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defaultThemeVersion="166925"/>
  <mc:AlternateContent xmlns:mc="http://schemas.openxmlformats.org/markup-compatibility/2006">
    <mc:Choice Requires="x15">
      <x15ac:absPath xmlns:x15ac="http://schemas.microsoft.com/office/spreadsheetml/2010/11/ac" url="/Users/sierra/Desktop/Capstone Data/Cleaned/"/>
    </mc:Choice>
  </mc:AlternateContent>
  <xr:revisionPtr revIDLastSave="0" documentId="13_ncr:1_{349089DD-A466-4A42-B49D-53B4ED381000}" xr6:coauthVersionLast="47" xr6:coauthVersionMax="47" xr10:uidLastSave="{00000000-0000-0000-0000-000000000000}"/>
  <bookViews>
    <workbookView xWindow="12300" yWindow="740" windowWidth="17100" windowHeight="16300" firstSheet="2" activeTab="3" xr2:uid="{9C63ECD1-C9E9-064B-AFCD-1820AF3B5B13}"/>
  </bookViews>
  <sheets>
    <sheet name="Template" sheetId="2" r:id="rId1"/>
    <sheet name="SummaryALL" sheetId="5" r:id="rId2"/>
    <sheet name="SummaryRelationship" sheetId="7" r:id="rId3"/>
    <sheet name="SummaryAITA" sheetId="6" r:id="rId4"/>
    <sheet name="Relationship FEB 21" sheetId="1" r:id="rId5"/>
    <sheet name="AITA FEB 22" sheetId="3" r:id="rId6"/>
    <sheet name="AITA FEB 23" sheetId="8" r:id="rId7"/>
    <sheet name="AITA FEB 25" sheetId="11" r:id="rId8"/>
    <sheet name="AITA FEB 26" sheetId="12" r:id="rId9"/>
    <sheet name="AITA FEB 27" sheetId="13" r:id="rId10"/>
    <sheet name="Sheet1" sheetId="14"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O1673" i="13" l="1" a="1"/>
  <c r="AO1673" i="13" s="1"/>
  <c r="AQ2085" i="13"/>
  <c r="AP2085" i="13" a="1"/>
  <c r="AP2085" i="13" s="1"/>
  <c r="AO2085" i="13" a="1"/>
  <c r="AO2085" i="13" s="1"/>
  <c r="AO1948" i="13" a="1"/>
  <c r="AO1948" i="13" s="1"/>
  <c r="AP1948" i="13" a="1"/>
  <c r="AP1948" i="13" s="1"/>
  <c r="AQ1948" i="13"/>
  <c r="AQ1905" i="13"/>
  <c r="AP1905" i="13" a="1"/>
  <c r="AP1905" i="13" s="1"/>
  <c r="AO1905" i="13" a="1"/>
  <c r="AO1905" i="13" s="1"/>
  <c r="AO1792" i="13" a="1"/>
  <c r="AO1792" i="13" s="1"/>
  <c r="AP1792" i="13" a="1"/>
  <c r="AP1792" i="13" s="1"/>
  <c r="AQ1792" i="13"/>
  <c r="AQ1718" i="13"/>
  <c r="AP1718" i="13" a="1"/>
  <c r="AP1718" i="13" s="1"/>
  <c r="AO1718" i="13" a="1"/>
  <c r="AO1718" i="13" s="1"/>
  <c r="AO1601" i="13" a="1"/>
  <c r="AO1601" i="13" s="1"/>
  <c r="AQ1601" i="13"/>
  <c r="AP1601" i="13" a="1"/>
  <c r="AP1601" i="13" s="1"/>
  <c r="AO1544" i="13" a="1"/>
  <c r="AO1544" i="13" s="1"/>
  <c r="AP1544" i="13" a="1"/>
  <c r="AP1544" i="13" s="1"/>
  <c r="AQ1523" i="13"/>
  <c r="AP1523" i="13" a="1"/>
  <c r="AP1523" i="13" s="1"/>
  <c r="AO1523" i="13" a="1"/>
  <c r="AO1523" i="13" s="1"/>
  <c r="AQ1354" i="13"/>
  <c r="AP1354" i="13" a="1"/>
  <c r="AP1354" i="13" s="1"/>
  <c r="AO1354" i="13" a="1"/>
  <c r="AO1354" i="13" s="1"/>
  <c r="AQ1271" i="13"/>
  <c r="AQ530" i="13"/>
  <c r="AP530" i="13" a="1"/>
  <c r="AP530" i="13" s="1"/>
  <c r="AO507" i="13" a="1"/>
  <c r="AO507" i="13" s="1"/>
  <c r="AP507" i="13" a="1"/>
  <c r="AP507" i="13" s="1"/>
  <c r="AQ27" i="13"/>
  <c r="AP27" i="13" a="1"/>
  <c r="AP27" i="13" s="1"/>
  <c r="AO27" i="13" a="1"/>
  <c r="AO27" i="13" s="1"/>
  <c r="AO254" i="13" a="1"/>
  <c r="AO254" i="13" s="1"/>
  <c r="AP254" i="13" a="1"/>
  <c r="AP254" i="13" s="1"/>
  <c r="AQ254" i="13"/>
  <c r="AQ507" i="13"/>
  <c r="AQ197" i="13"/>
  <c r="AP197" i="13" a="1"/>
  <c r="AP197" i="13" s="1"/>
  <c r="AO197" i="13" a="1"/>
  <c r="AO197" i="13" s="1"/>
  <c r="AO530" i="13" a="1"/>
  <c r="AO530" i="13" s="1"/>
  <c r="AO1271" i="13" a="1"/>
  <c r="AO1271" i="13" s="1"/>
  <c r="AP1271" i="13" a="1"/>
  <c r="AP1271" i="13" s="1"/>
  <c r="AQ140" i="13"/>
  <c r="AP140" i="13" a="1"/>
  <c r="AP140" i="13" s="1"/>
  <c r="AO140" i="13" a="1"/>
  <c r="AO140" i="13" s="1"/>
  <c r="E22" i="5"/>
  <c r="AZ13" i="11"/>
  <c r="AY13" i="11"/>
  <c r="AX13" i="11"/>
  <c r="AW13" i="11"/>
  <c r="AZ13" i="8"/>
  <c r="AY13" i="8"/>
  <c r="AX13" i="8"/>
  <c r="AW13" i="8"/>
  <c r="AZ13" i="3"/>
  <c r="AY13" i="3"/>
  <c r="AX13" i="3"/>
  <c r="AW13" i="3"/>
  <c r="AZ13" i="1"/>
  <c r="AY13" i="1"/>
  <c r="AX13" i="1"/>
  <c r="AW13" i="1"/>
  <c r="AK1271" i="13"/>
  <c r="AK530" i="13"/>
  <c r="AK254" i="13"/>
  <c r="AI530" i="13"/>
  <c r="AJ530" i="13"/>
  <c r="AM530" i="13"/>
  <c r="AN530" i="13"/>
  <c r="AI507" i="13"/>
  <c r="AJ507" i="13"/>
  <c r="AK507" i="13"/>
  <c r="AM507" i="13"/>
  <c r="AN507" i="13"/>
  <c r="AI140" i="13"/>
  <c r="AJ140" i="13"/>
  <c r="AK140" i="13"/>
  <c r="AM140" i="13"/>
  <c r="AN140" i="13"/>
  <c r="AI197" i="13"/>
  <c r="AJ197" i="13"/>
  <c r="AK197" i="13"/>
  <c r="AM197" i="13"/>
  <c r="AN197" i="13"/>
  <c r="AI1271" i="13"/>
  <c r="AJ1271" i="13"/>
  <c r="AM1271" i="13"/>
  <c r="AN1271" i="13"/>
  <c r="AI1339" i="13"/>
  <c r="AJ1339" i="13"/>
  <c r="AK1339" i="13"/>
  <c r="AM1339" i="13"/>
  <c r="AN1339" i="13"/>
  <c r="AO1339" i="13" a="1"/>
  <c r="AO1339" i="13" s="1"/>
  <c r="AP1339" i="13" a="1"/>
  <c r="AP1339" i="13" s="1"/>
  <c r="AQ1339" i="13"/>
  <c r="AI1354" i="13"/>
  <c r="AJ1354" i="13"/>
  <c r="AK1354" i="13"/>
  <c r="AM1354" i="13"/>
  <c r="AN1354" i="13"/>
  <c r="AI1523" i="13"/>
  <c r="AJ1523" i="13"/>
  <c r="AK1523" i="13"/>
  <c r="AM1523" i="13"/>
  <c r="AN1523" i="13"/>
  <c r="AI1544" i="13"/>
  <c r="AJ1544" i="13"/>
  <c r="AK1544" i="13"/>
  <c r="AM1544" i="13"/>
  <c r="AN1544" i="13"/>
  <c r="AQ1544" i="13"/>
  <c r="AI1601" i="13"/>
  <c r="AJ1601" i="13"/>
  <c r="AK1601" i="13"/>
  <c r="AM1601" i="13"/>
  <c r="AN1601" i="13"/>
  <c r="AI1658" i="13"/>
  <c r="AJ1658" i="13"/>
  <c r="AK1658" i="13"/>
  <c r="AM1658" i="13"/>
  <c r="AN1658" i="13"/>
  <c r="AO1658" i="13" a="1"/>
  <c r="AO1658" i="13" s="1"/>
  <c r="AP1658" i="13" a="1"/>
  <c r="AP1658" i="13" s="1"/>
  <c r="AQ1658" i="13"/>
  <c r="AI1673" i="13"/>
  <c r="AR11" i="13" s="1"/>
  <c r="AJ1673" i="13"/>
  <c r="AS11" i="13" s="1"/>
  <c r="AK1673" i="13"/>
  <c r="AZ8" i="13" s="1"/>
  <c r="AZ9" i="13" s="1"/>
  <c r="AM1673" i="13"/>
  <c r="AN1673" i="13"/>
  <c r="AP1673" i="13" a="1"/>
  <c r="AP1673" i="13" s="1"/>
  <c r="AQ1673" i="13"/>
  <c r="AI1688" i="13"/>
  <c r="AJ1688" i="13"/>
  <c r="AK1688" i="13"/>
  <c r="AM1688" i="13"/>
  <c r="AN1688" i="13"/>
  <c r="AO1688" i="13" a="1"/>
  <c r="AO1688" i="13" s="1"/>
  <c r="AP1688" i="13" a="1"/>
  <c r="AP1688" i="13" s="1"/>
  <c r="AQ1688" i="13"/>
  <c r="AI1703" i="13"/>
  <c r="AJ1703" i="13"/>
  <c r="AK1703" i="13"/>
  <c r="AM1703" i="13"/>
  <c r="AN1703" i="13"/>
  <c r="AO1703" i="13" a="1"/>
  <c r="AO1703" i="13" s="1"/>
  <c r="AP1703" i="13" a="1"/>
  <c r="AP1703" i="13" s="1"/>
  <c r="AQ1703" i="13"/>
  <c r="AI1718" i="13"/>
  <c r="AJ1718" i="13"/>
  <c r="AK1718" i="13"/>
  <c r="AM1718" i="13"/>
  <c r="AN1718" i="13"/>
  <c r="AI1775" i="13"/>
  <c r="AJ1775" i="13"/>
  <c r="AK1775" i="13"/>
  <c r="AM1775" i="13"/>
  <c r="AN1775" i="13"/>
  <c r="AO1775" i="13" a="1"/>
  <c r="AO1775" i="13" s="1"/>
  <c r="AP1775" i="13" a="1"/>
  <c r="AP1775" i="13" s="1"/>
  <c r="AQ1775" i="13"/>
  <c r="AI2033" i="13"/>
  <c r="AJ2033" i="13"/>
  <c r="AK2033" i="13"/>
  <c r="AM2033" i="13"/>
  <c r="AN2033" i="13"/>
  <c r="AO2033" i="13" a="1"/>
  <c r="AO2033" i="13" s="1"/>
  <c r="AP2033" i="13" a="1"/>
  <c r="AP2033" i="13" s="1"/>
  <c r="AQ2033" i="13"/>
  <c r="AI1948" i="13"/>
  <c r="AJ1948" i="13"/>
  <c r="AK1948" i="13"/>
  <c r="AM1948" i="13"/>
  <c r="AN1948" i="13"/>
  <c r="AI1905" i="13"/>
  <c r="AJ1905" i="13"/>
  <c r="AK1905" i="13"/>
  <c r="AM1905" i="13"/>
  <c r="AN1905" i="13"/>
  <c r="AI2048" i="13"/>
  <c r="AJ2048" i="13"/>
  <c r="AK2048" i="13"/>
  <c r="AM2048" i="13"/>
  <c r="AN2048" i="13"/>
  <c r="AO2048" i="13" a="1"/>
  <c r="AO2048" i="13" s="1"/>
  <c r="AP2048" i="13" a="1"/>
  <c r="AP2048" i="13" s="1"/>
  <c r="AQ2048" i="13"/>
  <c r="AN117" i="12"/>
  <c r="AM117" i="12"/>
  <c r="AP117" i="12" a="1"/>
  <c r="AP117" i="12" s="1"/>
  <c r="AO117" i="12" a="1"/>
  <c r="AO117" i="12" s="1"/>
  <c r="AK117" i="12"/>
  <c r="AJ117" i="12"/>
  <c r="AI117" i="12"/>
  <c r="G29" i="5"/>
  <c r="AN2085" i="13"/>
  <c r="AM2085" i="13"/>
  <c r="AK2085" i="13"/>
  <c r="AJ2085" i="13"/>
  <c r="AI2085" i="13"/>
  <c r="AQ2070" i="13"/>
  <c r="AP2070" i="13" a="1"/>
  <c r="AP2070" i="13" s="1"/>
  <c r="AO2070" i="13" a="1"/>
  <c r="AO2070" i="13" s="1"/>
  <c r="AN2070" i="13"/>
  <c r="AM2070" i="13"/>
  <c r="AK2070" i="13"/>
  <c r="AJ2070" i="13"/>
  <c r="AI2070" i="13"/>
  <c r="AN1792" i="13"/>
  <c r="AM1792" i="13"/>
  <c r="AK1792" i="13"/>
  <c r="AJ1792" i="13"/>
  <c r="AI1792" i="13"/>
  <c r="AN254" i="13"/>
  <c r="AM254" i="13"/>
  <c r="AJ254" i="13"/>
  <c r="AI254" i="13"/>
  <c r="AN27" i="13"/>
  <c r="AM27" i="13"/>
  <c r="AK27" i="13"/>
  <c r="AJ27" i="13"/>
  <c r="AI27" i="13"/>
  <c r="AZ5" i="13"/>
  <c r="AY5" i="13"/>
  <c r="AX5" i="13"/>
  <c r="AW5" i="13"/>
  <c r="AI57" i="12"/>
  <c r="AJ57" i="12"/>
  <c r="AK57" i="12"/>
  <c r="AM57" i="12"/>
  <c r="AN57" i="12"/>
  <c r="AO57" i="12" a="1"/>
  <c r="AO57" i="12" s="1"/>
  <c r="AP57" i="12" a="1"/>
  <c r="AP57" i="12" s="1"/>
  <c r="AQ57" i="12"/>
  <c r="AI72" i="12"/>
  <c r="AJ72" i="12"/>
  <c r="AK72" i="12"/>
  <c r="AM72" i="12"/>
  <c r="AN72" i="12"/>
  <c r="AO72" i="12" a="1"/>
  <c r="AO72" i="12" s="1"/>
  <c r="AP72" i="12" a="1"/>
  <c r="AP72" i="12" s="1"/>
  <c r="AQ72" i="12"/>
  <c r="AI87" i="12"/>
  <c r="AJ87" i="12"/>
  <c r="AK87" i="12"/>
  <c r="AM87" i="12"/>
  <c r="AN87" i="12"/>
  <c r="AO87" i="12" a="1"/>
  <c r="AO87" i="12" s="1"/>
  <c r="AP87" i="12" a="1"/>
  <c r="AP87" i="12" s="1"/>
  <c r="AQ87" i="12"/>
  <c r="AI102" i="12"/>
  <c r="AJ102" i="12"/>
  <c r="AK102" i="12"/>
  <c r="AM102" i="12"/>
  <c r="AN102" i="12"/>
  <c r="AO102" i="12" a="1"/>
  <c r="AO102" i="12" s="1"/>
  <c r="AP102" i="12" a="1"/>
  <c r="AP102" i="12" s="1"/>
  <c r="AQ102" i="12"/>
  <c r="AH117" i="12"/>
  <c r="AQ117" i="12"/>
  <c r="AI133" i="12"/>
  <c r="AJ133" i="12"/>
  <c r="AK133" i="12"/>
  <c r="AM133" i="12"/>
  <c r="AN133" i="12"/>
  <c r="AO133" i="12" a="1"/>
  <c r="AO133" i="12" s="1"/>
  <c r="AP133" i="12" a="1"/>
  <c r="AP133" i="12" s="1"/>
  <c r="AQ133" i="12"/>
  <c r="AI162" i="12"/>
  <c r="AJ162" i="12"/>
  <c r="AK162" i="12"/>
  <c r="AM162" i="12"/>
  <c r="AN162" i="12"/>
  <c r="AO162" i="12" a="1"/>
  <c r="AO162" i="12" s="1"/>
  <c r="AP162" i="12" a="1"/>
  <c r="AP162" i="12" s="1"/>
  <c r="AQ162" i="12"/>
  <c r="AQ42" i="12"/>
  <c r="AP42" i="12" a="1"/>
  <c r="AP42" i="12" s="1"/>
  <c r="AO42" i="12" a="1"/>
  <c r="AO42" i="12" s="1"/>
  <c r="AN42" i="12"/>
  <c r="AM42" i="12"/>
  <c r="AK42" i="12"/>
  <c r="AJ42" i="12"/>
  <c r="AI42" i="12"/>
  <c r="AR7" i="12" s="1"/>
  <c r="AQ27" i="12"/>
  <c r="AP27" i="12" a="1"/>
  <c r="AP27" i="12" s="1"/>
  <c r="AO27" i="12" a="1"/>
  <c r="AO27" i="12" s="1"/>
  <c r="AN27" i="12"/>
  <c r="AX13" i="12" s="1"/>
  <c r="AM27" i="12"/>
  <c r="AK27" i="12"/>
  <c r="AJ27" i="12"/>
  <c r="AI27" i="12"/>
  <c r="AT11" i="12"/>
  <c r="AS11" i="12"/>
  <c r="AR11" i="12"/>
  <c r="AQ11" i="12"/>
  <c r="AZ8" i="12"/>
  <c r="AZ6" i="12"/>
  <c r="AZ5" i="12"/>
  <c r="AY5" i="12"/>
  <c r="AX5" i="12"/>
  <c r="AW5" i="12"/>
  <c r="AQ301" i="11"/>
  <c r="AP301" i="11" a="1"/>
  <c r="AP301" i="11" s="1"/>
  <c r="AO301" i="11" a="1"/>
  <c r="AO301" i="11" s="1"/>
  <c r="AN301" i="11"/>
  <c r="AM301" i="11"/>
  <c r="AK301" i="11"/>
  <c r="AJ301" i="11"/>
  <c r="AI301" i="11"/>
  <c r="AQ281" i="11"/>
  <c r="AP281" i="11" a="1"/>
  <c r="AP281" i="11" s="1"/>
  <c r="AO281" i="11" a="1"/>
  <c r="AO281" i="11" s="1"/>
  <c r="AN281" i="11"/>
  <c r="AM281" i="11"/>
  <c r="AK281" i="11"/>
  <c r="AJ281" i="11"/>
  <c r="AH281" i="11" s="1"/>
  <c r="AI281" i="11"/>
  <c r="AQ247" i="11"/>
  <c r="AP247" i="11" a="1"/>
  <c r="AP247" i="11" s="1"/>
  <c r="AO247" i="11" a="1"/>
  <c r="AO247" i="11" s="1"/>
  <c r="AN247" i="11"/>
  <c r="AM247" i="11"/>
  <c r="AK247" i="11"/>
  <c r="AJ247" i="11"/>
  <c r="AI247" i="11"/>
  <c r="AQ225" i="11"/>
  <c r="AP225" i="11" a="1"/>
  <c r="AP225" i="11" s="1"/>
  <c r="AO225" i="11" a="1"/>
  <c r="AO225" i="11" s="1"/>
  <c r="AN225" i="11"/>
  <c r="AM225" i="11"/>
  <c r="AK225" i="11"/>
  <c r="AJ225" i="11"/>
  <c r="AI225" i="11"/>
  <c r="AH225" i="11"/>
  <c r="AQ205" i="11"/>
  <c r="AP205" i="11" a="1"/>
  <c r="AP205" i="11" s="1"/>
  <c r="AO205" i="11" a="1"/>
  <c r="AO205" i="11" s="1"/>
  <c r="AN205" i="11"/>
  <c r="AM205" i="11"/>
  <c r="AK205" i="11"/>
  <c r="AJ205" i="11"/>
  <c r="AI205" i="11"/>
  <c r="AQ137" i="11"/>
  <c r="AP137" i="11" a="1"/>
  <c r="AP137" i="11" s="1"/>
  <c r="AO137" i="11" a="1"/>
  <c r="AO137" i="11" s="1"/>
  <c r="AN137" i="11"/>
  <c r="AM137" i="11"/>
  <c r="AK137" i="11"/>
  <c r="AJ137" i="11"/>
  <c r="AI137" i="11"/>
  <c r="AQ102" i="11"/>
  <c r="AP102" i="11" a="1"/>
  <c r="AP102" i="11" s="1"/>
  <c r="AO102" i="11" a="1"/>
  <c r="AO102" i="11" s="1"/>
  <c r="AN102" i="11"/>
  <c r="AM102" i="11"/>
  <c r="AK102" i="11"/>
  <c r="AJ102" i="11"/>
  <c r="AI102" i="11"/>
  <c r="AI87" i="11"/>
  <c r="AJ87" i="11"/>
  <c r="AK87" i="11"/>
  <c r="AM87" i="11"/>
  <c r="AN87" i="11"/>
  <c r="AO87" i="11" a="1"/>
  <c r="AO87" i="11" s="1"/>
  <c r="AP87" i="11" a="1"/>
  <c r="AP87" i="11" s="1"/>
  <c r="AQ87" i="11"/>
  <c r="AH137" i="11"/>
  <c r="AQ72" i="11"/>
  <c r="AP72" i="11" a="1"/>
  <c r="AP72" i="11" s="1"/>
  <c r="AO72" i="11" a="1"/>
  <c r="AO72" i="11" s="1"/>
  <c r="AN72" i="11"/>
  <c r="AM72" i="11"/>
  <c r="AK72" i="11"/>
  <c r="AJ72" i="11"/>
  <c r="AI72" i="11"/>
  <c r="AQ57" i="11"/>
  <c r="AP57" i="11" a="1"/>
  <c r="AP57" i="11" s="1"/>
  <c r="AO57" i="11" a="1"/>
  <c r="AO57" i="11" s="1"/>
  <c r="AN57" i="11"/>
  <c r="AM57" i="11"/>
  <c r="AK57" i="11"/>
  <c r="AJ57" i="11"/>
  <c r="AI57" i="11"/>
  <c r="AQ42" i="11"/>
  <c r="AP42" i="11" a="1"/>
  <c r="AP42" i="11" s="1"/>
  <c r="AO42" i="11" a="1"/>
  <c r="AO42" i="11" s="1"/>
  <c r="AN42" i="11"/>
  <c r="AM42" i="11"/>
  <c r="AK42" i="11"/>
  <c r="AJ42" i="11"/>
  <c r="AI42" i="11"/>
  <c r="AQ27" i="11"/>
  <c r="AP27" i="11" a="1"/>
  <c r="AP27" i="11" s="1"/>
  <c r="AO27" i="11" a="1"/>
  <c r="AO27" i="11" s="1"/>
  <c r="AN27" i="11"/>
  <c r="AM27" i="11"/>
  <c r="AK27" i="11"/>
  <c r="AJ27" i="11"/>
  <c r="AI27" i="11"/>
  <c r="AT11" i="11"/>
  <c r="AS11" i="11"/>
  <c r="AR11" i="11"/>
  <c r="AQ11" i="11"/>
  <c r="AZ8" i="11"/>
  <c r="AZ9" i="11" s="1"/>
  <c r="AZ6" i="11"/>
  <c r="AZ7" i="11" s="1"/>
  <c r="AZ5" i="11"/>
  <c r="AY5" i="11"/>
  <c r="AX5" i="11"/>
  <c r="AW5" i="11"/>
  <c r="B22" i="5"/>
  <c r="B21" i="5"/>
  <c r="AQ1007" i="8"/>
  <c r="AP1007" i="8" a="1"/>
  <c r="AP1007" i="8" s="1"/>
  <c r="AO1007" i="8" a="1"/>
  <c r="AO1007" i="8" s="1"/>
  <c r="AN1007" i="8"/>
  <c r="AM1007" i="8"/>
  <c r="AK1007" i="8"/>
  <c r="AJ1007" i="8"/>
  <c r="AI1007" i="8"/>
  <c r="AI950" i="8"/>
  <c r="AJ950" i="8"/>
  <c r="AK950" i="8"/>
  <c r="AM950" i="8"/>
  <c r="AN950" i="8"/>
  <c r="AO950" i="8" a="1"/>
  <c r="AO950" i="8" s="1"/>
  <c r="AP950" i="8" a="1"/>
  <c r="AP950" i="8" s="1"/>
  <c r="AQ950" i="8"/>
  <c r="AQ924" i="8"/>
  <c r="AP924" i="8" a="1"/>
  <c r="AP924" i="8" s="1"/>
  <c r="AO924" i="8" a="1"/>
  <c r="AO924" i="8" s="1"/>
  <c r="AN924" i="8"/>
  <c r="AM924" i="8"/>
  <c r="AK924" i="8"/>
  <c r="AJ924" i="8"/>
  <c r="AI924" i="8"/>
  <c r="AQ903" i="8"/>
  <c r="AP903" i="8" a="1"/>
  <c r="AP903" i="8" s="1"/>
  <c r="AO903" i="8" a="1"/>
  <c r="AO903" i="8" s="1"/>
  <c r="AN903" i="8"/>
  <c r="AM903" i="8"/>
  <c r="AK903" i="8"/>
  <c r="AJ903" i="8"/>
  <c r="AI903" i="8"/>
  <c r="AQ117" i="8"/>
  <c r="AP117" i="8" a="1"/>
  <c r="AP117" i="8" s="1"/>
  <c r="AO117" i="8" a="1"/>
  <c r="AO117" i="8" s="1"/>
  <c r="AN117" i="8"/>
  <c r="AM117" i="8"/>
  <c r="AK117" i="8"/>
  <c r="AJ117" i="8"/>
  <c r="AI117" i="8"/>
  <c r="AR42" i="3"/>
  <c r="AR27" i="3"/>
  <c r="AO57" i="8" a="1"/>
  <c r="AO57" i="8" s="1"/>
  <c r="AP57" i="8" a="1"/>
  <c r="AP57" i="8" s="1"/>
  <c r="AQ57" i="8"/>
  <c r="AO72" i="8" a="1"/>
  <c r="AO72" i="8" s="1"/>
  <c r="AP72" i="8" a="1"/>
  <c r="AP72" i="8" s="1"/>
  <c r="AQ72" i="8"/>
  <c r="AO87" i="8" a="1"/>
  <c r="AO87" i="8" s="1"/>
  <c r="AP87" i="8" a="1"/>
  <c r="AP87" i="8" s="1"/>
  <c r="AQ87" i="8"/>
  <c r="AO102" i="8" a="1"/>
  <c r="AO102" i="8" s="1"/>
  <c r="AP102" i="8" a="1"/>
  <c r="AP102" i="8" s="1"/>
  <c r="AQ102" i="8"/>
  <c r="AQ42" i="8"/>
  <c r="AP42" i="8" a="1"/>
  <c r="AP42" i="8" s="1"/>
  <c r="AO42" i="8" a="1"/>
  <c r="AO42" i="8" s="1"/>
  <c r="AQ27" i="8"/>
  <c r="AP27" i="8" a="1"/>
  <c r="AP27" i="8" s="1"/>
  <c r="AO27" i="8" a="1"/>
  <c r="AO27" i="8" s="1"/>
  <c r="AN102" i="8"/>
  <c r="AM102" i="8"/>
  <c r="AK102" i="8"/>
  <c r="AJ102" i="8"/>
  <c r="AI102" i="8"/>
  <c r="AN87" i="8"/>
  <c r="AM87" i="8"/>
  <c r="AK87" i="8"/>
  <c r="AJ87" i="8"/>
  <c r="AI87" i="8"/>
  <c r="AN72" i="8"/>
  <c r="AM72" i="8"/>
  <c r="AK72" i="8"/>
  <c r="AJ72" i="8"/>
  <c r="AI72" i="8"/>
  <c r="AN57" i="8"/>
  <c r="AM57" i="8"/>
  <c r="AK57" i="8"/>
  <c r="AJ57" i="8"/>
  <c r="AI57" i="8"/>
  <c r="AN42" i="8"/>
  <c r="AM42" i="8"/>
  <c r="AK42" i="8"/>
  <c r="AJ42" i="8"/>
  <c r="AI42" i="8"/>
  <c r="AN27" i="8"/>
  <c r="AM27" i="8"/>
  <c r="AK27" i="8"/>
  <c r="AJ27" i="8"/>
  <c r="AI27" i="8"/>
  <c r="AT11" i="8"/>
  <c r="AS11" i="8"/>
  <c r="AR11" i="8"/>
  <c r="AQ11" i="8"/>
  <c r="AZ8" i="8"/>
  <c r="AZ9" i="8" s="1"/>
  <c r="AZ6" i="8"/>
  <c r="AZ7" i="8" s="1"/>
  <c r="AZ5" i="8"/>
  <c r="AY5" i="8"/>
  <c r="AX5" i="8"/>
  <c r="AW5" i="8"/>
  <c r="AT6" i="3"/>
  <c r="AS6" i="3"/>
  <c r="AR6" i="3"/>
  <c r="AQ6" i="3"/>
  <c r="AT6" i="1"/>
  <c r="E4" i="7" s="1"/>
  <c r="AS6" i="1"/>
  <c r="D4" i="7" s="1"/>
  <c r="AR6" i="1"/>
  <c r="C4" i="7" s="1"/>
  <c r="AQ6" i="1"/>
  <c r="B4" i="7" s="1"/>
  <c r="AQ3678" i="3"/>
  <c r="AP3678" i="3" a="1"/>
  <c r="AP3678" i="3" s="1"/>
  <c r="AO3678" i="3" a="1"/>
  <c r="AO3678" i="3" s="1"/>
  <c r="AQ3655" i="3"/>
  <c r="AP3655" i="3" a="1"/>
  <c r="AP3655" i="3" s="1"/>
  <c r="AO3655" i="3" a="1"/>
  <c r="AO3655" i="3" s="1"/>
  <c r="AQ3638" i="3"/>
  <c r="AP3638" i="3" a="1"/>
  <c r="AP3638" i="3" s="1"/>
  <c r="AO3638" i="3" a="1"/>
  <c r="AO3638" i="3" s="1"/>
  <c r="AQ3516" i="3"/>
  <c r="AP3516" i="3" a="1"/>
  <c r="AP3516" i="3" s="1"/>
  <c r="AO3516" i="3" a="1"/>
  <c r="AO3516" i="3" s="1"/>
  <c r="AQ3473" i="3"/>
  <c r="AP3473" i="3" a="1"/>
  <c r="AP3473" i="3" s="1"/>
  <c r="AO3473" i="3" a="1"/>
  <c r="AO3473" i="3" s="1"/>
  <c r="AQ3418" i="3"/>
  <c r="AP3418" i="3" a="1"/>
  <c r="AP3418" i="3" s="1"/>
  <c r="AO3418" i="3" a="1"/>
  <c r="AO3418" i="3" s="1"/>
  <c r="AQ3280" i="3"/>
  <c r="AP3280" i="3" a="1"/>
  <c r="AP3280" i="3" s="1"/>
  <c r="AO3280" i="3" a="1"/>
  <c r="AO3280" i="3" s="1"/>
  <c r="AQ3251" i="3"/>
  <c r="AP3251" i="3" a="1"/>
  <c r="AP3251" i="3" s="1"/>
  <c r="AO3251" i="3" a="1"/>
  <c r="AO3251" i="3" s="1"/>
  <c r="AQ3232" i="3"/>
  <c r="AP3232" i="3" a="1"/>
  <c r="AP3232" i="3" s="1"/>
  <c r="AO3232" i="3" a="1"/>
  <c r="AO3232" i="3" s="1"/>
  <c r="AQ3202" i="3"/>
  <c r="AP3202" i="3" a="1"/>
  <c r="AP3202" i="3" s="1"/>
  <c r="AO3202" i="3" a="1"/>
  <c r="AO3202" i="3" s="1"/>
  <c r="AO3184" i="3" a="1"/>
  <c r="AO3184" i="3"/>
  <c r="AP3184" i="3" a="1"/>
  <c r="AP3184" i="3" s="1"/>
  <c r="AQ3184" i="3"/>
  <c r="AQ3160" i="3"/>
  <c r="AP3160" i="3" a="1"/>
  <c r="AP3160" i="3" s="1"/>
  <c r="AO3160" i="3" a="1"/>
  <c r="AO3160" i="3" s="1"/>
  <c r="AQ1857" i="3"/>
  <c r="AP1857" i="3" a="1"/>
  <c r="AP1857" i="3" s="1"/>
  <c r="AO1559" i="3" a="1"/>
  <c r="AO1559" i="3" s="1"/>
  <c r="AO1857" i="3" a="1"/>
  <c r="AO1857" i="3" s="1"/>
  <c r="AQ1559" i="3"/>
  <c r="AP1559" i="3" a="1"/>
  <c r="AP1559" i="3" s="1"/>
  <c r="AQ1172" i="3"/>
  <c r="AP1172" i="3" a="1"/>
  <c r="AP1172" i="3" s="1"/>
  <c r="AO1172" i="3" a="1"/>
  <c r="AO1172" i="3" s="1"/>
  <c r="AQ1137" i="3"/>
  <c r="AP1137" i="3" a="1"/>
  <c r="AP1137" i="3" s="1"/>
  <c r="AO1137" i="3" a="1"/>
  <c r="AO1137" i="3" s="1"/>
  <c r="AQ1084" i="3"/>
  <c r="AP1084" i="3" a="1"/>
  <c r="AP1084" i="3" s="1"/>
  <c r="AO1084" i="3" a="1"/>
  <c r="AO1084" i="3" s="1"/>
  <c r="AQ1057" i="3"/>
  <c r="AP1057" i="3" a="1"/>
  <c r="AP1057" i="3" s="1"/>
  <c r="AO1057" i="3" a="1"/>
  <c r="AO1057" i="3" s="1"/>
  <c r="AQ801" i="3"/>
  <c r="AP801" i="3" a="1"/>
  <c r="AP801" i="3" s="1"/>
  <c r="AO801" i="3" a="1"/>
  <c r="AO801" i="3" s="1"/>
  <c r="AQ187" i="3"/>
  <c r="AP187" i="3" a="1"/>
  <c r="AP187" i="3" s="1"/>
  <c r="AO187" i="3" a="1"/>
  <c r="AO187" i="3" s="1"/>
  <c r="AO129" i="3" a="1"/>
  <c r="AO129" i="3" s="1"/>
  <c r="AR129" i="3" s="1"/>
  <c r="AQ86" i="3"/>
  <c r="AP86" i="3" a="1"/>
  <c r="AP86" i="3" s="1"/>
  <c r="AO86" i="3" a="1"/>
  <c r="AO86" i="3" s="1"/>
  <c r="AQ158" i="3"/>
  <c r="AP158" i="3" a="1"/>
  <c r="AP158" i="3" s="1"/>
  <c r="AO158" i="3" a="1"/>
  <c r="AO158" i="3" s="1"/>
  <c r="AR158" i="3" s="1"/>
  <c r="AQ129" i="3"/>
  <c r="AP129" i="3" a="1"/>
  <c r="AP129" i="3" s="1"/>
  <c r="AR57" i="3"/>
  <c r="AQ57" i="3"/>
  <c r="AP57" i="3" a="1"/>
  <c r="AP57" i="3" s="1"/>
  <c r="AO57" i="3" a="1"/>
  <c r="AO57" i="3" s="1"/>
  <c r="AQ42" i="3"/>
  <c r="AP42" i="3" a="1"/>
  <c r="AP42" i="3" s="1"/>
  <c r="AO42" i="3" a="1"/>
  <c r="AO42" i="3" s="1"/>
  <c r="AQ27" i="3"/>
  <c r="AO27" i="3" a="1"/>
  <c r="AO27" i="3" s="1"/>
  <c r="AP27" i="3" a="1"/>
  <c r="AP27" i="3" s="1"/>
  <c r="AT11" i="3"/>
  <c r="E9" i="6" s="1"/>
  <c r="AS11" i="3"/>
  <c r="D9" i="6" s="1"/>
  <c r="AR11" i="3"/>
  <c r="C9" i="6" s="1"/>
  <c r="AQ11" i="3"/>
  <c r="B9" i="6" s="1"/>
  <c r="AZ8" i="3"/>
  <c r="AZ6" i="3"/>
  <c r="AZ5" i="3"/>
  <c r="AY5" i="3"/>
  <c r="AX5" i="3"/>
  <c r="AW5" i="3"/>
  <c r="AX19" i="2"/>
  <c r="AX15" i="2"/>
  <c r="AX16" i="2" s="1"/>
  <c r="AT11" i="2"/>
  <c r="AS11" i="2"/>
  <c r="AR11" i="2"/>
  <c r="AQ11" i="2"/>
  <c r="AT9" i="2"/>
  <c r="AS9" i="2"/>
  <c r="AR9" i="2"/>
  <c r="AQ9" i="2"/>
  <c r="AZ8" i="2"/>
  <c r="AZ9" i="2" s="1"/>
  <c r="AY8" i="2"/>
  <c r="AY9" i="2" s="1"/>
  <c r="AX8" i="2"/>
  <c r="AX9" i="2" s="1"/>
  <c r="AT7" i="2"/>
  <c r="AS7" i="2"/>
  <c r="AR7" i="2"/>
  <c r="AQ7" i="2"/>
  <c r="AZ6" i="2"/>
  <c r="AZ7" i="2" s="1"/>
  <c r="AY6" i="2"/>
  <c r="AY7" i="2" s="1"/>
  <c r="AX6" i="2"/>
  <c r="AX7" i="2" s="1"/>
  <c r="AT6" i="2"/>
  <c r="AS6" i="2"/>
  <c r="AR6" i="2"/>
  <c r="AZ5" i="2"/>
  <c r="AY5" i="2"/>
  <c r="AX5" i="2"/>
  <c r="AW5" i="2"/>
  <c r="AT5" i="2"/>
  <c r="AQ5" i="2"/>
  <c r="AZ6" i="1"/>
  <c r="K4" i="7" s="1"/>
  <c r="AY6" i="1"/>
  <c r="J4" i="7" s="1"/>
  <c r="AZ8" i="1"/>
  <c r="K6" i="7" s="1"/>
  <c r="K7" i="7" s="1"/>
  <c r="AX6" i="1"/>
  <c r="I4" i="7" s="1"/>
  <c r="AZ5" i="1"/>
  <c r="K3" i="7" s="1"/>
  <c r="E15" i="5" s="1"/>
  <c r="AY5" i="1"/>
  <c r="J3" i="7" s="1"/>
  <c r="D15" i="5" s="1"/>
  <c r="AX5" i="1"/>
  <c r="I3" i="7" s="1"/>
  <c r="C15" i="5" s="1"/>
  <c r="AW6" i="1"/>
  <c r="H4" i="7" s="1"/>
  <c r="AW5" i="1"/>
  <c r="H3" i="7" s="1"/>
  <c r="B15" i="5" s="1"/>
  <c r="AT12" i="1"/>
  <c r="E10" i="7" s="1"/>
  <c r="E10" i="5" s="1"/>
  <c r="AT11" i="1"/>
  <c r="E9" i="7" s="1"/>
  <c r="E9" i="5" s="1"/>
  <c r="AT10" i="1"/>
  <c r="E8" i="7" s="1"/>
  <c r="AT9" i="1"/>
  <c r="E7" i="7" s="1"/>
  <c r="AT8" i="1"/>
  <c r="E6" i="7" s="1"/>
  <c r="AT7" i="1"/>
  <c r="E5" i="7" s="1"/>
  <c r="AS12" i="1"/>
  <c r="D10" i="7" s="1"/>
  <c r="D10" i="5" s="1"/>
  <c r="AS11" i="1"/>
  <c r="D9" i="7" s="1"/>
  <c r="D9" i="5" s="1"/>
  <c r="AS10" i="1"/>
  <c r="D8" i="7" s="1"/>
  <c r="AS9" i="1"/>
  <c r="D7" i="7" s="1"/>
  <c r="AS8" i="1"/>
  <c r="D6" i="7" s="1"/>
  <c r="AS7" i="1"/>
  <c r="D5" i="7" s="1"/>
  <c r="AS5" i="1"/>
  <c r="D3" i="7" s="1"/>
  <c r="AT5" i="1"/>
  <c r="E3" i="7" s="1"/>
  <c r="AR12" i="1"/>
  <c r="C10" i="7" s="1"/>
  <c r="C10" i="5" s="1"/>
  <c r="AR11" i="1"/>
  <c r="AR10" i="1"/>
  <c r="C8" i="7" s="1"/>
  <c r="AR9" i="1"/>
  <c r="C7" i="7" s="1"/>
  <c r="AR8" i="1"/>
  <c r="C6" i="7" s="1"/>
  <c r="AR7" i="1"/>
  <c r="C5" i="7" s="1"/>
  <c r="AR5" i="1"/>
  <c r="C3" i="7" s="1"/>
  <c r="AQ12" i="1"/>
  <c r="B10" i="7" s="1"/>
  <c r="B10" i="5" s="1"/>
  <c r="AQ11" i="1"/>
  <c r="B9" i="7" s="1"/>
  <c r="B9" i="5" s="1"/>
  <c r="AQ10" i="1"/>
  <c r="B8" i="7" s="1"/>
  <c r="AQ9" i="1"/>
  <c r="B7" i="7" s="1"/>
  <c r="AQ8" i="1"/>
  <c r="B6" i="7" s="1"/>
  <c r="AQ7" i="1"/>
  <c r="B5" i="7" s="1"/>
  <c r="AQ5" i="1"/>
  <c r="B3" i="7" s="1"/>
  <c r="AI86" i="3"/>
  <c r="AJ86" i="3"/>
  <c r="AK86" i="3"/>
  <c r="AM86" i="3"/>
  <c r="AN86" i="3"/>
  <c r="AN3678" i="3"/>
  <c r="AM3678" i="3"/>
  <c r="AK3678" i="3"/>
  <c r="AJ3678" i="3"/>
  <c r="AI3678" i="3"/>
  <c r="AN3655" i="3"/>
  <c r="AM3655" i="3"/>
  <c r="AK3655" i="3"/>
  <c r="AJ3655" i="3"/>
  <c r="AI3655" i="3"/>
  <c r="AN3638" i="3"/>
  <c r="AM3638" i="3"/>
  <c r="AK3638" i="3"/>
  <c r="AJ3638" i="3"/>
  <c r="AI3638" i="3"/>
  <c r="AN3516" i="3"/>
  <c r="AM3516" i="3"/>
  <c r="AK3516" i="3"/>
  <c r="AJ3516" i="3"/>
  <c r="AI3516" i="3"/>
  <c r="AK3473" i="3"/>
  <c r="AJ3473" i="3"/>
  <c r="AI3473" i="3"/>
  <c r="AN3473" i="3"/>
  <c r="AM3473" i="3"/>
  <c r="AN3418" i="3"/>
  <c r="AM3418" i="3"/>
  <c r="AK3418" i="3"/>
  <c r="AJ3418" i="3"/>
  <c r="AI3418" i="3"/>
  <c r="AN3280" i="3"/>
  <c r="AM3280" i="3"/>
  <c r="AK3280" i="3"/>
  <c r="AJ3280" i="3"/>
  <c r="AI3280" i="3"/>
  <c r="AN3251" i="3"/>
  <c r="AM3251" i="3"/>
  <c r="AK3251" i="3"/>
  <c r="AJ3251" i="3"/>
  <c r="AI3251" i="3"/>
  <c r="AI158" i="3"/>
  <c r="AJ158" i="3"/>
  <c r="AK158" i="3"/>
  <c r="AM158" i="3"/>
  <c r="AN158" i="3"/>
  <c r="AN3232" i="3"/>
  <c r="AM3232" i="3"/>
  <c r="AK3232" i="3"/>
  <c r="AJ3232" i="3"/>
  <c r="AI3232" i="3"/>
  <c r="AN3202" i="3"/>
  <c r="AM3202" i="3"/>
  <c r="AK3202" i="3"/>
  <c r="AJ3202" i="3"/>
  <c r="AI3202" i="3"/>
  <c r="AN3184" i="3"/>
  <c r="AM3184" i="3"/>
  <c r="AK3184" i="3"/>
  <c r="AJ3184" i="3"/>
  <c r="AI3184" i="3"/>
  <c r="AN3160" i="3"/>
  <c r="AM3160" i="3"/>
  <c r="AK3160" i="3"/>
  <c r="AJ3160" i="3"/>
  <c r="AI3160" i="3"/>
  <c r="AN1857" i="3"/>
  <c r="AM1857" i="3"/>
  <c r="AK1857" i="3"/>
  <c r="AJ1857" i="3"/>
  <c r="AI1857" i="3"/>
  <c r="AN1559" i="3"/>
  <c r="AM1559" i="3"/>
  <c r="AK1559" i="3"/>
  <c r="AJ1559" i="3"/>
  <c r="AI1559" i="3"/>
  <c r="AN1172" i="3"/>
  <c r="AM1172" i="3"/>
  <c r="AK1172" i="3"/>
  <c r="AJ1172" i="3"/>
  <c r="AI1172" i="3"/>
  <c r="AN1137" i="3"/>
  <c r="AM1137" i="3"/>
  <c r="AK1137" i="3"/>
  <c r="AJ1137" i="3"/>
  <c r="AI1137" i="3"/>
  <c r="AN1084" i="3"/>
  <c r="AM1084" i="3"/>
  <c r="AK1084" i="3"/>
  <c r="AJ1084" i="3"/>
  <c r="AI1084" i="3"/>
  <c r="AN1057" i="3"/>
  <c r="AM1057" i="3"/>
  <c r="AK1057" i="3"/>
  <c r="AJ1057" i="3"/>
  <c r="AI1057" i="3"/>
  <c r="AN801" i="3"/>
  <c r="AM801" i="3"/>
  <c r="AK801" i="3"/>
  <c r="AJ801" i="3"/>
  <c r="AI801" i="3"/>
  <c r="AN187" i="3"/>
  <c r="AM187" i="3"/>
  <c r="AK187" i="3"/>
  <c r="AJ187" i="3"/>
  <c r="AI187" i="3"/>
  <c r="AN4007" i="1"/>
  <c r="AM4007" i="1"/>
  <c r="AK4007" i="1"/>
  <c r="AJ4007" i="1"/>
  <c r="AI4007" i="1"/>
  <c r="AN3619" i="1"/>
  <c r="AM3619" i="1"/>
  <c r="AK3619" i="1"/>
  <c r="AJ3619" i="1"/>
  <c r="AI3619" i="1"/>
  <c r="AN3583" i="1"/>
  <c r="AM3583" i="1"/>
  <c r="AK3583" i="1"/>
  <c r="AJ3583" i="1"/>
  <c r="AI3583" i="1"/>
  <c r="AN3556" i="1"/>
  <c r="AM3556" i="1"/>
  <c r="AK3556" i="1"/>
  <c r="AJ3556" i="1"/>
  <c r="AI3556" i="1"/>
  <c r="AN3538" i="1"/>
  <c r="AM3538" i="1"/>
  <c r="AK3538" i="1"/>
  <c r="AJ3538" i="1"/>
  <c r="AI3538" i="1"/>
  <c r="AN3522" i="1"/>
  <c r="AM3522" i="1"/>
  <c r="AK3522" i="1"/>
  <c r="AJ3522" i="1"/>
  <c r="AI3522" i="1"/>
  <c r="AN3460" i="1"/>
  <c r="AM3460" i="1"/>
  <c r="AK3460" i="1"/>
  <c r="AJ3460" i="1"/>
  <c r="AI3460" i="1"/>
  <c r="AN3369" i="1"/>
  <c r="AM3369" i="1"/>
  <c r="AK3369" i="1"/>
  <c r="AJ3369" i="1"/>
  <c r="AI3369" i="1"/>
  <c r="AH492" i="1"/>
  <c r="AH507" i="1"/>
  <c r="AH657" i="1"/>
  <c r="AH702" i="1"/>
  <c r="AH747" i="1"/>
  <c r="AH837" i="1"/>
  <c r="AH1107" i="1"/>
  <c r="AH1122" i="1"/>
  <c r="AH1182" i="1"/>
  <c r="AH1197" i="1"/>
  <c r="AH1362" i="1"/>
  <c r="AH1452" i="1"/>
  <c r="AH1497" i="1"/>
  <c r="AH1527" i="1"/>
  <c r="AH4330" i="1"/>
  <c r="AH4345" i="1"/>
  <c r="AH4360" i="1"/>
  <c r="AH4375" i="1"/>
  <c r="AH4390" i="1"/>
  <c r="AN3292" i="1"/>
  <c r="AM3292" i="1"/>
  <c r="AK3292" i="1"/>
  <c r="AJ3292" i="1"/>
  <c r="AI3292" i="1"/>
  <c r="AN3265" i="1"/>
  <c r="AM3265" i="1"/>
  <c r="AK3265" i="1"/>
  <c r="AJ3265" i="1"/>
  <c r="AI3265" i="1"/>
  <c r="AN2976" i="1"/>
  <c r="AM2976" i="1"/>
  <c r="AK2976" i="1"/>
  <c r="AJ2976" i="1"/>
  <c r="AI2976" i="1"/>
  <c r="AN2958" i="1"/>
  <c r="AM2958" i="1"/>
  <c r="AK2958" i="1"/>
  <c r="AJ2958" i="1"/>
  <c r="AI2958" i="1"/>
  <c r="AN2932" i="1"/>
  <c r="AM2932" i="1"/>
  <c r="AK2932" i="1"/>
  <c r="AJ2932" i="1"/>
  <c r="AI2932" i="1"/>
  <c r="AN2908" i="1"/>
  <c r="AM2908" i="1"/>
  <c r="AK2908" i="1"/>
  <c r="AJ2908" i="1"/>
  <c r="AI2908" i="1"/>
  <c r="AN2888" i="1"/>
  <c r="AM2888" i="1"/>
  <c r="AK2888" i="1"/>
  <c r="AJ2888" i="1"/>
  <c r="AI2888" i="1"/>
  <c r="AN2855" i="1"/>
  <c r="AM2855" i="1"/>
  <c r="AK2855" i="1"/>
  <c r="AJ2855" i="1"/>
  <c r="AI2855" i="1"/>
  <c r="AN2742" i="1"/>
  <c r="AM2742" i="1"/>
  <c r="AK2742" i="1"/>
  <c r="AJ2742" i="1"/>
  <c r="AI2742" i="1"/>
  <c r="AN2677" i="1"/>
  <c r="AM2677" i="1"/>
  <c r="AK2677" i="1"/>
  <c r="AJ2677" i="1"/>
  <c r="AI2677" i="1"/>
  <c r="AN2661" i="1"/>
  <c r="AM2661" i="1"/>
  <c r="AK2661" i="1"/>
  <c r="AJ2661" i="1"/>
  <c r="AI2661" i="1"/>
  <c r="AN2638" i="1"/>
  <c r="AM2638" i="1"/>
  <c r="AK2638" i="1"/>
  <c r="AJ2638" i="1"/>
  <c r="AI2638" i="1"/>
  <c r="AN2621" i="1"/>
  <c r="AM2621" i="1"/>
  <c r="AK2621" i="1"/>
  <c r="AJ2621" i="1"/>
  <c r="AI2621" i="1"/>
  <c r="AK2547" i="1"/>
  <c r="AN2602" i="1"/>
  <c r="AM2602" i="1"/>
  <c r="AK2602" i="1"/>
  <c r="AJ2602" i="1"/>
  <c r="AI2602" i="1"/>
  <c r="AI522" i="1"/>
  <c r="AJ522" i="1"/>
  <c r="AK522" i="1"/>
  <c r="AM522" i="1"/>
  <c r="AN522" i="1"/>
  <c r="AN2547" i="1"/>
  <c r="AM2547" i="1"/>
  <c r="AJ2547" i="1"/>
  <c r="AI2547" i="1"/>
  <c r="AI477" i="1"/>
  <c r="AJ477" i="1"/>
  <c r="AK477" i="1"/>
  <c r="AM477" i="1"/>
  <c r="AN477" i="1"/>
  <c r="AN3941" i="2"/>
  <c r="AM3941" i="2"/>
  <c r="AK3941" i="2"/>
  <c r="AJ3941" i="2"/>
  <c r="AI3941" i="2"/>
  <c r="AH3941" i="2" s="1"/>
  <c r="AN3926" i="2"/>
  <c r="AM3926" i="2"/>
  <c r="AK3926" i="2"/>
  <c r="AJ3926" i="2"/>
  <c r="AI3926" i="2"/>
  <c r="AN3911" i="2"/>
  <c r="AM3911" i="2"/>
  <c r="AK3911" i="2"/>
  <c r="AJ3911" i="2"/>
  <c r="AI3911" i="2"/>
  <c r="AN3896" i="2"/>
  <c r="AM3896" i="2"/>
  <c r="AK3896" i="2"/>
  <c r="AJ3896" i="2"/>
  <c r="AI3896" i="2"/>
  <c r="AH3896" i="2" s="1"/>
  <c r="AN3881" i="2"/>
  <c r="AM3881" i="2"/>
  <c r="AK3881" i="2"/>
  <c r="AJ3881" i="2"/>
  <c r="AI3881" i="2"/>
  <c r="AN3866" i="2"/>
  <c r="AM3866" i="2"/>
  <c r="AK3866" i="2"/>
  <c r="AJ3866" i="2"/>
  <c r="AI3866" i="2"/>
  <c r="AN3851" i="2"/>
  <c r="AM3851" i="2"/>
  <c r="AK3851" i="2"/>
  <c r="AJ3851" i="2"/>
  <c r="AI3851" i="2"/>
  <c r="AN3836" i="2"/>
  <c r="AM3836" i="2"/>
  <c r="AK3836" i="2"/>
  <c r="AJ3836" i="2"/>
  <c r="AI3836" i="2"/>
  <c r="AN3821" i="2"/>
  <c r="AM3821" i="2"/>
  <c r="AK3821" i="2"/>
  <c r="AJ3821" i="2"/>
  <c r="AI3821" i="2"/>
  <c r="AN3806" i="2"/>
  <c r="AM3806" i="2"/>
  <c r="AK3806" i="2"/>
  <c r="AJ3806" i="2"/>
  <c r="AI3806" i="2"/>
  <c r="AN3791" i="2"/>
  <c r="AM3791" i="2"/>
  <c r="AK3791" i="2"/>
  <c r="AJ3791" i="2"/>
  <c r="AI3791" i="2"/>
  <c r="AN3776" i="2"/>
  <c r="AM3776" i="2"/>
  <c r="AK3776" i="2"/>
  <c r="AJ3776" i="2"/>
  <c r="AI3776" i="2"/>
  <c r="AN3761" i="2"/>
  <c r="AM3761" i="2"/>
  <c r="AK3761" i="2"/>
  <c r="AJ3761" i="2"/>
  <c r="AI3761" i="2"/>
  <c r="AN3746" i="2"/>
  <c r="AM3746" i="2"/>
  <c r="AK3746" i="2"/>
  <c r="AJ3746" i="2"/>
  <c r="AI3746" i="2"/>
  <c r="AN3731" i="2"/>
  <c r="AM3731" i="2"/>
  <c r="AK3731" i="2"/>
  <c r="AJ3731" i="2"/>
  <c r="AI3731" i="2"/>
  <c r="AN3716" i="2"/>
  <c r="AM3716" i="2"/>
  <c r="AK3716" i="2"/>
  <c r="AJ3716" i="2"/>
  <c r="AI3716" i="2"/>
  <c r="AN3701" i="2"/>
  <c r="AM3701" i="2"/>
  <c r="AK3701" i="2"/>
  <c r="AJ3701" i="2"/>
  <c r="AI3701" i="2"/>
  <c r="AN3686" i="2"/>
  <c r="AM3686" i="2"/>
  <c r="AK3686" i="2"/>
  <c r="AJ3686" i="2"/>
  <c r="AI3686" i="2"/>
  <c r="AN3671" i="2"/>
  <c r="AM3671" i="2"/>
  <c r="AK3671" i="2"/>
  <c r="AJ3671" i="2"/>
  <c r="AI3671" i="2"/>
  <c r="AN3656" i="2"/>
  <c r="AM3656" i="2"/>
  <c r="AK3656" i="2"/>
  <c r="AJ3656" i="2"/>
  <c r="AI3656" i="2"/>
  <c r="AN3641" i="2"/>
  <c r="AM3641" i="2"/>
  <c r="AK3641" i="2"/>
  <c r="AJ3641" i="2"/>
  <c r="AI3641" i="2"/>
  <c r="AN3626" i="2"/>
  <c r="AM3626" i="2"/>
  <c r="AK3626" i="2"/>
  <c r="AJ3626" i="2"/>
  <c r="AI3626" i="2"/>
  <c r="AN3611" i="2"/>
  <c r="AM3611" i="2"/>
  <c r="AK3611" i="2"/>
  <c r="AJ3611" i="2"/>
  <c r="AI3611" i="2"/>
  <c r="AN3596" i="2"/>
  <c r="AM3596" i="2"/>
  <c r="AK3596" i="2"/>
  <c r="AJ3596" i="2"/>
  <c r="AI3596" i="2"/>
  <c r="AN3581" i="2"/>
  <c r="AM3581" i="2"/>
  <c r="AK3581" i="2"/>
  <c r="AJ3581" i="2"/>
  <c r="AI3581" i="2"/>
  <c r="AN3566" i="2"/>
  <c r="AM3566" i="2"/>
  <c r="AK3566" i="2"/>
  <c r="AJ3566" i="2"/>
  <c r="AI3566" i="2"/>
  <c r="AN3551" i="2"/>
  <c r="AM3551" i="2"/>
  <c r="AK3551" i="2"/>
  <c r="AJ3551" i="2"/>
  <c r="AI3551" i="2"/>
  <c r="AN3536" i="2"/>
  <c r="AM3536" i="2"/>
  <c r="AK3536" i="2"/>
  <c r="AJ3536" i="2"/>
  <c r="AI3536" i="2"/>
  <c r="AN3521" i="2"/>
  <c r="AM3521" i="2"/>
  <c r="AK3521" i="2"/>
  <c r="AJ3521" i="2"/>
  <c r="AI3521" i="2"/>
  <c r="AN3506" i="2"/>
  <c r="AM3506" i="2"/>
  <c r="AK3506" i="2"/>
  <c r="AJ3506" i="2"/>
  <c r="AI3506" i="2"/>
  <c r="AN3491" i="2"/>
  <c r="AM3491" i="2"/>
  <c r="AK3491" i="2"/>
  <c r="AJ3491" i="2"/>
  <c r="AI3491" i="2"/>
  <c r="AN3476" i="2"/>
  <c r="AM3476" i="2"/>
  <c r="AK3476" i="2"/>
  <c r="AJ3476" i="2"/>
  <c r="AI3476" i="2"/>
  <c r="AN3461" i="2"/>
  <c r="AM3461" i="2"/>
  <c r="AK3461" i="2"/>
  <c r="AJ3461" i="2"/>
  <c r="AI3461" i="2"/>
  <c r="AN3446" i="2"/>
  <c r="AM3446" i="2"/>
  <c r="AK3446" i="2"/>
  <c r="AJ3446" i="2"/>
  <c r="AI3446" i="2"/>
  <c r="AN3431" i="2"/>
  <c r="AM3431" i="2"/>
  <c r="AK3431" i="2"/>
  <c r="AJ3431" i="2"/>
  <c r="AI3431" i="2"/>
  <c r="AN3416" i="2"/>
  <c r="AM3416" i="2"/>
  <c r="AK3416" i="2"/>
  <c r="AJ3416" i="2"/>
  <c r="AI3416" i="2"/>
  <c r="AN3401" i="2"/>
  <c r="AM3401" i="2"/>
  <c r="AK3401" i="2"/>
  <c r="AJ3401" i="2"/>
  <c r="AI3401" i="2"/>
  <c r="AN3386" i="2"/>
  <c r="AM3386" i="2"/>
  <c r="AK3386" i="2"/>
  <c r="AJ3386" i="2"/>
  <c r="AI3386" i="2"/>
  <c r="AN3371" i="2"/>
  <c r="AM3371" i="2"/>
  <c r="AK3371" i="2"/>
  <c r="AJ3371" i="2"/>
  <c r="AI3371" i="2"/>
  <c r="AN3356" i="2"/>
  <c r="AM3356" i="2"/>
  <c r="AK3356" i="2"/>
  <c r="AJ3356" i="2"/>
  <c r="AI3356" i="2"/>
  <c r="AN3341" i="2"/>
  <c r="AM3341" i="2"/>
  <c r="AK3341" i="2"/>
  <c r="AJ3341" i="2"/>
  <c r="AI3341" i="2"/>
  <c r="AN3326" i="2"/>
  <c r="AM3326" i="2"/>
  <c r="AK3326" i="2"/>
  <c r="AJ3326" i="2"/>
  <c r="AI3326" i="2"/>
  <c r="AN3311" i="2"/>
  <c r="AM3311" i="2"/>
  <c r="AK3311" i="2"/>
  <c r="AJ3311" i="2"/>
  <c r="AI3311" i="2"/>
  <c r="AN3296" i="2"/>
  <c r="AM3296" i="2"/>
  <c r="AK3296" i="2"/>
  <c r="AJ3296" i="2"/>
  <c r="AI3296" i="2"/>
  <c r="AN3281" i="2"/>
  <c r="AM3281" i="2"/>
  <c r="AK3281" i="2"/>
  <c r="AJ3281" i="2"/>
  <c r="AI3281" i="2"/>
  <c r="AN3266" i="2"/>
  <c r="AM3266" i="2"/>
  <c r="AK3266" i="2"/>
  <c r="AJ3266" i="2"/>
  <c r="AI3266" i="2"/>
  <c r="AN3251" i="2"/>
  <c r="AM3251" i="2"/>
  <c r="AK3251" i="2"/>
  <c r="AJ3251" i="2"/>
  <c r="AI3251" i="2"/>
  <c r="AN3236" i="2"/>
  <c r="AM3236" i="2"/>
  <c r="AK3236" i="2"/>
  <c r="AJ3236" i="2"/>
  <c r="AI3236" i="2"/>
  <c r="AN3221" i="2"/>
  <c r="AM3221" i="2"/>
  <c r="AK3221" i="2"/>
  <c r="AJ3221" i="2"/>
  <c r="AI3221" i="2"/>
  <c r="AN3206" i="2"/>
  <c r="AM3206" i="2"/>
  <c r="AK3206" i="2"/>
  <c r="AJ3206" i="2"/>
  <c r="AI3206" i="2"/>
  <c r="AN3191" i="2"/>
  <c r="AM3191" i="2"/>
  <c r="AK3191" i="2"/>
  <c r="AJ3191" i="2"/>
  <c r="AI3191" i="2"/>
  <c r="AN3176" i="2"/>
  <c r="AM3176" i="2"/>
  <c r="AK3176" i="2"/>
  <c r="AJ3176" i="2"/>
  <c r="AI3176" i="2"/>
  <c r="AN3161" i="2"/>
  <c r="AM3161" i="2"/>
  <c r="AK3161" i="2"/>
  <c r="AJ3161" i="2"/>
  <c r="AI3161" i="2"/>
  <c r="AN3146" i="2"/>
  <c r="AM3146" i="2"/>
  <c r="AK3146" i="2"/>
  <c r="AJ3146" i="2"/>
  <c r="AI3146" i="2"/>
  <c r="AN3131" i="2"/>
  <c r="AM3131" i="2"/>
  <c r="AK3131" i="2"/>
  <c r="AJ3131" i="2"/>
  <c r="AI3131" i="2"/>
  <c r="AN3116" i="2"/>
  <c r="AM3116" i="2"/>
  <c r="AK3116" i="2"/>
  <c r="AJ3116" i="2"/>
  <c r="AI3116" i="2"/>
  <c r="AN3101" i="2"/>
  <c r="AM3101" i="2"/>
  <c r="AK3101" i="2"/>
  <c r="AJ3101" i="2"/>
  <c r="AI3101" i="2"/>
  <c r="AN3086" i="2"/>
  <c r="AM3086" i="2"/>
  <c r="AK3086" i="2"/>
  <c r="AJ3086" i="2"/>
  <c r="AI3086" i="2"/>
  <c r="AN3071" i="2"/>
  <c r="AM3071" i="2"/>
  <c r="AK3071" i="2"/>
  <c r="AJ3071" i="2"/>
  <c r="AI3071" i="2"/>
  <c r="AN3056" i="2"/>
  <c r="AM3056" i="2"/>
  <c r="AK3056" i="2"/>
  <c r="AJ3056" i="2"/>
  <c r="AI3056" i="2"/>
  <c r="AN3041" i="2"/>
  <c r="AM3041" i="2"/>
  <c r="AK3041" i="2"/>
  <c r="AJ3041" i="2"/>
  <c r="AI3041" i="2"/>
  <c r="AN3026" i="2"/>
  <c r="AM3026" i="2"/>
  <c r="AK3026" i="2"/>
  <c r="AJ3026" i="2"/>
  <c r="AI3026" i="2"/>
  <c r="AN3011" i="2"/>
  <c r="AM3011" i="2"/>
  <c r="AK3011" i="2"/>
  <c r="AJ3011" i="2"/>
  <c r="AI3011" i="2"/>
  <c r="AN2996" i="2"/>
  <c r="AM2996" i="2"/>
  <c r="AK2996" i="2"/>
  <c r="AJ2996" i="2"/>
  <c r="AI2996" i="2"/>
  <c r="AN2981" i="2"/>
  <c r="AM2981" i="2"/>
  <c r="AK2981" i="2"/>
  <c r="AJ2981" i="2"/>
  <c r="AI2981" i="2"/>
  <c r="AN2966" i="2"/>
  <c r="AM2966" i="2"/>
  <c r="AK2966" i="2"/>
  <c r="AJ2966" i="2"/>
  <c r="AI2966" i="2"/>
  <c r="AN2951" i="2"/>
  <c r="AM2951" i="2"/>
  <c r="AK2951" i="2"/>
  <c r="AJ2951" i="2"/>
  <c r="AI2951" i="2"/>
  <c r="AN2936" i="2"/>
  <c r="AM2936" i="2"/>
  <c r="AK2936" i="2"/>
  <c r="AJ2936" i="2"/>
  <c r="AI2936" i="2"/>
  <c r="AN2921" i="2"/>
  <c r="AM2921" i="2"/>
  <c r="AK2921" i="2"/>
  <c r="AJ2921" i="2"/>
  <c r="AI2921" i="2"/>
  <c r="AN2906" i="2"/>
  <c r="AM2906" i="2"/>
  <c r="AK2906" i="2"/>
  <c r="AJ2906" i="2"/>
  <c r="AI2906" i="2"/>
  <c r="AN2891" i="2"/>
  <c r="AM2891" i="2"/>
  <c r="AK2891" i="2"/>
  <c r="AJ2891" i="2"/>
  <c r="AI2891" i="2"/>
  <c r="AN2876" i="2"/>
  <c r="AM2876" i="2"/>
  <c r="AK2876" i="2"/>
  <c r="AJ2876" i="2"/>
  <c r="AI2876" i="2"/>
  <c r="AN2861" i="2"/>
  <c r="AM2861" i="2"/>
  <c r="AK2861" i="2"/>
  <c r="AJ2861" i="2"/>
  <c r="AI2861" i="2"/>
  <c r="AN2846" i="2"/>
  <c r="AM2846" i="2"/>
  <c r="AK2846" i="2"/>
  <c r="AJ2846" i="2"/>
  <c r="AI2846" i="2"/>
  <c r="AN2831" i="2"/>
  <c r="AM2831" i="2"/>
  <c r="AK2831" i="2"/>
  <c r="AJ2831" i="2"/>
  <c r="AI2831" i="2"/>
  <c r="AN2816" i="2"/>
  <c r="AM2816" i="2"/>
  <c r="AK2816" i="2"/>
  <c r="AJ2816" i="2"/>
  <c r="AI2816" i="2"/>
  <c r="AN2801" i="2"/>
  <c r="AM2801" i="2"/>
  <c r="AK2801" i="2"/>
  <c r="AJ2801" i="2"/>
  <c r="AI2801" i="2"/>
  <c r="AN2786" i="2"/>
  <c r="AM2786" i="2"/>
  <c r="AK2786" i="2"/>
  <c r="AJ2786" i="2"/>
  <c r="AI2786" i="2"/>
  <c r="AN2771" i="2"/>
  <c r="AM2771" i="2"/>
  <c r="AK2771" i="2"/>
  <c r="AJ2771" i="2"/>
  <c r="AI2771" i="2"/>
  <c r="AN2756" i="2"/>
  <c r="AM2756" i="2"/>
  <c r="AK2756" i="2"/>
  <c r="AJ2756" i="2"/>
  <c r="AI2756" i="2"/>
  <c r="AN2741" i="2"/>
  <c r="AM2741" i="2"/>
  <c r="AK2741" i="2"/>
  <c r="AJ2741" i="2"/>
  <c r="AI2741" i="2"/>
  <c r="AN2726" i="2"/>
  <c r="AM2726" i="2"/>
  <c r="AK2726" i="2"/>
  <c r="AJ2726" i="2"/>
  <c r="AI2726" i="2"/>
  <c r="AN2711" i="2"/>
  <c r="AM2711" i="2"/>
  <c r="AK2711" i="2"/>
  <c r="AJ2711" i="2"/>
  <c r="AI2711" i="2"/>
  <c r="AN2696" i="2"/>
  <c r="AM2696" i="2"/>
  <c r="AK2696" i="2"/>
  <c r="AJ2696" i="2"/>
  <c r="AI2696" i="2"/>
  <c r="AN2681" i="2"/>
  <c r="AM2681" i="2"/>
  <c r="AK2681" i="2"/>
  <c r="AJ2681" i="2"/>
  <c r="AI2681" i="2"/>
  <c r="AN2666" i="2"/>
  <c r="AM2666" i="2"/>
  <c r="AK2666" i="2"/>
  <c r="AJ2666" i="2"/>
  <c r="AI2666" i="2"/>
  <c r="AN2651" i="2"/>
  <c r="AM2651" i="2"/>
  <c r="AK2651" i="2"/>
  <c r="AJ2651" i="2"/>
  <c r="AI2651" i="2"/>
  <c r="AN2636" i="2"/>
  <c r="AM2636" i="2"/>
  <c r="AK2636" i="2"/>
  <c r="AJ2636" i="2"/>
  <c r="AI2636" i="2"/>
  <c r="AN2621" i="2"/>
  <c r="AM2621" i="2"/>
  <c r="AK2621" i="2"/>
  <c r="AJ2621" i="2"/>
  <c r="AI2621" i="2"/>
  <c r="AN2606" i="2"/>
  <c r="AM2606" i="2"/>
  <c r="AK2606" i="2"/>
  <c r="AJ2606" i="2"/>
  <c r="AI2606" i="2"/>
  <c r="AN2591" i="2"/>
  <c r="AM2591" i="2"/>
  <c r="AK2591" i="2"/>
  <c r="AJ2591" i="2"/>
  <c r="AI2591" i="2"/>
  <c r="AN2576" i="2"/>
  <c r="AM2576" i="2"/>
  <c r="AK2576" i="2"/>
  <c r="AJ2576" i="2"/>
  <c r="AI2576" i="2"/>
  <c r="AN2561" i="2"/>
  <c r="AM2561" i="2"/>
  <c r="AK2561" i="2"/>
  <c r="AJ2561" i="2"/>
  <c r="AI2561" i="2"/>
  <c r="AN2546" i="2"/>
  <c r="AM2546" i="2"/>
  <c r="AK2546" i="2"/>
  <c r="AJ2546" i="2"/>
  <c r="AI2546" i="2"/>
  <c r="AN2531" i="2"/>
  <c r="AM2531" i="2"/>
  <c r="AK2531" i="2"/>
  <c r="AJ2531" i="2"/>
  <c r="AI2531" i="2"/>
  <c r="AN2516" i="2"/>
  <c r="AM2516" i="2"/>
  <c r="AK2516" i="2"/>
  <c r="AJ2516" i="2"/>
  <c r="AI2516" i="2"/>
  <c r="AN2501" i="2"/>
  <c r="AM2501" i="2"/>
  <c r="AK2501" i="2"/>
  <c r="AJ2501" i="2"/>
  <c r="AI2501" i="2"/>
  <c r="AN2486" i="2"/>
  <c r="AM2486" i="2"/>
  <c r="AK2486" i="2"/>
  <c r="AJ2486" i="2"/>
  <c r="AI2486" i="2"/>
  <c r="AN2471" i="2"/>
  <c r="AM2471" i="2"/>
  <c r="AK2471" i="2"/>
  <c r="AJ2471" i="2"/>
  <c r="AI2471" i="2"/>
  <c r="AN2456" i="2"/>
  <c r="AM2456" i="2"/>
  <c r="AK2456" i="2"/>
  <c r="AJ2456" i="2"/>
  <c r="AI2456" i="2"/>
  <c r="AN2441" i="2"/>
  <c r="AM2441" i="2"/>
  <c r="AK2441" i="2"/>
  <c r="AJ2441" i="2"/>
  <c r="AI2441" i="2"/>
  <c r="AN2426" i="2"/>
  <c r="AM2426" i="2"/>
  <c r="AK2426" i="2"/>
  <c r="AJ2426" i="2"/>
  <c r="AI2426" i="2"/>
  <c r="AN2411" i="2"/>
  <c r="AM2411" i="2"/>
  <c r="AK2411" i="2"/>
  <c r="AJ2411" i="2"/>
  <c r="AI2411" i="2"/>
  <c r="AN2396" i="2"/>
  <c r="AM2396" i="2"/>
  <c r="AK2396" i="2"/>
  <c r="AJ2396" i="2"/>
  <c r="AI2396" i="2"/>
  <c r="AN2381" i="2"/>
  <c r="AM2381" i="2"/>
  <c r="AK2381" i="2"/>
  <c r="AJ2381" i="2"/>
  <c r="AI2381" i="2"/>
  <c r="AN2366" i="2"/>
  <c r="AM2366" i="2"/>
  <c r="AK2366" i="2"/>
  <c r="AJ2366" i="2"/>
  <c r="AI2366" i="2"/>
  <c r="AN2351" i="2"/>
  <c r="AM2351" i="2"/>
  <c r="AK2351" i="2"/>
  <c r="AJ2351" i="2"/>
  <c r="AI2351" i="2"/>
  <c r="AN2336" i="2"/>
  <c r="AM2336" i="2"/>
  <c r="AK2336" i="2"/>
  <c r="AJ2336" i="2"/>
  <c r="AI2336" i="2"/>
  <c r="AN2321" i="2"/>
  <c r="AM2321" i="2"/>
  <c r="AK2321" i="2"/>
  <c r="AJ2321" i="2"/>
  <c r="AI2321" i="2"/>
  <c r="AN2306" i="2"/>
  <c r="AM2306" i="2"/>
  <c r="AK2306" i="2"/>
  <c r="AJ2306" i="2"/>
  <c r="AI2306" i="2"/>
  <c r="AN2291" i="2"/>
  <c r="AM2291" i="2"/>
  <c r="AK2291" i="2"/>
  <c r="AJ2291" i="2"/>
  <c r="AI2291" i="2"/>
  <c r="AN2276" i="2"/>
  <c r="AM2276" i="2"/>
  <c r="AK2276" i="2"/>
  <c r="AJ2276" i="2"/>
  <c r="AI2276" i="2"/>
  <c r="AN2261" i="2"/>
  <c r="AM2261" i="2"/>
  <c r="AK2261" i="2"/>
  <c r="AJ2261" i="2"/>
  <c r="AI2261" i="2"/>
  <c r="AN2246" i="2"/>
  <c r="AM2246" i="2"/>
  <c r="AK2246" i="2"/>
  <c r="AJ2246" i="2"/>
  <c r="AI2246" i="2"/>
  <c r="AN2231" i="2"/>
  <c r="AM2231" i="2"/>
  <c r="AK2231" i="2"/>
  <c r="AJ2231" i="2"/>
  <c r="AI2231" i="2"/>
  <c r="AN2216" i="2"/>
  <c r="AM2216" i="2"/>
  <c r="AK2216" i="2"/>
  <c r="AJ2216" i="2"/>
  <c r="AI2216" i="2"/>
  <c r="AN2201" i="2"/>
  <c r="AM2201" i="2"/>
  <c r="AK2201" i="2"/>
  <c r="AJ2201" i="2"/>
  <c r="AI2201" i="2"/>
  <c r="AN2186" i="2"/>
  <c r="AM2186" i="2"/>
  <c r="AK2186" i="2"/>
  <c r="AJ2186" i="2"/>
  <c r="AI2186" i="2"/>
  <c r="AN2171" i="2"/>
  <c r="AM2171" i="2"/>
  <c r="AK2171" i="2"/>
  <c r="AJ2171" i="2"/>
  <c r="AI2171" i="2"/>
  <c r="AN2156" i="2"/>
  <c r="AM2156" i="2"/>
  <c r="AK2156" i="2"/>
  <c r="AJ2156" i="2"/>
  <c r="AI2156" i="2"/>
  <c r="AN2141" i="2"/>
  <c r="AM2141" i="2"/>
  <c r="AK2141" i="2"/>
  <c r="AJ2141" i="2"/>
  <c r="AI2141" i="2"/>
  <c r="AN2126" i="2"/>
  <c r="AM2126" i="2"/>
  <c r="AK2126" i="2"/>
  <c r="AJ2126" i="2"/>
  <c r="AI2126" i="2"/>
  <c r="AN2111" i="2"/>
  <c r="AM2111" i="2"/>
  <c r="AK2111" i="2"/>
  <c r="AJ2111" i="2"/>
  <c r="AI2111" i="2"/>
  <c r="AN2096" i="2"/>
  <c r="AM2096" i="2"/>
  <c r="AK2096" i="2"/>
  <c r="AJ2096" i="2"/>
  <c r="AI2096" i="2"/>
  <c r="AN2081" i="2"/>
  <c r="AM2081" i="2"/>
  <c r="AK2081" i="2"/>
  <c r="AJ2081" i="2"/>
  <c r="AI2081" i="2"/>
  <c r="AN2066" i="2"/>
  <c r="AM2066" i="2"/>
  <c r="AK2066" i="2"/>
  <c r="AJ2066" i="2"/>
  <c r="AI2066" i="2"/>
  <c r="AN2051" i="2"/>
  <c r="AM2051" i="2"/>
  <c r="AK2051" i="2"/>
  <c r="AJ2051" i="2"/>
  <c r="AI2051" i="2"/>
  <c r="AN2036" i="2"/>
  <c r="AM2036" i="2"/>
  <c r="AK2036" i="2"/>
  <c r="AJ2036" i="2"/>
  <c r="AI2036" i="2"/>
  <c r="AN2021" i="2"/>
  <c r="AM2021" i="2"/>
  <c r="AK2021" i="2"/>
  <c r="AJ2021" i="2"/>
  <c r="AI2021" i="2"/>
  <c r="AN2006" i="2"/>
  <c r="AM2006" i="2"/>
  <c r="AK2006" i="2"/>
  <c r="AJ2006" i="2"/>
  <c r="AI2006" i="2"/>
  <c r="AN1991" i="2"/>
  <c r="AM1991" i="2"/>
  <c r="AK1991" i="2"/>
  <c r="AJ1991" i="2"/>
  <c r="AI1991" i="2"/>
  <c r="AN1976" i="2"/>
  <c r="AM1976" i="2"/>
  <c r="AK1976" i="2"/>
  <c r="AJ1976" i="2"/>
  <c r="AI1976" i="2"/>
  <c r="AN1961" i="2"/>
  <c r="AM1961" i="2"/>
  <c r="AK1961" i="2"/>
  <c r="AJ1961" i="2"/>
  <c r="AI1961" i="2"/>
  <c r="AN1946" i="2"/>
  <c r="AM1946" i="2"/>
  <c r="AK1946" i="2"/>
  <c r="AJ1946" i="2"/>
  <c r="AI1946" i="2"/>
  <c r="AN1931" i="2"/>
  <c r="AM1931" i="2"/>
  <c r="AK1931" i="2"/>
  <c r="AJ1931" i="2"/>
  <c r="AI1931" i="2"/>
  <c r="AN1916" i="2"/>
  <c r="AM1916" i="2"/>
  <c r="AK1916" i="2"/>
  <c r="AJ1916" i="2"/>
  <c r="AI1916" i="2"/>
  <c r="AN1901" i="2"/>
  <c r="AM1901" i="2"/>
  <c r="AK1901" i="2"/>
  <c r="AJ1901" i="2"/>
  <c r="AI1901" i="2"/>
  <c r="AN1886" i="2"/>
  <c r="AM1886" i="2"/>
  <c r="AK1886" i="2"/>
  <c r="AJ1886" i="2"/>
  <c r="AI1886" i="2"/>
  <c r="AN1871" i="2"/>
  <c r="AM1871" i="2"/>
  <c r="AK1871" i="2"/>
  <c r="AJ1871" i="2"/>
  <c r="AI1871" i="2"/>
  <c r="AN1856" i="2"/>
  <c r="AM1856" i="2"/>
  <c r="AK1856" i="2"/>
  <c r="AJ1856" i="2"/>
  <c r="AI1856" i="2"/>
  <c r="AN1841" i="2"/>
  <c r="AM1841" i="2"/>
  <c r="AK1841" i="2"/>
  <c r="AJ1841" i="2"/>
  <c r="AI1841" i="2"/>
  <c r="AN1826" i="2"/>
  <c r="AM1826" i="2"/>
  <c r="AK1826" i="2"/>
  <c r="AJ1826" i="2"/>
  <c r="AI1826" i="2"/>
  <c r="AN1811" i="2"/>
  <c r="AM1811" i="2"/>
  <c r="AK1811" i="2"/>
  <c r="AJ1811" i="2"/>
  <c r="AI1811" i="2"/>
  <c r="AN1796" i="2"/>
  <c r="AM1796" i="2"/>
  <c r="AK1796" i="2"/>
  <c r="AJ1796" i="2"/>
  <c r="AI1796" i="2"/>
  <c r="AN1781" i="2"/>
  <c r="AM1781" i="2"/>
  <c r="AK1781" i="2"/>
  <c r="AJ1781" i="2"/>
  <c r="AI1781" i="2"/>
  <c r="AN1766" i="2"/>
  <c r="AM1766" i="2"/>
  <c r="AK1766" i="2"/>
  <c r="AJ1766" i="2"/>
  <c r="AI1766" i="2"/>
  <c r="AN1751" i="2"/>
  <c r="AM1751" i="2"/>
  <c r="AK1751" i="2"/>
  <c r="AJ1751" i="2"/>
  <c r="AI1751" i="2"/>
  <c r="AN1736" i="2"/>
  <c r="AM1736" i="2"/>
  <c r="AK1736" i="2"/>
  <c r="AJ1736" i="2"/>
  <c r="AI1736" i="2"/>
  <c r="AN1721" i="2"/>
  <c r="AM1721" i="2"/>
  <c r="AK1721" i="2"/>
  <c r="AJ1721" i="2"/>
  <c r="AI1721" i="2"/>
  <c r="AN1706" i="2"/>
  <c r="AM1706" i="2"/>
  <c r="AK1706" i="2"/>
  <c r="AJ1706" i="2"/>
  <c r="AI1706" i="2"/>
  <c r="AN1691" i="2"/>
  <c r="AM1691" i="2"/>
  <c r="AK1691" i="2"/>
  <c r="AJ1691" i="2"/>
  <c r="AI1691" i="2"/>
  <c r="AN1676" i="2"/>
  <c r="AM1676" i="2"/>
  <c r="AK1676" i="2"/>
  <c r="AJ1676" i="2"/>
  <c r="AI1676" i="2"/>
  <c r="AN1661" i="2"/>
  <c r="AM1661" i="2"/>
  <c r="AK1661" i="2"/>
  <c r="AJ1661" i="2"/>
  <c r="AI1661" i="2"/>
  <c r="AN1646" i="2"/>
  <c r="AM1646" i="2"/>
  <c r="AK1646" i="2"/>
  <c r="AJ1646" i="2"/>
  <c r="AI1646" i="2"/>
  <c r="AN1631" i="2"/>
  <c r="AM1631" i="2"/>
  <c r="AK1631" i="2"/>
  <c r="AJ1631" i="2"/>
  <c r="AI1631" i="2"/>
  <c r="AN1616" i="2"/>
  <c r="AM1616" i="2"/>
  <c r="AK1616" i="2"/>
  <c r="AJ1616" i="2"/>
  <c r="AI1616" i="2"/>
  <c r="AN1601" i="2"/>
  <c r="AM1601" i="2"/>
  <c r="AK1601" i="2"/>
  <c r="AJ1601" i="2"/>
  <c r="AI1601" i="2"/>
  <c r="AN1586" i="2"/>
  <c r="AM1586" i="2"/>
  <c r="AK1586" i="2"/>
  <c r="AJ1586" i="2"/>
  <c r="AI1586" i="2"/>
  <c r="AN1571" i="2"/>
  <c r="AM1571" i="2"/>
  <c r="AK1571" i="2"/>
  <c r="AJ1571" i="2"/>
  <c r="AI1571" i="2"/>
  <c r="AN1556" i="2"/>
  <c r="AM1556" i="2"/>
  <c r="AK1556" i="2"/>
  <c r="AJ1556" i="2"/>
  <c r="AI1556" i="2"/>
  <c r="AN1541" i="2"/>
  <c r="AM1541" i="2"/>
  <c r="AK1541" i="2"/>
  <c r="AJ1541" i="2"/>
  <c r="AI1541" i="2"/>
  <c r="AN1526" i="2"/>
  <c r="AM1526" i="2"/>
  <c r="AK1526" i="2"/>
  <c r="AJ1526" i="2"/>
  <c r="AI1526" i="2"/>
  <c r="AN1511" i="2"/>
  <c r="AM1511" i="2"/>
  <c r="AK1511" i="2"/>
  <c r="AJ1511" i="2"/>
  <c r="AI1511" i="2"/>
  <c r="AN1496" i="2"/>
  <c r="AM1496" i="2"/>
  <c r="AK1496" i="2"/>
  <c r="AJ1496" i="2"/>
  <c r="AI1496" i="2"/>
  <c r="AN1481" i="2"/>
  <c r="AM1481" i="2"/>
  <c r="AK1481" i="2"/>
  <c r="AJ1481" i="2"/>
  <c r="AI1481" i="2"/>
  <c r="AN1466" i="2"/>
  <c r="AM1466" i="2"/>
  <c r="AK1466" i="2"/>
  <c r="AJ1466" i="2"/>
  <c r="AI1466" i="2"/>
  <c r="AN1451" i="2"/>
  <c r="AM1451" i="2"/>
  <c r="AK1451" i="2"/>
  <c r="AJ1451" i="2"/>
  <c r="AI1451" i="2"/>
  <c r="AN1436" i="2"/>
  <c r="AM1436" i="2"/>
  <c r="AK1436" i="2"/>
  <c r="AJ1436" i="2"/>
  <c r="AI1436" i="2"/>
  <c r="AN1421" i="2"/>
  <c r="AM1421" i="2"/>
  <c r="AK1421" i="2"/>
  <c r="AJ1421" i="2"/>
  <c r="AI1421" i="2"/>
  <c r="AN1406" i="2"/>
  <c r="AM1406" i="2"/>
  <c r="AK1406" i="2"/>
  <c r="AJ1406" i="2"/>
  <c r="AI1406" i="2"/>
  <c r="AN1391" i="2"/>
  <c r="AM1391" i="2"/>
  <c r="AK1391" i="2"/>
  <c r="AJ1391" i="2"/>
  <c r="AI1391" i="2"/>
  <c r="AN1376" i="2"/>
  <c r="AM1376" i="2"/>
  <c r="AK1376" i="2"/>
  <c r="AJ1376" i="2"/>
  <c r="AI1376" i="2"/>
  <c r="AN1361" i="2"/>
  <c r="AM1361" i="2"/>
  <c r="AK1361" i="2"/>
  <c r="AJ1361" i="2"/>
  <c r="AI1361" i="2"/>
  <c r="AN1346" i="2"/>
  <c r="AM1346" i="2"/>
  <c r="AK1346" i="2"/>
  <c r="AJ1346" i="2"/>
  <c r="AI1346" i="2"/>
  <c r="AN1331" i="2"/>
  <c r="AM1331" i="2"/>
  <c r="AK1331" i="2"/>
  <c r="AJ1331" i="2"/>
  <c r="AI1331" i="2"/>
  <c r="AN1316" i="2"/>
  <c r="AM1316" i="2"/>
  <c r="AK1316" i="2"/>
  <c r="AJ1316" i="2"/>
  <c r="AI1316" i="2"/>
  <c r="AN1301" i="2"/>
  <c r="AM1301" i="2"/>
  <c r="AK1301" i="2"/>
  <c r="AJ1301" i="2"/>
  <c r="AI1301" i="2"/>
  <c r="AN1286" i="2"/>
  <c r="AM1286" i="2"/>
  <c r="AK1286" i="2"/>
  <c r="AJ1286" i="2"/>
  <c r="AI1286" i="2"/>
  <c r="AN1271" i="2"/>
  <c r="AM1271" i="2"/>
  <c r="AK1271" i="2"/>
  <c r="AJ1271" i="2"/>
  <c r="AI1271" i="2"/>
  <c r="AN1256" i="2"/>
  <c r="AM1256" i="2"/>
  <c r="AK1256" i="2"/>
  <c r="AJ1256" i="2"/>
  <c r="AI1256" i="2"/>
  <c r="AN1241" i="2"/>
  <c r="AM1241" i="2"/>
  <c r="AK1241" i="2"/>
  <c r="AJ1241" i="2"/>
  <c r="AI1241" i="2"/>
  <c r="AN1226" i="2"/>
  <c r="AM1226" i="2"/>
  <c r="AK1226" i="2"/>
  <c r="AJ1226" i="2"/>
  <c r="AI1226" i="2"/>
  <c r="AN1211" i="2"/>
  <c r="AM1211" i="2"/>
  <c r="AK1211" i="2"/>
  <c r="AJ1211" i="2"/>
  <c r="AI1211" i="2"/>
  <c r="AN1196" i="2"/>
  <c r="AM1196" i="2"/>
  <c r="AK1196" i="2"/>
  <c r="AJ1196" i="2"/>
  <c r="AI1196" i="2"/>
  <c r="AN1181" i="2"/>
  <c r="AM1181" i="2"/>
  <c r="AK1181" i="2"/>
  <c r="AJ1181" i="2"/>
  <c r="AI1181" i="2"/>
  <c r="AN1166" i="2"/>
  <c r="AM1166" i="2"/>
  <c r="AK1166" i="2"/>
  <c r="AJ1166" i="2"/>
  <c r="AI1166" i="2"/>
  <c r="AN1151" i="2"/>
  <c r="AM1151" i="2"/>
  <c r="AK1151" i="2"/>
  <c r="AJ1151" i="2"/>
  <c r="AI1151" i="2"/>
  <c r="AN1136" i="2"/>
  <c r="AM1136" i="2"/>
  <c r="AK1136" i="2"/>
  <c r="AJ1136" i="2"/>
  <c r="AI1136" i="2"/>
  <c r="AN1121" i="2"/>
  <c r="AM1121" i="2"/>
  <c r="AK1121" i="2"/>
  <c r="AJ1121" i="2"/>
  <c r="AI1121" i="2"/>
  <c r="AN1106" i="2"/>
  <c r="AM1106" i="2"/>
  <c r="AK1106" i="2"/>
  <c r="AJ1106" i="2"/>
  <c r="AI1106" i="2"/>
  <c r="AN1091" i="2"/>
  <c r="AM1091" i="2"/>
  <c r="AK1091" i="2"/>
  <c r="AJ1091" i="2"/>
  <c r="AI1091" i="2"/>
  <c r="AN1076" i="2"/>
  <c r="AM1076" i="2"/>
  <c r="AK1076" i="2"/>
  <c r="AJ1076" i="2"/>
  <c r="AI1076" i="2"/>
  <c r="AN1061" i="2"/>
  <c r="AM1061" i="2"/>
  <c r="AK1061" i="2"/>
  <c r="AJ1061" i="2"/>
  <c r="AI1061" i="2"/>
  <c r="AN1046" i="2"/>
  <c r="AM1046" i="2"/>
  <c r="AK1046" i="2"/>
  <c r="AJ1046" i="2"/>
  <c r="AI1046" i="2"/>
  <c r="AN1031" i="2"/>
  <c r="AM1031" i="2"/>
  <c r="AK1031" i="2"/>
  <c r="AJ1031" i="2"/>
  <c r="AI1031" i="2"/>
  <c r="AN1016" i="2"/>
  <c r="AM1016" i="2"/>
  <c r="AK1016" i="2"/>
  <c r="AJ1016" i="2"/>
  <c r="AI1016" i="2"/>
  <c r="AN1001" i="2"/>
  <c r="AM1001" i="2"/>
  <c r="AK1001" i="2"/>
  <c r="AJ1001" i="2"/>
  <c r="AI1001" i="2"/>
  <c r="AN986" i="2"/>
  <c r="AM986" i="2"/>
  <c r="AK986" i="2"/>
  <c r="AJ986" i="2"/>
  <c r="AI986" i="2"/>
  <c r="AN971" i="2"/>
  <c r="AM971" i="2"/>
  <c r="AK971" i="2"/>
  <c r="AJ971" i="2"/>
  <c r="AI971" i="2"/>
  <c r="AN956" i="2"/>
  <c r="AM956" i="2"/>
  <c r="AK956" i="2"/>
  <c r="AJ956" i="2"/>
  <c r="AI956" i="2"/>
  <c r="AN941" i="2"/>
  <c r="AM941" i="2"/>
  <c r="AK941" i="2"/>
  <c r="AJ941" i="2"/>
  <c r="AI941" i="2"/>
  <c r="AN926" i="2"/>
  <c r="AM926" i="2"/>
  <c r="AK926" i="2"/>
  <c r="AJ926" i="2"/>
  <c r="AI926" i="2"/>
  <c r="AN911" i="2"/>
  <c r="AM911" i="2"/>
  <c r="AK911" i="2"/>
  <c r="AJ911" i="2"/>
  <c r="AI911" i="2"/>
  <c r="AN896" i="2"/>
  <c r="AM896" i="2"/>
  <c r="AK896" i="2"/>
  <c r="AJ896" i="2"/>
  <c r="AI896" i="2"/>
  <c r="AN881" i="2"/>
  <c r="AM881" i="2"/>
  <c r="AK881" i="2"/>
  <c r="AJ881" i="2"/>
  <c r="AI881" i="2"/>
  <c r="AN866" i="2"/>
  <c r="AM866" i="2"/>
  <c r="AK866" i="2"/>
  <c r="AJ866" i="2"/>
  <c r="AI866" i="2"/>
  <c r="AN851" i="2"/>
  <c r="AM851" i="2"/>
  <c r="AK851" i="2"/>
  <c r="AJ851" i="2"/>
  <c r="AI851" i="2"/>
  <c r="AN836" i="2"/>
  <c r="AM836" i="2"/>
  <c r="AK836" i="2"/>
  <c r="AJ836" i="2"/>
  <c r="AI836" i="2"/>
  <c r="AN821" i="2"/>
  <c r="AM821" i="2"/>
  <c r="AK821" i="2"/>
  <c r="AJ821" i="2"/>
  <c r="AI821" i="2"/>
  <c r="AN806" i="2"/>
  <c r="AM806" i="2"/>
  <c r="AK806" i="2"/>
  <c r="AJ806" i="2"/>
  <c r="AI806" i="2"/>
  <c r="AN791" i="2"/>
  <c r="AM791" i="2"/>
  <c r="AK791" i="2"/>
  <c r="AJ791" i="2"/>
  <c r="AI791" i="2"/>
  <c r="AN776" i="2"/>
  <c r="AM776" i="2"/>
  <c r="AK776" i="2"/>
  <c r="AJ776" i="2"/>
  <c r="AI776" i="2"/>
  <c r="AN761" i="2"/>
  <c r="AM761" i="2"/>
  <c r="AK761" i="2"/>
  <c r="AJ761" i="2"/>
  <c r="AI761" i="2"/>
  <c r="AN746" i="2"/>
  <c r="AM746" i="2"/>
  <c r="AK746" i="2"/>
  <c r="AJ746" i="2"/>
  <c r="AI746" i="2"/>
  <c r="AN731" i="2"/>
  <c r="AM731" i="2"/>
  <c r="AK731" i="2"/>
  <c r="AJ731" i="2"/>
  <c r="AI731" i="2"/>
  <c r="AN716" i="2"/>
  <c r="AM716" i="2"/>
  <c r="AK716" i="2"/>
  <c r="AJ716" i="2"/>
  <c r="AI716" i="2"/>
  <c r="AN701" i="2"/>
  <c r="AM701" i="2"/>
  <c r="AK701" i="2"/>
  <c r="AJ701" i="2"/>
  <c r="AI701" i="2"/>
  <c r="AN686" i="2"/>
  <c r="AM686" i="2"/>
  <c r="AK686" i="2"/>
  <c r="AJ686" i="2"/>
  <c r="AI686" i="2"/>
  <c r="AN671" i="2"/>
  <c r="AM671" i="2"/>
  <c r="AK671" i="2"/>
  <c r="AJ671" i="2"/>
  <c r="AI671" i="2"/>
  <c r="AN656" i="2"/>
  <c r="AM656" i="2"/>
  <c r="AK656" i="2"/>
  <c r="AJ656" i="2"/>
  <c r="AI656" i="2"/>
  <c r="AN641" i="2"/>
  <c r="AM641" i="2"/>
  <c r="AK641" i="2"/>
  <c r="AJ641" i="2"/>
  <c r="AI641" i="2"/>
  <c r="AN626" i="2"/>
  <c r="AM626" i="2"/>
  <c r="AK626" i="2"/>
  <c r="AJ626" i="2"/>
  <c r="AI626" i="2"/>
  <c r="AN611" i="2"/>
  <c r="AM611" i="2"/>
  <c r="AK611" i="2"/>
  <c r="AJ611" i="2"/>
  <c r="AI611" i="2"/>
  <c r="AN596" i="2"/>
  <c r="AM596" i="2"/>
  <c r="AK596" i="2"/>
  <c r="AJ596" i="2"/>
  <c r="AI596" i="2"/>
  <c r="AN581" i="2"/>
  <c r="AM581" i="2"/>
  <c r="AK581" i="2"/>
  <c r="AJ581" i="2"/>
  <c r="AI581" i="2"/>
  <c r="AN566" i="2"/>
  <c r="AM566" i="2"/>
  <c r="AK566" i="2"/>
  <c r="AJ566" i="2"/>
  <c r="AI566" i="2"/>
  <c r="AN551" i="2"/>
  <c r="AM551" i="2"/>
  <c r="AK551" i="2"/>
  <c r="AJ551" i="2"/>
  <c r="AI551" i="2"/>
  <c r="AN536" i="2"/>
  <c r="AM536" i="2"/>
  <c r="AK536" i="2"/>
  <c r="AJ536" i="2"/>
  <c r="AI536" i="2"/>
  <c r="AN521" i="2"/>
  <c r="AM521" i="2"/>
  <c r="AK521" i="2"/>
  <c r="AJ521" i="2"/>
  <c r="AI521" i="2"/>
  <c r="AN506" i="2"/>
  <c r="AM506" i="2"/>
  <c r="AK506" i="2"/>
  <c r="AJ506" i="2"/>
  <c r="AI506" i="2"/>
  <c r="AN491" i="2"/>
  <c r="AM491" i="2"/>
  <c r="AK491" i="2"/>
  <c r="AJ491" i="2"/>
  <c r="AI491" i="2"/>
  <c r="AN476" i="2"/>
  <c r="AM476" i="2"/>
  <c r="AK476" i="2"/>
  <c r="AJ476" i="2"/>
  <c r="AI476" i="2"/>
  <c r="AN461" i="2"/>
  <c r="AM461" i="2"/>
  <c r="AK461" i="2"/>
  <c r="AJ461" i="2"/>
  <c r="AI461" i="2"/>
  <c r="AN446" i="2"/>
  <c r="AM446" i="2"/>
  <c r="AK446" i="2"/>
  <c r="AJ446" i="2"/>
  <c r="AI446" i="2"/>
  <c r="AN431" i="2"/>
  <c r="AM431" i="2"/>
  <c r="AK431" i="2"/>
  <c r="AJ431" i="2"/>
  <c r="AI431" i="2"/>
  <c r="AN416" i="2"/>
  <c r="AM416" i="2"/>
  <c r="AK416" i="2"/>
  <c r="AJ416" i="2"/>
  <c r="AI416" i="2"/>
  <c r="AN401" i="2"/>
  <c r="AM401" i="2"/>
  <c r="AK401" i="2"/>
  <c r="AJ401" i="2"/>
  <c r="AI401" i="2"/>
  <c r="AN386" i="2"/>
  <c r="AM386" i="2"/>
  <c r="AK386" i="2"/>
  <c r="AJ386" i="2"/>
  <c r="AI386" i="2"/>
  <c r="AN371" i="2"/>
  <c r="AM371" i="2"/>
  <c r="AK371" i="2"/>
  <c r="AJ371" i="2"/>
  <c r="AI371" i="2"/>
  <c r="AN356" i="2"/>
  <c r="AM356" i="2"/>
  <c r="AK356" i="2"/>
  <c r="AJ356" i="2"/>
  <c r="AI356" i="2"/>
  <c r="AN341" i="2"/>
  <c r="AM341" i="2"/>
  <c r="AK341" i="2"/>
  <c r="AJ341" i="2"/>
  <c r="AI341" i="2"/>
  <c r="AN326" i="2"/>
  <c r="AM326" i="2"/>
  <c r="AK326" i="2"/>
  <c r="AJ326" i="2"/>
  <c r="AI326" i="2"/>
  <c r="AN311" i="2"/>
  <c r="AM311" i="2"/>
  <c r="AK311" i="2"/>
  <c r="AJ311" i="2"/>
  <c r="AI311" i="2"/>
  <c r="AN296" i="2"/>
  <c r="AM296" i="2"/>
  <c r="AK296" i="2"/>
  <c r="AJ296" i="2"/>
  <c r="AI296" i="2"/>
  <c r="AN281" i="2"/>
  <c r="AM281" i="2"/>
  <c r="AK281" i="2"/>
  <c r="AJ281" i="2"/>
  <c r="AI281" i="2"/>
  <c r="AN266" i="2"/>
  <c r="AM266" i="2"/>
  <c r="AK266" i="2"/>
  <c r="AJ266" i="2"/>
  <c r="AI266" i="2"/>
  <c r="AN251" i="2"/>
  <c r="AM251" i="2"/>
  <c r="AK251" i="2"/>
  <c r="AJ251" i="2"/>
  <c r="AI251" i="2"/>
  <c r="AN236" i="2"/>
  <c r="AM236" i="2"/>
  <c r="AK236" i="2"/>
  <c r="AJ236" i="2"/>
  <c r="AI236" i="2"/>
  <c r="AN221" i="2"/>
  <c r="AM221" i="2"/>
  <c r="AK221" i="2"/>
  <c r="AJ221" i="2"/>
  <c r="AI221" i="2"/>
  <c r="AN206" i="2"/>
  <c r="AM206" i="2"/>
  <c r="AK206" i="2"/>
  <c r="AJ206" i="2"/>
  <c r="AI206" i="2"/>
  <c r="AN191" i="2"/>
  <c r="AM191" i="2"/>
  <c r="AK191" i="2"/>
  <c r="AJ191" i="2"/>
  <c r="AI191" i="2"/>
  <c r="AN176" i="2"/>
  <c r="AM176" i="2"/>
  <c r="AK176" i="2"/>
  <c r="AJ176" i="2"/>
  <c r="AI176" i="2"/>
  <c r="AN161" i="2"/>
  <c r="AM161" i="2"/>
  <c r="AK161" i="2"/>
  <c r="AJ161" i="2"/>
  <c r="AI161" i="2"/>
  <c r="AN146" i="2"/>
  <c r="AM146" i="2"/>
  <c r="AK146" i="2"/>
  <c r="AJ146" i="2"/>
  <c r="AI146" i="2"/>
  <c r="AN131" i="2"/>
  <c r="AM131" i="2"/>
  <c r="AK131" i="2"/>
  <c r="AJ131" i="2"/>
  <c r="AI131" i="2"/>
  <c r="AN116" i="2"/>
  <c r="AM116" i="2"/>
  <c r="AK116" i="2"/>
  <c r="AJ116" i="2"/>
  <c r="AI116" i="2"/>
  <c r="AN101" i="2"/>
  <c r="AW19" i="2" s="1"/>
  <c r="AW20" i="2" s="1"/>
  <c r="AM101" i="2"/>
  <c r="AW25" i="2" s="1"/>
  <c r="AK101" i="2"/>
  <c r="AW8" i="2" s="1"/>
  <c r="AW9" i="2" s="1"/>
  <c r="AJ101" i="2"/>
  <c r="AS8" i="2" s="1"/>
  <c r="AI101" i="2"/>
  <c r="AR12" i="2" s="1"/>
  <c r="AN86" i="2"/>
  <c r="AM86" i="2"/>
  <c r="AK86" i="2"/>
  <c r="AJ86" i="2"/>
  <c r="AI86" i="2"/>
  <c r="AN71" i="2"/>
  <c r="AM71" i="2"/>
  <c r="AK71" i="2"/>
  <c r="AJ71" i="2"/>
  <c r="AI71" i="2"/>
  <c r="AN56" i="2"/>
  <c r="AM56" i="2"/>
  <c r="AK56" i="2"/>
  <c r="AJ56" i="2"/>
  <c r="AI56" i="2"/>
  <c r="AN41" i="2"/>
  <c r="AM41" i="2"/>
  <c r="AK41" i="2"/>
  <c r="AJ41" i="2"/>
  <c r="AI41" i="2"/>
  <c r="AN26" i="2"/>
  <c r="AM26" i="2"/>
  <c r="AK26" i="2"/>
  <c r="AJ26" i="2"/>
  <c r="AI26" i="2"/>
  <c r="AN25" i="2"/>
  <c r="AM25" i="2"/>
  <c r="AK25" i="2"/>
  <c r="AJ25" i="2"/>
  <c r="AI25" i="2"/>
  <c r="AN24" i="2"/>
  <c r="AM24" i="2"/>
  <c r="AK24" i="2"/>
  <c r="AJ24" i="2"/>
  <c r="AI24" i="2"/>
  <c r="AN23" i="2"/>
  <c r="AM23" i="2"/>
  <c r="AK23" i="2"/>
  <c r="AJ23" i="2"/>
  <c r="AI23" i="2"/>
  <c r="AH23" i="2" s="1"/>
  <c r="AN22" i="2"/>
  <c r="AM22" i="2"/>
  <c r="AK22" i="2"/>
  <c r="AJ22" i="2"/>
  <c r="AI22" i="2"/>
  <c r="AN21" i="2"/>
  <c r="AM21" i="2"/>
  <c r="AK21" i="2"/>
  <c r="AJ21" i="2"/>
  <c r="AI21" i="2"/>
  <c r="AN20" i="2"/>
  <c r="AM20" i="2"/>
  <c r="AK20" i="2"/>
  <c r="AJ20" i="2"/>
  <c r="AI20" i="2"/>
  <c r="AN19" i="2"/>
  <c r="AM19" i="2"/>
  <c r="AK19" i="2"/>
  <c r="AJ19" i="2"/>
  <c r="AI19" i="2"/>
  <c r="AN18" i="2"/>
  <c r="AM18" i="2"/>
  <c r="AK18" i="2"/>
  <c r="AJ18" i="2"/>
  <c r="AI18" i="2"/>
  <c r="AN17" i="2"/>
  <c r="AM17" i="2"/>
  <c r="AK17" i="2"/>
  <c r="AJ17" i="2"/>
  <c r="AI17" i="2"/>
  <c r="AH17" i="2" s="1"/>
  <c r="AN16" i="2"/>
  <c r="AM16" i="2"/>
  <c r="AK16" i="2"/>
  <c r="AJ16" i="2"/>
  <c r="AI16" i="2"/>
  <c r="AN15" i="2"/>
  <c r="AM15" i="2"/>
  <c r="AK15" i="2"/>
  <c r="AJ15" i="2"/>
  <c r="AI15" i="2"/>
  <c r="AN14" i="2"/>
  <c r="AM14" i="2"/>
  <c r="AK14" i="2"/>
  <c r="AJ14" i="2"/>
  <c r="AI14" i="2"/>
  <c r="AN13" i="2"/>
  <c r="AM13" i="2"/>
  <c r="AK13" i="2"/>
  <c r="AJ13" i="2"/>
  <c r="AI13" i="2"/>
  <c r="AN12" i="2"/>
  <c r="AM12" i="2"/>
  <c r="AK12" i="2"/>
  <c r="AJ12" i="2"/>
  <c r="AI12" i="2"/>
  <c r="AN11" i="2"/>
  <c r="AM11" i="2"/>
  <c r="AK11" i="2"/>
  <c r="AJ11" i="2"/>
  <c r="AI11" i="2"/>
  <c r="AN10" i="2"/>
  <c r="AM10" i="2"/>
  <c r="AK10" i="2"/>
  <c r="AJ10" i="2"/>
  <c r="AI10" i="2"/>
  <c r="AN9" i="2"/>
  <c r="AM9" i="2"/>
  <c r="AK9" i="2"/>
  <c r="AJ9" i="2"/>
  <c r="AI9" i="2"/>
  <c r="AN8" i="2"/>
  <c r="AM8" i="2"/>
  <c r="AK8" i="2"/>
  <c r="AJ8" i="2"/>
  <c r="AI8" i="2"/>
  <c r="AN7" i="2"/>
  <c r="AM7" i="2"/>
  <c r="AK7" i="2"/>
  <c r="AJ7" i="2"/>
  <c r="AI7" i="2"/>
  <c r="AN6" i="2"/>
  <c r="AM6" i="2"/>
  <c r="AK6" i="2"/>
  <c r="AJ6" i="2"/>
  <c r="AI6" i="2"/>
  <c r="AN5" i="2"/>
  <c r="AM5" i="2"/>
  <c r="AK5" i="2"/>
  <c r="AJ5" i="2"/>
  <c r="AI5" i="2"/>
  <c r="AN4" i="2"/>
  <c r="AM4" i="2"/>
  <c r="AK4" i="2"/>
  <c r="AJ4" i="2"/>
  <c r="AI4" i="2"/>
  <c r="AN3" i="2"/>
  <c r="AM3" i="2"/>
  <c r="AK3" i="2"/>
  <c r="AJ3" i="2"/>
  <c r="AI3" i="2"/>
  <c r="AN2" i="2"/>
  <c r="AM2" i="2"/>
  <c r="AK2" i="2"/>
  <c r="AJ2" i="2"/>
  <c r="AI2" i="2"/>
  <c r="AK4086" i="3"/>
  <c r="AJ4086" i="3"/>
  <c r="AI4086" i="3"/>
  <c r="AK4071" i="3"/>
  <c r="AJ4071" i="3"/>
  <c r="AI4071" i="3"/>
  <c r="AK4056" i="3"/>
  <c r="AJ4056" i="3"/>
  <c r="AI4056" i="3"/>
  <c r="AK4041" i="3"/>
  <c r="AJ4041" i="3"/>
  <c r="AI4041" i="3"/>
  <c r="AK4026" i="3"/>
  <c r="AJ4026" i="3"/>
  <c r="AI4026" i="3"/>
  <c r="AK4011" i="3"/>
  <c r="AJ4011" i="3"/>
  <c r="AI4011" i="3"/>
  <c r="AK3996" i="3"/>
  <c r="AJ3996" i="3"/>
  <c r="AI3996" i="3"/>
  <c r="AK3981" i="3"/>
  <c r="AJ3981" i="3"/>
  <c r="AI3981" i="3"/>
  <c r="AK3966" i="3"/>
  <c r="AJ3966" i="3"/>
  <c r="AI3966" i="3"/>
  <c r="AK3951" i="3"/>
  <c r="AJ3951" i="3"/>
  <c r="AI3951" i="3"/>
  <c r="AK3936" i="3"/>
  <c r="AJ3936" i="3"/>
  <c r="AI3936" i="3"/>
  <c r="AK3921" i="3"/>
  <c r="AJ3921" i="3"/>
  <c r="AI3921" i="3"/>
  <c r="AK3906" i="3"/>
  <c r="AJ3906" i="3"/>
  <c r="AI3906" i="3"/>
  <c r="AK3891" i="3"/>
  <c r="AJ3891" i="3"/>
  <c r="AI3891" i="3"/>
  <c r="AK3876" i="3"/>
  <c r="AJ3876" i="3"/>
  <c r="AI3876" i="3"/>
  <c r="AK3861" i="3"/>
  <c r="AJ3861" i="3"/>
  <c r="AI3861" i="3"/>
  <c r="AK3846" i="3"/>
  <c r="AJ3846" i="3"/>
  <c r="AI3846" i="3"/>
  <c r="AK3831" i="3"/>
  <c r="AJ3831" i="3"/>
  <c r="AI3831" i="3"/>
  <c r="AK3816" i="3"/>
  <c r="AJ3816" i="3"/>
  <c r="AI3816" i="3"/>
  <c r="AK3801" i="3"/>
  <c r="AJ3801" i="3"/>
  <c r="AI3801" i="3"/>
  <c r="AK3786" i="3"/>
  <c r="AJ3786" i="3"/>
  <c r="AI3786" i="3"/>
  <c r="AK3771" i="3"/>
  <c r="AJ3771" i="3"/>
  <c r="AI3771" i="3"/>
  <c r="AK3756" i="3"/>
  <c r="AJ3756" i="3"/>
  <c r="AI3756" i="3"/>
  <c r="AK3741" i="3"/>
  <c r="AJ3741" i="3"/>
  <c r="AI3741" i="3"/>
  <c r="AK3726" i="3"/>
  <c r="AJ3726" i="3"/>
  <c r="AI3726" i="3"/>
  <c r="AK3711" i="3"/>
  <c r="AJ3711" i="3"/>
  <c r="AI3711" i="3"/>
  <c r="AK3696" i="3"/>
  <c r="AJ3696" i="3"/>
  <c r="AI3696" i="3"/>
  <c r="AN129" i="3"/>
  <c r="AM129" i="3"/>
  <c r="AK129" i="3"/>
  <c r="AJ129" i="3"/>
  <c r="AI129" i="3"/>
  <c r="AN57" i="3"/>
  <c r="AM57" i="3"/>
  <c r="AK57" i="3"/>
  <c r="AY8" i="3" s="1"/>
  <c r="AY9" i="3" s="1"/>
  <c r="AJ57" i="3"/>
  <c r="AS9" i="3" s="1"/>
  <c r="AI57" i="3"/>
  <c r="AR9" i="3" s="1"/>
  <c r="AN42" i="3"/>
  <c r="AM42" i="3"/>
  <c r="AK42" i="3"/>
  <c r="AJ42" i="3"/>
  <c r="AI42" i="3"/>
  <c r="AN27" i="3"/>
  <c r="AM27" i="3"/>
  <c r="AK27" i="3"/>
  <c r="AJ27" i="3"/>
  <c r="AI27" i="3"/>
  <c r="AN207" i="1"/>
  <c r="AN222" i="1"/>
  <c r="AN237" i="1"/>
  <c r="AN252" i="1"/>
  <c r="AN267" i="1"/>
  <c r="AN282" i="1"/>
  <c r="AN297" i="1"/>
  <c r="AN312" i="1"/>
  <c r="AN327" i="1"/>
  <c r="AN342" i="1"/>
  <c r="AN357" i="1"/>
  <c r="AN372" i="1"/>
  <c r="AN387" i="1"/>
  <c r="AN402" i="1"/>
  <c r="AN417" i="1"/>
  <c r="AN432" i="1"/>
  <c r="AN447" i="1"/>
  <c r="AN462" i="1"/>
  <c r="AN537" i="1"/>
  <c r="AN552" i="1"/>
  <c r="AN567" i="1"/>
  <c r="AN582" i="1"/>
  <c r="AN597" i="1"/>
  <c r="AN612" i="1"/>
  <c r="AN627" i="1"/>
  <c r="AN642" i="1"/>
  <c r="AN672" i="1"/>
  <c r="AN687" i="1"/>
  <c r="AN717" i="1"/>
  <c r="AN732" i="1"/>
  <c r="AN762" i="1"/>
  <c r="AN777" i="1"/>
  <c r="AN792" i="1"/>
  <c r="AN807" i="1"/>
  <c r="AN822" i="1"/>
  <c r="AN852" i="1"/>
  <c r="AN867" i="1"/>
  <c r="AN882" i="1"/>
  <c r="AN897" i="1"/>
  <c r="AN912" i="1"/>
  <c r="AN927" i="1"/>
  <c r="AN942" i="1"/>
  <c r="AN957" i="1"/>
  <c r="AN972" i="1"/>
  <c r="AN987" i="1"/>
  <c r="AN1002" i="1"/>
  <c r="AN1017" i="1"/>
  <c r="AN1032" i="1"/>
  <c r="AN1047" i="1"/>
  <c r="AN1062" i="1"/>
  <c r="AN1077" i="1"/>
  <c r="AN1092" i="1"/>
  <c r="AN1137" i="1"/>
  <c r="AN1152" i="1"/>
  <c r="AN1167" i="1"/>
  <c r="AN1212" i="1"/>
  <c r="AN1227" i="1"/>
  <c r="AN1242" i="1"/>
  <c r="AN1257" i="1"/>
  <c r="AN1272" i="1"/>
  <c r="AN1287" i="1"/>
  <c r="AN1302" i="1"/>
  <c r="AN1317" i="1"/>
  <c r="AN1332" i="1"/>
  <c r="AN1347" i="1"/>
  <c r="AN1377" i="1"/>
  <c r="AN1392" i="1"/>
  <c r="AN1407" i="1"/>
  <c r="AN1422" i="1"/>
  <c r="AN1437" i="1"/>
  <c r="AN1467" i="1"/>
  <c r="AN1482" i="1"/>
  <c r="AN1512" i="1"/>
  <c r="AN1542" i="1"/>
  <c r="AN1557" i="1"/>
  <c r="AN1572" i="1"/>
  <c r="AN1587" i="1"/>
  <c r="AN1602" i="1"/>
  <c r="AN1617" i="1"/>
  <c r="AN1632" i="1"/>
  <c r="AN1662" i="1"/>
  <c r="AN1677" i="1"/>
  <c r="AN1692" i="1"/>
  <c r="AN1707" i="1"/>
  <c r="AN1722" i="1"/>
  <c r="AN1737" i="1"/>
  <c r="AN1752" i="1"/>
  <c r="AN1767" i="1"/>
  <c r="AN1797" i="1"/>
  <c r="AN1812" i="1"/>
  <c r="AN1827" i="1"/>
  <c r="AN1842" i="1"/>
  <c r="AN1857" i="1"/>
  <c r="AN1872" i="1"/>
  <c r="AN1887" i="1"/>
  <c r="AN1902" i="1"/>
  <c r="AN1917" i="1"/>
  <c r="AN1932" i="1"/>
  <c r="AN1947" i="1"/>
  <c r="AN1962" i="1"/>
  <c r="AN1977" i="1"/>
  <c r="AN1992" i="1"/>
  <c r="AN2007" i="1"/>
  <c r="AN2022" i="1"/>
  <c r="AN2037" i="1"/>
  <c r="AN2052" i="1"/>
  <c r="AN2067" i="1"/>
  <c r="AN2082" i="1"/>
  <c r="AN2097" i="1"/>
  <c r="AN2112" i="1"/>
  <c r="AN2142" i="1"/>
  <c r="AN2157" i="1"/>
  <c r="AN2172" i="1"/>
  <c r="AN2187" i="1"/>
  <c r="AN2217" i="1"/>
  <c r="AN2232" i="1"/>
  <c r="AN2247" i="1"/>
  <c r="AN2262" i="1"/>
  <c r="AN2277" i="1"/>
  <c r="AN2292" i="1"/>
  <c r="AN2307" i="1"/>
  <c r="AN2322" i="1"/>
  <c r="AN2367" i="1"/>
  <c r="AN2382" i="1"/>
  <c r="AN2397" i="1"/>
  <c r="AN2412" i="1"/>
  <c r="AN2427" i="1"/>
  <c r="AN2457" i="1"/>
  <c r="AN2502" i="1"/>
  <c r="AN2517" i="1"/>
  <c r="AN2532" i="1"/>
  <c r="AN42" i="1"/>
  <c r="AN57" i="1"/>
  <c r="AN72" i="1"/>
  <c r="AN87" i="1"/>
  <c r="AN102" i="1"/>
  <c r="AN117" i="1"/>
  <c r="AN132" i="1"/>
  <c r="AN147" i="1"/>
  <c r="AN162" i="1"/>
  <c r="AN177" i="1"/>
  <c r="AN192" i="1"/>
  <c r="AN27" i="1"/>
  <c r="AZ17" i="1" s="1"/>
  <c r="K15" i="7" s="1"/>
  <c r="AM117" i="1"/>
  <c r="AK432" i="1"/>
  <c r="AK447" i="1"/>
  <c r="AK462" i="1"/>
  <c r="AK537" i="1"/>
  <c r="AK552" i="1"/>
  <c r="AK567" i="1"/>
  <c r="AK582" i="1"/>
  <c r="AK597" i="1"/>
  <c r="AK612" i="1"/>
  <c r="AK627" i="1"/>
  <c r="AK642" i="1"/>
  <c r="AK672" i="1"/>
  <c r="AK687" i="1"/>
  <c r="AK717" i="1"/>
  <c r="AK732" i="1"/>
  <c r="AK762" i="1"/>
  <c r="AK777" i="1"/>
  <c r="AK792" i="1"/>
  <c r="AK807" i="1"/>
  <c r="AK822" i="1"/>
  <c r="AK852" i="1"/>
  <c r="AK867" i="1"/>
  <c r="AK882" i="1"/>
  <c r="AK897" i="1"/>
  <c r="AK912" i="1"/>
  <c r="AK927" i="1"/>
  <c r="AK942" i="1"/>
  <c r="AK957" i="1"/>
  <c r="AK972" i="1"/>
  <c r="AK987" i="1"/>
  <c r="AK1002" i="1"/>
  <c r="AK1017" i="1"/>
  <c r="AK1032" i="1"/>
  <c r="AK1047" i="1"/>
  <c r="AK1062" i="1"/>
  <c r="AK1077" i="1"/>
  <c r="AK1092" i="1"/>
  <c r="AK1137" i="1"/>
  <c r="AK1152" i="1"/>
  <c r="AK1167" i="1"/>
  <c r="AK1212" i="1"/>
  <c r="AK1227" i="1"/>
  <c r="AK1242" i="1"/>
  <c r="AK1257" i="1"/>
  <c r="AK1272" i="1"/>
  <c r="AK1287" i="1"/>
  <c r="AK1302" i="1"/>
  <c r="AK1317" i="1"/>
  <c r="AK1332" i="1"/>
  <c r="AK1347" i="1"/>
  <c r="AK1377" i="1"/>
  <c r="AK1392" i="1"/>
  <c r="AK1407" i="1"/>
  <c r="AK1422" i="1"/>
  <c r="AK1437" i="1"/>
  <c r="AK1467" i="1"/>
  <c r="AK1482" i="1"/>
  <c r="AK1512" i="1"/>
  <c r="AK1542" i="1"/>
  <c r="AK1557" i="1"/>
  <c r="AK1572" i="1"/>
  <c r="AK1587" i="1"/>
  <c r="AK1602" i="1"/>
  <c r="AK1617" i="1"/>
  <c r="AK1632" i="1"/>
  <c r="AK1662" i="1"/>
  <c r="AK1677" i="1"/>
  <c r="AK1692" i="1"/>
  <c r="AK1707" i="1"/>
  <c r="AK1722" i="1"/>
  <c r="AK1737" i="1"/>
  <c r="AK1752" i="1"/>
  <c r="AK1767" i="1"/>
  <c r="AK1797" i="1"/>
  <c r="AK1812" i="1"/>
  <c r="AK1827" i="1"/>
  <c r="AK1842" i="1"/>
  <c r="AK1857" i="1"/>
  <c r="AK1872" i="1"/>
  <c r="AK1887" i="1"/>
  <c r="AK1902" i="1"/>
  <c r="AK1917" i="1"/>
  <c r="AK1932" i="1"/>
  <c r="AK1947" i="1"/>
  <c r="AK1962" i="1"/>
  <c r="AK1977" i="1"/>
  <c r="AK1992" i="1"/>
  <c r="AK2007" i="1"/>
  <c r="AK2022" i="1"/>
  <c r="AK2037" i="1"/>
  <c r="AK2052" i="1"/>
  <c r="AK2067" i="1"/>
  <c r="AK2082" i="1"/>
  <c r="AK2097" i="1"/>
  <c r="AK2112" i="1"/>
  <c r="AK2142" i="1"/>
  <c r="AK2157" i="1"/>
  <c r="AK2172" i="1"/>
  <c r="AK2187" i="1"/>
  <c r="AK2217" i="1"/>
  <c r="AK2232" i="1"/>
  <c r="AK2247" i="1"/>
  <c r="AK2262" i="1"/>
  <c r="AK2277" i="1"/>
  <c r="AK2292" i="1"/>
  <c r="AK2307" i="1"/>
  <c r="AK2322" i="1"/>
  <c r="AK2367" i="1"/>
  <c r="AK2382" i="1"/>
  <c r="AK2397" i="1"/>
  <c r="AK2412" i="1"/>
  <c r="AK2427" i="1"/>
  <c r="AK2457" i="1"/>
  <c r="AK2502" i="1"/>
  <c r="AK2517" i="1"/>
  <c r="AK2532" i="1"/>
  <c r="AK4105" i="1"/>
  <c r="AK4120" i="1"/>
  <c r="AK4135" i="1"/>
  <c r="AK4150" i="1"/>
  <c r="AK4165" i="1"/>
  <c r="AK4180" i="1"/>
  <c r="AK4195" i="1"/>
  <c r="AK4210" i="1"/>
  <c r="AK4225" i="1"/>
  <c r="AK4240" i="1"/>
  <c r="AK4255" i="1"/>
  <c r="AK4270" i="1"/>
  <c r="AK4285" i="1"/>
  <c r="AK4300" i="1"/>
  <c r="AK4315" i="1"/>
  <c r="AK387" i="1"/>
  <c r="AK402" i="1"/>
  <c r="AK417" i="1"/>
  <c r="AK207" i="1"/>
  <c r="AK222" i="1"/>
  <c r="AK237" i="1"/>
  <c r="AK252" i="1"/>
  <c r="AK267" i="1"/>
  <c r="AK282" i="1"/>
  <c r="AK297" i="1"/>
  <c r="AK312" i="1"/>
  <c r="AK327" i="1"/>
  <c r="AK342" i="1"/>
  <c r="AK357" i="1"/>
  <c r="AK372" i="1"/>
  <c r="AK27" i="1"/>
  <c r="AK42" i="1"/>
  <c r="AY8" i="1" s="1"/>
  <c r="J6" i="7" s="1"/>
  <c r="J7" i="7" s="1"/>
  <c r="AK57" i="1"/>
  <c r="AK72" i="1"/>
  <c r="AK87" i="1"/>
  <c r="AK102" i="1"/>
  <c r="AK117" i="1"/>
  <c r="AK132" i="1"/>
  <c r="AK147" i="1"/>
  <c r="AK162" i="1"/>
  <c r="AK177" i="1"/>
  <c r="AK192" i="1"/>
  <c r="AM27" i="1"/>
  <c r="AZ24" i="1" s="1"/>
  <c r="K22" i="7" s="1"/>
  <c r="AM42" i="1"/>
  <c r="AJ4315" i="1"/>
  <c r="AI4315" i="1"/>
  <c r="AJ4300" i="1"/>
  <c r="AI4300" i="1"/>
  <c r="AJ4285" i="1"/>
  <c r="AI4285" i="1"/>
  <c r="AJ4270" i="1"/>
  <c r="AI4270" i="1"/>
  <c r="AJ4255" i="1"/>
  <c r="AI4255" i="1"/>
  <c r="AJ4240" i="1"/>
  <c r="AI4240" i="1"/>
  <c r="AJ4225" i="1"/>
  <c r="AI4225" i="1"/>
  <c r="AJ4210" i="1"/>
  <c r="AI4210" i="1"/>
  <c r="AJ4195" i="1"/>
  <c r="AI4195" i="1"/>
  <c r="AJ4180" i="1"/>
  <c r="AI4180" i="1"/>
  <c r="AJ4165" i="1"/>
  <c r="AI4165" i="1"/>
  <c r="AJ4150" i="1"/>
  <c r="AI4150" i="1"/>
  <c r="AJ4135" i="1"/>
  <c r="AI4135" i="1"/>
  <c r="AJ4120" i="1"/>
  <c r="AI4120" i="1"/>
  <c r="AJ4105" i="1"/>
  <c r="AI4105" i="1"/>
  <c r="AM2532" i="1"/>
  <c r="AJ2532" i="1"/>
  <c r="AI2532" i="1"/>
  <c r="AM2517" i="1"/>
  <c r="AJ2517" i="1"/>
  <c r="AI2517" i="1"/>
  <c r="AM2502" i="1"/>
  <c r="AJ2502" i="1"/>
  <c r="AI2502" i="1"/>
  <c r="AM2457" i="1"/>
  <c r="AJ2457" i="1"/>
  <c r="AI2457" i="1"/>
  <c r="AM2427" i="1"/>
  <c r="AJ2427" i="1"/>
  <c r="AI2427" i="1"/>
  <c r="AM2412" i="1"/>
  <c r="AJ2412" i="1"/>
  <c r="AI2412" i="1"/>
  <c r="AM2397" i="1"/>
  <c r="AJ2397" i="1"/>
  <c r="AI2397" i="1"/>
  <c r="AM2382" i="1"/>
  <c r="AJ2382" i="1"/>
  <c r="AI2382" i="1"/>
  <c r="AM2367" i="1"/>
  <c r="AJ2367" i="1"/>
  <c r="AI2367" i="1"/>
  <c r="AM2322" i="1"/>
  <c r="AJ2322" i="1"/>
  <c r="AI2322" i="1"/>
  <c r="AM2307" i="1"/>
  <c r="AJ2307" i="1"/>
  <c r="AI2307" i="1"/>
  <c r="AM2292" i="1"/>
  <c r="AJ2292" i="1"/>
  <c r="AI2292" i="1"/>
  <c r="AM2277" i="1"/>
  <c r="AJ2277" i="1"/>
  <c r="AI2277" i="1"/>
  <c r="AM2262" i="1"/>
  <c r="AJ2262" i="1"/>
  <c r="AI2262" i="1"/>
  <c r="AM2247" i="1"/>
  <c r="AJ2247" i="1"/>
  <c r="AI2247" i="1"/>
  <c r="AM2232" i="1"/>
  <c r="AJ2232" i="1"/>
  <c r="AI2232" i="1"/>
  <c r="AM2217" i="1"/>
  <c r="AJ2217" i="1"/>
  <c r="AI2217" i="1"/>
  <c r="AM2187" i="1"/>
  <c r="AJ2187" i="1"/>
  <c r="AI2187" i="1"/>
  <c r="AM2172" i="1"/>
  <c r="AJ2172" i="1"/>
  <c r="AI2172" i="1"/>
  <c r="AM2157" i="1"/>
  <c r="AJ2157" i="1"/>
  <c r="AI2157" i="1"/>
  <c r="AM2142" i="1"/>
  <c r="AJ2142" i="1"/>
  <c r="AI2142" i="1"/>
  <c r="AM2112" i="1"/>
  <c r="AJ2112" i="1"/>
  <c r="AI2112" i="1"/>
  <c r="AM2097" i="1"/>
  <c r="AJ2097" i="1"/>
  <c r="AI2097" i="1"/>
  <c r="AM2082" i="1"/>
  <c r="AJ2082" i="1"/>
  <c r="AI2082" i="1"/>
  <c r="AM2067" i="1"/>
  <c r="AJ2067" i="1"/>
  <c r="AI2067" i="1"/>
  <c r="AM2052" i="1"/>
  <c r="AJ2052" i="1"/>
  <c r="AI2052" i="1"/>
  <c r="AM2037" i="1"/>
  <c r="AJ2037" i="1"/>
  <c r="AI2037" i="1"/>
  <c r="AM2022" i="1"/>
  <c r="AJ2022" i="1"/>
  <c r="AI2022" i="1"/>
  <c r="AM2007" i="1"/>
  <c r="AJ2007" i="1"/>
  <c r="AI2007" i="1"/>
  <c r="AM1992" i="1"/>
  <c r="AJ1992" i="1"/>
  <c r="AI1992" i="1"/>
  <c r="AM1977" i="1"/>
  <c r="AJ1977" i="1"/>
  <c r="AI1977" i="1"/>
  <c r="AM1962" i="1"/>
  <c r="AJ1962" i="1"/>
  <c r="AI1962" i="1"/>
  <c r="AM1947" i="1"/>
  <c r="AJ1947" i="1"/>
  <c r="AI1947" i="1"/>
  <c r="AM1932" i="1"/>
  <c r="AJ1932" i="1"/>
  <c r="AI1932" i="1"/>
  <c r="AM1917" i="1"/>
  <c r="AJ1917" i="1"/>
  <c r="AI1917" i="1"/>
  <c r="AM1902" i="1"/>
  <c r="AJ1902" i="1"/>
  <c r="AI1902" i="1"/>
  <c r="AM1887" i="1"/>
  <c r="AJ1887" i="1"/>
  <c r="AI1887" i="1"/>
  <c r="AM1872" i="1"/>
  <c r="AJ1872" i="1"/>
  <c r="AI1872" i="1"/>
  <c r="AM1857" i="1"/>
  <c r="AJ1857" i="1"/>
  <c r="AI1857" i="1"/>
  <c r="AM1842" i="1"/>
  <c r="AJ1842" i="1"/>
  <c r="AI1842" i="1"/>
  <c r="AM1827" i="1"/>
  <c r="AJ1827" i="1"/>
  <c r="AI1827" i="1"/>
  <c r="AM1812" i="1"/>
  <c r="AJ1812" i="1"/>
  <c r="AI1812" i="1"/>
  <c r="AM1797" i="1"/>
  <c r="AJ1797" i="1"/>
  <c r="AI1797" i="1"/>
  <c r="AM1767" i="1"/>
  <c r="AJ1767" i="1"/>
  <c r="AI1767" i="1"/>
  <c r="AM1752" i="1"/>
  <c r="AJ1752" i="1"/>
  <c r="AI1752" i="1"/>
  <c r="AM1737" i="1"/>
  <c r="AJ1737" i="1"/>
  <c r="AI1737" i="1"/>
  <c r="AM1722" i="1"/>
  <c r="AJ1722" i="1"/>
  <c r="AI1722" i="1"/>
  <c r="AM1707" i="1"/>
  <c r="AJ1707" i="1"/>
  <c r="AI1707" i="1"/>
  <c r="AM1692" i="1"/>
  <c r="AJ1692" i="1"/>
  <c r="AI1692" i="1"/>
  <c r="AM1677" i="1"/>
  <c r="AJ1677" i="1"/>
  <c r="AI1677" i="1"/>
  <c r="AM1662" i="1"/>
  <c r="AJ1662" i="1"/>
  <c r="AI1662" i="1"/>
  <c r="AM1632" i="1"/>
  <c r="AJ1632" i="1"/>
  <c r="AI1632" i="1"/>
  <c r="AM1617" i="1"/>
  <c r="AJ1617" i="1"/>
  <c r="AI1617" i="1"/>
  <c r="AM1602" i="1"/>
  <c r="AJ1602" i="1"/>
  <c r="AI1602" i="1"/>
  <c r="AM1587" i="1"/>
  <c r="AJ1587" i="1"/>
  <c r="AI1587" i="1"/>
  <c r="AM1572" i="1"/>
  <c r="AJ1572" i="1"/>
  <c r="AI1572" i="1"/>
  <c r="AM1557" i="1"/>
  <c r="AJ1557" i="1"/>
  <c r="AI1557" i="1"/>
  <c r="AM1542" i="1"/>
  <c r="AJ1542" i="1"/>
  <c r="AI1542" i="1"/>
  <c r="AM1512" i="1"/>
  <c r="AJ1512" i="1"/>
  <c r="AI1512" i="1"/>
  <c r="AM1482" i="1"/>
  <c r="AJ1482" i="1"/>
  <c r="AI1482" i="1"/>
  <c r="AM1467" i="1"/>
  <c r="AJ1467" i="1"/>
  <c r="AI1467" i="1"/>
  <c r="AM1437" i="1"/>
  <c r="AJ1437" i="1"/>
  <c r="AI1437" i="1"/>
  <c r="AM1422" i="1"/>
  <c r="AJ1422" i="1"/>
  <c r="AI1422" i="1"/>
  <c r="AM1407" i="1"/>
  <c r="AJ1407" i="1"/>
  <c r="AI1407" i="1"/>
  <c r="AM1392" i="1"/>
  <c r="AJ1392" i="1"/>
  <c r="AI1392" i="1"/>
  <c r="AM1377" i="1"/>
  <c r="AJ1377" i="1"/>
  <c r="AI1377" i="1"/>
  <c r="AM1347" i="1"/>
  <c r="AJ1347" i="1"/>
  <c r="AI1347" i="1"/>
  <c r="AM1332" i="1"/>
  <c r="AJ1332" i="1"/>
  <c r="AI1332" i="1"/>
  <c r="AM1317" i="1"/>
  <c r="AJ1317" i="1"/>
  <c r="AI1317" i="1"/>
  <c r="AM1302" i="1"/>
  <c r="AJ1302" i="1"/>
  <c r="AI1302" i="1"/>
  <c r="AM1287" i="1"/>
  <c r="AJ1287" i="1"/>
  <c r="AI1287" i="1"/>
  <c r="AM1272" i="1"/>
  <c r="AJ1272" i="1"/>
  <c r="AI1272" i="1"/>
  <c r="AM1257" i="1"/>
  <c r="AJ1257" i="1"/>
  <c r="AI1257" i="1"/>
  <c r="AM1242" i="1"/>
  <c r="AJ1242" i="1"/>
  <c r="AI1242" i="1"/>
  <c r="AM1227" i="1"/>
  <c r="AJ1227" i="1"/>
  <c r="AI1227" i="1"/>
  <c r="AM1212" i="1"/>
  <c r="AJ1212" i="1"/>
  <c r="AI1212" i="1"/>
  <c r="AM1167" i="1"/>
  <c r="AJ1167" i="1"/>
  <c r="AI1167" i="1"/>
  <c r="AM1152" i="1"/>
  <c r="AJ1152" i="1"/>
  <c r="AI1152" i="1"/>
  <c r="AM1137" i="1"/>
  <c r="AJ1137" i="1"/>
  <c r="AI1137" i="1"/>
  <c r="AM1092" i="1"/>
  <c r="AJ1092" i="1"/>
  <c r="AI1092" i="1"/>
  <c r="AM1077" i="1"/>
  <c r="AJ1077" i="1"/>
  <c r="AI1077" i="1"/>
  <c r="AM1062" i="1"/>
  <c r="AJ1062" i="1"/>
  <c r="AI1062" i="1"/>
  <c r="AM1047" i="1"/>
  <c r="AJ1047" i="1"/>
  <c r="AI1047" i="1"/>
  <c r="AM1032" i="1"/>
  <c r="AJ1032" i="1"/>
  <c r="AI1032" i="1"/>
  <c r="AM1017" i="1"/>
  <c r="AJ1017" i="1"/>
  <c r="AI1017" i="1"/>
  <c r="AM1002" i="1"/>
  <c r="AJ1002" i="1"/>
  <c r="AI1002" i="1"/>
  <c r="AM987" i="1"/>
  <c r="AJ987" i="1"/>
  <c r="AI987" i="1"/>
  <c r="AM972" i="1"/>
  <c r="AJ972" i="1"/>
  <c r="AI972" i="1"/>
  <c r="AM957" i="1"/>
  <c r="AJ957" i="1"/>
  <c r="AI957" i="1"/>
  <c r="AM942" i="1"/>
  <c r="AJ942" i="1"/>
  <c r="AI942" i="1"/>
  <c r="AM927" i="1"/>
  <c r="AJ927" i="1"/>
  <c r="AI927" i="1"/>
  <c r="AM912" i="1"/>
  <c r="AJ912" i="1"/>
  <c r="AI912" i="1"/>
  <c r="AM897" i="1"/>
  <c r="AJ897" i="1"/>
  <c r="AI897" i="1"/>
  <c r="AM882" i="1"/>
  <c r="AJ882" i="1"/>
  <c r="AI882" i="1"/>
  <c r="AM867" i="1"/>
  <c r="AJ867" i="1"/>
  <c r="AI867" i="1"/>
  <c r="AM852" i="1"/>
  <c r="AJ852" i="1"/>
  <c r="AI852" i="1"/>
  <c r="AM822" i="1"/>
  <c r="AJ822" i="1"/>
  <c r="AI822" i="1"/>
  <c r="AM807" i="1"/>
  <c r="AJ807" i="1"/>
  <c r="AI807" i="1"/>
  <c r="AM792" i="1"/>
  <c r="AJ792" i="1"/>
  <c r="AI792" i="1"/>
  <c r="AM777" i="1"/>
  <c r="AJ777" i="1"/>
  <c r="AI777" i="1"/>
  <c r="AM762" i="1"/>
  <c r="AJ762" i="1"/>
  <c r="AI762" i="1"/>
  <c r="AM732" i="1"/>
  <c r="AJ732" i="1"/>
  <c r="AI732" i="1"/>
  <c r="AM717" i="1"/>
  <c r="AJ717" i="1"/>
  <c r="AI717" i="1"/>
  <c r="AM687" i="1"/>
  <c r="AJ687" i="1"/>
  <c r="AI687" i="1"/>
  <c r="AM672" i="1"/>
  <c r="AJ672" i="1"/>
  <c r="AI672" i="1"/>
  <c r="AM642" i="1"/>
  <c r="AJ642" i="1"/>
  <c r="AI642" i="1"/>
  <c r="AM627" i="1"/>
  <c r="AJ627" i="1"/>
  <c r="AI627" i="1"/>
  <c r="AM612" i="1"/>
  <c r="AJ612" i="1"/>
  <c r="AI612" i="1"/>
  <c r="AM597" i="1"/>
  <c r="AJ597" i="1"/>
  <c r="AI597" i="1"/>
  <c r="AM582" i="1"/>
  <c r="AJ582" i="1"/>
  <c r="AI582" i="1"/>
  <c r="AM567" i="1"/>
  <c r="AJ567" i="1"/>
  <c r="AI567" i="1"/>
  <c r="AM552" i="1"/>
  <c r="AJ552" i="1"/>
  <c r="AI552" i="1"/>
  <c r="AM537" i="1"/>
  <c r="AJ537" i="1"/>
  <c r="AI537" i="1"/>
  <c r="AM462" i="1"/>
  <c r="AJ462" i="1"/>
  <c r="AI462" i="1"/>
  <c r="AM447" i="1"/>
  <c r="AJ447" i="1"/>
  <c r="AI447" i="1"/>
  <c r="AM432" i="1"/>
  <c r="AJ432" i="1"/>
  <c r="AI432" i="1"/>
  <c r="AM417" i="1"/>
  <c r="AJ417" i="1"/>
  <c r="AI417" i="1"/>
  <c r="AM402" i="1"/>
  <c r="AJ402" i="1"/>
  <c r="AI402" i="1"/>
  <c r="AM387" i="1"/>
  <c r="AJ387" i="1"/>
  <c r="AI387" i="1"/>
  <c r="AM372" i="1"/>
  <c r="AJ372" i="1"/>
  <c r="AI372" i="1"/>
  <c r="AM357" i="1"/>
  <c r="AJ357" i="1"/>
  <c r="AI357" i="1"/>
  <c r="AM342" i="1"/>
  <c r="AJ342" i="1"/>
  <c r="AI342" i="1"/>
  <c r="AM327" i="1"/>
  <c r="AJ327" i="1"/>
  <c r="AI327" i="1"/>
  <c r="AM312" i="1"/>
  <c r="AJ312" i="1"/>
  <c r="AI312" i="1"/>
  <c r="AM297" i="1"/>
  <c r="AJ297" i="1"/>
  <c r="AI297" i="1"/>
  <c r="AM282" i="1"/>
  <c r="AJ282" i="1"/>
  <c r="AI282" i="1"/>
  <c r="AM267" i="1"/>
  <c r="AJ267" i="1"/>
  <c r="AI267" i="1"/>
  <c r="AM252" i="1"/>
  <c r="AJ252" i="1"/>
  <c r="AI252" i="1"/>
  <c r="AM237" i="1"/>
  <c r="AJ237" i="1"/>
  <c r="AI237" i="1"/>
  <c r="AM222" i="1"/>
  <c r="AJ222" i="1"/>
  <c r="AI222" i="1"/>
  <c r="AM207" i="1"/>
  <c r="AJ207" i="1"/>
  <c r="AI207" i="1"/>
  <c r="AM192" i="1"/>
  <c r="AJ192" i="1"/>
  <c r="AI192" i="1"/>
  <c r="AM177" i="1"/>
  <c r="AJ177" i="1"/>
  <c r="AI177" i="1"/>
  <c r="AM162" i="1"/>
  <c r="AJ162" i="1"/>
  <c r="AI162" i="1"/>
  <c r="AM147" i="1"/>
  <c r="AJ147" i="1"/>
  <c r="AI147" i="1"/>
  <c r="AM132" i="1"/>
  <c r="AJ132" i="1"/>
  <c r="AI132" i="1"/>
  <c r="AJ117" i="1"/>
  <c r="AI117" i="1"/>
  <c r="AM102" i="1"/>
  <c r="AJ102" i="1"/>
  <c r="AI102" i="1"/>
  <c r="AM87" i="1"/>
  <c r="AJ87" i="1"/>
  <c r="AI87" i="1"/>
  <c r="AM72" i="1"/>
  <c r="AJ72" i="1"/>
  <c r="AI72" i="1"/>
  <c r="AM57" i="1"/>
  <c r="AJ57" i="1"/>
  <c r="AI57" i="1"/>
  <c r="AJ42" i="1"/>
  <c r="AI42" i="1"/>
  <c r="AJ27" i="1"/>
  <c r="AI27" i="1"/>
  <c r="AR530" i="13" l="1"/>
  <c r="AR507" i="13"/>
  <c r="AR254" i="13"/>
  <c r="AR1271" i="13"/>
  <c r="AX13" i="13"/>
  <c r="AZ13" i="13"/>
  <c r="AW13" i="13"/>
  <c r="AY13" i="13"/>
  <c r="AY13" i="12"/>
  <c r="AW13" i="12"/>
  <c r="AZ13" i="12"/>
  <c r="AH530" i="13"/>
  <c r="AH507" i="13"/>
  <c r="AR197" i="13"/>
  <c r="AH197" i="13"/>
  <c r="AH140" i="13"/>
  <c r="AH1544" i="13"/>
  <c r="AR140" i="13"/>
  <c r="AT11" i="13"/>
  <c r="AH1775" i="13"/>
  <c r="AH1703" i="13"/>
  <c r="AR1718" i="13"/>
  <c r="AR1703" i="13"/>
  <c r="AR1688" i="13"/>
  <c r="AH1354" i="13"/>
  <c r="AH1271" i="13"/>
  <c r="AR1601" i="13"/>
  <c r="AH1601" i="13"/>
  <c r="AR1775" i="13"/>
  <c r="AH2033" i="13"/>
  <c r="AH1718" i="13"/>
  <c r="AH1688" i="13"/>
  <c r="AH1339" i="13"/>
  <c r="AR1339" i="13"/>
  <c r="AH1658" i="13"/>
  <c r="AR1523" i="13"/>
  <c r="AH1523" i="13"/>
  <c r="AR1658" i="13"/>
  <c r="AR1544" i="13"/>
  <c r="AR1354" i="13"/>
  <c r="AH1673" i="13"/>
  <c r="AR2033" i="13"/>
  <c r="AH1948" i="13"/>
  <c r="AH2048" i="13"/>
  <c r="AR1948" i="13"/>
  <c r="AH1905" i="13"/>
  <c r="AH2070" i="13"/>
  <c r="AH2085" i="13"/>
  <c r="AR1905" i="13"/>
  <c r="AR2048" i="13"/>
  <c r="AH1792" i="13"/>
  <c r="AH27" i="13"/>
  <c r="AR7" i="13"/>
  <c r="AS7" i="13"/>
  <c r="AT9" i="13"/>
  <c r="AY19" i="13"/>
  <c r="AY20" i="13" s="1"/>
  <c r="AX8" i="13"/>
  <c r="AX9" i="13" s="1"/>
  <c r="AT6" i="13"/>
  <c r="AY24" i="13"/>
  <c r="AY26" i="13" s="1"/>
  <c r="AW8" i="13"/>
  <c r="AW9" i="13" s="1"/>
  <c r="AY8" i="13"/>
  <c r="AY9" i="13" s="1"/>
  <c r="AT12" i="13"/>
  <c r="AW25" i="13"/>
  <c r="AR9" i="13"/>
  <c r="AR12" i="13"/>
  <c r="AS10" i="13"/>
  <c r="AT7" i="13"/>
  <c r="AY15" i="13"/>
  <c r="AY16" i="13" s="1"/>
  <c r="AH254" i="13"/>
  <c r="AT8" i="13"/>
  <c r="AY17" i="13"/>
  <c r="AY18" i="13" s="1"/>
  <c r="AX24" i="13"/>
  <c r="AW24" i="13"/>
  <c r="AW26" i="13" s="1"/>
  <c r="AT5" i="13"/>
  <c r="AT10" i="13"/>
  <c r="AX19" i="13"/>
  <c r="AX20" i="13" s="1"/>
  <c r="AS12" i="13"/>
  <c r="AH87" i="12"/>
  <c r="AH27" i="12"/>
  <c r="AH42" i="12"/>
  <c r="AS7" i="12"/>
  <c r="AH133" i="12"/>
  <c r="AR117" i="12"/>
  <c r="AR133" i="12"/>
  <c r="AR42" i="12"/>
  <c r="AH162" i="12"/>
  <c r="AR102" i="12"/>
  <c r="AH102" i="12"/>
  <c r="AR8" i="12"/>
  <c r="AT9" i="12"/>
  <c r="AR10" i="12"/>
  <c r="AR72" i="12"/>
  <c r="AR6" i="12"/>
  <c r="AR5" i="12"/>
  <c r="AH57" i="12"/>
  <c r="AY19" i="12"/>
  <c r="AY20" i="12" s="1"/>
  <c r="AW8" i="12"/>
  <c r="AW9" i="12" s="1"/>
  <c r="AX8" i="12"/>
  <c r="AX9" i="12" s="1"/>
  <c r="AT7" i="12"/>
  <c r="AT6" i="12"/>
  <c r="AT10" i="12"/>
  <c r="AW19" i="12"/>
  <c r="AW20" i="12" s="1"/>
  <c r="AX25" i="12"/>
  <c r="AX26" i="12" s="1"/>
  <c r="AT5" i="12"/>
  <c r="AT8" i="12"/>
  <c r="AT12" i="12"/>
  <c r="AW24" i="12"/>
  <c r="AW26" i="12" s="1"/>
  <c r="AS12" i="12"/>
  <c r="AZ19" i="12"/>
  <c r="AZ20" i="12" s="1"/>
  <c r="AR9" i="12"/>
  <c r="AR27" i="12"/>
  <c r="BC6" i="12" s="1"/>
  <c r="AY8" i="12"/>
  <c r="AY9" i="12" s="1"/>
  <c r="AY24" i="12"/>
  <c r="AY26" i="12" s="1"/>
  <c r="AY25" i="12"/>
  <c r="AW17" i="12"/>
  <c r="AW18" i="12" s="1"/>
  <c r="AW25" i="12"/>
  <c r="AZ9" i="12"/>
  <c r="C29" i="5"/>
  <c r="D29" i="5"/>
  <c r="E29" i="5"/>
  <c r="H29" i="5"/>
  <c r="K3" i="6"/>
  <c r="H3" i="6"/>
  <c r="H3" i="5" s="1"/>
  <c r="I3" i="6"/>
  <c r="J3" i="6"/>
  <c r="D18" i="5" s="1"/>
  <c r="AZ7" i="12"/>
  <c r="AR5" i="2"/>
  <c r="AR8" i="2"/>
  <c r="AR10" i="2"/>
  <c r="AX25" i="2"/>
  <c r="AX26" i="2" s="1"/>
  <c r="AS10" i="2"/>
  <c r="AS12" i="2"/>
  <c r="AY15" i="2"/>
  <c r="AY16" i="2" s="1"/>
  <c r="AY19" i="2"/>
  <c r="AY20" i="2" s="1"/>
  <c r="AY25" i="2"/>
  <c r="AT10" i="2"/>
  <c r="AT12" i="2"/>
  <c r="AZ15" i="2"/>
  <c r="AZ16" i="2" s="1"/>
  <c r="AZ19" i="2"/>
  <c r="AZ20" i="2" s="1"/>
  <c r="AZ25" i="2"/>
  <c r="AZ26" i="2" s="1"/>
  <c r="AS5" i="2"/>
  <c r="AW13" i="2"/>
  <c r="AW17" i="2"/>
  <c r="AW18" i="2" s="1"/>
  <c r="AW24" i="2"/>
  <c r="AW26" i="2" s="1"/>
  <c r="AX20" i="2"/>
  <c r="AX13" i="2"/>
  <c r="AX17" i="2"/>
  <c r="AX18" i="2" s="1"/>
  <c r="AX24" i="2"/>
  <c r="AY13" i="2"/>
  <c r="AY17" i="2"/>
  <c r="AY18" i="2" s="1"/>
  <c r="AY24" i="2"/>
  <c r="AY26" i="2" s="1"/>
  <c r="AT8" i="2"/>
  <c r="AZ13" i="2"/>
  <c r="AZ17" i="2"/>
  <c r="AZ18" i="2" s="1"/>
  <c r="AZ24" i="2"/>
  <c r="AQ6" i="2"/>
  <c r="AW15" i="2"/>
  <c r="AW16" i="2" s="1"/>
  <c r="K6" i="6"/>
  <c r="K6" i="5" s="1"/>
  <c r="AR27" i="13"/>
  <c r="AR1792" i="13"/>
  <c r="AR2070" i="13"/>
  <c r="AR2085" i="13"/>
  <c r="AZ15" i="13"/>
  <c r="AZ16" i="13" s="1"/>
  <c r="AZ17" i="13"/>
  <c r="AZ18" i="13" s="1"/>
  <c r="AZ19" i="13"/>
  <c r="AZ20" i="13" s="1"/>
  <c r="AZ24" i="13"/>
  <c r="AX25" i="13"/>
  <c r="AX26" i="13" s="1"/>
  <c r="AZ25" i="13"/>
  <c r="AZ26" i="13" s="1"/>
  <c r="AS9" i="13"/>
  <c r="AY25" i="13"/>
  <c r="AR5" i="13"/>
  <c r="AR6" i="13"/>
  <c r="AR8" i="13"/>
  <c r="AR10" i="13"/>
  <c r="AW15" i="13"/>
  <c r="AW16" i="13" s="1"/>
  <c r="AW17" i="13"/>
  <c r="AW18" i="13" s="1"/>
  <c r="AW19" i="13"/>
  <c r="AW20" i="13" s="1"/>
  <c r="AS5" i="13"/>
  <c r="AS6" i="13"/>
  <c r="AS8" i="13"/>
  <c r="AX15" i="13"/>
  <c r="AX16" i="13" s="1"/>
  <c r="AX17" i="13"/>
  <c r="AX18" i="13" s="1"/>
  <c r="AR57" i="12"/>
  <c r="AR162" i="12"/>
  <c r="AS9" i="12"/>
  <c r="AY17" i="12"/>
  <c r="AY18" i="12" s="1"/>
  <c r="AH72" i="12"/>
  <c r="AQ8" i="12" s="1"/>
  <c r="AW15" i="12"/>
  <c r="AW16" i="12" s="1"/>
  <c r="AY15" i="12"/>
  <c r="AY16" i="12" s="1"/>
  <c r="AR12" i="12"/>
  <c r="AQ10" i="12"/>
  <c r="AY6" i="12"/>
  <c r="AY7" i="12" s="1"/>
  <c r="AX6" i="12"/>
  <c r="AX7" i="12" s="1"/>
  <c r="AQ7" i="12"/>
  <c r="AZ25" i="12"/>
  <c r="AZ26" i="12" s="1"/>
  <c r="AS5" i="12"/>
  <c r="AS6" i="12"/>
  <c r="AS8" i="12"/>
  <c r="AS10" i="12"/>
  <c r="AX15" i="12"/>
  <c r="AX16" i="12" s="1"/>
  <c r="AX17" i="12"/>
  <c r="AX18" i="12" s="1"/>
  <c r="AX19" i="12"/>
  <c r="AX20" i="12" s="1"/>
  <c r="AX24" i="12"/>
  <c r="AZ15" i="12"/>
  <c r="AZ16" i="12" s="1"/>
  <c r="AZ17" i="12"/>
  <c r="AZ18" i="12" s="1"/>
  <c r="AZ24" i="12"/>
  <c r="C9" i="7"/>
  <c r="C9" i="5" s="1"/>
  <c r="C16" i="5"/>
  <c r="I5" i="7"/>
  <c r="J5" i="7"/>
  <c r="D16" i="5"/>
  <c r="K16" i="7"/>
  <c r="B16" i="5"/>
  <c r="H5" i="7"/>
  <c r="K5" i="7"/>
  <c r="E16" i="5"/>
  <c r="B18" i="5"/>
  <c r="AH301" i="11"/>
  <c r="AR301" i="11"/>
  <c r="AR281" i="11"/>
  <c r="AH247" i="11"/>
  <c r="AR247" i="11"/>
  <c r="AR225" i="11"/>
  <c r="AH87" i="11"/>
  <c r="AH205" i="11"/>
  <c r="AR205" i="11"/>
  <c r="AR87" i="11"/>
  <c r="AR137" i="11"/>
  <c r="AR102" i="11"/>
  <c r="AH102" i="11"/>
  <c r="AH27" i="11"/>
  <c r="AR9" i="11"/>
  <c r="AS6" i="11"/>
  <c r="AR7" i="11"/>
  <c r="AY8" i="11"/>
  <c r="AY9" i="11" s="1"/>
  <c r="AW19" i="11"/>
  <c r="AW20" i="11" s="1"/>
  <c r="AH72" i="11"/>
  <c r="AS12" i="11"/>
  <c r="AT12" i="11"/>
  <c r="AT9" i="11"/>
  <c r="AX15" i="11"/>
  <c r="AX16" i="11" s="1"/>
  <c r="AX17" i="11"/>
  <c r="AX18" i="11" s="1"/>
  <c r="AR5" i="11"/>
  <c r="AR8" i="11"/>
  <c r="AH57" i="11"/>
  <c r="AR10" i="11"/>
  <c r="AZ17" i="11"/>
  <c r="AZ18" i="11" s="1"/>
  <c r="AR12" i="11"/>
  <c r="AS8" i="11"/>
  <c r="AS10" i="11"/>
  <c r="AS5" i="11"/>
  <c r="AX19" i="11"/>
  <c r="AX20" i="11" s="1"/>
  <c r="AY19" i="11"/>
  <c r="AY20" i="11" s="1"/>
  <c r="AW15" i="11"/>
  <c r="AW16" i="11" s="1"/>
  <c r="AW8" i="11"/>
  <c r="AW9" i="11" s="1"/>
  <c r="AX8" i="11"/>
  <c r="AX9" i="11" s="1"/>
  <c r="AT6" i="11"/>
  <c r="AY17" i="11"/>
  <c r="AY18" i="11" s="1"/>
  <c r="AY24" i="11"/>
  <c r="AY26" i="11" s="1"/>
  <c r="AW17" i="11"/>
  <c r="AW18" i="11" s="1"/>
  <c r="AW24" i="11"/>
  <c r="AW26" i="11" s="1"/>
  <c r="AY15" i="11"/>
  <c r="AY16" i="11" s="1"/>
  <c r="AZ19" i="11"/>
  <c r="AZ20" i="11" s="1"/>
  <c r="AT10" i="11"/>
  <c r="AT5" i="11"/>
  <c r="AZ15" i="11"/>
  <c r="AZ16" i="11" s="1"/>
  <c r="AT7" i="11"/>
  <c r="AR6" i="11"/>
  <c r="AS7" i="11"/>
  <c r="AS9" i="11"/>
  <c r="AZ25" i="11"/>
  <c r="AZ26" i="11" s="1"/>
  <c r="AT8" i="11"/>
  <c r="AR72" i="11"/>
  <c r="AR27" i="11"/>
  <c r="AR42" i="11"/>
  <c r="AR57" i="11"/>
  <c r="AH42" i="11"/>
  <c r="AX24" i="11"/>
  <c r="AZ24" i="11"/>
  <c r="AW25" i="11"/>
  <c r="AX25" i="11"/>
  <c r="AX26" i="11" s="1"/>
  <c r="AY25" i="11"/>
  <c r="AH1007" i="8"/>
  <c r="AR1007" i="8"/>
  <c r="AR950" i="8"/>
  <c r="AH950" i="8"/>
  <c r="AH117" i="8"/>
  <c r="AH903" i="8"/>
  <c r="AH924" i="8"/>
  <c r="AR924" i="8"/>
  <c r="AR57" i="8"/>
  <c r="AR27" i="8"/>
  <c r="AR72" i="8"/>
  <c r="AR903" i="8"/>
  <c r="AH87" i="8"/>
  <c r="AR42" i="8"/>
  <c r="AR117" i="8"/>
  <c r="AR102" i="8"/>
  <c r="AH102" i="8"/>
  <c r="AR87" i="8"/>
  <c r="AH27" i="8"/>
  <c r="AT7" i="8"/>
  <c r="AH42" i="8"/>
  <c r="AS7" i="8"/>
  <c r="AH72" i="8"/>
  <c r="AW19" i="8"/>
  <c r="AT9" i="8"/>
  <c r="AZ17" i="8"/>
  <c r="AW8" i="8"/>
  <c r="AW24" i="8"/>
  <c r="AT6" i="8"/>
  <c r="AZ24" i="8"/>
  <c r="AT10" i="8"/>
  <c r="AY8" i="8"/>
  <c r="AZ19" i="8"/>
  <c r="AS12" i="8"/>
  <c r="AR7" i="8"/>
  <c r="AW25" i="8"/>
  <c r="AT5" i="8"/>
  <c r="AX8" i="8"/>
  <c r="AT8" i="8"/>
  <c r="AT12" i="8"/>
  <c r="AH57" i="8"/>
  <c r="AY6" i="8" s="1"/>
  <c r="AZ15" i="8"/>
  <c r="AY25" i="8"/>
  <c r="AW6" i="8"/>
  <c r="AR12" i="8"/>
  <c r="AR5" i="8"/>
  <c r="AR6" i="8"/>
  <c r="AR8" i="8"/>
  <c r="AR9" i="8"/>
  <c r="AR10" i="8"/>
  <c r="AX15" i="8"/>
  <c r="AX17" i="8"/>
  <c r="AX19" i="8"/>
  <c r="AX24" i="8"/>
  <c r="AS5" i="8"/>
  <c r="AS6" i="8"/>
  <c r="AS8" i="8"/>
  <c r="AS9" i="8"/>
  <c r="AS10" i="8"/>
  <c r="AY15" i="8"/>
  <c r="AY17" i="8"/>
  <c r="AY19" i="8"/>
  <c r="AY24" i="8"/>
  <c r="AX6" i="8"/>
  <c r="AX25" i="8"/>
  <c r="AZ25" i="8"/>
  <c r="AQ7" i="8"/>
  <c r="AW15" i="8"/>
  <c r="AW17" i="8"/>
  <c r="AR3678" i="3"/>
  <c r="AR3655" i="3"/>
  <c r="AR3638" i="3"/>
  <c r="AR3516" i="3"/>
  <c r="AR3473" i="3"/>
  <c r="AR3418" i="3"/>
  <c r="AR3280" i="3"/>
  <c r="AR3251" i="3"/>
  <c r="AR3232" i="3"/>
  <c r="AR3202" i="3"/>
  <c r="AR3184" i="3"/>
  <c r="AR3160" i="3"/>
  <c r="AR1857" i="3"/>
  <c r="AR1559" i="3"/>
  <c r="AR1172" i="3"/>
  <c r="AR1137" i="3"/>
  <c r="AR1084" i="3"/>
  <c r="AR1057" i="3"/>
  <c r="AR801" i="3"/>
  <c r="AR187" i="3"/>
  <c r="AR86" i="3"/>
  <c r="AZ25" i="3"/>
  <c r="AZ26" i="3" s="1"/>
  <c r="AT9" i="3"/>
  <c r="AZ19" i="3"/>
  <c r="AR12" i="3"/>
  <c r="C10" i="6" s="1"/>
  <c r="AS12" i="3"/>
  <c r="D10" i="6" s="1"/>
  <c r="AT12" i="3"/>
  <c r="E10" i="6" s="1"/>
  <c r="AS7" i="3"/>
  <c r="AS5" i="3"/>
  <c r="AR8" i="3"/>
  <c r="AT5" i="3"/>
  <c r="AT7" i="3"/>
  <c r="AW17" i="3"/>
  <c r="AW24" i="3"/>
  <c r="AX17" i="3"/>
  <c r="AX24" i="3"/>
  <c r="AY17" i="3"/>
  <c r="AY24" i="3"/>
  <c r="K11" i="6"/>
  <c r="AZ17" i="3"/>
  <c r="AZ24" i="3"/>
  <c r="AT8" i="3"/>
  <c r="AW8" i="3"/>
  <c r="AW15" i="3"/>
  <c r="AW16" i="3" s="1"/>
  <c r="AW19" i="3"/>
  <c r="AW25" i="3"/>
  <c r="AS8" i="3"/>
  <c r="AR5" i="3"/>
  <c r="AR7" i="3"/>
  <c r="AX8" i="3"/>
  <c r="AR10" i="3"/>
  <c r="AX15" i="3"/>
  <c r="AX16" i="3" s="1"/>
  <c r="AX19" i="3"/>
  <c r="AX25" i="3"/>
  <c r="AS10" i="3"/>
  <c r="AY15" i="3"/>
  <c r="AY16" i="3" s="1"/>
  <c r="AY19" i="3"/>
  <c r="AY25" i="3"/>
  <c r="AT10" i="3"/>
  <c r="AZ15" i="3"/>
  <c r="AZ16" i="3" s="1"/>
  <c r="AZ7" i="3"/>
  <c r="AW18" i="3"/>
  <c r="AZ9" i="3"/>
  <c r="AY26" i="3"/>
  <c r="AZ7" i="1"/>
  <c r="AZ18" i="1"/>
  <c r="AY7" i="1"/>
  <c r="AY9" i="1"/>
  <c r="AX7" i="1"/>
  <c r="AW7" i="1"/>
  <c r="AW8" i="1"/>
  <c r="AW15" i="1"/>
  <c r="AW19" i="1"/>
  <c r="AW25" i="1"/>
  <c r="H23" i="7" s="1"/>
  <c r="AX8" i="1"/>
  <c r="AX15" i="1"/>
  <c r="AX19" i="1"/>
  <c r="AX25" i="1"/>
  <c r="AY15" i="1"/>
  <c r="AY19" i="1"/>
  <c r="AY25" i="1"/>
  <c r="J23" i="7" s="1"/>
  <c r="AZ9" i="1"/>
  <c r="AZ15" i="1"/>
  <c r="AZ19" i="1"/>
  <c r="AZ25" i="1"/>
  <c r="H11" i="7"/>
  <c r="AW17" i="1"/>
  <c r="AW24" i="1"/>
  <c r="I11" i="7"/>
  <c r="AX17" i="1"/>
  <c r="AX24" i="1"/>
  <c r="I22" i="7" s="1"/>
  <c r="J11" i="7"/>
  <c r="AY17" i="1"/>
  <c r="AY24" i="1"/>
  <c r="K11" i="7"/>
  <c r="AH27" i="1"/>
  <c r="AH117" i="1"/>
  <c r="AH162" i="1"/>
  <c r="AH282" i="1"/>
  <c r="AH732" i="1"/>
  <c r="AH882" i="1"/>
  <c r="AH1002" i="1"/>
  <c r="AH3619" i="1"/>
  <c r="AH402" i="1"/>
  <c r="AH582" i="1"/>
  <c r="AH1152" i="1"/>
  <c r="AH177" i="1"/>
  <c r="AH297" i="1"/>
  <c r="AH417" i="1"/>
  <c r="AH597" i="1"/>
  <c r="AH762" i="1"/>
  <c r="AH897" i="1"/>
  <c r="AH1017" i="1"/>
  <c r="AH1167" i="1"/>
  <c r="AH1317" i="1"/>
  <c r="AH1467" i="1"/>
  <c r="AH1617" i="1"/>
  <c r="AH2007" i="1"/>
  <c r="AH2277" i="1"/>
  <c r="AH2427" i="1"/>
  <c r="AH4150" i="1"/>
  <c r="AH4270" i="1"/>
  <c r="AH207" i="1"/>
  <c r="AH327" i="1"/>
  <c r="AH447" i="1"/>
  <c r="AH627" i="1"/>
  <c r="AH792" i="1"/>
  <c r="AH927" i="1"/>
  <c r="AH1047" i="1"/>
  <c r="AH1227" i="1"/>
  <c r="AH1347" i="1"/>
  <c r="AH1512" i="1"/>
  <c r="AH1662" i="1"/>
  <c r="AH1797" i="1"/>
  <c r="AH1917" i="1"/>
  <c r="AH2037" i="1"/>
  <c r="AH2307" i="1"/>
  <c r="AH4180" i="1"/>
  <c r="AH4300" i="1"/>
  <c r="AH3583" i="1"/>
  <c r="AH3460" i="1"/>
  <c r="AH4007" i="1"/>
  <c r="AH3538" i="1"/>
  <c r="AH2547" i="1"/>
  <c r="AH2157" i="1"/>
  <c r="AH2517" i="1"/>
  <c r="AH3881" i="2"/>
  <c r="AH6" i="2"/>
  <c r="AH1331" i="2"/>
  <c r="AH1571" i="2"/>
  <c r="AH1691" i="2"/>
  <c r="AH2531" i="2"/>
  <c r="AH2651" i="2"/>
  <c r="AH3371" i="2"/>
  <c r="AH1286" i="2"/>
  <c r="AH806" i="2"/>
  <c r="AH926" i="2"/>
  <c r="AH1166" i="2"/>
  <c r="AH15" i="2"/>
  <c r="AH9" i="2"/>
  <c r="AH641" i="2"/>
  <c r="AH1766" i="2"/>
  <c r="AH2246" i="2"/>
  <c r="AH2366" i="2"/>
  <c r="AH2966" i="2"/>
  <c r="AH3086" i="2"/>
  <c r="AH3206" i="2"/>
  <c r="AH3326" i="2"/>
  <c r="AH3806" i="2"/>
  <c r="AH3716" i="2"/>
  <c r="AH26" i="2"/>
  <c r="AH11" i="2"/>
  <c r="AH2081" i="2"/>
  <c r="AH3041" i="2"/>
  <c r="AH3521" i="2"/>
  <c r="AH12" i="2"/>
  <c r="AH71" i="2"/>
  <c r="AH191" i="2"/>
  <c r="AH1031" i="2"/>
  <c r="AH1151" i="2"/>
  <c r="AH3116" i="2"/>
  <c r="AH3236" i="2"/>
  <c r="AH3356" i="2"/>
  <c r="AH3926" i="2"/>
  <c r="AH146" i="2"/>
  <c r="AH266" i="2"/>
  <c r="AH506" i="2"/>
  <c r="AH866" i="2"/>
  <c r="AH2471" i="2"/>
  <c r="AH2951" i="2"/>
  <c r="AH3311" i="2"/>
  <c r="AH8" i="2"/>
  <c r="AH326" i="2"/>
  <c r="AH3581" i="2"/>
  <c r="AH1826" i="2"/>
  <c r="AH1946" i="2"/>
  <c r="AH2066" i="2"/>
  <c r="AH2186" i="2"/>
  <c r="AH2306" i="2"/>
  <c r="AH2426" i="2"/>
  <c r="AH2546" i="2"/>
  <c r="AH2666" i="2"/>
  <c r="AH3146" i="2"/>
  <c r="AH3476" i="2"/>
  <c r="AH3506" i="2"/>
  <c r="AH13" i="2"/>
  <c r="AH251" i="2"/>
  <c r="AH296" i="2"/>
  <c r="AH986" i="2"/>
  <c r="AH1301" i="2"/>
  <c r="AH1421" i="2"/>
  <c r="AH1781" i="2"/>
  <c r="AH1901" i="2"/>
  <c r="AH2381" i="2"/>
  <c r="AH3101" i="2"/>
  <c r="AH3461" i="2"/>
  <c r="AH3626" i="2"/>
  <c r="AH24" i="2"/>
  <c r="AH2456" i="2"/>
  <c r="AH2726" i="2"/>
  <c r="AH3821" i="2"/>
  <c r="AH1196" i="2"/>
  <c r="AH2486" i="2"/>
  <c r="AH3776" i="2"/>
  <c r="AH3686" i="2"/>
  <c r="AH7" i="2"/>
  <c r="AH686" i="2"/>
  <c r="AH851" i="2"/>
  <c r="AH1211" i="2"/>
  <c r="AH3296" i="2"/>
  <c r="AH3416" i="2"/>
  <c r="AH3536" i="2"/>
  <c r="AH3866" i="2"/>
  <c r="AH86" i="2"/>
  <c r="AH161" i="2"/>
  <c r="AH446" i="2"/>
  <c r="AH731" i="2"/>
  <c r="AH776" i="2"/>
  <c r="AH1346" i="2"/>
  <c r="AH1466" i="2"/>
  <c r="AH1586" i="2"/>
  <c r="AH1706" i="2"/>
  <c r="AH1796" i="2"/>
  <c r="AH1916" i="2"/>
  <c r="AH1991" i="2"/>
  <c r="AH2036" i="2"/>
  <c r="AH2111" i="2"/>
  <c r="AH2156" i="2"/>
  <c r="AH2561" i="2"/>
  <c r="AH2846" i="2"/>
  <c r="AH2936" i="2"/>
  <c r="AH3011" i="2"/>
  <c r="AH3131" i="2"/>
  <c r="AH3386" i="2"/>
  <c r="AH3551" i="2"/>
  <c r="AH3596" i="2"/>
  <c r="AH5" i="2"/>
  <c r="AH386" i="2"/>
  <c r="AH551" i="2"/>
  <c r="AH671" i="2"/>
  <c r="AH716" i="2"/>
  <c r="AH1046" i="2"/>
  <c r="AH1121" i="2"/>
  <c r="AH1406" i="2"/>
  <c r="AH1646" i="2"/>
  <c r="AH1811" i="2"/>
  <c r="AH2051" i="2"/>
  <c r="AH2171" i="2"/>
  <c r="AH2621" i="2"/>
  <c r="AH2786" i="2"/>
  <c r="AH2876" i="2"/>
  <c r="AH2906" i="2"/>
  <c r="AH3446" i="2"/>
  <c r="AH3656" i="2"/>
  <c r="AH3701" i="2"/>
  <c r="AH3746" i="2"/>
  <c r="AH3836" i="2"/>
  <c r="AH18" i="2"/>
  <c r="AH236" i="2"/>
  <c r="AH566" i="2"/>
  <c r="AH1256" i="2"/>
  <c r="AH3" i="2"/>
  <c r="AH356" i="2"/>
  <c r="AH476" i="2"/>
  <c r="AH2636" i="2"/>
  <c r="AH3761" i="2"/>
  <c r="AH10" i="2"/>
  <c r="AH16" i="2"/>
  <c r="AH341" i="2"/>
  <c r="AH461" i="2"/>
  <c r="AH626" i="2"/>
  <c r="AH746" i="2"/>
  <c r="AH836" i="2"/>
  <c r="AH956" i="2"/>
  <c r="AH1526" i="2"/>
  <c r="AH1601" i="2"/>
  <c r="AH1886" i="2"/>
  <c r="AH2126" i="2"/>
  <c r="AH2291" i="2"/>
  <c r="AH2861" i="2"/>
  <c r="AH3026" i="2"/>
  <c r="AH3191" i="2"/>
  <c r="AH3401" i="2"/>
  <c r="AH3566" i="2"/>
  <c r="AH3791" i="2"/>
  <c r="AH1736" i="2"/>
  <c r="AH4" i="2"/>
  <c r="AH22" i="2"/>
  <c r="AH206" i="2"/>
  <c r="AH371" i="2"/>
  <c r="AH821" i="2"/>
  <c r="AH941" i="2"/>
  <c r="AH1106" i="2"/>
  <c r="AH1226" i="2"/>
  <c r="AH1316" i="2"/>
  <c r="AH1436" i="2"/>
  <c r="AH1511" i="2"/>
  <c r="AH1556" i="2"/>
  <c r="AH1631" i="2"/>
  <c r="AH1676" i="2"/>
  <c r="AH2006" i="2"/>
  <c r="AH2606" i="2"/>
  <c r="AH2696" i="2"/>
  <c r="AH2771" i="2"/>
  <c r="AH3221" i="2"/>
  <c r="AH3266" i="2"/>
  <c r="AH3431" i="2"/>
  <c r="AH3641" i="2"/>
  <c r="AH3911" i="2"/>
  <c r="AH3678" i="3"/>
  <c r="AH86" i="3"/>
  <c r="AH3655" i="3"/>
  <c r="AH3638" i="3"/>
  <c r="AH3516" i="3"/>
  <c r="AH3786" i="3"/>
  <c r="AH4026" i="3"/>
  <c r="AH3473" i="3"/>
  <c r="AH3280" i="3"/>
  <c r="AH3891" i="3"/>
  <c r="AH4011" i="3"/>
  <c r="AH3951" i="3"/>
  <c r="AH4071" i="3"/>
  <c r="AH3418" i="3"/>
  <c r="AH1172" i="3"/>
  <c r="AH158" i="3"/>
  <c r="AH3741" i="3"/>
  <c r="AH3981" i="3"/>
  <c r="AH42" i="3"/>
  <c r="AH3696" i="3"/>
  <c r="AH3936" i="3"/>
  <c r="AH3711" i="3"/>
  <c r="AH3831" i="3"/>
  <c r="AH3846" i="3"/>
  <c r="AH3801" i="3"/>
  <c r="AH3251" i="3"/>
  <c r="AH3996" i="3"/>
  <c r="AH3756" i="3"/>
  <c r="AH3966" i="3"/>
  <c r="AH3771" i="3"/>
  <c r="AH3876" i="3"/>
  <c r="AH3921" i="3"/>
  <c r="AH1137" i="3"/>
  <c r="AH4041" i="3"/>
  <c r="AH4086" i="3"/>
  <c r="AH4056" i="3"/>
  <c r="AH3816" i="3"/>
  <c r="AH3861" i="3"/>
  <c r="AH3906" i="3"/>
  <c r="AH3726" i="3"/>
  <c r="AH3202" i="3"/>
  <c r="AH3232" i="3"/>
  <c r="AH3184" i="3"/>
  <c r="AH129" i="3"/>
  <c r="AH3160" i="3"/>
  <c r="AH1857" i="3"/>
  <c r="AH1559" i="3"/>
  <c r="AH1084" i="3"/>
  <c r="AH1057" i="3"/>
  <c r="AH801" i="3"/>
  <c r="AH187" i="3"/>
  <c r="AH57" i="3"/>
  <c r="AH1302" i="1"/>
  <c r="AH1437" i="1"/>
  <c r="AH1602" i="1"/>
  <c r="AH2112" i="1"/>
  <c r="AH4105" i="1"/>
  <c r="AH4225" i="1"/>
  <c r="AH2247" i="1"/>
  <c r="AH2397" i="1"/>
  <c r="AH4120" i="1"/>
  <c r="AH4240" i="1"/>
  <c r="AH2958" i="1"/>
  <c r="AH2888" i="1"/>
  <c r="AH72" i="1"/>
  <c r="AH237" i="1"/>
  <c r="AH357" i="1"/>
  <c r="AH537" i="1"/>
  <c r="AH672" i="1"/>
  <c r="AH822" i="1"/>
  <c r="AH957" i="1"/>
  <c r="AH1077" i="1"/>
  <c r="AH1257" i="1"/>
  <c r="AH1392" i="1"/>
  <c r="AH1557" i="1"/>
  <c r="AH1947" i="1"/>
  <c r="AH3522" i="1"/>
  <c r="AH2367" i="1"/>
  <c r="AH3556" i="1"/>
  <c r="AH2232" i="1"/>
  <c r="AH2187" i="1"/>
  <c r="AH2067" i="1"/>
  <c r="AH102" i="1"/>
  <c r="AH147" i="1"/>
  <c r="AH267" i="1"/>
  <c r="AH387" i="1"/>
  <c r="AH567" i="1"/>
  <c r="AH717" i="1"/>
  <c r="AH867" i="1"/>
  <c r="AH1137" i="1"/>
  <c r="AH1287" i="1"/>
  <c r="AH1422" i="1"/>
  <c r="AH1587" i="1"/>
  <c r="AH1722" i="1"/>
  <c r="AH1857" i="1"/>
  <c r="AH1977" i="1"/>
  <c r="AH2097" i="1"/>
  <c r="AH2217" i="1"/>
  <c r="AH2457" i="1"/>
  <c r="AH4210" i="1"/>
  <c r="AH3265" i="1"/>
  <c r="AH522" i="1"/>
  <c r="AH2932" i="1"/>
  <c r="AH192" i="1"/>
  <c r="AH312" i="1"/>
  <c r="AH432" i="1"/>
  <c r="AH612" i="1"/>
  <c r="AH777" i="1"/>
  <c r="AH912" i="1"/>
  <c r="AH1032" i="1"/>
  <c r="AH1212" i="1"/>
  <c r="AH1332" i="1"/>
  <c r="AH1482" i="1"/>
  <c r="AH1632" i="1"/>
  <c r="AH1767" i="1"/>
  <c r="AH1902" i="1"/>
  <c r="AH2022" i="1"/>
  <c r="AH2142" i="1"/>
  <c r="AH2262" i="1"/>
  <c r="AH2382" i="1"/>
  <c r="AH2502" i="1"/>
  <c r="AH4135" i="1"/>
  <c r="AH4255" i="1"/>
  <c r="AH477" i="1"/>
  <c r="AH3292" i="1"/>
  <c r="AH42" i="1"/>
  <c r="AH87" i="1"/>
  <c r="AH132" i="1"/>
  <c r="AH252" i="1"/>
  <c r="AH372" i="1"/>
  <c r="AH552" i="1"/>
  <c r="AH687" i="1"/>
  <c r="AH852" i="1"/>
  <c r="AH972" i="1"/>
  <c r="AH1092" i="1"/>
  <c r="AH1272" i="1"/>
  <c r="AH1407" i="1"/>
  <c r="AH1572" i="1"/>
  <c r="AH1842" i="1"/>
  <c r="AH2082" i="1"/>
  <c r="AH2322" i="1"/>
  <c r="AH4195" i="1"/>
  <c r="AH4315" i="1"/>
  <c r="AH2855" i="1"/>
  <c r="AH57" i="1"/>
  <c r="AH222" i="1"/>
  <c r="AH342" i="1"/>
  <c r="AH462" i="1"/>
  <c r="AH642" i="1"/>
  <c r="AH807" i="1"/>
  <c r="AH942" i="1"/>
  <c r="AH1062" i="1"/>
  <c r="AH1242" i="1"/>
  <c r="AH1377" i="1"/>
  <c r="AH1542" i="1"/>
  <c r="AH1812" i="1"/>
  <c r="AH1932" i="1"/>
  <c r="AH2052" i="1"/>
  <c r="AH2172" i="1"/>
  <c r="AH2292" i="1"/>
  <c r="AH2412" i="1"/>
  <c r="AH2532" i="1"/>
  <c r="AH4165" i="1"/>
  <c r="AH4285" i="1"/>
  <c r="AH2976" i="1"/>
  <c r="AH1992" i="1"/>
  <c r="AH1962" i="1"/>
  <c r="AH1752" i="1"/>
  <c r="AH987" i="1"/>
  <c r="AH1692" i="1"/>
  <c r="AH1737" i="1"/>
  <c r="AH1872" i="1"/>
  <c r="AH1887" i="1"/>
  <c r="AH1827" i="1"/>
  <c r="AH1707" i="1"/>
  <c r="AH1677" i="1"/>
  <c r="AH2677" i="1"/>
  <c r="AH2742" i="1"/>
  <c r="AH2602" i="1"/>
  <c r="AH2638" i="1"/>
  <c r="AH2908" i="1"/>
  <c r="AH2621" i="1"/>
  <c r="AH2661" i="1"/>
  <c r="AH701" i="2"/>
  <c r="AH1661" i="2"/>
  <c r="AH2141" i="2"/>
  <c r="AH131" i="2"/>
  <c r="AH221" i="2"/>
  <c r="AH611" i="2"/>
  <c r="AH1091" i="2"/>
  <c r="AH1181" i="2"/>
  <c r="AH14" i="2"/>
  <c r="AH21" i="2"/>
  <c r="AH41" i="2"/>
  <c r="AH176" i="2"/>
  <c r="AH431" i="2"/>
  <c r="AH521" i="2"/>
  <c r="AH656" i="2"/>
  <c r="AH911" i="2"/>
  <c r="AH1001" i="2"/>
  <c r="AH1136" i="2"/>
  <c r="AH1391" i="2"/>
  <c r="AH1481" i="2"/>
  <c r="AH1616" i="2"/>
  <c r="AH1871" i="2"/>
  <c r="AH1961" i="2"/>
  <c r="AH2096" i="2"/>
  <c r="AH2276" i="2"/>
  <c r="AH2351" i="2"/>
  <c r="AH2441" i="2"/>
  <c r="AH2756" i="2"/>
  <c r="AH2831" i="2"/>
  <c r="AH2921" i="2"/>
  <c r="AH3281" i="2"/>
  <c r="AH3851" i="2"/>
  <c r="AH2261" i="2"/>
  <c r="AH2576" i="2"/>
  <c r="AH2741" i="2"/>
  <c r="AH3056" i="2"/>
  <c r="AH2396" i="2"/>
  <c r="AH3731" i="2"/>
  <c r="AH596" i="2"/>
  <c r="AH1076" i="2"/>
  <c r="AH2216" i="2"/>
  <c r="AH3671" i="2"/>
  <c r="AH116" i="2"/>
  <c r="AH20" i="2"/>
  <c r="AH281" i="2"/>
  <c r="AH416" i="2"/>
  <c r="AH761" i="2"/>
  <c r="AH896" i="2"/>
  <c r="AH1241" i="2"/>
  <c r="AH1376" i="2"/>
  <c r="AH1721" i="2"/>
  <c r="AH1856" i="2"/>
  <c r="AH2201" i="2"/>
  <c r="AH2336" i="2"/>
  <c r="AH2516" i="2"/>
  <c r="AH2591" i="2"/>
  <c r="AH2681" i="2"/>
  <c r="AH2996" i="2"/>
  <c r="AH3071" i="2"/>
  <c r="AH3176" i="2"/>
  <c r="AH3611" i="2"/>
  <c r="AH25" i="2"/>
  <c r="AH101" i="2"/>
  <c r="AH491" i="2"/>
  <c r="AH581" i="2"/>
  <c r="AH971" i="2"/>
  <c r="AH1061" i="2"/>
  <c r="AH1451" i="2"/>
  <c r="AH1541" i="2"/>
  <c r="AH1931" i="2"/>
  <c r="AH2021" i="2"/>
  <c r="AH2411" i="2"/>
  <c r="AH2501" i="2"/>
  <c r="AH2816" i="2"/>
  <c r="AH2891" i="2"/>
  <c r="AH2981" i="2"/>
  <c r="AH3161" i="2"/>
  <c r="AH3251" i="2"/>
  <c r="AH3491" i="2"/>
  <c r="AH19" i="2"/>
  <c r="AH56" i="2"/>
  <c r="AH311" i="2"/>
  <c r="AH401" i="2"/>
  <c r="AH536" i="2"/>
  <c r="AH791" i="2"/>
  <c r="AH881" i="2"/>
  <c r="AH1016" i="2"/>
  <c r="AH1271" i="2"/>
  <c r="AH1361" i="2"/>
  <c r="AH1496" i="2"/>
  <c r="AH1751" i="2"/>
  <c r="AH1841" i="2"/>
  <c r="AH1976" i="2"/>
  <c r="AH2231" i="2"/>
  <c r="AH2321" i="2"/>
  <c r="AH2711" i="2"/>
  <c r="AH2801" i="2"/>
  <c r="AH3341" i="2"/>
  <c r="AH2" i="2"/>
  <c r="AH27" i="3"/>
  <c r="BC6" i="13" l="1"/>
  <c r="BC7" i="13" s="1"/>
  <c r="K11" i="5"/>
  <c r="E4" i="6"/>
  <c r="E4" i="5" s="1"/>
  <c r="AX6" i="13"/>
  <c r="AX7" i="13" s="1"/>
  <c r="AQ9" i="13"/>
  <c r="AQ12" i="13"/>
  <c r="AY6" i="13"/>
  <c r="AY7" i="13" s="1"/>
  <c r="C4" i="6"/>
  <c r="C4" i="5" s="1"/>
  <c r="AQ7" i="13"/>
  <c r="AQ9" i="12"/>
  <c r="AW6" i="12"/>
  <c r="AW7" i="12" s="1"/>
  <c r="AQ12" i="12"/>
  <c r="AQ6" i="12"/>
  <c r="D7" i="6"/>
  <c r="D7" i="5" s="1"/>
  <c r="C7" i="6"/>
  <c r="C7" i="5" s="1"/>
  <c r="AQ5" i="12"/>
  <c r="J6" i="6"/>
  <c r="J7" i="6" s="1"/>
  <c r="BF8" i="12"/>
  <c r="BF9" i="12" s="1"/>
  <c r="D3" i="6"/>
  <c r="D3" i="5" s="1"/>
  <c r="K7" i="6"/>
  <c r="BD10" i="12"/>
  <c r="BD11" i="12" s="1"/>
  <c r="BC7" i="12"/>
  <c r="BD8" i="12"/>
  <c r="BD9" i="12" s="1"/>
  <c r="BE8" i="12"/>
  <c r="BE9" i="12" s="1"/>
  <c r="K3" i="5"/>
  <c r="K7" i="5" s="1"/>
  <c r="E18" i="5"/>
  <c r="BD6" i="12"/>
  <c r="BD7" i="12" s="1"/>
  <c r="D4" i="6"/>
  <c r="D4" i="5" s="1"/>
  <c r="BE10" i="12"/>
  <c r="BE11" i="12" s="1"/>
  <c r="B29" i="5"/>
  <c r="I11" i="6"/>
  <c r="I11" i="5" s="1"/>
  <c r="C6" i="6"/>
  <c r="C6" i="5" s="1"/>
  <c r="K17" i="6"/>
  <c r="K18" i="6" s="1"/>
  <c r="E7" i="6"/>
  <c r="E7" i="5" s="1"/>
  <c r="H13" i="6"/>
  <c r="H14" i="6" s="1"/>
  <c r="J22" i="6"/>
  <c r="J24" i="6" s="1"/>
  <c r="H17" i="6"/>
  <c r="H18" i="6" s="1"/>
  <c r="J17" i="6"/>
  <c r="J18" i="6" s="1"/>
  <c r="I22" i="6"/>
  <c r="I22" i="5" s="1"/>
  <c r="E6" i="6"/>
  <c r="E6" i="5" s="1"/>
  <c r="E8" i="6"/>
  <c r="E8" i="5" s="1"/>
  <c r="J15" i="6"/>
  <c r="J16" i="6" s="1"/>
  <c r="I6" i="6"/>
  <c r="I7" i="6" s="1"/>
  <c r="D5" i="6"/>
  <c r="D5" i="5" s="1"/>
  <c r="K22" i="6"/>
  <c r="K22" i="5" s="1"/>
  <c r="J13" i="6"/>
  <c r="J14" i="6" s="1"/>
  <c r="E3" i="6"/>
  <c r="E3" i="5" s="1"/>
  <c r="J11" i="6"/>
  <c r="J11" i="5" s="1"/>
  <c r="D8" i="6"/>
  <c r="D8" i="5" s="1"/>
  <c r="H11" i="6"/>
  <c r="H11" i="5" s="1"/>
  <c r="H23" i="6"/>
  <c r="H23" i="5" s="1"/>
  <c r="H22" i="6"/>
  <c r="H24" i="6" s="1"/>
  <c r="E5" i="6"/>
  <c r="E5" i="5" s="1"/>
  <c r="C8" i="6"/>
  <c r="C8" i="5" s="1"/>
  <c r="C5" i="6"/>
  <c r="C5" i="5" s="1"/>
  <c r="H6" i="6"/>
  <c r="H7" i="6" s="1"/>
  <c r="C3" i="6"/>
  <c r="C3" i="5" s="1"/>
  <c r="I23" i="6"/>
  <c r="J23" i="6"/>
  <c r="J23" i="5" s="1"/>
  <c r="K23" i="6"/>
  <c r="K24" i="6" s="1"/>
  <c r="H15" i="6"/>
  <c r="H16" i="6" s="1"/>
  <c r="I13" i="6"/>
  <c r="I17" i="6"/>
  <c r="I15" i="6"/>
  <c r="D6" i="6"/>
  <c r="D6" i="5" s="1"/>
  <c r="K13" i="6"/>
  <c r="K14" i="6" s="1"/>
  <c r="K15" i="6"/>
  <c r="AQ12" i="2"/>
  <c r="AQ10" i="2"/>
  <c r="AQ8" i="2"/>
  <c r="AW6" i="2"/>
  <c r="AW7" i="2" s="1"/>
  <c r="AQ6" i="13"/>
  <c r="BE8" i="13"/>
  <c r="BE9" i="13" s="1"/>
  <c r="BE6" i="13"/>
  <c r="BE7" i="13" s="1"/>
  <c r="BD8" i="13"/>
  <c r="BD9" i="13" s="1"/>
  <c r="BD6" i="13"/>
  <c r="BD7" i="13" s="1"/>
  <c r="BE10" i="13"/>
  <c r="BE11" i="13" s="1"/>
  <c r="BC8" i="13"/>
  <c r="BC9" i="13" s="1"/>
  <c r="BF10" i="13"/>
  <c r="BF11" i="13" s="1" a="1"/>
  <c r="BF11" i="13" s="1"/>
  <c r="BD10" i="13"/>
  <c r="BD11" i="13" s="1"/>
  <c r="BF8" i="13"/>
  <c r="BF9" i="13" s="1"/>
  <c r="BF6" i="13"/>
  <c r="BF7" i="13" s="1"/>
  <c r="BC10" i="13"/>
  <c r="BC11" i="13" s="1"/>
  <c r="AQ5" i="13"/>
  <c r="AW6" i="13"/>
  <c r="AW7" i="13" s="1"/>
  <c r="AZ6" i="13"/>
  <c r="AQ11" i="13"/>
  <c r="AQ10" i="13"/>
  <c r="AQ8" i="13"/>
  <c r="BF10" i="12"/>
  <c r="BF11" i="12" s="1" a="1"/>
  <c r="BF11" i="12" s="1"/>
  <c r="BF6" i="12"/>
  <c r="BF7" i="12" s="1"/>
  <c r="J3" i="5"/>
  <c r="BC10" i="12"/>
  <c r="BC11" i="12" s="1"/>
  <c r="BE6" i="12"/>
  <c r="BE7" i="12" s="1"/>
  <c r="BC8" i="12"/>
  <c r="BC9" i="12" s="1"/>
  <c r="BF8" i="3"/>
  <c r="BF9" i="3" s="1"/>
  <c r="AY18" i="3"/>
  <c r="AZ20" i="3"/>
  <c r="AX20" i="3"/>
  <c r="AX9" i="3"/>
  <c r="AX18" i="3"/>
  <c r="AY20" i="3"/>
  <c r="AZ18" i="3"/>
  <c r="AW26" i="3"/>
  <c r="AW9" i="3"/>
  <c r="BE6" i="3"/>
  <c r="BD6" i="3"/>
  <c r="BC10" i="3"/>
  <c r="BC8" i="3"/>
  <c r="BE10" i="3"/>
  <c r="BC6" i="3"/>
  <c r="BD10" i="3"/>
  <c r="BE8" i="3"/>
  <c r="BF10" i="3"/>
  <c r="BF6" i="3"/>
  <c r="BD8" i="3"/>
  <c r="AW20" i="3"/>
  <c r="AX26" i="3"/>
  <c r="AW18" i="1"/>
  <c r="H15" i="7"/>
  <c r="AY26" i="1"/>
  <c r="J22" i="7"/>
  <c r="I23" i="7"/>
  <c r="AX26" i="1"/>
  <c r="K23" i="7"/>
  <c r="AZ26" i="1"/>
  <c r="AX20" i="1"/>
  <c r="I17" i="7"/>
  <c r="AZ20" i="1"/>
  <c r="K17" i="7"/>
  <c r="AX16" i="1"/>
  <c r="I13" i="7"/>
  <c r="AZ16" i="1"/>
  <c r="K13" i="7"/>
  <c r="AX9" i="1"/>
  <c r="I6" i="7"/>
  <c r="AX18" i="1"/>
  <c r="I15" i="7"/>
  <c r="AW20" i="1"/>
  <c r="H17" i="7"/>
  <c r="AY18" i="1"/>
  <c r="J15" i="7"/>
  <c r="AW26" i="1"/>
  <c r="H22" i="7"/>
  <c r="AY20" i="1"/>
  <c r="J17" i="7"/>
  <c r="AW16" i="1"/>
  <c r="H13" i="7"/>
  <c r="AY16" i="1"/>
  <c r="J13" i="7"/>
  <c r="AW9" i="1"/>
  <c r="H6" i="7"/>
  <c r="AX6" i="11"/>
  <c r="AX7" i="11" s="1"/>
  <c r="AQ7" i="11"/>
  <c r="AQ8" i="11"/>
  <c r="AQ5" i="11"/>
  <c r="AQ6" i="11"/>
  <c r="BE8" i="11"/>
  <c r="BE9" i="11" s="1"/>
  <c r="BF6" i="11"/>
  <c r="BE10" i="11"/>
  <c r="BE11" i="11" s="1"/>
  <c r="AW6" i="11"/>
  <c r="AW7" i="11" s="1"/>
  <c r="AY6" i="11"/>
  <c r="AY7" i="11" s="1"/>
  <c r="AQ9" i="11"/>
  <c r="AQ12" i="11"/>
  <c r="BD10" i="11"/>
  <c r="BD11" i="11" s="1"/>
  <c r="BE6" i="11"/>
  <c r="BC6" i="11"/>
  <c r="BC7" i="11" s="1"/>
  <c r="BD8" i="11"/>
  <c r="BD9" i="11" s="1"/>
  <c r="BF10" i="11"/>
  <c r="BF11" i="11" s="1" a="1"/>
  <c r="BF11" i="11" s="1"/>
  <c r="BC10" i="11"/>
  <c r="BC11" i="11" s="1"/>
  <c r="BC8" i="11"/>
  <c r="BC9" i="11" s="1"/>
  <c r="BD6" i="11"/>
  <c r="BF8" i="11"/>
  <c r="BF9" i="11" s="1"/>
  <c r="AQ10" i="11"/>
  <c r="AZ26" i="8"/>
  <c r="AX9" i="8"/>
  <c r="AW20" i="8"/>
  <c r="AY18" i="8"/>
  <c r="AX18" i="8"/>
  <c r="AW7" i="8"/>
  <c r="AX20" i="8"/>
  <c r="AX16" i="8"/>
  <c r="AW26" i="8"/>
  <c r="AX7" i="8"/>
  <c r="AX26" i="8"/>
  <c r="AW18" i="8"/>
  <c r="AY16" i="8"/>
  <c r="AZ16" i="8"/>
  <c r="AZ20" i="8"/>
  <c r="AW9" i="8"/>
  <c r="AY9" i="8"/>
  <c r="AZ18" i="8"/>
  <c r="AY7" i="8"/>
  <c r="AW16" i="8"/>
  <c r="AY26" i="8"/>
  <c r="AY20" i="8"/>
  <c r="AQ10" i="8"/>
  <c r="AQ6" i="8"/>
  <c r="AQ9" i="8"/>
  <c r="AQ8" i="8"/>
  <c r="AQ5" i="8"/>
  <c r="AQ12" i="8"/>
  <c r="BD10" i="8"/>
  <c r="BD6" i="8"/>
  <c r="BC10" i="8"/>
  <c r="BC6" i="8"/>
  <c r="BF8" i="8"/>
  <c r="BE8" i="8"/>
  <c r="BD8" i="8"/>
  <c r="BC8" i="8"/>
  <c r="BF10" i="8"/>
  <c r="BF6" i="8"/>
  <c r="BE10" i="8"/>
  <c r="BE6" i="8"/>
  <c r="AY6" i="3"/>
  <c r="AQ9" i="3"/>
  <c r="AQ12" i="3"/>
  <c r="B10" i="6" s="1"/>
  <c r="AQ10" i="3"/>
  <c r="AQ7" i="3"/>
  <c r="AQ5" i="3"/>
  <c r="AX6" i="3"/>
  <c r="AQ8" i="3"/>
  <c r="AW6" i="3"/>
  <c r="AH3369" i="1"/>
  <c r="BF7" i="11" l="1"/>
  <c r="Q4" i="6"/>
  <c r="Q5" i="6" s="1"/>
  <c r="BD7" i="11"/>
  <c r="O4" i="6"/>
  <c r="O5" i="6" s="1"/>
  <c r="BE7" i="11"/>
  <c r="P4" i="6"/>
  <c r="P5" i="6" s="1"/>
  <c r="N4" i="6"/>
  <c r="N5" i="6" s="1"/>
  <c r="I4" i="6"/>
  <c r="J6" i="5"/>
  <c r="J7" i="5" s="1"/>
  <c r="J4" i="6"/>
  <c r="B6" i="6"/>
  <c r="B6" i="5" s="1"/>
  <c r="B3" i="6"/>
  <c r="B3" i="5" s="1"/>
  <c r="B4" i="6"/>
  <c r="B4" i="5" s="1"/>
  <c r="N8" i="6"/>
  <c r="N9" i="6" s="1"/>
  <c r="P8" i="6"/>
  <c r="P9" i="6" s="1"/>
  <c r="B8" i="6"/>
  <c r="B8" i="5" s="1"/>
  <c r="B5" i="6"/>
  <c r="B5" i="5" s="1"/>
  <c r="B7" i="6"/>
  <c r="B7" i="5" s="1"/>
  <c r="O8" i="6"/>
  <c r="O9" i="6" s="1"/>
  <c r="AZ7" i="13"/>
  <c r="K4" i="6"/>
  <c r="H4" i="6"/>
  <c r="Q8" i="6"/>
  <c r="Q9" i="6" s="1"/>
  <c r="N6" i="6"/>
  <c r="N7" i="6" s="1"/>
  <c r="BD9" i="8"/>
  <c r="O6" i="6"/>
  <c r="O7" i="6" s="1"/>
  <c r="BE9" i="8"/>
  <c r="P6" i="6"/>
  <c r="P7" i="6" s="1"/>
  <c r="BF9" i="8"/>
  <c r="Q6" i="6"/>
  <c r="Q7" i="6" s="1"/>
  <c r="I24" i="6"/>
  <c r="I18" i="6"/>
  <c r="I16" i="6"/>
  <c r="I3" i="5"/>
  <c r="I14" i="6"/>
  <c r="C18" i="5"/>
  <c r="BE9" i="3"/>
  <c r="BD11" i="3"/>
  <c r="BE7" i="3"/>
  <c r="BC7" i="3"/>
  <c r="AW7" i="3"/>
  <c r="BE11" i="3"/>
  <c r="AY7" i="3"/>
  <c r="BD9" i="3"/>
  <c r="BC9" i="3"/>
  <c r="AX7" i="3"/>
  <c r="BF7" i="3"/>
  <c r="BC11" i="3"/>
  <c r="K15" i="5"/>
  <c r="K16" i="5" s="1"/>
  <c r="K16" i="6"/>
  <c r="BF11" i="3" a="1"/>
  <c r="BF11" i="3" s="1"/>
  <c r="BD7" i="3"/>
  <c r="K24" i="7"/>
  <c r="K23" i="5"/>
  <c r="K24" i="5" s="1"/>
  <c r="J22" i="5"/>
  <c r="J24" i="5" s="1"/>
  <c r="J24" i="7"/>
  <c r="J16" i="7"/>
  <c r="J15" i="5"/>
  <c r="J16" i="5" s="1"/>
  <c r="H18" i="7"/>
  <c r="H17" i="5"/>
  <c r="H18" i="5" s="1"/>
  <c r="J18" i="7"/>
  <c r="J17" i="5"/>
  <c r="J18" i="5" s="1"/>
  <c r="K14" i="7"/>
  <c r="K13" i="5"/>
  <c r="K14" i="5" s="1"/>
  <c r="H14" i="7"/>
  <c r="H13" i="5"/>
  <c r="H14" i="5" s="1"/>
  <c r="I15" i="5"/>
  <c r="I16" i="7"/>
  <c r="H16" i="7"/>
  <c r="H15" i="5"/>
  <c r="H16" i="5" s="1"/>
  <c r="J14" i="7"/>
  <c r="J13" i="5"/>
  <c r="J14" i="5" s="1"/>
  <c r="I14" i="7"/>
  <c r="I13" i="5"/>
  <c r="I24" i="7"/>
  <c r="I23" i="5"/>
  <c r="K18" i="7"/>
  <c r="K17" i="5"/>
  <c r="K18" i="5" s="1"/>
  <c r="H7" i="7"/>
  <c r="H6" i="5"/>
  <c r="H7" i="5" s="1"/>
  <c r="H24" i="7"/>
  <c r="H22" i="5"/>
  <c r="H24" i="5" s="1"/>
  <c r="I7" i="7"/>
  <c r="I6" i="5"/>
  <c r="I18" i="7"/>
  <c r="I17" i="5"/>
  <c r="BE11" i="8"/>
  <c r="BC11" i="8"/>
  <c r="BD7" i="8"/>
  <c r="BD11" i="8"/>
  <c r="BF11" i="8" a="1"/>
  <c r="BF11" i="8" s="1"/>
  <c r="BC9" i="8"/>
  <c r="BF7" i="8"/>
  <c r="BE7" i="8"/>
  <c r="BC7" i="8"/>
  <c r="K4" i="5" l="1"/>
  <c r="K5" i="5" s="1"/>
  <c r="K5" i="6"/>
  <c r="E19" i="5"/>
  <c r="I18" i="5"/>
  <c r="I24" i="5"/>
  <c r="I7" i="5"/>
  <c r="I16" i="5"/>
  <c r="I14" i="5"/>
  <c r="C19" i="5"/>
  <c r="I4" i="5"/>
  <c r="I5" i="5" s="1"/>
  <c r="I5" i="6"/>
  <c r="D19" i="5"/>
  <c r="J4" i="5"/>
  <c r="J5" i="5" s="1"/>
  <c r="J5" i="6"/>
  <c r="H4" i="5"/>
  <c r="H5" i="5" s="1"/>
  <c r="B19" i="5"/>
  <c r="H5"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2976" authorId="0" shapeId="0" xr:uid="{F8329812-B2C5-F94A-B7C4-81131E1EA21D}">
      <text>
        <r>
          <rPr>
            <b/>
            <sz val="10"/>
            <color rgb="FF000000"/>
            <rFont val="Tahoma"/>
            <family val="2"/>
          </rPr>
          <t>Microsoft Office User:</t>
        </r>
        <r>
          <rPr>
            <sz val="10"/>
            <color rgb="FF000000"/>
            <rFont val="Tahoma"/>
            <family val="2"/>
          </rPr>
          <t xml:space="preserve">
</t>
        </r>
        <r>
          <rPr>
            <sz val="10"/>
            <color rgb="FF000000"/>
            <rFont val="Tahoma"/>
            <family val="2"/>
          </rPr>
          <t xml:space="preserve">OUTLIER
</t>
        </r>
      </text>
    </comment>
    <comment ref="A3453" authorId="0" shapeId="0" xr:uid="{12C6BF1A-4FB8-0F49-9F0F-A7D6200C63B4}">
      <text>
        <r>
          <rPr>
            <b/>
            <sz val="10"/>
            <color rgb="FF000000"/>
            <rFont val="Tahoma"/>
            <family val="2"/>
          </rPr>
          <t>Microsoft Office User:</t>
        </r>
        <r>
          <rPr>
            <sz val="10"/>
            <color rgb="FF000000"/>
            <rFont val="Tahoma"/>
            <family val="2"/>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<sst xmlns="http://schemas.openxmlformats.org/spreadsheetml/2006/main" count="115810" uniqueCount="45754">
  <si>
    <t>id</t>
  </si>
  <si>
    <t>date</t>
  </si>
  <si>
    <t>author</t>
  </si>
  <si>
    <t>title</t>
  </si>
  <si>
    <t>topic</t>
  </si>
  <si>
    <t>gender of poster</t>
  </si>
  <si>
    <t>age of poster</t>
  </si>
  <si>
    <t>gender of involved</t>
  </si>
  <si>
    <t>age of involved</t>
  </si>
  <si>
    <t>text</t>
  </si>
  <si>
    <t>comment_on</t>
  </si>
  <si>
    <t>type</t>
  </si>
  <si>
    <t>score</t>
  </si>
  <si>
    <t>upvote_ratio</t>
  </si>
  <si>
    <t>url</t>
  </si>
  <si>
    <t>permalink</t>
  </si>
  <si>
    <t>user_flair</t>
  </si>
  <si>
    <t>submission_flair</t>
  </si>
  <si>
    <t>Toxicity</t>
  </si>
  <si>
    <t>Severe Toxicity</t>
  </si>
  <si>
    <t>Profanity</t>
  </si>
  <si>
    <t>Identity Attack</t>
  </si>
  <si>
    <t>Insult</t>
  </si>
  <si>
    <t>Threat</t>
  </si>
  <si>
    <t>textblob_polarity</t>
  </si>
  <si>
    <t>vader_sentiment_positive</t>
  </si>
  <si>
    <t>vader_sentiment_neutral</t>
  </si>
  <si>
    <t>vader_sentiment_negative</t>
  </si>
  <si>
    <t>vader_sentiment_compound</t>
  </si>
  <si>
    <t>RuSentiment_positive</t>
  </si>
  <si>
    <t>RuSentiment_neutral</t>
  </si>
  <si>
    <t>RuSentiment_negative</t>
  </si>
  <si>
    <t>Comments</t>
  </si>
  <si>
    <t>Replies</t>
  </si>
  <si>
    <t>Submitter Replies</t>
  </si>
  <si>
    <t>Toxicity Avg</t>
  </si>
  <si>
    <t>Sentiment Avg</t>
  </si>
  <si>
    <t>1awfs98</t>
  </si>
  <si>
    <t>02-21-2024 16:07:20</t>
  </si>
  <si>
    <t>Ok_Persimmon_9154</t>
  </si>
  <si>
    <t xml:space="preserve">I, 23F, am not happy in my relationship with my s/o, 22M. </t>
  </si>
  <si>
    <t>Argument</t>
  </si>
  <si>
    <t>F</t>
  </si>
  <si>
    <t>M</t>
  </si>
  <si>
    <t xml:space="preserve">Hi everyone. Burner account because my s/o is active on reddit. 
So for context, roughly a week and a half ago/two weeks ago I had a conversation with my s/o about a few things, and told him that I was unhappy with our relationship. I know that between that conversation and present day isn't a lot of time, but I digress. I feel like things have been exactly the same since having this conversation. There's been very little to no effort made to make some changes. During this conversation, when I brought up a certain topic, he actually got so frustrated with me that he said "well that's how i've always been, and if you can't accept that then you'll need to find a new boyfriend." (the topic was NOT that deep)
For valentines day, I was surprised with a bouquet of flowers and a candle which was nice but we did nothing special for the rest of the evening, we just stayed home and he sat on his computer essentially the entire night. We went on a small trip this past weekend that went well but had a few moments where I was like dude what the hell. This trip was for valentines day and our anniversary and I truly believe that if I did not plan it, we would not have done anything.
I'm just tired of getting the bare minimum. In the beginning things were great but slowly over time he's stop putting forth the effort to "woo" me and I'm over it. I'm struggling with how to even approach this discussion with him because l've never been in a scenario like this.
How do I start this conversation with him? 
If I need to provide more context i'm more than happy to, just let me know. TIA. </t>
  </si>
  <si>
    <t>Submission</t>
  </si>
  <si>
    <t>https://www.reddit.com/r/relationship_advice/comments/1awfs98/i_23f_am_not_happy_in_my_relationship_with_my_so/</t>
  </si>
  <si>
    <t>"None"</t>
  </si>
  <si>
    <t>N/A</t>
  </si>
  <si>
    <t>1awfs7d</t>
  </si>
  <si>
    <t>02-21-2024 16:07:17</t>
  </si>
  <si>
    <t>ThrowRA_throwing123</t>
  </si>
  <si>
    <t>I 30F &amp; my 30M have been together for 1.5 years and I don’t know why I feel so empty?</t>
  </si>
  <si>
    <t>Dating</t>
  </si>
  <si>
    <t xml:space="preserve">I 30F have been with my 30M partner for almost 2 years. I want to give some backstory on our relationship before sharing my feelings. I will preface this with saying that my partner is hands down the best person I have ever been with. He’s kind, funny, thoughtful, loving, caring, etc. I am always a priority and he communicates so well. My friends envy our relationship.
We moved in together after 9 months he moved from his home state to my home state. We had found a job that paid well and we were over doing long distance. When he moved in I initially felt anxious, depressed, and not what I was expecting to feel. I discussed it with him and friends as well and everyone kept saying it was a big change and that I am very independent and having someone move into my place after having it along for years would be an adjustment. Those feelings changed after he started working and we implemented date nights. I was feeling happy and all was well. Then I found out I was pregnant and we had said we never wanted kids, but I was feeling conflicted. I ended up having the abortion, and I was feeling very down about it. I love my partner so much and the thought of having a little us, a byproduct of our love if you will, actually sounded okay. He was very supportive during it all and we got through it. 
Lately I’ve been feeling bored and disconnected and I feel guilty saying that. I feel like a part of me is empty and not fulfilled, but I cannot pinpoint as to what. He is by definition perfect, so why am I feeling this way? I talked to my partner about it and he’s understanding and we are going to continue talking and exploring my feelings. What’s worse is I’ve found myself wanting to flirt with coworkers and being attracted to one, but would never act on it.
I’m sorry if this is all jumbled it’s hard for me to put into words the way I’m feeling. I’m hoping someone can shed light or relate?
</t>
  </si>
  <si>
    <t>https://www.reddit.com/r/relationship_advice/comments/1awfs7d/i_30f_my_30m_have_been_together_for_15_years_and/</t>
  </si>
  <si>
    <t>1awfqyv</t>
  </si>
  <si>
    <t>02-21-2024 16:05:56</t>
  </si>
  <si>
    <t>Lucky_Thought_177</t>
  </si>
  <si>
    <t>I’ve (24F) been on and off with this guy (26M) for 10 years!</t>
  </si>
  <si>
    <t>Crush</t>
  </si>
  <si>
    <t>Okay please don't bash me because I already know I sound dumb lol but I'm just a regular person who wants answers. I was 14 when I received a follow from this guy. We started talking immediately, we would get serious but I would never take him serious lol bc I was always distracted with the boys I knew in school so we were always on and off. he almost took me to prom too but it was too late for that due to my schools deadline. he was suppose to meet after prom and he lagged, then I got in a relationship.
After that ended He was suppose to meet me again but he lagged AGAIN. This happened like 3 times.
BUT!! This is where it gets kinda odd!! I saw him twice in person but ran the other way, he saw me also many places but didn't approach me either. I know this bc he would tell me. Keep in mind we never met in person EVER! idk why but he never crossed my mind like that until recently. I have realized that I have a huge crush on him. He has also told me the same in October but after that conversation we never reached out to each other and I didn't care. But suddenly I can't get him off of my mind I feel connected to him? Idk it's WEIRD!
Maybe I'm delusional lol but I keep telling myself if he wanted to he would so I don't message him at all.
He lags too much, but Idk why I feel like someday we will meet in person, I feel like that'll eventuallv happen. We like eachothers stories on ig all the time!!! but he doesn't reach out? Ugh idk this is annoying lol is moving on the right thing to do in this case or be hopeful?</t>
  </si>
  <si>
    <t>https://www.reddit.com/r/relationship_advice/comments/1awfqyv/ive_24f_been_on_and_off_with_this_guy_26m_for_10/</t>
  </si>
  <si>
    <t>1awfq4q</t>
  </si>
  <si>
    <t>02-21-2024 16:05:03</t>
  </si>
  <si>
    <t>Chknwittle</t>
  </si>
  <si>
    <t>Caught my (28F) boyfriend (26M)  making sexual jokes with his ex girlfriend</t>
  </si>
  <si>
    <t>Cheating</t>
  </si>
  <si>
    <t xml:space="preserve">So I hacked my boyfriend’s socials (yes, yes I know) and saw that 2 weeks ago he and an ex were sending sexual “jokes”. His ex lives in his native country. She apparently posted a story and he asked if she was pregnant in response to it. She pretty much said “are you asking bc you’re the dad” (they speak Spanish, so I’m translating best I can). And joked about him “filling her up” with his sperm. He went along with the “joke” saying their child would be beautiful and he’d take care of it. I found these extremely inappropriate. Who jokes with an ex like that?? And why are you even speaking to your ex?? 
I also discovered that someone that he told me was his cousin (who’s also lives in his native country) is actually an ex-gf, after I found sexual videos of her that she sent on Snapchat, from before we started dating. But I have an issue with him lying about her being a cousin.
He has also been messaging a coworker of his on Instagram about stuff they’re both interested in and i found out she’s the one who has been making him deserts that he’s been bringing home. 
How would you feel about this? He says he’s sorry and nothing srs has happened. But im uncomfortable knowing he’s a liar and sending weird messages to exes and possibly having an emotional affair with his coworker.
 I feel if he was back home, they’d def be cheating with one another. (Esp since that ex was caught sleeping w a married man, who’s wife msg my bf thinking they were still together). We also have a 4 month old baby, which makes me even more angry that he’s “joking” about having beautiful babies with other women. 
Thoughts? Am I being dramatic? Is this worth ending a relationship? We’ve been together 2 yrs and before anyone says anything, I was on the pill and still ended up pregnant, so pls don’t. I love my child. </t>
  </si>
  <si>
    <t>https://www.reddit.com/r/relationship_advice/comments/1awfq4q/caught_my_28f_boyfriend_26m_making_sexual_jokes/</t>
  </si>
  <si>
    <t>1awfnci</t>
  </si>
  <si>
    <t>02-21-2024 16:02:01</t>
  </si>
  <si>
    <t>ThrowRAflowerspls</t>
  </si>
  <si>
    <t xml:space="preserve">I (M24) just want some flowers fromy gf of 5 years (F24) :(
</t>
  </si>
  <si>
    <t xml:space="preserve">
Im advance: we are not the kind of person that attach great importance to gifts. In 5 years I got her flowers 3 times I think, I received 0. 
We recently had our 5th anniversary and went to a rather expensive restaurant. In advance we had the deal to not gift us something. However, i got her some flowers, picked her up by car and paid the dinner. She told me she also wanted me to get some flowers but was rather stressed with getting ready in time so she couldn't manage (she looked amazing btw). supermarket with flowers was literally down the street. This was not a bit deal for me, but I was also stressed, managed to pick her up and get her flowers. So i told her that I would have been happy about flowers too but that it wasn't a big deal since she had to get ready and dressed really fancy. But I hoped she would remember and get me some flowers the next time we meet. For Valentine's Day we weren't spending time together but I hoped she would send me some flowers. She didn't. Next time we met she didn't bring flowers so I told her I would be really happy to receive some flowers. She said she don't like the idea because it wouldn't be a surprise anymore, I said I don't care I would still be happy. Next time we met she didn't bring flowers. I mentioned again, she asked what kind of flowers I like. So on Friday we will meet the next time and I have my last exam this semester tomorrow, so kind of a good opportunity to finally give me some flowers if you asked me. If not I think I would be seriously disappointed. 
My question now: is this understandable, or im I making too big of a deal out of it? </t>
  </si>
  <si>
    <t>https://www.reddit.com/r/relationship_advice/comments/1awfnci/i_m24_just_want_some_flowers_fromy_gf_of_5_years/</t>
  </si>
  <si>
    <t>1awfmdr</t>
  </si>
  <si>
    <t>02-21-2024 16:01:03</t>
  </si>
  <si>
    <t>Pretty-Use-467</t>
  </si>
  <si>
    <t>Is it too late for me (28M) and my spouse (29F)?</t>
  </si>
  <si>
    <t>Divorce</t>
  </si>
  <si>
    <t>My spouse (29F) and I (28M) have been married for 10 years this year. And to say it has been rocky is really an understatement. We had children very young and have been for lack of a better word poor for the majority of the marriage. It has always been difficult to make time for us and along the way we’ve both done things to hurt each other. I can’t sit here and say I’ve been a great husband, I’ve struggled with my mental health for a long time and was distant when she needed me most. We’ve always found a way to work through things before but for the past year she has been extremely cold, distant, and avoidant. She told me that the love is gone, and bottles up her feelings and refuses to open up any more. She spends as much time away as possible. Every time that I have tried to talk to her it has been a fight, and she treats me as if I’m trying to control her when all I have been trying to do is talk through things. This past week I told her that I was ready to end things, that my needs weren’t being met anymore and that I was also losing my love. She didn’t really say anything but sent me a text that night after I went to sleep, and for the first time in a year, calmly told me the reasons she was unhappy and had been cold and distant with little to no hostility. Everything that she said will take work, but in the grand scheme of things are not difficult changes in our life to make. I have wanted to repair this for quite some time now, but I’m afraid to put myself out there more and nothing change. It took a lot to get a handle on my mental health and continuing to be hurt is probably going to push it south again. Should I take that message as the sign to improve things, or should I take the last year of her hurtful behavior to me as my sign to move on?</t>
  </si>
  <si>
    <t>https://www.reddit.com/r/relationship_advice/comments/1awfmdr/is_it_too_late_for_me_28m_and_my_spouse_29f/</t>
  </si>
  <si>
    <t>1awfjuw</t>
  </si>
  <si>
    <t>02-21-2024 15:58:24</t>
  </si>
  <si>
    <t>Exciting_Broccoli_69</t>
  </si>
  <si>
    <t xml:space="preserve">My (21f) boyfriend (22m) is/was a sex addict. </t>
  </si>
  <si>
    <t>Sex</t>
  </si>
  <si>
    <t xml:space="preserve">My boyfriend is/was a sex addict
My (f21) boyfriend (m22) have been having this bump in the road that we cannot seem to cross. I think that I am in the wrong and I just want to know how to make this right. What steps do I need to take to make this better? 
We started seeing eachother march of 2023 just as a sex thing, he quickly turned it into us being exclusive which I was completely fine by because little did he know I was completely smitten by him. I have a very high libido as did he, we were great together. Here comes some useless drama but is important to the story… 
He later tells me that he had been sleeping around the entire time we were together. I was distraught. We give it another chance and I move in shortly after. 
The second I move in our bedroom becomes dead. I mean no thought of sexual intimacy for months. The one time that we did have sex he blames it because he was manic. That hurt me. I give it a while before I started asking questions. He started taking my words as me demanding sex as I’m trying to untwist that by asking why is there no sex. He says he just can’t clear his mind for it. That’s fine, I understand. Two weeks ago I walk in on him masturbating in the bathroom and I got my feelings hurt, at first I didn’t know what he was doing so I kind of honed in on the what were you doing which ended up him feeling shame. That turned into a screaming match of him telling me that he was addicted to sex for a while and just wanted a break… 
Yesterday morning I walk in on him in the bathroom again and I’m almost positive that is what he was doing this morning as well. I ask him how often does he do this and he just shuts me down with it’s none of your business. 
It breaks my heart knowing that I can’t please my partner. 
So please, anybody who knows what I am going through on the other side, help. </t>
  </si>
  <si>
    <t>https://www.reddit.com/r/relationship_advice/comments/1awfjuw/my_21f_boyfriend_22m_iswas_a_sex_addict/</t>
  </si>
  <si>
    <t>1awfhxt</t>
  </si>
  <si>
    <t>02-21-2024 15:56:06</t>
  </si>
  <si>
    <t>Left-Ad-4079</t>
  </si>
  <si>
    <t>i (19f) am worried that my boyfriend (20m) isn’t feeling the same about us anymore</t>
  </si>
  <si>
    <t xml:space="preserve">i’m really not very good at writing or explaining things so this might be a bit of a rough read. My boyfriend and I have been dating for almost 2 years and we’ve talked about how we would like to move in together in the next year or so and eventually get married once we've graduated and have better jobs. In the beginning of our relationship, he started talking to his ex behind my back which led to some trust issues when I found out. So, here’s kinda what’s happening now that’s made me feel like he isn’t as interested.
back in december, we talked about how we should plan a trip for us to take together in february for valentine’s day as our first little vacation together. After this conversation, I keep trying to bring it up a few times but he always claimed that we could talk about it later. Well, I ended up planning out the entire vacation myself. We also couldn’t rent the airbnb until he asked his parents if he could go, which he also kept putting off until literally 2 days before we were supposed to leave, even though I kept reminding him and telling him that I was getting stressed out waiting til so last minute to have these details planned out. In the end tho it worked out and we were still able to go and it was a fun trip that was 4 days in raleigh. Well, on valentine’s day is when i really started to feel disappointed. When I woke him up we ended up having intimacy, which after we were done he claimed was his gift to me and this bothered me for a couple reasons. I’ve talked to him about how sometimes I think I might want to stop having sex and start waiting until marriage, which ofcourse hasnt happened yet but i’ve talked to him about it a few times. I also don’t care that he didn’t BUY me a present, but I just feel like he really put no effort into this valentine’s day at all as i even set and paid for our dinner reservations for that night and planned out the whole day. I would’ve been so happy if he just folded a piece of paper in half and wrote me a nice note or picked a few flowers from the ground that he found outside. I don’t need something expensive but who doesn’t get at least get their significant other a card or something for valentine’s day? Moving on to that night, a couple that he is friends with also came to raleigh that day so after dinner we drove to their hotel room to hang with them a little. I don’t know them very well other than the fact that his friends girlfriend went to middle school with me and my boyfriend knows that she wasn’t very nice. A while back, he told me that he doesn’t like that girl and he only hangs out with her to see his friends. So imagine my surprise when we’re there and he talks to her like they’re just best fucking friends and they tell each other “i love you.” Also while we were there I was uncomfortable and nervous as I’m pretty shy and don’t really know these people and my boyfriend wasn’t paying much attention to me. I kept trying to make eye contact with him or say small things that would maybe make him notice so he could try to include me a little more or make me more comfortable but he just never noticed. He would also make like “player or fboy” style comments that i didn’t like. Then, while we were playing games together the topic of anniversaries came up and we all discovered that my boyfriend forgot ours, and it took him like SEVEN GUESSES in front of me and them to get it right. I felt hurt and embarrassed but he just laughed it off. Then he forgot it AGAIN when we were talking about it after we left. There’s still a little more but after writing all this out i’m tired and i’ve hurt my own feelings again lol. If anyone has any advice please help me out, i love him so much and i don’t want to breakup but we’ve talked a LOT about how much cheesy romantic things matter to me and I just don’t get why his effort dwindled out so suddenly when he used to be much sweeter.
</t>
  </si>
  <si>
    <t>https://www.reddit.com/r/relationship_advice/comments/1awfhxt/i_19f_am_worried_that_my_boyfriend_20m_isnt/</t>
  </si>
  <si>
    <t>1awfdd2</t>
  </si>
  <si>
    <t>02-21-2024 15:50:53</t>
  </si>
  <si>
    <t>JustReach7562</t>
  </si>
  <si>
    <t>Why go on? 35M, 33F, 7y of marriage</t>
  </si>
  <si>
    <t xml:space="preserve">I (35M) have been struggling with why keep on trying to make things work with my wife (33F) of 7 years. The main straining point is her need to have a kid as a soon as possible, because she's worried about leaving it too late already. We've been happy most of the time, but in recent years after trying more or less every month to conceive, she's become frustrated and bitter about the whole relationship. During the start of our marriage we were focused on our careers and studies and weren't looking to conceive for a while. We're both medically capable and things have started a couple of times, but stopped a week or two in. One option we are working with in the near future is IVF which is covered by our insurance and basically free, but it is quite an invasive process for the woman as is all of the testing and book-keeping for finding the best time for traditional conception. Every couple of months we have a vicious fight from small things that set her off and leave me shut out for weeks. She has made it quite clear she has little to no love left and is just interested in raising a child, but would try to make things work if I'm up for it. We recently taken on a mortgage and a new apartment in her hometown (we lived 10 years in my hometown a few h away) that has maxed out my financial capability and moving out isn't really a possibility. So, I feel like I'm trapped and getting abused due to circumstances out of my control. I do love her and would like to raise a family, but the fights and bitterness she takes out on me makes me question the future. Why keep trying to make things work if she only cares about having a child, not the relationship. In a few years she might still decide to separate and then I'd be even more financially burdened, with the lifelong duty to raise our child with a partner who despises me. I do not blame her for feeling dissapointed, bitter or impatient, it just hurts to hear that she doesn't really care about us anymore. Should I just accept that whatever happens, it would be a chance to raise a child and maybe things get better once she has what she wants most in the world? Or am I getting railroaded into a future of droning my days away to make ends meet to fulfill the needs of others while getting taken advantage of? </t>
  </si>
  <si>
    <t>https://www.reddit.com/r/relationship_advice/comments/1awfdd2/why_go_on_35m_33f_7y_of_marriage/</t>
  </si>
  <si>
    <t>1awf8su</t>
  </si>
  <si>
    <t>02-21-2024 15:45:58</t>
  </si>
  <si>
    <t>hazel_basil112</t>
  </si>
  <si>
    <t>I (f25) am having sexual issues with my partner (m27)</t>
  </si>
  <si>
    <t xml:space="preserve">
Hello all, honestly I’m a little shy/hesitant to tell this story so just bare with me. 
My husband (27m) and I (25f) have been together for four years and got married last year. Our relationship for the most part was very healthy. He’s helped me grow as a person a lot. I used to be able to tell him with anything and it wouldn’t phase him and was very healthy in arguments. Like it was a conversation rather than argument. However within the last couple months that’s changed. 
From the last couple months I’ve noticed 
1) our sex life is non-existent unless I initiate it and he still says no 80% of the time. Even when we are having sex he would rather lay there. Even when I make it spicy, he wants nothing to do with it and would rather get the sex over with. (That I can tell from his reactions and reading his face) 
2)  I can’t talk about issues I have with him any more with out him getting very annoyed or blaming it on me with my depression. I have reassured him that my depression has nothing to do with him and that I love him regardless of how I feel. I’ve also started therapy. 
So I brought up my concerns and talked with him. He told me he just feels lazy and he’s just tired. I asked him if work is stressing him out. He said no and that he really likes his job. So at the end of the talk I asked “if it’s okay with you I’d like to have sex a little more often”.  He said fine. But that hasn’t happened. I don’t freak out when he says no, I just say that it’s okay and move on. So I’ve done everything I could to help pamper/ relax him and make him feel special. I gave massages, baked, left little handmade love cards on his home desk, made sure our weekends were free so he could do what ever he wanted and etc.. 
All in all, I feel neglected and not really like his lover, doing things isn’t fun anymore and I always worry I’m going to annoy him. He considers walking around target as going on a date. (If I complained about this to him it would hurt his feelings). I just want him to return the affection as well and pamper me a bit too occasionally. I feel like I’m asking a lot and I feel unreasonable.  Maybe this is just my anxiety talking.. He still shows affection platonically and physically but never sexually. Like he’ll kiss me, grab my butt, hug, etc. At the moment I’m giving him space and overall trying not to bother him.  I just feel like I’m in the wrong and that this is my fault but I don’t know why? Please just give me brutal honesty. </t>
  </si>
  <si>
    <t>https://www.reddit.com/r/relationship_advice/comments/1awf8su/i_f25_am_having_sexual_issues_with_my_partner_m27/</t>
  </si>
  <si>
    <t>1awf84k</t>
  </si>
  <si>
    <t>02-21-2024 15:45:15</t>
  </si>
  <si>
    <t>Happy_Contact_8349</t>
  </si>
  <si>
    <t>I (20F) have a boyfriend (24M) but I lately want to be single</t>
  </si>
  <si>
    <t>We have been dating for 9 months. Everything is “fine” but out of nowhere I just want to be single. He is a good guy, has been a good boyfriend so far but I am just afraid of settling early. I just turned 20 a few months ago and the realization just hit me. That I don’t know myself. I will soon be graduating from college but I realized I never really had time for myself only. Ever since I was in high school, I had crushes or I was in the talking stage or I was in a relationship. I never had time for myself and always spent my energy for someone I liked at that time. I have a lot to develop as a person and I even thought of staying in this relationship and work on myself at the same time. It seems like it won’t work because I’m not fully focused on myself. Our relationship is pretty serious. I do see myself having a family and kids one day but just not now. I have so much goals to achieve and I just seem like I can’t do it while in relationship. How does one balance love and career?</t>
  </si>
  <si>
    <t>https://www.reddit.com/r/relationship_advice/comments/1awf84k/i_20f_have_a_boyfriend_24m_but_i_lately_want_to/</t>
  </si>
  <si>
    <t>1awf7y5</t>
  </si>
  <si>
    <t>02-21-2024 15:45:04</t>
  </si>
  <si>
    <t>Doesntmatteritsmoo</t>
  </si>
  <si>
    <t xml:space="preserve">VR porn/toy use in a marriage between 33f and 36m. </t>
  </si>
  <si>
    <t xml:space="preserve">Hello! It has recently been brought to my  attention that my husband has been watching porn on his virtual reality headset. My husband knows I have boundaries when it comes to porn and what I find acceptable in our relationship. I'm ok with occasional porn usage as long as it is not replacing intimacy in our marriage. I was not happy when I found a secret instagram account last year where he only followed porn stars. He made this account when I was pregnant carrying his babies and it just about broke me. We had a whole conversation about porn then and I thought it was sorted. For married people with 3 young kids I honestly thought we had a pretty good sex life!
Well, flash forward to now. I knew he bought a VR set 2 weeks ago. Then I found packaging for a masterbation toy in his pocket when I went to do the laundry.  When I googled the toy because I was curious as to what it was (and why he didn't tell me about it) I saw lots of reviews of people saying I bought this to use with my VR set and now it looks and feels like I'm with the porn star. Great. 
I confronted my husband about it and he first lied and said he didn't watch porn on it. He then corrected to say well I have..but I don't anymore! He's only had it for two weeks so it's not like this was years ago!
Then I asked him about the toy and he said it was totally separate and not used with the VR set. Ok. So they both just entered our house at the same time but are unrelated?
I explained to him I was upset because it was more than just porn if it looks (and feels if he is using this toy) like he is fucking someone else.  He said that's not even what it is. It's just regular porn but on a bigger screen. It doesn't look like he's the guy. 
So..now I think he's got to be lying to me about some/all of this. He doesn't find it troublesome and just kept saying well if you have a problem with it I won't watch it. Putting it all on me like I'm a huge prude instead of reflecting on his own behavior. 
Can any one clear up how realistic VR porn is? Would you allow it in your marriage? 
TLDR: VR porn/toy use. How realistic is it? Would you accept it in your marriage? </t>
  </si>
  <si>
    <t>https://www.reddit.com/r/relationship_advice/comments/1awf7y5/vr_porntoy_use_in_a_marriage_between_33f_and_36m/</t>
  </si>
  <si>
    <t>1awf754</t>
  </si>
  <si>
    <t>02-21-2024 15:44:09</t>
  </si>
  <si>
    <t>Melodic_Passenger_28</t>
  </si>
  <si>
    <t>Overshared, gave confusing answers and am stuck. Long paragraph but need help! (F25, M30)</t>
  </si>
  <si>
    <t xml:space="preserve">Hi, I(25F) have been dating and sleeping with a guy(30M) I found on a dating app. It's been 4 months and we have been together for 3 months. I honestly am so in love with him but with the way I grew up and what I've been through and the way he is when it comes to dating, I feel stuck. 
Background, I was taken advantage of by a guy after a healthy 2 year relationship. I was in a toxic relationship where he did not have a dream, job or even money. I was introduced to him by my family members who has always reminding me he is a great and religious guy. I kept on to that idea and since I was single, I gave it a shot. It went okay for first 2 weeks and he had SOME amount of money for our dates but the first red flag was he already mentioned about getting married. I should not have taken that lightly. I didn't fell for it of course. It continued with him not having money for anything and I encouraged him to work. We have slept with each other by the third week in and he has snuck in while my family is out to work as during that time I was unemployed but I had my savings from the previous years and job.
Moving forward, I kept on spending my money on him as it's the only way we would go out on dates. I felt so neglected throughout as he was prioritising outside activities that is not beneficial and his friends. He was irresponsible and immature. I feel so stupid but I held on to the idea and hope as everyone has been repeating he is a good guy. I thought eventually he'll change for me but no! I held on. 
Side note:I am not someone that has high sex drive. I don't depend on sex in the relationship but more on emotional connection. With that said, not saying I don't want sex, I do.
Me and him does have sex but it felt like he liked me for the sex. I have argued multiple times with him on this and encouraged him to work on himself as well as moral support. He decided to record our sex and nearing the end of that session was the time I found out he was recording me(with his phone and mine) and we finished. I confronted him about it and he told me he would not do this again. We were okay but I was feeling even more used. Skipping to the next time he recorded me again was when he asked me to give him a BJ at a public staircase, hidden, which I gave in to due to guilt. I only founded out he recorded me after looking upwards and I quickly finished him off and I confronted him again. I was feeling so low and that was when I decided to cut him off for the month to see if he loved me or not. I realised in that moment I did not love him but it was due to what I was holding on to, the words from others.
My mum found the videos halfway the no-meetup thing started and I was scolded for it and I ended up breaking off the relationship despite my mum telling me he should be responsible for the actions. This all happened between the span of 3.5 months I believe.
Current situation: My boyfriend, the 30M, has been a great guy. We've had our toxic arguments. He had his toxicity which I helped and stayed with despite knowing it was issues from his ex-fiance. He would also ask questions about my past partners which I feel like I have overshared. I have given him confusing answers as with how I grew up I have always been making my personality fitting in to the people I am associating with. I realised I have NEVER been with my TRUE self. It's my HUGE mistake on giving him confused answers as it's a mix of honesty, people pleasing, anger and my goldfish memories.
I didn't expect him to be someone important in my life so starting of the relationship, I have said so many WRONG THINGS as the fuel for hating men was strong and I did not expect him to be someone so important to me now. I can't go back. One of the things were looks rankings. I've dated 4 guys, including my boyfriend, and back then he asked me who was the most goodlooking by rank. IDK WHAT I WAS THINKING I FOUND HIM ATTRACTIVE BUT DUE TO MY FUEL OF HATING MEN, I ANSWERED MY EX AS 1 AND HIM SECOND. I am so stupid. Last night we had this argument again and he asked me to show him my ex's face and he said my ex was ugly, which i REALISED AGAIN. I STAYED PUT WITH MY RANKING ANSWER TO HAVE A "STABLE" ANSWER. I desperately wanted to tell him he was the first. He got mad, which I so understand! He brought it up again when I went home and HONEST TO GOD I wanted to tell him that I realised he was way attractive than all the guys I've dated but I always have this plan in my head that would make things better but I feel like if the person is mad at me, they hate and nothing can be changed so I stay silent.
I decided to change my answer, NOT TO PLEASE HIM, but he started to scold me saying it's just to please him which I don't blame him for it. I held on to my answer and he kept on scolding me to just tell the truth. He also keeps bringing up that J submit more to my ex than him, that is not true. He wants me to have exceptions for him as I mentioned before it was a dealbreaker for him to smoke but my exes smoked. Also, I have been sending some DM reels to a schoolmate from back in 2017, he found out and he took it as micro-cheating. I don't think it was as it was just a friendly form of interaction. So now with the mix of the ranks and me not being horny, awkward and the micro-cheating, I feel stuck. I realised I don't even know myself. I desperately want this to work but with what I have done, I feel like there is no going back. He wants to c*m in my mouth and record me as an exception for him to prove my loyalty and love. I cried so hard when he mentioned about the recording as it brought me back bad memories but I trust him. 
How do I improve on myself and how do I fix this? Am I the the wrong one? What do I do? How do I fix myself? I need and want help but also I can't seek therapy due to financial issues.
</t>
  </si>
  <si>
    <t>https://www.reddit.com/r/relationship_advice/comments/1awf754/overshared_gave_confusing_answers_and_am_stuck/</t>
  </si>
  <si>
    <t>1awf47f</t>
  </si>
  <si>
    <t>02-21-2024 15:40:54</t>
  </si>
  <si>
    <t>ThrowRA21yka</t>
  </si>
  <si>
    <t>My bf 20M started distancing from me 19F and told my friend he is going to break up with me because he isn't ready for a relationship</t>
  </si>
  <si>
    <t>Breakup</t>
  </si>
  <si>
    <t>We met not long ago and started going out, after a month we started dating, everything was great he was showing me so much love and affection, telling me how he loves spending time with me etc. At first I didn’t show as much affection but after some time I started showing him love too, we went out this valentine’s day and he planned everything, it was beautiful he was telling me how he loves spending time with me, he was kissing and hugging me all the time just like usual.  The day after valentines he started to reply slower and I’m anxiously attached person so I started worrying, the next day it started being worse and on 3rd day we went out with our mutual friends and he didn’t even look at me, he would turn his head and usually when we are out with friends he is still all over me but this time he didn’t say anything. Then my friend told me that he said that he doesn’t know what to do that he thought he was ready for a relationship but he is not etc. we didn’t talk after that at all he didn’t send me any text and today i asked him if we could talk, he said “ We will go and talk, but I have to study a lot now so I don’t feel like it”. In my opinion he started getting  feelings for me and we started being more serious so he got scared and getting cold because he is an avoidant person, I would tell him that i think that we can try and i would give him more  space and that we can try working on our communication (because it was really bad he never opened up about anything to me and because i’m anxious i started pressuring him more and more and didn’t allow him to process things and we got in a relationship really fast so i think that the main problem was communication). i think that he is just scared of feelings and being loved and we thought we had to talk constantly throughout the day and see each other very often so i think that it was a lot of pressure on him especially because he is avoidant but we never talked about what we like or dislike in a relationship or how we feel about certain n things and problems. How do I act when we go out?</t>
  </si>
  <si>
    <t>https://www.reddit.com/r/relationship_advice/comments/1awf47f/my_bf_20m_started_distancing_from_me_19f_and_told/</t>
  </si>
  <si>
    <t>1awf3dv</t>
  </si>
  <si>
    <t>02-21-2024 15:40:05</t>
  </si>
  <si>
    <t>AuroraBorealis27</t>
  </si>
  <si>
    <t>I (18F) cant understand if (19M) has feelings for me or not</t>
  </si>
  <si>
    <t>As the title says, I am at a lost on if there are any real feelings in this ‘friendship’ or not.
Upon first meeting, we were FWB, but also connected really closely and saw each other as best friends. He was very indecisive on whether to continue doing FWB, or not. He would always say we should stop doing those things, but change his mind a few days later the next time we hungout . This happened so much. Eventually, I confessed my feelings a few months in, and he rejected me. Saying he wasn’t ready for a relationship (despite talking about it and saying he was), and he just didn’t feel the same, yet still did FWB. After the cycle of that, and me being confused because we would text 24/7, call all the time, hangout, meeting his family, etc, he still didn’t want anything with me. I was tired of being lead on so there was a few months of me blocking him, and him coming back to me, and me going back. 
Eventually, I stopped blocking him and unblocking him because I was upset and it was unhealthy. Though now I’m even more confused than before. At first we returned to our normal FWB for a week, then after that it all completely stopped as he changed his mind again. 
Since stopping all that, we’ve never been closer. We’ve had multiple sleep overs, him being touchy, us going out and doing things, and sleeping next to each other but without any sexual aspect. One day he suddenly said; “we’re just friends, you know that?” And he alas, still has absolutely no feelings for me . I’m so confused on why he is doing all this, if he has no feelings. Even going as far to compliment me, and do above and beyond. He knows how I feel, and how I want a relationship with someone eventually. 
Is he lying to me or does he simply not feel the same?</t>
  </si>
  <si>
    <t>https://www.reddit.com/r/relationship_advice/comments/1awf3dv/i_18f_cant_understand_if_19m_has_feelings_for_me/</t>
  </si>
  <si>
    <t>1awf385</t>
  </si>
  <si>
    <t>02-21-2024 15:39:56</t>
  </si>
  <si>
    <t>Tiny_Tough3876</t>
  </si>
  <si>
    <t xml:space="preserve">26m and 26f I think I destroyed the relationship </t>
  </si>
  <si>
    <t>So 26m and my SO 26f I was having a little bit of issue with how she keeps her Snapchat secretive to me, turning the phone away when snap chatting leaving the room to send snapchats. So I said that it makes me feel weird and kinda bothers me and then she said that I was basically accusing her of cheating which I never said.. then told her I’m not great with words and we talked about it and said that it just made me uncomfortable. But I think I ruined the trust between her and I. I’ve always trusted her with everything I have and I still do I just think it’s weird that like anything on my phone she needs to see but when it comes to hers she’s basically hiding it. We talked a lot about it and we do love each other but I can’t help but overthink that I’ve definitely overstepped and broken a trust aspect of this relationship. Has anybody done this before and what was your outcome what’s some advice I could do to regain her trust ?</t>
  </si>
  <si>
    <t>https://www.reddit.com/r/relationship_advice/comments/1awf385/26m_and_26f_i_think_i_destroyed_the_relationship/</t>
  </si>
  <si>
    <t>1awf1mk</t>
  </si>
  <si>
    <t>02-21-2024 15:38:12</t>
  </si>
  <si>
    <t>MadCactusCreations</t>
  </si>
  <si>
    <t>I (30M) had a fantastic first date with her (30F), but she isn't over her ex. Is it healthy to leave the door open?</t>
  </si>
  <si>
    <t xml:space="preserve">Title says it all, really.
I had a fantastic first date on Valentine's Day last week, with the promise of a follow-up date. We went for hour and hours on this one, and I genuinely haven't connected with someone like this in a long time. Fill disclosure, we have a prior history but it's been about a decade since we've seen each other.
About a week after our date, I received a text from her apologizing profusely, but that she realized that she still isn't over her ex. She has every right to that and I appreciate her being totally honest with me. That being said;
Has anyone ever successfully left the door open to the possibility of dating after someone finds closure? I have a bad history of "lingering" after rejection on the hope that maybe they'll come around, but I really feel like there's something special here. I want to tell her that if she comes around that I'm more than happy to pick up where we left off, but not in a way where I'm just drifting aimlessly. Thoughts? </t>
  </si>
  <si>
    <t>https://www.reddit.com/r/relationship_advice/comments/1awf1mk/i_30m_had_a_fantastic_first_date_with_her_30f_but/</t>
  </si>
  <si>
    <t>1awf0sc</t>
  </si>
  <si>
    <t>02-21-2024 15:37:17</t>
  </si>
  <si>
    <t>No_Truth5056</t>
  </si>
  <si>
    <t>IM 21M ex is a 20F and I fucked up really bad. Need some advice</t>
  </si>
  <si>
    <t>Here’s some background info. Me and my ex broke up over a year ago. As an avoidant attacher, it’s really starting to hit me now. To be completely honest, our relationship ending was on me. I let friends get in between us and made some irrational mistakes and broke up with her for no good reason to be completely honest. We dated in high school our senior year through sophomore year in college. We had a lot of firsts together, losing our virginity, experiencing freshman year together and part of sophomore year. I was going through it the beginning of sophomore year in college, I was on antidepressants and felt no emotions at all, which was part of the reason I broke up with her. We continued to keep in contact and even hooked up a few times in the spring semester sophomore year. I was going to be in a different state over the summer and we agreed to stop hooking up and cherish everything we had. We even kissed when we said goodbye. She checked in on me over the summer but I had a life altering event happen and she was kind of cold when she was responding( which in retrospect was probably because I abandoned her when the same happened). That same life altering event happened to her our freshman year of college and me being the dickhead I am, I asked to take a two week break while she was on vacation. She later told me she was at rock bottom at the time but She never hated me for it, and we continued dating for a year afterwards. She had an amazing family who did so much for me and they never held that against me in the slightest. I was just emotionally unavailable at the time and was just making bad stupid mistakes. When I tell you she is the closest thing to perfection I mean it. Always willing to listen and did so much for me and genuinely one of the most beautiful people you’ll ever meet. Her parents would always buy me goodies and invite me over for dinner. Fast forward to two months ago we agreed to close off the chapter of our lives after I had a bit of an emotional outburst over text when she was studying abroad. What happened was she had asked me to delete any nudes I had on my phone(which I didn’t have). And she also unshared her location which quite honestly I didn’t was even on. She texted me “hey sorry I didn’t mean to unshare my location it was an accident.” Looking back now I’m realizing she was just trying to cut things off completely and I sent a mean text to her. She had wished me a happy birthday and I didn’t respond, and she even sent me a double text saying she hopes I don’t have to get another surgery. I was at the lowest point in my life and just compeltly unloaded on her for no good reason at all which is why we agreed to close off the chapter. She did state that she will always have love for me and will cherish all the memories we had.
 I’m moderately close with one of her friends, and made the mistake of telling her that I had fooled around with someone that my ex knew while we in our hooking up phase. That friend helped me manifest her back by typing things like “I’m so glad I’m back with x”. But when my ex returned from abroad that friend started being a bit weird towards me and wouldn’t really say much. I asked that friend about me wanting her back again and she just kind of responded dry and said that I should just move on and that  “she doesn’t hate you” and that my ex is “healing” I’m not really sure if she did tell my ex about it because the friend still likes my instagram stories and what not and will still Snapchat me on occasion. I’m not quite sure if it’s because she has someone new, or it’s because my ex maybe told her what happened.  I really do realize I fucked up badly and based on this information. Do you guys think there is a possibility of us getting back together in the future? We have a mutual friend and will probably see her over the summer or in the winter during that friends birthday. If I do see her, how do you guys think I should approach the situation?</t>
  </si>
  <si>
    <t>https://www.reddit.com/r/relationship_advice/comments/1awf0sc/im_21m_ex_is_a_20f_and_i_fucked_up_really_bad/</t>
  </si>
  <si>
    <t>1awf0gr</t>
  </si>
  <si>
    <t>02-21-2024 15:36:56</t>
  </si>
  <si>
    <t>AleksandrSmolni</t>
  </si>
  <si>
    <t>The girl I like (F19) cringes when I flirt (M18) and finds it funny too, is there any deeper meaning that could be fixed with this?</t>
  </si>
  <si>
    <t xml:space="preserve">I've met a girl on this dating app and we've been talking for a bit (1 month) we live in different continents but that's beside the point. We both find each other attractive and we do like each other on a deeper level and connection. 
I do not have any trouble flirting in any way, if she were to mention how pretty this is I can switch it back onto her. But she has trouble doing the same. She's never been interested in guys just because she was focused on school, also how there isn't any of her type around her area. 
&amp;#x200B;
I also try sending her scenarios and things in Instagram reels, where its "cute" I understand how its childish to some but its also fun to express these things because the video may be creative in a certain way. I of course reassure her and ask if everything is alright, if am I making her uncomfortable, and if I'm breaking any boundaries and she's said no. She just said she thinks it's funny and cringe, so I'm not sure. If you need any more details please ask. 
&amp;#x200B;
TLDR: She finds flirting cringe and funny, any way to fix this problem or should I just give it a rest? Because she truly listens and I feel she does try to improve and work on this I'm proud of her for doing so, please leave any comment thank you.  </t>
  </si>
  <si>
    <t>https://www.reddit.com/r/relationship_advice/comments/1awf0gr/the_girl_i_like_f19_cringes_when_i_flirt_m18_and/</t>
  </si>
  <si>
    <t>1awexpy</t>
  </si>
  <si>
    <t>02-21-2024 15:33:52</t>
  </si>
  <si>
    <t>ThrowRAspare77</t>
  </si>
  <si>
    <t>I 25M checking my 28F gf phone. What are your thoughts?</t>
  </si>
  <si>
    <t>Hello Everyone,_x000D_  
_x000D_  
I know it sounds really bad and I know it kind a is._x000D_  
_x000D_  
So it goes back even before we started dating._x000D_  
_x000D_  
We met on dating app and she would reply to me maybe once a day or every couple days._x000D_  
_x000D_  
After we officially started dating(quite soon after 3 dates) She would still reply to me really rare. She maybe would send 2/3 messages a day. Whenever I would have time, the moment she sent me a message and I would replay instantly she would simply not replay for another 6 hours._x000D_  
_x000D_  
Just to clarify. She didn't work or study. She moved to my country due world events and i know she was looking for a job(online on sites) and reading/writing books(hobby)._x000D_  
_x000D_  
I was and still am working full time. so even without job we couldn't have a normal conversation on the text which was really making me insecure as when we meet 2/3 times a week it would be perfect. She would show that she care and everything. When i was with her in person i always was confident that she was really in to me._x000D_  
_x000D_  
Also the fact that she was kind a virgin(She only had sex like 2/3 times with a guy before me(I know its true as she didn't know some common sex stuff and i didn't mind explaining her and never laugh when she was trying something or said something that she didn't know.) It gave me some confidence boost that maybe all of this (cheating) is just in my head due to her not replaying to me nearly at all and kind a ghosting after replaying to her._x000D_  
_x000D_  
Then again when like her mum or her friend would message/call her should would always pick up the phone and answer them but she seemed like she couldn't when i message her so it was really bothering me._x000D_  
_x000D_  
I did try to talk to her about it and tell her it does bother me that she simply ghost me but she would always say she didn't hear or she was busy. I didn't want her to replay to me everytime i send her a message but at times when she send me a question or any message and i just happened to have time to answer within a minute that she would at least hold a conversation._x000D_  
_x000D_  
After 6 months of dating like this she managed to get a flat and we came up with idea that we could try living together._x000D_  
_x000D_  
I was hoping that living together will fix everything and it did as we didn't need to text anymore so after her work she would come back straight to home._x000D_  
_x000D_  
Im working from home so i was always there and she never wanted to go anywhere without me even to meet her friend which wasn't the nicest thing for me simply because she don't speak English so it was mostly them 2 talking._x000D_  
_x000D_  
I don't mind her having a friend she can talk in her own language but to simply let me do other stuff as i wouldn't get most of the stuff they are talking about. Obv she does translating it for me but its not as easy to get the feeling as she prob missing some stuff which i understand why(like they talk couple sentences and she would try to explain it in one or 2 senteces._x000D_  
_x000D_  
I was checking messages on her phone for a lot of months as i was still insecure about this whole texting thing. Especially from what my friends were saying about it. Probably same as all of you are thinking._x000D_  
_x000D_  
I never found anything and after living with each other after couple months i guess i calmed down with it as i stoped checking her phone._x000D_  
_x000D_  
I don't know guys do you think im really bad for all that checking? I want to add I never read her conversations as everyone she was talking with was female friend or family._x000D_  
_x000D_  
I know for sure since we live together she simply cant really cheat because we are always home and she never want to go anywhere without me so she always going home after work that is like 5 minutes walk._x000D_  
_x000D_  
I do feel quite bad for checking on her like that before specially now that we have been living together for over a year and we never fought about anything as both of us are quite calm about nearly all stuff._x000D_  
_x000D_  
Yes, im aware her wanted to be with me at all times is not healthy but i dont mind it for most part as i do prefer to stay at home most times and when i had to leave house for a night or so like helping family we wouldn't argue about it. I mean we wouldn't be too happy but its life i guess.</t>
  </si>
  <si>
    <t>https://www.reddit.com/r/relationship_advice/comments/1awexpy/i_25m_checking_my_28f_gf_phone_what_are_your/</t>
  </si>
  <si>
    <t>1awesn0</t>
  </si>
  <si>
    <t>02-21-2024 15:28:11</t>
  </si>
  <si>
    <t>SeaEgg1805</t>
  </si>
  <si>
    <t xml:space="preserve">How to get over my (18f) exclusive situationship (18m). </t>
  </si>
  <si>
    <t>my “bf”, is the first person I have had any romantic connection to. he’s in college (very busy and time consuming in particular) and i’m still in high school. I know that he’s not right for me. I dont like the person i am with him. but he has been my first everything. I lost my virginity to him too. im trying so hard to break it off with him but hes the closest ive ever gotten to a person, i feel like i know him so well, and i always get tripped up by him at the last minute. staying with him isnt dair for either of us though. i know that i have to break this situation off with him but how do i get over the fact that i could very well never talk to him again? someone who has seen me bare. someone i used to talk to hours every night to. i just hate the idea but i know im not going to be able to move on if i dont. 
TLDR: how do i get over my first “love”</t>
  </si>
  <si>
    <t>https://www.reddit.com/r/relationship_advice/comments/1awesn0/how_to_get_over_my_18f_exclusive_situationship_18m/</t>
  </si>
  <si>
    <t>1aweqrb</t>
  </si>
  <si>
    <t>02-21-2024 15:26:03</t>
  </si>
  <si>
    <t>Other_Vader</t>
  </si>
  <si>
    <t>My (29F) husband (37M) thought that my relationship with my school teacher was inappropriate.</t>
  </si>
  <si>
    <t xml:space="preserve">This came up casually but I am genuinely confused. My husband and I were having a conversation just reminiscing about our school days when I told him I was really close to a male teacher in my school. He was well regarded, had kids in the same school and was all around a great guy. EVERYONE was excited to be in his class. 
Anyway, he and I were really close when I was in the later stages of primary school (11-12) and we hug every time we met - in front of both peers and teachers - and I never ever thought it was inappropriate. As a note though, I didn't think he was trying to groom me, but just kind of treated me like his daughter since all his kids are boys. 
We were talking about it and my husband kind of implied that he tried to groom me. 
Did he try to groom me? 
He was never completely inappropriate - never touched my boobs or my nethers, never contacted me after hours etc. Just really friendly and lovely. </t>
  </si>
  <si>
    <t>https://www.reddit.com/r/relationship_advice/comments/1aweqrb/my_29f_husband_37m_thought_that_my_relationship/</t>
  </si>
  <si>
    <t>1aweq47</t>
  </si>
  <si>
    <t>02-21-2024 15:25:21</t>
  </si>
  <si>
    <t>Extension-Many-9097</t>
  </si>
  <si>
    <t>I (f18) think my bf (m18) doesn’t truly like me</t>
  </si>
  <si>
    <t xml:space="preserve">
Me and my boyfriend have known each other since 9th grade but have only been together for a year and 4 months.
He pursued me since he first met me but I refused him a couple of times, remained friends and later just classmates, until a friend of his started hanging out with my bff and we would all hang out as a group.I started developing feelings since I saw him so often and decided to tell him (he accepted so that s how we got together).
 The problem is that I think he s too possessive over me, he wants me to hang out with him even though we see each other everyday at school and gets mad (he doesn’t tell me but his attitude shows it) when I go out without him or just want to take a day for myself.
  We had a lot or arguments about my style (I have been dyeing my hair blue for the past 2 years and have a couple of facial piercings) I have been wanting snake bites for the longest time and have told him but he just brushed it off and said I look better without them, last month I got them pierced (I got his “approval “ the night before) but when he saw me with them he was really mad and told he said that he was ok with it just to see if I would really get them knowing that he doesn’t like them..
  Also I want to go to a really good university that’s like a hour away , he didn’t like the idea and told me that he wants me to come with him(he wants to leave the country to work with his brother), because he sees school as a useless thing. I really need someone to talk to, I m a really shy person and I have just 2 friends but I m too ashamed to tell them about this because I feel it s all in my head.
   We had many fights over my appearance, like why I dye my hair or “make my face full ok metal(his words) “ I should mention I have 6 piercings now.I don’t want to break up with him since this year is very important and also we are classmates..
I tried talking to him but he always says that he just jokes but he s clearly not, how do I resolve this?</t>
  </si>
  <si>
    <t>https://www.reddit.com/r/relationship_advice/comments/1aweq47/i_f18_think_my_bf_m18_doesnt_truly_like_me/</t>
  </si>
  <si>
    <t>1aweor2</t>
  </si>
  <si>
    <t>02-21-2024 15:23:51</t>
  </si>
  <si>
    <t>Every-Beginning4050</t>
  </si>
  <si>
    <t>How to tell my(21M) friend with benefits (22M) that he needs to take a shower before doing things</t>
  </si>
  <si>
    <t>Hygeine</t>
  </si>
  <si>
    <t>We don't really do much regularly, just making out and stuff like that at parties, but a couple of months back we were getting ready for a Halloween party and we ended up in a private room and things started to get more sensual and I ended up giving him head. 
However, when I was going down I noticed a pretty strong smell. It was not a great experience and I had to make up a excuse to not continue. 
He has a certain reputation of being a little smelly, but I really want to be with him. He's not really that much of a friend so I can't naturally talk to him. I was planning next time we have an encounter to directly tell him this or even offer him to take a shower with me. Is this the best way of doing it or theres a way of not hurting his feelings and self esteem?</t>
  </si>
  <si>
    <t>https://www.reddit.com/r/relationship_advice/comments/1aweor2/how_to_tell_my21m_friend_with_benefits_22m_that/</t>
  </si>
  <si>
    <t>1awenh4</t>
  </si>
  <si>
    <t>02-21-2024 15:22:21</t>
  </si>
  <si>
    <t>elizardess</t>
  </si>
  <si>
    <t>I 31F want my partner 38M of 1 year to wait for me to visit places on an upcoming trip</t>
  </si>
  <si>
    <t>Travel &amp; waiting for each other to share new experiences together
TLDR: is it okay to want certain things to be saved as new experiences to have for the first time together?
I (31F) am preparing to meet my boyfriend (38M) of 1 year in Colombia in a few days. I’ve been off to visit my family in the US, while he decided to go a few days earlier (turned out to be 10 days) to spend some time with a friend who lives there in the city.
The plan was for him to spend a few days partying with his friend in town, and I would join for a couple days then he and I would take off for a two week trip around the country.
He hates planning, and while I enjoy planning and getting excited together, since he doesn’t love it I’ve just poked around to get an idea of places I’d like to see, but never gave him a hard list or schedule.
He has gotten bored in the city and has been given opportunities to go travel for a few days around the country side, to places I had been hoping to visit together. This made me fairly upset. On the one hand because I was looking forward to seeing those specific places and experiencing them for the first time together, on the other hand because I was excited about this trip in general being our adventure as a couple, and not his trip with friends that I’m just joining later.
I tried my best to express just disappointment but obviously not asking him to turn down the opportunities, but it turned into an argument. He thinks I should only be happy for him that he gets to have these experiences, and not feel “jealousy” that he is having them without me. He also says that he can take me back to those places, and that I should see that as even better, since he’ll know how to get around, the best spots etc. But that wasn’t the trip I signed up for.
No matter how I try to explain this to him, he doesn’t seem to understand, and thinks my failure to feel purely happy for him (I do of course feel happy he is getting to experience more, and there’s plenty of other things to do, I just also have a sense of loss) is perhaps an expression I don’t truly (unselfishly, I suppose) love him. I on the other hand feel judged for this lack of complete altruism, and misunderstood.
I’d love to hear some other takes on this - why I might be wrong to have expressed my disappointment (I know the most generous move would have been to keep it for myself) but also, if you can see my side, help in explaining this desire to share new experiences. He sees it as a control and domination issue (like I can’t deal with him knowing more than me all the time) which I think is such a sad and hurtful way of putting it but I can’t find the words to explain why I want this.
If I get some answers I will probably share this post with him so we can discuss and try to understand each other better.
Thank you all ♥️</t>
  </si>
  <si>
    <t>https://www.reddit.com/r/relationship_advice/comments/1awenh4/i_31f_want_my_partner_38m_of_1_year_to_wait_for/</t>
  </si>
  <si>
    <t>1awenbu</t>
  </si>
  <si>
    <t>02-21-2024 15:22:11</t>
  </si>
  <si>
    <t>ThrowRa01997</t>
  </si>
  <si>
    <t>My bf M25 cheated on me F20. Why do guys cheat even when they know they won't do better?</t>
  </si>
  <si>
    <t>I met my ex through a dating app. He's away in school at another state. We met the summer he was back home. We started talking may and met up in July, then made it official after the third date. I knew what I wanted (marriage/longterm relationship). He went back to his school state in August then came back home and spent the winter holidays (December) here with me. He introduced me to all of his family and I spent christmas and new years with them at their home. He went back to his school state in january. Valentines comes around and I message a girl he followed bc I felt suspicious. I find out they have been dating since April officially, even though we started talking in May. I didn't take him back but she did. I feel grossed out but also confused because his reasoning was that once he graduated the upcoming summer he would dump her and move back home with me; at least that was his 'plan'.
A part of me believes he liked me more because he introduced me and made long term plans with me. Him a and I had been together 9 months compared to her 11 months. And I was the first girl he introduced to his family which I falsely believed meant something. Why did he keep her around if he was going to be done with her and stay with me? Why did he cheat if he wanted me in his future and integrated me in his family life? All his friends also know about me and he invited me to go with them to a spring break trip. He gave me his location and even had unfollowed her from instagram when I asked about her early in our relationship (before I knew the truth). Why did she take him back? He says he feels stuck with her now but he could've left her once we became official when he had the chance and didn't- so I don't feel bad for him. She doesn't believe what I say about us and doesn't want to hear the truth. Wouldn't you want to know your bf is cheating? I know I got cheated on but I feel that he didn't treat me like the other woman. I deserve better but it's disappointing to know he couldn't be that for me.
(For reference I am in therapy and have been for over a year but this happened this week. My worth is not questioned due to what happened but my judgment of others is now.)</t>
  </si>
  <si>
    <t>https://www.reddit.com/r/relationship_advice/comments/1awenbu/my_bf_m25_cheated_on_me_f20_why_do_guys_cheat/</t>
  </si>
  <si>
    <t>1awej4g</t>
  </si>
  <si>
    <t>02-21-2024 15:17:34</t>
  </si>
  <si>
    <t>Different-Ad-5364</t>
  </si>
  <si>
    <t>How do I deal with the messages I (28F) sent to my long term ex (27M) ?</t>
  </si>
  <si>
    <t xml:space="preserve">Was thinking of trying to explain everything but think it’ll be easier just to show the exact messages… 
I sent this Feb 17th 
“ The further I get into therapy the more I realize how horrible you were to me.
I have a feeling that even after that one statement alone you may just delete this whole message and pretend it doesn’t exist. But I’d hope you would have enough respect for my feelings to read it all the way through. 
I won’t forget the time you ghosted and ignored me for two months before moving in with me a few weeks later.
The night you took some random girls hand at the bar and told her you wanted to fuck her. 
When you grabbed and dug your hand into my arm and bruised me immediately after I got angry with you for doing that, then slammed doors so loud that the cops were called because the neighbors were concerned about domestic violence.. 
When you messaged and hit on my friend that was sitting right across from me. 
You couldn’t even be trusted to take a 20 minute Uber ride without asking for some random woman’s contact information. 
When I went on a trip for my birthday you downloaded dating apps. 
That night you tackled me to the ground, stole my car, and could have killed us both. 
How you would take me out to special dinners and ask for me to hand you my card so it looked like you were paying. 
The fact that you drank so much that it was impossible to communicate with you, then lashed out in fits of rage. 
The times you looked me dead in the eyes and lied through your teeth on multiple occasions. Completely manipulating and gaslighting me. 
And even after everything you have the audacity to put some of the blame on me and say I don’t communicate. Along with continuing to disrespect and disregard my feelings.
I feel so ashamed and angry. Ashamed for allowing myself to spend a whole year with a person like that. Ashamed for still hurting. 
This stuff will stick with me forever and that is no one’s fault but yours. 
The fact that you have never owned up or genuinely apologized for half of those things really speaks to the type of person you are.
I can honestly say after everything that I don’t think you ever really cared for or loved me at all. I feel like you just used me. Like I was just an escape for you and nothing more. 
Lastly the fact that you already have a new “babe” who you will inevitably mess up just as much as you messed me up, due to your inability to look at how your actions deeply hurt people, is really sick. 
I hope for yours and everyone else’s sake you get help. “
I felt a great weight off my chest after sending that message. Did not exaggerate anything, just laid out everything he had done. 
Fast forward to Feb 19th
Every time I send a message like that to him I get so worried because I know how self destructive he becomes when facing hardship.. I worry about him getting hurt or hurting himself.
He also has some legal issues that may end up putting him away for awhile and I never know if it will be the last time I’m able to talk to him. So I couldn’t bare the thought of leaving him with that message alone. 
So on Feb 19th I sent this 
“When I see the last message I sent, even though I stand by all of it, I can’t leave it there without telling you no matter what I will always love you. Please don’t respond to this message, I genuinely don’t want that. Just be confident in knowing that its the truth and will never change.” 
He never responded to the first message and responded to the last one with “I love you too.” 
I feel like I totally just excused everything he put me through once again. Like he will now just continue to think he can treat people however he wants and they will still be there. I am so angry that I caved and gave him the satisfaction of letting him know that I will never not love him.. 
As much as I worry about him, he always seems to find a way to make things work out for himself and finds comfort in someone new once he uses the last person up.. But you never know. I just want to scream. 
I fucking hate and worry and care about him so much. 
</t>
  </si>
  <si>
    <t>https://www.reddit.com/r/relationship_advice/comments/1awej4g/how_do_i_deal_with_the_messages_i_28f_sent_to_my/</t>
  </si>
  <si>
    <t>1awefvq</t>
  </si>
  <si>
    <t>02-21-2024 15:13:48</t>
  </si>
  <si>
    <t>StoryStraight4012</t>
  </si>
  <si>
    <t>Me (28M) and my ex-gf (25F) keep going back to each other despite the years or toxicity and failed relationships.</t>
  </si>
  <si>
    <t>I need some advice on my current situation. I know that i will probably hear some harsh words from the audience but please bear with as I just need some support. 
I met my ex-gf in a church when we started dating. She is a single mom when I met her. Normally, guys wouldn’t want to date single moms because of the added responsibility it entails. But since I was also raised in a broken family, I was literally in the situation of my ex’s kid when i started to date her. So we started dating officially after a year of just being sex buddies. However i did had other sexual partners back then because of the situation me and my ex weren’t official. She found that out and considered it cheating. At that point I was already developing genuine feelings for her so i made it official between us. Things were great until the pandemic hit and she just started acting like I was the only person she has in the world. I tried encouraging her to have friends so that she can live a healthy life and not just focus on the relationship because I believe that your romantic relationships should not be your only focus in life. Instead, she took it as a negative and cheated on me. Fast forward, it went to shit and we stayed with each other but also cheated on each other until i couldn’t take the toxicity anymore because it was ruining me mentally and emotionally, and i was becoming suicidal. I broke it up and a every few months she always finds a way to come back and i’m so dumb that i let her. Of course i’m more guarded but she only mirrors what i do but wouldn’t show or communicate that she wants to fix things. 
What can I do and how can i get out of this codependent cycle?</t>
  </si>
  <si>
    <t>https://www.reddit.com/r/relationship_advice/comments/1awefvq/me_28m_and_my_exgf_25f_keep_going_back_to_each/</t>
  </si>
  <si>
    <t>1awefj9</t>
  </si>
  <si>
    <t>02-21-2024 15:13:23</t>
  </si>
  <si>
    <t>Ashleybaee6</t>
  </si>
  <si>
    <t>Do i f18 leave my boyfriend m18?</t>
  </si>
  <si>
    <t>Me and my boyfriend F18 and M18 (lets call jack) have been together for about few months now. to start off I struggle with severe depression and i have outbursts that cause my mood to go wack and out of line sometimes. Throughout our relationship so far we have an argument atleast once a week about something. He starts these arguments every time mostly about not being satisfied with the amount of attention i give him. I have told him MULTIPLE times that im not perfect. Im a broken record and im not a big affectionate person and i have told him this every single time, and i remind him that im trying my best but its hard when your getting over a parents death and having so many issues. I struggle with severe back problems and neurological issues and its a lot yet still its never good enough. I tell him to be patient with me and he says “im being as patient as i can” yet he continues to have these arguments with me so often. 
 Last night we had a disagreement over the phone once again over something that hes trying to communicate. I told him i was going to block him (to get him to stop because i was tired and annoyed) and he hung up on me, so i really did block him. After a bit I unblocked him and texted him and he didn’t respond for an hour. I texted him goodnight and when i woke up this morning i was bombarded with texts from him. A few were: “i hope you know i cried” “this wont happen again i promise” “do you still love me” “somethings wrong with me” and maybe this is all my fault for reassuring him its okay and we can work through it. This is usually how our arguments go everytime. He makes me feel bad and i give in every time. Hes INCREDIBLY insecure We had an argument because i was upset about him texting my male friend on my phone without my knowledge or consent. This is only the tip of the iceberg though. I just feely iffy about our relationship right now and know this is probably my fault. But im at a loss of what step to take next. Do i leave? Do i stay?</t>
  </si>
  <si>
    <t>https://www.reddit.com/r/relationship_advice/comments/1awefj9/do_i_f18_leave_my_boyfriend_m18/</t>
  </si>
  <si>
    <t>1awec71</t>
  </si>
  <si>
    <t>02-21-2024 15:09:46</t>
  </si>
  <si>
    <t>Loose-Economics5000</t>
  </si>
  <si>
    <t>URGENT. Please need advice F31 M35</t>
  </si>
  <si>
    <t>Please read my previous post: https://www.reddit.com/r/relationship_advice/s/mTZQxbSLiB
I haven't seen my family in over 10 years. There was always an excuse as to why I couldn't see them when they asked to see me or I asked to see them. But this concept was not new to me. Prior to marrying my husband, he lied about a lot of things. He comes from a stricter eastern background, where parents ultimately decide everything. I come from an American/US background. Prior to getting married, he told me we'd be living with his parents, but I could do everything I wanted to do. Turned out, I had to follow everyone else's rules.
The things I am not permitted to do include: Going outside alone under any circumstance. This includes driving on my own, shopping, checking the mail, exercising, seeing my family, etc. This means I also have made 0 friends in the last 10 years. I was told I'd be able to see my family, make friends, etc, and none of that happened. And it wasn't like they right away told me no. They slowly over time tried to convince me and get me to understand why it wasn't okay, and I accommodated.
In January, I told my husband I'd be visiting my family. I put my foot down and said I was going to go. It turned into a huge argument where his mom got involved, both of them arguing with me / trying to convince me for hours why they thought it wasn't okay. Finally, he made me decide to drop the idea. So I did. But, that didn't sit right with me at all (obviously) so a couple weeks later, I brought it up again. This time, he gave me a full on ultimatum, saying that "You can choose to see your family and not be apart of this one, or you can be understanding and not go"
This was a shock to me. I was now being told I had to choose between the man I married for 10 years and the family I had here, or my own blood family. For a week, we had discussions about it every single day, where I kept pushing how this wasn't right or fair, and he kept saying that "No one has a gun to your head, no one's forcing you to stay here". Finally, I got my own family involved, asking for help and advice.
My family was shocked and appalled that I was going through this. They wanted me out right away, and told me to pack my things and leave. So the final day of this ordeal, I say I've made my choice, I pulled out a suitcase and started to pack. The reaction I got was  crazy. He said "Oh. Okay. I see how it is, you really are choosing them over us, after 10 years huh? After all we've done for you?"
I kept telling him "You're literally making me choose between two families" and he said "Yeah, and I see who you care about more" I said "You promised me I would be able to see my family after x amount of time, it's now been 10 years and I have yet to see them" and he said "Well circumstances and things change." I was so ready to leave, and he finally realized it. So all of a sudden he tried to compromise.
"Okay, here's what I'll do for you, because I love you and care about your happiness. I have a trip coming up for work on Sunday, so I'll tell parents you're coming with me, and instead, I'll book you a flight to see your family" I grabbed onto that so quick, at the same time feeling sick to my stomach that it came to me packing a suitcase for him to say okay. Except, this isn't him being generous, it is him taking advantage of an opportunity for me to see my family without his family knowing.
The ONLY reason I'm even able to go is BECAUSE his family has 0 idea. The timing was right. He guaranteed me that in the future I'd have an easier time being able to see them. That my future children would be able to see them (This was a big issue to me). That was 3 weeks ago, my flight is this Sunday..
My family wants me out. They are even trying to get me to sign a lease on an apartment for me to have my own place to stay and finally live on my own (I never have). I have until the 22nd to sign a lease on a place, but I'm afraid. The flight he got me is a roundtrip, coming back on the next sunday (1 week).
For the last 3 weeks since my husband booked my flight, he has been doing everything right, trying to be the nicest to me, complimenting me constantly, buying me things and trying to spoil me, continuously reminding me how lucky we are financially, etc. I feel like all of this is a major attempt to get me to feel safe and happy before I leave. After years and years of manipulation and abusive arguments and control, it feels too good to be true.
My family also said the same thing "He just wants you to think you're getting what you want until you come back and realize you won't be getting any of it." But because I've spent the last 10 years going from extreme arguments to extreme love bombing to accommodating everything, I'm not used to saying no. I'm not used to putting my needs first. My brain even tries to convince itself that maybe its not so bad to never see my family again.
My husband also tried to convince me none of my family loves me or cares for me. He literally said "Why can't you understand that your family DOESN'T love you. Especially not like me and my family do. My family and I would NEVER abandon you for anything" Using my abandonment issues against me knowing I come from a troubled and abusive childhood.
And my husband and his family are super financially well off, so I've always been spoiled with material things, my family isn't so well off at all, so they can't really afford to house me and want me to get my own place, which makes logical sense, but my husband takes that as an excuse that they don't love me, when he has never understood financial struggle.
My fears of leaving include:
1. Throwing away 10 years
2. Leaving when he possibly meant it when he said I'd be able to continue to see my family and that hes changed
3. I've never lived on my own, though I make 90k a year and have a great education and experience. I have 0 idea on whether that's enough to live and I have 0 idea how to live on my own
4. It would crush his family as they have had a lot of traumatic experiences and ive been here for them this entire time
5. His future might be ruined as he wanted to have kids years ago, but we didnt have any, and it would uproot him entirely
6. I've never known anything else
But the life I live vs the life I want for myself are totally different. I don't want to be controlled like this, or manipulated, it doesn't matter how financially well off I am, it just doesn't make anything feel good. I'm afraid I'll be controlled in more ways when I have children. I'm afraid they'll be controlled in a way I wouldn't want them to be. I'm afraid I'll entirely lose my whole family because they want nothing to do with my husband.
Please give me some advice.
The lease signature is due on the 22nd, and what if I sign it and come back? What happens then?
My family says the day I'll taste freedom I'll feel amazing, I'll be so happy, and that I don't understand what i'm going through because i'm in it. Please give your thoughts.</t>
  </si>
  <si>
    <t>https://www.reddit.com/r/relationship_advice/comments/1awec71/urgent_please_need_advice_f31_m35/</t>
  </si>
  <si>
    <t>1aweblp</t>
  </si>
  <si>
    <t>02-21-2024 15:09:07</t>
  </si>
  <si>
    <t>CardiologistDry6392</t>
  </si>
  <si>
    <t>I [M25] caught [F23] cheating</t>
  </si>
  <si>
    <t>My partner and I have been in a
relationship for about 8 years now
we had a split about 6 years ago
for a few months but then got
back together and then we have
now had 2 daughters together
they are 2 and 5, we have recently
just had another rough period in
our relationship which resulted
in us taking a break and I asked
her to move out while we sorted
things out as we were just arguing
and shouting almost everyday and
it wasn't a good environment for
the girls. During the break we had
discussed about staying exclusive
and not look for anyone else
just try fix the relationship but
I've come to learn that she was
cheating on me the entire time
with 4 different people during the
course of 5 months, she's said the
furthest she got was just kissing
and sexual stuff was kept to just
over clothes and she didn't sleep with anyone according to her at least. Now after I've found out I confronted her as she didn't tell
me until I had to find out myself
and it wasn't even a one time
thing I had to find out the whole
truth over 3 occasions with stuff
still happening after I had found
out about the first 2 people, we
had agreed after that to try and
sort things out properly and she
said she really regretted what she
did and she just wanted to be with
me now and she's knows that's
what she wants now but she was
still going behind my back with
someone else which she says she
was only still speaking to them
because she was worried they
would tell me what had happened
between them and that would
mean I'd break up with her. She
said she kept saying to them that
she wanted to just be friends
now that we had started to try
be in a relationship again but she
would get drunk with them and
that ended up in her doing stuff
she doesn't remember with them
and that she wouldn't have done
if she was sober. I just don't know
if we can move forward and I
can actually trust her to not do
anything like this again, I don't
think she has done anything like
this before and in the first years
of our relationship she caught me
talking to a girl and that really
destroyed her emotionally so I
didn't think she would ever do
anything like this after seeing
what I put her through when I did.
I'm just lost on wether or not I
can learn to forgive and trust her
again we have two daughters
can't remove her from my life and
I love her more than I think I could
love anyone else, it's especially
difficult for me to open up to
people I wouldn't be able to be
emotionally available for another
partner if I were to leave her also
I can't bear to think of her with
someone else if I leave either I just
feel stuck honestly don't know what to do. 
What should I do to get things back on track or is it not worth it?
TLDR my girlfriend cheated on me during a break but says she's regrets everything and just wants to focus on us now, do I stay with her</t>
  </si>
  <si>
    <t>https://www.reddit.com/r/relationship_advice/comments/1aweblp/i_m25_caught_f23_cheating/</t>
  </si>
  <si>
    <t>1aweaz5</t>
  </si>
  <si>
    <t>02-21-2024 15:08:21</t>
  </si>
  <si>
    <t>throwRAsperone</t>
  </si>
  <si>
    <t>My [24M] girlfriend [20F] was having sex with another guy while we were still dating (not officially a couple yet). I consider it cheating but she says it's not. Am I exaggerating? Is this a red flag?</t>
  </si>
  <si>
    <t>My girlfriend Maria and I are in a relationship since almost one year. Everything has pretty much gone okay, we get along very well and are both very happy of being together. While it was my first relationship, it wasn't hers, but this has not caused any kind of problem from either side, we have been open to talk about this right from the start and both had nothing to say about it (as it should be).
Days ago, on an evening walk after a dinner together, we bumped into a guy who knew Maria. She introduced us, his name is Joe, they talked for a little bit and then we went on with our night. While walking, I asked Maria who that guy was and she told me they met in college last year because they were together in a couple of classes, and that they had been friends with benefits for a while. 
I would lie if I said I didn't feel nervous about that. As I said, I never cared about how many guys she had slept before meeting me, and I wouldn't have cared if some of them were friends with benefits or one night stands, and even though I never said it explicitly, I have never made negative remarks on people we know being in those kinds of relationships. But the fact she hid that fact from me made me a bit unsettled, yet I tried to understand her perspective of maybe being embarrassed of telling me that and tried to appreciate her honesty.
But that thought didn't leave my mind for the rest of the night, and while thinking about it I noticed that there was something odd. Maria and I dated for a pretty long time before becoming officially a couple. We started dating in January 2023, we had our first kiss only after two months of dating (around the end of March) and had sex only around one month after that (May). Our anniversary would be on April 20th, first time we went on a date with our friends as a couple.
Now, it also happens that Maria started classes in January 2023. This means that she had met Joe around that time, and that they must have been having sex in the subsequent weeks. I didn't know exactly for how long they were friends with benefits, but everything seemed to overlap a bit too much.
So I asked her for clarifications, and she told me that she was having sex with him while also dating me, and that she stopped around April 2023, when she was sure that it was becoming serious with me.
I freaked out. I said that she was a cheater not only for doing this, but also for keeping it secret for all this time. She was strangely calm and was adamantly sure that what she did wasn't cheating, because we were still dating and as if it was a "trial", and I should've appreciated that she stopped everything abruptly with Joe because she cared about me.
I don't know how to feel. Am I exaggerating?</t>
  </si>
  <si>
    <t>https://www.reddit.com/r/relationship_advice/comments/1aweaz5/my_24m_girlfriend_20f_was_having_sex_with_another/</t>
  </si>
  <si>
    <t>1aweaes</t>
  </si>
  <si>
    <t>02-21-2024 15:07:40</t>
  </si>
  <si>
    <t>ThrowRAdoddlebob</t>
  </si>
  <si>
    <t>My 25F fiancé 26M just told me he will never choose me other his mother. How am I supposed to respond to this?</t>
  </si>
  <si>
    <t>Family</t>
  </si>
  <si>
    <t>My fiancé and I have been together for over 4 years, and ever since the engagement my soon to be MIL has been nothing but disrespectful towards me. When I have never once slightly said anything mean towards her. I love this man to death, but hearing he'll never choose me or the life we start together first really gets to me. Should I be afraid to continue this path together? I just don't know what to do or say at this point. We've had a pretty great relationship. I thought I had a great relationship with his mother too, but I guess I was wrong? l'm really not sure how to move forward.
I'm afraid I'm going to marry him and everything is going to escalate. I really really don't want a Monster in law or for her to continue to encourage this behavior. Who knows how far she's willing to take it.</t>
  </si>
  <si>
    <t>https://www.reddit.com/r/relationship_advice/comments/1aweaes/my_25f_fiancé_26m_just_told_me_he_will_never/</t>
  </si>
  <si>
    <t>1awe8x3</t>
  </si>
  <si>
    <t>02-21-2024 15:05:59</t>
  </si>
  <si>
    <t>Puzzleheaded-Ad-8363</t>
  </si>
  <si>
    <t>Need advice how I, 26F, can make my 28M partner for 6 years happy?</t>
  </si>
  <si>
    <t>Is finding what makes you happy a self-duty?
Hi, I’m a 26F and my partner is 28M. 
We both have depression and we live under the same roof. I typically grew up alone and independent as my parents were separated and I lived with absent guardians.
 In that process I found what is is that makes me happy. I have a ton of hobbies to keep up with and I know when to rest and when to recharge as well as when I am fully able to function. Like I know when to take a leave when I’m burned out from work, I know when I feel sick I have to stop whatever and take care of myself enough to get better. It takes me some time, but I do get there.
On the other hand, my partner grew up with narcissistic parents, and they never allowed him to play and explore his true self. All they made him do was work the family business as a minor and told him never to complain and hobbies are a waste of time if it was not for their own monetary benefit. 
Now that translates to me, taking my time around chores specially when I work a full time job. I work from home with 10-12 hours a day. He also works from home with 8-9 hours a day. I earn 300% his salary and I asked him to apply to my job and he declines.
When I am done with work I am dead tired. i have autism and hypothyroidism that causes me to be burned out / tired easily and have not much “spoons” to give to other tasks. 
While he does most of the work, I provide most of the money and I really appreciate what he does for me as I know I cannot be where I am without him. 
Now, the thing is, when he’s down and depressed, he lashes out at me and uses me as emotional punching bag when he’s burned out and tired. He does not have any outlet or other hobbies to blow off steam. I keep telling him to try new things with me but he sees it as pointless. I am at lost at what to do.
And at the same time some part of me says this is a canon even and he has to do inner work himself. I see a therapist and he does not, says it’s a waste of time. 
TL;DR: Partner doesn’t know how and doesn’t want to make himself happy? I get the short end of the stick due to his burnouts. What do I do?</t>
  </si>
  <si>
    <t>https://www.reddit.com/r/relationship_advice/comments/1awe8x3/need_advice_how_i_26f_can_make_my_28m_partner_for/</t>
  </si>
  <si>
    <t>1awe8n4</t>
  </si>
  <si>
    <t>02-21-2024 15:05:40</t>
  </si>
  <si>
    <t>FlowAdditional10</t>
  </si>
  <si>
    <t>I (M21) Fell in love with An ERASMUS student (F21)</t>
  </si>
  <si>
    <t>Hey Guys!
I'll tell my story while mentioning the most important highlights i can remember.
So, in September 2023, i met this girl (referring to as"X") she was an ERASMUS ( a European Union student exchange program) student studying in my university for the semester.
I met her through a guy (referring to as "Y") i had (not anymore, explaining later in the story why) a friendship with and he then planned a day to go out and meet this girl.
So at the beginning we exchanged questions to know each other (name, birth, etc.) and later that day we went ice skating since i was already starting to learn it and going to practice weekly.
Later then we spent the whole rest of the day speaking to each other on different things i never had the chance to speak about with my friends in this country since they're not really interested in anything me and X talked about
(politics, Literature, Games, Sports, etc..) and we spoke as if we knew each other for years.
Then we started meeting mostly everyday and later i invited everyone to my house.
At the gathering in my house, "Y" was really acting weird as if he was fighting for X against me, but at the time "X" was just a friend to me who i really enjoyed time with and she enjoyed my company.
Later in the days "Y" and the other friends started drifting away from me (because even after i introduced (mainly) “Y” and the others to new Female friends of mine, Y assumed that like X i was fighting for the other Female friends against him and therefore made everyone drift away from me especially) and only X Staying by my side, therefore i realized how the people i called "my friends" were just some contacts that will leave me at the nearest chance. So i left everyone ,For her!
Long story short, we liked each other and was in a relationship similar to dating, she moved into my house and we had the best time together, went to ice skating practice together, had the best of times whether we were at home or outside with endless conversations day and night about various things in life starting from philosophy or politics and ending in sociology and games or even agriculture, we spoke and watched and read about everything in this world without getting tired and always shared knowledge between each other. (which made me love her more, such people are really rare in this time).
And even her friends in her hometown became my friends and visited me in my city.
I really got attached to her and her friends since they are really worthy people who really loved me and showed me how much of a good people they are.
Later it's time for her to go home, i really felt sad more than you can imagine, but to myself i said that I should've seen this earlier.
On Her last day here, i went to the apartment she rented but never lived at, we had some good time since 9AM till 2AM the next day, we didn't cry and we really didn't show much emotions. but deep inside, we both knew that it's as hard as it can get.
Yesterday she left to her hometown and it's really hard for me, i feel like it's really impossible for me to find someone like her.
She's coming back for a visit for her friend in May this year, i'll try to hang on till then, but what will happen after she goes back to her country again? This had been really hard for me to think about.
Do you guys give me (or us) any solutions for our relationship? What did I/We do wrong? And what did I/We do right?
P.S: We talked about it, and a break up is not really necessary and we don’t really want it, But we might take a break if needed to respect each other’s freedom.
(For any additional questions needed to help, please don't hesitate to ask me)</t>
  </si>
  <si>
    <t>https://www.reddit.com/r/relationship_advice/comments/1awe8n4/i_m21_fell_in_love_with_an_erasmus_student_f21/</t>
  </si>
  <si>
    <t>1awe187</t>
  </si>
  <si>
    <t>02-21-2024 14:57:34</t>
  </si>
  <si>
    <t>ThrowRA_crescentmoon</t>
  </si>
  <si>
    <t>My (22f) boyfriend (23m) of almost four years have been fighting a lot lately, and he seems unable to connect with me on a personal level. I wonder if breakup is the only solution atp, please help</t>
  </si>
  <si>
    <t xml:space="preserve">My (22f) boyfriend (23m) and I have been dating for almost 4 years, mostly LDR. He previously, about a year into the relationship, had to move pretty far for work related reasons, but we decided to keep the relationship going and it kinda worked. In late 2023 he started college and now we live pretty close to each other, only a matter of hours away. He had some personal issues in the past, when the distance between us was way bigger, outside of the relationship, and, since they were pretty severe, I couldn’t help much although I did try my best. They did however reflect on the quality of our bond, which seemed to get fragile because he had a hard time connecting/opening up. After a few years of this struggle, I thought him moving closer would make it better, as I was pushing for him to get therapy to feel better for himself as well, but it wasn't the case. He did make some personal life changes/lifestyle changes, but they only seemed to make our relationship worse (different views on marriage/the future in general/even sex), I won't go into detail because I do feel like he deserves some privacy. He made some pretty hurtful comments, but maybe they came from a place of hurt so I tried not to hold on to them, even thought it was pretty hard because his change happened almost overnight and it's not something I could ever share with him since it hurt me in the past as well (sorry for being cryptic)._x000D_  
_x000D_  
Still, we have been fighting and fighting because to me, it doesn't even feel like we are dating at this point (we hang out around once a month, and we only watch movies, I have to ask for physical contact such hugs, or even just to connect through conversations). We rarely go on dates, he won't plan anything out for the two of us, it feels like I am the only one who is driving this relationship forward. I suspect he's struggling with mental health issues (his living situation is pretty stressful and college is pretty hard/demanding so that doesn't help), and I am trying to remain sympathetic and supportive towards them, but he can't/won't seem to acknowledge any of his problems. Plus he is still shutting me out and avoiding any type of conflict, even when it's "necessary" for us to move onwards. It feels like he'll only talk to me to dump all of his stress/frustration regarding his daily life on someone, and won't listen when I try to provide solutions even if he asks for them._x000D_  
_x000D_  
The other day we had this huge fight and I threatened to leave because I'm fed up with this situation: it's not fair to either of us, I'm suffering and he still cannot open up, and it's leaving me with anxiety, trust issues (why cannot even tell me what he's thinking when I am expected to communicate everything?) and self esteem issues (is it me? am I not good enough?). Our sex life has been non-existent, and it is just one other issue we are dealing with, and I don't think I can do it for much longer, and neither can he. After the fight, he seemed to have a change of heart and suddenly wants to try therapy, but I'm afraid if it's just so I won't leave, and I don't want to get hurt any longer. I want to trust him, but if feels so hard. Also I do not seek to hurt or harm him in any way, and I don't want for this breakup to cause any negative consequences, and I still hope he'd still try therapy even if I'm not in the picture._x000D_  
_x000D_  
So, what should I do? I do not believe in taking breaks, and, imo, a breakup seems logical and reasonable, but I still love him and hope to make this work. Does anyone have any advice on how to proceed? Thank you in advance for reading my long rant, I appreciate it._x000D_  
_x000D_  
</t>
  </si>
  <si>
    <t>https://www.reddit.com/r/relationship_advice/comments/1awe187/my_22f_boyfriend_23m_of_almost_four_years_have/</t>
  </si>
  <si>
    <t>1awdyb2</t>
  </si>
  <si>
    <t>02-21-2024 14:54:15</t>
  </si>
  <si>
    <t>Notyourbusiness8</t>
  </si>
  <si>
    <t>Is my girlfriend (25F) using me (25M)?</t>
  </si>
  <si>
    <t>Good morning, everyone.
I apologize in advance for my English.I want to ask your opinion about my girlfriend.We’ve been together for 4 years.We had several difficult moments that we managed to overcome, so many times we helped each other and we are both grateful for that.My problem is this, my girlfriend has a bad habit of always asking me to pay everything.I often bring up the argument but she seems to dislike it and keeps saying that a man has to provide for his woman, that a man has to be a gentleman and that paying for things has to be a pleasure and not a burden.Unfortunately I can’t afford to always pay everything, I work but I’m still in formation and my pay does not allow me to multiply the expenses by two.Last year we were in Japan and I paid everything for her to come to a total of 3K.
I’d like to point out that she also work.</t>
  </si>
  <si>
    <t>https://www.reddit.com/r/relationship_advice/comments/1awdyb2/is_my_girlfriend_25f_using_me_25m/</t>
  </si>
  <si>
    <t>1awds9f</t>
  </si>
  <si>
    <t>02-21-2024 14:47:04</t>
  </si>
  <si>
    <t>happy-lappy</t>
  </si>
  <si>
    <t>Am I(29f) waisting my life by waiting for my Bf(25m) to decide if he loves me or not?</t>
  </si>
  <si>
    <t xml:space="preserve">Am I wasting my life?
I need some advice. Please be nice, I am not at the best plac wright now, but need some insight from strangers.
Tldr: boyfriend kinda broke up with me, because he is exhausted and afraid of a fight, then after talking says he's not sure if he still loves me or don't loves me but wants to give it another shot until the end of the month or so....is everything lost?
So now the long story....sorry for every mistake I'm not an English native speaker.
I am together with my bf for a bit over a year. We had some rough patches because we are from different cultures and countries but always made it work. 
First he lived in my country for a year but got so homesick he had to go back, then we did long-distance for some months until start of this year, when I moved to his country for him. 
He is studying, I was finished with my studies and working for some months but startet an master program at his university to be able to life there (and get financial aid). I don't speak the language yet but am learning it through university...I will work outside of uni as fast as I can but the language is a must in my field.
So currently we are living in the same room, as I am waiting for my student room to be available in march. We had one big fight, some discussions all mostly because of misunderstandings but always found back to each other and talked a lot and I had the feeling that everything was going fine and that we learned so much about each other and our relationship. We told each other I love you, we told us that we were happy to finally be together and start this new chapter, that he wants me in his life and near him, that we both could and wanted a future with each other (he literally told me the evening before day X, that he loved me, that he wanted to be with me and that he wanted a future with me)
I literally did a "relationship checkup" a few days before, to see how we both feel in the relationship and if there are issues we wanted to talk about, feelings/needs that weren't met etc pp, and he was making fun of me, and saying that everything was going good.
From one day to another he was super distant and in the evening set me down to tell me that "I can't do this anymore. I am exhausted and I am afraid of another fight." - which I understand and told him that I also don't want to have a fight and try to do my best to talk about issues beforehand...etc he then proceeded to tell me, that he did so much for this relationship and that he couldn't do more - to which I replied, asking him, what he ment by doing so much: he helped me with my bank account in the new country after two bank personals refused talking to me in English..once. 
I don't want to be mean, that was very helpful but there was nothing more he added to this "doing so much for the relationship" else than things that he did for himself like getting better in Time-Management and using a calendar so he wouldn't forget about important assignments... The whole talk was kinda weird and I told him what I thought (I am NOT saying that I do everything good and he doesn't but in this relationship i really did so much for this man). At the end he was sobbing and telling me that he was the worst boyfriend and that I deserve someone better, and I was sobbing because I don't want to loose him, as I really much love this man.
We talked some more and he said that he is exhausted from life and everything, but also our discussions, my insecurities which he oftentimes mistakes for mistrust (I am anxious and get depressed from time to time, so I really appreciate him for being there for me, but I am also in therapy and did enormous progress but I am not mistrusting him. In fact her is the first person I feel like fully trusting after a long history of abusive relationships). And he did not want me to go and leave the country etc. 
He asked for some time to think and then told me later, that he doesn't know anything anymore, that he doesn't know what to feel and that he doesn't know if he still loves me but that he also doesn't know if he does not love me. 
I was devastated to be honest. Crying and so on..and then being the stupid one I am, suggesting that we could stay together until the end of the month (also v-day and my birthday were right around the corner and I couldnt imagine moving back to my country and so on..) and he could reflect a bit and look what his feelings were towards me. 
He thought about it and after two days sat me down again and said yes, that he wanted to try it and give it a real chance, where the both of us do relationship work and not only one and that he wants to get in touch with a therapist (because of an issue he was denying for a long time and honestly I think he has depressed tendency) and most importantly be more open and honest towards me and telling me about his stressors and feelings and so on without denying them all the time...
So now we are in this situation. We still live in the same room. He is affectionate towards me, kisses me and hugs me, tells me he likes me very much and that I am his most important person etc bit at the same time gets distance from all of a sudden, ignores me and gets angry over nothing. I know, that he has a lot on his plate at the moment and is super stresses because of this one university course, but I cant tell if this are also signs towards me, that he doesn't love me anymore and it is not just this stress and depressive feelings (I don't want to make a diagnosis so I'm calling it that) and that makes me feel so shitty. 
I really love this man but I fear so much, that I am hoping for nothing and he just doesn't want to hurt me by telling me to go. 
What should I do? 
I try to be affectionate towards him, helping him where I can and be a "good gf" but also tell him, when I feel not good and try to communicate as openly as I can. 
Tha thing is, we had a similar situation half a year ago, where he broke up from one day to another...and it turned out it was because he had this enormous homesickness and also because of a fight where he lost control and screamed at me very hard (and that scared him very much and he was sure it was because ofnsomething I brought him and not something that was within himself, but now he knows that inmight have accidentally pressed a button but that this rage he sometimes has, is something inside of himself). But then we made up again and worked on us as a couple and we have been really happy....I don't know, obviously only me but he always told me how happy he was with me so don't judge my stupidity pls.
I want to make it clear again: this man is my love, I would do anything for him and I believe he is a good person, and by no means do I think that I am better than him or without fault. 
I just want to get some views if someone can maybe relate, had something similar going on or if there are signs he is holding me in a nonsense nothingness until he finds something better? </t>
  </si>
  <si>
    <t>https://www.reddit.com/r/relationship_advice/comments/1awds9f/am_i29f_waisting_my_life_by_waiting_for_my_bf25m/</t>
  </si>
  <si>
    <t>1awdqyh</t>
  </si>
  <si>
    <t>02-21-2024 14:45:29</t>
  </si>
  <si>
    <t>Delicious-Two7197</t>
  </si>
  <si>
    <t>My partner 30M is going to a strip club and I 29F don’t feel good about it</t>
  </si>
  <si>
    <t xml:space="preserve">My boyfriend or should I say fiance, we been together for almost 10 years. He got invited to celebrate a friend’s birthday and it’s a “boys” night out at the strip club. I’ve never had an issue with him going out to hang out with friends alone, he doesn’t really drink, doesn’t like crowded places and doesn’t dance. We had issues in the past where he has been honest about this subject and he has share his desire to go to a strip club. I have expressed multiple times how I feel about him going to certain place and we had arguments in the past about it. As far as I know he hasn’t been ever but he has taken trips out of town with friends so I suspect it. Anyways this time since I know that the event will take place I’m very anxious, the thought of him spending money on random girls that will dance naked on his lap is killing me inside, I feel disrespected somehow, like to me is wasting money since he doesn’t drink he’s just throwing money away, let alone it hurts me and makes me more insecure about myself. I haven’t been able to sleep overthinking it and I hate it. I just wish I could be ok with it and let him enjoy the night. I don’t wanna be jealous and I appreciate his honesty. Part of me doesn’t want him to go and I wanna tell him that but at the same time part of me doesn’t want to tell him what to do and I’m scared if he doesn’t go he will throw it on my face or something. Like I feel he doesn’t understand how bad the thought of it makes me feel. I don’t want to talk about it with him because I’m pretty sure it’s going to end in a fight between us. But if he ends up going I know it won’t be the same between us. I will be very disappointed and probably more upset than I already am :(  I don’t know what should I do? Should I tell him that o don’t want him to go? Or should I let him be and try to get over i? </t>
  </si>
  <si>
    <t>https://www.reddit.com/r/relationship_advice/comments/1awdqyh/my_partner_30m_is_going_to_a_strip_club_and_i_29f/</t>
  </si>
  <si>
    <t>1awdqts</t>
  </si>
  <si>
    <t>02-21-2024 14:45:23</t>
  </si>
  <si>
    <t>gordongekko7456</t>
  </si>
  <si>
    <t>Am I (34M) being selfish for asking for more care from my wife (33F)?</t>
  </si>
  <si>
    <t xml:space="preserve">
Me (34M) have been with my wife (33F) for the past 15years. Our relationship is great for the most part, but the one thing has been bothering me is our sex life.
I believe we have a healthy amount of sex and, even though I would love to have more sex, as my sex drive is higher then hers, I respect her boundaries. 
I also love giving orals, and foreplay in general, always taking my time to get her really into it, and most of the time she cums and seems to enjoy it quite a bit. I have always enjoyed seeing a woman orgasming and I really enjoy getting her there.
She, on the other hand, rarely initiates sex, which bothers me a little bit, but not too much, as I know a lot of women have a hard time initiating sex and that’s ok. That said, I equally enjoy to receive foreplay and care myself, and this is the area where I feel we could do better.
She doesn’t seem anywhere near as dedicated to this as I am, and this is putting it nicely. I can’t recall that last time I received an oral (maybe 3 years ago?), but again, not everybody loves giving orals and that’s ok, it doesn’t bother me too much. 
The thing is that she barely touches me at all. She doesn’t like kissing during sex, which I got used to, but makes things feel less intimate. But the thing that bothers me the most is that she almost never touches my dick. That culminates in almost non-existing foreplay for me, aside from what I take from foreplaying her.
She clearly takes little to no pleasure in pleasuring me, or getting me going. 
She wasn’t always like that, maybe the first 3 years were better in her interest in pleasuring me, but things went downhill after that. 
We had a few talks about this throughout our life together and things improve temporarily, but go back to status quo after a while. 
I don’t think it’s a lack of attraction thing either. I feel like we are both attractive and decently in shape, maybe not as athletic as in my early 20’s but doing ok, and she complements my looks here and there, as I do. 
I know life is not only about sex, and other than that, our relationship and partnership is great. But I feel like this lack of intimacy from her part bothers me and get’s me thinking too much inside my head. 
Am I being too selfish and should just be happy with all the good things we have or should I do something about? and if so, how do I try to fix this?
We comunicate well about almost everything, but we don’t often talk about sex. </t>
  </si>
  <si>
    <t>https://www.reddit.com/r/relationship_advice/comments/1awdqts/am_i_34m_being_selfish_for_asking_for_more_care/</t>
  </si>
  <si>
    <t>1awdos4</t>
  </si>
  <si>
    <t>02-21-2024 14:42:52</t>
  </si>
  <si>
    <t>Icy-Experience-9931</t>
  </si>
  <si>
    <t>bf (21m) spends several hrs telling me how much he loves me (24f) everyday</t>
  </si>
  <si>
    <t xml:space="preserve">listen i (24f) am grateful to have a partner (21m) who loves me and i kept matching his energy for the first hour, but last night he kept going on and on about how i am the love of his life and how he would die for me, how i deserve more, etc. I would tell him he's perfect for me and he does everything right, but he just comes back with "no i can be better". This went on for HOURS last night.
This is a daily occurrence, it's like 90% of the texts he sends me - just declaring his undying love for me.
idk how to tell him to stop without sounding rude or ungrateful??!!?!! I tried to change the convo several different times, but he would come right back to the same repetitive sappy shit. it's just becoming exhausting atp cuz i am just repeating myself and we're having barely any real convos
TLDR; my bf spent 4 hrs telling me about how much he loves me, but this is a daily occurrence and i love him but jesus christ let's talk about something else. how can i bring this up without making him feel like shit
ETA for context we have only been together since December and i am his first gf ever. he’s a bit nerdy and hasn’t ever had much interest in dating until recently </t>
  </si>
  <si>
    <t>https://www.reddit.com/r/relationship_advice/comments/1awdos4/bf_21m_spends_several_hrs_telling_me_how_much_he/</t>
  </si>
  <si>
    <t>1awdlvl</t>
  </si>
  <si>
    <t>02-21-2024 14:39:27</t>
  </si>
  <si>
    <t>SwissCheeseSandwich5</t>
  </si>
  <si>
    <t>Been a month since my (24M) five year relationship ended with my girlfriend (23F) ended. Struggling to move on. How do I get over this hurdle?</t>
  </si>
  <si>
    <t xml:space="preserve">My girlfriend (23F) and I (24M) are currently at university. It is our first time living away from home. We began dating in high school. 
We've met up twice, and called once, since things ended. We met three days after we broke up, then I called her on Saturday because I wanted to discuss a few things (our signed housing lease for next year, who is going to work at the job we both work at during the summers, etc) that we didn't end up actually discussing on the call and instead discussed some of that stuff yesterday where we met up for the last time. I reached out for the first meeting, and I was surprised when she texted me asking to see each other yesterday for our second meeting. 
Three days after it ended, we were like cuddling and kissing. She said she loved me still. Now, about a month later, it is a bit different. On the call on Saturday, she said she still loved me. But, in person, she doesn't want to discuss the term "love" at all with me because I guess it is confusing for her. 
A few highlights from that conversation yesterday include: 
\- she feels empty and dead inside, she feels numb 
\- she cut her hair, probably symbolizes her starting anew 
\- I asked her if she will let me support her, she said we both feel like it is our job to take care of each other all the time but that isn't healthy and we need to care for ourselves right now 
\- I asked her if she feels better not being around me, and she said she doesn't know 
\- she said she felt like a burden to me 
\- she said she feels like everything weighs her down 
\- she did let me hug her, and hold her head against my chest, but she was hesitating at first... she did hold my hand which I appreciated
\- she kept saying she was worried about me, and that she wants me to be okay, and she was crying a bit when I started crying too
\- she wants time/space
\- she doesn't want a relationship with me or with anyone else, she just wants to be alone for a long time 
\- she said MAYBE we can hang out a bit more in a few weeks 
And two things that **really** stood out to me... 
\- she said she feels like she wasn't able to develop her own personality and grow into her own person during our relationship, while I was able to... so now she wants to be alone in order to see who she is (I don't fully understand I guess)
\- I stupidly asked if we'd ever get back together... she said maybe when I asked her a few weeks ago... obviously the answer is "no" now 
We are still on amicable terms. But, I've been trying to give her space. 
Our relationship before... we were extremely close and spent a lot of time together. She cried a lot before, and I'd let her rest on my chest and let it out. But, sometimes I wouldn't understand why she cried because I was taught not to cry as a child. I hadn't cried before, until we broke up, so I didn't understand it. We've been by each other's side basically every day for the past five years. High school, college, our jobs, some of our hobbies, and now university. I'm not doing so great, and I know she isn't either. I am trying to give her time and space, as she needs it and I still love her and want her to be okay. I think she loves me still too. Ever since we came here, she has been crying every single day and saying she misses home and that I am the only thing familiar to her here. Maybe I wasn't able to help her. I feel guilty and like it is my fault, but she does say that it is no one's fault. I think it is also doesn't help that she isn't seeing her therapist in person, but I dunno if that makes a difference. 
I'm struggling. Not eating. Not sleeping. Not drinking. Falling behind on grades. Not getting out of bed. Before I met her, I had pretty bad depression and anxiety (like her) but those issues went away during the five years I was with her. Now, I am back to having my depression and anxiety... and frankly some other not so great thoughts lol, but if those not so great thoughts turn into action I am worried she'll hurt herself. 
How do I get over this hurdle? How do I unpack five years of a relationship? </t>
  </si>
  <si>
    <t>https://www.reddit.com/r/relationship_advice/comments/1awdlvl/been_a_month_since_my_24m_five_year_relationship/</t>
  </si>
  <si>
    <t>1awdj99</t>
  </si>
  <si>
    <t>02-21-2024 14:36:20</t>
  </si>
  <si>
    <t>ThrowRApart2</t>
  </si>
  <si>
    <t>I (M33) am waiting for my fiancé (F32) to see if space works. Is it worth it?</t>
  </si>
  <si>
    <t>My lady and I have been together for 12 years. We've seen every single terrible situation you can conjure short of cheating. I've grown into a different person, but so has she. I value very simple things and frugality, but she still wants to go out and find versions of fun I don't find fun anymore. I had a seizure about 2 years ago, and since covid, my brain has just prioritized the 5 year plan, what I want to do with my life, and how to navigate real world economics.
I'm in school to be a teacher, I have a quiet WFH job, amazing cats, and a very reserved type of personality. I used to be a very high strung person, and always stressed about every waking thing in front of me before the seizure. Since I don't have epilepsy, the doctors concluded it was stress induced, so since then, I've completely rewired my worldview. Life has been dramatically better for ME since then. It gave me a ton of perspective.
She says she's not in love with me anymore, but loves me as a person. We were best friends before this relationship and she's afraid she will lose me entirely if she cuts the cord. Right now, she's taking space to see if she can get the "spark" back. Unfortunately, though, because the economy is shit, and we both have nowhere to go... she still lives with me during this. I can't send someone I love out in this horrible economy to fend for themselves. (I make 40k+ a year, she's always just made around 15k a year, so I've been the sole breadwinner/weight carrier the entire relationship)
I have to admit, I'm an acts of service guy, and shows of affection have never really been in my wheelhouse, yet I'm a hopeless romantic(hopefully that makes sense). Every time I try to do shows of affection, it feels forced, and I feel fake in doing so, so I always do things for her to help her in life in replacement of that. Make matters easier, take on the financial workload, etc etc. It's just how I've been since I can remember. If you're with me, I want to make sure you struggle as little as possible, because I know how it feels on the other side with no help.
All that being said, I've been asking myself... when is the last time I've felt the spark for her? I just assumed after a certain point you become amicably coexistent with one another and that's what love is. I've heard mixed opinions on this, but our relationship seemed fine. We would have sex every week or every couple weeks, when I wasn't stressed or she wasn't. Not like months at a time or anything. Just normal adult shit in my head. Now, I'm wondering.. am I emotionless because of the stagnancy of intimacy? I don't know. I can't make sense of any of this anymore. 
Reddit, this isn't the first time she's went through these motions, and I imagined they're just growing pains since she's never had her "crazy" live to the fullest phase when we were all younger like I did. I fear this is creeping up harder and harder as she gets older. I also don't want to hold her back if she wants kids, because truly, I don't want any. I just don't think I can take that from someone who still has time. 
My other fear is... if this space is what she needs.. and she comes back. Will this come up again? This has to be like the 6th or 7th time she's went through these motions in the last 6 years. It always comes up when we're in financial turmoil. Given the state of the economy these days, it's been a perpetual roller coaster as we all try to just breathe financially.
Reddit, is space going to fix this, or is my 12 year relationship toast? Am I holding on to a dead plant?</t>
  </si>
  <si>
    <t>https://www.reddit.com/r/relationship_advice/comments/1awdj99/i_m33_am_waiting_for_my_fiancé_f32_to_see_if/</t>
  </si>
  <si>
    <t>1awdg7q</t>
  </si>
  <si>
    <t>02-21-2024 14:32:35</t>
  </si>
  <si>
    <t>MaterialEvidence9798</t>
  </si>
  <si>
    <t>Long distance relationship struggles - M30 F27</t>
  </si>
  <si>
    <t>Long-distance</t>
  </si>
  <si>
    <t xml:space="preserve">
Long post ahead — So my girlfriend and I have been together for a pretty long while now (7 years). Recently she began her new chapter in life and started working overseas. I couldn’t go with her since I wasn’t eligible to work overseas yet, and I’m still finishing some stuff in my country. We were pretty mature and strong about it, knowing long-distance relationships have their share of challenges as well as the surrounding stigma behind them. We would spend time through video calls, talk about stuff, and watch movies/play games together when we had the time and if the work schedule allowed it. She and her girl roommate recently met a couple of new friends (guys) about the same age and they would hang out almost all the time. They would help them (my girlfriend and roommate) from time to time with errands to help ease the process of settling in the foreign land that would become her home. I gave her a lecture about the dangers of “stranger danger” and that she shouldn’t be so trusting to others, especially since 1. They’re newly met guy friends 2. They are in a foreign land 3. Tons of documentaries (Jeffrey Dahmer, Ted Bundy *cough*) 4. I couldn’t resist not to think those guys had motives. Less than a month of knowing each other, they would hang out in their apartments (both theirs and hers). Although they weren’t doing anything “bad”/“sexual”, they were just literally hanging out. Keep in mind that I was fully against this type of behavior. After a few months passed, my girlfriend’s “view” about how to live her life and the world had changed and we would often argue about her newly changed perspective. She’s the type to stand her ground on what she thinks is correct (for her). She would often criticize me for having a “closed mind” and a “traditional way of thinking”. We got so busy with work with time zones being different that we wouldn’t have that much time to talk anymore, but we still squeeze in from time to time. She would be awake while I would be sleeping, stuff like that. And whenever we do talk, our conversations seem to become shallow and filled with dead air. Yeah, we would have some interesting topics here and there but the majority of the time it would just be daily updates and rants. She would complain that I talk about the same stuff, and show updates of my dogs (which she now found annoying, mind you those dogs were our furbabies before she left and we practically raised them together). So it would be like that almost all the time right? Fast forward to today, following the sad reality of long-distance relationships = being intimacy deprived, we had “phone sex”. Or to be clear, we're in the process of getting into it, video set up and all. While we were starting to do it, something popped up and she ended the call and told me to wait, so I did. Almost 10-15 minutes passed by, and I told her that let's just do it some other time since the spice died down and I lost interest in waiting. She asked me to wait and wait, and I asked her what she was doing. She told me this guy (one of the guy friends I mentioned earlier), called her to “talk” about something. Mind you it was 1 am their time. Who calls in the middle of the night to talk about “something”? It wasn't even an emergency. So there I was, disappointed and a bit mad from the thought that she was naked, dropped the call to answer another guy, didn't even bother to tell me right away why she dropped the call until I asked, and she didn't even tell the other guy to call some other time. She entertained the guy. I got mad. She was sorry. But sorry doesn't cut it. I said ill talk to her later since I had some other stuff to do. She would keep calling but I wouldn’t answer. An hour passed, I messaged her saying that I was done with the stuff I was doing. She told me she going to sleep and that she finished “touching” herself, alone and without me. I would then go back to argue why that happened with the guy and I would express my disappointment. She would then talk about it along with all the other problems we had in our relationship. I, being mad, also argued. Before this happened, I was already scouting for engagement rings to propose sometime this year or the next. I got so heated up from the conversation that I asked her to break it off. I also told her that I’ve been looking for engagement rings and I’m calling the order off. Im just tired and I cant imagine living the rest of my life with her anymore. It was practically a waste of time to find a ring. I told her that. I got tired from all the things that’s been happening in our relationship. But I of course cherished the time spent. She said she was hurt and she would never forget what I said. We have not been talking since. Thoughts?</t>
  </si>
  <si>
    <t>https://www.reddit.com/r/relationship_advice/comments/1awdg7q/long_distance_relationship_struggles_m30_f27/</t>
  </si>
  <si>
    <t>1awdg3v</t>
  </si>
  <si>
    <t>02-21-2024 14:32:27</t>
  </si>
  <si>
    <t>Full_Introduction_25</t>
  </si>
  <si>
    <t>Is my husband 41M gaslighting me 38F…</t>
  </si>
  <si>
    <t>So my husband and I have 2 kids together. We’ve been together for 20 years of which 14 years married. We had our first child (19M) before we were married. At the time of his birth i was severely pressured by my mom to give my son my last name as i wasn’t married and she didn’t think he would stick around due to cheating on me rumors. Unfortunately i did not give him my husbands last name. And selfishly didnt consider his feelings about it the years to come. The next 5 years were toxic for us on both ends. He did start to cheat and break up and make up etc…. (Hindsight being 2020 he said he never cheated before my pregnancy only after b.c of the name situation.) So then i started cheating as well. At year 5 we both decided to get back together and i changed his name and we did get engaged. Now a couple days before the wedding he did ask if i had cheated in which yes i did lie and say no. (My thought process at the time was that he was omitting his transgressions by not admitting to cheating either. The omission of a lie is still a lie.) Shortly after we were married and Within a week of our marriage he found very old messages on FB and confronted me about it. At that point i told him everything. He was shocked hurt and very angry. Now again i was a bit taken aback considering his level of cheating was astronomical and he had yet to admit any of it still at this point. We fought a lot for that first month or so. After talking to family and each other we decided to stay together. A year later i had my next child (12M). 7 years in we have a pretty good marriage; the normal arguments, disagreements, each side feeling unheard sometimes etc…. He ended up doing 1 year contract work out of country and got hurt and came home to recover. I maintained a job as well the entirety of our marriage. Shortly after he returned home i found out he had been having an affair with an old coworker of his. I was devastated… they went out multiple trips out of the country, spending time together gifts etc. all while i was home with the kids and working. We attempted counseling but he stopped showing up and i continued alone to try to help with my mental state. He basically blamed me for the affair, saying how he never got over the name situation and that i lied and cheated during our break before being married. To be clear before our marriage he cheated multiple times before i broke up with him and started doing my own thing. He also has yet to disclose exactly what he did. He basically said he was unhappy and felt like i scammed him into marriage. Again i was hurt. At that point i decided to leave. I left our house we shared and moved into a townhouse. Sharing custody of the kids and living separately while he continued the affair. We separated for about a year. I was really close with his family during the entirety of our relationship and overtime we started talking again. I eventually moved back and we reconciled. He promised he would never cheat Again especially since he saw how it impacted me. Another year later he got a job out of state and i was also able to transfer my job there as well. Finally a fresh start. We moved into our dream home and everything finally felt whole and happy again…. Or so i thought. My son turned 18 and we had a huge party for him inviting friends family and coworkers. During the party i got a really bad vibe from one of his coworkers,she was nice but wayyy to “comfortable “ with my husband. Later i asked him about her and he brushed me off saying she had dealing with another coworker and they were all just cool. I took him at his word but still had my suspicions. 4 months later my husband turned 40… for months i had been trying to plan something but he would say no the kids have school etc… at the last minute he told me he was taking a guys trip out the country. I was upset b.c i really wanted to spend his bday with him but didn’t want to make it about me so i obliged. While he’s on  the trip i saw a Snapchat video of his friend who was also on the trip and to my surprise guess who was there??????…. Yes the coworker from the party. I was livid, i called him cursed him out and told him i was done. Upon his return we talked he told me that the coworker she was dealing with invited her and it was not that serious. I didn’t believe him and decided to sleep in the guest room a couple nights to cool off. A week or so later for Valentine’s Day i saw he had purchased 2 purses from LV…. When confronted why it was 2 and now 1 was missing he told me i was crazy and started accusing me of doing to much. Again i thought maybe i was crazy and just dropped it. A year later his birthday comes around again. He said he was going fishing in the morning and then later we could go out dinner. Upon his return we were leaving out for dinner and i noticed his trunk was open. I say what i thought was a giftbag and cake. He hurried up and closed the trunk and pretended like nothing was there. I didn’t want to start anything as my son was in the backseat. A week later it was Valentine’s Day this year. I got nothing, no card, no flowers, nothing. Upon cleaning our closet i found a recent receipt from LV with the same coworkers name on it. I felt vindicated as i knew my suspicions were correct and i wasn’t going crazy. I failed to mention but at my sons party she and i exchanged numbers as i was fairly new to town and didn’t have much friends and she thought we could hang out. That dirty bitch ….. so i called her and asked if she had been fucking my husband to which she confirmed. They had been fucking around since his birthday trip the year prior. She claims he told her we had separated and i moved back to our home state and when she would ask him about me he said we only had dealings with our minor child. I told her she clearly was lying to herself and deep down she knew we were still together. I then called him and he lied at first and then admitted it. That day he left work early and we argued again. He gave me the same excuse as before. The name situation, the lie before marriage etc…. I told him it was very selfish for him to allow me to move so far away from home and continue a marriage he was so unhappy in. He just feels like I’ve manipulated him and he doesn’t feel like I should have been given the title of his wife. At this point I’ve been nothing but supportive, faithful, and understanding. He wants me to do something that will make up for the name situation but doesn’t know what i need to do. At this point I can’t take it anymore. I’m constantly being put on trial for something that happened 20and 15 years ago. Lord knows i don’t want to end my marriage but how much more can a person take. I feel as though he is not taking accountability for his cheating ways and placing blame on me. I feel like it’s deflection and gaslighting me into thinking all of this is my fault and that i made him into this nonchalant angry unhappy person. I know what i did was wrong but only a Time Machine would fix that. If i could “forgive and forget” why can’t he. We were both young and immature and I’m being held to that when i have grown and become a much better woman. Am i being gaslit or did I “scam my way into marriage”</t>
  </si>
  <si>
    <t>https://www.reddit.com/r/relationship_advice/comments/1awdg3v/is_my_husband_41m_gaslighting_me_38f/</t>
  </si>
  <si>
    <t>1awdfz3</t>
  </si>
  <si>
    <t>02-21-2024 14:32:17</t>
  </si>
  <si>
    <t>Quirky-Opposite-3919</t>
  </si>
  <si>
    <t>Attempting (41M) to get closure from ex-wife (43F): is it worth it?</t>
  </si>
  <si>
    <t xml:space="preserve">I’ve been separated from my ex-wife for 4 years now (relationship including marriage and separation 11years) and the final divorce papers are through. She would never give me the exact reasons for the divorce although our relationship was definitely on the rocks. I have my suspicions that she cheated on me during the relationship. She was with friends after a girls night out. They went to a fish &amp;chips shop and whilst her friends were inside she talked to a group of men. At one point her friend sees her hand over her mobile phone. Later on she came home and passed out in bed. I felt something was wrong; I don’t know why. 
I went downstairs and had a cup of tea and sat in the kitchen.  Her phone rang somewhere in the room. 4am means a problem? I don’t know. Anyways the person then sends a text. ‘Ben here ring me’. I phone this number back and pretend to be her friend, I say 
‘She’s powdering her nose mate. How would she know which guy you are?’ 
‘I was eating her face off outside the fish and chip shop. She says she’s coming to mine for the after party if she could get away from the girls.’ 
I then said ‘It’s not going to happen. I’m actually her husband.’
He was very apologetic. 
‘Sorry mate she didn’t say’. I hung up. 
I call my wife down. She apologises and says she doesn’t remember anything. Immediately deletes all calls etc. and goes back to bed. 
Next day she calls the girls and lies that there were no boys and she doesn’t know anything. Eventually she says there were boys but they took her phone and put the number in it. I asked if the girls were watching the whole time. ‘No they weren’t’ she said. I hadn’t let her know that I’d called the person back as I’d wanted her to do it in front of me but she’d deleted the number. 
I gave her benefit of the doubt at the time to keep the relationship alive. She was in blackout although that’s not an excuse. I left it until we got divorced. I’ve let her know and asked her to admit it. She insists nothings happened but I think it may be the tip of an iceberg. 
Do I pursue it or is it pointless? </t>
  </si>
  <si>
    <t>https://www.reddit.com/r/relationship_advice/comments/1awdfz3/attempting_41m_to_get_closure_from_exwife_43f_is/</t>
  </si>
  <si>
    <t>1awdf1v</t>
  </si>
  <si>
    <t>02-21-2024 14:31:12</t>
  </si>
  <si>
    <t>BatmanLike</t>
  </si>
  <si>
    <t>Need genuine Advice on a relationships situation for a couple [M35] and [F32]. Please help.</t>
  </si>
  <si>
    <t>I am [M35] and my partner is [F32]. We are in arelationship from past 2 years. We have very strong emotional bond. We are bestest of friends. We just cant live wothout each other. Both of us have had toxic past relationships which failed miserably and have hurt us in many ways. But we understand each other and always try to treat each other with love and respect. My partner is a very good and understanding person. I suffer from severe anxiety and she has been with me through thick and thin. She's always there for me and I am always there for her. We are in deeply in love with each other.
The problem comes in our intimate relationship. Every time we try to have sex, I am just not able to do it. Its not that my partner is not physically unattractive or anything, she is very much but I just don't understand why I am not able to get those feelings for her. In my mind i always tend to go back to my failed toxic relationships where my sex life was amazing. I feel guilty about this. My partner deserves the best and I feel so guilty that I am not able to provide her with the pleasure she deserves. She understands it and has asked me to take my time but I don't know why I just do feel like doing it with her sometimes. I always think about my toxic exs with whom I had the best sexual experiences. So much so that I sometimes want to talk to them. I know this sounds horrific but I truly am guilty to think about it.
Please help me understand as to why this must be happening. I love my partner very much and I want her to have all the pleasure she deserves. 
I might not sound like a good person but I genuinely want to understand this situation and work on it. I truly only want to be with my current partner and provide her with all the love she deserves. How to go about this situation?</t>
  </si>
  <si>
    <t>https://www.reddit.com/r/relationship_advice/comments/1awdf1v/need_genuine_advice_on_a_relationships_situation/</t>
  </si>
  <si>
    <t>1awde67</t>
  </si>
  <si>
    <t>02-21-2024 14:30:16</t>
  </si>
  <si>
    <t>SpenixMC</t>
  </si>
  <si>
    <t>My (18M) girlfriend (18F) has become gaming buddies with another dude (21M) How am I supposed to act? especially when she says she hopes he doesn't like when I know he probably does.</t>
  </si>
  <si>
    <t>I (18M) Have a girlfriend (18F), me and her have been together for 8 months, almost 9 soon. Lately she has been gaming a lot with a dude who's 21. Let's call him Mike, now, Mike and my girlfriend became gaming buddies.
My girlfriend has been telling me that she hopes he doesn't like her because if he does then she will block him and she hopes he doesn't like her because she wants friends since she has barely any friends. At the same time she keeps spending a lot of time with him playing Over watch.
All I ask is what am I supposed to do? Should I just not overthink and let it go on or what is happening here? I feel so clueless.</t>
  </si>
  <si>
    <t>https://www.reddit.com/r/relationship_advice/comments/1awde67/my_18m_girlfriend_18f_has_become_gaming_buddies/</t>
  </si>
  <si>
    <t>1awdcgc</t>
  </si>
  <si>
    <t>02-21-2024 14:28:13</t>
  </si>
  <si>
    <t>shloaph</t>
  </si>
  <si>
    <t>My (25M) boyfriend lost his trust in me (21F), but not for cheating. How do I regain it?</t>
  </si>
  <si>
    <t xml:space="preserve">This is a confusing one. I moved across the country to live with him, then he asked me for “space” 3 months in. So, I had to stay with his parents until he was ready to tell me what he wanted to do next. I think he’s trying to put me on a shelf.
Throughout our time together, though, he would always tell me his feelings days after something happened. For instance he would do something and say it wasn’t related to me, then come back and say it actually was because we were arguing over small things too often. In this example, I mean starting to smoke weed again. For context, we agree on big things ie religion, worldview, politics, health and more. Our arguments were over things we were unnecessarily particular about. Also, his parents never raised their voices or fought, but my dad had a short temper and it was an emotionally toxic environment for me to grow up in. I have been working on my own anger issues. 
When I asked he couldn’t define what space meant but he said he felt numb and not like himself. He managed to say that since I have yelled, turned red in the face, and told him what he’s thinking (such as “I feel like I’m one step away from you getting rid of me”, and “i feel like you’re giving up on me”) that he needs space more so. I took a bucket of my things out of the house in this new state, pretty angrily. I suggested I go to his parents, since I had been spending the last few nights trying to stay at the library and do homework all day, eating dinner with them, and finding that still wasn’t enough space for my ex. 
While I’m staying with his parents there, he invites me over to have dinner and go to church with him. We don’t argue but he’s obviously not himself, and he was very plain but each night he seemed to be warming up to having me around again. Later on that week, we agreed I would go over to his house and he texted me that night, “im sad so please be kind”. I had no idea he was going to tell me again, he needed more space. I kept asking what “space” meant and he couldn’t tell me. I put all my things in my car and called him a liar for what felt like giving up on me. I was so upset. He wouldn’t clarify. The next day I went through some of his personal things that I had found trying to make myself feel better as if he was hiding something. I told him I did that. 
Now I’m back in my home state. I kept asking what is it that he wants. I just needed an answer I didn’t care if it was what I wanted to hear. I asked if he initially just wanted to try long distance he said in short “yes but It’s hard to say how I feel now.” I asked, again, what does that mean? Just yesterday, about a month after this whole confusing thing started, after trying to call him he says he’s “been rude for not responding, but after seeing my actions at the end of our relationship” he is “deterred from trying again, im not blocking you, it takes time to build trust, and I lost mine in you.”
TLDR My ex-boyfriend kept asking for more and more space after I moved across the country to live with him because we were arguing and there were times I have yelled or told him what he is thinking. He didn’t communicate his feelings well. After a lack of clarification I went through his things feeling like he was hiding something. A month after moving to my home state he finally tells me “he’s deterred from trying again, trust takes time, and he lost his in me.” Is there hope? It is worth rebuilding? I’m exhausted from wanting clarification on what he wants. </t>
  </si>
  <si>
    <t>https://www.reddit.com/r/relationship_advice/comments/1awdcgc/my_25m_boyfriend_lost_his_trust_in_me_21f_but_not/</t>
  </si>
  <si>
    <t>1awdap7</t>
  </si>
  <si>
    <t>02-21-2024 14:26:02</t>
  </si>
  <si>
    <t>ThrowRAgirlplease</t>
  </si>
  <si>
    <t xml:space="preserve">My bf 32M sa’d me 26F during active addiction but got sober </t>
  </si>
  <si>
    <t>Sexual Assualt, Dating</t>
  </si>
  <si>
    <t xml:space="preserve">I’ve been dating my partner for two years. 
My bf(32m) recently got sober and I’m very proud of him. But he did a lot of damage in his alcoholic spirals. He fought friends, lost jobs, cheated on his ex, and more recently sa’d me (27f)
I’m very conflicted because the new version of him as a sober man is incredible. He’s kind and thoughtful. He’s a better father, a hard worker, therapy driven, and a doting partner. Everything about him has changed since sobriety and he seems to be managing it all well. My issue is I can’t seem to get past what he did to me. I’ve known a lot of addicts who have turned their whole lives around and made amends with the people they’ve hurt. I want to be there for him in the other side but I struggle with resentment and I can’t get myself to be intimate with him. How do I work thru this? Or is this a dead end? </t>
  </si>
  <si>
    <t>https://www.reddit.com/r/relationship_advice/comments/1awdap7/my_bf_32m_sad_me_26f_during_active_addiction_but/</t>
  </si>
  <si>
    <t>1awda5b</t>
  </si>
  <si>
    <t>02-21-2024 14:25:21</t>
  </si>
  <si>
    <t>ThrowRA_3615283</t>
  </si>
  <si>
    <t>me(19f) and my boyfriend (18m) are taking a break before getting back together and its proving to be very hard for me.</t>
  </si>
  <si>
    <t xml:space="preserve">(written on mobile so sorry for weird formatting) My boyfriend (let's call him K) came to me with concerns that we weren't working out and he thought that we should break up, mentioning that in the future after we've both worked on ourselves separately we could get back together because he does have very strong feelings for me, he just doesn't think it's the right time for us atm. On my birthday, which happened recently, me, K and a few of our other friends went out to do some substances. Whilst high he confessed some of his true thoughts and feelings to me that he had been hiding saying how he is just scared and he doesn't want our relationship to turn toxic and he is scared of making wrong decisions with me that will affect the both of us (we have both struggled with our mental health recently and in the past).
He did ramble for a long time about how strong his feelings are for me and how much he does want things to work but he just doesn't want us to make each other worse rn so he thinks it would be best if we do break up for the time being, saying to me that if he hasn't asked me out on a date by july-august then i am to ask him (which i did ask him about a few days after to make sure he meant it and wasn't just going to sober up and regret it). 
But the problem lies with me i think. I am a very emotional person and i struggle a lot with change, much like him, but i am stuck in a rut about this at the moment, im finding myself feeling sad, angry, depressed and anxious like really often and i dont know what to do with all of these emotions. i'm not directing them towards K because even though i know he has said and done some cruel things towards me during this whole thing i know that he's also struggling to deal with his own emotions because i know what type of person he is and i know how he gets about stuff. 
After our breakup we've continued being friends and we still hang out but he's also come back into contact with a girl i had asked him to cut off while we were together because the way she would act made me feel very uncomfortable, she would make reference to things they had done in the past (they used to hookup a round 2 ish years ago) she would complain that i "took him away from her" and she would tell him that i was talking about past partners with her all the time. There are other things but this post is already super long so i'll try to keep it short.
He struggles quite a bit with emotional permeance and being able to let go of people so because him and this girl have been friends for years and he's regretting cutting off friends because of relationships before he is really not getting why i'm so stuck on and bothered by him having contact with her. 
I have tried my hardest to explain to K why this is making me so upset but i fear that i will end up just pushing him away and making him resent me if i continue, i know that K does love me and i feel the same for him so i want this to work out so we can have a successful relationship in the future but im finding this whole thing very stressful and it's making me really anxious and upset all the time. I trust him 100% and i don't think he's going to sleep with her or anything like that but the whole thing is just making me feel awful.
I'm stuck wondering if i should talk to the girl about it and make boundaries clear and make up with her or to distance myself and risk pushing him away ?
TL;DR me and my boyfriend are taking a break before getting back together around summer time, but some decisions he's making around and about a friend of his are making me anxious about our whole situation
</t>
  </si>
  <si>
    <t>https://www.reddit.com/r/relationship_advice/comments/1awda5b/me19f_and_my_boyfriend_18m_are_taking_a_break/</t>
  </si>
  <si>
    <t>1awd7wf</t>
  </si>
  <si>
    <t>02-21-2024 14:22:32</t>
  </si>
  <si>
    <t>Wh0WouldaThot</t>
  </si>
  <si>
    <t>Am in the wrong for still holding on? M25-F24</t>
  </si>
  <si>
    <t>Not sure where to begin but I have had a close friend for almost ten years who has been strictly platonic but we’ve always had an unspoken tension going on. Last year we were very close to going into a full blown relationship but I shyd away because I was not at a point in life where I felt confident enough to be a in a serious relationship with someone I cared so much about. We continued as friends but slowly started to drift apart when she started talking to and dating a new guy. Since she’s been in the relationship we have gone our separate ways. However in the past few weeks we’ve started hanging out again to burn which her current bf does not know about and isn’t a fan of her smoking. I personally feel wrong with her sneaking around to hang with me, but we aren’t doing anything which would make it cheating. I told myself not get emotionally involved but when we hung out again everything clicked and it was as if there was no gap from the last time we hung out. It sucks because I’ve tried dating and been on 5-10 dates since we last spoke, but none of those women gave me the same sense of comfort and care like she does. We hung out again yesterday and at the end I thought I saw a ring on her finger and my heart sunk. I haven’t felt this feeling in a while and wondered what it meant. I asked her if she was engaged and she said no with a bunch of laughing faces. Long story short, I still apparently have feelings for her and we hang out pretty regularly at nights to smoke. My question is A. Is it wrong for me to continue hanging with her, is it healthy for me to hang out with someone I still have feeling for deep down, and should I mention how I feel to her. I might just be all over the place but feel free to ask context questions. TYFYS</t>
  </si>
  <si>
    <t>https://www.reddit.com/r/relationship_advice/comments/1awd7wf/am_in_the_wrong_for_still_holding_on_m25f24/</t>
  </si>
  <si>
    <t>1awd7ef</t>
  </si>
  <si>
    <t>02-21-2024 14:21:53</t>
  </si>
  <si>
    <t>thr0w1t4w4y32</t>
  </si>
  <si>
    <t>My (33F) Ex (34M) Breakup over Mental Health</t>
  </si>
  <si>
    <t xml:space="preserve">My ex and I had been seeing each other on and off for 3 years. One of our breakups was due to me over sharing negative aspects of our relationship with my mother who started hating him. I tried to get them to talk but she weaponized everything I shared against him and I. Threatened to break his neck, beat tf out of me and called me a bitch. 
After 1 year apart we rekindled things. During this time he was diagnosed with anxiety &amp; adhd which played a part in our earlier relationship issues to include job instability on his end, and mental health struggles surrounding deaths in family.
Since we had started dating again there have been instances that triggered him. Conversations around my mother even though I’ve since gone low contact with her and have expressed she will have no further involvement in our relationship. If I upset him he’d shutdown and distance himself from me. If I brought up wanting to be official or lack of intimacy.
Recently while drunk at a party he pushed my face to the side which upset me. I yelled at him not to touch my face and he got defensive and tried to explain that he was being intimate and trying to kiss my neck. I then found myself comforting him. We had a conversation and it seemed we were fine and able to move on after the misunderstanding.
Only for me to learn a day later that he had to have an emergency session with his therapist. He’s communicated that he loves me but I trigger him and it’s unfair to his parents and friends who have to pull him back. He wants to move back home to be closer to his support system that helped him during his last depressive episode. He said I can’t tell when he’s not doing well and can’t comfort him. 
I’ve asked that he clearly communicate when he isn’t doing well. He’s expressed regardless I can’t comfort him. He says he loves me and wants to be with me but he doesn’t want to be triggered and feel this way anymore.
I feel like I’ve failed him but I also feel like he’s not taking accountability over his condition. It seems like it’s over and there’s nothing I can do but I still want to try because I love him. What can I do if anything? Should I be expected to intuitively know when he’s not doing well? If what I’m doing isn’t enough is it wrong for me to expect him to tell me what to do? How to help him? </t>
  </si>
  <si>
    <t>https://www.reddit.com/r/relationship_advice/comments/1awd7ef/my_33f_ex_34m_breakup_over_mental_health/</t>
  </si>
  <si>
    <t>1awd679</t>
  </si>
  <si>
    <t>02-21-2024 14:20:24</t>
  </si>
  <si>
    <t>definingcriteria</t>
  </si>
  <si>
    <t>Second date went well, we kissed, I(30M) really like this woman(29F). Should I text her first ?</t>
  </si>
  <si>
    <t>Hi people !_x000D_  
_x000D_  
I (30M) have been dating this woman (29F) for the second time yesterday night. During the date she affirmed she wanted to see me again and she liked me. But she also said she had a breakup 2 months ago and she still have waves of sadness about it which I think is totally normal. The date went very well, we had a drink, sent to my place and we discussed un my living room. As she previously said she was struggling with the recent breakup I didn't try to have sex with her._x000D_  
_x000D_  
At the end of the date, I kissed her before we said goodbye to each other. The thing is, this girl has been texting me very sporadically. I also saw she has been adding other guys on social media so I am a bit confused now, I don't know if I should text her first now or if I should let her come at me. I don't want to stress her because of the fact she isn't 100% over her ex._x000D_  
_x000D_  
I also know I shouldn't have stalked her, I have been dealing with long covid the past 3 years, gained a lot of weight and I totally lost self confidence... Thing is I really like this girl, we clicked and I really would like a relationship to happen._x000D_  
_x000D_  
Should I text her first now or should I give her time ? I have been texting first until now and we kissed yesterday and she sent me a good night text saying she enjoyed the night. I replied to this text. And now nothing. Thank you !</t>
  </si>
  <si>
    <t>https://www.reddit.com/r/relationship_advice/comments/1awd679/second_date_went_well_we_kissed_i30m_really_like/</t>
  </si>
  <si>
    <t>1awd3cp</t>
  </si>
  <si>
    <t>02-21-2024 14:16:51</t>
  </si>
  <si>
    <t>ComfortableYak7956</t>
  </si>
  <si>
    <t>I (18m) didn’t want my gf (18f) to go busking, she is really sad about it, did I do anything wrong?</t>
  </si>
  <si>
    <t xml:space="preserve">Context: we are both 18 and been dating for almost a year and a half, she always enjoyed singing and busking(talented at it as well). I’m really proud of her. 
The thing is, she had a ex bf she went busking before, during and after their relationship. We argued about this dude before, he asked her to hook up(she rejected it) and she lend him money USD$2500 during our relationship. Also, she cheated on her pervious bf with this ex. At the end of the argument, she cried and promised me never to contract him and will block him on anything.
Recently, the ex has been trying to contract her, wanting to go busking together (she heard it from their mutual friend). She seems like she really wants to go since she loves busking and doesn’t have the equipment (he has them).  When I expressed my concerns, she said I was obstructing her pursuing her music dreams. I felt really bad
She went busking with different people, including males alone before and I fully support it, but I just couldn’t act or feel nothing with this particular person.
Did I do something wrong?
</t>
  </si>
  <si>
    <t>https://www.reddit.com/r/relationship_advice/comments/1awd3cp/i_18m_didnt_want_my_gf_18f_to_go_busking_she_is/</t>
  </si>
  <si>
    <t>1awd36v</t>
  </si>
  <si>
    <t>02-21-2024 14:16:39</t>
  </si>
  <si>
    <t>persona_non_gratata</t>
  </si>
  <si>
    <t>I [24M] feel guilty whenever I try to get over a person [22F] that doesn't even like me back</t>
  </si>
  <si>
    <t>To make a super long and emotional story short, I like this girl. She's great. But sadly, she just isn't into me the way that I am into her. It's not like I'm pining over someone who hates me, but it's clear that what she really likes the attention I give her, rather than me as a romantic prospect. She's one of the types that always puts others first, is really involved on her campus, is a really sweet girl, but she rarely gets her props or the attention she deserves. So, I do what I can to let her know how valuable she is. And that's fine. Who could blame her for taking what's offered? She's not a villain and I'm not a victim. I'm in no way demonizing her for not liking me back. In fact, I still want to remain friends with her. I think it's kinda lame to cut someone out completely just because they're not romantically interested in you. However, everytime I try to divest feelings from her, I feel really guilty. I get thoughts like: "If it's this easy to move on, you never liked her in the first place", "All those nice things you said to her were lies", etc. But I know the truth. I really do like this girl. A lot. I just want to be past this whole ordeal of having my mood take a sharp decline whenever she doesn't acknowledge me. I have my own campus activities as well as classes and research and my performance is starting to decline. I realize that this is no way to live so I'd really appreciate some help out of this one so that I can right the ship before exams. Thanks.</t>
  </si>
  <si>
    <t>https://www.reddit.com/r/relationship_advice/comments/1awd36v/i_24m_feel_guilty_whenever_i_try_to_get_over_a/</t>
  </si>
  <si>
    <t>1awd1lc</t>
  </si>
  <si>
    <t>02-21-2024 14:14:44</t>
  </si>
  <si>
    <t>thjmze21</t>
  </si>
  <si>
    <t>How long should I (18m) wait to tell a person I'm dating (20f) that she can't meet my parents?</t>
  </si>
  <si>
    <t>My family is extremely focused on academia and success leaving no room for romance until you have a working degree (Master's, MD etc) therefore all dating before 24 or 26 must be done in secret. So she won't ever be able to meet my parents for the next 6 years. How long do I wait until I tell her? I'm thinking we'll be official by the 3rd date (she's very into me, yay!!) but I'm not sure when to say for the parent thing. I'd feel pissed if I found out the same thing abt her so I feel like I should drop the bomb earlier.</t>
  </si>
  <si>
    <t>https://www.reddit.com/r/relationship_advice/comments/1awd1lc/how_long_should_i_18m_wait_to_tell_a_person_im/</t>
  </si>
  <si>
    <t>1awcvln</t>
  </si>
  <si>
    <t>02-21-2024 14:07:15</t>
  </si>
  <si>
    <t>ThrowRAgjeoenbrg</t>
  </si>
  <si>
    <t xml:space="preserve">I (F22) want to spend more time with my partner (M23) but am afraid of coming off too clingy. </t>
  </si>
  <si>
    <t>Hello everyone! I have a bit of a dilemma. My bf and I have been together for about 8 months. We met at work about a year ago and instantly clicked through our music taste. Our relationship has been great so far. No fights, no arguments, very down to earth. For some context, I have always been afraid of commitment and would usually run for the hills when men would love bomb me and demand we hang out constantly, mainly because I was afraid of losing my personal space. Well, things have been very different with my current boyfriend. We don’t text much, and only hangout once a week outside of work. In the beginning it felt like a breath of fresh air, having time to myself while also being in a relationship, as most of my exs would get angry at me if I wanted to have a day or two to myself. However, 8 months in and I am absolutely in love with this man. I can’t even begin to explain how much he means to me. Now I find myself wanting to be around him 24/7. Problem is, we work together 4 days a week and I sleep over saturday to sunday. He lives about 30 mins away from me and our job. We get off work 2 hours apart from each other, with me being the last to leave. I don’t wanna ask him to drive back 30 mins to hangout with me after work because that’s 2 hours worth of driving, or have him wait for me for 2 hours. I also don’t wanna impose and come over uninvited. Then there is the fact that we already see each other pretty much everyday, any more and we’d practically be living together. I don’t wanna make him feel the same way my ex’s made me feel so I don’t ask to hangout anymore. Unfortunately though, only seeing each other at work doesn’t feel like enough quality time for me. How do I go about this without coming off as clingy?</t>
  </si>
  <si>
    <t>https://www.reddit.com/r/relationship_advice/comments/1awcvln/i_f22_want_to_spend_more_time_with_my_partner_m23/</t>
  </si>
  <si>
    <t>1awcui0</t>
  </si>
  <si>
    <t>02-21-2024 14:05:53</t>
  </si>
  <si>
    <t>throwrapicklejuic</t>
  </si>
  <si>
    <t>Is it ok to break up over the phone? (23F/22M)</t>
  </si>
  <si>
    <t>I’ve been dating my bf for around a year—I broke up with him once in the past but we recently got back together. But my past issues with him are resurfacing and even though I adore him he has a history of not being the most honest person and I constantly feel like I have to be a lie detector around him. Even though he seems to be putting in an effort to be more open toward me, I still can’t really trust everything he says. So I think it’s best to break up again…
We arranged to see each other next week but I don’t want to blindside him in public, and I’d have to drive to see him since he doesn’t have a car—would ending things over phone be acceptable?</t>
  </si>
  <si>
    <t>https://www.reddit.com/r/relationship_advice/comments/1awcui0/is_it_ok_to_break_up_over_the_phone_23f22m/</t>
  </si>
  <si>
    <t>1awctcj</t>
  </si>
  <si>
    <t>02-21-2024 14:04:29</t>
  </si>
  <si>
    <t>cheekymonkey2003</t>
  </si>
  <si>
    <t>How can I (20M) patch things up with my girlfriend (19F) who believes I cheated by confiding in my closest friend (20F) about our fight when she was upset?</t>
  </si>
  <si>
    <t>I (20M) had a major fight with my girlfriend (F19) over the phone, and both of us were quite upset. Feeling overwhelmed, I requested some time apart to gather my thoughts before discussing things further, which left her feeling abandoned and hurt. She expressed her intention to go to bed, and since I wasn't feeling well, I reached out to my closest friend (F20) for support. It was midnight when I messaged her seeking advice and a chance to vent, hoping to gain perspective and approach the situation with my partner more constructively. While I did have feelings for this friend in the past, we never pursued a romantic relationship, and she turned me down. We've since developed a strong platonic bond, and I value her logical insights when facing challenges.
When my partner discovered I'd spoken to my friend, she expressed her discomfort and disappointment, feeling abandoned during our disagreement. I acknowledged my mistake and apologised for any distress my actions caused her. However, she accused me of cheating, insisting that confiding in my friend constituted emotional infidelity. Despite explaining that our conversation was purely platonic and offering to show her the messages, she remains convinced that I betrayed her trust. I've expressed empathy for her feelings and apologised for any hurt caused, but she insists I admit to cheating, which I disagree with. I'm uncertain if seeking advice and support from a friend during a relationship conflict qualifies as cheating, especially considering it was done with the intention of resolving issues and improving communication.</t>
  </si>
  <si>
    <t>https://www.reddit.com/r/relationship_advice/comments/1awctcj/how_can_i_20m_patch_things_up_with_my_girlfriend/</t>
  </si>
  <si>
    <t>1awcrms</t>
  </si>
  <si>
    <t>02-21-2024 14:02:25</t>
  </si>
  <si>
    <t>Weak-Tradition-1371</t>
  </si>
  <si>
    <t>I (F25) am in love with someone (M26) I can't have. Should I move on with someone else?</t>
  </si>
  <si>
    <t>I (F25) am in love with someone (M26) I can't have. Let's call him George. He works abroad. We talked about our feelings for each other but none of us is willing to have a long distance relationship. When he visits our country we stay together for a month. And when he is away we talk almost every day. But without commitment. It's been 1.5 year we are in this situation. We agreed that we can have sexual relationships with other people when he is away. We also agreed that if we meet someone new it is okay to move on. 
I recently met another guy that I really like but I am in love with George. I cry when I think that I have to tell him that I find someone new and we can't talk anymore. I just can't do it. George doesn't have plans to come to our country permanently anytime soon. And I can't wait forever for him. What is the right thing to do? Is it okay to move on with the other guy if I feel that way?
Tldr; I (F25) am in love with someone (M26) I can't have because he works abroad. I recently met another guy that I like. Should I move on with him if I feel that way?</t>
  </si>
  <si>
    <t>https://www.reddit.com/r/relationship_advice/comments/1awcrms/i_f25_am_in_love_with_someone_m26_i_cant_have/</t>
  </si>
  <si>
    <t>1awcrii</t>
  </si>
  <si>
    <t>02-21-2024 14:02:17</t>
  </si>
  <si>
    <t>ThrowRAfellforfwb</t>
  </si>
  <si>
    <t>What to do when my(30F) ex-FWB(32M) starts breadcrumbing?</t>
  </si>
  <si>
    <t xml:space="preserve">Hi everyone, I've posted here last week because of my conundrum with my (now ex-) FWB. TL;DR I caught feelings but he only sees me as a friend. I've asked him for space to get over this and to decide if I'm comfortable being friends going forward (before all this we were friends for many years). Spoiler alert, I already know that I am not.
I'm still getting over him but knowing him as well as I do, in a month or two he'll start breadcrumbing me. It's a communication dynamic I've noticed he defaults to, so I'm certain of this. So I want to prepare myself for when this happens.
My questions:
How should I reply, if at all, when he asks me how I am or if I want to meet up? We did not end on bad terms, so I think ignoring entirely is unwarranted, but I'd like to know your thoughts. I also don’t want to encourage further breadcrumbing if he's not serious about me. 
And since I do have feelings for him, I am open to trying for an actual relationship - so how can I be sure if he just wants to sleep with me or if he wants the same? If this were to happen, it would be best to hold off on the sex for awhile, right?
</t>
  </si>
  <si>
    <t>https://www.reddit.com/r/relationship_advice/comments/1awcrii/what_to_do_when_my30f_exfwb32m_starts/</t>
  </si>
  <si>
    <t>1awcr0m</t>
  </si>
  <si>
    <t>02-21-2024 14:01:40</t>
  </si>
  <si>
    <t>ThrowRA_artery</t>
  </si>
  <si>
    <t>How do I [23F] get over my boyfriend [25M] comparing me to his ex sexually?</t>
  </si>
  <si>
    <t>My boyfriend M \[25M\] and I \[23F\] have been together for over a year. He’s an amazing person and makes me incredibly happy; breaking up is not an option.
M only has one ex. They dated for around two years in high school and progressed to oral sex, but broke up after she cheated on him (made out with someone in a club).
I used to be anorexic. I’ve thankfully recovered, but still have residual body image issues. This is part of the reason I was still a virgin when I first started seeing M, even though I dated two guys before him. In addition to being sexually inexperienced and insecure about being naked, I’m quite reserved by nature, and sexual things don’t come naturally to me.
M is aware of the above, and has been very patient and understanding with taking sexual things slowly, which I appreciate. Some time back, when he asked if I was willing to take things further, I explained that while I am open to having sex and would very much like to meet his sexual needs, I’ll need time to get used to it all.
When we started going into heavy petting territory, M brought up his ex several times (e.g. saying that he didn’t really know what to do with me because his ex was much wetter, that his ex used to touch his dick in a way that felt really good, or that sometimes his ex made him so aroused that his foreskin drew very far back). In those moments, I was so shocked/hurt/confused that I couldn’t respond. I ended up pretending not to hear him and carrying on with whatever we were doing. Looking back, I don’t think he meant to hurt me; he’s usually quite sensitive. I think he was just speaking his mind and didn’t consider the full impact of his words (he’s a very candid person).
Some time after, during a casual check-in chat about our relationship, he mentioned that he never doubted my love for/commitment to him, but sometimes questioned my sexual attraction towards him. He also said that sexual things felt “carnal” with his ex and "mechanical" with me. I explained that I was very sexually attracted to him, but that it was all extremely foreign territory to me and I was still getting used to it. He said that this confused him, because him and his ex were each others’ firsts, but she didn’t face this issue.
Later that day, I asked him if he was over his ex, and explained that every time he brought her up in the context of sex, it made me feel like she was still on his mind. He said that he was fully committed to me, and that he was very sorry if his comments about his ex ever brought that into question. He comforted me very sweetly and sincerely, but towards the end of the conversation, he said that while he wished we could have a more passionate sex life and that “physical things were better with his ex”, what we had was much more than the physical. He said that we were in the early stages of our sexual relationship, and that we could work on it and improve it with time. I appreciated the overall sentiment so I let it go in the moment, but him saying the part in quotations confounded me and made me wonder whether he understood the whole point I was trying to make.
To M’s credit, he’s not brought up his ex since the above conversation. I’ve also been trying harder to initiate. We’ve since lost our virginities to each other and have been having sex, but all this time later, I can’t seem to get over what he said about his ex. It got particularly bad recently, when I was feeling rather unloved because he didn’t do much for Valentine’s day or our anniversary (partially my fault for not communicating my expectations well), and when he told me that his ex had reached out because she wanted to rekindle the friendship (nothing huge, just occasional catch ups). I trust M with all my heart, and I don’t want to stop him from meeting his ex (she just broke up with her latest boyfriend and doesn’t really have friends to confide in). But I would be so much more comfortable with it if he hadn’t said all those things about her.
After I explained all of the above to M, he apologised again and admitted that he had been very insensitive in making his earlier comments. He said that if I ever changed my mind and was no longer okay with him meeting his ex, he would stop immediately (he hasn’t actually met her yet, but I don’t intend to stop him).
Now that he’s apologised, I feel like the ball is in my court, i.e. that the next step is for me to forgive him and move past this. I really want to, for the sake of our relationship. But it feels SO hard. Whenever this resurfaces in my head (which is quite often), the wound feels raw and I feel like drawing away from him. I think it's quite possible that the residual hurt is making me feel less inclined to have sex with him, which is very ironic.
**TL;DR**: Boyfriend kept comparing me to his ex sexually for a while. He’s stopped and has apologised, but I can’t seem to get over the hurt. Is there any way I can overcome this?</t>
  </si>
  <si>
    <t>https://www.reddit.com/r/relationship_advice/comments/1awcr0m/how_do_i_23f_get_over_my_boyfriend_25m_comparing/</t>
  </si>
  <si>
    <t>1awcqye</t>
  </si>
  <si>
    <t>02-21-2024 14:01:37</t>
  </si>
  <si>
    <t>ThrowRABlazer100</t>
  </si>
  <si>
    <t>My [27m] girlfriend [23f] is in on a vacation in Asia alone. I can't figure out what is she trying to do?</t>
  </si>
  <si>
    <t xml:space="preserve">So basically me and my girfriend have come to terms that we keep our relationship exclusive but lighthearted. "I may find the love of my life on the street tomorrow and text you it's over" - quote from her.    
She went on vacation in Asia without me, I'm here in my country working. We have about 9 hours time difference atm. She has texted me some time in the early morning hours an update because that's the only way we can keep in touch: Hey I traveled to this  city, I'm in a hostel with 5 guys, they make me feel uncomfortable but I made friends with some of them and we are going there -there and there together.   
Naturally I got from this message that she feels kinda strange being with 5 guys but she made friends to hang out with. I said ok, glad you found a circle you can go places with. She didn't imply she feels endangered or anything. 
Now she gives me drama for reacting this way...saying it's like she's talking to the wall blah blah...and I'm like...what do you want me to say? If you don't feel OK book another place or let me know you are in danger if you really feel you are...if you trying to make me gealous it ain't gonna happen.   
I'm extremely confused as to what she wants from me in this situation. We agreed that it's not gonna be deeply commited, that we are free to go if each one of us finds a better match...I was actually prepeared for her to text me she hooked up with someone there and that would have been fine by me. After all I can't do anything. Now she is giving me rough time from god knows mow many miles away for not reacting the way she wants me to react.   
I told her...it's either they make you feel uncomfortable alltogether or you made friends with them, it can't be both. Go find a new place if you don't want to sleep there or call me if you feel danger. ANd she stopped replying.   
I really don't know what to say or do. Any avice?  </t>
  </si>
  <si>
    <t>https://www.reddit.com/r/relationship_advice/comments/1awcqye/my_27m_girlfriend_23f_is_in_on_a_vacation_in_asia/</t>
  </si>
  <si>
    <t>1awcnqs</t>
  </si>
  <si>
    <t>02-21-2024 13:58:06</t>
  </si>
  <si>
    <t>lasagna_beach</t>
  </si>
  <si>
    <t>NB31 abd ex partner NB32 transition to friendship</t>
  </si>
  <si>
    <t>NB</t>
  </si>
  <si>
    <t>So I broke up with my partner of 8 years early this year after noticing a pattern if lying, spending more time with other people (like I had to schedule in advance when to see the when we lived together and they stopped asking to soend time with them,,bturned me down for going out togethrer,)  they also frequently declined sex and we would hook up only every 2 to three months and later told me they were thinking of hooking up with strangers because that'd be easier than trying to work on our sex life. They also have said they wanted to move out for over a year which was only brought up when we were navigating conflict .
We did couples therapy and I felt most of the time  it was for them working through their issues with me vs the otherwise around.  My individual therapist had the opinion a breakuovwould be appropriate due to damaged emotional safety. Also for context I have been severely depressed, working through a new physical disability that required medical leave and SDI , and working through burn out from work (which I quit with the support of my ex who  even offered financial support while I recovered but then a month later said they wanted to move out,again, a complete 180 and terrifying as I still hadn't had a job yet). They are a people pleaser (not saying I'm not myself, I can be) and end up overextended g themselves and then my having accepted help from them gets turned back on me that I ask too much when really I feel like they font have good boundaries around offering help to others.  I have had lots of support needs recently with my own health and covid made MD pretty isolated doing frintline Healthcare work leading to problems keeping up with chores or just unable to do them physically  for example.
Anyway they lied to me again after we decided that they  would move out in order to get some space but didnt want to end of the relationship..  they lied about me not being invited to a show of a comedian we both like with a mutualbfriend on a day i had inviting them to ho out to a different show that tgey said they wereny interested in, and told me last minute and said they were only gettjng dinner with our mutual close friend and fodnt tell me 1. Because id be uoset 2,. I would t have any fun  to be around.  I shared I don't know if I could manage tha dhift in the relationship tas it felt like instead of working through our issues they were running away from them. They also said they wanted to move out after couples therapy thr Friday before Xmas a which is the same week as our anniversary. Of course I didn't do anything to stop them if that's what they wanted , but made it clear that didn't feel like that was going to help the relationship per se. So yes I broke up with them based on the  continued lies and not working through betrayals in the relationship because they believed they were unsolvable and like I'm just holding a grudge...??
They have been moving out this month to their new place abd I'm having a hard time with still loving them but not wanting to let our partnership cause  furrher harm emotionally to eachother.  I did offer them food and help with moving some things and packing.  They previously offered to hookup post break up  if I was interested and I was this week NSA,  but more vfriends with benefits. I asked this week and they politely declined which again is fine, but I'm just so confused at the same time why they offer these things and then change their mind bug still wantbto be  in a relationship and eventually friendship.
Based on this info,  1. what would you consider a viable path to friendship would be?  2. What are your thoughts on NSA hookups? We  were open as a couple so being exclusive vwlis not how we operate (with negotiated boundaries of course).
TLDR: Can you be friends with a long term  ex -partner who you still have unresolved issues with and has been dihonest ?  Can you have NSA hookups ipist break up  in time or friends with benefits?  We had an open relationship with agreed upon boundaries previously so oue view if sex is a bit different than in a monogamous  context.</t>
  </si>
  <si>
    <t>https://www.reddit.com/r/relationship_advice/comments/1awcnqs/nb31_abd_ex_partner_nb32_transition_to_friendship/</t>
  </si>
  <si>
    <t>1awcnib</t>
  </si>
  <si>
    <t>02-21-2024 13:57:49</t>
  </si>
  <si>
    <t>Puzzleheaded-Ice3404</t>
  </si>
  <si>
    <t xml:space="preserve">Me 27/F 30/M How would you feel </t>
  </si>
  <si>
    <t xml:space="preserve">
On the vday we are both had work. I worked from home, and my partner worked in the office. I never expected him to give me anything on this occasion because back when we were still studying, I always thought maybe he couldn't afford to buy me flowers or he wasn't artistic enough to make me a paper flower. But now that he's earning and can afford to buy, he still didn't. His my long-term boyfriend of 5 years.
So on weekends, our days off, he invited me to go out. We agreed to meet at the mall. I arrived first at the venue, and while sitting on the bench, I saw him walking from afar holding a bouquet of flowers. I was shocked and didn't know what to feel. I had mixed emotions of excitement and a bit of embarrassment because we were in a public place, and it was my first time receiving a bouquet of flowers.
When he handed me the flowers, he told me that they were from his cousin and that they were going out of the country and couldn't bring them, so he decided to give them to me instead of letting them go to waste.
I felt a rush of emotions. My heart was overflowing with joy, then suddenly sank.
I felt sad, of course, because I thought he had made the effort to give me flowers. I was wrong.
He just told me that he wasn't able to buy flowers because he couldn't find any. I don't know what to think.
The whole time, I was quiet and sad, and he knew I was disappointed.
He knew that I'd love flowers. He knew that I love giving flowers to my loved ones every Valentine's Day. I don't know if I should tell him face to face, to make it clear that I want to receive a flower on Valentine's Day too. Isn't it obvious
I would have preferred if he hadn't taken the flowers if they weren't from him.
Sigh, any thoughts? Or am I just being too sensitive?</t>
  </si>
  <si>
    <t>https://www.reddit.com/r/relationship_advice/comments/1awcnib/me_27f_30m_how_would_you_feel/</t>
  </si>
  <si>
    <t>1awckfi</t>
  </si>
  <si>
    <t>02-21-2024 13:54:01</t>
  </si>
  <si>
    <t>Weak-Cryptographer21</t>
  </si>
  <si>
    <t>My girlfriend (18F) tells me I (18M) don't show enough love to her?</t>
  </si>
  <si>
    <t>Me and my girlfriend, who I love very very much, are currently on a 5 and a half year long relationship. I've been with her for a long time in the same school, and sometimes in the same classes as her at the start of the relationship. Now, we've been long distance for almost 2 years. I love her very much, but sometimes she wants me to express more love to her, and says I don't do anything 'special' since we've been in a relationship together for so long. We always speak to each other over online texting everyday and every hour, and we always update each other over what's going on throughout our days. I occasionally visit her in person a few times per year, and am hindered to this number only because the trips I go on are usually family trips and paid for by my parents. I want to show her more love, I really do.   
Currently, we text everyday, we call everyday, and we also play video games with each other regularly. I want to do date nights with her, but I'm now busy with exams coming up, and sometimes physically unable to due to the privacy I have in my family home, and me spending time with my family on some nights. When she tells me to give her more love, because sometimes she doesn't feel it, I constantly reassure her, but she says it's not enough. She wants little surprises every now or then, or wants something creative in our relationship. I just bought her a pretty expensive jewelry rose present thingy, so I hope she'll like it. I also flew in to surprise her once physically, and in those few physical trips to her I also sometimes get roses and flowers. But because she always says that I don't show enough love to her, I am sometimes insecure. I feel that I am not a good boyfriend. For example, she gets angry or irritated at the little things, which I don't find to be irritable and feel normal. This further makes me more insecure about me as a boyfriend. I feel that if I was living with her physically, she would certainly feel more and more loved.  
Any advise?</t>
  </si>
  <si>
    <t>https://www.reddit.com/r/relationship_advice/comments/1awckfi/my_girlfriend_18f_tells_me_i_18m_dont_show_enough/</t>
  </si>
  <si>
    <t>1awck31</t>
  </si>
  <si>
    <t>02-21-2024 13:53:34</t>
  </si>
  <si>
    <t>Stewartz23</t>
  </si>
  <si>
    <t>23F 25M</t>
  </si>
  <si>
    <t>Feeling pushed away
Female 23 having relationship problems with male 25 Recently me and my man had a few mini arguments bout chores tending to the animals eating in general and just all together being active in our relationship. I understand everybody has there days but he told me one day that I make his life too easy.. I loved him .  Of course I would do anything to make life better but I realized recently I haven't been getting that in return.. we don't have conversations.. unless it's a debate or talking bout adulting and stressful things otherwise he is always joking round even if I'm serious.. and I finally opened up sure it was in front of a close friend but it's the only way I really felt secure bout opening up and it wasn't even an opening all I said was I'm like a Sims character if you don't talk to me or actively try to associate with me in proper ways I will slowly start losing my relationship bar meaning I will slowly become more distant.. he said okay got up went to the kitchen and chugged a mixed drink then layed on the floor and proceeded to drink more.. well it's now time for me to take our friend home and our dog out to potty so I ask if he would like to go he did but sit in the back seat whole ride claiming he was too drunk to move up front .. honestly that was a day ago and since that night I just feel completely exhausted with his bs and frustrated at the fact he wont own up to his wrong doings and just say he is sorry or that he acknowlages he has been as ass to me for a while by literally having me do it all and claiming i have to tell him to do things.. and its not like i can just tell him to tell me he is sorry cause then his words mean nothing.. but I see he sees im being more distant and dont really want his affection so he gets upset and then later treats me like im the first women he ever seen but its short lasting... But it's like at this point I need words to confirm how he really feels cause at this point I cry myself to sleep I cry in my sleep and I'm constantly depressed I lost my appetite and I don't feel the need for sleep.. what do I even do.. is there even a solution?. I know for a fact he knows cause that same night he got drunk he told me he knows theres a problem it's just he can't see the problem and he don't know how to fix it..</t>
  </si>
  <si>
    <t>https://www.reddit.com/r/relationship_advice/comments/1awck31/23f_25m/</t>
  </si>
  <si>
    <t>1awcjrr</t>
  </si>
  <si>
    <t>02-21-2024 13:53:08</t>
  </si>
  <si>
    <t>Great_Clue_2788</t>
  </si>
  <si>
    <t>I (26 F) am hunp on a guy (35M). I met him on a dating app and I haven't stopped thinking about him since. What should I do to get over this?</t>
  </si>
  <si>
    <t xml:space="preserve">I met this guy on a dating app and we have been in touch on and off. However our chats have been about how we have been doing in life in general. I really liked him the day I met him, and it seemed like he liked me too. We did not keep in touch after that. I tried texting but he wasn't as reciprocative. I haven't stopped thinking about him in a long while and I feel utterly weird about having only met him once and feeling so much. Should I text him and talk about this? Or should I let go and let time do it's trick and move on? </t>
  </si>
  <si>
    <t>https://www.reddit.com/r/relationship_advice/comments/1awcjrr/i_26_f_am_hunp_on_a_guy_35m_i_met_him_on_a_dating/</t>
  </si>
  <si>
    <t>1awcjht</t>
  </si>
  <si>
    <t>02-21-2024 13:52:48</t>
  </si>
  <si>
    <t>suzannesox</t>
  </si>
  <si>
    <t xml:space="preserve">I (F23) and my husband (M27) aren't doing too good  </t>
  </si>
  <si>
    <t>Marriage</t>
  </si>
  <si>
    <t xml:space="preserve">I (F23) and my husband (M27) have been in a relationship for 6 years almost married for 1 year. Before I start dont get me wrong he takes good care of me and takes me on dates when I ask but I feel like I'm getting forgotten within the relationship, I'm a stay at home wife and love the dinamic. He works in very volatile indestry and works long hours, so he says he doesn't have time to really plan or organize anything else. I accepted that fully but here comes the part where I don't know how to feel. Last year for my birthday I had to get my own gifts cause I knew it would get forgotten, valintines I also didn't get anything, we were supposed to get something for me but it never got prioritized. I've been pushing myself to do more incase it's because he's unhappy with me, it hasn't changed. Asking for simple things like for him to take out the rubbish I have to ask over and over again. I also end up having conversations by myself thinking he is listening. I don't know what to do I'm so lost because I really love this man I plan on having children with him but I cant reasonably do that with these issues. Am I doing something wrong? 
TLDR: basically my husband (M27) is forgetting things like giving me gifts for my birthday and valintines what am I (F23) doing wrong? </t>
  </si>
  <si>
    <t>https://www.reddit.com/r/relationship_advice/comments/1awcjht/i_f23_and_my_husband_m27_arent_doing_too_good/</t>
  </si>
  <si>
    <t>1awcdoh</t>
  </si>
  <si>
    <t>02-21-2024 13:45:15</t>
  </si>
  <si>
    <t>ThrowRA-Bobcat5862</t>
  </si>
  <si>
    <t>I (23M) am looking to break up with my GF (24F), how should I go about it?</t>
  </si>
  <si>
    <t>I've not been happy for quite a while now, but due to birthdays, Christmas and valentine's I have been unable to break up with my girlfriend. We live together, she has some financial troubles whilst I'm currently quite stable. She has some severe mental health problems (Anxiety and Depression). We have been together over 4 years.
She frequently talks about marriage, and children but I don't want those things until late 20s at the very earliest, but it feels unfair for either of us to compromise on such things.
I was in a bad situation up until about a year ago when I dragged myself out of it, got my money in order, went to the gym and got very healthy, started trying to be productive everyday and making real progress towards some goals in my life.
I picked up a new sport about 6 months ago and recently increased training sessions in this sport from once to twice a week. I also increased my gym days from 3 to 4 days a week. I increased these things inline with certain goals I want to achieve.
I have a regular 9-5 Mon-Fri job, whereas she works 30 hours a week in a pub Mon-Sun. So she has days off in the week during which she normally doesn't do much.
Recently, she's complained a lot of being lonely and bored due to the fact I spend so much time doing other things outside of work, which I understand. But she's asking my to forfeit some of the time I spend doing other things to spend with her, which I'm not wholly opposed to. When I mentioned that we could do those other things (gym, sports etc.) together, she says that she doesn't want to because of her anxiety.
It feels like I'm really hitting my stride with a lot of things in my life but am unable to progress because she's holding me back. It feels like a constant struggle and I feel like I shouldn't be made to feel guilty about doing the things that make me happy because shes bored and lonely when I'm not there.
I'm wondering what the best way of ending the relationship is (certain phrases that are true to my situation that won't come across as harsh) and how to proceed with things like our apartment (which she can't afford on her own) and moving out.
Any advice is appreciated.</t>
  </si>
  <si>
    <t>https://www.reddit.com/r/relationship_advice/comments/1awcdoh/i_23m_am_looking_to_break_up_with_my_gf_24f_how/</t>
  </si>
  <si>
    <t>1awc7o4</t>
  </si>
  <si>
    <t>02-21-2024 13:37:18</t>
  </si>
  <si>
    <t>jackofhearts23</t>
  </si>
  <si>
    <t>I'm (32F) dating someone (45M) with a party lifestyle. How to know whether or not to dive in?</t>
  </si>
  <si>
    <t>I (32F) have been casually dating a guy (45M) for a few months, and things recently took an unexpected turn when he expressed his desire for a committed relationship with me.  
Our relationship has been filled with exciting adventures and travels, as we're both passionate about exploring new places. However, there's a notable difference in our lifestyles and personalities. He's an extreme extrovert and loves the party scene, while I tend to be more reserved. I can completely hang in these scenarios and love doing them with him, but I don't naturally find myself in these parties/scenarios without him.
Despite his assurances that I'm the one who truly makes him happy and that he wants a serious relationship with me, I find myself hesitating. When we are out I see how many women circle him, message him, and surround him generally. Even the most devout man would struggle in these scenarios (think Leonardo dicapprio lifestyle on yachts with models, partying with the elite, etc.) I worry about whether our lifestyles are compatible in the long run and if he's thinking this through. His lifestyle feels ripe for cheating and I'd hate to feel like I'm always looking over my shoulder when I have deeper feelings on the line.
He suggests that I join him on his adventures and parties to alleviate my concerns, but I'm still uncertain about taking the leap into a serious relationship. We live in different states and it's not realistic to always be together. I've emphasized the importance of trust and feeling secure before fully committing, but I'm not sure if I should take the risk.
Should I dive into a serious relationship with him, despite our lifestyle differences? How can I make an informed decision about whether to go all in?</t>
  </si>
  <si>
    <t>https://www.reddit.com/r/relationship_advice/comments/1awc7o4/im_32f_dating_someone_45m_with_a_party_lifestyle/</t>
  </si>
  <si>
    <t>1awc7gv</t>
  </si>
  <si>
    <t>02-21-2024 13:37:02</t>
  </si>
  <si>
    <t>throwra__210</t>
  </si>
  <si>
    <t>Girlfriend (24f) called me (27m) unreasonable for refusing to give up my bed?</t>
  </si>
  <si>
    <t>I live with my girlfriend and at the weekend her best friend is coming to stay at ours for two nights. Her best friend lives quite far away now so they don't see each other too often. My girlfriend mentioned that when they were younger they used to have sleepovers and would spend the night watching tv in her room and ended up sharing a bed.
She asked if I would mind having the sofa for the weekend so her and her friend could have the bed. I refused and said I'm not going to be kicked out of my bed. I said they can still sit in the room and watch tv etc but then her friend can have the sofa. My girlfriend said I was being unfair since it is only two nights. I just repeated that I'm not getting kicked out of my bed.
My girlfriend accused me of being unreasonable since it was only going to be two nights. How would you handle this?
edit: just realised I didn't include the gender of the friend. They're both straight women
tl;dr my girlfriends friend is coming to stay and my girlfriend said I was being unreasonable and unfair by refusing to give up my bed for 2 nights. How would you handle this?</t>
  </si>
  <si>
    <t>https://www.reddit.com/r/relationship_advice/comments/1awc7gv/girlfriend_24f_called_me_27m_unreasonable_for/</t>
  </si>
  <si>
    <t>1awc6hh</t>
  </si>
  <si>
    <t>02-21-2024 13:35:40</t>
  </si>
  <si>
    <t>Ok-Mixture2721</t>
  </si>
  <si>
    <t>Am I [28 M] a bad person for wanting to end a relationship mainly because of her [30F] special needs child?</t>
  </si>
  <si>
    <t>I (28M) have been with my fiancé (30F) for over 2 years. She has a child from a previous relationship. He is 8 years old (soon to be 9) but was born with a condition that contributed to giving him autism. He is a level 3 case; which is the most severe and low functioning level of autism. He has about the mental capacity of a 2 year old and has several major behavioral issues. He also is extremely limited verbally, poops on himself daily and rarely sleeps through the night. I’ve done so much to step up and be a good male role model but I don’t know how much more I can take… 
Originally entering the relationship he was living with his father on the west coast but he did not want custody. His father started a new family, never calls and only sends the bare minimum in child support. So it was me and her for the first few months but when her child entered back into the picture things changed. She has been extremely stressed out, very irritable most days and goes through spouts of depression now. I’ve been trying to be the savior in this situation but I just miss waking up in my own space to some quiet for one morning, just one. I’m tired of waking up at 2am because he refuses to stay asleep. I’m tired of him pooping on himself and either myself or my fiancé scrubbing the carpet of his feces. I’m tired of him violently hitting himself in the head daily when things don’t go his way. I’m tired of him spitting at people when he’s upset. I’m just tired. I want kids of my own but with her son in the house it’s no environment for a newborn baby. 
He’s been showing little to no progress since I’ve met him. I’m under the belief that this may be where is developmentally at for the rest of his life. If I leave I’m highly concerned about my fiancé and her mental health/wellbeing. She has had dozens of mental breakdowns dealing with the reality of her son and I just don’t want to be the reason if she falls into a deep depression. I love her and truly don’t want to devastate her like that.</t>
  </si>
  <si>
    <t>https://www.reddit.com/r/relationship_advice/comments/1awc6hh/am_i_28_m_a_bad_person_for_wanting_to_end_a/</t>
  </si>
  <si>
    <t>1awc3e7</t>
  </si>
  <si>
    <t>02-21-2024 13:31:27</t>
  </si>
  <si>
    <t>Dice-17</t>
  </si>
  <si>
    <t xml:space="preserve">My (F25) long distance boyfriend (M23) has been texting other girls. How can I move on from this? </t>
  </si>
  <si>
    <t xml:space="preserve">I am in a long distance relationship with my boyfriend who lives in another country. We’ve been together for a year and a half and things have been good for the most part but the last few months things have been a little rocky. We’ve both been feeling unappreciated and it leads to a lot of problems long distance because we only have text and video call to try and fix things.
Lately my boyfriend has been going out a lot and doing a lot of cocaine. One night while he was out he texted a girl, they ended up talking for three days. I looked at the conversation and it was nothing flirty and they even talked about me but there was obviously some weird intention there. I decided to get over that instance and try to work on things.
However the other day we had planned an online date, I put loads of effort into it, made the room all nice, put on a nice outfit etc, but he decided to go chill at his dads house after work and he ate there and watched tv, and didn’t get home until past 8  (he goes to bed at 9 to get up early for work) to have the date. He put no effort in and I was just sick of him not trying so I said we should spend some time apart, we didn’t say break up.
Anyway that was thurday night, he ended up spending the whole weekend on coke alone and ended up confessing (after I grilled him and he lied originally) that he texted four girls, one of them being the same girl as last time. He said he felt so guilty that he deleted it all before anyone replied and didn’t continue the convos.
I just don’t know what to do or think anymore. How do I move on from this? And is that even possible? Or worth it </t>
  </si>
  <si>
    <t>https://www.reddit.com/r/relationship_advice/comments/1awc3e7/my_f25_long_distance_boyfriend_m23_has_been/</t>
  </si>
  <si>
    <t>1awc0l5</t>
  </si>
  <si>
    <t>02-21-2024 13:27:32</t>
  </si>
  <si>
    <t>ThrowRAFluffyquality</t>
  </si>
  <si>
    <t>I (F26) struggle to open up in my relationship with my bf (M29) any advice on how to work with that?</t>
  </si>
  <si>
    <t xml:space="preserve">I have been in two abusive relationships. One when I was 15 and then one after some years. First bf was 7 years older than me, second one was 17 years older. The first one was physical abuse, he was pathological jealous, controlling and he would call me ugly and old looking and that nobody could love me like he could and the second one was verbal abuse telling me I was mentally ill, crazy and nobody would be able to me with me. 
I know it might sound like I also had abusive or neglectful parents when I was small, but I didn’t. I had secure attachment with my parents growing up, never been put down or spanked. Except from a traumatic experience when I was 6 with my dad getting 6 that’s it. But that experience cause me to develop OCD (never got meds) and it went away after some years. Most of it was obsessions and compulsions to that people would stay themselves (maybe because I felt I didn’t have control when I saw my dad changing and OCD was a way for me to gain control over change). 
But these two relationships have messed with my head. 
I have dated a lot guys, a lot of good guys since. I was thinking I was fine, but it also never got that deep. 
Now I am in the most healthy relationship I have ever been in, with a man that’s my age mate. We have been together for almost one year and the longer we have been together the more I notice my insecurities and unhealed wounds I didn’t think I had. 
Fx. If I think in my head that his mood changes then I start to pull away and think if he his annoyed with me. 
I am bad at communicating negative emotions. I scare to sound too negative, stuck in the past, too dramatic, too oversharing or sound like I think I am the only one who had something happen to me when many people have it way worse.
I am still really scared of people suddenly changing. Him getting tired of me, loosing attraction to me etc. 
I compare myself a lot to other girls, and scared of being old and loosing my value to him (logically I know it is not how it works and he never gave me reason to believe this).
I don’t know how to get over it and it has starting to cause me a lot of anxiety in my relationship these past couple of months. 
Any advice to me how to practice opening up with my boyfriend and how to work with some of my beliefs, because my anxiety is starting to get the best of me?
</t>
  </si>
  <si>
    <t>https://www.reddit.com/r/relationship_advice/comments/1awc0l5/i_f26_struggle_to_open_up_in_my_relationship_with/</t>
  </si>
  <si>
    <t>1awbzm7</t>
  </si>
  <si>
    <t>02-21-2024 13:26:09</t>
  </si>
  <si>
    <t>None</t>
  </si>
  <si>
    <t xml:space="preserve">rfriend (f19)cheated on me (19m)and i forgave but i still feel betrayed </t>
  </si>
  <si>
    <t xml:space="preserve"> 
About a year ago she broke up with me after 2.5 years of relationship, A week after my father died and i was already devestated. I was at my lowest in my life and she left me there to be with someone else. It got to the point where i tried to commit suicide. After a month of no contact i gave in texted her an apology for my last harsh message. We got back together and i felt a lot better. It felt like everything was going great but than its like a switch flipped and i saw it in her eyes. I got a hunch that something was up and i just hoped i wasnt right. She texted the guy she slept with while we were apart. They met up. She said they were friends and that she loved me. After she met up with him she didnt say i love you back. Was cold to me and broke up again. 
She is my first real love and i still love her. Another month of no contact and she came back. I forgave and its been 6 months. I tought that stinging feeling of betrayal would go away but i still find myself crying sometimes and the tought that she slept with someone else kills me. I got my shit together. Im trying to work on myself but i just feel so hopeless sometimes. Can this relationship be saved? 
I know im an idiot for going. I know it well but i love her. Has anyone been in the same shoes?</t>
  </si>
  <si>
    <t>https://www.reddit.com/r/relationship_advice/comments/1awbzm7/rfriend_f19cheated_on_me_19mand_i_forgave_but_i/</t>
  </si>
  <si>
    <t>1awbvb9</t>
  </si>
  <si>
    <t>02-21-2024 13:20:24</t>
  </si>
  <si>
    <t>offbeat_han</t>
  </si>
  <si>
    <t>My (19f) boyfriend (19m) loves me more than I love him and I feel guilty about it</t>
  </si>
  <si>
    <t>For some background info, I'm bisexual and my bf is my first ever boyfriend, though I have had two girlfriends in the past that both only lasted two weeks because I had huge commitment issues.
Basically when I was living in my hometown I really enjoyed all of the freedom of being single and liked meeting a random person at a party and seeing where things went. I wasn't ready to commit at all, which is evident in the short runtime of my previous relationships. Im not a huge fan of labels, but if someone asked me specifically I would have told them that I'm bisexual but homoromantic (even though I really dislike such specific labels) since I could not envision a romantic future with a man in my life, only ever with a woman, but was sexually attracted to both.
About a year ago I had an interview for an apprenticeship really far from home where I met my now boyfriend, who was also an apprentice at the time and showed me around. He asked me for my number and I gave it to him because I thought it would be good to have someone I could talk to and ask questions to after moving there. I got accepted for the apprenticeship and we texted a little for the few months until the apprenticeship started. 
After I moved and began working we started out just being good friends, but because I don't really have impulse control we did end up making out after watching a movie one night and continued being in an unlabeled relationship (a situationship, if you will) for a few weeks after that.
This stressed me out a lot, because as far as I was concerned, I was not romantically attracted to him at all. The thought made me feel weird in my stomach and I felt really guilty about "leading him on" even though I explicitly told him that I don't know if I can fall in love with him and he was alright with that.
In the span of those few weeks I started playing more with the idea of actually becoming a couple, and I believe that if I was still in my hometown, it would have been a no brainer for me to not pursue a relationship with him. But here I live in a tiny town with barely over 4000 people and its just easier to settle down, yknow? I felt like I've matured a lot and that I was ready for a "grown up" relationship, if that makes sense.
So I told him all of that about three months ago and we became official. Now I'm very happy in the relationship because he's genuinely one of the sweetest guys I've ever met. He looks out for me, brings me random gifts, is very physically affectionate which is really important for me and just generally makes me feel safe and appreciated. And I do like him, I think about him basically every day and I miss him when he's not around and I definitely show my affection to him as well, but sometimes I worry because he definitely likes me more than I like him. He says that he loves me, and I don't feel ready to call it love yet and I fear that I never will.
On one hand it's so easy to envision a future with him, marriage and even kids, but on the other hand I still somehow feel like I can never love a man the same way I would love a woman. I don't know if this makes me sound like an asshole, I'm still trying to figure out my own feelings about this. I also fear that he might start to depend on me. He was in a really bad place after his last breakup and I'm scared that I would really hurt him if we ever were to break up.
What just makes the whole situation more complicated is that he moved away last week to pursue a different job but for the same company. I'm really glad he took the job opportunity because it's a really good job, but we live 8 hours apart now and we've only been together for 3 months.
I guess I'm just looking for some advice or someone to tell me if feeling this way is valid or unjustified. Anything would be appreciated :)
If some of the wording is unclear I'm sorry, English is not my first language and I'll gladly explain anything that's unclear in the comments.
TLDR: my boyfriend loves me more than I love him and it makes me worry about our future</t>
  </si>
  <si>
    <t>https://www.reddit.com/r/relationship_advice/comments/1awbvb9/my_19f_boyfriend_19m_loves_me_more_than_i_love/</t>
  </si>
  <si>
    <t>1awbqrd</t>
  </si>
  <si>
    <t>02-21-2024 13:14:05</t>
  </si>
  <si>
    <t>throwra7281717</t>
  </si>
  <si>
    <t>My girlfriend (19M) doesn’t have sex or touch me (20M) anymore. Why?</t>
  </si>
  <si>
    <t xml:space="preserve">I’m going to start from the top. We’ve been together about 9 months. My girlfriend has been with a bunch of guys before me and been very sexually active before she met me. So in the beginning we used to have sex every day. At times few times a day too. But about 2 months ago I realised she has stopped completely to initiate sex. She’s stopped kissing me and I feel like her whole mood towards me have changed. I’ve talked to her about it and she says “I don’t know why, I’m just rarely in the mood anymore.” Before we were very touchy and kissed and cuddled a lot. But that rarely happens, and if I take initiative it last for about 5 minutes of kissing and cuddling before she stops. Feel like we’re more like friends now, we see eachother very often but feel like that connection isn’t there anymore. I hope she’s just gotten too comfortable with me and me taking initiative. That she’s stopped but it feels like now if we do it she’s doing it like she wants to get it over with. Doesn’t feel genuine. She said she took me for granted when we had a fight about a week ago, and I said if she ever does that again it’s over. And it hasn’t changed. So I doubt it’s that. What makes me feel like something is going on is it’s such a big difference from how it used to be and her history with others. Any thoughts are helpful. </t>
  </si>
  <si>
    <t>https://www.reddit.com/r/relationship_advice/comments/1awbqrd/my_girlfriend_19m_doesnt_have_sex_or_touch_me_20m/</t>
  </si>
  <si>
    <t>1awbqjt</t>
  </si>
  <si>
    <t>02-21-2024 13:13:46</t>
  </si>
  <si>
    <t>Inquisitive-m</t>
  </si>
  <si>
    <t xml:space="preserve">I (21f) am frustrated with my lack of replies from my (23m) bf. I don’t want to overreact. What to do? </t>
  </si>
  <si>
    <t xml:space="preserve">My (21f) boyfriend (23m) are LDR. He’s u able to text so sometimes it’s just an evening text or a weekend phone call. 
There have now been 3 nstances in the last 2-3 days (granted he’s been very busy) where I have sent a slightly more ‘soppy text’ and he hasn’t replied to it. 
The final occasion I told him that I had a lovely dream about him and then an hour later sent him a reel with an inside joke. He responded to the reel and didn’t comment at all on my dream. He didn’t even heart the message as he usually would. 
Am I being cynical or is this a sign of something? Even if that sign is that he’s just really busy and things are hectic for him. 
Should I refrain from sending him any nicer-nicey messages until we can call or should I carry on as normal incase he is just super busy but appreciating it anyway. 
Adore this man so very much. Everything had been great. I just want to tackle this one thing to avoid tainting the relationship with miscommunication :) 
Tldr: boyfriend isn’t responding to all my texts even thought they are limited and few and far in between. 
</t>
  </si>
  <si>
    <t>https://www.reddit.com/r/relationship_advice/comments/1awbqjt/i_21f_am_frustrated_with_my_lack_of_replies_from/</t>
  </si>
  <si>
    <t>1awbkqy</t>
  </si>
  <si>
    <t>02-21-2024 13:05:26</t>
  </si>
  <si>
    <t>Unfair_Donut2647</t>
  </si>
  <si>
    <t>My (25F) boyfriend (28M) of 4.5 years shifted our wedding timeline at last moment. How do I proceed from here?</t>
  </si>
  <si>
    <t>Wedding</t>
  </si>
  <si>
    <t>My boyfriend and I always talked about marriage and we were planned to get married last year in March. Our families were cool with it (we are both Indian). Last year I lost my job and we couldn’t go ahead with the wedding. I found new job few months later and we started talking about wedding again in November 2023. We were planning to do court marriage in March/April 2024 as one astrologer has told his mother his elder sister needs to get married first (she is not dating anyone and they are looking to get her married via arranged marriage set up). 
I was okay with court marriage and a marriage without ceremony as getting married is important to me. Now he is saying his parents are pressuring him to delay our marriage till his older sister gets married.
He thinks he should give them some more time and keep October as a cutoff date. If by then his sister is not married, he will take a stand infront of his parents and marry me.
How should I proceed from here?</t>
  </si>
  <si>
    <t>https://www.reddit.com/r/relationship_advice/comments/1awbkqy/my_25f_boyfriend_28m_of_45_years_shifted_our/</t>
  </si>
  <si>
    <t>1awbk8r</t>
  </si>
  <si>
    <t>02-21-2024 13:04:48</t>
  </si>
  <si>
    <t>Junior_Internal_8882</t>
  </si>
  <si>
    <t>43 M 43 F 5yr relationship</t>
  </si>
  <si>
    <t>So my boyfriend and I dated in 2019 and he broke up with me got back together in 2021 and we mutually decided to break up but I missed him so much then in 2023 we started talking again and got back together.
In 2019 we had a regular sex life and I was devastated he dumped me by text I was in love. 2021 he apologized explained the situation and I decided to forgive him because I still loved him had no sex life. We were both going through very tough situations in life and couldn't be there for each other because we could barely be there for ourselves so we broke up. I hadn't seen him in 2022 when I had a stroke but I missed him and realized it after coming so close to death I reached out to him after I had been home for a bit and he responded to my text about what happened but I didn't hear from him after he said he was sorry even though I was reaching out because I wanted to get back together then in 2023 tragedy struck and we ended up talking and we decided to give it another go sinc we were in much better places in our lives and actually had time for each other we had sex a few weeks after we got back together it was alright but there were no sparks like the first time. And we haven't had sex since and it's been over a year and I love him but I have no interest in sex not with him not with anyone I just feel like it was nothing special and I already raised my kids and have grandkids so it's not like I want a baby(and I had a total hysterectomy anyways) it's just too much work for a few minutes of fun it's not
appealing anymore. What wrong with me? And also how do I tell him that I really don't want to ever have sex again? Because I really don't have any desire! Also I really do love him but l'im divorced and don't plan on remarrying ever and my kids are grown and gone I don't think I ever want to move in with him (or anybody) ever because I went from my parents house to my ex husband and my place to my own place full of kids this is the first time in my life I've ever lived on my own. Am I being selfish? Should I tell him any of this? Should I break up with him? I do love him very much</t>
  </si>
  <si>
    <t>https://www.reddit.com/r/relationship_advice/comments/1awbk8r/43_m_43_f_5yr_relationship/</t>
  </si>
  <si>
    <t>1awbfcv</t>
  </si>
  <si>
    <t>02-21-2024 12:58:15</t>
  </si>
  <si>
    <t>Mission_Historian830</t>
  </si>
  <si>
    <t>my(20F) ex boyfriend (25M) cheated on me and I broke up with me but I can't understand my feelings</t>
  </si>
  <si>
    <t>As you can see in my previous post on this subreddit I had problems with my ex because of his flirting with his exes after numerous requests from me to stop. he kept trying to find ways to hide the conversations no matter how many times I gave him ultimatums, while still trying to give me the illusion of having stopped and allowing me to check his phone whenever I wanted.
fast forward couple of months the disrespect really caught up to me and I broke things off.
no matter what I knew I still had strong feelings for him and viceversa even if not of romantic love but for sure affection.
after a while of being basically no contact except for a couple meetings to get stuff at each other's places he asks me if it would be bad if we still had sex. I got extremely offended because why would I risk my mental health again and reduce what we had to find occasional sexual encounters? still I wasn't rude I just expressed my feelings regarding that. funny to thing we shared an Amazon account and I saw his orders for some expensive sex toys the same night. still everyday he's texting me on how he was in the process of changing and I ruined his mental health by not giving him a chance to prove it. also how much he misses me and how hurt he is when Im cold to him in public (we go to the same university)
I know all these things but why do I still have hope for him to improve and come back one day? when will it end? he didn't give me anything but heartache and still I'm here hoping for some irrational future together? how can I stop feeling this? I really need some advice</t>
  </si>
  <si>
    <t>https://www.reddit.com/r/relationship_advice/comments/1awbfcv/my20f_ex_boyfriend_25m_cheated_on_me_and_i_broke/</t>
  </si>
  <si>
    <t>1awbf58</t>
  </si>
  <si>
    <t>02-21-2024 12:57:54</t>
  </si>
  <si>
    <t>acidmuncher191</t>
  </si>
  <si>
    <t xml:space="preserve">my(21m)girlfriend(20f) feels like we are not dating </t>
  </si>
  <si>
    <t xml:space="preserve">Hello,
just looking for some advice!
My girlfriend and i have been together for right around 2 years. At the start of January i moved house, in fact i am now 8 mins from my gf instead of the previous 25 minutes. over the last 2 months we have drifted a bit, and for 2 months for some reason i have felt very weird, like that i can’t remember the previous day and pretty much every day for the last few months is completely jumbled into one, i’ve been struggling with something i can’t put my finger on and i think because of that i’ve failed to see her much at all. for reference we used to see each other sometimes during week and then spend weekends together and now there will be 1-2 weeks apart and she will say it’s been a while and i will say it’s only been a few days where it has in-fact been over a week. 
Today we planned to get dinner and of course the one chance i’ve had to better our relationship, i get home from a long shift and fall asleep. when i woke up 5 hours after i was supposed to see her, i called and at the end she said “lately it feels like we are not even dating” and i feel like it’s true. i’ve been so absent that i have neglected my girlfriend that i love, i feel like my life is out of my control at the moment. 
does anyone have any advice or words of wisdom for me?
Thank you </t>
  </si>
  <si>
    <t>https://www.reddit.com/r/relationship_advice/comments/1awbf58/my21mgirlfriend20f_feels_like_we_are_not_dating/</t>
  </si>
  <si>
    <t>1awberi</t>
  </si>
  <si>
    <t>02-21-2024 12:57:20</t>
  </si>
  <si>
    <t>subrozel</t>
  </si>
  <si>
    <t>I [27F] am in a relationship with bf [27M] and still feel guilty about what happened 2 years ago</t>
  </si>
  <si>
    <t>It was on the verge of the pandemic (2021) when I virtually met my boyfriend (BF). We went to the same college, never met him personally, and only got to interact with him through a mutual college friend (F). The three of us played Valorant, all on Discord chat, but there were times when it was just me and BF. 
Time passed, BF and I played and talked a lot on Discord this time. Eventually he added me on Facebook which was only full of DOTA, then we decided to meet in person after months. 
Things went well; we dated for a month until I became his girlfriend. Before I said yes, he mentioned he had a girlfriend of 8 years, and they broke up in 2020, which, as scary as it sounds, I was okay with. He also impressed me as a soft-spoken, intelligent, and thoughtful guy.
A month later, he got invited to a wedding, and I was left in the hotel room with his laptop. I was going through his downloads looking for a movie to watch and found a file—a birthday card to his ex—that was dated July 2021.
I called him right away, crying, and it was a good thing that the wedding just ended, and he went back to the room. There, I let him explain everything. There, he said he just lied because he was scared I would get turned off if he told me they broke up just recently.
 And by recently, he meant October 2021. 
We became official in November 2021. Just a month later. :(
I wanted to break up with him, but he knelt, cried, apologized, and promised that he would not do such a thing ever again.
And he never did.
But after two years in the relationship, I still think about the what-ifs.
What if I didn't come into the picture? Would they still be together? Since we started talking in May 2021.
What if he will also do to me what he did to her? I felt so bad for the girl that I stalked her social media to see if she was now at her happiest, and she seems fine and has moved on completely.
But I am still here, guilty as hell.
There are times when I think of breaking up with him, and I bring that up almost every time we get into a serious fight.
And most times, I just do not know what to do and if I will ever move on from this.
 </t>
  </si>
  <si>
    <t>https://www.reddit.com/r/relationship_advice/comments/1awberi/i_27f_am_in_a_relationship_with_bf_27m_and_still/</t>
  </si>
  <si>
    <t>1awbded</t>
  </si>
  <si>
    <t>02-21-2024 12:55:11</t>
  </si>
  <si>
    <t>ThrowRAnycguy</t>
  </si>
  <si>
    <t>Need advice [47M and 37F]</t>
  </si>
  <si>
    <t>Hi! Long time lurker, first time poster. Also using a throwaway.
I'm divorced and in my 40s and I never really thought of seriously dating again. But I met this girl who I found smart and beautiful (let's call her Anna) I thought I'd flirt a little and I actually invited her out (as a friend) to get to know her better. Then out of nowhere I felt this strong connection with her and I couldn't get her out of my mind. But I got scared with the whole situation. I just got divorced and she's a decade younger than me. She'd probably leave me for someone younger. 
I immediately separated my self from the situation. Still saw her from time to time because we work together but I was polite. Then I got a girlfriend (let's call her Britt). Maybe because Britt made me feel more in control with my life. She was the type that my friends thought was a good match for me. 
I never told anyone my feelings for Anna, but a few friends did suspect. There was still that strong attraction towards Anna even when I was with Britt. 
My relationship with Britt ended and I  eventually got the balls to approach Anna. We started going out and I'm incredibly happy. Sometimes I wonder how it would've been like if I asked her out in the beginning. 
Anyway, we were having a get together with some friends at my house and we were joking around about stupid things. Then a friend said that I was already in love with Anna after I took her out the first time and how it was too bad that it took awhile before we got together. Anna didn't know this and she thought that my feelings started after I broke up with Britt. 
After that she seemed quiet. A few days later I asked her what was wrong and she broke down crying. She said that if I loved her already, then why did I choose Britt? She felt second place and is now afraid that I'll cheat if I find someone attractive or puts a move on me. 
I told her that I never felt the same way with Britt or with anyone else. I honestly find it hard to describe how Anna makes me feel and I don't think I did a good job at explaining it to her. She's still quiet and is often in deep thought. I dont want to lose her so any help would be welcome.</t>
  </si>
  <si>
    <t>https://www.reddit.com/r/relationship_advice/comments/1awbded/need_advice_47m_and_37f/</t>
  </si>
  <si>
    <t>1awbbf7</t>
  </si>
  <si>
    <t>02-21-2024 12:52:15</t>
  </si>
  <si>
    <t>wanderingPython</t>
  </si>
  <si>
    <t>I (22F) confess to my best friend (22M) and got rejected. But now he's angry at me for wanting some time apart</t>
  </si>
  <si>
    <t>Rejection</t>
  </si>
  <si>
    <t>We have been best friends for 4 years and as expected one of us caught feelings, which happens to be me. I'm a very spontaneous person and after months of hiding my feelings, I thought it was the right time to confess considering we were also about to graduate from university in a few months.
But I got rejected with the cliche “We can still be friends, right?”
I was heartbroken and was feeling insecure about myself. I sadly told him that I needed some space and that we should stop hanging out so often. I did say I still wanted to be friend but that I just needed some time away from him.
Hes the sweetest and kindest guy I know so I was shocked when he suddenly got mad. I never seen him like this before. He got angry that I wanted some time apart and he accuse me of being selfish and ruining our friendship. 
We argue some more and he said some other really hurtful things. Then I cried and ran away from him. He texted me later that night but he didnt apologise like I thought he would. He said that rejecting me hurts him too. I didnt know what to reply back so I just apologise and ghosted him.
What he said really hurts me but I dont want to lose our friendship. What should I do to fix our friendship? Please help me. Any advice would be great...</t>
  </si>
  <si>
    <t>https://www.reddit.com/r/relationship_advice/comments/1awbbf7/i_22f_confess_to_my_best_friend_22m_and_got/</t>
  </si>
  <si>
    <t>1awbawm</t>
  </si>
  <si>
    <t>02-21-2024 12:51:30</t>
  </si>
  <si>
    <t>ThrowRAjordanfoley</t>
  </si>
  <si>
    <t>My (24M) relationship with my girlfriend (23F) is falling apart, or just a rough patch?</t>
  </si>
  <si>
    <t xml:space="preserve">We have been together for 13 months. I am feeling stuck and confused on what is really going on between me and my significant other. Things have been very difficult lately. I’ll do my best to describe myself and my girlfriend. I am more of an anxious attachment style. Whenever an issue arises I always want to fix things and talk it out. I tend to worry a lot if something feels off. A lot of people tell me I wear my heart on my sleeve and I’m a very open person. I overthink when it comes to relationships bc of my past mental abuse with my previous relationship. My girlfriend is however an  avoidant. She doesn’t really open up too much and whenever she’s uspet whether it has to do with me or not she has a hard time expressing her feelings. If something was bothering her I could tell it usually reflects in her behavior/tone with me. I have a big problem with how she communicates in many scenarios. Whether it be day to day basic communication or how she talks to me in arguments. She has gone back and forth a lot on her word when there is an argument.
Example: When things are good between us she’ll say things like we’re perfect for each other, we’re meant to together forever, our love is special etc. The list goes on. But a lot of times in a heated argument where she’s angry she’ll say the opposite and basically bash the relationship and say we aren’t compatible and that I should go find someone else to be with basically. Her words have a huge impact on how I feel and how much I can trust her. A few weeks ago she was gone for a day at work event and wasn’t gonna be home til the next morning. We got into a little disagreement and she didn’t want her day to be ruined. There was hardly any communication and I didn’t receive any updates or a goodnight. Her actions have made it harder for me trust her once again. I confronted her about this yesterday bc I truly never got closure. It didn’t get anywhere. I’ve been distant the last couple days bc I’m tired of it. She slept on the couch this morning and left for work without the usual kiss goodbye. She called me just now saying she doesn’t want to continue this relationship she has bigger things to do in life. I’m blocked now so I guess I’m moving out
</t>
  </si>
  <si>
    <t>https://www.reddit.com/r/relationship_advice/comments/1awbawm/my_24m_relationship_with_my_girlfriend_23f_is/</t>
  </si>
  <si>
    <t>1awb9gg</t>
  </si>
  <si>
    <t>02-21-2024 12:49:30</t>
  </si>
  <si>
    <t>OldProfessional5412</t>
  </si>
  <si>
    <t xml:space="preserve">I (28M) feel like I just impose on my wife (28F) on a daily basis? Married 4 years together 9. </t>
  </si>
  <si>
    <t xml:space="preserve">So recently I feel like my wife is bothered by my very existence. We both work from home, her permanently and myself 3 days a week. She has an office, I don't as im part at home. So I work in the lounge. We do similar jobs with similar companies. 
I went into her office (spare room converted) today a few times. First time was in the morning to say hello and morning etc. Ask her how she slept and how she's feeling. Then again later to stretch my legs and see how her day was going. Then a third time to show her something that would help with her job as it did mine. Then the fourth time earlier to ask if she would like to go to the shops with me on our shared lunch. She then reacts with "See this is why I hate you working from home. You keep coming in when I'm trying to work" but I sit in the opposite room and all I hear alot of the day is the text to speech videos on Instagram reels where she will doomscroll for an hour or longer. 
All I'm doing is trying to avoid feeling isolated at home during work hours. I don't see a problem with what im doing. I thought I was adding some value popping in and seeing her every so often. As it did for me to see her. We're talking the 4 times today across maybe 4 hours or longer. It benefits me to see her and stuff but it seems she just gets bothered when I show up. Hard not to feel like she is just annoyed by me. 
Is it fair to react that way? Am I maybe being a genuine pain? I feel it would have been better to say something else that didn't come across as a personal attack. "See this is why I hate you working from home". It just felt like all my other visits that morning were annoyances to her. I hate to feel like a burden but it is hard not to feel stuck. We live in a small flat so I have nowhere at home that I can call an office. So now I feel I can't work at home in my own house without feeling like I can't step into our spare room without being judged for being an annoyance or something. I'd love some folks advice on if I'm overreacting or not.
Tldr; My wife snapped at me because I kept going into her office to speak to her and see how she was during her work day but I hear her doomscroll hours at a time. I feel like she was acting irrationally and felt quite attacked. 
</t>
  </si>
  <si>
    <t>https://www.reddit.com/r/relationship_advice/comments/1awb9gg/i_28m_feel_like_i_just_impose_on_my_wife_28f_on_a/</t>
  </si>
  <si>
    <t>1awb4tq</t>
  </si>
  <si>
    <t>02-21-2024 12:42:51</t>
  </si>
  <si>
    <t>Fategotistcal</t>
  </si>
  <si>
    <t xml:space="preserve">My (24F) boyfriend (30M) won’t cut off his ex to stay with me </t>
  </si>
  <si>
    <t xml:space="preserve">Me (24) and my boyfriend (30) have been together for one year and seven months.
Before discussing issues, I’m going to start out by saying that we are both very serious about our relationship and regularly discuss plans about marriage, moving in together and building our future. He’s my first real boyfriend and I love him more than anything and he loves me as well. My boyfriend is financially independent but I’m not, so he provides for me and I really appreciate that with all my heart, he gets me gifts, makes sure I don’t need anything and is quite thoughtful about me. In return, I do everything that he asks me to do, I satisfy him completely in sex, I always think about what he needs and get it before he even asks, I constantly reassure him and shower him with affection and attention and I’m super loyal to him. I do this out of heart because I adore him and he’s just perfect in my eyes and I truly have not felt this much love towards anyone else ever. 
Now, we’ve had our fair share of problems throughout the course of our relationship ~80% of which have been revolving around his trust issues from past relationships, he got cheated on multiple times and has trauma as a result, which he’s been shifting onto me ever since the beginning of our relationship I’ve been accused of cheating on him on a regular basis for doing the most normal acts:
1. Sleeping in late and being accused of meeting people and cheating at night after texting him goodnight. 
2. Going out with friends and being controlled and constantly sending out updates and if I don’t send updates he refuses to talk to me for 2-3 days.
3. Changing the keyboard language while texting him and being accused of texting someone else (we’re bilingual).
4. Taking random selfies in the bathroom and sending them to him and being accused of sending them to someone else.
5. Not taking photos and videos of what I’m doing when I leave the house, even if it’s a 10 minute time frame and I just can’t hold my phone whenever he demands evidence of what I’m doing. 
Despite all the false accusations, I soothe his overthinking by reassuring him and show him more love, because I understand why he feels this way, and I have no problem in doing whatever he asks to reassure him. However recently, it’s gotten out of hand because we’ve been in a relationship for such a long time and I’m currently in my final year of medical school, so I’m constantly stressed and I don’t have the capacity to reassure out-of-the blue accusations and being blamed for things I’ve never done. I suggested therapy and he did one session and got told that it needs years of therapy to recover from all the past trauma and I reassured him that I’m willing to do whatever it takes to stay beside him until he breaks free from the trauma that he has endured because I love him so much and I neither see myself nor do I want to be with someone else other than him. 
Moving on to the second part, my boyfriend had a short relationship with a “friend” who’s a doctor, before he met me, this included exchanging nudes, planning to build a future together and starting out a serious relationship and he was clear about how he liked them. My boyfriend had ended this long before he met me and cut ties completely as we started our relationship. Fast forward to 4 months into our relationship, I had a serious surgery and my boyfriend unblocked his ex to ask about my condition and what doctors I should see because they had “extensive connections” and they were really smart. My boyfriend hid this from me initially and I found out when I saw texts on his phone and confronted him about it, but I understood since I wasn’t in proper condition so he could discuss this with me. A couple weeks later my boyfriend tells me that he has to return the favor to his ex by meeting them and I made it VERY CLEAR that it would make me uncomfortable but I agreed eventually since the ex helped out a lot and my boyfriend promised that he would cut his ex out again after meeting. Guess what? He didn’t, and kept contacting his ex and meeting under the pretense that his ex “helps out a lot and guides him to doctors that help him and his family” and I’m just being insecure about his ex and I should brush it off, I tried to understand that but his ex showered him with gifts and gave him constant attention, kept texting and calling after midnight and most of our fights were about me wanting him to cut off his ex because I can’t stand this behavior and it’s wildly disrespectful to me. My boyfriend blamed me of being insecure that he’s getting attention from someone else but if that was true I wouldn’t be happy if he got attention from any other friends or other exes he kept contact with, I even encouraged him to text or hang out with other exes/friends. 
We took a 5 day break from each other after a huge fight once and when we met again, I asked him if I could check his texts with this ex and he didn’t show me anything and said “we we’re not partners during those 5 days” and I have no business seeing these texts and it was just him complaining about me to his ex. He eventually deleted the chat with his ex and I never saw it until today even though i argued that he could ask for the chat from his ex and show it to me if there was truly nothing wrong. He never showed me anything and insisted that I trust him and blamed me for not being trustworthy. I wanted to leave multiple times because I can’t continue with his ex in his life and if he chose his ex then it’s his decision ultimately, but every time I left he talked me into getting together again and I agreed. I eventually met his ex since cut his ex off was not an option, and even after meeting I still couldn’t get over the texts they he hid and the attention between them. 
Fast forward until last week and we got into yet another huge fight because he insisted on meeting his ex when we were supposed to spend time together during my winter break, he blamed me for being irrational that I got upset and that his ex is his “friend” and he’ll never block them out for me and my overthinking. 
If the roles were reversed, he would never have let me be friends with any ex and he wouldn’t have lasted a day with me spending time with an ex, yet he expects me to be okay with all this. 
I love him so much and our relationship is perfect outside these problems but I don’t know what to do and I really don’t want to leave but I can’t help it since I feel like I’m being treated as an option and my presence  in his life seems to be just as important as his ex.
TLDR: my boyfriend expects me to be okay with him being friends with his ex even though multiple suspicions happened and I’m extremely uncomfortable with it. 
EDIT: I had to clear a point: I’m not financially dependent on him, my point was that he’s kind hearted and shows his love through gifts. </t>
  </si>
  <si>
    <t>https://www.reddit.com/r/relationship_advice/comments/1awb4tq/my_24f_boyfriend_30m_wont_cut_off_his_ex_to_stay/</t>
  </si>
  <si>
    <t>1awb2qc</t>
  </si>
  <si>
    <t>02-21-2024 12:39:46</t>
  </si>
  <si>
    <t>ThrowRA727cherry</t>
  </si>
  <si>
    <t xml:space="preserve">I (f20) think I’m in love with my best friend (f21)… do I talk to her about it? </t>
  </si>
  <si>
    <t xml:space="preserve">I (F20) think I’m in love with my best friend (F21), we’ve been friends for 6-7 months now and are extremely close.
We met through a mutual friend and originally thought we hated each other but obviously that’s not true. I’ve kind of had inkling feelings of liking her but also just thought I was very comfortable around her. 
We cuddle (I thought as friends), we buy each other gifts, we call all the time and see each other at least 3-5x a week for multiple hours. 
Every time I’m with her I just feel better, we connect so so well and have so much in common and I don’t know if it’s a crush or what, I think she’s hinted at liking me, she looks at me for too long sometimes but I can never tell what’s behind her look, she calls me cute all the time and hypes me up like nobody else but after tonight I just kinda felt like she liked me too,
She was singing and I just kept staring at her because she’s the most amazing singer and I was in awe, anyway I started to tear up and she called me cute and sweet and hugged me and told me not to cry and blah blah blah but idk it was just the way she looked at me and went to wipe the tear away that made me think “maybe”. I’m absolutely lost as to what to do. 
Do I wait and see what happens on her end or do I talk to her or what? 
(Throw away account) </t>
  </si>
  <si>
    <t>https://www.reddit.com/r/relationship_advice/comments/1awb2qc/i_f20_think_im_in_love_with_my_best_friend_f21_do/</t>
  </si>
  <si>
    <t>1awb2jy</t>
  </si>
  <si>
    <t>02-21-2024 12:39:30</t>
  </si>
  <si>
    <t>Old_Set1948</t>
  </si>
  <si>
    <t>Is my 36M partner a mommy boy and I (34F) will be waiting for him in vain forever?</t>
  </si>
  <si>
    <t>34F I'm in a four year relationship with a 36M, we knew each other when we were little, we met again when we were adults and started dating, everything went very simply, naturally, easily and beautifully. I spent so many good moments with this person that I didn't realize how much time was passing, basically over 3 years in honeymoon phase. Now, however, I am very dissatisfied with how our relationship is progressing because it is not evolving and this makes me accumulate resentment towards him and I can no longer enjoy our time together and if I look to the future I get depressed, recently we fight very often and some close people told me I look depressed, I don't feel very well but I just think I am not satisfied with how things are going currently.
Here is the deal. He is an actor, with very little luck, when we met Covid happened, so his work activity had suffered a strong slowdown, which I thought was physiological at the moment in which we found ourselves (he is mainly a theater actor ), so when we started dating he had rented out his own apartment and went to live with his parents, in order to have an extra secure income in that difficult moment. In the early stages of our relationship I also lived with my mother, as I had recently moved back to the city (2020) and wanted to save some money to buy a house for myself, basically none of us was living on his own (Covid in my country blocked our lives for about a year). At the end of 2021 I buy a house that needs to be renovated and I move there during summer 2022. I try to involve him in the house search, renovation and furnishing phases but he is always reluctant and uncooperative.
When I initially moved in he didn't come to live with me, however it didn't bother me as it was a period of big changes: new house, new neighborhood and I had also recently started a new job (I have a good  corporate job), I didn't want to put cohabitation on the table too. I also had never lived alone in my hometown, so I wanted to enjoy the new perspective.
Time continued to pass but he never came to live with me, after a year and a half of living here on my own he continues to be around only on weekends and sporadically during the week. He only stayed at my house longer when his parents went away for a whole week, basically I realize I'm with a grown man who has no intention of stopping living with his mother.
I have argued with him several times both in the past and now, he has always said that I have to give him time, that his financial situation is not stable yet, that the house I bought is too small for all his belongings (it's an apartment of 80 square metres), he always ends the discussion by telling me that I don't trust him, I don't trust his will or capabilites. I am also worried because I would like to have children and I thought I could build a family with him, but now I feel lost.
He doesn't seem really oriented towards the need to build something together, I feel stupid because I realize it after all this time and I fear I have wasted years of my life, I feel stupid because I was too lax with him at the beginning but maybe I should have said more forcefully what I wanted, without always feeling at fault when I express a need or concern. The problem is that if I want to have children I can't think of starting to look for a new partner now, I'm afraid it's too late for that life. On the other hand if I continue to be with him I will forever have the resentment of not having the life I want and perhaps it is better to leave him, but at the same time I know that there is great synchrony between us and that if we adjust our point of view we can move on</t>
  </si>
  <si>
    <t>https://www.reddit.com/r/relationship_advice/comments/1awb2jy/is_my_36m_partner_a_mommy_boy_and_i_34f_will_be/</t>
  </si>
  <si>
    <t>1awaymo</t>
  </si>
  <si>
    <t>02-21-2024 12:33:46</t>
  </si>
  <si>
    <t>Khytron</t>
  </si>
  <si>
    <t>I (18M) just confessed to my (18F) crush. Whats my next step?</t>
  </si>
  <si>
    <t>So we haven't really hung out f2f but we've been really close friends already on whatsapp and a few days ago I slipped and she found out. Then I just confessed right then and there. Today, she gave me a letter and I can't stress enough how badly I was blushing for like an entire hour after. Even made one of my close friends found out about it by accident. I want to fully embrace my relationship with her. I want to go on many dates with her. It's just, we're both muslims so it's a little hard. I truly think she's the best girl I've ever met and I want to give her the love that she deserves. I think for the past week, she's been a constant thought in my mind. Not an hour goes by without me thinking about her. I wanna add that this is the first romantic relationship for both of us and she's planning to make it her last. I don't think she's fallen head over heels like I did but she certainly likes me too to a certain extent. She's willing to give us a chance and I don't want to mess it up.</t>
  </si>
  <si>
    <t>https://www.reddit.com/r/relationship_advice/comments/1awaymo/i_18m_just_confessed_to_my_18f_crush_whats_my/</t>
  </si>
  <si>
    <t>1awawyr</t>
  </si>
  <si>
    <t>02-21-2024 12:31:16</t>
  </si>
  <si>
    <t>ThrowRA-Weirdo-89</t>
  </si>
  <si>
    <t>I (18M) broke the trust of the girl I love most (18F). What am I supposed to do now?</t>
  </si>
  <si>
    <t>I'll try to explain the entire situation as well as I can._x000D_  
_x000D_  
I dated a girl (Let's call her X) for about 10 months after which I realised I was no longer happy with her, so I decided to break up with her. She ended up guilt tripping me, telling me I was all she had and even gave me threats that if I left her, she would end up harming herself._x000D_  
_x000D_  
Me, being the stupid shit I am, decided to stay with her even though I wasn't happy with her. However, we kept it a complete secret from everyone, even our closest friends. I ended up cheating on her with another girl (Let's call her Y) for about 3 weeks, and then ended my relationship with both of them eventually. I still did not see the error of my ways, and was too dumb to realise I was in the wrong. A week after breaking up with Y, out of sheer loneliness, I texted X and got back with her. I regretted this less than a day later, but instead of taking the right decision of telling her this and not dating her, I thought I would come off as too big of an asshole if I broke up with her again. So, again, not being happy with her, I dated her for another month. During this time, I gained genuine feelings for another girl (Let's call her A). Now, while being in a relationship with X, I confessed my feelings to A. A told me she liked me as well and we started dating. I knew I wanted to break up with X. But I made the stupidest mistake of not telling A about all this. In about 1 month I finally got the perfect chance to break up with X: by telling her everything I had done. I was making a plan in my head on how to confess all this to A, when in the meantime, X texted A everything. Now, A isn't sure whether she wants to give me a chance or not since she doesn't trust me anymore, and she is completely justified in this._x000D_  
_x000D_  
Although When I was doing this, my intention was never to cheat on A, but I realise now how it was actually cheating. I don't know how I can fix this but I know that I want to._x000D_  
_x000D_  
I realise I messed up, and I realise A deserves better, but I also know that I can put all my efforts into starting over with A, gaining her trust back and making her believe I love her. I've never felt this way for any girl before. If anybody would be able to give me any advice on how to approach this, I would be eternally grateful to them.</t>
  </si>
  <si>
    <t>https://www.reddit.com/r/relationship_advice/comments/1awawyr/i_18m_broke_the_trust_of_the_girl_i_love_most_18f/</t>
  </si>
  <si>
    <t>1awau8a</t>
  </si>
  <si>
    <t>02-21-2024 12:27:09</t>
  </si>
  <si>
    <t>throwawayNLrenter</t>
  </si>
  <si>
    <t>What should I(28F) do about meeting a really awesome guy (32M) while I'm fresh out of a breakup?</t>
  </si>
  <si>
    <t>I have known my kind-of-ex and I are going to break up since December. Before that, I knew that we we would eventually break up since around July because of how much I had grown to resent him because of the share of household chores that I have to do or they don’t get done. We have continued to live together for logistical reasons on his part because he needed to get a job in his home country before he moved back and he’s officially moving out in early March (finally). 
I have told myself I was going to absolutely stay completely single for at least a year to sort out my own shit. I wanted to focus on myself and not jump into another relationship as a bandaid to getting over my last relationship.
I recently met somebody at a party that I think is an awesome person. We both have a lot of the same niche hobbies, he’s kind, he seems great with kids, and seems to check a lot of boxes of what I’m looking for. I’m not necessarily ready to jump into a relationship with him because I don’t know him, but I would normally be incredibly interested in getting to know him and seeing where things go.
He recently asked me (casually, last-minute) if I wanted to get dinner, but I was busy so it didn’t work out. I’ve gotten some hints that maybe he’s interested in me, but I have yet to make a concrete move because it seems a bit disrespectful to my kind-of-ex and this guy if I get to know him while I’m still living with my ex. My ex and I are not fully broken up, so I certainly wouldn’t make a move until after he’s moved out, but I’m not sure I should even make a move after we are broken up and he has moved out. I would be sad to miss out on getting to know this really awesome person but maybe it’s for the best long-term. Should I be honest with the new guy about where I’m at with this? Should I make a move after my ex moves out? It does feel a bit icky that I’ve met this guy while my ex and I are still kind-of-technically together.
For context, my ex and I aren’t majorly doing couple-y things. We’ve had sex maybe three times in the last year. I feel like I have had about 6 months to grieve this relationship, but I’ve obviously not fully grieved it as he’s still here. What should I do?</t>
  </si>
  <si>
    <t>https://www.reddit.com/r/relationship_advice/comments/1awau8a/what_should_i28f_do_about_meeting_a_really/</t>
  </si>
  <si>
    <t>1awatli</t>
  </si>
  <si>
    <t>02-21-2024 12:26:11</t>
  </si>
  <si>
    <t>reachingforhell</t>
  </si>
  <si>
    <t>My (27F) boyfriend (33M) comes off as unappreciative about my mother cooking us a meal.</t>
  </si>
  <si>
    <t>Maybe I am being overdramatic and overthinking it too much but, my mother loves to cook food for her family and guests (the most Italian woman you’ll ever meet). My boyfriend is a foodie but eats very clean and healthy. My mom knows he’s pretty healthy for the most part, but the other night she made us wild haddock, pasta, and a caesar salad with dressing made from scratch. The food was AMAZING, but obviously very rich with cheese and garlic and butter. I joked at the dinner table and said to my mom ‘how am I ever going to lose weight??’ My mom, by no means, cooks like this every night and mostly tries to do weight watchers meals. 
The next night my mom made a kale salad with roasted brussel sprouts, sweet potato, with fruit and a lemon oil dressing and was definitely more my boyfriend’s speed, and I sent him a picture and told him about it. He said he was disappointed because he rather would’ve had that instead of what my mom made the other night. I didn’t really think anything of it and kinda just brushed it off. Then this morning we were chatting on the phone before work and he again mentioned that he wish he had what my mom made the night before instead of what she made the night he was over. I got frustrated and said if the roles were reversed I wouldn’t complain about what his mother would make.. it just seems rude and ungrateful. He told me ‘sorry I can’t be open about my preferences when I already said I don’t mean to sound ungrateful’. And tells me that I work myself up and go deeper by giving him a guilt trip and that if I knew him I would know that it’s unnecessary because I should know he appreciates my mother. 
I feel like I was upset and it doesn’t matter that I was upset because he now is and that trumps everything. 
Am I out of line with this?? Or is he being absolutely ridiculous. I really need honesty because a lot of the time he will say things and I think I am insane and so invalid with how I feel and overly sensitive.</t>
  </si>
  <si>
    <t>https://www.reddit.com/r/relationship_advice/comments/1awatli/my_27f_boyfriend_33m_comes_off_as_unappreciative/</t>
  </si>
  <si>
    <t>1awaqx9</t>
  </si>
  <si>
    <t>02-21-2024 12:21:57</t>
  </si>
  <si>
    <t>WishboneHealthy543</t>
  </si>
  <si>
    <t>I (F24) have a situation with a (M25) but I feel like he is ghosting me or maybe I did something wrong?</t>
  </si>
  <si>
    <t>Hello friends, I come to you because I believe that what I am about to tell you has fortunately or unfortunately happened to more than one person. I am a 24-year-old girl born in Latin America  but currently living in the United States... I mention this because I will now talk a little about my person of interest and culturally, we are different. 
Last year, I decided to study a foreign language, and to make my learning process faster and more enjoyable, I decided to join certain forums to connect with native speakers and establish friendships with them. That's how I met this guy in question. He is a year older than me (25) an Eastern European and was there because he wanted to improve his English skills. While at first, we didn't talk much, we used to write to each other with some frequency. He would say good morning, always kept me updated with his thoughts and life even if I didn't respond. I was going through a family bereavement, so I wasn't very involved with my online friends. One day, while we were texting, he simply said, "I am busy, but I will respond to you soon." He never did. Two weeks went by, and I didn't hear anything from him. Since we weren't involved in anything, I decided to delete his contact and move on with my life... until in December he messaged me, asking if I was okay and expressing his desire to talk to me again and find out if anything had changed, you know, catching up with me. 
As we hadn't ended on bad terms, I decided to answer to him, but of course, I was going to mention what had happened (ghosting me) but he didn't answer my question... Anyway, I decided not to make a big deal out of it, and our conversation continued. However, now he was asking if I was available to talk on the phone or have a video call. I agreed to call him, and although he expected me to turn on my camera but I didn’t want to…nothing happened, and we continued like that. I could see him and he could hear me. We had a very pleasant call, and I took the opportunity to ask him again why he had disappeared. His response was very vague, but well, the important thing was that he was there. We started talking more and more to the point where we spent hours on the phone. He wanted to see me on camera, but I wasn't ready. I felt embarrassed and didn't really know what to do. One day, he got upset because he felt I was giving him false hope of being able to see me. I understood his frustration, so I apologized and decided to express my point of view about a video call. At first, I felt him a bit distant through text, but then everything went back to normal. Not long ago, he suggested that we should watch something together, but with the condition that I turn on my camera. Otherwise, he wasn't interested. I laughed but thought, maybe he's right. I want you to know that he did know what I looked like because we were connected on two social media platforms, and I would occasionally send him videos or photos of myself. Our friendship, so to speak, began to grow to the point where we reached "se+ting." We never sent anything compromising, but we realized that we had many things in common, and there was physical and sexual attraction between us...I didn't notice any major changes, and everything seemed normal. Eventually, I started to notice that he no longer sent me good morning messages or similar gestures, but I assumed it was normal. I should mention that I rarely greeted him. I hoped he would initiate the conversations because, due to past experiences, I have a fear of feeling like a burden to people and I prefer for them to reach out to me. We started talking more and I got to know a bit about his childhood, his life, and his work. I truly enjoyed talking to him. One day, I began to feel that he was more distant than usual, so I gathered my courage and asked him if something had changed and if he was okay. He simply replied with a "yes" and asked why I was asking. I didn't want to be a bother, so I left it at that. Days went by and our conversations became less frequent. Finally, I spoke to him and we agreed to watch something together (this time with the camera on). He said yes, the day came and although he was online, he didn't message me, and I didn't message him either. As you can imagine, nothing happened that day. He didn't say anything to me, and I didn't say anything to him. Two days passed, and he messaged me asking if I could wake him up at a certain time. I said yes, thinking we would talk as we used to, since he would set aside an hour or two before going to work just to talk to me… But that day, he declined my call, thanked me, and I was like ?? Wtf hahaha 🙃🙃I thought, "Wasn't that the whole point of asking me to call you? To talk? Wouldn't it have been easier to set an alarm? (That’s what I said to myself) I told him "I thought you wanted to talk..." He told me yes, but now I don't think it's a good time because I didn't get much sleep. I simply told him it was okay and that it was my mistake for not understanding his message properly. I wasn't going to push anything, and that's how it ended. 
Recently, he sent me pictures of a series he was watching and asked if I had seen anything recently. I mentioned the series that I had suggested we watch together, but nothing happened. A few days ago, he sent me some reels and then said goodbye and wished me a good day. Thursday would mark a week since that last message. I would like to hear your opinion about it. Was he playing with me? Did he lose interest? Is it a cultural thing? Should I be alarmed? I would appreciate reading your thoughts. He seemed like a fascinating guy, and I had a great time with him. We laughed a lot, but well, I think he's starting to ghost me again. If that's the case, do you recommend removing him from my social media? Thank you for your time and your responses.</t>
  </si>
  <si>
    <t>https://www.reddit.com/r/relationship_advice/comments/1awaqx9/i_f24_have_a_situation_with_a_m25_but_i_feel_like/</t>
  </si>
  <si>
    <t>1awaqn9</t>
  </si>
  <si>
    <t>02-21-2024 12:21:32</t>
  </si>
  <si>
    <t>ThrowRA_puzzledaf</t>
  </si>
  <si>
    <t>I (27F) have been lying to my partner (30M) about my age by 1 year</t>
  </si>
  <si>
    <t>Lying</t>
  </si>
  <si>
    <t>Okay for context me and my partner started dating in 2021 , so we are 3 years in now. 
I didn’t think things would advance between us as it did. 
I was born in 1998 but I told him I was born in 1997. 
On the day he walked up to me, he asked me about my age and i subconsciously said 24(at the time) while I was actually 23. I had just gotten used to the age considering I used it through my formative years (legally as I had to change ID’s&amp;docs) 
After I graduated high school, I went back to change my documents to the real age (1998) and once he saw that I literally just went with what I had initially said to him and started to make the 1997 age make sense😖
I have been meaning to tell him about this for so long but I have been very scared because he has been previously abusive (verbally) and scary to me. He was never approachable and would get angry at little things. He’s much better now (I guess) as we had a big fight that made me tell him how I had felt about his previous behaviours. I feel like he’s not the one for me. I constantly have doubts but I know he likes me at least. 
I don’t how to bring this (age lie) up because I feel like it has gone on for too long and I’ve egged some conversations on with that age he thinks that I am. He’s hinting future plans; marriage et al and I’m definitely not getting married without him knowing the truth about my age. I’m scared and I need help! He might break up with me as I know him to be very strict like that. Help!! How do I approach it? I feel like I’m ready for a breakup too but it hurts! I was literally just scared of him😭</t>
  </si>
  <si>
    <t>https://www.reddit.com/r/relationship_advice/comments/1awaqn9/i_27f_have_been_lying_to_my_partner_30m_about_my/</t>
  </si>
  <si>
    <t>1awaq24</t>
  </si>
  <si>
    <t>02-21-2024 12:20:41</t>
  </si>
  <si>
    <t>gratefuldad44</t>
  </si>
  <si>
    <t>I (40M) found out wife (40F) sent nudes on Reddit</t>
  </si>
  <si>
    <t>Approximately two months ago, I discovered my wife had been using Reddit very frequently. Staying up until well after I had gone to bed to post/ comment, mostly on this subpage as well as many others that involved sex to some extent. I discovered her screen name, which is when I found the hundreds of private/personal comments she made regarding our relationship, as well as issues I didn't even know she had interest in (three-somes, etc.). For the record, she claims she would never have a three-some, and was simply intrigued by the idea (I mostly believe her).
While reading her comments, I found out about a one-night stand she had before we were engaged. I was crushed, and I know she felt bad about me finding out. We have kids and it was over a decade ago, so know I just need to get over it.
Fast forward to last week. I came home early from work and overheard her talking to herself. I was extremely confused with what I heard, and eventually confronted her about it. She admitted to sending a completely nude picture to a random, married man. This dude apparently reached out to her directly after some sort of marriage advice she gave him. She claims they chatted for about two weeks before things became "sexual." How would you handle this situation? I'm crushed and not sure what to do.
While I feel like Reddit as a whole can be extremely informative and valuable, it's shit like this that has rubbed me the wrong way entirely.
Edit: For the record, I had a couple years of severe depression, which I know impacted our relationship quite a bit. I just feel like this all just crossed the line on her end.</t>
  </si>
  <si>
    <t>https://www.reddit.com/r/relationship_advice/comments/1awaq24/i_40m_found_out_wife_40f_sent_nudes_on_reddit/</t>
  </si>
  <si>
    <t>1awamez</t>
  </si>
  <si>
    <t>02-21-2024 12:14:57</t>
  </si>
  <si>
    <t>OneAdeptness1627</t>
  </si>
  <si>
    <t>Me (25M) and my boyfriend (28M), I managed to encourage him to continue taking his anti anxiety/depression/ADHD pills. How can I support him?</t>
  </si>
  <si>
    <t xml:space="preserve">Quick background:_x000D_  
_x000D_  
\- Bf (28m) and I (25m) have been a thing for 6 months now.
\- We are in a long distance relationship most of the time because of his work.
\- He is currently in a new medication and the dose was increased a bit because of his past episodes
EPISODE: This happens rarely but its not a good experience for everyone. When this happen, he just disappears to everyone for weeks without communication. He still goes to work and all but he feels like a robot according to him. Whenever  he feels like an episode is coming, he  will only notify his parents. Fortunately, I didn't experience it yet and hopefully won't.
Just recently, he started on his new meds and stopped after a couple of days because he did not like the side effects. 
Side effects are his libido is through the roof most of the time and he feels unwell and in a bad mood sometimes because of it. My partner is the type of person who'll be turned on only to his partner (I knew this the hard way and was validated by his previous ex)
I have encouraged him to go back to his medication because I think it would benefit him and I fear that if he stop, he will have another episode and I just can't take it if he will disappear again to everyone. 
We had a talk about this and I told him if it'll happen, I will always be here waiting for him until he's ready to get back.
I am now here in reddit hoping on what should I do to support him :&lt;  
</t>
  </si>
  <si>
    <t>https://www.reddit.com/r/relationship_advice/comments/1awamez/me_25m_and_my_boyfriend_28m_i_managed_to/</t>
  </si>
  <si>
    <t>1awaize</t>
  </si>
  <si>
    <t>02-21-2024 12:09:36</t>
  </si>
  <si>
    <t>throwra29m24f</t>
  </si>
  <si>
    <t xml:space="preserve">I(29M) want my fiancé (24F) to sleep with another man. </t>
  </si>
  <si>
    <t xml:space="preserve">
My (29M) fiancé(24F) and I have been together for about 6 years. We’ve done everything together, we know everything about each other and we have come so far. We went from rarely having sex at all to including others in the bedroom with us and much more. It has really opened us up to each other and it’s been great. 
We talked a while ago about our fantasies and all of that, hers was a MFM and mine was that as well and watching her have sex with someone else. We have tried a lot for a MFM and it’s a lot harder than you’d think. No one was willing to, but she did have some friends that wanted to with just her. She never made anything of it. 
Lately, this fantasy has just been plaguing my brain, it’s something I really want to try but i’m not sure how to approach this topic with her. We have very vaguely brought it up to each other before. But I really want her to do it. The thought of it just is perfect for me, especially if they were to record it and I watch it. Even if she were to just tell me about the experience. Im 100% certain I would not change my mind after the fact, I enjoy being jealous. 
Does anybody here have any experience with this ? How’d you bring it up? How’d it go? Just would like to hear some thoughts. 
I almost wish she sees this and brings it up to me ! 
</t>
  </si>
  <si>
    <t>https://www.reddit.com/r/relationship_advice/comments/1awaize/i29m_want_my_fiancé_24f_to_sleep_with_another_man/</t>
  </si>
  <si>
    <t>1awaftm</t>
  </si>
  <si>
    <t>02-21-2024 12:04:49</t>
  </si>
  <si>
    <t>ThrowRaAfternoon</t>
  </si>
  <si>
    <t>My (34F) husband (34M) watches hot tub streamers on twitch</t>
  </si>
  <si>
    <t xml:space="preserve">My husband and I have been together for five years. Our relationship has been turbulent, primarily due to communication issues and excessive gaming from his side, which impacts our time spent together. We have our ups and downs in these regards. 
Recently, I found myself insecure about our relationship, due to (emotional) distance and lack of open communication, which we discussed multiple times, leading me to check his search history. 
In my search, I found out that he lied to me about something he promised (several times) to inform me about if it occurred. I also stumbled upon something he’s been watching that made me feel uneasy. He is regularly watching streams on twitch. I only saw him watching male streamers. His history showed that he is also watching women streamers, working out, chatting or just laying in bed in minimal clothing. I am, of course, aware he is watching porn (so do I) and I’m perfectly fine with that. There is, however, something more personal about watching live streams of real people, that makes me feel uncomfortable. 
I am at loss for how to proceed. My questions are: Am I blowing this out of proportion? Should I discuss it while potentially overstepping (further) boundaries in regards to what someone does in their own personal time? Or should I consider by myself if this discomfort is a sign for me to reevaluate our relationship? It’s important to note that I am concerned that the discussion will likely lead to defensiveness on his part and perhaps lead him to be more careful to hide such things in the future rather than actually consider my view. Especially due to our already strained communication. 
Any advice or perspectives on navigating this situation would be appreciated. </t>
  </si>
  <si>
    <t>https://www.reddit.com/r/relationship_advice/comments/1awaftm/my_34f_husband_34m_watches_hot_tub_streamers_on/</t>
  </si>
  <si>
    <t>1awabz5</t>
  </si>
  <si>
    <t>02-21-2024 11:58:58</t>
  </si>
  <si>
    <t>Remote-Refrigerator2</t>
  </si>
  <si>
    <t>29m has fallen out of love for 28F but do I stay because we have 3 children?</t>
  </si>
  <si>
    <t xml:space="preserve">So I'm a 29m and my partner 28F, but I have fallen out of love with her and no I haven't found anyone else nor do I have eyes for anyone else. But I have brought up the problems to my partner numerous times before. We have spoken and have agreed to try and make things better for us by trying to spend more time together and having movie night etc and in general trying to make more time for each other.
This has happened 10+ times now, I make the effort and she half arses or can't really be bothered. Or we sit down together to watch a film and all she does is sit scrolling videos on her phone. And I try to talk to her and it's one of two responses, she's either too engrossed in the video to register I've even said something or she'll give me sort of a "oh yeah" sort of answer and then back to her videos. 
All I want is to feel wanted/loved in our relationship and have none of that. It's even more frustrating because she always said she needed more help with the kids and other things, so obviously now I help her with everything she needs/wants because it was stressing her out and I didn't realise she needed more of my help. So if I can do things for her because I can see how it effects her and makes her feel, why can't she do it for me? 
Honestly I just need some advice I don't know what to do. Do I just stay for the kids as I've seen numerous times its better for the kids if the parents stay together? Or do I leave but I can't ever imagine leaving the kids, my dad did it to me and I can't ever imagine doing it to them. Also me and my partner don't have screaming matches or anthing we get on fine it's like to 2 friends living together but there's nothing else no love or affection or anything of the sort. </t>
  </si>
  <si>
    <t>https://www.reddit.com/r/relationship_advice/comments/1awabz5/29m_has_fallen_out_of_love_for_28f_but_do_i_stay/</t>
  </si>
  <si>
    <t>1awabdx</t>
  </si>
  <si>
    <t>02-21-2024 11:57:57</t>
  </si>
  <si>
    <t>Different-Context-89</t>
  </si>
  <si>
    <t>I (19F) and my boyfriend (19M) are long distance. He said i’m not enough for him sometimes. I feel like I love him less than he loves me. Is that okay? What should I do?</t>
  </si>
  <si>
    <t xml:space="preserve">Me and my boyfriend have been together for about 6 months now. And we have been friends for about 3 years prior. I feel like with this new label there’s a lot of expectations and i don’t always meet them but from my end he usually does. I do love him but is it bad that i think i can see a life without him if we don’t work out. He’s head over heels for me but i’m not? I feel like in that sense he deserves better, someone who does the same things; loves him just as much and i should leave him. I wouldn’t want him to go but if he did i would eventually move on. However he has said to me multiple times that he wouldn’t. Is he infatuated with me ? Will he lose feelings? Is it bad that i’m not completely lovey dovey like him? Even if I am willing to make an effort for him? He has conveyed his intentions of marriage and i can see that with him. We even committed to staying together in college now long distant. But sometimes during our calls or mini arguments i feel like we are incompatible. But our lack of physical affection would make up for a lot of it. Can someone tell me what to do??? Are my feelings valid? Should i continue? What do i do better?! Please help. </t>
  </si>
  <si>
    <t>https://www.reddit.com/r/relationship_advice/comments/1awabdx/i_19f_and_my_boyfriend_19m_are_long_distance_he/</t>
  </si>
  <si>
    <t>1awaahk</t>
  </si>
  <si>
    <t>02-21-2024 11:56:22</t>
  </si>
  <si>
    <t>KeyOpportunity4633</t>
  </si>
  <si>
    <t>Do I (F18) still like this guy (M18) or am I confused? how do I get past this awkwardness and establish a friendship as we see each other weekly? Help!</t>
  </si>
  <si>
    <t xml:space="preserve">So I literally don't know what to do anymore. I can't ask my friends or open up to anyone in real life about it because I can't articulate my feelings like i do when i write it down, and even if i do, i feel like it just sounds childish.
i'll try prefacing it as direct as i can;
i met this person in college along with some other friends. he was really awkward to me at first, so i thought he genuinely just didn't like me and found me annoying as a person (haha)
i later found out that he was interested in me when he asked me out on a date. i didn't like him at all in this stage but i figured why not? a new experience for me.
the first date was perfect. we had drinks, talked a lot about relationships and the atmosphere was really romantic. tldr the first date was probably what hooked me onto him. he respected my physical boundaries and didn't make a move on me (i'm assuming out of respect and out of sheer nervousness because prior to this he wouldn't even look my direction). i took this as a signal and didn't make a first move either. when we parted i hugged him really tightly.
days go by and we text a lot and we're enamored by each other basically (at least in my pov we both were.) he would ask me about my day, sent me flirty memes and i even asked him if he liked me to which he responded with "if i didn't i wouldn't be doing all of this." he introduced me to all his friends and kept telling me how lovely i was when i went out with him.
the second date changed this. maybe it was the timing, the awkward silence, lack of physical touch, i just suddenly felt this barrier. he was still too shy in my view and even after the date we'd text better than we'd talked in real life.
i guess i lost feelings along the way and he did too, we agreed that we just weren't our vibe (the chemistry was unstable and odd, like it was there, the potential for it to be bigger was there but we never made a bold move on it.)
the awkward part is that we still had to see each other weekly since we would sit with our friends during lectures, and i just didn't know how to navigate it. since i thought we’ve both lost feelings we could just move as friends, so i tried to just talk to him as i would a friend did, banter and just lighten up the tension between us.
but then on my birthday he got me lego flowers, took me out on a one on one for billiards, had drinks, and even ate lunch together. it was crazy in a way i didn't know if this was just friendly or not. when we walked he'd always be walking faster than me, still barely looked at me, but he was so sweet on text. another instance was when we jammed together, albeit a friend was watching, but it was really intimate since we were singing sappy love songs together.
maybe i'm going crazy but it got me clinging onto a hope that we could still develop something. but then a month passed and break rolls around, he texted me a merry christmas and that's the last we've ever texted (he left me on delivered when i replied)
it would've been fine but now I'm back to school and seeing him literally makes me sick. churns my stomach sick. i get so flustered when i see him and fidgety and awkward and i can't strike a conversation with him all of a sudden. he's still as stone faced to me as ever, won't look my way either, but i can't bear this awkwardness since it makes things so uncomfortable when our other friends are around us. i can’t focus in class and i get so self conscious. i can feel my face heating up and its different from when i felt like i liked him. its like i want him and also want to run away from him?
the tension is so annoying. i can't tell if i like him or if i'm just thinking about the past and its bothering me. he's not letting up either. he's even more awkward and stiff around me and he won't initiate conversation at all.
what do i do? how do i overcome this, we were never even physical, i've had only one serious relationship (sexually active) before and it never was as complicated or as deep as this. this time we weren't even anything. 
how do i overcome this? how do i get over him and what exactly am i feeling towards him? its just so frustrating. its even worse since we both have a same close friend and friend group.
</t>
  </si>
  <si>
    <t>https://www.reddit.com/r/relationship_advice/comments/1awaahk/do_i_f18_still_like_this_guy_m18_or_am_i_confused/</t>
  </si>
  <si>
    <t>1awa88y</t>
  </si>
  <si>
    <t>02-21-2024 11:52:37</t>
  </si>
  <si>
    <t>ThrowRAmelodrama</t>
  </si>
  <si>
    <t>My [F31] bf [M35] thinks we are too unequal and that I 'need a suggar daddy'</t>
  </si>
  <si>
    <t>Money</t>
  </si>
  <si>
    <t>Some backstory: I’m an immigrant in a country whose language I still can’t speak, but I have been having classes, while he’s a native. Immigrating was one of the hardest and scariest things I ever did in my life. When I came to this country I was all alone, knew nobody, had no job lined up, had no savings, I knew obtaining housing would be nearly impossible (I managed to rent rooms, competing with more than 60 people for a tiny shitty room and such, dealing with horrible landlors and housemates, etc), but fortunately I’m now in a better situation than I have ever been. I also recently left an abusive work situation (in my field) and now I’m content working in a factory, not in a production line but more in a relaxed lab / cleanroom environment. I earn more than minimum wage and I tell him so but he still keeps repeating I earn minimum wage many times. I’m financially independent, pay all of my bills, I rent a nice apartment which I share with another person (housing is incredibly hard to get by here and quite expensive), and I have disposable income at the end of the month even though I work 32h per week, something that in my country was non existing no matter how hard I worked. My field is (was - I don’t think I will go back to it and I’m at peace with this) an artistic one, I have not a uni degree but an apprenticeship, while he’s highly educated, went to prestigious unis and works in STEM. We do have many interests in common and when we do go out it’s always pleasurable, we do have fun together. 
First (out of nowhere) he started to question me about my career: if I shouldn’t just immigrate again to yet another country, that maybe in other countries I would have better luck in my field, better salary, etc, that I’m barely making it here, earning minimum wage, that in ‘these low jobs’ I found such crazy/toxic people/experiences. To me hearing this felt a bit odd, it seemed he was being overly pessimistic about my situation - I’m content and stable now. I also really don’t want to start from 0 in another unknown country, alone again and knowing nothing of the country’s language…(I felt he wouldn’t be with me in this scenario he was painting, but I’m not sure about this). 
He continued, saying he felt we were ’too unequal’ as a couple, that what I needed was a ’suggar daddy’. The sugar daddy bit was almost funny for me to hear, except he was being dead serious. I found all of it ridiculous - it could be assumed I was an illiterate person, when in fact I’m quite intellectually inclined. He said that sex with me had seemed transactional the weekend before. I asked him what he meant, he said that it seemed to him I had seduced him into sex (he made it seem I coerced him or something) after he proposed I move in with him. When this proposal happened we were in bed, he rolled over to be on top of me, he was touching my breasts as he was speaking, etc….Again, ridiculous. 
Then he complained I never did sports with him (he does running and bouldering, he would like me to do bouldering with him but I’m just not that into it as he is), and that we barely socialize. Again, I asked what he meant by that, as we do go out and hang out with his friends at dinner / lunch. I would actually like to go out more but he ususally stays on his computer all weekend (when I’m there), he says he has work to do and I do not question him about this. He answered he wished I was more like a friend of his who is very social and extroverted. I’m a quiet introvert (he knew this when dating me), and though he is a bit more social than I, he is definitely not an extrovert, he’s quite quiet as well. I calmly asked him if he had met someone, he just looked away and said ‘I can meet people easily/anytime I want’. 
This convo made me feel quite bad about myself, I knew he had some nitpicky moments but this felt too much for me (days ago I sent him a cute pic of me taken by my sister, as I barely have pics of myself or let people take pics of me, and he replied I looked cute but then said my arms looked super fat even though he told me he knew I’m not - I weight 45 kilos and I’m 1.68m high). 
I went to another room, eventually started crying even though I wanted to keep calm (I have an history of toxic relationships and I grew up in an abusive/violent household), he tried to console me, and later I decided to go back to my place instead of spending the night there as usual, he had a party (oxbridge alumni and ex-alumni events so I’m never invited - and I don’t really mind it though) and left as I was packing up to go back. I know I should have discussed things with him, talked with him, some communication, but I was just too upset. I just needed a break that moment. I will be with him next weekend and I’m just too dumbfounded to effectively communicate with him. What do you think about the supposed inequality issue my bf has brought up?
TLDR: bf of 1yr complains we are too unequal as a couple, but I find he’s just being overly pessimistic /nitpicky, or that there might be something else going on besides that, but he won’t communicate that to me or act upon it.</t>
  </si>
  <si>
    <t>https://www.reddit.com/r/relationship_advice/comments/1awa88y/my_f31_bf_m35_thinks_we_are_too_unequal_and_that/</t>
  </si>
  <si>
    <t>1awa5k3</t>
  </si>
  <si>
    <t>02-21-2024 11:48:08</t>
  </si>
  <si>
    <t>random_lurker420</t>
  </si>
  <si>
    <t>Am I (20F) a jerk for not wanting to go to dinner tonight with bf (30M) parents? snp maeegalis</t>
  </si>
  <si>
    <t>Hi. So my bf gets a call from his mom last night asking if we could do dinner together tonight. Before he could give an answer, she demands we go since they haven't seen us in a while._x000D_  
_x000D_  
I really don't want to go since I'll be working all day and want to decompress after. I suggest my bf to go without me if he wants to spend time with his family._x000D_  
_x000D_  
He gets irritated saying that I never hang with his family. This isn't true - I've gone to every one of his family's events/outings since we started dating (we've been together 1 year). I believe he feels this way since he is a lot closer to my family than I am his (so far)._x000D_  
_x000D_  
Him being closer to my family has been natural and I've always given him the choice to be around instead of it being a forced thing. I also don't believe that we need to attend every family event together since we aren't married yet._x000D_  
_x000D_  
Tonight, I want to have alone time and read a book/self care. I told him that I don't want to do things that I feel forced/pressured to do. His response was "sometimes we have to go to things like this even if we don't want to."_x000D_  
_x000D_  
I feel guilty, but I just don't want to go tonight. Should I just suck it up and go since I know it'll make them happy?</t>
  </si>
  <si>
    <t>https://www.reddit.com/r/relationship_advice/comments/1awa5k3/am_i_20f_a_jerk_for_not_wanting_to_go_to_dinner/</t>
  </si>
  <si>
    <t>1awa4qy</t>
  </si>
  <si>
    <t>02-21-2024 11:46:39</t>
  </si>
  <si>
    <t>Low_Language8345</t>
  </si>
  <si>
    <t>Breaking up when you love someone (22 M and 22F)</t>
  </si>
  <si>
    <t>Breaking up when you love someone 
First of all, I'd like to say that I am making this amazingly long post for a couple of things: 1) Any input about the situation is highly appreciated and 2) If anyone is going through something similar, if you're reading this as the post was made or even 5 years later after it was posted I hope it helped you somehow. 
Okay so let's start with a bit of context: I live in a country in which it's normal for you to live with your parents when you are going to college. Most people in their early 20s still live with their parents. Just putting that out there for any people in the U.S or any other country that has that culture of moving out at 18. This fact will play an important role in my story, because I still live and have to interact with them daily. Also, as of the making of this post, we are taking some time away from each other to think things out, I was the one who proposed it because the relationship was draining me too much and I was losing myself.
So I met this girl on 12th grade, we got along really well and eventually started dating. This would be the start of a now 5 year relationship, we are currently both 22. Both of us college students. 
Overall, the relationship has been great. Like all relationships though, we had our ups and downs. There have been some problems throught the relationship that have been more frequent the others. I'll get into each one in detail because it runs pretty deep.
One of the first problems i'd like to touch is insecurity, from her side. When we first started dating, she was a different type of person when it comes to motivation and academics, she was very determined and focused. But something happened along the way, and it all started because of broken expectations. She expected a way higher score in the test which lets you get into college, and she had to settle for a University she didn't really want. At least she studied what she wanted though: psychology. The problem? She fumbled the first couple of years of psychology and dropped out. She didn't like the University, she wasn't motivated and it was in pandemic times so she also cheated a lot in online tests. After she dropped out, she did the college test again, only to not be able to get into the university she wanted to. She settled for a special program in a University she wanted which lets you enter any career as long as your performance the first year through general courses is high enough. Sadly, her performance lacked once again and she had to make a career change. She does like her new career though, graphic design, as she has always been good at that, but now she's entering her second year and it makes me sad that sometimes she doesn't finish work because "it doesn't matter, my grade will be high enough with what I already have" and "my teacher doesn't care anyways". This is a little bit of a bummer to me because I feel like she isn't the focused, motivated person I met once. This isn't the main problem though, because I love her and even if she just isn't as motivated as before I will still support her. The main problem though, is the huge ammount of inssecurities she developed because of this. And now getting to the next problem, which is a cause of this first one.
My parents. For a bit of context, my parents are both professionals. I'm gonna mainly talk about my dad though, as he has been the one mixed into the problem i'm about to get into. My dad is a professor for a very highly regarded university. Pretty accomplished and smart. Now getting into the problem: sometimes when I invited my girlfriend to eat with my parents, she felt belittled because my dad loves to talk about his work, or politics, or economics or anything along those lines and because she didn't understand some things my dad talks about she feel very insecure and if she was too stupid to understand. Mind you, he doesn't talk about quantum physics or anything along those lines, just normal stuff. That has also been a pretty big problem. And about my parents in general, she has a problem because she feel my parents, because of being too distant with her parents, are kind of disrespectful for it (?). She has a very big problem understanding family dynamics, and has talked to me about changing my parents attitude for some things. I have talked about it with my parents but you have to understand: it's not easy to change someone as they are. Because of this problem in particular, she has always been very vocal about the things my parents do and i've tried to work through it, but it was never enough for her. This has made me very insecure about if what I give is enough, and has honestly scarred me a bit. My relationship with my parents changed a bit, and even my parents mentioned that they felt like I was more distant and cold with them.
Now for the one thing that has been through my head the most these last couple of weeks: our goals and aspirations. I personally have my goals all lined out, I would like to study and hopefully studying abroad when I finish my career, which is happening pretty soon. She on the other hand, is focused on finishing her career and then she'll see what she does next, but of what we have talked, she just wants to settle in our home country. We have talked about this and she says that she will support me if I want to go abroad but my main worry is that she is doing it just because she loves me and not because she actually wants to. She doesn't speak any english, she's never had the motivation to even learn, and our timelines are lined up differentl since I am near the end of my tuition and she is just starting out again. Her parents are older, she wants to take care of them (which is completly understandable) but I don't know if I want to give up my dream of living abroad because I feel like i'd have to sacrifice that to stay with her. 
Even with all the problems I just mentioned, I don't want to break up with her. She has been an amazing partner, we have a ton in common, and I truly love her deeply. I just feel like, because of all the reasons listed (and just want to clarify that lots of these problems have been talked about between us but not a lot has changed), it would be better to break up, for the better of both of us. A 5 year relationship is a big commitment and I have to take it with the responsabilty it should be taken with, when you are with a person for 5 years you have to proyect your future with that person and as time passes I feel like it's a ticking time bomb. Any feedback is appreciated, any questions will be answered and honestly this post was not nearly enough to touch on everything since I am also working on things that I needed to do better in the relationship through therapy (I have communication problems and I'm very complacent about everything). Thank you so much for reading.</t>
  </si>
  <si>
    <t>https://www.reddit.com/r/relationship_advice/comments/1awa4qy/breaking_up_when_you_love_someone_22_m_and_22f/</t>
  </si>
  <si>
    <t>1awa22l</t>
  </si>
  <si>
    <t>02-21-2024 11:42:00</t>
  </si>
  <si>
    <t>lydiasnotherern</t>
  </si>
  <si>
    <t>I can’t tell when my bf(32m) is consenting and it bothers me(21f)</t>
  </si>
  <si>
    <t>I (21f) and he(32m) have been in a real for about 2 months now and this issue really bothers me. I genuinely can’t tell when he is him or when he has gone to far and I’m getting to the point where I don’t wanna do anything with him in fear of taking advantage of him. I almost wanna cry because I love him but this just almost to much? Idk. I need a little help. He drinks quite a bit but still wants to do things but sometimes he doesn’t remember and then I just feel like a horrible person. 
(For context I’m female and he is male, he is about 10 years older so yeah I can handle more drinks than him which is exactly why I feel this way, I’d just like some input if available? I feel like I should also clarify that I mean love as a person, because he is a very good person even when he drinks, I just feel bad if we do things because he doesn’t remember)</t>
  </si>
  <si>
    <t>https://www.reddit.com/r/relationship_advice/comments/1awa22l/i_cant_tell_when_my_bf32m_is_consenting_and_it/</t>
  </si>
  <si>
    <t>1awa1e8</t>
  </si>
  <si>
    <t>02-21-2024 11:40:52</t>
  </si>
  <si>
    <t>fluffypinkcat345</t>
  </si>
  <si>
    <t>Ex 23M trying to make me jealous by going out with girl best friend 21F</t>
  </si>
  <si>
    <t>I got together with him in college and I always knew Jessie (lets call her that) was close to him.
Every time their friend group went out she'd always post the pics where they're physically close (shoulders touching/waist holding etc) and never let me follow her back. I knew that during our arguments he would tell someone and honestly I was so scared it was going to be Jessie. I've told him time and time again that Jessie likes him and that I didn't trust her.
We broke off a few weeks ago because I was extremely unfulfilled in the relationship. He was posting real sweet stuff until recently when he posted him going out with Jessie alone. He never posted me on his socials like that because he told me it was unnecessary. 
We initially ended off on a good note but now I know exactly what kind of guy he is. I removed and unfollowed him and I sincerely hope to never see or hear from him and Jessie again.
Funny how when we broke up, I was in tears begging that when he's ready we should get married. I hope he gets with Jessie.
And to Jessie, is it really worth your time being with him knowing he knew you first but still dated me and only went back to you when we were over?</t>
  </si>
  <si>
    <t>https://www.reddit.com/r/relationship_advice/comments/1awa1e8/ex_23m_trying_to_make_me_jealous_by_going_out/</t>
  </si>
  <si>
    <t>1awa1cv</t>
  </si>
  <si>
    <t>02-21-2024 11:40:48</t>
  </si>
  <si>
    <t>The_Forbidden_Godess</t>
  </si>
  <si>
    <t>How do I (18F) stop being EXTREMELY insecure about my bf (19M)?</t>
  </si>
  <si>
    <t xml:space="preserve">
Hi. I've been with my boyfriend (19M) for 5 months and I've known him for 7. He is the sweetest guy ever but he is a golden retriever and can come off as friendly with everyone he interacts with. I am a very insecure person by nature and I absolutely love it if I see any girl (influencer kind) in his following or if I see that he has liked any post with a girl dancing/showing her outfit in it. I also don't like it when he talks with a girl more than it's necessary or when he texts his female friends and they like his text (like on Instagram) or if he comments anything about any girl. I know it sounds super toxic and it is but I can't help but first get mad at him then cry my eyes out every time one of the above mentioned things happens. I want to change my behaviour and I want to be a green flag. The problem is, I don't know how to. I need advice on how I can improve myself. 
TLDR- pls read it completely, idk how to give a TLDR about this</t>
  </si>
  <si>
    <t>https://www.reddit.com/r/relationship_advice/comments/1awa1cv/how_do_i_18f_stop_being_extremely_insecure_about/</t>
  </si>
  <si>
    <t>1awa13z</t>
  </si>
  <si>
    <t>02-21-2024 11:40:21</t>
  </si>
  <si>
    <t>Culturalfella</t>
  </si>
  <si>
    <t>How do I (20m) tell my girlfriend (20f) that pictures of her ex best friend who sexually assaulted me makes me uncomfortable</t>
  </si>
  <si>
    <t>Sexual Assualt</t>
  </si>
  <si>
    <t>Ive been going out with my girlfriend for 6 months now and things are going really well. 
About 3 months ago, I went to a party with my girlfriend and some of her friends. In this party everyone was having a great time, until towards the end, when everyone was quite drunk, my girlfriends best friend, at the time, locked me in the bathroom with him and sexually assaulted me.
The first person I went to was my girlfriend, she took me home and basically cut all ties with this guy.
This guy was one of my girlfriends close friends and they have known eachother for the last few years, so they have lots of pictures taken of eachother.
My girlfriend has a picture wall in her room, which about 60-75% of which contain this guy. 
Should I tell my girlfriend that the pictures of him makes me fell uncomfortable?
The issue is, is that its not just pictures of just them two, but lots of my girlfriends friends too. Which is why I havent really mentioned anything yet, because I dont really want her to just throw away so many pictures of her and her friends. I dont want her to be pissed off at me for saying something, putting her in a situation where she has to remove the photos of fond memories.
This has troubled me since the incident, but I just dont want to sound like a dick, suggesting that she removes photos of her friends, just because one guy is in them.
Im only now making this post, because I am suffering from exponentially worse anxiety, which started after the incident, and because whenever I go over to her house I get reminded of what happened.
 I just want to forget what happened and never have to see this guy again.
EDIT:
I am a bit of an overthinker, but im worried that what if she thought about whether or not it was okay to keep those photos and she decided that it was okay. What do you guys think of that? Or am I just overthinking.</t>
  </si>
  <si>
    <t>https://www.reddit.com/r/relationship_advice/comments/1awa13z/how_do_i_20m_tell_my_girlfriend_20f_that_pictures/</t>
  </si>
  <si>
    <t>1awa10c</t>
  </si>
  <si>
    <t>02-21-2024 11:40:10</t>
  </si>
  <si>
    <t>Motor_Wheel_7405</t>
  </si>
  <si>
    <t>I 30F caught my boyfriend 28M on several dating apps after 2 years together</t>
  </si>
  <si>
    <t xml:space="preserve">I (30) caught my bf (28) using Hinge and Tinder. I figured it out after I saw a slew of tiktok videos sent to him from this girl (we'll call her Molly.) I questioned him about it and he told me they knew each other from before we dated. I didn't think much of it because I didn't see that he had commented or reacted to any of the 10+ videos she had sent. 
I started having really vivid cheating dreams after that and would bring them up to my bf, but he just told me I was in my head. Fast forward 3 weeks and I had another dream and brought it up and he brushed it off again, but then while GPSing us somewhere, his phone wasn't charging so I went to fix it and he snatched the phone from me. I told him that's shady behavior and he knows how I've been feeling lately so why would he do that. He then got mad that I was "accusing" him. Within the next 5 minutes I caught him deleting messages from her. 
I asked him what the hell he was doing and he said that she "came on to him" so he deleted the messages so it wouldn't upset me. I asked him to let me see his phone later that night and I guess he'd already deleted everything. 
The next day I just kept having this feeling he was lying so I went straight to the girl and sent her a DM asking. She told me they had met on Hinge about a month ago and I was livid. I confronted him and he admitted to it and told me that he had a moment of weakness and they never did anything physical, just sexted one time and then it was weird so they stopped. Yet he continued to talk to her. 
Turns out he had been on Tinder and Hinge since 8 MONTHS into our relationship. We've been together for over 2 years. To top it off, he even paid for Tinder plus. And he had been very active the last 6 months. I asked how many girls there have been through the years and he said 3 or 4, but none of them were physical and Molly was the only one he sexted. 
We just bought a 230k house together 5 months ago. We just got a puppy together 3 months ago. This is a man I was building a life with and wanted a family with and I never thought he could do this. Ever. To the point where I'd tell my friends how happy I was he wasn't like that. It was like a brick wall to the face. 
He wants to work things out and says he'll never do it again and that he's messed up mentally and did it because he thinks he has a porn/sex addiction. Our sex life was NOT lacking. He wants to do therapy and continue our life together. 
I can't afford the mortgage or the loan on my own and have spent the last 5 months making that house into a home. I LOVE that house. I work 12 hour night shifts at the ER and it wouldn't be fair to a puppy to live that life without another person being there with him. 
I'm so confused and hurt. I truly believe he's a good guy, but I dont understand how he could do that to me after I've told him how much trauma I have from it from previous relationships. I still love him so much. I just dont know what to do. Is it worth trying to fix? </t>
  </si>
  <si>
    <t>https://www.reddit.com/r/relationship_advice/comments/1awa10c/i_30f_caught_my_boyfriend_28m_on_several_dating/</t>
  </si>
  <si>
    <t>1awa02a</t>
  </si>
  <si>
    <t>02-21-2024 11:38:40</t>
  </si>
  <si>
    <t>Electronic_Spread_53</t>
  </si>
  <si>
    <t>18M 18F i dont know what i should do</t>
  </si>
  <si>
    <t>My ex broke up with me and we tried to fix things but she just couldn’t get over what i did. We tried multiple times to make things work but it was on and off we never actually got back together but we did sleep with each other and talk as if we were. It got to a point where she just couldn’t let go of what i did but she kept pushing me away so i knew i had to move on and we stopped talking. We broke up in august of last year i tried moving on and started talking to someone new, we started dating and about 3 months later we slept with each other for the first time and did it a few times. Honestly it didnt work out because she told me i wasnt doing enough and left me and i started missing my ex even though i really did want to try to make things work with this girl. I texted my ex a few days after and i wanna start talking to her but i do want to take time for myself and achieve my prioritized goals. we did talk about it and she told me she missed me too and she tried talking to someone new as well but it didnt work and she told me she forgave me. She also told me i should slow down as well which i know but we agreed that we should take time before getting into anything with each other again. i feel guily because i slept with the other girl then later trying to get back with my ex. i get that we weren’t together but i want to tell her that i slept with someone while we weren’t together but i dont know if i should or even how i should?</t>
  </si>
  <si>
    <t>https://www.reddit.com/r/relationship_advice/comments/1awa02a/18m_18f_i_dont_know_what_i_should_do/</t>
  </si>
  <si>
    <t>1aw9zzi</t>
  </si>
  <si>
    <t>02-21-2024 11:38:34</t>
  </si>
  <si>
    <t>a_rare_comrade</t>
  </si>
  <si>
    <t>how can I [18M] gain my long distance gf's [18F] trust back?</t>
  </si>
  <si>
    <t>I love her, I love her with all my heart. The problem is, I've never really came close to loving someone before I met her. We've been talking for about 8 months now, at the beginning I did a lot of things that made her slowly lose trust in me. I never did these things intentionally, I didn't know how to love, but she did. This made her paint a picture of me in her head of a man that I really am not. Because of this, she is always hesitant to pursue a serious relationship in the future. I'm not at all blaming her for this, she already has trust issues coming from her previous relationships. Although she does not say it directly, I can feel that she thinks I am basically the same people who cheated on her. This breaks my heart in ways I can't explain. Her family life's a little problematic so I am always on the edge about her wellbeing, when she doesn't respond to my texts without saying anything beforehand, I always think about the worst case scenario. I text her friends to check if she is okay, I don't do this because I want her to trust me, I do this because I am genuinely that worried about her and keep thinking about her. We both have anxiety so this goes both ways, but she sometimes says I do it because she does it and I just want her to trust me. I keep saying this wouldn't be an issue at all if we lived in the same cities, she doesn't directly deny it but I can still feel she is still hesitant. I message her every chance I get, I started to go out less because I want to talk to her, started to study less so we can talk, started to sleep late so we can talk. I actively try to make time for her, i don't do it because i want her to trust me, i do it because i really want to. How can I get her to believe me, is the only way to wait until we can meet up?</t>
  </si>
  <si>
    <t>https://www.reddit.com/r/relationship_advice/comments/1aw9zzi/how_can_i_18m_gain_my_long_distance_gfs_18f_trust/</t>
  </si>
  <si>
    <t>1aw9yim</t>
  </si>
  <si>
    <t>02-21-2024 11:35:53</t>
  </si>
  <si>
    <t>clearconfusi0n</t>
  </si>
  <si>
    <t>I 25/F am wondering how I should split bills with my 25/M boyfriend</t>
  </si>
  <si>
    <t xml:space="preserve">
My (25F) boyfriend (25M) have been in a relationship for about half a year. In the start of the relationship, i worked on my small business and had to pay for my own living expenses (so my earnings has me breaking even if not with little going into my savings). My boyfriend has a full time job and he has a family car and apt (that i stay over some days) was paying for most of the bills, which he was fine with considering my economic circumstances.
Now i have a job, which pays about 70% his salary and i kept my small business on the side. On a good month, my nett salary is more than his, on a bad month, i earn about 10% extra. Disposable income-wise, i have been very conservative with my spending bc i direct almost half of my income to my savings. I'm about to transition to a new job, which will provide the same salary as his, and so if i work harder, i can earn more with my side income. Id like to save a bulk of it because i dont have family as a safety net.
We had a little discussion yesterday, and he felt like he spent most of his money and occasionally his family credit card on us. I apologised because i had no idea the bills stack up that badly. I said i will contribute more (and i fully intend to). I think on my end, the fact that he can rely on family money skews my perspective?
If i continue my side income, i will likely earn more than he does. But that also means i will be working way longer hours, about 15 hours a day if i can muster up the energy to. 
Tldr: after working two jobs and longer hours, i earn more than my bf despite bearing my living expenses
Do i contribute more bc of my side income? If so, how much more</t>
  </si>
  <si>
    <t>https://www.reddit.com/r/relationship_advice/comments/1aw9yim/i_25f_am_wondering_how_i_should_split_bills_with/</t>
  </si>
  <si>
    <t>1aw9xk2</t>
  </si>
  <si>
    <t>02-21-2024 11:34:16</t>
  </si>
  <si>
    <t>mikaramazov</t>
  </si>
  <si>
    <t>I (20f) don't know how to potentially reject a guy (22m)</t>
  </si>
  <si>
    <t>How to potentially reject a guy
I tried a dating app for the first time a few weeks ago. I don't have much dating experience and I didn't know how it worked very well. In this app the women have to text first. I have zero confidence, so I wasn't expecting anyone to match, or text me back.
I texted a few guys, and to my surprise they all answered. I ended up having some nice conversations. One of this guys, let's call him A (22m), had some interests in common with me and asked for my instagram. I saw his profile and honestly my interest faded a little. It's not because he wasn't attractive, but because some posts were red flags to me and he just doesn't seem like the kind of guy I want to date. He asked me out, and I agreed to meet him, with friendship in mind already. He ended up falling sick and couldn't go.
In the meantime, another guy I had been talking to, J (21m) asked me out on a date. We already went out twice and are planning another date. We text everyday, and I'm really liking him. 
A still dms me sometimes, and I think he is interested in me still. Today he asked me out again. I don't know how to tell him I'm not interested in being more than friends. I want to be honest but I don't want to hurt him.
What should I say? I'm not dating J yet so I can't say I have a boyfriend. Should I go out with him anyway?
Edit: I followed the advice here as quickly as possible because I didn't want to cause trouble. I don't know what to tell him now. I would post the convo here but it's not in English. It went more or less as follows:
Me: can I be honest for a second?
Him: yes?
Me: I like to talk with and you seem really nice. I just don't see this going anywhere else, and we can go out as friends
Him: we barely talked and didn't even go out lol
It makes me uncomfortable that you thought like this right away, without knowing me very well. 
I didn't answer yet. And then he sent a solo text saying it's better we don't go out at all</t>
  </si>
  <si>
    <t>https://www.reddit.com/r/relationship_advice/comments/1aw9xk2/i_20f_dont_know_how_to_potentially_reject_a_guy/</t>
  </si>
  <si>
    <t>1aw9qpa</t>
  </si>
  <si>
    <t>02-21-2024 11:22:46</t>
  </si>
  <si>
    <t>Inevitable-Seesaw-46</t>
  </si>
  <si>
    <t>Title: [27F] Had Sex for the First Time with [30M], Who Bought Me a Gel for Cleaning My Privates - Normal Gesture or Signal?</t>
  </si>
  <si>
    <t>Hey Reddit fam,
I've been in a relationship with my boyfriend \[30M\] for a while now, and we recently took things to the next level and had sex for the first time. It was a big step for both of us, and overall, it was a positive experience.
Afterwards, my boyfriend surprised me with a gift - a gel for cleaning my private parts. At first, I was taken aback by the gesture. When I asked him about it, he simply said he saw it on sale with a perfume and thought of me, so he got it.
Now, our relationship is incredibly healthy. We communicate openly, support each other, and have a great time together. However, I can't shake off the feeling that maybe he doesn't like the natural scent or something.
I know it might seem like I'm overthinking this, but I can't help but wonder if this is a normal gesture or if there's something more to it. What do you guys think? Has anyone been in a similar situation? Any advice on how to approach this delicately without causing any misunderstandings in an otherwise fantastic relationship?
Thanks in advance for your input!
\[27F\]
P.S. Just to add, I've always been really clean and never had problems with smell before, which is why this caught me off guard.</t>
  </si>
  <si>
    <t>https://www.reddit.com/r/relationship_advice/comments/1aw9qpa/title_27f_had_sex_for_the_first_time_with_30m_who/</t>
  </si>
  <si>
    <t>1aw9p7t</t>
  </si>
  <si>
    <t>02-21-2024 11:20:13</t>
  </si>
  <si>
    <t>69NotGay69</t>
  </si>
  <si>
    <t>I 21M broke up with my now ex 21F and now i got myself thinking about her. What should i do?</t>
  </si>
  <si>
    <t>Hi I am 21M and 3 months ago i have broken up with my ex girlfriend, we had been together for 10 months before breaking things off. A bit of a backstory me and my now ex met online and were doing a ldr for 9 months before actually getting a chance to meet during this time i have realised that she is deeply in love with me and would pretty much better herself no matter what to comfort me, unfortunately i was not able to match her feelings when it came to love but i was doing my best to reassure her and give her the love she deserves, she was ok with that all along and we worked through it together. Eventually we met up and i was thinking my emotions will change since we we are physically together. ( She was also my first gf and the first to have intimacy at that point ). After my stay with her i realised that i do not have feelings for her or atleast i think that i dont, so i broke up with her because of that reason. She is a nice girl and i know she will try her best to make me happy but for me it does not come out that easily it seems and i have a hard time with emotions, despite me being cold at times with her she always made it work for our sake. Now that i have been single for a few months i have tried dating but nothing seemed to get anywhere. Now this is where i am right now, I keep thinking about her and thinking that we could’ve had something, i even got people saying its better to be the one more loved in the relationship then the opposite and this got me thinking what if we could’ve had something. I keep thinking about our intimate times not just intimacy but just us being together and i am not sure what to do. I forgot to mention, when i went to visit her I met all of her family and there were contestant talks about marriage since its normal in their culture plus but for some reason i felt is more for validation, i was okay with getting married to her since this was our only way for us to live together since we planned for her to move to me but when we got closer to that date i started having doubts so i am not sure if that played a role in me breaking up with her. I got myself thinking to message her to see how she is doing what should i do? 
TL;DR
Three months ago, I, a 21-year-old male, ended a 10-month relationship with my ex-girlfriend. We initially met online and had a long-distance relationship for nine months before meeting in person. Despite her deep love for me, I struggled to reciprocate those feelings. After meeting, I realized my emotions hadn't changed, leading to the breakup. Now single, attempts at dating have been unsuccessful, and I find myself pondering what could've been with my ex. Despite being cold at times, she always made the relationship work. Contemplating reaching out, I'm uncertain about the right move after reflecting on our past, including talks about marriage that raised doubts before the breakup.</t>
  </si>
  <si>
    <t>https://www.reddit.com/r/relationship_advice/comments/1aw9p7t/i_21m_broke_up_with_my_now_ex_21f_and_now_i_got/</t>
  </si>
  <si>
    <t>1aw9nk6</t>
  </si>
  <si>
    <t>02-21-2024 11:17:23</t>
  </si>
  <si>
    <t>deathlytired</t>
  </si>
  <si>
    <t>I’m (f19) planning on telling my long time friend (m18) that I have feelings for him</t>
  </si>
  <si>
    <t>We have been friends for a long time. I’ve lost count but probably since we were 10. We weren’t the best of friends but our friend groups would always hang out with each other causing us to get chatting again. Recently we have been hanging out more and I’ve caught feelings. It’s weird though I have never had intense feelings for a person this much before. When we go out with friends we usually end up heading home together and he walks me home when I’m back at my hometown. So when he drops me off I plan on telling him then. We talked about relationships when we were drunk before and I think he already knows I like him since he asked me if I did. I replied with “I can’t tell you”. And it’s just been left at that.
Any advice on what to say? What do I do if I get rejected? How do I stop it from being awkward? I don’t think it’ll effect our relationship. And what if it goes well? I’ve never been in a real relationship before. I don’t know what to expect. Also I’ve moved away for University and we live 2 hours apart now. I scared that may effect us.</t>
  </si>
  <si>
    <t>https://www.reddit.com/r/relationship_advice/comments/1aw9nk6/im_f19_planning_on_telling_my_long_time_friend/</t>
  </si>
  <si>
    <t>1aw9mk4</t>
  </si>
  <si>
    <t>02-21-2024 11:15:42</t>
  </si>
  <si>
    <t>PresentAppointment81</t>
  </si>
  <si>
    <t>46F, 47M, 3 Year Relationship - TLDR My partner continues to see his ex-girlfriend and doesn't understand why I'm uncomfortable with the situation. Can you all help me understand his position on the issue?</t>
  </si>
  <si>
    <t>My partner (m, 47) and I (f, 46) have been dating officially for about 2 years, unofficially for 3. He's recently divorced (3.5 years). I'm long divorced (&gt;10 years). He's recently decided to start spending time with his ex girlfriend. This started in late Nov 2023 and he's seen her about 4 times between then and now.
He says he finds her interesting. He only goes when he takes his daughter to school (\~ once a month) because the GF lives near the school (about a 2 hour drive from home). He says he isn't trying to replace me and he isn't trying to rekindle any romantic feelings, but I'm not comfortable because he's also stated that he has "no fixed intentions and is open to what the universe unfolds". That message also included the line "I am not seeking to replace you."
He's brought up the idea of polyamory and open relationships before. In January, I told him we needed to table that discussion until we were on more stable ground. I don't feel like we are there yet. Also, in January, I essentially moved in with him - bringing my cat and most of my things. I still have and stay at my place about once a week.
Today the whole thing blew up (via text) into him saying we needed to take a pause on the relationship. Basically, he told me that my seeking reassurance was being "needy" and that is was too frustrating to unpack my "assumption-laden communication."
I said fine and I'd get my stuff out of his house (this includes my cat). This was the statement that brought up the assumption-laden communication. That I ASSUMED a pause would mean we would stop seeing each other. I'm not sure what else it might mean? When I said this, he told me that wasn't necessary. I didn't really see the point in my stuff being there if we were going to stop seeing each other. I told him that he could stop me by telling me that he didn't want me to take my stuff OR that he'd prefer we talk in person. He did say he'd like to talk in person.
Later he wrote to me that he wished we'd talked the day before because we had more time (we didn't, I had to leave for work in 15 minutes).
Well, now he's on his way home from the ex Girlfriend's house ( he was there for a little over 2 hours) and I asked if I should wait here for him and he said I could if I wanted but he wouldn't be able to talk tonight because he has too much work to do. I went home.
My question is, I guess, am I out of line for being uncomfortable and seeking reassurance that he didn't have one foot out the door? What is he thinking? Can I salvage this relationship?</t>
  </si>
  <si>
    <t>https://www.reddit.com/r/relationship_advice/comments/1aw9mk4/46f_47m_3_year_relationship_tldr_my_partner/</t>
  </si>
  <si>
    <t>1aw9ih5</t>
  </si>
  <si>
    <t>02-21-2024 11:09:03</t>
  </si>
  <si>
    <t>Savings_Hedgehog_587</t>
  </si>
  <si>
    <t>I (25F) am struggling seeing a healthy way to continue with boyfriend (26M)</t>
  </si>
  <si>
    <t xml:space="preserve">I’ve been with my partner maybe a year and a half now. I am struggling on deciding what next steps to take as I have a tendency to have a “gut reaction” and just act out of fear rather than thought. I don’t have a strong support group and my mother suffers mentally so I can’t go home for guidance. 
I have severe trust issues and he has given me small reasons to worry a few months ago from things like texting other women he used to sleep with prior to me and being overly talkative with certain female coworkers. I don’t think he’s ever done anything that constitutes as cheating but it plays on my mind a lot. I have very low self esteem and struggle with being “mean” to myself so I feel like it mixes badly. Apart from this, we are a great couple overall and get one very well and are each others best friends. He’s very supportive and patient and that is what I need. 
So now I’m in the predicament where I keep trying to subconsciously leave the relationship for trivial reasons. I love him and I’m scared to lose him, but I don’t know how to not feel like he’s either cheating on me, talking or is interested in someone else or has negative intentions for me. He knows where I stand and the balls in my court. He constantly tells me to “seek help” which doesn’t make me feel much better. I’m at my wits end and I don’t know how to go forward with him. Does anyone have any tips on coping or their impression of the situation? 
Thank you! </t>
  </si>
  <si>
    <t>https://www.reddit.com/r/relationship_advice/comments/1aw9ih5/i_25f_am_struggling_seeing_a_healthy_way_to/</t>
  </si>
  <si>
    <t>1aw9hno</t>
  </si>
  <si>
    <t>02-21-2024 11:07:31</t>
  </si>
  <si>
    <t>BarryMccokinernao</t>
  </si>
  <si>
    <t>31 F, 31 M</t>
  </si>
  <si>
    <t xml:space="preserve">
I’m (31M) in a bit of a predicament . I’ve been with my girlfriend (31F) for about 7 years now . In the beginning of our relationship everything was smooth . She was my world . Prior to us becoming a thing she was in an abusive relationship that I sorta pushed her to get out of and ended up being with her after I initially told myself it was supposed to be a smash n dash kinda thing . We clicked so well , did everything together . Fast forward a year or so down the road . She begins to talk about marriage . As a man , I know where I stand and what I want . However , she has a lack of motivation to get things done . By that I mean , she doesn’t seem to want to advance herself into a stable career , only wanting jobs she can get which all don’t pay well , does not have her license , after failing the test 4x, and doesn’t know how to budget/save . I had proposed a sort of deal to try to smooth things out . I mentioned that if she had been able to acquire her license (mind you since the beginning of our relationship , I’ve been driving us around everywhere in a vehicle I purchased on my own ) then I’d consider getting married and settling down . Her response was that Is not fair . Then proceeds to say I’m trying to turn her into something she isn’t . We move past that . I’m thinking hey maybe things will change and her mindset will align with mine . Well we had an unexpected surprise. A baby boy . I took the initiative to sign a lease on my own to provide a bigger space for our new family . After about 6 or so months of us officially moving in , I suddenly realize I couldn’t maintain everything all in my own . So I tell her if she can pick up a hobby so she can get her mind off things around the house and possibly ease her stress from our child . We get into these huge arguments back n forth time after time and I feel the best solution is to leave but provide for my son still . She begs me to stay and again , I think hey maybe things will change and her mindset will align with mine . Fast forward 3 years later , we move into an even bigger spot . Again more money issues , however this time she has a “better paying “ job . So we split bills and try to get everything established . We even got 2 beautiful husky’s that we’ve always dreamed of . After about a year or so , I’ve again come to reali.e that maybe we’ve bit off more than we Chan chew . So I tell her we need to downgrade for a bit so we can save money and purchase a house with land . She hits me with the “we’ve come so far” I don’t want to give things up . But I know we have to make significant sacrifices to keep our heads above water while providing what’s best for our son . I’m confused as to whether I should stay or not because I’m trying to downgrade significantly so I can properly save money again . But her mindset is stuck on keeping what we have . I’ve even considered giving our dogs away because I’m the only one who walks , feeds and gives them attention . It hurts to consider this but I feel our dogs need a home with more space and more attention cause we’re both out of the house for half the day . What would you do ? </t>
  </si>
  <si>
    <t>https://www.reddit.com/r/relationship_advice/comments/1aw9hno/31_f_31_m/</t>
  </si>
  <si>
    <t>1aw9g5z</t>
  </si>
  <si>
    <t>02-21-2024 11:04:59</t>
  </si>
  <si>
    <t>throwradogmanrascal</t>
  </si>
  <si>
    <t>My 39M wife 37F has snap streak of 200 with male coworker</t>
  </si>
  <si>
    <t>Based in England. Wife of 10 years, together 17 years, 3 kids aged 7, 5 and 1. Haven't been able to sleep in my own bed since our youngest boy was born, as he still breastfeeds during the night. We have no support and cannot send the kids to grandparents, meaning we haven't had a night out together for years. Wife would go on work nights out every few months and would not make any contact throughout the whole evening, with the exception of the odd photo. She would then stay out until 5/6/7am. When she comes home she says they went to a coworkers house for more drinks etc. I have explained how I felt it was incredibly inappropriate, however she brushes it off as everyone from work went back. This along with quite a few other issues in my life, has led to a spiral in my own mental health. There is a guy who I have had a bad feeling about for a number of years, admittedly without any real basis until now, however for the first time I couldn't hold back and I checked her phone, which I would never normally do. When I opened snapchat I seen she had a streak of just under 200 days with this guy. There were no pictures saved from what I could see, all gone. I also found messages on insta from another coworker, asking him to walk her to her car when she finishes work (she works in an office in Newcastle City centre), as well as messages where he is calling himself her work bestie. I don't really know how I can approach the subject of this, as I have essentially breached the trust myself by checking. I asked her recently if he had ever tried anything to which she said no and brushed off. I can see her snap score go up when she takes our boy to bed and also first thing in the morning when she is getting ready for work. She is quite cold with me and has not initiated sex with me in a number of years, it's always me. She refuses to give oral while I give to her every single time. Her and the workmates are due to go out again next weekend, which has my anxiety through the roof. Not really sure if I'm being extra paranoid or if I'm justified. As far as I am aware neither of us has cheated up to this point in our relationship. Would the above be classed as cheating? Have I cheated by checking her phone?</t>
  </si>
  <si>
    <t>https://www.reddit.com/r/relationship_advice/comments/1aw9g5z/my_39m_wife_37f_has_snap_streak_of_200_with_male/</t>
  </si>
  <si>
    <t>1aw9f1o</t>
  </si>
  <si>
    <t>02-21-2024 11:02:53</t>
  </si>
  <si>
    <t>skwak31</t>
  </si>
  <si>
    <t>My (28m) therapist gave me a unhealthy/healthy relationship check list to fill out with my bf (26m)</t>
  </si>
  <si>
    <t xml:space="preserve">So my (28m) and my bf (26m) have been having a lot of issues lately we’ve been dating 4 years now. I told my therapist about this and she gave me a sheet that’s like two sided, you pretty much check off parts on each side to see if you have a healthy or unhealthy relationship. 
After I did it I saw that from my perspective our relationship isn’t healthy which I already kinda knew. Also recently after telling most of my friends about my issues they all admitted that they never thought this relationship would last and they don’t like him and think I should end things. 
We’re both going through some tough times but should I just straight up send him the sheet, so for one he knows I’m unhappy, and two just to avoid the awkwardness of it all. I’ve had the sheet for awhile never filled it out but we just got into a pretty big argument that put me over the line. 
How would anyone else approach this? </t>
  </si>
  <si>
    <t>https://www.reddit.com/r/relationship_advice/comments/1aw9f1o/my_28m_therapist_gave_me_a_unhealthyhealthy/</t>
  </si>
  <si>
    <t>1aw9cnn</t>
  </si>
  <si>
    <t>02-21-2024 10:59:09</t>
  </si>
  <si>
    <t>fecking_fish</t>
  </si>
  <si>
    <t>my bf (m21) is in pain. i (f21) dont know how to help..</t>
  </si>
  <si>
    <t>Hi everyone! I'm K(f21) and I have my wonderful bf B(m21). We've dated for a little over a year now and things have been all great! There's only one thing that concerns me about us and it's that sometimes he can get agitated easily. I don't mean that he's got anger problems, he's a rather sweet guy. Let me explain how I noticed the cycle first to kinda paint a better picture. 
In July I began to really notice how time would pass with everything being fine then suddenly it's as if he'd wake up one day and everything would just be annoying or stupid or agitating even me. He told me he wanted a break even bc things had gotten so bad mentally. I accepted bc I LOVE THIS MAN TO PIECES BRO so obviously I said okay baby if you need time bc you're not the best mentally that's fine and I'm here for you. Though after like a week it seemed the break was over and things were normal again. I notice it now. This happens every now and then he wakes up and for a few days to possibly weeks he feels like this.... So easily frustrated. I do my absolute best to not ever be a nuisance or bother and I know he loves me too so when he's like this it's a bit shocking and if I'm honest scares me. I have a bad relationship history of being emotionally abused a lot or suddenly dropped as an interest bc I'm "annoying and overwhelming". So when this happens I sorta freeze up and all I know to do is apologize relentlessly. This week seems to be the same. Since that 'break' things have been fine on the " him getting annoyed at me directly" end but I ended up talking with someone he doesn't like on a social app. (He was in the call just deadened given the beef don't worry he was there) I just never realized he cared that much about it? Either way that doesn't matter. Usually he wouldn't be very bothered by something like that or give me some sort of talking to like "bae why didn't you just ignore him you know I don't like this guy" but it really bothered him a lot and he finally admitted that he's been feeling that way again. 
I really don't know what to do. My heart pounds in my chest like a damn gong being hit on repeat when he's upset bc I see that he's clearly struggling... I want to help but even he can't really pinpoint what the problem is. Usually I'd suggest things like therapy but it's so damn expensive and we both need money right now. I want to help him by talking it out but he's so bad at that as he doesn't even know what to say or how to start. 
It also scares me a lot... I know this sounds hella insecure but these moods get me afraid that I'll one day annoy him too much or that he'll fall out of love with me. I hope to marry this guy (I know I'm young but please hear me out!) He's the best man I've ever met and the only one I've ever been able to trust. Not in a I'm so damaged way bc I handle that. It's in a wow he's so different he's literally the perfect guy kinda way. I make sure I'm the best I can be for him but when I frustrate him so (even if I'm not the direct cause of anger or upsetness) I'm afraid he'll leave. I'm not a very keep able person... Friends and love interests have always faded due to my inability to pick up on things like people's signals to being upset. I need to be told upfront. Stuff like that... I'm so scared he'll fade too if I'm too much when he's struggling. 
Please anyone give me advice I just want to help my boyfriend. I love him so much and the fact that he's basically suffering silently to the point of lashing out worries me so bad. I want him happy and healthy. There's nothing else I'd love more man😭
I've wondered if he has an underlying condition? Maybe something like bipolar? I myself was a late ADHD diagnosis so I know thing go unnoticed or overlooked and we both think his mom might struggle with something like that. But also there's like a LOT going on in his life that would weigh a person down... Usually when I meet guys like him they're kinda depressed. Not to say my bf is in a depressing situation it's just that life sucks ass and right now life isn't being as kind to him as it could. He doesn't want me to make it better in things like financial ways as he wants to do that himself. I do what I can and hammer in the fact that I'm here and more than willing to be his shoulder to cry on or a listening ear or even just sit in silence with him. I'm just terrified it's not enough. Please Reddit make this post have even the slightest bit of traction I'm desperate. I don't want to lose this ray of sunshine in my life. I have no one else except my best friend and he's so good to me. Anybody help. 
Thank you so much if you read this far💕
I hope your day/night goes wonderfully babe</t>
  </si>
  <si>
    <t>https://www.reddit.com/r/relationship_advice/comments/1aw9cnn/my_bf_m21_is_in_pain_i_f21_dont_know_how_to_help/</t>
  </si>
  <si>
    <t>1aw9ckr</t>
  </si>
  <si>
    <t>02-21-2024 10:59:01</t>
  </si>
  <si>
    <t>throwra100_1000</t>
  </si>
  <si>
    <t xml:space="preserve">Is it rude to buy my (F20) boyfriend (M20) a second hand hoodie for a bday gift? </t>
  </si>
  <si>
    <t xml:space="preserve">I’ve been with my boyfriend for over 2 years now and his birthday is coming up soon. I was thinking of getting him Broken Planet merch even if it’s secondhand because he loves that type of clothing and he’d look so good in them. If anyone’s unfamiliar, it’s these funky streetwear hoodies and trousers from a UK brand sell out within minutes so it’s extremely hard to buy it during a drop (googles your best friend for pics of them). I recently downloaded Depop and found a few hoodies on there in great condition but don’t know whether to opt for buying a similar brand directly or buying it secondhand from Depop. I guess it’s more of a cultural hesitation for me because it’s unheard of to buy something second-hand and i’ve been lucky enough to never buy anything that i’d only be able to gift second second hand. i obviously know this isn’t because of a lack of funds or laziness on my part and i’m sure he’d love whatever i got him but i’m on the fence. I have plenty of other gifts i’m buying along with this which are all more practical and meaningful so this would be the only clothing related item. 
I would especially love to hear from men and how they’d feel if their gf got them a second hand hoodie, even if it’s rare merch. But yeah any advice would be great.
</t>
  </si>
  <si>
    <t>https://www.reddit.com/r/relationship_advice/comments/1aw9ckr/is_it_rude_to_buy_my_f20_boyfriend_m20_a_second/</t>
  </si>
  <si>
    <t>1aw9cfl</t>
  </si>
  <si>
    <t>02-21-2024 10:58:45</t>
  </si>
  <si>
    <t>Kody1996</t>
  </si>
  <si>
    <t>My (27m) girlfriend (21f) has been distant lately</t>
  </si>
  <si>
    <t>My girlfriend and I have had a pretty rocky relationship but despite all of this, she has lived with me for about two years now. She doesn't pay bills or work, just stays at home since she doesn't have a car or license. We never have anyone over and don't have friends locally. Despite all of the issues we've had in the past, we've talked through things and recently agreed to try and make things work. I've been trying to give the relationship my all but I feel like something's changed. 
I recently went on vacation about a month ago and came back about two weeks later. She absolutely did not like the fact that I went on vacation but it was planned for months and at first she was fine with it. Last minute, she didn't want to me to go and kept trying to give me an ultimatum that if I went, she would leave. We did talk this through and came to the conclusion of me coming home early. I asked her if she wanted to go and she refused because she doesn't like flying or planes. 
The day before I leave to come back, we were talking over text and she was playing some video games online and getting drunk. She's been randomly adding guys and girls she met online and that's kinda where we're at today. We have a two bedroom place and her old room is her office space and we sleep in my room.
Fast forward to when I got home, I noticed she started becoming more distant and eventhough we agreed to make things work, I still feel like something's not right. I have to ask her to make time for me and she only wants to hangout with me on certain days, but only by me playing video games with the friends. Other than that, she devotes all of her time to her friends. All while, I'm working hard to support us both.
I've tried communicating this with her but I just get responses like I can either deal with it or she'll leave. The problem is, now that she lives with me, she's 20+ hours away from her family and she has tried self harm many times when we've attempted to cut things off before. 
I'm really at a crossroads and don't know where to turn. I do genuinely love her and want to be with her but I feel like she's given up pretty much at this point, she's cold and heartless. I get no affection from her at all anymore, only her blaming me for issues in the past when we both made mistakes and was in the wrong. Essentially, I got pressured into letting her move in with me early on in the relationship because she was saying that she will do "self harm" if I didn't or she wouldn't find some else who would. My reaction to this was to ask another friend online for advice but at the time, I was considering just ending the relationship there. The friend that I went to was an online ex and that opened up a whole new can of worms and I learned from that mistake. It took a while to realize the damage I caused but I tried everything to make it up to her but we ended up taking a 6-7 month break. During this time, I realized that a lot of the things she told me at first, weren't true. I feel like she only told me what I wanted to hear so that she could live with me and get away from her family. She was supposedly this loving and caring women that loved affection but that wasn't true at all. She never initiated any affection and instead, it was all half hugs and me cuddling her. Kissing isn't her thing so that rarely ever happened. Somewhere in between, she asked if we could open up the relationship but I was drinking when she asked so out of not wanting to argue, I agreed. I tried to express how I really felt the next day but that didn't work and she said I couldn't take it back. We fully broke up and did our own things and stayed in our own rooms. Until we moved that was, then she decided she wanted me back.. but I had already started talking to someone online but I did slowly put them aside to see what it was she wanted from me and she tried to accuse me of cheating eventhough we weren't together eventhough, I was only flirting with them and yet she was doing the same thing with her friends. She claims that she didn't mean any of it with her friends and doesn't see an issues with it. She still blames me for it till this day.
This was around September/October of last year. I took my vacation in January and that's when she started acting differently when we tried to make things work.
I really feel like I'm the issue eventhough we've both made mistakes. She even became verbally and physically abusive to me early on in the relationship but nothing that she did matters to her. I'm too soft and nice to tell her to get out and move on.
Do you think I am the reason for the relationships issues and the reason we aren't working out? If so, what do you think I can do to make things better? I've been trying to give this my all and show her that she can trust me and she agreed that we are a couple but she sure doesn't show it.</t>
  </si>
  <si>
    <t>https://www.reddit.com/r/relationship_advice/comments/1aw9cfl/my_27m_girlfriend_21f_has_been_distant_lately/</t>
  </si>
  <si>
    <t>1aw99tn</t>
  </si>
  <si>
    <t>02-21-2024 10:53:46</t>
  </si>
  <si>
    <t>ThrowRAokok9245</t>
  </si>
  <si>
    <t>I [22M] attached to someone [20F] that doesn't know I exist. How do I stop?</t>
  </si>
  <si>
    <t>I created this account to write this post, hoping to get some advice on how to go about the situation I'm in right now.  
At the beginning of november 2023, I was on tiktok and scrolling when I suddenly came across a girl who had a live. I thought at first glance that the girl was very attractive so out of interest I joined it. There weren't that many people in this live, about 10 people, and it was therefore easy to a hold conversation with the girl, when it was only me and two others who wrote in the comment section.  
I ended up talking to this person for a few hours about various things in life and the person was very open. However, it was quite late and the girl ended the live. I went to bed and thought no more of her, until a month later, at the beginning of December, when the person's live again comes up on my tiktok without me following the girl.  
I remembered the girl and joined the live, again there weren't many people in the live and I spent a few hours again chatting with this girl, and this time though I noticed that I started to develop feelings for this person for some reason. The girl had all the attributes I want in a partner and also was single and didn't live too far away from me.  
The thing is, however, that on tiktok I have neither a profile picture nor my real name, as I only use the app to check memes and funny videos, so the person doesn't even know who I am (apart from the conversations we had)  
Now to my problem. From December until now I have been stalking this girl's tiktok and instagram page almost every day, joining the girl's lives in the few cases the person has been live and I feel obsessed with her, even though I don't know her and she doesn't know me. I thought that this is just a small crush and will go away in a month or two, as I previously had different crushes on someone who is in the same class, etc., which have gone away after about a month, but in this case the feeling is different and it just gets stronger and stronger every day.  
I myself am aware that I am at a stage in my life where I do not have time for a relationship, for various reasons but I am obsessed over this girl and cant help it. How do I stop? Like I really like her and want to shoot my shot on instagram (my real account) but I have other things in life I need to focus on.</t>
  </si>
  <si>
    <t>https://www.reddit.com/r/relationship_advice/comments/1aw99tn/i_22m_attached_to_someone_20f_that_doesnt_know_i/</t>
  </si>
  <si>
    <t>1aw982x</t>
  </si>
  <si>
    <t>02-21-2024 10:50:32</t>
  </si>
  <si>
    <t>ThrowRaLimp</t>
  </si>
  <si>
    <t>I (26M) recently met a girl (26F) who is very shady</t>
  </si>
  <si>
    <t>The story began when we met in a mutual place, she and I have never talked before but I have seen her multiple times there. I said hi and she did in return then initiated conversation about something she needed help with, I explained it to her very well but then she asked if I could accompany her, I agreed gladly, and it eventually turned into a 2 hours walk and coffee, we had a great time and she was asking me all kinds of personal questions even about relationships and her body language was very friendly.
After that day I met her 2 times for the same reason (helping her.. but she practically does not need help anymore yet she always tells me to come), and her actions are becoming more and more intimate although I have not responded in kind yet, because I have started thinking a bit about some points that I want to be sure of before I flirt with her.. which are:
1. She is very disengaged on social media and has deleted her instagram account a while ago then cleaned her FB account of all posts except a few. texting her is also hard because she does not respond quickly (sometimes it takes a day to answer a hi) but when she starts texting she never replies late, although she told me that she does not have anything major in her life right now and she sleeps a lot (9 - 10 hrs a day).. so a person like that should be available more... anyway the main problem here is that in real life she is far more intimate and engaging to a point that it feels like two different people.
2. She does not have friends (as she claimed), but her colleagues and people that she knows are ALL male which is really weird and I suspect that she might be a player? I never judge people like that but I want to know the reason behind knowing no girls at all.
3. This is the most important point, which may explain the other two in many ways that I am ready to discuss in the comments if anyone is confused but I have yet to verify that. 
The thing is, she is one of the most beautiful girls a person can lay eyes on and I kid you not I have never seen a female like her not even virtually on this planet, everywhere I go with her everyone is completly in shock and all eyes are on us... I started feeling like is this a joke? How can someone get so much attention? I have never seen anything like it, even people who hate me to the bones started saying hi and getting friendly with me when I am with her...the freaking security at a place that I always pass through NEVER checked me once and they all know me, last time I went with her they literally searched me like i'm having illegal stuff just to get her attention and she told me that it happens all the time when she walks with a guy because she knows how beautiful she is. I did not even begin to try to make you understand how many weird scenarios happened to me with her.. but I hope you get the idea.
4. Why did she make moves on me that fast? It took me months to even begin to have a situation with other girls like I have with her, and she is not backing down she is elevating her teasing and started walking very closly to me while trying to touch my hand and gives me hints verbally and physically.. can a person really like someone that fast?
I am attracted to her but I need experianced people to guide me on the points I have mentioned, I only need to treat her like she treats me and I think the situation would not take long to turn into a relationship, I just want to be safe about what I believe to be problems.
TLDR: A situation about an insanely attractive girl suddenly entering your life in a strong way with many shady ascpects revolving around her.</t>
  </si>
  <si>
    <t>https://www.reddit.com/r/relationship_advice/comments/1aw982x/i_26m_recently_met_a_girl_26f_who_is_very_shady/</t>
  </si>
  <si>
    <t>1aw95tr</t>
  </si>
  <si>
    <t>02-21-2024 10:46:26</t>
  </si>
  <si>
    <t>Interesting_Mess1317</t>
  </si>
  <si>
    <t xml:space="preserve">I (26 F) fell in love with a married man (32M) </t>
  </si>
  <si>
    <t xml:space="preserve">TLDR: I fell in love with a married man. He loves me back but wants to try one more time to fix his marriage. do I do next? Is he worth waiting for? 
Okay this is a wild ride so please bear with me. I’m 26 F, Married man 32 (let’s call him John for the post) and his wife is 30 F. 
Here’s a little bit of backstory from before I met John. He and his wife had opened the relationship before and it ended horribly. They closed it due to reasons I don’t entirely know and due to the fact that John and his wife got pregnant with a baby girl. His wife got really bad PPD after their daughter was born. She went into a super dark place and they were fighting nonstop for the next year and a half and his wife suggested they open the relationship again to see if it will fix things. It was supposed to be physical only flings, no emotions. She started seeing someone consistently when they opened things. 
Onward to the main story: I met John online back in September of 2023. We chatted and he was very clear about wanting just a “hookup buddy” I had just gotten out of a very toxic relationship and was still healing so this was ideal for me as well. We instantly hit it off and soon started a physical relationship. It was very fun and flirty and full of fun text exchanges and hookups. This continued on for a while until I started catching feelings. I kept it to myself for the most part but I’m sure he knew I was getting a crush on him. He would reiterate the rules of “this is only a physical thing and nothing more” once in a while but at some point that I can’t remember he just stopped telling me that.
We would chat and talk about serious things once in a while. John explained that his wife was in love with the other man she was seeing. She would write him songs and he was her reason for waking up in the morning. Totally just in love. I saw how much it affected him and it hurt to see. 
In December I invited him out to party with myself and some friends and it was that night that I realized I was in love with him. It wasn’t anything crazy, we just were dozing in my bed and I just looked at him and it was the nicest feeling ever. We started going on more dates and not just hookups and things felt like a relationship. In January 2024, his wife had forgotten about his birthday so I booked us a trip to get away for a night. The day that we were leaving he got unfortunate news that he was fired from his job. He still wanted to go so we did but instead of doing the big events I had planned, I went to the store and picked up snacks and alcohol and decided to have a chill night going hot tubbing and just having a good time. After we got settled in the hotel room and getting ready to go hot tubbing, he surprised me with a gold bracelet with his initial on it. We had a good time that night and while we were in bed, he told me that he loves me. I said it back and the next day when we were going home I asked him if we could be together together. We had previously discussed polyamory because two of my good friends are poly and he said that he could potentially be. He said yes that we’re together and he’ll talk to his wife and figure things out from there. A week later he said that we were too drunk and caught up in a fantasy and that he wasn’t in love. We cooled it for a bit after that. Just kept it back to being purely physical but he would still call himself my boyfriend or me his girlfriend. It was very confusing. 
He picked me up from my hair appointment in the beginning of February and introduced himself as my boyfriend and took me out on a date. When we were back at my place, I asked him what he would do if someone caught us on a date and he did not have an answer. I wanted answers so I kept asking what are we doing, he knows my feelings but does he know his, why is he at my place every other day if he’s so happy in his marriage, etc. his only answer was that he can’t love me because he’s married. My response was asking him if he can’t love me then why does he. He said that he can’t help himself. I asked him if he meant it or if he’s entertaining me. He said he meant it. 
I understood that he was still married and that this was an unconventional situation so I asked him for one weekend every other month where he’s only mine. John agreed. We had plans for a full weekend but out of nowhere he said that he and his wife are closing the relationship. Obviously this really upset me and I asked for further elaboration and a bit of begging him to reconsider. He told me that he really needs to try in his marriage, throw everything into it. He may not liked her or love her but they have a daughter and he needs to try for her sake. He needs to grow as a person. It was a very long and heartbreaking conversation. We agreed to no contact until June 1st. It’s been rough but I’m hoping I can grow as a person. 
I just don’t know what I’m doing. I don’t know what to do. I don’t even know if he’s going to come back. I just need insight. </t>
  </si>
  <si>
    <t>https://www.reddit.com/r/relationship_advice/comments/1aw95tr/i_26_f_fell_in_love_with_a_married_man_32m/</t>
  </si>
  <si>
    <t>1aw91jb</t>
  </si>
  <si>
    <t>02-21-2024 10:38:42</t>
  </si>
  <si>
    <t>Maleficent-Motor-902</t>
  </si>
  <si>
    <t>I (23f) asked my partner (23f) to be less exclusive and now she doesn’t trust me. How can I gain her trust back?</t>
  </si>
  <si>
    <t xml:space="preserve">A bit of backstory:
My partner (let’s call her M) and I have been together for 7 years in march and engaged for 3 years. She is the absolute love of my life and I can not imagine doing life with anyone but her. 
We have had a couple bumps in our relationship, but nothing that we couldn’t get past.
In our second year of dating I found out that M was messaging our friend about feelings she had developed for said friend. I had noticed that they were touchy feely when we were hanging out together but it didn’t click until I saw the messages in M’s phone. M to the friend: “I am jealous that I am not the one who is always by your side or the one making you constantly happy” and “I looove looking into your eyes” “why are you both in my head all the time” etc. 
It never got physical between the two of them, but seeing those messages crushed me and I could feel my heart physically break. I was a wreck for months. She broke up with me despite me wanting to continue our relationship. We got back together a couple months later. 
I’ll admit it, I was extremely jealous and I couldn’t completely trust her for almost two years. It took a lot for me to get over it but I can confidently say that I have complete trust in her now as we have spoken many times about why that situation happened and she’s told me how much she regrets breaking my trust. 
She ended up breaking up with me again a year later due to her wanting to work on herself. We didn’t get back together for 9 months and during that time I worked on my friendships outside of our relationship. One of those friendships ended with the new friend and I sleeping together drunkenly. Focusing on my friendships and reigniting my social life got me to the point of not feeling any pain when thinking about M. 
M then came to me saying that she felt ready to get back together. We got back together as if nothing had happened and our sex life was great for about a year. 
After that first year back together our sex life started to deflate. When I spoke to M about it she said that her mental health and work had depleted her libido which is why she wasn’t really interested. On days where she was in a good mood I would try to initiate some kind of intimacy but she would laugh or just say she wasn’t in the mood. I continued trying every now and then, but after being rejected over and over again I just stopped trying entirely.
It has been almost three years since we have had sex. I have spoken to her several times about how much I value sex in a relationship and she says she understands. But she just never seems interested and it has taken a huge toll on my confidence and self esteem. I don’t feel attractive or desired. I am only 23, these are supposed to be the wildest years of my life and I am already celibate. I hate myself for feeling this growing resentment toward her. 
This whole situation is what led me to asking to  explore non-monogamy together. I had assumed that because she had been okay exploring other relationships while we were together at the start of our relationship, she would also be okay exploring it now. 
I was dead-wrong. She said that she is worried that I might have someone in mind already (which I definitely do not) or that I would cheat on her if I ever went out (which I could not do to her, hence why I asked first lol). She said that she is heart broken and I am scared she is having second thoughts about our relationship. 
I don’t know how to fix this. I regret asking to open our relationship but I also don’t want to live the rest of my life without sex. Does anyone have any advice about how I can fix our relationship or prove to her that she can trust me?
</t>
  </si>
  <si>
    <t>https://www.reddit.com/r/relationship_advice/comments/1aw91jb/i_23f_asked_my_partner_23f_to_be_less_exclusive/</t>
  </si>
  <si>
    <t>1aw90nf</t>
  </si>
  <si>
    <t>02-21-2024 10:37:06</t>
  </si>
  <si>
    <t>coochiecoo92</t>
  </si>
  <si>
    <t>I (31F) and my bf (32M) broke up, but how did we end up the way we did?</t>
  </si>
  <si>
    <t>Some context, he's from the US and I'm from the UK, we met in HK, hit it off instantly but he had a gf back in the US didn't tell me until a week later, but he did tell me that it was downhill so much that he told her that he was going to experience the "massages", he mentioned to me that he tried to communicate with her that he has needs and they weren't being satisfied for weeks. 
So I hear his story without knowing and ask him why he never had the courage to break it off... he did break it off once he got back to the US to be with me then I headed over to him a month later for a couple of weeks and we had the best time, like we just knew. We honestly had an instant connection, we didn't meet up for a relationship, it was purely to meet new people. 
Anyway, fast forward, I work in HK and under contract until July and he purely came to be with me for a couple of months but now when we talk, it's like I don't know him and he doesn't know me. I know it's the environment, loneliness as he only knows a few people, homesickness and me being an emotional rollercoaster when I feel that we don't connect at times. 
I've been subtly pushing us to end things because I was scared and stupidly told him that he can meet other people on apps and when he did, I couldn't help myself but to explode. I felt so stupid, he's not the type to meet people and make a connection like us but to network, he enjoys hearing other people's stories and their careers and said that the conversation might be great for an hour but at the end of the day, that's just it, conversation. He'll mention that even if he finds another person in HK the same problem arises, how can we be together in the US... and why would he mess up something good with me...
Finally said that he wasn't ready to be in a relationship and that he thinks he can never be truly loyal  because the temptations here in HK, I do get it because when I first arrived in HK all I did was want to meet new people but once I settled down the feeling was gone. 
He's very mature with relationships and we've both been changing for each other for example, I like romantic gestures and he's not so romantic but he did buy me flowers and he doesn't want to be that couple in the friendship group that stick together because it's difficult to talk to others so I've been trying to give him freedom even though I love being next to him. 
I can't tell if it's the environment he's in, that I was selfish and didn't give him time to grief over his ex (he says he misses their friendship more than the relationship), that we rushed too fast into it and he got comfortable in showing his true self in less than 2 months of physically being together or that he wants to have fun and be single. Or maybe when he's back in the US, he'll be back to normal and not tempted as much....</t>
  </si>
  <si>
    <t>https://www.reddit.com/r/relationship_advice/comments/1aw90nf/i_31f_and_my_bf_32m_broke_up_but_how_did_we_end/</t>
  </si>
  <si>
    <t>1aw8zz4</t>
  </si>
  <si>
    <t>02-21-2024 10:35:43</t>
  </si>
  <si>
    <t>yulya0000</t>
  </si>
  <si>
    <t>How would I (f18) break up with my boyfriend (f19) in the gentlest way possible?</t>
  </si>
  <si>
    <t>My boyfriend is a truly amazing person and I love him a lot but I am starting to realise we will not work out in the long term, so I have decided a break up is the best choice.
He has severe anxiety, and when I have brought up the topic of breaking up he starts getting a panic attack. The last time I tried to leave, he begged me not to go and told me he was in severe pain, couldn't breathe and felt like he was dying so I went back on what I said and stayed with him. I want to ensure he is safe and healthy once I go, but I don't know how I would live with the guilt if I put his life at risk. So, how would I go about this?</t>
  </si>
  <si>
    <t>https://www.reddit.com/r/relationship_advice/comments/1aw8zz4/how_would_i_f18_break_up_with_my_boyfriend_f19_in/</t>
  </si>
  <si>
    <t>1aw8xsy</t>
  </si>
  <si>
    <t>02-21-2024 10:31:41</t>
  </si>
  <si>
    <t>Due-Sandwich-8579</t>
  </si>
  <si>
    <t>I F/24 and my bf M/30 broke up after 1 year and i feel like the world is ending</t>
  </si>
  <si>
    <t>So i (24yo) met this guy (30yo) 1 year ago and he just got out of a relationship back then. We started dating. We worked in the same hospital so after work i spent so much time with him in his house. Everything seemed perfect we started talking about getting engaged i met his family he met mine. We got along so much. His family didn’t like his ex btw and it was my first relationship btw. Then after 6 months we started arguing. we were no longer in the same city. we didn't see each other as much as we did before. I get anxious when I don't see him and I would say words that I regretted afterwards. After 1 year , one day we had a big fight cause he couldn’t come to see me, he said that he can no longer support my mood swings he couldn’t stand my anxiety and finally we broke up. I called him after 2 days he told me that it’s over and i should move on and go out with other people , he said that he would want us to stay friends. I asked him to meet up he said no he’s not ready yet. I think he unblocked his ex on facebook after that. Should i give up ? Should i go and see him even tho he doesn’t want to ? Will he ever come back ?</t>
  </si>
  <si>
    <t>https://www.reddit.com/r/relationship_advice/comments/1aw8xsy/i_f24_and_my_bf_m30_broke_up_after_1_year_and_i/</t>
  </si>
  <si>
    <t>1aw8w3r</t>
  </si>
  <si>
    <t>02-21-2024 10:28:37</t>
  </si>
  <si>
    <t>Tie_Dye_Throwaway</t>
  </si>
  <si>
    <t>My [33M] GF [45F] is upset that I didn't get her enough gifts for Christmas. How can we move past this?</t>
  </si>
  <si>
    <t xml:space="preserve">We started dating about 8 months ago, so this was our first Christmas together.  It's important to point out that her birthday is on new year's day, as this will become relevant later on.  
I am a graduate student, and as a result, I don't have a lot of money for gifts.  I had to get creative this year, and I happened to have a lot of high-quality tie-dye materials in my storage unit from a few years past.  I know that the holidays can be tough for a lot of people, and I wanted to give my friends and family a gift that would make them feel good as possible this Christmas season.  
I went overboard, but I ended up making about 40 or so tie-dye shirts, each with their own unique color-scheme and pattern.  The blank shirts from Michael's cost me more than I should have spent, but I felt like it was worth it if it made people happier during the Christmas season. 
I made some people more than one shirt, partly because I found it fun, partly because I wasn't happy with how the first one came out, and partly because I wanted to do more for the people closer to me.  I asked my GF if she wanted more than one shirt on several occasions, as I didn't plan on getting her anything else since the tie-dye shirts were all my funds allowed for.  She told me no, so I resigned to the fact that she would only get one shirt.  This bothered me because I didn't know what else to give her for Christmas, as I had a whole system setup to dye and process the shirts, and I knew I would have little money and energy for any more gifts during the holiday season.  
My GF and I planned on doing Christmas together on the 23rd, since we both had plans to spend the rest of the holidays with our respective families.  I felt bad about only having the one tie-dye shirt to give to her, so I went out to Trader Joe's and bought her 4 packages of Mango Chili slices that she loves to eat.  I think that after the Trader Joe's trip, I had less than $10 in my checking account since I don't get my graduate stipend until the beginning of the month.  
When the night of the 23rd rolled around, she brought over a huge gift basket, and I immediately had a feeling that it was going to be a problem.  When I opened my gifts, she got me two very nice Penguin polo shirts, a Penguin polo hat, some new bed sheets that she had no need for at her place, and some cake/sweets that her sister gave to her to give to me.  I don't know exactly how much she spent on my gifts, but it was probably over $150.   
When she unwrapped the tie-dye shirt and the mango chili packages that I had given her, I could tell that she was upset.  She looked at me with glassy eyes, and said, "This is all I fucking get?"  It killed me inside.  She went on to say that she felt hurt about how my gifts were nothing compared to her gifts, and how it wasn't fair that she spent so much more than me.  I tried to explain to her that I gave her what I could afford at the time and that I tried to make up for the lack of cost by giving her something that I had put a lot of work and creative energy into.  I also tried explaining that I had asked her on several occasions if she had wanted multiple shirts because I didn't have any gifts planned outside of the many tie-dye shirts that I was making for the people in my life.  She was not very understanding. 
She went on to say that she felt hurt that she was getting a gift that I got for everyone else and that she felt like I didn't go out of my way to make her feel special during the holidays.  She said something along the lines of, "You got everyone else tie-dye shirts, too!  That doesn't make me feel special.  Those other people aren't your girlfriend.  That's like if I gave you a blowjob only for you to find out that I had given everyone else a blowjob before you.  It wouldn't make you feel special, either!"  She went on to explain that her love language is "Gifts" and that what I gave her made her feel very unloved.  I didn't know how to respond to all of that.  She went back to her house later that night, and I left for my parents' house in another city on the afternoon of the 24th.  
I enjoyed Christmas with my family, but the whole situation with my GF really beat me down.  I felt like I put a lot of energy into gifts this year, and after the gift exchange with her, I felt physically and emotionally drained.  I don't spend a lot of time with my family, and I wanted space to relax with them over the holidays. I also play piano, and I wanted to use the grand piano at their house to record a song that I had been working on, so that gave me an excuse to spend a few extra days past New Year's before I had to return to school.
Here is where everything gets worse.  Since her birthday fall on new year's day, she was pressuring me to come back and celebrate it with her at her friend's hot tub party.  I told her that I didn't want to come back, and this was rooted in my desire to spend more time with my family, record my piano piece, and mentally recover from what happened during our gift exchange.  It had taken so much energy out of me that I just didn't have it in me to pack all of my stuff up and drive back to see her.  I explained to her that I would get her more gifts for her birthday since I had received my graduate stipend and had received money from my family as a Christmas present, but that I would not be able to make it home to spend time with her at the hot tub party.  Again, this did not go over well with her.  
After I got home, I bought her a $75 massage therapy gift card, and I promised to take her out to eat, something we did on several occasions later on.  Unfortunately, she continues to bring up the gift exchange over Christmas and the fact that I wasn't there for her birthday.  She said that she's the kind of person who values celebrating her birthday on the day she was born, not afterward, and the fact that I wasn't there on her birthday just added to the hurt that she felt after the gift exchange.  She keeps hammering me on these points, and I'm completely worn out about it.  I've tried explaining everything I've explained above, but we just aren't seeing eye-to-eye.  I don't know how to move past this with her, and I'd like some advice.  I just feel very worn out about everything, and I don't know what to do to make things better, if at all possible. </t>
  </si>
  <si>
    <t>https://www.reddit.com/r/relationship_advice/comments/1aw8w3r/my_33m_gf_45f_is_upset_that_i_didnt_get_her/</t>
  </si>
  <si>
    <t>1aw8vur</t>
  </si>
  <si>
    <t>02-21-2024 10:28:09</t>
  </si>
  <si>
    <t>heymisterdj69</t>
  </si>
  <si>
    <t>My bf (20 M) just broke up with me (21f) and i don’t know if i’m being delusional</t>
  </si>
  <si>
    <t xml:space="preserve">
hi everyone. this is my first post on here and i am hoping to get some advice or support on the situation my boyfriend of 2.5 years and i took a break earlier this month due to a multitude of reason. The break was not long at all it was like a Sunday-Thursday moment. When we talked again and decided that we would do anything we could to make our relationship work he told me that our time apart was miserable. He barely slept he barely ate. Things began to change for the better. These past two weeks were so full of love until on Friday he randomly cancelled on me and grew distant. On Saturday he asked if we could talk and ended it with me completely out of the blue. His reasoning for ending the relationship was that he has not been single in many years and he wanted to learn how to provide himself happiness instead of jumping from partner to partner and expecting them to assist him in being happy. He said that began to grieve our relationship during our small break and that he had a gut feeling this is what needed to happen. How can you tell me that you were miserable during our break to now you began to get over me during the break? He kept telling me he still loves me and wants to stay friends which i personally cannot do. I miss him so dearly and still love him so much. I spend my days wondering if he is thinking about me and if i will ever hear from him again. does anyone know? haha. 
Today I ran into his friend and he told me that as far as he knows my ex is settled in his decision although he is incredibly sad and struggling. will he ever regret leaving me?
also he struggles heavily with major depressive disorder and i can’t help but wonder if this is some kind of response to a larger internal issue. i also cannot tell if i am just being delusional and trying to create and explanation.  i think at the very least i need to have another conversation with him to gain closure on this incredibly hurtful and confusing experience. 
it has only been three or four days and i am itching for him to text me. i have an irrational (maybe?) fear that he will never contact me again. 
But basically i have been a complete wreck.any advice or words of support are incredibly appreciated</t>
  </si>
  <si>
    <t>https://www.reddit.com/r/relationship_advice/comments/1aw8vur/my_bf_20_m_just_broke_up_with_me_21f_and_i_dont/</t>
  </si>
  <si>
    <t>1aw8tm1</t>
  </si>
  <si>
    <t>02-21-2024 10:24:02</t>
  </si>
  <si>
    <t>Glittering_Two7680</t>
  </si>
  <si>
    <t>How possible is to get back together with your first love after a breakup? 20M 19F, we were together for 3 years, and she is my first love, and I am her first love as well</t>
  </si>
  <si>
    <t>I'm 20, my girlfriend (already ex) and I dated for 3 years, of which 10-11 months were long distance, since I study abroad. She is my first love and I am her first love. We broke up recently (she left me), because she says that she doesn’t want a serious relationship while she’s studying, working, and especially a long-distance relationship, since I still have a year and a half to study, and she’s two and a half. I loved her very much and love her, and to this day I am ready to bend the whole world at her feet.I showered her with gifts, looked after her all the time, was always there and supported her, and she always felt good with me. But the distance, plus university studies and work, put a lot of pressure on her. She says that she doesn’t love, and says that she doesn’t feel anything, although I don’t believe that in 3 months you can completely stop loving a person and not feel anything, especially your first love. Once she said the following thing: “I would like to meet you when we were not 16, but 22, when we were ready to start a family.” And just a couple of times she said that she sees me as an ideal husband, and would like to have a future together with me. 
And I would like to ask people who may have had a similar experience, what would you advise, and do you think there are any chances of getting together in the future?</t>
  </si>
  <si>
    <t>https://www.reddit.com/r/relationship_advice/comments/1aw8tm1/how_possible_is_to_get_back_together_with_your/</t>
  </si>
  <si>
    <t>1aw8rdy</t>
  </si>
  <si>
    <t>02-21-2024 10:20:00</t>
  </si>
  <si>
    <t>ThrowRA_bfnoabort</t>
  </si>
  <si>
    <t>My bf(19m) and I(18f) of 7 months disagree on abortions in case of accidents. Advice?</t>
  </si>
  <si>
    <t>Arbortion</t>
  </si>
  <si>
    <t>Throw away bc I don't want this tied to my main.
**TW for mention of traumatic abortions, miscarriages, and stillbirths**
We're still young and I'll be honest he's been my first so I'm still settling into sexual activity in general. It's awesome and he's so good to me.
I've been a little paranoid about accidents though, for one reason; we disagree on what we should do in those cases. He would prefer I get an abortion because, in his head, he believes that we can always have a child later if or when we're ready. While I agree in some ways, I'm just not comfortable with having an abortion. I'm pro-choice, don't get me wrong, but I just couldn't ever do it. He says it like it's so simple and I feel dismissed when I try to explain my side.
I love babies, I want to have children one day. But, for many in my family it's hard or impossible. For example; my bio-mom had 14 pregnancies and only three of which made it (Me and my two siblings). She dealt with loss after loss, stillbirth after miscarriage. The women in my family all have this issue. There's an unspoken rule that you don't tell anyone for three months at the least in my family. The thought that I could lose one chance breaks my heart. And to add, I've had nightmares about this; having a surgical abortion alone, sitting by my toilet sobbing and puking. I'm petrified of it! I'm even more scared that he'll be upset if I can't do it in that case though.
The reason this is coming up now is I'm switching my bc from the pill the the shot as I can forget them and I need something more reliable. During this switch I ran out of the pill but since I'm just waiting for the end of my next period I thought "It'll be here in a few days, I'll be okay" and we don't live together and have busy lives so we only get to do the dirty dance at most once a week so I thought it'd be fine. It's now been two weeks since my period was meant to start and I'm dreading this.
We've had one small scare before this where I felt like he was so carefree about it and I didn't feel supported at all
How can I communicate this to him and ask for more support? Any extra advice?
&amp;#x200B;
EtA: I realized I should've said this specifically but I think I would be willing to go through an abortion if I had his support. But thus far it's felt like he just expects me to solve any problem like this alone; which scares me more. While an abortion scares me to my core, we both deserve early adulthood freedom. The logic falls apart if I go through it alone and with no support though.</t>
  </si>
  <si>
    <t>https://www.reddit.com/r/relationship_advice/comments/1aw8rdy/my_bf19m_and_i18f_of_7_months_disagree_on/</t>
  </si>
  <si>
    <t>1aw8opw</t>
  </si>
  <si>
    <t>02-21-2024 10:15:00</t>
  </si>
  <si>
    <t>ThrowRA-Judge-4983</t>
  </si>
  <si>
    <t>Me (25M) and a colleague (28F) have strong feelings for each other but we don't know where to go from here</t>
  </si>
  <si>
    <t>Basically I started a new job about 7 months back and a co worker quickly took a shine to me because and I quote, "you're tall and have dimples." She only told me that recently, Yes yes all very cute. Down the line though we realise we have a lot in common and we get on really well. It wasn't until roughly 3 months back I realise, "I think I have feelings for her." I haven't felt this way about a woman before and tbh we've already shown quite a lot of affection towards each other, nothing intimate though. Btw despite said affection we haven't agreed on a formal relationship. Idk what this is called then, flirting to some extent. 
The trouble is despite liking each other a lot, we work together although we work on different floors and we only see each other for maybe an hour throughout the day. I also think she likes me a bit more than I like her. There's no policy against relationships in the workplace but there's a lot ot gossips here I've noticed. 
My gut is telling me a relationship with this colleague is too much trouble but I can't deny I have feelings for her and vice versa. 
TLDR: We both like eachother a lot, we work together although not closely and we rarely meet during the day. She seems quite keen to start a relationship but me not so much, mainly because we work together. If we didn't then sure I would. Even if I decide not to I'm still going to have these feelings. I didn't sign up for this lol 
Yes I may very well be being stupid and naive but this has never happened before and tbh I'm a bit lost and confused right now. Whats the best course of action with this? Thank you</t>
  </si>
  <si>
    <t>https://www.reddit.com/r/relationship_advice/comments/1aw8opw/me_25m_and_a_colleague_28f_have_strong_feelings/</t>
  </si>
  <si>
    <t>1aw8nr8</t>
  </si>
  <si>
    <t>02-21-2024 10:13:06</t>
  </si>
  <si>
    <t>AvirexS</t>
  </si>
  <si>
    <t>My girlfriend F20 had a lot of previous sexual activities and I M23 need help on how I can forgive her and make her attractive to me again?</t>
  </si>
  <si>
    <t>My girlfriend F20 and I M23 have been dating for 4 months now. We are both quiet religious and said from the beginning we wont be doing sex until we are both ready for it. She told me she was a virgin and never had any boyfriends whatdoever. I myself had a girlfriend before and I told her that. Just about 3 weeks ago we had sex for the first time because we both felt ready for it. Earlier last week I found multiple, by that I mean almost 50 to 100 chats with guys she has been having sex just for pleasure over the last 2 years. I also gound photos of her doing coke with some of them. She did this while we were already talking and stopped the day we got together. I font know what to do. I love her but this really made me rethink everything. She did not only lie about that tho. At the start she said her family was all good and happy. It turned out to be opposite. Her mom and dad are divorced and the siblings she said she had were not there. I forgave her that because I can understand she did not want to get hurt by her family situation and that its hard gor her without her dad. I really want to forgive her but since I found out about all these things I cant feel any attraction whatsoever. I feel guilty and disgusted from her actions. I stilm think she is beatuiful and stuff but I dont have the same attravion to her as at the beginning. I was really in love and somewhat obsessed with her. I gave her everything she wanted and because we live quiet far apart she still had sex and did coke with so many guys while I was buying her gifts and giving her all my time... I feel betrayed and need advice on what to do next?</t>
  </si>
  <si>
    <t>https://www.reddit.com/r/relationship_advice/comments/1aw8nr8/my_girlfriend_f20_had_a_lot_of_previous_sexual/</t>
  </si>
  <si>
    <t>1aw8nbn</t>
  </si>
  <si>
    <t>02-21-2024 10:12:15</t>
  </si>
  <si>
    <t>Dizzy-Vehicle-1842</t>
  </si>
  <si>
    <t>My(F19) boyfriend (M18)dates me even tho I’m not his type. Wha should I do ???</t>
  </si>
  <si>
    <t xml:space="preserve">
So I’ve been dating this guy for Almost two months now. A bit over two weeks ago he told me how he usually doesn’t go for darker skin black girls and like them more light skin ( I am dark skin) and that if he were to date a dark skin girl she has to be exceptionally  just like me. Obviously I was really hurt by that and we had a fight over it because I don’t understand why would you date someone who is not ur physical type? Like I am so confused! Another point important to mentions is the fact that his girl bestfriend is his type in every shape of form ( short, mixed, lose curly hair, smart ,funny) so I am so confused why he would date me ? Furthermore yesterday he showed me a chat with his friend in which his friend said that my boyfriend could do better than me. I was extremely hurt and this is not the first time he has shown me chats of this specific guy talking down my looks (before I met my boyfriend I was in a talking stage with that guy/friend of his but then he wingmaned me to my current boyfriend). This whole situation has left me incredible insecure, although my boyfriend does reassure me and tells me he loves me and wouldn’t change anything about me I don’t understand why he would  show me these chats of the guy basically calling me ugly ? Like if he truly cared about me he wouldn’t show these chats to me?  His answer to this question was he didn’t want me to see those messages in case I ever take his phone and it’s better for him to tell me ?????but I do love him very much and besides this issue he treats me very well but I don’t know what to do…I told him I would need a break …so I am taking a complete no contact break from him for four days. Although I am very sad and miss him I also feel freed because I no longer constantly think about what he thinks about my looks.
Reddit …What should I Do ?:) what’s your advice how should I handle this situation ? </t>
  </si>
  <si>
    <t>https://www.reddit.com/r/relationship_advice/comments/1aw8nbn/myf19_boyfriend_m18dates_me_even_tho_im_not_his/</t>
  </si>
  <si>
    <t>1aw8lsb</t>
  </si>
  <si>
    <t>02-21-2024 10:09:23</t>
  </si>
  <si>
    <t>throwRAannualteam</t>
  </si>
  <si>
    <t>He 31M was so consistent then dumped me 33F randomly. Where did I go wrong?</t>
  </si>
  <si>
    <t>i’m struggling to move on from a recent breakup. We met organically and he was all in since day 1, regular communication asking lots of deep questions really seemed interested in me. He talked about marriage early and we realised we’re compatible in pretty much all values and the future. He talked about getting engaged. He met my friends and family and had plans that he was going to propose within a few weeks officially. We were long distance but we facetimed and we had a few in person meetings which were nice. We talked everyday and we had a really nice routine going. He told me a couple days before it ended that he has no doubts about me or us. 
I noticed that as the serious talk started, he became a little more joky with me. He said now we’re comfortable with each other there’s no need to impress each other. He made fun of a career decision that I made and said it was stupid and I’d regret it. Everyday he would respond to something I’d say with are you stupid are you dumb are you losing your memory, he’d say this is all a joke. I told him I prefer it when he doesn’t do that, he’d stop for a little bit but he still carried on another day. Regardless we had some nice times and I really fell for him. He was supportive at times and did say some nice things too. 
We met again finally and although I was shy initially it felt comfortable. There was no awkwardness. He didn’t see too happy though and was constantly complaining about something or another. He seemed happier with talking to our friends than to me. He once let a door slam in my face by walking ahead of me. i asked him what the issue was and he said nothing and then when asked again he said he suddenly doesn’t feel anything. He said he’s upset because he wanted things to work but they didn’t. I since removed him off all social media to move on. I’m struggling with a few things: whether I did something wrong to put him off so quickly (literally overnight), and how he wasn’t willing to work on things and made a set decision overnight. I’m stuck and I want to move on but he seemed like the perfect match for me. I have several issues: I’m really scared I won’t find someone as compatible or consistent in the future. Up until the day before the breakup he wanted to talk all the time. How do I move on from this?</t>
  </si>
  <si>
    <t>https://www.reddit.com/r/relationship_advice/comments/1aw8lsb/he_31m_was_so_consistent_then_dumped_me_33f/</t>
  </si>
  <si>
    <t>1aw8la8</t>
  </si>
  <si>
    <t>02-21-2024 10:08:21</t>
  </si>
  <si>
    <t>ThrowRA_Orange4394</t>
  </si>
  <si>
    <t>My [F25] bf [M28] of 5 years told me that re-watching my porn video's gets boring, should I be concerned?</t>
  </si>
  <si>
    <t>With video's I mean sexual video's that I have sent to him. We are a long distance couple, together for 5 years and this is something that has been said a while ago. I thought I could sort of understand that maybe re-watching the video's I had sent him is boring, but I also remember him telling me that he kept tabs open on platforms like pornhub. But does that not then get boring? 
I brought it up yesterday to a friend of mine and I broke down. I had been hiding that I felt actually incredibly hurt by this because I used to watch his video's on repeat for a long time until he said that to me. Even my friend told me that her and her bf repeat their stuff and it's the best kind of porn for them. She told me it was a red flag and that if we were not a long distance relationship, then he would get bored of my body as well. 
In some video's I put more effort in than others and I actually felt very confident and even watched my own, until he said that. I didn't realize how much it vroke my heart deep down.
I don't even know how to feel or what to do about this. I can't really bring it up to him anymore, because I know he won't react well to it, but I would appreciate some more perspective on this matter or experiences of people who has been through the same.</t>
  </si>
  <si>
    <t>https://www.reddit.com/r/relationship_advice/comments/1aw8la8/my_f25_bf_m28_of_5_years_told_me_that_rewatching/</t>
  </si>
  <si>
    <t>1aw8l00</t>
  </si>
  <si>
    <t>02-21-2024 10:07:47</t>
  </si>
  <si>
    <t>throwRA1646</t>
  </si>
  <si>
    <t>I (22F) don't enjoy sex at all with my boyfriend (24M). I've tried to tell him that, is this something that you just deal with in a relationship?</t>
  </si>
  <si>
    <t xml:space="preserve">My boyfriend and I have been together for two years. I never had a huge interest in sex, but I didn't want him to feel like I was being unfair because I knew in a past relationship he would have it quite often. I knew I love him and trust him so about a month ago, we ended up doing it. And to be honest, it was awful. It hurts, and it just feels like a chore. I know it's meant to be good but it's quite the opposite. My boyfriend seems to enjoy it and wants to do it with  me often. I feel bad if I say no, so I let him but I honestly hate it. 
I asked him if there was anything he'd be okay with doing that would make it feel better for me. I told him I wasn't finding it was making me feel very good but he said it isn't really meant to feel good. Now I'm extremely confused. I was under the impression that it was supposed to be enjoyable but it's honestly quite awful. I'm starting to think this is a real problem with our relationship and it's almost making me want to break up with him. I don't care about sex, but if I'm going to do it I'd prefer to actually somewhat enjoy it. Is this generally a deal breaker in a relationship? It's my first relationship and I had never had sex before so I'm very confused about how I should feel about this. </t>
  </si>
  <si>
    <t>https://www.reddit.com/r/relationship_advice/comments/1aw8l00/i_22f_dont_enjoy_sex_at_all_with_my_boyfriend_24m/</t>
  </si>
  <si>
    <t>1aw8hns</t>
  </si>
  <si>
    <t>02-21-2024 10:01:38</t>
  </si>
  <si>
    <t>throwra__60</t>
  </si>
  <si>
    <t>Girlfriend (24f) called me (27m) sleazy for the amount of people I've slept with?</t>
  </si>
  <si>
    <t>I've been seeing someone now for just under a year and so far things were going great. Last night she asked me about the amount of people I've had sex with. I was honest and told her it was 16. She seemed shocked and said she'd only had sex with 7 people. She said it's a bit sleazy that I've had sex with that many people.
I pointed out she's mainly been in relationships so her number is going to be lower but when I was at uni I didn't end up in a relationship and just ended up dating casually. She said it's still a high number but I didn't even think it was too bad. 
I mentioned that I'm also 2 and a half years older than her so it makes sense for mins to be higher and that I was getting tested regularly and using protection unless I was just casually dating one person for an extended period but then I'd still get tested before and after seeing them.
She said she needs time to think and that the number is far too high and it seems like I just use women. I disagreed with her and pointed out she was being completely judgemental for nothing. How would you handle this?
tl;dr my girlfriend was shocked at the amount of people I have had sex with and called me sleazy and said that it looks like I just use women. She wouldn't listen when I tried talking to her. How would you handle this?</t>
  </si>
  <si>
    <t>https://www.reddit.com/r/relationship_advice/comments/1aw8hns/girlfriend_24f_called_me_27m_sleazy_for_the/</t>
  </si>
  <si>
    <t>1aw8b5v</t>
  </si>
  <si>
    <t>02-21-2024 09:49:47</t>
  </si>
  <si>
    <t>bedfish1</t>
  </si>
  <si>
    <t>Boyfriend(30M) is always too tired to have sex with me( 24F)?</t>
  </si>
  <si>
    <t>My boyfriend and I have been dating for almost two years. At the beginning we had sex pretty regularly, Im a very sexual person with a high sex drive so 2-3 times a week was okay for me. Not the BEST, but it was okay. Then after a few months it started dropping off to once a week, to once every few weeks to now maybe once a month if I’m lucky.
Anytime I try to initiate its “im tired” “I worked all day/week” “I don’t want to” no matter how I initiate. If I try to touch him, he pushes my hand away. If I ask him for it straight up, he gives me one of those responses listed. It hurts so bad every time, but I still haven’t gave up because I want intimacy so bad. I’ve tried to talk about it, he insists he’s attracted to me and that he’s had his testosterone levels checked before and they were normal. But even on weekends, or days where he gets off work early he still doesn’t want to. Im at a loss. I’ve tried to just accept it, but I always end up back here looking at other posts seeking advice. I feel like I’m wasting my youth at peak sexual desirability, feeling unwanted and unsexy. No matter what I try to do to help, it gets shot down immediately and I just feel like an asshole who’s pressuring someone to have sex with me. 
Is this just unfixable and time to let go or is there anything else I can do?</t>
  </si>
  <si>
    <t>https://www.reddit.com/r/relationship_advice/comments/1aw8b5v/boyfriend30m_is_always_too_tired_to_have_sex_with/</t>
  </si>
  <si>
    <t>1aw89j9</t>
  </si>
  <si>
    <t>02-21-2024 09:46:35</t>
  </si>
  <si>
    <t>sunshine__44</t>
  </si>
  <si>
    <t xml:space="preserve">Cruel Husband (34/M) &amp; My (29/F) Birthday </t>
  </si>
  <si>
    <t xml:space="preserve">My husband (34/M) and I (29/F) have been fighting for the last week. We’ve been married for 5 years, together for 10. He has been extremely disrespectful and cruel with some of the things he has told me. I get very upset by the way he speaks to me and shut down for a few days as I don’t know how to deal with the disrespect. He always promises to communicate better but when the going gets rough, he fails every single time. We are also new parents to a 3 month old and it’s been a tough season. 
Even up until last night he was saying really rude shit to me about myself and our relationship (i.e. I’m a control freak, coming at me about chores — I’m exclusively breastfeeding and sleep has been very little to come by, how I do not show him any love, that I will “lose in the long run” whatever the fuck that means) and lots of other shit to just hurt me. 
But get this, my birthday is tomorrow and I am almost certain today he is going to act like a sad puppy and give me a fake ass apology so that in his mind he hasn’t ruined my birthday. I feel so incredibly hurt &amp; know I won’t get over this fight by tomorrow with the way that I’m feeling. How do I explain to him how hurt he is making me feel without him lashing out? Do I go along with the plans (just breakfast out at a restaurant) set in place for my birthday? It’s not like he put thought into the birthday plans anyways, I told him exactly what I wanted to do, because if I hadn’t, I knew I’d be disappointed by no plans at all. Not quite sure how to move on from here. I already feel like my birthday has been ruined. </t>
  </si>
  <si>
    <t>https://www.reddit.com/r/relationship_advice/comments/1aw89j9/cruel_husband_34m_my_29f_birthday/</t>
  </si>
  <si>
    <t>1aw89g9</t>
  </si>
  <si>
    <t>02-21-2024 09:46:25</t>
  </si>
  <si>
    <t>Sea_Cupcake1999</t>
  </si>
  <si>
    <t>My (f24) bf (m26) says I don’t know how to be a woman</t>
  </si>
  <si>
    <t xml:space="preserve">We’ve been together going on 4 years. Overall he’s truly an amazing person, in and out of our relationship. 
I had a serious conversation with him (which is rare) telling him about how I grew up and that I have pretty much zero guidance in figuring out adulthood and that’s why things seem to take me longer. 
The next day I told him I wanted to befriend our neighbor (f18) because she has a similar situation but even worse. He told me condescendingly “why? You don’t even know how to be a woman” Like it truly made him so mad that I gaf about her. It caught me really off guard and I defended my decision but he kept going. 
We’ve been stressed about finances very similar to my parents at our age (which can kill a marriage, let alone dating) but it still felt like an odd reaction for him. Honestly it wouldn’t have stung as much if I hadn’t had that conversation with him literally the day before. 
It feels like he just doesn’t understand me as a person and it’s bothering me to my core. I’m not one to talk about my upbringing so it really feels like a slap in the face. Especially because I expressed that I’m trying and doing the best I can with what I know. This situation is making me question if we should break up because it’s bothering me that bad. Though I actually hope I’m overreacting, but what if I’m not. 
</t>
  </si>
  <si>
    <t>https://www.reddit.com/r/relationship_advice/comments/1aw89g9/my_f24_bf_m26_says_i_dont_know_how_to_be_a_woman/</t>
  </si>
  <si>
    <t>1aw890e</t>
  </si>
  <si>
    <t>02-21-2024 09:45:32</t>
  </si>
  <si>
    <t>No-Present193</t>
  </si>
  <si>
    <t>My (F24) husband (M25) wants me to dress more goth, but I don’t want to.  Is it okay for this to make me sad?</t>
  </si>
  <si>
    <t>To preface, I have a good marriage.  I see a lot of people who unfortunately aren’t friends with their spouse, but he unprompted tells me I’m his best friend.  We were teenaged sweethearts and are still madly in love.
He’s been asking me to dress more goth in my day to day wardrobe because when we first met I was still going through a rebellious goth phase.  These days I’m more of a soft, vintage, cottage lady.  I’m just not that angry kid anymore and don’t have any interest in dressing like it.  
The request makes me sad because it makes me feel like he doesn’t like how I dress now and he’s trying to recapture who I used to be.
I know for some people that clothes are just clothes, but for me it’s an outward expression of myself.  I feel best when I’m a carefully curated and manicured version of me.  When I was a kid, I had to wear my older brothers’ hand-me-downs because it was more cost effective, so being an adult with autonomy means to me that I should only have to wear what I want to wear.
As another note, I’m not sure if it plays a part in it but I am autistic and he is neurotypical.  I went most my life undiagnosed so I’m still figuring out what are symptoms and what are not.
Anyways, is it normal for his request for me to dress in a way I don’t like to make me feel sad?
Tldr: My husband wants me to dress goth like I did when we were teens, but the request makes me feel sad.</t>
  </si>
  <si>
    <t>https://www.reddit.com/r/relationship_advice/comments/1aw890e/my_f24_husband_m25_wants_me_to_dress_more_goth/</t>
  </si>
  <si>
    <t>1aw87m6</t>
  </si>
  <si>
    <t>02-21-2024 09:42:51</t>
  </si>
  <si>
    <t>Mindless-Maize7163</t>
  </si>
  <si>
    <t>Me 23F wants to breakup with my boyfriend 23M but I'm scared to be single. What should I do to let go of this fear?</t>
  </si>
  <si>
    <t xml:space="preserve">I recently caught my bf cheating and that's not something i can live with. He's very sorry, etc but it's been 4 months now and I still randomly get thoughts of the event and get super sad, angry and feel disgusted that I'm with him.
But I can't directly breakup with him because I'm afraid of being alone (got a lot of past trauma, and yes I'm working on it). I'm also insecure about myself so much that I feel if i leave him i won't find anyone.
I can't go without him but staying with him is making me sad as well. We also live and work together in the same fkn team so it's difficult to go no contact. Can't move out yet cz we have rental agreements and we have a one year subscription at a stupid gym as well.
i really wish there was a way out :( </t>
  </si>
  <si>
    <t>https://www.reddit.com/r/relationship_advice/comments/1aw87m6/me_23f_wants_to_breakup_with_my_boyfriend_23m_but/</t>
  </si>
  <si>
    <t>1aw85bh</t>
  </si>
  <si>
    <t>02-21-2024 09:38:26</t>
  </si>
  <si>
    <t>CptnVon</t>
  </si>
  <si>
    <t>I (31M) have been with my partner (41F) for about 7 years.</t>
  </si>
  <si>
    <t xml:space="preserve">She has always been insecure in our relationship in one way or another (some past relationship stuff some just personality and some mental health/body stuff). Lately she goes on about how she doesn’t look the same when I met her and I should care more about how she looks. She feels I only care about her personality because I don’t point out that she has gained weight or is less fit than a year ago (therefore don’t care how she looks)
Well I think she is amazingly attractive inside and out ( I provide specifics not just general comments). I tell her this but she always says it’s not the right way or the way she needs. However when I try to say things in a different way to connect better, she says it’s enough because I’m just saying what she wanted(I didn’t come up with it essentially). I find it hard because it’s very subtle differences for me (saying she looks amazing does not fill her need, it would have to be she looks gorgeous).
She had always been very strict on what interactions I have with females (essentially no female friends and limited or no optional conversations with female at work). She must also be invited to all work events I have regardless of context ( like employee only events saying she will sneak in but also team dinners and stuff where no other spouses are present but it’s not a rule there can’t be any). I stopped telling her about them, which is not ideal but idk… After work beers with male coworkers not advised as I might have an interaction with a female she will be insecure about( like ordering from a bartender…) Group stuff is ok as long as I don’t really talk too much with any other women that makes her uncomfortable. 
I truely love her and together stuff is amazing. She’s probably the kindest person you will ever meet and will almost never lie, ever. And to be fair early in our relationship I made some mistakes that were not ok (essentially flurting inadvertently which I agree not appropriate looking back, no physical or emotional cheating). Social interactions however are not good. It’s been worse lately and I’m worried about our relationship. 
How do I even begin to work though any of this stuff? Counselling has helped but only with me helping to manage her feelings more collaboratively. </t>
  </si>
  <si>
    <t>https://www.reddit.com/r/relationship_advice/comments/1aw85bh/i_31m_have_been_with_my_partner_41f_for_about_7/</t>
  </si>
  <si>
    <t>1aw849t</t>
  </si>
  <si>
    <t>02-21-2024 09:36:18</t>
  </si>
  <si>
    <t>ThrowRA-throwawayz</t>
  </si>
  <si>
    <t>She (27F) isn't writing me (28M) back anymore, what could be going on?</t>
  </si>
  <si>
    <t>I met this girl a bit more than a half year ago. We've been texting/calling etc for the past few months now. We are chatting almost everyday asking how each others day was etc. We've seen each other multiple times now and hit it off really well. She told me she really likes me and that's the same for me.
Last week she was replying less and less to my messages. At some point she told me she wasn't replying as much, because she was in a mood due to a certain monthly period.
I was like: that's understandable, I will give you some space then. I've send her maybe a reel once or twice and a message here and there to check up on her. But all I got were short answers and she is not really responding to me anymore. 
I asked her if she wanted to meetup with me and she said "Hi dunno, I'm just in a bad mood right now". Later I found out she went out with a friend of hers instead.
Now it has been 3 days since either of us has written a message to each other. I don't want to write a message and seem desperate for attention. Should I write a message anyway? Do I just keep it silent till she writes me back? I feel like I'm being ignored..</t>
  </si>
  <si>
    <t>https://www.reddit.com/r/relationship_advice/comments/1aw849t/she_27f_isnt_writing_me_28m_back_anymore_what/</t>
  </si>
  <si>
    <t>1aw82kq</t>
  </si>
  <si>
    <t>02-21-2024 09:33:06</t>
  </si>
  <si>
    <t>SillyWoodpeckers</t>
  </si>
  <si>
    <t xml:space="preserve">My (26 f) fiance (25 m) died and I found out he was cheating on me. </t>
  </si>
  <si>
    <t xml:space="preserve">He died alone in our apartment, at 1am on valentines day. I moved out of because of his addiction. I can't help but feel like if I hadn't moved out, that he would still be alive. But at the same time, he was lying to me constantly and flirting with someone else (i found out 2 weeks ago, he said he stopped-lies). It wasnt an open relationship. I cleaned out our apartment, found all his stashes. Went through his phones. Read all the messages. I'm just having such a hard time with it. There's no closure. I can't yell at him. I can confront him. He's just dead and I still love him in spite of everything. Why? </t>
  </si>
  <si>
    <t>https://www.reddit.com/r/relationship_advice/comments/1aw82kq/my_26_f_fiance_25_m_died_and_i_found_out_he_was/</t>
  </si>
  <si>
    <t>1aw816y</t>
  </si>
  <si>
    <t>02-21-2024 09:30:25</t>
  </si>
  <si>
    <t>Embarrassed-Soft9607</t>
  </si>
  <si>
    <t>My (30F) partner (33M) is obsessed with his phone. What can I do before it ruins our relationship?</t>
  </si>
  <si>
    <t>Using a throwaway account.. 
We have had plenty of conversations about his phone usage. Every time I look at him he’s on his phone. I’ve asked what’s so important that he can’t put it down and his reply is “looking at sports or reading the news”. I don’t believe he’s doing anything suspicious he’s not really that type of person, but surely theres so much sport and news you can read in a day…
I set a rule that if we are watching tv together, the phone is away. If we are going to bed together, we put the phone away. It works for a day or two and then his habit slips back in - we’re watching a movie and he’s scrolling, we’re in bed and he’s scrolling. I wake up and the first thing I see is HIM SCROLLING. It really got on my last nerve over the weekend when we went grocery shopping and instead of helping me put stuff away he goes to sit on his phone.
I’ve had enough of it. I obviously have times where I go on my phone, but not to this extent. I respect the “rules” of not having a phone during our quality time. Honestly at this point, I’m ready to throw it across the room in hope it breaks. 
If ANYONE has a phone obsessed partner, please help me out here.</t>
  </si>
  <si>
    <t>https://www.reddit.com/r/relationship_advice/comments/1aw816y/my_30f_partner_33m_is_obsessed_with_his_phone/</t>
  </si>
  <si>
    <t>1aw816n</t>
  </si>
  <si>
    <t>02-21-2024 09:30:24</t>
  </si>
  <si>
    <t>ThrowRAthrowie</t>
  </si>
  <si>
    <t xml:space="preserve">I (21F) feel like i do everything for my boyfriend (25M) but he claims i don’t. </t>
  </si>
  <si>
    <t>We’ve been together for 10 months. He comes over to my place 2 times a week. 
I cook for him, i clean up after him, i always let him choose what i cook, he grabs snacks and drinks and other stuff in the grocery store that i pay for everytime we go together, i almost always pay for both of us when we go out to eat somewhere, i had paid for his train tickets a few times before when he was broke, i had bought him soap/showergel &amp; shampoo because he ran out and only had 40 cents left on his bank account, i had bought him products for his skin because his skin was “flaky and itchy”,.. 
For valentine’s i playfully asked him what he would get for me, to wich he replied “i’m only gonna get you something if you get something for me.” I rolled my eyes at him and he went on a rant about how valentine’s day is a day to celebtate love **from both sides** and it shouldn’t be only him getting me something. As if i said i wouldn’t get him anything?
Anyway, valentine’s day came, i got him his favourite chocolates from this chocolatier in our city, i went to a shop from a tea sommelier to get him some of that “special” tea they sell there because i know he loves tea and had always wanted to try those, and some nike hoodies because he had said his hoodies dont fit anymore, and nike is his favourite brand. 
He got me a talking chicken toy. And it can’t even talk cause it’s needs batteries, wich he didn’t provide. I acted like i was really happy and thanked him. But in my head, i thought “really?”.. Honestly, i would rather he didn’t give me anything. I think i would’ve been happier then.
My boyfriend loves getting his back rubbed. So everytime he comes over, we sit on the couch watch a movie and i rub his back for him. 
We had just came back from the grocery store, where i bought him stuff, like always, and let him choose what i was gonna cook later that day, like always. We sat down and i asked him if he wanted to rub my back this time. He said no. I asked him why not? He just shrugged. I asked him again and he said no again, so i asked why not. He got annoyed and said “because i don’t want to” I got mad, and he said to me “you’re really mad because i don’t wanna be forced to rub your back? don’t you think that’s childish?” I yelled at him “I do everything for you!! and you wont even do something so simple as rub my back for a minute”
He acted like he didn’t know what i’m talking about. “what everything? what do you do?” I called him an asshole and after i made dinner i asked him to leave. Then he said “you’re the asshole here, you’re just looking for an excuse because you don’t feel like walking to the train station with me” *(context, i always walk with him to the train station when he leaves)* i laughed because i thought that was such a dumb claim to make, like really, thats what you’re thinking of? So i got up, put my coat on, walked him to the train station without saying a word to him, and went back home.
He has since messaged me that he doesn’t think he did anything wrong because i can’t even tell him what he did wrong, and i’m just looking for something to fight about. 
This isnt the first time we’ve had fights like this, i regularly get mad at him because i feel like everything comes from my side. But he always says it’s me who’s an asshole, because i “always pick fights for nothing”.</t>
  </si>
  <si>
    <t>https://www.reddit.com/r/relationship_advice/comments/1aw816n/i_21f_feel_like_i_do_everything_for_my_boyfriend/</t>
  </si>
  <si>
    <t>1aw8005</t>
  </si>
  <si>
    <t>02-21-2024 09:28:13</t>
  </si>
  <si>
    <t>Traditional_Tear2248</t>
  </si>
  <si>
    <t>My (M24) gf (F24) is still in love with her ex. What do I do ?</t>
  </si>
  <si>
    <t>Me and my gf met each other 6 years ago through a friend. We got on well but I left her for someone else when we were 18. And then we reconnected years later after she was in a 2 year relationship. And then she left me. And then we went back and forth a few times with gaps of 6 months to 1 year of no contact. Then from march 2023-June 2023 we were trying to make it work but it didn’t work and she left. Partly due to faults of my own. And then I got a call in November 2023 saying she met someone in June after we stopped speaking and she was engaged to him and was going to get married to him in April 2024. I was heartbroken. I cried for hours. I then moved on with life but got a phone call in December 2023 that her engagement was called off as he left her. She was distraught and heartbroken. I was there for her as a friend and was helping her as best as I could. We reconnected and feelings started to arise again and we decided to give each other a proper go this time. 
I know I should have given her time to heal from her break up as it’s only been 3 months but because I’ve loved her for so long I just wanted to be with her as sad as it sounds. Anyways she still cries over her breakup and she still thinks about him every single day. Sometimes she will get angry at me for no reason and I know it’s because she’s still in love with her ex and because I’m the one with her and not the one she actually wants, she takes the anger out on me and will just get annoyed at me. She still says she’s in love with the idea of marriage with him and how she planned her life with him and how she thinks about it everyday. She says she doesn’t love him but she’s in love with the idea of what he was giving her, which was marriage etc. I don’t believe she doesn’t love him. I know she does. And it kills me every single day knowing that but I can’t leave her because I love her so much. She’s honestly an amazing beautiful woman. I’m just hoping that with time, she will lose the feelings for him and what she had with him and be able to love me fully the way I love her. Am I being delusional ?
Don’t get me wrong we have a lot of good times too. But I feel like this situation overshadows all the good times because it’s constantly playing on my mind. I feel second best to him because the way she was with him, was so different to the way she is with me. She was more loving and affectionate with him. She was so much more into the relationship with him and excited about it. When I said it to her she said that it’s because she was in her honeymoon phase with him but with me, because she’s known me so long that we’re well past the honeymoon stage. Idk I just feel like she will never love me the way she loved him even though she was only with him for 6 months. I can’t bring it up to her because everytime I do she gets annoyed that I’m bringing it up again so I have to just sit there and deal with it on my own.  What do I do ?</t>
  </si>
  <si>
    <t>https://www.reddit.com/r/relationship_advice/comments/1aw8005/my_m24_gf_f24_is_still_in_love_with_her_ex_what/</t>
  </si>
  <si>
    <t>1aw7ztw</t>
  </si>
  <si>
    <t>02-21-2024 09:27:50</t>
  </si>
  <si>
    <t>ScarcityGlass2962</t>
  </si>
  <si>
    <t>24F 23M</t>
  </si>
  <si>
    <t>My fiancé and me have been together for years and have a kid together, about a year after we had our son I found out he had a secret porn addiction which involved not just a porn hub subscription but he was only looking up only fans girls pictures and content for free on Reddit. After finding out I was super heart broken but we managed to work on things and he promised to never look up only fans women again since it didn't like it. Well 6 months later I caught him doing the same thing again looking at only fans women again and again I forgave him hoping he would stay true to his promise again. I told him if he didn't stop I would take that as him putting those women above me and his son. 2 years later about 3 days ago today I found out he has been looking up only fans women again while I'm not around and searching them up on insta to see more videos. My heart feels shattered. I feel like I'm not enough.. he keeps apologizing but how can I forgive and believe he will stop when this has happened for so many times despite having our child... I work and he stays home to take care of the baby and I feel so disrespected that he could do that to me and our son again while I give him everything.. should l leave...? I hate to have my son go through this because he stated if we broke up he would move states to be with his family so my son would never see him.</t>
  </si>
  <si>
    <t>https://www.reddit.com/r/relationship_advice/comments/1aw7ztw/24f_23m/</t>
  </si>
  <si>
    <t>1aw7zgw</t>
  </si>
  <si>
    <t>02-21-2024 09:27:01</t>
  </si>
  <si>
    <t>pinguin1304</t>
  </si>
  <si>
    <t>I (21m) don’t feel like I deserve her (18f)</t>
  </si>
  <si>
    <t>I (21m) have been dating this girl (18f) for about one month and been talking for 3. And things are getting really serious. We are taking things slow as we both recently got out of heavy relationship. This girl is stunning like the real life version of my perfect woman. And she genuinely seems to like me. But lately I’ve been having a bit of imposter syndrome because I feel like it’s to good to be true. even tho she hasn’t given me any signs that I don’t deserve her or anything. What should I do to make me feel like it is normal and I deserve her?</t>
  </si>
  <si>
    <t>https://www.reddit.com/r/relationship_advice/comments/1aw7zgw/i_21m_dont_feel_like_i_deserve_her_18f/</t>
  </si>
  <si>
    <t>1aw7vpw</t>
  </si>
  <si>
    <t>02-21-2024 09:19:52</t>
  </si>
  <si>
    <t>ThrowRA24534</t>
  </si>
  <si>
    <t>23M with 24F GF that wants a future but doesn't want to close the past</t>
  </si>
  <si>
    <t xml:space="preserve">Throwaway for obvious reasons. 
I'm trying to understand whether I'm being unreasonable and don't understand the dating world or if I have cause to be bothered. 
Long story short, I (23m) have been dating my girlfriend (24f) for 10 months now. We were best friends before we started dating for some time, and we get along very well. Here's the issue. 
My dating history is that I slept with 4 people before getting into a relationship that lasted from high-school until 6 months before my current relationship. 
My girlfriend on the other hand has never had a relationship that's lasted more than 6 months, and few true relationships at all really. Per her, she has slept with somewhere around 20-25 people though she doesn't know the exact number. I don't love this fact, as it breeds insecurity, but I recognize this in it of itself is my problem, not hers. 
The issue is, we live in a small community, and I have personally met at least 6 people she used to casually sleep with throughout the course of our relationship and continually run into them. Even while out on the town, her ex fwb tried to get her to go home with her again in front of me not knowing we were together. Before we were dating, I even heard gossip and stories from people who have had sex with my girlfriend, sometimes from her. Stating she wants to invite an old FWB to our wedding, etc. Every time this happens, it brings all this back and makes me feel a bit odd but I can get over it. 
Compounding factors. My girlfriend admittedly had some unresolved issues and admits she partook in some pretty bad behavior. She made a habit out of starting to date one person, cheating on them, and leaving for the next habitually. She chocks this up to never finding the right person and not wanting to date. More than a few times, including her last relationship, she would sleep with guys who were in relationships and admitted to getting a rise out of it. She says she has learned from this and would never do it again as she wants a husband and a family now. 
Despite this, she refuses to shut these people out completely. She still follows them all on social media. Meaning when we sit on the couch, I have to watch her scroll through photos and stories of her ex fwbs' and get recurrent suggestions from social media asking if I want to add my girlfriends ex lovers. Refuses to block anyone on principal, even someone she had a one night stand with, doesn't know nearly anything about them, in case they may eventually need something emergently from her. However, all they ever seem to want to know is if she's free at 1 in the morning. 
She says she wants to leave it in the past. She's pushing commitment very fast. Wants to get married soon, wants to have kids in the next couple years. This is where my anxiety is coming in. 
When we were just dating, I didn't care about this, as she is my best friend and life is fun with her. 
However, now that the discussion is a lifetime of commitment, it's hard to not have a few feelings;
Unfair/not understanding the feeling as I've only slept with a handful of people. Am I feeling this as I'm the odd man out for being so comittal or is this genuine cause for concern/uncomfortability? I know I may not be right, and I don't hold it against her, but it hurts my heart a bit. 
Feeling somehow unimportant and small for her being such a massive part of my life and in such an intimate way, but them remembering multiple people I know can say the same. On top of that, knowing that she decided she wanted a different future and then chose me as I was around at this time. Sometimes it feels as though I could have been anyone. Again, I know this is likely my own insecurity. 
Fear that she may want commitment, kids, etc now, but if she gets bored she may revert back to her old ways.  Having a hard time with trust when I'm committing so much of my life and resources. 
I want to discuss this with her to vent my tension and uncomfortability, but I don't want to be unreasonable or damage our relationship. I can't feel out whether this is just the insecurity of a man who hasn't slept around a lot being thrown into the mid 20's dating world, if it makes sense but I still shouldn't (or should) say anything, or if these are all red flags that I want to ignore because I truly love this woman and feel that she truly loves me. 
TLDR; Girlfriend has a shaky past full of red flags. Shows she wants to change and have a different future, but doesn't want to leave the past behind either. Making me feel insecure and unimportant. What do? 
Last note: Please don't roast me if I'm obviously wrong. I don't have good perspective on this one and am looking for guidance as to the nature of these hard to define feelings I'm having. I'm very sex positive and understanding and it frustrates me as I never thought I would be this guy, but I can't shake it. 
Edit: I have mentioned it before that I don't love it and has mentioned that she thinks it's poor behavior when others do similar things to my situation. I don't know if she knows it's not the best thing to do and is doing it anyway, or doesn't have the understanding that she's doing the same thing to me. Never talked to her directly about it. 
Another thing to clarify based on comments. The last two years she's slept with no one. Took time off as she was done with the whole game. She clearly loves me a lot and is my other half. I know that she hasnt cheated on me thus far, and doesnt do anything to make me think she is. Its just the skeletons bothering me. Hence the replies of "whore dump her" don't really help, as I'm not going to do that based on a few factors from her past and a short reddit reply as she legitimately makes me very happy. I'm just trying to understand how much of my concern is legitimate, if it's appropriate to discuss this with her, and if I'm missing something about my own introspection. </t>
  </si>
  <si>
    <t>https://www.reddit.com/r/relationship_advice/comments/1aw7vpw/23m_with_24f_gf_that_wants_a_future_but_doesnt/</t>
  </si>
  <si>
    <t>1aw7s75</t>
  </si>
  <si>
    <t>02-21-2024 09:12:57</t>
  </si>
  <si>
    <t>Ok_Organization_5229</t>
  </si>
  <si>
    <t>Dating advice needed for a 24F with 24M. Can coming from different countries affect relationships?</t>
  </si>
  <si>
    <t>my best friend recently put me in touch with her brother who I never met in person. He is 24M moving to the city I live in for work which is why we got to talking. We’ve been texting for a month and definitely feel a strong connection and are planning to meet in a month (flights booked). He is a great guy very loving very energetic and enthusiastic. He admires me and I know he would do anything for me which he has shown me in a short time I’m guessing because I’m already his sisters best friend and know the family. I’m very confident that he would be very invested if we moved forward with something. We have been talking every day on FaceTime and today he mentioned his mother telling him he should meet his sisters other friend as she seems like the perfect girl for him. His family and even my best friend (his sister) does not know that we’ve grown so close just because we want to meet in person first to make sure that connection is real. However his mom is constantly trying to find someone for him which is why she mentioned to him that she’d like him to connect with his sisters other friend. He told me about this today and I told him he’s a single man and can see and talk to whoever he pleases. He immediately shut it down telling me he only wants to meet me. I got a little upset thinking about his family wanting another girl because we come from different countries. Our religion is the same and culture is very similar but we are from different countries. He told me today that it might be an issue at first for his parents but they would overcome it given his older sister is dating a a man with a different background and different religion. My concern is going into this and ending up not being accepted. Is this a significant factor that I should consider? I feel like I might be overthinking it. I also got out of a relationship half a year ago because my ex cheated on me so I didn’t even want a new relationship but this man seems very special like he could be my future. I also want to know if anyone thinks I should share this with my best friend or get advice from her given she could tell me what her mom would think but I just don’t know if I should tell her yet that we feel so strongly for each other.</t>
  </si>
  <si>
    <t>https://www.reddit.com/r/relationship_advice/comments/1aw7s75/dating_advice_needed_for_a_24f_with_24m_can/</t>
  </si>
  <si>
    <t>1aw7rgq</t>
  </si>
  <si>
    <t>02-21-2024 09:11:30</t>
  </si>
  <si>
    <t>Nalyvka</t>
  </si>
  <si>
    <t>Why won’t he (M/29) propose to me (F/28)?</t>
  </si>
  <si>
    <t>Engagement</t>
  </si>
  <si>
    <t>TL;DR at the bottom. 
Hello everyone! I really need your advice and perspective as I have no one else to talk to about this. Please excuse my English, it’s not my mother tongue.
I have been with my bf for almost 5 years, living together for almost 4. We’ve met in college and our love story is nothing short of a fairytale. We both come from different worlds, cultures and countries and we met in a third country. What are the chances of us finding our better halves in each other like that? We instantly clicked, we are completing each other so perfectly. We’ve experienced so many amazing things, and have come a long way, overcoming as a team some very difficult hardships, including life with war (ongoing). I love him with all my heart, and I’m very grateful for having him in my life. He respects me, treats me with so much love and is really patient and understanding.
From the start of our relationship, we made our intentions very clear, that is, that we both wanted to date each other to marry. I added to what he said, saying that I don’t like to date for a very long time and that I want to get engaged reasonably early, to which he agreed as he had the same mindset. However, we hit a very rough patch after the first year, during the first 6 months of us living together, especially from my part (mental health related, trauma due to mentally unstable/abusive mother and cheating ex). I started therapy as soon as these problems appeared and it really helped me. However, as our relationship progressed, I asked about the next step (in the 2nd year of our relationship), and he told me that he changed his mind after our rough patch (understandably) and that he will propose when our relationship/my mental health is stable. It stung but it was fair. 
1 year later, (2 years ago), we got legally married, so that I could apply for a spouse visa and be able to keep living with him in his country. This is something we kept as a secret from all family and friends. Don’t get confused! This was done purely for the visa. We simply went to the mayor’s office dressed casually and signed some papers. We don’t consider this an actual marriage until after proposal and wedding happen in the future. So we still consider each other boyfriend/girlfriend which sucks as I’d love to be considered his wife. (Edit for clarification: We did those papers knowing that this is not “it”. That when the time comes he will propose and that eventually we will have our wedding. We just won’t be needing to visit the mayor’s office for the bureaucratic stuff in the future as we already did that for other reasons 2 years ago. This was all agreed.)
He’s a very practical/logical and calculating (is that the word?) man and so this was a very conscious decision he made, knowing he wouldn’t have decided to go through the marriage papers if he didn’t think for sure that I’m the one he wants to be with. But he’s obviously not ready to propose to me yet, which confuses me and hurts me a lot. This is something that I’m very upset about and gradually growing resentment. 
So my issue is the proposal, being asked if I want to be his wife, and this way being basically “promoted” from gf to fiancée/wife. Since we’re already married basically, a proposal would make it official between us as a couple. And I don’t care for a wedding at the moment anyway as I want it to happen after the war so we can be free to enjoy it in peace and on our terms. 
I’ve recently expressed to him again that I really want to be proposed and married the right way, that the proposal is something that really hurts me for still not happening after so long. And before you suggest that I propose to him instead, my boyfriend is against this. He wants to be the one to propose and I prefer it the traditional way too.
I do realize that this need I have is coming from my insecurities and social/religious pressure I grew up with, and I don’t always feel upset like this because I just know how much he loves, respects and takes care of me. I have no doubt he loves me. But I still feel bad, wondering why he doesn’t propose to me if he knows how much I want it and if he also thinks I’m the one for him. 
The only real problem we have is the kids. We live in a war torn country, which is a very scary and restricting way to live. With or without war, it’s not like we want to have kids now, it’s more like something we want to happen in our mid 30s, but definitely not if there’s a war. Still, he’s concerned about the fact that I am not sure if I want kids, even though this is how I feel right now under these awful circumstances, and even though he also doesn’t want kids right now while we live with war. But he was saying “don’t you have an idea/goals for the future? Don’t you already know if you want to have kids or not? What’s the point to get married if you don’t want to have children?”, to which I once again explained that how can I feel like having kids if  there’s a war, and if I don’t get the other things (engagement/wedding) first? That kids will happen organically, and that I don’t feel any motivation right now but it can change once we live in peace and once my needs for engagement/wedding have been satisfied. Which he seemed to understand. 
Thing is, from the beginning of our relationship he knew I wanted kids, but only after certain things happen first: I want to have children after getting married, and since we aren’t “actually” married (no proposal, no wedding, it’s just paperwork for my visa) well obviously I don’t want to have kids in these circumstances. The war made me feel really scared about becoming a widowed mother or losing a child, so there’s that. And he also knows that I wanted to experience and achieve some goals first before having children, to which he also agrees as, I repeat, for us kids were on the mid 30s plan anyway (5-7 years from now) and the war is obviously restricting me from achieving those things. If I don’t feel satisfied in my life with everything else, how will I feel ready to complete my/our happiness by having a baby? He knows all this and he understands, it’s what he also wants for himself as he still has things he wants to do before having children but the war is also restricting him. 
I can’t help but take it personally. Am I not good enough? What can I do to change that? I’ll give you the answers to the questions I asked: 
It’s not the money. It’s not the parents (given I’m from another country). It’s not my mental health (I’m not healed obviously from all my trauma but I’m able to regulate and express whatever issues I have in a healthy manner). It’s not the kids (he’s concerned about me not saying “I absolutely and definitely want to have kids one day” but he also knows that I can’t say that because of the war). So what is it then? He said that it’s not me, it’s him, that he has some issues, when I asked what kind of issues, he said he didn’t know, just that he’s not feeling so well (he’s not the type to open up about what’s going on inside his head) and he’s not feeling like it yet, and that he doesn’t know why. That he’s sorry for hurting me, that he loves me but That it’s not the right time, that there’s a war. Yes ok there’s a war but I don’t get how that can stop him from asking a question, especially since we’ve already been married for 2 years on paper. 
I see people around me getting proposed to and getting married, girls younger my age and with shorter relationships. And I can’t help but feel jealous and worthless.
What do you think about this? I would really appreciate your perspectives. Thank you very much!
-
TL;DR: 5 year relationship, met in our early 20s. He said he’s not ready yet, that it’s not the right time. The biggest “disagreement” is on the certainty or lack of for having kids. He’s sure he wants them - I’m not sure at the moment (we live in war, I’m scared/unfulfilled, check the last 4 paragraphs for more details). We’re not planning to have kids anytime soon at all though, so it’s not a pressing matter.</t>
  </si>
  <si>
    <t>https://www.reddit.com/r/relationship_advice/comments/1aw7rgq/why_wont_he_m29_propose_to_me_f28/</t>
  </si>
  <si>
    <t>1aw7r8w</t>
  </si>
  <si>
    <t>02-21-2024 09:11:08</t>
  </si>
  <si>
    <t>ThrowRA_throwway</t>
  </si>
  <si>
    <t>I [M18] kissed a girl [F18] I’ve known for a decade, then the next night she avoided my advances</t>
  </si>
  <si>
    <t>Paragraph 1 was too long so here’s TLDR for it: Known this girl for many years, always thought she was pretty and hung out in a group with her plenty of times but never 1 on 1, and then a couple months after she finds out I smoke and drink, she texts me telling me she just broke up with her bf and wants some stuff to “get her mind off it”.
So I pick her up, and I bring some alcohol and weed. I’m driving and we’re not at her house, so I don’t drink anything but she has 4 or 5 shots. This is only her 2nd time drinking so she gets pretty fucked up, and on our way to get some food she starts asking all these personal questions toward me like “do you have condoms in here” “how many girls have you kissed” and other questions like that. I’m assuming she’s just drunk because my self esteem is so low that I literally would never think a girl is into me, and she would also always talk about how when she was hanging out with her male friends they would think she’s into them and dropping hints, but she’s just being friendly. But as the night goes on, she gets more and more touchy from the passenger seat and eventually, she asked to get in the back with me. I had never been this close with any girl in my life and I was nervous as hell, but i said fuck it and got back there with her. This was around 3 in the morning and she was super tired, so all she did was ask to lay on my lap and take a nap. I said sure, and started stroking her head. She had fully convinced me she wasn’t into me because of what she’d said about all of her guy friends always thinking she’s dropping hints, so when she woke up 30ish minutes later we just talked for a little more and then I brought her home.
After that she didn’t text me at all for a week, so i was completely convinced she was just a little too drunk and high, and her sleeping in my lap and all that happened meant nothing. Until the next weekend, when she asked me to pick her up again. This time, we didn’t have any alcohol, just weed. She was acting nowhere near as “into me” as she was last time, so now i was EVEN more convinced that she wasn’t into me and we were just friends. We hung out about 3 days in a row, and then hung out about every weekend since to smoke.
All these times, she was pretty touchy with me, but I assumed that that was just her personality. Until 3 nights ago when we she asked me to pick her up from one of her friends houses. It was about 11pm, and when she got in she told me she had some alcohol around 5. This was long enough ago that she was acting sober and I’m pretty sure she was completely sober. She was acting like herself this whole time, pretty touchy and super talkative. At about 2am, 9 hours after she’d had any alcohol, she said it was pretty late and should probably head in her house soon. So she asked me to open her door for her “like a gentleman” and I said only if she paid me. She asked if I took payments other than money, and I just laughed it off assuming she was joking because she made jokes like that a good bit. Then suddenly she got sort of angry and was like “why are you so damn bad at taking hints I want you to kiss me” and i was in absolute shock. I literally don’t even remember what I said after but a couple seconds after that we were making out for about a minute. Then she pulled away and told me I wasn’t a bad kisser at all and that i was really hot, and we made out 4 more times after that. We had made it clear to each other that we didn’t want to be in a relationship, but a “friends with benefits” type thing would work out better. She headed inside, and I didn’t hang out with her again til she asked me to last night. I picked her up and she got super high, and was really out of it compared to the other night. Around 1 I had to leave and she was like begging me to stay for some reason, but I was really tired so I told her I couldn’t. Right before she left, I went in for a kiss, and it’s hard to explain what happened but she avoided it and pointed at the song playing in my car titled “Don’t” and then said she goodnight and went inside. 
TLDR: We hung out 1 on 1 a dozen times, and 3 nights ago we make out 5 times and she tells me we’re friends with benefits, then last night when I go to kiss her she avoids it and points at the song playing titled “Don’t”.
I’m just so confused. This is the first girl i’ve ever done anything intimate with, and I have no idea if I did something wrong or what. Do you know why she would’ve done this? I’m aware that a fwb situation probably isnt the best for my first intimate experience with someone, but even still i’m confused as to why she was all over me the other night, but last night she avoided me completely. Sorry for the wall of text, I just want someone to help me out. Do I text her and ask about it? Do I ask her the next time we hang out? Do I just ignore it and pretend she never avoided me? Or do I go back to the way it was before the night we kissed, and pretend that night never happened? Does anyone else have a similar experience? Thank you to anyone who helps, I’m really into this girl so any help would be greatly appreciated.</t>
  </si>
  <si>
    <t>https://www.reddit.com/r/relationship_advice/comments/1aw7r8w/i_m18_kissed_a_girl_f18_ive_known_for_a_decade/</t>
  </si>
  <si>
    <t>1aw7p9a</t>
  </si>
  <si>
    <t>02-21-2024 09:07:15</t>
  </si>
  <si>
    <t>ThrowRA10561</t>
  </si>
  <si>
    <t>I (25M) just found out my wife (21F) was cheating on me tonight. Advice on how to move forward?</t>
  </si>
  <si>
    <t xml:space="preserve">I (25M) just found out my wife (21F) was cheating on me tonight. I first noticed things around a month ago. It started off with late night drives when I would fall asleep (which I thought nothing of since she works nights), sleeping on the coach instead of the bed, not wearing her wedding ring anymore, turning off her location and odd behavior (not wanting to talk to me or seeming to ignore me for the day).
_x000D_  
Yesterday, she was supposed to go out with some friends for drinks. I noticed she didn't go and seemed upset. I asked her why she didn't go and told me that her friend canceled on her. I asked who and she told me not to worry about it. I insisted that she tell me, but I gave up because she refused to tell me. At this point something started to seem more off.
_x000D_  
I went to take a shower and we almost always shower together but she didn't join. I get done and as soon as I am done, she immediately goes to get in the shower. When she is done, I again insist that she tells me who she was going with and eventually she tells me it was a "friend" from work. She gave me the name of who it was, and I didn't have any idea who he was or that he existed until now._x000D_  
She immediately explains there's nothing sexual or anything of that nature but to grow their friendship. I thought it was odd that she didn't want to tell me about going out with another guy alone to get drinks but didn't bring it up any further that night.
_x000D_  
Today I brought it up again and asked her if she needed to explain anything to me because I started to make assumptions about all the things going on. I explained to her that I would like to ask some questions for clarification and that it would help put these assumptions to rest._x000D_  
I asked her why she needed to hide who she was going with to get drinks if truly they are just friends. She replied that she didn't need to tell me who she was hanging out with or what she was doing. She also knew how I would react and didn't want me reacting the way she thought I would be (upset). I noticed this morning she had snapchats from the guy at 1 in the morning and I asked how often they talk, and she says every day.
_x000D_  
I asked her what they talk about, and she said nothing. I asked if there was anything inappropriate, she said no. Making this shorter I ask all my questions and notice she clearly is not telling the whole truth about what is going on.
_x000D_  
At this point I ask to see her phone and she says no. I asked why not, and she kept saying no. She said it was her privacy and that I couldn't look in it (this hasn't been a problem before). I ask again what she has been talking about with her "friend" and she now says flirting. I tell her I can deal with that. Let's take a look, again it's a no. I keep insisting to see her phone, but she still says no. After 20 minutes of trying to get an explanation to why I can't see the messages on her phone I tell her this, "Why would you throw all this away if you are telling the truth, so either let's see what the messages say or divorce".
_x000D_  
She said "no". I said that's not an answer. She told me "If you see what's on there, then you will divorce me". I was heartbroken and confused. She made it clear that she would rather have a divorce than let me see what was on the phone. She said she didn't sleep with him, but she emotionally cheated on me. I don't know what to believe because of not knowing what was so bad on the phone, that she would rather divorce me than let me see the messages. Some friends are saying to work it out while others are saying to leave her. I am torn and hurt because I don't know what to do. I don't want this to happen again or be used later. Any advice would be appreciated. Should I work it out or leave?_x000D_  
_x000D_  
</t>
  </si>
  <si>
    <t>https://www.reddit.com/r/relationship_advice/comments/1aw7p9a/i_25m_just_found_out_my_wife_21f_was_cheating_on/</t>
  </si>
  <si>
    <t>1aw7mhm</t>
  </si>
  <si>
    <t>02-21-2024 09:02:02</t>
  </si>
  <si>
    <t>Glittering-Link-2715</t>
  </si>
  <si>
    <t>i (f20) walked in on my bf (m22) cumming while looking at porn. what do i do?</t>
  </si>
  <si>
    <t xml:space="preserve">title pretty much says it all. we have been together for 17 months, and the relationship is mostly amazing, he is so great with my bpd and so understanding.
he has agreed with my hate for porn and we have agreed to not watch it even when away from each other. 
he has even told me on multiple occasions that he hates porn. 
i have found porn in his camera roll before, where he was so apologetic, saying it was a weak moment. he had watched it when he was at his mums house, which i didn’t like but was fair enough due to him not having access to me at that point. he promised with everything that he would try so hard to never ever do it again, and that he would never do it at my house when he could be intimate with me. 
now we have been having a rough couple of days, we had just had a bit of a fight where he said some hurtful things to me. it was at this point that i went to start cooking him dinner before he left for the night. 
in the middle of cooking i went to apologise for the argument and found him in my bed, mid-cum watching porn. he immediately started packing his bags, angry that i had come in. he was embarrassed but didnt seem guilty, saying things like “bad timing 😂” 
i to be honest with you was inconsolable. i was screaming which i am ashamed of. i am at the point where i feel completely insecure and unable to trust him, which is why i was so upset. 
he says he doesn’t have any excuses, he was angry at me and didn’t care about any promises he made. i was asking how he could go back on his promises and he just says “im an asshole ig” 
he then left to his mums house because it was too embarrassing. he will be back tomorrow morning. 
i know this isn’t cheating which is why i have come here. am i overreacting? is it a big deal at all? or is it a big deal and i should dump him. 
i’ve gone through all the thought process, and i think mostly i want to forgive him but there’s also the issue of the lack of trust. he swore to me he wouldn’t do it and that he hates it. all lies, obviously. also i feel more than a bit sick when i think about him now. 
help please. what would you do?
</t>
  </si>
  <si>
    <t>https://www.reddit.com/r/relationship_advice/comments/1aw7mhm/i_f20_walked_in_on_my_bf_m22_cumming_while/</t>
  </si>
  <si>
    <t>1aw7l0k</t>
  </si>
  <si>
    <t>02-21-2024 08:59:36</t>
  </si>
  <si>
    <t>MaxtheAnxiousDog</t>
  </si>
  <si>
    <t>I (f45) don't feel a spark with my husband (m45) anymore. How do I fix it?</t>
  </si>
  <si>
    <t xml:space="preserve">I met my husband when I was 20 and he was 19 and we got married 2 years later. 25 years down the road we have 2 kids (17 and 22) and have had our share of ups and downs.    
Somewhere along the way we stopped having deep emotional conversations with each other and our interactions became very shallow - juggling work, kids and day to day life.    
Now that the kids are older and mostly independent I'm finding it difficult to interact with him, and I feel an emotional distance between us. We used to talk about anything and everything, and we were vulnerable with each other. I find the thought of being vulnerable with him again scary and I don't know how to get past it.    
Despite my fears I initiated a conversation a few days ago and asked him how he feels about our relationship. He said that he feels like I've been emotionally absent for awhile and so he has withdrawn in response. I do agree with that in a way, but I feel like I've withdrawn because of his emotional absence. And so, it seems we're stuck in a circle of feeling neglected and withdrawing further.    
We both agreed that we do still love each other and we want to regain that connection. How do I allow myself to be open and vulnerable when I don't feel safe? I've done it once but I'm terrified that if I keep trying to have difficult conversations he will take it the wrong way (and I want him to play an active role in fixing things as well, otherwise what's the point).
TLDR - 25 year long relationship. I've forgotten how to talk to my husband about stuff that really matters and there is an emotional disconnect between us. How do I fix it and feel safe to open up to him? </t>
  </si>
  <si>
    <t>https://www.reddit.com/r/relationship_advice/comments/1aw7l0k/i_f45_dont_feel_a_spark_with_my_husband_m45/</t>
  </si>
  <si>
    <t>1aw7jhz</t>
  </si>
  <si>
    <t>02-21-2024 08:56:34</t>
  </si>
  <si>
    <t>bigfaatyynut</t>
  </si>
  <si>
    <t xml:space="preserve">26f 26m what does this mean? </t>
  </si>
  <si>
    <t xml:space="preserve">My boyfriend and I got into a fight earlier and when I was walking up the stairs he’s calling me names and tells me you look fucking crazy as he’s right behind me and as soon as I enter the room I slammed the door in his face because I was hurt he was saying those things to me. Is this abusive because he keeps telling me it is? 
I’m aware I need to communicate when I need alone time to process but sometimes I’m quick to just leave the situation before it escalates and I slam the door of the room I’m entering. I’ve never slammed it to where the door breaks or the hinges come off and I have never threatened nor raised a hand at him. I had a stepparent that would abuse me when I was younger but I have never raised a hand at anyone. I think me slamming the doors stems from my childhood because the door acted a barrier to get away from the situation, however,  I know I shouldn’t do it and rather use my words to effectively communicate. </t>
  </si>
  <si>
    <t>https://www.reddit.com/r/relationship_advice/comments/1aw7jhz/26f_26m_what_does_this_mean/</t>
  </si>
  <si>
    <t>1aw7fpg</t>
  </si>
  <si>
    <t>02-21-2024 08:49:31</t>
  </si>
  <si>
    <t>ThrowRAGlittering546</t>
  </si>
  <si>
    <t xml:space="preserve">I 28F just found out my Bf 31M cheated on me with his ex/child's mum. </t>
  </si>
  <si>
    <t xml:space="preserve">Bit of back story, I am 32 weeks pregnant with our baby and last night I couldn't sleep because for a few weeks I've been having this gut feeling something isn't quite right and last night it was so strong I couldn't settle. I stupidly picked up his phone and checked his messages (fyi, I have never ever done this before). Turns out he's been dirty talking and slept with his ex twice when she's dropped his child off at our house when I've been out.
I didn't even read many of the messages, maybe 2/3 days worth (definitely saw enough - pictures and dirty talk from both sides) before waking him up and confronting him. I was so upset and shaking I just threw the phone down and screamed at him.
He deleted all messages, he said theyve only been speaking like this for 6 days and have only slept together twice, but I don't believe him. Apparently she confessed feelings for him, even though they've been split for years and he's gullible ass self just fell for it and then they agreed to be friends with benefits behind my back.
I think the parts I'm struggling with the most right now are the fact that a) I'm heavily pregnant and feel super gross about my body, b) our own sex life has dwindled in the last few weeks (he states this is because I'm always in pain and knowing he could hurt me more doesn't 'get him in the mood', c) it's his ex! Who he has a child with and will never not be able to have contact with d) it was in our house (not in my bed, thankfully) but still in our home, and more than once!!
He says he has put an end to it and it was a silly mistake and it won't happen again, blah blah blah. But imo, a mistake is once. You cannot make the same mistake twice and also continue to talk to someone throughout the week, sending pictures etc while making a mistake.
I guess my question is, is it possible to make a relationship work after the other person has cheated? Like, if we both actually want to make this work and he goes through with his promises to me etc, is there a light at the end of the tunnel? Has anyone ever been cheated on and still with their partner now?
Like I say I live with this man, we have a baby with a serious heart condition about to be born in the next 2 months and I do truly love him, I just don't know if I can live my life with it looming over me for however long.
It hasn't even been 12 hours yet since I found out so it's still pretty raw but I've not had any sleep all night, all I've done is cry and I've had to take the day off work today because I cannot physically or emotionally cope with the mental load of it all. Do I just need to ride it out and let my hormones and feelings relax and see where things go?
Please tell me this gets better, I don't want to be alone but I also don't want to be taken for a mug.
Thank you for reading if you got this far!!
TL;DR - can a relationship continue healthily after you've been cheated on?
</t>
  </si>
  <si>
    <t>https://www.reddit.com/r/relationship_advice/comments/1aw7fpg/i_28f_just_found_out_my_bf_31m_cheated_on_me_with/</t>
  </si>
  <si>
    <t>1ax91ra</t>
  </si>
  <si>
    <t>02-22-2024 15:26:02</t>
  </si>
  <si>
    <t>olorintobs</t>
  </si>
  <si>
    <t xml:space="preserve">AITA if I travel and won’t be seeing my GF for 3 months this summer? </t>
  </si>
  <si>
    <t xml:space="preserve">I (M 26) have an extremely packed summer and likely won’t see my GF (F 23) for 3 months; something she’s only partially aware of. 
We’re both in medschool (with myself being in a more senior year) and finish our finals near the end of June. One week after we finish, I will be going on vacation to the Carribbean to visit an island I previously lived on (I currently  live in Europe) with my 2 siblings who are of a similar age. It was not my original intention to go on this trip as it’s quite expensive but my sister who is in a much better financial situation than me offered to cover the cost of my flight ticket and I’d only really need to pay for part of the accommodation there and obviously my share of whatever activities we do. I’ll do this for 2 weeks then I’ll return to Europe where I’ll need to dedicate all of my time for an external medical exam I have at the end of August that is the biggest of my life so far. Once I do that exam at the end of August, I will then travel to the USA for a clinical internship that lasts for 1 month.
 Ultimately, my girlfriend will get to share very little time with me with how jam-packed my schedule will be. The time I need to dedicate to this exam and for the internship is non-negotiable but I feel bad for going to the Caribbean without her for the 2 weeks at the end of June considering I’ll be busy thereafter. 
Im not totally against her coming along but the issue is that I’m doubtful she would be able to afford the travel costs (I was lucky to have my sister help me out) and I don’t really want to bear any additional expenses for myself in this period since I’ll be travelling again at the end of the summer. It’s also sort of a family holiday so the dynamic might not be right if she came along although this aspect isn’t such a huge deal. So far she’s aware of my trip to the USA but not aware of my trip to the Caribbean which was just booked - though was being planned by siblings for a long time. It was just my inclusion that was in doubt. I intend to tell her soon enough but worried how she reacts to me having these experiences without her. We’ve been together for approximately 1.5 years and have been on 2 vacations together which were both her first time leaving the country, with the most recent being about a week ago during our midterm break. She’s very adamant on travelling as much as possible with me and sharing these sort of experiences together since she never had much chances to travel till now. 
A close friend I told about the situation thinks that I shouldn’t have booked the trip knowing that I won’t have the chance to do anything with her for the rest of the summer and instead should have done something with her more affordable within Europe.
Thoughts? </t>
  </si>
  <si>
    <t>https://www.reddit.com/r/AmItheAsshole/comments/1ax91ra/aita_if_i_travel_and_wont_be_seeing_my_gf_for_3/</t>
  </si>
  <si>
    <t>1ax7h0j</t>
  </si>
  <si>
    <t>02-22-2024 14:18:34</t>
  </si>
  <si>
    <t>Main-Penalty-9169</t>
  </si>
  <si>
    <t>WIBTA for trying to score a second first date with a guy who doesn't recognize me?</t>
  </si>
  <si>
    <t>About two years ago, I (28M) matched with a guy (29) I met on Tinder. I was very much attracted to him as he was physically good looking and had a number of similar interests. After some back and forth, we met up for drinks in town. The date went well enough I thought, but he ghosted the next day. Disappointing, but it happens all the time in gay dating so I just assumed he wasn't interested and moved on.
Now in the last two years, Ive been improving my diet and going to the gym with much better consistency and the result has been significant progress. I've made enough progress that some friends didn't recognize me at first. 
Last week, I got a message on Grindr. Upon seeing the pic, I was 90% sure it was from that guy from earlier, but still had a bit of doubt. After a few messages, I am 100% certain it's him. 
He just hinted at a date in his last message. I have some mixed feelings. On the one hand, I still find myself attracted to him and would love a second chance. On the other hand, going into that date knowing who he is, while he doesn't recognize me seems dishonest. Now that I'm typing this out, I'm leaning towards just being upfront with him. 
Anyways, curious what reddit thinks.</t>
  </si>
  <si>
    <t>https://www.reddit.com/r/AmItheAsshole/comments/1ax7h0j/wibta_for_trying_to_score_a_second_first_date/</t>
  </si>
  <si>
    <t>1ax7a1a</t>
  </si>
  <si>
    <t>02-22-2024 14:09:51</t>
  </si>
  <si>
    <t>Ok-Durian1208</t>
  </si>
  <si>
    <t>AITA for telling my husband he was wrong for sleeping at someone’s house without telling me?</t>
  </si>
  <si>
    <t>AITA- Me (38F) and hubby (37M) have been married 4 years now. He had a visa issue he needed to get cleared and this required him going to the embassy (which is about 7 or 8 hours away). We originally went to one appointment together, but I was super sick and definitely did not want to make the trip the second time. I was aware he would have to return to the embassy in the next few days and I made it clear I would stay home while he goes. He explained that depending what time of day it was when he got the confirmation of appointment, then he might just travel there overnight (by bus), do the appointment, and then take the next bus home right away or he might have to sleep overnight at a hotel if it was too late for a bus to be available.
Since we had already gone there together last week, I asked him if he would be staying at the same hotel we stayed at, and he said maybe, but he wasn’t sure 100%. Also, money was low so he didn’t think it would be affordable.
The day he got the confirmation email of his new appointment at the embassy, he left in the afternoon and then around 11pm he messaged me:
“I just reached now love”
I ask him where and he said the name of the city. I still had no idea if he was just going straight to the embassy or staying somewhere. So I asked him if he was staying at the same place we stayed last time. He replied:
“No love I went to different place”
And then he said good night and that was it. The next day I guess I did give him a bit of attitude when I asked him the location of where he was staying, and he basically just answered that that was not the correct way to say good morning.
Here is where I need to know AITA: once he was done his appointment at the embassy, he calls me with a guy on the phone that he says is the family of his brother’s wife (his brother and wife live near us). He then proceeds to tell me that this is where he stayed last night and then put the guy on the phone with me and let me greet him. So he stayed at the house of is brother’s wife’s family (her uncle and his family I think).
I was so, so hurt that his brother, and the wife’s family and most likely brother’s wife all knew where my husband has been since yesterday and I only found out this way know? I told my husband it was absolutely not cool or nice to have everyone else knowing where he is but not his own wife.
Side note: even though we live in the same city as his brother and wife, I have never met his brothers wife or their baby in the four years I am married (I have seen the brother many times, and he has come over for dinner or to pick me up at the airport and he even texts a lot but his wife has never called or texted ever). They are in their twenties, so young. So it seemed weird he would stay at the wife’s family, when I’ve never met her or even said hi to her or texted.</t>
  </si>
  <si>
    <t>https://www.reddit.com/r/AmItheAsshole/comments/1ax7a1a/aita_for_telling_my_husband_he_was_wrong_for/</t>
  </si>
  <si>
    <t>1ax6dek</t>
  </si>
  <si>
    <t>02-22-2024 13:27:09</t>
  </si>
  <si>
    <t>aitabfood</t>
  </si>
  <si>
    <t>AITA for refusing the cook for my boyfriend?</t>
  </si>
  <si>
    <t xml:space="preserve">We (21F, 22M) spilt all the chores around the house and I’m the one doing the cooking. My bf is very picky when it comes to his eating. He will only eat certain foods in certain textures and prepared in a certain way.  But that’s not the issue as he will usually want something very simply and basic (mashed potatoes, nuggets, plain buttered pasta etc) so I cook whatever I want for myself and one of his breakfast - dinner choices for him.
The issue was that he wouldn’t even give a try and always refused when I offered him to take a bit of the actual food I cooked. I was annoyed by that because how come he knows it’s bad before ever trying? And taking a bite shouldn’t be so hard yet it would me feel a lot better. And I’m a firm believer of compromising in relationships. So I finally came with that idea-he was going to take a bite and he’s free to not continue to eat if he didn’t like but he should at the least give it a try before turning down the offer.  He refused at first but eventually accepted. Since then he’s been  taking a bite like we agreed to, but almost always immediately spitting out, which made me felt so disrespected. I talked with him on that too and now finally he swallows but still never eats. I thought it’s ok, at the least he does best he can and I have patience and will keep offering him different foods. 
But two days ago he lashed out on me horribly, saying he wont take a bite anymore because I been him to do so whole time and it makes him feel disgusting and he doesn’t get to enjoy his food after and “why do I try to change him” etc I was shocked at his reaction, he wouldn’t even listen to me and kept repeating same stuff over and over. I just left the room as there was no point arguing at that moment.
Yesterday morning he came to me and apologized for raising his voice and not listening to me, ashamedly admitted he was having a sort of meltdown. I tried to be understand and nod my head but i really couldn’t wrap my around giving that sort of reaction for having to take a bite. I said it’s fine, I’m not mad at him however I won’t cook for him anymore, because he clearly doesn’t appreciate it nor do want to even try it. He asked if can’t I just make him whatever he wants, i said no because I don’t want to contribute his unhealthy eating. And we can even it out by splitting other chores. 
He  agreed but called me an asshole and said he felts like I’m doing this only to only to punish him for something he can’t change when I could just respect his boundaries. This is not true because I’m understanding of his issues made lots of compromises for him, to be fair on him he also made on some other issues but him throwing a tantrum over something like that really made me feel horrible and just overall quit cooking for him. Am I the asshole for that? </t>
  </si>
  <si>
    <t>https://www.reddit.com/r/AmItheAsshole/comments/1ax6dek/aita_for_refusing_the_cook_for_my_boyfriend/</t>
  </si>
  <si>
    <t>1ax5zmp</t>
  </si>
  <si>
    <t>02-22-2024 13:06:51</t>
  </si>
  <si>
    <t>Significant_Echo2924</t>
  </si>
  <si>
    <t>AITA for not adapting to the shchedule of the daughter of the guy I'm dating..?</t>
  </si>
  <si>
    <t>I (F30) started dating this divorced guy (M30) a month ago. I am childfree and I never want kids, but the fact that he has an 8 yo daughter doesn't bother me. The thing is, I have never dated men with children before so I am not used to adapting to children's schedules. I can't be around when he goes see her, so we can only see each other when he's not with her, which is usually on the weekends. I don't mind this. Sometimes this schedule changes and he sees her during the weekdays, and I'm also okay with it. The thing is I hinted that I wanted to see him x day, but I never said "I WILL see you x day". Turns out I actually can't go to his house that day, so I said sorry it will have to be the following day.
Now he says I'm an asshole because he had to change his whole schedule of seeing his daughter because of me, and I'm cancelling last minute. I didn't know this. I asked if he could see his daughter x day instead, which made it worse. I'm not used to kids, I had no idea he'd change his schedule for me. Am I an inconsiderate asshole for not thinking about this?
Edit: the reason I canceled is because I have an important gym class that I don't want to miss. I didn't think it was a big deal, we aren't even serious yet. He lives 30 min away, the class would finish at 10pm, we'd just see each other for a couple of hours and then it's again a 30 min drive for me. I honestly didn't assume nor ask him to change his schedule for me. I thought his daughter was more important than meeting me for a couple of hours.
Edit 2: his child should come first!!! He didn't even inform me he had rescheduled!!</t>
  </si>
  <si>
    <t>https://www.reddit.com/r/AmItheAsshole/comments/1ax5zmp/aita_for_not_adapting_to_the_shchedule_of_the/</t>
  </si>
  <si>
    <t>1ax22es</t>
  </si>
  <si>
    <t>02-22-2024 09:07:45</t>
  </si>
  <si>
    <t>Accurate-Yellow-6758</t>
  </si>
  <si>
    <t>AITA if I leave my little boy with my parents instead of his father while I’m on campus</t>
  </si>
  <si>
    <t xml:space="preserve">Backstory I’m (31f) have gone back to studying nursing after working in aged care for a number of year. My partner (38m) owns his own business and we have different views on how to parent one of our children. My children c (6m) and m(5f) are they light of my life and the reason I went back to school to end up in a better position. My partner also has 3 children with his ex wife 17,15,13 however he seems to have very little patience with our son.
C is an loving little man that struggles to regulate his emotions, is behind where he should be in fine motor skills and in at his general school learning. He can be a handful on a bad day but adores anything farm related and practical stuff he’s great. However on a bad day all he wants is his mum and will lash out. Now our daughter is doted on by her father and will niggle her brother until he snaps. She’s not being nasty she’s also loving but she’s ahead of the curve in al aspects and struggles to understand why her brother isn’t.
But if she niggles he might snap and throw her icecream in the dirt or similar and my partners reaction is not to seperate them calm both down and get to the bottom of it but to snatch my sons and throw his in the dirt too.
AITA if I take my little boy to my parents to avoid confrontation when i have to go do practical classes for a week
Edit we are in testing stages to try and work out what is happening with my little boy
</t>
  </si>
  <si>
    <t>https://www.reddit.com/r/AmItheAsshole/comments/1ax22es/aita_if_i_leave_my_little_boy_with_my_parents/</t>
  </si>
  <si>
    <t>1ax1cxb</t>
  </si>
  <si>
    <t>02-22-2024 08:19:19</t>
  </si>
  <si>
    <t>sidecheeseburger425</t>
  </si>
  <si>
    <t>AITA Don’t want Boyfriend’s friend to be over on work night.</t>
  </si>
  <si>
    <t>My boyfriend (30M) and I (26F) live in a shared apartment with one bedroom and one bathroom. The way it’s set up there is one wall between the tv room/living room and the bedroom. You have to leave the bedroom to use the bathroom since it across the hall that opens to the living room. Recently we have both made an agreement to not do a certain substance (coke) because it is bad for our mental and physical health due to it not allowing you to sleep all night when doing it. He has one friend in particular we will call him “Jon” who lately has been doing nothing but this substance and he currently is unemployed so he will ask to hang on random days. I tend to think he is a bad influence because whenever my partner is with him they do this substance. Last time Jon came over was on a Saturday, they stayed up two days straight in the living room doing this substance while I was in bedroom until I had to go to work on Monday morning, when I was getting ready they were just settling down to sleep. My partner talked to me afterwards about how he felt that was a poor decision and how he doesn’t want to do that anymore and to help hold him accountable ( he never does it unless he’s with Jon). To give a little more context he works 4pm-9pm and I work 8am-6pm both on weekdays. Today (Wednesday) he comes home about his normal time 10pm and I hear him packing some things I go out to living room to see him getting some things together, I ask where he’s going, he says to Jon’s place. I remind him about our discussion and how I really don’t think it’s a good idea and he should stay home. After some back and forth he agrees but then asks if Jon can come to our place instead because he wants to hangout, I asked if they would be doing the substance and he said “probably”. I tell him I wouldn’t like that because I don’t want them up in living room all night while I’m trying to sleep and have to be up at 6:30am. He tells his friend no, but now he’s upset saying I’m telling him who he can and cannot hangout with and when. He will not speak to me saying I am being overly controlling. I just want good rest, to be able to shower in morning without tiptoeing around his friend and to help my boyfriend not do a substance he has expressed to me he doesn’t like. AITA?</t>
  </si>
  <si>
    <t>https://www.reddit.com/r/AmItheAsshole/comments/1ax1cxb/aita_dont_want_boyfriends_friend_to_be_over_on/</t>
  </si>
  <si>
    <t>1ax1604</t>
  </si>
  <si>
    <t>02-22-2024 08:06:38</t>
  </si>
  <si>
    <t>Amazing_Ad7294</t>
  </si>
  <si>
    <t>AITAH for bringing chaos to a quiet community</t>
  </si>
  <si>
    <t>I (27F) recently moved in with my boyfriend (35M) into a furnished apartment he has been renting for 2 years.
It is a quiet muslim majority neighborhood where everybody owns their place and has known each other for years (I am not muslim but my boyfriend is).
Before this we'd meet at my place and he'd avoid having me over due to his landlord's rule of no girlfriends. 
The landlord eventually decided to add me to the lease because my bf threatened to leave if he didn't and it is hard for the landlord to find someone new who will respect his demands (he lives downstairs from us) 
My boyfriend had a roommate who was always super quiet and he told the landlord I behave the same way.
Recently the landlord complained about me to my bf via text. 
He said ever since I moved in there has been alot of noise and he is not OK with that. The neighbors had already complained too and he wanted no problems with them.
The noise comes from me crying everyday and complaining to my boyfriend who then proceeds to get mad at me and we argue.
I have been feeling extremely sad because when I moved in I noticed alot of things are broken such as the shower support, tilting tables, cabinets with broken doors and doors which won't stay closed and the worst of all, a super dirty mattress on a broken bedframe.
Despite adding my new foam mattress on top of the old one and a failed bf attempt at fixing the frame, I sleep very badly. Always wake up sweating and itching, and with back pain.
I told him to get rid of the mattress and frame altogether and replace it with mine but he won't because it belongs to the landlord and he is afraid to talk to him about anything at all.
My boyfriend has job insecurity and this is a rather cheap place so he is extremely afraid to mess it up.
It's sucks because I do not have any need whatsoever to endure this kind of torture and I want comfort in my home like I've always had.
Now I am the black sheep of the neighborhood and can't help my extreme displeasure with this whole ordeal because in my previous places the landlords were always made aware of issues and fixed them, and in this one I am supposed to suck it up and live horribly because of my bf's fearful behavior.
I have threatened my partner that I will leave him and do not care about the noise I make at all.
AITAH?</t>
  </si>
  <si>
    <t>https://www.reddit.com/r/AmItheAsshole/comments/1ax1604/aitah_for_bringing_chaos_to_a_quiet_community/</t>
  </si>
  <si>
    <t>1ax14i7</t>
  </si>
  <si>
    <t>02-22-2024 08:03:52</t>
  </si>
  <si>
    <t>bronzemercy</t>
  </si>
  <si>
    <t xml:space="preserve">AITA for asking my boyfriend for money </t>
  </si>
  <si>
    <t xml:space="preserve">So my boyfriend (24m) and I (20m) have been together for about 4 months, recently I had just been fired from my job resulting in me being quite financially disadvantaged whilst I search for a new job. My boyfriend brings in about 10k to 11k a month and spends his money on his car and food only. This month my loan is due and I didn’t have enough money to make ends meet so I asked him if I could have $200 for this month only that would strictly go towards my loan, he replied that as long as it doesn’t become a regular thing as his ex did something similar and he had no money to spend on himself. This upset me because comparing your current partner to your ex is thoughtless and it made me think that if times got tough he wouldn’t be there to help me, if it’s not money he can dump towards his car or endless fast food than nothing else is worthy of his money </t>
  </si>
  <si>
    <t>https://www.reddit.com/r/AmItheAsshole/comments/1ax14i7/aita_for_asking_my_boyfriend_for_money/</t>
  </si>
  <si>
    <t>1ax0v4u</t>
  </si>
  <si>
    <t>02-22-2024 07:47:15</t>
  </si>
  <si>
    <t>TechnologyIll3672</t>
  </si>
  <si>
    <t>AITA for telling my husband to not eat his mom's chicken</t>
  </si>
  <si>
    <t xml:space="preserve">My first submission: So I (34 f) arrived home after work and soon realized my husband (33m) was passing horrible gas. To the point where not even he could stand the smell. I asked him what did he eat? He replied he only ate chicken that his mom made when he stopped by her house. Some time passes by and I start making dinner. Turns out his mom gave him the same chicken to take home.  So I told him if he could not eat the chicken because in a few hours we will be going to bed and I honestly don't want to smell his gas all nigh. He does have a fast metabolism and I am light sleeper, so i hear and get to smell everything from him and my dogs. 
He replies that he is going to still eat the chicken and that I can just sleep in the livingroom. At this point, I was just mad because i felt like it was a rude comment. 
So I took a deep breath and luckily my daughter started talking to me about a random story she read. As she is talking, i glance at my husband a few times and he is just staring at me with a certain look as if he was waiting for me to respond as he is heating up his chicken and then when he sat down at the table. 
I just said if he can stop stating at me and his reply was so I can't look at you...and I just reacted and yelled at him how it was very rude for him to say that I should sleep in the living room when he is purposely choosing to eat food that is going to make him get more gas. His response was that I was now telling him which foods he can and cannot eat. I told him I am not trying to control the food he eats but if he does eat this chicken again that its only fair that he sleeps in the living room. He eventually just storms off saying that he just wont eat and ignores me for the rest of the day. 
It's now past bed time and he ended up eating more chicken 30min ago and started blowing up the bedroom to which I just left to avoid making the situation worse. I just feel that my feelings are not being accounted for and he is being selfish. Overall this situation is just stupid.
I should say he is 6months sober so no idea if his reaction is due not drinking but normally we have good communication. I am not sure if something else happened that got him in a bad mood..we both do get hangry. Also he is a mommas boy.
 AITA for trying to stop him from eating chicken? 
</t>
  </si>
  <si>
    <t>https://www.reddit.com/r/AmItheAsshole/comments/1ax0v4u/aita_for_telling_my_husband_to_not_eat_his_moms/</t>
  </si>
  <si>
    <t>1ax0gye</t>
  </si>
  <si>
    <t>02-22-2024 07:22:07</t>
  </si>
  <si>
    <t>Select_Engineering72</t>
  </si>
  <si>
    <t>AITA for being concerned about my bf’s drinking?</t>
  </si>
  <si>
    <t xml:space="preserve">**Deleted responses to amplify resources given**
I (f 24) am dating my bf (m29) for almost a year now. He quit doing other hard drugs and vaping but it seems that everytime he goes out he binge drinks. I think is this just such a turn off and I often see a pattern of HEAVY drinking within his roommates. One of his roommate parents drink like everyday and he did too, his gf beat around the bush to tell him to lose weight aka stop drinking so much damn beer same thing I’m asking for and his other roommate is often drinking during the day too and most nights…. you can’t say they don’t have a problem. Both of them have issues psychologically, one is on depression meds and it’s so sad- the another one therapist tells him to zone out and cry 15 minutes a day. They aren’t bad looking dudes, but it’s such a waste of youth imo to drink that much. I honestly think he’s friends with a bunch of 30 year old teenagers when they act this way, What should I do? EVERYTIME he drinks (without me bc i try not to drink let alone drink with him), he needs to drink like 6 drinks, idk if this is normal but I also don’t wanna marry someone who is just going to considering me a nagging wife down the line because I keep bringing this up as he’s so close to perfect, now I’m doubting it EVERYTIME when he drinks, btw he’s admitted he had a problem early on when we had a similar discussion and lowered it to once to twice a month. It’s not that I don’t trust him but I’ve already talked to him about not needing to go alll out when drinking…thoughts? </t>
  </si>
  <si>
    <t>https://www.reddit.com/r/AmItheAsshole/comments/1ax0gye/aita_for_being_concerned_about_my_bfs_drinking/</t>
  </si>
  <si>
    <t>1awyol1</t>
  </si>
  <si>
    <t>02-22-2024 05:36:04</t>
  </si>
  <si>
    <t>Haunting_Mail_3257</t>
  </si>
  <si>
    <t>AITA for expecting my girlfriend to do more housework than me?</t>
  </si>
  <si>
    <t>Recently, my (23m) girlfriend (21f) moved in together. We’ve been together for nearly 3 years. Before we moved in, we had a discussion to split everything 50/50 as far as chores and bills goes. My job is seasonal and currently we’re in our slow part of the year and I’m only working about 2 days a week. She’s working her normal 40 year round. I make quite a bit more than she does and by the end of the month between half rent and half of most bills she’s left with very little. In turn that leaves me buying groceries, I bought all appliances including fridge, washer, dryer, etc… adding up to a couple thousand, I paid first months rent and deposit, and most furniture. Not to mention I’m paying myself to build us a house that just got started. So all this leads up to our recent arguments about chores. It’s not that I want her to do everything, but we agreed to 50/50. If she cannot keep it 50/50 in bills then she should even it out elsewhere. It’s not that I don’t do any chores and not cleaning up after myself, but I figured she could pickup more. Her argument is that contributing is only doing chores and whatnot and the money I spent doesn’t matter and can’t be brought up “because it’s not fair” since she doesn’t make as much. So, AITAH?</t>
  </si>
  <si>
    <t>https://www.reddit.com/r/AmItheAsshole/comments/1awyol1/aita_for_expecting_my_girlfriend_to_do_more/</t>
  </si>
  <si>
    <t>1awwjl7</t>
  </si>
  <si>
    <t>02-22-2024 03:41:15</t>
  </si>
  <si>
    <t>DontEvenHideIt</t>
  </si>
  <si>
    <t>AITA for refusing to spend more money on an apartment</t>
  </si>
  <si>
    <t>To give everyone some background info, I (27m) got laid off from my job. I have a house in north Florida where my boyfriend (25m) and I live. My boyfriend hates the area up here since it’s a smaller town with nothing to do and so I (with nothing to lose) suggest we just rent the house out and move down to South Florida where he is from as it would make him happier and I could probably find a comparable job too.
We rented the house out and moved in with his parents in south Florida. All the jobs I’ve applied to here rejected me/selected someone else so far. I did receive a job offer in Orlando, and I happily accepted. He and I are both happy to move to Orlando instead as it’s still a big city. But we can’t agree on an apartment. He wants newer and nicer apartments in Lake Nona (further from my new office) and I want closer (8 minutes away) and less expensive (considered luxury still but they don’t have upgrades like granite). He works from home and I’ll be in office 3 days a week. He wants a nicer and bigger than average apartment as he is stuck in the house all day. I make currently 70k (which is a pay cut from my last job so I’m worried) he makes 42k. He can only contribute 1k toward everything and I don’t want to go over 1k either. He feels since I make more I should be able to contribute more. I feel I can contribute more if we got the “cheaper” apartment. I would cover the other half of rent (1k) and the utilities ($200-$300). With the more expensive apartments my portion of rent would jump to $1,400 (plus his 1k for a total of $2400 in rent) but I would also have to pay the utilities. My portion would be $1600-$1700. While he pays $1,000. Granted I do make more. 
I suggested I could get a cheap non luxury 1 bedroom apartment in Orlando for myself to be closer to work and he could setup the house for himself (for $1,000 a month in rent paid to me aka my mortgage) to give him the extra space he wants for working from home and needs for his cat. It’s a 5 bedroom 2 story larger house and we can just travel between the 2 places during weekends or my non office days. He can come to stay in Orlando when he wants something to do (or even stay on weekends) and go back to a larger home with space when working. I can travel between both places during my non office days or weekends. It’s about a 45-50 minute drive between my house and where the apartment / office will be. He shot that down immediately as he thinks it will drive us apart but I’m just trying to come up with a solution that works. AITA? And anyone have advice on what to do?</t>
  </si>
  <si>
    <t>https://www.reddit.com/r/AmItheAsshole/comments/1awwjl7/aita_for_refusing_to_spend_more_money_on_an/</t>
  </si>
  <si>
    <t>1awvi0c</t>
  </si>
  <si>
    <t>02-22-2024 02:50:22</t>
  </si>
  <si>
    <t>fwosamwise</t>
  </si>
  <si>
    <t>AITA for not selling my house and giving my Ex half.</t>
  </si>
  <si>
    <t>My ex(37M) and I(36M) been together for 16 years. We never married or had kids but we shared finances.  At the beginning of our relationship we were pretty much 50/50 on finances unless one of us fell on hard times and the other would step up. We started with our own bank accounts but then he added me onto his in 2011. 2014 he was trying to figure out what he was going to do when he lost job. He tried all these different ventures that didnt really work out for him. It got to the point where i was able to claim him on my taxes as a dependent. From 2015-2019 i was carrying us, it got to the point where he stayed home and I was working 2 job and going to school. I struggled with setting boundaries and wouldnt confront him for not working. He hated his last job in 2014 to the point where he was always miserable and was very unpleasant to be around. I was too scared to rock the boat so i just took it(My fault i know).
In 2017 I got a job at a bank and a gym. I went back to school to get a degree in IT. While working in the bank, I was able get my credit from 580 to 690 by 2019. In 2019 before the housing market got crazy,  we decided to buy a house. We found a house we like went through with the purchasing process. Since i was the one with the good credit and the job, we put the loan in my name. I came up with the down payment, closing costs, and even materials to update the home using one of my IRAs. After close, he finally got a job where he took over ownership of a business. This company required a lot of remodeling. While he was doing all that for his business, i was remodeling the home ie: pulling carpet, installing new floors, painting walls and installing new light fixtures(the house was outdated). Doing all this while working and going to school. He didnt help with remodeling the home but that was because he spent all his time at the business remodeling it. After the house was ready for move in, he got mad at me for something and chose not to help with the move in.
The last 4 years in this house has been me covering all the bills and now i was carrying the relationship. His business was failing when he took over but turned it around so it can sustain itself but he is not able to pay himself a decent wage. My checks would cover all the bills while his covered food and entertainment. Whenever something broke it was me who fixed it. I could no longer take it and broke up with him. Now he is telling me to sell the house and give him half. He feels like i owe it to him since we been together for 16 years. I told him i wont because i was the one who came up with the down payment, remodeled the home, and I been paying the mortgage on my own. Also, i dont wanna move its my first home its in my name and i paid for it. I have bank statements to prove it all. Common law marriage is not recognized in our state. Now he is saying i screwed him over in life.</t>
  </si>
  <si>
    <t>https://www.reddit.com/r/AmItheAsshole/comments/1awvi0c/aita_for_not_selling_my_house_and_giving_my_ex/</t>
  </si>
  <si>
    <t>1awqpfo</t>
  </si>
  <si>
    <t>02-21-2024 23:17:41</t>
  </si>
  <si>
    <t>mommofthemonth</t>
  </si>
  <si>
    <t>AITA for going against my husband’s wishes and wanting my son to see young cousins who are in daycare and sick a lot?</t>
  </si>
  <si>
    <t>My husband (35M) and I (35F) have a son (22 months old). Huge fight over if it’s appropriate for our son to see his uncle and cousins who are in daycare. My husband has already said he refuses to go see them himself and states I can go by myself but that he doesn’t want our son to come with me. I want to bring my son with.
my brothers kids are 3y and 9 months.  The 9 mo started daycare and has been very sick, enough to be seen in ER once and stay home a few times from daycare due to illness.  The 3 year old has been in daycare for years and is honestly no longer sick.  He required multiple courses of steroids and ear tube placement in past due to illness from daycare. 
Now first issue  - He (9 mo cousin) was born very premature and my husband thinks it’s is essentially child abuse (his words) to put a premature baby, who cannot walk/talk in daycare and when he gets so sick he needs medical attention they continue to leave him in daycare.  He dislikes that the 3 year old required steroids and ear tubes.  He states my brother and his wife are bad people and bad parents.  He states because they have options financially to afford a nanny or for one of the parents to stay home (this is arguably true) that because they don’t they are selfish, bad people and he does not want our son to “be around people like that”.
2- he has concern over illness.  He thinks if I see even just my brother and the older child I am placing my son at unnecessary risk as they could be carrying illness from daycare or their own sick 9 month old.  He thinks exposing our son directly to the 9 month old is more of a risk and even more against that.  He overall believes our son should not “play with” kids who are in daycare right now.!
While I do not want my son around someone actively sick I understand we cannot live in a bubble.  I too have shared my own concerns over premature infant in daycare so young and even offered to cover the difference between daycare and a nanny as a gift - either openly or privately - and my brother declined.  He states he doesn’t want to change his lifestyle or work more or work different hours or take money and neither want to stay home w children so daycare is what they’re sticking with.  
While I may not completely agree with everything he is my brother and I am not the parent.  I still want to be apart of my nephews’ lives and have my son around family.  I do not think my brother is a bad person. 
Maybe IATA for putting my desire to see family and my nephews above the wellbeing of my child.  I may be blinded by “family” and not see that this is overall not a good situation for my son to be in.  Maybe IATA for disregarding my husband’s feelings.  
AITA for exposing my son to illness just to see family? AITA for bringing my son around people my husband thinks are a “bad influence”?</t>
  </si>
  <si>
    <t>https://www.reddit.com/r/AmItheAsshole/comments/1awqpfo/aita_for_going_against_my_husbands_wishes_and/</t>
  </si>
  <si>
    <t>1awq8mp</t>
  </si>
  <si>
    <t>02-21-2024 22:59:10</t>
  </si>
  <si>
    <t>ATLSocrates</t>
  </si>
  <si>
    <t>AITA for leaving my wife behind?</t>
  </si>
  <si>
    <t>I 47(M) married to a 46(W), and we have two kids, ages 11 and 14. Both my wife and I work full-time jobs with limited vacation time. Over the years, we've joined my wife's family on several extensive vacations. Her parents are retired and enjoy organizing big trips. My side of the family mostly enjoys in town get togethers.  While I generally can get along with anyone and keep the peace, on these trips I go with the flow, but ultimately do not really relax. 
I find myself increasingly weary of spending all my vacation time navigating complex family dynamics. So, when a big trip to Europe with her family was proposed for this year, I expressed to my wife that I'd prefer not to spend my vacation that way. I did not say that she could not go, I just did not want to spend my vacation time this year that way. She was disappointed but understood and informed her family we wouldn't be joining._x000D_  
_x000D_  
A few months later, the situation shifted. My niece wants to celebrate her sweet 16 with a cruise, and our kids are very close with their cousin. Knowing how much this celebration means to everyone on my side of the family, I felt it was important for the kids not to miss out. My wife, who gets seasick and dislikes cruises, was understandably reluctant. I suggested that I could go with the kids, allowing them to be part of their cousin's special day, even though I'd personally be happy to skip the trip if it weren't for wanting to support my niece and not disappoint our kids._x000D_  
_x000D_  
Now, my wife's reaction has been mixed. She's shown understanding by agreeing I should take the kids on the cruise, but she's also been displaying passive-aggressive behavior and lamenting being left out. Moreover, she's has been making passive comments about the decision to not join her family in Europe, framing it as a double standard. It's important to note here that while we've participated in numerous elaborate vacations with her family, we've rarely done anything comparable with mine, usually opting for shorter, more local gatherings._x000D_  
_x000D_  
AITA for deciding to go on the cruise with our kids, leaving my wife behind due to her aversion to cruises, especially considering the imbalance in how we've historically allocated our vacation time between our families?</t>
  </si>
  <si>
    <t>https://www.reddit.com/r/AmItheAsshole/comments/1awq8mp/aita_for_leaving_my_wife_behind/</t>
  </si>
  <si>
    <t>1awp734</t>
  </si>
  <si>
    <t>02-21-2024 22:17:54</t>
  </si>
  <si>
    <t>lilyisprettyrad</t>
  </si>
  <si>
    <t>AITA for ignoring a text?</t>
  </si>
  <si>
    <t>I am a student, 19F, and I was sitting in the student union a few weeks ago doing homework when this guy tapped my shoulder, so I took my headphones off to hear what he had to say. He said "hey, I was sitting over there and I was just wondering if I could have your number?" I was flattered, but I'm not really sure what I'm looking for relationship wise. However, I said ok and gave him my number. Plus, I have this rule where I give guys my number whenever they ask in case saying no is a bad idea, and then I just don't respond if I don't want it. That on its own probably makes me a bit of an asshole but I just get freaked out saying no ever since this guy at a bar called my number after I gave it to him to make sure I didn't "fuck him over." Maybe my gut feeling was wrong but it scared the hell out of me the way he said it so I blocked bar guy's number after he left (because luckily I did give him the right number before he asked). 
Anyways, he (student union guy) took like 6 hours to text me and when he did, I was in a three hour lecture and couldn't text back. So, I texted him back in the ten minute break during that lecture. Just simple "hey, how are you" stuff. After the lecture, I got a call from my mom that my grandpa had died. He's the first grandparent I've ever lost and I was really upset. This boy also texted me after the lecture, continuing our small talk, but I chose to not answer. I was not in a great mood obviously and I didn't have the energy to keep up a small talk conversation. The next day, I still hadn't answered. I was walking to class when he texts me in perfect grammar all of the sudden: "You have T-Minus 30 minutes to respond." Now perhaps I'm overreacting or missing a joke. I did just find out recently that I have autism, so I am bad at reading people, especially over text. But I was so upset. HE asked for MY number and gave me a time limit to respond? I blocked him immediately. I have felt bad since and I have not gone to the student union since that, which was like three weeks ago maybe? I'm scared to see him because I feel I was a bit harsh. He didn't know my grandpa had died, and maybe he just wasn't in the mood for a girl who wouldn't talk to him. 
Basically I'm making this post because I'm wondering if he was joking maybe and I just read the vibes of the message wrong? And even if it was a joke, did I overreact? Am I a bitch for my rule about giving numbers out? Perhaps I was kind of bitchy to the bar guy too? I don't know, I'm so bad at dating and I just want to know how big of an asshole I am because I feel a bit awful.</t>
  </si>
  <si>
    <t>https://www.reddit.com/r/AmItheAsshole/comments/1awp734/aita_for_ignoring_a_text/</t>
  </si>
  <si>
    <t>1awp6th</t>
  </si>
  <si>
    <t>02-21-2024 22:17:36</t>
  </si>
  <si>
    <t>SwimmingMall1030</t>
  </si>
  <si>
    <t>AITA for not wanting my fiancé to drive for uber</t>
  </si>
  <si>
    <t xml:space="preserve">My finance Nick (33M) and I (31F) have been together for two years and engaged for one. Nick was an ambassador for a liquor company, a job he fell into through work connections after many years working as a bartender. He was let go from the company about six months ago as it went bankrupt. Nick has been driving for Uber ever since to pay his bills. We both don’t live with each other and have been financially independent, but since he’s lost his job, I’ve chipped in a few hundreds a month to pay his bills, plus I now pay for all date nights and any fun activities we do. It’s not too much of a strain on my finances and I am happy to help where I can since I have a steady income as a nurse and Nick was eagerly looking for another brand ambassadorship job to get back on his feet. 
Recently, Nick and I had a conversation where he told me that he is done looking for a new job and will drive uber full time now as his main income for the foreseeable future since he likes the immediate payment and flexible time. He doesn’t want to go back into bartending either as he didn’t like it anymore. He also isn't doing anything during this flexible schedule he has, he mostly wakes up when he wants to,  drives until he makes just enough to pay bills due that day and have a few drinks at a bar after, and repeat that routine every day.  This is a concern for me as we have already discussed about planning our wedding soon and getting a house and kids in the future. He made a great living when working as a brand ambassador but now as an uber driver, he barely makes enough to sustain himself alone month to month with no emergency savings. I explained to him that this will cause me to reconsider our future as I still stand on what our goals are, but I don’t want all of the financial responsibility to fall on me alone in order to build the future we have discussed, as this is how it’s looking like now. He thinks he is making a lot hourly doing ubers, but once I actually calculated everything including wear and tear on his car and gas, it barely comes down to slightly above minimum wage. I also pointed out that there is no career advancement with uber, and that I think he is taking the easy way out and giving up due to how hard it is to find a job now in this job market. Apparently I am an asshole for not supporting his goal of becoming a fulltime uber driver now. I just think this is a big life decision and as his finance that affects my life and future too and I should have an input on it. 
</t>
  </si>
  <si>
    <t>https://www.reddit.com/r/AmItheAsshole/comments/1awp6th/aita_for_not_wanting_my_fiancé_to_drive_for_uber/</t>
  </si>
  <si>
    <t>1awovzt</t>
  </si>
  <si>
    <t>02-21-2024 22:06:11</t>
  </si>
  <si>
    <t>ZTheGhostface</t>
  </si>
  <si>
    <t>AITA for asking my ex for my phone back?</t>
  </si>
  <si>
    <t xml:space="preserve">when my ex (19f) and I (21f) were together, I bought her a new iPhone 15 Pro as a little surprise for her because she was complaining about her old iPhone crapping out on her. I put it under MY name on my credit card and offered to pay it monthly for her since I was in a pretty good financial situation at the time and was able to afford it, meaning technically, the phone is mine. we unfortunately ended up breaking up shortly after because she just was not a good partner to me in the absolute slightest, and naturally, I stopped paying for the phone. I had told her multiple times that she needed to start paying for it because I wasn't going to anymore now that we're broken up and I'm not going to pay for a phone I'm not in possession of. I told her at least THREE different times that she needs to start paying for it. I gave her the account info and everything so she could put it under her name and start paying for it, and I assumed that she had started to because I stopped getting emails from Verizon that the bill was super late, since I was getting them literally every day about the bill being overdue. my credit card also wasn't getting charged, which was a good indicator that maybe she was paying for it. because of that, I let it go for a few months. keep in mind btw, she works a full-time job and still lives with her parents, so I don't see how she couldn't pay for it.
well, things took a major turn when I got a letter from Verizon yesterday in my mailbox that the phone bill was 2 months overdue, and I owed - get ready - $1,033.88. I was PISSED, and so I called up a debt collector who offered to help me pay for it by splitting it up into four separate payments over the course of four weeks instead of a one-time payment of $1,033.88 since I told the debt collector I'm not in a good financial situation right now to pay it, and because the phone stopped being my responsibility after we broke up. I paid the first payment mainly because I was forced to, and so I told my ex that if she's not going to pay for her phone, I want the phone back. she surprisingly agreed to give it back to me and said she'll drop it off in my mailbox in a couple days, and I have evidence in WRITING that she said she's going to, so she can't try to pull any petty shit like she did in our relationship. A part of me feels really guilty for asking for it back. while the phone is under my name still and I technically have to take ownership of it, I feel like an asshole because that's probably the only phone she has and while I strongly dislike her, I don't want her to have to go without a phone if she's not able to buy a new one but tbh her new bf will probably buy her a new one lol (probably, but I don't know.) AITA for asking my ex for my phone back?
tl;dr: I bought my ex a phone under my name while we together, told her to start paying for it on 3 separate occasions after we broke up (I gave her the account info and everything, so she definitely knew how to), she didn't start paying for it, so I asked for the phone back.
</t>
  </si>
  <si>
    <t>https://www.reddit.com/r/AmItheAsshole/comments/1awovzt/aita_for_asking_my_ex_for_my_phone_back/</t>
  </si>
  <si>
    <t>1awok0z</t>
  </si>
  <si>
    <t>02-21-2024 21:53:16</t>
  </si>
  <si>
    <t>Ok-Cartoonist6852</t>
  </si>
  <si>
    <t>AITA for forcing my wife into therapy (Tough Read)</t>
  </si>
  <si>
    <t xml:space="preserve">I (26m) and my wife (27f) have been happily married for 4.5 years. We have a son that's almost 2.5 and he's the best. We felt like we wanted our kids to be close in age so we started trying again, we were both ecstatic to be expecting again, however this pregnancy different.
Unlike the first pregnancy my wife was finding this time around to be very difficult, she was feeling super nauseous and constantly feeling weak and tired. I really didn't think much about it and did what any supportive husband does and reassure her and let her know that these symptoms are completely normal during a pregnancy and that she has nothing to worry about. Every single checkup we did came out fine and there was nothing that indicated something out of the ordinary. She was always adamant that something just didn't feel right.
One day while at work I got a call from my wife freaking out, she hasn't felt the baby move in a while and that she's really scared. I jumped in the car and kept saying the whole way that she's overreacting and that evrythings OK.
As we got to the emergency room and our darkest fears came true, the baby had no heartbeat.
My wife was 39 weeks pregnant. It was gruesome and terrible, every second felt like hell on earth and most of all it was so sad.
Going through a stillbirth is one of the most traumatic experiences that has ever happened to me. I immediately went into therapy and joined a group of other men that have had similar experiences. I definitely think that its helped me however my wife didn't go into therapy and told me that she didn't feel like it would help her. In her words “no PHD will be able to bring back my baby”, she told me that she feels like she can deal with it herself with the help of her close friends and family. I really didn't want to push her to see a professional, I already had so much guilt towards me constantly telling her there is nothing to worry about.
My wife prior to this was the most happy and optimistic person i've ever meet, see the good in any situation and this completely broke her, so when a few short months went by and my wife tells me that she's ready to start trying again, and that she knows for a fact that having a baby will “cure” her, I couldn't say no.
I put all my thoughts and reservations aside in order to make sure my wife will be happy again.My wife was so happy to find out that we were expecting agin, all she ever wanted was to be a Mommy to tons of kids.
Lately my wife has been getting extremely severe panic attacks, she constantly feels like the baby isn't moving and that he might have died inside of her. I really have no clue what to do, reassure her that everythings? Give into every time shes freaking out and rush her to the hospital? I know I shouldn't say this but I also am very scared that something may happen and I have no way of protecting her.
I've gotten to the point where I fully pushed my wife to see a professional and get help for her anxiety.
AITA for pushing her?
</t>
  </si>
  <si>
    <t>https://www.reddit.com/r/AmItheAsshole/comments/1awok0z/aita_for_forcing_my_wife_into_therapy_tough_read/</t>
  </si>
  <si>
    <t>1awnh4t</t>
  </si>
  <si>
    <t>02-21-2024 21:10:24</t>
  </si>
  <si>
    <t>meijia-guo</t>
  </si>
  <si>
    <t>AITA for not throwing out a gift from my 'ex' even though my boyfriend asked me to</t>
  </si>
  <si>
    <t>Me (22f) and my boyfriend (25m) have been together for 3 years now. So far we only had small arguments, nothing big, nothing serious.
As a little backstory, in highschool I met my now best friend (22m), during that time he already knew he was gay, but was scared to tell it to his parents, so we 'dated' for a couple of months. Eventually, he came out, and to this day he is my best friend.
Him and my boyfriend already met a couple of times.They are definietly not friends but often excange a few words when they meet. My partner knew that we 'dated' back in highschool and had no problem with it (or at least did not told me). Now here is the problem.
Recently, we had a little house party. My bestie came over just as a few of our other friends. We were having a convo about old times, and at one point our trips to art galleries came up, and he asked me if I remember to the little statue he made for me from clay. I told him ofc, I still have it displayed in my bedroom. (I was never really a statue lover, but once when we went to a gallery, i saw one that I fell in love with. That's the one my bestie tried to remake in a smaller version from clay). My boyfriend heard this conversation. Later, when all of our friends went home, my boyfriend ask about this statue. I showed him and told him how much i loved it and what a great memory this piece is. Then he told me to throw it out bc he doesn't want me to keep gifts from my ex. I was just so confused at this request, first, I tought he was joking. I told him, that he doesn't really counts as an ex bc we had no romantic feelings for each other, we haven't even kissed, it was just for show. Also reminded him to that my bestie is very much into men. He told me he doesn't care, even if my bestie is gay, that doesn't make it impossible for me to have feelings for him. I get it, emotional cheating is cheating as well, and to be fair I love my best friend BUT it's more like love as you love your family.
I told him that I am not willing to throw this gift out, bc I really love it and it was a hand made gift that carries great memories. Then my bf told me, that the fact I am not throwing it out just shows that I have feeling for my bestie.
I am just so confused about all this. This behaviour is so not like my boyfriend. AITA for not throwing that little statue out?</t>
  </si>
  <si>
    <t>https://www.reddit.com/r/AmItheAsshole/comments/1awnh4t/aita_for_not_throwing_out_a_gift_from_my_ex_even/</t>
  </si>
  <si>
    <t>"Not the A-hole"</t>
  </si>
  <si>
    <t>1awm5kq</t>
  </si>
  <si>
    <t>02-21-2024 20:16:57</t>
  </si>
  <si>
    <t>GlitteringSpirit4896</t>
  </si>
  <si>
    <t>AITA for not inviting my girlfriend to join the group photo?</t>
  </si>
  <si>
    <t>My (24M) girlfriend (23F) and I went on a weekend trip with my family. At the end of it, my sister and I were taking selfies outside our cabin. Later, the rest of our family joined, and my sister's boyfriend came along too, but my girlfriend stayed inside.
On the ride home, she told me she was upset that I didn't invite her out to take a photo with us. When she heard my sister called her boyfriend over for the family photo, she thought that I'd do the same but I never did and it made her sad. I told her that it wasn't a big deal, she should have just joined us instead of waiting for me to invite her. But she pressed on, saying that she felt awkward because we kept calling it a "family photo," and a gesture like what my sister did would have been kind. 
I got mad at her, and told her that she was making it sound like I should've read her mind. Again, my family weren't strangers to her. She could have said that she wanted to be in the photo with us. Or she could have followed my sister's boyfriend and joined in.
She agreed that it wasn't a big deal, but it still made her upset. And I might have been an AH here, I replied somewhere along the line like Fine, I'll call her whenever I take a photo with my parents.
We're at a standstill. I apologized for what I said, but she keeps saying that it wasn't the point. I get that my comment was rude, but if she's talking about the pictures taken at the cabin, I don't understand why she's so hung up on it. She has plenty of photos from this trip, both with individuals and with the group.</t>
  </si>
  <si>
    <t>https://www.reddit.com/r/AmItheAsshole/comments/1awm5kq/aita_for_not_inviting_my_girlfriend_to_join_the/</t>
  </si>
  <si>
    <t>"Asshole"</t>
  </si>
  <si>
    <t>1awlk12</t>
  </si>
  <si>
    <t>02-21-2024 19:53:36</t>
  </si>
  <si>
    <t>SAVA-2023</t>
  </si>
  <si>
    <t>AITA for telling my wife to be happy with the car she chose?</t>
  </si>
  <si>
    <t xml:space="preserve">My (23M) wifes (23F) car a 2014 Mitsubishi L200 was written off last year in a flood.  
After this she took my car, a 2022 Hyundai Bayon and I bought a 5 year old Volvo XC90. At the time, I offered my wife the choice to choose a different car and I would stay with the Hyundai, she decided she wanted to use the Hyundai. 
A few weeks later, she decided she did not in fact like the Hyundai because it had a manual gearbox. Understandable, my wife learned in a manual but has only ever driven / owned automatic cars. 
About 4 weeks ago, we part exchanged the Hyundai and she chose a Volvo V90 we bought a clean, used ex - lease 3 year old car with low miles. It was in the colour she liked, she test-drove it and liked how it drove, it was automatic and she specifically wanted to drive a bigger car than the Hyundai. We have small children. I understood.  
My wife is now saying that she is unhappy with the Volvo and that she wants to look for another. She says that she feels her car is too big, difficult to park and cumbersome to drive, yet it's a lot smaller than the Mitsubishi she kept and loved for about 2 years before it was written off. 
We got into an argument about this and she thinks it's unfair that I expect her to drive a car that she is not happy with. I told my wife she should be happy with what she has, given that she chose the car.
I don't want to carry on throwing money away changing cars.  
For context: My wife does not work, she is a SAHM. All money goes into and gets spent from our joint account. Her car fits everything our children need (buggy, car seats, bags. Etc) and is more than sufficient for her uses.  
When she took the Hyundai, she was given the choice to choose a different car for herself. She wanted the Hyundai. When she wasn't happy with the Hyundai, she chose the car that she wanted. 
I found another used L200 for sale when she chose the volvo, same colour, engine and gearbox as her old one but 2 years newer. She didn't want it. She wanted the V90.    
We are in the UK for what difference it makes. </t>
  </si>
  <si>
    <t>https://www.reddit.com/r/AmItheAsshole/comments/1awlk12/aita_for_telling_my_wife_to_be_happy_with_the_car/</t>
  </si>
  <si>
    <t>1awkqhy</t>
  </si>
  <si>
    <t>02-21-2024 19:21:34</t>
  </si>
  <si>
    <t>Illustrious_Tip_2229</t>
  </si>
  <si>
    <t>AITA for snapping at my husband and telling him to shut up for his comments about my diet?</t>
  </si>
  <si>
    <t>UPDATE: He apologized and told me that he let an extremely mild concern go way too far and that he was an asshole for commenting on it at all. He told me about a health issue he is having and that he was projecting it onto me. He also said he'll make my next batch of cookie dough to make up for it.
Sometimes in a healthy marriage or LTR, someone acts like an undue asshole. He promised me it will not happen again and nothing like it has ever happened before so at this point in time I have no reason not to believe him.
I do understand the concerns about orthorexia, as his behavior about the cookies absolutely came across as if he may have a problem- but I would remind you all that this is one single, unusual, and very recent behavior. Neither him nor I have any other symptoms of ON, and we both have healthy relationships with food.
\-
F27, he is M28. We’re both super into fitness and wellness and have been before we met. I go to the gym 4-6 days per week and am super happy with my current health and physique. My health is extremely important to me and while I don’t consider my diet to be restrictive, some might. I eat primarily whole foods and I don’t drink alcohol or eat refined sugar except for special occasions (vacations, weddings, etc).I never was really one to crave desserts, but in the past few months I have been having odd cravings for warm chocolate chip cookies. Not pregnant, just craving cookies lol.
So I started making cookie dough and freezing it, and now most nights a week I make a warm cookie before bed. It hasn’t really impacted my fitness, energy levels, etc, so I’m gonna keep having my night-time cookie until/unless I stop wanting them.
My husband didn’t say anything in the beginning but now that it’s become a habit, he is not happy. He told me that he feels like I’m starting to value my health less and he feels like this will be a “slippery slope” to eating unhealthy. He said he’s especially concerned since we’re “not getting any younger.”
I reminded him that I’ve never had any issue maintaining a healthy diet and that a cookie a day is nothing to be concerned about, but he keeps making comments about his concern that I’m “changing.”
He’s continued to make comments about it for weeks, and eventually I snapped and said that I’m healthy, that my diet is absolutely none of his business and that he needs to stay in his lane and shut up about the cookies. He got super upset and told me I was being too harsh on him and has been down ever since.
AITA?</t>
  </si>
  <si>
    <t>https://www.reddit.com/r/AmItheAsshole/comments/1awkqhy/aita_for_snapping_at_my_husband_and_telling_him/</t>
  </si>
  <si>
    <t>1awjb7j</t>
  </si>
  <si>
    <t>02-21-2024 18:25:39</t>
  </si>
  <si>
    <t>A_Linehan</t>
  </si>
  <si>
    <t>AITA for wanting to use seperate sponges? 1 Cleaning and 1 dishes?</t>
  </si>
  <si>
    <t>For context I 29f have a husband 61m.
Before you think it's a gold digging situation I can assure you it's not 🤣
Yesterday after 5 years of acting as this man's personal servant I politely asked my husband if he could clean the countertops while I slept ( I work overnights and he is off 4 days a week) the chores are as follows; I do EVERYTHING except he does the dishes 3-4 days a week. 
I am a very clean person because I grew up in a hoarding situation as a child. 
I got out 2 new sponges (one green one blue) I put the green sponge next to the spray cleaner on the counter and the blue sponge by the sink. I said green for clean, blue for dishes, he nodded. 
I come home after working all night (at a dementia facility) and see both sponges in the sink. I threw them both away and got out a new blue one. No need to get a new green one and show him because sponges aren't exactly cheap when you're living paycheck to paycheck. 
I didn't say anything to him, thinking it would be the last time he cleaned the counters, as I said, it was the first. 
He starts screaming that I'm an b**** and my ocd is tearing us apart because I "act like a warden"... 
I don't have diagnosed ocd but would definitely call myself type A. I don't expect or ask him to do things to my standard because I know we fundamentally agree on the cross contamination of it all. 🤷‍♀️</t>
  </si>
  <si>
    <t>https://www.reddit.com/r/AmItheAsshole/comments/1awjb7j/aita_for_wanting_to_use_seperate_sponges_1/</t>
  </si>
  <si>
    <t>1awizuh</t>
  </si>
  <si>
    <t>02-21-2024 18:13:21</t>
  </si>
  <si>
    <t>Im_a_leech</t>
  </si>
  <si>
    <t xml:space="preserve">AITA for not wanting to sleep on the couch? </t>
  </si>
  <si>
    <t xml:space="preserve">My boyfriend (32M) and I (33F) moved in together a few months ago and it’s been rocky. I’m a very light sleeper and like to go to bed early, and he’s a night owl. He comes into the bedroom super late and has to be very quiet to not wake me up. He’s mentioned he feels uncomfortable not being able to move once he’s in bed… so he started sleeping on the couch two months ago. He started getting frustrated that he always slept on the couch and I felt bad, so I offered to switch off and on…now I completely regret it because I sleep like shit in the living room from the street noise, etc. also I want to sleep in MY bed. Is it an asshole move to tell him I’m not sleeping on the couch anymore, especially since he’s the one that’s “uncomfortable” sleeping next to me? </t>
  </si>
  <si>
    <t>https://www.reddit.com/r/AmItheAsshole/comments/1awizuh/aita_for_not_wanting_to_sleep_on_the_couch/</t>
  </si>
  <si>
    <t>"No A-holes here"</t>
  </si>
  <si>
    <t>krgriwq</t>
  </si>
  <si>
    <t>02-21-2024 16:05:49</t>
  </si>
  <si>
    <t>Still_Actuator_8316</t>
  </si>
  <si>
    <t>If he thinks he is addicted to sex he needs help like therapy. 
But I can't tell you why he really let the bedroom die unless he felt guilty about before. And he is trying to control it on his own. To be good for you.
Only a guess. I wish you luck</t>
  </si>
  <si>
    <t>Comment</t>
  </si>
  <si>
    <t>https://www.reddit.com/r/relationship_advice/comments/1awfjuw/my_21f_boyfriend_22m_iswas_a_sex_addict/krgriwq/</t>
  </si>
  <si>
    <t>krgq4q6</t>
  </si>
  <si>
    <t>02-21-2024 15:58:00</t>
  </si>
  <si>
    <t>Big_fat_happy_baby</t>
  </si>
  <si>
    <t>She is trying to string you in for life. She will divorce you and take everything from you the moment the child is born.
A child will never solve relationship issues. It only makes them worse.</t>
  </si>
  <si>
    <t>https://www.reddit.com/r/relationship_advice/comments/1awfdd2/why_go_on_35m_33f_7y_of_marriage/krgq4q6/</t>
  </si>
  <si>
    <t>krgr6wy</t>
  </si>
  <si>
    <t>02-21-2024 16:03:58</t>
  </si>
  <si>
    <t>BoomTheBear86</t>
  </si>
  <si>
    <t>Under no circumstances agree to raise a child with someone who in their words: “Has little to no love left to give.”. When a child turns up she will basically freeze you out entirely, making you essentially a utility to her: a co-parent.
By all means if you wish to raise a child pragmatically with someone with no affection for you as some kind of platonic thing be my guest. If you’re under the illusion it may change her stance: reverse direction. Women naturally prioritise their children when they arrive so if the child arrives with them already having next to no affection for their husband it’s basically a naturally and socially sanctioned reason for them to completely withdraw and then cite “I’m just focusing on being a mum.” Men have little recourse in such a situation because to try and compete with your own offspring for affection is social suicide and it’s seen as “being selfish”. Problem is nobody really cares to think down the track as to how many marriages would fare better in the long term if we just a teeny bit, resisted the idea that “once a child arrives they are the only priority.”. It’s damaging. Children are the top priority but where they lead to partners forgetting each other it basically kills the marriage slowly.
Men with better, more loving partners end up in that situation sometimes as well, so your situation doesn’t bode well at all. 
So if you don’t want the above be clear with her: you won’t raise a child with someone you’re not in a loving relationship with. If she wants a child that badly she’ll have to find someone else. 
In this situation as a man, you’re actually at less of a disadvantage here because you can easily father children with a different partner for many many more years: her options are becoming more limited as she ages. So don’t feel like she has the winning hand here and can bully you into a situation that isn’t what you want.
She’s being very candid here in that you seem useful as a sperm donor, financial support and potential childcare option. Is that really want you want your experience of fatherhood to be shaped around? She has vastly more to lose here in terms of her wishes for motherhood if you say no, than you do for your wishes for fatherhood.</t>
  </si>
  <si>
    <t>https://www.reddit.com/r/relationship_advice/comments/1awfdd2/why_go_on_35m_33f_7y_of_marriage/krgr6wy/</t>
  </si>
  <si>
    <t>krgrizq</t>
  </si>
  <si>
    <t>02-21-2024 16:05:50</t>
  </si>
  <si>
    <t>amjay8</t>
  </si>
  <si>
    <t>Adding a child to a failing marriage won’t make it better. It will add more stress &amp; conflict, but now with an innocent child being damaged, too.</t>
  </si>
  <si>
    <t>https://www.reddit.com/r/relationship_advice/comments/1awfdd2/why_go_on_35m_33f_7y_of_marriage/krgrizq/</t>
  </si>
  <si>
    <t>krgoo0u</t>
  </si>
  <si>
    <t>02-21-2024 15:49:49</t>
  </si>
  <si>
    <t>ConnieMarbleIndex</t>
  </si>
  <si>
    <t>Does he have a porn addiction?</t>
  </si>
  <si>
    <t>https://www.reddit.com/r/relationship_advice/comments/1awf8su/i_f25_am_having_sexual_issues_with_my_partner_m27/krgoo0u/</t>
  </si>
  <si>
    <t>krgpr8t</t>
  </si>
  <si>
    <t>02-21-2024 15:55:54</t>
  </si>
  <si>
    <t>GoldenDragon001</t>
  </si>
  <si>
    <t>Does he have erectile dysfunction? Watches porn? Or has a low sex drive? 
Some of these things contribute to a low sexual activity. </t>
  </si>
  <si>
    <t>https://www.reddit.com/r/relationship_advice/comments/1awf8su/i_f25_am_having_sexual_issues_with_my_partner_m27/krgpr8t/</t>
  </si>
  <si>
    <t>krgpybe</t>
  </si>
  <si>
    <t>02-21-2024 15:57:00</t>
  </si>
  <si>
    <t>No. At least not that I know of. When he comes home from work he usually watches tv, does homework, plays his games.</t>
  </si>
  <si>
    <t>Reply</t>
  </si>
  <si>
    <t>https://www.reddit.com/r/relationship_advice/comments/1awf8su/i_f25_am_having_sexual_issues_with_my_partner_m27/krgpybe/</t>
  </si>
  <si>
    <t>krgp0y2</t>
  </si>
  <si>
    <t>02-21-2024 15:51:50</t>
  </si>
  <si>
    <t>Lambsenglish</t>
  </si>
  <si>
    <t>The only benefits to marrying young are tax breaks.
Young marriage is a horrible idea that ties two people to together in a way that’s extremely difficult to escape, when they barely even know themselves, let alone each other. 
Go find yourself. If you want to be with someone, be with them. If you get to 30 and you’re still together, talk about marriage.</t>
  </si>
  <si>
    <t>https://www.reddit.com/r/relationship_advice/comments/1awf84k/i_20f_have_a_boyfriend_24m_but_i_lately_want_to/krgp0y2/</t>
  </si>
  <si>
    <t>krgs5a0</t>
  </si>
  <si>
    <t>02-21-2024 16:09:17</t>
  </si>
  <si>
    <t>ExpressWeather9908</t>
  </si>
  <si>
    <t>While I’m a romantic at heart, I do hate how much we push the idea of relationships on young impressionable people. I’m sorry you haven’t had the time to really be alone and find yourself. Luckily you’re still young and in the process of development, so if you want to apply change now is the time. There’s nothing wrong with wanting to be single so you can focus on yourself. It’s possible to be in a relationship and also do the work to grow as an individual. If you don’t see this as an option for you though, you have to let him go. If you think he could be the one, you do have the right to ask for more space and independence. Just talk to him, but only if you’re serious about being with him as well. I’ve personally balanced my love life and career by openly communicating with my bf about my goals and how he can go about supporting me to achieve them. I schedule dates around my study sessions, I schedule time for my friends but also time for me to indulge in hobbies. Sacrifices have to be made of course, but it’s not that difficult to fit everything in with proper planning. You’re not forced to marry young and start a family, but that’s something you’d have to discuss with him to make sure that your views align. What would settling down mean? What does achieving your career goals require of you? What do you think independence would look like? I think it’s time for self reflection and open communication with him about your concerns. If you can’t reach common ground, then you know what to do. Good luck OP</t>
  </si>
  <si>
    <t>https://www.reddit.com/r/relationship_advice/comments/1awf84k/i_20f_have_a_boyfriend_24m_but_i_lately_want_to/krgs5a0/</t>
  </si>
  <si>
    <t>krgon3a</t>
  </si>
  <si>
    <t>02-21-2024 15:49:40</t>
  </si>
  <si>
    <t>Frustrated_Froggie</t>
  </si>
  <si>
    <t>Can't express much about the whole of your situation, but I know a bit about that part:
&gt; Can any one clear up how realistic VR porn is? Would you allow it in your marriage? 
It's still quite gimmicky. The toy you've seem is most probably one of the tens of extra cheap ones, and they're still a gimmck too.
For the other side of the question: Yes, I'd like my partner to watch porn if I'm in a relationship with them, as long as the relationship does not suffer. I won't let my fears make me believe that since i'm afraid, I have to dictate what other do with their genitals.</t>
  </si>
  <si>
    <t>https://www.reddit.com/r/relationship_advice/comments/1awf7y5/vr_porntoy_use_in_a_marriage_between_33f_and_36m/krgon3a/</t>
  </si>
  <si>
    <t>krgoxih</t>
  </si>
  <si>
    <t>02-21-2024 15:51:18</t>
  </si>
  <si>
    <t>Same story every day, most of relationships here ruined by porn
The point is not how realistic it is, but what it does to people’s brains, relationships and views on women</t>
  </si>
  <si>
    <t>https://www.reddit.com/r/relationship_advice/comments/1awf7y5/vr_porntoy_use_in_a_marriage_between_33f_and_36m/krgoxih/</t>
  </si>
  <si>
    <t>krgrcry</t>
  </si>
  <si>
    <t>02-21-2024 16:04:52</t>
  </si>
  <si>
    <t>Hotepz_</t>
  </si>
  <si>
    <t>Vr porn, is like vr anything, if set up correctly, you get the point of view of the dude or the chick in the video.
You can look around in the video, at what you want.
Ever seen the 360 videos or images on Facebook? It's like that, you turn your phone, the view changes, in this scenario he just moves his head, and the view changes.
Of course he might be right that it just looks like regular porn on a bigger screen, because well, if it's not properly set up the whole vr thing doesn't really work, and you just look at what would seem like a cinema screen inside the headset, also it requires that you get a hold of vr porn videos and use a compatible media player, to play the video.
I only have a playstation VR headset, porn videos were not supported at the time I brought it. Since getting a girlfriend I haven't really noticed if there is any support for it nowadays.</t>
  </si>
  <si>
    <t>https://www.reddit.com/r/relationship_advice/comments/1awf7y5/vr_porntoy_use_in_a_marriage_between_33f_and_36m/krgrcry/</t>
  </si>
  <si>
    <t>krgooms</t>
  </si>
  <si>
    <t>02-21-2024 15:49:54</t>
  </si>
  <si>
    <t>lets_talk_aboutsplet</t>
  </si>
  <si>
    <t>This isn’t worth fixing. You deserve to have a guy who communicates with you about problems, not your friends. This isn’t about you being Too Anything, it’s about him being self-centered and cruel.</t>
  </si>
  <si>
    <t>https://www.reddit.com/r/relationship_advice/comments/1awf47f/my_bf_20m_started_distancing_from_me_19f_and_told/krgooms/</t>
  </si>
  <si>
    <t>"40s Female"</t>
  </si>
  <si>
    <t>krgnfg8</t>
  </si>
  <si>
    <t>02-21-2024 15:42:51</t>
  </si>
  <si>
    <t>RabidHandling</t>
  </si>
  <si>
    <t>It's important to have an open and honest conversation with him about your feelings and concerns. Give him space to express himself and listen without judgment. Good luck.</t>
  </si>
  <si>
    <t>https://www.reddit.com/r/relationship_advice/comments/1awf47f/my_bf_20m_started_distancing_from_me_19f_and_told/krgnfg8/</t>
  </si>
  <si>
    <t>krgp691</t>
  </si>
  <si>
    <t>02-21-2024 15:52:38</t>
  </si>
  <si>
    <t>but what if he tries to fix his communication if we talk about ut</t>
  </si>
  <si>
    <t>https://www.reddit.com/r/relationship_advice/comments/1awf47f/my_bf_20m_started_distancing_from_me_19f_and_told/krgp691/</t>
  </si>
  <si>
    <t>krgnos1</t>
  </si>
  <si>
    <t>02-21-2024 15:44:19</t>
  </si>
  <si>
    <t>Do you think that our relatiohsip still has hope?</t>
  </si>
  <si>
    <t>https://www.reddit.com/r/relationship_advice/comments/1awf47f/my_bf_20m_started_distancing_from_me_19f_and_told/krgnos1/</t>
  </si>
  <si>
    <t>krgo525</t>
  </si>
  <si>
    <t>02-21-2024 15:46:51</t>
  </si>
  <si>
    <t>SourKeys04</t>
  </si>
  <si>
    <t>You’re playing yourself here. You know this guy is indecisive and all over the place. Even if you two started a relationship, it sounds like he would change his mind constantly. Even if he has feelings and is lying about it, he clearly doesn’t actually want to commit to you</t>
  </si>
  <si>
    <t>https://www.reddit.com/r/relationship_advice/comments/1awf3dv/i_18f_cant_understand_if_19m_has_feelings_for_me/krgo525/</t>
  </si>
  <si>
    <t>krgngj6</t>
  </si>
  <si>
    <t>02-21-2024 15:43:01</t>
  </si>
  <si>
    <t>itossursalad</t>
  </si>
  <si>
    <t>So you broke her trust by saying you are uncomfortable that she messages whoever without you being able to approve of the messages before hand? does that sound correct
for one you arent 'breaking her trust'..you are the one that doest trust her. You arent doing anything other than being jealous. you dont need to 'regain her trust', that isnt the problem.</t>
  </si>
  <si>
    <t>https://www.reddit.com/r/relationship_advice/comments/1awf385/26m_and_26f_i_think_i_destroyed_the_relationship/krgngj6/</t>
  </si>
  <si>
    <t>krgql7u</t>
  </si>
  <si>
    <t>02-21-2024 16:00:36</t>
  </si>
  <si>
    <t>collect_my_corpse</t>
  </si>
  <si>
    <t>Bro leave. This is bad. She’s sucking someone else’s dick. There’s nothing for you here but pain.</t>
  </si>
  <si>
    <t>https://www.reddit.com/r/relationship_advice/comments/1awf385/26m_and_26f_i_think_i_destroyed_the_relationship/krgql7u/</t>
  </si>
  <si>
    <t>krgnsww</t>
  </si>
  <si>
    <t>02-21-2024 15:44:57</t>
  </si>
  <si>
    <t>I’m just uncomfortable with her hiding it. And yeah I think I’ve destroyed this relationship yet we talked about it last night and are moving past it
She can message whoever she wants but like I don’t like the being shady aspect of it doesn’t sit well with me</t>
  </si>
  <si>
    <t>https://www.reddit.com/r/relationship_advice/comments/1awf385/26m_and_26f_i_think_i_destroyed_the_relationship/krgnsww/</t>
  </si>
  <si>
    <t>krgockd</t>
  </si>
  <si>
    <t>02-21-2024 15:48:01</t>
  </si>
  <si>
    <t>Cultural_Shape3518</t>
  </si>
  <si>
    <t>Leave it be.  She knows where to find you if she decides she wants to give it a shot.  If you haven’t met anyone else you like in the interim, cool, but I wouldn’t quit looking.</t>
  </si>
  <si>
    <t>https://www.reddit.com/r/relationship_advice/comments/1awf1mk/i_30m_had_a_fantastic_first_date_with_her_30f_but/krgockd/</t>
  </si>
  <si>
    <t>krgpju3</t>
  </si>
  <si>
    <t>02-21-2024 15:54:45</t>
  </si>
  <si>
    <t>I think her text is a way of saying she doesn’t see a future with you right now</t>
  </si>
  <si>
    <t>https://www.reddit.com/r/relationship_advice/comments/1awf1mk/i_30m_had_a_fantastic_first_date_with_her_30f_but/krgpju3/</t>
  </si>
  <si>
    <t>krgq1wd</t>
  </si>
  <si>
    <t>02-21-2024 15:57:33</t>
  </si>
  <si>
    <t>Timing is everything. Closure, on the other hand, is not found in the ways people think.
You don’t have to linger, but you don’t have to close the door either. When I met my wife, neither of us were fully past our ex partners. Took us a while to come around, but we got there.</t>
  </si>
  <si>
    <t>https://www.reddit.com/r/relationship_advice/comments/1awf1mk/i_30m_had_a_fantastic_first_date_with_her_30f_but/krgq1wd/</t>
  </si>
  <si>
    <t>krgo1pf</t>
  </si>
  <si>
    <t>02-21-2024 15:46:19</t>
  </si>
  <si>
    <t>gregwhale5</t>
  </si>
  <si>
    <t>Your kinda insane.  Very unhealthy to keep thinking these things.   Very destructive,  controlling,creepy and stupid.</t>
  </si>
  <si>
    <t>https://www.reddit.com/r/relationship_advice/comments/1awexpy/i_25m_checking_my_28f_gf_phone_what_are_your/krgo1pf/</t>
  </si>
  <si>
    <t>krgkpj3</t>
  </si>
  <si>
    <t>02-21-2024 15:27:18</t>
  </si>
  <si>
    <t>He may have had good intentions, but it's important to recognize boundaries in teacher-student relationships. It's worth reflecting on the dynamics of your past interactions with him.</t>
  </si>
  <si>
    <t>https://www.reddit.com/r/relationship_advice/comments/1aweqrb/my_29f_husband_37m_thought_that_my_relationship/krgkpj3/</t>
  </si>
  <si>
    <t>krgnpqx</t>
  </si>
  <si>
    <t>02-21-2024 15:44:28</t>
  </si>
  <si>
    <t>While the information provided does not tell he was *grooming* per se, it **is** innapropriate to hug students when you're a teacher.
Properly supporting you and being there for you does not ever require physical contact: that part makes it "off".</t>
  </si>
  <si>
    <t>https://www.reddit.com/r/relationship_advice/comments/1aweqrb/my_29f_husband_37m_thought_that_my_relationship/krgnpqx/</t>
  </si>
  <si>
    <t>krgn4fb</t>
  </si>
  <si>
    <t>02-21-2024 15:41:07</t>
  </si>
  <si>
    <t>BeltalowdaOPA22</t>
  </si>
  <si>
    <t>What are you asking for relationship advice on?</t>
  </si>
  <si>
    <t>https://www.reddit.com/r/relationship_advice/comments/1aweqrb/my_29f_husband_37m_thought_that_my_relationship/krgn4fb/</t>
  </si>
  <si>
    <t>krgkzim</t>
  </si>
  <si>
    <t>02-21-2024 15:28:54</t>
  </si>
  <si>
    <t>BriefHorror</t>
  </si>
  <si>
    <t>No he wasn't trying to groom you and i'm worried that that's the conclusion your very much older husband came to.....just for curiosity when did you two meet?</t>
  </si>
  <si>
    <t>https://www.reddit.com/r/relationship_advice/comments/1aweqrb/my_29f_husband_37m_thought_that_my_relationship/krgkzim/</t>
  </si>
  <si>
    <t>krgohs0</t>
  </si>
  <si>
    <t>02-21-2024 15:48:50</t>
  </si>
  <si>
    <t>No_Astronaut2795</t>
  </si>
  <si>
    <t>I mean, it's a crossed professional boundary to take special interest and give out hugs. My mom was a para at my school so I knew a lot of my teachers/paras out of school and it does seem odd. You're vague on lot and you were a kid who trusted their teacher, so who knows what he was really doing but it's a little weird.</t>
  </si>
  <si>
    <t>https://www.reddit.com/r/relationship_advice/comments/1aweqrb/my_29f_husband_37m_thought_that_my_relationship/krgohs0/</t>
  </si>
  <si>
    <t>krgnvpi</t>
  </si>
  <si>
    <t>02-21-2024 15:45:22</t>
  </si>
  <si>
    <t>trilliumsummer</t>
  </si>
  <si>
    <t>It's honestly hard to judge without more specific examples. They can be inappropriate without them touching you wrongly. Though the only contact being during school hours does usually lean more good teacher, it's not 100%.
Like the always hugging you - if you were the only student he did that with that it's a little suspect. But if he hugged a lot of students then no big deal. 
So it's hard to say whether your husband is just reading into things, or you're just not being objective because to you he was just a great teacher.</t>
  </si>
  <si>
    <t>https://www.reddit.com/r/relationship_advice/comments/1aweqrb/my_29f_husband_37m_thought_that_my_relationship/krgnvpi/</t>
  </si>
  <si>
    <t>krgq4cu</t>
  </si>
  <si>
    <t>02-21-2024 15:57:56</t>
  </si>
  <si>
    <t>Teneluxio</t>
  </si>
  <si>
    <t>Nah, that sounds completely reasonable. I mean even if he grabbed your ass a little, it would have been perfectly fine. Yes, dumb dumb, it was inappropriate.</t>
  </si>
  <si>
    <t>https://www.reddit.com/r/relationship_advice/comments/1aweqrb/my_29f_husband_37m_thought_that_my_relationship/krgq4cu/</t>
  </si>
  <si>
    <t>krgopua</t>
  </si>
  <si>
    <t>02-21-2024 15:50:06</t>
  </si>
  <si>
    <t>Puzzleheaded-End-662</t>
  </si>
  <si>
    <t>I am so sorry you are going through this. I agree with you, it sounds like your boyfriend doesn't like you for the person you are and the things you enjoy. This relationship does not seem healthy. Every relationship whether romantic or otherwise has to have an understanding of appropriate feedback. Some things really aren't your partner's business. How you choose to dress, where you go to college, and things like that are YOUR decision because the impact they have on you totally eclipses the impact they have on him. You can have conversations about it, for sure, but he really has no right to give orders. It's also not good that your boyfriend is choosing not to directly communicate his feelings with you and instead portrays his frustration by being grumpy. He's also refusing to talk to you about this and take accountability. 
I understand this school year is important. That's why you need to focus on yourself and getting through it. You don't want to spend your time and energy on someone who is disrespectful to you and clearly has very little concern for your well-being. Your future is so much more important than protecting his feelings. You have a lot to offer the world and you deserve to be with someone who wants to be with you as you are. Your piercings, your hair color, and your style are all things that many people find attractive. Please, above all, do not let him talk you out of going to college. It is so important that you develop a way to be independent after school. That will ensure you have freedom for the rest of your life. You do not want to be dependent on him for income even if this relationship was healthy. As it is, I'm honestly a bit worried about you. 
I'm a teacher so I'll tell you what I tell my students: Your primary focus right now is you. It is not your job to take care of anyone else. The meaning of life is to find happiness. You are the most important person in your life, when everyone else is gone you will always have you. Take care of her, and one day you can take care of others too, but right now your focus should be reaching your dreams. It really is going to be okay. You'll find someone who loves everything about you and wants you to do what you want because they love you so deeply.</t>
  </si>
  <si>
    <t>https://www.reddit.com/r/relationship_advice/comments/1aweq47/i_f18_think_my_bf_m18_doesnt_truly_like_me/krgopua/</t>
  </si>
  <si>
    <t>Sentiment</t>
  </si>
  <si>
    <t>Comments and replies</t>
  </si>
  <si>
    <t>Avergages</t>
  </si>
  <si>
    <t>positive</t>
  </si>
  <si>
    <t>negative</t>
  </si>
  <si>
    <t>nuetral</t>
  </si>
  <si>
    <t xml:space="preserve">Toxicity </t>
  </si>
  <si>
    <t>Average</t>
  </si>
  <si>
    <t>Totals</t>
  </si>
  <si>
    <t>Total toxic</t>
  </si>
  <si>
    <t>All</t>
  </si>
  <si>
    <t>With Comments</t>
  </si>
  <si>
    <t>With Comments/ Replies</t>
  </si>
  <si>
    <t>With Interaction</t>
  </si>
  <si>
    <t>1. Copy and paste row 2, 2. Copy and paste submissions, 3. insert col A, 3. =MOD(ROW()-1,_)+1 (space is no of rows), extend to #of entries *15, 4. sort and filter sm to large, insert row above 15. Copy and paste comments through subtotals, 6. delelte mods, move subtotals, select range and auto outline, delete column a, 7. select cell, conditional formating by formula, =LEN($AJ1), select all columns as range  8. select comments through submitter replies format so greater than 0 is blue 9. Toxicity Format so greater than 0.3 is red  10. Sentiment format so greater than 0.05 is yellow, less than -0.05 is red</t>
  </si>
  <si>
    <t>krgkdda</t>
  </si>
  <si>
    <t>02-21-2024 15:25:20</t>
  </si>
  <si>
    <t>Hey, just wanted to say that I think it would be hot if we showered together before getting busy. What do you think?</t>
  </si>
  <si>
    <t>https://www.reddit.com/r/relationship_advice/comments/1aweor2/how_to_tell_my21m_friend_with_benefits_22m_that/krgkdda/</t>
  </si>
  <si>
    <t>krgkvac</t>
  </si>
  <si>
    <t>02-21-2024 15:28:14</t>
  </si>
  <si>
    <t>MaxMustemal</t>
  </si>
  <si>
    <t>"He has a certain reputation of being a little smelly..." jesus, how big is that dudes dick that you still hook up with him?!</t>
  </si>
  <si>
    <t>https://www.reddit.com/r/relationship_advice/comments/1aweor2/how_to_tell_my21m_friend_with_benefits_22m_that/krgkvac/</t>
  </si>
  <si>
    <t>krgptgq</t>
  </si>
  <si>
    <t>02-21-2024 15:56:15</t>
  </si>
  <si>
    <t>no way to do it but to be direct</t>
  </si>
  <si>
    <t>https://www.reddit.com/r/relationship_advice/comments/1aweor2/how_to_tell_my21m_friend_with_benefits_22m_that/krgptgq/</t>
  </si>
  <si>
    <t>krgjyk4</t>
  </si>
  <si>
    <t>02-21-2024 15:22:56</t>
  </si>
  <si>
    <t>Hey, totally get where you're coming from. It's okay to want to share new experiences together as a couple. Your feelings are valid. Hope you two can find a middle ground.</t>
  </si>
  <si>
    <t>https://www.reddit.com/r/relationship_advice/comments/1awenh4/i_31f_want_my_partner_38m_of_1_year_to_wait_for/krgjyk4/</t>
  </si>
  <si>
    <t>krgpf36</t>
  </si>
  <si>
    <t>02-21-2024 15:54:01</t>
  </si>
  <si>
    <t>UsuallyWrite2</t>
  </si>
  <si>
    <t>So let me get this straight. You didn’t actually have plans to go to theses places. That was all in your head and not communicated to him. And then he gets an opportunity to and you’re mad that he didn’t read your mind for starters but then also that he doesn’t subscribe to your idea that it’s only special if you do it for the first time together.
Wow. I mean you get to feel how you feel but I (45F) feel like you’re being silly.
There’s a place I love to visit that I’ve been going to nearly every year since I was a small child. I have taken many trips there alone, taken friends, and taken partners. Every experience is new for me. 
Similarly, I have lived/worked/traveled all over the US, Europe, and Africa. There are places I have been so excited to share with a partner—but I saw it first. It has not at all diminished the memory making. In fact, it’s often been better than my first time because I knew places to go and those to avoid. I knew where we needed reservations months in advance vs none at all and avoided disappointment. I knew how to navigate. It actually reduced stress and made things more fun overall. 
Like I said, you get to feel how you feel. I just think that your idea of a new experience is quite limiting. Every trip is a new experience.</t>
  </si>
  <si>
    <t>https://www.reddit.com/r/relationship_advice/comments/1awenh4/i_31f_want_my_partner_38m_of_1_year_to_wait_for/krgpf36/</t>
  </si>
  <si>
    <t>krgkdh4</t>
  </si>
  <si>
    <t>Thank you ♥️</t>
  </si>
  <si>
    <t>https://www.reddit.com/r/relationship_advice/comments/1awenh4/i_31f_want_my_partner_38m_of_1_year_to_wait_for/krgkdh4/</t>
  </si>
  <si>
    <t>krgqw4f</t>
  </si>
  <si>
    <t>Thanks for your feedback. Obviously I realize there are different ways to see this.
In terms of sharing a list, the first place I had mentioned a couple times, but he didn’t remember specifically. The second place I had mentioned a couple times visiting the region, just not that specific town in the region. But you are right, we did not make any solid plans, and I did not share a list, because I thought we’d plan together when I arrived. That is my mistake, I suppose. I think I spend a ton of time thinking about what other people want and expect others to do that for me, but that’s not always right.
For some context, I totally agree that it can be wonderful to share a place you know with someone you love - I can’t wait to take him to the places I know in the US, and look forward to visiting his home country with him some day as well. I’ve also already been on a month long trip with him in his van, visiting parks he’d been to before, in his element, and loved that. That was one experience. But we chose Colombia together as our adventure to have and discover together. I suppose I just put them in different categories, and when I’m looking for a *new* adventure together, I want it to be exactly that, new for everyone.
Does that make sense or still sound incomprehensible?</t>
  </si>
  <si>
    <t>https://www.reddit.com/r/relationship_advice/comments/1awenh4/i_31f_want_my_partner_38m_of_1_year_to_wait_for/krgqw4f/</t>
  </si>
  <si>
    <t>krgny2j</t>
  </si>
  <si>
    <t>02-21-2024 15:45:44</t>
  </si>
  <si>
    <t>Samael13</t>
  </si>
  <si>
    <t>There are lots of different reasons why people cheat. I'm not sure that they "know" they won't do better, though: I think that, with some people, at least, that's *exactly* why they cheat. They have a relationship that they don't actually value or that isn't filling some need they have, so they cheat, looking for something else. Maybe he really did see you as his future, but, because you weren't living in the same place at the same time, he thought he should have The College Girlfriend too. Either way, it's clear he didn't actually respect you or this other girl. The fact that he's telling you that he feels "stuck with her now" tells you that he doesn't respect her. That's such a shitty thing to say about someone. He's not stuck with her. He could have broken up with her any time. He still could. 
Some of this could be self-esteem issues, though or some kind of relationship trauma where he feels like he doesn't deserve better, so he can't move on from a relationship he doesn't actually like, because he worries he won't be able to do better. So he'll keep cheating instead of breaking up, because he'll keep thinking that no relationship will actually last. So he's dating her, but doesn't actually respect her, but also doesn't think he can do better or that he deserves her. Then he meets you and starts dating you without telling her. He thinks you're better than she is, and he could potentially see a future with you, but he also doesn't believe it will last with you because it's only a matter of time before you realize he's a POS, so he won't break up with her, because when you dump him, he doesn't want to be alone. It's kind of a self-fulfilling prophecy. 
You shouldn't feel sorry for him, but also, you shouldn't waste a lot of time or energy or emotional space trying to figure him out, either. He's your past, not your future.</t>
  </si>
  <si>
    <t>https://www.reddit.com/r/relationship_advice/comments/1awenbu/my_bf_m25_cheated_on_me_f20_why_do_guys_cheat/krgny2j/</t>
  </si>
  <si>
    <t>krgo1he</t>
  </si>
  <si>
    <t>02-21-2024 15:46:16</t>
  </si>
  <si>
    <t>ohmydearlucia</t>
  </si>
  <si>
    <t>&gt;his reasoning was that once he graduated the upcoming summer he would dump her and move back home with me: at least that was his 'plan'.
lol okay
&gt;A part of me believes he liked me more because he introduced me and made long term plans with me.
He is no prize.
&gt;He says he feels stuck with her now but he could've left her once we became official when he had the chance and didn't
Yup, or he could just not pull all this BS in the first place.
&amp;#x200B:
&gt;I don't feel bad for him. She doesn't believe what I say about us and doesn't want to hear the truth.
Good for you. You tried to help her, and she doesn't want it. It's her problem now.
As for your original question: some people are so entitled that they have no problem juggling one-sidedly-monogamous relationships. I would worry more about your judgment if you had stayed with him, but you didn't, so keep up the good work.</t>
  </si>
  <si>
    <t>https://www.reddit.com/r/relationship_advice/comments/1awenbu/my_bf_m25_cheated_on_me_f20_why_do_guys_cheat/krgo1he/</t>
  </si>
  <si>
    <t>krgkmy7</t>
  </si>
  <si>
    <t>02-21-2024 15:26:53</t>
  </si>
  <si>
    <t>WildlyUninteresting</t>
  </si>
  <si>
    <t>What are you trying to accomplish?
You are already over but you aren't moving on.</t>
  </si>
  <si>
    <t>https://www.reddit.com/r/relationship_advice/comments/1awej4g/how_do_i_deal_with_the_messages_i_28f_sent_to_my/krgkmy7/</t>
  </si>
  <si>
    <t>krgmgih</t>
  </si>
  <si>
    <t>02-21-2024 15:37:18</t>
  </si>
  <si>
    <t>Icy-Original</t>
  </si>
  <si>
    <t>Delete the text thread. Block him. Pretend this never happened and never contact him again.</t>
  </si>
  <si>
    <t>https://www.reddit.com/r/relationship_advice/comments/1awej4g/how_do_i_deal_with_the_messages_i_28f_sent_to_my/krgmgih/</t>
  </si>
  <si>
    <t>krgnmy2</t>
  </si>
  <si>
    <t>02-21-2024 15:44:01</t>
  </si>
  <si>
    <t>You’re not as important to him as he is to you. You’ve got to stop messaging him, it’s self destructive. You’ll never get past this if you keep ripping open the wound &amp; pouring salt in it.</t>
  </si>
  <si>
    <t>https://www.reddit.com/r/relationship_advice/comments/1awej4g/how_do_i_deal_with_the_messages_i_28f_sent_to_my/krgnmy2/</t>
  </si>
  <si>
    <t>krglbxv</t>
  </si>
  <si>
    <t>02-21-2024 15:30:52</t>
  </si>
  <si>
    <t>I just felt like I needed to speak my truth and let him know everything he had put me through but had regret after.</t>
  </si>
  <si>
    <t>https://www.reddit.com/r/relationship_advice/comments/1awej4g/how_do_i_deal_with_the_messages_i_28f_sent_to_my/krglbxv/</t>
  </si>
  <si>
    <t>krglknz</t>
  </si>
  <si>
    <t>02-21-2024 15:32:16</t>
  </si>
  <si>
    <t>I hear what you’re saying though. Should have just left it alone after ending it.</t>
  </si>
  <si>
    <t>https://www.reddit.com/r/relationship_advice/comments/1awej4g/how_do_i_deal_with_the_messages_i_28f_sent_to_my/krglknz/</t>
  </si>
  <si>
    <t>krgnj1d</t>
  </si>
  <si>
    <t>02-21-2024 15:43:25</t>
  </si>
  <si>
    <t>Definitely think that is best. There is absolutely nothing more either of us can do or say that would make things any better. Just going to focus on my healing journey and dealing with it in therapy now. Appreciate the response.</t>
  </si>
  <si>
    <t>https://www.reddit.com/r/relationship_advice/comments/1awej4g/how_do_i_deal_with_the_messages_i_28f_sent_to_my/krgnj1d/</t>
  </si>
  <si>
    <t>krgols9</t>
  </si>
  <si>
    <t>02-21-2024 15:49:28</t>
  </si>
  <si>
    <t>Such a hard truth to come to terms with but you are definitely right. I tend to ruminate/dwell and have an excessive amount of feelings even when they’re not reciprocated. Really don’t feel like I have much control over it at this point but will start working towards fixing that. Thank you.</t>
  </si>
  <si>
    <t>https://www.reddit.com/r/relationship_advice/comments/1awej4g/how_do_i_deal_with_the_messages_i_28f_sent_to_my/krgols9/</t>
  </si>
  <si>
    <t>krgkaja</t>
  </si>
  <si>
    <t>02-21-2024 15:24:53</t>
  </si>
  <si>
    <t>frogssmell</t>
  </si>
  <si>
    <t>This sounds like a horrible situation. Can you block her entirely? Get a new phone number? Wipe her digitally from your life. 
Does she have keys to your place? Can you afford to change the locks? 
I think you need to look inside yourself and decide. Do you want to go the ‘easy’ short term way (get back together) and difficult long term. Or the difficult short term, but better and healthier long term?
You need to heal bro, and that means being completely by yourself, until you are emotionally capable of being in a non-toxic relationship. (Obviously it’s not jsut down to you, but there’s toxicity on both sides) 
Stay strong, you know what you need deep down.</t>
  </si>
  <si>
    <t>https://www.reddit.com/r/relationship_advice/comments/1awefvq/me_28m_and_my_exgf_25f_keep_going_back_to_each/krgkaja/</t>
  </si>
  <si>
    <t>krgjl3h</t>
  </si>
  <si>
    <t>02-21-2024 15:20:47</t>
  </si>
  <si>
    <t>fundamentalgoodness</t>
  </si>
  <si>
    <t>Sounds like you don't like him. You say he "starts these arguments," you think he's impatient, you threaten to block him when you get in arguments, and you think he's "insecure." Why are you in the relationship?</t>
  </si>
  <si>
    <t>https://www.reddit.com/r/relationship_advice/comments/1awefj9/do_i_f18_leave_my_boyfriend_m18/krgjl3h/</t>
  </si>
  <si>
    <t>krgphnj</t>
  </si>
  <si>
    <t>02-21-2024 15:54:25</t>
  </si>
  <si>
    <t>Whatever233566</t>
  </si>
  <si>
    <t>I'd recommend asking him to tell you exactly what his wants and his needs are, and just listen, without being defensive. Then, think deeply about whether these wants or needs are things you can provide or not. If yes, then make a proper effort to get to a point where you can. If no, then tell him clearly that this is not possible for you. That way, he can either support you on the things you do want to change, or accept the ones you cannot change and make a choice for himself on what a dealbreaker is as well without waiting for things to change that will not change.</t>
  </si>
  <si>
    <t>https://www.reddit.com/r/relationship_advice/comments/1awefj9/do_i_f18_leave_my_boyfriend_m18/krgphnj/</t>
  </si>
  <si>
    <t>krgi1qo</t>
  </si>
  <si>
    <t>02-21-2024 15:11:49</t>
  </si>
  <si>
    <t>Hey, it sounds like you're in a really tough situation. Trust your instincts and prioritize your own well-being. It's important to have autonomy and be able to see your family. Signing the lease could provide you with the independence you need. Remember, your happiness and mental health come first. Good luck.</t>
  </si>
  <si>
    <t>https://www.reddit.com/r/relationship_advice/comments/1awec71/urgent_please_need_advice_f31_m35/krgi1qo/</t>
  </si>
  <si>
    <t>krgiw76</t>
  </si>
  <si>
    <t>02-21-2024 15:16:46</t>
  </si>
  <si>
    <t>Just make sure you’ve got all your important papers and whatever else you feel like you can’t live without that you can fit in your suitcase, and go.  If you can swing a hotel room so your husband can’t try and hide your passport the night before or anything like that, leave early and don’t tell him, and make sure your money is in an account he can’t access. You can figure out everything else from the safety of your parents’ home.  The important thing is to just be away so you can think clearly without him in your ear trying to convince you that having a life of your own is an unreasonable thing to want.</t>
  </si>
  <si>
    <t>https://www.reddit.com/r/relationship_advice/comments/1awec71/urgent_please_need_advice_f31_m35/krgiw76/</t>
  </si>
  <si>
    <t>krghnqq</t>
  </si>
  <si>
    <t>02-21-2024 15:09:32</t>
  </si>
  <si>
    <t>Leave her. She's not worth it.</t>
  </si>
  <si>
    <t>https://www.reddit.com/r/relationship_advice/comments/1aweblp/i_m25_caught_f23_cheating/krghnqq/</t>
  </si>
  <si>
    <t>krgjf23</t>
  </si>
  <si>
    <t>02-21-2024 15:19:48</t>
  </si>
  <si>
    <t>Accomplished_Panda28</t>
  </si>
  <si>
    <t>You’re going to move on.  You’re going to get over her.  She knows how committed you are and she’s treating you like a door mat because you’re just going to keep taking it.  Prove her wrong.
Think of your daughters here.  
Children model their behavior after the examples set by their parents.  How would you feel if this was 20 years down the line and your daughter was doing this to another man.  Would you feel proud?
How would you feel if your daughter was in your shoes, being disrespected by her partner.  Would you be saying “give them another chance, they’ll change”?  No.
Time to be the man and the father, set an example for your daughters that this is not okay.</t>
  </si>
  <si>
    <t>https://www.reddit.com/r/relationship_advice/comments/1aweblp/i_m25_caught_f23_cheating/krgjf23/</t>
  </si>
  <si>
    <t>krgn8c8</t>
  </si>
  <si>
    <t>02-21-2024 15:41:44</t>
  </si>
  <si>
    <t>CruiseControlXL</t>
  </si>
  <si>
    <t>A break gone bad? Say it ain't so!</t>
  </si>
  <si>
    <t>https://www.reddit.com/r/relationship_advice/comments/1aweblp/i_m25_caught_f23_cheating/krgn8c8/</t>
  </si>
  <si>
    <t>krgrthm</t>
  </si>
  <si>
    <t>02-21-2024 16:07:27</t>
  </si>
  <si>
    <t>another_nobody30</t>
  </si>
  <si>
    <t>Even though it was a break, you both decided together to not see other people.  She broke that and it is in fact cheating.  What else is she not telling you?  I can't speak for you, or her.  But, if I was in this situation, I'm not sure I could take them back as the trust would never come back.  Take that for what you will.</t>
  </si>
  <si>
    <t>https://www.reddit.com/r/relationship_advice/comments/1aweblp/i_m25_caught_f23_cheating/krgrthm/</t>
  </si>
  <si>
    <t>krgs74s</t>
  </si>
  <si>
    <t>02-21-2024 16:09:35</t>
  </si>
  <si>
    <t>AdIll8377</t>
  </si>
  <si>
    <t>Move on. She still hasn’t told you the whole truth and you probably don’t want to know anyway. Your relationship with her will never heal and will only deteriorate over time. Anytime a couple takes a break, they might as well consider the relationship is over.</t>
  </si>
  <si>
    <t>https://www.reddit.com/r/relationship_advice/comments/1aweblp/i_m25_caught_f23_cheating/krgs74s/</t>
  </si>
  <si>
    <t>krgodc7</t>
  </si>
  <si>
    <t>02-21-2024 15:48:09</t>
  </si>
  <si>
    <t>lurkerfinallyposting</t>
  </si>
  <si>
    <t>Nah thats messed up dude.
If i was "dating" someone id never smash on the side.
I also dont start dating someone while actively having a fwb.
Id skip the hell outta there.</t>
  </si>
  <si>
    <t>https://www.reddit.com/r/relationship_advice/comments/1aweaz5/my_24m_girlfriend_20f_was_having_sex_with_another/krgodc7/</t>
  </si>
  <si>
    <t>krgija0</t>
  </si>
  <si>
    <t>02-21-2024 15:14:42</t>
  </si>
  <si>
    <t>PreparationScared</t>
  </si>
  <si>
    <t>I do not understand why you are asking whether this is “cheating” based on some official definition that does not exist. All that matters is what YOU think, what’s ok with you or not ok with you. Pay attention to how you feel in a relationship, not what other people might think.</t>
  </si>
  <si>
    <t>https://www.reddit.com/r/relationship_advice/comments/1aweaz5/my_24m_girlfriend_20f_was_having_sex_with_another/krgija0/</t>
  </si>
  <si>
    <t>krgoru1</t>
  </si>
  <si>
    <t>02-21-2024 15:50:24</t>
  </si>
  <si>
    <t>diogonesenuts</t>
  </si>
  <si>
    <t>read title, didn't read any further, yes, get out while you still can.</t>
  </si>
  <si>
    <t>https://www.reddit.com/r/relationship_advice/comments/1aweaz5/my_24m_girlfriend_20f_was_having_sex_with_another/krgoru1/</t>
  </si>
  <si>
    <t>krgq5vw</t>
  </si>
  <si>
    <t>02-21-2024 15:58:11</t>
  </si>
  <si>
    <t>Iphacles</t>
  </si>
  <si>
    <t>Technically, this doesn't qualify as cheating since she ended things with Joe when you two became a couple. However, in situations where you're dating multiple people, it's crucial to be honest and have a conversation about it rather than leave a party in the dark. Discovering the truth much later, as you have, can be quite unsettling. You likely cherished memories from the early stages of your relationship, but now they're tainted.</t>
  </si>
  <si>
    <t>https://www.reddit.com/r/relationship_advice/comments/1aweaz5/my_24m_girlfriend_20f_was_having_sex_with_another/krgq5vw/</t>
  </si>
  <si>
    <t>krgj058</t>
  </si>
  <si>
    <t>02-21-2024 15:17:23</t>
  </si>
  <si>
    <t>Old-Strategy-672</t>
  </si>
  <si>
    <t>Everyone's definition of cheating is different. Some people see porn as cheating. Some can go for emotional affairs. Some can go on if you were in a committed relationship or not.
So it is always good to work out the terms of your expectations even in the dating stage. I'm a bit of an older mind set. So even if just dating I do not entertain dates with others. I do not fool around with others. Anything physical or emotional will be directed towards my dating partner.
So I would consider this cheating. But that's me. What matters is your definition of cheating. What you will do with that. may it be trying to work out both of yours definitions to something you can agree on or just break up cause its a thing that matters to you and you two cant come to an agreement.
Just know your feeling are valid since this is very a personal opinion thing. So do what you can with that a do whats best for you.</t>
  </si>
  <si>
    <t>https://www.reddit.com/r/relationship_advice/comments/1aweaz5/my_24m_girlfriend_20f_was_having_sex_with_another/krgj058/</t>
  </si>
  <si>
    <t>krgivmq</t>
  </si>
  <si>
    <t>02-21-2024 15:16:40</t>
  </si>
  <si>
    <t>DivinitySousVide</t>
  </si>
  <si>
    <t>This is a person dependent thing nowadays (but it wouldn't have been 10-20 years ago).
Personally I wouldn't put up with it and would consider it cheating. Dating me while still fucking other men? Hard pass.</t>
  </si>
  <si>
    <t>https://www.reddit.com/r/relationship_advice/comments/1aweaz5/my_24m_girlfriend_20f_was_having_sex_with_another/krgivmq/</t>
  </si>
  <si>
    <t>krgp4nx</t>
  </si>
  <si>
    <t>02-21-2024 15:52:24</t>
  </si>
  <si>
    <t>GanjaMike94</t>
  </si>
  <si>
    <t>It's quite easy, isn't it ? If you feel cheated you should break up, live your life and let her live hers.</t>
  </si>
  <si>
    <t>https://www.reddit.com/r/relationship_advice/comments/1aweaz5/my_24m_girlfriend_20f_was_having_sex_with_another/krgp4nx/</t>
  </si>
  <si>
    <t>krgpkif</t>
  </si>
  <si>
    <t>02-21-2024 15:54:52</t>
  </si>
  <si>
    <t>larrydavid2681</t>
  </si>
  <si>
    <t>You would’ve broke up with her in your early stages of dating if she told you she was having sex with a fwb. That’s all you need to know</t>
  </si>
  <si>
    <t>https://www.reddit.com/r/relationship_advice/comments/1aweaz5/my_24m_girlfriend_20f_was_having_sex_with_another/krgpkif/</t>
  </si>
  <si>
    <t>krgnmj1</t>
  </si>
  <si>
    <t>02-21-2024 15:43:58</t>
  </si>
  <si>
    <t>TacoStrong</t>
  </si>
  <si>
    <t>". . . .(not officially a couple yet)"  
I wouldn't consider it cheating since you were not "official" yet but I can also see how when you're getting to know someone you assume they are only into you obviously that wasn't the case here. It's really dependent on each person so if you consider cheating and she doesn't then there's no right or wrong go with what you feel is right FOR YOU.</t>
  </si>
  <si>
    <t>https://www.reddit.com/r/relationship_advice/comments/1aweaz5/my_24m_girlfriend_20f_was_having_sex_with_another/krgnmj1/</t>
  </si>
  <si>
    <t>krgq21b</t>
  </si>
  <si>
    <t>02-21-2024 15:57:35</t>
  </si>
  <si>
    <t>letdogsvote</t>
  </si>
  <si>
    <t>So, you two were dating for a while and she wasn't having sex with you but meanwhile she was banging Joe whenever.  
You do you, but for me that's all a hard pass on any relationship.</t>
  </si>
  <si>
    <t>https://www.reddit.com/r/relationship_advice/comments/1aweaz5/my_24m_girlfriend_20f_was_having_sex_with_another/krgq21b/</t>
  </si>
  <si>
    <t>krglufa</t>
  </si>
  <si>
    <t>02-21-2024 15:33:50</t>
  </si>
  <si>
    <t>Liminal_Critter817</t>
  </si>
  <si>
    <t>I'll never understand why people hide behind this idea that they weren't "technically" cheating as a shield.  Does that even matter when you still hurt someone you are supposed to care about?  It still says plenty about her and her values.</t>
  </si>
  <si>
    <t>https://www.reddit.com/r/relationship_advice/comments/1aweaz5/my_24m_girlfriend_20f_was_having_sex_with_another/krglufa/</t>
  </si>
  <si>
    <t>krghjrz</t>
  </si>
  <si>
    <t>02-21-2024 15:08:53</t>
  </si>
  <si>
    <t>Yeah, that's a major red flag. She definitely cheated on you. Time to reevaluate the relationship.</t>
  </si>
  <si>
    <t>https://www.reddit.com/r/relationship_advice/comments/1aweaz5/my_24m_girlfriend_20f_was_having_sex_with_another/krghjrz/</t>
  </si>
  <si>
    <t>krgqzuu</t>
  </si>
  <si>
    <t>02-21-2024 16:02:52</t>
  </si>
  <si>
    <t>ThrowRa_lemonadeeeee</t>
  </si>
  <si>
    <t>It depends tbh. I personally wouldn’t think it’s cheating if you guys weren’t official as she was technically single. 
Was your boundary of her not seeing other people at all communicated? Did she communicate back that she’d respect it? If this wasnt spoken about it’s hard to say
It’s up to you if you can move past it</t>
  </si>
  <si>
    <t>https://www.reddit.com/r/relationship_advice/comments/1aweaz5/my_24m_girlfriend_20f_was_having_sex_with_another/krgqzuu/</t>
  </si>
  <si>
    <t>krgj8ay</t>
  </si>
  <si>
    <t>02-21-2024 15:18:43</t>
  </si>
  <si>
    <t>Klok-a-teer</t>
  </si>
  <si>
    <t>Maria is not ready for you.  Only you get to decide what is a red flag for you.  Too young to deal with this</t>
  </si>
  <si>
    <t>https://www.reddit.com/r/relationship_advice/comments/1aweaz5/my_24m_girlfriend_20f_was_having_sex_with_another/krgj8ay/</t>
  </si>
  <si>
    <t>krglbb9</t>
  </si>
  <si>
    <t>02-21-2024 15:30:46</t>
  </si>
  <si>
    <t>Nice_Bluebird7626</t>
  </si>
  <si>
    <t>Were you exclusive or just dating you said you weren’t officially a couple. How is it cheating if you weren’t a couple
How many guys in this sub are so convinced that it’s cheating and sure if you want to wreck your relationship on something that happened before you had the define the relationship talk. That’s step one to a relationship anything before that you were friends with benefits</t>
  </si>
  <si>
    <t>https://www.reddit.com/r/relationship_advice/comments/1aweaz5/my_24m_girlfriend_20f_was_having_sex_with_another/krglbb9/</t>
  </si>
  <si>
    <t>krgm441</t>
  </si>
  <si>
    <t>02-21-2024 15:35:22</t>
  </si>
  <si>
    <t>OnlyIGetToFartInHere</t>
  </si>
  <si>
    <t>If you two weren't exclusive at the time, it wasn't cheating. You also can't decide it was cheating now just because you don't like what happened if you two weren't exclusive.</t>
  </si>
  <si>
    <t>https://www.reddit.com/r/relationship_advice/comments/1aweaz5/my_24m_girlfriend_20f_was_having_sex_with_another/krgm441/</t>
  </si>
  <si>
    <t>krglf2k</t>
  </si>
  <si>
    <t>02-21-2024 15:31:23</t>
  </si>
  <si>
    <t>D_Jayestar</t>
  </si>
  <si>
    <t>In March 2023, you were her friend who kissed her, nothing more. If you can't get over this and enjoy what you have now, then move on.</t>
  </si>
  <si>
    <t>https://www.reddit.com/r/relationship_advice/comments/1aweaz5/my_24m_girlfriend_20f_was_having_sex_with_another/krglf2k/</t>
  </si>
  <si>
    <t>krgp7of</t>
  </si>
  <si>
    <t>02-21-2024 15:52:52</t>
  </si>
  <si>
    <t>MrTruthBtold2u</t>
  </si>
  <si>
    <t>It’s cheating, loyalty starts at the talking stages is she fails there then there’s no next step</t>
  </si>
  <si>
    <t>https://www.reddit.com/r/relationship_advice/comments/1aweaz5/my_24m_girlfriend_20f_was_having_sex_with_another/krgp7of/</t>
  </si>
  <si>
    <t>krgp74t</t>
  </si>
  <si>
    <t>02-21-2024 15:52:47</t>
  </si>
  <si>
    <t>BudgetAttention9268</t>
  </si>
  <si>
    <t>Dude, that's a major red flag, she was juggling 2 men and seeing which one was the safe bet.</t>
  </si>
  <si>
    <t>https://www.reddit.com/r/relationship_advice/comments/1aweaz5/my_24m_girlfriend_20f_was_having_sex_with_another/krgp74t/</t>
  </si>
  <si>
    <t>krgq87a</t>
  </si>
  <si>
    <t>02-21-2024 15:58:33</t>
  </si>
  <si>
    <t>SquareSpare8723</t>
  </si>
  <si>
    <t>That girl is a walking, gaslighting, narcissist RED FLAG. Leave immediately</t>
  </si>
  <si>
    <t>https://www.reddit.com/r/relationship_advice/comments/1aweaz5/my_24m_girlfriend_20f_was_having_sex_with_another/krgq87a/</t>
  </si>
  <si>
    <t>krgnnkw</t>
  </si>
  <si>
    <t>02-21-2024 15:44:07</t>
  </si>
  <si>
    <t>redblackyellowjinx</t>
  </si>
  <si>
    <t>Dating = non-exclusive, do what you want.
Couple = mutually agreed boundaries.
You ASSUMED she wasn't seeing anyone else and are now hurt.
If you wanted to be exclusive while dating then YOU should have raised the issue at the time.
She didn't hide anything from you - she had no obligation of voluntary disclosure.
You can feel hurt, but you can't blame her for 'cheating'. In contract law, there is a general rule that you can't contract for the past (for example, you can't turn up to someone's house and clean their windows without their permission, and then expect them to pay for the uncontracted job you did in the past). Similarly here, you are trying to apply a retroactive relationship contract where none existed. 
You only have yourself to blame for not making your boundaries clear. She is not psychic, she is not a mind reader. You can absolutely break up with her if you are not strong enough to deal with the pain, but the situation is your fault for not asking in the first place, or communicating your boundaries. Own that, and learn from this.</t>
  </si>
  <si>
    <t>https://www.reddit.com/r/relationship_advice/comments/1aweaz5/my_24m_girlfriend_20f_was_having_sex_with_another/krgnnkw/</t>
  </si>
  <si>
    <t>krgnp68</t>
  </si>
  <si>
    <t>02-21-2024 15:44:22</t>
  </si>
  <si>
    <t>Willis718</t>
  </si>
  <si>
    <t>So while you were dating her putting in all the effort and she had you wait while some other dude was smashing effortlessly. I wouldnt say it was cheating but it's definitely something i would refuse to put up with and would end things for. </t>
  </si>
  <si>
    <t>https://www.reddit.com/r/relationship_advice/comments/1aweaz5/my_24m_girlfriend_20f_was_having_sex_with_another/krgnp68/</t>
  </si>
  <si>
    <t>krglcuq</t>
  </si>
  <si>
    <t>02-21-2024 15:31:01</t>
  </si>
  <si>
    <t>Billy_of_the_hills</t>
  </si>
  <si>
    <t>Your post is missing the only relevant information: had the two of you agreed to be exclusive before she stopped having sex with him?  If the answer is yes, you're right.  If the answer is no, she is.</t>
  </si>
  <si>
    <t>https://www.reddit.com/r/relationship_advice/comments/1aweaz5/my_24m_girlfriend_20f_was_having_sex_with_another/krglcuq/</t>
  </si>
  <si>
    <t>krgohwc</t>
  </si>
  <si>
    <t>02-21-2024 15:48:51</t>
  </si>
  <si>
    <t>hopelesslyidiotic</t>
  </si>
  <si>
    <t>I personally feel like it's an exaggeration, just because until you have that exclusivity talk you can't assume. It also isn't fair to expect exclusivity without asking for it. A lot of people date many people at once before settling on it, especially when you're younger. When you have the exclusivity talk, you are exclusive after that. If it bothers you, that's fine, but to me it isn't cheating as you never asked her to be exclusive I assume before that point.</t>
  </si>
  <si>
    <t>https://www.reddit.com/r/relationship_advice/comments/1aweaz5/my_24m_girlfriend_20f_was_having_sex_with_another/krgohwc/</t>
  </si>
  <si>
    <t>krgmtpv</t>
  </si>
  <si>
    <t>02-21-2024 15:39:25</t>
  </si>
  <si>
    <t>pseudo_niceguy</t>
  </si>
  <si>
    <t>This is cheating. If you were dating, boyfriend and girlfriend, you are automatically exclusive. And even so, she dating multiple people at the same time is already the red flag you need to leave her. If she was trying to form a relationship with you she wouldn't think of someone else, or treat people as "options" either.
Not only that, but she lied to you about it the whole time in order to take advantage of you. These things should come clean the moment you want to form a relationship with someone.</t>
  </si>
  <si>
    <t>https://www.reddit.com/r/relationship_advice/comments/1aweaz5/my_24m_girlfriend_20f_was_having_sex_with_another/krgmtpv/</t>
  </si>
  <si>
    <t>krgk9vn</t>
  </si>
  <si>
    <t>02-21-2024 15:24:46</t>
  </si>
  <si>
    <t>PoorCorrelation</t>
  </si>
  <si>
    <t>There’s always a balance in telling partners about your sexual past. I wouldn’t think of it as hiding so much as assuming you don’t want a ton of details, like most people. She shouldn’t hide stuff but you also don’t want a list of names and sexual positions. There’s a line and it’s hard to draw.
Most people wouldn’t consider that cheating. You do. That wasn’t communicated at the time and she didn’t have psychic powers, so I wouldn’t really consider it an ethical breach.
I see it more as a difference in levels of monogamy. Have you noticed that affecting other parts of your relationship? If so maybe there’s an incompatibility. If not maybe recognize this is a really awesome relationship and allow yourself to feel hurt, but don’t throw the relationship out the window.</t>
  </si>
  <si>
    <t>https://www.reddit.com/r/relationship_advice/comments/1aweaz5/my_24m_girlfriend_20f_was_having_sex_with_another/krgk9vn/</t>
  </si>
  <si>
    <t>krgqpvo</t>
  </si>
  <si>
    <t>02-21-2024 16:01:20</t>
  </si>
  <si>
    <t>mustang19671967</t>
  </si>
  <si>
    <t>It is cheating , but what it means is you were just another bang to her , then others cut her loose or were banging on the side and she was a side piece or she saw you have More money or nicer stuff etc and wouldn’t cheat . 
It’s not the cheating it’s the fact you weren’t good enough from the beginning . If you weren’t wirh others it shows she did t think you could get anyone else so she could do what she wanted</t>
  </si>
  <si>
    <t>https://www.reddit.com/r/relationship_advice/comments/1aweaz5/my_24m_girlfriend_20f_was_having_sex_with_another/krgqpvo/</t>
  </si>
  <si>
    <t>krgkv45</t>
  </si>
  <si>
    <t>02-21-2024 15:28:12</t>
  </si>
  <si>
    <t>Legitimate-Neat1674</t>
  </si>
  <si>
    <t>Not really cheating,  just talk it out
It will be ok</t>
  </si>
  <si>
    <t>https://www.reddit.com/r/relationship_advice/comments/1aweaz5/my_24m_girlfriend_20f_was_having_sex_with_another/krgkv45/</t>
  </si>
  <si>
    <t>krgnkp7</t>
  </si>
  <si>
    <t>02-21-2024 15:43:41</t>
  </si>
  <si>
    <t>SuperGRB</t>
  </si>
  <si>
    <t>Focusing on whether it is defined as "cheating" really isn't the point.  The fact is, she was far less than transparent and honest about what was going on at the beginning of your relationship.  Doesn't matter if you were "official" or not - that is just a bullshit excuse to try to have her cake and eat it too.  For me, I would find it completely unacceptable for my partner to not let me know that she had been being intimate with someone while we were going out. I just smells like she is trying to hide something and is not being transparent - like there is some "secret" you are not aware of.  That is not the kind of women I would want to be with.
Also, I would simply have no interest in someone who was "trying on" more than one person at a time.  Again, this seems like such a callous and superficial approach to relationships that I could never really take her seriously.  Like, she needs attention so badly she has to keep a stable of guys on rotation to keep her "fulfilled" - just screams of some form of insecurity or daddy issues.
I recommend you dump her.  In the future, I would simply ask up-front if she is or has any intentions of seeing anyone else, and if not, for her to let you know if she changes her mind.  That way, you can move on.</t>
  </si>
  <si>
    <t>https://www.reddit.com/r/relationship_advice/comments/1aweaz5/my_24m_girlfriend_20f_was_having_sex_with_another/krgnkp7/</t>
  </si>
  <si>
    <t>krgo5er</t>
  </si>
  <si>
    <t>02-21-2024 15:46:54</t>
  </si>
  <si>
    <t>PhantomUser666</t>
  </si>
  <si>
    <t>That's for you to decide. No one else</t>
  </si>
  <si>
    <t>https://www.reddit.com/r/relationship_advice/comments/1aweaz5/my_24m_girlfriend_20f_was_having_sex_with_another/krgo5er/</t>
  </si>
  <si>
    <t>krgqh6x</t>
  </si>
  <si>
    <t>02-21-2024 15:59:58</t>
  </si>
  <si>
    <t>Senzairu</t>
  </si>
  <si>
    <t>Whether it's cheating or not, it's disrespectful.
Can you live with that? I wouldn't, and would walk.</t>
  </si>
  <si>
    <t>https://www.reddit.com/r/relationship_advice/comments/1aweaz5/my_24m_girlfriend_20f_was_having_sex_with_another/krgqh6x/</t>
  </si>
  <si>
    <t>krgqhzl</t>
  </si>
  <si>
    <t>02-21-2024 16:00:05</t>
  </si>
  <si>
    <t>ThrowRA_R2</t>
  </si>
  <si>
    <t>I would consider it cheating. I was in a similar situation after downloading dating apps. I had a friends with benefits situation but after a first date with my now boyfriend I never saw him or anyone else again.</t>
  </si>
  <si>
    <t>https://www.reddit.com/r/relationship_advice/comments/1aweaz5/my_24m_girlfriend_20f_was_having_sex_with_another/krgqhzl/</t>
  </si>
  <si>
    <t>krgs3ey</t>
  </si>
  <si>
    <t>02-21-2024 16:08:59</t>
  </si>
  <si>
    <t>Difficult-Novel-8453</t>
  </si>
  <si>
    <t>I would not be okay with it at all. Bet if you ditch her she’s with that FWB same day. She’s not long term material if that’s how she operates</t>
  </si>
  <si>
    <t>https://www.reddit.com/r/relationship_advice/comments/1aweaz5/my_24m_girlfriend_20f_was_having_sex_with_another/krgs3ey/</t>
  </si>
  <si>
    <t>krgs6jm</t>
  </si>
  <si>
    <t>02-21-2024 16:09:29</t>
  </si>
  <si>
    <t>astrnght_mike_dexter</t>
  </si>
  <si>
    <t>This isn’t cheating you two just have different values around sex and dating.</t>
  </si>
  <si>
    <t>https://www.reddit.com/r/relationship_advice/comments/1aweaz5/my_24m_girlfriend_20f_was_having_sex_with_another/krgs6jm/</t>
  </si>
  <si>
    <t>krgr3hn</t>
  </si>
  <si>
    <t>02-21-2024 16:03:26</t>
  </si>
  <si>
    <t>-Smashbrother-</t>
  </si>
  <si>
    <t>Words have meaning dude. What she did wasn't cheating because they weren't exclusive yet. OP can be upset or break up with her over this revelation, but he's wrong that she cheated.</t>
  </si>
  <si>
    <t>https://www.reddit.com/r/relationship_advice/comments/1aweaz5/my_24m_girlfriend_20f_was_having_sex_with_another/krgr3hn/</t>
  </si>
  <si>
    <t>krgqjc6</t>
  </si>
  <si>
    <t>02-21-2024 16:00:18</t>
  </si>
  <si>
    <t>Yeah  I'm quite haunted by the idea that after spending an afternoon together having fun, she would have probably gone home to have sex with Joe. It definitely ruined a lot of memories.</t>
  </si>
  <si>
    <t>https://www.reddit.com/r/relationship_advice/comments/1aweaz5/my_24m_girlfriend_20f_was_having_sex_with_another/krgqjc6/</t>
  </si>
  <si>
    <t>krgljwm</t>
  </si>
  <si>
    <t>02-21-2024 15:32:09</t>
  </si>
  <si>
    <t>Fun fact your grandparents dated multiple people at the same time it was normal to not be tied to one guy. Sometimes they even had premarital sex. In fact the free love movement was all about sharing your partners</t>
  </si>
  <si>
    <t>https://www.reddit.com/r/relationship_advice/comments/1aweaz5/my_24m_girlfriend_20f_was_having_sex_with_another/krgljwm/</t>
  </si>
  <si>
    <t>krghvwe</t>
  </si>
  <si>
    <t>02-21-2024 15:10:52</t>
  </si>
  <si>
    <t>THIS!</t>
  </si>
  <si>
    <t>https://www.reddit.com/r/relationship_advice/comments/1aweaz5/my_24m_girlfriend_20f_was_having_sex_with_another/krghvwe/</t>
  </si>
  <si>
    <t>krgrxqp</t>
  </si>
  <si>
    <t>02-21-2024 16:08:06</t>
  </si>
  <si>
    <t>Low-Goal-9068</t>
  </si>
  <si>
    <t>I’m genuinely confused that so many of the comments are missing this. They weren’t a couple.</t>
  </si>
  <si>
    <t>https://www.reddit.com/r/relationship_advice/comments/1aweaz5/my_24m_girlfriend_20f_was_having_sex_with_another/krgrxqp/</t>
  </si>
  <si>
    <t>krgosr2</t>
  </si>
  <si>
    <t>02-21-2024 15:50:33</t>
  </si>
  <si>
    <t>Just curious can I ask where your from?
From my personal experience ive noticed that this matter s alot where you are from.
In my general area dating almost means your exclusive.
Ive noticed that the US has the mindset of dating =/= exclusive.
Perhaps this is a cultural thing.</t>
  </si>
  <si>
    <t>https://www.reddit.com/r/relationship_advice/comments/1aweaz5/my_24m_girlfriend_20f_was_having_sex_with_another/krgosr2/</t>
  </si>
  <si>
    <t>krgpai9</t>
  </si>
  <si>
    <t>02-21-2024 15:53:18</t>
  </si>
  <si>
    <t>Despite this words being quite hard, I have to thank you for at least giving me another perspective. I can logically see what you say, but emotionally it is still hard for me.</t>
  </si>
  <si>
    <t>https://www.reddit.com/r/relationship_advice/comments/1aweaz5/my_24m_girlfriend_20f_was_having_sex_with_another/krgpai9/</t>
  </si>
  <si>
    <t>krgp7oa</t>
  </si>
  <si>
    <t>The opposite can also be true - she might have not considered the other guy as a long term match and so had casual sex, but considered OP higher quality and had a more meaningful journey of getting to know each other.</t>
  </si>
  <si>
    <t>https://www.reddit.com/r/relationship_advice/comments/1aweaz5/my_24m_girlfriend_20f_was_having_sex_with_another/krgp7oa/</t>
  </si>
  <si>
    <t>krgomj7</t>
  </si>
  <si>
    <t>02-21-2024 15:49:34</t>
  </si>
  <si>
    <t>Exactly this</t>
  </si>
  <si>
    <t>https://www.reddit.com/r/relationship_advice/comments/1aweaz5/my_24m_girlfriend_20f_was_having_sex_with_another/krgomj7/</t>
  </si>
  <si>
    <t>krgp0br</t>
  </si>
  <si>
    <t>02-21-2024 15:51:44</t>
  </si>
  <si>
    <t>No, we didn't say anything about being exclusive. To be faire I didn't even think about it, but maybe I have been too naive.</t>
  </si>
  <si>
    <t>https://www.reddit.com/r/relationship_advice/comments/1aweaz5/my_24m_girlfriend_20f_was_having_sex_with_another/krgp0br/</t>
  </si>
  <si>
    <t>krgovq9</t>
  </si>
  <si>
    <t>02-21-2024 15:51:01</t>
  </si>
  <si>
    <t>They weren't boyfriend and girlfriend, read the post. They were only dating and were not exclusive. Going on dates with people does not create exclusivity. They were literally dating to see if they were enough of a match to become exclusive. You know, the entire point of dating.
She didn't lie - she was never asked. He simply assumed and didn't communicate his boundaries.
Dating multiple people at the same time isn't an automatic red flag - it's a subjective issue and depends entirely on OPs view of the issue. But she is not objectively 'wrong' for doing this.</t>
  </si>
  <si>
    <t>https://www.reddit.com/r/relationship_advice/comments/1aweaz5/my_24m_girlfriend_20f_was_having_sex_with_another/krgovq9/</t>
  </si>
  <si>
    <t>krgoy8x</t>
  </si>
  <si>
    <t>02-21-2024 15:51:25</t>
  </si>
  <si>
    <t>nickmandl</t>
  </si>
  <si>
    <t>Yeah, the ‘free love’ movement was not a universal thing.  You can’t just assume everyone’s grandparents had multiple partners Bc of the timing.  It was 100% the norm to only have one partner back then.  Yes hippies were a thing, and most people were *not* hippies</t>
  </si>
  <si>
    <t>https://www.reddit.com/r/relationship_advice/comments/1aweaz5/my_24m_girlfriend_20f_was_having_sex_with_another/krgoy8x/</t>
  </si>
  <si>
    <t>krgql2o</t>
  </si>
  <si>
    <t>02-21-2024 16:00:35</t>
  </si>
  <si>
    <t>It is cultural, and the majority of the West sees it this way.
It may also be a word thing - dating in this sense means to go on a series of dates which do not constitute a committed relationship. It's the phase before being girlfriend and boyfriend (or bf + bf, gf + gf etc). But some people do also call the committed pre-engagement phase of a relationship as dating, and there could be some confusion.
Terminology System #1:
Dating (non-committed)
Relationship 
Engaged
Married
Terminology System #2
Dates
Dating (committed)
Engaged
Married</t>
  </si>
  <si>
    <t>https://www.reddit.com/r/relationship_advice/comments/1aweaz5/my_24m_girlfriend_20f_was_having_sex_with_another/krgql2o/</t>
  </si>
  <si>
    <t>krgqjj6</t>
  </si>
  <si>
    <t>02-21-2024 16:00:20</t>
  </si>
  <si>
    <t>Dont take it seriously. She cheated on you, plain and simple. She is not someone meant to be in a relationship whatsoever.</t>
  </si>
  <si>
    <t>https://www.reddit.com/r/relationship_advice/comments/1aweaz5/my_24m_girlfriend_20f_was_having_sex_with_another/krgqjj6/</t>
  </si>
  <si>
    <t>krgrgfy</t>
  </si>
  <si>
    <t>02-21-2024 16:05:26</t>
  </si>
  <si>
    <t>It is absolutely okay for your brain and your heart to be in two different places.
It is absolutely okay for you to look back and see your time together differently because you now have the full truth and not your assumptions.
Your feelings are valid. Just don't use them to make character assessments of other people.
Communicate everything to your girlfriend in a non-accusatory way. Have an open conversation. Speak to be understood, not to accuse. Explain your feelings but don't necessarily say that she's the cause of them.
Honesty will be your friend through life.</t>
  </si>
  <si>
    <t>https://www.reddit.com/r/relationship_advice/comments/1aweaz5/my_24m_girlfriend_20f_was_having_sex_with_another/krgrgfy/</t>
  </si>
  <si>
    <t>krgqp9q</t>
  </si>
  <si>
    <t>02-21-2024 16:01:14</t>
  </si>
  <si>
    <t>Sure fire way to a man's heart, isn't it?
Women who don't understand this, are morons.</t>
  </si>
  <si>
    <t>https://www.reddit.com/r/relationship_advice/comments/1aweaz5/my_24m_girlfriend_20f_was_having_sex_with_another/krgqp9q/</t>
  </si>
  <si>
    <t>krgqczl</t>
  </si>
  <si>
    <t>02-21-2024 15:59:18</t>
  </si>
  <si>
    <t>Definitely too naive on your part.  Always verify up front.  A simple question like "Are you seeing or intending to see others?" is all you need.  If she says "yes", then you know where you stand and can act as you see fit.  For me, if she said "yes", I'd be on my way because I couldn't take her seriously after that.</t>
  </si>
  <si>
    <t>https://www.reddit.com/r/relationship_advice/comments/1aweaz5/my_24m_girlfriend_20f_was_having_sex_with_another/krgqczl/</t>
  </si>
  <si>
    <t>krgrws2</t>
  </si>
  <si>
    <t>02-21-2024 16:07:57</t>
  </si>
  <si>
    <t>Thanks for cleaing that up.
Its def wording for me as ive always used terminology system #2
Appreciate the explanation</t>
  </si>
  <si>
    <t>https://www.reddit.com/r/relationship_advice/comments/1aweaz5/my_24m_girlfriend_20f_was_having_sex_with_another/krgrws2/</t>
  </si>
  <si>
    <t>krgrq2m</t>
  </si>
  <si>
    <t>02-21-2024 16:06:54</t>
  </si>
  <si>
    <t>Men do it too.</t>
  </si>
  <si>
    <t>https://www.reddit.com/r/relationship_advice/comments/1aweaz5/my_24m_girlfriend_20f_was_having_sex_with_another/krgrq2m/</t>
  </si>
  <si>
    <t>krgjmzl</t>
  </si>
  <si>
    <t>02-21-2024 15:21:05</t>
  </si>
  <si>
    <t>Saint_Blaise</t>
  </si>
  <si>
    <t>&gt;I'm afraid I'm going to marry him and everything is going to escalate. 
Trust your gut! Think you're unhappy now? You're going to miserable after years of being the scapegoat and otherwise an afterthought in your three person marriage.</t>
  </si>
  <si>
    <t>https://www.reddit.com/r/relationship_advice/comments/1aweaes/my_25f_fiancé_26m_just_told_me_he_will_never/krgjmzl/</t>
  </si>
  <si>
    <t>krgk0ip</t>
  </si>
  <si>
    <t>02-21-2024 15:23:15</t>
  </si>
  <si>
    <t>mfruitfly</t>
  </si>
  <si>
    <t>Break up. 
First, adults with healthy relationships never have to rank their loved ones, because having to "choose" rarely happens in real life. I love my partner, my parents, my sister, and my friends, and I could of course rank them in order of importance with a gun to my head, but I don't ever need to do that. Who I would "choose" depends on the circumstances, not on how much I love each of them. I love my Mom more than anything, but if she acted poorly to my partner, I wouldn't just pick her side and tell my partner to deal with it. Similarly, I love my partner but if he told me I had to distance from my sister, I'd tell him no. My point is in the real world, there is no ranking, there are only circumstances where we sometimes have to choose, and that should be based on WHY you have to choose. 
Second, your fiance is telling you very clearly that he will allow his mother to treat you however she wants, and you can't get around that. He is saving he will NEVER choose you. So if his mother wears white to the wedding- fine with him. She speaks poorly of you to your children- fine. She puts you down while pregnant- okay by him. She calls him while you are sick and demands he goes to her- he will go to her. 
That means you are building your life on a shaky foundation. She will always come first, no matter the circumstance. I know you don't want to believe that is true, but he is literally telling you that is. From his own words, his mother could call you all sorts of names, be cruel to your children, endanger your children, ruin your wedding, be present at childbirth when you don't want it, demand you parent a certain way, have a key to your home and go through your stuff- ya all the terrible things you can think of - and your fiance is telling you now that he is okay with all that. He may not have meant that, but take people at their word. Get out now.</t>
  </si>
  <si>
    <t>https://www.reddit.com/r/relationship_advice/comments/1aweaes/my_25f_fiancé_26m_just_told_me_he_will_never/krgk0ip/</t>
  </si>
  <si>
    <t>krgiek8</t>
  </si>
  <si>
    <t>02-21-2024 15:13:55</t>
  </si>
  <si>
    <t>Mobile_Prune_3207</t>
  </si>
  <si>
    <t>It means your relationship is doomed. You will always be expected to put up with her disrespect, and he will do nothing to protect you.</t>
  </si>
  <si>
    <t>https://www.reddit.com/r/relationship_advice/comments/1aweaes/my_25f_fiancé_26m_just_told_me_he_will_never/krgiek8/</t>
  </si>
  <si>
    <t>krgkt6j</t>
  </si>
  <si>
    <t>02-21-2024 15:27:54</t>
  </si>
  <si>
    <t>maricopa888</t>
  </si>
  <si>
    <t>Of course it will escalate.  Wait until you want to buy a home, name your kids, take a different job.  
You should already be gone.  No sane guy ever says something like this, and if he backtracks, he's lying.  He's a mama's boy and that life is hell on earth.</t>
  </si>
  <si>
    <t>https://www.reddit.com/r/relationship_advice/comments/1aweaes/my_25f_fiancé_26m_just_told_me_he_will_never/krgkt6j/</t>
  </si>
  <si>
    <t>krgmcpv</t>
  </si>
  <si>
    <t>02-21-2024 15:36:42</t>
  </si>
  <si>
    <t>Admirable_Sun_5891</t>
  </si>
  <si>
    <t>OP listen to your gut. Your fiance is telling you who he is. He will expect you to put up with his mother's disrepect and that he will never defend you. Is this what you want, to be disrespected and never defended?</t>
  </si>
  <si>
    <t>https://www.reddit.com/r/relationship_advice/comments/1aweaes/my_25f_fiancé_26m_just_told_me_he_will_never/krgmcpv/</t>
  </si>
  <si>
    <t>krgmujj</t>
  </si>
  <si>
    <t>02-21-2024 15:39:33</t>
  </si>
  <si>
    <t>Laquila</t>
  </si>
  <si>
    <t>Before you got engaged, she viewed you as temporary. Just a girlfriend who might go away one day. Being engaged means you'll be a permanent fixture. She sees you as competition. The Other Woman. An unhealthy way to view the future spouse of your adult child, but unfortunately it happens. 
She's got an unnatural attachment to her son and probably views him as her replacement spouse emotionally. Even worse when the adult child is so enmeshed with their mommy, that they believe they have to rank their mommy as number one forever. That's so pathetic. He doesn't understand the love for a parent is one thing, and the love for a spouse is different but you can do both, without it being a competition. She probably indoctrinated him that way. Your fiance is a little boy still attached to his mommy. Run.</t>
  </si>
  <si>
    <t>https://www.reddit.com/r/relationship_advice/comments/1aweaes/my_25f_fiancé_26m_just_told_me_he_will_never/krgmujj/</t>
  </si>
  <si>
    <t>krglihc</t>
  </si>
  <si>
    <t>02-21-2024 15:31:55</t>
  </si>
  <si>
    <t>ahnotme</t>
  </si>
  <si>
    <t>If he is really serious, then you should break up with him. You are/were looking to marry and make a life together, the two of you. The essence of growing up is that you leave the nest and venture out into the world. He hasn’t got to that point and may never do.</t>
  </si>
  <si>
    <t>https://www.reddit.com/r/relationship_advice/comments/1aweaes/my_25f_fiancé_26m_just_told_me_he_will_never/krglihc/</t>
  </si>
  <si>
    <t>krgo3vw</t>
  </si>
  <si>
    <t>02-21-2024 15:46:40</t>
  </si>
  <si>
    <t>CheesecakeVisual4919</t>
  </si>
  <si>
    <t>I’d leave somebody over this.  Truth is, if you aren’t willing to stand up for your loved one, you aren’t much of a partner.  My wife is the number one priority in my life, and that was true before I married her as well.</t>
  </si>
  <si>
    <t>https://www.reddit.com/r/relationship_advice/comments/1aweaes/my_25f_fiancé_26m_just_told_me_he_will_never/krgo3vw/</t>
  </si>
  <si>
    <t>"50s Male"</t>
  </si>
  <si>
    <t>krgjy4y</t>
  </si>
  <si>
    <t>02-21-2024 15:22:52</t>
  </si>
  <si>
    <t>bawbaw1</t>
  </si>
  <si>
    <t>ma’am: this man is telling you who he is. Listen carefully</t>
  </si>
  <si>
    <t>https://www.reddit.com/r/relationship_advice/comments/1aweaes/my_25f_fiancé_26m_just_told_me_he_will_never/krgjy4y/</t>
  </si>
  <si>
    <t>krgovjd</t>
  </si>
  <si>
    <t>02-21-2024 15:50:59</t>
  </si>
  <si>
    <t>WiseConsequence4005</t>
  </si>
  <si>
    <t>just say okay and then you leave and never come back, no marriage is worth being disrespected by your partner who's clearly having mommy issues and still stuck to the teat and a mil that is just not going to be nice ever.</t>
  </si>
  <si>
    <t>https://www.reddit.com/r/relationship_advice/comments/1aweaes/my_25f_fiancé_26m_just_told_me_he_will_never/krgovjd/</t>
  </si>
  <si>
    <t>krgprsa</t>
  </si>
  <si>
    <t>02-21-2024 15:55:59</t>
  </si>
  <si>
    <t>Square_Marsupial_813</t>
  </si>
  <si>
    <t>Run. You never can win this game. Mama's boys are never good partners.</t>
  </si>
  <si>
    <t>https://www.reddit.com/r/relationship_advice/comments/1aweaes/my_25f_fiancé_26m_just_told_me_he_will_never/krgprsa/</t>
  </si>
  <si>
    <t>krgk7sn</t>
  </si>
  <si>
    <t>02-21-2024 15:24:26</t>
  </si>
  <si>
    <t>That's a tough one.   
1) If he's an only child then he's the prince, her baby, she'll never let him go. You'll marry a baby and you'll have a monster in law.  
2) If she's single/a widow it's the same as 1)  
3) Maybe she just doesn't trust you. You might be after his money, you might not treat him right (from her perspective)  
4) What would you do if lets say your dad would give you an advice and your fiance thinks the opposite of it is the better way? What would you do?</t>
  </si>
  <si>
    <t>https://www.reddit.com/r/relationship_advice/comments/1aweaes/my_25f_fiancé_26m_just_told_me_he_will_never/krgk7sn/</t>
  </si>
  <si>
    <t>krgq8ql</t>
  </si>
  <si>
    <t>02-21-2024 15:58:38</t>
  </si>
  <si>
    <t>floridaeng</t>
  </si>
  <si>
    <t>OP what is it that you love about him, who you thought he was or the person he has now shown he really is? You will always be second in his life, or even lower, you will never be protected from the hate spewing from his mother, in fact he will soon be joining her in saying that stuff, so why stay? 
His mother will never like anyone he brings home, why bother fighting it. Tell him you hope his mother does a good job of warming his bed since she will never approve of anyone he ever dates.</t>
  </si>
  <si>
    <t>https://www.reddit.com/r/relationship_advice/comments/1aweaes/my_25f_fiancé_26m_just_told_me_he_will_never/krgq8ql/</t>
  </si>
  <si>
    <t>krgrbhi</t>
  </si>
  <si>
    <t>02-21-2024 16:04:40</t>
  </si>
  <si>
    <t>Candykinz</t>
  </si>
  <si>
    <t>Wow. The mamas boys don’t usually admit that mom will always come first till after the wedding when the poor unsuspecting bride is already hitched and feeling trapped. 
It is sweet that you love him so much but he admitted to you that you’ll always be the other woman. Do you want his mom bossing you around and taking over raising your children? These people will use you as an incubator then run all over you because he already says SHE COMES FIRST. 
If you stay with this manchild your MiLfromhell story is already written on the wall but at least he warned you.</t>
  </si>
  <si>
    <t>https://www.reddit.com/r/relationship_advice/comments/1aweaes/my_25f_fiancé_26m_just_told_me_he_will_never/krgrbhi/</t>
  </si>
  <si>
    <t>krgrfpv</t>
  </si>
  <si>
    <t>02-21-2024 16:05:20</t>
  </si>
  <si>
    <t>JudesM</t>
  </si>
  <si>
    <t>Unless you want to spend the rest of MIL on justnoMiL - end this now.  Your fiancé told you - you are not a priority- believe him and leave.  He is not available - he is taken but his mommy and he is ok with that…</t>
  </si>
  <si>
    <t>https://www.reddit.com/r/relationship_advice/comments/1aweaes/my_25f_fiancé_26m_just_told_me_he_will_never/krgrfpv/</t>
  </si>
  <si>
    <t>krgrlg3</t>
  </si>
  <si>
    <t>02-21-2024 16:06:12</t>
  </si>
  <si>
    <t>GingerSnap4949</t>
  </si>
  <si>
    <t>This is not the relationship with you. 
If things are already like this, imagine having kids and having MIL interject and cross boundaries. He's not going to step in, he's already told you where he stands.</t>
  </si>
  <si>
    <t>https://www.reddit.com/r/relationship_advice/comments/1aweaes/my_25f_fiancé_26m_just_told_me_he_will_never/krgrlg3/</t>
  </si>
  <si>
    <t>krgrrww</t>
  </si>
  <si>
    <t>02-21-2024 16:07:12</t>
  </si>
  <si>
    <t>Njbelle-1029</t>
  </si>
  <si>
    <t>He’s told you the deal. Don’t pretend that it won’t happen. Marriage is always about compromise and understanding and he has told you now this isn’t going to happen. Escape now while you can if you know you cannot be ok with this.</t>
  </si>
  <si>
    <t>https://www.reddit.com/r/relationship_advice/comments/1aweaes/my_25f_fiancé_26m_just_told_me_he_will_never/krgrrww/</t>
  </si>
  <si>
    <t>krgry17</t>
  </si>
  <si>
    <t>02-21-2024 16:08:09</t>
  </si>
  <si>
    <t>ChickenScratchCoffee</t>
  </si>
  <si>
    <t>You have some self worth and leave.</t>
  </si>
  <si>
    <t>https://www.reddit.com/r/relationship_advice/comments/1aweaes/my_25f_fiancé_26m_just_told_me_he_will_never/krgry17/</t>
  </si>
  <si>
    <t>krgj1kc</t>
  </si>
  <si>
    <t>02-21-2024 15:17:37</t>
  </si>
  <si>
    <t>ZimaGotchi</t>
  </si>
  <si>
    <t>&gt;I really appreciate what he does for me as I know I cannot be where I am without him.
Why not? Are you sure you even have depression? Have you been diagnosed? What I'm hearing is that you had a tough time growing up and you don't have to be depressed for that to make you sad. Now as an adult, you sound like a happy person who is in a relationship with someone who's depressed enough for both of you (depression is contagious)</t>
  </si>
  <si>
    <t>https://www.reddit.com/r/relationship_advice/comments/1awe8x3/need_advice_how_i_26f_can_make_my_28m_partner_for/krgj1kc/</t>
  </si>
  <si>
    <t>krgl3dz</t>
  </si>
  <si>
    <t>02-21-2024 15:29:31</t>
  </si>
  <si>
    <t>You can't make him happy. 
You shouldn't be accepting a partner lashing out at you. That should be a deal breaker. 
He has no interest in changing.</t>
  </si>
  <si>
    <t>https://www.reddit.com/r/relationship_advice/comments/1awe8x3/need_advice_how_i_26f_can_make_my_28m_partner_for/krgl3dz/</t>
  </si>
  <si>
    <t>krggbli</t>
  </si>
  <si>
    <t>02-21-2024 15:01:29</t>
  </si>
  <si>
    <t>darling_vocalist</t>
  </si>
  <si>
    <t>Hey, it sounds like you've been through a lot with your boyfriend. Trust your instincts, if a breakup feels right, it might be the best choice for both of you. Prioritize your own well-being.</t>
  </si>
  <si>
    <t>https://www.reddit.com/r/relationship_advice/comments/1awe187/my_22f_boyfriend_23m_of_almost_four_years_have/krggbli/</t>
  </si>
  <si>
    <t>krghgqf</t>
  </si>
  <si>
    <t>02-21-2024 15:08:23</t>
  </si>
  <si>
    <t>You have already listed many reasons you need to leave.  It's not going to get better and it will get worse. 
You haven't resolved anything with constant arguments.  
Actually say, "I am breaking up" and leave.</t>
  </si>
  <si>
    <t>https://www.reddit.com/r/relationship_advice/comments/1awe187/my_22f_boyfriend_23m_of_almost_four_years_have/krghgqf/</t>
  </si>
  <si>
    <t>krgi59z</t>
  </si>
  <si>
    <t>02-21-2024 15:12:23</t>
  </si>
  <si>
    <t>pastaaaes</t>
  </si>
  <si>
    <t>This hits close to home because both my boyfriend and I have depression and most of the time, we are very irritable because of stress so fighting is really hard for us but we have been trying as well to communicate better (and part of that is individual therapy for the both of us) so we are doing better now in the relationship. I personally think you should convince your boyfriend to prioritize therapy first right now, regardless of whether or not you're breaking up. The same goes for you. I recommend seeking a therapist. 
Whether or not you should break up with him is completely your choice though. It is possible that therapy might help but it's not a sure thing. I think right now, space is the most logical choice. It doesn't have to be a break. Just give him time on his own and also take time for yourself to self-reflect. When the tension and the pressure to make decisions are gone, that is when you can talk to each other. 
At the moment, I don't think it's wise to decide on a break up yet. It could be that both of you are so overwhelmed right now and the pressure to make a choice is making it harder for either of you to think clearly so please take a day or two to yourselves (separately) and then regroup, discuss what both of you want out of the relationship at this point.</t>
  </si>
  <si>
    <t>https://www.reddit.com/r/relationship_advice/comments/1awe187/my_22f_boyfriend_23m_of_almost_four_years_have/krgi59z/</t>
  </si>
  <si>
    <t>krgovr1</t>
  </si>
  <si>
    <t>Thank you so much for your advice! Luckily I have been in therapy for about five months for my own personal issues, but I have been trying to tackle this as well. I feel like it's hard to talk about it with my therapist because there is some other family trauma I need to unpack first ig. I will try to open up about this more too from now on.
Anyways, my bf are trying to collect our thoughts and wait a bit until we talk next, so thank you for confirming my thoughts on this. I think I will hear him out as soon as we both feel ready and try to keep and open mind and, as you said, discuss it together. I just want what's best for the both of us</t>
  </si>
  <si>
    <t>https://www.reddit.com/r/relationship_advice/comments/1awe187/my_22f_boyfriend_23m_of_almost_four_years_have/krgovr1/</t>
  </si>
  <si>
    <t>krggjks</t>
  </si>
  <si>
    <t>02-21-2024 15:02:52</t>
  </si>
  <si>
    <t>No_Championship9598</t>
  </si>
  <si>
    <t>one thing i cant say . what u guy been thru just remember it .</t>
  </si>
  <si>
    <t>https://www.reddit.com/r/relationship_advice/comments/1awdyb2/is_my_girlfriend_25f_using_me_25m/krggjks/</t>
  </si>
  <si>
    <t>krggvei</t>
  </si>
  <si>
    <t>02-21-2024 15:04:52</t>
  </si>
  <si>
    <t>You'll have to talk through this with your girlfriend. If she believes strongly that you should be the one paying for everything, then this may be a relationship deal breaker for you. 
And I agree with you. Even if you make more money than her, she can at least pay something to help relieve the financial burden. </t>
  </si>
  <si>
    <t>https://www.reddit.com/r/relationship_advice/comments/1awdyb2/is_my_girlfriend_25f_using_me_25m/krggvei/</t>
  </si>
  <si>
    <t>krghm2p</t>
  </si>
  <si>
    <t>02-21-2024 15:09:16</t>
  </si>
  <si>
    <t>Are you out of your mind?! Dude, if she likes the "old school man" then she has to be the "old school woman"! If you have to pay for everything, then she has to take care of everything at home. Dinner, kids, cleaning, EVERYTHING. She has to be humble and submissive....To all the feminists: CHILL! She can leave, BUT she has too if she expects that from him.  
And for you my man: Get The Fuck Out Of That Relationship! What TF are you doing?! 6k for a trip! Come on man. She's not good for you! Break up! If you stay it'll be forever mimimi....No matter how much you earn, it'll NEVER be enough. Good luck!</t>
  </si>
  <si>
    <t>https://www.reddit.com/r/relationship_advice/comments/1awdyb2/is_my_girlfriend_25f_using_me_25m/krghm2p/</t>
  </si>
  <si>
    <t>krggt6x</t>
  </si>
  <si>
    <t>02-21-2024 15:04:30</t>
  </si>
  <si>
    <t>AdImpressive82</t>
  </si>
  <si>
    <t>Don't sell yourself short and stay in a relationship where he, at best, is not sure if he loves you or not.  If he has to think about it, then it's probably a no.  You need space away from him and live your life independent from him.  Don't go back to him until he knows he loves you and is willing to work it out.</t>
  </si>
  <si>
    <t>https://www.reddit.com/r/relationship_advice/comments/1awds9f/am_i29f_waisting_my_life_by_waiting_for_my_bf25m/krggt6x/</t>
  </si>
  <si>
    <t>krgh97z</t>
  </si>
  <si>
    <t>02-21-2024 15:07:09</t>
  </si>
  <si>
    <t>Glitch_E9</t>
  </si>
  <si>
    <t>Either he loves you or he doesn't. He knows how he feels. Saying that he will see to the end of the month if he loves you or not is just childish.
If you love a person you know, it's okay to be in doubt if he's not sure that you fit together, but the love part is just bullshit
And every relationship has fights in them, nobody is perfect, it's up to both individuals to communicate.</t>
  </si>
  <si>
    <t>https://www.reddit.com/r/relationship_advice/comments/1awds9f/am_i29f_waisting_my_life_by_waiting_for_my_bf25m/krgh97z/</t>
  </si>
  <si>
    <t>krglbct</t>
  </si>
  <si>
    <t>02-21-2024 15:30:47</t>
  </si>
  <si>
    <t>MotorMental3663</t>
  </si>
  <si>
    <t>It sounds like you view strip clubs as a form of cheating…a sexual experience with someone other than you. If it causes you this much distress then it’s a boundary you don’t want your partner to cross. That’s ok. But this partner may view strip clubs as completely fine and be willing to overstep your boundary. It may be that you’re not compatible. That’s ok. And as an aside, you don’t know if he’s gone to strip clubs when out of town with friends so it may not be wise to jump to that conclusion. But if he has been doing that, it would be a real betrayal of you and what you are comfortable with and probably worth examining before you get married.</t>
  </si>
  <si>
    <t>https://www.reddit.com/r/relationship_advice/comments/1awdqyh/my_partner_30m_is_going_to_a_strip_club_and_i_29f/krglbct/</t>
  </si>
  <si>
    <t>krgfcvo</t>
  </si>
  <si>
    <t>02-21-2024 14:55:38</t>
  </si>
  <si>
    <t>You’re going to get opinions all over the place here but ultimately, it doesn’t matter what we think.
This is your fiancé and you should be comfortable talking to him about your feelings. But in my opinion, just because something makes us uncomfortable doesn’t mean we should expect others to accommodate us. Sometimes you have to live with some discomfort or find a way to self soothe through it. 
Personally, I (45F) don’t understand the big deal about going to a strip club. Perhaps it’s because I’ve worked in bars/clubs and I know that it’s just a job. The dancers and waitstaff are there to make money, not looking for a boyfriend. And unless it’s some kind of seedy front for sex work/prostitution, there’s no touching allowed. 
I dunno. I’ve been to quite a few women strip clubs with past partners or dropped them and their friends off and I just don’t see it as an issue. 
Personally, I’ve never been comfortable in male strip clubs or hiring male strippers for bachelorette parties. I have no interest so when I go because that’s the group plan, I am not sticking dollars in banana hammocks and I’m not getting lap dances. I usually just act as the DD.  Maybe that’s how he feels. 
Anyway….. You’re saying that if he goes, it will impact your relationship forever. So seems to me you better let him know that and he can choose as he sees fit.</t>
  </si>
  <si>
    <t>https://www.reddit.com/r/relationship_advice/comments/1awdqyh/my_partner_30m_is_going_to_a_strip_club_and_i_29f/krgfcvo/</t>
  </si>
  <si>
    <t>krghlkf</t>
  </si>
  <si>
    <t>02-21-2024 15:09:11</t>
  </si>
  <si>
    <t>Aggravating-Owl-8974</t>
  </si>
  <si>
    <t>Talk to him. Don’t get angry, if he does and raises his voice tell him you are trying to have an adult conversation.
Is there something or someplace you go that he has voiced his opinion on? If so, use that as a starting point.</t>
  </si>
  <si>
    <t>https://www.reddit.com/r/relationship_advice/comments/1awdqyh/my_partner_30m_is_going_to_a_strip_club_and_i_29f/krghlkf/</t>
  </si>
  <si>
    <t>krgiy6u</t>
  </si>
  <si>
    <t>02-21-2024 15:17:05</t>
  </si>
  <si>
    <t>Right-Analysis6274</t>
  </si>
  <si>
    <t>You feel disrespected by this guy? Why are you with him? Dump him.</t>
  </si>
  <si>
    <t>https://www.reddit.com/r/relationship_advice/comments/1awdqyh/my_partner_30m_is_going_to_a_strip_club_and_i_29f/krgiy6u/</t>
  </si>
  <si>
    <t>krgevby</t>
  </si>
  <si>
    <t>02-21-2024 14:52:42</t>
  </si>
  <si>
    <t>has ever he throw something to you, has  ever he yell at you. just go talk to him</t>
  </si>
  <si>
    <t>https://www.reddit.com/r/relationship_advice/comments/1awdqyh/my_partner_30m_is_going_to_a_strip_club_and_i_29f/krgevby/</t>
  </si>
  <si>
    <t>krghhwy</t>
  </si>
  <si>
    <t>02-21-2024 15:08:35</t>
  </si>
  <si>
    <t>You have every right to be , if it helps they really are not great . If it’s seeing naked girls most should keep their clothes on . I would
Just ask him. It to get a lap
Dance . But basically the strippers are trying to take as much
Money from them as they can . I don’t drink and have only gone for bachelor parties as was driving when younger but $7 for a bottle water was expensive .  
The only good thing really is the music .  Again you can have every right to tell
Him not to go but you also need to remember if you go to a girls weekend or. Night out and one of those girls was ever caught cheating and he says you can’t go cause she is there , same rule. 
If he goes he will be disappointed it’s not like on tv shows</t>
  </si>
  <si>
    <t>https://www.reddit.com/r/relationship_advice/comments/1awdqyh/my_partner_30m_is_going_to_a_strip_club_and_i_29f/krghhwy/</t>
  </si>
  <si>
    <t>krgiwa5</t>
  </si>
  <si>
    <t>Talk to him about it, tell him how you feel. Every person has a different opinion, in my case, I would be heartbroken if my man felt the need to go to a strip club where other naked women would touch him and dance up against him and/or vice versa. I could never look at him the same way, cause if he has that kind of need then what comes next? But that's just my opinion.
So I think you need to talk to him about it.</t>
  </si>
  <si>
    <t>https://www.reddit.com/r/relationship_advice/comments/1awdqyh/my_partner_30m_is_going_to_a_strip_club_and_i_29f/krgiwa5/</t>
  </si>
  <si>
    <t>krgjtwr</t>
  </si>
  <si>
    <t>02-21-2024 15:22:12</t>
  </si>
  <si>
    <t>I feel that giving money to random girls to see their asses and Tits is a little disrespectful not that he disrespects me. Rather than using the money on a date night for us or even something for himself, as long  as it doesn’t involve naked women around him.</t>
  </si>
  <si>
    <t>https://www.reddit.com/r/relationship_advice/comments/1awdqyh/my_partner_30m_is_going_to_a_strip_club_and_i_29f/krgjtwr/</t>
  </si>
  <si>
    <t>krgjzrj</t>
  </si>
  <si>
    <t>02-21-2024 15:23:08</t>
  </si>
  <si>
    <t>Exactly ☹️ that’s how I feel</t>
  </si>
  <si>
    <t>https://www.reddit.com/r/relationship_advice/comments/1awdqyh/my_partner_30m_is_going_to_a_strip_club_and_i_29f/krgjzrj/</t>
  </si>
  <si>
    <t>krgkexj</t>
  </si>
  <si>
    <t>02-21-2024 15:25:35</t>
  </si>
  <si>
    <t>Do you dress up in sexy lingerie for him regularly?
Are you willing to give him some lapdances on a special occasion? Birthdays etc?</t>
  </si>
  <si>
    <t>https://www.reddit.com/r/relationship_advice/comments/1awdqyh/my_partner_30m_is_going_to_a_strip_club_and_i_29f/krgkexj/</t>
  </si>
  <si>
    <t>krgm1u2</t>
  </si>
  <si>
    <t>02-21-2024 15:35:01</t>
  </si>
  <si>
    <t>I have sexy lingerie and bondage kit and things like that but unfortunately we have kids and one of them still sleep with us so I haven’t been able to use them yet.</t>
  </si>
  <si>
    <t>https://www.reddit.com/r/relationship_advice/comments/1awdqyh/my_partner_30m_is_going_to_a_strip_club_and_i_29f/krgm1u2/</t>
  </si>
  <si>
    <t>krgg85r</t>
  </si>
  <si>
    <t>02-21-2024 15:00:53</t>
  </si>
  <si>
    <t>Have ever u think about ur best friend feeling</t>
  </si>
  <si>
    <t>https://www.reddit.com/r/relationship_advice/comments/1awdqts/am_i_34m_being_selfish_for_asking_for_more_care/krgg85r/</t>
  </si>
  <si>
    <t>krgphd9</t>
  </si>
  <si>
    <t>02-21-2024 15:54:22</t>
  </si>
  <si>
    <t>Yes, we talked about this a few times. She seems to recognize the lack of intimacy from her end, but I don’t think she reflected into the reasoning why she might behave the way she behaves to great extend.
I think that every time we have a talk she is more mindful of the situation and tries to do better, but with time things go back to where they were.</t>
  </si>
  <si>
    <t>https://www.reddit.com/r/relationship_advice/comments/1awdqts/am_i_34m_being_selfish_for_asking_for_more_care/krgphd9/</t>
  </si>
  <si>
    <t>krgfu13</t>
  </si>
  <si>
    <t>02-21-2024 14:58:29</t>
  </si>
  <si>
    <t>Organic2003</t>
  </si>
  <si>
    <t>His first GF?  That’s ok but now you better put on your teacher hat.  You must tell him! 
You could give him an assignment like he should read “3% Man” by Cory Wayne</t>
  </si>
  <si>
    <t>https://www.reddit.com/r/relationship_advice/comments/1awdos4/bf_21m_spends_several_hrs_telling_me_how_much_he/krgfu13/</t>
  </si>
  <si>
    <t>krgembt</t>
  </si>
  <si>
    <t>02-21-2024 14:51:12</t>
  </si>
  <si>
    <t>kizzespleasee3</t>
  </si>
  <si>
    <t>Sounds like he is really scared of losing you. Someone who is secure in the relationship does not feel like they need to smother their partner 24 seven. I think you should talk about where it’s coming from/obviously love, but also a place of insecurity may be? Feeling like you’re going to get away?just let him know that you feel like you’re going to be together for a long time so you have years to express your love and you don’t really love the mushy mushy stuff every single day. If he gets upset by this, maybe you guys are just not compatible. But it’s OK for you to not be comfortable with it</t>
  </si>
  <si>
    <t>https://www.reddit.com/r/relationship_advice/comments/1awdos4/bf_21m_spends_several_hrs_telling_me_how_much_he/krgembt/</t>
  </si>
  <si>
    <t>krgggfc</t>
  </si>
  <si>
    <t>02-21-2024 15:02:19</t>
  </si>
  <si>
    <t>Significant-Island-4</t>
  </si>
  <si>
    <t>Well dude, this is just part of the process of being human, a process of getting your heart stab. A stab wound would really describe you. But don't you think in all those TV shows or those movies every guy just keep on going and going. This is one of the things everyone experienced and I am really jealous because you have that kind of love with someone. 
Maybe just experience this pain and this sorrow and just keep moving and you eventually happen change to go to the life. My first heartbreak and the only one I have. This happen during COVID just started too and now imagine I am in your shoes is it 20x times bad. It took me over 8 months or 9 months to get it over with. I okay with it now because I realized this is part just being human. Just tried to grieve in your own way and just take a break from school or something. Just plan it smart to be in grieve. Maybe you won't do it. But don't end up in the streets. I had my parents back then.</t>
  </si>
  <si>
    <t>https://www.reddit.com/r/relationship_advice/comments/1awdlvl/been_a_month_since_my_24m_five_year_relationship/krgggfc/</t>
  </si>
  <si>
    <t>krgd4ur</t>
  </si>
  <si>
    <t>02-21-2024 14:42:01</t>
  </si>
  <si>
    <t>Every time I post, I swear, reddit says I have comments I don't. Am I missing something?</t>
  </si>
  <si>
    <t>https://www.reddit.com/r/relationship_advice/comments/1awdj99/i_m33_am_waiting_for_my_fiancé_f32_to_see_if/krgd4ur/</t>
  </si>
  <si>
    <t>krgdq13</t>
  </si>
  <si>
    <t>02-21-2024 14:45:41</t>
  </si>
  <si>
    <t>Yes, your relationship is toast, you are holding on to a dead plant. She said it herself.
&gt;She says she's not in love with me anymore, but loves me as a person.
Believe the first part. Do not necesarily believe the second.
If she loved and respected you as an individual, she would bail, fend for herself, and let you space to heal.
Living together, you both have not given each other space, you get nothing but pain and anguish. While she gets comfortable at your place and goes around looking for a spark that will never come. Specially not while meeting other people. Because 99.9% of the time, 'time' means permission to date others.
So, you need to let her go. It is over. I know you care for her, but you have to care for yourself more. She is a capable adult. She will struggle, but she will be ok. As of right now, she is only at your place for confort and the economic situation. She is basically a freeloader, and you are enabling her.
You need to give yourself space, block her and no contact for a while.
Remember. You are the main character in your life. Grab control of it, today. Send her out, and start living by yourself, for yourself.</t>
  </si>
  <si>
    <t>https://www.reddit.com/r/relationship_advice/comments/1awdj99/i_m33_am_waiting_for_my_fiancé_f32_to_see_if/krgdq13/</t>
  </si>
  <si>
    <t>krgdvdc</t>
  </si>
  <si>
    <t>02-21-2024 14:46:37</t>
  </si>
  <si>
    <t>People tend to grow and change a lot in their 20’s. It’s pretty rare to end up long term with the person you started dating late teens/early 20’s.
She’s done this 6-7 times you say. To be honest, I think the only reason she’s not gone is because she can’t afford it and she’s never been out on her own before so it’s scary. 
Sure, I think it’s pretty normal to settle into a comfortable life with a partner over time—new relationship energy doesn’t last forever. But you two sound more like unequal roommates with some kind of sex worker component with you paying the bills and her having sex to keep a roof over her head.
I dunno. I think that you’re not a passenger here and should talk to a therapist yourself and figure out why you’re okay with being used like this. If she wants a break then she should move out and actually have a break. But I generally think breaks are just slow roll break ups for people who don’t have the guts to cut the chord.</t>
  </si>
  <si>
    <t>https://www.reddit.com/r/relationship_advice/comments/1awdj99/i_m33_am_waiting_for_my_fiancé_f32_to_see_if/krgdvdc/</t>
  </si>
  <si>
    <t>krgiwuq</t>
  </si>
  <si>
    <t>02-21-2024 15:16:52</t>
  </si>
  <si>
    <t>Don’t understand d is she asking for space ? Or already on a trial separation ? You living arrangement sounds horrible , realize one your not getting married  , do sex life is not good , and she told you she doesn’t love you . You
Need to
Move and start fresh . Break up be kind but firm . You need the stuff that’s yours . Good
Luck at school but do what’s best for you</t>
  </si>
  <si>
    <t>https://www.reddit.com/r/relationship_advice/comments/1awdj99/i_m33_am_waiting_for_my_fiancé_f32_to_see_if/krgiwuq/</t>
  </si>
  <si>
    <t>krgfjnt</t>
  </si>
  <si>
    <t>02-21-2024 14:56:47</t>
  </si>
  <si>
    <t>There are ghost banned accts and bots that post but are deleted and you don’t see them.</t>
  </si>
  <si>
    <t>https://www.reddit.com/r/relationship_advice/comments/1awdj99/i_m33_am_waiting_for_my_fiancé_f32_to_see_if/krgfjnt/</t>
  </si>
  <si>
    <t>krgeb4l</t>
  </si>
  <si>
    <t>02-21-2024 14:49:19</t>
  </si>
  <si>
    <t>I know she will be fine on her own. It's just one of those, I don't want to lose you as a friend thing. I think I'm coming to terms with the fact that maybe we just don't bond together like we used to when we were younger. Navigating that is the hardest part.
Kicking her out is tough, because genuinely, she has nowhere to go. No family to fall on, friends, etc. She's a very isolated person, I'm the second person she's ever slept with, and she's been in two back to back serious relationships(me and the one before me) since she was in high school. So, I actually understand her curiosities.
I know you're right. She even told me "I love you but sex doesn't feel right anymore because I don't feel that spark with you anymore". Ever since then, I don't even want to humor the idea of sex because it feels wrong. I'm not a one night stand guy, so I couldn't even imagine fucking someone you don't feel anything for.</t>
  </si>
  <si>
    <t>https://www.reddit.com/r/relationship_advice/comments/1awdj99/i_m33_am_waiting_for_my_fiancé_f32_to_see_if/krgeb4l/</t>
  </si>
  <si>
    <t>krgeubo</t>
  </si>
  <si>
    <t>02-21-2024 14:52:31</t>
  </si>
  <si>
    <t>I wish it was just sex, because it would make sense and show use against me. She recently told me, while sobbing, sex doesn't feel right because she doesn't feel "it" with me anymore. That's what started the space talk. I'm the second person she's ever slept with or even done something sexual with. So, I definitely know it's not her using me for sex thing. I wish it was that so I could actually make sense of her thoughts and feelings.
She's a very sweet and honest person. I think.. the reality of her 20s being gone for real is just now starting to hit her, and I think FOMO is really setting in hard now. Beyond what I've ever seen. She's still kind to me, but distant, and now it's awkward because when I leave someone I dissociate, so the house is quiet. I'm a reader, though, so for a funny comment in a dark post... it's been a reading environment lately for me.</t>
  </si>
  <si>
    <t>https://www.reddit.com/r/relationship_advice/comments/1awdj99/i_m33_am_waiting_for_my_fiancé_f32_to_see_if/krgeubo/</t>
  </si>
  <si>
    <t>krgf9ko</t>
  </si>
  <si>
    <t>02-21-2024 14:55:06</t>
  </si>
  <si>
    <t>I have to mention that she's stated many times before "we just feel like roommates" and I just chalked it up to she doesn't understand the honeymoon phase ends? Then I see couples who are still crazy for eachother years and years later and I also want that, but it seems so farfetched.</t>
  </si>
  <si>
    <t>https://www.reddit.com/r/relationship_advice/comments/1awdj99/i_m33_am_waiting_for_my_fiancé_f32_to_see_if/krgf9ko/</t>
  </si>
  <si>
    <t>krgjtr6</t>
  </si>
  <si>
    <t>02-21-2024 15:22:10</t>
  </si>
  <si>
    <t>If this were a short-term relationship, this would be so much easier. Everything we own, though, is intertwined. We're basically married, that's not a joke. All of our finances are together, all of our belongings together, we have cats together, etc etc.</t>
  </si>
  <si>
    <t>https://www.reddit.com/r/relationship_advice/comments/1awdj99/i_m33_am_waiting_for_my_fiancé_f32_to_see_if/krgjtr6/</t>
  </si>
  <si>
    <t>krgg6f3</t>
  </si>
  <si>
    <t>02-21-2024 15:00:35</t>
  </si>
  <si>
    <t>Okay, that explains it. I get excited when I post and immediately get stressed. I can't see the comments. Lol.</t>
  </si>
  <si>
    <t>https://www.reddit.com/r/relationship_advice/comments/1awdj99/i_m33_am_waiting_for_my_fiancé_f32_to_see_if/krgg6f3/</t>
  </si>
  <si>
    <t>krgiloz</t>
  </si>
  <si>
    <t>02-21-2024 15:15:05</t>
  </si>
  <si>
    <t>You are different from her. You are projecting your feelings for her, and assumming she must feel similar for you. She does not. She does not care about loosing you as a friend. She is abusing your friendship.
Listen to this. If having sex with you, after 12 years, does not feel right anymore, it is a pretty big red flag my friend. Very big red flag. That usually happens when a girl falls in love with another man.
She is a 32 year old perfectly capable woman. No physical nor mental dissabilities. She will be ok. She has been comfortable at your place for many years. That was ok when she was your GF. Now, she is not.
She has to leave, the relationship is dead, you both need to move on from each other.  And the only reason that she is still close, is because she is using you and your resources for comfort. She no longer loves you. You are a usefull fool in her subconcious eye. She uses your food, your bed, your table and your resources, while she is out there looking for other men.
I know it hurts. I know you may even be in denial, disbelieving what I told you. Of course she has not met anyone else. That is what you are thinking right? You cannot phanthom how could she have met somebody else after 12 years of love from you. But it most probably happened. You need to take appropriate action in spite of your feelings. No matter how much it hurts, how much she cries and tells you she has nowhere to go.
It is no longer your problem. Tie your heart in a knot, and do what you must. It is the best not only for you, but for her. She is young and she need to learn to be able to fend life for herself. If she does not, she will end up a slave of the next man that takes her in.
Do it my man.</t>
  </si>
  <si>
    <t>https://www.reddit.com/r/relationship_advice/comments/1awdj99/i_m33_am_waiting_for_my_fiancé_f32_to_see_if/krgiloz/</t>
  </si>
  <si>
    <t>krgkyu9</t>
  </si>
  <si>
    <t>02-21-2024 15:28:47</t>
  </si>
  <si>
    <t>First thing is split finances , she said she love you like a roommate .  I reason to stay . You now have to to at the like a during business . How
Ming is left on the lease or rental . You need to tell her you are leaving when lease is up, yiu need a new start and tell
Her if she wants it she needs to tell
The landlord . Go to bank and if the money is joint and in one account take 1/2 out and open new account even though it may be 80% yours as joint legally probably
Means 50% . You need to start moving forward look and new places etc. your young and your whole life ahead . Mate see a therapist and they can help you</t>
  </si>
  <si>
    <t>https://www.reddit.com/r/relationship_advice/comments/1awdj99/i_m33_am_waiting_for_my_fiancé_f32_to_see_if/krgkyu9/</t>
  </si>
  <si>
    <t>krgjhob</t>
  </si>
  <si>
    <t>02-21-2024 15:20:13</t>
  </si>
  <si>
    <t>I've never seen it so brutally said 🤣
She doesn't have a car and uses mine and doesn't use social media, so if she DID find someone...man, she's really good at lying.
I understand your sentiment, though. My dad said something similar because he had an 11 year relationship with similar issues.
"I eventually accepted I wasn't what she wanted or needed and told her to leave, and she landed on her feet.... with my help, but she landed on her feet. Now she has a happy family I never wanted to provide for her. You're hanging on to a memory."</t>
  </si>
  <si>
    <t>https://www.reddit.com/r/relationship_advice/comments/1awdj99/i_m33_am_waiting_for_my_fiancé_f32_to_see_if/krgjhob/</t>
  </si>
  <si>
    <t>krgl94p</t>
  </si>
  <si>
    <t>02-21-2024 15:30:26</t>
  </si>
  <si>
    <t>Yeah, it's looking like I'm going to need to have a real conversation with her. I know she will be willing to cooperate, it's just tough. I should probably call my therapist again. Haven't spoken to her in months.</t>
  </si>
  <si>
    <t>https://www.reddit.com/r/relationship_advice/comments/1awdj99/i_m33_am_waiting_for_my_fiancé_f32_to_see_if/krgl94p/</t>
  </si>
  <si>
    <t>krglrsh</t>
  </si>
  <si>
    <t>02-21-2024 15:33:24</t>
  </si>
  <si>
    <t>It’s life changing so yes , but again do the money thing first . People
Act different and crazy when things change . Open a new account put your share in there and have work beposit. Miney to new acct</t>
  </si>
  <si>
    <t>https://www.reddit.com/r/relationship_advice/comments/1awdj99/i_m33_am_waiting_for_my_fiancé_f32_to_see_if/krglrsh/</t>
  </si>
  <si>
    <t>krgm841</t>
  </si>
  <si>
    <t>02-21-2024 15:36:00</t>
  </si>
  <si>
    <t>Good point. It's a fair talking point. I will bring this up when the conversation is had.</t>
  </si>
  <si>
    <t>https://www.reddit.com/r/relationship_advice/comments/1awdj99/i_m33_am_waiting_for_my_fiancé_f32_to_see_if/krgm841/</t>
  </si>
  <si>
    <t>krgdwm4</t>
  </si>
  <si>
    <t>02-21-2024 14:46:50</t>
  </si>
  <si>
    <t>pinback77</t>
  </si>
  <si>
    <t>You need to forget about being gaslit. Your marriage, and basically your entire adult life, has been one giant downward spiral revolving around this guy and his antics. 
There is a truth I think that some people are just born to live this kind of miserable life. I mean, you keep coming back to it over and over as if something will change. You even conceived a child barely into getting back together. Maybe this is just existence for you.
So yeah, maybe he is gaslighting you, maybe you scammed your way into a marriage, whatever. Trying to reason this all out is your ultimate mistake. There is no reasoning any of this. It's just wrong.</t>
  </si>
  <si>
    <t>https://www.reddit.com/r/relationship_advice/comments/1awdg3v/is_my_husband_41m_gaslighting_me_38f/krgdwm4/</t>
  </si>
  <si>
    <t>krgdggb</t>
  </si>
  <si>
    <t>02-21-2024 14:44:02</t>
  </si>
  <si>
    <t>tell him everything u think. he not angry</t>
  </si>
  <si>
    <t>https://www.reddit.com/r/relationship_advice/comments/1awdg3v/is_my_husband_41m_gaslighting_me_38f/krgdggb/</t>
  </si>
  <si>
    <t>krgdjn2</t>
  </si>
  <si>
    <t>02-21-2024 14:44:34</t>
  </si>
  <si>
    <t>18karatcake</t>
  </si>
  <si>
    <t>Something tells me that ya’ll shouldn’t be married…</t>
  </si>
  <si>
    <t>https://www.reddit.com/r/relationship_advice/comments/1awdg3v/is_my_husband_41m_gaslighting_me_38f/krgdjn2/</t>
  </si>
  <si>
    <t>krghbj6</t>
  </si>
  <si>
    <t>02-21-2024 15:07:31</t>
  </si>
  <si>
    <t>Plus_Data_1099</t>
  </si>
  <si>
    <t>Divorce your both unhappy is this how you see you future your children are watching all this it's not fair on them let alone yourself move out be happy.</t>
  </si>
  <si>
    <t>https://www.reddit.com/r/relationship_advice/comments/1awdg3v/is_my_husband_41m_gaslighting_me_38f/krghbj6/</t>
  </si>
  <si>
    <t>krgk1l2</t>
  </si>
  <si>
    <t>02-21-2024 15:23:25</t>
  </si>
  <si>
    <t>So the punishment for not giving your child your partner’s last name (I don’t actually see this as an offense as he was an unreliable partner then and, for many people, the whole giving kids the fathers last name thing is antiquated convention) is that you should be continually cheated on, humiliated and emotionally abused for the rest of your marriage? That’s no way to live. It’s not the kind of relationship you want to model for your kids. And it’s not healthy for your husband either. Cut each other loose and live a life free from this stress, anxiety and pain.</t>
  </si>
  <si>
    <t>https://www.reddit.com/r/relationship_advice/comments/1awdg3v/is_my_husband_41m_gaslighting_me_38f/krgk1l2/</t>
  </si>
  <si>
    <t>krgk8no</t>
  </si>
  <si>
    <t>02-21-2024 15:24:34</t>
  </si>
  <si>
    <t>He is using what you did all those years ago as an excuse as to why he can’t keep it in his pants.</t>
  </si>
  <si>
    <t>https://www.reddit.com/r/relationship_advice/comments/1awdg3v/is_my_husband_41m_gaslighting_me_38f/krgk8no/</t>
  </si>
  <si>
    <t>krglt18</t>
  </si>
  <si>
    <t>02-21-2024 15:33:36</t>
  </si>
  <si>
    <t>milmolmoo</t>
  </si>
  <si>
    <t>Jeez. I had to stop reading because this whole thing kept going round in the same circles. I think you should have left a long time ago and moved on. This guy is a manipulative waste of space. Move on, please. It's not too late to have your 'fresh start' on your own.</t>
  </si>
  <si>
    <t>https://www.reddit.com/r/relationship_advice/comments/1awdg3v/is_my_husband_41m_gaslighting_me_38f/krglt18/</t>
  </si>
  <si>
    <t>krgcyro</t>
  </si>
  <si>
    <t>02-21-2024 14:40:58</t>
  </si>
  <si>
    <t>You’re divorced.  What does it matter if she admits it now?  Presumably you believed the relationship was past the point of fixing anyway, or you wouldn’t be divorced.  Just proceed like you already know what happened - which you pretty clearly do - and keep moving forward with your life.</t>
  </si>
  <si>
    <t>https://www.reddit.com/r/relationship_advice/comments/1awdfz3/attempting_41m_to_get_closure_from_exwife_43f_is/krgcyro/</t>
  </si>
  <si>
    <t>krgggeo</t>
  </si>
  <si>
    <t>Nono1000xno</t>
  </si>
  <si>
    <t>Why bother.  You know she's a cheater.  She knows she's a cheater.
You should be celebrating your freedom from her and from her hooking up with other men.
BTW, first time cheaters don't do it front of all their friends.  She didn't try to hide it from them when doing it because she'd become comfortable doing it through repeated behaviour.</t>
  </si>
  <si>
    <t>https://www.reddit.com/r/relationship_advice/comments/1awdfz3/attempting_41m_to_get_closure_from_exwife_43f_is/krgggeo/</t>
  </si>
  <si>
    <t>krgdg70</t>
  </si>
  <si>
    <t>02-21-2024 14:43:59</t>
  </si>
  <si>
    <t>neanderbeast</t>
  </si>
  <si>
    <t>It's pointless, just block her.
Who the fuck has fish and chips after a night out! Kebab or pizza!</t>
  </si>
  <si>
    <t>https://www.reddit.com/r/relationship_advice/comments/1awdfz3/attempting_41m_to_get_closure_from_exwife_43f_is/krgdg70/</t>
  </si>
  <si>
    <t>krgeo0x</t>
  </si>
  <si>
    <t>02-21-2024 14:51:29</t>
  </si>
  <si>
    <t>HumanityIsBizarre</t>
  </si>
  <si>
    <t>Why bother, what would you do if she tells you it’s because she cheated on your for years with loads of blokes would you like that pain?  Or if she starts criticising you, your manhood, sex performance etc?
Nothing she tells you is going to anything but cause you more pain. The only positive is if she tells you something and it’s something you can work on for the next relationship but even then it’ll hurt.
Realise that no matter what it’s over and work on yourself to move on and better yourself and enjoy life.</t>
  </si>
  <si>
    <t>https://www.reddit.com/r/relationship_advice/comments/1awdfz3/attempting_41m_to_get_closure_from_exwife_43f_is/krgeo0x/</t>
  </si>
  <si>
    <t>krgfk03</t>
  </si>
  <si>
    <t>02-21-2024 14:56:51</t>
  </si>
  <si>
    <t>BendPresent1437</t>
  </si>
  <si>
    <t>Just cut her off completely and forget abouy htat 304. And get an std test.</t>
  </si>
  <si>
    <t>https://www.reddit.com/r/relationship_advice/comments/1awdfz3/attempting_41m_to_get_closure_from_exwife_43f_is/krgfk03/</t>
  </si>
  <si>
    <t>krgglfm</t>
  </si>
  <si>
    <t>02-21-2024 15:03:11</t>
  </si>
  <si>
    <t>Let it go , she cheated and you
Know it , she will
Lie . Cheaters cheat and lie and become world class actors/ actresses . You know the trust</t>
  </si>
  <si>
    <t>https://www.reddit.com/r/relationship_advice/comments/1awdfz3/attempting_41m_to_get_closure_from_exwife_43f_is/krgglfm/</t>
  </si>
  <si>
    <t>krghqjg</t>
  </si>
  <si>
    <t>02-21-2024 15:10:00</t>
  </si>
  <si>
    <t>Sheshcoco</t>
  </si>
  <si>
    <t>Man it’s been 4 years why are you still allowing this woman to control your life? I’m sorry for being harsh but I guarantee you that she’s not wasting any of her time thinking of you. I know you think you need closure by having her admit to the cheating but you already know the truth because the other guy admitted it to you. Getting her to admit to it won’t make any difference to your life. You need to let her go and move on with your life. You are letting life and opportunities pass you by while obsessing over someone who never valued you in the first place.</t>
  </si>
  <si>
    <t>https://www.reddit.com/r/relationship_advice/comments/1awdfz3/attempting_41m_to_get_closure_from_exwife_43f_is/krghqjg/</t>
  </si>
  <si>
    <t>krgimx9</t>
  </si>
  <si>
    <t>02-21-2024 15:15:16</t>
  </si>
  <si>
    <t>epanek</t>
  </si>
  <si>
    <t>Don’t. Invest in your new thing. There is nothing you can learn to make it better</t>
  </si>
  <si>
    <t>https://www.reddit.com/r/relationship_advice/comments/1awdfz3/attempting_41m_to_get_closure_from_exwife_43f_is/krgimx9/</t>
  </si>
  <si>
    <t>krgjnv7</t>
  </si>
  <si>
    <t>02-21-2024 15:21:13</t>
  </si>
  <si>
    <t>Honestly, this shows everything about her character, not yours. You know, you just don't have more details. I'd get the divorce done and go NC. Protect your peace.</t>
  </si>
  <si>
    <t>https://www.reddit.com/r/relationship_advice/comments/1awdfz3/attempting_41m_to_get_closure_from_exwife_43f_is/krgjnv7/</t>
  </si>
  <si>
    <t>krgjpvz</t>
  </si>
  <si>
    <t>02-21-2024 15:21:32</t>
  </si>
  <si>
    <t>Closure is a myth and you're already divorced SO WHAT DOES IT MATTER NOW? Move on! Know that it happened, accepted it and you've moved on (with the divorce). Please learn to love yourself and focus on other and better things instead of that dead relationship that has long been buried.</t>
  </si>
  <si>
    <t>https://www.reddit.com/r/relationship_advice/comments/1awdfz3/attempting_41m_to_get_closure_from_exwife_43f_is/krgjpvz/</t>
  </si>
  <si>
    <t>krgk274</t>
  </si>
  <si>
    <t>02-21-2024 15:23:31</t>
  </si>
  <si>
    <t>Closures not real</t>
  </si>
  <si>
    <t>https://www.reddit.com/r/relationship_advice/comments/1awdfz3/attempting_41m_to_get_closure_from_exwife_43f_is/krgk274/</t>
  </si>
  <si>
    <t>krgkeib</t>
  </si>
  <si>
    <t>02-21-2024 15:25:31</t>
  </si>
  <si>
    <t>IvanNemoy</t>
  </si>
  <si>
    <t>It'd be pointless at this.  You're just pain shopping now.
I can think of many other things to go "shopping" for.</t>
  </si>
  <si>
    <t>https://www.reddit.com/r/relationship_advice/comments/1awdfz3/attempting_41m_to_get_closure_from_exwife_43f_is/krgkeib/</t>
  </si>
  <si>
    <t>krgmknb</t>
  </si>
  <si>
    <t>02-21-2024 15:37:58</t>
  </si>
  <si>
    <t>Bandie909</t>
  </si>
  <si>
    <t>I thought for a long that I wanted closure when my ex cheated and we divorced.  It never happened, and after awhile, I thought "Why am I carrying this around in my brain?  He isn't the person you thought he was when you married him.  He lied and cheated.  Don't waste any more mental effort on a lost cause."  It's quite liberating.</t>
  </si>
  <si>
    <t>https://www.reddit.com/r/relationship_advice/comments/1awdfz3/attempting_41m_to_get_closure_from_exwife_43f_is/krgmknb/</t>
  </si>
  <si>
    <t>krgn4fa</t>
  </si>
  <si>
    <t>ImaginationNo4517</t>
  </si>
  <si>
    <t>pointless.... you will never know the truth</t>
  </si>
  <si>
    <t>https://www.reddit.com/r/relationship_advice/comments/1awdfz3/attempting_41m_to_get_closure_from_exwife_43f_is/krgn4fa/</t>
  </si>
  <si>
    <t>krgnpua</t>
  </si>
  <si>
    <t>Pointless... Don't even bother dude.</t>
  </si>
  <si>
    <t>https://www.reddit.com/r/relationship_advice/comments/1awdfz3/attempting_41m_to_get_closure_from_exwife_43f_is/krgnpua/</t>
  </si>
  <si>
    <t>krgqns6</t>
  </si>
  <si>
    <t>02-21-2024 16:01:01</t>
  </si>
  <si>
    <t>k_ajay_mh</t>
  </si>
  <si>
    <t>You should have brought it to your lawyer. She pulled the rug on you and can't blame her for that. If any stranger said they were eating my partner's face in public, my partner would be out of the house or maybe I would be, if it was her house. Too slow.</t>
  </si>
  <si>
    <t>https://www.reddit.com/r/relationship_advice/comments/1awdfz3/attempting_41m_to_get_closure_from_exwife_43f_is/krgqns6/</t>
  </si>
  <si>
    <t>krgr2mz</t>
  </si>
  <si>
    <t>02-21-2024 16:03:18</t>
  </si>
  <si>
    <t>LuckyMe003</t>
  </si>
  <si>
    <t>The harsh truth is that there is no such thing as closure. She is never going to say enough, say the right words, say anything that's going to make you feel closure. YOU are the only one that can close this loop of hurt inside yourself. There is no time limit for grief so feel what you need to feel but don't let it ruin your life. Try to get some help with this so you can move forward.</t>
  </si>
  <si>
    <t>https://www.reddit.com/r/relationship_advice/comments/1awdfz3/attempting_41m_to_get_closure_from_exwife_43f_is/krgr2mz/</t>
  </si>
  <si>
    <t>krgrem0</t>
  </si>
  <si>
    <t>02-21-2024 16:05:09</t>
  </si>
  <si>
    <t>Head-Attention-6008</t>
  </si>
  <si>
    <t>You guys are both in your 40s.  And this adolescent drama started over 4 years ago?
No it’s not worth it to obsess about who said what to whom, when did they say it, did the friends watch, on and on.  I’d be more worried about the getting black out drunk at that age than the kissing a stranger in the middle of the street.  Come on, if this is the typical behavior you know there’s a lot more going on you haven’t heard about.  Why try to make her spill every stupid encounter?  You know she won’t be truthful and you know the behavior is not compatible with a stable, monogamous commitment to you.
Bottom line, whatever prompted it, both of you no longer want to be married to each other.  Move on.</t>
  </si>
  <si>
    <t>https://www.reddit.com/r/relationship_advice/comments/1awdfz3/attempting_41m_to_get_closure_from_exwife_43f_is/krgrem0/</t>
  </si>
  <si>
    <t>krghwj5</t>
  </si>
  <si>
    <t>02-21-2024 15:10:58</t>
  </si>
  <si>
    <t>I still love her. It’s not ideal but it’s true.</t>
  </si>
  <si>
    <t>https://www.reddit.com/r/relationship_advice/comments/1awdfz3/attempting_41m_to_get_closure_from_exwife_43f_is/krghwj5/</t>
  </si>
  <si>
    <t>krgs3ra</t>
  </si>
  <si>
    <t>02-21-2024 16:09:03</t>
  </si>
  <si>
    <t>True. Her next boyfriend she met in a 'meat market' bar and went home with him on the first night to his house. I'd say it was incredibly dangerous but she'd think I was snooping. She has 3 kids, 1 with me. I still worry about her safety even if we're over.</t>
  </si>
  <si>
    <t>https://www.reddit.com/r/relationship_advice/comments/1awdfz3/attempting_41m_to_get_closure_from_exwife_43f_is/krgs3ra/</t>
  </si>
  <si>
    <t>krgj7n2</t>
  </si>
  <si>
    <t>02-21-2024 15:18:37</t>
  </si>
  <si>
    <t>You don’t love her you just don’t love yourself. You are deserving of a better type of love, one where you are respected and prioritised. The type of love where you are chosen every single time. You could have already have that with someone else but you are stuck on your ex and until you let her go there won’t be room for anyone else.</t>
  </si>
  <si>
    <t>https://www.reddit.com/r/relationship_advice/comments/1awdfz3/attempting_41m_to_get_closure_from_exwife_43f_is/krgj7n2/</t>
  </si>
  <si>
    <t>krgjyhp</t>
  </si>
  <si>
    <t>&gt;You don’t love her you just don’t love yourself.
Bingo. That's exactly it. The self esteem is low with that one young Padawan.</t>
  </si>
  <si>
    <t>https://www.reddit.com/r/relationship_advice/comments/1awdfz3/attempting_41m_to_get_closure_from_exwife_43f_is/krgjyhp/</t>
  </si>
  <si>
    <t>krgbv4g</t>
  </si>
  <si>
    <t>02-21-2024 14:34:04</t>
  </si>
  <si>
    <t>First, join 1 Overwatch session and meet Mike.
After you are sure. Tell your GF, in the most direct and serious way, that Mike obviously likes her.
Then lay back for a couple days and see what she does. If she is true to her word, she will block him. If she is not, then you must be true to yourself and leave her.
Everybody is free to act however we wish. Nobody is free from consequence.
You cannot ultimatum her nor force her. You just have to act according</t>
  </si>
  <si>
    <t>https://www.reddit.com/r/relationship_advice/comments/1awde67/my_18m_girlfriend_18f_has_become_gaming_buddies/krgbv4g/</t>
  </si>
  <si>
    <t>krge5hh</t>
  </si>
  <si>
    <t>02-21-2024 14:48:20</t>
  </si>
  <si>
    <t>91hexogen</t>
  </si>
  <si>
    <t>1. You are 18
2. She wants this guy
3. You get another one</t>
  </si>
  <si>
    <t>https://www.reddit.com/r/relationship_advice/comments/1awde67/my_18m_girlfriend_18f_has_become_gaming_buddies/krge5hh/</t>
  </si>
  <si>
    <t>krghiew</t>
  </si>
  <si>
    <t>02-21-2024 15:08:39</t>
  </si>
  <si>
    <t>OldYogurtcloset3735</t>
  </si>
  <si>
    <t>Are you willing to walk away from a girl who gives her time to another guy? 
Whether he likes her or not is irrelevant. 
You are not her focus, he is. 
How many red flags are you going to ignore? 
This is a non-issue.
If your significant other does things that make you feel uncomfortable, leave them. 
It isn’t your job to make sure she isn’t doing something that she shouldn’t be doing. 
Find a girl that makes YOU her focus. I can tell you how to find her. You don’t need to look for her. All you need to do is focus on yourself, your career, health, gym, self-esteem and success. The girls will come to you because women want successful men. 
Do. Not. Put. Up. With. Any. Shit.</t>
  </si>
  <si>
    <t>https://www.reddit.com/r/relationship_advice/comments/1awde67/my_18m_girlfriend_18f_has_become_gaming_buddies/krghiew/</t>
  </si>
  <si>
    <t>krgfoh5</t>
  </si>
  <si>
    <t>Yeah I asked her if i can join a call with them 2 and she said "duh" but the thing is, I don't think he'd act the same way he does when I (her literal BOYFRIEND) am around.</t>
  </si>
  <si>
    <t>https://www.reddit.com/r/relationship_advice/comments/1awde67/my_18m_girlfriend_18f_has_become_gaming_buddies/krgfoh5/</t>
  </si>
  <si>
    <t>krgjltq</t>
  </si>
  <si>
    <t>02-21-2024 15:20:53</t>
  </si>
  <si>
    <t>Of course he will not. Not only him, your girl as well. 
You have to be smart about it. 1st. Sit right outside her view while she is playing with him. See how they behave around each other when she and him believe themselves to be alone. 
Second, you sit near her for a while. This way you can see how SHE changes her interactions with him when she knows you are around. But Mike still does not know. 
And last but not least, know that you know how Mike behaves, you join in. And you notice both of their behaviours change. 
After doing this little experiment. You will be pretty damm sure about your conclusions. Do not let your love for her cloud your judgement. Analyze things logically. 
And tell your girl afterwards. That mike likes her 100%, that she may even be enyoing it too much. And then give her a couple days to see what she does.
And react accordingly.</t>
  </si>
  <si>
    <t>https://www.reddit.com/r/relationship_advice/comments/1awde67/my_18m_girlfriend_18f_has_become_gaming_buddies/krgjltq/</t>
  </si>
  <si>
    <t>krgdefl</t>
  </si>
  <si>
    <t>02-21-2024 14:43:41</t>
  </si>
  <si>
    <t>JFC_ucantbeserious</t>
  </si>
  <si>
    <t>&gt;Is there hope? Is it worth rebuilding?
I’m saying this with kindness and compassion: there is no hope, and there is nothing to “rebuild.”
Everything you’ve described here is *classic* emotional abuse. That’s why it’s “confusing” to you, because you’ve been taken in and wrapped up in his manipulations and mindfucks.
It’s not confusing to anyone else. It’s a straightforwardly sad story: young woman gets treated like shit by her boyfriend, and instead of walking away, spends months and months waiting for him to suddenly start showing her basic human decency and respect.
I’m sorry this happened to you. It concerns me that you even *want* to still be with someone who treated you like this. 
You know you deserve better, right? You know you don’t have to accept people treating you like garbage, right?
If you have to make yourself very very small and silent to “keep” a guy, that guy is not a guy worth having. Nobody wants a guy like that. And you shouldn’t either.</t>
  </si>
  <si>
    <t>https://www.reddit.com/r/relationship_advice/comments/1awdcgc/my_25m_boyfriend_lost_his_trust_in_me_21f_but_not/krgdefl/</t>
  </si>
  <si>
    <t>krgd7wx</t>
  </si>
  <si>
    <t>02-21-2024 14:42:33</t>
  </si>
  <si>
    <t>This is just normal "move to be with someone you met online" progression. You aren't what he imagined you to be. That's how it always goes. He's processing whether or not he wants to be in a relationship with the real you. You've invested a lot in the move and so you're more motivated to make it work  and you are missing your support system from back home. The entire process is completely whack and totally unfair yet it seems like 20% of Reddit is trying to do it.</t>
  </si>
  <si>
    <t>https://www.reddit.com/r/relationship_advice/comments/1awdcgc/my_25m_boyfriend_lost_his_trust_in_me_21f_but_not/krgd7wx/</t>
  </si>
  <si>
    <t>krgek2y</t>
  </si>
  <si>
    <t>02-21-2024 14:50:50</t>
  </si>
  <si>
    <t>JeffClayton2</t>
  </si>
  <si>
    <t>There’s nothing here to rebuild. He’s just not into you.</t>
  </si>
  <si>
    <t>https://www.reddit.com/r/relationship_advice/comments/1awdcgc/my_25m_boyfriend_lost_his_trust_in_me_21f_but_not/krgek2y/</t>
  </si>
  <si>
    <t>krgculo</t>
  </si>
  <si>
    <t>02-21-2024 14:40:16</t>
  </si>
  <si>
    <t>have ever u talk to him about it</t>
  </si>
  <si>
    <t>https://www.reddit.com/r/relationship_advice/comments/1awdcgc/my_25m_boyfriend_lost_his_trust_in_me_21f_but_not/krgculo/</t>
  </si>
  <si>
    <t>krgewbs</t>
  </si>
  <si>
    <t>02-21-2024 14:52:52</t>
  </si>
  <si>
    <t>glitch82</t>
  </si>
  <si>
    <t>It might be a good idea to just do what he wants. You haven’t really done anything to betray his trust, even when you went through his things it was because you were concerned about his lack of communication and inability to articulate what he wants out of the relationship. 
If you want to make it work with him, you need to consider backing off completely, giving him all the space he needs, just to see if he misses you at all after a while. If he does and he has feelings for you he will make contact, at which time you can ask him to be more direct with the boundaries both of you expect in the relationship. If he doesn’t initiate contact after a while, then you know the relationship is over since that means he isn’t interested enough in you to miss you after a while. 
In order for this test to work you really need to be absolute with the space you give him. No calls, texts, seeing each other, etc… and if he comes to his parents’ house to visit them you should leave ASAP or stay holed up in your bedroom unless he tells you directly the real reason for his visit is because he misses you and wants to see you/talk. 
Good luck!</t>
  </si>
  <si>
    <t>https://www.reddit.com/r/relationship_advice/comments/1awdcgc/my_25m_boyfriend_lost_his_trust_in_me_21f_but_not/krgewbs/</t>
  </si>
  <si>
    <t>krgfbzq</t>
  </si>
  <si>
    <t>02-21-2024 14:55:29</t>
  </si>
  <si>
    <t>He is a very selfish person. Live a new life.</t>
  </si>
  <si>
    <t>https://www.reddit.com/r/relationship_advice/comments/1awdcgc/my_25m_boyfriend_lost_his_trust_in_me_21f_but_not/krgfbzq/</t>
  </si>
  <si>
    <t>krgjnkl</t>
  </si>
  <si>
    <t>02-21-2024 15:21:10</t>
  </si>
  <si>
    <t>Leave , this person is damaged and need professional
Help.  He has no idea what he wants but you are wasting your time</t>
  </si>
  <si>
    <t>https://www.reddit.com/r/relationship_advice/comments/1awdcgc/my_25m_boyfriend_lost_his_trust_in_me_21f_but_not/krgjnkl/</t>
  </si>
  <si>
    <t>krgo1na</t>
  </si>
  <si>
    <t>02-21-2024 15:46:18</t>
  </si>
  <si>
    <t>Sorry to say but he seems to be trying to keep you as a banker i.e someone safe who they can go off  and do what they want but always have you there If there is nothing better going on. You deserve better block and give him loads of space by not talking to him.</t>
  </si>
  <si>
    <t>https://www.reddit.com/r/relationship_advice/comments/1awdcgc/my_25m_boyfriend_lost_his_trust_in_me_21f_but_not/krgo1na/</t>
  </si>
  <si>
    <t>krgqusg</t>
  </si>
  <si>
    <t>02-21-2024 16:02:06</t>
  </si>
  <si>
    <t>I'm glad you're back in your home state.  Moving you into his parents home was the weirdest thing I have read on this site.  Wow.  There is no hope. He claims he doesn't trust you, and I don't think you should even consider reuniting with him.</t>
  </si>
  <si>
    <t>https://www.reddit.com/r/relationship_advice/comments/1awdcgc/my_25m_boyfriend_lost_his_trust_in_me_21f_but_not/krgqusg/</t>
  </si>
  <si>
    <t>krgh7ap</t>
  </si>
  <si>
    <t>02-21-2024 15:06:50</t>
  </si>
  <si>
    <t>My sister also says gaslighting? I just thought it’d be a lot more obvious, like in my relationship before this one. But if I’m yelling and telling him what he’s thinking then that’s verbal abuse. I’m not sure I should feel like the victim but at the same time it was him that told me “I don’t think you know it but you’re being verbally abusive.” I’m not supposed to blame my feelings/actions on other people but I feel very misunderstood by him.</t>
  </si>
  <si>
    <t>https://www.reddit.com/r/relationship_advice/comments/1awdcgc/my_25m_boyfriend_lost_his_trust_in_me_21f_but_not/krgh7ap/</t>
  </si>
  <si>
    <t>krgfasz</t>
  </si>
  <si>
    <t>02-21-2024 14:55:18</t>
  </si>
  <si>
    <t>I have noticed this too. Luckily we didn’t meet on Reddit - bumble actually. He’s never really moved away from family although he wanted to move to the state im from, that’s how we matched on there.</t>
  </si>
  <si>
    <t>https://www.reddit.com/r/relationship_advice/comments/1awdcgc/my_25m_boyfriend_lost_his_trust_in_me_21f_but_not/krgfasz/</t>
  </si>
  <si>
    <t>krgg4e4</t>
  </si>
  <si>
    <t>02-21-2024 15:00:14</t>
  </si>
  <si>
    <t>I’m in my home state now. I think he realized he needed a longer duration of space than just me at his parents house and he was wanting to try long distance like we should have… at least before me going through his things and him feeling impacted by my actions. It’s hard holding on, and even just not contacting him thinking he might text me again. I’m overly hopeful maybe. I do need to give him his space.</t>
  </si>
  <si>
    <t>https://www.reddit.com/r/relationship_advice/comments/1awdcgc/my_25m_boyfriend_lost_his_trust_in_me_21f_but_not/krgg4e4/</t>
  </si>
  <si>
    <t>krgiycd</t>
  </si>
  <si>
    <t>02-21-2024 15:17:06</t>
  </si>
  <si>
    <t>Occasionally raising one’s voice in an argument is not “verbal abuse.” A **pattern of regularly** yelling, demeaning, insulting, twisting words, denigrating, accusing, interrogating… that’s verbal abuse.
It’s probably not helpful to think of this as a black-or-white thing — your behaviors don’t have to be perfect for you to deserve basic decency and respect. 
This isn’t a matter of “well I also wasn’t always perfect so therefore he was a wonderful boyfriend.” That doesn’t make any sense.
Look, you can even forget about these labels of “abuse” or “victim” or “gaslighting” or whatever. What matters is this: **this was not a happy relationship. It didn’t feel good to be in it.** 
Period. 
You don’t have to think of yourself as a victim to recognize that this wasn’t a great thing you should be trying to get back.</t>
  </si>
  <si>
    <t>https://www.reddit.com/r/relationship_advice/comments/1awdcgc/my_25m_boyfriend_lost_his_trust_in_me_21f_but_not/krgiycd/</t>
  </si>
  <si>
    <t>krghtw6</t>
  </si>
  <si>
    <t>02-21-2024 15:10:33</t>
  </si>
  <si>
    <t>Do people actually meet through Reddit? I must put off a more repulsive energy on here than I intend to because only like four women have ever approached me haha! 
But anyway, yeah you're going through practically a textbook experience for someone who's relocated to be with someone. We've been doing this crap since the 90s! Probably before even but it's getting so common that it should be a cliche. Somebody should make a sitcom about it. I should write a treatment. 
And unfortunately, you're the one who's put in the crappy situation - which is crappy for you but would make you the central character if somebody were watching the story for entertainment. So - I guess get into protagonist mode and do something interesting with these lemons life has given you!</t>
  </si>
  <si>
    <t>https://www.reddit.com/r/relationship_advice/comments/1awdcgc/my_25m_boyfriend_lost_his_trust_in_me_21f_but_not/krghtw6/</t>
  </si>
  <si>
    <t>krgju0f</t>
  </si>
  <si>
    <t>02-21-2024 15:22:13</t>
  </si>
  <si>
    <t>Okay this makes sense. I appreciate you.
&gt; this was not a happy relationship, it didn’t feel good to be in it
This is a much easier standard to go by than trying to see if my circumstances fit certain definitions.</t>
  </si>
  <si>
    <t>https://www.reddit.com/r/relationship_advice/comments/1awdcgc/my_25m_boyfriend_lost_his_trust_in_me_21f_but_not/krgju0f/</t>
  </si>
  <si>
    <t>krgb3qy</t>
  </si>
  <si>
    <t>02-21-2024 14:29:10</t>
  </si>
  <si>
    <t>Only a professional therapist may be able to turn this around. 
This is above reddit's paygrade.</t>
  </si>
  <si>
    <t>https://www.reddit.com/r/relationship_advice/comments/1awdap7/my_bf_32m_sad_me_26f_during_active_addiction_but/krgb3qy/</t>
  </si>
  <si>
    <t>krgc9bu</t>
  </si>
  <si>
    <t>02-21-2024 14:36:34</t>
  </si>
  <si>
    <t>Talk to him</t>
  </si>
  <si>
    <t>https://www.reddit.com/r/relationship_advice/comments/1awdap7/my_bf_32m_sad_me_26f_during_active_addiction_but/krgc9bu/</t>
  </si>
  <si>
    <t>krgdg99</t>
  </si>
  <si>
    <t>02-21-2024 14:44:00</t>
  </si>
  <si>
    <t>_h_simpson_</t>
  </si>
  <si>
    <t>Dude, if she’s gotta hide your relationship/hangouts from her man, it’s just wrong, it’s a red flag. Switch places with her man: would you be ok with her hanging out alone with another dude who wants to get with her?? As for you, you’re the emotional side piece.
Her sneaking around with you should tell you something about the type of person she is (trustworthiness): if she’s sneaking around on her guy with you, then she’d sneak around on YOU if you were her guy. 
This is just messed up for both of you.</t>
  </si>
  <si>
    <t>https://www.reddit.com/r/relationship_advice/comments/1awd7wf/am_in_the_wrong_for_still_holding_on_m25f24/krgdg99/</t>
  </si>
  <si>
    <t>krgasgm</t>
  </si>
  <si>
    <t>02-21-2024 14:27:10</t>
  </si>
  <si>
    <t>Brownsisnyteam</t>
  </si>
  <si>
    <t>This proves as usual men and women can’t be just friends. Man you want to be with her. You fucked yo not taking the chance before. And will hang around with her until hopefully they break up and you can finish what you started</t>
  </si>
  <si>
    <t>https://www.reddit.com/r/relationship_advice/comments/1awd7wf/am_in_the_wrong_for_still_holding_on_m25f24/krgasgm/</t>
  </si>
  <si>
    <t>krgf0ak</t>
  </si>
  <si>
    <t>02-21-2024 14:53:32</t>
  </si>
  <si>
    <t>I agree and if you flipped the situations obviously I would not want her to be sneaking around like that. I’d like to think we would have better communication and trust where this situation would not occur, but I understand. It’s also the fact that what we are doing is very harmless in the moment but from an outside perspective it looks terrible. This is why I’m mentally in a blender because I don’t feel right but I tell myself that we aren’t doing anything wrong.</t>
  </si>
  <si>
    <t>https://www.reddit.com/r/relationship_advice/comments/1awd7wf/am_in_the_wrong_for_still_holding_on_m25f24/krgf0ak/</t>
  </si>
  <si>
    <t>krgcvgm</t>
  </si>
  <si>
    <t>02-21-2024 14:40:25</t>
  </si>
  <si>
    <t>I 100% fucked up last year but at the same time I don’t think I had grown enough personally in order to be the best I could be to her and unfortunately now I do have that confidence.</t>
  </si>
  <si>
    <t>https://www.reddit.com/r/relationship_advice/comments/1awd7wf/am_in_the_wrong_for_still_holding_on_m25f24/krgcvgm/</t>
  </si>
  <si>
    <t>krgf35h</t>
  </si>
  <si>
    <t>02-21-2024 14:54:01</t>
  </si>
  <si>
    <t>Right and now you have to wait and hope she ends up breaking up with him</t>
  </si>
  <si>
    <t>https://www.reddit.com/r/relationship_advice/comments/1awd7wf/am_in_the_wrong_for_still_holding_on_m25f24/krgf35h/</t>
  </si>
  <si>
    <t>krglcvu</t>
  </si>
  <si>
    <t>You're 30, you should be long past playing childish relationship games. Yes you should text her, or even better call her.</t>
  </si>
  <si>
    <t>https://www.reddit.com/r/relationship_advice/comments/1awd679/second_date_went_well_we_kissed_i30m_really_like/krglcvu/</t>
  </si>
  <si>
    <t>krgr3jn</t>
  </si>
  <si>
    <t>02-21-2024 16:03:27</t>
  </si>
  <si>
    <t>I agree with you, I think I am being just not selfconfident and it would reassure me if she would reach out first. She just texted me to ask what were my plans for sunday so I guess I did well</t>
  </si>
  <si>
    <t>https://www.reddit.com/r/relationship_advice/comments/1awd679/second_date_went_well_we_kissed_i30m_really_like/krgr3jn/</t>
  </si>
  <si>
    <t>krgj42q</t>
  </si>
  <si>
    <t>02-21-2024 15:18:02</t>
  </si>
  <si>
    <t>nousernamesleft24</t>
  </si>
  <si>
    <t>OP, you're both 18 and she is already a cheater who has proven that she does not want to cut contact with the person she cheated with.
She doesn't not respect you or relationship.
Why stay with someone like this? You're young and will find a partner that you are more compatible with.
Don't waster your time on someone like this.</t>
  </si>
  <si>
    <t>https://www.reddit.com/r/relationship_advice/comments/1awd3cp/i_18m_didnt_want_my_gf_18f_to_go_busking_she_is/krgj42q/</t>
  </si>
  <si>
    <t>krgfcvu</t>
  </si>
  <si>
    <t>angelbaiter</t>
  </si>
  <si>
    <t>What’s busking lol</t>
  </si>
  <si>
    <t>https://www.reddit.com/r/relationship_advice/comments/1awd3cp/i_18m_didnt_want_my_gf_18f_to_go_busking_she_is/krgfcvu/</t>
  </si>
  <si>
    <t>krgg74x</t>
  </si>
  <si>
    <t>02-21-2024 15:00:42</t>
  </si>
  <si>
    <t>dvne_</t>
  </si>
  <si>
    <t>If you can't trust your girlfriend,  then what's the point?</t>
  </si>
  <si>
    <t>https://www.reddit.com/r/relationship_advice/comments/1awd3cp/i_18m_didnt_want_my_gf_18f_to_go_busking_she_is/krgg74x/</t>
  </si>
  <si>
    <t>krgbfh5</t>
  </si>
  <si>
    <t>02-21-2024 14:31:15</t>
  </si>
  <si>
    <t>Ciddry</t>
  </si>
  <si>
    <t>Your bigger concern should be that she is a cheater, is still willing to connect with the guy and most recently laid a guilt trip on you for getting in the way.
The fact you were able to be manipulated into feeling bad strongly suggests you're hardly ready for a basic relationship much less one as complicated and problematic as yours.</t>
  </si>
  <si>
    <t>https://www.reddit.com/r/relationship_advice/comments/1awd3cp/i_18m_didnt_want_my_gf_18f_to_go_busking_she_is/krgbfh5/</t>
  </si>
  <si>
    <t>krgapdb</t>
  </si>
  <si>
    <t>02-21-2024 14:26:37</t>
  </si>
  <si>
    <t>connect28</t>
  </si>
  <si>
    <t>She’s bugging bro</t>
  </si>
  <si>
    <t>https://www.reddit.com/r/relationship_advice/comments/1awd3cp/i_18m_didnt_want_my_gf_18f_to_go_busking_she_is/krgapdb/</t>
  </si>
  <si>
    <t>krgbx8o</t>
  </si>
  <si>
    <t>02-21-2024 14:34:27</t>
  </si>
  <si>
    <t>You did absolutely nothing wrong man. You don’t want her hanging out with her ex and that is just fine. Don’t let her talk you into allowing it. You already know she cheated with this dude. Why would she think it’s ok to hang out with him?</t>
  </si>
  <si>
    <t>https://www.reddit.com/r/relationship_advice/comments/1awd3cp/i_18m_didnt_want_my_gf_18f_to_go_busking_she_is/krgbx8o/</t>
  </si>
  <si>
    <t>krgcsmw</t>
  </si>
  <si>
    <t>02-21-2024 14:39:56</t>
  </si>
  <si>
    <t>Hii!From my perspective there is something there, she hasn’t lost her feelings for him, and the fact that after telling her how you feel about him and it being a very good reason,she still wants to see him, it wrong. Do what she best for you and don’t make yourself feel less for a person like that</t>
  </si>
  <si>
    <t>https://www.reddit.com/r/relationship_advice/comments/1awd3cp/i_18m_didnt_want_my_gf_18f_to_go_busking_she_is/krgcsmw/</t>
  </si>
  <si>
    <t>krgjn9n</t>
  </si>
  <si>
    <t>02-21-2024 15:21:08</t>
  </si>
  <si>
    <t>trash-party-apoc</t>
  </si>
  <si>
    <t>No, and I think you guys are young, don’t get hung up here. If she doesn’t want to treat this relationship ending like an adult and put this guy into an appropriate lane, you need to leave her behind.
Busking isn’t fulfilling a musical dream, and someone her age should see through that.</t>
  </si>
  <si>
    <t>https://www.reddit.com/r/relationship_advice/comments/1awd3cp/i_18m_didnt_want_my_gf_18f_to_go_busking_she_is/krgjn9n/</t>
  </si>
  <si>
    <t>krgkqxs</t>
  </si>
  <si>
    <t>02-21-2024 15:27:32</t>
  </si>
  <si>
    <t>GoodGuySunBro</t>
  </si>
  <si>
    <t>She could have literally bought her own equipment with the $2500 she lent her ex, so the equipment excuse is a no-go. If she thinks her musical career depends on her ex then this behaviour will continue forever. Just cut her loose, you're only 18, you'll find someone better.</t>
  </si>
  <si>
    <t>https://www.reddit.com/r/relationship_advice/comments/1awd3cp/i_18m_didnt_want_my_gf_18f_to_go_busking_she_is/krgkqxs/</t>
  </si>
  <si>
    <t>krgi1xb</t>
  </si>
  <si>
    <t>02-21-2024 15:11:51</t>
  </si>
  <si>
    <t>WTF is busking - i had to look this up. Ah yea, dump her if she insists on going with that guy.</t>
  </si>
  <si>
    <t>https://www.reddit.com/r/relationship_advice/comments/1awd3cp/i_18m_didnt_want_my_gf_18f_to_go_busking_she_is/krgi1xb/</t>
  </si>
  <si>
    <t>krgkoxc</t>
  </si>
  <si>
    <t>02-21-2024 15:27:13</t>
  </si>
  <si>
    <t>Puzzled-Recording410</t>
  </si>
  <si>
    <t>Bro you didn't do anything wrong. That is not only HER EX BF it's also some who she has cheated on her last bf with which means 9 times out of 10 she will do it again. She is physically attracted to him and they our purposely keeping each other around even when they are dating others. TRUST ME leave her dawg don't let her do that to you. You even let her be alone with other males and that actually is very trusting of you but she isn't going to cut him off and he is going to always try and hook up with her because he knows he can cause she done it before. Don't waste time with a female who does that shit. She's not respecting you. There is plenty of women out there and you young. Kick her to the curb straight up. She's manipulating you don't feel bad for her dawg.</t>
  </si>
  <si>
    <t>https://www.reddit.com/r/relationship_advice/comments/1awd3cp/i_18m_didnt_want_my_gf_18f_to_go_busking_she_is/krgkoxc/</t>
  </si>
  <si>
    <t>krgkea4</t>
  </si>
  <si>
    <t>02-21-2024 15:25:29</t>
  </si>
  <si>
    <t>ChuckGreenwald</t>
  </si>
  <si>
    <t>I don't think you did anything wrong, but I'd be stunned if this girl didn't still have feelings for this dude and is looking for a reason to go cheating.</t>
  </si>
  <si>
    <t>https://www.reddit.com/r/relationship_advice/comments/1awd3cp/i_18m_didnt_want_my_gf_18f_to_go_busking_she_is/krgkea4/</t>
  </si>
  <si>
    <t>krgb9qp</t>
  </si>
  <si>
    <t>02-21-2024 14:30:14</t>
  </si>
  <si>
    <t>Dump her, and let her go back to the streets. She isn't a keeper, she is just a 304, don't waste your time with her.</t>
  </si>
  <si>
    <t>https://www.reddit.com/r/relationship_advice/comments/1awd3cp/i_18m_didnt_want_my_gf_18f_to_go_busking_she_is/krgb9qp/</t>
  </si>
  <si>
    <t>krgkvcw</t>
  </si>
  <si>
    <t>mrgees100peas</t>
  </si>
  <si>
    <t>The issue here is bot busking. The issue here is that she wants to do it with the other guy whoch is her ex and on top of that she has a history if cheating. Its like you sayibg yeah I'm going to the whorehouse to hang out with your friends and have drinks but will absolutely not aleep woth a prostitute. Yeah right or like a former alcoholic hanging out at the bar. It just doesn't work.</t>
  </si>
  <si>
    <t>https://www.reddit.com/r/relationship_advice/comments/1awd3cp/i_18m_didnt_want_my_gf_18f_to_go_busking_she_is/krgkvcw/</t>
  </si>
  <si>
    <t>krgmhkv</t>
  </si>
  <si>
    <t>02-21-2024 15:37:29</t>
  </si>
  <si>
    <t>ChevCaster</t>
  </si>
  <si>
    <t>She even has a history of cheating with this guy. I would also be insecure about her hanging out with him. I think it's reasonable to feel that way. That said, it's better to just let her do what she wants while you watch and decide if you want to continue with her.
Also, If busking is her path to her musical career then she's in for a rude awakening lol.</t>
  </si>
  <si>
    <t>https://www.reddit.com/r/relationship_advice/comments/1awd3cp/i_18m_didnt_want_my_gf_18f_to_go_busking_she_is/krgmhkv/</t>
  </si>
  <si>
    <t>krglcxm</t>
  </si>
  <si>
    <t>02-21-2024 15:31:02</t>
  </si>
  <si>
    <t>justthefox99</t>
  </si>
  <si>
    <t>You did nothing wrong in setting a boundary with an ex that she agreed to because of her history of poor decisions with him.
Now she is acting like a victim and wanting to go back on her promise under the illusion you are abusive for not allowing them to be together.
I would absolutely give her the choice one final time. She can go do this with him and you are done forever or she can go busking with other people and stay with you but can't have both. Clearly communicate the choice and consequences.</t>
  </si>
  <si>
    <t>https://www.reddit.com/r/relationship_advice/comments/1awd3cp/i_18m_didnt_want_my_gf_18f_to_go_busking_she_is/krglcxm/</t>
  </si>
  <si>
    <t>krgnidt</t>
  </si>
  <si>
    <t>02-21-2024 15:43:19</t>
  </si>
  <si>
    <t>Ordinary-Forever3345</t>
  </si>
  <si>
    <t>Teens , ex, Cheating , drama , did i miss anything?</t>
  </si>
  <si>
    <t>https://www.reddit.com/r/relationship_advice/comments/1awd3cp/i_18m_didnt_want_my_gf_18f_to_go_busking_she_is/krgnidt/</t>
  </si>
  <si>
    <t>krgd2in</t>
  </si>
  <si>
    <t>02-21-2024 14:41:37</t>
  </si>
  <si>
    <t>No-Hedgehog-980</t>
  </si>
  <si>
    <t>Once a cheater, always a cheater. Dump her</t>
  </si>
  <si>
    <t>https://www.reddit.com/r/relationship_advice/comments/1awd3cp/i_18m_didnt_want_my_gf_18f_to_go_busking_she_is/krgd2in/</t>
  </si>
  <si>
    <t>krgi5yu</t>
  </si>
  <si>
    <t>02-21-2024 15:12:30</t>
  </si>
  <si>
    <t>retail_slavee</t>
  </si>
  <si>
    <t>I hate reddit comments bc everyone always instantly jumps to ‘dump them!’ literally all the time. maybe i’m biased, but I don’t think ‘once a cheater always a cheater’. maybe for some people, but not for all. I think there’s always more context there. maybe I feel that way bc I almost cheated on an ex (never physically but emotionally) who was physically, mentally, and verbally abusive n wouldn’t let me leave without getting a restraining order- so I feel like sometimes there is more to the story then just ‘being a cheater’
but anyway, she sounds conflicted more so than wanting to cheat. it seems like she’s more concerned w the activity than the other guy. she should however take your feelings into account and realize that because of her previous actions, you don’t trust him. you’re not holding her back from busking, you’re trying to keep him away from her, which is valid. she has to be able to compromise and realize that it’s not fair to you to put you in a position where your either A) an ass for keeping her from her dreams, or B) feeling anxious and upset over this guy. she should respect you enough to know this is a shtty position to be in. is she able to busking other times, with other people who are not him? are you able to go along w her? if so, I would recommend one of those. if not, i’d recommend she start saving up $$ and get her own equipment</t>
  </si>
  <si>
    <t>https://www.reddit.com/r/relationship_advice/comments/1awd3cp/i_18m_didnt_want_my_gf_18f_to_go_busking_she_is/krgi5yu/</t>
  </si>
  <si>
    <t>krggdx6</t>
  </si>
  <si>
    <t>02-21-2024 15:01:53</t>
  </si>
  <si>
    <t>Impressive-Error988</t>
  </si>
  <si>
    <t>She has a dream and her ex has all the equipment to make her dream a reality. Your in the way of her doing what she really wants to do. It's simple math really. You or her dreams?
You shouldn't feel bad for having feelings but I think your going to loose her in the end if you don't let her persue things. You have a choice to trust her or have her resent and leave you anyway.</t>
  </si>
  <si>
    <t>https://www.reddit.com/r/relationship_advice/comments/1awd3cp/i_18m_didnt_want_my_gf_18f_to_go_busking_she_is/krggdx6/</t>
  </si>
  <si>
    <t>krghq69</t>
  </si>
  <si>
    <t>02-21-2024 15:09:56</t>
  </si>
  <si>
    <t>gruntbuggly</t>
  </si>
  <si>
    <t>NTA, given the history in your post.  
But, I feel obligated to say, if you distrust your girlfriend to the point you feel the need to control who she can and cannot spend time with, then you are in a relationship with the wrong person.  
Don’t ever force a person to conform to your boundaries.  Give them the choice of whether they want to willingly.  You will end up in better relationships that way, because the people who don’t share your values will see themselves out.</t>
  </si>
  <si>
    <t>https://www.reddit.com/r/relationship_advice/comments/1awd3cp/i_18m_didnt_want_my_gf_18f_to_go_busking_she_is/krghq69/</t>
  </si>
  <si>
    <t>krgm40a</t>
  </si>
  <si>
    <t>02-21-2024 15:35:21</t>
  </si>
  <si>
    <t>PlantaSorusRex</t>
  </si>
  <si>
    <t>If you trusted her this wouldn't be a problem. I think you should address the real issue, her infidelity. I totally don't blame you for not wanting her to go, I would have an issue with that as well. But I think the actual issue is her cheating, not her busking. 
Edit: wording</t>
  </si>
  <si>
    <t>https://www.reddit.com/r/relationship_advice/comments/1awd3cp/i_18m_didnt_want_my_gf_18f_to_go_busking_she_is/krgm40a/</t>
  </si>
  <si>
    <t>krgl4wn</t>
  </si>
  <si>
    <t>02-21-2024 15:29:45</t>
  </si>
  <si>
    <t>Lnnam</t>
  </si>
  <si>
    <t>She will do whatever she wants and you have no right to tell her what to do.
What you can do though is decide if her actions are a deal-breaker to you.</t>
  </si>
  <si>
    <t>https://www.reddit.com/r/relationship_advice/comments/1awd3cp/i_18m_didnt_want_my_gf_18f_to_go_busking_she_is/krgl4wn/</t>
  </si>
  <si>
    <t>krgla17</t>
  </si>
  <si>
    <t>02-21-2024 15:30:34</t>
  </si>
  <si>
    <t>Suverkrubbe</t>
  </si>
  <si>
    <t>No . Once a cheater always likely to be a cheater.  When times get hard they turn to cheating, and you have to know that about these people. So many people in my life got with a cheater and are shocked when they get cheated on. I don't think cheaters are malicious but it is a behavior they turn to for comfort. So cutting out as many opportunities to cheat as possible seems reasonable.</t>
  </si>
  <si>
    <t>https://www.reddit.com/r/relationship_advice/comments/1awd3cp/i_18m_didnt_want_my_gf_18f_to_go_busking_she_is/krgla17/</t>
  </si>
  <si>
    <t>krglblm</t>
  </si>
  <si>
    <t>02-21-2024 15:30:49</t>
  </si>
  <si>
    <t>bopperbopper</t>
  </si>
  <si>
    <t>All you can do is set your own boundaries… you can tell her she’s free to do what she wants but you don’t want to be in a relationship where she’s hanging around with her ex who you believe to be a bad influence.</t>
  </si>
  <si>
    <t>https://www.reddit.com/r/relationship_advice/comments/1awd3cp/i_18m_didnt_want_my_gf_18f_to_go_busking_she_is/krglblm/</t>
  </si>
  <si>
    <t>krgm91l</t>
  </si>
  <si>
    <t>02-21-2024 15:36:08</t>
  </si>
  <si>
    <t>Spicy_burrito77</t>
  </si>
  <si>
    <t>Cut her loose and let her chase her music dreams with her ex, you deserve better than this shit show. She'll probably end up hooking up with him and he knows it which is why he's trying to get in contact with her.</t>
  </si>
  <si>
    <t>https://www.reddit.com/r/relationship_advice/comments/1awd3cp/i_18m_didnt_want_my_gf_18f_to_go_busking_she_is/krgm91l/</t>
  </si>
  <si>
    <t>krgm978</t>
  </si>
  <si>
    <t>02-21-2024 15:36:09</t>
  </si>
  <si>
    <t>Temporary-Exchange28</t>
  </si>
  <si>
    <t>These comments are great, but I’ll hold my tongue until wait this little saga winds up on Am I The Ex?</t>
  </si>
  <si>
    <t>https://www.reddit.com/r/relationship_advice/comments/1awd3cp/i_18m_didnt_want_my_gf_18f_to_go_busking_she_is/krgm978/</t>
  </si>
  <si>
    <t>krgmzy8</t>
  </si>
  <si>
    <t>02-21-2024 15:40:24</t>
  </si>
  <si>
    <t>Open_Situation686</t>
  </si>
  <si>
    <t>Dump her and let her busk the ex</t>
  </si>
  <si>
    <t>https://www.reddit.com/r/relationship_advice/comments/1awd3cp/i_18m_didnt_want_my_gf_18f_to_go_busking_she_is/krgmzy8/</t>
  </si>
  <si>
    <t>krgnzdv</t>
  </si>
  <si>
    <t>02-21-2024 15:45:57</t>
  </si>
  <si>
    <t>wossquee</t>
  </si>
  <si>
    <t>I don't think she should go with this guy either, I don't think you did anything wrong on that front. But I think you should have suggested helping her save up for her own gear that she can perform with, so she knows you're supportive of her talent and want her to keep doing something she loves.</t>
  </si>
  <si>
    <t>https://www.reddit.com/r/relationship_advice/comments/1awd3cp/i_18m_didnt_want_my_gf_18f_to_go_busking_she_is/krgnzdv/</t>
  </si>
  <si>
    <t>krgod3z</t>
  </si>
  <si>
    <t>02-21-2024 15:48:06</t>
  </si>
  <si>
    <t>Nag_7</t>
  </si>
  <si>
    <t>I know it's tough, but you gotta break up. She's manipulating you, disrespecting you, lying, and most likely going to cheat. Even if she is genuinely so blinded by her potential music career, she should know busking and her plan to get into the industry is objectively stupid. She won't make a career this way, especially being strung along.</t>
  </si>
  <si>
    <t>https://www.reddit.com/r/relationship_advice/comments/1awd3cp/i_18m_didnt_want_my_gf_18f_to_go_busking_she_is/krgod3z/</t>
  </si>
  <si>
    <t>krgoo0e</t>
  </si>
  <si>
    <t>02-21-2024 15:49:48</t>
  </si>
  <si>
    <t>Whole_Gas5999</t>
  </si>
  <si>
    <t>Who else has no idea what busking is</t>
  </si>
  <si>
    <t>https://www.reddit.com/r/relationship_advice/comments/1awd3cp/i_18m_didnt_want_my_gf_18f_to_go_busking_she_is/krgoo0e/</t>
  </si>
  <si>
    <t>krgq217</t>
  </si>
  <si>
    <t>masteraybe</t>
  </si>
  <si>
    <t>Mate, And if she wants to cheat, she will cheat. It seems like she can’t let him go out of her life fully. If you’re bothered by this busking thing, not letting her do it is not the solution. Her wanting to do it is a red flag enough, knowing it would make you uncomfortable .Let her be and go your own way. You’re too young to stress about jealousy.</t>
  </si>
  <si>
    <t>https://www.reddit.com/r/relationship_advice/comments/1awd3cp/i_18m_didnt_want_my_gf_18f_to_go_busking_she_is/krgq217/</t>
  </si>
  <si>
    <t>krgqbv7</t>
  </si>
  <si>
    <t>02-21-2024 15:59:08</t>
  </si>
  <si>
    <t>Lupercallius</t>
  </si>
  <si>
    <t>She's already displaying a bunch of red flags from her past.
And now she's trying to guilt you into letting her contact her ex again. Just let this one go.</t>
  </si>
  <si>
    <t>https://www.reddit.com/r/relationship_advice/comments/1awd3cp/i_18m_didnt_want_my_gf_18f_to_go_busking_she_is/krgqbv7/</t>
  </si>
  <si>
    <t>krgqq5i</t>
  </si>
  <si>
    <t>02-21-2024 16:01:22</t>
  </si>
  <si>
    <t>OGPeglegPete</t>
  </si>
  <si>
    <t>She loaned 2,500 at 18 and is busking??</t>
  </si>
  <si>
    <t>https://www.reddit.com/r/relationship_advice/comments/1awd3cp/i_18m_didnt_want_my_gf_18f_to_go_busking_she_is/krgqq5i/</t>
  </si>
  <si>
    <t>krgr149</t>
  </si>
  <si>
    <t>02-21-2024 16:03:04</t>
  </si>
  <si>
    <t>Overall-Stop-8573</t>
  </si>
  <si>
    <t>I once had a girlfriend who didn't cut contact with the guy she cheated on her previous boyfriend with. She even told me thr sex she had with this guy was the best sex she'd ever had (do not fucking tell your partner this sort of shit). 
I was *obviously* pretty fucking suspicious about their relationship, so I read her facebook messages. This guy was talking about how much he wanted to fuck her, how much he wanted to cum on her face etc, and she wasn't shutting it down. 
I confronted her and she cried and said if I really wanted her to cut him off she would. I said it was her choice, not mine. 
She kept talking to him. We broke up. Worst relationship I've ever had.
OP, fucking dump this girl. She is not worth it. I'm sure you like her but *seriously*. DO YOURSELF A FAVOUR. </t>
  </si>
  <si>
    <t>https://www.reddit.com/r/relationship_advice/comments/1awd3cp/i_18m_didnt_want_my_gf_18f_to_go_busking_she_is/krgr149/</t>
  </si>
  <si>
    <t>krgr5sx</t>
  </si>
  <si>
    <t>02-21-2024 16:03:48</t>
  </si>
  <si>
    <t>Creepy-Republic2694</t>
  </si>
  <si>
    <t>OP please break up. You deserve someone better.</t>
  </si>
  <si>
    <t>https://www.reddit.com/r/relationship_advice/comments/1awd3cp/i_18m_didnt_want_my_gf_18f_to_go_busking_she_is/krgr5sx/</t>
  </si>
  <si>
    <t>krgr7uo</t>
  </si>
  <si>
    <t>02-21-2024 16:04:07</t>
  </si>
  <si>
    <t>zoogates</t>
  </si>
  <si>
    <t>You aren't wrong, in my opinion and in yours. But she is her own person and has her own opinions about what's right and wrong. 
The thing is, she's her own person free to do whatever she wants, you can either accept it or not. She doesn't have to do or not do things because of how you feel or what you want.  So there is no answer to your question, or there's two, your answer and hers.
There's a lot of gray areas in life. You can make this a deal breaker, I probably would also, but is it worth losing the relationship? Maybe, maybe not only you know. Unfortunately relationships are all about trust and compromise. What are you willing to give and what are you willing to accept. Relationships aren't about ultimatums, you can set your own limits but not others peoples</t>
  </si>
  <si>
    <t>https://www.reddit.com/r/relationship_advice/comments/1awd3cp/i_18m_didnt_want_my_gf_18f_to_go_busking_she_is/krgr7uo/</t>
  </si>
  <si>
    <t>krgrun3</t>
  </si>
  <si>
    <t>02-21-2024 16:07:38</t>
  </si>
  <si>
    <t>Owl_plantain</t>
  </si>
  <si>
    <t>That’s not her ex-bf, he’s her current bf. They have an open relationship, but she’s lying to you. You’re her side piece.
What’s she getting from you? Great sex, a place to live, food, $$$ ?</t>
  </si>
  <si>
    <t>https://www.reddit.com/r/relationship_advice/comments/1awd3cp/i_18m_didnt_want_my_gf_18f_to_go_busking_she_is/krgrun3/</t>
  </si>
  <si>
    <t>krgrlay</t>
  </si>
  <si>
    <t>02-21-2024 16:06:11</t>
  </si>
  <si>
    <t>EmptyZucchini6666</t>
  </si>
  <si>
    <t>Your feelings are valid. Trust and boundaries are essential in any relationship. Communicate openly, prioritize your emotional well-being, and trust your instincts.</t>
  </si>
  <si>
    <t>https://www.reddit.com/r/relationship_advice/comments/1awd3cp/i_18m_didnt_want_my_gf_18f_to_go_busking_she_is/krgrlay/</t>
  </si>
  <si>
    <t>krggpfl</t>
  </si>
  <si>
    <t>02-21-2024 15:03:51</t>
  </si>
  <si>
    <t>HelpfulCorn1198</t>
  </si>
  <si>
    <t>Playing music on the streets for money.</t>
  </si>
  <si>
    <t>https://www.reddit.com/r/relationship_advice/comments/1awd3cp/i_18m_didnt_want_my_gf_18f_to_go_busking_she_is/krggpfl/</t>
  </si>
  <si>
    <t>krgp4j9</t>
  </si>
  <si>
    <t>02-21-2024 15:52:23</t>
  </si>
  <si>
    <t>firecheetah9999</t>
  </si>
  <si>
    <t>BINGO‼️ This gf has red flag written all over</t>
  </si>
  <si>
    <t>https://www.reddit.com/r/relationship_advice/comments/1awd3cp/i_18m_didnt_want_my_gf_18f_to_go_busking_she_is/krgp4j9/</t>
  </si>
  <si>
    <t>krgn5fr</t>
  </si>
  <si>
    <t>02-21-2024 15:41:17</t>
  </si>
  <si>
    <t>that's pretty rough, he's only 18, idk if being manipulated by someone you love strongly suggests he's hardly ready for a 'basic relationship'. that's the thing about manipulation: it's easy to do if you know someone cares about you and trusts you. being a liar, cheater, etc.. doesn't make her clever or 'too advanced', it makes her an asshole.</t>
  </si>
  <si>
    <t>https://www.reddit.com/r/relationship_advice/comments/1awd3cp/i_18m_didnt_want_my_gf_18f_to_go_busking_she_is/krgn5fr/</t>
  </si>
  <si>
    <t>krgo143</t>
  </si>
  <si>
    <t>02-21-2024 15:46:13</t>
  </si>
  <si>
    <t>I agree with BendPresent1437, dump and let her go back to the streets like she wants to. 
In the future when you find a girl that cheated in a previous relationship and she is still in contact with the person she cheated with, just keep going. If she is not currently fucking her AP she will be soon so why stay with a cheater that already has her AP waiting for her? 
Separate question - what is a 304? This is a new one for me.</t>
  </si>
  <si>
    <t>https://www.reddit.com/r/relationship_advice/comments/1awd3cp/i_18m_didnt_want_my_gf_18f_to_go_busking_she_is/krgo143/</t>
  </si>
  <si>
    <t>krghegq</t>
  </si>
  <si>
    <t>02-21-2024 15:08:00</t>
  </si>
  <si>
    <t>urGirllikesmytinypp</t>
  </si>
  <si>
    <t>Not always true.  It’s true for me but I’ve met reformed individuals</t>
  </si>
  <si>
    <t>https://www.reddit.com/r/relationship_advice/comments/1awd3cp/i_18m_didnt_want_my_gf_18f_to_go_busking_she_is/krghegq/</t>
  </si>
  <si>
    <t>krgi3cu</t>
  </si>
  <si>
    <t>02-21-2024 15:12:05</t>
  </si>
  <si>
    <t>JealousFan3997</t>
  </si>
  <si>
    <t>I’m sure there are countless of other people she can go busking with and have equipment and stuff… why THIS guy?</t>
  </si>
  <si>
    <t>https://www.reddit.com/r/relationship_advice/comments/1awd3cp/i_18m_didnt_want_my_gf_18f_to_go_busking_she_is/krgi3cu/</t>
  </si>
  <si>
    <t>krgixwk</t>
  </si>
  <si>
    <t>Rip_Dirtbag</t>
  </si>
  <si>
    <t>This would make sense if her ex was the only person in the world with music equipment. 
Thankfully, he’s not.
Her insistence on doing this with her ex is the core problem.</t>
  </si>
  <si>
    <t>https://www.reddit.com/r/relationship_advice/comments/1awd3cp/i_18m_didnt_want_my_gf_18f_to_go_busking_she_is/krgixwk/</t>
  </si>
  <si>
    <t>krgmwxv</t>
  </si>
  <si>
    <t>He has every reason not to trust her. Plus he let her do it alone with guys and had no problem but this is her ex who she clearly wants to keep around and they hooked up while she was dating her last bf. He literally is not being unreasonable for having an issue with that. The issue is her lack of respect for her man.</t>
  </si>
  <si>
    <t>https://www.reddit.com/r/relationship_advice/comments/1awd3cp/i_18m_didnt_want_my_gf_18f_to_go_busking_she_is/krgmwxv/</t>
  </si>
  <si>
    <t>krgpw23</t>
  </si>
  <si>
    <t>02-21-2024 15:56:38</t>
  </si>
  <si>
    <t>Vicsyy</t>
  </si>
  <si>
    <t>Now her wanting to play with a guy that she had cheated with is suspicious. 
But this "once a cheater always a cheater" is nonsense, when they cheated as teenagers. People fuck up when they're teenagers, but most grow up. And to wear a figurative scarlet A on their chest in their 30's, 40's 50's because of something they did as a teenager is ridiculous.</t>
  </si>
  <si>
    <t>https://www.reddit.com/r/relationship_advice/comments/1awd3cp/i_18m_didnt_want_my_gf_18f_to_go_busking_she_is/krgpw23/</t>
  </si>
  <si>
    <t>krgpiek</t>
  </si>
  <si>
    <t>02-21-2024 15:54:32</t>
  </si>
  <si>
    <t>Ofthetype</t>
  </si>
  <si>
    <t>I wish I'd known I wasn't ready at 18. Almost no one is.
And I don't think he's implying she's advanced, I think he's implying the skill required to get through something this difficult and complicated is "advanced".</t>
  </si>
  <si>
    <t>https://www.reddit.com/r/relationship_advice/comments/1awd3cp/i_18m_didnt_want_my_gf_18f_to_go_busking_she_is/krgpiek/</t>
  </si>
  <si>
    <t>krgpc7e</t>
  </si>
  <si>
    <t>02-21-2024 15:53:34</t>
  </si>
  <si>
    <t>SpeakerAlternative35</t>
  </si>
  <si>
    <t>Agreed. OP just wanted to get a 3rd party perspective to confirm his thought process. That doesn't mean he is not ready for a relationship.</t>
  </si>
  <si>
    <t>https://www.reddit.com/r/relationship_advice/comments/1awd3cp/i_18m_didnt_want_my_gf_18f_to_go_busking_she_is/krgpc7e/</t>
  </si>
  <si>
    <t>krgi3kj</t>
  </si>
  <si>
    <t>02-21-2024 15:12:07</t>
  </si>
  <si>
    <t>Would never trust someone who cheats</t>
  </si>
  <si>
    <t>https://www.reddit.com/r/relationship_advice/comments/1awd3cp/i_18m_didnt_want_my_gf_18f_to_go_busking_she_is/krgi3kj/</t>
  </si>
  <si>
    <t>krgjh7t</t>
  </si>
  <si>
    <t>02-21-2024 15:20:09</t>
  </si>
  <si>
    <t>Tight-Shift5706</t>
  </si>
  <si>
    <t>Precisely.  The guy having the necessary equipment is simply an excuse to allow their reconnecting. 
She's already determined where she's going with this, whether it includes busking or not.
Save yourself the aggravation OP. Simply set a no contact boundary.  If she chooses to reject it, simply go no contact.</t>
  </si>
  <si>
    <t>https://www.reddit.com/r/relationship_advice/comments/1awd3cp/i_18m_didnt_want_my_gf_18f_to_go_busking_she_is/krgjh7t/</t>
  </si>
  <si>
    <t>krgikcf</t>
  </si>
  <si>
    <t>02-21-2024 15:14:52</t>
  </si>
  <si>
    <t>Because they probably work well together in regards to their musical talents? I don't know. But it's clear she wants to and I don't think anythings going to stop her. She's already made up her mind. Just waiting for the right time to act on it.</t>
  </si>
  <si>
    <t>https://www.reddit.com/r/relationship_advice/comments/1awd3cp/i_18m_didnt_want_my_gf_18f_to_go_busking_she_is/krgikcf/</t>
  </si>
  <si>
    <t>krgjf4t</t>
  </si>
  <si>
    <t>02-21-2024 15:19:49</t>
  </si>
  <si>
    <t>Not every busker wants to share or duet with other buskers. The sensible solution is for her to buy her own equipment.
If she wanted to be with her ex for other reasons then there's nothing stopping her.</t>
  </si>
  <si>
    <t>https://www.reddit.com/r/relationship_advice/comments/1awd3cp/i_18m_didnt_want_my_gf_18f_to_go_busking_she_is/krgjf4t/</t>
  </si>
  <si>
    <t>krgnjal</t>
  </si>
  <si>
    <t>02-21-2024 15:43:27</t>
  </si>
  <si>
    <t>I didn't say he was being unreasonable now did I?</t>
  </si>
  <si>
    <t>https://www.reddit.com/r/relationship_advice/comments/1awd3cp/i_18m_didnt_want_my_gf_18f_to_go_busking_she_is/krgnjal/</t>
  </si>
  <si>
    <t>krgnr4f</t>
  </si>
  <si>
    <t>02-21-2024 15:44:40</t>
  </si>
  <si>
    <t>Do you notice how it's all one issue? Her cheating caused his lack of trust, that's why I commented what I did. I never said OP is being unreasonable. Id also have an issue with this except I wouldn't be dating a known cheater..</t>
  </si>
  <si>
    <t>https://www.reddit.com/r/relationship_advice/comments/1awd3cp/i_18m_didnt_want_my_gf_18f_to_go_busking_she_is/krgnr4f/</t>
  </si>
  <si>
    <t>krgiddy</t>
  </si>
  <si>
    <t>02-21-2024 15:13:43</t>
  </si>
  <si>
    <t>I agree</t>
  </si>
  <si>
    <t>https://www.reddit.com/r/relationship_advice/comments/1awd3cp/i_18m_didnt_want_my_gf_18f_to_go_busking_she_is/krgiddy/</t>
  </si>
  <si>
    <t>krgjg7g</t>
  </si>
  <si>
    <t>02-21-2024 15:19:59</t>
  </si>
  <si>
    <t>Who is actively cheating? No of course not. Has cheated in the past? Good luck.
Believe it or not, people are capable of change and growth and our worst decisions don’t *have* to define us. I’ve never cheated on anyone, but I know plenty of people who made mistakes in their youth and learned valuable life lessons from them.
Or, feel free to reduce it down to “once a cheater always a cheater” if nuance is too much for you.</t>
  </si>
  <si>
    <t>https://www.reddit.com/r/relationship_advice/comments/1awd3cp/i_18m_didnt_want_my_gf_18f_to_go_busking_she_is/krgjg7g/</t>
  </si>
  <si>
    <t>krgk61e</t>
  </si>
  <si>
    <t>02-21-2024 15:24:08</t>
  </si>
  <si>
    <t>But…the whole post is about her insisting on going with her ex to do this. I agree with you that doing this with others or on her own makes way more sense, but that’s not what the post is about.</t>
  </si>
  <si>
    <t>https://www.reddit.com/r/relationship_advice/comments/1awd3cp/i_18m_didnt_want_my_gf_18f_to_go_busking_she_is/krgk61e/</t>
  </si>
  <si>
    <t>krgnv16</t>
  </si>
  <si>
    <t>02-21-2024 15:45:16</t>
  </si>
  <si>
    <t>No I was just saying that he wasn't being unreasonable tho. Your acting as if his lack of trust is to blame in this situation but it really is not.</t>
  </si>
  <si>
    <t>https://www.reddit.com/r/relationship_advice/comments/1awd3cp/i_18m_didnt_want_my_gf_18f_to_go_busking_she_is/krgnv16/</t>
  </si>
  <si>
    <t>krgoeas</t>
  </si>
  <si>
    <t>Yes that's what I noticed I literally said that and if that is how you were trying to say it you should've worded it differently because the way you put it seems as if your blaming him and I'm sure he would've thought the same when he read it.</t>
  </si>
  <si>
    <t>https://www.reddit.com/r/relationship_advice/comments/1awd3cp/i_18m_didnt_want_my_gf_18f_to_go_busking_she_is/krgoeas/</t>
  </si>
  <si>
    <t>krglgkw</t>
  </si>
  <si>
    <t>02-21-2024 15:31:37</t>
  </si>
  <si>
    <t>I don't think most cheaters will cheat when stuff is going well in their relationship but when stuff gets rocky they do cheat , period.</t>
  </si>
  <si>
    <t>https://www.reddit.com/r/relationship_advice/comments/1awd3cp/i_18m_didnt_want_my_gf_18f_to_go_busking_she_is/krglgkw/</t>
  </si>
  <si>
    <t>krgp7r0</t>
  </si>
  <si>
    <t>I reread it and I see what you're saying I will go edit it to say what I meant more clear.</t>
  </si>
  <si>
    <t>https://www.reddit.com/r/relationship_advice/comments/1awd3cp/i_18m_didnt_want_my_gf_18f_to_go_busking_she_is/krgp7r0/</t>
  </si>
  <si>
    <t>krgmju9</t>
  </si>
  <si>
    <t>Well I’m glad that I found the authority on this topic.
Period.</t>
  </si>
  <si>
    <t>https://www.reddit.com/r/relationship_advice/comments/1awd3cp/i_18m_didnt_want_my_gf_18f_to_go_busking_she_is/krgmju9/</t>
  </si>
  <si>
    <t>Percentage</t>
  </si>
  <si>
    <t>percentage</t>
  </si>
  <si>
    <t>F with Comments</t>
  </si>
  <si>
    <t>M with Comments</t>
  </si>
  <si>
    <t>NB with comments</t>
  </si>
  <si>
    <t>krgd6xf</t>
  </si>
  <si>
    <t>02-21-2024 14:42:22</t>
  </si>
  <si>
    <t>You don't have to cut her off or avoid her, just stop going out of your way for her. Let contact be incidental or on her initiative until you get yourself back on track.
If she doesn't iniate even that much contact as a 'friend' then you aren't even actually one of them to her.</t>
  </si>
  <si>
    <t>https://www.reddit.com/r/relationship_advice/comments/1awd36v/i_24m_feel_guilty_whenever_i_try_to_get_over_a/krgd6xf/</t>
  </si>
  <si>
    <t>krgacqe</t>
  </si>
  <si>
    <t>02-21-2024 14:24:22</t>
  </si>
  <si>
    <t>KK_Leo_1234</t>
  </si>
  <si>
    <t>As soon as possible. I personally did not accept the proposal to date (bf/gf) until my now husband was ready to bring me home for family dinner. That’s the day we first started dating.</t>
  </si>
  <si>
    <t>https://www.reddit.com/r/relationship_advice/comments/1awd1lc/how_long_should_i_18m_wait_to_tell_a_person_im/krgacqe/</t>
  </si>
  <si>
    <t>krgaic1</t>
  </si>
  <si>
    <t>I think you should tell her ASAP. 
I can’t imagine dating someone who planned to keep me a secret nor imaging dating someone who let their parents control their lives like that. It doesn’t bode well for having autonomy as a couple later in life.
That said, you’re 18. The chances of this relationship making it for the long haul is about zero. So if she’s up to just have fun for a bit, cool. 
You have to realize that in 6 years, she’d be 26. If that’s when she can first be “out” to your family, when is marriage a possibility? 28? What if she wants kids? What if your family disapproves and you end things since you do what your parents want and now she’s starting over at nearly 30? That’s not fair. You’re 2 years younger AND don’t have a biological clock to worry about. She does if she thinks she wants kids.</t>
  </si>
  <si>
    <t>https://www.reddit.com/r/relationship_advice/comments/1awd1lc/how_long_should_i_18m_wait_to_tell_a_person_im/krgaic1/</t>
  </si>
  <si>
    <t>krgb6u9</t>
  </si>
  <si>
    <t>02-21-2024 14:29:43</t>
  </si>
  <si>
    <t>you need to tell her as soon as possible do not wait. If it was me I would not even accept dating someone until that person was ready to bring me home to meet the parents.</t>
  </si>
  <si>
    <t>https://www.reddit.com/r/relationship_advice/comments/1awd1lc/how_long_should_i_18m_wait_to_tell_a_person_im/krgb6u9/</t>
  </si>
  <si>
    <t>krgbddn</t>
  </si>
  <si>
    <t>02-21-2024 14:30:53</t>
  </si>
  <si>
    <t>Oh I don't care if they disapprove but I do want to invite them to the wedding. Whether they accept or not is up to them. But I want to know I've done right by my standards yk? I'm scared about telling her cuz that's a very sudden thing to say and might scare her off for being too forward.</t>
  </si>
  <si>
    <t>https://www.reddit.com/r/relationship_advice/comments/1awd1lc/how_long_should_i_18m_wait_to_tell_a_person_im/krgbddn/</t>
  </si>
  <si>
    <t>krgcafy</t>
  </si>
  <si>
    <t>02-21-2024 14:36:45</t>
  </si>
  <si>
    <t>I mean I can't if I want any hint of an inheritance after putting up with them for so long. I'm just concerned because 2nd date seems almost too soon?</t>
  </si>
  <si>
    <t>https://www.reddit.com/r/relationship_advice/comments/1awd1lc/how_long_should_i_18m_wait_to_tell_a_person_im/krgcafy/</t>
  </si>
  <si>
    <t>krgcbvl</t>
  </si>
  <si>
    <t>02-21-2024 14:37:00</t>
  </si>
  <si>
    <t>That’s kind of my point though. It *should* scare her off. 
Don’t waste her time because you selfishly want to keep a secret that will impact her for fear she won’t go along with it and keep dating you. She needs to know that you will be doing what your parents prefer and how that will impact her. No trips together, no holidays together, no seeing her or really talking to her if you’re home with your family, not being able to introduce her to friends as they might let slip back to your family that she exists, and so forth. 
How would YOU feel if you were kept a secret like that?</t>
  </si>
  <si>
    <t>https://www.reddit.com/r/relationship_advice/comments/1awd1lc/how_long_should_i_18m_wait_to_tell_a_person_im/krgcbvl/</t>
  </si>
  <si>
    <t>krgcszw</t>
  </si>
  <si>
    <t>02-21-2024 14:40:00</t>
  </si>
  <si>
    <t>Things like “I’ve been married” “i have kids” “I don’t want kids” “I have herpes” “i live in a cardboard box under an overpass” “I hate dogs” “I refuse to drive”…..
Anything you fear would be a dealbreaker is something you should put out there right away IMHO. It’s not fair to suck someone in and then drop a bomb.</t>
  </si>
  <si>
    <t>https://www.reddit.com/r/relationship_advice/comments/1awd1lc/how_long_should_i_18m_wait_to_tell_a_person_im/krgcszw/</t>
  </si>
  <si>
    <t>krgenim</t>
  </si>
  <si>
    <t>02-21-2024 14:51:24</t>
  </si>
  <si>
    <t>I see I get your point now. I'll tell her at the second date a while before we kiss or do anything so her first isn't wasted.</t>
  </si>
  <si>
    <t>https://www.reddit.com/r/relationship_advice/comments/1awd1lc/how_long_should_i_18m_wait_to_tell_a_person_im/krgenim/</t>
  </si>
  <si>
    <t>krg97wt</t>
  </si>
  <si>
    <t>02-21-2024 14:17:01</t>
  </si>
  <si>
    <t>ipushfatkiidz</t>
  </si>
  <si>
    <t>I'd just openly communicate with him that you appreciate the balance you've had so far, but you've started to desire more quality time together, because imo seeing each other at work might be nice but it doesnt provide the same depth of connection as dedicated, intentional quality time outside of the workplace.  And often, work environments involve tasks, responsibilities, and interactions with colleagues that may not allow for the same level of personal connection as spending time together in a more relaxed setting.. So just be honest that you would like to do some other activities together outside of work.</t>
  </si>
  <si>
    <t>https://www.reddit.com/r/relationship_advice/comments/1awcvln/i_f22_want_to_spend_more_time_with_my_partner_m23/krg97wt/</t>
  </si>
  <si>
    <t>krg9sxu</t>
  </si>
  <si>
    <t>02-21-2024 14:20:49</t>
  </si>
  <si>
    <t>Just tell him what you said here. Maybe you could add one more night during the work week and stay at his place. 
To me, seeing each other 1-2 times a week when you don’t live together is pretty reasonable. Spending every weekend together seems like a lot to me though—when do you each see friends or do your hobbies?</t>
  </si>
  <si>
    <t>https://www.reddit.com/r/relationship_advice/comments/1awcvln/i_f22_want_to_spend_more_time_with_my_partner_m23/krg9sxu/</t>
  </si>
  <si>
    <t>krg9a4e</t>
  </si>
  <si>
    <t>02-21-2024 14:17:24</t>
  </si>
  <si>
    <t>hedobi</t>
  </si>
  <si>
    <t>Yes, especially since you already broke up with him once and he is dishonest. Doing it in person helps nobody at this point. Just do it asap on the phone.</t>
  </si>
  <si>
    <t>https://www.reddit.com/r/relationship_advice/comments/1awcui0/is_it_ok_to_break_up_over_the_phone_23f22m/krg9a4e/</t>
  </si>
  <si>
    <t>krgdkwd</t>
  </si>
  <si>
    <t>02-21-2024 14:44:47</t>
  </si>
  <si>
    <t>frogcatinatux</t>
  </si>
  <si>
    <t>from my experience of dating a liar, best do it over text. they’ll just gaslight you and manipulate you if given the chance to have a conversation that you can’t run from.</t>
  </si>
  <si>
    <t>https://www.reddit.com/r/relationship_advice/comments/1awcui0/is_it_ok_to_break_up_over_the_phone_23f22m/krgdkwd/</t>
  </si>
  <si>
    <t>krg88ml</t>
  </si>
  <si>
    <t>02-21-2024 14:10:30</t>
  </si>
  <si>
    <t>If she won’t settle for anything less than an admission of cheating, I don’t think you’re going to be able to work through this.  But for future reference, if you’re going through a rough patch, I’d recommend picking someone you’ve never tried blurring friendship boundaries with as the first person you turn to after a fight.</t>
  </si>
  <si>
    <t>https://www.reddit.com/r/relationship_advice/comments/1awctcj/how_can_i_20m_patch_things_up_with_my_girlfriend/krg88ml/</t>
  </si>
  <si>
    <t>krgctvk</t>
  </si>
  <si>
    <t>02-21-2024 14:40:09</t>
  </si>
  <si>
    <t>Designer_Lie_8610</t>
  </si>
  <si>
    <t>Does your GF confide, negatively about you, in male friends she wanted to fk?</t>
  </si>
  <si>
    <t>https://www.reddit.com/r/relationship_advice/comments/1awctcj/how_can_i_20m_patch_things_up_with_my_girlfriend/krgctvk/</t>
  </si>
  <si>
    <t>krgapo1</t>
  </si>
  <si>
    <t>02-21-2024 14:26:41</t>
  </si>
  <si>
    <t>This is such a boring thing that childish people do. You’ve done something she doesn’t feel comfortable with, so she does a few mental gymnastics to label it “cheating” because once it’s cheating, you’ve done something wrong because cheating is wrong. 
This is red flag behaviour for me. Not for all, but to me it’s bullshit emotional bullying.
Stand your ground. If she wants to make up definitions of “cheating”, doesn’t mean you have to subscribe to them.</t>
  </si>
  <si>
    <t>https://www.reddit.com/r/relationship_advice/comments/1awctcj/how_can_i_20m_patch_things_up_with_my_girlfriend/krgapo1/</t>
  </si>
  <si>
    <t>krg7sh2</t>
  </si>
  <si>
    <t>02-21-2024 14:07:27</t>
  </si>
  <si>
    <t>Desperate_Pool_9712</t>
  </si>
  <si>
    <t>Seems like the two don’t/won’t get along together.. you gotta choose</t>
  </si>
  <si>
    <t>https://www.reddit.com/r/relationship_advice/comments/1awctcj/how_can_i_20m_patch_things_up_with_my_girlfriend/krg7sh2/</t>
  </si>
  <si>
    <t>krgckmo</t>
  </si>
  <si>
    <t>02-21-2024 14:38:32</t>
  </si>
  <si>
    <t>It’s emotional cheating. How would you feel if someone your SO was romantically interested in knew all about you negatively?</t>
  </si>
  <si>
    <t>https://www.reddit.com/r/relationship_advice/comments/1awctcj/how_can_i_20m_patch_things_up_with_my_girlfriend/krgckmo/</t>
  </si>
  <si>
    <t>krgd156</t>
  </si>
  <si>
    <t>02-21-2024 14:41:23</t>
  </si>
  <si>
    <t>Please refer to my original comment</t>
  </si>
  <si>
    <t>https://www.reddit.com/r/relationship_advice/comments/1awctcj/how_can_i_20m_patch_things_up_with_my_girlfriend/krgd156/</t>
  </si>
  <si>
    <t>krgdln4</t>
  </si>
  <si>
    <t>02-21-2024 14:44:55</t>
  </si>
  <si>
    <t>Please refer to the definition of emotional cheating</t>
  </si>
  <si>
    <t>https://www.reddit.com/r/relationship_advice/comments/1awctcj/how_can_i_20m_patch_things_up_with_my_girlfriend/krgdln4/</t>
  </si>
  <si>
    <t>krgfcn5</t>
  </si>
  <si>
    <t>02-21-2024 14:55:36</t>
  </si>
  <si>
    <t>Yeah, as defined by you. Again, refer to my original comment.</t>
  </si>
  <si>
    <t>https://www.reddit.com/r/relationship_advice/comments/1awctcj/how_can_i_20m_patch_things_up_with_my_girlfriend/krgfcn5/</t>
  </si>
  <si>
    <t>krg7wly</t>
  </si>
  <si>
    <t>02-21-2024 14:08:14</t>
  </si>
  <si>
    <t>Amazing_Beautiful_10</t>
  </si>
  <si>
    <t>It depends whether you like George or love him.
If you are absolutely in love with him but aren't ready for a LDR, then there is no commitment. Instead of holding on to each other and regretting even liking someone. You need to move on. Not necessarily with someone, unless this new person seems close, compatible and a potential enough to be a partner. 
It depends on your life and where you are headed, career wise and how you see yourself. If you feel you want to have a life partner by so or so age, you must stop latching on to people who don't want to commit. Even married people have LDR and it's not always unsuccessful. It needs work. It's not the LDR George said no to. It's the work that needs to be done and the possibility of having a shared future.</t>
  </si>
  <si>
    <t>https://www.reddit.com/r/relationship_advice/comments/1awcrms/i_f25_am_in_love_with_someone_m26_i_cant_have/krg7wly/</t>
  </si>
  <si>
    <t>krge8y2</t>
  </si>
  <si>
    <t>02-21-2024 14:48:56</t>
  </si>
  <si>
    <t>WhatHappenedMonday</t>
  </si>
  <si>
    <t>Only move ahead with your new guy if you are absolutely sure you will not cheat on him.  If you do move ahead, you must cut all contact off with George after informing him of your decision.  If you do not cut off the contact, you will be emotionally cheating on your new boyfriend.  Also, your new relationship will never grow if you keep comparing him to George.  You must cut all the strings no matter how painful.  Look at it this way, is it more painful to move on from George, or wait until he inevitably moves on from you?</t>
  </si>
  <si>
    <t>https://www.reddit.com/r/relationship_advice/comments/1awcrms/i_f25_am_in_love_with_someone_m26_i_cant_have/krge8y2/</t>
  </si>
  <si>
    <t>krg8iv8</t>
  </si>
  <si>
    <t>02-21-2024 14:12:23</t>
  </si>
  <si>
    <t>Depends on how you see your relationship and where you want to get. Right now, since you have fallen for him, you should focus on protecting yourself. It's more than 'benefits' for you now. You can obviously never know about his intentions anyway. You can be friends again, maybe, once you are over him in a while. 
Now, you just have to say no.</t>
  </si>
  <si>
    <t>https://www.reddit.com/r/relationship_advice/comments/1awcrii/what_to_do_when_my30f_exfwb32m_starts/krg8iv8/</t>
  </si>
  <si>
    <t>krg9hvn</t>
  </si>
  <si>
    <t>02-21-2024 14:18:49</t>
  </si>
  <si>
    <t>CommonTaytor</t>
  </si>
  <si>
    <t>Do you like hurting yourself?  If you do, continue just as you are and enjoy the pain you’re causing yourself.   If it was going to happen with him, it would have already.  But you already know that.   
Did you know you can cut anyone off for any reason at all?  Your FWB didn’t have to end badly in order for you to drop all contact.   Although, I’d argue that bread crumbing is cruel and that’s a great reason to end all contact.   
That’s the thing with hormones, there are hormones that bond us to each other, especially when the sex is good.  Our species is designed to pair, thus giving the baby the nurture and protection that two people provide best.   You got a bad case of hormones and that will pass if you let it.</t>
  </si>
  <si>
    <t>https://www.reddit.com/r/relationship_advice/comments/1awcrii/what_to_do_when_my30f_exfwb32m_starts/krg9hvn/</t>
  </si>
  <si>
    <t>krga7py</t>
  </si>
  <si>
    <t>02-21-2024 14:23:29</t>
  </si>
  <si>
    <t>Aaah-biscuits</t>
  </si>
  <si>
    <t>If he asks how you are, keep communication to a minimum, polite, but short. If things get too deep in conversation, maybe say you're not quite there yet and need a bit more time/space. If he asks to meet up, maybe say, "I'm not ready to meet up as just friends just yet, I need more time." If he's a true friend, he should respect that.</t>
  </si>
  <si>
    <t>https://www.reddit.com/r/relationship_advice/comments/1awcrii/what_to_do_when_my30f_exfwb32m_starts/krga7py/</t>
  </si>
  <si>
    <t>krga95d</t>
  </si>
  <si>
    <t>02-21-2024 14:23:44</t>
  </si>
  <si>
    <t>Yes, thats why I told him how I felt and we decided to stop being FWB. I just don’t want to enable his breadcrumbing and drag out my own healing process if he starts wanting to talk again</t>
  </si>
  <si>
    <t>https://www.reddit.com/r/relationship_advice/comments/1awcrii/what_to_do_when_my30f_exfwb32m_starts/krga95d/</t>
  </si>
  <si>
    <t>krgawqo</t>
  </si>
  <si>
    <t>02-21-2024 14:27:56</t>
  </si>
  <si>
    <t>You're right. I can't help but think he might still develop feelings for me, but even I know deep down that won't happen. Right now I'm worried about enabling his breadcrumbing and dragging out my own healing process.
"Did you know you can cut anyone off for any reason at all?" I needed to hear that. I keep worrying about hurting his feelings when I'm here trying to hold my own shattered heart together.</t>
  </si>
  <si>
    <t>https://www.reddit.com/r/relationship_advice/comments/1awcrii/what_to_do_when_my30f_exfwb32m_starts/krgawqo/</t>
  </si>
  <si>
    <t>krgbgnv</t>
  </si>
  <si>
    <t>02-21-2024 14:31:28</t>
  </si>
  <si>
    <t>Keep things short and sweet with him, solid advice. But I am concerned that even that might enable further breadcrumbing: just the fact I'm replying to him will give him that satisfaction. Maybe I'll just avoid opening any texts he sends until the following day or something</t>
  </si>
  <si>
    <t>https://www.reddit.com/r/relationship_advice/comments/1awcrii/what_to_do_when_my30f_exfwb32m_starts/krgbgnv/</t>
  </si>
  <si>
    <t>krgcb6d</t>
  </si>
  <si>
    <t>02-21-2024 14:36:53</t>
  </si>
  <si>
    <t>Honey, he doesn’t care about your feelings so please quit caring about his.   His Breadcrumbs are there just in case he hits a dry spell and can’t bang anyone else.   You’ll get a booty call soon enough if you don’t block him on everything.    Get strong- you’re worth so much more.</t>
  </si>
  <si>
    <t>https://www.reddit.com/r/relationship_advice/comments/1awcrii/what_to_do_when_my30f_exfwb32m_starts/krgcb6d/</t>
  </si>
  <si>
    <t>krgkts8</t>
  </si>
  <si>
    <t>02-21-2024 15:28:00</t>
  </si>
  <si>
    <t>666pants</t>
  </si>
  <si>
    <t>I've been in this exact same situation with someone before and I learned a lot from it. I held onto the idea of being with this person waaaaaay too long and wasted a lot of time that I'd never get back. After having my heart broken over and over again, I finally chose my mental health over any hopes this guy would finally commit to being with me. I cut all communication with him. It sucked for a while just knowing this was the only way for me to finally let it go. About 6 months later I met someone else and we fell for eachother hard and fast. Shortly after, guess who asks to see me because he "needed to talk"? He came by my house and begged me to be with him. I wish I could say I got some sort of satisfaction from telling him no, but I'm a big ol' softie. It was awful. I don't know why I shared all of that, lol. I just haven't thought about it for a long time. 
I guess what I'm trying to say is don't torture yourself by keeping in contact with this guy. You deserve more than just being someone's fall back. As much as it hurts to let someone you really wanted to be with go, it's really the only way to move past it.</t>
  </si>
  <si>
    <t>https://www.reddit.com/r/relationship_advice/comments/1awcrii/what_to_do_when_my30f_exfwb32m_starts/krgkts8/</t>
  </si>
  <si>
    <t>krggeyo</t>
  </si>
  <si>
    <t>02-21-2024 15:02:04</t>
  </si>
  <si>
    <t>So you think it's intentional breadcrumbing? If that is the case OP maybe he's not going to be such a good friend in the future either...</t>
  </si>
  <si>
    <t>https://www.reddit.com/r/relationship_advice/comments/1awcrii/what_to_do_when_my30f_exfwb32m_starts/krggeyo/</t>
  </si>
  <si>
    <t>krgd8vv</t>
  </si>
  <si>
    <t>02-21-2024 14:42:43</t>
  </si>
  <si>
    <t>Since he's a long time friend I have a hard time thinking this way. But you're absolutely right. Thank you 🩵</t>
  </si>
  <si>
    <t>https://www.reddit.com/r/relationship_advice/comments/1awcrii/what_to_do_when_my30f_exfwb32m_starts/krgd8vv/</t>
  </si>
  <si>
    <t>krgo4gj</t>
  </si>
  <si>
    <t>02-21-2024 15:46:45</t>
  </si>
  <si>
    <t>Thank you for sharing 💛 That's the thing with guys that like to string us along, they only realize what they lost once it really hits them that we're gone. And truth be told, he did all that to try to get you to leave your man, and if you did he was going to fall right back into the same patterns. He did all that looking for an ego boost, so never feel bad about it hun. I'm proud of you for putting yourself first :)
I also decided to cut off our fwb arrangement for my own mental health - I was falling hard and having a hard time dealing with the lack of emotional connection that these arrangements entail. 
I don’t think my ex-fwb will go so far, but I know he'll  start texting me under the guise of being my friend, which will only allow him to string me along if I enable it. And for him it'll just be an ego boost.
Thank you, it's still fresh and painful but I've gone no contact for now and am slowly healing</t>
  </si>
  <si>
    <t>https://www.reddit.com/r/relationship_advice/comments/1awcrii/what_to_do_when_my30f_exfwb32m_starts/krgo4gj/</t>
  </si>
  <si>
    <t>krghiyc</t>
  </si>
  <si>
    <t>02-21-2024 15:08:45</t>
  </si>
  <si>
    <t>I don’t know if it's intentional, but I noticed he has that pattern, which is why I'd like to mentally prepare for it beforehand. Yes, I'm already pretty certain that I don’t want to continue our friendship going forward, which to me means no more outings with him and our mutual friend group. But I don’t see the need to block him unless he starts to blatantly cross my boundaries</t>
  </si>
  <si>
    <t>https://www.reddit.com/r/relationship_advice/comments/1awcrii/what_to_do_when_my30f_exfwb32m_starts/krghiyc/</t>
  </si>
  <si>
    <t>krgi926</t>
  </si>
  <si>
    <t>02-21-2024 15:13:01</t>
  </si>
  <si>
    <t>I think that's the healthiest approach for you going forward. Wishing you all the best OP</t>
  </si>
  <si>
    <t>https://www.reddit.com/r/relationship_advice/comments/1awcrii/what_to_do_when_my30f_exfwb32m_starts/krgi926/</t>
  </si>
  <si>
    <t>krg8wp8</t>
  </si>
  <si>
    <t>02-21-2024 14:14:58</t>
  </si>
  <si>
    <t>Professional_Cow_713</t>
  </si>
  <si>
    <t>This is called triangulation. I would dump this dude before he wrecks all the hard work you’ve done on your self esteem.</t>
  </si>
  <si>
    <t>https://www.reddit.com/r/relationship_advice/comments/1awcr0m/how_do_i_23f_get_over_my_boyfriend_25m_comparing/krg8wp8/</t>
  </si>
  <si>
    <t>krgb9gp</t>
  </si>
  <si>
    <t>02-21-2024 14:30:11</t>
  </si>
  <si>
    <t>You don’t. You dump his ass, and suggest if he likes his ex so damn much that he go and ruin her life.  
What an ass that guy is.</t>
  </si>
  <si>
    <t>https://www.reddit.com/r/relationship_advice/comments/1awcr0m/how_do_i_23f_get_over_my_boyfriend_25m_comparing/krgb9gp/</t>
  </si>
  <si>
    <t>krgbncs</t>
  </si>
  <si>
    <t>02-21-2024 14:32:41</t>
  </si>
  <si>
    <t>If he starts seeing his ex you realize your relationship is over, right?  Sounds like you need to do some hard growing up.  You also need to dump your boyfriend and the reasons seem obvious to everyone but you.</t>
  </si>
  <si>
    <t>https://www.reddit.com/r/relationship_advice/comments/1awcr0m/how_do_i_23f_get_over_my_boyfriend_25m_comparing/krgbncs/</t>
  </si>
  <si>
    <t>krgep2z</t>
  </si>
  <si>
    <t>02-21-2024 14:51:40</t>
  </si>
  <si>
    <t>I would maybe think about therapy to help with your self-esteem. Maybe even couples counselling, so your bf can better understand your feelings towards sx? I feel like he's missing the mark completely because his ex never had an eating disorder. He failing to see that even if ex was a virgin and so are you it doesn't mean you see sx in the same way.
But ive got to say OP your being very forgiving/trusting here. Since he has said:
 "Sx was more carnal with his ex and more mechanical with you"
And
"Thing were BETTER physically with his ex"
This would be one thing, but I guess his being his only frame of reference, I could kinda understand the slip up there. But now she conveniently wants to be friends after she broke up with her ex? She really has no one else? So she has never had any other friends she wants to rekindle a friendship with? Just your bf? Were they best friends before they dated or something? Maybe... maybe again, that would all be ok for me, if one, or the other hadn't happened...
 That's very trusting OP, I hope he's worthy of it.</t>
  </si>
  <si>
    <t>https://www.reddit.com/r/relationship_advice/comments/1awcr0m/how_do_i_23f_get_over_my_boyfriend_25m_comparing/krgep2z/</t>
  </si>
  <si>
    <t>krgjjim</t>
  </si>
  <si>
    <t>02-21-2024 15:20:31</t>
  </si>
  <si>
    <t>Ask him who? Each time like you’ve never heard her name</t>
  </si>
  <si>
    <t>https://www.reddit.com/r/relationship_advice/comments/1awcr0m/how_do_i_23f_get_over_my_boyfriend_25m_comparing/krgjjim/</t>
  </si>
  <si>
    <t>krgc7n9</t>
  </si>
  <si>
    <t>02-21-2024 14:36:17</t>
  </si>
  <si>
    <t>Piilootus</t>
  </si>
  <si>
    <t>Why do you want to get over this? 
Unfortunately, it's very clear you're second place in his eyes. He's never once stopped thinking about his ex. He compared you to her during sex. It's a pretty obvious that you keep thoughts like that to yourself, there's just no excuse good enough for why he did it.</t>
  </si>
  <si>
    <t>https://www.reddit.com/r/relationship_advice/comments/1awcr0m/how_do_i_23f_get_over_my_boyfriend_25m_comparing/krgc7n9/</t>
  </si>
  <si>
    <t>krgmb7v</t>
  </si>
  <si>
    <t>02-21-2024 15:36:28</t>
  </si>
  <si>
    <t>O4243G</t>
  </si>
  <si>
    <t>You should stop him from meeting up with his ex. She obviously only reached out because she was single again. She’s not looking for a friend LOL she’s looking to rebound.</t>
  </si>
  <si>
    <t>https://www.reddit.com/r/relationship_advice/comments/1awcr0m/how_do_i_23f_get_over_my_boyfriend_25m_comparing/krgmb7v/</t>
  </si>
  <si>
    <t>krgs5yh</t>
  </si>
  <si>
    <t>02-21-2024 16:09:23</t>
  </si>
  <si>
    <t>havingahardtime67</t>
  </si>
  <si>
    <t>Dump him NOW before he un-does all your hard work. 
He absolutely knows what he’s doing!</t>
  </si>
  <si>
    <t>https://www.reddit.com/r/relationship_advice/comments/1awcr0m/how_do_i_23f_get_over_my_boyfriend_25m_comparing/krgs5yh/</t>
  </si>
  <si>
    <t>krgad7q</t>
  </si>
  <si>
    <t>02-21-2024 14:24:27</t>
  </si>
  <si>
    <t>If it’s not already too late.</t>
  </si>
  <si>
    <t>https://www.reddit.com/r/relationship_advice/comments/1awcr0m/how_do_i_23f_get_over_my_boyfriend_25m_comparing/krgad7q/</t>
  </si>
  <si>
    <t>krgbffp</t>
  </si>
  <si>
    <t>Amar_Akbar_Anthony20</t>
  </si>
  <si>
    <t>&gt;"I may find the love of my life on the street tomorrow and text you it's over" 
I also find this extremely odd you are just placeholder until she finds someone better?</t>
  </si>
  <si>
    <t>https://www.reddit.com/r/relationship_advice/comments/1awcqye/my_27m_girlfriend_23f_is_in_on_a_vacation_in_asia/krgbffp/</t>
  </si>
  <si>
    <t>krgbi1v</t>
  </si>
  <si>
    <t>02-21-2024 14:31:43</t>
  </si>
  <si>
    <t>Oh boy has she got you wrapped.   I didn’t need to read any further than ‘I may find the love of my life in the street tomorrow and text you it’s over” to know you’re playing a losing game.   She’s been honest with you but you’re not listening.   She’s told you that you are NOT the love of her life and that she’s looking for the “one” but you’ll do for now.   
Do you want to be a mere placeholder?  That’s all you are.   She’s made no commitment to you and she continues her quest for love while you’re all in.  Every day you’re in a relationship with her is a day you’ve kept yourself from finding your someone.</t>
  </si>
  <si>
    <t>https://www.reddit.com/r/relationship_advice/comments/1awcqye/my_27m_girlfriend_23f_is_in_on_a_vacation_in_asia/krgbi1v/</t>
  </si>
  <si>
    <t>krgauwj</t>
  </si>
  <si>
    <t>02-21-2024 14:27:37</t>
  </si>
  <si>
    <t>I’m confused too. Seems like she was trying to make you jealous or something. Stir up a little drama. That’s not cool. 
I (45F) think you handled it just fine and she’s being ridiculous.</t>
  </si>
  <si>
    <t>https://www.reddit.com/r/relationship_advice/comments/1awcqye/my_27m_girlfriend_23f_is_in_on_a_vacation_in_asia/krgauwj/</t>
  </si>
  <si>
    <t>krgcyrk</t>
  </si>
  <si>
    <t>Aramid55</t>
  </si>
  <si>
    <t>Consider yourself single and act accordingly.
She is only good for being side chick not girlfriend.
Come on man, have sone self respect</t>
  </si>
  <si>
    <t>https://www.reddit.com/r/relationship_advice/comments/1awcqye/my_27m_girlfriend_23f_is_in_on_a_vacation_in_asia/krgcyrk/</t>
  </si>
  <si>
    <t>krgdem7</t>
  </si>
  <si>
    <t>02-21-2024 14:43:43</t>
  </si>
  <si>
    <t>Essentialy yes. I told her I don't want to make things more serious between us and she thought of this as compromise. We would be exclusive until one of us finds a better suiting partner. I guess she is afraid by the risks of promiscuity and so am I. If we can have some action on the regular and not worry about the other person that is ideal. But nothing more I think...atleast by what we agreed upon. Anyway. It's pretty confusing. I think she has borderline or something. One time she says one thing, the next she does differently.</t>
  </si>
  <si>
    <t>https://www.reddit.com/r/relationship_advice/comments/1awcqye/my_27m_girlfriend_23f_is_in_on_a_vacation_in_asia/krgdem7/</t>
  </si>
  <si>
    <t>krgco7u</t>
  </si>
  <si>
    <t>02-21-2024 14:39:10</t>
  </si>
  <si>
    <t>But no, I do realize that. It's the same the other way around. If I meet someone I click with better I'd be out on my way too. I'm not trying to make it seem as if I'm her puppy and this goes only for her. It's mutual. That's why I'm baffled by her text. It's like she forgot what she said. Think of it as like... instead of cheating, we would just be honest and end the sexual relationship if we find a better suiting person. That's it. I have no issues with that. I just happen to enjoy the time we spend together and haven't found a better partner yet. The moment we agreed on this I knew she wasn't "the one" for me too so there is no issue. But she acts like she forgot what she said. That's what confuses me.</t>
  </si>
  <si>
    <t>https://www.reddit.com/r/relationship_advice/comments/1awcqye/my_27m_girlfriend_23f_is_in_on_a_vacation_in_asia/krgco7u/</t>
  </si>
  <si>
    <t>krge1h8</t>
  </si>
  <si>
    <t>02-21-2024 14:47:39</t>
  </si>
  <si>
    <t>Oh yeah deffinately. I mean it's not like I walk around with a tshirt saying "I'm taken". If something comes up  I'm out too, I hope she knows this is going out of topic I think.</t>
  </si>
  <si>
    <t>https://www.reddit.com/r/relationship_advice/comments/1awcqye/my_27m_girlfriend_23f_is_in_on_a_vacation_in_asia/krge1h8/</t>
  </si>
  <si>
    <t>krge636</t>
  </si>
  <si>
    <t>02-21-2024 14:48:27</t>
  </si>
  <si>
    <t>I sure hope I did. Thank you!</t>
  </si>
  <si>
    <t>https://www.reddit.com/r/relationship_advice/comments/1awcqye/my_27m_girlfriend_23f_is_in_on_a_vacation_in_asia/krge636/</t>
  </si>
  <si>
    <t>krg6r27</t>
  </si>
  <si>
    <t>02-21-2024 14:00:23</t>
  </si>
  <si>
    <t>Your feelings are totally valid!!Have you communicated to him that you want flowers or that you like them?</t>
  </si>
  <si>
    <t>https://www.reddit.com/r/relationship_advice/comments/1awcnib/me_27f_30m_how_would_you_feel/krg6r27/</t>
  </si>
  <si>
    <t>krgcz42</t>
  </si>
  <si>
    <t>02-21-2024 14:41:02</t>
  </si>
  <si>
    <t>Tell him how you felt when you met at the mall.  Tell him you want flowers.  Tell him what you want because he’s not a mind reader and won’t think of it for himself.</t>
  </si>
  <si>
    <t>https://www.reddit.com/r/relationship_advice/comments/1awcnib/me_27f_30m_how_would_you_feel/krgcz42/</t>
  </si>
  <si>
    <t>krgq6k9</t>
  </si>
  <si>
    <t>02-21-2024 15:58:18</t>
  </si>
  <si>
    <t>Embarrassed_Crow_373</t>
  </si>
  <si>
    <t>I think if you've been together for 5 years and never done Valentine's or discussed it, then the precedent has been set that you aren't one for Valentine's. If you want him to meet expectations then you should tell him it is actually important to you and you just didn't want to put financial pressure on him in the past. Also, Valentine's goes both ways, you didn't seem to get him anything either? 
Silly mistake from him to bring flowers from someone else on a date near to Valentine's though.</t>
  </si>
  <si>
    <t>https://www.reddit.com/r/relationship_advice/comments/1awcnib/me_27f_30m_how_would_you_feel/krgq6k9/</t>
  </si>
  <si>
    <t>krg7drt</t>
  </si>
  <si>
    <t>02-21-2024 14:04:41</t>
  </si>
  <si>
    <t>I think routine is starting to put pressure on you guys since you have been together for so long.Does she make you feel loved?</t>
  </si>
  <si>
    <t>https://www.reddit.com/r/relationship_advice/comments/1awckfi/my_girlfriend_18f_tells_me_i_18m_dont_show_enough/krg7drt/</t>
  </si>
  <si>
    <t>krg71eq</t>
  </si>
  <si>
    <t>02-21-2024 14:02:20</t>
  </si>
  <si>
    <t>ionlyreadtitle</t>
  </si>
  <si>
    <t>Start showing her more love.  
Most people are not mentally mature enough to be in a long distance relationship.  
Long distance relationship at not real relationships.  To have to change your entire mind set to accept less love, less communication, less contact, less everything. 
If you two do not have the same values in a relationship. Then you two will never make it.</t>
  </si>
  <si>
    <t>https://www.reddit.com/r/relationship_advice/comments/1awckfi/my_girlfriend_18f_tells_me_i_18m_dont_show_enough/krg71eq/</t>
  </si>
  <si>
    <t>krgfmff</t>
  </si>
  <si>
    <t>02-21-2024 14:57:14</t>
  </si>
  <si>
    <t>chrisycr</t>
  </si>
  <si>
    <t>It’s easier if you have an end in sight. Is there a timeline for your LDR? Or is this just the norm for an unforeseen period? If it’s the norm, then you got to think of the future with her. What’s the plan? Because LDR is not sustainable. It only works if both parties know there’s something at the end to look forward to counting down together.</t>
  </si>
  <si>
    <t>https://www.reddit.com/r/relationship_advice/comments/1awckfi/my_girlfriend_18f_tells_me_i_18m_dont_show_enough/krgfmff/</t>
  </si>
  <si>
    <t>"Late 20s Male"</t>
  </si>
  <si>
    <t>krghqmz</t>
  </si>
  <si>
    <t>02-21-2024 15:10:01</t>
  </si>
  <si>
    <t>it’s most likely the distance. also routine can make you numb. i would switch it up by doing some gifts (e.g., writing a love letter, sending her cute matching socks with you). maybe even discussing with her to go somewhere for a trip, not at one of your homes, but interstate. then you can get excited together, make plans for it, budget, and be in anticipation.</t>
  </si>
  <si>
    <t>https://www.reddit.com/r/relationship_advice/comments/1awckfi/my_girlfriend_18f_tells_me_i_18m_dont_show_enough/krghqmz/</t>
  </si>
  <si>
    <t>krg7nb6</t>
  </si>
  <si>
    <t>02-21-2024 14:06:29</t>
  </si>
  <si>
    <t>She does make me feel loved. I feel content, but my ‘requirement’ to feel loved is just constant communication, reassurance, and feeling positive when talking to me! I think she requires more than what I need.</t>
  </si>
  <si>
    <t>https://www.reddit.com/r/relationship_advice/comments/1awckfi/my_girlfriend_18f_tells_me_i_18m_dont_show_enough/krg7nb6/</t>
  </si>
  <si>
    <t>krg7a1h</t>
  </si>
  <si>
    <t>02-21-2024 14:03:59</t>
  </si>
  <si>
    <t>How can I show her more love?</t>
  </si>
  <si>
    <t>https://www.reddit.com/r/relationship_advice/comments/1awckfi/my_girlfriend_18f_tells_me_i_18m_dont_show_enough/krg7a1h/</t>
  </si>
  <si>
    <t>krgh0n0</t>
  </si>
  <si>
    <t>02-21-2024 15:05:44</t>
  </si>
  <si>
    <t>We’re about to graduate High school This year, and we’re going to separate universities in different countries with different time zones which will be even worse. But after we graduate our undergrad, we’re looking to stay with each other physically.</t>
  </si>
  <si>
    <t>https://www.reddit.com/r/relationship_advice/comments/1awckfi/my_girlfriend_18f_tells_me_i_18m_dont_show_enough/krgh0n0/</t>
  </si>
  <si>
    <t>krg8lhh</t>
  </si>
  <si>
    <t>02-21-2024 14:12:52</t>
  </si>
  <si>
    <t>Being long distance isn’t easy, I get that you love her, but don’t let this pressure influence your future.Try telling her that you feel pressure without making her feel guilty that she wants more</t>
  </si>
  <si>
    <t>https://www.reddit.com/r/relationship_advice/comments/1awckfi/my_girlfriend_18f_tells_me_i_18m_dont_show_enough/krg8lhh/</t>
  </si>
  <si>
    <t>krg7ucr</t>
  </si>
  <si>
    <t>02-21-2024 14:07:48</t>
  </si>
  <si>
    <t>She already told you.</t>
  </si>
  <si>
    <t>https://www.reddit.com/r/relationship_advice/comments/1awckfi/my_girlfriend_18f_tells_me_i_18m_dont_show_enough/krg7ucr/</t>
  </si>
  <si>
    <t>krg8x4j</t>
  </si>
  <si>
    <t>02-21-2024 14:15:02</t>
  </si>
  <si>
    <t>What do you mean by the pressure?</t>
  </si>
  <si>
    <t>https://www.reddit.com/r/relationship_advice/comments/1awckfi/my_girlfriend_18f_tells_me_i_18m_dont_show_enough/krg8x4j/</t>
  </si>
  <si>
    <t>krgad41</t>
  </si>
  <si>
    <t>02-21-2024 14:24:26</t>
  </si>
  <si>
    <t>To be more then you are even when you are doing your best, to constantly not feel enough (also sorry for making mistakes, english isn’t my first language)</t>
  </si>
  <si>
    <t>https://www.reddit.com/r/relationship_advice/comments/1awckfi/my_girlfriend_18f_tells_me_i_18m_dont_show_enough/krgad41/</t>
  </si>
  <si>
    <t>krg7dk9</t>
  </si>
  <si>
    <t>02-21-2024 14:04:38</t>
  </si>
  <si>
    <t>HighOnPoker</t>
  </si>
  <si>
    <t>The first thing you should do is figure out what it is about him that has you so intrigued. If it’s something healthy, then pursue it. Say to him that you would like to spend some time together and that you have enjoyed your chats. Don’t play coy. Let him know you are interested and it he doesn’t reciprocate, move on. But if the reason why you are intrigued by him is unhealthy (for example, he’s emotionally or literally unavailable) then you need to take a beat and realize that you are obsessing over an idea and not a person. Once you have a handle on that, you can decide whether to pursue him, but if it’s very unhealthy, then move on. 
Whatever you do, pay attention to what he says and does to see if he is the guy you built him up to be in your head. If he starts saying or doing things that don’t match the vision of him that you built up in your head, be willing to revise how you see him. Don’t get stuck on idolizing him just because he’s become this prize you have been pursuing and contemplating for a while. But also perhaps he is the right match for you. Either way, good luck.</t>
  </si>
  <si>
    <t>https://www.reddit.com/r/relationship_advice/comments/1awcjrr/i_26_f_am_hunp_on_a_guy_35m_i_met_him_on_a_dating/krg7dk9/</t>
  </si>
  <si>
    <t>krg7d5u</t>
  </si>
  <si>
    <t>02-21-2024 14:04:34</t>
  </si>
  <si>
    <t>UnstableArchway</t>
  </si>
  <si>
    <t>This is long enough for him to show you who he is. And that is low effort.
There are many men who can work long hours and still MAKE time to do something for their wife. To at SOME point make their wife their priority. 
You have a come to jesus moment with this man and demand change. And either things improve, or nothing changes and you must consider whether or not you want that for your life. Think of how you feel now in 10 years with no gifts, no support raising X number of kids. 
Do not have children with this man until you see change. I beg of you.</t>
  </si>
  <si>
    <t>https://www.reddit.com/r/relationship_advice/comments/1awcjht/i_f23_and_my_husband_m27_arent_doing_too_good/krg7d5u/</t>
  </si>
  <si>
    <t>krg6wxx</t>
  </si>
  <si>
    <t>02-21-2024 14:01:30</t>
  </si>
  <si>
    <t>Substantial_Nail_738</t>
  </si>
  <si>
    <t>You're allowed to break up with them for any reason, it's your life, go for it.</t>
  </si>
  <si>
    <t>https://www.reddit.com/r/relationship_advice/comments/1awcdoh/i_23m_am_looking_to_break_up_with_my_gf_24f_how/krg6wxx/</t>
  </si>
  <si>
    <t>krg79d0</t>
  </si>
  <si>
    <t>02-21-2024 14:03:51</t>
  </si>
  <si>
    <t>Heavy-Educator8398</t>
  </si>
  <si>
    <t>If she can't afford it, she'll have to move out. If you can afford it, you can stay there.
I mean, from what you're writing it just seems you're not compatible anymore and that's a perfectly reasonable reason to go your separate ways. I'd sit her down and just explain what you're looking for in a relationship is different from what she can offer and want to break up.</t>
  </si>
  <si>
    <t>https://www.reddit.com/r/relationship_advice/comments/1awcdoh/i_23m_am_looking_to_break_up_with_my_gf_24f_how/krg79d0/</t>
  </si>
  <si>
    <t>krg8b3d</t>
  </si>
  <si>
    <t>02-21-2024 14:10:57</t>
  </si>
  <si>
    <t>Go with your second paragraph. You just have different timelines and are growing in different directions. Validate the good memories and experiences you've had together. She's not bad. You're not. You're just no longer on the same path. 
Gentle reminders if necessary that it isn't a negotiation. You're willing to help her with logistics and the practicalities of a disconnection, but you're not changing your mind.
Re: mental health - Ensure she has a support system (family/friends) aware of the breakup soon after it happens so they can help her.</t>
  </si>
  <si>
    <t>https://www.reddit.com/r/relationship_advice/comments/1awcdoh/i_23m_am_looking_to_break_up_with_my_gf_24f_how/krg8b3d/</t>
  </si>
  <si>
    <t>krgif4k</t>
  </si>
  <si>
    <t>02-21-2024 15:14:01</t>
  </si>
  <si>
    <t>are you sure you’re not just bored and not putting in effort into the relationship? i get that you’ve already decided to break up, but have you put in an effort to help her out of her mental state? she could very well be the woman you regret letting go. 
of course i don’t know your relationship or either of you, but do you just not love her anymore? how long have you felt this way and why?</t>
  </si>
  <si>
    <t>https://www.reddit.com/r/relationship_advice/comments/1awcdoh/i_23m_am_looking_to_break_up_with_my_gf_24f_how/krgif4k/</t>
  </si>
  <si>
    <t>krg4els</t>
  </si>
  <si>
    <t>02-21-2024 13:44:22</t>
  </si>
  <si>
    <t>HatsAndTopcoats</t>
  </si>
  <si>
    <t>If you don't feel excited about it, why do it?</t>
  </si>
  <si>
    <t>https://www.reddit.com/r/relationship_advice/comments/1awc7o4/im_32f_dating_someone_45m_with_a_party_lifestyle/krg4els/</t>
  </si>
  <si>
    <t>krg5u9c</t>
  </si>
  <si>
    <t>02-21-2024 13:54:10</t>
  </si>
  <si>
    <t>You take some time to do some deep thinking about what you want in a partner and from a partner. 
Lets think for a moment if you became exclusive and a committed couple:  
\* What were the original circumstances on you meeting and have those terms changed from him? You mention casual dating, is that all you want right now?  
\* Is it a lifestyle you want?  
\* If it's an LDR - what's the timeline on visits/cohabitation/marriage - kids even?  
\* There's some insecurity there around potential cheating - is that something you need to unpack or is it perhaps you need someone closer and different in order to self regulate better? There are many extroverts out there that can remain absolutely faithful. I'm with one. But we live 5 minutes from each other.
There can be some awesome people in our lives who we can have feelings for but simply live our lives differently. No bad people on both sides, just not a fit for long term.</t>
  </si>
  <si>
    <t>https://www.reddit.com/r/relationship_advice/comments/1awc7o4/im_32f_dating_someone_45m_with_a_party_lifestyle/krg5u9c/</t>
  </si>
  <si>
    <t>krg4ibu</t>
  </si>
  <si>
    <t>02-21-2024 13:45:05</t>
  </si>
  <si>
    <t>Azerate2016</t>
  </si>
  <si>
    <t>It's somewhat risky, but taking risks sometimes pays off. If you don't try, you might be missing out on something great. If it doesn't work out it's gonna hurt for a while but you'll eventually get over it.</t>
  </si>
  <si>
    <t>https://www.reddit.com/r/relationship_advice/comments/1awc7o4/im_32f_dating_someone_45m_with_a_party_lifestyle/krg4ibu/</t>
  </si>
  <si>
    <t>"Late 30s Male"</t>
  </si>
  <si>
    <t>krg5ce6</t>
  </si>
  <si>
    <t>02-21-2024 13:50:47</t>
  </si>
  <si>
    <t>What are your long term goals for yourself? What are your long term relationship goals? 
He’s nearly 15 years older than you, living a bachelor lifestyle….that is how he is. So if your goal in the longer term is to married, possibly have a family, settle down? If you’re going to be jealous and insecure whenever he’s out and you’re not with him? This probably isn’t the right guy.
But if you’re fine living separately at least for now, fine knowing he’s out and about having fun, and can appreciate that being exclusive means monogamy not a change of core lifestyle? Then stop overthinking and have fun! 
I don’t know what “committed relationship” means to you but to me it just means you’re not dating or sleeping with someone else. It does NOT mean that you giving up all of your hobbies and interests to play house with someone.</t>
  </si>
  <si>
    <t>https://www.reddit.com/r/relationship_advice/comments/1awc7o4/im_32f_dating_someone_45m_with_a_party_lifestyle/krg5ce6/</t>
  </si>
  <si>
    <t>krg5a42</t>
  </si>
  <si>
    <t>02-21-2024 13:50:21</t>
  </si>
  <si>
    <t>i'm extremely excited! i just wonder if excitement is overshadowing reason/logic</t>
  </si>
  <si>
    <t>https://www.reddit.com/r/relationship_advice/comments/1awc7o4/im_32f_dating_someone_45m_with_a_party_lifestyle/krg5a42/</t>
  </si>
  <si>
    <t>krgfu2m</t>
  </si>
  <si>
    <t>02-21-2024 14:58:30</t>
  </si>
  <si>
    <t>\*\*What were the original circumstances on you meeting and have those terms changed from him? You mention casual dating, is that all you want right now?   
We met in Miami a few years ago when I had just gotten out of a relationship and was casually dating. I am casually dating him for this reason because there's a block up where I don't want to go "all in" and get let down or feel hurt from his antics. I'm extremely excited about this, but intentionally being extremely cautious, because as much as I'd like to "go with it" ....im trying to also be logical and it feels like there's writing on the wall. The way I see it, if someone is a prolific cheater, why would they admit to it if they can hide it really well? He hasn't been in a ton of long relationships, so it's possible he's done that in every one. And since I met him in a new area I have no way of cross-checking. it makes me paranoid. But I'm accepting him as he is and trying to trust at this point. 
\*\* Is it a lifestyle you want?
I don't mind the lifestyle, it's actually a lot of fun. It's entirely up to his behavior in how I feel. 
\*\* If it's an LDR - what's the timeline on visits/cohabitation/marriage - kids even?
No idea. We visit every month for a few weeks at a time at the moment. 
\*\* There's some insecurity there around potential cheating - is that something you need to unpack or is it perhaps you need someone closer and different in order to self regulate better?
Ive never worried about cheating in any relationship before. His ways/lifestyle make me worry. He's admitted to being a player before, juggling women in multiple cities (on a casual basis...but still). It's entirely easy to separate women by geography and keep these parallel relationships going...if he wanted to. 
This is all to say, despite the lifestyle differences, I get along swimmingly with him. I just worry that even in the best of cases ANYONE would be cheating in this type of lifestyle.</t>
  </si>
  <si>
    <t>https://www.reddit.com/r/relationship_advice/comments/1awc7o4/im_32f_dating_someone_45m_with_a_party_lifestyle/krgfu2m/</t>
  </si>
  <si>
    <t>krgdvt2</t>
  </si>
  <si>
    <t>02-21-2024 14:46:41</t>
  </si>
  <si>
    <t>In this situation, how does one prepare emotionally? What sort of discussions should I be having to build this trust?</t>
  </si>
  <si>
    <t>https://www.reddit.com/r/relationship_advice/comments/1awc7o4/im_32f_dating_someone_45m_with_a_party_lifestyle/krgdvt2/</t>
  </si>
  <si>
    <t>krget52</t>
  </si>
  <si>
    <t>02-21-2024 14:52:20</t>
  </si>
  <si>
    <t>I would like a life partner, ideally in the DINK capacity (dual income, no kids) but I wouldn't be opposed to children if it was with a really good partner. I'm fully aware of how hard that is to find, so while I hold out hope, I know it's not guaranteed and I'd have to be ok with that. I'm not independently desiring that though. I understand that he's "baked" at this age, and I don't mind that he's a lot different than me. I just have no concept of this lifestyle and what it entails. It would be awful to be none the wiser and feel like the stupid one in the room while he runs parallel relationships across the globe.
My goal would to be a committed monogamous relationship, but his behavior will be what sets of me off/triggers me. For example, if he's away and partying and doesn't contact me for an entire day, I'm going to assume he's with someone else. If he's communicative, updates me on his fun, and there's an open line there, I won't feel triggered. The shady behavior will be what gets me. 
Committed relationship means just that...not sleeping with anyone else. that's my primary concern, especially when he's surrounded by people in this "lifestyle" that are supremely single (new girl every night) or supremely ok with cheating (also new girl every night). These are extreme cases, but it happens.</t>
  </si>
  <si>
    <t>https://www.reddit.com/r/relationship_advice/comments/1awc7o4/im_32f_dating_someone_45m_with_a_party_lifestyle/krget52/</t>
  </si>
  <si>
    <t>krggsav</t>
  </si>
  <si>
    <t>02-21-2024 15:04:21</t>
  </si>
  <si>
    <t>Then tell him all of this. 
Let him know what your communication expectations are with specificity.
To me, texting while you’re out with friends or being expected to check in every few hours would be a no go. But maybe he’s cool with that. (I feel like it’s rude towards the people I’m with)
If I’m honest, I don’t think you have a secure enough attachment style to pull this off given your concerns already. He’s given you no reason to believe that he would do anything other than exactly what you say you want but you’ve already ginned up multiple scenarios in your mind that have you anxious. 
Maybe just keep things as they are for now and get to know him more.</t>
  </si>
  <si>
    <t>https://www.reddit.com/r/relationship_advice/comments/1awc7o4/im_32f_dating_someone_45m_with_a_party_lifestyle/krggsav/</t>
  </si>
  <si>
    <t>krgiyw5</t>
  </si>
  <si>
    <t>02-21-2024 15:17:12</t>
  </si>
  <si>
    <t>I don't expect a text every few hours. Just within a reasonable amount "hey headed to XXXX villa party tonight...cant wait to tell you all about it tomorrow, miss your etc." and that be that. Maybe a few pics if it's interesting. 
he has given me reason to believe he would do something. When we met two years ago, we were on a third date, and after we hooked up, he mentioned that he was flying someone else into the city the next day and so he wouldnt be able to hangout with me that weekend, despite the fact that he wanted to. this was my first foray into his 'frequent flyer' strategy. Sure, the woman he was flying in was a casual connection, but why go out with me beforehand then? He also had a pre-existing relationship that he claims was "on and off" and I met him in the "off" phase. He was dating me in miami and dating her in LA in parallel at some point. While I was casually dating others at the time, this felt slightly more sinister since they were officially dating before I came along. He claims it wasn't cheating, but I don't see how that was possible. At best he was keeping us both around for geographic options. Even if it was actually on and off, I don't recall him ever shutting me down while they were 'on' so at best he's extremely morally/boundary flexible. This was all in the casual phase so that's not to say he's not capable of being and doing better, but it led me to believe if he can hide me in the background of these situations, or hide them, there's exponential potential for other women like myself to be hiding in different states. flight paths, etc. Since we've reconnected, he hasn't given me any reason not to trust him. But I'm aware of what he's capable of.</t>
  </si>
  <si>
    <t>https://www.reddit.com/r/relationship_advice/comments/1awc7o4/im_32f_dating_someone_45m_with_a_party_lifestyle/krgiyw5/</t>
  </si>
  <si>
    <t>krgcy4b</t>
  </si>
  <si>
    <t>02-21-2024 14:40:52</t>
  </si>
  <si>
    <t>Kaboom0022</t>
  </si>
  <si>
    <t>Get a blow up mattress and let them have their sleepover in the living room</t>
  </si>
  <si>
    <t>https://www.reddit.com/r/relationship_advice/comments/1awc7gv/girlfriend_24f_called_me_27m_unreasonable_for/krgcy4b/</t>
  </si>
  <si>
    <t>krg5fq7</t>
  </si>
  <si>
    <t>02-21-2024 13:51:25</t>
  </si>
  <si>
    <t>Honestly, if it were me, I'd probably just take the couch. I don't think you're *obligated* to do so, but also, this is your partner and she's asking you for a pretty small favor, so what's the actual harm here? It doesn't even have to be both nights. "Listen, you two can have the bed on the first night to kind of relive the glory days, but I'm taking the bed back on the second night, okay?" 
What's the drawback here?
On the plus side:
* Girlfriend gets to have quality time with her friend the way they used to. 
* Girlfriend appreciates that you gave up your bed and showed her that she's important and that you're willing to make sacrifices for her happiness. 
On the negative side:
* You spend a night or two on the couch. 
If you don't? 
On the plus side:
* You sleep in your own bed. 
On the negative side:
* Your girlfriend is annoyed/pissed because you wouldn't make even a small sacrifice. 
Like, yeah, it's your bed. You absolutely can pull a hard no here and say "No, I'm sleeping in my own bed." It's just a weird hill to die on. And think about future situations. This is the kind of thing that builds. Next time *you* want a small favor or want her to make a small sacrifice for something that would make *you* happy, what's to stop her from remembering "Well, last time, when I asked him for a minor favor, he dug his heels in and refused, so fuck this"? 
Relationships involve compromising and doing small things to show we care: that means sometimes doing something we don't *love* because we know that it will be appreciated by our partner and will make them happy.</t>
  </si>
  <si>
    <t>https://www.reddit.com/r/relationship_advice/comments/1awc7gv/girlfriend_24f_called_me_27m_unreasonable_for/krg5fq7/</t>
  </si>
  <si>
    <t>krg54br</t>
  </si>
  <si>
    <t>02-21-2024 13:49:15</t>
  </si>
  <si>
    <t>JoJo-likes-bikes</t>
  </si>
  <si>
    <t>Doing little favors go a long, long way in relationships. Sleep on the couch or let them have a girls’ night and go crash at one of your friend’s place. Your gf will think you are a hero.</t>
  </si>
  <si>
    <t>https://www.reddit.com/r/relationship_advice/comments/1awc7gv/girlfriend_24f_called_me_27m_unreasonable_for/krg54br/</t>
  </si>
  <si>
    <t>krggyd4</t>
  </si>
  <si>
    <t>02-21-2024 15:05:21</t>
  </si>
  <si>
    <t>JelloMany9374</t>
  </si>
  <si>
    <t>I don't understand why you won't do a nice favor for your girlfriend. You seem defensive for no reason.</t>
  </si>
  <si>
    <t>https://www.reddit.com/r/relationship_advice/comments/1awc7gv/girlfriend_24f_called_me_27m_unreasonable_for/krggyd4/</t>
  </si>
  <si>
    <t>krg6i0c</t>
  </si>
  <si>
    <t>02-21-2024 13:58:39</t>
  </si>
  <si>
    <t>gordonf23</t>
  </si>
  <si>
    <t>She's being totally reasonable by asking you to consider letting them sleep in your bed.
And you're being totally reasonable by saying no.  It's your bed.  
You could also compromise by letting them have the bed one night instead of two.  But I don't think you should feel like you need to if it's a big deal to you.</t>
  </si>
  <si>
    <t>https://www.reddit.com/r/relationship_advice/comments/1awc7gv/girlfriend_24f_called_me_27m_unreasonable_for/krg6i0c/</t>
  </si>
  <si>
    <t>krgfym9</t>
  </si>
  <si>
    <t>02-21-2024 14:59:16</t>
  </si>
  <si>
    <t>No-Kaleidoscope655</t>
  </si>
  <si>
    <t>I’m so confused as to why so many people are upset about the expectation of giving up his bed for 2 days? I really can’t fathom NOT giving up my bed to a guest, weather my partner asked me to or not. I want people to be comfortable in my home and enjoy their stay.</t>
  </si>
  <si>
    <t>https://www.reddit.com/r/relationship_advice/comments/1awc7gv/girlfriend_24f_called_me_27m_unreasonable_for/krgfym9/</t>
  </si>
  <si>
    <t>krg4iyc</t>
  </si>
  <si>
    <t>02-21-2024 13:45:12</t>
  </si>
  <si>
    <t>NTA and I understand your thoughts
But think of this. It's a minor inconvenience for you that will make your girlfriend happy. And it will show that you do care about her.</t>
  </si>
  <si>
    <t>https://www.reddit.com/r/relationship_advice/comments/1awc7gv/girlfriend_24f_called_me_27m_unreasonable_for/krg4iyc/</t>
  </si>
  <si>
    <t>krghtkr</t>
  </si>
  <si>
    <t>02-21-2024 15:10:29</t>
  </si>
  <si>
    <t>Mhicil</t>
  </si>
  <si>
    <t>If I was going to stay at a friend's house I would never think of them giving up their bed for me. If they offered I would refuse and sleep on the couch. Your are not TA for this.</t>
  </si>
  <si>
    <t>https://www.reddit.com/r/relationship_advice/comments/1awc7gv/girlfriend_24f_called_me_27m_unreasonable_for/krghtkr/</t>
  </si>
  <si>
    <t>krgmhs3</t>
  </si>
  <si>
    <t>02-21-2024 15:37:30</t>
  </si>
  <si>
    <t>MayBAburner</t>
  </si>
  <si>
    <t>I wouldn't mind taking the sofa &amp; wouldn't see it as "being kicked out of my own bed". I'd see it as me accommodating a guest, especially given the spirit of the occasion.</t>
  </si>
  <si>
    <t>https://www.reddit.com/r/relationship_advice/comments/1awc7gv/girlfriend_24f_called_me_27m_unreasonable_for/krgmhs3/</t>
  </si>
  <si>
    <t>krg7mga</t>
  </si>
  <si>
    <t>02-21-2024 14:06:19</t>
  </si>
  <si>
    <t>mimic-man77</t>
  </si>
  <si>
    <t>It would be nice, however NTA. 
You don't owe her friend a bed, nor your gf a return to childhood experiences. 
If it were me I'd probably get an air mattress unless the sofa was comfortable, but it's not me, and you have the right to say no. 
This seems like a small inconvenience to make your gf happy.   
Is there more to the story such as her trying to make you feel guilty about saying no about other things?</t>
  </si>
  <si>
    <t>https://www.reddit.com/r/relationship_advice/comments/1awc7gv/girlfriend_24f_called_me_27m_unreasonable_for/krg7mga/</t>
  </si>
  <si>
    <t>krg9qw8</t>
  </si>
  <si>
    <t>02-21-2024 14:20:27</t>
  </si>
  <si>
    <t>bodybuildingbbe</t>
  </si>
  <si>
    <t>NTA you are in your right to want to sleep in your own bed.
Why don’t they get a double bed air mattress and make a cosy set up in the living room and they can both sleep in there? That way you get to sleep in your own bed and they get to share a bed and have a sleepover together like when they were young? 
I can see where your partners coming from. She’s probably got excited about the idea of living her childhood again with her friend, and she feels deflated but she should accept your no as the answer and move on.</t>
  </si>
  <si>
    <t>https://www.reddit.com/r/relationship_advice/comments/1awc7gv/girlfriend_24f_called_me_27m_unreasonable_for/krg9qw8/</t>
  </si>
  <si>
    <t>krgmevp</t>
  </si>
  <si>
    <t>02-21-2024 15:37:03</t>
  </si>
  <si>
    <t>penguingirl18</t>
  </si>
  <si>
    <t>NTA
This is ridiculous. No, you are not. If you want to sleep in your own bed in a home you pay for, then you are quiet within your right. If you don't want to be kicked out of your bed to sleep on a sofa, you are quite within your right and if she causes an issue with this and throws a temper tantrum and falls out with you. Or gives you a silent treatment over something so pitifully pathetic shows she still has the mentality of a teenager.
They can both still hang out together on the sofa, watching films, having time together, and the friend goes to sleep on the sofa. Your girlfriend goes to sleep in the bed. They both wake up and spend the day together.
At the end of the day it's about respect and for her to get mad at you for not doing what she wants.  is ridiculous.
She can ask. You can say no it's that simple If she had asked and you said no. And she said okay no problem then it would have been NAH and yes I will get down voted by children who think when they ask their partners something they should automatically do what they say when they say
Just because your partner asks for something doesn't mean You should have to do it even if you don't want to and the people who say it's a minor inconvenience. If it's such a minor inconvenience then it should not matter if the friend sleeps on the sofa</t>
  </si>
  <si>
    <t>https://www.reddit.com/r/relationship_advice/comments/1awc7gv/girlfriend_24f_called_me_27m_unreasonable_for/krgmevp/</t>
  </si>
  <si>
    <t>krg8xtn</t>
  </si>
  <si>
    <t>02-21-2024 14:15:10</t>
  </si>
  <si>
    <t>I'd tell her to go buy an air mattress and go sleep in the living together if that's what she really wants to do.</t>
  </si>
  <si>
    <t>https://www.reddit.com/r/relationship_advice/comments/1awc7gv/girlfriend_24f_called_me_27m_unreasonable_for/krg8xtn/</t>
  </si>
  <si>
    <t>krgi4wq</t>
  </si>
  <si>
    <t>02-21-2024 15:12:20</t>
  </si>
  <si>
    <t>emtlspprtsdpc</t>
  </si>
  <si>
    <t>NTA I'm not giving up my bed for anybody. I don't care if you're a guest or not. If you don't want to sleep on the couch then get a hotel.</t>
  </si>
  <si>
    <t>https://www.reddit.com/r/relationship_advice/comments/1awc7gv/girlfriend_24f_called_me_27m_unreasonable_for/krgi4wq/</t>
  </si>
  <si>
    <t>krg6gj9</t>
  </si>
  <si>
    <t>02-21-2024 13:58:22</t>
  </si>
  <si>
    <t>When I have guests, they get the best bed (or only bed) in the house. To me that’s just part of being a good host. I was brought up that way—maybe it’s a Midwest US “nice” thing akin to not showing up to someone’s home empty handed or returning things you’ve borrowed in better condition than when you received them. It’s just basic common courtesy to me. So with that in mind, I feel like you’re a jerk that you didn’t offer in the first place.
Next, your GF specifically asked you for this small favor. It’s not some kind of major inconvenience. And she isn’t “kicking you out”—she asked and told you why as well. Part of being in a relationship is doing things that make them happy. 
I (45F) see my good girlfriend once a year. We are old enough to afford and air bnb and meet part way between where we live. But we always get a place with either a pull out couch in the living room or a master bedroom with a big TV so we can watch movies and talk and fall asleep like that. Lots of my women friends do this. So again, I think you’re being a jerk. 
In summary: I think it’s rude you didn’t offer the bed in the first place and I think you’re a jerk not to do this small thing for your GF. I’d give them the room for the weekend.</t>
  </si>
  <si>
    <t>https://www.reddit.com/r/relationship_advice/comments/1awc7gv/girlfriend_24f_called_me_27m_unreasonable_for/krg6gj9/</t>
  </si>
  <si>
    <t>krgidmq</t>
  </si>
  <si>
    <t>02-21-2024 15:13:46</t>
  </si>
  <si>
    <t>Defiant-Desk1735</t>
  </si>
  <si>
    <t>Why wouldn’t you give up your bed for 2 nights? It’s called being a decent human. She told you how fun the sleepovers were for her but your like nah. Some men are fucking weird. My husband would and has given up the bed for friends before and my niece etc. it’s just what you do (if you’re a decent human)</t>
  </si>
  <si>
    <t>https://www.reddit.com/r/relationship_advice/comments/1awc7gv/girlfriend_24f_called_me_27m_unreasonable_for/krgidmq/</t>
  </si>
  <si>
    <t>krgj6jj</t>
  </si>
  <si>
    <t>02-21-2024 15:18:26</t>
  </si>
  <si>
    <t>dutchman76</t>
  </si>
  <si>
    <t>I'd let them have the bed, it's no big deal imo</t>
  </si>
  <si>
    <t>https://www.reddit.com/r/relationship_advice/comments/1awc7gv/girlfriend_24f_called_me_27m_unreasonable_for/krgj6jj/</t>
  </si>
  <si>
    <t>krgbtlv</t>
  </si>
  <si>
    <t>02-21-2024 14:33:48</t>
  </si>
  <si>
    <t>AccountOfFleshAvatar</t>
  </si>
  <si>
    <t>NTA, but choose your battles. I'd probably just take the couch, but I get where you're coming from.</t>
  </si>
  <si>
    <t>https://www.reddit.com/r/relationship_advice/comments/1awc7gv/girlfriend_24f_called_me_27m_unreasonable_for/krgbtlv/</t>
  </si>
  <si>
    <t>krga40g</t>
  </si>
  <si>
    <t>02-21-2024 14:22:48</t>
  </si>
  <si>
    <t>Gosc101</t>
  </si>
  <si>
    <t>NTA She is her friend so she can go sleep on the sofa with her friend.</t>
  </si>
  <si>
    <t>https://www.reddit.com/r/relationship_advice/comments/1awc7gv/girlfriend_24f_called_me_27m_unreasonable_for/krga40g/</t>
  </si>
  <si>
    <t>krgnk38</t>
  </si>
  <si>
    <t>02-21-2024 15:43:35</t>
  </si>
  <si>
    <t>tlf555</t>
  </si>
  <si>
    <t>Your GF is getting to reconnect with a bestie who lives far away, and she doesn't see very often.   
NO, you dont HAVE to give up your bed for a couple of nights.  But why wouldn't you?  It's a small sacrifice and would make your partner extremely happy.</t>
  </si>
  <si>
    <t>https://www.reddit.com/r/relationship_advice/comments/1awc7gv/girlfriend_24f_called_me_27m_unreasonable_for/krgnk38/</t>
  </si>
  <si>
    <t>krgqn1n</t>
  </si>
  <si>
    <t>02-21-2024 16:00:54</t>
  </si>
  <si>
    <t>Rigel-galaxies</t>
  </si>
  <si>
    <t>Not generous or kind. It is not hard to do. 
They are old friend and don’t see each other often. 
Why you cant sleep on the couch for her for 2 night even a week is fine.</t>
  </si>
  <si>
    <t>https://www.reddit.com/r/relationship_advice/comments/1awc7gv/girlfriend_24f_called_me_27m_unreasonable_for/krgqn1n/</t>
  </si>
  <si>
    <t>krg3vd7</t>
  </si>
  <si>
    <t>02-21-2024 13:40:39</t>
  </si>
  <si>
    <t>AlxDahGrate</t>
  </si>
  <si>
    <t>Seems pretty reasonable. It’s your bed that you pay for. If they want to relive their childhood, they can do it on the sofa.</t>
  </si>
  <si>
    <t>https://www.reddit.com/r/relationship_advice/comments/1awc7gv/girlfriend_24f_called_me_27m_unreasonable_for/krg3vd7/</t>
  </si>
  <si>
    <t>krg7s4n</t>
  </si>
  <si>
    <t>02-21-2024 14:07:23</t>
  </si>
  <si>
    <t>Severe-Definition656</t>
  </si>
  <si>
    <t>You’re being selfish in my opinion. You have a houseguest. You should make them feel comfortable and want to take care of them. And want to make your girlfriend happy. I think I just come from a different culture so I’m raised to take care of other people instead of just being selfish</t>
  </si>
  <si>
    <t>https://www.reddit.com/r/relationship_advice/comments/1awc7gv/girlfriend_24f_called_me_27m_unreasonable_for/krg7s4n/</t>
  </si>
  <si>
    <t>krg784p</t>
  </si>
  <si>
    <t>02-21-2024 14:03:36</t>
  </si>
  <si>
    <t>PlantAndMetal</t>
  </si>
  <si>
    <t>Well I totally understand this, but maybe you could compromise? Maybe only one night? Or maybe she can do a camp out in the living room? Slightly different than her childhood memories, but still fun. Or maybe you think about any other solutions. I am sure you will be able to work this out together! Works better than just shutting something down right away because it isn't a perfect plan now.
Also, my bf and I have 2 1-person mattresses for whenever someone wants to stay over after a party. If you have storage for that, that would also make it more comfortable for you than taking the bank.</t>
  </si>
  <si>
    <t>https://www.reddit.com/r/relationship_advice/comments/1awc7gv/girlfriend_24f_called_me_27m_unreasonable_for/krg784p/</t>
  </si>
  <si>
    <t>krgi4th</t>
  </si>
  <si>
    <t>02-21-2024 15:12:19</t>
  </si>
  <si>
    <t>soyrturey</t>
  </si>
  <si>
    <t>Ur not an AH. but i would say that it’s only 2 days bro. let her have fun and relive her old memories</t>
  </si>
  <si>
    <t>https://www.reddit.com/r/relationship_advice/comments/1awc7gv/girlfriend_24f_called_me_27m_unreasonable_for/krgi4th/</t>
  </si>
  <si>
    <t>krgoaem</t>
  </si>
  <si>
    <t>02-21-2024 15:47:41</t>
  </si>
  <si>
    <t>belladonnaaa</t>
  </si>
  <si>
    <t>You aren’t obligated to give up your bed but I would not want to be with someone who is so unwilling to make such a small sacrifice to bring me happiness. If this is not the first time you’ve been really stubborn about something like this and it’s a repeated pattern of behavior (which based on how you speak about the situation in your comments I feel like it probably is) it will probably cause a lot of damage to your relationship over time. Long term relationships require compromise and sacrifices for your partner sometimes. If you aren’t willing to accommodate such a small request that just inconveniences you for a few days she is probably wondering what will happen in your future when bigger problems to solve will inevitably arise. If you really value your relationship with your girlfriend I would recommend reevaluating your behavior and putting effort into making her feel appreciated and happy to be with you.</t>
  </si>
  <si>
    <t>https://www.reddit.com/r/relationship_advice/comments/1awc7gv/girlfriend_24f_called_me_27m_unreasonable_for/krgoaem/</t>
  </si>
  <si>
    <t>krg477h</t>
  </si>
  <si>
    <t>02-21-2024 13:42:57</t>
  </si>
  <si>
    <t>This may have been somewhat understandable if you were 14 and 17 instead of 24 and 27. No, you're not unreasonable. 
I understand that his request is probably due to their past behaviors and her wanting to relive that once more, but if that's the case, the most she should expect is to sleep on the sofa with that friend maybe and you staying in your own bed.
How to handle this? Just refuse and say you're going to sleep in your bed and say that's the end of discussion on this topic.</t>
  </si>
  <si>
    <t>https://www.reddit.com/r/relationship_advice/comments/1awc7gv/girlfriend_24f_called_me_27m_unreasonable_for/krg477h/</t>
  </si>
  <si>
    <t>krgo2p8</t>
  </si>
  <si>
    <t>02-21-2024 15:46:28</t>
  </si>
  <si>
    <t>monyyyyyyyy</t>
  </si>
  <si>
    <t>I mean, unless you have a disability and you MUST sleep in your bed because of it, I don't see the big deal? Take the couch for 2 days or have a boys night</t>
  </si>
  <si>
    <t>https://www.reddit.com/r/relationship_advice/comments/1awc7gv/girlfriend_24f_called_me_27m_unreasonable_for/krgo2p8/</t>
  </si>
  <si>
    <t>krgoide</t>
  </si>
  <si>
    <t>02-21-2024 15:48:55</t>
  </si>
  <si>
    <t>CaponeBuddy81</t>
  </si>
  <si>
    <t>Give up your bed for the weekend.  Plan a boys' weekend at a motel.  WIN WIN!!</t>
  </si>
  <si>
    <t>https://www.reddit.com/r/relationship_advice/comments/1awc7gv/girlfriend_24f_called_me_27m_unreasonable_for/krgoide/</t>
  </si>
  <si>
    <t>krgp9sv</t>
  </si>
  <si>
    <t>02-21-2024 15:53:11</t>
  </si>
  <si>
    <t>If this is someone you love, or at least really care about, then why wouldn't you just stay on the couch for a couple of days?  I mean, it's not the end of the world.  And, it shows you care about her.  Now, if this friend is a male, or a lesbian, then maybe a red flag and I agree with you.  But what can it hurt to give a small sacrifice?</t>
  </si>
  <si>
    <t>https://www.reddit.com/r/relationship_advice/comments/1awc7gv/girlfriend_24f_called_me_27m_unreasonable_for/krgp9sv/</t>
  </si>
  <si>
    <t>krgkrtq</t>
  </si>
  <si>
    <t>02-21-2024 15:27:40</t>
  </si>
  <si>
    <t>HappyBedroom69</t>
  </si>
  <si>
    <t>Tell her you'll give up the bed when she gives up her asshole to you</t>
  </si>
  <si>
    <t>https://www.reddit.com/r/relationship_advice/comments/1awc7gv/girlfriend_24f_called_me_27m_unreasonable_for/krgkrtq/</t>
  </si>
  <si>
    <t>krgdb9d</t>
  </si>
  <si>
    <t>02-21-2024 14:43:08</t>
  </si>
  <si>
    <t>Your GF is a twit , why would you
Leave your bed to sleep on a couch .
Now if it was her mom for a couple days I probably would</t>
  </si>
  <si>
    <t>https://www.reddit.com/r/relationship_advice/comments/1awc7gv/girlfriend_24f_called_me_27m_unreasonable_for/krgdb9d/</t>
  </si>
  <si>
    <t>krgpspl</t>
  </si>
  <si>
    <t>02-21-2024 15:56:07</t>
  </si>
  <si>
    <t>TaytorTot417</t>
  </si>
  <si>
    <t>As a 30 year old woman I still do this with my friends and my partner slept on the couch. You said her best friend lives quite far away and she's only coming for 2 nights. Buy an air mattress, go stay with family or friends. I don't get why you can't sleep elsewhere for 2 days. 
You also said you live with your girlfriend. Is it her apt you moved into? Did you get it together. Was it your apartment? I know this is petty, but who does the bed belong you. I would say you're being kind of a baby.</t>
  </si>
  <si>
    <t>https://www.reddit.com/r/relationship_advice/comments/1awc7gv/girlfriend_24f_called_me_27m_unreasonable_for/krgpspl/</t>
  </si>
  <si>
    <t>krgiilb</t>
  </si>
  <si>
    <t>02-21-2024 15:14:35</t>
  </si>
  <si>
    <t>ANBU_Black_0ps</t>
  </si>
  <si>
    <t>I would go check into a hotel, bring my xbox or ps5 with me and enjoy a weekend alone doing the things I want to enjoy instead of having a honeydo list or couple stuff. 
I think you are playing this all wrong personally.</t>
  </si>
  <si>
    <t>https://www.reddit.com/r/relationship_advice/comments/1awc7gv/girlfriend_24f_called_me_27m_unreasonable_for/krgiilb/</t>
  </si>
  <si>
    <t>krgm1dv</t>
  </si>
  <si>
    <t>02-21-2024 15:34:57</t>
  </si>
  <si>
    <t>aurora_the_piplup</t>
  </si>
  <si>
    <t>YTA
If you truly love her then you wouldn't mind doing her a small favour. What's going to happen when she'll need you for something more serious? Relationships is about compromises and it doesn't seem like you're ready for them.</t>
  </si>
  <si>
    <t>https://www.reddit.com/r/relationship_advice/comments/1awc7gv/girlfriend_24f_called_me_27m_unreasonable_for/krgm1dv/</t>
  </si>
  <si>
    <t>krgklnk</t>
  </si>
  <si>
    <t>02-21-2024 15:26:41</t>
  </si>
  <si>
    <t>notthegirlnxtdoor</t>
  </si>
  <si>
    <t>air mattress and living room sleepover sound great (done this before)</t>
  </si>
  <si>
    <t>https://www.reddit.com/r/relationship_advice/comments/1awc7gv/girlfriend_24f_called_me_27m_unreasonable_for/krgklnk/</t>
  </si>
  <si>
    <t>krgpn6u</t>
  </si>
  <si>
    <t>02-21-2024 15:55:17</t>
  </si>
  <si>
    <t>RLYO138</t>
  </si>
  <si>
    <t>Why is the post posted in so many different subreddits? Third time I've come across it today</t>
  </si>
  <si>
    <t>https://www.reddit.com/r/relationship_advice/comments/1awc7gv/girlfriend_24f_called_me_27m_unreasonable_for/krgpn6u/</t>
  </si>
  <si>
    <t>krgrdev</t>
  </si>
  <si>
    <t>02-21-2024 16:04:58</t>
  </si>
  <si>
    <t>Purple_Ocean777</t>
  </si>
  <si>
    <t>NTA just because you have the right not to give up your bed, but you are an extremely bad person and bad partner who doesn't respect his girlfriend and you are a person without any hospitality. In my house, guests always get the best bed and we would never allow a guest to sleep on the couch, no matter how many days they stay with us. And you are making a problem about two fucking nights?</t>
  </si>
  <si>
    <t>https://www.reddit.com/r/relationship_advice/comments/1awc7gv/girlfriend_24f_called_me_27m_unreasonable_for/krgrdev/</t>
  </si>
  <si>
    <t>krgrv3l</t>
  </si>
  <si>
    <t>02-21-2024 16:07:42</t>
  </si>
  <si>
    <t>saturnsqsoul</t>
  </si>
  <si>
    <t>dude what you’re totally an asshole here … it’s one thing to be hesitant of giving up your bed, but it’s another to be so stubborn and uncompromising like you are being. also just so awkward … what do you expect, she sleeps next to you? You’re basically pushing them both out into the living room. weird, selfish behavior, to me.</t>
  </si>
  <si>
    <t>https://www.reddit.com/r/relationship_advice/comments/1awc7gv/girlfriend_24f_called_me_27m_unreasonable_for/krgrv3l/</t>
  </si>
  <si>
    <t>krgs5rv</t>
  </si>
  <si>
    <t>02-21-2024 16:09:22</t>
  </si>
  <si>
    <t>taco3donkey</t>
  </si>
  <si>
    <t>Bruh everyone in AITA said that you’re NTA for wanting to sleep in your own bed. But on this sub everyone is telling you to just let them have the bed. Hmmm I wonder what the difference is?</t>
  </si>
  <si>
    <t>https://www.reddit.com/r/relationship_advice/comments/1awc7gv/girlfriend_24f_called_me_27m_unreasonable_for/krgs5rv/</t>
  </si>
  <si>
    <t>krgkx3d</t>
  </si>
  <si>
    <t>02-21-2024 15:28:30</t>
  </si>
  <si>
    <t>falsifywhiskey</t>
  </si>
  <si>
    <t>Everybody wins + access to common area and snacks without waking anyone up.</t>
  </si>
  <si>
    <t>https://www.reddit.com/r/relationship_advice/comments/1awc7gv/girlfriend_24f_called_me_27m_unreasonable_for/krgkx3d/</t>
  </si>
  <si>
    <t>krgk994</t>
  </si>
  <si>
    <t>02-21-2024 15:24:40</t>
  </si>
  <si>
    <t>MagicCarpet5846</t>
  </si>
  <si>
    <t>Glad someone on Reddit understands relationships are pretty much based on “yeah I don’t HAVE to do this thing, but for you I will”.</t>
  </si>
  <si>
    <t>https://www.reddit.com/r/relationship_advice/comments/1awc7gv/girlfriend_24f_called_me_27m_unreasonable_for/krgk994/</t>
  </si>
  <si>
    <t>krgmbaj</t>
  </si>
  <si>
    <t>02-21-2024 15:36:29</t>
  </si>
  <si>
    <t>I don't disagree with you, but it can feel very alienating and isolating from your partner if you feel like you're being used. The OP is hurt because he's not only being excluded, he's being asked to contribute to his own exclusion.
That's painful and his girlfriend is ignorant and insensitive if she doesn't see that.</t>
  </si>
  <si>
    <t>https://www.reddit.com/r/relationship_advice/comments/1awc7gv/girlfriend_24f_called_me_27m_unreasonable_for/krgmbaj/</t>
  </si>
  <si>
    <t>krgari2</t>
  </si>
  <si>
    <t>02-21-2024 14:27:01</t>
  </si>
  <si>
    <t>Environmental-Bat820</t>
  </si>
  <si>
    <t>If it's not a big deal to sleep on the couch, and sleeping in a bed makes you feel appreciated, then his friend can sleep on the couch and let him sleep in his bed. Not a big deal, like you said.</t>
  </si>
  <si>
    <t>https://www.reddit.com/r/relationship_advice/comments/1awc7gv/girlfriend_24f_called_me_27m_unreasonable_for/krgari2/</t>
  </si>
  <si>
    <t>krgaam2</t>
  </si>
  <si>
    <t>02-21-2024 14:24:00</t>
  </si>
  <si>
    <t>Alternative_Bad_2884</t>
  </si>
  <si>
    <t>She’ll get over not being able to sleep in his bed with her friend. If she can’t she sucks anyway. </t>
  </si>
  <si>
    <t>https://www.reddit.com/r/relationship_advice/comments/1awc7gv/girlfriend_24f_called_me_27m_unreasonable_for/krgaam2/</t>
  </si>
  <si>
    <t>krgaho0</t>
  </si>
  <si>
    <t>02-21-2024 14:25:15</t>
  </si>
  <si>
    <t>lol no his gf won’t “think he’s a hero”. She’ll be happy she got what she wants despite her boyfriend’s initial objections and expect things to go that way in the future. </t>
  </si>
  <si>
    <t>https://www.reddit.com/r/relationship_advice/comments/1awc7gv/girlfriend_24f_called_me_27m_unreasonable_for/krgaho0/</t>
  </si>
  <si>
    <t>krg80p7</t>
  </si>
  <si>
    <t>02-21-2024 14:09:01</t>
  </si>
  <si>
    <t>GreenOnionCrusader</t>
  </si>
  <si>
    <t>She's not asking, though. She's demanding. When he said no, she pushed and made it into more than just an ask.</t>
  </si>
  <si>
    <t>https://www.reddit.com/r/relationship_advice/comments/1awc7gv/girlfriend_24f_called_me_27m_unreasonable_for/krg80p7/</t>
  </si>
  <si>
    <t>krghd0i</t>
  </si>
  <si>
    <t>ivyleagueburnout</t>
  </si>
  <si>
    <t>Reddit is a scary place full of people with zero inclination towards generosity apparently. It’s two days?? Like??</t>
  </si>
  <si>
    <t>https://www.reddit.com/r/relationship_advice/comments/1awc7gv/girlfriend_24f_called_me_27m_unreasonable_for/krghd0i/</t>
  </si>
  <si>
    <t>krgggkt</t>
  </si>
  <si>
    <t>02-21-2024 15:02:21</t>
  </si>
  <si>
    <t>Downtown-Algae8637</t>
  </si>
  <si>
    <t>This. If I can do something that takes almost no effort from me, but makes my partner happy, I'm gonna take that chance every time I can.</t>
  </si>
  <si>
    <t>https://www.reddit.com/r/relationship_advice/comments/1awc7gv/girlfriend_24f_called_me_27m_unreasonable_for/krgggkt/</t>
  </si>
  <si>
    <t>krgei9y</t>
  </si>
  <si>
    <t>02-21-2024 14:50:31</t>
  </si>
  <si>
    <t>Jandishhulk</t>
  </si>
  <si>
    <t>I would feel VERY strange and uncomfortable about displacing someone from their bed because I was staying there as a guest. I'd much prefer some kind of guest accommodation - even a couch - so that I have my 'own' bed.</t>
  </si>
  <si>
    <t>https://www.reddit.com/r/relationship_advice/comments/1awc7gv/girlfriend_24f_called_me_27m_unreasonable_for/krgei9y/</t>
  </si>
  <si>
    <t>krgixlh</t>
  </si>
  <si>
    <t>02-21-2024 15:16:59</t>
  </si>
  <si>
    <t>Dry_Lobster_78</t>
  </si>
  <si>
    <t>I always give up my bed to friends when they sleep over. But I would never ask this to my partner, that's very inconsiderate. We sleep together on the couch.</t>
  </si>
  <si>
    <t>https://www.reddit.com/r/relationship_advice/comments/1awc7gv/girlfriend_24f_called_me_27m_unreasonable_for/krgixlh/</t>
  </si>
  <si>
    <t>krgf6ma</t>
  </si>
  <si>
    <t>02-21-2024 14:54:36</t>
  </si>
  <si>
    <t>I agree with this - maybe it’s a cultural thing because we’d never let guests sleep on a couch. For us, it’s poor hospitality. I didn’t realize a lot of people felt differently until I saw this post. I personally would be extremely turned off by my partner in this scenario, it just seems selfish</t>
  </si>
  <si>
    <t>https://www.reddit.com/r/relationship_advice/comments/1awc7gv/girlfriend_24f_called_me_27m_unreasonable_for/krgf6ma/</t>
  </si>
  <si>
    <t>krg8m5s</t>
  </si>
  <si>
    <t>02-21-2024 14:12:59</t>
  </si>
  <si>
    <t>I grew up in the Midwest and you’re dead wrong.  Guests sleep on the couch. OP did nothing wrong especially since the GF is demanding he sleeps on the couch. Absolutely ridiculous. She’s allowed to ask but not demand and he has every right to say no</t>
  </si>
  <si>
    <t>https://www.reddit.com/r/relationship_advice/comments/1awc7gv/girlfriend_24f_called_me_27m_unreasonable_for/krg8m5s/</t>
  </si>
  <si>
    <t>krg7wzr</t>
  </si>
  <si>
    <t>02-21-2024 14:08:18</t>
  </si>
  <si>
    <t>See, I'm the opposite. I think his girlfriend is a jerk for trying to displace him from his bed and making him give up a good night's sleep for her nostalgia. She could take the living room or get a hotel, but everything is all about her comfort. It's an unreasonable demand.</t>
  </si>
  <si>
    <t>https://www.reddit.com/r/relationship_advice/comments/1awc7gv/girlfriend_24f_called_me_27m_unreasonable_for/krg7wzr/</t>
  </si>
  <si>
    <t>krgjhn3</t>
  </si>
  <si>
    <t>Do you think a decent human expects their partner to give up their bed for their own needs?</t>
  </si>
  <si>
    <t>https://www.reddit.com/r/relationship_advice/comments/1awc7gv/girlfriend_24f_called_me_27m_unreasonable_for/krgjhn3/</t>
  </si>
  <si>
    <t>krgjg6n</t>
  </si>
  <si>
    <t>They have a guestroom or a couch with a TV, she can do that there. And be happy. Otherwise, she is really petty.</t>
  </si>
  <si>
    <t>https://www.reddit.com/r/relationship_advice/comments/1awc7gv/girlfriend_24f_called_me_27m_unreasonable_for/krgjg6n/</t>
  </si>
  <si>
    <t>krg81rh</t>
  </si>
  <si>
    <t>Sleeping in my own bed isn't selfish</t>
  </si>
  <si>
    <t>https://www.reddit.com/r/relationship_advice/comments/1awc7gv/girlfriend_24f_called_me_27m_unreasonable_for/krg81rh/</t>
  </si>
  <si>
    <t>krgl98n</t>
  </si>
  <si>
    <t>jergendeznots</t>
  </si>
  <si>
    <t>That's pretty inconsiderate to say. For some people, this kind of situation could be a major inconvenience. Take someone who has severe germophobia or ocd for example. Or someone with insomnia that can't sleep anywhere other than their bed. It's his bed and he shouldn't be expected to lend it to someone just to please them. Sure it'd be a nice gesture but he's not obligated to do so. You probably don't even try to understand other people's point of view, just start criticizing if it's not something you agree with. No empathy, but that's typical for people on this platform.</t>
  </si>
  <si>
    <t>https://www.reddit.com/r/relationship_advice/comments/1awc7gv/girlfriend_24f_called_me_27m_unreasonable_for/krgl98n/</t>
  </si>
  <si>
    <t>krgbdsf</t>
  </si>
  <si>
    <t>02-21-2024 14:30:58</t>
  </si>
  <si>
    <t>MaddestMissy</t>
  </si>
  <si>
    <t>What do you mean "the most?" That sounds like she had to ask him for allowance to sleep on the couch with her girl friend as well.</t>
  </si>
  <si>
    <t>https://www.reddit.com/r/relationship_advice/comments/1awc7gv/girlfriend_24f_called_me_27m_unreasonable_for/krgbdsf/</t>
  </si>
  <si>
    <t>krglljf</t>
  </si>
  <si>
    <t>02-21-2024 15:32:24</t>
  </si>
  <si>
    <t>I'm constantly baffled by the number of people on here who take the approach "I don't *have* to do nice things for my partner... *so I won't.*" I can't even begin to imagine what their relationships are like, if they have them. What are you even doing with someone if your response to requests for small favors is "I'm not obligated to do that, so I won't do that."</t>
  </si>
  <si>
    <t>https://www.reddit.com/r/relationship_advice/comments/1awc7gv/girlfriend_24f_called_me_27m_unreasonable_for/krglljf/</t>
  </si>
  <si>
    <t>krgrf1q</t>
  </si>
  <si>
    <t>02-21-2024 16:05:13</t>
  </si>
  <si>
    <t>Consistent_Ninja_235</t>
  </si>
  <si>
    <t>100% that's what love is.</t>
  </si>
  <si>
    <t>https://www.reddit.com/r/relationship_advice/comments/1awc7gv/girlfriend_24f_called_me_27m_unreasonable_for/krgrf1q/</t>
  </si>
  <si>
    <t>krgqtdu</t>
  </si>
  <si>
    <t>02-21-2024 16:01:52</t>
  </si>
  <si>
    <t>I'm calling BS here: that's utter nonsense. Read through OP's comments, and not *once* will you see him suggest that he feels alienated or isolated or *hurt* by the request. He'd be totally happy for her to use the living room or to get a hotel room. His entire complaint is "The couch doesn't suck I just prefer sleeping in my bed." 
You're creating a whole scenario that OP doesn't even hint at. His *entire* complaint is just "I like my bed." He never says he feels used or hurt or excluded.</t>
  </si>
  <si>
    <t>https://www.reddit.com/r/relationship_advice/comments/1awc7gv/girlfriend_24f_called_me_27m_unreasonable_for/krgqtdu/</t>
  </si>
  <si>
    <t>krgingk</t>
  </si>
  <si>
    <t>02-21-2024 15:15:22</t>
  </si>
  <si>
    <t>Previous_Original_30</t>
  </si>
  <si>
    <t>It is a big deal to HER. It is a minor inconvenience for OP.</t>
  </si>
  <si>
    <t>https://www.reddit.com/r/relationship_advice/comments/1awc7gv/girlfriend_24f_called_me_27m_unreasonable_for/krgingk/</t>
  </si>
  <si>
    <t>krgbsly</t>
  </si>
  <si>
    <t>02-21-2024 14:33:37</t>
  </si>
  <si>
    <t>And he'd get over sleeping on the couch, so what? This is such a bizarre approach to a relationship. "He shouldn't bother doing something nice that she's asked him, because she can just get over it." They're supposed to be *partners*, not adversaries. Is this how you decide what nice things to do for your girlfriend? "She's asked me for this small favor, but if I say no, she'll get over it, so the answer is no, but this other favor, if I say no, she won't, so I guess I'll do that"? 
Honestly, if he can't deal with sleeping on the couch for a night to let his girlfriend get quality time in with her friend, maybe he's the one who sucks. -shrug-</t>
  </si>
  <si>
    <t>https://www.reddit.com/r/relationship_advice/comments/1awc7gv/girlfriend_24f_called_me_27m_unreasonable_for/krgbsly/</t>
  </si>
  <si>
    <t>krggnrb</t>
  </si>
  <si>
    <t>02-21-2024 15:03:34</t>
  </si>
  <si>
    <t>You say that like it's a bad thing? 
Like, yes, I expect my girlfriend to do nice things for me and to generally agree to small favors unless there's a compelling reason for her to say no beyond "this is a minor inconvenience." Just like she expects the same of me. 
Is that weird? Do you not expect your girlfriend/boyfriend to do nice things for you? Do you not do nice things for them? 
I *like my girlfriend*, so I'm generally happy to agree to do nice things for her. What a wild concept.</t>
  </si>
  <si>
    <t>https://www.reddit.com/r/relationship_advice/comments/1awc7gv/girlfriend_24f_called_me_27m_unreasonable_for/krggnrb/</t>
  </si>
  <si>
    <t>krgkkbb</t>
  </si>
  <si>
    <t>Yeah and my couch is fucking awesome. I sleep on it just because sometimes. It’s not Ike sleeping on a sofa is some horrible punishment.</t>
  </si>
  <si>
    <t>https://www.reddit.com/r/relationship_advice/comments/1awc7gv/girlfriend_24f_called_me_27m_unreasonable_for/krgkkbb/</t>
  </si>
  <si>
    <t>krglsbt</t>
  </si>
  <si>
    <t>Right?? It’s shocking</t>
  </si>
  <si>
    <t>https://www.reddit.com/r/relationship_advice/comments/1awc7gv/girlfriend_24f_called_me_27m_unreasonable_for/krglsbt/</t>
  </si>
  <si>
    <t>krgk1cp</t>
  </si>
  <si>
    <t>[deleted]</t>
  </si>
  <si>
    <t>https://www.reddit.com/r/relationship_advice/comments/1awc7gv/girlfriend_24f_called_me_27m_unreasonable_for/krgk1cp/</t>
  </si>
  <si>
    <t>krgg1uo</t>
  </si>
  <si>
    <t>02-21-2024 14:59:49</t>
  </si>
  <si>
    <t>Yeah, I mean, if one of my partner’s friends over imbibes while over at our place for a BBQ or something, they get the couch. But planned guests get our room and we sleep on an air mattress in the living room.</t>
  </si>
  <si>
    <t>https://www.reddit.com/r/relationship_advice/comments/1awc7gv/girlfriend_24f_called_me_27m_unreasonable_for/krgg1uo/</t>
  </si>
  <si>
    <t>krgj6hp</t>
  </si>
  <si>
    <t>Well. I won’t let you borrow my truck or tractor then. 😂  You didn’t get the same raising. 😉</t>
  </si>
  <si>
    <t>https://www.reddit.com/r/relationship_advice/comments/1awc7gv/girlfriend_24f_called_me_27m_unreasonable_for/krgj6hp/</t>
  </si>
  <si>
    <t>krgk3yw</t>
  </si>
  <si>
    <t>02-21-2024 15:23:48</t>
  </si>
  <si>
    <t>cap_sortee</t>
  </si>
  <si>
    <t>What if the boyfriend slept in n the bed with the visiting guest and the Gurlfriend took the couch?</t>
  </si>
  <si>
    <t>https://www.reddit.com/r/relationship_advice/comments/1awc7gv/girlfriend_24f_called_me_27m_unreasonable_for/krgk3yw/</t>
  </si>
  <si>
    <t>krgruc3</t>
  </si>
  <si>
    <t>02-21-2024 16:07:35</t>
  </si>
  <si>
    <t>puddinfellah</t>
  </si>
  <si>
    <t>Yeah, kudos to everyone on this thread who can seemingly sleep anywhere and get the same quality night's sleep, I certainly cannot. 
Would I do this if my partner asked? Sure, but it would suck and I would not feel 100% the next two days as a result.</t>
  </si>
  <si>
    <t>https://www.reddit.com/r/relationship_advice/comments/1awc7gv/girlfriend_24f_called_me_27m_unreasonable_for/krgruc3/</t>
  </si>
  <si>
    <t>krgk404</t>
  </si>
  <si>
    <t>02-21-2024 15:23:49</t>
  </si>
  <si>
    <t>She ‘asked’ you if you would, probably not expecting you to be a prick about it, more fool her. 
I would (and have) ASKED this of my husband without issue. When he asks for PS5 time, he gets it because that makes him happy. Guess that’s why he’s a husband and not a BF.</t>
  </si>
  <si>
    <t>https://www.reddit.com/r/relationship_advice/comments/1awc7gv/girlfriend_24f_called_me_27m_unreasonable_for/krgk404/</t>
  </si>
  <si>
    <t>krgkmx4</t>
  </si>
  <si>
    <t>SirDevilDude</t>
  </si>
  <si>
    <t>It’s a small favor, you’re definitely overreacting. YTA. She’ll remember this the next time you need small sacrifice from her</t>
  </si>
  <si>
    <t>https://www.reddit.com/r/relationship_advice/comments/1awc7gv/girlfriend_24f_called_me_27m_unreasonable_for/krgkmx4/</t>
  </si>
  <si>
    <t>krg88wx</t>
  </si>
  <si>
    <t>I give up my bed when I have houseguests. You’re only thinking about you and what you want. That’s selfish. You’re not being a good host.</t>
  </si>
  <si>
    <t>https://www.reddit.com/r/relationship_advice/comments/1awc7gv/girlfriend_24f_called_me_27m_unreasonable_for/krg88wx/</t>
  </si>
  <si>
    <t>krgpbnd</t>
  </si>
  <si>
    <t>Disastrous-Habits</t>
  </si>
  <si>
    <t>It’s not *just* your bed, it’s your girlfriend’s bed too. People who can’t make small compromises and take everything so personal shouldn’t live with their partners.</t>
  </si>
  <si>
    <t>https://www.reddit.com/r/relationship_advice/comments/1awc7gv/girlfriend_24f_called_me_27m_unreasonable_for/krgpbnd/</t>
  </si>
  <si>
    <t>02-21-2024 14:10:33</t>
  </si>
  <si>
    <t>02-21-2024 15:53:28</t>
  </si>
  <si>
    <t>krgbmgf</t>
  </si>
  <si>
    <t>02-21-2024 14:32:31</t>
  </si>
  <si>
    <t>It's their shared living space, so yeah in a healthy relationship both should agree to allow someone else to spend the night at their place.</t>
  </si>
  <si>
    <t>https://www.reddit.com/r/relationship_advice/comments/1awc7gv/girlfriend_24f_called_me_27m_unreasonable_for/krgbmgf/</t>
  </si>
  <si>
    <t>krgq31w</t>
  </si>
  <si>
    <t>02-21-2024 15:57:44</t>
  </si>
  <si>
    <t>Inevitable_Block_144</t>
  </si>
  <si>
    <t>We don't know that. If OP has back problems sleeping on the couch will be more than an inconvenience.</t>
  </si>
  <si>
    <t>https://www.reddit.com/r/relationship_advice/comments/1awc7gv/girlfriend_24f_called_me_27m_unreasonable_for/krgq31w/</t>
  </si>
  <si>
    <t>krgjmwj</t>
  </si>
  <si>
    <t>02-21-2024 15:21:04</t>
  </si>
  <si>
    <t>Fulgerts55</t>
  </si>
  <si>
    <t>Why is this a minor inconvenience for  OP?</t>
  </si>
  <si>
    <t>https://www.reddit.com/r/relationship_advice/comments/1awc7gv/girlfriend_24f_called_me_27m_unreasonable_for/krgjmwj/</t>
  </si>
  <si>
    <t>krgkiwd</t>
  </si>
  <si>
    <t>02-21-2024 15:26:14</t>
  </si>
  <si>
    <t>OP is not obliged to accept.  She asked, this is ok, he answered, the discussion is over.  Whoever doesn't accept that is the one who sucks, not the OP.  Why he doesn't want to accept is nobody's business.</t>
  </si>
  <si>
    <t>https://www.reddit.com/r/relationship_advice/comments/1awc7gv/girlfriend_24f_called_me_27m_unreasonable_for/krgkiwd/</t>
  </si>
  <si>
    <t>krghsc7</t>
  </si>
  <si>
    <t>02-21-2024 15:10:17</t>
  </si>
  <si>
    <t>There’s a difference between doing nice things for someone and getting kicked out of your own bed. Crazy that’s a hard concept for some people on this thread to grasp. </t>
  </si>
  <si>
    <t>https://www.reddit.com/r/relationship_advice/comments/1awc7gv/girlfriend_24f_called_me_27m_unreasonable_for/krghsc7/</t>
  </si>
  <si>
    <t>krglu1z</t>
  </si>
  <si>
    <t>02-21-2024 15:33:46</t>
  </si>
  <si>
    <t>Exactly! Some of my best naps are on my couch lol</t>
  </si>
  <si>
    <t>https://www.reddit.com/r/relationship_advice/comments/1awc7gv/girlfriend_24f_called_me_27m_unreasonable_for/krglu1z/</t>
  </si>
  <si>
    <t>krgkcox</t>
  </si>
  <si>
    <t>It’s two days… one time…</t>
  </si>
  <si>
    <t>https://www.reddit.com/r/relationship_advice/comments/1awc7gv/girlfriend_24f_called_me_27m_unreasonable_for/krgkcox/</t>
  </si>
  <si>
    <t>krgkg2q</t>
  </si>
  <si>
    <t>Again, the lack of generosity is absolutely mind blowing.</t>
  </si>
  <si>
    <t>https://www.reddit.com/r/relationship_advice/comments/1awc7gv/girlfriend_24f_called_me_27m_unreasonable_for/krgkg2q/</t>
  </si>
  <si>
    <t>krgk89f</t>
  </si>
  <si>
    <t>02-21-2024 15:24:30</t>
  </si>
  <si>
    <t>At least no one would make him give up his bed.</t>
  </si>
  <si>
    <t>https://www.reddit.com/r/relationship_advice/comments/1awc7gv/girlfriend_24f_called_me_27m_unreasonable_for/krgk89f/</t>
  </si>
  <si>
    <t>krgomz1</t>
  </si>
  <si>
    <t>02-21-2024 15:49:39</t>
  </si>
  <si>
    <t>Mockheed_Lartin</t>
  </si>
  <si>
    <t>I kind of agree with you but "PS5 time" is not on the same level as "sleep on the couch for 2 nights".</t>
  </si>
  <si>
    <t>https://www.reddit.com/r/relationship_advice/comments/1awc7gv/girlfriend_24f_called_me_27m_unreasonable_for/krgomz1/</t>
  </si>
  <si>
    <t>krgl68z</t>
  </si>
  <si>
    <t>02-21-2024 15:29:58</t>
  </si>
  <si>
    <t>He’s acting like she’s asked him to sleep outside 😂 honestly man!</t>
  </si>
  <si>
    <t>https://www.reddit.com/r/relationship_advice/comments/1awc7gv/girlfriend_24f_called_me_27m_unreasonable_for/krgl68z/</t>
  </si>
  <si>
    <t>krgf23w</t>
  </si>
  <si>
    <t>02-21-2024 14:53:50</t>
  </si>
  <si>
    <t>This is a regional thing. Giving up a bed to house guests sounds VERY strange to me, and would make me very uncomfortable as a guest to be sleeping in someone else's bed that theyve been displaced from because of me. It would make me feel like a nuisance.</t>
  </si>
  <si>
    <t>https://www.reddit.com/r/relationship_advice/comments/1awc7gv/girlfriend_24f_called_me_27m_unreasonable_for/krgf23w/</t>
  </si>
  <si>
    <t>krg8kbc</t>
  </si>
  <si>
    <t>02-21-2024 14:12:39</t>
  </si>
  <si>
    <t>Do you care about making your girlfriend and best friend happy and comfortable or do you only care about what you want?</t>
  </si>
  <si>
    <t>https://www.reddit.com/r/relationship_advice/comments/1awc7gv/girlfriend_24f_called_me_27m_unreasonable_for/krg8kbc/</t>
  </si>
  <si>
    <t>krg8yc7</t>
  </si>
  <si>
    <t>02-21-2024 14:15:15</t>
  </si>
  <si>
    <t>Sleeping in my own bed is not selfish. Can you explain how it is not selfish to expect your partner to give up their bed?</t>
  </si>
  <si>
    <t>https://www.reddit.com/r/relationship_advice/comments/1awc7gv/girlfriend_24f_called_me_27m_unreasonable_for/krg8yc7/</t>
  </si>
  <si>
    <t>krgr1db</t>
  </si>
  <si>
    <t>02-21-2024 16:03:07</t>
  </si>
  <si>
    <t>Yes it is also my girlfriends bed, that doesn't mean only she decided who sleeps in it</t>
  </si>
  <si>
    <t>https://www.reddit.com/r/relationship_advice/comments/1awc7gv/girlfriend_24f_called_me_27m_unreasonable_for/krgr1db/</t>
  </si>
  <si>
    <t>krgc9lx</t>
  </si>
  <si>
    <t>02-21-2024 14:36:37</t>
  </si>
  <si>
    <t>No, in a healthy relationship you don't need to ask for allowance if you can have a good friend as a house guest for two days. In a healthy relationship you ask if a specific date is fine because there is no question of being told you can not have a friend over for two nights on principle. But well, if you like to be in a relationship where your "partner" has to allow your social contacts, each to their own.</t>
  </si>
  <si>
    <t>https://www.reddit.com/r/relationship_advice/comments/1awc7gv/girlfriend_24f_called_me_27m_unreasonable_for/krgc9lx/</t>
  </si>
  <si>
    <t>krgs7af</t>
  </si>
  <si>
    <t>02-21-2024 16:09:36</t>
  </si>
  <si>
    <t>Except OP hasn't mentioned a single thing regarding sleeping on the couch other than he doesn't want to so we should not assume there is anything more to it than that.</t>
  </si>
  <si>
    <t>https://www.reddit.com/r/relationship_advice/comments/1awc7gv/girlfriend_24f_called_me_27m_unreasonable_for/krgs7af/</t>
  </si>
  <si>
    <t>krgk00b</t>
  </si>
  <si>
    <t>I would personally count sleeping on the sofa for a night or two as a minor inconvenience. But some people may think of it differently?</t>
  </si>
  <si>
    <t>https://www.reddit.com/r/relationship_advice/comments/1awc7gv/girlfriend_24f_called_me_27m_unreasonable_for/krgk00b/</t>
  </si>
  <si>
    <t>krgmwxo</t>
  </si>
  <si>
    <t>Is sleeping on the couch a major inconvenience in your opinion? If so, can I have your life?</t>
  </si>
  <si>
    <t>https://www.reddit.com/r/relationship_advice/comments/1awc7gv/girlfriend_24f_called_me_27m_unreasonable_for/krgmwxo/</t>
  </si>
  <si>
    <t>krglbqn</t>
  </si>
  <si>
    <t>02-21-2024 15:30:50</t>
  </si>
  <si>
    <t>It's her business, because they're in a relationship. She's allowed to want to discuss things, even if he's made a decision, because they're in a relationship. I've agreed that he's not obligated to give up his bed. She's not obligated to be happy about that. She's not obligated to let the discussion be over just because he said no. They live together. When people who live together have disagreements about the space they share, it can involve discussions.</t>
  </si>
  <si>
    <t>https://www.reddit.com/r/relationship_advice/comments/1awc7gv/girlfriend_24f_called_me_27m_unreasonable_for/krglbqn/</t>
  </si>
  <si>
    <t>krgkrhb</t>
  </si>
  <si>
    <t>He's not "getting kicked out." They're having a disagreement, because she thinks he's being kind of a jerk for not giving up his bed for a couple of nights. She hasn't *kicked him out* of the bed. 
He's *refusing* to give up his bed. That's the literal opposite of getting kicked out. Getting kicked out would be if he said no but then she had her friend over and locked him out of the room. Nothing in the story suggests that will happen.</t>
  </si>
  <si>
    <t>https://www.reddit.com/r/relationship_advice/comments/1awc7gv/girlfriend_24f_called_me_27m_unreasonable_for/krgkrhb/</t>
  </si>
  <si>
    <t>krgkg6h</t>
  </si>
  <si>
    <t>Not really. Asking someone to do something isn’t even close to kicking them out. I’m sorry for whatever happened to you that you think asking and telling are the same, but they just aren’t.</t>
  </si>
  <si>
    <t>https://www.reddit.com/r/relationship_advice/comments/1awc7gv/girlfriend_24f_called_me_27m_unreasonable_for/krgkg6h/</t>
  </si>
  <si>
    <t>krgp9lg</t>
  </si>
  <si>
    <t>02-21-2024 15:53:09</t>
  </si>
  <si>
    <t>It is if it’s a full weekend of PS5 😂 bloody Elden Ring 🤦🏼‍♀️
The point is we do stuff that makes each other happy. I guess I was taught to put others above myself (within reason). Not everyone has the same ❤️ I do.</t>
  </si>
  <si>
    <t>https://www.reddit.com/r/relationship_advice/comments/1awc7gv/girlfriend_24f_called_me_27m_unreasonable_for/krgp9lg/</t>
  </si>
  <si>
    <t>krg9xo5</t>
  </si>
  <si>
    <t>You’re not my bf, I’m not going to argue with you. Good luck to your girl! 
If you’re really this much of no she’s selfish, I shouldn’t ever have to give anything up, 
why don’t you ask her like okay I’ll give up the bed for two nights if you take me dinner somewhere really nice. Or a concert or whatever you like so you don’t feel bad that you did something for someone else</t>
  </si>
  <si>
    <t>https://www.reddit.com/r/relationship_advice/comments/1awc7gv/girlfriend_24f_called_me_27m_unreasonable_for/krg9xo5/</t>
  </si>
  <si>
    <t>krgfhck</t>
  </si>
  <si>
    <t>nyc2atl22</t>
  </si>
  <si>
    <t>It’s selfish bc it is something small that will make your gf extremely happy and you categorically refuse to consider it “because I said so”</t>
  </si>
  <si>
    <t>https://www.reddit.com/r/relationship_advice/comments/1awc7gv/girlfriend_24f_called_me_27m_unreasonable_for/krgfhck/</t>
  </si>
  <si>
    <t>krgdh5g</t>
  </si>
  <si>
    <t>It sounds like you're looking for reasons to get mad. I'm not at all interested in engaging in weird word play. If you believe it's fine to just invite random people to spend the night at your mutually owned house without your partner's consent then I pity your future partner (if you ever find one).</t>
  </si>
  <si>
    <t>https://www.reddit.com/r/relationship_advice/comments/1awc7gv/girlfriend_24f_called_me_27m_unreasonable_for/krgdh5g/</t>
  </si>
  <si>
    <t>krgn9v7</t>
  </si>
  <si>
    <t>02-21-2024 15:41:59</t>
  </si>
  <si>
    <t>Slumbermo</t>
  </si>
  <si>
    <t>That depends on the sofa. If it’s like mine it is not comfy to sleep on and I’m a bit too tall to fit it properly.</t>
  </si>
  <si>
    <t>https://www.reddit.com/r/relationship_advice/comments/1awc7gv/girlfriend_24f_called_me_27m_unreasonable_for/krgn9v7/</t>
  </si>
  <si>
    <t>krgliib</t>
  </si>
  <si>
    <t>02-21-2024 15:31:56</t>
  </si>
  <si>
    <t>Everyone is different.  Maybe he also asked for something in the past and she didn't accept.  He is the only one who can decide how important it is to him.  To me personally, it seems a little unimportant and a little disrespectful, that I offer to do this is one thing, but forcing me is another discussion.  Because practically, if she does not accept his answer and insists, it is called forced.</t>
  </si>
  <si>
    <t>https://www.reddit.com/r/relationship_advice/comments/1awc7gv/girlfriend_24f_called_me_27m_unreasonable_for/krgliib/</t>
  </si>
  <si>
    <t>krgnodf</t>
  </si>
  <si>
    <t>02-21-2024 15:44:15</t>
  </si>
  <si>
    <t>It's not for me but I'm not the OP.  He may think differently from me and may have his reasons.  Who can say that you or I are right and not him?  What I know for sure is that I accept that other people can think differently, and we have to accept that.</t>
  </si>
  <si>
    <t>https://www.reddit.com/r/relationship_advice/comments/1awc7gv/girlfriend_24f_called_me_27m_unreasonable_for/krgnodf/</t>
  </si>
  <si>
    <t>krgmmbj</t>
  </si>
  <si>
    <t>02-21-2024 15:38:14</t>
  </si>
  <si>
    <t>It's her business, but not ours.  Yes, she can discuss this as much as she wants, but after a threshold it becomes embarrassing.  Basically she forces him to accept and that is no longer ok.  If things were the other way around, he would be called controlling for sure.  If after he were forced to accept this, would it be ok for him to ask her for something that she does not agree with and if she refuses, for him to insist until she accepts, because we are going on the principle that they are in a relationship?</t>
  </si>
  <si>
    <t>https://www.reddit.com/r/relationship_advice/comments/1awc7gv/girlfriend_24f_called_me_27m_unreasonable_for/krgmmbj/</t>
  </si>
  <si>
    <t>krgavax</t>
  </si>
  <si>
    <t>02-21-2024 14:27:41</t>
  </si>
  <si>
    <t>So you can't answer the question then. You don't like the fact your logic can be applied to my gf.</t>
  </si>
  <si>
    <t>https://www.reddit.com/r/relationship_advice/comments/1awc7gv/girlfriend_24f_called_me_27m_unreasonable_for/krgavax/</t>
  </si>
  <si>
    <t>krgj7q0</t>
  </si>
  <si>
    <t>02-21-2024 15:18:38</t>
  </si>
  <si>
    <t>I know it’s fucking mental 😂 like it’s two nights of letting your gf relive some happy moments. I couldn’t be with someone this selfish.</t>
  </si>
  <si>
    <t>https://www.reddit.com/r/relationship_advice/comments/1awc7gv/girlfriend_24f_called_me_27m_unreasonable_for/krgj7q0/</t>
  </si>
  <si>
    <t>krgq12k</t>
  </si>
  <si>
    <t>02-21-2024 15:57:26</t>
  </si>
  <si>
    <t>What? Of course it's not our business. Who said it was? But *OP posted about it and asked for advice*, which makes it fair game for us to discuss. How are we supposed to give advice if we don't discuss it? If OP didn't want it to be our business, *he shouldn't be posting about their private business on reddit.* 
And what's the threshold? Because, based on OP's story, they had a single (what sounds like fairly short) conversation about it. She asked, and he said "I'm not going to be kicked out of my bed." She said she thought he was being unfair, and he repeated "I'm not going to be kicked out of my bed." She accused him of being unreasonable, and the conversation ended. 
People keep talking about him being *forced* or *obligated,* but nobody is suggesting either of those things. He's not obligated to give up his bed. She can't force him to. She *can* think he's a dick for being weirdly inflexible about this and for not even considering it. People can agree with her that he's being unreasonable. None of that suggests that she's allowed to *force* him to give up the bed. Nothing in the story suggests that she's continuing to bring it up or that she's attempting to wear him down until he accepts. They talked about it, he made his position known, and she's unhappy about it. In some hypothetical where the situation was reversed, and she was just giving a blanket "no: I don't have to do that, and I won't be mildly inconvenienced," yes, he'd be allowed to be upset about it and think she was being unreasonable.</t>
  </si>
  <si>
    <t>https://www.reddit.com/r/relationship_advice/comments/1awc7gv/girlfriend_24f_called_me_27m_unreasonable_for/krgq12k/</t>
  </si>
  <si>
    <t>krgb6j5</t>
  </si>
  <si>
    <t>Relationships are about compromise and accommodating each other. She wants her friend to feel comfortable and have a good time with her. She’s asking for two days. You’re not moving. You don’t want to change your stance that’s fine. You sound really hard headed. It’s interesting to see how much you’ll repeat yourself and try to flip the script and not try to make your girlfriend happy.</t>
  </si>
  <si>
    <t>https://www.reddit.com/r/relationship_advice/comments/1awc7gv/girlfriend_24f_called_me_27m_unreasonable_for/krgb6j5/</t>
  </si>
  <si>
    <t>krgi68a</t>
  </si>
  <si>
    <t>Aware_Vehicle_9948</t>
  </si>
  <si>
    <t>You didn’t answer the question they asked. You just “but how is it selfish” to everything as if that wins you an argument. Grow up, baby</t>
  </si>
  <si>
    <t>https://www.reddit.com/r/relationship_advice/comments/1awc7gv/girlfriend_24f_called_me_27m_unreasonable_for/krgi68a/</t>
  </si>
  <si>
    <t>krgmg81</t>
  </si>
  <si>
    <t>Anon-chanUwU</t>
  </si>
  <si>
    <t>You’re 27? Sheeesh</t>
  </si>
  <si>
    <t>https://www.reddit.com/r/relationship_advice/comments/1awc7gv/girlfriend_24f_called_me_27m_unreasonable_for/krgmg81/</t>
  </si>
  <si>
    <t>krg5x5v</t>
  </si>
  <si>
    <t>02-21-2024 13:54:43</t>
  </si>
  <si>
    <t>trying3216</t>
  </si>
  <si>
    <t>It’s a whole package, dude. If you have to you have to.</t>
  </si>
  <si>
    <t>https://www.reddit.com/r/relationship_advice/comments/1awc6hh/am_i_28_m_a_bad_person_for_wanting_to_end_a/krg5x5v/</t>
  </si>
  <si>
    <t>krgdviw</t>
  </si>
  <si>
    <t>02-21-2024 14:46:39</t>
  </si>
  <si>
    <t>Accomplished_Eye_824</t>
  </si>
  <si>
    <t>She will have to be his caretaker for the rest of his life. If you’re not down for this for life, and I don’t blame you in the slightest, then it’s time to break up. It won’t be easy but I understand why you feel this way, and you shouldn’t shove your feelings deep inside just to stay with this girl. </t>
  </si>
  <si>
    <t>https://www.reddit.com/r/relationship_advice/comments/1awc6hh/am_i_28_m_a_bad_person_for_wanting_to_end_a/krgdviw/</t>
  </si>
  <si>
    <t>krgfkqd</t>
  </si>
  <si>
    <t>02-21-2024 14:56:58</t>
  </si>
  <si>
    <t>Advanced_Passage_492</t>
  </si>
  <si>
    <t>I would gather information on decent care facilities and associated costs and then sit her down for a discussion - there is no shame in putting this child into care where he will get the proper treatment and management he needs and you two can have a life as well.</t>
  </si>
  <si>
    <t>https://www.reddit.com/r/relationship_advice/comments/1awc6hh/am_i_28_m_a_bad_person_for_wanting_to_end_a/krgfkqd/</t>
  </si>
  <si>
    <t>krgir39</t>
  </si>
  <si>
    <t>02-21-2024 15:15:56</t>
  </si>
  <si>
    <t>sesnakie</t>
  </si>
  <si>
    <t>My ex husband married a woman with a severely autistic son. When he was smaller, they coped, but as he grew older, he became insanely strong.
They had to put him in a facility, for their own safety.
The facility knows how to stimulate them, and give the best care. He goes home on the weekends, and isn't as aggressive as he was.
Good luck</t>
  </si>
  <si>
    <t>https://www.reddit.com/r/relationship_advice/comments/1awc6hh/am_i_28_m_a_bad_person_for_wanting_to_end_a/krgir39/</t>
  </si>
  <si>
    <t>krg5d0x</t>
  </si>
  <si>
    <t>02-21-2024 13:50:54</t>
  </si>
  <si>
    <t>deathntarot</t>
  </si>
  <si>
    <t>I'll be honest it doesn't sound like you want or can handle this kid. you're not a bad person, it just seemed like you could tolerate it when the kid wasn't there.</t>
  </si>
  <si>
    <t>https://www.reddit.com/r/relationship_advice/comments/1awc6hh/am_i_28_m_a_bad_person_for_wanting_to_end_a/krg5d0x/</t>
  </si>
  <si>
    <t>krgbr0p</t>
  </si>
  <si>
    <t>02-21-2024 14:33:20</t>
  </si>
  <si>
    <t>redheadedsweetie</t>
  </si>
  <si>
    <t>It sounds like your fiancée is also struggling with her son. I don't know where you are but are there any resources you can access for him? Would you qualify for respite care for example? Are there any centres that do activities for children with special ed needs? 
If you want to be with your fiancé perhaps things like this could improve your situation. If not maybe try and help your fiancé find anything available before you leave? The two of you need an honest conversation about how things are going. Find out how she's feeling about the situation too. It may be that neither of you are fully equipped for his needs and extra care is required. 
If he is in a special ed school, the SENco might be able to signpost you to resources.
I hope you are able to find a solution that makes all your lives better.</t>
  </si>
  <si>
    <t>https://www.reddit.com/r/relationship_advice/comments/1awc6hh/am_i_28_m_a_bad_person_for_wanting_to_end_a/krgbr0p/</t>
  </si>
  <si>
    <t>krgexkz</t>
  </si>
  <si>
    <t>02-21-2024 14:53:05</t>
  </si>
  <si>
    <t>reddfox500</t>
  </si>
  <si>
    <t>I’m so sorry to say this but unless you can’t live without her and have lots of money and copious amount of patience, you need to peace out.</t>
  </si>
  <si>
    <t>https://www.reddit.com/r/relationship_advice/comments/1awc6hh/am_i_28_m_a_bad_person_for_wanting_to_end_a/krgexkz/</t>
  </si>
  <si>
    <t>krglfjk</t>
  </si>
  <si>
    <t>02-21-2024 15:31:27</t>
  </si>
  <si>
    <t>No_Ask_150</t>
  </si>
  <si>
    <t>Dude, you don't have to deal with any of this. You wouldn't be a bad person AT ALL if you choose to leave.</t>
  </si>
  <si>
    <t>https://www.reddit.com/r/relationship_advice/comments/1awc6hh/am_i_28_m_a_bad_person_for_wanting_to_end_a/krglfjk/</t>
  </si>
  <si>
    <t>krgmhza</t>
  </si>
  <si>
    <t>02-21-2024 15:37:32</t>
  </si>
  <si>
    <t>SpadeXHunter</t>
  </si>
  <si>
    <t>You wouldn’t be a bad person for wanting to end things in this situation. Kind of a shitty hand that she has been dealt and maybe you guys can find some resources that would help, but this kid is likely going to be someone you have to care for forever. If it’s already a problem now, think about the next 50 years of this. Not many people could handle that without help anyways. </t>
  </si>
  <si>
    <t>https://www.reddit.com/r/relationship_advice/comments/1awc6hh/am_i_28_m_a_bad_person_for_wanting_to_end_a/krgmhza/</t>
  </si>
  <si>
    <t>krgnotq</t>
  </si>
  <si>
    <t>Icy_Weather_5307</t>
  </si>
  <si>
    <t>I have a daughter diagnosed with both severe autism AND has Down Syndrome. She will be my forever child and I deal with things like this on a daily basis. It is very hard. It is exhausting. But she is my daughter and I love her. Her life has value. It is important for mom to look into resources. Maybe she can get respite care to come in and help like I do.
It is ok to break up with anyone for any reason. I’m a single mom and im upfront with the needs of my daughter. But there aren’t just places to dump challenging kids. Most places only take emergency cases like if the kid is abandoned. When he’s 18 they might be able to put him in a day facility. It’s not as easy as everyone thinks</t>
  </si>
  <si>
    <t>https://www.reddit.com/r/relationship_advice/comments/1awc6hh/am_i_28_m_a_bad_person_for_wanting_to_end_a/krgnotq/</t>
  </si>
  <si>
    <t>krgnsb5</t>
  </si>
  <si>
    <t>02-21-2024 15:44:51</t>
  </si>
  <si>
    <t>dystopianpirate</t>
  </si>
  <si>
    <t>Break up and move on. The child needs far more resources and care than you both can provide, but she's the parent, not you.</t>
  </si>
  <si>
    <t>https://www.reddit.com/r/relationship_advice/comments/1awc6hh/am_i_28_m_a_bad_person_for_wanting_to_end_a/krgnsb5/</t>
  </si>
  <si>
    <t>krgh9ay</t>
  </si>
  <si>
    <t>02-21-2024 15:07:10</t>
  </si>
  <si>
    <t>No_Performance8733</t>
  </si>
  <si>
    <t>This is above Reddit’s pay grade. 
Seek absolutely expert professional support for your area. 
It sounds like this child needs to be in a full time professional care setting. Get that for him and your fiancee. </t>
  </si>
  <si>
    <t>https://www.reddit.com/r/relationship_advice/comments/1awc6hh/am_i_28_m_a_bad_person_for_wanting_to_end_a/krgh9ay/</t>
  </si>
  <si>
    <t>krggdjy</t>
  </si>
  <si>
    <t>02-21-2024 15:01:49</t>
  </si>
  <si>
    <t>Longjumping_Cook_275</t>
  </si>
  <si>
    <t>Taking care of a special needs child, especially with such severe case of autism, is hard. If you're not up for it, it's ok. It's sad that you'll also lose the woman you wanted to marry. But ultimately, if the kid senses feelings of resentment and stress from you (even unintentionally), it can be harmful for him as well.
If your partner is struggling so much, maybe there's a solution that will be beneficial for her and her son? I don't know where you're from, but where I'm from (not the US), there are hospices for children and adults with autism. There's even one in my town, where I volunteered at for a year during high school. They had profesionally trained staff that took care of children and teenagers with severe autism, most were non-verbal and wore diapers at 15yo. And the kids lived there full-time, while their families came to visit almost every week, sometimes taking them for a family activity for a few hours and bringing them back to the hospice before bedtime. Or just spending time with them in the yard at the hospice.</t>
  </si>
  <si>
    <t>https://www.reddit.com/r/relationship_advice/comments/1awc6hh/am_i_28_m_a_bad_person_for_wanting_to_end_a/krggdjy/</t>
  </si>
  <si>
    <t>krgnuhf</t>
  </si>
  <si>
    <t>02-21-2024 15:45:11</t>
  </si>
  <si>
    <t>misstiff1971</t>
  </si>
  <si>
    <t>This doesn't sound like it is the future you want.  
Sometimes it is better to let go - the hardest part is that this relationship is two years along and you are now just realizing it.  Being engaged isn't going to make it better.  You shouldn't be surprised if she struggles with you ending things - but know that she will be better off in the long run versus a relationship that doesn't make the partners happy.</t>
  </si>
  <si>
    <t>https://www.reddit.com/r/relationship_advice/comments/1awc6hh/am_i_28_m_a_bad_person_for_wanting_to_end_a/krgnuhf/</t>
  </si>
  <si>
    <t>krgo6px</t>
  </si>
  <si>
    <t>02-21-2024 15:47:06</t>
  </si>
  <si>
    <t>SomethingClever70</t>
  </si>
  <si>
    <t>You are not a bad person for wanting out. Just reading about this child sounds exhausting.</t>
  </si>
  <si>
    <t>https://www.reddit.com/r/relationship_advice/comments/1awc6hh/am_i_28_m_a_bad_person_for_wanting_to_end_a/krgo6px/</t>
  </si>
  <si>
    <t>krgpjfw</t>
  </si>
  <si>
    <t>02-21-2024 15:54:42</t>
  </si>
  <si>
    <t>Physical_Ad5135</t>
  </si>
  <si>
    <t>I would not step up for this.  It is a lifelong commitment and you are not the biological parent</t>
  </si>
  <si>
    <t>https://www.reddit.com/r/relationship_advice/comments/1awc6hh/am_i_28_m_a_bad_person_for_wanting_to_end_a/krgpjfw/</t>
  </si>
  <si>
    <t>krg59yi</t>
  </si>
  <si>
    <t>02-21-2024 13:50:19</t>
  </si>
  <si>
    <t>It is not your fault I understand .. you can confront her about this and explain yourself even if it hurts it’s for the best cuz how long you gonna hold on to this? My advice is to take it slow so she can absorb the shock</t>
  </si>
  <si>
    <t>https://www.reddit.com/r/relationship_advice/comments/1awc6hh/am_i_28_m_a_bad_person_for_wanting_to_end_a/krg59yi/</t>
  </si>
  <si>
    <t>krggf0a</t>
  </si>
  <si>
    <t>02-21-2024 15:02:05</t>
  </si>
  <si>
    <t>Fucknutssss</t>
  </si>
  <si>
    <t>Level 3 case?????????</t>
  </si>
  <si>
    <t>https://www.reddit.com/r/relationship_advice/comments/1awc6hh/am_i_28_m_a_bad_person_for_wanting_to_end_a/krggf0a/</t>
  </si>
  <si>
    <t>krgn0pb</t>
  </si>
  <si>
    <t>02-21-2024 15:40:32</t>
  </si>
  <si>
    <t>MedusatheProphet</t>
  </si>
  <si>
    <t>NTA, of course. You can end a relationship for any reason. If you're not happy, you can leave. It's definitely better for you to decide this now than before you're legally married. If you really love her, a honest conversation that you are considering leaving might help. 
It sounds like her son needs professional, inpatient care. Or perhaps some respite carers during the day, although that does mean waiting until he is living elsewhere to eventually have a child of your own (and who's to say your fiance would even want that after years more of this life?)You need to talk to her. 
But, your question is are you the arsehole for wanting to leave, and the answer to that is no.</t>
  </si>
  <si>
    <t>https://www.reddit.com/r/relationship_advice/comments/1awc6hh/am_i_28_m_a_bad_person_for_wanting_to_end_a/krgn0pb/</t>
  </si>
  <si>
    <t>krgpjki</t>
  </si>
  <si>
    <t>02-21-2024 15:54:43</t>
  </si>
  <si>
    <t>_A-Q</t>
  </si>
  <si>
    <t>As the parent of an autistic child, I do not think you’re wrong.
You obviously care a lot about this family but if you’re not up to helping be this boy’s caretaker for the rest of his life, you should just go.
I don’t think your girlfriend is fully equipped to give her child the care that he needs and she should be looking into putting him in a care facility where his needs will be better addressed.
I suggest you bring this up with her in a more gentle manner that focuses on what’s better for him.
Good luck OP.</t>
  </si>
  <si>
    <t>https://www.reddit.com/r/relationship_advice/comments/1awc6hh/am_i_28_m_a_bad_person_for_wanting_to_end_a/krgpjki/</t>
  </si>
  <si>
    <t>krgqotv</t>
  </si>
  <si>
    <t>02-21-2024 16:01:10</t>
  </si>
  <si>
    <t>Big_Insurance_3601</t>
  </si>
  <si>
    <t>Look into long-term care facilities and/or a caretaker to come into the home to help. It sounds like you *both* need it and neither of you are equipped to handle this…THIS IS NO ONE’S FAULT!!! Shit happens and I’m so sorry for everyone💔💔💔 please PLEASE look into organizations for help!!!!</t>
  </si>
  <si>
    <t>https://www.reddit.com/r/relationship_advice/comments/1awc6hh/am_i_28_m_a_bad_person_for_wanting_to_end_a/krgqotv/</t>
  </si>
  <si>
    <t>krgqu2a</t>
  </si>
  <si>
    <t>02-21-2024 16:01:59</t>
  </si>
  <si>
    <t>speakingtoidiots</t>
  </si>
  <si>
    <t>They are a package deal. If you are not fully in this then you must do what is right for you before it is to late. This child sounds like he will need a residential facility and 24hr care as he gets older to keep himself and those around him safe.</t>
  </si>
  <si>
    <t>https://www.reddit.com/r/relationship_advice/comments/1awc6hh/am_i_28_m_a_bad_person_for_wanting_to_end_a/krgqu2a/</t>
  </si>
  <si>
    <t>krgqxj6</t>
  </si>
  <si>
    <t>02-21-2024 16:02:31</t>
  </si>
  <si>
    <t>Spouter1</t>
  </si>
  <si>
    <t>Id suggest going through NDIS to have regular support workers but thats only in Australia. Does your country have something similar?
It sounds like your fiance is also really struggling. I think you need to share your feelings with her but also listen to her side. Then maybe agree to come up with a solution.</t>
  </si>
  <si>
    <t>https://www.reddit.com/r/relationship_advice/comments/1awc6hh/am_i_28_m_a_bad_person_for_wanting_to_end_a/krgqxj6/</t>
  </si>
  <si>
    <t>krgrxc4</t>
  </si>
  <si>
    <t>02-21-2024 16:08:02</t>
  </si>
  <si>
    <t>Caregiving is hard.  Check out some of the caregiver forums in reddit to see how these situations can tear couples apart and leave people feeling drained and burnt out.  You are not a bad person for admitting this job is more than you bargained for.  And you are wise to see that this is not the type of household that you would want to bring more children into.
Your fiance sounds like she is struggling as well, and with higher stakes, since this is her kid and bio dad has washed his hands of the situation.   She may feel she has no other choice or she may feel guilty putting him in a home.   This will ultimately have to be her decision, and you should not try to influence it.  If she is struggling with burnout and depression, she should seek support, therapy and respite care to help alleviate the burnout.   At some point, she may determine that she is unable to handle him alone and look for a group home situation for him
As for you, you need to have that hard conversation with her.   Keep it limited to your feelings (dont try to oroject them on to her).   "(Fiancé), I really love you.   I am sorry, I have tried to be a good male role model and a partner to you with (son).   But I have to be honest and say that this is much more difficult for me than I could even imagine.   We have been trying this for (x months? X years?) and I can't see this being something i could continue to do indefinitely.   I wanted so badly for it to work, but all Im feeling is burnout with no end in sight.   I have decided that this is not the life I want for myself, so I am planning to move out.  I do love you, but I cannot see a future together like this."</t>
  </si>
  <si>
    <t>https://www.reddit.com/r/relationship_advice/comments/1awc6hh/am_i_28_m_a_bad_person_for_wanting_to_end_a/krgrxc4/</t>
  </si>
  <si>
    <t>krgs60x</t>
  </si>
  <si>
    <t>02-21-2024 16:09:24</t>
  </si>
  <si>
    <t>NaturesVividPictures</t>
  </si>
  <si>
    <t>All I can say is if you can't deal with it then you need to leave. No it's no picnic. I work with special needs kids I don't know how some of the parents do it. If he is at that level has she looked into special autism schools? There are so many programs out there. He should be able to start a program at 3 years old. It may help, it may not. But at some point she's probably going to need to put him in a group home. But until that time she's going to have to learn how to manage. But I presume she has a social worker or some kind of State Contact that can hopefully Point her in the right direction. I mean you knew she had this son though he wasn't with her at the time. I'm kind of curious how the father had custody, was it because she didn't want custody? In any case you definitely need to sit down and talk to her.</t>
  </si>
  <si>
    <t>https://www.reddit.com/r/relationship_advice/comments/1awc6hh/am_i_28_m_a_bad_person_for_wanting_to_end_a/krgs60x/</t>
  </si>
  <si>
    <t>krghxyf</t>
  </si>
  <si>
    <t>02-21-2024 15:11:12</t>
  </si>
  <si>
    <t>Clearly this child needs to be in a professional support environment, some sort of facility. 
Regular people are not trained for this. </t>
  </si>
  <si>
    <t>https://www.reddit.com/r/relationship_advice/comments/1awc6hh/am_i_28_m_a_bad_person_for_wanting_to_end_a/krghxyf/</t>
  </si>
  <si>
    <t>krgo57c</t>
  </si>
  <si>
    <t>02-21-2024 15:46:52</t>
  </si>
  <si>
    <t>Kid can be in a supportive facility, his level of needs requires extensive professional care</t>
  </si>
  <si>
    <t>https://www.reddit.com/r/relationship_advice/comments/1awc6hh/am_i_28_m_a_bad_person_for_wanting_to_end_a/krgo57c/</t>
  </si>
  <si>
    <t>krggve2</t>
  </si>
  <si>
    <t>Agreed. This is a profoundly affected human. They should be in a facility with better care. </t>
  </si>
  <si>
    <t>https://www.reddit.com/r/relationship_advice/comments/1awc6hh/am_i_28_m_a_bad_person_for_wanting_to_end_a/krggve2/</t>
  </si>
  <si>
    <t>krgjyc1</t>
  </si>
  <si>
    <t>02-21-2024 15:22:54</t>
  </si>
  <si>
    <t>RishaBree</t>
  </si>
  <si>
    <t>No, do NOT do this this way, OP. You don't want nor need your fiancee interpreting this as "I'm tired of dealing with the kid, here's a list of places that I've gone behind your back to find where you can dump him for cheap."  
You need to have the "I love you but this is so hard," conversation FIRST. I'm sure that she knows a care home is a possible future for her child. You can bring it up and see what her thoughts are about the possibility after you've already established that you care and aren't just trying to get her child to vanish.</t>
  </si>
  <si>
    <t>https://www.reddit.com/r/relationship_advice/comments/1awc6hh/am_i_28_m_a_bad_person_for_wanting_to_end_a/krgjyc1/</t>
  </si>
  <si>
    <t>krgd00n</t>
  </si>
  <si>
    <t>Spicy_Traveler94</t>
  </si>
  <si>
    <t>Your fiancée and her son are in crisis. That poor kid being ditched by his dad. It’s definitely it your job and it’s admirable you’ve tried for so long. 
I agree with a previous poster to help her get desperately needed resources. Look into online support groups. If you’re in the US, get him on Medicare. He will qualify for so many resources, including people who can help with toileting issues.</t>
  </si>
  <si>
    <t>https://www.reddit.com/r/relationship_advice/comments/1awc6hh/am_i_28_m_a_bad_person_for_wanting_to_end_a/krgd00n/</t>
  </si>
  <si>
    <t>krgfccl</t>
  </si>
  <si>
    <t>Lopsided_Squash_9142</t>
  </si>
  <si>
    <t>This. Talk to your lady. Approach this as a problem you can solve together.</t>
  </si>
  <si>
    <t>https://www.reddit.com/r/relationship_advice/comments/1awc6hh/am_i_28_m_a_bad_person_for_wanting_to_end_a/krgfccl/</t>
  </si>
  <si>
    <t>krglpss</t>
  </si>
  <si>
    <t>02-21-2024 15:33:05</t>
  </si>
  <si>
    <t>Few-Level2078</t>
  </si>
  <si>
    <t>OP, please read the above. 
A child with a Level 3 disability is not an easy situation to navigate, especially with advice from strangers on the internet (a lot of which wouldn’t probably have much knowledge on disability).
Her son’s daily living would have a serious detrimental impact on his own health and wellbeing. From what you’ve described, he needs a full-time carer and professional support team.
Your fiancé and yourself need to seek professional help and assistance immediately, you cannot do it alone.</t>
  </si>
  <si>
    <t>https://www.reddit.com/r/relationship_advice/comments/1awc6hh/am_i_28_m_a_bad_person_for_wanting_to_end_a/krglpss/</t>
  </si>
  <si>
    <t>krg46kh</t>
  </si>
  <si>
    <t>02-21-2024 13:42:49</t>
  </si>
  <si>
    <t>You move on from this by moving on *from* him. 
Also, some maybe don'ts? 
* Maybe don't go into a relationship *knowing* it's going to be an LDR? You should be trying to find someone who lives close enough that you see each other regularly, and where you don't only have text and video to work on things. You're getting all the hard things and almost none of the easy/nice/fun things of a relationship when you skip straight into an LDR.
* Maybe don't date someone who does loads of cocaine? Especially someone who does loads of cocaine and uses that as an excuse to engage in bad behavior.
* Maybe don't date someone who is more interested in cocaine and random women than in putting in an effort to be present with you?</t>
  </si>
  <si>
    <t>https://www.reddit.com/r/relationship_advice/comments/1awc3e7/my_f25_long_distance_boyfriend_m23_has_been/krg46kh/</t>
  </si>
  <si>
    <t>krg6v1e</t>
  </si>
  <si>
    <t>02-21-2024 14:01:08</t>
  </si>
  <si>
    <t>1 - There is no such thing as a “long distance relationship”. 
2 - You’re not in a relationship. 
3 - Monogamy and hard drugs do not mix.</t>
  </si>
  <si>
    <t>https://www.reddit.com/r/relationship_advice/comments/1awc3e7/my_f25_long_distance_boyfriend_m23_has_been/krg6v1e/</t>
  </si>
  <si>
    <t>krg7awz</t>
  </si>
  <si>
    <t>02-21-2024 14:04:09</t>
  </si>
  <si>
    <t>Krissy_99</t>
  </si>
  <si>
    <t>Long Distance relationship is always hard but what most ppl tend to forget about the fact that the only reason some couples were able to make it work is due to one fact "Emotional Intelligence/ Maturity" the ability to be understanding and communicate in a calm manner when arguments arose is not something everyone is capable of doing.
Your boyfriend is lacking in emotional intelligence, doing drugs just to escape frm the stress or problem in life or just for recreational purpose is enough to show his lack of ability to make the right decision.
As of now you need to ask yourself:
1. Do you have the emotional headspace to deal with anymore volatile situation that will happen in the future?
2. Do both of you have the emotional maturity to move forward from this rocky patch of the relationship?
3. How willing is he to change for the better and get himself clean because he is clearly addicted to coke?
4. Do you feel more stressed/frustrated after every interaction with him and does it start to feel exhausting every time when you start to put in the effort towards the relationship?
If its a NO for 1-3 then you will seriously need to reevaluate the relationship. And if you say yes to 4 then I suggest taking a break and stepping back because your emotionally exhausted and need to refresh yourself before you're mental health actually starts to degrade further.</t>
  </si>
  <si>
    <t>https://www.reddit.com/r/relationship_advice/comments/1awc3e7/my_f25_long_distance_boyfriend_m23_has_been/krg7awz/</t>
  </si>
  <si>
    <t>krg49qo</t>
  </si>
  <si>
    <t>02-21-2024 13:43:26</t>
  </si>
  <si>
    <t>I don’t see how it’s worth it. He’s a mess right now. You would be so much happier spending your time with people in real life, no?</t>
  </si>
  <si>
    <t>https://www.reddit.com/r/relationship_advice/comments/1awc3e7/my_f25_long_distance_boyfriend_m23_has_been/krg49qo/</t>
  </si>
  <si>
    <t>krg9hui</t>
  </si>
  <si>
    <t>How often do you actually hang out?</t>
  </si>
  <si>
    <t>https://www.reddit.com/r/relationship_advice/comments/1awc3e7/my_f25_long_distance_boyfriend_m23_has_been/krg9hui/</t>
  </si>
  <si>
    <t>krgmpgf</t>
  </si>
  <si>
    <t>02-21-2024 15:38:44</t>
  </si>
  <si>
    <t>There definitely is such thing as a long distance relationship. We ser each other as often as we can and for long periods of time. The only reason it has been long distance for so long is because we’re waiting so I can get a visa. He lives a 45 minute plane journey away so it’s not that difficult to see each other</t>
  </si>
  <si>
    <t>https://www.reddit.com/r/relationship_advice/comments/1awc3e7/my_f25_long_distance_boyfriend_m23_has_been/krgmpgf/</t>
  </si>
  <si>
    <t>krg9gtn</t>
  </si>
  <si>
    <t>02-21-2024 14:18:37</t>
  </si>
  <si>
    <t>Thank you! This was actually a helpful comment</t>
  </si>
  <si>
    <t>https://www.reddit.com/r/relationship_advice/comments/1awc3e7/my_f25_long_distance_boyfriend_m23_has_been/krg9gtn/</t>
  </si>
  <si>
    <t>krg9m02</t>
  </si>
  <si>
    <t>02-21-2024 14:19:34</t>
  </si>
  <si>
    <t>It depends, sometimes every two/three weeks, sometimes longer. And we try to see each other for at least a week at a time</t>
  </si>
  <si>
    <t>https://www.reddit.com/r/relationship_advice/comments/1awc3e7/my_f25_long_distance_boyfriend_m23_has_been/krg9m02/</t>
  </si>
  <si>
    <t>krgcl2e</t>
  </si>
  <si>
    <t>02-21-2024 14:38:37</t>
  </si>
  <si>
    <t>Glad to be of help. If you are still feeling confused or unsure about what to do just send me a DM I am more then willing to provide an unbias insight and possibly guide you to a resolution.</t>
  </si>
  <si>
    <t>https://www.reddit.com/r/relationship_advice/comments/1awc3e7/my_f25_long_distance_boyfriend_m23_has_been/krgcl2e/</t>
  </si>
  <si>
    <t>krgagl5</t>
  </si>
  <si>
    <t>02-21-2024 14:25:03</t>
  </si>
  <si>
    <t>I'm going to get more than not is always longer. 
Start actually eating each other every week.   
Or is time to leave.</t>
  </si>
  <si>
    <t>https://www.reddit.com/r/relationship_advice/comments/1awc3e7/my_f25_long_distance_boyfriend_m23_has_been/krgagl5/</t>
  </si>
  <si>
    <t>krg2ja2</t>
  </si>
  <si>
    <t>02-21-2024 13:31:14</t>
  </si>
  <si>
    <t>Go to therapy to work on your issues</t>
  </si>
  <si>
    <t>https://www.reddit.com/r/relationship_advice/comments/1awc0l5/i_f26_struggle_to_open_up_in_my_relationship_with/krg2ja2/</t>
  </si>
  <si>
    <t>krg2yzk</t>
  </si>
  <si>
    <t>02-21-2024 13:34:23</t>
  </si>
  <si>
    <t>stellastellamaris</t>
  </si>
  <si>
    <t>There is no mention of any work you have done or are doing with a therapist about your anxiety or a doctor about your history of OCD? Those would be the first steps. 
Does your boyfriend know about what you're going through? What kinds of things would you (or he?) like you to be more open about?</t>
  </si>
  <si>
    <t>https://www.reddit.com/r/relationship_advice/comments/1awc0l5/i_f26_struggle_to_open_up_in_my_relationship_with/krg2yzk/</t>
  </si>
  <si>
    <t>krg2nax</t>
  </si>
  <si>
    <t>02-21-2024 13:32:03</t>
  </si>
  <si>
    <t>I can’t afford it right maybe, maybe I am able to afford it from May, June or July though and then I will.</t>
  </si>
  <si>
    <t>https://www.reddit.com/r/relationship_advice/comments/1awc0l5/i_f26_struggle_to_open_up_in_my_relationship_with/krg2nax/</t>
  </si>
  <si>
    <t>krg4195</t>
  </si>
  <si>
    <t>02-21-2024 13:41:48</t>
  </si>
  <si>
    <t>I don’t have anxiety like a diagnosis and I have no compulsions anymore. I never took meds and I am not going to, have talked about it with a psychologist. It (ocd) went away when I got older. I have been in therapy about some of the things that I have happend, I am more focused on that and how it is affecting me now. Right now i can’t afford therapy though, maybe this summer</t>
  </si>
  <si>
    <t>https://www.reddit.com/r/relationship_advice/comments/1awc0l5/i_f26_struggle_to_open_up_in_my_relationship_with/krg4195/</t>
  </si>
  <si>
    <t>krg4l2o</t>
  </si>
  <si>
    <t>02-21-2024 13:45:37</t>
  </si>
  <si>
    <t>When I write anxiety I mean like the feel emotion, I could also have written emotion. It is not like actual DSMI anxiety.</t>
  </si>
  <si>
    <t>https://www.reddit.com/r/relationship_advice/comments/1awc0l5/i_f26_struggle_to_open_up_in_my_relationship_with/krg4l2o/</t>
  </si>
  <si>
    <t>krg3aql</t>
  </si>
  <si>
    <t>02-21-2024 13:36:39</t>
  </si>
  <si>
    <t>Why would you forgive her?! You're not over it after 6 months? End it!</t>
  </si>
  <si>
    <t>https://www.reddit.com/r/relationship_advice/comments/1awbzm7/rfriend_f19cheated_on_me_19mand_i_forgave_but_i/krg3aql/</t>
  </si>
  <si>
    <t>krg3byw</t>
  </si>
  <si>
    <t>02-21-2024 13:36:54</t>
  </si>
  <si>
    <t>lube4saleNoRefunds</t>
  </si>
  <si>
    <t>Leave</t>
  </si>
  <si>
    <t>https://www.reddit.com/r/relationship_advice/comments/1awbzm7/rfriend_f19cheated_on_me_19mand_i_forgave_but_i/krg3byw/</t>
  </si>
  <si>
    <t>krg4apj</t>
  </si>
  <si>
    <t>02-21-2024 13:43:37</t>
  </si>
  <si>
    <t>Responsible-Side4347</t>
  </si>
  <si>
    <t>Hi OP
I wish I could hug you, you deserve one. Let me say though, you appologising was a mistake. Everything you said, not down to you, she caused it, she was worthy of your anger. You are the victim. And to be that F calous to do it when your already grieving? Honestly, this is where a smack in the teeth should be legal and socialy acceptible.
Sadly this is where most 1st loves end up. You open your emotions and vulnerability to someone and thats the price of a relationship. And it hurts like a sonofabitch when the other person betrays you. But never ever feel guilty about them betraying you, your the victim of their deciept and lies.
And hun, do not look to save this relationship. I should copy and paste this as I seem to post it a lot.
Relationship breakups are a greiving process and they that about 2 years to recover, different for everyone. But the fastest way, and its backed up by experts is to treat it as grief. CFut all contact. Your used to them being there evry day, physicall or by text. This needs to stop. You need time to grieve your loss, and you cant loose someting if its contacting you. So first step to recovery.
Zero Contact.
Spend time on you, be mindful of you. Have a holiday, do a new hobby, something for you. You need to reboot from "we" to "me". And in your case recognise that you are the victim and its ok to feel victimised.
Be selfish.
Time heals all. No it doesnt, your always going to remeber this, but in time instead of it being raw pain, it will lesson into a fain twinge. But it will always ne there. It a traumatic experiance and some people get overwhelmed and it can also change personalities in a harming way, so dont be afraid to seek help
Get counceling.
Block and remove all content. Remove the phone number, the social media all of it. delete delete delete. Ive been told by people its cathartic doing this. And when all that is done, post up why your not together, shes decieptfull and a cheater. This is so she cant steal the narative. Cheaters love nothing better than to come out of it that they are the victim, they misdirect. And they realy do need people to look at them for what they are, not the person they are trying to portray. Their not the nice person, thats you.
make a statement and block
Im dyslexic, sory for erros.</t>
  </si>
  <si>
    <t>https://www.reddit.com/r/relationship_advice/comments/1awbzm7/rfriend_f19cheated_on_me_19mand_i_forgave_but_i/krg4apj/</t>
  </si>
  <si>
    <t>krg538x</t>
  </si>
  <si>
    <t>02-21-2024 13:49:03</t>
  </si>
  <si>
    <t>abhurl2211</t>
  </si>
  <si>
    <t>What I'm about to say will sound like a joke, or like I'm being dismissive or mean. I'm not, this is just the most accurate and concise way to say this: 
Run away from her and into a therapists office. Run now, run fast. 
People who aren't in deep psychological pain don't attempt to self-end. You absolutely must see a professional. If you have seem a professional, but they didn't tell you to not pursue her any further, they're either terrible at their job, or you didn't describe her accurately.
By the way, I'm not saying that she is (fully) to blame for how you feel. You seen to have some very deep-rooted depressive and self-esteem issues that desperately need treatment. Your issues almost certainly precede you meeting her, and in fact may be to blame for you choosing such a bad partner.
She might be a horrible person, she might just be a normally screwed up and self-centered 19 y/o, it doesn't actually matter. You aren't in a good enough place to be around anyone who isn't unfailingly stable, supportive, and kind.</t>
  </si>
  <si>
    <t>https://www.reddit.com/r/relationship_advice/comments/1awbzm7/rfriend_f19cheated_on_me_19mand_i_forgave_but_i/krg538x/</t>
  </si>
  <si>
    <t>krg7ra5</t>
  </si>
  <si>
    <t>02-21-2024 14:07:13</t>
  </si>
  <si>
    <t>She’ll do it again. Leave her &amp; heal</t>
  </si>
  <si>
    <t>https://www.reddit.com/r/relationship_advice/comments/1awbzm7/rfriend_f19cheated_on_me_19mand_i_forgave_but_i/krg7ra5/</t>
  </si>
  <si>
    <t>krg981o</t>
  </si>
  <si>
    <t>02-21-2024 14:17:02</t>
  </si>
  <si>
    <t>Sorry to say but you took her back so to her it has shown she can do this to you over and over with no serious consequences. You deserve better get out look at some therapy and repair yourself first before going back to dating I think your still grieving for your father and the life you had before your father died it was happy with you partner and your craving that feeling again it's tough but that is gone time to heal.</t>
  </si>
  <si>
    <t>https://www.reddit.com/r/relationship_advice/comments/1awbzm7/rfriend_f19cheated_on_me_19mand_i_forgave_but_i/krg981o/</t>
  </si>
  <si>
    <t>krg44o3</t>
  </si>
  <si>
    <t>02-21-2024 13:42:27</t>
  </si>
  <si>
    <t>Goatee-1979</t>
  </si>
  <si>
    <t>You’re a doormat.  She is just using you and will continue to cheat.  Remember, once a cheater, always a cheater.</t>
  </si>
  <si>
    <t>https://www.reddit.com/r/relationship_advice/comments/1awbzm7/rfriend_f19cheated_on_me_19mand_i_forgave_but_i/krg44o3/</t>
  </si>
  <si>
    <t>krg60ws</t>
  </si>
  <si>
    <t>02-21-2024 13:55:25</t>
  </si>
  <si>
    <t>swalsh21</t>
  </si>
  <si>
    <t>What the hell are you doing bro, have some self respect</t>
  </si>
  <si>
    <t>https://www.reddit.com/r/relationship_advice/comments/1awbzm7/rfriend_f19cheated_on_me_19mand_i_forgave_but_i/krg60ws/</t>
  </si>
  <si>
    <t>krg709f</t>
  </si>
  <si>
    <t>02-21-2024 14:02:07</t>
  </si>
  <si>
    <t>Temporary_Impact6440</t>
  </si>
  <si>
    <t>Gullible Youth.
Your future self will hate you for staying.</t>
  </si>
  <si>
    <t>https://www.reddit.com/r/relationship_advice/comments/1awbzm7/rfriend_f19cheated_on_me_19mand_i_forgave_but_i/krg709f/</t>
  </si>
  <si>
    <t>krgb8n5</t>
  </si>
  <si>
    <t>02-21-2024 14:30:03</t>
  </si>
  <si>
    <t>Please leave , when someone cheats they don’t care about you, don’t listen or fall for the tears . You are a backup . She is probably still cheating . Once a cheater always a cheater</t>
  </si>
  <si>
    <t>https://www.reddit.com/r/relationship_advice/comments/1awbzm7/rfriend_f19cheated_on_me_19mand_i_forgave_but_i/krgb8n5/</t>
  </si>
  <si>
    <t>krglyty</t>
  </si>
  <si>
    <t>02-21-2024 15:34:33</t>
  </si>
  <si>
    <t>You are so young. God I wish I was 19. So much potential. Set your path. You can either try again or move on but you will love many people in life so consider this</t>
  </si>
  <si>
    <t>https://www.reddit.com/r/relationship_advice/comments/1awbzm7/rfriend_f19cheated_on_me_19mand_i_forgave_but_i/krglyty/</t>
  </si>
  <si>
    <t>krg4yzm</t>
  </si>
  <si>
    <t>02-21-2024 13:48:16</t>
  </si>
  <si>
    <t>Local-Bat955</t>
  </si>
  <si>
    <t>It’s time to GTFO, my brother in Christ.</t>
  </si>
  <si>
    <t>https://www.reddit.com/r/relationship_advice/comments/1awbzm7/rfriend_f19cheated_on_me_19mand_i_forgave_but_i/krg4yzm/</t>
  </si>
  <si>
    <t>krgs1x2</t>
  </si>
  <si>
    <t>02-21-2024 16:08:45</t>
  </si>
  <si>
    <t>I know people who have been in your shoes. You still feel betrayed... Because you were betrayed, and continue to be betrayed. 
Stop being her doormat, end the relationship with her and block her. Go 100% no contact. Focus on yourself. Seek out a mental health specialist and get yourself in order. In the meantime check out the YouTube channel Strong Successful Male.</t>
  </si>
  <si>
    <t>https://www.reddit.com/r/relationship_advice/comments/1awbzm7/rfriend_f19cheated_on_me_19mand_i_forgave_but_i/krgs1x2/</t>
  </si>
  <si>
    <t>krg1ll9</t>
  </si>
  <si>
    <t>02-21-2024 13:24:24</t>
  </si>
  <si>
    <t>Hii!Maybe 3 months it s too short of a time to tell if you truly love someone, or maybe it s enough for you.Think about him, how does he make you feel?When you look at him, do you feel yourself just in a better mood?</t>
  </si>
  <si>
    <t>https://www.reddit.com/r/relationship_advice/comments/1awbvb9/my_19f_boyfriend_19m_loves_me_more_than_i_love/krg1ll9/</t>
  </si>
  <si>
    <t>krg37rl</t>
  </si>
  <si>
    <t>02-21-2024 13:36:04</t>
  </si>
  <si>
    <t>He just made the huge, huge mistake of saying the L word first as a man. Just pretend that word isn't getting used and train yourself not to overthink its implications. If you want to be successful in life, think more pragmatically.
It sounds like he's okay with you being more attracted to women than men? Like, you seem pretty straightforward and it sounds like you explained to him how your feelings have always been right at the beginning. The important thing to figure out is if he's expecting for you to eventually come to only have romantic feelings for him or if he's cool with you still having romantic feelings for women indefinitely. 
It used to be extremely, extremely normal for mostly-homosexual people to still get married and even have kids and live totally normal lives while also still discreetly dating members of the same sex. Even though fewer people seem to be getting married these days I'm sure the same basic formula still happens all the time.</t>
  </si>
  <si>
    <t>https://www.reddit.com/r/relationship_advice/comments/1awbvb9/my_19f_boyfriend_19m_loves_me_more_than_i_love/krg37rl/</t>
  </si>
  <si>
    <t>krg58i5</t>
  </si>
  <si>
    <t>02-21-2024 13:50:03</t>
  </si>
  <si>
    <t>I am pretty sure my wife loves me more than I love her. There is not measurement for it though. You either love him or you dont and you dont have control over how much people feel for you. Just be honest with yourself and dont overthink things. 
And this love at first site expectation? Different people differnt things. Took me a few years to realy love my gGF whos been my wife for 38 years. SO a few months, lol. Thats so cute. Sory for that, but it is.</t>
  </si>
  <si>
    <t>https://www.reddit.com/r/relationship_advice/comments/1awbvb9/my_19f_boyfriend_19m_loves_me_more_than_i_love/krg58i5/</t>
  </si>
  <si>
    <t>krg6xs4</t>
  </si>
  <si>
    <t>02-21-2024 14:01:39</t>
  </si>
  <si>
    <t>He makes me feel happy for sure, I'm just worried that it's just the relationship as a whole and the affection that I love and not him as a person</t>
  </si>
  <si>
    <t>https://www.reddit.com/r/relationship_advice/comments/1awbvb9/my_19f_boyfriend_19m_loves_me_more_than_i_love/krg6xs4/</t>
  </si>
  <si>
    <t>krg7gt5</t>
  </si>
  <si>
    <t>02-21-2024 14:05:15</t>
  </si>
  <si>
    <t>I don't think it's nice to say he made a mistake by saying he loves me, he can't help how he feels and I'm happy that he feels comfortable enough to share his feelings with me. But still thank you for the comment!!</t>
  </si>
  <si>
    <t>https://www.reddit.com/r/relationship_advice/comments/1awbvb9/my_19f_boyfriend_19m_loves_me_more_than_i_love/krg7gt5/</t>
  </si>
  <si>
    <t>krg7q65</t>
  </si>
  <si>
    <t>02-21-2024 14:07:01</t>
  </si>
  <si>
    <t>I don't expect to love him right away, I'm just worried that I'll never come around to actually love him, but maybe I'm overthinking it, yeah. Thanks for the comment :)</t>
  </si>
  <si>
    <t>https://www.reddit.com/r/relationship_advice/comments/1awbvb9/my_19f_boyfriend_19m_loves_me_more_than_i_love/krg7q65/</t>
  </si>
  <si>
    <t>krg83xs</t>
  </si>
  <si>
    <t>02-21-2024 14:09:36</t>
  </si>
  <si>
    <t>I totally get you…Try to imagine you in the future with someone else, or you without him.. how do you feel?</t>
  </si>
  <si>
    <t>https://www.reddit.com/r/relationship_advice/comments/1awbvb9/my_19f_boyfriend_19m_loves_me_more_than_i_love/krg83xs/</t>
  </si>
  <si>
    <t>krg7ybp</t>
  </si>
  <si>
    <t>02-21-2024 14:08:33</t>
  </si>
  <si>
    <t>Well, he may or may not be in control of his emotions but he's certainly in control of his mouth. Your fixation on it to the point of disregarding the rest of what would be very, very useful advice only proves that it was a mistake. If you can't get past that, it would be best if you just broke it off.</t>
  </si>
  <si>
    <t>https://www.reddit.com/r/relationship_advice/comments/1awbvb9/my_19f_boyfriend_19m_loves_me_more_than_i_love/krg7ybp/</t>
  </si>
  <si>
    <t>krg8lx3</t>
  </si>
  <si>
    <t>02-21-2024 14:12:57</t>
  </si>
  <si>
    <t>I feel pretty indifferent to either scenario if I'm being honest. Maybe it would be different if we had been together for a longer time</t>
  </si>
  <si>
    <t>https://www.reddit.com/r/relationship_advice/comments/1awbvb9/my_19f_boyfriend_19m_loves_me_more_than_i_love/krg8lx3/</t>
  </si>
  <si>
    <t>krg9ggz</t>
  </si>
  <si>
    <t>02-21-2024 14:18:33</t>
  </si>
  <si>
    <t>I'm not fixated on the word, I just didn't want to respond with a huge paragraph responding to every point you made, but alright. 
I don't think he expects me to stop being romantically attracted to women, he just doesn't want me to actually pursue them while we're together, which I obviously won't. I also don't plan on "discreetly seeing members of the same sex" while in a relationship with him, I'm not a cheater. 
I can "get past" him loving me, it's nice to hear it actually. All I was worried about is the fact that I don't love him as much, and I was worried if that's valid or not. 
Thanks for the advice</t>
  </si>
  <si>
    <t>https://www.reddit.com/r/relationship_advice/comments/1awbvb9/my_19f_boyfriend_19m_loves_me_more_than_i_love/krg9ggz/</t>
  </si>
  <si>
    <t>krga0rk</t>
  </si>
  <si>
    <t>02-21-2024 14:22:14</t>
  </si>
  <si>
    <t>I don t know about that, honestly you don t sound really fond of him, from my experience the first few months are in most cases “the honeymoon phase “ when your are blindly in love, but maybe your experience is different</t>
  </si>
  <si>
    <t>https://www.reddit.com/r/relationship_advice/comments/1awbvb9/my_19f_boyfriend_19m_loves_me_more_than_i_love/krga0rk/</t>
  </si>
  <si>
    <t>krgacw5</t>
  </si>
  <si>
    <t>02-21-2024 14:24:24</t>
  </si>
  <si>
    <t>Yeah if you *can* foresee getting to a place where you'll be fully satisfied being only with him, even if it's only a "maybe", then it's fine to continue the relationship.
With that having been established, the obstacle is just him overdoing it with the love and affection. When you're trying to get a squirrel to come up to you, you don't make any **big motions.** This is a really tough one for young men to figure out and I'm sure it's very delicate to navigate as a woman in your position. How can you make him understand that it would be easier if he just acted breezy without actually discouraging his feelings or making him feel rejected?
That's actually something as a man I have no idea exactly how you might do, I just know you should. Maybe you can work out a method.</t>
  </si>
  <si>
    <t>https://www.reddit.com/r/relationship_advice/comments/1awbvb9/my_19f_boyfriend_19m_loves_me_more_than_i_love/krgacw5/</t>
  </si>
  <si>
    <t>krgaexo</t>
  </si>
  <si>
    <t>02-21-2024 14:24:46</t>
  </si>
  <si>
    <t>I was worried about it sounding that way, yeah. I am fond of him, I think he is great! I like his personality too, not just what he does for me. Idk, romantic attraction as a whole is a kind of complicated subject with me, maybe that's the reason.</t>
  </si>
  <si>
    <t>https://www.reddit.com/r/relationship_advice/comments/1awbvb9/my_19f_boyfriend_19m_loves_me_more_than_i_love/krgaexo/</t>
  </si>
  <si>
    <t>krgbpyo</t>
  </si>
  <si>
    <t>02-21-2024 14:33:09</t>
  </si>
  <si>
    <t>But are you fond of him as a person and just enjoy his company and sweet things are just a bonus?can you see your relationship as strictly platonic?</t>
  </si>
  <si>
    <t>https://www.reddit.com/r/relationship_advice/comments/1awbvb9/my_19f_boyfriend_19m_loves_me_more_than_i_love/krgbpyo/</t>
  </si>
  <si>
    <t>krg20tn</t>
  </si>
  <si>
    <t>02-21-2024 13:27:30</t>
  </si>
  <si>
    <t>southcoastal</t>
  </si>
  <si>
    <t>Because the initial thrill and excitement has worn off.</t>
  </si>
  <si>
    <t>https://www.reddit.com/r/relationship_advice/comments/1awbqrd/my_girlfriend_19m_doesnt_have_sex_or_touch_me_20m/krg20tn/</t>
  </si>
  <si>
    <t>krg22wa</t>
  </si>
  <si>
    <t>02-21-2024 13:27:55</t>
  </si>
  <si>
    <t>Maybe she was feeling like the relationship was based on sex and maybe you guys didn’t spend that much quality time together or every cuddle session ended up in a make out session.Try taking things slow and being touchy with a sexual purpose</t>
  </si>
  <si>
    <t>https://www.reddit.com/r/relationship_advice/comments/1awbqrd/my_girlfriend_19m_doesnt_have_sex_or_touch_me_20m/krg22wa/</t>
  </si>
  <si>
    <t>krg1jg4</t>
  </si>
  <si>
    <t>02-21-2024 13:23:58</t>
  </si>
  <si>
    <t>SleepFlower80</t>
  </si>
  <si>
    <t>Women aren’t machines. Who cares how much sex she had before? That doesn’t mean she’s obligated to have sex any and every time you want it. Stress, our monthly cycle, how much sleep we’re getting, medical conditions, birth control, lifestyle all can impact libido. Maybe instead of making this all about you, you work with her to work out what’s happened.</t>
  </si>
  <si>
    <t>https://www.reddit.com/r/relationship_advice/comments/1awbqrd/my_girlfriend_19m_doesnt_have_sex_or_touch_me_20m/krg1jg4/</t>
  </si>
  <si>
    <t>krg1gc2</t>
  </si>
  <si>
    <t>02-21-2024 13:23:22</t>
  </si>
  <si>
    <t>CrystalQueen3000</t>
  </si>
  <si>
    <t>Is she on any medication or birth control?</t>
  </si>
  <si>
    <t>https://www.reddit.com/r/relationship_advice/comments/1awbqrd/my_girlfriend_19m_doesnt_have_sex_or_touch_me_20m/krg1gc2/</t>
  </si>
  <si>
    <t>krg4vgx</t>
  </si>
  <si>
    <t>02-21-2024 13:47:35</t>
  </si>
  <si>
    <t>I think she’s done and isn’t being honest with you. It sounds like she’s lost interest, not just physically. It’s ok, it makes sense to try out different relationships, and most won’t last forever.</t>
  </si>
  <si>
    <t>https://www.reddit.com/r/relationship_advice/comments/1awbqrd/my_girlfriend_19m_doesnt_have_sex_or_touch_me_20m/krg4vgx/</t>
  </si>
  <si>
    <t>krg7il3</t>
  </si>
  <si>
    <t>02-21-2024 14:05:35</t>
  </si>
  <si>
    <t>ForkFace69</t>
  </si>
  <si>
    <t>Sounds like she is into someone else, but continues the relationship for gifts and rides.</t>
  </si>
  <si>
    <t>https://www.reddit.com/r/relationship_advice/comments/1awbqrd/my_girlfriend_19m_doesnt_have_sex_or_touch_me_20m/krg7il3/</t>
  </si>
  <si>
    <t>krg7y2o</t>
  </si>
  <si>
    <t>02-21-2024 14:08:30</t>
  </si>
  <si>
    <t>Honestly mate, thats not for us to guess. There are lkots of reasons. She could have a health issue, physically and mentaly, trauman, stress and a big one here is medication, that sort of thing. There could be a change in the relationship, trust, betrayl, cheating, guilt, communication, taken for granted, the list is vast.
Asking us to guess? No cant do that, and its good you tried to ask her, but you got to ask the right way, the right things. Somehting along the lines
I now I mentioned this before but I care about you and the relationship. I understand it maybe difficult to talk about, but you need to know I am here to support you in anyway I can. You mean a lot ot me, but I am confused as I dont know if I have done anyhting wrong thats caused you to view me differently or if it isnt what I can do. But this lack of intemacy with you is an issue. If your not comfortble tellig me should I help you find someone professional to talk to? BUt right now the person I care about is struging I think and I am at a loss and I want to help.</t>
  </si>
  <si>
    <t>https://www.reddit.com/r/relationship_advice/comments/1awbqrd/my_girlfriend_19m_doesnt_have_sex_or_touch_me_20m/krg7y2o/</t>
  </si>
  <si>
    <t>krg926k</t>
  </si>
  <si>
    <t>02-21-2024 14:15:57</t>
  </si>
  <si>
    <t>Oh, she’s still having tons of sex …. just not with you.</t>
  </si>
  <si>
    <t>https://www.reddit.com/r/relationship_advice/comments/1awbqrd/my_girlfriend_19m_doesnt_have_sex_or_touch_me_20m/krg926k/</t>
  </si>
  <si>
    <t>krg3849</t>
  </si>
  <si>
    <t>02-21-2024 13:36:08</t>
  </si>
  <si>
    <t>Right. That initial thrill is gone. Gotta make her feel as loved and desired as the beginning. Has it all fallen into a more boring routine now? Romance her.</t>
  </si>
  <si>
    <t>https://www.reddit.com/r/relationship_advice/comments/1awbqrd/my_girlfriend_19m_doesnt_have_sex_or_touch_me_20m/krg3849/</t>
  </si>
  <si>
    <t>krg3asd</t>
  </si>
  <si>
    <t>We’ve talked about that and I’ve made it clear that she is so much more that just sex. We’ve cuddled a lot without any sex too but that does not happen anymore either. I feel like she doesn’t even notice me when we’re with eachother. She just watches the show we’ve put on and just stays quiet and seems annoyed with me for even talking to her. Everything has changed it’s like night and day. I barely get any kisses or hugs. We barely cuddle and it never last more than 5 minutes. And we’ve had sex once the last month. I just don’t know what’s going on, and when I’ve talked to her about it she just says “I don’t know why”. I’m so confused.</t>
  </si>
  <si>
    <t>https://www.reddit.com/r/relationship_advice/comments/1awbqrd/my_girlfriend_19m_doesnt_have_sex_or_touch_me_20m/krg3asd/</t>
  </si>
  <si>
    <t>krg2ouj</t>
  </si>
  <si>
    <t>02-21-2024 13:32:20</t>
  </si>
  <si>
    <t>I’ve done that but she’s said she doesn’t know why. Everything is the same as before except barely any kissing, cuddling or sex. I’m not excepting to have sex everyday. But she barely kisses me anymore if I don’t ask for it. We’ve talked about it but she can’t give me an answer. I’m just worried that she’s lost feelings or something. Didn’t mean to make it about me or sound like I expect us to have sex everyday but we’ve had sex once the last month which feels weird as we had a lot more sex before. She doesn’t seem very happy to see me or barely gives me any attention. When we are together she just watches the show we’re watching and nothing else. It’s like I’m not even there. I just feel like something is going on.</t>
  </si>
  <si>
    <t>https://www.reddit.com/r/relationship_advice/comments/1awbqrd/my_girlfriend_19m_doesnt_have_sex_or_touch_me_20m/krg2ouj/</t>
  </si>
  <si>
    <t>krg208y</t>
  </si>
  <si>
    <t>02-21-2024 13:27:23</t>
  </si>
  <si>
    <t>Yes birth control, she’s been on it for 4 years.</t>
  </si>
  <si>
    <t>https://www.reddit.com/r/relationship_advice/comments/1awbqrd/my_girlfriend_19m_doesnt_have_sex_or_touch_me_20m/krg208y/</t>
  </si>
  <si>
    <t>krg67i8</t>
  </si>
  <si>
    <t>02-21-2024 13:56:40</t>
  </si>
  <si>
    <t>I feel like that might be it, but how do I get her to be honest about it then? Asked about 5 times. If that’s the case. But she always says that it isn’t.</t>
  </si>
  <si>
    <t>https://www.reddit.com/r/relationship_advice/comments/1awbqrd/my_girlfriend_19m_doesnt_have_sex_or_touch_me_20m/krg67i8/</t>
  </si>
  <si>
    <t>krg41v9</t>
  </si>
  <si>
    <t>02-21-2024 13:41:55</t>
  </si>
  <si>
    <t>I guess but what more can I do? I give her compliments. I plan dates every two weeks. I cook nice dinners for her. I buy her flowers. Expensive gifts. It’s not like we’re at home all the time doing nothing. I can barely get a kiss, hug, or compliment from her. I feel like she’s going to end it at any moment now.</t>
  </si>
  <si>
    <t>https://www.reddit.com/r/relationship_advice/comments/1awbqrd/my_girlfriend_19m_doesnt_have_sex_or_touch_me_20m/krg41v9/</t>
  </si>
  <si>
    <t>krgchjq</t>
  </si>
  <si>
    <t>02-21-2024 14:38:00</t>
  </si>
  <si>
    <t>That's the thing, I have an extremely hard time differentiating between platonic and romantic. If you say "romantic is when you kiss or sleep with a person" that's not really true for me, because sexual attraction and romantic attraction have nothing to do with each other. I would be fine just being friends with him, but I'm also happy being in a relationship with him, because all that would change would just be label, at least that's what it feels like to me. Idk</t>
  </si>
  <si>
    <t>https://www.reddit.com/r/relationship_advice/comments/1awbvb9/my_19f_boyfriend_19m_loves_me_more_than_i_love/krgchjq/</t>
  </si>
  <si>
    <t>krgd6da</t>
  </si>
  <si>
    <t>02-21-2024 14:42:16</t>
  </si>
  <si>
    <t>Omg I feel like I m reading something written by me..are you monogamous?would you be ok seeing him in another relationship and not giving you as much attention?</t>
  </si>
  <si>
    <t>https://www.reddit.com/r/relationship_advice/comments/1awbvb9/my_19f_boyfriend_19m_loves_me_more_than_i_love/krgd6da/</t>
  </si>
  <si>
    <t>krgdpnp</t>
  </si>
  <si>
    <t>02-21-2024 14:45:37</t>
  </si>
  <si>
    <t>I'm definitely monogamous. Sometimes I even have hard times in friendships with feeling a little jealous if two of my good friends are more physically affectionate with each other than with me, so I would be very upset if he had another relationship</t>
  </si>
  <si>
    <t>https://www.reddit.com/r/relationship_advice/comments/1awbvb9/my_19f_boyfriend_19m_loves_me_more_than_i_love/krgdpnp/</t>
  </si>
  <si>
    <t>krge6t4</t>
  </si>
  <si>
    <t>02-21-2024 14:48:34</t>
  </si>
  <si>
    <t>Have you tried telling him how have you been feeling lately?or try to listen how he s been feeling with you. I don’t think it s wrong to have your partner love you more, just don’t take it for granted</t>
  </si>
  <si>
    <t>https://www.reddit.com/r/relationship_advice/comments/1awbvb9/my_19f_boyfriend_19m_loves_me_more_than_i_love/krge6t4/</t>
  </si>
  <si>
    <t>krgfbe1</t>
  </si>
  <si>
    <t>02-21-2024 14:55:24</t>
  </si>
  <si>
    <t>I'll definitely talk to him about it if it ever turns into an actual problem. right now I think I'm just worrying about some hypothetical future so I don't think I need to bring it up at this time. But thank you for all your advice!! :)</t>
  </si>
  <si>
    <t>https://www.reddit.com/r/relationship_advice/comments/1awbvb9/my_19f_boyfriend_19m_loves_me_more_than_i_love/krgfbe1/</t>
  </si>
  <si>
    <t>krg6e5j</t>
  </si>
  <si>
    <t>02-21-2024 13:57:55</t>
  </si>
  <si>
    <t>Then think what would make you more happy in the long run, maybe this isn’t about sex, maybe she has another issue that is causing this or maybe both, Are you willing to stay and find out ?Or do you think it s better to separate</t>
  </si>
  <si>
    <t>https://www.reddit.com/r/relationship_advice/comments/1awbqrd/my_girlfriend_19m_doesnt_have_sex_or_touch_me_20m/krg6e5j/</t>
  </si>
  <si>
    <t>krg4zuu</t>
  </si>
  <si>
    <t>02-21-2024 13:48:25</t>
  </si>
  <si>
    <t>She has someone else…time to move on.</t>
  </si>
  <si>
    <t>https://www.reddit.com/r/relationship_advice/comments/1awbqrd/my_girlfriend_19m_doesnt_have_sex_or_touch_me_20m/krg4zuu/</t>
  </si>
  <si>
    <t>krg6ksz</t>
  </si>
  <si>
    <t>02-21-2024 13:59:11</t>
  </si>
  <si>
    <t>You can’t force her to talk about it. You need to decide for yourself if you’re happy in the relationship as it is now, or whether you want to break up.</t>
  </si>
  <si>
    <t>https://www.reddit.com/r/relationship_advice/comments/1awbqrd/my_girlfriend_19m_doesnt_have_sex_or_touch_me_20m/krg6ksz/</t>
  </si>
  <si>
    <t>krg4w45</t>
  </si>
  <si>
    <t>02-21-2024 13:47:43</t>
  </si>
  <si>
    <t>I reread what you wrote. I think it is over. When you said if she ever takes you for granted again it's over, that was the relationship ending moment. She feels like you are not going to fight for the relationship. Why should she? I think you should break up with her.</t>
  </si>
  <si>
    <t>https://www.reddit.com/r/relationship_advice/comments/1awbqrd/my_girlfriend_19m_doesnt_have_sex_or_touch_me_20m/krg4w45/</t>
  </si>
  <si>
    <t>krg7zxn</t>
  </si>
  <si>
    <t>02-21-2024 14:08:51</t>
  </si>
  <si>
    <t>Been going on for 2 months so idk if it will change. It’s more that the sex. Kisses, hugs, compliments, everything. Feel like she isn’t in love with me anymore or feel like she wants me to be there.</t>
  </si>
  <si>
    <t>https://www.reddit.com/r/relationship_advice/comments/1awbqrd/my_girlfriend_19m_doesnt_have_sex_or_touch_me_20m/krg7zxn/</t>
  </si>
  <si>
    <t>krg60xb</t>
  </si>
  <si>
    <t>Idk, u might be right. I just feel like you never should take your relationship for granted. It’s a deal breaker for me. We’ve had other issues. I’ve cut of about 3 really close friends she doesn’t like (all guys) and all my girl friends. Which was a big problem for a long time. She told me if I continue seeing any of those friends she’s braking up. Whilst she wasn’t ready to cut of any of her guy friends she’s had sexual encounters with. But I decided to go along with it because I’m so in love with this girl. But now i barely have any friends left. And I barely get to see them ever so I’m worried all them will stop being there for me. So I’ve been fighting for the relationship and made lots of sacrifices. She now’s that. So I don’t think that’s fair if that’s the case.</t>
  </si>
  <si>
    <t>https://www.reddit.com/r/relationship_advice/comments/1awbqrd/my_girlfriend_19m_doesnt_have_sex_or_touch_me_20m/krg60xb/</t>
  </si>
  <si>
    <t>krg6aou</t>
  </si>
  <si>
    <t>02-21-2024 13:57:16</t>
  </si>
  <si>
    <t>Damn.</t>
  </si>
  <si>
    <t>https://www.reddit.com/r/relationship_advice/comments/1awbqrd/my_girlfriend_19m_doesnt_have_sex_or_touch_me_20m/krg6aou/</t>
  </si>
  <si>
    <t>krg9o1f</t>
  </si>
  <si>
    <t>Be honest with yourself and do what’s best for you, have at least one more really open conversation with her telling about how you feel and how she feels and if nothing changes I don’t think you should pursue it anymore</t>
  </si>
  <si>
    <t>https://www.reddit.com/r/relationship_advice/comments/1awbqrd/my_girlfriend_19m_doesnt_have_sex_or_touch_me_20m/krg9o1f/</t>
  </si>
  <si>
    <t>krg9fk6</t>
  </si>
  <si>
    <t>02-21-2024 14:18:24</t>
  </si>
  <si>
    <t>You’ve done too much. Dating is a process of elimination. Sounds like either one of you could have pulled the trigger before this, but looks like she’s about ready to now.</t>
  </si>
  <si>
    <t>https://www.reddit.com/r/relationship_advice/comments/1awbqrd/my_girlfriend_19m_doesnt_have_sex_or_touch_me_20m/krg9fk6/</t>
  </si>
  <si>
    <t>krg8ujq</t>
  </si>
  <si>
    <t>02-21-2024 14:14:33</t>
  </si>
  <si>
    <t>Stop texting him. He clearly is no longer excited to hear from you. He has other stuff going on. Only text if he asks how your day is going but keep it short. No details. Be mysterious and tell him nothing.</t>
  </si>
  <si>
    <t>https://www.reddit.com/r/relationship_advice/comments/1awbqjt/i_21f_am_frustrated_with_my_lack_of_replies_from/krg8ujq/</t>
  </si>
  <si>
    <t>krg92i7</t>
  </si>
  <si>
    <t>02-21-2024 14:16:01</t>
  </si>
  <si>
    <t>I don’t see sending a long sappy message and an hour later sending something else “few and far between”. 🤷‍♀️
You’re just going to have to talk to him. But to me, text is for brief messages like “on my way” or “have a great day” or sharing a meme—things that don’t require an immediate response. 
If someone sends me a long text that I am going to need to consider and respond in kind, I may look at it but wait to respond until much later when I have time to focus. And if they send multiple texts, I may not even see the first one at all. 
My friends/family/partner all know that I don’t even keep text notifications on and only check a few times a day when I’m not working. So if it’s an emergency they know to call. And if it is a long convo, we can have it by phone.
You mention multiple times that he’s busy, his life is hectic, etc. so maybe save the long stuff for when you can talk on the phone.</t>
  </si>
  <si>
    <t>https://www.reddit.com/r/relationship_advice/comments/1awbqjt/i_21f_am_frustrated_with_my_lack_of_replies_from/krg92i7/</t>
  </si>
  <si>
    <t>krgbfcd</t>
  </si>
  <si>
    <t>02-21-2024 14:31:14</t>
  </si>
  <si>
    <t>hi ya OP
There are 2 possabilities here. Ill do it from my perspective as a man first.
My wife used to msg me like this. If I didnt need my phone for work I swear I would have got rid of it and been happy. But every second, ping ping ping. To me it felt like this, and then I would get questioned why I was not responding. This is a fundamental difference in women and men. Men realy dont like this all the time. And its got fuck all to do with them not liking you. Its just bloody irratating and it grates. Thats a fact, take it on board and remember it.
Second is hes fed up but for other reasons. 
Ask. If  when your together there isnt any change, its because like most men, hes sick of all the chitty chat bullshit you girls love so much. And hes probably like me and let it go on far to long without saying somehtings. So ask. Is me seding these texts annoying and listen to him. Its not a nail in the realtionship. I msg my best mate on friday. I have zeor to report in. Were still best mates. Some men dont need lots of communication.</t>
  </si>
  <si>
    <t>https://www.reddit.com/r/relationship_advice/comments/1awbqjt/i_21f_am_frustrated_with_my_lack_of_replies_from/krgbfcd/</t>
  </si>
  <si>
    <t>krg9fnd</t>
  </si>
  <si>
    <t>02-21-2024 14:18:25</t>
  </si>
  <si>
    <t>He called me.. so I’d say that doesn’t tally with the idea of him not being interested but you never know!</t>
  </si>
  <si>
    <t>https://www.reddit.com/r/relationship_advice/comments/1awbqjt/i_21f_am_frustrated_with_my_lack_of_replies_from/krg9fnd/</t>
  </si>
  <si>
    <t>krgam1e</t>
  </si>
  <si>
    <t>And he did ask how my day went last night and texted me for a short conversation before bed</t>
  </si>
  <si>
    <t>https://www.reddit.com/r/relationship_advice/comments/1awbqjt/i_21f_am_frustrated_with_my_lack_of_replies_from/krgam1e/</t>
  </si>
  <si>
    <t>krg96c4</t>
  </si>
  <si>
    <t>02-21-2024 14:16:43</t>
  </si>
  <si>
    <t>It wasn’t long :)</t>
  </si>
  <si>
    <t>https://www.reddit.com/r/relationship_advice/comments/1awbqjt/i_21f_am_frustrated_with_my_lack_of_replies_from/krg96c4/</t>
  </si>
  <si>
    <t>krgblrb</t>
  </si>
  <si>
    <t>02-21-2024 14:32:24</t>
  </si>
  <si>
    <t>I would get this if I was pinging all the time.. but one message a day or messaging only in response to when he’s free isn’t x</t>
  </si>
  <si>
    <t>https://www.reddit.com/r/relationship_advice/comments/1awbqjt/i_21f_am_frustrated_with_my_lack_of_replies_from/krgblrb/</t>
  </si>
  <si>
    <t>krgbqt3</t>
  </si>
  <si>
    <t>02-21-2024 14:33:18</t>
  </si>
  <si>
    <t>Also, before he moved, he’s message me a lot- send me videos ALL THE TIME throughout the day. But know he’s busy and has limited time he can’t :)</t>
  </si>
  <si>
    <t>https://www.reddit.com/r/relationship_advice/comments/1awbqjt/i_21f_am_frustrated_with_my_lack_of_replies_from/krgbqt3/</t>
  </si>
  <si>
    <t>krg987q</t>
  </si>
  <si>
    <t>02-21-2024 14:17:03</t>
  </si>
  <si>
    <t>Was it more than one sentence?</t>
  </si>
  <si>
    <t>https://www.reddit.com/r/relationship_advice/comments/1awbqjt/i_21f_am_frustrated_with_my_lack_of_replies_from/krg987q/</t>
  </si>
  <si>
    <t>krg9a3x</t>
  </si>
  <si>
    <t>No… but a 2 sentence text is not long?</t>
  </si>
  <si>
    <t>https://www.reddit.com/r/relationship_advice/comments/1awbqjt/i_21f_am_frustrated_with_my_lack_of_replies_from/krg9a3x/</t>
  </si>
  <si>
    <t>krg2ypy</t>
  </si>
  <si>
    <t>02-21-2024 13:34:20</t>
  </si>
  <si>
    <t>RSTA30</t>
  </si>
  <si>
    <t>I would run like hell from any relationship that is guided by astrologers via my SO's parents.
It shows that the SO is spineless, and I wouldn't want my future kids to share genes with idiots who believe in astrology, lest they turn out to be idiots too.</t>
  </si>
  <si>
    <t>https://www.reddit.com/r/relationship_advice/comments/1awbkqy/my_25f_boyfriend_28m_of_45_years_shifted_our/krg2ypy/</t>
  </si>
  <si>
    <t>krgbuj1</t>
  </si>
  <si>
    <t>02-21-2024 14:33:58</t>
  </si>
  <si>
    <t>I’m not Indian so it’s difficult for me to relate to any of this “cultural logic”. And it would be impossible for me to consider marrying someone who was letting their parents dictate our life. Impact MY life like that. And my lord, they’re going to marry off the sister based on astrology? 
I’m sorry, it’s just really hard for me to wrap my mind around any of this. I feel like you’ve been more than patient and reasonable and your fiancé needs to deal with his crazy mother. 
I would probably call off the engagement at best or end things at worst if my partner didn’t make an effort to speak to his mother NOW.</t>
  </si>
  <si>
    <t>https://www.reddit.com/r/relationship_advice/comments/1awbkqy/my_25f_boyfriend_28m_of_45_years_shifted_our/krgbuj1/</t>
  </si>
  <si>
    <t>krg09ye</t>
  </si>
  <si>
    <t>02-21-2024 13:14:42</t>
  </si>
  <si>
    <t>Are you living together? Do a pull back and say your engagement is off then until he sets and schedules a solid date. You should feel free to accept other proposals.
No intimacy until marriage now since you can't risk pregnancy from a man who might never marry you.</t>
  </si>
  <si>
    <t>https://www.reddit.com/r/relationship_advice/comments/1awbkqy/my_25f_boyfriend_28m_of_45_years_shifted_our/krg09ye/</t>
  </si>
  <si>
    <t>krgpxub</t>
  </si>
  <si>
    <t>02-21-2024 15:56:55</t>
  </si>
  <si>
    <t>AdChemical1663</t>
  </si>
  <si>
    <t>If you were planning on a civil marriage, what kept you from getting married even after you lost your job?
You’re going to get a lot of Western lens advice about the astrologer’s input. I know that in some families, if you and your boyfriend defy his parents over this it will irreparably harm your relationships. Do you think he’s willing to do that?</t>
  </si>
  <si>
    <t>https://www.reddit.com/r/relationship_advice/comments/1awbkqy/my_25f_boyfriend_28m_of_45_years_shifted_our/krgpxub/</t>
  </si>
  <si>
    <t>krg3ab8</t>
  </si>
  <si>
    <t>02-21-2024 13:36:34</t>
  </si>
  <si>
    <t>I agree. 
OP needs to set her boundaries now otherwise she will always be a second class citizen in her own marriage as her enmeshed husband will always bow to his family ahead of her needs.</t>
  </si>
  <si>
    <t>https://www.reddit.com/r/relationship_advice/comments/1awbkqy/my_25f_boyfriend_28m_of_45_years_shifted_our/krg3ab8/</t>
  </si>
  <si>
    <t>krg0fu8</t>
  </si>
  <si>
    <t>02-21-2024 13:15:56</t>
  </si>
  <si>
    <t>obewankanobe96</t>
  </si>
  <si>
    <t>He will not improve, ever. He might change but I can only reassure you that any 'change' you see from him, is just acting.
There's making mistakes and then there's making decisions. He made the DECISION to emotionally cheat on you and now wants to have sex with you.
He seems like a shitty person. You might just be in love with the idea of how good he can be but in reality, he will never be a good person to you. He has already showed his true colours. 
Do not fall in love with the potential of someone and their fake promises. See him for who he truly is, he already showed [you.](https://you.You) You miss the good memories, not the reality of him.</t>
  </si>
  <si>
    <t>https://www.reddit.com/r/relationship_advice/comments/1awbfcv/my20f_ex_boyfriend_25m_cheated_on_me_and_i_broke/krg0fu8/</t>
  </si>
  <si>
    <t>krg2l3k</t>
  </si>
  <si>
    <t>02-21-2024 13:31:36</t>
  </si>
  <si>
    <t>Well these feeling you are having is to be expected, I'm sure your relationship wasn't all just full of the bad there's bound to have been some good times. HOWEVER.....
It would seem that he really thinks very little of you and your opinion.
1. Him asking you to basically become his FWB after the breakup just shows that he doesn't love and respect you as much as you do for him.
2. Blaming you for his mental health and saying he would change. No girl a real man that's serious about you won't express with words they show it with their action before they even express it verbally. What his doing is call gaslighting blaming you for everything so that he can remain guilt free.
You can hope for change but don't expect it. Right now your first step is to block him off completely cut of any form of connection that ties the both of you together (it's hard but must be done to make sure there's nothing to constantly remind you of him), then immerse yourself in your hobbies or hang out with your friend (maybe a girls trip nothing wild that's the last thing you need). Eventually the memories and feeling will slowly fade away.</t>
  </si>
  <si>
    <t>https://www.reddit.com/r/relationship_advice/comments/1awbfcv/my20f_ex_boyfriend_25m_cheated_on_me_and_i_broke/krg2l3k/</t>
  </si>
  <si>
    <t>krg5c3e</t>
  </si>
  <si>
    <t>02-21-2024 13:50:44</t>
  </si>
  <si>
    <t>&gt; I ruined his mental health by not giving him a chance to prove it.
EWWWWWWWWWWWWWWWWWWWW.
Keep moving forward, and stop engaging with him. He's gross.</t>
  </si>
  <si>
    <t>https://www.reddit.com/r/relationship_advice/comments/1awbfcv/my20f_ex_boyfriend_25m_cheated_on_me_and_i_broke/krg5c3e/</t>
  </si>
  <si>
    <t>krg1c8k</t>
  </si>
  <si>
    <t>02-21-2024 13:22:31</t>
  </si>
  <si>
    <t>Your love lorn. You have strong feelings for him but you know he is no good for you.
Go NC, no text or calls, keep giving him the cold shoulder in public when your paths cross. And seek therapy if you can't get over him.
DON'T let him back into your life</t>
  </si>
  <si>
    <t>https://www.reddit.com/r/relationship_advice/comments/1awbfcv/my20f_ex_boyfriend_25m_cheated_on_me_and_i_broke/krg1c8k/</t>
  </si>
  <si>
    <t>krg0y72</t>
  </si>
  <si>
    <t>02-21-2024 13:19:43</t>
  </si>
  <si>
    <t>Hii!!Did the move stress you about? Maybe the unfamiliar feeling?i think you need to do some activities, to get you mind off of some things. Have an open chat with your girlfriend or maybe write a letter if you feel that that’s how you can express yourself better ^^</t>
  </si>
  <si>
    <t>https://www.reddit.com/r/relationship_advice/comments/1awbf58/my21mgirlfriend20f_feels_like_we_are_not_dating/krg0y72/</t>
  </si>
  <si>
    <t>krg5d4y</t>
  </si>
  <si>
    <t>02-21-2024 13:50:56</t>
  </si>
  <si>
    <t>I think it did, i think the stress has caused brain fog and disassociating. i appreciate the advice, i sent a long message being quite open and am going camping/hiking this weekend which is an activity we love to do but haven’t done in yonks. cheers!</t>
  </si>
  <si>
    <t>https://www.reddit.com/r/relationship_advice/comments/1awbf58/my21mgirlfriend20f_feels_like_we_are_not_dating/krg5d4y/</t>
  </si>
  <si>
    <t>krg5ta3</t>
  </si>
  <si>
    <t>02-21-2024 13:53:58</t>
  </si>
  <si>
    <t>I hope everything goes smoothly, have fun ^^</t>
  </si>
  <si>
    <t>https://www.reddit.com/r/relationship_advice/comments/1awbf58/my21mgirlfriend20f_feels_like_we_are_not_dating/krg5ta3/</t>
  </si>
  <si>
    <t>krgpx85</t>
  </si>
  <si>
    <t>02-21-2024 15:56:50</t>
  </si>
  <si>
    <t>thank you :)</t>
  </si>
  <si>
    <t>https://www.reddit.com/r/relationship_advice/comments/1awbf58/my21mgirlfriend20f_feels_like_we_are_not_dating/krgpx85/</t>
  </si>
  <si>
    <t>krfzltb</t>
  </si>
  <si>
    <t>02-21-2024 13:09:37</t>
  </si>
  <si>
    <t>redpanda6969</t>
  </si>
  <si>
    <t>When a relationship begins with lies, it tends to cloud everything. When you started talking in the May, was it flirty?</t>
  </si>
  <si>
    <t>https://www.reddit.com/r/relationship_advice/comments/1awberi/i_27f_am_in_a_relationship_with_bf_27m_and_still/krfzltb/</t>
  </si>
  <si>
    <t>krg28ru</t>
  </si>
  <si>
    <t>02-21-2024 13:29:07</t>
  </si>
  <si>
    <t>The relationship was over before you too got together. 
Just think about this. Was he intimate with you before his pervious relationship ended? Were your conversations just flirty or were they sexual before the other relationship ended.. In not you have less to worry about. 
I would say that it would be a yellow flag. But if you want to it might be worth trying to work through it. Just proceed with caution</t>
  </si>
  <si>
    <t>https://www.reddit.com/r/relationship_advice/comments/1awberi/i_27f_am_in_a_relationship_with_bf_27m_and_still/krg28ru/</t>
  </si>
  <si>
    <t>krg05io</t>
  </si>
  <si>
    <t>02-21-2024 13:13:47</t>
  </si>
  <si>
    <t>hi thanks for hearing me out! Not at all – just casual. We started being flirty to eo Aug as we had to talk on discord for hours because of this jigsaw game and it was only the two of us 😓</t>
  </si>
  <si>
    <t>https://www.reddit.com/r/relationship_advice/comments/1awberi/i_27f_am_in_a_relationship_with_bf_27m_and_still/krg05io/</t>
  </si>
  <si>
    <t>krg6mlb</t>
  </si>
  <si>
    <t>02-21-2024 13:59:32</t>
  </si>
  <si>
    <t>seems like it bec we had some intimate moments via chat in aug 2021 and their official breakup was in oct. i was surprised upon knowing that his ex blocked me on twt and ig and i was not aware that he mentioned me to his ex during their closure until i found out everything</t>
  </si>
  <si>
    <t>https://www.reddit.com/r/relationship_advice/comments/1awberi/i_27f_am_in_a_relationship_with_bf_27m_and_still/krg6mlb/</t>
  </si>
  <si>
    <t>krg7fsd</t>
  </si>
  <si>
    <t>02-21-2024 14:05:04</t>
  </si>
  <si>
    <t>So how did they break up. Was it him, or her or mutal? Becuase it starting to sound like he was starting to look at the end of his relationship before it was over.
Or feeling for you develop unintentionally thats why he possibly ended it with her</t>
  </si>
  <si>
    <t>https://www.reddit.com/r/relationship_advice/comments/1awberi/i_27f_am_in_a_relationship_with_bf_27m_and_still/krg7fsd/</t>
  </si>
  <si>
    <t>krg8uhe</t>
  </si>
  <si>
    <t>02-21-2024 14:14:32</t>
  </si>
  <si>
    <t>think it was him cos the girl really wanted their relationship to work.
and yes everything that happened between us was intentional and i can’t help but feel awful at the thought that he dumped her for me – if this was actually the case 😓😓😓</t>
  </si>
  <si>
    <t>https://www.reddit.com/r/relationship_advice/comments/1awberi/i_27f_am_in_a_relationship_with_bf_27m_and_still/krg8uhe/</t>
  </si>
  <si>
    <t>krg9vrr</t>
  </si>
  <si>
    <t>02-21-2024 14:21:19</t>
  </si>
  <si>
    <t>Ok then it sounds like he fell out of love with here but didn't want to move on till he had someone else lined up.
Do with that information what you will.
I wish you the best in what ever you decide</t>
  </si>
  <si>
    <t>https://www.reddit.com/r/relationship_advice/comments/1awberi/i_27f_am_in_a_relationship_with_bf_27m_and_still/krg9vrr/</t>
  </si>
  <si>
    <t>krg3z1d</t>
  </si>
  <si>
    <t>02-21-2024 13:41:22</t>
  </si>
  <si>
    <t>I think this is a hot mess.
1) You reassure her out the wazoo by SHOWING her. Be the best damn partner you can be. Words will mean little at this point.  
2) Lose the "friend" who seems to be nonchalant about throwing torpedoes into your relationships. That's not a good friend.  
3) If you still work together, fix that ASAP by you or her moving on, or at least figure out from HR what coworkers dating requires under the same workplace.  
4) Therapy my guy as to why you're scared. You say she might leave you for someone younger. Why is that? Have you not had dealbreaker conversations yet about your ages? (kids etc)</t>
  </si>
  <si>
    <t>https://www.reddit.com/r/relationship_advice/comments/1awbded/need_advice_47m_and_37f/krg3z1d/</t>
  </si>
  <si>
    <t>krg2qnr</t>
  </si>
  <si>
    <t>02-21-2024 13:32:42</t>
  </si>
  <si>
    <t>I don’t know if you can be friends with someone who treats you like he treated you. It’s pretty normal to need a little time to process a rejection or break up. It’s a red flag that he lashed out and yelled at you.</t>
  </si>
  <si>
    <t>https://www.reddit.com/r/relationship_advice/comments/1awbbf7/i_22f_confess_to_my_best_friend_22m_and_got/krg2qnr/</t>
  </si>
  <si>
    <t>krgd59i</t>
  </si>
  <si>
    <t>02-21-2024 14:42:05</t>
  </si>
  <si>
    <t>Trueee</t>
  </si>
  <si>
    <t>https://www.reddit.com/r/relationship_advice/comments/1awbbf7/i_22f_confess_to_my_best_friend_22m_and_got/krgd59i/</t>
  </si>
  <si>
    <t>krg0h66</t>
  </si>
  <si>
    <t>02-21-2024 13:16:13</t>
  </si>
  <si>
    <t>tigergal77</t>
  </si>
  <si>
    <t>You lost me at “stretch my legs” go outside, backyard, fresh air. As someone who has a hard time concentrating I absolutely despise getting interrupted. It throws my focus out and I have to start again. Twice was too much, fourth time you would have got the stapler. (Jokes, I do not condone domestic violence)</t>
  </si>
  <si>
    <t>https://www.reddit.com/r/relationship_advice/comments/1awb9gg/i_28m_feel_like_i_just_impose_on_my_wife_28f_on_a/krg0h66/</t>
  </si>
  <si>
    <t>krfyqaw</t>
  </si>
  <si>
    <t>02-21-2024 13:02:48</t>
  </si>
  <si>
    <t>VanillaChaiAlmond</t>
  </si>
  <si>
    <t>Ok first off- not being able to access the spare room in your flat shouldn’t be a problem. I imagine you don’t need to go in there at all to begin with. It’s literally an extra room. 
Second off, you popped in 4 times all before lunch. I can see how that’s be extremely disruptive to her flow of the day. Even if to you she’s not being productive 100% of the time. It’s more about her routine being disrupted. 
I reckon you ignored her annoyance the first couple times and then she had to lay it out loud and clear for you. 
This is a simple solution. When she’s in the office during work hours, don’t bother her. Text her instead. Let her come to you.
Also you could get out and work at a coffee shop or library or something if you feel too confined.</t>
  </si>
  <si>
    <t>https://www.reddit.com/r/relationship_advice/comments/1awb9gg/i_28m_feel_like_i_just_impose_on_my_wife_28f_on_a/krfyqaw/</t>
  </si>
  <si>
    <t>krfxy4o</t>
  </si>
  <si>
    <t>02-21-2024 12:56:40</t>
  </si>
  <si>
    <t>&gt; I thought I was adding some value popping in and seeing her every so often. 
 Well, you’re not.  Some people need to be left alone to do their work.  Or maybe she’s about to go into a meeting (or even in one) and doesn’t have time for chitchat or unsolicited advice. 
 If you need to stretch your legs, go for a walk somewhere else.  If you need more interaction to get through your workday, take your laptop to a coffee shop, or see if your workplace will spring for you to have a hotdesk in a shared coworking space, or rethink working from home completely.  But leave your wife alone, because if I’m frustrated just reading all those interruptions, I can only imagine how she feels.</t>
  </si>
  <si>
    <t>https://www.reddit.com/r/relationship_advice/comments/1awb9gg/i_28m_feel_like_i_just_impose_on_my_wife_28f_on_a/krfxy4o/</t>
  </si>
  <si>
    <t>krg3jrl</t>
  </si>
  <si>
    <t>02-21-2024 13:38:25</t>
  </si>
  <si>
    <t>vomcity</t>
  </si>
  <si>
    <t>Am I right in interpreting this as you interrupting her 4 times before lunch?! I’m incredibly annoyed just reading that.</t>
  </si>
  <si>
    <t>https://www.reddit.com/r/relationship_advice/comments/1awb9gg/i_28m_feel_like_i_just_impose_on_my_wife_28f_on_a/krg3jrl/</t>
  </si>
  <si>
    <t>krgdwoa</t>
  </si>
  <si>
    <t>queenie_sabrina</t>
  </si>
  <si>
    <t>Leave her alone while she’s working. When my husband and I both worked from home, we had a routine. We had breakfast together and then went for a walk around the neighborhood together. That was our “commute” to work. Then we went to work in separate rooms. We took a lunch break together and usually an afternoon break. But unplanned pop-ins are disruptive and annoying. Maybe you hear her on instagram, but maybe that’s in the time she’s waiting for a file to load or a meeting to start. If she were working in an office outside the home, you wouldn’t pop in four times before lunch. If you want to add value, then plan a lunch date with her (so she can plan around it, not a surprise) or get up and do a household chore when you need to stretch.</t>
  </si>
  <si>
    <t>https://www.reddit.com/r/relationship_advice/comments/1awb9gg/i_28m_feel_like_i_just_impose_on_my_wife_28f_on_a/krgdwoa/</t>
  </si>
  <si>
    <t>krgb5kk</t>
  </si>
  <si>
    <t>02-21-2024 14:29:30</t>
  </si>
  <si>
    <t>Info You went in her office &amp; interrupted for times before lunch?</t>
  </si>
  <si>
    <t>https://www.reddit.com/r/relationship_advice/comments/1awb9gg/i_28m_feel_like_i_just_impose_on_my_wife_28f_on_a/krgb5kk/</t>
  </si>
  <si>
    <t>krgkexu</t>
  </si>
  <si>
    <t>OrangeSockMonkey</t>
  </si>
  <si>
    <t>Dude, is it really that hard to stay out of her office? I'm an author, so I work from home. I have ADHD and the moment someone interrupts me, my whole train of thought is gone and it takes forever to get it back. Even if they were just walking by to say hi.
My husband is constantly telling the teens not to interrupt me when I'm working and they're not in school. If it's an emergency it's fine. However, they're not the ones doing it most the time.
My husband: Babe? Honey? Momma bear? Look! *my phone going off 30 times from him sending me tiktok videos* Sweetheart? Baby? Baby? Baby? Honey?
I love my husband to death and he's been my rock with everything that has happened this year. But sometimes I just want to be left alone to work! I haven't written in weeks because what happened at the end of January and now I have the flu. But even then I will hear: Babe? *phone notification from him sending me a tiktok*
You went into your wife's office 4 times before lunch! Knock it the hell off! From when her job starts in the morning to her lunch break stay the fuck out of her office. Same thing from when her lunch ends to when she ends her work day. It's not that hard! Do you wander around the office all day bothering your boss and coworkers? I freaking doubt you do. Leave her alone to work!</t>
  </si>
  <si>
    <t>https://www.reddit.com/r/relationship_advice/comments/1awb9gg/i_28m_feel_like_i_just_impose_on_my_wife_28f_on_a/krgkexu/</t>
  </si>
  <si>
    <t>krg567b</t>
  </si>
  <si>
    <t>02-21-2024 13:49:36</t>
  </si>
  <si>
    <t>1.  You are being annoying.  Good morning would you like some coffee and a reminder it is almost lunch time are acceptable.  2.  She needs to get over herself.  I work from home and manage seven kids and the youngest three are not in school yet.  If I had her mindset, I would throw up my hands in horror.  So, I see both sides but she is used to working from home interruption free so I would keep the visiting to a minimum at first.  Also, a lot of at home work has quotas to be met which can add pressure.  Just try to be helpful and keep the chitchat to a minimum.  If you need to talk call a friend.</t>
  </si>
  <si>
    <t>https://www.reddit.com/r/relationship_advice/comments/1awb9gg/i_28m_feel_like_i_just_impose_on_my_wife_28f_on_a/krg567b/</t>
  </si>
  <si>
    <t>krgnal3</t>
  </si>
  <si>
    <t>02-21-2024 15:42:05</t>
  </si>
  <si>
    <t>Aardeehar</t>
  </si>
  <si>
    <t>Oh my gosh, I would have snapped after the third time. She doesn't have to socialize on your schedule whenever you want. Give her some space. When she's working, do NOT interrupt her, especially just to chat about inane nonsense.</t>
  </si>
  <si>
    <t>https://www.reddit.com/r/relationship_advice/comments/1awb9gg/i_28m_feel_like_i_just_impose_on_my_wife_28f_on_a/krgnal3/</t>
  </si>
  <si>
    <t>krgp7zl</t>
  </si>
  <si>
    <t>02-21-2024 15:52:55</t>
  </si>
  <si>
    <t>&gt; Do you wander around the office all day bothering your boss and coworkers? I freaking doubt you do.
I don’t know, it wouldn’t surprise me if it’s news to OP his coworkers might not be as appreciative of him constantly popping by their desks as he thinks they are, either.</t>
  </si>
  <si>
    <t>https://www.reddit.com/r/relationship_advice/comments/1awb9gg/i_28m_feel_like_i_just_impose_on_my_wife_28f_on_a/krgp7zl/</t>
  </si>
  <si>
    <t>krgs182</t>
  </si>
  <si>
    <t>02-21-2024 16:08:39</t>
  </si>
  <si>
    <t>You're probably right</t>
  </si>
  <si>
    <t>https://www.reddit.com/r/relationship_advice/comments/1awb9gg/i_28m_feel_like_i_just_impose_on_my_wife_28f_on_a/krgs182/</t>
  </si>
  <si>
    <t>krg1f7o</t>
  </si>
  <si>
    <t>02-21-2024 13:23:08</t>
  </si>
  <si>
    <t>Bitchbuttondontpush</t>
  </si>
  <si>
    <t>Your relationship sounds super toxic and frankly beyond repair at this point. I also wonder if the jealousy he felt wasn’t hurt from past relationships but projecting his own morals on you. Because he surely doesn’t seem to give you the same respect and consideration he demands from you when it comes to potential cheating.</t>
  </si>
  <si>
    <t>https://www.reddit.com/r/relationship_advice/comments/1awb4tq/my_24f_boyfriend_30m_wont_cut_off_his_ex_to_stay/krg1f7o/</t>
  </si>
  <si>
    <t>krg1kih</t>
  </si>
  <si>
    <t>02-21-2024 13:24:11</t>
  </si>
  <si>
    <t>Yeeeaah...
I'm not trying to be a jerk, but let's list his red flags:
Has been cheated on multiple times.
Has trust issues .
His current chosen partner is: 
    Significantly younger,
    Less experienced romantically,
    Financially dependent on him
He shows his love/support with money, material, and using his connections to get you service. No mention of him appreciating your personality or character. 
You put in effort to literally please him in every way, for fear of being cast away. 
This isn't, and will never be, an equal relationship. People only mentally and emotionally mature to the degree that they need to: the rich usually stall out early. Your BF sounds like a privileged manchild, who seems to see a GF as something that exists to take care of his needs, not as someone with an equal say in your shared future. 
You aren't his partner, you're his 'kept woman' at best, and his handservant at worst. If you prove to be too much trouble, or simply when you get  a little older, he'll trade you in for the new model. 
Have your fun, get your money if you can and want to, but this doesn't have a future.</t>
  </si>
  <si>
    <t>https://www.reddit.com/r/relationship_advice/comments/1awb4tq/my_24f_boyfriend_30m_wont_cut_off_his_ex_to_stay/krg1kih/</t>
  </si>
  <si>
    <t>krg3xli</t>
  </si>
  <si>
    <t>02-21-2024 13:41:05</t>
  </si>
  <si>
    <t>Accusations of being insecure is the first tool out of the cheater's toolbox. Your gut is screaming at you for a reason. It also explains all of his accusations, as projection is another tool in the box.
You're wasting your time with this guy. Let his ex have him and find someone better.</t>
  </si>
  <si>
    <t>https://www.reddit.com/r/relationship_advice/comments/1awb4tq/my_24f_boyfriend_30m_wont_cut_off_his_ex_to_stay/krg3xli/</t>
  </si>
  <si>
    <t>krfxato</t>
  </si>
  <si>
    <t>Is this an ex who cheated on him? 
He should stop making contact with this ex because he would ask you to set the same boundary as well.</t>
  </si>
  <si>
    <t>https://www.reddit.com/r/relationship_advice/comments/1awb4tq/my_24f_boyfriend_30m_wont_cut_off_his_ex_to_stay/krfxato/</t>
  </si>
  <si>
    <t>krfxohz</t>
  </si>
  <si>
    <t>02-21-2024 12:54:32</t>
  </si>
  <si>
    <t>UsefulAddendum6510</t>
  </si>
  <si>
    <t>Girl just leave him behind you. Your relationship isn’t perfect, it’s a mess because you’re with three in this relationship.</t>
  </si>
  <si>
    <t>https://www.reddit.com/r/relationship_advice/comments/1awb4tq/my_24f_boyfriend_30m_wont_cut_off_his_ex_to_stay/krfxohz/</t>
  </si>
  <si>
    <t>krg4bqf</t>
  </si>
  <si>
    <t>02-21-2024 13:43:49</t>
  </si>
  <si>
    <t>You are the on that should cut him off, he's not ready to be fully with you, you deserve better.</t>
  </si>
  <si>
    <t>https://www.reddit.com/r/relationship_advice/comments/1awb4tq/my_24f_boyfriend_30m_wont_cut_off_his_ex_to_stay/krg4bqf/</t>
  </si>
  <si>
    <t>krg5yky</t>
  </si>
  <si>
    <t>02-21-2024 13:54:59</t>
  </si>
  <si>
    <t>I have a sneaking suspicion if you talked to this guy’s other exes, you’d discover most of them didn’t cheat: they just refused to follow his ridiculous rules, and got accused of cheating, while simultaneously being expected to turn a blind eye to him hiding contact with other women.  You need to stop treating these problems as something you can separate out from the rest of the relationship, and realize the problem is in fact him.</t>
  </si>
  <si>
    <t>https://www.reddit.com/r/relationship_advice/comments/1awb4tq/my_24f_boyfriend_30m_wont_cut_off_his_ex_to_stay/krg5yky/</t>
  </si>
  <si>
    <t>krg62d8</t>
  </si>
  <si>
    <t>02-21-2024 13:55:41</t>
  </si>
  <si>
    <t>Frequent-Team556</t>
  </si>
  <si>
    <t>forget about the ex, his insecurities and attitude towards you should be enough. dump him</t>
  </si>
  <si>
    <t>https://www.reddit.com/r/relationship_advice/comments/1awb4tq/my_24f_boyfriend_30m_wont_cut_off_his_ex_to_stay/krg62d8/</t>
  </si>
  <si>
    <t>krg6yk2</t>
  </si>
  <si>
    <t>02-21-2024 14:01:48</t>
  </si>
  <si>
    <t>Your boyfriend is an AH.  He doesn’t or won’t respect a boundary that is important to you.  It is time to move on.</t>
  </si>
  <si>
    <t>https://www.reddit.com/r/relationship_advice/comments/1awb4tq/my_24f_boyfriend_30m_wont_cut_off_his_ex_to_stay/krg6yk2/</t>
  </si>
  <si>
    <t>krga936</t>
  </si>
  <si>
    <t>02-21-2024 14:23:43</t>
  </si>
  <si>
    <t>Tell him if it's OK to have his ex in your life you will have your exs do the same show him how much it hurts is this the ex that cheated is he actually over her ?</t>
  </si>
  <si>
    <t>https://www.reddit.com/r/relationship_advice/comments/1awb4tq/my_24f_boyfriend_30m_wont_cut_off_his_ex_to_stay/krga936/</t>
  </si>
  <si>
    <t>krg9hrl</t>
  </si>
  <si>
    <t>02-21-2024 14:18:48</t>
  </si>
  <si>
    <t>WinterFront1431</t>
  </si>
  <si>
    <t>Like you said, he wouldn't be OK with it... you know why he accuses you of cheating and being insecure.. It's to take your kind of the fact that he is cheating on you.
I'd break up with him, but before I did, I would be petty.. and give him the name of my ex..
" will be out of reach most of the day as I'm going to be hanging out and catching up with Jack," 
When he asks who's Jack..or what's the name you choose.
" well technically he my ex, but we didn't date that long and stayed friends..  I hadn't seen him in so long, but he reached out for a catch-up. So I'll speak to you later."
Then I'd turn my phone off for the night and don't answer the door either.. 
The next day, I'd turn my phone on and read his messages, accusing you, etc.. and then break up with him.
" So it's ok with you to hang out with your ex, but I can't mine?? I can't be with a guy that. 1) is extremely insecure over a 'friend'   2) doesn't seem to trust me.
And 3) is a hypocrite.
I'm going to keep talking to and hanging out with Jack, so I think it's best we end it. Because if you think I'm cheating by hanging with a friend who I use to date.. well, that tells me all I need to know about you and (her name) take care" 
Honey just know if a dude can't cut a woman off who makes his partner uncomfortable whether it be a long-term friend who ever.. then he is trash.
Also he fucked her in those 5 days.. that why he made it clear you wasn't a couple for the 5 days.</t>
  </si>
  <si>
    <t>https://www.reddit.com/r/relationship_advice/comments/1awb4tq/my_24f_boyfriend_30m_wont_cut_off_his_ex_to_stay/krg9hrl/</t>
  </si>
  <si>
    <t>krgkflm</t>
  </si>
  <si>
    <t>02-21-2024 15:25:41</t>
  </si>
  <si>
    <t>Quicksilver1964</t>
  </si>
  <si>
    <t>How is your relationship perfect when he is controlling, insecure and accuses you of cheating, to the point it's abusive? How is your relationship perfect if he accuses you of all this while he can't even cut off a woman he wanted to marry?
This guy is six years your senior, and it's clear no women in their 30s would date a guy that gets mad because of the changing the language on the cell phone board.
&gt;I wanted to leave multiple times because I can’t continue with his ex in his life and if he chose his ex then it’s his decision ultimately, but every time I left he talked me into getting together again and I agreed.
You fucking go no contact. You simply stop engaging and if he shows up to your house you trespass him or warns you will call the police.</t>
  </si>
  <si>
    <t>https://www.reddit.com/r/relationship_advice/comments/1awb4tq/my_24f_boyfriend_30m_wont_cut_off_his_ex_to_stay/krgkflm/</t>
  </si>
  <si>
    <t>krg5lbi</t>
  </si>
  <si>
    <t>02-21-2024 13:52:27</t>
  </si>
  <si>
    <t>I respect his feelings so much when I hang out with others and constantly reassure him, but he expects me to just accept that his ex’s presence in his life is mandatory and doesn’t care that it threatens our relationship.</t>
  </si>
  <si>
    <t>https://www.reddit.com/r/relationship_advice/comments/1awb4tq/my_24f_boyfriend_30m_wont_cut_off_his_ex_to_stay/krg5lbi/</t>
  </si>
  <si>
    <t>krfxls9</t>
  </si>
  <si>
    <t>02-21-2024 12:53:56</t>
  </si>
  <si>
    <t>No this one hasn’t cheated on him. 
EXACTLY, he would never wait an entire year to ask me to stop contacting/hanging out with an ex yet he expects me to just shut up about his situation because he needs his ex for medical advice and his ex “hasn’t done anything wrong”.</t>
  </si>
  <si>
    <t>https://www.reddit.com/r/relationship_advice/comments/1awb4tq/my_24f_boyfriend_30m_wont_cut_off_his_ex_to_stay/krfxls9/</t>
  </si>
  <si>
    <t>krgavcd</t>
  </si>
  <si>
    <t>02-21-2024 14:27:42</t>
  </si>
  <si>
    <t>This ex didn’t cheat and their relationship wasn’t that serious. 
I DID TELL HIM THAT I WANT EXES IN MY LIFE AS FRIENDS!!! He just disregards what I say because he knows he wouldn’t be able to tolerate an ex being in my life but it doesn’t matter as long as he’s not feeling what I feel.</t>
  </si>
  <si>
    <t>https://www.reddit.com/r/relationship_advice/comments/1awb4tq/my_24f_boyfriend_30m_wont_cut_off_his_ex_to_stay/krgavcd/</t>
  </si>
  <si>
    <t>krgag1j</t>
  </si>
  <si>
    <t>02-21-2024 14:24:57</t>
  </si>
  <si>
    <t>Thank you for your response. 
He doesn’t realize that I can in fact be a shitty person and do this to him, because I genuinely care about his feelings and want to work on our relationship and express my feelings clearly so he could appreciate what I’m going through/why I’m asking him to cut off. 
When I explain that I want to reconnect with an ex of mine just like he connects with his ex, he accuses me of just turning tables on him and “getting revenge eye for an eye” and that I don’t understand him.</t>
  </si>
  <si>
    <t>https://www.reddit.com/r/relationship_advice/comments/1awb4tq/my_24f_boyfriend_30m_wont_cut_off_his_ex_to_stay/krgag1j/</t>
  </si>
  <si>
    <t>krg6ceb</t>
  </si>
  <si>
    <t>02-21-2024 13:57:35</t>
  </si>
  <si>
    <t>I wouldn’t be ok with being treated like that. I also think it’s pretty normal to not like an ex suddenly coming back into your significant other’s life and his behavior of accusing your of cheating for things like sleeping late is just super bizarre and frankly, scary. It’s more then double standards, it’s full on disrespect, gaslighting and treating your feelings as inferior to his.</t>
  </si>
  <si>
    <t>https://www.reddit.com/r/relationship_advice/comments/1awb4tq/my_24f_boyfriend_30m_wont_cut_off_his_ex_to_stay/krg6ceb/</t>
  </si>
  <si>
    <t>krfzs0e</t>
  </si>
  <si>
    <t>02-21-2024 13:10:56</t>
  </si>
  <si>
    <t>It would be good if you both can seek out married friends who can give you advice about relationship boundaries. If not, then get couple's counseling. There are enough issues here from the trauma of being cheated, the overly strict boundaries, and the lax on the ex. </t>
  </si>
  <si>
    <t>https://www.reddit.com/r/relationship_advice/comments/1awb4tq/my_24f_boyfriend_30m_wont_cut_off_his_ex_to_stay/krfzs0e/</t>
  </si>
  <si>
    <t>krgb2uh</t>
  </si>
  <si>
    <t>02-21-2024 14:29:01</t>
  </si>
  <si>
    <t>Sorry to say but he doesn't sound to care about your feeling in this matter is it something you can endure or is it time to move on and leave him with his ex????</t>
  </si>
  <si>
    <t>https://www.reddit.com/r/relationship_advice/comments/1awb4tq/my_24f_boyfriend_30m_wont_cut_off_his_ex_to_stay/krgb2uh/</t>
  </si>
  <si>
    <t>krgauah</t>
  </si>
  <si>
    <t>02-21-2024 14:27:31</t>
  </si>
  <si>
    <t>This relationship won't work.. he is manipulating you, and you're still young. You can't see it..
But the reason he doesn't want you to talk to males or be friends with an ex.. is because he knows what he is doing and that is sleeping with her.
Do the thing about your ex so he can spend the night feeling an ounce of what you have felt and then end it..
He is a loser, he also mentally and emotionally abusing you.. he also cheating..
There nothing to work out here</t>
  </si>
  <si>
    <t>https://www.reddit.com/r/relationship_advice/comments/1awb4tq/my_24f_boyfriend_30m_wont_cut_off_his_ex_to_stay/krgauah/</t>
  </si>
  <si>
    <t>krg7bgg</t>
  </si>
  <si>
    <t>02-21-2024 14:04:15</t>
  </si>
  <si>
    <t>It’s definitely a double standard situation. And he doesn’t respect and totally disregards the fact that his ex’s presence makes me uncomfortable and I genuinely tried accepting that they’re just friends but I couldn’t.</t>
  </si>
  <si>
    <t>https://www.reddit.com/r/relationship_advice/comments/1awb4tq/my_24f_boyfriend_30m_wont_cut_off_his_ex_to_stay/krg7bgg/</t>
  </si>
  <si>
    <t>krg5xxr</t>
  </si>
  <si>
    <t>02-21-2024 13:54:51</t>
  </si>
  <si>
    <t>Thank you for the reasonable advice. I really want this to work out for both of us.</t>
  </si>
  <si>
    <t>https://www.reddit.com/r/relationship_advice/comments/1awb4tq/my_24f_boyfriend_30m_wont_cut_off_his_ex_to_stay/krg5xxr/</t>
  </si>
  <si>
    <t>krgbf9g</t>
  </si>
  <si>
    <t>Regarding this matter, no he doesn’t care or seem to sympathize with what I feel. 
He acts like his life is dependent on his ex being in it and that the medical connections and benefits that he gets out of his ex are too valuable to let go of.</t>
  </si>
  <si>
    <t>https://www.reddit.com/r/relationship_advice/comments/1awb4tq/my_24f_boyfriend_30m_wont_cut_off_his_ex_to_stay/krgbf9g/</t>
  </si>
  <si>
    <t>krg9i3o</t>
  </si>
  <si>
    <t>02-21-2024 14:18:52</t>
  </si>
  <si>
    <t>Please take this from someone who’s a bit older and with more experience in romantic relationships (based on what you wrote) then you: don’t betray yourself. Don’t try to force yourself and lie to yourself. That shit will eat you up from the inside. I learned this the hard way. It’s much better to be single then forcing yourself to put up with a disrespectful partner and constantly gaslighting and second guessing yourself…..no man is worth your peace. None.</t>
  </si>
  <si>
    <t>https://www.reddit.com/r/relationship_advice/comments/1awb4tq/my_24f_boyfriend_30m_wont_cut_off_his_ex_to_stay/krg9i3o/</t>
  </si>
  <si>
    <t>krgcfpf</t>
  </si>
  <si>
    <t>02-21-2024 14:37:41</t>
  </si>
  <si>
    <t>It's tough but I think it's time to let him go ask him one last time if he says no finish block and move on you deserve to be given the world update soon.</t>
  </si>
  <si>
    <t>https://www.reddit.com/r/relationship_advice/comments/1awb4tq/my_24f_boyfriend_30m_wont_cut_off_his_ex_to_stay/krgcfpf/</t>
  </si>
  <si>
    <t>krgbvnt</t>
  </si>
  <si>
    <t>02-21-2024 14:34:10</t>
  </si>
  <si>
    <t>You already know all the signs. You already know what to do. As a man reading this, best advice is to "Man up". You are a young woman and you may be are afraid of the fear of rejection but life your life and see what gonna happen. Don't live in the what if and wait. Talk to her and see what she thinks, maybe she says something else or something great 🤗.  But at the end of the day you find out what she wants. That to me is the most important thing ever.</t>
  </si>
  <si>
    <t>https://www.reddit.com/r/relationship_advice/comments/1awb2qc/i_f20_think_im_in_love_with_my_best_friend_f21_do/krgbvnt/</t>
  </si>
  <si>
    <t>krfzdmy</t>
  </si>
  <si>
    <t>02-21-2024 13:07:51</t>
  </si>
  <si>
    <t>Theater actors don't make much and he will have to have a second job. He's living with his parents to save money, but this also puts him in a comfort where he doesn't need to work hard and live on his own. 
If you want to marry and have children with him, you'll have to settle with the perspective that he won't be much of a contributor on the finance, but it seems like he may be kind and supportive. And probably this is something you both need to talk about further in details. Ask him about his commitment to be actively involved in marriage, children, or your future plans. At least talk through everything first.
If you can't accept this about him, then you should end this relationship. Don't keep on going and later you regret it.</t>
  </si>
  <si>
    <t>https://www.reddit.com/r/relationship_advice/comments/1awb2jy/is_my_36m_partner_a_mommy_boy_and_i_34f_will_be/krfzdmy/</t>
  </si>
  <si>
    <t>krfzq9i</t>
  </si>
  <si>
    <t>02-21-2024 13:10:34</t>
  </si>
  <si>
    <t>dannnnnnnnn</t>
  </si>
  <si>
    <t>You sound like a shitty person and A should not give you a chance. Hopefully you’ve learned some lessons and can grow up a little before you date other people.</t>
  </si>
  <si>
    <t>https://www.reddit.com/r/relationship_advice/comments/1awawyr/i_18m_broke_the_trust_of_the_girl_i_love_most_18f/krfzq9i/</t>
  </si>
  <si>
    <t>krfvgza</t>
  </si>
  <si>
    <t>02-21-2024 12:36:39</t>
  </si>
  <si>
    <t>Mericatt-Gamer</t>
  </si>
  <si>
    <t>Can you pursue a distance/ casual friendship with the new guy? A chance to get to know him while your personal life is in flux would be no bad thing.</t>
  </si>
  <si>
    <t>https://www.reddit.com/r/relationship_advice/comments/1awau8a/what_should_i28f_do_about_meeting_a_really/krfvgza/</t>
  </si>
  <si>
    <t>krfupx2</t>
  </si>
  <si>
    <t>02-21-2024 12:30:21</t>
  </si>
  <si>
    <t>savagetwonkfuckery</t>
  </si>
  <si>
    <t>Don’t drag other ppl into this until you’ve got your life in order</t>
  </si>
  <si>
    <t>https://www.reddit.com/r/relationship_advice/comments/1awau8a/what_should_i28f_do_about_meeting_a_really/krfupx2/</t>
  </si>
  <si>
    <t>krfvaol</t>
  </si>
  <si>
    <t>02-21-2024 12:35:12</t>
  </si>
  <si>
    <t>slouch_186</t>
  </si>
  <si>
    <t>Definitely wait until your ex moves out before doing anything with this new guy, but it would be a shame to miss an opportunity. I'd probably at least go out with the new guy but take things slowly just to make sure I wasn't rushing into a rebound. It's hard for me to tell if someone "checks the boxes" or if I'm just drawing the boxes around their checks sometimes, lol.</t>
  </si>
  <si>
    <t>https://www.reddit.com/r/relationship_advice/comments/1awau8a/what_should_i28f_do_about_meeting_a_really/krfvaol/</t>
  </si>
  <si>
    <t>krfwcul</t>
  </si>
  <si>
    <t>02-21-2024 12:43:59</t>
  </si>
  <si>
    <t>SweetPotato781</t>
  </si>
  <si>
    <t>Why are you and your ex not fully broken up? Is it just because you’re still living together? Has he at least moved into a spare room?</t>
  </si>
  <si>
    <t>https://www.reddit.com/r/relationship_advice/comments/1awau8a/what_should_i28f_do_about_meeting_a_really/krfwcul/</t>
  </si>
  <si>
    <t>krfvzd4</t>
  </si>
  <si>
    <t>02-21-2024 12:40:54</t>
  </si>
  <si>
    <t>That's definitely the ideal. I'm just not sure how to "turn him down" romantically if things do take that turn without completely turning him off. I don't want to get into my ex too much with him because what guy wants to hear about a girl' exboyfriend? I'm hoping we can keep things really casual for at least a few months. Regardless, I really want to be intentional about my next relationship before I get into it so I get into a relationship with someone I'm truly a match with.</t>
  </si>
  <si>
    <t>https://www.reddit.com/r/relationship_advice/comments/1awau8a/what_should_i28f_do_about_meeting_a_really/krfvzd4/</t>
  </si>
  <si>
    <t>krfuyj4</t>
  </si>
  <si>
    <t>02-21-2024 12:32:23</t>
  </si>
  <si>
    <t>I think you're right. Do you think I should just be honest with him and tell him I'd like to be friends for now and then maybe someday in the future we can pursue things?</t>
  </si>
  <si>
    <t>https://www.reddit.com/r/relationship_advice/comments/1awau8a/what_should_i28f_do_about_meeting_a_really/krfuyj4/</t>
  </si>
  <si>
    <t>krfvrc3</t>
  </si>
  <si>
    <t>02-21-2024 12:39:04</t>
  </si>
  <si>
    <t>Yeah, I'm definitely going to wait until after then, and then maybe ask him to dinner or something after then just to get to know him. I reaaally wanna take things slowly if we do hang out and perhaps just pursue a friendship for a little while before even considering taking it further. It's hard to say if he truly checks the boxes for sure! I've only spent like 4 hours with the guy and some texting, so who's to say, but it definitely seems like there could be something there!</t>
  </si>
  <si>
    <t>https://www.reddit.com/r/relationship_advice/comments/1awau8a/what_should_i28f_do_about_meeting_a_really/krfvrc3/</t>
  </si>
  <si>
    <t>krfxaj3</t>
  </si>
  <si>
    <t>02-21-2024 12:51:26</t>
  </si>
  <si>
    <t>Pretty much just that he hasn't moved out. We don't have a spare room so there's nowhere else for him to really move into.</t>
  </si>
  <si>
    <t>https://www.reddit.com/r/relationship_advice/comments/1awau8a/what_should_i28f_do_about_meeting_a_really/krfxaj3/</t>
  </si>
  <si>
    <t>krfwfld</t>
  </si>
  <si>
    <t>02-21-2024 12:44:35</t>
  </si>
  <si>
    <t>Just tell him you're at the tail end of something complicated and need a few months to clear your head before taking on anything romantic. Say you're a big believer in starting things fresh and not bringing old baggage along for the ride.</t>
  </si>
  <si>
    <t>https://www.reddit.com/r/relationship_advice/comments/1awau8a/what_should_i28f_do_about_meeting_a_really/krfwfld/</t>
  </si>
  <si>
    <t>krg07dh</t>
  </si>
  <si>
    <t>02-21-2024 13:14:10</t>
  </si>
  <si>
    <t>Ok, well that must be awkward but at least you only have a couple of more weeks to go and when he does finally move out you likely will feel a huge sense of relief. It sounds like this relationship was pretty much over for you since last July and you have likely already done a lot of grieving and may be ready for dating someone new sooner than you think.</t>
  </si>
  <si>
    <t>https://www.reddit.com/r/relationship_advice/comments/1awau8a/what_should_i28f_do_about_meeting_a_really/krg07dh/</t>
  </si>
  <si>
    <t>krfx63d</t>
  </si>
  <si>
    <t>02-21-2024 12:50:28</t>
  </si>
  <si>
    <t>I really like how you've phrased this! Thank you, this has given me a great starting point on how to approach this.</t>
  </si>
  <si>
    <t>https://www.reddit.com/r/relationship_advice/comments/1awau8a/what_should_i28f_do_about_meeting_a_really/krfx63d/</t>
  </si>
  <si>
    <t>krg3kl1</t>
  </si>
  <si>
    <t>02-21-2024 13:38:35</t>
  </si>
  <si>
    <t>Good luck! I hope it all works out well.</t>
  </si>
  <si>
    <t>https://www.reddit.com/r/relationship_advice/comments/1awau8a/what_should_i28f_do_about_meeting_a_really/krg3kl1/</t>
  </si>
  <si>
    <t>krfuodv</t>
  </si>
  <si>
    <t>02-21-2024 12:29:59</t>
  </si>
  <si>
    <t>notforcommentinohgoo</t>
  </si>
  <si>
    <t xml:space="preserve"> I could not bear to be with someone so rigid about their healthy diet that they can't eat a little fat sometimes. A little fat can be a part of a healthy diet. 
But yeah you were a  bit oversensitive. He didn't say it was revolting and he didn't complain to her face. He merely said he would have *preferred* one over the other. Which is a reasonable comment. I think you are making a mountain out of a molehill.</t>
  </si>
  <si>
    <t>https://www.reddit.com/r/relationship_advice/comments/1awatli/my_27f_boyfriend_33m_comes_off_as_unappreciative/krfuodv/</t>
  </si>
  <si>
    <t>krfvu4r</t>
  </si>
  <si>
    <t>02-21-2024 12:39:43</t>
  </si>
  <si>
    <t>You're both being ridiculous.  You sent him a picture and described dinner to him so he'd be all OOH and it worked!  He wanted the food.  When he expressed twice how much he'd have liked that,  you get upset cus it implies he wasn't grateful for the dinner he did have.  He, on the other hand, needs to chill occasionally and not make a big deal out of things. You both do.</t>
  </si>
  <si>
    <t>https://www.reddit.com/r/relationship_advice/comments/1awatli/my_27f_boyfriend_33m_comes_off_as_unappreciative/krfvu4r/</t>
  </si>
  <si>
    <t>krfv9e3</t>
  </si>
  <si>
    <t>02-21-2024 12:34:55</t>
  </si>
  <si>
    <t>&gt; she made us wild haddock, pasta, and a caesar salad with dressing made from scratch
So, about, your mum, is she single...?</t>
  </si>
  <si>
    <t>https://www.reddit.com/r/relationship_advice/comments/1awatli/my_27f_boyfriend_33m_comes_off_as_unappreciative/krfv9e3/</t>
  </si>
  <si>
    <t>krfw850</t>
  </si>
  <si>
    <t>02-21-2024 12:42:54</t>
  </si>
  <si>
    <t>ElliottPNess</t>
  </si>
  <si>
    <t>You are being overdramatic. You’re also not being trusting with what he says.   
His caveat of, “I don’t mean to sound ungrateful” is him telling you that (1) he is grateful for your mom and her cooking, (2) he still wants to be transparent with you, his partner, but (3) he’s still concerned that you will not understand what he’s saying and take it the wrong way.
You should try to be more comfortable with his openness and understand that statements can be neutral: they don’t have to be positive or negative and that’s it. 
At most, try asking questions instead of stating assumptions if you do have an emotional reaction to something he says: especially if/when he prefaces the statement in hope that you don’t have the very reaction you ended up having.</t>
  </si>
  <si>
    <t>https://www.reddit.com/r/relationship_advice/comments/1awatli/my_27f_boyfriend_33m_comes_off_as_unappreciative/krfw850/</t>
  </si>
  <si>
    <t>krg10i9</t>
  </si>
  <si>
    <t>02-21-2024 13:20:10</t>
  </si>
  <si>
    <t>Why don’t you ask your mom for her kale salad recipe and then you and your boyfriend could make it together one night for dinner?</t>
  </si>
  <si>
    <t>https://www.reddit.com/r/relationship_advice/comments/1awatli/my_27f_boyfriend_33m_comes_off_as_unappreciative/krg10i9/</t>
  </si>
  <si>
    <t>krg0j1u</t>
  </si>
  <si>
    <t>02-21-2024 13:16:36</t>
  </si>
  <si>
    <t>Aware-Theory1732</t>
  </si>
  <si>
    <t>Is he always this joyless?</t>
  </si>
  <si>
    <t>https://www.reddit.com/r/relationship_advice/comments/1awatli/my_27f_boyfriend_33m_comes_off_as_unappreciative/krg0j1u/</t>
  </si>
  <si>
    <t>krgrvrq</t>
  </si>
  <si>
    <t>02-21-2024 16:07:48</t>
  </si>
  <si>
    <t>Gladysfartz</t>
  </si>
  <si>
    <t>It’s fine to have a healthy diet. Especially for people with blood sugar issues. Don’t listen to most of these comments. Your nutrition and the meal they gave you wasn’t a good match. The lesson is that you can’t trust them to respect your nutrition. Finding a way around that is your next journey.</t>
  </si>
  <si>
    <t>https://www.reddit.com/r/relationship_advice/comments/1awatli/my_27f_boyfriend_33m_comes_off_as_unappreciative/krgrvrq/</t>
  </si>
  <si>
    <t>krfw8m3</t>
  </si>
  <si>
    <t>02-21-2024 12:43:01</t>
  </si>
  <si>
    <t>I was going to write basically this exact response. He probably brought up wanting the "healthier" meal because he recognizes that your mom is a great cook and he genuinely felt like he missed out on something he would have really enjoyed. FOMO, rather than disrespect.</t>
  </si>
  <si>
    <t>https://www.reddit.com/r/relationship_advice/comments/1awatli/my_27f_boyfriend_33m_comes_off_as_unappreciative/krfw8m3/</t>
  </si>
  <si>
    <t>krfy9rs</t>
  </si>
  <si>
    <t>02-21-2024 12:59:12</t>
  </si>
  <si>
    <t>I understand, and I know that I am an overly sensitive person for the most part. Sometimes I just need clarification! I appreciate the comment.</t>
  </si>
  <si>
    <t>https://www.reddit.com/r/relationship_advice/comments/1awatli/my_27f_boyfriend_33m_comes_off_as_unappreciative/krfy9rs/</t>
  </si>
  <si>
    <t>krfxsav</t>
  </si>
  <si>
    <t>02-21-2024 12:55:23</t>
  </si>
  <si>
    <t>I agree I can definitely be overly sensitive. He does ask to see what I eat everyday so I always send him pictures because he’s interested and he sends me his meals back, etc. I don’t think I was trying to make him jealous about what I was eating - I should’ve mentioned that but I totally understand.</t>
  </si>
  <si>
    <t>https://www.reddit.com/r/relationship_advice/comments/1awatli/my_27f_boyfriend_33m_comes_off_as_unappreciative/krfxsav/</t>
  </si>
  <si>
    <t>krfvn9c</t>
  </si>
  <si>
    <t>02-21-2024 12:38:06</t>
  </si>
  <si>
    <t>🤣</t>
  </si>
  <si>
    <t>https://www.reddit.com/r/relationship_advice/comments/1awatli/my_27f_boyfriend_33m_comes_off_as_unappreciative/krfvn9c/</t>
  </si>
  <si>
    <t>krg21dr</t>
  </si>
  <si>
    <t>02-21-2024 13:27:37</t>
  </si>
  <si>
    <t>I actually suggested this! And I think that’s kinda what started the fight too because he said ‘yeah, right’. I’m not the best cook and he’s very particular.</t>
  </si>
  <si>
    <t>https://www.reddit.com/r/relationship_advice/comments/1awatli/my_27f_boyfriend_33m_comes_off_as_unappreciative/krg21dr/</t>
  </si>
  <si>
    <t>krfwaqr</t>
  </si>
  <si>
    <t>02-21-2024 12:43:29</t>
  </si>
  <si>
    <t>&gt;  FOMO, rather than disrespect.
I like how you put it. Yes, that.</t>
  </si>
  <si>
    <t>https://www.reddit.com/r/relationship_advice/comments/1awatli/my_27f_boyfriend_33m_comes_off_as_unappreciative/krfwaqr/</t>
  </si>
  <si>
    <t>krg3gel</t>
  </si>
  <si>
    <t>02-21-2024 13:37:45</t>
  </si>
  <si>
    <t>I'm sure you're proud of your Mum's cooking. Feel free to send me pics too :)</t>
  </si>
  <si>
    <t>https://www.reddit.com/r/relationship_advice/comments/1awatli/my_27f_boyfriend_33m_comes_off_as_unappreciative/krg3gel/</t>
  </si>
  <si>
    <t>krfvvbw</t>
  </si>
  <si>
    <t>02-21-2024 12:39:58</t>
  </si>
  <si>
    <t>I mean, really, right? Yum.</t>
  </si>
  <si>
    <t>https://www.reddit.com/r/relationship_advice/comments/1awatli/my_27f_boyfriend_33m_comes_off_as_unappreciative/krfvvbw/</t>
  </si>
  <si>
    <t>krg6ozl</t>
  </si>
  <si>
    <t>02-21-2024 13:59:59</t>
  </si>
  <si>
    <t>Being a “foodie” doesn’t give him the right to be rude to you. He seems impossible to please, at least when it comes to food, it’s no wonder you are feeling frustrated. Can he cook?</t>
  </si>
  <si>
    <t>https://www.reddit.com/r/relationship_advice/comments/1awatli/my_27f_boyfriend_33m_comes_off_as_unappreciative/krg6ozl/</t>
  </si>
  <si>
    <t>krgr83a</t>
  </si>
  <si>
    <t>02-21-2024 16:04:09</t>
  </si>
  <si>
    <t>Hahaha I am proud!! She’s the best! :) &lt;3 I appreciate your comments! Thanks for the clarity! Sometimes it takes an outside source to kinda get a better understanding of what’s going on</t>
  </si>
  <si>
    <t>https://www.reddit.com/r/relationship_advice/comments/1awatli/my_27f_boyfriend_33m_comes_off_as_unappreciative/krgr83a/</t>
  </si>
  <si>
    <t>krfyfk2</t>
  </si>
  <si>
    <t>02-21-2024 13:00:27</t>
  </si>
  <si>
    <t>Unblblblbl</t>
  </si>
  <si>
    <t>Sí. Remuévelo! No diría que está jugando contigo pero si realmente tuviera algún interés estaría detrás tuyo. Aunque también leí que tú tampoco le escribes seguido o que al principio no le respondías o que no ponías la cámara para que él te vea. Entonces en ese punto podría decirse que él es el que ponía todo de su parte y tú no. que esa también podría haber sido una de las razones por las cuales no te toma en serio. Mi esposo es de Europa y yo de Latinoamérica, nos conocimos por Bumble y desde el primer día de conectar nos escribimos todo el día, a la noche videollamada y al día siguiente nuestra primera cita. Cuando tienes una conexión así con alguien definitivamente vale la pena mantener esa relación en tu vida pero si la relación comienza como la estás contando es mejor que la termines. Cuando realmente quieres estar conectada a alguien no importa que tengas todos los problemas del mundo o que estés súper ocupada, siempre vas a encontrar un espacio para la persona que te interesa. Pero si no te interesa de verdad vas a dejar a la persona colgada como hiciste al principio cuando después de conectar con él le dejaste de escribir por problemas familiares a pesar de que él te escribía seguido. Y cuando quedaron de ver algo pero con las cámaras encendidas tú tampoco le escribiste a pesar de estar online también. Pero bueno, después de todo esto lo mejor es que lo remuevas porque se están haciendo daño entre ustedes dos.</t>
  </si>
  <si>
    <t>https://www.reddit.com/r/relationship_advice/comments/1awaqx9/i_f24_have_a_situation_with_a_m25_but_i_feel_like/krfyfk2/</t>
  </si>
  <si>
    <t>krfw6t1</t>
  </si>
  <si>
    <t>02-21-2024 12:42:37</t>
  </si>
  <si>
    <t>Let's forget your age for a minute.  You're considering marrying an angry man who you say yourself is not the one for you? Just get out of this relationship.  Your age is immaterial.</t>
  </si>
  <si>
    <t>https://www.reddit.com/r/relationship_advice/comments/1awaqn9/i_27f_have_been_lying_to_my_partner_30m_about_my/krfw6t1/</t>
  </si>
  <si>
    <t>krgf1ix</t>
  </si>
  <si>
    <t>02-21-2024 14:53:44</t>
  </si>
  <si>
    <t>brandar</t>
  </si>
  <si>
    <t>You could say you were using the Korean age counting system up until they changed it last year: https://www.nytimes.com/2023/06/28/world/asia/south-korea-age.html
But forreal, you just have to be honest and accept the consequences. The longer you wait the harder it will be.</t>
  </si>
  <si>
    <t>https://www.reddit.com/r/relationship_advice/comments/1awaqn9/i_27f_have_been_lying_to_my_partner_30m_about_my/krgf1ix/</t>
  </si>
  <si>
    <t>krfwffn</t>
  </si>
  <si>
    <t>02-21-2024 12:44:33</t>
  </si>
  <si>
    <t>The true fact of the matter.</t>
  </si>
  <si>
    <t>https://www.reddit.com/r/relationship_advice/comments/1awaqn9/i_27f_have_been_lying_to_my_partner_30m_about_my/krfwffn/</t>
  </si>
  <si>
    <t>krfuwbm</t>
  </si>
  <si>
    <t>02-21-2024 12:31:53</t>
  </si>
  <si>
    <t>Independent_Farm_628</t>
  </si>
  <si>
    <t>OP
I'm so sorry for your situation! This is not acceptable at all! Your wife is trickle-truthing you. It's highly unlikely that someone with a posting history like your wife’s hasn't done anything untoward in real life.
Has she been out of town in the past in a suspicious manner? Like girls trips, business conference etc? Do you have her phone passwords?</t>
  </si>
  <si>
    <t>https://www.reddit.com/r/relationship_advice/comments/1awaq24/i_40m_found_out_wife_40f_sent_nudes_on_reddit/krfuwbm/</t>
  </si>
  <si>
    <t>krfvi1t</t>
  </si>
  <si>
    <t>02-21-2024 12:36:54</t>
  </si>
  <si>
    <t>bushiboy1973</t>
  </si>
  <si>
    <t>You said she felt bad about you FINDING OUT, not that she cheated on you.
You think you need to get over it because of the kids? Where does that logic come from?
THEN she cheats recently. I'm sorry friend, she's a failure at being a spouse. You can never, ever trust her.
Keep in mind, these are just the instances you know about. There are always MANY more.</t>
  </si>
  <si>
    <t>https://www.reddit.com/r/relationship_advice/comments/1awaq24/i_40m_found_out_wife_40f_sent_nudes_on_reddit/krfvi1t/</t>
  </si>
  <si>
    <t>krfw0xx</t>
  </si>
  <si>
    <t>02-21-2024 12:41:16</t>
  </si>
  <si>
    <t>Haunting-rip-3262</t>
  </si>
  <si>
    <t>She cheated on you clearly. Even before you got engaged to her. This just proves she didn’t  change. I won’t be surprised that she might have cheated on you multiple times during the course of your marriage. Feels like divorce is the only thing right about this situation. You deserve much better than how she is treating you.</t>
  </si>
  <si>
    <t>https://www.reddit.com/r/relationship_advice/comments/1awaq24/i_40m_found_out_wife_40f_sent_nudes_on_reddit/krfw0xx/</t>
  </si>
  <si>
    <t>krftzab</t>
  </si>
  <si>
    <t>02-21-2024 12:23:56</t>
  </si>
  <si>
    <t>She cheated on you and is pushing past boundaries even after you found out. Do you trust her one bit?</t>
  </si>
  <si>
    <t>https://www.reddit.com/r/relationship_advice/comments/1awaq24/i_40m_found_out_wife_40f_sent_nudes_on_reddit/krftzab/</t>
  </si>
  <si>
    <t>krfu2ug</t>
  </si>
  <si>
    <t>02-21-2024 12:24:47</t>
  </si>
  <si>
    <t>Obviously you can’t trust her. That’s an issue. And obviously she wants to have sex with other people. Maybe you’re not fulfilling her sexually. Either that or she doesn’t feel wanted by you and is seeking validation from strangers. But none of this gives her the right to do things behind your back so I think the trust is already gone.</t>
  </si>
  <si>
    <t>https://www.reddit.com/r/relationship_advice/comments/1awaq24/i_40m_found_out_wife_40f_sent_nudes_on_reddit/krfu2ug/</t>
  </si>
  <si>
    <t>krfzxxj</t>
  </si>
  <si>
    <t>02-21-2024 13:12:12</t>
  </si>
  <si>
    <t>freckyfresh</t>
  </si>
  <si>
    <t>She’s a serial cheater, friend.</t>
  </si>
  <si>
    <t>https://www.reddit.com/r/relationship_advice/comments/1awaq24/i_40m_found_out_wife_40f_sent_nudes_on_reddit/krfzxxj/</t>
  </si>
  <si>
    <t>krg05oc</t>
  </si>
  <si>
    <t>02-21-2024 13:13:49</t>
  </si>
  <si>
    <t>Luna_Goddess_Dance</t>
  </si>
  <si>
    <t>You came home from work and overheard her talking to herself? 👀
Also in the beginning of our relationship my partner also began speaking of threesomes, then denied he actually wanted to do it, and a few months later he did it - *without me*</t>
  </si>
  <si>
    <t>https://www.reddit.com/r/relationship_advice/comments/1awaq24/i_40m_found_out_wife_40f_sent_nudes_on_reddit/krg05oc/</t>
  </si>
  <si>
    <t>krg0uji</t>
  </si>
  <si>
    <t>02-21-2024 13:18:58</t>
  </si>
  <si>
    <t>Throbbing-Kielbasa-3</t>
  </si>
  <si>
    <t>She went behind your back and hid this from you. Posting about her own personal frustrations or fantasies on Reddit is one thing, but sending nudes to a different married man is cheating, no matter how you slice it. It's a betrayal of trust, if it wasn't then she wouldn't have tried to hide it.</t>
  </si>
  <si>
    <t>https://www.reddit.com/r/relationship_advice/comments/1awaq24/i_40m_found_out_wife_40f_sent_nudes_on_reddit/krg0uji/</t>
  </si>
  <si>
    <t>krg29cx</t>
  </si>
  <si>
    <t>02-21-2024 13:29:14</t>
  </si>
  <si>
    <t>SPCNars14</t>
  </si>
  <si>
    <t>Well clearly the affair before engagement wasn't a one time thing and it definitely does still matter since she has cheated on you again.
I don't care how you personally define cheating, but anyone in the world would consider this situation cheating.
She is in an emotional and sexual affair, sending nudes to another married man. Just because it hasn't been physical yet doesn't mean the next time it won't be.
You need to seriously consider yourself for a moment.
Do you want to continue being in a relationship with a partner that clearly has no problem disrespecting your relationship and having a sexual relationship with ANOTHER married man? 
Not only has she made it clear she doesn't value your worth in this relationship, she's also proven that she doesn't value the meaning of marriage by going out of her way to be involved with a married man.
You will never trust her again, you can't trust her to have access to the internet like an adult, you can't fully believe her about anything because she likely never would have brought up any of this if you didn't catch her.
You will either need to get a divorce, or become an overbearing, controlling, jealous asshole who will always be accusatory and constantly hyper vigilant waiting for the next sign of her infidelity to appear.</t>
  </si>
  <si>
    <t>https://www.reddit.com/r/relationship_advice/comments/1awaq24/i_40m_found_out_wife_40f_sent_nudes_on_reddit/krg29cx/</t>
  </si>
  <si>
    <t>krg0y05</t>
  </si>
  <si>
    <t>02-21-2024 13:19:40</t>
  </si>
  <si>
    <t>oduli81</t>
  </si>
  <si>
    <t>Don't blame this on your depression,  she knew what she was doing. Please get out of this toxic relationship</t>
  </si>
  <si>
    <t>https://www.reddit.com/r/relationship_advice/comments/1awaq24/i_40m_found_out_wife_40f_sent_nudes_on_reddit/krg0y05/</t>
  </si>
  <si>
    <t>krfw8pc</t>
  </si>
  <si>
    <t>02-21-2024 12:43:02</t>
  </si>
  <si>
    <t>The commentary on your relationship and her fantasies is a bit iffy. Some treat Reddit like a form of journaling where they can crowdsource insight privately and in that sense it’s similar to a less secure diary, especially if she had the notion you were oblivious.
The sending married man a nude though, categorically wrong. That’s the big issue here (and the one night stand) because it shows for whatever reason your wife is allowing her “airing” of her issues or whatever to lead her into unconstructive behaviours rather than positive ones.
I personally don’t think it’s wrong to use stuff like Reddit to seek advice for a relationship genuinely if it steers you towards positive behaviour, but if it’s just an excuse to moan, do nothing positive and then springboard into further undermining it, it’s clear then it’s not really a therapeutic tool so much as a form of escapism.
You’d be well within rights to leave her over this. Time together be damned. You have two instances of evidence now that she views your marriage as a flexible line she can step over if she believes the situation warrants it personally. That’s dangerous. Marriage is meant to be an express covenant, that’s quite literally the whole point of it. One “it’s Reddit so it’s not really real” can easily be followed by a “well I was in a strange town and used a pseudonym so it wasn’t real”. The thinking is the same: if you’re not privy to it, and her “normal world” isn’t privy to it, it doesn’t matter.
That flies totally in the face of what marriage is supposed to be.</t>
  </si>
  <si>
    <t>https://www.reddit.com/r/relationship_advice/comments/1awaq24/i_40m_found_out_wife_40f_sent_nudes_on_reddit/krfw8pc/</t>
  </si>
  <si>
    <t>krfz6oy</t>
  </si>
  <si>
    <t>02-21-2024 13:06:22</t>
  </si>
  <si>
    <t>Fair-Ad-7258</t>
  </si>
  <si>
    <t>Would you have married her if you knew she cheated?  Now she’s cheating again, this isn’t someone worth invest more time in.  Leave and find someone that will value you.  You still have a lot of life to live, don’t settle for this BS.</t>
  </si>
  <si>
    <t>https://www.reddit.com/r/relationship_advice/comments/1awaq24/i_40m_found_out_wife_40f_sent_nudes_on_reddit/krfz6oy/</t>
  </si>
  <si>
    <t>krfv0w9</t>
  </si>
  <si>
    <t>02-21-2024 12:32:56</t>
  </si>
  <si>
    <t>Willing-Gur823</t>
  </si>
  <si>
    <t>Its become a cliche of this sub but, read what u wrote and try to give advice as if it was a friend of yours.</t>
  </si>
  <si>
    <t>https://www.reddit.com/r/relationship_advice/comments/1awaq24/i_40m_found_out_wife_40f_sent_nudes_on_reddit/krfv0w9/</t>
  </si>
  <si>
    <t>krg18h8</t>
  </si>
  <si>
    <t>02-21-2024 13:21:46</t>
  </si>
  <si>
    <t>Get paternity tests for your kids ASAP.</t>
  </si>
  <si>
    <t>https://www.reddit.com/r/relationship_advice/comments/1awaq24/i_40m_found_out_wife_40f_sent_nudes_on_reddit/krg18h8/</t>
  </si>
  <si>
    <t>krg0o2w</t>
  </si>
  <si>
    <t>02-21-2024 13:17:37</t>
  </si>
  <si>
    <t>l3ex_G</t>
  </si>
  <si>
    <t>She’s cheating and she isn’t going to stop because you’ve let her get away with it. It sounds like she is checked out of the relationship and is using Reddit to fill the part that you should.</t>
  </si>
  <si>
    <t>https://www.reddit.com/r/relationship_advice/comments/1awaq24/i_40m_found_out_wife_40f_sent_nudes_on_reddit/krg0o2w/</t>
  </si>
  <si>
    <t>krg1kd4</t>
  </si>
  <si>
    <t>02-21-2024 13:24:10</t>
  </si>
  <si>
    <t>Steelcitysuccubus</t>
  </si>
  <si>
    <t>When was the last time you had exciting sex?</t>
  </si>
  <si>
    <t>https://www.reddit.com/r/relationship_advice/comments/1awaq24/i_40m_found_out_wife_40f_sent_nudes_on_reddit/krg1kd4/</t>
  </si>
  <si>
    <t>krfxfdt</t>
  </si>
  <si>
    <t>02-21-2024 12:52:30</t>
  </si>
  <si>
    <t>Alert_Bid1531</t>
  </si>
  <si>
    <t>Nahhh it’s cheating she spent two weeks talking to another person and not telling you and she also took pictures of her body for him she had many chances to stop doing it but she didn’t  tbh I’ve had random messages on here before I show my other half and hide them as you can’t delete them. I have no need to engage with other men in dm if they can’t ask on a post for advice then i won’t be answering in a dm.</t>
  </si>
  <si>
    <t>https://www.reddit.com/r/relationship_advice/comments/1awaq24/i_40m_found_out_wife_40f_sent_nudes_on_reddit/krfxfdt/</t>
  </si>
  <si>
    <t>krg19d2</t>
  </si>
  <si>
    <t>02-21-2024 13:21:56</t>
  </si>
  <si>
    <t>_saturnish_</t>
  </si>
  <si>
    <t>Can you stay with someone you don't trust? Is this marriage the model you want for your children?
Only you can answer these questions. Do with them what you will, but at the very least, I suggest marriage counseling.</t>
  </si>
  <si>
    <t>https://www.reddit.com/r/relationship_advice/comments/1awaq24/i_40m_found_out_wife_40f_sent_nudes_on_reddit/krg19d2/</t>
  </si>
  <si>
    <t>krfuk6r</t>
  </si>
  <si>
    <t>02-21-2024 12:28:57</t>
  </si>
  <si>
    <t>You are completely in the right to be bummed by Reddit when your wife has been clearly cheating on you with this married man through Reddit. Have you guys talked about this more thoroughly? Was there ever a discussion that you both decided that what she did would be considered cheating? Is she remorseful? 
If she seems genuine regret for doing this, it might be that she wasn't as open to you as she should have been about her sexual needs and interests, in which case, you need to have a healthy and open discussion about it RIGHT NOW. I suggest couples therapy as well because it would be hard for you to start trusting her again. However, if she isn't regretful at all, then I'd consider ending the relationship. If that's the case, it just seems like she isn't ready to be committed to you or your relationship where she can't even be honest about what she expects sexually. 
You should also ask her why she felt the need to do it, if she was emotionally invested or just sexually motivated etc.</t>
  </si>
  <si>
    <t>https://www.reddit.com/r/relationship_advice/comments/1awaq24/i_40m_found_out_wife_40f_sent_nudes_on_reddit/krfuk6r/</t>
  </si>
  <si>
    <t>krfwcgt</t>
  </si>
  <si>
    <t>02-21-2024 12:43:53</t>
  </si>
  <si>
    <t>bransanon</t>
  </si>
  <si>
    <t>Wake up brother, she's definitely cheated on you. Get an attorney ASAP.</t>
  </si>
  <si>
    <t>https://www.reddit.com/r/relationship_advice/comments/1awaq24/i_40m_found_out_wife_40f_sent_nudes_on_reddit/krfwcgt/</t>
  </si>
  <si>
    <t>krfyyoi</t>
  </si>
  <si>
    <t>02-21-2024 13:04:38</t>
  </si>
  <si>
    <t>She's out fishing either for new dk or your replacement. She sounds like she has one foot out the door so of course it going to crush you. She's has definitely crossed the line. What does she see in her future with you?</t>
  </si>
  <si>
    <t>https://www.reddit.com/r/relationship_advice/comments/1awaq24/i_40m_found_out_wife_40f_sent_nudes_on_reddit/krfyyoi/</t>
  </si>
  <si>
    <t>krg2gjq</t>
  </si>
  <si>
    <t>02-21-2024 13:30:41</t>
  </si>
  <si>
    <t>Mueryk</t>
  </si>
  <si>
    <t>So she cheated on you in the past and is now cheating on you again(note she doesn’t have to take a dick to cross that particular line).
So, why do you want to stay with her? What does she add to your life? Can you accept this behavior? Is she willing to go to therapy to attempt to change her behavior?</t>
  </si>
  <si>
    <t>https://www.reddit.com/r/relationship_advice/comments/1awaq24/i_40m_found_out_wife_40f_sent_nudes_on_reddit/krg2gjq/</t>
  </si>
  <si>
    <t>krg2p9o</t>
  </si>
  <si>
    <t>02-21-2024 13:32:26</t>
  </si>
  <si>
    <t>fleshsingularity</t>
  </si>
  <si>
    <t>That’s 100% cheating. Sending nudes to someone is cheating. I’m sorry that happened.</t>
  </si>
  <si>
    <t>https://www.reddit.com/r/relationship_advice/comments/1awaq24/i_40m_found_out_wife_40f_sent_nudes_on_reddit/krg2p9o/</t>
  </si>
  <si>
    <t>krg2rmn</t>
  </si>
  <si>
    <t>02-21-2024 13:32:54</t>
  </si>
  <si>
    <t>NiceyChappe</t>
  </si>
  <si>
    <t>Start collecting your financial information, don't leave or move out, talk to a lawyer.
Sorry for your kids.</t>
  </si>
  <si>
    <t>https://www.reddit.com/r/relationship_advice/comments/1awaq24/i_40m_found_out_wife_40f_sent_nudes_on_reddit/krg2rmn/</t>
  </si>
  <si>
    <t>krg7b4j</t>
  </si>
  <si>
    <t>02-21-2024 14:04:11</t>
  </si>
  <si>
    <t>Broad_Monk6325</t>
  </si>
  <si>
    <t>How would I handle this situation ? 
I’d ask for divorce. Its never too late in light to break free from a cheater.</t>
  </si>
  <si>
    <t>https://www.reddit.com/r/relationship_advice/comments/1awaq24/i_40m_found_out_wife_40f_sent_nudes_on_reddit/krg7b4j/</t>
  </si>
  <si>
    <t>krga7na</t>
  </si>
  <si>
    <t>02-21-2024 14:23:28</t>
  </si>
  <si>
    <t>edgestander</t>
  </si>
  <si>
    <t>"While reading her comments, I found out about a one-night stand she had before we were engaged. I was crushed, and I know she felt bad about me finding out. We have kids and it was over a decade ago, so know I just need to get over it."
The answer when you find out your partner has cheated, no matter what the circumstances are, is NEVER to "just get over it" that is not how it works.  It is on your partner to build the trust back up and if they are unwilling to do it, then the relationship is over.  Think about this and you will have all your answers.</t>
  </si>
  <si>
    <t>https://www.reddit.com/r/relationship_advice/comments/1awaq24/i_40m_found_out_wife_40f_sent_nudes_on_reddit/krga7na/</t>
  </si>
  <si>
    <t>krged8r</t>
  </si>
  <si>
    <t>02-21-2024 14:49:40</t>
  </si>
  <si>
    <t>Scarlet529</t>
  </si>
  <si>
    <t>She cheated once already and still steps outside of marriage online. That's a pattern of behavior not a one time thing.</t>
  </si>
  <si>
    <t>https://www.reddit.com/r/relationship_advice/comments/1awaq24/i_40m_found_out_wife_40f_sent_nudes_on_reddit/krged8r/</t>
  </si>
  <si>
    <t>krfw955</t>
  </si>
  <si>
    <t>02-21-2024 12:43:08</t>
  </si>
  <si>
    <t>Important_Pie2496</t>
  </si>
  <si>
    <t>She's just a hop, skip and a small jump away from an affair, social media is a relationship wrecker. Cheaters are enabled by access (social media) then opportunity,  just waits till she finds a dude locally, online chat leads to photo exchange leads to meet up and fuck.</t>
  </si>
  <si>
    <t>https://www.reddit.com/r/relationship_advice/comments/1awaq24/i_40m_found_out_wife_40f_sent_nudes_on_reddit/krfw955/</t>
  </si>
  <si>
    <t>krfybes</t>
  </si>
  <si>
    <t>02-21-2024 12:59:34</t>
  </si>
  <si>
    <t>https://youtube.com/shorts/mrW754KxQWQ?si=AkdGBuYCr9ozBtwY</t>
  </si>
  <si>
    <t>https://www.reddit.com/r/relationship_advice/comments/1awaq24/i_40m_found_out_wife_40f_sent_nudes_on_reddit/krfybes/</t>
  </si>
  <si>
    <t>krg1aqs</t>
  </si>
  <si>
    <t>02-21-2024 13:22:13</t>
  </si>
  <si>
    <t>Satori_Square</t>
  </si>
  <si>
    <t>The answer would have been obvious, if not for the present day bullshit. Sorry, that's not allowed in marriage, I say "allowed" to actually seem like a 'whatever'. But come on, its not ethical! Your heart already knows, my friend!</t>
  </si>
  <si>
    <t>https://www.reddit.com/r/relationship_advice/comments/1awaq24/i_40m_found_out_wife_40f_sent_nudes_on_reddit/krg1aqs/</t>
  </si>
  <si>
    <t>krg1e2d</t>
  </si>
  <si>
    <t>02-21-2024 13:22:54</t>
  </si>
  <si>
    <t>Southern_Ticket_8774</t>
  </si>
  <si>
    <t>Sorry about your situation considering the amount of time y'all been together, but I would start checking your kids for a DNA test.</t>
  </si>
  <si>
    <t>https://www.reddit.com/r/relationship_advice/comments/1awaq24/i_40m_found_out_wife_40f_sent_nudes_on_reddit/krg1e2d/</t>
  </si>
  <si>
    <t>krg3svq</t>
  </si>
  <si>
    <t>02-21-2024 13:40:10</t>
  </si>
  <si>
    <t>ThrowRA1234568</t>
  </si>
  <si>
    <t>So she cheated on you while you were dating. Now she's cheating on you while you are married.
Recommend you check out /r/survivinginfidelity and /r/supportforbetrayed for more guidance.</t>
  </si>
  <si>
    <t>https://www.reddit.com/r/relationship_advice/comments/1awaq24/i_40m_found_out_wife_40f_sent_nudes_on_reddit/krg3svq/</t>
  </si>
  <si>
    <t>krg6ss4</t>
  </si>
  <si>
    <t>02-21-2024 14:00:42</t>
  </si>
  <si>
    <t>ibraw</t>
  </si>
  <si>
    <t>The irony of her giving "marriage advice" to someone else is comically ludicrous.</t>
  </si>
  <si>
    <t>https://www.reddit.com/r/relationship_advice/comments/1awaq24/i_40m_found_out_wife_40f_sent_nudes_on_reddit/krg6ss4/</t>
  </si>
  <si>
    <t>krg6z0h</t>
  </si>
  <si>
    <t>02-21-2024 14:01:53</t>
  </si>
  <si>
    <t>wpc8810</t>
  </si>
  <si>
    <t>You are her nice guy safe relationship, not her guy that creates arousal and desire. It’s a tough pill to swallow. She doesn’t want you that way. She is lying about not wanting threesomes and different experiences. She wants them just not with you. You need to get out and be with someone who wants you.</t>
  </si>
  <si>
    <t>https://www.reddit.com/r/relationship_advice/comments/1awaq24/i_40m_found_out_wife_40f_sent_nudes_on_reddit/krg6z0h/</t>
  </si>
  <si>
    <t>krg9b09</t>
  </si>
  <si>
    <t>02-21-2024 14:17:34</t>
  </si>
  <si>
    <t>Thin-Nerve</t>
  </si>
  <si>
    <t>Your wife is horrible.</t>
  </si>
  <si>
    <t>https://www.reddit.com/r/relationship_advice/comments/1awaq24/i_40m_found_out_wife_40f_sent_nudes_on_reddit/krg9b09/</t>
  </si>
  <si>
    <t>krgapk8</t>
  </si>
  <si>
    <t>02-21-2024 14:26:40</t>
  </si>
  <si>
    <t>Hot_Investigator_163</t>
  </si>
  <si>
    <t>What kind of person in a relationship sends nudes to some rando on Reddit!?! She sounds like someone who has no self respect and no balls to say no to people. Not someone I would want to be in a relationship with.</t>
  </si>
  <si>
    <t>https://www.reddit.com/r/relationship_advice/comments/1awaq24/i_40m_found_out_wife_40f_sent_nudes_on_reddit/krgapk8/</t>
  </si>
  <si>
    <t>krgde9d</t>
  </si>
  <si>
    <t>02-21-2024 14:43:39</t>
  </si>
  <si>
    <t>Goatiusman</t>
  </si>
  <si>
    <t>Share her name so we can get the other half of the story. Im sure there is more to this…</t>
  </si>
  <si>
    <t>https://www.reddit.com/r/relationship_advice/comments/1awaq24/i_40m_found_out_wife_40f_sent_nudes_on_reddit/krgde9d/</t>
  </si>
  <si>
    <t>krggpyw</t>
  </si>
  <si>
    <t>02-21-2024 15:03:57</t>
  </si>
  <si>
    <t>No_Meringue_4368</t>
  </si>
  <si>
    <t>This girl is posting nudes on the Internet and engaging in sexual conversations with other men it’s gonna go a lot further if this doesn’t get taken care of. You should confront her and then honestly maybe just get a divorce I don’t think she’s ever gonna change.</t>
  </si>
  <si>
    <t>https://www.reddit.com/r/relationship_advice/comments/1awaq24/i_40m_found_out_wife_40f_sent_nudes_on_reddit/krggpyw/</t>
  </si>
  <si>
    <t>krgj505</t>
  </si>
  <si>
    <t>02-21-2024 15:18:11</t>
  </si>
  <si>
    <t>FinalBastyan</t>
  </si>
  <si>
    <t>I don't know that I'd jump into the "she's been cheating on me irl and what if my kids aren't my kids" thing quite yet, you've got plenty to worry about without going insane over what-ifs. The fact is, purely based on what's been confirmed, your wife has not only been emotionally cheating but actively engaging in sexual activities (sending nudes) with another man. 
That's clearly, and deservedly, ruined your trust in her. You have to decide whether you want to try and bridge that gap (which will mean having to find a way to trust again). I'm not sure if I could, but I can't say what kind of relationship you guys have or whether it's strong enough to weather this.
What happened to you is traumatic and you get to feel all of these things and have them validated by her. If you want to move forward, do so with counseling. If you want to end it, do so with counseling. Either way, be very clear about why and don't let anyone tell you you're making the wrong choice - they're both extremely valid in this scenario.</t>
  </si>
  <si>
    <t>https://www.reddit.com/r/relationship_advice/comments/1awaq24/i_40m_found_out_wife_40f_sent_nudes_on_reddit/krgj505/</t>
  </si>
  <si>
    <t>krgpxyk</t>
  </si>
  <si>
    <t>02-21-2024 15:56:56</t>
  </si>
  <si>
    <t>Jmovic</t>
  </si>
  <si>
    <t>Cheated 10 years ago, cheating now, probably cheated in-between. No form of self reflection or personal growth or ability to communicate if needs are not being met. 
Doesn't sound like a life partner</t>
  </si>
  <si>
    <t>https://www.reddit.com/r/relationship_advice/comments/1awaq24/i_40m_found_out_wife_40f_sent_nudes_on_reddit/krgpxyk/</t>
  </si>
  <si>
    <t>krgq3a1</t>
  </si>
  <si>
    <t>02-21-2024 15:57:46</t>
  </si>
  <si>
    <t>ZharethZhen</t>
  </si>
  <si>
    <t>Talk to a lawyer. That's cheating no matter how you slice it.</t>
  </si>
  <si>
    <t>https://www.reddit.com/r/relationship_advice/comments/1awaq24/i_40m_found_out_wife_40f_sent_nudes_on_reddit/krgq3a1/</t>
  </si>
  <si>
    <t>krfwv69</t>
  </si>
  <si>
    <t>02-21-2024 12:48:04</t>
  </si>
  <si>
    <t>tpj648</t>
  </si>
  <si>
    <t>If she is talking to herself about this stuff, it sounds like she may be having mental problems…that seems weird to me.  How are you keeping calm through all this?  I’d be livid.  Unless you are somehow open to her behavior and in opening up the marriage (never seems to work out from what I read unless it is something that starts in the beginning).
She needs to be made to confront this issue truthfully.</t>
  </si>
  <si>
    <t>https://www.reddit.com/r/relationship_advice/comments/1awaq24/i_40m_found_out_wife_40f_sent_nudes_on_reddit/krfwv69/</t>
  </si>
  <si>
    <t>krg0vev</t>
  </si>
  <si>
    <t>02-21-2024 13:19:09</t>
  </si>
  <si>
    <t>saylowe</t>
  </si>
  <si>
    <t>I suggest having more quality time(date night)with your wife and developing a level of comfort to which you can start having some casual conversations about what led to her disclosing the pictures. Maybe even suggest some counseling , an open forum to just talk about the things you both are experiencing and feeling at the moment. I don't think going nuclear and asking for DNA tests and assuming the worst is warranted now. The old saying is you catch more flies with honey.</t>
  </si>
  <si>
    <t>https://www.reddit.com/r/relationship_advice/comments/1awaq24/i_40m_found_out_wife_40f_sent_nudes_on_reddit/krg0vev/</t>
  </si>
  <si>
    <t>krfx3xm</t>
  </si>
  <si>
    <t>02-21-2024 12:50:00</t>
  </si>
  <si>
    <t>With everything else that is being said, if you choose to stay with your partner, yall need to sit down and discuss why she doesn’t feel comfortable with being transparent with you. 
This is probably going to be a “her” thing and will take a lot of unpacking of her life and upbringing and beyond, but she needs to discover her truth and be comfortable with sharing that with you.
Sexuality is very taboo in our society and we are often told what we can and cannot do within it. That doesn’t justify her actions, but hopefully it opens the door for a little grace and understanding when the chats unfold. Whatever is done, it will take time and effort and the results won’t happen overnight.</t>
  </si>
  <si>
    <t>https://www.reddit.com/r/relationship_advice/comments/1awaq24/i_40m_found_out_wife_40f_sent_nudes_on_reddit/krfx3xm/</t>
  </si>
  <si>
    <t>krg3tyu</t>
  </si>
  <si>
    <t>02-21-2024 13:40:23</t>
  </si>
  <si>
    <t>She’s using the very common “trickle truth “ method of infidelity, in which she will tell you as little as possible while ignoring how not knowing the truth makes you feel.
The idea she’s sexting randos on Reddit but hasn’t cheated IRL is laughable 
If you can’t live with Infidelity, start making plans to leave.</t>
  </si>
  <si>
    <t>https://www.reddit.com/r/relationship_advice/comments/1awaq24/i_40m_found_out_wife_40f_sent_nudes_on_reddit/krg3tyu/</t>
  </si>
  <si>
    <t>krgm7tr</t>
  </si>
  <si>
    <t>02-21-2024 15:35:57</t>
  </si>
  <si>
    <t>AdKey7672</t>
  </si>
  <si>
    <t>I too beat myself up over my depression and other issues I could have done better before I found out about my wife cheating on me.  It took my five years after the divorce and finding a partner that was not a Narcissist to learn living with a narcissist is depressing. My current partner and I have now been together for 20 years and every time one of us struggles with anything the other is there for support not using it as an excuse to cheat.  Trust dignity and self respect.  Always look at there actions.  If you do what is best for yourself and your kids they will be fine.  
I walked away for my dignity and self respect and made sure everything I did in the divorce was best for my kids. Today they are all greatfull I divorced their Mom. They have a step mom that is not a narcissist and a happy dad with dignity and self respect.</t>
  </si>
  <si>
    <t>https://www.reddit.com/r/relationship_advice/comments/1awaq24/i_40m_found_out_wife_40f_sent_nudes_on_reddit/krgm7tr/</t>
  </si>
  <si>
    <t>krfy0xm</t>
  </si>
  <si>
    <t>02-21-2024 12:57:16</t>
  </si>
  <si>
    <t>Affable_Gent3</t>
  </si>
  <si>
    <t>TLDR: y'all need severe couples counseling. Better communication skills, trust rebuilding, fantasy exploration , etc 
Hope you get the help you need!</t>
  </si>
  <si>
    <t>https://www.reddit.com/r/relationship_advice/comments/1awaq24/i_40m_found_out_wife_40f_sent_nudes_on_reddit/krfy0xm/</t>
  </si>
  <si>
    <t>krg72so</t>
  </si>
  <si>
    <t>02-21-2024 14:02:36</t>
  </si>
  <si>
    <t>SUPERSAIYAJIN_</t>
  </si>
  <si>
    <t>She wants attention and validation from other guys even at 40yo. That's crazy. 
Different hardware but the software is the same, doesn't matter the age. Clown world.
That being said, I know reddit is very pro porn so I'm not sure the answers will make you any difference.</t>
  </si>
  <si>
    <t>https://www.reddit.com/r/relationship_advice/comments/1awaq24/i_40m_found_out_wife_40f_sent_nudes_on_reddit/krg72so/</t>
  </si>
  <si>
    <t>krg9bnj</t>
  </si>
  <si>
    <t>02-21-2024 14:17:41</t>
  </si>
  <si>
    <t>LilGrippers</t>
  </si>
  <si>
    <t>You should do DNA tests for your children</t>
  </si>
  <si>
    <t>https://www.reddit.com/r/relationship_advice/comments/1awaq24/i_40m_found_out_wife_40f_sent_nudes_on_reddit/krg9bnj/</t>
  </si>
  <si>
    <t>krfz1c8</t>
  </si>
  <si>
    <t>02-21-2024 13:05:12</t>
  </si>
  <si>
    <t>Outrageous-Algae6821</t>
  </si>
  <si>
    <t>Eh. This doesn’t mean divorce. Doesn’t mean she would ever physically cheat. It means you all have some talking to do. If you want it to work out, what she did isn’t as important as WHY she did it. I’ve known many many men and women who have done similar. Myself included. Flirting feels good. Having a random find you attractive feels good. Having a random want your attention feels good. In a relationship that has been going for 20 years, you may have gone many of those years without feeling those things. Did she go too far? Yeah. But this is salvageable. You have many years of knowing each other. You’ve been through shit before and got through it. You’re not young, inexperienced kids. You should be able to talk this out. UNLESS she’s physically cheated already. But if the extent of this is what she’s done on Reddit, you can work this through. You need to speak to her from a place of wanting to understand. Not accusing. And she needs to be more vulnerable than maybe she’s comfortable with. Meaning, if she needs to say “our sex life is boring”, then she needs to say it. It does no good if you don’t know exactly where your relationship stands.</t>
  </si>
  <si>
    <t>https://www.reddit.com/r/relationship_advice/comments/1awaq24/i_40m_found_out_wife_40f_sent_nudes_on_reddit/krfz1c8/</t>
  </si>
  <si>
    <t>krgcw9s</t>
  </si>
  <si>
    <t>02-21-2024 14:40:32</t>
  </si>
  <si>
    <t>Similar-Election7091</t>
  </si>
  <si>
    <t>I hope you didn’t come here for support for your marriage because you’re not going to get it. If you have any hope of getting your wife back on track then you need to get to the bottom of this by her giving you the total truth about her activities and some counseling for her. If you don’t stop this right now it will get physical. Get her off Reddit because it can be very addictive and I think she got caught up in that. She doesn’t realize these are strangers that sometimes have bad intentions.</t>
  </si>
  <si>
    <t>https://www.reddit.com/r/relationship_advice/comments/1awaq24/i_40m_found_out_wife_40f_sent_nudes_on_reddit/krgcw9s/</t>
  </si>
  <si>
    <t>krgh56k</t>
  </si>
  <si>
    <t>02-21-2024 15:06:29</t>
  </si>
  <si>
    <t>No-Yogurtcloset-8851</t>
  </si>
  <si>
    <t>You say that you mostly believe her… if you don’t believe her fully it’s broken trust and will impact your relationship. I’m so sorry you are in this situation.</t>
  </si>
  <si>
    <t>https://www.reddit.com/r/relationship_advice/comments/1awaq24/i_40m_found_out_wife_40f_sent_nudes_on_reddit/krgh56k/</t>
  </si>
  <si>
    <t>krgijdx</t>
  </si>
  <si>
    <t>02-21-2024 15:14:43</t>
  </si>
  <si>
    <t>daisysotzz</t>
  </si>
  <si>
    <t>She’s bored, the marriage is boring.so many marriages become boring. People get older and uglier in most cases and things get boring. Life happens kids happen. Now you have two options leave her because shes a cheater and she won’t change unless she does the work to change, is completely honest and open with you and you set strong boundaries. The second option is stay find out all the truth , go to marriage counseling and use this as a wake up call that your marriage is I trouble and work on it. Date night more sex etc. fall back in love. But remember most cheaters don’t change the ones that do are genuine</t>
  </si>
  <si>
    <t>https://www.reddit.com/r/relationship_advice/comments/1awaq24/i_40m_found_out_wife_40f_sent_nudes_on_reddit/krgijdx/</t>
  </si>
  <si>
    <t>krgince</t>
  </si>
  <si>
    <t>02-21-2024 15:15:20</t>
  </si>
  <si>
    <t>and_i_can_read</t>
  </si>
  <si>
    <t>She needs to get rid of her social media. You guys need to get into therapy. It seems like she's needing attention. She's going about it the wrong way.</t>
  </si>
  <si>
    <t>https://www.reddit.com/r/relationship_advice/comments/1awaq24/i_40m_found_out_wife_40f_sent_nudes_on_reddit/krgince/</t>
  </si>
  <si>
    <t>krgk3dj</t>
  </si>
  <si>
    <t>02-21-2024 15:23:43</t>
  </si>
  <si>
    <t>Kmalbrec</t>
  </si>
  <si>
    <t>That’s terrible. What’s her username? I want to spread the word for no one to view her page. You know, only for your benefit.</t>
  </si>
  <si>
    <t>https://www.reddit.com/r/relationship_advice/comments/1awaq24/i_40m_found_out_wife_40f_sent_nudes_on_reddit/krgk3dj/</t>
  </si>
  <si>
    <t>krgpqp2</t>
  </si>
  <si>
    <t>02-21-2024 15:55:49</t>
  </si>
  <si>
    <t>Lazy_Push3571</t>
  </si>
  <si>
    <t>Send u her screen name and where in Reddit is she posting?</t>
  </si>
  <si>
    <t>https://www.reddit.com/r/relationship_advice/comments/1awaq24/i_40m_found_out_wife_40f_sent_nudes_on_reddit/krgpqp2/</t>
  </si>
  <si>
    <t>krgqg94</t>
  </si>
  <si>
    <t>02-21-2024 15:59:49</t>
  </si>
  <si>
    <t>allthetools</t>
  </si>
  <si>
    <t>I'd be stoked if my wife did this. Expressing herself sexually and confidently, I would be sad that she hadn't shared her experiences sooner.</t>
  </si>
  <si>
    <t>https://www.reddit.com/r/relationship_advice/comments/1awaq24/i_40m_found_out_wife_40f_sent_nudes_on_reddit/krgqg94/</t>
  </si>
  <si>
    <t>krg8ufr</t>
  </si>
  <si>
    <t>Vast-Ad-4820</t>
  </si>
  <si>
    <t>Can we get a link to these nudes or your wife?</t>
  </si>
  <si>
    <t>https://www.reddit.com/r/relationship_advice/comments/1awaq24/i_40m_found_out_wife_40f_sent_nudes_on_reddit/krg8ufr/</t>
  </si>
  <si>
    <t>krg6vhe</t>
  </si>
  <si>
    <t>02-21-2024 14:01:13</t>
  </si>
  <si>
    <t>MELOFINANCE</t>
  </si>
  <si>
    <t>Honestly, I don’t think it was her do you mind posting the link for us to verify?</t>
  </si>
  <si>
    <t>https://www.reddit.com/r/relationship_advice/comments/1awaq24/i_40m_found_out_wife_40f_sent_nudes_on_reddit/krg6vhe/</t>
  </si>
  <si>
    <t>krga0vw</t>
  </si>
  <si>
    <t>02-21-2024 14:22:15</t>
  </si>
  <si>
    <t>NairbZaid10</t>
  </si>
  <si>
    <t>She cheated on you twice and shows no signs of stopping, i suggest you leave her unless you are ok with her cheating on you every couple of years once she gets bored</t>
  </si>
  <si>
    <t>https://www.reddit.com/r/relationship_advice/comments/1awaq24/i_40m_found_out_wife_40f_sent_nudes_on_reddit/krga0vw/</t>
  </si>
  <si>
    <t>krgcb7e</t>
  </si>
  <si>
    <t>_Perry_Mason</t>
  </si>
  <si>
    <t>Reddit isn’t the best place for advice.  Consider AsOneAfterInfidelity, which has actual adults.
But something needs to be said that I don’t see elsewhere.  Do not rug sweep the ONS pre marriage.  You may reconcile past it, but that will eat at your sense of self and dignity unless you and your wife—primarily her—do the work to get to the bottom of it. 
Exercise and diet to get your physical confidence back.  Consult the literature on overcoming infidelities.  Your wife has a lot of work ahead of her.  Do not rug sweep this!</t>
  </si>
  <si>
    <t>https://www.reddit.com/r/relationship_advice/comments/1awaq24/i_40m_found_out_wife_40f_sent_nudes_on_reddit/krgcb7e/</t>
  </si>
  <si>
    <t>krgf2s5</t>
  </si>
  <si>
    <t>02-21-2024 14:53:57</t>
  </si>
  <si>
    <t>slabadabb</t>
  </si>
  <si>
    <t>It's no Biggie she just wants to explore her sexuality and probably is also a middle aged crisis. I wouldn't sweat it. If you love eachother and all then stay together. She wanted to reach out to people to talk. You're being invasive and she could wind up not trusting you and or feel embarrassed. It's very mild what she did. You will have a lot of guys come on here who are not married or have kids and won't understand but glady give advice to you</t>
  </si>
  <si>
    <t>https://www.reddit.com/r/relationship_advice/comments/1awaq24/i_40m_found_out_wife_40f_sent_nudes_on_reddit/krgf2s5/</t>
  </si>
  <si>
    <t>krgmy1v</t>
  </si>
  <si>
    <t>02-21-2024 15:40:06</t>
  </si>
  <si>
    <t>coconutoilgirl</t>
  </si>
  <si>
    <t>Read “Kosher Sutra.” Your wife is bored and wants to feel desired by you.</t>
  </si>
  <si>
    <t>https://www.reddit.com/r/relationship_advice/comments/1awaq24/i_40m_found_out_wife_40f_sent_nudes_on_reddit/krgmy1v/</t>
  </si>
  <si>
    <t>krg93b9</t>
  </si>
  <si>
    <t>02-21-2024 14:16:10</t>
  </si>
  <si>
    <t>Sweet_Lake_6346</t>
  </si>
  <si>
    <t>Live and let live</t>
  </si>
  <si>
    <t>https://www.reddit.com/r/relationship_advice/comments/1awaq24/i_40m_found_out_wife_40f_sent_nudes_on_reddit/krg93b9/</t>
  </si>
  <si>
    <t>krgazku</t>
  </si>
  <si>
    <t>02-21-2024 14:28:26</t>
  </si>
  <si>
    <t>stajlocke</t>
  </si>
  <si>
    <t>Don’t punish her for being sexual. Become part of it</t>
  </si>
  <si>
    <t>https://www.reddit.com/r/relationship_advice/comments/1awaq24/i_40m_found_out_wife_40f_sent_nudes_on_reddit/krgazku/</t>
  </si>
  <si>
    <t>krgc484</t>
  </si>
  <si>
    <t>02-21-2024 14:35:40</t>
  </si>
  <si>
    <t>dj26458</t>
  </si>
  <si>
    <t>Everybody is so quick to say “divorce and exact revenge.”  
This might end in divorce but the better way to approach this is to figure out what you want to have happen and figure out what she wants to have happen. 
There is no road that is easy now. Divorce is hard but you can’t be with someone that is going to keep doing this stuff behind your back (I assume at least). But staying together is probably just as hard because it means you two have to put in a ton of work into your marriage and if she’s not into it, it’s not going to work. 
What you can’t do is ignore what’s happening.  Even if she is genuinely extremely remorseful, you can’t ignore that she wanted to do this.</t>
  </si>
  <si>
    <t>https://www.reddit.com/r/relationship_advice/comments/1awaq24/i_40m_found_out_wife_40f_sent_nudes_on_reddit/krgc484/</t>
  </si>
  <si>
    <t>krg4ih6</t>
  </si>
  <si>
    <t>02-21-2024 13:45:07</t>
  </si>
  <si>
    <t>clarinetpjp</t>
  </si>
  <si>
    <t>Another story of a couple who have been together for a sustained amount of time, things get boring because you’ve been married for so long, and traditional monogamy (that comes from religion) tell us that our partner must be our object of obsession and can never look/touch/interact with another human being ever again. 
It’s not sustainable for most couples and eventually one person gets curious and wonders what it is like to flirt or have sex with another person. It doesn’t necessarily mean they love you any less. 
I personally think what your wife did was pretty harmless. You are probably hurt due to insecurity. You should talk to your wife about why she felt the need to do that and what she got out of that. 
IF… this betrayal means so much to you, you should divorce your wife. But just know that people are complicated and forcing your partner to be obsessed with you and only you for all of eternity is a ridiculous standard that fails in most relationships.</t>
  </si>
  <si>
    <t>https://www.reddit.com/r/relationship_advice/comments/1awaq24/i_40m_found_out_wife_40f_sent_nudes_on_reddit/krg4ih6/</t>
  </si>
  <si>
    <t>krg5tsz</t>
  </si>
  <si>
    <t>02-21-2024 13:54:04</t>
  </si>
  <si>
    <t>WingmanForLife</t>
  </si>
  <si>
    <t>If you can’t beat here join her… 
You’re both 40. Her candle is about to blow out. She has unfulfilled desires or boredom. It has nothing to do with you.  Monogamy is a nightmare for anyone with a half decent sex drive and the mind and body need novelty for stimulation. Most people aren’t equipped emotionally to allow sexual exploration in the relationship so instead they gamble with promiscuity and breaking trust in the relationship. 
Take her to a sex club. Unleash the demons for both of you. Learn more about each other. People act this way because of repressed shit or insecurity and wanting attention. 
We’re not meant to be with one person physically for life… You guys had your kids. You’re raising them. That’s the purpose of marriage. Solitude is not. 
Saddle up and start taking her out for a ride. Drop the judgement. Drop the sense of betrayal. Go on an adventure together.  If you survive it you’ll never be stronger. If you don’t, whatever it was going to hell already anyway at least you had some fun on the way out. 
Now start hitting the gym and get that dick pill subscription locked down. You’re going to need it</t>
  </si>
  <si>
    <t>https://www.reddit.com/r/relationship_advice/comments/1awaq24/i_40m_found_out_wife_40f_sent_nudes_on_reddit/krg5tsz/</t>
  </si>
  <si>
    <t>krg845z</t>
  </si>
  <si>
    <t>02-21-2024 14:09:39</t>
  </si>
  <si>
    <t>Aphrodisiatic922</t>
  </si>
  <si>
    <t>She doesn’t feel emotionally safe with you. She’s using Reddit as an anonymous outlet. I would look inward. What can you do to make her feel safe? What can you do to make her feel seen and heard?</t>
  </si>
  <si>
    <t>https://www.reddit.com/r/relationship_advice/comments/1awaq24/i_40m_found_out_wife_40f_sent_nudes_on_reddit/krg845z/</t>
  </si>
  <si>
    <t>krfzc3y</t>
  </si>
  <si>
    <t>02-21-2024 13:07:31</t>
  </si>
  <si>
    <t>Il-Separatio-86</t>
  </si>
  <si>
    <t>You need to do something like at least put a post nup in place. If you rug sweep this she'll lose what respect she has for you.</t>
  </si>
  <si>
    <t>https://www.reddit.com/r/relationship_advice/comments/1awaq24/i_40m_found_out_wife_40f_sent_nudes_on_reddit/krfzc3y/</t>
  </si>
  <si>
    <t>krg1gdr</t>
  </si>
  <si>
    <t>TommyVercettiVC666</t>
  </si>
  <si>
    <t>It's better to prepare for a divorce and try to salvage every asset that you can cause the woman sure as hell ain't loyal and it is just a matter of time before she cheats on you.
Also, even if you go to councelling, you will never be able to trust her completely and you will always doubt what she is doing while you are away.
Also, this is purely a speculation on my part but there's a high chance that this isn't her only affair.</t>
  </si>
  <si>
    <t>https://www.reddit.com/r/relationship_advice/comments/1awaq24/i_40m_found_out_wife_40f_sent_nudes_on_reddit/krg1gdr/</t>
  </si>
  <si>
    <t>krg1h5t</t>
  </si>
  <si>
    <t>02-21-2024 13:23:31</t>
  </si>
  <si>
    <t>If you stay with a cheater you'll be with a cheater.</t>
  </si>
  <si>
    <t>https://www.reddit.com/r/relationship_advice/comments/1awaq24/i_40m_found_out_wife_40f_sent_nudes_on_reddit/krg1h5t/</t>
  </si>
  <si>
    <t>krg1jj1</t>
  </si>
  <si>
    <t>02-21-2024 13:23:59</t>
  </si>
  <si>
    <t>introverted_smallfry</t>
  </si>
  <si>
    <t>Your wife is a cheater</t>
  </si>
  <si>
    <t>https://www.reddit.com/r/relationship_advice/comments/1awaq24/i_40m_found_out_wife_40f_sent_nudes_on_reddit/krg1jj1/</t>
  </si>
  <si>
    <t>krg1ltk</t>
  </si>
  <si>
    <t>02-21-2024 13:24:27</t>
  </si>
  <si>
    <t>nickkkk777</t>
  </si>
  <si>
    <t>Divorce, cut contact, move on. That would be the best thing for the health of your soul. She demonstrated a lack of respect, a lack of loyalty, a lack of integrity, and it would debase you to stay with her despite all of this.</t>
  </si>
  <si>
    <t>https://www.reddit.com/r/relationship_advice/comments/1awaq24/i_40m_found_out_wife_40f_sent_nudes_on_reddit/krg1ltk/</t>
  </si>
  <si>
    <t>krg2t8k</t>
  </si>
  <si>
    <t>02-21-2024 13:33:14</t>
  </si>
  <si>
    <t>emyai</t>
  </si>
  <si>
    <t>Staying together for the kids is Such a bad idea. My parents did that and it destroyed my mental health and my views on what a relationship looks like.
If you can't trust her, leave her. You don't deserve this and she doesn't deserve you.</t>
  </si>
  <si>
    <t>https://www.reddit.com/r/relationship_advice/comments/1awaq24/i_40m_found_out_wife_40f_sent_nudes_on_reddit/krg2t8k/</t>
  </si>
  <si>
    <t>krg34kn</t>
  </si>
  <si>
    <t>02-21-2024 13:35:26</t>
  </si>
  <si>
    <t>JohnnyOmm</t>
  </si>
  <si>
    <t>“So I know I just need to get over it” 
NO BRO RUN AND LEAVE HERRRRRR</t>
  </si>
  <si>
    <t>https://www.reddit.com/r/relationship_advice/comments/1awaq24/i_40m_found_out_wife_40f_sent_nudes_on_reddit/krg34kn/</t>
  </si>
  <si>
    <t>krg35wp</t>
  </si>
  <si>
    <t>02-21-2024 13:35:42</t>
  </si>
  <si>
    <t>EggSwimming2403</t>
  </si>
  <si>
    <t>You should seperate from her.. dont fall into all this drama which has started from the other person actions.. let her go and let her do what she wants in her life and u also move on peacefully with ur life bro .. also its a good thing that u found this about her.. so dont think of this event as some tragedy.. because this exact event is what will set u free from a person who dosent value u and dosent respect you..so its a good thing that u found this out about her.. better be alone than being with wrong people..having some stress dosent mean there is some fault in you.. and it dosent validate anyones actions for cheating.. so let go bro and onc again dont try to make it up with her..its not worth it.. either love is there or its not and if its not which is what it is in ur case from your wife towards you ,then let go</t>
  </si>
  <si>
    <t>https://www.reddit.com/r/relationship_advice/comments/1awaq24/i_40m_found_out_wife_40f_sent_nudes_on_reddit/krg35wp/</t>
  </si>
  <si>
    <t>krg3m38</t>
  </si>
  <si>
    <t>02-21-2024 13:38:52</t>
  </si>
  <si>
    <t>PleasantActuator6976</t>
  </si>
  <si>
    <t>Divorce.</t>
  </si>
  <si>
    <t>https://www.reddit.com/r/relationship_advice/comments/1awaq24/i_40m_found_out_wife_40f_sent_nudes_on_reddit/krg3m38/</t>
  </si>
  <si>
    <t>krg3rzj</t>
  </si>
  <si>
    <t>02-21-2024 13:40:00</t>
  </si>
  <si>
    <t>Spiders-Ghost-43</t>
  </si>
  <si>
    <t>She’s already had an emotional affair, can a physical one be far behind? Speak to a lawyer to see what divorce looks like for you. Then sit her down and tell her in no uncertain terms that her behavior is inappropriate and ask for counseling. If she refuses then you might need to separate.</t>
  </si>
  <si>
    <t>https://www.reddit.com/r/relationship_advice/comments/1awaq24/i_40m_found_out_wife_40f_sent_nudes_on_reddit/krg3rzj/</t>
  </si>
  <si>
    <t>krg45wj</t>
  </si>
  <si>
    <t>02-21-2024 13:42:41</t>
  </si>
  <si>
    <t>bifurious02</t>
  </si>
  <si>
    <t>She cheated on you for some rando on Reddit, dump her</t>
  </si>
  <si>
    <t>https://www.reddit.com/r/relationship_advice/comments/1awaq24/i_40m_found_out_wife_40f_sent_nudes_on_reddit/krg45wj/</t>
  </si>
  <si>
    <t>krg4qab</t>
  </si>
  <si>
    <t>02-21-2024 13:46:37</t>
  </si>
  <si>
    <t>Yet another reason why I say sometimes this sub is filled with cheaters. Your wife is no longer your wife. Get an STD test and paternity test.  Contact your lawyer and move on brother. She is not redeemable. Better now than 10 years later.</t>
  </si>
  <si>
    <t>https://www.reddit.com/r/relationship_advice/comments/1awaq24/i_40m_found_out_wife_40f_sent_nudes_on_reddit/krg4qab/</t>
  </si>
  <si>
    <t>krg5a5a</t>
  </si>
  <si>
    <t>kaywhyesay</t>
  </si>
  <si>
    <t>Cheating. Thats called cheating. Your wife cheated on you. I would rethink this whole marriage thing with her. Shes not to be trusted</t>
  </si>
  <si>
    <t>https://www.reddit.com/r/relationship_advice/comments/1awaq24/i_40m_found_out_wife_40f_sent_nudes_on_reddit/krg5a5a/</t>
  </si>
  <si>
    <t>krg5iv6</t>
  </si>
  <si>
    <t>02-21-2024 13:52:00</t>
  </si>
  <si>
    <t>GroundbreakingSite13</t>
  </si>
  <si>
    <t>Giving her the benefit of the doubt so Maybe She’s into voyeurism. Maybe it’s true that she has not physically cheated. Maybe she needs an only fans. Maybe you play a role in that. Need to see how that fits into “your values” and go from there.</t>
  </si>
  <si>
    <t>https://www.reddit.com/r/relationship_advice/comments/1awaq24/i_40m_found_out_wife_40f_sent_nudes_on_reddit/krg5iv6/</t>
  </si>
  <si>
    <t>krg5pv9</t>
  </si>
  <si>
    <t>02-21-2024 13:53:19</t>
  </si>
  <si>
    <t>Feedomnom</t>
  </si>
  <si>
    <t>I wouldn't trust her man. I'm going through the same thing and her and I were also together almost 9 years, makes no difference to them. The truth is she's cheating and you need to leave</t>
  </si>
  <si>
    <t>https://www.reddit.com/r/relationship_advice/comments/1awaq24/i_40m_found_out_wife_40f_sent_nudes_on_reddit/krg5pv9/</t>
  </si>
  <si>
    <t>krg5tt5</t>
  </si>
  <si>
    <t>927alexander</t>
  </si>
  <si>
    <t>I would swing with her …. Or divorce if I could not handle a more open marriage .</t>
  </si>
  <si>
    <t>https://www.reddit.com/r/relationship_advice/comments/1awaq24/i_40m_found_out_wife_40f_sent_nudes_on_reddit/krg5tt5/</t>
  </si>
  <si>
    <t>krg65lp</t>
  </si>
  <si>
    <t>02-21-2024 13:56:18</t>
  </si>
  <si>
    <t>Citizen-1</t>
  </si>
  <si>
    <t>This is very sad to hear, but frankly grounds for separation. I would advise that a lot of buildup of trust needs to happen, and that this isn't a forgive and forget.
You have to get to the bottom of this, otherwise your marriage will be like watering a plant with rotten roots. Good luck</t>
  </si>
  <si>
    <t>https://www.reddit.com/r/relationship_advice/comments/1awaq24/i_40m_found_out_wife_40f_sent_nudes_on_reddit/krg65lp/</t>
  </si>
  <si>
    <t>krg6b2e</t>
  </si>
  <si>
    <t>02-21-2024 13:57:20</t>
  </si>
  <si>
    <t>GoldenSterling</t>
  </si>
  <si>
    <t>She can’t be trusted. Get rid of her.</t>
  </si>
  <si>
    <t>https://www.reddit.com/r/relationship_advice/comments/1awaq24/i_40m_found_out_wife_40f_sent_nudes_on_reddit/krg6b2e/</t>
  </si>
  <si>
    <t>krg6crh</t>
  </si>
  <si>
    <t>02-21-2024 13:57:39</t>
  </si>
  <si>
    <t>dainty_petal</t>
  </si>
  <si>
    <t>Yeah that’s a no for me. 
That’s cheating to me. Just as interacting with only fan creators is. She cheated.</t>
  </si>
  <si>
    <t>https://www.reddit.com/r/relationship_advice/comments/1awaq24/i_40m_found_out_wife_40f_sent_nudes_on_reddit/krg6crh/</t>
  </si>
  <si>
    <t>krg6jey</t>
  </si>
  <si>
    <t>02-21-2024 13:58:55</t>
  </si>
  <si>
    <t>qToombsp</t>
  </si>
  <si>
    <t>It wasn't a decade ago. It just happened to you, you just found out.</t>
  </si>
  <si>
    <t>https://www.reddit.com/r/relationship_advice/comments/1awaq24/i_40m_found_out_wife_40f_sent_nudes_on_reddit/krg6jey/</t>
  </si>
  <si>
    <t>krg6jmj</t>
  </si>
  <si>
    <t>02-21-2024 13:58:57</t>
  </si>
  <si>
    <t>Change2001</t>
  </si>
  <si>
    <t>UpdateMe!</t>
  </si>
  <si>
    <t>https://www.reddit.com/r/relationship_advice/comments/1awaq24/i_40m_found_out_wife_40f_sent_nudes_on_reddit/krg6jmj/</t>
  </si>
  <si>
    <t>krg6wcd</t>
  </si>
  <si>
    <t>02-21-2024 14:01:22</t>
  </si>
  <si>
    <t>whore_moanss</t>
  </si>
  <si>
    <t>I don’t have any advice but the same thing happened to me. I found out my boyfriend was sending nudes to people on Reddit, a week ago, on Valentine’s Day. It sucks. Especially the fact that they’re desperate enough to go through Reddit of all places (obviously I love Reddit but still). I blocked him on everything because it left me feeling too disgusted to continue a relationship. I know marriage is different than a relationship tho, and it’s up to you what you want to do. It’s hard accepting the truth but it’s probably best. Surround yourself with people who actually care about your well being. If you stay, I’m worried you’ll never trust each other and it will probably end up destroying your self esteem.</t>
  </si>
  <si>
    <t>https://www.reddit.com/r/relationship_advice/comments/1awaq24/i_40m_found_out_wife_40f_sent_nudes_on_reddit/krg6wcd/</t>
  </si>
  <si>
    <t>krg70wf</t>
  </si>
  <si>
    <t>02-21-2024 14:02:14</t>
  </si>
  <si>
    <t>Toots-McGill</t>
  </si>
  <si>
    <t>Infidelity is a deal breaker in every case. There are some out there who can work past it, and that’s great to hear. But it’s uncommon. 
Can you trust her? If not, it’s over. And so what if you were depressed? Does that give her the license to effectively cheat on you? It’s like if she found out you got a blowjob but you justified it because she was going through post partum. It’s silly.</t>
  </si>
  <si>
    <t>https://www.reddit.com/r/relationship_advice/comments/1awaq24/i_40m_found_out_wife_40f_sent_nudes_on_reddit/krg70wf/</t>
  </si>
  <si>
    <t>krg75qx</t>
  </si>
  <si>
    <t>02-21-2024 14:03:10</t>
  </si>
  <si>
    <t>if_im_not_back_in_5</t>
  </si>
  <si>
    <t>Ask her straight up if there's anything you can do to rescue the marriage at this point.
What her motivation was for sending nudes
What she meant by "turning sexual"
Did it give her what she needed ?
Would she want to have an open marriage ?
Going to Sex parties aka Play parties ?
Then take some time to process the findings.</t>
  </si>
  <si>
    <t>https://www.reddit.com/r/relationship_advice/comments/1awaq24/i_40m_found_out_wife_40f_sent_nudes_on_reddit/krg75qx/</t>
  </si>
  <si>
    <t>krg76ai</t>
  </si>
  <si>
    <t>02-21-2024 14:03:15</t>
  </si>
  <si>
    <t>bemvee</t>
  </si>
  <si>
    <t>You don’t have to “just move on” from anything. You can’t really control whether your trust &amp; attraction sticks around after betrayal, can be rebuilt, or is gone for good.
The main thing to consider is that you are married with kids. Now, I’m not saying you should try to work things out to stay together for them - quite the opposite, as my parents stayed together “for the kids” and all three of us think they probably shouldn’t have. We were raised without any positive examples of what healthy communication looks like. Or a good relationship for that matter..
I do believe that couples counseling might get everything out in the open and help y’all work on bettering your communication together. Because whatever you decide to do - stay together or co-parent - your kids are going to need y’all to stay civil and communicate effectively.</t>
  </si>
  <si>
    <t>https://www.reddit.com/r/relationship_advice/comments/1awaq24/i_40m_found_out_wife_40f_sent_nudes_on_reddit/krg76ai/</t>
  </si>
  <si>
    <t>krg7f1f</t>
  </si>
  <si>
    <t>02-21-2024 14:04:55</t>
  </si>
  <si>
    <t>Guyanese-Kami</t>
  </si>
  <si>
    <t>I’d call up your lawyer if I was you. Bit surprised (well not really), so many comments are calling for reconciliation after she practically cheated on you twice, but I’ll save you the time before you end up back here in 6 months and these same commenters are calling you a doormat.</t>
  </si>
  <si>
    <t>https://www.reddit.com/r/relationship_advice/comments/1awaq24/i_40m_found_out_wife_40f_sent_nudes_on_reddit/krg7f1f/</t>
  </si>
  <si>
    <t>krg7ff9</t>
  </si>
  <si>
    <t>02-21-2024 14:04:59</t>
  </si>
  <si>
    <t>CrazyCow9978</t>
  </si>
  <si>
    <t>Get a divorce and some therapy</t>
  </si>
  <si>
    <t>https://www.reddit.com/r/relationship_advice/comments/1awaq24/i_40m_found_out_wife_40f_sent_nudes_on_reddit/krg7ff9/</t>
  </si>
  <si>
    <t>krg7h3n</t>
  </si>
  <si>
    <t>02-21-2024 14:05:18</t>
  </si>
  <si>
    <t>AffectionateWheel386</t>
  </si>
  <si>
    <t>Trust is a two-way street. And when you allow something to go on for two years.  I wouldn’t trust her but I’m not sure that I would trust you. You don’t say much about your depression, except at the very end like an addendum. You don’t say whether you started going to counseling and trying to work it out or you just let your life sort of settle in around you.  Marriage is working in progress. It’s not a given. It’s not like I put the ring on now. I can just settle in and I don’t have to take care of it or grow it.  
Do I think I would stay with her after that probably not, however, you’ve a part that if you don’t work out, you will take with you into other relationships. Nobody lives in a vacuum.  I do find it interesting that she was giving advice about marriage when she was in the middle of the desert.</t>
  </si>
  <si>
    <t>https://www.reddit.com/r/relationship_advice/comments/1awaq24/i_40m_found_out_wife_40f_sent_nudes_on_reddit/krg7h3n/</t>
  </si>
  <si>
    <t>krg7xx4</t>
  </si>
  <si>
    <t>02-21-2024 14:08:29</t>
  </si>
  <si>
    <t>XerChaos008</t>
  </si>
  <si>
    <t>There was a woman who showed her dms with her husband. She was asking if she can sleep random dudes on reddit. Obviously the husband didnt say no.</t>
  </si>
  <si>
    <t>https://www.reddit.com/r/relationship_advice/comments/1awaq24/i_40m_found_out_wife_40f_sent_nudes_on_reddit/krg7xx4/</t>
  </si>
  <si>
    <t>krg80no</t>
  </si>
  <si>
    <t>02-21-2024 14:09:00</t>
  </si>
  <si>
    <t>okm888888</t>
  </si>
  <si>
    <t>Youre giving her too much slack</t>
  </si>
  <si>
    <t>https://www.reddit.com/r/relationship_advice/comments/1awaq24/i_40m_found_out_wife_40f_sent_nudes_on_reddit/krg80no/</t>
  </si>
  <si>
    <t>krg8ash</t>
  </si>
  <si>
    <t>02-21-2024 14:10:54</t>
  </si>
  <si>
    <t>tayllerr</t>
  </si>
  <si>
    <t>Bro</t>
  </si>
  <si>
    <t>https://www.reddit.com/r/relationship_advice/comments/1awaq24/i_40m_found_out_wife_40f_sent_nudes_on_reddit/krg8ash/</t>
  </si>
  <si>
    <t>krg8dxn</t>
  </si>
  <si>
    <t>02-21-2024 14:11:29</t>
  </si>
  <si>
    <t>Signature-Glass</t>
  </si>
  <si>
    <t>&gt;I know she felt bad **about me finding out**.
- she did not feel bad she betrayed your trust 
- she did not feel bad that she could have put your safety at risk and exposed you to an STI. 
- she did not feel bad that she *hurt you*
- she did not feel bad that she had an affair/ONS
- she did not feel bad that you did not want this behavior as part of the relationship (she proved this by continuing the behavior)
- she did not feel bad that she participated in hurting another person (the online married man’s wife and family). 
- she did not feel bad that she kept this from you for a significant time. 
- she did not feel bad that you married her unaware that did not have all the information to make an informed decision in your life
- she did not feel bad that she shows severe lack of respect for you (and other people in general) 
#She feels bad because you found out. 
She is a selfish and entitled person. 
Her belief that she is entitled to do what she wants is stronger than her belief that you deserve safety and respect. 
You may want to consider DNA testing for the children.</t>
  </si>
  <si>
    <t>https://www.reddit.com/r/relationship_advice/comments/1awaq24/i_40m_found_out_wife_40f_sent_nudes_on_reddit/krg8dxn/</t>
  </si>
  <si>
    <t>krg8gtc</t>
  </si>
  <si>
    <t>02-21-2024 14:12:00</t>
  </si>
  <si>
    <t>LegitimateDebate5014</t>
  </si>
  <si>
    <t>“She felt bad about me finding out” No, OP she doesn’t give a crap about you. She’s cheating on you, it’s the blatant truth. You need to divorce her</t>
  </si>
  <si>
    <t>https://www.reddit.com/r/relationship_advice/comments/1awaq24/i_40m_found_out_wife_40f_sent_nudes_on_reddit/krg8gtc/</t>
  </si>
  <si>
    <t>krg91e2</t>
  </si>
  <si>
    <t>02-21-2024 14:15:49</t>
  </si>
  <si>
    <t>Regular-Tutor9074</t>
  </si>
  <si>
    <t>I believe based on what she did that she might just have to give you the permission to check her phone because of such behaviour and she has to understand that you checking her phone is not unjustified as she did break your trust. I hope you feel better OP and try to salvage your relationship.</t>
  </si>
  <si>
    <t>https://www.reddit.com/r/relationship_advice/comments/1awaq24/i_40m_found_out_wife_40f_sent_nudes_on_reddit/krg91e2/</t>
  </si>
  <si>
    <t>krg95vg</t>
  </si>
  <si>
    <t>02-21-2024 14:16:37</t>
  </si>
  <si>
    <t>Desperate-Ad7967</t>
  </si>
  <si>
    <t>You can't trust her. She's only admitting to anything because you found out. It wasn't a guilty conscience that made her come clean. If you hadn't she'd still be doing it</t>
  </si>
  <si>
    <t>https://www.reddit.com/r/relationship_advice/comments/1awaq24/i_40m_found_out_wife_40f_sent_nudes_on_reddit/krg95vg/</t>
  </si>
  <si>
    <t>krg9mpk</t>
  </si>
  <si>
    <t>02-21-2024 14:19:42</t>
  </si>
  <si>
    <t>You cause her two times. It is probably more as she search for every attention she get.
You depressions is not a excuse you live together to help each other if she run to someone else when you cant give her attention. Then it is just like one night stand. 
I am sorry what happened to you. 
It is hard to change her.
She cheated 10 years ago and recently. She might’ve never stopped or she just find out another way(reddit) to do it.</t>
  </si>
  <si>
    <t>https://www.reddit.com/r/relationship_advice/comments/1awaq24/i_40m_found_out_wife_40f_sent_nudes_on_reddit/krg9mpk/</t>
  </si>
  <si>
    <t>krg9nwc</t>
  </si>
  <si>
    <t>02-21-2024 14:19:55</t>
  </si>
  <si>
    <t>Medium-Flounder7158</t>
  </si>
  <si>
    <t>Throw the whole woman away… to the trash where she belongs.</t>
  </si>
  <si>
    <t>https://www.reddit.com/r/relationship_advice/comments/1awaq24/i_40m_found_out_wife_40f_sent_nudes_on_reddit/krg9nwc/</t>
  </si>
  <si>
    <t>krga5yx</t>
  </si>
  <si>
    <t>02-21-2024 14:23:10</t>
  </si>
  <si>
    <t>Jdotpdot84</t>
  </si>
  <si>
    <t>Ok so I've faced this and a couple things for you to consider.
If she has only sent photos and chatted, is that salvageable for you moreso than if she had a physical affair (for some there is a line between the two).
If so then make sure that's all it was, give her a chance to come clean about everything.
Once you've talked take some time to think about what it is you want to do in regards to moving forward or not.
If so establish your boundaries for doing so, and stick to them.
If not then make the split as amicable as possible if, for nothing else, to expedite the process.</t>
  </si>
  <si>
    <t>https://www.reddit.com/r/relationship_advice/comments/1awaq24/i_40m_found_out_wife_40f_sent_nudes_on_reddit/krga5yx/</t>
  </si>
  <si>
    <t>krga9gv</t>
  </si>
  <si>
    <t>02-21-2024 14:23:48</t>
  </si>
  <si>
    <t>https://www.reddit.com/r/relationship_advice/comments/1awaq24/i_40m_found_out_wife_40f_sent_nudes_on_reddit/krga9gv/</t>
  </si>
  <si>
    <t>krgb2h1</t>
  </si>
  <si>
    <t>02-21-2024 14:28:57</t>
  </si>
  <si>
    <t>FuriousGerkin</t>
  </si>
  <si>
    <t>Communication and full disclosure with all socials etc.. if she won't do that for you then perhaps it's time to let her go for your own sake.</t>
  </si>
  <si>
    <t>https://www.reddit.com/r/relationship_advice/comments/1awaq24/i_40m_found_out_wife_40f_sent_nudes_on_reddit/krgb2h1/</t>
  </si>
  <si>
    <t>krgc2yi</t>
  </si>
  <si>
    <t>02-21-2024 14:35:27</t>
  </si>
  <si>
    <t>NatalieBostonRE</t>
  </si>
  <si>
    <t>definitely not cool. Just because somebody hits you up in chat on here doesn’t mean you need to respond. She could’ve easily deleted any incoming messages to keep her activity on the site kosher. sorry you are going through this.</t>
  </si>
  <si>
    <t>https://www.reddit.com/r/relationship_advice/comments/1awaq24/i_40m_found_out_wife_40f_sent_nudes_on_reddit/krgc2yi/</t>
  </si>
  <si>
    <t>krgc6k0</t>
  </si>
  <si>
    <t>02-21-2024 14:36:06</t>
  </si>
  <si>
    <t>michelinaRae</t>
  </si>
  <si>
    <t>Your feelings of betrayal are valid. I’ve been in your wife’s shoes (pre-internet, over the phone) — I still feel horrible about choices I made. I’ve also been in YOUR shoes by having a debilitating illness, except if my partner had been going online, I never found out about it. She has said she doesn’t want to go outside our relationship, and I believe her, but my time of illness was hard on her emotionally. I was a lousy partner. Now I’m feeling better and willing to try to make things better, if we can.
So it’s up to you if you feel you should fish or cut bait. It takes two to make a relationship work. She would have to do A LOT to earn your trust back, and you would have to be a good partner. It’s ok if you don’t think you can. Just be honest.</t>
  </si>
  <si>
    <t>https://www.reddit.com/r/relationship_advice/comments/1awaq24/i_40m_found_out_wife_40f_sent_nudes_on_reddit/krgc6k0/</t>
  </si>
  <si>
    <t>krgcaof</t>
  </si>
  <si>
    <t>02-21-2024 14:36:48</t>
  </si>
  <si>
    <t>AuthenticAce20</t>
  </si>
  <si>
    <t>Link????</t>
  </si>
  <si>
    <t>https://www.reddit.com/r/relationship_advice/comments/1awaq24/i_40m_found_out_wife_40f_sent_nudes_on_reddit/krgcaof/</t>
  </si>
  <si>
    <t>krgd4cj</t>
  </si>
  <si>
    <t>02-21-2024 14:41:56</t>
  </si>
  <si>
    <t>Odd_Fellow_2112</t>
  </si>
  <si>
    <t>The thing about places like Reddit is that if you get hooked, its hard to put it down. If she is sending nudes, that means she is hooked in. She is literally a Reddit Junkie. She is not going to easily give it up. She is gonna eventually send more nudes. Drunks, alcohol, sex... All of those can be far removed from a person who has an addiction to them. How the fuck do you keep someone away from the internet? Takr away their phone access? Computer? It's everywhere. I think you have 2 options. Make her see a therapist and hold her feet to the coals until it sinks in.. or divorce her. She has a lot of flags already. More than enough fuck ups to divorce.</t>
  </si>
  <si>
    <t>https://www.reddit.com/r/relationship_advice/comments/1awaq24/i_40m_found_out_wife_40f_sent_nudes_on_reddit/krgd4cj/</t>
  </si>
  <si>
    <t>krgd76u</t>
  </si>
  <si>
    <t>02-21-2024 14:42:25</t>
  </si>
  <si>
    <t>gregyounguk</t>
  </si>
  <si>
    <t>She has cheating twice that you know of, likely more, personally I couldnt live with that, you need to decide if you can.</t>
  </si>
  <si>
    <t>https://www.reddit.com/r/relationship_advice/comments/1awaq24/i_40m_found_out_wife_40f_sent_nudes_on_reddit/krgd76u/</t>
  </si>
  <si>
    <t>krgddhi</t>
  </si>
  <si>
    <t>02-21-2024 14:43:31</t>
  </si>
  <si>
    <t>foldinthechhese</t>
  </si>
  <si>
    <t>Please add my vote to the call a lawyer gang. She didn’t respect you before you married her and you married her anyways. She still doesn’t respect you and has probably physically cheated on you throughout your marriage. You will never know the full extent of her deception. But she has been a cheater both pre and post marriage. What more does she have to do for you to leave her? Do you have to actually walk in on her getting railed? Would that do it for you? Because that has probably happened and you just weren’t there to see it. For your kids and for yourself, leave this toxicity. This was harsh, but you needed to hear it.</t>
  </si>
  <si>
    <t>https://www.reddit.com/r/relationship_advice/comments/1awaq24/i_40m_found_out_wife_40f_sent_nudes_on_reddit/krgddhi/</t>
  </si>
  <si>
    <t>krge3i2</t>
  </si>
  <si>
    <t>02-21-2024 14:48:00</t>
  </si>
  <si>
    <t>She’s cheating on you. Pretty simple. She cheated when you were dating (probably exclusive in your mind) and she’s doing it now. Cut your losses and take out the trash. Save all the evidence in case it’s needed in court. Peal back the onion and you will find way more.</t>
  </si>
  <si>
    <t>https://www.reddit.com/r/relationship_advice/comments/1awaq24/i_40m_found_out_wife_40f_sent_nudes_on_reddit/krge3i2/</t>
  </si>
  <si>
    <t>krge4bw</t>
  </si>
  <si>
    <t>02-21-2024 14:48:08</t>
  </si>
  <si>
    <t>Arrow_Legion</t>
  </si>
  <si>
    <t>Divorce, DNA Tests, DNC.
She's not remorseful, and clearly sees you as not a priority when she'd rather send nudes to a random married man on the Internet.
Best of luck to you.</t>
  </si>
  <si>
    <t>https://www.reddit.com/r/relationship_advice/comments/1awaq24/i_40m_found_out_wife_40f_sent_nudes_on_reddit/krge4bw/</t>
  </si>
  <si>
    <t>krge5s5</t>
  </si>
  <si>
    <t>02-21-2024 14:48:24</t>
  </si>
  <si>
    <t>danknadoflex</t>
  </si>
  <si>
    <t>A one night stand before you were engaged but, we’re you two were already a committed couple or this was before you two had committed to one another?</t>
  </si>
  <si>
    <t>https://www.reddit.com/r/relationship_advice/comments/1awaq24/i_40m_found_out_wife_40f_sent_nudes_on_reddit/krge5s5/</t>
  </si>
  <si>
    <t>krgeaz4</t>
  </si>
  <si>
    <t>02-21-2024 14:49:17</t>
  </si>
  <si>
    <t>TiredRetiredNurse</t>
  </si>
  <si>
    <t>So are you telling me Reddit has become a free hook up site?</t>
  </si>
  <si>
    <t>https://www.reddit.com/r/relationship_advice/comments/1awaq24/i_40m_found_out_wife_40f_sent_nudes_on_reddit/krgeaz4/</t>
  </si>
  <si>
    <t>krgeho7</t>
  </si>
  <si>
    <t>02-21-2024 14:50:25</t>
  </si>
  <si>
    <t>Elmondo1</t>
  </si>
  <si>
    <t>Take some time to consider how you feel man. Maybe go inwards and ask yourself some questions.
Can you see yourself bouncing back and healing from this? If so what does that look like? Can you see yourself ever trusting your partner again? What does loving yourself look like right now? Etc
Maybe visualising your future with her and exploring how you feel could help. Picture different outcomes. 
Journalling and self reflection may help also. 
Maybe take some time to go inwards. Explore your emotions. The answers you really need will most probably already be lying within you.
Self love is more important than ever for you right now. Remember that you are worth no less because of any of this :)</t>
  </si>
  <si>
    <t>https://www.reddit.com/r/relationship_advice/comments/1awaq24/i_40m_found_out_wife_40f_sent_nudes_on_reddit/krgeho7/</t>
  </si>
  <si>
    <t>krgf6nq</t>
  </si>
  <si>
    <t>Padre2006</t>
  </si>
  <si>
    <t>she is thrill and attention seeking. i am not sure what void she is trying to fill, but she is definitely feeling like she is missing something in her life. sometimes that directly has something to do with the partner (you) other times it is simply a journey someone is going on.  either way, it is not okay. i would try to have honest conversations that aim at getting to the root of the behavior, and if both parties are still committed to staying together, i would set firm firm boundaries going forward. as far as rebuilding trust, it is hard to comment on that because i am not sure if she is aware and admitting she was in the wrong and trying to fix things or not. but, if you get to the point where boundaries are set, conversations are had and you are moving forward, make sure you try to begin rebuilding that trust (if possible).
ps sometimes rebuilding trust just looks like the person who was wronged (again, you OP) choosing to accept the inappropriate behavior (accept that it happened, not that it was okay) and there will be a lot of inner monologue of having to push thoughts away of wondering if she is operating within the means of the boundaries yall set. this is the moment where you, OP, ask yourself, can i live like this?</t>
  </si>
  <si>
    <t>https://www.reddit.com/r/relationship_advice/comments/1awaq24/i_40m_found_out_wife_40f_sent_nudes_on_reddit/krgf6nq/</t>
  </si>
  <si>
    <t>krgf9d9</t>
  </si>
  <si>
    <t>02-21-2024 14:55:04</t>
  </si>
  <si>
    <t>XxXGreenMachine</t>
  </si>
  <si>
    <t>So she cheated on you physically and then again emotionally and sexually……if you don’t condone this type of behaviour then leave her. 
She obviously needs the thrill of doing things behind your back. So why keep someone around that is more interested in seeking attention from random people and strangers on Reddit?</t>
  </si>
  <si>
    <t>https://www.reddit.com/r/relationship_advice/comments/1awaq24/i_40m_found_out_wife_40f_sent_nudes_on_reddit/krgf9d9/</t>
  </si>
  <si>
    <t>krgfiif</t>
  </si>
  <si>
    <t>02-21-2024 14:56:36</t>
  </si>
  <si>
    <t>Fast-Beat-7779</t>
  </si>
  <si>
    <t>Trust is completely thrown out the window, she cheating on you even if it’s not physical she sending nudes and engaging in a relationship. Might be time to lawyer up and move on. I know it’s hard but you 10000% deserve better</t>
  </si>
  <si>
    <t>https://www.reddit.com/r/relationship_advice/comments/1awaq24/i_40m_found_out_wife_40f_sent_nudes_on_reddit/krgfiif/</t>
  </si>
  <si>
    <t>krgg5n0</t>
  </si>
  <si>
    <t>02-21-2024 15:00:27</t>
  </si>
  <si>
    <t>mcindy28</t>
  </si>
  <si>
    <t>Your wife is cheating on you... do not just let this go.</t>
  </si>
  <si>
    <t>https://www.reddit.com/r/relationship_advice/comments/1awaq24/i_40m_found_out_wife_40f_sent_nudes_on_reddit/krgg5n0/</t>
  </si>
  <si>
    <t>krggjpj</t>
  </si>
  <si>
    <t>02-21-2024 15:02:53</t>
  </si>
  <si>
    <t>AbjectEnvironment602</t>
  </si>
  <si>
    <t>If she cheated on you last night or a decade ago it's still cheating, you need to kick your 403 wife to the kerb</t>
  </si>
  <si>
    <t>https://www.reddit.com/r/relationship_advice/comments/1awaq24/i_40m_found_out_wife_40f_sent_nudes_on_reddit/krggjpj/</t>
  </si>
  <si>
    <t>krggpfd</t>
  </si>
  <si>
    <t>macrian</t>
  </si>
  <si>
    <t>Let's tackle things one by one.
1. The one night stand is new. New to you, it doesn't matter when she did it.
2. She is interested in threesomes and stuff, just not with you.
3. She send nudes to someone else on reddit. Does it matter if it was reddit or whatsapp or facebook? She sent photos to, according to her, some random married man. Can you imagine what she would do with a non random non married man? 
Conclusion: She is looking outside of the relationship for validation of herself, her body and her fantasies. She does not respect you. If I were you I would get my financials in order. Time to bail</t>
  </si>
  <si>
    <t>https://www.reddit.com/r/relationship_advice/comments/1awaq24/i_40m_found_out_wife_40f_sent_nudes_on_reddit/krggpfd/</t>
  </si>
  <si>
    <t>krggqqz</t>
  </si>
  <si>
    <t>02-21-2024 15:04:05</t>
  </si>
  <si>
    <t>Slight_Drama_Llama</t>
  </si>
  <si>
    <t>That’s fucking wild. I love staying up too late on Reddit. Sometimes I get a weird/creepy dm. Guess what I do… I block them. I don’t entertain them for weeks and then send fucking nudes. Because I’m in a relationship - not even married but I value loyalty. Your wife clearly doesn’t. 
Maybe try couples counseling but damn.
And blaming Reddit for your wife’s poor character isn’t really it. It’s not Reddit, it’s her.</t>
  </si>
  <si>
    <t>https://www.reddit.com/r/relationship_advice/comments/1awaq24/i_40m_found_out_wife_40f_sent_nudes_on_reddit/krggqqz/</t>
  </si>
  <si>
    <t>krggtd6</t>
  </si>
  <si>
    <t>02-21-2024 15:04:31</t>
  </si>
  <si>
    <t>UniversityOrdinary91</t>
  </si>
  <si>
    <t>Why don’t you ask your wife what she feels is missing in order to do this?</t>
  </si>
  <si>
    <t>https://www.reddit.com/r/relationship_advice/comments/1awaq24/i_40m_found_out_wife_40f_sent_nudes_on_reddit/krggtd6/</t>
  </si>
  <si>
    <t>krghhjw</t>
  </si>
  <si>
    <t>02-21-2024 15:08:31</t>
  </si>
  <si>
    <t>cc-ldn</t>
  </si>
  <si>
    <t>Man I am sorry this is happening to you. If she cheated before as you say, it would seem she's doing it again. 
I would demand the truth by threat of divorce without it, but you can't go on this way my friend. 
You can go from there
Good luck mate, keep us updated</t>
  </si>
  <si>
    <t>https://www.reddit.com/r/relationship_advice/comments/1awaq24/i_40m_found_out_wife_40f_sent_nudes_on_reddit/krghhjw/</t>
  </si>
  <si>
    <t>krghwby</t>
  </si>
  <si>
    <t>02-21-2024 15:10:56</t>
  </si>
  <si>
    <t>Puzzleheaded_Rip1481</t>
  </si>
  <si>
    <t>I’m sorry but this is still cheating and as a woman she knows that</t>
  </si>
  <si>
    <t>https://www.reddit.com/r/relationship_advice/comments/1awaq24/i_40m_found_out_wife_40f_sent_nudes_on_reddit/krghwby/</t>
  </si>
  <si>
    <t>krghykl</t>
  </si>
  <si>
    <t>02-21-2024 15:11:18</t>
  </si>
  <si>
    <t>southernsass8</t>
  </si>
  <si>
    <t>The line was crossed when she created accounts that pertain to sex or speaking to strange men. Maybe your wife is a secret sex addict or just not wife material. Either way, don't get over it get rid of it, I mean her. 
She tells other men about threesomes etc that she'd like to have but lies to you and said she would never.</t>
  </si>
  <si>
    <t>https://www.reddit.com/r/relationship_advice/comments/1awaq24/i_40m_found_out_wife_40f_sent_nudes_on_reddit/krghykl/</t>
  </si>
  <si>
    <t>krginrg</t>
  </si>
  <si>
    <t>02-21-2024 15:15:24</t>
  </si>
  <si>
    <t>Strange_Public_1897</t>
  </si>
  <si>
    <t>Point blank? She’s an asshole of a human being towards you. She willingly crossed lines. She’s aware she betrayed you. She knows this breaks your trust.
It’s all in her and her alone everything that is breaking this relationship with her.
She broke, she’s the only one who can fix it. Which means if she can’t change her ways permanently by getting off Reddit, deleting all her social media for a year to prove she’s capable of strong self control online?
She’s not worth fighting for.
She’s incapable of also communicating what’s upsetting her and saying what she needs from you to feel happy in bed as well.
Her cheating is a grade-a asshole move.
And as the saying goes:
#The best predictor of future behavior is past behavior.
It was only a matter of time she would cross a line again with you since she done it once in the past. 
She’ll cheat again unless she takes accountability, changes completely everything she’s been doing online by permanently getting off of it for a WHOLE YEAR!</t>
  </si>
  <si>
    <t>https://www.reddit.com/r/relationship_advice/comments/1awaq24/i_40m_found_out_wife_40f_sent_nudes_on_reddit/krginrg/</t>
  </si>
  <si>
    <t>"Late 30s Female"</t>
  </si>
  <si>
    <t>krgir7d</t>
  </si>
  <si>
    <t>02-21-2024 15:15:57</t>
  </si>
  <si>
    <t>D-redditAvenger</t>
  </si>
  <si>
    <t>Dude, I am sorry to say this, but your wife has caught you in an elaborate con.
First of all it's interesting that you use the words "she feels bad about you finding out", not the cheating itself, just that you found out she cheated.  If she really said it that way that is the a pretty big tell.  That is exactly how serial cheaters think, but they usual don't say it out loud.
That is what she is by the way, a serial cheater.   She cheated before you got married and she cheated after.   Unfortunately, you absolutely have no idea what else she's done but you are safer assuming it's more.  It's clear this is her lifestyle.  
Why would you believe that the guy she was talking to was looking for marital advice instead of playing into her need for affirmation through sexuality, and who knows what other kind of sexual attention she was getting from him through conversation.  It wouldn't be long before it's in person.   
As painful as it is, you would do much better to assume that she has already met other guys.  I know that up until this point you had no reason to doubt her so that is kind of what you are used to operating from, but as sad as it is to say, that has changed.  You have to operate from the truth, which is she has been living an elaborate double life and lying to you by omission for a long time.  
What you know for sure and what you should operate from is that your wife is a liar, who had a double life for a very long time and is a serial cheater.   All of that is very bad.  In fact so bad that even though I hate to write it you need to DNA test your kids.  Again that sucks, I know.
Again having read these stories for years I believe there is a very good chance that some form of this has been going on for your entire your relationship with different levels of escalation throughout.  Your wife is a junky and her drug of choice is men's attention.  You need to see her as such.  Ignore the risk at your own demise.</t>
  </si>
  <si>
    <t>https://www.reddit.com/r/relationship_advice/comments/1awaq24/i_40m_found_out_wife_40f_sent_nudes_on_reddit/krgir7d/</t>
  </si>
  <si>
    <t>krgis7l</t>
  </si>
  <si>
    <t>02-21-2024 15:16:07</t>
  </si>
  <si>
    <t>Life4799</t>
  </si>
  <si>
    <t>Thank you for opening up. It's hard to fathom the emotional toll such experiences must have on you.  
Trust is the cornerstone of any healthy relationship.  
Your narrative suggests there was a pre-existing mistrust towards her, even before uncovering her actions that breached your trust. This mistrust often stems from personal insecurities, leading to a cycle where those doubted may become unworthy of trust.  
It's a complex issue determining whether distrust without cause leads one to justify wrongful actions, or if inherently untrustworthy behaviors eventually surface.   
Learning to respect personal boundaries, even in marriage, is crucial. Assuming ownership over your partner's private spaces without consent is a misconception. Your actions of intrusion likely deteriorated your relationship further.  
Trust is a fragile gift: it must be freely offered and can easily be shattered. Moving forward requires a mutual willingness to reestablish trust.  
While you might see her as the one who needs to regain your trust, it's apparent that you also need to work on becoming a trustworthy partner. Her choice to confide in strangers online reflects on the safety of the communication within your relationship. By invading her privacy, you've not only taken away her outlet but may have pushed her towards more secretive behaviors.  
Believing that neither of you is capable or willing to change is a bleak outlook. Without significant transformation, the future of your marriage seems uncertain.  
The most pragmatic advice might be to consider separation before resentment deeply sets in, especially if there are children involved who require cooperative parenting.</t>
  </si>
  <si>
    <t>https://www.reddit.com/r/relationship_advice/comments/1awaq24/i_40m_found_out_wife_40f_sent_nudes_on_reddit/krgis7l/</t>
  </si>
  <si>
    <t>krgjheq</t>
  </si>
  <si>
    <t>02-21-2024 15:20:10</t>
  </si>
  <si>
    <t>grizzasd</t>
  </si>
  <si>
    <t>Get some self respect my guy</t>
  </si>
  <si>
    <t>https://www.reddit.com/r/relationship_advice/comments/1awaq24/i_40m_found_out_wife_40f_sent_nudes_on_reddit/krgjheq/</t>
  </si>
  <si>
    <t>krgjmke</t>
  </si>
  <si>
    <t>02-21-2024 15:21:01</t>
  </si>
  <si>
    <t>Own-Tank5998</t>
  </si>
  <si>
    <t>Usually whatever you found out is the tip of the iceberg.</t>
  </si>
  <si>
    <t>https://www.reddit.com/r/relationship_advice/comments/1awaq24/i_40m_found_out_wife_40f_sent_nudes_on_reddit/krgjmke/</t>
  </si>
  <si>
    <t>krgjy16</t>
  </si>
  <si>
    <t>02-21-2024 15:22:51</t>
  </si>
  <si>
    <t>drunkmonkey667</t>
  </si>
  <si>
    <t>Dude stand up !! Do you think your wife would accept you if you were sending dick pics to other women and texting for weeks? Would she be okay with knowing you cheated on her before you got married ?? Even if she was okay with that, leave her 😂</t>
  </si>
  <si>
    <t>https://www.reddit.com/r/relationship_advice/comments/1awaq24/i_40m_found_out_wife_40f_sent_nudes_on_reddit/krgjy16/</t>
  </si>
  <si>
    <t>krgkouo</t>
  </si>
  <si>
    <t>02-21-2024 15:27:12</t>
  </si>
  <si>
    <t>wildresswolf</t>
  </si>
  <si>
    <t>Divorce is the only option here, the trust is broken, it can never be repaired</t>
  </si>
  <si>
    <t>https://www.reddit.com/r/relationship_advice/comments/1awaq24/i_40m_found_out_wife_40f_sent_nudes_on_reddit/krgkouo/</t>
  </si>
  <si>
    <t>krglr52</t>
  </si>
  <si>
    <t>02-21-2024 15:33:18</t>
  </si>
  <si>
    <t>Master_Bief</t>
  </si>
  <si>
    <t>If you forgive a cheater, they will just do it again. They realize the consequences aren't as bad as they imagined, and they lose respect for you for staying. It's much easier to cheat the second time and so on. You should end your marriage.</t>
  </si>
  <si>
    <t>https://www.reddit.com/r/relationship_advice/comments/1awaq24/i_40m_found_out_wife_40f_sent_nudes_on_reddit/krglr52/</t>
  </si>
  <si>
    <t>krgls15</t>
  </si>
  <si>
    <t>02-21-2024 15:33:27</t>
  </si>
  <si>
    <t>Ok_Brilliant9361</t>
  </si>
  <si>
    <t>Grow a pair and leave her</t>
  </si>
  <si>
    <t>https://www.reddit.com/r/relationship_advice/comments/1awaq24/i_40m_found_out_wife_40f_sent_nudes_on_reddit/krgls15/</t>
  </si>
  <si>
    <t>krgltvb</t>
  </si>
  <si>
    <t>02-21-2024 15:33:44</t>
  </si>
  <si>
    <t>Marmite666</t>
  </si>
  <si>
    <t>Link?</t>
  </si>
  <si>
    <t>https://www.reddit.com/r/relationship_advice/comments/1awaq24/i_40m_found_out_wife_40f_sent_nudes_on_reddit/krgltvb/</t>
  </si>
  <si>
    <t>krglv43</t>
  </si>
  <si>
    <t>02-21-2024 15:33:57</t>
  </si>
  <si>
    <t>WalkingTaco42</t>
  </si>
  <si>
    <t>&gt; I just feel like this all just crossed the line on her end.
Yep.
Think about what aspects of this crossed the line for you in regards to your views on the marriage.  Is it ok to talk about sex to others?  Other women, other men?  Is it ok to send nudes to others?  Etc.
From your post, I think I know the answer to most of these questions, but the point is you need to tell her exactly where things crossed the line for you.
Her response is going to indicate where things go next.  I wouldn't just "get over it".  Left alone, the next time she's up late and you notice I can assure you that your imagination is going to run wild.  
I'd also advise you on not assuming you know 100% of the truth yet.  For example, if I rob a bank and kill the security guards and you find me with a bag of cash, I'd admit to robbing the bank because it connects the information I know you are aware of only.  If you haven't yet, I would keep the fact you know her screen name to yourself - or don't repeat it.  Don't give her any hints on how she can cover her tracks if she wants to continue to do bad things.
At the end of the day, make sure anything you feel like a deal breaker is very clear to her.  Let her know she's screwed over your trust in her and if she works to restore that, great.  If she doesn't or continues to do things you feel cross the line then she's stepping out of your marriage - it's going to cause you to be more and more unhappy and nobody needs that.  You mention depression and I can assure you being with a partner that doesn't respect or care about you isn't going to help.
Mentally you need to start making a wall in your head of things you keep to yourself.  If she doesn't start to improve, start making plans on how you can exit this.  At 40 that doesn't mean your life is over at all, it just means you have plenty of time yet to find someone who does value you.</t>
  </si>
  <si>
    <t>https://www.reddit.com/r/relationship_advice/comments/1awaq24/i_40m_found_out_wife_40f_sent_nudes_on_reddit/krglv43/</t>
  </si>
  <si>
    <t>krgm0ur</t>
  </si>
  <si>
    <t>02-21-2024 15:34:52</t>
  </si>
  <si>
    <t>inkuhnoo</t>
  </si>
  <si>
    <t>I think she is already out of it. You must end the marriage too.</t>
  </si>
  <si>
    <t>https://www.reddit.com/r/relationship_advice/comments/1awaq24/i_40m_found_out_wife_40f_sent_nudes_on_reddit/krgm0ur/</t>
  </si>
  <si>
    <t>krgmahs</t>
  </si>
  <si>
    <t>02-21-2024 15:36:21</t>
  </si>
  <si>
    <t>DullWeb_</t>
  </si>
  <si>
    <t>I remember seeing a post about someone saying they'd never seen a naked female body and a woman saying that she'd send her nudes. Strange.</t>
  </si>
  <si>
    <t>https://www.reddit.com/r/relationship_advice/comments/1awaq24/i_40m_found_out_wife_40f_sent_nudes_on_reddit/krgmahs/</t>
  </si>
  <si>
    <t>krgme5d</t>
  </si>
  <si>
    <t>I'd get divorced and file for full custody</t>
  </si>
  <si>
    <t>https://www.reddit.com/r/relationship_advice/comments/1awaq24/i_40m_found_out_wife_40f_sent_nudes_on_reddit/krgme5d/</t>
  </si>
  <si>
    <t>krgme88</t>
  </si>
  <si>
    <t>02-21-2024 15:36:57</t>
  </si>
  <si>
    <t>Imaginary-Badger-119</t>
  </si>
  <si>
    <t>She has cheated hid money a divorce is coming. Buy gold and or silver and hid it.</t>
  </si>
  <si>
    <t>https://www.reddit.com/r/relationship_advice/comments/1awaq24/i_40m_found_out_wife_40f_sent_nudes_on_reddit/krgme88/</t>
  </si>
  <si>
    <t>krgmf3f</t>
  </si>
  <si>
    <t>02-21-2024 15:37:05</t>
  </si>
  <si>
    <t>holyfuckricky</t>
  </si>
  <si>
    <t>Don’t be gaslit into thinking your depression is the reason why she fooling around. 
Ain’t yer fault if someone sends nudes to another person</t>
  </si>
  <si>
    <t>https://www.reddit.com/r/relationship_advice/comments/1awaq24/i_40m_found_out_wife_40f_sent_nudes_on_reddit/krgmf3f/</t>
  </si>
  <si>
    <t>krgmqn2</t>
  </si>
  <si>
    <t>02-21-2024 15:38:55</t>
  </si>
  <si>
    <t>Suitable_contact4910</t>
  </si>
  <si>
    <t>Eww damn that's gross/weird/and awful on your end! Awful to experience, of course. Here's the thing about the actions we take in life: sure, there can be influences (ie absolutely no one is perfect and no one has a perfect relationship or perfectly healthy disposition - caution with all who present themselves any other way), but your depression has no causal link to your wife's cheating. Correlation perhaps. I would suggest that perhaps you not jump to make excuses for her though. 
So let's say there's a husband who cheats on his wife all the time. His wife is constantly lonely, feels unloved, like she's not good enough, etc and ends up having an affair of her own eventually. While it may be completely understandable, these are still independent actions with two humans responsible for their own inventory (the wife carries the burden for her affair, the husband for his many...one 'thing' will never cancel another out). 
So your depression could have created some challenges, absolutely. I assume your wife chose to stick with you through these difficulties? That she wasn't locked in a room, kept prisoner, and is a capable adult? For a 40f, it seems wildly immature to hop on Reddit to find validation. Not that she didn't have 'reasons'. Hell, people commit every single crime out there for some 'reason'. And the 'reasons' do not make the action ok.</t>
  </si>
  <si>
    <t>https://www.reddit.com/r/relationship_advice/comments/1awaq24/i_40m_found_out_wife_40f_sent_nudes_on_reddit/krgmqn2/</t>
  </si>
  <si>
    <t>krgo4j2</t>
  </si>
  <si>
    <t>02-21-2024 15:46:46</t>
  </si>
  <si>
    <t>Awesome_one_forever</t>
  </si>
  <si>
    <t>Your wife is a serial cheater.  She won't change. Getting divorced is probably your best option.</t>
  </si>
  <si>
    <t>https://www.reddit.com/r/relationship_advice/comments/1awaq24/i_40m_found_out_wife_40f_sent_nudes_on_reddit/krgo4j2/</t>
  </si>
  <si>
    <t>krgodqq</t>
  </si>
  <si>
    <t>02-21-2024 15:48:13</t>
  </si>
  <si>
    <t>Alarmed-Froyo-6147</t>
  </si>
  <si>
    <t>sorry man, she needs to go. Do not let your emotions control your common sense.</t>
  </si>
  <si>
    <t>https://www.reddit.com/r/relationship_advice/comments/1awaq24/i_40m_found_out_wife_40f_sent_nudes_on_reddit/krgodqq/</t>
  </si>
  <si>
    <t>krgojb8</t>
  </si>
  <si>
    <t>02-21-2024 15:49:04</t>
  </si>
  <si>
    <t>AnimatedHokie</t>
  </si>
  <si>
    <t>She had sex with a man before you were engaged? but was it after you two were exclusive? so she cheated on you. Now she's having a sexually charged emotional affair at the very least. There's no telling what else she's doing with any number of other people. I'd bounce, and then get tested.</t>
  </si>
  <si>
    <t>https://www.reddit.com/r/relationship_advice/comments/1awaq24/i_40m_found_out_wife_40f_sent_nudes_on_reddit/krgojb8/</t>
  </si>
  <si>
    <t>krgr326</t>
  </si>
  <si>
    <t>02-21-2024 16:03:22</t>
  </si>
  <si>
    <t>lmj1202</t>
  </si>
  <si>
    <t>Hey man. I know everyone else is saying the typical reddit things, but I just want to say. 
It's ok to feel how you feel about things. You don't have to get over that she cheated 10 years ago. Let yourself feel and process those emotions. I also feel like you blame yourself because you were depressed. I truly believe people do the best they can with what they have, and I believe that for you also. Someone who wasn't being selfish would have supported you in that moment or hard broke it off. Both are acceptable, but going behind your back is not.
It's not your fault your wife has been unfaithful.</t>
  </si>
  <si>
    <t>https://www.reddit.com/r/relationship_advice/comments/1awaq24/i_40m_found_out_wife_40f_sent_nudes_on_reddit/krgr326/</t>
  </si>
  <si>
    <t>krgrewx</t>
  </si>
  <si>
    <t>02-21-2024 16:05:12</t>
  </si>
  <si>
    <t>Archangel1962</t>
  </si>
  <si>
    <t>Ok. First thing take a breath.  You’ve only just discovered these things.  So take your time to process them.  Make whatever decision you’re going to make when you are calmer.
Secondly, the ONS is not something you just ‘need to get over’.  For her it may have happened 10 years ago, for you it’s only just happened.  How long before you proposed did it happen?  Was it early in your dating or did it happen shortly before you proposed?  No matter when it happened she needs to explain why she did it, but the closer in time to your proposal the worst it is.  And if it happened not long before the proposal I’d be asking why she accepted the proposal if she was happy to sleep with others.
Now as far as the nude photo.  I was going to write something different, until I read your comment that she did it as a joke.  I think that would make me more furious than her sending the picture.  Hopefully it was just a stupid excuse she gave on the spot after being caught and doesn’t mean it, because if she does then you have a serious problem and your marriage is in very serious trouble.  Would she be ok with you getting nude pictures sent to you by another woman?
So again you need to find out why she sent this nude.  Did the guy ask for it or was it volunteered?  Why did she engage with this man?  Why did the talk turn sexual?  Did she not think it was wrong for a married woman to carry on like that with a man who wasn’t her husband?
Do I think you should automatically divorce?  No.  But you should make it clear it’s an option that’s on the table.
Time to have an honest conversation about your marriage.  How she feels, whether she’s happy, why she’s looked elsewhere in the past and now.  Any other instances of infidelity.  You should also think about your feelings about the marriage.  Are you happy?  Is there anything you feel is missing.  Use the services of a counsellor if you need it, but have those conversations.  
In the meantime she deletes this reddit account.  Cuts any other avenue of contact with this man.  Gives you access to all her communication channels, social media, messaging apps, email, phone, everything.
Good luck.</t>
  </si>
  <si>
    <t>https://www.reddit.com/r/relationship_advice/comments/1awaq24/i_40m_found_out_wife_40f_sent_nudes_on_reddit/krgrewx/</t>
  </si>
  <si>
    <t>krgrmv9</t>
  </si>
  <si>
    <t>02-21-2024 16:06:26</t>
  </si>
  <si>
    <t>Judopsi</t>
  </si>
  <si>
    <t>It's not Reddit's fault bro. She is cheating. You get to choose what to do now. Divorce or counseling.</t>
  </si>
  <si>
    <t>https://www.reddit.com/r/relationship_advice/comments/1awaq24/i_40m_found_out_wife_40f_sent_nudes_on_reddit/krgrmv9/</t>
  </si>
  <si>
    <t>krgryku</t>
  </si>
  <si>
    <t>02-21-2024 16:08:14</t>
  </si>
  <si>
    <t>SolutionDecent</t>
  </si>
  <si>
    <t>If she’s not prepared to delete reddit, or at least block that subreddit and user, you should leave. The behaviour on her part seems pathological and you can’t assume responsibility for that. Focus on you and your children in the meanwhile. The things men are willing to put up with are so sad ☹️</t>
  </si>
  <si>
    <t>https://www.reddit.com/r/relationship_advice/comments/1awaq24/i_40m_found_out_wife_40f_sent_nudes_on_reddit/krgryku/</t>
  </si>
  <si>
    <t>krfvkl0</t>
  </si>
  <si>
    <t>02-21-2024 12:37:28</t>
  </si>
  <si>
    <t>I am beginning to wonder the same. She says she hasn’t physically cheated on me, and I mostly believe her. She has no reason to leave home much, but there have been random girls weekends. I’ve seen pictures and mostly trust she hasn’t actually cheated. But now I am truly wondering.</t>
  </si>
  <si>
    <t>https://www.reddit.com/r/relationship_advice/comments/1awaq24/i_40m_found_out_wife_40f_sent_nudes_on_reddit/krfvkl0/</t>
  </si>
  <si>
    <t>krgi2z7</t>
  </si>
  <si>
    <t>02-21-2024 15:12:01</t>
  </si>
  <si>
    <t>KimVG73</t>
  </si>
  <si>
    <t>Trickle-truthing is the precursor to full-on gaslighting. It is a spectrum of b.s. rooted in plain old dishonesty.</t>
  </si>
  <si>
    <t>https://www.reddit.com/r/relationship_advice/comments/1awaq24/i_40m_found_out_wife_40f_sent_nudes_on_reddit/krgi2z7/</t>
  </si>
  <si>
    <t>krgf78w</t>
  </si>
  <si>
    <t>02-21-2024 14:54:43</t>
  </si>
  <si>
    <t>Do you have her phone passwords. Wow you sound like a delightful creep who is controlling</t>
  </si>
  <si>
    <t>https://www.reddit.com/r/relationship_advice/comments/1awaq24/i_40m_found_out_wife_40f_sent_nudes_on_reddit/krgf78w/</t>
  </si>
  <si>
    <t>krfvrh4</t>
  </si>
  <si>
    <t>02-21-2024 12:39:06</t>
  </si>
  <si>
    <t>I hope you’re wrong. She has apologized multiple times, not just for me finding out, but for what she did. Her reasoning for sending the picture is a joke though.</t>
  </si>
  <si>
    <t>https://www.reddit.com/r/relationship_advice/comments/1awaq24/i_40m_found_out_wife_40f_sent_nudes_on_reddit/krfvrh4/</t>
  </si>
  <si>
    <t>krgamlj</t>
  </si>
  <si>
    <t>02-21-2024 14:26:07</t>
  </si>
  <si>
    <t>BigMax</t>
  </si>
  <si>
    <t>I'd be very upset too, but jumping from "cheated once while dating, and sent a nude over a decade later" requires immediate divorce and an assumption that she's been cheating all along.
It's a 10 year marriage with kids involved.  A little time to investigate, find the truth, and discuss the situation is warranted.  Divorce is definitely not the *only* choice in this situation.  It could end in divorce certainly! But just jumping to a bunch of conclusions and divorcing without any steps in between would be pretty crazy.</t>
  </si>
  <si>
    <t>https://www.reddit.com/r/relationship_advice/comments/1awaq24/i_40m_found_out_wife_40f_sent_nudes_on_reddit/krgamlj/</t>
  </si>
  <si>
    <t>krfug6r</t>
  </si>
  <si>
    <t>02-21-2024 12:27:58</t>
  </si>
  <si>
    <t>In all fairness, the picture was sent before I found out about her one night stand from years ago. I do feel like she pushed boundaries though because she had no clue I would read any of her comments. I feel like she was living an alternate reality within Reddit.</t>
  </si>
  <si>
    <t>https://www.reddit.com/r/relationship_advice/comments/1awaq24/i_40m_found_out_wife_40f_sent_nudes_on_reddit/krfug6r/</t>
  </si>
  <si>
    <t>krfu8qw</t>
  </si>
  <si>
    <t>My thoughts exactly. I never imagined myself not being without her. We’ve been together for half our lives.</t>
  </si>
  <si>
    <t>https://www.reddit.com/r/relationship_advice/comments/1awaq24/i_40m_found_out_wife_40f_sent_nudes_on_reddit/krfu8qw/</t>
  </si>
  <si>
    <t>krggad2</t>
  </si>
  <si>
    <t>02-21-2024 15:01:16</t>
  </si>
  <si>
    <t>brazenrai</t>
  </si>
  <si>
    <t>It’s not OP’s fault that she cheated, even if she didn’t feel ‘wanted’ or whatever. (Not saying you said this, just clarifying). It’s an excuse at best. She should’ve communicated her feelings with him like an adult, and left the relationship if necessary. Not cheat. Also, maaaany people cheat just because they’re addicted to the attention: attention from one person (their spouse) can never be enough.</t>
  </si>
  <si>
    <t>https://www.reddit.com/r/relationship_advice/comments/1awaq24/i_40m_found_out_wife_40f_sent_nudes_on_reddit/krggad2/</t>
  </si>
  <si>
    <t>krfwpp1</t>
  </si>
  <si>
    <t>02-21-2024 12:46:51</t>
  </si>
  <si>
    <t>I agree with everything you’re saying, but trust being gone does not mean it cannot be rebuilt. 
Would take A TON of work, but trust is something that can return.</t>
  </si>
  <si>
    <t>https://www.reddit.com/r/relationship_advice/comments/1awaq24/i_40m_found_out_wife_40f_sent_nudes_on_reddit/krfwpp1/</t>
  </si>
  <si>
    <t>krg792q</t>
  </si>
  <si>
    <t>02-21-2024 14:03:47</t>
  </si>
  <si>
    <t>I’m really sorry to hear that. I hope you’re doing better now.</t>
  </si>
  <si>
    <t>https://www.reddit.com/r/relationship_advice/comments/1awaq24/i_40m_found_out_wife_40f_sent_nudes_on_reddit/krg792q/</t>
  </si>
  <si>
    <t>krg8nge</t>
  </si>
  <si>
    <t>02-21-2024 14:13:14</t>
  </si>
  <si>
    <t>This is something I REALLY need to focus on. My ex claims the same shit.</t>
  </si>
  <si>
    <t>https://www.reddit.com/r/relationship_advice/comments/1awaq24/i_40m_found_out_wife_40f_sent_nudes_on_reddit/krg8nge/</t>
  </si>
  <si>
    <t>krggirl</t>
  </si>
  <si>
    <t>02-21-2024 15:02:43</t>
  </si>
  <si>
    <t>Thank you so much, I needed that right now. It's easy to convince yourself it's a one off thing or that they'd never do that, but the truth hurts a lot more.</t>
  </si>
  <si>
    <t>https://www.reddit.com/r/relationship_advice/comments/1awaq24/i_40m_found_out_wife_40f_sent_nudes_on_reddit/krggirl/</t>
  </si>
  <si>
    <t>krfxm6j</t>
  </si>
  <si>
    <t>02-21-2024 12:54:02</t>
  </si>
  <si>
    <t>Thank you. I needed to hear that.</t>
  </si>
  <si>
    <t>https://www.reddit.com/r/relationship_advice/comments/1awaq24/i_40m_found_out_wife_40f_sent_nudes_on_reddit/krfxm6j/</t>
  </si>
  <si>
    <t>krgotqx</t>
  </si>
  <si>
    <t>02-21-2024 15:50:43</t>
  </si>
  <si>
    <t>he can not as he is using his emotions to decide rather than his common sense</t>
  </si>
  <si>
    <t>https://www.reddit.com/r/relationship_advice/comments/1awaq24/i_40m_found_out_wife_40f_sent_nudes_on_reddit/krgotqx/</t>
  </si>
  <si>
    <t>krfv2b8</t>
  </si>
  <si>
    <t>02-21-2024 12:33:17</t>
  </si>
  <si>
    <t>She was completely blindsided when I called her out on it yesterday. She definitely seems remorseful, but I think is still processing it. I think she is living in an alternate world on Reddit, and feels that because it is anonymous, she can be more open about stuff. I really don’t know. I’m completely crushed.</t>
  </si>
  <si>
    <t>https://www.reddit.com/r/relationship_advice/comments/1awaq24/i_40m_found_out_wife_40f_sent_nudes_on_reddit/krfv2b8/</t>
  </si>
  <si>
    <t>krgklse</t>
  </si>
  <si>
    <t>02-21-2024 15:26:42</t>
  </si>
  <si>
    <t>Ahhh the old it’s all your fault people cheat on you.  I believe that’s known as fucking bullshit.  I wouldn’t take advice from this woman about what toilet paper to use to wipe my ass.</t>
  </si>
  <si>
    <t>https://www.reddit.com/r/relationship_advice/comments/1awaq24/i_40m_found_out_wife_40f_sent_nudes_on_reddit/krgklse/</t>
  </si>
  <si>
    <t>krg9uku</t>
  </si>
  <si>
    <t>JesseB342</t>
  </si>
  <si>
    <t>And what kind of ‘marriage advice’ would necessitate her sending nudes to some random stranger? 99.9% sure the whole advice thing is just her gaslighting OP. She’s hooking up with this guy ( or a string of them ) and sending nudes is just part of it.</t>
  </si>
  <si>
    <t>https://www.reddit.com/r/relationship_advice/comments/1awaq24/i_40m_found_out_wife_40f_sent_nudes_on_reddit/krg9uku/</t>
  </si>
  <si>
    <t>krgn5a9</t>
  </si>
  <si>
    <t>02-21-2024 15:41:15</t>
  </si>
  <si>
    <t>&gt;UNLESS she’s physically cheated already.
You saw the part where he said she had a one night stand right? Coupled with her random girl's trips.
&gt;Myself included
I get that you're trying to be that encouraging comment on the side of the cheater, maybe coz you're guilty of thesame offense. But telling him stuff like this is what he wants to hear because it'll make him hurt less. You should be honest and tell him that with her history and what she's done most recently, she has most likely physically cheated AGAIN since her one night stand.
He needs those hard truths to cut through the temptation to just put this behind him and rug sweep.</t>
  </si>
  <si>
    <t>https://www.reddit.com/r/relationship_advice/comments/1awaq24/i_40m_found_out_wife_40f_sent_nudes_on_reddit/krgn5a9/</t>
  </si>
  <si>
    <t>krgfuu7</t>
  </si>
  <si>
    <t>02-21-2024 14:58:37</t>
  </si>
  <si>
    <t>Thank you</t>
  </si>
  <si>
    <t>https://www.reddit.com/r/relationship_advice/comments/1awaq24/i_40m_found_out_wife_40f_sent_nudes_on_reddit/krgfuu7/</t>
  </si>
  <si>
    <t>krgg2jw</t>
  </si>
  <si>
    <t>02-21-2024 14:59:56</t>
  </si>
  <si>
    <t>occasional_cynic</t>
  </si>
  <si>
    <t>No, because this is just a karma-whoring post.</t>
  </si>
  <si>
    <t>https://www.reddit.com/r/relationship_advice/comments/1awaq24/i_40m_found_out_wife_40f_sent_nudes_on_reddit/krgg2jw/</t>
  </si>
  <si>
    <t>krgcuz7</t>
  </si>
  <si>
    <t>02-21-2024 14:40:20</t>
  </si>
  <si>
    <t>TelephoneShoes</t>
  </si>
  <si>
    <t>He’s upset that his wife is being sexual with another person. So your advice is for him to take her to a place where he not only has to know she’s being sexual with someone else, but watch &amp; engage in it as well? 
I dunno I try to be as modern as the next guy with all that stuff: but I think if I were upset about my wife spreading the love (so to speak) I wouldn’t want to do something that keeps that happening.
Couples swinging is fine and all if everyone consents and is on board. But SO many people simply can’t accept their partners being with someone else.</t>
  </si>
  <si>
    <t>https://www.reddit.com/r/relationship_advice/comments/1awaq24/i_40m_found_out_wife_40f_sent_nudes_on_reddit/krgcuz7/</t>
  </si>
  <si>
    <t>krg9b2w</t>
  </si>
  <si>
    <t>02-21-2024 14:17:35</t>
  </si>
  <si>
    <t>Are you seriously trying to victim blame OP for his wife’s infidelity right now?</t>
  </si>
  <si>
    <t>https://www.reddit.com/r/relationship_advice/comments/1awaq24/i_40m_found_out_wife_40f_sent_nudes_on_reddit/krg9b2w/</t>
  </si>
  <si>
    <t>krgas3y</t>
  </si>
  <si>
    <t>02-21-2024 14:27:07</t>
  </si>
  <si>
    <t>What the fuck?  This is his fault for picking the wrong woman?!?</t>
  </si>
  <si>
    <t>https://www.reddit.com/r/relationship_advice/comments/1awaq24/i_40m_found_out_wife_40f_sent_nudes_on_reddit/krgas3y/</t>
  </si>
  <si>
    <t>krgm7c1</t>
  </si>
  <si>
    <t>02-21-2024 15:35:52</t>
  </si>
  <si>
    <t>Also (having experience with some of this) I'd suggest that if she explains something to you, ask specifics.  Then circle back and ask some repeat questions.  It's more difficult when someone is lying to recreate all the details (and it's a good tactic to be a human lie detector).  Also not revealing your information sources is another good tactic - if she isn't certain how you know things that is going to make any lies she needs to explain harder to generate</t>
  </si>
  <si>
    <t>https://www.reddit.com/r/relationship_advice/comments/1awaq24/i_40m_found_out_wife_40f_sent_nudes_on_reddit/krgm7c1/</t>
  </si>
  <si>
    <t>krg2wc7</t>
  </si>
  <si>
    <t>02-21-2024 13:33:51</t>
  </si>
  <si>
    <t>BoDiddyBopBop</t>
  </si>
  <si>
    <t>Once the thread begins to unwind...we can't help but to continue to pick at it.  It can be sewn back into the fold, but the repair will never be 100% and the blemish will always be visible to you.  Trust is a precious thing and truly hard to find and keep in today's world.  I don't think there is any really good or useful guidance in your situation as only you know the levels of discomfort you can tolerate.  As advice goes, you need to keep you eyes open and pay a lot of attention to everything she does and says.  It's better to choose to be a fool willingly, than to be made one out of ignorance.  Good luck to you.</t>
  </si>
  <si>
    <t>https://www.reddit.com/r/relationship_advice/comments/1awaq24/i_40m_found_out_wife_40f_sent_nudes_on_reddit/krg2wc7/</t>
  </si>
  <si>
    <t>krg0run</t>
  </si>
  <si>
    <t>02-21-2024 13:18:25</t>
  </si>
  <si>
    <t>What about that one night stand?</t>
  </si>
  <si>
    <t>https://www.reddit.com/r/relationship_advice/comments/1awaq24/i_40m_found_out_wife_40f_sent_nudes_on_reddit/krg0run/</t>
  </si>
  <si>
    <t>krfxrim</t>
  </si>
  <si>
    <t>02-21-2024 12:55:12</t>
  </si>
  <si>
    <t>LonelySoulAZ</t>
  </si>
  <si>
    <t>You mentioned she cheated in you before you got engaged. How long did you date before the engagement? You should focus on this. If she's done it before, I'm sure she's done it again. Have your kids DNA tested.</t>
  </si>
  <si>
    <t>https://www.reddit.com/r/relationship_advice/comments/1awaq24/i_40m_found_out_wife_40f_sent_nudes_on_reddit/krfxrim/</t>
  </si>
  <si>
    <t>krfzlia</t>
  </si>
  <si>
    <t>02-21-2024 13:09:33</t>
  </si>
  <si>
    <t>PMLOOYFG</t>
  </si>
  <si>
    <t>She did physically cheat before you were married.  Cheaters will continue to cheat as long as they can get away with it.  She showed already that she doesn't love you or respect you.   100% she's cheated throughout the relationship.</t>
  </si>
  <si>
    <t>https://www.reddit.com/r/relationship_advice/comments/1awaq24/i_40m_found_out_wife_40f_sent_nudes_on_reddit/krfzlia/</t>
  </si>
  <si>
    <t>krfw73t</t>
  </si>
  <si>
    <t>02-21-2024 12:42:40</t>
  </si>
  <si>
    <t>OP
I'm hoping there isn't more to find. But you should ask your wife what she is going to do to get back your trust and show you that she will be a safe partner.
Full access to phone, computer, and social media logins, Location tracking always on, etc
Try raising this with her and see what she says</t>
  </si>
  <si>
    <t>https://www.reddit.com/r/relationship_advice/comments/1awaq24/i_40m_found_out_wife_40f_sent_nudes_on_reddit/krfw73t/</t>
  </si>
  <si>
    <t>krg5j1d</t>
  </si>
  <si>
    <t>02-21-2024 13:52:02</t>
  </si>
  <si>
    <t>Any-Interest-7225</t>
  </si>
  <si>
    <t>Please do all the vigilance on your end. A while ago I read another post here with a very similar story. Wife was caught sending nudes on Reddit. Swore to no physical cheating. Later the husband discovered she was cheating with a colleague. She sent the message to the colleague that they will have to stop for a few days as the husband caught her sending nudes on reddit.</t>
  </si>
  <si>
    <t>https://www.reddit.com/r/relationship_advice/comments/1awaq24/i_40m_found_out_wife_40f_sent_nudes_on_reddit/krg5j1d/</t>
  </si>
  <si>
    <t>krg9281</t>
  </si>
  <si>
    <t>02-21-2024 14:15:58</t>
  </si>
  <si>
    <t>High-Rustler</t>
  </si>
  <si>
    <t>Unfortunately the problem is not reddit.  It's your wife and the choices she's making.</t>
  </si>
  <si>
    <t>https://www.reddit.com/r/relationship_advice/comments/1awaq24/i_40m_found_out_wife_40f_sent_nudes_on_reddit/krg9281/</t>
  </si>
  <si>
    <t>krgft7w</t>
  </si>
  <si>
    <t>02-21-2024 14:58:22</t>
  </si>
  <si>
    <t>Proper-Fan8006</t>
  </si>
  <si>
    <t>This is the rub.  Most think cheating is about sex.  It isn't.  She has broken the trust in your relationship and is causing you significant pain created by the constant wondering about what else she has done.  This is harder to reestablish than her doing what she is doing.  You will probably always wonder what she is doing whenever she is out of your sight at home or outside the home.
In this day of Internet and social media it is nearly impossible to rebuild trust in a marriage when it's been broken by cheating (she has cheated whether sex was involved or not).  
You have to decide if you want to go to counseling, leave the marriage, or live miserable.  There is something seriously broken and it can't be ignored away. You can try counseling and if it doesn't alleviate your distrust over time, you can still leave the marriage or decide to maintain an unhappy relationship where you are the one hurting.  No one can really decide for you.</t>
  </si>
  <si>
    <t>https://www.reddit.com/r/relationship_advice/comments/1awaq24/i_40m_found_out_wife_40f_sent_nudes_on_reddit/krgft7w/</t>
  </si>
  <si>
    <t>"50s Female"</t>
  </si>
  <si>
    <t>krg3xye</t>
  </si>
  <si>
    <t>02-21-2024 13:41:09</t>
  </si>
  <si>
    <t>You should have asked to have gone through her phone as soon as you found out about her cheating. Unfortunately likely now she is destroyed or deleted any evidence.</t>
  </si>
  <si>
    <t>https://www.reddit.com/r/relationship_advice/comments/1awaq24/i_40m_found_out_wife_40f_sent_nudes_on_reddit/krg3xye/</t>
  </si>
  <si>
    <t>krga9ee</t>
  </si>
  <si>
    <t>02-21-2024 14:23:47</t>
  </si>
  <si>
    <t>Adam_Sackler</t>
  </si>
  <si>
    <t>You said she had a one-night stand before you were engaged, so she has cheated. Once a cheater, always a cheater. I would have been gone after finding that out. She will not change and has shown that she hasn't. If the guy she was messaging was in the same room, they would absolutely have had sex. Leave her, dude.</t>
  </si>
  <si>
    <t>https://www.reddit.com/r/relationship_advice/comments/1awaq24/i_40m_found_out_wife_40f_sent_nudes_on_reddit/krga9ee/</t>
  </si>
  <si>
    <t>krgb43d</t>
  </si>
  <si>
    <t>02-21-2024 14:29:14</t>
  </si>
  <si>
    <t>FrankH4</t>
  </si>
  <si>
    <t>She did cheat on you according to what you said. A one night stand before you were engaged. That's cheating. If they cheat on you once, they'll cheat on you again.</t>
  </si>
  <si>
    <t>https://www.reddit.com/r/relationship_advice/comments/1awaq24/i_40m_found_out_wife_40f_sent_nudes_on_reddit/krgb43d/</t>
  </si>
  <si>
    <t>krgdvwu</t>
  </si>
  <si>
    <t>02-21-2024 14:46:43</t>
  </si>
  <si>
    <t>thelittlestdog23</t>
  </si>
  <si>
    <t>This is twice that she has cheated that you know of. Do you want to spend the rest of your life feeling like you have to police her every move, wondering every time she leaves the house, slowly going crazy?</t>
  </si>
  <si>
    <t>https://www.reddit.com/r/relationship_advice/comments/1awaq24/i_40m_found_out_wife_40f_sent_nudes_on_reddit/krgdvwu/</t>
  </si>
  <si>
    <t>krgie06</t>
  </si>
  <si>
    <t>02-21-2024 15:13:50</t>
  </si>
  <si>
    <t>Signal_Historian_456</t>
  </si>
  <si>
    <t>You don’t know what happened outside of these pictures. She cheated, multiple times. And now you need to decide if you suck it up and pretend she loves you and doesn’t cheat anymore or gather your self respect, set a good example for your kids and leave. They already live in a broken home.</t>
  </si>
  <si>
    <t>https://www.reddit.com/r/relationship_advice/comments/1awaq24/i_40m_found_out_wife_40f_sent_nudes_on_reddit/krgie06/</t>
  </si>
  <si>
    <t>krgidy5</t>
  </si>
  <si>
    <t>02-21-2024 15:13:49</t>
  </si>
  <si>
    <t>arthritisankle</t>
  </si>
  <si>
    <t>Tell her you don’t trust her and want her yo take a lie detector test. If she pushes back, you know she’s lying.</t>
  </si>
  <si>
    <t>https://www.reddit.com/r/relationship_advice/comments/1awaq24/i_40m_found_out_wife_40f_sent_nudes_on_reddit/krgidy5/</t>
  </si>
  <si>
    <t>krgj55h</t>
  </si>
  <si>
    <t>02-21-2024 15:18:12</t>
  </si>
  <si>
    <t>Being on the internet and doing things in real life is a world apart. Especially reddit. Where things are MOSTLY anonymous, this place doesn't worship self like other apps do. Don't jump to conclusions and don't take some losers advice or suggestion over your wife's.</t>
  </si>
  <si>
    <t>https://www.reddit.com/r/relationship_advice/comments/1awaq24/i_40m_found_out_wife_40f_sent_nudes_on_reddit/krgj55h/</t>
  </si>
  <si>
    <t>krgdmt5</t>
  </si>
  <si>
    <t>02-21-2024 14:45:07</t>
  </si>
  <si>
    <t>rockmusicsavesmymind</t>
  </si>
  <si>
    <t>There are also friends in collusion. They each know secrets and will do a lot to keep them secrets at almost all costs.</t>
  </si>
  <si>
    <t>https://www.reddit.com/r/relationship_advice/comments/1awaq24/i_40m_found_out_wife_40f_sent_nudes_on_reddit/krgdmt5/</t>
  </si>
  <si>
    <t>krgjgar</t>
  </si>
  <si>
    <t>02-21-2024 15:20:00</t>
  </si>
  <si>
    <t>Betrayal of trust like this requires open and honest communication. Seek counseling together to address these issues head-on and rebuild trust.</t>
  </si>
  <si>
    <t>https://www.reddit.com/r/relationship_advice/comments/1awaq24/i_40m_found_out_wife_40f_sent_nudes_on_reddit/krgjgar/</t>
  </si>
  <si>
    <t>krgnjp1</t>
  </si>
  <si>
    <t>02-21-2024 15:43:31</t>
  </si>
  <si>
    <t>KhansKhack</t>
  </si>
  <si>
    <t>She did it ten years ago. Why not now with her uncovered behavior?</t>
  </si>
  <si>
    <t>https://www.reddit.com/r/relationship_advice/comments/1awaq24/i_40m_found_out_wife_40f_sent_nudes_on_reddit/krgnjp1/</t>
  </si>
  <si>
    <t>krgnwii</t>
  </si>
  <si>
    <t>02-21-2024 15:45:30</t>
  </si>
  <si>
    <t>Is she including or excluding the one night stand you discovered when she says she hasn't physically cheated</t>
  </si>
  <si>
    <t>https://www.reddit.com/r/relationship_advice/comments/1awaq24/i_40m_found_out_wife_40f_sent_nudes_on_reddit/krgnwii/</t>
  </si>
  <si>
    <t>krgq8nj</t>
  </si>
  <si>
    <t>02-21-2024 15:58:37</t>
  </si>
  <si>
    <t>Quiet_Restaurant8363</t>
  </si>
  <si>
    <t>What was her explanation for sending nude photos to a stranger? Does she want to explore what’s leading her to make these poor choices and work on herself? Or is she indifferent to how you feel about it? </t>
  </si>
  <si>
    <t>https://www.reddit.com/r/relationship_advice/comments/1awaq24/i_40m_found_out_wife_40f_sent_nudes_on_reddit/krgq8nj/</t>
  </si>
  <si>
    <t>krgrjy8</t>
  </si>
  <si>
    <t>02-21-2024 16:05:59</t>
  </si>
  <si>
    <t>apoloimagod</t>
  </si>
  <si>
    <t>Let me ask you this. Do you think if you hadn't found out about the one night stand and only the nudes, she would've admitted it? Or would her story be that she had NEVER physically cheated?
If you look carefully, she hasn't admitted to anything that you hadn't already found out about yourself! Even after you caught the nudes, she didn't tell you about the married man she was talking to until you caught her again. You are only seeing the tip of the iceberg.
I'm not telling you what to do, and I won't say she did this or that. But you can bet your house that there is way more that you don't know about.</t>
  </si>
  <si>
    <t>https://www.reddit.com/r/relationship_advice/comments/1awaq24/i_40m_found_out_wife_40f_sent_nudes_on_reddit/krgrjy8/</t>
  </si>
  <si>
    <t>krfzjxy</t>
  </si>
  <si>
    <t>02-21-2024 13:09:13</t>
  </si>
  <si>
    <t>NoContest9016</t>
  </si>
  <si>
    <t>Strange….no one is laughing, well except for that random guy.</t>
  </si>
  <si>
    <t>https://www.reddit.com/r/relationship_advice/comments/1awaq24/i_40m_found_out_wife_40f_sent_nudes_on_reddit/krfzjxy/</t>
  </si>
  <si>
    <t>krg5o3x</t>
  </si>
  <si>
    <t>02-21-2024 13:52:59</t>
  </si>
  <si>
    <t>Jessie_ee</t>
  </si>
  <si>
    <t>She's lying, she didn't send nudes as a joke. It's worse that she can't just own it.
That's not a real apology if she waves it off as a joke when it's not.
Real apologies take full accountability for the actions taken</t>
  </si>
  <si>
    <t>https://www.reddit.com/r/relationship_advice/comments/1awaq24/i_40m_found_out_wife_40f_sent_nudes_on_reddit/krg5o3x/</t>
  </si>
  <si>
    <t>krg2h80</t>
  </si>
  <si>
    <t>02-21-2024 13:30:50</t>
  </si>
  <si>
    <t>ChadPrince69</t>
  </si>
  <si>
    <t>Then she can show You entire conversation to confirm it is a joke right?</t>
  </si>
  <si>
    <t>https://www.reddit.com/r/relationship_advice/comments/1awaq24/i_40m_found_out_wife_40f_sent_nudes_on_reddit/krg2h80/</t>
  </si>
  <si>
    <t>krg848s</t>
  </si>
  <si>
    <t>02-21-2024 14:09:40</t>
  </si>
  <si>
    <t>Sending a nude pic is no joke.  I think you have a big problem here.</t>
  </si>
  <si>
    <t>https://www.reddit.com/r/relationship_advice/comments/1awaq24/i_40m_found_out_wife_40f_sent_nudes_on_reddit/krg848s/</t>
  </si>
  <si>
    <t>krg8i6u</t>
  </si>
  <si>
    <t>02-21-2024 14:12:15</t>
  </si>
  <si>
    <t>Don't stay for the kids man. I been doing that for the last 5 years and now I'm just the shell of who I once was.</t>
  </si>
  <si>
    <t>https://www.reddit.com/r/relationship_advice/comments/1awaq24/i_40m_found_out_wife_40f_sent_nudes_on_reddit/krg8i6u/</t>
  </si>
  <si>
    <t>krg54sz</t>
  </si>
  <si>
    <t>02-21-2024 13:49:21</t>
  </si>
  <si>
    <t>Something is a joke. It’s you. Sorry honey.</t>
  </si>
  <si>
    <t>https://www.reddit.com/r/relationship_advice/comments/1awaq24/i_40m_found_out_wife_40f_sent_nudes_on_reddit/krg54sz/</t>
  </si>
  <si>
    <t>krgjae9</t>
  </si>
  <si>
    <t>02-21-2024 15:19:04</t>
  </si>
  <si>
    <t>She’s lying. Shes embragases you found out and snooped. Cheating involved cognitive distancing so she can pretend you don’t exist in her kind while she cheats in a way to cross that boundary. 
Shes definitely hiding more. Reddit isn’t the only place if she also has Snapchat on her phone. 
Just saying.</t>
  </si>
  <si>
    <t>https://www.reddit.com/r/relationship_advice/comments/1awaq24/i_40m_found_out_wife_40f_sent_nudes_on_reddit/krgjae9/</t>
  </si>
  <si>
    <t>krgeaiz</t>
  </si>
  <si>
    <t>02-21-2024 14:49:12</t>
  </si>
  <si>
    <t>Yes it is warranted to have a discussion when you have caught your partner cheating just once and in present time even though I still feel it’s a dealbreaker. But she has been cheating before they got married. How can you trust this person after everything ?</t>
  </si>
  <si>
    <t>https://www.reddit.com/r/relationship_advice/comments/1awaq24/i_40m_found_out_wife_40f_sent_nudes_on_reddit/krgeaiz/</t>
  </si>
  <si>
    <t>krgbl6g</t>
  </si>
  <si>
    <t>02-21-2024 14:32:18</t>
  </si>
  <si>
    <t>They never cheat just once.</t>
  </si>
  <si>
    <t>https://www.reddit.com/r/relationship_advice/comments/1awaq24/i_40m_found_out_wife_40f_sent_nudes_on_reddit/krgbl6g/</t>
  </si>
  <si>
    <t>krgpuk4</t>
  </si>
  <si>
    <t>02-21-2024 15:56:25</t>
  </si>
  <si>
    <t>stupidpiediver</t>
  </si>
  <si>
    <t>Even if he doesn't legally divorce, he needs to emotionally divorce from the idea that he can expect to be faithful to him.</t>
  </si>
  <si>
    <t>https://www.reddit.com/r/relationship_advice/comments/1awaq24/i_40m_found_out_wife_40f_sent_nudes_on_reddit/krgpuk4/</t>
  </si>
  <si>
    <t>krfuo1v</t>
  </si>
  <si>
    <t>02-21-2024 12:29:54</t>
  </si>
  <si>
    <t>Has she even been remorseful for what she has done?</t>
  </si>
  <si>
    <t>https://www.reddit.com/r/relationship_advice/comments/1awaq24/i_40m_found_out_wife_40f_sent_nudes_on_reddit/krfuo1v/</t>
  </si>
  <si>
    <t>krg48ig</t>
  </si>
  <si>
    <t>02-21-2024 13:43:12</t>
  </si>
  <si>
    <t>Kaitron5000</t>
  </si>
  <si>
    <t>This is what everyone uses Reddit for, an alternate reality. (Besides the fact that she cheated which isn't acceptable.) Reddit is used by many to anonymously explore the more taboo sides of life. Especially when people don't feel safe enough to share their kinks without judgment, or they just feel a heap of shame around them. Kinks aren't reality. 
The fact that she cheated is separate and you shouldn't see it as something you "have to just get over".</t>
  </si>
  <si>
    <t>https://www.reddit.com/r/relationship_advice/comments/1awaq24/i_40m_found_out_wife_40f_sent_nudes_on_reddit/krg48ig/</t>
  </si>
  <si>
    <t>krfusyv</t>
  </si>
  <si>
    <t>02-21-2024 12:31:04</t>
  </si>
  <si>
    <t>Remember that time spent together is not a good enough reason to keep a relationship</t>
  </si>
  <si>
    <t>https://www.reddit.com/r/relationship_advice/comments/1awaq24/i_40m_found_out_wife_40f_sent_nudes_on_reddit/krfusyv/</t>
  </si>
  <si>
    <t>krg0tvz</t>
  </si>
  <si>
    <t>02-21-2024 13:18:50</t>
  </si>
  <si>
    <t>Would you want your children to stay with a partner who did this to them?</t>
  </si>
  <si>
    <t>https://www.reddit.com/r/relationship_advice/comments/1awaq24/i_40m_found_out_wife_40f_sent_nudes_on_reddit/krg0tvz/</t>
  </si>
  <si>
    <t>krg1k3w</t>
  </si>
  <si>
    <t>02-21-2024 13:24:06</t>
  </si>
  <si>
    <t>She's been doing more than imagining</t>
  </si>
  <si>
    <t>https://www.reddit.com/r/relationship_advice/comments/1awaq24/i_40m_found_out_wife_40f_sent_nudes_on_reddit/krg1k3w/</t>
  </si>
  <si>
    <t>krghzaz</t>
  </si>
  <si>
    <t>02-21-2024 15:11:25</t>
  </si>
  <si>
    <t>ryeong</t>
  </si>
  <si>
    <t>Spend the other half with someone who loves you and wants to be there for you and only you. That's not her.</t>
  </si>
  <si>
    <t>https://www.reddit.com/r/relationship_advice/comments/1awaq24/i_40m_found_out_wife_40f_sent_nudes_on_reddit/krghzaz/</t>
  </si>
  <si>
    <t>krg0nx0</t>
  </si>
  <si>
    <t>02-21-2024 13:17:35</t>
  </si>
  <si>
    <t>Zerilos1</t>
  </si>
  <si>
    <t>I’m not saying that you should or shouldn’t stay with her, but getting relationship advice from Reddit is a horrible HORRIBLE idea. All advice is going to direct you towards divorce. 
Again, you need to do what is best for you. Seek counseling for yourself and marriage counseling.</t>
  </si>
  <si>
    <t>https://www.reddit.com/r/relationship_advice/comments/1awaq24/i_40m_found_out_wife_40f_sent_nudes_on_reddit/krg0nx0/</t>
  </si>
  <si>
    <t>krgdjwt</t>
  </si>
  <si>
    <t>02-21-2024 14:44:37</t>
  </si>
  <si>
    <t>Sylentskye</t>
  </si>
  <si>
    <t>I’ve been on reddit for over 10 years, given lots of advice and had occasional people message me.  While one cannot control what someone else sends, they have 100% control over how they respond.  The sad truth is that your wife wanted to do what she did.  If your depression sucked so bad for her, she should have left you and not snuck around.</t>
  </si>
  <si>
    <t>https://www.reddit.com/r/relationship_advice/comments/1awaq24/i_40m_found_out_wife_40f_sent_nudes_on_reddit/krgdjwt/</t>
  </si>
  <si>
    <t>krga9lw</t>
  </si>
  <si>
    <t>02-21-2024 14:23:49</t>
  </si>
  <si>
    <t>awholedamngarden</t>
  </si>
  <si>
    <t>Redditors are biased towards telling folks to leave and are going to hype you up about how awful she is (and to be fair it sounds like she has not been great)…
Personally if you really love her, I would try marriage counseling first but also get an individual therapist to help you work through your own feelings and make sure you’re advocating for whatever you really want.</t>
  </si>
  <si>
    <t>https://www.reddit.com/r/relationship_advice/comments/1awaq24/i_40m_found_out_wife_40f_sent_nudes_on_reddit/krga9lw/</t>
  </si>
  <si>
    <t>krg6wxu</t>
  </si>
  <si>
    <t>That’s the problem. Too much repressed during both of your prime years can feed regret especially now when everything is advertising sex and promiscuity everywhere you look online. 
You’ve never hit a strip club? Never paid extra at a massage place or strip club in 20 years? Self imposed if so. If you guys have been faithful to one another for 20 years… you’ve both paid your dues and proved your word. Have the big boy big girl conversation and lead your partner onto the next journey of your marriage. 
Address the emotional side of things first. Women don’t often cheat just because of the physical. It’s emotional hence the attention for two weeks online before sending nudes. 
Likely just needs attention and to feel validated externally - unfortunately. Women tend to not care what their husband thinks so it doesn’t matter if you’ve praised her or not. 
Put things into perspective for her.</t>
  </si>
  <si>
    <t>https://www.reddit.com/r/relationship_advice/comments/1awaq24/i_40m_found_out_wife_40f_sent_nudes_on_reddit/krg6wxu/</t>
  </si>
  <si>
    <t>krgja82</t>
  </si>
  <si>
    <t>02-21-2024 15:19:02</t>
  </si>
  <si>
    <t>A lot of time invested to throw away for what chatting on Reddit FFS man. Sounds like you guys need time off alone away from the kids</t>
  </si>
  <si>
    <t>https://www.reddit.com/r/relationship_advice/comments/1awaq24/i_40m_found_out_wife_40f_sent_nudes_on_reddit/krgja82/</t>
  </si>
  <si>
    <t>krgjyrp</t>
  </si>
  <si>
    <t>02-21-2024 15:22:58</t>
  </si>
  <si>
    <t>Having read these stories for years not I would suspect that this has been her whole dating life even before you, and that there is some sort of prior history of sexual abuse in her childhood.  You may or may not know about it.  
She is operating like a junky and her drug of choice is attention from men.   This is a very common scenario, like I have read this story thousands of times.</t>
  </si>
  <si>
    <t>https://www.reddit.com/r/relationship_advice/comments/1awaq24/i_40m_found_out_wife_40f_sent_nudes_on_reddit/krgjyrp/</t>
  </si>
  <si>
    <t>krgoeka</t>
  </si>
  <si>
    <t>02-21-2024 15:48:20</t>
  </si>
  <si>
    <t>I very clearly stated she can’t be trusted</t>
  </si>
  <si>
    <t>https://www.reddit.com/r/relationship_advice/comments/1awaq24/i_40m_found_out_wife_40f_sent_nudes_on_reddit/krgoeka/</t>
  </si>
  <si>
    <t>krfxrzx</t>
  </si>
  <si>
    <t>02-21-2024 12:55:18</t>
  </si>
  <si>
    <t>ThrowRA456344a</t>
  </si>
  <si>
    <t>Trust can return but it’s impossible to return to 100% trust.  She’s proven already (twice) that she’ll step outside of a relationship.  Honestly she doesn’t sound like a loyal woman at all.  
If it was me I’d walk away.  One time is hard. Two times is unforgivable and at that point staying is stupidity</t>
  </si>
  <si>
    <t>https://www.reddit.com/r/relationship_advice/comments/1awaq24/i_40m_found_out_wife_40f_sent_nudes_on_reddit/krfxrzx/</t>
  </si>
  <si>
    <t>krgjkdt</t>
  </si>
  <si>
    <t>02-21-2024 15:20:40</t>
  </si>
  <si>
    <t>She was definitely talking to someone else when you came home. Check that call log of hers.</t>
  </si>
  <si>
    <t>https://www.reddit.com/r/relationship_advice/comments/1awaq24/i_40m_found_out_wife_40f_sent_nudes_on_reddit/krgjkdt/</t>
  </si>
  <si>
    <t>krgk8l6</t>
  </si>
  <si>
    <t>02-21-2024 15:24:33</t>
  </si>
  <si>
    <t>I only say it how it is because I went through it myself man.
They have all their excuses, "they lost themselves" "they never got to fully experience their youth" blah blah blah, they will justify it a 1000 different ways, she will blame you for it.
The matter of the fact is, she doesn't respect you, and she doesn't respect your marriage.
You have to be the one to decide how to react to that information. 
I wish you luck, it's not an easy journey.</t>
  </si>
  <si>
    <t>https://www.reddit.com/r/relationship_advice/comments/1awaq24/i_40m_found_out_wife_40f_sent_nudes_on_reddit/krgk8l6/</t>
  </si>
  <si>
    <t>krfyo2s</t>
  </si>
  <si>
    <t>02-21-2024 13:02:19</t>
  </si>
  <si>
    <t>Don’t let time together and happy memories cloud judgement. You have recent behaviour to use as a barometer here. A far better measure of “who she’s likely to be tomorrow” than referencing the kind of person she was decades ago.
Doesn’t mean pull the nuke. But at the very least you need it on the table as a possible option here and it needs to be made clear to her that is the case. The gravity of her actions needs to be understood by her and her “it’s just Reddit” mindset needs to be challenged at every turn. Full acceptance of wrongdoing from her and genuine desire (and effort) to rectify her wrongs needs to be the bare minimum to continue. 
Any attempt to float her behaviour onto you “well you work so much” “well you don’t x” means instant disqualification from reconciliation imho. At every turn she had the option to discuss any possible grievances with you instead of with randoms online who she then sent nudes to. Perhaps it is true that something you did could have resulted in her needing to make such a choice but that is not the same thing as it being responsible for which actual choice she made.</t>
  </si>
  <si>
    <t>https://www.reddit.com/r/relationship_advice/comments/1awaq24/i_40m_found_out_wife_40f_sent_nudes_on_reddit/krfyo2s/</t>
  </si>
  <si>
    <t>krg8fr1</t>
  </si>
  <si>
    <t>02-21-2024 14:11:49</t>
  </si>
  <si>
    <t>And remember, once a cheater, always a cheater!</t>
  </si>
  <si>
    <t>https://www.reddit.com/r/relationship_advice/comments/1awaq24/i_40m_found_out_wife_40f_sent_nudes_on_reddit/krg8fr1/</t>
  </si>
  <si>
    <t>krfvq9n</t>
  </si>
  <si>
    <t>02-21-2024 12:38:48</t>
  </si>
  <si>
    <t>OP
As someone whose ex-wife cheated on him, I can tell you that it's easy for the betrayed spouse to mistake regret for remorse.
Remorse is a feeling of understanding the wrongness of one’s actions and empathizing with the wronged party
Regret is being sorry about getting busted</t>
  </si>
  <si>
    <t>https://www.reddit.com/r/relationship_advice/comments/1awaq24/i_40m_found_out_wife_40f_sent_nudes_on_reddit/krfvq9n/</t>
  </si>
  <si>
    <t>krfvlgd</t>
  </si>
  <si>
    <t>02-21-2024 12:37:41</t>
  </si>
  <si>
    <t>I'm so sorry about this but I think you need to have a sit down with her. If this alternate world is something that she considers more of a priority compared to your relationship, it might be time to throw in the towel. For now, since both of you are still processing what happened, it might be the best time to reach out to your friends or close people so you don't feel too drowned about the situation. 
Eventually though, you need to talk to her and you need to do some self-reflecting too. Are you prepared to try and continue this relationship still? Does she want to change? Do you think you can trust her again? These are questions you have to ask.</t>
  </si>
  <si>
    <t>https://www.reddit.com/r/relationship_advice/comments/1awaq24/i_40m_found_out_wife_40f_sent_nudes_on_reddit/krfvlgd/</t>
  </si>
  <si>
    <t>krg1rh1</t>
  </si>
  <si>
    <t>02-21-2024 13:25:35</t>
  </si>
  <si>
    <t>This is what you get for staying with her after she fucked someone else.</t>
  </si>
  <si>
    <t>https://www.reddit.com/r/relationship_advice/comments/1awaq24/i_40m_found_out_wife_40f_sent_nudes_on_reddit/krg1rh1/</t>
  </si>
  <si>
    <t>krgqe8k</t>
  </si>
  <si>
    <t>02-21-2024 15:59:30</t>
  </si>
  <si>
    <t>_goldendaze</t>
  </si>
  <si>
    <t>I believe everyone is remorseful when it comes to cheating on someone they genuinely care about. I do believe she loves you and cares about you, but in all reality, I don’t think she is in love with you. I think she has been comfortable with you. I think she likes the thrill of hooking up and sneaking around. I know it’s so hard to even imagine yourself moving on and not having her by your side, but you are so much stronger than you know. I stayed with my person for 8 years and two babies in and I always found his excuses and reasons to be actually logical to him, but they were only excuses to make me feel bad about something he did wrong to me. He always turned the problem around on me, like if I would’ve done one thing differently it wouldn’t have happened. I sat there and made HIM feel better because of how “badly” he felt about what he’d done to me, but did it stop him? No, he just got better at covering it all up, while I bandaged all his “wounds” and was left all alone with my thoughts and emotions. I always have to ask myself, is this something I am capable of getting over and forgiving him for? Is this something I can be okay with when I’m laying with him being intimate? And it isn’t. I know what I’m capable of. I know my insecurities and I know that I deserve better (even though my demons do their best to convince me otherwise) and so do you. This world has so so so many people in it. I never thought I could find someone to love me the way I needed to be loved, but I did. I thought sex was good until I found someone who is truly in love with me and our future together and now sex is literally the best it’s ever been. He brought his son along to join my chaos and now we have our own precious little bundle to share with one another as well. It’s still hard because I battle with depression and struggle with insecurities, but when you find your person, they don’t abandon you. They don’t seek out attention from someone else. They love you. Even if they don’t know what you need in the moment. They don’t betray you. I pray you find someone who cherishes you the way you deserve. The way we all deserve.</t>
  </si>
  <si>
    <t>https://www.reddit.com/r/relationship_advice/comments/1awaq24/i_40m_found_out_wife_40f_sent_nudes_on_reddit/krgqe8k/</t>
  </si>
  <si>
    <t>krgdc8p</t>
  </si>
  <si>
    <t>02-21-2024 14:43:18</t>
  </si>
  <si>
    <t>Glad someone said it.</t>
  </si>
  <si>
    <t>https://www.reddit.com/r/relationship_advice/comments/1awaq24/i_40m_found_out_wife_40f_sent_nudes_on_reddit/krgdc8p/</t>
  </si>
  <si>
    <t>krg6kf0</t>
  </si>
  <si>
    <t>02-21-2024 13:59:06</t>
  </si>
  <si>
    <t>https://www.reddit.com/r/relationship_advice/comments/1awaq24/i_40m_found_out_wife_40f_sent_nudes_on_reddit/krg6kf0/</t>
  </si>
  <si>
    <t>krg7rxc</t>
  </si>
  <si>
    <t>02-21-2024 14:07:20</t>
  </si>
  <si>
    <t>bippitybopitybitch</t>
  </si>
  <si>
    <t>I wouldn’t even do the DNA test. If they were babies *maybe*, but they’re not &amp; he presumably loves his children and should leave them out of this mess</t>
  </si>
  <si>
    <t>https://www.reddit.com/r/relationship_advice/comments/1awaq24/i_40m_found_out_wife_40f_sent_nudes_on_reddit/krg7rxc/</t>
  </si>
  <si>
    <t>krgkqxo</t>
  </si>
  <si>
    <t>lifelesslies</t>
  </si>
  <si>
    <t>right. it is like he forgot he said she cheated</t>
  </si>
  <si>
    <t>https://www.reddit.com/r/relationship_advice/comments/1awaq24/i_40m_found_out_wife_40f_sent_nudes_on_reddit/krgkqxo/</t>
  </si>
  <si>
    <t>krgqgfs</t>
  </si>
  <si>
    <t>02-21-2024 15:59:51</t>
  </si>
  <si>
    <t>And therapy. Lots of therapy. She needs to know and really understand why she’s doing this, if she wants a chance at fixing it and stopping the behaviour. </t>
  </si>
  <si>
    <t>https://www.reddit.com/r/relationship_advice/comments/1awaq24/i_40m_found_out_wife_40f_sent_nudes_on_reddit/krgqgfs/</t>
  </si>
  <si>
    <t>krgfzkj</t>
  </si>
  <si>
    <t>02-21-2024 14:59:26</t>
  </si>
  <si>
    <t>I totally see your point, yes.  But when you say "after everything"... it could be the one event over a decade ago before engagement, and one lapse of judgement online.
That kind of thing would be a dealbreaker early on, but a decade in with kids... There are ways to work through that, IF he finds out that those two things were all there were.
A deep dive into her phone and email and things would be warranted though, I'd certainly want a lot of time to figure out whether I believed her or whether she was hiding more.</t>
  </si>
  <si>
    <t>https://www.reddit.com/r/relationship_advice/comments/1awaq24/i_40m_found_out_wife_40f_sent_nudes_on_reddit/krgfzkj/</t>
  </si>
  <si>
    <t>krfv77j</t>
  </si>
  <si>
    <t>02-21-2024 12:34:25</t>
  </si>
  <si>
    <t>This is all got unleashed last night. She seems remorseful, but I think is still in a little bit of shock honestly.</t>
  </si>
  <si>
    <t>https://www.reddit.com/r/relationship_advice/comments/1awaq24/i_40m_found_out_wife_40f_sent_nudes_on_reddit/krfv77j/</t>
  </si>
  <si>
    <t>krgjhgu</t>
  </si>
  <si>
    <t>02-21-2024 15:20:11</t>
  </si>
  <si>
    <t>javukasin</t>
  </si>
  <si>
    <t>It’s definitely not what everyone uses Reddit for 🙄. It’s not just the physical cheating that isn’t acceptable: it’s also the chatting with, and sending a nude to, a married man. She’s not just “exploring her kinks” at this point</t>
  </si>
  <si>
    <t>https://www.reddit.com/r/relationship_advice/comments/1awaq24/i_40m_found_out_wife_40f_sent_nudes_on_reddit/krgjhgu/</t>
  </si>
  <si>
    <t>krgnc1k</t>
  </si>
  <si>
    <t>02-21-2024 15:42:19</t>
  </si>
  <si>
    <t>e55at</t>
  </si>
  <si>
    <t>😂 what are you talking about mate. Reddit isn't a kink site. Sure, there are nsfw subreddits and those that discuss taboo topics but claiming that all redditors are part of those communities is plain silly.</t>
  </si>
  <si>
    <t>https://www.reddit.com/r/relationship_advice/comments/1awaq24/i_40m_found_out_wife_40f_sent_nudes_on_reddit/krgnc1k/</t>
  </si>
  <si>
    <t>krgny34</t>
  </si>
  <si>
    <t>Yeah everyone isn’t on Reddit for an emotional affair. Lol. Fucking nonsense.</t>
  </si>
  <si>
    <t>https://www.reddit.com/r/relationship_advice/comments/1awaq24/i_40m_found_out_wife_40f_sent_nudes_on_reddit/krgny34/</t>
  </si>
  <si>
    <t>krg2n2g</t>
  </si>
  <si>
    <t>02-21-2024 13:32:00</t>
  </si>
  <si>
    <t>TalmidimUC</t>
  </si>
  <si>
    <t>Way too many people buy into lost/sunken cost fallacy. If shit gets bad, it doesn’t mean it will stay bad forever, or we won’t be capable of growing and moving forward once again.</t>
  </si>
  <si>
    <t>https://www.reddit.com/r/relationship_advice/comments/1awaq24/i_40m_found_out_wife_40f_sent_nudes_on_reddit/krg2n2g/</t>
  </si>
  <si>
    <t>"Early 30s Male"</t>
  </si>
  <si>
    <t>krg1p4f</t>
  </si>
  <si>
    <t>02-21-2024 13:25:07</t>
  </si>
  <si>
    <t>&gt; All advice is going to direct you towards divorce. 
You say that like it's aberrant when someone says their wife cheated to tell them you'd divorce for it.</t>
  </si>
  <si>
    <t>https://www.reddit.com/r/relationship_advice/comments/1awaq24/i_40m_found_out_wife_40f_sent_nudes_on_reddit/krg1p4f/</t>
  </si>
  <si>
    <t>krg6lcg</t>
  </si>
  <si>
    <t>02-21-2024 13:59:17</t>
  </si>
  <si>
    <t>Agreed!! The jilted, hardened, jaded, jealous people tell you to dump your partner. Just so you will be the same as them,!!! ALONE!!! MISERABLE!! Communication is the only way!! Not random, strange, lonely people. I get hit up to "chat". Tempted. But I don't. It just takes one s.smooth talker to destroy your reality. Talk to a therapist, a lawyer. Not strangers. Good luck. Oh, get tested for STDS stat!!!</t>
  </si>
  <si>
    <t>https://www.reddit.com/r/relationship_advice/comments/1awaq24/i_40m_found_out_wife_40f_sent_nudes_on_reddit/krg6lcg/</t>
  </si>
  <si>
    <t>krfyutv</t>
  </si>
  <si>
    <t>02-21-2024 13:03:47</t>
  </si>
  <si>
    <t>Nothing is ever 100% to begin with lol. We as people cover the spread with hope and faith. Regardless though, anything can return to where it was and even stronger than before: just takes a lot of work. 
I hear ya, but stupidity is a relative term and divorce is difficult. Many argue it’s more difficult than sticking around and actually growing as an individual and a couple. Especially when children are involved because you will ALWAYS have a relationship with that person even if you are not partners. Throwing the baby out with the bath water should not be an automatic when lives are involved and the fact that we all make mistakes. If they had a happy home before, they can have it again and even a happier one. 
The question is willingness. And that should always be the first question.</t>
  </si>
  <si>
    <t>https://www.reddit.com/r/relationship_advice/comments/1awaq24/i_40m_found_out_wife_40f_sent_nudes_on_reddit/krfyutv/</t>
  </si>
  <si>
    <t>krggirk</t>
  </si>
  <si>
    <t>IsolatedHead</t>
  </si>
  <si>
    <t>&gt;One time is hard. Two times is unforgivable and at that point staying is stupidity
I'm a very stupid man</t>
  </si>
  <si>
    <t>https://www.reddit.com/r/relationship_advice/comments/1awaq24/i_40m_found_out_wife_40f_sent_nudes_on_reddit/krggirk/</t>
  </si>
  <si>
    <t>krgoybh</t>
  </si>
  <si>
    <t>Love the what you passed your message on both comments. Beautifully written</t>
  </si>
  <si>
    <t>https://www.reddit.com/r/relationship_advice/comments/1awaq24/i_40m_found_out_wife_40f_sent_nudes_on_reddit/krgoybh/</t>
  </si>
  <si>
    <t>krg7hot</t>
  </si>
  <si>
    <t>02-21-2024 14:05:25</t>
  </si>
  <si>
    <t>I’m really sorry to hear that my friend. I hope all is well with you now.</t>
  </si>
  <si>
    <t>https://www.reddit.com/r/relationship_advice/comments/1awaq24/i_40m_found_out_wife_40f_sent_nudes_on_reddit/krg7hot/</t>
  </si>
  <si>
    <t>krglgf8</t>
  </si>
  <si>
    <t>02-21-2024 15:31:35</t>
  </si>
  <si>
    <t>NaZul15</t>
  </si>
  <si>
    <t>Imo sending nudes on reddit already goes too far. I care about being special and exclusive to one another. I would not like my girl to show her goods to other men.</t>
  </si>
  <si>
    <t>https://www.reddit.com/r/relationship_advice/comments/1awaq24/i_40m_found_out_wife_40f_sent_nudes_on_reddit/krglgf8/</t>
  </si>
  <si>
    <t>krg8gmc</t>
  </si>
  <si>
    <t>02-21-2024 14:11:58</t>
  </si>
  <si>
    <t>blahdiblah234</t>
  </si>
  <si>
    <t>Agreed in some sense. In another sense, if they divorce, someone is going to have to pay child support and if the kids aren’t his, it shouldn’t be him. Doesn’t mean he can’t love them to death.</t>
  </si>
  <si>
    <t>https://www.reddit.com/r/relationship_advice/comments/1awaq24/i_40m_found_out_wife_40f_sent_nudes_on_reddit/krg8gmc/</t>
  </si>
  <si>
    <t>krg8ss7</t>
  </si>
  <si>
    <t>02-21-2024 14:14:13</t>
  </si>
  <si>
    <t>NeartAgusOnoir</t>
  </si>
  <si>
    <t>Regardless of if he loves them or not he should find out.  If it comes to divorce he could absolutely choose to remain in their lives, however, it would help him in divorce proceedings to show his wife cheated and lied.  He will likely still pay child support, but it would give him a better leg to stand on and perhaps even gain more custody of the kids if he can demonstrate how bad his wife really is.  All conjectures of course.  
As for everything else: she needs to agree to whatever he asks of her to regain his trust, including therapy for her and couples for them.  In all likelihood this marriage is doomed, but it’s worth a shot.</t>
  </si>
  <si>
    <t>https://www.reddit.com/r/relationship_advice/comments/1awaq24/i_40m_found_out_wife_40f_sent_nudes_on_reddit/krg8ss7/</t>
  </si>
  <si>
    <t>krgj4y8</t>
  </si>
  <si>
    <t>02-21-2024 15:18:10</t>
  </si>
  <si>
    <t>The problem with that thinking is that often kids grow up and do DNA tests on themselves and find out in the most unexpected and brutal way.  Better to tell them in a controlled environment when they are old enough to hear it.  It's really awful what it does to these people.  It can have life long implications.   
There are also medical reasons.</t>
  </si>
  <si>
    <t>https://www.reddit.com/r/relationship_advice/comments/1awaq24/i_40m_found_out_wife_40f_sent_nudes_on_reddit/krgj4y8/</t>
  </si>
  <si>
    <t>krggoju</t>
  </si>
  <si>
    <t>02-21-2024 15:03:42</t>
  </si>
  <si>
    <t>It won’t help the kids in anyway. I’ve been through this. I’m that kid. They think they stay for the sake of the kids but in reality the kids are affected even more after that. The cheater will always be a cheater. They’ll say they have changed and I’ll even amend they won’t cheat for few years. But they go back to their old habits again. They will. And then all hell breaks loose.</t>
  </si>
  <si>
    <t>https://www.reddit.com/r/relationship_advice/comments/1awaq24/i_40m_found_out_wife_40f_sent_nudes_on_reddit/krggoju/</t>
  </si>
  <si>
    <t>krgjylb</t>
  </si>
  <si>
    <t>02-21-2024 15:22:57</t>
  </si>
  <si>
    <t>Impossible_Dance_443</t>
  </si>
  <si>
    <t>She's already emotionally cheating by sending nudes to a random guy she met on reddit. That's a pattern and twice she's cheated. 
Fool me once...</t>
  </si>
  <si>
    <t>https://www.reddit.com/r/relationship_advice/comments/1awaq24/i_40m_found_out_wife_40f_sent_nudes_on_reddit/krgjylb/</t>
  </si>
  <si>
    <t>krg3aks</t>
  </si>
  <si>
    <t>02-21-2024 13:36:37</t>
  </si>
  <si>
    <t>kittenmarshmallows</t>
  </si>
  <si>
    <t>She seems more upset she got caught then anything.  Or embarrassed.</t>
  </si>
  <si>
    <t>https://www.reddit.com/r/relationship_advice/comments/1awaq24/i_40m_found_out_wife_40f_sent_nudes_on_reddit/krg3aks/</t>
  </si>
  <si>
    <t>krganwb</t>
  </si>
  <si>
    <t>02-21-2024 14:26:21</t>
  </si>
  <si>
    <t>Justthewhole</t>
  </si>
  <si>
    <t>Did the picture she sent include her face? Like, is it clearly identifiable as her?
Because the other issue is that picture WILL end up elsewhere on the internet</t>
  </si>
  <si>
    <t>https://www.reddit.com/r/relationship_advice/comments/1awaq24/i_40m_found_out_wife_40f_sent_nudes_on_reddit/krganwb/</t>
  </si>
  <si>
    <t>krg3hpr</t>
  </si>
  <si>
    <t>02-21-2024 13:38:01</t>
  </si>
  <si>
    <t>Just leave bro no need to continue.. u will be wasting ur time if u wanna continue.. value and respect your self more,live a better life where she isnt ur partener..</t>
  </si>
  <si>
    <t>https://www.reddit.com/r/relationship_advice/comments/1awaq24/i_40m_found_out_wife_40f_sent_nudes_on_reddit/krg3hpr/</t>
  </si>
  <si>
    <t>krgrb7g</t>
  </si>
  <si>
    <t>02-21-2024 16:04:38</t>
  </si>
  <si>
    <t>Have you done couples counselling? Not excusing your wife’s behaviour but it seems like she’s seeking validation outside your marriage. 
What other things did she say or post that troubled you? </t>
  </si>
  <si>
    <t>https://www.reddit.com/r/relationship_advice/comments/1awaq24/i_40m_found_out_wife_40f_sent_nudes_on_reddit/krgrb7g/</t>
  </si>
  <si>
    <t>krgrymm</t>
  </si>
  <si>
    <t>I wasn't referring to that, which is specifically why I said BESIDES THE CHEATING. Learn to read lol</t>
  </si>
  <si>
    <t>https://www.reddit.com/r/relationship_advice/comments/1awaq24/i_40m_found_out_wife_40f_sent_nudes_on_reddit/krgrymm/</t>
  </si>
  <si>
    <t>krg4ddp</t>
  </si>
  <si>
    <t>02-21-2024 13:44:09</t>
  </si>
  <si>
    <t>CD274</t>
  </si>
  <si>
    <t>Reddit is full of young people who haven't been through all of the ups and downs a 20, 30, 40 year relationship has. And it's all very sex focused. And immature.  And knee jerky. So yeah</t>
  </si>
  <si>
    <t>https://www.reddit.com/r/relationship_advice/comments/1awaq24/i_40m_found_out_wife_40f_sent_nudes_on_reddit/krg4ddp/</t>
  </si>
  <si>
    <t>krg71qw</t>
  </si>
  <si>
    <t>02-21-2024 14:02:24</t>
  </si>
  <si>
    <t>We don’t know how long ago that was. If they’ve been married for 20 years, then IMHO that’s ancient history. Still it’s his decision. 
Again, I’m not saying he should or shouldn’t get a divorce. I’m only saying that Reddit is not the place to go for relationship advice. I’ve seen people demand divorce over some very silly shit.</t>
  </si>
  <si>
    <t>https://www.reddit.com/r/relationship_advice/comments/1awaq24/i_40m_found_out_wife_40f_sent_nudes_on_reddit/krg71qw/</t>
  </si>
  <si>
    <t>krgbxqw</t>
  </si>
  <si>
    <t>02-21-2024 14:34:32</t>
  </si>
  <si>
    <t>No, they tell you to divorce, because it's inevitable. There's not one time a cheater only cheated once, then never cheated again. They may behave for the probation period, but they always reoffend.</t>
  </si>
  <si>
    <t>https://www.reddit.com/r/relationship_advice/comments/1awaq24/i_40m_found_out_wife_40f_sent_nudes_on_reddit/krgbxqw/</t>
  </si>
  <si>
    <t>krg86t1</t>
  </si>
  <si>
    <t>02-21-2024 14:10:09</t>
  </si>
  <si>
    <t>Exactly.</t>
  </si>
  <si>
    <t>https://www.reddit.com/r/relationship_advice/comments/1awaq24/i_40m_found_out_wife_40f_sent_nudes_on_reddit/krg86t1/</t>
  </si>
  <si>
    <t>krg65sf</t>
  </si>
  <si>
    <t>02-21-2024 13:56:21</t>
  </si>
  <si>
    <t>Thank you for your reply</t>
  </si>
  <si>
    <t>https://www.reddit.com/r/relationship_advice/comments/1awaq24/i_40m_found_out_wife_40f_sent_nudes_on_reddit/krg65sf/</t>
  </si>
  <si>
    <t>krg7a6o</t>
  </si>
  <si>
    <t>02-21-2024 14:04:00</t>
  </si>
  <si>
    <t>tenniskitten</t>
  </si>
  <si>
    <t>There's a lot of truth here in this advice</t>
  </si>
  <si>
    <t>https://www.reddit.com/r/relationship_advice/comments/1awaq24/i_40m_found_out_wife_40f_sent_nudes_on_reddit/krg7a6o/</t>
  </si>
  <si>
    <t>krgbamh</t>
  </si>
  <si>
    <t>02-21-2024 14:30:24</t>
  </si>
  <si>
    <t>Thank you! I'm good now. Hit rock bottom, moved far away, found a wonderful woman and now living happily married dad life!</t>
  </si>
  <si>
    <t>https://www.reddit.com/r/relationship_advice/comments/1awaq24/i_40m_found_out_wife_40f_sent_nudes_on_reddit/krgbamh/</t>
  </si>
  <si>
    <t>krge0lj</t>
  </si>
  <si>
    <t>02-21-2024 14:47:31</t>
  </si>
  <si>
    <t>In a way though it’s only fair that the kid knows who its real father is, right? Maybe not idk. I know it’s important for medical reasons / disease risk assessments</t>
  </si>
  <si>
    <t>https://www.reddit.com/r/relationship_advice/comments/1awaq24/i_40m_found_out_wife_40f_sent_nudes_on_reddit/krge0lj/</t>
  </si>
  <si>
    <t>krg8x3r</t>
  </si>
  <si>
    <t>Wouldn’t that also lower his chances of custody if he was trying to get out of paternity &amp; child support though? Perhaps he makes less than his wife and they end up with 50/50 custody - wouldn’t she be the one making child support payments??
I’d consult with a lawyer before taking anyyyy drastic steps</t>
  </si>
  <si>
    <t>https://www.reddit.com/r/relationship_advice/comments/1awaq24/i_40m_found_out_wife_40f_sent_nudes_on_reddit/krg8x3r/</t>
  </si>
  <si>
    <t>krgh24p</t>
  </si>
  <si>
    <t>02-21-2024 15:05:58</t>
  </si>
  <si>
    <t>GalumphingWithGlee</t>
  </si>
  <si>
    <t>Child support is financial payment in lieu of actually caring for the child yourself, though. If OP would want custody of the children, finding out he's not the biological father would not work in his favor.</t>
  </si>
  <si>
    <t>https://www.reddit.com/r/relationship_advice/comments/1awaq24/i_40m_found_out_wife_40f_sent_nudes_on_reddit/krgh24p/</t>
  </si>
  <si>
    <t>krgcat6</t>
  </si>
  <si>
    <t>02-21-2024 14:36:49</t>
  </si>
  <si>
    <t>agreeingstorm9</t>
  </si>
  <si>
    <t>If the kids aren't biologically his it wouldn't matter at this point.  It sounds like OP loves these kids and is the only dad they have known.  That is all the courts will care about.  That they're not biologically his may be irrelevant as far as child support is concerned.  He's been raising them as his own for X years and that is what matters.</t>
  </si>
  <si>
    <t>https://www.reddit.com/r/relationship_advice/comments/1awaq24/i_40m_found_out_wife_40f_sent_nudes_on_reddit/krgcat6/</t>
  </si>
  <si>
    <t>krgoch6</t>
  </si>
  <si>
    <t>02-21-2024 15:48:00</t>
  </si>
  <si>
    <t>armthechild</t>
  </si>
  <si>
    <t>Depending on how long he has been living as their father, he will be on the hook for child support regardless of the DNA results.</t>
  </si>
  <si>
    <t>https://www.reddit.com/r/relationship_advice/comments/1awaq24/i_40m_found_out_wife_40f_sent_nudes_on_reddit/krgoch6/</t>
  </si>
  <si>
    <t>krg9b1n</t>
  </si>
  <si>
    <t>Yeah, this is all something to discuss **thoroughly** with a lawyer before jumping to any drastic moves. I can see this harming his chances at joint custody and also harming his chances at receiving child support if his wife is the higher-earner. Plus, it could have the potential of crushing his children and leaving life-long scars on their ability to love and trust others. Definitely not a move to make while uninformed of the consequences</t>
  </si>
  <si>
    <t>https://www.reddit.com/r/relationship_advice/comments/1awaq24/i_40m_found_out_wife_40f_sent_nudes_on_reddit/krg9b1n/</t>
  </si>
  <si>
    <t>krgkpkg</t>
  </si>
  <si>
    <t>02-21-2024 15:27:19</t>
  </si>
  <si>
    <t>Yeah &amp; that’s fine and very valid - I’m more so  just saying don’t run off and do a dna test without consulting with a lawyer about possible implications &amp; don’t even consider informing the children without establishing them with a therapist they trust for a few months (and until they’re old enough to process it healthily)</t>
  </si>
  <si>
    <t>https://www.reddit.com/r/relationship_advice/comments/1awaq24/i_40m_found_out_wife_40f_sent_nudes_on_reddit/krgkpkg/</t>
  </si>
  <si>
    <t>krg4moi</t>
  </si>
  <si>
    <t>02-21-2024 13:45:55</t>
  </si>
  <si>
    <t>If someone says their SO cheated, my universal advice is to leave. There are no circumstances, no mitigating factors, that would make me suggest stay.</t>
  </si>
  <si>
    <t>https://www.reddit.com/r/relationship_advice/comments/1awaq24/i_40m_found_out_wife_40f_sent_nudes_on_reddit/krg4moi/</t>
  </si>
  <si>
    <t>krgj0wp</t>
  </si>
  <si>
    <t>02-21-2024 15:17:31</t>
  </si>
  <si>
    <t>Yeah my thoughts exactly the amount of times I read trolling comments clearly from young guys with ZERO life experience. Projecting their immature relationships onto a family makes no sense. This is the problem with social media. Bring back jerry springer!!</t>
  </si>
  <si>
    <t>https://www.reddit.com/r/relationship_advice/comments/1awaq24/i_40m_found_out_wife_40f_sent_nudes_on_reddit/krgj0wp/</t>
  </si>
  <si>
    <t>krg77vx</t>
  </si>
  <si>
    <t>02-21-2024 14:03:34</t>
  </si>
  <si>
    <t>If they're "demanding" divorce over infidelity that isn't strange. Many people have "don't cheat on me" as a red line.</t>
  </si>
  <si>
    <t>https://www.reddit.com/r/relationship_advice/comments/1awaq24/i_40m_found_out_wife_40f_sent_nudes_on_reddit/krg77vx/</t>
  </si>
  <si>
    <t>krgbcys</t>
  </si>
  <si>
    <t>02-21-2024 14:30:49</t>
  </si>
  <si>
    <t>OpenerOfTheWays</t>
  </si>
  <si>
    <t>Even if none of those possibilities come into play he should consider what might happen if he gets blindsided with that information, say after a 23andMe test gets done by the family. Speaking of which, it might not be the most ethical thing to do, but suggesting a round of 23andMe kits for the family and watching the reaction could be telling, although I suspect not enough time has passed since the confrontation for this idea to not cause immediate stonewalling or similar.</t>
  </si>
  <si>
    <t>https://www.reddit.com/r/relationship_advice/comments/1awaq24/i_40m_found_out_wife_40f_sent_nudes_on_reddit/krgbcys/</t>
  </si>
  <si>
    <t>krgdq3z</t>
  </si>
  <si>
    <t>02-21-2024 14:45:42</t>
  </si>
  <si>
    <t>DBPeanut</t>
  </si>
  <si>
    <t>I agree with the last statement. Consulting with a lawyer is the right call in this situation.
I'm pretty sure, though, that while even asking for a DNA test will undoubtedly be used in court, if he has a geniune desire to parent these children (irregardless of if they're biologically his) that will be more important to the court than the DNA test happening. It's a pretty complicated situation, though, and it depends on the laws there and the judge.</t>
  </si>
  <si>
    <t>https://www.reddit.com/r/relationship_advice/comments/1awaq24/i_40m_found_out_wife_40f_sent_nudes_on_reddit/krgdq3z/</t>
  </si>
  <si>
    <t>krgbbus</t>
  </si>
  <si>
    <t>02-21-2024 14:30:37</t>
  </si>
  <si>
    <t>Proof of infidelity can be a major help in court. Also cab blow away her trickle truths.</t>
  </si>
  <si>
    <t>https://www.reddit.com/r/relationship_advice/comments/1awaq24/i_40m_found_out_wife_40f_sent_nudes_on_reddit/krgbbus/</t>
  </si>
  <si>
    <t>krgeok3</t>
  </si>
  <si>
    <t>02-21-2024 14:51:35</t>
  </si>
  <si>
    <t>mwilsony8ukfy</t>
  </si>
  <si>
    <t>This betrayal is unacceptable. Seek counseling and prioritize your well-being and that of your children.</t>
  </si>
  <si>
    <t>https://www.reddit.com/r/relationship_advice/comments/1awaq24/i_40m_found_out_wife_40f_sent_nudes_on_reddit/krgeok3/</t>
  </si>
  <si>
    <t>krg80o8</t>
  </si>
  <si>
    <t>nonbog</t>
  </si>
  <si>
    <t>&gt;If someone says their SO cheated, my universal advice is to leave. There are no circumstances, no mitigating factors, that would make me suggest stay.
That's exactly u/CD274's point. Very few people on this subreddit have actually been in a long-term relationship and barely anyone on here understands what that really entails. Nobody is perfect, everybody makes mistakes. For better or for worse, making a long-term relationship work is heavily about working to understand each other when it's hard. And when it's hardest, that's when it's the most important. Sometimes it's best to drop it and go, but if you have the attitude of dropping relationships every time something bad happens then you'll never have a really long relationship. All long relationships have big issues and all long relationships have worked on these things.</t>
  </si>
  <si>
    <t>https://www.reddit.com/r/relationship_advice/comments/1awaq24/i_40m_found_out_wife_40f_sent_nudes_on_reddit/krg80o8/</t>
  </si>
  <si>
    <t>krg6kas</t>
  </si>
  <si>
    <t>02-21-2024 13:59:05</t>
  </si>
  <si>
    <t>Yes yes I said that's what the userbase here is. I don't need more proof. They're like read one line move along. Thanks for your advice</t>
  </si>
  <si>
    <t>https://www.reddit.com/r/relationship_advice/comments/1awaq24/i_40m_found_out_wife_40f_sent_nudes_on_reddit/krg6kas/</t>
  </si>
  <si>
    <t>krg8455</t>
  </si>
  <si>
    <t>I’m not saying he should stay. I am saying that Reddit sucks for relationship advice.</t>
  </si>
  <si>
    <t>https://www.reddit.com/r/relationship_advice/comments/1awaq24/i_40m_found_out_wife_40f_sent_nudes_on_reddit/krg8455/</t>
  </si>
  <si>
    <t>krgj9he</t>
  </si>
  <si>
    <t>Yeah I mentioned that.   Go read some stories from people that happened to.  It's almost as bad for the father as the kids.  It's one of the reasons why I believe in mandatory DNA testing.  The damage in finding out later is just way too much.</t>
  </si>
  <si>
    <t>https://www.reddit.com/r/relationship_advice/comments/1awaq24/i_40m_found_out_wife_40f_sent_nudes_on_reddit/krgj9he/</t>
  </si>
  <si>
    <t>krgh68f</t>
  </si>
  <si>
    <t>&gt; if you have the attitude of dropping relationships every time something bad happens
Infidelity  
Abuse
Those are the only things that elicit a knee-jerk "I would not stay no matter the other circumstances" reaction from me. 
Not "something bad" but those specific irrevocable things.
&gt;Nobody is perfect, everybody makes mistakes. 
In terms of "have you ever cheated" many, many people are, in fact, perfect in their standing. It isn't an accomplishment. It's actually significantly easier to stay faithful than to cheat.</t>
  </si>
  <si>
    <t>https://www.reddit.com/r/relationship_advice/comments/1awaq24/i_40m_found_out_wife_40f_sent_nudes_on_reddit/krgh68f/</t>
  </si>
  <si>
    <t>krgdh3s</t>
  </si>
  <si>
    <t>QuaxlyDaDon</t>
  </si>
  <si>
    <t>Cheating isn’t a mistake, it’s a choice.</t>
  </si>
  <si>
    <t>https://www.reddit.com/r/relationship_advice/comments/1awaq24/i_40m_found_out_wife_40f_sent_nudes_on_reddit/krgdh3s/</t>
  </si>
  <si>
    <t>krgf2ax</t>
  </si>
  <si>
    <t>Sure, as are 99% of mistakes. People on here seem to mistake the word "mistake" for "accident".</t>
  </si>
  <si>
    <t>https://www.reddit.com/r/relationship_advice/comments/1awaq24/i_40m_found_out_wife_40f_sent_nudes_on_reddit/krgf2ax/</t>
  </si>
  <si>
    <t>02-21-2024 15:06:39</t>
  </si>
  <si>
    <t>02-21-2024 14:44:08</t>
  </si>
  <si>
    <t>02-21-2024 14:53:52</t>
  </si>
  <si>
    <t>02-21-2024 15:18:55</t>
  </si>
  <si>
    <t>krfu6be</t>
  </si>
  <si>
    <t>02-21-2024 12:25:37</t>
  </si>
  <si>
    <t>Do not do this, it will destroy your relationship. What you've seen in porn isn't real and it will not be fun for you.</t>
  </si>
  <si>
    <t>https://www.reddit.com/r/relationship_advice/comments/1awaize/i29m_want_my_fiancé_24f_to_sleep_with_another_man/krfu6be/</t>
  </si>
  <si>
    <t>krfun6u</t>
  </si>
  <si>
    <t>02-21-2024 12:29:41</t>
  </si>
  <si>
    <t>diamond_alt</t>
  </si>
  <si>
    <t>You’re a cuckold. This will not last long term.</t>
  </si>
  <si>
    <t>https://www.reddit.com/r/relationship_advice/comments/1awaize/i29m_want_my_fiancé_24f_to_sleep_with_another_man/krfun6u/</t>
  </si>
  <si>
    <t>krftwjj</t>
  </si>
  <si>
    <t>02-21-2024 12:23:17</t>
  </si>
  <si>
    <t>clearheaded01</t>
  </si>
  <si>
    <t>Be careful...
...when fantasy meets reality something often breaks...
And the fantasy may be hot - but the reality of watching another man fuck your fiancee and have her making sounds shes never made with you...  will leave permanent scars...</t>
  </si>
  <si>
    <t>https://www.reddit.com/r/relationship_advice/comments/1awaize/i29m_want_my_fiancé_24f_to_sleep_with_another_man/krftwjj/</t>
  </si>
  <si>
    <t>krg175y</t>
  </si>
  <si>
    <t>02-21-2024 13:21:30</t>
  </si>
  <si>
    <t>You be better off posting on one of the swinger or hot wife subreddits that are more accustomed to this sort of thing.
On this subreddit are the posts where the situations go horribly wrong, which they often do.
I can see from some of your responses to comments that you're pretty naive about things. I think you're underestimating the impact of your girlfriend primarily having one sexual partner in her life and being quite young. And now you're introducing a new cock into the scenario.</t>
  </si>
  <si>
    <t>https://www.reddit.com/r/relationship_advice/comments/1awaize/i29m_want_my_fiancé_24f_to_sleep_with_another_man/krg175y/</t>
  </si>
  <si>
    <t>krfx5k6</t>
  </si>
  <si>
    <t>02-21-2024 12:50:21</t>
  </si>
  <si>
    <t>stylez12321</t>
  </si>
  <si>
    <t>Look into hotwife lifestyle. I have the same fantasy as you. People will say it will never work out but there are plenty of people who swing and stay together.</t>
  </si>
  <si>
    <t>https://www.reddit.com/r/relationship_advice/comments/1awaize/i29m_want_my_fiancé_24f_to_sleep_with_another_man/krfx5k6/</t>
  </si>
  <si>
    <t>krfzol2</t>
  </si>
  <si>
    <t>02-21-2024 13:10:12</t>
  </si>
  <si>
    <t>https://www.reddit.com/r/relationship_advice/comments/1awaize/i29m_want_my_fiancé_24f_to_sleep_with_another_man/krfzol2/</t>
  </si>
  <si>
    <t>krfv9q3</t>
  </si>
  <si>
    <t>02-21-2024 12:34:59</t>
  </si>
  <si>
    <t>I disagree completely!</t>
  </si>
  <si>
    <t>https://www.reddit.com/r/relationship_advice/comments/1awaize/i29m_want_my_fiancé_24f_to_sleep_with_another_man/krfv9q3/</t>
  </si>
  <si>
    <t>krfxrn1</t>
  </si>
  <si>
    <t>02-21-2024 12:55:13</t>
  </si>
  <si>
    <t>Cuckold is when you like to be degraded while having your significant other sleep with someone. This could just be a hotwife situation where he just wants to watch.</t>
  </si>
  <si>
    <t>https://www.reddit.com/r/relationship_advice/comments/1awaize/i29m_want_my_fiancé_24f_to_sleep_with_another_man/krfxrn1/</t>
  </si>
  <si>
    <t>krfv0bq</t>
  </si>
  <si>
    <t>02-21-2024 12:32:48</t>
  </si>
  <si>
    <t>What’s this based on? No even close to a question I asked, or the advice I am seeking.</t>
  </si>
  <si>
    <t>https://www.reddit.com/r/relationship_advice/comments/1awaize/i29m_want_my_fiancé_24f_to_sleep_with_another_man/krfv0bq/</t>
  </si>
  <si>
    <t>krfv2xy</t>
  </si>
  <si>
    <t>02-21-2024 12:33:25</t>
  </si>
  <si>
    <t>I think I will be okay, I appreciate the look out though. How should I bring this up to her?</t>
  </si>
  <si>
    <t>https://www.reddit.com/r/relationship_advice/comments/1awaize/i29m_want_my_fiancé_24f_to_sleep_with_another_man/krfv2xy/</t>
  </si>
  <si>
    <t>krfz23h</t>
  </si>
  <si>
    <t>02-21-2024 13:05:22</t>
  </si>
  <si>
    <t>Thank you, i’m just trying to figure out how to go about it.</t>
  </si>
  <si>
    <t>https://www.reddit.com/r/relationship_advice/comments/1awaize/i29m_want_my_fiancé_24f_to_sleep_with_another_man/krfz23h/</t>
  </si>
  <si>
    <t>krg3wda</t>
  </si>
  <si>
    <t>02-21-2024 13:40:51</t>
  </si>
  <si>
    <t>xvszero</t>
  </si>
  <si>
    <t>I don't stress about that.</t>
  </si>
  <si>
    <t>https://www.reddit.com/r/relationship_advice/comments/1awaize/i29m_want_my_fiancé_24f_to_sleep_with_another_man/krg3wda/</t>
  </si>
  <si>
    <t>krfvmfb</t>
  </si>
  <si>
    <t>02-21-2024 12:37:55</t>
  </si>
  <si>
    <t>Please update us after it happens and how you feel once another guy cums inside your fiancé.</t>
  </si>
  <si>
    <t>https://www.reddit.com/r/relationship_advice/comments/1awaize/i29m_want_my_fiancé_24f_to_sleep_with_another_man/krfvmfb/</t>
  </si>
  <si>
    <t>krfybgt</t>
  </si>
  <si>
    <t>02-21-2024 12:59:35</t>
  </si>
  <si>
    <t>No lmao</t>
  </si>
  <si>
    <t>https://www.reddit.com/r/relationship_advice/comments/1awaize/i29m_want_my_fiancé_24f_to_sleep_with_another_man/krfybgt/</t>
  </si>
  <si>
    <t>krfwdpc</t>
  </si>
  <si>
    <t>02-21-2024 12:44:10</t>
  </si>
  <si>
    <t>Midnight_pamper</t>
  </si>
  <si>
    <t>No, you are not taking any advice given, you are just posting your fantasies and expecting people to cheer you up. Post this anywhere else if that's the feedback you are waiting for.</t>
  </si>
  <si>
    <t>https://www.reddit.com/r/relationship_advice/comments/1awaize/i29m_want_my_fiancé_24f_to_sleep_with_another_man/krfwdpc/</t>
  </si>
  <si>
    <t>krfwlbz</t>
  </si>
  <si>
    <t>02-21-2024 12:45:53</t>
  </si>
  <si>
    <t>RedactsAttract</t>
  </si>
  <si>
    <t>OP: Hey Reddit, I want to douse meself in green paint and paint my lips green and dye my hair green. Any advice?
Reddit: Sounds like you want to be a Green Man 
OP: What’s that based on? No (sic) even close to the question I asked…..</t>
  </si>
  <si>
    <t>https://www.reddit.com/r/relationship_advice/comments/1awaize/i29m_want_my_fiancé_24f_to_sleep_with_another_man/krfwlbz/</t>
  </si>
  <si>
    <t>krfv8gi</t>
  </si>
  <si>
    <t>02-21-2024 12:34:42</t>
  </si>
  <si>
    <t>What’s this based on?? Maybe the fact you want your fiancé to get fucked by another man while you watch. You’re a cuckold my friend this relationship will not last unless you learn to keep your sexual deviance under control. She will lose all respect for you</t>
  </si>
  <si>
    <t>https://www.reddit.com/r/relationship_advice/comments/1awaize/i29m_want_my_fiancé_24f_to_sleep_with_another_man/krfv8gi/</t>
  </si>
  <si>
    <t>krg25j6</t>
  </si>
  <si>
    <t>02-21-2024 13:28:27</t>
  </si>
  <si>
    <t>Gently??
But...  honestly...  the potential pitfalls and disasters in doing this...  you risk your relationship just for this fantasy - is it that important for you??
And theres the risk your fiancce may get emotionally attached to whoever it is that ends up getting the privelege of fucking her...
Also consider - youre asking her to fuck another man for YOUR pleasure... essentially disregarding her as a person / human being and reducing her to an object to be utilised for your pleasure
And how will you respond if she asks that this becomes a permnent thing - her fucking other guys...  one of these days - if you go through with it - she may come home and remark "oh, btw..  i fucked the new coworker today, it was hot...  wanna see the pics??"....  
This is a cuckold thing for you??</t>
  </si>
  <si>
    <t>https://www.reddit.com/r/relationship_advice/comments/1awaize/i29m_want_my_fiancé_24f_to_sleep_with_another_man/krg25j6/</t>
  </si>
  <si>
    <t>krfz6lp</t>
  </si>
  <si>
    <t>02-21-2024 13:06:20</t>
  </si>
  <si>
    <t>https://www.reddit.com/r/HotWifeLifestyle/s/RjOgkvVMiI
Here's a link to a reddit group dedicated to it</t>
  </si>
  <si>
    <t>https://www.reddit.com/r/relationship_advice/comments/1awaize/i29m_want_my_fiancé_24f_to_sleep_with_another_man/krfz6lp/</t>
  </si>
  <si>
    <t>krfyrns</t>
  </si>
  <si>
    <t>I’d love too</t>
  </si>
  <si>
    <t>https://www.reddit.com/r/relationship_advice/comments/1awaize/i29m_want_my_fiancé_24f_to_sleep_with_another_man/krfyrns/</t>
  </si>
  <si>
    <t>krfyw0p</t>
  </si>
  <si>
    <t>I didn’t ask to get attacked for posting this. Asked a few questions, if nothing applies to you or you can’t answer scroll on.</t>
  </si>
  <si>
    <t>https://www.reddit.com/r/relationship_advice/comments/1awaize/i29m_want_my_fiancé_24f_to_sleep_with_another_man/krfyw0p/</t>
  </si>
  <si>
    <t>krfypt8</t>
  </si>
  <si>
    <t>Still no where near anything I came here for.</t>
  </si>
  <si>
    <t>https://www.reddit.com/r/relationship_advice/comments/1awaize/i29m_want_my_fiancé_24f_to_sleep_with_another_man/krfypt8/</t>
  </si>
  <si>
    <t>krg7zsi</t>
  </si>
  <si>
    <t>02-21-2024 14:08:50</t>
  </si>
  <si>
    <t>No one has attacked you!</t>
  </si>
  <si>
    <t>https://www.reddit.com/r/relationship_advice/comments/1awaize/i29m_want_my_fiancé_24f_to_sleep_with_another_man/krg7zsi/</t>
  </si>
  <si>
    <t>krgac1f</t>
  </si>
  <si>
    <t>02-21-2024 14:24:15</t>
  </si>
  <si>
    <t>You cannot be serious, what's the attack exactly?</t>
  </si>
  <si>
    <t>https://www.reddit.com/r/relationship_advice/comments/1awaize/i29m_want_my_fiancé_24f_to_sleep_with_another_man/krgac1f/</t>
  </si>
  <si>
    <t>krfz10r</t>
  </si>
  <si>
    <t>02-21-2024 13:05:08</t>
  </si>
  <si>
    <t>What you want to hear vs what you need to hear are 2 different things. Everything I’ve told you is the truth. Accept it or deny it I don’t really care. It’s your life</t>
  </si>
  <si>
    <t>https://www.reddit.com/r/relationship_advice/comments/1awaize/i29m_want_my_fiancé_24f_to_sleep_with_another_man/krfz10r/</t>
  </si>
  <si>
    <t>krfzbm9</t>
  </si>
  <si>
    <t>02-21-2024 13:07:25</t>
  </si>
  <si>
    <t>Do you know people who have done this ??</t>
  </si>
  <si>
    <t>https://www.reddit.com/r/relationship_advice/comments/1awaize/i29m_want_my_fiancé_24f_to_sleep_with_another_man/krfzbm9/</t>
  </si>
  <si>
    <t>krfum1b</t>
  </si>
  <si>
    <t>02-21-2024 12:29:24</t>
  </si>
  <si>
    <t>Sounds like your relationship is not good. There doesn’t seem to be anything to save.
Your basically saying he doesn’t care about how you feel and ignores your boundaries.</t>
  </si>
  <si>
    <t>https://www.reddit.com/r/relationship_advice/comments/1awaftm/my_34f_husband_34m_watches_hot_tub_streamers_on/krfum1b/</t>
  </si>
  <si>
    <t>krftc3w</t>
  </si>
  <si>
    <t>02-21-2024 12:18:23</t>
  </si>
  <si>
    <t>sleightmelody</t>
  </si>
  <si>
    <t>Id try couples therapy.</t>
  </si>
  <si>
    <t>https://www.reddit.com/r/relationship_advice/comments/1awabz5/29m_has_fallen_out_of_love_for_28f_but_do_i_stay/krftc3w/</t>
  </si>
  <si>
    <t>krfxtsr</t>
  </si>
  <si>
    <t>02-21-2024 12:55:43</t>
  </si>
  <si>
    <t>Have you made it clear to her how you feel?
As in, expressly using the words “I don’t think I’m in love with you anymore” and detailing why?
She may be completely oblivious to your feelings if the above isn’t the case. And thus think you’re as comfy with the “steady and boring status quo” as she is.
Raising her awareness of it being an issue that could lead to consequences for your relationship may change the amount of effort she employs.
I know that personally at least, a good while ago now (we’re now in a great place) similar sort of situation was occurring in my marriage and it wasn’t until the risk of me leaving my wife (and the reality of what not being married to me might look like) that she fervently snapped back into reality. The whole “we should do more of…” stuff was great for token measures and short term, but it’s only when the grey rocking started on my end that I saw a substantial change and I think it’s because until then she didn’t actually understand how I was feeling despite us talking about it many times prior.</t>
  </si>
  <si>
    <t>https://www.reddit.com/r/relationship_advice/comments/1awabz5/29m_has_fallen_out_of_love_for_28f_but_do_i_stay/krfxtsr/</t>
  </si>
  <si>
    <t>krg1ai6</t>
  </si>
  <si>
    <t>02-21-2024 13:22:10</t>
  </si>
  <si>
    <t>I have made it very clear, we've sir down on multiple occasions. And she breaks down and cries after realising and promises she'll do this and that this time to chnage and make it different. She normally lasts a couple days and it's straight back to normal. And I bring it up and she just shrugs it off like it's big deal and she'll sort it but never does. 
It got so bad last year that I actually moved out for 6months, and then things were better for about a month and I came back home. And then a month or 2 later it back to normal, it's a constant cycle and its draining. And it's making me very unhappy. But I love the kids more than anthing and honestly not sure I could afford somewhere now for me and my kids to visit me</t>
  </si>
  <si>
    <t>https://www.reddit.com/r/relationship_advice/comments/1awabz5/29m_has_fallen_out_of_love_for_28f_but_do_i_stay/krg1ai6/</t>
  </si>
  <si>
    <t>krg381o</t>
  </si>
  <si>
    <t>02-21-2024 13:36:07</t>
  </si>
  <si>
    <t>I see. I mean I can only suggest a repeat of the last time you left but without a specific return time.
Tricky with kids, but kids will pick up on you being unhappy. They might not let you know they know, but they do. It only takes one off guard moment you have for them to become fully aware.
Perhaps it is time to start looking at realistic moving in options, including those that may not have you leaving the property but discontinuing a romantic relationship with your wife and all the subtleties that come with it. One thing’s for certain: carrying on as you are isn’t working.
Tough spot. My heart goes out for you mate.</t>
  </si>
  <si>
    <t>https://www.reddit.com/r/relationship_advice/comments/1awabz5/29m_has_fallen_out_of_love_for_28f_but_do_i_stay/krg381o/</t>
  </si>
  <si>
    <t>krgb5q0</t>
  </si>
  <si>
    <t>02-21-2024 14:29:31</t>
  </si>
  <si>
    <t>Yeah the only issue is that's rent wasn't nearly as expensive as it is currently. 
Yeah that's very true man, the only reason I'm scared to leave is messing the kids up and not be able to have them of course due to living situations.
Yeah I think it might have to come to that in the end, you're right I can't keep living like this it's too much. 
But cheers man appreciate the help</t>
  </si>
  <si>
    <t>https://www.reddit.com/r/relationship_advice/comments/1awabz5/29m_has_fallen_out_of_love_for_28f_but_do_i_stay/krgb5q0/</t>
  </si>
  <si>
    <t>krfwnte</t>
  </si>
  <si>
    <t>02-21-2024 12:46:27</t>
  </si>
  <si>
    <t>What if you saw the same post as yours, but from the point of view of your BF? 
'I've been in an LDR for 6 months, and I don't feel like I'm getting my needs met. Also, I'm pretty sure I love her more than she loves me. I want us to have a future together, but she seems fine with the idea of us not working out. What's your advice?'
Do you think anyone's advice, including your own, would be anything other than 'end it'?
You don't seem to have the emotional investment necessary to give him what he wants, and that's just going to make both of you uncomfortable and sad if you keep trying to make it work. 
You're both 19 and it's been less than a year, ending it will hurt for a few days. You should both be fine again by spring. If the hurt lasts longer than a few days for either of you, that indicates a different problem than the relationship. 
In a year, this will be just another remembered life lesson.</t>
  </si>
  <si>
    <t>https://www.reddit.com/r/relationship_advice/comments/1awabdx/i_19f_and_my_boyfriend_19m_are_long_distance_he/krfwnte/</t>
  </si>
  <si>
    <t>krfrpsz</t>
  </si>
  <si>
    <t>02-21-2024 12:03:41</t>
  </si>
  <si>
    <t>marxam0d</t>
  </si>
  <si>
    <t>He seems like he is trying to get you to break up with him. Just a whole post of him saying this relationship will never work</t>
  </si>
  <si>
    <t>https://www.reddit.com/r/relationship_advice/comments/1awa88y/my_f31_bf_m35_thinks_we_are_too_unequal_and_that/krfrpsz/</t>
  </si>
  <si>
    <t>krfrtkq</t>
  </si>
  <si>
    <t>02-21-2024 12:04:39</t>
  </si>
  <si>
    <t>sinloxie</t>
  </si>
  <si>
    <t>I may be wrong. But this sounds like he’s trying to push you to leave him. If he wanted to be with you he would never suggest you leaving the country without being explicit about leaving together. He’s picking you apart because he’s done and doesn’t know how to just tell you honestly. All of these things, your job, your living situation, your appearance, him backtracking after offering to you to live with him… all things to push you out of his life. It sounds like it’s coming out of no where because it is.</t>
  </si>
  <si>
    <t>https://www.reddit.com/r/relationship_advice/comments/1awa88y/my_f31_bf_m35_thinks_we_are_too_unequal_and_that/krfrtkq/</t>
  </si>
  <si>
    <t>krfrtpi</t>
  </si>
  <si>
    <t>02-21-2024 12:04:41</t>
  </si>
  <si>
    <t>I think you should tell him that next time, if he wants to break up with someone, he should just break up with them instead of acting as repellent as possible so they’ll do it for him.  But you’re not staying in a relationship with someone who clearly doesn’t like or respect you just to prove a point, so congratulations, you’re giving him what he wants and best of luck with the “friend.”</t>
  </si>
  <si>
    <t>https://www.reddit.com/r/relationship_advice/comments/1awa88y/my_f31_bf_m35_thinks_we_are_too_unequal_and_that/krfrtpi/</t>
  </si>
  <si>
    <t>krfrxa9</t>
  </si>
  <si>
    <t>02-21-2024 12:05:36</t>
  </si>
  <si>
    <t>30 minutes before posting this you were trying to find strangers to sext.</t>
  </si>
  <si>
    <t>https://www.reddit.com/r/relationship_advice/comments/1awa5k3/am_i_20f_a_jerk_for_not_wanting_to_go_to_dinner/krfrxa9/</t>
  </si>
  <si>
    <t>krfsue5</t>
  </si>
  <si>
    <t>02-21-2024 12:14:00</t>
  </si>
  <si>
    <t>Athena_0204</t>
  </si>
  <si>
    <t>Of course you shouldn't feel forced to go: however, I would probably go if it were me. It seems that your bf is "naturally closer" to your family because he makes the effort to do so. I imagine he wants to feel that you will make the same effort.</t>
  </si>
  <si>
    <t>https://www.reddit.com/r/relationship_advice/comments/1awa5k3/am_i_20f_a_jerk_for_not_wanting_to_go_to_dinner/krfsue5/</t>
  </si>
  <si>
    <t>krfsobk</t>
  </si>
  <si>
    <t>02-21-2024 12:12:30</t>
  </si>
  <si>
    <t>Inglejuice</t>
  </si>
  <si>
    <t>LOL</t>
  </si>
  <si>
    <t>https://www.reddit.com/r/relationship_advice/comments/1awa5k3/am_i_20f_a_jerk_for_not_wanting_to_go_to_dinner/krfsobk/</t>
  </si>
  <si>
    <t>krfq4lq</t>
  </si>
  <si>
    <t>02-21-2024 11:48:31</t>
  </si>
  <si>
    <t>formaldehydechrist</t>
  </si>
  <si>
    <t>I think the fact he’s drinking so often raises concerns for me.  I don’t think you are assaulting him or anything like that, the biggest red flag here for me honestly is that he drinks so much he can’t even remember your intimate encounters.  I don’t know the entire situation, but I would say right now his drinking is probably your biggest problem, not intimacy.  Like I said, without knowing the whole story, I’d wager he needs some sort of help to cut down on this alcohol.  Only then can you begin to focus on other issues in the relationship.</t>
  </si>
  <si>
    <t>https://www.reddit.com/r/relationship_advice/comments/1awa22l/i_cant_tell_when_my_bf32m_is_consenting_and_it/krfq4lq/</t>
  </si>
  <si>
    <t>krfsiwj</t>
  </si>
  <si>
    <t>02-21-2024 12:11:09</t>
  </si>
  <si>
    <t>carnespecter</t>
  </si>
  <si>
    <t>id be concerned that your alcoholic boyfriend cant pick up women his own age in addition to the alcoholism</t>
  </si>
  <si>
    <t>https://www.reddit.com/r/relationship_advice/comments/1awa22l/i_cant_tell_when_my_bf32m_is_consenting_and_it/krfsiwj/</t>
  </si>
  <si>
    <t>krft4kh</t>
  </si>
  <si>
    <t>02-21-2024 12:16:30</t>
  </si>
  <si>
    <t>TheBroInBrokkoli</t>
  </si>
  <si>
    <t>Dont worry about raping him, worry about him getting so drunk that he has memory loss. Both your drinking behavior needs to get checked. This is terrible for your health.</t>
  </si>
  <si>
    <t>https://www.reddit.com/r/relationship_advice/comments/1awa22l/i_cant_tell_when_my_bf32m_is_consenting_and_it/krft4kh/</t>
  </si>
  <si>
    <t>krg14co</t>
  </si>
  <si>
    <t>02-21-2024 13:20:57</t>
  </si>
  <si>
    <t>You are fixated on this non-problem (he has not expressed any concern that you had sex with him against his will)
In the meantime, you ignore his alcoholic behavior (weekly blackout drunks), your own issues with alcohol/substance abuse (trying to drink/use as much as you can without failing drug tests) and your own self esteem issues (thinking you cant do any better than him).
I would advise you to take an honest look at your life and figure out where you are headed.  Get the help you need (AA, NA, therapy, etc) and stop keeping company with others who embrace this type of lifestyle</t>
  </si>
  <si>
    <t>https://www.reddit.com/r/relationship_advice/comments/1awa22l/i_cant_tell_when_my_bf32m_is_consenting_and_it/krg14co/</t>
  </si>
  <si>
    <t>krfpw03</t>
  </si>
  <si>
    <t>02-21-2024 11:46:08</t>
  </si>
  <si>
    <t>krell_154</t>
  </si>
  <si>
    <t>Unless he tells you specifically that he doesn't want sex in certain situations, you can assume that he wants it (of course, he has to be repsonding positively in that situation).
He is your boyfriend. Having sex with your drunk boyfriend is not sexual assault or rape. People have done this forever, and only recently some have started with this nonsense about ''omg, if my partner drank too much, did I rape him''.
No. Relax.</t>
  </si>
  <si>
    <t>https://www.reddit.com/r/relationship_advice/comments/1awa22l/i_cant_tell_when_my_bf32m_is_consenting_and_it/krfpw03/</t>
  </si>
  <si>
    <t>krfv8n6</t>
  </si>
  <si>
    <t>02-21-2024 12:34:45</t>
  </si>
  <si>
    <t>FruitParfait</t>
  </si>
  <si>
    <t>A 32 year old alcoholic that dates naive insecure young women, you can do better than that.</t>
  </si>
  <si>
    <t>https://www.reddit.com/r/relationship_advice/comments/1awa22l/i_cant_tell_when_my_bf32m_is_consenting_and_it/krfv8n6/</t>
  </si>
  <si>
    <t>krftohw</t>
  </si>
  <si>
    <t>02-21-2024 12:21:21</t>
  </si>
  <si>
    <t>SubstantialIron9902</t>
  </si>
  <si>
    <t>Alcoholic dating a young woman ten years younger than him? What a prize. You’re not the one who needs to be worried about taking advantage here.</t>
  </si>
  <si>
    <t>https://www.reddit.com/r/relationship_advice/comments/1awa22l/i_cant_tell_when_my_bf32m_is_consenting_and_it/krftohw/</t>
  </si>
  <si>
    <t>krfs79p</t>
  </si>
  <si>
    <t>02-21-2024 12:08:09</t>
  </si>
  <si>
    <t>steadfastsurvivor</t>
  </si>
  <si>
    <t>ew at the age difference - if anyone's taking advantage of anyone..</t>
  </si>
  <si>
    <t>https://www.reddit.com/r/relationship_advice/comments/1awa22l/i_cant_tell_when_my_bf32m_is_consenting_and_it/krfs79p/</t>
  </si>
  <si>
    <t>krfr383</t>
  </si>
  <si>
    <t>02-21-2024 11:57:43</t>
  </si>
  <si>
    <t>Tricky_Seaweed7495</t>
  </si>
  <si>
    <t>No, you shouldn’t be having sex with him if he’s so drunk he can’t remember the next day.</t>
  </si>
  <si>
    <t>https://www.reddit.com/r/relationship_advice/comments/1awa22l/i_cant_tell_when_my_bf32m_is_consenting_and_it/krfr383/</t>
  </si>
  <si>
    <t>krfqeoc</t>
  </si>
  <si>
    <t>02-21-2024 11:51:11</t>
  </si>
  <si>
    <t>Complex_Sundae2551</t>
  </si>
  <si>
    <t>If he’s sober or not wasted and says yes, you can assume that’s a yes. If not, you cannot.</t>
  </si>
  <si>
    <t>https://www.reddit.com/r/relationship_advice/comments/1awa22l/i_cant_tell_when_my_bf32m_is_consenting_and_it/krfqeoc/</t>
  </si>
  <si>
    <t>krfrqc5</t>
  </si>
  <si>
    <t>02-21-2024 12:03:48</t>
  </si>
  <si>
    <t>Majestic-Attention-7</t>
  </si>
  <si>
    <t>is he religious? if not, then 99.99% of the time you have his consent. men want to have sex all the time. so unless you left out major details, you are reading wayyy to deep into it</t>
  </si>
  <si>
    <t>https://www.reddit.com/r/relationship_advice/comments/1awa22l/i_cant_tell_when_my_bf32m_is_consenting_and_it/krfrqc5/</t>
  </si>
  <si>
    <t>krfumba</t>
  </si>
  <si>
    <t>02-21-2024 12:29:28</t>
  </si>
  <si>
    <t>People drink and have sex all the time. It's fine. Relax. You are in an intimate relationship with this person. You established a connection and you established that you love each other and want to frequently make love (I assume). It's not a stranger that you have to solicit a formal consent from. Also, just drinking any amount of alcohol doesn't make you forget everything and stop you from being responsible for your actions.
I genuinely don't understand how we got to this point. As early little as 10-20 years ago all young people were about was getting drunk/high and having sex. Not saying that was all great, safe and recommended for anyone's health, but somehow we did a complete 180 in most of the "western" world. People are now afraid to have sex with their own partners in fear they might accidentally rape them. Fucking hell I expected everything from "the future" as a younger dude but not this.</t>
  </si>
  <si>
    <t>https://www.reddit.com/r/relationship_advice/comments/1awa22l/i_cant_tell_when_my_bf32m_is_consenting_and_it/krfumba/</t>
  </si>
  <si>
    <t>krfqnj7</t>
  </si>
  <si>
    <t>02-21-2024 11:53:32</t>
  </si>
  <si>
    <t>You aren't taking advantage of him. He is always him, even if he doesn't remember in the morning.</t>
  </si>
  <si>
    <t>https://www.reddit.com/r/relationship_advice/comments/1awa22l/i_cant_tell_when_my_bf32m_is_consenting_and_it/krfqnj7/</t>
  </si>
  <si>
    <t>krfqoy2</t>
  </si>
  <si>
    <t>02-21-2024 11:53:56</t>
  </si>
  <si>
    <t>Elowan66</t>
  </si>
  <si>
    <t>Does he complain the next day when you tell him what happened??</t>
  </si>
  <si>
    <t>https://www.reddit.com/r/relationship_advice/comments/1awa22l/i_cant_tell_when_my_bf32m_is_consenting_and_it/krfqoy2/</t>
  </si>
  <si>
    <t>krfqafg</t>
  </si>
  <si>
    <t>He doesn’t drink super often? Just once a week but every time it’s black out. He works a super stressful job, so I get why he wants a night to have to himself but I feel so bad at the end when he doesn’t remember bc ya lnow? That’s not cool??</t>
  </si>
  <si>
    <t>https://www.reddit.com/r/relationship_advice/comments/1awa22l/i_cant_tell_when_my_bf32m_is_consenting_and_it/krfqafg/</t>
  </si>
  <si>
    <t>krft04a</t>
  </si>
  <si>
    <t>I chose him love, he looks like Jimmy Fallon from NSL, I promise I chose him, I would’ve went younger but beggars can’t be choosers now can we?</t>
  </si>
  <si>
    <t>https://www.reddit.com/r/relationship_advice/comments/1awa22l/i_cant_tell_when_my_bf32m_is_consenting_and_it/krft04a/</t>
  </si>
  <si>
    <t>krfqc55</t>
  </si>
  <si>
    <t>I hope but at the same time I don’t wanna be that person. I pray I’m not overthinking but I don’t wanna be that person</t>
  </si>
  <si>
    <t>https://www.reddit.com/r/relationship_advice/comments/1awa22l/i_cant_tell_when_my_bf32m_is_consenting_and_it/krfqc55/</t>
  </si>
  <si>
    <t>krfvbe9</t>
  </si>
  <si>
    <t>I’m also an alcoholic at this point of the comments</t>
  </si>
  <si>
    <t>https://www.reddit.com/r/relationship_advice/comments/1awa22l/i_cant_tell_when_my_bf32m_is_consenting_and_it/krfvbe9/</t>
  </si>
  <si>
    <t>krfyqls</t>
  </si>
  <si>
    <t>warramite</t>
  </si>
  <si>
    <t>&gt;if anyone's taking advantage of anyone..
Ignorant comment, they're both adults who have chosen to be in this situation.</t>
  </si>
  <si>
    <t>https://www.reddit.com/r/relationship_advice/comments/1awa22l/i_cant_tell_when_my_bf32m_is_consenting_and_it/krfyqls/</t>
  </si>
  <si>
    <t>krfsa68</t>
  </si>
  <si>
    <t>Babes I went after him, he looks like Jimmy Fallon from SNL, he is most certainly not taking advantage of me</t>
  </si>
  <si>
    <t>https://www.reddit.com/r/relationship_advice/comments/1awa22l/i_cant_tell_when_my_bf32m_is_consenting_and_it/krfsa68/</t>
  </si>
  <si>
    <t>krfqko9</t>
  </si>
  <si>
    <t>I’d never do anything if it was a no, but he active pursues me, I just feel horrible in the morning when he doesn’t remember anything about what we did</t>
  </si>
  <si>
    <t>https://www.reddit.com/r/relationship_advice/comments/1awa22l/i_cant_tell_when_my_bf32m_is_consenting_and_it/krfqko9/</t>
  </si>
  <si>
    <t>krfrrlp</t>
  </si>
  <si>
    <t>He’s an atheist</t>
  </si>
  <si>
    <t>https://www.reddit.com/r/relationship_advice/comments/1awa22l/i_cant_tell_when_my_bf32m_is_consenting_and_it/krfrrlp/</t>
  </si>
  <si>
    <t>krfuqc9</t>
  </si>
  <si>
    <t>Thank you, this was exactly what I needed to hear</t>
  </si>
  <si>
    <t>https://www.reddit.com/r/relationship_advice/comments/1awa22l/i_cant_tell_when_my_bf32m_is_consenting_and_it/krfuqc9/</t>
  </si>
  <si>
    <t>krfqsux</t>
  </si>
  <si>
    <t>No he never complains. He usually apologize for “not being all there” and then I tell him it’s okay I just want him to be safe, which leads me into my current feelings</t>
  </si>
  <si>
    <t>https://www.reddit.com/r/relationship_advice/comments/1awa22l/i_cant_tell_when_my_bf32m_is_consenting_and_it/krfqsux/</t>
  </si>
  <si>
    <t>krfqp41</t>
  </si>
  <si>
    <t>02-21-2024 11:53:59</t>
  </si>
  <si>
    <t>ReceptionMountain333</t>
  </si>
  <si>
    <t>That’s called binge drinking. It is actually very dangerous and can have serious impacts on health.</t>
  </si>
  <si>
    <t>https://www.reddit.com/r/relationship_advice/comments/1awa22l/i_cant_tell_when_my_bf32m_is_consenting_and_it/krfqp41/</t>
  </si>
  <si>
    <t>krfqq6s</t>
  </si>
  <si>
    <t>02-21-2024 11:54:16</t>
  </si>
  <si>
    <t>Emotional-Ad-1188</t>
  </si>
  <si>
    <t>He‘s an alcoholic. Blacking out once a week is alcoholism. He needs help or it will get worse.</t>
  </si>
  <si>
    <t>https://www.reddit.com/r/relationship_advice/comments/1awa22l/i_cant_tell_when_my_bf32m_is_consenting_and_it/krfqq6s/</t>
  </si>
  <si>
    <t>krfqthi</t>
  </si>
  <si>
    <t>02-21-2024 11:55:09</t>
  </si>
  <si>
    <t>NorthernLitUp</t>
  </si>
  <si>
    <t>That is problematic drinking. People with a healthy relationship with alcohol do not get blackout drunk weekly.</t>
  </si>
  <si>
    <t>https://www.reddit.com/r/relationship_advice/comments/1awa22l/i_cant_tell_when_my_bf32m_is_consenting_and_it/krfqthi/</t>
  </si>
  <si>
    <t>krfqztx</t>
  </si>
  <si>
    <t>02-21-2024 11:56:49</t>
  </si>
  <si>
    <t>As other responders have said, if he offers you an active yes, it isn’t like you are assaulting him or anything.
In regards to the drinking, my apologies if I’ve offended you, but the way the post was written had “problem drinking” written all over it for me.
It’s good that you’re trying to understand him, but again, echoing prior responses, blacking out to the point of not remembering anything is not a solution for stress and does point to an issue with binging.</t>
  </si>
  <si>
    <t>https://www.reddit.com/r/relationship_advice/comments/1awa22l/i_cant_tell_when_my_bf32m_is_consenting_and_it/krfqztx/</t>
  </si>
  <si>
    <t>krfuyne</t>
  </si>
  <si>
    <t>02-21-2024 12:32:25</t>
  </si>
  <si>
    <t>OkamiNoOrochi</t>
  </si>
  <si>
    <t>This is really not reassuring ... Especially so young</t>
  </si>
  <si>
    <t>https://www.reddit.com/r/relationship_advice/comments/1awa22l/i_cant_tell_when_my_bf32m_is_consenting_and_it/krfuyne/</t>
  </si>
  <si>
    <t>krfxgod</t>
  </si>
  <si>
    <t>02-21-2024 12:52:48</t>
  </si>
  <si>
    <t>Straight_Career6856</t>
  </si>
  <si>
    <t>Getting black out drunk is not normal or healthy.</t>
  </si>
  <si>
    <t>https://www.reddit.com/r/relationship_advice/comments/1awa22l/i_cant_tell_when_my_bf32m_is_consenting_and_it/krfxgod/</t>
  </si>
  <si>
    <t>krftabo</t>
  </si>
  <si>
    <t>02-21-2024 12:17:56</t>
  </si>
  <si>
    <t>you are 1000% allowed to choose better boyfriends than this</t>
  </si>
  <si>
    <t>https://www.reddit.com/r/relationship_advice/comments/1awa22l/i_cant_tell_when_my_bf32m_is_consenting_and_it/krftabo/</t>
  </si>
  <si>
    <t>krft9b1</t>
  </si>
  <si>
    <t>02-21-2024 12:17:41</t>
  </si>
  <si>
    <t>batikfins</t>
  </si>
  <si>
    <t>Why do you refer to yourself as a beggar?</t>
  </si>
  <si>
    <t>https://www.reddit.com/r/relationship_advice/comments/1awa22l/i_cant_tell_when_my_bf32m_is_consenting_and_it/krft9b1/</t>
  </si>
  <si>
    <t>krfri0n</t>
  </si>
  <si>
    <t>02-21-2024 12:01:38</t>
  </si>
  <si>
    <t>You really need to chill. For people in a romantic relationship, consent is implied if they respond positively to advances. I don't know how to put it simpler than that: you are allowed to bang your drunk boyfriend. Everything's cool.</t>
  </si>
  <si>
    <t>https://www.reddit.com/r/relationship_advice/comments/1awa22l/i_cant_tell_when_my_bf32m_is_consenting_and_it/krfri0n/</t>
  </si>
  <si>
    <t>krfqtlg</t>
  </si>
  <si>
    <t>02-21-2024 11:55:11</t>
  </si>
  <si>
    <t>TParis00ap</t>
  </si>
  <si>
    <t>I'll help.  You're overthinking.</t>
  </si>
  <si>
    <t>https://www.reddit.com/r/relationship_advice/comments/1awa22l/i_cant_tell_when_my_bf32m_is_consenting_and_it/krfqtlg/</t>
  </si>
  <si>
    <t>krfw1bg</t>
  </si>
  <si>
    <t>02-21-2024 12:41:21</t>
  </si>
  <si>
    <t>Yes but we expect that of 21 year olds. Not 32 year olds.</t>
  </si>
  <si>
    <t>https://www.reddit.com/r/relationship_advice/comments/1awa22l/i_cant_tell_when_my_bf32m_is_consenting_and_it/krfw1bg/</t>
  </si>
  <si>
    <t>krfsl33</t>
  </si>
  <si>
    <t>02-21-2024 12:11:41</t>
  </si>
  <si>
    <t>That's what 90% of women in your position say. Until they get to his age and ask "wtf was I doing with that creep"</t>
  </si>
  <si>
    <t>https://www.reddit.com/r/relationship_advice/comments/1awa22l/i_cant_tell_when_my_bf32m_is_consenting_and_it/krfsl33/</t>
  </si>
  <si>
    <t>krfsoqi</t>
  </si>
  <si>
    <t>02-21-2024 12:12:36</t>
  </si>
  <si>
    <t>Babes, you'll understand in 11 years how messed up it is.</t>
  </si>
  <si>
    <t>https://www.reddit.com/r/relationship_advice/comments/1awa22l/i_cant_tell_when_my_bf32m_is_consenting_and_it/krfsoqi/</t>
  </si>
  <si>
    <t>krfscuv</t>
  </si>
  <si>
    <t>02-21-2024 12:09:34</t>
  </si>
  <si>
    <t>then like i said. it’s is very likely that your reading into it way too much. he is a man and you two are dating so HIS consent is almost always guaranteed except for rare circumstances</t>
  </si>
  <si>
    <t>https://www.reddit.com/r/relationship_advice/comments/1awa22l/i_cant_tell_when_my_bf32m_is_consenting_and_it/krfscuv/</t>
  </si>
  <si>
    <t>krfr1fg</t>
  </si>
  <si>
    <t>02-21-2024 11:57:14</t>
  </si>
  <si>
    <t>Then you’re overthinking it.</t>
  </si>
  <si>
    <t>https://www.reddit.com/r/relationship_advice/comments/1awa22l/i_cant_tell_when_my_bf32m_is_consenting_and_it/krfr1fg/</t>
  </si>
  <si>
    <t>krfresn</t>
  </si>
  <si>
    <t>02-21-2024 12:00:48</t>
  </si>
  <si>
    <t>I think I should address we do get tested in our jobs, I don’t but because he has a higher standing, he gets tested more regularly than me? So I get away with light drinking and smoking the devils lettuce. He can only drink. I try my best to just support him but sometimes he gets a little to far and then I’m like ah idk I don’t wanna be that person. Idk if that makes sense</t>
  </si>
  <si>
    <t>https://www.reddit.com/r/relationship_advice/comments/1awa22l/i_cant_tell_when_my_bf32m_is_consenting_and_it/krfresn/</t>
  </si>
  <si>
    <t>krftd5v</t>
  </si>
  <si>
    <t>02-21-2024 12:18:38</t>
  </si>
  <si>
    <t>But am I?</t>
  </si>
  <si>
    <t>https://www.reddit.com/r/relationship_advice/comments/1awa22l/i_cant_tell_when_my_bf32m_is_consenting_and_it/krftd5v/</t>
  </si>
  <si>
    <t>krftccs</t>
  </si>
  <si>
    <t>02-21-2024 12:18:26</t>
  </si>
  <si>
    <t>Bc baybee im not a catch lmaooo</t>
  </si>
  <si>
    <t>https://www.reddit.com/r/relationship_advice/comments/1awa22l/i_cant_tell_when_my_bf32m_is_consenting_and_it/krftccs/</t>
  </si>
  <si>
    <t>krfsnxs</t>
  </si>
  <si>
    <t>02-21-2024 12:12:24</t>
  </si>
  <si>
    <t>Baybee he’s not a creep. I’ve been with creeps and he’s not one. I’m genuinely just asking for advice love</t>
  </si>
  <si>
    <t>https://www.reddit.com/r/relationship_advice/comments/1awa22l/i_cant_tell_when_my_bf32m_is_consenting_and_it/krfsnxs/</t>
  </si>
  <si>
    <t>krftk6r</t>
  </si>
  <si>
    <t>02-21-2024 12:20:18</t>
  </si>
  <si>
    <t>It’s so frustrating that there’s not a way to instill the knowledge gained from experience. People make mistakes they could so easily avoid. She’ll waste five years before she realizes what a loser this guy is.</t>
  </si>
  <si>
    <t>https://www.reddit.com/r/relationship_advice/comments/1awa22l/i_cant_tell_when_my_bf32m_is_consenting_and_it/krftk6r/</t>
  </si>
  <si>
    <t>krftd72</t>
  </si>
  <si>
    <t>This is such a weird and rapey mindset dude. This kind of thinking is why men aren't taken seriously when they're assaulted.  "He's a man, he must have wanted it"</t>
  </si>
  <si>
    <t>https://www.reddit.com/r/relationship_advice/comments/1awa22l/i_cant_tell_when_my_bf32m_is_consenting_and_it/krftd72/</t>
  </si>
  <si>
    <t>krfsg30</t>
  </si>
  <si>
    <t>02-21-2024 12:10:25</t>
  </si>
  <si>
    <t>Are you sure? I don’t wanna be that girl. I know for a fact men can be taken advantage of I don’t wanna hurt him.</t>
  </si>
  <si>
    <t>https://www.reddit.com/r/relationship_advice/comments/1awa22l/i_cant_tell_when_my_bf32m_is_consenting_and_it/krfsg30/</t>
  </si>
  <si>
    <t>krftrbr</t>
  </si>
  <si>
    <t>02-21-2024 12:22:01</t>
  </si>
  <si>
    <t>TheBeigeTeam</t>
  </si>
  <si>
    <t>Is this the guy that physically abused you? Because then you’re definitely allowed to pick better boyfriends than a drunk abuser</t>
  </si>
  <si>
    <t>https://www.reddit.com/r/relationship_advice/comments/1awa22l/i_cant_tell_when_my_bf32m_is_consenting_and_it/krftrbr/</t>
  </si>
  <si>
    <t>krftq0h</t>
  </si>
  <si>
    <t>02-21-2024 12:21:43</t>
  </si>
  <si>
    <t>Like I don't know anything about your life but the age gap, the problem drinking, your apparent immaturity and low self esteem all give me pause. I've never had to worry about raping my drunk boyfriend by accident because no one I've ever dated drinks to the point of blackout every week, you know? It's not a regular problem people have in relationships. Just keep your eyes on this guy, okay?</t>
  </si>
  <si>
    <t>https://www.reddit.com/r/relationship_advice/comments/1awa22l/i_cant_tell_when_my_bf32m_is_consenting_and_it/krftq0h/</t>
  </si>
  <si>
    <t>krfvmob</t>
  </si>
  <si>
    <t>02-21-2024 12:37:58</t>
  </si>
  <si>
    <t>Ages alone makes him a creep, take it from another 33 year old lol</t>
  </si>
  <si>
    <t>https://www.reddit.com/r/relationship_advice/comments/1awa22l/i_cant_tell_when_my_bf32m_is_consenting_and_it/krfvmob/</t>
  </si>
  <si>
    <t>krfwodg</t>
  </si>
  <si>
    <t>02-21-2024 12:46:34</t>
  </si>
  <si>
    <t>I hope it’s only 5 years. So many waste way more because “other then this laundry list of problem hes soo gooood and I love him! Also it would have been a waste of time otherwise…”</t>
  </si>
  <si>
    <t>https://www.reddit.com/r/relationship_advice/comments/1awa22l/i_cant_tell_when_my_bf32m_is_consenting_and_it/krfwodg/</t>
  </si>
  <si>
    <t>krfuzk9</t>
  </si>
  <si>
    <t>02-21-2024 12:32:37</t>
  </si>
  <si>
    <t>it stupidly rare that a man in a relationship doesn’t consent to sex with their partner. prove me wrong</t>
  </si>
  <si>
    <t>https://www.reddit.com/r/relationship_advice/comments/1awa22l/i_cant_tell_when_my_bf32m_is_consenting_and_it/krfuzk9/</t>
  </si>
  <si>
    <t>krfspjl</t>
  </si>
  <si>
    <t>02-21-2024 12:12:48</t>
  </si>
  <si>
    <t>i had a male friend that was raped by a woman once so i completely understand where you’re coming from. are there times where he has said you’ve gone too far?</t>
  </si>
  <si>
    <t>https://www.reddit.com/r/relationship_advice/comments/1awa22l/i_cant_tell_when_my_bf32m_is_consenting_and_it/krfspjl/</t>
  </si>
  <si>
    <t>krftvtj</t>
  </si>
  <si>
    <t>02-21-2024 12:23:06</t>
  </si>
  <si>
    <t>No he doesn’t abuse me at all, he just gets sleepy and goes to sleep, unless in some rare moments he wants to do stuff, hence this post :(</t>
  </si>
  <si>
    <t>https://www.reddit.com/r/relationship_advice/comments/1awa22l/i_cant_tell_when_my_bf32m_is_consenting_and_it/krftvtj/</t>
  </si>
  <si>
    <t>krful8v</t>
  </si>
  <si>
    <t>02-21-2024 12:29:12</t>
  </si>
  <si>
    <t>Maybe I should give more insight that our job regularly drug tests. It’s much easier for me to sneak fake piss in than it is him, so all he can do is drink sadly</t>
  </si>
  <si>
    <t>https://www.reddit.com/r/relationship_advice/comments/1awa22l/i_cant_tell_when_my_bf32m_is_consenting_and_it/krful8v/</t>
  </si>
  <si>
    <t>krfsubz</t>
  </si>
  <si>
    <t>02-21-2024 12:13:59</t>
  </si>
  <si>
    <t>He’s never said I’ve gone to far, he’s always said he regrets not being sober enough to be present for our moments but I still feel wrong? Idk how to explain it</t>
  </si>
  <si>
    <t>https://www.reddit.com/r/relationship_advice/comments/1awa22l/i_cant_tell_when_my_bf32m_is_consenting_and_it/krfsubz/</t>
  </si>
  <si>
    <t>krg1mnc</t>
  </si>
  <si>
    <t>02-21-2024 13:24:37</t>
  </si>
  <si>
    <t>RooTxVisualz</t>
  </si>
  <si>
    <t>Was their situation anywhere similar to OP's?</t>
  </si>
  <si>
    <t>https://www.reddit.com/r/relationship_advice/comments/1awa22l/i_cant_tell_when_my_bf32m_is_consenting_and_it/krg1mnc/</t>
  </si>
  <si>
    <t>krfu226</t>
  </si>
  <si>
    <t>02-21-2024 12:24:36</t>
  </si>
  <si>
    <t>No I was talking about your post a few months ago where the guy you’d been with for “a while” abused you. If you’ve been with this guy for 2 years, it’s definitely either him you’re talking about or you’re writing fanfiction like the rest of the posts on this sub</t>
  </si>
  <si>
    <t>https://www.reddit.com/r/relationship_advice/comments/1awa22l/i_cant_tell_when_my_bf32m_is_consenting_and_it/krfu226/</t>
  </si>
  <si>
    <t>krfvezr</t>
  </si>
  <si>
    <t>02-21-2024 12:36:12</t>
  </si>
  <si>
    <t>… that’s worse? Because he can’t do drugs he decides to be an alcoholic? What? Functioning adults don’t need to do one or the other, especially to the point where we’re blacking out. 
But alas you’re 21 and think you know everything so 🤷🏼‍♀️</t>
  </si>
  <si>
    <t>https://www.reddit.com/r/relationship_advice/comments/1awa22l/i_cant_tell_when_my_bf32m_is_consenting_and_it/krfvezr/</t>
  </si>
  <si>
    <t>krfvd9b</t>
  </si>
  <si>
    <t>02-21-2024 12:35:48</t>
  </si>
  <si>
    <t>Sweetheart, honey. Did you meet at work?</t>
  </si>
  <si>
    <t>https://www.reddit.com/r/relationship_advice/comments/1awa22l/i_cant_tell_when_my_bf32m_is_consenting_and_it/krfvd9b/</t>
  </si>
  <si>
    <t>krftlyn</t>
  </si>
  <si>
    <t>02-21-2024 12:20:44</t>
  </si>
  <si>
    <t>that’s an issue he has with himself. until he’s sober, he technically he can’t give legal consent at all. really i would say you are in the clear and that’s coming for a male. 
ps i saw your profile and you are beautiful. impossible to see someone saying no to you</t>
  </si>
  <si>
    <t>https://www.reddit.com/r/relationship_advice/comments/1awa22l/i_cant_tell_when_my_bf32m_is_consenting_and_it/krftlyn/</t>
  </si>
  <si>
    <t>krg3e0m</t>
  </si>
  <si>
    <t>02-21-2024 13:37:17</t>
  </si>
  <si>
    <t>my friend and the girl who raped him were not dating</t>
  </si>
  <si>
    <t>https://www.reddit.com/r/relationship_advice/comments/1awa22l/i_cant_tell_when_my_bf32m_is_consenting_and_it/krg3e0m/</t>
  </si>
  <si>
    <t>krfu8tt</t>
  </si>
  <si>
    <t>02-21-2024 12:26:12</t>
  </si>
  <si>
    <t>Nah I left the abusive man. And I move on, now I need new advice bc clearly I don’t make good decisions 😭😭</t>
  </si>
  <si>
    <t>https://www.reddit.com/r/relationship_advice/comments/1awa22l/i_cant_tell_when_my_bf32m_is_consenting_and_it/krfu8tt/</t>
  </si>
  <si>
    <t>krfubfm</t>
  </si>
  <si>
    <t>02-21-2024 12:26:51</t>
  </si>
  <si>
    <t>Sorry that was a little playful but fr I did leave Stephen I’m with a new guy and I just wanna do things right this time</t>
  </si>
  <si>
    <t>https://www.reddit.com/r/relationship_advice/comments/1awa22l/i_cant_tell_when_my_bf32m_is_consenting_and_it/krfubfm/</t>
  </si>
  <si>
    <t>krfvhxj</t>
  </si>
  <si>
    <t>02-21-2024 12:36:52</t>
  </si>
  <si>
    <t>I would too tbh.</t>
  </si>
  <si>
    <t>https://www.reddit.com/r/relationship_advice/comments/1awa22l/i_cant_tell_when_my_bf32m_is_consenting_and_it/krfvhxj/</t>
  </si>
  <si>
    <t>krfvh7h</t>
  </si>
  <si>
    <t>02-21-2024 12:36:42</t>
  </si>
  <si>
    <t>We met at sports bar I snuck into 😭</t>
  </si>
  <si>
    <t>https://www.reddit.com/r/relationship_advice/comments/1awa22l/i_cant_tell_when_my_bf32m_is_consenting_and_it/krfvh7h/</t>
  </si>
  <si>
    <t>krftsb3</t>
  </si>
  <si>
    <t>02-21-2024 12:22:16</t>
  </si>
  <si>
    <t>That’s exactly why I made this post. I don’t feel super comfy doing things with him like that. I really need male perspective</t>
  </si>
  <si>
    <t>https://www.reddit.com/r/relationship_advice/comments/1awa22l/i_cant_tell_when_my_bf32m_is_consenting_and_it/krftsb3/</t>
  </si>
  <si>
    <t>krg3za9</t>
  </si>
  <si>
    <t>02-21-2024 13:41:25</t>
  </si>
  <si>
    <t>Then why even use it as a point if comparison? Two vastly different scenarios.
Edit: I had a friend bit by a dog once so yeah, definitely suggest you not buy that water bottle.</t>
  </si>
  <si>
    <t>https://www.reddit.com/r/relationship_advice/comments/1awa22l/i_cant_tell_when_my_bf32m_is_consenting_and_it/krg3za9/</t>
  </si>
  <si>
    <t>krfvvud</t>
  </si>
  <si>
    <t>02-21-2024 12:40:05</t>
  </si>
  <si>
    <t>Yeah because you’re 21 and inexperienced. At 32 he should know better. That fact that he’s on par with someone a decade younger is well, very telling as to why he’s dating you and not his peers.</t>
  </si>
  <si>
    <t>https://www.reddit.com/r/relationship_advice/comments/1awa22l/i_cant_tell_when_my_bf32m_is_consenting_and_it/krfvvud/</t>
  </si>
  <si>
    <t>krfvrgw</t>
  </si>
  <si>
    <t>https://i.etsystatic.com/26966283/r/il/c46094/3085636130/il\_1588xN.3085636130\_otsp.jpg</t>
  </si>
  <si>
    <t>https://www.reddit.com/r/relationship_advice/comments/1awa22l/i_cant_tell_when_my_bf32m_is_consenting_and_it/krfvrgw/</t>
  </si>
  <si>
    <t>krfuem0</t>
  </si>
  <si>
    <t>02-21-2024 12:27:36</t>
  </si>
  <si>
    <t>have an honest talk with him. tell him you want him to try being sober more often when you have sex. if he can’t manage that then there might be a deeper issue at hand.</t>
  </si>
  <si>
    <t>https://www.reddit.com/r/relationship_advice/comments/1awa22l/i_cant_tell_when_my_bf32m_is_consenting_and_it/krfuem0/</t>
  </si>
  <si>
    <t>krg7hex</t>
  </si>
  <si>
    <t>02-21-2024 14:05:22</t>
  </si>
  <si>
    <t>she said she knew guys could be taken advantage of and didn’t want to be that girl. so i brought it up as a reference in  agreement and appreciation for her concern in not wanting to be that girl. pls take your unreasonable judgement elsewhere</t>
  </si>
  <si>
    <t>https://www.reddit.com/r/relationship_advice/comments/1awa22l/i_cant_tell_when_my_bf32m_is_consenting_and_it/krg7hex/</t>
  </si>
  <si>
    <t>krfvyyb</t>
  </si>
  <si>
    <t>02-21-2024 12:40:48</t>
  </si>
  <si>
    <t>Respectfully, I was a stripper for two years. I know men very well.</t>
  </si>
  <si>
    <t>https://www.reddit.com/r/relationship_advice/comments/1awa22l/i_cant_tell_when_my_bf32m_is_consenting_and_it/krfvyyb/</t>
  </si>
  <si>
    <t>krfw1o0</t>
  </si>
  <si>
    <t>02-21-2024 12:41:26</t>
  </si>
  <si>
    <t>🤣🤣 the way I cackled</t>
  </si>
  <si>
    <t>https://www.reddit.com/r/relationship_advice/comments/1awa22l/i_cant_tell_when_my_bf32m_is_consenting_and_it/krfw1o0/</t>
  </si>
  <si>
    <t>krfw7y0</t>
  </si>
  <si>
    <t>Mess up your life for 11 years and then you’ll look back and understand 🤷🏼‍♀️
Unfortunately no matter how much we yell at naive fools they only learn by time and experience.</t>
  </si>
  <si>
    <t>https://www.reddit.com/r/relationship_advice/comments/1awa22l/i_cant_tell_when_my_bf32m_is_consenting_and_it/krfw7y0/</t>
  </si>
  <si>
    <t>krg1bzw</t>
  </si>
  <si>
    <t>Clearly you don't have the best understanding of life just yet. I'm 31 and when I looked back at myself at 21. I laugh uncontrollably. You are only a couple years into adulthood, please stop being so naive.
I have to ask, why did you come here and post seeking advice/help but then at every turn act like you know better and make attempts to refute most everything everyone is saying to you?
Drinking to black out levels every time, regardless of frequency is very bad and a big cause for concern. Then make the frequency 4 times a month. That's very unhealthy. Stop justifying it. He's literally killing himself at a higher rate than most people. A friend of Mines father literally went insane from drinking like that. He is not sane anymore and will never be the same.</t>
  </si>
  <si>
    <t>https://www.reddit.com/r/relationship_advice/comments/1awa22l/i_cant_tell_when_my_bf32m_is_consenting_and_it/krg1bzw/</t>
  </si>
  <si>
    <t>krfwa3v</t>
  </si>
  <si>
    <t>02-21-2024 12:43:21</t>
  </si>
  <si>
    <t>Word. 🫥</t>
  </si>
  <si>
    <t>https://www.reddit.com/r/relationship_advice/comments/1awa22l/i_cant_tell_when_my_bf32m_is_consenting_and_it/krfwa3v/</t>
  </si>
  <si>
    <t>krfvcr6</t>
  </si>
  <si>
    <t>02-21-2024 12:35:40</t>
  </si>
  <si>
    <t>WildlifePolicyChick</t>
  </si>
  <si>
    <t>He's your ex. What he does and why is irrelevant. 
Stop looking at his social media. That pain is *self-inflicted*.
Let go. The longer you allow him to stay in your head the longer it will take to move on.</t>
  </si>
  <si>
    <t>https://www.reddit.com/r/relationship_advice/comments/1awa1e8/ex_23m_trying_to_make_me_jealous_by_going_out/krfvcr6/</t>
  </si>
  <si>
    <t>krgb0qd</t>
  </si>
  <si>
    <t>02-21-2024 14:28:38</t>
  </si>
  <si>
    <t>So, you lost a relationship where you were always the third wheel anyway?  Girl stop thinking about what might have been, because what might have been was a nightmare.  You did the first step you blocked him/them from socials.  Now onto blocking him/them in your mind.  Celebrate your freedom.  Go out party.  Look for guys with no overly possessive female friends.  Like they say the best revenge is a life well lived.  Post on your socials all the places you go and people you are with.  But never ever unblock them unless you want sloppy seconds from Jessie.</t>
  </si>
  <si>
    <t>https://www.reddit.com/r/relationship_advice/comments/1awa1e8/ex_23m_trying_to_make_me_jealous_by_going_out/krgb0qd/</t>
  </si>
  <si>
    <t>krgjfnt</t>
  </si>
  <si>
    <t>02-21-2024 15:19:53</t>
  </si>
  <si>
    <t>What is the advice you are seeing?</t>
  </si>
  <si>
    <t>https://www.reddit.com/r/relationship_advice/comments/1awa1e8/ex_23m_trying_to_make_me_jealous_by_going_out/krgjfnt/</t>
  </si>
  <si>
    <t>krg27lf</t>
  </si>
  <si>
    <t>02-21-2024 13:28:52</t>
  </si>
  <si>
    <t>This is pathetic for someone to write.</t>
  </si>
  <si>
    <t>https://www.reddit.com/r/relationship_advice/comments/1awa1e8/ex_23m_trying_to_make_me_jealous_by_going_out/krg27lf/</t>
  </si>
  <si>
    <t>krfxvkd</t>
  </si>
  <si>
    <t>02-21-2024 12:56:06</t>
  </si>
  <si>
    <t>yea. i unfollowed and removed him recently. planning to just stay away from social media entirely 😢 but could I ask if you’ve been through this stuff b4 how did you find the light at the end of the tunnel. or how did you get back your footing.</t>
  </si>
  <si>
    <t>https://www.reddit.com/r/relationship_advice/comments/1awa1e8/ex_23m_trying_to_make_me_jealous_by_going_out/krfxvkd/</t>
  </si>
  <si>
    <t>krfxyq4</t>
  </si>
  <si>
    <t>02-21-2024 12:56:48</t>
  </si>
  <si>
    <t>cause not going to lie, this was such a shock and I’m still trying to process how someone I care about so much could do this to me.</t>
  </si>
  <si>
    <t>https://www.reddit.com/r/relationship_advice/comments/1awa1e8/ex_23m_trying_to_make_me_jealous_by_going_out/krfxyq4/</t>
  </si>
  <si>
    <t>krggv3x</t>
  </si>
  <si>
    <t>02-21-2024 15:04:49</t>
  </si>
  <si>
    <t>:”( thank you for ur comment ❤️‍🩹 i didnt realize i’ve always been second but its fine :” like you said, i dont think i need any sloppy seconds from Jessie</t>
  </si>
  <si>
    <t>https://www.reddit.com/r/relationship_advice/comments/1awa1e8/ex_23m_trying_to_make_me_jealous_by_going_out/krggv3x/</t>
  </si>
  <si>
    <t>krgjty5</t>
  </si>
  <si>
    <t>The greatest advice I’d want is “how to not feel hurt from him going out with his rebound”</t>
  </si>
  <si>
    <t>https://www.reddit.com/r/relationship_advice/comments/1awa1e8/ex_23m_trying_to_make_me_jealous_by_going_out/krgjty5/</t>
  </si>
  <si>
    <t>krg29qn</t>
  </si>
  <si>
    <t>02-21-2024 13:29:19</t>
  </si>
  <si>
    <t>booo, everyone’s healing in their own ways</t>
  </si>
  <si>
    <t>https://www.reddit.com/r/relationship_advice/comments/1awa1e8/ex_23m_trying_to_make_me_jealous_by_going_out/krg29qn/</t>
  </si>
  <si>
    <t>krgkqb3</t>
  </si>
  <si>
    <t>02-21-2024 15:27:26</t>
  </si>
  <si>
    <t>You can't. Unfortunately this is something you will feel, especially if you know you were right all along.
What you can do is focus on yourself, and remember these red flags so you can avoid them in your next relationship.
Let them date and probably break up. Sounds like you yourself from a sad situation.</t>
  </si>
  <si>
    <t>https://www.reddit.com/r/relationship_advice/comments/1awa1e8/ex_23m_trying_to_make_me_jealous_by_going_out/krgkqb3/</t>
  </si>
  <si>
    <t>krfu926</t>
  </si>
  <si>
    <t>02-21-2024 12:26:16</t>
  </si>
  <si>
    <t>There's not exactly an easy "trick" to it but it's totally possible, given some time and effort on your part. I had issues involving jealousy with my first relationship and these are the things I did - 
1- Understand your feelings. What exactly about any given behavior makes you feel insecure and what does it mean for you to feel insecure in the first place? In my case, hearing or thinking about my partner's past relationship experiences made me feel like I wasn't "special" enough. I wanted to feel like I was important. Your insecurity is most likely coming from a completely different place, so spend some time thinking about it to get to the core of the issue. 
2- Recognize that your partner's behavior does not actually reflect the root of the previously discussed insecurity. Your boyfriend is (probably) a normal person who does normal person things. Your insecurity is an overreaction. An understandable one, but an overreaction nonetheless. Without knowing the root of your insecurity, it's hard to be specific. In my case, I had to realize that my partner's past was not relevant to her present. That I could still be special and important in the present moment regardless of what might have happened previously. The fact that she had been with people before being with me was not actually relevant to our relationship. I had to accept this logically.
3- Experience the negative emotions of insecurity. This part kinda sucks, but it's part of the process. Part of dealing with the world outside of ourselves involves coming to terms with the fact that we aren't the center of the universe and sometimes we feel badly. When we were babies we cried every time we got hungry, or tired, or felt even a little bit of pain. Any little thing can send a baby into a fit. Over time, we learned to cope with and manage those small annoyances until they stop feeling so intense. The same thing happens in relationships. I didn't have experience dealing with the negative emotions involved in having a romantic relationship. Only after some time and experience have I learned to anticipate and tolerate the little bumps in the road that used to set me off. Eventually the little things stopped bothering me.
4- Practice behavioral control. It's one thing to be feel a little bit upset about something. It's another thing to engage in behaviors that make them a big deal. From now on, whenever you notice yourself getting upset, take a moment to pause. Take a deep breath, and try to think clearly before saying or doing anything in particular. (This  could take a little while, especially at the beginning. You might want to ask for some temporary space or a quiet moment to yourself to think.) Once you are able to think clearly, decide what would make for a reasonable course of action, behavior-wise. Should you get mad and say something mean or rude? Should you start crying and demand support? Chances are, these are not reasonable choices to make and would only make things worse in the moment. Pausing to think about my next course of action became an incredibly useful skill for me in my relationship and in life more generally. I feel more in control of myself, rather than a passenger to my emotions. If something does need to be discussed or I do need to cry, there's probably a better time or place for me to do so.
I want to be clear, this stuff didn't all come super quickly. And it doesn't all happen in order or at once. Sometimes I would be more resilient than at other times. I would be good one day and then have a mini meltdown the next week. The key is to think of these all as practice. We have to keep practicing our emotional regulation skills, the same way you have to work out to get stronger muscles. Accept that there are times where this will feel uncomfortable, and times where you don't want to be on your best behavior or be reasonable. Recognize that those times are the most important times to practice. Stick to the process and you will definitely get better at it over time!</t>
  </si>
  <si>
    <t>https://www.reddit.com/r/relationship_advice/comments/1awa1cv/how_do_i_18f_stop_being_extremely_insecure_about/krfu926/</t>
  </si>
  <si>
    <t>krfw5cg</t>
  </si>
  <si>
    <t>02-21-2024 12:42:16</t>
  </si>
  <si>
    <t>Omg thank you so much. I'll definitely try these</t>
  </si>
  <si>
    <t>https://www.reddit.com/r/relationship_advice/comments/1awa1cv/how_do_i_18f_stop_being_extremely_insecure_about/krfw5cg/</t>
  </si>
  <si>
    <t>krfqy7w</t>
  </si>
  <si>
    <t>02-21-2024 11:56:23</t>
  </si>
  <si>
    <t>Ask her how she would feel if you kept photos of her rapist?</t>
  </si>
  <si>
    <t>https://www.reddit.com/r/relationship_advice/comments/1awa13z/how_do_i_20m_tell_my_girlfriend_20f_that_pictures/krfqy7w/</t>
  </si>
  <si>
    <t>krfsrj7</t>
  </si>
  <si>
    <t>02-21-2024 12:13:18</t>
  </si>
  <si>
    <t>Pleasant_Share_7450</t>
  </si>
  <si>
    <t>Nah man just ask. She probably has lots of photos with her other friends that don't include that guy. And most importantly, she would want to know if you were uncomfortable - I'm sure you would want the same if the situation was reversed</t>
  </si>
  <si>
    <t>https://www.reddit.com/r/relationship_advice/comments/1awa13z/how_do_i_20m_tell_my_girlfriend_20f_that_pictures/krfsrj7/</t>
  </si>
  <si>
    <t>krfs8oi</t>
  </si>
  <si>
    <t>02-21-2024 12:08:30</t>
  </si>
  <si>
    <t>I think this a totally reasonable thing to talk to her about and something she should be willing to accommodate. I'm so sorry this happened to you and I wish you all the best.</t>
  </si>
  <si>
    <t>https://www.reddit.com/r/relationship_advice/comments/1awa13z/how_do_i_20m_tell_my_girlfriend_20f_that_pictures/krfs8oi/</t>
  </si>
  <si>
    <t>krftuhn</t>
  </si>
  <si>
    <t>02-21-2024 12:22:48</t>
  </si>
  <si>
    <t>chowderbomb33</t>
  </si>
  <si>
    <t>You're not overthinking. You cannot simply box away trauma, especially the time being so short since that event. That takes a lot of time and courage. Talk to her about your honest feelings or at least discuss some strategies to work through it/accommodate. Given she cut ties with him completely she respects you and trusts your word.
Side note though not really my place to say but was this incident ever reported to police?</t>
  </si>
  <si>
    <t>https://www.reddit.com/r/relationship_advice/comments/1awa13z/how_do_i_20m_tell_my_girlfriend_20f_that_pictures/krftuhn/</t>
  </si>
  <si>
    <t>krfx4p9</t>
  </si>
  <si>
    <t>02-21-2024 12:50:10</t>
  </si>
  <si>
    <t>Nepene</t>
  </si>
  <si>
    <t>You can probably edit the photos to remove them, easy fix.</t>
  </si>
  <si>
    <t>https://www.reddit.com/r/relationship_advice/comments/1awa13z/how_do_i_20m_tell_my_girlfriend_20f_that_pictures/krfx4p9/</t>
  </si>
  <si>
    <t>krfyazl</t>
  </si>
  <si>
    <t>02-21-2024 12:59:28</t>
  </si>
  <si>
    <t>Cool_Froyo_225</t>
  </si>
  <si>
    <t>I would beat him up, and she should have got rid of the photos, without you even asking. So I would find someone else if I was you.</t>
  </si>
  <si>
    <t>https://www.reddit.com/r/relationship_advice/comments/1awa13z/how_do_i_20m_tell_my_girlfriend_20f_that_pictures/krfyazl/</t>
  </si>
  <si>
    <t>krg0bl2</t>
  </si>
  <si>
    <t>02-21-2024 13:15:02</t>
  </si>
  <si>
    <t>Your gf is supporting you in a great way. You are approaching this as an all or nothing situation. Either ask her to take it off or leave the photos where they are, no other solution. Instead, literally say what you wrote in this post and make it a conversation about what to do.
"hey gf, whenever I see a photo with this guy it makes me uncomfortable. I don't want you to feel like you can't hang up photos of your memories with your friends, like those memories didn't happen and feel bad telling you to remove them. I am not sure about the best solution, what would you like to do? "</t>
  </si>
  <si>
    <t>https://www.reddit.com/r/relationship_advice/comments/1awa13z/how_do_i_20m_tell_my_girlfriend_20f_that_pictures/krg0bl2/</t>
  </si>
  <si>
    <t>krgab8t</t>
  </si>
  <si>
    <t>02-21-2024 14:24:06</t>
  </si>
  <si>
    <t>Why didn’t  you knock the guy out when he was assaulting you.</t>
  </si>
  <si>
    <t>https://www.reddit.com/r/relationship_advice/comments/1awa13z/how_do_i_20m_tell_my_girlfriend_20f_that_pictures/krgab8t/</t>
  </si>
  <si>
    <t>krfr98v</t>
  </si>
  <si>
    <t>02-21-2024 11:59:19</t>
  </si>
  <si>
    <t>misterk2020</t>
  </si>
  <si>
    <t>I don’t think it’s worth trying to fix. He went behind your back on dating apps and who knows how many women he slept with. Also, wouldn’t recommend buying a home with someone that you aren’t married too, but since that is done, it should be sold and rehome the dog unless he wants it.</t>
  </si>
  <si>
    <t>https://www.reddit.com/r/relationship_advice/comments/1awa10c/i_30f_caught_my_boyfriend_28m_on_several_dating/krfr98v/</t>
  </si>
  <si>
    <t>krfs8s6</t>
  </si>
  <si>
    <t>02-21-2024 12:08:32</t>
  </si>
  <si>
    <t>Really if he loves you the way he says and wants to commit to your life together and be honest the way he claims he wants to, there would be no justifiable reason for him to be playing around on these apps.
I’ve forgiven people for indiscretions like this, and typically they would LITERALLY wait until I was no longer looking and then just continue to swipe through the apps.  Porn/sex addiction is also a cop out used by MANY people who just…. Want to cheat.
What you do is entirely up to you.  I understand not wanting to give up, especially after building an entire existence alongside another person.  But I think in this case, if someone was capable of doing it once (in an 8 month long stretch might I add,) they will probably do it again.  He will just be sneakier about it.  If he wanted to stop, he would’ve, before he had ever gotten caught.
You don’t need to live that way…</t>
  </si>
  <si>
    <t>https://www.reddit.com/r/relationship_advice/comments/1awa10c/i_30f_caught_my_boyfriend_28m_on_several_dating/krfs8s6/</t>
  </si>
  <si>
    <t>krfsr5g</t>
  </si>
  <si>
    <t>02-21-2024 12:13:12</t>
  </si>
  <si>
    <t>That's what im scared of, too. Even if I forgive him, as soon as he gets comfortable again, what's to stop him. I've gone over it again and again and I never for a second didn't trust him. It's just wild to me. I think I am going to go to therapy with him, just to see what the therapist says and how he reacts. Then maybe I'll finally get it through my head...</t>
  </si>
  <si>
    <t>https://www.reddit.com/r/relationship_advice/comments/1awa10c/i_30f_caught_my_boyfriend_28m_on_several_dating/krfsr5g/</t>
  </si>
  <si>
    <t>krfq695</t>
  </si>
  <si>
    <t>02-21-2024 11:48:58</t>
  </si>
  <si>
    <t>taco_bun</t>
  </si>
  <si>
    <t>You should’nt and also dont ask her about what she did after you two broke up. Don’t complicate the things if they’re about to work out while making sure that even in the worst or best scenarios you dont say anything about sleeping with someone else while you were both broken up.</t>
  </si>
  <si>
    <t>https://www.reddit.com/r/relationship_advice/comments/1awa02a/18m_18f_i_dont_know_what_i_should_do/krfq695/</t>
  </si>
  <si>
    <t>krfqm7i</t>
  </si>
  <si>
    <t>02-21-2024 11:53:10</t>
  </si>
  <si>
    <t>It sounds like she has a lot of trauma and a lot of wounds that she hasn’t properly confronted or sorted out.  I know that affection can help and aid in easing the burden of past experiences, but she has to be willing to work with you too.
I believe you love her.  Everything you’ve written is pretty solid proof of that, I’d be shocked if you weren’t telling her the same things you are telling us.  To me, it just appears there is baggage she hasn’t unpacked yet.  You can’t force her to do that, she has to make the decision to confront it on her own.  You can be by her side while she does so, but judging by what I’ve read, I am sure you’re already making a concentrated effort to do so.
I think in this scenario, she has to make a decision to trust you.</t>
  </si>
  <si>
    <t>https://www.reddit.com/r/relationship_advice/comments/1aw9zzi/how_can_i_18m_gain_my_long_distance_gfs_18f_trust/krfqm7i/</t>
  </si>
  <si>
    <t>krftxec</t>
  </si>
  <si>
    <t>02-21-2024 12:23:30</t>
  </si>
  <si>
    <t>Although she might have trust issues because of her previous relationships, I can't say I'm not guilty at all for her not believing in me. It's that she doesn't believe that I changed. For example, two weeks ago she went to her friend's house so we can talk easily, I had a plan with my friends that night so I couldn't really be at home. When she said she wasn't busy and that she is with her friends and wants to talk, I was immediately ready to isolate myself and sit on another table to talk to her. She took it as i wasn't acknowledging the fact that she went out of her way to talk to me, I insisted that we talk and me being out with friends didn't matter. I would've done the the same thing if she wasn't with her friends and casually wanted to talk. She is more important than anyone in my life, and I said this to her. She didn't believe me and wanted to wrap the conversation up, thinking I wouldn't want to talk to her. The rest of my night out was spent checking my phone if she said anything every 2 minutes. When we first started talking, I was that kind of person to say, "I'm busy right now" and completely ignore the fact that she wanted to talk. I'm not that kind of person anymore, but I can't really show this to her. Only my friends know how much I love her because they can see I really want to talk even though we were having a conversation.</t>
  </si>
  <si>
    <t>https://www.reddit.com/r/relationship_advice/comments/1aw9zzi/how_can_i_18m_gain_my_long_distance_gfs_18f_trust/krftxec/</t>
  </si>
  <si>
    <t>krfquuw</t>
  </si>
  <si>
    <t>02-21-2024 11:55:30</t>
  </si>
  <si>
    <t>How’s it split right now? Is it 50/50? 50/50 would be the easiest course of action. If it’s been 90/10 for a short period of time, you could do 10/90 for a short time and then move to 50/50. But around 50/50 would be fairest. If your salary becomes a lot greater than his and you begin to share bigger bills on rent/mortgage/cars/etc, most couples would decide to split it based on income.</t>
  </si>
  <si>
    <t>https://www.reddit.com/r/relationship_advice/comments/1aw9yim/i_25f_am_wondering_how_i_should_split_bills_with/krfquuw/</t>
  </si>
  <si>
    <t>krfrdsq</t>
  </si>
  <si>
    <t>02-21-2024 12:00:32</t>
  </si>
  <si>
    <t>Split the bills like room mates until you  get married</t>
  </si>
  <si>
    <t>https://www.reddit.com/r/relationship_advice/comments/1aw9yim/i_25f_am_wondering_how_i_should_split_bills_with/krfrdsq/</t>
  </si>
  <si>
    <t>krfsfxi</t>
  </si>
  <si>
    <t>02-21-2024 12:10:23</t>
  </si>
  <si>
    <t>Whatever money he relies on his family for is not his income. If you had been splitting costs the entire time where would you be financially? Whatever that difference is the burden he's been under for your benefit.
It sounds like the savings you have came entirely at his/their expense. Going 50/50 at this point, even over his objection, seems like the right thing to do.</t>
  </si>
  <si>
    <t>https://www.reddit.com/r/relationship_advice/comments/1aw9yim/i_25f_am_wondering_how_i_should_split_bills_with/krfsfxi/</t>
  </si>
  <si>
    <t>krfujt7</t>
  </si>
  <si>
    <t>02-21-2024 12:28:51</t>
  </si>
  <si>
    <t>_raq_</t>
  </si>
  <si>
    <t>50-50. You don't live together or have been dating long enough for any other arrangement.</t>
  </si>
  <si>
    <t>https://www.reddit.com/r/relationship_advice/comments/1aw9yim/i_25f_am_wondering_how_i_should_split_bills_with/krfujt7/</t>
  </si>
  <si>
    <t>krg2ubp</t>
  </si>
  <si>
    <t>02-21-2024 13:33:27</t>
  </si>
  <si>
    <t>Lost_paperclip122</t>
  </si>
  <si>
    <t>You don't live together, so I assume this is date money and activities? Then just split date bills 50/50. If you stay over a lot, contributing to food shopping is a nice gesture. Other bills should in my opinion not be split until you move in together.</t>
  </si>
  <si>
    <t>https://www.reddit.com/r/relationship_advice/comments/1aw9yim/i_25f_am_wondering_how_i_should_split_bills_with/krg2ubp/</t>
  </si>
  <si>
    <t>krg5l53</t>
  </si>
  <si>
    <t>02-21-2024 13:52:25</t>
  </si>
  <si>
    <t>I dont think it's fair you contribute more than 50% - in order to earn more you have to have a side hustle - just because he doesnt get off his arse and do a side hustle too you should contribute more and have less free time?  No.  If he feels he's ending up short then he can find something to earn more too.</t>
  </si>
  <si>
    <t>https://www.reddit.com/r/relationship_advice/comments/1aw9yim/i_25f_am_wondering_how_i_should_split_bills_with/krg5l53/</t>
  </si>
  <si>
    <t>krg91lp</t>
  </si>
  <si>
    <t>02-21-2024 14:15:51</t>
  </si>
  <si>
    <t>schlicke</t>
  </si>
  <si>
    <t>As long as you're earning the same order of magnitude (like within 20-30% of each other) I'd split 50:50.
My spouse &amp; I had a separate account for this, where we'd always transfer finds to it with same amount, and pay all bills &amp; other common expenses from that account.
Once my salary became &gt;50% higher than hers we split 150:100.  
As others have said, "his" family money is not his money or his income: that doesn't count.  You should still be happy about it because they might be able to support you for a while if you hit a snag or something goes very very South.
Him saying that he doesn't get to save any money and you saving close to 50% of your income indicates that something in your "split" isn't right.</t>
  </si>
  <si>
    <t>https://www.reddit.com/r/relationship_advice/comments/1aw9yim/i_25f_am_wondering_how_i_should_split_bills_with/krg91lp/</t>
  </si>
  <si>
    <t>krfp2je</t>
  </si>
  <si>
    <t>02-21-2024 11:37:56</t>
  </si>
  <si>
    <t>english_gritts</t>
  </si>
  <si>
    <t>I’m confused. Can you give more detail here about the specific items and amounts? You both live separately but he’s paying bills for both of you? He “spends on you” like restaurants and dates?</t>
  </si>
  <si>
    <t>https://www.reddit.com/r/relationship_advice/comments/1aw9yim/i_25f_am_wondering_how_i_should_split_bills_with/krfp2je/</t>
  </si>
  <si>
    <t>krg9at3</t>
  </si>
  <si>
    <t>02-21-2024 14:17:32</t>
  </si>
  <si>
    <t>OP sounds like right now it's rather 10:90.</t>
  </si>
  <si>
    <t>https://www.reddit.com/r/relationship_advice/comments/1aw9yim/i_25f_am_wondering_how_i_should_split_bills_with/krg9at3/</t>
  </si>
  <si>
    <t>krgnq90</t>
  </si>
  <si>
    <t>02-21-2024 15:44:32</t>
  </si>
  <si>
    <t>ImSoRude</t>
  </si>
  <si>
    <t>What? I think "contributing more" is more like "how close to 50/50 should we be" because he's paying for most of the things in current situation. She even acknowledges that in the comments. I think it's also pretty fucked up that OP's thought process is "well he has a safety net and I don't" as a reason that he should be continuing to pay the majority of the bills. OP's boyfriend is clearly not relying on his family financially since he's stressed out about their bills, but she's holding his family against him anyway.</t>
  </si>
  <si>
    <t>https://www.reddit.com/r/relationship_advice/comments/1aw9yim/i_25f_am_wondering_how_i_should_split_bills_with/krgnq90/</t>
  </si>
  <si>
    <t>krfpkz0</t>
  </si>
  <si>
    <t>02-21-2024 11:43:03</t>
  </si>
  <si>
    <t>So on weekdays, he would pay for dinners and id pick up the bill sometimes. On the former, id pay for desserts if we do have them. On weekends, we would head out and i pay what i could afford (and he would handle the rest).
We live separately but i usually stay over at his place on weekdays.
And yes he spends on me in terms of restaurants and dates</t>
  </si>
  <si>
    <t>https://www.reddit.com/r/relationship_advice/comments/1aw9yim/i_25f_am_wondering_how_i_should_split_bills_with/krfpkz0/</t>
  </si>
  <si>
    <t>krfp7zo</t>
  </si>
  <si>
    <t>02-21-2024 11:39:27</t>
  </si>
  <si>
    <t>“I’m not interested in being anything more than friends with you”
There’s no cute or easy way to do this. Time to just rip the band aid off</t>
  </si>
  <si>
    <t>https://www.reddit.com/r/relationship_advice/comments/1aw9xk2/i_20f_dont_know_how_to_potentially_reject_a_guy/krfp7zo/</t>
  </si>
  <si>
    <t>krfsiz4</t>
  </si>
  <si>
    <t>02-21-2024 12:11:10</t>
  </si>
  <si>
    <t>Tell him the truth- that it’s not that there’s anything wrong with him, you just can’t see it blossoming into anything more than a friendship.  This is the kindest thing you can do.  It opens you up to actively pursuing the other guy, and it opens him up so that he can find the right person for him.  If you’re this worried about it, I can tell you care and you don’t want to hurt his feelings.  I’m sure that will shine through in the message you send him.  You got this.  Good luck!</t>
  </si>
  <si>
    <t>https://www.reddit.com/r/relationship_advice/comments/1aw9xk2/i_20f_dont_know_how_to_potentially_reject_a_guy/krfsiz4/</t>
  </si>
  <si>
    <t>krftyhp</t>
  </si>
  <si>
    <t>02-21-2024 12:23:45</t>
  </si>
  <si>
    <t>grimlov</t>
  </si>
  <si>
    <t>Hey I don’t feel a connection.
People use it all the time .</t>
  </si>
  <si>
    <t>https://www.reddit.com/r/relationship_advice/comments/1aw9xk2/i_20f_dont_know_how_to_potentially_reject_a_guy/krftyhp/</t>
  </si>
  <si>
    <t>krfuexy</t>
  </si>
  <si>
    <t>02-21-2024 12:27:41</t>
  </si>
  <si>
    <t>Thanks for the advice</t>
  </si>
  <si>
    <t>https://www.reddit.com/r/relationship_advice/comments/1aw9xk2/i_20f_dont_know_how_to_potentially_reject_a_guy/krfuexy/</t>
  </si>
  <si>
    <t>krfuiej</t>
  </si>
  <si>
    <t>02-21-2024 12:28:31</t>
  </si>
  <si>
    <t>I really hope so. Thanks for the advice :)</t>
  </si>
  <si>
    <t>https://www.reddit.com/r/relationship_advice/comments/1aw9xk2/i_20f_dont_know_how_to_potentially_reject_a_guy/krfuiej/</t>
  </si>
  <si>
    <t>krfunsx</t>
  </si>
  <si>
    <t>02-21-2024 12:29:50</t>
  </si>
  <si>
    <t xml:space="preserve"> I honestly don't have the guts to be this direct. Thanks for the advice</t>
  </si>
  <si>
    <t>https://www.reddit.com/r/relationship_advice/comments/1aw9xk2/i_20f_dont_know_how_to_potentially_reject_a_guy/krfunsx/</t>
  </si>
  <si>
    <t>krfvsyr</t>
  </si>
  <si>
    <t>02-21-2024 12:39:26</t>
  </si>
  <si>
    <t>GoldieOGilt</t>
  </si>
  <si>
    <t>Ask him why, because yes it’s a strange gift. I would guess that he had a girlfriend prone to UTI and he thought that you could have less troubles this way ..?</t>
  </si>
  <si>
    <t>https://www.reddit.com/r/relationship_advice/comments/1aw9qpa/title_27f_had_sex_for_the_first_time_with_30m_who/krfvsyr/</t>
  </si>
  <si>
    <t>krg3edo</t>
  </si>
  <si>
    <t>02-21-2024 13:37:21</t>
  </si>
  <si>
    <t>alfredrowdy</t>
  </si>
  <si>
    <t>You should reciprocate with some dick soap as a gift.</t>
  </si>
  <si>
    <t>https://www.reddit.com/r/relationship_advice/comments/1aw9qpa/title_27f_had_sex_for_the_first_time_with_30m_who/krg3edo/</t>
  </si>
  <si>
    <t>krfohx6</t>
  </si>
  <si>
    <t>02-21-2024 11:32:06</t>
  </si>
  <si>
    <t>Since you've mentioned that you have been more open with each other, I think that the best option for you to satisfy your curiosity is to ask him directly. From the context you've given, I don't think it's a bad gesture. I think it was actually sweet of him to do that but if you aren't satisfied with that assumption, I suggest just asking him directly so at least he is also aware that you have been bothered by this. Communication is key OP! Don't be afraid to tell him.</t>
  </si>
  <si>
    <t>https://www.reddit.com/r/relationship_advice/comments/1aw9qpa/title_27f_had_sex_for_the_first_time_with_30m_who/krfohx6/</t>
  </si>
  <si>
    <t>krfxbfg</t>
  </si>
  <si>
    <t>02-21-2024 12:51:38</t>
  </si>
  <si>
    <t>Positive-Analyst-736</t>
  </si>
  <si>
    <t>I asked my bf what he thought and he said he’s probably saying you don’t smell very good and need to wash but doesn’t know how to be up front.</t>
  </si>
  <si>
    <t>https://www.reddit.com/r/relationship_advice/comments/1aw9qpa/title_27f_had_sex_for_the_first_time_with_30m_who/krfxbfg/</t>
  </si>
  <si>
    <t>krfvkh5</t>
  </si>
  <si>
    <t>02-21-2024 12:37:27</t>
  </si>
  <si>
    <t>No man is going to buy feminine hygiene wash just because they “thought of you”….and feminine hygiene wash is never by perfume. So his story doesn’t add up. He obviously thinks you need to wash better and obviously doesn’t know about those products being bad for women’s flora down there. Since you have “great communication” you need to tell him to stop lying and tell you the real reason he bought it.</t>
  </si>
  <si>
    <t>https://www.reddit.com/r/relationship_advice/comments/1aw9qpa/title_27f_had_sex_for_the_first_time_with_30m_who/krfvkh5/</t>
  </si>
  <si>
    <t>krg0iml</t>
  </si>
  <si>
    <t>02-21-2024 13:16:31</t>
  </si>
  <si>
    <t>sashp03</t>
  </si>
  <si>
    <t>Okay, I'm around your age. There is a possibility that something is off that he's uncomfortable with sharing cause he doesn't want to offend you or maybe he likes the fragrance of the product he knows from before just to enhance experience. 
I would say don't assume anything antagonistic about it, just talk to him and ask him. 
If he thinks there's something off down there, please don't take offense. See it like this: he still really likes you and went ahead and took action to solve the issue instead of making it your problem or did this to avoid making you feel embarrassed about it.
You should tell him that it's important for your health to know the truth because these products are not good for you and you rather see a doctor if need be.
I would also say do a doctor check-up anyway because someone suggested above whT if he's trying to give you insecurity? Or you do have an issue and he's too nervous to talk about it. Do it for your health and peace of mind. But definitely talk to him.</t>
  </si>
  <si>
    <t>https://www.reddit.com/r/relationship_advice/comments/1aw9qpa/title_27f_had_sex_for_the_first_time_with_30m_who/krg0iml/</t>
  </si>
  <si>
    <t>krg1d5v</t>
  </si>
  <si>
    <t>02-21-2024 13:22:42</t>
  </si>
  <si>
    <t>NoSoulYesBiscuit</t>
  </si>
  <si>
    <t>If the gift is just the gel by itself, and worse, if it's the scented ones, have an honest conversation about it with him, including your doubts about his intentions. The timing isn't the best. It could be him trying to make you more comfortable at his place by having products you use available or he thinks your intimate parts should smell and taste like vanilla. Communication clears those doubts.
If the gift came with soaps, body wash, shampoo, body lotion bundle, then I don't see a reason to doubt his intentions. I'd just return the favor by buying a bundle for him. It's a nice gesture.</t>
  </si>
  <si>
    <t>https://www.reddit.com/r/relationship_advice/comments/1aw9qpa/title_27f_had_sex_for_the_first_time_with_30m_who/krg1d5v/</t>
  </si>
  <si>
    <t>krg0w4z</t>
  </si>
  <si>
    <t>02-21-2024 13:19:18</t>
  </si>
  <si>
    <t>First, don’t use that stuff, it’s normally absolutely terrible for you. Your organs are self cleaning, and soap and water is enough. Now I will use the sensitive (regular baby wipes the ‘special’ women ones are total bs.) wipes daily but typically even rinse them with water a bit first. 
Secondly, ask him. That’s all you can do. Either he is clueless and has no idea this is weird and thought ‘hey it’s a lady thing and I know a lady’ or he is being really stupid trying to bring up any hygiene issues. Not that you have any!! Honestly, genitals smell. They smell like sweat and body odor. Because that’s normal. Now I understand as a woman it’s incredibly ingrained in society that if our bodies smell like bodies we’re committing a sin. But that’s just insane and stupid and you should date a grown up.  We all want to smell pleasant especially in this area, but soap and water is all you need.</t>
  </si>
  <si>
    <t>https://www.reddit.com/r/relationship_advice/comments/1aw9qpa/title_27f_had_sex_for_the_first_time_with_30m_who/krg0w4z/</t>
  </si>
  <si>
    <t>krfxu78</t>
  </si>
  <si>
    <t>02-21-2024 12:55:48</t>
  </si>
  <si>
    <t>Allriiiight</t>
  </si>
  <si>
    <t>Is this the first time he has had sex? Or just the first time with you? If the former then maybe he just didn’t know what vagina’s smell like. Maybe he didn’t wash afterwards and the smell built up on his dick which motivated him to buy this wash. This is all conjecture of course and you’ll have to ask him.
I read somewhere that in ancient times perfume was invented to smell like a woman was ovulating! Musky! Maybe he is not used to the musk?</t>
  </si>
  <si>
    <t>https://www.reddit.com/r/relationship_advice/comments/1aw9qpa/title_27f_had_sex_for_the_first_time_with_30m_who/krfxu78/</t>
  </si>
  <si>
    <t>krft4ke</t>
  </si>
  <si>
    <t>I disagree with my fellow peeps. I would have serious questions. As if women don’t have enough stigma surrounding their privates? I’m just shocked that he’d do that. 
Unless it was girl body wash as a hint he wants you there more…. Then yikes 😬</t>
  </si>
  <si>
    <t>https://www.reddit.com/r/relationship_advice/comments/1aw9qpa/title_27f_had_sex_for_the_first_time_with_30m_who/krft4ke/</t>
  </si>
  <si>
    <t>krfx6bg</t>
  </si>
  <si>
    <t>02-21-2024 12:50:31</t>
  </si>
  <si>
    <t>Devi_Moonbeam</t>
  </si>
  <si>
    <t>Not remotely a normal gesture. And even if it was some spur of the moment purchase because it was sitting by the register or whatever, he should have known better. Very insulting.</t>
  </si>
  <si>
    <t>https://www.reddit.com/r/relationship_advice/comments/1aw9qpa/title_27f_had_sex_for_the_first_time_with_30m_who/krfx6bg/</t>
  </si>
  <si>
    <t>krfsswg</t>
  </si>
  <si>
    <t>02-21-2024 12:13:38</t>
  </si>
  <si>
    <t>No_Conflict2723</t>
  </si>
  <si>
    <t>I’d. find this a bit weird, and I’d be worried that my bits smelled or something. I can’t use anything down there except water (I use soap on my butthole) otherwise I will get thrush. I would ask him I think, maybe he has some ignorant ideas about women’s bits. He wouldn’t be the first </t>
  </si>
  <si>
    <t>https://www.reddit.com/r/relationship_advice/comments/1aw9qpa/title_27f_had_sex_for_the_first_time_with_30m_who/krfsswg/</t>
  </si>
  <si>
    <t>krg89fn</t>
  </si>
  <si>
    <t>02-21-2024 14:10:39</t>
  </si>
  <si>
    <t>Stick-a-sour-in-it</t>
  </si>
  <si>
    <t>as a guy this is weird 
does he have an unhealthy thing about vaginas?</t>
  </si>
  <si>
    <t>https://www.reddit.com/r/relationship_advice/comments/1aw9qpa/title_27f_had_sex_for_the_first_time_with_30m_who/krg89fn/</t>
  </si>
  <si>
    <t>krgd6lg</t>
  </si>
  <si>
    <t>02-21-2024 14:42:19</t>
  </si>
  <si>
    <t>Musicaldoodle_</t>
  </si>
  <si>
    <t>Sometimes men are just so so so clueless. Like as ladies, we’re always reading between the lines trying to find some hidden meaning that the man behind them wouldn’t even be able to conceptualize. I bet this was his thought process(read in cave man voice): 
In store. Special day today. Find gift for girl? Girl like gift. Perfume for girl? No, girl too hard to pick perfume for. What this? Soap? Strange bottle. Oh, it for vagina. Wait. She has vagina. First time sex today with girl. Sexy gift for sexy day? Yes yes. Girl will like. Me excited to give. She happy soon.</t>
  </si>
  <si>
    <t>https://www.reddit.com/r/relationship_advice/comments/1aw9qpa/title_27f_had_sex_for_the_first_time_with_30m_who/krgd6lg/</t>
  </si>
  <si>
    <t>krgk4bw</t>
  </si>
  <si>
    <t>02-21-2024 15:23:52</t>
  </si>
  <si>
    <t>purpleunicorn1983</t>
  </si>
  <si>
    <t>I mean it could be him that made you smell too. Guys can definitely throw a woman’s ph off. Have you been to a gyno lately? Maybe get a check up just in case.  But do not use anything but water to clean that area! It’s horrible and can make things worse.</t>
  </si>
  <si>
    <t>https://www.reddit.com/r/relationship_advice/comments/1aw9qpa/title_27f_had_sex_for_the_first_time_with_30m_who/krgk4bw/</t>
  </si>
  <si>
    <t>krglzkq</t>
  </si>
  <si>
    <t>02-21-2024 15:34:40</t>
  </si>
  <si>
    <t>Your genitals do not need special cleaning gels or douches.  Soap and water are adequate and don't cause irritation.  Talk to him about this again.  Look up information to give him.  Any gynecologist will tell you that you don't need special products.  If there is an odor, it could be an infection and no gel will cure that.</t>
  </si>
  <si>
    <t>https://www.reddit.com/r/relationship_advice/comments/1aw9qpa/title_27f_had_sex_for_the_first_time_with_30m_who/krglzkq/</t>
  </si>
  <si>
    <t>krfsxi4</t>
  </si>
  <si>
    <t>02-21-2024 12:14:46</t>
  </si>
  <si>
    <t>Even if he was implying that you smell or are unclean, which I’m not certain he was (in fact he most likely wasn’t), it’s much kinder than saying you stink or belittling you the way a lot of immature men do to their girlfriends.  Either way, nothing to worry about here.  The gesture itself means he cares a lot about you.  Let that be of comfort to you, whatever his reasoning.</t>
  </si>
  <si>
    <t>https://www.reddit.com/r/relationship_advice/comments/1aw9qpa/title_27f_had_sex_for_the_first_time_with_30m_who/krfsxi4/</t>
  </si>
  <si>
    <t>krfw4e5</t>
  </si>
  <si>
    <t>02-21-2024 12:42:04</t>
  </si>
  <si>
    <t>lilyderedere</t>
  </si>
  <si>
    <t>Ask him about it</t>
  </si>
  <si>
    <t>https://www.reddit.com/r/relationship_advice/comments/1aw9qpa/title_27f_had_sex_for_the_first_time_with_30m_who/krfw4e5/</t>
  </si>
  <si>
    <t>krg1fnr</t>
  </si>
  <si>
    <t>02-21-2024 13:23:13</t>
  </si>
  <si>
    <t>He didn’t tell you that he thinks you stink because he isn’t rude. 
Listen to a person’s actions, not their words.</t>
  </si>
  <si>
    <t>https://www.reddit.com/r/relationship_advice/comments/1aw9qpa/title_27f_had_sex_for_the_first_time_with_30m_who/krg1fnr/</t>
  </si>
  <si>
    <t>krg5n9c</t>
  </si>
  <si>
    <t>02-21-2024 13:52:49</t>
  </si>
  <si>
    <t>asovaros</t>
  </si>
  <si>
    <t>Next time you are about to have sex wash as you normally do with the product you choose to use and afterwards ask him if you smelled ok and see what he answers 
I think its either he didnt like the way you smelled or he wants to be sure you are CLEAN before he feels ok to do it all</t>
  </si>
  <si>
    <t>https://www.reddit.com/r/relationship_advice/comments/1aw9qpa/title_27f_had_sex_for_the_first_time_with_30m_who/krg5n9c/</t>
  </si>
  <si>
    <t>krg7ujo</t>
  </si>
  <si>
    <t>02-21-2024 14:07:50</t>
  </si>
  <si>
    <t>eliza_frodo</t>
  </si>
  <si>
    <t>Go get tested for BV! If it’s not that (you would know, probably), there are creams to restore your flora by Canesten and probiotics/prebiotics for vaginal health! Special cleaning gel won’t resolve the issue (if there’s one). I think maybe you are on a slightly acidic side, which is very normal and common or had sex close to your period (the natural scent becomes more intense around that time due to secretions) or after your period (metallic taste might be present). 
Once again, it’s all speculation at this point on my part. I’m just talking from my personal experience! 
I’m sure you’re just fine, but those are things to consider if you wanna make extra sure.</t>
  </si>
  <si>
    <t>https://www.reddit.com/r/relationship_advice/comments/1aw9qpa/title_27f_had_sex_for_the_first_time_with_30m_who/krg7ujo/</t>
  </si>
  <si>
    <t>krga8bl</t>
  </si>
  <si>
    <t>02-21-2024 14:23:35</t>
  </si>
  <si>
    <t>cinnamon9801</t>
  </si>
  <si>
    <t>I have never had a partner gift me something like this and I would have the same concerns if they did. I would ask him to be direct and tell you his motivations, because other commenters are correct that these intimate washes usually are found near feminine hygiene products like pads and not near perfumes. State this fact to him, and then ask for his true feelings on the matter. I also agree with the other commenter that phrasing this as a health concern, saying these products aren’t good for your flora or PH, and any truly bad scents should be discussed with a doctor. This will probably help a delicate conversation go more smoothly.
If you’ve never had other partners complain in the past and do not have symptoms like off discharge, a foul scent you noticed yourself too, redness and swelling, etc. then I wouldn’t worry that there’s something wrong with your scent. If you want to be extra safe you can get checked out yourself, otherwise I’m guessing you’re probably healthy and normal. Then it’s his problem to deal with. Every woman tastes and smells different and if you’re willing to ask, see if he’s had this problem in past relationships so that you can understand if he has problems with the natural scent of a woman generally or if it’s just an issue related specifically to this relationship. If any of those answers are “Yes” then you need to decide if it’s a dealbreaker that he’s uncomfortable with women’s natural scents/your scent specifically. I know I would have a problem with it and would rather end the relationship here as it would make me self-conscious and negatively impact our sex life, but that’s up to you.</t>
  </si>
  <si>
    <t>https://www.reddit.com/r/relationship_advice/comments/1aw9qpa/title_27f_had_sex_for_the_first_time_with_30m_who/krga8bl/</t>
  </si>
  <si>
    <t>krgaxjp</t>
  </si>
  <si>
    <t>02-21-2024 14:28:05</t>
  </si>
  <si>
    <t>Logical-Wasabi7402</t>
  </si>
  <si>
    <t>You mean like Vagisil? No store sells Vagisil next to the perfumes.</t>
  </si>
  <si>
    <t>https://www.reddit.com/r/relationship_advice/comments/1aw9qpa/title_27f_had_sex_for_the_first_time_with_30m_who/krgaxjp/</t>
  </si>
  <si>
    <t>krgnv4j</t>
  </si>
  <si>
    <t>02-21-2024 15:45:17</t>
  </si>
  <si>
    <t>That's fucking weird. I wouldn't see him again.</t>
  </si>
  <si>
    <t>https://www.reddit.com/r/relationship_advice/comments/1aw9qpa/title_27f_had_sex_for_the_first_time_with_30m_who/krgnv4j/</t>
  </si>
  <si>
    <t>krfuofx</t>
  </si>
  <si>
    <t>02-21-2024 12:30:00</t>
  </si>
  <si>
    <t>kimminpop</t>
  </si>
  <si>
    <t>I think it was a spur of the moment purchase because it was on sale and perfumes and soaps are common gifts. I also gave a gift before that makes me bite my lip in embarrassment because I realized it was too intimate</t>
  </si>
  <si>
    <t>https://www.reddit.com/r/relationship_advice/comments/1aw9qpa/title_27f_had_sex_for_the_first_time_with_30m_who/krfuofx/</t>
  </si>
  <si>
    <t>krftsj9</t>
  </si>
  <si>
    <t>02-21-2024 12:22:19</t>
  </si>
  <si>
    <t>Icegirl1987</t>
  </si>
  <si>
    <t>It's weird.
Even if he noticed some smell that wouldn't be the way to address it. You aren't supposed to use anything beside water for genitals anyway.</t>
  </si>
  <si>
    <t>https://www.reddit.com/r/relationship_advice/comments/1aw9qpa/title_27f_had_sex_for_the_first_time_with_30m_who/krftsj9/</t>
  </si>
  <si>
    <t>krfpker</t>
  </si>
  <si>
    <t>02-21-2024 11:42:54</t>
  </si>
  <si>
    <t>Mimmutti_</t>
  </si>
  <si>
    <t>I would just take it as a sign that you had nice sex and cleaning and washing comes logically next.</t>
  </si>
  <si>
    <t>https://www.reddit.com/r/relationship_advice/comments/1aw9qpa/title_27f_had_sex_for_the_first_time_with_30m_who/krfpker/</t>
  </si>
  <si>
    <t>krfy92e</t>
  </si>
  <si>
    <t>02-21-2024 12:59:03</t>
  </si>
  <si>
    <t>Late-Let-4221</t>
  </si>
  <si>
    <t>I'd think of it as a gesture and also I'd probably try to shower lil longer just to see if there's any ... you know positive effect.</t>
  </si>
  <si>
    <t>https://www.reddit.com/r/relationship_advice/comments/1aw9qpa/title_27f_had_sex_for_the_first_time_with_30m_who/krfy92e/</t>
  </si>
  <si>
    <t>krg1y4p</t>
  </si>
  <si>
    <t>02-21-2024 13:26:57</t>
  </si>
  <si>
    <t>Klutzy_Ebb_5953</t>
  </si>
  <si>
    <t>Never met a guy before who'd even care about this most guys just are happy to be there with you and be allowed near your vagina it feels like. To me it seems like maybe he is very unexperienced or if he isn't maybe he might have been bothered by your smell but girl it's not you it's him</t>
  </si>
  <si>
    <t>https://www.reddit.com/r/relationship_advice/comments/1aw9qpa/title_27f_had_sex_for_the_first_time_with_30m_who/krg1y4p/</t>
  </si>
  <si>
    <t>krfyln9</t>
  </si>
  <si>
    <t>02-21-2024 13:01:48</t>
  </si>
  <si>
    <t>BookkeeperBrilliant9</t>
  </si>
  <si>
    <t>He either thinks you’re dirty, or he’s intentionally trying to make you feel insecure. </t>
  </si>
  <si>
    <t>https://www.reddit.com/r/relationship_advice/comments/1aw9qpa/title_27f_had_sex_for_the_first_time_with_30m_who/krfyln9/</t>
  </si>
  <si>
    <t>krfo0ct</t>
  </si>
  <si>
    <t>02-21-2024 11:26:57</t>
  </si>
  <si>
    <t>bitingteeth</t>
  </si>
  <si>
    <t>Sounds like a nice gesture for you from him…don’t overthink it, he probably read that women need more hygiene than men</t>
  </si>
  <si>
    <t>https://www.reddit.com/r/relationship_advice/comments/1aw9qpa/title_27f_had_sex_for_the_first_time_with_30m_who/krfo0ct/</t>
  </si>
  <si>
    <t>krfymev</t>
  </si>
  <si>
    <t>02-21-2024 13:01:58</t>
  </si>
  <si>
    <t>Clean-Salt708</t>
  </si>
  <si>
    <t>27 and asking this.</t>
  </si>
  <si>
    <t>https://www.reddit.com/r/relationship_advice/comments/1aw9qpa/title_27f_had_sex_for_the_first_time_with_30m_who/krfymev/</t>
  </si>
  <si>
    <t>" "</t>
  </si>
  <si>
    <t>krg6ww1</t>
  </si>
  <si>
    <t>02-21-2024 14:01:29</t>
  </si>
  <si>
    <t>Superharddownthere</t>
  </si>
  <si>
    <t>I think you wouldn't be able to smell yourself. I dumped three girls in my life because of smell. I'm sure they didn't know that they had an odor</t>
  </si>
  <si>
    <t>https://www.reddit.com/r/relationship_advice/comments/1aw9qpa/title_27f_had_sex_for_the_first_time_with_30m_who/krg6ww1/</t>
  </si>
  <si>
    <t>krgcgmn</t>
  </si>
  <si>
    <t>02-21-2024 14:37:50</t>
  </si>
  <si>
    <t>poo_advocate</t>
  </si>
  <si>
    <t>your fanny must reek</t>
  </si>
  <si>
    <t>https://www.reddit.com/r/relationship_advice/comments/1aw9qpa/title_27f_had_sex_for_the_first_time_with_30m_who/krgcgmn/</t>
  </si>
  <si>
    <t>krfocsr</t>
  </si>
  <si>
    <t>02-21-2024 11:30:36</t>
  </si>
  <si>
    <t>Guilty-Green3678</t>
  </si>
  <si>
    <t>He was probably trying to do something nice. It was also afterwards so no effects on what he was getting.</t>
  </si>
  <si>
    <t>https://www.reddit.com/r/relationship_advice/comments/1aw9qpa/title_27f_had_sex_for_the_first_time_with_30m_who/krfocsr/</t>
  </si>
  <si>
    <t>krfomvo</t>
  </si>
  <si>
    <t>02-21-2024 11:33:32</t>
  </si>
  <si>
    <t>Proper_Strategy_6663</t>
  </si>
  <si>
    <t>You're overthinking it, also clean pussies doesn't really smell nor taste.</t>
  </si>
  <si>
    <t>https://www.reddit.com/r/relationship_advice/comments/1aw9qpa/title_27f_had_sex_for_the_first_time_with_30m_who/krfomvo/</t>
  </si>
  <si>
    <t>krfye0l</t>
  </si>
  <si>
    <t>02-21-2024 13:00:07</t>
  </si>
  <si>
    <t>Maybe his exes had a smell and he thinks all woman have it  if your having sex for the first time he’s not going to know about your smell unless it is noticeable the you would of smelt it yourself. He could be an clean person and wants to make
Sure your clean. See what happens with his reaction if you don’t use it again</t>
  </si>
  <si>
    <t>https://www.reddit.com/r/relationship_advice/comments/1aw9qpa/title_27f_had_sex_for_the_first_time_with_30m_who/krfye0l/</t>
  </si>
  <si>
    <t>krg1la7</t>
  </si>
  <si>
    <t>02-21-2024 13:24:20</t>
  </si>
  <si>
    <t>GamerGrandmaGirl</t>
  </si>
  <si>
    <t>I’m sure if he just got laid and saw that gel, he would be thinking of you. Everything reminds him of you and sex rn. However, there’s no way he just saw that passing by, unless it was near the condoms or something.</t>
  </si>
  <si>
    <t>https://www.reddit.com/r/relationship_advice/comments/1aw9qpa/title_27f_had_sex_for_the_first_time_with_30m_who/krg1la7/</t>
  </si>
  <si>
    <t>krg8tcp</t>
  </si>
  <si>
    <t>02-21-2024 14:14:20</t>
  </si>
  <si>
    <t>ThrowRaCommentDown</t>
  </si>
  <si>
    <t>That was you I would just ask him straightforward do you not like my natural smell smell? 
Is it a little off to you? 
Let them know that that the gift has you in ur head a bit and you’re not mad you’re just concerned .</t>
  </si>
  <si>
    <t>https://www.reddit.com/r/relationship_advice/comments/1aw9qpa/title_27f_had_sex_for_the_first_time_with_30m_who/krg8tcp/</t>
  </si>
  <si>
    <t>krgjlwn</t>
  </si>
  <si>
    <t>02-21-2024 15:20:54</t>
  </si>
  <si>
    <t>Lilla_myy7</t>
  </si>
  <si>
    <t>Im sure OP would know if anything was ‘off’ down there. My bet is that her bf has a weird ocd thing or hasn’t been around enough vadge to know that even the cleanest ones naturally have a slight scent.</t>
  </si>
  <si>
    <t>https://www.reddit.com/r/relationship_advice/comments/1aw9qpa/title_27f_had_sex_for_the_first_time_with_30m_who/krgjlwn/</t>
  </si>
  <si>
    <t>krgr48x</t>
  </si>
  <si>
    <t>02-21-2024 16:03:34</t>
  </si>
  <si>
    <t>princessmeemee</t>
  </si>
  <si>
    <t>Is he simple? My brother bought something similar for his girlfriend and I asked him about it. To which, he replied, “don’t all girls use this?”
Just btw everyone, a normal unscented body wash will do. And even then it shouldn’t go IN the crevices. Private part washes and such are a scam.
Could be he was misled into believing it was a normal thing, saw it on sale, thought he’d grab it for you. That is, if he’s telling the truth. And it sounds like you openly communicate: does he have any reason to lie to you? He’d be straight up if you smell, right?</t>
  </si>
  <si>
    <t>https://www.reddit.com/r/relationship_advice/comments/1aw9qpa/title_27f_had_sex_for_the_first_time_with_30m_who/krgr48x/</t>
  </si>
  <si>
    <t>krgri6c</t>
  </si>
  <si>
    <t>02-21-2024 16:05:42</t>
  </si>
  <si>
    <t>youre_welcome37</t>
  </si>
  <si>
    <t>I can't help but think how I'd feell if someone I was dating bought me toothpaste and a toothbrush. I'd be pretty offended mostly because of embarrassment.
I agree with having a direct conversation about how you're feeling. Please remember  just because one person doesn't vibe with your natural flora does not mean there's anything wrong with your scent.</t>
  </si>
  <si>
    <t>https://www.reddit.com/r/relationship_advice/comments/1aw9qpa/title_27f_had_sex_for_the_first_time_with_30m_who/krgri6c/</t>
  </si>
  <si>
    <t>krg6jl3</t>
  </si>
  <si>
    <t>It seems she did ask about it.
&gt;When I asked him about it, he said he simply saw it on sale with a perfume and thought of me, so he got it.
Or are you meaning to say she should ask him directly if he finds her natural scent off-putting?</t>
  </si>
  <si>
    <t>https://www.reddit.com/r/relationship_advice/comments/1aw9qpa/title_27f_had_sex_for_the_first_time_with_30m_who/krg6jl3/</t>
  </si>
  <si>
    <t>krg0et1</t>
  </si>
  <si>
    <t>Agree with the first sentence.  It is clearly a signal.
BUT I will not call it lying - it's one of these delicate subjects you don't want to call out into her face.  I've seen any number of men get roasted her for not liking the smell of their gf/wife.  
Can OP please just take the fkn hint and not start the unnecessary drama of "confronting him" and "telling him to stop lying".</t>
  </si>
  <si>
    <t>https://www.reddit.com/r/relationship_advice/comments/1aw9qpa/title_27f_had_sex_for_the_first_time_with_30m_who/krg0et1/</t>
  </si>
  <si>
    <t>krg87pf</t>
  </si>
  <si>
    <t>_Makingprogress_</t>
  </si>
  <si>
    <t>100% agree with the first sentence.
Is you boyfriend weird or socially awkward? If so, it might be more of that regular weird. 
But if he isn't, this is not a "normal" behavior for a "normal" person.</t>
  </si>
  <si>
    <t>https://www.reddit.com/r/relationship_advice/comments/1aw9qpa/title_27f_had_sex_for_the_first_time_with_30m_who/krg87pf/</t>
  </si>
  <si>
    <t>krgn6rq</t>
  </si>
  <si>
    <t>Heavy_Rain_826</t>
  </si>
  <si>
    <t>This op</t>
  </si>
  <si>
    <t>https://www.reddit.com/r/relationship_advice/comments/1aw9qpa/title_27f_had_sex_for_the_first_time_with_30m_who/krgn6rq/</t>
  </si>
  <si>
    <t>krftuud</t>
  </si>
  <si>
    <t>KeyRageAlert</t>
  </si>
  <si>
    <t>I'd get him some dick wash in return</t>
  </si>
  <si>
    <t>https://www.reddit.com/r/relationship_advice/comments/1aw9qpa/title_27f_had_sex_for_the_first_time_with_30m_who/krftuud/</t>
  </si>
  <si>
    <t>krg637t</t>
  </si>
  <si>
    <t>SpikedScarf</t>
  </si>
  <si>
    <t>&gt;As if women don’t have enough stigma surrounding their privates?
The reason why he is not confronting her directly is because of the stigma, FFS. No one can fucking win with people like you, he's an asshole if he tells her directly, he's an asshole if he indirectly tells her, and he's an asshole if he doesn't bring it up and suffers in silence. Just say you're insecure and can't handle confrontation when it comes to your bad hygiene. 
This also isn't a woman problem, there is stigma when it comes to EVERYONE'S genitals. I would even argue that there is MORE stigma when it comes to men's, it has to be cut otherwise it is "dirty and gross", it can't be small otherwise you "can't feel anything", it can't be too big otherwise "he's too big so it isn't pleasurable".</t>
  </si>
  <si>
    <t>https://www.reddit.com/r/relationship_advice/comments/1aw9qpa/title_27f_had_sex_for_the_first_time_with_30m_who/krg637t/</t>
  </si>
  <si>
    <t>krg0pnt</t>
  </si>
  <si>
    <t>So what would be the "proper" way of addressing this in your opinion?</t>
  </si>
  <si>
    <t>https://www.reddit.com/r/relationship_advice/comments/1aw9qpa/title_27f_had_sex_for_the_first_time_with_30m_who/krg0pnt/</t>
  </si>
  <si>
    <t>krft6i0</t>
  </si>
  <si>
    <t>https://www.reddit.com/r/relationship_advice/comments/1aw9qpa/title_27f_had_sex_for_the_first_time_with_30m_who/krft6i0/</t>
  </si>
  <si>
    <t>krg86hj</t>
  </si>
  <si>
    <t>Technical-Nerve-786</t>
  </si>
  <si>
    <t>there are ones designed to balance your ph so you don't have issues in there.</t>
  </si>
  <si>
    <t>https://www.reddit.com/r/relationship_advice/comments/1aw9qpa/title_27f_had_sex_for_the_first_time_with_30m_who/krg86hj/</t>
  </si>
  <si>
    <t>krg39qm</t>
  </si>
  <si>
    <t>rockocoman</t>
  </si>
  <si>
    <t>When was the last time you saw perfume in the “wash your coochie aisle” of the CVS or grocery store? 
When was the last time you saw vaginal ph shower gel in the perfume aisle and thought it would make a great side gift…</t>
  </si>
  <si>
    <t>https://www.reddit.com/r/relationship_advice/comments/1aw9qpa/title_27f_had_sex_for_the_first_time_with_30m_who/krg39qm/</t>
  </si>
  <si>
    <t>krfw28h</t>
  </si>
  <si>
    <t>Now I’m curious..</t>
  </si>
  <si>
    <t>https://www.reddit.com/r/relationship_advice/comments/1aw9qpa/title_27f_had_sex_for_the_first_time_with_30m_who/krfw28h/</t>
  </si>
  <si>
    <t>krg3az8</t>
  </si>
  <si>
    <t>Calm-Service-1542</t>
  </si>
  <si>
    <t>What? I use soap with no problem.</t>
  </si>
  <si>
    <t>https://www.reddit.com/r/relationship_advice/comments/1aw9qpa/title_27f_had_sex_for_the_first_time_with_30m_who/krg3az8/</t>
  </si>
  <si>
    <t>krg9tx7</t>
  </si>
  <si>
    <t>The idea that a man should just be grateful to have access to a woman's body is seriously outdated. Hygiene isn't a gender-specific issue – it's about basic self-care and respect for yourself and your partner.
It's unfair to expect women to be immune to criticism when it comes to hygiene. Everyone should take care of themselves, regardless of gender. And if someone notices a strong odour, it's not about being immature or disgusted by natural smells – it could be a sign of a health issue or just a lack of hygiene.
Ignoring hygiene concerns in the name of maturity or gratitude is just sweeping potential problems under the rug. Both partners deserve to feel comfortable and respected in a relationship, and addressing hygiene concerns should be approached with empathy and understanding rather than outdated notions of entitlement or gratitude.</t>
  </si>
  <si>
    <t>https://www.reddit.com/r/relationship_advice/comments/1aw9qpa/title_27f_had_sex_for_the_first_time_with_30m_who/krg9tx7/</t>
  </si>
  <si>
    <t>krfy9vc</t>
  </si>
  <si>
    <t>ChloJoceyCom</t>
  </si>
  <si>
    <t>Not necessarily. Some women have stronger smell than others. Not to mention ovulation and periods changing the scent. Usually balanced hormones and healthy ph make a woman not smell or taste tangy.</t>
  </si>
  <si>
    <t>https://www.reddit.com/r/relationship_advice/comments/1aw9qpa/title_27f_had_sex_for_the_first_time_with_30m_who/krfy9vc/</t>
  </si>
  <si>
    <t>krga87m</t>
  </si>
  <si>
    <t>02-21-2024 14:23:34</t>
  </si>
  <si>
    <t>Yes, thank you! It seems I wasn't completely clear about it. I do mean that she asks him if the boyfriend thinks her private parts have a bad scent or OP could say that she's feeling anxious or bummed by it, in which case, BF can reassure her that there isn't a problem (if there isn't).</t>
  </si>
  <si>
    <t>https://www.reddit.com/r/relationship_advice/comments/1aw9qpa/title_27f_had_sex_for_the_first_time_with_30m_who/krga87m/</t>
  </si>
  <si>
    <t>krg40yl</t>
  </si>
  <si>
    <t>02-21-2024 13:41:45</t>
  </si>
  <si>
    <t>No. An adult thing to do is tell your partner the truth. Will it hurt her feelings? Sure. But it’s the truth.</t>
  </si>
  <si>
    <t>https://www.reddit.com/r/relationship_advice/comments/1aw9qpa/title_27f_had_sex_for_the_first_time_with_30m_who/krg40yl/</t>
  </si>
  <si>
    <t>krg7hft</t>
  </si>
  <si>
    <t>Dick wash!! 🤣🤣🤣</t>
  </si>
  <si>
    <t>https://www.reddit.com/r/relationship_advice/comments/1aw9qpa/title_27f_had_sex_for_the_first_time_with_30m_who/krg7hft/</t>
  </si>
  <si>
    <t>krg8pqv</t>
  </si>
  <si>
    <t>02-21-2024 14:13:39</t>
  </si>
  <si>
    <t>Whoa!</t>
  </si>
  <si>
    <t>https://www.reddit.com/r/relationship_advice/comments/1aw9qpa/title_27f_had_sex_for_the_first_time_with_30m_who/krg8pqv/</t>
  </si>
  <si>
    <t>krg90de</t>
  </si>
  <si>
    <t>02-21-2024 14:15:37</t>
  </si>
  <si>
    <t>there are gentle ways to privately discuss it with your partner and whether you ladies realize it or not it is not unheard of for you to pass a yeast infection to your man and believe me when i say if he gets it it is quite painful and doubtful he'll allow you to ever touch him again after that, so face up girls and pay attention to your junk!!!</t>
  </si>
  <si>
    <t>https://www.reddit.com/r/relationship_advice/comments/1aw9qpa/title_27f_had_sex_for_the_first_time_with_30m_who/krg90de/</t>
  </si>
  <si>
    <t>krg3vah</t>
  </si>
  <si>
    <t>02-21-2024 13:40:38</t>
  </si>
  <si>
    <t>I'm not all that subtle, I'm afraid. I'd ask him what the H he meant by giving me that?!   The proper way, I suppose, would be along those lines but turn down the volume. 
Honestly  if it was me I'd probably just block him all together for being unforgivably rude.
But I would do one or the other or both. If you decide to see him again, address it directly with an indication you are not amused.</t>
  </si>
  <si>
    <t>https://www.reddit.com/r/relationship_advice/comments/1aw9qpa/title_27f_had_sex_for_the_first_time_with_30m_who/krg3vah/</t>
  </si>
  <si>
    <t>krfvoj5</t>
  </si>
  <si>
    <t>02-21-2024 12:38:24</t>
  </si>
  <si>
    <t>How am I out of touch? I’m a girl? Are you a girl? I’ve never had a guy give me something to wash myself with. I’d like to think he would just tell me if it wasn’t clean. 
Maybe in America it’s normal. If I went to a friends house for the first time I wouldn’t then buy her some cleaning spray the next time I came round, it would be rude </t>
  </si>
  <si>
    <t>https://www.reddit.com/r/relationship_advice/comments/1aw9qpa/title_27f_had_sex_for_the_first_time_with_30m_who/krfvoj5/</t>
  </si>
  <si>
    <t>krgfgii</t>
  </si>
  <si>
    <t>02-21-2024 14:56:15</t>
  </si>
  <si>
    <t>PaleAsFuck90</t>
  </si>
  <si>
    <t>Just warm water is enough tho to clean the vulva bits. No need for any type of soap. If it still smells after a normal shower there is something wrong.</t>
  </si>
  <si>
    <t>https://www.reddit.com/r/relationship_advice/comments/1aw9qpa/title_27f_had_sex_for_the_first_time_with_30m_who/krgfgii/</t>
  </si>
  <si>
    <t>krgls0g</t>
  </si>
  <si>
    <t>If I just use water, which is what the doctor told me to do after I kept using soap and getting thrush, it’s fine. No one’s ever told me it smells. You don’t need to use soap on it, just jetwashing it with water is fine </t>
  </si>
  <si>
    <t>https://www.reddit.com/r/relationship_advice/comments/1aw9qpa/title_27f_had_sex_for_the_first_time_with_30m_who/krgls0g/</t>
  </si>
  <si>
    <t>krg4g1h</t>
  </si>
  <si>
    <t>02-21-2024 13:44:39</t>
  </si>
  <si>
    <t>Oh I just realized maybe the guy had experiences with another girl where she smelled bad and he’s trying to make sure that doesn’t happen again. Personally I once was with a guy who smelled bad. 
Well a lot of girls talk about washing up so maybe he thought it was not very noteworthy to buy, I don’t know his reasoning</t>
  </si>
  <si>
    <t>https://www.reddit.com/r/relationship_advice/comments/1aw9qpa/title_27f_had_sex_for_the_first_time_with_30m_who/krg4g1h/</t>
  </si>
  <si>
    <t>krfw8n4</t>
  </si>
  <si>
    <t>Well basically there was sales on underwear and I bought it without knowing my size and I tried one pair and it was too small. I gave the rest to my friends who were smaller than me. They thought it was funny and accepted it but i feel maybe it was weird and now im associated with creepy gifts lol</t>
  </si>
  <si>
    <t>https://www.reddit.com/r/relationship_advice/comments/1aw9qpa/title_27f_had_sex_for_the_first_time_with_30m_who/krfw8n4/</t>
  </si>
  <si>
    <t>krg6azz</t>
  </si>
  <si>
    <t>02-21-2024 13:57:19</t>
  </si>
  <si>
    <t>It's not recommended to use soap for female genitals</t>
  </si>
  <si>
    <t>https://www.reddit.com/r/relationship_advice/comments/1aw9qpa/title_27f_had_sex_for_the_first_time_with_30m_who/krg6azz/</t>
  </si>
  <si>
    <t>krgg0v9</t>
  </si>
  <si>
    <t>02-21-2024 14:59:39</t>
  </si>
  <si>
    <t>Some women won't get problems using soap, but a lot of us do, so we only use water cause it works great. If it doesn't get rid of the smell, it's either something wrong or the area hasn't been washed thoroughly enough.</t>
  </si>
  <si>
    <t>https://www.reddit.com/r/relationship_advice/comments/1aw9qpa/title_27f_had_sex_for_the_first_time_with_30m_who/krgg0v9/</t>
  </si>
  <si>
    <t>krg8hz8</t>
  </si>
  <si>
    <t>02-21-2024 14:12:13</t>
  </si>
  <si>
    <t>I agree this warrants OP asking for more honesty and clarity about the gesture.  I also agree eith the other poster in the thread that OP’s bf was trying to send a less harsh signal about his feelings on her scent because of the social stigma and concern for her feelings, rather than owning up to his feelings by directly saying it. I don’t think the commenter above is necessarily saying that OP shouldn’t be direct in calling her bf’s bluff and asking him the real reasons behind the gesture. I think instead they’re saying that accusing him of lying will start unnecessary drama. I agree with that if this is what they’re saying. If you want to have a productive conversation it should probably be phrased in a less combative manner and treated more as a discussion than confrontation, unless you want to end up triggering defensiveness which ultimately makes it more likely for the conversation to go south. How couples handle conflict within the first two minutes of the discussion often dictates the course of it and the outcome.
If I’m wrong in my interpretation u/schlicke , please let me know.</t>
  </si>
  <si>
    <t>https://www.reddit.com/r/relationship_advice/comments/1aw9qpa/title_27f_had_sex_for_the_first_time_with_30m_who/krg8hz8/</t>
  </si>
  <si>
    <t>krg6cmn</t>
  </si>
  <si>
    <t>02-21-2024 13:57:37</t>
  </si>
  <si>
    <t>its not appropriate to use the truth in an abusive manner that way! it should never be used at the expense of your significant's feelings,and by telling her that way you just left her with a permanent sour taste in her mouth towards you. she will never forget that and you will end up being that A-hole that told her she stank!</t>
  </si>
  <si>
    <t>https://www.reddit.com/r/relationship_advice/comments/1aw9qpa/title_27f_had_sex_for_the_first_time_with_30m_who/krg6cmn/</t>
  </si>
  <si>
    <t>krg6wfh</t>
  </si>
  <si>
    <t>02-21-2024 14:01:24</t>
  </si>
  <si>
    <t>Yeah the adult thing is not bottling it up and festering when you can just ask your partner </t>
  </si>
  <si>
    <t>https://www.reddit.com/r/relationship_advice/comments/1aw9qpa/title_27f_had_sex_for_the_first_time_with_30m_who/krg6wfh/</t>
  </si>
  <si>
    <t>krgq6u9</t>
  </si>
  <si>
    <t>02-21-2024 15:58:20</t>
  </si>
  <si>
    <t>Dick wash and a nice ball scrubber. Maybe some asshole gel too.</t>
  </si>
  <si>
    <t>https://www.reddit.com/r/relationship_advice/comments/1aw9qpa/title_27f_had_sex_for_the_first_time_with_30m_who/krgq6u9/</t>
  </si>
  <si>
    <t>krg6bet</t>
  </si>
  <si>
    <t>02-21-2024 13:57:24</t>
  </si>
  <si>
    <t>they mean what would be your way of addressing OP's bad smell</t>
  </si>
  <si>
    <t>https://www.reddit.com/r/relationship_advice/comments/1aw9qpa/title_27f_had_sex_for_the_first_time_with_30m_who/krg6bet/</t>
  </si>
  <si>
    <t>krgr7z1</t>
  </si>
  <si>
    <t>02-21-2024 16:04:08</t>
  </si>
  <si>
    <t>Oh totally. Imagine his post. 
“The girl I recently slept with for the first time smelled badly, how do I bring it up kindly?”</t>
  </si>
  <si>
    <t>https://www.reddit.com/r/relationship_advice/comments/1aw9qpa/title_27f_had_sex_for_the_first_time_with_30m_who/krgr7z1/</t>
  </si>
  <si>
    <t>krfwmqp</t>
  </si>
  <si>
    <t>02-21-2024 12:46:12</t>
  </si>
  <si>
    <t>I supposed it’s only a bit weird to give your friends underwear because it’s like a societal standard we set by *not doing that*, but honestly—if it’s new and clean underwear—I’d be happy if a friend bought me some, even if it’s something most people wouldn’t do 😂
Underwear is useful!!! I like practical gifts
It was also nice of you to give it to your friends instead of returning it</t>
  </si>
  <si>
    <t>https://www.reddit.com/r/relationship_advice/comments/1aw9qpa/title_27f_had_sex_for_the_first_time_with_30m_who/krfwmqp/</t>
  </si>
  <si>
    <t>krgape8</t>
  </si>
  <si>
    <t>02-21-2024 14:26:38</t>
  </si>
  <si>
    <t>Thank you 😊</t>
  </si>
  <si>
    <t>https://www.reddit.com/r/relationship_advice/comments/1aw9qpa/title_27f_had_sex_for_the_first_time_with_30m_who/krgape8/</t>
  </si>
  <si>
    <t>krgbjtb</t>
  </si>
  <si>
    <t>02-21-2024 14:32:03</t>
  </si>
  <si>
    <t>Shittybeerfan</t>
  </si>
  <si>
    <t>Telling the truth isn't "hey you fucking stink can you wash your dirty disgusting skin folds". All you have to do is approach it gently. Buying the wash is weird and borderline insulting. He could have said hey, I care about you and I'm not judging you but I noticed a smell while I was down there and I know that could indicate infection or something being off. 
I'm not trying to be too harsh on OPs bf (or your viewpoint). Smell is a delicate and difficult subject to approach. People get nervous to tell someone their breath stinks so intimate areas are even more challenging. Idk, lying is lying to me but truth is not an excuse to be cruel.</t>
  </si>
  <si>
    <t>https://www.reddit.com/r/relationship_advice/comments/1aw9qpa/title_27f_had_sex_for_the_first_time_with_30m_who/krgbjtb/</t>
  </si>
  <si>
    <t>krgm5p4</t>
  </si>
  <si>
    <t>02-21-2024 15:35:37</t>
  </si>
  <si>
    <t>He can say the truth in a nice caring way.</t>
  </si>
  <si>
    <t>https://www.reddit.com/r/relationship_advice/comments/1aw9qpa/title_27f_had_sex_for_the_first_time_with_30m_who/krgm5p4/</t>
  </si>
  <si>
    <t>krg6su1</t>
  </si>
  <si>
    <t>A gentle discussion. If she even has an abnormal smell, she could have a medical problem. And that's the approach. But what that guy did is awful.</t>
  </si>
  <si>
    <t>https://www.reddit.com/r/relationship_advice/comments/1aw9qpa/title_27f_had_sex_for_the_first_time_with_30m_who/krg6su1/</t>
  </si>
  <si>
    <t>krg6wu6</t>
  </si>
  <si>
    <t>02-21-2024 14:01:28</t>
  </si>
  <si>
    <t>"when we had sex I noticed some smell. I thought maybe you'd like to know so you can get checked by your ob-gyn"</t>
  </si>
  <si>
    <t>https://www.reddit.com/r/relationship_advice/comments/1aw9qpa/title_27f_had_sex_for_the_first_time_with_30m_who/krg6wu6/</t>
  </si>
  <si>
    <t>krfx0jn</t>
  </si>
  <si>
    <t>02-21-2024 12:49:15</t>
  </si>
  <si>
    <t>I knoww it’s just that I have a lot of anxiety so even small things get to me and give me a bad self image</t>
  </si>
  <si>
    <t>https://www.reddit.com/r/relationship_advice/comments/1aw9qpa/title_27f_had_sex_for_the_first_time_with_30m_who/krfx0jn/</t>
  </si>
  <si>
    <t>krgaenp</t>
  </si>
  <si>
    <t>02-21-2024 14:24:43</t>
  </si>
  <si>
    <t>How on earth is this better than dropping a hint?  I can see this go ballistic way easier than the hint.</t>
  </si>
  <si>
    <t>https://www.reddit.com/r/relationship_advice/comments/1aw9qpa/title_27f_had_sex_for_the_first_time_with_30m_who/krgaenp/</t>
  </si>
  <si>
    <t>krg7520</t>
  </si>
  <si>
    <t>02-21-2024 14:03:02</t>
  </si>
  <si>
    <t>I would seriously doubt you would be handling this delicately if OP was a guy.</t>
  </si>
  <si>
    <t>https://www.reddit.com/r/relationship_advice/comments/1aw9qpa/title_27f_had_sex_for_the_first_time_with_30m_who/krg7520/</t>
  </si>
  <si>
    <t>krfzk8u</t>
  </si>
  <si>
    <t>02-21-2024 13:09:17</t>
  </si>
  <si>
    <t>Don’t feel too bad about it, I’m sure they appreciated it and just were teasing you. You sound like a good friend!</t>
  </si>
  <si>
    <t>https://www.reddit.com/r/relationship_advice/comments/1aw9qpa/title_27f_had_sex_for_the_first_time_with_30m_who/krfzk8u/</t>
  </si>
  <si>
    <t>krg7rcp</t>
  </si>
  <si>
    <t>02-21-2024 14:07:14</t>
  </si>
  <si>
    <t>mostly you are thinking too much. you need to work on addressing your insecurities. allowing your thoughtlife to create a downcast image of you is a form of self abuse indicative of severe problems of self loathing. instead of allowing your thoughts to control you try controlling your thoughts and stop yourself from thinking that way by changing your thoughtlife to a more positive outlook.</t>
  </si>
  <si>
    <t>https://www.reddit.com/r/relationship_advice/comments/1aw9qpa/title_27f_had_sex_for_the_first_time_with_30m_who/krg7rcp/</t>
  </si>
  <si>
    <t>krgevuu</t>
  </si>
  <si>
    <t>02-21-2024 14:52:47</t>
  </si>
  <si>
    <t>Well, washing gel with parfum is the last thing you should use for female genitals... And if you have sex with someone you should be able to communicate openly.</t>
  </si>
  <si>
    <t>https://www.reddit.com/r/relationship_advice/comments/1aw9qpa/title_27f_had_sex_for_the_first_time_with_30m_who/krgevuu/</t>
  </si>
  <si>
    <t>krg7err</t>
  </si>
  <si>
    <t>02-21-2024 14:04:52</t>
  </si>
  <si>
    <t>Of course. What makes you think otherwise?</t>
  </si>
  <si>
    <t>https://www.reddit.com/r/relationship_advice/comments/1aw9qpa/title_27f_had_sex_for_the_first_time_with_30m_who/krg7err/</t>
  </si>
  <si>
    <t>krgf6rj</t>
  </si>
  <si>
    <t>The (anticipated, feared, hallucinated, expected) problem is more on the receiving end.
N.b. I was talking about the *hint*, not about using stupid perfumed washing gels.
Also, not all washing gels are bad.</t>
  </si>
  <si>
    <t>https://www.reddit.com/r/relationship_advice/comments/1aw9qpa/title_27f_had_sex_for_the_first_time_with_30m_who/krgf6rj/</t>
  </si>
  <si>
    <t>krgnl73</t>
  </si>
  <si>
    <t>02-21-2024 15:43:45</t>
  </si>
  <si>
    <t>It's rude to give a washing gel. Specially with parfum.
Just talk like adults. My guess is that it's her normal scent and the guy doesn't like it. She can't change her own scent with washing gel.</t>
  </si>
  <si>
    <t>https://www.reddit.com/r/relationship_advice/comments/1aw9qpa/title_27f_had_sex_for_the_first_time_with_30m_who/krgnl73/</t>
  </si>
  <si>
    <t>krfs3yf</t>
  </si>
  <si>
    <t>02-21-2024 12:07:18</t>
  </si>
  <si>
    <t>It seems like you’re only now considering her seriously because you tried to explore other options and it didn’t work out. It doesn’t even sound like you actually love her or anything like that. She’s not a consolation prize. You should leave her alone</t>
  </si>
  <si>
    <t>https://www.reddit.com/r/relationship_advice/comments/1aw9p7t/i_21m_broke_up_with_my_now_ex_21f_and_now_i_got/krfs3yf/</t>
  </si>
  <si>
    <t>krftk61</t>
  </si>
  <si>
    <t>_mynameismister_</t>
  </si>
  <si>
    <t>You'll need to be honest with her. Also, you will need to work on why you have trouble connecting emotionally. I have a similar thing: it takes time to work through, and some people just aren't that emotional or romantic. But the "romantic" feelings in a relationship are not the end-all-be-all that most people believe. I often find that people over-idealize that concept altogether. It's mostly about the commitment and duty towards your partner, and the effort to develop something long-lasting through that decision to be tied to them.</t>
  </si>
  <si>
    <t>https://www.reddit.com/r/relationship_advice/comments/1aw9p7t/i_21m_broke_up_with_my_now_ex_21f_and_now_i_got/krftk61/</t>
  </si>
  <si>
    <t>krfupda</t>
  </si>
  <si>
    <t>02-21-2024 12:30:13</t>
  </si>
  <si>
    <t>That is something you may want to consider resolving. And, if you intend to restore your relationship with this girl, I would go ahead and message her soon.</t>
  </si>
  <si>
    <t>https://www.reddit.com/r/relationship_advice/comments/1aw9p7t/i_21m_broke_up_with_my_now_ex_21f_and_now_i_got/krfupda/</t>
  </si>
  <si>
    <t>krfoaso</t>
  </si>
  <si>
    <t>02-21-2024 11:30:03</t>
  </si>
  <si>
    <t>Have you had any contact with her since the breakup? If you don't act soon you may miss your shot. You should be honest about how you feel and tell her that you believe you made a mistake and haven't been able to stop thinking about her.</t>
  </si>
  <si>
    <t>https://www.reddit.com/r/relationship_advice/comments/1aw9p7t/i_21m_broke_up_with_my_now_ex_21f_and_now_i_got/krfoaso/</t>
  </si>
  <si>
    <t>krfrbko</t>
  </si>
  <si>
    <t>02-21-2024 11:59:57</t>
  </si>
  <si>
    <t>Post her? Please explain.</t>
  </si>
  <si>
    <t>https://www.reddit.com/r/relationship_advice/comments/1aw9p7t/i_21m_broke_up_with_my_now_ex_21f_and_now_i_got/krfrbko/</t>
  </si>
  <si>
    <t>krfs9sn</t>
  </si>
  <si>
    <t>02-21-2024 12:08:47</t>
  </si>
  <si>
    <t>Smoke with other girls? That sounds dangerously close to infidelity. How serious are you about being in a long-term relationship?</t>
  </si>
  <si>
    <t>https://www.reddit.com/r/relationship_advice/comments/1aw9p7t/i_21m_broke_up_with_my_now_ex_21f_and_now_i_got/krfs9sn/</t>
  </si>
  <si>
    <t>krfu5g1</t>
  </si>
  <si>
    <t>02-21-2024 12:25:24</t>
  </si>
  <si>
    <t>I am a occasional 🍃 smoker, that might have a effect on my feelings but i am not sure, it helps me think more about certain situations happening rather then making my mind blank, i find it helpful with dealing with problems. I do have some unresolved childhood trauma relating to my dad that i never went into or tried to resolve since i do not want to reconnect with him at all even tho he constantly tried to.</t>
  </si>
  <si>
    <t>https://www.reddit.com/r/relationship_advice/comments/1aw9p7t/i_21m_broke_up_with_my_now_ex_21f_and_now_i_got/krfu5g1/</t>
  </si>
  <si>
    <t>krfog07</t>
  </si>
  <si>
    <t>02-21-2024 11:31:32</t>
  </si>
  <si>
    <t>We only spoke briefly afterwards, just a one time thing to take each-other of our social media</t>
  </si>
  <si>
    <t>https://www.reddit.com/r/relationship_advice/comments/1aw9p7t/i_21m_broke_up_with_my_now_ex_21f_and_now_i_got/krfog07/</t>
  </si>
  <si>
    <t>krfs38v</t>
  </si>
  <si>
    <t>02-21-2024 12:07:07</t>
  </si>
  <si>
    <t>Like posting her on my social media, for a bit of backstory she was in a previous relationship and the guy ended up cheating on her. He never used to post her and hid her from all his social media so she created this idea that if i am not posting her that means i am hiding her for whatever reason which was not true as I explained to her, all the people i care about knew i was in a relationship with her and I explained that to her but she kept bringing up this problem. I had nothing to hide from her and i even added her on my phones face id she went through some of my messages and stumbled upon some messages i had with my female cousin she knew she is my cousin but confronted me that i wanted to smoke with other girls, in those messages she read my cousin wanted to smoke a cigarette together after a family function but she thought i was planning meet-ups with girls to smoke. I am not sure if this is relevant tho.</t>
  </si>
  <si>
    <t>https://www.reddit.com/r/relationship_advice/comments/1aw9p7t/i_21m_broke_up_with_my_now_ex_21f_and_now_i_got/krfs38v/</t>
  </si>
  <si>
    <t>krft28w</t>
  </si>
  <si>
    <t>02-21-2024 12:15:56</t>
  </si>
  <si>
    <t>😂it just my cousin and it was after a family function, nothing was going on between us, I understand how it seems tho. I would like to try again and see where things lead us, i know its dumb for me to ask this from her thats why i am trying to understand my feelings.</t>
  </si>
  <si>
    <t>https://www.reddit.com/r/relationship_advice/comments/1aw9p7t/i_21m_broke_up_with_my_now_ex_21f_and_now_i_got/krft28w/</t>
  </si>
  <si>
    <t>krfonx7</t>
  </si>
  <si>
    <t>02-21-2024 11:33:50</t>
  </si>
  <si>
    <t>Hmmmm, how did she take the news initially?</t>
  </si>
  <si>
    <t>https://www.reddit.com/r/relationship_advice/comments/1aw9p7t/i_21m_broke_up_with_my_now_ex_21f_and_now_i_got/krfonx7/</t>
  </si>
  <si>
    <t>krfpa7d</t>
  </si>
  <si>
    <t>02-21-2024 11:40:04</t>
  </si>
  <si>
    <t>She wanted me to give her 6 months to try and work things out, by the end of the 6 months she would’ve saved enough for her to come to me and for us to have more time together the idea was that she feels we did not spend enough time together and that i needed more time physically together. My problem with that was that i knew she wouldn’t have saved up by that time and her family would’ve helped by any means necessary, this put me on a sort of a guilt trip, when i was asking myself what ifs question, like what if we dont work out and all that effort from her and her family will not pay off and with the condition we got married and she even mentioned that if anything we can also divorce.</t>
  </si>
  <si>
    <t>https://www.reddit.com/r/relationship_advice/comments/1aw9p7t/i_21m_broke_up_with_my_now_ex_21f_and_now_i_got/krfpa7d/</t>
  </si>
  <si>
    <t>krfpjat</t>
  </si>
  <si>
    <t>02-21-2024 11:42:35</t>
  </si>
  <si>
    <t>You should reach out to her. If you are fortunate, it may not be too late. You might have broken her heart too severely: but only time will tell.</t>
  </si>
  <si>
    <t>https://www.reddit.com/r/relationship_advice/comments/1aw9p7t/i_21m_broke_up_with_my_now_ex_21f_and_now_i_got/krfpjat/</t>
  </si>
  <si>
    <t>krfqs4d</t>
  </si>
  <si>
    <t>02-21-2024 11:54:47</t>
  </si>
  <si>
    <t>Yeah I figured as much, its also worth to mention that before breaking up with her I hadn’t fully made my mind up myself and i had a talk with my family about the whole situation, the problem which i realise now i shouldn’t have done is that when we had small fights nothing that significant just that she always expected me to post her ( which is a thing i did not fully understand why and she kind off pressured me about but never told me in my face about it she had mood swings when i did not do it so i figured it out myself ) well when speaking to my family based on what i vented to them about they figured that it wasnt a good idea for me to pursue her further and the best thing for myself is to break it off and i did it that same day.</t>
  </si>
  <si>
    <t>https://www.reddit.com/r/relationship_advice/comments/1aw9p7t/i_21m_broke_up_with_my_now_ex_21f_and_now_i_got/krfqs4d/</t>
  </si>
  <si>
    <t>krgcufk</t>
  </si>
  <si>
    <t>02-21-2024 14:40:14</t>
  </si>
  <si>
    <t>Look if he knows that he like you and keeps hanging out with you, maybe he like you too and look at the past and see what he's actions did, because actions speakers louder than words. Go for it. You are a young women and deserve love. You don't want to lean him long way to long until he finds someone else. Come one, I believe in you. Any guy would love a girl confess their love to them.</t>
  </si>
  <si>
    <t>https://www.reddit.com/r/relationship_advice/comments/1aw9nk6/im_f19_planning_on_telling_my_long_time_friend/krgcufk/</t>
  </si>
  <si>
    <t>krfrkdh</t>
  </si>
  <si>
    <t>02-21-2024 12:02:15</t>
  </si>
  <si>
    <t>You aren’t out of line and he’s still fucking his ex, which is why he discussed the open relationship.</t>
  </si>
  <si>
    <t>https://www.reddit.com/r/relationship_advice/comments/1aw9mk4/46f_47m_3_year_relationship_tldr_my_partner/krfrkdh/</t>
  </si>
  <si>
    <t>krfrlpe</t>
  </si>
  <si>
    <t>02-21-2024 12:02:36</t>
  </si>
  <si>
    <t>He wants multiple partners, you clearly don't, not much more to discuss. That's a fundamental incompatibility.</t>
  </si>
  <si>
    <t>https://www.reddit.com/r/relationship_advice/comments/1aw9mk4/46f_47m_3_year_relationship_tldr_my_partner/krfrlpe/</t>
  </si>
  <si>
    <t>krftf6l</t>
  </si>
  <si>
    <t>02-21-2024 12:19:07</t>
  </si>
  <si>
    <t>Fit_Anywhere_4405</t>
  </si>
  <si>
    <t>You are 46 years of age and you are too experienced to be playing these stupid games with your so-called partner.
You say that your partner does not understand why you feel uncomfortable with his actions with his ex-girlfriend but let me assure you that he knows full well what he is doing.
He has multiple women chasing after him and he loves it.
You do not need to understand his position because you need to go and find yourself a better new partner.</t>
  </si>
  <si>
    <t>https://www.reddit.com/r/relationship_advice/comments/1aw9mk4/46f_47m_3_year_relationship_tldr_my_partner/krftf6l/</t>
  </si>
  <si>
    <t>krfmylf</t>
  </si>
  <si>
    <t>02-21-2024 11:15:44</t>
  </si>
  <si>
    <t>Consistent-Slip-6286</t>
  </si>
  <si>
    <t>37 year old married woman on Snapchat is odd.</t>
  </si>
  <si>
    <t>https://www.reddit.com/r/relationship_advice/comments/1aw9g5z/my_39m_wife_37f_has_snap_streak_of_200_with_male/krfmylf/</t>
  </si>
  <si>
    <t>krgadu8</t>
  </si>
  <si>
    <t>02-21-2024 14:24:34</t>
  </si>
  <si>
    <t>SupermarketOk9538</t>
  </si>
  <si>
    <t>Hire PI, then you will find out about her cheating.</t>
  </si>
  <si>
    <t>https://www.reddit.com/r/relationship_advice/comments/1aw9g5z/my_39m_wife_37f_has_snap_streak_of_200_with_male/krgadu8/</t>
  </si>
  <si>
    <t>krfp7mf</t>
  </si>
  <si>
    <t>02-21-2024 11:39:21</t>
  </si>
  <si>
    <t>ThrowRA1113521</t>
  </si>
  <si>
    <t>You could try asking her to see her snapchat because you're anxious, then see what she says about the streak. You will still feel guilt about checking the phone, but if she doesn't hide anything it's probably nothing serious. I would say wait a week but if 200 days left no saved pics then a week more probably won't give you any proof either. If you're really anxious definitely check her photo gallery, if you don't find anything there I wouldn't worry about the situation.
I had a similar situation and I understand your guilt. You cannot know how far they're going with the snapping, might be harmless might be nudes. Whether you're okay with it or not is something you have to decide for yourself. Does she have streaks with other people?</t>
  </si>
  <si>
    <t>https://www.reddit.com/r/relationship_advice/comments/1aw9g5z/my_39m_wife_37f_has_snap_streak_of_200_with_male/krfp7mf/</t>
  </si>
  <si>
    <t>krg1kwv</t>
  </si>
  <si>
    <t>02-21-2024 13:24:16</t>
  </si>
  <si>
    <t>Of course you are justified, I'm blown away you havent called this out properly - all cards on the table.  
Also, what adult uses snapchat unless they want msgs to expire.</t>
  </si>
  <si>
    <t>https://www.reddit.com/r/relationship_advice/comments/1aw9g5z/my_39m_wife_37f_has_snap_streak_of_200_with_male/krg1kwv/</t>
  </si>
  <si>
    <t>krg3j4o</t>
  </si>
  <si>
    <t>02-21-2024 13:38:17</t>
  </si>
  <si>
    <t>Low_Engineering8921</t>
  </si>
  <si>
    <t>I'm 34 and I sometimes don't remember what Snapchat is. 
Work nights out are fine but you absolutely should make regular contact. I don't go out often but did so spontaneously last Friday with co workers. I messaged at least once an hour with a quick update and was home by midnight. The night out was initiated by a male co worker who approached me in my office. He made it hugely clear to me that multiple people were attending and I in turn made that clear to my partner. 
The lack of a sex life, the distance and the coldness all indicate that you have deeper issues in your marriage. You need a very honest, non accusatory conversation with your wife where you ask her what her needs are. You also should be free to express your own.</t>
  </si>
  <si>
    <t>https://www.reddit.com/r/relationship_advice/comments/1aw9g5z/my_39m_wife_37f_has_snap_streak_of_200_with_male/krg3j4o/</t>
  </si>
  <si>
    <t>krfn2lc</t>
  </si>
  <si>
    <t>02-21-2024 11:16:57</t>
  </si>
  <si>
    <t>We both have it as it was always fun using the filters with the kids though I must add</t>
  </si>
  <si>
    <t>https://www.reddit.com/r/relationship_advice/comments/1aw9g5z/my_39m_wife_37f_has_snap_streak_of_200_with_male/krfn2lc/</t>
  </si>
  <si>
    <t>krfnovs</t>
  </si>
  <si>
    <t>02-21-2024 11:23:37</t>
  </si>
  <si>
    <t>Yeah... Don't trust a grown adult who chooses snapchat as their primary source of communication...</t>
  </si>
  <si>
    <t>https://www.reddit.com/r/relationship_advice/comments/1aw9g5z/my_39m_wife_37f_has_snap_streak_of_200_with_male/krfnovs/</t>
  </si>
  <si>
    <t>krgjbjv</t>
  </si>
  <si>
    <t>02-21-2024 15:19:15</t>
  </si>
  <si>
    <t>Most sane response. </t>
  </si>
  <si>
    <t>https://www.reddit.com/r/relationship_advice/comments/1aw9g5z/my_39m_wife_37f_has_snap_streak_of_200_with_male/krgjbjv/</t>
  </si>
  <si>
    <t>krfpre4</t>
  </si>
  <si>
    <t>02-21-2024 11:44:52</t>
  </si>
  <si>
    <t>I didn't see any other streaks at all. Her phone is never left unattended and it was just by chance that her phone had been there for me to check. Can't imagine when I'll get another chance. 
I only had a short window so only got as far as a month back on it to check. I just find it insane to have 200 days of sending and receiving a photo to this guy. 
I wouldn't be OK with nudes being sent or any suggestive conversation etc tbh, we have 3 kids here and I am terrified what happens to all of us if she has been</t>
  </si>
  <si>
    <t>https://www.reddit.com/r/relationship_advice/comments/1aw9g5z/my_39m_wife_37f_has_snap_streak_of_200_with_male/krfpre4/</t>
  </si>
  <si>
    <t>krfse2n</t>
  </si>
  <si>
    <t>02-21-2024 12:09:53</t>
  </si>
  <si>
    <t>oftentimes snapchat streaks are kept up for the sake of keeping it up. Like thinking of doing a wordle just because you're on a 150 streak, when she's out doing something she might think to send a picture. Sometimes it can literally be a picture of nothing just to keep it up.
If that's the only streak all it means is she likes the guy, might very well be just a friend. I feel your worry, but for what it's worth the "work bestie" part doesn't sound worrying, and when recieving suggestive pics guys tend to save the pics on the chat. If he doesn't that a big indicator it might not be anything you have to worry about.
If you've been together for 17 years you might as well not be scared of her reaction. It was a breach of her privacy but she shouldn't be keeping secrets. Chances are she doesn't want you to worry about the guy more hence she's not telling you about him, but you can let her know her keeping it secret only makes it worse, to the point you've been as anxious are you are.
You could try sending her snapchats when you're not together, maybe she just wants to send pics of what she's doing to someone. She might not mind sending everything to you as well. Plus, if she sends you nudes and her snap score goes up two instead of one consistently... You'll know what it means.</t>
  </si>
  <si>
    <t>https://www.reddit.com/r/relationship_advice/comments/1aw9g5z/my_39m_wife_37f_has_snap_streak_of_200_with_male/krfse2n/</t>
  </si>
  <si>
    <t>krfqnbm</t>
  </si>
  <si>
    <t>02-21-2024 11:53:29</t>
  </si>
  <si>
    <t>&gt; I saw that from my perspective our relationship isn’t healthy which I already kinda knew
So end it. No point in sending him the checklist, there is nothing to discuss here.</t>
  </si>
  <si>
    <t>https://www.reddit.com/r/relationship_advice/comments/1aw9f1o/my_28m_therapist_gave_me_a_unhealthyhealthy/krfqnbm/</t>
  </si>
  <si>
    <t>krft4wv</t>
  </si>
  <si>
    <t>02-21-2024 12:16:36</t>
  </si>
  <si>
    <t>"this is clearly not working for either of us. Good luck to you in the future"</t>
  </si>
  <si>
    <t>https://www.reddit.com/r/relationship_advice/comments/1aw9f1o/my_28m_therapist_gave_me_a_unhealthyhealthy/krft4wv/</t>
  </si>
  <si>
    <t>krft9ce</t>
  </si>
  <si>
    <t>02-21-2024 12:17:42</t>
  </si>
  <si>
    <t>Yeah it’s just kinda hard to rip a bandaid off a 4 year relationship but I see where you’re coming from</t>
  </si>
  <si>
    <t>https://www.reddit.com/r/relationship_advice/comments/1aw9f1o/my_28m_therapist_gave_me_a_unhealthyhealthy/krft9ce/</t>
  </si>
  <si>
    <t>krftxfd</t>
  </si>
  <si>
    <t>&gt;  just kinda hard to rip a bandaid off a 4 year relationship
Very, and there will be days you regret it
But mainly you'll feel relief</t>
  </si>
  <si>
    <t>https://www.reddit.com/r/relationship_advice/comments/1aw9f1o/my_28m_therapist_gave_me_a_unhealthyhealthy/krftxfd/</t>
  </si>
  <si>
    <t>krfltcd</t>
  </si>
  <si>
    <t>02-21-2024 11:03:00</t>
  </si>
  <si>
    <t>Business_Pangolin_31</t>
  </si>
  <si>
    <t>Maybe you guys should try therapy both individual and couples therapy. Along with that you both should spend a little time doing whatever you love like golf arcades or whatever</t>
  </si>
  <si>
    <t>https://www.reddit.com/r/relationship_advice/comments/1aw9cnn/my_bf_m21_is_in_pain_i_f21_dont_know_how_to_help/krfltcd/</t>
  </si>
  <si>
    <t>krfny7a</t>
  </si>
  <si>
    <t>02-21-2024 11:26:19</t>
  </si>
  <si>
    <t>Why_Care_About_It</t>
  </si>
  <si>
    <t>That does sound like he is bipolar but without a diagnostic and medication there's nothing to be done.
So I'd rather say I've had 2 friends who had that kind of relation except she was the one with mood swing like every 3-4 days. Don't take it as THE solution, but from what I saw, in their cases he had learnt to just avoid her. Obviously they were living together but when it occured, for a day he would try not to talk to much to her, not contest her. Then the next day she'd be back to normal. She was clearly conscious of it but with no controls at all.
He held onto her, because he was kinda accostumed with mentally ill people, and a very profoundly positive man.
I, on the other hand, wasn't and even though I was close to them and her particularly, it couldn't work.
So, out of therapy, I'm sorry to say, I think it just depends on what you feels you can endure.
ps: sorry if bad grammar</t>
  </si>
  <si>
    <t>https://www.reddit.com/r/relationship_advice/comments/1aw9cnn/my_bf_m21_is_in_pain_i_f21_dont_know_how_to_help/krfny7a/</t>
  </si>
  <si>
    <t>krfmch8</t>
  </si>
  <si>
    <t>02-21-2024 11:08:59</t>
  </si>
  <si>
    <t>Top-Leader6172</t>
  </si>
  <si>
    <t>I’m kinda torn with this one. I personally do not mind getting myself a secondhand anything, however, I will never ever gift someone with something secondhand. 
In this case though, if you do get it for him, since it’s a rare merch, just make sure that there are no holes or stain, give it to him clean and sanitized, and as you mentioned, you have other gifts so I’m sure he wouldn’t think that you did it because you’re being cheap.</t>
  </si>
  <si>
    <t>https://www.reddit.com/r/relationship_advice/comments/1aw9ckr/is_it_rude_to_buy_my_f20_boyfriend_m20_a_second/krfmch8/</t>
  </si>
  <si>
    <t>krfs0c2</t>
  </si>
  <si>
    <t>02-21-2024 12:06:23</t>
  </si>
  <si>
    <t>I think you need to send this ungrateful mooch packing.</t>
  </si>
  <si>
    <t>https://www.reddit.com/r/relationship_advice/comments/1aw9cfl/my_27m_girlfriend_21f_has_been_distant_lately/krfs0c2/</t>
  </si>
  <si>
    <t>krfm36c</t>
  </si>
  <si>
    <t>02-21-2024 11:06:04</t>
  </si>
  <si>
    <t>Sorry-Thing7797</t>
  </si>
  <si>
    <t>I think you’re over thinking all of this. 
&gt; She is very disengaged on social media and has deleted her Instagram account a while ago then cleaned her FB account of all posts except a few. 
Why is this an issue? 
&gt; her colleagues and people that she knows are ALL male which is really weird and I suspect she might be a player.
It’s not weird and having multiple friends of the opposite sex does NOT make someone a player. I’m a woman and I have always preferred having male friends because women can be so sly and there’s always some drama that I don’t like dealing with. 
&gt; Why did she make moves on me that fast? 
Because she probably likes you. 
&gt; can a person really like someone that fast?
Everybody’s different so yeah.</t>
  </si>
  <si>
    <t>https://www.reddit.com/r/relationship_advice/comments/1aw982x/i_26m_recently_met_a_girl_26f_who_is_very_shady/krfm36c/</t>
  </si>
  <si>
    <t>krfmvrr</t>
  </si>
  <si>
    <t>02-21-2024 11:14:53</t>
  </si>
  <si>
    <t>I am an overthinker, a legend at that too. So needing explanations to everything is my weak point.
So about the social media aspect, I missed one point that she is very cold and unresponsive, as I said she is not the same person at all, is it normal to have different personalities between the internet and reality?
Secondly, about male friends, I thought that might be the case but they literally all look interested in her which is annoying and thats because even if she turned out to be a loyal trustworthy partner, they are not trustworthy to me.. she has all the rights to have friends but what can I do to minimize potentially unwanted situations in the future?
Thanks for you opinions, I was looking forward to hear a girls opinion on this subject which I am lacking atm.</t>
  </si>
  <si>
    <t>https://www.reddit.com/r/relationship_advice/comments/1aw982x/i_26m_recently_met_a_girl_26f_who_is_very_shady/krfmvrr/</t>
  </si>
  <si>
    <t>krfmxvf</t>
  </si>
  <si>
    <t>02-21-2024 11:15:31</t>
  </si>
  <si>
    <t>DavidBehave01</t>
  </si>
  <si>
    <t>Hi. I've read most of your post (more paragraphs needed) so forgive me if I haven't got all the details correct. Your situation is unfortunately a classic tale of being involved with a married man. I'm going to be a bit harsh here because I've seen this happen several times to people I've known and there is no way of sugarcoating it.
'John' is married and has a daughter. He made it clear (initially at least) that he just wanted some fun outside of his marriage. He subsequently said that he loves you but his actions don't appear to have backed that up. Now he's going to give his marriage another try.
Let's look at your options here. He mentioned an arbitary date - June 1st. That's quite a bit away.
Let's say he contacts you on June 1st and says he wants to give it a go with you. He's left his wife etc etc. 
What you'll have is a man wracked with guilt and indecision, a man in the middle of a separation, likely with financial and custody issues. A divorce (assuming that's on the cards) could take years. You're the 'other woman.' His family likely won't accept you. And since he's been used to having an open relationship, he'll likely expect that with you too. 
The other scenario is that you try to contact him on June 1st to find that he's blocked you or replies with a 'thanks but no thanks' message. He might even have left his wife and gone off with someone else.
So my advice, for what it's worth, is to forget this guy. Concentrate on the things you enjoy, the people you enjoy and be open to a new relationship or at least new people.</t>
  </si>
  <si>
    <t>https://www.reddit.com/r/relationship_advice/comments/1aw95tr/i_26_f_fell_in_love_with_a_married_man_32m/krfmxvf/</t>
  </si>
  <si>
    <t>krfm1uh</t>
  </si>
  <si>
    <t>02-21-2024 11:05:39</t>
  </si>
  <si>
    <t>You've explained it all pretty well.  There are no glaringly obvious red flags apart from one.  The closeness you have enjoyed has been at his discretion the entire time, not yours.  It suited him to be with you more when his wife was in love with someone else.  
I am not poly, nor in an open relationship,  and I may be wrong but I always wonder if marriages that open are looking for a twist of toxic to make their lives more interesting.  Do you know what I mean? I'd hate to think of you being someone else's bitter kick. 
If I were your friend,  I'd be suggesting you spend your time and love on someone in a much less complex situation.  His wife may have volunteered for these issues,  but his child didn't and doesn't deserve the fallout from it. 
I'd move on, if I were you.</t>
  </si>
  <si>
    <t>https://www.reddit.com/r/relationship_advice/comments/1aw95tr/i_26_f_fell_in_love_with_a_married_man_32m/krfm1uh/</t>
  </si>
  <si>
    <t>krfmper</t>
  </si>
  <si>
    <t>02-21-2024 11:12:58</t>
  </si>
  <si>
    <t>UsesCommonSense</t>
  </si>
  <si>
    <t>You need to just walk away. If he ends his relationship then maybe try again.  You also need to make better choices in life.  You are better than this.   Don’t be that person.</t>
  </si>
  <si>
    <t>https://www.reddit.com/r/relationship_advice/comments/1aw95tr/i_26_f_fell_in_love_with_a_married_man_32m/krfmper/</t>
  </si>
  <si>
    <t>krft567</t>
  </si>
  <si>
    <t>02-21-2024 12:16:40</t>
  </si>
  <si>
    <t>Don't waste time on married men, even if you are just looking for a fling and their wife has ok'd it. They're not available.</t>
  </si>
  <si>
    <t>https://www.reddit.com/r/relationship_advice/comments/1aw95tr/i_26_f_fell_in_love_with_a_married_man_32m/krft567/</t>
  </si>
  <si>
    <t>krftidz</t>
  </si>
  <si>
    <t>02-21-2024 12:19:53</t>
  </si>
  <si>
    <t>He will never be yours, stop putting yourself through this</t>
  </si>
  <si>
    <t>https://www.reddit.com/r/relationship_advice/comments/1aw95tr/i_26_f_fell_in_love_with_a_married_man_32m/krftidz/</t>
  </si>
  <si>
    <t>krfl939</t>
  </si>
  <si>
    <t>02-21-2024 10:56:41</t>
  </si>
  <si>
    <t>nightsofthesunkissed</t>
  </si>
  <si>
    <t>Considering this person has cheated on you, broken up with you, laughed at you when you initiated sex, and now she has the audacity to worry that you will cheat on her? 
And now somehow *you're* the one who has to prove their loyalty?! 
She has you desperate, and begging for table scraps at 23 years old. 
She's not worth this. *No one* is worth this.</t>
  </si>
  <si>
    <t>https://www.reddit.com/r/relationship_advice/comments/1aw91jb/i_23f_asked_my_partner_23f_to_be_less_exclusive/krfl939/</t>
  </si>
  <si>
    <t>krfldft</t>
  </si>
  <si>
    <t>02-21-2024 10:58:02</t>
  </si>
  <si>
    <t>mynamecouldbesam</t>
  </si>
  <si>
    <t>He sounds like a commitmentphobe. 
He likes to keep his options open. Hence lying to you to get you to go out with him in the 1st place. 
I'd suggest you ended up this way because that's how your boyfriend always wanted it. 
"He's not the type to meet people and make a connection."  That's exactly how you met, no?</t>
  </si>
  <si>
    <t>https://www.reddit.com/r/relationship_advice/comments/1aw90nf/i_31f_and_my_bf_32m_broke_up_but_how_did_we_end/krfldft/</t>
  </si>
  <si>
    <t>krflw8x</t>
  </si>
  <si>
    <t>02-21-2024 11:03:54</t>
  </si>
  <si>
    <t>MasRemlap</t>
  </si>
  <si>
    <t>Do it with another person there who is friendly with you both, that way when you leave he has someone there if needed.</t>
  </si>
  <si>
    <t>https://www.reddit.com/r/relationship_advice/comments/1aw8zz4/how_would_i_f18_break_up_with_my_boyfriend_f19_in/krflw8x/</t>
  </si>
  <si>
    <t>krfkus7</t>
  </si>
  <si>
    <t>02-21-2024 10:52:09</t>
  </si>
  <si>
    <t>Your stbx is emotionally blackmailing you. I would encourage him(/her?) To seek therapy and that they obv have a lot to work through. You can offer friendship and support, but maybe a romantic relationship isn't the best for either of you right now.</t>
  </si>
  <si>
    <t>https://www.reddit.com/r/relationship_advice/comments/1aw8zz4/how_would_i_f18_break_up_with_my_boyfriend_f19_in/krfkus7/</t>
  </si>
  <si>
    <t>krfkv0h</t>
  </si>
  <si>
    <t>02-21-2024 10:52:13</t>
  </si>
  <si>
    <t>T0rminat0r</t>
  </si>
  <si>
    <t>M36 here. Before anyone can give any decent advice, I must ask: Why do you even want to leave? Because he has an illness or because of something else? Cause here is the deal: Even though mental health issues can be somewhat of a burden, it still is a really disgusting attitude to toss people just because they are suffering from a disease/health issue. 
Or did I misunderstand you and you already wanted to break up due to other reasons and that´s when he "flipped"? Cause in that case, the least you can do is make sure that he gets medical attention. For both of your sake and his, cause he clearly needs support given his condition. And if you cannot give this support to him, you at least got to make sure that you set up a "safety net" for him before going your way. 
He needs to take responsibility for his condition himself, of course - but in real life, that usually rarely works. So what about family? Friends? Is there anyone who can take care of him? Maybe convince him to see a therapist?
That´s how I´d approach it. Make sure he is "safe" first before dumping him. Cause there is a huge spectrum between sacrificing yourself for him and being a totally egocentric a\*\*hole who just leaves. 
I´d focus on practicalities: Make sure somebody is there and that he gets attention, be compassionate and not brutal, offer clear explanations why you want to break up and leave him with closure AND in the hands of competent people able to help him.</t>
  </si>
  <si>
    <t>https://www.reddit.com/r/relationship_advice/comments/1aw8zz4/how_would_i_f18_break_up_with_my_boyfriend_f19_in/krfkv0h/</t>
  </si>
  <si>
    <t>krflmma</t>
  </si>
  <si>
    <t>02-21-2024 11:00:55</t>
  </si>
  <si>
    <t>Just tell him this relationship will be worse for both of you long term and you no longer want to be together. If he starts to have a panic attack etc, ask if he'd rather you call his parents or an ambulance. His mental health issues aren't your responsibility.</t>
  </si>
  <si>
    <t>https://www.reddit.com/r/relationship_advice/comments/1aw8zz4/how_would_i_f18_break_up_with_my_boyfriend_f19_in/krflmma/</t>
  </si>
  <si>
    <t>krfmktm</t>
  </si>
  <si>
    <t>02-21-2024 11:11:33</t>
  </si>
  <si>
    <t>StretchGuilty7289</t>
  </si>
  <si>
    <t>If you really want to break up, the harsh reality is that nobody is responsible for managing their mental health except themselves. He is having a panic attack? That isn’t your responsibility to “fix” it or make it alright for him. 
You are already being kind by asking how can I do this in a safe way so he is okay. That is considerate of his mental health. 
I would suggest to call a close friend of his or possibly a family member of his and let them know before what is going to happen and that you are worried for his mental health and want to make sure he will be taken care of afterwards. 
What he did before was manipulate you into staying with him. He of course probably is suffering a lot but therapy is what will fix that.</t>
  </si>
  <si>
    <t>https://www.reddit.com/r/relationship_advice/comments/1aw8zz4/how_would_i_f18_break_up_with_my_boyfriend_f19_in/krfmktm/</t>
  </si>
  <si>
    <t>krfzd63</t>
  </si>
  <si>
    <t>02-21-2024 13:07:45</t>
  </si>
  <si>
    <t>gregaholic</t>
  </si>
  <si>
    <t>Just rip his heart out and smash it on the pavement,  he will grow from it</t>
  </si>
  <si>
    <t>https://www.reddit.com/r/relationship_advice/comments/1aw8zz4/how_would_i_f18_break_up_with_my_boyfriend_f19_in/krfzd63/</t>
  </si>
  <si>
    <t>krfm8rx</t>
  </si>
  <si>
    <t>02-21-2024 11:07:50</t>
  </si>
  <si>
    <t>hes against my dream of being in the healthcare field (nursing) because he's worried about the fact that i have to work with male patients as he sees that as cheating</t>
  </si>
  <si>
    <t>https://www.reddit.com/r/relationship_advice/comments/1aw8zz4/how_would_i_f18_break_up_with_my_boyfriend_f19_in/krfm8rx/</t>
  </si>
  <si>
    <t>krflsav</t>
  </si>
  <si>
    <t>02-21-2024 11:02:40</t>
  </si>
  <si>
    <t>&gt; it still is a really disgusting attitude to toss people just because they are suffering from a disease/health issue
She never stated anywhere she was leaving him because of his anxiety. He is leveraging his mental health disorder to keep her there.</t>
  </si>
  <si>
    <t>https://www.reddit.com/r/relationship_advice/comments/1aw8zz4/how_would_i_f18_break_up_with_my_boyfriend_f19_in/krflsav/</t>
  </si>
  <si>
    <t>krfm7ia</t>
  </si>
  <si>
    <t>02-21-2024 11:07:26</t>
  </si>
  <si>
    <t>Absolutely agree with your sentiment but I think you did misinterpret.</t>
  </si>
  <si>
    <t>https://www.reddit.com/r/relationship_advice/comments/1aw8zz4/how_would_i_f18_break_up_with_my_boyfriend_f19_in/krfm7ia/</t>
  </si>
  <si>
    <t>krfntg8</t>
  </si>
  <si>
    <t>02-21-2024 11:24:57</t>
  </si>
  <si>
    <t>Dumi2e</t>
  </si>
  <si>
    <t>with this in mind, you are a saint for having the heart to consider his fealings in this because that is insane</t>
  </si>
  <si>
    <t>https://www.reddit.com/r/relationship_advice/comments/1aw8zz4/how_would_i_f18_break_up_with_my_boyfriend_f19_in/krfntg8/</t>
  </si>
  <si>
    <t>krfqv9u</t>
  </si>
  <si>
    <t>02-21-2024 11:55:37</t>
  </si>
  <si>
    <t>Ohhh no i get it, you're breaking up with him for being r*tarded. That makes sense.</t>
  </si>
  <si>
    <t>https://www.reddit.com/r/relationship_advice/comments/1aw8zz4/how_would_i_f18_break_up_with_my_boyfriend_f19_in/krfqv9u/</t>
  </si>
  <si>
    <t>krfqqt0</t>
  </si>
  <si>
    <t>02-21-2024 11:54:26</t>
  </si>
  <si>
    <t>Away_Temperature_124</t>
  </si>
  <si>
    <t>Is it really saint like to just care about another person? Is that where we’re at?</t>
  </si>
  <si>
    <t>https://www.reddit.com/r/relationship_advice/comments/1aw8zz4/how_would_i_f18_break_up_with_my_boyfriend_f19_in/krfqqt0/</t>
  </si>
  <si>
    <t>krfrbrk</t>
  </si>
  <si>
    <t>02-21-2024 12:00:00</t>
  </si>
  <si>
    <t>localdisastergay</t>
  </si>
  <si>
    <t>There’s no need to use a slur to say that this guy seems to be insecure and controlling.</t>
  </si>
  <si>
    <t>https://www.reddit.com/r/relationship_advice/comments/1aw8zz4/how_would_i_f18_break_up_with_my_boyfriend_f19_in/krfrbrk/</t>
  </si>
  <si>
    <t>krftlsh</t>
  </si>
  <si>
    <t>02-21-2024 12:20:42</t>
  </si>
  <si>
    <t>Every word you choose for stupid people will turn out to be a slur sooner or later. I'm not playing this game.</t>
  </si>
  <si>
    <t>https://www.reddit.com/r/relationship_advice/comments/1aw8zz4/how_would_i_f18_break_up_with_my_boyfriend_f19_in/krftlsh/</t>
  </si>
  <si>
    <t>krfmmei</t>
  </si>
  <si>
    <t>02-21-2024 11:12:01</t>
  </si>
  <si>
    <t>You should respect his wishes. 
Of your 1 year relationship, 6 months was bad. I think your ex made the right call for your current situation. 
That's not to say you can't still be friends/even get back together in the future when circumstances change, but for now, your ex has said he doesn't want to see you. So don't just show up. Respect his boundary unless you really want to ruin things.</t>
  </si>
  <si>
    <t>https://www.reddit.com/r/relationship_advice/comments/1aw8xsy/i_f24_and_my_bf_m30_broke_up_after_1_year_and_i/krfmmei/</t>
  </si>
  <si>
    <t>krfj2ue</t>
  </si>
  <si>
    <t>02-21-2024 10:31:23</t>
  </si>
  <si>
    <t>Longboy60509</t>
  </si>
  <si>
    <t>Ouch!!! Yeah dude.. this aint gone work. Even if you make it up to her you are going to start resenting her here soon. Damage is done</t>
  </si>
  <si>
    <t>https://www.reddit.com/r/relationship_advice/comments/1aw8w3r/my_33m_gf_45f_is_upset_that_i_didnt_get_her/krfj2ue/</t>
  </si>
  <si>
    <t>krflmvb</t>
  </si>
  <si>
    <t>02-21-2024 11:00:59</t>
  </si>
  <si>
    <t>Subspaceisgoodspace</t>
  </si>
  <si>
    <t>She sounds super high maintenance. I think it is lovely that you spent time and effort making gifts.</t>
  </si>
  <si>
    <t>https://www.reddit.com/r/relationship_advice/comments/1aw8w3r/my_33m_gf_45f_is_upset_that_i_didnt_get_her/krflmvb/</t>
  </si>
  <si>
    <t>krfm339</t>
  </si>
  <si>
    <t>02-21-2024 11:06:03</t>
  </si>
  <si>
    <t>ahellgate</t>
  </si>
  <si>
    <t>This is actually really tough, if gift giving is her love language I can kind of understand some of her points, people with this love language usually prefer to be surprised, and have the gift be some sort of gesture, something particularly thoughtful, I don’t agree with her sentiment about money value though as that was clearly out of your control. 
I don’t think you did anything wrong here, and it’s unfair that she’s continuing to make you feel guilty for it. My advice is to make it super clear that you HEAR her, gifts are important to her and in the future you’ll put a lot of thought into what you get her and what time you spend with her to make her feel as special as you can, even if you aren’t flush with cash. Let her know this isn’t something you inherently knew about her but you’re glad you had the chance to learn. I’d also mention that it’s been making you feel really defeated to constantly hear about how you let her down and kind of draw a line in the sand that you feel it’s best if you both move on. 
Hopefully this isn’t a deal breaker for you guys and you patch things up (:</t>
  </si>
  <si>
    <t>https://www.reddit.com/r/relationship_advice/comments/1aw8w3r/my_33m_gf_45f_is_upset_that_i_didnt_get_her/krfm339/</t>
  </si>
  <si>
    <t>krfn2vo</t>
  </si>
  <si>
    <t>02-21-2024 11:17:02</t>
  </si>
  <si>
    <t>You’re not in the wrong for the gift exchange. She is. She’s quite entitled if her first reaction from seeing a gift is “Is that fucking it?” instead of enquiring about why if she is genuinely concerned. As your girlfriend, I’d assume she knew of your financial situation so why would she expect something extravagant? You shouldn’t be made to feel like you need to make up for being broke at the moment. You’re not always guaranteed to have the funds for nice gifts, and neither is she. If she can’t afford anything other than a card for you for christmas, are you going to make a fuss about it? I would hope not, and she shouldn’t either. When my boyfriend was unemployed for a few months, gifts/nice things of monetary value from him was the last thing on my mind because I knew he had other necessities to pay for. The love language “gifts” doesn’t mean gifts of monetary value, it means they enjoy giving and receiving meaningful gifts. Things like love letters, picking a bunch of flowers, making them breakfast in bed, and DIY crafts are cheap and make for good gifts for people who share that love language. You don’t need to spend $200 on a couples massage or anything. It’s a shame you didn’t want to be there for her birthday though. That will be hard to come back from. Did you not spend time with your family during christmas and could you not have recorded your music another day? Was that really more important than making your girlfriend feel loved on her birthday? She reasonably doesn’t feel like a priority to you because you haven’t made her feel like one. If she cannot move forward from the previous events, there’s nothing you can do.</t>
  </si>
  <si>
    <t>https://www.reddit.com/r/relationship_advice/comments/1aw8w3r/my_33m_gf_45f_is_upset_that_i_didnt_get_her/krfn2vo/</t>
  </si>
  <si>
    <t>krfynx2</t>
  </si>
  <si>
    <t>02-21-2024 13:02:17</t>
  </si>
  <si>
    <t>Do you really want to continue having to satisfy Ms. High Maintenance over there? This but a small hint of worse things to come dude and the fact that she's STILL BRINGING IT UP is proof that she likes to have the upper hand and toss emotionally bullet wounds at you. End it if you want to be with someone that truly appreciates you for the good things you do OR stay with her and expect worse treatment.</t>
  </si>
  <si>
    <t>https://www.reddit.com/r/relationship_advice/comments/1aw8w3r/my_33m_gf_45f_is_upset_that_i_didnt_get_her/krfynx2/</t>
  </si>
  <si>
    <t>krg7rte</t>
  </si>
  <si>
    <t>02-21-2024 14:07:19</t>
  </si>
  <si>
    <t>The weird thing is that she's low maintenance in other aspects of her life.  Her house isn't particularly clean.  She has a modest car, modest clothes, and a couple of birds she takes care of.  She does have expensive jewelry, but that's really the only thing she splurges on.  
I do feel like she's using this as ammo.  We don't see eye-to-eye on the fact that me making the shirts for other people diminishes how "special" the gift is to her.</t>
  </si>
  <si>
    <t>https://www.reddit.com/r/relationship_advice/comments/1aw8w3r/my_33m_gf_45f_is_upset_that_i_didnt_get_her/krg7rte/</t>
  </si>
  <si>
    <t>krfjbtx</t>
  </si>
  <si>
    <t>02-21-2024 10:34:21</t>
  </si>
  <si>
    <t>As long as he hasn't started dating someone else and you're not interested in dating someone, yall can be friends. If he is truly depressed offer him support and let him know you will be there for him need be. It might not be you. He may not want to drag you down with him. Make him be more honest. Get him to truly open up</t>
  </si>
  <si>
    <t>https://www.reddit.com/r/relationship_advice/comments/1aw8vur/my_bf_20_m_just_broke_up_with_me_21f_and_i_dont/krfjbtx/</t>
  </si>
  <si>
    <t>krfl1er</t>
  </si>
  <si>
    <t>02-21-2024 10:54:17</t>
  </si>
  <si>
    <t>Where_u_going</t>
  </si>
  <si>
    <t>I view his decision to end the relationship very respectful to each of you. It feels lame ending a relationship on these bitter-sweet terms but it is the least damaging. For him to have the foresight to breakup before wasting more of your time is admirable in a way.</t>
  </si>
  <si>
    <t>https://www.reddit.com/r/relationship_advice/comments/1aw8vur/my_bf_20_m_just_broke_up_with_me_21f_and_i_dont/krfl1er/</t>
  </si>
  <si>
    <t>krfskxw</t>
  </si>
  <si>
    <t>02-21-2024 12:11:39</t>
  </si>
  <si>
    <t>For whatever reason, your bf wasn't happy in your relationship, or doesn't see himself being happy longer term. 
Although he was miserable during the break, I'd assume he realised when you got back together that whatever issue he had previously still existed. 
I'd give him space for now. He may come back following some time to himself.</t>
  </si>
  <si>
    <t>https://www.reddit.com/r/relationship_advice/comments/1aw8vur/my_bf_20_m_just_broke_up_with_me_21f_and_i_dont/krfskxw/</t>
  </si>
  <si>
    <t>krfjv7j</t>
  </si>
  <si>
    <t>02-21-2024 10:40:39</t>
  </si>
  <si>
    <t>If it's meant to be, it will be. In the meantime, focus on yourself and your purpose. Finish your studies and land yourself that job you want. I know she's your first love and everything, but please don't let her use that against you later on. Just like she shut her feelings off, you need to learn to do the same thing. This is just my opinion, and mine only. My gut tells me she is ready to start her wild and dgaf stage and she doesn't want to be tied down. If she comes back outta the blue 3 years later wanting to reconnect? Proceed with caution and look for every red flag you can find. I know this isn't what you wanted to hear but I've been in sh*tty relationships and I needed a me to talk to me. Hope this helps</t>
  </si>
  <si>
    <t>https://www.reddit.com/r/relationship_advice/comments/1aw8tm1/how_possible_is_to_get_back_together_with_your/krfjv7j/</t>
  </si>
  <si>
    <t>krfjjad</t>
  </si>
  <si>
    <t>02-21-2024 10:36:44</t>
  </si>
  <si>
    <t>UnlikelyChemistry722</t>
  </si>
  <si>
    <t>It sounds like the right person, wrong time at this moment</t>
  </si>
  <si>
    <t>https://www.reddit.com/r/relationship_advice/comments/1aw8tm1/how_possible_is_to_get_back_together_with_your/krfjjad/</t>
  </si>
  <si>
    <t>krfl7zd</t>
  </si>
  <si>
    <t>02-21-2024 10:56:21</t>
  </si>
  <si>
    <t>Infiniti_44</t>
  </si>
  <si>
    <t>Sounds like she wants to go fuck other men. Just let her go and if it’s meant to be she will come back but the downside is she will be ran through by the time she wants you back</t>
  </si>
  <si>
    <t>https://www.reddit.com/r/relationship_advice/comments/1aw8tm1/how_possible_is_to_get_back_together_with_your/krfl7zd/</t>
  </si>
  <si>
    <t>krflju4</t>
  </si>
  <si>
    <t>02-21-2024 11:00:05</t>
  </si>
  <si>
    <t>Sorry, wdym by “ran through by the time she wants you back”, I didn’t understand, can you clarify?</t>
  </si>
  <si>
    <t>https://www.reddit.com/r/relationship_advice/comments/1aw8tm1/how_possible_is_to_get_back_together_with_your/krflju4/</t>
  </si>
  <si>
    <t>krflygd</t>
  </si>
  <si>
    <t>02-21-2024 11:04:35</t>
  </si>
  <si>
    <t>She wants to fuck other men, so multiple other men will have fucked her by the time you’re out of school and reconnect with her</t>
  </si>
  <si>
    <t>https://www.reddit.com/r/relationship_advice/comments/1aw8tm1/how_possible_is_to_get_back_together_with_your/krflygd/</t>
  </si>
  <si>
    <t>krfk7iq</t>
  </si>
  <si>
    <t>02-21-2024 10:44:37</t>
  </si>
  <si>
    <t>You both need to be a bit more grown up and sensible about your sex life. 
Running out of pills before you have the shot which may or may not kick in immediately is foolish. 
He should have been wearing a condom. Or you should have restrained yourselves until you’re sure the shot has worked its way through your blood stream to cover you. That’s pretty basic. 
So it sounds like you don’t care if you’re pregnant and he won’t want it if you are. Which overall is a shitty situation for your foetus. 
Bottom line. If you are pregnant you’re probably going to be a teenage single mother, which is fine if it’s what you want but you can’t force him to play at happy families if he feels he’s too young. 
There’s nothing to “communicate” at this stage if it’s too late.
He’s told you he doesn’t want parenthood yet and you’ve told him you won’t get rid of it if you are pregnant.</t>
  </si>
  <si>
    <t>https://www.reddit.com/r/relationship_advice/comments/1aw8rdy/my_bf19m_and_i18f_of_7_months_disagree_on/krfk7iq/</t>
  </si>
  <si>
    <t>krfj6qq</t>
  </si>
  <si>
    <t>02-21-2024 10:32:41</t>
  </si>
  <si>
    <t>I was genuinely expecting the roles to be reversed in the ideals but it still stands regardless.
Why would you want to be with someone who doesn’t value you enough to see your own bodily autonomy? 
It still stands even if it’s in favor of keeping the baby. You are entitled to your autonomy. 
But the thing is he is the one with the life choice at risk. He doesn’t want the kid, you accidentally get pregnant, he has a kid. You are too young to justify staying together when there are fundamental disagreements especially with the life altering risks. 
Also girl, get you some plan B.</t>
  </si>
  <si>
    <t>https://www.reddit.com/r/relationship_advice/comments/1aw8rdy/my_bf19m_and_i18f_of_7_months_disagree_on/krfj6qq/</t>
  </si>
  <si>
    <t>krfk413</t>
  </si>
  <si>
    <t>02-21-2024 10:43:29</t>
  </si>
  <si>
    <t>Relevant_Scallion_55</t>
  </si>
  <si>
    <t>How about abstaining from sex altogether ….. no chance of pregnancy being an issue at all</t>
  </si>
  <si>
    <t>https://www.reddit.com/r/relationship_advice/comments/1aw8rdy/my_bf19m_and_i18f_of_7_months_disagree_on/krfk413/</t>
  </si>
  <si>
    <t>krfjzdf</t>
  </si>
  <si>
    <t>02-21-2024 10:41:59</t>
  </si>
  <si>
    <t>Reindeer-Street</t>
  </si>
  <si>
    <t>Stop trying to babytrap him.</t>
  </si>
  <si>
    <t>https://www.reddit.com/r/relationship_advice/comments/1aw8rdy/my_bf19m_and_i18f_of_7_months_disagree_on/krfjzdf/</t>
  </si>
  <si>
    <t>krfsk3x</t>
  </si>
  <si>
    <t>02-21-2024 12:11:27</t>
  </si>
  <si>
    <t>Don’t have sex with anyone until you agree on important stuff.</t>
  </si>
  <si>
    <t>https://www.reddit.com/r/relationship_advice/comments/1aw8rdy/my_bf19m_and_i18f_of_7_months_disagree_on/krfsk3x/</t>
  </si>
  <si>
    <t>krfu1ft</t>
  </si>
  <si>
    <t>02-21-2024 12:24:27</t>
  </si>
  <si>
    <t>Well first of all, it's not unreasonable to want a partner who can actually empathize and imagine suffering outside the scope of their own life.
Second, given what you've told us here, I think you should probably only be having sex that can get you pregnant with someone who you would be happy to have a baby with/who would be happy to have a baby with you.</t>
  </si>
  <si>
    <t>https://www.reddit.com/r/relationship_advice/comments/1aw8rdy/my_bf19m_and_i18f_of_7_months_disagree_on/krfu1ft/</t>
  </si>
  <si>
    <t>krfu657</t>
  </si>
  <si>
    <t>02-21-2024 12:25:34</t>
  </si>
  <si>
    <t>Don't have sex if you can't agree on how to handle possible outcomes.</t>
  </si>
  <si>
    <t>https://www.reddit.com/r/relationship_advice/comments/1aw8rdy/my_bf19m_and_i18f_of_7_months_disagree_on/krfu657/</t>
  </si>
  <si>
    <t>krfkv2j</t>
  </si>
  <si>
    <t>02-21-2024 10:52:14</t>
  </si>
  <si>
    <t>We are using condoms, and again the whole reason I'm moving to the shot is because i'm not reliable with the pill. I forget and that's not safe.
And I suppose what I meant with communicate would be how do I nicely say "I feel like you're not worried about this while I am and maybe I'd feel more secure if I could get some assurance you'd be there for me if I went your way"?</t>
  </si>
  <si>
    <t>https://www.reddit.com/r/relationship_advice/comments/1aw8rdy/my_bf19m_and_i18f_of_7_months_disagree_on/krfkv2j/</t>
  </si>
  <si>
    <t>krfk0nd</t>
  </si>
  <si>
    <t>02-21-2024 10:42:24</t>
  </si>
  <si>
    <t>Agreed on the plan B
But maybe I needed to be more specific: like me, he's anxious about not getting an abortion in those cases. He wants to do right by me, I know that, he just *prefers* I would get an abortion. We've remained very respectful of each other's positions which is why he pushed me to try the shot and I've accepted that. We both have things to lose on either side and I think we can both see that
I'll definitely make that a talking point though. Thank you</t>
  </si>
  <si>
    <t>https://www.reddit.com/r/relationship_advice/comments/1aw8rdy/my_bf19m_and_i18f_of_7_months_disagree_on/krfk0nd/</t>
  </si>
  <si>
    <t>krfkaw1</t>
  </si>
  <si>
    <t>02-21-2024 10:45:43</t>
  </si>
  <si>
    <t>While that's fair, we've tried that and we both felt unsatisfied. It's why we're looking at the shot and other forms of more reliable Bc</t>
  </si>
  <si>
    <t>https://www.reddit.com/r/relationship_advice/comments/1aw8rdy/my_bf19m_and_i18f_of_7_months_disagree_on/krfkaw1/</t>
  </si>
  <si>
    <t>krfk4ry</t>
  </si>
  <si>
    <t>02-21-2024 10:43:44</t>
  </si>
  <si>
    <t>Not trying to baby trap, that's why I'm getting on the shot.</t>
  </si>
  <si>
    <t>https://www.reddit.com/r/relationship_advice/comments/1aw8rdy/my_bf19m_and_i18f_of_7_months_disagree_on/krfk4ry/</t>
  </si>
  <si>
    <t>krfmyeo</t>
  </si>
  <si>
    <t>02-21-2024 11:15:41</t>
  </si>
  <si>
    <t>If there’s any chance he won’t get involved then you shouldn’t be having sex with him.
He needs to man up then and accept that if he is old enough to fuck then he’s old enough to be responsible for your mental and physical wellbeing if you get pregnant even if it results in you agreeing to an abortion. 
He sounds unreliable, immature and unsuitable for you to be dating seriously.</t>
  </si>
  <si>
    <t>https://www.reddit.com/r/relationship_advice/comments/1aw8rdy/my_bf19m_and_i18f_of_7_months_disagree_on/krfmyeo/</t>
  </si>
  <si>
    <t>krflc1e</t>
  </si>
  <si>
    <t>02-21-2024 10:57:36</t>
  </si>
  <si>
    <t>I definitely could have misinterpreted as well. I’m often cynical.  
This is the tricky part about timing and relationships. Because if you were older this wouldn’t even be a conversation or an issue. 
I think it’s only fair that he really really asks himself if he can do right by you even if that means having a child that he doesn’t necessarily want and how that carries over to how he will treat said child.
Actively preventing pregnancy is a great way to mediate this. I really hope the best for you OP and I hope you guys have a healthy and productive talk!</t>
  </si>
  <si>
    <t>https://www.reddit.com/r/relationship_advice/comments/1aw8rdy/my_bf19m_and_i18f_of_7_months_disagree_on/krflc1e/</t>
  </si>
  <si>
    <t>krflv46</t>
  </si>
  <si>
    <t>02-21-2024 11:03:34</t>
  </si>
  <si>
    <t>Thank you! Hoping the best for you too :)</t>
  </si>
  <si>
    <t>https://www.reddit.com/r/relationship_advice/comments/1aw8rdy/my_bf19m_and_i18f_of_7_months_disagree_on/krflv46/</t>
  </si>
  <si>
    <t>krfiatt</t>
  </si>
  <si>
    <t>02-21-2024 10:21:54</t>
  </si>
  <si>
    <t>Dude, save yourself the headache. Bounce!!! Why did she feel the need to lie?? Yeah bro, you're going to torture yourself in this relationship. Every time you're going to think to yourself "what else is she lying to me about?"</t>
  </si>
  <si>
    <t>https://www.reddit.com/r/relationship_advice/comments/1aw8nr8/my_girlfriend_f20_had_a_lot_of_previous_sexual/krfiatt/</t>
  </si>
  <si>
    <t>krfismq</t>
  </si>
  <si>
    <t>02-21-2024 10:27:55</t>
  </si>
  <si>
    <t>Responsible_Mine3450</t>
  </si>
  <si>
    <t>I think you know what to do!</t>
  </si>
  <si>
    <t>https://www.reddit.com/r/relationship_advice/comments/1aw8nr8/my_girlfriend_f20_had_a_lot_of_previous_sexual/krfismq/</t>
  </si>
  <si>
    <t>krflad5</t>
  </si>
  <si>
    <t>02-21-2024 10:57:05</t>
  </si>
  <si>
    <t>bellabellameer</t>
  </si>
  <si>
    <t>It could work if she didn't lie. But this are very big lies and you should not force yourself to forgive her for lying. Let her go. Relationships won't work without honesty.</t>
  </si>
  <si>
    <t>https://www.reddit.com/r/relationship_advice/comments/1aw8nr8/my_girlfriend_f20_had_a_lot_of_previous_sexual/krflad5/</t>
  </si>
  <si>
    <t>krfj4b4</t>
  </si>
  <si>
    <t>02-21-2024 10:31:53</t>
  </si>
  <si>
    <t>muzzie101</t>
  </si>
  <si>
    <t>you will never get over this my man, trust me.</t>
  </si>
  <si>
    <t>https://www.reddit.com/r/relationship_advice/comments/1aw8nr8/my_girlfriend_f20_had_a_lot_of_previous_sexual/krfj4b4/</t>
  </si>
  <si>
    <t>krfk1sl</t>
  </si>
  <si>
    <t>02-21-2024 10:42:47</t>
  </si>
  <si>
    <t>ZenaAdams_</t>
  </si>
  <si>
    <t xml:space="preserve"> I (21F) am currently with my (23M) bf and I’ve told him everything, from family issues to my first relationship and anyone I’ve had any conversation with, even if I’m not happy with certain decisions I’ve made, I’ve made it aware for him to know, and he has as well, honesty is the best policy, if she’s not told you anything related to past experiences, it’s because she knows that 💩 isn’t right (going around sleeping with guys when sex should be kept sacred), YOU need to leave this relationship, only god knows what else she’s kept from you</t>
  </si>
  <si>
    <t>https://www.reddit.com/r/relationship_advice/comments/1aw8nr8/my_girlfriend_f20_had_a_lot_of_previous_sexual/krfk1sl/</t>
  </si>
  <si>
    <t>krfn073</t>
  </si>
  <si>
    <t>02-21-2024 11:16:14</t>
  </si>
  <si>
    <t>Run dude, you are never going to be enough for her. She is serial liar, someone who you can never trust. Even disregarding that 50-100s. You both are not compatible, find someone who shares the same values. She is red flag galore, don't for a moment think you can fix her.</t>
  </si>
  <si>
    <t>https://www.reddit.com/r/relationship_advice/comments/1aw8nr8/my_girlfriend_f20_had_a_lot_of_previous_sexual/krfn073/</t>
  </si>
  <si>
    <t>krfvos9</t>
  </si>
  <si>
    <t>02-21-2024 12:38:27</t>
  </si>
  <si>
    <t>Squadala1337</t>
  </si>
  <si>
    <t>Her having an intense sexual history wouldn’t bother me. That’s nothing to forgive. 
Her lying about it on the other hand. And lying about her family. So easily as well. That’s not something I would treat lightly. 
Also I would be concerned of her mental wellbeing if she has had 100 sexual partners and doing coke over the last 2 years. I mean, I don’t mind either in moderation, but this is signs of addiction. Given her proclivity to lie I would be very concerned.</t>
  </si>
  <si>
    <t>https://www.reddit.com/r/relationship_advice/comments/1aw8nr8/my_girlfriend_f20_had_a_lot_of_previous_sexual/krfvos9/</t>
  </si>
  <si>
    <t>krfjkpq</t>
  </si>
  <si>
    <t>02-21-2024 10:37:12</t>
  </si>
  <si>
    <t>weirwoodheart</t>
  </si>
  <si>
    <t>I could understand maybe her feeling that because of your backgrounds she had to tell a small lie that she maybe had sex with one guy before you. That's understandable if not entirely forgiveable. But man, drugs? Lying? She's an adult entitled to her sexual lifestyle, but it's not a good sign she lied so badly about so much. It's 4 months my dude, just break up. </t>
  </si>
  <si>
    <t>https://www.reddit.com/r/relationship_advice/comments/1aw8nr8/my_girlfriend_f20_had_a_lot_of_previous_sexual/krfjkpq/</t>
  </si>
  <si>
    <t>krfmweg</t>
  </si>
  <si>
    <t>02-21-2024 11:15:04</t>
  </si>
  <si>
    <t>Had she not lied about everything I would tell you that maturity is needed on your side. But because she lied about this stuff. About *sexual* health that’s dangerous. That’s something that you need to decide if that’s something to forgive.
But then you have to ask yourself can you *trust* her again after the lies. If you are going to forgive someone you have to forgive them, not hold it over them and torture both of you until an eventual breakup.</t>
  </si>
  <si>
    <t>https://www.reddit.com/r/relationship_advice/comments/1aw8nr8/my_girlfriend_f20_had_a_lot_of_previous_sexual/krfmweg/</t>
  </si>
  <si>
    <t>krfn2ci</t>
  </si>
  <si>
    <t>02-21-2024 11:16:53</t>
  </si>
  <si>
    <t>itport_ro</t>
  </si>
  <si>
    <t>At 20 with 50-100 partners "just for sex"? You being 23 years old, are having all your life ahead of you so please look for someone else, someone that is honest and doesn't have "just sex" as a hobby...
Good luck!</t>
  </si>
  <si>
    <t>https://www.reddit.com/r/relationship_advice/comments/1aw8nr8/my_girlfriend_f20_had_a_lot_of_previous_sexual/krfn2ci/</t>
  </si>
  <si>
    <t>krfn2y8</t>
  </si>
  <si>
    <t>02-21-2024 11:17:04</t>
  </si>
  <si>
    <t>Tricky-Ad1291</t>
  </si>
  <si>
    <t>She is a professional liar 🤥!!! You will never recover from this. Kick her to the curb asap !!!</t>
  </si>
  <si>
    <t>https://www.reddit.com/r/relationship_advice/comments/1aw8nr8/my_girlfriend_f20_had_a_lot_of_previous_sexual/krfn2y8/</t>
  </si>
  <si>
    <t>krfn3xf</t>
  </si>
  <si>
    <t>02-21-2024 11:17:21</t>
  </si>
  <si>
    <t>cheesymeowgirl</t>
  </si>
  <si>
    <t>Make like a basketball and bounce!</t>
  </si>
  <si>
    <t>https://www.reddit.com/r/relationship_advice/comments/1aw8nr8/my_girlfriend_f20_had_a_lot_of_previous_sexual/krfn3xf/</t>
  </si>
  <si>
    <t>krfp0mn</t>
  </si>
  <si>
    <t>02-21-2024 11:37:24</t>
  </si>
  <si>
    <t>bananabread5241</t>
  </si>
  <si>
    <t>OP, you're not in love with / obsessed with *her*. You are in love with the **idea** of her that she put in your head. 
That person doesn't exist. Mourn the loss of that person and then move on. 
Here's the reality of what does exist: a woman who solicits sex from random men at an alarmingly high frequency for her age, does hard drugs and may even have some sort of addition to drugs or sex, and **is a compulsive liar.** manipulating you into loving her was a game to her. And she wouldn't have ever told you the truth if you didn't find out for yourself. 
Who even knows what else she's lied about. Ngl, 50-100 men makes me wonder if she has an onlyfans and these men are her clientele. 
If you didn't know her and you two met today, would you even give her the time of day? Really let that sink in.</t>
  </si>
  <si>
    <t>https://www.reddit.com/r/relationship_advice/comments/1aw8nr8/my_girlfriend_f20_had_a_lot_of_previous_sexual/krfp0mn/</t>
  </si>
  <si>
    <t>krfpbnl</t>
  </si>
  <si>
    <t>02-21-2024 11:40:28</t>
  </si>
  <si>
    <t>Vanguardobsessed20</t>
  </si>
  <si>
    <t>Bruh you live far away from each other too there a huge chance she is still sleeping with other guys</t>
  </si>
  <si>
    <t>https://www.reddit.com/r/relationship_advice/comments/1aw8nr8/my_girlfriend_f20_had_a_lot_of_previous_sexual/krfpbnl/</t>
  </si>
  <si>
    <t>krfq8r7</t>
  </si>
  <si>
    <t>02-21-2024 11:49:38</t>
  </si>
  <si>
    <t>Western-Number508</t>
  </si>
  <si>
    <t>50-100 at 20? Lmao dude run and run fast</t>
  </si>
  <si>
    <t>https://www.reddit.com/r/relationship_advice/comments/1aw8nr8/my_girlfriend_f20_had_a_lot_of_previous_sexual/krfq8r7/</t>
  </si>
  <si>
    <t>krfqodw</t>
  </si>
  <si>
    <t>02-21-2024 11:53:47</t>
  </si>
  <si>
    <t>No_Seaworthiness_393</t>
  </si>
  <si>
    <t>That’s a lot of lies. 
Sure forgive her, not worth carrying that pain for your own sake. 
But she does not sound trust worthy. How are you going to trust her again? Would take serious reformation as a person…</t>
  </si>
  <si>
    <t>https://www.reddit.com/r/relationship_advice/comments/1aw8nr8/my_girlfriend_f20_had_a_lot_of_previous_sexual/krfqodw/</t>
  </si>
  <si>
    <t>krfr3qj</t>
  </si>
  <si>
    <t>02-21-2024 11:57:51</t>
  </si>
  <si>
    <t>Go get tested for STD's and make her get tested too
Also ask her if she's ever been pregnant / gotten an abortion (but don't expect her to be honest about it)</t>
  </si>
  <si>
    <t>https://www.reddit.com/r/relationship_advice/comments/1aw8nr8/my_girlfriend_f20_had_a_lot_of_previous_sexual/krfr3qj/</t>
  </si>
  <si>
    <t>krfrhfi</t>
  </si>
  <si>
    <t>02-21-2024 12:01:29</t>
  </si>
  <si>
    <t>Expert-Long-9672</t>
  </si>
  <si>
    <t>I could not keep a relationship where before it even starts really I was told this amount of lies.</t>
  </si>
  <si>
    <t>https://www.reddit.com/r/relationship_advice/comments/1aw8nr8/my_girlfriend_f20_had_a_lot_of_previous_sexual/krfrhfi/</t>
  </si>
  <si>
    <t>krfrpo8</t>
  </si>
  <si>
    <t>02-21-2024 12:03:38</t>
  </si>
  <si>
    <t>nderthesea1</t>
  </si>
  <si>
    <t>leave her, the number she slept with aside, she lied about her history and made you believe you were losing your virginity together. She could have had stds and if you had known her history, you might have not had sex with her so she basically coerced you</t>
  </si>
  <si>
    <t>https://www.reddit.com/r/relationship_advice/comments/1aw8nr8/my_girlfriend_f20_had_a_lot_of_previous_sexual/krfrpo8/</t>
  </si>
  <si>
    <t>krfs94z</t>
  </si>
  <si>
    <t>02-21-2024 12:08:37</t>
  </si>
  <si>
    <t>Dude, end it. She's a hot mess.</t>
  </si>
  <si>
    <t>https://www.reddit.com/r/relationship_advice/comments/1aw8nr8/my_girlfriend_f20_had_a_lot_of_previous_sexual/krfs94z/</t>
  </si>
  <si>
    <t>krftvfb</t>
  </si>
  <si>
    <t>02-21-2024 12:23:01</t>
  </si>
  <si>
    <t>ThrowRAgraystation</t>
  </si>
  <si>
    <t>The most attractive thing you can do is to LEAVE. You're going above and beyond for her by buying her gifts and stuff, yet you're unraveling more and more lies from her. Stop trying to make her attractive to you again when she isn't ready to be attractive to you. You can't help someone who doesn't want to be helped, and she's showing that she doesn't want the help (being attractive to you) by continously lying</t>
  </si>
  <si>
    <t>https://www.reddit.com/r/relationship_advice/comments/1aw8nr8/my_girlfriend_f20_had_a_lot_of_previous_sexual/krftvfb/</t>
  </si>
  <si>
    <t>krfj5zu</t>
  </si>
  <si>
    <t>02-21-2024 10:32:26</t>
  </si>
  <si>
    <t>allahyardimciol</t>
  </si>
  <si>
    <t>Never stick your dick in crazy, it can destroy your life. Cut your losses and trust me, you will find new awesome girls to date. Often times, young guys underestimate their worth and think they can only date this one girl </t>
  </si>
  <si>
    <t>https://www.reddit.com/r/relationship_advice/comments/1aw8nr8/my_girlfriend_f20_had_a_lot_of_previous_sexual/krfj5zu/</t>
  </si>
  <si>
    <t>krfl5fo</t>
  </si>
  <si>
    <t>02-21-2024 10:55:33</t>
  </si>
  <si>
    <t>mksp92</t>
  </si>
  <si>
    <t>Leave her bro.. There is something wise that everyone should know.. She is not yours, its just your turn.. She lie to you about her sexual partners and why and what makes you think you are special for her? When you stop providing, she will stop loving you.. Because most todays women love conditionally and not unconditionally..
 Leave her and you will soon get over your emotions.. I had quite the same situation thank god i didn't provide a lot for her, cause i know she had been a prostitute and sexual worker.. Find another serious woman if you want to stay with one, if not enjoy your life and stop with her.. 
 Think about it, that it was just your turn. And that's actually what it actually was</t>
  </si>
  <si>
    <t>https://www.reddit.com/r/relationship_advice/comments/1aw8nr8/my_girlfriend_f20_had_a_lot_of_previous_sexual/krfl5fo/</t>
  </si>
  <si>
    <t>krfnmre</t>
  </si>
  <si>
    <t>02-21-2024 11:22:59</t>
  </si>
  <si>
    <t>bobsyourmum</t>
  </si>
  <si>
    <t>Leave. It’s only been 4 months, that’s a walking red flag !!! as a girl, this isn’t what girls do. I understand hiding stuff (not telling) due to insecurities, but lying to that level is too extreme.</t>
  </si>
  <si>
    <t>https://www.reddit.com/r/relationship_advice/comments/1aw8nr8/my_girlfriend_f20_had_a_lot_of_previous_sexual/krfnmre/</t>
  </si>
  <si>
    <t>krfi5w2</t>
  </si>
  <si>
    <t>02-21-2024 10:20:16</t>
  </si>
  <si>
    <t>idontknowreddittt</t>
  </si>
  <si>
    <t>what triggered you to go through her chats and photos?</t>
  </si>
  <si>
    <t>https://www.reddit.com/r/relationship_advice/comments/1aw8nr8/my_girlfriend_f20_had_a_lot_of_previous_sexual/krfi5w2/</t>
  </si>
  <si>
    <t>krfr1af</t>
  </si>
  <si>
    <t>02-21-2024 11:57:11</t>
  </si>
  <si>
    <t>OP, I just want to remind you that if she really was done with that life, she would have deleted all the conversations and photos from her phone permanently. 
Instead she decided to keep them and store them somewhere hidden for safe keeping. Ask yourself why someone would do that. The only reason you keep that stuff is so you can come back to it later when you're in private.. she probably still looks at the convos and photos and reminisces on the "good times". She isn't ready to give all of it up yet or she would've deleted it. Not hide it from you. 
And when the honeymoon phase of your relationship wears off and she becomes bored with a normal relationship, she will just go back to it. 
Just so we are clear, she may have stopped the fucking and sexting *for now*, but she never stopped the lying, the gaslighting, manipulations.... 
She had you spend time around men she was fucking. She probably even got off on it happening withiut you realizing. 
Dont be an idiot OP. Ask yourself why she kept the photos. Cmon now.</t>
  </si>
  <si>
    <t>https://www.reddit.com/r/relationship_advice/comments/1aw8nr8/my_girlfriend_f20_had_a_lot_of_previous_sexual/krfr1af/</t>
  </si>
  <si>
    <t>krfonrn</t>
  </si>
  <si>
    <t>02-21-2024 11:33:47</t>
  </si>
  <si>
    <t>Mystical_Ghost_Uni</t>
  </si>
  <si>
    <t>Dude she's on drugs and she is sexually promiscuous at 20 years old. My dad always says “ TRUST A THEIF BEFORE YOU TRUST A LIAR” She may have Herpes, HIV and you wouldn't even know it. 
She needs therapy, not a boyfriend. You need to run, get tested, and get prayed over by a pastor. All those spirits certainly may confuse your life.</t>
  </si>
  <si>
    <t>https://www.reddit.com/r/relationship_advice/comments/1aw8nr8/my_girlfriend_f20_had_a_lot_of_previous_sexual/krfonrn/</t>
  </si>
  <si>
    <t>krftshc</t>
  </si>
  <si>
    <t>02-21-2024 12:22:18</t>
  </si>
  <si>
    <t>I am a firm believer of womens right and empowerment but yes the number of partners you have matters. Its not mysoganistic, its biological science. Its different for men an women as its been scientifically shown that ion most cases men can use a high body count to increase percieved value (depending on the woman), while high body counts for women use low body count to increase their value. Its deeply rooted in our DNA. There is zero mysogony about this, we are part of the animal kingdom, and biology, it isnt sexist. And, contrary to belief, both sexed care about body count. Fact.
There is a scientific name for what is happening, its called "mate copying".   
Quick link
[https://link.springer.com/article/10.1007/s40750-022-00193-9](https://link.springer.com/article/10.1007/s40750-022-00193-9)  
[https://link.springer.com/article/10.1007/s40806-018-0141-0](https://link.springer.com/article/10.1007/s40806-018-0141-0)
So your feeling about her high body count are in fact a perfect biological reaction to what you percieve as a perfect mate. 
So now I got all that sciency shiot out the way. Lets be real. This thing is a cocksocket, this isnt dating material, this is a HIV, Syphalis, Clamidia, Gonorrhea collection point. Get yourself tested. Seriously. And never go near the skank again.,</t>
  </si>
  <si>
    <t>https://www.reddit.com/r/relationship_advice/comments/1aw8nr8/my_girlfriend_f20_had_a_lot_of_previous_sexual/krftshc/</t>
  </si>
  <si>
    <t>krfmla0</t>
  </si>
  <si>
    <t>02-21-2024 11:11:41</t>
  </si>
  <si>
    <t>TermAggravating8043</t>
  </si>
  <si>
    <t>How many of these fake posts are we gonna read. 
Stop trolling dude</t>
  </si>
  <si>
    <t>https://www.reddit.com/r/relationship_advice/comments/1aw8nr8/my_girlfriend_f20_had_a_lot_of_previous_sexual/krfmla0/</t>
  </si>
  <si>
    <t>krfsftr</t>
  </si>
  <si>
    <t>02-21-2024 12:10:21</t>
  </si>
  <si>
    <t>ChiiHUN</t>
  </si>
  <si>
    <t>I was a similar type of girl back then.  I lied to my current partner to avoid a potential conflict between us.  Without the other's knowledge, I wrote to other guys, but I didn't really know what I wanted from them either.  Do I want anything at all or do I just enjoy being giddy after me?  Years have passed since then before I found the one whom God may have intended for me(34M), we have been together for 3 months and we are already living happily, just like in a fairy tale.  I think you can give her another chance, although as many of those before me have already mentioned, it's not worth getting stuck in an elationship without honesty. Give yourself time, accept the loss and look to the future with your head held high. Believe me, you will find the great  Her when your time comes. (21F)</t>
  </si>
  <si>
    <t>https://www.reddit.com/r/relationship_advice/comments/1aw8nr8/my_girlfriend_f20_had_a_lot_of_previous_sexual/krfsftr/</t>
  </si>
  <si>
    <t>krfx4ql</t>
  </si>
  <si>
    <t>02-21-2024 12:50:11</t>
  </si>
  <si>
    <t>I hope she finds a better partner
She never cheated on you, so you don’t have to “forgive her”. What she did before you were a couple is none of your business.
Your values are too religious and strict, it’s wrong of her to lie to you and you should break up and let her be happy</t>
  </si>
  <si>
    <t>https://www.reddit.com/r/relationship_advice/comments/1aw8nr8/my_girlfriend_f20_had_a_lot_of_previous_sexual/krfx4ql/</t>
  </si>
  <si>
    <t>krfldgz</t>
  </si>
  <si>
    <t>02-21-2024 10:58:03</t>
  </si>
  <si>
    <t>You do have the right to leave because of her dishonesty and I can understand that a lot of things would be hard to take in as well because they are personal value statements at stake.
It's hard to really know what is on one's mind but I have a feeling that when she met you, she was too nervous to speak the truth so hid it under the carpet. It happens so many so-called "religious" people do live with a shameful past, perhaps because of the pressure they face from others.
As you said, she stopped that after you started dating, and you've been together 4 months, though still relatively short, I also think that is a statement of its own. If she has stuck by you 4 months and truly hasn't engaged in any sexual activity or illicit substance abuse in this period, this means she has possibly developed feelings for you so much she would change her usual habits. Perhaps she finds a man in you that she truly needs, when she couldn't find it among the other men. It sounds cheesy but it could be like that Forrest Gump scenario where Forrest Gump ends up with Jenny even though Jenny has been through a lot and damaged from her experiences with men. Because she likes you and knows you are actually good for her compared to the 'fast life' she used to life, she has chosen to hide those terrible secrets from you because she is worried what will happen if the facade is broken, which it now is. Note this is just one possible interpretation, I may be wrong about the situation.
To me you'll have to have a really good think about whether you can accept that she is a woman with a past (mind you she's 20, very young and impressionable) also taking into account whether she is sincere about the relationship and pursuing you for the right reasons. You need to dissect the motives for what she did. I'm also certain it's because of personal shame despite very might liking you and hoping this relationship will work. But you need to find out clearly that it is true liking and her desire to move on from that past and of course whether you are ok with that. You also need to set clear boundaries for yourself as not to go too far down the rabbit hole that anything goes.</t>
  </si>
  <si>
    <t>https://www.reddit.com/r/relationship_advice/comments/1aw8nr8/my_girlfriend_f20_had_a_lot_of_previous_sexual/krfldgz/</t>
  </si>
  <si>
    <t>krfjo3d</t>
  </si>
  <si>
    <t>02-21-2024 10:38:20</t>
  </si>
  <si>
    <t>IllSatisfaction8115</t>
  </si>
  <si>
    <t>Man, you are not ready for this. Why’d you go through her phone anyway? If you go looking for something you will find it. She is not your property. That was none of your business. So, you should just count your losses. She didn’t tell you because she knew you’d judge her. So, just move on.</t>
  </si>
  <si>
    <t>https://www.reddit.com/r/relationship_advice/comments/1aw8nr8/my_girlfriend_f20_had_a_lot_of_previous_sexual/krfjo3d/</t>
  </si>
  <si>
    <t>krg1l9e</t>
  </si>
  <si>
    <t>I feel so sorry for you OP. You thought you were losing your virginity to another virginity and instead found out you were deceived and lost your virginity under false presences.
I really don't think there's any coming back from this. If she's lying about this, what else is she lying about? Make sure you get an STD test.</t>
  </si>
  <si>
    <t>https://www.reddit.com/r/relationship_advice/comments/1aw8nr8/my_girlfriend_f20_had_a_lot_of_previous_sexual/krg1l9e/</t>
  </si>
  <si>
    <t>krg6567</t>
  </si>
  <si>
    <t>02-21-2024 13:56:14</t>
  </si>
  <si>
    <t>College_Prestige</t>
  </si>
  <si>
    <t>You found out she lied and has a coke habit? Time to run</t>
  </si>
  <si>
    <t>https://www.reddit.com/r/relationship_advice/comments/1aw8nr8/my_girlfriend_f20_had_a_lot_of_previous_sexual/krg6567/</t>
  </si>
  <si>
    <t>krfl1k1</t>
  </si>
  <si>
    <t>02-21-2024 10:54:20</t>
  </si>
  <si>
    <t>I talked to her about my findings and she broke fown completely. She told me over and over again that I got her oit of it and that I am the love of her life. I know she hasnt been doing drugs or hooking up with guys in the time we are together now. But i am scared she will use me to get out of that all and then leave me for someone she thinks is better. I have the thought of her cheating again in my head constantly. We have been together for almost all the the time so. It would shock me even more if she cheated now. But you never know. Like I wasnt stupid at the start. I noticed she had guy friends and my overthinking made me think that she had something with some of the guys. she told me these are life long friends and she never did anything with them. She broke contact eith all them when we started dating and when I found the chats and photos I knew why. Those were the guys she was doing drugs with and slept with. She told me they only slept with each other when doing drugs but I dont believe it.</t>
  </si>
  <si>
    <t>https://www.reddit.com/r/relationship_advice/comments/1aw8nr8/my_girlfriend_f20_had_a_lot_of_previous_sexual/krfl1k1/</t>
  </si>
  <si>
    <t>krflwb6</t>
  </si>
  <si>
    <t>02-21-2024 11:03:55</t>
  </si>
  <si>
    <t>I think because of "being religious" if that's the case it becomes even harder to reveal. Many religious people do live with skeletons in the closet and it's really hard to come forth cleanly because of the expectation of being judged and shamed. There's two possibilities, she lied to be malevolent and use him for her selfish desires, or she lied because she really liked the guy, perhaps even thought he would do her a world of good by taking her away from that life, and really hoped the past would not affect her relationship moving forward. Not condoning what happened and the lies, but it's a possibility.</t>
  </si>
  <si>
    <t>https://www.reddit.com/r/relationship_advice/comments/1aw8nr8/my_girlfriend_f20_had_a_lot_of_previous_sexual/krflwb6/</t>
  </si>
  <si>
    <t>krfrf3e</t>
  </si>
  <si>
    <t>02-21-2024 12:00:52</t>
  </si>
  <si>
    <t>He will break up once the honeymoon phase ends and his intense attraction for the novelty fades</t>
  </si>
  <si>
    <t>https://www.reddit.com/r/relationship_advice/comments/1aw8nr8/my_girlfriend_f20_had_a_lot_of_previous_sexual/krfrf3e/</t>
  </si>
  <si>
    <t>krfsir9</t>
  </si>
  <si>
    <t>02-21-2024 12:11:06</t>
  </si>
  <si>
    <t>bro i would have left her a long time ago. We would not even be together if i knew that at the start</t>
  </si>
  <si>
    <t>https://www.reddit.com/r/relationship_advice/comments/1aw8nr8/my_girlfriend_f20_had_a_lot_of_previous_sexual/krfsir9/</t>
  </si>
  <si>
    <t>krfkgx7</t>
  </si>
  <si>
    <t>02-21-2024 10:47:42</t>
  </si>
  <si>
    <t>for context we made it clear that its allowed for us to use the other persons phone. At first I thought nothing of it. She really went through my phone line she was looking for something. I told her from the start that it was only her and backed up by actions. She did not find anything on my phone because ther is nothing. No hookups nothing. As I went through her phone I saw some weird named folders and when she was asleep once I looked into them because she got really worried ehen I opend the gallery. I know it was not right to do that but I let her go through my entire phone and I did the same then. Thats where I found all that. The hard part for me is that she texted a lot of those guys first and with some of them she made it clear that she only wants sex. Thats hard for me to understand how someone can have such low self love to do that. No hate towards her but I just cant understand why...</t>
  </si>
  <si>
    <t>https://www.reddit.com/r/relationship_advice/comments/1aw8nr8/my_girlfriend_f20_had_a_lot_of_previous_sexual/krfkgx7/</t>
  </si>
  <si>
    <t>krfzw5t</t>
  </si>
  <si>
    <t>02-21-2024 13:11:49</t>
  </si>
  <si>
    <t>Having your new dude around dudes you used to fuck is so disrespectful. She basically had him around dudes that's been up inside her. She aint sh*t!</t>
  </si>
  <si>
    <t>https://www.reddit.com/r/relationship_advice/comments/1aw8nr8/my_girlfriend_f20_had_a_lot_of_previous_sexual/krfzw5t/</t>
  </si>
  <si>
    <t>krg4y3p</t>
  </si>
  <si>
    <t>02-21-2024 13:48:06</t>
  </si>
  <si>
    <t>&gt;She had you spend time around men she was fucking. She probably even got off on it happening withiut you realizing. 
Likely OP thought they were just some cool dudes. Meanwhile, the dudes were thinking about the line of coke they did off his girlfriend's ass the weekend before between rounds of sex.</t>
  </si>
  <si>
    <t>https://www.reddit.com/r/relationship_advice/comments/1aw8nr8/my_girlfriend_f20_had_a_lot_of_previous_sexual/krg4y3p/</t>
  </si>
  <si>
    <t>krfn163</t>
  </si>
  <si>
    <t>02-21-2024 11:16:32</t>
  </si>
  <si>
    <t>thats actually what happend to me this week</t>
  </si>
  <si>
    <t>https://www.reddit.com/r/relationship_advice/comments/1aw8nr8/my_girlfriend_f20_had_a_lot_of_previous_sexual/krfn163/</t>
  </si>
  <si>
    <t>krg26n0</t>
  </si>
  <si>
    <t>02-21-2024 13:28:41</t>
  </si>
  <si>
    <t>She told him she was a virgin. He relied upon her lie to feel comfortable losing his virginity to another virgin. I have a feeling if the genders are swapped you'd be posting a different response.
Not wanting to date a liar who portrays themselves as something else isn't about being too religious and strict, it's about not wanting to date a liar. Which I think is a pretty common desire across almost all religions and moral systems. He thought he was dating someone with similar belief systems to him, not a lying coke fiend.
Not sure if you're biased or if you just didn't thoroughly read his post.</t>
  </si>
  <si>
    <t>https://www.reddit.com/r/relationship_advice/comments/1aw8nr8/my_girlfriend_f20_had_a_lot_of_previous_sexual/krg26n0/</t>
  </si>
  <si>
    <t>krfqkiw</t>
  </si>
  <si>
    <t>02-21-2024 11:52:44</t>
  </si>
  <si>
    <t>Except she didn't stop when they started dating. 
If she had stopped, she would have just deleted the photos and conversations. Instead she kept them and hid them away for safe keeping. 
Now tell me why would someone do that? 
(Because they want to be able to view them whenever they want in secret)
They are early on in the relationship so she's entertained enough to have stopped acting on her desires, for now. Bit her actions prove that she wasn't fully ready to give up that life yet. Once the honeymoon phase is over, and she gets bored with the day to day of a normal healthy relationship.... she will go right back to it. If she ever even really stopped. 
One thing she DIDNT ever stop, was lying. She never stopped lying. And hiding, and gaslighting, and manipulating. 
Shes not "a woman with a past". She's a fraud.</t>
  </si>
  <si>
    <t>https://www.reddit.com/r/relationship_advice/comments/1aw8nr8/my_girlfriend_f20_had_a_lot_of_previous_sexual/krfqkiw/</t>
  </si>
  <si>
    <t>krfrb4n</t>
  </si>
  <si>
    <t>02-21-2024 11:59:50</t>
  </si>
  <si>
    <t>Flat out lying to someone about your past is absolutely your business. Tf? 
And she went through his phone first... 
It's not about being someone's property it's about the fact that she manipulating him into falling in love with a fantasy, a lie.</t>
  </si>
  <si>
    <t>https://www.reddit.com/r/relationship_advice/comments/1aw8nr8/my_girlfriend_f20_had_a_lot_of_previous_sexual/krfrb4n/</t>
  </si>
  <si>
    <t>krg4hyu</t>
  </si>
  <si>
    <t>02-21-2024 13:45:01</t>
  </si>
  <si>
    <t>She didn't not tell him about something, she straight up lied to him. A lot.</t>
  </si>
  <si>
    <t>https://www.reddit.com/r/relationship_advice/comments/1aw8nr8/my_girlfriend_f20_had_a_lot_of_previous_sexual/krg4hyu/</t>
  </si>
  <si>
    <t>krfpr68</t>
  </si>
  <si>
    <t>02-21-2024 11:44:48</t>
  </si>
  <si>
    <t>Bro.... bro. 🤌.
Every comment i read just reveals more and more lies she's told you. You don't *know* she hasn't done anything since you got together, just like you didn't *know* she was fucking all her guy friends. You believe it because you haven't found the evidence... yet. 
This isn't some HBO movie, op. You're not in an episode of "Pretty Woman". Youre not some rescuer who's saved a beautiful lowly woman from the trenches of sin. Stop glorifying her betrayal. 
In the real world, shes just a liar who took advantage of your kindness and gullible nature. Again and again and again. She continues to do so now by trying to manipulate you into feeling sorry for her. **And she didn't even feel bad about it. She only felt bad that she got caught.**
**If you aren't stupid like you say you arent, you'd leave and thank God that you found this out before the relationship got too serious.**
Ah who am I kidding, you're too blinded by your lust for her to see clearly. Best of luck</t>
  </si>
  <si>
    <t>https://www.reddit.com/r/relationship_advice/comments/1aw8nr8/my_girlfriend_f20_had_a_lot_of_previous_sexual/krfpr68/</t>
  </si>
  <si>
    <t>krfmms3</t>
  </si>
  <si>
    <t>02-21-2024 11:12:08</t>
  </si>
  <si>
    <t>If you don’t mind, I would love to respond to what you’ve said, but I’m at work at the moment so it will take me some time to give my perspective on this situation so I’ll respond when I finish, and I don’t want to leave out anything you’ve said about this (again that’s if you don’t mind) I’d love to help cause it seems as though you’re kinda stuck on what to do with all of this 🙏🏼</t>
  </si>
  <si>
    <t>https://www.reddit.com/r/relationship_advice/comments/1aw8nr8/my_girlfriend_f20_had_a_lot_of_previous_sexual/krfmms3/</t>
  </si>
  <si>
    <t>krftn55</t>
  </si>
  <si>
    <t>02-21-2024 12:21:02</t>
  </si>
  <si>
    <t>You’re not her saviour and people are entitled to have a past. The undeniable fact though is that if you want someone “chaste and pure”, she ain’t that.</t>
  </si>
  <si>
    <t>https://www.reddit.com/r/relationship_advice/comments/1aw8nr8/my_girlfriend_f20_had_a_lot_of_previous_sexual/krftn55/</t>
  </si>
  <si>
    <t>krg34i9</t>
  </si>
  <si>
    <t>02-21-2024 13:35:25</t>
  </si>
  <si>
    <t>&gt;But i am scared she will use me to get out of that all and then leave me for someone she thinks is better.
Don't be surprised if eventually she gets bored of the lifestyle she has with you and goes looking for adventure again. Or if once she gets her head on straight, her partner preferences change.
I had something somewhere to happen to me once. Started dating someone when we are both fresh out of marriages. She had a lot of depression and mental health issues. Being with me, she was able to get treatment and therapy and get her head on straight. She told me multiple times that I basically saved her life and that she didn't know how she would have ever have made it without me. She's the one who pursued a relationship with me and then once things were going great in her life she cheated on me with a guy she actually wanted to be with long-term.</t>
  </si>
  <si>
    <t>https://www.reddit.com/r/relationship_advice/comments/1aw8nr8/my_girlfriend_f20_had_a_lot_of_previous_sexual/krg34i9/</t>
  </si>
  <si>
    <t>krfrhsw</t>
  </si>
  <si>
    <t>02-21-2024 12:01:35</t>
  </si>
  <si>
    <t>If the latter was true, she would've deleted the images and conversations all together, not stored them away for safe keeping.</t>
  </si>
  <si>
    <t>https://www.reddit.com/r/relationship_advice/comments/1aw8nr8/my_girlfriend_f20_had_a_lot_of_previous_sexual/krfrhsw/</t>
  </si>
  <si>
    <t>krfqao8</t>
  </si>
  <si>
    <t>02-21-2024 11:50:08</t>
  </si>
  <si>
    <t>I get it, but she lied she was a virgin when she was very much not- not unforgivable if she'd had maybe one partner, but this was multiple so it's a much bigger lie.
The drug use as well, the lies about her family... That's far too many lies about big things for such a short relationship. </t>
  </si>
  <si>
    <t>https://www.reddit.com/r/relationship_advice/comments/1aw8nr8/my_girlfriend_f20_had_a_lot_of_previous_sexual/krfqao8/</t>
  </si>
  <si>
    <t>krfoc7w</t>
  </si>
  <si>
    <t>02-21-2024 11:30:27</t>
  </si>
  <si>
    <t>Nothing_of_the_Sort</t>
  </si>
  <si>
    <t>Sex feels good. That’s why. The issue is her lying to you. Don’t be with someone who lies to you.</t>
  </si>
  <si>
    <t>https://www.reddit.com/r/relationship_advice/comments/1aw8nr8/my_girlfriend_f20_had_a_lot_of_previous_sexual/krfoc7w/</t>
  </si>
  <si>
    <t>krfo8v1</t>
  </si>
  <si>
    <t>02-21-2024 11:29:29</t>
  </si>
  <si>
    <t>*"Thats hard for me to understand how someone can have such low self love to do that."*
Sometimes it could be she was hurt in some other relationships she had prior, or it maybe second hand hurt from people she knew, friends or family. Maybe she experienced or witnessed abuse in her parents' relationship. Of course it could also be immaturity or thinking she was young, single and wild. The bachelor life is a big buzz until it isn't. I don't know but she may have had that epiphany that no strings was vacuous. Unfortunately it's hard for others to understand until you've been in that place and position. I was counselling people on depression and did not know that it truly was like until I was in that place where you'd do anything to try and get out of it, but only find yourself in a worse place than you started, and you wake up truly disgusted with yourself. It takes a lot of courage to take hold of the mess and deal with those demons, by the love and grace of God.
You mentioned that you were religious, take a read of John chapter 4 from the New Testament if you get a chance. [https://biblehub.com/bsb/john/4.htm](https://biblehub.com/bsb/john/4.htm)
John 4 talks about a meeting between Jesus and a Samaritan woman. The woman is not of Jesus' kin (i.e Hebrew but non-Jewish, in fact they were in hostility with the Jews) and finds it strange that Jesus would talk to her at all because of her heritage, and even stranger that he would ask her to fetch him some water by the well. When she retorts, he proclaims he can provide her living water so she will not thirst again. He then asks her to call her husband, to which she replies she has no husband. Jesus then casually tells her that she is correct in that the man she is with is not her husband:
*‘I have no husband,’ she replied.*
*Jesus said to her, ‘You are right when you say you have no husband. The fact is, you have had five husbands, and the man you now have is not your husband. What you have just said is quite true.’ (John 4:17-18)*
She changes the subject immediately after this reveal to talk about religion - whether the Messiah was coming, because it's too embarrassing for her to continue discussing about her personal unfulfilled love life in front of a stranger who knows this much detail. The point is made clear that this woman was married and divorced five times in her life. We are supposed to be shocked by this and also sorry for her as she can find no satisfaction among those she gives her heart to. In that society, she would have been seen as an outcast, and unless today, being a woman she was dependent on a male to support her so it was very shameful circumstances to be divorced so many times. The interesting thing is that despite this Jesus loves her enough to overlook her shame and flaws. She leaves that meeting with a huge sense of hope, proclaiming Jesus to people in her village once she finds out he is the Messiah. Jesus does even more for a prostitute who wipes his feet with tears, and tells us about the Prodigal Son. I'm not saying to forgive and forget but to give context to why people might find themselves living in places below them, and the possibility to rising above that, with a lot of patience and grace.</t>
  </si>
  <si>
    <t>https://www.reddit.com/r/relationship_advice/comments/1aw8nr8/my_girlfriend_f20_had_a_lot_of_previous_sexual/krfo8v1/</t>
  </si>
  <si>
    <t>krgbj3y</t>
  </si>
  <si>
    <t>02-21-2024 14:31:55</t>
  </si>
  <si>
    <t>I don’t think she’s right to lie but also he seems like a very traditional kind of guy who would think any woman enjoying sex is bad</t>
  </si>
  <si>
    <t>https://www.reddit.com/r/relationship_advice/comments/1aw8nr8/my_girlfriend_f20_had_a_lot_of_previous_sexual/krgbj3y/</t>
  </si>
  <si>
    <t>krfzpjx</t>
  </si>
  <si>
    <t>02-21-2024 13:10:24</t>
  </si>
  <si>
    <t>Facts!!! You said everything I was thinking!!</t>
  </si>
  <si>
    <t>https://www.reddit.com/r/relationship_advice/comments/1aw8nr8/my_girlfriend_f20_had_a_lot_of_previous_sexual/krfzpjx/</t>
  </si>
  <si>
    <t>krg1ff4</t>
  </si>
  <si>
    <t>I understand your points completely. I was just naive to think she would change for me. Thats why I came here, to get the third person view on things because I know I was blinded and the rescuer role was nice and all but The trust just isnt there anymore....</t>
  </si>
  <si>
    <t>https://www.reddit.com/r/relationship_advice/comments/1aw8nr8/my_girlfriend_f20_had_a_lot_of_previous_sexual/krg1ff4/</t>
  </si>
  <si>
    <t>krfz6ww</t>
  </si>
  <si>
    <t>Yeah, half correct. Everybody is entitled to have a past. He is not entitled to deal with said past after she lied about it. If she would've been upfront and honest from the beginning, then he wouldn't have any complaints. The fact that while they were talking and she didn't divulge the info that she was sleeping with her guy friends is suspect to say the least. She knew what she was doing was wrong. If it wasn't, she wouldn't have felt the need to hide it. Plain and simple she gets around and is a lowkey 304. There is no more trust. And I'm sorry, I'm not hanging around anybody that I've been intimate with when I'm talking to someone. Some people just encourage bullsh*t behavior</t>
  </si>
  <si>
    <t>https://www.reddit.com/r/relationship_advice/comments/1aw8nr8/my_girlfriend_f20_had_a_lot_of_previous_sexual/krfz6ww/</t>
  </si>
  <si>
    <t>krgcrsn</t>
  </si>
  <si>
    <t>02-21-2024 14:39:47</t>
  </si>
  <si>
    <t>You got this OP.  No trust means no relationship</t>
  </si>
  <si>
    <t>https://www.reddit.com/r/relationship_advice/comments/1aw8nr8/my_girlfriend_f20_had_a_lot_of_previous_sexual/krgcrsn/</t>
  </si>
  <si>
    <t>krfzjpi</t>
  </si>
  <si>
    <t>02-21-2024 13:09:10</t>
  </si>
  <si>
    <t>That’s just a longer version of me saying she’s not chaste and pure</t>
  </si>
  <si>
    <t>https://www.reddit.com/r/relationship_advice/comments/1aw8nr8/my_girlfriend_f20_had_a_lot_of_previous_sexual/krfzjpi/</t>
  </si>
  <si>
    <t>krfmx9y</t>
  </si>
  <si>
    <t>02-21-2024 11:15:21</t>
  </si>
  <si>
    <t>This sounds like negging he’s trying to keep you insecure cos it’s easier for him to control you like that</t>
  </si>
  <si>
    <t>https://www.reddit.com/r/relationship_advice/comments/1aw8nbn/myf19_boyfriend_m18dates_me_even_tho_im_not_his/krfmx9y/</t>
  </si>
  <si>
    <t>krfipkk</t>
  </si>
  <si>
    <t>02-21-2024 10:26:51</t>
  </si>
  <si>
    <t>First and foremost, talking to his homeboy and then dating his friend is weird. 2nd, just because you're not HIS cup of tea don't ever question your looks. I date fair skinned women(current gf is greek) because that's what I grew up with. I'm Brown skinned but both of my grandmother's could pass for white and my mom is fair skinned. Yest I believe all shades of women are beautiful! Dump this chump and find a man that doesn't make you question or feel insecure about yourself!! F*ck that dude! He should be making you feel like the prettiest woman in the world</t>
  </si>
  <si>
    <t>https://www.reddit.com/r/relationship_advice/comments/1aw8nbn/myf19_boyfriend_m18dates_me_even_tho_im_not_his/krfipkk/</t>
  </si>
  <si>
    <t>krfj326</t>
  </si>
  <si>
    <t>02-21-2024 10:31:27</t>
  </si>
  <si>
    <t>Nige78</t>
  </si>
  <si>
    <t>Surely if you are not his type usually then it is a massive compliment that he is with you?  I think you might be looking at this backward.</t>
  </si>
  <si>
    <t>https://www.reddit.com/r/relationship_advice/comments/1aw8nbn/myf19_boyfriend_m18dates_me_even_tho_im_not_his/krfj326/</t>
  </si>
  <si>
    <t>krfj1gd</t>
  </si>
  <si>
    <t>02-21-2024 10:30:54</t>
  </si>
  <si>
    <t>We were not like officially talking we just texted a allot yk but then his friend said that I am „too wifey material“ and I wasn’t really interested in him either …like I would say we were closer to friends than dating …like nothing ever happened or anything…I also didn’t know that he thought we were talking until my current boyfriend told me that that’s what he thought we were doing ….</t>
  </si>
  <si>
    <t>https://www.reddit.com/r/relationship_advice/comments/1aw8nbn/myf19_boyfriend_m18dates_me_even_tho_im_not_his/krfj1gd/</t>
  </si>
  <si>
    <t>krfkgci</t>
  </si>
  <si>
    <t>02-21-2024 10:47:30</t>
  </si>
  <si>
    <t>Okay cool! Thank you for the clarification. Everything else I said I stand on!! Im not trying to tell you what to do, but life is too short to be in a relationship with someone who doesn't want me. Don't feel like you have to beg anybody for their love.</t>
  </si>
  <si>
    <t>https://www.reddit.com/r/relationship_advice/comments/1aw8nbn/myf19_boyfriend_m18dates_me_even_tho_im_not_his/krfkgci/</t>
  </si>
  <si>
    <t>krfjrrn</t>
  </si>
  <si>
    <t>02-21-2024 10:39:32</t>
  </si>
  <si>
    <t>You shouldn’t take this personally even though it’s hard not to do at the beginning of a break up. It doesn’t look like you “did” anything wrong and more that he distanced himself when things started to get a bit serious and that isn’t your fault.
Right now you are still seeing the relationship and him through rose colored glasses which makes you think it was this perfect union. From what you described above he wasn’t perfect at all, actually you had a man who demeaned you often through jokes and didn’t respect you enough to stop after you communicated that you didn’t like it. He let door slam in your face. He was more interested in friends than you. You guys weren’t as you actually think you were. He also wasn’t this perfectly consistent person. No one really changes their mind overnight. Given his behavior towards you I don’t think he was as interested as he portrayed himself to be unfortunately.
Block him on all social media and from your phone. Go no contact. Absolutely no contact for at least 3 months. Do not respond to any attempts he makes to contact you for at least three months. This should give you enough space from the relationship to get those rose colored glasses off and fully reflect on this relationship.</t>
  </si>
  <si>
    <t>https://www.reddit.com/r/relationship_advice/comments/1aw8lsb/he_31m_was_so_consistent_then_dumped_me_33f/krfjrrn/</t>
  </si>
  <si>
    <t>krfk2r2</t>
  </si>
  <si>
    <t>02-21-2024 10:43:05</t>
  </si>
  <si>
    <t>Please have a spine and don't accept him if he comes back. They do come back btw. Darling: I don't think he's the perfect match: you just prefer seeing the best of him right now.  
I don't know the extend of the story, but still, him critising you, calling your desicions "stupid" was a red flag. You should stop having doubts about your own actions and start seeing how much of an asshole he is!   
1- He's a smug about your life desicions  
2- He's an asshole for not beeing afraid of hurting your feelings  
3- He's a f\*cking jerk for letting you down without giving you solid reasons
His reasons for breaking up with you, what ever they are, has nothing to do with you. Accept that he's a mean person. He gave you hopes, promises then break up all of a sudden. A decent human beeing ends a relationship with peace. This jerk just let you down with a lot of questions.   
Please stop questioning yourself and work on your self-worth. What you've been through is not easy. But realise that what happened was unfair, and you deserve so much better.</t>
  </si>
  <si>
    <t>https://www.reddit.com/r/relationship_advice/comments/1aw8lsb/he_31m_was_so_consistent_then_dumped_me_33f/krfk2r2/</t>
  </si>
  <si>
    <t>krfl9fo</t>
  </si>
  <si>
    <t>02-21-2024 10:56:48</t>
  </si>
  <si>
    <t>I'm betting he met someone else.  It's extremely common.  I have guys trying to get with me all the time when they already have a gf or wife.  
Had one guy that lied about being single.  We went out for a few weeks and I found out he was married so I ended it.  This man separated from his wife and divorced her, then contacted me saying he divorced her so he could have a chance with me.  I still turned him down.  
Good riddance to him, girl.  Find someone worth being with</t>
  </si>
  <si>
    <t>https://www.reddit.com/r/relationship_advice/comments/1aw8lsb/he_31m_was_so_consistent_then_dumped_me_33f/krfl9fo/</t>
  </si>
  <si>
    <t>krfwlog</t>
  </si>
  <si>
    <t>02-21-2024 12:45:58</t>
  </si>
  <si>
    <t>He sounds like a jerk, I don't know what I'm missing?</t>
  </si>
  <si>
    <t>https://www.reddit.com/r/relationship_advice/comments/1aw8lsb/he_31m_was_so_consistent_then_dumped_me_33f/krfwlog/</t>
  </si>
  <si>
    <t>krfk5mz</t>
  </si>
  <si>
    <t>02-21-2024 10:44:01</t>
  </si>
  <si>
    <t>i think the issue is that I followed the lead on the pace of the relationship. He’s the one that talked about engagement marriage so i thought it meant he was serious</t>
  </si>
  <si>
    <t>https://www.reddit.com/r/relationship_advice/comments/1aw8lsb/he_31m_was_so_consistent_then_dumped_me_33f/krfk5mz/</t>
  </si>
  <si>
    <t>krg7l1n</t>
  </si>
  <si>
    <t>02-21-2024 14:06:03</t>
  </si>
  <si>
    <t>he was consistent and seemed to care and was supportive. very serious early on which i thought meant he likes me</t>
  </si>
  <si>
    <t>https://www.reddit.com/r/relationship_advice/comments/1aw8lsb/he_31m_was_so_consistent_then_dumped_me_33f/krg7l1n/</t>
  </si>
  <si>
    <t>krfkh6y</t>
  </si>
  <si>
    <t>02-21-2024 10:47:47</t>
  </si>
  <si>
    <t>And that shows his lack of consistency right? Sometimes men just say stuff lol it makes sense you thought it was serious since he mentioned marriage. That’s not your fault. Him deciding to breakup is also not your fault. Please go no contact and you will find someone who deserves you. With the amount of people in this world it makes no sense to settle for this type of man for fear of never meeting someone again. The more time you spend with the wrong person is the less time you get the spend with the right one.</t>
  </si>
  <si>
    <t>https://www.reddit.com/r/relationship_advice/comments/1aw8lsb/he_31m_was_so_consistent_then_dumped_me_33f/krfkh6y/</t>
  </si>
  <si>
    <t>krgpq85</t>
  </si>
  <si>
    <t>02-21-2024 15:55:44</t>
  </si>
  <si>
    <t>He makes fun of you and let a door slam in your face. What's consistent?</t>
  </si>
  <si>
    <t>https://www.reddit.com/r/relationship_advice/comments/1aw8lsb/he_31m_was_so_consistent_then_dumped_me_33f/krgpq85/</t>
  </si>
  <si>
    <t>krfimf7</t>
  </si>
  <si>
    <t>02-21-2024 10:25:47</t>
  </si>
  <si>
    <t>So...  you sent homemade porno to a ldr bf who now may or may not be on his way out of the relationship..  and hes a...  "porn aficionado"??
Yes, you should be concerned.
Hes may not be your bf for much longer and hes in possession of pornographic videos with you...
I fear youre about to be single and a main attraction on whatever porn site hes frequenting at the moment...
Sorry...</t>
  </si>
  <si>
    <t>https://www.reddit.com/r/relationship_advice/comments/1aw8la8/my_f25_bf_m28_of_5_years_told_me_that_rewatching/krfimf7/</t>
  </si>
  <si>
    <t>krfmxde</t>
  </si>
  <si>
    <t>02-21-2024 11:15:22</t>
  </si>
  <si>
    <t>Not necessarily. For videos, even the most fascinating ones are largely uninteresting over time. The website isn't comparable. It has hundreds of thousands of videos. Your friend's situation isn't comparable, either. Her videos are a supplement, not a replacement.
I'd bet doing live video would spark interest and probably return some intrigue to the old videos. Not as much as actual time together would, but maybe enough.</t>
  </si>
  <si>
    <t>https://www.reddit.com/r/relationship_advice/comments/1aw8la8/my_f25_bf_m28_of_5_years_told_me_that_rewatching/krfmxde/</t>
  </si>
  <si>
    <t>krfwv4v</t>
  </si>
  <si>
    <t>&gt;She told me it was a red flag and that if we were not a long distance relationship, then he would get bored of my body as well. 
That's a wild take lol. People are built different. 
In LDR people are expected to crave more intimacy. It might make porn boring for them. Sometimes even the novelty wears off. You can try new things to keep it spicy, look them up.
Also the fact that you can not communicate this to your bf without him taking it well, means there's a bigger problem with your relationship. You may want to figure and fix that too.</t>
  </si>
  <si>
    <t>https://www.reddit.com/r/relationship_advice/comments/1aw8la8/my_f25_bf_m28_of_5_years_told_me_that_rewatching/krfwv4v/</t>
  </si>
  <si>
    <t>krfiwb1</t>
  </si>
  <si>
    <t>02-21-2024 10:29:08</t>
  </si>
  <si>
    <t>RO489</t>
  </si>
  <si>
    <t>If this is real, then yes, you should break up with someone who doesn’t even want to try to make sex enjoyable for you. Sex is supposed to feel good and should not be painful. There are lots of ways to make that happen.
I recommend ditching the dude and exploring your body yourself before deciding you aren’t into it</t>
  </si>
  <si>
    <t>https://www.reddit.com/r/relationship_advice/comments/1aw8l00/i_22f_dont_enjoy_sex_at_all_with_my_boyfriend_24m/krfiwb1/</t>
  </si>
  <si>
    <t>krfhprr</t>
  </si>
  <si>
    <t>02-21-2024 10:14:54</t>
  </si>
  <si>
    <t>Its_Hella_real</t>
  </si>
  <si>
    <t>Sex shouldn't hurt you, and it absolutely is enjoyable if done right. Is your bf doing any foreplay? Finding out what you like and how to get you in the mood?</t>
  </si>
  <si>
    <t>https://www.reddit.com/r/relationship_advice/comments/1aw8l00/i_22f_dont_enjoy_sex_at_all_with_my_boyfriend_24m/krfhprr/</t>
  </si>
  <si>
    <t>krflw0d</t>
  </si>
  <si>
    <t>02-21-2024 11:03:50</t>
  </si>
  <si>
    <t>necrocatt</t>
  </si>
  <si>
    <t>Sex is absolutely supposed to feel good for both parties. it gave me the absolute ICK reading that he said that. 
It’s okay if you generally arent super into sex, but that’s not what this sounds like. It sounds like he is just bad at sex, only focusing on his own pleasure. Lacking in foreplay, doesn’t think it matters that it doesn’t feel good/hurts for you. The last part alone would be grounds to break up for me. A partner should never be comfortable knowingly putting their significant other in pain or discomfort for their own pleasure. You are a person who he should care for, not a body to be used.</t>
  </si>
  <si>
    <t>https://www.reddit.com/r/relationship_advice/comments/1aw8l00/i_22f_dont_enjoy_sex_at_all_with_my_boyfriend_24m/krflw0d/</t>
  </si>
  <si>
    <t>krfm9fe</t>
  </si>
  <si>
    <t>02-21-2024 11:08:02</t>
  </si>
  <si>
    <t>&gt;he said it isn't really meant to feel good.
What??????
*Yes it is!!!*
So it sounds like he doesn't care how it feels for you as long as he's having sex.
This isn't something you just deal with in a relationship.  His lack of ability &amp; his disregard for making it enjoyable for you, would be absolute dealbreakers for most people.</t>
  </si>
  <si>
    <t>https://www.reddit.com/r/relationship_advice/comments/1aw8l00/i_22f_dont_enjoy_sex_at_all_with_my_boyfriend_24m/krfm9fe/</t>
  </si>
  <si>
    <t>krfmmnh</t>
  </si>
  <si>
    <t>02-21-2024 11:12:06</t>
  </si>
  <si>
    <t>Have you considered that you might be asexual? 
&gt;he said it isn't really meant to feel good. 
No. 
Sex is meant to be very enjoyable. 
He's trying to manipulate you.</t>
  </si>
  <si>
    <t>https://www.reddit.com/r/relationship_advice/comments/1aw8l00/i_22f_dont_enjoy_sex_at_all_with_my_boyfriend_24m/krfmmnh/</t>
  </si>
  <si>
    <t>krfu2kl</t>
  </si>
  <si>
    <t>02-21-2024 12:24:43</t>
  </si>
  <si>
    <t>It should feel good and can for you too. But while it might not matter to you it might to him.</t>
  </si>
  <si>
    <t>https://www.reddit.com/r/relationship_advice/comments/1aw8l00/i_22f_dont_enjoy_sex_at_all_with_my_boyfriend_24m/krfu2kl/</t>
  </si>
  <si>
    <t>krfj75a</t>
  </si>
  <si>
    <t>02-21-2024 10:32:49</t>
  </si>
  <si>
    <t>I was just quite torn by it because although he is a nice person, I felt like it was affecting how I feel about him even though it wasn't something that mattered to me that much in the first place.</t>
  </si>
  <si>
    <t>https://www.reddit.com/r/relationship_advice/comments/1aw8l00/i_22f_dont_enjoy_sex_at_all_with_my_boyfriend_24m/krfj75a/</t>
  </si>
  <si>
    <t>krfi9x4</t>
  </si>
  <si>
    <t>02-21-2024 10:21:35</t>
  </si>
  <si>
    <t>Sort of but it doesn't change how I feel. I told him that I felt too rushed but he seemed to think it was a bother and I felt guilty about asking. I don't want to expect too much.</t>
  </si>
  <si>
    <t>https://www.reddit.com/r/relationship_advice/comments/1aw8l00/i_22f_dont_enjoy_sex_at_all_with_my_boyfriend_24m/krfi9x4/</t>
  </si>
  <si>
    <t>krfjj5v</t>
  </si>
  <si>
    <t>02-21-2024 10:36:42</t>
  </si>
  <si>
    <t>He’s not a nice person</t>
  </si>
  <si>
    <t>https://www.reddit.com/r/relationship_advice/comments/1aw8l00/i_22f_dont_enjoy_sex_at_all_with_my_boyfriend_24m/krfjj5v/</t>
  </si>
  <si>
    <t>krfk1ri</t>
  </si>
  <si>
    <t>02-21-2024 10:42:46</t>
  </si>
  <si>
    <t>Not much difference between 7 and 16.  She's acting like she gave you her virginity and that you've slept with hundreds of women.  
She wasn't in love with all 7 of those guys so did she use them?</t>
  </si>
  <si>
    <t>https://www.reddit.com/r/relationship_advice/comments/1aw8hns/girlfriend_24f_called_me_27m_sleazy_for_the/krfk1ri/</t>
  </si>
  <si>
    <t>krfhdim</t>
  </si>
  <si>
    <t>02-21-2024 10:10:45</t>
  </si>
  <si>
    <t>floppybunny86</t>
  </si>
  <si>
    <t>I agree, she is being judgemental &amp; personally, I’d rather be single than with someone who judges me.
*But*, assuming you have been sexually active for 10 years, it works out that you have slept with 1.6 people per year. I’d point that little fact out.</t>
  </si>
  <si>
    <t>https://www.reddit.com/r/relationship_advice/comments/1aw8hns/girlfriend_24f_called_me_27m_sleazy_for_the/krfhdim/</t>
  </si>
  <si>
    <t>"Early 30s"</t>
  </si>
  <si>
    <t>krfkr96</t>
  </si>
  <si>
    <t>02-21-2024 10:51:01</t>
  </si>
  <si>
    <t>What there's not a lot of difference between those numbers. Especially if compared with your ages. Sounds like your gf is looking for a way to get out of the relationship. Grant it and move on.</t>
  </si>
  <si>
    <t>https://www.reddit.com/r/relationship_advice/comments/1aw8hns/girlfriend_24f_called_me_27m_sleazy_for_the/krfkr96/</t>
  </si>
  <si>
    <t>krfm2cc</t>
  </si>
  <si>
    <t>02-21-2024 11:05:48</t>
  </si>
  <si>
    <t>mylovaa</t>
  </si>
  <si>
    <t>I never understand why people ask this question if they won’t be 100% comfortable with any answer. My bf has 28 and I’ve got 17. You think either of us give af??? 😭</t>
  </si>
  <si>
    <t>https://www.reddit.com/r/relationship_advice/comments/1aw8hns/girlfriend_24f_called_me_27m_sleazy_for_the/krfm2cc/</t>
  </si>
  <si>
    <t>krfi89n</t>
  </si>
  <si>
    <t>02-21-2024 10:21:03</t>
  </si>
  <si>
    <t>Never share your number with anyone. No reason to.</t>
  </si>
  <si>
    <t>https://www.reddit.com/r/relationship_advice/comments/1aw8hns/girlfriend_24f_called_me_27m_sleazy_for_the/krfi89n/</t>
  </si>
  <si>
    <t>krfhhko</t>
  </si>
  <si>
    <t>02-21-2024 10:12:06</t>
  </si>
  <si>
    <t>gallo-s-chingon</t>
  </si>
  <si>
    <t>oh man. when I was your age 16 women was a slow month.
But I get how your girlfriend would be put off by your body count, if she comes around let her know that your body count doesn't define \*who\* you are. In fact it made you realize \*how precious/important a deep connection "like we have" is to me\*
The issue could be just that, she doesn't feel special. OR she's surprised that you could even be with that many girls-- in other words, in her mind, she's doing \*\* you\*\* a favor by dating you because she believes she's such a catch.
but you know her better than we do. at the end of the day, what's important in a relationship is humor and conflict resolution. if you can't solve your problems without a fight and be able to laugh about it down the road, it's better to cut your losses now.</t>
  </si>
  <si>
    <t>https://www.reddit.com/r/relationship_advice/comments/1aw8hns/girlfriend_24f_called_me_27m_sleazy_for_the/krfhhko/</t>
  </si>
  <si>
    <t>"40s Male"</t>
  </si>
  <si>
    <t>krfiz0c</t>
  </si>
  <si>
    <t>02-21-2024 10:30:05</t>
  </si>
  <si>
    <t>lVlrLurker</t>
  </si>
  <si>
    <t>Yeah, it's not like there's STIs or anything.</t>
  </si>
  <si>
    <t>https://www.reddit.com/r/relationship_advice/comments/1aw8hns/girlfriend_24f_called_me_27m_sleazy_for_the/krfiz0c/</t>
  </si>
  <si>
    <t>krg598f</t>
  </si>
  <si>
    <t>02-21-2024 13:50:11</t>
  </si>
  <si>
    <t>If your partner asks and it's important to them, dump</t>
  </si>
  <si>
    <t>https://www.reddit.com/r/relationship_advice/comments/1aw8hns/girlfriend_24f_called_me_27m_sleazy_for_the/krg598f/</t>
  </si>
  <si>
    <t>krfj7pm</t>
  </si>
  <si>
    <t>02-21-2024 10:33:01</t>
  </si>
  <si>
    <t>Knowing the number isn't going to change that though tbf. You could just ask your partner to get tested before you start having sex.
I'm not saying you shouldn't tell your partner how many people you've been with, I just don't think it's a necessity to know the number to think about STIs</t>
  </si>
  <si>
    <t>https://www.reddit.com/r/relationship_advice/comments/1aw8hns/girlfriend_24f_called_me_27m_sleazy_for_the/krfj7pm/</t>
  </si>
  <si>
    <t>krfkb5e</t>
  </si>
  <si>
    <t>02-21-2024 10:45:48</t>
  </si>
  <si>
    <t>-too-hot-to-handle-</t>
  </si>
  <si>
    <t>You can have sex with one person and get an STI. You can have sex with a hundred people and not get an STI.</t>
  </si>
  <si>
    <t>https://www.reddit.com/r/relationship_advice/comments/1aw8hns/girlfriend_24f_called_me_27m_sleazy_for_the/krfkb5e/</t>
  </si>
  <si>
    <t>krg96nu</t>
  </si>
  <si>
    <t>02-21-2024 14:16:47</t>
  </si>
  <si>
    <t>Like one gross person changes things? WTF? One person who has an STD : that’s all it takes weirdo.</t>
  </si>
  <si>
    <t>https://www.reddit.com/r/relationship_advice/comments/1aw8hns/girlfriend_24f_called_me_27m_sleazy_for_the/krg96nu/</t>
  </si>
  <si>
    <t>krfpwy8</t>
  </si>
  <si>
    <t>02-21-2024 11:46:23</t>
  </si>
  <si>
    <t>You're right, it's not necessary to know the number to think about that, but the odds of one skyrocket the higher the number goes. Not to mention, a higher number pretty much nukes any chance that they can form a lasting pair-bond with just one person in the future. So there's that to think about too.</t>
  </si>
  <si>
    <t>https://www.reddit.com/r/relationship_advice/comments/1aw8hns/girlfriend_24f_called_me_27m_sleazy_for_the/krfpwy8/</t>
  </si>
  <si>
    <t>krfrtlm</t>
  </si>
  <si>
    <t>02-21-2024 12:04:40</t>
  </si>
  <si>
    <t>&gt;but the odds of one skyrocket the higher the number goes
Which is irrelevant if you just ask your partner to get tested before having sex with them
&amp;#x200B:
&gt;Not to mention, a higher number pretty much nukes any chance that they can form a lasting pair-bond with just one person in the future. 
No it doesn't. People who have casual sex can still end up in serious long term relationships and it's weird and just incorrect to think otherwise tbh</t>
  </si>
  <si>
    <t>https://www.reddit.com/r/relationship_advice/comments/1aw8hns/girlfriend_24f_called_me_27m_sleazy_for_the/krfrtlm/</t>
  </si>
  <si>
    <t>krfsxxq</t>
  </si>
  <si>
    <t>02-21-2024 12:14:53</t>
  </si>
  <si>
    <t>&gt;Which is irrelevant if you just ask your partner to get tested before having sex with them
Yeah, like people have never lied.
&gt;No it doesn't.
Yes, it does.</t>
  </si>
  <si>
    <t>https://www.reddit.com/r/relationship_advice/comments/1aw8hns/girlfriend_24f_called_me_27m_sleazy_for_the/krfsxxq/</t>
  </si>
  <si>
    <t>krft5qd</t>
  </si>
  <si>
    <t>02-21-2024 12:16:48</t>
  </si>
  <si>
    <t>&gt;Yeah, like people have never lied.
And you can ask to check that they have actually been tested. Why would you be with someone if you just randomly assume they're a liar? People can also lie about their body count and you wouldn't know
&amp;#x200B:
&gt;Yes, it does._x000D_  
_x000D_
No it doesn't. People can have casual sex and still end up in a serious long term relationship</t>
  </si>
  <si>
    <t>https://www.reddit.com/r/relationship_advice/comments/1aw8hns/girlfriend_24f_called_me_27m_sleazy_for_the/krft5qd/</t>
  </si>
  <si>
    <t>krfh5gy</t>
  </si>
  <si>
    <t>02-21-2024 10:08:03</t>
  </si>
  <si>
    <t>Altruistic_Berry8326</t>
  </si>
  <si>
    <t>There is nothing you can do - men don't pick speed with sex, they slow down, with age. 
If you find sex a high priority, pick someone who is better in bed and has the same drive, or at least compatible expectations.</t>
  </si>
  <si>
    <t>https://www.reddit.com/r/relationship_advice/comments/1aw8b5v/boyfriend30m_is_always_too_tired_to_have_sex_with/krfh5gy/</t>
  </si>
  <si>
    <t>krfkeo3</t>
  </si>
  <si>
    <t>02-21-2024 10:46:58</t>
  </si>
  <si>
    <t>Live_Way_8740</t>
  </si>
  <si>
    <t>That was me in my previous relationships when sex wasn't that good. After some age, at least for me, having someone to have sex with wasn't enough for me to get horny.</t>
  </si>
  <si>
    <t>https://www.reddit.com/r/relationship_advice/comments/1aw8b5v/boyfriend30m_is_always_too_tired_to_have_sex_with/krfkeo3/</t>
  </si>
  <si>
    <t>krfh909</t>
  </si>
  <si>
    <t>02-21-2024 10:09:13</t>
  </si>
  <si>
    <t>This birthday and it sounds like most of the ones coming, too. 
Sorry, but this really doesn't sound like a good marriage.</t>
  </si>
  <si>
    <t>https://www.reddit.com/r/relationship_advice/comments/1aw89j9/cruel_husband_34m_my_29f_birthday/krfh909/</t>
  </si>
  <si>
    <t>krfmkuh</t>
  </si>
  <si>
    <t>I agree with the other commenter, this doesn’t sound like a good marriage. I don’t really think there’s much you can do here other than divorce unless you can get him to agree to marriage counseling which would probably just be met with more verbal abuse and gaslighting. Dude sounds emotionally abusive af and you sound like you need more self respect. Surely this behavior didnt just start 3 months ago? Why did you give him a child? 
For the sake of your kid, get out of this marriage as soon as you can. Growing up in an environment like that does not create a healthy adult. Either a son who grows up disrespecting and hurting women, or a daughter that grows up thinking the way you are being treated is what love really is.</t>
  </si>
  <si>
    <t>https://www.reddit.com/r/relationship_advice/comments/1aw89j9/cruel_husband_34m_my_29f_birthday/krfmkuh/</t>
  </si>
  <si>
    <t>krfhv4j</t>
  </si>
  <si>
    <t>02-21-2024 10:16:43</t>
  </si>
  <si>
    <t>You trusted him and were vulnerable with him (good things), and he weaponized it and used it against you. That shows a complete lack of respect for you and your feelings.
Is this completely out of character for him? Has he said/done anything else to hurt your feelings before? It's hard to tell from what you said whether this is a much deeper issue or just a one-off incident.</t>
  </si>
  <si>
    <t>https://www.reddit.com/r/relationship_advice/comments/1aw89g9/my_f24_bf_m26_says_i_dont_know_how_to_be_a_woman/krfhv4j/</t>
  </si>
  <si>
    <t>krfhvga</t>
  </si>
  <si>
    <t>02-21-2024 10:16:49</t>
  </si>
  <si>
    <t>J-e-s-s-ica</t>
  </si>
  <si>
    <t>It’s a strange thing to say it doesn’t even make any sense. You don’t have to know anything to be a woman it’s just a state of being you don’t have to have any knowledge at all to be a woman. 
I think he was trying to say something else I would probe that because I think he was trying to be more disrespectful but that was his nice way of hinting at something else he has a problem with.</t>
  </si>
  <si>
    <t>https://www.reddit.com/r/relationship_advice/comments/1aw89g9/my_f24_bf_m26_says_i_dont_know_how_to_be_a_woman/krfhvga/</t>
  </si>
  <si>
    <t>krfgjdi</t>
  </si>
  <si>
    <t>02-21-2024 10:00:41</t>
  </si>
  <si>
    <t>EnvironmentalSlide97</t>
  </si>
  <si>
    <t>Yeah that’s not super kind if it makes you feel uncomfortable. I don’t think he is malicious in these wishes and probably doesn’t realize it’s hurting you. It sounds like he may be just still have the hots for you and how he remembers you when you first met. You totally have every right to feel everything you’re feeling right now and I would probably feel the same way if I were you. Try sitting him down and explaining how is making you feel and hopefully that puts an end to the requests and he has a good empathetic reaction and assures you he is still really into you.</t>
  </si>
  <si>
    <t>https://www.reddit.com/r/relationship_advice/comments/1aw890e/my_f24_husband_m25_wants_me_to_dress_more_goth/krfgjdi/</t>
  </si>
  <si>
    <t>krfjhme</t>
  </si>
  <si>
    <t>02-21-2024 10:36:12</t>
  </si>
  <si>
    <t>It sounds like he has a bit of a type.</t>
  </si>
  <si>
    <t>https://www.reddit.com/r/relationship_advice/comments/1aw890e/my_f24_husband_m25_wants_me_to_dress_more_goth/krfjhme/</t>
  </si>
  <si>
    <t>krffq2h</t>
  </si>
  <si>
    <t>02-21-2024 09:50:53</t>
  </si>
  <si>
    <t>freddibed</t>
  </si>
  <si>
    <t>There is a way out. Stop being a slave to your fear and break up with him, even if you don't have the courage.
If your house was on fire, you wouldn't think about working on your past fire traumas, you would bring out the water and put out the fire.
What do you think staying in a relationship with a cheater who makes you feel disgusted does to your insecurity? What kind of message are you sending to yourself about who you are?
Much love sis &lt;3</t>
  </si>
  <si>
    <t>https://www.reddit.com/r/relationship_advice/comments/1aw87m6/me_23f_wants_to_breakup_with_my_boyfriend_23m_but/krffq2h/</t>
  </si>
  <si>
    <t>krffsa7</t>
  </si>
  <si>
    <t>02-21-2024 09:51:35</t>
  </si>
  <si>
    <t>You should always know how to be single, love yourself, make yourself happy and feel good alone. Otherwise your needyness will attract people who will take advantage of you and hold it against you. The sort of people who say: "I don't have to treat you well, because I know you'll never leave." 
Learn to love being alone.</t>
  </si>
  <si>
    <t>https://www.reddit.com/r/relationship_advice/comments/1aw87m6/me_23f_wants_to_breakup_with_my_boyfriend_23m_but/krffsa7/</t>
  </si>
  <si>
    <t>krfioji</t>
  </si>
  <si>
    <t>02-21-2024 10:26:30</t>
  </si>
  <si>
    <t>Being scared to be single is a terrible reason to stay in a relationship.  You're very young &amp; you've plenty of time to find someone else.
There's also a lot of benefits to being single.  Relationships require a lot of work &amp; compromise.  There's nothing wrong with just being your own person for a while.
Honestly, speaking as a contentedly single person, more folks should try it.</t>
  </si>
  <si>
    <t>https://www.reddit.com/r/relationship_advice/comments/1aw87m6/me_23f_wants_to_breakup_with_my_boyfriend_23m_but/krfioji/</t>
  </si>
  <si>
    <t>krfkvoi</t>
  </si>
  <si>
    <t>02-21-2024 10:52:26</t>
  </si>
  <si>
    <t>I could of wrote this myself girl, except I only found out last night and I'm 32 weeks pregnant with his baby. Imo you should get out now before you end up like me stuck with an innocent baby in the middle! And don't get me wrong I absolutely know how much easier said than done this is as I can't bare to leave this man that I've just caught cheating but you need to think of you! 
Clearly better at giving advice than I am taking it, but nonetheless don't end up trapped with a baby on the way because you stuck around because of fear!
Sending love 💕</t>
  </si>
  <si>
    <t>https://www.reddit.com/r/relationship_advice/comments/1aw87m6/me_23f_wants_to_breakup_with_my_boyfriend_23m_but/krfkvoi/</t>
  </si>
  <si>
    <t>krfgda6</t>
  </si>
  <si>
    <t>02-21-2024 09:58:37</t>
  </si>
  <si>
    <t>TheHarald16</t>
  </si>
  <si>
    <t>Kierkegaard said "To dare is to lose one's footing momentarily. Not to dare is to lose oneself."
I like to quote this to myself, when I have a difficult time because of fear. While you would momentarily be distressed by being alone, that will be infinitely less than how distressed you will be if you stay. 
I hope it helps you.</t>
  </si>
  <si>
    <t>https://www.reddit.com/r/relationship_advice/comments/1aw87m6/me_23f_wants_to_breakup_with_my_boyfriend_23m_but/krfgda6/</t>
  </si>
  <si>
    <t>krffvr1</t>
  </si>
  <si>
    <t>02-21-2024 09:52:44</t>
  </si>
  <si>
    <t>Yeahhhh but there are the technical parts of it too, like we live together, work together, have rental agreements and gym subscriptions lmao😭</t>
  </si>
  <si>
    <t>https://www.reddit.com/r/relationship_advice/comments/1aw87m6/me_23f_wants_to_breakup_with_my_boyfriend_23m_but/krffvr1/</t>
  </si>
  <si>
    <t>krfgjck</t>
  </si>
  <si>
    <t>Look yourself in the eye girl, I know that you know every one of those things will sort themselves out.
That is not real logic, it is just your fear talking, giving you arguments as for why you shouldn't start respecting yourself. Let your fear talk, but know what it is and don't listen to it.</t>
  </si>
  <si>
    <t>https://www.reddit.com/r/relationship_advice/comments/1aw87m6/me_23f_wants_to_breakup_with_my_boyfriend_23m_but/krfgjck/</t>
  </si>
  <si>
    <t>krfg49f</t>
  </si>
  <si>
    <t>02-21-2024 09:55:35</t>
  </si>
  <si>
    <t>"Counselling has helped but only with me helping to manage her feelings more collaboratively."
You are solving her problem for her. That's why it's not working. 
7 years and she's still policing whom you can and cannot hang out with? 
Be serious. It sounds like walking on eggshells around her and she brings up ancient shit from times long long ago to hold against you. That's not a relationship. It sounds exhausting. It sounds like even after 7 years, you can still do nothing to make this the relationship it deserves to be, because she insists on corroding it with her issues. 
It sounds like on top of a woman you see/love inside, is a pile or rocks that you have to constantly carry around for her.</t>
  </si>
  <si>
    <t>https://www.reddit.com/r/relationship_advice/comments/1aw85bh/i_31m_have_been_with_my_partner_41f_for_about_7/krfg49f/</t>
  </si>
  <si>
    <t>krfgqcw</t>
  </si>
  <si>
    <t>02-21-2024 10:03:01</t>
  </si>
  <si>
    <t>Where's the counselling she goes through to help her overcome her myriad issues? 
Sounds like she's moulding you into what she wants. What do you want?</t>
  </si>
  <si>
    <t>https://www.reddit.com/r/relationship_advice/comments/1aw85bh/i_31m_have_been_with_my_partner_41f_for_about_7/krfgqcw/</t>
  </si>
  <si>
    <t>krfjojr</t>
  </si>
  <si>
    <t>02-21-2024 10:38:28</t>
  </si>
  <si>
    <t>The age difference scares her more than anything else. 7 years ago she was facing the tail end end of her prime and you were a boy toy. Now you are just entering your prime while she is fully past hers. Nothing you could say will ever make her forget the mounting evidence of that she sees every day.</t>
  </si>
  <si>
    <t>https://www.reddit.com/r/relationship_advice/comments/1aw85bh/i_31m_have_been_with_my_partner_41f_for_about_7/krfjojr/</t>
  </si>
  <si>
    <t>krff3or</t>
  </si>
  <si>
    <t>02-21-2024 09:43:31</t>
  </si>
  <si>
    <t>Learn to take a hint, honey. She's met someone else. 
Leave her alone and move on.</t>
  </si>
  <si>
    <t>https://www.reddit.com/r/relationship_advice/comments/1aw849t/she_27f_isnt_writing_me_28m_back_anymore_what/krff3or/</t>
  </si>
  <si>
    <t>krfim8v</t>
  </si>
  <si>
    <t>02-21-2024 10:25:44</t>
  </si>
  <si>
    <t>KnightinRustedArmour</t>
  </si>
  <si>
    <t>She’s either lost interest, found someone else or both.
To be totally blunt, next time you’re talking to a girl you’re interested in, tell her and then take her out somewhere. There’s a window and if you miss it it’s gone. Sorry, bro. Consider it a learning experience.</t>
  </si>
  <si>
    <t>https://www.reddit.com/r/relationship_advice/comments/1aw849t/she_27f_isnt_writing_me_28m_back_anymore_what/krfim8v/</t>
  </si>
  <si>
    <t>krffysv</t>
  </si>
  <si>
    <t>02-21-2024 09:53:44</t>
  </si>
  <si>
    <t>We are both adults here, just tell me I'm not good enough so I can go on. It sucks having to wait for a message. Ghosting is such a dick move...</t>
  </si>
  <si>
    <t>https://www.reddit.com/r/relationship_advice/comments/1aw849t/she_27f_isnt_writing_me_28m_back_anymore_what/krffysv/</t>
  </si>
  <si>
    <t>krfiv2p</t>
  </si>
  <si>
    <t>02-21-2024 10:28:44</t>
  </si>
  <si>
    <t>It's not like I haven't done those things. We both shared our feelings for each other and seemed on the same page. I took her out on multiple occasions. Weird thing is that everything was alright until a couple of days ago. She told me she really likes me etc. So I'm kinda getting mixed signals here.</t>
  </si>
  <si>
    <t>https://www.reddit.com/r/relationship_advice/comments/1aw849t/she_27f_isnt_writing_me_28m_back_anymore_what/krfiv2p/</t>
  </si>
  <si>
    <t>krfj8di</t>
  </si>
  <si>
    <t>02-21-2024 10:33:14</t>
  </si>
  <si>
    <t>Then she’s dating someone else and hasn’t told you. Sorry, mate. Move on.</t>
  </si>
  <si>
    <t>https://www.reddit.com/r/relationship_advice/comments/1aw849t/she_27f_isnt_writing_me_28m_back_anymore_what/krfj8di/</t>
  </si>
  <si>
    <t>krfek3y</t>
  </si>
  <si>
    <t>02-21-2024 09:37:00</t>
  </si>
  <si>
    <t>This is traumatic and it happened very recently. I think it might be above Reddit's pay grade. There's no shame  in getting professional help if you've got access to it.
Much love &lt;3</t>
  </si>
  <si>
    <t>https://www.reddit.com/r/relationship_advice/comments/1aw82kq/my_26_f_fiance_25_m_died_and_i_found_out_he_was/krfek3y/</t>
  </si>
  <si>
    <t>krffe3m</t>
  </si>
  <si>
    <t>02-21-2024 09:47:00</t>
  </si>
  <si>
    <t>I recommend therapy. I recommend a support group. And if I were there right now, I would let you yell all the things you want to say to him, then I would give you a very long hug. 
It’s ok to be angry and sad. Don’t bottle that up. If you need to yell, or write him a letter, or talk to someone - do it. It will help you get it out of your system.</t>
  </si>
  <si>
    <t>https://www.reddit.com/r/relationship_advice/comments/1aw82kq/my_26_f_fiance_25_m_died_and_i_found_out_he_was/krffe3m/</t>
  </si>
  <si>
    <t>krfjmjj</t>
  </si>
  <si>
    <t>02-21-2024 10:37:50</t>
  </si>
  <si>
    <t>LeoPheonix88</t>
  </si>
  <si>
    <t>This is a great response!</t>
  </si>
  <si>
    <t>https://www.reddit.com/r/relationship_advice/comments/1aw82kq/my_26_f_fiance_25_m_died_and_i_found_out_he_was/krfjmjj/</t>
  </si>
  <si>
    <t>krfgbvr</t>
  </si>
  <si>
    <t>02-21-2024 09:58:09</t>
  </si>
  <si>
    <t>I have the same problem with my 30M partner. Cant go 5 minutes without getting on his phone and scrolling, no matter what we’re doing. It’s infuriating. Get home from work, scroll on phone for 3 hours, go to bed with video playing on phone, continue the cycle. Im assuming this has something to do with adhd and/or dopamine addiction.</t>
  </si>
  <si>
    <t>https://www.reddit.com/r/relationship_advice/comments/1aw816y/my_30f_partner_33m_is_obsessed_with_his_phone/krfgbvr/</t>
  </si>
  <si>
    <t>krfetpr</t>
  </si>
  <si>
    <t>02-21-2024 09:40:13</t>
  </si>
  <si>
    <t>It sounds like he's addicted to it, and he probably does it because it's his way of emotionally regulating. I'd bet you a 100 dollars he has some kind of horrible restless feeling when he's not on the phone. 
If that's the case, he needs to want to fix it himself and perhaps he needs to get to the bottom of why he needs to distract himself from his own thoughts so much.</t>
  </si>
  <si>
    <t>https://www.reddit.com/r/relationship_advice/comments/1aw816y/my_30f_partner_33m_is_obsessed_with_his_phone/krfetpr/</t>
  </si>
  <si>
    <t>krfi01x</t>
  </si>
  <si>
    <t>02-21-2024 10:18:22</t>
  </si>
  <si>
    <t>I told my partner I won’t compete with a phone for his attention. Any time he would get on his phone I would stop interacting with him. After about a week he complained about me being distant.
I told him I simply stopped fighting for his attention , he had the choice to spend time with me but he chose his phone and I’m going to go on with my life. I don’t compete with the phone. We’ve been together 10 years and this only started being a big issue about two year ago.
Edit: spelling, also, this was what I did after the attempting to set “no phone” times which didn’t work after a few days at best.</t>
  </si>
  <si>
    <t>https://www.reddit.com/r/relationship_advice/comments/1aw816y/my_30f_partner_33m_is_obsessed_with_his_phone/krfi01x/</t>
  </si>
  <si>
    <t>krffcrn</t>
  </si>
  <si>
    <t>02-21-2024 09:46:33</t>
  </si>
  <si>
    <t>All addicts behave the same way. There is this one thing they are addicted to and everything else is either getting in the way or not important. You can try and get between him and his phone and he will ALWAYS choose his phone. It would be the same with drugs, alcohol, porn, gambling, whatever. 
If you confront him, he'll do and say everything he has to, to get back to his phone as soon as possible.
There is nothing you can do.</t>
  </si>
  <si>
    <t>https://www.reddit.com/r/relationship_advice/comments/1aw816y/my_30f_partner_33m_is_obsessed_with_his_phone/krffcrn/</t>
  </si>
  <si>
    <t>krfhte8</t>
  </si>
  <si>
    <t>02-21-2024 10:16:08</t>
  </si>
  <si>
    <t>Independent-Disk-390</t>
  </si>
  <si>
    <t>I get constant work messages. Is that obsessed?</t>
  </si>
  <si>
    <t>https://www.reddit.com/r/relationship_advice/comments/1aw816y/my_30f_partner_33m_is_obsessed_with_his_phone/krfhte8/</t>
  </si>
  <si>
    <t>krffrot</t>
  </si>
  <si>
    <t>02-21-2024 09:51:24</t>
  </si>
  <si>
    <t>I can appreciate expecting him not to be on the phone when you’re eating dinner or having a conversation or when you two are supposed to be doing chores together.
But I don’t understand why you care if he scrolls when you guys are watching TV or when nothing else is going on.
My partner gets mad at me for being on my phone sometimes too and I don’t get it. Like….I hate watching TV/movies and find it boring so if I do sit down to watch something with him, I either fall asleep or am reading stuff on my phone.
Or maybe I’m just sitting drinking tea in the morning and scrolling for a bit before I get ready for the day. 
Or I’ll be making dinner and scroll for a min while I’m letting something simmer and my partner willl walk in and be all “is something wrong?” Which is code for “why are you on your phone.”
I dunno. I’d like to understand why it bothers you (and my partner) so much—seriously. What should we be doing instead?</t>
  </si>
  <si>
    <t>https://www.reddit.com/r/relationship_advice/comments/1aw816y/my_30f_partner_33m_is_obsessed_with_his_phone/krffrot/</t>
  </si>
  <si>
    <t>krffa8m</t>
  </si>
  <si>
    <t>02-21-2024 09:45:43</t>
  </si>
  <si>
    <t>He’s definitely addicted to it. I don’t know whether there’s some “fear of missing out” or some anxiety behind it but honestly it’s so bad. You’d probably win that bet</t>
  </si>
  <si>
    <t>https://www.reddit.com/r/relationship_advice/comments/1aw816y/my_30f_partner_33m_is_obsessed_with_his_phone/krffa8m/</t>
  </si>
  <si>
    <t>krflph8</t>
  </si>
  <si>
    <t>02-21-2024 11:01:47</t>
  </si>
  <si>
    <t>Thank you! I think I will try the same. We have been together for half the time you guys have but still, the last year has been incredibly noticeable of how much he is on the phone. It needs to stop.</t>
  </si>
  <si>
    <t>https://www.reddit.com/r/relationship_advice/comments/1aw816y/my_30f_partner_33m_is_obsessed_with_his_phone/krflph8/</t>
  </si>
  <si>
    <t>krffqhi</t>
  </si>
  <si>
    <t>02-21-2024 09:51:01</t>
  </si>
  <si>
    <t>I was afraid this would be the case…</t>
  </si>
  <si>
    <t>https://www.reddit.com/r/relationship_advice/comments/1aw816y/my_30f_partner_33m_is_obsessed_with_his_phone/krffqhi/</t>
  </si>
  <si>
    <t>krfllf4</t>
  </si>
  <si>
    <t>02-21-2024 11:00:32</t>
  </si>
  <si>
    <t>Maybe 🤓</t>
  </si>
  <si>
    <t>https://www.reddit.com/r/relationship_advice/comments/1aw816y/my_30f_partner_33m_is_obsessed_with_his_phone/krfllf4/</t>
  </si>
  <si>
    <t>krfgbg7</t>
  </si>
  <si>
    <t>02-21-2024 09:58:01</t>
  </si>
  <si>
    <t>It's one thing to scroll while cooking and you're by yourself, that seems perfectly fine to me. However, when watching a movie or having a conversation, half the enjoyment is connecting and sharing an experience together. If someone always distracts themselves and disconnects from that shared experience, it creates a sense of loneliness.</t>
  </si>
  <si>
    <t>https://www.reddit.com/r/relationship_advice/comments/1aw816y/my_30f_partner_33m_is_obsessed_with_his_phone/krfgbg7/</t>
  </si>
  <si>
    <t>krflftl</t>
  </si>
  <si>
    <t>02-21-2024 10:58:48</t>
  </si>
  <si>
    <t>If it’s THEIR idea to watch a movie, they shouldn’t be on the phone. Have your coffee in the morning and scroll, that’s fine, but if we are doing something together, quality time, I expect full attention. Any other time, individually, do as you wish…</t>
  </si>
  <si>
    <t>https://www.reddit.com/r/relationship_advice/comments/1aw816y/my_30f_partner_33m_is_obsessed_with_his_phone/krflftl/</t>
  </si>
  <si>
    <t>krfgh16</t>
  </si>
  <si>
    <t>02-21-2024 09:59:55</t>
  </si>
  <si>
    <t>I grew up with addicts. Nothing, not their love, sex, kids, money, pets, reputation, jobs, friends, nothing was as important as their poison of choice. No therapy helped, no threats, no support, no love. 
It was always: Stop making a big deal, it's nothing, I can quit anytime I want. 
and
I have a hard job, I deserve to have you shut up and let me have a little bit of fun on my own.
and
If you have a problem, there's the door. 
and on and on it went.
It never stopped. It only stops when you walk away. And their reaction will be: finally, no more whining, I can enjoy my time alone with x z y.</t>
  </si>
  <si>
    <t>https://www.reddit.com/r/relationship_advice/comments/1aw816y/my_30f_partner_33m_is_obsessed_with_his_phone/krfgh16/</t>
  </si>
  <si>
    <t>krfgsfn</t>
  </si>
  <si>
    <t>02-21-2024 10:03:43</t>
  </si>
  <si>
    <t>Well of course not in the middle of a conversation but that’s interesting about the movie. Thanks for the explanation. 
I hate watching TV for the most part unless it’s a show/movie I actually like which isn’t stuff my partner watches. I can scan the show and read a book on my phone at the same time. If I put my phone down, I’ll be asleep in 10 min and then he’d be hurt too. Mostly I just don’t watch with him and am off doing my hobby or volunteer work. I don’t know how some/most people can just sit in front of a TV like that especially if they’ve been sitting all day at work. It makes me want to crawl out of my skin and feels like a horrible waste of time.</t>
  </si>
  <si>
    <t>https://www.reddit.com/r/relationship_advice/comments/1aw816y/my_30f_partner_33m_is_obsessed_with_his_phone/krfgsfn/</t>
  </si>
  <si>
    <t>krfhmos</t>
  </si>
  <si>
    <t>02-21-2024 10:13:51</t>
  </si>
  <si>
    <t>Perhaps you can suggest you watch something you like sometimes. 
Also, why are you not allowed to waste time? It actually sunds fucking horrifying to me to feel like you want to crawl out of your skin every time you're not doing anything "worthwhile".</t>
  </si>
  <si>
    <t>https://www.reddit.com/r/relationship_advice/comments/1aw816y/my_30f_partner_33m_is_obsessed_with_his_phone/krfhmos/</t>
  </si>
  <si>
    <t>krfihmf</t>
  </si>
  <si>
    <t>02-21-2024 10:24:09</t>
  </si>
  <si>
    <t>I can say I feel you sentiment about not really understanding the movie aspect of it. 
My friend always complained about her ex being in his phone during movies and how much it bothered her. 
I think that’s like the one time I didn’t really care. Seeing others reasoning is making me look at it a bit different now. 
It is a little disappointing if we watch a movie and he doesn’t know what I’m talking about or didn’t get the full context of stuff because he missed it. Huh, thanks Reddit.</t>
  </si>
  <si>
    <t>https://www.reddit.com/r/relationship_advice/comments/1aw816y/my_30f_partner_33m_is_obsessed_with_his_phone/krfihmf/</t>
  </si>
  <si>
    <t>krfk7ay</t>
  </si>
  <si>
    <t>02-21-2024 10:44:32</t>
  </si>
  <si>
    <t>I don’t want to spend my limited free time doing things I don’t enjoy.  🤷‍♀️  My hobby is horses so not something you just put on a shelf—there’s always something I could be doing at the farm. And my volunteer work in wildlife rescue keeps me busy too. If I want to sit down and unwind for a few min….I might scroll/read on my phone but not sit down for hours in front of the TV. 
Sitting doing nothing—especially “nothing” that I don’t want to do—just makes my mind run through lists of all the other possible things I could be doing instead be they enjoyable or just necessary. 
I dunno. But this is all pretty eye opening to me.</t>
  </si>
  <si>
    <t>https://www.reddit.com/r/relationship_advice/comments/1aw816y/my_30f_partner_33m_is_obsessed_with_his_phone/krfk7ay/</t>
  </si>
  <si>
    <t>krff7kd</t>
  </si>
  <si>
    <t>02-21-2024 09:44:50</t>
  </si>
  <si>
    <t>Every time he does that shit and you respond with staying with him, it *doesn't matter what you say.* The only information that counts for him is that you're still around, no matter how badly he treats you.</t>
  </si>
  <si>
    <t>https://www.reddit.com/r/relationship_advice/comments/1aw816n/i_21f_feel_like_i_do_everything_for_my_boyfriend/krff7kd/</t>
  </si>
  <si>
    <t>krfgaot</t>
  </si>
  <si>
    <t>02-21-2024 09:57:46</t>
  </si>
  <si>
    <t>Why would you do all that? 
You’ve taught him how to treat you. You complain about it but you just….keep doing it. 
Stop. Date someone else.</t>
  </si>
  <si>
    <t>https://www.reddit.com/r/relationship_advice/comments/1aw816n/i_21f_feel_like_i_do_everything_for_my_boyfriend/krfgaot/</t>
  </si>
  <si>
    <t>krfhctd</t>
  </si>
  <si>
    <t>02-21-2024 10:10:30</t>
  </si>
  <si>
    <t>wingedumbrella</t>
  </si>
  <si>
    <t>Problem with doing all of those things unconditionally is that you attract people that take advantage. He doesn't care about you, he just enjoys being treated like a king 24/7. If you don't have boundaries, people who don't care about you stick around. If you have boundaries and expectations, only people who genuinely care about you will stick around because they want whats best for you and they think you are worth it.</t>
  </si>
  <si>
    <t>https://www.reddit.com/r/relationship_advice/comments/1aw816n/i_21f_feel_like_i_do_everything_for_my_boyfriend/krfhctd/</t>
  </si>
  <si>
    <t>krfics3</t>
  </si>
  <si>
    <t>02-21-2024 10:22:31</t>
  </si>
  <si>
    <t>hillsb1</t>
  </si>
  <si>
    <t>Why are you tolerating this behavior. Dude is absolutely using you and when you call him out on it, he just treats you like shit. You aren't required to date this guy</t>
  </si>
  <si>
    <t>https://www.reddit.com/r/relationship_advice/comments/1aw816n/i_21f_feel_like_i_do_everything_for_my_boyfriend/krfics3/</t>
  </si>
  <si>
    <t>krffe4k</t>
  </si>
  <si>
    <t>Tuesday_Patience</t>
  </si>
  <si>
    <t>OMG you don't have a boyfriend...you have a toddler - a toddler that is not your responsibility and doesn't seem to be interested in growing up. Please just shake him off and find someone deserving of your very, very sweet company!!!</t>
  </si>
  <si>
    <t>https://www.reddit.com/r/relationship_advice/comments/1aw816n/i_21f_feel_like_i_do_everything_for_my_boyfriend/krffe4k/</t>
  </si>
  <si>
    <t>krfmenu</t>
  </si>
  <si>
    <t>02-21-2024 11:09:39</t>
  </si>
  <si>
    <t>Textlover</t>
  </si>
  <si>
    <t>I'm absolutely for ditching that guy, but you've really got to learn to advocate for yourself. Why didn't you tell him everything you do for him when he asked? Why not even when he taunted you about it when you didn't answer?
You're of course right that only a moron wouldn't know in this case. But even when you are with a decent man, you need to verbalize your needs,  expectations, and grievances. Do not expect other people to read your mind.</t>
  </si>
  <si>
    <t>https://www.reddit.com/r/relationship_advice/comments/1aw816n/i_21f_feel_like_i_do_everything_for_my_boyfriend/krfmenu/</t>
  </si>
  <si>
    <t>krffljk</t>
  </si>
  <si>
    <t>02-21-2024 09:49:25</t>
  </si>
  <si>
    <t>Take a break from him and learn to love yourself. Don't be the whole cook, servant, sex slave, maid, whatever, for a while - let's say 2 months. 
After those two months, you will start to notice that you should be with someone who will treat YOU like a queen and do what makes YOU happy. 
But most importantly, learn to exist alone and whatever you do, you do for yourself. Cook for yourself, shop for yourself, when you have sex, have it just for your own pleasure. See if you can completely, 100% abandon the obsession with people-pleasing and just focus on your own pleasure.</t>
  </si>
  <si>
    <t>https://www.reddit.com/r/relationship_advice/comments/1aw816n/i_21f_feel_like_i_do_everything_for_my_boyfriend/krffljk/</t>
  </si>
  <si>
    <t>krfgv62</t>
  </si>
  <si>
    <t>02-21-2024 10:04:37</t>
  </si>
  <si>
    <t>Huff-da</t>
  </si>
  <si>
    <t>You are supposed to be the gf, not his mother. He sounds like a small child with tantrums. _x000D_  
You can ask him if he wants the entire list of things he has done wrong? _x000D_  
\-	Don’t appreciate you making dinner for him._x000D_  
\-	Don’t appreciate that you let him decide what´s for dinner. _x000D_  
\-	Probably, not saying thank you._x000D_  
\-	Acting like a toddler._x000D_  
\-	Not putting ANY thought into your valentine’s gift_x000D_  
\-	And the list goes on and on, but my guess is that he will have enogh probles with the points here.</t>
  </si>
  <si>
    <t>https://www.reddit.com/r/relationship_advice/comments/1aw816n/i_21f_feel_like_i_do_everything_for_my_boyfriend/krfgv62/</t>
  </si>
  <si>
    <t>krfkl0i</t>
  </si>
  <si>
    <t>02-21-2024 10:49:02</t>
  </si>
  <si>
    <t>He's using you and gaslighting you so that he can keep using you. Just leave him. You don't need his permission.</t>
  </si>
  <si>
    <t>https://www.reddit.com/r/relationship_advice/comments/1aw816n/i_21f_feel_like_i_do_everything_for_my_boyfriend/krfkl0i/</t>
  </si>
  <si>
    <t>krfl2jb</t>
  </si>
  <si>
    <t>02-21-2024 10:54:39</t>
  </si>
  <si>
    <t>StressSoggy3572</t>
  </si>
  <si>
    <t>i don't see anything for you in this arrangement other to say you are not single! thats it, but you only have him in name and expenses that you make! walk him to the train station like seriously? cook for him , clean after him buy him clothes and shampoo and cream? come on girl... wake up... 
read your whole post not attached ,like a friend is telling you about her bf.. and see from an objective side like He is using you big time! 
not even a back rub like seriosly? during sex does he give a damn about your  pleasure? i bet not! so why ? again why do you tolerate this leech?</t>
  </si>
  <si>
    <t>https://www.reddit.com/r/relationship_advice/comments/1aw816n/i_21f_feel_like_i_do_everything_for_my_boyfriend/krfl2jb/</t>
  </si>
  <si>
    <t>krfpjg2</t>
  </si>
  <si>
    <t>02-21-2024 11:42:38</t>
  </si>
  <si>
    <t>Replace everything you do for him with an act of self care. And break up obvs.</t>
  </si>
  <si>
    <t>https://www.reddit.com/r/relationship_advice/comments/1aw816n/i_21f_feel_like_i_do_everything_for_my_boyfriend/krfpjg2/</t>
  </si>
  <si>
    <t>krfk845</t>
  </si>
  <si>
    <t>02-21-2024 10:44:49</t>
  </si>
  <si>
    <t>Realistic-Airport775</t>
  </si>
  <si>
    <t>I would work on yourself and your needs. Look at it objectively, pros and cons of your situation and you will be able to see if you are correct. Next step?</t>
  </si>
  <si>
    <t>https://www.reddit.com/r/relationship_advice/comments/1aw816n/i_21f_feel_like_i_do_everything_for_my_boyfriend/krfk845/</t>
  </si>
  <si>
    <t>krfr1sf</t>
  </si>
  <si>
    <t>02-21-2024 11:57:20</t>
  </si>
  <si>
    <t>Move on he won't change</t>
  </si>
  <si>
    <t>https://www.reddit.com/r/relationship_advice/comments/1aw816n/i_21f_feel_like_i_do_everything_for_my_boyfriend/krfr1sf/</t>
  </si>
  <si>
    <t>krfrmip</t>
  </si>
  <si>
    <t>02-21-2024 12:02:49</t>
  </si>
  <si>
    <t>catcurl</t>
  </si>
  <si>
    <t>Tell him you're breaking up with him because clearly you and him aren't compatible. 
Then date someone who appreciates you.
He is as good as saying that all the acts of service and love you gave him are trash. He doesnt appreciate it. He believes he is entitled to be worshipped and adored - cooking for him and so on is the bare minimum. He just spat on everything you've done for him.</t>
  </si>
  <si>
    <t>https://www.reddit.com/r/relationship_advice/comments/1aw816n/i_21f_feel_like_i_do_everything_for_my_boyfriend/krfrmip/</t>
  </si>
  <si>
    <t>krg1j08</t>
  </si>
  <si>
    <t>02-21-2024 13:23:53</t>
  </si>
  <si>
    <t>Why do you want to stay in this relationship?</t>
  </si>
  <si>
    <t>https://www.reddit.com/r/relationship_advice/comments/1aw816n/i_21f_feel_like_i_do_everything_for_my_boyfriend/krg1j08/</t>
  </si>
  <si>
    <t>krgbdik</t>
  </si>
  <si>
    <t>02-21-2024 14:30:55</t>
  </si>
  <si>
    <t>notyoureffingproblem</t>
  </si>
  <si>
    <t>You got mad at him, and still made him dinner and walking to the train station? 
One question why?</t>
  </si>
  <si>
    <t>https://www.reddit.com/r/relationship_advice/comments/1aw816n/i_21f_feel_like_i_do_everything_for_my_boyfriend/krgbdik/</t>
  </si>
  <si>
    <t>krfmdvn</t>
  </si>
  <si>
    <t>02-21-2024 11:09:25</t>
  </si>
  <si>
    <t>Bluepetticoat</t>
  </si>
  <si>
    <t>Stop doing everything and then see if he wakes up. </t>
  </si>
  <si>
    <t>https://www.reddit.com/r/relationship_advice/comments/1aw816n/i_21f_feel_like_i_do_everything_for_my_boyfriend/krfmdvn/</t>
  </si>
  <si>
    <t>krgbi06</t>
  </si>
  <si>
    <t>peachmcguffin</t>
  </si>
  <si>
    <t>I had a relationship like that. It brought me a lot of stress.
When I was sick with a fever, he purposely ignored me. Two days later when he knows I'm feeling better, he comes over and ask what I was going to cook for him. 
We're no longer together and I can tell you, it's honestly great not to have someone linger over your shoulder like that.
You need to break up with that guy. He doesn't love you.</t>
  </si>
  <si>
    <t>https://www.reddit.com/r/relationship_advice/comments/1aw816n/i_21f_feel_like_i_do_everything_for_my_boyfriend/krgbi06/</t>
  </si>
  <si>
    <t>krgkewz</t>
  </si>
  <si>
    <t>I'm sorry, this relationship should be over for a multitude of reasons. But I'm perplexed that a grown man doesn't want to walk to the train by himself, but it's perfectly fine for you to walk back alone?</t>
  </si>
  <si>
    <t>https://www.reddit.com/r/relationship_advice/comments/1aw816n/i_21f_feel_like_i_do_everything_for_my_boyfriend/krgkewz/</t>
  </si>
  <si>
    <t>krgmrx6</t>
  </si>
  <si>
    <t>02-21-2024 15:39:07</t>
  </si>
  <si>
    <t>LNLV</t>
  </si>
  <si>
    <t>Girl what the fuck. HE DOESN’T LIKE YOU. He likes the shit you do for him and the stuff you pay for and being taken care of, but he doesn’t even like you. The train station thing was a clue precisely because it was so fucking stupid. That’s what occurred to him as your reasoning bc that’s something *he* himself wouldn’t do for you, and something he’d be looking for flimsy excuses to get out of.
Seriously, you need to respect yourself and block his number. This man treats you like you owe him everything, and doesn’t give you shit. He literally won’t even give you crumbs of effort like giving you a back rub which would cost his broke ass nothing. And he bought you the cheap toy for Valentine’s Day bc he thought if he actually got you nothing then you might take the expensive gifts you bought for him back. That’s literally the only reason he even did that much.</t>
  </si>
  <si>
    <t>https://www.reddit.com/r/relationship_advice/comments/1aw816n/i_21f_feel_like_i_do_everything_for_my_boyfriend/krgmrx6/</t>
  </si>
  <si>
    <t>krgpsqc</t>
  </si>
  <si>
    <t>02-21-2024 15:56:08</t>
  </si>
  <si>
    <t>Please read what you wrote here.  There is no reciprocity in this relationship.  He is using you for food, shampoo, soap, candy, etc.  Stop being a doormat and dump this guy.  He isn't even man enough to say thank you for everything you do.  He isn't going to change.</t>
  </si>
  <si>
    <t>https://www.reddit.com/r/relationship_advice/comments/1aw816n/i_21f_feel_like_i_do_everything_for_my_boyfriend/krgpsqc/</t>
  </si>
  <si>
    <t>krfntj6</t>
  </si>
  <si>
    <t>02-21-2024 11:24:58</t>
  </si>
  <si>
    <t>seriously!! lol thats how i feel reading this too
OP, just….. stop bending over backwards for this guy. get in a relationship with someone you are compatible with and stop trying to change this schlub into a worthwhile man. you cant mother your way into having a good husband. 
Seen way too many women in my life get with a shit man who doesn’t pull his weight, does *more* to try to prove her worth, doesn’t get the response she wants, and still stays and does more and more thinking that *something* will make them change instead of actually dumping the guy. It doesn’t. Nothing changes. The woman always ends up resentful and burned out while the man sits in his easy chair and asks “whens dinner?”</t>
  </si>
  <si>
    <t>https://www.reddit.com/r/relationship_advice/comments/1aw816n/i_21f_feel_like_i_do_everything_for_my_boyfriend/krfntj6/</t>
  </si>
  <si>
    <t>krggdn0</t>
  </si>
  <si>
    <t>02-21-2024 15:01:50</t>
  </si>
  <si>
    <t>I didnt tell him because i already knew from previous arguments we had that it would just end up with him telling me i’m in the wrong here, that i always pick fights, i’m always angry over nothing, he should be mad at me instead,... It’s always my fault.</t>
  </si>
  <si>
    <t>https://www.reddit.com/r/relationship_advice/comments/1aw816n/i_21f_feel_like_i_do_everything_for_my_boyfriend/krggdn0/</t>
  </si>
  <si>
    <t>krgli0s</t>
  </si>
  <si>
    <t>02-21-2024 15:31:51</t>
  </si>
  <si>
    <t>I have thought about this at well actually. Sometimes he leaves at 11pm and it’s fully dark and he always wants me to walk him there. I’ve kinda got used to it now but i have to admit in the beginning i really didn’t feel safe doing that. I guess i just don’t wanna give him another thing that he can use against me.</t>
  </si>
  <si>
    <t>https://www.reddit.com/r/relationship_advice/comments/1aw816n/i_21f_feel_like_i_do_everything_for_my_boyfriend/krgli0s/</t>
  </si>
  <si>
    <t>krgiafm</t>
  </si>
  <si>
    <t>02-21-2024 15:13:14</t>
  </si>
  <si>
    <t>So let's go back to ditching him, this man really doesn't have even one redeeming quality, it seems. You will absolutely be better off without him. Please take other commenters' advice to stay single for some time and work on standing up for yourself. Take care.</t>
  </si>
  <si>
    <t>https://www.reddit.com/r/relationship_advice/comments/1aw816n/i_21f_feel_like_i_do_everything_for_my_boyfriend/krgiafm/</t>
  </si>
  <si>
    <t>krgn5dd</t>
  </si>
  <si>
    <t>02-21-2024 15:41:16</t>
  </si>
  <si>
    <t>Pale_Currency459</t>
  </si>
  <si>
    <t>Why not?
What do you get out of this anyway?</t>
  </si>
  <si>
    <t>https://www.reddit.com/r/relationship_advice/comments/1aw816n/i_21f_feel_like_i_do_everything_for_my_boyfriend/krgn5dd/</t>
  </si>
  <si>
    <t>krfevtb</t>
  </si>
  <si>
    <t>02-21-2024 09:40:55</t>
  </si>
  <si>
    <t>Shart_blessings_upon</t>
  </si>
  <si>
    <t>Time for another breakup and therapy.
This is a mistake you both seem to not learn from</t>
  </si>
  <si>
    <t>https://www.reddit.com/r/relationship_advice/comments/1aw8005/my_m24_gf_f24_is_still_in_love_with_her_ex_what/krfevtb/</t>
  </si>
  <si>
    <t>krfe9a0</t>
  </si>
  <si>
    <t>02-21-2024 09:33:26</t>
  </si>
  <si>
    <t>8 billion people on this planet, pumpkin. Pick ANYONE else. Someone nice.</t>
  </si>
  <si>
    <t>https://www.reddit.com/r/relationship_advice/comments/1aw8005/my_m24_gf_f24_is_still_in_love_with_her_ex_what/krfe9a0/</t>
  </si>
  <si>
    <t>krfetn0</t>
  </si>
  <si>
    <t>02-21-2024 09:40:11</t>
  </si>
  <si>
    <t>sweetlevels</t>
  </si>
  <si>
    <t>You end things.</t>
  </si>
  <si>
    <t>https://www.reddit.com/r/relationship_advice/comments/1aw8005/my_m24_gf_f24_is_still_in_love_with_her_ex_what/krfetn0/</t>
  </si>
  <si>
    <t>krfgkui</t>
  </si>
  <si>
    <t>02-21-2024 10:01:12</t>
  </si>
  <si>
    <t>Do you not think that with time, she may be able to get over him and be able to be with me properly and love me only ?</t>
  </si>
  <si>
    <t>https://www.reddit.com/r/relationship_advice/comments/1aw8005/my_m24_gf_f24_is_still_in_love_with_her_ex_what/krfgkui/</t>
  </si>
  <si>
    <t>krff598</t>
  </si>
  <si>
    <t>02-21-2024 09:44:03</t>
  </si>
  <si>
    <t>I’ve tried but I can’t help coming back because I find it hard to fall for people or catch feelings for people. But with her, I’ve always loved her and I have a soft spot for her. I can’t help but come back to her because I just melt when I see her. I won’t be able to love someone the way I love her</t>
  </si>
  <si>
    <t>https://www.reddit.com/r/relationship_advice/comments/1aw8005/my_m24_gf_f24_is_still_in_love_with_her_ex_what/krff598/</t>
  </si>
  <si>
    <t>krfhwnv</t>
  </si>
  <si>
    <t>02-21-2024 10:17:14</t>
  </si>
  <si>
    <t>Wake up, honey.</t>
  </si>
  <si>
    <t>https://www.reddit.com/r/relationship_advice/comments/1aw8005/my_m24_gf_f24_is_still_in_love_with_her_ex_what/krfhwnv/</t>
  </si>
  <si>
    <t>krffe46</t>
  </si>
  <si>
    <t>So you're saying you'd do to someone else the exact thing she is doing to you?</t>
  </si>
  <si>
    <t>https://www.reddit.com/r/relationship_advice/comments/1aw8005/my_m24_gf_f24_is_still_in_love_with_her_ex_what/krffe46/</t>
  </si>
  <si>
    <t>krfgia8</t>
  </si>
  <si>
    <t>02-21-2024 10:00:19</t>
  </si>
  <si>
    <t>I wouldn’t but I acknowledge that what she’s doing isn’t right. The situation is so hard to navigate because I do think she loves and cares for me. But the way she feels for him is so much more intense and it’s hard to come to terms with that</t>
  </si>
  <si>
    <t>https://www.reddit.com/r/relationship_advice/comments/1aw8005/my_m24_gf_f24_is_still_in_love_with_her_ex_what/krfgia8/</t>
  </si>
  <si>
    <t>krfhfce</t>
  </si>
  <si>
    <t>02-21-2024 10:11:21</t>
  </si>
  <si>
    <t>She loves and cares for you as his proxy. You're a rebound, a safe place to shelter so she doesn't have to be alone and resolve her feelings for her ex.
She can't get over him any more than you can get over her. And just like you would her, given any chance she will run back to him like you never existed, coming back to you only to rebound again.
That is your only future together.</t>
  </si>
  <si>
    <t>https://www.reddit.com/r/relationship_advice/comments/1aw8005/my_m24_gf_f24_is_still_in_love_with_her_ex_what/krfhfce/</t>
  </si>
  <si>
    <t>krfhj3m</t>
  </si>
  <si>
    <t>02-21-2024 10:12:37</t>
  </si>
  <si>
    <t>Do you not think that with time, she will be able to get over him and be able to just live a life with me and only loving me ?</t>
  </si>
  <si>
    <t>https://www.reddit.com/r/relationship_advice/comments/1aw8005/my_m24_gf_f24_is_still_in_love_with_her_ex_what/krfhj3m/</t>
  </si>
  <si>
    <t>krfhkmz</t>
  </si>
  <si>
    <t>02-21-2024 10:13:09</t>
  </si>
  <si>
    <t>I don’t disagree with what you’re saying though. I do think I am a rebound so she doesn’t have to be alone and resolve her feelings for him. It’s just shit knowing that</t>
  </si>
  <si>
    <t>https://www.reddit.com/r/relationship_advice/comments/1aw8005/my_m24_gf_f24_is_still_in_love_with_her_ex_what/krfhkmz/</t>
  </si>
  <si>
    <t>krfhycf</t>
  </si>
  <si>
    <t>02-21-2024 10:17:48</t>
  </si>
  <si>
    <t>Not with you around as her rebound.
You would have to disappear and she would have to crash and get completely over her ex before you could come back and have a chance.
As long as she has your support she will never let go because she'll never have to.</t>
  </si>
  <si>
    <t>https://www.reddit.com/r/relationship_advice/comments/1aw8005/my_m24_gf_f24_is_still_in_love_with_her_ex_what/krfhycf/</t>
  </si>
  <si>
    <t>krfhwjz</t>
  </si>
  <si>
    <t>02-21-2024 10:17:11</t>
  </si>
  <si>
    <t>Babes, he doesn't care about you. I was all for couples therapy and individual therapy for him or rehab but then he said he would move states to be with his family if you broke up. He doesn't care about you or your son. I'm so sorry that you have to go through this but I think you might need to look into options so that you can leave him and still be taken care of. Do you have good relationship with your family? If so, you can ask them but he is never going to change and I'm worried that if he doesn't fix his addiction, he might expose your son to it and possibly put him at risk too.</t>
  </si>
  <si>
    <t>https://www.reddit.com/r/relationship_advice/comments/1aw7ztw/24f_23m/krfhwjz/</t>
  </si>
  <si>
    <t>krfggic</t>
  </si>
  <si>
    <t>02-21-2024 09:59:43</t>
  </si>
  <si>
    <t>You guys are so so young to have gone through so much already. Have you thought about couples counseling? I don't think you should break up with him without at least trying it UNLESS you don't think you can get past this, no matter what.</t>
  </si>
  <si>
    <t>https://www.reddit.com/r/relationship_advice/comments/1aw7ztw/24f_23m/krfggic/</t>
  </si>
  <si>
    <t>krfgxgw</t>
  </si>
  <si>
    <t>02-21-2024 10:05:22</t>
  </si>
  <si>
    <t>GorillaGrip68</t>
  </si>
  <si>
    <t>It’s up to him to decide if he wants to break his porn habit or not. I recommend couples counseling/therapy. This issues solely relies on his willingness to change, if he is hostile or refuses to then we can conclude that he lacks discipline and places his instant gratification over your feelings. Don’t waste your 20s on deadweight.
He’s in his early 20s and you have been having this issue for years. This is something he can’t do on his own, he’s probably been watching porn since 11- so the addiction is going to be tough to break. If he’s just sitting at home with no one around, that makes it easier to relapse. 
I would be weary of the relationship if he is resistant to change, approach him on the topic gently. If he’s not contributing to bills, food, etc then I’d reconsider the relationship and see if family can babysit while you work.
I’m speaking from experience, and I’m your age. Men will eventually get bored of the dopamine rush porn has to offer, this leads to a dead bedroom, resentment, ED, anger outbursts, and in my old relationship he ended up having violent hookups with multiple women and recorded it- my bf also had been watching porn since 12 and was resistant to acknowledge he had issues with self control and instant gratification. 
TLDR: This situation will only get better if HE wants to make the change. Like any other addict, being alone with your vice easily accessible will make breaking this habit difficult. A partner who lacks control and is quick to instant gratification is not a good life partner, remember to choose peace and the safety of your son’s development always.
As someone who also had a dad who heavily watched porn, I was exposed to vile things when I was alone with him. (he ended up going on a cheating/drug binge then killed himself). I don’t want your son to have memories like that. 
Good luck. And remember, if he’s resisting to changing or even acknowledging his problem, please don’t be afraid to leave him &amp; be alone.</t>
  </si>
  <si>
    <t>https://www.reddit.com/r/relationship_advice/comments/1aw7ztw/24f_23m/krfgxgw/</t>
  </si>
  <si>
    <t>krfj93b</t>
  </si>
  <si>
    <t>02-21-2024 10:33:28</t>
  </si>
  <si>
    <t>YES! My thoughts exactly!</t>
  </si>
  <si>
    <t>https://www.reddit.com/r/relationship_advice/comments/1aw7ztw/24f_23m/krfj93b/</t>
  </si>
  <si>
    <t>krfeqb6</t>
  </si>
  <si>
    <t>02-21-2024 09:39:05</t>
  </si>
  <si>
    <t>In any relationship and any situation and any pairing ever, only one thing matters: are they happy when you are next to them? Do they feel brave, confident, do they trust you, do they feel desired? Do they know they can turn to you when life gets shitty? Will you find them if they get lost? Will you wait outside the room when there is something difficult happening, (Like an exam or whatever) to take them to get cake and let them talk about the experience? 
Forget about who's the hottest guy in the gym, or who has more money or who has a better car. NONE of that matters to a decent person. We just need to know that whomever we allow close, will keep us warm. If you think showering her with proof and love bombing is what convinces someone they are loved, you are wrong. People, women, men, everybody, just want to see your face light up when they come back and hear the secret pet name you have for them. 
That insecurity shit will ruin a good thing, though. So stop that.</t>
  </si>
  <si>
    <t>https://www.reddit.com/r/relationship_advice/comments/1aw7zgw/i_21m_dont_feel_like_i_deserve_her_18f/krfeqb6/</t>
  </si>
  <si>
    <t>krfexq4</t>
  </si>
  <si>
    <t>02-21-2024 09:41:33</t>
  </si>
  <si>
    <t>You should take therapy to work on your self esteem</t>
  </si>
  <si>
    <t>https://www.reddit.com/r/relationship_advice/comments/1aw7zgw/i_21m_dont_feel_like_i_deserve_her_18f/krfexq4/</t>
  </si>
  <si>
    <t>krfn289</t>
  </si>
  <si>
    <t>02-21-2024 11:16:51</t>
  </si>
  <si>
    <t>You think she's perfect because you've only been talking to her for a few months. You don't know her properly yet. Her imperfections and flaws will come through soon enough and ground you.</t>
  </si>
  <si>
    <t>https://www.reddit.com/r/relationship_advice/comments/1aw7zgw/i_21m_dont_feel_like_i_deserve_her_18f/krfn289/</t>
  </si>
  <si>
    <t>krfe6vp</t>
  </si>
  <si>
    <t>02-21-2024 09:32:38</t>
  </si>
  <si>
    <t>You're signing up to be the chump paying top dollar for the town bicycle. There is no future for you that you want.</t>
  </si>
  <si>
    <t>https://www.reddit.com/r/relationship_advice/comments/1aw7vpw/23m_with_24f_gf_that_wants_a_future_but_doesnt/krfe6vp/</t>
  </si>
  <si>
    <t>krfigr7</t>
  </si>
  <si>
    <t>02-21-2024 10:23:52</t>
  </si>
  <si>
    <t>Mr0bviously</t>
  </si>
  <si>
    <t>The issues are her past cheating, lack of ethics in the past, keeping in touch with exes without telling them she's in a committed relationship, and pushing for commitment so soon. 
These are red flags unrelated to the number of partners, whether yours or hers. Your concern is very legit.</t>
  </si>
  <si>
    <t>https://www.reddit.com/r/relationship_advice/comments/1aw7vpw/23m_with_24f_gf_that_wants_a_future_but_doesnt/krfigr7/</t>
  </si>
  <si>
    <t>krgjpxy</t>
  </si>
  <si>
    <t>02-21-2024 15:21:33</t>
  </si>
  <si>
    <t>potenttechnicality</t>
  </si>
  <si>
    <t>You've explained very articulately how her continued engagement with her spicy past is impacting you right now. She clearly doesn't understand that and needs to. 
The fact that you're in a small town makes some of this unavoidable. Let her know you understand this and are dealing with the consequences as best you can but she shouldn't be under the illusion that your feelings while doing this can be ignored.
Come up with some basic suggestions on who has to be blocked on social media and what will make you feel better going forward. Reiterate this is not you trying to guilt or shame her. This is you wanting to do everything you can to have a future with her.</t>
  </si>
  <si>
    <t>https://www.reddit.com/r/relationship_advice/comments/1aw7vpw/23m_with_24f_gf_that_wants_a_future_but_doesnt/krgjpxy/</t>
  </si>
  <si>
    <t>krfjjwj</t>
  </si>
  <si>
    <t>02-21-2024 10:36:57</t>
  </si>
  <si>
    <t>Thank you for the concise and insightful reply. I'm hamstrung as this relationship feels natural and is genuinely the closest I've been to anyone, but I can't shake these feelings that I'm ignoring all of this and it needs to be talked about and closed. 
What do? Do I address it or do I just leave it and let time speak for itself? If so, how do I approach this. 
If she genuinely has good intentions and loves me, which all outward signs would show yes, this would be a devastating blow and likely make her very insecure. Yet I feel as though I can't ignore it, as it doesn't seem to go away despite months of trying to push it aside. 
Don't want to ruin a good thing by bringing up something that may simply just be a regretful past motivated by serious trauma followed by growth and learning as shes explained. Meaning it wont and hasnt come into our relationship through her intention at all. But also don't want to ignore something that's gonna gnaw at me and might be a sign of underlying issues.</t>
  </si>
  <si>
    <t>https://www.reddit.com/r/relationship_advice/comments/1aw7vpw/23m_with_24f_gf_that_wants_a_future_but_doesnt/krfjjwj/</t>
  </si>
  <si>
    <t>krfe9n2</t>
  </si>
  <si>
    <t>02-21-2024 09:33:33</t>
  </si>
  <si>
    <t>M36 here. I can only give you generic advice as you do not disclose much about your actual religion and native country, but let me start here:
Like you, I have been cheated on in the past and had to do a lot of introspective work to get better, processing the pain and becoming centered as a man. So in your case, really ask yourself if you are ready yet. It is totally fine to stay single and figure out yourself before you engage into something serious. Just as a well-meant side note.
As far as culture goes: It plays an important role, yeah. Take me again: I am an atheist who was indoctrinated into extremist catholicism as a kid, and as it goes, I studied both religion and philosophy and hence came to the conclusion that the religious dogmatism I was subjected to does not add up. I have dated women of christian and muslim belief in the past, and due to their own indoctrination and the social pressure that comes with being part of a certain religious group, relationships ended relatively quickly. Get me right: You do you, your belief is your personal matter. I just "lost" partners because their religious doctrines either made them or at least their families judgemental towards a secular guy like me.
Same then goes for geographic differences. I am from the European west and dated women from South East Asia, for example - cannot deny that there was a certain incompatibility even though I, personally, don´t judge cultures too much. It all depends on the specific scenario if you ask me. And on the individual and how they are rooted in their culture, tradition and religion.
So the best advice I can give you: Talk. Then talk some more. No secrets, no sugarcoating, no "I´ll tell him what he wants to hear" kind of BS. Which means you should also talk to this guy about his family and that it bothers you if they are such judgemental pieces of youknowwhat who judge you based on the very coincidental fact that you happen to be born in a specific place. Personally I find it insane if people judge a person by their passport - nobody chooses where they´re born.
Also be real with yourself: Ask yourself if you could handle the "friction" between such parents and you. Ask yourself if you really want to go the extra mile to "convince" them of being a decent human being. And so on.
Hope that helps.</t>
  </si>
  <si>
    <t>https://www.reddit.com/r/relationship_advice/comments/1aw7s75/dating_advice_needed_for_a_24f_with_24m_can/krfe9n2/</t>
  </si>
  <si>
    <t>krfd0q5</t>
  </si>
  <si>
    <t>02-21-2024 09:18:22</t>
  </si>
  <si>
    <t>You’re already married. Why would he need to propose?</t>
  </si>
  <si>
    <t>https://www.reddit.com/r/relationship_advice/comments/1aw7rgq/why_wont_he_m29_propose_to_me_f28/krfd0q5/</t>
  </si>
  <si>
    <t>krffr7s</t>
  </si>
  <si>
    <t>02-21-2024 09:51:14</t>
  </si>
  <si>
    <t>Valuable-Marzipan761</t>
  </si>
  <si>
    <t>If you can't agree on something as major as children, you're not compatible. He's 100% right here. If he's sure he wants kids, he'd be an idiot to marry someone that's still undecided.</t>
  </si>
  <si>
    <t>https://www.reddit.com/r/relationship_advice/comments/1aw7rgq/why_wont_he_m29_propose_to_me_f28/krffr7s/</t>
  </si>
  <si>
    <t>krfoztz</t>
  </si>
  <si>
    <t>02-21-2024 11:37:10</t>
  </si>
  <si>
    <t>I get that your wedding was ‘just for the visa’ but it remains true that you are legally married. This needs to be part of your discussion. Do you have permanent residency or citizenship yet?</t>
  </si>
  <si>
    <t>https://www.reddit.com/r/relationship_advice/comments/1aw7rgq/why_wont_he_m29_propose_to_me_f28/krfoztz/</t>
  </si>
  <si>
    <t>krfd40b</t>
  </si>
  <si>
    <t>02-21-2024 09:19:28</t>
  </si>
  <si>
    <t>As I said, because we did it for the visa and not for the romantic aspect. He never proposed, we never had a wedding, he still considers me his girlfriend and we are not sharing this information with anyone.</t>
  </si>
  <si>
    <t>https://www.reddit.com/r/relationship_advice/comments/1aw7rgq/why_wont_he_m29_propose_to_me_f28/krfd40b/</t>
  </si>
  <si>
    <t>krfd7n4</t>
  </si>
  <si>
    <t>02-21-2024 09:20:39</t>
  </si>
  <si>
    <t>We did those papers knowing that this is not “it”. That when the time comes he will propose and that eventually we will have our wedding. We just won’t be needing to visit the mayor’s office for the bureaucratic stuff in the future as we already did that for other reasons 2 years ago.</t>
  </si>
  <si>
    <t>https://www.reddit.com/r/relationship_advice/comments/1aw7rgq/why_wont_he_m29_propose_to_me_f28/krfd7n4/</t>
  </si>
  <si>
    <t>krffu8k</t>
  </si>
  <si>
    <t>02-21-2024 09:52:14</t>
  </si>
  <si>
    <t>And how exactly am I supposed to be not undecided when missiles are falling in my city ever 5 business days?</t>
  </si>
  <si>
    <t>https://www.reddit.com/r/relationship_advice/comments/1aw7rgq/why_wont_he_m29_propose_to_me_f28/krffu8k/</t>
  </si>
  <si>
    <t>krffzlc</t>
  </si>
  <si>
    <t>02-21-2024 09:54:00</t>
  </si>
  <si>
    <t>You missed the part where I used to be sure about having kids after I’d have some goals fulfilled but then the war happened which made me feel unsure. It’s a war. The whole situation is effed up and full of uncertainty. I think I’m very well in my right mind to not want to risk putting my future kids lives in danger by not bringing them into this life I live right now.</t>
  </si>
  <si>
    <t>https://www.reddit.com/r/relationship_advice/comments/1aw7rgq/why_wont_he_m29_propose_to_me_f28/krffzlc/</t>
  </si>
  <si>
    <t>krfpcwh</t>
  </si>
  <si>
    <t>02-21-2024 11:40:49</t>
  </si>
  <si>
    <t>We didn’t have a wedding. It was a casual bureaucratic appointment at the mayor’s office just to sign some papers. There was no ceremony, no witnesses. It’s a secret. It’s just something we did for me to have a residence permit. And it was already agreed upon that unless he proposes, this means nothing in terms of marriage. No, I don’t have a citizenship or permanent residency, and I don’t plan to receive one. I don’t need it. Let’s just say that I come from a “1st world country” and he comes from a “3rd world country”, and in order for me to be allowed to live there for longer than 3 months I needed to do this. In terms of citizenship, we plan to apply for him to receive a passport from my country in 3 years (we need to be married for 5 to be eligible) as it will be very beneficial for him, especially if there’s still a war until then.</t>
  </si>
  <si>
    <t>https://www.reddit.com/r/relationship_advice/comments/1aw7rgq/why_wont_he_m29_propose_to_me_f28/krfpcwh/</t>
  </si>
  <si>
    <t>krfpqbm</t>
  </si>
  <si>
    <t>02-21-2024 11:44:34</t>
  </si>
  <si>
    <t>It remains true that we are legally married and we aren’t debating that. But unless he proposes, we will still consider each other bf/gf.</t>
  </si>
  <si>
    <t>https://www.reddit.com/r/relationship_advice/comments/1aw7rgq/why_wont_he_m29_propose_to_me_f28/krfpqbm/</t>
  </si>
  <si>
    <t>krfe0id</t>
  </si>
  <si>
    <t>02-21-2024 09:30:30</t>
  </si>
  <si>
    <t>Oh ok. I didn’t know that was agreed.</t>
  </si>
  <si>
    <t>https://www.reddit.com/r/relationship_advice/comments/1aw7rgq/why_wont_he_m29_propose_to_me_f28/krfe0id/</t>
  </si>
  <si>
    <t>krfgu4r</t>
  </si>
  <si>
    <t>02-21-2024 10:04:17</t>
  </si>
  <si>
    <t>Did i say you're supposed to do anything?
I agree, it's a rubbish situation. That doesn't mean you marry someone you're not compatiboe with.</t>
  </si>
  <si>
    <t>https://www.reddit.com/r/relationship_advice/comments/1aw7rgq/why_wont_he_m29_propose_to_me_f28/krfgu4r/</t>
  </si>
  <si>
    <t>krfjjf9</t>
  </si>
  <si>
    <t>02-21-2024 10:36:47</t>
  </si>
  <si>
    <t>You're within your right. But if the situation is so uncertain, maybe he doesn't want to move ahead until it's resolved.</t>
  </si>
  <si>
    <t>https://www.reddit.com/r/relationship_advice/comments/1aw7rgq/why_wont_he_m29_propose_to_me_f28/krfjjf9/</t>
  </si>
  <si>
    <t>krfe8do</t>
  </si>
  <si>
    <t>02-21-2024 09:33:08</t>
  </si>
  <si>
    <t>So what do you think? Why isn’t he proposing after so long?</t>
  </si>
  <si>
    <t>https://www.reddit.com/r/relationship_advice/comments/1aw7rgq/why_wont_he_m29_propose_to_me_f28/krfe8do/</t>
  </si>
  <si>
    <t>krfidbj</t>
  </si>
  <si>
    <t>02-21-2024 10:22:43</t>
  </si>
  <si>
    <t>I agree about the compatibility, but you missed the part where we used to be compatible on this topic: I used to be sure about having kids after I’d have some goals fulfilled but then the war happened which made me feel unsure. That doesn’t mean that I won’t become sure about kids again if we don’t live in a war zone anymore and if I fulfill my other dreams.</t>
  </si>
  <si>
    <t>https://www.reddit.com/r/relationship_advice/comments/1aw7rgq/why_wont_he_m29_propose_to_me_f28/krfidbj/</t>
  </si>
  <si>
    <t>krfkdk9</t>
  </si>
  <si>
    <t>02-21-2024 10:46:35</t>
  </si>
  <si>
    <t>Unfortunately it’s unpredictable. What if the war lasts so many years that we reach the age we wanted to have kids? I wouldn’t want to have a “forced” engagement and wedding with the sole purpose to bare his babies as soon as possible. That would be like a shut up ring and a shut up wedding. Just the thought of this overwhelms me. What I want with war or without it is an organic development of our relationship: dating stage - moving in stage - proposal/engagement stage - wedding/at least a few months of enjoying our married life with no kids stage - kids. He’s known this from the beginning. I can’t understand if he’s already put himself legally in a position where we’ll have to get divorced if things go south, why he’s not “ready” to ask the question. He knows I’m not asking for a wedding since there’s a war, we can’t do many things, but at least we would be engaged and “official”. It would make me happy, and make me feel like our relationship is organically progressing.</t>
  </si>
  <si>
    <t>https://www.reddit.com/r/relationship_advice/comments/1aw7rgq/why_wont_he_m29_propose_to_me_f28/krfkdk9/</t>
  </si>
  <si>
    <t>krfedp3</t>
  </si>
  <si>
    <t>02-21-2024 09:34:52</t>
  </si>
  <si>
    <t>I don’t know him. No idea. You should ask him.</t>
  </si>
  <si>
    <t>https://www.reddit.com/r/relationship_advice/comments/1aw7rgq/why_wont_he_m29_propose_to_me_f28/krfedp3/</t>
  </si>
  <si>
    <t>krfjopx</t>
  </si>
  <si>
    <t>02-21-2024 10:38:32</t>
  </si>
  <si>
    <t>It's not that i missed it. It's that it doesn't matter that you used to be compatible.
I agree with you! I wouldn't want kids if i lived in a war zone. That's irrelevant though because i'm not involved in the relationship. All that matters is what you and him think are best, and if that doesn't align, i don't think there's much hope.
You might decide you want them in future, but if you decide you don't, he probably doesn't want to be married at that point.</t>
  </si>
  <si>
    <t>https://www.reddit.com/r/relationship_advice/comments/1aw7rgq/why_wont_he_m29_propose_to_me_f28/krfjopx/</t>
  </si>
  <si>
    <t>krfegqo</t>
  </si>
  <si>
    <t>02-21-2024 09:35:53</t>
  </si>
  <si>
    <t>Already did, and his answers are described in the 3rd paragraph from the end.</t>
  </si>
  <si>
    <t>https://www.reddit.com/r/relationship_advice/comments/1aw7rgq/why_wont_he_m29_propose_to_me_f28/krfegqo/</t>
  </si>
  <si>
    <t>krfko95</t>
  </si>
  <si>
    <t>02-21-2024 10:50:04</t>
  </si>
  <si>
    <t>Yes, he won’t want to be married at that point IF I decide in the future that I don’t want to have kids after all, but it will literally not make any difference between now and then as we are already legally married anyway. So I really don’t see why this affects him “popping the question” right now. And it’s not about the ring money either. And of course in case of divorce, I’d return the ring. So that really doesn’t affect him financially either.</t>
  </si>
  <si>
    <t>https://www.reddit.com/r/relationship_advice/comments/1aw7rgq/why_wont_he_m29_propose_to_me_f28/krfko95/</t>
  </si>
  <si>
    <t>krfems6</t>
  </si>
  <si>
    <t>02-21-2024 09:37:53</t>
  </si>
  <si>
    <t>It’s a bit strange that you say you’re not married when you are
So any legal issues with having kids etc are not there
Maybe a wedding costs a lot, maybe the ceremony isn’t important to him
But you can’t say he’s not willing to commit because he is in fact your husband</t>
  </si>
  <si>
    <t>https://www.reddit.com/r/relationship_advice/comments/1aw7rgq/why_wont_he_m29_propose_to_me_f28/krfems6/</t>
  </si>
  <si>
    <t>krfuzgc</t>
  </si>
  <si>
    <t>02-21-2024 12:32:36</t>
  </si>
  <si>
    <t>Ok well of it "will literally not make any difference" then don't worry about it. It doesn't matter does it?</t>
  </si>
  <si>
    <t>https://www.reddit.com/r/relationship_advice/comments/1aw7rgq/why_wont_he_m29_propose_to_me_f28/krfuzgc/</t>
  </si>
  <si>
    <t>krfezg7</t>
  </si>
  <si>
    <t>02-21-2024 09:42:07</t>
  </si>
  <si>
    <t>We are married but again, since we did that on a casual Wednesday after finding no better option for me to be legally allowed to stay in his country, you must understand that we do not consider this to be the “real thing” even if it is absolutely real. We weren’t in that point of the relationship ready for the next step, so we don’t consider this the next step until he proposes. This was just a formality, necessary for us to keep living together.
I don’t understand what you mean by your last sentence.</t>
  </si>
  <si>
    <t>https://www.reddit.com/r/relationship_advice/comments/1aw7rgq/why_wont_he_m29_propose_to_me_f28/krfezg7/</t>
  </si>
  <si>
    <t>krfv5bv</t>
  </si>
  <si>
    <t>02-21-2024 12:33:58</t>
  </si>
  <si>
    <t>The marriage papers and their legality don’t make a difference. The proposal does. Without the proposal I feel rejected, not wanted enough.</t>
  </si>
  <si>
    <t>https://www.reddit.com/r/relationship_advice/comments/1aw7rgq/why_wont_he_m29_propose_to_me_f28/krfv5bv/</t>
  </si>
  <si>
    <t>krfg4rz</t>
  </si>
  <si>
    <t>02-21-2024 09:55:45</t>
  </si>
  <si>
    <t>Are you sure he’s in agreement about that not being considered it? 
I mean, legally for all intents and purposes he’s already financially and legally tied to you.</t>
  </si>
  <si>
    <t>https://www.reddit.com/r/relationship_advice/comments/1aw7rgq/why_wont_he_m29_propose_to_me_f28/krfg4rz/</t>
  </si>
  <si>
    <t>krfwqi9</t>
  </si>
  <si>
    <t>02-21-2024 12:47:02</t>
  </si>
  <si>
    <t>So it does matter then. If you don't see yourselves as married, it's tgat he doesn't want to get married. So it makes a huge difference if you decide you don't want kids. Breakong up with a GF vs wife isn't the same.</t>
  </si>
  <si>
    <t>https://www.reddit.com/r/relationship_advice/comments/1aw7rgq/why_wont_he_m29_propose_to_me_f28/krfwqi9/</t>
  </si>
  <si>
    <t>krfm31n</t>
  </si>
  <si>
    <t>02-21-2024 11:06:02</t>
  </si>
  <si>
    <t>Do you mean if I’m sure if he agrees we don’t consider this an “actual” marriage? Yes, he’s the one who suggested it, it’s all his idea and I went with it. Later on I told him half jokingly that I feel like he’s my husband and he sternly said that we are not husband and wife unless he proposes. 
The ceremony isn’t something either of us cares about until after the war anyway. The only thing I am asking for is for him finally to feel ready or whatever to “ask my hand”. To stop hiding the fact we are married. To be officially his wife or fiancé by being proposed to. To be reintroduced to his family as not just his girlfriend but his fiancée/future wife. 
Yes, he’s already financially and legally tied to me and he wouldn’t have decided to proceed with that had he not thought about wanting me to ultimately be his wife in the future. But please don’t focus on this so much as I told you that to us, the whole point is the proposal, and then in our eyes will the marriage papers actually count.</t>
  </si>
  <si>
    <t>https://www.reddit.com/r/relationship_advice/comments/1aw7rgq/why_wont_he_m29_propose_to_me_f28/krfm31n/</t>
  </si>
  <si>
    <t>krfwyv1</t>
  </si>
  <si>
    <t>02-21-2024 12:48:53</t>
  </si>
  <si>
    <t>What does it matter to get proposed and engaged after 5 years of relationship and after 4 months of living together? Everything. It’s the next step in our relationship, and I’m tired of playing “wife” without actually being regarded as one.</t>
  </si>
  <si>
    <t>https://www.reddit.com/r/relationship_advice/comments/1aw7rgq/why_wont_he_m29_propose_to_me_f28/krfwyv1/</t>
  </si>
  <si>
    <t>krftt1n</t>
  </si>
  <si>
    <t>02-21-2024 12:22:26</t>
  </si>
  <si>
    <t>Well, yeah, hiding the fact that you’re married is indeed very strange. You should talk to him qs no one here will be able to tell you his reasons.</t>
  </si>
  <si>
    <t>https://www.reddit.com/r/relationship_advice/comments/1aw7rgq/why_wont_he_m29_propose_to_me_f28/krftt1n/</t>
  </si>
  <si>
    <t>krfu84w</t>
  </si>
  <si>
    <t>02-21-2024 12:26:02</t>
  </si>
  <si>
    <t>Not strange at all, and I know his reasons. Why share such a private information with anyone, if we ourselves don’t consider it as marriage until he proposes?
My question in this post is why won’t he propose, not about the marriage papers or future children. I don’t understand why he’s not ready and what could the reasons be if he already said it’s not the money, the kids or me.</t>
  </si>
  <si>
    <t>https://www.reddit.com/r/relationship_advice/comments/1aw7rgq/why_wont_he_m29_propose_to_me_f28/krfu84w/</t>
  </si>
  <si>
    <t>krfuwoc</t>
  </si>
  <si>
    <t>02-21-2024 12:31:58</t>
  </si>
  <si>
    <t>Ok, no one but him can answer that question though</t>
  </si>
  <si>
    <t>https://www.reddit.com/r/relationship_advice/comments/1aw7rgq/why_wont_he_m29_propose_to_me_f28/krfuwoc/</t>
  </si>
  <si>
    <t>krfv0k3</t>
  </si>
  <si>
    <t>02-21-2024 12:32:51</t>
  </si>
  <si>
    <t>That’s the whole point 🥲 I asked him and he said he doesn’t know and that he’s sorry. So I turned to Reddit for ideas</t>
  </si>
  <si>
    <t>https://www.reddit.com/r/relationship_advice/comments/1aw7rgq/why_wont_he_m29_propose_to_me_f28/krfv0k3/</t>
  </si>
  <si>
    <t>krfxsqr</t>
  </si>
  <si>
    <t>02-21-2024 12:55:28</t>
  </si>
  <si>
    <t>He needs to explore that or he’s hiding something</t>
  </si>
  <si>
    <t>https://www.reddit.com/r/relationship_advice/comments/1aw7rgq/why_wont_he_m29_propose_to_me_f28/krfxsqr/</t>
  </si>
  <si>
    <t>krfy14m</t>
  </si>
  <si>
    <t>02-21-2024 12:57:19</t>
  </si>
  <si>
    <t>The only thing he could be hiding would be something extreme like his parents really hate me and he’s not sharing that with me so I don’t get hurt 🥲 but anyway, I guess I’ll just wait until the next major date (our anniversary) to bring this up again.</t>
  </si>
  <si>
    <t>https://www.reddit.com/r/relationship_advice/comments/1aw7rgq/why_wont_he_m29_propose_to_me_f28/krfy14m/</t>
  </si>
  <si>
    <t>krfytvk</t>
  </si>
  <si>
    <t>02-21-2024 13:03:34</t>
  </si>
  <si>
    <t>Or maybe he’s hiding his feelings and thoughts</t>
  </si>
  <si>
    <t>https://www.reddit.com/r/relationship_advice/comments/1aw7rgq/why_wont_he_m29_propose_to_me_f28/krfytvk/</t>
  </si>
  <si>
    <t>krfz0wb</t>
  </si>
  <si>
    <t>02-21-2024 13:05:07</t>
  </si>
  <si>
    <t>Well definitely he could potentially know what his issue is and is not sharing it with me so I don’t get hurt. But what could that be?</t>
  </si>
  <si>
    <t>https://www.reddit.com/r/relationship_advice/comments/1aw7rgq/why_wont_he_m29_propose_to_me_f28/krfz0wb/</t>
  </si>
  <si>
    <t>krfizxr</t>
  </si>
  <si>
    <t>02-21-2024 10:30:23</t>
  </si>
  <si>
    <t>She just got out of a relationship, she’s getting drunk and high a bunch. She’s a mess. Don’t get involved with someone who is in a messy place, they tend to run hot and cold like this girl. You did good not sleeping with her when she was drunk. You will find a girl who isn’t a mess and who appreciates a gentleman.</t>
  </si>
  <si>
    <t>https://www.reddit.com/r/relationship_advice/comments/1aw7r8w/i_m18_kissed_a_girl_f18_ive_known_for_a_decade/krfizxr/</t>
  </si>
  <si>
    <t>krfckpp</t>
  </si>
  <si>
    <t>She's trickle truthing you, it won't get any better. She has likely already slept with him.</t>
  </si>
  <si>
    <t>https://www.reddit.com/r/relationship_advice/comments/1aw7p9a/i_25m_just_found_out_my_wife_21f_was_cheating_on/krfckpp/</t>
  </si>
  <si>
    <t>krfdt86</t>
  </si>
  <si>
    <t>leave, and tell everyone that you're leaving due to her cheating.</t>
  </si>
  <si>
    <t>https://www.reddit.com/r/relationship_advice/comments/1aw7p9a/i_25m_just_found_out_my_wife_21f_was_cheating_on/krfdt86/</t>
  </si>
  <si>
    <t>krfe55t</t>
  </si>
  <si>
    <t>Awww she’s 21, married and already cheated. I’m sorry to be the bearer of bad news bud but this won’t be her only cheating rodeo if you decide to stay.  She’s not in love with you and obviously still too immature to understand the seriousness of a marriage thus why she easily tossed it into the trash all for new dk.  Contact a divorce lawyer and do the right thing for yourself.</t>
  </si>
  <si>
    <t>https://www.reddit.com/r/relationship_advice/comments/1aw7p9a/i_25m_just_found_out_my_wife_21f_was_cheating_on/krfe55t/</t>
  </si>
  <si>
    <t>krfejnf</t>
  </si>
  <si>
    <t>The only thing you can believe is that she's lying about everything but the fact that you would divorce her if you saw her phone.
That should tell you you need to get a divorce now.</t>
  </si>
  <si>
    <t>https://www.reddit.com/r/relationship_advice/comments/1aw7p9a/i_25m_just_found_out_my_wife_21f_was_cheating_on/krfejnf/</t>
  </si>
  <si>
    <t>krfgo59</t>
  </si>
  <si>
    <t>When she told you if saw what was on her phone you would divorce her, she told you all you need to know. Call a lawyer and start the divorce process.</t>
  </si>
  <si>
    <t>https://www.reddit.com/r/relationship_advice/comments/1aw7p9a/i_25m_just_found_out_my_wife_21f_was_cheating_on/krfgo59/</t>
  </si>
  <si>
    <t>krfchx2</t>
  </si>
  <si>
    <t>blanketstatement5</t>
  </si>
  <si>
    <t>Tell her "If I see it I *might* divorce you. If you don't let me see it I WILL divorce you."</t>
  </si>
  <si>
    <t>https://www.reddit.com/r/relationship_advice/comments/1aw7p9a/i_25m_just_found_out_my_wife_21f_was_cheating_on/krfchx2/</t>
  </si>
  <si>
    <t>krfg2rc</t>
  </si>
  <si>
    <t>SLJ7</t>
  </si>
  <si>
    <t>If she still won't let you see her phone, that means the truth is far worse than anything she's told you. It's over. You can't come back from this.</t>
  </si>
  <si>
    <t>https://www.reddit.com/r/relationship_advice/comments/1aw7p9a/i_25m_just_found_out_my_wife_21f_was_cheating_on/krfg2rc/</t>
  </si>
  <si>
    <t>krfgjzd</t>
  </si>
  <si>
    <t>I think you already know what is going on you don’t need to see her phone. Her behaviour is answer enough. You are young and still have your whole life ahead of you. Cut your losses and don’t let this marriage be a bigger mistake than it has to be. Be thankful that haven’t wasted half of your life with her and don’t have children to deal with.</t>
  </si>
  <si>
    <t>https://www.reddit.com/r/relationship_advice/comments/1aw7p9a/i_25m_just_found_out_my_wife_21f_was_cheating_on/krfgjzd/</t>
  </si>
  <si>
    <t>krfjtcl</t>
  </si>
  <si>
    <t>Gold-Fun-5119</t>
  </si>
  <si>
    <t>100% sex happened. They work together, plus all the late night drives and time they spent out. That guy would have to be gay if he hasn’t fucked your wife yet.
She didn’t shower with you cuz she probably felt she would be cheating on him with you(her husband).
Wake up bro</t>
  </si>
  <si>
    <t>https://www.reddit.com/r/relationship_advice/comments/1aw7p9a/i_25m_just_found_out_my_wife_21f_was_cheating_on/krfjtcl/</t>
  </si>
  <si>
    <t>krfe6vi</t>
  </si>
  <si>
    <t>Start by contacting a lawyer.</t>
  </si>
  <si>
    <t>https://www.reddit.com/r/relationship_advice/comments/1aw7p9a/i_25m_just_found_out_my_wife_21f_was_cheating_on/krfe6vi/</t>
  </si>
  <si>
    <t>krfhze2</t>
  </si>
  <si>
    <t>Early-Hedgehog-6656</t>
  </si>
  <si>
    <t>She has basically admitted to proof of cheating on her phone. It is time to lawyer up and pack up. Good luck to you.</t>
  </si>
  <si>
    <t>https://www.reddit.com/r/relationship_advice/comments/1aw7p9a/i_25m_just_found_out_my_wife_21f_was_cheating_on/krfhze2/</t>
  </si>
  <si>
    <t>krfi4wn</t>
  </si>
  <si>
    <t>ruffonferals</t>
  </si>
  <si>
    <t>Lawyer and leave.
Life is too short to share your life with a cheater.</t>
  </si>
  <si>
    <t>https://www.reddit.com/r/relationship_advice/comments/1aw7p9a/i_25m_just_found_out_my_wife_21f_was_cheating_on/krfi4wn/</t>
  </si>
  <si>
    <t>krfiyon</t>
  </si>
  <si>
    <t>ThrowRA_LeftProposal</t>
  </si>
  <si>
    <t>It’s not about her choosing the divorce over you. She is choosing to run away from the shame and consequences of showing you. She also lied every step of the way. She might not have slept with him sure. But there probably sexual talk and pictures. And if she wasn’t caught, definitely was going to sleep with him.
Getting caught in a lie is embarrassing and getting caught lying about cheating is probably worse. Most people don’t want to talk about their embarrassing moments and even more so when they’re in the wrong. Her lies are attempts at protecting her ego from getting hurt, not at saving the relationship. Because just like she said, if she shows you you will leave and if she doesn’t you’re gonna leave. She is stuck in a losing situation and her ego is making her self comfort by lying and not showing you the truth.</t>
  </si>
  <si>
    <t>https://www.reddit.com/r/relationship_advice/comments/1aw7p9a/i_25m_just_found_out_my_wife_21f_was_cheating_on/krfiyon/</t>
  </si>
  <si>
    <t>krfhs0b</t>
  </si>
  <si>
    <t>OrangyOgre</t>
  </si>
  <si>
    <t>Why bother working it out? Does she sound apologetic? Did she come clean at the start? 
Can you live like this going forward? If not you have your answer.</t>
  </si>
  <si>
    <t>https://www.reddit.com/r/relationship_advice/comments/1aw7p9a/i_25m_just_found_out_my_wife_21f_was_cheating_on/krfhs0b/</t>
  </si>
  <si>
    <t>krfi71p</t>
  </si>
  <si>
    <t>corax4476</t>
  </si>
  <si>
    <t>She slept with him sorry. She just doesn't want to give though the proof. As it will make her look bad.
This marriage is over I'm afraid. Best to go your separate way and alimony shouldn't be to bad since you can't have been married long. 
Now is the time to focus on yourself and improve yourself such as career, gym and hobbies. Then get back out there. 
All the best and stay strong my friend.</t>
  </si>
  <si>
    <t>https://www.reddit.com/r/relationship_advice/comments/1aw7p9a/i_25m_just_found_out_my_wife_21f_was_cheating_on/krfi71p/</t>
  </si>
  <si>
    <t>krfj03z</t>
  </si>
  <si>
    <t>Dizzy-Hotel-2626</t>
  </si>
  <si>
    <t>Sadly, your wife was not mature enough for marriage. Assuming you have no children you may want to consider moving on. For her to be cheating this early in your marriage is clearly a big red flag.</t>
  </si>
  <si>
    <t>https://www.reddit.com/r/relationship_advice/comments/1aw7p9a/i_25m_just_found_out_my_wife_21f_was_cheating_on/krfj03z/</t>
  </si>
  <si>
    <t>krfj4a0</t>
  </si>
  <si>
    <t>visibiltyzero</t>
  </si>
  <si>
    <t>OP I married young as well and caught my now ex wife with another man. I left and divorced her right away. Just an uncontested divorce. It was easy and a year or so later I met my now wife of 43 years. Long story short, just divorce her. You’ll be happier down the road but not with a cheater.</t>
  </si>
  <si>
    <t>https://www.reddit.com/r/relationship_advice/comments/1aw7p9a/i_25m_just_found_out_my_wife_21f_was_cheating_on/krfj4a0/</t>
  </si>
  <si>
    <t>krfltsf</t>
  </si>
  <si>
    <t>Wrong_Resource_8428</t>
  </si>
  <si>
    <t>She says if you see what’s on her phone you’ll divorce her. That’s all you need to know, that saves you the trauma of reading that painful garbage. Unless you live somewhere where proving her infidelity gives you an advantage in the divorce, it doesn’t really matter, you’re simply reacting to the betrayal.
She’s not who you thought you married, you can’t justifiably trust her again the same way as she’s already clearly demonstrated to you, and that’s not someone you can reliably depend on to build a future together with. 
Leaving is not simply an emotional response, it’s also a reasonable one. 
Talk to a lawyer, see your options, and go from there. Beyond all that, do what is right for you. She may be an otherwise wonderful person, you may have wonderful memories, but she willingly made choices that put you in this position. Not only that, she knew full well the likely consequences of her actions, and chose to do them anyway. That’s how important the relationship was to her. Now you have to choose what is best for your future. Good luck OP!</t>
  </si>
  <si>
    <t>https://www.reddit.com/r/relationship_advice/comments/1aw7p9a/i_25m_just_found_out_my_wife_21f_was_cheating_on/krfltsf/</t>
  </si>
  <si>
    <t>krflhzv</t>
  </si>
  <si>
    <t>diphenhydrapeen</t>
  </si>
  <si>
    <t>Buddy, you're 25. You've still got half of your twenties ahead of you. Divorce sucks but you do *not* want to spend these years trying to fix a dead relationship only to start all over in your 30s.
Likewise, she's 21. Some folks get married young and it works out, but most 21 year olds aren't ready for that sort of commitment and she has made it pretty clear that she's no exception. can tell you love her and you don't want to hurt her over this, but it might actually be good for her to spend some time getting to know herself alone.</t>
  </si>
  <si>
    <t>https://www.reddit.com/r/relationship_advice/comments/1aw7p9a/i_25m_just_found_out_my_wife_21f_was_cheating_on/krflhzv/</t>
  </si>
  <si>
    <t>krfhed5</t>
  </si>
  <si>
    <t>Redd_81</t>
  </si>
  <si>
    <t>He's grown his friendship inside of her.
Act as you see fit, I'd suggest speaking with a lawyer.</t>
  </si>
  <si>
    <t>https://www.reddit.com/r/relationship_advice/comments/1aw7p9a/i_25m_just_found_out_my_wife_21f_was_cheating_on/krfhed5/</t>
  </si>
  <si>
    <t>krffe4b</t>
  </si>
  <si>
    <t>IsopodMore</t>
  </si>
  <si>
    <t>Updateme</t>
  </si>
  <si>
    <t>https://www.reddit.com/r/relationship_advice/comments/1aw7p9a/i_25m_just_found_out_my_wife_21f_was_cheating_on/krffe4b/</t>
  </si>
  <si>
    <t>krfhue7</t>
  </si>
  <si>
    <t>If it's that bad that she knows you will divorce her for sure, then just divorce her. You know she cheated. Unless you plan on forgiven her, the extent of how much she cheated doesn't even matter anymore.</t>
  </si>
  <si>
    <t>https://www.reddit.com/r/relationship_advice/comments/1aw7p9a/i_25m_just_found_out_my_wife_21f_was_cheating_on/krfhue7/</t>
  </si>
  <si>
    <t>krfj4rh</t>
  </si>
  <si>
    <t>Absoma</t>
  </si>
  <si>
    <t>She's lying, you and everyone else knows it.  Why would she just say you would automatically divorce her for less?  No, she is cheating.  I would say that as young as you guys are it would be better to move on than try to save the marriage.  When people ask, tell the truth, she said she did things with this guy she KNEW you would divorce her for but wouldn't tell you.  End it.</t>
  </si>
  <si>
    <t>https://www.reddit.com/r/relationship_advice/comments/1aw7p9a/i_25m_just_found_out_my_wife_21f_was_cheating_on/krfj4rh/</t>
  </si>
  <si>
    <t>krfjlnd</t>
  </si>
  <si>
    <t>Emotional cheating is worse than physical cheating in my mind. Physically cheating is just sex, emotional cheating involves feelings. 
Just gross behavior in general. I’m really sorry that your wife didn’t value you as you deserve.</t>
  </si>
  <si>
    <t>https://www.reddit.com/r/relationship_advice/comments/1aw7p9a/i_25m_just_found_out_my_wife_21f_was_cheating_on/krfjlnd/</t>
  </si>
  <si>
    <t>krfl7ys</t>
  </si>
  <si>
    <t>brianthelion89</t>
  </si>
  <si>
    <t>Currently living this with my(34M)wife (38F). Is having a full on affair with her ex who just recently got out of prison. Texting I loves yous back and forth, sending half naked pictures of herself, and learned they slept together back in 2020. Trust your gut, it’s correct. It’s where you draw the line on cheating man. I myself and done and getting a divorce. You need to do what’s best for you and your own well being and nothing else. I gave 10yrs to this girl, 5 dating and 5 married. Only took her a year to cheat on me after marrying me. Get a therapist, you will need it to navigate all these emotions you’re having and to process them in a healthy way. You can’t drink through this pain or self isolate about it. Reach out to friends and family and talk about it before it eats you alive. Emotional affairs are one step away from physical. You probably won’t get the answers you need and a rational justification about why this happened. Your own mental health is what’s important now, not trying to chase a girl who clearly doesn’t love you anymore. It sucks more than anything else in the world will and makes you feel worthless, but nothing justifies cheating. You have done nothing wrong. PM me and I’ll tell you my awful story of how I found out and how I’m on the road to healing. Please take care of yourself. It’s the most important thing you can do.</t>
  </si>
  <si>
    <t>https://www.reddit.com/r/relationship_advice/comments/1aw7p9a/i_25m_just_found_out_my_wife_21f_was_cheating_on/krfl7ys/</t>
  </si>
  <si>
    <t>krfd4ju</t>
  </si>
  <si>
    <t>The words wife and 21 year old together makes cheating likely to happen. Why did you get married so early?</t>
  </si>
  <si>
    <t>https://www.reddit.com/r/relationship_advice/comments/1aw7p9a/i_25m_just_found_out_my_wife_21f_was_cheating_on/krfd4ju/</t>
  </si>
  <si>
    <t>krffrjs</t>
  </si>
  <si>
    <t>FerretLover12741</t>
  </si>
  <si>
    <t>You guys are so young to be married. You are definitely younger than most married Americans. And this is why you are too young to be making decisions as serious as marriage.</t>
  </si>
  <si>
    <t>https://www.reddit.com/r/relationship_advice/comments/1aw7p9a/i_25m_just_found_out_my_wife_21f_was_cheating_on/krffrjs/</t>
  </si>
  <si>
    <t>krfhxkv</t>
  </si>
  <si>
    <t>ThrowRAant17</t>
  </si>
  <si>
    <t>Remember that her actions should speak so much louder than what she tells you. You’re also still super young, divorcing will hurt for sure but moving on with someone who respects you is worth it.</t>
  </si>
  <si>
    <t>https://www.reddit.com/r/relationship_advice/comments/1aw7p9a/i_25m_just_found_out_my_wife_21f_was_cheating_on/krfhxkv/</t>
  </si>
  <si>
    <t>krfjxur</t>
  </si>
  <si>
    <t>change bank passwords and lawyer up</t>
  </si>
  <si>
    <t>https://www.reddit.com/r/relationship_advice/comments/1aw7p9a/i_25m_just_found_out_my_wife_21f_was_cheating_on/krfjxur/</t>
  </si>
  <si>
    <t>krfk3y5</t>
  </si>
  <si>
    <t>Abbazabba616</t>
  </si>
  <si>
    <t>Get that divorce, and quickly. Imagine the headache you will be in if she gets pregnant with someone else while you’re still married to her.</t>
  </si>
  <si>
    <t>https://www.reddit.com/r/relationship_advice/comments/1aw7p9a/i_25m_just_found_out_my_wife_21f_was_cheating_on/krfk3y5/</t>
  </si>
  <si>
    <t>krfk6qn</t>
  </si>
  <si>
    <t>NinoCrown</t>
  </si>
  <si>
    <t>Ultimately YOU gotta be the one threatening with the divorce, not her. It’s her infidelity that brought you here. Privacy and secrecy are two distinct things in a marriage and can’t dwell at the same time.</t>
  </si>
  <si>
    <t>https://www.reddit.com/r/relationship_advice/comments/1aw7p9a/i_25m_just_found_out_my_wife_21f_was_cheating_on/krfk6qn/</t>
  </si>
  <si>
    <t>krfkfxi</t>
  </si>
  <si>
    <t>ThrowRA10062013</t>
  </si>
  <si>
    <t>she knows you will see that it is not just emotional.  
 Leave, she doesnt even seem remoseful or accountable.</t>
  </si>
  <si>
    <t>https://www.reddit.com/r/relationship_advice/comments/1aw7p9a/i_25m_just_found_out_my_wife_21f_was_cheating_on/krfkfxi/</t>
  </si>
  <si>
    <t>krfkgo4</t>
  </si>
  <si>
    <t>Sea_Data9598</t>
  </si>
  <si>
    <t>Divorce her. Please just divorce her and find someone who respects you and protects their heart and yours.</t>
  </si>
  <si>
    <t>https://www.reddit.com/r/relationship_advice/comments/1aw7p9a/i_25m_just_found_out_my_wife_21f_was_cheating_on/krfkgo4/</t>
  </si>
  <si>
    <t>krfl50g</t>
  </si>
  <si>
    <t>Specialist-Ad5796</t>
  </si>
  <si>
    <t>There's nudes. There's sexting. That's what she doesn't want you to see. 
So just end it. She clearly only married you for the wedding, not the marriage.</t>
  </si>
  <si>
    <t>https://www.reddit.com/r/relationship_advice/comments/1aw7p9a/i_25m_just_found_out_my_wife_21f_was_cheating_on/krfl50g/</t>
  </si>
  <si>
    <t>krfm6es</t>
  </si>
  <si>
    <t>She has cut off her husband from intimacy and given monogamy to her affair partner. I don’t see how this marriage can be saved and if you have any self respect you will divorce her.</t>
  </si>
  <si>
    <t>https://www.reddit.com/r/relationship_advice/comments/1aw7p9a/i_25m_just_found_out_my_wife_21f_was_cheating_on/krfm6es/</t>
  </si>
  <si>
    <t>krfnffi</t>
  </si>
  <si>
    <t>NexStarMedia</t>
  </si>
  <si>
    <t>I don't understand why any of your friends would tell you to work it out with the cheater. I'd split. Getting any kind of information out of her was like pulling teeth. And she basically chose the other guy over you with how she was sleeping on the couch instead of the bed and refusing to shower with you.
Work WHAT out exactly?</t>
  </si>
  <si>
    <t>https://www.reddit.com/r/relationship_advice/comments/1aw7p9a/i_25m_just_found_out_my_wife_21f_was_cheating_on/krfnffi/</t>
  </si>
  <si>
    <t>krfno2j</t>
  </si>
  <si>
    <t>Bourne1978</t>
  </si>
  <si>
    <t>It happened to me, exactly the same events: privacy of her phone, distancing, flirting, meeting up. Emotional cheating? Nah, don’t believe it. She slept with him. But what difference does it make? She is not invested in your relationship anymore. If u Don’t have children, time to end it. Any counselling will just hurt even more. Ultimately it’s up to u.</t>
  </si>
  <si>
    <t>https://www.reddit.com/r/relationship_advice/comments/1aw7p9a/i_25m_just_found_out_my_wife_21f_was_cheating_on/krfno2j/</t>
  </si>
  <si>
    <t>krfiagf</t>
  </si>
  <si>
    <t>This subreddit is ridiculous.  All these people saying "wHy dID yOu marRy sO yOuNG??"
You're entitled to have what opinions you like about the ideal age to get married, but that's not what OP is asking right now.
He's asking for advice about a specific issue, not for you to critique his decision to get married in the first place.
OP, if she's not willing to work with you on this, it's not looking good.  But honestly, you've already got opinions from other people who know you both better.  Talk to those people.  The posters here aren't qualified to be the deciding vote on a serious life decision.</t>
  </si>
  <si>
    <t>https://www.reddit.com/r/relationship_advice/comments/1aw7p9a/i_25m_just_found_out_my_wife_21f_was_cheating_on/krfiagf/</t>
  </si>
  <si>
    <t>krfiyvw</t>
  </si>
  <si>
    <t>Legitimate-Poetry162</t>
  </si>
  <si>
    <t>Yeah that’s goes my ex acted and he definitely fd them. What were the issues in your relationship before? Obviously there was some.</t>
  </si>
  <si>
    <t>https://www.reddit.com/r/relationship_advice/comments/1aw7p9a/i_25m_just_found_out_my_wife_21f_was_cheating_on/krfiyvw/</t>
  </si>
  <si>
    <t>krfj43f</t>
  </si>
  <si>
    <t>Yeah that sounds exactly like my ex and he definitely slept with them. What were the issues in the relationship b4 this? I think it’s over dude.</t>
  </si>
  <si>
    <t>https://www.reddit.com/r/relationship_advice/comments/1aw7p9a/i_25m_just_found_out_my_wife_21f_was_cheating_on/krfj43f/</t>
  </si>
  <si>
    <t>krfjqu0</t>
  </si>
  <si>
    <t>AbbreviationsTree</t>
  </si>
  <si>
    <t>Talk to a lawyer. Idk what the laws are. But that's your first step. And make records of conversations etc. you need proof for the divorce if you don't want to get screwed over giving stuff to a cheater if you can help it.
Anyway OP what you're going through is horrible, I wish you the best in the months to come. Please update us with how it turns out for you.</t>
  </si>
  <si>
    <t>https://www.reddit.com/r/relationship_advice/comments/1aw7p9a/i_25m_just_found_out_my_wife_21f_was_cheating_on/krfjqu0/</t>
  </si>
  <si>
    <t>krfjsj6</t>
  </si>
  <si>
    <t>Serve her divorce papers then she will know you are serious. If she changes you don’t have to follow through with the divorce.</t>
  </si>
  <si>
    <t>https://www.reddit.com/r/relationship_advice/comments/1aw7p9a/i_25m_just_found_out_my_wife_21f_was_cheating_on/krfjsj6/</t>
  </si>
  <si>
    <t>krfkq2u</t>
  </si>
  <si>
    <t>Are you in a "no fault" state? If not, the messages will demoher infidelity, meaning her losing big in a divorce... Otherwise, she already told you that you will divorce her guaranteed, if you will read them, while not knowing exactly what happened, gives her the benefit of the doubt. And probably will soften you and keep the (sham of) marriage...
Divorce her. Now!</t>
  </si>
  <si>
    <t>https://www.reddit.com/r/relationship_advice/comments/1aw7p9a/i_25m_just_found_out_my_wife_21f_was_cheating_on/krfkq2u/</t>
  </si>
  <si>
    <t>krfkvv7</t>
  </si>
  <si>
    <t>Living_Plant3916</t>
  </si>
  <si>
    <t>If they haven't slept together, they've definitely exchanged nudes and sexted at the very least. 
Leave.</t>
  </si>
  <si>
    <t>https://www.reddit.com/r/relationship_advice/comments/1aw7p9a/i_25m_just_found_out_my_wife_21f_was_cheating_on/krfkvv7/</t>
  </si>
  <si>
    <t>krfkwgp</t>
  </si>
  <si>
    <t>https://www.reddit.com/r/relationship_advice/comments/1aw7p9a/i_25m_just_found_out_my_wife_21f_was_cheating_on/krfkwgp/</t>
  </si>
  <si>
    <t>krfky4z</t>
  </si>
  <si>
    <t>maryjanetookie</t>
  </si>
  <si>
    <t>She’s already told you what you need to do. Divorce. If she’s willing to protect what’s on her phone from you it’s because she’s done WAY more than emotionally cheat. 
Sadly people like this will never change so it’s not worth sticking around for. Save yourself and go find someone who will actually be good for you</t>
  </si>
  <si>
    <t>https://www.reddit.com/r/relationship_advice/comments/1aw7p9a/i_25m_just_found_out_my_wife_21f_was_cheating_on/krfky4z/</t>
  </si>
  <si>
    <t>krfl48i</t>
  </si>
  <si>
    <t>I don’t believe she didn’t sleep with him at all - if it’s all there why not show you.</t>
  </si>
  <si>
    <t>https://www.reddit.com/r/relationship_advice/comments/1aw7p9a/i_25m_just_found_out_my_wife_21f_was_cheating_on/krfl48i/</t>
  </si>
  <si>
    <t>krfldkr</t>
  </si>
  <si>
    <t>Decent_Bandicoot122</t>
  </si>
  <si>
    <t>You are too young to live like this. The behavior from her towards you is despicable. You need to get your head on straight because she will be back when it doesn't work out. She has proven herself to be a nasty, hot mess. You can do so much better. Go find yourself a good woman. And no young ones. Their brains aren't even developed until they are 23.</t>
  </si>
  <si>
    <t>https://www.reddit.com/r/relationship_advice/comments/1aw7p9a/i_25m_just_found_out_my_wife_21f_was_cheating_on/krfldkr/</t>
  </si>
  <si>
    <t>krflkob</t>
  </si>
  <si>
    <t>Bill2550</t>
  </si>
  <si>
    <t>If she STILL wouldn’t show you her phone, then the phone has something on there waayyyy worse than what she has admitted to, or else why not show it to prove her case?
This is over man, she has been physical with a coworker and doesn’t seem very remorseful at all.  And all the red flags you ignored before this mean it has been going on for awhile.
Is she willing to get a new job and go no contact with the guy?  
“It’s a lot harder to be walked on when you are standing up!”
Updateme</t>
  </si>
  <si>
    <t>https://www.reddit.com/r/relationship_advice/comments/1aw7p9a/i_25m_just_found_out_my_wife_21f_was_cheating_on/krflkob/</t>
  </si>
  <si>
    <t>krflleq</t>
  </si>
  <si>
    <t>Jaychrome</t>
  </si>
  <si>
    <t>I bet it's more than emotional cheating. I bet they have already slept together. She would rather get a divorce than show you what's on her phone wow. Divorce her ass immediately.</t>
  </si>
  <si>
    <t>https://www.reddit.com/r/relationship_advice/comments/1aw7p9a/i_25m_just_found_out_my_wife_21f_was_cheating_on/krflleq/</t>
  </si>
  <si>
    <t>krflli1</t>
  </si>
  <si>
    <t>EsemannL</t>
  </si>
  <si>
    <t>! RemindMe 2 weeks</t>
  </si>
  <si>
    <t>https://www.reddit.com/r/relationship_advice/comments/1aw7p9a/i_25m_just_found_out_my_wife_21f_was_cheating_on/krflli1/</t>
  </si>
  <si>
    <t>krflq7l</t>
  </si>
  <si>
    <t>Remarkable-Act-7423</t>
  </si>
  <si>
    <t>This is not a resolvable situation. She’s doing more than just emotionally cheating. She’s gone all the way. And now he’s dumping her too probably. Maybe he just found out she’s married and lied about it. Hence the not wearing her ring. 
You need to learn your lesson and don’t be a doormat. She was already gone. Understand that. You’re not breaking up with her. She already broke up with you a while ago. And I’m sure there are more evidentiary clues than you mentioned. 
The hard part is that for you this is only now happening. So it’s still raw, painful, confusing and the feeling of disrespect for you and your marriage, the betrayal, anger, sadness etc are so strong right now. 
To top it off, she can still get half your shit or more, even as young as you are even though she was the one cheating. Good thing is that it’s good she showed you who she is now when half of your shit might not be much. She’s not worthy of you. 
There isn’t much upside to getting married for this younger generation of men unfortunately. I watched two of my relatives go through it unfortunately right at a time when there was a lot to lose including kids. Both times as a result of infidelity by the women. And their lives were recked with alimony and child support. Took them years to recover. 
So believe me. Again she will do this to you if you stay. And the next time it might be way more costly. Move on. Unfortunately the statistics point to the fact that it’s more likely than not that divorce will happen again. So do with that what you may. Good luck.</t>
  </si>
  <si>
    <t>https://www.reddit.com/r/relationship_advice/comments/1aw7p9a/i_25m_just_found_out_my_wife_21f_was_cheating_on/krflq7l/</t>
  </si>
  <si>
    <t>krfmjs9</t>
  </si>
  <si>
    <t>No-Communication9979</t>
  </si>
  <si>
    <t>She told you point blank that if you saw what they wrote each other you would divorce her. It doesn’t take a rocket scientist to understand what that means. Also, she’s not showing any emotion or remorse. Instead, she’s upset her plans of seeing him were changed. She’s more emotional about NOT seeing him than helping you trust her. That means he’s WAY more important to her right now than you are.
The fact that she’s seeing him alone means that it’s definitely physical. The text prove it and that’s why she wants to hide them. Hire a lawyer and start the process. Expose her to close family and friends before she makes you the paranoid, insecure bad guy.
UpdateMe!</t>
  </si>
  <si>
    <t>https://www.reddit.com/r/relationship_advice/comments/1aw7p9a/i_25m_just_found_out_my_wife_21f_was_cheating_on/krfmjs9/</t>
  </si>
  <si>
    <t>krfmows</t>
  </si>
  <si>
    <t>lonewolf369963</t>
  </si>
  <si>
    <t>&gt;She made it clear that she would rather have a divorce than let me see what was on the phone. 
This right here should be the wake up call for you to end it. End the marriage and save yourself.</t>
  </si>
  <si>
    <t>https://www.reddit.com/r/relationship_advice/comments/1aw7p9a/i_25m_just_found_out_my_wife_21f_was_cheating_on/krfmows/</t>
  </si>
  <si>
    <t>krfnaci</t>
  </si>
  <si>
    <t>Ok_Kangaroo_1873</t>
  </si>
  <si>
    <t>Sadly, if she won’t show you what’s in there and immediately stops her behavior, you’re looking at a divorce.  She’s already checked out of your marriage.</t>
  </si>
  <si>
    <t>https://www.reddit.com/r/relationship_advice/comments/1aw7p9a/i_25m_just_found_out_my_wife_21f_was_cheating_on/krfnaci/</t>
  </si>
  <si>
    <t>krfndlp</t>
  </si>
  <si>
    <t>Da_Sigismund</t>
  </si>
  <si>
    <t>If sh le didn't do it, she is preparing herself to do it. One way or another, she is a cheater. Time to go nuclear, divorce and move on. Wasting your time with people like this will only make the eventual separation worse. </t>
  </si>
  <si>
    <t>https://www.reddit.com/r/relationship_advice/comments/1aw7p9a/i_25m_just_found_out_my_wife_21f_was_cheating_on/krfndlp/</t>
  </si>
  <si>
    <t>krfnpku</t>
  </si>
  <si>
    <t>Sue_Ridge_Here1</t>
  </si>
  <si>
    <t>You seem like a very nice person and you're young and you need someone you can trust, someone you can build a life with and it's definitely not your current wife. Focus on some solutions here, I think you're pushing shit uphill, it's so difficult to rebuild trust in an intimate relationship, let alone a marriage. She's definitely having sex with the co-worker, she's young, shit happens and she needs to stay single. Good luck to you mate. I have been in your exact position and made a complete fool of myself over some dumb guy who was cheating on me with a skanky co-worker. Bad for the soul and terrible for your mental health. </t>
  </si>
  <si>
    <t>https://www.reddit.com/r/relationship_advice/comments/1aw7p9a/i_25m_just_found_out_my_wife_21f_was_cheating_on/krfnpku/</t>
  </si>
  <si>
    <t>krfofeu</t>
  </si>
  <si>
    <t>West-Adhesiveness555</t>
  </si>
  <si>
    <t>I think you should talk to a lawyer and see your options. The fact that she wasn’t sleeping with you in your bed could mean she was keeping herself for him, like she needed not to cheat on him with you. She developed feelings for this person, maybe started a relationship with him and now is upset because maybe he got what he wanted, sleep with her, and now doesn’t want to proceed to have a more serious relationship. You need to end it.</t>
  </si>
  <si>
    <t>https://www.reddit.com/r/relationship_advice/comments/1aw7p9a/i_25m_just_found_out_my_wife_21f_was_cheating_on/krfofeu/</t>
  </si>
  <si>
    <t>krfw049</t>
  </si>
  <si>
    <t>Due-Parsley953</t>
  </si>
  <si>
    <t>She's definitely done more with this guy than she's telling you, she isn't telling you anywhere near the whole story, she's giving you drips in a futile attempt at appeasing you.
I would be considering divorce proceedings, she won't improve, she will likely repeat this behaviour.</t>
  </si>
  <si>
    <t>https://www.reddit.com/r/relationship_advice/comments/1aw7p9a/i_25m_just_found_out_my_wife_21f_was_cheating_on/krfw049/</t>
  </si>
  <si>
    <t>krfxgit</t>
  </si>
  <si>
    <t>N0S0UP_4U</t>
  </si>
  <si>
    <t>I posted a comment earlier saying how you might be able to work this out but I changed my mind so I’m editing it. Just file for divorce. How would you like for her to get pregnant and then you have to wonder whether the baby is yours and possibly have the embarrassment of having to tell your family that you’re divorcing her because another man fathered her child? I know someone who had to do that. It’s not fun. Just leave, you can do better than this. </t>
  </si>
  <si>
    <t>https://www.reddit.com/r/relationship_advice/comments/1aw7p9a/i_25m_just_found_out_my_wife_21f_was_cheating_on/krfxgit/</t>
  </si>
  <si>
    <t>krg5knv</t>
  </si>
  <si>
    <t>Beerded-1</t>
  </si>
  <si>
    <t>She’s told you she cheated, has essentially zero remorse, and chose divorce over transparency.
At this point she’s likely covered all of her tracks and you’ll never know the full truth. Sorry bud, it’s over.</t>
  </si>
  <si>
    <t>https://www.reddit.com/r/relationship_advice/comments/1aw7p9a/i_25m_just_found_out_my_wife_21f_was_cheating_on/krg5knv/</t>
  </si>
  <si>
    <t>krgbtxw</t>
  </si>
  <si>
    <t>Privacy when married means you close the bathroom door.
Secrecy when married means you hide your phone so you can keep your cheating hidden from your spouse.
Your wife has asserted privacy when she really meant secrecy.</t>
  </si>
  <si>
    <t>https://www.reddit.com/r/relationship_advice/comments/1aw7p9a/i_25m_just_found_out_my_wife_21f_was_cheating_on/krgbtxw/</t>
  </si>
  <si>
    <t>krgegms</t>
  </si>
  <si>
    <t>gidgetcocoa2</t>
  </si>
  <si>
    <t>Leave.  There's no reason to with anyone else. File the divorce papers.  You are deserving of someone who loves you completely. Those vows didn't mean anything to her.  Divorce.</t>
  </si>
  <si>
    <t>https://www.reddit.com/r/relationship_advice/comments/1aw7p9a/i_25m_just_found_out_my_wife_21f_was_cheating_on/krgegms/</t>
  </si>
  <si>
    <t>krfd7gh</t>
  </si>
  <si>
    <t>Fibonacci167</t>
  </si>
  <si>
    <t>Serious question, why are people getting married at 20/21 years old ?</t>
  </si>
  <si>
    <t>https://www.reddit.com/r/relationship_advice/comments/1aw7p9a/i_25m_just_found_out_my_wife_21f_was_cheating_on/krfd7gh/</t>
  </si>
  <si>
    <t>krfguq3</t>
  </si>
  <si>
    <t>The only benefits to marrying young are tax breaks.
Young marriage is a horrible idea that ties two people to together in a way that’s extremely difficult to escape, when they barely even know themselves, let alone each other. 
If you want to be with someone, be with them. If you get to 30 and you’re still together, talk about marriage.</t>
  </si>
  <si>
    <t>https://www.reddit.com/r/relationship_advice/comments/1aw7p9a/i_25m_just_found_out_my_wife_21f_was_cheating_on/krfguq3/</t>
  </si>
  <si>
    <t>krfj4mi</t>
  </si>
  <si>
    <t>Dracojaco96</t>
  </si>
  <si>
    <t>Leave now. Took me two years before my wife’s infidelity(emotional affair she ended after she says they got drunk at a bar and kissed one night) hit me and it came back like a ton of bricks. At the time I was more worried about her and making sure she was okay so I just bottled up how I felt and out on a mask till she was better. Now I want to scrape flesh and the tattoos we got together while it was going on off of my body. I’m in a terrible headspace and I don’t feel like I have any actual recourse because we both moved past it and are better then ever. The pain doesn’t stop or go away, and you’re trust in her will never be the same.</t>
  </si>
  <si>
    <t>https://www.reddit.com/r/relationship_advice/comments/1aw7p9a/i_25m_just_found_out_my_wife_21f_was_cheating_on/krfj4mi/</t>
  </si>
  <si>
    <t>krfkipt</t>
  </si>
  <si>
    <t>ILOVEINTERNETLEAN</t>
  </si>
  <si>
    <t>Well the best way to move forward is to soul searching, and hit the gym and stay on top of work and keep repeating. Also pray.</t>
  </si>
  <si>
    <t>https://www.reddit.com/r/relationship_advice/comments/1aw7p9a/i_25m_just_found_out_my_wife_21f_was_cheating_on/krfkipt/</t>
  </si>
  <si>
    <t>krflopu</t>
  </si>
  <si>
    <t>BennysMutha21</t>
  </si>
  <si>
    <t>Being over the age of 27 should be mandatory for a marriage license because fuck some people are not ready for that type of commitment</t>
  </si>
  <si>
    <t>https://www.reddit.com/r/relationship_advice/comments/1aw7p9a/i_25m_just_found_out_my_wife_21f_was_cheating_on/krflopu/</t>
  </si>
  <si>
    <t>krfj00k</t>
  </si>
  <si>
    <t>Footballmom03</t>
  </si>
  <si>
    <t>As someone who was married at 18 I can tell you she wasn’t ready. This is the age most people are figuring out who they are and who/what they like. You want a “fun” life. I never cheated but did have the “what if” thoughts. And would have to shut myself down to enjoying attention/flirting from other guys.  
My husband ended up cheating and I think it’s because we got married so young. He didn’t appreciate me. He didn’t know what else was out there so the grass seemed greener.
If she is “emotionally” cheating (I believe it’s more) that almost hurts more. When it’s physical it still hurts but emotional they are opening themselves up to parts that should only be for their SO. Being vulnerable and probably talking bad about SO. 
She is being selfish. She cares more about this guy and their relationship than you. I know it hurts but its better to leave now than when you have kids. Kids get SO hurt in it all.</t>
  </si>
  <si>
    <t>https://www.reddit.com/r/relationship_advice/comments/1aw7p9a/i_25m_just_found_out_my_wife_21f_was_cheating_on/krfj00k/</t>
  </si>
  <si>
    <t>krfjcz7</t>
  </si>
  <si>
    <t>Pryyda</t>
  </si>
  <si>
    <t>Imagine marrying someone at 21. Yikes.</t>
  </si>
  <si>
    <t>https://www.reddit.com/r/relationship_advice/comments/1aw7p9a/i_25m_just_found_out_my_wife_21f_was_cheating_on/krfjcz7/</t>
  </si>
  <si>
    <t>krfghb2</t>
  </si>
  <si>
    <t>NeighborhoodFinal956</t>
  </si>
  <si>
    <t>You know this always seems to happen in the western countries. 
Gotta give props to 3rd world countries. People there either hide it really well or don’t cheat at all because they know they’ll get the shit beaten out of them if discovered.</t>
  </si>
  <si>
    <t>https://www.reddit.com/r/relationship_advice/comments/1aw7p9a/i_25m_just_found_out_my_wife_21f_was_cheating_on/krfghb2/</t>
  </si>
  <si>
    <t>krfitvo</t>
  </si>
  <si>
    <t>Women with red flags will date/marry men with low/no self-esteem because men with low/no self-esteem will put up with/ignore her red flags. 
She doesn’t respect her man because he does not respect himself. If he respected himself, he wouldn’t be with her in the first place.</t>
  </si>
  <si>
    <t>https://www.reddit.com/r/relationship_advice/comments/1aw7p9a/i_25m_just_found_out_my_wife_21f_was_cheating_on/krfitvo/</t>
  </si>
  <si>
    <t>krgb4pe</t>
  </si>
  <si>
    <t>Bur-Gurz</t>
  </si>
  <si>
    <t>Ya. Don’t be married in your 20s</t>
  </si>
  <si>
    <t>https://www.reddit.com/r/relationship_advice/comments/1aw7p9a/i_25m_just_found_out_my_wife_21f_was_cheating_on/krgb4pe/</t>
  </si>
  <si>
    <t>krgeljb</t>
  </si>
  <si>
    <t>SweatyLiterary</t>
  </si>
  <si>
    <t>Bro she's definitely sleeping with him and you're a goddamn fool if you try to fix this shitty relationship</t>
  </si>
  <si>
    <t>https://www.reddit.com/r/relationship_advice/comments/1aw7p9a/i_25m_just_found_out_my_wife_21f_was_cheating_on/krgeljb/</t>
  </si>
  <si>
    <t>krfhgt0</t>
  </si>
  <si>
    <t>Z400preng</t>
  </si>
  <si>
    <t>Probably asking for something like this to happen when you marry someone who’s prefrontal cortex isn’t fully developed yet lol</t>
  </si>
  <si>
    <t>https://www.reddit.com/r/relationship_advice/comments/1aw7p9a/i_25m_just_found_out_my_wife_21f_was_cheating_on/krfhgt0/</t>
  </si>
  <si>
    <t>krfjayv</t>
  </si>
  <si>
    <t>https://youtube.com/shorts/mrW754KxQWQ?si=zFIl4zk-g9ddxeoV</t>
  </si>
  <si>
    <t>https://www.reddit.com/r/relationship_advice/comments/1aw7p9a/i_25m_just_found_out_my_wife_21f_was_cheating_on/krfjayv/</t>
  </si>
  <si>
    <t>krfm2am</t>
  </si>
  <si>
    <t>Orion_thames</t>
  </si>
  <si>
    <t>She's too immature, can't be trusted again, leave her but get proofs first.</t>
  </si>
  <si>
    <t>https://www.reddit.com/r/relationship_advice/comments/1aw7p9a/i_25m_just_found_out_my_wife_21f_was_cheating_on/krfm2am/</t>
  </si>
  <si>
    <t>krfm5r0</t>
  </si>
  <si>
    <t>n41-5h1</t>
  </si>
  <si>
    <t>Leave her</t>
  </si>
  <si>
    <t>https://www.reddit.com/r/relationship_advice/comments/1aw7p9a/i_25m_just_found_out_my_wife_21f_was_cheating_on/krfm5r0/</t>
  </si>
  <si>
    <t>krfmuwm</t>
  </si>
  <si>
    <t>in_and_out_burger</t>
  </si>
  <si>
    <t>Don’t marry a 21 year old….</t>
  </si>
  <si>
    <t>https://www.reddit.com/r/relationship_advice/comments/1aw7p9a/i_25m_just_found_out_my_wife_21f_was_cheating_on/krfmuwm/</t>
  </si>
  <si>
    <t>krfmyjl</t>
  </si>
  <si>
    <t>SepiaToneHitchhiker</t>
  </si>
  <si>
    <t>She’s 21? Did you get married yesterday?!?! This is doomed</t>
  </si>
  <si>
    <t>https://www.reddit.com/r/relationship_advice/comments/1aw7p9a/i_25m_just_found_out_my_wife_21f_was_cheating_on/krfmyjl/</t>
  </si>
  <si>
    <t>krfn17z</t>
  </si>
  <si>
    <t>Avtomati1k</t>
  </si>
  <si>
    <t>Whats there to work out?</t>
  </si>
  <si>
    <t>https://www.reddit.com/r/relationship_advice/comments/1aw7p9a/i_25m_just_found_out_my_wife_21f_was_cheating_on/krfn17z/</t>
  </si>
  <si>
    <t>krfn605</t>
  </si>
  <si>
    <t>EnthusiasmLow3388</t>
  </si>
  <si>
    <t>Sorry mate, the moment she said no to looking at her phone she made her final choice and it was him over you.  
Cut your losses and divorce ASAP.  All the standard advice to people who have been cheated on... get tested, freeze credit cards so she can't run up debt...etc.
Good Luck</t>
  </si>
  <si>
    <t>https://www.reddit.com/r/relationship_advice/comments/1aw7p9a/i_25m_just_found_out_my_wife_21f_was_cheating_on/krfn605/</t>
  </si>
  <si>
    <t>krfn7l1</t>
  </si>
  <si>
    <t>arobsum</t>
  </si>
  <si>
    <t>Leave . If she won’t show you it’s worse than you think</t>
  </si>
  <si>
    <t>https://www.reddit.com/r/relationship_advice/comments/1aw7p9a/i_25m_just_found_out_my_wife_21f_was_cheating_on/krfn7l1/</t>
  </si>
  <si>
    <t>krfo1jr</t>
  </si>
  <si>
    <t>CaregiverNo2642</t>
  </si>
  <si>
    <t>Why would she cheat on you? Just a thought</t>
  </si>
  <si>
    <t>https://www.reddit.com/r/relationship_advice/comments/1aw7p9a/i_25m_just_found_out_my_wife_21f_was_cheating_on/krfo1jr/</t>
  </si>
  <si>
    <t>krfo4mf</t>
  </si>
  <si>
    <t>jonathonsellers</t>
  </si>
  <si>
    <t>I think she wanted to get caught.</t>
  </si>
  <si>
    <t>https://www.reddit.com/r/relationship_advice/comments/1aw7p9a/i_25m_just_found_out_my_wife_21f_was_cheating_on/krfo4mf/</t>
  </si>
  <si>
    <t>krfoki5</t>
  </si>
  <si>
    <t>korli74</t>
  </si>
  <si>
    <t>The fact that you gave her an ultimatum and she chose divorce isn't a surprise. People don't respond well to ultimatums. If you want to continue the conversation and you are willing to work things out with her,  , suggest the two of you could begin couples therapy to work things out if she wants to preserve marriage, provided she breaks things off with this man. 
You need to get tested for STIs just in case she did have some type of activity with him, and be aware that some of them do not  become symptomatic or turn up on testing even in the first year. 
Good luck</t>
  </si>
  <si>
    <t>https://www.reddit.com/r/relationship_advice/comments/1aw7p9a/i_25m_just_found_out_my_wife_21f_was_cheating_on/krfoki5/</t>
  </si>
  <si>
    <t>krfoos5</t>
  </si>
  <si>
    <t>ResponsibilityNo5795</t>
  </si>
  <si>
    <t>Just like what everybody is saying she's trickle truthing you by making it not sound as bad as it actually is and the fact that she won't let you see her phone confirms it. If you truly believe in 2nd chances then go for it but cheating is where I draw the line, things that aren't cheating related are salvageable, sometimes.</t>
  </si>
  <si>
    <t>https://www.reddit.com/r/relationship_advice/comments/1aw7p9a/i_25m_just_found_out_my_wife_21f_was_cheating_on/krfoos5/</t>
  </si>
  <si>
    <t>krfoqcg</t>
  </si>
  <si>
    <t>seachan_ofthe_dead</t>
  </si>
  <si>
    <t>She emotionally cheated with his dick too. Sorry dude but you need to cut this one loose. This will be an ongoing problem, once a cheater, always a cheater. She killed the trust in your relationship and when confronted with it, she couldn’t even respect you enough to be totally honest.</t>
  </si>
  <si>
    <t>https://www.reddit.com/r/relationship_advice/comments/1aw7p9a/i_25m_just_found_out_my_wife_21f_was_cheating_on/krfoqcg/</t>
  </si>
  <si>
    <t>krfosf2</t>
  </si>
  <si>
    <t>NorwegianTrollesse</t>
  </si>
  <si>
    <t>Even if she didn't sleep with him, emotional infidelity is infidelity. The lies are bad enough, and I seriously hate the excuse "I kept it secret because I knew you'd react like this" when you're reacting to the lies in themselves</t>
  </si>
  <si>
    <t>https://www.reddit.com/r/relationship_advice/comments/1aw7p9a/i_25m_just_found_out_my_wife_21f_was_cheating_on/krfosf2/</t>
  </si>
  <si>
    <t>krfowbc</t>
  </si>
  <si>
    <t>LadyKlepsydra</t>
  </si>
  <si>
    <t>She must have told him some awful things about you if she would rather divorce than show you, and definitely did way more that she is admitting to. 
Seriously, the "if you see it, you will divorce me, so I will rather just divorce" thing makes very little sense. She is scared of you freaking out bc of what she said, so it must have been terrible. I'm willing to bet they had sex, lots of it even.
Leave. If she won't even come clean about what she did/said, there is 0 chances here. Cheating can only be worked through with COMPLETE TRANSPARENCY.</t>
  </si>
  <si>
    <t>https://www.reddit.com/r/relationship_advice/comments/1aw7p9a/i_25m_just_found_out_my_wife_21f_was_cheating_on/krfowbc/</t>
  </si>
  <si>
    <t>krfoxxe</t>
  </si>
  <si>
    <t>OuchMyBacky</t>
  </si>
  <si>
    <t>The bad news 
- She sucked and f*cked his hotdog for sure
The good news
- you’re only 25. Be single for 2-3 years. At 28/29 you can date a hot smoke show 24-25 year old and you still have your whole life ahead! Go to the gym , read books, chill with friends , travel and try to divorce as cleanly as possible. You need to bite your lip / tongue until the paper work is finalized. Maybe she won’t get alimony if you can divorce cleanly. After the clean divorce run her name through the mud.</t>
  </si>
  <si>
    <t>https://www.reddit.com/r/relationship_advice/comments/1aw7p9a/i_25m_just_found_out_my_wife_21f_was_cheating_on/krfoxxe/</t>
  </si>
  <si>
    <t>krfozuk</t>
  </si>
  <si>
    <t>Niiohontehsha</t>
  </si>
  <si>
    <t>I do not understand why people get married so early when their brains aren’t even fully developed — you both are far too young to be in a serious committed relationship. Your 20s are for figuring out who you are as a person not as a spouse. The trust is broken and this was your starter marriage. It’s over. Go find out who you are and who you are more compatible with, because it’s not with this child you are mistakenly calling your wife.</t>
  </si>
  <si>
    <t>https://www.reddit.com/r/relationship_advice/comments/1aw7p9a/i_25m_just_found_out_my_wife_21f_was_cheating_on/krfozuk/</t>
  </si>
  <si>
    <t>krfp2ng</t>
  </si>
  <si>
    <t>Lifeiammeforever</t>
  </si>
  <si>
    <t>Feel like I’m reliving a past relationship reading this, man this best thing I ever did was walk away. When I did that it was like a thousand pounds had left my shoulders and I was constantly paranoid or scared about what she might be doing or where she is.</t>
  </si>
  <si>
    <t>https://www.reddit.com/r/relationship_advice/comments/1aw7p9a/i_25m_just_found_out_my_wife_21f_was_cheating_on/krfp2ng/</t>
  </si>
  <si>
    <t>krfp3hh</t>
  </si>
  <si>
    <t>Mike_Jones_7</t>
  </si>
  <si>
    <t>I say split now. You're both way too young for a life of this.</t>
  </si>
  <si>
    <t>https://www.reddit.com/r/relationship_advice/comments/1aw7p9a/i_25m_just_found_out_my_wife_21f_was_cheating_on/krfp3hh/</t>
  </si>
  <si>
    <t>krfp5f3</t>
  </si>
  <si>
    <t>Ruthless_Bunny</t>
  </si>
  <si>
    <t>They call them “starter-marriages” for a reason. Clearly your wife is not mature enough to be married.  And why would anyone think she was?   She’s only 21 now, how old was she when you were dating?  Her brain isn’t even finished forming.
Stop playing games.  You know she’s. It really wanting to be married anymore.   And you know she does’t wanting to be with YOU anymore 
She’s dating a new guy to see if she can go from you to him.  Otherwise she’d have to go back home and she doesn’t want to do that. 
If she were writing in, I’d tell her to live on her own for awhile, mature and have fun.  But she’s going to do what she’s going to do 
As for you, as much as you’d rather not, it’s time to contemplate divorce.</t>
  </si>
  <si>
    <t>https://www.reddit.com/r/relationship_advice/comments/1aw7p9a/i_25m_just_found_out_my_wife_21f_was_cheating_on/krfp5f3/</t>
  </si>
  <si>
    <t>krfp8ua</t>
  </si>
  <si>
    <t>educatorship</t>
  </si>
  <si>
    <t>If she is cheating on you at 21, she is not ready for a lifelong commitment. I'm sorry you are dealing with this, but please end it before there are children involved.</t>
  </si>
  <si>
    <t>https://www.reddit.com/r/relationship_advice/comments/1aw7p9a/i_25m_just_found_out_my_wife_21f_was_cheating_on/krfp8ua/</t>
  </si>
  <si>
    <t>krfpbmi</t>
  </si>
  <si>
    <t>Ayuuun321</t>
  </si>
  <si>
    <t>She’s cheating on you. It’s not just emotional. Leave her and cut your losses.  You’ll be miserable if you stay with her.</t>
  </si>
  <si>
    <t>https://www.reddit.com/r/relationship_advice/comments/1aw7p9a/i_25m_just_found_out_my_wife_21f_was_cheating_on/krfpbmi/</t>
  </si>
  <si>
    <t>krfpe8o</t>
  </si>
  <si>
    <t>I think this means "go",  21 is probably too young to be married for her anyway, and she hasn't got her "screw around and have fun" phase behind her yet.</t>
  </si>
  <si>
    <t>https://www.reddit.com/r/relationship_advice/comments/1aw7p9a/i_25m_just_found_out_my_wife_21f_was_cheating_on/krfpe8o/</t>
  </si>
  <si>
    <t>krfpkno</t>
  </si>
  <si>
    <t>BecGeoMom</t>
  </si>
  <si>
    <t>&gt; She replied that she didn’t need to tell me who she was hanging out with or what she was doing.
I find it amusing when married people say things like this to their spouse. You wanting to know where your wife is going and with whom is not controlling: it’s normal. If my husband came &amp; went without a word to me, or refused to tell me who he was with when I asked him, I would be suspicious and rightfully so. If a married person feels like they don’t need to tell their spouse where they are going or with whom, why are they married? If my husband is walking out the door and I ask him where he’s going, and he refuses to tell me, that’s an indicator that he’s up to no good, IMO. Why would he not be able to answer me?
Your wife is 21 years old. Most women at 21 are flirting with guys at work, going out for drinks, getting to know people, making new friends, going on dates. I know it’s a cliche, but it sounds like your wife is too young to be married. She wants to be single. That’s a problem for you. She told you she would rather you divorce her than see what’s on her phone. Not cool. Good luck working this out with her.</t>
  </si>
  <si>
    <t>https://www.reddit.com/r/relationship_advice/comments/1aw7p9a/i_25m_just_found_out_my_wife_21f_was_cheating_on/krfpkno/</t>
  </si>
  <si>
    <t>krfpp0z</t>
  </si>
  <si>
    <t>pudge2593</t>
  </si>
  <si>
    <t>You answered your own question in my eyes. 
You made an ultimatum. You said, you wanted to see the phone or you were leaving. You haven’t seen the phone, so you need to leave. If you stay with her after not following through on this, why wouldn’t she do it again?</t>
  </si>
  <si>
    <t>https://www.reddit.com/r/relationship_advice/comments/1aw7p9a/i_25m_just_found_out_my_wife_21f_was_cheating_on/krfpp0z/</t>
  </si>
  <si>
    <t>krfpv1r</t>
  </si>
  <si>
    <t>ChocoBro92</t>
  </si>
  <si>
    <t>She’s Trickle-Truthing you, what’s on the phone is probably worse. If it was only as she said and she took steps to separate herself from him and told you of her free volition then I’d say consider trying maybe if you can deal with it but be weary that she could again. But she’s only 21 married and HAS cheated already. Bro it’s time to move on she’s broken the vows and she doesn’t seem to really care too much. She wants you at home and her fling at work.</t>
  </si>
  <si>
    <t>https://www.reddit.com/r/relationship_advice/comments/1aw7p9a/i_25m_just_found_out_my_wife_21f_was_cheating_on/krfpv1r/</t>
  </si>
  <si>
    <t>krfpvl5</t>
  </si>
  <si>
    <t>No_Reputation_1165</t>
  </si>
  <si>
    <t>I am so sorry you’re going through this. My ex husband snuck around on me with someone he worked with as well. I just want to say that you really really should listen to your gut on this. I wish someone would have told 
me then that sneaky messages usually mean there is more going on.
Pls do not do what I did and throw myself into fixing his problem to stay married. If she thinks your marriage is important enough she will cut him off completely and work on showing you she cares. 
Please please step back for a bit. Don’t chase, at all. Contemplate on this, listen to your gut and move forward with love and respect for YOURSELF cuz she is not providing that. You’re 25 pls don’t waist it. Hugs !!!</t>
  </si>
  <si>
    <t>https://www.reddit.com/r/relationship_advice/comments/1aw7p9a/i_25m_just_found_out_my_wife_21f_was_cheating_on/krfpvl5/</t>
  </si>
  <si>
    <t>krfpx4f</t>
  </si>
  <si>
    <t>Hotpinkyratso</t>
  </si>
  <si>
    <t>If you want to keep her she has to show you her phone and she has to quit her job immediately. If she says no, take the day off, pack up her clothes and take them to her parents house. Go buy new door locks and change them so she can’t get back into you home. 
The lesson here is married people cannot go out drinking and partying without their mate.  Good luck on whatever you decide.
By the way, I’m if this happens again, man up and take the phone. Don’t be a door mat.</t>
  </si>
  <si>
    <t>https://www.reddit.com/r/relationship_advice/comments/1aw7p9a/i_25m_just_found_out_my_wife_21f_was_cheating_on/krfpx4f/</t>
  </si>
  <si>
    <t>krfq4a7</t>
  </si>
  <si>
    <t>jimmyb1982</t>
  </si>
  <si>
    <t>She has already slept with him. They've exchanged nudes. Just lawyer up, divorce, and move on. She has already chosen him over you OP.
UpdateMe</t>
  </si>
  <si>
    <t>https://www.reddit.com/r/relationship_advice/comments/1aw7p9a/i_25m_just_found_out_my_wife_21f_was_cheating_on/krfq4a7/</t>
  </si>
  <si>
    <t>krfq8a3</t>
  </si>
  <si>
    <t>Trust is gone</t>
  </si>
  <si>
    <t>https://www.reddit.com/r/relationship_advice/comments/1aw7p9a/i_25m_just_found_out_my_wife_21f_was_cheating_on/krfq8a3/</t>
  </si>
  <si>
    <t>krfq8ra</t>
  </si>
  <si>
    <t>ThrowRa_SoulCatcher</t>
  </si>
  <si>
    <t>Hi, most likely YOU invested so much in the relationship. I see that she's not happy with you anymore and it is not Your Fault. Let her go. Find someone who will Value you. SHE'S CHEATING.</t>
  </si>
  <si>
    <t>https://www.reddit.com/r/relationship_advice/comments/1aw7p9a/i_25m_just_found_out_my_wife_21f_was_cheating_on/krfq8ra/</t>
  </si>
  <si>
    <t>krfq945</t>
  </si>
  <si>
    <t>SnooDonkeys1685</t>
  </si>
  <si>
    <t>What she is actually saying is if you had on your phone what i have on mine i would divorce you.</t>
  </si>
  <si>
    <t>https://www.reddit.com/r/relationship_advice/comments/1aw7p9a/i_25m_just_found_out_my_wife_21f_was_cheating_on/krfq945/</t>
  </si>
  <si>
    <t>krfqeu4</t>
  </si>
  <si>
    <t>Bear1037</t>
  </si>
  <si>
    <t>You're so young dude!!! 20 years from now you'll be so glad that you left her ass. Your friends that are telling you to stay in are CRAZY! You can and will find much better</t>
  </si>
  <si>
    <t>https://www.reddit.com/r/relationship_advice/comments/1aw7p9a/i_25m_just_found_out_my_wife_21f_was_cheating_on/krfqeu4/</t>
  </si>
  <si>
    <t>krfqijm</t>
  </si>
  <si>
    <t>procrastinationprogr</t>
  </si>
  <si>
    <t>Sorry man but if you want to reconcile she has to be fully open about her affair, if she's not willing to do that then there's no point in staying. There's no rebuilding trust without full disclosure, you will continue to doubt her and build resentment until you divorce her anyway.</t>
  </si>
  <si>
    <t>https://www.reddit.com/r/relationship_advice/comments/1aw7p9a/i_25m_just_found_out_my_wife_21f_was_cheating_on/krfqijm/</t>
  </si>
  <si>
    <t>krfqiyu</t>
  </si>
  <si>
    <t>bradclayh</t>
  </si>
  <si>
    <t>Yeah, like all this lying and gaslighting, and she was actually going out on a date with this friend that you’re not supposed to worry. She’s already slept with him. That’s why she doesn’t want to see her phone. Divorce.</t>
  </si>
  <si>
    <t>https://www.reddit.com/r/relationship_advice/comments/1aw7p9a/i_25m_just_found_out_my_wife_21f_was_cheating_on/krfqiyu/</t>
  </si>
  <si>
    <t>krfqlil</t>
  </si>
  <si>
    <t>MasterFrosting1755</t>
  </si>
  <si>
    <t>Why are you married to a 21 year old?</t>
  </si>
  <si>
    <t>https://www.reddit.com/r/relationship_advice/comments/1aw7p9a/i_25m_just_found_out_my_wife_21f_was_cheating_on/krfqlil/</t>
  </si>
  <si>
    <t>krfqlip</t>
  </si>
  <si>
    <t>chatsaz74</t>
  </si>
  <si>
    <t>If you're in a no fault state divorce her. If you live in an at fault state still divorce her just try to get proof to help your case. You're a young man and probably don't have many assists  to split so divorce would be easy right now. She is definitely cheating. Knowing exactly what she has done is not going to make it easier. Sorry you're going through this but you have a long life ahead of you and don't need this hanging over it.</t>
  </si>
  <si>
    <t>https://www.reddit.com/r/relationship_advice/comments/1aw7p9a/i_25m_just_found_out_my_wife_21f_was_cheating_on/krfqlip/</t>
  </si>
  <si>
    <t>krfqlj5</t>
  </si>
  <si>
    <t>Emaretlee</t>
  </si>
  <si>
    <t>Yeah, leave. She's too immature for marriage. You're never really going to be able to trust her again, are you? Marriage without trust is 100% pointless.  Lesson learned -  time to go before you waste any more time on this 'union'.</t>
  </si>
  <si>
    <t>https://www.reddit.com/r/relationship_advice/comments/1aw7p9a/i_25m_just_found_out_my_wife_21f_was_cheating_on/krfqlj5/</t>
  </si>
  <si>
    <t>krfqn5l</t>
  </si>
  <si>
    <t>rebl-yell</t>
  </si>
  <si>
    <t>21…wife.
Why y’all get married so quickly, what is that?🫠</t>
  </si>
  <si>
    <t>https://www.reddit.com/r/relationship_advice/comments/1aw7p9a/i_25m_just_found_out_my_wife_21f_was_cheating_on/krfqn5l/</t>
  </si>
  <si>
    <t>krfqp2s</t>
  </si>
  <si>
    <t>Marriage is a beautiful thing. It’s a lifelong commitment and there’s nothing wrong with finding your partner and asking them to marry you, because after all why trickle on a relationship for so long, if you’re not willing to be partners teammates in this game of life. 
Her disloyalty, and her untruthfulness has now caused a huge ripple in trust . 
This is no place for you to be you were 25 years old 
This is going to hurt. I just found out my boyfriend (30) I’m 23. was cheating on me trying to meet with multiple females, I’m 7 months pregnant  I say this to say 
I am in so much pain, emotionally and mentally but I know what patience I will heal and what time God will bring my right partner around my energy and my frequency that I’m putting out into the world. 
You will have the same thing happen for you. This is such a huge growth that you have to go through. You will become a better man than you were and then you are.. 
get yourself a lawyer start hitting the gym to release all the negative chemicals and all of the emotions and I’ve been looking for a lot of help support and advice. I’ve been a lot about these cheaters. One thing I recognize is to go through the pain do not hide it. Do Not keep it bottled up. Do not lose who you are. Or who you want to become.  Express your pain cry it out write out how you’re feeling keep writing every time that pain arrives   Journal it whether you’re writing or typing notes in your phone . 
You have some amazing and beautiful ahead of you. Your karma will be full of love with a respectful, submissive wife later in the future. 
Karma will be probably another cheater .</t>
  </si>
  <si>
    <t>https://www.reddit.com/r/relationship_advice/comments/1aw7p9a/i_25m_just_found_out_my_wife_21f_was_cheating_on/krfqp2s/</t>
  </si>
  <si>
    <t>krfqpwf</t>
  </si>
  <si>
    <t>onthebeach61</t>
  </si>
  <si>
    <t>It's obvious what you have to do you drew the line in the sand you need to.tell her you are going file for divorce and for her to leave the house go to her parents and tell them what she did</t>
  </si>
  <si>
    <t>https://www.reddit.com/r/relationship_advice/comments/1aw7p9a/i_25m_just_found_out_my_wife_21f_was_cheating_on/krfqpwf/</t>
  </si>
  <si>
    <t>krfqpxt</t>
  </si>
  <si>
    <t>She’s either physically cheated on you or told him things you would instantly hate and divorce her for.  Maybe it’s something she doesn’t want you to see ie a kink she is embarrassed and won’t discuss with you or she has told him secrets of yours or been assassinating your character/performance in bed etc.
Either way, she’s shown you that the connection she has with him is more important to her than the marriage she has to you.  If it’s that important to her, contact a lawyer find out where you stand and only then tell her you will be filing for Divorce.
You could always try snooping on her phone when she’s asleep to find out yourself.</t>
  </si>
  <si>
    <t>https://www.reddit.com/r/relationship_advice/comments/1aw7p9a/i_25m_just_found_out_my_wife_21f_was_cheating_on/krfqpxt/</t>
  </si>
  <si>
    <t>krfqq82</t>
  </si>
  <si>
    <t>Ok-Albatross-9815</t>
  </si>
  <si>
    <t>She clearly told you if you see the phone you will divorce her. You already know that if she’s saying she was flirting you might. E upset but it sounds like more if going on. I don’t understand why so many people on reddit are marrying at such a young age. I’m assuming that you are potentially not a western cultural background. But why not have a chat with her family about her cheating and that she is not willing to allow you to see the phone. 
But either way she doesn’t seem apologetic, she doesn’t seem like you or the marriage are her priority and she’d prefer you don’t see her messages to the level she’d prefer to divorce.
To me this signals the end, what more can you do or say when she is not telling the truth, not concerned about divorce and would prefer you didn’t know the whole truth!
Good luck, don’t get married again too soon. Live a bit of life, enjoy yourself and then find someone who is willing to settle down.</t>
  </si>
  <si>
    <t>https://www.reddit.com/r/relationship_advice/comments/1aw7p9a/i_25m_just_found_out_my_wife_21f_was_cheating_on/krfqq82/</t>
  </si>
  <si>
    <t>krfqup5</t>
  </si>
  <si>
    <t>Deeablo619</t>
  </si>
  <si>
    <t>Run!</t>
  </si>
  <si>
    <t>https://www.reddit.com/r/relationship_advice/comments/1aw7p9a/i_25m_just_found_out_my_wife_21f_was_cheating_on/krfqup5/</t>
  </si>
  <si>
    <t>krfqvx8</t>
  </si>
  <si>
    <t>Wisebutt98</t>
  </si>
  <si>
    <t>This is why you don’t get married so young.</t>
  </si>
  <si>
    <t>https://www.reddit.com/r/relationship_advice/comments/1aw7p9a/i_25m_just_found_out_my_wife_21f_was_cheating_on/krfqvx8/</t>
  </si>
  <si>
    <t>krfqz9f</t>
  </si>
  <si>
    <t>Sunshine-N-gumdrops</t>
  </si>
  <si>
    <t>Divorce. She is trickle truthing. She will delete all she can from her phone and then let you see it. Don’t waste your time with her anymore. Once a cheater always a cheater.</t>
  </si>
  <si>
    <t>https://www.reddit.com/r/relationship_advice/comments/1aw7p9a/i_25m_just_found_out_my_wife_21f_was_cheating_on/krfqz9f/</t>
  </si>
  <si>
    <t>krfr4r8</t>
  </si>
  <si>
    <t>f40009</t>
  </si>
  <si>
    <t>I'm sorry man for what you're going through, no one deserves such emotional abuse.
My advice is don't seek advice outside of yourself, you have to make the decision on your own.
You're half responsible for this situation as you seem disconnected from each others.
You have to either seek therapy or get your revenge (divorce won't help you, she will just go with the other guy), and by revenge I don't mean cheating on her ofc.
Good luck man</t>
  </si>
  <si>
    <t>https://www.reddit.com/r/relationship_advice/comments/1aw7p9a/i_25m_just_found_out_my_wife_21f_was_cheating_on/krfr4r8/</t>
  </si>
  <si>
    <t>krfr8xq</t>
  </si>
  <si>
    <t>Geborugesh</t>
  </si>
  <si>
    <t>She got caught in a lie and trickle truthed you. Listen, 21 is YOUNG. She's just barely not a child. This isn't a statement about you, but getting married when your brain is still developing feels like a recipe for disaster.
That being said, she ought to learn the consequences for infidelity and being untrustworthy now. And you should be free of someone who can't be trusted.
I recommend divorce, but maybe you wanna try to fix this? I just don't think there's much you can do. She already did the thing and is actively hiding shit to you, and she is literally saying "I would rather divorce you than tell you the truth" so let her understand what that really means.</t>
  </si>
  <si>
    <t>https://www.reddit.com/r/relationship_advice/comments/1aw7p9a/i_25m_just_found_out_my_wife_21f_was_cheating_on/krfr8xq/</t>
  </si>
  <si>
    <t>krfre85</t>
  </si>
  <si>
    <t>JizzCollector5000</t>
  </si>
  <si>
    <t>Get divorced Op</t>
  </si>
  <si>
    <t>https://www.reddit.com/r/relationship_advice/comments/1aw7p9a/i_25m_just_found_out_my_wife_21f_was_cheating_on/krfre85/</t>
  </si>
  <si>
    <t>krfrk9n</t>
  </si>
  <si>
    <t>Electronic-Freedom54</t>
  </si>
  <si>
    <t>Almost the exact same thing happened to me. She’s never going to choose you, I’m sorry to say. I tried to make the relationship work, stupidly believing the woman I’d fallen in love with had just been confused and made a mistake, but in reality her ships already sailed away from you. It wasn’t until the 4th time I caught her messaging him that I left her, it sucked for a long time but in reality I dodged a bullet. If she can return home to you every night and get in bed whilst she’s messaging another man, coming back from being with another man, she’s not the woman you want to be with.</t>
  </si>
  <si>
    <t>https://www.reddit.com/r/relationship_advice/comments/1aw7p9a/i_25m_just_found_out_my_wife_21f_was_cheating_on/krfrk9n/</t>
  </si>
  <si>
    <t>krfrkhe</t>
  </si>
  <si>
    <t>NickHalden05</t>
  </si>
  <si>
    <t>I think nobody can tell you what is right to do or what is not… you have to do what you feel it’s right for you to do. If you think it’s worth trying, then I’d suggest to speak to her and ask her to be honest to each other. Ask her if she already cheated or not, if she doesn’t love you anymore or she still does. If she still wants to stay with you no matter if she cheated or not, you have to decide if you can trust her again. If you both want to fix things, then you’ll start doing it</t>
  </si>
  <si>
    <t>https://www.reddit.com/r/relationship_advice/comments/1aw7p9a/i_25m_just_found_out_my_wife_21f_was_cheating_on/krfrkhe/</t>
  </si>
  <si>
    <t>krfrrjw</t>
  </si>
  <si>
    <t>fluffhouse1942</t>
  </si>
  <si>
    <t>Imagine a 21 year old being too immature for marriage...shocking....enjoy your divorce party.</t>
  </si>
  <si>
    <t>https://www.reddit.com/r/relationship_advice/comments/1aw7p9a/i_25m_just_found_out_my_wife_21f_was_cheating_on/krfrrjw/</t>
  </si>
  <si>
    <t>krfrtbe</t>
  </si>
  <si>
    <t>prb65</t>
  </si>
  <si>
    <t>OP I know I will get downvoted for this but I would have taken her phone from her hand and looked even if she said no.  She just admitted to you the proof of an affair (sexua for sure) is on her phone so in my mind she is holding proof in her hand telling you that so your justified to take it and look.  If she is still there now take it and look.  If she is at work then when she returns home take it immediately and don’t give it back until you have gone through it thoroughly.  You also need to call her parents and siblings and tell them she has admitted to cheating on you and you need their support.  They will put pressure on her beyond what you can do.  Next time she takes her ring off and starts to leave tell her you’re going with her.  Get in the car and refuse to get out until she does or simply take her ring and don’t give it back.  She is 100% having sex with this guy.  It’s not emotional only but is clearly that too.  Get tested for STDs.  Other options include being at her job when she gets off and seeing if he is there and go up and confront them or just get some pics so you can find out who he is. You also immediately let her know she won’t be seeing him outside of work any longer and if she tries you will divorce her immediately and lock her out of the house. You also tell her if he is a truly a coworker you will report them to her HR dept at work as an inappropriate relationship which might get them both fired.  
This is your marriage so you could just decide to divorce her immediately and tell everybody she knows what she is doing. If you do that have her served at work with the divorce papers in front of her coworkers.  That’s the easy way as it requires less detective work.  If your wanting to get evidence and closure then do anything for you can to do get it.  You could easily hire a PI to get it for you pretty quickly.  It would cost a few dollars but would be worth the expense.  She has already given you the justification to do anything mentioned above and more. I’m sorry you’re here. Please update use !uodateme</t>
  </si>
  <si>
    <t>https://www.reddit.com/r/relationship_advice/comments/1aw7p9a/i_25m_just_found_out_my_wife_21f_was_cheating_on/krfrtbe/</t>
  </si>
  <si>
    <t>krfrwq5</t>
  </si>
  <si>
    <t>Mozzy2022</t>
  </si>
  <si>
    <t>There’s nothing to work out. Your wife is cheating on you and developing her new relationship. You are getting in the way</t>
  </si>
  <si>
    <t>https://www.reddit.com/r/relationship_advice/comments/1aw7p9a/i_25m_just_found_out_my_wife_21f_was_cheating_on/krfrwq5/</t>
  </si>
  <si>
    <t>krfrymz</t>
  </si>
  <si>
    <t>tl:dr. But you know what to do. Gather evidence, get a lawyer, and when he or she says the time is right, blow your relationship to high hell.</t>
  </si>
  <si>
    <t>https://www.reddit.com/r/relationship_advice/comments/1aw7p9a/i_25m_just_found_out_my_wife_21f_was_cheating_on/krfrymz/</t>
  </si>
  <si>
    <t>krfrzrs</t>
  </si>
  <si>
    <t>Ill_Community_919</t>
  </si>
  <si>
    <t>Does it matter at this point? She literally said if you saw what was on the phone you'd divorce her, so you know its not just flirting. She's already checked out of your relationship, she's not even hiding it.</t>
  </si>
  <si>
    <t>https://www.reddit.com/r/relationship_advice/comments/1aw7p9a/i_25m_just_found_out_my_wife_21f_was_cheating_on/krfrzrs/</t>
  </si>
  <si>
    <t>krfs0ow</t>
  </si>
  <si>
    <t>Fickle-Inside-4790</t>
  </si>
  <si>
    <t>Tell her to pack her shit and go to him. If she doesn't, you start packing her shit in trash bags. She needs to get the hint that her behavior will not he tolerated. Next, she needs to.unlock her phone and give it to you immediately and before she starts deleting everything. Get this guy's name and see if he is married and has a family.
Forbid her to communicate with him at work and in her personal time. 
Go to your cellphone carrier and pull her call logs and text logs. 
Also, seek out a lawyer and have them start the filing process.</t>
  </si>
  <si>
    <t>https://www.reddit.com/r/relationship_advice/comments/1aw7p9a/i_25m_just_found_out_my_wife_21f_was_cheating_on/krfs0ow/</t>
  </si>
  <si>
    <t>krfs292</t>
  </si>
  <si>
    <t>Utterlybored</t>
  </si>
  <si>
    <t>What she has done is destroyed the most important foundation of a relationship - trust. The two big questions, assuming you both want to try to work it out, are 1) what is she willing to do to eventually win your trust back? And 2) is that enough for you?
And there’s no shame in you deciding you can’t get past what she did.
In my case, we both wanted to try to work it out, but ultimately her efforts to win back my trust were repeatedly undermined by her wanting to continue to hurt me. So, I divorced her.</t>
  </si>
  <si>
    <t>https://www.reddit.com/r/relationship_advice/comments/1aw7p9a/i_25m_just_found_out_my_wife_21f_was_cheating_on/krfs292/</t>
  </si>
  <si>
    <t>krfs9ku</t>
  </si>
  <si>
    <t>-FaithTrustPixieDust</t>
  </si>
  <si>
    <t>Don't make it seem like an empty threat. Actually do what you say. Divorce her.</t>
  </si>
  <si>
    <t>https://www.reddit.com/r/relationship_advice/comments/1aw7p9a/i_25m_just_found_out_my_wife_21f_was_cheating_on/krfs9ku/</t>
  </si>
  <si>
    <t>krfsbuy</t>
  </si>
  <si>
    <t>nostromo64</t>
  </si>
  <si>
    <t>The messages are bad enough to consider divorce.
That was her answer. When a cheater show her true colors you must believe her true nature.
Let her go.</t>
  </si>
  <si>
    <t>https://www.reddit.com/r/relationship_advice/comments/1aw7p9a/i_25m_just_found_out_my_wife_21f_was_cheating_on/krfsbuy/</t>
  </si>
  <si>
    <t>krfsejs</t>
  </si>
  <si>
    <t>Embarrassed_Elk_6480</t>
  </si>
  <si>
    <t>I would leave her my man. She’s 21. So young and too immature to make any major changes now. She’s going to do what she wants to do and there’s nothing you can do about it except leave. Listen…..so many men allow women to disrespect them. When men let things slide, women lose even more respect for not doing anything about it. If you don’t stand up for yourself she will continue to play around. Only when she gets older, gains weight and her sexual market value drops is when she’ll run back to you to take care of her.</t>
  </si>
  <si>
    <t>https://www.reddit.com/r/relationship_advice/comments/1aw7p9a/i_25m_just_found_out_my_wife_21f_was_cheating_on/krfsejs/</t>
  </si>
  <si>
    <t>krfsj09</t>
  </si>
  <si>
    <t>Bergenia1</t>
  </si>
  <si>
    <t>Whether they have actually reached the stage of PIV sex is immaterial.  They probably have, but it doesn't matter anyway.  She has already cheated on you in her heart, and she is unrepentant about it.  She has broken the trust in your relationship, and she has shown no desire to atone and make amends.  Your relationship is over, I'm sorry.</t>
  </si>
  <si>
    <t>https://www.reddit.com/r/relationship_advice/comments/1aw7p9a/i_25m_just_found_out_my_wife_21f_was_cheating_on/krfsj09/</t>
  </si>
  <si>
    <t>krfsjbm</t>
  </si>
  <si>
    <t>ging78</t>
  </si>
  <si>
    <t>If she's stopped sleeping with you she's definitely slept with him. Let that sink in you are now her second choice and she doesn't want to cheat on her AP. Soul destroying ain't it? You still want to stay with her knowing that. I know I couldn't. You need to give her consequences for her actions. Before you can decide anything my friend. Otherwise she'll see you as weak and continue doing what she wants.</t>
  </si>
  <si>
    <t>https://www.reddit.com/r/relationship_advice/comments/1aw7p9a/i_25m_just_found_out_my_wife_21f_was_cheating_on/krfsjbm/</t>
  </si>
  <si>
    <t>krfskhk</t>
  </si>
  <si>
    <t>CGKilates</t>
  </si>
  <si>
    <t>Do yall have kids?</t>
  </si>
  <si>
    <t>https://www.reddit.com/r/relationship_advice/comments/1aw7p9a/i_25m_just_found_out_my_wife_21f_was_cheating_on/krfskhk/</t>
  </si>
  <si>
    <t>krft69o</t>
  </si>
  <si>
    <t>Appa-LATCH-uh</t>
  </si>
  <si>
    <t>She has already fucked him. She made her choice now you make yours. Even if she hasn't, she's actively refusing to be open and honest with you. Cunts don't need boyfriends.</t>
  </si>
  <si>
    <t>https://www.reddit.com/r/relationship_advice/comments/1aw7p9a/i_25m_just_found_out_my_wife_21f_was_cheating_on/krft69o/</t>
  </si>
  <si>
    <t>krft8vf</t>
  </si>
  <si>
    <t>TryToChangeUsername</t>
  </si>
  <si>
    <t>1. way too young and immature for marriage 2.) She slept with him</t>
  </si>
  <si>
    <t>https://www.reddit.com/r/relationship_advice/comments/1aw7p9a/i_25m_just_found_out_my_wife_21f_was_cheating_on/krft8vf/</t>
  </si>
  <si>
    <t>krftdz3</t>
  </si>
  <si>
    <t>tenetsquareapt</t>
  </si>
  <si>
    <t>Just start the divorce proceedings after you meet with a lawyer. Stop beating around the bush.</t>
  </si>
  <si>
    <t>https://www.reddit.com/r/relationship_advice/comments/1aw7p9a/i_25m_just_found_out_my_wife_21f_was_cheating_on/krftdz3/</t>
  </si>
  <si>
    <t>krftfmg</t>
  </si>
  <si>
    <t>Oh leave. Good god leave. And next time, don’t marry someone so young and immature and foolish.</t>
  </si>
  <si>
    <t>https://www.reddit.com/r/relationship_advice/comments/1aw7p9a/i_25m_just_found_out_my_wife_21f_was_cheating_on/krftfmg/</t>
  </si>
  <si>
    <t>krfthfz</t>
  </si>
  <si>
    <t>loodioloshmos</t>
  </si>
  <si>
    <t>Man, to be honest, she's 21 and married. She's probably only experienced you and not much else. It's terrible that this is happening to you, but this is why we shouldn't get married so early.</t>
  </si>
  <si>
    <t>https://www.reddit.com/r/relationship_advice/comments/1aw7p9a/i_25m_just_found_out_my_wife_21f_was_cheating_on/krfthfz/</t>
  </si>
  <si>
    <t>krftiem</t>
  </si>
  <si>
    <t>Do not waste more of your twenties on a cheater, OP!!!!!seriously, you're so young, I stayed in my last relationship too long because I was scared but I almost immediately found an amazing partner who would never betray me like that. It all just fell into place, I was blocking my blessings by staying! 
You need to let your wife collect her rightfully earned karma for what she's done, if you don't leave then there's no consequences and she will do it again anyway.</t>
  </si>
  <si>
    <t>https://www.reddit.com/r/relationship_advice/comments/1aw7p9a/i_25m_just_found_out_my_wife_21f_was_cheating_on/krftiem/</t>
  </si>
  <si>
    <t>krftj9r</t>
  </si>
  <si>
    <t>Gideon9900</t>
  </si>
  <si>
    <t>She made her choice.
If you want actual proof, grab her phone while she's sleeping to check those messages and socials.
She lied right to your face, then trickle truthing.  She knows it's wrong, but does it anyway.
She said she knows you would divorce her if you saw them.  Well, divorcer her.
If you both want to fight for this relationship, she'll need to cut all contact with that "coworker", change jobs, access to phone.  She has to show actual regret and remorse and want to change.  Have her inform your friends and family about her affair while you're present so she can't lie to them.  She either wants the divorce or she wants to work on it and stop her affair.</t>
  </si>
  <si>
    <t>https://www.reddit.com/r/relationship_advice/comments/1aw7p9a/i_25m_just_found_out_my_wife_21f_was_cheating_on/krftj9r/</t>
  </si>
  <si>
    <t>krftmux</t>
  </si>
  <si>
    <t>jmohanz</t>
  </si>
  <si>
    <t>She already said you’ll divorce her if you find out more.
There’s absolutely nothing left of the marriage to save. File for divorce and get a favourable settlement while the shame and guilt are still making her amicable.
To protect yourself even further, bring up the topic again but secretly record her confessing she cheated.
We’ve all read too many Reddit stories to know how easily cheaters will flip the narrative as soon as they start getting desperate.</t>
  </si>
  <si>
    <t>https://www.reddit.com/r/relationship_advice/comments/1aw7p9a/i_25m_just_found_out_my_wife_21f_was_cheating_on/krftmux/</t>
  </si>
  <si>
    <t>krftwoh</t>
  </si>
  <si>
    <t>hedsevered</t>
  </si>
  <si>
    <t>&gt;Should I work it out or leave?
Dude she has zero respect for you c'mon now...</t>
  </si>
  <si>
    <t>https://www.reddit.com/r/relationship_advice/comments/1aw7p9a/i_25m_just_found_out_my_wife_21f_was_cheating_on/krftwoh/</t>
  </si>
  <si>
    <t>krftyp2</t>
  </si>
  <si>
    <t>Successful-Permit237</t>
  </si>
  <si>
    <t>If you want to see the conversation history tell her either you show me on your phone or I will ask the other guy to see what is on his. 
Do this while you show up at her work while taking her flowers, a cup of coffee, and divorce papers.</t>
  </si>
  <si>
    <t>https://www.reddit.com/r/relationship_advice/comments/1aw7p9a/i_25m_just_found_out_my_wife_21f_was_cheating_on/krftyp2/</t>
  </si>
  <si>
    <t>krfu053</t>
  </si>
  <si>
    <t>forreasonsunknown79</t>
  </si>
  <si>
    <t>Dude, she’s as well as telling you that she physically cheated along with emotionally cheating. The fact that she would rather divorce than show you the messages is all you need to know. Personally, I’d go ahead with the divorce. She’ll probably try to delete messages to hide evidence, but that will be obvious with gaps between the messages.</t>
  </si>
  <si>
    <t>https://www.reddit.com/r/relationship_advice/comments/1aw7p9a/i_25m_just_found_out_my_wife_21f_was_cheating_on/krfu053/</t>
  </si>
  <si>
    <t>krfu0p2</t>
  </si>
  <si>
    <t>BigKlutzy6469</t>
  </si>
  <si>
    <t>either divorce or sneak her phone and look. either way leave.</t>
  </si>
  <si>
    <t>https://www.reddit.com/r/relationship_advice/comments/1aw7p9a/i_25m_just_found_out_my_wife_21f_was_cheating_on/krfu0p2/</t>
  </si>
  <si>
    <t>krfu1j7</t>
  </si>
  <si>
    <t>BetterPaltu</t>
  </si>
  <si>
    <t>You are 25, you are really young, divorce and move on it's the easiest and healthiest thing to do</t>
  </si>
  <si>
    <t>https://www.reddit.com/r/relationship_advice/comments/1aw7p9a/i_25m_just_found_out_my_wife_21f_was_cheating_on/krfu1j7/</t>
  </si>
  <si>
    <t>krfu7jn</t>
  </si>
  <si>
    <t>Street-Goal6856</t>
  </si>
  <si>
    <t>This isn't some emotional affair bro. Why would you want to work it out? She's been playing you for a while now.</t>
  </si>
  <si>
    <t>https://www.reddit.com/r/relationship_advice/comments/1aw7p9a/i_25m_just_found_out_my_wife_21f_was_cheating_on/krfu7jn/</t>
  </si>
  <si>
    <t>krfu87v</t>
  </si>
  <si>
    <t>Sh_ad_ow_</t>
  </si>
  <si>
    <t>People don't appreciate my advice much but it's a lost cause. So don't hurt your self by being there. Leave</t>
  </si>
  <si>
    <t>https://www.reddit.com/r/relationship_advice/comments/1aw7p9a/i_25m_just_found_out_my_wife_21f_was_cheating_on/krfu87v/</t>
  </si>
  <si>
    <t>krfu8tj</t>
  </si>
  <si>
    <t>pianoplayrr</t>
  </si>
  <si>
    <t>If you don't have kids with her, be thankful for that.
Then be out ✌️</t>
  </si>
  <si>
    <t>https://www.reddit.com/r/relationship_advice/comments/1aw7p9a/i_25m_just_found_out_my_wife_21f_was_cheating_on/krfu8tj/</t>
  </si>
  <si>
    <t>krfuaz0</t>
  </si>
  <si>
    <t>balstor</t>
  </si>
  <si>
    <t>1. act like nothing is wrong
2. get a lawyer
3. collect evidence for the divorce
4. do the divorce.</t>
  </si>
  <si>
    <t>https://www.reddit.com/r/relationship_advice/comments/1aw7p9a/i_25m_just_found_out_my_wife_21f_was_cheating_on/krfuaz0/</t>
  </si>
  <si>
    <t>krfubuy</t>
  </si>
  <si>
    <t>Simple-Cup5790</t>
  </si>
  <si>
    <t>She doesn't give 2 fucks about you. Divorce her. You're still young and have your whole life ahead of you. You don't need someone like that</t>
  </si>
  <si>
    <t>https://www.reddit.com/r/relationship_advice/comments/1aw7p9a/i_25m_just_found_out_my_wife_21f_was_cheating_on/krfubuy/</t>
  </si>
  <si>
    <t>krfuedg</t>
  </si>
  <si>
    <t>intentionaldisrespek</t>
  </si>
  <si>
    <t>Get a lawyer, file for divorce, end of story.</t>
  </si>
  <si>
    <t>https://www.reddit.com/r/relationship_advice/comments/1aw7p9a/i_25m_just_found_out_my_wife_21f_was_cheating_on/krfuedg/</t>
  </si>
  <si>
    <t>krfugfj</t>
  </si>
  <si>
    <t>Wide_Ordinary4078</t>
  </si>
  <si>
    <t>Sir are you really on here asking for advice? You know what you need to do! Either be a docile doormat and let her have her freedom while you support her and house her until she is ready to move on or beat her to it and save yourself a world of heartache. Yea it hurts now but staying is just going to prolong the pain because she isn’t going to change. Once a cheater has been able to keep everything the same with a “sorry” that’s all you’ll get for that action later in life. If sorry sufficed once it should suffice for each and every time is their philosophy. So again you aren’t asking for advice because you already know the best way to handle this.</t>
  </si>
  <si>
    <t>https://www.reddit.com/r/relationship_advice/comments/1aw7p9a/i_25m_just_found_out_my_wife_21f_was_cheating_on/krfugfj/</t>
  </si>
  <si>
    <t>krfuk2h</t>
  </si>
  <si>
    <t>hemaybefede</t>
  </si>
  <si>
    <t>LEAVE PLS, DON'T DO THIS TO YOURSELF</t>
  </si>
  <si>
    <t>https://www.reddit.com/r/relationship_advice/comments/1aw7p9a/i_25m_just_found_out_my_wife_21f_was_cheating_on/krfuk2h/</t>
  </si>
  <si>
    <t>krfumr2</t>
  </si>
  <si>
    <t>You're only scratching the surface here. It's something she's been doing for a while and she's not revealing the full extent of things and there appears to be a huge lack of effort from her to come clean or to win you back. I don't like telling people to split lightly, but she seems lost. You could ask her for a reason for doing all of this (not necessary but some like closure).</t>
  </si>
  <si>
    <t>https://www.reddit.com/r/relationship_advice/comments/1aw7p9a/i_25m_just_found_out_my_wife_21f_was_cheating_on/krfumr2/</t>
  </si>
  <si>
    <t>krfupq9</t>
  </si>
  <si>
    <t>soph_lurk_2018</t>
  </si>
  <si>
    <t>You cannot work it out because your wife is still lying to you. Your wife had sex with him and that’s why she doesn’t want you to see her phone.</t>
  </si>
  <si>
    <t>https://www.reddit.com/r/relationship_advice/comments/1aw7p9a/i_25m_just_found_out_my_wife_21f_was_cheating_on/krfupq9/</t>
  </si>
  <si>
    <t>krfutlw</t>
  </si>
  <si>
    <t>Melanchord</t>
  </si>
  <si>
    <t>Leave her and don't look back</t>
  </si>
  <si>
    <t>https://www.reddit.com/r/relationship_advice/comments/1aw7p9a/i_25m_just_found_out_my_wife_21f_was_cheating_on/krfutlw/</t>
  </si>
  <si>
    <t>krfuxym</t>
  </si>
  <si>
    <t>Trekkie63</t>
  </si>
  <si>
    <t>Divorce. You do not really know her. She’s immature and probably not ready for a serious relationship. Cut your losses.</t>
  </si>
  <si>
    <t>https://www.reddit.com/r/relationship_advice/comments/1aw7p9a/i_25m_just_found_out_my_wife_21f_was_cheating_on/krfuxym/</t>
  </si>
  <si>
    <t>krfv7wk</t>
  </si>
  <si>
    <t>She's been lieing to you this whole time, she definitely has been fucking that guy and she's trickle truthing you. Contact a lawyer and see what your options are, at least you don't have kids with her. I'm sorry this happened to you OP you deserve better than this. Kick her cheating ass out and get the ring back, DO NOT listen to those telling you to forgive her because she'll only cheat on you again, it's only a matter of when.</t>
  </si>
  <si>
    <t>https://www.reddit.com/r/relationship_advice/comments/1aw7p9a/i_25m_just_found_out_my_wife_21f_was_cheating_on/krfv7wk/</t>
  </si>
  <si>
    <t>krfvco0</t>
  </si>
  <si>
    <t>Haunting-Rutabaga-36</t>
  </si>
  <si>
    <t>This is why 21 year olds shouldn't get married. She doesn't know what she wants</t>
  </si>
  <si>
    <t>https://www.reddit.com/r/relationship_advice/comments/1aw7p9a/i_25m_just_found_out_my_wife_21f_was_cheating_on/krfvco0/</t>
  </si>
  <si>
    <t>krfvj1w</t>
  </si>
  <si>
    <t>hyp_reddit</t>
  </si>
  <si>
    <t>she totaly fucked that person already
sorry for that mate get a lawyer and try to live the best life after divorce</t>
  </si>
  <si>
    <t>https://www.reddit.com/r/relationship_advice/comments/1aw7p9a/i_25m_just_found_out_my_wife_21f_was_cheating_on/krfvj1w/</t>
  </si>
  <si>
    <t>krfw4aj</t>
  </si>
  <si>
    <t>MyRedditUserName428</t>
  </si>
  <si>
    <t>Get an attorney. And a therapist for yourself. Cheaters cheat. And lie. Don’t stay with a cheater.</t>
  </si>
  <si>
    <t>https://www.reddit.com/r/relationship_advice/comments/1aw7p9a/i_25m_just_found_out_my_wife_21f_was_cheating_on/krfw4aj/</t>
  </si>
  <si>
    <t>krfw5bq</t>
  </si>
  <si>
    <t>PrettyFly4Wifi</t>
  </si>
  <si>
    <t>Here's how to handle this from here: 
VOICE RECORD EVERYTHING.
Having gone through divorce, you can say whatever you want in court but what can you PROVE?
Ask her again to explain herself and say specifics. "You would rather divorce than show me what's on your phone?"... Pause for answer. Say, " So the information on your phone is worse than emotional cheating you've told me about? " Get her to admit on recording that she cheated.
PROTECT YOURSELF IN COURT. She will lie. If you can get into her phone, screen cap and send yourself the info. It's not to bash her to your friends or her family but to protect you. 
A couple hundred bucks to a friend to follow her to snap pics of her and this guy going into his place and coming out 30 minutes later is all it takes to prove "opportunity to commit adultery." 3rd party witness with pics is all you need.
This is to protect you from her lies and losing your stuff and paying alimony.</t>
  </si>
  <si>
    <t>https://www.reddit.com/r/relationship_advice/comments/1aw7p9a/i_25m_just_found_out_my_wife_21f_was_cheating_on/krfw5bq/</t>
  </si>
  <si>
    <t>krfw78q</t>
  </si>
  <si>
    <t>CherokeePA28</t>
  </si>
  <si>
    <t>Is she your wife?   Did you have wedding vows?  Unfortunately at the age of 21 she has begun an affair and is hiding it from you.  Your future with her is not very bright.  This will repeat itself again and again.  She denies, gaslights and refuses to fess up to her actions.  Save yourself years of heartache, move on .</t>
  </si>
  <si>
    <t>https://www.reddit.com/r/relationship_advice/comments/1aw7p9a/i_25m_just_found_out_my_wife_21f_was_cheating_on/krfw78q/</t>
  </si>
  <si>
    <t>krfw8gj</t>
  </si>
  <si>
    <t>RepulsiveWorker3636</t>
  </si>
  <si>
    <t>If she didn't sleep with him she was working her way to and what's on her phone are probably texts saying she loves him , nudes , talking bad about u and your marriage that's why she refuse to let u see it because she know u won't look at her the same way again after u see them and u will divorce what she doesn't know that by not telling u make your own assumptions and it could be way worse than what's on her phone but he unwilling to let u see her phone and owning her fuck ups is why u should leave . She got caught, it's over, she could own up , come clean and wait for your decision or take the easy way out, and tell u she would rather divorce than let you see her phone that should make it easier for u to decide to leave.  This is your life and your choice no one will have to live with her but u , u will have to live with the doubt,  trickle truth,  and not been able to trust her 100% ever again also the triggers. 
Good luck man .</t>
  </si>
  <si>
    <t>https://www.reddit.com/r/relationship_advice/comments/1aw7p9a/i_25m_just_found_out_my_wife_21f_was_cheating_on/krfw8gj/</t>
  </si>
  <si>
    <t>krfw8jg</t>
  </si>
  <si>
    <t>Divorce her Tbh.  She's not willing to work on this with you or be honest, and you deserve better. She's putting the blame in you for being jealous and that's real rich to pint a finger when she is the one betraying the relationship. </t>
  </si>
  <si>
    <t>https://www.reddit.com/r/relationship_advice/comments/1aw7p9a/i_25m_just_found_out_my_wife_21f_was_cheating_on/krfw8jg/</t>
  </si>
  <si>
    <t>krfwcjs</t>
  </si>
  <si>
    <t>AcademicBeautiful118</t>
  </si>
  <si>
    <t>Sorry to say, she was meeting him on those late night drives. You need to unload that problem ASAP.</t>
  </si>
  <si>
    <t>https://www.reddit.com/r/relationship_advice/comments/1aw7p9a/i_25m_just_found_out_my_wife_21f_was_cheating_on/krfwcjs/</t>
  </si>
  <si>
    <t>krfwjwc</t>
  </si>
  <si>
    <t>Frosty_and_Jazz</t>
  </si>
  <si>
    <t>Her non-answer IS your answer.
**SLING HER CHEATING ASS OUT**.</t>
  </si>
  <si>
    <t>https://www.reddit.com/r/relationship_advice/comments/1aw7p9a/i_25m_just_found_out_my_wife_21f_was_cheating_on/krfwjwc/</t>
  </si>
  <si>
    <t>krfwnbe</t>
  </si>
  <si>
    <t>gigigalaxy</t>
  </si>
  <si>
    <t>You should just take it as:
\- they were exchanging nudes
\- they said I love you to each other/ I miss you
\- they trash talked you and she said mean things about you or complained about you</t>
  </si>
  <si>
    <t>https://www.reddit.com/r/relationship_advice/comments/1aw7p9a/i_25m_just_found_out_my_wife_21f_was_cheating_on/krfwnbe/</t>
  </si>
  <si>
    <t>krfwuvv</t>
  </si>
  <si>
    <t>Liquid_Friction</t>
  </si>
  <si>
    <t>Thats a long post bro, you married a 21 yr and your 25 this is on you for being blind and dumb. Cut your losses and move on, next time make sure you invest wisely not because shes the first girl that sucks you off with a smile.</t>
  </si>
  <si>
    <t>https://www.reddit.com/r/relationship_advice/comments/1aw7p9a/i_25m_just_found_out_my_wife_21f_was_cheating_on/krfwuvv/</t>
  </si>
  <si>
    <t>krfwz8i</t>
  </si>
  <si>
    <t>NoExplorer6</t>
  </si>
  <si>
    <t>“Wife (21F)” always tells you all you need to know. What did you expect when you married a teenager 4 years younger than you?</t>
  </si>
  <si>
    <t>https://www.reddit.com/r/relationship_advice/comments/1aw7p9a/i_25m_just_found_out_my_wife_21f_was_cheating_on/krfwz8i/</t>
  </si>
  <si>
    <t>krfx230</t>
  </si>
  <si>
    <t>TenMoon</t>
  </si>
  <si>
    <t>So if she says she can't show you her phone because you will divorce her if you see it, what, exactly does she mean by this? It's because her new affair is still in the early stages, *but she hasn't landed her fish yet.* Once he decides to leave his partner (if he has one), and/or make an official commitment, she's out of your house. You're just a roof over her head until the new guy gives her the go-ahead. 
If you can get evidence of her cheating, great, you can prove to family and friends that your divorce was based on her actions, and if you can't get evidence, no big deal. People will figure out why you had to file when she shows up with the new guy before the ink is dry on your paperwork.</t>
  </si>
  <si>
    <t>https://www.reddit.com/r/relationship_advice/comments/1aw7p9a/i_25m_just_found_out_my_wife_21f_was_cheating_on/krfx230/</t>
  </si>
  <si>
    <t>krfx35d</t>
  </si>
  <si>
    <t>Choice-Detective8826</t>
  </si>
  <si>
    <t>Leave 100%. As much as this easier said than done you deserve better. You need to know your worth! If she did it this time she will do it again. Do you know why some people cheat? It’s because they are not getting their needs met by someone. Whatever those needs are. So they find someone who will satisfy those needs and sometimes they become intimately involved with said person.</t>
  </si>
  <si>
    <t>https://www.reddit.com/r/relationship_advice/comments/1aw7p9a/i_25m_just_found_out_my_wife_21f_was_cheating_on/krfx35d/</t>
  </si>
  <si>
    <t>krfx5ps</t>
  </si>
  <si>
    <t>goddessofspite</t>
  </si>
  <si>
    <t>Leave her. You can’t work it out while she is lying and not owning up to the truth of the matter. She won’t be honest so how could you possibly work it out. I’d be clear she has crossed a line and you’re getting divorced. Don’t be played like this. Once the trust is gone the relationship is dead.</t>
  </si>
  <si>
    <t>https://www.reddit.com/r/relationship_advice/comments/1aw7p9a/i_25m_just_found_out_my_wife_21f_was_cheating_on/krfx5ps/</t>
  </si>
  <si>
    <t>krfx89e</t>
  </si>
  <si>
    <t>desertrat_1000</t>
  </si>
  <si>
    <t>Yeah, if she would not let you look at the phone then the least of what is on it is running you down  in a big ways and sexting. But you know it's more than that. It's setting up and talking about their hook-up. Until she lets you see her phone in all it's undeleted glory, in my opine, take her word for it that you would divorce her and go ahead and divorce her. Leave.</t>
  </si>
  <si>
    <t>https://www.reddit.com/r/relationship_advice/comments/1aw7p9a/i_25m_just_found_out_my_wife_21f_was_cheating_on/krfx89e/</t>
  </si>
  <si>
    <t>krfxcmy</t>
  </si>
  <si>
    <t>Martian-Girl</t>
  </si>
  <si>
    <t>You are still so young, please don’t throw away your life on a cheater</t>
  </si>
  <si>
    <t>https://www.reddit.com/r/relationship_advice/comments/1aw7p9a/i_25m_just_found_out_my_wife_21f_was_cheating_on/krfxcmy/</t>
  </si>
  <si>
    <t>krfxcxr</t>
  </si>
  <si>
    <t>youreonignore</t>
  </si>
  <si>
    <t>Definitely  already slept with him. Abort this marriage.</t>
  </si>
  <si>
    <t>https://www.reddit.com/r/relationship_advice/comments/1aw7p9a/i_25m_just_found_out_my_wife_21f_was_cheating_on/krfxcxr/</t>
  </si>
  <si>
    <t>krfxgqc</t>
  </si>
  <si>
    <t>Sensitive-Excuse9172</t>
  </si>
  <si>
    <t>You two are babies still. Divorce and move on. Get therapy and try again when you’re older.</t>
  </si>
  <si>
    <t>https://www.reddit.com/r/relationship_advice/comments/1aw7p9a/i_25m_just_found_out_my_wife_21f_was_cheating_on/krfxgqc/</t>
  </si>
  <si>
    <t>krfxkxr</t>
  </si>
  <si>
    <t>Kowatang</t>
  </si>
  <si>
    <t>Run. She’s absolutely immature. Plus I bet he canceled on her and got cold feet if he is somewhat of a decent person.</t>
  </si>
  <si>
    <t>https://www.reddit.com/r/relationship_advice/comments/1aw7p9a/i_25m_just_found_out_my_wife_21f_was_cheating_on/krfxkxr/</t>
  </si>
  <si>
    <t>krfxlzs</t>
  </si>
  <si>
    <t>scrutnize</t>
  </si>
  <si>
    <t>You being young and can start fresh, and knowing the long term distrust this will cause you, plus the likelihood of it happening again, I'd strongly consider divorce.</t>
  </si>
  <si>
    <t>https://www.reddit.com/r/relationship_advice/comments/1aw7p9a/i_25m_just_found_out_my_wife_21f_was_cheating_on/krfxlzs/</t>
  </si>
  <si>
    <t>krfxm6g</t>
  </si>
  <si>
    <t>EmptyMixtape</t>
  </si>
  <si>
    <t>She fucked him that’s what n there’s flirting n probably nudes there.</t>
  </si>
  <si>
    <t>https://www.reddit.com/r/relationship_advice/comments/1aw7p9a/i_25m_just_found_out_my_wife_21f_was_cheating_on/krfxm6g/</t>
  </si>
  <si>
    <t>krfxugc</t>
  </si>
  <si>
    <t>KigDeek</t>
  </si>
  <si>
    <t>Hey man. Stop entertaining her bullcrap. Get a grip and move on. I'm sorry but this is what you really need. Lawyer up and get her that D that she's asking for. You cannot work this out anymore.</t>
  </si>
  <si>
    <t>https://www.reddit.com/r/relationship_advice/comments/1aw7p9a/i_25m_just_found_out_my_wife_21f_was_cheating_on/krfxugc/</t>
  </si>
  <si>
    <t>krfy2ma</t>
  </si>
  <si>
    <t>highlander666666</t>
  </si>
  <si>
    <t>It s very heart breaking and tuff to go threw. But sounds like she has falling for anther and it s over..She being sneaky and lieing tioyou SO. If can t trust her say good by Sorry it s bout the hardest thing in life go threw get cheating on and losing someone you love. But you will get threw it good luck If need to talk to someone A shrink or who ever ya need to</t>
  </si>
  <si>
    <t>https://www.reddit.com/r/relationship_advice/comments/1aw7p9a/i_25m_just_found_out_my_wife_21f_was_cheating_on/krfy2ma/</t>
  </si>
  <si>
    <t>krfy6c4</t>
  </si>
  <si>
    <t>StarlightM4</t>
  </si>
  <si>
    <t>Divorce. She gas,already said if you see what's on her phone you will divorce her. So you know it's bad.  No going back from that.</t>
  </si>
  <si>
    <t>https://www.reddit.com/r/relationship_advice/comments/1aw7p9a/i_25m_just_found_out_my_wife_21f_was_cheating_on/krfy6c4/</t>
  </si>
  <si>
    <t>krfy6se</t>
  </si>
  <si>
    <t>CR10-</t>
  </si>
  <si>
    <t>I’m sorry bro. Hit the gym and make new friends. Stay strong pal.</t>
  </si>
  <si>
    <t>https://www.reddit.com/r/relationship_advice/comments/1aw7p9a/i_25m_just_found_out_my_wife_21f_was_cheating_on/krfy6se/</t>
  </si>
  <si>
    <t>krfyb86</t>
  </si>
  <si>
    <t>Tapeworm_III</t>
  </si>
  <si>
    <t>Divorce her. Simple as that. That is the correct, simple response to this situation.
I was actually more taken aback that you have people in your life telling you to work it out. What?! You are SO young, and nothing about this seems worth salvaging. Are these people telling you to work it out cheaters themselves, or just idiots?</t>
  </si>
  <si>
    <t>https://www.reddit.com/r/relationship_advice/comments/1aw7p9a/i_25m_just_found_out_my_wife_21f_was_cheating_on/krfyb86/</t>
  </si>
  <si>
    <t>krfyglc</t>
  </si>
  <si>
    <t>She’s very clearly cheating on you. 
She’s also 21? So OP You are a little sus. How old was she when you married? 
This story is a perfect example of why it’s important to not rush into marriage!</t>
  </si>
  <si>
    <t>https://www.reddit.com/r/relationship_advice/comments/1aw7p9a/i_25m_just_found_out_my_wife_21f_was_cheating_on/krfyglc/</t>
  </si>
  <si>
    <t>krfyjsh</t>
  </si>
  <si>
    <t>Dry_Ask5493</t>
  </si>
  <si>
    <t>Divorce! She cheated and is actively cheating. This girl doesn’t want to be with you and she certainly doesn’t respect you. She isn’t loyal and you can’t trust her so what’s the point in staying with her?</t>
  </si>
  <si>
    <t>https://www.reddit.com/r/relationship_advice/comments/1aw7p9a/i_25m_just_found_out_my_wife_21f_was_cheating_on/krfyjsh/</t>
  </si>
  <si>
    <t>krfyny9</t>
  </si>
  <si>
    <t>Turbulent-Yam3617</t>
  </si>
  <si>
    <t>https://www.reddit.com/r/relationship_advice/comments/1aw7p9a/i_25m_just_found_out_my_wife_21f_was_cheating_on/krfyny9/</t>
  </si>
  <si>
    <t>krfyorx</t>
  </si>
  <si>
    <t>EvapeGT</t>
  </si>
  <si>
    <t>Bro this shit hurts but i know that you know the right thing to do , youre young and you dont deserve this behavior , if she cheated on you once and you forgave her , she will just choose to do it again , trust me</t>
  </si>
  <si>
    <t>https://www.reddit.com/r/relationship_advice/comments/1aw7p9a/i_25m_just_found_out_my_wife_21f_was_cheating_on/krfyorx/</t>
  </si>
  <si>
    <t>krfyowh</t>
  </si>
  <si>
    <t>el-mero-jefe</t>
  </si>
  <si>
    <t>If you need advise on what to do then you probably need to be evaluated.</t>
  </si>
  <si>
    <t>https://www.reddit.com/r/relationship_advice/comments/1aw7p9a/i_25m_just_found_out_my_wife_21f_was_cheating_on/krfyowh/</t>
  </si>
  <si>
    <t>krfyp6o</t>
  </si>
  <si>
    <t>mmiddle22</t>
  </si>
  <si>
    <t>Bro read this back to yourself.</t>
  </si>
  <si>
    <t>https://www.reddit.com/r/relationship_advice/comments/1aw7p9a/i_25m_just_found_out_my_wife_21f_was_cheating_on/krfyp6o/</t>
  </si>
  <si>
    <t>krfys44</t>
  </si>
  <si>
    <t>Huge_Monk8722</t>
  </si>
  <si>
    <t>First don’t do anything stupid, Get an attorney to seek advice, go get a STD test then work the problem.</t>
  </si>
  <si>
    <t>https://www.reddit.com/r/relationship_advice/comments/1aw7p9a/i_25m_just_found_out_my_wife_21f_was_cheating_on/krfys44/</t>
  </si>
  <si>
    <t>krfytoj</t>
  </si>
  <si>
    <t>Ifiwerenyourshoes</t>
  </si>
  <si>
    <t>Divorce her, you made the threat, now follow through with it.  Call her parents and let them know you are filing for divorce, why you are filing, and name her AP.  Do this in front of her, then same rush your parents, and your friends.  Then say go and live with him, because we are done.</t>
  </si>
  <si>
    <t>https://www.reddit.com/r/relationship_advice/comments/1aw7p9a/i_25m_just_found_out_my_wife_21f_was_cheating_on/krfytoj/</t>
  </si>
  <si>
    <t>krfyuj5</t>
  </si>
  <si>
    <t>wpnsc</t>
  </si>
  <si>
    <t>If you don't want it to happen again, then you leave. Simple as that. Trust me it will happen again and I doubt she will cut this guy out of her life. She is way to upset for this to be just a friend. Good luck</t>
  </si>
  <si>
    <t>https://www.reddit.com/r/relationship_advice/comments/1aw7p9a/i_25m_just_found_out_my_wife_21f_was_cheating_on/krfyuj5/</t>
  </si>
  <si>
    <t>krfyuwi</t>
  </si>
  <si>
    <t>Thisismyswamparg</t>
  </si>
  <si>
    <t>Dude, that is awful. The dishonesty and refusal to fork over her phone… the trust is broken and I wouldn’t trust a word out of her mouth. 
Ultimately, you’re going to do what you want to. In my opinion, from experience with trickle truthing…it never gets better—only worse. And even more than that, my faith in my partner and trust was irreparably damaged. 
Good luck with whatever path you choose moving forward. Big hugs op.</t>
  </si>
  <si>
    <t>https://www.reddit.com/r/relationship_advice/comments/1aw7p9a/i_25m_just_found_out_my_wife_21f_was_cheating_on/krfyuwi/</t>
  </si>
  <si>
    <t>krfyxeb</t>
  </si>
  <si>
    <t>How long have you been married?  And how long were you together before you got married?  Any kids?
It is a horrible truth to face, but she is cheating in some form.  She has not come clean, expressed remorse, or asked for forgiveness.   She is just sorry she's been caught.  Do you really think you could trust her enough to stay together?   I dont see how you could.</t>
  </si>
  <si>
    <t>https://www.reddit.com/r/relationship_advice/comments/1aw7p9a/i_25m_just_found_out_my_wife_21f_was_cheating_on/krfyxeb/</t>
  </si>
  <si>
    <t>krfzait</t>
  </si>
  <si>
    <t>Leave!! She’s wasting your precious life. Let her go and be used by someone, she’ll be dropped soon enough and you’ll be living your best life meeting the person who really deserves you! Don’t look back</t>
  </si>
  <si>
    <t>https://www.reddit.com/r/relationship_advice/comments/1aw7p9a/i_25m_just_found_out_my_wife_21f_was_cheating_on/krfzait/</t>
  </si>
  <si>
    <t>krfzd25</t>
  </si>
  <si>
    <t>Bumper6190</t>
  </si>
  <si>
    <t>Run fast and far! An emotional affair is a conscious move to another. You already lost her… you are not her “only one”.</t>
  </si>
  <si>
    <t>https://www.reddit.com/r/relationship_advice/comments/1aw7p9a/i_25m_just_found_out_my_wife_21f_was_cheating_on/krfzd25/</t>
  </si>
  <si>
    <t>krfzeel</t>
  </si>
  <si>
    <t>I hope you recorded the entire conversation with her, you will need it in court</t>
  </si>
  <si>
    <t>https://www.reddit.com/r/relationship_advice/comments/1aw7p9a/i_25m_just_found_out_my_wife_21f_was_cheating_on/krfzeel/</t>
  </si>
  <si>
    <t>krfzizy</t>
  </si>
  <si>
    <t>Takeabreak128</t>
  </si>
  <si>
    <t>She had a date last night and he canceled.</t>
  </si>
  <si>
    <t>https://www.reddit.com/r/relationship_advice/comments/1aw7p9a/i_25m_just_found_out_my_wife_21f_was_cheating_on/krfzizy/</t>
  </si>
  <si>
    <t>krfzp3a</t>
  </si>
  <si>
    <t>GtaMafia</t>
  </si>
  <si>
    <t>Just file a divorce and do it in the proper way so that you won't be suffering from its consequences because she's the one who ruined it. So find every evidences against her and throw her out. It's better to throw garbage before it starts rottening.</t>
  </si>
  <si>
    <t>https://www.reddit.com/r/relationship_advice/comments/1aw7p9a/i_25m_just_found_out_my_wife_21f_was_cheating_on/krfzp3a/</t>
  </si>
  <si>
    <t>krfzqfx</t>
  </si>
  <si>
    <t>mattsgirlca</t>
  </si>
  <si>
    <t>She’s 21.  She shouldn’t be married.</t>
  </si>
  <si>
    <t>https://www.reddit.com/r/relationship_advice/comments/1aw7p9a/i_25m_just_found_out_my_wife_21f_was_cheating_on/krfzqfx/</t>
  </si>
  <si>
    <t>krg03jr</t>
  </si>
  <si>
    <t>factfarmer</t>
  </si>
  <si>
    <t>I would insist on marriage counseling immediately. Tell her your marriage depends on it, you’re not playing around here. You know there is a serious issue and you insist. If she refuses, then consult an attorney to prep for what’s coming, since she won’t even try.</t>
  </si>
  <si>
    <t>https://www.reddit.com/r/relationship_advice/comments/1aw7p9a/i_25m_just_found_out_my_wife_21f_was_cheating_on/krg03jr/</t>
  </si>
  <si>
    <t>krg051k</t>
  </si>
  <si>
    <t>Whyevenlive88</t>
  </si>
  <si>
    <t>I'm not sure what you expected marrying someone so young.</t>
  </si>
  <si>
    <t>https://www.reddit.com/r/relationship_advice/comments/1aw7p9a/i_25m_just_found_out_my_wife_21f_was_cheating_on/krg051k/</t>
  </si>
  <si>
    <t>krg0atc</t>
  </si>
  <si>
    <t>You have my sympathy. Get the info of a divorce lawyer ready when she gets back, or if she hasn't left yet put that down in front of her and tell her flat out to show you her phone and to tell the truth or you are divorcing her period.
She has lost your trust. Be strong</t>
  </si>
  <si>
    <t>https://www.reddit.com/r/relationship_advice/comments/1aw7p9a/i_25m_just_found_out_my_wife_21f_was_cheating_on/krg0atc/</t>
  </si>
  <si>
    <t>krg0ayd</t>
  </si>
  <si>
    <t>yesiamnonoiamyes</t>
  </si>
  <si>
    <t>Guys, Don't marry young</t>
  </si>
  <si>
    <t>https://www.reddit.com/r/relationship_advice/comments/1aw7p9a/i_25m_just_found_out_my_wife_21f_was_cheating_on/krg0ayd/</t>
  </si>
  <si>
    <t>krg0kfy</t>
  </si>
  <si>
    <t>Time for you to get an STD test, find a divorce attorney, and let friends and family members know why you're divorcing her before she tells them a false story that you cheated on her or abused her or something.
Recommend you check out /r/survivinginfidelity, /r/supportforbetrayed, and /r/divorce for more support and guidance.</t>
  </si>
  <si>
    <t>https://www.reddit.com/r/relationship_advice/comments/1aw7p9a/i_25m_just_found_out_my_wife_21f_was_cheating_on/krg0kfy/</t>
  </si>
  <si>
    <t>krg0ouq</t>
  </si>
  <si>
    <t>blameitonthe80s</t>
  </si>
  <si>
    <t>She's done with your relationship,  I'm sorry to say.  What you described is her, probably having sex, but  definitely in love with another man.</t>
  </si>
  <si>
    <t>https://www.reddit.com/r/relationship_advice/comments/1aw7p9a/i_25m_just_found_out_my_wife_21f_was_cheating_on/krg0ouq/</t>
  </si>
  <si>
    <t>krg0tl3</t>
  </si>
  <si>
    <t>AnxietyQueeeeen</t>
  </si>
  <si>
    <t>She’s 21, barely out of her teens and already married. You don’t mention how long you’ve been married but I’m guessing not long. She’s cheating and it most likely is physical, she already told you she rather divorce you than show you her phone. It will not get better, she will do it again. This probably not her first time.</t>
  </si>
  <si>
    <t>https://www.reddit.com/r/relationship_advice/comments/1aw7p9a/i_25m_just_found_out_my_wife_21f_was_cheating_on/krg0tl3/</t>
  </si>
  <si>
    <t>krg0vm5</t>
  </si>
  <si>
    <t>Exc0re</t>
  </si>
  <si>
    <t>i sometimes wonder how people can marry so early?
no rant or something, but people change..
from 18 to 20 until 30 maybe.
my ex changed her behaviour after 22 and "grew" out of her old Habits and changed (wearing different things, liking other music, meeting other people).
she is clearly cheating and will do it again</t>
  </si>
  <si>
    <t>https://www.reddit.com/r/relationship_advice/comments/1aw7p9a/i_25m_just_found_out_my_wife_21f_was_cheating_on/krg0vm5/</t>
  </si>
  <si>
    <t>krg0ydt</t>
  </si>
  <si>
    <t>Calm_Champion_9699</t>
  </si>
  <si>
    <t>Why work things out? She’s not the one begging, it’s your friends. Are they * your* friends or friends of “the couple”(hers) 
 If you don’t have friends to trust, trust your word and gut. You told her what would happen. Seek a lawyer, a therapist and the gym. It’s not even about the fucking, you’re 25. Why would you build your wealth with this person by your side? Clean break, mate. Life is just beginning.</t>
  </si>
  <si>
    <t>https://www.reddit.com/r/relationship_advice/comments/1aw7p9a/i_25m_just_found_out_my_wife_21f_was_cheating_on/krg0ydt/</t>
  </si>
  <si>
    <t>krg0ynk</t>
  </si>
  <si>
    <t>espr-the-vr-lib</t>
  </si>
  <si>
    <t>Divorce and go live your life</t>
  </si>
  <si>
    <t>https://www.reddit.com/r/relationship_advice/comments/1aw7p9a/i_25m_just_found_out_my_wife_21f_was_cheating_on/krg0ynk/</t>
  </si>
  <si>
    <t>krg0zw6</t>
  </si>
  <si>
    <t>I'd be divorcing.</t>
  </si>
  <si>
    <t>https://www.reddit.com/r/relationship_advice/comments/1aw7p9a/i_25m_just_found_out_my_wife_21f_was_cheating_on/krg0zw6/</t>
  </si>
  <si>
    <t>krg1c3l</t>
  </si>
  <si>
    <t>Temporary_Gain5077</t>
  </si>
  <si>
    <t>She physically cheated, her pics wouldn't show an Emotional Affair. It's time for you to divorce that frog. Good to hear you have clear boundaries,women don't respect the kinda men that let them cheat. Good luck OP, check back in and let us know how you're doing or if you need a pep talk.</t>
  </si>
  <si>
    <t>https://www.reddit.com/r/relationship_advice/comments/1aw7p9a/i_25m_just_found_out_my_wife_21f_was_cheating_on/krg1c3l/</t>
  </si>
  <si>
    <t>krg1gwv</t>
  </si>
  <si>
    <t>angerwithwings</t>
  </si>
  <si>
    <t>How do you move forward?  With a lawyer.</t>
  </si>
  <si>
    <t>https://www.reddit.com/r/relationship_advice/comments/1aw7p9a/i_25m_just_found_out_my_wife_21f_was_cheating_on/krg1gwv/</t>
  </si>
  <si>
    <t>krg1k0v</t>
  </si>
  <si>
    <t>Land-Dolphin1</t>
  </si>
  <si>
    <t>Her statements about her right to do whatever she wants and her right to phone privacy on makes her sound like a child who is dishonest, manipulative and clearly not ready for marriage. 
End it. </t>
  </si>
  <si>
    <t>https://www.reddit.com/r/relationship_advice/comments/1aw7p9a/i_25m_just_found_out_my_wife_21f_was_cheating_on/krg1k0v/</t>
  </si>
  <si>
    <t>krg1kvx</t>
  </si>
  <si>
    <t>D10BrAND</t>
  </si>
  <si>
    <t>She is clearly cheating on you and is obviously lying, I suggest if you live in an at fault state hire a private investigator and talk to a divorce lawyer, there is no point on continuing the relationship if she is hiding it from you.</t>
  </si>
  <si>
    <t>https://www.reddit.com/r/relationship_advice/comments/1aw7p9a/i_25m_just_found_out_my_wife_21f_was_cheating_on/krg1kvx/</t>
  </si>
  <si>
    <t>krg1mmg</t>
  </si>
  <si>
    <t>BrionyHQ</t>
  </si>
  <si>
    <t>Sorry you married such a disgusting person. She wants a divorce and has no courage to step up, own it, and tell you to your face. So she’s making you do it.</t>
  </si>
  <si>
    <t>https://www.reddit.com/r/relationship_advice/comments/1aw7p9a/i_25m_just_found_out_my_wife_21f_was_cheating_on/krg1mmg/</t>
  </si>
  <si>
    <t>krg1y02</t>
  </si>
  <si>
    <t>Choice-Intention-926</t>
  </si>
  <si>
    <t>Whatever is on the phone is worse than you’re even thinking. I bet it’s not just one person or it’s his friends or something equally disgusting.</t>
  </si>
  <si>
    <t>https://www.reddit.com/r/relationship_advice/comments/1aw7p9a/i_25m_just_found_out_my_wife_21f_was_cheating_on/krg1y02/</t>
  </si>
  <si>
    <t>krg1yjs</t>
  </si>
  <si>
    <t>Traveling_Couple2020</t>
  </si>
  <si>
    <t>I agree with most of the comments that the relationship is over.  What she told you is worse than her saying :ya we hooked up one night".  Her feeling that she emotionally cheated means that she was having "relationship building" chats with this man. She was looking for a new relationship which is worse than any kind of quick hookup.</t>
  </si>
  <si>
    <t>https://www.reddit.com/r/relationship_advice/comments/1aw7p9a/i_25m_just_found_out_my_wife_21f_was_cheating_on/krg1yjs/</t>
  </si>
  <si>
    <t>krg21qw</t>
  </si>
  <si>
    <t>Important-Figure3165</t>
  </si>
  <si>
    <t>“I didn’t tell you he was my friend because I know how you’d react” is the standard gaslight from a cheater. As soon as those words are spoken you know everything coming out their mouth is bollocks</t>
  </si>
  <si>
    <t>https://www.reddit.com/r/relationship_advice/comments/1aw7p9a/i_25m_just_found_out_my_wife_21f_was_cheating_on/krg21qw/</t>
  </si>
  <si>
    <t>krg248u</t>
  </si>
  <si>
    <t>Open-Ad3395</t>
  </si>
  <si>
    <t>My question is why him leave if he can afford the place I’d tell him stay and change the locks, get the support system going, then hand her the papers as she gets her stuff, and make sure anything with both names on it is separated (bank accounts, phone bills etc) and get cameras up too where can’t be seen like carport etc, because once you do that the wrath from her won’t be nice it will be revenge type, which you’ll have the evidence of damages done when you did the above steps</t>
  </si>
  <si>
    <t>https://www.reddit.com/r/relationship_advice/comments/1aw7p9a/i_25m_just_found_out_my_wife_21f_was_cheating_on/krg248u/</t>
  </si>
  <si>
    <t>krg2bno</t>
  </si>
  <si>
    <t>DesignerPop7437</t>
  </si>
  <si>
    <t xml:space="preserve"> To be honest dump her your better then this bro hard truth but you cant make her your wife if this si how she is</t>
  </si>
  <si>
    <t>https://www.reddit.com/r/relationship_advice/comments/1aw7p9a/i_25m_just_found_out_my_wife_21f_was_cheating_on/krg2bno/</t>
  </si>
  <si>
    <t>krg2buw</t>
  </si>
  <si>
    <t>nigasso</t>
  </si>
  <si>
    <t>If she rather divores than let you see her phone does mean she values her AP more than you. She rather keeps him than you.</t>
  </si>
  <si>
    <t>https://www.reddit.com/r/relationship_advice/comments/1aw7p9a/i_25m_just_found_out_my_wife_21f_was_cheating_on/krg2buw/</t>
  </si>
  <si>
    <t>krg2etb</t>
  </si>
  <si>
    <t>k9shenanigans</t>
  </si>
  <si>
    <t>Hate to say it, but I think leaving is your best and only option. 
The foundation of any relationship is trust.  She didn't set any boundaries when she first met this new person from work. She let herself go down wherever that road went without regard to your relationship. Then she clearly lied to you many times trying to cover it up. Bottom line is that the trust has been broken, in my experience if this happens now it will almost certainly happen again in the future.</t>
  </si>
  <si>
    <t>https://www.reddit.com/r/relationship_advice/comments/1aw7p9a/i_25m_just_found_out_my_wife_21f_was_cheating_on/krg2etb/</t>
  </si>
  <si>
    <t>krg2fpm</t>
  </si>
  <si>
    <t>Just spread the whole community about her, so that no-one would not even dare to approach her relationship. Destroy her mentally and leave</t>
  </si>
  <si>
    <t>https://www.reddit.com/r/relationship_advice/comments/1aw7p9a/i_25m_just_found_out_my_wife_21f_was_cheating_on/krg2fpm/</t>
  </si>
  <si>
    <t>krg2i7g</t>
  </si>
  <si>
    <t>ObligationNo2288</t>
  </si>
  <si>
    <t>She is sleeping with coworker. She has been ignoring you the way a cheater does.  If you stay with her, she will continue to cheat on you when she wants.  Cheaters cheat. She told you she would rather divorce than have you see the messages. You know exactly what those messages are.</t>
  </si>
  <si>
    <t>https://www.reddit.com/r/relationship_advice/comments/1aw7p9a/i_25m_just_found_out_my_wife_21f_was_cheating_on/krg2i7g/</t>
  </si>
  <si>
    <t>krg2if9</t>
  </si>
  <si>
    <t>Lonelyghast</t>
  </si>
  <si>
    <t>She either already slept with him or the reason why she was so upset with him cancelling was because she was planning on it.
Either way I'm pretty sure she sent him more than just text messages. I'm almost certain that she has been sending him nudes and that's why she didn't show you anything.
Get the divorce she's trash and she won't change, it'll just get worse be thankful you didn't have kids with her.</t>
  </si>
  <si>
    <t>https://www.reddit.com/r/relationship_advice/comments/1aw7p9a/i_25m_just_found_out_my_wife_21f_was_cheating_on/krg2if9/</t>
  </si>
  <si>
    <t>krg2kfr</t>
  </si>
  <si>
    <t>Birdiefrau</t>
  </si>
  <si>
    <t>She said the quiet part out loud. She would rather have the divorce than be honest with you.</t>
  </si>
  <si>
    <t>https://www.reddit.com/r/relationship_advice/comments/1aw7p9a/i_25m_just_found_out_my_wife_21f_was_cheating_on/krg2kfr/</t>
  </si>
  <si>
    <t>krg33kr</t>
  </si>
  <si>
    <t>MusicalMerlin1973</t>
  </si>
  <si>
    <t>A lot is comments already here. I’d say she’s already divorced if she isn’t wearing her wedding band. 
Mine comes off when I’m doing physical labor. It goes right back on when I’m done. 
Op, we can’t tell you what to do. But I would be out.</t>
  </si>
  <si>
    <t>https://www.reddit.com/r/relationship_advice/comments/1aw7p9a/i_25m_just_found_out_my_wife_21f_was_cheating_on/krg33kr/</t>
  </si>
  <si>
    <t>krg3ils</t>
  </si>
  <si>
    <t>gobulls2888883</t>
  </si>
  <si>
    <t>Bro leave her. You have your whole life ahead of you. Why would you want to spend it with someone you can’t trust? Just think for 30 seconds freely about all the potential problems that could come up where you’d need trust with your partner to solve. She destroyed that trust, she doesn’t care about you. I’m sorry man but you need to divorce her immediately and move on</t>
  </si>
  <si>
    <t>https://www.reddit.com/r/relationship_advice/comments/1aw7p9a/i_25m_just_found_out_my_wife_21f_was_cheating_on/krg3ils/</t>
  </si>
  <si>
    <t>krg3jx6</t>
  </si>
  <si>
    <t>Honestly you should leave.  You are both young (and your wife is too young to be married apparently) and staying with her while trust was violated like that will turn you into a bitter shell of a man.  You have time to find a trustworthy partner.  Cheating is one of those things I don’t think a relationship can come back from.</t>
  </si>
  <si>
    <t>https://www.reddit.com/r/relationship_advice/comments/1aw7p9a/i_25m_just_found_out_my_wife_21f_was_cheating_on/krg3jx6/</t>
  </si>
  <si>
    <t>krg3lmn</t>
  </si>
  <si>
    <t>Dude, you are being a doormat and she is walking all over you.  Wake the F up.  Sleeping on the couch, won’t shower with you, hiding her phone, no sex and why going out for drinks when she could go out with you.  Don’t you see that she prefers him over you?  I could never be someone’s second choice.  If you stay, she will definitely keep cheating on you.  And if you stay, that will show you that she owns you and will do anything she wants!</t>
  </si>
  <si>
    <t>https://www.reddit.com/r/relationship_advice/comments/1aw7p9a/i_25m_just_found_out_my_wife_21f_was_cheating_on/krg3lmn/</t>
  </si>
  <si>
    <t>krg3tzi</t>
  </si>
  <si>
    <t>RedHawwk</t>
  </si>
  <si>
    <t>Up to you what to do really, you’re young no need to really feel too tied down. Probably safe to assume the worse unfortunately. 
If you did try to work it out, I’d have two rules. Obviously cut the guy out, not communication and blocked on all socials. Second, new job, if she’s going to be committed to trying to save the relationship then she needs to not be around him every day for 8 hours at work. If she can’t do those things then divorce.</t>
  </si>
  <si>
    <t>https://www.reddit.com/r/relationship_advice/comments/1aw7p9a/i_25m_just_found_out_my_wife_21f_was_cheating_on/krg3tzi/</t>
  </si>
  <si>
    <t>krg3xek</t>
  </si>
  <si>
    <t>AF_AF</t>
  </si>
  <si>
    <t>Good for you for being insistent.  Cheating sucks and divorce sucks but you don't want to be married to a cheater - this will be your life.  She will continue to sneak around with this guy (and I don't believe for one second this is just emotional cheating) and you will know something is off.  
Talk to a lawyer to see where you stand, but the best thing to do is accept who she is.  Meaning, her actions show you who she is.  She'd rather divorce than show you messages with another man.  She's clearly done with the marriage.  If you stay with her this will be your life, and it's not worth it.  You'd be trying to save a marriage with an idealized version of your wife, not who she truly is.  Cheaters lie and cheat, it's what they do.
Best of luck.  Please take care of yourself.</t>
  </si>
  <si>
    <t>https://www.reddit.com/r/relationship_advice/comments/1aw7p9a/i_25m_just_found_out_my_wife_21f_was_cheating_on/krg3xek/</t>
  </si>
  <si>
    <t>krg46ve</t>
  </si>
  <si>
    <t>StretchYx</t>
  </si>
  <si>
    <t>You're young thank god so it's not going to majorly taint your future. You need to leave her as she's lying through her teeth, she definitely has videos on her phone blowing this other guy or something fucked. 
Married people can't make new friends with those of a different gender, it almost always ends badly.</t>
  </si>
  <si>
    <t>https://www.reddit.com/r/relationship_advice/comments/1aw7p9a/i_25m_just_found_out_my_wife_21f_was_cheating_on/krg46ve/</t>
  </si>
  <si>
    <t>krg4inc</t>
  </si>
  <si>
    <t>VerticalMomentum1</t>
  </si>
  <si>
    <t>Well honesty is hard. If she can’t be honest then there is no help to be given.</t>
  </si>
  <si>
    <t>https://www.reddit.com/r/relationship_advice/comments/1aw7p9a/i_25m_just_found_out_my_wife_21f_was_cheating_on/krg4inc/</t>
  </si>
  <si>
    <t>krg4wfj</t>
  </si>
  <si>
    <t>LeafyDragon23</t>
  </si>
  <si>
    <t>Is no one else caught up on the ‘we almost always shower together part??? Like. That’s really odd right? I totally get showering together. But almost always? How the fuck? Why the fuck? So bizarre.</t>
  </si>
  <si>
    <t>https://www.reddit.com/r/relationship_advice/comments/1aw7p9a/i_25m_just_found_out_my_wife_21f_was_cheating_on/krg4wfj/</t>
  </si>
  <si>
    <t>krg5bst</t>
  </si>
  <si>
    <t>CompetitiveSugar3404</t>
  </si>
  <si>
    <t>Give her the divorce already, OP. She had a chance to make things right before by showing you her phone but she refused, that should give you your answer.</t>
  </si>
  <si>
    <t>https://www.reddit.com/r/relationship_advice/comments/1aw7p9a/i_25m_just_found_out_my_wife_21f_was_cheating_on/krg5bst/</t>
  </si>
  <si>
    <t>krg5exf</t>
  </si>
  <si>
    <t>batman_robin42</t>
  </si>
  <si>
    <t>Sleeping on the couch , no ring ? And you weren't suspicious? God bless your heart 🙏</t>
  </si>
  <si>
    <t>https://www.reddit.com/r/relationship_advice/comments/1aw7p9a/i_25m_just_found_out_my_wife_21f_was_cheating_on/krg5exf/</t>
  </si>
  <si>
    <t>krg5ink</t>
  </si>
  <si>
    <t>Leave.</t>
  </si>
  <si>
    <t>https://www.reddit.com/r/relationship_advice/comments/1aw7p9a/i_25m_just_found_out_my_wife_21f_was_cheating_on/krg5ink/</t>
  </si>
  <si>
    <t>krg5jd7</t>
  </si>
  <si>
    <t>ssf669</t>
  </si>
  <si>
    <t>You seem to be focusing on the wrong thing.   It doesn't matter what's on the phone, not really.   You already know that she would rather divorce than show you what's on there and has said that when you see it you will choose to divorce her.  
You can be sure that she did cheat, either that or she had been talking about how she really feels about you while having an emotional affair.   She is and has been done with the relationship with you.   
Cut your losses and believe her.   Knowing the gory details won't change anything but it might save you emotionally.   Let her go.</t>
  </si>
  <si>
    <t>https://www.reddit.com/r/relationship_advice/comments/1aw7p9a/i_25m_just_found_out_my_wife_21f_was_cheating_on/krg5jd7/</t>
  </si>
  <si>
    <t>krg6ag0</t>
  </si>
  <si>
    <t>SplinterTera</t>
  </si>
  <si>
    <t>Run while you can, don't look back and stop losing time with her, its not worth it.</t>
  </si>
  <si>
    <t>https://www.reddit.com/r/relationship_advice/comments/1aw7p9a/i_25m_just_found_out_my_wife_21f_was_cheating_on/krg6ag0/</t>
  </si>
  <si>
    <t>krg6b4y</t>
  </si>
  <si>
    <t>lilyofthevalley2659</t>
  </si>
  <si>
    <t xml:space="preserve"> Don’t stay with a cheater and liar.  Have higher standards in a wife.  And don’t date people so young.  She’s 21.</t>
  </si>
  <si>
    <t>https://www.reddit.com/r/relationship_advice/comments/1aw7p9a/i_25m_just_found_out_my_wife_21f_was_cheating_on/krg6b4y/</t>
  </si>
  <si>
    <t>krg6gmk</t>
  </si>
  <si>
    <t>BakerLovePie</t>
  </si>
  <si>
    <t>21 and married was the first mistake
She's trickle-truthing you and has already admitted to cheating.  She has no interest in making the relationship work.  It's over.  Contact a divorce lawyer and follow their advice.</t>
  </si>
  <si>
    <t>https://www.reddit.com/r/relationship_advice/comments/1aw7p9a/i_25m_just_found_out_my_wife_21f_was_cheating_on/krg6gmk/</t>
  </si>
  <si>
    <t>krg6n0y</t>
  </si>
  <si>
    <t>GreatPeach3571</t>
  </si>
  <si>
    <t>“How many times do you talk”
“Everyday”
“What do you talk about”
“Nothing”
I would’ve walked out on that alone. You’re clearly lying lmao. Save yourself and get some divorce papers</t>
  </si>
  <si>
    <t>https://www.reddit.com/r/relationship_advice/comments/1aw7p9a/i_25m_just_found_out_my_wife_21f_was_cheating_on/krg6n0y/</t>
  </si>
  <si>
    <t>krg6udy</t>
  </si>
  <si>
    <t>Rowana133</t>
  </si>
  <si>
    <t>Well, I think of it kind of like the doctors. When the doctor asks a smoker how many cigarettes they smoke and they say "only a couple" but are lying because they are really are a pack a day smoker. If they willingly admit to a couple then chances are the truth is worse. She's already proven she's being dishonest and won't show you proof that their relationship is how she says it is. Because she refuses to show you evidence of her "truth" you can only assume it's a lie. And even if it's not, shes definitely angling for her relationship to become more with that man. Seperate your accounts, split up any joint savings and then when your affairs are in order divorce her.</t>
  </si>
  <si>
    <t>https://www.reddit.com/r/relationship_advice/comments/1aw7p9a/i_25m_just_found_out_my_wife_21f_was_cheating_on/krg6udy/</t>
  </si>
  <si>
    <t>krg6uzx</t>
  </si>
  <si>
    <t>AutomaticExchange204</t>
  </si>
  <si>
    <t>she doesn’t love you anymore. divorce.</t>
  </si>
  <si>
    <t>https://www.reddit.com/r/relationship_advice/comments/1aw7p9a/i_25m_just_found_out_my_wife_21f_was_cheating_on/krg6uzx/</t>
  </si>
  <si>
    <t>krg6zcv</t>
  </si>
  <si>
    <t>knowimcrazyaf</t>
  </si>
  <si>
    <t>I would confront them both. Than leave her ass !</t>
  </si>
  <si>
    <t>https://www.reddit.com/r/relationship_advice/comments/1aw7p9a/i_25m_just_found_out_my_wife_21f_was_cheating_on/krg6zcv/</t>
  </si>
  <si>
    <t>krg7kt5</t>
  </si>
  <si>
    <t>FullFrontal687</t>
  </si>
  <si>
    <t>&gt;Some friends are saying to work it out
Who the hell are these people who are telling you that?  
You have blown past every red flag there is, and this is the final destination.  If you don't have kids, just get a quick divorce.  You both are super young and have plenty of time to move on with less problematic partners.</t>
  </si>
  <si>
    <t>https://www.reddit.com/r/relationship_advice/comments/1aw7p9a/i_25m_just_found_out_my_wife_21f_was_cheating_on/krg7kt5/</t>
  </si>
  <si>
    <t>krg7ycq</t>
  </si>
  <si>
    <t>jonjon234567</t>
  </si>
  <si>
    <t>See a lawyer and start preparing yourself for a divorce. You don’t have to pull the trigger right away but make sure your ducks are in a row and protect yourself. She has absolutely destroyed all trust you should have in her, so at this point whether she cheated or not almost doesn’t matter because you have to act as if she did. Get some space and think about life without her. As painful as this is dealing with it now will save you so much more pain down the line. Good luck and let us know how it goesZ</t>
  </si>
  <si>
    <t>https://www.reddit.com/r/relationship_advice/comments/1aw7p9a/i_25m_just_found_out_my_wife_21f_was_cheating_on/krg7ycq/</t>
  </si>
  <si>
    <t>krg89ru</t>
  </si>
  <si>
    <t>DasderdlyD4</t>
  </si>
  <si>
    <t>She is too young to be married. You are too young to have to deal with this.</t>
  </si>
  <si>
    <t>https://www.reddit.com/r/relationship_advice/comments/1aw7p9a/i_25m_just_found_out_my_wife_21f_was_cheating_on/krg89ru/</t>
  </si>
  <si>
    <t>krg8ayo</t>
  </si>
  <si>
    <t>moutonbleu</t>
  </si>
  <si>
    <t>You’re so young. Move on and save your future self</t>
  </si>
  <si>
    <t>https://www.reddit.com/r/relationship_advice/comments/1aw7p9a/i_25m_just_found_out_my_wife_21f_was_cheating_on/krg8ayo/</t>
  </si>
  <si>
    <t>krg8cep</t>
  </si>
  <si>
    <t>_taco_bout_it</t>
  </si>
  <si>
    <t>Unfortunately she has been having an emotional affair which is actually worse when it’s a woman because that means she is already emotionally divorced from you otherwise she wouldnt feel like it’s ok with this behavior and need the attention from another man. Women don’t necessarily need to be physical with a man to be completely in love or lust. Sorry but it’s a hard truth. Women need to be chased and flirted with and it’s a hard trap bc the men they’re doing this with don’t usually want a relationship just the sex and attention. SO Love yourself enough to move on. You deserve better. And unfortunately you may need a little therapy bc she has really betrayed you and done a lot of damage which you didn’t deserve but now gotta heal and re-learn to love yourself. It’ll be hard bc marriage requires a certain level of codependency but a few years down the road you’ll look back and realize that the energy you were using in the relationship was put to better you to build a good life for yourself. And some day the right woman may come along and treat you better.</t>
  </si>
  <si>
    <t>https://www.reddit.com/r/relationship_advice/comments/1aw7p9a/i_25m_just_found_out_my_wife_21f_was_cheating_on/krg8cep/</t>
  </si>
  <si>
    <t>krg8lyz</t>
  </si>
  <si>
    <t>KelceStache</t>
  </si>
  <si>
    <t>Tell her that you are divorcing her unless she shows you.  
If you stay, the guy needs to be blocked and deleted and she has to quit that job. 
Also,  if they were alone together it did get physical.  
If I were you I would just say “not sure what you thought would happen when I found out you’re a cheater. Did you think that I would just say oh well and work it out?  You betrayed me in the worst way, and since you have decided that your relationship with him is more important than your marriage, you have left me no choice. I gave you a chance to show me your phone, but you decided you would rather divorce.  Unfortunately for you, you know one version of that guy. The tell you whatever you want to hear so he can sleep with you version. You don’t even know the day in and day out of marriage version. I hope he was worth it. I hope he was worth throwing your marriage away.  You have no respect for me, yourself, or our marriage.  I have zero trust in you and I can’t be married to someone that I don’t trust. I gave you a chance to come clean, and you made your choice.” 
Updateme!</t>
  </si>
  <si>
    <t>https://www.reddit.com/r/relationship_advice/comments/1aw7p9a/i_25m_just_found_out_my_wife_21f_was_cheating_on/krg8lyz/</t>
  </si>
  <si>
    <t>krg95tm</t>
  </si>
  <si>
    <t>You need to divorce her. She knows what she’s doing is wrong that she’s taking a risk and it’s not appropriate. She gave you your answer. If you stay beyond this it’s going to get far worse for you. I’m so sorry.
If you live in a fault state, that may be why she doesn’t want you to see it. And believe me by the time they get to this point, they’re thinking about what’s going to happen to them.   if you live in fault state you find a way to deep dive into her account. You can do it through an IT person, or you can try to find a way to sync up her phone to an iPad if she has an iPhone. But get the information.
If you live in a no-fault state, she’s answered your question. You draw up documents and get out from under the marriage. Clearly it’s not that important to her. She would stop doing it.  Cheaters and liars and they will cheat again.</t>
  </si>
  <si>
    <t>https://www.reddit.com/r/relationship_advice/comments/1aw7p9a/i_25m_just_found_out_my_wife_21f_was_cheating_on/krg95tm/</t>
  </si>
  <si>
    <t>krg9dzc</t>
  </si>
  <si>
    <t>Also I’d like to add to what others are saying that seeing her phone with only do more damage to you mentally and emotionally bc you’re going to learn who she really is.</t>
  </si>
  <si>
    <t>https://www.reddit.com/r/relationship_advice/comments/1aw7p9a/i_25m_just_found_out_my_wife_21f_was_cheating_on/krg9dzc/</t>
  </si>
  <si>
    <t>krg9i1o</t>
  </si>
  <si>
    <t>DDenlow</t>
  </si>
  <si>
    <t>TLDR divorce, get a good lawyer, don’t ever marry anyone again.</t>
  </si>
  <si>
    <t>https://www.reddit.com/r/relationship_advice/comments/1aw7p9a/i_25m_just_found_out_my_wife_21f_was_cheating_on/krg9i1o/</t>
  </si>
  <si>
    <t>krg9j3i</t>
  </si>
  <si>
    <t>theoni512</t>
  </si>
  <si>
    <t>Definitely bail and dont look back. You cannot trust her and honestly its a matter of time before she hits you with the "we got married too young and theres things i want to experience" talk. All that privacy shit is out the window when you're married plain and simple. So she either isn't mature enough or still prioritizes herself above the marriage. Ive been there personally. I Got engaged reluctantly at 21.  The he girl i was with constantly pressured me on it. It was all good until she got a job at a night club and just nosedived from there. We broke up literally the day after the engagement party. For the next 6 years of my life it was back and forth with that woman. Forgiving her over and over just to be abandoned. Even tried to be there for her when she eventually came back pregnant and honestly i didn't gain anything but heartache and love for a kid thats not even mine. Fast forward to today and im happily married to a woman who truly loves me and gets me. No secrets and no bs just straight up bliss and happiness. I dont have to try to get in her head. Dont have to fight over what you would think would be basic courtesy. Im with someone who i just click with. So do what i didnt do and move forward with your life. All that up and down shit in relationships is for the toxic and only works in movies. When you meet the right one itll be undeniable and it wont suck.</t>
  </si>
  <si>
    <t>https://www.reddit.com/r/relationship_advice/comments/1aw7p9a/i_25m_just_found_out_my_wife_21f_was_cheating_on/krg9j3i/</t>
  </si>
  <si>
    <t>krg9slm</t>
  </si>
  <si>
    <t>bull-ensign</t>
  </si>
  <si>
    <t>“ if you see what’s on there, then you’ll divorce me.“ That’s what I would believe.  .</t>
  </si>
  <si>
    <t>https://www.reddit.com/r/relationship_advice/comments/1aw7p9a/i_25m_just_found_out_my_wife_21f_was_cheating_on/krg9slm/</t>
  </si>
  <si>
    <t>krga3t6</t>
  </si>
  <si>
    <t>AdVivid9056</t>
  </si>
  <si>
    <t>Do what every good woman in a situation with reversed gender would do.
Call her mom.</t>
  </si>
  <si>
    <t>https://www.reddit.com/r/relationship_advice/comments/1aw7p9a/i_25m_just_found_out_my_wife_21f_was_cheating_on/krga3t6/</t>
  </si>
  <si>
    <t>krga4fn</t>
  </si>
  <si>
    <t>joethompson912ed</t>
  </si>
  <si>
    <t>Divorce. she was upset because he canceled on her that night .maybe because he was with another woman. Your wife being cheated on by the guy shes cheating on you with.</t>
  </si>
  <si>
    <t>https://www.reddit.com/r/relationship_advice/comments/1aw7p9a/i_25m_just_found_out_my_wife_21f_was_cheating_on/krga4fn/</t>
  </si>
  <si>
    <t>krgaitc</t>
  </si>
  <si>
    <t>Achilles193</t>
  </si>
  <si>
    <t>dump her now!! trust me.. it gets worse! don't go down the route of blaming yourself. she will continue doing whatever she is doing only hiding it better. Trust is broken there is no relationship to work for. Do yourself a favor and leave now!</t>
  </si>
  <si>
    <t>https://www.reddit.com/r/relationship_advice/comments/1aw7p9a/i_25m_just_found_out_my_wife_21f_was_cheating_on/krgaitc/</t>
  </si>
  <si>
    <t>krgana2</t>
  </si>
  <si>
    <t>painkilleraddict6373</t>
  </si>
  <si>
    <t>Talk to a lawyer.
Try not to be passive aggressive to her and record any confession.Don’t believe anything because she won’t say the truth.
Try to find some solid proof.Don’t let her spin her narrative to your circle.</t>
  </si>
  <si>
    <t>https://www.reddit.com/r/relationship_advice/comments/1aw7p9a/i_25m_just_found_out_my_wife_21f_was_cheating_on/krgana2/</t>
  </si>
  <si>
    <t>krgb1kc</t>
  </si>
  <si>
    <t>TimeShareOnMars</t>
  </si>
  <si>
    <t>Divorce and move on. The fact that she knows showing you the messages means divorce tells you everything you need to know to divorce. She has been cheating on you...and it is not just emotional cheating. Late night drives, turning off phone location... taking off wedding ring. Etc, etc..</t>
  </si>
  <si>
    <t>https://www.reddit.com/r/relationship_advice/comments/1aw7p9a/i_25m_just_found_out_my_wife_21f_was_cheating_on/krgb1kc/</t>
  </si>
  <si>
    <t>krgb2ld</t>
  </si>
  <si>
    <t>The only thing you can for sure trust about her right now, is that she cares more about protecting her affair than she cares about your marriage, so if it were me, I would leave.  Why stay with someone who knows for a fact, and has told you themselves, that you will divorce them if you know the truth about them?   
Just get a lawyer.  Do whatever the lawyer tells you to do.  Don’t do whatever the lawyer tells you not to do.
I’m sorry your marriage has come to this.  I wish you the best.</t>
  </si>
  <si>
    <t>https://www.reddit.com/r/relationship_advice/comments/1aw7p9a/i_25m_just_found_out_my_wife_21f_was_cheating_on/krgb2ld/</t>
  </si>
  <si>
    <t>krgbbem</t>
  </si>
  <si>
    <t>mtnbikeforlife</t>
  </si>
  <si>
    <t>Seems like you know she cheated but you don’t want to admit it.    As the truth keeps coming out slowly you’ll have the epiphany that no one on this situation wants to have…she done the unthinkable.</t>
  </si>
  <si>
    <t>https://www.reddit.com/r/relationship_advice/comments/1aw7p9a/i_25m_just_found_out_my_wife_21f_was_cheating_on/krgbbem/</t>
  </si>
  <si>
    <t>krgbf4a</t>
  </si>
  <si>
    <t>She's already voted - her ring is off, she's not being physical with you (to be faithful to him), and she's leaving at night to go be with him.   Now she's choosing lying over coming clean. She knows she's already chosen him over you, so not showing you the phone is a twisted way of her protecting the other guy - staying loyal to him.
She was going on a date/hook up tonight and he didn't show.   For her part she was disappointed and upset.     From this guys perspective, he's likely had her numerous times (those drives, other meet up with "friends") and he's getting bored.    If he hadn't had her already, wouldn't most guys keep pursuing until they got the reward for their efforts?  
Guys pursuing don't cancel/standup a date.   Guy's who have already got the prize and are getting bored cancel/standup up a date.</t>
  </si>
  <si>
    <t>https://www.reddit.com/r/relationship_advice/comments/1aw7p9a/i_25m_just_found_out_my_wife_21f_was_cheating_on/krgbf4a/</t>
  </si>
  <si>
    <t>krgble5</t>
  </si>
  <si>
    <t>Mate. Come on. She fucks him regularly. This is a whole blown affair with emotional connection. It’s over. And her reaction says everything.</t>
  </si>
  <si>
    <t>https://www.reddit.com/r/relationship_advice/comments/1aw7p9a/i_25m_just_found_out_my_wife_21f_was_cheating_on/krgble5/</t>
  </si>
  <si>
    <t>krgc5n3</t>
  </si>
  <si>
    <t>AileStrike</t>
  </si>
  <si>
    <t>Your wife is 21 years old and is acting like a child.
You might want to face the reality that you married an immature child. </t>
  </si>
  <si>
    <t>https://www.reddit.com/r/relationship_advice/comments/1aw7p9a/i_25m_just_found_out_my_wife_21f_was_cheating_on/krgc5n3/</t>
  </si>
  <si>
    <t>krgcvpb</t>
  </si>
  <si>
    <t>FiresiteRS</t>
  </si>
  <si>
    <t>Its time to leave.</t>
  </si>
  <si>
    <t>https://www.reddit.com/r/relationship_advice/comments/1aw7p9a/i_25m_just_found_out_my_wife_21f_was_cheating_on/krgcvpb/</t>
  </si>
  <si>
    <t>krgcyjd</t>
  </si>
  <si>
    <t>theoldman-1313</t>
  </si>
  <si>
    <t>You already have your answer.  She knows you better than anyone and is aware that she has crossed a line.  My money is that she is either already in a physical relationship with this guy or is planning it with him.  She is only staying with you for the resources.  Move her out to the spare bedroom and get tested.  And see a lawyer.</t>
  </si>
  <si>
    <t>https://www.reddit.com/r/relationship_advice/comments/1aw7p9a/i_25m_just_found_out_my_wife_21f_was_cheating_on/krgcyjd/</t>
  </si>
  <si>
    <t>krgd6dy</t>
  </si>
  <si>
    <t>pantiechrist80</t>
  </si>
  <si>
    <t>If nothing else. Without telling her anything pack a bag, leave for a week,  go no contact. Do not let her know where you are. After a week ask her if she is ready to talk tell the truth and show proof. If not...file. she is clearly choosing this guy over you.</t>
  </si>
  <si>
    <t>https://www.reddit.com/r/relationship_advice/comments/1aw7p9a/i_25m_just_found_out_my_wife_21f_was_cheating_on/krgd6dy/</t>
  </si>
  <si>
    <t>krgd8px</t>
  </si>
  <si>
    <t>Time to go. She’s definitely having sex with that guy. Please burn him to the ground on your way out! Gather some proof as well if it has not been destroyed already. May need it in the future</t>
  </si>
  <si>
    <t>https://www.reddit.com/r/relationship_advice/comments/1aw7p9a/i_25m_just_found_out_my_wife_21f_was_cheating_on/krgd8px/</t>
  </si>
  <si>
    <t>krgdumr</t>
  </si>
  <si>
    <t>Narcissist</t>
  </si>
  <si>
    <t>https://www.reddit.com/r/relationship_advice/comments/1aw7p9a/i_25m_just_found_out_my_wife_21f_was_cheating_on/krgdumr/</t>
  </si>
  <si>
    <t>krge8a8</t>
  </si>
  <si>
    <t>Mr-9Eleven</t>
  </si>
  <si>
    <t>Short answer: leave
Long answer: leave her</t>
  </si>
  <si>
    <t>https://www.reddit.com/r/relationship_advice/comments/1aw7p9a/i_25m_just_found_out_my_wife_21f_was_cheating_on/krge8a8/</t>
  </si>
  <si>
    <t>krgeaf2</t>
  </si>
  <si>
    <t>Few_Employment5424</t>
  </si>
  <si>
    <t>Never give an ultimatum your not ready to live by ...in this case once your over the confusion you will be relieved not to permanently be in same house as a liar ...and no one quits showering with you over only emotional affairs   there's been more ...she will trickle truth it too you over next several days</t>
  </si>
  <si>
    <t>https://www.reddit.com/r/relationship_advice/comments/1aw7p9a/i_25m_just_found_out_my_wife_21f_was_cheating_on/krgeaf2/</t>
  </si>
  <si>
    <t>krgefc1</t>
  </si>
  <si>
    <t>onttm</t>
  </si>
  <si>
    <t>If no children are involved I'd ask her to find somewhere else to sleep for a bit until she figures out what she wants, and you what you want. 
And while she's gone take an introspective examination to see if you may have been neglecting some things or been taking more than you give.
I'm not saying that you're at fault. But whether this is salvageable may depend on what you discover about both of your behaviors.
If there are children I suggest you try to figure it out without blowing up the household. It may blow up anyway, but you should try.
Good luck</t>
  </si>
  <si>
    <t>https://www.reddit.com/r/relationship_advice/comments/1aw7p9a/i_25m_just_found_out_my_wife_21f_was_cheating_on/krgefc1/</t>
  </si>
  <si>
    <t>krgehu7</t>
  </si>
  <si>
    <t>Agitated_Pilot_3055</t>
  </si>
  <si>
    <t>Sleeping on couch, not wearing ring?  She really trying to tell you something. 
She trying to tell you something.</t>
  </si>
  <si>
    <t>https://www.reddit.com/r/relationship_advice/comments/1aw7p9a/i_25m_just_found_out_my_wife_21f_was_cheating_on/krgehu7/</t>
  </si>
  <si>
    <t>krgejaf</t>
  </si>
  <si>
    <t>pfjwm</t>
  </si>
  <si>
    <t>You threatened divorce. Now that you know she’s cheated on you repeatedly, it’s time to follow through. If you don’t, she will cheat on you again because she knows you lack self respect.</t>
  </si>
  <si>
    <t>https://www.reddit.com/r/relationship_advice/comments/1aw7p9a/i_25m_just_found_out_my_wife_21f_was_cheating_on/krgejaf/</t>
  </si>
  <si>
    <t>krgf8k8</t>
  </si>
  <si>
    <t>Time_Aside_9455</t>
  </si>
  <si>
    <t>She clearly is not interested in having a future with you. Tip. Never marry a 21 year old, obviously. Cut your losses, divorce and move on. Thank goodness no kids. Learning experience.</t>
  </si>
  <si>
    <t>https://www.reddit.com/r/relationship_advice/comments/1aw7p9a/i_25m_just_found_out_my_wife_21f_was_cheating_on/krgf8k8/</t>
  </si>
  <si>
    <t>krgfepz</t>
  </si>
  <si>
    <t>yashspartan</t>
  </si>
  <si>
    <t>Divorce. She's not the proper wife type. Proper husbands and wives don't cheat. Don't tolerate this kind of disrespect.
It really is that easy.</t>
  </si>
  <si>
    <t>https://www.reddit.com/r/relationship_advice/comments/1aw7p9a/i_25m_just_found_out_my_wife_21f_was_cheating_on/krgfepz/</t>
  </si>
  <si>
    <t>krgg4g0</t>
  </si>
  <si>
    <t>Kerrypurple</t>
  </si>
  <si>
    <t>It sounds like she's accepted that divorce is inevitable.</t>
  </si>
  <si>
    <t>https://www.reddit.com/r/relationship_advice/comments/1aw7p9a/i_25m_just_found_out_my_wife_21f_was_cheating_on/krgg4g0/</t>
  </si>
  <si>
    <t>krggiey</t>
  </si>
  <si>
    <t>Ioriness</t>
  </si>
  <si>
    <t>How about not marrying someone who has just reached adulthood and hasn’t yet fully matured mentally?</t>
  </si>
  <si>
    <t>https://www.reddit.com/r/relationship_advice/comments/1aw7p9a/i_25m_just_found_out_my_wife_21f_was_cheating_on/krggiey/</t>
  </si>
  <si>
    <t>krghvcq</t>
  </si>
  <si>
    <t>Nicaherrera</t>
  </si>
  <si>
    <t>That's some heavy stuff. You deserve someone who's all in. If she's not being straight with you, it's time to reevaluate. Don't let her actions mess with your head. Reach out to friends or try Emerald chat for some outside perspective. It's like a digital shoulder to lean on. Keep your head up, and remember, you're not alone in this.</t>
  </si>
  <si>
    <t>https://www.reddit.com/r/relationship_advice/comments/1aw7p9a/i_25m_just_found_out_my_wife_21f_was_cheating_on/krghvcq/</t>
  </si>
  <si>
    <t>krgiyw4</t>
  </si>
  <si>
    <t>Spy.</t>
  </si>
  <si>
    <t>https://www.reddit.com/r/relationship_advice/comments/1aw7p9a/i_25m_just_found_out_my_wife_21f_was_cheating_on/krgiyw4/</t>
  </si>
  <si>
    <t>krgjiu8</t>
  </si>
  <si>
    <t>bookdragon1980</t>
  </si>
  <si>
    <t>She’s not sorry she cheated and she has no interest in stopping. Probably best to cut your losses.</t>
  </si>
  <si>
    <t>https://www.reddit.com/r/relationship_advice/comments/1aw7p9a/i_25m_just_found_out_my_wife_21f_was_cheating_on/krgjiu8/</t>
  </si>
  <si>
    <t>krgk8xj</t>
  </si>
  <si>
    <t>Snaggl3t00t4</t>
  </si>
  <si>
    <t>It's hard buddy...but unless you can deal with what's happened and trust her in future it's divorce time. Seek out a lawyer before she does though...</t>
  </si>
  <si>
    <t>https://www.reddit.com/r/relationship_advice/comments/1aw7p9a/i_25m_just_found_out_my_wife_21f_was_cheating_on/krgk8xj/</t>
  </si>
  <si>
    <t>krgkx83</t>
  </si>
  <si>
    <t>whitenoire</t>
  </si>
  <si>
    <t xml:space="preserve"> Honestly, if you let the person trickle truth you and still decide to stay with them, you don't deserve no sympathy. Their literally lying yo your face, then admit small thing, lying to you face, swearing on everything, then tell small truth, them again lie. Like, how could you be a self respecting human being and be okay with that? This behavior alone tells me she's a serial cheater.
But not only that,  she doesn't wear ring, doesn't sleep with you, at this point she feels like she's cheating on her affair partner with you.
And her phone. Doesn't matter what's there, could be just nudes, could be a video of her getting clapped or a recording of a gang bang, does it matter? Divorce, man.</t>
  </si>
  <si>
    <t>https://www.reddit.com/r/relationship_advice/comments/1aw7p9a/i_25m_just_found_out_my_wife_21f_was_cheating_on/krgkx83/</t>
  </si>
  <si>
    <t>krgla2p</t>
  </si>
  <si>
    <t>Just wipe your hands clean of this one best you can.</t>
  </si>
  <si>
    <t>https://www.reddit.com/r/relationship_advice/comments/1aw7p9a/i_25m_just_found_out_my_wife_21f_was_cheating_on/krgla2p/</t>
  </si>
  <si>
    <t>krglbwn</t>
  </si>
  <si>
    <t>You need to call her parents, and let them know what's going on, and to come pick her up and file for divorce. You need to stand your ground, you already said: "phone or divorce". It shows her, you mean what you say. If you back down, it shows her there are no consequences for her actions.</t>
  </si>
  <si>
    <t>https://www.reddit.com/r/relationship_advice/comments/1aw7p9a/i_25m_just_found_out_my_wife_21f_was_cheating_on/krglbwn/</t>
  </si>
  <si>
    <t>krgltq6</t>
  </si>
  <si>
    <t>wesoftheweird</t>
  </si>
  <si>
    <t>If it's so bad she would rather just divorce than you see it man it's over. She made a choice and it ain't you I'm sorry. Get the papers and divorce her</t>
  </si>
  <si>
    <t>https://www.reddit.com/r/relationship_advice/comments/1aw7p9a/i_25m_just_found_out_my_wife_21f_was_cheating_on/krgltq6/</t>
  </si>
  <si>
    <t>krglx8f</t>
  </si>
  <si>
    <t>She's already slept with him. She's already planning on leaving you.</t>
  </si>
  <si>
    <t>https://www.reddit.com/r/relationship_advice/comments/1aw7p9a/i_25m_just_found_out_my_wife_21f_was_cheating_on/krglx8f/</t>
  </si>
  <si>
    <t>krgmaj9</t>
  </si>
  <si>
    <t>Just leave. You’ll never trust her again. She was 100% having an affair or she wouldn’t have been so upset about being stood up. Classic trickle truth</t>
  </si>
  <si>
    <t>https://www.reddit.com/r/relationship_advice/comments/1aw7p9a/i_25m_just_found_out_my_wife_21f_was_cheating_on/krgmaj9/</t>
  </si>
  <si>
    <t>krgogfa</t>
  </si>
  <si>
    <t>thebudrose99x</t>
  </si>
  <si>
    <t>I think you know man she literally gave you your answer. It’s time to serve some papers</t>
  </si>
  <si>
    <t>https://www.reddit.com/r/relationship_advice/comments/1aw7p9a/i_25m_just_found_out_my_wife_21f_was_cheating_on/krgogfa/</t>
  </si>
  <si>
    <t>krgp00r</t>
  </si>
  <si>
    <t>th3weepingman</t>
  </si>
  <si>
    <t>She already has slept with him, hear me out OP.</t>
  </si>
  <si>
    <t>https://www.reddit.com/r/relationship_advice/comments/1aw7p9a/i_25m_just_found_out_my_wife_21f_was_cheating_on/krgp00r/</t>
  </si>
  <si>
    <t>"Early 20s"</t>
  </si>
  <si>
    <t>krgq5n0</t>
  </si>
  <si>
    <t>Babesgelimino</t>
  </si>
  <si>
    <t>She has zero respect for you. If she believes knowing the truth will make you want to do rose - you should divorce. It’s not going to get better.</t>
  </si>
  <si>
    <t>https://www.reddit.com/r/relationship_advice/comments/1aw7p9a/i_25m_just_found_out_my_wife_21f_was_cheating_on/krgq5n0/</t>
  </si>
  <si>
    <t>krgqhro</t>
  </si>
  <si>
    <t>DufflebagForever</t>
  </si>
  <si>
    <t>Yall get married entirely too young in this sub man.</t>
  </si>
  <si>
    <t>https://www.reddit.com/r/relationship_advice/comments/1aw7p9a/i_25m_just_found_out_my_wife_21f_was_cheating_on/krgqhro/</t>
  </si>
  <si>
    <t>krgqj9w</t>
  </si>
  <si>
    <t>Tf ? Divorce seems to be the only option here. 
Gather as much evidence as you can. After that divorce her. 
Don't tell her either, just lock the door, change the lock and live your life mate</t>
  </si>
  <si>
    <t>https://www.reddit.com/r/relationship_advice/comments/1aw7p9a/i_25m_just_found_out_my_wife_21f_was_cheating_on/krgqj9w/</t>
  </si>
  <si>
    <t>krgqs3b</t>
  </si>
  <si>
    <t>erica1064</t>
  </si>
  <si>
    <t>Just going for an evening drive!
Well, just going out to see friends.
Well, just going to hang out with some work friends.
Well, just going out to hang out with one work friend.
Well, just going out with one work friend of the opposite sex.
Well, just going out to hang out with one male work friend and friendly texting after.
You can't see the friendly texts.
You can't see the friendly texts because it would violate my privacy.
Well, the friendly texts would also upset you.
Well, they are REALLY friendly.  
Well they are emotionally friendly.
Well, the emotionally friendly texts would upset you so much you would want a divorce. 
Well, it's all TRUE, but you still can't see them. 
I'd rather get a divorce than let you see the emotionally over friendly texts from my male work colleague who I've been secretly visiting and texting.
It's never been PHYSICAL.
Well...</t>
  </si>
  <si>
    <t>https://www.reddit.com/r/relationship_advice/comments/1aw7p9a/i_25m_just_found_out_my_wife_21f_was_cheating_on/krgqs3b/</t>
  </si>
  <si>
    <t>krgqsum</t>
  </si>
  <si>
    <t>coleinthetube22</t>
  </si>
  <si>
    <t>You have to say this:
“ I am already assuming that you fucked this guy multiple times.”
Then end of the conversation.
Now that it is out there, sit with it for about a week, and if you can’t get past it, it’s time to walk away.
If by some miracle you can, you need to ask her if *she* wants to be with you. 
It takes both of you wanting to be in a relationship for it to ever have a chance, even before the cheating.</t>
  </si>
  <si>
    <t>https://www.reddit.com/r/relationship_advice/comments/1aw7p9a/i_25m_just_found_out_my_wife_21f_was_cheating_on/krgqsum/</t>
  </si>
  <si>
    <t>krgrho2</t>
  </si>
  <si>
    <t>rebeldogman2</t>
  </si>
  <si>
    <t>Walk away from her. She’s lying to you and has been lying to you. Definitely cheating on you. Take care of yourself and don’t worry about her at all. If she wants to get back with in the future play her along for a little and then laugh in her face and tell her to go fuck herself.</t>
  </si>
  <si>
    <t>https://www.reddit.com/r/relationship_advice/comments/1aw7p9a/i_25m_just_found_out_my_wife_21f_was_cheating_on/krgrho2/</t>
  </si>
  <si>
    <t>krfpajd</t>
  </si>
  <si>
    <t>02-21-2024 11:40:09</t>
  </si>
  <si>
    <t>BrandoCarlton</t>
  </si>
  <si>
    <t>People who do this shit are so spineless. I mean yes the cheating is bad- but to literally get caught and have the balls to try to lie every single step of the way and only come clean about what your partner can prove? Shows me that they have absolutely no respect for you. You’re just an inconvenient sap who needs to stop getting their nose into things. Damn near sociopathic.</t>
  </si>
  <si>
    <t>https://www.reddit.com/r/relationship_advice/comments/1aw7p9a/i_25m_just_found_out_my_wife_21f_was_cheating_on/krfpajd/</t>
  </si>
  <si>
    <t>krfw10h</t>
  </si>
  <si>
    <t>02-21-2024 12:41:17</t>
  </si>
  <si>
    <t>Consistent-Ad2465</t>
  </si>
  <si>
    <t>Yea, the wedding ring and retracting of intimacy are clear signs she has already slept with him and her feelings for him would make her feel guilty if she slept with her husband.</t>
  </si>
  <si>
    <t>https://www.reddit.com/r/relationship_advice/comments/1aw7p9a/i_25m_just_found_out_my_wife_21f_was_cheating_on/krfw10h/</t>
  </si>
  <si>
    <t>krfn9pm</t>
  </si>
  <si>
    <t>02-21-2024 11:19:07</t>
  </si>
  <si>
    <t>Alert-Cranberry-5972</t>
  </si>
  <si>
    <t>I've never heard it described as "trickle truthing_ but that is exactly right. Thanks, neanderbeast! 
I'm sorry, OP.  The only question at this point is do you want to forgive and work on your relationship through counseling or do you want to work with an attorney to figure out the least painful way towards divorce.
I hope you don't have kids.
Whatever you do, make sure you're clear with family and friends that this is not what you would have chosen for your marriage.  I write that because so often the offender tries to get out the narrative that they are the victim.  You need your support system regardless of what you decide for your future...with or without the cooperation of your spouse.</t>
  </si>
  <si>
    <t>https://www.reddit.com/r/relationship_advice/comments/1aw7p9a/i_25m_just_found_out_my_wife_21f_was_cheating_on/krfn9pm/</t>
  </si>
  <si>
    <t>krfti51</t>
  </si>
  <si>
    <t>02-21-2024 12:19:49</t>
  </si>
  <si>
    <t>QuellishQuellish</t>
  </si>
  <si>
    <t>Not him, them.</t>
  </si>
  <si>
    <t>https://www.reddit.com/r/relationship_advice/comments/1aw7p9a/i_25m_just_found_out_my_wife_21f_was_cheating_on/krfti51/</t>
  </si>
  <si>
    <t>krfv8br</t>
  </si>
  <si>
    <t>02-21-2024 12:34:40</t>
  </si>
  <si>
    <t>Neacha</t>
  </si>
  <si>
    <t>she wanted to grow his penis, I mean eeeeeeerrrrrr friendship.</t>
  </si>
  <si>
    <t>https://www.reddit.com/r/relationship_advice/comments/1aw7p9a/i_25m_just_found_out_my_wife_21f_was_cheating_on/krfv8br/</t>
  </si>
  <si>
    <t>krfvjh2</t>
  </si>
  <si>
    <t>02-21-2024 12:37:13</t>
  </si>
  <si>
    <t>Longjumping_Ad8681</t>
  </si>
  <si>
    <t>“Trickle truthing” is a great term</t>
  </si>
  <si>
    <t>https://www.reddit.com/r/relationship_advice/comments/1aw7p9a/i_25m_just_found_out_my_wife_21f_was_cheating_on/krfvjh2/</t>
  </si>
  <si>
    <t>krfwkg1</t>
  </si>
  <si>
    <t>02-21-2024 12:45:40</t>
  </si>
  <si>
    <t>awnawkareninah</t>
  </si>
  <si>
    <t>Yeah she was having an emotional affair where they're gonna go hang out over drinks in private and in secrecy. That emotional affair isn't gonna be just emotional for long if it's not already.</t>
  </si>
  <si>
    <t>https://www.reddit.com/r/relationship_advice/comments/1aw7p9a/i_25m_just_found_out_my_wife_21f_was_cheating_on/krfwkg1/</t>
  </si>
  <si>
    <t>krg0sa2</t>
  </si>
  <si>
    <t>02-21-2024 13:18:30</t>
  </si>
  <si>
    <t>someone-w-issues</t>
  </si>
  <si>
    <t>Absolutely couldn't have said it better!</t>
  </si>
  <si>
    <t>https://www.reddit.com/r/relationship_advice/comments/1aw7p9a/i_25m_just_found_out_my_wife_21f_was_cheating_on/krg0sa2/</t>
  </si>
  <si>
    <t>krg1anz</t>
  </si>
  <si>
    <t>02-21-2024 13:22:12</t>
  </si>
  <si>
    <t>Sorry guy…if she won’t show you her phone, it is time to move on.  She has obviously cheated.</t>
  </si>
  <si>
    <t>https://www.reddit.com/r/relationship_advice/comments/1aw7p9a/i_25m_just_found_out_my_wife_21f_was_cheating_on/krg1anz/</t>
  </si>
  <si>
    <t>krg1u29</t>
  </si>
  <si>
    <t>02-21-2024 13:26:07</t>
  </si>
  <si>
    <t>Also...no offence to anyone's life choices but not having a wife when you (or her, or both) are 21 years old would be a good start.</t>
  </si>
  <si>
    <t>https://www.reddit.com/r/relationship_advice/comments/1aw7p9a/i_25m_just_found_out_my_wife_21f_was_cheating_on/krg1u29/</t>
  </si>
  <si>
    <t>krgbxl0</t>
  </si>
  <si>
    <t>02-21-2024 14:34:30</t>
  </si>
  <si>
    <t>Yeah honestly, what is there to work out? She told you that what was on her phone was so bad that you would divorce her if you saw it, so she won’t let you see it. Go ahead and take her word for it- what’s on her phone would make you divorce her.</t>
  </si>
  <si>
    <t>https://www.reddit.com/r/relationship_advice/comments/1aw7p9a/i_25m_just_found_out_my_wife_21f_was_cheating_on/krgbxl0/</t>
  </si>
  <si>
    <t>krglac3</t>
  </si>
  <si>
    <t>02-21-2024 15:30:37</t>
  </si>
  <si>
    <t>jakabumpjunk</t>
  </si>
  <si>
    <t>yep. and she knows showing him 100s of dick pics aren't going to help him so that's why she's waving the flag.</t>
  </si>
  <si>
    <t>https://www.reddit.com/r/relationship_advice/comments/1aw7p9a/i_25m_just_found_out_my_wife_21f_was_cheating_on/krglac3/</t>
  </si>
  <si>
    <t>krg375y</t>
  </si>
  <si>
    <t>02-21-2024 13:35:57</t>
  </si>
  <si>
    <t>Impossible_Tour5604</t>
  </si>
  <si>
    <t>I agree. Leave, tell everyone she was cheating. She seems so cold even after admitting to cheating, she doesn’t love you anymore OP. Didn’t even shed a tear. Those people deserve to be exposed by the community.</t>
  </si>
  <si>
    <t>https://www.reddit.com/r/relationship_advice/comments/1aw7p9a/i_25m_just_found_out_my_wife_21f_was_cheating_on/krg375y/</t>
  </si>
  <si>
    <t>krfzwl0</t>
  </si>
  <si>
    <t>02-21-2024 13:11:55</t>
  </si>
  <si>
    <t>Yep tell the whole community who know her. Tore her image, make a bad impression of her so that she gets fed up with her life . Destroy her mentally</t>
  </si>
  <si>
    <t>https://www.reddit.com/r/relationship_advice/comments/1aw7p9a/i_25m_just_found_out_my_wife_21f_was_cheating_on/krfzwl0/</t>
  </si>
  <si>
    <t>krfl5m4</t>
  </si>
  <si>
    <t>02-21-2024 10:55:36</t>
  </si>
  <si>
    <t>throwawayadvice12e</t>
  </si>
  <si>
    <t>&gt;obviously still too immature
I would argue it's more likely she's just a trashy, terrible person. I did more stupid shit than most teenagers and have never once cheated. Including when I was on drugs/drunk. It's the easiest thing in the world to just not cheat. It requires zero effort. I do agree with the rest of your comment.</t>
  </si>
  <si>
    <t>https://www.reddit.com/r/relationship_advice/comments/1aw7p9a/i_25m_just_found_out_my_wife_21f_was_cheating_on/krfl5m4/</t>
  </si>
  <si>
    <t>krft21b</t>
  </si>
  <si>
    <t>02-21-2024 12:15:53</t>
  </si>
  <si>
    <t>RanaEire</t>
  </si>
  <si>
    <t>This was my first thought: married at 21??
Oh, man.</t>
  </si>
  <si>
    <t>https://www.reddit.com/r/relationship_advice/comments/1aw7p9a/i_25m_just_found_out_my_wife_21f_was_cheating_on/krft21b/</t>
  </si>
  <si>
    <t>krfus0v</t>
  </si>
  <si>
    <t>02-21-2024 12:30:51</t>
  </si>
  <si>
    <t>PaTTyCake_1971</t>
  </si>
  <si>
    <t>Absolutely this ⬆️
But where are all you Redditors telling OP to proof by taking her phone or downloading something to get her texts?</t>
  </si>
  <si>
    <t>https://www.reddit.com/r/relationship_advice/comments/1aw7p9a/i_25m_just_found_out_my_wife_21f_was_cheating_on/krfus0v/</t>
  </si>
  <si>
    <t>krfpx36</t>
  </si>
  <si>
    <t>02-21-2024 11:46:26</t>
  </si>
  <si>
    <t>Hayek_School</t>
  </si>
  <si>
    <t>She already answered that question. She would rather divorce than show him. Its soo much worse than OP knows. Or he is just in denial. Otherwise he wouldn't be on Reddit looking for advice.  This is a wrap.  Unfortunately.  Feel bad for OP.  But has his whole life ahead of him.  Rip the bandaid off.</t>
  </si>
  <si>
    <t>https://www.reddit.com/r/relationship_advice/comments/1aw7p9a/i_25m_just_found_out_my_wife_21f_was_cheating_on/krfpx36/</t>
  </si>
  <si>
    <t>krfkisd</t>
  </si>
  <si>
    <t>02-21-2024 10:48:18</t>
  </si>
  <si>
    <t>If he had said that before she had a chance to delete anything it would have worked.</t>
  </si>
  <si>
    <t>https://www.reddit.com/r/relationship_advice/comments/1aw7p9a/i_25m_just_found_out_my_wife_21f_was_cheating_on/krfkisd/</t>
  </si>
  <si>
    <t>krg9dcg</t>
  </si>
  <si>
    <t>02-21-2024 14:18:00</t>
  </si>
  <si>
    <t>DeftonesGuy1024</t>
  </si>
  <si>
    <t>perfect answer!
&amp;#x200B:
Updateme!</t>
  </si>
  <si>
    <t>https://www.reddit.com/r/relationship_advice/comments/1aw7p9a/i_25m_just_found_out_my_wife_21f_was_cheating_on/krg9dcg/</t>
  </si>
  <si>
    <t>krfodce</t>
  </si>
  <si>
    <t>02-21-2024 11:30:45</t>
  </si>
  <si>
    <t>Word. </t>
  </si>
  <si>
    <t>https://www.reddit.com/r/relationship_advice/comments/1aw7p9a/i_25m_just_found_out_my_wife_21f_was_cheating_on/krfodce/</t>
  </si>
  <si>
    <t>krfvmfa</t>
  </si>
  <si>
    <t>Or the marks, love bites and maybe even his name tattooed on her body</t>
  </si>
  <si>
    <t>https://www.reddit.com/r/relationship_advice/comments/1aw7p9a/i_25m_just_found_out_my_wife_21f_was_cheating_on/krfvmfa/</t>
  </si>
  <si>
    <t>krgs0m4</t>
  </si>
  <si>
    <t>02-21-2024 16:08:33</t>
  </si>
  <si>
    <t>United_Ad4780</t>
  </si>
  <si>
    <t>This. Don’t tell her just grey rock her and listen to your lawyer.</t>
  </si>
  <si>
    <t>https://www.reddit.com/r/relationship_advice/comments/1aw7p9a/i_25m_just_found_out_my_wife_21f_was_cheating_on/krgs0m4/</t>
  </si>
  <si>
    <t>krfoint</t>
  </si>
  <si>
    <t>02-21-2024 11:32:19</t>
  </si>
  <si>
    <t>And no doubt trickling down the inside of her thigh, I would recommend a sex health check. </t>
  </si>
  <si>
    <t>https://www.reddit.com/r/relationship_advice/comments/1aw7p9a/i_25m_just_found_out_my_wife_21f_was_cheating_on/krfoint/</t>
  </si>
  <si>
    <t>krfvq3c</t>
  </si>
  <si>
    <t>02-21-2024 12:38:46</t>
  </si>
  <si>
    <t>Please</t>
  </si>
  <si>
    <t>https://www.reddit.com/r/relationship_advice/comments/1aw7p9a/i_25m_just_found_out_my_wife_21f_was_cheating_on/krfvq3c/</t>
  </si>
  <si>
    <t>krfndg2</t>
  </si>
  <si>
    <t>02-21-2024 11:20:14</t>
  </si>
  <si>
    <t>lost_jjm</t>
  </si>
  <si>
    <t>Are you saying that a 21 year old doesnt (or at least shouldnt) have morals or a moral compass?</t>
  </si>
  <si>
    <t>https://www.reddit.com/r/relationship_advice/comments/1aw7p9a/i_25m_just_found_out_my_wife_21f_was_cheating_on/krfndg2/</t>
  </si>
  <si>
    <t>krfe9do</t>
  </si>
  <si>
    <t>02-21-2024 09:33:28</t>
  </si>
  <si>
    <t>He’s 25 an ok age IMO but 21 for her, yeah ooofff.  Danger Will Robinson!</t>
  </si>
  <si>
    <t>https://www.reddit.com/r/relationship_advice/comments/1aw7p9a/i_25m_just_found_out_my_wife_21f_was_cheating_on/krfe9do/</t>
  </si>
  <si>
    <t>krfhgp9</t>
  </si>
  <si>
    <t>02-21-2024 10:11:49</t>
  </si>
  <si>
    <t>No it doesn't.  Not remotely.</t>
  </si>
  <si>
    <t>https://www.reddit.com/r/relationship_advice/comments/1aw7p9a/i_25m_just_found_out_my_wife_21f_was_cheating_on/krfhgp9/</t>
  </si>
  <si>
    <t>krfygz0</t>
  </si>
  <si>
    <t>02-21-2024 13:00:45</t>
  </si>
  <si>
    <t>Wife and I married at 24/22. We are still married 10 years later because we are not cheating pieces of shit like OP’s “wife”. Not saying everyone should do it but it can work if you have two people who want it to work. </t>
  </si>
  <si>
    <t>https://www.reddit.com/r/relationship_advice/comments/1aw7p9a/i_25m_just_found_out_my_wife_21f_was_cheating_on/krfygz0/</t>
  </si>
  <si>
    <t>krfon4j</t>
  </si>
  <si>
    <t>02-21-2024 11:33:36</t>
  </si>
  <si>
    <t>Don't listen to what people say. Watch what they do.
Talk is cheap and most cheaters think that they can talk their way out of anything. </t>
  </si>
  <si>
    <t>https://www.reddit.com/r/relationship_advice/comments/1aw7p9a/i_25m_just_found_out_my_wife_21f_was_cheating_on/krfon4j/</t>
  </si>
  <si>
    <t>krfr499</t>
  </si>
  <si>
    <t>02-21-2024 11:58:00</t>
  </si>
  <si>
    <t>People on reddit generally comment on age because so many cheating stories here comes down to the couple getting together young and then regret not experiencing more before marriage which ends with them cheating. Since you generally only see the bad relationships here it becomes an echo chamber.</t>
  </si>
  <si>
    <t>https://www.reddit.com/r/relationship_advice/comments/1aw7p9a/i_25m_just_found_out_my_wife_21f_was_cheating_on/krfr499/</t>
  </si>
  <si>
    <t>krg279e</t>
  </si>
  <si>
    <t>02-21-2024 13:28:48</t>
  </si>
  <si>
    <t>Yep, time to divorce.</t>
  </si>
  <si>
    <t>https://www.reddit.com/r/relationship_advice/comments/1aw7p9a/i_25m_just_found_out_my_wife_21f_was_cheating_on/krg279e/</t>
  </si>
  <si>
    <t>krg2bue</t>
  </si>
  <si>
    <t>02-21-2024 13:29:44</t>
  </si>
  <si>
    <t>Don’t be a doormat.</t>
  </si>
  <si>
    <t>https://www.reddit.com/r/relationship_advice/comments/1aw7p9a/i_25m_just_found_out_my_wife_21f_was_cheating_on/krg2bue/</t>
  </si>
  <si>
    <t>krfjz1s</t>
  </si>
  <si>
    <t>02-21-2024 10:41:53</t>
  </si>
  <si>
    <t>Yeah, been there. It’s a stupid thing to do. Also, I lived out this exact story. Almost word for word. OP will be much happier in the long run leaving.</t>
  </si>
  <si>
    <t>https://www.reddit.com/r/relationship_advice/comments/1aw7p9a/i_25m_just_found_out_my_wife_21f_was_cheating_on/krfjz1s/</t>
  </si>
  <si>
    <t>krg6v8f</t>
  </si>
  <si>
    <t>02-21-2024 14:01:10</t>
  </si>
  <si>
    <t>Hunter-Ki11er</t>
  </si>
  <si>
    <t>Not quite the same, but I was married at 26. Been married for 10 years and together for 20 (met when we were 16) absolutely no problems in the marriage that we haven't been able to work through by communicating</t>
  </si>
  <si>
    <t>https://www.reddit.com/r/relationship_advice/comments/1aw7p9a/i_25m_just_found_out_my_wife_21f_was_cheating_on/krg6v8f/</t>
  </si>
  <si>
    <t>krg7dlx</t>
  </si>
  <si>
    <t>02-21-2024 14:04:39</t>
  </si>
  <si>
    <t>In some 3rd world countries, a 40 year old man marries a 12 year old girl, or has multiple wives. Cheats on all of them, then the woman gets shamed or "honour killed" because she somehow bought shame to her family because she wasn't able to satisfy her man.
What the fuck are you doing trying to defend this bullshit</t>
  </si>
  <si>
    <t>https://www.reddit.com/r/relationship_advice/comments/1aw7p9a/i_25m_just_found_out_my_wife_21f_was_cheating_on/krg7dlx/</t>
  </si>
  <si>
    <t>krg128u</t>
  </si>
  <si>
    <t>02-21-2024 13:20:31</t>
  </si>
  <si>
    <t>This is why you leave even if you just find "flirting"</t>
  </si>
  <si>
    <t>https://www.reddit.com/r/relationship_advice/comments/1aw7p9a/i_25m_just_found_out_my_wife_21f_was_cheating_on/krg128u/</t>
  </si>
  <si>
    <t>krfpgf2</t>
  </si>
  <si>
    <t>02-21-2024 11:41:47</t>
  </si>
  <si>
    <t>StandardMiddle6229</t>
  </si>
  <si>
    <t>She's not even taking accountability.
She doesn't feel bad. She's not forthcoming with answers.
You're pulling them like a newly licensed dentist with a baby in the chair... Rows and rows of teeth.
She doesn't feel the need to rectify... Even after the jig is up. Not by any easement from her.
Think about the last two months.
Think about the ignoring.
The unwarranted snapping.
Hell, Sir She showed more emotion being stood up by her paramour... 
Than by being busted in lies and 'trickled truths.' 
(LOVED that term, btw😘)
I can't tell you where to go. There's not enough texture to the story in re: to the overall relationship.
I can tell you tho'...
Having to pull answers from my wife about something that mattered to me... 
Was definitely detrimental.
I love her, I forgave her. I've never forgotten.
It makes it really easy to get pissed off at her.
But we have 25 years and raised/helped raise 40+ kids over that period.
I don't know how much skin in the game you have. 
But if you continue, you better thicken it up.
Sending hugs, and discernment.
💕💪✌</t>
  </si>
  <si>
    <t>https://www.reddit.com/r/relationship_advice/comments/1aw7p9a/i_25m_just_found_out_my_wife_21f_was_cheating_on/krfpgf2/</t>
  </si>
  <si>
    <t>krg22dk</t>
  </si>
  <si>
    <t>02-21-2024 13:27:49</t>
  </si>
  <si>
    <t>wombatz885</t>
  </si>
  <si>
    <t>Trickle truth ing,  I like that! 21 yo. She is far too young and immature to be married and in a LTR. No children is good. End it and don't be miserable or suffer everyday like this. A simple clean divorce or annulment like it never happened. Good luck.</t>
  </si>
  <si>
    <t>https://www.reddit.com/r/relationship_advice/comments/1aw7p9a/i_25m_just_found_out_my_wife_21f_was_cheating_on/krg22dk/</t>
  </si>
  <si>
    <t>krgexxp</t>
  </si>
  <si>
    <t>02-21-2024 14:53:08</t>
  </si>
  <si>
    <t>Yea trickle truth is a ligit term used since people started comparing notes on narcissist with each other because they all do it in same infuriating way</t>
  </si>
  <si>
    <t>https://www.reddit.com/r/relationship_advice/comments/1aw7p9a/i_25m_just_found_out_my_wife_21f_was_cheating_on/krgexxp/</t>
  </si>
  <si>
    <t>krg2iha</t>
  </si>
  <si>
    <t>02-21-2024 13:31:04</t>
  </si>
  <si>
    <t>Bitten69</t>
  </si>
  <si>
    <t>Nah dude it’s just because cheaters enjoy spinning the truth</t>
  </si>
  <si>
    <t>https://www.reddit.com/r/relationship_advice/comments/1aw7p9a/i_25m_just_found_out_my_wife_21f_was_cheating_on/krg2iha/</t>
  </si>
  <si>
    <t>krg1f0l</t>
  </si>
  <si>
    <t>02-21-2024 13:23:05</t>
  </si>
  <si>
    <t>that's excessive, just tell them because otherwise she might lie and say that she was cheated on.</t>
  </si>
  <si>
    <t>https://www.reddit.com/r/relationship_advice/comments/1aw7p9a/i_25m_just_found_out_my_wife_21f_was_cheating_on/krg1f0l/</t>
  </si>
  <si>
    <t>krgrv6i</t>
  </si>
  <si>
    <t>Visual-Floor-7839</t>
  </si>
  <si>
    <t>Yeah!! We can even maker wear a big giant red "A" on her chest for her adultery. And then we can round her and any other adulterers up and throw rocks at them om the edge of town!</t>
  </si>
  <si>
    <t>https://www.reddit.com/r/relationship_advice/comments/1aw7p9a/i_25m_just_found_out_my_wife_21f_was_cheating_on/krgrv6i/</t>
  </si>
  <si>
    <t>krfpqf2</t>
  </si>
  <si>
    <t>02-21-2024 11:44:35</t>
  </si>
  <si>
    <t>AnxiousJellyfish6544</t>
  </si>
  <si>
    <t>Once a cheater, always a cheater - I agree with you. But I would also add that people at 21 are generally immature. It is likely that the girl jumped into marriage the first opportunity she got. And now that she is exposed to other options, she’s having second thoughts about the whole marriage thing.</t>
  </si>
  <si>
    <t>https://www.reddit.com/r/relationship_advice/comments/1aw7p9a/i_25m_just_found_out_my_wife_21f_was_cheating_on/krfpqf2/</t>
  </si>
  <si>
    <t>krfpxb2</t>
  </si>
  <si>
    <t>02-21-2024 11:46:29</t>
  </si>
  <si>
    <t>Not all 21 year olds are too young to be married, but I have to agree that this one is. She wouldn’t be doing anything wrong if she were single. She’s behaving like many 21 year olds, only she is married and can’t do things like go out for drinks with a guy from work. However, I do like:
&gt; It’s the easiest thing in the world to just not cheat. It requires zero effort.
More people need to embrace that. It maybe easy for people to cheat, but it’s just as easy to NOT cheat.</t>
  </si>
  <si>
    <t>https://www.reddit.com/r/relationship_advice/comments/1aw7p9a/i_25m_just_found_out_my_wife_21f_was_cheating_on/krfpxb2/</t>
  </si>
  <si>
    <t>krfqj6w</t>
  </si>
  <si>
    <t>02-21-2024 11:52:23</t>
  </si>
  <si>
    <t>PlantBasedStangl</t>
  </si>
  <si>
    <t>Completely agreed. If I didn't cheat when I was blackout drunk and the other person was literally offering herself to me, then anybody else can also not cheat. If you're not a complete shit person, you will not cheat. That's literally it, simple as that.</t>
  </si>
  <si>
    <t>https://www.reddit.com/r/relationship_advice/comments/1aw7p9a/i_25m_just_found_out_my_wife_21f_was_cheating_on/krfqj6w/</t>
  </si>
  <si>
    <t>krfto2v</t>
  </si>
  <si>
    <t>02-21-2024 12:21:15</t>
  </si>
  <si>
    <t>Why not both? Trashy *and* immature?</t>
  </si>
  <si>
    <t>https://www.reddit.com/r/relationship_advice/comments/1aw7p9a/i_25m_just_found_out_my_wife_21f_was_cheating_on/krfto2v/</t>
  </si>
  <si>
    <t>krg15jf</t>
  </si>
  <si>
    <t>02-21-2024 13:21:11</t>
  </si>
  <si>
    <t>ChicagoBoiSWSide</t>
  </si>
  <si>
    <t>Agreed. Most of the times, there are certain signs but love just makes us blind.</t>
  </si>
  <si>
    <t>https://www.reddit.com/r/relationship_advice/comments/1aw7p9a/i_25m_just_found_out_my_wife_21f_was_cheating_on/krg15jf/</t>
  </si>
  <si>
    <t>krfxhr7</t>
  </si>
  <si>
    <t>02-21-2024 12:53:02</t>
  </si>
  <si>
    <t>&gt;This was my first thought: married at 21?? Oh, man.
Tread carefully with that statement, there are some Redditors that think because THEY were mature at 21 that we can't blame age on it, lol. I've been downvoted into oblivion for stating that anyone under 24/25 years is too young to get married.</t>
  </si>
  <si>
    <t>https://www.reddit.com/r/relationship_advice/comments/1aw7p9a/i_25m_just_found_out_my_wife_21f_was_cheating_on/krfxhr7/</t>
  </si>
  <si>
    <t>krfxuq5</t>
  </si>
  <si>
    <t>02-21-2024 12:55:55</t>
  </si>
  <si>
    <t>I mean I married my wife when she was 22 and I was 24. Been married 10 years because we are not cheating scumbags. </t>
  </si>
  <si>
    <t>https://www.reddit.com/r/relationship_advice/comments/1aw7p9a/i_25m_just_found_out_my_wife_21f_was_cheating_on/krfxuq5/</t>
  </si>
  <si>
    <t>krgi8b3</t>
  </si>
  <si>
    <t>02-21-2024 15:12:53</t>
  </si>
  <si>
    <t>OwnedByMarriage</t>
  </si>
  <si>
    <t>So true, OP likely doesn't want to see the phone. Not to be crass, but I'd be surprised if it's just 1 guy</t>
  </si>
  <si>
    <t>https://www.reddit.com/r/relationship_advice/comments/1aw7p9a/i_25m_just_found_out_my_wife_21f_was_cheating_on/krgi8b3/</t>
  </si>
  <si>
    <t>krgkaqo</t>
  </si>
  <si>
    <t>02-21-2024 15:24:55</t>
  </si>
  <si>
    <t>spicewoman</t>
  </si>
  <si>
    <t>Sounds like the messages are pretty bad, I think she pretty much figures she's divorcing either way, and would like the plausible deniability of "he divorced me because I wouldn't let him snoop through all my private messages with people" rather than "he divorced me because I was having an affair for months, talking about leaving him for this other guy I was in love with" etc etc.</t>
  </si>
  <si>
    <t>https://www.reddit.com/r/relationship_advice/comments/1aw7p9a/i_25m_just_found_out_my_wife_21f_was_cheating_on/krgkaqo/</t>
  </si>
  <si>
    <t>krg4wqs</t>
  </si>
  <si>
    <t>02-21-2024 13:47:50</t>
  </si>
  <si>
    <t>Lucian_D</t>
  </si>
  <si>
    <t>Could be this as well yeah</t>
  </si>
  <si>
    <t>https://www.reddit.com/r/relationship_advice/comments/1aw7p9a/i_25m_just_found_out_my_wife_21f_was_cheating_on/krg4wqs/</t>
  </si>
  <si>
    <t>krfq0pg</t>
  </si>
  <si>
    <t>02-21-2024 11:47:26</t>
  </si>
  <si>
    <t>No, it’s not about morals. Like I mentioned in my earlier comment, it’s just that people at 21 (generally) don’t have their life figured out. They’re relatively immature and they don’t know what marriage looks like. It’s like how you, as a college student, would feel about high school students.</t>
  </si>
  <si>
    <t>https://www.reddit.com/r/relationship_advice/comments/1aw7p9a/i_25m_just_found_out_my_wife_21f_was_cheating_on/krfq0pg/</t>
  </si>
  <si>
    <t>krg43pn</t>
  </si>
  <si>
    <t>02-21-2024 13:42:16</t>
  </si>
  <si>
    <t>And she is/was driving off in the middle of the night to meet him, so I doubt it was just flirting.</t>
  </si>
  <si>
    <t>https://www.reddit.com/r/relationship_advice/comments/1aw7p9a/i_25m_just_found_out_my_wife_21f_was_cheating_on/krg43pn/</t>
  </si>
  <si>
    <t>krftrin</t>
  </si>
  <si>
    <t>02-21-2024 12:22:04</t>
  </si>
  <si>
    <t>Disagree. In 2024, in the US at least, about 99.9% of 21 year olds are far too immature to get married.</t>
  </si>
  <si>
    <t>https://www.reddit.com/r/relationship_advice/comments/1aw7p9a/i_25m_just_found_out_my_wife_21f_was_cheating_on/krftrin/</t>
  </si>
  <si>
    <t>krfqqpp</t>
  </si>
  <si>
    <t>02-21-2024 11:54:24</t>
  </si>
  <si>
    <t>&gt;Not all 21 year olds are too young to be married
Maybe not but it's still absurdly young.</t>
  </si>
  <si>
    <t>https://www.reddit.com/r/relationship_advice/comments/1aw7p9a/i_25m_just_found_out_my_wife_21f_was_cheating_on/krfqqpp/</t>
  </si>
  <si>
    <t>krfv4rm</t>
  </si>
  <si>
    <t>02-21-2024 12:33:50</t>
  </si>
  <si>
    <t>Exactly! 
I was married 3 weeks before my 19 birthday and we’ve been married over 50 years. My husband was drafted and he went away for training and I never thought of cheating.</t>
  </si>
  <si>
    <t>https://www.reddit.com/r/relationship_advice/comments/1aw7p9a/i_25m_just_found_out_my_wife_21f_was_cheating_on/krfv4rm/</t>
  </si>
  <si>
    <t>krfvtqz</t>
  </si>
  <si>
    <t>02-21-2024 12:39:37</t>
  </si>
  <si>
    <t>Exactly! I guess I worded my comment wrong cause she definitely sounds immature- I just meant I personally think the cheating comes from the trashy part of her character. All cheaters are immature but not everyone who's immature is a cheater.</t>
  </si>
  <si>
    <t>https://www.reddit.com/r/relationship_advice/comments/1aw7p9a/i_25m_just_found_out_my_wife_21f_was_cheating_on/krfvtqz/</t>
  </si>
  <si>
    <t>krg2aw7</t>
  </si>
  <si>
    <t>02-21-2024 13:29:33</t>
  </si>
  <si>
    <t>I've noticed that, but I don't mind.
I 100% believe anyone getting married under 27-28 is *nuts*.</t>
  </si>
  <si>
    <t>https://www.reddit.com/r/relationship_advice/comments/1aw7p9a/i_25m_just_found_out_my_wife_21f_was_cheating_on/krg2aw7/</t>
  </si>
  <si>
    <t>krg01ka</t>
  </si>
  <si>
    <t>02-21-2024 13:12:58</t>
  </si>
  <si>
    <t>But this is about morals. Cheating/affair/infidelity etc are moral choices. Is it ok or understandable for a 21 year old to kick a dog, rob/beat up/harass someone on the way home, to steal something? Most will agree it isnt. Because at that age you should understand if your actions are going to directly hurt, harm or deceive someone else, understand the difference between right or wrong towards another person. 
There is difference between a 21 year old getting caught running down the street naked (and drunk) because they lost a bet at the bar (might still be understandable) and a 21 year old making a choice to lie, hurt, deceive their partner with another person. That difference is morals. Most 15 year olds already "know" that that is not a good or great thing to do to someone you are in a relationship with. The fact that she told her husband "if you see what is going on, you will divorce me" proves that she knows what she is doing is wrong. Therefor making her age not an excuse for the choices she made.</t>
  </si>
  <si>
    <t>https://www.reddit.com/r/relationship_advice/comments/1aw7p9a/i_25m_just_found_out_my_wife_21f_was_cheating_on/krg01ka/</t>
  </si>
  <si>
    <t>krg4hoc</t>
  </si>
  <si>
    <t>02-21-2024 13:44:57</t>
  </si>
  <si>
    <t>Fact is when your significant other steps out it doesn't really matter to what degree.</t>
  </si>
  <si>
    <t>https://www.reddit.com/r/relationship_advice/comments/1aw7p9a/i_25m_just_found_out_my_wife_21f_was_cheating_on/krg4hoc/</t>
  </si>
  <si>
    <t>krfw9xq</t>
  </si>
  <si>
    <t>02-21-2024 12:43:18</t>
  </si>
  <si>
    <t>While I am certain you invented that statistic 😉, it’s probably not far off!</t>
  </si>
  <si>
    <t>https://www.reddit.com/r/relationship_advice/comments/1aw7p9a/i_25m_just_found_out_my_wife_21f_was_cheating_on/krfw9xq/</t>
  </si>
  <si>
    <t>krfwhra</t>
  </si>
  <si>
    <t>02-21-2024 12:45:04</t>
  </si>
  <si>
    <t>nixvex</t>
  </si>
  <si>
    <t>Not too immature to get married. That’s the fucking simple part. Too immature to build and maintain a happy marriage. In 2024 globally there are many 25-65 year olds far too immature for marriage or healthy adult relationships in general. It sure as hell ain’t limited to youthful naïveté.</t>
  </si>
  <si>
    <t>https://www.reddit.com/r/relationship_advice/comments/1aw7p9a/i_25m_just_found_out_my_wife_21f_was_cheating_on/krfwhra/</t>
  </si>
  <si>
    <t>krfw6f2</t>
  </si>
  <si>
    <t>02-21-2024 12:42:31</t>
  </si>
  <si>
    <t>Oh, I agree. I don’t want to judge an entire age group based on the actions of a few, but 21 is really young to get married. You change and grow (hopefully) so much in your 20s. It’s a good decade to be single.</t>
  </si>
  <si>
    <t>https://www.reddit.com/r/relationship_advice/comments/1aw7p9a/i_25m_just_found_out_my_wife_21f_was_cheating_on/krfw6f2/</t>
  </si>
  <si>
    <t>krfwe8v</t>
  </si>
  <si>
    <t>02-21-2024 12:44:17</t>
  </si>
  <si>
    <t>Wow! Married at 18 and still married over 50 years later?! That’s awesome! Congratulations on your long, happy marriage! 💞</t>
  </si>
  <si>
    <t>https://www.reddit.com/r/relationship_advice/comments/1aw7p9a/i_25m_just_found_out_my_wife_21f_was_cheating_on/krfwe8v/</t>
  </si>
  <si>
    <t>krg4xfx</t>
  </si>
  <si>
    <t>02-21-2024 13:47:59</t>
  </si>
  <si>
    <t>WildSwampRaven</t>
  </si>
  <si>
    <t>I love this so much! My in-laws' 50th wedding anniversary is on the 23rd. It's so amazing to me. (I'm not married to their son but they're for sure my in-laws) They've had their ups and downs and weathered a few storms. Retired now and they're traveling all over together. It's just beautiful to see and to know they made it this far and there is still love. The life they have built together. It's so cliche but she was a cheerleader and he was the highschool quarterback lol. It's just so sweet. 
Congrats on 50 years. That's amazing and beautiful. I wish all marriages could be like that.</t>
  </si>
  <si>
    <t>https://www.reddit.com/r/relationship_advice/comments/1aw7p9a/i_25m_just_found_out_my_wife_21f_was_cheating_on/krg4xfx/</t>
  </si>
  <si>
    <t>krgdvwd</t>
  </si>
  <si>
    <t>02-21-2024 14:46:42</t>
  </si>
  <si>
    <t>I agree, but most people at that age DO end up making bad life choices. And yes, people understand what’s right or wrong, are aware of the consequences, and yet indulge in such behaviours - because the desires and fears usually outweigh the consequences. 
For instance, the wife here might want to explore life more before settling down. She might be afraid of being “trapped” too soon. This fear may outweigh a divorce and OP’s love for her.
So does she have morals? Probably does. That’s why she was hesitant to show OP her phone. 
Did she care about those morals? Probably not too much. Whether she carries guilt for her actions or not is best known to her. 
I’m not justifying her actions - what she did is wrong. But it wouldn’t come as a surprise that a “21 year old wife” suddenly wanted out of the marriage. I am willing to bet that she’d have cheated on him eventually even if they weren’t married.
There’s a reason why people usually date someone of their own age. While the age gap isn’t too much, the 25 year old OP is more or less “settled” and the wife is not.  She shouldn’t even have rushed into a marriage in the first place, as it looks like she had no idea what she wanted to do with her life.</t>
  </si>
  <si>
    <t>https://www.reddit.com/r/relationship_advice/comments/1aw7p9a/i_25m_just_found_out_my_wife_21f_was_cheating_on/krgdvwd/</t>
  </si>
  <si>
    <t>krfzy94</t>
  </si>
  <si>
    <t>02-21-2024 13:12:16</t>
  </si>
  <si>
    <t>I *may* have been a little hyperbolic with the “stat” there.</t>
  </si>
  <si>
    <t>https://www.reddit.com/r/relationship_advice/comments/1aw7p9a/i_25m_just_found_out_my_wife_21f_was_cheating_on/krfzy94/</t>
  </si>
  <si>
    <t>krfynz5</t>
  </si>
  <si>
    <t>Thank you!
Not saying we didn’t fight and argue, there were a few awful shouting matches. But we looked at marriage as a real commitment and never gave up on each other!</t>
  </si>
  <si>
    <t>https://www.reddit.com/r/relationship_advice/comments/1aw7p9a/i_25m_just_found_out_my_wife_21f_was_cheating_on/krfynz5/</t>
  </si>
  <si>
    <t>krg5tpw</t>
  </si>
  <si>
    <t>02-21-2024 13:54:03</t>
  </si>
  <si>
    <t>The problem is our society has changed so much over the years and it’s so much easier to just walk away. Not everyone today wants to put in any effort to fix things, so entitled. 
In March it will be 53 years. We still love and respect each other and he is my rock. We raised and married off 4 beautiful girls and now we’re blessed with 1 granddaughter, 7 grandsons and 1 great grandson. 
Please wish your in laws a Happy Anniversary! 
God is Good</t>
  </si>
  <si>
    <t>https://www.reddit.com/r/relationship_advice/comments/1aw7p9a/i_25m_just_found_out_my_wife_21f_was_cheating_on/krg5tpw/</t>
  </si>
  <si>
    <t>krgjuin</t>
  </si>
  <si>
    <t>02-21-2024 15:22:17</t>
  </si>
  <si>
    <t>krunchytacos</t>
  </si>
  <si>
    <t>Definitely seems too young. There are still too many new experiences happening at 21, where you're figuring out who you are and what you like.</t>
  </si>
  <si>
    <t>https://www.reddit.com/r/relationship_advice/comments/1aw7p9a/i_25m_just_found_out_my_wife_21f_was_cheating_on/krgjuin/</t>
  </si>
  <si>
    <t>krgqern</t>
  </si>
  <si>
    <t>02-21-2024 15:59:35</t>
  </si>
  <si>
    <t>My parents married on my mother’s 18th birthday, and they are still married! They have been married over 60 years! My in-laws were also married over 60 years. My MIL passed away last month. My FIL is lost without her.</t>
  </si>
  <si>
    <t>https://www.reddit.com/r/relationship_advice/comments/1aw7p9a/i_25m_just_found_out_my_wife_21f_was_cheating_on/krgqern/</t>
  </si>
  <si>
    <t>krgdizy</t>
  </si>
  <si>
    <t>02-21-2024 14:44:28</t>
  </si>
  <si>
    <t>I completely agree. It's the throwaway culture now. Of course there's legit reasons for leaving like abuse. But most things you can work out. But no one really seems to want to put in the effort. 
I think it's something like 50 percent or so of marriages that end in divorce
i'm still with my grade school sweetheart. I was in 2nd and he in 5th grade when I met him. We are early 30s now with a sweet amazing 4 year old son. We have definitely had our issues. Ups and downs. Not married yet which I know some people look down on. We will eventually. But to me as long as I'm with him, that's what matters. He's been my pillar when I felt like falling and vice versa. 
One of my favorite sayings is "a successful marriage requires falling in love many times and always with the same person". We can be between a rock and hard place when the going gets tough, but if that rock is the person we love, it's good! And something to be cherished.
 I'm throwing my in-laws a 50th anniversary party when they come home in a few months from their traveling. It's something to truly celebrate. It gives me so much hope that love can be everlasting when you put in true effort.
Again, I'm so happy for you and your husband and your children and grandkids. 53 years is just beautiful. It's remarkable and I'm happy you two stayed the course and created a good life together.</t>
  </si>
  <si>
    <t>https://www.reddit.com/r/relationship_advice/comments/1aw7p9a/i_25m_just_found_out_my_wife_21f_was_cheating_on/krgdizy/</t>
  </si>
  <si>
    <t>krgl9p8</t>
  </si>
  <si>
    <t>02-21-2024 15:30:31</t>
  </si>
  <si>
    <t>It's a good thing that people have the ability to walk away. They shouldn't feel pressure to be stuck in a bad relationship or stay with someone who isn't a good fit for them.</t>
  </si>
  <si>
    <t>https://www.reddit.com/r/relationship_advice/comments/1aw7p9a/i_25m_just_found_out_my_wife_21f_was_cheating_on/krgl9p8/</t>
  </si>
  <si>
    <t>krgdyvi</t>
  </si>
  <si>
    <t>02-21-2024 14:47:13</t>
  </si>
  <si>
    <t>He’s my high school sweetheart and dated all 4 years. 
I wish you a happy blessed life with your SO. One like mine (minus health issues) and your in laws! 🩷</t>
  </si>
  <si>
    <t>https://www.reddit.com/r/relationship_advice/comments/1aw7p9a/i_25m_just_found_out_my_wife_21f_was_cheating_on/krgdyvi/</t>
  </si>
  <si>
    <t>krgf7bz</t>
  </si>
  <si>
    <t>Thank you so much! And may you continue to be blessed as well. You two do what many haven't and most want. I love hearing successful marriages like this.</t>
  </si>
  <si>
    <t>https://www.reddit.com/r/relationship_advice/comments/1aw7p9a/i_25m_just_found_out_my_wife_21f_was_cheating_on/krgf7bz/</t>
  </si>
  <si>
    <t>krgg7c4</t>
  </si>
  <si>
    <t>02-21-2024 15:00:44</t>
  </si>
  <si>
    <t>Thanks</t>
  </si>
  <si>
    <t>https://www.reddit.com/r/relationship_advice/comments/1aw7p9a/i_25m_just_found_out_my_wife_21f_was_cheating_on/krgg7c4/</t>
  </si>
  <si>
    <t>krfc3r4</t>
  </si>
  <si>
    <t>02-21-2024 09:07:02</t>
  </si>
  <si>
    <t>I personally don't think that porn should be a dealbreaker in relationships for the most part.
However, I cannot say the same for lying and being nonchalant about it.
If he had said something like "I have needs, I don't think I can promise to never do it, but I won't do it when you're home" and acutally stuck to that, that's fine. But yeah, it does seem to me like at best he doesn't really care about his promises and at worst he did it out of spite to make you feel bad for arguing with him, and I'm kinda leaning towards the latter.</t>
  </si>
  <si>
    <t>https://www.reddit.com/r/relationship_advice/comments/1aw7mhm/i_f20_walked_in_on_my_bf_m22_cumming_while/krfc3r4/</t>
  </si>
  <si>
    <t>krfdeuc</t>
  </si>
  <si>
    <t>02-21-2024 09:23:04</t>
  </si>
  <si>
    <t>He lied to you. What else do you need to know?
He mocked you when you’re hurt he lied to you.
Saying promises are broken because of a fight makes him untrustworthy. 
Misrepresenting who he is makes him unreliable.
Wanting to do something that would hurt you, and potentially knowing you’d know, in your bed is disrespectful.
Worries me more because you say this is coupled with saying hurtful things to you.
PS- You are allowed to consider it cheating and have your own boundaries, don’t let porn boys manipulate you or guilt trip you into thinking you shouldn’t feel what you feel.</t>
  </si>
  <si>
    <t>https://www.reddit.com/r/relationship_advice/comments/1aw7mhm/i_f20_walked_in_on_my_bf_m22_cumming_while/krfdeuc/</t>
  </si>
  <si>
    <t>krfk97n</t>
  </si>
  <si>
    <t>02-21-2024 10:45:10</t>
  </si>
  <si>
    <t>FoxyladyCT</t>
  </si>
  <si>
    <t>Seems like he has problem. He’s ashamed of watching it but it seems like he might be doing it excessively. 
There is a healthy way to get off to porn and there is nothing wrong with watching it in moderation, but if you’re lying about it (mostly to yourself ) you’re ashamed and doing it excessively it’s a problem. He needs to examine this. And honestly with time you can watch porn together. Maybe he’s watching porn that is not “acceptable” but fantasies - especially sexual can be very kinky and there is also nothing wrong with that. 
Try to have a convo with him about it. Don’t shame him but offer help and understanding</t>
  </si>
  <si>
    <t>https://www.reddit.com/r/relationship_advice/comments/1aw7mhm/i_f20_walked_in_on_my_bf_m22_cumming_while/krfk97n/</t>
  </si>
  <si>
    <t>krgms58</t>
  </si>
  <si>
    <t>02-21-2024 15:39:09</t>
  </si>
  <si>
    <t>You girls need to get over your porn aversion.  
I'll make you a deal: Blow us three times a day and we'll stop watching it. </t>
  </si>
  <si>
    <t>https://www.reddit.com/r/relationship_advice/comments/1aw7mhm/i_f20_walked_in_on_my_bf_m22_cumming_while/krgms58/</t>
  </si>
  <si>
    <t>krfvzu2</t>
  </si>
  <si>
    <t>02-21-2024 12:41:00</t>
  </si>
  <si>
    <t>Sexipepsi101</t>
  </si>
  <si>
    <t>I have such a big problem with porn in relationships its huge red flag</t>
  </si>
  <si>
    <t>https://www.reddit.com/r/relationship_advice/comments/1aw7mhm/i_f20_walked_in_on_my_bf_m22_cumming_while/krfvzu2/</t>
  </si>
  <si>
    <t>krfkbx2</t>
  </si>
  <si>
    <t>02-21-2024 10:46:03</t>
  </si>
  <si>
    <t>KrissAdachi</t>
  </si>
  <si>
    <t>&gt;i know this isn’t cheating which is why i have come here. 
It can be for some. If he was in the room with 2 people and watching them have sex while masturbating, would you consider it cheating? Probably yes, but then people don’t consider porn to be cheating because you watch in on phone/computer and not irl. 
It is up to you to decide if it is cheating. And if you are not at all OK with porn that’s ok. But you’ll have to decide if it is worth to stay given the fact you’ll be sad and insecure and he will get mad at you because he wants to watch it</t>
  </si>
  <si>
    <t>https://www.reddit.com/r/relationship_advice/comments/1aw7mhm/i_f20_walked_in_on_my_bf_m22_cumming_while/krfkbx2/</t>
  </si>
  <si>
    <t>krfmjw1</t>
  </si>
  <si>
    <t>02-21-2024 11:11:16</t>
  </si>
  <si>
    <t>stevewill96</t>
  </si>
  <si>
    <t>Turn it into a sexual fetish and make him do it over and over again.  Ruin him.</t>
  </si>
  <si>
    <t>https://www.reddit.com/r/relationship_advice/comments/1aw7mhm/i_f20_walked_in_on_my_bf_m22_cumming_while/krfmjw1/</t>
  </si>
  <si>
    <t>krfe2zi</t>
  </si>
  <si>
    <t>02-21-2024 09:31:19</t>
  </si>
  <si>
    <t>Watching porn desensitizes you physically and emotionally. It’ll ruin his 20’s if he continues to justify it like it’s not wrong. His frequent porn usage is going to make him view you as sexual object rather than a woman which makes him emotionally unavailable which is why he won’t accept accountability for his actions.</t>
  </si>
  <si>
    <t>https://www.reddit.com/r/relationship_advice/comments/1aw7mhm/i_f20_walked_in_on_my_bf_m22_cumming_while/krfe2zi/</t>
  </si>
  <si>
    <t>krfcty5</t>
  </si>
  <si>
    <t>02-21-2024 09:16:04</t>
  </si>
  <si>
    <t>GrumpyGardenGnome</t>
  </si>
  <si>
    <t>Ask yourself if him watching porn is a relationship deal breaker. 
Do you want to be with someone that cant keep their promise not to watch it? 
Ultimately, you need to decide if YOU are okay with this aspect, and if not, go separate ways. It is okay to decide you dont want this in a relationship. Just be honest about it. 
It's okay if he likes porn. However addiction is a whole other issue and set of problems.</t>
  </si>
  <si>
    <t>https://www.reddit.com/r/relationship_advice/comments/1aw7mhm/i_f20_walked_in_on_my_bf_m22_cumming_while/krfcty5/</t>
  </si>
  <si>
    <t>krflkqc</t>
  </si>
  <si>
    <t>02-21-2024 11:00:20</t>
  </si>
  <si>
    <t>nuttynutdude</t>
  </si>
  <si>
    <t>In general you’re going to have a hard time finding a partner who is willing to give up porn entirely, so you’re going to have to be either pretty picky or try to find out why you hate porn and deal with any insecurities, etc. you have surrounding it. Settling and just dealing with it when you truly hate it will breed resentment.  
That being said, you asked your boyfriend to not do something, he agreed and even lied about being happy with the deal, and then broke your trust with the message “I’m an asshole”. That’s a pretty clear example of him not caring about your wants. When people tell you they’re an asshole, you can usually believe them. Don’t date assholes</t>
  </si>
  <si>
    <t>https://www.reddit.com/r/relationship_advice/comments/1aw7mhm/i_f20_walked_in_on_my_bf_m22_cumming_while/krflkqc/</t>
  </si>
  <si>
    <t>krfzs6p</t>
  </si>
  <si>
    <t>02-21-2024 13:10:58</t>
  </si>
  <si>
    <t>Secretbbcslut9</t>
  </si>
  <si>
    <t>Get on your knees and clean it up</t>
  </si>
  <si>
    <t>https://www.reddit.com/r/relationship_advice/comments/1aw7mhm/i_f20_walked_in_on_my_bf_m22_cumming_while/krfzs6p/</t>
  </si>
  <si>
    <t>krfkaim</t>
  </si>
  <si>
    <t>02-21-2024 10:45:35</t>
  </si>
  <si>
    <t>JeffThePeff</t>
  </si>
  <si>
    <t>It's not a big deal and you should think about joining him in watching something sexy that you two find fun and watchable.</t>
  </si>
  <si>
    <t>https://www.reddit.com/r/relationship_advice/comments/1aw7mhm/i_f20_walked_in_on_my_bf_m22_cumming_while/krfkaim/</t>
  </si>
  <si>
    <t>krff1u5</t>
  </si>
  <si>
    <t>02-21-2024 09:42:55</t>
  </si>
  <si>
    <t>sOrdinary917</t>
  </si>
  <si>
    <t>every other post on this subreddit is about porn addiction and whether or not it is an addiction. it seems like it can be thought of as drinking alcohol. it can be an addiction, but also occasional use is not bad. you might even wanna share a drink together. 
Back to this post, i guess the same applies, if he was apologetic and expressed guilt, then maybe it is a problem. I wouldn't apologize if my partner walked in on me having a glass of scotch. in fact id ask her to join</t>
  </si>
  <si>
    <t>https://www.reddit.com/r/relationship_advice/comments/1aw7mhm/i_f20_walked_in_on_my_bf_m22_cumming_while/krff1u5/</t>
  </si>
  <si>
    <t>krfdgyq</t>
  </si>
  <si>
    <t>02-21-2024 09:23:47</t>
  </si>
  <si>
    <t>Wym what do you do? Nothing it's not serious at all and perfectly normal for anybody to do. At least the man isn't cheating on you. If anything you should watch it with him and make yours and his sex life more exciting. Don't make a problem out of nothing and stop getting jealous over porn. It's immature and stupid. Us men get horny and we need to get off or it can actually hurt us. Blue balls is painful. Start being freaky with him more and have fun. Js</t>
  </si>
  <si>
    <t>https://www.reddit.com/r/relationship_advice/comments/1aw7mhm/i_f20_walked_in_on_my_bf_m22_cumming_while/krfdgyq/</t>
  </si>
  <si>
    <t>krfd9ke</t>
  </si>
  <si>
    <t>02-21-2024 09:21:17</t>
  </si>
  <si>
    <t>You should get over your hatred of people having a good time in bed, with or without you, and stop being unreasonable.
Everyone loves porn. It's fun. Some of it is even well made. 
You should 100% dump him. He deserves a partner who isn't going to ruin sex for him. 
Just out of curiosity, when YOU masturbate, what are you using to turn yourself on? A catalogue of wallpaper patterns? Or is masturbation something that you start screaming hysterically about, too, because you are stuck in 1832 when women having a healthy sexual appetite was considered a mental disorder?</t>
  </si>
  <si>
    <t>https://www.reddit.com/r/relationship_advice/comments/1aw7mhm/i_f20_walked_in_on_my_bf_m22_cumming_while/krfd9ke/</t>
  </si>
  <si>
    <t>krfia2f</t>
  </si>
  <si>
    <t>02-21-2024 10:21:38</t>
  </si>
  <si>
    <t>Watch it with him....then stroke him and when is abt to cum leave him high and dry 😈😈😈</t>
  </si>
  <si>
    <t>https://www.reddit.com/r/relationship_advice/comments/1aw7mhm/i_f20_walked_in_on_my_bf_m22_cumming_while/krfia2f/</t>
  </si>
  <si>
    <t>krfhsrd</t>
  </si>
  <si>
    <t>02-21-2024 10:15:54</t>
  </si>
  <si>
    <t>throwRA6392916</t>
  </si>
  <si>
    <t>He just finds them more attractive than you, God forbid a man have hobbies.</t>
  </si>
  <si>
    <t>https://www.reddit.com/r/relationship_advice/comments/1aw7mhm/i_f20_walked_in_on_my_bf_m22_cumming_while/krfhsrd/</t>
  </si>
  <si>
    <t>krg02k0</t>
  </si>
  <si>
    <t>02-21-2024 13:13:10</t>
  </si>
  <si>
    <t>Additional_Umpire149</t>
  </si>
  <si>
    <t>Porn is a tricky one. Once you see it you can unsee it as my parents used to say 🙄 
Most guys will say they don't watch/hate porn to their SO because its easier than having a conversation/argument about why they watch it. We know it's unrealistic and toxic, and all the other reasons that some women hate it etc but it still has that pull to it. It's still interesting and honestly if we're bored/horny/stressed or whatever sometimes just having a wank will help to alleviate this, I can't speak for all guys but I know for myself that I've done it and instantly regretted it but what's done is done. I can't tell you why I watch it and I definitely don't want to have that conversation with my SO because I know I've told her that I don't but there is an allure to it. 
Sounds like a lot of your guys reactions are either based on embarrassment (getting caught or even having to talk about it) or pent up anger/stress. But that's just what I've got from what you've said.
Just because you don't like it doesn't mean he can't, you may say that you want him to be intimate with you if you're under the same roof but he may not 100% of the time. Or he may just be curious about positions that's unlikely for you both to do in such a fresh relationship, if you're still together in 20 years time he might be more comfortable asking you, I don't know 🤷‍♂️ 
Do you masturbate? If so do you only ever think of your BF? I've known girls that have said that although they love their BF that they've thought about other guys/celebrities when they've wanted to masturbate and its just had to be accepted. So in my mind same can be said for guys.</t>
  </si>
  <si>
    <t>https://www.reddit.com/r/relationship_advice/comments/1aw7mhm/i_f20_walked_in_on_my_bf_m22_cumming_while/krg02k0/</t>
  </si>
  <si>
    <t>krgbamy</t>
  </si>
  <si>
    <t>th3th3rdman</t>
  </si>
  <si>
    <t>My partner and I both watch porn. It’s really not a big deal unless it negatively impacts your sex life</t>
  </si>
  <si>
    <t>https://www.reddit.com/r/relationship_advice/comments/1aw7mhm/i_f20_walked_in_on_my_bf_m22_cumming_while/krgbamy/</t>
  </si>
  <si>
    <t>krfcqzq</t>
  </si>
  <si>
    <t>02-21-2024 09:15:05</t>
  </si>
  <si>
    <t>i think i agree with you. i don’t think he would have done it out of spite, because he knew how i would react and it really wasn’t worth it for him. but he definitely doesn’t care about promises. i have to accept that. i have found quite a few instances of him shit talking me to his friends, each time he promises it’ll never happen again but it does. i don’t know what to do because nobody’s perfect and our goals align perfectly. he makes me a better person. but he’s also very untrustworthy.</t>
  </si>
  <si>
    <t>https://www.reddit.com/r/relationship_advice/comments/1aw7mhm/i_f20_walked_in_on_my_bf_m22_cumming_while/krfcqzq/</t>
  </si>
  <si>
    <t>krfwa3r</t>
  </si>
  <si>
    <t>Men use it for their egos and I'm not am ugly women I'm actually quite pretty so I don't think men need porn they want porn simple as it's like drinking and smoking you don't need it you want it</t>
  </si>
  <si>
    <t>https://www.reddit.com/r/relationship_advice/comments/1aw7mhm/i_f20_walked_in_on_my_bf_m22_cumming_while/krfwa3r/</t>
  </si>
  <si>
    <t>krfee29</t>
  </si>
  <si>
    <t>02-21-2024 09:34:59</t>
  </si>
  <si>
    <t>thankyou. this makes me feel seen. i know im not crazy for hating porn.</t>
  </si>
  <si>
    <t>https://www.reddit.com/r/relationship_advice/comments/1aw7mhm/i_f20_walked_in_on_my_bf_m22_cumming_while/krfee29/</t>
  </si>
  <si>
    <t>krfewok</t>
  </si>
  <si>
    <t>02-21-2024 09:41:12</t>
  </si>
  <si>
    <t>You sound ridiculous. The man is only 22, and that means he is going to get aroused constantly. Just because someone watches porn doesn't mean they are now only gonna view their partner as a sexual object and will never be able to show emotions. Being sexual and thinking sexual is natural for humans so just stop. I have personally watched plenty of porn and I promise you I would have sex with the girl im dating at the time and still be able to love her and view her as more than a sexual object. I have no clue where you heard that crazy theory but it's a load of crap</t>
  </si>
  <si>
    <t>https://www.reddit.com/r/relationship_advice/comments/1aw7mhm/i_f20_walked_in_on_my_bf_m22_cumming_while/krfewok/</t>
  </si>
  <si>
    <t>krfnpml</t>
  </si>
  <si>
    <t>02-21-2024 11:23:50</t>
  </si>
  <si>
    <t>gnomelover67</t>
  </si>
  <si>
    <t>So women should just be okay with everything a man asks them to do but men can't control their urges?</t>
  </si>
  <si>
    <t>https://www.reddit.com/r/relationship_advice/comments/1aw7mhm/i_f20_walked_in_on_my_bf_m22_cumming_while/krfnpml/</t>
  </si>
  <si>
    <t>krffzyc</t>
  </si>
  <si>
    <t>02-21-2024 09:54:07</t>
  </si>
  <si>
    <t>Specific_Ad_2770</t>
  </si>
  <si>
    <t>Tbh the prevalence of predation, abuse, trafficking, coercion, assault and r*pe that occur in the porn industry that is indistinguishable from “ethical” porn make it a harmful industry altogether, not to mention the damage it does to people’s bodies and hormones.</t>
  </si>
  <si>
    <t>https://www.reddit.com/r/relationship_advice/comments/1aw7mhm/i_f20_walked_in_on_my_bf_m22_cumming_while/krffzyc/</t>
  </si>
  <si>
    <t>krff72y</t>
  </si>
  <si>
    <t>02-21-2024 09:44:39</t>
  </si>
  <si>
    <t>but what if having that glass of scotch meant at least a day of not being able to drink together? my bf can’t get it up after cumming for at least half a day.</t>
  </si>
  <si>
    <t>https://www.reddit.com/r/relationship_advice/comments/1aw7mhm/i_f20_walked_in_on_my_bf_m22_cumming_while/krff72y/</t>
  </si>
  <si>
    <t>krfdtsu</t>
  </si>
  <si>
    <t>02-21-2024 09:28:12</t>
  </si>
  <si>
    <t>yes you’re right he’s not cheating on me i should be so grateful. it’s not the porn i have a problem with, it’s the lying. when i found porn the first time i wasn’t even angry about it, just confused at why he would go out of his way to mention his hatred for it.</t>
  </si>
  <si>
    <t>https://www.reddit.com/r/relationship_advice/comments/1aw7mhm/i_f20_walked_in_on_my_bf_m22_cumming_while/krfdtsu/</t>
  </si>
  <si>
    <t>krfn4r0</t>
  </si>
  <si>
    <t>02-21-2024 11:17:37</t>
  </si>
  <si>
    <t>1. Porn is vile, and porn is cheating. So many studies have been conducted over the past years showing the negative effect of porn on men's brains and relationships. 
2. Blue balls don't actually hurt. I have that on good authority. 
3. The value of a man is determined by how well he can control his urges. If you can't control your urges, what kind of man are you?</t>
  </si>
  <si>
    <t>https://www.reddit.com/r/relationship_advice/comments/1aw7mhm/i_f20_walked_in_on_my_bf_m22_cumming_while/krfn4r0/</t>
  </si>
  <si>
    <t>krffn66</t>
  </si>
  <si>
    <t>02-21-2024 09:49:57</t>
  </si>
  <si>
    <t>Gross comment, porn isn’t normal and is harmful to everyone involved including consumers. It’s perfectly normal and 100% okay to want and have a pornless relationship.</t>
  </si>
  <si>
    <t>https://www.reddit.com/r/relationship_advice/comments/1aw7mhm/i_f20_walked_in_on_my_bf_m22_cumming_while/krffn66/</t>
  </si>
  <si>
    <t>krft80u</t>
  </si>
  <si>
    <t>02-21-2024 12:17:22</t>
  </si>
  <si>
    <t>Tristan_Tate</t>
  </si>
  <si>
    <t>Watching porn is unhealthy and the porn-addict speaking from you is trying really hard to normalise it. It's "immature and stupid" to try to gaslight her into believing his behaviour involving pretending his views are opposing to actually what they are, lying, and when caught he still didn't care about what he did and how he hurt her. The only solution is breaking up. A guy like this does not respect his girl one bit. Men don't "need" to get it off as soon as they get horny, and even if they want to, it can be done without porn. If they still have problems like this after 17 months the relationship is not worth continuing. This all coming from a man btw</t>
  </si>
  <si>
    <t>https://www.reddit.com/r/relationship_advice/comments/1aw7mhm/i_f20_walked_in_on_my_bf_m22_cumming_while/krft80u/</t>
  </si>
  <si>
    <t>krfg5fj</t>
  </si>
  <si>
    <t>02-21-2024 09:55:58</t>
  </si>
  <si>
    <t>No, not everyone loves porn. 50% of divorces cite porn addiction as the reason for splitting, and you can’t blame that on women when you can clearly see how much men are addicted to it as a whole. Just because it’s normalized doesn’t make it normal or healthy.</t>
  </si>
  <si>
    <t>https://www.reddit.com/r/relationship_advice/comments/1aw7mhm/i_f20_walked_in_on_my_bf_m22_cumming_while/krfg5fj/</t>
  </si>
  <si>
    <t>krfdhmb</t>
  </si>
  <si>
    <t>02-21-2024 09:24:00</t>
  </si>
  <si>
    <t>Imagine wanting to advertise to the world your inability to have imagination</t>
  </si>
  <si>
    <t>https://www.reddit.com/r/relationship_advice/comments/1aw7mhm/i_f20_walked_in_on_my_bf_m22_cumming_while/krfdhmb/</t>
  </si>
  <si>
    <t>krftueg</t>
  </si>
  <si>
    <t>02-21-2024 12:22:46</t>
  </si>
  <si>
    <t>Imagine bashing someone because they don't engage in one of the most hurtful activites that usually goes unnoticed.</t>
  </si>
  <si>
    <t>https://www.reddit.com/r/relationship_advice/comments/1aw7mhm/i_f20_walked_in_on_my_bf_m22_cumming_while/krftueg/</t>
  </si>
  <si>
    <t>krfiowx</t>
  </si>
  <si>
    <t>02-21-2024 10:26:38</t>
  </si>
  <si>
    <t>No_Appeal6579</t>
  </si>
  <si>
    <t>Nvm my man got the solution</t>
  </si>
  <si>
    <t>https://www.reddit.com/r/relationship_advice/comments/1aw7mhm/i_f20_walked_in_on_my_bf_m22_cumming_while/krfiowx/</t>
  </si>
  <si>
    <t>krfjali</t>
  </si>
  <si>
    <t>02-21-2024 10:33:57</t>
  </si>
  <si>
    <t>😅😂 lmfao bruh got me dying</t>
  </si>
  <si>
    <t>https://www.reddit.com/r/relationship_advice/comments/1aw7mhm/i_f20_walked_in_on_my_bf_m22_cumming_while/krfjali/</t>
  </si>
  <si>
    <t>krfken3</t>
  </si>
  <si>
    <t>02-21-2024 10:46:57</t>
  </si>
  <si>
    <t>Rilatama</t>
  </si>
  <si>
    <t>Watching porn is a hobby? Yikes</t>
  </si>
  <si>
    <t>https://www.reddit.com/r/relationship_advice/comments/1aw7mhm/i_f20_walked_in_on_my_bf_m22_cumming_while/krfken3/</t>
  </si>
  <si>
    <t>krfhas5</t>
  </si>
  <si>
    <t>02-21-2024 10:09:49</t>
  </si>
  <si>
    <t>&gt;i have found quite a few instances of him shit talking me to his friends, each time he promises it’ll never happen again but it does.
Have some self-respect, ffs.</t>
  </si>
  <si>
    <t>https://www.reddit.com/r/relationship_advice/comments/1aw7mhm/i_f20_walked_in_on_my_bf_m22_cumming_while/krfhas5/</t>
  </si>
  <si>
    <t>krfintv</t>
  </si>
  <si>
    <t>02-21-2024 10:26:15</t>
  </si>
  <si>
    <t>I'm going to be honest if he is talking down on you to his friends than that isn't right. Your his partner and he needs to respect you especially when it involves other people. He should be bragging about you not talking bad about you.</t>
  </si>
  <si>
    <t>https://www.reddit.com/r/relationship_advice/comments/1aw7mhm/i_f20_walked_in_on_my_bf_m22_cumming_while/krfintv/</t>
  </si>
  <si>
    <t>krfislu</t>
  </si>
  <si>
    <t>Promises are tricky at that level. Unfortunately there does exist porn addiction which is a brain wiring thing and many, many guys find it difficult particularly because of how accessible internet porn is in this day and age. You can pull away for awhile and then just on bored moment find yourself horny and jerking off to some random video or picture. Then there comes a bit of guilt, where we may be a bit disgusted with ourselves for doing it, delete, delete, delete, but give time then just can't help come back to it when the occasion strikes because of those dopamine hits he is getting, not unlike an addiction to drugs, alcohol, food or gambling. 
It's not necessarily an action he does because he is not attracted to you, but rather because it is a very easy dopamine 'self-gratification' hit, which unfortunately can affect how he views or enjoys sex in the real world. Counselling is something that might be worthwhile. I'm not saying it will erase the addiction but at least get talking some strategies because there's a huge psychological element.</t>
  </si>
  <si>
    <t>https://www.reddit.com/r/relationship_advice/comments/1aw7mhm/i_f20_walked_in_on_my_bf_m22_cumming_while/krfislu/</t>
  </si>
  <si>
    <t>krftlz9</t>
  </si>
  <si>
    <t>It's scientifically proven, don't take porn-suggesting advice from people who admit they watch it a lot, just like you don't take any other possibly addiction causing thing suggesting from people who use them daily.</t>
  </si>
  <si>
    <t>https://www.reddit.com/r/relationship_advice/comments/1aw7mhm/i_f20_walked_in_on_my_bf_m22_cumming_while/krftlz9/</t>
  </si>
  <si>
    <t>krfhldg</t>
  </si>
  <si>
    <t>02-21-2024 10:13:24</t>
  </si>
  <si>
    <t>You don’t sound too level headed yourself son. While I agree that we have natural sexual thoughts, it’s not not natural to use unnatural things to satisfy our needs on a consistent basis. Arousal is one thing but theres a thin line between watching porn and porn addiction. I’m speaking from experience go ahead and keep justifying porn and see where that leads you young.</t>
  </si>
  <si>
    <t>https://www.reddit.com/r/relationship_advice/comments/1aw7mhm/i_f20_walked_in_on_my_bf_m22_cumming_while/krfhldg/</t>
  </si>
  <si>
    <t>krfsqct</t>
  </si>
  <si>
    <t>02-21-2024 12:13:00</t>
  </si>
  <si>
    <t>PristineTechnician69</t>
  </si>
  <si>
    <t>Puzzled-Recording410,  You are spot on.   OP has a serious problem that’s absolutely unnecessary, and it will destroy almost any relationship.  That problem is that somewhere in her life, ignorant people have fed her lies about human sexuality and biology and she has doubled down on it.  Sexuality is part of our DNA and it’s controlled by hormones.  Those two things in connection with brain chemistry is what makes most of us seek out mates.  There are people who’s DNA is missing that sexual coding and they could care less about sex, typically.  The scientific name is asexual.  Then there’s those with the coding, but there’s a problem with their hormones and they just can’t perform.  That’s the two main things that have to be functioning properly or else the species wouldn’t exist.  There are many others that can destroy one’s sexuality, whether they are male or female.  OP is trying her damnedest to intentionally be one of those ‘other things’ that can and does destroy one’s sexuality and an otherwise good relationship.  
Masturbation is a normal means of relief when those sex hormones are ragging.  And most ‘normal’ men and women appreciate that relief experienced from masturbating, when sexual intercource isn’t possible or practical. 
Pornography is a normal, natural and healthy aid to our sexuality.  The vast majority of healthy people appreciate and enjoy it.  Both as couples and individually, but like everything in life, there are some that will take it to the extreme. And there are those that will denigrate it and play the holey-than-thou card and pretend that pornography is worse than murder! 
OP’s BF may be a jackass, even though she’s described him as almost perfect.  But her holey-than-thou stand against his pornography and masturbation is a nail in the coffin of any healthy relationship, now and in the future.  Unless she hooks up with the rare likeminded person. 
PSA:  Pornography and masturbation are neither a mental or physical disease.  If either or both are excessive, then that’s a strong indicator of some other deep seated problem!.  Preventing access to either is generally as effective as pouring gasoline on a fire in an attempt to put it out.</t>
  </si>
  <si>
    <t>https://www.reddit.com/r/relationship_advice/comments/1aw7mhm/i_f20_walked_in_on_my_bf_m22_cumming_while/krfsqct/</t>
  </si>
  <si>
    <t>krfrvnk</t>
  </si>
  <si>
    <t>02-21-2024 12:05:11</t>
  </si>
  <si>
    <t>First, I think it’s disingenuous to claim only men consume pornography. It’s just factually untrue.  
But also of course not, nobody worth listening to is saying that. If OP is against porn and doesn’t want to change, she’s allowed to have a relationship with someone who doesn’t watch porn, but she isn’t allowed to ban her partner from doing something they want to.</t>
  </si>
  <si>
    <t>https://www.reddit.com/r/relationship_advice/comments/1aw7mhm/i_f20_walked_in_on_my_bf_m22_cumming_while/krfrvnk/</t>
  </si>
  <si>
    <t>krfgbs0</t>
  </si>
  <si>
    <t>02-21-2024 09:58:07</t>
  </si>
  <si>
    <t>Your correct about the sick stuff that happens in the industry but literally the same is happening in the music industry and entertainment industry so......
 It doesn't damage a man's body or hormones to watch porn occasionally.</t>
  </si>
  <si>
    <t>https://www.reddit.com/r/relationship_advice/comments/1aw7mhm/i_f20_walked_in_on_my_bf_m22_cumming_while/krfgbs0/</t>
  </si>
  <si>
    <t>krffmjo</t>
  </si>
  <si>
    <t>02-21-2024 09:49:45</t>
  </si>
  <si>
    <t>I mean girl that sounds like a medical issue right there lol</t>
  </si>
  <si>
    <t>https://www.reddit.com/r/relationship_advice/comments/1aw7mhm/i_f20_walked_in_on_my_bf_m22_cumming_while/krffmjo/</t>
  </si>
  <si>
    <t>krfko6h</t>
  </si>
  <si>
    <t>02-21-2024 10:50:02</t>
  </si>
  <si>
    <t>Then it's a problem.
I study psychiatry. By definition most disorders are on a spectrum of normal. They become disorders based on criteria. And the most common criterion is "affects daily functions".. so i your case this is definitely a criteria of it being an addiction if it comes first.</t>
  </si>
  <si>
    <t>https://www.reddit.com/r/relationship_advice/comments/1aw7mhm/i_f20_walked_in_on_my_bf_m22_cumming_while/krfko6h/</t>
  </si>
  <si>
    <t>krgqghu</t>
  </si>
  <si>
    <t>OP, I don’t fully understand why you feel the way that you do about porn.  And I think that it has/is creating an unnecessary barrier to what you described as an otherwise near perfect relationship.  One of the major problems seems to be that you have allowed someone to negatively influence your thinking about sex, intimate relationship’s and especially porn.  Pornography in itself is not wrong, unhealthy and unnatural.  The vast majority of people throughout history have desired and participated in it, both male and female.  It is as much of the human experience as is kissing and other aspects of an intimate relationship.  But throughout history there have been a minority that opposed anything that others might enjoy or even need.  When it comes to sex and especially pornography, they have used every avenue in their power to denigrate it, shame people, make fun of people and cause otherwise normal people to have doubts about their own reality.  Even to the extent that they often try to deny their own enjoyment of pornography and other normal sexual desires.  That along with many other social and medical conditions have often resulted in terrible and unnecessary consequences.  Both men and women often suffer from insecurities and actual medical problems that hamper their relationship with others.  We don’t need to add unnecessarily damaging issues to the already somewhat terrifying situation. 
When you informed him of your distaste for porn, it immediately caused a conflict of interest that his initial response was to deflate it by agreeing. Probably with the hope that he could overpower his hormones and refrain from further indulgence.  That was a terrible mistake.  Having a healthy amount of sex hormones is often a powerful force to be reckoned with.  Then too, he no doubt was subjected to much of the jokes, lies, misinformation, etc. that often floats around in social circles, serving only to confuse and eventually make intimate relationships almost untenable.  I’m not defending anything that he may have done wrong, but barring other issues that you haven’t disclosed, I would try and salvage the relationship and together try and find a way to turn the incident into a learning experience that you can continue to build on.</t>
  </si>
  <si>
    <t>https://www.reddit.com/r/relationship_advice/comments/1aw7mhm/i_f20_walked_in_on_my_bf_m22_cumming_while/krgqghu/</t>
  </si>
  <si>
    <t>krfg1s7</t>
  </si>
  <si>
    <t>02-21-2024 09:54:45</t>
  </si>
  <si>
    <t>To want and have a relationship without it is normal and I never said it wasn't but to sit there and say it isn't normal for someone to watch porn is a lie and just immature. It's not harming anybody if someone is watching porn like what that is crazy to even say. My comment isn't gross just because you live in a fantasy world and don't agree.</t>
  </si>
  <si>
    <t>https://www.reddit.com/r/relationship_advice/comments/1aw7mhm/i_f20_walked_in_on_my_bf_m22_cumming_while/krfg1s7/</t>
  </si>
  <si>
    <t>krgii18</t>
  </si>
  <si>
    <t>02-21-2024 15:14:29</t>
  </si>
  <si>
    <t>That’s absolutely BS!  Now, I’m wondering what kind of real perversion you are hiding?  Why are you on a crusade to wipe out pornography?  Like every other human activity, there’s pro’s and con’s, depending on circumstances and those involved.  There’s always someone opposed to everything.  There’s Americans that are opposed to baseball and apple pie: Or totally opposed to anyone having the legal right to partake of a social (or otherwise) drink of an alcoholic beverage.  Ref: The Constitutional Amendment banning alcohol, and the one reversing that ban (the 18 &amp; 21 amendments). 
And yes, there are bad people that mistreat other people.  Too often it’s innocent women and even children.  Like all cases of evil, the solution is to oppose those that commit the crimes, not those that aren’t harming someone else.  There’s a large percentage of humanity that are normal and use/enjoy pornography.  Many of them freely and without any coercion produce pornographic pictures and videos for their own use, and the pleasure of others.  Whether you love it or hate it, you don’t have the right to force others into being like you.  Pornography has existed longer than the written word.  But you want us to believe that it’s a recent and terrible phenomenon.
Back to the OP’s issue:  She created a logger-headed situation in what she claimed was a near perfect relationship.  She expressed to her BF that she hated pornography (that no doubt implied that it was wrong and embarrassing) and demanded that he delete past and future thoughts related to pornography.  Is he without fault and totally innocent?  We don’t have basic data to determine that.  But was she realistic?  Did she also want him to delete the sex hormones in his blood stream?  When it comes to human sexuality, some societies have found it convenient to denigrate it.  Treat it as a joke, a disease, a perversion, to make up lies about it, etc., etc. rather than to do serious research and treat it as the necessary and serious human function that it is.</t>
  </si>
  <si>
    <t>https://www.reddit.com/r/relationship_advice/comments/1aw7mhm/i_f20_walked_in_on_my_bf_m22_cumming_while/krgii18/</t>
  </si>
  <si>
    <t>krfjq8o</t>
  </si>
  <si>
    <t>02-21-2024 10:39:02</t>
  </si>
  <si>
    <t>But it's somehow healthy for all the women who do porns, webcams and sell content and put dildos and vibrators in them all day everyday for an audience right? 🙄
But if a man watches it, he's just an evil addict rapist who's gonna end up with a limp dick?</t>
  </si>
  <si>
    <t>https://www.reddit.com/r/relationship_advice/comments/1aw7mhm/i_f20_walked_in_on_my_bf_m22_cumming_while/krfjq8o/</t>
  </si>
  <si>
    <t>krfi1po</t>
  </si>
  <si>
    <t>02-21-2024 10:18:55</t>
  </si>
  <si>
    <t>None of what you just said makes any sense. 50% of divorces? Please, please show me that study. 
And that's your only binary? Either you avoid it or are addicted to it? Really?</t>
  </si>
  <si>
    <t>https://www.reddit.com/r/relationship_advice/comments/1aw7mhm/i_f20_walked_in_on_my_bf_m22_cumming_while/krfi1po/</t>
  </si>
  <si>
    <t>krfh9yk</t>
  </si>
  <si>
    <t>02-21-2024 10:09:32</t>
  </si>
  <si>
    <t>Your literally just someone who clearly is completely against porn so your opinions are purely biased. Stop trying to ruin somebody's relationship just because you don't agree with porn for your own personal reasons</t>
  </si>
  <si>
    <t>https://www.reddit.com/r/relationship_advice/comments/1aw7mhm/i_f20_walked_in_on_my_bf_m22_cumming_while/krfh9yk/</t>
  </si>
  <si>
    <t>krfdoug</t>
  </si>
  <si>
    <t>02-21-2024 09:26:30</t>
  </si>
  <si>
    <t>LEGIT he thinks im dumb for actually getting off with something other than a screen and my right hand 😂 so embarrassing</t>
  </si>
  <si>
    <t>https://www.reddit.com/r/relationship_advice/comments/1aw7mhm/i_f20_walked_in_on_my_bf_m22_cumming_while/krfdoug/</t>
  </si>
  <si>
    <t>krfe4w5</t>
  </si>
  <si>
    <t>02-21-2024 09:31:57</t>
  </si>
  <si>
    <t>So, because you have imagination and I just told the world I don't, you scream when you see your partner watching porn? That must really bring joy to your relationship, I declare.</t>
  </si>
  <si>
    <t>https://www.reddit.com/r/relationship_advice/comments/1aw7mhm/i_f20_walked_in_on_my_bf_m22_cumming_while/krfe4w5/</t>
  </si>
  <si>
    <t>krfp4yl</t>
  </si>
  <si>
    <t>02-21-2024 11:38:36</t>
  </si>
  <si>
    <t>Some blokes r into that</t>
  </si>
  <si>
    <t>https://www.reddit.com/r/relationship_advice/comments/1aw7mhm/i_f20_walked_in_on_my_bf_m22_cumming_while/krfp4yl/</t>
  </si>
  <si>
    <t>krficxz</t>
  </si>
  <si>
    <t>02-21-2024 10:22:35</t>
  </si>
  <si>
    <t>She didn't say he was a porn addict. She mentioned literally 2 events. That doesn't mean he's a porn addict son.</t>
  </si>
  <si>
    <t>https://www.reddit.com/r/relationship_advice/comments/1aw7mhm/i_f20_walked_in_on_my_bf_m22_cumming_while/krficxz/</t>
  </si>
  <si>
    <t>krfstjz</t>
  </si>
  <si>
    <t>02-21-2024 12:13:48</t>
  </si>
  <si>
    <t>So if I had a partner I wouldn't be allowed to set  boundaries? Give me a break.</t>
  </si>
  <si>
    <t>https://www.reddit.com/r/relationship_advice/comments/1aw7mhm/i_f20_walked_in_on_my_bf_m22_cumming_while/krfstjz/</t>
  </si>
  <si>
    <t>krfggx9</t>
  </si>
  <si>
    <t>02-21-2024 09:59:52</t>
  </si>
  <si>
    <t>It literally does, science disagrees with you. It affects the same parts of your brain that hard drugs like heroine do, permanently. With every use. Causes PIED and can lead to scarring and decreased sensitivity.</t>
  </si>
  <si>
    <t>https://www.reddit.com/r/relationship_advice/comments/1aw7mhm/i_f20_walked_in_on_my_bf_m22_cumming_while/krfggx9/</t>
  </si>
  <si>
    <t>krfgmsv</t>
  </si>
  <si>
    <t>02-21-2024 10:01:51</t>
  </si>
  <si>
    <t>If it’s okay to want to have a relationship without porn and have an agreement about it then why are you trying to coerce her on behalf of this man to forgive him? It’s as serious to her as she wants it to be, a lot of people consider it cheating.</t>
  </si>
  <si>
    <t>https://www.reddit.com/r/relationship_advice/comments/1aw7mhm/i_f20_walked_in_on_my_bf_m22_cumming_while/krfgmsv/</t>
  </si>
  <si>
    <t>krfgc7u</t>
  </si>
  <si>
    <t>02-21-2024 09:58:16</t>
  </si>
  <si>
    <t>It harms all the people who were coerced and preyed upon and abused in the industry and has harmful affects on the consumer including early onset erectile dysfunction, it also makes people think dangerous kinks are normal and safe to do. You’re quite literally the one who lives in a fantasy world if you can’t imagine getting off without it.</t>
  </si>
  <si>
    <t>https://www.reddit.com/r/relationship_advice/comments/1aw7mhm/i_f20_walked_in_on_my_bf_m22_cumming_while/krfgc7u/</t>
  </si>
  <si>
    <t>krfk9kc</t>
  </si>
  <si>
    <t>02-21-2024 10:45:17</t>
  </si>
  <si>
    <t>Also, you’re the one who keeps calling men rapists for porn use. I said it normalizes extreme kink and CNC has a direct correlation to rape reports. If you think that means porn makes men rapists, feel free to hold that thought.
Btw, google is a fine resource, if you know how to use it :) maybe you’ll get it next time</t>
  </si>
  <si>
    <t>https://www.reddit.com/r/relationship_advice/comments/1aw7mhm/i_f20_walked_in_on_my_bf_m22_cumming_while/krfk9kc/</t>
  </si>
  <si>
    <t>krfk3mz</t>
  </si>
  <si>
    <t>02-21-2024 10:43:22</t>
  </si>
  <si>
    <t>I am also against sex work, it’s very predatory in that it coerces women into it, especially onlyfans recruiting barely legal teenagers as an easy gig. I never said I thought it was healthy to do that. It’s just as gross, but not as harmful of a choice (if it’s a choice) than using porn.
I think people choosing to make porn are choosing to participate in an industry that thrives on abuse and degradation of women, normalizing harmful behaviors. It further normalizes it because people see it *as* a choice now when it’s usually never a choice, usually it’s coerced.</t>
  </si>
  <si>
    <t>https://www.reddit.com/r/relationship_advice/comments/1aw7mhm/i_f20_walked_in_on_my_bf_m22_cumming_while/krfk3mz/</t>
  </si>
  <si>
    <t>krfiu4y</t>
  </si>
  <si>
    <t>02-21-2024 10:28:25</t>
  </si>
  <si>
    <t>Like if what I said doesn’t make sense try to read it slower maybe</t>
  </si>
  <si>
    <t>https://www.reddit.com/r/relationship_advice/comments/1aw7mhm/i_f20_walked_in_on_my_bf_m22_cumming_while/krfiu4y/</t>
  </si>
  <si>
    <t>krfisvm</t>
  </si>
  <si>
    <t>02-21-2024 10:28:00</t>
  </si>
  <si>
    <t>Yep. And how about you use google, it’s a very very easy statistic to find.</t>
  </si>
  <si>
    <t>https://www.reddit.com/r/relationship_advice/comments/1aw7mhm/i_f20_walked_in_on_my_bf_m22_cumming_while/krfisvm/</t>
  </si>
  <si>
    <t>krfhfjd</t>
  </si>
  <si>
    <t>02-21-2024 10:11:25</t>
  </si>
  <si>
    <t>I mean yeah it’s pretty obvious I’m against porn, but it’s really funny that you think you’re unbiased when you have no difference in emotion knowing you have 100% used porn where someone has been abused to make it</t>
  </si>
  <si>
    <t>https://www.reddit.com/r/relationship_advice/comments/1aw7mhm/i_f20_walked_in_on_my_bf_m22_cumming_while/krfhfjd/</t>
  </si>
  <si>
    <t>krfdvlf</t>
  </si>
  <si>
    <t>02-21-2024 09:28:48</t>
  </si>
  <si>
    <t>Do you, though? Actually ever enjoy sex? Because to me it sounds like you hate it and want to ruin it for your partner any which way you can. I may be embarrassing (I'm not a he, though), but I at least have a good libido and allow my partner to have fun.</t>
  </si>
  <si>
    <t>https://www.reddit.com/r/relationship_advice/comments/1aw7mhm/i_f20_walked_in_on_my_bf_m22_cumming_while/krfdvlf/</t>
  </si>
  <si>
    <t>krfegon</t>
  </si>
  <si>
    <t>02-21-2024 09:35:52</t>
  </si>
  <si>
    <t>You have some serious issues if you think it’s ok for people to violate boundaries they pretended to agree with and promised to respect</t>
  </si>
  <si>
    <t>https://www.reddit.com/r/relationship_advice/comments/1aw7mhm/i_f20_walked_in_on_my_bf_m22_cumming_while/krfegon/</t>
  </si>
  <si>
    <t>krfiz2g</t>
  </si>
  <si>
    <t>02-21-2024 10:30:06</t>
  </si>
  <si>
    <t>She don’t gotta say it. The proof is in the pudding. Clearly he has a porn addiction if he says he’s going to stop and continues to do it. He wants to stop but he can’t even if he wanted to. If he was openly interested in talking about it, that would leave me in question but he’s hiding it. The context clearly states is in a deep addiction and he’s a loner so there’s no one in his corner that is disabling his addiction. He got caught. Said he’ll stop. He got caught again. He needs help. Evidently you do too.</t>
  </si>
  <si>
    <t>https://www.reddit.com/r/relationship_advice/comments/1aw7mhm/i_f20_walked_in_on_my_bf_m22_cumming_while/krfiz2g/</t>
  </si>
  <si>
    <t>krgacd2</t>
  </si>
  <si>
    <t>02-21-2024 14:24:18</t>
  </si>
  <si>
    <t>You are allowed to set boundaries, not control their behaviour. Your choice is whether you want to be in a relationship with someone. You can tell them you don’t like when they do certain things. The problem is when you start banning them from doing things, that’s controlling</t>
  </si>
  <si>
    <t>https://www.reddit.com/r/relationship_advice/comments/1aw7mhm/i_f20_walked_in_on_my_bf_m22_cumming_while/krgacd2/</t>
  </si>
  <si>
    <t>krfi2nb</t>
  </si>
  <si>
    <t>02-21-2024 10:19:14</t>
  </si>
  <si>
    <t>This is something science says: 
Porn is most frequently used for masturbation, which has its own set of health benefits. In general, masturbation can help people feel more comfortable with their bodies, their sexuality, and their sexual fantasies. Masturbation can also lessen the effects of stress and anxiety.
For men specifically, more frequent ejaculation (including through masturbation) may improve prostate health and lead to lower rates of prostate cancer 
Pornography (and masturbation) can also provide an outlet for you to explore your body and your sexuality, which can be an empowering, confidence-boosting experience. Women, in particular, seem to benefit from this aspect of porn
What's more, porn can be positive for people in the LGBTQ community, provided it represents their viewpoints and isn’t focused only on heterosexual relationships
For some couples, watching porn together may offer benefits to the relationship (assuming that both partners have the same positive attitude toward porn). In one study, people who viewed pornography together with their partner reported a higher-quality relationship with better communication, sexual satisfaction, and commitment compared to people who viewed porn alone.</t>
  </si>
  <si>
    <t>https://www.reddit.com/r/relationship_advice/comments/1aw7mhm/i_f20_walked_in_on_my_bf_m22_cumming_while/krfi2nb/</t>
  </si>
  <si>
    <t>krfhi1n</t>
  </si>
  <si>
    <t>02-21-2024 10:12:16</t>
  </si>
  <si>
    <t>If that's the case then someone using there imagination would do the same damage to themselves. It doesn't cause PIED in every person who watches it and it CAN lead to scarring and decreased sensitivity but that doesn't mean it WILL.</t>
  </si>
  <si>
    <t>https://www.reddit.com/r/relationship_advice/comments/1aw7mhm/i_f20_walked_in_on_my_bf_m22_cumming_while/krfhi1n/</t>
  </si>
  <si>
    <t>krfh5ii</t>
  </si>
  <si>
    <t>02-21-2024 10:08:04</t>
  </si>
  <si>
    <t>I didn't tell her to forgive him . I'm just being real with her. She's clearly asking about it and I'm answering. The people who consider porn cheating is ridiculous. You can literally be going through social media nowadays and see nothing but basically porn. I'm just saying , she clearly has feelings for him so why ruin a relationship over something not that serious and can be fixed . It's called being understanding of your partner.</t>
  </si>
  <si>
    <t>https://www.reddit.com/r/relationship_advice/comments/1aw7mhm/i_f20_walked_in_on_my_bf_m22_cumming_while/krfh5ii/</t>
  </si>
  <si>
    <t>krfgtmv</t>
  </si>
  <si>
    <t>02-21-2024 10:04:08</t>
  </si>
  <si>
    <t>The normal casual porn watcher has nothing to do with the sick stuff that the porn industry does . We are talking about a watcher not a predator. It's very unlikely he is going to have erectile dysfunction from just watching porn sometimes and I doubt he's going to go rape someone just cause he wanted to watch some porn . Your saying stuff that extreme addicts sometimes do and I don't think he's that addicted to it. No one said you cant imagine getting off with out it but using your imagination can literally do the exact same thing porn can do when it comes to the stuff your saying might happen.</t>
  </si>
  <si>
    <t>https://www.reddit.com/r/relationship_advice/comments/1aw7mhm/i_f20_walked_in_on_my_bf_m22_cumming_while/krfgtmv/</t>
  </si>
  <si>
    <t>krfjtbl</t>
  </si>
  <si>
    <t>02-21-2024 10:40:03</t>
  </si>
  <si>
    <t>You can't trust everything Google tells you. You know that right?</t>
  </si>
  <si>
    <t>https://www.reddit.com/r/relationship_advice/comments/1aw7mhm/i_f20_walked_in_on_my_bf_m22_cumming_while/krfjtbl/</t>
  </si>
  <si>
    <t>krfhhes</t>
  </si>
  <si>
    <t>02-21-2024 10:12:02</t>
  </si>
  <si>
    <t>Because, to be clear, that is 98% of porn and is indistinguishable</t>
  </si>
  <si>
    <t>https://www.reddit.com/r/relationship_advice/comments/1aw7mhm/i_f20_walked_in_on_my_bf_m22_cumming_while/krfhhes/</t>
  </si>
  <si>
    <t>krfhqsm</t>
  </si>
  <si>
    <t>02-21-2024 10:15:14</t>
  </si>
  <si>
    <t>https://www.reddit.com/r/relationship_advice/comments/1aw7mhm/i_f20_walked_in_on_my_bf_m22_cumming_while/krfhqsm/</t>
  </si>
  <si>
    <t>krfec2o</t>
  </si>
  <si>
    <t>02-21-2024 09:34:20</t>
  </si>
  <si>
    <t>sorry, your misogyny is very masculine i got confused. i don’t think it’s crazy for me to prefer my partner to have sex with me than with his hand and a phone. i really think you saying i don’t enjoy sex is false, if i hated sex i would probably prefer him do it himself. right?</t>
  </si>
  <si>
    <t>https://www.reddit.com/r/relationship_advice/comments/1aw7mhm/i_f20_walked_in_on_my_bf_m22_cumming_while/krfec2o/</t>
  </si>
  <si>
    <t>krftibi</t>
  </si>
  <si>
    <t>02-21-2024 12:19:52</t>
  </si>
  <si>
    <t>https://www.reddit.com/r/relationship_advice/comments/1aw7mhm/i_f20_walked_in_on_my_bf_m22_cumming_while/krftibi/</t>
  </si>
  <si>
    <t>krfio03</t>
  </si>
  <si>
    <t>02-21-2024 10:26:19</t>
  </si>
  <si>
    <t>Please both of you stop debating on whether porn is harmful or not and touch some fucking grass. There are literally billions of people on this planet- stop acting like what you’re saying matters in the grand scheme of things at all.</t>
  </si>
  <si>
    <t>https://www.reddit.com/r/relationship_advice/comments/1aw7mhm/i_f20_walked_in_on_my_bf_m22_cumming_while/krfio03/</t>
  </si>
  <si>
    <t>krfiqsl</t>
  </si>
  <si>
    <t>02-21-2024 10:27:17</t>
  </si>
  <si>
    <t>Lol, propaganda to normalize it bro. It’s also not positive for the LGBT community as it leads to fetishization and tolerance of abusive situations.
Yes, of course people who have had porn exposure and normalization their whole lives would “benefit” sexually from using it together. None of this erases the actual science of what porn does to your brain and body, nor does it erase the problems that make up the entire industry.</t>
  </si>
  <si>
    <t>https://www.reddit.com/r/relationship_advice/comments/1aw7mhm/i_f20_walked_in_on_my_bf_m22_cumming_while/krfiqsl/</t>
  </si>
  <si>
    <t>krfii5t</t>
  </si>
  <si>
    <t>02-21-2024 10:24:20</t>
  </si>
  <si>
    <t>Imagination uses your prefrontal cortex whereas porn enlargens parts of the the brain the controls impulsive behavior</t>
  </si>
  <si>
    <t>https://www.reddit.com/r/relationship_advice/comments/1aw7mhm/i_f20_walked_in_on_my_bf_m22_cumming_while/krfii5t/</t>
  </si>
  <si>
    <t>krfk54a</t>
  </si>
  <si>
    <t>02-21-2024 10:43:51</t>
  </si>
  <si>
    <t>If a boundary has been made and broken, it can be considered cheating. If a person believes or feels that the act of watching porn feels unfaithful. Its about intention too, if you're going through social media deliberately seeking sexual content vs randomly stumbling across it bc the algorithm throws a random one out there, then that's different too.
Its all opinion based so if you feel that it's ridiculous so be it, although respecting a partner's boundary that they've discussed in any matter should be followed through.</t>
  </si>
  <si>
    <t>https://www.reddit.com/r/relationship_advice/comments/1aw7mhm/i_f20_walked_in_on_my_bf_m22_cumming_while/krfk54a/</t>
  </si>
  <si>
    <t>krfh5yo</t>
  </si>
  <si>
    <t>02-21-2024 10:08:12</t>
  </si>
  <si>
    <t>Watchers contribute to harming the people in the videos they are watching. Not to mention for a lot of people commitment is about all aspects of life, it’s not controlling or insecure to want complete exclusivity. I didn’t say anything about watchers raping people, but since you wanted to bring that up, CNC being on the rise has a direct correlation to the number of rapes reported. Addiction doesn’t look like you think it does, you’re likely picturing extreme addiction. You can’t just have a little bit of heroin every now and then and have it be okay.
Imagining things btw, literally harms zero people in the production.</t>
  </si>
  <si>
    <t>https://www.reddit.com/r/relationship_advice/comments/1aw7mhm/i_f20_walked_in_on_my_bf_m22_cumming_while/krfh5yo/</t>
  </si>
  <si>
    <t>krfhtkk</t>
  </si>
  <si>
    <t>02-21-2024 10:16:11</t>
  </si>
  <si>
    <t>You don’t need porn to get off, you want it. Because society has trained you to want it and to normalize it for you. You could literally just use your imagination if you consider it so much the same thing.</t>
  </si>
  <si>
    <t>https://www.reddit.com/r/relationship_advice/comments/1aw7mhm/i_f20_walked_in_on_my_bf_m22_cumming_while/krfhtkk/</t>
  </si>
  <si>
    <t>krfixfu</t>
  </si>
  <si>
    <t>02-21-2024 10:29:32</t>
  </si>
  <si>
    <t>💀 so you're saying a world without porn would make men more of an asshole/rapists? Don't think that sounds right. Self control is an option. If people can control themselves not to cheat and rape, then they can also control themselves to not watch porn.
If you're thinking of historical times, where porn didn't exist, then I would argue that people saw women as more like objects, and weren't respected equally.</t>
  </si>
  <si>
    <t>https://www.reddit.com/r/relationship_advice/comments/1aw7mhm/i_f20_walked_in_on_my_bf_m22_cumming_while/krfixfu/</t>
  </si>
  <si>
    <t>krffaeh</t>
  </si>
  <si>
    <t>02-21-2024 09:45:46</t>
  </si>
  <si>
    <t>https://www.reddit.com/r/relationship_advice/comments/1aw7mhm/i_f20_walked_in_on_my_bf_m22_cumming_while/krffaeh/</t>
  </si>
  <si>
    <t>krfurem</t>
  </si>
  <si>
    <t>02-21-2024 12:30:41</t>
  </si>
  <si>
    <t>Your response says to me you’ve never had an addiction or dealt with anyone who has so therefore your conclusion won’t suffice to my life experience. I gave my anecdotal feedback as a perspective so there’s no room to debate whether or not it’s reality because at one point, it was MY reality. Bottomline, the man needs help.</t>
  </si>
  <si>
    <t>https://www.reddit.com/r/relationship_advice/comments/1aw7mhm/i_f20_walked_in_on_my_bf_m22_cumming_while/krfurem/</t>
  </si>
  <si>
    <t>krfldel</t>
  </si>
  <si>
    <t>Good point</t>
  </si>
  <si>
    <t>https://www.reddit.com/r/relationship_advice/comments/1aw7mhm/i_f20_walked_in_on_my_bf_m22_cumming_while/krfldel/</t>
  </si>
  <si>
    <t>krfhkwb</t>
  </si>
  <si>
    <t>02-21-2024 10:13:15</t>
  </si>
  <si>
    <t>It's porn. Not heroin. Grow up</t>
  </si>
  <si>
    <t>https://www.reddit.com/r/relationship_advice/comments/1aw7mhm/i_f20_walked_in_on_my_bf_m22_cumming_while/krfhkwb/</t>
  </si>
  <si>
    <t>krfhuq5</t>
  </si>
  <si>
    <t>02-21-2024 10:16:35</t>
  </si>
  <si>
    <t>If he lied he lied- deserves what’s coming. But watching one open video does not make you some sex crazed fiend. Does he have a problem cuz he had to lie about it? Maybe he does. But shit like CNC actually ends up coming from the female side of the porn industry but of course anything that paints women in a bad light in terms of porn just won’t get acknowledged cuz they’re ‘independent’ and ‘expressing their sexuality’. CNC is fucked up, watching too much porn will make you fucked up and trying to dictate how people live their relationships on Reddit. Just like every post on this sight- everyone is fucking wrong as always.
You want my advice OP? Get the fuck off the internet</t>
  </si>
  <si>
    <t>https://www.reddit.com/r/relationship_advice/comments/1aw7mhm/i_f20_walked_in_on_my_bf_m22_cumming_while/krfhuq5/</t>
  </si>
  <si>
    <t>krfi91p</t>
  </si>
  <si>
    <t>02-21-2024 10:21:19</t>
  </si>
  <si>
    <t>No society hasn't trained me lmao nutso. It's just easier and faster to use porn. Period. Plain and simple.</t>
  </si>
  <si>
    <t>https://www.reddit.com/r/relationship_advice/comments/1aw7mhm/i_f20_walked_in_on_my_bf_m22_cumming_while/krfi91p/</t>
  </si>
  <si>
    <t>krfifym</t>
  </si>
  <si>
    <t>02-21-2024 10:23:36</t>
  </si>
  <si>
    <t>Bro I was with you on this post till this- now you actually do sound like you treat women like objects. She wouldn’t have to do anything for him. If she’s unhappy- THEY BOTH NEED TO TALK. 
Nothing fucking else- just communicate</t>
  </si>
  <si>
    <t>https://www.reddit.com/r/relationship_advice/comments/1aw7mhm/i_f20_walked_in_on_my_bf_m22_cumming_while/krfifym/</t>
  </si>
  <si>
    <t>krfj5rd</t>
  </si>
  <si>
    <t>02-21-2024 10:32:22</t>
  </si>
  <si>
    <t>Exactly! Him lying is the problem but all this other Bs over watching one video is just wild.</t>
  </si>
  <si>
    <t>https://www.reddit.com/r/relationship_advice/comments/1aw7mhm/i_f20_walked_in_on_my_bf_m22_cumming_while/krfj5rd/</t>
  </si>
  <si>
    <t>krfifu6</t>
  </si>
  <si>
    <t>02-21-2024 10:23:34</t>
  </si>
  <si>
    <t>It’s pretty fast when you’re used to your imagination too, it’s literally society that’s brainwashed you dude</t>
  </si>
  <si>
    <t>https://www.reddit.com/r/relationship_advice/comments/1aw7mhm/i_f20_walked_in_on_my_bf_m22_cumming_while/krfifu6/</t>
  </si>
  <si>
    <t>krfity1</t>
  </si>
  <si>
    <t>02-21-2024 10:28:21</t>
  </si>
  <si>
    <t>Lmao whatever you think . I don't need porn constantly . I use a real vagina, my imagination sometimes and porn sometimes. I'm just saying that you shouldn't completely write off someone you care about just because they watch porn .</t>
  </si>
  <si>
    <t>https://www.reddit.com/r/relationship_advice/comments/1aw7mhm/i_f20_walked_in_on_my_bf_m22_cumming_while/krfity1/</t>
  </si>
  <si>
    <t>krfix2t</t>
  </si>
  <si>
    <t>02-21-2024 10:29:24</t>
  </si>
  <si>
    <t>I would because it’s trashy behavior and sick that someone would use it knowing the rampant abuse and contributing to people’s sexual trauma</t>
  </si>
  <si>
    <t>https://www.reddit.com/r/relationship_advice/comments/1aw7mhm/i_f20_walked_in_on_my_bf_m22_cumming_while/krfix2t/</t>
  </si>
  <si>
    <t>krfdky2</t>
  </si>
  <si>
    <t>02-21-2024 09:25:09</t>
  </si>
  <si>
    <t>It's a story as old as time. The two of you married too young and are now having a midlife crisis. Why do you think therapists exist? 
If the two of you can:t even talk anymore, I fear asking what your date nights look like? How often do you send kids away and just have crazy old lovey fun? How often do you take a weekend of and just have sex and talk about whatever? How often do you take on projects that are fun for the both of you, but also passionate? 
There is a million things you can do to make a marriage work. To still have good sex every day and still have fun when together. But, of course, there needs to be some love there, not just a contract. When he walks into the room, or you see him in the street, is he the one that makes your heart skip and you downstairs wet? is the spark still there at all?</t>
  </si>
  <si>
    <t>https://www.reddit.com/r/relationship_advice/comments/1aw7l0k/i_f45_dont_feel_a_spark_with_my_husband_m45/krfdky2/</t>
  </si>
  <si>
    <t>krfd0h4</t>
  </si>
  <si>
    <t>02-21-2024 09:18:17</t>
  </si>
  <si>
    <t>Go on dates, touch each other more (like holding hands, arm round each other), have sex, explore your kinks while you can, more dates. Spend time with each other, talking to one another.</t>
  </si>
  <si>
    <t>https://www.reddit.com/r/relationship_advice/comments/1aw7l0k/i_f45_dont_feel_a_spark_with_my_husband_m45/krfd0h4/</t>
  </si>
  <si>
    <t>krfddbd</t>
  </si>
  <si>
    <t>02-21-2024 09:22:33</t>
  </si>
  <si>
    <t>AdmirableAd7753</t>
  </si>
  <si>
    <t>Two suggestions:
1. Time away together.  A trip or vacation with just you two.
2. Counseling. Just enough to get the ball rolling.  Some find it safer to communicate with an impartial third party assisting.</t>
  </si>
  <si>
    <t>https://www.reddit.com/r/relationship_advice/comments/1aw7l0k/i_f45_dont_feel_a_spark_with_my_husband_m45/krfddbd/</t>
  </si>
  <si>
    <t>krfevln</t>
  </si>
  <si>
    <t>02-21-2024 09:40:51</t>
  </si>
  <si>
    <t>This is sometimes what happens when you get married early. It could be the end of a cycle and not willing to let go. Couple’s therapy might help.</t>
  </si>
  <si>
    <t>https://www.reddit.com/r/relationship_advice/comments/1aw7l0k/i_f45_dont_feel_a_spark_with_my_husband_m45/krfevln/</t>
  </si>
  <si>
    <t>krflchu</t>
  </si>
  <si>
    <t>02-21-2024 10:57:45</t>
  </si>
  <si>
    <t>swankstar7383</t>
  </si>
  <si>
    <t>Might be a good time to get a divorce. Relationship might have run its course and you don’t have small children to worry about.
You both probably need to go out and experience the world without each other</t>
  </si>
  <si>
    <t>https://www.reddit.com/r/relationship_advice/comments/1aw7l0k/i_f45_dont_feel_a_spark_with_my_husband_m45/krflchu/</t>
  </si>
  <si>
    <t>krfmha1</t>
  </si>
  <si>
    <t>02-21-2024 11:10:27</t>
  </si>
  <si>
    <t>Wow. That's so helpful. Thanks.</t>
  </si>
  <si>
    <t>https://www.reddit.com/r/relationship_advice/comments/1aw7l0k/i_f45_dont_feel_a_spark_with_my_husband_m45/krfmha1/</t>
  </si>
  <si>
    <t>krfdooe</t>
  </si>
  <si>
    <t>02-21-2024 09:26:26</t>
  </si>
  <si>
    <t>You two had a fight. Everyone has fights. 
When both of you have calmed down, sit and talk about what happened and how to make sure it doesn't happen again. Act like adults, not teenagers.</t>
  </si>
  <si>
    <t>https://www.reddit.com/r/relationship_advice/comments/1aw7jhz/26f_26m_what_does_this_mean/krfdooe/</t>
  </si>
  <si>
    <t>krfc6mw</t>
  </si>
  <si>
    <t>02-21-2024 09:08:02</t>
  </si>
  <si>
    <t>If him calling you names like this to hurt your feelings is a regular thing!!! Get out of there he is no good for you. Get your self to a save space and drop him like a turd bomb and flush him away</t>
  </si>
  <si>
    <t>https://www.reddit.com/r/relationship_advice/comments/1aw7jhz/26f_26m_what_does_this_mean/krfc6mw/</t>
  </si>
  <si>
    <t>krfezh2</t>
  </si>
  <si>
    <t>He’s calling you names— yes, that’s abuse</t>
  </si>
  <si>
    <t>https://www.reddit.com/r/relationship_advice/comments/1aw7jhz/26f_26m_what_does_this_mean/krfezh2/</t>
  </si>
  <si>
    <t>krfiwq4</t>
  </si>
  <si>
    <t>02-21-2024 10:29:17</t>
  </si>
  <si>
    <t>Calling name is not acceptable.
Slamming doors is not acceptable. (it is not bec you are not strong enough to break a door that it is not violence)</t>
  </si>
  <si>
    <t>https://www.reddit.com/r/relationship_advice/comments/1aw7jhz/26f_26m_what_does_this_mean/krfiwq4/</t>
  </si>
  <si>
    <t>krfbwlw</t>
  </si>
  <si>
    <t>02-21-2024 09:04:42</t>
  </si>
  <si>
    <t>Its possible to reconcile butnits not easy Ns it will be many many years for you to trust him again.
Is it worth it. Becuase you will have constant doubt with him, and he may have broken it off with the ex. But guess what she is still going to be around becuase of there kid. So he will still be seeing her. So there will be a high chance that it will happen again.
IF after all that I just said younstill want to try talk to the ex. Find out her side. If what she said doesn't match what he said... you have your answer if you can trust him again</t>
  </si>
  <si>
    <t>https://www.reddit.com/r/relationship_advice/comments/1aw7fpg/i_28f_just_found_out_my_bf_31m_cheated_on_me_with/krfbwlw/</t>
  </si>
  <si>
    <t>krfcud9</t>
  </si>
  <si>
    <t>02-21-2024 09:16:12</t>
  </si>
  <si>
    <t>Things can get better for *you*, but not inside of the relationship. It's really that simple. He cheated on his pregnant wife, multiple times. He has shown you that the moment you aren't able to fulfill his sexual needs, he will go and find them somewhere else. 
Sorry but no, this is not salvageable.</t>
  </si>
  <si>
    <t>https://www.reddit.com/r/relationship_advice/comments/1aw7fpg/i_28f_just_found_out_my_bf_31m_cheated_on_me_with/krfcud9/</t>
  </si>
  <si>
    <t>krflyvw</t>
  </si>
  <si>
    <t>02-21-2024 11:04:43</t>
  </si>
  <si>
    <t>roxythekapopcat</t>
  </si>
  <si>
    <t>He deleted all the messages because there was much more in there than what you have seen. It was not a mistake. It was another life he chose to have behind your back. I hope you have family or friends to give you support, because this man won't. Forgive him, if you want to keep sharing him with his ex. Considering how serious his relationship with her is, he will probably dump you at some point anyway. In my opinion, a betrayal like this is unforgivable, but you do you and hope for the best.</t>
  </si>
  <si>
    <t>https://www.reddit.com/r/relationship_advice/comments/1aw7fpg/i_28f_just_found_out_my_bf_31m_cheated_on_me_with/krflyvw/</t>
  </si>
  <si>
    <t>krfcgn7</t>
  </si>
  <si>
    <t>Thank you for your reply. This is my problem, they have a child, a school aged child. We only see her in the school holidays when pick ups/drop offs are done by us/her but like you say there's a high chance it will just continue. He's said he'll make sure every hand over is with me present but then I feel like I'm controlling him and that doesn't sit right with me, plus I still have my own life etc. 
I personally don't really have a great relationship with her (ex), my original thoughts were that I didn't even want her to know I knew about all this but do you think asking her is a better option than having those cards close to my chest and allowing her to think I'm oblivious? 
Such a hard situation</t>
  </si>
  <si>
    <t>https://www.reddit.com/r/relationship_advice/comments/1aw7fpg/i_28f_just_found_out_my_bf_31m_cheated_on_me_with/krfcgn7/</t>
  </si>
  <si>
    <t>krfdgbt</t>
  </si>
  <si>
    <t>02-21-2024 09:23:34</t>
  </si>
  <si>
    <t>Thank you for your reply 🙏</t>
  </si>
  <si>
    <t>https://www.reddit.com/r/relationship_advice/comments/1aw7fpg/i_28f_just_found_out_my_bf_31m_cheated_on_me_with/krfdgbt/</t>
  </si>
  <si>
    <t>krfmdle</t>
  </si>
  <si>
    <t>02-21-2024 11:09:20</t>
  </si>
  <si>
    <t>Thank you for your reply, I really appreciate it. 
I moved 30 miles away to be with him so unfortunately my family are quite far away and I have little to no friends, especially ones I feel comfortable sharing this with, hence me posting on a throwaway. But thank you 😊</t>
  </si>
  <si>
    <t>https://www.reddit.com/r/relationship_advice/comments/1aw7fpg/i_28f_just_found_out_my_bf_31m_cheated_on_me_with/krfmdle/</t>
  </si>
  <si>
    <t>krfczgc</t>
  </si>
  <si>
    <t>02-21-2024 09:17:56</t>
  </si>
  <si>
    <t>It is. And she might want to get him back thats why it happened in the first place.
And if he really broke it off with she already knows you know. 
So for your piece of mind so you can know talk to her. Even if you don't like what she has to say, it will remove your doubts about what you will have to do</t>
  </si>
  <si>
    <t>https://www.reddit.com/r/relationship_advice/comments/1aw7fpg/i_28f_just_found_out_my_bf_31m_cheated_on_me_with/krfczgc/</t>
  </si>
  <si>
    <t>krfdemv</t>
  </si>
  <si>
    <t>02-21-2024 09:22:59</t>
  </si>
  <si>
    <t>Tbh I asked him to break it off with her like it was his idea and he said he would so, in essence she shouldn't know. Thank you for your advice, I'm taking the day to breathe and go through my feelings about the whole situation. I appreciate everything you've said!!</t>
  </si>
  <si>
    <t>https://www.reddit.com/r/relationship_advice/comments/1aw7fpg/i_28f_just_found_out_my_bf_31m_cheated_on_me_with/krfdemv/</t>
  </si>
  <si>
    <t>krfe7fb</t>
  </si>
  <si>
    <t>02-21-2024 09:32:49</t>
  </si>
  <si>
    <t>You deserve to be happy and right now he doesn't look like he is the one. 
I wish you luck and peace of mind</t>
  </si>
  <si>
    <t>https://www.reddit.com/r/relationship_advice/comments/1aw7fpg/i_28f_just_found_out_my_bf_31m_cheated_on_me_with/krfe7fb/</t>
  </si>
  <si>
    <t>krfejgz</t>
  </si>
  <si>
    <t>02-21-2024 09:36:47</t>
  </si>
  <si>
    <t>Thank you eternally 🙏💝</t>
  </si>
  <si>
    <t>https://www.reddit.com/r/relationship_advice/comments/1aw7fpg/i_28f_just_found_out_my_bf_31m_cheated_on_me_with/krfejgz/</t>
  </si>
  <si>
    <t>krfem1t</t>
  </si>
  <si>
    <t>02-21-2024 09:37:39</t>
  </si>
  <si>
    <t>Np throw an update with what ever you decide.</t>
  </si>
  <si>
    <t>https://www.reddit.com/r/relationship_advice/comments/1aw7fpg/i_28f_just_found_out_my_bf_31m_cheated_on_me_with/krfem1t/</t>
  </si>
  <si>
    <t>krmavq6</t>
  </si>
  <si>
    <t>02-22-2024 15:34:20</t>
  </si>
  <si>
    <t>JGalKnit</t>
  </si>
  <si>
    <t>NTA.  This is only 2 weeks of the 3 months she already knew about.  It may not be ideal, but it is a great thing for you to enjoy with your siblings.</t>
  </si>
  <si>
    <t>https://www.reddit.com/r/AmItheAsshole/comments/1ax91ra/aita_if_i_travel_and_wont_be_seeing_my_gf_for_3/krmavq6/</t>
  </si>
  <si>
    <t>"Asshole Aficionado [10]"</t>
  </si>
  <si>
    <t>krm5otp</t>
  </si>
  <si>
    <t>02-22-2024 15:03:36</t>
  </si>
  <si>
    <t>o_wat</t>
  </si>
  <si>
    <t>I probably wouldn't give a dude who ghosted me like that a second chance but hey, life is short, if you wanna go for it, get it. But be upfront with him before you meet up, it would be really weird to not disclose that you've seen eachother before and could potentially change the dynamic. He deserves the truth. YWBTA if you don't tell him.</t>
  </si>
  <si>
    <t>https://www.reddit.com/r/AmItheAsshole/comments/1ax7h0j/wibta_for_trying_to_score_a_second_first_date/krm5otp/</t>
  </si>
  <si>
    <t>krm4d1u</t>
  </si>
  <si>
    <t>02-22-2024 14:55:29</t>
  </si>
  <si>
    <t>tinyd71</t>
  </si>
  <si>
    <t>Dishonesty isn't a good way to start any sort of relationship. 
Even if you just intend to go out with the person once, for example, knowing that you've been out with him before but he doesn't remember, it's likely you'll be careful about what you say and probably won't feel very relaxed and present during the date.
I don't see any harm in being honest with him!  If he doesn't want to go out with you again once he knows/remembers, that's a lucky escape for you. 
NTA (but tell him!)</t>
  </si>
  <si>
    <t>https://www.reddit.com/r/AmItheAsshole/comments/1ax7h0j/wibta_for_trying_to_score_a_second_first_date/krm4d1u/</t>
  </si>
  <si>
    <t>"Asshole Enthusiast [8]"</t>
  </si>
  <si>
    <t>krm8uxm</t>
  </si>
  <si>
    <t>02-22-2024 15:22:31</t>
  </si>
  <si>
    <t>Major_Barnacle_2212</t>
  </si>
  <si>
    <t>No conflict here. But why would you want to date him someone that ghosted you? He’s only interested in you post-glow up and wasn’t interested in what you had to offer personality-wise. Ick.</t>
  </si>
  <si>
    <t>https://www.reddit.com/r/AmItheAsshole/comments/1ax7h0j/wibta_for_trying_to_score_a_second_first_date/krm8uxm/</t>
  </si>
  <si>
    <t>"Supreme Court Just-ass [142]"</t>
  </si>
  <si>
    <t>krmatqg</t>
  </si>
  <si>
    <t>02-22-2024 15:34:02</t>
  </si>
  <si>
    <t>anonymom135</t>
  </si>
  <si>
    <t>Agree that being upfront is the way to go. It'll be way easier and less awkward to do it now than down the road. I'd just go in with eyes open...if he wasn't interested until you improved yourself physically, what are his priorities?</t>
  </si>
  <si>
    <t>https://www.reddit.com/r/AmItheAsshole/comments/1ax7h0j/wibta_for_trying_to_score_a_second_first_date/krmatqg/</t>
  </si>
  <si>
    <t>"Certified Proctologist [23]"</t>
  </si>
  <si>
    <t>krm90yh</t>
  </si>
  <si>
    <t>02-22-2024 15:23:30</t>
  </si>
  <si>
    <t>spunkycam</t>
  </si>
  <si>
    <t>YWNBTA. Being honest about your identity is crucial in any relationship. It's commendable that you're considering transparency. Just let him know who you are and see where it goes from there.</t>
  </si>
  <si>
    <t>https://www.reddit.com/r/AmItheAsshole/comments/1ax7h0j/wibta_for_trying_to_score_a_second_first_date/krm90yh/</t>
  </si>
  <si>
    <t>krm9c2w</t>
  </si>
  <si>
    <t>02-22-2024 15:25:19</t>
  </si>
  <si>
    <t>Material_Honey_5649</t>
  </si>
  <si>
    <t>NTA. 
I feel like between him ghosting you and obviously being shallow, you already have the moral high ground to the point where not bothering to tell him you've gone out before would essentially just make you even. 
And if/when he figures it out, you can always play it off like you also didn't recognize him. It's not like he can really claim offense without being a hypocrite.</t>
  </si>
  <si>
    <t>https://www.reddit.com/r/AmItheAsshole/comments/1ax7h0j/wibta_for_trying_to_score_a_second_first_date/krm9c2w/</t>
  </si>
  <si>
    <t>krm87px</t>
  </si>
  <si>
    <t>02-22-2024 15:18:49</t>
  </si>
  <si>
    <t>VegetableBusiness897</t>
  </si>
  <si>
    <t>YWBTA 
Cuz at some point it'll come out and then he'll be out.
I might however, agree to a date and maybe text 'looking forward to a second first date ' and see what he does say. 
If he has a sense of humor about it (and maybe a smol apology for the ghosting) I'd go.
If not, cool beans... On to better things</t>
  </si>
  <si>
    <t>https://www.reddit.com/r/AmItheAsshole/comments/1ax7h0j/wibta_for_trying_to_score_a_second_first_date/krm87px/</t>
  </si>
  <si>
    <t>"Partassipant [1]"</t>
  </si>
  <si>
    <t>krm28qs</t>
  </si>
  <si>
    <t>02-22-2024 14:42:18</t>
  </si>
  <si>
    <t>CaptainMalForever</t>
  </si>
  <si>
    <t>ESH
YTA for making a huge deal about this. It sounds like you would have been angry because you didn't know the family, even if your husband had told you right away.  
NTA - because he didn't just say.</t>
  </si>
  <si>
    <t>https://www.reddit.com/r/AmItheAsshole/comments/1ax7a1a/aita_for_telling_my_husband_he_was_wrong_for/krm28qs/</t>
  </si>
  <si>
    <t>"Colo-rectal Surgeon [37]"</t>
  </si>
  <si>
    <t>krm3c72</t>
  </si>
  <si>
    <t>02-22-2024 14:49:13</t>
  </si>
  <si>
    <t>Spotzie27</t>
  </si>
  <si>
    <t>ESH
&gt;So I asked him if he was staying at the same place we stayed last time. He replied: “No love I went to different place”
This is such a weird response. "A different place." What?
But this is even more over-the-top.
&gt;I was so, so hurt that his brother, and the wife’s family and most likely brother’s wife all knew where my husband has been since yesterday and I only found out this way know? I told my husband it was absolutely not cool or nice to have everyone else knowing where he is but not his own wife.
And this is even stranger...why doesn't the wife come over? Why can't you call or text? Why has no one ever thought to arrange a get-together where you all hang out? Are any of you people human?
&amp;#x200B:
&gt;Side note: even though we live in the same city as his brother and wife, I have never met his brothers wife or their baby in the four years I am married (I have seen the brother many times, and he has come over for dinner or to pick me up at the airport and he even texts a lot but his wife has never called or texted ever). They are in their twenties, so young. So it seemed weird he would stay at the wife’s family, when I’ve never met her or even said hi to her or texted.</t>
  </si>
  <si>
    <t>https://www.reddit.com/r/AmItheAsshole/comments/1ax7a1a/aita_for_telling_my_husband_he_was_wrong_for/krm3c72/</t>
  </si>
  <si>
    <t>"Professor Emeritass [89]"</t>
  </si>
  <si>
    <t>krm27xs</t>
  </si>
  <si>
    <t>02-22-2024 14:42:09</t>
  </si>
  <si>
    <t>lihzee</t>
  </si>
  <si>
    <t>I don't understand why you're so upset about this, so I think YTA.</t>
  </si>
  <si>
    <t>https://www.reddit.com/r/AmItheAsshole/comments/1ax7a1a/aita_for_telling_my_husband_he_was_wrong_for/krm27xs/</t>
  </si>
  <si>
    <t>"Sultan of Sphincter [757]"</t>
  </si>
  <si>
    <t>krm0xlu</t>
  </si>
  <si>
    <t>02-22-2024 14:33:54</t>
  </si>
  <si>
    <t>GreekAmericanDom</t>
  </si>
  <si>
    <t>No it is not weird to stay with family you have not met.
Yes, it is absolutely weird that he didn't just say where he was.
INFO
Have you been weird about this sort of thing before?</t>
  </si>
  <si>
    <t>https://www.reddit.com/r/AmItheAsshole/comments/1ax7a1a/aita_for_telling_my_husband_he_was_wrong_for/krm0xlu/</t>
  </si>
  <si>
    <t>"Prime Ministurd [528]"</t>
  </si>
  <si>
    <t>krm8ox4</t>
  </si>
  <si>
    <t>02-22-2024 15:21:34</t>
  </si>
  <si>
    <t>YTA 
I was waiting for the party where he actually stayed at the house of an xgf or female friend.... But he's with family?</t>
  </si>
  <si>
    <t>https://www.reddit.com/r/AmItheAsshole/comments/1ax7a1a/aita_for_telling_my_husband_he_was_wrong_for/krm8ox4/</t>
  </si>
  <si>
    <t>krm8tt0</t>
  </si>
  <si>
    <t>02-22-2024 15:22:20</t>
  </si>
  <si>
    <t>YTA. Lack of communication breeds misunderstandings. Your feelings are valid, but approach the issue calmly. Express your concerns to your husband directly. Seek to understand his perspective before passing judgment.</t>
  </si>
  <si>
    <t>https://www.reddit.com/r/AmItheAsshole/comments/1ax7a1a/aita_for_telling_my_husband_he_was_wrong_for/krm8tt0/</t>
  </si>
  <si>
    <t>krm8uip</t>
  </si>
  <si>
    <t>02-22-2024 15:22:27</t>
  </si>
  <si>
    <t>DueIsland2983</t>
  </si>
  <si>
    <t>NTA  
If he were cheating on you and didn't have an alibi lined up until the next day this is exactly how it would play out.   
"Where are you staying?"   
"At a place"  
"The same hotel?"  
"No, elsewhere."  
\-THE NEXT MORNING-  
"I was at my brother's place, of course. Here is is on the phone to corroborate that".  
I'm not saying he \*IS\* cheating, but he presented everything in as opaque a manner as possible for no apparent reason.</t>
  </si>
  <si>
    <t>https://www.reddit.com/r/AmItheAsshole/comments/1ax7a1a/aita_for_telling_my_husband_he_was_wrong_for/krm8uip/</t>
  </si>
  <si>
    <t>"Asshole Aficionado [17]"</t>
  </si>
  <si>
    <t>krm5h7l</t>
  </si>
  <si>
    <t>02-22-2024 15:02:19</t>
  </si>
  <si>
    <t>synchrohighway</t>
  </si>
  <si>
    <t>YTA. It's not weird for him to stay with family. Have you freaked out on him before about where he stays so he now feels the need to stay quiet about it so he doesn't have to deal with your reaction?</t>
  </si>
  <si>
    <t>https://www.reddit.com/r/AmItheAsshole/comments/1ax7a1a/aita_for_telling_my_husband_he_was_wrong_for/krm5h7l/</t>
  </si>
  <si>
    <t>"Asshole Enthusiast [7]"</t>
  </si>
  <si>
    <t>krm4rhd</t>
  </si>
  <si>
    <t>02-22-2024 14:57:57</t>
  </si>
  <si>
    <t>I have asked to meet the wife many times and go to their place and it’s just never happened. And yes ai agree it’s odd.
And yes, I can be over the top :)</t>
  </si>
  <si>
    <t>https://www.reddit.com/r/AmItheAsshole/comments/1ax7a1a/aita_for_telling_my_husband_he_was_wrong_for/krm4rhd/</t>
  </si>
  <si>
    <t>krm4iik</t>
  </si>
  <si>
    <t>02-22-2024 14:56:25</t>
  </si>
  <si>
    <t>Nope. I will always tell him way ahead of time if I have any plans to stay anywhere else at all. And will pretty much give him a rundown of who is in the house lol. Maybe I am just too chatty?</t>
  </si>
  <si>
    <t>https://www.reddit.com/r/AmItheAsshole/comments/1ax7a1a/aita_for_telling_my_husband_he_was_wrong_for/krm4iik/</t>
  </si>
  <si>
    <t>krluh84</t>
  </si>
  <si>
    <t>02-22-2024 13:50:33</t>
  </si>
  <si>
    <t>&gt;**I (F30) started dating this divorced guy (M30) a month ago. I am childfree and I never want kids, but the fact that he has an 8 yo daughter doesn't bother me.**
Proceeds to describe the exact  reason why this won't work in the rest of the post.</t>
  </si>
  <si>
    <t>https://www.reddit.com/r/AmItheAsshole/comments/1ax5zmp/aita_for_not_adapting_to_the_shchedule_of_the/krluh84/</t>
  </si>
  <si>
    <t>krlsknp</t>
  </si>
  <si>
    <t>02-22-2024 13:36:57</t>
  </si>
  <si>
    <t>Independent-Dot3623</t>
  </si>
  <si>
    <t>So if you don't want kids and he has a kid how far is this going to even go? His daughter is going to be his priority and yeah parents have to schedule things around their kids. It's what happens when your a parent. I've read a lot of stories about a parent having to get full custody late into a "child free" relationship and it never seems to go well. They're always shocked their partner has to take the kid and then leave. You should probably date someone who's ideas line up with your own. NAH but I don't think you guys will work long term.</t>
  </si>
  <si>
    <t>https://www.reddit.com/r/AmItheAsshole/comments/1ax5zmp/aita_for_not_adapting_to_the_shchedule_of_the/krlsknp/</t>
  </si>
  <si>
    <t>krltgq5</t>
  </si>
  <si>
    <t>02-22-2024 13:43:18</t>
  </si>
  <si>
    <t>Commercial-Loan-929</t>
  </si>
  <si>
    <t>I think your problem is that you DON'T want children and still you're dating with a man who HAS a child.
You ofc don't know and don't care about it, because it's not your problem whatever happens with the relationship between him-his child and him-whoever takes care of the child when she's not with him.
My question is: does he knows you don't want children AT ALL? Not now not ever? Because although you're "not serious yet" but what will happen if you become serious? </t>
  </si>
  <si>
    <t>https://www.reddit.com/r/AmItheAsshole/comments/1ax5zmp/aita_for_not_adapting_to_the_shchedule_of_the/krltgq5/</t>
  </si>
  <si>
    <t>krluvyz</t>
  </si>
  <si>
    <t>02-22-2024 13:53:23</t>
  </si>
  <si>
    <t>thebuffaloqueen</t>
  </si>
  <si>
    <t>I'm not even gonna touch on the "I'm child free and never want kids but am totally ok with dating a man with kids but I'm frustrated that I have to take his parenting responsibilities into account when making plans with him." Because...I think you're smart enough to figure that part out yourself.
But definitely, absolutely YTA for "hinting" about plans at your big age. You know this man has responsibilities. You (surely must) be aware that a parent has more things to consider when making plans. You're 30...regardless of how serious you are in this relationship, you're plenty old enough to be more direct than "hinting" that you want availability from another grown adult then switching it up because a super important once in a lifetime gym class (?) falls on the day you dropped hints about.</t>
  </si>
  <si>
    <t>https://www.reddit.com/r/AmItheAsshole/comments/1ax5zmp/aita_for_not_adapting_to_the_shchedule_of_the/krluvyz/</t>
  </si>
  <si>
    <t>"Partassipant [2]"</t>
  </si>
  <si>
    <t>krlvfq7</t>
  </si>
  <si>
    <t>02-22-2024 13:57:11</t>
  </si>
  <si>
    <t>Longjumping-Lab-1916</t>
  </si>
  <si>
    <t>YTA.   30yo is old enough to understand that this relationship will not work.  He has a kid and you don't want kids. 
Everything else in your post is just filler.
End of discussion.</t>
  </si>
  <si>
    <t>https://www.reddit.com/r/AmItheAsshole/comments/1ax5zmp/aita_for_not_adapting_to_the_shchedule_of_the/krlvfq7/</t>
  </si>
  <si>
    <t>"Asshole Enthusiast [6]"</t>
  </si>
  <si>
    <t>krluim6</t>
  </si>
  <si>
    <t>02-22-2024 13:50:49</t>
  </si>
  <si>
    <t>cuervoguy2002</t>
  </si>
  <si>
    <t>I mean, I suppose technically N A H, but I kind of think this is what you signed up for here, and based on the reason for the reschedule, I'd say YTA. 
He has a daughter with specific visitation, that means his schedule is far less flexible than yours.  When you date a parent, that is the reality.  So you backing out for a gym class is both totally your right, and fairly shitty IMO.  Put it this way, Im a guy, and I have friends with kids.  If we have made even soft plans to hang out, because he worked it out with his wife to get that day off, if I was like "oh, I'd rather go to this very specific class gym class", i feel like that would be a shitty thing to do.   Because even if they weren't set in stone, I know that his schedule is far more difficult to plan around than mine.</t>
  </si>
  <si>
    <t>https://www.reddit.com/r/AmItheAsshole/comments/1ax5zmp/aita_for_not_adapting_to_the_shchedule_of_the/krluim6/</t>
  </si>
  <si>
    <t>"Certified Proctologist [20]"</t>
  </si>
  <si>
    <t>krltx3d</t>
  </si>
  <si>
    <t>02-22-2024 13:46:36</t>
  </si>
  <si>
    <t>Federal-Ferret-970</t>
  </si>
  <si>
    <t>YTA. You guys just arent compatible. You are childfree and have to learn parents don’t have the same flexibility.</t>
  </si>
  <si>
    <t>https://www.reddit.com/r/AmItheAsshole/comments/1ax5zmp/aita_for_not_adapting_to_the_shchedule_of_the/krltx3d/</t>
  </si>
  <si>
    <t>"Partassipant [3]"</t>
  </si>
  <si>
    <t>krltwcf</t>
  </si>
  <si>
    <t>02-22-2024 13:46:27</t>
  </si>
  <si>
    <t>Petefriend86</t>
  </si>
  <si>
    <t>YTA. I see you trying to separate this guy from his kid, then cloaking it with "but I didn't demand it, I only hinted, so I don't have any responsibility for this." 
Take agency in your own life. If you want to date a guy with kids, realize you're dating a single parent and drop the whole "I'm childfree" thing and learn how to prioritize his daughter. Otherwise, don't date a single parent. 
Mostly, don't cover your whole scheme with a "we're not even that serious yet" BS excuse. What do you think is going to happen when you are serious?</t>
  </si>
  <si>
    <t>https://www.reddit.com/r/AmItheAsshole/comments/1ax5zmp/aita_for_not_adapting_to_the_shchedule_of_the/krltwcf/</t>
  </si>
  <si>
    <t>"Pooperintendant [65]"</t>
  </si>
  <si>
    <t>krlw4sh</t>
  </si>
  <si>
    <t>02-22-2024 14:01:59</t>
  </si>
  <si>
    <t>No-Yesterday-5822</t>
  </si>
  <si>
    <t>WTF is an "important" gym class?</t>
  </si>
  <si>
    <t>https://www.reddit.com/r/AmItheAsshole/comments/1ax5zmp/aita_for_not_adapting_to_the_shchedule_of_the/krlw4sh/</t>
  </si>
  <si>
    <t>krlwkhs</t>
  </si>
  <si>
    <t>02-22-2024 14:05:00</t>
  </si>
  <si>
    <t>truth_tuga</t>
  </si>
  <si>
    <t>YTA 
This guy is prioritizing you by changing his schedule around and you’re like, oops I have a very important gym class, my life is so important. 
You don’t even sound mature enough to be dating period, let alone a guy who has a daughter.</t>
  </si>
  <si>
    <t>https://www.reddit.com/r/AmItheAsshole/comments/1ax5zmp/aita_for_not_adapting_to_the_shchedule_of_the/krlwkhs/</t>
  </si>
  <si>
    <t>krlyivy</t>
  </si>
  <si>
    <t>02-22-2024 14:18:14</t>
  </si>
  <si>
    <t>TallOccasion4453</t>
  </si>
  <si>
    <t>First thought was NAH. He should have told you that he was changing the schedule just for you, and you should have been more direct in what you wanted because of him having a kid on a schedule.
But after your edit: an important GYM class…!
YTA</t>
  </si>
  <si>
    <t>https://www.reddit.com/r/AmItheAsshole/comments/1ax5zmp/aita_for_not_adapting_to_the_shchedule_of_the/krlyivy/</t>
  </si>
  <si>
    <t>krltfen</t>
  </si>
  <si>
    <t>02-22-2024 13:43:03</t>
  </si>
  <si>
    <t>Elegant-Average5722</t>
  </si>
  <si>
    <t>An important gym class? haha wow YTA</t>
  </si>
  <si>
    <t>https://www.reddit.com/r/AmItheAsshole/comments/1ax5zmp/aita_for_not_adapting_to_the_shchedule_of_the/krltfen/</t>
  </si>
  <si>
    <t>krlvv9z</t>
  </si>
  <si>
    <t>02-22-2024 14:00:10</t>
  </si>
  <si>
    <t>1TiredPrsn</t>
  </si>
  <si>
    <t>Just end it now. It’s not serious and the relationship is so new but there’s already all this drama. The kid’s not going anywhere.</t>
  </si>
  <si>
    <t>https://www.reddit.com/r/AmItheAsshole/comments/1ax5zmp/aita_for_not_adapting_to_the_shchedule_of_the/krlvv9z/</t>
  </si>
  <si>
    <t>krltgic</t>
  </si>
  <si>
    <t>02-22-2024 13:43:16</t>
  </si>
  <si>
    <t>Prize_Diamond_7874</t>
  </si>
  <si>
    <t>His kid comes first and his time with her will always be more important than his time with you. Any schedule changes are governed by her needs and you are the one who has to adapt.  These are the facts- you get to adjust your behavior to make it work or move on to a relationship that suits you better. YTA</t>
  </si>
  <si>
    <t>https://www.reddit.com/r/AmItheAsshole/comments/1ax5zmp/aita_for_not_adapting_to_the_shchedule_of_the/krltgic/</t>
  </si>
  <si>
    <t>krlukug</t>
  </si>
  <si>
    <t>02-22-2024 13:51:14</t>
  </si>
  <si>
    <t>Famous_Connection_91</t>
  </si>
  <si>
    <t>&gt;we aren't even serious yet. 
Yet? You realize you cannot get serious with him ever unless you give up the childfree status, right?</t>
  </si>
  <si>
    <t>https://www.reddit.com/r/AmItheAsshole/comments/1ax5zmp/aita_for_not_adapting_to_the_shchedule_of_the/krlukug/</t>
  </si>
  <si>
    <t>krlxzck</t>
  </si>
  <si>
    <t>02-22-2024 14:14:36</t>
  </si>
  <si>
    <t>StrangeArcticles</t>
  </si>
  <si>
    <t>YTA. He has a child. That's not going away, whether you want a child in your life or not. The only reasonable and responsible thing for him to do is to build his schedule in ways that prioritize that child. So last minute changes of plans cause you don't want to miss a gym class do not fit with the kind of scheduling he has going on. If you can't make accomodations for that, he's not the guy for you, plain and simple.</t>
  </si>
  <si>
    <t>https://www.reddit.com/r/AmItheAsshole/comments/1ax5zmp/aita_for_not_adapting_to_the_shchedule_of_the/krlxzck/</t>
  </si>
  <si>
    <t>krlrmzj</t>
  </si>
  <si>
    <t>02-22-2024 13:30:12</t>
  </si>
  <si>
    <t>Mountain-Play-3493</t>
  </si>
  <si>
    <t>ESH - You based on your edit you Chose "important" gym class. I've been working out and going to classes for 20+ years. I never came across an Important class but my friend who liked somebody in the class did. Followed it up with we aren't even serious, so why you dating?
Him - Could be more upfront with what works and doesn't work for scheduling and handling last min cancelation but if he knew the reason why then I can understand the frustration.</t>
  </si>
  <si>
    <t>https://www.reddit.com/r/AmItheAsshole/comments/1ax5zmp/aita_for_not_adapting_to_the_shchedule_of_the/krlrmzj/</t>
  </si>
  <si>
    <t>krlvzwp</t>
  </si>
  <si>
    <t>02-22-2024 14:01:03</t>
  </si>
  <si>
    <t>MollyOMalley99</t>
  </si>
  <si>
    <t>YTA. You say are childfree: WTF are you doing dating a man who has a child, and then complaining about him being a good father who makes his child's schedule a priority?
It's not serious yet, so there's not a lot of time and emotion invested in your relationship. Good. Break up with him and go find yourself a childfree gym rat.</t>
  </si>
  <si>
    <t>https://www.reddit.com/r/AmItheAsshole/comments/1ax5zmp/aita_for_not_adapting_to_the_shchedule_of_the/krlvzwp/</t>
  </si>
  <si>
    <t>krlwcnd</t>
  </si>
  <si>
    <t>02-22-2024 14:03:30</t>
  </si>
  <si>
    <t>Derwin0</t>
  </si>
  <si>
    <t>YTA as there is a set custody schedule that he and his ex have to follow.  Asking him to change the day means he won’t see his daughter. 
Any father worth a damn will place his child before anyone he’s dating.  If you can’t accept this, then move on.</t>
  </si>
  <si>
    <t>https://www.reddit.com/r/AmItheAsshole/comments/1ax5zmp/aita_for_not_adapting_to_the_shchedule_of_the/krlwcnd/</t>
  </si>
  <si>
    <t>krlwi4u</t>
  </si>
  <si>
    <t>02-22-2024 14:04:32</t>
  </si>
  <si>
    <t>EnceladusKnight</t>
  </si>
  <si>
    <t>YTA. Don't date people with kids if you don't  understand their kids are their first priority.</t>
  </si>
  <si>
    <t>https://www.reddit.com/r/AmItheAsshole/comments/1ax5zmp/aita_for_not_adapting_to_the_shchedule_of_the/krlwi4u/</t>
  </si>
  <si>
    <t>krlxfh2</t>
  </si>
  <si>
    <t>02-22-2024 14:10:51</t>
  </si>
  <si>
    <t>No-Locksmith-8590</t>
  </si>
  <si>
    <t>Yta if you are childfree and want to stay child free, DON'T DATE SOMEONE WITH A CHILD.</t>
  </si>
  <si>
    <t>https://www.reddit.com/r/AmItheAsshole/comments/1ax5zmp/aita_for_not_adapting_to_the_shchedule_of_the/krlxfh2/</t>
  </si>
  <si>
    <t>krlt7ta</t>
  </si>
  <si>
    <t>02-22-2024 13:41:33</t>
  </si>
  <si>
    <t>FuzzyMom2005</t>
  </si>
  <si>
    <t>TYA.  A month in and you expect him to put you before his daughter?  For a **gym** class?  He's seeing red flags in you.  He's being a good dad.  His daughter SHOULD come first.  She should NOT be meeting you this early in a relationship.  And if you keep this up, she'll never meet you because he'll move onto someone who understands his situation.</t>
  </si>
  <si>
    <t>https://www.reddit.com/r/AmItheAsshole/comments/1ax5zmp/aita_for_not_adapting_to_the_shchedule_of_the/krlt7ta/</t>
  </si>
  <si>
    <t>"Craptain [157]"</t>
  </si>
  <si>
    <t>krlwu5l</t>
  </si>
  <si>
    <t>02-22-2024 14:06:49</t>
  </si>
  <si>
    <t>seeemilyplay123</t>
  </si>
  <si>
    <t>YTA.  You can't date people with children if you prefer to remain child free.  Just stop.</t>
  </si>
  <si>
    <t>https://www.reddit.com/r/AmItheAsshole/comments/1ax5zmp/aita_for_not_adapting_to_the_shchedule_of_the/krlwu5l/</t>
  </si>
  <si>
    <t>krlycu7</t>
  </si>
  <si>
    <t>02-22-2024 14:17:07</t>
  </si>
  <si>
    <t>uwe0x123</t>
  </si>
  <si>
    <t>YTA. Though I don't think this post is real cause I don't see how you get to age 30 without learning these basic life facts:  You can't be in a relationship with a father and not be involved in his kid's life. If he is a good father, his young child will always come first.  Divorced dads who are primary care givers (like your bf sounds) usually have to juggle more kid logistics than an air traffic controller.
Sorry, OP, but if you are real, I see a breakup in your imminent future. For everyone's sake, you need to find a partner who is child free and never wants kids.</t>
  </si>
  <si>
    <t>https://www.reddit.com/r/AmItheAsshole/comments/1ax5zmp/aita_for_not_adapting_to_the_shchedule_of_the/krlycu7/</t>
  </si>
  <si>
    <t>krlxby6</t>
  </si>
  <si>
    <t>02-22-2024 14:10:12</t>
  </si>
  <si>
    <t>MrsPickerelGoes2Mars</t>
  </si>
  <si>
    <t>YTA.  Doesn't bother you? Yes, you adapt to the schedule of a child or don't get involved. Doesn't bother you that he has a child? How very gracious of you</t>
  </si>
  <si>
    <t>https://www.reddit.com/r/AmItheAsshole/comments/1ax5zmp/aita_for_not_adapting_to_the_shchedule_of_the/krlxby6/</t>
  </si>
  <si>
    <t>krlylxs</t>
  </si>
  <si>
    <t>02-22-2024 14:18:47</t>
  </si>
  <si>
    <t>B_art_account</t>
  </si>
  <si>
    <t>YTA. Don't date single parents if you are not willing to be in the child's life/schedule. Its that simple.</t>
  </si>
  <si>
    <t>https://www.reddit.com/r/AmItheAsshole/comments/1ax5zmp/aita_for_not_adapting_to_the_shchedule_of_the/krlylxs/</t>
  </si>
  <si>
    <t>krlz12d</t>
  </si>
  <si>
    <t>02-22-2024 14:21:31</t>
  </si>
  <si>
    <t>ncslazar7</t>
  </si>
  <si>
    <t>YTA, don't date a parent if you're child free, and don't bail on plans (yes implying that you'll see someone is non-verbal confirmation you have plans. You should have been more responsible).</t>
  </si>
  <si>
    <t>https://www.reddit.com/r/AmItheAsshole/comments/1ax5zmp/aita_for_not_adapting_to_the_shchedule_of_the/krlz12d/</t>
  </si>
  <si>
    <t>krlqyw9</t>
  </si>
  <si>
    <t>02-22-2024 13:25:16</t>
  </si>
  <si>
    <t>Pettypris</t>
  </si>
  <si>
    <t>Esh
You told him you’ll see him a specific day, and then you bailed. Knowing that he has tight schedule that was flaky of you. Especially as you knew about the gym class in advance I’m sure. 
But he should have communicated clearly with you that he was changing his plans for you. 
You saying you’re not serious feels very dismissive. I’m pretty sure if he were the one bailing on you you’d be upset saying he doesn’t respect you. Even if it’s in the early stage there should be respect. The move you pulled is the kind of things that could stop the relationship going further.</t>
  </si>
  <si>
    <t>https://www.reddit.com/r/AmItheAsshole/comments/1ax5zmp/aita_for_not_adapting_to_the_shchedule_of_the/krlqyw9/</t>
  </si>
  <si>
    <t>"Partassipant [4]"</t>
  </si>
  <si>
    <t>krlx41t</t>
  </si>
  <si>
    <t>02-22-2024 14:08:42</t>
  </si>
  <si>
    <t>Schlobidobido</t>
  </si>
  <si>
    <t>&gt;the reason I canceled is because I have an important gym class
Yup YTA</t>
  </si>
  <si>
    <t>https://www.reddit.com/r/AmItheAsshole/comments/1ax5zmp/aita_for_not_adapting_to_the_shchedule_of_the/krlx41t/</t>
  </si>
  <si>
    <t>krlyjb4</t>
  </si>
  <si>
    <t>02-22-2024 14:18:19</t>
  </si>
  <si>
    <t>Enough-Pizza-448</t>
  </si>
  <si>
    <t>This is exactly why I don't do "maybe plans" and now instantly take it as a no. I was always the person that arranged my life around said "maybe plan" and then got cancelled on and I missed out on other things I wanted to do.
Now that I'm a single mum, it's even more important for me to cement plans early on. My daughter goes to her dad's every Monday and Tuesday, so they're the 2 evenings a week I have free for certain. If there is something happening on another evening, I usually say "let me see if I can get some childcare in place" then try to arrange childcare, then if I can, that's a booked plan for me. If someone were to then turn around and say "sorry, I'd rather go to the gym" after I've spent all that effort to clear MY diary for them and given up time with my daughter, I'd be pissed. He may have overreacted a little, I'd have personally expressed my disappointment and explained that my schedule isn't as flexible etc and given another chance or two, but I think it shows you're likely not compatible. If you're one to pencil in a plan, but he uses a permanent marker, you've got two completely different personalities - if that anology makes sense 🤣</t>
  </si>
  <si>
    <t>https://www.reddit.com/r/AmItheAsshole/comments/1ax5zmp/aita_for_not_adapting_to_the_shchedule_of_the/krlyjb4/</t>
  </si>
  <si>
    <t>krlx8m7</t>
  </si>
  <si>
    <t>02-22-2024 14:09:35</t>
  </si>
  <si>
    <t>FragrantEconomist386</t>
  </si>
  <si>
    <t>YTA. If a gym class is more important than a date, then he is less important than nothing. Don't date him anymore. Of course things have to be scheduled round a young kid! If your bf is not looking after her, someone else will have to. That is someone else who will have to change their schedule yet again because of your gym class. Can you at least see that that is somewhat ridiculous? I think it is entitled even.</t>
  </si>
  <si>
    <t>https://www.reddit.com/r/AmItheAsshole/comments/1ax5zmp/aita_for_not_adapting_to_the_shchedule_of_the/krlx8m7/</t>
  </si>
  <si>
    <t>"Craptain [180]"</t>
  </si>
  <si>
    <t>krlwzqp</t>
  </si>
  <si>
    <t>02-22-2024 14:07:53</t>
  </si>
  <si>
    <t>GnomieOk4136</t>
  </si>
  <si>
    <t>&gt;I (F30) started dating this divorced guy (M30) a month ago. I am childfree and I never want kids, but the fact that he has an 8 yo daughter doesn't bother me.
YTA. If you don't want kids, don't date people with elementary children.</t>
  </si>
  <si>
    <t>https://www.reddit.com/r/AmItheAsshole/comments/1ax5zmp/aita_for_not_adapting_to_the_shchedule_of_the/krlwzqp/</t>
  </si>
  <si>
    <t>"Asshole Enthusiast [9]"</t>
  </si>
  <si>
    <t>krlz4aq</t>
  </si>
  <si>
    <t>02-22-2024 14:22:06</t>
  </si>
  <si>
    <t>cryrabanks</t>
  </si>
  <si>
    <t>YTA. He’s not expecting him to adapt to his child’s schedule. You’re expecting him to adapt to yours.
This isn’t just something regarding dating. It’s for your friends with or without kids too. If you make plans and want to see your friends on a specific date you should be committed to that because other people have to make plans for their lives too, whether that’s rescheduling their child’s schedule or their work schedule or their gym class.</t>
  </si>
  <si>
    <t>https://www.reddit.com/r/AmItheAsshole/comments/1ax5zmp/aita_for_not_adapting_to_the_shchedule_of_the/krlz4aq/</t>
  </si>
  <si>
    <t>krlwm31</t>
  </si>
  <si>
    <t>02-22-2024 14:05:18</t>
  </si>
  <si>
    <t>Dancingelves</t>
  </si>
  <si>
    <t>YTA you made plans with him and then bailed last minute because something better came up for you. The fact that there is a kid doesn't even factor into this, you shouldn't do that</t>
  </si>
  <si>
    <t>https://www.reddit.com/r/AmItheAsshole/comments/1ax5zmp/aita_for_not_adapting_to_the_shchedule_of_the/krlwm31/</t>
  </si>
  <si>
    <t>krlzclh</t>
  </si>
  <si>
    <t>02-22-2024 14:23:37</t>
  </si>
  <si>
    <t>Humble_Pen_7216</t>
  </si>
  <si>
    <t>YTA for dating a man with a kid. You claim you are child free - that means you don't date a man with a kid. Period.</t>
  </si>
  <si>
    <t>https://www.reddit.com/r/AmItheAsshole/comments/1ax5zmp/aita_for_not_adapting_to_the_shchedule_of_the/krlzclh/</t>
  </si>
  <si>
    <t>krlzelz</t>
  </si>
  <si>
    <t>02-22-2024 14:23:59</t>
  </si>
  <si>
    <t>Electronic_Fig3120</t>
  </si>
  <si>
    <t>ESH. You cancelled because of a gym class. That’s a terrible reason and shows total lack of interest in him on your part. Cut him loose if he means that little to you. 
He is also the AH for cancelling his time with his daughter to see you. That should be sacred. 
You said him having a daughter doesn’t bother you. It clearly does and this doesn’t sound like the relationship for you.</t>
  </si>
  <si>
    <t>https://www.reddit.com/r/AmItheAsshole/comments/1ax5zmp/aita_for_not_adapting_to_the_shchedule_of_the/krlzelz/</t>
  </si>
  <si>
    <t>krlvnwr</t>
  </si>
  <si>
    <t>02-22-2024 13:58:46</t>
  </si>
  <si>
    <t>Additional_Country33</t>
  </si>
  <si>
    <t>There could be his ex in the picture and sharing custody is hard in the best of circumstances (I’m a stepmom). I don’t think you’re an AH but ask yourself this: do you really want to date a parent because if you were to get serious it would get a lot more intense than this, and if y’all are keeping it casual then the headache of this planning around multiple schedules might not even be worth it</t>
  </si>
  <si>
    <t>https://www.reddit.com/r/AmItheAsshole/comments/1ax5zmp/aita_for_not_adapting_to_the_shchedule_of_the/krlvnwr/</t>
  </si>
  <si>
    <t>krlxe7t</t>
  </si>
  <si>
    <t>02-22-2024 14:10:38</t>
  </si>
  <si>
    <t>_Katrinchen_</t>
  </si>
  <si>
    <t>INFO 
Why date a person with a child if you are actually *child free* ?
How fare are you willing to take things with him, how serious are you prepared or willing to get with him and does *he* know all that? I think it would be unfair to him otherwise.</t>
  </si>
  <si>
    <t>https://www.reddit.com/r/AmItheAsshole/comments/1ax5zmp/aita_for_not_adapting_to_the_shchedule_of_the/krlxe7t/</t>
  </si>
  <si>
    <t>krlxv0s</t>
  </si>
  <si>
    <t>02-22-2024 14:13:47</t>
  </si>
  <si>
    <t>PuffPuffPass16</t>
  </si>
  <si>
    <t>Sorry, but he’s going to dump you.
YTA</t>
  </si>
  <si>
    <t>https://www.reddit.com/r/AmItheAsshole/comments/1ax5zmp/aita_for_not_adapting_to_the_shchedule_of_the/krlxv0s/</t>
  </si>
  <si>
    <t>krlyvo0</t>
  </si>
  <si>
    <t>02-22-2024 14:20:32</t>
  </si>
  <si>
    <t>9smalltowngirl</t>
  </si>
  <si>
    <t>EHS him for not telling you he rearranged custody for you. You for canceling last minute. I realize it’s only been a month but you need to think about this budding relationship. His kid should come first to him. GFs come and go the kid is for life. If you want this to work better communication is a must.</t>
  </si>
  <si>
    <t>https://www.reddit.com/r/AmItheAsshole/comments/1ax5zmp/aita_for_not_adapting_to_the_shchedule_of_the/krlyvo0/</t>
  </si>
  <si>
    <t>krlz27f</t>
  </si>
  <si>
    <t>02-22-2024 14:21:43</t>
  </si>
  <si>
    <t>Interesting-Sky-1865</t>
  </si>
  <si>
    <t>You guys are not compatible.</t>
  </si>
  <si>
    <t>https://www.reddit.com/r/AmItheAsshole/comments/1ax5zmp/aita_for_not_adapting_to_the_shchedule_of_the/krlz27f/</t>
  </si>
  <si>
    <t>krm0dqu</t>
  </si>
  <si>
    <t>02-22-2024 14:30:19</t>
  </si>
  <si>
    <t>drowning35789</t>
  </si>
  <si>
    <t>YTA
If you are in a serious relationship with someone who has children, you are not childfree.</t>
  </si>
  <si>
    <t>https://www.reddit.com/r/AmItheAsshole/comments/1ax5zmp/aita_for_not_adapting_to_the_shchedule_of_the/krm0dqu/</t>
  </si>
  <si>
    <t>krlz105</t>
  </si>
  <si>
    <t>02-22-2024 14:21:30</t>
  </si>
  <si>
    <t>Cute-Profession9983</t>
  </si>
  <si>
    <t>Doesn't matter if there's an AH or not. Just move on. It's only been 2 months and he's calling you an asshole over scheduling. FYI his daughter will, if he's a good father, ALWAYS come before you. This situation was a free preview of your life should you choose to stay.</t>
  </si>
  <si>
    <t>https://www.reddit.com/r/AmItheAsshole/comments/1ax5zmp/aita_for_not_adapting_to_the_shchedule_of_the/krlz105/</t>
  </si>
  <si>
    <t>krlx1v4</t>
  </si>
  <si>
    <t>02-22-2024 14:08:17</t>
  </si>
  <si>
    <t>BestAd5844</t>
  </si>
  <si>
    <t>You probably shouldn’t be in a relationship with someone who has a child</t>
  </si>
  <si>
    <t>https://www.reddit.com/r/AmItheAsshole/comments/1ax5zmp/aita_for_not_adapting_to_the_shchedule_of_the/krlx1v4/</t>
  </si>
  <si>
    <t>krlx6nt</t>
  </si>
  <si>
    <t>02-22-2024 14:09:13</t>
  </si>
  <si>
    <t>FormerlyDK</t>
  </si>
  <si>
    <t>If you aren’t even serious, it might be a good idea to end the relationship now. You are never going to be happy with the situation and his daughter will always come first, if he’s a decent guy. You will always have to adapt to her schedule and to many other things involving having a child.</t>
  </si>
  <si>
    <t>https://www.reddit.com/r/AmItheAsshole/comments/1ax5zmp/aita_for_not_adapting_to_the_shchedule_of_the/krlx6nt/</t>
  </si>
  <si>
    <t>krlysyz</t>
  </si>
  <si>
    <t>02-22-2024 14:20:04</t>
  </si>
  <si>
    <t>Tequila-Tarn</t>
  </si>
  <si>
    <t>If you’re  not prepared to be a future stepmother then back away now.</t>
  </si>
  <si>
    <t>https://www.reddit.com/r/AmItheAsshole/comments/1ax5zmp/aita_for_not_adapting_to_the_shchedule_of_the/krlysyz/</t>
  </si>
  <si>
    <t>krlz5wu</t>
  </si>
  <si>
    <t>02-22-2024 14:22:24</t>
  </si>
  <si>
    <t>Talking_on_the_radio</t>
  </si>
  <si>
    <t>Your boyfriend is a parent.  He will always be a parent before being a boyfriend.  And it’s a good sign.  He’s demonstrating responsibility, maturity and the capacity to maintain long term relationships.  What he is establishing here is a boundary.  Also a great sign of mental stability. 
I’m leaning toward YTA but you also just seem uninformed about the realities of long term relationships.  I would apologize and do better.  The way he treats his daughter will ultimately be how he treats you if you stay together.  Dating a parent isn’t for everyone and it’s up to you to know if you want that. </t>
  </si>
  <si>
    <t>https://www.reddit.com/r/AmItheAsshole/comments/1ax5zmp/aita_for_not_adapting_to_the_shchedule_of_the/krlz5wu/</t>
  </si>
  <si>
    <t>krlzh2n</t>
  </si>
  <si>
    <t>02-22-2024 14:24:26</t>
  </si>
  <si>
    <t>Top-Satisfaction-939</t>
  </si>
  <si>
    <t>Why are you even dating a guy who has a kid if you are,in your words,"childfree and don't want kids"? It is not like his kid will magically disappear over time. Just stop wasting yours and his time.</t>
  </si>
  <si>
    <t>https://www.reddit.com/r/AmItheAsshole/comments/1ax5zmp/aita_for_not_adapting_to_the_shchedule_of_the/krlzh2n/</t>
  </si>
  <si>
    <t>krlzrzv</t>
  </si>
  <si>
    <t>02-22-2024 14:26:23</t>
  </si>
  <si>
    <t>tonyrock1983</t>
  </si>
  <si>
    <t>I'm sorry, but YTA. When someone has kids, it's not always easy to rearrange schedules. This doesn't just go for guys you may date, but for your friends and family as well. You brought up about possibly seeing him on a certain day. He made arrangements to see you that day. Then you dropped the plans at the last minute for what I (and according to these comments, many others) feel is a bad reason. If you're going to date men with kids, you either need to learn to be more flexible or only date men who are like you and don't want kids.</t>
  </si>
  <si>
    <t>https://www.reddit.com/r/AmItheAsshole/comments/1ax5zmp/aita_for_not_adapting_to_the_shchedule_of_the/krlzrzv/</t>
  </si>
  <si>
    <t>krlzva9</t>
  </si>
  <si>
    <t>02-22-2024 14:26:58</t>
  </si>
  <si>
    <t>xthrowawayaccxx</t>
  </si>
  <si>
    <t>YTA. if you don’t want kids, don’t date people with kids. 
That’s literally rule number 1 of being childfree. Even if you aren’t a parent to this child, there will be times where your partner having a child will obviously impact your life. 
You shouldn’t date a parent if you don’t want kids.</t>
  </si>
  <si>
    <t>https://www.reddit.com/r/AmItheAsshole/comments/1ax5zmp/aita_for_not_adapting_to_the_shchedule_of_the/krlzva9/</t>
  </si>
  <si>
    <t>krm0v5e</t>
  </si>
  <si>
    <t>02-22-2024 14:33:28</t>
  </si>
  <si>
    <t>Stalt10</t>
  </si>
  <si>
    <t>YTA. It's just a gym class! He switched his day with his daughter for you, I'm sure you can skip a stupid gym class! I'm sorry, but you are definitely not compatible with him. He has an 8-year-old daughter but what if something happens to the mother and he's forced to take her full time. These are things you have to consider when dating a man with children that he splits custody with. Things can change at the drop of the dime.
In the future I recommend not dating men with children.</t>
  </si>
  <si>
    <t>https://www.reddit.com/r/AmItheAsshole/comments/1ax5zmp/aita_for_not_adapting_to_the_shchedule_of_the/krm0v5e/</t>
  </si>
  <si>
    <t>krm1401</t>
  </si>
  <si>
    <t>02-22-2024 14:35:02</t>
  </si>
  <si>
    <t>chingness</t>
  </si>
  <si>
    <t>YTA but so am I 😂 the benefits of being child free are so many and I’m so used to doing what I want with minimal issue so I understand your position. I think where you f’d up is that you would know when your gym class is so it makes no sense to even hint at a plan for that day if you have an important class you don’t want to miss.
Personally I wouldn’t date a parent because I don’t want that life and it’s not fair on them, the kid(s) or me. The lifestyle is too different and someone has to compromise on something that’s important to them. 
If you’re determined to keep with this guy then you need to be more considerate of his lack of flexibility but make sure you aren’t losing the parts of yourself and your lifestyle that you value unless it’s really worry it and you’re all in</t>
  </si>
  <si>
    <t>https://www.reddit.com/r/AmItheAsshole/comments/1ax5zmp/aita_for_not_adapting_to_the_shchedule_of_the/krm1401/</t>
  </si>
  <si>
    <t>krm1r9n</t>
  </si>
  <si>
    <t>02-22-2024 14:39:12</t>
  </si>
  <si>
    <t>RGHLaw</t>
  </si>
  <si>
    <t>NTA - plus, step mothers get nothing but abused. Cut your losses now.</t>
  </si>
  <si>
    <t>https://www.reddit.com/r/AmItheAsshole/comments/1ax5zmp/aita_for_not_adapting_to_the_shchedule_of_the/krm1r9n/</t>
  </si>
  <si>
    <t>krm5yvg</t>
  </si>
  <si>
    <t>02-22-2024 15:05:19</t>
  </si>
  <si>
    <t>Winter_Locksmith_803</t>
  </si>
  <si>
    <t>I mean…aren’t these gym classes scheduled WAY in advance? How important is this dude to you if you would rather bail on doing something with him to go to a gym class? Sounds like a lame ass reason to get out of something you really didn’t want to do in the first place. Cut the guy loose. YTA.</t>
  </si>
  <si>
    <t>https://www.reddit.com/r/AmItheAsshole/comments/1ax5zmp/aita_for_not_adapting_to_the_shchedule_of_the/krm5yvg/</t>
  </si>
  <si>
    <t>krm65wr</t>
  </si>
  <si>
    <t>02-22-2024 15:06:31</t>
  </si>
  <si>
    <t>DesignNormal9257</t>
  </si>
  <si>
    <t>“l have an important gym class.”, is not reason enough to cancel last minute on someone who has to juggle a coparenting situation. YTA</t>
  </si>
  <si>
    <t>https://www.reddit.com/r/AmItheAsshole/comments/1ax5zmp/aita_for_not_adapting_to_the_shchedule_of_the/krm65wr/</t>
  </si>
  <si>
    <t>krlwyvt</t>
  </si>
  <si>
    <t>02-22-2024 14:07:43</t>
  </si>
  <si>
    <t>Agile-Wait-7571</t>
  </si>
  <si>
    <t>This isn’t going to work. Sorry. No one is the AH.</t>
  </si>
  <si>
    <t>https://www.reddit.com/r/AmItheAsshole/comments/1ax5zmp/aita_for_not_adapting_to_the_shchedule_of_the/krlwyvt/</t>
  </si>
  <si>
    <t>krlx0h5</t>
  </si>
  <si>
    <t>02-22-2024 14:08:02</t>
  </si>
  <si>
    <t>tiredandshort</t>
  </si>
  <si>
    <t>what’s more important?? an “important gym class” or sticking to a custody agreement???? it’s fine to ask to reschedule, it’s not fine to act like your gym class is important enough to reschedule on him last minute. gym classes are also usually known in advance, so why did you sign up for it without checking with him first? or if you were already signed up for it as part of a prepaid thing, why did you even say you could do that day to begin with?</t>
  </si>
  <si>
    <t>https://www.reddit.com/r/AmItheAsshole/comments/1ax5zmp/aita_for_not_adapting_to_the_shchedule_of_the/krlx0h5/</t>
  </si>
  <si>
    <t>krlwcg6</t>
  </si>
  <si>
    <t>02-22-2024 14:03:27</t>
  </si>
  <si>
    <t>SnooLobsters4468</t>
  </si>
  <si>
    <t>Esh-ish. 
You are flaky. That's not a great quality. Though since you have been dating just a month and sounds like you two aren't super serious, that could be given a pass I guess. But try to understand if he feels the same way about commitments. 
He is uncommunicative and didn't mention that he adjusted his whole schedule to accommodate you. Perhaps if you had known you would've made more of an effort?
I think you guys are lacking communication.</t>
  </si>
  <si>
    <t>https://www.reddit.com/r/AmItheAsshole/comments/1ax5zmp/aita_for_not_adapting_to_the_shchedule_of_the/krlwcg6/</t>
  </si>
  <si>
    <t>krly0dw</t>
  </si>
  <si>
    <t>02-22-2024 14:14:48</t>
  </si>
  <si>
    <t>EJ_1004</t>
  </si>
  <si>
    <t>OP YTA 
I understand that the dating world might not have much to offer but as a childfree person dating someone with young kids should be a hard no for you!</t>
  </si>
  <si>
    <t>https://www.reddit.com/r/AmItheAsshole/comments/1ax5zmp/aita_for_not_adapting_to_the_shchedule_of_the/krly0dw/</t>
  </si>
  <si>
    <t>krlyn1p</t>
  </si>
  <si>
    <t>02-22-2024 14:18:59</t>
  </si>
  <si>
    <t>JenniferJuniper6</t>
  </si>
  <si>
    <t>If you’re actually childfree, you shouldn’t be dating a parent. It’s not going to work out for you.</t>
  </si>
  <si>
    <t>https://www.reddit.com/r/AmItheAsshole/comments/1ax5zmp/aita_for_not_adapting_to_the_shchedule_of_the/krlyn1p/</t>
  </si>
  <si>
    <t>krlyvl0</t>
  </si>
  <si>
    <t>MeloNurse3</t>
  </si>
  <si>
    <t>Why are you dating a single father lady??</t>
  </si>
  <si>
    <t>https://www.reddit.com/r/AmItheAsshole/comments/1ax5zmp/aita_for_not_adapting_to_the_shchedule_of_the/krlyvl0/</t>
  </si>
  <si>
    <t>krlywiu</t>
  </si>
  <si>
    <t>02-22-2024 14:20:41</t>
  </si>
  <si>
    <t>Otherwise-Credit-626</t>
  </si>
  <si>
    <t>YTA for dating a man with kids when you are "child free"!!! Why do people do this???</t>
  </si>
  <si>
    <t>https://www.reddit.com/r/AmItheAsshole/comments/1ax5zmp/aita_for_not_adapting_to_the_shchedule_of_the/krlywiu/</t>
  </si>
  <si>
    <t>krlz1fx</t>
  </si>
  <si>
    <t>02-22-2024 14:21:35</t>
  </si>
  <si>
    <t>Soggy-Leadership-832</t>
  </si>
  <si>
    <t>I mean not purposely TA but still kinda YTA. If you don’t want kids, ever, and he already has one, is there really a point in trying to see if this goes anywhere? If nothing else, explain you were ignorant to how that would work and apologize. He should be understanding that you didn’t know, but you also need to plan better</t>
  </si>
  <si>
    <t>https://www.reddit.com/r/AmItheAsshole/comments/1ax5zmp/aita_for_not_adapting_to_the_shchedule_of_the/krlz1fx/</t>
  </si>
  <si>
    <t>krlz38x</t>
  </si>
  <si>
    <t>02-22-2024 14:21:55</t>
  </si>
  <si>
    <t>Known-Quantity2021</t>
  </si>
  <si>
    <t>NAH  You both have different priorites. And considering the age of the daughter he should be making her the priority and this should have been clearly communicated to you when he started dating you.
You have no kids and not much experience in how hard it can be to work around their schedule. You need to ask clearly what it takes to see him on a regular basis that won't affect his time with his kid. 
I dated a guy with kids and eventually we broke it off by mutual agreement because his kids started needing more of his time and attention. If he blew off his time with his kids in order to spend that time with me I would dump him.  It sucks but sometimes it's a matter of timing.</t>
  </si>
  <si>
    <t>https://www.reddit.com/r/AmItheAsshole/comments/1ax5zmp/aita_for_not_adapting_to_the_shchedule_of_the/krlz38x/</t>
  </si>
  <si>
    <t>krlzb31</t>
  </si>
  <si>
    <t>02-22-2024 14:23:21</t>
  </si>
  <si>
    <t>Few_Succotash_4551</t>
  </si>
  <si>
    <t>YTA might be a bit strong, but you are getting very close to pushing him to choose between his daughter and you, and that is never going to work out in your favor.</t>
  </si>
  <si>
    <t>https://www.reddit.com/r/AmItheAsshole/comments/1ax5zmp/aita_for_not_adapting_to_the_shchedule_of_the/krlzb31/</t>
  </si>
  <si>
    <t>krlzgo1</t>
  </si>
  <si>
    <t>02-22-2024 14:24:22</t>
  </si>
  <si>
    <t>unfoldingtourmaline</t>
  </si>
  <si>
    <t>YTA if you identify as childfree, you should not be dating someone with kids</t>
  </si>
  <si>
    <t>https://www.reddit.com/r/AmItheAsshole/comments/1ax5zmp/aita_for_not_adapting_to_the_shchedule_of_the/krlzgo1/</t>
  </si>
  <si>
    <t>krlzyxx</t>
  </si>
  <si>
    <t>02-22-2024 14:27:38</t>
  </si>
  <si>
    <t>Practical_Secrets007</t>
  </si>
  <si>
    <t>In this instance I'm afraid YTA.
I'm engaged to a divorced male who has a 12yo. Believe me, the older the kid gets the tougher this will get. So, in a while, when things settle into a solid relationship, time apart will diminish and spending time with the kid will hopefully include you.</t>
  </si>
  <si>
    <t>https://www.reddit.com/r/AmItheAsshole/comments/1ax5zmp/aita_for_not_adapting_to_the_shchedule_of_the/krlzyxx/</t>
  </si>
  <si>
    <t>krm0su1</t>
  </si>
  <si>
    <t>02-22-2024 14:33:03</t>
  </si>
  <si>
    <t>Mumchkin</t>
  </si>
  <si>
    <t>YTA, your gym class isn't more important than his daughter. If you are child free by choice, don't date people with children. If things were to progress and get serious, are you prepared to help care for the child? Do this man a huge favor and end it now.</t>
  </si>
  <si>
    <t>https://www.reddit.com/r/AmItheAsshole/comments/1ax5zmp/aita_for_not_adapting_to_the_shchedule_of_the/krm0su1/</t>
  </si>
  <si>
    <t>krm0u8o</t>
  </si>
  <si>
    <t>02-22-2024 14:33:19</t>
  </si>
  <si>
    <t>RNH213PDX</t>
  </si>
  <si>
    <t>YTA - a man with a child needs to put the child first and everything is secondary (and parent failure makes up pretty much half of Reddit, so it's a big deal.)  A custody agreement isn't a rental contract - the terms and conditions get muddied and blurred all the time.  Being in a HEALTHY relationship with this man means making sure the kids needs, even on the fly, are more important.
At your age, I personally wouldn't have been able to adapt because I would not have wanted to adapt.  And, that's okay.  You don't want to be a mother?  I don't either!  Don't date a man with an 8 year old.</t>
  </si>
  <si>
    <t>https://www.reddit.com/r/AmItheAsshole/comments/1ax5zmp/aita_for_not_adapting_to_the_shchedule_of_the/krm0u8o/</t>
  </si>
  <si>
    <t>"Certified Proctologist [21]"</t>
  </si>
  <si>
    <t>krm12sp</t>
  </si>
  <si>
    <t>02-22-2024 14:34:49</t>
  </si>
  <si>
    <t>StacyB125</t>
  </si>
  <si>
    <t>YTA. You and this guy aren’t fully compatible. He needs to be a dad and that should be his priority. If you’re getting in the way of that he should end it. If you don’t like working around his parenting time, you should end it. There’s no future here. Move on.</t>
  </si>
  <si>
    <t>https://www.reddit.com/r/AmItheAsshole/comments/1ax5zmp/aita_for_not_adapting_to_the_shchedule_of_the/krm12sp/</t>
  </si>
  <si>
    <t>"Asshole Enthusiast [5]"</t>
  </si>
  <si>
    <t>krm15il</t>
  </si>
  <si>
    <t>02-22-2024 14:35:18</t>
  </si>
  <si>
    <t>skipperskipsskipping</t>
  </si>
  <si>
    <t>If you don’t want kids don’t date people who have them. YTA</t>
  </si>
  <si>
    <t>https://www.reddit.com/r/AmItheAsshole/comments/1ax5zmp/aita_for_not_adapting_to_the_shchedule_of_the/krm15il/</t>
  </si>
  <si>
    <t>krm1gjy</t>
  </si>
  <si>
    <t>02-22-2024 14:37:14</t>
  </si>
  <si>
    <t>GuyKnitter</t>
  </si>
  <si>
    <t>You made a date and cancelled for a gym class.  Yes, YTA. For that alone.  So, about the kid, if you want a relationship with this guy, you know he has kids and you need to adapt.  You shouldn’t expect him to prioritize you over his kid, especially when custody is shared, which has the possibility of being tenuous depending on the parents and their post-divorce relationship.</t>
  </si>
  <si>
    <t>https://www.reddit.com/r/AmItheAsshole/comments/1ax5zmp/aita_for_not_adapting_to_the_shchedule_of_the/krm1gjy/</t>
  </si>
  <si>
    <t>krm1vox</t>
  </si>
  <si>
    <t>02-22-2024 14:40:00</t>
  </si>
  <si>
    <t>Accomplished_Role977</t>
  </si>
  <si>
    <t>Important gym class 🤣</t>
  </si>
  <si>
    <t>https://www.reddit.com/r/AmItheAsshole/comments/1ax5zmp/aita_for_not_adapting_to_the_shchedule_of_the/krm1vox/</t>
  </si>
  <si>
    <t>krm24hh</t>
  </si>
  <si>
    <t>02-22-2024 14:41:32</t>
  </si>
  <si>
    <t>GingerWhoDrinksTea</t>
  </si>
  <si>
    <t>YTA
The need for conscientious scheduling &amp; clear communication comes with the territory of dating someone with kids. 
If you had an important event to go to that day, you should have made it clear while you WANTED to see him that day you had another obligation. But the fact you didn’t mention anything about this gym class to him leading up to that day seems very immature &amp; a bit manipulative.</t>
  </si>
  <si>
    <t>https://www.reddit.com/r/AmItheAsshole/comments/1ax5zmp/aita_for_not_adapting_to_the_shchedule_of_the/krm24hh/</t>
  </si>
  <si>
    <t>"Asshole Aficionado [11]"</t>
  </si>
  <si>
    <t>krm2ajy</t>
  </si>
  <si>
    <t>02-22-2024 14:42:37</t>
  </si>
  <si>
    <t>billdizzle</t>
  </si>
  <si>
    <t>YTA - if you don’t ever want kids don’t date someone with kids it won’t work out and you are wasting their time and yours</t>
  </si>
  <si>
    <t>https://www.reddit.com/r/AmItheAsshole/comments/1ax5zmp/aita_for_not_adapting_to_the_shchedule_of_the/krm2ajy/</t>
  </si>
  <si>
    <t>krm2ggh</t>
  </si>
  <si>
    <t>02-22-2024 14:43:39</t>
  </si>
  <si>
    <t>Opie19</t>
  </si>
  <si>
    <t>&gt;The thing is I hinted that I wanted to see him x day, but I never said "I WILL see you x day". 
I think you're rewriting history with this line.   You hinted you wanted something, he made it happen.  Now your gym class is more important.  YTA</t>
  </si>
  <si>
    <t>https://www.reddit.com/r/AmItheAsshole/comments/1ax5zmp/aita_for_not_adapting_to_the_shchedule_of_the/krm2ggh/</t>
  </si>
  <si>
    <t>krm2qgx</t>
  </si>
  <si>
    <t>02-22-2024 14:45:26</t>
  </si>
  <si>
    <t>Packwood88</t>
  </si>
  <si>
    <t>ESH 
If you want to be child free, dont get involved with someone with a child. The inverse is true for the guy.
What is an “important gym class?”</t>
  </si>
  <si>
    <t>https://www.reddit.com/r/AmItheAsshole/comments/1ax5zmp/aita_for_not_adapting_to_the_shchedule_of_the/krm2qgx/</t>
  </si>
  <si>
    <t>krm3arj</t>
  </si>
  <si>
    <t>02-22-2024 14:48:58</t>
  </si>
  <si>
    <t>mmmmmashedpotato</t>
  </si>
  <si>
    <t>I don’t even know if you’re the asshole or not but it is so clear that you aren’t compatible with this man. You’re already sounding a bit resentful of the child, and you being so vehemently child-free isn’t going to work with an 8 year old. It’s totally okay to not want to date someone with kids so you don’t have to deal with them, don’t feel bad about it, but do be honest about what you’re looking for because you keep saying “I’m totally fine about it” then listing the ways you’re not fine about it. I think there’s a lot of pressure to be okay with other people’s kids but don’t put that on yourself, you deserve to be happy and be with someone who has the same life expectations as you do. 
If you’re not even serious yet, cut your losses early and find someone who can meet your needs and make you happy on all levels, without compromising.</t>
  </si>
  <si>
    <t>https://www.reddit.com/r/AmItheAsshole/comments/1ax5zmp/aita_for_not_adapting_to_the_shchedule_of_the/krm3arj/</t>
  </si>
  <si>
    <t>krm3kfy</t>
  </si>
  <si>
    <t>02-22-2024 14:50:36</t>
  </si>
  <si>
    <t>rainbow_wallflower</t>
  </si>
  <si>
    <t>Ain't childfree if you're a stepparent.
Also YTA. I'm childfree and I know that when someone has children their schedule is much more rigid and harder to work with than with someone without kids. And you did it for a gym class. Really assholish</t>
  </si>
  <si>
    <t>https://www.reddit.com/r/AmItheAsshole/comments/1ax5zmp/aita_for_not_adapting_to_the_shchedule_of_the/krm3kfy/</t>
  </si>
  <si>
    <t>krm3th9</t>
  </si>
  <si>
    <t>02-22-2024 14:52:09</t>
  </si>
  <si>
    <t>chelledupree</t>
  </si>
  <si>
    <t>YTA ! I have an idea for you, find a single child-free man at the all-important gym class.</t>
  </si>
  <si>
    <t>https://www.reddit.com/r/AmItheAsshole/comments/1ax5zmp/aita_for_not_adapting_to_the_shchedule_of_the/krm3th9/</t>
  </si>
  <si>
    <t>krm3uyr</t>
  </si>
  <si>
    <t>02-22-2024 14:52:25</t>
  </si>
  <si>
    <t>MarketingEvening5040</t>
  </si>
  <si>
    <t>An important gym class? 🤣🤣🤣
Really? Yes, YTA.. He is correct and you need to stick with childless men.</t>
  </si>
  <si>
    <t>https://www.reddit.com/r/AmItheAsshole/comments/1ax5zmp/aita_for_not_adapting_to_the_shchedule_of_the/krm3uyr/</t>
  </si>
  <si>
    <t>krm3xgd</t>
  </si>
  <si>
    <t>02-22-2024 14:52:51</t>
  </si>
  <si>
    <t>Dani2386</t>
  </si>
  <si>
    <t>I canceled because of a gym class lol YTA</t>
  </si>
  <si>
    <t>https://www.reddit.com/r/AmItheAsshole/comments/1ax5zmp/aita_for_not_adapting_to_the_shchedule_of_the/krm3xgd/</t>
  </si>
  <si>
    <t>krm421w</t>
  </si>
  <si>
    <t>02-22-2024 14:53:38</t>
  </si>
  <si>
    <t>Mama-Rides_AZ73</t>
  </si>
  <si>
    <t>YTA - you cancelled on him for a gym class?  Are you teaching it?</t>
  </si>
  <si>
    <t>https://www.reddit.com/r/AmItheAsshole/comments/1ax5zmp/aita_for_not_adapting_to_the_shchedule_of_the/krm421w/</t>
  </si>
  <si>
    <t>krm46vz</t>
  </si>
  <si>
    <t>02-22-2024 14:54:27</t>
  </si>
  <si>
    <t>GimmeQueso</t>
  </si>
  <si>
    <t>YTA. If he’s a good dad, his daughter should *always* be a priority. If you’re child free, it’s probably best you not date someone with a child. I’m also child free and the lifestyles just aren’t conducive. If the relationship progresses eventually you will have to be part of the child’s life in a more meaningful way.</t>
  </si>
  <si>
    <t>https://www.reddit.com/r/AmItheAsshole/comments/1ax5zmp/aita_for_not_adapting_to_the_shchedule_of_the/krm46vz/</t>
  </si>
  <si>
    <t>krm48ej</t>
  </si>
  <si>
    <t>02-22-2024 14:54:42</t>
  </si>
  <si>
    <t>Academic-Exchange864</t>
  </si>
  <si>
    <t>YTA ur bf and his daughter will always be a package deal. Leave if you can’t handle that</t>
  </si>
  <si>
    <t>https://www.reddit.com/r/AmItheAsshole/comments/1ax5zmp/aita_for_not_adapting_to_the_shchedule_of_the/krm48ej/</t>
  </si>
  <si>
    <t>krm4ayl</t>
  </si>
  <si>
    <t>02-22-2024 14:55:08</t>
  </si>
  <si>
    <t>opiecat579</t>
  </si>
  <si>
    <t>YTA.  If you cannot fathom how much stricter his schedule is, and that he cannot just change plans on a whim because he is a father, then you probably shouldn't be in the relationship.</t>
  </si>
  <si>
    <t>https://www.reddit.com/r/AmItheAsshole/comments/1ax5zmp/aita_for_not_adapting_to_the_shchedule_of_the/krm4ayl/</t>
  </si>
  <si>
    <t>krm50js</t>
  </si>
  <si>
    <t>02-22-2024 14:59:29</t>
  </si>
  <si>
    <t>smilingseaslug</t>
  </si>
  <si>
    <t>Imagine this got having to call back his ex and say "actually can we go back to the original schedule for this week, which I just had you totally rearrange because I wanted to see my girlfriend? Yeah well my girlfriend has a gym class she wants to go to that day."
Custody schedules aren't just between you and him. It's between you, him, his ex, his ex's new partner is any, and the kid (who also has activities they want to go to, friends they want to see, etc!). You are asking ALL those people, most of whom don't even know you, to work around your gym class schedule. 
YTA and this isn't going to work out.</t>
  </si>
  <si>
    <t>https://www.reddit.com/r/AmItheAsshole/comments/1ax5zmp/aita_for_not_adapting_to_the_shchedule_of_the/krm50js/</t>
  </si>
  <si>
    <t>krm51lw</t>
  </si>
  <si>
    <t>02-22-2024 14:59:40</t>
  </si>
  <si>
    <t>DeepPossession8916</t>
  </si>
  <si>
    <t>NTA *maaaaybe* E S H. Other commenters are letting this man off way too easy just because OP is in a stepparent adjacent role here.  
Why would he change his custody schedule to go on a date with someone who he’s not even seriously dating?? He should have started this whole thing “I have my daughter that day, I can do xyz day instead.” 
Seems like OP forgot about her own gym class? It does put it a bit into ESH territory to not just follow through with the plans you made with your date. But it’s not your responsibility to know his custody schedule *and the changes that he chooses to make to it* at this stage of the relationship.</t>
  </si>
  <si>
    <t>https://www.reddit.com/r/AmItheAsshole/comments/1ax5zmp/aita_for_not_adapting_to_the_shchedule_of_the/krm51lw/</t>
  </si>
  <si>
    <t>krm55sp</t>
  </si>
  <si>
    <t>02-22-2024 15:00:21</t>
  </si>
  <si>
    <t>fleet_and_flotilla</t>
  </si>
  <si>
    <t xml:space="preserve">
&gt;the reason I canceled is because I have an important gym class that I don't want to miss. 
good lord, lady. seriously? it's probably for the best you stay away from single parents. you're priorities are very clearly not in tune with them and it's doubtful you'd be able to make a relationship work. YTA</t>
  </si>
  <si>
    <t>https://www.reddit.com/r/AmItheAsshole/comments/1ax5zmp/aita_for_not_adapting_to_the_shchedule_of_the/krm55sp/</t>
  </si>
  <si>
    <t>krm5azz</t>
  </si>
  <si>
    <t>02-22-2024 15:01:16</t>
  </si>
  <si>
    <t>BoomerBaby1955</t>
  </si>
  <si>
    <t>An IMPORTANT gym class? YTA. Of course people with children have to plan a plead. Even childless people should be able to figure this out.</t>
  </si>
  <si>
    <t>https://www.reddit.com/r/AmItheAsshole/comments/1ax5zmp/aita_for_not_adapting_to_the_shchedule_of_the/krm5azz/</t>
  </si>
  <si>
    <t>krm627h</t>
  </si>
  <si>
    <t>02-22-2024 15:05:53</t>
  </si>
  <si>
    <t>Bellyfulloftacos</t>
  </si>
  <si>
    <t>First, yes. I think YTA.  He's got a child. There is a schedule. You mentioned getting together on a certain day. He made sure to make that work. You backed out for some frivolous reason.  YTA.
But really, just end this now.  You don't want to deal with his child.  Assuming this progresses and gets more serious, you will be dealing with his child. Just end this.</t>
  </si>
  <si>
    <t>https://www.reddit.com/r/AmItheAsshole/comments/1ax5zmp/aita_for_not_adapting_to_the_shchedule_of_the/krm627h/</t>
  </si>
  <si>
    <t>krm635p</t>
  </si>
  <si>
    <t>02-22-2024 15:06:03</t>
  </si>
  <si>
    <t>DiTrastevere</t>
  </si>
  <si>
    <t>&gt; I am childfree and I never want kids
Then dating a man with an 8 year old kid is a non-starter. This will never go past the casual hookup stage. If that’s what you want from him, make it clear *now*, so he can decide if that arrangement is actually worth the effort on his end. 
I don’t think it was intended, but YTA anyway. Even if he didn’t have a kid, “hinting” that you want to see someone and then changing your mind at the last minute is obnoxious behavior. </t>
  </si>
  <si>
    <t>https://www.reddit.com/r/AmItheAsshole/comments/1ax5zmp/aita_for_not_adapting_to_the_shchedule_of_the/krm635p/</t>
  </si>
  <si>
    <t>krm67vr</t>
  </si>
  <si>
    <t>02-22-2024 15:06:51</t>
  </si>
  <si>
    <t>lukibunny</t>
  </si>
  <si>
    <t>YTA why are you dating a guy with a child when you want to be child free? is this just a fling that you dont hope to go anywhere?</t>
  </si>
  <si>
    <t>https://www.reddit.com/r/AmItheAsshole/comments/1ax5zmp/aita_for_not_adapting_to_the_shchedule_of_the/krm67vr/</t>
  </si>
  <si>
    <t>krm6hxj</t>
  </si>
  <si>
    <t>02-22-2024 15:08:34</t>
  </si>
  <si>
    <t>RebeeMo</t>
  </si>
  <si>
    <t>YTA for dating a father when you don't want kids involved in your life. I'm childfree myself, and you're being an idiot for even attempting this.
If father is smart, he'll stop seeing you, because you aren't compatible.</t>
  </si>
  <si>
    <t>https://www.reddit.com/r/AmItheAsshole/comments/1ax5zmp/aita_for_not_adapting_to_the_shchedule_of_the/krm6hxj/</t>
  </si>
  <si>
    <t>krm6kto</t>
  </si>
  <si>
    <t>02-22-2024 15:09:02</t>
  </si>
  <si>
    <t>Adventurous_Couple76</t>
  </si>
  <si>
    <t>YTA</t>
  </si>
  <si>
    <t>https://www.reddit.com/r/AmItheAsshole/comments/1ax5zmp/aita_for_not_adapting_to_the_shchedule_of_the/krm6kto/</t>
  </si>
  <si>
    <t>krm7sh3</t>
  </si>
  <si>
    <t>02-22-2024 15:16:18</t>
  </si>
  <si>
    <t>tdybr07</t>
  </si>
  <si>
    <t>Indifferent.  You’ve never dated a single father before, and you two are newly dating and learning to communicate.
With that being said, with dating someone with kids, you either learn to adjust, adapt, and go with the flow more, or you bounce.  
He adjusted his day to accommodate your request.  You, not aware of everything he needed to do to adjust his day because it’s not something you typically need to do.  Therefore, because you’d rather be at the gym for said class, you change plans.  For you, it’s easy because you don’t have to think of all the different puzzle pieces as it’s just you to worry about you.  For him, it’s coordination with his daughter, her mom, schedules, etc.  More pieces of the puzzle.
So, my answer is indifferent, but communication is key.  Given that you are only a month in, ask yourself if you can communicate better, and if you’re willing to be more understanding of the fact that he has multiple puzzle pieces to his schedule compared to your one?  If not, dating a parent isn’t for you, and you learn that early on and know for the go forward.</t>
  </si>
  <si>
    <t>https://www.reddit.com/r/AmItheAsshole/comments/1ax5zmp/aita_for_not_adapting_to_the_shchedule_of_the/krm7sh3/</t>
  </si>
  <si>
    <t>krm7v9a</t>
  </si>
  <si>
    <t>02-22-2024 15:16:46</t>
  </si>
  <si>
    <t>countryboy1101</t>
  </si>
  <si>
    <t>NTA - because he did not communicate his schedule before changing it is not your problem. You cannot build a relationship around his hidden schedule with his daughter. I understand not introducing you to his daughter until the relationship reaches a certain stage but those are milestones that must be discussed beforehand. 
You cannot live your life around his hidden schedule with his kid. If he will not share, then you might want to end it now before you get hurt more. His reaction to this minor issue is a huge red flag. Why are you doing all the driving to be together?</t>
  </si>
  <si>
    <t>https://www.reddit.com/r/AmItheAsshole/comments/1ax5zmp/aita_for_not_adapting_to_the_shchedule_of_the/krm7v9a/</t>
  </si>
  <si>
    <t>krm7wx2</t>
  </si>
  <si>
    <t>02-22-2024 15:17:02</t>
  </si>
  <si>
    <t>th3numb3r22</t>
  </si>
  <si>
    <t>Nta because it’s your first time so this is a learning experience. Now if you do it over and over again then yes you’ll be the AH. But, do you even wanna date this guy? You’re saying it’s not even serious yet bc he’s getting upset over this but … you keep forgetting HE HAS to take it serious even if it’s been a short time. He has a kid.. I’m sure he doesn’t want to mess around and have a new gf every week. He needs to find someone serious to be with bc he has a child. So either get with the program or scram lol maybe stick to people they don’t have kids especially when you don’t want them either. That should be a red flag to him, respectfully so I hope you’ve been open and honest with him about that as well. You’re both young he may want more children. Good luck</t>
  </si>
  <si>
    <t>https://www.reddit.com/r/AmItheAsshole/comments/1ax5zmp/aita_for_not_adapting_to_the_shchedule_of_the/krm7wx2/</t>
  </si>
  <si>
    <t>krm7xs0</t>
  </si>
  <si>
    <t>02-22-2024 15:17:11</t>
  </si>
  <si>
    <t>Bad_Pot</t>
  </si>
  <si>
    <t>NTA.  I married a man with a child. I didn’t get to meet his son until we were more serious. Before I met his son, he was very clear about when he would get him and that he would be unavailable then.
There were also plenty of times where we found out after planning things, like a concert I’d been wanting to see for like, 10 years, that his son’s mom needed my husband to switch dates with her. Yeah, it sucked, but kids are more important than concerts and plans, and we rolled with it. 
You sound like you’re adapting for his schedule, he shouldn’t be super upset about not concrete plans falling through for one night.  You can try to make it up to him, if you like him enough, but you’re NTA</t>
  </si>
  <si>
    <t>https://www.reddit.com/r/AmItheAsshole/comments/1ax5zmp/aita_for_not_adapting_to_the_shchedule_of_the/krm7xs0/</t>
  </si>
  <si>
    <t>krm83rn</t>
  </si>
  <si>
    <t>02-22-2024 15:18:11</t>
  </si>
  <si>
    <t>moew4974</t>
  </si>
  <si>
    <t>Ummm...two things.
1. If you're CF, why are you dating someone with a child? This seems like a bad idea getting into a relationship with someone who has a child when you know that you don't want kids, and I'm assuming don't want to raise kids? The longer you're together, the more he'd expect from you as a partner. It's your life but I genuinely don't get this decision.
2. Are you absolutely sure he's divorced? Custody is usually pretty fixed, unless there's an emergency. The changing schedule. The fact that you can't go to his house on certain days. Him getting pissy when you can't come over randomly. Living half an hour away. He might be legit, but he might not be--his schedule is highly questionable.</t>
  </si>
  <si>
    <t>https://www.reddit.com/r/AmItheAsshole/comments/1ax5zmp/aita_for_not_adapting_to_the_shchedule_of_the/krm83rn/</t>
  </si>
  <si>
    <t>krm85yv</t>
  </si>
  <si>
    <t>02-22-2024 15:18:32</t>
  </si>
  <si>
    <t>Diabloceratops</t>
  </si>
  <si>
    <t>ESH. I’m child free as well. I have dated guys with kids and I will never again. At least he’s keeping you from her for now. I was introduced to kids after a few weeks (not a good idea). But what the hell “an important gym class” that ends at 10pm? That’s unusual. 
You need to be flexible when dating a parent but He should have confirmed with you before changing his schedule.</t>
  </si>
  <si>
    <t>https://www.reddit.com/r/AmItheAsshole/comments/1ax5zmp/aita_for_not_adapting_to_the_shchedule_of_the/krm85yv/</t>
  </si>
  <si>
    <t>krm86ge</t>
  </si>
  <si>
    <t>02-22-2024 15:18:37</t>
  </si>
  <si>
    <t>Bitter-Position-3168</t>
  </si>
  <si>
    <t>I’m childfree also and I had the unpleasant experience to date someone with teen ager kids😑😑 never ever ever ever again . The most horrible experience ever . I know you don’t care now but think about the future also he called an AH ( name calling ) big no no . Be wise . </t>
  </si>
  <si>
    <t>https://www.reddit.com/r/AmItheAsshole/comments/1ax5zmp/aita_for_not_adapting_to_the_shchedule_of_the/krm86ge/</t>
  </si>
  <si>
    <t>krm87j3</t>
  </si>
  <si>
    <t>02-22-2024 15:18:47</t>
  </si>
  <si>
    <t>FuzzyBanana41</t>
  </si>
  <si>
    <t>Sounds like you just need to communicate better.</t>
  </si>
  <si>
    <t>https://www.reddit.com/r/AmItheAsshole/comments/1ax5zmp/aita_for_not_adapting_to_the_shchedule_of_the/krm87j3/</t>
  </si>
  <si>
    <t>krltoy1</t>
  </si>
  <si>
    <t>02-22-2024 13:44:58</t>
  </si>
  <si>
    <t>Erotic-FriendFiction</t>
  </si>
  <si>
    <t>ESH. Please don’t date someone with kids if you want to remain child-free. You will always have to work around his schedule and plan that if you wanna see him X day he will likely have to work his schedule around making that happen because 2 other people are involved he needs to communicate availability with if he is co-parenting in a healthy way with his ex.</t>
  </si>
  <si>
    <t>https://www.reddit.com/r/AmItheAsshole/comments/1ax5zmp/aita_for_not_adapting_to_the_shchedule_of_the/krltoy1/</t>
  </si>
  <si>
    <t>krlw26m</t>
  </si>
  <si>
    <t>02-22-2024 14:01:29</t>
  </si>
  <si>
    <t>lilolememe</t>
  </si>
  <si>
    <t>I'm going with YTA because you never want kids, and she will always be his priority.  Don't date single dads if you don't want kids and want to be childfree.  You won't be able to have that lifestyle with this guy.</t>
  </si>
  <si>
    <t>https://www.reddit.com/r/AmItheAsshole/comments/1ax5zmp/aita_for_not_adapting_to_the_shchedule_of_the/krlw26m/</t>
  </si>
  <si>
    <t>"Asshole Aficionado [13]"</t>
  </si>
  <si>
    <t>krm1bjy</t>
  </si>
  <si>
    <t>02-22-2024 14:36:22</t>
  </si>
  <si>
    <t>yebekko3344</t>
  </si>
  <si>
    <t>NTA. Good grief, I think everyone needs a collective deep breath. You didn’t ask him to change his schedule and he didn’t inform you that he had. That is all on HIM, and his poor  communication. 
Had he simply told you “I’m spending time with my child that day, so am unavailable” this could have all been avoided. 
You can be child free and date someone with a child. You didn’t “sign up” for anything.
That said, it sounds like he is a poor communicator and quick to blame others. Child aside, you should probably take a hard look at that red flag before proceeding.</t>
  </si>
  <si>
    <t>https://www.reddit.com/r/AmItheAsshole/comments/1ax5zmp/aita_for_not_adapting_to_the_shchedule_of_the/krm1bjy/</t>
  </si>
  <si>
    <t>krlx19q</t>
  </si>
  <si>
    <t>02-22-2024 14:08:11</t>
  </si>
  <si>
    <t>elbowbunny</t>
  </si>
  <si>
    <t>YTAH for hooking up with a dad if you’re Childfree.
He’s an AH too if he knows you’re Childfree but is interested in this relationship.
YTAH for ‘hinting’ that you’d be coming over rather than making a firm plan. Yeah, he should’ve checked before changing his visitation so that’s on him, but how heavily did you hint? A casual mention? 
Guessing it was a little more than that for him to swap the kid’s schedule around. It’s also a little odd that the date of an ‘important’ gym session wasn’t set well in advance tbh.</t>
  </si>
  <si>
    <t>https://www.reddit.com/r/AmItheAsshole/comments/1ax5zmp/aita_for_not_adapting_to_the_shchedule_of_the/krlx19q/</t>
  </si>
  <si>
    <t>krlxvhp</t>
  </si>
  <si>
    <t>02-22-2024 14:13:52</t>
  </si>
  <si>
    <t>ginger_ryn</t>
  </si>
  <si>
    <t>i mean. YTA for dating a guy with a kid when you’re not willing to be flexible with your schedule and have open communication with him about it</t>
  </si>
  <si>
    <t>https://www.reddit.com/r/AmItheAsshole/comments/1ax5zmp/aita_for_not_adapting_to_the_shchedule_of_the/krlxvhp/</t>
  </si>
  <si>
    <t>krly6we</t>
  </si>
  <si>
    <t>02-22-2024 14:16:01</t>
  </si>
  <si>
    <t>LastStopOcelot</t>
  </si>
  <si>
    <t>If one of my parents told me they were dating someone who called themselves “childfree” and I was a child I would simply cut contact. 
You and him def deserve each other.</t>
  </si>
  <si>
    <t>https://www.reddit.com/r/AmItheAsshole/comments/1ax5zmp/aita_for_not_adapting_to_the_shchedule_of_the/krly6we/</t>
  </si>
  <si>
    <t>krludao</t>
  </si>
  <si>
    <t>02-22-2024 13:49:48</t>
  </si>
  <si>
    <t>Apart-Ad-6518</t>
  </si>
  <si>
    <t>Going with NAH
This relationship probably isn't going to go very far. No one's fault: you just don't seem compatible.</t>
  </si>
  <si>
    <t>https://www.reddit.com/r/AmItheAsshole/comments/1ax5zmp/aita_for_not_adapting_to_the_shchedule_of_the/krludao/</t>
  </si>
  <si>
    <t>"Colo-rectal Surgeon [38]"</t>
  </si>
  <si>
    <t>krlv0vv</t>
  </si>
  <si>
    <t>02-22-2024 13:54:19</t>
  </si>
  <si>
    <t>breathemusic14</t>
  </si>
  <si>
    <t>ESah, poor communication all around, but as a child free person who has dated someone with children and realized that it just doesn't work.... Don't do it. You didn't say childless but open to kids. You said child free. Indicating you do not want kids. Being in a relationship with a parent means that eventually you will have to take on a parental role if you ever intend to cohabitate or get serious. So just stop and recognize that a parent's lifestyle will never mesh with the lifestyle you want.</t>
  </si>
  <si>
    <t>https://www.reddit.com/r/AmItheAsshole/comments/1ax5zmp/aita_for_not_adapting_to_the_shchedule_of_the/krlv0vv/</t>
  </si>
  <si>
    <t>"Colo-rectal Surgeon [30]"</t>
  </si>
  <si>
    <t>krlpii6</t>
  </si>
  <si>
    <t>02-22-2024 13:14:26</t>
  </si>
  <si>
    <t>LongHardWinter</t>
  </si>
  <si>
    <t>NAH. This is a tough situation for everyone and it’s okay for you to feel frustrated about it. I think it’s okay to ask him to be more consistent and understanding about how this is affecting you. But if he can’t, he just may not be able to date right now.</t>
  </si>
  <si>
    <t>https://www.reddit.com/r/AmItheAsshole/comments/1ax5zmp/aita_for_not_adapting_to_the_shchedule_of_the/krlpii6/</t>
  </si>
  <si>
    <t>krlx8m5</t>
  </si>
  <si>
    <t>Advanced-Royal8967</t>
  </si>
  <si>
    <t>You’re not compatible, he will (and should!) always put his daughter before you, and it seems that’s a problem for you. Don’t expect this to change, even when you’re « more serious ». 
No real AH here either way, the you’re just not meant to be together.</t>
  </si>
  <si>
    <t>https://www.reddit.com/r/AmItheAsshole/comments/1ax5zmp/aita_for_not_adapting_to_the_shchedule_of_the/krlx8m5/</t>
  </si>
  <si>
    <t>krlxvyo</t>
  </si>
  <si>
    <t>02-22-2024 14:13:58</t>
  </si>
  <si>
    <t>Uragirimono</t>
  </si>
  <si>
    <t>https://www.reddit.com/r/AmItheAsshole/comments/1ax5zmp/aita_for_not_adapting_to_the_shchedule_of_the/krlxvyo/</t>
  </si>
  <si>
    <t>krlv66t</t>
  </si>
  <si>
    <t>02-22-2024 13:55:21</t>
  </si>
  <si>
    <t>DELILAHBELLE2605</t>
  </si>
  <si>
    <t>ESH. Don’t date a man with kids though.  You’re not bothered by the fact his kid exists?  Ummmmm ok.  You don’t need to just tolerate the kid if it’s going to be long term.  What if one day he has full custody?  If you want to remain child free, which is totally totally cool, you’d be better off dating a guy with no kids.  Because schedule changes etc happen all the time.  Among other things.</t>
  </si>
  <si>
    <t>https://www.reddit.com/r/AmItheAsshole/comments/1ax5zmp/aita_for_not_adapting_to_the_shchedule_of_the/krlv66t/</t>
  </si>
  <si>
    <t>krlzqwl</t>
  </si>
  <si>
    <t>02-22-2024 14:26:11</t>
  </si>
  <si>
    <t>Rude_Independence_14</t>
  </si>
  <si>
    <t>You flaked over an important gym class? YTA.</t>
  </si>
  <si>
    <t>https://www.reddit.com/r/AmItheAsshole/comments/1ax5zmp/aita_for_not_adapting_to_the_shchedule_of_the/krlzqwl/</t>
  </si>
  <si>
    <t>krlta78</t>
  </si>
  <si>
    <t>02-22-2024 13:42:01</t>
  </si>
  <si>
    <t>Sufficient_Lynx7869</t>
  </si>
  <si>
    <t>NTA can't respond to info you don't know. 
2 items:
1.  His communication skills are poor.
2.  His temper seems quick.</t>
  </si>
  <si>
    <t>https://www.reddit.com/r/AmItheAsshole/comments/1ax5zmp/aita_for_not_adapting_to_the_shchedule_of_the/krlta78/</t>
  </si>
  <si>
    <t>krlqbzl</t>
  </si>
  <si>
    <t>02-22-2024 13:20:35</t>
  </si>
  <si>
    <t>cweibs</t>
  </si>
  <si>
    <t>I wouldn’t say you are the asshole. Having kids is hard. I’m married and it’s tough for my wife and I to manage our work schedule and childcare coverage every week. It’s possible he is just frustrated about all the general juggling he has to do to see his daughter and it is all just a misunderstanding. I would suggest just sitting down and talking to him about it. Lay out what you said here and get on the same page. With having kids communication is the most important thing so I would start there. Good luck!</t>
  </si>
  <si>
    <t>https://www.reddit.com/r/AmItheAsshole/comments/1ax5zmp/aita_for_not_adapting_to_the_shchedule_of_the/krlqbzl/</t>
  </si>
  <si>
    <t>krlscjl</t>
  </si>
  <si>
    <t>02-22-2024 13:35:21</t>
  </si>
  <si>
    <t>SamSpayedPI</t>
  </si>
  <si>
    <t>NTA
You're not a mind reader. 
Tell him, "If I ask to see you one day when you're supposed to be seeing your daughter: please tell me, 'that's my day with DD: can we do it Sunday instead?' I had no idea when I made the plans (or when I cancelled them) that I was interfering with your plans with your daughter. You need to *tell* me this."
That said, why are you dating this guy if you "never want kids"? He *has* a kid and that's *never* going to change, so why are you even contemplating getting serious with him?</t>
  </si>
  <si>
    <t>https://www.reddit.com/r/AmItheAsshole/comments/1ax5zmp/aita_for_not_adapting_to_the_shchedule_of_the/krlscjl/</t>
  </si>
  <si>
    <t>"Craptain [178]"</t>
  </si>
  <si>
    <t>krlv7e3</t>
  </si>
  <si>
    <t>02-22-2024 13:55:35</t>
  </si>
  <si>
    <t>HotPinkMesss</t>
  </si>
  <si>
    <t>NAH but why are you even dating someone with a kid? If you don't want your life to be affected by kids, don't date someone who has one. A parent will always be a parent and a parent who prioritizes his partner over his kid is an asshole so why even date such a person? Just break it off now that you're not yet serious.</t>
  </si>
  <si>
    <t>https://www.reddit.com/r/AmItheAsshole/comments/1ax5zmp/aita_for_not_adapting_to_the_shchedule_of_the/krlv7e3/</t>
  </si>
  <si>
    <t>krlx826</t>
  </si>
  <si>
    <t>02-22-2024 14:09:29</t>
  </si>
  <si>
    <t>No_Championship3303</t>
  </si>
  <si>
    <t>NTA- it doesn’t sound like you are expecting him to prioritize you over his daughter. He changed his schedule to see you and you weren’t aware of this. He is the one rearranging seeing his daughter, not OP.</t>
  </si>
  <si>
    <t>https://www.reddit.com/r/AmItheAsshole/comments/1ax5zmp/aita_for_not_adapting_to_the_shchedule_of_the/krlx826/</t>
  </si>
  <si>
    <t>krlxfow</t>
  </si>
  <si>
    <t>02-22-2024 14:10:54</t>
  </si>
  <si>
    <t>AdAccomplished6870</t>
  </si>
  <si>
    <t>You are NTA, but you should not date a man with a kid.  Your lifestyle, priorities, and values will not match up with his.  And that is OK, but it is not going to work out.</t>
  </si>
  <si>
    <t>https://www.reddit.com/r/AmItheAsshole/comments/1ax5zmp/aita_for_not_adapting_to_the_shchedule_of_the/krlxfow/</t>
  </si>
  <si>
    <t>krlxm2q</t>
  </si>
  <si>
    <t>02-22-2024 14:12:05</t>
  </si>
  <si>
    <t>Gomesi</t>
  </si>
  <si>
    <t>NTA but for a gym class? Can’t you go the a gym class another day? At least at my yoga studio the classes run on a schedule which rotates. No big deal to you, but he rearranged things in his life *for you*. Maybe be more considerate or this isn’t the relationship for you.</t>
  </si>
  <si>
    <t>https://www.reddit.com/r/AmItheAsshole/comments/1ax5zmp/aita_for_not_adapting_to_the_shchedule_of_the/krlxm2q/</t>
  </si>
  <si>
    <t>krlz7ps</t>
  </si>
  <si>
    <t>02-22-2024 14:22:43</t>
  </si>
  <si>
    <t>Goalie_LAX_21093</t>
  </si>
  <si>
    <t>For this specific situation, NTA.  He didn't actually TELL you he changed his schedule.  You can't read his mind.
But past that - I agree w/ a lot of others.  You need to be more honest with yourself about what you want and expect.  he has an 8yo.  Joint custody or not- he has a YOUNG child who will be a huge factor in his life.  If you don't want kids.... well, I don't think dating a guy w/ a young child is the way to go then!</t>
  </si>
  <si>
    <t>https://www.reddit.com/r/AmItheAsshole/comments/1ax5zmp/aita_for_not_adapting_to_the_shchedule_of_the/krlz7ps/</t>
  </si>
  <si>
    <t>krlzaj8</t>
  </si>
  <si>
    <t>02-22-2024 14:23:15</t>
  </si>
  <si>
    <t>Kowai03</t>
  </si>
  <si>
    <t>I love childfree people who think they're going to come before a single parent's kid or who are shocked, SHOCKED that a single parent has to make childcare arrangements or can't be free at zero notice.</t>
  </si>
  <si>
    <t>https://www.reddit.com/r/AmItheAsshole/comments/1ax5zmp/aita_for_not_adapting_to_the_shchedule_of_the/krlzaj8/</t>
  </si>
  <si>
    <t>krm01yd</t>
  </si>
  <si>
    <t>02-22-2024 14:28:11</t>
  </si>
  <si>
    <t>Cherubness89</t>
  </si>
  <si>
    <t>You don't see it as a big deal because you don't have and don't want children. Yes it's a hell of a big deal. His daughter should always come first and he has set days to see her, and that should change only if the daughter has something going on or she's poorly. Or a few other exceptions. Not at the whim of the parents for a damn date. Especially for your totally inconsiderate reason of the bloody gym.
You have your timetable that you can do as you please with. His will be more rigid and often change due to the needs of his Child.
The fact you see nothing wrong with this and want to be child free, and don't care about/didn't think about the issues you would cause for him makes you the wrong adult for him to be with.
You guys need to go your separate ways. Also if you want to be child free. Date a man whose child free. Or it will always go wrong somewhere. No child wants their parents partner to be so damn inconsiderate even if she isn't their step parent. Wow. YTA</t>
  </si>
  <si>
    <t>https://www.reddit.com/r/AmItheAsshole/comments/1ax5zmp/aita_for_not_adapting_to_the_shchedule_of_the/krm01yd/</t>
  </si>
  <si>
    <t>krm0gqq</t>
  </si>
  <si>
    <t>02-22-2024 14:30:52</t>
  </si>
  <si>
    <t>WaxxxingCrescent</t>
  </si>
  <si>
    <t>You will both be the A to each other if you don’t consider something extremely critical ASAP.
I’m as childfree as it gets - I even got a freaking bisalp. I’m going to be transparent with you: childfree people and parents should not date. You will always be expected to be involved in a child’s life in some capacity. Also, you will need to be much more careful when scheduling time with a significant other. And honestly? That’s not unreasonable because children are a huge life priority, especially young ones - but even older children can quickly turn you into a grandparent. You will always have very different priorities and relationship expectations from parents. It’s not a good arrangement for you, the guy you’re dating, or his child. You all deserve better.
If you truly do not wish to be a parent or a grandparent one day, reconsider this arrangement. Additionally, childfree is different from childless. Childfree people NEVER want children or even grandchildren, aren’t on the fence about it, and actively choose to not be a parent. Childless people either can’t have kids or are on the fence.</t>
  </si>
  <si>
    <t>https://www.reddit.com/r/AmItheAsshole/comments/1ax5zmp/aita_for_not_adapting_to_the_shchedule_of_the/krm0gqq/</t>
  </si>
  <si>
    <t>krm65i8</t>
  </si>
  <si>
    <t>02-22-2024 15:06:27</t>
  </si>
  <si>
    <t>LadyM80</t>
  </si>
  <si>
    <t>I don't think anyone is really being an asshole here. Since OP hasn't been involved with people with kids before, she needs to be educated on how parenting agreements work. They're not casual plans, and changing them can be difficult if not impossible. Plus, changes can send bad messages to the child. 
The man is also not an AH. He's trying to see his daughter plus have a relationship with OP.
And I don't really fault the OP for going to a gym class. Taking care of her physical health is important, the whole "put your own oxygen mask on first" thing.</t>
  </si>
  <si>
    <t>https://www.reddit.com/r/AmItheAsshole/comments/1ax5zmp/aita_for_not_adapting_to_the_shchedule_of_the/krm65i8/</t>
  </si>
  <si>
    <t>krlqyez</t>
  </si>
  <si>
    <t>02-22-2024 13:25:10</t>
  </si>
  <si>
    <t>NTA you guys could communicate better but you're still feeling each other out, I get it. You made a mistake and it's one day early in the relationship, whatever. He told you what's up and now you know and can be more mindful next time. Him calling you an asshole over this is kind of extreme and I'd be wary. It's normal he'd be bummed, but not normal to be heated over a change of plans this early on. Maybe he's in his feelings over dating someone who didn't seamlessly slide into the perfectly understanding partner-of-a-single-parent role, and he can perceive that as you being inconsiderate but you didn't know he'd change up his kid's schedule and that's not your fault, even if he has feelings about it.</t>
  </si>
  <si>
    <t>https://www.reddit.com/r/AmItheAsshole/comments/1ax5zmp/aita_for_not_adapting_to_the_shchedule_of_the/krlqyez/</t>
  </si>
  <si>
    <t>krluaj8</t>
  </si>
  <si>
    <t>02-22-2024 13:49:16</t>
  </si>
  <si>
    <t>Hateseveryone11</t>
  </si>
  <si>
    <t>NTA. Since you are routinely accommodating his schedule, seems he could cut you some slack when your plans change.
You didn't ask him to change his schedule.  I don't like this guy's entitlement or inability to communicate with your respectfully.  If he actually called you an asshole, that is verbal abuse and I hope you block him.  He seems a little too quick to anger.</t>
  </si>
  <si>
    <t>https://www.reddit.com/r/AmItheAsshole/comments/1ax5zmp/aita_for_not_adapting_to_the_shchedule_of_the/krluaj8/</t>
  </si>
  <si>
    <t>krlw0be</t>
  </si>
  <si>
    <t>02-22-2024 14:01:07</t>
  </si>
  <si>
    <t>TigerGuitarist</t>
  </si>
  <si>
    <t>YTA. “Childfree” as an identity is the cringiest shit ever. Of course he is putting his daughter over you. That how it works. </t>
  </si>
  <si>
    <t>https://www.reddit.com/r/AmItheAsshole/comments/1ax5zmp/aita_for_not_adapting_to_the_shchedule_of_the/krlw0be/</t>
  </si>
  <si>
    <t>krlwtqk</t>
  </si>
  <si>
    <t>02-22-2024 14:06:45</t>
  </si>
  <si>
    <t>GreedyJeweler3862</t>
  </si>
  <si>
    <t>NTA, it’s too early in the relationship to have high expectations about commitment etc. I think you both have something to learn from this and I would definitely have an open conversation about this. You have been unaware of the challenges of having to work with both his, his ex’s, his kids and your schedule and he also hasn’t communicated this, so it’s unfair to expect that of you.
In general when there are kids involved from a previous relationship, planning things can be challenging, since it involves so many people. In normal co-parenting situations there will be scheduled where the child is when. If he wants to swap a day to meet up with you, he will have to arrange this with his ex and it will have to fit in both her and the kids schedule (kid might have play dates, activities, sport, whatever planned). If he has a functioning relationship with his ex, this probably isn’t a problem. But there are also limits to how often you can change this around all the time, both for the ex and also for stability when it comes to the kid. So when he makes a swap like that and you cancel he can’t just swap back or make another change. So it kinda means he has used “one of his swaps” for nothing. Now, there normally aren’t a fixed amount of swaps or anything, but there also isn’t an unlimited amount. If my ex would come ever week and wanted to swap I would probably start to be a bit annoyed or stop accommodating him, if it gets too much. 
So if I was dating someone that would cancel for something pretty unimportant (like a gym class), I would probably also be a little annoyed, because it’s kinda disrespectful for his time.
Now don’t get me wrong, you didn’t know this, both because he didn’t communicate it and because you don’t have experience with it, so you didn’t do anything wrong. At this point in the relationship you don’t really need to have a good reason to cancel. Not feeling like going is good enough to cancel, so him calling you an AH is a bit extreme. But I do think it’s important for you to realize that planning things is more complicated when kids are involved and this can definitely have some impact on your relationship. That doesn’t have to be all bad and it can definitely be managed just fine in most cases, but it’s also fine for you not to want to deal with it.
The best thing you can do is having a good conversation about it and be open with each other about expectations and how you feel.</t>
  </si>
  <si>
    <t>https://www.reddit.com/r/AmItheAsshole/comments/1ax5zmp/aita_for_not_adapting_to_the_shchedule_of_the/krlwtqk/</t>
  </si>
  <si>
    <t>krlpcpb</t>
  </si>
  <si>
    <t>02-22-2024 13:13:12</t>
  </si>
  <si>
    <t>jrm1102</t>
  </si>
  <si>
    <t>NTA - i dont think you have any business dating someone with a child. 
BUT 
it sounds like you asked to see him one day, he agreed and did not tell you he had to rearrange his schedule. Then something came up and you had to cancel, and he flipped out.</t>
  </si>
  <si>
    <t>https://www.reddit.com/r/AmItheAsshole/comments/1ax5zmp/aita_for_not_adapting_to_the_shchedule_of_the/krlpcpb/</t>
  </si>
  <si>
    <t>"Sultan of Sphincter [719]"</t>
  </si>
  <si>
    <t>krlsm0h</t>
  </si>
  <si>
    <t>02-22-2024 13:37:13</t>
  </si>
  <si>
    <t>Apsara7</t>
  </si>
  <si>
    <t>Esh</t>
  </si>
  <si>
    <t>https://www.reddit.com/r/AmItheAsshole/comments/1ax5zmp/aita_for_not_adapting_to_the_shchedule_of_the/krlsm0h/</t>
  </si>
  <si>
    <t>"Craptain [188]"</t>
  </si>
  <si>
    <t>krlwce2</t>
  </si>
  <si>
    <t>PhoeKui</t>
  </si>
  <si>
    <t>Lifelong single parent here.  NAH at this point.
Dating a parent is a learning curve for those without children.
But I urge you to seriously think if a stepchild is what you want.  You used the term ‘childfree’ which means you do not want any children of your own versus ‘childless’ which means you don’t have children yet.
If you forge ahead with a parent you will lose all flexibility of your schedule as your stepchild will always be the priority.  Always.  The only flexibility will be you cancelling your plans as something came up with the stepchild.  For you, only true emergencies will be accommodated in your schedule and OP, gym class is not an emergency.  Think about this: if anything happens to the mom, that child will be living with their dad and you full time … no breaks.
Are you willing to do that?  If not, cut your losses now and stick to men who are childfree as well.  Someone who has or wants kids will never go the distance with someone who doesn’t want any children.  Eventually the opposing views on children will implode the relationship.</t>
  </si>
  <si>
    <t>https://www.reddit.com/r/AmItheAsshole/comments/1ax5zmp/aita_for_not_adapting_to_the_shchedule_of_the/krlwce2/</t>
  </si>
  <si>
    <t>krly3tj</t>
  </si>
  <si>
    <t>02-22-2024 14:15:27</t>
  </si>
  <si>
    <t>Physical_Cause_6073</t>
  </si>
  <si>
    <t>NTA.  Just stop seeing him.  No big whoop.</t>
  </si>
  <si>
    <t>https://www.reddit.com/r/AmItheAsshole/comments/1ax5zmp/aita_for_not_adapting_to_the_shchedule_of_the/krly3tj/</t>
  </si>
  <si>
    <t>krlv3n0</t>
  </si>
  <si>
    <t>02-22-2024 13:54:51</t>
  </si>
  <si>
    <t>Impossible_Ask_3564</t>
  </si>
  <si>
    <t>NTA, it wasn't even a proper plan and really he shouldn't be choosing to change plans with his daughter to see his new g/f either so he's TA to her for that. Anyway yeah, if he was going to change all his plans he should have made sure you were coming first.</t>
  </si>
  <si>
    <t>https://www.reddit.com/r/AmItheAsshole/comments/1ax5zmp/aita_for_not_adapting_to_the_shchedule_of_the/krlv3n0/</t>
  </si>
  <si>
    <t>krlpps3</t>
  </si>
  <si>
    <t>02-22-2024 13:15:58</t>
  </si>
  <si>
    <t>KronkLaSworda</t>
  </si>
  <si>
    <t>NTA
He didn't communicate about when is kid was going to be there. and lashed out instead of calmly explaining the situation.  This is on him to explain when he can/can't see you.  You're not a mind reader.  At least, you're not a good mind reader.  You should learn from the Amazing Kreskin, or better yet, the Amazing Johnathan.</t>
  </si>
  <si>
    <t>https://www.reddit.com/r/AmItheAsshole/comments/1ax5zmp/aita_for_not_adapting_to_the_shchedule_of_the/krlpps3/</t>
  </si>
  <si>
    <t>"Sultan of Sphincter [792]"</t>
  </si>
  <si>
    <t>krlvnif</t>
  </si>
  <si>
    <t>02-22-2024 13:58:41</t>
  </si>
  <si>
    <t>NoFlight5759</t>
  </si>
  <si>
    <t>NTA. Unless he had it abundantly clear that he had his daughter one day that you were unaware of NTA. Unless you are a psychic you wouldn’t have known. Whether it’s a gym class, hair appointment, or work you are allowed to cancel a date. Most people have custody agreements with specific days and holidays. Just ask him what his is a put in on a calendar so you know.</t>
  </si>
  <si>
    <t>https://www.reddit.com/r/AmItheAsshole/comments/1ax5zmp/aita_for_not_adapting_to_the_shchedule_of_the/krlvnif/</t>
  </si>
  <si>
    <t>krlxoiy</t>
  </si>
  <si>
    <t>02-22-2024 14:12:33</t>
  </si>
  <si>
    <t>Effective_Sound_697</t>
  </si>
  <si>
    <t>That’s why child free people should never date a person with kids. You will never be a priority.  Little by little you will become the go to parent.</t>
  </si>
  <si>
    <t>https://www.reddit.com/r/AmItheAsshole/comments/1ax5zmp/aita_for_not_adapting_to_the_shchedule_of_the/krlxoiy/</t>
  </si>
  <si>
    <t>krlper8</t>
  </si>
  <si>
    <t>02-22-2024 13:13:38</t>
  </si>
  <si>
    <t>RegularOps</t>
  </si>
  <si>
    <t>NTA
sounds like he needs to communicate his schedule better or share his calendar with you.</t>
  </si>
  <si>
    <t>https://www.reddit.com/r/AmItheAsshole/comments/1ax5zmp/aita_for_not_adapting_to_the_shchedule_of_the/krlper8/</t>
  </si>
  <si>
    <t>"Asshole Aficionado [14]"</t>
  </si>
  <si>
    <t>krlxneb</t>
  </si>
  <si>
    <t>02-22-2024 14:12:20</t>
  </si>
  <si>
    <t>Big_Currency1328</t>
  </si>
  <si>
    <t>Maybe NTA in this situation but there's definitely something bigger at play here. If you don't want kids, never wanted them, and are never going to want them, you REALLY shouldn't be dating someone with a child. Nothing against either one of you in this situation. But as a parent it's one's job to put their child first. If you're going to get serious with someone with a child, it means both of you will be putting that child first. Anything less isn't fair to the kid. It's totally okay to not want kids. But for the sake of everyone in THIS relationship, child included, it just might be a better course of action to walk away before things get complicated and people get hurt. Again, nothing against you, but it seems like your priorities don't really leave room for a kid. And that's okay. Just don't force it.</t>
  </si>
  <si>
    <t>https://www.reddit.com/r/AmItheAsshole/comments/1ax5zmp/aita_for_not_adapting_to_the_shchedule_of_the/krlxneb/</t>
  </si>
  <si>
    <t>krm1gr2</t>
  </si>
  <si>
    <t>02-22-2024 14:37:17</t>
  </si>
  <si>
    <t>Old_Heat3100</t>
  </si>
  <si>
    <t>Don't date people who can't get a baby sitter or organize their life at all.</t>
  </si>
  <si>
    <t>https://www.reddit.com/r/AmItheAsshole/comments/1ax5zmp/aita_for_not_adapting_to_the_shchedule_of_the/krm1gr2/</t>
  </si>
  <si>
    <t>krm9utg</t>
  </si>
  <si>
    <t>02-22-2024 15:28:23</t>
  </si>
  <si>
    <t>StockRutabaga6606</t>
  </si>
  <si>
    <t>I will never understand people who don't want kids dating people who do. YTA</t>
  </si>
  <si>
    <t>https://www.reddit.com/r/AmItheAsshole/comments/1ax5zmp/aita_for_not_adapting_to_the_shchedule_of_the/krm9utg/</t>
  </si>
  <si>
    <t>krlrtt2</t>
  </si>
  <si>
    <t>02-22-2024 13:31:36</t>
  </si>
  <si>
    <t>Less_Ordinary_8516</t>
  </si>
  <si>
    <t>NTA. Tell him it's up to him to let you know his schedule with his daughter. How are you supposed to know if he doesn't tell you? If he keeps getting mad about stupid things like that, find someone a bit more chill to date!!</t>
  </si>
  <si>
    <t>https://www.reddit.com/r/AmItheAsshole/comments/1ax5zmp/aita_for_not_adapting_to_the_shchedule_of_the/krlrtt2/</t>
  </si>
  <si>
    <t>"Certified Proctologist [22]"</t>
  </si>
  <si>
    <t>krlyvts</t>
  </si>
  <si>
    <t>02-22-2024 14:20:34</t>
  </si>
  <si>
    <t>ConsiderationFun1530</t>
  </si>
  <si>
    <t>NAH- you are certainly entitled to do what you want and he didn’t communicate that he was switching days with his kid for you , but as a Personal Trainer and Group Ex Instructor, none of my classes are so crucial that it’s worth this kind of drama.  I get that your workouts are an integral part of your well-being, because they absolutely are, but a specific class at a specific time is a want and not a need.  You can do another class or another workout at a different time that day or the day before or the day after.  
   You aren’t “serious” yet and you are showing him that he isn’t a priority, so go ahead and end things before it gets too messy.  You like him, but his life doesn’t mesh with your life.  None of this makes you (or him) a bad person, it’s just not a great match.</t>
  </si>
  <si>
    <t>https://www.reddit.com/r/AmItheAsshole/comments/1ax5zmp/aita_for_not_adapting_to_the_shchedule_of_the/krlyvts/</t>
  </si>
  <si>
    <t>krlyxxy</t>
  </si>
  <si>
    <t>02-22-2024 14:20:57</t>
  </si>
  <si>
    <t>Dentheloprova</t>
  </si>
  <si>
    <t>If you prefer a gym class than seeing him, l think you dont actually like him that much.</t>
  </si>
  <si>
    <t>https://www.reddit.com/r/AmItheAsshole/comments/1ax5zmp/aita_for_not_adapting_to_the_shchedule_of_the/krlyxxy/</t>
  </si>
  <si>
    <t>krlz87r</t>
  </si>
  <si>
    <t>02-22-2024 14:22:49</t>
  </si>
  <si>
    <t>WhoKnewHomesteading</t>
  </si>
  <si>
    <t>Do t date someone with a kid if you don’t want kids.  It’s not fair to him or the kid.  YTA.</t>
  </si>
  <si>
    <t>https://www.reddit.com/r/AmItheAsshole/comments/1ax5zmp/aita_for_not_adapting_to_the_shchedule_of_the/krlz87r/</t>
  </si>
  <si>
    <t>krlz94d</t>
  </si>
  <si>
    <t>02-22-2024 14:22:59</t>
  </si>
  <si>
    <t>kadie0636</t>
  </si>
  <si>
    <t>As someone who is vehemenetly child-free by choice and dated someone who had not one but two kids, I can empathize with the schedule difficulty. I only saw him once a week, and while I was able to be around his kids and did end up really enjoy being around them, it was still HARD to schedule adjust, and I spent a lot of time dealing with being by myself in a relationship. And that feeling wasn't great. So I get it. Ultimately that relationship ended not because of the kids, but for an unrelated matter, but I can tell you from experience that now that I am in a relationship where I don't have to schedule around kids' hectic schedules, it's much less overwhelming.   
Godspeed. :-)   
Oh also: NTA.</t>
  </si>
  <si>
    <t>https://www.reddit.com/r/AmItheAsshole/comments/1ax5zmp/aita_for_not_adapting_to_the_shchedule_of_the/krlz94d/</t>
  </si>
  <si>
    <t>krlzgnf</t>
  </si>
  <si>
    <t>02-22-2024 14:24:21</t>
  </si>
  <si>
    <t>jessicaskies</t>
  </si>
  <si>
    <t>I mean YTA for wanting to be child free but dating a guy with a kid. Do you choose to not meet her or does he not want you to meet her? If you cant be around the kid then it’s a big thing to cancel plans if he’s already arranged to have someone look after his kid. He’s not asking you to change your schedule for his kid, you arrange to meet and then cancelled. People with kids are a lot less flexible he can’t just drop his kid any time you want to hang out with him</t>
  </si>
  <si>
    <t>https://www.reddit.com/r/AmItheAsshole/comments/1ax5zmp/aita_for_not_adapting_to_the_shchedule_of_the/krlzgnf/</t>
  </si>
  <si>
    <t>krlzhg3</t>
  </si>
  <si>
    <t>02-22-2024 14:24:30</t>
  </si>
  <si>
    <t>Cheap_Doughnut7887</t>
  </si>
  <si>
    <t>NTA, you didn't know he changed his schedule with his daughter. Doest sound like you're going to be very compatible though. You should like you're pretty carefree and used to just going with the flow but he doesn't have that luxury. Hopefully things will even out with the way you guys work your own schedule but if you don't think that's likely, have a think about whether you will be able to manage this kinda thing long-term.</t>
  </si>
  <si>
    <t>https://www.reddit.com/r/AmItheAsshole/comments/1ax5zmp/aita_for_not_adapting_to_the_shchedule_of_the/krlzhg3/</t>
  </si>
  <si>
    <t>krlzlqc</t>
  </si>
  <si>
    <t>02-22-2024 14:25:16</t>
  </si>
  <si>
    <t>calling_water</t>
  </si>
  <si>
    <t>ESH, but basically this is down to lack of clear communication from both of you. You shouldn’t have been hinting and then bailing when you had existing plans, and he shouldn’t have rearranged his schedule based on a hint. YTA if you would have been disappointed if he wasn’t available for your hint.
It sounds like the two of you need to work out some agreement for clear communication of concrete plans. And if you expect someone to be so flexible that you can hint at dates and then retract, you shouldn’t be dating anyone much less someone who has significant existing commitments.</t>
  </si>
  <si>
    <t>https://www.reddit.com/r/AmItheAsshole/comments/1ax5zmp/aita_for_not_adapting_to_the_shchedule_of_the/krlzlqc/</t>
  </si>
  <si>
    <t>krlzmw6</t>
  </si>
  <si>
    <t>02-22-2024 14:25:28</t>
  </si>
  <si>
    <t>NoGuarantee3961</t>
  </si>
  <si>
    <t>Its not necessarily 'only' about the kid, but when you get some obligations, responsiblities, etc, especially in non flexible environments, moving meetings around can be as big of a pain as with kids....so yeah, there are lots of people that kind of need to plan things out and shift schedules during the week, and it isn't even necessarily kid focused.
In this case, yeah, changes to kid schedules do need to be pre planned, because there are multiple people involved, and if I were him, I'd be really annoyed, because 'ooh, instead I'm going to an important gym class' ....I'm not running down gym classes, but unless the number one fitness influencer in the country is coming to run Zumba next tuesday, its a gym class, don't they do those all the time?
I do think that, as you are getting into your 30's, whether you are dealing with kids or not, you're likely to run into partners having other significant obligations that are difficult to move around, especially if they are career minded/focused.</t>
  </si>
  <si>
    <t>https://www.reddit.com/r/AmItheAsshole/comments/1ax5zmp/aita_for_not_adapting_to_the_shchedule_of_the/krlzmw6/</t>
  </si>
  <si>
    <t>krm06j0</t>
  </si>
  <si>
    <t>02-22-2024 14:29:01</t>
  </si>
  <si>
    <t>Initial_Warning5245</t>
  </si>
  <si>
    <t>Op soft YTA. 
I think this is not the right person for you.</t>
  </si>
  <si>
    <t>https://www.reddit.com/r/AmItheAsshole/comments/1ax5zmp/aita_for_not_adapting_to_the_shchedule_of_the/krm06j0/</t>
  </si>
  <si>
    <t>krm09o3</t>
  </si>
  <si>
    <t>02-22-2024 14:29:35</t>
  </si>
  <si>
    <t>sparksgirl1223</t>
  </si>
  <si>
    <t>Honestly, if you don't want kids, and you aren't even serious yet, I'd part ways.  You say you don't want kids, but he has one and you're ok with it...for now. You're more likely than not going to start resenting having to work around her. Save yourself and him the heartache ans annoyance and move on.
No one is the AH or even sucky here. You just have different lives that don't mesh</t>
  </si>
  <si>
    <t>https://www.reddit.com/r/AmItheAsshole/comments/1ax5zmp/aita_for_not_adapting_to_the_shchedule_of_the/krm09o3/</t>
  </si>
  <si>
    <t>krm0cdm</t>
  </si>
  <si>
    <t>02-22-2024 14:30:04</t>
  </si>
  <si>
    <t>ImaginaryStandard293</t>
  </si>
  <si>
    <t>What would happen if this did get serious? Would you still not want to be around his kid? What would happen if you moved in together? Would you expect to leave when his kid is over? Or, would you tell him his kid is not allowed in the home? 
It just sounds like you are not compatible with him. He has obligations as a parent. That kid should always come first. It's only been a month. Just break it off so you can find someone who is also child free and let him find someone who can handle having a child in their life. 
ESH. It doesn't seem like either of you really thought this through before getting together.</t>
  </si>
  <si>
    <t>https://www.reddit.com/r/AmItheAsshole/comments/1ax5zmp/aita_for_not_adapting_to_the_shchedule_of_the/krm0cdm/</t>
  </si>
  <si>
    <t>krm0k7x</t>
  </si>
  <si>
    <t>02-22-2024 14:31:29</t>
  </si>
  <si>
    <t>LingonberryOne9470</t>
  </si>
  <si>
    <t>I want a dating app for people with common sense.</t>
  </si>
  <si>
    <t>https://www.reddit.com/r/AmItheAsshole/comments/1ax5zmp/aita_for_not_adapting_to_the_shchedule_of_the/krm0k7x/</t>
  </si>
  <si>
    <t>krm0nom</t>
  </si>
  <si>
    <t>02-22-2024 14:32:07</t>
  </si>
  <si>
    <t>Artistic_Chapter_355</t>
  </si>
  <si>
    <t>I am always amazed by posts from folks who never want kids dating someone who has kids. If the relationship gets serious, then a childfree existence is no longer possible.</t>
  </si>
  <si>
    <t>https://www.reddit.com/r/AmItheAsshole/comments/1ax5zmp/aita_for_not_adapting_to_the_shchedule_of_the/krm0nom/</t>
  </si>
  <si>
    <t>krm0rcd</t>
  </si>
  <si>
    <t>02-22-2024 14:32:47</t>
  </si>
  <si>
    <t>BulkyCaterpillar4240</t>
  </si>
  <si>
    <t>YTA. Children are always priority and he has a set schedule of visitation times, you have to realize that changing this schedule also affects the mother’s schedule. He doesn’t get to see his child every day, therefore his time with his child is precious. This is the reality of dating people with children.</t>
  </si>
  <si>
    <t>https://www.reddit.com/r/AmItheAsshole/comments/1ax5zmp/aita_for_not_adapting_to_the_shchedule_of_the/krm0rcd/</t>
  </si>
  <si>
    <t>krm0t2z</t>
  </si>
  <si>
    <t>02-22-2024 14:33:06</t>
  </si>
  <si>
    <t>1972HPclassic</t>
  </si>
  <si>
    <t>Please just walk away, for the sake of your sanity and the wellbeing of that little girl. This is simply not a good match. YTA</t>
  </si>
  <si>
    <t>https://www.reddit.com/r/AmItheAsshole/comments/1ax5zmp/aita_for_not_adapting_to_the_shchedule_of_the/krm0t2z/</t>
  </si>
  <si>
    <t>krm0tmq</t>
  </si>
  <si>
    <t>02-22-2024 14:33:12</t>
  </si>
  <si>
    <t>Big_Ambition_8723</t>
  </si>
  <si>
    <t>You should prob date someone without kids if you don’t want kids.</t>
  </si>
  <si>
    <t>https://www.reddit.com/r/AmItheAsshole/comments/1ax5zmp/aita_for_not_adapting_to_the_shchedule_of_the/krm0tmq/</t>
  </si>
  <si>
    <t>krm0uxn</t>
  </si>
  <si>
    <t>02-22-2024 14:33:26</t>
  </si>
  <si>
    <t>jesouhaite</t>
  </si>
  <si>
    <t>YTA for walking yourself into a situation that you've self-proclaimed you never want to be in. Your child-free lifestyle doesn't fit with his. Respecting his visitation with his kid is like probably his lowest level of basic expectation from a significant other.</t>
  </si>
  <si>
    <t>https://www.reddit.com/r/AmItheAsshole/comments/1ax5zmp/aita_for_not_adapting_to_the_shchedule_of_the/krm0uxn/</t>
  </si>
  <si>
    <t>krm0vj2</t>
  </si>
  <si>
    <t>02-22-2024 14:33:32</t>
  </si>
  <si>
    <t>molewarp</t>
  </si>
  <si>
    <t>NTA.
However, as a fellow no-kids person, he is not the one for you.  The child WILL take precedence, always - that's supposed to happen.</t>
  </si>
  <si>
    <t>https://www.reddit.com/r/AmItheAsshole/comments/1ax5zmp/aita_for_not_adapting_to_the_shchedule_of_the/krm0vj2/</t>
  </si>
  <si>
    <t>krm0xtu</t>
  </si>
  <si>
    <t>02-22-2024 14:33:56</t>
  </si>
  <si>
    <t>Usual-Plenty1485</t>
  </si>
  <si>
    <t>YTA please go out with a man in a similar place in life to yourself</t>
  </si>
  <si>
    <t>https://www.reddit.com/r/AmItheAsshole/comments/1ax5zmp/aita_for_not_adapting_to_the_shchedule_of_the/krm0xtu/</t>
  </si>
  <si>
    <t>krm0y3n</t>
  </si>
  <si>
    <t>02-22-2024 14:33:58</t>
  </si>
  <si>
    <t>Shai7809</t>
  </si>
  <si>
    <t>YTA - His priority is and should remain his child.  As a child free person you really aren't compatible with him.</t>
  </si>
  <si>
    <t>https://www.reddit.com/r/AmItheAsshole/comments/1ax5zmp/aita_for_not_adapting_to_the_shchedule_of_the/krm0y3n/</t>
  </si>
  <si>
    <t>krm0yfy</t>
  </si>
  <si>
    <t>02-22-2024 14:34:02</t>
  </si>
  <si>
    <t>GrammaBear707</t>
  </si>
  <si>
    <t>NTA but rethink dating men with children whose needs they put first.</t>
  </si>
  <si>
    <t>https://www.reddit.com/r/AmItheAsshole/comments/1ax5zmp/aita_for_not_adapting_to_the_shchedule_of_the/krm0yfy/</t>
  </si>
  <si>
    <t>krm0zn3</t>
  </si>
  <si>
    <t>02-22-2024 14:34:15</t>
  </si>
  <si>
    <t>missdolly23</t>
  </si>
  <si>
    <t>YTA but softly. 
Work on your communication. It wouldn’t matter if he had a kid, worked for himself, had a busy social life. Saying you will see someone and then cancelling (even if you said it was a hint which he took for a request?) is bad form. Then assuming he can just swap around days seeing his kid is naive. Replace kid with important customer in this scenario. It doesn’t matter if you have no experience of kids, you have experience with people right? 
I’d you’re in a serious relationship or not doesn’t really matter - if you said ‘we should meet on Tuesday’ and then change plans with someone who has commitments elsewhere, it’s a bit rubbish to disregard the meet.</t>
  </si>
  <si>
    <t>https://www.reddit.com/r/AmItheAsshole/comments/1ax5zmp/aita_for_not_adapting_to_the_shchedule_of_the/krm0zn3/</t>
  </si>
  <si>
    <t>krm1169</t>
  </si>
  <si>
    <t>02-22-2024 14:34:32</t>
  </si>
  <si>
    <t>anroar1</t>
  </si>
  <si>
    <t>I’m gonna say ntah only cause as a grown man he could of said yeah that’s not gonna work for me</t>
  </si>
  <si>
    <t>https://www.reddit.com/r/AmItheAsshole/comments/1ax5zmp/aita_for_not_adapting_to_the_shchedule_of_the/krm1169/</t>
  </si>
  <si>
    <t>krm11oq</t>
  </si>
  <si>
    <t>02-22-2024 14:34:38</t>
  </si>
  <si>
    <t>reality_junkie_xo</t>
  </si>
  <si>
    <t>YTA. If you want to be childfree, you don't date someone with a child.</t>
  </si>
  <si>
    <t>https://www.reddit.com/r/AmItheAsshole/comments/1ax5zmp/aita_for_not_adapting_to_the_shchedule_of_the/krm11oq/</t>
  </si>
  <si>
    <t>krm14jm</t>
  </si>
  <si>
    <t>02-22-2024 14:35:08</t>
  </si>
  <si>
    <t>QuesoDelDiablos</t>
  </si>
  <si>
    <t>NAH. It looked like a garden variety misunderstanding. I have no idea why people are bending over backwards to vilify you. </t>
  </si>
  <si>
    <t>https://www.reddit.com/r/AmItheAsshole/comments/1ax5zmp/aita_for_not_adapting_to_the_shchedule_of_the/krm14jm/</t>
  </si>
  <si>
    <t>"Certified Proctologist [24]"</t>
  </si>
  <si>
    <t>krm1bnl</t>
  </si>
  <si>
    <t>panda_sniper---</t>
  </si>
  <si>
    <t>I get where you're coming from. I never wanted kids, and before I met my current wife I never really dated anyone with kids. She has 3. I didn't know what to expect as far as being a step parent would be. It's not something you can know without experiencing it unfortunately. My suggestion is to break it off. I love my wife, but had I known the amount of stuff I would have had to do with her kids I doubt I would have dated her. I know that sounds awful, but it's like I said, you can't know what it's like until you experience it. 
From my perspective I say NTA, because I was basically where you are now.</t>
  </si>
  <si>
    <t>https://www.reddit.com/r/AmItheAsshole/comments/1ax5zmp/aita_for_not_adapting_to_the_shchedule_of_the/krm1bnl/</t>
  </si>
  <si>
    <t>krm1c6v</t>
  </si>
  <si>
    <t>02-22-2024 14:36:28</t>
  </si>
  <si>
    <t>KieshaK</t>
  </si>
  <si>
    <t>YTA. If you don’t want kids, don’t date a man who has kids.</t>
  </si>
  <si>
    <t>https://www.reddit.com/r/AmItheAsshole/comments/1ax5zmp/aita_for_not_adapting_to_the_shchedule_of_the/krm1c6v/</t>
  </si>
  <si>
    <t>krm1ezv</t>
  </si>
  <si>
    <t>02-22-2024 14:36:58</t>
  </si>
  <si>
    <t>Used_Mark_7911</t>
  </si>
  <si>
    <t>YTA - if you never want kids you really shouldn’t date a guy with kids.  
Changing plans last-minute is rude and inconsiderate even if he hadn’t moved around his schedule for you.  A gym class doesn’t qualify as an acceptable excuse for doing this.</t>
  </si>
  <si>
    <t>https://www.reddit.com/r/AmItheAsshole/comments/1ax5zmp/aita_for_not_adapting_to_the_shchedule_of_the/krm1ezv/</t>
  </si>
  <si>
    <t>krm1gsv</t>
  </si>
  <si>
    <t>LibelleFairy</t>
  </si>
  <si>
    <t>evidently, the fact that he has an 8yo kid *does* bother you, because it has practical implications for your relationship that annoy you
it's perfectly fine to want a kid-free life, in which case this partner isn't a good match for you
if you *do* want a relationship with someone who is a parent, you are going to have to adapt around the needs of the child, and that will mean planning out clear schedules in advance and committing to them, accepting that there will be occasions when you will miss out on things that matter to you, like a gym class
welcome to adulthood</t>
  </si>
  <si>
    <t>https://www.reddit.com/r/AmItheAsshole/comments/1ax5zmp/aita_for_not_adapting_to_the_shchedule_of_the/krm1gsv/</t>
  </si>
  <si>
    <t>krm1h2k</t>
  </si>
  <si>
    <t>02-22-2024 14:37:20</t>
  </si>
  <si>
    <t>squeakylittlecat</t>
  </si>
  <si>
    <t>NAH, but you're not compatible. If it gets serious, you're going to be a step parent and possibly have to take the child somewhere or deal with a sick kid ruining plans. 
I feel like there might be more that you're not telling us as far as this last incident goes. Why would he have to change his visitation schedule if it's "not a big deal?"  I feel like you might have pressured him in the past. 
But you're not compatible. He may be great and you may be great and you may care about each other, but it's not going to work unless you decide that you're willing to be a step parent and stop the child free life.</t>
  </si>
  <si>
    <t>https://www.reddit.com/r/AmItheAsshole/comments/1ax5zmp/aita_for_not_adapting_to_the_shchedule_of_the/krm1h2k/</t>
  </si>
  <si>
    <t>krm1ldp</t>
  </si>
  <si>
    <t>02-22-2024 14:38:07</t>
  </si>
  <si>
    <t>jcpainpdx</t>
  </si>
  <si>
    <t>Without knowing him, I’m confident he can do better. YTA</t>
  </si>
  <si>
    <t>https://www.reddit.com/r/AmItheAsshole/comments/1ax5zmp/aita_for_not_adapting_to_the_shchedule_of_the/krm1ldp/</t>
  </si>
  <si>
    <t>krm1org</t>
  </si>
  <si>
    <t>02-22-2024 14:38:45</t>
  </si>
  <si>
    <t>WoolenSquid</t>
  </si>
  <si>
    <t>YTA, how in the world child free or not (because not wanting kids doesn't make you an idiot) would you not think any of this would mess his day up?</t>
  </si>
  <si>
    <t>https://www.reddit.com/r/AmItheAsshole/comments/1ax5zmp/aita_for_not_adapting_to_the_shchedule_of_the/krm1org/</t>
  </si>
  <si>
    <t>krm1ovy</t>
  </si>
  <si>
    <t>02-22-2024 14:38:46</t>
  </si>
  <si>
    <t>archercc81</t>
  </si>
  <si>
    <t>Im torn between ESH or NAH because its like low-key suckery.  Youre kind of an asshole for bailing, but also he should have communicated that he was planning to be with you.
It sounds like you were dropping hints you wanted to see him and he picked up on those hints, given how women often complain guys never do that you think you'd be happy he changed plans for you.
If I hinted I wanted to do something with the girl Im dating but then ASKED about rescheduling and she said she changed plans for me (not even something as critical as a child)  I sure as hell wouldn't be arguing over an "important gym class."  Id be "nevermind, it wasn't that important and Id rather see you anyway."
But on him he probably should have communicated he would change plans to be available the day you wanted.
So bad communication on both sides but a little extra AH for you since its an argument over a gym class.</t>
  </si>
  <si>
    <t>https://www.reddit.com/r/AmItheAsshole/comments/1ax5zmp/aita_for_not_adapting_to_the_shchedule_of_the/krm1ovy/</t>
  </si>
  <si>
    <t>krm1qab</t>
  </si>
  <si>
    <t>02-22-2024 14:39:01</t>
  </si>
  <si>
    <t>originalkelly88</t>
  </si>
  <si>
    <t>NTA. If you can't be around the kid because you have been dating for only a month I completely respect that. Hopefully it's not because you just don't want to be around kids - in which case I'd change my vote for sure. 
He changed his visitation without you asking him to or him telling you that he did it. That isn't on you and it's also a bit much for only being a month in. He put seeing you over his set schedule with his child and that's just too much, too soon. I also don't blame you for prioritizing a gym class over him. Y'all are not far enough into a relationship for that to be a big deal.</t>
  </si>
  <si>
    <t>https://www.reddit.com/r/AmItheAsshole/comments/1ax5zmp/aita_for_not_adapting_to_the_shchedule_of_the/krm1qab/</t>
  </si>
  <si>
    <t>krm1rsw</t>
  </si>
  <si>
    <t>02-22-2024 14:39:18</t>
  </si>
  <si>
    <t>allegedlydm</t>
  </si>
  <si>
    <t>I don't think you're the A for rescheduling a date, BUT...shuffling dates around if you share custody of a child DOES become more of a hassle for parents and kids.
You need to ask yourself if you can really date someone with a kid, though. If his ex gets hit by a bus tomorrow and he has full custody of his daughter, will it still be fine with you? If not, you can't date people with kids.</t>
  </si>
  <si>
    <t>https://www.reddit.com/r/AmItheAsshole/comments/1ax5zmp/aita_for_not_adapting_to_the_shchedule_of_the/krm1rsw/</t>
  </si>
  <si>
    <t>krm1w01</t>
  </si>
  <si>
    <t>02-22-2024 14:40:03</t>
  </si>
  <si>
    <t>Aggressive-Coffee-39</t>
  </si>
  <si>
    <t>YTA - if you want to be child free, don’t date people with non-adult children. Period.</t>
  </si>
  <si>
    <t>https://www.reddit.com/r/AmItheAsshole/comments/1ax5zmp/aita_for_not_adapting_to_the_shchedule_of_the/krm1w01/</t>
  </si>
  <si>
    <t>krm1w3z</t>
  </si>
  <si>
    <t>02-22-2024 14:40:04</t>
  </si>
  <si>
    <t>YTA child or no child, it is rude to cancel plans.
Did you not know about the gym class before asking to see him? How long is the class? It can’t be more than an hour or two. If this guy has sense, he will end it. You are coming across as flaky and inconsiderate.</t>
  </si>
  <si>
    <t>https://www.reddit.com/r/AmItheAsshole/comments/1ax5zmp/aita_for_not_adapting_to_the_shchedule_of_the/krm1w3z/</t>
  </si>
  <si>
    <t>krm1y71</t>
  </si>
  <si>
    <t>02-22-2024 14:40:26</t>
  </si>
  <si>
    <t>Patient_Gas_5245</t>
  </si>
  <si>
    <t>YTA, I get you are dating a divorced man but get the fuck over your entitlement and I am child free by choice at your age.  You think because he's a dad that your schedule comes first.  It doesn't, his daughter comes first.  Go find a single guy to date because he isn't going to put you and your needs over his child's needs as you aren't that important to him.</t>
  </si>
  <si>
    <t>https://www.reddit.com/r/AmItheAsshole/comments/1ax5zmp/aita_for_not_adapting_to_the_shchedule_of_the/krm1y71/</t>
  </si>
  <si>
    <t>krm1yhv</t>
  </si>
  <si>
    <t>02-22-2024 14:40:29</t>
  </si>
  <si>
    <t>rutabagapies54</t>
  </si>
  <si>
    <t>YTA. Rearranging all that is a lot of work and that requires coordinating with his ex and changing his daughters routine. It’s not simple. He prioritized you by doing that and then you canceled. I would have been very annoyed if a friend did that to me let alone someone I was dating. </t>
  </si>
  <si>
    <t>https://www.reddit.com/r/AmItheAsshole/comments/1ax5zmp/aita_for_not_adapting_to_the_shchedule_of_the/krm1yhv/</t>
  </si>
  <si>
    <t>krm1zi9</t>
  </si>
  <si>
    <t>02-22-2024 14:40:39</t>
  </si>
  <si>
    <t>No_Mistake_5961</t>
  </si>
  <si>
    <t>Failure to communicate is the primary reason relationships fail</t>
  </si>
  <si>
    <t>https://www.reddit.com/r/AmItheAsshole/comments/1ax5zmp/aita_for_not_adapting_to_the_shchedule_of_the/krm1zi9/</t>
  </si>
  <si>
    <t>krm20ak</t>
  </si>
  <si>
    <t>02-22-2024 14:40:48</t>
  </si>
  <si>
    <t>Cold-You-4598</t>
  </si>
  <si>
    <t>I think you should cut him loose because you’re not really in the same stage as him and you said yourself that you want to be child free and maybe you should find a man who wants the same thing. As a parent myself, if I were single, I wouldn’t date a man without children. He needs to know the importance of responsibility when it comes to children, something you don’t and won’t have the ability or even want the ability to understand. You really need to find a man who aligns with your values and ideals. He isn’t the man for you.</t>
  </si>
  <si>
    <t>https://www.reddit.com/r/AmItheAsshole/comments/1ax5zmp/aita_for_not_adapting_to_the_shchedule_of_the/krm20ak/</t>
  </si>
  <si>
    <t>krm219v</t>
  </si>
  <si>
    <t>02-22-2024 14:40:58</t>
  </si>
  <si>
    <t>catinnameonly</t>
  </si>
  <si>
    <t>YTA - only for being child free and dating a guy with a kid and not being understanding that his kid will ALWAYS come before you. Also if you do catch feelings and want something more serious, this kid will still come first.</t>
  </si>
  <si>
    <t>https://www.reddit.com/r/AmItheAsshole/comments/1ax5zmp/aita_for_not_adapting_to_the_shchedule_of_the/krm219v/</t>
  </si>
  <si>
    <t>krm22uq</t>
  </si>
  <si>
    <t>02-22-2024 14:41:14</t>
  </si>
  <si>
    <t>Cloud-VII</t>
  </si>
  <si>
    <t>YTA.
Dude is trying to make it work but you simply don't care enough. If you aren't 'that serious yet' then just cut the dude go. I don't know what 'an important gym class' means but you said it yourself. 'I don't want to miss', not 'I can't miss'. 
You are choosing a gym class over a guy who rearranged his daughters schedule to meet with you. That is very self-centered.</t>
  </si>
  <si>
    <t>https://www.reddit.com/r/AmItheAsshole/comments/1ax5zmp/aita_for_not_adapting_to_the_shchedule_of_the/krm22uq/</t>
  </si>
  <si>
    <t>krm22v9</t>
  </si>
  <si>
    <t>Expensive_Plant_9530</t>
  </si>
  <si>
    <t>N.T.A. but seriously, if this relationship turns serious, you're gonna have kids. What if you marry this guy in 2-3 years? You're gonna become a step-mom to a 10-11 year old.
Frankly, if you want to remain child free, you should stop this now. There's no future in this relationship.
Edited to YTA because yeah, you heavily implied you wanted to make plans for a certain day and then you bailed.</t>
  </si>
  <si>
    <t>https://www.reddit.com/r/AmItheAsshole/comments/1ax5zmp/aita_for_not_adapting_to_the_shchedule_of_the/krm22v9/</t>
  </si>
  <si>
    <t>krm243e</t>
  </si>
  <si>
    <t>02-22-2024 14:41:28</t>
  </si>
  <si>
    <t>IsamaraUlsie</t>
  </si>
  <si>
    <t>I got “he got mad because now he’s going to be alone that evening” vibes. The way you describe it, in the evenings, he’s either with his child or with you.</t>
  </si>
  <si>
    <t>https://www.reddit.com/r/AmItheAsshole/comments/1ax5zmp/aita_for_not_adapting_to_the_shchedule_of_the/krm243e/</t>
  </si>
  <si>
    <t>krm24l0</t>
  </si>
  <si>
    <t>02-22-2024 14:41:33</t>
  </si>
  <si>
    <t>twinkedgelord</t>
  </si>
  <si>
    <t>YTA. You are aware, I suppose, that not wanting kids while dating a dude who's got at least 10 odd years of parenting before him, is a massive oxymoron, right?
His daughter will spend school holidays with him and whatever cultural holidays they celebrate. If anything happens to her mother, she'll come live with him full time. Or she might just decide she wants to live with her dad when she gets older for no specific reason whatsoever. Trust me, the current conflict is the very least of your worries.</t>
  </si>
  <si>
    <t>https://www.reddit.com/r/AmItheAsshole/comments/1ax5zmp/aita_for_not_adapting_to_the_shchedule_of_the/krm24l0/</t>
  </si>
  <si>
    <t>krm253r</t>
  </si>
  <si>
    <t>02-22-2024 14:41:38</t>
  </si>
  <si>
    <t>Similar-Ad-6862</t>
  </si>
  <si>
    <t>Oh. You are SO MUCH YTA for so many reasons I don't know where to start.
This man should put his child first and break up with YOU.</t>
  </si>
  <si>
    <t>https://www.reddit.com/r/AmItheAsshole/comments/1ax5zmp/aita_for_not_adapting_to_the_shchedule_of_the/krm253r/</t>
  </si>
  <si>
    <t>krm27we</t>
  </si>
  <si>
    <t>Waste-Dragonfly-3245</t>
  </si>
  <si>
    <t>YTA. If you’re childfree you shouldn’t be dating a parent, it’s very selfish!</t>
  </si>
  <si>
    <t>https://www.reddit.com/r/AmItheAsshole/comments/1ax5zmp/aita_for_not_adapting_to_the_shchedule_of_the/krm27we/</t>
  </si>
  <si>
    <t>krm28l0</t>
  </si>
  <si>
    <t>02-22-2024 14:42:16</t>
  </si>
  <si>
    <t>Significant_Ad9717</t>
  </si>
  <si>
    <t>Divorced 3 years myself but with an amazing woman now. I found out very early on in dating that I would not be with someone who didn’t have kids and who didn’t have kids at relatively the same life stage as mine.
I do think your TA but he also needs to establish those boundaries and adhere to them.</t>
  </si>
  <si>
    <t>https://www.reddit.com/r/AmItheAsshole/comments/1ax5zmp/aita_for_not_adapting_to_the_shchedule_of_the/krm28l0/</t>
  </si>
  <si>
    <t>krm2fcb</t>
  </si>
  <si>
    <t>02-22-2024 14:43:27</t>
  </si>
  <si>
    <t>Browneyedgirl63</t>
  </si>
  <si>
    <t>YTA. You prefer to be child free but you’re dating a man with a kid. Having a kid changes everything. What happens if his ex dies and he has his kid 100% of the time? There are plenty of stories on Reddit about this exact scenario. Go find someone who doesn’t have kids. You’ll both be happier.</t>
  </si>
  <si>
    <t>https://www.reddit.com/r/AmItheAsshole/comments/1ax5zmp/aita_for_not_adapting_to_the_shchedule_of_the/krm2fcb/</t>
  </si>
  <si>
    <t>krm2hzn</t>
  </si>
  <si>
    <t>02-22-2024 14:43:56</t>
  </si>
  <si>
    <t>Emotional-Breakfast7</t>
  </si>
  <si>
    <t>YTA because you are incompatible with each other. You're CF dating a guy with a child. If things get serious, you will somehow be expected to be a "mom" to his daughter when it's his time with her. Plus, what will happen if unfortunately the biological mom can no longer be in the picture for whatever reason? You're gonna have to step up to be a parent if you love this guy.
E S H if the guy already knows you are CF but blaming you that he had to change his schedule to see her because of you. His daughter, not you, should always come first for him. Poor kid if this relationship goes any further. Please think about it for the kid's sake.</t>
  </si>
  <si>
    <t>https://www.reddit.com/r/AmItheAsshole/comments/1ax5zmp/aita_for_not_adapting_to_the_shchedule_of_the/krm2hzn/</t>
  </si>
  <si>
    <t>krm2lpw</t>
  </si>
  <si>
    <t>02-22-2024 14:44:35</t>
  </si>
  <si>
    <t>Wise-Process2364</t>
  </si>
  <si>
    <t>This sounds like a unique situation if his custody schedule isn’t set. Most custody schedules are very firm, like every other week/weekend. It doesn’t usually move around like this. I guess it may depend on the daughters age because the older a kid gets the more flexible the schedule usually becomes.</t>
  </si>
  <si>
    <t>https://www.reddit.com/r/AmItheAsshole/comments/1ax5zmp/aita_for_not_adapting_to_the_shchedule_of_the/krm2lpw/</t>
  </si>
  <si>
    <t>krm2qhk</t>
  </si>
  <si>
    <t>justmynamee</t>
  </si>
  <si>
    <t>NTA. but just know that he will cancel on you in the future, because his child will (and should) always come first. 
His communication skills with you are poor, how are you meant to know that he switched his scheduled around for a possible hangout? and to lash out so quickly over a miscommunication? 
I see a lot of people saying Y T A for dating a person with a child, but a situation like this could work for certain people, it all boils down to fucking communication.</t>
  </si>
  <si>
    <t>https://www.reddit.com/r/AmItheAsshole/comments/1ax5zmp/aita_for_not_adapting_to_the_shchedule_of_the/krm2qhk/</t>
  </si>
  <si>
    <t>krm2u0n</t>
  </si>
  <si>
    <t>02-22-2024 14:46:02</t>
  </si>
  <si>
    <t>Jituschka</t>
  </si>
  <si>
    <t>YTA
Stop dating him, it's not gonna work. You'll always be number two for him, never number one. For someone like you hard to understand.
And yes, yta in the situation you described, solely based on making your time more important than his. Adult people have plans, weird right?</t>
  </si>
  <si>
    <t>https://www.reddit.com/r/AmItheAsshole/comments/1ax5zmp/aita_for_not_adapting_to_the_shchedule_of_the/krm2u0n/</t>
  </si>
  <si>
    <t>krm2uz2</t>
  </si>
  <si>
    <t>02-22-2024 14:46:12</t>
  </si>
  <si>
    <t>teresatg</t>
  </si>
  <si>
    <t>Well. It sounds like this isn’t cut out for you. Maybe end it now and both of you can move on.</t>
  </si>
  <si>
    <t>https://www.reddit.com/r/AmItheAsshole/comments/1ax5zmp/aita_for_not_adapting_to_the_shchedule_of_the/krm2uz2/</t>
  </si>
  <si>
    <t>krm2ves</t>
  </si>
  <si>
    <t>02-22-2024 14:46:16</t>
  </si>
  <si>
    <t>CrazyGooseLady</t>
  </si>
  <si>
    <t>INFO: What is your goal here?   Someone to bang?   Or long term commitment.  If you are looking for commitment, you are the AH.   
If you want to be with the guy for the long term, then you need to consider the fact that he may, at some point, get 100% custody of his kid.   Accidents, deaths, they happen.  Go date someone who does not have kids or does not want to have kids.
If you are looking to bang, and he is too, then no AH.  You guys need to sit down and talk about when he is available and when you are and be aware for both that things can change.</t>
  </si>
  <si>
    <t>https://www.reddit.com/r/AmItheAsshole/comments/1ax5zmp/aita_for_not_adapting_to_the_shchedule_of_the/krm2ves/</t>
  </si>
  <si>
    <t>krm2wje</t>
  </si>
  <si>
    <t>02-22-2024 14:46:28</t>
  </si>
  <si>
    <t>LaAndala</t>
  </si>
  <si>
    <t>I think ESH, for continuing to date while incompatible. He will never not be a dad. That will never line up with your plan to not have kids. You say you’re not even serious yet, why not thank each other for a fun time and move on? Especially because his priority is his kid, and yours is your gym. And you don’t communicate about this properly. Don’t torture each other any longer…</t>
  </si>
  <si>
    <t>https://www.reddit.com/r/AmItheAsshole/comments/1ax5zmp/aita_for_not_adapting_to_the_shchedule_of_the/krm2wje/</t>
  </si>
  <si>
    <t>krm2zul</t>
  </si>
  <si>
    <t>02-22-2024 14:47:03</t>
  </si>
  <si>
    <t>chaotic-cleric</t>
  </si>
  <si>
    <t>Yta</t>
  </si>
  <si>
    <t>https://www.reddit.com/r/AmItheAsshole/comments/1ax5zmp/aita_for_not_adapting_to_the_shchedule_of_the/krm2zul/</t>
  </si>
  <si>
    <t>krm31om</t>
  </si>
  <si>
    <t>02-22-2024 14:47:23</t>
  </si>
  <si>
    <t>StraightSomewhere236</t>
  </si>
  <si>
    <t>Honestly, his daughter is more important than you, and rightfully so. You do not get to enter into a relationship with someone who has a child and expect them to drop or change the plans with the child at the drop of the hat. He has a responsibility to that child, not to you. If you can not be fully supportive of his relationship with his child, then you need to walk away. YTA</t>
  </si>
  <si>
    <t>https://www.reddit.com/r/AmItheAsshole/comments/1ax5zmp/aita_for_not_adapting_to_the_shchedule_of_the/krm31om/</t>
  </si>
  <si>
    <t>krm36h4</t>
  </si>
  <si>
    <t>02-22-2024 14:48:14</t>
  </si>
  <si>
    <t>Light_Nocturne</t>
  </si>
  <si>
    <t>YTA (and I am also childfree)
Learn the schedule, stick to it, and either accept that he has a kid and if you really want to get serious youll have to deal with them eventually, or just break up now and save both of you the hassle.</t>
  </si>
  <si>
    <t>https://www.reddit.com/r/AmItheAsshole/comments/1ax5zmp/aita_for_not_adapting_to_the_shchedule_of_the/krm36h4/</t>
  </si>
  <si>
    <t>krm3714</t>
  </si>
  <si>
    <t>02-22-2024 14:48:20</t>
  </si>
  <si>
    <t>psychocabbage</t>
  </si>
  <si>
    <t>NTA if you and he both know you are just FWB.. as not serious yet would imply.  
If you make it clear that there is no future since you dont want kids, then  im sure the situation will resolve itself.  
YTA if he believes you two are committed to each other and he is trying to juggle the kid and you. Its on him if he is just trying to juggle the kid and his booty call.</t>
  </si>
  <si>
    <t>https://www.reddit.com/r/AmItheAsshole/comments/1ax5zmp/aita_for_not_adapting_to_the_shchedule_of_the/krm3714/</t>
  </si>
  <si>
    <t>krm37ot</t>
  </si>
  <si>
    <t>02-22-2024 14:48:27</t>
  </si>
  <si>
    <t>Usual_Bumblebee_8274</t>
  </si>
  <si>
    <t>Yta. If you don’t want kids, don’t be with someone who has them. Esp if you aren’t willing to put them first. Regardless to any of that, your issue isn’t really about the kid totally. You made plans, he rearranged his schedule because of it then you cancelled. Then on top of that, you had the audacity to expect him to rearrange it AGAIN! Not all parents coparent well enough to swap days last minute- they have lives &amp; plans as well.  What you did was inconsiderate. He went above n beyond to try to be available when you picked the time. You cancelled last minute, for something ridiculous- after he rearranged his schedule (as well as the schedule of his child &amp; his ex) then casually asked him to do it again</t>
  </si>
  <si>
    <t>https://www.reddit.com/r/AmItheAsshole/comments/1ax5zmp/aita_for_not_adapting_to_the_shchedule_of_the/krm37ot/</t>
  </si>
  <si>
    <t>krm38zs</t>
  </si>
  <si>
    <t>02-22-2024 14:48:40</t>
  </si>
  <si>
    <t>Weekly-Act-3132</t>
  </si>
  <si>
    <t>There is an absolutely magical solution for this.
Communication!!</t>
  </si>
  <si>
    <t>https://www.reddit.com/r/AmItheAsshole/comments/1ax5zmp/aita_for_not_adapting_to_the_shchedule_of_the/krm38zs/</t>
  </si>
  <si>
    <t>krm397k</t>
  </si>
  <si>
    <t>02-22-2024 14:48:43</t>
  </si>
  <si>
    <t>jetttward</t>
  </si>
  <si>
    <t>YTA for dating a man with a child when you don't want children. I get so sick of seeing these posts. If he is a good dad you will never be first with him as it should be. You had an important gym class? This has to be rage bait. If not then you need to work on your self awareness.  I think you cancelled on purpose to be petty. Dick move</t>
  </si>
  <si>
    <t>https://www.reddit.com/r/AmItheAsshole/comments/1ax5zmp/aita_for_not_adapting_to_the_shchedule_of_the/krm397k/</t>
  </si>
  <si>
    <t>krm39ry</t>
  </si>
  <si>
    <t>02-22-2024 14:48:48</t>
  </si>
  <si>
    <t>hazelmummy</t>
  </si>
  <si>
    <t>YTA because this is his child and there may come a time or circumstance where the her has her full time.  If you don’t want kids, then get out now and stop wasting both of your time</t>
  </si>
  <si>
    <t>https://www.reddit.com/r/AmItheAsshole/comments/1ax5zmp/aita_for_not_adapting_to_the_shchedule_of_the/krm39ry/</t>
  </si>
  <si>
    <t>krm3an8</t>
  </si>
  <si>
    <t>02-22-2024 14:48:57</t>
  </si>
  <si>
    <t>richterite</t>
  </si>
  <si>
    <t>YTA Don’t think for a second that he should prioritise you over his kid, save everyone time and stop dating men with kids</t>
  </si>
  <si>
    <t>https://www.reddit.com/r/AmItheAsshole/comments/1ax5zmp/aita_for_not_adapting_to_the_shchedule_of_the/krm3an8/</t>
  </si>
  <si>
    <t>krm3ctb</t>
  </si>
  <si>
    <t>02-22-2024 14:49:19</t>
  </si>
  <si>
    <t>DoUgetMeBIznatch</t>
  </si>
  <si>
    <t>No you’re not serious. You are definitely selfish and not just the fact that you don’t want kids. Also because you’re wasting this man’s time and love. He clearly wants to be with you and he is making it happen but you are difficult. An important gym class ? You would have know. About that before scheduling a date with him so your definitely TAH</t>
  </si>
  <si>
    <t>https://www.reddit.com/r/AmItheAsshole/comments/1ax5zmp/aita_for_not_adapting_to_the_shchedule_of_the/krm3ctb/</t>
  </si>
  <si>
    <t>krm3ehr</t>
  </si>
  <si>
    <t>02-22-2024 14:49:36</t>
  </si>
  <si>
    <t>ArmadaOnion</t>
  </si>
  <si>
    <t>YTA for dating a man with a kid while not wanting anything to do with a kid.  There is no way you two are compatible.  For his sake and the kids sake, move on.  It's fine that you don't want kids, but you are only going to make this kids life hell.</t>
  </si>
  <si>
    <t>https://www.reddit.com/r/AmItheAsshole/comments/1ax5zmp/aita_for_not_adapting_to_the_shchedule_of_the/krm3ehr/</t>
  </si>
  <si>
    <t>krm3fqz</t>
  </si>
  <si>
    <t>02-22-2024 14:49:48</t>
  </si>
  <si>
    <t>cstamin</t>
  </si>
  <si>
    <t>ESH
Let's face it, OPs reasons for canceling suck. If you make plans, whether they are concrete or not, bailing for a gym class is a little ridiculous. 
On the other side of things, he should be communicating what days he has his daughter. Him getting mad at you for canceling last minute is just but he should have told you what his schedule was like.</t>
  </si>
  <si>
    <t>https://www.reddit.com/r/AmItheAsshole/comments/1ax5zmp/aita_for_not_adapting_to_the_shchedule_of_the/krm3fqz/</t>
  </si>
  <si>
    <t>"Asshole Aficionado [12]"</t>
  </si>
  <si>
    <t>krm3gn2</t>
  </si>
  <si>
    <t>02-22-2024 14:49:57</t>
  </si>
  <si>
    <t>Sea_Bag_454</t>
  </si>
  <si>
    <t>I think it's fine that you don't want kids.   But you prob shouldn't date someone that has young kids.  What if they become the full time parent in the future?  You'll have to be ok with having them and playing some type of role in their lives.   
You both seem to need some help communicating with each other.   He needs to tell you what days he can't meet up and if you make plans with him, you shouldn't cancel b/c of a gym class.   Seems like you're not that into him.</t>
  </si>
  <si>
    <t>https://www.reddit.com/r/AmItheAsshole/comments/1ax5zmp/aita_for_not_adapting_to_the_shchedule_of_the/krm3gn2/</t>
  </si>
  <si>
    <t>krm3gux</t>
  </si>
  <si>
    <t>02-22-2024 14:49:59</t>
  </si>
  <si>
    <t>Nichigan90</t>
  </si>
  <si>
    <t>YTA. Be child free or date men with kids, but doing both makes you an asshole.</t>
  </si>
  <si>
    <t>https://www.reddit.com/r/AmItheAsshole/comments/1ax5zmp/aita_for_not_adapting_to_the_shchedule_of_the/krm3gux/</t>
  </si>
  <si>
    <t>krm3jg5</t>
  </si>
  <si>
    <t>02-22-2024 14:50:26</t>
  </si>
  <si>
    <t>thunderousmegabitch</t>
  </si>
  <si>
    <t>&gt; I am childfree and never wanted kids, but the fact that he has an 8 yo daughter doesn't bother me
Stop right there, dawg.
I'm also childfree. Understand this: Getting involved with someone who has kids means getting involved with their child. There is no way around it. Are you READY and WILLING to be a stepmom if the relationship comes to that? To take care of a child when they're sick, to give them advice as they're growing, to teach them things and spend money on them with gifts and other things? If you're not, it's better if y'all split.</t>
  </si>
  <si>
    <t>https://www.reddit.com/r/AmItheAsshole/comments/1ax5zmp/aita_for_not_adapting_to_the_shchedule_of_the/krm3jg5/</t>
  </si>
  <si>
    <t>krm3jgb</t>
  </si>
  <si>
    <t>Stlhockeygrl</t>
  </si>
  <si>
    <t>Nta it was a miscommunication. But you don't want kids. He has a kid. Eventually, you'll be in some sort of "parental/adult figure" role and you'll hate it. Break it off now.</t>
  </si>
  <si>
    <t>https://www.reddit.com/r/AmItheAsshole/comments/1ax5zmp/aita_for_not_adapting_to_the_shchedule_of_the/krm3jgb/</t>
  </si>
  <si>
    <t>"Certified Proctologist [27]"</t>
  </si>
  <si>
    <t>krm3jxr</t>
  </si>
  <si>
    <t>02-22-2024 14:50:31</t>
  </si>
  <si>
    <t>Secure_Conclusion_64</t>
  </si>
  <si>
    <t>I wouldnt say yta but ur definitely a little wrong</t>
  </si>
  <si>
    <t>https://www.reddit.com/r/AmItheAsshole/comments/1ax5zmp/aita_for_not_adapting_to_the_shchedule_of_the/krm3jxr/</t>
  </si>
  <si>
    <t>krm3n2r</t>
  </si>
  <si>
    <t>02-22-2024 14:51:03</t>
  </si>
  <si>
    <t>Venetrix2</t>
  </si>
  <si>
    <t>ESH. You don't want kids, but you're dating a guy who has one. Where do you expect this relationship to go, exactly? He has a daughter and all the contingent responsibilities that come along with that, meaning he can't just shuffle things around at the last minute. As for the guy, his schedule is his responsibility - he didn't \*have\* to reschedule time with his daughter to see you, he chose to, and he shouldn't be trying to put that choice on you.</t>
  </si>
  <si>
    <t>https://www.reddit.com/r/AmItheAsshole/comments/1ax5zmp/aita_for_not_adapting_to_the_shchedule_of_the/krm3n2r/</t>
  </si>
  <si>
    <t>"Colo-rectal Surgeon [41]"</t>
  </si>
  <si>
    <t>krm3o6v</t>
  </si>
  <si>
    <t>02-22-2024 14:51:15</t>
  </si>
  <si>
    <t>Frequent_Bit8487</t>
  </si>
  <si>
    <t>Major ESH
He sucks for moving his day around at all to get laid. As a coparent that’s bullshit. He should have made his availability clear and based on the existing schedule. 
You suck because you’re asking him to move it again to accommodate your flakiness. What the hell is that?</t>
  </si>
  <si>
    <t>https://www.reddit.com/r/AmItheAsshole/comments/1ax5zmp/aita_for_not_adapting_to_the_shchedule_of_the/krm3o6v/</t>
  </si>
  <si>
    <t>krm3qkh</t>
  </si>
  <si>
    <t>02-22-2024 14:51:39</t>
  </si>
  <si>
    <t>Legitimate-State8652</t>
  </si>
  <si>
    <t>YTA - Don't hint at a schedule, say the schedule or don't.</t>
  </si>
  <si>
    <t>https://www.reddit.com/r/AmItheAsshole/comments/1ax5zmp/aita_for_not_adapting_to_the_shchedule_of_the/krm3qkh/</t>
  </si>
  <si>
    <t>krm3rrv</t>
  </si>
  <si>
    <t>02-22-2024 14:51:52</t>
  </si>
  <si>
    <t>jaefreeze88</t>
  </si>
  <si>
    <t>Lol, NAH, but don't waste anymore of his time or yours. This is not a match that will work out in the end because you both have different priorities in your lives, and that is okay. Just move along.</t>
  </si>
  <si>
    <t>https://www.reddit.com/r/AmItheAsshole/comments/1ax5zmp/aita_for_not_adapting_to_the_shchedule_of_the/krm3rrv/</t>
  </si>
  <si>
    <t>krm3uj6</t>
  </si>
  <si>
    <t>02-22-2024 14:52:20</t>
  </si>
  <si>
    <t>ComfortableFriend879</t>
  </si>
  <si>
    <t>YTA - if you don’t want kids ever, don’t date someone with kids. It’s not fair to them or the child.</t>
  </si>
  <si>
    <t>https://www.reddit.com/r/AmItheAsshole/comments/1ax5zmp/aita_for_not_adapting_to_the_shchedule_of_the/krm3uj6/</t>
  </si>
  <si>
    <t>krm3x6s</t>
  </si>
  <si>
    <t>02-22-2024 14:52:48</t>
  </si>
  <si>
    <t>Tiny_Independent2552</t>
  </si>
  <si>
    <t>You don’t want kids, so why are you dating a man with an 8 year old. 
His life has to revolve around his child’s life, not your gym schedule.
You can’t expect a child free life with this man.  You might want to reconsider.</t>
  </si>
  <si>
    <t>https://www.reddit.com/r/AmItheAsshole/comments/1ax5zmp/aita_for_not_adapting_to_the_shchedule_of_the/krm3x6s/</t>
  </si>
  <si>
    <t>krm3yj8</t>
  </si>
  <si>
    <t>02-22-2024 14:53:02</t>
  </si>
  <si>
    <t>NoFun3799</t>
  </si>
  <si>
    <t>What kind of dad changes his periods of care &amp; control for a chick he started seeing a month ago? ESH</t>
  </si>
  <si>
    <t>https://www.reddit.com/r/AmItheAsshole/comments/1ax5zmp/aita_for_not_adapting_to_the_shchedule_of_the/krm3yj8/</t>
  </si>
  <si>
    <t>krm41bw</t>
  </si>
  <si>
    <t>02-22-2024 14:53:30</t>
  </si>
  <si>
    <t>ojsage</t>
  </si>
  <si>
    <t>YTA you canceled over gym? That is really disrespectful of this person’s time, kids or not.</t>
  </si>
  <si>
    <t>https://www.reddit.com/r/AmItheAsshole/comments/1ax5zmp/aita_for_not_adapting_to_the_shchedule_of_the/krm41bw/</t>
  </si>
  <si>
    <t>krm44hu</t>
  </si>
  <si>
    <t>02-22-2024 14:54:02</t>
  </si>
  <si>
    <t>hopethisisprivate</t>
  </si>
  <si>
    <t>Personally, NTA. He could have responded nicer to you,   
Not sure why everyone is saying you're the AH. I just think you should not date him, you two don't seem compatible. I hate seeing women adjust so much for men... and ya i know he has a child but things change in everyone's day to day- not just parents.</t>
  </si>
  <si>
    <t>https://www.reddit.com/r/AmItheAsshole/comments/1ax5zmp/aita_for_not_adapting_to_the_shchedule_of_the/krm44hu/</t>
  </si>
  <si>
    <t>krm44q3</t>
  </si>
  <si>
    <t>02-22-2024 14:54:05</t>
  </si>
  <si>
    <t>koeva95</t>
  </si>
  <si>
    <t>Communication more on his part should’ve been paramount. He should’ve let you know that his schedule with his daughter is on these particular days and typically don’t change. No US person first time dating a guy with a kid now you know what it’s like so now you have to figure out if you wanna continue doing it.</t>
  </si>
  <si>
    <t>https://www.reddit.com/r/AmItheAsshole/comments/1ax5zmp/aita_for_not_adapting_to_the_shchedule_of_the/krm44q3/</t>
  </si>
  <si>
    <t>krm44ul</t>
  </si>
  <si>
    <t>02-22-2024 14:54:06</t>
  </si>
  <si>
    <t>Edhie421</t>
  </si>
  <si>
    <t>I'd go for a *very mild* ESH. This strikes me as a communication issue primarily, and not a very big deal, but the reasons why this is ESH are:
1) OP is a little too casual about the schedule. It can be pretty annoying to have someone leave planning until late in the day, all the more so if your life isn't particularly flexible. It sounds like your boyfriend has a busy schedule for a pretty good reason, so it would make sense for you to plan early and commit to those plans firmly (and/or to compromise at times - missing a gym class once isn't THAT terrible, certainly not as bad as for him to miss out on seeing his child.)
2) On the other hand, the boyfriend could also have double-checked before changing all his plans. This is partly on him for not confirming the date with you, and he could have acknowledged that instead of blowing the whole thing out of proportion.
Tl:dr: get a shared Google Calendar and ensure you put all your plans in it as soon as they're confirmed, and ONLY if they're firmly confirmed, to avoid such mishaps in the future.</t>
  </si>
  <si>
    <t>https://www.reddit.com/r/AmItheAsshole/comments/1ax5zmp/aita_for_not_adapting_to_the_shchedule_of_the/krm44ul/</t>
  </si>
  <si>
    <t>krm45ta</t>
  </si>
  <si>
    <t>02-22-2024 14:54:16</t>
  </si>
  <si>
    <t>LittlestEcho</t>
  </si>
  <si>
    <t>From a parent: If you get serious with him and , god forbid, something happens to the child's mother. Whether thats illness,  job loss/move, death etc what will you do? That child becomes part of your life in nearly every scenario.  It's not enough to just tolerate a child for the sake of the parent. When visitaion changes you have to accommodate the child parent relationship at every turn. For the parent, if they're a good parent,  the child comes first. And honestly,  if the child *doesnt* come first in a split custody agreement then you've got a real toe rag of a partner. You have to be more than just tolerant. You have to be prepared and able to love that child unconditionally and with the foresight that the current arrangement could change to more involvement at any time and be able to embrace it.
And yea, YTA. Your parent partner changed his entire schedule around to accommodate your visit, and you flaked.  In custody/ visitation agreements, that's like trying to take a day off work by switching shifts with someone literally at the last minute.  It involves a shit ton of legwork, and negotiating and re-arranging to make it possible. If you want this to get serious, you need to drop the random gym class, and apologize to your partner. There's NO spontaneity when children are involved. NONE. 
But in the meantime you need to seriously sit down and think *hard* about where you actually stand on child-free. If you dont want to be part of the kid's life in any measure, whether thats parenting or forming a relationship with the child beyond simple pleasantries, then dating a parent is not for you. And for all that is holy,  if you decide to break it off with him,  tell him it's a you issue not a his or his kid's issue.</t>
  </si>
  <si>
    <t>https://www.reddit.com/r/AmItheAsshole/comments/1ax5zmp/aita_for_not_adapting_to_the_shchedule_of_the/krm45ta/</t>
  </si>
  <si>
    <t>krm46dm</t>
  </si>
  <si>
    <t>02-22-2024 14:54:22</t>
  </si>
  <si>
    <t>Dismal-Perception-56</t>
  </si>
  <si>
    <t>Yup. You are the as*hole. This guy changed time he was scheduled to spend with his daughter because you have an important gym class? Hate to say this, but this relationship will not work unless you get on the same page about his daughter.</t>
  </si>
  <si>
    <t>https://www.reddit.com/r/AmItheAsshole/comments/1ax5zmp/aita_for_not_adapting_to_the_shchedule_of_the/krm46dm/</t>
  </si>
  <si>
    <t>krm48gq</t>
  </si>
  <si>
    <t>02-22-2024 14:54:43</t>
  </si>
  <si>
    <t>YTA. People who identify as child-free shouldn’t date people with kids.</t>
  </si>
  <si>
    <t>https://www.reddit.com/r/AmItheAsshole/comments/1ax5zmp/aita_for_not_adapting_to_the_shchedule_of_the/krm48gq/</t>
  </si>
  <si>
    <t>krm48h4</t>
  </si>
  <si>
    <t>Jskm79</t>
  </si>
  <si>
    <t>Break up, block him, and please do me a favor. Don’t date people with kids. You don’t want any, so stick to that. I know you say you don’t mind but truly you will. You are choosing to be child free so find others who also are that. 
Good luck but truly don’t date people with kids</t>
  </si>
  <si>
    <t>https://www.reddit.com/r/AmItheAsshole/comments/1ax5zmp/aita_for_not_adapting_to_the_shchedule_of_the/krm48h4/</t>
  </si>
  <si>
    <t>krm48vv</t>
  </si>
  <si>
    <t>02-22-2024 14:54:47</t>
  </si>
  <si>
    <t>subject5of5</t>
  </si>
  <si>
    <t>YTA just leave him and his child alone.</t>
  </si>
  <si>
    <t>https://www.reddit.com/r/AmItheAsshole/comments/1ax5zmp/aita_for_not_adapting_to_the_shchedule_of_the/krm48vv/</t>
  </si>
  <si>
    <t>krm4983</t>
  </si>
  <si>
    <t>02-22-2024 14:54:50</t>
  </si>
  <si>
    <t>parksandrecpup</t>
  </si>
  <si>
    <t>ESH. Don’t date people with kids if you don’t want kids. If you get serious the kid doesn’t go away. You don’t get to pick a relationship with him and not them if you decide to get serious. 
He’s also shitty for rescheduling on his daughter over a date. </t>
  </si>
  <si>
    <t>https://www.reddit.com/r/AmItheAsshole/comments/1ax5zmp/aita_for_not_adapting_to_the_shchedule_of_the/krm4983/</t>
  </si>
  <si>
    <t>krm49oa</t>
  </si>
  <si>
    <t>02-22-2024 14:54:55</t>
  </si>
  <si>
    <t>yurilovesrice</t>
  </si>
  <si>
    <t>YTA. Kids or not, changing plans last minute for your own personal convenience is disrespectful. Want vs. will doesn’t matter - you made your intentions clear. You saying there’s a significant variance in word choice shows you’re noncommittal and unreliable when it comes to plans - that you’ll back out on a whim and say they simply misunderstood you. Nobody’s got time to sit around and parse out your particular word choice. Commit or don’t. Very simple concept. 
Anybody who values reliability in a partner would be bothered by this. I’m bothered by this and not even from a parental perspective. 
But speaking as a parent, YTA still. Just not cool.</t>
  </si>
  <si>
    <t>https://www.reddit.com/r/AmItheAsshole/comments/1ax5zmp/aita_for_not_adapting_to_the_shchedule_of_the/krm49oa/</t>
  </si>
  <si>
    <t>krm4asv</t>
  </si>
  <si>
    <t>02-22-2024 14:55:06</t>
  </si>
  <si>
    <t>IOnlySeeDaylight</t>
  </si>
  <si>
    <t>This is never going to work. Break up now and save everyone involved some heartbreak.</t>
  </si>
  <si>
    <t>https://www.reddit.com/r/AmItheAsshole/comments/1ax5zmp/aita_for_not_adapting_to_the_shchedule_of_the/krm4asv/</t>
  </si>
  <si>
    <t>krm4bmk</t>
  </si>
  <si>
    <t>02-22-2024 14:55:15</t>
  </si>
  <si>
    <t>bethmack72</t>
  </si>
  <si>
    <t>Eh, either get with the program. Or, lose the guy.</t>
  </si>
  <si>
    <t>https://www.reddit.com/r/AmItheAsshole/comments/1ax5zmp/aita_for_not_adapting_to_the_shchedule_of_the/krm4bmk/</t>
  </si>
  <si>
    <t>krm4fx3</t>
  </si>
  <si>
    <t>02-22-2024 14:55:58</t>
  </si>
  <si>
    <t>MdeupUsernme</t>
  </si>
  <si>
    <t>Tbh it’s strange he’s so willing to change visitation days with his daughter for a person he’s been seeing for a month. He’s way too willing to deprioritize his literal child 😬 NTA</t>
  </si>
  <si>
    <t>https://www.reddit.com/r/AmItheAsshole/comments/1ax5zmp/aita_for_not_adapting_to_the_shchedule_of_the/krm4fx3/</t>
  </si>
  <si>
    <t>krm4gl0</t>
  </si>
  <si>
    <t>02-22-2024 14:56:05</t>
  </si>
  <si>
    <t>meh-er</t>
  </si>
  <si>
    <t>This is a communication issue between you and him, not a child issue.</t>
  </si>
  <si>
    <t>https://www.reddit.com/r/AmItheAsshole/comments/1ax5zmp/aita_for_not_adapting_to_the_shchedule_of_the/krm4gl0/</t>
  </si>
  <si>
    <t>krm4iga</t>
  </si>
  <si>
    <t>02-22-2024 14:56:24</t>
  </si>
  <si>
    <t>antgio98</t>
  </si>
  <si>
    <t>You shouldn’t dictate his visit schedules, and he shouldn’t call you an AH. You guys need to find better communication styles together and be honest with him. You need to figure out if this can really work for the long haul or you need to leave. There is a child involved in this. Please don’t make this more difficult than it has to be..</t>
  </si>
  <si>
    <t>https://www.reddit.com/r/AmItheAsshole/comments/1ax5zmp/aita_for_not_adapting_to_the_shchedule_of_the/krm4iga/</t>
  </si>
  <si>
    <t>krm4jhb</t>
  </si>
  <si>
    <t>02-22-2024 14:56:34</t>
  </si>
  <si>
    <t>twistedpanic</t>
  </si>
  <si>
    <t>YTA only because you cannot be childfree and with someone with a child. That’s just not how that works.</t>
  </si>
  <si>
    <t>https://www.reddit.com/r/AmItheAsshole/comments/1ax5zmp/aita_for_not_adapting_to_the_shchedule_of_the/krm4jhb/</t>
  </si>
  <si>
    <t>krm4lbf</t>
  </si>
  <si>
    <t>02-22-2024 14:56:54</t>
  </si>
  <si>
    <t>njcawfee</t>
  </si>
  <si>
    <t>You’re dating a parent. You are not the center of his universe and while I’ll understand your frustration, it’s just how it’s gotta be. Parental responsibilities come before ANYTHING. YTA</t>
  </si>
  <si>
    <t>https://www.reddit.com/r/AmItheAsshole/comments/1ax5zmp/aita_for_not_adapting_to_the_shchedule_of_the/krm4lbf/</t>
  </si>
  <si>
    <t>krm4pdo</t>
  </si>
  <si>
    <t>02-22-2024 14:57:35</t>
  </si>
  <si>
    <t>gcot802</t>
  </si>
  <si>
    <t>I’m mean no one is the asshole really but y’all might be incompatible.
It’s silly for you to think him having a child won’t impact your relationship. If you are just casually dating then fine, but if you see this being long term, that kid is going to be part of your life and you will need to adapt</t>
  </si>
  <si>
    <t>https://www.reddit.com/r/AmItheAsshole/comments/1ax5zmp/aita_for_not_adapting_to_the_shchedule_of_the/krm4pdo/</t>
  </si>
  <si>
    <t>krm4pqk</t>
  </si>
  <si>
    <t>02-22-2024 14:57:39</t>
  </si>
  <si>
    <t>Ok-Geologist860</t>
  </si>
  <si>
    <t>Yes</t>
  </si>
  <si>
    <t>https://www.reddit.com/r/AmItheAsshole/comments/1ax5zmp/aita_for_not_adapting_to_the_shchedule_of_the/krm4pqk/</t>
  </si>
  <si>
    <t>krm4vpe</t>
  </si>
  <si>
    <t>02-22-2024 14:58:40</t>
  </si>
  <si>
    <t>Awkward_Un1corn</t>
  </si>
  <si>
    <t>YTA.
He has a child so that schedule is more important than your gym class. If you don't like to don't date someone with a kid. It is as simple as that.</t>
  </si>
  <si>
    <t>https://www.reddit.com/r/AmItheAsshole/comments/1ax5zmp/aita_for_not_adapting_to_the_shchedule_of_the/krm4vpe/</t>
  </si>
  <si>
    <t>krm4x2q</t>
  </si>
  <si>
    <t>02-22-2024 14:58:53</t>
  </si>
  <si>
    <t>Small-Sample3916</t>
  </si>
  <si>
    <t>YTA for being child free and signing up for kids.</t>
  </si>
  <si>
    <t>https://www.reddit.com/r/AmItheAsshole/comments/1ax5zmp/aita_for_not_adapting_to_the_shchedule_of_the/krm4x2q/</t>
  </si>
  <si>
    <t>krm4xw1</t>
  </si>
  <si>
    <t>02-22-2024 14:59:02</t>
  </si>
  <si>
    <t>slowburn_23</t>
  </si>
  <si>
    <t>NAH but since it's his kid and his schedule, he needs to communicate his boundaries with you clearly as well. And you, if you make plans, need to do your best to keep them. That's just common politeness with a person you're dating.</t>
  </si>
  <si>
    <t>https://www.reddit.com/r/AmItheAsshole/comments/1ax5zmp/aita_for_not_adapting_to_the_shchedule_of_the/krm4xw1/</t>
  </si>
  <si>
    <t>krm51ko</t>
  </si>
  <si>
    <t>02-22-2024 14:59:39</t>
  </si>
  <si>
    <t>JackhorseBowman</t>
  </si>
  <si>
    <t>Maybe not the asshole but you're probably likely to be the dumped.</t>
  </si>
  <si>
    <t>https://www.reddit.com/r/AmItheAsshole/comments/1ax5zmp/aita_for_not_adapting_to_the_shchedule_of_the/krm51ko/</t>
  </si>
  <si>
    <t>krm555c</t>
  </si>
  <si>
    <t>02-22-2024 15:00:15</t>
  </si>
  <si>
    <t>rosered936</t>
  </si>
  <si>
    <t>YTA. “Hinting” that you want something and then deciding you don’t when he actually makes it happen is childish. It sounds like a weird game playing test to see if you can make him choose you over his daughter. Stop playing games and “hinting” at things you don’t actually want. His schedule isn’t very flexible, so you need to be serious when you ask him to change it (or hint that you want him to change it). His daughter is more important than your gym class. If you don’t agree with that, you need to not date parents.</t>
  </si>
  <si>
    <t>https://www.reddit.com/r/AmItheAsshole/comments/1ax5zmp/aita_for_not_adapting_to_the_shchedule_of_the/krm555c/</t>
  </si>
  <si>
    <t>krm57iv</t>
  </si>
  <si>
    <t>02-22-2024 15:00:40</t>
  </si>
  <si>
    <t>CrazyCrone23</t>
  </si>
  <si>
    <t>YATA however since you aren’t even serious yet I would kindly and respectfully back out of this relationship. You say it doesn’t bother you that he has a kid yet I think it does. His child will always come before you especially if you’re not even serious. Kids lives can be unpredictable AF. But your reason for changing days was selfish and ridiculous. This relationship just isn’t going to work the way I see it.</t>
  </si>
  <si>
    <t>https://www.reddit.com/r/AmItheAsshole/comments/1ax5zmp/aita_for_not_adapting_to_the_shchedule_of_the/krm57iv/</t>
  </si>
  <si>
    <t>krm585x</t>
  </si>
  <si>
    <t>02-22-2024 15:00:46</t>
  </si>
  <si>
    <t>Lisa_Knows_Best</t>
  </si>
  <si>
    <t>NTA. It's his child and she should be his first priority but it's up to him to properly schedule his time. If he didn't tell you he changed his visitation to accommodate you then it's not on you at all. He's responsible for himself, his child and how he manages their time together. </t>
  </si>
  <si>
    <t>https://www.reddit.com/r/AmItheAsshole/comments/1ax5zmp/aita_for_not_adapting_to_the_shchedule_of_the/krm585x/</t>
  </si>
  <si>
    <t>krm58gh</t>
  </si>
  <si>
    <t>02-22-2024 15:00:49</t>
  </si>
  <si>
    <t>NiteGrimwood</t>
  </si>
  <si>
    <t>NTA  
NGL I would probably dump him over being mad at you over this bs. Its childish and immature to me.</t>
  </si>
  <si>
    <t>https://www.reddit.com/r/AmItheAsshole/comments/1ax5zmp/aita_for_not_adapting_to_the_shchedule_of_the/krm58gh/</t>
  </si>
  <si>
    <t>"Colo-rectal Surgeon [43]"</t>
  </si>
  <si>
    <t>krm58un</t>
  </si>
  <si>
    <t>02-22-2024 15:00:53</t>
  </si>
  <si>
    <t>Y2Flax</t>
  </si>
  <si>
    <t>Yup, YTA but it’s a lesson learned
Now you know for the future.</t>
  </si>
  <si>
    <t>https://www.reddit.com/r/AmItheAsshole/comments/1ax5zmp/aita_for_not_adapting_to_the_shchedule_of_the/krm58un/</t>
  </si>
  <si>
    <t>krm59rd</t>
  </si>
  <si>
    <t>02-22-2024 15:01:03</t>
  </si>
  <si>
    <t>grace2112</t>
  </si>
  <si>
    <t>A gym class lmao</t>
  </si>
  <si>
    <t>https://www.reddit.com/r/AmItheAsshole/comments/1ax5zmp/aita_for_not_adapting_to_the_shchedule_of_the/krm59rd/</t>
  </si>
  <si>
    <t>krm5a2q</t>
  </si>
  <si>
    <t>02-22-2024 15:01:06</t>
  </si>
  <si>
    <t>Foodislyfe22</t>
  </si>
  <si>
    <t>Did he actually call you an "asshole?" This early in the relationship? Why didn't he just calmy explain the situation, especially since it was the first time you experienced this together. I used to not take name calling seriously. But from past experiences, the moment someone calls me a name, I now take it very seriously. Red flag.</t>
  </si>
  <si>
    <t>https://www.reddit.com/r/AmItheAsshole/comments/1ax5zmp/aita_for_not_adapting_to_the_shchedule_of_the/krm5a2q/</t>
  </si>
  <si>
    <t>krm5a8x</t>
  </si>
  <si>
    <t>02-22-2024 15:01:08</t>
  </si>
  <si>
    <t>chokeonitttrash</t>
  </si>
  <si>
    <t>Yta.
Break up. You guys are not compatible.</t>
  </si>
  <si>
    <t>https://www.reddit.com/r/AmItheAsshole/comments/1ax5zmp/aita_for_not_adapting_to_the_shchedule_of_the/krm5a8x/</t>
  </si>
  <si>
    <t>krm5f3z</t>
  </si>
  <si>
    <t>02-22-2024 15:01:57</t>
  </si>
  <si>
    <t>BumbleBeePL</t>
  </si>
  <si>
    <t>You aren’t even serious yet, if I was you I’d consider not continuing this relationship as you don’t want to accept his daughters routine is more static and important than you. 
Sadly that’s the life of dating single parents.</t>
  </si>
  <si>
    <t>https://www.reddit.com/r/AmItheAsshole/comments/1ax5zmp/aita_for_not_adapting_to_the_shchedule_of_the/krm5f3z/</t>
  </si>
  <si>
    <t>krm5hg9</t>
  </si>
  <si>
    <t>02-22-2024 15:02:22</t>
  </si>
  <si>
    <t>Objective_Phrase_513</t>
  </si>
  <si>
    <t>You say you don’t want kids. I think you’re in the wrong relationship. So far you haven’t met the child. Which is good on his part. Never introduce a child into a relationship until it’s permanent. No need to cause the child stress. When and if he introduces the child to you what’s going to happen when they act up because you are not their mom and you taking attention away from their father? Can you handle the fact they will resent you. They may try to break you up and cause trouble. Not all kids like parents new partners. You have a lot to think about when dating a parent. The child will always come first.</t>
  </si>
  <si>
    <t>https://www.reddit.com/r/AmItheAsshole/comments/1ax5zmp/aita_for_not_adapting_to_the_shchedule_of_the/krm5hg9/</t>
  </si>
  <si>
    <t>krm5hrt</t>
  </si>
  <si>
    <t>02-22-2024 15:02:25</t>
  </si>
  <si>
    <t>SJoyD</t>
  </si>
  <si>
    <t>If you don't understand that rearranging a kid's schedule is kind of a big deal, you probably shouldn't date someone with kids.
There's the kid's plans, the dad's plans, and the mom's plans that all have to get accounted for to change the schedule. As more people get involved, it gets more complicated. I try to keep my kids on a specific schedule so they get to see their step brother with some regularity. And his schedule is set in a specific way so that he can see his step brother on the other side with some regularity. And then there are clubs and groups and classes everyone has to manage.
So no, you can't "just" do it x day instead. 
YTA - again, just don't date people with kids. You don't seem to comprehend that the child is a whole person, not just an inconvenience to be shuffled around.
&gt; The thing is I hinted that I wanted to see him x day, but I never said "I WILL see you x day".
Why would you even "hint" that if you weren't available? How did you think he was going to make that happen if he didn't schedule things specifically?</t>
  </si>
  <si>
    <t>https://www.reddit.com/r/AmItheAsshole/comments/1ax5zmp/aita_for_not_adapting_to_the_shchedule_of_the/krm5hrt/</t>
  </si>
  <si>
    <t>krm5kvi</t>
  </si>
  <si>
    <t>02-22-2024 15:02:56</t>
  </si>
  <si>
    <t>PyxieGirl</t>
  </si>
  <si>
    <t>If you are not prepared to be involved with his kid date someone else.  His daughter will always come first and if something happens to her mom he'll have that kid full time.</t>
  </si>
  <si>
    <t>https://www.reddit.com/r/AmItheAsshole/comments/1ax5zmp/aita_for_not_adapting_to_the_shchedule_of_the/krm5kvi/</t>
  </si>
  <si>
    <t>krm5mpt</t>
  </si>
  <si>
    <t>02-22-2024 15:03:15</t>
  </si>
  <si>
    <t>Ice_Vulture</t>
  </si>
  <si>
    <t>Kind of a soft ESH. As a single parent, you have set pretty clear boundaries and expectations around your kids and your time with them. Because it’s not just YOUR schedule. It’s a co-parent, your kid, and maybe a step-parent or babysitter who step in too. 
As someone who decides to date a single parent, you have to recognize how valuable their time is. If they’re trying to spend it with YOU, it’s at the cost of a lot of other things they could be doing. </t>
  </si>
  <si>
    <t>https://www.reddit.com/r/AmItheAsshole/comments/1ax5zmp/aita_for_not_adapting_to_the_shchedule_of_the/krm5mpt/</t>
  </si>
  <si>
    <t>krm5oy0</t>
  </si>
  <si>
    <t>02-22-2024 15:03:38</t>
  </si>
  <si>
    <t>unlovelyladybartleby</t>
  </si>
  <si>
    <t>YTA for thinking that you can have a relationship with someone who has a kid and stay "child free." Stuff happens, custody changes, and (decent) parents will always choose their child. You don't belong in a relationship with a parent if you won't/can't/don't want to be around children.</t>
  </si>
  <si>
    <t>https://www.reddit.com/r/AmItheAsshole/comments/1ax5zmp/aita_for_not_adapting_to_the_shchedule_of_the/krm5oy0/</t>
  </si>
  <si>
    <t>krm5pan</t>
  </si>
  <si>
    <t>02-22-2024 15:03:41</t>
  </si>
  <si>
    <t>Less-Quality6326</t>
  </si>
  <si>
    <t>NTA - Everyone has schedule changes periodically- something they forgot or something that comes up last minute 
That’s just life
It’s ok for either one of you to be disappointed when it happens
Everyone has feelings about it
It’s HOW he is acting about the schedule change that is the issue
You are not a mind reader
You had no idea - because he keeps you out of it - that he had to make changes to his visitation 
A normal adult would be disappointed 
But if he’s getting angry about a simple schedule change - well that seems extreme
Life happens
Schedule changes happen
His reaction tho??  Seems a bit strong</t>
  </si>
  <si>
    <t>https://www.reddit.com/r/AmItheAsshole/comments/1ax5zmp/aita_for_not_adapting_to_the_shchedule_of_the/krm5pan/</t>
  </si>
  <si>
    <t>krm5pjs</t>
  </si>
  <si>
    <t>02-22-2024 15:03:44</t>
  </si>
  <si>
    <t>KekeSmall</t>
  </si>
  <si>
    <t>As a woman who’s also CF, save yourself the headache. You should date other CF men, or men who have children who are older..</t>
  </si>
  <si>
    <t>https://www.reddit.com/r/AmItheAsshole/comments/1ax5zmp/aita_for_not_adapting_to_the_shchedule_of_the/krm5pjs/</t>
  </si>
  <si>
    <t>krm5qx2</t>
  </si>
  <si>
    <t>02-22-2024 15:03:58</t>
  </si>
  <si>
    <t>AryaismyQueen</t>
  </si>
  <si>
    <t>YTA. You’re a f-ing adult! Learn how to communicate and plan ahead of time if he knows he needs to plan ahead as well for his commitments.
YTA a bigger one for being with someone who has a kid when you don’t want kids and not communicating properly on how things will work out with or without the kid.</t>
  </si>
  <si>
    <t>https://www.reddit.com/r/AmItheAsshole/comments/1ax5zmp/aita_for_not_adapting_to_the_shchedule_of_the/krm5qx2/</t>
  </si>
  <si>
    <t>krm5rap</t>
  </si>
  <si>
    <t>02-22-2024 15:04:02</t>
  </si>
  <si>
    <t>Silmariel</t>
  </si>
  <si>
    <t>YTA
Because you are CF and have entered a relationship with a man who has a child. Then proceeds to treat his obligations to her as trivial scheduling matter that is as flexible as an adult moving a thing around to accomodate your needs. Pikachu-supriseface - ITS NOT trivial to re-schedule a kid and her expectations, cause the child is a person with more persons attached to her schedule - and not something to move around like a vase on a shelf.
You dont want anything to do with her, thus have no buisness being with the dad.
In your shoes, I'd seriously consider why the man, knowing its a deadend relationship is even entertaining one with you. He knows its temporary, - dont you?</t>
  </si>
  <si>
    <t>https://www.reddit.com/r/AmItheAsshole/comments/1ax5zmp/aita_for_not_adapting_to_the_shchedule_of_the/krm5rap/</t>
  </si>
  <si>
    <t>krm5ulo</t>
  </si>
  <si>
    <t>02-22-2024 15:04:35</t>
  </si>
  <si>
    <t>Odd_Nefariousness990</t>
  </si>
  <si>
    <t>nta. He could have said 'ok well Ive already scheduled to see my daughter that day, so we might need to wait till the next available day.' Not a big deal. I mean wow, he could even take the day you cant see him for himself!</t>
  </si>
  <si>
    <t>https://www.reddit.com/r/AmItheAsshole/comments/1ax5zmp/aita_for_not_adapting_to_the_shchedule_of_the/krm5ulo/</t>
  </si>
  <si>
    <t>krm5w20</t>
  </si>
  <si>
    <t>02-22-2024 15:04:51</t>
  </si>
  <si>
    <t>dr_lucia</t>
  </si>
  <si>
    <t>&gt;The thing is I hinted that I wanted to see him x day, but I never said "I WILL see you x day".
Define "hinting". Direct request are better than hints.  Why not say "I'd like to meet X day".
&gt;Turns out I actually can't go to his house that day, so I said sorry it will have to be the following day.
Why did you "hint" X day was good then?!
&gt;Am I an inconsiderate asshole for not thinking about this?
You are clueless and unrealistic.
&gt;Edit: the reason I canceled is because I have an important gym class
Really? An important gym class you didn't know about when you "hinted" day X would be good? !!   You are clueless, unrealistic and *disorganized*.  He should realize you don't fit into his life and end this "relationship".
&gt;we aren't even serious yet.
It shouldn't get serious. He should realize you don't fit into his life.</t>
  </si>
  <si>
    <t>https://www.reddit.com/r/AmItheAsshole/comments/1ax5zmp/aita_for_not_adapting_to_the_shchedule_of_the/krm5w20/</t>
  </si>
  <si>
    <t>krm5wzm</t>
  </si>
  <si>
    <t>02-22-2024 15:05:00</t>
  </si>
  <si>
    <t>Emotional_Wedge</t>
  </si>
  <si>
    <t>. This is always going to become an issue between you and him. He has a child that is his main concern and will continue to build his life around her and watching her grow up. That means also making sacrifices , and finding somebody more suitable for his mixed family. 
This isn’t going to stop being an issue. You are always going to be mortally offended that he has a custody schedule and more important obligations than messing around for a few hours, and it’s not going to work around your free and clear lifestyle. I’m not saying you are a bad person for wanting that. I am just saying that you are forcing yourself in a situation that is going to make you into the bad person in this situation. 
There are plenty of dudes out there that straight up hate children. My sister is child free and she is about to get married to a man who hates children. 
YTA You go and find somebody compatible with your lifestyle. 
Before anybody comes for me my sister is child FREE, but she is a great aunt. We just don’t bring my child around her husband because that’s his lifestyle choice.</t>
  </si>
  <si>
    <t>https://www.reddit.com/r/AmItheAsshole/comments/1ax5zmp/aita_for_not_adapting_to_the_shchedule_of_the/krm5wzm/</t>
  </si>
  <si>
    <t>krm5xyg</t>
  </si>
  <si>
    <t>02-22-2024 15:05:10</t>
  </si>
  <si>
    <t>Raging_Dragon_9999</t>
  </si>
  <si>
    <t>YTA. Just dump this guy and don't date men with kids.</t>
  </si>
  <si>
    <t>https://www.reddit.com/r/AmItheAsshole/comments/1ax5zmp/aita_for_not_adapting_to_the_shchedule_of_the/krm5xyg/</t>
  </si>
  <si>
    <t>krm5y6o</t>
  </si>
  <si>
    <t>02-22-2024 15:05:12</t>
  </si>
  <si>
    <t>sanityjanity</t>
  </si>
  <si>
    <t>&gt; I am childfree and I never want kids, but the fact that he has an 8 yo daughter doesn't bother me. 
I'm glad it doesn't bother you, but it definitely creates limits to this relationship.
&amp;#x200B:
Stop hinting.  You need to communicate clearly.  Changes to your dating schedule with this guy have impacts on him, his kid, probably his ex, maybe his ex's new dating partner, and so on and so forth.  
What future is there in this relationship for you?  This guy is going to have a child for at least another 10 years.  And he's going to (hopefully) prioritize that child.  Are you going to dump him if he suddenly ends up with full custody (if the child's mother dies or is incapacitated)?    
Honestly, child free people should probably not date single parents.  It is a mismatch of needs and expectations.  The best thing that can happen is that the relationship will fail.  The worst is that the child (or children) will be made to feel secondary to the child free dating partner.  
YTA.  You're 30.  You can be better at predicting the future.</t>
  </si>
  <si>
    <t>https://www.reddit.com/r/AmItheAsshole/comments/1ax5zmp/aita_for_not_adapting_to_the_shchedule_of_the/krm5y6o/</t>
  </si>
  <si>
    <t>krm5y72</t>
  </si>
  <si>
    <t>CoppertopTX</t>
  </si>
  <si>
    <t>Let me see if I have this straight: You're child free, you have absolutely no desire to have kids and you're dating a divorced dad.  You "hinted" about seeing him on a specific date, he switches around his visitation schedule to accommodate for you, and you blow it off for an important gym class.
If that sums up the situation, YTA.  Go find a guy that doesn't have kids, so you don't feel a need to compete for daddy's affections.</t>
  </si>
  <si>
    <t>https://www.reddit.com/r/AmItheAsshole/comments/1ax5zmp/aita_for_not_adapting_to_the_shchedule_of_the/krm5y72/</t>
  </si>
  <si>
    <t>krm60dx</t>
  </si>
  <si>
    <t>02-22-2024 15:05:35</t>
  </si>
  <si>
    <t>Uncle_chuck13</t>
  </si>
  <si>
    <t>Dump him. Dating people with kids is the worst, especially if you don’t want kids. Been there, hated that.</t>
  </si>
  <si>
    <t>https://www.reddit.com/r/AmItheAsshole/comments/1ax5zmp/aita_for_not_adapting_to_the_shchedule_of_the/krm60dx/</t>
  </si>
  <si>
    <t>krm60mm</t>
  </si>
  <si>
    <t>02-22-2024 15:05:37</t>
  </si>
  <si>
    <t>Economy-Diver-5089</t>
  </si>
  <si>
    <t>As someone with a stepmom who never wanted me, YTA. Dating a man with a child means the child is a bit in your life too, there’s no way around it. I understand not wanting to have your own biological children, but if you can’t even be around his child or flexible in your schedule to see him when his schedule is dependent on his child, why are you even dating him?
Dating someone with a kid is WAY different than someone with no kids.</t>
  </si>
  <si>
    <t>https://www.reddit.com/r/AmItheAsshole/comments/1ax5zmp/aita_for_not_adapting_to_the_shchedule_of_the/krm60mm/</t>
  </si>
  <si>
    <t>krm60y6</t>
  </si>
  <si>
    <t>02-22-2024 15:05:40</t>
  </si>
  <si>
    <t>Purple_Head7804</t>
  </si>
  <si>
    <t>NAH but also bit of YTA, he is a parent and every parent's no.1 responsibility is their child so you kind knew what you were singing up for dating a man with child despite never dating one but also it's not your fault for waiting to see him</t>
  </si>
  <si>
    <t>https://www.reddit.com/r/AmItheAsshole/comments/1ax5zmp/aita_for_not_adapting_to_the_shchedule_of_the/krm60y6/</t>
  </si>
  <si>
    <t>krm61es</t>
  </si>
  <si>
    <t>02-22-2024 15:05:45</t>
  </si>
  <si>
    <t>Malpraxiss</t>
  </si>
  <si>
    <t>Why date a guy with a kid then?</t>
  </si>
  <si>
    <t>https://www.reddit.com/r/AmItheAsshole/comments/1ax5zmp/aita_for_not_adapting_to_the_shchedule_of_the/krm61es/</t>
  </si>
  <si>
    <t>krm62ul</t>
  </si>
  <si>
    <t>02-22-2024 15:05:59</t>
  </si>
  <si>
    <t>Why date someone with a child if you don't want kids unless your only reason is about the actual child birthing process?  Not wanting kids is perfectly acceptable but that should rule out dating someone with kids unless they are fully grown and out of the house.
You have the real possibility of raising that child with him if you continue.  It's not like you could be hands off the child whole life.  You will also be tired to a very fixed schedule until they reach 18+.
My cousin just passed away unexpectedly at a youngish age with 4 boys left behind from age 9-15.  Just last year they divorced and daddy has a new young girlfriend.  Now new young girlfriend is suddenly in the position to help raise 4 boys, no easy task as their mother spent her whole life taking them to play sports, go on adventures and several vacations a year.
Are you really ready to step up if the situation calls for it?  Don't think it won't/can't happen.</t>
  </si>
  <si>
    <t>https://www.reddit.com/r/AmItheAsshole/comments/1ax5zmp/aita_for_not_adapting_to_the_shchedule_of_the/krm62ul/</t>
  </si>
  <si>
    <t>krm653l</t>
  </si>
  <si>
    <t>02-22-2024 15:06:23</t>
  </si>
  <si>
    <t>mflowrites</t>
  </si>
  <si>
    <t>Omg. As a parent - stop seeing him!!! You don’t want kids. If this relationship goes anywhere, you WILL have a child in your life. Which you don’t want. You’re pretty clear on that.</t>
  </si>
  <si>
    <t>https://www.reddit.com/r/AmItheAsshole/comments/1ax5zmp/aita_for_not_adapting_to_the_shchedule_of_the/krm653l/</t>
  </si>
  <si>
    <t>krm67a2</t>
  </si>
  <si>
    <t>02-22-2024 15:06:45</t>
  </si>
  <si>
    <t>notaforumbot</t>
  </si>
  <si>
    <t>YTA. You decided to change the plans because of a gym class?  You made plans, you stick with them.  He already changed his plans to accommodate you.  This doesn’t even have anything to do with kids.  But the kid thing makes you twice the AH.</t>
  </si>
  <si>
    <t>https://www.reddit.com/r/AmItheAsshole/comments/1ax5zmp/aita_for_not_adapting_to_the_shchedule_of_the/krm67a2/</t>
  </si>
  <si>
    <t>krm68g0</t>
  </si>
  <si>
    <t>02-22-2024 15:06:57</t>
  </si>
  <si>
    <t>AccurateDependent670</t>
  </si>
  <si>
    <t>Looks like I’m going way against the grain here but NTA. I’m a dad who has a specific weekly visitation agreement. Would it be disappointing if my gf canceled? Yes. Does it warrant calling you an AH? No. The appropriate response isn’t anger and name calling. I would simply say “That won’t work for me. If we can’t see each other today then we’ll have to figure out a future day that will work.” That’s a reasonable response. You weren’t demanding that he change his schedule were you? You suggested. He blew up. That’s on him. However I will say that if his ex is an angry Narc like my ex, then any changes at all will be met with tons of soul draining BS. But even then, that’s his axe to grind. Still not a reason to react towards you the way he did.</t>
  </si>
  <si>
    <t>https://www.reddit.com/r/AmItheAsshole/comments/1ax5zmp/aita_for_not_adapting_to_the_shchedule_of_the/krm68g0/</t>
  </si>
  <si>
    <t>krm6aw4</t>
  </si>
  <si>
    <t>02-22-2024 15:07:22</t>
  </si>
  <si>
    <t>Normalishh</t>
  </si>
  <si>
    <t>NTA because as a parent he shouldn't be changing his visit schedule for a new gf imo. That's on him. I'm a parent and would not put someone, especially a new someone, above my kid. Regardless, it's still on him that he changed it... idk why he's mad at her. He sounds immature and easy to anger. Ew</t>
  </si>
  <si>
    <t>https://www.reddit.com/r/AmItheAsshole/comments/1ax5zmp/aita_for_not_adapting_to_the_shchedule_of_the/krm6aw4/</t>
  </si>
  <si>
    <t>krm6bmg</t>
  </si>
  <si>
    <t>02-22-2024 15:07:30</t>
  </si>
  <si>
    <t>I want to say ESH and ask for more info. I'm a little shocked by how hard people are coming for you in the comments!
What I want to know is, when you "hinted" that you wanted to see him on day x did he mention at that time that it was an off-schedule daughter day (OR remind you that it was a regular daughter day) and that he would have to reschedule that time with her if the two of you were to see each other???
Because it sounds to me like it was not a regular daughter day, and when you hinted, he was agreeable but then went and rescheduled his daughter, unbeknownst to you!
So when you bailed for a gym class, you did not know that he had rescheduled his daughter. Is that correct?
Because people in the comments are reacting as if you knew very well it was a regularly scheduled daughter day and told this man that if he could make himself available you would definitely provide an experience for him more valuable than time with his daughter. And then, you called on the day and said "Never mind! Off to Pilates!"
Which I don't think happened but that's what people seem to be imagining in their responses</t>
  </si>
  <si>
    <t>https://www.reddit.com/r/AmItheAsshole/comments/1ax5zmp/aita_for_not_adapting_to_the_shchedule_of_the/krm6bmg/</t>
  </si>
  <si>
    <t>krm6c71</t>
  </si>
  <si>
    <t>02-22-2024 15:07:35</t>
  </si>
  <si>
    <t>Strange-Difference94</t>
  </si>
  <si>
    <t>https://www.reddit.com/r/AmItheAsshole/comments/1ax5zmp/aita_for_not_adapting_to_the_shchedule_of_the/krm6c71/</t>
  </si>
  <si>
    <t>krm6eqn</t>
  </si>
  <si>
    <t>02-22-2024 15:08:01</t>
  </si>
  <si>
    <t>ReflectionBroad4009</t>
  </si>
  <si>
    <t>You'll never be serious.</t>
  </si>
  <si>
    <t>https://www.reddit.com/r/AmItheAsshole/comments/1ax5zmp/aita_for_not_adapting_to_the_shchedule_of_the/krm6eqn/</t>
  </si>
  <si>
    <t>krm6gt5</t>
  </si>
  <si>
    <t>02-22-2024 15:08:22</t>
  </si>
  <si>
    <t>miamiscubi</t>
  </si>
  <si>
    <t>NAH. You don't want to adapt to the schedule, and he probably won't be able to be with someone like you. It doesn't make any statement on you as a person, but you may not be compatible with this person. 
If you already have a limited time to be with this person because he has responsibilities to his child, and still prefer to cancel on him, then you're probably not that into him to begin with. 
That's OK, you can move on, it'll probably be better for the both of you.</t>
  </si>
  <si>
    <t>https://www.reddit.com/r/AmItheAsshole/comments/1ax5zmp/aita_for_not_adapting_to_the_shchedule_of_the/krm6gt5/</t>
  </si>
  <si>
    <t>krm6i2q</t>
  </si>
  <si>
    <t>02-22-2024 15:08:35</t>
  </si>
  <si>
    <t>No_Donkey9914</t>
  </si>
  <si>
    <t>NAH communicate better</t>
  </si>
  <si>
    <t>https://www.reddit.com/r/AmItheAsshole/comments/1ax5zmp/aita_for_not_adapting_to_the_shchedule_of_the/krm6i2q/</t>
  </si>
  <si>
    <t>krm6i6y</t>
  </si>
  <si>
    <t>02-22-2024 15:08:36</t>
  </si>
  <si>
    <t>allieoops925</t>
  </si>
  <si>
    <t>Hey, anyone that calls you an asshole probably isn’t the kind of person you should be dating anyway. Kids or no kids.</t>
  </si>
  <si>
    <t>https://www.reddit.com/r/AmItheAsshole/comments/1ax5zmp/aita_for_not_adapting_to_the_shchedule_of_the/krm6i6y/</t>
  </si>
  <si>
    <t>krm6jm1</t>
  </si>
  <si>
    <t>02-22-2024 15:08:50</t>
  </si>
  <si>
    <t>Archie3874</t>
  </si>
  <si>
    <t>Well he is being a jerk. You didn’t knowingly do anything wrong. Is scheduled changed not yours. Get used to this because it will keep happening. If you can’t take the change of schedule then move on now so it doesn’t make things worse down the road. I know my kids schedule would change all the time and I adjusted to it. So hopefully you find a solution</t>
  </si>
  <si>
    <t>https://www.reddit.com/r/AmItheAsshole/comments/1ax5zmp/aita_for_not_adapting_to_the_shchedule_of_the/krm6jm1/</t>
  </si>
  <si>
    <t>krm6kwb</t>
  </si>
  <si>
    <t>02-22-2024 15:09:03</t>
  </si>
  <si>
    <t>NotFunny3458</t>
  </si>
  <si>
    <t>YTA. His daughter, thankfully, is his first priority. Her schedule dictates his life. If you don't like that, break up with him and find a man that's child free like you.</t>
  </si>
  <si>
    <t>https://www.reddit.com/r/AmItheAsshole/comments/1ax5zmp/aita_for_not_adapting_to_the_shchedule_of_the/krm6kwb/</t>
  </si>
  <si>
    <t>krm6lmb</t>
  </si>
  <si>
    <t>02-22-2024 15:09:10</t>
  </si>
  <si>
    <t>BreadButterHoneyTea</t>
  </si>
  <si>
    <t>Kind of NAH, but if there is one it's you. This isn't really a problem of working around a kid's schedule. It's a problem of recognizing that people are busy and it isn't nice to try to get busy people to clear their schedule for you because you may or may not want to see them then decide not to see them so you can go to the gym. Just respect that he is busy and make an appointment or don't.</t>
  </si>
  <si>
    <t>https://www.reddit.com/r/AmItheAsshole/comments/1ax5zmp/aita_for_not_adapting_to_the_shchedule_of_the/krm6lmb/</t>
  </si>
  <si>
    <t>krm6m3e</t>
  </si>
  <si>
    <t>02-22-2024 15:09:15</t>
  </si>
  <si>
    <t>Time_Afternoon2610</t>
  </si>
  <si>
    <t>YTA
If a gym class is more important than dating, you just need a f*ckbuddy, not a serious relationship.
I bet if it were the other way round, you'd complain about that guy and blame him, because you rearranged your schedule to have a date and that guy cancels last minute.
"Yes, we can meet", followed by
"Oh, it's more important to go to the gym instead of seeing the girl I'm interested in".</t>
  </si>
  <si>
    <t>https://www.reddit.com/r/AmItheAsshole/comments/1ax5zmp/aita_for_not_adapting_to_the_shchedule_of_the/krm6m3e/</t>
  </si>
  <si>
    <t>krm6my3</t>
  </si>
  <si>
    <t>02-22-2024 15:09:24</t>
  </si>
  <si>
    <t>PlayingWithWildFire</t>
  </si>
  <si>
    <t>NTA. Break up, this relationship is not for you, and that is OK. Don’t date any more parents, problem solved.</t>
  </si>
  <si>
    <t>https://www.reddit.com/r/AmItheAsshole/comments/1ax5zmp/aita_for_not_adapting_to_the_shchedule_of_the/krm6my3/</t>
  </si>
  <si>
    <t>krm6r9j</t>
  </si>
  <si>
    <t>02-22-2024 15:10:07</t>
  </si>
  <si>
    <t>Ok-Examination-6974</t>
  </si>
  <si>
    <t>YTA.sorry not sorry</t>
  </si>
  <si>
    <t>https://www.reddit.com/r/AmItheAsshole/comments/1ax5zmp/aita_for_not_adapting_to_the_shchedule_of_the/krm6r9j/</t>
  </si>
  <si>
    <t>krm6zr3</t>
  </si>
  <si>
    <t>02-22-2024 15:11:32</t>
  </si>
  <si>
    <t>NocturnaPhelps</t>
  </si>
  <si>
    <t>1. You’re not childfree. 😬 
You’re willingly dating a man who has a child. 
2. The child will ALWAYS come first, and no matter how much you wish otherwise, it will always be that way. The kid will be a significant part of his life forever.
3. Time to split up. 
4. Yes, YTA.</t>
  </si>
  <si>
    <t>https://www.reddit.com/r/AmItheAsshole/comments/1ax5zmp/aita_for_not_adapting_to_the_shchedule_of_the/krm6zr3/</t>
  </si>
  <si>
    <t>krm703h</t>
  </si>
  <si>
    <t>02-22-2024 15:11:36</t>
  </si>
  <si>
    <t>ArseOfValhalla</t>
  </si>
  <si>
    <t>I say NTA. Did he let you know that he changed his entire schedule before you cancelled? Did you officially have plans or did you just hint towards it and then nothing really came from it? 
I think this is just a talking issue - communicate, communicate, communicate. But when you are newly dating, you dont want to seem too naggy, or not flexible, or not too open etc. So many "rules" when dating. 
Having kids with specific schedules you have to follow, is hard when dating. I could only date on the weekends becuase that was when I was free. It was hard dating because we had only certain windows and we had to be flexible about it. Sometimes my ex would cancel and I wouldn't have the weekends free anymore. 
I also think his response is a bit telling.  UNLESS you had specific plans and talked about it ahead of time. but your post makes me think there was no set in stone plans. So why did he get so upset when he didnt even communicate his plans with you in the first place. so NTA.</t>
  </si>
  <si>
    <t>https://www.reddit.com/r/AmItheAsshole/comments/1ax5zmp/aita_for_not_adapting_to_the_shchedule_of_the/krm703h/</t>
  </si>
  <si>
    <t>krm711j</t>
  </si>
  <si>
    <t>02-22-2024 15:11:45</t>
  </si>
  <si>
    <t>facemesouth</t>
  </si>
  <si>
    <t>NTA. Before he changed his and his, his ex and his kids schedule he could have verified that you were indeed coming.
You’re not serious. 
I’d consider this a bit of a glimpse into what it’s like to date someone with kids. 
(I’m also intentionally child free and married someone with a kid who I then ended up as primary caregiver for until they left for college—it’s a pretty huge adjustment and one to go into knowing there’s a lot to learn for all parties!)
But, NTA. You didn’t do this to be malicious.</t>
  </si>
  <si>
    <t>https://www.reddit.com/r/AmItheAsshole/comments/1ax5zmp/aita_for_not_adapting_to_the_shchedule_of_the/krm711j/</t>
  </si>
  <si>
    <t>krm734u</t>
  </si>
  <si>
    <t>02-22-2024 15:12:06</t>
  </si>
  <si>
    <t>obxgaga</t>
  </si>
  <si>
    <t>I’d say YTA, but not because of this one instance. You say that you never want kids, but you’re dating a man with a child. Your feelings about this are strong enough that apparently you cannot cross paths with the daughter. If you just wanted to keep it light and have some adult fun that’d be fine, but your last sentence said you weren’t serious….yet. By 30yo you should be able to forecast how this will go. No judgment at all on your stance about kids, but if you feel that way don’t date people who already have them.</t>
  </si>
  <si>
    <t>https://www.reddit.com/r/AmItheAsshole/comments/1ax5zmp/aita_for_not_adapting_to_the_shchedule_of_the/krm734u/</t>
  </si>
  <si>
    <t>krm7375</t>
  </si>
  <si>
    <t>02-22-2024 15:12:07</t>
  </si>
  <si>
    <t>belindadstewart</t>
  </si>
  <si>
    <t>This is a tough call because honestly most (not all) but let’s face it most people your age either have or want kids. It’s perfectly okay that you don’t but this child will forever be in this man’s life so do you honestly see this relationship going anywhere?? 
When kids are young they always have to come first or they should come first come first with any parent. Schedules change at the drop of a hat sometimes that’s just how it is sometimes and if you aren’t willing to work with then don’t date a parent.</t>
  </si>
  <si>
    <t>https://www.reddit.com/r/AmItheAsshole/comments/1ax5zmp/aita_for_not_adapting_to_the_shchedule_of_the/krm7375/</t>
  </si>
  <si>
    <t>krm7ae0</t>
  </si>
  <si>
    <t>02-22-2024 15:13:18</t>
  </si>
  <si>
    <t>NOTTHATKAREN1</t>
  </si>
  <si>
    <t>ESH.  You suck for cancelling for a ridiculous reason, but he sucks for not communicating with you that he had to rearrange his schedule.</t>
  </si>
  <si>
    <t>https://www.reddit.com/r/AmItheAsshole/comments/1ax5zmp/aita_for_not_adapting_to_the_shchedule_of_the/krm7ae0/</t>
  </si>
  <si>
    <t>krm7b2s</t>
  </si>
  <si>
    <t>02-22-2024 15:13:25</t>
  </si>
  <si>
    <t>New-Material-3503</t>
  </si>
  <si>
    <t>You started dating a month ago and he called you an asshole?  I would end this relationship right now.  He doesn't get to do that.</t>
  </si>
  <si>
    <t>https://www.reddit.com/r/AmItheAsshole/comments/1ax5zmp/aita_for_not_adapting_to_the_shchedule_of_the/krm7b2s/</t>
  </si>
  <si>
    <t>krm7bst</t>
  </si>
  <si>
    <t>02-22-2024 15:13:32</t>
  </si>
  <si>
    <t>Maximum-Swan-1009</t>
  </si>
  <si>
    <t>When you have kids, life does tend to revolve around their schedules. Shared custody makes this even trickier because there are multiple people involved. You have to either understand this or stick to childless men in the future. I would go with the latter. I don't think you are step mom material. Nothing wrong with that, but be aware of this before you get in too deep. 
That must have been a really important gym class to throw other people's schedules into chaos so you could attend.</t>
  </si>
  <si>
    <t>https://www.reddit.com/r/AmItheAsshole/comments/1ax5zmp/aita_for_not_adapting_to_the_shchedule_of_the/krm7bst/</t>
  </si>
  <si>
    <t>krm7e8e</t>
  </si>
  <si>
    <t>02-22-2024 15:13:56</t>
  </si>
  <si>
    <t>LemonDeathRay</t>
  </si>
  <si>
    <t>NTA. As you say, you're not that serious and you are absolutely allowed to have a life. If you're expected to accommodate his schedule, it should go both ways. Even if it means it's not possible to meet because clashing schedules, you shouldn't be attacked for having a life and wanting to rearrange things. So to me it sounds an awful lot like he expects to be accommodated but isn't willing to accept that you have a life you're not willing to give up.
And a word of advice as a fellow child free woman - think *very* carefully about dating men with children. You *absolutely will not ever* have a child free life if you end up being serious. You live together? Congrats, you also live with their child part time. You want to not be involved with the child at all? Not possible. There will be times where you are the only adult present and you will be responsible for their safety. You will be stepmom. Whether you like it or not. And that child *will* become attached to you, or hate you. Whether you like it or not you will be at least partially responsible for the wellbeing and parental figure in some capacity.</t>
  </si>
  <si>
    <t>https://www.reddit.com/r/AmItheAsshole/comments/1ax5zmp/aita_for_not_adapting_to_the_shchedule_of_the/krm7e8e/</t>
  </si>
  <si>
    <t>krm7gvv</t>
  </si>
  <si>
    <t>02-22-2024 15:14:23</t>
  </si>
  <si>
    <t>Ihateyou1975</t>
  </si>
  <si>
    <t>NTA. Ditch the guy and find someone better.  He’s already throwing red flags and since the relationship is new, no need to put up with it. </t>
  </si>
  <si>
    <t>https://www.reddit.com/r/AmItheAsshole/comments/1ax5zmp/aita_for_not_adapting_to_the_shchedule_of_the/krm7gvv/</t>
  </si>
  <si>
    <t>krm7his</t>
  </si>
  <si>
    <t>02-22-2024 15:14:29</t>
  </si>
  <si>
    <t>Western-Corner-431</t>
  </si>
  <si>
    <t>He said you’re an asshole? 
Show yourself out</t>
  </si>
  <si>
    <t>https://www.reddit.com/r/AmItheAsshole/comments/1ax5zmp/aita_for_not_adapting_to_the_shchedule_of_the/krm7his/</t>
  </si>
  <si>
    <t>krm7i3w</t>
  </si>
  <si>
    <t>02-22-2024 15:14:34</t>
  </si>
  <si>
    <t>CaliRNgrandma</t>
  </si>
  <si>
    <t>It sounds to me that you should never be with a guy with kids. If he’s any kind of a man, his child should ALWAYS come first. What would you do if something happened and he ended up with full time custody? Walk away. You’ve only invested a month into the relationship and he’s already calling you an AH over date scheduling?</t>
  </si>
  <si>
    <t>https://www.reddit.com/r/AmItheAsshole/comments/1ax5zmp/aita_for_not_adapting_to_the_shchedule_of_the/krm7i3w/</t>
  </si>
  <si>
    <t>krm7it0</t>
  </si>
  <si>
    <t>02-22-2024 15:14:41</t>
  </si>
  <si>
    <t>cat_lady8</t>
  </si>
  <si>
    <t>Just please end this relationship for everyone's benefit. You don't want to deal with kids in your life, and he has a daughter. There's no good resolution here. The whole thing is more difficult than it should be.</t>
  </si>
  <si>
    <t>https://www.reddit.com/r/AmItheAsshole/comments/1ax5zmp/aita_for_not_adapting_to_the_shchedule_of_the/krm7it0/</t>
  </si>
  <si>
    <t>krm7jcq</t>
  </si>
  <si>
    <t>02-22-2024 15:14:46</t>
  </si>
  <si>
    <t>Agreeable_Sky_2616</t>
  </si>
  <si>
    <t>YTA
Childfree people need to stop dating people with children. Those kids aren't going anywhere and they come before you, always.</t>
  </si>
  <si>
    <t>https://www.reddit.com/r/AmItheAsshole/comments/1ax5zmp/aita_for_not_adapting_to_the_shchedule_of_the/krm7jcq/</t>
  </si>
  <si>
    <t>krm7jut</t>
  </si>
  <si>
    <t>02-22-2024 15:14:52</t>
  </si>
  <si>
    <t>vargasm1</t>
  </si>
  <si>
    <t>YTA. Don’t date a guy with kids when you don’t want kids. Plain and simple. His children always should come before you. As a mom I’d hate for my baby daddy to end up with someone who didn’t want a relationship with my child.</t>
  </si>
  <si>
    <t>https://www.reddit.com/r/AmItheAsshole/comments/1ax5zmp/aita_for_not_adapting_to_the_shchedule_of_the/krm7jut/</t>
  </si>
  <si>
    <t>krm7kou</t>
  </si>
  <si>
    <t>02-22-2024 15:15:00</t>
  </si>
  <si>
    <t>inc_mplete</t>
  </si>
  <si>
    <t>NTA but also YTA. 
I think you've been in this relationship long enough to know that if it already bothers you it will not work out.  His first priority and his number 1 person will always be his kid first.  And that is the right way.  If you aren't able to live around their schedule until things change, then i suggest you call it off and continue that childfree life.</t>
  </si>
  <si>
    <t>https://www.reddit.com/r/AmItheAsshole/comments/1ax5zmp/aita_for_not_adapting_to_the_shchedule_of_the/krm7kou/</t>
  </si>
  <si>
    <t>krm7noz</t>
  </si>
  <si>
    <t>02-22-2024 15:15:31</t>
  </si>
  <si>
    <t>mcoiablog</t>
  </si>
  <si>
    <t>I don't think he is the guy for you. You don't want kids and he has a kid.</t>
  </si>
  <si>
    <t>https://www.reddit.com/r/AmItheAsshole/comments/1ax5zmp/aita_for_not_adapting_to_the_shchedule_of_the/krm7noz/</t>
  </si>
  <si>
    <t>krm7p70</t>
  </si>
  <si>
    <t>02-22-2024 15:15:46</t>
  </si>
  <si>
    <t>redrosesparis11</t>
  </si>
  <si>
    <t>NTA new relationship.</t>
  </si>
  <si>
    <t>https://www.reddit.com/r/AmItheAsshole/comments/1ax5zmp/aita_for_not_adapting_to_the_shchedule_of_the/krm7p70/</t>
  </si>
  <si>
    <t>krm7pzm</t>
  </si>
  <si>
    <t>02-22-2024 15:15:53</t>
  </si>
  <si>
    <t>rippedupmypromdress</t>
  </si>
  <si>
    <t>YTA for dating a man with a child but wanting to be childfree. Best bet is to end it now. He already changed his visitation schedule to accommodate you and you then changed it. Not cool. You don’t like kids so don’t date parents. It’s very simple. There can never be anything serious between you two.</t>
  </si>
  <si>
    <t>https://www.reddit.com/r/AmItheAsshole/comments/1ax5zmp/aita_for_not_adapting_to_the_shchedule_of_the/krm7pzm/</t>
  </si>
  <si>
    <t>krm7q11</t>
  </si>
  <si>
    <t>02-22-2024 15:15:54</t>
  </si>
  <si>
    <t>Diesel07012012</t>
  </si>
  <si>
    <t>YTA
Do this man and his daughter a favor and remove yourself.  You don’t sound like you’re very good for either one of them.</t>
  </si>
  <si>
    <t>https://www.reddit.com/r/AmItheAsshole/comments/1ax5zmp/aita_for_not_adapting_to_the_shchedule_of_the/krm7q11/</t>
  </si>
  <si>
    <t>"Asshole Aficionado [18]"</t>
  </si>
  <si>
    <t>krm7svz</t>
  </si>
  <si>
    <t>02-22-2024 15:16:22</t>
  </si>
  <si>
    <t>WholeAd2742</t>
  </si>
  <si>
    <t>YTA
You're dating a single dad. His daughter and the schedule will almost always come first.
It's easy to rearrange plans when it's just adults. Screwing up getting to see his kid is rude.
Doesn't sound like this is the relationship for you</t>
  </si>
  <si>
    <t>https://www.reddit.com/r/AmItheAsshole/comments/1ax5zmp/aita_for_not_adapting_to_the_shchedule_of_the/krm7svz/</t>
  </si>
  <si>
    <t>"Commander in Cheeks [289]"</t>
  </si>
  <si>
    <t>krm7zej</t>
  </si>
  <si>
    <t>02-22-2024 15:17:27</t>
  </si>
  <si>
    <t>scrapcats</t>
  </si>
  <si>
    <t>I'm also childfree, do not want to be a parent, will never date someone with kids for this reason. You're not compatible. Break it off, it's not fair to either of them.</t>
  </si>
  <si>
    <t>https://www.reddit.com/r/AmItheAsshole/comments/1ax5zmp/aita_for_not_adapting_to_the_shchedule_of_the/krm7zej/</t>
  </si>
  <si>
    <t>krm81x9</t>
  </si>
  <si>
    <t>02-22-2024 15:17:52</t>
  </si>
  <si>
    <t>bucktoothedhazelnut</t>
  </si>
  <si>
    <t>YTA. You’re dating a man with a child. 
Whether or not you want a child is meaningless when for him, his child will (and always should) come first. 
If you don’t want to deal with children, don’t date a man with a child. </t>
  </si>
  <si>
    <t>https://www.reddit.com/r/AmItheAsshole/comments/1ax5zmp/aita_for_not_adapting_to_the_shchedule_of_the/krm81x9/</t>
  </si>
  <si>
    <t>krm8854</t>
  </si>
  <si>
    <t>02-22-2024 15:18:53</t>
  </si>
  <si>
    <t>bigalreads</t>
  </si>
  <si>
    <t>YTA because of poor communication and weaseling out of plans — how was he to know your “hint” to hang out X day wasn’t a real intention to do something?</t>
  </si>
  <si>
    <t>https://www.reddit.com/r/AmItheAsshole/comments/1ax5zmp/aita_for_not_adapting_to_the_shchedule_of_the/krm8854/</t>
  </si>
  <si>
    <t>krm88qn</t>
  </si>
  <si>
    <t>02-22-2024 15:18:59</t>
  </si>
  <si>
    <t>Sin_And_Tonic86</t>
  </si>
  <si>
    <t>YTA.
If you’re child free why are you dating someone with a child? What were you planning to do if things got serious between you two? You know the daughter isn’t going anywhere right? So if things get serious between you two then guess what? You have a child. 
I’m child free and I refuse to date anyone with children for this exact reason.</t>
  </si>
  <si>
    <t>https://www.reddit.com/r/AmItheAsshole/comments/1ax5zmp/aita_for_not_adapting_to_the_shchedule_of_the/krm88qn/</t>
  </si>
  <si>
    <t>krm89cn</t>
  </si>
  <si>
    <t>02-22-2024 15:19:05</t>
  </si>
  <si>
    <t>Feisty-Cheesecake732</t>
  </si>
  <si>
    <t>YWBTA - This was a mistake made because you did not understand the specifics of his visitation and you did not know he was changing his schedule to accommodate you and he did not communicate that he was doing that.  However, YWBTA if this continues.  You need to speak to him and explain that you have never been in a relationship with a man who has a child (even if you have had this discussion before). Then you need to ask him exactly how this works and remind him that he also has to communicate with you (i.e. if he has to change a date to see his daughter to accommodate you let you know). When dating anyone with children it is easier to have these conversations up front than to just ignore them.  As a woman who is now married with a wonderful stepson I can tell you the quicker issues are handled when it comes to the kids the better. There is also the chance that you just will not want a relationship that is this rigid because of his visitation schedule.  That is also fine but better to figure that out sooner vs later.</t>
  </si>
  <si>
    <t>https://www.reddit.com/r/AmItheAsshole/comments/1ax5zmp/aita_for_not_adapting_to_the_shchedule_of_the/krm89cn/</t>
  </si>
  <si>
    <t>krm89uf</t>
  </si>
  <si>
    <t>02-22-2024 15:19:09</t>
  </si>
  <si>
    <t>bokatan778</t>
  </si>
  <si>
    <t>INFO: OP, if something were to happen to the daughter’s mother/other parent, would you still be interested in this guy if he had her full time?</t>
  </si>
  <si>
    <t>https://www.reddit.com/r/AmItheAsshole/comments/1ax5zmp/aita_for_not_adapting_to_the_shchedule_of_the/krm89uf/</t>
  </si>
  <si>
    <t>"Certified Proctologist [29]"</t>
  </si>
  <si>
    <t>krm8b2m</t>
  </si>
  <si>
    <t>02-22-2024 15:19:21</t>
  </si>
  <si>
    <t>Prestigious_Badger36</t>
  </si>
  <si>
    <t>I'm a lot like you! {Unable to have kids. Wasn't my choice in the child free status}
NAH. It takes some extra communication to navigate this type of relationship &amp; this stage (not ready for kid meeting) of the relationship. What you *both* need to do is communicate more clearly. Confirm with each other. Do not let frustration linger, express it &amp; move forward.
Some things to remember:
--You have to accept that you will never be his/her #1. The child is #1! (&amp; if the child is not #1 to him, that's not a very good parent!)
--You have to accept that there will be times when you're left out. It's normal.
--You have to accept that the kid might dislike you. If they are young, you will face extra attitude during the teen years.
--You have to accept that your special plans might get instantly cancelled because of the child's needs. (again, would you want to date someone who would not drop everything &amp; rush to sick child?)
Best of luck!
However, if the relationship is good, it's worth all of these oddities!</t>
  </si>
  <si>
    <t>https://www.reddit.com/r/AmItheAsshole/comments/1ax5zmp/aita_for_not_adapting_to_the_shchedule_of_the/krm8b2m/</t>
  </si>
  <si>
    <t>krm8cth</t>
  </si>
  <si>
    <t>02-22-2024 15:19:38</t>
  </si>
  <si>
    <t>fiblesmish</t>
  </si>
  <si>
    <t>YTA
You don't have and don't want kids so don't date people with kids.
If he is any sort of parent he will always put his kids above anyone he dates. And kids are you know real people and not something you can just reschedule. They need their parents to be there all the time since they are just kids.
Just move on to someone without kids</t>
  </si>
  <si>
    <t>https://www.reddit.com/r/AmItheAsshole/comments/1ax5zmp/aita_for_not_adapting_to_the_shchedule_of_the/krm8cth/</t>
  </si>
  <si>
    <t>krm8dai</t>
  </si>
  <si>
    <t>02-22-2024 15:19:42</t>
  </si>
  <si>
    <t>Sharp_Mathematician6</t>
  </si>
  <si>
    <t>Time to find a man without kids. Or at least older ones. Childless men are out there </t>
  </si>
  <si>
    <t>https://www.reddit.com/r/AmItheAsshole/comments/1ax5zmp/aita_for_not_adapting_to_the_shchedule_of_the/krm8dai/</t>
  </si>
  <si>
    <t>krm8dpn</t>
  </si>
  <si>
    <t>02-22-2024 15:19:47</t>
  </si>
  <si>
    <t>TheNinjaPixie</t>
  </si>
  <si>
    <t>It's been a month and already there is an issue. He has commitments and you don't.</t>
  </si>
  <si>
    <t>https://www.reddit.com/r/AmItheAsshole/comments/1ax5zmp/aita_for_not_adapting_to_the_shchedule_of_the/krm8dpn/</t>
  </si>
  <si>
    <t>krm8dzf</t>
  </si>
  <si>
    <t>02-22-2024 15:19:49</t>
  </si>
  <si>
    <t>Dependent-Parfait679</t>
  </si>
  <si>
    <t>I think everyone is getting way off topic. She didn't ask if she was the AH for dating a man with kids. that's her business. 
NTA OP, you didn't know he changed his schedule with his daughter, it obviously wasn't communicated. and your reason for canceling isn't relevant imo. it doesn't sound like you cancelled last minute.</t>
  </si>
  <si>
    <t>https://www.reddit.com/r/AmItheAsshole/comments/1ax5zmp/aita_for_not_adapting_to_the_shchedule_of_the/krm8dzf/</t>
  </si>
  <si>
    <t>krm8e6b</t>
  </si>
  <si>
    <t>02-22-2024 15:19:51</t>
  </si>
  <si>
    <t>helloloco</t>
  </si>
  <si>
    <t>NAH if this is first time, but you two need to communicate better.
You should ask for a view of his visitation schedule for the next week/ two weeks and respect it— now that you KNOW it’s a big deal for him to change days, don’t unless it’s very important to you.
He should be open and willing to share this info with you, esp he respects you and your time. He shouldn’t move stuff around ON YOU either.
If it was a one-off time that he prioritized you, he probably likes you a lot and doesn’t want you to think he’s a boring dad or someone who isn’t flexible… but he used a bit of co-parenting social capital there… can’t do that all the time.</t>
  </si>
  <si>
    <t>https://www.reddit.com/r/AmItheAsshole/comments/1ax5zmp/aita_for_not_adapting_to_the_shchedule_of_the/krm8e6b/</t>
  </si>
  <si>
    <t>krm8fxw</t>
  </si>
  <si>
    <t>02-22-2024 15:20:08</t>
  </si>
  <si>
    <t>Littlemiss_scorpio</t>
  </si>
  <si>
    <t>Rescheduling for an “Important gym class” is wild to me</t>
  </si>
  <si>
    <t>https://www.reddit.com/r/AmItheAsshole/comments/1ax5zmp/aita_for_not_adapting_to_the_shchedule_of_the/krm8fxw/</t>
  </si>
  <si>
    <t>krm8g2r</t>
  </si>
  <si>
    <t>02-22-2024 15:20:09</t>
  </si>
  <si>
    <t>txstepmomagain</t>
  </si>
  <si>
    <t>NTA 
If he's going to call you an asshole any time you have a change in plans that he can't adapt to because of his kid (which is reasonable) then it's better you found out now rather than later.  You've only been in this for a month and he's already being all high maintenance and whiney when things don't go his way.  Just because you're a parent doesn't mean the entire world revolves around your child's schedule.  He could have just discussed this with you and found another time that works for you both.  He could also politely explain his inflexibility with you instead of expecting you to mind-read.  If you decide to break it off over this, sounds like you dodged a bullet with this one.</t>
  </si>
  <si>
    <t>https://www.reddit.com/r/AmItheAsshole/comments/1ax5zmp/aita_for_not_adapting_to_the_shchedule_of_the/krm8g2r/</t>
  </si>
  <si>
    <t>krm8hqz</t>
  </si>
  <si>
    <t>02-22-2024 15:20:26</t>
  </si>
  <si>
    <t>rachelbeane</t>
  </si>
  <si>
    <t>NAH but you need to stop seeing this guy.  If you are child free this will never work because he is NOT child free.  He has a child and although he does not seem to have primary custody right now at any time that could change and then he would be a full-time parent, that is obviously not what you want.  You two are not compatible on a base level that will not change.</t>
  </si>
  <si>
    <t>https://www.reddit.com/r/AmItheAsshole/comments/1ax5zmp/aita_for_not_adapting_to_the_shchedule_of_the/krm8hqz/</t>
  </si>
  <si>
    <t>krm8ivl</t>
  </si>
  <si>
    <t>02-22-2024 15:20:37</t>
  </si>
  <si>
    <t>NTA. Well he needs to learn how to communicate and you need to say well I have a class on that day I'm not going to be done till 10:00 so I'd rather not drive 30 minutes to go hang out with you for 2 hours before I have to leave again. We'll just make it another day. When do you have your daughter? Can he give you a schedule when he has her? I would think they have a set schedule. But he should know week to week when he has her he can at least tell you hey next week I have her Tuesday Thursday Saturday and Sunday. I mean he shouldn't change his plans to accommodate you and you shouldn't have to change your plans to accommodate him. You're both adults. Work it out and talk.
Also if you don't plan on wanting children ever why are you dating a guy with a kid? What if something happens and you two go on to date a couple years, you get married and all of a sudden her mother dies and all of sudden you have his daughter full time when she's a preteen/teenager. Yeah you're going to be hating life. You read all these stories on here about people dating and the other parent has custody and then all of a sudden they die and your spouse ends up with the kid and they're like I didn't sign up for this. Well it's a good possibility things change things don't stay constant. People die. So if you're not prepared to be a mother you really should break up with this guy.</t>
  </si>
  <si>
    <t>https://www.reddit.com/r/AmItheAsshole/comments/1ax5zmp/aita_for_not_adapting_to_the_shchedule_of_the/krm8ivl/</t>
  </si>
  <si>
    <t>krm8kwt</t>
  </si>
  <si>
    <t>02-22-2024 15:20:55</t>
  </si>
  <si>
    <t>pintoftomatoes</t>
  </si>
  <si>
    <t>INFO: was the day in question Valentine’s Day?</t>
  </si>
  <si>
    <t>https://www.reddit.com/r/AmItheAsshole/comments/1ax5zmp/aita_for_not_adapting_to_the_shchedule_of_the/krm8kwt/</t>
  </si>
  <si>
    <t>krm8mu9</t>
  </si>
  <si>
    <t>02-22-2024 15:21:14</t>
  </si>
  <si>
    <t>If she doesn’t KNOW the visitation schedule, esp if it changes week to week, she’s NTA.</t>
  </si>
  <si>
    <t>https://www.reddit.com/r/AmItheAsshole/comments/1ax5zmp/aita_for_not_adapting_to_the_shchedule_of_the/krm8mu9/</t>
  </si>
  <si>
    <t>krm8oaa</t>
  </si>
  <si>
    <t>02-22-2024 15:21:28</t>
  </si>
  <si>
    <t>tenyearsgone28</t>
  </si>
  <si>
    <t>ESH. Don’t get involved with someone who has already blown up one family and has loads of drama. You’re still young enough to meet someone who doesn’t have this going on. He probably is just with you for sex anyways.</t>
  </si>
  <si>
    <t>https://www.reddit.com/r/AmItheAsshole/comments/1ax5zmp/aita_for_not_adapting_to_the_shchedule_of_the/krm8oaa/</t>
  </si>
  <si>
    <t>krm8q6t</t>
  </si>
  <si>
    <t>02-22-2024 15:21:45</t>
  </si>
  <si>
    <t>Gemstomefiretrail</t>
  </si>
  <si>
    <t>YTA. If you want to see this dude then his schedule with his kid has to be the priority.</t>
  </si>
  <si>
    <t>https://www.reddit.com/r/AmItheAsshole/comments/1ax5zmp/aita_for_not_adapting_to_the_shchedule_of_the/krm8q6t/</t>
  </si>
  <si>
    <t>krm8qft</t>
  </si>
  <si>
    <t>02-22-2024 15:21:48</t>
  </si>
  <si>
    <t>Broutythecat</t>
  </si>
  <si>
    <t>Just don't date a father. You say "you never want kids" - a father and his child are a package deal, she's going to become an integral part of your life if you two get serious.
Just set a rule for yourself that you don't date parents and save yourself (and everyone else) a lot of mess.</t>
  </si>
  <si>
    <t>https://www.reddit.com/r/AmItheAsshole/comments/1ax5zmp/aita_for_not_adapting_to_the_shchedule_of_the/krm8qft/</t>
  </si>
  <si>
    <t>krm8qsk</t>
  </si>
  <si>
    <t>02-22-2024 15:21:51</t>
  </si>
  <si>
    <t>Adventurous-Award-87</t>
  </si>
  <si>
    <t>YTA. If you don't want kids, dating parents is a bad idea. 
You will not and should never be more important than his kids. If anyone you ever date says you're more important than their kids, you run. They are bad people. 
Dating parents comes with a lot of scheduling inconvenience. You clearly don't want to be involved with kids, which is fine. But thinking your gym session is more important than an entire child is delusional.</t>
  </si>
  <si>
    <t>https://www.reddit.com/r/AmItheAsshole/comments/1ax5zmp/aita_for_not_adapting_to_the_shchedule_of_the/krm8qsk/</t>
  </si>
  <si>
    <t>krm8r3p</t>
  </si>
  <si>
    <t>02-22-2024 15:21:54</t>
  </si>
  <si>
    <t>bunnydeerest</t>
  </si>
  <si>
    <t>YTA because i’m child free and always will be. of all the people in this world, why date a guy who already has a kid??? i don’t like dogs and i’d never, EVER date someone with a dog.</t>
  </si>
  <si>
    <t>https://www.reddit.com/r/AmItheAsshole/comments/1ax5zmp/aita_for_not_adapting_to_the_shchedule_of_the/krm8r3p/</t>
  </si>
  <si>
    <t>krm8rew</t>
  </si>
  <si>
    <t>02-22-2024 15:21:57</t>
  </si>
  <si>
    <t>sehrgut</t>
  </si>
  <si>
    <t>YTA. You are the adult with schedule flexibility: she is the child WITHOUT schedule flexibility. You don't get to make plans and then say "oh, I forgot to look at my schedule, but I didn't REAAALLLLY phrase it as completely certain, so I'm not at fault.
Grow the fuck up, child.</t>
  </si>
  <si>
    <t>https://www.reddit.com/r/AmItheAsshole/comments/1ax5zmp/aita_for_not_adapting_to_the_shchedule_of_the/krm8rew/</t>
  </si>
  <si>
    <t>krm8wbr</t>
  </si>
  <si>
    <t>02-22-2024 15:22:45</t>
  </si>
  <si>
    <t>Odd-Phrase5808</t>
  </si>
  <si>
    <t>YTA
If you date a parent, you need to accept that their kids will always come first. If you’re not willing to fit into *their* lives, then the relationship probably isn’t going to last long…</t>
  </si>
  <si>
    <t>https://www.reddit.com/r/AmItheAsshole/comments/1ax5zmp/aita_for_not_adapting_to_the_shchedule_of_the/krm8wbr/</t>
  </si>
  <si>
    <t>krm8z0l</t>
  </si>
  <si>
    <t>02-22-2024 15:23:11</t>
  </si>
  <si>
    <t>It sounds like you would be better off dating a guy without a kid.  It is harder for a parent to have a lot of flexibility for dating.  Their kid will always be (should be) their #1 priority.</t>
  </si>
  <si>
    <t>https://www.reddit.com/r/AmItheAsshole/comments/1ax5zmp/aita_for_not_adapting_to_the_shchedule_of_the/krm8z0l/</t>
  </si>
  <si>
    <t>krm8z1d</t>
  </si>
  <si>
    <t>02-22-2024 15:23:12</t>
  </si>
  <si>
    <t>Annie_Cakess21</t>
  </si>
  <si>
    <t>Just seems like you guys need to have more specific communication. I don’t think you’re an AH unless we aren’t getting the full story and you’re leaving bits out that obviously make you a jerk lol!! 
I wouldn’t say he’s an AH either. Just seems like a communication error</t>
  </si>
  <si>
    <t>https://www.reddit.com/r/AmItheAsshole/comments/1ax5zmp/aita_for_not_adapting_to_the_shchedule_of_the/krm8z1d/</t>
  </si>
  <si>
    <t>krm8z54</t>
  </si>
  <si>
    <t>02-22-2024 15:23:13</t>
  </si>
  <si>
    <t>evmd</t>
  </si>
  <si>
    <t>INFO: why are you dating a man with a young child? Like, what's the endgame here? He has a kid. The kid is not optional. If you date him, you accept that there will be a child in your life. If you marry him or move in together, you will love with that child. Unless he's a horrible parent, he'll pretty much always prioritize the child over you, you realize that,  right? 
If you don't want kids (which is perfectly fine!), then don't date people who have kids.</t>
  </si>
  <si>
    <t>https://www.reddit.com/r/AmItheAsshole/comments/1ax5zmp/aita_for_not_adapting_to_the_shchedule_of_the/krm8z54/</t>
  </si>
  <si>
    <t>krm8zzh</t>
  </si>
  <si>
    <t>02-22-2024 15:23:21</t>
  </si>
  <si>
    <t>PezGirl-5</t>
  </si>
  <si>
    <t>YTA. You don’t want kids yet you are dating a guy with a kid.  You asked to see him on a particular day and changed it at the last minute over a gym class, which I would guess you already knew about?!?
Stop stringing him along and dump him now</t>
  </si>
  <si>
    <t>https://www.reddit.com/r/AmItheAsshole/comments/1ax5zmp/aita_for_not_adapting_to_the_shchedule_of_the/krm8zzh/</t>
  </si>
  <si>
    <t>krm90k1</t>
  </si>
  <si>
    <t>02-22-2024 15:23:26</t>
  </si>
  <si>
    <t>Eris-Ares</t>
  </si>
  <si>
    <t>YTA 
Your excuse of not saying WILL meet you that day is so pathetic.</t>
  </si>
  <si>
    <t>https://www.reddit.com/r/AmItheAsshole/comments/1ax5zmp/aita_for_not_adapting_to_the_shchedule_of_the/krm90k1/</t>
  </si>
  <si>
    <t>krm949y</t>
  </si>
  <si>
    <t>02-22-2024 15:24:02</t>
  </si>
  <si>
    <t>Vash_Z_Stampede</t>
  </si>
  <si>
    <t>NTA for your title, but . . .
&gt;I am childfree and I never want kids, but the fact that he has an 8 yo daughter doesn't bother me.
YTA for breaking your own childfree rule and dating someone that's a parent?  Like why?  You're just wasting everyone's time.</t>
  </si>
  <si>
    <t>https://www.reddit.com/r/AmItheAsshole/comments/1ax5zmp/aita_for_not_adapting_to_the_shchedule_of_the/krm949y/</t>
  </si>
  <si>
    <t>krm95tt</t>
  </si>
  <si>
    <t>02-22-2024 15:24:17</t>
  </si>
  <si>
    <t>DisastrousAd9267</t>
  </si>
  <si>
    <t>NTA. They have been dating for one month.  She didn't know he changed his schedule with respect to seeing his daughter on "x" day.  Stuff happens, and she asked to reschedule the date.  People who are jumping all over OP as if she is demanding he change/decrease the time spent with his daughter on a regular basis need to relax. Maybe it won't work out for them, maybe they can communicate better about what their respective schedules are like and see if they can find a good routine. Either way, NTA.</t>
  </si>
  <si>
    <t>https://www.reddit.com/r/AmItheAsshole/comments/1ax5zmp/aita_for_not_adapting_to_the_shchedule_of_the/krm95tt/</t>
  </si>
  <si>
    <t>krm96wj</t>
  </si>
  <si>
    <t>02-22-2024 15:24:27</t>
  </si>
  <si>
    <t>Appropriate-Yam-8141</t>
  </si>
  <si>
    <t>He never told her “that works for me but I’ll have to call EX to have daughter this day instead of that day” 
I do have a child with shared custody and literally ANY TIME ANYONE asks me to do anything (and my custody schedule has been the same for five years) my response is either “yes but I’ll have Asher” or “that’s Eric’s day, so I won’t have Asher” if the plan is something that my son should be a part of my response is “let me check with Eric to see if he’s okay with me keeping him”
It seems like the guys custody schedule is not set in stone and seems more like a flexible non agreement between him and his ex. I was with someone like that for three years and we both had children from a a previous relationship. Every week without fail I have my son every day but Sunday and Thursday (unless his dad cancels, my rule of thumb is to just assume I will have him) so I can tell you that six months from now on Wednesday I will have my son. They made their custody schedule on a weekly if not part of weekly basis, and it made it impossible to schedule my life or plans with my family because we never knew if he (and eventually we) would have his boys or not and for how long. 
It can be managed but it sounds like he’s not communicating with you. And honestly it’s a huge red flag for me that this early on he is cancelling on his daughter to see you when by your own words it’s not even that serious yet. 
NTA.</t>
  </si>
  <si>
    <t>https://www.reddit.com/r/AmItheAsshole/comments/1ax5zmp/aita_for_not_adapting_to_the_shchedule_of_the/krm96wj/</t>
  </si>
  <si>
    <t>krm97vu</t>
  </si>
  <si>
    <t>02-22-2024 15:24:37</t>
  </si>
  <si>
    <t>Smooth_Staff4585</t>
  </si>
  <si>
    <t>Yeah I think you’re overthinking it, men need their kids but also a partner when men get overwhelmed they lash out it sounds more like misplaced heat of the meltdown moment I bet he’s apologized that’s just part of having kids and never wanting to let them down</t>
  </si>
  <si>
    <t>https://www.reddit.com/r/AmItheAsshole/comments/1ax5zmp/aita_for_not_adapting_to_the_shchedule_of_the/krm97vu/</t>
  </si>
  <si>
    <t>krm9832</t>
  </si>
  <si>
    <t>02-22-2024 15:24:40</t>
  </si>
  <si>
    <t>gr33nm3nsmokes</t>
  </si>
  <si>
    <t>You do not need to date people with kids as simple as that. You don't want kids. He has kids. Eventually that kid will be your responsibility too you can't just date somebody and say I don't want nothing to do with your kid</t>
  </si>
  <si>
    <t>https://www.reddit.com/r/AmItheAsshole/comments/1ax5zmp/aita_for_not_adapting_to_the_shchedule_of_the/krm9832/</t>
  </si>
  <si>
    <t>krm98g4</t>
  </si>
  <si>
    <t>02-22-2024 15:24:43</t>
  </si>
  <si>
    <t>Serenityxxxxxx</t>
  </si>
  <si>
    <t>YTA and please do not date anyone with children going forward unless you are able to understand that the visitations are set and that their child will always have to come first</t>
  </si>
  <si>
    <t>https://www.reddit.com/r/AmItheAsshole/comments/1ax5zmp/aita_for_not_adapting_to_the_shchedule_of_the/krm98g4/</t>
  </si>
  <si>
    <t>krm9921</t>
  </si>
  <si>
    <t>02-22-2024 15:24:49</t>
  </si>
  <si>
    <t>Capable_Strategy6974</t>
  </si>
  <si>
    <t>YTA, sorry. I’m also childfree and choose to only date people who don’t have kids because of one simple thing: they are parents, and it is *normal* and *correct* for them to put their kids first. 
They will always choose their kids first if they’re a good parent. And if they have court-mandated time, they’re going to stick to it. And if they have a shit co-parent, they’re going to be extra-present for their kids. That means time, money/resources, and focus.
It’s not that he doesn’t care about you. It’s not you vs kid. It’s that he’s a dad and he has his kid in priority spot. He made her, and he met you. Please talk to some other people who date parents and gain some perspective.</t>
  </si>
  <si>
    <t>https://www.reddit.com/r/AmItheAsshole/comments/1ax5zmp/aita_for_not_adapting_to_the_shchedule_of_the/krm9921/</t>
  </si>
  <si>
    <t>krm99nt</t>
  </si>
  <si>
    <t>02-22-2024 15:24:55</t>
  </si>
  <si>
    <t>SewRuby</t>
  </si>
  <si>
    <t>I wanna make sure I got this right... You said "hey, I wanna see you Tuesday", homeboy has kiddo Tuesday, so instead of telling you "that isn't going to work, I have kiddo" or, "OK, but are you sure because I'm going to have to swap around my schedule with my daughter to make that work", he said nothing/said OK? And now he's mad at you because he didn't communicate the situation effectively to you?
If so--NTA. His lack of communication, and then getting angry with you for it are huge red flags.
I wouldn't advise continuing to see this man, OP. This could've easily been mitigated by him communicating with you, and his shift of blame tells me that things would only get worse for you. This man is emotionally immature as f.</t>
  </si>
  <si>
    <t>https://www.reddit.com/r/AmItheAsshole/comments/1ax5zmp/aita_for_not_adapting_to_the_shchedule_of_the/krm99nt/</t>
  </si>
  <si>
    <t>krm99tg</t>
  </si>
  <si>
    <t>02-22-2024 15:24:57</t>
  </si>
  <si>
    <t>turtlmurtl</t>
  </si>
  <si>
    <t>NTA but I’m not sure why you are even dating someone with a kid when you do not want children at all.</t>
  </si>
  <si>
    <t>https://www.reddit.com/r/AmItheAsshole/comments/1ax5zmp/aita_for_not_adapting_to_the_shchedule_of_the/krm99tg/</t>
  </si>
  <si>
    <t>krm9b6s</t>
  </si>
  <si>
    <t>02-22-2024 15:25:10</t>
  </si>
  <si>
    <t>TenTwenty122</t>
  </si>
  <si>
    <t>YTA. If you don’t want kids why are you dating a guy with kids? Assuming this get serious and ya get married, his kids will become your kids. Leave him and find someone who’s actually child free, it will help you, him and his daughter.</t>
  </si>
  <si>
    <t>https://www.reddit.com/r/AmItheAsshole/comments/1ax5zmp/aita_for_not_adapting_to_the_shchedule_of_the/krm9b6s/</t>
  </si>
  <si>
    <t>krm9bh3</t>
  </si>
  <si>
    <t>02-22-2024 15:25:13</t>
  </si>
  <si>
    <t>Stempy21</t>
  </si>
  <si>
    <t>Been both sides of the fence.   First you’re not that serious but if you like him then realize now he is a package deal and that includes his schedule.  So be mindful of schedule changes. 
Also, I never dated men that had kids because I was selfish and liked the freedom and spontaneity of dating someone without a scheduled.  I did not want to be second in someone’s life, and to be honest I wouldn’t respect someone who would put me before their kids.  I know a catch 22, but I was being honest with myself.  
It boils down to how you personally feel and what are you willing to do for a relationship.  I did end up dating someone with kids and it ultimately didn’t work out.  And again that is because I was selfish and didn’t like coming second.  I wanted someone who contributed equally, with their time and energy to the relationship.  
You need to ask yourself if this relationship is what you really want.   Because you would be disappointing more than one person and you should never come first over someone’s kids.  
Good luck</t>
  </si>
  <si>
    <t>https://www.reddit.com/r/AmItheAsshole/comments/1ax5zmp/aita_for_not_adapting_to_the_shchedule_of_the/krm9bh3/</t>
  </si>
  <si>
    <t>krm9f2g</t>
  </si>
  <si>
    <t>02-22-2024 15:25:48</t>
  </si>
  <si>
    <t>Antique_Phrase_7206</t>
  </si>
  <si>
    <t>Soft ESH. You’re very slightly TA for being wishy-washy about plans with him, but he’s definitely more TA for changing his custody schedule to see you for unconfirmed plans. 
I’m a stepmom, and the custody schedule is simply the custody schedule. It gets changed when someone has a pressing need because of work, or an extended family get-together, or maybe a close friend’s special occasion, like a wedding that requires travel? Not so he can get off with someone he’s known a MONTH. TBH, if my partner had done this at any point, but especially in our early days of dating, his principles would have seemed very weak and hard to respect.
I don’t know why people are saying you’re TA. You don’t want kids, probably specifically so you don’t have to accommodate kids in your life bc they’re needy as hell. Just because you’re a woman doesn’t mean you need to accommodate or prioritize kids that AREN’T YOURS. That’s literally why parents exist, and you aren’t one. 
If this guy’s a decent dad, he’ll make sure his time with his kid isn’t getting moved around for unconfirmed plans, or speak up if there’s a conflict. He *also* sure as hell won’t call you an asshole when HE was the one who changed his schedule without confirming. Looks to me like we might have an inkling of why he’s divorced.</t>
  </si>
  <si>
    <t>https://www.reddit.com/r/AmItheAsshole/comments/1ax5zmp/aita_for_not_adapting_to_the_shchedule_of_the/krm9f2g/</t>
  </si>
  <si>
    <t>krm9f49</t>
  </si>
  <si>
    <t>02-22-2024 15:25:49</t>
  </si>
  <si>
    <t>vodka7tall</t>
  </si>
  <si>
    <t>YTA for dating a man with children when you are decidedly child-free. It's never going to work out between you, and you're being a real dick about his need to work around his child's schedule.</t>
  </si>
  <si>
    <t>https://www.reddit.com/r/AmItheAsshole/comments/1ax5zmp/aita_for_not_adapting_to_the_shchedule_of_the/krm9f49/</t>
  </si>
  <si>
    <t>"Asshole Enthusiast [3]"</t>
  </si>
  <si>
    <t>krm9h5g</t>
  </si>
  <si>
    <t>02-22-2024 15:26:09</t>
  </si>
  <si>
    <t>Public-Ad-9827</t>
  </si>
  <si>
    <t>If he's on a visitation schedule, he has to work with the other parent. The goal is to successfully and fairly work with each parent's schedule. He can't just willy-nilly change the schedule or cancel on his daughter without possibly facing repercussions through the court system. It's obvious that it's not a serious relationship yet if you've not met the child or not allowed to be around if the child is. However if you are going to continue to date him you need to learn a little bit more about his schedule with his child. NTA as I just think you're uninformed about his visitation schedule and why it's set the way it is.</t>
  </si>
  <si>
    <t>https://www.reddit.com/r/AmItheAsshole/comments/1ax5zmp/aita_for_not_adapting_to_the_shchedule_of_the/krm9h5g/</t>
  </si>
  <si>
    <t>krm9iht</t>
  </si>
  <si>
    <t>02-22-2024 15:26:22</t>
  </si>
  <si>
    <t>Aggressivesince2000</t>
  </si>
  <si>
    <t>Honestly I think it’s just a communication issue.  He should have communicated that he would have to change plans, and you should have given more notice to what was happening. Also for being only a month in, and him knowing you’ve never dated someone w kids, he should not come in so hot w that saying you’re an asshole. Maybe be an adult and just say “alright that’s fine but for the future it would be helpful if we could plan this out better since I did have to move my schedule around for my daughter” that way it’s a learning lesson for both parties on how this could work out.  Honestly I see it as a reg flag. Not big enough to end but worth bringing up like hey we shouldn’t talk to each other in that way.  Your intention wasn’t to be inconsiderate, you just aren’t used to having kids in the mix. And idk if he’s used to having an outside relationship w someone that doesn’t have kids or been around them. I say NTA</t>
  </si>
  <si>
    <t>https://www.reddit.com/r/AmItheAsshole/comments/1ax5zmp/aita_for_not_adapting_to_the_shchedule_of_the/krm9iht/</t>
  </si>
  <si>
    <t>krm9ijh</t>
  </si>
  <si>
    <t>drowninginmoonlight</t>
  </si>
  <si>
    <t>YTA.  I’m childfree 36f and never even so much has hooked up with someone who has children. Childfree people are not compatible with parents, it’s in the name itself. Either stop calling yourself childfree or stop dating people with kids. It’s not that difficult.</t>
  </si>
  <si>
    <t>https://www.reddit.com/r/AmItheAsshole/comments/1ax5zmp/aita_for_not_adapting_to_the_shchedule_of_the/krm9ijh/</t>
  </si>
  <si>
    <t>krm9kyr</t>
  </si>
  <si>
    <t>02-22-2024 15:26:47</t>
  </si>
  <si>
    <t>Edlo9596</t>
  </si>
  <si>
    <t>Idk that anyone is TA because this just sounds like a miscommunication, but if you’re childfree and you never want kids, getting into any kind of relationship with a guy who has an 8 year old probably isn’t the best idea.</t>
  </si>
  <si>
    <t>https://www.reddit.com/r/AmItheAsshole/comments/1ax5zmp/aita_for_not_adapting_to_the_shchedule_of_the/krm9kyr/</t>
  </si>
  <si>
    <t>krm9lth</t>
  </si>
  <si>
    <t>02-22-2024 15:26:55</t>
  </si>
  <si>
    <t>Entrynode</t>
  </si>
  <si>
    <t>ESH, this has nothing to do with his daughter's schedule and I'm really not sure why you're so zoomed in on that aspect of it.  
Any type of pre-existing plan could've been rearranged and the conflict here would be exactly the same.  
The issue is poor communication/flakiness. 
On the other hand, he seems to have overreacted and shouldn't have called you an asshole</t>
  </si>
  <si>
    <t>https://www.reddit.com/r/AmItheAsshole/comments/1ax5zmp/aita_for_not_adapting_to_the_shchedule_of_the/krm9lth/</t>
  </si>
  <si>
    <t>krm9n3d</t>
  </si>
  <si>
    <t>02-22-2024 15:27:08</t>
  </si>
  <si>
    <t>RIPRIF20</t>
  </si>
  <si>
    <t>You're NTA.  You had no idea he had to rearrange his schedule, and there were no bad intentions on your end.  You are in single person no kids scheduling, he's on a single parent splitting time with kid scheduling and it's completely different.  He's the asshole for getting mad the first time this happened instead of explaining to you what he had to do and give you a chance to process how his life is with his kid.  Honestly though if you dont want to live around a kids schedule, this relationship might not be for you.  Eventually the 8 year old is going to start getting into sports, plays, other activities that your BF is going to want to go see.  So your BF is going to be booked on weekends and weekdays for activities.</t>
  </si>
  <si>
    <t>https://www.reddit.com/r/AmItheAsshole/comments/1ax5zmp/aita_for_not_adapting_to_the_shchedule_of_the/krm9n3d/</t>
  </si>
  <si>
    <t>krm9ne2</t>
  </si>
  <si>
    <t>02-22-2024 15:27:10</t>
  </si>
  <si>
    <t>irritatingfarquar</t>
  </si>
  <si>
    <t>YTA for thinking that a gym class is more important than him maintaining a schedule with his child.</t>
  </si>
  <si>
    <t>https://www.reddit.com/r/AmItheAsshole/comments/1ax5zmp/aita_for_not_adapting_to_the_shchedule_of_the/krm9ne2/</t>
  </si>
  <si>
    <t>krm9s5q</t>
  </si>
  <si>
    <t>02-22-2024 15:27:57</t>
  </si>
  <si>
    <t>Better-Ranger5404</t>
  </si>
  <si>
    <t>As a fellow child free woman, I'm confused about why you would want to date someone who has a kid? You won't ever be his priority.</t>
  </si>
  <si>
    <t>https://www.reddit.com/r/AmItheAsshole/comments/1ax5zmp/aita_for_not_adapting_to_the_shchedule_of_the/krm9s5q/</t>
  </si>
  <si>
    <t>krm9she</t>
  </si>
  <si>
    <t>02-22-2024 15:28:00</t>
  </si>
  <si>
    <t>DMV_Lolli</t>
  </si>
  <si>
    <t>Let him go. I couldn’t deal with someone whose child I couldn’t be around but who also has an unpredictable schedule with said child. It’s too much guessing and angry feelings. *He* needs to work out a visitation schedule that will align with his dating life. That onus shouldn’t be on the women he’s entertaining.</t>
  </si>
  <si>
    <t>https://www.reddit.com/r/AmItheAsshole/comments/1ax5zmp/aita_for_not_adapting_to_the_shchedule_of_the/krm9she/</t>
  </si>
  <si>
    <t>krm9uqp</t>
  </si>
  <si>
    <t>02-22-2024 15:28:22</t>
  </si>
  <si>
    <t>MamaTumaini</t>
  </si>
  <si>
    <t>I need to know more about this super duper, special gym class that you simply couldn’t miss.</t>
  </si>
  <si>
    <t>https://www.reddit.com/r/AmItheAsshole/comments/1ax5zmp/aita_for_not_adapting_to_the_shchedule_of_the/krm9uqp/</t>
  </si>
  <si>
    <t>krm9v11</t>
  </si>
  <si>
    <t>02-22-2024 15:28:25</t>
  </si>
  <si>
    <t>toadpuppy</t>
  </si>
  <si>
    <t>YTA - it can be really difficult to reschedule visitation time, depending on the parenting plan and the other parent (mine has always been super to-the-letter about the schedule).  You have to communicate beyond hinting, and breaking plans at the last minute for a non-emergency is kind of shitty to begin with.</t>
  </si>
  <si>
    <t>https://www.reddit.com/r/AmItheAsshole/comments/1ax5zmp/aita_for_not_adapting_to_the_shchedule_of_the/krm9v11/</t>
  </si>
  <si>
    <t>krm9wzw</t>
  </si>
  <si>
    <t>02-22-2024 15:28:44</t>
  </si>
  <si>
    <t>3bag</t>
  </si>
  <si>
    <t>ESH for the sheer lack of clear communication.
If he has a schedule for when he sees his child, he can easily share it and not make unclear plans. If OP wants to make plans, hinting is not enough and clear plans should be made.</t>
  </si>
  <si>
    <t>https://www.reddit.com/r/AmItheAsshole/comments/1ax5zmp/aita_for_not_adapting_to_the_shchedule_of_the/krm9wzw/</t>
  </si>
  <si>
    <t>krm9zqg</t>
  </si>
  <si>
    <t>02-22-2024 15:29:11</t>
  </si>
  <si>
    <t>petalsnbones</t>
  </si>
  <si>
    <t>I know this is an aita post, but why are you dating a man who has a kid when you do not want kids?</t>
  </si>
  <si>
    <t>https://www.reddit.com/r/AmItheAsshole/comments/1ax5zmp/aita_for_not_adapting_to_the_shchedule_of_the/krm9zqg/</t>
  </si>
  <si>
    <t>krm9zs0</t>
  </si>
  <si>
    <t>02-22-2024 15:29:12</t>
  </si>
  <si>
    <t>SnooKiwis2902</t>
  </si>
  <si>
    <t>I think you both should move along and stop seeing each other. There is no future if you don’t want anything to do with kids.  You canceled last minute because of a GYM class? Yup, definitely move along.</t>
  </si>
  <si>
    <t>https://www.reddit.com/r/AmItheAsshole/comments/1ax5zmp/aita_for_not_adapting_to_the_shchedule_of_the/krm9zs0/</t>
  </si>
  <si>
    <t>krma1vq</t>
  </si>
  <si>
    <t>02-22-2024 15:29:31</t>
  </si>
  <si>
    <t>QueenOfNeon</t>
  </si>
  <si>
    <t>Seems like this was a learning event in dating a guy with a daughter. You will know moving forward.</t>
  </si>
  <si>
    <t>https://www.reddit.com/r/AmItheAsshole/comments/1ax5zmp/aita_for_not_adapting_to_the_shchedule_of_the/krma1vq/</t>
  </si>
  <si>
    <t>krma2rf</t>
  </si>
  <si>
    <t>02-22-2024 15:29:40</t>
  </si>
  <si>
    <t>Diasies_inMyHair</t>
  </si>
  <si>
    <t>I have to ask why you, a "childfree" person, is involving yourself with the parent of a young child? You say you aren't serious "Yet" -which indicates that you can see serious from here.  You realize that "serious" with a parent means that you will eventually have to deal with a child in your life. This conflict is only the first of many.  Do you realize what you are signing up for? Children are a part of your life, if your partner is a half-way decent parent, for all of your life. The kids grow up and have children of their own and they bring THEIR children to visit you.
There's no "Childfree" when dating a parent. YTA if you think there is.</t>
  </si>
  <si>
    <t>https://www.reddit.com/r/AmItheAsshole/comments/1ax5zmp/aita_for_not_adapting_to_the_shchedule_of_the/krma2rf/</t>
  </si>
  <si>
    <t>krma5cr</t>
  </si>
  <si>
    <t>02-22-2024 15:30:05</t>
  </si>
  <si>
    <t>ispywithmybougieeye</t>
  </si>
  <si>
    <t>YTA. Over a gym class tho?! Lol</t>
  </si>
  <si>
    <t>https://www.reddit.com/r/AmItheAsshole/comments/1ax5zmp/aita_for_not_adapting_to_the_shchedule_of_the/krma5cr/</t>
  </si>
  <si>
    <t>krma5hy</t>
  </si>
  <si>
    <t>02-22-2024 15:30:06</t>
  </si>
  <si>
    <t>justbrowzingthru</t>
  </si>
  <si>
    <t>YTA of course. 
You say you are childfree and never want kids. 
You are dating someone with kids.  You say it doesn’t bother you.  
But you then. get bothered and upset you were asked to rearrange your schedule around his kids schedule.  🙄
Because you didn’t want to miss a gym class.🤦‍♂️
Part of dating/being a parent means you have to adapt to changing kids schedules.
Oh hell BEING in a RELATIONSHIP, whether they have kids or not, means being adaptable to the other persons schedule. 
Just end this and don’t date anyone with kids or grandkids, 
And also don’t date anyone that that doesn’t have an open schedule for you 24/7, since you refuse to adapt to others schedules.</t>
  </si>
  <si>
    <t>https://www.reddit.com/r/AmItheAsshole/comments/1ax5zmp/aita_for_not_adapting_to_the_shchedule_of_the/krma5hy/</t>
  </si>
  <si>
    <t>krma6fo</t>
  </si>
  <si>
    <t>02-22-2024 15:30:15</t>
  </si>
  <si>
    <t>ValleySparkles</t>
  </si>
  <si>
    <t>I don't really know who is TA unless I go through your communications and see who undercommunicated. I'm gonna guess both. But this is not about having a  kid. This is about clearly communicating and committing to plans. There are all kinds of people with all kinds of reasons that want plans to be concrete and committed to or not ahead of time and if he feels like you canceled last-minute for a gym class (that presumably was on the calendar for a while and that wouldn't be the end of the world if you missed it), I understand why he's upset.</t>
  </si>
  <si>
    <t>https://www.reddit.com/r/AmItheAsshole/comments/1ax5zmp/aita_for_not_adapting_to_the_shchedule_of_the/krma6fo/</t>
  </si>
  <si>
    <t>krma8ac</t>
  </si>
  <si>
    <t>02-22-2024 15:30:33</t>
  </si>
  <si>
    <t>Left_Adhesiveness_16</t>
  </si>
  <si>
    <t>ESH. You guys aren't serious yet. He shouldn't have rescheduled without communicating how important that is. You should be up front about your wants, skip the hints. You also ought to not cancel last minute, it is rude regardless of who you've done it to. Also, you should not date someone with kids. There is zero way to not be involved while dating someone with kids, so if you don't wants kids yourself *don't date someone with kids* please. 
You'd be signing all parties up for a world of issues, so please just don't.</t>
  </si>
  <si>
    <t>https://www.reddit.com/r/AmItheAsshole/comments/1ax5zmp/aita_for_not_adapting_to_the_shchedule_of_the/krma8ac/</t>
  </si>
  <si>
    <t>krma8by</t>
  </si>
  <si>
    <t>HatpinFeminist</t>
  </si>
  <si>
    <t>Do NOT date men with kids if you are child free.</t>
  </si>
  <si>
    <t>https://www.reddit.com/r/AmItheAsshole/comments/1ax5zmp/aita_for_not_adapting_to_the_shchedule_of_the/krma8by/</t>
  </si>
  <si>
    <t>krmaa5f</t>
  </si>
  <si>
    <t>02-22-2024 15:30:51</t>
  </si>
  <si>
    <t>SigSauerPower320</t>
  </si>
  <si>
    <t>YTA 
You are most certainly an ah for dating someone with a kid when you don't want kids. Don't get into relationships with people that have kids if you don't want them. Cause the minute you move in and eventually get married, you are not a co-parent to that child. This is especially true if you're not even willing to change your schedule.</t>
  </si>
  <si>
    <t>https://www.reddit.com/r/AmItheAsshole/comments/1ax5zmp/aita_for_not_adapting_to_the_shchedule_of_the/krmaa5f/</t>
  </si>
  <si>
    <t>"Supreme Court Just-ass [136]"</t>
  </si>
  <si>
    <t>krmab9x</t>
  </si>
  <si>
    <t>02-22-2024 15:31:01</t>
  </si>
  <si>
    <t>Frooger7</t>
  </si>
  <si>
    <t>YTA, specifically because you hinted that you wanted to see him and he made time for you at the cost of time for his kids and the YOU bailed, for a gym class….. even in a relationship with no kids you’d still be the AH for hinting and bailing.</t>
  </si>
  <si>
    <t>https://www.reddit.com/r/AmItheAsshole/comments/1ax5zmp/aita_for_not_adapting_to_the_shchedule_of_the/krmab9x/</t>
  </si>
  <si>
    <t>krmabp7</t>
  </si>
  <si>
    <t>02-22-2024 15:31:06</t>
  </si>
  <si>
    <t>AllieD523</t>
  </si>
  <si>
    <t>I don't think that I have a judgement but you should not be seeing anyone that has a kid. Most of the time when people are dating, it is with the intention of leading to something serious. You do not need to be leading to anything serious with someone with a child when you feel the way that you do about children.</t>
  </si>
  <si>
    <t>https://www.reddit.com/r/AmItheAsshole/comments/1ax5zmp/aita_for_not_adapting_to_the_shchedule_of_the/krmabp7/</t>
  </si>
  <si>
    <t>krmaet3</t>
  </si>
  <si>
    <t>02-22-2024 15:31:37</t>
  </si>
  <si>
    <t>HereWeGoAgain-1979</t>
  </si>
  <si>
    <t>I think you are both in the wrong. So ETA i guess.
You two need to sit down and talk. Of course you don’t know how this works, you have zero experience with kids. He has forgotten how clueless people are before they have kids. 
So sit down, talk, ask alle the «stupid» questions. Get the schedual and plan your time together.
But why would you cansell for a gymclass? That is super wierd and I am wondering if you are ready/muture enough to date a man with kids.</t>
  </si>
  <si>
    <t>https://www.reddit.com/r/AmItheAsshole/comments/1ax5zmp/aita_for_not_adapting_to_the_shchedule_of_the/krmaet3/</t>
  </si>
  <si>
    <t>krmaf80</t>
  </si>
  <si>
    <t>02-22-2024 15:31:41</t>
  </si>
  <si>
    <t>SilverSorceress</t>
  </si>
  <si>
    <t>&gt;I never want kids, but the fact that he has an 8 yo daughter doesn't bother me
Soft YTA. Why would you date someone who has a kid then? You're unwilling to make a date that you suggested because you have a gym class to go to? It's ok if you don't want kids, but don't date people with kids until you can accept the fact that individuals with children schedule and coordinate their lives differently and in ways that their partners need to be able to be flexible with (especially in the beginning when it's way too soon to introduce their kid(s) to someone new).</t>
  </si>
  <si>
    <t>https://www.reddit.com/r/AmItheAsshole/comments/1ax5zmp/aita_for_not_adapting_to_the_shchedule_of_the/krmaf80/</t>
  </si>
  <si>
    <t>krmafhc</t>
  </si>
  <si>
    <t>02-22-2024 15:31:43</t>
  </si>
  <si>
    <t>DnDRobynUK</t>
  </si>
  <si>
    <t>NTA - he didn’t communicate that he’d done this and also plans change all the time. 
If he’s already calling you an asshole after a month it’s got no future. 
Also if you don’t want kids dating someone with kids will never work bc kids are a pain in the ass when they’re yours. Let alone when they are someone else’s.</t>
  </si>
  <si>
    <t>https://www.reddit.com/r/AmItheAsshole/comments/1ax5zmp/aita_for_not_adapting_to_the_shchedule_of_the/krmafhc/</t>
  </si>
  <si>
    <t>krmafri</t>
  </si>
  <si>
    <t>02-22-2024 15:31:46</t>
  </si>
  <si>
    <t>ClimbingHoseok</t>
  </si>
  <si>
    <t>I'm sorry but YTA. If you want to be childfree why are you even dating a man with kids? Of course his child comes first.</t>
  </si>
  <si>
    <t>https://www.reddit.com/r/AmItheAsshole/comments/1ax5zmp/aita_for_not_adapting_to_the_shchedule_of_the/krmafri/</t>
  </si>
  <si>
    <t>krmafu7</t>
  </si>
  <si>
    <t>02-22-2024 15:31:47</t>
  </si>
  <si>
    <t>StatementOk6680</t>
  </si>
  <si>
    <t>Don’t date someone with a kid if you don’t want kids. It comes down to that so YTA</t>
  </si>
  <si>
    <t>https://www.reddit.com/r/AmItheAsshole/comments/1ax5zmp/aita_for_not_adapting_to_the_shchedule_of_the/krmafu7/</t>
  </si>
  <si>
    <t>krmageu</t>
  </si>
  <si>
    <t>02-22-2024 15:31:53</t>
  </si>
  <si>
    <t>Similar_Mongoose_</t>
  </si>
  <si>
    <t>Just stop dating him. He has a kid, you don't want kids. YTA</t>
  </si>
  <si>
    <t>https://www.reddit.com/r/AmItheAsshole/comments/1ax5zmp/aita_for_not_adapting_to_the_shchedule_of_the/krmageu/</t>
  </si>
  <si>
    <t>krmahfr</t>
  </si>
  <si>
    <t>02-22-2024 15:32:03</t>
  </si>
  <si>
    <t>Revolutionary_Bed_53</t>
  </si>
  <si>
    <t>https://www.reddit.com/r/AmItheAsshole/comments/1ax5zmp/aita_for_not_adapting_to_the_shchedule_of_the/krmahfr/</t>
  </si>
  <si>
    <t>krmairy</t>
  </si>
  <si>
    <t>02-22-2024 15:32:16</t>
  </si>
  <si>
    <t>Wildcar_d</t>
  </si>
  <si>
    <t>NTA. He didn’t tell you</t>
  </si>
  <si>
    <t>https://www.reddit.com/r/AmItheAsshole/comments/1ax5zmp/aita_for_not_adapting_to_the_shchedule_of_the/krmairy/</t>
  </si>
  <si>
    <t>krmapos</t>
  </si>
  <si>
    <t>02-22-2024 15:33:23</t>
  </si>
  <si>
    <t>ForLark</t>
  </si>
  <si>
    <t>Don’t date people with kids if you are child free. You are both causing unnecessary strife by continuing this farce.</t>
  </si>
  <si>
    <t>https://www.reddit.com/r/AmItheAsshole/comments/1ax5zmp/aita_for_not_adapting_to_the_shchedule_of_the/krmapos/</t>
  </si>
  <si>
    <t>krmaq77</t>
  </si>
  <si>
    <t>02-22-2024 15:33:28</t>
  </si>
  <si>
    <t>Mythbird</t>
  </si>
  <si>
    <t>When you have visitation rights if you don’t fulfill them you’re in breach of the court order. 
Now some visitation is on the discretion of the parents (eg parents will ask if they can take the kid to a play or have her for their grandparents birthday or work around work commitments, and that’s coparenting, and good coparenting works if you have good communication and some respect) but it’s usually locked down to specific days.
Also, when kids are supposed to be seeing the other parent it’s pretty shitty when they get told, oh, Dads rescheduled because his girlfriend wants to do something on that day so you’re now coming in second. It’s not good for the parent child relationship. 
Thirdly, when you change your plans and therefore he changes his plans, then his daughter’s mother has to change her plans or pay for a babysitter. So she might have planned to go to a play on the day your boyfriend has custody, so telling him two days out you’ve decided to go to ‘an important gym class’ is not only stuffing up his plans, but two others as well and costs money.
So I vote YTA, because you’re just thinking about your comfort, having a relationship with a parent comes with lots of things.
I can see that you’ve lived a pretty free life, with your own plans, and that happens when there’s two consenting adults, but throw a child into the mix, then even though you’re the girlfriend you’re not going to come first, even though he’s trying hard.</t>
  </si>
  <si>
    <t>https://www.reddit.com/r/AmItheAsshole/comments/1ax5zmp/aita_for_not_adapting_to_the_shchedule_of_the/krmaq77/</t>
  </si>
  <si>
    <t>krmaqho</t>
  </si>
  <si>
    <t>02-22-2024 15:33:31</t>
  </si>
  <si>
    <t>rossco7777</t>
  </si>
  <si>
    <t>a guy you have seen for 1 month called you an AH for rescheduling tentative plans and you are curious if you are an AH? lol no, no you are not.</t>
  </si>
  <si>
    <t>https://www.reddit.com/r/AmItheAsshole/comments/1ax5zmp/aita_for_not_adapting_to_the_shchedule_of_the/krmaqho/</t>
  </si>
  <si>
    <t>krm1w4f</t>
  </si>
  <si>
    <t>gayforaliens1701</t>
  </si>
  <si>
    <t>Seriously. OP if you’re childfree and don’t want kids, DON’T DATE MEN WITH KIDS. The kids will—and should—always come first. Nothing wrong with being childfree, but actually be childfree. It includes no step kids because you can’t accommodate their needs. YTA.</t>
  </si>
  <si>
    <t>https://www.reddit.com/r/AmItheAsshole/comments/1ax5zmp/aita_for_not_adapting_to_the_shchedule_of_the/krm1w4f/</t>
  </si>
  <si>
    <t>krm47vm</t>
  </si>
  <si>
    <t>02-22-2024 14:54:37</t>
  </si>
  <si>
    <t>HappyGiraffe</t>
  </si>
  <si>
    <t>It only “doesn’t bother her” conceptually: the idea of him having a child “doesn’t bother her.” But kids aren’t ideas, they are real people so any time that child slips out of being just a concept and into being a real person with needs or wants or (god forbid) a schedule, then suddenly it’s not fine</t>
  </si>
  <si>
    <t>https://www.reddit.com/r/AmItheAsshole/comments/1ax5zmp/aita_for_not_adapting_to_the_shchedule_of_the/krm47vm/</t>
  </si>
  <si>
    <t>krlx1lc</t>
  </si>
  <si>
    <t>02-22-2024 14:08:14</t>
  </si>
  <si>
    <t>JulesSherlock</t>
  </si>
  <si>
    <t>Very succinct and accurate.</t>
  </si>
  <si>
    <t>https://www.reddit.com/r/AmItheAsshole/comments/1ax5zmp/aita_for_not_adapting_to_the_shchedule_of_the/krlx1lc/</t>
  </si>
  <si>
    <t>krm5e9w</t>
  </si>
  <si>
    <t>02-22-2024 15:01:49</t>
  </si>
  <si>
    <t>Lukthar123</t>
  </si>
  <si>
    <t>Every fucking time, like clockwork</t>
  </si>
  <si>
    <t>https://www.reddit.com/r/AmItheAsshole/comments/1ax5zmp/aita_for_not_adapting_to_the_shchedule_of_the/krm5e9w/</t>
  </si>
  <si>
    <t>krlzkyd</t>
  </si>
  <si>
    <t>02-22-2024 14:25:08</t>
  </si>
  <si>
    <t>agogKiwi</t>
  </si>
  <si>
    <t>He didn't prioritize his kid. He prioritized OP and because of that makes him less.
OP prioritized a gym class over him, he should just drop OP.</t>
  </si>
  <si>
    <t>https://www.reddit.com/r/AmItheAsshole/comments/1ax5zmp/aita_for_not_adapting_to_the_shchedule_of_the/krlzkyd/</t>
  </si>
  <si>
    <t>krlxpza</t>
  </si>
  <si>
    <t>02-22-2024 14:12:49</t>
  </si>
  <si>
    <t>Hoodwink_Iris</t>
  </si>
  <si>
    <t>Here’s the thing- I also don’t want kids, but if I dated a guy with kids, I would be absolutely okay with that. If their mother wasn’t in the picture, I would even adopt them if we got married. When I say I don’t want kids, what I mean is that I don’t want babies.  I don’t want to give birth. This is the way I took OP’s statement that she doesn’t want kids, but doesn’t mind that he has a kid.</t>
  </si>
  <si>
    <t>https://www.reddit.com/r/AmItheAsshole/comments/1ax5zmp/aita_for_not_adapting_to_the_shchedule_of_the/krlxpza/</t>
  </si>
  <si>
    <t>krm5v59</t>
  </si>
  <si>
    <t>02-22-2024 15:04:41</t>
  </si>
  <si>
    <t>I don't want kids of my own, I don't mind him having a kid or me being in her life. I think it's cute. I just don't want to give birth to one. The daughter SHOULD be his priority, so why would he reschedule for me???</t>
  </si>
  <si>
    <t>https://www.reddit.com/r/AmItheAsshole/comments/1ax5zmp/aita_for_not_adapting_to_the_shchedule_of_the/krm5v59/</t>
  </si>
  <si>
    <t>krlucqj</t>
  </si>
  <si>
    <t>02-22-2024 13:49:42</t>
  </si>
  <si>
    <t>askthedust43</t>
  </si>
  <si>
    <t>Kinda shocked I had to scroll down multiple times to see someone address the elephant in the room.</t>
  </si>
  <si>
    <t>https://www.reddit.com/r/AmItheAsshole/comments/1ax5zmp/aita_for_not_adapting_to_the_shchedule_of_the/krlucqj/</t>
  </si>
  <si>
    <t>krlyy0j</t>
  </si>
  <si>
    <t>02-22-2024 14:20:58</t>
  </si>
  <si>
    <t>Exactly. Im sorry OP, but you signed up for being second place and not a priority. His main responsibility is with his child, then you.</t>
  </si>
  <si>
    <t>https://www.reddit.com/r/AmItheAsshole/comments/1ax5zmp/aita_for_not_adapting_to_the_shchedule_of_the/krlyy0j/</t>
  </si>
  <si>
    <t>krm6sb0</t>
  </si>
  <si>
    <t>02-22-2024 15:10:17</t>
  </si>
  <si>
    <t>He knows. He doesn't want more children either. The child has a great mother, she doesn't need me to fulfill that role.</t>
  </si>
  <si>
    <t>https://www.reddit.com/r/AmItheAsshole/comments/1ax5zmp/aita_for_not_adapting_to_the_shchedule_of_the/krm6sb0/</t>
  </si>
  <si>
    <t>krlz5wz</t>
  </si>
  <si>
    <t>Forsoothia</t>
  </si>
  <si>
    <t>I’ll never understand why I see so many stories around here whose central conflict comes from a childless person dating/marrying a parent and being SHOCKED that they are expected to partake in that kids life.</t>
  </si>
  <si>
    <t>https://www.reddit.com/r/AmItheAsshole/comments/1ax5zmp/aita_for_not_adapting_to_the_shchedule_of_the/krlz5wz/</t>
  </si>
  <si>
    <t>krlzdh4</t>
  </si>
  <si>
    <t>02-22-2024 14:23:46</t>
  </si>
  <si>
    <t>OfferMeds</t>
  </si>
  <si>
    <t>And how long is this gym class? A couple of hours at most? She couldn't see him before or after?</t>
  </si>
  <si>
    <t>https://www.reddit.com/r/AmItheAsshole/comments/1ax5zmp/aita_for_not_adapting_to_the_shchedule_of_the/krlzdh4/</t>
  </si>
  <si>
    <t>krm29ww</t>
  </si>
  <si>
    <t>02-22-2024 14:42:30</t>
  </si>
  <si>
    <t>sausagemuffn</t>
  </si>
  <si>
    <t>She's infatuated so she believes that she can make it work. Not likely.</t>
  </si>
  <si>
    <t>https://www.reddit.com/r/AmItheAsshole/comments/1ax5zmp/aita_for_not_adapting_to_the_shchedule_of_the/krm29ww/</t>
  </si>
  <si>
    <t>krm7mmd</t>
  </si>
  <si>
    <t>02-22-2024 15:15:20</t>
  </si>
  <si>
    <t>frothyundergarments</t>
  </si>
  <si>
    <t>&gt;Because...I think you're smart enough to figure that part out yourself.
Is she, though?</t>
  </si>
  <si>
    <t>https://www.reddit.com/r/AmItheAsshole/comments/1ax5zmp/aita_for_not_adapting_to_the_shchedule_of_the/krm7mmd/</t>
  </si>
  <si>
    <t>krlzbdz</t>
  </si>
  <si>
    <t>02-22-2024 14:23:24</t>
  </si>
  <si>
    <t>Personal_Juice_1520</t>
  </si>
  <si>
    <t>Boom</t>
  </si>
  <si>
    <t>https://www.reddit.com/r/AmItheAsshole/comments/1ax5zmp/aita_for_not_adapting_to_the_shchedule_of_the/krlzbdz/</t>
  </si>
  <si>
    <t>krm23zt</t>
  </si>
  <si>
    <t>02-22-2024 14:41:27</t>
  </si>
  <si>
    <t>Why exactly is it her job to extract his child schedule from him? 
As the parent, it’s his responsibility to communicate his scheduling limitations. If she “hinted” she wanted to spend time together on this day, he simply could have communicated that he’s unavailable. 
You can bet your buttons if this was a single mom everyone would be all over her for not explaining her schedule to the man.</t>
  </si>
  <si>
    <t>https://www.reddit.com/r/AmItheAsshole/comments/1ax5zmp/aita_for_not_adapting_to_the_shchedule_of_the/krm23zt/</t>
  </si>
  <si>
    <t>krm1wvh</t>
  </si>
  <si>
    <t>02-22-2024 14:40:12</t>
  </si>
  <si>
    <t>And a big boy of 30 shouldn't reschedule his daughter because a woman who would drop him for a gym class "hints" at him. 
But please continue lecturing *her* about responsibilities and consideration 🤣</t>
  </si>
  <si>
    <t>https://www.reddit.com/r/AmItheAsshole/comments/1ax5zmp/aita_for_not_adapting_to_the_shchedule_of_the/krm1wvh/</t>
  </si>
  <si>
    <t>krma829</t>
  </si>
  <si>
    <t>02-22-2024 15:30:31</t>
  </si>
  <si>
    <t>A parent has a responsibility to speak up for themselves and say "no, that isn't a good day". Why is the onus on HER when HE'S the parent?</t>
  </si>
  <si>
    <t>https://www.reddit.com/r/AmItheAsshole/comments/1ax5zmp/aita_for_not_adapting_to_the_shchedule_of_the/krma829/</t>
  </si>
  <si>
    <t>krm6vql</t>
  </si>
  <si>
    <t>02-22-2024 15:10:52</t>
  </si>
  <si>
    <t>He doesn't want more kids either though</t>
  </si>
  <si>
    <t>https://www.reddit.com/r/AmItheAsshole/comments/1ax5zmp/aita_for_not_adapting_to_the_shchedule_of_the/krm6vql/</t>
  </si>
  <si>
    <t>krm5ajc</t>
  </si>
  <si>
    <t>02-22-2024 15:01:11</t>
  </si>
  <si>
    <t>jailthecheeto1124</t>
  </si>
  <si>
    <t>If you're having problems over hder already he's not right for you. If you continue to see him, move in or marry there's no world in which you can be 100 percent uninvolved. Everything about your life will revolve around not seeing or caring for her. You're only the AH if you continue dating men with children. It's a waste of everybody's time and may cause a child to get hurt emotionally.</t>
  </si>
  <si>
    <t>https://www.reddit.com/r/AmItheAsshole/comments/1ax5zmp/aita_for_not_adapting_to_the_shchedule_of_the/krm5ajc/</t>
  </si>
  <si>
    <t>krlxdi9</t>
  </si>
  <si>
    <t>02-22-2024 14:10:30</t>
  </si>
  <si>
    <t>Ms_Meercat</t>
  </si>
  <si>
    <t>This. It applies to any kind of planning with a parent, or people who have shift schedules (aka only few evenings free to see people that work more 9-5, which is often the majority of the population, they then 'reserve' one of those evenings for you and you bail last minute) or other kind of restraints where they need more of a planning horizon. </t>
  </si>
  <si>
    <t>https://www.reddit.com/r/AmItheAsshole/comments/1ax5zmp/aita_for_not_adapting_to_the_shchedule_of_the/krlxdi9/</t>
  </si>
  <si>
    <t>krm5gfz</t>
  </si>
  <si>
    <t>02-22-2024 15:02:11</t>
  </si>
  <si>
    <t>DiamondKitsune</t>
  </si>
  <si>
    <t>To be honest I wouldn’t ever date a guy with kids. I’m also childfree and happily so. But people who have kids obviously have to make them a priority and they’re always going to be involved in their kids lives - and rightly so - but that isn’t for me. I think dating a guy with a kid when you openly don’t want anything to do with children is never going to go anywhere.</t>
  </si>
  <si>
    <t>https://www.reddit.com/r/AmItheAsshole/comments/1ax5zmp/aita_for_not_adapting_to_the_shchedule_of_the/krm5gfz/</t>
  </si>
  <si>
    <t>krlzges</t>
  </si>
  <si>
    <t>02-22-2024 14:24:19</t>
  </si>
  <si>
    <t>Dangerous-WinterElf</t>
  </si>
  <si>
    <t>Honestly, as a parent. 
Why didn't he confirm that they were meeting up. 
Or give a better picture of when exactly he has his daughter and plan ahead? 
"Next week, I'll see daughter on x and x days. Just a heads up" 
OP didn't know? 
And instead of getting mad, he could have calmly said "no that won't work. X and x days this week is with my daughter" 
They aren't even serious yet.
Early stage of it all. 
The communication from his side should be a bit better, too. 
It's not a huge reason to cancel. We agree. 
But his reactions and planning could be better as well.</t>
  </si>
  <si>
    <t>https://www.reddit.com/r/AmItheAsshole/comments/1ax5zmp/aita_for_not_adapting_to_the_shchedule_of_the/krlzges/</t>
  </si>
  <si>
    <t>krm41ot</t>
  </si>
  <si>
    <t>02-22-2024 14:53:34</t>
  </si>
  <si>
    <t>Intelligent-Shame-65</t>
  </si>
  <si>
    <t>💯💯💯
Exactly what I wanted to say! I am a woman too who probably doesn’t ever want children, but I schedule my outings around my friends who *do* have children. It’s basic courtesy &amp; empathy, I would say.</t>
  </si>
  <si>
    <t>https://www.reddit.com/r/AmItheAsshole/comments/1ax5zmp/aita_for_not_adapting_to_the_shchedule_of_the/krm41ot/</t>
  </si>
  <si>
    <t>krm83qn</t>
  </si>
  <si>
    <t>02-22-2024 15:18:10</t>
  </si>
  <si>
    <t>JustOne_Girl</t>
  </si>
  <si>
    <t>Honestly, she is TA simply because she is childfree and dating a parent. So if it becomes serious, they live together, and something happen to the mom, she would demand daughter goes to foster care ?</t>
  </si>
  <si>
    <t>https://www.reddit.com/r/AmItheAsshole/comments/1ax5zmp/aita_for_not_adapting_to_the_shchedule_of_the/krm83qn/</t>
  </si>
  <si>
    <t>krm8gjk</t>
  </si>
  <si>
    <t>02-22-2024 15:20:14</t>
  </si>
  <si>
    <t>ForTheHordeKT</t>
  </si>
  <si>
    <t>Agreed, all around.  Fact of the matter is OP is dating somebody with kids.  It's what she signed up for whether she realizes it or not.  That kid should and will 100% always come before OP in all matters.  That's the caveat pf dating somebody who already has kids.  It will suck.  Your plans could change any moment in favor of the kid.  That's always going to be the deal if your date is a good parent.
It's one of the reasons why back when I was looking to date, I never considered people with kids.  The bigger reason is I am 100% not a kid person.  If things got serious enough, then that would mean I'd also be bringing their kid(s) into my life and I don't want to deal with kids.  But aside from that, I know I will always take a backseat to their kids and that's how that should be.  Kids complicate things.
Basically have to ask yourself if you're OK with that.  If the answer is no, then don't date a parent.</t>
  </si>
  <si>
    <t>https://www.reddit.com/r/AmItheAsshole/comments/1ax5zmp/aita_for_not_adapting_to_the_shchedule_of_the/krm8gjk/</t>
  </si>
  <si>
    <t>krm8vgi</t>
  </si>
  <si>
    <t>02-22-2024 15:22:36</t>
  </si>
  <si>
    <t>&gt; but I kind of think this is what you signed up for here
WTF...she's known this guy for a month and had no idea what his schedule constraints were.  This is ridiculous advice and I can't believe it's got 1.4K upvotes.  Just because he has a kid doesn't mean he can be abusive (calling her an asshole??) when things don't go his way and align with his child's schedule.  That's insane, entitled behavior.</t>
  </si>
  <si>
    <t>https://www.reddit.com/r/AmItheAsshole/comments/1ax5zmp/aita_for_not_adapting_to_the_shchedule_of_the/krm8vgi/</t>
  </si>
  <si>
    <t>krm48dt</t>
  </si>
  <si>
    <t>But it was a "maybe", not a full "ok". I never asked him to reschedule either, he did it without warning me.</t>
  </si>
  <si>
    <t>https://www.reddit.com/r/AmItheAsshole/comments/1ax5zmp/aita_for_not_adapting_to_the_shchedule_of_the/krm48dt/</t>
  </si>
  <si>
    <t>krm9fkj</t>
  </si>
  <si>
    <t>02-22-2024 15:25:54</t>
  </si>
  <si>
    <t>How is it her fault he didn't communicate effectively with her?</t>
  </si>
  <si>
    <t>https://www.reddit.com/r/AmItheAsshole/comments/1ax5zmp/aita_for_not_adapting_to_the_shchedule_of_the/krm9fkj/</t>
  </si>
  <si>
    <t>krm9xov</t>
  </si>
  <si>
    <t>02-22-2024 15:28:51</t>
  </si>
  <si>
    <t>It doesn’t sound like he has a specific visitation schedule and that’s the problem.</t>
  </si>
  <si>
    <t>https://www.reddit.com/r/AmItheAsshole/comments/1ax5zmp/aita_for_not_adapting_to_the_shchedule_of_the/krm9xov/</t>
  </si>
  <si>
    <t>krm0108</t>
  </si>
  <si>
    <t>02-22-2024 14:28:01</t>
  </si>
  <si>
    <t>easyuse2004</t>
  </si>
  <si>
    <t>Exactly as a mother who literally only has time after 9 when she goes to bed and my dads willing to listen for her it's so irritating when people are big on wanting to be child free and still say they are okay being with you I always take "I'm child free and want to remain that way." As "your not suitable for further companionship because I know you won't understand fully that I'm a parent and if we get married there will be nothing from you to my child the relationship between you and her would suffer with us being romantic" which would in turn cause tension between me and them as parents our kids are our worlds and we're theirs people who are child free I've noticed never understand that and neither do some single parents</t>
  </si>
  <si>
    <t>https://www.reddit.com/r/AmItheAsshole/comments/1ax5zmp/aita_for_not_adapting_to_the_shchedule_of_the/krm0108/</t>
  </si>
  <si>
    <t>krm4d2d</t>
  </si>
  <si>
    <t>SophisticatedScreams</t>
  </si>
  <si>
    <t>It doesn't sound like OP is aware of the custody schedule. And I would say it doesn't even sound like there is a custody schedule-- at least not a regular one. I'm more inclined to side with OP in this case, at least based on the way it's written.</t>
  </si>
  <si>
    <t>https://www.reddit.com/r/AmItheAsshole/comments/1ax5zmp/aita_for_not_adapting_to_the_shchedule_of_the/krm4d2d/</t>
  </si>
  <si>
    <t>krm7fd7</t>
  </si>
  <si>
    <t>02-22-2024 15:14:07</t>
  </si>
  <si>
    <t>chimpfunkz</t>
  </si>
  <si>
    <t>Even if you ignore the child/child free part entirely. 
OP said "hey I want to come over on X day". 
Their BF cleared his schedule to do so.
OP then flaked for other plans (note, their BF now knows, he's less important than a *gym class*)
This isn't about the child. This is about OP having way different goals in this relationship than their BF. 
&gt;I thought his daughter was more important than meeting me for a couple of hours.
And their BF thought that she was important enough to rearrange his schedule around her. It sounds like she's looking for a fling, he's looking for a relationship.</t>
  </si>
  <si>
    <t>https://www.reddit.com/r/AmItheAsshole/comments/1ax5zmp/aita_for_not_adapting_to_the_shchedule_of_the/krm7fd7/</t>
  </si>
  <si>
    <t>krm2yr4</t>
  </si>
  <si>
    <t>02-22-2024 14:46:51</t>
  </si>
  <si>
    <t>Thequiet01</t>
  </si>
  <si>
    <t>Eh. I have a bonus kid who considers me mom but I still consider myself childfree because I would still never have chosen to have a kid, it is not something I felt my life needed.
However before I started dating his dad I had a good solid talk with myself about if I was prepared to play second fiddle because I knew darn well the kid had to come first, and also about if I was willing to be at minimum a Responsible Adult in a child’s life. I didn’t set out to be a parent, but I didn’t enter into anything expecting that I wouldn’t have a relationship with him like some childfree people seem to.
(Once I was involved with them, if bonus kid needed me to be there for him, I was there, because part of the deal of being a responsible adult in a kid’s life is setting aside your own preferences sometimes. Eventually that developed into him needing a mom, and here I am. Just how the cookie crumbled.)
I am aware some people wouldn’t consider me still childfree though.</t>
  </si>
  <si>
    <t>https://www.reddit.com/r/AmItheAsshole/comments/1ax5zmp/aita_for_not_adapting_to_the_shchedule_of_the/krm2yr4/</t>
  </si>
  <si>
    <t>"Asshole Aficionado [15]"</t>
  </si>
  <si>
    <t>krm71c5</t>
  </si>
  <si>
    <t>02-22-2024 15:11:48</t>
  </si>
  <si>
    <t>His daughter is his PRIORITY, why would he reschedule because of me??? Why would he reschedule something so important over a "maybe"?</t>
  </si>
  <si>
    <t>https://www.reddit.com/r/AmItheAsshole/comments/1ax5zmp/aita_for_not_adapting_to_the_shchedule_of_the/krm71c5/</t>
  </si>
  <si>
    <t>krm3000</t>
  </si>
  <si>
    <t>02-22-2024 14:47:05</t>
  </si>
  <si>
    <t>Gym 101. How to gym 
Or could be Gym 102 Moderate Gymming</t>
  </si>
  <si>
    <t>https://www.reddit.com/r/AmItheAsshole/comments/1ax5zmp/aita_for_not_adapting_to_the_shchedule_of_the/krm3000/</t>
  </si>
  <si>
    <t>krm5nyp</t>
  </si>
  <si>
    <t>02-22-2024 15:03:28</t>
  </si>
  <si>
    <t>C8H10N4O2_snob</t>
  </si>
  <si>
    <t>One that someone else she's interested in is attending or teaching.</t>
  </si>
  <si>
    <t>https://www.reddit.com/r/AmItheAsshole/comments/1ax5zmp/aita_for_not_adapting_to_the_shchedule_of_the/krm5nyp/</t>
  </si>
  <si>
    <t>krm45u5</t>
  </si>
  <si>
    <t>This guy has a responsibility to his kid to not change the schedule to suit his new piece.</t>
  </si>
  <si>
    <t>https://www.reddit.com/r/AmItheAsshole/comments/1ax5zmp/aita_for_not_adapting_to_the_shchedule_of_the/krm45u5/</t>
  </si>
  <si>
    <t>krm7ihu</t>
  </si>
  <si>
    <t>02-22-2024 15:14:38</t>
  </si>
  <si>
    <t>But why would he prioritize me over his daughter??? Without even telling me? I never thought he would! She is more important than me! I would have hated it if my dad rescheduled a visit over some girl he just met...</t>
  </si>
  <si>
    <t>https://www.reddit.com/r/AmItheAsshole/comments/1ax5zmp/aita_for_not_adapting_to_the_shchedule_of_the/krm7ihu/</t>
  </si>
  <si>
    <t>krm1k9c</t>
  </si>
  <si>
    <t>02-22-2024 14:37:55</t>
  </si>
  <si>
    <t>Lithogiraffe</t>
  </si>
  <si>
    <t>But BF changed his time with his daughter to make time for OP. It was OP's talking about that day that motivated him to change his schedule. Not his daughters. So, i'm not saying that makes his daughter's time LESS important, but it does show in this instance that he still considers his time with OP JUST AS important also.
 He didn't know it wasn't a done deal, and she didn't realize how difficult it is for a co-parent to adjust their times. 
NTA</t>
  </si>
  <si>
    <t>https://www.reddit.com/r/AmItheAsshole/comments/1ax5zmp/aita_for_not_adapting_to_the_shchedule_of_the/krm1k9c/</t>
  </si>
  <si>
    <t>krm2kiz</t>
  </si>
  <si>
    <t>02-22-2024 14:44:22</t>
  </si>
  <si>
    <t>nyet-marionetka</t>
  </si>
  <si>
    <t>Oh, if they get serious and he’ll just rehome the daughter. /s</t>
  </si>
  <si>
    <t>https://www.reddit.com/r/AmItheAsshole/comments/1ax5zmp/aita_for_not_adapting_to_the_shchedule_of_the/krm2kiz/</t>
  </si>
  <si>
    <t>krm59n8</t>
  </si>
  <si>
    <t>02-22-2024 15:01:02</t>
  </si>
  <si>
    <t>LuxuryBeast</t>
  </si>
  <si>
    <t>I agree with the ESH.
OP said she didn't know he "had to" change his time with his daughter. Tbf, he should've said "Sorry, I'm with my kid that day, so it wont work for me. But I'm available on xday!"
The verdict is based on how they chose not to communicate with eachother and their messed up priorities.OP prioritized going to a gym class instead of keeping her appointment with the dude. Eventhough she didn't specifically say "We will meet on xday" it is implied that they'll meet up when she asks about that day and he confirms.And the dude prioritized OP instead of his daughter and the kids mothers time.
To top it they get angry at eachother instead of just talking together and figure out how this relationship will work.
FYI, OP. This relationship will probably never work out, not unless you both start communicating and show respect for the time of others. Because clearly none of you do.  
Edit: typos</t>
  </si>
  <si>
    <t>https://www.reddit.com/r/AmItheAsshole/comments/1ax5zmp/aita_for_not_adapting_to_the_shchedule_of_the/krm59n8/</t>
  </si>
  <si>
    <t>krm2mz9</t>
  </si>
  <si>
    <t>02-22-2024 14:44:49</t>
  </si>
  <si>
    <t>Yeah. He could have just said that doesn’t work. Why was he moving his parenting time around for OP? “Oh that sucks. I have my kid that day. We’ll have to reschedule”. The end.
I’d be furious if my coparent was swapping parenting days to get laid. Furious.</t>
  </si>
  <si>
    <t>https://www.reddit.com/r/AmItheAsshole/comments/1ax5zmp/aita_for_not_adapting_to_the_shchedule_of_the/krm2mz9/</t>
  </si>
  <si>
    <t>krm7cuv</t>
  </si>
  <si>
    <t>02-22-2024 15:13:42</t>
  </si>
  <si>
    <t>I never thought he'd reschedule an important visit with his daughter over me saying maybe. I just didn't assume it and he didn't ask me to reschedule either. He just did it.</t>
  </si>
  <si>
    <t>https://www.reddit.com/r/AmItheAsshole/comments/1ax5zmp/aita_for_not_adapting_to_the_shchedule_of_the/krm7cuv/</t>
  </si>
  <si>
    <t>krlwlyj</t>
  </si>
  <si>
    <t>02-22-2024 14:05:16</t>
  </si>
  <si>
    <t>Jackalope3434</t>
  </si>
  <si>
    <t>I would challenge you on this ESH for this reason:
My loving partner, if we had tentative plans and something important or something I was excited for or a random opportunity came up for me that would bring me joy, would ENCOURAGE me to spend the time doing it and ask when we could hang another time.
I would do the same. We have inverted schedules so we do have limited windows even though we live together. I’m not the only thing that my partner should find joy in. 
Additionally - Trying to prevent or getting angry at someone for doing things that are important to them is not a healthy thing. It sounds like she’s already quite accommodating and even opened her mind to the idea of dating someone with a kid when she’s childfree. They didn’t have committed plans and they’re not that serious.
Your comment on “not being serious so why are you dating”… you do know dating comes in many forms and could be the time before being in a full committed relationship right? With that logic - “It doesn’t sound like they’re serious enough for HIM to have introduced her to his daughter so ….why is he even with her?”
I am leaning towards NAH with the exception that he may be TA because the way his behavior is described is childish and lacks communication however we only have a basic highlight so I won’t lean in hard on him being TA because I don’t think that’s fair without full context</t>
  </si>
  <si>
    <t>https://www.reddit.com/r/AmItheAsshole/comments/1ax5zmp/aita_for_not_adapting_to_the_shchedule_of_the/krlwlyj/</t>
  </si>
  <si>
    <t>krluu3e</t>
  </si>
  <si>
    <t>02-22-2024 13:53:01</t>
  </si>
  <si>
    <t>Ummmm, just because something isn't important to you, doesn't mean it isn't important to OP. She can prioritize whatever she values the most in her life.  He values time with his daughter and OP values her exercise time.  Nothing is wrong with either of those things and there is no need to be dismissive of OP's priorities.</t>
  </si>
  <si>
    <t>https://www.reddit.com/r/AmItheAsshole/comments/1ax5zmp/aita_for_not_adapting_to_the_shchedule_of_the/krluu3e/</t>
  </si>
  <si>
    <t>krm2lv2</t>
  </si>
  <si>
    <t>02-22-2024 14:44:37</t>
  </si>
  <si>
    <t>So, because you’ve never come across a class that is important enough to you to alter plans then everyone must feel that way? 
Either you lack the basic ability to understand that different people have different priorities, or you just wanted to make a post about working out for 20 years lol.</t>
  </si>
  <si>
    <t>https://www.reddit.com/r/AmItheAsshole/comments/1ax5zmp/aita_for_not_adapting_to_the_shchedule_of_the/krm2lv2/</t>
  </si>
  <si>
    <t>krm33qu</t>
  </si>
  <si>
    <t>02-22-2024 14:47:45</t>
  </si>
  <si>
    <t>Yeah he didn’t do that. He changed the date to get laid. They both suck</t>
  </si>
  <si>
    <t>https://www.reddit.com/r/AmItheAsshole/comments/1ax5zmp/aita_for_not_adapting_to_the_shchedule_of_the/krm33qu/</t>
  </si>
  <si>
    <t>krlwmxv</t>
  </si>
  <si>
    <t>02-22-2024 14:05:27</t>
  </si>
  <si>
    <t>SebrinePastePlaydoh</t>
  </si>
  <si>
    <t>But, according to OP, he didn't tell her he changed his daughter-day to accommodate OP until after OP asked to reschedule.</t>
  </si>
  <si>
    <t>https://www.reddit.com/r/AmItheAsshole/comments/1ax5zmp/aita_for_not_adapting_to_the_shchedule_of_the/krlwmxv/</t>
  </si>
  <si>
    <t>krm3ooy</t>
  </si>
  <si>
    <t>02-22-2024 14:51:20</t>
  </si>
  <si>
    <t>Exactly this.</t>
  </si>
  <si>
    <t>https://www.reddit.com/r/AmItheAsshole/comments/1ax5zmp/aita_for_not_adapting_to_the_shchedule_of_the/krm3ooy/</t>
  </si>
  <si>
    <t>krm7zkx</t>
  </si>
  <si>
    <t>02-22-2024 15:17:29</t>
  </si>
  <si>
    <t>He's daughter should come first!!!! So why would he reschedule over a "maybe", without even informing me???</t>
  </si>
  <si>
    <t>https://www.reddit.com/r/AmItheAsshole/comments/1ax5zmp/aita_for_not_adapting_to_the_shchedule_of_the/krm7zkx/</t>
  </si>
  <si>
    <t>krma0nu</t>
  </si>
  <si>
    <t>02-22-2024 15:29:20</t>
  </si>
  <si>
    <t>That is not what happened - based on her post, OP did not and does not expect him to give her priority over her daughter. OP brought up a possible day to get together and he didn't indicate that there was any conflict with his visitation schedule The question is whether she is TA for trying to reschedule a date when she had no knowledge that he **unilaterally** made changes to his scheduled time with his daughter.</t>
  </si>
  <si>
    <t>https://www.reddit.com/r/AmItheAsshole/comments/1ax5zmp/aita_for_not_adapting_to_the_shchedule_of_the/krma0nu/</t>
  </si>
  <si>
    <t>krmal4c</t>
  </si>
  <si>
    <t>02-22-2024 15:32:39</t>
  </si>
  <si>
    <t>aggielulou</t>
  </si>
  <si>
    <t>I disagree about him being a good dad. According to OP, he changed his schedule with his daughter for a person  he's been seeing for a month. That's wild! 
I think they're both the AHs. OP for not communicating - just ask him what his schedule is and work around it. And the dad for NOT prioritizing his daughter and rearranging his schedule with his kid for someone he just met.</t>
  </si>
  <si>
    <t>https://www.reddit.com/r/AmItheAsshole/comments/1ax5zmp/aita_for_not_adapting_to_the_shchedule_of_the/krmal4c/</t>
  </si>
  <si>
    <t>krm7sjo</t>
  </si>
  <si>
    <t>02-22-2024 15:16:19</t>
  </si>
  <si>
    <t>I constantly respect him bailing on me over his daughter, and I think it's the right thing to do. I don't get mad. I seem to prioritize her mote than him apparently. He didn't even inform me.</t>
  </si>
  <si>
    <t>https://www.reddit.com/r/AmItheAsshole/comments/1ax5zmp/aita_for_not_adapting_to_the_shchedule_of_the/krm7sjo/</t>
  </si>
  <si>
    <t>krm29qp</t>
  </si>
  <si>
    <t>02-22-2024 14:42:29</t>
  </si>
  <si>
    <t>LiminalLost</t>
  </si>
  <si>
    <t>Yep! I'm one who has fallen into this trap too! If I'm dating someone, I make it very clear what my availability is, but if they want something outside of that, I let them know that they have to be 100% sure because I'm going to call in a lot of favors and make arrangements for childcare to happen. But sometimes in the early stages it's tempting to clear my plans and kind of hope I find time to see them more "casually last minute." 
I kinda understand the e s h takes because I agree he should have made it more clear he was clearing his schedule, but also the a h in me can't help but infer from OP's overall attitude that it is entirely possible OP is downplaying any hints or statements the partner gave regarding his schedule. 
OP's attitude just comes off as YTA because of how she still went forward with the gym class after she found out he was ready and waiting to see her. She really couldn't have last minute cancelled on the gym to meet up with a man she's interested in who cleared his calendar for her??</t>
  </si>
  <si>
    <t>https://www.reddit.com/r/AmItheAsshole/comments/1ax5zmp/aita_for_not_adapting_to_the_shchedule_of_the/krm29qp/</t>
  </si>
  <si>
    <t>krm29si</t>
  </si>
  <si>
    <t>No_Mathematician2482</t>
  </si>
  <si>
    <t>Yes, this!
Do not back out of plans that you made over a gym class.  Are you ready for a relationship at all?
YTA</t>
  </si>
  <si>
    <t>https://www.reddit.com/r/AmItheAsshole/comments/1ax5zmp/aita_for_not_adapting_to_the_shchedule_of_the/krm29si/</t>
  </si>
  <si>
    <t>krm42vc</t>
  </si>
  <si>
    <t>02-22-2024 14:53:46</t>
  </si>
  <si>
    <t>numbersthen0987431</t>
  </si>
  <si>
    <t>I grew up in California for 30 years, and I can tell you this flaky quality is prevalent in Southern California (Los Angeles/San Diego areas). It's this weird thing where NO ONE ever commits to anything or any plans, and they constantly leave their schedules "vague" in the rare opportunity that something even better might pop up. 
It's infuriating for friendships and dating, because you could be having an event, and all of your invitees will RSVP with "maybe", and then never follow up or all of them show up. You never know.
OP's sentence of "I hinted that I wanted to see him x day, but I never said "I WILL see you x day"" - is just a great example of this. She was expecting him to keep his schedule open in case she was bored or lonely, and she cancelled because of a gym class. A gym class.
But yea, he also needs to communicate better. If scheduling conflicts are an issue because of his child, then he needs to learn how to confirm/verify plans with people, instead of just assuming a vague statement is confirmation.</t>
  </si>
  <si>
    <t>https://www.reddit.com/r/AmItheAsshole/comments/1ax5zmp/aita_for_not_adapting_to_the_shchedule_of_the/krm42vc/</t>
  </si>
  <si>
    <t>krm9zv8</t>
  </si>
  <si>
    <t>Thanks, I agree with you.</t>
  </si>
  <si>
    <t>https://www.reddit.com/r/AmItheAsshole/comments/1ax5zmp/aita_for_not_adapting_to_the_shchedule_of_the/krm9zv8/</t>
  </si>
  <si>
    <t>krm93t8</t>
  </si>
  <si>
    <t>02-22-2024 15:23:57</t>
  </si>
  <si>
    <t>I have health issues, I paid a lot of money for that class, and I just wanted to go.</t>
  </si>
  <si>
    <t>https://www.reddit.com/r/AmItheAsshole/comments/1ax5zmp/aita_for_not_adapting_to_the_shchedule_of_the/krm93t8/</t>
  </si>
  <si>
    <t>krlybhn</t>
  </si>
  <si>
    <t>02-22-2024 14:16:52</t>
  </si>
  <si>
    <t>FauveSxMcW</t>
  </si>
  <si>
    <t>Not necessarily - there seems to be a deficit of communication on both sides which needs working on in a friendlier way.  Fixable, but I don't think it's her fault if this is the first time she's dating a single dad.  I think him calling her an AH is a bit much.</t>
  </si>
  <si>
    <t>https://www.reddit.com/r/AmItheAsshole/comments/1ax5zmp/aita_for_not_adapting_to_the_shchedule_of_the/krlybhn/</t>
  </si>
  <si>
    <t>krm39zg</t>
  </si>
  <si>
    <t>02-22-2024 14:48:51</t>
  </si>
  <si>
    <t>You-r-a-phobicismist</t>
  </si>
  <si>
    <t>Jumbo Shrimp 
Pretty Ugly
Important Gym Class</t>
  </si>
  <si>
    <t>https://www.reddit.com/r/AmItheAsshole/comments/1ax5zmp/aita_for_not_adapting_to_the_shchedule_of_the/krm39zg/</t>
  </si>
  <si>
    <t>krm05ru</t>
  </si>
  <si>
    <t>02-22-2024 14:28:53</t>
  </si>
  <si>
    <t>I think this is a good point....there have been a lot of posts recently about 'a disaster happens, he needs to take in his kid, and I'm childfree, I need a divorce'....which I think is an AH move....because emergencies and shitty things happen, and taking responsibility is a thing.....if you aren't willing to accept the risk, don't get serious with the guy who has a kid, and may be called on to take them in full time if the mother is killed or maimed in a car accident in 6 months.
So, think long and hard if juggling your life around his daughter is something you are willing to do, and if not, move on....its better for all parties involved.</t>
  </si>
  <si>
    <t>https://www.reddit.com/r/AmItheAsshole/comments/1ax5zmp/aita_for_not_adapting_to_the_shchedule_of_the/krm05ru/</t>
  </si>
  <si>
    <t>krlz5nu</t>
  </si>
  <si>
    <t>02-22-2024 14:22:21</t>
  </si>
  <si>
    <t>_Herez_</t>
  </si>
  <si>
    <t>Redditers not telling OP to leave and block their partner after a conflict challenge (impossible)
When you have a kid, they are going to be prioritized. They talked about meeting on a certain day, but OP didn't fully communicate what they want, giving a soft invite. His schedule is extremely limited due to his child, and they are both 30, they should be more direct on what they want, knowing his schedule. Ditching her SO for a gym class is pretty stupid, but within her right. But parents always have a hard time shuffling and it's clear he tried to do that for her. I'd call her an asshole too for not upholding a date after shifting things around for my child. She might need to wonder if she's willing to date a parent.</t>
  </si>
  <si>
    <t>https://www.reddit.com/r/AmItheAsshole/comments/1ax5zmp/aita_for_not_adapting_to_the_shchedule_of_the/krlz5nu/</t>
  </si>
  <si>
    <t>krm2jjg</t>
  </si>
  <si>
    <t>02-22-2024 14:44:12</t>
  </si>
  <si>
    <t>OP has no kids. Her boyfriend does. The schedule for someone with kids is always less flexible than that of someone without kids.</t>
  </si>
  <si>
    <t>https://www.reddit.com/r/AmItheAsshole/comments/1ax5zmp/aita_for_not_adapting_to_the_shchedule_of_the/krm2jjg/</t>
  </si>
  <si>
    <t>krlwhll</t>
  </si>
  <si>
    <t>02-22-2024 14:04:26</t>
  </si>
  <si>
    <t>Why is Childfree the cringiest shit ever?  Please explain.</t>
  </si>
  <si>
    <t>https://www.reddit.com/r/AmItheAsshole/comments/1ax5zmp/aita_for_not_adapting_to_the_shchedule_of_the/krlwhll/</t>
  </si>
  <si>
    <t>krmaovj</t>
  </si>
  <si>
    <t>02-22-2024 15:33:15</t>
  </si>
  <si>
    <t>But I had no ide he was gonna see his kod that day</t>
  </si>
  <si>
    <t>https://www.reddit.com/r/AmItheAsshole/comments/1ax5zmp/aita_for_not_adapting_to_the_shchedule_of_the/krmaovj/</t>
  </si>
  <si>
    <t>krm9kk9</t>
  </si>
  <si>
    <t>02-22-2024 15:26:42</t>
  </si>
  <si>
    <t>Thing is, I agree, his child is his priority. So why reschedule for me??? Never in a million years I thought he'd do that.</t>
  </si>
  <si>
    <t>https://www.reddit.com/r/AmItheAsshole/comments/1ax5zmp/aita_for_not_adapting_to_the_shchedule_of_the/krm9kk9/</t>
  </si>
  <si>
    <t>krm8h9w</t>
  </si>
  <si>
    <t>02-22-2024 15:20:21</t>
  </si>
  <si>
    <t>His daughter has a great mother. I don't want children of my own. I don't mind it, I don't mind joining them, giving her presents, whatever. I'm just not going to ever be a mother to her. She doesn't need one.</t>
  </si>
  <si>
    <t>https://www.reddit.com/r/AmItheAsshole/comments/1ax5zmp/aita_for_not_adapting_to_the_shchedule_of_the/krm8h9w/</t>
  </si>
  <si>
    <t>krm6kxj</t>
  </si>
  <si>
    <t>I don't want kids of my own, I don't mind him having a kid, buying the kid presents, spending time with them both, and doing stuff. I just do not want to be a mother. The kid has her own mother. She doesn't need a 2nd one.</t>
  </si>
  <si>
    <t>https://www.reddit.com/r/AmItheAsshole/comments/1ax5zmp/aita_for_not_adapting_to_the_shchedule_of_the/krm6kxj/</t>
  </si>
  <si>
    <t>krlzfj7</t>
  </si>
  <si>
    <t>02-22-2024 14:24:09</t>
  </si>
  <si>
    <t>katbelleinthedark</t>
  </si>
  <si>
    <t>It's possible that that's what OP meant, but it's also possible that she doesn't want any kids in HER life and HER house and that she's not thinking far ahead and considering that if the relationship progresses, she will have a kid in her life and house.
Like, when I say I don't want kids, what I mean is that I don't want kids. I don't want babies, I don't want to give birth, I don't want toddlers or preschoolers or kids or tweens, I don't want any form of a child in my life and house. 
I don't think we know which one OP means. She might not mind her BF having kids because she herself has nothing to do with said kid, doesn't know them, doesn't see them, doesn't have to interact in any way. OP might be content with that but fails to foresee that it'd change should her relationship get more serious.</t>
  </si>
  <si>
    <t>https://www.reddit.com/r/AmItheAsshole/comments/1ax5zmp/aita_for_not_adapting_to_the_shchedule_of_the/krlzfj7/</t>
  </si>
  <si>
    <t>krm1o12</t>
  </si>
  <si>
    <t>02-22-2024 14:38:36</t>
  </si>
  <si>
    <t>evieeeeeeeeeeeeeee</t>
  </si>
  <si>
    <t>that's absolutely fine and i support your choices but its also not childfree, CF means you don't want to be a parental figure *at all ever* and a stepparent is still a parent</t>
  </si>
  <si>
    <t>https://www.reddit.com/r/AmItheAsshole/comments/1ax5zmp/aita_for_not_adapting_to_the_shchedule_of_the/krm1o12/</t>
  </si>
  <si>
    <t>krm5nlg</t>
  </si>
  <si>
    <t>02-22-2024 15:03:24</t>
  </si>
  <si>
    <t>sundaesmilemily</t>
  </si>
  <si>
    <t>But she does seem to mind that the kid means her bf’s schedule is restricted, ergo she does mind that he has a kid. I don’t think she really thought it through before dating him, and the reality of what it means to be a good dad is hitting her.</t>
  </si>
  <si>
    <t>https://www.reddit.com/r/AmItheAsshole/comments/1ax5zmp/aita_for_not_adapting_to_the_shchedule_of_the/krm5nlg/</t>
  </si>
  <si>
    <t>krm79rz</t>
  </si>
  <si>
    <t>02-22-2024 15:13:11</t>
  </si>
  <si>
    <t>LightspeedBalloon</t>
  </si>
  <si>
    <t>But that's not what "childfree" usually means. If you have a surrogate and raise the child, you aren't childfree. If you are a man who didn't give birth but are a father raising a child, you aren't childfree. When people mean they are "childfree" that expression means they don't want a child in their life. If OP is actually against having a child in their life, she needs to stop dating people with children.</t>
  </si>
  <si>
    <t>https://www.reddit.com/r/AmItheAsshole/comments/1ax5zmp/aita_for_not_adapting_to_the_shchedule_of_the/krm79rz/</t>
  </si>
  <si>
    <t>krm7t02</t>
  </si>
  <si>
    <t>02-22-2024 15:16:23</t>
  </si>
  <si>
    <t>ImpulsiveLimbo</t>
  </si>
  <si>
    <t>Generally "child free" is used when someone doesn't want anything to do with having a child in their lifestyle they made.
It comes off as OP doesn't mind that he has a child because they don't have interactions with the child (for now).
 It's like an illusion or "out of sight out of mind".
Many posts of someone being *child free* dating a single parent cause they hang out days the child isn't around end up being about how they want to break up because they had sudden unforeseen circumstances and have the child 100% of the time.
Or they ask am I TA cause I want my partner to give up their child custody to be child free like me.
Key is not wanting to have your own kids/liking them and willing to be family with them VS the whole child free/I don't want to be around or interact with kids at all.
Maybe OP is using the term incorrectly and they mean the same way you do. If not they should just not date someone with a kid because anything could happen, and flat out not fair to the child to be unwanted by their parents partner.</t>
  </si>
  <si>
    <t>https://www.reddit.com/r/AmItheAsshole/comments/1ax5zmp/aita_for_not_adapting_to_the_shchedule_of_the/krm7t02/</t>
  </si>
  <si>
    <t>krm6ac8</t>
  </si>
  <si>
    <t>02-22-2024 15:07:16</t>
  </si>
  <si>
    <t>Yes, this is what I meant. I like kids, I just don't want one of my own. I don't mind spending time with him and his child.</t>
  </si>
  <si>
    <t>https://www.reddit.com/r/AmItheAsshole/comments/1ax5zmp/aita_for_not_adapting_to_the_shchedule_of_the/krm6ac8/</t>
  </si>
  <si>
    <t>krm72at</t>
  </si>
  <si>
    <t>02-22-2024 15:11:58</t>
  </si>
  <si>
    <t>DuchessRavenclaw52</t>
  </si>
  <si>
    <t>Then why did you say you wanted to see him on Thursday if you knew that’s his custody day and also the day of your “important” 9-10pm gym class?</t>
  </si>
  <si>
    <t>https://www.reddit.com/r/AmItheAsshole/comments/1ax5zmp/aita_for_not_adapting_to_the_shchedule_of_the/krm72at/</t>
  </si>
  <si>
    <t>krm82z6</t>
  </si>
  <si>
    <t>02-22-2024 15:18:03</t>
  </si>
  <si>
    <t>Agreeable-Peanut-457</t>
  </si>
  <si>
    <t>I'm confused. Did you know that he had his kid the day that you hinted you wanted to see him? If you didn't NAH this was a misunderstanding. But if you did and you still said you wanted to see him that day, then YTA.</t>
  </si>
  <si>
    <t>https://www.reddit.com/r/AmItheAsshole/comments/1ax5zmp/aita_for_not_adapting_to_the_shchedule_of_the/krm82z6/</t>
  </si>
  <si>
    <t>krm6mnk</t>
  </si>
  <si>
    <t>02-22-2024 15:09:21</t>
  </si>
  <si>
    <t>crackerfactorywheel</t>
  </si>
  <si>
    <t>INFO- How do you normally discuss what days of the week you’re free? Is it normally a set day of the week, ie Saturdays? Do you know what his custody schedule is like?</t>
  </si>
  <si>
    <t>https://www.reddit.com/r/AmItheAsshole/comments/1ax5zmp/aita_for_not_adapting_to_the_shchedule_of_the/krm6mnk/</t>
  </si>
  <si>
    <t>krm8uil</t>
  </si>
  <si>
    <t>OhSoScotian77</t>
  </si>
  <si>
    <t>Why would you put him in a position to reschedule? 
Is it really that hard to ask him why he'd reschedule for little ole you?
Are you really that desperate for validation that you need random strangers to tell you he was juggling his schedule to accommodate everyone, but particularly you?
Having a child in your life (and you being in hers) is more than cute, it's a responsibility: one that you're not emotionally intelligent or mature enough for.
YTA.</t>
  </si>
  <si>
    <t>https://www.reddit.com/r/AmItheAsshole/comments/1ax5zmp/aita_for_not_adapting_to_the_shchedule_of_the/krm8uil/</t>
  </si>
  <si>
    <t>krm9wib</t>
  </si>
  <si>
    <t>02-22-2024 15:28:40</t>
  </si>
  <si>
    <t>DavidANaida</t>
  </si>
  <si>
    <t>Your boyfriend should be your priority, so why would you reschedule that for a gym class on a whim?</t>
  </si>
  <si>
    <t>https://www.reddit.com/r/AmItheAsshole/comments/1ax5zmp/aita_for_not_adapting_to_the_shchedule_of_the/krm9wib/</t>
  </si>
  <si>
    <t>krm7z4u</t>
  </si>
  <si>
    <t>02-22-2024 15:17:24</t>
  </si>
  <si>
    <t>Frix</t>
  </si>
  <si>
    <t>That's not how life works. Life can throw you curveballs.
Anything can happen that might make the mum incapable of being the primary parent: illness, financial issues, or she could get hit by a bus and die.
And then your boyfriend becomes a full-time father and if you were married, you are now a stepmom.
Are you okay with potentially being a stepmom?</t>
  </si>
  <si>
    <t>https://www.reddit.com/r/AmItheAsshole/comments/1ax5zmp/aita_for_not_adapting_to_the_shchedule_of_the/krm7z4u/</t>
  </si>
  <si>
    <t>krm23ja</t>
  </si>
  <si>
    <t>02-22-2024 14:41:22</t>
  </si>
  <si>
    <t>Yes, even if they just get together with someone who owns a parakeet they’d still have to cope with noise and mess. But a kid isn’t supposed to affect their lives at all? It’s like they expect a child to somehow be invisible and intangible. 
I think a lot of these are bait, though.</t>
  </si>
  <si>
    <t>https://www.reddit.com/r/AmItheAsshole/comments/1ax5zmp/aita_for_not_adapting_to_the_shchedule_of_the/krm23ja/</t>
  </si>
  <si>
    <t>krm4udj</t>
  </si>
  <si>
    <t>02-22-2024 14:58:27</t>
  </si>
  <si>
    <t>Smooth-Jury-6478</t>
  </si>
  <si>
    <t>Right! I'm a step mom. I can't have kids of my own and made my peace with it long ago and I was always prepared to have no kids in my life but if I met a man with kids, I would most definitely be as involved as I was allowed. Turns out I'm involved a lot. I'm the drop off, pick up person on our days with them because I'm in the office full time and my husband wfh exclusively. The school is on my way to work. I offered (was not expected to) to do this as it works out for everyone, even the kids' mom who doesn't have to drive 1.2 hr round trip to drop them off. I do their lunch for school because I do my lunch at the same time. I plan and cook most meals because I enjoy cooking and I always take into consideration what they would like to eat because I get to be a little more fancy/adventurous with food on the days we don't have them. I show up to their sport's activities because it makes them feel loved and valued, I do family activities with them when we have custody because we are a family and they are the children I have in my life. We split the gift prices in half because these are the only children I have in my life and I'll happily spend my money on them. I consider them my children even if they have a loving/present mother in their lives and I didn't give birth to them. 
However OP said they're not serious yet and it makes sense that she can't be around the kid until they do become serious. I just don't see that relationship going very far based on this event alone.</t>
  </si>
  <si>
    <t>https://www.reddit.com/r/AmItheAsshole/comments/1ax5zmp/aita_for_not_adapting_to_the_shchedule_of_the/krm4udj/</t>
  </si>
  <si>
    <t>krm617p</t>
  </si>
  <si>
    <t>02-22-2024 15:05:43</t>
  </si>
  <si>
    <t>Culture-Extension</t>
  </si>
  <si>
    <t>I’m personally shocked by parents who will date people who are adamantly child free and want little to nothing to do with their kids. When I was dating, my son and I were a package deal. If you didn’t want to be an active part of my kid’s life if we got serious, it was a non-starter.</t>
  </si>
  <si>
    <t>https://www.reddit.com/r/AmItheAsshole/comments/1ax5zmp/aita_for_not_adapting_to_the_shchedule_of_the/krm617p/</t>
  </si>
  <si>
    <t>krm6iks</t>
  </si>
  <si>
    <t>02-22-2024 15:08:40</t>
  </si>
  <si>
    <t>hazelowl</t>
  </si>
  <si>
    <t>Right? They're so shocked that the kid is going to be around and they're expected to accept the child. Like... if you don't ever want to take on some parental role for a kid, don't  date people with minor children.</t>
  </si>
  <si>
    <t>https://www.reddit.com/r/AmItheAsshole/comments/1ax5zmp/aita_for_not_adapting_to_the_shchedule_of_the/krm6iks/</t>
  </si>
  <si>
    <t>krm4yc7</t>
  </si>
  <si>
    <t>02-22-2024 14:59:07</t>
  </si>
  <si>
    <t>I'm just not used to kids, it's a new experience for me. It's only been a month, I failed to take it into consideration. I also never imagined he'd reschedule a visit with his daughter for me...</t>
  </si>
  <si>
    <t>https://www.reddit.com/r/AmItheAsshole/comments/1ax5zmp/aita_for_not_adapting_to_the_shchedule_of_the/krm4yc7/</t>
  </si>
  <si>
    <t>krm8atx</t>
  </si>
  <si>
    <t>02-22-2024 15:19:19</t>
  </si>
  <si>
    <t>komajo</t>
  </si>
  <si>
    <t>there was a post a week or two ago about a woman who didn't like kids but was dating a single dad. her comments made it abundantly clear that she expected him to prioritize her and that his kid should just be with his ex-wife/the mom the majority of the time so that they could spend more time together. i felt like i was losing my mind reading her comments.</t>
  </si>
  <si>
    <t>https://www.reddit.com/r/AmItheAsshole/comments/1ax5zmp/aita_for_not_adapting_to_the_shchedule_of_the/krm8atx/</t>
  </si>
  <si>
    <t>krm70f4</t>
  </si>
  <si>
    <t>02-22-2024 15:11:39</t>
  </si>
  <si>
    <t>kaustic10</t>
  </si>
  <si>
    <t>What am I missing? What is an important gym class?</t>
  </si>
  <si>
    <t>https://www.reddit.com/r/AmItheAsshole/comments/1ax5zmp/aita_for_not_adapting_to_the_shchedule_of_the/krm70f4/</t>
  </si>
  <si>
    <t>krm53qj</t>
  </si>
  <si>
    <t>02-22-2024 15:00:01</t>
  </si>
  <si>
    <t>It'd finish at 10pm, he lives 30 min away, I'd get there 10.30 and we'd just go to bed.</t>
  </si>
  <si>
    <t>https://www.reddit.com/r/AmItheAsshole/comments/1ax5zmp/aita_for_not_adapting_to_the_shchedule_of_the/krm53qj/</t>
  </si>
  <si>
    <t>krm3sep</t>
  </si>
  <si>
    <t>02-22-2024 14:51:58</t>
  </si>
  <si>
    <t>XxMarlucaxX</t>
  </si>
  <si>
    <t>Yes he should have explained his schedule but it sounds like he made arrangements specifically to see her when she wanted to see him. He is juggling three schedules (his, his child's, the co parents) and has to work around them all. Last minute change of plans for a non emergency can still be an AH move.</t>
  </si>
  <si>
    <t>https://www.reddit.com/r/AmItheAsshole/comments/1ax5zmp/aita_for_not_adapting_to_the_shchedule_of_the/krm3sep/</t>
  </si>
  <si>
    <t>krm3ykc</t>
  </si>
  <si>
    <t>I agree with your point, but I don't agree with your gender-flipping ending. I would find it tiresome dating OP's boyfriend, and I am a single mom. I find it irritating af if I'm dating someone and their custody schedule changes all the time. I do think that, if the single parent is dating, they do owe some consideration to the person/people they're dating. When custody isn't formalized (as it sounds like in this case), planning becomes an exhausting chore.</t>
  </si>
  <si>
    <t>https://www.reddit.com/r/AmItheAsshole/comments/1ax5zmp/aita_for_not_adapting_to_the_shchedule_of_the/krm3ykc/</t>
  </si>
  <si>
    <t>krm4iaw</t>
  </si>
  <si>
    <t>02-22-2024 14:56:23</t>
  </si>
  <si>
    <t>thanktink</t>
  </si>
  <si>
    <t>That us how I read it, too. She suggested and he accepted without hesitation. It is not her job to confirm if it was convenient for him, and not her insisting that he should reschedule things or something. I really wondered what was going on in the comment section till I realised that people seem to expect her starting to sort out his appointments for him.</t>
  </si>
  <si>
    <t>https://www.reddit.com/r/AmItheAsshole/comments/1ax5zmp/aita_for_not_adapting_to_the_shchedule_of_the/krm4iaw/</t>
  </si>
  <si>
    <t>krm580h</t>
  </si>
  <si>
    <t>02-22-2024 15:00:45</t>
  </si>
  <si>
    <t>Exactly!!</t>
  </si>
  <si>
    <t>https://www.reddit.com/r/AmItheAsshole/comments/1ax5zmp/aita_for_not_adapting_to_the_shchedule_of_the/krm580h/</t>
  </si>
  <si>
    <t>krm3yj6</t>
  </si>
  <si>
    <t>This is his moment of finding out that she would do that, assuming she hadn't done it before. Learning about a person means experiencing the bs they'll put you through at least to some degree</t>
  </si>
  <si>
    <t>https://www.reddit.com/r/AmItheAsshole/comments/1ax5zmp/aita_for_not_adapting_to_the_shchedule_of_the/krm3yj6/</t>
  </si>
  <si>
    <t>krm6p29</t>
  </si>
  <si>
    <t>02-22-2024 15:09:45</t>
  </si>
  <si>
    <t>Neat-Ostrich7135</t>
  </si>
  <si>
    <t>Indeed he shouldn't reschedule his daughter for a date, but he had no idea she would drop him for a gym class. But OP is shocked that she asked to see him,  and when he scheduled his life to suit her, she cancelled. Then is surprised he is not impressed.
Also the whole title of the post is misleading, because OP has not scheduled her life around his child, quite the opposite.
Overall I would say they both suck. He could have made clear he would be rescheduling to accommodate her hint, and likely over reacted.
She should be aware he can't change plans at the drop of a hat and shouldn't be asking him to reschedule his daughter a second time.</t>
  </si>
  <si>
    <t>https://www.reddit.com/r/AmItheAsshole/comments/1ax5zmp/aita_for_not_adapting_to_the_shchedule_of_the/krm6p29/</t>
  </si>
  <si>
    <t>krm2t88</t>
  </si>
  <si>
    <t>02-22-2024 14:45:54</t>
  </si>
  <si>
    <t>I hope the little girl in the story knows
 how many redditors out here care about her way more than Dad ever will! 🤣🤣</t>
  </si>
  <si>
    <t>https://www.reddit.com/r/AmItheAsshole/comments/1ax5zmp/aita_for_not_adapting_to_the_shchedule_of_the/krm2t88/</t>
  </si>
  <si>
    <t>krm75co</t>
  </si>
  <si>
    <t>02-22-2024 15:12:28</t>
  </si>
  <si>
    <t>That's not the point, the point is he has one and his schedule revolves around HER.</t>
  </si>
  <si>
    <t>https://www.reddit.com/r/AmItheAsshole/comments/1ax5zmp/aita_for_not_adapting_to_the_shchedule_of_the/krm75co/</t>
  </si>
  <si>
    <t>krm9mf4</t>
  </si>
  <si>
    <t>02-22-2024 15:27:01</t>
  </si>
  <si>
    <t>So what? He already has a kid, which is one more kid than the zero you want. YTA.</t>
  </si>
  <si>
    <t>https://www.reddit.com/r/AmItheAsshole/comments/1ax5zmp/aita_for_not_adapting_to_the_shchedule_of_the/krm9mf4/</t>
  </si>
  <si>
    <t>krma5p6</t>
  </si>
  <si>
    <t>02-22-2024 15:30:08</t>
  </si>
  <si>
    <t>Whiteroses7252012</t>
  </si>
  <si>
    <t>I’m a mom in a blended family.  Whether my husband wanted more kids or not, I already had one. I was a package deal from the beginning, and he knew it. That meant that every aspect of his life had to change, because if he loved me and wanted to be with me permanently- my kid was part of the deal. We’ve been married for two years and that’s still true, it’s just now my oldest has a little brother as well.  
You’re operating under the assumption that you’ll be able to be uninvolved in this child’s life, and I’m here to tell you that’s an impossibility if he’s any kind of father. </t>
  </si>
  <si>
    <t>https://www.reddit.com/r/AmItheAsshole/comments/1ax5zmp/aita_for_not_adapting_to_the_shchedule_of_the/krma5p6/</t>
  </si>
  <si>
    <t>krma6ve</t>
  </si>
  <si>
    <t>02-22-2024 15:30:19</t>
  </si>
  <si>
    <t>CommanderChaos999</t>
  </si>
  <si>
    <t>&gt; You're only the AH if you continue dating men with children. 
No. Only if continuing to date THIS man with a child. Although the author has her own faults here.</t>
  </si>
  <si>
    <t>https://www.reddit.com/r/AmItheAsshole/comments/1ax5zmp/aita_for_not_adapting_to_the_shchedule_of_the/krma6ve/</t>
  </si>
  <si>
    <t>krm1b5s</t>
  </si>
  <si>
    <t>02-22-2024 14:36:17</t>
  </si>
  <si>
    <t>Klotternaut</t>
  </si>
  <si>
    <t>OP's statement about not saying OP WILL see him, just that OP WANTS to see him to me is BS.  
"I want to see you on Thursday" "Sure, Thursday works for me"  
Does that not sound like confirmation? Obviously I don't know exactly what was said, but "I want to see you" doesn't really imply "hey I may go to a gym class last minute" to me. Guess OP didn't want to see him that badly.</t>
  </si>
  <si>
    <t>https://www.reddit.com/r/AmItheAsshole/comments/1ax5zmp/aita_for_not_adapting_to_the_shchedule_of_the/krm1b5s/</t>
  </si>
  <si>
    <t>krm1kh3</t>
  </si>
  <si>
    <t>02-22-2024 14:37:57</t>
  </si>
  <si>
    <t>Right?? Simple communication could have prevented this whole thing.</t>
  </si>
  <si>
    <t>https://www.reddit.com/r/AmItheAsshole/comments/1ax5zmp/aita_for_not_adapting_to_the_shchedule_of_the/krm1kh3/</t>
  </si>
  <si>
    <t>krm45u0</t>
  </si>
  <si>
    <t>Dont blame the man, he's not the one who cancelled.</t>
  </si>
  <si>
    <t>https://www.reddit.com/r/AmItheAsshole/comments/1ax5zmp/aita_for_not_adapting_to_the_shchedule_of_the/krm45u0/</t>
  </si>
  <si>
    <t>krm8mot</t>
  </si>
  <si>
    <t>02-22-2024 15:21:13</t>
  </si>
  <si>
    <t>JPKthe3</t>
  </si>
  <si>
    <t>My guess is he’s feeling a little insecure about being difficult to plan around, so he tried to get it taken care of before coming to the planning committee. Which is actually the reason he got upset. He thought he was doing something that would impress her, or at the very least cover up his perceived flaw. And instead it backfired and made his inflexibility considerably worse.</t>
  </si>
  <si>
    <t>https://www.reddit.com/r/AmItheAsshole/comments/1ax5zmp/aita_for_not_adapting_to_the_shchedule_of_the/krm8mot/</t>
  </si>
  <si>
    <t>krm4cac</t>
  </si>
  <si>
    <t>02-22-2024 14:55:22</t>
  </si>
  <si>
    <t>But why did he cancel without confirming with me though? It kinda goes both ways... If I knew I would have canceled.</t>
  </si>
  <si>
    <t>https://www.reddit.com/r/AmItheAsshole/comments/1ax5zmp/aita_for_not_adapting_to_the_shchedule_of_the/krm4cac/</t>
  </si>
  <si>
    <t>krmap4j</t>
  </si>
  <si>
    <t>02-22-2024 15:33:18</t>
  </si>
  <si>
    <t>VioletReaver</t>
  </si>
  <si>
    <t>I suspect OP didn’t know because she’s not interested in his daughter. She “doesn’t mind” that he has one, but she doesn’t interact with her at all. That’s all fine, I suppose, but I’d imagine they are both aware she’d be happier if he didn’t have a child. 
If I’m dating someone who does not want to be a parent, never wants children, whom I want to impress, and I have an 8 year old - I’m not going to wax poetic about my being a parent. I’m not going to talk about schedules, I’m going to pretend like it’s easy peasy to have a kid, _because I want her to feel comfortable dating me._
In my personal opinion, you shouldn’t date someone who wants to be child free if you have kids and vice versa. It’s like saying “I don’t like men, I am only attracted to women” and then exclusively matching with men on dating sites. What are they thinking?</t>
  </si>
  <si>
    <t>https://www.reddit.com/r/AmItheAsshole/comments/1ax5zmp/aita_for_not_adapting_to_the_shchedule_of_the/krmap4j/</t>
  </si>
  <si>
    <t>krmah0h</t>
  </si>
  <si>
    <t>02-22-2024 15:31:59</t>
  </si>
  <si>
    <t>The FATHER is the one saying she can't be present with his child there.</t>
  </si>
  <si>
    <t>https://www.reddit.com/r/AmItheAsshole/comments/1ax5zmp/aita_for_not_adapting_to_the_shchedule_of_the/krmah0h/</t>
  </si>
  <si>
    <t>krm5yy3</t>
  </si>
  <si>
    <t>02-22-2024 15:05:20</t>
  </si>
  <si>
    <t>apri08101989</t>
  </si>
  <si>
    <t>And what did he say in response to you</t>
  </si>
  <si>
    <t>https://www.reddit.com/r/AmItheAsshole/comments/1ax5zmp/aita_for_not_adapting_to_the_shchedule_of_the/krm5yy3/</t>
  </si>
  <si>
    <t>krm6hsk</t>
  </si>
  <si>
    <t>02-22-2024 15:08:32</t>
  </si>
  <si>
    <t>kdawg09</t>
  </si>
  <si>
    <t>Okay but how clearly was that stated? Was it "if I'm free on Thursday I'd like to see you" or was it "I'd like to see you on Thursday" because if the latter I'm assuming we have plans. I mean I still tend to confirm with people because I get anxious about plans but I think it'd be valid to assume we're meeting up.</t>
  </si>
  <si>
    <t>https://www.reddit.com/r/AmItheAsshole/comments/1ax5zmp/aita_for_not_adapting_to_the_shchedule_of_the/krm6hsk/</t>
  </si>
  <si>
    <t>krm6nco</t>
  </si>
  <si>
    <t>02-22-2024 15:09:28</t>
  </si>
  <si>
    <t>johnjonahjameson13</t>
  </si>
  <si>
    <t>Girl, shut up. You made an obvious enough implication that you wanted to see him, so he changed his plans to accommodate you based on the implication that you made. Guys don’t just alter their plans because of a “hint.”</t>
  </si>
  <si>
    <t>https://www.reddit.com/r/AmItheAsshole/comments/1ax5zmp/aita_for_not_adapting_to_the_shchedule_of_the/krm6nco/</t>
  </si>
  <si>
    <t>krm970p</t>
  </si>
  <si>
    <t>02-22-2024 15:24:29</t>
  </si>
  <si>
    <t>"I want to see you on this specific day" will be interpreted by a boyfriend as "make this day available for me to hang out with you." You're being deliberately obtuse.</t>
  </si>
  <si>
    <t>https://www.reddit.com/r/AmItheAsshole/comments/1ax5zmp/aita_for_not_adapting_to_the_shchedule_of_the/krm970p/</t>
  </si>
  <si>
    <t>krm6p6j</t>
  </si>
  <si>
    <t>02-22-2024 15:09:46</t>
  </si>
  <si>
    <t>There it is.  It's an exact juxtaposition that either makes the single parent a bad partner or a bad parent. Basically, it's unworkable.</t>
  </si>
  <si>
    <t>https://www.reddit.com/r/AmItheAsshole/comments/1ax5zmp/aita_for_not_adapting_to_the_shchedule_of_the/krm6p6j/</t>
  </si>
  <si>
    <t>krm8wqk</t>
  </si>
  <si>
    <t>02-22-2024 15:22:49</t>
  </si>
  <si>
    <t>AngryToaster7</t>
  </si>
  <si>
    <t>...Because he wanted to see you? I'm not understanding your confusion here.</t>
  </si>
  <si>
    <t>https://www.reddit.com/r/AmItheAsshole/comments/1ax5zmp/aita_for_not_adapting_to_the_shchedule_of_the/krm8wqk/</t>
  </si>
  <si>
    <t>krma0bz</t>
  </si>
  <si>
    <t>02-22-2024 15:29:17</t>
  </si>
  <si>
    <t>He wanted to get laid, dear.</t>
  </si>
  <si>
    <t>https://www.reddit.com/r/AmItheAsshole/comments/1ax5zmp/aita_for_not_adapting_to_the_shchedule_of_the/krma0bz/</t>
  </si>
  <si>
    <t>krm7ve3</t>
  </si>
  <si>
    <t>02-22-2024 15:16:47</t>
  </si>
  <si>
    <t>ximxperfection</t>
  </si>
  <si>
    <t>Then why did you say you wanted to see him on a day he had his kid???</t>
  </si>
  <si>
    <t>https://www.reddit.com/r/AmItheAsshole/comments/1ax5zmp/aita_for_not_adapting_to_the_shchedule_of_the/krm7ve3/</t>
  </si>
  <si>
    <t>krm96fa</t>
  </si>
  <si>
    <t>02-22-2024 15:24:23</t>
  </si>
  <si>
    <t>You sound exhausting. I hope he breaks up with you, because you're no good for anyone.</t>
  </si>
  <si>
    <t>https://www.reddit.com/r/AmItheAsshole/comments/1ax5zmp/aita_for_not_adapting_to_the_shchedule_of_the/krm96fa/</t>
  </si>
  <si>
    <t>krm3bhh</t>
  </si>
  <si>
    <t>02-22-2024 14:49:06</t>
  </si>
  <si>
    <t>It sounds like both of them need to learn how to communicate better. The biggest issue here, I think, is OP's use of this line: 
&gt;The thing is I hinted that I wanted to see him x day, but I never said "I WILL see you x day"
She can't just say "oh, I'm thinking about coming over on X day", she needs to learn to commit to the dates she throws around. Parents can't always juggle people who throw around vague, wish-washy statements like this, because she made it sound like she was going to come over. Because on the flip side, if she HAD come over and he didn't change his plans with his daughter, then OP would be upset because she "hinted at it".
But then she cancelled because of a...gym class???
But he also needs to communicate better, and start confirming dates or setting hard timelines. If it's difficult for him to schedule around his child, then he needs to confirm/verify if plans are happening or not. When she says "I was thinking of seeing you x day", he needs to get confirmation from her so he can solidify plans.</t>
  </si>
  <si>
    <t>https://www.reddit.com/r/AmItheAsshole/comments/1ax5zmp/aita_for_not_adapting_to_the_shchedule_of_the/krm3bhh/</t>
  </si>
  <si>
    <t>krm2unq</t>
  </si>
  <si>
    <t>02-22-2024 14:46:09</t>
  </si>
  <si>
    <t>Dear lord, do not give her any ideas!
Edit: anyone have the link to the post where dude finds out his fiance was planning on asking him to be a vacation-only dad after marriage??</t>
  </si>
  <si>
    <t>https://www.reddit.com/r/AmItheAsshole/comments/1ax5zmp/aita_for_not_adapting_to_the_shchedule_of_the/krm2unq/</t>
  </si>
  <si>
    <t>krm8b18</t>
  </si>
  <si>
    <t>meelo_coco</t>
  </si>
  <si>
    <t>Exactly this. Its not OPs fault that this guy changed his schedule with his kid without telling OP that's what he has done. So no he can't get shitty about that because he didn't put his kid first that's on him not you. 
Don't date this guy he seems to just drop his kid. No one is gonna be a priority but him. 
And making plans and having to not carry through with plans last minute is valid. Its happens we are adults though so he should be able to handle cancelled plans like an adult he's 30 ffs</t>
  </si>
  <si>
    <t>https://www.reddit.com/r/AmItheAsshole/comments/1ax5zmp/aita_for_not_adapting_to_the_shchedule_of_the/krm8b18/</t>
  </si>
  <si>
    <t>krm78jf</t>
  </si>
  <si>
    <t>02-22-2024 15:12:59</t>
  </si>
  <si>
    <t>I agree with ESH, but I’m really confused on how OP is acting like she didn’t know he’d reschedule to see her if she said she’d like to see him on a day she knew he had his child.</t>
  </si>
  <si>
    <t>https://www.reddit.com/r/AmItheAsshole/comments/1ax5zmp/aita_for_not_adapting_to_the_shchedule_of_the/krm78jf/</t>
  </si>
  <si>
    <t>krm8lg4</t>
  </si>
  <si>
    <t>02-22-2024 15:21:01</t>
  </si>
  <si>
    <t>I get that, but important gym classes don't sneak up on you.  That is where I think you went wrong and mostly based my thought on. I hope you have a good day OP, thanks for responding.</t>
  </si>
  <si>
    <t>https://www.reddit.com/r/AmItheAsshole/comments/1ax5zmp/aita_for_not_adapting_to_the_shchedule_of_the/krm8lg4/</t>
  </si>
  <si>
    <t>krlytob</t>
  </si>
  <si>
    <t>02-22-2024 14:20:11</t>
  </si>
  <si>
    <t>Sorry, don't really know your point here since your not the OP.
I got halfway cause all "I" read was a lot of I's, My and We's for not being the OP.</t>
  </si>
  <si>
    <t>https://www.reddit.com/r/AmItheAsshole/comments/1ax5zmp/aita_for_not_adapting_to_the_shchedule_of_the/krlytob/</t>
  </si>
  <si>
    <t>krlwwuv</t>
  </si>
  <si>
    <t>02-22-2024 14:07:20</t>
  </si>
  <si>
    <t>Sure which means she knew in advance when this "important" class was scheduled, but then cancelled last min on him.  So what is it that made it important last min but  not earlier when making plans?
Not even going to touch the Ummmm part to your statement.</t>
  </si>
  <si>
    <t>https://www.reddit.com/r/AmItheAsshole/comments/1ax5zmp/aita_for_not_adapting_to_the_shchedule_of_the/krlwwuv/</t>
  </si>
  <si>
    <t>krm5hqb</t>
  </si>
  <si>
    <t>Runningdice</t>
  </si>
  <si>
    <t>Apparently OP priorities herself over her date. As she thought her class was more important than to stick to an agreed schedule.</t>
  </si>
  <si>
    <t>https://www.reddit.com/r/AmItheAsshole/comments/1ax5zmp/aita_for_not_adapting_to_the_shchedule_of_the/krm5hqb/</t>
  </si>
  <si>
    <t>krm81sn</t>
  </si>
  <si>
    <t>02-22-2024 15:17:51</t>
  </si>
  <si>
    <t>Not at all, hence why I said I had a friend who did and stated what made it important. As for the 20 years that is for context meaning I have heard and seen lots but important never came across my life experience at a gym. Here is more on my post below which might help bring some more clarity into my thought. Have a solid day, cheers. 
"Sure which means she knew in advance when this "important" class was scheduled, but then cancelled last min on him. So what is it that made it important last min but not earlier when making plans?"</t>
  </si>
  <si>
    <t>https://www.reddit.com/r/AmItheAsshole/comments/1ax5zmp/aita_for_not_adapting_to_the_shchedule_of_the/krm81sn/</t>
  </si>
  <si>
    <t>krm9ofy</t>
  </si>
  <si>
    <t>02-22-2024 15:27:21</t>
  </si>
  <si>
    <t>singin1995</t>
  </si>
  <si>
    <t>I think you're overly focused on him rescheduling his time with his daughter so you don't have to address you canceling for a class. Even if he hadn't had to reschedule with his daughter, you seem to have still canceled fairly nonchalantly and your comments show you don't prioritise him (which is fine, this is a new relationship) but both of you just need to learn how to communicate your expectations better</t>
  </si>
  <si>
    <t>https://www.reddit.com/r/AmItheAsshole/comments/1ax5zmp/aita_for_not_adapting_to_the_shchedule_of_the/krm9ofy/</t>
  </si>
  <si>
    <t>krm9880</t>
  </si>
  <si>
    <t>02-22-2024 15:24:41</t>
  </si>
  <si>
    <t>MistressVelmaDarling</t>
  </si>
  <si>
    <t>Why did you even suggest the maybe if you feel strongly about his daughter coming first?</t>
  </si>
  <si>
    <t>https://www.reddit.com/r/AmItheAsshole/comments/1ax5zmp/aita_for_not_adapting_to_the_shchedule_of_the/krm9880/</t>
  </si>
  <si>
    <t>krm9h5z</t>
  </si>
  <si>
    <t>Just break up. If he’s bailing you for his daughter so often it means you are consistently trying to make plans for when he has his kid. You’re just trying to dodge your guilty feelings by dumping on him so hard in your comments now.</t>
  </si>
  <si>
    <t>https://www.reddit.com/r/AmItheAsshole/comments/1ax5zmp/aita_for_not_adapting_to_the_shchedule_of_the/krm9h5z/</t>
  </si>
  <si>
    <t>krm8vo5</t>
  </si>
  <si>
    <t>02-22-2024 15:22:38</t>
  </si>
  <si>
    <t>Gonna ask this then- what do you see happening if your relationship moves forward and it becomes more serious? You say you don’t mind joining them, but you’re also saying you can’t be around when he goes to see her.</t>
  </si>
  <si>
    <t>https://www.reddit.com/r/AmItheAsshole/comments/1ax5zmp/aita_for_not_adapting_to_the_shchedule_of_the/krm8vo5/</t>
  </si>
  <si>
    <t>krm861e</t>
  </si>
  <si>
    <t>02-22-2024 15:18:33</t>
  </si>
  <si>
    <t>fizzmore</t>
  </si>
  <si>
    <t>You cannot be in a serious relationship with someone who has a young child without having to parent that child. It sounds like you're only okay with aunt-like duties: you need to get out of this relationship for everyone involved, most especially the kid.</t>
  </si>
  <si>
    <t>https://www.reddit.com/r/AmItheAsshole/comments/1ax5zmp/aita_for_not_adapting_to_the_shchedule_of_the/krm861e/</t>
  </si>
  <si>
    <t>krm9f03</t>
  </si>
  <si>
    <t>bearlyepic</t>
  </si>
  <si>
    <t>Kids are not stupid. She will notice that you do not want to spend time with her, much less be a caregiver. Kids take a whole village for their emotional and physical needs, and if you're not prepared to on some level be there for her as an adult in her and her father's life, I really don't see this relationship ending well. What happens if you cohabitate? Will you really not clean up after this kid? Feed them? Attend sporting events or graduations? Do family activities or travel with them? Watch them while your BF runs errands or is sick?</t>
  </si>
  <si>
    <t>https://www.reddit.com/r/AmItheAsshole/comments/1ax5zmp/aita_for_not_adapting_to_the_shchedule_of_the/krm9f03/</t>
  </si>
  <si>
    <t>krm1btf</t>
  </si>
  <si>
    <t>02-22-2024 14:36:24</t>
  </si>
  <si>
    <t>Kitchen_Candy713</t>
  </si>
  <si>
    <t>Kids don’t go away once they turn 18. Especially in this economy. I have a bonus kid, he’s technically an adult but still lives at home because there’s no point working to death for rent. He has goals and is considerate (for the most part). 
What was her plan when his kid reaches that age? What about trying to be in good terms with kid’s mom, or even civil? What about trying to build a relationship with said kid? However, she shouldn’t be introduced to kid until they have ironed this and any other issues that have popped up so far. Sounds more and more like OP gave very little thought to this relationship. Hints will never and have never worked. You want something, say it. Like others have said, a parent’s schedule is far less flexible than those child free when it comes to personal time. 
OP, YTA</t>
  </si>
  <si>
    <t>https://www.reddit.com/r/AmItheAsshole/comments/1ax5zmp/aita_for_not_adapting_to_the_shchedule_of_the/krm1btf/</t>
  </si>
  <si>
    <t>krm7etk</t>
  </si>
  <si>
    <t>02-22-2024 15:14:01</t>
  </si>
  <si>
    <t>Frankly this comment is always stupid. Words mean what they colloquially used to mean and many many people use childfree in different ways than your definition. Sometimes that sucks but you need to get over it</t>
  </si>
  <si>
    <t>https://www.reddit.com/r/AmItheAsshole/comments/1ax5zmp/aita_for_not_adapting_to_the_shchedule_of_the/krm7etk/</t>
  </si>
  <si>
    <t>krm9rfv</t>
  </si>
  <si>
    <t>02-22-2024 15:27:50</t>
  </si>
  <si>
    <t>That still leaves you having to coexist with the child. You're underestimating the importance of his daughter in his life. If y'all can't cohabitate peacefully, it'll destroy your relationship.</t>
  </si>
  <si>
    <t>https://www.reddit.com/r/AmItheAsshole/comments/1ax5zmp/aita_for_not_adapting_to_the_shchedule_of_the/krm9rfv/</t>
  </si>
  <si>
    <t>krm7re1</t>
  </si>
  <si>
    <t>02-22-2024 15:16:07</t>
  </si>
  <si>
    <t>Cause games are fun. /s</t>
  </si>
  <si>
    <t>https://www.reddit.com/r/AmItheAsshole/comments/1ax5zmp/aita_for_not_adapting_to_the_shchedule_of_the/krm7re1/</t>
  </si>
  <si>
    <t>krm9cqo</t>
  </si>
  <si>
    <t>02-22-2024 15:25:26</t>
  </si>
  <si>
    <t>No I did not know it. He has a weird ever changing schedule that I don't know by memory (yet).</t>
  </si>
  <si>
    <t>https://www.reddit.com/r/AmItheAsshole/comments/1ax5zmp/aita_for_not_adapting_to_the_shchedule_of_the/krm9cqo/</t>
  </si>
  <si>
    <t>krm9ssg</t>
  </si>
  <si>
    <t>02-22-2024 15:28:03</t>
  </si>
  <si>
    <t>No, I guess not. If something happens to her mom, I doubt the kid would want me to replace her.</t>
  </si>
  <si>
    <t>https://www.reddit.com/r/AmItheAsshole/comments/1ax5zmp/aita_for_not_adapting_to_the_shchedule_of_the/krm9ssg/</t>
  </si>
  <si>
    <t>krm8s8b</t>
  </si>
  <si>
    <t>02-22-2024 15:22:05</t>
  </si>
  <si>
    <t>WestCoastBestCoast01</t>
  </si>
  <si>
    <t>Gotta wonder how clear she’s been about the child free thing. Has it been mentioned that it’s a “I don’t want to ever be pregnant” kind of child free, which might allow room for step kids. Or is it a “I don’t want to spend time with/have to consider the needs of children” kind of child free, in which case she needs to be the one avoiding parents to date.</t>
  </si>
  <si>
    <t>https://www.reddit.com/r/AmItheAsshole/comments/1ax5zmp/aita_for_not_adapting_to_the_shchedule_of_the/krm8s8b/</t>
  </si>
  <si>
    <t>krm71vk</t>
  </si>
  <si>
    <t>02-22-2024 15:11:53</t>
  </si>
  <si>
    <t>Stop trying to play dumb. Have you really never been around a child in your life? They’re not some foreign being, they’re literally PEOPLE.</t>
  </si>
  <si>
    <t>https://www.reddit.com/r/AmItheAsshole/comments/1ax5zmp/aita_for_not_adapting_to_the_shchedule_of_the/krm71vk/</t>
  </si>
  <si>
    <t>krm6i3d</t>
  </si>
  <si>
    <t>Your thirty years old and have zero friends with children you've had to work around?</t>
  </si>
  <si>
    <t>https://www.reddit.com/r/AmItheAsshole/comments/1ax5zmp/aita_for_not_adapting_to_the_shchedule_of_the/krm6i3d/</t>
  </si>
  <si>
    <t>krm9exr</t>
  </si>
  <si>
    <t>02-22-2024 15:25:47</t>
  </si>
  <si>
    <t>Okay, but surely you're used to adults with responsibilities and schedules to keep.</t>
  </si>
  <si>
    <t>https://www.reddit.com/r/AmItheAsshole/comments/1ax5zmp/aita_for_not_adapting_to_the_shchedule_of_the/krm9exr/</t>
  </si>
  <si>
    <t>krm9bzr</t>
  </si>
  <si>
    <t>02-22-2024 15:25:18</t>
  </si>
  <si>
    <t>jokenaround</t>
  </si>
  <si>
    <t>Thank you for asking the real questions!</t>
  </si>
  <si>
    <t>https://www.reddit.com/r/AmItheAsshole/comments/1ax5zmp/aita_for_not_adapting_to_the_shchedule_of_the/krm9bzr/</t>
  </si>
  <si>
    <t>krm9dqe</t>
  </si>
  <si>
    <t>02-22-2024 15:25:35</t>
  </si>
  <si>
    <t>BadlyFed</t>
  </si>
  <si>
    <t>I'm not up to date on gym related activities what gym activities happen at 10 pm that seems late.</t>
  </si>
  <si>
    <t>https://www.reddit.com/r/AmItheAsshole/comments/1ax5zmp/aita_for_not_adapting_to_the_shchedule_of_the/krm9dqe/</t>
  </si>
  <si>
    <t>krm4qnt</t>
  </si>
  <si>
    <t>02-22-2024 14:57:49</t>
  </si>
  <si>
    <t>I hear you. My point there is that, as women, we are often held to a higher standard of communicating and scheduling. 
It just seems as though if it’s a single mom it’s her responsibility to communicate the schedule. And then when it’s a single dad it’s the girlfriend’s responsibility to extract the schedule. 
Women are constantly carrying the heavier mental load.
I’m also a single mom and I am very clear about my availability and also that changing my child’s schedule is non negotiable.</t>
  </si>
  <si>
    <t>https://www.reddit.com/r/AmItheAsshole/comments/1ax5zmp/aita_for_not_adapting_to_the_shchedule_of_the/krm4qnt/</t>
  </si>
  <si>
    <t>krm65va</t>
  </si>
  <si>
    <t>02-22-2024 15:06:30</t>
  </si>
  <si>
    <t>Well, it was an emergency gym class.</t>
  </si>
  <si>
    <t>https://www.reddit.com/r/AmItheAsshole/comments/1ax5zmp/aita_for_not_adapting_to_the_shchedule_of_the/krm65va/</t>
  </si>
  <si>
    <t>krm7pc9</t>
  </si>
  <si>
    <t>02-22-2024 15:15:47</t>
  </si>
  <si>
    <t>You are absolutely right! But should his response not have been "I've got my daughter Thursday, can you do Wednesday or Friday?"
Or even "Well that's a daughter day but let me see what I can do..." and give OP the opportunity to say "Oh by all means don't reschedule your daughter! I said I want to see you if we're both free, but I'm on the wait-list for the hottest gym class in town so, fingers crossed, I *won't* be free so, please, again, do NOT reschedule plans with your daughter."</t>
  </si>
  <si>
    <t>https://www.reddit.com/r/AmItheAsshole/comments/1ax5zmp/aita_for_not_adapting_to_the_shchedule_of_the/krm7pc9/</t>
  </si>
  <si>
    <t>krm2ych</t>
  </si>
  <si>
    <t>02-22-2024 14:46:47</t>
  </si>
  <si>
    <t>I usually still, personally me, will confirm the day before or something just to make sure what my plans are, when I got my own plus 3 kids' schedules to handle.
A simple "Hey, what time were we meeting up? Or "we never agreed when and where we would meet. Are we still up for tomorrow?" 
It was an idea to meet up. But not finalised when neither of them brought up when and where. 
That's on both.</t>
  </si>
  <si>
    <t>https://www.reddit.com/r/AmItheAsshole/comments/1ax5zmp/aita_for_not_adapting_to_the_shchedule_of_the/krm2ych/</t>
  </si>
  <si>
    <t>krm4k0e</t>
  </si>
  <si>
    <t>02-22-2024 14:56:40</t>
  </si>
  <si>
    <t>I specifically said "I'd like to see you x day, but I'm not sure because I'll be getting off late". I never said "yeah ofc". Why would he reschedule about a "maybe" without even informing or confirming with me? I genuinely assumed his daughter was more important than me, I never imagined he'd reschedule for me.</t>
  </si>
  <si>
    <t>https://www.reddit.com/r/AmItheAsshole/comments/1ax5zmp/aita_for_not_adapting_to_the_shchedule_of_the/krm4k0e/</t>
  </si>
  <si>
    <t>krm9rse</t>
  </si>
  <si>
    <t>02-22-2024 15:27:53</t>
  </si>
  <si>
    <t>countsmarpula</t>
  </si>
  <si>
    <t>But yeah, OP isn't mature enough to do this. She "doesn't mind" that he has kids? That's because she never sees the kid/s and it's still not a reality.</t>
  </si>
  <si>
    <t>https://www.reddit.com/r/AmItheAsshole/comments/1ax5zmp/aita_for_not_adapting_to_the_shchedule_of_the/krm9rse/</t>
  </si>
  <si>
    <t>krm9ktk</t>
  </si>
  <si>
    <t>02-22-2024 15:26:45</t>
  </si>
  <si>
    <t>That is def confirmation and it is such a hassle to coordinate the visitation schedule, Im surprised he's not more vocal about it</t>
  </si>
  <si>
    <t>https://www.reddit.com/r/AmItheAsshole/comments/1ax5zmp/aita_for_not_adapting_to_the_shchedule_of_the/krm9ktk/</t>
  </si>
  <si>
    <t>krm65sb</t>
  </si>
  <si>
    <t>But he didn't confirm there was a date either? 
This is miscommunication. 
He didn't confirm there was a date to begin with but assumed. 
OP didn't think they would meet up. Before he said it like he did.
As I said already. If I agree, "Let's meet Thursday," I text before the day itself and ask, "Just confirming. When and where do we meet on thursday? " 
It's called communication and planning ahead.</t>
  </si>
  <si>
    <t>https://www.reddit.com/r/AmItheAsshole/comments/1ax5zmp/aita_for_not_adapting_to_the_shchedule_of_the/krm65sb/</t>
  </si>
  <si>
    <t>krm6ql0</t>
  </si>
  <si>
    <t>02-22-2024 15:10:00</t>
  </si>
  <si>
    <t>Miscommunication seems to be what this boils down to. 
He assumed there would be a date but didn't confirm with you.
And you had loosely mentioned the day but, from the sound of it, didn't assume you made plans because there was no further talk about meeting up. 
If you still want to see him. I would just have a talk that the communication between you two should perhaps be a bit better to avoid further communication errors like this when it comes to planning. 
Or see this as a lesson learned, and keep in mind for future dates.</t>
  </si>
  <si>
    <t>https://www.reddit.com/r/AmItheAsshole/comments/1ax5zmp/aita_for_not_adapting_to_the_shchedule_of_the/krm6ql0/</t>
  </si>
  <si>
    <t>krm6rmj</t>
  </si>
  <si>
    <t>02-22-2024 15:10:11</t>
  </si>
  <si>
    <t>Why did you imply that you wanted to see him and then not follow up? If you were the one who made the statement then you should have clarified.</t>
  </si>
  <si>
    <t>https://www.reddit.com/r/AmItheAsshole/comments/1ax5zmp/aita_for_not_adapting_to_the_shchedule_of_the/krm6rmj/</t>
  </si>
  <si>
    <t>krmad58</t>
  </si>
  <si>
    <t>02-22-2024 15:31:20</t>
  </si>
  <si>
    <t>I said maybe. In my mind that meant "let's discuss it later and confirm properly ". Btw I didn't know he was going to see his child that day.</t>
  </si>
  <si>
    <t>https://www.reddit.com/r/AmItheAsshole/comments/1ax5zmp/aita_for_not_adapting_to_the_shchedule_of_the/krmad58/</t>
  </si>
  <si>
    <t>krmaoeo</t>
  </si>
  <si>
    <t>02-22-2024 15:33:11</t>
  </si>
  <si>
    <t>OP claims that she did not know he had the kid the following day, but she did ask him to see the kid another day instead because she is obviously clueless on how appointments and scheduels work unless it's about her. Or so it seems.</t>
  </si>
  <si>
    <t>https://www.reddit.com/r/AmItheAsshole/comments/1ax5zmp/aita_for_not_adapting_to_the_shchedule_of_the/krmaoeo/</t>
  </si>
  <si>
    <t>krlz28r</t>
  </si>
  <si>
    <t>02-22-2024 14:21:44</t>
  </si>
  <si>
    <t>Just an attempt to provoke thought/challenging the thought process of telling someone they suck based on the context provided. No stress if you don’t care to engage. Have a lovely day!!</t>
  </si>
  <si>
    <t>https://www.reddit.com/r/AmItheAsshole/comments/1ax5zmp/aita_for_not_adapting_to_the_shchedule_of_the/krlz28r/</t>
  </si>
  <si>
    <t>krm384i</t>
  </si>
  <si>
    <t>02-22-2024 14:48:31</t>
  </si>
  <si>
    <t>“Not even going to touch” followed by bringing up the item is directly bringing attention to it. If you want to be insulting just own it, no need for the sideways BS. 
You’re giving major white male American vibes.</t>
  </si>
  <si>
    <t>https://www.reddit.com/r/AmItheAsshole/comments/1ax5zmp/aita_for_not_adapting_to_the_shchedule_of_the/krm384i/</t>
  </si>
  <si>
    <t>krm5v5h</t>
  </si>
  <si>
    <t>Yeah, just imagine! How dare a woman, with no concrete plans, prioritize her mental and physical well being over a man that failed to communicate! **clutches pearls, frantically searches for fainting couch**</t>
  </si>
  <si>
    <t>https://www.reddit.com/r/AmItheAsshole/comments/1ax5zmp/aita_for_not_adapting_to_the_shchedule_of_the/krm5v5h/</t>
  </si>
  <si>
    <t>krm9dx9</t>
  </si>
  <si>
    <t>02-22-2024 15:25:37</t>
  </si>
  <si>
    <t>It sounds like she’s just planning on being the woman in the background throughout this relationship.</t>
  </si>
  <si>
    <t>https://www.reddit.com/r/AmItheAsshole/comments/1ax5zmp/aita_for_not_adapting_to_the_shchedule_of_the/krm9dx9/</t>
  </si>
  <si>
    <t>krm8w2j</t>
  </si>
  <si>
    <t>02-22-2024 15:22:42</t>
  </si>
  <si>
    <t>Parenting a kid that has her own mother and father sounds like crossing a boundary I shouldn't, to me at least.</t>
  </si>
  <si>
    <t>https://www.reddit.com/r/AmItheAsshole/comments/1ax5zmp/aita_for_not_adapting_to_the_shchedule_of_the/krm8w2j/</t>
  </si>
  <si>
    <t>krm4zv3</t>
  </si>
  <si>
    <t>02-22-2024 14:59:22</t>
  </si>
  <si>
    <t>MrDarcysDead</t>
  </si>
  <si>
    <t>And, God forbid, but what’s OP’s plan if something happens to the child’s mother and OP’s new romantic interest ends up with full custody somewhere down the line?
It’s not rocket science..
If you have children and choose to date someone who wants nothing to do with raising children, you are an asshole for putting your love life ahead of your children.
If you don’t want children, which is a perfectly acceptable choice, you’re an asshole if you date someone with children and expect them to carve out a child-free space for you. If you don’t want children, you don’t date someone with children.</t>
  </si>
  <si>
    <t>https://www.reddit.com/r/AmItheAsshole/comments/1ax5zmp/aita_for_not_adapting_to_the_shchedule_of_the/krm4zv3/</t>
  </si>
  <si>
    <t>krm9zrd</t>
  </si>
  <si>
    <t>Depending on where they live this could be the case. My college friend group (all 32-35) had the first two babies within the last year, and they both live in another city so scheduling isn’t an issue because we don’t hang out regularly anyway. No one in my LA friend group has kids, and parents aren’t out doing the activities we’re doing, so the only parents I even know are coworkers. I wouldn’t even know where parents my age spend time even if I did want to seek out friendships with that type of person.
That’s not an excuse to not understand that parents will have little free time and need extreme advance planning though. The incompatibility of lifestyles for child free and parents of kids is pretty obvious to anyone with common sense.</t>
  </si>
  <si>
    <t>https://www.reddit.com/r/AmItheAsshole/comments/1ax5zmp/aita_for_not_adapting_to_the_shchedule_of_the/krm9zrd/</t>
  </si>
  <si>
    <t>krm8885</t>
  </si>
  <si>
    <t>02-22-2024 15:18:54</t>
  </si>
  <si>
    <t>MartinisnMurder</t>
  </si>
  <si>
    <t>That part made me gasp! It’s so ridiculous a class at the gym takes priority over plans she made with the person she was dating. Now she expects him to change his time with his daughter last minute for that? She shouldn’t be dating anyone with a kid and she sounds super selfish/self important!</t>
  </si>
  <si>
    <t>https://www.reddit.com/r/AmItheAsshole/comments/1ax5zmp/aita_for_not_adapting_to_the_shchedule_of_the/krm8885/</t>
  </si>
  <si>
    <t>krm8rzx</t>
  </si>
  <si>
    <t>02-22-2024 15:22:03</t>
  </si>
  <si>
    <t>wuzzittoya</t>
  </si>
  <si>
    <t>https://www.reddit.com/r/AmItheAsshole/comments/1ax5zmp/aita_for_not_adapting_to_the_shchedule_of_the/krm8rzx/</t>
  </si>
  <si>
    <t>krma8jm</t>
  </si>
  <si>
    <t>02-22-2024 15:30:35</t>
  </si>
  <si>
    <t>Gino-Felino</t>
  </si>
  <si>
    <t>Ikr?  Unless you're training for a major event or teaching the class, there is no such thing as an important gym class.
On the other side, when you are co-parenting with someone else, coordinating schedules is important and last minute changes can majorly disrupt people's plans and schedules.  It's understandable if it's an emergency, but a gym class is anything but an emergency.</t>
  </si>
  <si>
    <t>https://www.reddit.com/r/AmItheAsshole/comments/1ax5zmp/aita_for_not_adapting_to_the_shchedule_of_the/krma8jm/</t>
  </si>
  <si>
    <t>krm6lrb</t>
  </si>
  <si>
    <t>02-22-2024 15:09:12</t>
  </si>
  <si>
    <t>&gt;I usually still, personally me, will confirm the day before or something just to make sure what my plans are, when I got my own plus 3 kids' schedules to handle.
And the reason you do that is that you learned from painful experience that otherwise you are going to get communication problems like what we saw here.
But it also sounds like the father is new at dating someone single as well and hasn't figured out all the tricks yet. So cut him some slack for making a normal rookie mistake all newly divorced people make.</t>
  </si>
  <si>
    <t>https://www.reddit.com/r/AmItheAsshole/comments/1ax5zmp/aita_for_not_adapting_to_the_shchedule_of_the/krm6lrb/</t>
  </si>
  <si>
    <t>krm7jf6</t>
  </si>
  <si>
    <t>02-22-2024 15:14:47</t>
  </si>
  <si>
    <t>BookGirl_789</t>
  </si>
  <si>
    <t>Just because he switched his days with his daughter does not mean you are more important than her. He was making it work so he could see both of you, which was very considerate on his part. Canceling last minute, especially for a gym class, was very inconsiderate on your part, whether he has a child or not.</t>
  </si>
  <si>
    <t>https://www.reddit.com/r/AmItheAsshole/comments/1ax5zmp/aita_for_not_adapting_to_the_shchedule_of_the/krm7jf6/</t>
  </si>
  <si>
    <t>krm6ew0</t>
  </si>
  <si>
    <t>02-22-2024 15:08:02</t>
  </si>
  <si>
    <t>Wait so you knew he had his daughter that day and would have to reschedule to see you?? Why are you surprised then?
&amp; what is so important about a *gym class*?</t>
  </si>
  <si>
    <t>https://www.reddit.com/r/AmItheAsshole/comments/1ax5zmp/aita_for_not_adapting_to_the_shchedule_of_the/krm6ew0/</t>
  </si>
  <si>
    <t>krm70t8</t>
  </si>
  <si>
    <t>02-22-2024 15:11:43</t>
  </si>
  <si>
    <t>FaxyMaxy</t>
  </si>
  <si>
    <t>I mean if he actively worked his schedule to make time for you *and* his daughter during the week it doesn’t sound like this is a “I thought his daughter was more important than me” thing.
ESH, everyone here needs to communicate more clearly.</t>
  </si>
  <si>
    <t>https://www.reddit.com/r/AmItheAsshole/comments/1ax5zmp/aita_for_not_adapting_to_the_shchedule_of_the/krm70t8/</t>
  </si>
  <si>
    <t>krm82fa</t>
  </si>
  <si>
    <t>02-22-2024 15:17:57</t>
  </si>
  <si>
    <t>Delicious-Ad-9156</t>
  </si>
  <si>
    <t>What he supposed to confirm after OP said she wants to see him on x day? 
"Are you sure?" Something like that? Its not a work appointment there in some romantic relationships. </t>
  </si>
  <si>
    <t>https://www.reddit.com/r/AmItheAsshole/comments/1ax5zmp/aita_for_not_adapting_to_the_shchedule_of_the/krm82fa/</t>
  </si>
  <si>
    <t>krmac4c</t>
  </si>
  <si>
    <t>02-22-2024 15:31:10</t>
  </si>
  <si>
    <t>He obviously was under impression it was a set date.. Come on ..</t>
  </si>
  <si>
    <t>https://www.reddit.com/r/AmItheAsshole/comments/1ax5zmp/aita_for_not_adapting_to_the_shchedule_of_the/krmac4c/</t>
  </si>
  <si>
    <t>krmahju</t>
  </si>
  <si>
    <t>02-22-2024 15:32:04</t>
  </si>
  <si>
    <t>So you knew he had the child that day. Which means you knew he’d have to reschedule. Why even mention that day?</t>
  </si>
  <si>
    <t>https://www.reddit.com/r/AmItheAsshole/comments/1ax5zmp/aita_for_not_adapting_to_the_shchedule_of_the/krmahju/</t>
  </si>
  <si>
    <t>krmat13</t>
  </si>
  <si>
    <t>02-22-2024 15:33:56</t>
  </si>
  <si>
    <t>Idk. She replied to another of my comment and it seems she actually may have known</t>
  </si>
  <si>
    <t>https://www.reddit.com/r/AmItheAsshole/comments/1ax5zmp/aita_for_not_adapting_to_the_shchedule_of_the/krmat13/</t>
  </si>
  <si>
    <t>krlzms2</t>
  </si>
  <si>
    <t>02-22-2024 14:25:27</t>
  </si>
  <si>
    <t>Thanks Jackalope3434, I hope your day goes well too. Cheers</t>
  </si>
  <si>
    <t>https://www.reddit.com/r/AmItheAsshole/comments/1ax5zmp/aita_for_not_adapting_to_the_shchedule_of_the/krlzms2/</t>
  </si>
  <si>
    <t>krm6c5o</t>
  </si>
  <si>
    <t>Happily state not American. As for race? Not sure where that comes into play into this conversation. Thank you for your bigoted after thought though.  
Just to help clarify - Bigotry can manifest in attitudes, behaviors, or actions that promote discrimination, exclusion, or marginalization of certain groups (major white male American).  So go play those word games in a thread that it belongs in.</t>
  </si>
  <si>
    <t>https://www.reddit.com/r/AmItheAsshole/comments/1ax5zmp/aita_for_not_adapting_to_the_shchedule_of_the/krm6c5o/</t>
  </si>
  <si>
    <t>krm79c0</t>
  </si>
  <si>
    <t>02-22-2024 15:13:07</t>
  </si>
  <si>
    <t>Well....  "I want to see you X day" sounds a lot like one would expect she shows up that day and not just bail. But I guess men should now ignore everything women wants as it might change the next day.</t>
  </si>
  <si>
    <t>https://www.reddit.com/r/AmItheAsshole/comments/1ax5zmp/aita_for_not_adapting_to_the_shchedule_of_the/krm79c0/</t>
  </si>
  <si>
    <t>krm9ghj</t>
  </si>
  <si>
    <t>02-22-2024 15:26:03</t>
  </si>
  <si>
    <t>You're wrong and misunderstand the attachments kids form with adults that have a constant, close presence in their life, then.  You don't need to and shouldn't replace the kid's mom, but you will need to bond with and parent the child if you are going to be in a serious relationship with the father.</t>
  </si>
  <si>
    <t>https://www.reddit.com/r/AmItheAsshole/comments/1ax5zmp/aita_for_not_adapting_to_the_shchedule_of_the/krm9ghj/</t>
  </si>
  <si>
    <t>krm9mh8</t>
  </si>
  <si>
    <t>That253Chick</t>
  </si>
  <si>
    <t>You know that stepparents exist, right? Just because a child already had a mom and a dad, that doesn't mean that they can't end up with more.</t>
  </si>
  <si>
    <t>https://www.reddit.com/r/AmItheAsshole/comments/1ax5zmp/aita_for_not_adapting_to_the_shchedule_of_the/krm9mh8/</t>
  </si>
  <si>
    <t>krm8yms</t>
  </si>
  <si>
    <t>02-22-2024 15:23:08</t>
  </si>
  <si>
    <t>starboundowl</t>
  </si>
  <si>
    <t>It really sounds like she's looking for a way out that doesn't make her look like an asshole.</t>
  </si>
  <si>
    <t>https://www.reddit.com/r/AmItheAsshole/comments/1ax5zmp/aita_for_not_adapting_to_the_shchedule_of_the/krm8yms/</t>
  </si>
  <si>
    <t>krma263</t>
  </si>
  <si>
    <t>02-22-2024 15:29:34</t>
  </si>
  <si>
    <t>muvamerry</t>
  </si>
  <si>
    <t>Lol yeah OP is not cut out for dating someone with a kid let alone being a step parent. This excuse is the lamest one I’ve ever heard!</t>
  </si>
  <si>
    <t>https://www.reddit.com/r/AmItheAsshole/comments/1ax5zmp/aita_for_not_adapting_to_the_shchedule_of_the/krma263/</t>
  </si>
  <si>
    <t>krmakin</t>
  </si>
  <si>
    <t>02-22-2024 15:32:33</t>
  </si>
  <si>
    <t>Savings_Dingo6250</t>
  </si>
  <si>
    <t>I did not pick up at all that she’s expecting him to change plans. I understood that she assumes he cannot change his plans with his daughter, but he did and then she was surprised because she decided to go to a gym class instead</t>
  </si>
  <si>
    <t>https://www.reddit.com/r/AmItheAsshole/comments/1ax5zmp/aita_for_not_adapting_to_the_shchedule_of_the/krmakin/</t>
  </si>
  <si>
    <t>krmaq2g</t>
  </si>
  <si>
    <t>02-22-2024 15:33:27</t>
  </si>
  <si>
    <t>flatgreysky</t>
  </si>
  <si>
    <t>She’s not ready to date someone with a kid.</t>
  </si>
  <si>
    <t>https://www.reddit.com/r/AmItheAsshole/comments/1ax5zmp/aita_for_not_adapting_to_the_shchedule_of_the/krmaq2g/</t>
  </si>
  <si>
    <t>krm7h5s</t>
  </si>
  <si>
    <t>02-22-2024 15:14:25</t>
  </si>
  <si>
    <t>I clearly said that it was on them both for the mistake. In the last line.
I'm not saying "god the man is an idiot. Dumb him!" 
I gave an example of what I would do as to answer to what the commenter said about, loosely mentioning Thursday is confirming to meet up. 
When it's not. Until confirmation is made. It's an idea. Just like you don't call a restaurant and say "ill show up Thursday." But not what time you need the table. Then you didn't book a table. 
So yes. I am giving the guy some slack. By saying both should have communicated better. Lesson learned for them.</t>
  </si>
  <si>
    <t>https://www.reddit.com/r/AmItheAsshole/comments/1ax5zmp/aita_for_not_adapting_to_the_shchedule_of_the/krm7h5s/</t>
  </si>
  <si>
    <t>krm9x55</t>
  </si>
  <si>
    <t>02-22-2024 15:28:46</t>
  </si>
  <si>
    <t>How is she gonna know when he has the kid if he didn't tell her? She literally described a very inconsistent visitation schedule.
What she's saying here is she assumed the man would tell her it wasn't a good day if he had his daughter, rather than rescheduling his visit with his daughter to see HER.</t>
  </si>
  <si>
    <t>https://www.reddit.com/r/AmItheAsshole/comments/1ax5zmp/aita_for_not_adapting_to_the_shchedule_of_the/krm9x55/</t>
  </si>
  <si>
    <t>krm6mrr</t>
  </si>
  <si>
    <t>02-22-2024 15:09:22</t>
  </si>
  <si>
    <t>Beautiful-Contest-48</t>
  </si>
  <si>
    <t>She said she might have to work late, not go to a gym class.</t>
  </si>
  <si>
    <t>https://www.reddit.com/r/AmItheAsshole/comments/1ax5zmp/aita_for_not_adapting_to_the_shchedule_of_the/krm6mrr/</t>
  </si>
  <si>
    <t>krm9271</t>
  </si>
  <si>
    <t>02-22-2024 15:23:42</t>
  </si>
  <si>
    <t>After reading OP's comment. 
The full was. She would like to see him on Thursday but wasn't sure as might work late. 
So yes, more reason to not just cancel his day with the daughter before checking up. 
&gt;What he supposed to confirm after OP said she wants to see him on x day? 
But in general. Adults have different schedules. Work hours. Plans. 
They haven't dated for that long. 
If she says she wants to see him Thursday. 
Wouldn't you ask, "Okay, when and where are we meeting up?" My place. Or are you in the mood to go out and eat?" 
Or do you just assume your date will show up at some point of the day, and sit at home and wait for them????
It's basic making plans.</t>
  </si>
  <si>
    <t>https://www.reddit.com/r/AmItheAsshole/comments/1ax5zmp/aita_for_not_adapting_to_the_shchedule_of_the/krm9271/</t>
  </si>
  <si>
    <t>krm9sc4</t>
  </si>
  <si>
    <t>02-22-2024 15:27:59</t>
  </si>
  <si>
    <t>I think it does because at 30 years old if you’re not happy or want out of a relationship you put on your big girl/boy or however you identify panties and end things.</t>
  </si>
  <si>
    <t>https://www.reddit.com/r/AmItheAsshole/comments/1ax5zmp/aita_for_not_adapting_to_the_shchedule_of_the/krm9sc4/</t>
  </si>
  <si>
    <t>krmahjh</t>
  </si>
  <si>
    <t>Haha I remember my mom told me back in the day people would use the excuse that they had to wash their hair or something to cancel or avoid a date!</t>
  </si>
  <si>
    <t>https://www.reddit.com/r/AmItheAsshole/comments/1ax5zmp/aita_for_not_adapting_to_the_shchedule_of_the/krmahjh/</t>
  </si>
  <si>
    <t>krma2sa</t>
  </si>
  <si>
    <t>That’s what I’m trying to find out. Did she really not know?</t>
  </si>
  <si>
    <t>https://www.reddit.com/r/AmItheAsshole/comments/1ax5zmp/aita_for_not_adapting_to_the_shchedule_of_the/krma2sa/</t>
  </si>
  <si>
    <t>krm6p3i</t>
  </si>
  <si>
    <t>Her reason for canceling was “an important gym class” per the post</t>
  </si>
  <si>
    <t>https://www.reddit.com/r/AmItheAsshole/comments/1ax5zmp/aita_for_not_adapting_to_the_shchedule_of_the/krm6p3i/</t>
  </si>
  <si>
    <t>krm6wb0</t>
  </si>
  <si>
    <t>02-22-2024 15:10:58</t>
  </si>
  <si>
    <t>Her post literally says she had a gym class.</t>
  </si>
  <si>
    <t>https://www.reddit.com/r/AmItheAsshole/comments/1ax5zmp/aita_for_not_adapting_to_the_shchedule_of_the/krm6wb0/</t>
  </si>
  <si>
    <t>krm6vbo</t>
  </si>
  <si>
    <t>02-22-2024 15:10:47</t>
  </si>
  <si>
    <t>Stargazer_Aquarius16</t>
  </si>
  <si>
    <t>It says right there at the bottom of the post "important gym class"</t>
  </si>
  <si>
    <t>https://www.reddit.com/r/AmItheAsshole/comments/1ax5zmp/aita_for_not_adapting_to_the_shchedule_of_the/krm6vbo/</t>
  </si>
  <si>
    <t>1ax6035</t>
  </si>
  <si>
    <t>krlqdmj</t>
  </si>
  <si>
    <t>02-22-2024 13:20:55</t>
  </si>
  <si>
    <t>YTA. 
Please can you write a clear post ?
Clearly there are more things to it with his parents and the past and you never explain it. 
You never explain his point about religion. You’re not explaining what he was wrong about. 
He said it himself he couldn’t live on promises, so he looks like he is not saying religion will fix his issue ?
Anyway YTA.  you’re not making much sense. You’re staying vague on purpose and clearly your friend is going through a rough patch and his trying to find pockets of positivity and you’re just bursting them all.</t>
  </si>
  <si>
    <t>https://www.reddit.com/r/AmItheAsshole/comments/1ax6035/aita_for_being_offended_when_my_friend_called_my/krlqdmj/</t>
  </si>
  <si>
    <t>krlug5p</t>
  </si>
  <si>
    <t>02-22-2024 13:50:21</t>
  </si>
  <si>
    <t>kikikoni</t>
  </si>
  <si>
    <t>As a non-religious person, YTA. 
It sounds like you were so adamant about getting your point across and digging your heels in, and being right, that more than anything makes you TA. It isn’t your responsibility or your right to make anyone believe anything, even if they’re insisting the sky is orange. 
Your friend needs to stop ruminating on how crappy his life is, and the shitty hand he has been dealt. It wasn’t until my mid-twenties after my mom died that I learned to stop using my crappy childhood, trauma, abuse I suffered, etc., as a “poor me” crutch. There comes a time where you gotta leave that behind and grow up, and realize what happened a decade or two ago won’t change. The only path is forward. It doesn’t sound like he’s accepted that yet, nor is it your job to make him. People who don’t personally think they have a problem will not change, and it isn’t your job to try and bully someone into realizing a problem is there so they do change. That’s their own conclusion to come to. 
A lot of people, especially drug addicts or folks who are mentally ill (not that he is) turn to religion as a form of inspiration because it’s there for them in their darkest times, and so often they are welcomed with open arms into a church or congregation, regardless of their history. They think they now have a purpose, and life feels a little brighter. The guy shouldn’t blame his shortcomings on religion, no, or expect good things to fall from the sky, but from what you said, it doesn’t seem like he does?</t>
  </si>
  <si>
    <t>https://www.reddit.com/r/AmItheAsshole/comments/1ax6035/aita_for_being_offended_when_my_friend_called_my/krlug5p/</t>
  </si>
  <si>
    <t>"Asshole Aficionado [16]"</t>
  </si>
  <si>
    <t>krlujiy</t>
  </si>
  <si>
    <t>02-22-2024 13:51:00</t>
  </si>
  <si>
    <t>NTA. Having religion thrust down your throat can damage you, but there is no using it as an excuse not to better yourself or your circumstances. If your best friend needs a job, claiming religion as the reason he can't secure one isn't going to cut it. I don't know if miracles actually happen, but personally I have my serious doubts. And passively waiting for them is indeed not too clever.
If he is one of those people who were repeatedly told that the end of the world was coming, I really feel sorry for him. If he is still waiting for the end, he is going to have to support himself until that happens. Which IMHO will happen with more of a whimper than with a big bang ...</t>
  </si>
  <si>
    <t>https://www.reddit.com/r/AmItheAsshole/comments/1ax6035/aita_for_being_offended_when_my_friend_called_my/krlujiy/</t>
  </si>
  <si>
    <t>krlr3p1</t>
  </si>
  <si>
    <t>02-22-2024 13:26:14</t>
  </si>
  <si>
    <t>"But he was still fixated on the idea "
Some people just can't turn off certain thoughts.  In his mind, his parents and religion, for whatever reason, are 100% to blame for his current, jobless state.  Rather than polishing off his resume and applying to jobs, he's stuck on blaming and ranting.  Neither is helpful or healthy.
NTA to point it out, but you'll have to walk away.  He's not going to change just because you tell him.</t>
  </si>
  <si>
    <t>https://www.reddit.com/r/AmItheAsshole/comments/1ax6035/aita_for_being_offended_when_my_friend_called_my/krlr3p1/</t>
  </si>
  <si>
    <t>krlssk6</t>
  </si>
  <si>
    <t>02-22-2024 13:38:31</t>
  </si>
  <si>
    <t>https://www.reddit.com/r/AmItheAsshole/comments/1ax6035/aita_for_being_offended_when_my_friend_called_my/krlssk6/</t>
  </si>
  <si>
    <t>krltedd</t>
  </si>
  <si>
    <t>02-22-2024 13:42:51</t>
  </si>
  <si>
    <t>Yeah, I'm going to have to agree with the other comments that you should rewrite this in some sort of cohesive argument. He needs to say something like "I can't get a job because I have church on Monday, Wednesday, and Sunday" and you need to say something like "Only go to church if you don't have a work shift."</t>
  </si>
  <si>
    <t>https://www.reddit.com/r/AmItheAsshole/comments/1ax6035/aita_for_being_offended_when_my_friend_called_my/krltedd/</t>
  </si>
  <si>
    <t>krlw2kx</t>
  </si>
  <si>
    <t>02-22-2024 14:01:33</t>
  </si>
  <si>
    <t>diehard_worrier</t>
  </si>
  <si>
    <t>IDK what I did to my friend to make him tell me my opinion is stupid and crap. I only told him religion has little effect on what we choose to do with our lives. Being a 'believer' doesn't mean sitting around and waiting for things to change. 
 One has to stop blaming others for his failures and do something to change their life.
Which part isn't clear? I am not staying vague on purpose. It's just a long story. 
"Nothing seems to make much sense" 
That's what I think too and I can't explain because that's exactly what he said
The thing with his parents is that they 'made' him study something he didn't like and that's why he's jobless now.
The thing about religion doesn't make any sense. IDK why he said it, so I can't really explain it.
"He's trying to find pockets of positivity"?! 🤣 Like how did you assume that? He used to tell me almost every day how he thinks about ending his life. 
Maybe I'm TA because I don't get how blaming others could be a pocket of positivity.</t>
  </si>
  <si>
    <t>https://www.reddit.com/r/AmItheAsshole/comments/1ax6035/aita_for_being_offended_when_my_friend_called_my/krlw2kx/</t>
  </si>
  <si>
    <t>krm0ir4</t>
  </si>
  <si>
    <t>02-22-2024 14:31:13</t>
  </si>
  <si>
    <t>I wasn't trying to bully him to believe or realize anything. He forced me to voice my opinion. I told him more than once I'm in no position to judge him or give him advice. But he insisted on knowing what I thought</t>
  </si>
  <si>
    <t>https://www.reddit.com/r/AmItheAsshole/comments/1ax6035/aita_for_being_offended_when_my_friend_called_my/krm0ir4/</t>
  </si>
  <si>
    <t>krlze8f</t>
  </si>
  <si>
    <t>02-22-2024 14:23:55</t>
  </si>
  <si>
    <t>Thank you thank you thank you! Finally someone who understands. I can't thank you enough!
"there is no using it as an excuse not to better yourself"
That's exactly what I meant and said to him</t>
  </si>
  <si>
    <t>https://www.reddit.com/r/AmItheAsshole/comments/1ax6035/aita_for_being_offended_when_my_friend_called_my/krlze8f/</t>
  </si>
  <si>
    <t>krma9ju</t>
  </si>
  <si>
    <t>02-22-2024 15:30:45</t>
  </si>
  <si>
    <t>Thanks. I didn't ask him to change. I simply told him what I think because he insisted on knowing my opinion. Apparently he didn't appreciate it and he's the one who decided to walk away</t>
  </si>
  <si>
    <t>https://www.reddit.com/r/AmItheAsshole/comments/1ax6035/aita_for_being_offended_when_my_friend_called_my/krma9ju/</t>
  </si>
  <si>
    <t>krlve4l</t>
  </si>
  <si>
    <t>02-22-2024 13:56:53</t>
  </si>
  <si>
    <t>IDK what I did to my friend to make him tell me my opinion is stupid and crap. I only told him religion has little effect on what we choose to do with our lives. Being a 'believer' doesn't mean sitting around and waiting for things to change. 
 One has to stop blaming others for his failures and do something to change their life.
Which part isn't clear?</t>
  </si>
  <si>
    <t>https://www.reddit.com/r/AmItheAsshole/comments/1ax6035/aita_for_being_offended_when_my_friend_called_my/krlve4l/</t>
  </si>
  <si>
    <t>krlwejt</t>
  </si>
  <si>
    <t>02-22-2024 14:03:52</t>
  </si>
  <si>
    <t>He is upset because he can’t find a job right ?
What does he think is the reason he can’t find a job ? What are the promises he mentioned ?
When he mentions religion, what does he say exactly about it ?
What did his parents do to him that are impacting him finding a job ? Did they force him down a professional path he didn’t want ?
All these would start helping understand the conflict. Because right now we just know you guys are beefing but it’s really unclear what are the triggering elements (at least to me !)</t>
  </si>
  <si>
    <t>https://www.reddit.com/r/AmItheAsshole/comments/1ax6035/aita_for_being_offended_when_my_friend_called_my/krlwejt/</t>
  </si>
  <si>
    <t>krlxk5n</t>
  </si>
  <si>
    <t>02-22-2024 14:11:43</t>
  </si>
  <si>
    <t>Maybe not positivity but hope ?some people will pray for a higher standing (?) like a god or karma or whatever to bring them justice or something they feel they are owed when they feel powerless. And it’s not wise to burst this bubble saying it’s stupid. Sometimes people need this hope to go forward.</t>
  </si>
  <si>
    <t>https://www.reddit.com/r/AmItheAsshole/comments/1ax6035/aita_for_being_offended_when_my_friend_called_my/krlxk5n/</t>
  </si>
  <si>
    <t>krm1bda</t>
  </si>
  <si>
    <t>02-22-2024 14:36:20</t>
  </si>
  <si>
    <t>“I tried to comfort him but couldn’t ignore how wrong what he said was.”
He said he didn’t expect faith to do anything for him, when you pressed on about leaving religion out of it - again.
He admits he’s using religion to cope with hard times, and you crapped all over him after he said that, too. 
He did not “force” you to do or say anything. At any given point, you could have stopped digging your heels and stepped back. But you couldn’t leave how “wrong” he was alone, and kept pushing. There is a point where your attempt to “give input” becomes less of that, and more of a pushy put-down, and shit spirals.</t>
  </si>
  <si>
    <t>https://www.reddit.com/r/AmItheAsshole/comments/1ax6035/aita_for_being_offended_when_my_friend_called_my/krm1bda/</t>
  </si>
  <si>
    <t>krlzqo8</t>
  </si>
  <si>
    <t>02-22-2024 14:26:09</t>
  </si>
  <si>
    <t>You're very welcome! I hope to continue in that vein on the internet.</t>
  </si>
  <si>
    <t>https://www.reddit.com/r/AmItheAsshole/comments/1ax6035/aita_for_being_offended_when_my_friend_called_my/krlzqo8/</t>
  </si>
  <si>
    <t>krm9pi0</t>
  </si>
  <si>
    <t>02-22-2024 15:27:31</t>
  </si>
  <si>
    <t>The only reason you think you can get along without a belief system is that we've written it into laws over the last 2 millennia. You're working on Judeo-Christian values and are so inundated by it that you think it's only natural to follow laws.</t>
  </si>
  <si>
    <t>https://www.reddit.com/r/AmItheAsshole/comments/1ax6035/aita_for_being_offended_when_my_friend_called_my/krm9pi0/</t>
  </si>
  <si>
    <t>krlxrf9</t>
  </si>
  <si>
    <t>02-22-2024 14:13:06</t>
  </si>
  <si>
    <t>His parents didn't let him choose a major he liked. The reason he didn't get a good job is because he thinks his degree is useless. And he blames it all on his parents. 
He said he could get any job, but didn't because of his religious beliefs.</t>
  </si>
  <si>
    <t>https://www.reddit.com/r/AmItheAsshole/comments/1ax6035/aita_for_being_offended_when_my_friend_called_my/krlxrf9/</t>
  </si>
  <si>
    <t>krlykhd</t>
  </si>
  <si>
    <t>02-22-2024 14:18:31</t>
  </si>
  <si>
    <t>Hello? He's the one that called it stupid, NOT me</t>
  </si>
  <si>
    <t>https://www.reddit.com/r/AmItheAsshole/comments/1ax6035/aita_for_being_offended_when_my_friend_called_my/krlykhd/</t>
  </si>
  <si>
    <t>krm2x0m</t>
  </si>
  <si>
    <t>02-22-2024 14:46:33</t>
  </si>
  <si>
    <t>I couldn't leave? Dude 🤣 were you there?
He kept pressing me for an answer. He wouldn't let it go unless I told him what I thought. He said he knows faith can't do anything for him and he still blames religion for how shitty his life is, which I don't understand</t>
  </si>
  <si>
    <t>https://www.reddit.com/r/AmItheAsshole/comments/1ax6035/aita_for_being_offended_when_my_friend_called_my/krm2x0m/</t>
  </si>
  <si>
    <t>krmaqim</t>
  </si>
  <si>
    <t>Shits spirals indeed! I wasn't trying to prove anything. Anyway, since you took the trouble to point out that I was the asshole, do you think I should apologize?</t>
  </si>
  <si>
    <t>https://www.reddit.com/r/AmItheAsshole/comments/1ax6035/aita_for_being_offended_when_my_friend_called_my/krmaqim/</t>
  </si>
  <si>
    <t>krlyp9t</t>
  </si>
  <si>
    <t>02-22-2024 14:19:23</t>
  </si>
  <si>
    <t>Ok so yes, YTA. 
Your friend is stuck in a career path he hasn’t chosen and doesn’t want to do. 
On top of that, some of the jobs in his field are not aligned with his beliefs. 
He is stuck between a rock and a hard place, and you’re dismissing his feelings completely. You’re not a friend of his. That’s for sure. You even mentioned he was suicidal for a bit. Clearly he is having a tough time and thinks he’s in a dead end. 
Be a friend and tell him to redo his studies and pick the major he loves. His parents might be against it, but that’s 30+ years of his life on the line and otherwise he’ll always resent his parent which will impact his relationship with them anyway. So might as well impact it but with a job he can beer doing. 
You are not a very supportive friend, sometimes it’s not about what is factually correct and saying to someone “no god of yours can get you a job” but it’s being a friend, offering comfort and listening to their worries. 
He is being dealt a poor hand. Help him have a better one.</t>
  </si>
  <si>
    <t>https://www.reddit.com/r/AmItheAsshole/comments/1ax6035/aita_for_being_offended_when_my_friend_called_my/krlyp9t/</t>
  </si>
  <si>
    <t>krm01jc</t>
  </si>
  <si>
    <t>02-22-2024 14:28:07</t>
  </si>
  <si>
    <t>Your post is so discombobulated (to me) that I did not get that at all. 
But actually with the other info I think I finally got it !!
He is having doubts regarding his faith right ?
His parents refused for him to do the major he wanted to do. Because of his religion, there are some jobs in his fields that he can’t go for. He is struggling finding jobs, and feels like he’s in a dead end. 
This has impacted his mental health (suicidal ideation at the very least) and has also impacted his faith (he realised that no god would save him or something similar). 
You decided to tell him faith had nothing to do with, he should think about the past and move forward and that he can find a job if he wants to and can’t blame others for it. 
-&gt; faith had something to do with it if his parents kept telling him that this is god’s plan, or that he couldn’t get some jobs because it didn’t align with his religion.  
-&gt; the past is the whole reason why he is in this position to begin with. A more productive comment would be to see what are his options.  Going back to uni to do something he actually likes ? Changing career paths? Job in his current field that he could actually enjoy ?
-&gt; he is not finding a job because he doesn’t want to, clearly there are many issue related to it. Finding a job won’t make him happier if it’s in an field he hates. 
-&gt; clearly his parents pushed him towards a path he didn’t want to go through. So he can blame them. 
Now as a friend, you shouldn’t berate it for those. But see with him what he can do, his options moving forward to build a life he’d actually thrive in.</t>
  </si>
  <si>
    <t>https://www.reddit.com/r/AmItheAsshole/comments/1ax6035/aita_for_being_offended_when_my_friend_called_my/krm01jc/</t>
  </si>
  <si>
    <t>krm2bi6</t>
  </si>
  <si>
    <t>02-22-2024 14:42:46</t>
  </si>
  <si>
    <t>Yeah, you finally got it. He's currently studying online (software engineering or something like that) . He couldn't find a job with the degree he has</t>
  </si>
  <si>
    <t>https://www.reddit.com/r/AmItheAsshole/comments/1ax6035/aita_for_being_offended_when_my_friend_called_my/krm2bi6/</t>
  </si>
  <si>
    <t>krltswq</t>
  </si>
  <si>
    <t>02-22-2024 13:45:46</t>
  </si>
  <si>
    <t>peonyhen</t>
  </si>
  <si>
    <t>Stop cooking for him. 
Wherever his issues around food (restrictions around what he does and doesn't like) and your issues around food (need for control, you will eat what I made you and you will like it, seeing food rejection as a rejection of yourself) come from, it's honestly not worth this much grief in your relationship. 
Meals are meant to be a pleasure and if its going to cause this much aggro between you, then you both need to take a step back and look at why you are both so triggered by the other.
You need to get out of this unhealthy model that seems to involve him regressing to a 3 year old (temper tantrums, spitting food out, talk about punishment for not doing what he's told) and you being the unappreciated mother figure trying to coax him into trying something new (just one bite, hyper fixating on whether he swallows a mouthful). 
He doesn't HAVE to take a bite because you say so. You don't HAVE to cook particular things because he says so.
You cook your dinner + he cooks his dinner = sorted.</t>
  </si>
  <si>
    <t>https://www.reddit.com/r/AmItheAsshole/comments/1ax6dek/aita_for_refusing_the_cook_for_my_boyfriend/krltswq/</t>
  </si>
  <si>
    <t>"Asshole Aficionado [19]"</t>
  </si>
  <si>
    <t>krlses4</t>
  </si>
  <si>
    <t>02-22-2024 13:35:47</t>
  </si>
  <si>
    <t>Own-Kangaroo6931</t>
  </si>
  <si>
    <t>No armchair diagnosis ofc, but I'm getting SERIOUSLY strong ASD vibes. He even used the word meltdown for how he reacted to something he was being asked to do that he found a strong negative reaction to doing. If so, he's right, he's not just "being picky" and he really can't control that reaction to something like the texture of the food. That he tried this hard to go along with your idea and try a bite (even if he hated it) is a huge thing if you have ARFID.
~~You're kind of the AH for not listening to him and forcing him to do something he clearly hates, but not the AH for choosing not to cook. He's not the AH for something he quite literally can't control. He tried for you, but it didn't work~~. ~~NAH~~
\[edit\] Changing to YTA following info given in comments. You KNOW he has ASD so you KNOW he's not just being "picky", and that the texture of food can be a massive thing for him, and yet you force him to eat it even when he detests it (which he went along with as much as he could, for you), and then you berate him when this finally gets too much for him and leads to a meltdown. Just let him eat his bland food ffs. You can't strongarm him into being neurotypical by making him eat a bite out of every dish. It can't be that difficult to plate up the parts of your meal that ARE palatable by him?
Or, gods forbid, you could have an actual conversation where you discuss your concern about his nutrition and work together to find some meals that he can tolerate and that also give a decent healthy diet?</t>
  </si>
  <si>
    <t>https://www.reddit.com/r/AmItheAsshole/comments/1ax6dek/aita_for_refusing_the_cook_for_my_boyfriend/krlses4/</t>
  </si>
  <si>
    <t>krlsz4c</t>
  </si>
  <si>
    <t>02-22-2024 13:39:50</t>
  </si>
  <si>
    <t>You've been infantilizing him by forcing him to take bites of food he doesn't want to eat. Since you are a firm believer of compromise in relationships, it's time for you to understand that this is a hard boundary for him. If you feel some type of way regarding his pickiness, you have to deal with those feelings internally and either accept his quirky eating without making him feel bad about it or break up and leave him alone. Sure, you don't have to cook for him, but choosing not to do so now when you were fine with it before is absolutely you punishing him for lashing out. You've been picking at him for something out of his control for a while and he's had enough. YTA for that but you're ultimately not responsible for feeding him and if you disagree with his lifestyle habits then you should part ways.</t>
  </si>
  <si>
    <t>https://www.reddit.com/r/AmItheAsshole/comments/1ax6dek/aita_for_refusing_the_cook_for_my_boyfriend/krlsz4c/</t>
  </si>
  <si>
    <t>krm3s9y</t>
  </si>
  <si>
    <t>02-22-2024 14:51:57</t>
  </si>
  <si>
    <t>Maz2277</t>
  </si>
  <si>
    <t>YTA. Imagine if he was forcing you to perform sexual favours that you didn't want. "Come on, just the tip, relationships require compromise". Every single meal you're causing him distress for ...no actual reason? He's an adult, he can decide what he does and doesn't want to eat. 
You don't have to cook for him but forcing him to be uncomfortable every single meal for no reason is such an asshole move.</t>
  </si>
  <si>
    <t>https://www.reddit.com/r/AmItheAsshole/comments/1ax6dek/aita_for_refusing_the_cook_for_my_boyfriend/krm3s9y/</t>
  </si>
  <si>
    <t>krlv6qw</t>
  </si>
  <si>
    <t>02-22-2024 13:55:28</t>
  </si>
  <si>
    <t>seregil42</t>
  </si>
  <si>
    <t>~~ESH~~.  ~~His reaction to all of this is over the top~~.  You are trying to force something on an adult that can make his own choices.  On top of that, you're blaming him for not appreciating your cooking when all it boils down to is that he doesn't like what he doesn't like.  If he doesn't want to try something, he doesn't have to.  It's his call.
If you want to stop cooking for him, that's fine.  Tell him that you don't feel like it's fair that you have to cook 2 different meals ~~because he's picky~~.  Don't make the situation seem like he's not trying anything as a personal dig towards you.
Edit:  It's been made known to me that this isn't a picky eater situation.  I'm going to update the judgement to YTA.</t>
  </si>
  <si>
    <t>https://www.reddit.com/r/AmItheAsshole/comments/1ax6dek/aita_for_refusing_the_cook_for_my_boyfriend/krlv6qw/</t>
  </si>
  <si>
    <t>"Professor Emeritass [77]"</t>
  </si>
  <si>
    <t>krlw0yk</t>
  </si>
  <si>
    <t>02-22-2024 14:01:15</t>
  </si>
  <si>
    <t>YTA for exactly the reason he stated in your last paragraph, he's an adult not a child and you're trying to force feed him things he doesn't want to eat. You're perfectly entitled to not want to cook for him because you don't want to make 2 separate meals but you certainly are the asshole to stop just because he won't take a bite of your food. Yes in a relationship people have to compromise on things but what he eats should not be one of those things, that's an individual choice</t>
  </si>
  <si>
    <t>https://www.reddit.com/r/AmItheAsshole/comments/1ax6dek/aita_for_refusing_the_cook_for_my_boyfriend/krlw0yk/</t>
  </si>
  <si>
    <t>krlzsjk</t>
  </si>
  <si>
    <t>02-22-2024 14:26:29</t>
  </si>
  <si>
    <t>Yta op has confirmed he has ASD. He's  not doing it to be a pain in the ass.  He should, however, make his own food.</t>
  </si>
  <si>
    <t>https://www.reddit.com/r/AmItheAsshole/comments/1ax6dek/aita_for_refusing_the_cook_for_my_boyfriend/krlzsjk/</t>
  </si>
  <si>
    <t>krm3pr5</t>
  </si>
  <si>
    <t>02-22-2024 14:51:30</t>
  </si>
  <si>
    <t>obsessivecoyote</t>
  </si>
  <si>
    <t>YTA.
You mentioned in another comment that your bf has ASD (though you used the term Asperger’s). It’s highly likely his aversion to foods is linked in sensory and you *practically forcing him* to eat foods he doesn’t like is really not cool. My son has ASD and can’t eat 90% of the foods I personally eat, so he eats his safe foods which I cook for him. Key word there is *safe*. By forcing him to eat foods he can’t handle, you’re taking away his safety in his meals (he even said he doesn’t get to enjoy his food after as a result).
While you’re N T A for changing the division of chores by not cooking &amp; rearranging them, you *are* using it as a punishment because you don’t agree with the way his disorder functions, which he can’t help.
ASD is also genetic: what will you do when/if you have children and they are the same way? Refuse to feed them? 
YTA 100x
Edit: wording</t>
  </si>
  <si>
    <t>https://www.reddit.com/r/AmItheAsshole/comments/1ax6dek/aita_for_refusing_the_cook_for_my_boyfriend/krm3pr5/</t>
  </si>
  <si>
    <t>krlul76</t>
  </si>
  <si>
    <t>02-22-2024 13:51:18</t>
  </si>
  <si>
    <t>TRACYOLIVIA14</t>
  </si>
  <si>
    <t>Ppl totally dismiss that he may being Autistic and has some sensory issues . I never understood why I can't eat everything and ppl will call you a picky eater what is not true  . But it can literally be painful to swollow something you can't stomach because of their texture or smell or whatever .
you are the AH for not accepting that there may be another issue and he is not hating your food but literally can't eat it .
You have a damn huge EGO to be upset that he spit it out when he actually told you he can't eat it !!! You are basicly harming him . Its kind of like forcing a left hand child to use the right hand because that what he has to do to be normal . Now let's turn it around and let him force you to use your left hand all the time and he will get mad if you use the right one because you don't try hard enough for him !!! .
You are the AH</t>
  </si>
  <si>
    <t>https://www.reddit.com/r/AmItheAsshole/comments/1ax6dek/aita_for_refusing_the_cook_for_my_boyfriend/krlul76/</t>
  </si>
  <si>
    <t>krm3xfu</t>
  </si>
  <si>
    <t>Important-Researcher</t>
  </si>
  <si>
    <t>YTA in your whole post you are very condescending and forceful acting as if its your right to dictate what other people find disgusting or not. You are not only not doing yourself any favours by forcing someone else but being forced to eat something disgusting is well, very disgusting. Imagine if someone constantly forced you to go into a situation like that, at some point youd also lash out. And its pretty clear that you only wanted to change the chores because you felt mad at him for not eating whatever you find nice. You must have known that you would have to make 2 different meals when you split the chores yet now you act like a child pretending that its just a coincidence that you want to change the chores , you clearly saw how much he disdains it and yet he still tried his best and yet you have the audacity to feel „disrespected“ because he doesn’t like the food which he said he doesn’t like, at that point I would have already told you to f off and that you can take over another chore while I make the food instead. He was surprisingly patient and even tried to be as mature as possible by apologising for his outburst that you created by forcing him into situations that he didn’t want to be in and would be no doubt very stressful . And just to be petty you had to punish him in an indirect way while pretending that its just coincidence. He’s probably not pissed off because he has to cook now, but due to your absolutely awful behaviour</t>
  </si>
  <si>
    <t>https://www.reddit.com/r/AmItheAsshole/comments/1ax6dek/aita_for_refusing_the_cook_for_my_boyfriend/krm3xfu/</t>
  </si>
  <si>
    <t>krm0aua</t>
  </si>
  <si>
    <t>02-22-2024 14:29:48</t>
  </si>
  <si>
    <t>ObsidianNight10610</t>
  </si>
  <si>
    <t>YTA.  Sounds like he may have AFRID or some other neurological disorder. You're trying to force him to eat foods he doesn't want to and just to make you happy, he's put himself in uncomfortable situations. He needs to talk to a medical professional and you need to lay off him.</t>
  </si>
  <si>
    <t>https://www.reddit.com/r/AmItheAsshole/comments/1ax6dek/aita_for_refusing_the_cook_for_my_boyfriend/krm0aua/</t>
  </si>
  <si>
    <t>krlzmfq</t>
  </si>
  <si>
    <t>02-22-2024 14:25:23</t>
  </si>
  <si>
    <t>blackwillow-99</t>
  </si>
  <si>
    <t>Y'all both have your issues but the compromise is don't cook for him. He is grown and can cook for himself. Your not an AH for not cooking for a grown man. However if he truly didn't want the food it was very rude of you to try and force it.</t>
  </si>
  <si>
    <t>https://www.reddit.com/r/AmItheAsshole/comments/1ax6dek/aita_for_refusing_the_cook_for_my_boyfriend/krlzmfq/</t>
  </si>
  <si>
    <t>krm1i3s</t>
  </si>
  <si>
    <t>02-22-2024 14:37:31</t>
  </si>
  <si>
    <t>Careless-Ability-748</t>
  </si>
  <si>
    <t>Nta for not cooking for him. He's an adult, he can cook for himself if he's that picky. 
Yta for trying to force him to eat foods he doesn't want to eat. He's not a child. And nothing you've described actually indicates he's unhealthy, you're just trying to force your preferences on him. </t>
  </si>
  <si>
    <t>https://www.reddit.com/r/AmItheAsshole/comments/1ax6dek/aita_for_refusing_the_cook_for_my_boyfriend/krm1i3s/</t>
  </si>
  <si>
    <t>krlsv94</t>
  </si>
  <si>
    <t>02-22-2024 13:39:04</t>
  </si>
  <si>
    <t>JsCTmav</t>
  </si>
  <si>
    <t>ESH.
So obviously he has some issues with eating - maybe it's a genuine issue (e.g., sensory issues) or maybe it's simple childish eating habits, it doesn't really matter - he's going to eat what he wants to eat and not eat what he doesn't.
You are coming in trying to force that to change. I think that's a good idea, but the way you're going about it is infantizing  your bf. It's pretty f\*cked up to force him to take a bite of something he obviously doesn't want. Then you get offended when he spits out what he already told you he didn't want? Seriously, that's on you.
But your solution is fair - you aren't his personal chef, you're willing to split chores evenly, you just aren't doing this one any more. His reaction here is certainly childish, even if his prior actions were due to a genuine sensory issue.</t>
  </si>
  <si>
    <t>https://www.reddit.com/r/AmItheAsshole/comments/1ax6dek/aita_for_refusing_the_cook_for_my_boyfriend/krlsv94/</t>
  </si>
  <si>
    <t>"Professor Emeritass [80]"</t>
  </si>
  <si>
    <t>krlxhxu</t>
  </si>
  <si>
    <t>02-22-2024 14:11:19</t>
  </si>
  <si>
    <t>YTA. You shouldn't be pressuring people into eating food they don't want to eat. You do come across as trying to "change" him. If you don't want to date a picky eater, don't date a picky eater. You're now trying to punish him for having the audacity to be the person he has always been.
If you had brought up the change in chore distribution at any other time, I'd be fully on your side but this is clearly you punishing him for snapping after quite a lot of your pushing. 
But I also think you should've never agreed to cook 2 separate meals just because he only likes a small selection.</t>
  </si>
  <si>
    <t>https://www.reddit.com/r/AmItheAsshole/comments/1ax6dek/aita_for_refusing_the_cook_for_my_boyfriend/krlxhxu/</t>
  </si>
  <si>
    <t>krlttbc</t>
  </si>
  <si>
    <t>02-22-2024 13:45:51</t>
  </si>
  <si>
    <t>Gandalf_the_Hype</t>
  </si>
  <si>
    <t>yta, he is clearly autistic and has issues with texture. you need to get over yourself or leave</t>
  </si>
  <si>
    <t>https://www.reddit.com/r/AmItheAsshole/comments/1ax6dek/aita_for_refusing_the_cook_for_my_boyfriend/krlttbc/</t>
  </si>
  <si>
    <t>krm64ww</t>
  </si>
  <si>
    <t>02-22-2024 15:06:21</t>
  </si>
  <si>
    <t>Valuable-Spare-7164</t>
  </si>
  <si>
    <t>YTA  you are literally torturing someone with ASD (she admits in the comments he has ASD)   
Stop it, you asshole.</t>
  </si>
  <si>
    <t>https://www.reddit.com/r/AmItheAsshole/comments/1ax6dek/aita_for_refusing_the_cook_for_my_boyfriend/krm64ww/</t>
  </si>
  <si>
    <t>krls1yf</t>
  </si>
  <si>
    <t>02-22-2024 13:33:15</t>
  </si>
  <si>
    <t>"He asked if can’t I just make him whatever he wants"
You've already split chores 50/50, and now he's demanding you cook his meals separately?  And you're an AH for pushing back?  No, **NTA** at all OP.  If he's not willing to eat what you cook, then he can make his own damn food or order out.
"him throwing a tantrum over something like that really made me feel horrible"
It would make me rethink the relationship, for sure.  A lifetime of separate meals is in your future.  How does he manage himself at restaurants?</t>
  </si>
  <si>
    <t>https://www.reddit.com/r/AmItheAsshole/comments/1ax6dek/aita_for_refusing_the_cook_for_my_boyfriend/krls1yf/</t>
  </si>
  <si>
    <t>krm2stq</t>
  </si>
  <si>
    <t>02-22-2024 14:45:50</t>
  </si>
  <si>
    <t>Right_Count</t>
  </si>
  <si>
    <t>YTA
You are being such a pill. Your bf is a grown man, it’s not on you to make him try a bite of different foods. Like do you feed it to him and make “vroom vroom here comes the airplane!” noises too?
It’s fine if you want to revisit the chore agreement so you aren’t cooking his food, but you are TAH for having pushed and wheedled him into eating food he told you many times he didn’t want to eat, for being surprised when he broke about it, and then refusing to cook for him which was absolutely punitive because you feel he doesn’t appreciate you enough to force food that makes him feel sick into his mouth.</t>
  </si>
  <si>
    <t>https://www.reddit.com/r/AmItheAsshole/comments/1ax6dek/aita_for_refusing_the_cook_for_my_boyfriend/krm2stq/</t>
  </si>
  <si>
    <t>"Professor Emeritass [87]"</t>
  </si>
  <si>
    <t>krm41y6</t>
  </si>
  <si>
    <t>02-22-2024 14:53:36</t>
  </si>
  <si>
    <t>whorl-</t>
  </si>
  <si>
    <t>ESH
Him for not cooking his own food like an adult, if he doesn’t like what is served.
You for forcing him to eat and swallow food, treating him like a toddler, and also for cooking him nuggets, and not having the self-respect to say no to his asinine requests.</t>
  </si>
  <si>
    <t>https://www.reddit.com/r/AmItheAsshole/comments/1ax6dek/aita_for_refusing_the_cook_for_my_boyfriend/krm41y6/</t>
  </si>
  <si>
    <t>krlruwi</t>
  </si>
  <si>
    <t>02-22-2024 13:31:49</t>
  </si>
  <si>
    <t>N T A . If he is not going to eat what is on offer, then surely it is on himself to cook something else. But frankly, this business of forcing him to have an open mind to new kinds of food is not something you should be doing. That would have been the duty of his parents. I think you should send him home and let them finish raising him. You are not a parent. You don't need to have an adult to raise. That is not the way to have a relationship.
EDIT: Changing to YTA. His having Asperger's is the reason why. And you are even an AH for forcing him to try foods he knows he can't eat. I still think that he should cook for himself, though. It is not fair on you to either just eat the bland pap he requires or cook two meals. Cook yourself whatever you like, and if he can't eat that, let him cook his own meal. I don't know if you should distribute the chores a bit differently as a consequence.</t>
  </si>
  <si>
    <t>https://www.reddit.com/r/AmItheAsshole/comments/1ax6dek/aita_for_refusing_the_cook_for_my_boyfriend/krlruwi/</t>
  </si>
  <si>
    <t>krlte8t</t>
  </si>
  <si>
    <t>02-22-2024 13:42:49</t>
  </si>
  <si>
    <t>You were an asshole for insisting that he try a bite of everything you make. That's fine for little kids, who learn to like foods eventually, but not for an adult. And you were doubly an asshole when, after he finally agreed to taste everything, getting angry when he spit it out and insisting that he swallow it. I'm not surprised he eventually lashed out. 
But to answer your question, you're not an asshole for refusing to cook for him. If he requires special meals, and won't eat what you cook, he can just cook whatever he wants for himself. He's a grownup. 
NTA</t>
  </si>
  <si>
    <t>https://www.reddit.com/r/AmItheAsshole/comments/1ax6dek/aita_for_refusing_the_cook_for_my_boyfriend/krlte8t/</t>
  </si>
  <si>
    <t>krm2jpd</t>
  </si>
  <si>
    <t>02-22-2024 14:44:14</t>
  </si>
  <si>
    <t>Haloperimenopause</t>
  </si>
  <si>
    <t>ETA: OP has stated in the comments that her boyfriend is indeed autistic. 
YTA  HOW DARE YOU FORCE SOMEONE TO EAT SOMETHING JUST TO PLEASE YOU?? 
 It sounds like your boyfriend is neurodivergent or ARFID- he isn't being picky, childish or awkward, he is PHYSICALLY UNABLE to tolerate certain textures flavours and smells.  You are using emotional blackmail to force him to do something that causes him a type of pain- how cruel.  
He has tried SO hard to please you by taking the bite you insisted on. And then you decided he was being disrespectful by spitting it out, and this was somehow an insult to you! 
 You are being cruel, controlling and making his physical disability about you. Would you force him to walk upstairs if he was a wheelchair user, get angry when he struggled, and then say he was being disrespectful if he crawled on his hands and knees? Sensory disabilities are physical disabilities. Disabled people do not have to compromise their physical comfort so your ego isn't hurt. 
Compromise doesn't mean 'nag until I get what I want', and it isn't always _appropriate_ to compromise when it comes to physical ability and safety. </t>
  </si>
  <si>
    <t>https://www.reddit.com/r/AmItheAsshole/comments/1ax6dek/aita_for_refusing_the_cook_for_my_boyfriend/krm2jpd/</t>
  </si>
  <si>
    <t>krm3jlj</t>
  </si>
  <si>
    <t>02-22-2024 14:50:27</t>
  </si>
  <si>
    <t>InappropriateAccess</t>
  </si>
  <si>
    <t>YTA.
You’re treating your adult boyfriend like a toddler. If you don’t want to cook the foods he is able to eat, then don’t cook for him anymore. But he’s told you he can’t handle certain foods, you coerced him into trying them, and then got mad at him for not liking something he’d already told you he didn’t like.</t>
  </si>
  <si>
    <t>https://www.reddit.com/r/AmItheAsshole/comments/1ax6dek/aita_for_refusing_the_cook_for_my_boyfriend/krm3jlj/</t>
  </si>
  <si>
    <t>"Colo-rectal Surgeon [36]"</t>
  </si>
  <si>
    <t>krm4aja</t>
  </si>
  <si>
    <t>02-22-2024 14:55:04</t>
  </si>
  <si>
    <t>mdthomas</t>
  </si>
  <si>
    <t>You're not his parent.  You can't force him to eat what you want.
He shouldn't need to have you cook for him, he is a grown adult.
I agree with it sounding like he is possibly on the spectrum.  That may be something that would be helpful for him to look into.
Act like adults.  If he doesn't want to eat what you're cooking, fine, he can cook for himself.
ESH</t>
  </si>
  <si>
    <t>https://www.reddit.com/r/AmItheAsshole/comments/1ax6dek/aita_for_refusing_the_cook_for_my_boyfriend/krm4aja/</t>
  </si>
  <si>
    <t>"Sultan of Sphincter [613]"</t>
  </si>
  <si>
    <t>krm18hj</t>
  </si>
  <si>
    <t>02-22-2024 14:35:49</t>
  </si>
  <si>
    <t>kilgirlie</t>
  </si>
  <si>
    <t>YTA for treating him like a toddler. If you don't want to cook what he can eat that's fine but the whole bites thing sounds demeaning and degrading.</t>
  </si>
  <si>
    <t>https://www.reddit.com/r/AmItheAsshole/comments/1ax6dek/aita_for_refusing_the_cook_for_my_boyfriend/krm18hj/</t>
  </si>
  <si>
    <t>krlwngg</t>
  </si>
  <si>
    <t>02-22-2024 14:05:33</t>
  </si>
  <si>
    <t>Is this a boyfriend or a toddler? NTA let him prepare for his own picky palate</t>
  </si>
  <si>
    <t>https://www.reddit.com/r/AmItheAsshole/comments/1ax6dek/aita_for_refusing_the_cook_for_my_boyfriend/krlwngg/</t>
  </si>
  <si>
    <t>krm06kd</t>
  </si>
  <si>
    <t>YTA for wanting to control what he eats. He is an adult, he is allowed to choose what he eats and if you don't like his choices then that's a you problem. You could have just said "I don't want to cook that, you need to cook for yourself", but you didn't, you infantilized him instead.</t>
  </si>
  <si>
    <t>https://www.reddit.com/r/AmItheAsshole/comments/1ax6dek/aita_for_refusing_the_cook_for_my_boyfriend/krm06kd/</t>
  </si>
  <si>
    <t>krls5pk</t>
  </si>
  <si>
    <t>02-22-2024 13:34:00</t>
  </si>
  <si>
    <t>fromthenorth97</t>
  </si>
  <si>
    <t>It’s one thing to have a few preferences, diet needs or restrictions but it’s completely different if you’re 
22 and super picky AND aren’t even preparing your own food. I have some food related restrictions but still try to make a variety of things. Also, I do most of the cooking in my house so I’m not expecting someone else to do this for me. 
Your BF eats like a toddler. And acts like a toddler. Did he need you to airplane in the bites you were asking him to take? 
You’re right that he’s not eating a healthy diet and you’re right that if he’s that picky he can make food for himself. The larger issue you’re going to face is this is not going to end. So if you sick with this guy, you’re going to continue to have two meals being prepared. He sounds too immature for a relationship to be honest with you. 
NTA</t>
  </si>
  <si>
    <t>https://www.reddit.com/r/AmItheAsshole/comments/1ax6dek/aita_for_refusing_the_cook_for_my_boyfriend/krls5pk/</t>
  </si>
  <si>
    <t>krlshau</t>
  </si>
  <si>
    <t>02-22-2024 13:36:17</t>
  </si>
  <si>
    <t>Kukka63</t>
  </si>
  <si>
    <t>NTA, it is best that he cooks his own food in order for it to be acceptable to him. There is no need for you to compromise in this way since you are depriving yourself from a variety of food.
It's not okay for him to lash out to you in this manner and ask you to cook him whatever he wants, you are not a servant.</t>
  </si>
  <si>
    <t>https://www.reddit.com/r/AmItheAsshole/comments/1ax6dek/aita_for_refusing_the_cook_for_my_boyfriend/krlshau/</t>
  </si>
  <si>
    <t>krlvxrp</t>
  </si>
  <si>
    <t>02-22-2024 14:00:38</t>
  </si>
  <si>
    <t>mustng66</t>
  </si>
  <si>
    <t>YTA - I used to have the same feeling when growing up that I didn't even want to try new things or taste, because I simply just wanted my food choices (I have developed a plate mre mre broad since then), I just didn't want to try and that would be my right and his in this.  Why can't you just take a simple 'No' in this?  Your constant berating and forced 'agreements' to just try is the problem here.  Just live him alone to eat what he wants, not what you think he should want.  Just leave him alone.</t>
  </si>
  <si>
    <t>https://www.reddit.com/r/AmItheAsshole/comments/1ax6dek/aita_for_refusing_the_cook_for_my_boyfriend/krlvxrp/</t>
  </si>
  <si>
    <t>"Colo-rectal Surgeon [34]"</t>
  </si>
  <si>
    <t>krm062k</t>
  </si>
  <si>
    <t>02-22-2024 14:28:56</t>
  </si>
  <si>
    <t>squirrelsareevil2479</t>
  </si>
  <si>
    <t>YTA for deliberately trying to trigger him knowing he's on the spectrum. He has sensory aversions to some food and you try forcing him to take a bite of food he finds repulsive. If you can't handle his food requirements it's time to reassess whether you want to be in this relationship. Trying to punish him for aversions that are beyond his control is just nasty. You kept pushing at him till he finally had a melt down. Did you feel good about breaking him like that? This isn't an area he can compromise on so it's up to you if you want to live with it or not.</t>
  </si>
  <si>
    <t>https://www.reddit.com/r/AmItheAsshole/comments/1ax6dek/aita_for_refusing_the_cook_for_my_boyfriend/krm062k/</t>
  </si>
  <si>
    <t>"Pooperintendant [50]"</t>
  </si>
  <si>
    <t>krm0791</t>
  </si>
  <si>
    <t>02-22-2024 14:29:09</t>
  </si>
  <si>
    <t>bkwormtricia</t>
  </si>
  <si>
    <t>YTA. Everything you have made him try, even swallow, he finds awful, and it IS disgusting  to him. Stop making him eat your food, it is not helping.  Get him into real therapy for whatever sensory disorder it is that limits what he can stand to eat. And stop pretending you know how to cure him, or punish him for something he cannot control!
Until you medically/psychologically understand what his food problem is, Cook for him while he gets diagnosed/treated.</t>
  </si>
  <si>
    <t>https://www.reddit.com/r/AmItheAsshole/comments/1ax6dek/aita_for_refusing_the_cook_for_my_boyfriend/krm0791/</t>
  </si>
  <si>
    <t>krm4hni</t>
  </si>
  <si>
    <t>02-22-2024 14:56:16</t>
  </si>
  <si>
    <t>CoCoaStitchesArt</t>
  </si>
  <si>
    <t>Yta, you didn't clarify on your post he had ASD but in specific aspergers! What a controlling b</t>
  </si>
  <si>
    <t>https://www.reddit.com/r/AmItheAsshole/comments/1ax6dek/aita_for_refusing_the_cook_for_my_boyfriend/krm4hni/</t>
  </si>
  <si>
    <t>krlse9q</t>
  </si>
  <si>
    <t>02-22-2024 13:35:42</t>
  </si>
  <si>
    <t>NTA. If someone is cooking for me I eat what they make. No substitutions or orders. If I don't want to deal with that I cook for myself.</t>
  </si>
  <si>
    <t>https://www.reddit.com/r/AmItheAsshole/comments/1ax6dek/aita_for_refusing_the_cook_for_my_boyfriend/krlse9q/</t>
  </si>
  <si>
    <t>krltzbk</t>
  </si>
  <si>
    <t>02-22-2024 13:47:02</t>
  </si>
  <si>
    <t>OutsideHour802</t>
  </si>
  <si>
    <t>NTA 
By letting him cook his preferences is not ignoring his boundaries . You acknowledging them but not facilitating them.
He may have his boundaries but they his to facilitate so then if picky he should cook for his needs .
And you offered to take other chores so you taking other off his plate .
Can't have your cake and eat it to so the saying goes.</t>
  </si>
  <si>
    <t>https://www.reddit.com/r/AmItheAsshole/comments/1ax6dek/aita_for_refusing_the_cook_for_my_boyfriend/krltzbk/</t>
  </si>
  <si>
    <t>krlva42</t>
  </si>
  <si>
    <t>02-22-2024 13:56:07</t>
  </si>
  <si>
    <t>Possible_Juice_3170</t>
  </si>
  <si>
    <t>YTA. He is an adult and allowed to be a picky eater.</t>
  </si>
  <si>
    <t>https://www.reddit.com/r/AmItheAsshole/comments/1ax6dek/aita_for_refusing_the_cook_for_my_boyfriend/krlva42/</t>
  </si>
  <si>
    <t>krm2cmr</t>
  </si>
  <si>
    <t>02-22-2024 14:42:59</t>
  </si>
  <si>
    <t>queasycockles</t>
  </si>
  <si>
    <t>Personally, I couldn't date someone with a toddler palate, regardless of the reason. I'm autistic (L2) myself and do have sensory issues but I grew up eating what I was given and consequently like most foods (just not certain states or parts of some foods, like fat or gristle). 
I understand having sensory issues but they CAN be improved on.  If he wants to eat like a baby for the rest of his life, that's on him, but he's  probably malnourished and when you share a life with someone you can't just not care that they don't take care of their health.  So OP you're NTA in my autistic-arse book. 
Adults can't live well on dino nuggies alone. Frankly, neither can kids.</t>
  </si>
  <si>
    <t>https://www.reddit.com/r/AmItheAsshole/comments/1ax6dek/aita_for_refusing_the_cook_for_my_boyfriend/krm2cmr/</t>
  </si>
  <si>
    <t>krm2our</t>
  </si>
  <si>
    <t>02-22-2024 14:45:08</t>
  </si>
  <si>
    <t>11SkiHill</t>
  </si>
  <si>
    <t>Here is your future. No nice restaurants.  No dinner parties with friends. No European vacations. No cruises. No fun weekends in cities exploring cultures and fun events. No Christmas markets. No festivals. 
Because your boyfriend is a toddler.  Baby food. Meltdowns. Yuck. 
I would run. Life is long. Find an open for adventure adult.</t>
  </si>
  <si>
    <t>https://www.reddit.com/r/AmItheAsshole/comments/1ax6dek/aita_for_refusing_the_cook_for_my_boyfriend/krm2our/</t>
  </si>
  <si>
    <t>krlybwq</t>
  </si>
  <si>
    <t>02-22-2024 14:16:57</t>
  </si>
  <si>
    <t>YTA for treating him like your child and attempting to force him to change. But you don't have to cook for him if he won't eat what you make.</t>
  </si>
  <si>
    <t>https://www.reddit.com/r/AmItheAsshole/comments/1ax6dek/aita_for_refusing_the_cook_for_my_boyfriend/krlybwq/</t>
  </si>
  <si>
    <t>krlwc1k</t>
  </si>
  <si>
    <t>02-22-2024 14:03:23</t>
  </si>
  <si>
    <t>Unpopular opinion probably here, but I'd say ETAH. 
NTA for asking him to just try the food. And if everything else is split 50/50 and you're cooking separate meals anyway, why shouldn't he cook for himself? That just makes more sense. I do get the frustration you must be feeling too. It's so limiting in certain ways if he doesn't try new things, and I can imagine you feel like he's missing out. 
 But if he honestly has those boundaries, don't push him where he's forced to have a bite, every. Day. That might make him more averted to trying new things if he feels backed into a corner about it. Hell, that might be why he has certain food aversion in the first place if he been forced to eat certain foods in the past. 
I get the unhealthy aspect of his diet too, and that is definitely cause for concern. But maybe try a different angle? Food aversion seems like such a simple, "no big deal", childish thing, but it has huge effects on us as adults. Maybe there's something going on there?</t>
  </si>
  <si>
    <t>https://www.reddit.com/r/AmItheAsshole/comments/1ax6dek/aita_for_refusing_the_cook_for_my_boyfriend/krlwc1k/</t>
  </si>
  <si>
    <t>krlt5gy</t>
  </si>
  <si>
    <t>02-22-2024 13:41:06</t>
  </si>
  <si>
    <t>Loud-Dependent-6496</t>
  </si>
  <si>
    <t>You have a relationship with a boy whose mother did not let him mature. Wake up.</t>
  </si>
  <si>
    <t>https://www.reddit.com/r/AmItheAsshole/comments/1ax6dek/aita_for_refusing_the_cook_for_my_boyfriend/krlt5gy/</t>
  </si>
  <si>
    <t>krltegj</t>
  </si>
  <si>
    <t>02-22-2024 13:42:52</t>
  </si>
  <si>
    <t>NTA
 He needs to cook for himself as his eating is very picky. It also means he won't feel pressured by you.
It sounds like he may be on the spectrum, it might be worth him investigating that.</t>
  </si>
  <si>
    <t>https://www.reddit.com/r/AmItheAsshole/comments/1ax6dek/aita_for_refusing_the_cook_for_my_boyfriend/krltegj/</t>
  </si>
  <si>
    <t>krm05p0</t>
  </si>
  <si>
    <t>02-22-2024 14:28:52</t>
  </si>
  <si>
    <t>NTA.
You're also not his mummy - let him do his own cooking.</t>
  </si>
  <si>
    <t>https://www.reddit.com/r/AmItheAsshole/comments/1ax6dek/aita_for_refusing_the_cook_for_my_boyfriend/krm05p0/</t>
  </si>
  <si>
    <t>krm50vd</t>
  </si>
  <si>
    <t>02-22-2024 14:59:32</t>
  </si>
  <si>
    <t>Nekunumeritos</t>
  </si>
  <si>
    <t>He needs help but what you're doing ain't helping, he gave it a fair try and just couldn't do it, clearly there's something deeper there that you can't really help him with. N T A for stopping cooking for him and splitting the chores in a different manner but YTA with how you approached it</t>
  </si>
  <si>
    <t>https://www.reddit.com/r/AmItheAsshole/comments/1ax6dek/aita_for_refusing_the_cook_for_my_boyfriend/krm50vd/</t>
  </si>
  <si>
    <t>krm5803</t>
  </si>
  <si>
    <t>HistorianOver3043</t>
  </si>
  <si>
    <t>Ntabf is a huge selfish rude  ahole. What do you see in this spoiled bably?  He is behaving like a 5yearold.  If he is going to be picky and eat like a 5year old pecan cook his own food.  Why you allow him to disrespect you and call you name for not babying him and catering to his childish behavior is crazy. </t>
  </si>
  <si>
    <t>https://www.reddit.com/r/AmItheAsshole/comments/1ax6dek/aita_for_refusing_the_cook_for_my_boyfriend/krm5803/</t>
  </si>
  <si>
    <t>krm5n0d</t>
  </si>
  <si>
    <t>02-22-2024 15:03:18</t>
  </si>
  <si>
    <t>annaanalase</t>
  </si>
  <si>
    <t>Nta for stopping cooking for him. Cleary, he has preferences and, like a grown-up, can make his own dinner, etc. But YTA for forcing him eating something he doesn't want to. You saw the interactions with new food were painful for him and didn't stop</t>
  </si>
  <si>
    <t>https://www.reddit.com/r/AmItheAsshole/comments/1ax6dek/aita_for_refusing_the_cook_for_my_boyfriend/krm5n0d/</t>
  </si>
  <si>
    <t>krm5yo6</t>
  </si>
  <si>
    <t>02-22-2024 15:05:17</t>
  </si>
  <si>
    <t>SWG_138</t>
  </si>
  <si>
    <t>Nta  but this is your life now.  Is that what you want?</t>
  </si>
  <si>
    <t>https://www.reddit.com/r/AmItheAsshole/comments/1ax6dek/aita_for_refusing_the_cook_for_my_boyfriend/krm5yo6/</t>
  </si>
  <si>
    <t>krm23eh</t>
  </si>
  <si>
    <t>02-22-2024 14:41:20</t>
  </si>
  <si>
    <t>NTA, but you are approaching aholiness if you don't stop insisting he take a bite. 
It does sound like he has some kind of sensory issues that over time he may or may not overcome. Meanwhile, don't make a big issue out of it, because it sounds like he's not being picky on purpose and is getting frustrated with your constant demands that he take a bite of something that makes him gag.
Cook one meal per day. If he eats it, fine. If he doesn't, he knows where the pasta is and can boil some up for himself.</t>
  </si>
  <si>
    <t>https://www.reddit.com/r/AmItheAsshole/comments/1ax6dek/aita_for_refusing_the_cook_for_my_boyfriend/krm23eh/</t>
  </si>
  <si>
    <t>krm4k1a</t>
  </si>
  <si>
    <t>Low-Broccoli7</t>
  </si>
  <si>
    <t>ESH. 
Whatever your boyfriend's issues with food are, he's a grown ass adult and so should manage them himself. This includes cooking for himself. As you've said, buttered pasta or mashed potatoes are easy and quick to cook, so he can make them for himself.  
But also the way you've been behaving kinda sucks. You absolutely don't have to cook for him (and never had to) but you should have just stopped doing that instead of forcing him through the charade of "just try a bite". He's not your kid.</t>
  </si>
  <si>
    <t>https://www.reddit.com/r/AmItheAsshole/comments/1ax6dek/aita_for_refusing_the_cook_for_my_boyfriend/krm4k1a/</t>
  </si>
  <si>
    <t>krm50ld</t>
  </si>
  <si>
    <t>qlohengrin</t>
  </si>
  <si>
    <t>ESH, but mostly him by far. You two seem to have a mother-child relationship - he acts like a toddler, you act like his mother trying to coax him to eat better. Having said that, each cooking for themselves is very much an adult, reasonable solution. That you’re willing to change how other chores are split shows that you’re being reasonable and now treating him as an adult. But, like a toddler, he’s demanding you keep cooking for him what he wants - treating you as the hired help. If he doesn't  know how to cook, he can learn.</t>
  </si>
  <si>
    <t>https://www.reddit.com/r/AmItheAsshole/comments/1ax6dek/aita_for_refusing_the_cook_for_my_boyfriend/krm50ld/</t>
  </si>
  <si>
    <t>krm5959</t>
  </si>
  <si>
    <t>02-22-2024 15:00:57</t>
  </si>
  <si>
    <t>RE YOU HIS MOMMY???</t>
  </si>
  <si>
    <t>https://www.reddit.com/r/AmItheAsshole/comments/1ax6dek/aita_for_refusing_the_cook_for_my_boyfriend/krm5959/</t>
  </si>
  <si>
    <t>krlzyr1</t>
  </si>
  <si>
    <t>02-22-2024 14:27:36</t>
  </si>
  <si>
    <t>AveriAster</t>
  </si>
  <si>
    <t>NTA. You've already made considerable efforts to accommodate your bf's dietary preferences while trying to introduce him to new foods in a constructive way - but this is something that he doesn’t appreciate. Your request for him to try a bite of what you've cooked is just a small request but his reaction is something else. It’s weird that he’s unwilling to compromise or appreciate your efforts. 
Deciding not to cook for him anymore is  reasonable in this case and it’s not about punishing him: it’s about setting a boundary around what you are willing to do based on his reactions and appreciation of your efforts. If cooking for him becomes a source of stress and conflict, it’s healthier for both of you to find an alternative solution, like splitting other chores as you suggested.</t>
  </si>
  <si>
    <t>https://www.reddit.com/r/AmItheAsshole/comments/1ax6dek/aita_for_refusing_the_cook_for_my_boyfriend/krlzyr1/</t>
  </si>
  <si>
    <t>krm2rqr</t>
  </si>
  <si>
    <t>02-22-2024 14:45:39</t>
  </si>
  <si>
    <t>jessness024</t>
  </si>
  <si>
    <t>Personally this would be a deal breaker for me because I love most food. I wouldn't cook for his picky ass either. NTA. </t>
  </si>
  <si>
    <t>https://www.reddit.com/r/AmItheAsshole/comments/1ax6dek/aita_for_refusing_the_cook_for_my_boyfriend/krm2rqr/</t>
  </si>
  <si>
    <t>krlzxsb</t>
  </si>
  <si>
    <t>02-22-2024 14:27:26</t>
  </si>
  <si>
    <t>James-Louis-Lo</t>
  </si>
  <si>
    <t>NTA. You are currently enabling him and perhaps contributing to factors which will make life harder for him going forward. He needs to cook for himself and also learn to eat other things too. If you want to help him you need to stop cooking for him, at least all the time, give him the chance to improve himself by removing some of your help. I applaud you for doing your best. Good luck!! :))</t>
  </si>
  <si>
    <t>https://www.reddit.com/r/AmItheAsshole/comments/1ax6dek/aita_for_refusing_the_cook_for_my_boyfriend/krlzxsb/</t>
  </si>
  <si>
    <t>krlt4kv</t>
  </si>
  <si>
    <t>02-22-2024 13:40:55</t>
  </si>
  <si>
    <t>femboys_for_life</t>
  </si>
  <si>
    <t>NTA   
As a picky eater myself, I can say that I at least try the new stuff before judging it. Maybe you can switch chores so that he does the cooking and you to some other task.</t>
  </si>
  <si>
    <t>https://www.reddit.com/r/AmItheAsshole/comments/1ax6dek/aita_for_refusing_the_cook_for_my_boyfriend/krlt4kv/</t>
  </si>
  <si>
    <t>krm02e3</t>
  </si>
  <si>
    <t>02-22-2024 14:28:16</t>
  </si>
  <si>
    <t>KiriYogi</t>
  </si>
  <si>
    <t>ESH - you for forcing him to eat foods he doesn't want. Also not recognizing he might be neurodivergent, so tastes and textures do matter. Him for not bothering to feed himself and cook his own meals.</t>
  </si>
  <si>
    <t>https://www.reddit.com/r/AmItheAsshole/comments/1ax6dek/aita_for_refusing_the_cook_for_my_boyfriend/krm02e3/</t>
  </si>
  <si>
    <t>krm5h4e</t>
  </si>
  <si>
    <t>02-22-2024 15:02:18</t>
  </si>
  <si>
    <t>SpeedSupreme</t>
  </si>
  <si>
    <t>YTA, Bro has aspergers and you are splitting the chores. The least you could do is respect his preferences.</t>
  </si>
  <si>
    <t>https://www.reddit.com/r/AmItheAsshole/comments/1ax6dek/aita_for_refusing_the_cook_for_my_boyfriend/krm5h4e/</t>
  </si>
  <si>
    <t>krm6g51</t>
  </si>
  <si>
    <t>02-22-2024 15:08:15</t>
  </si>
  <si>
    <t>Tx2xAxG</t>
  </si>
  <si>
    <t>Yta for treating him like a child. YTA for continually ignoring him. YTA for making his issues about you. 
Not wanting to be force fed food he’s not comfortable eating is not the same as not appreciating that you cook for him.</t>
  </si>
  <si>
    <t>https://www.reddit.com/r/AmItheAsshole/comments/1ax6dek/aita_for_refusing_the_cook_for_my_boyfriend/krm6g51/</t>
  </si>
  <si>
    <t>krm6k2k</t>
  </si>
  <si>
    <t>02-22-2024 15:08:55</t>
  </si>
  <si>
    <t>NTA
You should never take responsibility for your partners issues or let them blame you for their hang ups. You are not his emotional manager, and dont let him turn you into that. So many women end up in that role.
Your bf has serious maincharacter syndrome. Every boundary you draw up to be yourself and have self respect he turns around to be something targeted at getting back at him. At the same time, HE wants you to respect what he calls his boundaries. - But really arent at all about boundaries but about using language to manipulate you into capitulating and enabling him.
You have boundaries - this one is about: No I wont be your cook and doormat rolled into one. And he goes: WA WA WA -you dont respect mah boundaries. - Seriously? Chuck him out.
Sounds exhausting.
Why do you bother?</t>
  </si>
  <si>
    <t>https://www.reddit.com/r/AmItheAsshole/comments/1ax6dek/aita_for_refusing_the_cook_for_my_boyfriend/krm6k2k/</t>
  </si>
  <si>
    <t>krm6u2v</t>
  </si>
  <si>
    <t>02-22-2024 15:10:35</t>
  </si>
  <si>
    <t>NTA for refusing to cook, really how much does it take to toss nuggies into the air fryer, I am more old school, I fed my kids, they can have what I cook or do something themselves.  I'm not a short order cook, no one starved, but you're on your own if you don't want what is served. I also didn't force anyone to eat things after the one bite to try it, and we did do that, one bite.  
One bite is not a punishment.  
The results of this sort of household for me, I have 5 adult kids who all can cook very well and are not picky eaters.  All have little families and are happy, and they feed their babies all the foods, so the baby can develop a good palate. I understand neurodivergence is a whole different thing, but it is no excuse to yell at your partner who truly has your health in mind.</t>
  </si>
  <si>
    <t>https://www.reddit.com/r/AmItheAsshole/comments/1ax6dek/aita_for_refusing_the_cook_for_my_boyfriend/krm6u2v/</t>
  </si>
  <si>
    <t>krm7d7v</t>
  </si>
  <si>
    <t>02-22-2024 15:13:45</t>
  </si>
  <si>
    <t>YTA. 
Just cook him what you know he will eat and you can eat your own thing (within reason- don’t be putting in twice the work.) 
I’m not a picky eater at ALL but I do not agree with anything you have done. 
If someone is struggling to eat or really has issues with food it is mean to force them into “swallowing” a bite… because him doing something that makes him incredibly uncomfortable and trying the food clearly wasn’t enough. Also, it would definitely ruin his next meal as he feels so horrible. 
This really isn’t a huge issue as long as you can have meal times together and the rest of your relationship is fine.</t>
  </si>
  <si>
    <t>https://www.reddit.com/r/AmItheAsshole/comments/1ax6dek/aita_for_refusing_the_cook_for_my_boyfriend/krm7d7v/</t>
  </si>
  <si>
    <t>krm7hib</t>
  </si>
  <si>
    <t>Expensive_Menu_8281</t>
  </si>
  <si>
    <t>It sounds like ASD and forcing him is just cruel if he said he doesn’t want to respect that</t>
  </si>
  <si>
    <t>https://www.reddit.com/r/AmItheAsshole/comments/1ax6dek/aita_for_refusing_the_cook_for_my_boyfriend/krm7hib/</t>
  </si>
  <si>
    <t>krm7nre</t>
  </si>
  <si>
    <t>Sunshiny__Day</t>
  </si>
  <si>
    <t>YTA. OP: he's not a toddler and you're not his mother. He's an adult and he gets to decide what he wants to eat. You have no right to force him or coerce him into eating food that you approve of.
You can't change him: you can only change how you react. You can choose to accept him as he is, or you can break up. You've made it very clear to him that you don't like what he eats and he's made it clear that he's not going to change. Accept it or move on.</t>
  </si>
  <si>
    <t>https://www.reddit.com/r/AmItheAsshole/comments/1ax6dek/aita_for_refusing_the_cook_for_my_boyfriend/krm7nre/</t>
  </si>
  <si>
    <t>krm7p4x</t>
  </si>
  <si>
    <t>02-22-2024 15:15:45</t>
  </si>
  <si>
    <t>WeedLatte</t>
  </si>
  <si>
    <t>YTA why are you forcing him to take a bite as if he’s a three year old you’re parenting.
If you didn’t want to bother making separate meals it’d be understandable but you don’t seem to have any issue with the actual labour of the task - just a need to control what your bf eats as if he’s a child.</t>
  </si>
  <si>
    <t>https://www.reddit.com/r/AmItheAsshole/comments/1ax6dek/aita_for_refusing_the_cook_for_my_boyfriend/krm7p4x/</t>
  </si>
  <si>
    <t>krm7w03</t>
  </si>
  <si>
    <t>02-22-2024 15:16:53</t>
  </si>
  <si>
    <t>differentkindofmom</t>
  </si>
  <si>
    <t>YTA. If you already knew that he had Aspergers then what you were doing to him was literally abuse.The texture issues the come along with it can make eating some foods hideously uncomfortable (it may feel like something is stabbing the inside of the mouth, feel like the person is chewing cotton, feel like food is sticking to the mouth or overly slimy, and some foods cause an over-pronounced gag reflex). So, yeah, I hope you're very proud of yourself. It's not as if he's CHOOSING to eat "unhealthy" foods, those are just his safe foods.</t>
  </si>
  <si>
    <t>https://www.reddit.com/r/AmItheAsshole/comments/1ax6dek/aita_for_refusing_the_cook_for_my_boyfriend/krm7w03/</t>
  </si>
  <si>
    <t>krm7w8z</t>
  </si>
  <si>
    <t>02-22-2024 15:16:55</t>
  </si>
  <si>
    <t>karybrie</t>
  </si>
  <si>
    <t>YTA.
Just stop cooking for him if it matters that much. It seems like that's not the issue here, though. It's control, or validation, or something.
My partner has sensory issues with food from his ASD, and always has done. While I worried about his health and would encourage him to try new things, I would never, EVER pressure him. I'd never even think to demand that he has to do something distressing or repulsive before he can eat. Just an 'I'm having this, do you want to try it?', and if he says no or spits it out, whatever. I want him to be comfortable and happy.
Imagine you had a food you hated. Mine would be coriander/cilantro. If my partner told me I had to eat (and swallow!) a spoonful of coriander before I could eat, I'd throw him out in an instant. He'd be gone. It's a full-on asshole expectation. It's patronising, and controlling.
Respect people's boundaries, for heaven's sake.</t>
  </si>
  <si>
    <t>https://www.reddit.com/r/AmItheAsshole/comments/1ax6dek/aita_for_refusing_the_cook_for_my_boyfriend/krm7w8z/</t>
  </si>
  <si>
    <t>krm81e3</t>
  </si>
  <si>
    <t>02-22-2024 15:17:47</t>
  </si>
  <si>
    <t>YTA. You're both in a relationship, not a power struggle. While it's fair to be frustrated, your approach lacked empathy. Refusing to cook for him is understandable given the circumstances, but the reasoning behind it feels punitive rather than constructive. It's essential to communicate openly and find a compromise that respects both of your boundaries and preferences.</t>
  </si>
  <si>
    <t>https://www.reddit.com/r/AmItheAsshole/comments/1ax6dek/aita_for_refusing_the_cook_for_my_boyfriend/krm81e3/</t>
  </si>
  <si>
    <t>krm8vtt</t>
  </si>
  <si>
    <t>02-22-2024 15:22:40</t>
  </si>
  <si>
    <t>AnneShurely</t>
  </si>
  <si>
    <t>YTA - you sound extremely controlling. Why do you care so much? Let him live his life the way he wants.</t>
  </si>
  <si>
    <t>https://www.reddit.com/r/AmItheAsshole/comments/1ax6dek/aita_for_refusing_the_cook_for_my_boyfriend/krm8vtt/</t>
  </si>
  <si>
    <t>krm9095</t>
  </si>
  <si>
    <t>02-22-2024 15:23:23</t>
  </si>
  <si>
    <t>CordCarillo</t>
  </si>
  <si>
    <t>Why are you treating him like your child?  He doesn't like certain things, or the idea of certain things.  I keep seeing these posts that boil down to someone being upset because someone else doesn't think, feel about, want, or act the same way or same things that they do.  Then they get mad when the other party has finally been pushed enough, and thy lash out. 
Everyone is different.  Accept it and move forward, or go find a clone just like yourself.</t>
  </si>
  <si>
    <t>https://www.reddit.com/r/AmItheAsshole/comments/1ax6dek/aita_for_refusing_the_cook_for_my_boyfriend/krm9095/</t>
  </si>
  <si>
    <t>krm936s</t>
  </si>
  <si>
    <t>02-22-2024 15:23:52</t>
  </si>
  <si>
    <t>FiascoFinn</t>
  </si>
  <si>
    <t>NTA/NAH. Stop cooking for him.
Also, stop trying to make him eat stuff he doesn’t like. You mean well, but you and him have drastically different relationships with food.
Picky eaters are universal. If they’re high-maintenance, by all means, they don’t deserve to have people bend over backwards to accommodate their tastes.
It seems your BF was treading the tolerance line: he goes for very simple foods, but you were making the effort to cook it for him. (Another example of a tolerable picky eater: someone who asks for less in a restaurant, eg “Hold the onions, please”. Asking for less effort to be spent so the food they don’t like won’t be wasted - I digress).
Going forward, let him prepare his own food. And stop trying to make him eat stuff if he’s resistant. Your mouth isn’t his mouth, people have different tastes - your experience doesn’t guarantee he’ll have a good experience.</t>
  </si>
  <si>
    <t>https://www.reddit.com/r/AmItheAsshole/comments/1ax6dek/aita_for_refusing_the_cook_for_my_boyfriend/krm936s/</t>
  </si>
  <si>
    <t>krm960p</t>
  </si>
  <si>
    <t>02-22-2024 15:24:19</t>
  </si>
  <si>
    <t>Princess-of-Power-42</t>
  </si>
  <si>
    <t>I knew your bf had an a autism spectrum disorder just by reading the story so not surprised by your comment.  Yeah absolutely YTA because he can't help that he hates these textures and he's been trying so hard to be flexible for you, but you've been treating him like his sensory issues are "broken".  
It's not really that important by adulthood that he try all these different foods you're cooking and not spit them out and swallow them.  Getting hurt by all this is pretty unrealistic.  I'm not at all surprised he finally lost it.  
I think it's fine to spiit the chores differently but I'm guessing that you were acting passive aggressive about it and ASD or not, he's savvy and he knows you're only doing it to be passive aggressive because he didn't keep conforming, but hopefully over time you'll work through it.</t>
  </si>
  <si>
    <t>https://www.reddit.com/r/AmItheAsshole/comments/1ax6dek/aita_for_refusing_the_cook_for_my_boyfriend/krm960p/</t>
  </si>
  <si>
    <t>krm9jqs</t>
  </si>
  <si>
    <t>02-22-2024 15:26:34</t>
  </si>
  <si>
    <t>xEnraptureX</t>
  </si>
  <si>
    <t>YTA  
You said yourself he has ASD  
What you are doing can be considered very abusive. You are intentionally triggering his food triggers and FORCING him to eat things he doesn't want to. And when he stands up for himself against you forcing him? You threaten to withhold your half of the household contribution. Forcing people to eat things they don't want to is also how eating disorders develop...  
It's not like he's just a picky eater. He has ASD. What you are doing now can and will make him suffer. You ARE punishing him for something he can't change. He is also an adult who can decide if he doesn't want to eat something, not a child who needs you to tell him what he will like.  
Maybe instead of forcing him to sacrifice his mental well being, you should amend who does what work. You should have sat him down and amended your agreement BEFORE your controlling behavior: He cooks his own food, you cook your own. But instead, you chose the more toxic route.  
You are controlling and honestly need to do your research on people with ASD</t>
  </si>
  <si>
    <t>https://www.reddit.com/r/AmItheAsshole/comments/1ax6dek/aita_for_refusing_the_cook_for_my_boyfriend/krm9jqs/</t>
  </si>
  <si>
    <t>krm9l5n</t>
  </si>
  <si>
    <t>02-22-2024 15:26:48</t>
  </si>
  <si>
    <t>LiHol01</t>
  </si>
  <si>
    <t>YTA
Stop treating him like a toddler, if he knows what he likes and has problems with texture due to real issues but still tried for you, even when it makes him unable to enjoy the food he eats later he is truly trying. You are just ignoring his boundaries and pushed him to a meltdown.</t>
  </si>
  <si>
    <t>https://www.reddit.com/r/AmItheAsshole/comments/1ax6dek/aita_for_refusing_the_cook_for_my_boyfriend/krm9l5n/</t>
  </si>
  <si>
    <t>krm9ucz</t>
  </si>
  <si>
    <t>02-22-2024 15:28:18</t>
  </si>
  <si>
    <t>jolandaluna</t>
  </si>
  <si>
    <t>Info: is he neurodivergent?
Thinking ESH so far, he sounds annoying but you treat him like you're his mom.</t>
  </si>
  <si>
    <t>https://www.reddit.com/r/AmItheAsshole/comments/1ax6dek/aita_for_refusing_the_cook_for_my_boyfriend/krm9ucz/</t>
  </si>
  <si>
    <t>krma3f7</t>
  </si>
  <si>
    <t>02-22-2024 15:29:46</t>
  </si>
  <si>
    <t>UsefulCauliflower3</t>
  </si>
  <si>
    <t>YTA. It’s fine if you don’t want to cook, and want to switch the chores around accordingly. But this weird control you need over his food choices when you know he has ASD isn’t okay. You should probably research ASD and all that comes with, and definitely stop forcing him to do things that you know bring him a lot of hurt just because you want him to eat a certain way. It’s great that you’re able to eat a variety of foods, but you don’t have ASD and you don’t know what it’s like. Work on that empathy and understanding sis.</t>
  </si>
  <si>
    <t>https://www.reddit.com/r/AmItheAsshole/comments/1ax6dek/aita_for_refusing_the_cook_for_my_boyfriend/krma3f7/</t>
  </si>
  <si>
    <t>krma4w4</t>
  </si>
  <si>
    <t>02-22-2024 15:30:00</t>
  </si>
  <si>
    <t>yubsie</t>
  </si>
  <si>
    <t>ESH. You're treating him like a toddler, but it's also not reasonable for him to expect you to either make two separate meals or limit yourself to his narrow diet. The best option is for each of you to make your own food.</t>
  </si>
  <si>
    <t>https://www.reddit.com/r/AmItheAsshole/comments/1ax6dek/aita_for_refusing_the_cook_for_my_boyfriend/krma4w4/</t>
  </si>
  <si>
    <t>krmaiyx</t>
  </si>
  <si>
    <t>02-22-2024 15:32:18</t>
  </si>
  <si>
    <t>Off-The-Wall23</t>
  </si>
  <si>
    <t>YTA. As someone who is also autistic, we may be " picky eaters" to people who are not, but it's a real issue. Textures are hard to overcome for a lot of us, not just with food, but fabrics as well. We like routine, we know we're boring af at times because of that..but food is such a personal thing regarding someones likes/dislikes..I don't even do that to my kids. Keep eating how you want to and let him do the same. If you don't want to be the one cooking for him anymore, fair enough..but you knew he has ASD, this is part of it, and actually a big part for a lot of us who are more " higher functioning" so to speak.</t>
  </si>
  <si>
    <t>https://www.reddit.com/r/AmItheAsshole/comments/1ax6dek/aita_for_refusing_the_cook_for_my_boyfriend/krmaiyx/</t>
  </si>
  <si>
    <t>krmaj5y</t>
  </si>
  <si>
    <t>02-22-2024 15:32:20</t>
  </si>
  <si>
    <t>Honestly kinda sounds like he’s on the autism spectrum, has he been diagnosed? 
Either way NTA for not cooking for him but I don’t think you should’ve been forcing him to eat your food and then getting offended when he doesn’t like it either.</t>
  </si>
  <si>
    <t>https://www.reddit.com/r/AmItheAsshole/comments/1ax6dek/aita_for_refusing_the_cook_for_my_boyfriend/krmaj5y/</t>
  </si>
  <si>
    <t>krm624r</t>
  </si>
  <si>
    <t>02-22-2024 15:05:52</t>
  </si>
  <si>
    <t>OP said he's Aspergers (ASD) so sensory issues around food are a known thing in this relationship, which makes it worse that OP keeps trying to force it when she knows he struggles. He's not "regressing to a 3 year old temper tantrum", he is literally struggling with the sensory issues around food. 
I agree, it would be easier for him to make his own or she could simply just make him the simple food he can eat if she is intent on being the chef here.</t>
  </si>
  <si>
    <t>https://www.reddit.com/r/AmItheAsshole/comments/1ax6dek/aita_for_refusing_the_cook_for_my_boyfriend/krm624r/</t>
  </si>
  <si>
    <t>krm7l08</t>
  </si>
  <si>
    <t>02-22-2024 15:15:04</t>
  </si>
  <si>
    <t>Deucalion666</t>
  </si>
  <si>
    <t>OP is the only one causing all the aggro.</t>
  </si>
  <si>
    <t>https://www.reddit.com/r/AmItheAsshole/comments/1ax6dek/aita_for_refusing_the_cook_for_my_boyfriend/krm7l08/</t>
  </si>
  <si>
    <t>"Supreme Court Just-ass [107]"</t>
  </si>
  <si>
    <t>krlul1o</t>
  </si>
  <si>
    <t>02-22-2024 13:51:16</t>
  </si>
  <si>
    <t>tartivikki</t>
  </si>
  <si>
    <t>Was thinking the same thing.</t>
  </si>
  <si>
    <t>https://www.reddit.com/r/AmItheAsshole/comments/1ax6dek/aita_for_refusing_the_cook_for_my_boyfriend/krlul1o/</t>
  </si>
  <si>
    <t>krm3suu</t>
  </si>
  <si>
    <t>02-22-2024 14:52:03</t>
  </si>
  <si>
    <t>His food issues aren’t her responsibility. It’s not something she caused or can solve. He could manage his issues by being in charge of preparing his own food. Does he also have uncontrollable reactions to cooking for himself?</t>
  </si>
  <si>
    <t>https://www.reddit.com/r/AmItheAsshole/comments/1ax6dek/aita_for_refusing_the_cook_for_my_boyfriend/krm3suu/</t>
  </si>
  <si>
    <t>krlsqsx</t>
  </si>
  <si>
    <t>02-22-2024 13:38:10</t>
  </si>
  <si>
    <t>Yes he has Asperger’s, this is what I meant by “his issues”</t>
  </si>
  <si>
    <t>https://www.reddit.com/r/AmItheAsshole/comments/1ax6dek/aita_for_refusing_the_cook_for_my_boyfriend/krlsqsx/</t>
  </si>
  <si>
    <t>krlwiuq</t>
  </si>
  <si>
    <t>02-22-2024 14:04:41</t>
  </si>
  <si>
    <t>BENSLAYER</t>
  </si>
  <si>
    <t>She has confirmed that he has ASD, so the OP is deliberately triggering his reactions to food, which may later make his mental health/reactions worse. Yeesh.</t>
  </si>
  <si>
    <t>https://www.reddit.com/r/AmItheAsshole/comments/1ax6dek/aita_for_refusing_the_cook_for_my_boyfriend/krlwiuq/</t>
  </si>
  <si>
    <t>krm5adx</t>
  </si>
  <si>
    <t>02-22-2024 15:01:09</t>
  </si>
  <si>
    <t>Is she the hired help that she has to cook whatever he orders?</t>
  </si>
  <si>
    <t>https://www.reddit.com/r/AmItheAsshole/comments/1ax6dek/aita_for_refusing_the_cook_for_my_boyfriend/krm5adx/</t>
  </si>
  <si>
    <t>krm6ya0</t>
  </si>
  <si>
    <t>02-22-2024 15:11:17</t>
  </si>
  <si>
    <t>Moist-Golf6504</t>
  </si>
  <si>
    <t>I bet it's 'compromise' only when it's convenient to her</t>
  </si>
  <si>
    <t>https://www.reddit.com/r/AmItheAsshole/comments/1ax6dek/aita_for_refusing_the_cook_for_my_boyfriend/krm6ya0/</t>
  </si>
  <si>
    <t>krm34u1</t>
  </si>
  <si>
    <t>02-22-2024 14:47:56</t>
  </si>
  <si>
    <t>OP has commented elsewhere (although not in the main post) that her boyfriend is AUTISTIC. He's not picky, he has a sensory disorder.</t>
  </si>
  <si>
    <t>https://www.reddit.com/r/AmItheAsshole/comments/1ax6dek/aita_for_refusing_the_cook_for_my_boyfriend/krm34u1/</t>
  </si>
  <si>
    <t>krm48i8</t>
  </si>
  <si>
    <t>Agreeable-Tale9729</t>
  </si>
  <si>
    <t>Worth nothing OPs partner isn’t “picky”.  They’re ASD.  OP is aware of this and still choosing to try to force feed them.</t>
  </si>
  <si>
    <t>https://www.reddit.com/r/AmItheAsshole/comments/1ax6dek/aita_for_refusing_the_cook_for_my_boyfriend/krm48i8/</t>
  </si>
  <si>
    <t>krm4bc6</t>
  </si>
  <si>
    <t>02-22-2024 14:55:12</t>
  </si>
  <si>
    <t>Jay_InTheShadows</t>
  </si>
  <si>
    <t>He is autistic and, as a fellow autistic, if you tried to force me to eat lentils or chickpeas or any other one of my food aversions, I would insist that you eat cardboard and sand (and probably have a panic attack). No matter how the food is prepared if it contains one of my aversions eating it is vile to me. I have literally thrown up from it. 
She knew the situation from the start and probably thought “I can change him”. If she is tired of cooking 2 meals, then she needs to have a conversation about reallocating chores, but she can’t just drop the chore and expect him to be ok. That’s why I think YTA</t>
  </si>
  <si>
    <t>https://www.reddit.com/r/AmItheAsshole/comments/1ax6dek/aita_for_refusing_the_cook_for_my_boyfriend/krm4bc6/</t>
  </si>
  <si>
    <t>krm7gom</t>
  </si>
  <si>
    <t>02-22-2024 15:14:20</t>
  </si>
  <si>
    <t>ForsakenMoon13</t>
  </si>
  <si>
    <t>OP admitted in a comment that her boyfriend is autistic and that she knew that in advance of choosing to be the one that cooks when they split up the chores.
So its not so much a "these are foods he wants" as much as a "these are foods that do not trigger his sensory issues".</t>
  </si>
  <si>
    <t>https://www.reddit.com/r/AmItheAsshole/comments/1ax6dek/aita_for_refusing_the_cook_for_my_boyfriend/krm7gom/</t>
  </si>
  <si>
    <t>krlxe54</t>
  </si>
  <si>
    <t>02-22-2024 14:10:37</t>
  </si>
  <si>
    <t>Then he can cook it himself and not treat OP like he's entitled to her labor in the kitchen</t>
  </si>
  <si>
    <t>https://www.reddit.com/r/AmItheAsshole/comments/1ax6dek/aita_for_refusing_the_cook_for_my_boyfriend/krlxe54/</t>
  </si>
  <si>
    <t>krlzkm4</t>
  </si>
  <si>
    <t>02-22-2024 14:25:04</t>
  </si>
  <si>
    <t>She said in a comment that he has ASD (well, she specifically said Aspergers) and it seems she was aware of that before her weird, controlling hyperfixation on forcing him to try her cooking. She AGREED that part of her half of the household tasks would involve cooking and was totally fine with doing so until she wanted to punish him for his (likely lifelong) food aversions.
Absolutely YTA and frankly, I'd wager a bet that if the genders were reversed in this post, there would be significantly less N ~ T ~ A votes.</t>
  </si>
  <si>
    <t>https://www.reddit.com/r/AmItheAsshole/comments/1ax6dek/aita_for_refusing_the_cook_for_my_boyfriend/krlzkm4/</t>
  </si>
  <si>
    <t>krm3zct</t>
  </si>
  <si>
    <t>02-22-2024 14:53:10</t>
  </si>
  <si>
    <t>So why can’t he cook for himself , which is her solution?</t>
  </si>
  <si>
    <t>https://www.reddit.com/r/AmItheAsshole/comments/1ax6dek/aita_for_refusing_the_cook_for_my_boyfriend/krm3zct/</t>
  </si>
  <si>
    <t>krlvfcl</t>
  </si>
  <si>
    <t>02-22-2024 13:57:07</t>
  </si>
  <si>
    <t>&gt;You are basicly harming him
Not any more.  She's refusing to cook for him, now.  So he should be thankful and relieved that he now has 100% agency over his meals: Texture, content, smell, and whatever.
She's a giver, when you think about it.  Selfless, even.</t>
  </si>
  <si>
    <t>https://www.reddit.com/r/AmItheAsshole/comments/1ax6dek/aita_for_refusing_the_cook_for_my_boyfriend/krlvfcl/</t>
  </si>
  <si>
    <t>krm84b8</t>
  </si>
  <si>
    <t>02-22-2024 15:18:16</t>
  </si>
  <si>
    <t>She did know. OP admitted in a comment that the boyfriend is autistic and she knew before splitting up the chores and choosing to cook.</t>
  </si>
  <si>
    <t>https://www.reddit.com/r/AmItheAsshole/comments/1ax6dek/aita_for_refusing_the_cook_for_my_boyfriend/krm84b8/</t>
  </si>
  <si>
    <t>krm7t5n</t>
  </si>
  <si>
    <t>02-22-2024 15:16:25</t>
  </si>
  <si>
    <t>He's autistic, not picky. And OP knew that in advance and admitted it in a comment.</t>
  </si>
  <si>
    <t>https://www.reddit.com/r/AmItheAsshole/comments/1ax6dek/aita_for_refusing_the_cook_for_my_boyfriend/krm7t5n/</t>
  </si>
  <si>
    <t>krm3aig</t>
  </si>
  <si>
    <t>02-22-2024 14:48:56</t>
  </si>
  <si>
    <t>OP has put in the comments that her boyfriend is autistic- he's not picky or a fussy eater, he has a sensory disorder which means she is torturing him for her own ego.</t>
  </si>
  <si>
    <t>https://www.reddit.com/r/AmItheAsshole/comments/1ax6dek/aita_for_refusing_the_cook_for_my_boyfriend/krm3aig/</t>
  </si>
  <si>
    <t>krm33z0</t>
  </si>
  <si>
    <t>02-22-2024 14:47:47</t>
  </si>
  <si>
    <t>lilac_mascara</t>
  </si>
  <si>
    <t>&gt;maybe it's a genuine issue (e.g., sensory issues) 
Op said in the comments he's on the spectrum</t>
  </si>
  <si>
    <t>https://www.reddit.com/r/AmItheAsshole/comments/1ax6dek/aita_for_refusing_the_cook_for_my_boyfriend/krm33z0/</t>
  </si>
  <si>
    <t>krm5myb</t>
  </si>
  <si>
    <t>Not just picky: she admitted in a comment that he's autistic and she knew it in advance of even choosing to do the cooking.</t>
  </si>
  <si>
    <t>https://www.reddit.com/r/AmItheAsshole/comments/1ax6dek/aita_for_refusing_the_cook_for_my_boyfriend/krm5myb/</t>
  </si>
  <si>
    <t>krlxs0q</t>
  </si>
  <si>
    <t>02-22-2024 14:13:12</t>
  </si>
  <si>
    <t>charmless_hedgehog</t>
  </si>
  <si>
    <t>Omg not everyone in this world is autistic</t>
  </si>
  <si>
    <t>https://www.reddit.com/r/AmItheAsshole/comments/1ax6dek/aita_for_refusing_the_cook_for_my_boyfriend/krlxs0q/</t>
  </si>
  <si>
    <t>krm2yah</t>
  </si>
  <si>
    <t>02-22-2024 14:46:46</t>
  </si>
  <si>
    <t>The bit OP _hasn't_ put in her post hut has put in the comments is that her boyfriend is AUTISTIC </t>
  </si>
  <si>
    <t>https://www.reddit.com/r/AmItheAsshole/comments/1ax6dek/aita_for_refusing_the_cook_for_my_boyfriend/krm2yah/</t>
  </si>
  <si>
    <t>krm0xf6</t>
  </si>
  <si>
    <t>02-22-2024 14:33:52</t>
  </si>
  <si>
    <t>I would agree with you, except you're ignoring some things and twisting some others. 
&gt; You've already split the chores 50/50, and now he's demanding you cook his meals separately? 
This isn't new. She was aware of his food aversions when she agreed to cook all their meals as part of her portion of household duties. She had no problem making him separate meals, as stated by herself. Her issue with making him separate meals didn't come up until she was looking for a way to punish him for not enthusiastically devouring the food she **made** him try before **allowing** him to eat the food she had already prepared for him. 
And I didn't see him "demand" anything. She says herself that he's on the spectrum, something she seems to have been aware of from the beginning. But rather than doing basic, minimal research into his diagnosis or even attempting to understand or acknowledge that he isn't "disrespecting" her by not liking her food...it's a real, actual medical issue that is extremely common in people with ASD. But her need to control his behavior led to this.
Frankly, she's absolutely TA imo and they should honestly just split if their relationship spiraled so far over *this*. 🤷🏻‍♀️ &amp; I'd be interested to see if the reaction in these comments would be the same if the genders were swapped in this scenario.</t>
  </si>
  <si>
    <t>https://www.reddit.com/r/AmItheAsshole/comments/1ax6dek/aita_for_refusing_the_cook_for_my_boyfriend/krm0xf6/</t>
  </si>
  <si>
    <t>krm4e5k</t>
  </si>
  <si>
    <t>02-22-2024 14:55:40</t>
  </si>
  <si>
    <t>https://www.reddit.com/r/AmItheAsshole/comments/1ax6dek/aita_for_refusing_the_cook_for_my_boyfriend/krm4e5k/</t>
  </si>
  <si>
    <t>krm7u09</t>
  </si>
  <si>
    <t>02-22-2024 15:16:33</t>
  </si>
  <si>
    <t>https://www.reddit.com/r/AmItheAsshole/comments/1ax6dek/aita_for_refusing_the_cook_for_my_boyfriend/krm7u09/</t>
  </si>
  <si>
    <t>krm4rrh</t>
  </si>
  <si>
    <t>02-22-2024 14:58:00</t>
  </si>
  <si>
    <t>He has aspergers and she has coming in the split of chores.</t>
  </si>
  <si>
    <t>https://www.reddit.com/r/AmItheAsshole/comments/1ax6dek/aita_for_refusing_the_cook_for_my_boyfriend/krm4rrh/</t>
  </si>
  <si>
    <t>krm7msk</t>
  </si>
  <si>
    <t>02-22-2024 15:15:22</t>
  </si>
  <si>
    <t>She admitted in a comment that he's autistic and that she knew that in advance of choosing to be the one that cooks.</t>
  </si>
  <si>
    <t>https://www.reddit.com/r/AmItheAsshole/comments/1ax6dek/aita_for_refusing_the_cook_for_my_boyfriend/krm7msk/</t>
  </si>
  <si>
    <t>krm88l2</t>
  </si>
  <si>
    <t>02-22-2024 15:18:57</t>
  </si>
  <si>
    <t>OP admitted in a comment that he's autistic and she knew that in advance of choosing to be the one that cooks.</t>
  </si>
  <si>
    <t>https://www.reddit.com/r/AmItheAsshole/comments/1ax6dek/aita_for_refusing_the_cook_for_my_boyfriend/krm88l2/</t>
  </si>
  <si>
    <t>krm4vtl</t>
  </si>
  <si>
    <t>02-22-2024 14:58:41</t>
  </si>
  <si>
    <t>He has aspergers.... she left that out and put it in the comments</t>
  </si>
  <si>
    <t>https://www.reddit.com/r/AmItheAsshole/comments/1ax6dek/aita_for_refusing_the_cook_for_my_boyfriend/krm4vtl/</t>
  </si>
  <si>
    <t>krm5r3e</t>
  </si>
  <si>
    <t>02-22-2024 15:04:00</t>
  </si>
  <si>
    <t>Beelzeboss3DG</t>
  </si>
  <si>
    <t>&gt; There is no need for you to compromise in this way since you are depriving yourself from a variety of food
How so? she's cooking 2 meals.</t>
  </si>
  <si>
    <t>https://www.reddit.com/r/AmItheAsshole/comments/1ax6dek/aita_for_refusing_the_cook_for_my_boyfriend/krm5r3e/</t>
  </si>
  <si>
    <t>krlx9w6</t>
  </si>
  <si>
    <t>02-22-2024 14:09:49</t>
  </si>
  <si>
    <t>Wow. She's not a servant. I like how you ignored the whole meltdown.</t>
  </si>
  <si>
    <t>https://www.reddit.com/r/AmItheAsshole/comments/1ax6dek/aita_for_refusing_the_cook_for_my_boyfriend/krlx9w6/</t>
  </si>
  <si>
    <t>krlx0p9</t>
  </si>
  <si>
    <t>02-22-2024 14:08:04</t>
  </si>
  <si>
    <t>Then he can cook his bullshit himself. OP isn't his mother.</t>
  </si>
  <si>
    <t>https://www.reddit.com/r/AmItheAsshole/comments/1ax6dek/aita_for_refusing_the_cook_for_my_boyfriend/krlx0p9/</t>
  </si>
  <si>
    <t>krm52qo</t>
  </si>
  <si>
    <t>02-22-2024 14:59:51</t>
  </si>
  <si>
    <t>Lmao as a fellow autistic like the bf that's so not true. What a mean thing to say</t>
  </si>
  <si>
    <t>https://www.reddit.com/r/AmItheAsshole/comments/1ax6dek/aita_for_refusing_the_cook_for_my_boyfriend/krm52qo/</t>
  </si>
  <si>
    <t>krm58hp</t>
  </si>
  <si>
    <t>02-22-2024 15:00:50</t>
  </si>
  <si>
    <t>Her boyfriend is autistic, actually, according to a comment she made.</t>
  </si>
  <si>
    <t>https://www.reddit.com/r/AmItheAsshole/comments/1ax6dek/aita_for_refusing_the_cook_for_my_boyfriend/krm58hp/</t>
  </si>
  <si>
    <t>krm8hjm</t>
  </si>
  <si>
    <t>02-22-2024 15:20:24</t>
  </si>
  <si>
    <t>He's autistic, not picky. OP admitted it in a comment.</t>
  </si>
  <si>
    <t>https://www.reddit.com/r/AmItheAsshole/comments/1ax6dek/aita_for_refusing_the_cook_for_my_boyfriend/krm8hjm/</t>
  </si>
  <si>
    <t>krm17wy</t>
  </si>
  <si>
    <t>02-22-2024 14:35:43</t>
  </si>
  <si>
    <t>She's in a relationship with an adult who struggles with ARFID which stems from his ASD.</t>
  </si>
  <si>
    <t>https://www.reddit.com/r/AmItheAsshole/comments/1ax6dek/aita_for_refusing_the_cook_for_my_boyfriend/krm17wy/</t>
  </si>
  <si>
    <t>krm8u6e</t>
  </si>
  <si>
    <t>02-22-2024 15:22:24</t>
  </si>
  <si>
    <t>Its not preferences, he's autistic and she knew that in advance of choosing to be the one that cooks.</t>
  </si>
  <si>
    <t>https://www.reddit.com/r/AmItheAsshole/comments/1ax6dek/aita_for_refusing_the_cook_for_my_boyfriend/krm8u6e/</t>
  </si>
  <si>
    <t>krm50dc</t>
  </si>
  <si>
    <t>02-22-2024 14:59:27</t>
  </si>
  <si>
    <t>He's autistic, according to OP. It's fine if she doesn't want to date someone with sensory issues around food, or wants them to prepare their own meals, but where she crossed the line into YTA was forcing her autistic boyfriend to take bites of food that he knew would set off his sensory issues because she didn't take the time to learn more about the difference between sensory issues and pickiness.</t>
  </si>
  <si>
    <t>https://www.reddit.com/r/AmItheAsshole/comments/1ax6dek/aita_for_refusing_the_cook_for_my_boyfriend/krm50dc/</t>
  </si>
  <si>
    <t>krm2cj8</t>
  </si>
  <si>
    <t>02-22-2024 14:42:58</t>
  </si>
  <si>
    <t>chaosbattousai</t>
  </si>
  <si>
    <t>I'm a picky eater and I don't try food I know I won't like, but the again I pay for my food and I cook for myself.</t>
  </si>
  <si>
    <t>https://www.reddit.com/r/AmItheAsshole/comments/1ax6dek/aita_for_refusing_the_cook_for_my_boyfriend/krm2cj8/</t>
  </si>
  <si>
    <t>krm2o0l</t>
  </si>
  <si>
    <t>02-22-2024 14:45:00</t>
  </si>
  <si>
    <t>ThatManwithQuestions</t>
  </si>
  <si>
    <t>He will always cook unhealthy food that then she will be forced to eat instead of a properly made meal.
It would be better if each other prepare their own food and split the rest of the chores.</t>
  </si>
  <si>
    <t>https://www.reddit.com/r/AmItheAsshole/comments/1ax6dek/aita_for_refusing_the_cook_for_my_boyfriend/krm2o0l/</t>
  </si>
  <si>
    <t>krm8kg8</t>
  </si>
  <si>
    <t>02-22-2024 15:20:51</t>
  </si>
  <si>
    <t>He is autistic, and OP already knew it. She admitted it in a comment.</t>
  </si>
  <si>
    <t>https://www.reddit.com/r/AmItheAsshole/comments/1ax6dek/aita_for_refusing_the_cook_for_my_boyfriend/krm8kg8/</t>
  </si>
  <si>
    <t>krm9p1e</t>
  </si>
  <si>
    <t>02-22-2024 15:27:26</t>
  </si>
  <si>
    <t>clambroculese</t>
  </si>
  <si>
    <t>An adult has to learn to eat better than mashed potato and chicken nuggets. That diet will eventually kill you, eating right is important. You can find meals that are more balanced without causing sensory issues but it doesn’t sound like he wants to do that. NTA.</t>
  </si>
  <si>
    <t>https://www.reddit.com/r/AmItheAsshole/comments/1ax6dek/aita_for_refusing_the_cook_for_my_boyfriend/krm9p1e/</t>
  </si>
  <si>
    <t>krm56pn</t>
  </si>
  <si>
    <t>02-22-2024 15:00:31</t>
  </si>
  <si>
    <t>It's more the point that she forced him to eat it even though she knew he has issues with the food. The whole "you have to take a bite out of the meal I cooked" while he's just saying "no, really, I'll just have plain pasta", "NO! You MUST eat this mouthful!" \*spits out\* "You've offended me for not eating the thing that you specifically said you didn't want to eat!!"</t>
  </si>
  <si>
    <t>https://www.reddit.com/r/AmItheAsshole/comments/1ax6dek/aita_for_refusing_the_cook_for_my_boyfriend/krm56pn/</t>
  </si>
  <si>
    <t>krm9em1</t>
  </si>
  <si>
    <t>02-22-2024 15:25:44</t>
  </si>
  <si>
    <t>They had sorted out chores equally and one of hers was the cooking - I definitely agree he should be able to cook for himself but it had been fairly sorted between them this way. Her obsession with making him try foods that cause him a great deal of upset due to his ASD is weird and controlling. It doesn’t seem she understands his diagnosis at all and isn’t putting in any effort to.</t>
  </si>
  <si>
    <t>https://www.reddit.com/r/AmItheAsshole/comments/1ax6dek/aita_for_refusing_the_cook_for_my_boyfriend/krm9em1/</t>
  </si>
  <si>
    <t>krlw42i</t>
  </si>
  <si>
    <t>02-22-2024 14:01:50</t>
  </si>
  <si>
    <t>Then YTA, you knew that this was too much for him but decided to ignore his needs for your ego. No problem with saying that he should help cook for himself but you *are* crossing his boundaries, *you are deliberately triggering these "meltdowns"*.</t>
  </si>
  <si>
    <t>https://www.reddit.com/r/AmItheAsshole/comments/1ax6dek/aita_for_refusing_the_cook_for_my_boyfriend/krlw42i/</t>
  </si>
  <si>
    <t>krm40jc</t>
  </si>
  <si>
    <t>02-22-2024 14:53:22</t>
  </si>
  <si>
    <t>EngineeringDry7999</t>
  </si>
  <si>
    <t>You are a massive AH then. He’s not a picky eater at all. He has sensory issues around food textures due to being autistic. His autism is never going away. It’s how his brain is wired and you bullying him into eating foods that he literally can’t handle due to sensory issues makes you ableist as well. 
Stop punishing him for being autistic. If you don’t want to cook separate meals then just cook for yourself.</t>
  </si>
  <si>
    <t>https://www.reddit.com/r/AmItheAsshole/comments/1ax6dek/aita_for_refusing_the_cook_for_my_boyfriend/krm40jc/</t>
  </si>
  <si>
    <t>krm5cc6</t>
  </si>
  <si>
    <t>02-22-2024 15:01:30</t>
  </si>
  <si>
    <t>Massive raging AH and control freak too</t>
  </si>
  <si>
    <t>https://www.reddit.com/r/AmItheAsshole/comments/1ax6dek/aita_for_refusing_the_cook_for_my_boyfriend/krm5cc6/</t>
  </si>
  <si>
    <t>krm4m62</t>
  </si>
  <si>
    <t>02-22-2024 14:57:02</t>
  </si>
  <si>
    <t>ImpossiblePT</t>
  </si>
  <si>
    <t>YTA then. Holy</t>
  </si>
  <si>
    <t>https://www.reddit.com/r/AmItheAsshole/comments/1ax6dek/aita_for_refusing_the_cook_for_my_boyfriend/krm4m62/</t>
  </si>
  <si>
    <t>krm6vq6</t>
  </si>
  <si>
    <t>stinkypsyduck</t>
  </si>
  <si>
    <t>omg you are such a bad gf</t>
  </si>
  <si>
    <t>https://www.reddit.com/r/AmItheAsshole/comments/1ax6dek/aita_for_refusing_the_cook_for_my_boyfriend/krm6vq6/</t>
  </si>
  <si>
    <t>krma2g8</t>
  </si>
  <si>
    <t>02-22-2024 15:29:37</t>
  </si>
  <si>
    <t>jadeariel12</t>
  </si>
  <si>
    <t>ASD is not an “issue” it is a diagnosis.</t>
  </si>
  <si>
    <t>https://www.reddit.com/r/AmItheAsshole/comments/1ax6dek/aita_for_refusing_the_cook_for_my_boyfriend/krma2g8/</t>
  </si>
  <si>
    <t>krm1z6o</t>
  </si>
  <si>
    <t>02-22-2024 14:40:36</t>
  </si>
  <si>
    <t>Thanks for that, I hadn't seen the comment when I posted mine but had suspicions.</t>
  </si>
  <si>
    <t>https://www.reddit.com/r/AmItheAsshole/comments/1ax6dek/aita_for_refusing_the_cook_for_my_boyfriend/krm1z6o/</t>
  </si>
  <si>
    <t>krm7ubu</t>
  </si>
  <si>
    <t>02-22-2024 15:16:36</t>
  </si>
  <si>
    <t>You can love someone and cook for them even if you have different eating habits/capabilities/allergies even. She chose cooking as her split of the household chores. Nowhere is it stated that the boyfriend begged her to be his chef, she chose to do it presumably because she cares about him. She chose to make the things he likes to eat and make something she wants separately, a nice thing to do on its own.
The issue is that she had no problem doing this until he put his foot down over her force feeding him bites of food he doesn't want to eat like a baby. The decision to stop cooking altogether now at this point is a petty and controlling move to get back at him for him placing a (reasonable imo) boundary. I said in another comment, the boyfriend cooking for himself may be a solution to their differences, but she is not saintly in this scenario. He may have lost his temper over it but she's admitted in the comments that she knows he has Asperger's. This makes it doubly bad form on her part for having no understanding nor acceptance for his needs and punishing him for something he can't help.</t>
  </si>
  <si>
    <t>https://www.reddit.com/r/AmItheAsshole/comments/1ax6dek/aita_for_refusing_the_cook_for_my_boyfriend/krm7ubu/</t>
  </si>
  <si>
    <t>krm8ahp</t>
  </si>
  <si>
    <t>02-22-2024 15:19:16</t>
  </si>
  <si>
    <t>She clearly states that they split the chores and cooking is one of hers. Regardless, if she doesn't want to cook anymore because she has to make 2 meals each time that's ok but what she seems to be annoyed about is that he won't take a bite of her food which imo is not OK</t>
  </si>
  <si>
    <t>https://www.reddit.com/r/AmItheAsshole/comments/1ax6dek/aita_for_refusing_the_cook_for_my_boyfriend/krm8ahp/</t>
  </si>
  <si>
    <t>krm3aiv</t>
  </si>
  <si>
    <t>Ah.  Well, I guess that will change my judgement to YTA.</t>
  </si>
  <si>
    <t>https://www.reddit.com/r/AmItheAsshole/comments/1ax6dek/aita_for_refusing_the_cook_for_my_boyfriend/krm3aiv/</t>
  </si>
  <si>
    <t>krm4c3u</t>
  </si>
  <si>
    <t>02-22-2024 14:55:20</t>
  </si>
  <si>
    <t>Does it matter?
I agree OP is an asshole for forcing him to eat, but he needs to be an adult an cook his own fucking nuggets and mashed potatoes.</t>
  </si>
  <si>
    <t>https://www.reddit.com/r/AmItheAsshole/comments/1ax6dek/aita_for_refusing_the_cook_for_my_boyfriend/krm4c3u/</t>
  </si>
  <si>
    <t>krm4ivv</t>
  </si>
  <si>
    <t>02-22-2024 14:56:28</t>
  </si>
  <si>
    <t>Thanks, I've updated my judgement.</t>
  </si>
  <si>
    <t>https://www.reddit.com/r/AmItheAsshole/comments/1ax6dek/aita_for_refusing_the_cook_for_my_boyfriend/krm4ivv/</t>
  </si>
  <si>
    <t>krm4ov1</t>
  </si>
  <si>
    <t>02-22-2024 14:57:30</t>
  </si>
  <si>
    <t>Yup, I've changed my post to reflect that information.  Thanks!</t>
  </si>
  <si>
    <t>https://www.reddit.com/r/AmItheAsshole/comments/1ax6dek/aita_for_refusing_the_cook_for_my_boyfriend/krm4ov1/</t>
  </si>
  <si>
    <t>krm6ifc</t>
  </si>
  <si>
    <t>02-22-2024 15:08:38</t>
  </si>
  <si>
    <t>She mentioned she was willing to change the distribution of chores.</t>
  </si>
  <si>
    <t>https://www.reddit.com/r/AmItheAsshole/comments/1ax6dek/aita_for_refusing_the_cook_for_my_boyfriend/krm6ifc/</t>
  </si>
  <si>
    <t>krma1xk</t>
  </si>
  <si>
    <t>02-22-2024 15:29:32</t>
  </si>
  <si>
    <t>wow, that makes her trying to force him to take a bite of her food even worse</t>
  </si>
  <si>
    <t>https://www.reddit.com/r/AmItheAsshole/comments/1ax6dek/aita_for_refusing_the_cook_for_my_boyfriend/krma1xk/</t>
  </si>
  <si>
    <t>krm20ic</t>
  </si>
  <si>
    <t>02-22-2024 14:40:50</t>
  </si>
  <si>
    <t>Bro you're TOO eager to make this a "man taking advantage of a woman's labor" thing when it's clearly not.</t>
  </si>
  <si>
    <t>https://www.reddit.com/r/AmItheAsshole/comments/1ax6dek/aita_for_refusing_the_cook_for_my_boyfriend/krm20ic/</t>
  </si>
  <si>
    <t>krm4gs2</t>
  </si>
  <si>
    <t>02-22-2024 14:56:07</t>
  </si>
  <si>
    <t>They split chores 50/50 which has always included OP cooking and always including cooking for him as well. 
If she wants to revisit that, that’s fine and fair, but this isn’t a “man feels entitled to woman’s labour” thing.</t>
  </si>
  <si>
    <t>https://www.reddit.com/r/AmItheAsshole/comments/1ax6dek/aita_for_refusing_the_cook_for_my_boyfriend/krm4gs2/</t>
  </si>
  <si>
    <t>krlzorb</t>
  </si>
  <si>
    <t>02-22-2024 14:25:48</t>
  </si>
  <si>
    <t>Yes, I did say that in my post too. She doesn't have to cook for him, especially when he never eats the same as her, I just think her trying to force feed him is out of order is all I was saying.</t>
  </si>
  <si>
    <t>https://www.reddit.com/r/AmItheAsshole/comments/1ax6dek/aita_for_refusing_the_cook_for_my_boyfriend/krlzorb/</t>
  </si>
  <si>
    <t>krm3jy5</t>
  </si>
  <si>
    <t>100% people would be telling OP that she's an abusive arsehole if the genders were reversed. I'm so angry that she's describing torturing her autistic boyfriend and people are blaming HIM!</t>
  </si>
  <si>
    <t>https://www.reddit.com/r/AmItheAsshole/comments/1ax6dek/aita_for_refusing_the_cook_for_my_boyfriend/krm3jy5/</t>
  </si>
  <si>
    <t>krm5szp</t>
  </si>
  <si>
    <t>02-22-2024 15:04:19</t>
  </si>
  <si>
    <t>Why couldn't she have suggested that before pulling some control freak BS first?</t>
  </si>
  <si>
    <t>https://www.reddit.com/r/AmItheAsshole/comments/1ax6dek/aita_for_refusing_the_cook_for_my_boyfriend/krm5szp/</t>
  </si>
  <si>
    <t>krm51pu</t>
  </si>
  <si>
    <t>02-22-2024 14:59:41</t>
  </si>
  <si>
    <t>he will now . who says he can't ? They had a deal they seperated the chores she did not mention who does what but her chore was to cook for them . she knows he has asperger and tried to force her food down his throat because he is not trying hard enough to please her and enjoy her cooking it is so dosrespectful to her that he won't eat her food when he told her he can't . I guess the issue wouldn't blow up if she didn't try to force feed him . it wasn't enough that he put it in his mouth she was furious eh split it out because he has sensory issues no she forced him to swollow it and after a while he asked her why she tries to change him and force him to eat what he can't eat !!! I guess now its done she has to do other chores . It is like telling someoen with an allergy don't act like a spoilt brat eat what I cook.</t>
  </si>
  <si>
    <t>https://www.reddit.com/r/AmItheAsshole/comments/1ax6dek/aita_for_refusing_the_cook_for_my_boyfriend/krm51pu/</t>
  </si>
  <si>
    <t>krm0xb5</t>
  </si>
  <si>
    <t>02-22-2024 14:33:50</t>
  </si>
  <si>
    <t>She chose cooking in the split of chores. She chose to cook her boyfriend what he likes to eat and something different for herself. It's only after he's communicated he doesn't want her force feeding him nibbles of shit he doesn't want that she's suddenly decided his eating habits are "unhealthy." She's being petty and controlling because he put his foot down. This is her way of getting back at him, regardless of how you look at it. She even said she knows he's autistic, she should just part ways with him and leave the man alone if she can't handle that. It's not "selfless" to promote yourself to being someone's pseudo-mommy/chef, it's controlling, and he didn't ask her to do that. She took it upon herself, and it was unwanted behavior that he communicated and is being punished for. Cooking for himself may be a solution, but it doesn't make her saintly in this scenario.</t>
  </si>
  <si>
    <t>https://www.reddit.com/r/AmItheAsshole/comments/1ax6dek/aita_for_refusing_the_cook_for_my_boyfriend/krm0xb5/</t>
  </si>
  <si>
    <t>krlz1rd</t>
  </si>
  <si>
    <t>02-22-2024 14:21:39</t>
  </si>
  <si>
    <t>Selfless? That's a joke, right?</t>
  </si>
  <si>
    <t>https://www.reddit.com/r/AmItheAsshole/comments/1ax6dek/aita_for_refusing_the_cook_for_my_boyfriend/krlz1rd/</t>
  </si>
  <si>
    <t>krm7yyp</t>
  </si>
  <si>
    <t>02-22-2024 15:17:23</t>
  </si>
  <si>
    <t>I did not see that which makes her bigger ah.</t>
  </si>
  <si>
    <t>https://www.reddit.com/r/AmItheAsshole/comments/1ax6dek/aita_for_refusing_the_cook_for_my_boyfriend/krm7yyp/</t>
  </si>
  <si>
    <t>krm70en</t>
  </si>
  <si>
    <t>If he’s being tortured, he could walk away altogether. He’s not a toddler. Let’s not infantilize him and pretend he has no agency just because he’s autistic.</t>
  </si>
  <si>
    <t>https://www.reddit.com/r/AmItheAsshole/comments/1ax6dek/aita_for_refusing_the_cook_for_my_boyfriend/krm70en/</t>
  </si>
  <si>
    <t>krm1clc</t>
  </si>
  <si>
    <t>02-22-2024 14:36:32</t>
  </si>
  <si>
    <t>OP literally said he is in a comment</t>
  </si>
  <si>
    <t>https://www.reddit.com/r/AmItheAsshole/comments/1ax6dek/aita_for_refusing_the_cook_for_my_boyfriend/krm1clc/</t>
  </si>
  <si>
    <t>krm6s2t</t>
  </si>
  <si>
    <t>02-22-2024 15:10:15</t>
  </si>
  <si>
    <t>*person having a literal meltdown over foods that aren't chicken nuggies or buttered noodles*
"Omg how dare you suggest he's autistic"
Please pull your head out of your ass</t>
  </si>
  <si>
    <t>https://www.reddit.com/r/AmItheAsshole/comments/1ax6dek/aita_for_refusing_the_cook_for_my_boyfriend/krm6s2t/</t>
  </si>
  <si>
    <t>krm8akt</t>
  </si>
  <si>
    <t>02-22-2024 15:19:17</t>
  </si>
  <si>
    <t>Ultralusk</t>
  </si>
  <si>
    <t>except he does have it. OP admitted to it in the comments.</t>
  </si>
  <si>
    <t>https://www.reddit.com/r/AmItheAsshole/comments/1ax6dek/aita_for_refusing_the_cook_for_my_boyfriend/krm8akt/</t>
  </si>
  <si>
    <t>krm3xcs</t>
  </si>
  <si>
    <t>02-22-2024 14:52:50</t>
  </si>
  <si>
    <t>That was obvious from the post.  It changes nothing.  Autism is not an excuse to lash out at your partner and demand that they cook two meals forever to cater to your autism.  If he's high functioning enough to be in a relationship and own an apartment, then he can make his own nuggets and cereal.  End of.</t>
  </si>
  <si>
    <t>https://www.reddit.com/r/AmItheAsshole/comments/1ax6dek/aita_for_refusing_the_cook_for_my_boyfriend/krm3xcs/</t>
  </si>
  <si>
    <t>krm4tep</t>
  </si>
  <si>
    <t>02-22-2024 14:58:17</t>
  </si>
  <si>
    <t>Maybe it’s because I have an autistic kid but her knowing he is autistic and then bullying him to eat food she knows he has sensory issues with and withholding food he can eat unless he eats the food he can’t is flat out abuse.</t>
  </si>
  <si>
    <t>https://www.reddit.com/r/AmItheAsshole/comments/1ax6dek/aita_for_refusing_the_cook_for_my_boyfriend/krm4tep/</t>
  </si>
  <si>
    <t>krm3htf</t>
  </si>
  <si>
    <t>02-22-2024 14:50:09</t>
  </si>
  <si>
    <t>And from what I understand about ASD (and people in general, really), he might be locked into thinking that cooking is her chore (because it has been), so the solution is for her to cook foods he can eat (which she has been.)
That seems like a reasonable solution to the issue, to me. To keep doing the same thing as before without forcing him to take a bite of her food.
It’s fair if OP feels that that would leave too much cooking burden on her and ask him to pick up some compensatory chore. Overall just ridiculous that it came to this and OP is the AH here.</t>
  </si>
  <si>
    <t>https://www.reddit.com/r/AmItheAsshole/comments/1ax6dek/aita_for_refusing_the_cook_for_my_boyfriend/krm3htf/</t>
  </si>
  <si>
    <t>krm8lzn</t>
  </si>
  <si>
    <t>02-22-2024 15:21:06</t>
  </si>
  <si>
    <t>He’s an adult who is capable of cooking his own food if he doesn’t like what is served. Having autism does not mean he can’t take care of himself.
He shouldn’t have to eat food he doesn’t like. She shouldn’t be relegated to a lifetime of boring food.
Neither one should be in a relationship until they can take through these issues, and advocate for themselves, like adults.</t>
  </si>
  <si>
    <t>https://www.reddit.com/r/AmItheAsshole/comments/1ax6dek/aita_for_refusing_the_cook_for_my_boyfriend/krm8lzn/</t>
  </si>
  <si>
    <t>krm5725</t>
  </si>
  <si>
    <t>02-22-2024 15:00:35</t>
  </si>
  <si>
    <t>Well that’s on her for leaving out a VERY important detail. 
I still think she needs to consider her own happiness in this situation because this is an issue that isn’t going to easily resolve itself.</t>
  </si>
  <si>
    <t>https://www.reddit.com/r/AmItheAsshole/comments/1ax6dek/aita_for_refusing_the_cook_for_my_boyfriend/krm5725/</t>
  </si>
  <si>
    <t>krm1u4y</t>
  </si>
  <si>
    <t>02-22-2024 14:39:43</t>
  </si>
  <si>
    <t>You're being dramatic. "Servant"? Omfg PLEASE. She agreed to take on cooking as part of her half of the household chores. She had no problem making him something separate until she wanted to punish him for not liking the food she was "making" him try. (Her words.) 
I like how all the comments are ignoring that he's on the spectrum and that her literally forcing him into uncomfortable sensory situations was exactly what triggered his meltdown</t>
  </si>
  <si>
    <t>https://www.reddit.com/r/AmItheAsshole/comments/1ax6dek/aita_for_refusing_the_cook_for_my_boyfriend/krm1u4y/</t>
  </si>
  <si>
    <t>krm2t4r</t>
  </si>
  <si>
    <t>02-22-2024 14:45:53</t>
  </si>
  <si>
    <t>Yeah thats ok because you cook for yourself...I am 16 and my mom cooks for me :)</t>
  </si>
  <si>
    <t>https://www.reddit.com/r/AmItheAsshole/comments/1ax6dek/aita_for_refusing_the_cook_for_my_boyfriend/krm2t4r/</t>
  </si>
  <si>
    <t>krmatvn</t>
  </si>
  <si>
    <t>02-22-2024 15:34:04</t>
  </si>
  <si>
    <t>twigsandgrace</t>
  </si>
  <si>
    <t>Potatoes are actually extremely nutrient dense, and if mashed with butter for added fat, do contain enough carbs, fat and protein to be a survivable diet. You would need to eat a lot, as in more than two or three potatoes worth of mashed potatoes, per day, but you would live and be relatively healthy.</t>
  </si>
  <si>
    <t>https://www.reddit.com/r/AmItheAsshole/comments/1ax6dek/aita_for_refusing_the_cook_for_my_boyfriend/krmatvn/</t>
  </si>
  <si>
    <t>krlzcv0</t>
  </si>
  <si>
    <t>02-22-2024 14:23:40</t>
  </si>
  <si>
    <t>Asperger’s isn’t an excuse for being an arsehole. It also isn’t an excuse for not cooking for yourself. People like you enable neurodivergent people to behave problematically and are a big part of the reason they stay socially isolated. OP NTA, she literally dates someone with Asperger’s. YTA.</t>
  </si>
  <si>
    <t>https://www.reddit.com/r/AmItheAsshole/comments/1ax6dek/aita_for_refusing_the_cook_for_my_boyfriend/krlzcv0/</t>
  </si>
  <si>
    <t>krm5gjq</t>
  </si>
  <si>
    <t>02-22-2024 15:02:13</t>
  </si>
  <si>
    <t>She *chose* to do the cooking. It wasn't forced upon her.</t>
  </si>
  <si>
    <t>https://www.reddit.com/r/AmItheAsshole/comments/1ax6dek/aita_for_refusing_the_cook_for_my_boyfriend/krm5gjq/</t>
  </si>
  <si>
    <t>krm4p9l</t>
  </si>
  <si>
    <t>02-22-2024 14:57:34</t>
  </si>
  <si>
    <t>Of course it matters! It's like saying that an ambulatory wheelchair user could tap dance if they wanted- autism and sensory processing disorders are disabilities! </t>
  </si>
  <si>
    <t>https://www.reddit.com/r/AmItheAsshole/comments/1ax6dek/aita_for_refusing_the_cook_for_my_boyfriend/krm4p9l/</t>
  </si>
  <si>
    <t>krmad7n</t>
  </si>
  <si>
    <t>02-22-2024 15:31:21</t>
  </si>
  <si>
    <t>Right? Escalates it from a 'YTA' to 'genuinely wth is wrong with you' reaction.</t>
  </si>
  <si>
    <t>https://www.reddit.com/r/AmItheAsshole/comments/1ax6dek/aita_for_refusing_the_cook_for_my_boyfriend/krmad7n/</t>
  </si>
  <si>
    <t>krm508i</t>
  </si>
  <si>
    <t>02-22-2024 14:59:26</t>
  </si>
  <si>
    <t>Yes I agree, she clearly says they have the chores split and cooking happens to be one of hers, again though I would totally get her not wanting to cook two separate meals every time  but that doesn't even seem to be what's bothering her, it does seem like her main problem is him not taking a bite of her food everyday</t>
  </si>
  <si>
    <t>https://www.reddit.com/r/AmItheAsshole/comments/1ax6dek/aita_for_refusing_the_cook_for_my_boyfriend/krm508i/</t>
  </si>
  <si>
    <t>krm6ach</t>
  </si>
  <si>
    <t>He wants her to cook for him (after she chose that chore)! How incredibly sexist! Let's ignore all other details of the post!! /s</t>
  </si>
  <si>
    <t>https://www.reddit.com/r/AmItheAsshole/comments/1ax6dek/aita_for_refusing_the_cook_for_my_boyfriend/krm6ach/</t>
  </si>
  <si>
    <t>krm7v8l</t>
  </si>
  <si>
    <t>02-22-2024 15:16:45</t>
  </si>
  <si>
    <t>Bro yourself bro. Thanks for coming out.</t>
  </si>
  <si>
    <t>https://www.reddit.com/r/AmItheAsshole/comments/1ax6dek/aita_for_refusing_the_cook_for_my_boyfriend/krm7v8l/</t>
  </si>
  <si>
    <t>krm61g6</t>
  </si>
  <si>
    <t>And she’s willing to re-arrange the distribution of chores - an actual adult solution to him not liking what she wants to cook and her not liking what he wants to eat. He doesn’t get to just demand she cooks what he likes as if she were the hired help.</t>
  </si>
  <si>
    <t>https://www.reddit.com/r/AmItheAsshole/comments/1ax6dek/aita_for_refusing_the_cook_for_my_boyfriend/krm61g6/</t>
  </si>
  <si>
    <t>krm84wk</t>
  </si>
  <si>
    <t>02-22-2024 15:18:22</t>
  </si>
  <si>
    <t>Of course. And let's also not pretend that it's easy to leave an unhappy relationship, especially if you've got difficulties with social communication and might think _you_ are the problem, rather than the way you're being treated is wrong. </t>
  </si>
  <si>
    <t>https://www.reddit.com/r/AmItheAsshole/comments/1ax6dek/aita_for_refusing_the_cook_for_my_boyfriend/krm84wk/</t>
  </si>
  <si>
    <t>krm4zuk</t>
  </si>
  <si>
    <t>If someone was force-feeding you a spoonful of rusty nails and demanding that you swallow them before every meal I bet it wouldn't be long before you lashed out.</t>
  </si>
  <si>
    <t>https://www.reddit.com/r/AmItheAsshole/comments/1ax6dek/aita_for_refusing_the_cook_for_my_boyfriend/krm4zuk/</t>
  </si>
  <si>
    <t>krm8pyo</t>
  </si>
  <si>
    <t>02-22-2024 15:21:43</t>
  </si>
  <si>
    <t>Cooking was the task she chose to take on when they divided up the chores.
If you agree to take on cooking for two people as one of your chores, you need to be willing to make something the other person can eat.  She could also very easily adapt the meals he can eat into something she likes as well - e.g. she could make herself a pasta dish and leave some plain with butter for him before adding the other ingredients for herself.  But instead she chose cooking as her task and now uses it to treat her bf like a child.  Her issue was never with the labour of cooking itself - she was perfectly fine making two things as long as he “tried a bite” of her food as if he was a two year old.</t>
  </si>
  <si>
    <t>https://www.reddit.com/r/AmItheAsshole/comments/1ax6dek/aita_for_refusing_the_cook_for_my_boyfriend/krm8pyo/</t>
  </si>
  <si>
    <t>krm98gl</t>
  </si>
  <si>
    <t>They split the chores, she chose cooking and decided to do a meal for herself and a meal for him from one of his safe foods.
And then she decided that in order to him to get his meal he had to take a bite of her food which sets off his sensory issues, which she *knew would do that*.</t>
  </si>
  <si>
    <t>https://www.reddit.com/r/AmItheAsshole/comments/1ax6dek/aita_for_refusing_the_cook_for_my_boyfriend/krm98gl/</t>
  </si>
  <si>
    <t>krm5d5x</t>
  </si>
  <si>
    <t>02-22-2024 15:01:38</t>
  </si>
  <si>
    <t>It seemed intentional that she did
She's controlling an autistic person, she needs to leave for both of them</t>
  </si>
  <si>
    <t>https://www.reddit.com/r/AmItheAsshole/comments/1ax6dek/aita_for_refusing_the_cook_for_my_boyfriend/krm5d5x/</t>
  </si>
  <si>
    <t>krm2l06</t>
  </si>
  <si>
    <t>02-22-2024 14:44:28</t>
  </si>
  <si>
    <t>Then I would revise my vote to op YTA. I was being kind and thinking that maybe she didn't know, but she knew fine well that her bf has ASD and this causes issues with food, and still tried to force him to eat it when he clearly wasn't comfortable with it. Why would you make someone do that when you KNOW they find it really difficult, to the point where it triggers a meltdown? He said he couldn't eat that, this should have been the end of the conversation. IMO he has been overly accommodating to put up with the forced rule of "you must try one bite" thing.</t>
  </si>
  <si>
    <t>https://www.reddit.com/r/AmItheAsshole/comments/1ax6dek/aita_for_refusing_the_cook_for_my_boyfriend/krm2l06/</t>
  </si>
  <si>
    <t>krm1no3</t>
  </si>
  <si>
    <t>02-22-2024 14:38:32</t>
  </si>
  <si>
    <t>how was he an AH before she forced him to eat stuff he can't eat ??? She made him have a meltdown . she picked cooking as her chore even thought she knew about his Asberger . he did not ask her to cook his mom's dishes he just want dishes he can eat . I agree that Asperger isn't an excuse to be an AH but it is interessting how you are fine with her forcing someone with sensory issues to eat stuff she knows he can't eat . How is she not an AH in this situation. They agreed on the chores but she used it against him</t>
  </si>
  <si>
    <t>https://www.reddit.com/r/AmItheAsshole/comments/1ax6dek/aita_for_refusing_the_cook_for_my_boyfriend/krm1no3/</t>
  </si>
  <si>
    <t>krm3x4l</t>
  </si>
  <si>
    <t>They split chores around the house.   OPs chore is the cooking.  If someone’s allergic to nuts and you signed up to cook all of their meals — you don’t feed them nuts.   If someone has ASD, and they tell you their safe foods.  And you’ve CHOSEN to sign up to cook for them — that’s what you make them.  If OP doesn’t want to cook, then they just need to ask for a swap on chores.   It’s easy for people that don’t have sensory issues to be dismissive of them.  And that is exactly what OP is doing.  Forcing their partner into an unbearably comfortable situation every single day.  Everyone has a breaking point.</t>
  </si>
  <si>
    <t>https://www.reddit.com/r/AmItheAsshole/comments/1ax6dek/aita_for_refusing_the_cook_for_my_boyfriend/krm3x4l/</t>
  </si>
  <si>
    <t>krm2ik7</t>
  </si>
  <si>
    <t>02-22-2024 14:44:02</t>
  </si>
  <si>
    <t>AmbitiousPoetry8356</t>
  </si>
  <si>
    <t>Let me force feed you a spoonful of food you clearly don’t like before each meal and see how happy you are.</t>
  </si>
  <si>
    <t>https://www.reddit.com/r/AmItheAsshole/comments/1ax6dek/aita_for_refusing_the_cook_for_my_boyfriend/krm2ik7/</t>
  </si>
  <si>
    <t>krm5m46</t>
  </si>
  <si>
    <t>02-22-2024 15:03:09</t>
  </si>
  <si>
    <t>And she should have stopped doing the cooking when it wasn’t working for her.
They are both assholes who lack the maturity to be in a relationship with another person.</t>
  </si>
  <si>
    <t>https://www.reddit.com/r/AmItheAsshole/comments/1ax6dek/aita_for_refusing_the_cook_for_my_boyfriend/krm5m46/</t>
  </si>
  <si>
    <t>krm52sx</t>
  </si>
  <si>
    <t>02-22-2024 14:59:52</t>
  </si>
  <si>
    <t>Whether he is picky or whether his food aversion is a legitimate medical problem, either way, it’s his problem and he needs to take care of his own food from now on.
I’m also neurodivergent, I have some food issues, if my partner makes something I don’t want, I have a sandwich. I make it myself.</t>
  </si>
  <si>
    <t>https://www.reddit.com/r/AmItheAsshole/comments/1ax6dek/aita_for_refusing_the_cook_for_my_boyfriend/krm52sx/</t>
  </si>
  <si>
    <t>krm7mmy</t>
  </si>
  <si>
    <t>how is she a hired help ? They split the chores when someone is alergic you also feel like he doesn't deserve to have a meal he can eat because the alergy is imaginative ??? How is it different from an alergy ? so you tell me a person who is alergic can't demand food that doesn't make him sick ? They are changing the chores now but she did agree to cook and she knew he is an Asperger</t>
  </si>
  <si>
    <t>https://www.reddit.com/r/AmItheAsshole/comments/1ax6dek/aita_for_refusing_the_cook_for_my_boyfriend/krm7mmy/</t>
  </si>
  <si>
    <t>krm6tht</t>
  </si>
  <si>
    <t>02-22-2024 15:10:29</t>
  </si>
  <si>
    <t>Except he never demanded she cook. They split up the household chores and she *chose* cooking as one of hers, and then used it to force him to eat stuff he physically can't handle eating in order to get his actual meal in exchange.</t>
  </si>
  <si>
    <t>https://www.reddit.com/r/AmItheAsshole/comments/1ax6dek/aita_for_refusing_the_cook_for_my_boyfriend/krm6tht/</t>
  </si>
  <si>
    <t>krm57cy</t>
  </si>
  <si>
    <t>02-22-2024 15:00:38</t>
  </si>
  <si>
    <t>&gt;If someone was force-feeding
No one was force fed anything.  Stop the false narrative.  She was not making Foie Gras.</t>
  </si>
  <si>
    <t>https://www.reddit.com/r/AmItheAsshole/comments/1ax6dek/aita_for_refusing_the_cook_for_my_boyfriend/krm57cy/</t>
  </si>
  <si>
    <t>krm9fiu</t>
  </si>
  <si>
    <t>02-22-2024 15:25:53</t>
  </si>
  <si>
    <t>And she shouldn’t have told him to eat the food. But she shouldn’t be expected to cook two meals. That’s twice as much work for her, making the distribution of work inequitable.
Again, neither have the maturity to be in a relationship.</t>
  </si>
  <si>
    <t>https://www.reddit.com/r/AmItheAsshole/comments/1ax6dek/aita_for_refusing_the_cook_for_my_boyfriend/krm9fiu/</t>
  </si>
  <si>
    <t>krm37en</t>
  </si>
  <si>
    <t>02-22-2024 14:48:24</t>
  </si>
  <si>
    <t>I missed the part where she forced him to eat anything. I suggest you don’t throw around terms that are used to describe actual torture methods in a post about withdrawing the service of cooking, it’s totally inappropriate.</t>
  </si>
  <si>
    <t>https://www.reddit.com/r/AmItheAsshole/comments/1ax6dek/aita_for_refusing_the_cook_for_my_boyfriend/krm37en/</t>
  </si>
  <si>
    <t>krm3e3f</t>
  </si>
  <si>
    <t>02-22-2024 14:49:32</t>
  </si>
  <si>
    <t>No one is forcing anyone to do anything. Get a grip. Don’t use terms used to describe torture, it’s vile.</t>
  </si>
  <si>
    <t>https://www.reddit.com/r/AmItheAsshole/comments/1ax6dek/aita_for_refusing_the_cook_for_my_boyfriend/krm3e3f/</t>
  </si>
  <si>
    <t>krm66l5</t>
  </si>
  <si>
    <t>02-22-2024 15:06:38</t>
  </si>
  <si>
    <t>How is he the asshole? He did nothing wrong.
They split the chores, *she* chose cooking, and then when she decided that him eating the safe foods he was able to eat was a problem she forced him to take a bite of her food in order to get his food, which he put up with for weeks (which, in case you didn't know, dealing with sensory issues is quite difficult and deliberately triggering them every day for weeks is incredibly stressful) until he had a meltdown, which he apologized for even though it was entirely her fault for causing it.</t>
  </si>
  <si>
    <t>https://www.reddit.com/r/AmItheAsshole/comments/1ax6dek/aita_for_refusing_the_cook_for_my_boyfriend/krm66l5/</t>
  </si>
  <si>
    <t>krm5gex</t>
  </si>
  <si>
    <t>Right. The issue is she's force-feeding him a spoonful of whatever she's cooked before every meal. The issue isn't that she's cooking two meals, the issue is that she's using emotional blackmail to force the boyfriend to ignore his physical aversion so her ego isn't hurt.</t>
  </si>
  <si>
    <t>https://www.reddit.com/r/AmItheAsshole/comments/1ax6dek/aita_for_refusing_the_cook_for_my_boyfriend/krm5gex/</t>
  </si>
  <si>
    <t>krm6t59</t>
  </si>
  <si>
    <t>02-22-2024 15:10:25</t>
  </si>
  <si>
    <t>It's not \*force\* feeding but she said how she kept on at him about trying a bit until he finally agreed to do it (and clearly hated it). Not force as in foie gras but emotional force. She went on and on at him until he relented and said he'd try it.</t>
  </si>
  <si>
    <t>https://www.reddit.com/r/AmItheAsshole/comments/1ax6dek/aita_for_refusing_the_cook_for_my_boyfriend/krm6t59/</t>
  </si>
  <si>
    <t>krm9ntj</t>
  </si>
  <si>
    <t>02-22-2024 15:27:15</t>
  </si>
  <si>
    <t>Again: *she chose to do it*. It was not forced upon her.
The only one being immature is OP.</t>
  </si>
  <si>
    <t>https://www.reddit.com/r/AmItheAsshole/comments/1ax6dek/aita_for_refusing_the_cook_for_my_boyfriend/krm9ntj/</t>
  </si>
  <si>
    <t>krm3w7b</t>
  </si>
  <si>
    <t>02-22-2024 14:52:38</t>
  </si>
  <si>
    <t>It’s in the middle of the second paragraph. She decided he was going to eat a bite of her food and kept pushing it despite him refusing until he finally gave in. 
Forcing someone doesn’t have to be at gunpoint, it can also be through persistant pressure, emotional manipulation and blackmail etc until the person just gives up.</t>
  </si>
  <si>
    <t>https://www.reddit.com/r/AmItheAsshole/comments/1ax6dek/aita_for_refusing_the_cook_for_my_boyfriend/krm3w7b/</t>
  </si>
  <si>
    <t>krm3uhx</t>
  </si>
  <si>
    <t>Then how do you call it when she tells him at least try it or I won't cook anything at least give it a try and then gets upset that he spit it out because he has Aspergers and therefore sensory issues but she gets mad at him for not swollowing it so she force him to SWOLLOW IT so yeah she actually torture him knowing he has Asperger she did say he has and force him to swollow it . I don't know what you read but she clearly said she told him to swollow it</t>
  </si>
  <si>
    <t>https://www.reddit.com/r/AmItheAsshole/comments/1ax6dek/aita_for_refusing_the_cook_for_my_boyfriend/krm3uhx/</t>
  </si>
  <si>
    <t>krm3q7u</t>
  </si>
  <si>
    <t>02-22-2024 14:51:35</t>
  </si>
  <si>
    <t>Dangerous-Disaster63</t>
  </si>
  <si>
    <t>are you dumb? read the post again</t>
  </si>
  <si>
    <t>https://www.reddit.com/r/AmItheAsshole/comments/1ax6dek/aita_for_refusing_the_cook_for_my_boyfriend/krm3q7u/</t>
  </si>
  <si>
    <t>krmalzc</t>
  </si>
  <si>
    <t>02-22-2024 15:32:47</t>
  </si>
  <si>
    <t>And when it didn’t work out, they should have figured something else out.
OP clearly isn’t capable of advocating for herself.
OP’s bf is clearly not capable of advocating for himself.
People who can’t clearly communicate their needs/wants and instead let their partner steamroll them, aren’t mature enough to be in a relationship.</t>
  </si>
  <si>
    <t>https://www.reddit.com/r/AmItheAsshole/comments/1ax6dek/aita_for_refusing_the_cook_for_my_boyfriend/krmalzc/</t>
  </si>
  <si>
    <t>krm3yee</t>
  </si>
  <si>
    <t>02-22-2024 14:53:01</t>
  </si>
  <si>
    <t>Force feeding is forcing food into someone’s mouth. Where did she mention doing that? You’re dumb.</t>
  </si>
  <si>
    <t>https://www.reddit.com/r/AmItheAsshole/comments/1ax6dek/aita_for_refusing_the_cook_for_my_boyfriend/krm3yee/</t>
  </si>
  <si>
    <t>krmab98</t>
  </si>
  <si>
    <t>DjinnOfYourDreams</t>
  </si>
  <si>
    <t>Some synonyms for force include coerce and compel, its definition is "to make someone or something yield". There is no mention of forcing always being done physically. If a girl said "Eat this or I'll tell everyone you sexually assaulted me", is that forcing someone? Yes. Yes it is. Forcing isn't always physical, it can be through emotional or social blackmail. It doesn't even have to be blackmail, simply being persistent counts as forcing someone, because you're not taking "no" for an answer.</t>
  </si>
  <si>
    <t>https://www.reddit.com/r/AmItheAsshole/comments/1ax6dek/aita_for_refusing_the_cook_for_my_boyfriend/krmab98/</t>
  </si>
  <si>
    <t>1ax6hdo</t>
  </si>
  <si>
    <t>krlvdxh</t>
  </si>
  <si>
    <t>02-22-2024 13:56:51</t>
  </si>
  <si>
    <t>Mmm_hummus</t>
  </si>
  <si>
    <t>We can't judge you for your thoughts. Only actions and your part in any conflict.
I recommend you consider what you can do to drown out the noise from your end. Anything from music to soundproofing. He's never going to stop being special needs so just focus on what you can control.
NAH</t>
  </si>
  <si>
    <t>https://www.reddit.com/r/AmItheAsshole/comments/1ax6hdo/aita_for_being_super_frustrated_with_a_special/krlvdxh/</t>
  </si>
  <si>
    <t>krlxds0</t>
  </si>
  <si>
    <t>02-22-2024 14:10:33</t>
  </si>
  <si>
    <t>CartographerHot2285</t>
  </si>
  <si>
    <t>If it's anything like my brothers autism, just realise that the parents are completely powerless against it. My brother went through screaming fits for a couple years, and there's just nothing to do about them most of the time.
Invest in some solid noise cancelling headphones (preferably over ear) and a music subscription. If music distracts you too much, try some different genres (without lyrics or with lyrics you can't understand). Just the score from Lord of the Rings, or some classical music, or black metal,...
You're NTA for being frustrated, just know that the parents are a lot more frustrated about this than you.</t>
  </si>
  <si>
    <t>https://www.reddit.com/r/AmItheAsshole/comments/1ax6hdo/aita_for_being_super_frustrated_with_a_special/krlxds0/</t>
  </si>
  <si>
    <t>krlw3uo</t>
  </si>
  <si>
    <t>02-22-2024 14:01:48</t>
  </si>
  <si>
    <t>NAH. The reality of shared walls (or shared ceilings) is that there will be noise or some other nuisance.  This has been true of every apartment and duplex that I've ever lived in even though none have had special needs children living in them. 
Kid noise is the hardest because even if the parents try to keep them quiet, kids will make noise. (Try living next door to a baby or young kids.)  I mean, you could try to talk to the parents, but no guarantees even if the parents are doing their level best.  So if you talk, you need to be sympathetic. 
You'll probably get more success by investing in noise canceling headphones and/or a white noise maker or work at a coffee shop or library on some days.</t>
  </si>
  <si>
    <t>https://www.reddit.com/r/AmItheAsshole/comments/1ax6hdo/aita_for_being_super_frustrated_with_a_special/krlw3uo/</t>
  </si>
  <si>
    <t>krltiyv</t>
  </si>
  <si>
    <t>02-22-2024 13:43:46</t>
  </si>
  <si>
    <t>marilynmansonfuckme</t>
  </si>
  <si>
    <t>NAH.  You’re not an asshole for being human and having emotions.  You would only be an asshole if you did something like going over and yelling at the disabled child’s parents.</t>
  </si>
  <si>
    <t>https://www.reddit.com/r/AmItheAsshole/comments/1ax6hdo/aita_for_being_super_frustrated_with_a_special/krltiyv/</t>
  </si>
  <si>
    <t>krltmd4</t>
  </si>
  <si>
    <t>02-22-2024 13:44:27</t>
  </si>
  <si>
    <t>NAH.  I'm sure it is frustrating.  I'm not sure if there's really anything you can do about it.</t>
  </si>
  <si>
    <t>https://www.reddit.com/r/AmItheAsshole/comments/1ax6hdo/aita_for_being_super_frustrated_with_a_special/krltmd4/</t>
  </si>
  <si>
    <t>krm0ylo</t>
  </si>
  <si>
    <t>02-22-2024 14:34:04</t>
  </si>
  <si>
    <t>Nah oof. Shared walls suck. You own the home yes? Have you looked into sound proofing?</t>
  </si>
  <si>
    <t>https://www.reddit.com/r/AmItheAsshole/comments/1ax6hdo/aita_for_being_super_frustrated_with_a_special/krm0ylo/</t>
  </si>
  <si>
    <t>krm549l</t>
  </si>
  <si>
    <t>02-22-2024 15:00:06</t>
  </si>
  <si>
    <t>I imagine if those parents could do anything about those noisy and disruptive outbursts (that are louder for them on their side of the wall!), they would.
It's a challenging situation.  Perhaps one of the big downsides of sharing walls with neighbours.
NTA (for feeling frustrated) but...accept that this is the situation and don't make those parents feel even worse about their hard situation by asking them for something they'd probably also like (quiet!) and now making them feel self conscious too!</t>
  </si>
  <si>
    <t>https://www.reddit.com/r/AmItheAsshole/comments/1ax6hdo/aita_for_being_super_frustrated_with_a_special/krm549l/</t>
  </si>
  <si>
    <t>krm84yv</t>
  </si>
  <si>
    <t>YWBTA. It's understandable to be frustrated by the noise, but remember, it's not the child's fault. Their special needs likely contribute to the outbursts. Consider discussing the issue calmly with your neighbors, expressing your concerns while being empathetic to their situation. Seek potential solutions together, like soundproofing or finding ways to minimize disturbances. Compassion and communication can go a long way in resolving conflicts.</t>
  </si>
  <si>
    <t>https://www.reddit.com/r/AmItheAsshole/comments/1ax6hdo/aita_for_being_super_frustrated_with_a_special/krm84yv/</t>
  </si>
  <si>
    <t>krlt8rn</t>
  </si>
  <si>
    <t>02-22-2024 13:41:45</t>
  </si>
  <si>
    <t>NTA 
You’re allowed to feel anything. I can imagine it’s really tough. 
But I can’t imagine how much harder it is for the parents. 
Right now NTA, but if you start trying policing them then you’d become the AH. 
Do you have another room you could set up your home office in ? Can you insulate (?) your shared wall better ?
There must be solutions so maybe it’s time for you to look at those to improve your qol?</t>
  </si>
  <si>
    <t>https://www.reddit.com/r/AmItheAsshole/comments/1ax6hdo/aita_for_being_super_frustrated_with_a_special/krlt8rn/</t>
  </si>
  <si>
    <t>krlyfri</t>
  </si>
  <si>
    <t>02-22-2024 14:17:39</t>
  </si>
  <si>
    <t>Ehrlichs-Reagent</t>
  </si>
  <si>
    <t>NAH. 
On one hand you are entitled to quiet enjoyment of your home. On the other hand it is probably difficult for the parents of this special needs child. This is a tough call because as much as I would say to have compassion it is also affecting your quality of life.
A good balance might be to get to know the parents, so they can be more approachable, before you ask them to work harder on quieting down their child. I believe in solving things at the lowest level possible, vs immediately escalating things or involving agencies like the police and CPS.
It definitely sounds frustrating. You are not an asshole for wanting peace and quiet in your home and do not have to feel ashamed. You weren't disparaging the child or slandering the parents, you are expressing genuine frustration that seems valid to me.</t>
  </si>
  <si>
    <t>https://www.reddit.com/r/AmItheAsshole/comments/1ax6hdo/aita_for_being_super_frustrated_with_a_special/krlyfri/</t>
  </si>
  <si>
    <t>krluk54</t>
  </si>
  <si>
    <t>02-22-2024 13:51:07</t>
  </si>
  <si>
    <t>Open-Negotiation6232</t>
  </si>
  <si>
    <t>NTA, ask them to get things under control or start making more formal/official complaints. You're allowed to be able to enjoy/use your own home without dealing with this every day.</t>
  </si>
  <si>
    <t>https://www.reddit.com/r/AmItheAsshole/comments/1ax6hdo/aita_for_being_super_frustrated_with_a_special/krluk54/</t>
  </si>
  <si>
    <t>krm774n</t>
  </si>
  <si>
    <t>02-22-2024 15:12:46</t>
  </si>
  <si>
    <t>luckygirl131313</t>
  </si>
  <si>
    <t>I have an autistic child, but you have a right to enjoy your home, see if any hoa or building noise regulations are being violated</t>
  </si>
  <si>
    <t>https://www.reddit.com/r/AmItheAsshole/comments/1ax6hdo/aita_for_being_super_frustrated_with_a_special/krm774n/</t>
  </si>
  <si>
    <t>krm4f9e</t>
  </si>
  <si>
    <t>02-22-2024 14:55:51</t>
  </si>
  <si>
    <t>Nta why can't you just go over and ask them to keep the noise down???  Quit being such a whimp. Knock on the door and explain the situation.  You can't blame the neighbors when you haven't even made them aware of the problem. </t>
  </si>
  <si>
    <t>https://www.reddit.com/r/AmItheAsshole/comments/1ax6hdo/aita_for_being_super_frustrated_with_a_special/krm4f9e/</t>
  </si>
  <si>
    <t>krmasfe</t>
  </si>
  <si>
    <t>02-22-2024 15:33:50</t>
  </si>
  <si>
    <t>Dependent-Pea-9066</t>
  </si>
  <si>
    <t>NAH. You can feel all the compassion in the world for a child with special needs yet find it frustrating to listen to their constant outbursts. Just remember, your neighbors have a lot more to deal with. And to them, it isn’t just a screaming nuisance, it is their child who they have to see in distress daily. It must break their heart and be exhausting.</t>
  </si>
  <si>
    <t>https://www.reddit.com/r/AmItheAsshole/comments/1ax6hdo/aita_for_being_super_frustrated_with_a_special/krmasfe/</t>
  </si>
  <si>
    <t>krlynvw</t>
  </si>
  <si>
    <t>02-22-2024 14:19:08</t>
  </si>
  <si>
    <t>This is great insight. You're right, it's unlikely OP can control the parents or child. They will have to solve it in other ways.</t>
  </si>
  <si>
    <t>https://www.reddit.com/r/AmItheAsshole/comments/1ax6hdo/aita_for_being_super_frustrated_with_a_special/krlynvw/</t>
  </si>
  <si>
    <t>krmaj74</t>
  </si>
  <si>
    <t>PicklesMcpickle</t>
  </si>
  <si>
    <t>Yeah my partner and I put everything we owned in storage for years and reduce the way we lived for years to afford a house.
Because our kids are disabled and we'd heard horror stories about CPS calls and thin walls.
It was a hard way to live. </t>
  </si>
  <si>
    <t>https://www.reddit.com/r/AmItheAsshole/comments/1ax6hdo/aita_for_being_super_frustrated_with_a_special/krmaj74/</t>
  </si>
  <si>
    <t>krm4p5p</t>
  </si>
  <si>
    <t>02-22-2024 14:57:33</t>
  </si>
  <si>
    <t>mortgage_gurl</t>
  </si>
  <si>
    <t>And maybe consider adding sound proofing on the shared walls.</t>
  </si>
  <si>
    <t>https://www.reddit.com/r/AmItheAsshole/comments/1ax6hdo/aita_for_being_super_frustrated_with_a_special/krm4p5p/</t>
  </si>
  <si>
    <t>1ax6o2s</t>
  </si>
  <si>
    <t>krlv7fs</t>
  </si>
  <si>
    <t>02-22-2024 13:55:36</t>
  </si>
  <si>
    <t>arculush</t>
  </si>
  <si>
    <t>Sounds like your mother and sister are peas from the same pod and you're now spending your rent money on a therapist. You know you need to move already, so maybe just do that, but sooner.</t>
  </si>
  <si>
    <t>https://www.reddit.com/r/AmItheAsshole/comments/1ax6o2s/aita_for_ignoring_my_mothers_daily_phone_calls/krlv7fs/</t>
  </si>
  <si>
    <t>krlwm9y</t>
  </si>
  <si>
    <t>02-22-2024 14:05:20</t>
  </si>
  <si>
    <t>You have your own life to live and you deserve happiness and peace. It must be really hard to be the "stable one" in a family of chaos. You can't live your loved ones' lives for them and you aren't responsible for their happiness, blood or not. I say this coming from the place of someone whom people also use as their "therapist." If you need to take a step back from them to provide for yourself emotionally, that's just fine, and you're not doing anything morally wrong. You aren't letting them down by creating space for your peace, they will be living their lives with or without you. It's up to you whether you choose to communicate with your mom how it makes you feel that she's using you as a pseudo-therapist. It's a hard place to be in and she probably would not take it well. I've communicated with a friend of mine who was using me in a similar way that although they might feel that I have the tools to deal with their issues, I do not, and I definitely didn't have the tools to deal with their stressors on top of my own. Normal, untrained people don't compartmentalize their friends' and families' problems in the same way as actual professionals, and it actually can be harmful to both parties in some ways. Regardless, you don't deserve to have everyone else's stress bleed into your life, and whatever decision you choose will be the right one. NTA</t>
  </si>
  <si>
    <t>https://www.reddit.com/r/AmItheAsshole/comments/1ax6o2s/aita_for_ignoring_my_mothers_daily_phone_calls/krlwm9y/</t>
  </si>
  <si>
    <t>krlyquy</t>
  </si>
  <si>
    <t>02-22-2024 14:19:40</t>
  </si>
  <si>
    <t>&gt;I’m her therapist she says
As her "therapist", assign her homework and tell her you won't engage on these topics until her homework is done. If she doesn't like the homework you assign, she can hire a new therapist. CBT/DBT were my favorite for emotional regulation. 
But also, I'm curious how much of your perception of your sister has been created by your toxic ass mother. Not just how you view her now, but also in how she became the way she is now.</t>
  </si>
  <si>
    <t>https://www.reddit.com/r/AmItheAsshole/comments/1ax6o2s/aita_for_ignoring_my_mothers_daily_phone_calls/krlyquy/</t>
  </si>
  <si>
    <t>krlwphn</t>
  </si>
  <si>
    <t>02-22-2024 14:05:56</t>
  </si>
  <si>
    <t>ardent-gleaner</t>
  </si>
  <si>
    <t>NTA
You don't owe anyone your time, not even blood relatives, especially when they habitually violate your boundaries.</t>
  </si>
  <si>
    <t>https://www.reddit.com/r/AmItheAsshole/comments/1ax6o2s/aita_for_ignoring_my_mothers_daily_phone_calls/krlwphn/</t>
  </si>
  <si>
    <t>krlzlcn</t>
  </si>
  <si>
    <t>02-22-2024 14:25:12</t>
  </si>
  <si>
    <t>plswaitforme</t>
  </si>
  <si>
    <t>NTA. Your mom is a narcissist</t>
  </si>
  <si>
    <t>https://www.reddit.com/r/AmItheAsshole/comments/1ax6o2s/aita_for_ignoring_my_mothers_daily_phone_calls/krlzlcn/</t>
  </si>
  <si>
    <t>krm0ong</t>
  </si>
  <si>
    <t>02-22-2024 14:32:17</t>
  </si>
  <si>
    <t>bamf1701</t>
  </si>
  <si>
    <t>NTA. It is incredibly unfair for your mother to call you her therapist. A real therapist has the training to not only properly treat their patients, but the training to protect themselves from the emotional weight their patients place on them. You have none of this, and the stress your mother is putting on you, as you can tell, is threatening to burn you out. 
Do not feel bad about not being able to “handle” it better - you do not have the training to handle this kind of pressure. Your mother is being selfish putting this pressure on someone without the skills to deal with it.</t>
  </si>
  <si>
    <t>https://www.reddit.com/r/AmItheAsshole/comments/1ax6o2s/aita_for_ignoring_my_mothers_daily_phone_calls/krm0ong/</t>
  </si>
  <si>
    <t>"Craptain [159]"</t>
  </si>
  <si>
    <t>krlv04d</t>
  </si>
  <si>
    <t>02-22-2024 13:54:10</t>
  </si>
  <si>
    <t>Gonebabythoughts</t>
  </si>
  <si>
    <t>NTA 
You seem to have the most balanced view of life out of anyone in the family, and that’s not an easy position to be in. It also sounds like you’re trying to use the right language in setting boundaries and your mom can’t hear it. 
Keep doing what you are doing.</t>
  </si>
  <si>
    <t>https://www.reddit.com/r/AmItheAsshole/comments/1ax6o2s/aita_for_ignoring_my_mothers_daily_phone_calls/krlv04d/</t>
  </si>
  <si>
    <t>"Commander in Cheeks [288]"</t>
  </si>
  <si>
    <t>krm4tbx</t>
  </si>
  <si>
    <t>02-22-2024 14:58:16</t>
  </si>
  <si>
    <t>Yrene_IV</t>
  </si>
  <si>
    <t>NTA, but not the best way to deal with this. 
Your mother could be a narcissist and faking this hurt. I can’t imagine someone who is not mentally ill (and I don’t mean the toll that losing contact with daughter and grandkids can have on a sane’s person mental health) to scream and cry hysterically every day for 2 years+. That’s attention seeking and victim playing, in my view. No matter how affected you are, you do that for a while and then you look for better ways of coping and continuing to live. I second what others have said on checking yourself on the perception you have of your sister and how much of that comes from things your mother said. I have seen this up close: a narcissistic mother who manipulated her whole family her whole life and turned her children against each other, until they started talking and figured out it was the mom who was lying and making them villains to each other. 
There are 2 possibilities: your mother lied and manipulated and your sister got away as a way to protect herself and her family from your family, or your sister ALSO has a mental illness (as several as you think or not as severe and to get better she cut ties to some of her triggers).
Either way, your mother is clearly trying to control you. She is refusing to seek therapy and she straight up tells you she is expecting you to be her therapists d to carry her emotional burden (despite you correctly refusing) and be available to her whenever she feels bad, but doesn’t want to move an inch to work on it. 
I might be biased, as this has hit close to home, but the best way to deal with this is to make a plan to become independent financially from her (move out of her house) and to set boundaries and expectations in your relationship with your mother. Tell her you can’t talk on the phone daily. Set a frequency you are comfortable with and tell her that out side of that agreed tine, (eg. every Sunday), she can call for emergencies (illness/accidents/death, etc.). Another thing that helps is for YOu to initiate the call. You can also tell her you don’t want to talk to her about X subject and stick to non-triggering things and when she brings up the subject (cause she will), remind her and/or change the subject. You will always want to have a relationship with your mother (otherwise you will feel guilty and guilt is really corrosive. I believe you’re already experiencing guilt and that is why you are here) and talk to her from time to time, but YOU have to protect yourself by setting boundaries and protecting them. This is what worked for the cases I’ve seen.</t>
  </si>
  <si>
    <t>https://www.reddit.com/r/AmItheAsshole/comments/1ax6o2s/aita_for_ignoring_my_mothers_daily_phone_calls/krm4tbx/</t>
  </si>
  <si>
    <t>krm3xzh</t>
  </si>
  <si>
    <t>02-22-2024 14:52:57</t>
  </si>
  <si>
    <t>Yta for not shutting your mother down and letting her behavior continue.  Grow a spine </t>
  </si>
  <si>
    <t>https://www.reddit.com/r/AmItheAsshole/comments/1ax6o2s/aita_for_ignoring_my_mothers_daily_phone_calls/krm3xzh/</t>
  </si>
  <si>
    <t>krm8dvw</t>
  </si>
  <si>
    <t>02-22-2024 15:19:48</t>
  </si>
  <si>
    <t>NTA. Boundaries are crucial for your well-being. It's understandable to need distance from toxic dynamics, especially for your mental health. Keep prioritizing your own peace.</t>
  </si>
  <si>
    <t>https://www.reddit.com/r/AmItheAsshole/comments/1ax6o2s/aita_for_ignoring_my_mothers_daily_phone_calls/krm8dvw/</t>
  </si>
  <si>
    <t>krm99rd</t>
  </si>
  <si>
    <t>02-22-2024 15:24:56</t>
  </si>
  <si>
    <t>I suspect your therapist had some advice on this. Follow it.</t>
  </si>
  <si>
    <t>https://www.reddit.com/r/AmItheAsshole/comments/1ax6o2s/aita_for_ignoring_my_mothers_daily_phone_calls/krm99rd/</t>
  </si>
  <si>
    <t>krlucmz</t>
  </si>
  <si>
    <t>02-22-2024 13:49:40</t>
  </si>
  <si>
    <t>EconomyReference3193</t>
  </si>
  <si>
    <t>YTA. Get your head out of your behind and realize what has been going on. Your sister cut ties because your MOTHER is toxic. Your mother has also turned you against her. And you call your sister mentally ill and yet you don't even list examples of anything she is doing that would justify that accusation nor do you list anything that would justify you reported her to CPS.</t>
  </si>
  <si>
    <t>https://www.reddit.com/r/AmItheAsshole/comments/1ax6o2s/aita_for_ignoring_my_mothers_daily_phone_calls/krlucmz/</t>
  </si>
  <si>
    <t>krlx5sk</t>
  </si>
  <si>
    <t>02-22-2024 14:09:02</t>
  </si>
  <si>
    <t>YTA, to yourself. I mean I get it that circumstances can be rough but you've had a year to move away from your parents or to begin having proper boundaries. You've done neither of those things and therefore do not garner any sympathy from me.
I have a mother similar to yours but went to therapy, read self-help books and studied psychology to better be able to deal with my mother. It largely centers around limiting contact and not allowing her to get me to react emotionally. So it is encouraging to know you've at least started on that process. I wish you the best, as it isn't an easy process.
Also, in the interest of not being a complete judgmental dick, I would like to offer some insight here. Study the gray rock method, it sounds quite appropriate for this scenario.</t>
  </si>
  <si>
    <t>https://www.reddit.com/r/AmItheAsshole/comments/1ax6o2s/aita_for_ignoring_my_mothers_daily_phone_calls/krlx5sk/</t>
  </si>
  <si>
    <t>krm7662</t>
  </si>
  <si>
    <t>02-22-2024 15:12:36</t>
  </si>
  <si>
    <t>Ok_Play2364</t>
  </si>
  <si>
    <t>Don't blame you for ignoring your mom, but, OMG, you moved into your parents property so you could achieve your travel goals?</t>
  </si>
  <si>
    <t>https://www.reddit.com/r/AmItheAsshole/comments/1ax6o2s/aita_for_ignoring_my_mothers_daily_phone_calls/krm7662/</t>
  </si>
  <si>
    <t>krm9w7n</t>
  </si>
  <si>
    <t>02-22-2024 15:28:37</t>
  </si>
  <si>
    <t>NanaLeonie</t>
  </si>
  <si>
    <t>NTA. A minutes daily on the phone with your mom isn’t unreasonable. Being her “therapist” while she verbally vomits acid on you will destroy you.  If your mother ignores your gentle &amp; compassionate words, you will have to be more assertive, perhaps even aggressive in shutting her down. To be brutally honest, imho, your mom is enjoying your attention too much. Is enjoying the wrong word? Think carefully.</t>
  </si>
  <si>
    <t>https://www.reddit.com/r/AmItheAsshole/comments/1ax6o2s/aita_for_ignoring_my_mothers_daily_phone_calls/krm9w7n/</t>
  </si>
  <si>
    <t>"Professor Emeritass [72]"</t>
  </si>
  <si>
    <t>krlyq0m</t>
  </si>
  <si>
    <t>02-22-2024 14:19:31</t>
  </si>
  <si>
    <t>visveryveryextra</t>
  </si>
  <si>
    <t>Thank you. I appreciate the advice and am saving as much as humanly possible(not spending on ANY extras aside from therapy) in order to speed the moving process up. Totally agree and highly appreciated response.</t>
  </si>
  <si>
    <t>https://www.reddit.com/r/AmItheAsshole/comments/1ax6o2s/aita_for_ignoring_my_mothers_daily_phone_calls/krlyq0m/</t>
  </si>
  <si>
    <t>krlyz3e</t>
  </si>
  <si>
    <t>02-22-2024 14:21:10</t>
  </si>
  <si>
    <t>Thank you 🥹 I REALLY appreciate it. And you are so correct! Thank you times a billion.</t>
  </si>
  <si>
    <t>https://www.reddit.com/r/AmItheAsshole/comments/1ax6o2s/aita_for_ignoring_my_mothers_daily_phone_calls/krlyz3e/</t>
  </si>
  <si>
    <t>krm2337</t>
  </si>
  <si>
    <t>02-22-2024 14:41:17</t>
  </si>
  <si>
    <t>I see 100% what you’re saying and appreciate the input … my view of my sister is based solely on my own experiences though. While dealing more closely with my mother has allowed me to have more compassion for my sister, I do believe my sister is in need of help. I commented some examples of my sisters behavior replying to someone else if you’d like to view it, I don’t know how to attach it here… thank you for your time.</t>
  </si>
  <si>
    <t>https://www.reddit.com/r/AmItheAsshole/comments/1ax6o2s/aita_for_ignoring_my_mothers_daily_phone_calls/krm2337/</t>
  </si>
  <si>
    <t>krm1rs8</t>
  </si>
  <si>
    <t>02-22-2024 14:39:17</t>
  </si>
  <si>
    <t>I said I’m NOT your therapist in the post. I don’t pretend to be anyone’s therapist.</t>
  </si>
  <si>
    <t>https://www.reddit.com/r/AmItheAsshole/comments/1ax6o2s/aita_for_ignoring_my_mothers_daily_phone_calls/krm1rs8/</t>
  </si>
  <si>
    <t>krlz1na</t>
  </si>
  <si>
    <t>02-22-2024 14:21:37</t>
  </si>
  <si>
    <t>Thank you. I needed to post/hear this. I appreciate your input</t>
  </si>
  <si>
    <t>https://www.reddit.com/r/AmItheAsshole/comments/1ax6o2s/aita_for_ignoring_my_mothers_daily_phone_calls/krlz1na/</t>
  </si>
  <si>
    <t>krm26yn</t>
  </si>
  <si>
    <t>02-22-2024 14:41:59</t>
  </si>
  <si>
    <t>Thank you for your input. I will look into that.</t>
  </si>
  <si>
    <t>https://www.reddit.com/r/AmItheAsshole/comments/1ax6o2s/aita_for_ignoring_my_mothers_daily_phone_calls/krm26yn/</t>
  </si>
  <si>
    <t>krm6y1t</t>
  </si>
  <si>
    <t>02-22-2024 15:11:15</t>
  </si>
  <si>
    <t>Thank you ❤️ I appreciate this perspective</t>
  </si>
  <si>
    <t>https://www.reddit.com/r/AmItheAsshole/comments/1ax6o2s/aita_for_ignoring_my_mothers_daily_phone_calls/krm6y1t/</t>
  </si>
  <si>
    <t>krlyhm3</t>
  </si>
  <si>
    <t>02-22-2024 14:18:00</t>
  </si>
  <si>
    <t>I appreciate the kind words and advice. Thank you.</t>
  </si>
  <si>
    <t>https://www.reddit.com/r/AmItheAsshole/comments/1ax6o2s/aita_for_ignoring_my_mothers_daily_phone_calls/krlyhm3/</t>
  </si>
  <si>
    <t>krm64j3</t>
  </si>
  <si>
    <t>02-22-2024 15:06:17</t>
  </si>
  <si>
    <t>Thank you so much. I appreciate this input a lot !</t>
  </si>
  <si>
    <t>https://www.reddit.com/r/AmItheAsshole/comments/1ax6o2s/aita_for_ignoring_my_mothers_daily_phone_calls/krm64j3/</t>
  </si>
  <si>
    <t>krma26k</t>
  </si>
  <si>
    <t>Thank you, I appreciate it</t>
  </si>
  <si>
    <t>https://www.reddit.com/r/AmItheAsshole/comments/1ax6o2s/aita_for_ignoring_my_mothers_daily_phone_calls/krma26k/</t>
  </si>
  <si>
    <t>krluzyi</t>
  </si>
  <si>
    <t>02-22-2024 13:54:08</t>
  </si>
  <si>
    <t>UnitedAd8751</t>
  </si>
  <si>
    <t>Are you the sister??  Or did we just read different posts?</t>
  </si>
  <si>
    <t>https://www.reddit.com/r/AmItheAsshole/comments/1ax6o2s/aita_for_ignoring_my_mothers_daily_phone_calls/krluzyi/</t>
  </si>
  <si>
    <t>krlwbos</t>
  </si>
  <si>
    <t>02-22-2024 14:03:19</t>
  </si>
  <si>
    <t>itsachickensalad_</t>
  </si>
  <si>
    <t>She's NTA her mom and sister are</t>
  </si>
  <si>
    <t>https://www.reddit.com/r/AmItheAsshole/comments/1ax6o2s/aita_for_ignoring_my_mothers_daily_phone_calls/krlwbos/</t>
  </si>
  <si>
    <t>krm0tkp</t>
  </si>
  <si>
    <t>Examples: 
She is ten years my senior and physically abused me as a child (hitting, hair-pulling, holding down etc) but I know you think that may be normal amongst sibling but when I was 5 she was 15 BRO. She also allowed her teenage boyfriend to partake in the bullying.
She was never able to hold a job or a friendship, she was only able to get married by playing a character to my BIL who was based highly on my character. For years. Once they were married, she began behaving as herself.
She allowed and encouraged her children to masterbate publicly. Shunning/fighting with anyone who told her that may not be the healthiest of ideas.
She became agoraphobic at some point, not leaving the house for over a year and refusing any help for it. Her children were also not permitted to leave the house. As a family we consulted multiple doctors but of course, she was a master at manipulating/ pretending and would always make the doctors think we were exaggerating, she was extremely dishonest. 
She decided at some point that I was diagnosed with schizophrenia and started telling family members about it, when confronted, doubled down, and insisted to ME that “the black doctor you had diagnosed you, you don’t remember?” I had never seen a therapist at that point, had never been diagnosed with anything and would quite literally NEVER describe a doctor as “black” it’s just not the way I talk. She then proceeded to tell my entire family (cousins, parents) this was true even after confronted. 
She was openly mean and judge mental to both every friend I ever brought around her and I think spoke approximately ten words total to my husband then entire 15 years we’ve been together (minus two years no contact). 
Is that enough? Or shall I go on?</t>
  </si>
  <si>
    <t>https://www.reddit.com/r/AmItheAsshole/comments/1ax6o2s/aita_for_ignoring_my_mothers_daily_phone_calls/krm0tkp/</t>
  </si>
  <si>
    <t>krlvzyc</t>
  </si>
  <si>
    <t>she said she felt compelled to report her, not that she did.</t>
  </si>
  <si>
    <t>https://www.reddit.com/r/AmItheAsshole/comments/1ax6o2s/aita_for_ignoring_my_mothers_daily_phone_calls/krlvzyc/</t>
  </si>
  <si>
    <t>krlv14s</t>
  </si>
  <si>
    <t>02-22-2024 13:54:22</t>
  </si>
  <si>
    <t>HomeworkVisual128</t>
  </si>
  <si>
    <t>This. It sounds a lot like the sister was taking the brunt of this behavior. The mom didn't turn into this person on a dime.</t>
  </si>
  <si>
    <t>https://www.reddit.com/r/AmItheAsshole/comments/1ax6o2s/aita_for_ignoring_my_mothers_daily_phone_calls/krlv14s/</t>
  </si>
  <si>
    <t>krlz83w</t>
  </si>
  <si>
    <t>02-22-2024 14:22:48</t>
  </si>
  <si>
    <t>Thank you and I opened myself up for help so I completely welcome the advice. I will absolutely look into it and highly appreciate the input!</t>
  </si>
  <si>
    <t>https://www.reddit.com/r/AmItheAsshole/comments/1ax6o2s/aita_for_ignoring_my_mothers_daily_phone_calls/krlz83w/</t>
  </si>
  <si>
    <t>krm7q0q</t>
  </si>
  <si>
    <t>lol yes, amazingly dumb decision. We were ok financially but wanted to travel more. Assumed lower rent would help us achieve that. All it has done has completely stressed me out and hardly helped us to travel more (which is both of our major life goals).</t>
  </si>
  <si>
    <t>https://www.reddit.com/r/AmItheAsshole/comments/1ax6o2s/aita_for_ignoring_my_mothers_daily_phone_calls/krm7q0q/</t>
  </si>
  <si>
    <t>krm2j0y</t>
  </si>
  <si>
    <t>02-22-2024 14:44:07</t>
  </si>
  <si>
    <t>I don't doubt that she's in need of help. I'm just curious how much of that was caused by your mother. Trauma from parents can manifest in some insane ways.</t>
  </si>
  <si>
    <t>https://www.reddit.com/r/AmItheAsshole/comments/1ax6o2s/aita_for_ignoring_my_mothers_daily_phone_calls/krm2j0y/</t>
  </si>
  <si>
    <t>krm28g1</t>
  </si>
  <si>
    <t>02-22-2024 14:42:15</t>
  </si>
  <si>
    <t>I know but you also said she refuses to hear you when you say you're not, so lean into it instead.</t>
  </si>
  <si>
    <t>https://www.reddit.com/r/AmItheAsshole/comments/1ax6o2s/aita_for_ignoring_my_mothers_daily_phone_calls/krm28g1/</t>
  </si>
  <si>
    <t>krm9vpx</t>
  </si>
  <si>
    <t>02-22-2024 15:28:32</t>
  </si>
  <si>
    <t>OUCH!!
Your sister needs help, she could be messed up like this because the way she was raised by your mother who also needs help.  If she doesn't allow the kids to leave the house, you do need to have a welfare check for them at least.   
Your mother needs a real therapist.  You are 100% right when you told her you are not her therapist.  Does your mother understand she is a problem with her behavior?  Has your mother always been this way?  
Before I escaped my ex, I was a completely different person.  Once I got away and had several years of counseling and some medication to help me.  I am much better now, and my home is full of peace.  My kids come and visit often.  I would describe my life as fulfilling and blissful.  
NTA but try to make your mom understand she is destroying your relationship expecting you to be the therapist.</t>
  </si>
  <si>
    <t>https://www.reddit.com/r/AmItheAsshole/comments/1ax6o2s/aita_for_ignoring_my_mothers_daily_phone_calls/krm9vpx/</t>
  </si>
  <si>
    <t>krm1j8d</t>
  </si>
  <si>
    <t>02-22-2024 14:37:44</t>
  </si>
  <si>
    <t>I did not report her to cps, I only sought their advice</t>
  </si>
  <si>
    <t>https://www.reddit.com/r/AmItheAsshole/comments/1ax6o2s/aita_for_ignoring_my_mothers_daily_phone_calls/krm1j8d/</t>
  </si>
  <si>
    <t>krm5jmb</t>
  </si>
  <si>
    <t>02-22-2024 15:02:44</t>
  </si>
  <si>
    <t>Oh I totally agree that my mother’s behavior influenced her behavior and it does give me empathy for her. Just for the sake of 100% honesty though my sister is a thousand times worse than my mother. My mother can be tolerated. Although I feel for my sister she also focuses on hating me personally so there’s not much I can do in ways of having a friendship there.</t>
  </si>
  <si>
    <t>https://www.reddit.com/r/AmItheAsshole/comments/1ax6o2s/aita_for_ignoring_my_mothers_daily_phone_calls/krm5jmb/</t>
  </si>
  <si>
    <t>krm5754</t>
  </si>
  <si>
    <t>02-22-2024 15:00:36</t>
  </si>
  <si>
    <t>Ha awesome, I misunderstood but absolutely solid advice, thank you !</t>
  </si>
  <si>
    <t>https://www.reddit.com/r/AmItheAsshole/comments/1ax6o2s/aita_for_ignoring_my_mothers_daily_phone_calls/krm5754/</t>
  </si>
  <si>
    <t>krl2fgf</t>
  </si>
  <si>
    <t>02-22-2024 09:18:06</t>
  </si>
  <si>
    <t>Ready-Replacement181</t>
  </si>
  <si>
    <t>NTA, your partner needs to grow up and learn to regulate his own emotions, there's clear favouritism here.  How is his relationship with his kids from his first marriage? Your daughter knows that by niggling her brother she won't get consequences. </t>
  </si>
  <si>
    <t>https://www.reddit.com/r/AmItheAsshole/comments/1ax22es/aita_if_i_leave_my_little_boy_with_my_parents/krl2fgf/</t>
  </si>
  <si>
    <t>krl436v</t>
  </si>
  <si>
    <t>02-22-2024 09:38:46</t>
  </si>
  <si>
    <t>Sexy_Worm</t>
  </si>
  <si>
    <t>Nta. There is clearly underlying issues regarding your son, if not handled appropriately, this can very well escalate to bigger issues, which will be harder to correct once older. You say he has a hard time regulating his emotions, but it also seems that your partner struggles in the same area, especially if his first reaction would be to snatch off your son n throw his ice cream on the floor. I'm not excusing your sons behaviour but I can understand if there is something else going on with him.
You really need to have a proper conversation with your partner and discuss all of this in full and come to an understanding and arrangements that will benefit everyone.</t>
  </si>
  <si>
    <t>https://www.reddit.com/r/AmItheAsshole/comments/1ax22es/aita_if_i_leave_my_little_boy_with_my_parents/krl436v/</t>
  </si>
  <si>
    <t>krlasdf</t>
  </si>
  <si>
    <t>02-22-2024 10:58:19</t>
  </si>
  <si>
    <t>Bruja27</t>
  </si>
  <si>
    <t>ESH. Your husband for having emotional maturity of a toddler, you for not dealing with your son's issues. This kid needs psychological evaluation like yesterday.</t>
  </si>
  <si>
    <t>https://www.reddit.com/r/AmItheAsshole/comments/1ax22es/aita_if_i_leave_my_little_boy_with_my_parents/krlasdf/</t>
  </si>
  <si>
    <t>krl77da</t>
  </si>
  <si>
    <t>02-22-2024 10:16:48</t>
  </si>
  <si>
    <t>Aromatic-Creme-2128</t>
  </si>
  <si>
    <t>YTA. Co-parenting means mutual decisions, pal. Your kid ain't a ping-pong ball. Have a real talk with your hubby, sort this</t>
  </si>
  <si>
    <t>https://www.reddit.com/r/AmItheAsshole/comments/1ax22es/aita_if_i_leave_my_little_boy_with_my_parents/krl77da/</t>
  </si>
  <si>
    <t>krl3ouf</t>
  </si>
  <si>
    <t>02-22-2024 09:33:49</t>
  </si>
  <si>
    <t>Old_Satisfaction2319</t>
  </si>
  <si>
    <t>YTA. If you consider your husband an equal partner and that he treats your children well overall, you are not the only one with power of decision over them. He should be the primary caretaker over your parents. But if you consider that he doesn't treat your son well, YTA for avoiding the issue, not working it out with your partner, avoiding confrontation and not protecting your child better. You are not avoiding confrontation with this, because if my partner did this and disregarded me this way as a mother, you can bet there will be confrontation.</t>
  </si>
  <si>
    <t>https://www.reddit.com/r/AmItheAsshole/comments/1ax22es/aita_if_i_leave_my_little_boy_with_my_parents/krl3ouf/</t>
  </si>
  <si>
    <t>krl2uty</t>
  </si>
  <si>
    <t>02-22-2024 09:23:19</t>
  </si>
  <si>
    <t>RelationFit539</t>
  </si>
  <si>
    <t>YTA, but only very very slightly. You are both equal parents to your children, and you shouldn’t make care decisions unilaterally. He is equally their parent and if he would like to care for them while you’re gone, it’s kind of an AH move to prevent him. 
That being said, if you have concern that his behavior is abusive or unsafe for the children, unilateral action is necessary. From what I’ve read here, that doesn’t seem to be the case, but you’d know better than I!</t>
  </si>
  <si>
    <t>https://www.reddit.com/r/AmItheAsshole/comments/1ax22es/aita_if_i_leave_my_little_boy_with_my_parents/krl2uty/</t>
  </si>
  <si>
    <t>krl2iho</t>
  </si>
  <si>
    <t>02-22-2024 09:19:08</t>
  </si>
  <si>
    <t>Protective-mama1984</t>
  </si>
  <si>
    <t>YTA. He is just as much your sons parent as you are and even if you did take him to your parents his father would have every right to get him from your parents.
Also you should be saying ‘our little boy’ not ‘my little boy’</t>
  </si>
  <si>
    <t>https://www.reddit.com/r/AmItheAsshole/comments/1ax22es/aita_if_i_leave_my_little_boy_with_my_parents/krl2iho/</t>
  </si>
  <si>
    <t>krl2stj</t>
  </si>
  <si>
    <t>02-22-2024 09:22:38</t>
  </si>
  <si>
    <t>Dogmother123</t>
  </si>
  <si>
    <t>YTA if you don't discuss this with your partner.
This is his son too and if you have concerns about his parenting you need to sit down and discuss this.</t>
  </si>
  <si>
    <t>https://www.reddit.com/r/AmItheAsshole/comments/1ax22es/aita_if_i_leave_my_little_boy_with_my_parents/krl2stj/</t>
  </si>
  <si>
    <t>"Professor Emeritass [79]"</t>
  </si>
  <si>
    <t>krl63kt</t>
  </si>
  <si>
    <t>02-22-2024 10:03:32</t>
  </si>
  <si>
    <t>Special-Stage13</t>
  </si>
  <si>
    <t>NTA.
You have exams and your husband has a business. No need to complicate it beyond those simple facts.</t>
  </si>
  <si>
    <t>https://www.reddit.com/r/AmItheAsshole/comments/1ax22es/aita_if_i_leave_my_little_boy_with_my_parents/krl63kt/</t>
  </si>
  <si>
    <t>krlm27f</t>
  </si>
  <si>
    <t>02-22-2024 12:47:06</t>
  </si>
  <si>
    <t>SwedishFicca</t>
  </si>
  <si>
    <t>Your partner is a fucking jerk. To throw away your kid's ice cream like that?! Way too far! His sister provoked him into throwing away her ice cream. She started it. Maybe try teaching her boundaries. I would have snapped too. Your partner is honestly a bully. If i had a kid and my partner treated my kid that way, the partner would be out in seconds or we'd have  a serious ass discussion which is what you need to have with him. If you don't then YTA</t>
  </si>
  <si>
    <t>https://www.reddit.com/r/AmItheAsshole/comments/1ax22es/aita_if_i_leave_my_little_boy_with_my_parents/krlm27f/</t>
  </si>
  <si>
    <t>krl3xvp</t>
  </si>
  <si>
    <t>02-22-2024 09:36:54</t>
  </si>
  <si>
    <t>greggery</t>
  </si>
  <si>
    <t>ESH. While you're clearly trying to do what's best for your son, you and your husband need to get on the same page and realise you're both parenting both kids. He doesn't get to just choose one over the other because they're ahead of their sibling developmentally, and you need to stop enabling him to do so. You both also need to work together on getting your daughter to stop picking in her brother.</t>
  </si>
  <si>
    <t>https://www.reddit.com/r/AmItheAsshole/comments/1ax22es/aita_if_i_leave_my_little_boy_with_my_parents/krl3xvp/</t>
  </si>
  <si>
    <t>krlris1</t>
  </si>
  <si>
    <t>02-22-2024 13:29:20</t>
  </si>
  <si>
    <t>RLS2023</t>
  </si>
  <si>
    <t>Esh - there are two involved parents - what right do you alone have to make a choice?  You want to have a relationship with this man but be the sole decision maker re kids?  This situation is problematic and dividing your kids is also problematic.  Also, you say your 6 your old lashes out and only wants mom - wouldn't that same behaviour apply at your parents?  At six, he needs to understand mom won't always be around.  Moms work/go to school/go to an appointment etc.  He's 6!  Also, your daughter niggling son - that's on both parents.  I feel neither of you are supporting your kids on concerning behaviours.  What kind of family structure do you want to be in?  Mother coddles son, division between kids (which will further happen if they are in different places when you are not there), father who doesn't know how to handle son's lashing out/tantrums.  I am being a bit harsh but the decision making is very concerning.  You both need parenting classes.</t>
  </si>
  <si>
    <t>https://www.reddit.com/r/AmItheAsshole/comments/1ax22es/aita_if_i_leave_my_little_boy_with_my_parents/krlris1/</t>
  </si>
  <si>
    <t>krm1y66</t>
  </si>
  <si>
    <t>02-22-2024 14:40:25</t>
  </si>
  <si>
    <t>74Magick</t>
  </si>
  <si>
    <t>NTA</t>
  </si>
  <si>
    <t>https://www.reddit.com/r/AmItheAsshole/comments/1ax22es/aita_if_i_leave_my_little_boy_with_my_parents/krm1y66/</t>
  </si>
  <si>
    <t>krlpj4w</t>
  </si>
  <si>
    <t>02-22-2024 13:14:34</t>
  </si>
  <si>
    <t>Yeah, he needs parenting classes devoted to kids on the spectrum. And some empathy</t>
  </si>
  <si>
    <t>https://www.reddit.com/r/AmItheAsshole/comments/1ax22es/aita_if_i_leave_my_little_boy_with_my_parents/krlpj4w/</t>
  </si>
  <si>
    <t>krl2tb2</t>
  </si>
  <si>
    <t>02-22-2024 09:22:49</t>
  </si>
  <si>
    <t>He used to favour the 17yr old over everyone but these days it’s evened out</t>
  </si>
  <si>
    <t>https://www.reddit.com/r/AmItheAsshole/comments/1ax22es/aita_if_i_leave_my_little_boy_with_my_parents/krl2tb2/</t>
  </si>
  <si>
    <t>krl37j6</t>
  </si>
  <si>
    <t>02-22-2024 09:27:46</t>
  </si>
  <si>
    <t>I just want to add
I have discussed my partners attitude and his parent behaviour towards our son with him multiple times and it’s only changes for a few days if I’m home then he slips back into old habits</t>
  </si>
  <si>
    <t>https://www.reddit.com/r/AmItheAsshole/comments/1ax22es/aita_if_i_leave_my_little_boy_with_my_parents/krl37j6/</t>
  </si>
  <si>
    <t>krlsimn</t>
  </si>
  <si>
    <t>02-22-2024 13:36:33</t>
  </si>
  <si>
    <t>There is a need, he can't cope with him when he acts out. </t>
  </si>
  <si>
    <t>https://www.reddit.com/r/AmItheAsshole/comments/1ax22es/aita_if_i_leave_my_little_boy_with_my_parents/krlsimn/</t>
  </si>
  <si>
    <t>krlrs6d</t>
  </si>
  <si>
    <t>02-22-2024 13:31:16</t>
  </si>
  <si>
    <t>Exactly 100%</t>
  </si>
  <si>
    <t>https://www.reddit.com/r/AmItheAsshole/comments/1ax22es/aita_if_i_leave_my_little_boy_with_my_parents/krlrs6d/</t>
  </si>
  <si>
    <t>krl3cqa</t>
  </si>
  <si>
    <t>02-22-2024 09:29:35</t>
  </si>
  <si>
    <t>How is his relationship with them? </t>
  </si>
  <si>
    <t>https://www.reddit.com/r/AmItheAsshole/comments/1ax22es/aita_if_i_leave_my_little_boy_with_my_parents/krl3cqa/</t>
  </si>
  <si>
    <t>krl3ixc</t>
  </si>
  <si>
    <t>02-22-2024 09:31:45</t>
  </si>
  <si>
    <t>Good these days now they are teenagers wasn’t great when they were little his behaviour was much the same to his 15 yr old as it is out 6yr old</t>
  </si>
  <si>
    <t>https://www.reddit.com/r/AmItheAsshole/comments/1ax22es/aita_if_i_leave_my_little_boy_with_my_parents/krl3ixc/</t>
  </si>
  <si>
    <t>krl4n5i</t>
  </si>
  <si>
    <t>02-22-2024 09:45:42</t>
  </si>
  <si>
    <t>Okay so he clearly has favourites in his children, which is wrong. This is going to create another load of issues when kids are growing up. I would suggest your husband sees a therapist because if this left he's going to kids that want nothing to do with him. </t>
  </si>
  <si>
    <t>https://www.reddit.com/r/AmItheAsshole/comments/1ax22es/aita_if_i_leave_my_little_boy_with_my_parents/krl4n5i/</t>
  </si>
  <si>
    <t>krl8xgx</t>
  </si>
  <si>
    <t>02-22-2024 10:37:05</t>
  </si>
  <si>
    <t>lostrandomdude</t>
  </si>
  <si>
    <t>Can you honestly say parents don't have favourites.
All parents have their favourite child, it's just the way it is. My parents both favoured by younger brother and even my younger sister was more preferred than me. That's not to say they didn't treat me well, but they just preferred my younger siblings.</t>
  </si>
  <si>
    <t>https://www.reddit.com/r/AmItheAsshole/comments/1ax22es/aita_if_i_leave_my_little_boy_with_my_parents/krl8xgx/</t>
  </si>
  <si>
    <t>krlmfs5</t>
  </si>
  <si>
    <t>02-22-2024 12:50:09</t>
  </si>
  <si>
    <t>Then you shouldn't have more than one kid if you're gonna favoritize.</t>
  </si>
  <si>
    <t>https://www.reddit.com/r/AmItheAsshole/comments/1ax22es/aita_if_i_leave_my_little_boy_with_my_parents/krlmfs5/</t>
  </si>
  <si>
    <t>krm4s6w</t>
  </si>
  <si>
    <t>02-22-2024 14:58:05</t>
  </si>
  <si>
    <t>Kind-Show-9519</t>
  </si>
  <si>
    <t>I have four kids, and I do not have a favorite. I have a least favorite to deal with... as she's 13 (angry, hormonal, knows everything, and her opinion is the only one that matters) going on 35, but I love each one of them the same.</t>
  </si>
  <si>
    <t>https://www.reddit.com/r/AmItheAsshole/comments/1ax22es/aita_if_i_leave_my_little_boy_with_my_parents/krm4s6w/</t>
  </si>
  <si>
    <t>krhg3z4</t>
  </si>
  <si>
    <t>02-21-2024 18:19:40</t>
  </si>
  <si>
    <t>Solid_Seb</t>
  </si>
  <si>
    <t>Y'all need separate beds, NAH you just have incompatible sleeping patterns.  Try twin beds.</t>
  </si>
  <si>
    <t>https://www.reddit.com/r/AmItheAsshole/comments/1awizuh/aita_for_not_wanting_to_sleep_on_the_couch/krhg3z4/</t>
  </si>
  <si>
    <t>krhk40l</t>
  </si>
  <si>
    <t>02-21-2024 18:41:15</t>
  </si>
  <si>
    <t>loverlyone</t>
  </si>
  <si>
    <t>We had a similar problem and it was really harmful to our relationship at the time. We had a queen-sized bed that was very squeaky, making things worse. My solution was to buy a larger mattress and a platform bed (less squeaky). The mattress is a hybrid with springs and latex foam, so it deadens some of the movements without being too squishy. I also try to set up my side of the bed before my partner goes to bed so that there is less disruption when I get in. 
NAH good luck!</t>
  </si>
  <si>
    <t>https://www.reddit.com/r/AmItheAsshole/comments/1awizuh/aita_for_not_wanting_to_sleep_on_the_couch/krhk40l/</t>
  </si>
  <si>
    <t>"Professor Emeritass [73]"</t>
  </si>
  <si>
    <t>krhfykh</t>
  </si>
  <si>
    <t>02-21-2024 18:18:51</t>
  </si>
  <si>
    <t>Miserable_Dentist_70</t>
  </si>
  <si>
    <t>This is not sustainable.  Figure out a way that you can both sleep comfortably.  Full stop.  
ESH</t>
  </si>
  <si>
    <t>https://www.reddit.com/r/AmItheAsshole/comments/1awizuh/aita_for_not_wanting_to_sleep_on_the_couch/krhfykh/</t>
  </si>
  <si>
    <t>krhgdew</t>
  </si>
  <si>
    <t>02-21-2024 18:21:04</t>
  </si>
  <si>
    <t>ResoluteMuse</t>
  </si>
  <si>
    <t>Get an eye mask and earplugs or separate beds. 
There is only an AH if one of you demands the other conforms to your sleep patterns. 
NAH</t>
  </si>
  <si>
    <t>https://www.reddit.com/r/AmItheAsshole/comments/1awizuh/aita_for_not_wanting_to_sleep_on_the_couch/krhgdew/</t>
  </si>
  <si>
    <t>"Colo-rectal Surgeon [48]"</t>
  </si>
  <si>
    <t>krhgz3a</t>
  </si>
  <si>
    <t>02-21-2024 18:24:18</t>
  </si>
  <si>
    <t>YTA
It’s not okay to permanently relegate your partner to the couch just because you are a light sleeper and prefer the bed (who doesn’t?)
You need to find a different, better way to deal with this longterm and in the meantime, you both need to suffer equally on the couch. If he sleeps reasonably well on the couch maybe that means he gets 2 nights on the couch and 1 in bed.</t>
  </si>
  <si>
    <t>https://www.reddit.com/r/AmItheAsshole/comments/1awizuh/aita_for_not_wanting_to_sleep_on_the_couch/krhgz3a/</t>
  </si>
  <si>
    <t>krhh4xw</t>
  </si>
  <si>
    <t>02-21-2024 18:25:11</t>
  </si>
  <si>
    <t>forgeris</t>
  </si>
  <si>
    <t>Just get two beds and stop suffering. I know how annoying is when your partner reacts to your every move, so just get a second bed and enjoy your life.</t>
  </si>
  <si>
    <t>https://www.reddit.com/r/AmItheAsshole/comments/1awizuh/aita_for_not_wanting_to_sleep_on_the_couch/krhh4xw/</t>
  </si>
  <si>
    <t>krhfudz</t>
  </si>
  <si>
    <t>02-21-2024 18:18:12</t>
  </si>
  <si>
    <t>ESH. Alternating who sleeps on the couch is not a sustainable way to handle this issue. Y'all need to figure out a different way to handle your sleeping problems.</t>
  </si>
  <si>
    <t>https://www.reddit.com/r/AmItheAsshole/comments/1awizuh/aita_for_not_wanting_to_sleep_on_the_couch/krhfudz/</t>
  </si>
  <si>
    <t>krhgxdy</t>
  </si>
  <si>
    <t>02-21-2024 18:24:03</t>
  </si>
  <si>
    <t>YouthNAsia63</t>
  </si>
  <si>
    <t>Trade the couch for a daybed with a real mattress. It may or may not be as fashionable as your sofa, but it will be more comfortable.
Eventually, you should get separate bedrooms. So you can both get what you want. 
NTA, either of you, for just wanting to sleep comfortably. Now, go out and do something practical, to make that happen.</t>
  </si>
  <si>
    <t>https://www.reddit.com/r/AmItheAsshole/comments/1awizuh/aita_for_not_wanting_to_sleep_on_the_couch/krhgxdy/</t>
  </si>
  <si>
    <t>"Prime Ministurd [498]"</t>
  </si>
  <si>
    <t>krhfym5</t>
  </si>
  <si>
    <t>02-21-2024 18:18:52</t>
  </si>
  <si>
    <t>crazy-cat-lady25</t>
  </si>
  <si>
    <t>NTA but maybe you just aren’t both in a place where you’re good to live together? Sleeping on the couch doesn’t seem like a good long term solution for anyone.
Perhaps you can go back to living separately (if that’s an option), and revisit living together at a different time.</t>
  </si>
  <si>
    <t>https://www.reddit.com/r/AmItheAsshole/comments/1awizuh/aita_for_not_wanting_to_sleep_on_the_couch/krhfym5/</t>
  </si>
  <si>
    <t>krhzq8s</t>
  </si>
  <si>
    <t>02-21-2024 20:05:42</t>
  </si>
  <si>
    <t>OhioGirl22</t>
  </si>
  <si>
    <t>1/4 of all couples sleep in different beds.  They absolutely have "dates" but they sleep in separate beds.
NTA.</t>
  </si>
  <si>
    <t>https://www.reddit.com/r/AmItheAsshole/comments/1awizuh/aita_for_not_wanting_to_sleep_on_the_couch/krhzq8s/</t>
  </si>
  <si>
    <t>krhgvv2</t>
  </si>
  <si>
    <t>02-21-2024 18:23:49</t>
  </si>
  <si>
    <t>The_Bad_Agent</t>
  </si>
  <si>
    <t>YTA. It's time to upgrade to a place with another bedroom, so you each have your own room.</t>
  </si>
  <si>
    <t>https://www.reddit.com/r/AmItheAsshole/comments/1awizuh/aita_for_not_wanting_to_sleep_on_the_couch/krhgvv2/</t>
  </si>
  <si>
    <t>"Supreme Court Just-ass [112]"</t>
  </si>
  <si>
    <t>krhgzgh</t>
  </si>
  <si>
    <t>02-21-2024 18:24:21</t>
  </si>
  <si>
    <t>PrismalpinkGaming</t>
  </si>
  <si>
    <t>Get two twin beds and get rid of the current bed. Problem solved!</t>
  </si>
  <si>
    <t>https://www.reddit.com/r/AmItheAsshole/comments/1awizuh/aita_for_not_wanting_to_sleep_on_the_couch/krhgzgh/</t>
  </si>
  <si>
    <t>krhkeww</t>
  </si>
  <si>
    <t>02-21-2024 18:42:53</t>
  </si>
  <si>
    <t>Azezila</t>
  </si>
  <si>
    <t>NAH, but you both need separate rooms since both of you have different sleeping pattners. You would be the TA though if you didn't do anything about this: your boyfriend equally has the right to be comfortable in his home as well, since both of you live there.</t>
  </si>
  <si>
    <t>https://www.reddit.com/r/AmItheAsshole/comments/1awizuh/aita_for_not_wanting_to_sleep_on_the_couch/krhkeww/</t>
  </si>
  <si>
    <t>krhu4xf</t>
  </si>
  <si>
    <t>02-21-2024 19:35:32</t>
  </si>
  <si>
    <t>CapoExplains</t>
  </si>
  <si>
    <t>ESH. As others have pointed out you BOTH need to figure out a way you can BOTH sleep comfortably.
This isn't a problem that'll be *better* in a few months or years if you keep going as you are. Maybe you need separate bedrooms, maybe you need separate beds, maybe you need a bigger bed, I don't know, but I do know both trying to decide which one of you gets to be the only one who sleeps comfortably is not the solution.</t>
  </si>
  <si>
    <t>https://www.reddit.com/r/AmItheAsshole/comments/1awizuh/aita_for_not_wanting_to_sleep_on_the_couch/krhu4xf/</t>
  </si>
  <si>
    <t>krhwb6c</t>
  </si>
  <si>
    <t>02-21-2024 19:47:19</t>
  </si>
  <si>
    <t>Throwaway1988424</t>
  </si>
  <si>
    <t>Why do people even move in together</t>
  </si>
  <si>
    <t>https://www.reddit.com/r/AmItheAsshole/comments/1awizuh/aita_for_not_wanting_to_sleep_on_the_couch/krhwb6c/</t>
  </si>
  <si>
    <t>kritjsv</t>
  </si>
  <si>
    <t>02-21-2024 22:47:13</t>
  </si>
  <si>
    <t>Varda11</t>
  </si>
  <si>
    <t>NAH 
In my humble opinion, the idea that couples need to sleep in the same bed is absurd. I have always slept terribly with partners, however much I loved them, and whatever the size of the bed. I'm just a light sleeper. The partner also sleeps terribly as he notices that he wakes me, and feels super stressed about it. On top of that, I work in healthcare, so I sometimes have to wake up very early. Nobody is happy about that situation, neither the partner who is inevitably woken up in the morning, nor me who has to wake up super quietly and feeling stressed I'll wake him. 
Over a long period of time, it is unsustainable, as everyone is sleep deprived. There is not reason to put yourselves through this. For long periods of history, couples didn't sleep in double beds. This is a 20 th century invention that social pressure in forcing on us.
Just get two beds or even two separate rooms. (if not possible immediately, a comfy airmatress has done it for me). Cuddle in the double bed in the evenings, mornings, whenever you want, to have that connexion, and when you decide you actually want to sleep, retire to your separate beds and have a blissful night of seep :)</t>
  </si>
  <si>
    <t>https://www.reddit.com/r/AmItheAsshole/comments/1awizuh/aita_for_not_wanting_to_sleep_on_the_couch/kritjsv/</t>
  </si>
  <si>
    <t>krhhjwk</t>
  </si>
  <si>
    <t>02-21-2024 18:27:26</t>
  </si>
  <si>
    <t>Separate beds. One headboard if you get too queens. It's almost the size of a king and you both be very comfortable. If not enough room to get two twins and it works perfectly. You could also get a mattress gap filler so it looks like one mattress. If you want to roll over and have fun and then go back to your own beds where you can sleep safely and he can move around in the bed and not wake you up.
Nah</t>
  </si>
  <si>
    <t>https://www.reddit.com/r/AmItheAsshole/comments/1awizuh/aita_for_not_wanting_to_sleep_on_the_couch/krhhjwk/</t>
  </si>
  <si>
    <t>krhrlnv</t>
  </si>
  <si>
    <t>02-21-2024 19:21:43</t>
  </si>
  <si>
    <t>Impossible-Title1</t>
  </si>
  <si>
    <t>You two need to live in a two bedroomed house so that you each sleep in your own bed.</t>
  </si>
  <si>
    <t>https://www.reddit.com/r/AmItheAsshole/comments/1awizuh/aita_for_not_wanting_to_sleep_on_the_couch/krhrlnv/</t>
  </si>
  <si>
    <t>krhjlmr</t>
  </si>
  <si>
    <t>02-21-2024 18:38:29</t>
  </si>
  <si>
    <t>HelloWoldd</t>
  </si>
  <si>
    <t>&gt;especially since he’s the one that’s “uncomfortable” sleeping next to me? 
But isn't the only reason that he is uncomfortable the fact that he has to cater to your needs and be super quiet and still in bed? 
I tend towards YTA because you give the impression that you expect him to adapt to your problems - he can either lay in bed without moving or sleep on the couch. But I don't know the full story, if he puts the pressure of being still in bed in himself, then I'd say NAH.
Anyway, as others have pointed out, if you each get a bed in separate rooms there's no longer a problem.</t>
  </si>
  <si>
    <t>https://www.reddit.com/r/AmItheAsshole/comments/1awizuh/aita_for_not_wanting_to_sleep_on_the_couch/krhjlmr/</t>
  </si>
  <si>
    <t>krhg66u</t>
  </si>
  <si>
    <t>02-21-2024 18:19:59</t>
  </si>
  <si>
    <t>Forward_Squirrel8879</t>
  </si>
  <si>
    <t>NAH - This is something that you two are going to need to work out if this relationship is going to last. Both of you need to be able to get a good night's sleep. It is not sustainable for either of you to regularly sleep on the couch. You two need to sit down and work on this issue together.</t>
  </si>
  <si>
    <t>https://www.reddit.com/r/AmItheAsshole/comments/1awizuh/aita_for_not_wanting_to_sleep_on_the_couch/krhg66u/</t>
  </si>
  <si>
    <t>"Supreme Court Just-ass [148]"</t>
  </si>
  <si>
    <t>krhfv5f</t>
  </si>
  <si>
    <t>02-21-2024 18:18:19</t>
  </si>
  <si>
    <t>Coldsteel4life</t>
  </si>
  <si>
    <t>YTA. You're a grade A asshole.</t>
  </si>
  <si>
    <t>https://www.reddit.com/r/AmItheAsshole/comments/1awizuh/aita_for_not_wanting_to_sleep_on_the_couch/krhfv5f/</t>
  </si>
  <si>
    <t>krhhh9u</t>
  </si>
  <si>
    <t>02-21-2024 18:27:02</t>
  </si>
  <si>
    <t>BeardManMichael</t>
  </si>
  <si>
    <t>Sounds like incompatible sleeping patterns. There are solutions for that which allow you both to sleep in the same room. 
Why is he uncomfortable sleeping next to you? 
NAH</t>
  </si>
  <si>
    <t>https://www.reddit.com/r/AmItheAsshole/comments/1awizuh/aita_for_not_wanting_to_sleep_on_the_couch/krhhh9u/</t>
  </si>
  <si>
    <t>krhphm7</t>
  </si>
  <si>
    <t>02-21-2024 19:10:13</t>
  </si>
  <si>
    <t>Crafty_Solution_8664</t>
  </si>
  <si>
    <t>NAH, Honestly this almost made Me crazy in a past relationship. I demanded we get a king sized bed and honestly it was an amazing change. We also played white noise (rain) every night. But in addition, he started coming to bed earlier most nights 
You both should be sleeping in the bed but he needs to be quiet when he comes in. Anyone needs to do that in a relationship. If he wanted to have no restrictions then he shouldn’t have moved in with someone</t>
  </si>
  <si>
    <t>https://www.reddit.com/r/AmItheAsshole/comments/1awizuh/aita_for_not_wanting_to_sleep_on_the_couch/krhphm7/</t>
  </si>
  <si>
    <t>krhqi1h</t>
  </si>
  <si>
    <t>02-21-2024 19:15:45</t>
  </si>
  <si>
    <t>Wise_Friendship2565</t>
  </si>
  <si>
    <t>Get a better couch which is comfortable to sleep on.</t>
  </si>
  <si>
    <t>https://www.reddit.com/r/AmItheAsshole/comments/1awizuh/aita_for_not_wanting_to_sleep_on_the_couch/krhqi1h/</t>
  </si>
  <si>
    <t>krhrhqz</t>
  </si>
  <si>
    <t>02-21-2024 19:21:08</t>
  </si>
  <si>
    <t>hannahkelli</t>
  </si>
  <si>
    <t>NAH. You need to get separate beds if you are incompatible when it comes to sleep, it's as simple as that. You would definitely be the AH if you don't acknowledge that both of your comfort and sleep is important, so it's time to start figuring out a solution that works for you both.</t>
  </si>
  <si>
    <t>https://www.reddit.com/r/AmItheAsshole/comments/1awizuh/aita_for_not_wanting_to_sleep_on_the_couch/krhrhqz/</t>
  </si>
  <si>
    <t>krhsqfg</t>
  </si>
  <si>
    <t>02-21-2024 19:27:54</t>
  </si>
  <si>
    <t>Get twin beds.</t>
  </si>
  <si>
    <t>https://www.reddit.com/r/AmItheAsshole/comments/1awizuh/aita_for_not_wanting_to_sleep_on_the_couch/krhsqfg/</t>
  </si>
  <si>
    <t>krhvnkd</t>
  </si>
  <si>
    <t>02-21-2024 19:43:49</t>
  </si>
  <si>
    <t>DkLilith</t>
  </si>
  <si>
    <t>Info: why does he feel like he can’t move when he goes to bed?</t>
  </si>
  <si>
    <t>https://www.reddit.com/r/AmItheAsshole/comments/1awizuh/aita_for_not_wanting_to_sleep_on_the_couch/krhvnkd/</t>
  </si>
  <si>
    <t>kri1hrr</t>
  </si>
  <si>
    <t>02-21-2024 20:15:10</t>
  </si>
  <si>
    <t>UnluckyCountry2784</t>
  </si>
  <si>
    <t>Well, the problem is you. Sorry. I mean, no matter who your partner is, you’ll still have the same problem? Just get a separate bed or room?</t>
  </si>
  <si>
    <t>https://www.reddit.com/r/AmItheAsshole/comments/1awizuh/aita_for_not_wanting_to_sleep_on_the_couch/kri1hrr/</t>
  </si>
  <si>
    <t>kriablk</t>
  </si>
  <si>
    <t>02-21-2024 21:02:09</t>
  </si>
  <si>
    <t>AsparagusOverall8454</t>
  </si>
  <si>
    <t>Were you two not sleeping at each other houses in the same bed at all up until now? 
How did you not know the other persons sleeping patterns were gonna be an issue at this point? 
I’m completely baffled by this.</t>
  </si>
  <si>
    <t>https://www.reddit.com/r/AmItheAsshole/comments/1awizuh/aita_for_not_wanting_to_sleep_on_the_couch/kriablk/</t>
  </si>
  <si>
    <t>krjwy6p</t>
  </si>
  <si>
    <t>02-22-2024 02:54:42</t>
  </si>
  <si>
    <t>ConfusedAt63</t>
  </si>
  <si>
    <t>Twin beds!  Separate sleeping areas?</t>
  </si>
  <si>
    <t>https://www.reddit.com/r/AmItheAsshole/comments/1awizuh/aita_for_not_wanting_to_sleep_on_the_couch/krjwy6p/</t>
  </si>
  <si>
    <t>krhzyjj</t>
  </si>
  <si>
    <t>02-21-2024 20:06:56</t>
  </si>
  <si>
    <t>Smart_Durian_9390</t>
  </si>
  <si>
    <t>Seconded!!!</t>
  </si>
  <si>
    <t>https://www.reddit.com/r/AmItheAsshole/comments/1awizuh/aita_for_not_wanting_to_sleep_on_the_couch/krhzyjj/</t>
  </si>
  <si>
    <t>krhjz5z</t>
  </si>
  <si>
    <t>02-21-2024 18:40:31</t>
  </si>
  <si>
    <t>archetyping101</t>
  </si>
  <si>
    <t>Very euro!</t>
  </si>
  <si>
    <t>https://www.reddit.com/r/AmItheAsshole/comments/1awizuh/aita_for_not_wanting_to_sleep_on_the_couch/krhjz5z/</t>
  </si>
  <si>
    <t>"Supreme Court Just-ass [106]"</t>
  </si>
  <si>
    <t>krhkhsr</t>
  </si>
  <si>
    <t>02-21-2024 18:43:18</t>
  </si>
  <si>
    <t>Happy to hear that you guys found a solution and pulled through. Thank you for the advice, it sounds like a new mattress is the way to go!</t>
  </si>
  <si>
    <t>https://www.reddit.com/r/AmItheAsshole/comments/1awizuh/aita_for_not_wanting_to_sleep_on_the_couch/krhkhsr/</t>
  </si>
  <si>
    <t>krhqi0m</t>
  </si>
  <si>
    <t>SneakySneakySquirrel</t>
  </si>
  <si>
    <t>Or separate bedrooms if possible.</t>
  </si>
  <si>
    <t>https://www.reddit.com/r/AmItheAsshole/comments/1awizuh/aita_for_not_wanting_to_sleep_on_the_couch/krhqi0m/</t>
  </si>
  <si>
    <t>krhj4no</t>
  </si>
  <si>
    <t>02-21-2024 18:35:56</t>
  </si>
  <si>
    <t>CapableAioli5862</t>
  </si>
  <si>
    <t>Best advice ever. 🤯</t>
  </si>
  <si>
    <t>https://www.reddit.com/r/AmItheAsshole/comments/1awizuh/aita_for_not_wanting_to_sleep_on_the_couch/krhj4no/</t>
  </si>
  <si>
    <t>kri02g7</t>
  </si>
  <si>
    <t>02-21-2024 20:07:32</t>
  </si>
  <si>
    <t>Interesting. It might not be the worst idea then.</t>
  </si>
  <si>
    <t>https://www.reddit.com/r/AmItheAsshole/comments/1awizuh/aita_for_not_wanting_to_sleep_on_the_couch/kri02g7/</t>
  </si>
  <si>
    <t>krhwek8</t>
  </si>
  <si>
    <t>02-21-2024 19:47:50</t>
  </si>
  <si>
    <t>Lol fair question</t>
  </si>
  <si>
    <t>https://www.reddit.com/r/AmItheAsshole/comments/1awizuh/aita_for_not_wanting_to_sleep_on_the_couch/krhwek8/</t>
  </si>
  <si>
    <t>krhwuwy</t>
  </si>
  <si>
    <t>02-21-2024 19:50:15</t>
  </si>
  <si>
    <t>We were both paying high rent to each live in a one bedroom, but spending a lot of time at each other’s places. It just made sense (at the time) to move in together and save money</t>
  </si>
  <si>
    <t>https://www.reddit.com/r/AmItheAsshole/comments/1awizuh/aita_for_not_wanting_to_sleep_on_the_couch/krhwuwy/</t>
  </si>
  <si>
    <t>krjzhcz</t>
  </si>
  <si>
    <t>02-22-2024 03:11:36</t>
  </si>
  <si>
    <t>Very well said. I don’t necessarily love the idea of sleeping separately, but you’re right that you can still get quality time together and also get great sleep. No one is a good partner when they’re not well rested so I think that should be our priority!</t>
  </si>
  <si>
    <t>https://www.reddit.com/r/AmItheAsshole/comments/1awizuh/aita_for_not_wanting_to_sleep_on_the_couch/krjzhcz/</t>
  </si>
  <si>
    <t>krhj2xm</t>
  </si>
  <si>
    <t>02-21-2024 18:35:40</t>
  </si>
  <si>
    <t>Competitive_Ask_9179</t>
  </si>
  <si>
    <t>Two queens is wayyy bigger than a king bed.</t>
  </si>
  <si>
    <t>https://www.reddit.com/r/AmItheAsshole/comments/1awizuh/aita_for_not_wanting_to_sleep_on_the_couch/krhj2xm/</t>
  </si>
  <si>
    <t>krhjk4m</t>
  </si>
  <si>
    <t>02-21-2024 18:38:15</t>
  </si>
  <si>
    <t>*Two twins equals a king.</t>
  </si>
  <si>
    <t>https://www.reddit.com/r/AmItheAsshole/comments/1awizuh/aita_for_not_wanting_to_sleep_on_the_couch/krhjk4m/</t>
  </si>
  <si>
    <t>krhinr0</t>
  </si>
  <si>
    <t>02-21-2024 18:33:24</t>
  </si>
  <si>
    <t>Yes, this. OP needs to be able to sleep, but it's not fair to ask BF to permanently sleep on the couch. There are accommodations like this and earplugs that can make it work.</t>
  </si>
  <si>
    <t>https://www.reddit.com/r/AmItheAsshole/comments/1awizuh/aita_for_not_wanting_to_sleep_on_the_couch/krhinr0/</t>
  </si>
  <si>
    <t>krhqg9p</t>
  </si>
  <si>
    <t>02-21-2024 19:15:29</t>
  </si>
  <si>
    <t>Thank you for this! I think him coming to bed earlier would be the most helpful but I’m not sure that’s an option. I’ve never been in a relationship where we don’t go to bed at the same time so it’s really throwing me off.</t>
  </si>
  <si>
    <t>https://www.reddit.com/r/AmItheAsshole/comments/1awizuh/aita_for_not_wanting_to_sleep_on_the_couch/krhqg9p/</t>
  </si>
  <si>
    <t>krhw1ex</t>
  </si>
  <si>
    <t>02-21-2024 19:45:52</t>
  </si>
  <si>
    <t>If he moves too much it’ll wake me up and it takes me a long time to go back to sleep (sometimes hours). Believe me I take many supplements to try to help with this lol.</t>
  </si>
  <si>
    <t>https://www.reddit.com/r/AmItheAsshole/comments/1awizuh/aita_for_not_wanting_to_sleep_on_the_couch/krhw1ex/</t>
  </si>
  <si>
    <t>kri1nzi</t>
  </si>
  <si>
    <t>02-21-2024 20:16:07</t>
  </si>
  <si>
    <t>If you read other replies I mentioned this has not been an issue in past relationships.</t>
  </si>
  <si>
    <t>https://www.reddit.com/r/AmItheAsshole/comments/1awizuh/aita_for_not_wanting_to_sleep_on_the_couch/kri1nzi/</t>
  </si>
  <si>
    <t>krhwjrd</t>
  </si>
  <si>
    <t>02-21-2024 19:48:37</t>
  </si>
  <si>
    <t>Have you talked to a doctor about this issue? Sleeping in seperate rooms doesn’t sound healthy for a relationship</t>
  </si>
  <si>
    <t>https://www.reddit.com/r/AmItheAsshole/comments/1awizuh/aita_for_not_wanting_to_sleep_on_the_couch/krhwjrd/</t>
  </si>
  <si>
    <t>kri34n1</t>
  </si>
  <si>
    <t>02-21-2024 20:23:51</t>
  </si>
  <si>
    <t>I haven’t. So if the problem is only with him. I guess, you have another option to think about.</t>
  </si>
  <si>
    <t>https://www.reddit.com/r/AmItheAsshole/comments/1awizuh/aita_for_not_wanting_to_sleep_on_the_couch/kri34n1/</t>
  </si>
  <si>
    <t>krhxghq</t>
  </si>
  <si>
    <t>02-21-2024 19:53:25</t>
  </si>
  <si>
    <t>I would much prefer we sleep in the same room, it’s definitely not been good for us. I have talked to a sleep specialist who said I’m just a light sleeper, maybe I’ll go see someone else for another opinion. It hasn’t been a problem in other relationships because we go to bed at the same time</t>
  </si>
  <si>
    <t>https://www.reddit.com/r/AmItheAsshole/comments/1awizuh/aita_for_not_wanting_to_sleep_on_the_couch/krhxghq/</t>
  </si>
  <si>
    <t>krhy012</t>
  </si>
  <si>
    <t>02-21-2024 19:56:21</t>
  </si>
  <si>
    <t>You might ask a doctor for sleeping pills if it’s effecting your relationship. My husband and I go to sleep at different times. It’s normal. Have you tried melatonin? You might also consider having a sleep study to make sure there is no underlying issue</t>
  </si>
  <si>
    <t>https://www.reddit.com/r/AmItheAsshole/comments/1awizuh/aita_for_not_wanting_to_sleep_on_the_couch/krhy012/</t>
  </si>
  <si>
    <t>krhytte</t>
  </si>
  <si>
    <t>02-21-2024 20:00:49</t>
  </si>
  <si>
    <t>I can’t take melatonin but I take a lot of other supplements that help tremendously (just not enough). A sleep study might be a good idea, thank you</t>
  </si>
  <si>
    <t>https://www.reddit.com/r/AmItheAsshole/comments/1awizuh/aita_for_not_wanting_to_sleep_on_the_couch/krhytte/</t>
  </si>
  <si>
    <t>krhlo4t</t>
  </si>
  <si>
    <t>02-21-2024 18:49:36</t>
  </si>
  <si>
    <t>BulbasaurRanch</t>
  </si>
  <si>
    <t>I’m sorry you and your father are having these troubles :( 
I don’t think throwing away the sponges was a good move, especially when living paycheck-to-paycheck</t>
  </si>
  <si>
    <t>https://www.reddit.com/r/AmItheAsshole/comments/1awjb7j/aita_for_wanting_to_use_seperate_sponges_1/krhlo4t/</t>
  </si>
  <si>
    <t>"Professor Emeritass [78]"</t>
  </si>
  <si>
    <t>krhl8g0</t>
  </si>
  <si>
    <t>02-21-2024 18:47:16</t>
  </si>
  <si>
    <t>Brainjacker</t>
  </si>
  <si>
    <t>So...you're living paycheck to paycheck, working overnights, being a bangmaid for an old man over 30 years your senior who calls you names, and it's NOT gold digging??
Girl. Idk what you want from this post but the Iranian sponges aren't the issue.</t>
  </si>
  <si>
    <t>https://www.reddit.com/r/AmItheAsshole/comments/1awjb7j/aita_for_wanting_to_use_seperate_sponges_1/krhl8g0/</t>
  </si>
  <si>
    <t>krhjnps</t>
  </si>
  <si>
    <t>02-21-2024 18:38:47</t>
  </si>
  <si>
    <t>LeamhAish</t>
  </si>
  <si>
    <t>"after 5 years of acting as this man's personal servant..."  
"I do EVERYTHING except he does the dishes 3-4 days a week..."  
"He starts screaming that I'm an b\*\*\*\*..."  
YTA to yourself if you let this be your life.</t>
  </si>
  <si>
    <t>https://www.reddit.com/r/AmItheAsshole/comments/1awjb7j/aita_for_wanting_to_use_seperate_sponges_1/krhjnps/</t>
  </si>
  <si>
    <t>krhjrx2</t>
  </si>
  <si>
    <t>02-21-2024 18:39:25</t>
  </si>
  <si>
    <t>This is two separate questions. 
NTA for wanting to separate cleaning sponge vs dish sponge. 
YTA for tossing it out when he only did it once by mixing them or whatever he did IF it was only for countertop cleaning. 
I do not mix sponges for bathrooms. Bathrooms get a dedicated bathroom sponge. My counters don't get sponges, they get a Swedish towel with an enviro spray cleaner. If he did this regularly and you found out he mixes them, I can understand tossing both out and starting anew. Since these were brand new and it's the first time, I would just remind him and keep using both. </t>
  </si>
  <si>
    <t>https://www.reddit.com/r/AmItheAsshole/comments/1awjb7j/aita_for_wanting_to_use_seperate_sponges_1/krhjrx2/</t>
  </si>
  <si>
    <t>krhk39r</t>
  </si>
  <si>
    <t>02-21-2024 18:41:08</t>
  </si>
  <si>
    <t>AndSoItGoes24</t>
  </si>
  <si>
    <t>Gold diggers don't act like personal servants. So, no worries. 🤣But sponges are bacteria hosts and so aren't a good way to keep things clean and nasty free. NTA. Your husband's effort was specious at best. What happened might even be his version of weaponized incompetence? I don't know the man, so I'm happy to be wrong about that part? It might be time to discuss his lack of investment in your home's maintenance?</t>
  </si>
  <si>
    <t>https://www.reddit.com/r/AmItheAsshole/comments/1awjb7j/aita_for_wanting_to_use_seperate_sponges_1/krhk39r/</t>
  </si>
  <si>
    <t>"Craptain [187]"</t>
  </si>
  <si>
    <t>krhk5it</t>
  </si>
  <si>
    <t>02-21-2024 18:41:28</t>
  </si>
  <si>
    <t>Uhmm..
ESH him for yelling at you and making you a servant, you for throwing out a perfectly fine sponge and being a servant.  Not sure what kind of answer you are looking for</t>
  </si>
  <si>
    <t>https://www.reddit.com/r/AmItheAsshole/comments/1awjb7j/aita_for_wanting_to_use_seperate_sponges_1/krhk5it/</t>
  </si>
  <si>
    <t>krhj97j</t>
  </si>
  <si>
    <t>02-21-2024 18:36:36</t>
  </si>
  <si>
    <t>https://www.reddit.com/r/AmItheAsshole/comments/1awjb7j/aita_for_wanting_to_use_seperate_sponges_1/krhj97j/</t>
  </si>
  <si>
    <t>krhjvqe</t>
  </si>
  <si>
    <t>02-21-2024 18:40:00</t>
  </si>
  <si>
    <t>DesertSong-LaLa</t>
  </si>
  <si>
    <t>NTA -- Screaming at you is not an acceptable response. Following basic instructions seems like an easy task. The unspoken issue is you being, "...a servant" for 5ish years. If this is a salvageable relationship consider therapy. If not, you attend and shore up your support system. Best to you.
INFO: Sponge location is unclear. Did you expect the green one to be stored under the sink with the cleaning fluid"  "Both in the sink" can imply each was used, not touching, for it's purpose and just needed to be rung out and 'put away' - (what ever this means in your home).</t>
  </si>
  <si>
    <t>https://www.reddit.com/r/AmItheAsshole/comments/1awjb7j/aita_for_wanting_to_use_seperate_sponges_1/krhjvqe/</t>
  </si>
  <si>
    <t>"Supreme Court Just-ass [146]"</t>
  </si>
  <si>
    <t>krhkw1h</t>
  </si>
  <si>
    <t>02-21-2024 18:45:26</t>
  </si>
  <si>
    <t>Ok2beSmartAndKind</t>
  </si>
  <si>
    <t>NTA-
You asked him politely to perform the task a certain way. You didn't verbally berate him for not doing it your way. 
His yelling was unnecessary.
His frustration that he couldn't perform the task " to your satisfaction " will need to be discussed when both parties are again calm.
***If you want help around the house, you will probably have to accept that your way is not the only way to complete a task.</t>
  </si>
  <si>
    <t>https://www.reddit.com/r/AmItheAsshole/comments/1awjb7j/aita_for_wanting_to_use_seperate_sponges_1/krhkw1h/</t>
  </si>
  <si>
    <t>krhktpr</t>
  </si>
  <si>
    <t>02-21-2024 18:45:05</t>
  </si>
  <si>
    <t>INFO: How much money does he have?
.
.
.
.
.
Just kidding. 😂 NTA</t>
  </si>
  <si>
    <t>https://www.reddit.com/r/AmItheAsshole/comments/1awjb7j/aita_for_wanting_to_use_seperate_sponges_1/krhktpr/</t>
  </si>
  <si>
    <t>krhoglw</t>
  </si>
  <si>
    <t>02-21-2024 19:04:38</t>
  </si>
  <si>
    <t>NTA, cross contamination is real and it is _not_ your friend, and there are a lot of things in household cleaners you don't want anywhere near your dishes and food prep equipment. If your husband doesn't give a damn about that for his own health's sake he should at least respect you enough to do the bare minimum not to sicken you after you explicitly requested it. 
Of course, if he's content to have you act as his "personal servant" for five years while you are working full time and he has four open days a week, and he didn't see a problem with that situation, that implies to me there isn't a lot of respect to begin with...</t>
  </si>
  <si>
    <t>https://www.reddit.com/r/AmItheAsshole/comments/1awjb7j/aita_for_wanting_to_use_seperate_sponges_1/krhoglw/</t>
  </si>
  <si>
    <t>krhy71u</t>
  </si>
  <si>
    <t>02-21-2024 19:57:25</t>
  </si>
  <si>
    <t>Own_Lack_4526</t>
  </si>
  <si>
    <t>ESH.  Stop using the same thing for different tasks where the only difference is color.  One week the blue could be for dishes, the next for cleaning.  
Here's what I did - I bought a cheap package of a dozen wash cloths.  Those are the cleaning cloths.  I can use them for a day and toss them in the hamper and they're clean the next time I use something.  I have a silicone scrubby thing to wash dishes - I just have to pour boiling water over it if it needs cleaning.  They are obviously different things so anyone helping out in the kitchen doesn't have to try and figure out what is used for what.  The washcloths I replace every 2-3 years as they wear out.  The silicone dish scrubber is only 6 months old, so I have no idea how much longer it will last.  But I don't have to worry about replacing anything.</t>
  </si>
  <si>
    <t>https://www.reddit.com/r/AmItheAsshole/comments/1awjb7j/aita_for_wanting_to_use_seperate_sponges_1/krhy71u/</t>
  </si>
  <si>
    <t>krjip2z</t>
  </si>
  <si>
    <t>02-22-2024 01:22:56</t>
  </si>
  <si>
    <t>oregon_mom</t>
  </si>
  <si>
    <t>I am broke as hell. I buy my sponges at the dollar store.  I also use 1 color to clean and 1 for dishes,  if my dish sponge gets left in the sink or gets gross feeling I toss it.  Sponges breed bacteria and I'm not trying to get sick</t>
  </si>
  <si>
    <t>https://www.reddit.com/r/AmItheAsshole/comments/1awjb7j/aita_for_wanting_to_use_seperate_sponges_1/krjip2z/</t>
  </si>
  <si>
    <t>krhnd83</t>
  </si>
  <si>
    <t>02-21-2024 18:58:41</t>
  </si>
  <si>
    <t>Ok_Homework8692</t>
  </si>
  <si>
    <t>NTA  we don't use sponges in our house anymore, I use microfiber washcloths for everything - when you're done they just go in the wash. This is because my husband will use a sponge that's so moldy you can smell it. And it's discolored. Using cloth means they get washed all the time</t>
  </si>
  <si>
    <t>https://www.reddit.com/r/AmItheAsshole/comments/1awjb7j/aita_for_wanting_to_use_seperate_sponges_1/krhnd83/</t>
  </si>
  <si>
    <t>krhuthy</t>
  </si>
  <si>
    <t>02-21-2024 19:39:18</t>
  </si>
  <si>
    <t>omeomi24</t>
  </si>
  <si>
    <t>When you are demanding which color sponge your spouse is to use....you have issues.  Something tells me this isn't the only detail you need to 'control' in your home.  This man is your husband, not your child or servant.</t>
  </si>
  <si>
    <t>https://www.reddit.com/r/AmItheAsshole/comments/1awjb7j/aita_for_wanting_to_use_seperate_sponges_1/krhuthy/</t>
  </si>
  <si>
    <t>krivafm</t>
  </si>
  <si>
    <t>02-21-2024 22:57:22</t>
  </si>
  <si>
    <t>You are in your 20s and your husband is 61 years old. Well it can’t be for his youthful penis and vigor but you’re not a gold digger. 
Okay then.</t>
  </si>
  <si>
    <t>https://www.reddit.com/r/AmItheAsshole/comments/1awjb7j/aita_for_wanting_to_use_seperate_sponges_1/krivafm/</t>
  </si>
  <si>
    <t>krhoyj1</t>
  </si>
  <si>
    <t>02-21-2024 19:07:19</t>
  </si>
  <si>
    <t>YTA - that dude has one leg in the grave and you want him to clean?? Get over yourself and go back to being his personal servant</t>
  </si>
  <si>
    <t>https://www.reddit.com/r/AmItheAsshole/comments/1awjb7j/aita_for_wanting_to_use_seperate_sponges_1/krhoyj1/</t>
  </si>
  <si>
    <t>krhpiwv</t>
  </si>
  <si>
    <t>02-21-2024 19:10:25</t>
  </si>
  <si>
    <t>one_burning_rose</t>
  </si>
  <si>
    <t>You're living paycheck to paycheck yet throwing out not one, but two perfectly fine sponges? Because they were both in the sink? Did you even ask what your husband used them for or did you just assume he didn't follow your rules?
ESH. You for being wasteful while knowing the budget's tight and him for being verbally abusive.</t>
  </si>
  <si>
    <t>https://www.reddit.com/r/AmItheAsshole/comments/1awjb7j/aita_for_wanting_to_use_seperate_sponges_1/krhpiwv/</t>
  </si>
  <si>
    <t>krhq2xd</t>
  </si>
  <si>
    <t>02-21-2024 19:13:28</t>
  </si>
  <si>
    <t>I wouldn't call it gold digging since there's apparently no gold involved. More like a creepy old man taking advantage of a younger woman.</t>
  </si>
  <si>
    <t>https://www.reddit.com/r/AmItheAsshole/comments/1awjb7j/aita_for_wanting_to_use_seperate_sponges_1/krhq2xd/</t>
  </si>
  <si>
    <t>krhvn76</t>
  </si>
  <si>
    <t>02-21-2024 19:43:46</t>
  </si>
  <si>
    <t>PsychologicalBus1095</t>
  </si>
  <si>
    <t>Did you miss the “living paycheck to paycheck” part? Lol</t>
  </si>
  <si>
    <t>https://www.reddit.com/r/AmItheAsshole/comments/1awjb7j/aita_for_wanting_to_use_seperate_sponges_1/krhvn76/</t>
  </si>
  <si>
    <t>krltalk</t>
  </si>
  <si>
    <t>02-22-2024 13:42:06</t>
  </si>
  <si>
    <t>Over_reactor_59</t>
  </si>
  <si>
    <t>the iranian yoghurt is definetly also not the issue here.</t>
  </si>
  <si>
    <t>https://www.reddit.com/r/AmItheAsshole/comments/1awjb7j/aita_for_wanting_to_use_seperate_sponges_1/krltalk/</t>
  </si>
  <si>
    <t>krhke6c</t>
  </si>
  <si>
    <t>02-21-2024 18:42:47</t>
  </si>
  <si>
    <t>Ooh what’s a Swedish towel?</t>
  </si>
  <si>
    <t>https://www.reddit.com/r/AmItheAsshole/comments/1awjb7j/aita_for_wanting_to_use_seperate_sponges_1/krhke6c/</t>
  </si>
  <si>
    <t>krhwclh</t>
  </si>
  <si>
    <t>02-21-2024 19:47:32</t>
  </si>
  <si>
    <t>They were both in the same dirty and not even rinsed out bowl in the sink. There was some kind of cheese sauce on both sponges. And yes, I had asked him to please put the green sponge and cleaner away under the sink after he was done</t>
  </si>
  <si>
    <t>https://www.reddit.com/r/AmItheAsshole/comments/1awjb7j/aita_for_wanting_to_use_seperate_sponges_1/krhwclh/</t>
  </si>
  <si>
    <t>krhws04</t>
  </si>
  <si>
    <t>02-21-2024 19:49:50</t>
  </si>
  <si>
    <t>Everyone said in the beginning that the only reason I was around was for the money. Then covid hit. I stayed for love, him out of work, emptying 401k, finding out he had to have a MAJOR amount of dental work done.</t>
  </si>
  <si>
    <t>https://www.reddit.com/r/AmItheAsshole/comments/1awjb7j/aita_for_wanting_to_use_seperate_sponges_1/krhws04/</t>
  </si>
  <si>
    <t>kri3e6d</t>
  </si>
  <si>
    <t>02-21-2024 20:25:15</t>
  </si>
  <si>
    <t>I thought rhyming green and clean was a good way to explain it easily</t>
  </si>
  <si>
    <t>https://www.reddit.com/r/AmItheAsshole/comments/1awjb7j/aita_for_wanting_to_use_seperate_sponges_1/kri3e6d/</t>
  </si>
  <si>
    <t>krhqk42</t>
  </si>
  <si>
    <t>02-21-2024 19:16:05</t>
  </si>
  <si>
    <t>I'm sorry, "one leg in the grave" made me chuckle.</t>
  </si>
  <si>
    <t>https://www.reddit.com/r/AmItheAsshole/comments/1awjb7j/aita_for_wanting_to_use_seperate_sponges_1/krhqk42/</t>
  </si>
  <si>
    <t>krhx4kv</t>
  </si>
  <si>
    <t>02-21-2024 19:51:39</t>
  </si>
  <si>
    <t>Guess I was missing some info. Both sponges were together in a bowl in the sink with some kind of cheese sauce on them</t>
  </si>
  <si>
    <t>https://www.reddit.com/r/AmItheAsshole/comments/1awjb7j/aita_for_wanting_to_use_seperate_sponges_1/krhx4kv/</t>
  </si>
  <si>
    <t>krhwobn</t>
  </si>
  <si>
    <t>02-21-2024 19:49:17</t>
  </si>
  <si>
    <t>No, that's my point - she has NO reason to be with this person, at least gold digging would have made sense.</t>
  </si>
  <si>
    <t>https://www.reddit.com/r/AmItheAsshole/comments/1awjb7j/aita_for_wanting_to_use_seperate_sponges_1/krhwobn/</t>
  </si>
  <si>
    <t>krhl362</t>
  </si>
  <si>
    <t>02-21-2024 18:46:29</t>
  </si>
  <si>
    <t>A super absorbent compostable towel/rag! 
I am trying to be more eco conscious and zero waste, so I use them. They dry quickly, don't smell as much as a rag, and you throw them in the dishwasher to clean when they get gross. And when you're done, throw them in the compost. 
Costco sells them in a 10 pack! 
https://ecologieliving.com/pages/the-ultimate-guide-to-swedish-dishcloths#:~:text=What%20is%20a%20Swedish%20dishcloth%3F,Scandinavia%20%E2%80%93%20and%20for%20good%20reason!</t>
  </si>
  <si>
    <t>https://www.reddit.com/r/AmItheAsshole/comments/1awjb7j/aita_for_wanting_to_use_seperate_sponges_1/krhl362/</t>
  </si>
  <si>
    <t>krhx2j2</t>
  </si>
  <si>
    <t>02-21-2024 19:51:21</t>
  </si>
  <si>
    <t>Yeah, everyone is an AH and should mind their own business.</t>
  </si>
  <si>
    <t>https://www.reddit.com/r/AmItheAsshole/comments/1awjb7j/aita_for_wanting_to_use_seperate_sponges_1/krhx2j2/</t>
  </si>
  <si>
    <t>krhyj8r</t>
  </si>
  <si>
    <t>02-21-2024 19:59:15</t>
  </si>
  <si>
    <t>Do you not realize you can clean and sanitize sponges? A 3-second Google search can give you multiple ways of doing so. There's absolutely no good reason to be wasteful on a tight budget. Throwing them away and replacing without even attempting to clean them first is giving a peek into a part of why you're having financial struggles.</t>
  </si>
  <si>
    <t>https://www.reddit.com/r/AmItheAsshole/comments/1awjb7j/aita_for_wanting_to_use_seperate_sponges_1/krhyj8r/</t>
  </si>
  <si>
    <t>krhp4qz</t>
  </si>
  <si>
    <t>02-21-2024 19:08:16</t>
  </si>
  <si>
    <t>Thanks! Totally checking them out!</t>
  </si>
  <si>
    <t>https://www.reddit.com/r/AmItheAsshole/comments/1awjb7j/aita_for_wanting_to_use_seperate_sponges_1/krhp4qz/</t>
  </si>
  <si>
    <t>krhy46s</t>
  </si>
  <si>
    <t>02-21-2024 19:56:58</t>
  </si>
  <si>
    <t>NTA. Honestly, his reaction to you having one homemade cookie a day in the context of an overall healthy lifestyle is super concerning. His concern is pretty unreasonable and shows a somewhat unhealthy relationship with food and that actually feels more like a slippery slope to me than a cookie. You definitely did the right thing in standing your ground on this one.</t>
  </si>
  <si>
    <t>https://www.reddit.com/r/AmItheAsshole/comments/1awkqhy/aita_for_snapping_at_my_husband_and_telling_him/krhy46s/</t>
  </si>
  <si>
    <t>krhstmb</t>
  </si>
  <si>
    <t>02-21-2024 19:28:23</t>
  </si>
  <si>
    <t>Being too harsh?  You've repeatedly told him that it's not a concern and he refused to drop it. What did he expect to happen?  NTA.  Enjoy your cookies.</t>
  </si>
  <si>
    <t>https://www.reddit.com/r/AmItheAsshole/comments/1awkqhy/aita_for_snapping_at_my_husband_and_telling_him/krhstmb/</t>
  </si>
  <si>
    <t>krhzqxt</t>
  </si>
  <si>
    <t>02-21-2024 20:05:48</t>
  </si>
  <si>
    <t>hellouterus</t>
  </si>
  <si>
    <t>"We're not getting any younger..." at 27? Oh please. What's this guy going to be like when they're 50? 
NTA.</t>
  </si>
  <si>
    <t>https://www.reddit.com/r/AmItheAsshole/comments/1awkqhy/aita_for_snapping_at_my_husband_and_telling_him/krhzqxt/</t>
  </si>
  <si>
    <t>krhsw5z</t>
  </si>
  <si>
    <t>02-21-2024 19:28:46</t>
  </si>
  <si>
    <t>JeepersCreepers74</t>
  </si>
  <si>
    <t>It's great that you and your husband have a shared love of fitness--but, standing alone, it is not a suitable foundation for a relationship. Fitness ups and downs, health problems, changing exercise schedules, and evolving food preferences are just the facts of life. It's super unrealistic for him to expect that neither of you will ever change in this regard. And I promise that I'm not saying this just because I have long considered a warm chocolate chip cookie to be the perfect dessert.
NTA</t>
  </si>
  <si>
    <t>https://www.reddit.com/r/AmItheAsshole/comments/1awkqhy/aita_for_snapping_at_my_husband_and_telling_him/krhsw5z/</t>
  </si>
  <si>
    <t>"Sultan of Sphincter [641]"</t>
  </si>
  <si>
    <t>krhzd2i</t>
  </si>
  <si>
    <t>02-21-2024 20:03:43</t>
  </si>
  <si>
    <t>Ok_Stable7501</t>
  </si>
  <si>
    <t>Tell him a cookie a day keeps the divorce attorneys away. NTA</t>
  </si>
  <si>
    <t>https://www.reddit.com/r/AmItheAsshole/comments/1awkqhy/aita_for_snapping_at_my_husband_and_telling_him/krhzd2i/</t>
  </si>
  <si>
    <t>krhylfy</t>
  </si>
  <si>
    <t>02-21-2024 19:59:34</t>
  </si>
  <si>
    <t>So he gets to be harsh with you, he gets to nag at you for weeks about eating a cookie, but when you snap back you are harsh and he is sad? Absolutely not. 
Weight is about calories in versus calories out. A dude went on a diet once of only Hostess products (packaged cakes and cookies), and he lost weight, his blood pressure went down, all his health indicators improved. This worked because he was eating junk, but in a calorie deficit. 
And yes, being fit and healthy is about what type of food you are putting in your body- healthy fats, stuff that has vitamins, fiber, etc. And you know what honestly has zero impact on your health? One cookie a day. If you eat whole foods for the most part and burn the calories you put in your body and are generally active, you are good. 
Sure, there are people who believe any refined sugar or processed food is bad for you, but science doesn't really back that up to the extreme. There are lots of 90 year olds literally running around right now who group up on nuclear food. 
I think you need to be concerned about your husband's opinion here for two reasons. First, his personal beliefs about diet- like nothing bad ever- is not your belief, and if he can't accept that you simply have a different belief than him, you are going to be in for a long unhappy life.  As you mention, you are active, at a healthy weight, and not gaining weight, so his worry about the cookie is about his BELIEF, not about anything actually wrong. 
And the second reason to be concerned is because if he is this upset about a cookie a day that actually isn't changing your body, what is going to happen when your body does change? I hate to break it to you, but the odds are that you will gain weight as you age and even if you don't have a child (which obviously that's going to make a lot of changes to your body), it will be mostly impossible for you to maintain your current weight, and even if you don't gain weight, stuff is going to sit differently on your body. How do you envision a future where if you get a little belly, a little loose skin, or god forbid have a child and never lose that 10 pounds of baby weight, your husband is going to just lose his mind over it?</t>
  </si>
  <si>
    <t>https://www.reddit.com/r/AmItheAsshole/comments/1awkqhy/aita_for_snapping_at_my_husband_and_telling_him/krhylfy/</t>
  </si>
  <si>
    <t>krhwxf0</t>
  </si>
  <si>
    <t>02-21-2024 19:50:37</t>
  </si>
  <si>
    <t>Spittfyer11</t>
  </si>
  <si>
    <t>NTA
Good for you! That is super odd that he is hyperaware and borderline micromanaging your food intake.
Making a comment about "not getting any younger" when you are 27 is super odd. You both are really healthy and you have every right make any adjustments to what you do or don't want to eat!</t>
  </si>
  <si>
    <t>https://www.reddit.com/r/AmItheAsshole/comments/1awkqhy/aita_for_snapping_at_my_husband_and_telling_him/krhwxf0/</t>
  </si>
  <si>
    <t>kri2yri</t>
  </si>
  <si>
    <t>02-21-2024 20:23:00</t>
  </si>
  <si>
    <t>AnimalGoddess0113</t>
  </si>
  <si>
    <t>I feel like this relationship isn’t sustainable in the long run. One cookie a day isn’t going to ruin a diet. That one cookie doesn’t negate all the exercise and healthy eating of the day. But the reason I feel that this isn’t sustainable is because health fluctuates. If he gets this upset over one cookie, how would he feel if OP got pregnant and had some weird pregnancy cravings that aren’t exactly healthy. Or if there was a health scare and OP couldn’t exercise.</t>
  </si>
  <si>
    <t>https://www.reddit.com/r/AmItheAsshole/comments/1awkqhy/aita_for_snapping_at_my_husband_and_telling_him/kri2yri/</t>
  </si>
  <si>
    <t>krhxh09</t>
  </si>
  <si>
    <t>02-21-2024 19:53:29</t>
  </si>
  <si>
    <t>NTA. Having been on a similarly restrictive diet for a looong time I can attest to the fact that not feeding your cravings may actually cause you to binge or give up on your overall diet and health goals. It may have a negative impact not to give yourself a little taste/grace. You are quite literally handling it with major control. 
His comments are extremely unnecessary. He should be impressed that you’re continuing to manage your diet with such control.</t>
  </si>
  <si>
    <t>https://www.reddit.com/r/AmItheAsshole/comments/1awkqhy/aita_for_snapping_at_my_husband_and_telling_him/krhxh09/</t>
  </si>
  <si>
    <t>krhswvm</t>
  </si>
  <si>
    <t>02-21-2024 19:28:53</t>
  </si>
  <si>
    <t>shadow-foxe</t>
  </si>
  <si>
    <t>NTA- if you aren't loosing any conditioning or gaining weight, one cookie is not going to hurt you.    Look at people that live really long lives, they all say have one thing you enjoy.  Heck one lady who lived until she was 106yo (my great aunt) ate a piece of chocolate before bed each night from age 20 onwards.</t>
  </si>
  <si>
    <t>https://www.reddit.com/r/AmItheAsshole/comments/1awkqhy/aita_for_snapping_at_my_husband_and_telling_him/krhswvm/</t>
  </si>
  <si>
    <t>"Judge, Jury, and Excretioner [360]"</t>
  </si>
  <si>
    <t>kri3cxa</t>
  </si>
  <si>
    <t>02-21-2024 20:25:04</t>
  </si>
  <si>
    <t>BasketballButt</t>
  </si>
  <si>
    <t>He’s upset because people change? I’ve got some bad news for him…lol. NTA</t>
  </si>
  <si>
    <t>https://www.reddit.com/r/AmItheAsshole/comments/1awkqhy/aita_for_snapping_at_my_husband_and_telling_him/kri3cxa/</t>
  </si>
  <si>
    <t>krhum0p</t>
  </si>
  <si>
    <t>02-21-2024 19:38:09</t>
  </si>
  <si>
    <t>throwaway012321232</t>
  </si>
  <si>
    <t>NTA. His unhealthy relationship with food isnt your problem. He needs a therapist for that. But if you are the type who’s never craved sweets before and this started please see a doctor. Cravings can be a sign something is wrong hormonally.</t>
  </si>
  <si>
    <t>https://www.reddit.com/r/AmItheAsshole/comments/1awkqhy/aita_for_snapping_at_my_husband_and_telling_him/krhum0p/</t>
  </si>
  <si>
    <t>krhrwqc</t>
  </si>
  <si>
    <t>02-21-2024 19:23:22</t>
  </si>
  <si>
    <t>Ok_Register3005</t>
  </si>
  <si>
    <t>NTA.  You are correct and we're establishing a boundary.  Stick to your guns!  He's a major A!</t>
  </si>
  <si>
    <t>https://www.reddit.com/r/AmItheAsshole/comments/1awkqhy/aita_for_snapping_at_my_husband_and_telling_him/krhrwqc/</t>
  </si>
  <si>
    <t>"Craptain [197]"</t>
  </si>
  <si>
    <t>kribthp</t>
  </si>
  <si>
    <t>02-21-2024 21:10:09</t>
  </si>
  <si>
    <t>NightBloomingAuthor</t>
  </si>
  <si>
    <t>NTA
Your post reminded me a bit of this "[You're Right, I didn't Eat That](https://thenewinquiry.com/blog/youre-right-i-didnt-eat-that/)" 
&amp;#x200B:
&gt;There are a number of euphemisms for female thinness that do not require a man to make the impolite admission of his exclusive attraction to women with very little body fat. Though “active” and “full of energy” make respectable showings, they are a distance second and third from “a woman who takes care of herself.” It seems a benign enough request, but one quickly learns that this man is not especially concerned that she has regularly scheduled self-care sessions like time with friends or spa days with a good book. He isn’t asking that her household finances be in order and that she be self-actualized. He is asking her to be thin. When he says “herself,” he means “her body.”</t>
  </si>
  <si>
    <t>https://www.reddit.com/r/AmItheAsshole/comments/1awkqhy/aita_for_snapping_at_my_husband_and_telling_him/kribthp/</t>
  </si>
  <si>
    <t>kri369t</t>
  </si>
  <si>
    <t>02-21-2024 20:24:06</t>
  </si>
  <si>
    <t>silverbirch26</t>
  </si>
  <si>
    <t>NTA
Just a warning - this is the kind of man who will cheat and or leave you if your body changes even a little. Be careful</t>
  </si>
  <si>
    <t>https://www.reddit.com/r/AmItheAsshole/comments/1awkqhy/aita_for_snapping_at_my_husband_and_telling_him/kri369t/</t>
  </si>
  <si>
    <t>krhve0a</t>
  </si>
  <si>
    <t>02-21-2024 19:42:24</t>
  </si>
  <si>
    <t>NTA.  He is weirdly obsessed about you having a single cookie each evening.</t>
  </si>
  <si>
    <t>https://www.reddit.com/r/AmItheAsshole/comments/1awkqhy/aita_for_snapping_at_my_husband_and_telling_him/krhve0a/</t>
  </si>
  <si>
    <t>krhsidy</t>
  </si>
  <si>
    <t>02-21-2024 19:26:41</t>
  </si>
  <si>
    <t>Amychick33</t>
  </si>
  <si>
    <t>NTA he is and needs to shut up he's probably jealous you can keep things in moderation you go for it! Also your 27 enjoy yourself! </t>
  </si>
  <si>
    <t>https://www.reddit.com/r/AmItheAsshole/comments/1awkqhy/aita_for_snapping_at_my_husband_and_telling_him/krhsidy/</t>
  </si>
  <si>
    <t>kri5b9t</t>
  </si>
  <si>
    <t>02-21-2024 20:35:32</t>
  </si>
  <si>
    <t>cupcakes0220</t>
  </si>
  <si>
    <t>My grandpa started every morning with a cookie, and he lived to 93. But this clearly isn't really about the cookie. NTA</t>
  </si>
  <si>
    <t>https://www.reddit.com/r/AmItheAsshole/comments/1awkqhy/aita_for_snapping_at_my_husband_and_telling_him/kri5b9t/</t>
  </si>
  <si>
    <t>krhxukh</t>
  </si>
  <si>
    <t>02-21-2024 19:55:31</t>
  </si>
  <si>
    <t>Nta you politely rebuffed him at the start. He doesn't get to be pissy bc he refused to accept the polite and got a rude answer instead.</t>
  </si>
  <si>
    <t>https://www.reddit.com/r/AmItheAsshole/comments/1awkqhy/aita_for_snapping_at_my_husband_and_telling_him/krhxukh/</t>
  </si>
  <si>
    <t>krhugut</t>
  </si>
  <si>
    <t>02-21-2024 19:37:21</t>
  </si>
  <si>
    <t>O_Grande_Turco</t>
  </si>
  <si>
    <t>NTA. 
He should mind his business. 
Having a cookie each day isn't gonna kill you.</t>
  </si>
  <si>
    <t>https://www.reddit.com/r/AmItheAsshole/comments/1awkqhy/aita_for_snapping_at_my_husband_and_telling_him/krhugut/</t>
  </si>
  <si>
    <t>kri6oo1</t>
  </si>
  <si>
    <t>02-21-2024 20:42:54</t>
  </si>
  <si>
    <t>ExRiverFish4557</t>
  </si>
  <si>
    <t>NTA tell him he's right... you're not getting younger, so you're gonna do what makes you happy! And what's making you happy is having a cookie for dessert!! 
His reaction makes me question what he'll do if something does happen that does impact fitness/weight. Will he leave if you can't maintain the physique of a 20- something year old? Life happens, metabolism changes, health problems come up, what if you have a kid... there are lots of things that impact health routines. Will he be able to handle that?</t>
  </si>
  <si>
    <t>https://www.reddit.com/r/AmItheAsshole/comments/1awkqhy/aita_for_snapping_at_my_husband_and_telling_him/kri6oo1/</t>
  </si>
  <si>
    <t>kridpxl</t>
  </si>
  <si>
    <t>02-21-2024 21:20:20</t>
  </si>
  <si>
    <t>LingonberryRum</t>
  </si>
  <si>
    <t>100% NTA. One of of my favorite sayings from nutritionists I see online is that dieting should require you to cut certain foods out of your diet. It’s all about moderation. Only baking 1 cookie a night is the definition of moderation. If you live an otherwise active and healthy life there’s absolutely no reason why any rational person would consider that unhealthy.
How’s your husband’s relationship with food btw? Bc it sounds like he views certain foods as “good” and “bad.” While there are certainly foods with more nutritional value than others, that doesn’t necessarily mean they’re “better.” 
Regardless, his fixation on your “health” and “diet” seem very controlling. Has he shown any other signs of trying to control what you do?</t>
  </si>
  <si>
    <t>https://www.reddit.com/r/AmItheAsshole/comments/1awkqhy/aita_for_snapping_at_my_husband_and_telling_him/kridpxl/</t>
  </si>
  <si>
    <t>krhu35m</t>
  </si>
  <si>
    <t>02-21-2024 19:35:17</t>
  </si>
  <si>
    <t>Express-Chapter9429</t>
  </si>
  <si>
    <t>NTA. I would lose all of my shit lol</t>
  </si>
  <si>
    <t>https://www.reddit.com/r/AmItheAsshole/comments/1awkqhy/aita_for_snapping_at_my_husband_and_telling_him/krhu35m/</t>
  </si>
  <si>
    <t>kri0xz8</t>
  </si>
  <si>
    <t>02-21-2024 20:12:14</t>
  </si>
  <si>
    <t>wynlyndd</t>
  </si>
  <si>
    <t>NTA - I would lose my temper if this kind of crap was said to me. One cookie. One f'ing cookie.</t>
  </si>
  <si>
    <t>https://www.reddit.com/r/AmItheAsshole/comments/1awkqhy/aita_for_snapping_at_my_husband_and_telling_him/kri0xz8/</t>
  </si>
  <si>
    <t>krhzp7h</t>
  </si>
  <si>
    <t>02-21-2024 20:05:32</t>
  </si>
  <si>
    <t>i_am_introverted</t>
  </si>
  <si>
    <t>NTA but you married a child. Sorry about that.</t>
  </si>
  <si>
    <t>https://www.reddit.com/r/AmItheAsshole/comments/1awkqhy/aita_for_snapping_at_my_husband_and_telling_him/krhzp7h/</t>
  </si>
  <si>
    <t>krhzr7f</t>
  </si>
  <si>
    <t>02-21-2024 20:05:50</t>
  </si>
  <si>
    <t>Scrolling_Man_36</t>
  </si>
  <si>
    <t>NTA it might have been harsh if you snapped at him the first time he said something but after weeks I would hardly consider it harsh. 
He’s concerned you changing? I’m here to tell you everyone changes.</t>
  </si>
  <si>
    <t>https://www.reddit.com/r/AmItheAsshole/comments/1awkqhy/aita_for_snapping_at_my_husband_and_telling_him/krhzr7f/</t>
  </si>
  <si>
    <t>kri4a8w</t>
  </si>
  <si>
    <t>02-21-2024 20:30:01</t>
  </si>
  <si>
    <t>TheVue221</t>
  </si>
  <si>
    <t>NTA.  You work out 4-6 times a week. Eat a cookie.  Enjoy your cookie.</t>
  </si>
  <si>
    <t>https://www.reddit.com/r/AmItheAsshole/comments/1awkqhy/aita_for_snapping_at_my_husband_and_telling_him/kri4a8w/</t>
  </si>
  <si>
    <t>kriarau</t>
  </si>
  <si>
    <t>02-21-2024 21:04:27</t>
  </si>
  <si>
    <t>Sheslikeamom</t>
  </si>
  <si>
    <t>NTA 
My husband made a comment when I was trying to make hand pulled cotton candy. It failed. Big surprise! Making candy is really difficult. 
He said
"What if you love it and are eating sugar all the time. It's bad for you"
THIS IS NOT ABOUT YOU, YOUR WEIGHT, OR YOUR HEATLH.
He is being tempted by the cookies and his self control is waning.
I have struggled with my weight and I learned A LOT about nutrition. I can have candy and cookies in the house and regulate my eating. My husband can't and he's said as much. 
Your husband just can't face that he wants cookies.</t>
  </si>
  <si>
    <t>https://www.reddit.com/r/AmItheAsshole/comments/1awkqhy/aita_for_snapping_at_my_husband_and_telling_him/kriarau/</t>
  </si>
  <si>
    <t>kri3ydo</t>
  </si>
  <si>
    <t>02-21-2024 20:28:14</t>
  </si>
  <si>
    <t>Abusedink75</t>
  </si>
  <si>
    <t>NTA. Sounds like the kind of guy that will berate and leave you if you stop being physically appealing to him, good luck with that.</t>
  </si>
  <si>
    <t>https://www.reddit.com/r/AmItheAsshole/comments/1awkqhy/aita_for_snapping_at_my_husband_and_telling_him/kri3ydo/</t>
  </si>
  <si>
    <t>kri4ajd</t>
  </si>
  <si>
    <t>02-21-2024 20:30:03</t>
  </si>
  <si>
    <t>SlugmaBallzzz</t>
  </si>
  <si>
    <t>Do you have kids with this guy? Seems like the type to freaaaaaak oooout if your body changes in any way</t>
  </si>
  <si>
    <t>https://www.reddit.com/r/AmItheAsshole/comments/1awkqhy/aita_for_snapping_at_my_husband_and_telling_him/kri4ajd/</t>
  </si>
  <si>
    <t>krhxewo</t>
  </si>
  <si>
    <t>02-21-2024 19:53:10</t>
  </si>
  <si>
    <t>NTA—others have already made the points I would have made so I’m going to save the typing 
But yummmmm warm chocolate chip cookies are the best chocolate chip cookies haha</t>
  </si>
  <si>
    <t>https://www.reddit.com/r/AmItheAsshole/comments/1awkqhy/aita_for_snapping_at_my_husband_and_telling_him/krhxewo/</t>
  </si>
  <si>
    <t>krhz059</t>
  </si>
  <si>
    <t>02-21-2024 20:01:47</t>
  </si>
  <si>
    <t>goldenfingernails</t>
  </si>
  <si>
    <t>NTA. He's judging you and that sucks. If you are keeping yourself fit and healthy, a cookie a day isn't going to destroy you. I don't know what's up with him but he needs to chill.</t>
  </si>
  <si>
    <t>https://www.reddit.com/r/AmItheAsshole/comments/1awkqhy/aita_for_snapping_at_my_husband_and_telling_him/krhz059/</t>
  </si>
  <si>
    <t>kri1g88</t>
  </si>
  <si>
    <t>02-21-2024 20:14:56</t>
  </si>
  <si>
    <t>Loud_Low_9846</t>
  </si>
  <si>
    <t>NTA good for you standing your ground. Your husband is bring ridiculous and I'm glad his attempt to exert control over you failed. Go girl 🙂</t>
  </si>
  <si>
    <t>https://www.reddit.com/r/AmItheAsshole/comments/1awkqhy/aita_for_snapping_at_my_husband_and_telling_him/kri1g88/</t>
  </si>
  <si>
    <t>kri5ua5</t>
  </si>
  <si>
    <t>02-21-2024 20:38:23</t>
  </si>
  <si>
    <t>Yikes.  That’s beyond being into health and fitness.  NTA.  Enjoy your cookie.  I was reading something about the “blue zones” of the world (where people live to over 100 the most) and they all have certain things in common.  They all have daily rituals where they have some kind of treat (ie glass of wine or whatever).  Your health and fitness is not about one little thing it’s about the big picture of how you live.  And my lord who wants to live a joyless existence without a daily treat to look forward to.  It’s good for you mentally.</t>
  </si>
  <si>
    <t>https://www.reddit.com/r/AmItheAsshole/comments/1awkqhy/aita_for_snapping_at_my_husband_and_telling_him/kri5ua5/</t>
  </si>
  <si>
    <t>kri7lun</t>
  </si>
  <si>
    <t>02-21-2024 20:47:46</t>
  </si>
  <si>
    <t>cryssylee90</t>
  </si>
  <si>
    <t>NTA
This is raising red flags that your husband is either battling a serious eating disorder to the point that he needs to micromanage the diet of everyone around him or he’s super controlling.</t>
  </si>
  <si>
    <t>https://www.reddit.com/r/AmItheAsshole/comments/1awkqhy/aita_for_snapping_at_my_husband_and_telling_him/kri7lun/</t>
  </si>
  <si>
    <t>kri9h55</t>
  </si>
  <si>
    <t>02-21-2024 20:57:40</t>
  </si>
  <si>
    <t>Important-Button-430</t>
  </si>
  <si>
    <t>I made a small batch of lemon buttercream just to eat with a spoon yesterday. 😬</t>
  </si>
  <si>
    <t>https://www.reddit.com/r/AmItheAsshole/comments/1awkqhy/aita_for_snapping_at_my_husband_and_telling_him/kri9h55/</t>
  </si>
  <si>
    <t>krhx144</t>
  </si>
  <si>
    <t>02-21-2024 19:51:09</t>
  </si>
  <si>
    <t>Certain-Cake-3903</t>
  </si>
  <si>
    <t>NTA
Sounds to me like you have a healthy relationship with your food: him maybe not so much.  I would be concerned that he can't drop it.  Its just a cookie.  Don't get between a lady and her cookie.</t>
  </si>
  <si>
    <t>https://www.reddit.com/r/AmItheAsshole/comments/1awkqhy/aita_for_snapping_at_my_husband_and_telling_him/krhx144/</t>
  </si>
  <si>
    <t>krhuvy2</t>
  </si>
  <si>
    <t>02-21-2024 19:39:41</t>
  </si>
  <si>
    <t>mrsdonhenley2</t>
  </si>
  <si>
    <t>NTA. </t>
  </si>
  <si>
    <t>https://www.reddit.com/r/AmItheAsshole/comments/1awkqhy/aita_for_snapping_at_my_husband_and_telling_him/krhuvy2/</t>
  </si>
  <si>
    <t>kri2dn1</t>
  </si>
  <si>
    <t>02-21-2024 20:19:57</t>
  </si>
  <si>
    <t>Eternalthursday1976</t>
  </si>
  <si>
    <t>Have you asked who died and made him the food police? NTA. His idea of a slippery slope is insane and applying it to you is unacceptable regardless of what you were eating.</t>
  </si>
  <si>
    <t>https://www.reddit.com/r/AmItheAsshole/comments/1awkqhy/aita_for_snapping_at_my_husband_and_telling_him/kri2dn1/</t>
  </si>
  <si>
    <t>kri4kee</t>
  </si>
  <si>
    <t>02-21-2024 20:31:31</t>
  </si>
  <si>
    <t>carlyjk</t>
  </si>
  <si>
    <t>NTA
A cookie??! Sometimes men need to realize that they can nag us too and sometimes need to be told to stop talking. He’s not your trainer, dietician or doctor so he gets no say about your small delicious treat!</t>
  </si>
  <si>
    <t>https://www.reddit.com/r/AmItheAsshole/comments/1awkqhy/aita_for_snapping_at_my_husband_and_telling_him/kri4kee/</t>
  </si>
  <si>
    <t>kri5bd1</t>
  </si>
  <si>
    <t>02-21-2024 20:35:33</t>
  </si>
  <si>
    <t>Which_Translator_548</t>
  </si>
  <si>
    <t>Nta! Sad he cares more about the way your body looks than who you are but of Reddit’s taught me anything, it’s the degree of dysfunction people regularly live amongst.</t>
  </si>
  <si>
    <t>https://www.reddit.com/r/AmItheAsshole/comments/1awkqhy/aita_for_snapping_at_my_husband_and_telling_him/kri5bd1/</t>
  </si>
  <si>
    <t>kri7vxs</t>
  </si>
  <si>
    <t>02-21-2024 20:49:14</t>
  </si>
  <si>
    <t>HeimdallManeuver</t>
  </si>
  <si>
    <t>Oh.  He's down because he can't pick out your flaws without repercussions?
Poor baby.
NTA</t>
  </si>
  <si>
    <t>https://www.reddit.com/r/AmItheAsshole/comments/1awkqhy/aita_for_snapping_at_my_husband_and_telling_him/kri7vxs/</t>
  </si>
  <si>
    <t>kri9w56</t>
  </si>
  <si>
    <t>02-21-2024 20:59:52</t>
  </si>
  <si>
    <t>heyhicherrypie</t>
  </si>
  <si>
    <t>There’s so many studies that show indulging a craving in moderation like you’re doing is the best way because it’s more sustainable than cutting out the “bad” stuff and less likely to lead to a binge- I’m recovering from binge eating and having something sweet at the end of the day (that I count to make sure is within my calorie deficit) is what’s keeping me consistent and making sure I don’t relapse. He’s being a dumbass and not looking at the big picture Nta</t>
  </si>
  <si>
    <t>https://www.reddit.com/r/AmItheAsshole/comments/1awkqhy/aita_for_snapping_at_my_husband_and_telling_him/kri9w56/</t>
  </si>
  <si>
    <t>krionqz</t>
  </si>
  <si>
    <t>02-21-2024 22:19:18</t>
  </si>
  <si>
    <t>Glum_Suggestion_6948</t>
  </si>
  <si>
    <t>NTA enjoy your cookie. Don't ever let him have 1</t>
  </si>
  <si>
    <t>https://www.reddit.com/r/AmItheAsshole/comments/1awkqhy/aita_for_snapping_at_my_husband_and_telling_him/krionqz/</t>
  </si>
  <si>
    <t>kri6mej</t>
  </si>
  <si>
    <t>02-21-2024 20:42:34</t>
  </si>
  <si>
    <t>NTA. He's being controlling and trying to micromanage you. It's your body, and as long as you aren't actively harming yourself, he doesn't get a say. One cookie a day isn't going to hurt you.
His attitude toward you, and then him playing the victim, is far more harmful.</t>
  </si>
  <si>
    <t>https://www.reddit.com/r/AmItheAsshole/comments/1awkqhy/aita_for_snapping_at_my_husband_and_telling_him/kri6mej/</t>
  </si>
  <si>
    <t>kri97ld</t>
  </si>
  <si>
    <t>02-21-2024 20:56:15</t>
  </si>
  <si>
    <t>FatsTetromino</t>
  </si>
  <si>
    <t>It sounds like he's not just 'into fitness', but maybe has developed a complex around it.</t>
  </si>
  <si>
    <t>https://www.reddit.com/r/AmItheAsshole/comments/1awkqhy/aita_for_snapping_at_my_husband_and_telling_him/kri97ld/</t>
  </si>
  <si>
    <t>krialht</t>
  </si>
  <si>
    <t>02-21-2024 21:03:36</t>
  </si>
  <si>
    <t>Busy_Tomatillo_1065</t>
  </si>
  <si>
    <t>NTA. 
A pre-sleep warm cookie sounds rather lovely.</t>
  </si>
  <si>
    <t>https://www.reddit.com/r/AmItheAsshole/comments/1awkqhy/aita_for_snapping_at_my_husband_and_telling_him/krialht/</t>
  </si>
  <si>
    <t>kriaus9</t>
  </si>
  <si>
    <t>02-21-2024 21:04:58</t>
  </si>
  <si>
    <t>NTA
Are you kidding me. 
Not getting any younger! 27 and 28 yrs old and by the sounds of it annoyingly healthy.
It is said that women marry with the intent of changing their husbands and men marry with the hope their wives do not change.
Your husband is scared something is going to change and somehow effect him. 
When you stood up for yourself you showed him that he was not in charge and hurt his little man feelings. Since he clearly knows what is best, for him not you.
Time for some adult communication about what is open for discussion and what is not.</t>
  </si>
  <si>
    <t>https://www.reddit.com/r/AmItheAsshole/comments/1awkqhy/aita_for_snapping_at_my_husband_and_telling_him/kriaus9/</t>
  </si>
  <si>
    <t>kribmz3</t>
  </si>
  <si>
    <t>02-21-2024 21:09:10</t>
  </si>
  <si>
    <t>DBupstate</t>
  </si>
  <si>
    <t>NTA but he is for trying to micromanage your diet and then sulking like a petulant child when you call him on it.</t>
  </si>
  <si>
    <t>https://www.reddit.com/r/AmItheAsshole/comments/1awkqhy/aita_for_snapping_at_my_husband_and_telling_him/kribmz3/</t>
  </si>
  <si>
    <t>krigm1i</t>
  </si>
  <si>
    <t>02-21-2024 21:35:37</t>
  </si>
  <si>
    <t>chammycham</t>
  </si>
  <si>
    <t>NTA. What’s the point of living longer if you don’t actually enjoy any of it?</t>
  </si>
  <si>
    <t>https://www.reddit.com/r/AmItheAsshole/comments/1awkqhy/aita_for_snapping_at_my_husband_and_telling_him/krigm1i/</t>
  </si>
  <si>
    <t>kri3kr1</t>
  </si>
  <si>
    <t>02-21-2024 20:26:13</t>
  </si>
  <si>
    <t>MoodiestMoody</t>
  </si>
  <si>
    <t>Has your husband ever been checked for orthorexia/ARFID? That's what your husband's reaction sounds like.
NTA. As long as your choices don't directly harm others, they are valid. Your cookie is none of his business as long as you don't force him to eat one.</t>
  </si>
  <si>
    <t>https://www.reddit.com/r/AmItheAsshole/comments/1awkqhy/aita_for_snapping_at_my_husband_and_telling_him/kri3kr1/</t>
  </si>
  <si>
    <t>kribopz</t>
  </si>
  <si>
    <t>02-21-2024 21:09:26</t>
  </si>
  <si>
    <t>Maximum-Ear1745</t>
  </si>
  <si>
    <t>NTA. Your husband is being overly rigid and judgemental. Would you say you have a loving relation / one built on trust and respect? If he thinks a cookie a day is very concerning, I would suggest there are deeper issues here.
Also he does get to harshly nag you for weeks and then get upset when you tell him to stay in his lane.</t>
  </si>
  <si>
    <t>https://www.reddit.com/r/AmItheAsshole/comments/1awkqhy/aita_for_snapping_at_my_husband_and_telling_him/kribopz/</t>
  </si>
  <si>
    <t>kri4dn0</t>
  </si>
  <si>
    <t>02-21-2024 20:30:31</t>
  </si>
  <si>
    <t>Misox491</t>
  </si>
  <si>
    <t>Nta 
A cookie a day keeps the cravings away &lt;3</t>
  </si>
  <si>
    <t>https://www.reddit.com/r/AmItheAsshole/comments/1awkqhy/aita_for_snapping_at_my_husband_and_telling_him/kri4dn0/</t>
  </si>
  <si>
    <t>kri4j2n</t>
  </si>
  <si>
    <t>02-21-2024 20:31:19</t>
  </si>
  <si>
    <t>beewoopwoop</t>
  </si>
  <si>
    <t>NYA drop the husband, not the cookie</t>
  </si>
  <si>
    <t>https://www.reddit.com/r/AmItheAsshole/comments/1awkqhy/aita_for_snapping_at_my_husband_and_telling_him/kri4j2n/</t>
  </si>
  <si>
    <t>kri59hr</t>
  </si>
  <si>
    <t>02-21-2024 20:35:17</t>
  </si>
  <si>
    <t>Chance-Contract-1290</t>
  </si>
  <si>
    <t>NTA.  He already made his point.  No reason to keep making it unless your health declines, and I doubt a single cookie a night will do real harm in your case.</t>
  </si>
  <si>
    <t>https://www.reddit.com/r/AmItheAsshole/comments/1awkqhy/aita_for_snapping_at_my_husband_and_telling_him/kri59hr/</t>
  </si>
  <si>
    <t>kri7df4</t>
  </si>
  <si>
    <t>02-21-2024 20:46:33</t>
  </si>
  <si>
    <t>wickeddradon</t>
  </si>
  <si>
    <t>NTA. It sounds to me like you have an excellent health and lifestyle philosophy. I can't see a small treat a day being  any problem. Does your husband have any deep-seated issues with weight or diet? Like a close relative who struggles or has a family history of obesity. He sounds a little obsessed. 
My dad is 91. He was a farmer. Kept active all his life. Never exercised or restricted his diet. He's disgustingly healthy, no physical problems at all, he takes no medication for high blood pressure or anything. He still zaps around like he was 20. He has always said...everything in moderation.</t>
  </si>
  <si>
    <t>https://www.reddit.com/r/AmItheAsshole/comments/1awkqhy/aita_for_snapping_at_my_husband_and_telling_him/kri7df4/</t>
  </si>
  <si>
    <t>kri7dsq</t>
  </si>
  <si>
    <t>02-21-2024 20:46:37</t>
  </si>
  <si>
    <t>DifferentPen6715</t>
  </si>
  <si>
    <t>NTA- enjoy your cookie 🍪</t>
  </si>
  <si>
    <t>https://www.reddit.com/r/AmItheAsshole/comments/1awkqhy/aita_for_snapping_at_my_husband_and_telling_him/kri7dsq/</t>
  </si>
  <si>
    <t>kri7yyn</t>
  </si>
  <si>
    <t>02-21-2024 20:49:41</t>
  </si>
  <si>
    <t>External-Hamster-991</t>
  </si>
  <si>
    <t>NTA. He was being controlling, insulting, and telling you that you are too old to have a cookie every day because you can't maintain your body. Who exactly does he think he is? Enjoy your cookie. and if he can't shut up about it? Then he should go and talk to someone else, because you don'twant to hear his opinion on your intake. Life is very short. Take your joy where you find it.</t>
  </si>
  <si>
    <t>https://www.reddit.com/r/AmItheAsshole/comments/1awkqhy/aita_for_snapping_at_my_husband_and_telling_him/kri7yyn/</t>
  </si>
  <si>
    <t>kri8dn3</t>
  </si>
  <si>
    <t>02-21-2024 20:51:49</t>
  </si>
  <si>
    <t>snowangel445</t>
  </si>
  <si>
    <t>NTA - he probably is low key jealous and wants a cookie too but is afraid one cookie is going to mess up his goals. Seems like a lot of projecting. Also a warm cookie sounds delicious!</t>
  </si>
  <si>
    <t>https://www.reddit.com/r/AmItheAsshole/comments/1awkqhy/aita_for_snapping_at_my_husband_and_telling_him/kri8dn3/</t>
  </si>
  <si>
    <t>kri8w7i</t>
  </si>
  <si>
    <t>02-21-2024 20:54:35</t>
  </si>
  <si>
    <t>ZoeZigzagyy</t>
  </si>
  <si>
    <t>NTA. Girl, it's like you have a good handle on your health and fitness routine, and a warm cookie at night isn't going to undo all your hard work. You're entitled to enjoy a treat now and then, and your husband needs to respect your choices. You were right to assert yourself and set a boundary when his comments became too much. Just make sure you two have a calm conversation about it later on, so you can both understand each other's perspectives.</t>
  </si>
  <si>
    <t>https://www.reddit.com/r/AmItheAsshole/comments/1awkqhy/aita_for_snapping_at_my_husband_and_telling_him/kri8w7i/</t>
  </si>
  <si>
    <t>kri98sq</t>
  </si>
  <si>
    <t>02-21-2024 20:56:26</t>
  </si>
  <si>
    <t>KimB-booksncats-11</t>
  </si>
  <si>
    <t>You are absolutely right. One cookie a day (especially since you are exercising regularly) is nothing. If you ate a whole batch of cookies before bed you'd have a problem. NTA.</t>
  </si>
  <si>
    <t>https://www.reddit.com/r/AmItheAsshole/comments/1awkqhy/aita_for_snapping_at_my_husband_and_telling_him/kri98sq/</t>
  </si>
  <si>
    <t>kri9slm</t>
  </si>
  <si>
    <t>02-21-2024 20:59:21</t>
  </si>
  <si>
    <t>Echo0225</t>
  </si>
  <si>
    <t>Tell him to STFU. This isn’t his concern.</t>
  </si>
  <si>
    <t>https://www.reddit.com/r/AmItheAsshole/comments/1awkqhy/aita_for_snapping_at_my_husband_and_telling_him/kri9slm/</t>
  </si>
  <si>
    <t>kri0hrv</t>
  </si>
  <si>
    <t>02-21-2024 20:09:50</t>
  </si>
  <si>
    <t>FringeAardvark</t>
  </si>
  <si>
    <t>Tell him to seek help for his fatphobia. Because that’s really what it is, isn’t it? He’s afraid you’ll gain weight.</t>
  </si>
  <si>
    <t>https://www.reddit.com/r/AmItheAsshole/comments/1awkqhy/aita_for_snapping_at_my_husband_and_telling_him/kri0hrv/</t>
  </si>
  <si>
    <t>kri618h</t>
  </si>
  <si>
    <t>02-21-2024 20:39:25</t>
  </si>
  <si>
    <t>ohdearitsrichardiii</t>
  </si>
  <si>
    <t>INFO: does your husband have an eating disorder?</t>
  </si>
  <si>
    <t>https://www.reddit.com/r/AmItheAsshole/comments/1awkqhy/aita_for_snapping_at_my_husband_and_telling_him/kri618h/</t>
  </si>
  <si>
    <t>kri6lnt</t>
  </si>
  <si>
    <t>02-21-2024 20:42:27</t>
  </si>
  <si>
    <t>Poll3434</t>
  </si>
  <si>
    <t>NTA ... It's a damn cookie, enjoy the cookie. Cheers 🍪🥛🍪</t>
  </si>
  <si>
    <t>https://www.reddit.com/r/AmItheAsshole/comments/1awkqhy/aita_for_snapping_at_my_husband_and_telling_him/kri6lnt/</t>
  </si>
  <si>
    <t>kri70b3</t>
  </si>
  <si>
    <t>02-21-2024 20:44:37</t>
  </si>
  <si>
    <t>itsastrid89</t>
  </si>
  <si>
    <t>NTA! I applaud your cookie habit simply because you recognize that everything fits into a healthy diet in moderation and you’ve learned that a fucking cookie is not gonna derail you. He’s projecting his own shit onto you &amp; that’s not ok. Good for you for standing up to him. No one should tell you how to eat</t>
  </si>
  <si>
    <t>https://www.reddit.com/r/AmItheAsshole/comments/1awkqhy/aita_for_snapping_at_my_husband_and_telling_him/kri70b3/</t>
  </si>
  <si>
    <t>kri717w</t>
  </si>
  <si>
    <t>02-21-2024 20:44:45</t>
  </si>
  <si>
    <t>Agitated_Thing3028</t>
  </si>
  <si>
    <t>NTA. Your diet is your business and you are still maintaining your fitness levels. One cookie will do zero bad to you if you’re in the gym 6 days a week. Your husband needs to understand that you WILL change throughout your marriage, and that’s your choice. He promised to love you through these changes when he married you.  His love sounds pretty conditional to me, which is worrying. He needs to lighten up and leave you to live your own life as you see fit.</t>
  </si>
  <si>
    <t>https://www.reddit.com/r/AmItheAsshole/comments/1awkqhy/aita_for_snapping_at_my_husband_and_telling_him/kri717w/</t>
  </si>
  <si>
    <t>kri7nx0</t>
  </si>
  <si>
    <t>02-21-2024 20:48:04</t>
  </si>
  <si>
    <t>He’s the AH! Eat the damn cookie. Life is about balance and moderation. Your boy needs to back off.</t>
  </si>
  <si>
    <t>https://www.reddit.com/r/AmItheAsshole/comments/1awkqhy/aita_for_snapping_at_my_husband_and_telling_him/kri7nx0/</t>
  </si>
  <si>
    <t>kri8lnf</t>
  </si>
  <si>
    <t>02-21-2024 20:53:01</t>
  </si>
  <si>
    <t>No_Association9968</t>
  </si>
  <si>
    <t>Nta
To me he’s either very controlling or he’s envious.
I think that everyone deserves to indulge a bit. Some do alcohol, some sweet, some drugs, some smoking… to me you have chosen the least health impacting indulgence. 
You have the right to enjoy some of life’s better things.  His input seems to be very controlling and serve no real benefit for your relationship. You may have been a bit harsh, but he’s been pushing your buttons for a while now.</t>
  </si>
  <si>
    <t>https://www.reddit.com/r/AmItheAsshole/comments/1awkqhy/aita_for_snapping_at_my_husband_and_telling_him/kri8lnf/</t>
  </si>
  <si>
    <t>kri8tve</t>
  </si>
  <si>
    <t>02-21-2024 20:54:14</t>
  </si>
  <si>
    <t>sassyfontaine</t>
  </si>
  <si>
    <t>NTA. This guys sucks.</t>
  </si>
  <si>
    <t>https://www.reddit.com/r/AmItheAsshole/comments/1awkqhy/aita_for_snapping_at_my_husband_and_telling_him/kri8tve/</t>
  </si>
  <si>
    <t>kri94id</t>
  </si>
  <si>
    <t>02-21-2024 20:55:48</t>
  </si>
  <si>
    <t>allthatisstupid</t>
  </si>
  <si>
    <t>What a baby, can fish but can't take?
F*cking child.
You're fine, and even if you wanted TWO cookies a night, you can have them.
Tell him to grow up and get over himself.
F*cking baby.
NTA</t>
  </si>
  <si>
    <t>https://www.reddit.com/r/AmItheAsshole/comments/1awkqhy/aita_for_snapping_at_my_husband_and_telling_him/kri94id/</t>
  </si>
  <si>
    <t>kri98te</t>
  </si>
  <si>
    <t>BeNiceTitMice</t>
  </si>
  <si>
    <t>I agree with you. If you’re burning it off anyway, what difference does it make?</t>
  </si>
  <si>
    <t>https://www.reddit.com/r/AmItheAsshole/comments/1awkqhy/aita_for_snapping_at_my_husband_and_telling_him/kri98te/</t>
  </si>
  <si>
    <t>kri9hsa</t>
  </si>
  <si>
    <t>02-21-2024 20:57:46</t>
  </si>
  <si>
    <t>K8KitKat</t>
  </si>
  <si>
    <t>NTA at all. And just wanting to say making a batch of cookie dough and baking one cookie at a time is brilliant. Fresh cookie always. He should admire how smart this.</t>
  </si>
  <si>
    <t>https://www.reddit.com/r/AmItheAsshole/comments/1awkqhy/aita_for_snapping_at_my_husband_and_telling_him/kri9hsa/</t>
  </si>
  <si>
    <t>kri9kmc</t>
  </si>
  <si>
    <t>02-21-2024 20:58:12</t>
  </si>
  <si>
    <t>NTA. If you ask someone to drop something like thirty times and they refuse you're not the asshole when you finally snap at them. Whether his concern is correct is immaterial, but by everything you said it sounds like it's not correct. Generally eating anything right before bed, especially sugar, is "bad" for you but like, everyone does shit that's bad for them every single day. The question is are you doing enough "good for you" things to counter-balance it and you clearly are and then some.
But again, even if he was correct overall (cannot stress enough that he's not) he would still be wrong to endlessly needle you about it.</t>
  </si>
  <si>
    <t>https://www.reddit.com/r/AmItheAsshole/comments/1awkqhy/aita_for_snapping_at_my_husband_and_telling_him/kri9kmc/</t>
  </si>
  <si>
    <t>kriaabw</t>
  </si>
  <si>
    <t>02-21-2024 21:01:57</t>
  </si>
  <si>
    <t>Ahjumawi</t>
  </si>
  <si>
    <t>NTA. He's totally over-stepping by policing what you are eating on a daily basis, particularly when it's pretty minor. And while watching what you eat is actually rewarding, doing it out of a kind of fear is not healthy. And maybe there's a hint of "You can't get fat on me" in there, which is kinda shitty if that's what's going on.</t>
  </si>
  <si>
    <t>https://www.reddit.com/r/AmItheAsshole/comments/1awkqhy/aita_for_snapping_at_my_husband_and_telling_him/kriaabw/</t>
  </si>
  <si>
    <t>kribaa3</t>
  </si>
  <si>
    <t>02-21-2024 21:07:15</t>
  </si>
  <si>
    <t>ettmyers</t>
  </si>
  <si>
    <t>NTA, IIFYM the enjoy your cookie(s)! 
I have a 6 pack and have sour patch and skittles multiple nights a week, sometimes mid workout lol.</t>
  </si>
  <si>
    <t>https://www.reddit.com/r/AmItheAsshole/comments/1awkqhy/aita_for_snapping_at_my_husband_and_telling_him/kribaa3/</t>
  </si>
  <si>
    <t>kribhhs</t>
  </si>
  <si>
    <t>02-21-2024 21:08:21</t>
  </si>
  <si>
    <t>justbraised</t>
  </si>
  <si>
    <t>NTA and it sounds like your husband has issues with control, which he's masking with 'being healthy'.
Is he controlling in other ways? I'd bet that he'd be very upset if your body changed, and it's a big red flag that he is mad at you for asserting yourself. 
Maybe if you'd taken up crystal meth or began a daily Popeye's chicken sandwich habit he'd have a point, but all this over a cookie? He's being ridiculous.</t>
  </si>
  <si>
    <t>https://www.reddit.com/r/AmItheAsshole/comments/1awkqhy/aita_for_snapping_at_my_husband_and_telling_him/kribhhs/</t>
  </si>
  <si>
    <t>kribuw2</t>
  </si>
  <si>
    <t>02-21-2024 21:10:21</t>
  </si>
  <si>
    <t>misskittygirl13</t>
  </si>
  <si>
    <t>As me nan used to say a little of what you fancy never hurt anyone. (about food)</t>
  </si>
  <si>
    <t>https://www.reddit.com/r/AmItheAsshole/comments/1awkqhy/aita_for_snapping_at_my_husband_and_telling_him/kribuw2/</t>
  </si>
  <si>
    <t>kric7r8</t>
  </si>
  <si>
    <t>02-21-2024 21:12:17</t>
  </si>
  <si>
    <t>Educational-Glass-63</t>
  </si>
  <si>
    <t>Been in your shoes and it is so stressful. I'm glad you told him to stay in his lane. He doesn't get to do all the nagging and than be surprised when it comes back to bite hm. Good luck. NTA</t>
  </si>
  <si>
    <t>https://www.reddit.com/r/AmItheAsshole/comments/1awkqhy/aita_for_snapping_at_my_husband_and_telling_him/kric7r8/</t>
  </si>
  <si>
    <t>kridc8n</t>
  </si>
  <si>
    <t>02-21-2024 21:18:20</t>
  </si>
  <si>
    <t>Automatic_Gas9019</t>
  </si>
  <si>
    <t>Your husband sounds rather controlling. NTA Sounds like you have a grip on your diet and exercise needs. My husband doesn't exercise as much as I would like but I don't bug him about it.</t>
  </si>
  <si>
    <t>https://www.reddit.com/r/AmItheAsshole/comments/1awkqhy/aita_for_snapping_at_my_husband_and_telling_him/kridc8n/</t>
  </si>
  <si>
    <t>krie92k</t>
  </si>
  <si>
    <t>02-21-2024 21:23:09</t>
  </si>
  <si>
    <t>SemperSimple</t>
  </si>
  <si>
    <t>chocolate chip cookies are only 170 kal. I know, I've been eating one a day all week. What's his hang up? It's not something to worry about.
Also, why does he get to feel bad when you say something but it's okay for you to feel like shit when he runs his mouth? 
NTA except the husband, tf is his problem? A cookie is ease to burn off.</t>
  </si>
  <si>
    <t>https://www.reddit.com/r/AmItheAsshole/comments/1awkqhy/aita_for_snapping_at_my_husband_and_telling_him/krie92k/</t>
  </si>
  <si>
    <t>krifts2</t>
  </si>
  <si>
    <t>02-21-2024 21:31:26</t>
  </si>
  <si>
    <t>wallstreetbetsdebts</t>
  </si>
  <si>
    <t>NTA. Your husband is being toxic and manipulative. Him playing the victim after you stode up to his bullying is a giant red flag.</t>
  </si>
  <si>
    <t>https://www.reddit.com/r/AmItheAsshole/comments/1awkqhy/aita_for_snapping_at_my_husband_and_telling_him/krifts2/</t>
  </si>
  <si>
    <t>krig75t</t>
  </si>
  <si>
    <t>02-21-2024 21:33:26</t>
  </si>
  <si>
    <t>cori_2626</t>
  </si>
  <si>
    <t>NTA, and this has nothing to do with the cookie or different attitudes toward food, and everything about how he's trying to police your behavior. If a friend came to you with this story, you'd be concerned that he got his feelings so hurt after he chose to continue nagging and bothering you about something inconsequential. Also, in my opinion, it's not a great long term sign that he is so worried about you 'changing,' regardless of topic - people change dramatically over their lifetime and expecting your spouse to stay the same as they were they day you married them is really unrealistic and troubling. I recommend a conversation or a couples counselor around that, much more than fixating on a cookie and what it will or won't do to your health or whatever.</t>
  </si>
  <si>
    <t>https://www.reddit.com/r/AmItheAsshole/comments/1awkqhy/aita_for_snapping_at_my_husband_and_telling_him/krig75t/</t>
  </si>
  <si>
    <t>krihi3z</t>
  </si>
  <si>
    <t>02-21-2024 21:40:25</t>
  </si>
  <si>
    <t>FewCauliflower0</t>
  </si>
  <si>
    <t>NTA. Unfortunately, your husband is a controlling disrespectful asshole.</t>
  </si>
  <si>
    <t>https://www.reddit.com/r/AmItheAsshole/comments/1awkqhy/aita_for_snapping_at_my_husband_and_telling_him/krihi3z/</t>
  </si>
  <si>
    <t>krkox16</t>
  </si>
  <si>
    <t>02-22-2024 06:41:10</t>
  </si>
  <si>
    <t>NTA- hasn't he ever heard that on any type of diet, it's actually good for you to allow yourself your cravings. You aren't on a "diet" to lose weight, get trim, etc, it's a lifestyle diet where you choose to live a healthier lifestyle. A cookie a night in no way will ruin your healthy lifestyle. He's a slight AH for getting upset about you eating a cookie, and it was okay for him to mention he was a bit worried, but to harp on it is ridiculous. I think you said exactly the right words.</t>
  </si>
  <si>
    <t>https://www.reddit.com/r/AmItheAsshole/comments/1awkqhy/aita_for_snapping_at_my_husband_and_telling_him/krkox16/</t>
  </si>
  <si>
    <t>krl68j6</t>
  </si>
  <si>
    <t>02-22-2024 10:05:10</t>
  </si>
  <si>
    <t>JustASW</t>
  </si>
  <si>
    <t>Re: update. That's really good news, as long as he absolutely means it.
And by that, I mean that when he makes your next batch of cookie dough, it's exactly as \*you\* would make it, no 'healthier' ingredient subs.</t>
  </si>
  <si>
    <t>https://www.reddit.com/r/AmItheAsshole/comments/1awkqhy/aita_for_snapping_at_my_husband_and_telling_him/krl68j6/</t>
  </si>
  <si>
    <t>krib2av</t>
  </si>
  <si>
    <t>02-21-2024 21:06:05</t>
  </si>
  <si>
    <t>Cross_examination</t>
  </si>
  <si>
    <t>Please see this for the red flag it is and cut it/him out. He is controlling. God forbid you get older and you get shaggy or have wrinkles. I am guaranteeing you that he will change you for the younger model. NTA</t>
  </si>
  <si>
    <t>https://www.reddit.com/r/AmItheAsshole/comments/1awkqhy/aita_for_snapping_at_my_husband_and_telling_him/krib2av/</t>
  </si>
  <si>
    <t>kria7tr</t>
  </si>
  <si>
    <t>02-21-2024 21:01:35</t>
  </si>
  <si>
    <t>charstella</t>
  </si>
  <si>
    <t>NTA, but you might want to check if you are lacking something in your blood work.</t>
  </si>
  <si>
    <t>https://www.reddit.com/r/AmItheAsshole/comments/1awkqhy/aita_for_snapping_at_my_husband_and_telling_him/kria7tr/</t>
  </si>
  <si>
    <t>kribu5e</t>
  </si>
  <si>
    <t>02-21-2024 21:10:15</t>
  </si>
  <si>
    <t>sfa12304</t>
  </si>
  <si>
    <t>His views on food and health are extremely unhealthy 🚩🚩🚩🚩</t>
  </si>
  <si>
    <t>https://www.reddit.com/r/AmItheAsshole/comments/1awkqhy/aita_for_snapping_at_my_husband_and_telling_him/kribu5e/</t>
  </si>
  <si>
    <t>krick8l</t>
  </si>
  <si>
    <t>02-21-2024 21:14:09</t>
  </si>
  <si>
    <t>Fit_Measurement_1871</t>
  </si>
  <si>
    <t>If you have children with him, prepare for them to have eating disorders because of his nit picking.  
I absolutely HATE when people nag others for the way they eat if that person is fit and healthy.  I have weird eating habits, right now I'm on a caramel kick and my hubby keeps buying them for me.  I'll eat several caramels every night while watching TV.  I'm a size 4. My hubby wouldn't dream of nagging me about what I eat.  He likes what he sees and I feel good about me so that's all that is important.</t>
  </si>
  <si>
    <t>https://www.reddit.com/r/AmItheAsshole/comments/1awkqhy/aita_for_snapping_at_my_husband_and_telling_him/krick8l/</t>
  </si>
  <si>
    <t>krieizt</t>
  </si>
  <si>
    <t>02-21-2024 21:24:36</t>
  </si>
  <si>
    <t>Alarmed_Ad4367</t>
  </si>
  <si>
    <t>I’m glad you are letting yourself venture out of your restrictive food routine. Please look up orthorexia.</t>
  </si>
  <si>
    <t>https://www.reddit.com/r/AmItheAsshole/comments/1awkqhy/aita_for_snapping_at_my_husband_and_telling_him/krieizt/</t>
  </si>
  <si>
    <t>krih5w9</t>
  </si>
  <si>
    <t>02-21-2024 21:38:36</t>
  </si>
  <si>
    <t>cynical_old_mare</t>
  </si>
  <si>
    <t>NTA of course
Though............
I'd *love* to know how to freeze cookie mix so you can extract a small portion &amp; make it into a warm cookie. I think it would be great to be able to have a small treat occasionally without being tempted by buying an entire packet of them. I understand the cookie craving but I lost over 40lbs last year &amp; I'm trying not to put it back on so I never buy packets of the things.</t>
  </si>
  <si>
    <t>https://www.reddit.com/r/AmItheAsshole/comments/1awkqhy/aita_for_snapping_at_my_husband_and_telling_him/krih5w9/</t>
  </si>
  <si>
    <t>krihkk2</t>
  </si>
  <si>
    <t>02-21-2024 21:40:46</t>
  </si>
  <si>
    <t>EyeRollingNow</t>
  </si>
  <si>
    <t>You’re in the psychology field!  Then you please tell us what is going on.    
He sounds controlling and is worried you will get lazy and fat.  He is just picking his words a little more PC careful.  Pretending to care about someone’s health is the only way to address weight these days.  And that doesn’t work at all.  
please answer and give us the professional take on it.  Thanks.  And keep loving 1 measly cookie a day. 😊❤️</t>
  </si>
  <si>
    <t>https://www.reddit.com/r/AmItheAsshole/comments/1awkqhy/aita_for_snapping_at_my_husband_and_telling_him/krihkk2/</t>
  </si>
  <si>
    <t>krilg08</t>
  </si>
  <si>
    <t>02-21-2024 22:01:29</t>
  </si>
  <si>
    <t>Successful-Cloud-122</t>
  </si>
  <si>
    <t>NTA and this existence seems depressing, hopefully you can a solution</t>
  </si>
  <si>
    <t>https://www.reddit.com/r/AmItheAsshole/comments/1awkqhy/aita_for_snapping_at_my_husband_and_telling_him/krilg08/</t>
  </si>
  <si>
    <t>krioprg</t>
  </si>
  <si>
    <t>02-21-2024 22:19:36</t>
  </si>
  <si>
    <t>Ipso-Pacto-Facto</t>
  </si>
  <si>
    <t>Could he show you someone who is getting younger? That’d be cool.</t>
  </si>
  <si>
    <t>https://www.reddit.com/r/AmItheAsshole/comments/1awkqhy/aita_for_snapping_at_my_husband_and_telling_him/krioprg/</t>
  </si>
  <si>
    <t>krkjvto</t>
  </si>
  <si>
    <t>02-22-2024 05:51:25</t>
  </si>
  <si>
    <t>scemes</t>
  </si>
  <si>
    <t>NTA but lol, I hope you realize now if you get into an accident or become disabled and gain weight your husband will check out.</t>
  </si>
  <si>
    <t>https://www.reddit.com/r/AmItheAsshole/comments/1awkqhy/aita_for_snapping_at_my_husband_and_telling_him/krkjvto/</t>
  </si>
  <si>
    <t>kri5ycq</t>
  </si>
  <si>
    <t>02-21-2024 20:38:59</t>
  </si>
  <si>
    <t>Puzzleheaded-Lie-435</t>
  </si>
  <si>
    <t>The thing is he’s right about you both not getting younger. And that also means that the hormones in your body change. 
If your body craves for a single damn cookie a day then you just get yourself the damn cookie. 
Even if you gain a little weight, again: hormones! They don’t stay the same all the time.</t>
  </si>
  <si>
    <t>https://www.reddit.com/r/AmItheAsshole/comments/1awkqhy/aita_for_snapping_at_my_husband_and_telling_him/kri5ycq/</t>
  </si>
  <si>
    <t>kribm34</t>
  </si>
  <si>
    <t>02-21-2024 21:09:02</t>
  </si>
  <si>
    <t>Buffalo-Empty</t>
  </si>
  <si>
    <t>NTA.
Eat the damn cookie. What matters is that throughout your day you’re eating good meals that do good for your body. Having one cookie alongside that is not going to make hardly any difference. If you’ve not otherwise changed then what tf is he even upset about?</t>
  </si>
  <si>
    <t>https://www.reddit.com/r/AmItheAsshole/comments/1awkqhy/aita_for_snapping_at_my_husband_and_telling_him/kribm34/</t>
  </si>
  <si>
    <t>krihpe5</t>
  </si>
  <si>
    <t>02-21-2024 21:41:31</t>
  </si>
  <si>
    <t>naked_nomad</t>
  </si>
  <si>
    <t>Doctor once told me if you get a craving for something so bad you have to go into another room or even go to the store for it: your body is telling you it needs something in whatever you are craving.
There is a big difference between walking 10 feet to get something and just reaching into the candy jar on the desk out of habit.</t>
  </si>
  <si>
    <t>https://www.reddit.com/r/AmItheAsshole/comments/1awkqhy/aita_for_snapping_at_my_husband_and_telling_him/krihpe5/</t>
  </si>
  <si>
    <t>krii56m</t>
  </si>
  <si>
    <t>02-21-2024 21:43:52</t>
  </si>
  <si>
    <t>Desmond2014</t>
  </si>
  <si>
    <t>Why does it feel as if your husband is actively LOOKING to find faults in you and your diet and no you are not wrong a cookie a night (especially Chocolate chip or any kind of chocolate cookie) is healthy for your body due to the comfort and calm it gives people and I’m willing to bet you wake up and are ready to go! I don’t eat a lot of sweets but I do like chocolate every once in a while and my doctors have always said I was good. Does your husband wake up irritable at all? Even just a day or more a week? If so cook him a cookie too and tell him to stop stressing about something that is perfectly healthy for you the way you are regulating your cravings! You keep doing you and if he has a problem with that he may need to see a therapist because it sounds to me like he has some deep issues when it comes to health. I’m glad you both are grounded individuals but (I’m speaking from experience) people change, they lie, they mislead, I’m not saying he’s doing that but the more years that go by and people become worse to each other it just saddens me that our society has gotten to the point that an SO can’t trust their partners because of all the misinformation that’s been going on for too long now.</t>
  </si>
  <si>
    <t>https://www.reddit.com/r/AmItheAsshole/comments/1awkqhy/aita_for_snapping_at_my_husband_and_telling_him/krii56m/</t>
  </si>
  <si>
    <t>kriiazo</t>
  </si>
  <si>
    <t>02-21-2024 21:44:45</t>
  </si>
  <si>
    <t>fitzclanof4</t>
  </si>
  <si>
    <t>life is about BALANCE and good for you for recognizing this and I applaud you for standing your ground when he is being a pissant jerk over a fucking cookie.</t>
  </si>
  <si>
    <t>https://www.reddit.com/r/AmItheAsshole/comments/1awkqhy/aita_for_snapping_at_my_husband_and_telling_him/kriiazo/</t>
  </si>
  <si>
    <t>krilbx2</t>
  </si>
  <si>
    <t>02-21-2024 22:00:52</t>
  </si>
  <si>
    <t>Doolz1126</t>
  </si>
  <si>
    <t>Hmmm, sounds like he's not going to be one to stick around when things don't go his way. Good luck.</t>
  </si>
  <si>
    <t>https://www.reddit.com/r/AmItheAsshole/comments/1awkqhy/aita_for_snapping_at_my_husband_and_telling_him/krilbx2/</t>
  </si>
  <si>
    <t>krisgmh</t>
  </si>
  <si>
    <t>02-21-2024 22:40:57</t>
  </si>
  <si>
    <t>ocean_lei</t>
  </si>
  <si>
    <t>just have to ask, is there NOTHING that he himself makes exceptions for?  beer?  those high sugar protein bars? cream and sugar in his coffee or red bulls?  I worry about people who are so obsessed they never enjoy trying new things, or cookies.</t>
  </si>
  <si>
    <t>https://www.reddit.com/r/AmItheAsshole/comments/1awkqhy/aita_for_snapping_at_my_husband_and_telling_him/krisgmh/</t>
  </si>
  <si>
    <t>kriivcr</t>
  </si>
  <si>
    <t>02-21-2024 21:47:47</t>
  </si>
  <si>
    <t>_natachat_</t>
  </si>
  <si>
    <t>I like how people are commenting that you might be orthorexic. Goes to show you how unbelievably unhealthy people are and need to defend disgusting diets. I eat the same way as you - whole foods 99% of the time and the occasional treat (I made and ate an entire 8x8 inch pan of brownies in three days, no regrets). I never drink anymore (thanks to being an alcoholic). 
It is super normal to not drink and people should be aspiring to treat TREATS as treats instead of well deserved snacks every five minutes. Your diet is not restrictive at all. Augh. 
Also NTA. Cookies aren't fentanyl.</t>
  </si>
  <si>
    <t>https://www.reddit.com/r/AmItheAsshole/comments/1awkqhy/aita_for_snapping_at_my_husband_and_telling_him/kriivcr/</t>
  </si>
  <si>
    <t>kri5aap</t>
  </si>
  <si>
    <t>02-21-2024 20:35:24</t>
  </si>
  <si>
    <t>Reasonable-Hair-7583</t>
  </si>
  <si>
    <t>If you really are into fitness as much as you claim you should be familiar with the idea of calories in, calories out. It doesn't matter if you eat the greasiest cheeseburger in McDonalds if you eat less calories than you burn, you will still lose weight.</t>
  </si>
  <si>
    <t>https://www.reddit.com/r/AmItheAsshole/comments/1awkqhy/aita_for_snapping_at_my_husband_and_telling_him/kri5aap/</t>
  </si>
  <si>
    <t>krid822</t>
  </si>
  <si>
    <t>02-21-2024 21:17:44</t>
  </si>
  <si>
    <t>Worried-Courage2322</t>
  </si>
  <si>
    <t>Whilst his diet is healthy, his relationship with diet is unhealthy</t>
  </si>
  <si>
    <t>https://www.reddit.com/r/AmItheAsshole/comments/1awkqhy/aita_for_snapping_at_my_husband_and_telling_him/krid822/</t>
  </si>
  <si>
    <t>kridi5m</t>
  </si>
  <si>
    <t>02-21-2024 21:19:12</t>
  </si>
  <si>
    <t>happytobeherethnx</t>
  </si>
  <si>
    <t>I didn’t even need to read the post to say you’re NTA. But I did, and I still think it’s true. 
You allow yourself a daily treat you look forward to, that also helps you maintain your health goals. Any nutritionist or dietician is going to commend you for being able to have that balance in your life.</t>
  </si>
  <si>
    <t>https://www.reddit.com/r/AmItheAsshole/comments/1awkqhy/aita_for_snapping_at_my_husband_and_telling_him/kridi5m/</t>
  </si>
  <si>
    <t>krif3r0</t>
  </si>
  <si>
    <t>02-21-2024 21:27:37</t>
  </si>
  <si>
    <t>Mathkavky</t>
  </si>
  <si>
    <t>Wow… that was a AH move on his part. You are not the AH for wanting to eat what you’re craving. Our bodies change and so do our desires for what we eat or want. Probably good that you don’t focus on his diet or exercise the way he probably does to yours. You are NTA</t>
  </si>
  <si>
    <t>https://www.reddit.com/r/AmItheAsshole/comments/1awkqhy/aita_for_snapping_at_my_husband_and_telling_him/krif3r0/</t>
  </si>
  <si>
    <t>krifdkb</t>
  </si>
  <si>
    <t>02-21-2024 21:29:03</t>
  </si>
  <si>
    <t>IAmTheLizardQueen666</t>
  </si>
  <si>
    <t>Maybe he just wants a cookie, too?</t>
  </si>
  <si>
    <t>https://www.reddit.com/r/AmItheAsshole/comments/1awkqhy/aita_for_snapping_at_my_husband_and_telling_him/krifdkb/</t>
  </si>
  <si>
    <t>krih3ke</t>
  </si>
  <si>
    <t>02-21-2024 21:38:14</t>
  </si>
  <si>
    <t>StAlvis</t>
  </si>
  <si>
    <t>NTA
&gt; He said he’s especially concerned since we’re “not getting any younger.”
So better enjoy those cookies now, before you're dead!</t>
  </si>
  <si>
    <t>https://www.reddit.com/r/AmItheAsshole/comments/1awkqhy/aita_for_snapping_at_my_husband_and_telling_him/krih3ke/</t>
  </si>
  <si>
    <t>"Galasstic Overlord [1593]"</t>
  </si>
  <si>
    <t>kriih33</t>
  </si>
  <si>
    <t>02-21-2024 21:45:39</t>
  </si>
  <si>
    <t>Oh also tell your husband he is acting like a 5 year old who got told no when he asked his mom for a cookie!</t>
  </si>
  <si>
    <t>https://www.reddit.com/r/AmItheAsshole/comments/1awkqhy/aita_for_snapping_at_my_husband_and_telling_him/kriih33/</t>
  </si>
  <si>
    <t>krikquc</t>
  </si>
  <si>
    <t>02-21-2024 21:57:46</t>
  </si>
  <si>
    <t>MiniMe1377</t>
  </si>
  <si>
    <t>He sounds like a cakewalk. What if y'all have kids? I can foresee much resentment in your future with him</t>
  </si>
  <si>
    <t>https://www.reddit.com/r/AmItheAsshole/comments/1awkqhy/aita_for_snapping_at_my_husband_and_telling_him/krikquc/</t>
  </si>
  <si>
    <t>kril0p7</t>
  </si>
  <si>
    <t>02-21-2024 21:59:13</t>
  </si>
  <si>
    <t>Perfect_Distance434</t>
  </si>
  <si>
    <t>Keep the cookie dough, lose the monster spouse. This is not a man you want by your side when you reach menopause.</t>
  </si>
  <si>
    <t>https://www.reddit.com/r/AmItheAsshole/comments/1awkqhy/aita_for_snapping_at_my_husband_and_telling_him/kril0p7/</t>
  </si>
  <si>
    <t>krilhn6</t>
  </si>
  <si>
    <t>02-21-2024 22:01:43</t>
  </si>
  <si>
    <t>SuitableBar4806</t>
  </si>
  <si>
    <t>He's jealous and wants a cookie</t>
  </si>
  <si>
    <t>https://www.reddit.com/r/AmItheAsshole/comments/1awkqhy/aita_for_snapping_at_my_husband_and_telling_him/krilhn6/</t>
  </si>
  <si>
    <t>krin17j</t>
  </si>
  <si>
    <t>02-21-2024 22:10:10</t>
  </si>
  <si>
    <t>TiredAndTiredOfIt</t>
  </si>
  <si>
    <t>NTA this dude is NOT a keeper. Shitty behavior full stop. Please do not have kids with him, no child deserves this food related bullshit.</t>
  </si>
  <si>
    <t>https://www.reddit.com/r/AmItheAsshole/comments/1awkqhy/aita_for_snapping_at_my_husband_and_telling_him/krin17j/</t>
  </si>
  <si>
    <t>krin88r</t>
  </si>
  <si>
    <t>02-21-2024 22:11:16</t>
  </si>
  <si>
    <t>Yeah, tell him.. You will have a cookie...
Or
He can have punch. 
[name] fist Flavor...
It just sounds like sierra mist.
It actually tastes like a warm chocolate chip cookie.💕💪✌</t>
  </si>
  <si>
    <t>https://www.reddit.com/r/AmItheAsshole/comments/1awkqhy/aita_for_snapping_at_my_husband_and_telling_him/krin88r/</t>
  </si>
  <si>
    <t>krinrgm</t>
  </si>
  <si>
    <t>02-21-2024 22:14:18</t>
  </si>
  <si>
    <t>Idc123wfe</t>
  </si>
  <si>
    <t>So he's coming across as a judgmental and controlling AH. Were i in your shoes i would take the cookie dough and form it into a tiny phallus, possibly a few you can store in the bag and give to him next time he feels he has any right to police your eating habits.</t>
  </si>
  <si>
    <t>https://www.reddit.com/r/AmItheAsshole/comments/1awkqhy/aita_for_snapping_at_my_husband_and_telling_him/krinrgm/</t>
  </si>
  <si>
    <t>krioeqg</t>
  </si>
  <si>
    <t>ParagonOfAdequacy</t>
  </si>
  <si>
    <t>NTA
Hubby is another story. He nags you day in, day out for weeks over something that is absolutely not his business, then, when he gets the reaction he's been pushing for, makes you the villain and him the offended party.
He's on a "slippery slope" to being a manipulative, controlling AH</t>
  </si>
  <si>
    <t>https://www.reddit.com/r/AmItheAsshole/comments/1awkqhy/aita_for_snapping_at_my_husband_and_telling_him/krioeqg/</t>
  </si>
  <si>
    <t>krioumm</t>
  </si>
  <si>
    <t>02-21-2024 22:20:22</t>
  </si>
  <si>
    <t>bluespruce5</t>
  </si>
  <si>
    <t>As the child of a mother who did a fabulous job of instilling an eating disorder in me, I sure hope he never has kids. He has been so far out of line that I don't know how you've tolerated his BS. You shouldn't have to, and I can't overemphasize how damaging this kind of thing is for any future child(ren) you might have. No matter how great of a guy he may be in some ways, he needs serious help before he ever even thinks of having kids. And before he wrecks his marriage.
Even if you have been changing or ever do change, that's your right (and not something you may be able to choose or should have to try to suppress), just as it's your right to live a life free of his micromanaging and judgment about your food choices. And just as it's his right to decide he needs to move on if it doesn't work for him, rather than badgering the living hell out of you like an over-controlling, abusive, insecure man-boy.  
In case I haven't been clear enough, NTA.</t>
  </si>
  <si>
    <t>https://www.reddit.com/r/AmItheAsshole/comments/1awkqhy/aita_for_snapping_at_my_husband_and_telling_him/krioumm/</t>
  </si>
  <si>
    <t>kriu9n7</t>
  </si>
  <si>
    <t>02-21-2024 22:51:20</t>
  </si>
  <si>
    <t>5weetTooth</t>
  </si>
  <si>
    <t>NTA
But please god if you plan on having kids, WAIT. Because this reeks of unhealthy associations with diet and fitness to me. First off you're both young. You're both sounding incredibly healthy. Many healthy people do have cheat meals and they're not exactly dropping dead for the roast dinner they had on Sunday and the tiramisu their neighbour shared with them.
The controlling behaviour is also an issue. You're allowed to change as you get older. In many ways:  in habits: looks and mindset. Change is natural. He seems to be unable to handle that change. What if you have a health scare. Or do get pregnant. Chances are your diet will change. Your body might not bounce back. What if you get injured and can't keep up physically with your workouts? Will he have a conniption because you're less toned as ... Maybe you can't move your arms or legs as much as you used to from your injury?
What if LIFE happens and things change? He absolutely will not be able to tolerate it. If he can't handle a cookie every other day or so... Or heck. Even a cookie every day.... He's never going to handle the bigger, more important changes in life.
And also. Fuck that energy, I had a handful of marshmallows today and I dunked a bunch of biccies in my tea. No one will take that away from me.</t>
  </si>
  <si>
    <t>https://www.reddit.com/r/AmItheAsshole/comments/1awkqhy/aita_for_snapping_at_my_husband_and_telling_him/kriu9n7/</t>
  </si>
  <si>
    <t>krivv79</t>
  </si>
  <si>
    <t>02-21-2024 23:00:47</t>
  </si>
  <si>
    <t>estragon26</t>
  </si>
  <si>
    <t>&gt;He’s continued to make comments about it for weeks, 
This is so weird and controlling. If my partner commented on what I was eating twice I would tell him he can stop commenting or we can stop spending time together. 
&gt;and eventually I snapped and said that I’m healthy, that my diet is absolutely none of his business and that he needs to stay in his lane and shut up about the cookies.
This is understandable. Multiple comments over several weeks?? If this were a woman doing this to a man, we'd hear the word "nag" so much we'd think we were on a horse farm. 
In essence, you were drawing a boundary: "unsolicited comments about my food are not welcome: stop." That is totally reasonable. 
&gt;He got super upset and told me I was being too harsh on him and has been down ever since.
He was making negative comments about your eating habits for weeks... which is none of his business, but if he is bothered by it, one comment should suffice. But he kept going even though it clearly was not welcome, and HE'S upset?!?
Oof. This is not how healthy people communicate. If I were you I would be trying to figure out if the cookie (one cookie FFS!) has triggered an anxiety he's not aware of (like if someone he was close to died young due to poor health), or if he was always controlling but managed to be more subtle. 
Because freaking out like this over a cookie really really seems like the first inkling of abuse ramping up. You're NTA but it's not looking good for him.</t>
  </si>
  <si>
    <t>https://www.reddit.com/r/AmItheAsshole/comments/1awkqhy/aita_for_snapping_at_my_husband_and_telling_him/krivv79/</t>
  </si>
  <si>
    <t>krixb1d</t>
  </si>
  <si>
    <t>02-21-2024 23:09:31</t>
  </si>
  <si>
    <t>NeverBeLonely</t>
  </si>
  <si>
    <t>May not be orthorexia but his relationship with food doesn't seem particularly healthy. Neither does yours, but at least you have given "permission" to expand your horizons, so to speak. But yes, NTA, he is. And you need to have a serious conversation with him. Also, you are not even 30 and he already is on the "we are not getting any younger" train? Lol.</t>
  </si>
  <si>
    <t>https://www.reddit.com/r/AmItheAsshole/comments/1awkqhy/aita_for_snapping_at_my_husband_and_telling_him/krixb1d/</t>
  </si>
  <si>
    <t>krixbkh</t>
  </si>
  <si>
    <t>02-21-2024 23:09:37</t>
  </si>
  <si>
    <t>Proof_Option1386</t>
  </si>
  <si>
    <t>NTA - I get his worry that this will be a "slippery slope".  But we pass by slippery slopes multiple times a day, every day.  At a certain point, you have to stop reacting to each one like it's the end of the world.  He needs to check his anxiety until you are actually sliding.  Going to the gym 4-6 days a week and eating healthy foods the way you do indicates to me that you are a long, long, long way away from sliding into a pit of poor eating habits.  He needs to do a better job of keeping his anxiety to himself.  
1 Cookie a night sounds nice.  I really hope you are allowing that cookie dough to sit in the refrigerator for 24-48 hours before portioning and freezing it.  It really allows the butter to permeate and results in a better cookie.</t>
  </si>
  <si>
    <t>https://www.reddit.com/r/AmItheAsshole/comments/1awkqhy/aita_for_snapping_at_my_husband_and_telling_him/krixbkh/</t>
  </si>
  <si>
    <t>"Colo-rectal Surgeon [31]"</t>
  </si>
  <si>
    <t>krixjlz</t>
  </si>
  <si>
    <t>02-21-2024 23:10:57</t>
  </si>
  <si>
    <t>Kinktucky</t>
  </si>
  <si>
    <t>I just wanna say High Five for listening to your body and feeding it the occasional cookie. Getting hung up on food is what causes the problematic relationship with it. And honestly, it sounds like a lovely little ritual at the end of the day. More high fives!</t>
  </si>
  <si>
    <t>https://www.reddit.com/r/AmItheAsshole/comments/1awkqhy/aita_for_snapping_at_my_husband_and_telling_him/krixjlz/</t>
  </si>
  <si>
    <t>kriyz3g</t>
  </si>
  <si>
    <t>02-21-2024 23:19:43</t>
  </si>
  <si>
    <t>Invader-Tenn</t>
  </si>
  <si>
    <t>My best guess is he's after you less because he's worried that it'll become a habit for you (despite that's what he's saying) and more that it being there is tempting for him.    
When someone is trying to keep a strict diet, it can feel a little rude when people are eating goodies in front of you.  My husband has a sweet tooth and I have pre-diabetes, so his snacking in the evening where I smell those wonderful smells and have those temptations in such close proximity just makes my life harder.  
He probably just doesn't want to fess up that you are tempting him, lol</t>
  </si>
  <si>
    <t>https://www.reddit.com/r/AmItheAsshole/comments/1awkqhy/aita_for_snapping_at_my_husband_and_telling_him/kriyz3g/</t>
  </si>
  <si>
    <t>kriz8ln</t>
  </si>
  <si>
    <t>02-21-2024 23:21:18</t>
  </si>
  <si>
    <t>MountainHighOnLife</t>
  </si>
  <si>
    <t>NTA. Yuck. This is giving fatphobic/diet culture nightmare. I see your edit about being in psychology but sometimes we are blinded with our loved ones. As someone on the outside, the rigidity of his behavior around food truly *is* concerning. Especially as it is coming out as a mechanism of control over you and your autonomy.
Health is about more than physical wellness. It includes emotional and spiritual space too. It's okay to have a place in your dietary habits for pleasure. So, while a warm chocolate chip cookie maybe isn't as nutrient dense as the rest of your food, it is STILL serving a purpose. 
Encourage him to review the literature around highly restrictive diets and long term success. Though, it really feels like his concern isn't your health but rather your physical appearance. He's just not saying that.</t>
  </si>
  <si>
    <t>https://www.reddit.com/r/AmItheAsshole/comments/1awkqhy/aita_for_snapping_at_my_husband_and_telling_him/kriz8ln/</t>
  </si>
  <si>
    <t>krj05tj</t>
  </si>
  <si>
    <t>02-21-2024 23:26:57</t>
  </si>
  <si>
    <t>Enough-Radish-4973</t>
  </si>
  <si>
    <t>First, I'm more than a decade older than you, but in terms of fitness..  I'm far far more excessive than you.  But, I don't worry much about eating..  I follow a bodybuilding regimen (winter) but also do Ironman triathlons (warm season).  Anyways, I can eat pretty much anything I want (as long as hitting macros).  You know those people who say you can't outrun a bad diet.. they're lying.   So the notion that "a cookie" is cause for concern is a little crazy.   Does your husband truly understand fitness and nutrition?   
Aside from all this, psychologically it sounds like he has some inner fear that you're going to let yourself go.   A lot of people do this as get into their 30's, as your metabolism slows down.  So, I think he's really just projecting a fear of what "could" happen.  Why? b/c it happens to a lot of people..  
Reading your post I think you're missing some key points.. I doubt this is about a cookie.  He's probably concerned about lifestyle changes and habits over the past year.  
Has your weight, muscle % etc.. changed over the past year?  Do you guys go the gym and do aerobic activates, strength training or a mix?</t>
  </si>
  <si>
    <t>https://www.reddit.com/r/AmItheAsshole/comments/1awkqhy/aita_for_snapping_at_my_husband_and_telling_him/krj05tj/</t>
  </si>
  <si>
    <t>krj1kw5</t>
  </si>
  <si>
    <t>02-21-2024 23:35:46</t>
  </si>
  <si>
    <t>zorosbaka</t>
  </si>
  <si>
    <t>He’s right “you’re not getting any younger” so enjoy your cookies while you can. Especially if you trust yourself to regulate your diet/exercise then it’s not a problem.</t>
  </si>
  <si>
    <t>https://www.reddit.com/r/AmItheAsshole/comments/1awkqhy/aita_for_snapping_at_my_husband_and_telling_him/krj1kw5/</t>
  </si>
  <si>
    <t>krj2dym</t>
  </si>
  <si>
    <t>02-21-2024 23:40:49</t>
  </si>
  <si>
    <t>SebastianMagnifico</t>
  </si>
  <si>
    <t>If you're in the field of psychology why would you even bother to ask a question that is so cut and dry?
It's a fucking cookie fer chrissake! It's not like you're following it up with a tub if ice cream and 5 dicks😆😆😆. Dude needs to chill. Sounds super annoying.</t>
  </si>
  <si>
    <t>https://www.reddit.com/r/AmItheAsshole/comments/1awkqhy/aita_for_snapping_at_my_husband_and_telling_him/krj2dym/</t>
  </si>
  <si>
    <t>krj70fi</t>
  </si>
  <si>
    <t>02-22-2024 00:09:48</t>
  </si>
  <si>
    <t>DeeSusie200</t>
  </si>
  <si>
    <t>You make ONE cookie per night? Lol</t>
  </si>
  <si>
    <t>https://www.reddit.com/r/AmItheAsshole/comments/1awkqhy/aita_for_snapping_at_my_husband_and_telling_him/krj70fi/</t>
  </si>
  <si>
    <t>krj77rc</t>
  </si>
  <si>
    <t>02-22-2024 00:11:06</t>
  </si>
  <si>
    <t>October1966</t>
  </si>
  <si>
    <t>Well he certainly crossed a line criticizing you then scuttling off like a roach when the light was turned onto himself!!! Projection much? He sounds like he's turning into my EX husband.  Suffice it to say that relationship ended at the head of my 9 iron.  You're in psychology,  you know exactly what I'm talking about,  you know exactly what you need to do.</t>
  </si>
  <si>
    <t>https://www.reddit.com/r/AmItheAsshole/comments/1awkqhy/aita_for_snapping_at_my_husband_and_telling_him/krj77rc/</t>
  </si>
  <si>
    <t>krjb2ea</t>
  </si>
  <si>
    <t>02-22-2024 00:35:16</t>
  </si>
  <si>
    <t>OkBiscotti1140</t>
  </si>
  <si>
    <t xml:space="preserve"> NTA. I was you. I ate a very strict diet, calculated out my macros, went to the gym 6 days a week, could do 8 pull ups and squat over 200 lbs (I’m female). I never ate anything unhealthy. Ever. I got cancer at age 34 anyway. Now, I still eat very healthy and workout 5 days per week but life is too short to not enjoy so I eat the damn cookie every once in a while. Your partner needs to realize that it’s not a slippery slope, it’s enjoying life.</t>
  </si>
  <si>
    <t>https://www.reddit.com/r/AmItheAsshole/comments/1awkqhy/aita_for_snapping_at_my_husband_and_telling_him/krjb2ea/</t>
  </si>
  <si>
    <t>krjc1ul</t>
  </si>
  <si>
    <t>02-22-2024 00:41:27</t>
  </si>
  <si>
    <t>ignore_the_bots</t>
  </si>
  <si>
    <t>YTA. You're starting a terrible habit and he's just looking out for your health. Of course this is a terrible place to ask this question because Reddit is full of slobs who think "fatphobia" is a thing. 
Nothing wrong with a cheat meal or even a cheat day, but every night before bed? Yeah, that's not healthy. I think deep down you know he's right too.</t>
  </si>
  <si>
    <t>https://www.reddit.com/r/AmItheAsshole/comments/1awkqhy/aita_for_snapping_at_my_husband_and_telling_him/krjc1ul/</t>
  </si>
  <si>
    <t>krjd0bq</t>
  </si>
  <si>
    <t>02-22-2024 00:47:31</t>
  </si>
  <si>
    <t>Pure-Kaleidoscop</t>
  </si>
  <si>
    <t>Sounds like he has orthojerkia</t>
  </si>
  <si>
    <t>https://www.reddit.com/r/AmItheAsshole/comments/1awkqhy/aita_for_snapping_at_my_husband_and_telling_him/krjd0bq/</t>
  </si>
  <si>
    <t>krjefsu</t>
  </si>
  <si>
    <t>02-22-2024 00:56:18</t>
  </si>
  <si>
    <t>No_Connection_4724</t>
  </si>
  <si>
    <t>This dude is going to dump you if you gain 10 lbs or when you can’t lose the baby weight after 3 months, whichever comes first.</t>
  </si>
  <si>
    <t>https://www.reddit.com/r/AmItheAsshole/comments/1awkqhy/aita_for_snapping_at_my_husband_and_telling_him/krjefsu/</t>
  </si>
  <si>
    <t>krjfyx3</t>
  </si>
  <si>
    <t>02-22-2024 01:05:53</t>
  </si>
  <si>
    <t>acourtofsourgrapes</t>
  </si>
  <si>
    <t>Sounds like orthorexia on his part to me. 
I’m also super into fitness and I found being more flexible with habits and diet was a massive benefit for me both in my fitness goals and hormonally. If his view of food is that there’s a good vs evil thing going on, you have a problem.</t>
  </si>
  <si>
    <t>https://www.reddit.com/r/AmItheAsshole/comments/1awkqhy/aita_for_snapping_at_my_husband_and_telling_him/krjfyx3/</t>
  </si>
  <si>
    <t>krjxeun</t>
  </si>
  <si>
    <t>02-22-2024 02:57:47</t>
  </si>
  <si>
    <t>Cyndaquillionaire</t>
  </si>
  <si>
    <t>NTA but looking at your update is kinda funny. you’re not in a healthy relationship lol</t>
  </si>
  <si>
    <t>https://www.reddit.com/r/AmItheAsshole/comments/1awkqhy/aita_for_snapping_at_my_husband_and_telling_him/krjxeun/</t>
  </si>
  <si>
    <t>krkhxrm</t>
  </si>
  <si>
    <t>02-22-2024 05:33:42</t>
  </si>
  <si>
    <t>Dixie-Says</t>
  </si>
  <si>
    <t>YTA. How dare he worry about you. He should ignore you, especially if you get sick. You don't need anyone.</t>
  </si>
  <si>
    <t>https://www.reddit.com/r/AmItheAsshole/comments/1awkqhy/aita_for_snapping_at_my_husband_and_telling_him/krkhxrm/</t>
  </si>
  <si>
    <t>kriki0v</t>
  </si>
  <si>
    <t>02-21-2024 21:56:31</t>
  </si>
  <si>
    <t>bofh000</t>
  </si>
  <si>
    <t>I’d get a physical if I were you, cravings usually tell us about something we’re missing or something we need. You seem to be craving loads of carbs, sugar and fat.</t>
  </si>
  <si>
    <t>https://www.reddit.com/r/AmItheAsshole/comments/1awkqhy/aita_for_snapping_at_my_husband_and_telling_him/kriki0v/</t>
  </si>
  <si>
    <t>krin5lz</t>
  </si>
  <si>
    <t>02-21-2024 22:10:51</t>
  </si>
  <si>
    <t>Classic-Delivery3875</t>
  </si>
  <si>
    <t>I used to be very focused on what I put in my body. Then I had a friend die from cancer at 32. She was a vegan for 13 years. Now I eat the damn cookie.</t>
  </si>
  <si>
    <t>https://www.reddit.com/r/AmItheAsshole/comments/1awkqhy/aita_for_snapping_at_my_husband_and_telling_him/krin5lz/</t>
  </si>
  <si>
    <t>krj9g4m</t>
  </si>
  <si>
    <t>02-22-2024 00:25:10</t>
  </si>
  <si>
    <t>i_wana_fuck_hostage</t>
  </si>
  <si>
    <t>YTA. He just wants you to be fit, he deserves it as your husband.</t>
  </si>
  <si>
    <t>https://www.reddit.com/r/AmItheAsshole/comments/1awkqhy/aita_for_snapping_at_my_husband_and_telling_him/krj9g4m/</t>
  </si>
  <si>
    <t>krjjobe</t>
  </si>
  <si>
    <t>02-22-2024 01:29:03</t>
  </si>
  <si>
    <t>Nerylyssa</t>
  </si>
  <si>
    <t>I think you should have some blood work done just to rule anything out.   Your craving could be a result of your body not having something it needs.</t>
  </si>
  <si>
    <t>https://www.reddit.com/r/AmItheAsshole/comments/1awkqhy/aita_for_snapping_at_my_husband_and_telling_him/krjjobe/</t>
  </si>
  <si>
    <t>krigrx4</t>
  </si>
  <si>
    <t>02-21-2024 21:36:29</t>
  </si>
  <si>
    <t>OkShirt3412</t>
  </si>
  <si>
    <t>You can make that cookie “healthy” so he’ll get off your back. Use sugar free chocolate chips, fake sugar and almond flour and maybe add some protein powder to make a “protein” cookie. One cookie a day won’t affect your health though that’s just craziness. </t>
  </si>
  <si>
    <t>https://www.reddit.com/r/AmItheAsshole/comments/1awkqhy/aita_for_snapping_at_my_husband_and_telling_him/krigrx4/</t>
  </si>
  <si>
    <t>krifjpm</t>
  </si>
  <si>
    <t>02-21-2024 21:29:56</t>
  </si>
  <si>
    <t>urhonoriconfess</t>
  </si>
  <si>
    <t>Im going to go against the grain and play devils advocate here and say ESH.  You say you’re someone who does not eat refined sugar except for on special occasions, and now you are eating a cookie daily.  A cookie a day is normal in the American diet, but it definitely can depend on the size of that cookie whether it’s really considered a moderate or healthy choice.  There’s a bakery by me that makes freezer cookies that are easily 600 calories per cookie.  Here’s another analogy, you say you only have alcohol on special occasions, what if you started having a glass of wine nightly, and what if in 6 months it became two glasses nightly.  Again, totally normal for many people, but a huge change in behavior for what used to be your normal.  Your husband is getting upset about changes to your definition of normal behavior and it’s scary to him.  Personally I believe sugar intake and alcohol intake are both things that require careful moderation and if my partner made a big change in their personal consumption of either of these, I would be worried, and I might express it in a similar way.  Just talk to him about these changes and where they’re coming from and what he’s worried about.  Figure out if this is a “him” issue, or if he really is concerned, and if he’s concerned how can he express that to you and ultimately trust &amp; defer to you.</t>
  </si>
  <si>
    <t>https://www.reddit.com/r/AmItheAsshole/comments/1awkqhy/aita_for_snapping_at_my_husband_and_telling_him/krifjpm/</t>
  </si>
  <si>
    <t>kri953u</t>
  </si>
  <si>
    <t>02-21-2024 20:55:53</t>
  </si>
  <si>
    <t>Techsas-Red</t>
  </si>
  <si>
    <t>NTA. But I’d imagine you’re both fairly self-absorbed and a good fit for the other. But anyone saying this relationship is doomed are utterly stupid. You’ll be fine.</t>
  </si>
  <si>
    <t>https://www.reddit.com/r/AmItheAsshole/comments/1awkqhy/aita_for_snapping_at_my_husband_and_telling_him/kri953u/</t>
  </si>
  <si>
    <t>kribx4s</t>
  </si>
  <si>
    <t>02-21-2024 21:10:42</t>
  </si>
  <si>
    <t>Jacked-to-the-wits</t>
  </si>
  <si>
    <t>I think you're NTA, but this really seems like one of those times where half the comments would be different if the roles were reversed. My wife has nagged me about my eating habits despite me being healthy, and I suspect most people wouldn't think she's an AH for that. A major plot point in the movie "This is 40" was a wife yelling at her fit husband for eating cupcakes. I think most women would find her to be NTA for that.</t>
  </si>
  <si>
    <t>https://www.reddit.com/r/AmItheAsshole/comments/1awkqhy/aita_for_snapping_at_my_husband_and_telling_him/kribx4s/</t>
  </si>
  <si>
    <t>krjtdza</t>
  </si>
  <si>
    <t>02-22-2024 02:31:15</t>
  </si>
  <si>
    <t>No-Run5372</t>
  </si>
  <si>
    <t>YTA . Eating a cookie before bed EVERY night is bad for you. You shouldn't really be eating anything before bed.   Sugar is extremely addictive and he is right that it's a slippery slope.   I don't think having a cookie is his problem... It's the habit.   Having a drink now and then is fine. Having drinks every day is a drinking problem. I How long are you going to keep doing this, does turn into 2 cookies, what if your having a bad day then is it 3 or 4?   I can see why he wouldn't love this change in behaviour. It could also indicate that you feel something is missing and your trying to fill the void with cookies. That is also a possible reason for concern on his part.   Most of the people in society and on reddit are food-aholics , that's why so many comments are supporting you,  it's like asking a bunch of alcoholics how many drinks a day is okay.</t>
  </si>
  <si>
    <t>https://www.reddit.com/r/AmItheAsshole/comments/1awkqhy/aita_for_snapping_at_my_husband_and_telling_him/krjtdza/</t>
  </si>
  <si>
    <t>krifswp</t>
  </si>
  <si>
    <t>02-21-2024 21:31:18</t>
  </si>
  <si>
    <t>KuzSmile4204</t>
  </si>
  <si>
    <t>NTA for your reaction, but he has a point. You’re young now, but have formed a bad habit and if you continue this habit while your metabolism continues to decline with age you will see poor outcomes.
Sugar cravings only increase if you keep feeding them. Especially eating sugar at night. Sugar converts to fat and of course you will eventually gain weight because you’re not burning off those carbohydrates when asleep. 
His concern is valid and not just because it’s a bad habit, but increased sugar intake leads to inflammation which can lead to many conditions from autoimmune to diabetes. 1 cookie will not do this, but general sugar increase over years will be detrimental to your health. Look up medical literature on glycolysis in relation to inflammation and aging.</t>
  </si>
  <si>
    <t>https://www.reddit.com/r/AmItheAsshole/comments/1awkqhy/aita_for_snapping_at_my_husband_and_telling_him/krifswp/</t>
  </si>
  <si>
    <t>krhwl64</t>
  </si>
  <si>
    <t>02-21-2024 19:48:49</t>
  </si>
  <si>
    <t>https://www.reddit.com/r/AmItheAsshole/comments/1awkqhy/aita_for_snapping_at_my_husband_and_telling_him/krhwl64/</t>
  </si>
  <si>
    <t>kritds8</t>
  </si>
  <si>
    <t>02-21-2024 22:46:16</t>
  </si>
  <si>
    <t>Apprehensive_Day3622</t>
  </si>
  <si>
    <t>I think if you are overweight even one cookie a day is a terrible idea. He might be honestly watching out for your health. You are free to do as you wish though.</t>
  </si>
  <si>
    <t>https://www.reddit.com/r/AmItheAsshole/comments/1awkqhy/aita_for_snapping_at_my_husband_and_telling_him/kritds8/</t>
  </si>
  <si>
    <t>krij8jd</t>
  </si>
  <si>
    <t>02-21-2024 21:49:46</t>
  </si>
  <si>
    <t>bluejeanshorts22</t>
  </si>
  <si>
    <t>Two questions for everyone
1) Do you think one cookie a day is ok?
2) Are you American?</t>
  </si>
  <si>
    <t>https://www.reddit.com/r/AmItheAsshole/comments/1awkqhy/aita_for_snapping_at_my_husband_and_telling_him/krij8jd/</t>
  </si>
  <si>
    <t>kri5ai0</t>
  </si>
  <si>
    <t>02-21-2024 20:35:26</t>
  </si>
  <si>
    <t>Asleep_Koala_3860</t>
  </si>
  <si>
    <t>NTA but he sure is</t>
  </si>
  <si>
    <t>https://www.reddit.com/r/AmItheAsshole/comments/1awkqhy/aita_for_snapping_at_my_husband_and_telling_him/kri5ai0/</t>
  </si>
  <si>
    <t>kribp83</t>
  </si>
  <si>
    <t>02-21-2024 21:09:31</t>
  </si>
  <si>
    <t>DeerxBoy</t>
  </si>
  <si>
    <t>Yeah, you need to lose weight, about 230... NTA get rid of his ass. He doesn't get to make your life unbearable. then play the sad boy with an abusive wf... give him something to be sad about.</t>
  </si>
  <si>
    <t>https://www.reddit.com/r/AmItheAsshole/comments/1awkqhy/aita_for_snapping_at_my_husband_and_telling_him/kribp83/</t>
  </si>
  <si>
    <t>kric0nr</t>
  </si>
  <si>
    <t>02-21-2024 21:11:13</t>
  </si>
  <si>
    <t>GlossyP</t>
  </si>
  <si>
    <t>NTA and if you are making the cookies with unadulterated flour, real butter, chocolate and brown sugar (organic preferred), it is a satisfying nutritious snack.</t>
  </si>
  <si>
    <t>https://www.reddit.com/r/AmItheAsshole/comments/1awkqhy/aita_for_snapping_at_my_husband_and_telling_him/kric0nr/</t>
  </si>
  <si>
    <t>kricdew</t>
  </si>
  <si>
    <t>02-21-2024 21:13:08</t>
  </si>
  <si>
    <t>hskrfoos</t>
  </si>
  <si>
    <t>NTA.  To mimic the top commenter, that one cookie is going to have less junk in it than a store bought.  
I’m opposite of you, I have a sweet tooth.  When I’m actually doing good on my diet, I have to refrain    I can stick to some on the weekend, but if I don’t make myself do well during the week, I’ll wreck it in a heartbeat</t>
  </si>
  <si>
    <t>https://www.reddit.com/r/AmItheAsshole/comments/1awkqhy/aita_for_snapping_at_my_husband_and_telling_him/kricdew/</t>
  </si>
  <si>
    <t>kricqz9</t>
  </si>
  <si>
    <t>02-21-2024 21:15:10</t>
  </si>
  <si>
    <t>Oleanderlullaby</t>
  </si>
  <si>
    <t>NTA. He gets to be harsh with you belittle you and treat you like crap over a singular warm cookie at night but you telling him to stop is to much?</t>
  </si>
  <si>
    <t>https://www.reddit.com/r/AmItheAsshole/comments/1awkqhy/aita_for_snapping_at_my_husband_and_telling_him/kricqz9/</t>
  </si>
  <si>
    <t>krid9xi</t>
  </si>
  <si>
    <t>02-21-2024 21:18:00</t>
  </si>
  <si>
    <t>dothesehidemythunder</t>
  </si>
  <si>
    <t>Gross. NTA. Your diet is perfectly fine. People can be healthy and have a treat. Your husband has some pretty unhealthy views on dieting and what defines health. He needs to let it go.</t>
  </si>
  <si>
    <t>https://www.reddit.com/r/AmItheAsshole/comments/1awkqhy/aita_for_snapping_at_my_husband_and_telling_him/krid9xi/</t>
  </si>
  <si>
    <t>kridbuw</t>
  </si>
  <si>
    <t>02-21-2024 21:18:17</t>
  </si>
  <si>
    <t>terrabranford82</t>
  </si>
  <si>
    <t>NTA. He's being a crybaby. And I bet your cookie dough is healthier than store bough pre-made cookies anyway.</t>
  </si>
  <si>
    <t>https://www.reddit.com/r/AmItheAsshole/comments/1awkqhy/aita_for_snapping_at_my_husband_and_telling_him/kridbuw/</t>
  </si>
  <si>
    <t>kriey61</t>
  </si>
  <si>
    <t>02-21-2024 21:26:48</t>
  </si>
  <si>
    <t>OopsSecondSaji</t>
  </si>
  <si>
    <t>NTA, and he is definitely being a jerk and shouldn’t judge you. But maybe there is a compromise? Could you do protein cookies? Or would he be a jerk about that too??</t>
  </si>
  <si>
    <t>https://www.reddit.com/r/AmItheAsshole/comments/1awkqhy/aita_for_snapping_at_my_husband_and_telling_him/kriey61/</t>
  </si>
  <si>
    <t>krif456</t>
  </si>
  <si>
    <t>02-21-2024 21:27:41</t>
  </si>
  <si>
    <t>_i_am_Kenough_</t>
  </si>
  <si>
    <t>NTA but he sure is. He’s projecting his fears and honestly probably his jealousy that he isn’t eating a damn cookie.</t>
  </si>
  <si>
    <t>https://www.reddit.com/r/AmItheAsshole/comments/1awkqhy/aita_for_snapping_at_my_husband_and_telling_him/krif456/</t>
  </si>
  <si>
    <t>krifcc1</t>
  </si>
  <si>
    <t>02-21-2024 21:28:52</t>
  </si>
  <si>
    <t>Loud_Description7659</t>
  </si>
  <si>
    <t>NTA restriction is bad for the brain. If you aren’t allowed the cookie it makes your brain want it more. What you are doing is allowing your brain to have the thing it wants. As you said once you don’t crave it, you won’t have it. It’s called intuitive eating. 
I think he may have his own issues with restricting and is  projecting on to you.</t>
  </si>
  <si>
    <t>https://www.reddit.com/r/AmItheAsshole/comments/1awkqhy/aita_for_snapping_at_my_husband_and_telling_him/krifcc1/</t>
  </si>
  <si>
    <t>krig6b0</t>
  </si>
  <si>
    <t>02-21-2024 21:33:18</t>
  </si>
  <si>
    <t>AnnetteyS</t>
  </si>
  <si>
    <t>https://www.reddit.com/r/AmItheAsshole/comments/1awkqhy/aita_for_snapping_at_my_husband_and_telling_him/krig6b0/</t>
  </si>
  <si>
    <t>krigrb5</t>
  </si>
  <si>
    <t>02-21-2024 21:36:24</t>
  </si>
  <si>
    <t>K-Ruhl</t>
  </si>
  <si>
    <t>NTA. I'm stuck on the excuse that "we're not getting any younger". Eat your cookie he needs to CHILL.</t>
  </si>
  <si>
    <t>https://www.reddit.com/r/AmItheAsshole/comments/1awkqhy/aita_for_snapping_at_my_husband_and_telling_him/krigrb5/</t>
  </si>
  <si>
    <t>krigs5k</t>
  </si>
  <si>
    <t>02-21-2024 21:36:31</t>
  </si>
  <si>
    <t>Anxious-Many2745</t>
  </si>
  <si>
    <t>NTA. Your diet, eat what you want.
Also, could i have the recipe for the cookie please? I have sweet cravings too :&gt;</t>
  </si>
  <si>
    <t>https://www.reddit.com/r/AmItheAsshole/comments/1awkqhy/aita_for_snapping_at_my_husband_and_telling_him/krigs5k/</t>
  </si>
  <si>
    <t>krigyl7</t>
  </si>
  <si>
    <t>02-21-2024 21:37:29</t>
  </si>
  <si>
    <t>Enough-Variety-8468</t>
  </si>
  <si>
    <t>YOU'RE being too harsh?!?!? Sheesh
Your body your choice. People change and he should get over it
NTA</t>
  </si>
  <si>
    <t>https://www.reddit.com/r/AmItheAsshole/comments/1awkqhy/aita_for_snapping_at_my_husband_and_telling_him/krigyl7/</t>
  </si>
  <si>
    <t>krih6ac</t>
  </si>
  <si>
    <t>02-21-2024 21:38:39</t>
  </si>
  <si>
    <t>work_fruit</t>
  </si>
  <si>
    <t>NTA - that's insane, one warm cookie before bed sounds like a lovely, balanced way to get some energy and enjoyment in your otherwise clean diet.</t>
  </si>
  <si>
    <t>https://www.reddit.com/r/AmItheAsshole/comments/1awkqhy/aita_for_snapping_at_my_husband_and_telling_him/krih6ac/</t>
  </si>
  <si>
    <t>krihcaj</t>
  </si>
  <si>
    <t>02-21-2024 21:39:33</t>
  </si>
  <si>
    <t>Tasty-Tomatillo9670</t>
  </si>
  <si>
    <t>Over 1 cookie. He's the health Gestapo?</t>
  </si>
  <si>
    <t>https://www.reddit.com/r/AmItheAsshole/comments/1awkqhy/aita_for_snapping_at_my_husband_and_telling_him/krihcaj/</t>
  </si>
  <si>
    <t>krihjo0</t>
  </si>
  <si>
    <t>02-21-2024 21:40:38</t>
  </si>
  <si>
    <t>Finn_704</t>
  </si>
  <si>
    <t>NTA. My mom always made comments about my weight as a child and restricted what I ate.  I was a curvy kid, but looking back at old pictures,  I was not fat-- just not a rail like some girls are. My brother was a stick and could eat whatever he wanted. I remember once asking for a snack when I was about  7 yo and being given a HEAD of cauliflower,  while my brother got chocolate pudding. Needless to say,  I am now almost 60 and have struggled with an eating disorder since high school.</t>
  </si>
  <si>
    <t>https://www.reddit.com/r/AmItheAsshole/comments/1awkqhy/aita_for_snapping_at_my_husband_and_telling_him/krihjo0/</t>
  </si>
  <si>
    <t>kriim8j</t>
  </si>
  <si>
    <t>02-21-2024 21:46:25</t>
  </si>
  <si>
    <t>thornynhorny</t>
  </si>
  <si>
    <t>NTA.... Is he jealous? Do you think his relationship with food makes it so that he doesn't feel like he can have a cookie?  
The only reason I would be mad at my partner for making one cookie a day and ieating it is the fact that *they* *didn't* *make* *me* *one* *too*....</t>
  </si>
  <si>
    <t>https://www.reddit.com/r/AmItheAsshole/comments/1awkqhy/aita_for_snapping_at_my_husband_and_telling_him/kriim8j/</t>
  </si>
  <si>
    <t>kriiozy</t>
  </si>
  <si>
    <t>02-21-2024 21:46:51</t>
  </si>
  <si>
    <t>GL2M</t>
  </si>
  <si>
    <t>Your diet, gym and cravings are mine!  I’m 49 M. I’d chew anyone out for commenting on my cookies. F him. NTA</t>
  </si>
  <si>
    <t>https://www.reddit.com/r/AmItheAsshole/comments/1awkqhy/aita_for_snapping_at_my_husband_and_telling_him/kriiozy/</t>
  </si>
  <si>
    <t>kriiw95</t>
  </si>
  <si>
    <t>02-21-2024 21:47:55</t>
  </si>
  <si>
    <t>turbomonkey3366</t>
  </si>
  <si>
    <t>NTA- he bagged and picked at you for weeks about the one cookie a day. Then when you had enough, he makes it about how you treated him.
People never realize the 50 things they do to get a person to the point of snapping, they only remember how they felt when the person snapped at them. Gaslighting at its finest</t>
  </si>
  <si>
    <t>https://www.reddit.com/r/AmItheAsshole/comments/1awkqhy/aita_for_snapping_at_my_husband_and_telling_him/kriiw95/</t>
  </si>
  <si>
    <t>kriizjc</t>
  </si>
  <si>
    <t>02-21-2024 21:48:24</t>
  </si>
  <si>
    <t>ReginaFelangi987</t>
  </si>
  <si>
    <t>Have you two discussed children at all? Is he aware of how a woman’s body changes after pregnancy and birth? It doesn’t always snap back and sometimes the baby weight stays on. Is he gonna nag you about that “change” when the time comes?
This is such a red flag. NTA</t>
  </si>
  <si>
    <t>https://www.reddit.com/r/AmItheAsshole/comments/1awkqhy/aita_for_snapping_at_my_husband_and_telling_him/kriizjc/</t>
  </si>
  <si>
    <t>krij5yg</t>
  </si>
  <si>
    <t>02-21-2024 21:49:23</t>
  </si>
  <si>
    <t>NTA at all. Make him cut that shit out now.
Honestly if anything I see you going toward a healthier mindset. You have a super healthy lifestyle and indulge in a treat because it makes you happy. Who gives a shit. It’s weird how closely he is watching your diet</t>
  </si>
  <si>
    <t>https://www.reddit.com/r/AmItheAsshole/comments/1awkqhy/aita_for_snapping_at_my_husband_and_telling_him/krij5yg/</t>
  </si>
  <si>
    <t>krijk84</t>
  </si>
  <si>
    <t>02-21-2024 21:51:32</t>
  </si>
  <si>
    <t>Pretty-Benefit-233</t>
  </si>
  <si>
    <t>NTA. I love that he’s the one acting down after constantly badgering you</t>
  </si>
  <si>
    <t>https://www.reddit.com/r/AmItheAsshole/comments/1awkqhy/aita_for_snapping_at_my_husband_and_telling_him/krijk84/</t>
  </si>
  <si>
    <t>krijmzj</t>
  </si>
  <si>
    <t>02-21-2024 21:51:58</t>
  </si>
  <si>
    <t>DontReportMe7565</t>
  </si>
  <si>
    <t>Im sure you weigh yourself if youre that into fitness.  You can make your own choices and he can fuck off.  NTA</t>
  </si>
  <si>
    <t>https://www.reddit.com/r/AmItheAsshole/comments/1awkqhy/aita_for_snapping_at_my_husband_and_telling_him/krijmzj/</t>
  </si>
  <si>
    <t>krijwxf</t>
  </si>
  <si>
    <t>02-21-2024 21:53:26</t>
  </si>
  <si>
    <t>Agreeable_Cabinet368</t>
  </si>
  <si>
    <t>NTA - it’s a cookie for fk sake.. you’re not eating a massive bag of them every night.
Sounds like he has an eating disorder or control issues.</t>
  </si>
  <si>
    <t>https://www.reddit.com/r/AmItheAsshole/comments/1awkqhy/aita_for_snapping_at_my_husband_and_telling_him/krijwxf/</t>
  </si>
  <si>
    <t>kril0bu</t>
  </si>
  <si>
    <t>02-21-2024 21:59:10</t>
  </si>
  <si>
    <t>https://www.reddit.com/r/AmItheAsshole/comments/1awkqhy/aita_for_snapping_at_my_husband_and_telling_him/kril0bu/</t>
  </si>
  <si>
    <t>krilb6c</t>
  </si>
  <si>
    <t>02-21-2024 22:00:45</t>
  </si>
  <si>
    <t>cheesemagaroni</t>
  </si>
  <si>
    <t>NTA- he doesn’t get to play victim after policing what wasn’t his business. Just make sure when the day comes around that he wants one of your cookies, you don’t share! 🤣</t>
  </si>
  <si>
    <t>https://www.reddit.com/r/AmItheAsshole/comments/1awkqhy/aita_for_snapping_at_my_husband_and_telling_him/krilb6c/</t>
  </si>
  <si>
    <t>krilg0c</t>
  </si>
  <si>
    <t>02-21-2024 22:01:28</t>
  </si>
  <si>
    <t>Hwy_Witch</t>
  </si>
  <si>
    <t>Nta, he needs to shush.</t>
  </si>
  <si>
    <t>https://www.reddit.com/r/AmItheAsshole/comments/1awkqhy/aita_for_snapping_at_my_husband_and_telling_him/krilg0c/</t>
  </si>
  <si>
    <t>krilus5</t>
  </si>
  <si>
    <t>02-21-2024 22:03:45</t>
  </si>
  <si>
    <t>Outrageous-Echidna58</t>
  </si>
  <si>
    <t>NTA 
This makes me sad. You should be allowed to eat the cookie. If you enjoy it, have it. Life is certainly too short not too.</t>
  </si>
  <si>
    <t>https://www.reddit.com/r/AmItheAsshole/comments/1awkqhy/aita_for_snapping_at_my_husband_and_telling_him/krilus5/</t>
  </si>
  <si>
    <t>krim51s</t>
  </si>
  <si>
    <t>02-21-2024 22:05:17</t>
  </si>
  <si>
    <t>Boring_Injury_4452</t>
  </si>
  <si>
    <t>I’m not into sweets, but if my husband came after my night cheese he’d have to deal with one angry lady. NTA.</t>
  </si>
  <si>
    <t>https://www.reddit.com/r/AmItheAsshole/comments/1awkqhy/aita_for_snapping_at_my_husband_and_telling_him/krim51s/</t>
  </si>
  <si>
    <t>krinjq3</t>
  </si>
  <si>
    <t>02-21-2024 22:13:04</t>
  </si>
  <si>
    <t>Icy_Fox_907</t>
  </si>
  <si>
    <t>You could eat one cookie each night for two months and if you continue eating healthy and exercising the way you have been, you will be fine. This is not going to destroy your health. 
NTA.</t>
  </si>
  <si>
    <t>https://www.reddit.com/r/AmItheAsshole/comments/1awkqhy/aita_for_snapping_at_my_husband_and_telling_him/krinjq3/</t>
  </si>
  <si>
    <t>krinn8q</t>
  </si>
  <si>
    <t>02-21-2024 22:13:38</t>
  </si>
  <si>
    <t>Star_Worn</t>
  </si>
  <si>
    <t>NTA. This Man is DESPERATE for a cookie and having a hard time not eating it. Tell him to either have the damn thing or leave you alone</t>
  </si>
  <si>
    <t>https://www.reddit.com/r/AmItheAsshole/comments/1awkqhy/aita_for_snapping_at_my_husband_and_telling_him/krinn8q/</t>
  </si>
  <si>
    <t>kriol7u</t>
  </si>
  <si>
    <t>02-21-2024 22:18:54</t>
  </si>
  <si>
    <t>IceAntique2539</t>
  </si>
  <si>
    <t>NTA - when I was losing weight a few years ago, I would eat 3 good calorie controlled meals (such as oatmeal with dried fruit/nuts, then a lunch and dinner - something like a curry, pasta dish, stew, filled baguette etc). But every single night I would eat a slice of toast slathered in nutella as my daily treat. It helped me stick to my calorie deficit and I never felt deprived. I also lost the fat I wanted to lose and still looked good by the end. 
What I’m saying is, a small/occasional unhealthy sweet treat is 100% not a problem at all, it’s only an issue if you let it overtake your entire diet (diet as in just the food you eat, not as in a weight loss plan)</t>
  </si>
  <si>
    <t>https://www.reddit.com/r/AmItheAsshole/comments/1awkqhy/aita_for_snapping_at_my_husband_and_telling_him/kriol7u/</t>
  </si>
  <si>
    <t>krip1kj</t>
  </si>
  <si>
    <t>02-21-2024 22:21:26</t>
  </si>
  <si>
    <t>THphantom7297</t>
  </si>
  <si>
    <t>Nta but God I hate the term fat phobia. There is nothing wrong with being unattractive to unhealthy people, and it's not some "phobia" to sat the facts that it is objectively better for your body to be in shape.</t>
  </si>
  <si>
    <t>https://www.reddit.com/r/AmItheAsshole/comments/1awkqhy/aita_for_snapping_at_my_husband_and_telling_him/krip1kj/</t>
  </si>
  <si>
    <t>kripjvb</t>
  </si>
  <si>
    <t>02-21-2024 22:24:18</t>
  </si>
  <si>
    <t>NaNaNaNaNatman</t>
  </si>
  <si>
    <t>NTA. He crossed a line and kept pushing. He essentially gave you no choice but to sternly put your foot down. He shouldn’t dish it if he can’t take it.</t>
  </si>
  <si>
    <t>https://www.reddit.com/r/AmItheAsshole/comments/1awkqhy/aita_for_snapping_at_my_husband_and_telling_him/kripjvb/</t>
  </si>
  <si>
    <t>kriprb8</t>
  </si>
  <si>
    <t>02-21-2024 22:25:28</t>
  </si>
  <si>
    <t>CleaningUpTheWorld</t>
  </si>
  <si>
    <t>https://www.reddit.com/r/AmItheAsshole/comments/1awkqhy/aita_for_snapping_at_my_husband_and_telling_him/kriprb8/</t>
  </si>
  <si>
    <t>kripsmk</t>
  </si>
  <si>
    <t>02-21-2024 22:25:40</t>
  </si>
  <si>
    <t>DominaStar</t>
  </si>
  <si>
    <t>NTA- You are absolutely changing because being human is a state of constant change. So eat the cookie. Our bodies often crave things that were lacking in our diet. Maybe something in the chocolate chip cookie is satiating that.</t>
  </si>
  <si>
    <t>https://www.reddit.com/r/AmItheAsshole/comments/1awkqhy/aita_for_snapping_at_my_husband_and_telling_him/kripsmk/</t>
  </si>
  <si>
    <t>kriqxt8</t>
  </si>
  <si>
    <t>02-21-2024 22:32:12</t>
  </si>
  <si>
    <t>FireBallXLV</t>
  </si>
  <si>
    <t>Last sentence by OP is gold. NTA OP but your husband sounds more concerned about your looks to me trust your health. I just do not buy that Health is his main concern</t>
  </si>
  <si>
    <t>https://www.reddit.com/r/AmItheAsshole/comments/1awkqhy/aita_for_snapping_at_my_husband_and_telling_him/kriqxt8/</t>
  </si>
  <si>
    <t>krir1xi</t>
  </si>
  <si>
    <t>02-21-2024 22:32:52</t>
  </si>
  <si>
    <t>HedyHarlowe</t>
  </si>
  <si>
    <t>NTA - interesting he thinks you’re being harsh when he’s the one being controlling. He sounds emotionally immature in this instance. I’d be taking a good look at other aspects of his behavior and if he sincerely clocks what he has done and how sincere his apology is. You work in psychology so time to put your discernment hat on.</t>
  </si>
  <si>
    <t>https://www.reddit.com/r/AmItheAsshole/comments/1awkqhy/aita_for_snapping_at_my_husband_and_telling_him/krir1xi/</t>
  </si>
  <si>
    <t>krir2ov</t>
  </si>
  <si>
    <t>02-21-2024 22:32:59</t>
  </si>
  <si>
    <t>FlaxFox</t>
  </si>
  <si>
    <t>NTA. I couldn't be married to someone who policed me like that.</t>
  </si>
  <si>
    <t>https://www.reddit.com/r/AmItheAsshole/comments/1awkqhy/aita_for_snapping_at_my_husband_and_telling_him/krir2ov/</t>
  </si>
  <si>
    <t>krircjr</t>
  </si>
  <si>
    <t>02-21-2024 22:34:33</t>
  </si>
  <si>
    <t>Jvfiber</t>
  </si>
  <si>
    <t>Nta but you two need to discuss boundaries.</t>
  </si>
  <si>
    <t>https://www.reddit.com/r/AmItheAsshole/comments/1awkqhy/aita_for_snapping_at_my_husband_and_telling_him/krircjr/</t>
  </si>
  <si>
    <t>krirk8l</t>
  </si>
  <si>
    <t>02-21-2024 22:35:46</t>
  </si>
  <si>
    <t>cannycandelabra</t>
  </si>
  <si>
    <t>NTA but he is.  You’re changing? I certainly hope so.  You’re in your 20’s. People change their whole lives. You may give up cookies and join a cult.  You may decide you’re gay and dump him.  But no matter what he does not get to police your life journey.  
HE is on a slippery slope to become a nagging control freak.</t>
  </si>
  <si>
    <t>https://www.reddit.com/r/AmItheAsshole/comments/1awkqhy/aita_for_snapping_at_my_husband_and_telling_him/krirk8l/</t>
  </si>
  <si>
    <t>kriss5y</t>
  </si>
  <si>
    <t>02-21-2024 22:42:47</t>
  </si>
  <si>
    <t>janewilson90</t>
  </si>
  <si>
    <t>NTA
His reaction to one homemade cookie a day is extreme and unhealthy.
You've had a lot of responses talking about eating disorders etc but I think you need to find the root of his issue with this. Is this what you want to live with? Him obsessing with your diet? And what if you ever need to cut back or stop exercising? Or get pregnant?</t>
  </si>
  <si>
    <t>https://www.reddit.com/r/AmItheAsshole/comments/1awkqhy/aita_for_snapping_at_my_husband_and_telling_him/kriss5y/</t>
  </si>
  <si>
    <t>krita15</t>
  </si>
  <si>
    <t>02-21-2024 22:45:38</t>
  </si>
  <si>
    <t>traceysayshello</t>
  </si>
  <si>
    <t>NTA for sure, I’m glad you’re in the psychology field because you’ll understand control issues and restrictions over food &amp; appearance can escalate. 
Pack your cookies and run if you need to!</t>
  </si>
  <si>
    <t>https://www.reddit.com/r/AmItheAsshole/comments/1awkqhy/aita_for_snapping_at_my_husband_and_telling_him/krita15/</t>
  </si>
  <si>
    <t>krithe4</t>
  </si>
  <si>
    <t>02-21-2024 22:46:50</t>
  </si>
  <si>
    <t>kvanz43</t>
  </si>
  <si>
    <t>Slippery slope is a logical fallacy, meaning it is not a logical argument against something. If he doesn’t smarten up and respect you as a PERSON let alone his partner, it’s his ass that should be sliding down a slippery slope.    
NTA</t>
  </si>
  <si>
    <t>https://www.reddit.com/r/AmItheAsshole/comments/1awkqhy/aita_for_snapping_at_my_husband_and_telling_him/krithe4/</t>
  </si>
  <si>
    <t>kritjuy</t>
  </si>
  <si>
    <t>02-21-2024 22:47:14</t>
  </si>
  <si>
    <t>Wanda_McMimzy</t>
  </si>
  <si>
    <t>https://www.reddit.com/r/AmItheAsshole/comments/1awkqhy/aita_for_snapping_at_my_husband_and_telling_him/kritjuy/</t>
  </si>
  <si>
    <t>kriunny</t>
  </si>
  <si>
    <t>02-21-2024 22:53:37</t>
  </si>
  <si>
    <t>quiltmaker43</t>
  </si>
  <si>
    <t>You’re NTA but he is.</t>
  </si>
  <si>
    <t>https://www.reddit.com/r/AmItheAsshole/comments/1awkqhy/aita_for_snapping_at_my_husband_and_telling_him/kriunny/</t>
  </si>
  <si>
    <t>krivdh4</t>
  </si>
  <si>
    <t>02-21-2024 22:57:51</t>
  </si>
  <si>
    <t>NTA. Enjoy your cookie and tell your husband to keep his opinions about your diet to himself. That cookie is not harming him, it’s giving you joy, he sounds just a tad controlling…</t>
  </si>
  <si>
    <t>https://www.reddit.com/r/AmItheAsshole/comments/1awkqhy/aita_for_snapping_at_my_husband_and_telling_him/krivdh4/</t>
  </si>
  <si>
    <t>kriw6mq</t>
  </si>
  <si>
    <t>02-21-2024 23:02:42</t>
  </si>
  <si>
    <t>iforgotmyedaccount</t>
  </si>
  <si>
    <t>He’s controlling. Of course you’re NTA.</t>
  </si>
  <si>
    <t>https://www.reddit.com/r/AmItheAsshole/comments/1awkqhy/aita_for_snapping_at_my_husband_and_telling_him/kriw6mq/</t>
  </si>
  <si>
    <t>kriw7qu</t>
  </si>
  <si>
    <t>02-21-2024 23:02:53</t>
  </si>
  <si>
    <t>kaitlynismysister</t>
  </si>
  <si>
    <t>I’m pregnant and this made me so angry I can’t even type out my thoughtful response.</t>
  </si>
  <si>
    <t>https://www.reddit.com/r/AmItheAsshole/comments/1awkqhy/aita_for_snapping_at_my_husband_and_telling_him/kriw7qu/</t>
  </si>
  <si>
    <t>krix91b</t>
  </si>
  <si>
    <t>02-21-2024 23:09:11</t>
  </si>
  <si>
    <t>RobotDoodle</t>
  </si>
  <si>
    <t>NTA. It sounds like you’re taking a perfectly healthy approach - incorporating something small to satisfy your craving as part of an overall healthy diet. It’s working well for you. He is being a rude jerk, and he needs to back off.</t>
  </si>
  <si>
    <t>https://www.reddit.com/r/AmItheAsshole/comments/1awkqhy/aita_for_snapping_at_my_husband_and_telling_him/krix91b/</t>
  </si>
  <si>
    <t>krixi9p</t>
  </si>
  <si>
    <t>02-21-2024 23:10:44</t>
  </si>
  <si>
    <t>AllieGirl2007</t>
  </si>
  <si>
    <t>I look at my husband and say “Who made you the food police?” He should appreciate the fact that you’re not making an entire pan at once. One cookie per night is not going to affect you. He ned to grow up! OP you are NOT TA!</t>
  </si>
  <si>
    <t>https://www.reddit.com/r/AmItheAsshole/comments/1awkqhy/aita_for_snapping_at_my_husband_and_telling_him/krixi9p/</t>
  </si>
  <si>
    <t>krixyyd</t>
  </si>
  <si>
    <t>02-21-2024 23:13:32</t>
  </si>
  <si>
    <t>oldindigowolf</t>
  </si>
  <si>
    <t>"Not getting any younger"?!  Holy crap!  You're 27. You have metabolism for weeks!  At 27 I was in shape and I didn't go to the gym or have a restricted diet. I worked, I chased after my kids, rode bikes with them, went swimming with them, etc. I think your restraint of only having 1 cookie is admirable. I would eat 4. Lol. Enjoy your youth!  You have about 10 years until your metabolism starts to slow down.</t>
  </si>
  <si>
    <t>https://www.reddit.com/r/AmItheAsshole/comments/1awkqhy/aita_for_snapping_at_my_husband_and_telling_him/krixyyd/</t>
  </si>
  <si>
    <t>kriy1tr</t>
  </si>
  <si>
    <t>02-21-2024 23:14:01</t>
  </si>
  <si>
    <t>cMeeber</t>
  </si>
  <si>
    <t>Ok…what a jerk.
It’s one cookie a day gd. How controlling.
NTA</t>
  </si>
  <si>
    <t>https://www.reddit.com/r/AmItheAsshole/comments/1awkqhy/aita_for_snapping_at_my_husband_and_telling_him/kriy1tr/</t>
  </si>
  <si>
    <t>kriy51p</t>
  </si>
  <si>
    <t>02-21-2024 23:14:34</t>
  </si>
  <si>
    <t>SpaceAceCase</t>
  </si>
  <si>
    <t>Oh no, yes one of those fitness guys? NTA he's way overthinking a single cookie. One cooking isn't going to magically make you gain weight or effect your health. If anything you should remind him life's too short not to have a nice warm chocolate chip cookie.</t>
  </si>
  <si>
    <t>https://www.reddit.com/r/AmItheAsshole/comments/1awkqhy/aita_for_snapping_at_my_husband_and_telling_him/kriy51p/</t>
  </si>
  <si>
    <t>kriyaxl</t>
  </si>
  <si>
    <t>02-21-2024 23:15:34</t>
  </si>
  <si>
    <t>Desperate-Focus1496</t>
  </si>
  <si>
    <t>Nta. What a great way to curb your cravings! I think your husband is a jerk.</t>
  </si>
  <si>
    <t>https://www.reddit.com/r/AmItheAsshole/comments/1awkqhy/aita_for_snapping_at_my_husband_and_telling_him/kriyaxl/</t>
  </si>
  <si>
    <t>kriymtg</t>
  </si>
  <si>
    <t>02-21-2024 23:17:36</t>
  </si>
  <si>
    <t>Astreja</t>
  </si>
  <si>
    <t>NTA.  That kind of diet policing needs to be shut down as soon as it happens, every single time.</t>
  </si>
  <si>
    <t>https://www.reddit.com/r/AmItheAsshole/comments/1awkqhy/aita_for_snapping_at_my_husband_and_telling_him/kriymtg/</t>
  </si>
  <si>
    <t>krj397c</t>
  </si>
  <si>
    <t>02-21-2024 23:46:15</t>
  </si>
  <si>
    <t>RobinFarmwoman</t>
  </si>
  <si>
    <t>NTA. I find it really interesting that he was able to be supportive of your not working out when there were external factors causing it. But if you make a personal choice that he feels is not in keeping with his beliefs, that's a problem?</t>
  </si>
  <si>
    <t>https://www.reddit.com/r/AmItheAsshole/comments/1awkqhy/aita_for_snapping_at_my_husband_and_telling_him/krj397c/</t>
  </si>
  <si>
    <t>krj4t60</t>
  </si>
  <si>
    <t>02-21-2024 23:55:55</t>
  </si>
  <si>
    <t>carton_of_cats</t>
  </si>
  <si>
    <t>So you’re expected to take his nagging and micromanaging for weeks on end, but when you finally hit your breaking point and snap back it’s too much for him to handle? NTA, tell your husband to mind his own damn business. A single cookie every night before bed is not going to ruin your consistently healthy lifestyle. The petty revenge part of me wants to tell you to start criticizing his eating habits and see how he likes it.</t>
  </si>
  <si>
    <t>https://www.reddit.com/r/AmItheAsshole/comments/1awkqhy/aita_for_snapping_at_my_husband_and_telling_him/krj4t60/</t>
  </si>
  <si>
    <t>krj6c1x</t>
  </si>
  <si>
    <t>02-22-2024 00:05:32</t>
  </si>
  <si>
    <t>redcolumbine</t>
  </si>
  <si>
    <t>Tell him that indulging this one aspect of his control issues will lead to a "slippery slope" to becoming an abusive bastard, and that you're especially concerned because he's not getting any more appealing.</t>
  </si>
  <si>
    <t>https://www.reddit.com/r/AmItheAsshole/comments/1awkqhy/aita_for_snapping_at_my_husband_and_telling_him/krj6c1x/</t>
  </si>
  <si>
    <t>krj6wet</t>
  </si>
  <si>
    <t>02-22-2024 00:09:06</t>
  </si>
  <si>
    <t>Todd_and_Margo</t>
  </si>
  <si>
    <t>You know mental health is a critical part of wellness. Your husband is neglecting his mental health in favor of how he looks. That isn’t wellness. It’s diet culture. He needs to see a therapist about his disordered relationship with food. And he needs to do it NOW before he ruins your life and your marriage because as others have pointed out, you aren’t going to be 27 and mad fit forever.</t>
  </si>
  <si>
    <t>https://www.reddit.com/r/AmItheAsshole/comments/1awkqhy/aita_for_snapping_at_my_husband_and_telling_him/krj6wet/</t>
  </si>
  <si>
    <t>krj7eq8</t>
  </si>
  <si>
    <t>02-22-2024 00:12:20</t>
  </si>
  <si>
    <t>ChrisRiley_42</t>
  </si>
  <si>
    <t>NTA. 
Most of the research is showing that unless you have an unbalanced diet that needs to be corrected (Like if you were consuming 5000mg of sodium per day, which is above the RDI of 2,300mg) special diets are not a major contributor to extending life, so being mindful of your diet, and still eating what you want is perfectly acceptable behaviour. 
"Eat what you want, just not to excess".</t>
  </si>
  <si>
    <t>https://www.reddit.com/r/AmItheAsshole/comments/1awkqhy/aita_for_snapping_at_my_husband_and_telling_him/krj7eq8/</t>
  </si>
  <si>
    <t>krj7iid</t>
  </si>
  <si>
    <t>02-22-2024 00:13:01</t>
  </si>
  <si>
    <t>Nerdy_Penguin58</t>
  </si>
  <si>
    <t>NTA. What you said was perfect. 
FWIW, the body sometimes craves what it needs, even in the form of a warm cookie. It could be your mind that “needs” it, or something in what you put in your cookies, or the routine…. So many possibilities.</t>
  </si>
  <si>
    <t>https://www.reddit.com/r/AmItheAsshole/comments/1awkqhy/aita_for_snapping_at_my_husband_and_telling_him/krj7iid/</t>
  </si>
  <si>
    <t>krj7lbn</t>
  </si>
  <si>
    <t>02-22-2024 00:13:31</t>
  </si>
  <si>
    <t>Karlie62</t>
  </si>
  <si>
    <t>NTA!  He’s making too big of a deal about it and like you said, what you eat is none of his business!</t>
  </si>
  <si>
    <t>https://www.reddit.com/r/AmItheAsshole/comments/1awkqhy/aita_for_snapping_at_my_husband_and_telling_him/krj7lbn/</t>
  </si>
  <si>
    <t>krj8wvi</t>
  </si>
  <si>
    <t>02-22-2024 00:21:48</t>
  </si>
  <si>
    <t>die_hubsche</t>
  </si>
  <si>
    <t>Your husband is gonna be in for a big surprise when you change in so many other ways. NTA. I left the man I thought I was going to marry because he was "concerned for my health". 
At first I told him to fuck off with his comments. Later, I told him I'd leave him if he couldn't accept me as I was (I was absolutely fit and not fat, but god forbid I should skip a day at the gym). And finally, I left.</t>
  </si>
  <si>
    <t>https://www.reddit.com/r/AmItheAsshole/comments/1awkqhy/aita_for_snapping_at_my_husband_and_telling_him/krj8wvi/</t>
  </si>
  <si>
    <t>krjbpzi</t>
  </si>
  <si>
    <t>02-22-2024 00:39:19</t>
  </si>
  <si>
    <t>katmguire</t>
  </si>
  <si>
    <t>NTA. How about he worries about what he eats, you worry about what you eat.</t>
  </si>
  <si>
    <t>https://www.reddit.com/r/AmItheAsshole/comments/1awkqhy/aita_for_snapping_at_my_husband_and_telling_him/krjbpzi/</t>
  </si>
  <si>
    <t>krjcam4</t>
  </si>
  <si>
    <t>02-22-2024 00:43:01</t>
  </si>
  <si>
    <t>Tell him to go F off. Your body, your life, your choice. Sounds like he's only into your toned looks and ultra healthy eating. If I'm wrong, I apologize.</t>
  </si>
  <si>
    <t>https://www.reddit.com/r/AmItheAsshole/comments/1awkqhy/aita_for_snapping_at_my_husband_and_telling_him/krjcam4/</t>
  </si>
  <si>
    <t>krjfhyr</t>
  </si>
  <si>
    <t>02-22-2024 01:02:56</t>
  </si>
  <si>
    <t>umhuh223</t>
  </si>
  <si>
    <t>Jesus let people enjoy things.</t>
  </si>
  <si>
    <t>https://www.reddit.com/r/AmItheAsshole/comments/1awkqhy/aita_for_snapping_at_my_husband_and_telling_him/krjfhyr/</t>
  </si>
  <si>
    <t>krjfjmv</t>
  </si>
  <si>
    <t>02-22-2024 01:03:13</t>
  </si>
  <si>
    <t>InstanceQuirky</t>
  </si>
  <si>
    <t>I was 50kgs heavier when i met my husband. I then lost it all and have slowly put on 25kgs (health and mobility issues) i was upset at how i looked now vs then. My husband said " I fell in love with you not your weight. I love every bit of you" Hes a big tough butcher who at 42 still skateboards every day and is just ridiculously handsome and fit. He is proud to have me by his side in public at any weight and never shames me for my treats!</t>
  </si>
  <si>
    <t>https://www.reddit.com/r/AmItheAsshole/comments/1awkqhy/aita_for_snapping_at_my_husband_and_telling_him/krjfjmv/</t>
  </si>
  <si>
    <t>krjiyw3</t>
  </si>
  <si>
    <t>02-22-2024 01:24:39</t>
  </si>
  <si>
    <t>Immediate-Contest-56</t>
  </si>
  <si>
    <t>NTA eat your nighttime cookie! 
He gets to be ‘harsh’ to you and you have to just take it? Nope. You are an adult you make your own decisions. Even if you did “change” and gave up on all fitness and diets that is YOUR choice to make not his.</t>
  </si>
  <si>
    <t>https://www.reddit.com/r/AmItheAsshole/comments/1awkqhy/aita_for_snapping_at_my_husband_and_telling_him/krjiyw3/</t>
  </si>
  <si>
    <t>krjkpni</t>
  </si>
  <si>
    <t>02-22-2024 01:35:38</t>
  </si>
  <si>
    <t>uTop-Artichoke5020</t>
  </si>
  <si>
    <t>WEEKS??  
You are definitely NTA.   
No one appreciates having their diet constantly monitored and commented on.</t>
  </si>
  <si>
    <t>https://www.reddit.com/r/AmItheAsshole/comments/1awkqhy/aita_for_snapping_at_my_husband_and_telling_him/krjkpni/</t>
  </si>
  <si>
    <t>krjl5cd</t>
  </si>
  <si>
    <t>02-22-2024 01:38:22</t>
  </si>
  <si>
    <t>lunar__haze</t>
  </si>
  <si>
    <t>Is this a man you would want to have a family with? If he’s this controlling over your diet imagine how he would treat his children. He’d probably give them all eating disorders</t>
  </si>
  <si>
    <t>https://www.reddit.com/r/AmItheAsshole/comments/1awkqhy/aita_for_snapping_at_my_husband_and_telling_him/krjl5cd/</t>
  </si>
  <si>
    <t>krjlar0</t>
  </si>
  <si>
    <t>02-22-2024 01:39:17</t>
  </si>
  <si>
    <t>Jendolyn65</t>
  </si>
  <si>
    <t>He sounds extremely annoying and not coming from a place of care. More sanctimonious.</t>
  </si>
  <si>
    <t>https://www.reddit.com/r/AmItheAsshole/comments/1awkqhy/aita_for_snapping_at_my_husband_and_telling_him/krjlar0/</t>
  </si>
  <si>
    <t>krjlg3n</t>
  </si>
  <si>
    <t>02-22-2024 01:40:14</t>
  </si>
  <si>
    <t>emmy__lala</t>
  </si>
  <si>
    <t>NTA for eating the cookie, but YTA for blowing up and not sitting down and calmly having a discussion with your husband about his comments, maybe even trying to understand his concern, and then setting boundaries, and then reinforcing the boundary as needed. 
It sounds like this went: he says nothing, then he nags, you defend yourself, he nags, you defend, he nags, you blow up. It’s absolutely not okay that he nags you about this and he could also learn to communicate in a healthy way to you, but your question is whether you were the asshole to snap harshly at him: yes.</t>
  </si>
  <si>
    <t>https://www.reddit.com/r/AmItheAsshole/comments/1awkqhy/aita_for_snapping_at_my_husband_and_telling_him/krjlg3n/</t>
  </si>
  <si>
    <t>krjm5zd</t>
  </si>
  <si>
    <t>02-22-2024 01:44:42</t>
  </si>
  <si>
    <t>IcyWonder2657</t>
  </si>
  <si>
    <t>This is unbelievably fucked up.  This guy is a bloody moron and you're not far behind.  Make about two dozen cookies and eat them all in one sitting and forget about all of this pearl-clutching.</t>
  </si>
  <si>
    <t>https://www.reddit.com/r/AmItheAsshole/comments/1awkqhy/aita_for_snapping_at_my_husband_and_telling_him/krjm5zd/</t>
  </si>
  <si>
    <t>krjm6io</t>
  </si>
  <si>
    <t>02-22-2024 01:44:47</t>
  </si>
  <si>
    <t>7_inch_peepee</t>
  </si>
  <si>
    <t>Possible cPTSD and/or narcissistic tendencies. Jist keep an eye out</t>
  </si>
  <si>
    <t>https://www.reddit.com/r/AmItheAsshole/comments/1awkqhy/aita_for_snapping_at_my_husband_and_telling_him/krjm6io/</t>
  </si>
  <si>
    <t>krjne69</t>
  </si>
  <si>
    <t>02-22-2024 01:52:24</t>
  </si>
  <si>
    <t>regus0307</t>
  </si>
  <si>
    <t>But ... but ... she's not getting any younger, ya know!  She's 27!
/s</t>
  </si>
  <si>
    <t>https://www.reddit.com/r/AmItheAsshole/comments/1awkqhy/aita_for_snapping_at_my_husband_and_telling_him/krjne69/</t>
  </si>
  <si>
    <t>krjntam</t>
  </si>
  <si>
    <t>02-22-2024 01:55:03</t>
  </si>
  <si>
    <t>latecraigy</t>
  </si>
  <si>
    <t>NTA. You are human, and it would be unreasonable to expect you to go forever without ever deviating from a strict diet. One cookie is not the end of the world. A *carton* of cookies is not the end of the world.</t>
  </si>
  <si>
    <t>https://www.reddit.com/r/AmItheAsshole/comments/1awkqhy/aita_for_snapping_at_my_husband_and_telling_him/krjntam/</t>
  </si>
  <si>
    <t>krjpj41</t>
  </si>
  <si>
    <t>02-22-2024 02:06:02</t>
  </si>
  <si>
    <t>AceOfSpadesOfAce</t>
  </si>
  <si>
    <t>Yea that’s wild. 
I wish my girl would gain weight. I feel like Hal in Malcom in the middle.</t>
  </si>
  <si>
    <t>https://www.reddit.com/r/AmItheAsshole/comments/1awkqhy/aita_for_snapping_at_my_husband_and_telling_him/krjpj41/</t>
  </si>
  <si>
    <t>krjq4tk</t>
  </si>
  <si>
    <t>02-22-2024 02:09:56</t>
  </si>
  <si>
    <t>j4ckb1ng</t>
  </si>
  <si>
    <t>NTA. As you write, you have a harmless craving for A cookie each night. One cookie. This is not a cause for alarm or for armchair diagnoses of you slipping into some obscure psychosis (I had to look up "orthorexia"). 
One winter I had a similar craving for ham and egg sandwiches. I ate nothing but that for about two weeks and then it was over. It was not a cause for concern.
This is an instance where you have to assure your husband that YOU are the best judge of what is in your best interests. He's right in observing that none of us are getting any younger. However, we are entitled to seek harmless pleasures in life wherever possible: for you, this translates into one freshly-baked cookie before bedtime.</t>
  </si>
  <si>
    <t>https://www.reddit.com/r/AmItheAsshole/comments/1awkqhy/aita_for_snapping_at_my_husband_and_telling_him/krjq4tk/</t>
  </si>
  <si>
    <t>krjsrxn</t>
  </si>
  <si>
    <t>02-22-2024 02:27:15</t>
  </si>
  <si>
    <t>Heavy_Difference_683</t>
  </si>
  <si>
    <t>Nta enjoy your cookie it's really none of his business of concern.. maybe offer him a cookie</t>
  </si>
  <si>
    <t>https://www.reddit.com/r/AmItheAsshole/comments/1awkqhy/aita_for_snapping_at_my_husband_and_telling_him/krjsrxn/</t>
  </si>
  <si>
    <t>krkchwz</t>
  </si>
  <si>
    <t>02-22-2024 04:47:03</t>
  </si>
  <si>
    <t>PlasteeqDNA</t>
  </si>
  <si>
    <t>I don't really approve of apologies especially if he's the sort who will happily do same again. I do hope he's not</t>
  </si>
  <si>
    <t>https://www.reddit.com/r/AmItheAsshole/comments/1awkqhy/aita_for_snapping_at_my_husband_and_telling_him/krkchwz/</t>
  </si>
  <si>
    <t>krkexim</t>
  </si>
  <si>
    <t>02-22-2024 05:07:18</t>
  </si>
  <si>
    <t>Ill_Opinion_4808</t>
  </si>
  <si>
    <t>NTA and having one cookie a day is lot healthier than depriving yourself and maybe eventually binging on cookies.</t>
  </si>
  <si>
    <t>https://www.reddit.com/r/AmItheAsshole/comments/1awkqhy/aita_for_snapping_at_my_husband_and_telling_him/krkexim/</t>
  </si>
  <si>
    <t>krkfmnr</t>
  </si>
  <si>
    <t>02-22-2024 05:13:17</t>
  </si>
  <si>
    <t>goosebumples</t>
  </si>
  <si>
    <t>OP, I was married to a man who minded my diet a little too much, he made me miserable even at 52kg ( 115lbs). There were so many other stressors in my life, I didn’t need to be micromanaged and picked at because *he* had food and weight issues. NTA from me.</t>
  </si>
  <si>
    <t>https://www.reddit.com/r/AmItheAsshole/comments/1awkqhy/aita_for_snapping_at_my_husband_and_telling_him/krkfmnr/</t>
  </si>
  <si>
    <t>krktwx9</t>
  </si>
  <si>
    <t>02-22-2024 07:35:50</t>
  </si>
  <si>
    <t>Inside-Departure4238</t>
  </si>
  <si>
    <t>NTA and he deserves to be sad. Let him do his sad time.
You don't have a weight problem. Enjoy your cookie.</t>
  </si>
  <si>
    <t>https://www.reddit.com/r/AmItheAsshole/comments/1awkqhy/aita_for_snapping_at_my_husband_and_telling_him/krktwx9/</t>
  </si>
  <si>
    <t>krkukq2</t>
  </si>
  <si>
    <t>02-22-2024 07:43:30</t>
  </si>
  <si>
    <t>kirshnikweesnaw</t>
  </si>
  <si>
    <t>A note on your update: you say this is the first time it’s ever happened, so you have no reason not to believe him when he says it’s a one-off mistake. Alternatively, this is the first time it’s happened because it’s the first time you’ve ever changed any part of you in a way that he found discerning.
You don’t know that this won’t happen again, and also, it sounds like it already happened again — he was making comments for weeks, not just once or twice.
I understand this might not be a dealbreaker situation, but please keep your eyes open for controlling and judgmental behavior, especially when it’s surrounding your health and appearance. Men in particular have a habit of letting their nasty side show when their partner’s “health” doesn’t align with their ideas of what a woman should be. Not saying that’s your guy, just that it’s a common pattern and a little consciousness towards his behavior would be good going forward.</t>
  </si>
  <si>
    <t>https://www.reddit.com/r/AmItheAsshole/comments/1awkqhy/aita_for_snapping_at_my_husband_and_telling_him/krkukq2/</t>
  </si>
  <si>
    <t>krkxf4u</t>
  </si>
  <si>
    <t>02-22-2024 08:16:47</t>
  </si>
  <si>
    <t>TipsyBaker_</t>
  </si>
  <si>
    <t>His nagging you for weeks is much more harmful than a cookie. Nta and he needs to get over himself</t>
  </si>
  <si>
    <t>https://www.reddit.com/r/AmItheAsshole/comments/1awkqhy/aita_for_snapping_at_my_husband_and_telling_him/krkxf4u/</t>
  </si>
  <si>
    <t>krkz69z</t>
  </si>
  <si>
    <t>02-22-2024 08:37:56</t>
  </si>
  <si>
    <t>Ancient-Actuator7443</t>
  </si>
  <si>
    <t>NTA. A cookie isn’t going to ruin your health and might even be good for your mental health. He needs to lighten up</t>
  </si>
  <si>
    <t>https://www.reddit.com/r/AmItheAsshole/comments/1awkqhy/aita_for_snapping_at_my_husband_and_telling_him/krkz69z/</t>
  </si>
  <si>
    <t>krl2owj</t>
  </si>
  <si>
    <t>02-22-2024 09:21:18</t>
  </si>
  <si>
    <t>Tech2kill</t>
  </si>
  <si>
    <t>NTA
all thatt fuzz over one damn cookie really? i could understand whole mcdonalds meals and stuff but one singular cookie??? and then he is "sad" because you talked back?</t>
  </si>
  <si>
    <t>https://www.reddit.com/r/AmItheAsshole/comments/1awkqhy/aita_for_snapping_at_my_husband_and_telling_him/krl2owj/</t>
  </si>
  <si>
    <t>krldem4</t>
  </si>
  <si>
    <t>02-22-2024 11:26:56</t>
  </si>
  <si>
    <t>theswishcan</t>
  </si>
  <si>
    <t>So did you stab him and did the jury look at the evidence and fully exonerate you? NTA</t>
  </si>
  <si>
    <t>https://www.reddit.com/r/AmItheAsshole/comments/1awkqhy/aita_for_snapping_at_my_husband_and_telling_him/krldem4/</t>
  </si>
  <si>
    <t>krltkhj</t>
  </si>
  <si>
    <t>02-22-2024 13:44:04</t>
  </si>
  <si>
    <t>Beautiful-Elephant34</t>
  </si>
  <si>
    <t>NTA. Do you think it’s possible that your cookie eating is priming your husband to crave sweets? It sounds like he is projecting to me. One cookie a day is not going to hurt your health now or in the long run.</t>
  </si>
  <si>
    <t>https://www.reddit.com/r/AmItheAsshole/comments/1awkqhy/aita_for_snapping_at_my_husband_and_telling_him/krltkhj/</t>
  </si>
  <si>
    <t>krm2nsw</t>
  </si>
  <si>
    <t>02-22-2024 14:44:57</t>
  </si>
  <si>
    <t>Hart4061</t>
  </si>
  <si>
    <t>Yta.</t>
  </si>
  <si>
    <t>https://www.reddit.com/r/AmItheAsshole/comments/1awkqhy/aita_for_snapping_at_my_husband_and_telling_him/krm2nsw/</t>
  </si>
  <si>
    <t>kribg7n</t>
  </si>
  <si>
    <t>02-21-2024 21:08:09</t>
  </si>
  <si>
    <t>entirelyintrigued</t>
  </si>
  <si>
    <t>ONE cookie!  One COOKIE!  I was waiting for someone to go as insane as I am over this man nagging her for weeks over ONE (1) cookie!</t>
  </si>
  <si>
    <t>https://www.reddit.com/r/AmItheAsshole/comments/1awkqhy/aita_for_snapping_at_my_husband_and_telling_him/kribg7n/</t>
  </si>
  <si>
    <t>kri9bvf</t>
  </si>
  <si>
    <t>02-21-2024 20:56:53</t>
  </si>
  <si>
    <t>FigBurn</t>
  </si>
  <si>
    <t>I agree—OP is NTA but the husband may have orthorexia—which is something he may need to seek help for</t>
  </si>
  <si>
    <t>https://www.reddit.com/r/AmItheAsshole/comments/1awkqhy/aita_for_snapping_at_my_husband_and_telling_him/kri9bvf/</t>
  </si>
  <si>
    <t>krj37sw</t>
  </si>
  <si>
    <t>02-21-2024 23:46:01</t>
  </si>
  <si>
    <t>Danominator</t>
  </si>
  <si>
    <t>He thinks she is going to get fat</t>
  </si>
  <si>
    <t>https://www.reddit.com/r/AmItheAsshole/comments/1awkqhy/aita_for_snapping_at_my_husband_and_telling_him/krj37sw/</t>
  </si>
  <si>
    <t>krimos6</t>
  </si>
  <si>
    <t>02-21-2024 22:08:15</t>
  </si>
  <si>
    <t>suhhhrena</t>
  </si>
  <si>
    <t>Right? God forbid this woman, who doesn’t drink alcohol or eat refined sugar, has a cookie a day. I can’t imagine having a husband that not only takes that much notice of what i eat but also has the audacity to chastise me for eating a cookie at the end of the day. If it were me i would’ve been considerably harsher.</t>
  </si>
  <si>
    <t>https://www.reddit.com/r/AmItheAsshole/comments/1awkqhy/aita_for_snapping_at_my_husband_and_telling_him/krimos6/</t>
  </si>
  <si>
    <t>kri7haa</t>
  </si>
  <si>
    <t>02-21-2024 20:47:06</t>
  </si>
  <si>
    <t>zeugma888</t>
  </si>
  <si>
    <t>I hate when someone says this as though it's an amazing revelation. 
"Aren't we? Oh no! AAAAAAAHHHHH!"</t>
  </si>
  <si>
    <t>https://www.reddit.com/r/AmItheAsshole/comments/1awkqhy/aita_for_snapping_at_my_husband_and_telling_him/kri7haa/</t>
  </si>
  <si>
    <t>kriuiw7</t>
  </si>
  <si>
    <t>02-21-2024 22:52:51</t>
  </si>
  <si>
    <t>Yeah. What happens when she's 35 and suddenly not looking like she was at 27? Is divorce on the cards because "she's changed"?
Jesus. People change as they get older. People aren't static creatures. A cookie will not kill anyone. And I know this because I have eaten a fuckton of cookies.</t>
  </si>
  <si>
    <t>https://www.reddit.com/r/AmItheAsshole/comments/1awkqhy/aita_for_snapping_at_my_husband_and_telling_him/kriuiw7/</t>
  </si>
  <si>
    <t>kridlje</t>
  </si>
  <si>
    <t>02-21-2024 21:19:41</t>
  </si>
  <si>
    <t>moreKEYTAR</t>
  </si>
  <si>
    <t>Yes this. I know a couple in their 40s, and the one who used to be a fitness nut isn’t doing that anymore (disinterest and injuries). Their partner is now telling them that they are unattractive and lack ambition, essentially. Their marriage is rocked to its core because one doesn’t want to work out 5x a week. 
OP’s husband has a hard time with change and has attached a LOT of value to how OP presents. Both are bad omens: OP might want to explore that.</t>
  </si>
  <si>
    <t>https://www.reddit.com/r/AmItheAsshole/comments/1awkqhy/aita_for_snapping_at_my_husband_and_telling_him/kridlje/</t>
  </si>
  <si>
    <t>kri34m8</t>
  </si>
  <si>
    <t>kristycocopop</t>
  </si>
  <si>
    <t>Talking bad about my 🍪 = 🔪
..... But that's just me. 🥰</t>
  </si>
  <si>
    <t>https://www.reddit.com/r/AmItheAsshole/comments/1awkqhy/aita_for_snapping_at_my_husband_and_telling_him/kri34m8/</t>
  </si>
  <si>
    <t>kri29ql</t>
  </si>
  <si>
    <t>02-21-2024 20:19:22</t>
  </si>
  <si>
    <t>Studious_Noodle</t>
  </si>
  <si>
    <t>Best answer right here.
He's the type of guy who can dish out endless criticism but goes all shocked Pikachu face when someone's had enough of him.</t>
  </si>
  <si>
    <t>https://www.reddit.com/r/AmItheAsshole/comments/1awkqhy/aita_for_snapping_at_my_husband_and_telling_him/kri29ql/</t>
  </si>
  <si>
    <t>kri6vti</t>
  </si>
  <si>
    <t>02-21-2024 20:43:57</t>
  </si>
  <si>
    <t>But that nagging and nitpicking attracts divorce attorneys, as well as killing sexual desire.</t>
  </si>
  <si>
    <t>https://www.reddit.com/r/AmItheAsshole/comments/1awkqhy/aita_for_snapping_at_my_husband_and_telling_him/kri6vti/</t>
  </si>
  <si>
    <t>krix2qo</t>
  </si>
  <si>
    <t>02-21-2024 23:08:07</t>
  </si>
  <si>
    <t>XtineMC</t>
  </si>
  <si>
    <t>And that the best way for you to drop 150 lbs is to kick his sorry ass to the curb. If he isn’t your doctor, he gets ZERO say in what is or isn’t “healthy” for you regarding one damned cookie. 🙄</t>
  </si>
  <si>
    <t>https://www.reddit.com/r/AmItheAsshole/comments/1awkqhy/aita_for_snapping_at_my_husband_and_telling_him/krix2qo/</t>
  </si>
  <si>
    <t>kri4ukk</t>
  </si>
  <si>
    <t>02-21-2024 20:33:03</t>
  </si>
  <si>
    <t>ladoladi</t>
  </si>
  <si>
    <t>To add to this, if you have kids, how is he going to comment about their eating habits? My SO’s parents are very negative, even when he’s doing his very best. Their little comments—thinking they mean well—take a toll long-term and aren’t emotionally healthy.</t>
  </si>
  <si>
    <t>https://www.reddit.com/r/AmItheAsshole/comments/1awkqhy/aita_for_snapping_at_my_husband_and_telling_him/kri4ukk/</t>
  </si>
  <si>
    <t>krig4fs</t>
  </si>
  <si>
    <t>02-21-2024 21:33:02</t>
  </si>
  <si>
    <t>Tired_Mama3018</t>
  </si>
  <si>
    <t>My family mostly dies at 93 or 96. There are a handful that died in their 80’s &amp; 1 at 77, but they all had outside factors. My one great grandfather made it to 100. Their diets &amp; lifestyles would make this man cry. We just have really good genes.</t>
  </si>
  <si>
    <t>https://www.reddit.com/r/AmItheAsshole/comments/1awkqhy/aita_for_snapping_at_my_husband_and_telling_him/krig4fs/</t>
  </si>
  <si>
    <t>krig5b3</t>
  </si>
  <si>
    <t>02-21-2024 21:33:10</t>
  </si>
  <si>
    <t>PaisleyPatchouli</t>
  </si>
  <si>
    <t>Lol, my father was a super bad eater, meat pies, hot chips, biscuits, lollies/ chocolate/ candy and a family sized Coke every day, lived to almost 90. Mother did the whole health food and exercise all her life, died in her 70’s. Life just sucks sometimes.</t>
  </si>
  <si>
    <t>https://www.reddit.com/r/AmItheAsshole/comments/1awkqhy/aita_for_snapping_at_my_husband_and_telling_him/krig5b3/</t>
  </si>
  <si>
    <t>kri7fhd</t>
  </si>
  <si>
    <t>02-21-2024 20:46:51</t>
  </si>
  <si>
    <t>Also activity is significantly more important than weight for most of the health metrics - regular exercise improves blood pressure and blood sugar and bad cholesterol and all that other stuff. So if she’s keeping active, even if she *does* gain a couple of pounds due to a single nightly cookie, the health impact is going to be minimal.</t>
  </si>
  <si>
    <t>https://www.reddit.com/r/AmItheAsshole/comments/1awkqhy/aita_for_snapping_at_my_husband_and_telling_him/kri7fhd/</t>
  </si>
  <si>
    <t>kribnmu</t>
  </si>
  <si>
    <t>02-21-2024 21:09:16</t>
  </si>
  <si>
    <t>Tokyohenjin</t>
  </si>
  <si>
    <t>If they’re into fitness, then I’m sure they’ve heard of the 80/20 rule. This is a classic example.</t>
  </si>
  <si>
    <t>https://www.reddit.com/r/AmItheAsshole/comments/1awkqhy/aita_for_snapping_at_my_husband_and_telling_him/kribnmu/</t>
  </si>
  <si>
    <t>krivvok</t>
  </si>
  <si>
    <t>02-21-2024 23:00:52</t>
  </si>
  <si>
    <t>Clean-Fisherman-4601</t>
  </si>
  <si>
    <t>So true! When I went through menopause I started putting on weight. My diet hadn't changed and neither did my physical activities. Eventually it stopped but I'm now 30 pounds heavier than I was before, I have a tummy and that was never a problem for me.</t>
  </si>
  <si>
    <t>https://www.reddit.com/r/AmItheAsshole/comments/1awkqhy/aita_for_snapping_at_my_husband_and_telling_him/krivvok/</t>
  </si>
  <si>
    <t>krj44je</t>
  </si>
  <si>
    <t>02-21-2024 23:51:38</t>
  </si>
  <si>
    <t>margittwen</t>
  </si>
  <si>
    <t>I’m so with you on this. There’s nothing wrong with having one treat per day. It’s actually healthier for you because you’re less likely to binge eat a bunch of junk food later. It’s impossible to eat healthy 100% of the time and who wants to? 
People are so extreme with their diets these days. They think one sugary snack will destroy their entire diet and it’s just not healthy thinking.</t>
  </si>
  <si>
    <t>https://www.reddit.com/r/AmItheAsshole/comments/1awkqhy/aita_for_snapping_at_my_husband_and_telling_him/krj44je/</t>
  </si>
  <si>
    <t>kriak1c</t>
  </si>
  <si>
    <t>02-21-2024 21:03:23</t>
  </si>
  <si>
    <t>Yep! Calories in vs. Calories out. I watched a dude on YouTube eat Taco Bell for 30 days and he lost weight. Iirc, he lost 6 pounds.</t>
  </si>
  <si>
    <t>https://www.reddit.com/r/AmItheAsshole/comments/1awkqhy/aita_for_snapping_at_my_husband_and_telling_him/kriak1c/</t>
  </si>
  <si>
    <t>krj6xnt</t>
  </si>
  <si>
    <t>02-22-2024 00:09:18</t>
  </si>
  <si>
    <t>screaminginfidels</t>
  </si>
  <si>
    <t>This is a good comment. My only thought reading the OP was what is the point of a healthy long life if you're not enjoying it together?</t>
  </si>
  <si>
    <t>https://www.reddit.com/r/AmItheAsshole/comments/1awkqhy/aita_for_snapping_at_my_husband_and_telling_him/krj6xnt/</t>
  </si>
  <si>
    <t>kri80ru</t>
  </si>
  <si>
    <t>02-21-2024 20:49:56</t>
  </si>
  <si>
    <t>thatoneisthe</t>
  </si>
  <si>
    <t>Is it one of those situations where he’s looking for something to neg on because he’s already cheating and trying to make it justifiable to himself</t>
  </si>
  <si>
    <t>https://www.reddit.com/r/AmItheAsshole/comments/1awkqhy/aita_for_snapping_at_my_husband_and_telling_him/kri80ru/</t>
  </si>
  <si>
    <t>krixrkd</t>
  </si>
  <si>
    <t>02-21-2024 23:12:18</t>
  </si>
  <si>
    <t>Prestigious-Bar-1741</t>
  </si>
  <si>
    <t>_weight_ is about calories in vs calories out...but that's just one, very limited, measure of health. 
The other things you mentioned are _related_ to weight...but the reason they are tested separately is because they are different. It's just factually not true to say a cookie every day has zero impact on our health.</t>
  </si>
  <si>
    <t>https://www.reddit.com/r/AmItheAsshole/comments/1awkqhy/aita_for_snapping_at_my_husband_and_telling_him/krixrkd/</t>
  </si>
  <si>
    <t>krk0zqx</t>
  </si>
  <si>
    <t>02-22-2024 03:21:49</t>
  </si>
  <si>
    <t>Trouble_Walkin</t>
  </si>
  <si>
    <t>The Japanese version of the US food "triangle" is a circle. At the very tiny top, analogous to the polar caps on Earth, is sweet because they realize the need &amp; incorporate desserts/candy into their diet. Their culture accepts that if people always deprives themselves, they will constantly crave it &amp; binge to fulfill the cravings. We've yet to accept this in the US. Much like my mother who deprives herself, nags me about eating sweets, then binges apple pie for breakfast. </t>
  </si>
  <si>
    <t>https://www.reddit.com/r/AmItheAsshole/comments/1awkqhy/aita_for_snapping_at_my_husband_and_telling_him/krk0zqx/</t>
  </si>
  <si>
    <t>kri8wjm</t>
  </si>
  <si>
    <t>02-21-2024 20:54:38</t>
  </si>
  <si>
    <t>International-Bad-84</t>
  </si>
  <si>
    <t>Yep. I got the usual slight weight gain from having kids, but when I had an accident that meant I couldn't walk well for a long time I really piled the weight on. It's slowly coming off but it's a long hard process. If my husband was like this one our marriage would definitely not have survived.</t>
  </si>
  <si>
    <t>https://www.reddit.com/r/AmItheAsshole/comments/1awkqhy/aita_for_snapping_at_my_husband_and_telling_him/kri8wjm/</t>
  </si>
  <si>
    <t>krikdtg</t>
  </si>
  <si>
    <t>02-21-2024 21:55:54</t>
  </si>
  <si>
    <t>Yes indeed, and OP’s spouse’s unhinged reaction makes me wonder if he’s aware that menopause exists! Lol it’s a total crapshoot how your body will betray you in spite of good habits.</t>
  </si>
  <si>
    <t>https://www.reddit.com/r/AmItheAsshole/comments/1awkqhy/aita_for_snapping_at_my_husband_and_telling_him/krikdtg/</t>
  </si>
  <si>
    <t>kri80w1</t>
  </si>
  <si>
    <t>02-21-2024 20:49:57</t>
  </si>
  <si>
    <t>Yep. If I have a craving for a cupcake and try to totally ignore it, I end up eating all kinds of other stuff and feel kind of cranky mentally because I constantly feel “hungry”. If I just have a dang cupcake I eat the cupcake and go about my day. So I keep mini cupcakes in the freezer to have when the occasional craving hits.</t>
  </si>
  <si>
    <t>https://www.reddit.com/r/AmItheAsshole/comments/1awkqhy/aita_for_snapping_at_my_husband_and_telling_him/kri80w1/</t>
  </si>
  <si>
    <t>kri3vx3</t>
  </si>
  <si>
    <t>02-21-2024 20:27:52</t>
  </si>
  <si>
    <t>cowboyshouse</t>
  </si>
  <si>
    <t>right?! like so much for growing old with somone...</t>
  </si>
  <si>
    <t>https://www.reddit.com/r/AmItheAsshole/comments/1awkqhy/aita_for_snapping_at_my_husband_and_telling_him/kri3vx3/</t>
  </si>
  <si>
    <t>kri5af9</t>
  </si>
  <si>
    <t>02-21-2024 20:35:25</t>
  </si>
  <si>
    <t>No kidding</t>
  </si>
  <si>
    <t>https://www.reddit.com/r/AmItheAsshole/comments/1awkqhy/aita_for_snapping_at_my_husband_and_telling_him/kri5af9/</t>
  </si>
  <si>
    <t>kri7lgu</t>
  </si>
  <si>
    <t>02-21-2024 20:47:43</t>
  </si>
  <si>
    <t>Budget_Avocado6204</t>
  </si>
  <si>
    <t>Hormonal or just some dficiency. If you are into fitness and have restricted diet you should definietly do checks for deficincies regularly. Well I guess ideally everyone should becouse most ppls diet sucks. But since you care about health lifstyle a lot this is an easy way to make sure you are actually healthy.</t>
  </si>
  <si>
    <t>https://www.reddit.com/r/AmItheAsshole/comments/1awkqhy/aita_for_snapping_at_my_husband_and_telling_him/kri7lgu/</t>
  </si>
  <si>
    <t>kri6p8y</t>
  </si>
  <si>
    <t>02-21-2024 20:42:59</t>
  </si>
  <si>
    <t>Dez-Smores</t>
  </si>
  <si>
    <t>Particularly for women - super restrictive/low to no fat diets can wreck havoc on your hormones.  Sometimes those cravings are your body's way of trying to rebalance what you need.</t>
  </si>
  <si>
    <t>https://www.reddit.com/r/AmItheAsshole/comments/1awkqhy/aita_for_snapping_at_my_husband_and_telling_him/kri6p8y/</t>
  </si>
  <si>
    <t>kri1lxg</t>
  </si>
  <si>
    <t>02-21-2024 20:15:48</t>
  </si>
  <si>
    <t>CampfiresInConifers</t>
  </si>
  <si>
    <t>NTA. I agree ⬆️. It's most likely nothing at all &amp; you just like cookies. Bc who doesn't? 😁 But if you're getting older &amp; this craving is out of the ordinary, I would bring it up at your next doctor appointment.
From my experience, your body starts turning on you when you hit your 40s &amp; becomes downright vindictive in your 50s. 😵‍💫☹️</t>
  </si>
  <si>
    <t>https://www.reddit.com/r/AmItheAsshole/comments/1awkqhy/aita_for_snapping_at_my_husband_and_telling_him/kri1lxg/</t>
  </si>
  <si>
    <t>kri7qyb</t>
  </si>
  <si>
    <t>02-21-2024 20:48:31</t>
  </si>
  <si>
    <t>Craving for sweets in particular can also be an indication of stress levels or pain levels.</t>
  </si>
  <si>
    <t>https://www.reddit.com/r/AmItheAsshole/comments/1awkqhy/aita_for_snapping_at_my_husband_and_telling_him/kri7qyb/</t>
  </si>
  <si>
    <t>krjkyog</t>
  </si>
  <si>
    <t>02-22-2024 01:37:12</t>
  </si>
  <si>
    <t>I doubt she needs a doctor for craving sweets. It’s completely normal and actually adds some balance to her healthy foods she typically eats. Plus the menstrual cycle makes women crave chocolate</t>
  </si>
  <si>
    <t>https://www.reddit.com/r/AmItheAsshole/comments/1awkqhy/aita_for_snapping_at_my_husband_and_telling_him/krjkyog/</t>
  </si>
  <si>
    <t>krifk8b</t>
  </si>
  <si>
    <t>02-21-2024 21:30:01</t>
  </si>
  <si>
    <t>SamaireB</t>
  </si>
  <si>
    <t>Jup seems few have brought this up - but something here gives me "it's about controlling the other" vibes and if it's not the cookie, it'll be something else.</t>
  </si>
  <si>
    <t>https://www.reddit.com/r/AmItheAsshole/comments/1awkqhy/aita_for_snapping_at_my_husband_and_telling_him/krifk8b/</t>
  </si>
  <si>
    <t>krifdf8</t>
  </si>
  <si>
    <t>02-21-2024 21:29:02</t>
  </si>
  <si>
    <t>I would say his relationship with food is overall healthy and generally is pretty similar to mine! That's part of why this situation is so strange to me. I'd say the biggest difference is that he's a more adventurous eater than me- pretty much nothing he won't try at least once. 
I think the issue is that we have different ideas of moderation when it comes to the cookies- I think one a day is moderation but he thinks it's excessive. 
And no, fortunately he's never really exhibited controlling behavior. This cookie response has just been so odd to me- it's really unusual all around for him.</t>
  </si>
  <si>
    <t>https://www.reddit.com/r/AmItheAsshole/comments/1awkqhy/aita_for_snapping_at_my_husband_and_telling_him/krifdf8/</t>
  </si>
  <si>
    <t>kriv1zv</t>
  </si>
  <si>
    <t>02-21-2024 22:55:58</t>
  </si>
  <si>
    <t>InternationalBorder9</t>
  </si>
  <si>
    <t>Plot twist, the husband is just mad she never offered him one and op is infact TA</t>
  </si>
  <si>
    <t>https://www.reddit.com/r/AmItheAsshole/comments/1awkqhy/aita_for_snapping_at_my_husband_and_telling_him/kriv1zv/</t>
  </si>
  <si>
    <t>kric2ty</t>
  </si>
  <si>
    <t>02-21-2024 21:11:33</t>
  </si>
  <si>
    <t>&gt;Would you say you have a loving relation / one built on trust and respect?
Overall, yes 100%. This odd fixation he has on my cookies is unusual for him and I'm inclined to believe it's a one-off, albeit a very very annoying and frustrating one.</t>
  </si>
  <si>
    <t>https://www.reddit.com/r/AmItheAsshole/comments/1awkqhy/aita_for_snapping_at_my_husband_and_telling_him/kric2ty/</t>
  </si>
  <si>
    <t>krjboa3</t>
  </si>
  <si>
    <t>02-22-2024 00:39:02</t>
  </si>
  <si>
    <t>It's not a phobia. Obesity massively increases your chances of death. Seek help if you think being obese is okay.</t>
  </si>
  <si>
    <t>https://www.reddit.com/r/AmItheAsshole/comments/1awkqhy/aita_for_snapping_at_my_husband_and_telling_him/krjboa3/</t>
  </si>
  <si>
    <t>kri6em6</t>
  </si>
  <si>
    <t>02-21-2024 20:41:24</t>
  </si>
  <si>
    <t>No, he doesn't</t>
  </si>
  <si>
    <t>https://www.reddit.com/r/AmItheAsshole/comments/1awkqhy/aita_for_snapping_at_my_husband_and_telling_him/kri6em6/</t>
  </si>
  <si>
    <t>krigjvg</t>
  </si>
  <si>
    <t>02-21-2024 21:35:18</t>
  </si>
  <si>
    <t>He doesn't meet the criteria for ON, but I can see how my post can make it come across that way since it focuses on a behavior that is common in those with ON. Fortunately it is just the one problematic trait, but if more were to develop I would absolutely push him toward an evaluation.
Definitely wouldn't say I've had a restrictive routine myself</t>
  </si>
  <si>
    <t>https://www.reddit.com/r/AmItheAsshole/comments/1awkqhy/aita_for_snapping_at_my_husband_and_telling_him/krigjvg/</t>
  </si>
  <si>
    <t>kriivcw</t>
  </si>
  <si>
    <t>Freeze them in little balls! You'll still have to pull them apart while frozen so sometimes they end up slightly different sizes but a cookie is a cookie lol. I take one out before dinner and it's moldable by the time I'm done.</t>
  </si>
  <si>
    <t>https://www.reddit.com/r/AmItheAsshole/comments/1awkqhy/aita_for_snapping_at_my_husband_and_telling_him/kriivcw/</t>
  </si>
  <si>
    <t>krj0o9a</t>
  </si>
  <si>
    <t>02-21-2024 23:30:06</t>
  </si>
  <si>
    <t>usernamealwayschecks</t>
  </si>
  <si>
    <t>Also to add to OPs comment, I make a cookie for my son as a treat sometimes before bed and I pop mine into an airfryer for 10-12 mins, doesn’t even need defrosting. It’s perfect on cold nights. Also NTA!</t>
  </si>
  <si>
    <t>https://www.reddit.com/r/AmItheAsshole/comments/1awkqhy/aita_for_snapping_at_my_husband_and_telling_him/krj0o9a/</t>
  </si>
  <si>
    <t>krillwv</t>
  </si>
  <si>
    <t>02-21-2024 22:02:22</t>
  </si>
  <si>
    <t>What about it is depressing</t>
  </si>
  <si>
    <t>https://www.reddit.com/r/AmItheAsshole/comments/1awkqhy/aita_for_snapping_at_my_husband_and_telling_him/krillwv/</t>
  </si>
  <si>
    <t>krijpyo</t>
  </si>
  <si>
    <t>02-21-2024 21:52:24</t>
  </si>
  <si>
    <t>Yeah, I agree and the orthorexia comments were kind of surprising! 
I do think eating primarily whole foods can come across as restrictive by many people's standards, but I literally eat some of my favorite foods daily and I never really "restrict" myself from eating what I want/crave- I just tend to crave whole foods more.</t>
  </si>
  <si>
    <t>https://www.reddit.com/r/AmItheAsshole/comments/1awkqhy/aita_for_snapping_at_my_husband_and_telling_him/krijpyo/</t>
  </si>
  <si>
    <t>kri947n</t>
  </si>
  <si>
    <t>02-21-2024 20:55:46</t>
  </si>
  <si>
    <t>This is actually pretty outmoded advice that oversimplifies to the point of obfuscation how staying healthy and in shape really works.</t>
  </si>
  <si>
    <t>https://www.reddit.com/r/AmItheAsshole/comments/1awkqhy/aita_for_snapping_at_my_husband_and_telling_him/kri947n/</t>
  </si>
  <si>
    <t>krj3h42</t>
  </si>
  <si>
    <t>02-21-2024 23:47:37</t>
  </si>
  <si>
    <t>Your regimen sounds so fun, I would love to do an Ironman at some point! Not sure if it's realistic for me because of a knee issue but in theory I'd love to lol. My husband has a really good grasp on fitness and nutrition which is part of why his sudden cookie issue is so strange to me. It's so unlike him and his usual outlook.
Everything for me fitness-wise has actually improved in the past year- bouncing back strong from a health issue that left me unable to workout much for 8 months (all of which my husband was super supportive and caring). I looovveee lifting weights and other than that I do a lot of mild cardio like walking and hiking.
He feels like the cookies are evidence of a mindset shift since it's uncommon for me to eat sweets so frequently and I've never had much of a sweet-tooth before.
It's not like we never eat desserts- just not once a day like I have been recently. To me it's really not a big deal, it hasn't made a difference in how I feel or my performance and honestly I'm sure I'll get sick of the cookies sooner than later since I've never had much of a sweet tooth before. His fixation on it seems is out of character for him and out of the blue.</t>
  </si>
  <si>
    <t>https://www.reddit.com/r/AmItheAsshole/comments/1awkqhy/aita_for_snapping_at_my_husband_and_telling_him/krj3h42/</t>
  </si>
  <si>
    <t>krk02nd</t>
  </si>
  <si>
    <t>02-22-2024 03:15:36</t>
  </si>
  <si>
    <t>greeneyedwench</t>
  </si>
  <si>
    <t>Blood work. For enjoying a cookie. This place is insane.</t>
  </si>
  <si>
    <t>https://www.reddit.com/r/AmItheAsshole/comments/1awkqhy/aita_for_snapping_at_my_husband_and_telling_him/krk02nd/</t>
  </si>
  <si>
    <t>krk07t5</t>
  </si>
  <si>
    <t>02-22-2024 03:16:36</t>
  </si>
  <si>
    <t>Nah, don't make it taste worse just to placate the asshole.</t>
  </si>
  <si>
    <t>https://www.reddit.com/r/AmItheAsshole/comments/1awkqhy/aita_for_snapping_at_my_husband_and_telling_him/krk07t5/</t>
  </si>
  <si>
    <t>krk0f6i</t>
  </si>
  <si>
    <t>02-22-2024 03:18:00</t>
  </si>
  <si>
    <t>Yes, let's all base our ideas about women on a forgotten comedy movie from 2012!</t>
  </si>
  <si>
    <t>https://www.reddit.com/r/AmItheAsshole/comments/1awkqhy/aita_for_snapping_at_my_husband_and_telling_him/krk0f6i/</t>
  </si>
  <si>
    <t>krjule9</t>
  </si>
  <si>
    <t>02-22-2024 02:39:05</t>
  </si>
  <si>
    <t>I think eating sweets can be a slippery slope for some, but not all. Just like anything that has a capacity to become addictive. 
I've maintained extremely healthy habits since college and throughout the years that sometimes included incorporating sweets or alcohol more frequently for a period of time.
&gt;How long are you going to keep doing this, does turn into 2 cookies, what if your having a bad day then is it 3 or 4?
I'll have a homemade cookie for dessert most nights until I get sick of them. I don't understand about it being 3 or 4 on a bad day.</t>
  </si>
  <si>
    <t>https://www.reddit.com/r/AmItheAsshole/comments/1awkqhy/aita_for_snapping_at_my_husband_and_telling_him/krjule9/</t>
  </si>
  <si>
    <t>krinjpc</t>
  </si>
  <si>
    <t>Pugblep</t>
  </si>
  <si>
    <t>Wow, that's incredible. Did they explain why they thought that might have occurred? And we're the mice given permanent anosmia, or did they just block their noses?</t>
  </si>
  <si>
    <t>https://www.reddit.com/r/AmItheAsshole/comments/1awkqhy/aita_for_snapping_at_my_husband_and_telling_him/krinjpc/</t>
  </si>
  <si>
    <t>kritnpt</t>
  </si>
  <si>
    <t>02-21-2024 22:47:51</t>
  </si>
  <si>
    <t>I'm in the best shape of my life</t>
  </si>
  <si>
    <t>https://www.reddit.com/r/AmItheAsshole/comments/1awkqhy/aita_for_snapping_at_my_husband_and_telling_him/kritnpt/</t>
  </si>
  <si>
    <t>kriki9v</t>
  </si>
  <si>
    <t>02-21-2024 21:56:33</t>
  </si>
  <si>
    <t>Yes! I think it's okay for me to have a cookie most days taking into account the context of my overall health, activity level, and diet. Different people might be in different places health-wise in that regard.
Yes, I am American.</t>
  </si>
  <si>
    <t>https://www.reddit.com/r/AmItheAsshole/comments/1awkqhy/aita_for_snapping_at_my_husband_and_telling_him/kriki9v/</t>
  </si>
  <si>
    <t>kritgu3</t>
  </si>
  <si>
    <t>02-21-2024 22:46:44</t>
  </si>
  <si>
    <t>ImJustSaying34</t>
  </si>
  <si>
    <t>Did you ask the question because you don’t think a cookie a day is ok or you do?</t>
  </si>
  <si>
    <t>https://www.reddit.com/r/AmItheAsshole/comments/1awkqhy/aita_for_snapping_at_my_husband_and_telling_him/kritgu3/</t>
  </si>
  <si>
    <t>krlxgeg</t>
  </si>
  <si>
    <t>02-22-2024 14:11:02</t>
  </si>
  <si>
    <t>For some background info, this is not the first time my diet or exercise has fluctuated in the course of our relationship.</t>
  </si>
  <si>
    <t>https://www.reddit.com/r/AmItheAsshole/comments/1awkqhy/aita_for_snapping_at_my_husband_and_telling_him/krlxgeg/</t>
  </si>
  <si>
    <t>krida92</t>
  </si>
  <si>
    <t>02-21-2024 21:18:03</t>
  </si>
  <si>
    <t>tequilamockingbird37</t>
  </si>
  <si>
    <t>I'm sitting here reading this eating a bag of mini fudge stripes for 140 calories. This man would lose it if he saw my stash of frozen thin mints in the freezer</t>
  </si>
  <si>
    <t>https://www.reddit.com/r/AmItheAsshole/comments/1awkqhy/aita_for_snapping_at_my_husband_and_telling_him/krida92/</t>
  </si>
  <si>
    <t>krif2kp</t>
  </si>
  <si>
    <t>02-21-2024 21:27:27</t>
  </si>
  <si>
    <t>You would think she's inhaling an entire sheet cake every night.
I think I would laugh at my partner if he scolded me for eating one fkn cookie a day.</t>
  </si>
  <si>
    <t>https://www.reddit.com/r/AmItheAsshole/comments/1awkqhy/aita_for_snapping_at_my_husband_and_telling_him/krif2kp/</t>
  </si>
  <si>
    <t>krj0fua</t>
  </si>
  <si>
    <t>02-21-2024 23:28:41</t>
  </si>
  <si>
    <t>-SouthSideSuicide-</t>
  </si>
  <si>
    <t>WHO said that you could eat MY COOKIES!!
(Arnold Schwarzenegger reference, for the younger crowd.. so probably like 75 percent of this site)</t>
  </si>
  <si>
    <t>https://www.reddit.com/r/AmItheAsshole/comments/1awkqhy/aita_for_snapping_at_my_husband_and_telling_him/krj0fua/</t>
  </si>
  <si>
    <t>krjh0nz</t>
  </si>
  <si>
    <t>02-22-2024 01:12:24</t>
  </si>
  <si>
    <t>SimmerDown_Boilup</t>
  </si>
  <si>
    <t>Maybe it's a big cookie. Like, reallllly biiiig. Haha</t>
  </si>
  <si>
    <t>https://www.reddit.com/r/AmItheAsshole/comments/1awkqhy/aita_for_snapping_at_my_husband_and_telling_him/krjh0nz/</t>
  </si>
  <si>
    <t>krj33yf</t>
  </si>
  <si>
    <t>02-21-2024 23:45:20</t>
  </si>
  <si>
    <t>Next-Fly3007</t>
  </si>
  <si>
    <t>Yeah it sounds like the guy is past fitness and deep into obsession, when he’s not even informed that a single 150 calorie cookie has absolutely no impact on health.</t>
  </si>
  <si>
    <t>https://www.reddit.com/r/AmItheAsshole/comments/1awkqhy/aita_for_snapping_at_my_husband_and_telling_him/krj33yf/</t>
  </si>
  <si>
    <t>krinh5b</t>
  </si>
  <si>
    <t>02-21-2024 22:12:40</t>
  </si>
  <si>
    <t>magneticMist</t>
  </si>
  <si>
    <t>He's what the people would call a Crybully. Willing to dish it out but cries whenever they're dished it back.</t>
  </si>
  <si>
    <t>https://www.reddit.com/r/AmItheAsshole/comments/1awkqhy/aita_for_snapping_at_my_husband_and_telling_him/krinh5b/</t>
  </si>
  <si>
    <t>krid7n1</t>
  </si>
  <si>
    <t>02-21-2024 21:17:40</t>
  </si>
  <si>
    <t>Celestial_Unicorn_</t>
  </si>
  <si>
    <t>My mom made a lot of comments about my food intake growing up (I was always underweight, but not as underweight as she was at my age), and it totally is the reason for my body issues as an adult (my doctors are happy with my weight, but that's a chat to have with my therapist lol)</t>
  </si>
  <si>
    <t>https://www.reddit.com/r/AmItheAsshole/comments/1awkqhy/aita_for_snapping_at_my_husband_and_telling_him/krid7n1/</t>
  </si>
  <si>
    <t>kri9mpb</t>
  </si>
  <si>
    <t>02-21-2024 20:58:29</t>
  </si>
  <si>
    <t>AccomplishedPhase750</t>
  </si>
  <si>
    <t>This is where my head went also, how he would treat children and talk to them about “healthy” habits.</t>
  </si>
  <si>
    <t>https://www.reddit.com/r/AmItheAsshole/comments/1awkqhy/aita_for_snapping_at_my_husband_and_telling_him/kri9mpb/</t>
  </si>
  <si>
    <t>kriph0t</t>
  </si>
  <si>
    <t>02-21-2024 22:23:51</t>
  </si>
  <si>
    <t>HotPinkLollyWimple</t>
  </si>
  <si>
    <t>My mum and grandma are awful for this. I am currently overweight - mainly because the meds I need to keep me going are notoriously bad for putting weight on. They hate it. They are constantly on about the calories in everything, they’re being ‘bad’ because they’re eating a biscuit, my 97yo grandma has ‘got a big tummy’ and on and on. They essentially gave my daughter an eating disorder because food is bad and being thin is the best thing you could possibly be - above happy, successful or healthy. I recently lost my shit when my grandma leaned towards my daughter and said she’d get fat if she ate the crisp she had in her hand. Enough is enough. If they can’t stop it, we won’t see them.</t>
  </si>
  <si>
    <t>https://www.reddit.com/r/AmItheAsshole/comments/1awkqhy/aita_for_snapping_at_my_husband_and_telling_him/kriph0t/</t>
  </si>
  <si>
    <t>kriefzr</t>
  </si>
  <si>
    <t>02-21-2024 21:24:09</t>
  </si>
  <si>
    <t>Various-issues-420</t>
  </si>
  <si>
    <t>My dad was terrible for this! Still dose it. It took me to a dietitian at 15 because he wanted me to lose weight. I now have a horrible relationship with food.</t>
  </si>
  <si>
    <t>https://www.reddit.com/r/AmItheAsshole/comments/1awkqhy/aita_for_snapping_at_my_husband_and_telling_him/kriefzr/</t>
  </si>
  <si>
    <t>krih59s</t>
  </si>
  <si>
    <t>02-21-2024 21:38:30</t>
  </si>
  <si>
    <t>Or how OP's body and dietary/exercise needs may change if she has kids</t>
  </si>
  <si>
    <t>https://www.reddit.com/r/AmItheAsshole/comments/1awkqhy/aita_for_snapping_at_my_husband_and_telling_him/krih59s/</t>
  </si>
  <si>
    <t>kri7i05</t>
  </si>
  <si>
    <t>02-21-2024 20:47:13</t>
  </si>
  <si>
    <t>This!</t>
  </si>
  <si>
    <t>https://www.reddit.com/r/AmItheAsshole/comments/1awkqhy/aita_for_snapping_at_my_husband_and_telling_him/kri7i05/</t>
  </si>
  <si>
    <t>krjbh6n</t>
  </si>
  <si>
    <t>02-22-2024 00:37:49</t>
  </si>
  <si>
    <t>icelandic-sunshine42</t>
  </si>
  <si>
    <t>Yes, great point. I've been on the receiving end of comments like these during childhood, and it definitely has impacted me negatively regarding my relationship with food/self-esteem.</t>
  </si>
  <si>
    <t>https://www.reddit.com/r/AmItheAsshole/comments/1awkqhy/aita_for_snapping_at_my_husband_and_telling_him/krjbh6n/</t>
  </si>
  <si>
    <t>krlcc89</t>
  </si>
  <si>
    <t>02-22-2024 11:15:33</t>
  </si>
  <si>
    <t>Polish_girl44</t>
  </si>
  <si>
    <t>I have a friend who did this to her daughter. I remember this little girl crying couse all people where having a cake and she was given plain yogurt.</t>
  </si>
  <si>
    <t>https://www.reddit.com/r/AmItheAsshole/comments/1awkqhy/aita_for_snapping_at_my_husband_and_telling_him/krlcc89/</t>
  </si>
  <si>
    <t>krizrz1</t>
  </si>
  <si>
    <t>02-21-2024 23:24:34</t>
  </si>
  <si>
    <t>Same. My grandparents are all well into their 90's and still independently living, traveling, and loving life. The bulk of their diet has always been what I refer to as "farmer food"...biscuits and gravy, sauce, bacon, bologna, red meat and potatoes. Plus soda and lots of sweets lol. Genetics have a bigger role in health than we sometimes like to acknowledge.</t>
  </si>
  <si>
    <t>https://www.reddit.com/r/AmItheAsshole/comments/1awkqhy/aita_for_snapping_at_my_husband_and_telling_him/krizrz1/</t>
  </si>
  <si>
    <t>krjgf7g</t>
  </si>
  <si>
    <t>02-22-2024 01:08:42</t>
  </si>
  <si>
    <t>Creative_Macaron_441</t>
  </si>
  <si>
    <t>I love it when people over 100 years old are asked “What’s your secret to a long life?” and they answer with the craziest things like eating 4 hard boiled eggs and 1/2 pound of bacon every day for breakfast or their favorite alcoholic drink/favorite cigar daily. 
It almost always comes back to the genes! Some people can get away with anything and live 100 years while others live more healthily and die at 75.</t>
  </si>
  <si>
    <t>https://www.reddit.com/r/AmItheAsshole/comments/1awkqhy/aita_for_snapping_at_my_husband_and_telling_him/krjgf7g/</t>
  </si>
  <si>
    <t>krkhuh1</t>
  </si>
  <si>
    <t>02-22-2024 05:32:53</t>
  </si>
  <si>
    <t>lifeinsatansarmpit</t>
  </si>
  <si>
    <t>Same, I'm not relying on it myself just in case. Their habits were so not orthorexic.</t>
  </si>
  <si>
    <t>https://www.reddit.com/r/AmItheAsshole/comments/1awkqhy/aita_for_snapping_at_my_husband_and_telling_him/krkhuh1/</t>
  </si>
  <si>
    <t>krju2y1</t>
  </si>
  <si>
    <t>02-22-2024 02:35:46</t>
  </si>
  <si>
    <t>toe-beans</t>
  </si>
  <si>
    <t>Right! And my family is prone to cancer, and a bunch of relatives have cancer-related gene mutations. It's kinda luck of the draw.</t>
  </si>
  <si>
    <t>https://www.reddit.com/r/AmItheAsshole/comments/1awkqhy/aita_for_snapping_at_my_husband_and_telling_him/krju2y1/</t>
  </si>
  <si>
    <t>krj0b7g</t>
  </si>
  <si>
    <t>02-21-2024 23:27:52</t>
  </si>
  <si>
    <t>tcd1401</t>
  </si>
  <si>
    <t>Yes, menopause sucks.  And it's harder to get rid of it too.</t>
  </si>
  <si>
    <t>https://www.reddit.com/r/AmItheAsshole/comments/1awkqhy/aita_for_snapping_at_my_husband_and_telling_him/krj0b7g/</t>
  </si>
  <si>
    <t>krj5x1e</t>
  </si>
  <si>
    <t>02-22-2024 00:02:53</t>
  </si>
  <si>
    <t>loftychicago</t>
  </si>
  <si>
    <t>Same. And hypothyroid, not fun.</t>
  </si>
  <si>
    <t>https://www.reddit.com/r/AmItheAsshole/comments/1awkqhy/aita_for_snapping_at_my_husband_and_telling_him/krj5x1e/</t>
  </si>
  <si>
    <t>"Partassipant [1] Bot Hunter [5]"</t>
  </si>
  <si>
    <t>krijb0h</t>
  </si>
  <si>
    <t>02-21-2024 21:50:09</t>
  </si>
  <si>
    <t>czarfalcon</t>
  </si>
  <si>
    <t>I kinda unintentionally did this myself. I used to be a pizza delivery driver in college, so between school and work I was on my feet basically all day. My diet was terrible, 90% pizza and fast food, but because I ate relatively little compared to how active I was I ended up losing a bunch of weight.</t>
  </si>
  <si>
    <t>https://www.reddit.com/r/AmItheAsshole/comments/1awkqhy/aita_for_snapping_at_my_husband_and_telling_him/krijb0h/</t>
  </si>
  <si>
    <t>kri9pr8</t>
  </si>
  <si>
    <t>02-21-2024 20:58:56</t>
  </si>
  <si>
    <t>Clear_Access_7702</t>
  </si>
  <si>
    <t>That’s a bit of a leap. He just sounds like he has unchecked orthorexia tbh</t>
  </si>
  <si>
    <t>https://www.reddit.com/r/AmItheAsshole/comments/1awkqhy/aita_for_snapping_at_my_husband_and_telling_him/kri9pr8/</t>
  </si>
  <si>
    <t>kri9el6</t>
  </si>
  <si>
    <t>02-21-2024 20:57:17</t>
  </si>
  <si>
    <t>What a great way to manage your cravings! Love this idea.</t>
  </si>
  <si>
    <t>https://www.reddit.com/r/AmItheAsshole/comments/1awkqhy/aita_for_snapping_at_my_husband_and_telling_him/kri9el6/</t>
  </si>
  <si>
    <t>kriu1oj</t>
  </si>
  <si>
    <t>02-21-2024 22:50:04</t>
  </si>
  <si>
    <t>Ok-Chemistry9933</t>
  </si>
  <si>
    <t>She’s having one cookie. No need for the Dr.</t>
  </si>
  <si>
    <t>https://www.reddit.com/r/AmItheAsshole/comments/1awkqhy/aita_for_snapping_at_my_husband_and_telling_him/kriu1oj/</t>
  </si>
  <si>
    <t>krjfqjb</t>
  </si>
  <si>
    <t>02-22-2024 01:04:27</t>
  </si>
  <si>
    <t>sbayla31</t>
  </si>
  <si>
    <t>It seems to me like being healthy and making healthy choices are a very core part of your husband’s sense of self, and what he desires in the relationship. Of course, I don’t think that you are no longer aligning with that, but it seems like that’s what he’s feeling and why it's struck such a nerve. Maybe you could try talking with him and trying to get to the root of why this matters so much to him. It doesn’t make him right, but maybe you can try to validate the reasons behind his response, and hopefully he will be willing to listen to the reasons behind yours and why having a cookie is an important desire for you to fulfil. You could potentially get to a place where you’re willing to accept this minor difference between you because you understand and respect the difference, even if you disagree.</t>
  </si>
  <si>
    <t>https://www.reddit.com/r/AmItheAsshole/comments/1awkqhy/aita_for_snapping_at_my_husband_and_telling_him/krjfqjb/</t>
  </si>
  <si>
    <t>krk78f2</t>
  </si>
  <si>
    <t>02-22-2024 04:06:06</t>
  </si>
  <si>
    <t>OcelotTea</t>
  </si>
  <si>
    <t>The real truth comes out.</t>
  </si>
  <si>
    <t>https://www.reddit.com/r/AmItheAsshole/comments/1awkqhy/aita_for_snapping_at_my_husband_and_telling_him/krk78f2/</t>
  </si>
  <si>
    <t>kriqpfp</t>
  </si>
  <si>
    <t>02-21-2024 22:30:51</t>
  </si>
  <si>
    <t>allison375962</t>
  </si>
  <si>
    <t>I’ll be honest, this signals to me he is extremely upset by the idea of you aging and your body changing.</t>
  </si>
  <si>
    <t>https://www.reddit.com/r/AmItheAsshole/comments/1awkqhy/aita_for_snapping_at_my_husband_and_telling_him/kriqpfp/</t>
  </si>
  <si>
    <t>kriop24</t>
  </si>
  <si>
    <t>02-21-2024 22:19:30</t>
  </si>
  <si>
    <t>So then his controlling abusive behavior started with food. It won't stay there. This will get worse. He is either an abuaer who has bided his time, a misogynist, or has an ED. And YES this looks like ON, as someone close to the situation it is likely you lack the objectivity to properly assess him, he needs to see a clinician.</t>
  </si>
  <si>
    <t>https://www.reddit.com/r/AmItheAsshole/comments/1awkqhy/aita_for_snapping_at_my_husband_and_telling_him/kriop24/</t>
  </si>
  <si>
    <t>krkkawn</t>
  </si>
  <si>
    <t>02-22-2024 05:55:22</t>
  </si>
  <si>
    <t>Aww. Do you feel better about yourself now, even though the poster is clearly not obese and your tantrum completely misses the point?</t>
  </si>
  <si>
    <t>https://www.reddit.com/r/AmItheAsshole/comments/1awkqhy/aita_for_snapping_at_my_husband_and_telling_him/krkkawn/</t>
  </si>
  <si>
    <t>krizhpo</t>
  </si>
  <si>
    <t>02-21-2024 23:22:51</t>
  </si>
  <si>
    <t>Satanickat666</t>
  </si>
  <si>
    <t>I mean no disrespect, OP. I know you said you'd know if he had an issue with orthorexia, but sometimes we miss things because we are too close to people. That's why it's always best to have an unbiased 3rd party. It may not be orthorexia. It could be fatphobia or control issues, which could have been missed prior because you were previously fitting his status quo. I think, of course, you should definitely sit him down and have a real discussion as to where his problem really lies. Maybe irrational anxieties or something, but likely will need counseling of some sort either singular or couples or both. It doesn't hurt to check all avenues.</t>
  </si>
  <si>
    <t>https://www.reddit.com/r/AmItheAsshole/comments/1awkqhy/aita_for_snapping_at_my_husband_and_telling_him/krizhpo/</t>
  </si>
  <si>
    <t>krihvb3</t>
  </si>
  <si>
    <t>02-21-2024 21:42:24</t>
  </si>
  <si>
    <t>I’m glad you have done the research. Your situation is absolutely problematic and restrictive, though. Your partner is trying to push you back into a restrictive pattern.</t>
  </si>
  <si>
    <t>https://www.reddit.com/r/AmItheAsshole/comments/1awkqhy/aita_for_snapping_at_my_husband_and_telling_him/krihvb3/</t>
  </si>
  <si>
    <t>kril75w</t>
  </si>
  <si>
    <t>02-21-2024 22:00:09</t>
  </si>
  <si>
    <t>Hehe yes, that will happen - you crave more of the delicious foods when you eat them more! :)</t>
  </si>
  <si>
    <t>https://www.reddit.com/r/AmItheAsshole/comments/1awkqhy/aita_for_snapping_at_my_husband_and_telling_him/kril75w/</t>
  </si>
  <si>
    <t>krj7j4w</t>
  </si>
  <si>
    <t>02-22-2024 00:13:07</t>
  </si>
  <si>
    <t>I've never heard anyone.. ever.. refer to a regimen like mine as "fun".  "Insane", "masochistic" maybe..  fun, nope.   The knee thing would be tough, but most can walk/jog the marathon portion, if you can decently bike the 112M (there are time limits).   Anyways, my point being that many athletes eat insane amounts of food.  Many times just pure trash too, as it's difficult to replace so many calories.  Kinda think of it, I ate a couple cookies this morning.   
If you're lifting, I'm sure you realize you're gaining lean muscle and increasing your BMR.  The mild aerobic activities keep your heart rate just high to avoid muscle loss, while burning calories.  Even if was trying to lose weight..  I can eat a cookie..  He's overreacting..  Probably a phase.  Hardcore fitness people are quirky at minimum.</t>
  </si>
  <si>
    <t>https://www.reddit.com/r/AmItheAsshole/comments/1awkqhy/aita_for_snapping_at_my_husband_and_telling_him/krj7j4w/</t>
  </si>
  <si>
    <t>krkt5nd</t>
  </si>
  <si>
    <t>02-22-2024 07:27:10</t>
  </si>
  <si>
    <t>Those are actually delicious. </t>
  </si>
  <si>
    <t>https://www.reddit.com/r/AmItheAsshole/comments/1awkqhy/aita_for_snapping_at_my_husband_and_telling_him/krkt5nd/</t>
  </si>
  <si>
    <t>krk126h</t>
  </si>
  <si>
    <t>02-22-2024 03:22:17</t>
  </si>
  <si>
    <t>I’m not sure the point you’re making here. It’s never okay to nag your spouse about eating habits, regardless of gender? Or, it’s only okay when women do it?</t>
  </si>
  <si>
    <t>https://www.reddit.com/r/AmItheAsshole/comments/1awkqhy/aita_for_snapping_at_my_husband_and_telling_him/krk126h/</t>
  </si>
  <si>
    <t>krio21f</t>
  </si>
  <si>
    <t>02-21-2024 22:15:56</t>
  </si>
  <si>
    <t>https://www.reddit.com/r/AmItheAsshole/comments/1awkqhy/aita_for_snapping_at_my_husband_and_telling_him/krio21f/</t>
  </si>
  <si>
    <t>kriuai4</t>
  </si>
  <si>
    <t>02-21-2024 22:51:28</t>
  </si>
  <si>
    <t>Ok then tell him respectfully to mind his own business, it's ridiculous to comment on your eating.</t>
  </si>
  <si>
    <t>https://www.reddit.com/r/AmItheAsshole/comments/1awkqhy/aita_for_snapping_at_my_husband_and_telling_him/kriuai4/</t>
  </si>
  <si>
    <t>krizhsp</t>
  </si>
  <si>
    <t>02-21-2024 23:22:52</t>
  </si>
  <si>
    <t>Makes sense, thank you for answering! 
I personally don’t think it is ok to eat a cookie a day, I mean, I do have cravings now and then, but I don’t think having a cookie everyday is sustainable for me long term. It increases my cravings for other unhealthy things, and as your husband so put it, it is a “slippery slope” for me. So if I see my partner eating a cookie everyday for weeks, I’d ask them to not do it too. I’d be concerned for their health, and the selfish reason being I want them to be healthier for as long as they can, so we can spend more time on this earth together. While I don’t think you’re the AH, I do believe that your husband was just concerned about your health: It can be upsetting to feel that your concern is overstepping your partner’s boundaries.</t>
  </si>
  <si>
    <t>https://www.reddit.com/r/AmItheAsshole/comments/1awkqhy/aita_for_snapping_at_my_husband_and_telling_him/krizhsp/</t>
  </si>
  <si>
    <t>krix8qj</t>
  </si>
  <si>
    <t>02-21-2024 23:09:08</t>
  </si>
  <si>
    <t>For me personally, a cookie a day is not ok. I do have weeks where I am eating a biscuit everyday, but it’s not healthy for me and I don’t feel great when I do that.
I asked the question because I moved to the US a couple years ago and felt that “treat” culture is more prominent here. I just wanted to see if it’s mostly Americans who think a cookie a day is ok, or nationality does not have much to do with it and it’s just a personal preference.</t>
  </si>
  <si>
    <t>https://www.reddit.com/r/AmItheAsshole/comments/1awkqhy/aita_for_snapping_at_my_husband_and_telling_him/krix8qj/</t>
  </si>
  <si>
    <t>krju6dl</t>
  </si>
  <si>
    <t>02-22-2024 02:36:24</t>
  </si>
  <si>
    <t>scuba-turtle</t>
  </si>
  <si>
    <t>Yes on the frozen thin mints!  Love that frozen mint with milk</t>
  </si>
  <si>
    <t>https://www.reddit.com/r/AmItheAsshole/comments/1awkqhy/aita_for_snapping_at_my_husband_and_telling_him/krju6dl/</t>
  </si>
  <si>
    <t>krk21w5</t>
  </si>
  <si>
    <t>02-22-2024 03:29:05</t>
  </si>
  <si>
    <t>Shozurei</t>
  </si>
  <si>
    <t>Put that cookie down!</t>
  </si>
  <si>
    <t>https://www.reddit.com/r/AmItheAsshole/comments/1awkqhy/aita_for_snapping_at_my_husband_and_telling_him/krk21w5/</t>
  </si>
  <si>
    <t>krjl0tt</t>
  </si>
  <si>
    <t>02-22-2024 01:37:35</t>
  </si>
  <si>
    <t>I did consider that. If it was me it would have been 16” across with whipped cream on.</t>
  </si>
  <si>
    <t>https://www.reddit.com/r/AmItheAsshole/comments/1awkqhy/aita_for_snapping_at_my_husband_and_telling_him/krjl0tt/</t>
  </si>
  <si>
    <t>krio2yx</t>
  </si>
  <si>
    <t>02-21-2024 22:16:05</t>
  </si>
  <si>
    <t>Fluffy_Contract7925</t>
  </si>
  <si>
    <t>My SIL was like this, not just in comments but in practice for what she fed her kids. When their 8 year old broke her collar bone, doing a cartwheel, the pediatrician told her and my brother their daughter needed more calories and more calcium, she was under nourished.  My SIL’s reaction was to change doctors! I understand about teaching healthy eating habits but that includes moderation of all foods.</t>
  </si>
  <si>
    <t>https://www.reddit.com/r/AmItheAsshole/comments/1awkqhy/aita_for_snapping_at_my_husband_and_telling_him/krio2yx/</t>
  </si>
  <si>
    <t>krjji69</t>
  </si>
  <si>
    <t>02-22-2024 01:27:59</t>
  </si>
  <si>
    <t>ZugTheMegasaurus</t>
  </si>
  <si>
    <t>Yeah, that can happen even with well-meaning parents. My best friend as a kid had a dad who was a very nice person, loving father, but had what would be described now as orthorexia (this was the mid-90s and I don't think the term even existed then, or at least wasn't in widespread usage). The sugar bowl at their house was crammed full of Sweet &amp; Low packets. All the food in the house was a fat-free version (fat-free dieting was huge back then). They would buy stuff like pizza and chips when we would have a sleepover, but insisted I take all the leftovers with me when I left. 
My friend was so starved for fat and sodium that she'd go to the school cafeteria at lunch and eat packets of mayonnaise, like just grabbed a handful and squeezed them right into her mouth. I always imagined her dad would have a conniption if he knew, and I think he'd have felt bad, but what he did was seen as way more normal and "healthy" than it would be today.</t>
  </si>
  <si>
    <t>https://www.reddit.com/r/AmItheAsshole/comments/1awkqhy/aita_for_snapping_at_my_husband_and_telling_him/krjji69/</t>
  </si>
  <si>
    <t>krjzflt</t>
  </si>
  <si>
    <t>02-22-2024 03:11:17</t>
  </si>
  <si>
    <t>Yup, my great grandfather was a cigar smoker, still made it to 100. I have allergy induced asthma in the summer so the pulmonologist just did a baseline lung function test on me so they can compare it come summer and it was 120% capacity. I’m a 30yr smoker, and even he commented on me having really good genes because that isn’t normal for a smoker.</t>
  </si>
  <si>
    <t>https://www.reddit.com/r/AmItheAsshole/comments/1awkqhy/aita_for_snapping_at_my_husband_and_telling_him/krjzflt/</t>
  </si>
  <si>
    <t>krjw8c9</t>
  </si>
  <si>
    <t>02-22-2024 02:49:52</t>
  </si>
  <si>
    <t>I finally gave up. Worked with the elderly for many years and noticed the people with a little weight on them survived illness better than the thin people. Just accepted it as a necessary part of aging.</t>
  </si>
  <si>
    <t>https://www.reddit.com/r/AmItheAsshole/comments/1awkqhy/aita_for_snapping_at_my_husband_and_telling_him/krjw8c9/</t>
  </si>
  <si>
    <t>krio8v4</t>
  </si>
  <si>
    <t>02-21-2024 22:17:00</t>
  </si>
  <si>
    <t>brelywi</t>
  </si>
  <si>
    <t>Damn, the opposite happened to me in college. I was pretty active (was a manager/waitress/dishwasher/driver, you know how it is at some places) but the pay was so shit that I could mainly just afford the (free) pizza. Even with being on my feet all the time and going for regular multi-mile walks around 6 times a week, I gained like 30 lbs :-/
I agree with you overall about calories in/calories out, but I definitely think that works better for some body types than others.</t>
  </si>
  <si>
    <t>https://www.reddit.com/r/AmItheAsshole/comments/1awkqhy/aita_for_snapping_at_my_husband_and_telling_him/krio8v4/</t>
  </si>
  <si>
    <t>kria20r</t>
  </si>
  <si>
    <t>02-21-2024 21:00:43</t>
  </si>
  <si>
    <t>Probably lol. Too much reddit haha</t>
  </si>
  <si>
    <t>https://www.reddit.com/r/AmItheAsshole/comments/1awkqhy/aita_for_snapping_at_my_husband_and_telling_him/kria20r/</t>
  </si>
  <si>
    <t>kriczt3</t>
  </si>
  <si>
    <t>02-21-2024 21:16:30</t>
  </si>
  <si>
    <t>It works *so* well for me. It also avoids the ‘shopping while hungry’ thing too, which tends to result in buying more of a sweet thing than I actually need/want. The only problem was training our teenager that the freezer stash was mine. 😂</t>
  </si>
  <si>
    <t>https://www.reddit.com/r/AmItheAsshole/comments/1awkqhy/aita_for_snapping_at_my_husband_and_telling_him/kriczt3/</t>
  </si>
  <si>
    <t>kriqvj3</t>
  </si>
  <si>
    <t>02-21-2024 22:31:50</t>
  </si>
  <si>
    <t>That is an extreme assessment of him based on one post. Is his behavior about the cookies annoying, assholeish, and frustrating? Yes, definitely, 100%. 
Normal people sometimes act like assholes. Doesn't make it right, but it's true and a much more common occurrence than DV. Domestic abuse is a serious allegation. I guarantee that someone in the world's healthiest long-term relationship could tell you a story where their partner at one point behaved in a frustrating and assholeish way.
He does not remotely meet the diagnostic criteria for ON. Demonstrating *one* ON-aligned behavior over a short period of time is not necessarily means to seek assessment- especially when other key symptoms of the condition are not present.</t>
  </si>
  <si>
    <t>https://www.reddit.com/r/AmItheAsshole/comments/1awkqhy/aita_for_snapping_at_my_husband_and_telling_him/kriqvj3/</t>
  </si>
  <si>
    <t>krjy0il</t>
  </si>
  <si>
    <t>02-22-2024 03:01:49</t>
  </si>
  <si>
    <t>That is fair and that bias is real and has been considered, but right now the symptoms genuinely aren't present. Rude remarks about a partner's diet *can* be aligned with ON in conjunction with other symptoms but that alone is not a sign of orthorexia.
This is also pretty much the only controlling behavior he's ever demonstrated in the entirety of our relationship- so unless it were to continue I'm really not concerned about a control issue.
I do feel like people on here tend to assume extremes- mental health conditions, abuse, control issues- but this is a glimpse of one singular conflict, which I was inclined to post about *because* it is so out of the ordinary from our usual dynamic that it stands out to me.</t>
  </si>
  <si>
    <t>https://www.reddit.com/r/AmItheAsshole/comments/1awkqhy/aita_for_snapping_at_my_husband_and_telling_him/krjy0il/</t>
  </si>
  <si>
    <t>krii7zv</t>
  </si>
  <si>
    <t>02-21-2024 21:44:18</t>
  </si>
  <si>
    <t>I promise you there's nothing restrictive or problematic about my overall diet/fitness! The only problem is his odd fixation on the cookies lol</t>
  </si>
  <si>
    <t>https://www.reddit.com/r/AmItheAsshole/comments/1awkqhy/aita_for_snapping_at_my_husband_and_telling_him/krii7zv/</t>
  </si>
  <si>
    <t>krjrq06</t>
  </si>
  <si>
    <t>02-22-2024 02:20:20</t>
  </si>
  <si>
    <t>That's fair, it's definitely type 2 fun lol! I love the process of training for something specific</t>
  </si>
  <si>
    <t>https://www.reddit.com/r/AmItheAsshole/comments/1awkqhy/aita_for_snapping_at_my_husband_and_telling_him/krjrq06/</t>
  </si>
  <si>
    <t>kriorn5</t>
  </si>
  <si>
    <t>02-21-2024 22:19:54</t>
  </si>
  <si>
    <t>Cool, thanks for the link!</t>
  </si>
  <si>
    <t>https://www.reddit.com/r/AmItheAsshole/comments/1awkqhy/aita_for_snapping_at_my_husband_and_telling_him/kriorn5/</t>
  </si>
  <si>
    <t>kriyzav</t>
  </si>
  <si>
    <t>02-21-2024 23:19:45</t>
  </si>
  <si>
    <t>Katharinemaddison</t>
  </si>
  <si>
    <t>I’m British and don’t think a biscuit a day is a bad thing. And for a lot of people I know it’s positively restrained! A lot have a few biscuits, or a chocolate bar or so, or some cake or a dessert after their meal every day. And I think quite a few cultures have a dessert after dinner kind of thing. I generally have to pick one, but I will sometimes pick the dessert if it’s something I like on offer.</t>
  </si>
  <si>
    <t>https://www.reddit.com/r/AmItheAsshole/comments/1awkqhy/aita_for_snapping_at_my_husband_and_telling_him/kriyzav/</t>
  </si>
  <si>
    <t>krk4jex</t>
  </si>
  <si>
    <t>02-22-2024 03:46:34</t>
  </si>
  <si>
    <t>😀😀</t>
  </si>
  <si>
    <t>https://www.reddit.com/r/AmItheAsshole/comments/1awkqhy/aita_for_snapping_at_my_husband_and_telling_him/krk4jex/</t>
  </si>
  <si>
    <t>krjcxtt</t>
  </si>
  <si>
    <t>02-22-2024 00:47:04</t>
  </si>
  <si>
    <t>biscuitsandburritos</t>
  </si>
  <si>
    <t>Everything in moderation, including moderation.</t>
  </si>
  <si>
    <t>https://www.reddit.com/r/AmItheAsshole/comments/1awkqhy/aita_for_snapping_at_my_husband_and_telling_him/krjcxtt/</t>
  </si>
  <si>
    <t>krjo2xu</t>
  </si>
  <si>
    <t>02-22-2024 01:56:44</t>
  </si>
  <si>
    <t>dracona</t>
  </si>
  <si>
    <t>The main thing that I noticed was the fact that he did not respect you asking him to stop nagging. Then, when you snapped, he started sulking. Neither of these are healthy relationship reactions and need serious discussion.</t>
  </si>
  <si>
    <t>https://www.reddit.com/r/AmItheAsshole/comments/1awkqhy/aita_for_snapping_at_my_husband_and_telling_him/krjo2xu/</t>
  </si>
  <si>
    <t>krk17i1</t>
  </si>
  <si>
    <t>02-22-2024 03:23:18</t>
  </si>
  <si>
    <t>Yeah, I see your point. I guess asking more questions would have been better since we only get one post of information. We make assumptions based on that and can often be wrong. But I hope you are able to figure out the root issue and I'd love an update. &lt;3</t>
  </si>
  <si>
    <t>https://www.reddit.com/r/AmItheAsshole/comments/1awkqhy/aita_for_snapping_at_my_husband_and_telling_him/krk17i1/</t>
  </si>
  <si>
    <t>krirl9a</t>
  </si>
  <si>
    <t>02-21-2024 22:35:56</t>
  </si>
  <si>
    <t>I don’t know how to tell you this, but yes, your approach to food is objectively restrictive, and *his* approach is even more so.</t>
  </si>
  <si>
    <t>https://www.reddit.com/r/AmItheAsshole/comments/1awkqhy/aita_for_snapping_at_my_husband_and_telling_him/krirl9a/</t>
  </si>
  <si>
    <t>kriram8</t>
  </si>
  <si>
    <t>02-21-2024 22:34:15</t>
  </si>
  <si>
    <t>https://www.reddit.com/r/AmItheAsshole/comments/1awkqhy/aita_for_snapping_at_my_husband_and_telling_him/kriram8/</t>
  </si>
  <si>
    <t>krjmrlx</t>
  </si>
  <si>
    <t>02-22-2024 01:48:28</t>
  </si>
  <si>
    <t>Y</t>
  </si>
  <si>
    <t>https://www.reddit.com/r/AmItheAsshole/comments/1awkqhy/aita_for_snapping_at_my_husband_and_telling_him/krjmrlx/</t>
  </si>
  <si>
    <t>krk2hqa</t>
  </si>
  <si>
    <t>02-22-2024 03:32:10</t>
  </si>
  <si>
    <t>Totally totally fair!!! I definitely opened myself up to that type of thing because ultimately I'm the one asking for judgement based on a snippet. We as humans will make deep determinations about others based off the information available.
We had a conversation tonight where he apologized and was able to pinpoint why he acted like this and where he went wrong. Because of that and the fact that nothing similar to this has happened before, I trust his apology.
I really appreciate your comments and opinions on this!</t>
  </si>
  <si>
    <t>https://www.reddit.com/r/AmItheAsshole/comments/1awkqhy/aita_for_snapping_at_my_husband_and_telling_him/krk2hqa/</t>
  </si>
  <si>
    <t>kritk57</t>
  </si>
  <si>
    <t>02-21-2024 22:47:16</t>
  </si>
  <si>
    <t>What would you say I'm restricting? Restricting and limiting are different-and certain things such as alcohol and refined sugar should be *limited* if your health goals are similar to ours.
I eat my favorite foods on a daily basis and I don't hold myself back from eating the foods I want and crave.
You're making some concerning assertions about a stranger's approach to food without much background knowledge about us and without asking any questions.</t>
  </si>
  <si>
    <t>https://www.reddit.com/r/AmItheAsshole/comments/1awkqhy/aita_for_snapping_at_my_husband_and_telling_him/kritk57/</t>
  </si>
  <si>
    <t>krirt1f</t>
  </si>
  <si>
    <t>02-21-2024 22:37:10</t>
  </si>
  <si>
    <t>mrssoup2491</t>
  </si>
  <si>
    <t>she can have a cookie if she wants a cookie</t>
  </si>
  <si>
    <t>https://www.reddit.com/r/AmItheAsshole/comments/1awkqhy/aita_for_snapping_at_my_husband_and_telling_him/krirt1f/</t>
  </si>
  <si>
    <t>krito9r</t>
  </si>
  <si>
    <t>02-21-2024 22:47:56</t>
  </si>
  <si>
    <t>Well, TBF you are arguing that the cookie is leading to a downward spiral of unhealthy habits, which it may very well not. I think that's what they disagree with. 
I love scientific studies, and I've never heard of olfactory stimulation affecting the metabolic demand of cells, always happy to explore new ideas!</t>
  </si>
  <si>
    <t>https://www.reddit.com/r/AmItheAsshole/comments/1awkqhy/aita_for_snapping_at_my_husband_and_telling_him/krito9r/</t>
  </si>
  <si>
    <t>krk39n0</t>
  </si>
  <si>
    <t>02-22-2024 03:37:37</t>
  </si>
  <si>
    <t>I'm glad you got to the root of it. Wish you the best. :)</t>
  </si>
  <si>
    <t>https://www.reddit.com/r/AmItheAsshole/comments/1awkqhy/aita_for_snapping_at_my_husband_and_telling_him/krk39n0/</t>
  </si>
  <si>
    <t>krivqql</t>
  </si>
  <si>
    <t>02-21-2024 23:00:03</t>
  </si>
  <si>
    <t>It sounds like you are using pedantry to define “limiting” as “making something off-limits.” Given to how strongly your partner reacts to you having a daily cookie — which under normal, *healthy* eating patterns would be no problem whatsoever — it sounds like the two of you have been enabling each others’s dangerous obsession with “health”.</t>
  </si>
  <si>
    <t>https://www.reddit.com/r/AmItheAsshole/comments/1awkqhy/aita_for_snapping_at_my_husband_and_telling_him/krivqql/</t>
  </si>
  <si>
    <t>kris03u</t>
  </si>
  <si>
    <t>02-21-2024 22:38:18</t>
  </si>
  <si>
    <t>https://www.reddit.com/r/AmItheAsshole/comments/1awkqhy/aita_for_snapping_at_my_husband_and_telling_him/kris03u/</t>
  </si>
  <si>
    <t>kriu3s5</t>
  </si>
  <si>
    <t>02-21-2024 22:50:24</t>
  </si>
  <si>
    <t>Ok_Sleep8579</t>
  </si>
  <si>
    <t>I'm not arguing its a downward spiral. I'm saying I can see why he'd be annoyed that she's baking a cookie every single night, and that there's NAH.</t>
  </si>
  <si>
    <t>https://www.reddit.com/r/AmItheAsshole/comments/1awkqhy/aita_for_snapping_at_my_husband_and_telling_him/kriu3s5/</t>
  </si>
  <si>
    <t>krix6mc</t>
  </si>
  <si>
    <t>02-21-2024 23:08:47</t>
  </si>
  <si>
    <t>Nothing is off limits in either of our diets and nothing I've written in my post or comments has implied that. A diet of primarily whole foods with alcohol and sugary desserts on special occasions is not inherently restrictive.
I agree that his behavior about the cookies is not okay, and as I've stated in my edits it's an extremely out of the ordinary behavior for him and very unlike his usual self- not a pattern.
You're still making concerning assertions about restriction, obsession, and danger without much info. Maybe I'm not used to reddit enough, but the extreme conclusions people jump to without asking questions are pretty concerning.</t>
  </si>
  <si>
    <t>https://www.reddit.com/r/AmItheAsshole/comments/1awkqhy/aita_for_snapping_at_my_husband_and_telling_him/krix6mc/</t>
  </si>
  <si>
    <t>kris4rb</t>
  </si>
  <si>
    <t>02-21-2024 22:39:02</t>
  </si>
  <si>
    <t>he’s acting like a child over it though. and how in the world would one single cookie bother you???</t>
  </si>
  <si>
    <t>https://www.reddit.com/r/AmItheAsshole/comments/1awkqhy/aita_for_snapping_at_my_husband_and_telling_him/kris4rb/</t>
  </si>
  <si>
    <t>kriuama</t>
  </si>
  <si>
    <t>02-21-2024 22:51:29</t>
  </si>
  <si>
    <t>Ah, my bad</t>
  </si>
  <si>
    <t>https://www.reddit.com/r/AmItheAsshole/comments/1awkqhy/aita_for_snapping_at_my_husband_and_telling_him/kriuama/</t>
  </si>
  <si>
    <t>kriyjac</t>
  </si>
  <si>
    <t>02-21-2024 23:16:59</t>
  </si>
  <si>
    <t>Rilo44</t>
  </si>
  <si>
    <t>Well, if the husband would say he was annoyed by it, then I'd agree that he wouldn't be the asshole, but because of the way he went about it, that makes him the asshole.</t>
  </si>
  <si>
    <t>https://www.reddit.com/r/AmItheAsshole/comments/1awkqhy/aita_for_snapping_at_my_husband_and_telling_him/kriyjac/</t>
  </si>
  <si>
    <t>krjrthm</t>
  </si>
  <si>
    <t>02-22-2024 02:20:58</t>
  </si>
  <si>
    <t>Ohkermie</t>
  </si>
  <si>
    <t>He’s literally telling you a daily cookie is off limits.</t>
  </si>
  <si>
    <t>https://www.reddit.com/r/AmItheAsshole/comments/1awkqhy/aita_for_snapping_at_my_husband_and_telling_him/krjrthm/</t>
  </si>
  <si>
    <t>kris95z</t>
  </si>
  <si>
    <t>02-21-2024 22:39:44</t>
  </si>
  <si>
    <t>Its not one single cookie, its every single night, with the smell filling up the house for at least an hour or two.</t>
  </si>
  <si>
    <t>https://www.reddit.com/r/AmItheAsshole/comments/1awkqhy/aita_for_snapping_at_my_husband_and_telling_him/kris95z/</t>
  </si>
  <si>
    <t>krj1evy</t>
  </si>
  <si>
    <t>02-21-2024 23:34:45</t>
  </si>
  <si>
    <t>He seems very even keel, even the way she describes it (usually people exaggerate a bit.). 
I do not get people's reaction to this one at all.</t>
  </si>
  <si>
    <t>https://www.reddit.com/r/AmItheAsshole/comments/1awkqhy/aita_for_snapping_at_my_husband_and_telling_him/krj1evy/</t>
  </si>
  <si>
    <t>krjt34y</t>
  </si>
  <si>
    <t>02-22-2024 02:29:18</t>
  </si>
  <si>
    <t>Kahleesi00</t>
  </si>
  <si>
    <t>She's in denial, I just went through her responses. It's not about the cookie per say (it's never about the cookie), it's about the control. I wonder why this psychologist took it to reddit for a serious relationship issue though? Do you not have enough tools in your kit from your years of schooling to not have to seek affirmation from reddit? Does *my* psychologist post about her shitty relationship on reddit? 🥴 😮</t>
  </si>
  <si>
    <t>https://www.reddit.com/r/AmItheAsshole/comments/1awkqhy/aita_for_snapping_at_my_husband_and_telling_him/krjt34y/</t>
  </si>
  <si>
    <t>krisgjm</t>
  </si>
  <si>
    <t>02-21-2024 22:40:56</t>
  </si>
  <si>
    <t>should he complain about anything he ever smells? is he a toddler? it’s one cookie it really wouldn’t smell that strong</t>
  </si>
  <si>
    <t>https://www.reddit.com/r/AmItheAsshole/comments/1awkqhy/aita_for_snapping_at_my_husband_and_telling_him/krisgjm/</t>
  </si>
  <si>
    <t>krj1w9f</t>
  </si>
  <si>
    <t>02-21-2024 23:37:43</t>
  </si>
  <si>
    <t>I don't think continually telling his wife she isn't concerned for her health and is changing is even keeled.</t>
  </si>
  <si>
    <t>https://www.reddit.com/r/AmItheAsshole/comments/1awkqhy/aita_for_snapping_at_my_husband_and_telling_him/krj1w9f/</t>
  </si>
  <si>
    <t>krisn8d</t>
  </si>
  <si>
    <t>02-21-2024 22:41:59</t>
  </si>
  <si>
    <t>No.  But its fair to complain about it happening every single day, as a new habit that goes against the healthy lifestyle they bonded over for years.</t>
  </si>
  <si>
    <t>https://www.reddit.com/r/AmItheAsshole/comments/1awkqhy/aita_for_snapping_at_my_husband_and_telling_him/krisn8d/</t>
  </si>
  <si>
    <t>krj4yjl</t>
  </si>
  <si>
    <t>02-21-2024 23:56:50</t>
  </si>
  <si>
    <t>Maybe, I dunno.  I guess I just feel the husband, it would suck to have the house smelling like chocolate chip cookies and hour or so every night for months on end, with my wife eating one in my face every night, with no end in sight.  That's a really big "change" and I'd bring up the fact that it wasn't healthy.</t>
  </si>
  <si>
    <t>https://www.reddit.com/r/AmItheAsshole/comments/1awkqhy/aita_for_snapping_at_my_husband_and_telling_him/krj4yjl/</t>
  </si>
  <si>
    <t>krisrav</t>
  </si>
  <si>
    <t>02-21-2024 22:42:39</t>
  </si>
  <si>
    <t>what about the smell of dinner every night?</t>
  </si>
  <si>
    <t>https://www.reddit.com/r/AmItheAsshole/comments/1awkqhy/aita_for_snapping_at_my_husband_and_telling_him/krisrav/</t>
  </si>
  <si>
    <t>krit3i5</t>
  </si>
  <si>
    <t>02-21-2024 22:44:36</t>
  </si>
  <si>
    <t>If she started cooking fat and sugar dishes every night, after years of eating healthy, its fair to complain about that too.</t>
  </si>
  <si>
    <t>https://www.reddit.com/r/AmItheAsshole/comments/1awkqhy/aita_for_snapping_at_my_husband_and_telling_him/krit3i5/</t>
  </si>
  <si>
    <t>krk1jc1</t>
  </si>
  <si>
    <t>02-22-2024 03:25:34</t>
  </si>
  <si>
    <t>or he could stop being so dramatic because his wife eating one cookie a night isn’t gonna hurt him.</t>
  </si>
  <si>
    <t>https://www.reddit.com/r/AmItheAsshole/comments/1awkqhy/aita_for_snapping_at_my_husband_and_telling_him/krk1jc1/</t>
  </si>
  <si>
    <t>krk2a9x</t>
  </si>
  <si>
    <t>02-22-2024 03:30:41</t>
  </si>
  <si>
    <t>Nah if your wife who you've built a healthy living environment for years with started baking cookies and filling the house up with that smell an hour or so every single night, 7 days a week, months on end, you'd get annoyed.  Every time that smell hit you, you'd feel a certain way, day after day, week after week, month after month.</t>
  </si>
  <si>
    <t>https://www.reddit.com/r/AmItheAsshole/comments/1awkqhy/aita_for_snapping_at_my_husband_and_telling_him/krk2a9x/</t>
  </si>
  <si>
    <t>kri0rqu</t>
  </si>
  <si>
    <t>02-21-2024 20:11:18</t>
  </si>
  <si>
    <t>NTA. Buying and then selling and rebuying cars is terribly expensive since their value depreciates so quickly (even if you're getting used, you're probably still losing quite a bit). She's already gotten to choose not one but two cars and decided she didn't like either one. How many does she need to get? She had her chance to choose something else already.</t>
  </si>
  <si>
    <t>https://www.reddit.com/r/AmItheAsshole/comments/1awlk12/aita_for_telling_my_wife_to_be_happy_with_the_car/kri0rqu/</t>
  </si>
  <si>
    <t>kri2njt</t>
  </si>
  <si>
    <t>02-21-2024 20:21:24</t>
  </si>
  <si>
    <t>NTA. This is getting silly. She can’t change cars as fast as clothes. Monthly cars changes are unreasonable. She needs to give herself time to adapt and get used to things. Any car will feel odd at first.
Without giving myself away too much I usually tell people they need to try things out before making big changes. So like break in shoes, or live in a house or test drive a paint color before changing it. Same for this car. She needs to drive it a bit.</t>
  </si>
  <si>
    <t>https://www.reddit.com/r/AmItheAsshole/comments/1awlk12/aita_for_telling_my_wife_to_be_happy_with_the_car/kri2njt/</t>
  </si>
  <si>
    <t>kri23hx</t>
  </si>
  <si>
    <t>02-21-2024 20:18:26</t>
  </si>
  <si>
    <t>NTA. If this was the first time, I would be a little bit more understanding, but being that this is the second car that has been purchased that she doesn't like, I feel like she probably just has to live with her choice. That's the thing about being an adult - we live with the consequences of our choices, including having to live with our purchases, and we don't always get exactly what we want. But I mean, you could tell her that if she can find a car of the same quality that she likes and will suit the family's needs without requiring you to take a loss, then you can exchange it.</t>
  </si>
  <si>
    <t>https://www.reddit.com/r/AmItheAsshole/comments/1awlk12/aita_for_telling_my_wife_to_be_happy_with_the_car/kri23hx/</t>
  </si>
  <si>
    <t>kri0ut4</t>
  </si>
  <si>
    <t>02-21-2024 20:11:46</t>
  </si>
  <si>
    <t>NTA- wow, changing cars like that would cost alot. Soon as she finds one thing wrong she wants a new one.  Yes parking a bigger car is harder, but they are also safer for kids in the back.  She chose the car herself, no one twisted her arm.</t>
  </si>
  <si>
    <t>https://www.reddit.com/r/AmItheAsshole/comments/1awlk12/aita_for_telling_my_wife_to_be_happy_with_the_car/kri0ut4/</t>
  </si>
  <si>
    <t>kri74fd</t>
  </si>
  <si>
    <t>02-21-2024 20:45:14</t>
  </si>
  <si>
    <t>PrairieGrrl5263</t>
  </si>
  <si>
    <t>NTA. She had multiple opportunities to find a car she liked, and chose the one she had now. Choices have consequences.</t>
  </si>
  <si>
    <t>https://www.reddit.com/r/AmItheAsshole/comments/1awlk12/aita_for_telling_my_wife_to_be_happy_with_the_car/kri74fd/</t>
  </si>
  <si>
    <t>kri5z3z</t>
  </si>
  <si>
    <t>02-21-2024 20:39:06</t>
  </si>
  <si>
    <t>WifeofBath1984</t>
  </si>
  <si>
    <t>NTA this is insanity. Will it ever end or is she just going to want a different car every month?</t>
  </si>
  <si>
    <t>https://www.reddit.com/r/AmItheAsshole/comments/1awlk12/aita_for_telling_my_wife_to_be_happy_with_the_car/kri5z3z/</t>
  </si>
  <si>
    <t>kri79li</t>
  </si>
  <si>
    <t>02-21-2024 20:46:00</t>
  </si>
  <si>
    <t>Hopeful-Produce968</t>
  </si>
  <si>
    <t>NTA - but I have to wonder, does wife actually know the concept of test driving vehicles prior to purchase or does she just like the shiny ones?</t>
  </si>
  <si>
    <t>https://www.reddit.com/r/AmItheAsshole/comments/1awlk12/aita_for_telling_my_wife_to_be_happy_with_the_car/kri79li/</t>
  </si>
  <si>
    <t>kri23k1</t>
  </si>
  <si>
    <t>02-21-2024 20:18:27</t>
  </si>
  <si>
    <t>lovetotravelanytime</t>
  </si>
  <si>
    <t>NTA.
At the end of the day, a car is a financial purchase and decision and a tool to live your life. Its not about it being "the perfect fit for your wants". Its about what works for your budget and lifestyle. The moment you guys traded in the Hyundai for the Volvo was the moment that that financial transaction became undoable without significant financial loss.
I think your wife needs to better understand the financial implications of car purchases. What depreciation is, how much money is lost on a trade in and purchase...
She made her choice. She chose the tool that she thought would best fit her needs and wants in the moment. She might have buyers remorse but that doesn't change the financial implications for your family.
Please consider doing a Dave Ramsey Total Money Makeover class with her so she can better understand how money and debt work. Its going to be extremely important for your lifestyle moving forward.</t>
  </si>
  <si>
    <t>https://www.reddit.com/r/AmItheAsshole/comments/1awlk12/aita_for_telling_my_wife_to_be_happy_with_the_car/kri23k1/</t>
  </si>
  <si>
    <t>kri0wyj</t>
  </si>
  <si>
    <t>02-21-2024 20:12:04</t>
  </si>
  <si>
    <t>NoSalamander7749</t>
  </si>
  <si>
    <t>NTA. Is she not taking these for test drives before she chooses them?</t>
  </si>
  <si>
    <t>https://www.reddit.com/r/AmItheAsshole/comments/1awlk12/aita_for_telling_my_wife_to_be_happy_with_the_car/kri0wyj/</t>
  </si>
  <si>
    <t>kri565t</t>
  </si>
  <si>
    <t>02-21-2024 20:34:47</t>
  </si>
  <si>
    <t>1moreKnife2theheart</t>
  </si>
  <si>
    <t>NTA -
Does your wife understand basic finance at all?  Does she not understand that if you trade this car in that you will get less for it than you purchased it for and are constantly loosing money every time she does this? 
Cars are NOT like shoes - you don't try them on and walk around the room a few times then get to return them. 
Your wife needs a course in money management and how things work. 
Next time she needs a car maybe see what models she likes and go rent one for a week to make sure she won't change her mind and want a different one. But for now she needs to come to terms and not whine about the decision SHE made.</t>
  </si>
  <si>
    <t>https://www.reddit.com/r/AmItheAsshole/comments/1awlk12/aita_for_telling_my_wife_to_be_happy_with_the_car/kri565t/</t>
  </si>
  <si>
    <t>kriben8</t>
  </si>
  <si>
    <t>02-21-2024 21:07:55</t>
  </si>
  <si>
    <t>Impossible-Ad8870</t>
  </si>
  <si>
    <t>NTA. My ex wife was this way. Always wanted a different car. We ended up so upside down on our car that it got to a point that our payments were nearly $1000 a month. There is a reason she’s my ex.</t>
  </si>
  <si>
    <t>https://www.reddit.com/r/AmItheAsshole/comments/1awlk12/aita_for_telling_my_wife_to_be_happy_with_the_car/kriben8/</t>
  </si>
  <si>
    <t>kri3bli</t>
  </si>
  <si>
    <t>02-21-2024 20:24:52</t>
  </si>
  <si>
    <t>rebootsaresuchapain</t>
  </si>
  <si>
    <t>Look around at your friends or family. Did one of them get a brand new or nearly new car? 
Purchase envy is a thing and some people will make any excuse to get what they want to keep up with another person. 
NTA.</t>
  </si>
  <si>
    <t>https://www.reddit.com/r/AmItheAsshole/comments/1awlk12/aita_for_telling_my_wife_to_be_happy_with_the_car/kri3bli/</t>
  </si>
  <si>
    <t>kribm06</t>
  </si>
  <si>
    <t>02-21-2024 21:09:01</t>
  </si>
  <si>
    <t>Its_Pyro_</t>
  </si>
  <si>
    <t>How can you afford those cars while having children and on one income and be so young?</t>
  </si>
  <si>
    <t>https://www.reddit.com/r/AmItheAsshole/comments/1awlk12/aita_for_telling_my_wife_to_be_happy_with_the_car/kribm06/</t>
  </si>
  <si>
    <t>kri5aoh</t>
  </si>
  <si>
    <t>02-21-2024 20:35:27</t>
  </si>
  <si>
    <t>Serious-Process6310</t>
  </si>
  <si>
    <t>NTA.  Wasting money on cars is dumb.</t>
  </si>
  <si>
    <t>https://www.reddit.com/r/AmItheAsshole/comments/1awlk12/aita_for_telling_my_wife_to_be_happy_with_the_car/kri5aoh/</t>
  </si>
  <si>
    <t>kri63ow</t>
  </si>
  <si>
    <t>02-21-2024 20:39:47</t>
  </si>
  <si>
    <t>Past_Ad5967</t>
  </si>
  <si>
    <t>Your NTA. 
That said if you bought the Volvo at a dealership give them a call. Explain the situation and see if there is anything they can do. It is possible they might help you out and cut you a good deal to switch one of your Volvos for something else. If they say no, then the answer is no, if they say yes then you are your wife’s hero. It’s worth a call.</t>
  </si>
  <si>
    <t>https://www.reddit.com/r/AmItheAsshole/comments/1awlk12/aita_for_telling_my_wife_to_be_happy_with_the_car/kri63ow/</t>
  </si>
  <si>
    <t>kridr5g</t>
  </si>
  <si>
    <t>02-21-2024 21:20:31</t>
  </si>
  <si>
    <t>Random_Reddit99</t>
  </si>
  <si>
    <t>NTA - Dude. OP has gone above and beyond already trying to accomodate wife's car needs. It's literally giving her an inch and she wants a mile. Unless she wants to make a business of finding and buying cars under market value and transporting them somewhere where they're in high demand and can command above market value, you're going to be upside down on cost and take a loss on trading it in so quickly...and that's not even taking into account the hassle of all the forms, registration, insurance, and such required that makes buying a car an all day affair these days.
OP helped wife replace her car lost to flood. His job is done. If she wants to trade it in, she can do the work to appraise and find another car that she likes better and can make a straight trade for (including handling insurance and registration costs and paperwork).</t>
  </si>
  <si>
    <t>https://www.reddit.com/r/AmItheAsshole/comments/1awlk12/aita_for_telling_my_wife_to_be_happy_with_the_car/kridr5g/</t>
  </si>
  <si>
    <t>krihxoh</t>
  </si>
  <si>
    <t>02-21-2024 21:42:45</t>
  </si>
  <si>
    <t>Cute-Hovercraft5058</t>
  </si>
  <si>
    <t>NTA  Even I wouldn’t have gotten a different car if I was in this situation and my husband has spoiled me. I’m 57F and I think your wife is being ridiculous. Married 35 years.</t>
  </si>
  <si>
    <t>https://www.reddit.com/r/AmItheAsshole/comments/1awlk12/aita_for_telling_my_wife_to_be_happy_with_the_car/krihxoh/</t>
  </si>
  <si>
    <t>kricp04</t>
  </si>
  <si>
    <t>02-21-2024 21:14:53</t>
  </si>
  <si>
    <t>tunaricelemonjuice</t>
  </si>
  <si>
    <t>First world problem. NTA. Your wife needs therapy not a new car.</t>
  </si>
  <si>
    <t>https://www.reddit.com/r/AmItheAsshole/comments/1awlk12/aita_for_telling_my_wife_to_be_happy_with_the_car/kricp04/</t>
  </si>
  <si>
    <t>kribknw</t>
  </si>
  <si>
    <t>02-21-2024 21:08:49</t>
  </si>
  <si>
    <t>Trick_Few</t>
  </si>
  <si>
    <t>Cars are the most deprecative asset that you can buy. It’s literally a tool and should be looked at the same as a kitchen appliance. She should keep that vehicle for at least 3-7 years. Otherwise, you are just tossing money to the wind.</t>
  </si>
  <si>
    <t>https://www.reddit.com/r/AmItheAsshole/comments/1awlk12/aita_for_telling_my_wife_to_be_happy_with_the_car/kribknw/</t>
  </si>
  <si>
    <t>"Colo-rectal Surgeon [45]"</t>
  </si>
  <si>
    <t>krikhwd</t>
  </si>
  <si>
    <t>02-21-2024 21:56:30</t>
  </si>
  <si>
    <t>T3hi84n2g</t>
  </si>
  <si>
    <t>NTA. Your wife is spoiled and bored.  Good luck.</t>
  </si>
  <si>
    <t>https://www.reddit.com/r/AmItheAsshole/comments/1awlk12/aita_for_telling_my_wife_to_be_happy_with_the_car/krikhwd/</t>
  </si>
  <si>
    <t>krip5h4</t>
  </si>
  <si>
    <t>02-21-2024 22:22:02</t>
  </si>
  <si>
    <t>SkootchDown</t>
  </si>
  <si>
    <t>NTA. She’s being a bit of a spoiled brat.</t>
  </si>
  <si>
    <t>https://www.reddit.com/r/AmItheAsshole/comments/1awlk12/aita_for_telling_my_wife_to_be_happy_with_the_car/krip5h4/</t>
  </si>
  <si>
    <t>kriqb9g</t>
  </si>
  <si>
    <t>02-21-2024 22:28:36</t>
  </si>
  <si>
    <t>Anonymoosehead123</t>
  </si>
  <si>
    <t>NTA. Good grief. You know she won’t be happy with the next car either.</t>
  </si>
  <si>
    <t>https://www.reddit.com/r/AmItheAsshole/comments/1awlk12/aita_for_telling_my_wife_to_be_happy_with_the_car/kriqb9g/</t>
  </si>
  <si>
    <t>krixh77</t>
  </si>
  <si>
    <t>02-21-2024 23:10:33</t>
  </si>
  <si>
    <t>LBH118</t>
  </si>
  <si>
    <t>NTA 
Privileged much?</t>
  </si>
  <si>
    <t>https://www.reddit.com/r/AmItheAsshole/comments/1awlk12/aita_for_telling_my_wife_to_be_happy_with_the_car/krixh77/</t>
  </si>
  <si>
    <t>kri8phs</t>
  </si>
  <si>
    <t>02-21-2024 20:53:35</t>
  </si>
  <si>
    <t>YCbCr_444</t>
  </si>
  <si>
    <t>Unless you have an abundance of cash and are wealthy, NTA.
Is your wife normally very picky about things like this? Is this new behaviour? I'm just wondering if there's something else going on here. It's not uncommon for a SAHM to become picky or critical as an expression of some deeper frustrations they might be having, so I'm just curious. Take this with a grain of salt though, as there's not much in your post to actually support this. It's just more of a suggestion to maybe get curious about how she's doing more generally, if you haven't done so recently.</t>
  </si>
  <si>
    <t>https://www.reddit.com/r/AmItheAsshole/comments/1awlk12/aita_for_telling_my_wife_to_be_happy_with_the_car/kri8phs/</t>
  </si>
  <si>
    <t>krict1k</t>
  </si>
  <si>
    <t>02-21-2024 21:15:29</t>
  </si>
  <si>
    <t>SpaceyScribe</t>
  </si>
  <si>
    <t>NTA.
She's being ridiculous.</t>
  </si>
  <si>
    <t>https://www.reddit.com/r/AmItheAsshole/comments/1awlk12/aita_for_telling_my_wife_to_be_happy_with_the_car/krict1k/</t>
  </si>
  <si>
    <t>krie50w</t>
  </si>
  <si>
    <t>02-21-2024 21:22:33</t>
  </si>
  <si>
    <t>NTA. She'll get used to it. She's being really entitled and childish. </t>
  </si>
  <si>
    <t>https://www.reddit.com/r/AmItheAsshole/comments/1awlk12/aita_for_telling_my_wife_to_be_happy_with_the_car/krie50w/</t>
  </si>
  <si>
    <t>kriflmx</t>
  </si>
  <si>
    <t>02-21-2024 21:30:13</t>
  </si>
  <si>
    <t>pittbiomed</t>
  </si>
  <si>
    <t>Nta , she is selfish and spoiled</t>
  </si>
  <si>
    <t>https://www.reddit.com/r/AmItheAsshole/comments/1awlk12/aita_for_telling_my_wife_to_be_happy_with_the_car/kriflmx/</t>
  </si>
  <si>
    <t>krigbjy</t>
  </si>
  <si>
    <t>02-21-2024 21:34:05</t>
  </si>
  <si>
    <t>Antique-Ad3195</t>
  </si>
  <si>
    <t>I renewed my kitchen 2 years ago. I really really wanted white grout in the tiles. The tiler, kitchen fitter, partner, plasterer all told me i was wrong. I still insisted on white grout. Well would you believe that I was wrong? No me neither 😂😂 the 'white' grout is shit, I hate it, I clean it with grout cleaner, repaint it with grout paint, and it still looks shit. 
MY CHOICE, MY CONSEQUENCE. 
She needs to give it more time if not she needs to find a way to fund the new car she wants. Under no circumstances should you find a new car! 
Do not make a rod for your own back!</t>
  </si>
  <si>
    <t>https://www.reddit.com/r/AmItheAsshole/comments/1awlk12/aita_for_telling_my_wife_to_be_happy_with_the_car/krigbjy/</t>
  </si>
  <si>
    <t>krirtnn</t>
  </si>
  <si>
    <t>02-21-2024 22:37:16</t>
  </si>
  <si>
    <t>NegotiableVeracity9</t>
  </si>
  <si>
    <t>Lol she wants YOU to give her YOUR car, and then you figure out the next move.  NTA.</t>
  </si>
  <si>
    <t>https://www.reddit.com/r/AmItheAsshole/comments/1awlk12/aita_for_telling_my_wife_to_be_happy_with_the_car/krirtnn/</t>
  </si>
  <si>
    <t>krisd67</t>
  </si>
  <si>
    <t>02-21-2024 22:40:23</t>
  </si>
  <si>
    <t>Heythenewguyhere</t>
  </si>
  <si>
    <t>NTA She had TWO chances to choose a car and she blundered BOTH of them "you can't except me to drive a car Iam not happy with" I understand but SHE chose this one, SHE chose the last one, also op offered a few times for a compromise to her of "I don't care YOU chose one and I'll happily drive the other".
She literally had numerous times and TEST DRIVES to figure out EXACTLY what she wants also she's NOT PAYING for any of this she doesn't have a job and brings in no money for said cars so op has to literally work twice as hard just to keep affording this lifestyle ? How is that fair at all to OP ?</t>
  </si>
  <si>
    <t>https://www.reddit.com/r/AmItheAsshole/comments/1awlk12/aita_for_telling_my_wife_to_be_happy_with_the_car/krisd67/</t>
  </si>
  <si>
    <t>kriwgwx</t>
  </si>
  <si>
    <t>02-21-2024 23:04:25</t>
  </si>
  <si>
    <t>Neena6298</t>
  </si>
  <si>
    <t>NTA. Tell her that if she wants a new car to get a job and pay for it herself.</t>
  </si>
  <si>
    <t>https://www.reddit.com/r/AmItheAsshole/comments/1awlk12/aita_for_telling_my_wife_to_be_happy_with_the_car/kriwgwx/</t>
  </si>
  <si>
    <t>krifhtr</t>
  </si>
  <si>
    <t>02-21-2024 21:29:40</t>
  </si>
  <si>
    <t>JaguarZealousideal55</t>
  </si>
  <si>
    <t>Does it run reliably?
Is it safe for the kids?
Is it big enough?
End of discussion.</t>
  </si>
  <si>
    <t>https://www.reddit.com/r/AmItheAsshole/comments/1awlk12/aita_for_telling_my_wife_to_be_happy_with_the_car/krifhtr/</t>
  </si>
  <si>
    <t>kriguq0</t>
  </si>
  <si>
    <t>02-21-2024 21:36:54</t>
  </si>
  <si>
    <t>VeterinarianKey9882</t>
  </si>
  <si>
    <t>She sounds like a spoiled brat TBH.
I currently take the bus for financial reasons. *Any* car would be a luxury for me, let alone a Volvo V90, which is an amazing car.</t>
  </si>
  <si>
    <t>https://www.reddit.com/r/AmItheAsshole/comments/1awlk12/aita_for_telling_my_wife_to_be_happy_with_the_car/kriguq0/</t>
  </si>
  <si>
    <t>krigrqs</t>
  </si>
  <si>
    <t>02-21-2024 21:36:28</t>
  </si>
  <si>
    <t>pengouin85</t>
  </si>
  <si>
    <t>We have L200s where I grew up. LOL at the V90 being cumbersome relative to a L200. NTA</t>
  </si>
  <si>
    <t>https://www.reddit.com/r/AmItheAsshole/comments/1awlk12/aita_for_telling_my_wife_to_be_happy_with_the_car/krigrqs/</t>
  </si>
  <si>
    <t>krilx6b</t>
  </si>
  <si>
    <t>02-21-2024 22:04:06</t>
  </si>
  <si>
    <t>NTA - First world problems.....</t>
  </si>
  <si>
    <t>https://www.reddit.com/r/AmItheAsshole/comments/1awlk12/aita_for_telling_my_wife_to_be_happy_with_the_car/krilx6b/</t>
  </si>
  <si>
    <t>kriscvt</t>
  </si>
  <si>
    <t>02-21-2024 22:40:20</t>
  </si>
  <si>
    <t>ThxItsadisorder</t>
  </si>
  <si>
    <t>NTA sounds like she needs to rent the cars before buying them. </t>
  </si>
  <si>
    <t>https://www.reddit.com/r/AmItheAsshole/comments/1awlk12/aita_for_telling_my_wife_to_be_happy_with_the_car/kriscvt/</t>
  </si>
  <si>
    <t>krismp3</t>
  </si>
  <si>
    <t>02-21-2024 22:41:54</t>
  </si>
  <si>
    <t>Kalea-Bane</t>
  </si>
  <si>
    <t>NTA. It takes time to get used to a new car. Also you unnecessarily lose money when she keeps going. Growing up in a big family with not much income, she should be grateful that you can afford a second car. I was 16 or 17 when my parents were finally able to get a second one (we live in a small village with bad public transport).</t>
  </si>
  <si>
    <t>https://www.reddit.com/r/AmItheAsshole/comments/1awlk12/aita_for_telling_my_wife_to_be_happy_with_the_car/krismp3/</t>
  </si>
  <si>
    <t>krlj8nb</t>
  </si>
  <si>
    <t>02-22-2024 12:23:10</t>
  </si>
  <si>
    <t>JN324</t>
  </si>
  <si>
    <t>NTA. Your wife needs to grow up a bit and be an adult, she got given choices about exactly what she wanted at multiple points, it’s incredibly expensive to keep changing cars constantly. The context is probably the cause, she’s 23 and doesn’t work, no problem with stay at home mums but if she has been handed things when she was younger and hasn’t really worked a proper job for an extended period since, then she doesn’t probably doesn’t appreciate the value of money.</t>
  </si>
  <si>
    <t>https://www.reddit.com/r/AmItheAsshole/comments/1awlk12/aita_for_telling_my_wife_to_be_happy_with_the_car/krlj8nb/</t>
  </si>
  <si>
    <t>krlvxer</t>
  </si>
  <si>
    <t>02-22-2024 14:00:34</t>
  </si>
  <si>
    <t>Riski_Biski</t>
  </si>
  <si>
    <t>NTA. She can be grateful she has a car in the first place. Jesus.</t>
  </si>
  <si>
    <t>https://www.reddit.com/r/AmItheAsshole/comments/1awlk12/aita_for_telling_my_wife_to_be_happy_with_the_car/krlvxer/</t>
  </si>
  <si>
    <t>krlxsc0</t>
  </si>
  <si>
    <t>02-22-2024 14:13:16</t>
  </si>
  <si>
    <t>melanie110</t>
  </si>
  <si>
    <t>In the uk you wil have trouble getting out of your 3 year lease without a huge ballon payment. 
Suck it up butter cup, that’s your car for 3 years. Dont like it? There’s a bus stop at the end of the road.</t>
  </si>
  <si>
    <t>https://www.reddit.com/r/AmItheAsshole/comments/1awlk12/aita_for_telling_my_wife_to_be_happy_with_the_car/krlxsc0/</t>
  </si>
  <si>
    <t>kribx35</t>
  </si>
  <si>
    <t>02-21-2024 21:10:41</t>
  </si>
  <si>
    <t>a905</t>
  </si>
  <si>
    <t>&gt;she chose a Volvo V90...bIt was in the colour she liked, she test-drove it and liked how it drove, it was automatic and she specifically wanted to drive a bigger car than the Hyundai.
So she got to test drive it, liked it, liked the size when she tried it- I'm feeling like something changed in between trying the car and signing the paperwork 4 weeks ago and where she's at now.
&gt;When she took the Hyundai, she was given the choice to choose a different car for herself. She wanted the Hyundai. When she wasn't happy with the Hyundai, she chose the car that she wanted.
This seems very fair. **NTA**: in fact, it sounds like you went above and beyond to try and make sure she was happy with her daily driver.
&amp;#x200B:
Followup questions:
* Was she really attached to the old mitsubishi? I could see being upset over an old car that had to be replaced and just constantly comparing any new car to the old favourite.
* Was there a time crunch to purchase a replacement car? Maybe she felt like she HAD to pick something and said "yes yes I like it" to get it done, but realized over a bit of time she didn't like it after all.</t>
  </si>
  <si>
    <t>https://www.reddit.com/r/AmItheAsshole/comments/1awlk12/aita_for_telling_my_wife_to_be_happy_with_the_car/kribx35/</t>
  </si>
  <si>
    <t>kriroo5</t>
  </si>
  <si>
    <t>02-21-2024 22:36:28</t>
  </si>
  <si>
    <t>louisebelcherxo</t>
  </si>
  <si>
    <t>Well I don't think it matters whether she doesn't work and is a stay at home mom.... but nta. Does she not test drive anything?? It's crazy to me that someone would think it's ok to buy new cars so often over things she could have figured out before buying. My husband and I switch cars a lot because we have a 1 car garage. I don't prefer driving his car, but I suck it up when I have to... it's in good condition and gets me where I need to go. That's what matters.</t>
  </si>
  <si>
    <t>https://www.reddit.com/r/AmItheAsshole/comments/1awlk12/aita_for_telling_my_wife_to_be_happy_with_the_car/kriroo5/</t>
  </si>
  <si>
    <t>kriwe6v</t>
  </si>
  <si>
    <t>02-21-2024 23:03:58</t>
  </si>
  <si>
    <t>madeat1am</t>
  </si>
  <si>
    <t>Maybe she's bored honestly. 
If she's a SAMH maybe new changing cars are a exciting new thing so maybe that's why? 
I wouldn't put the blame on OP for that but I think a discussion isn't a bad idea</t>
  </si>
  <si>
    <t>https://www.reddit.com/r/AmItheAsshole/comments/1awlk12/aita_for_telling_my_wife_to_be_happy_with_the_car/kriwe6v/</t>
  </si>
  <si>
    <t>krhy80s</t>
  </si>
  <si>
    <t>02-21-2024 19:57:33</t>
  </si>
  <si>
    <t>NTA considering that she chose the car herself, but I do take issue with “my wife does not work.” She does, in fact, work. It’s just not work earning taxable income.</t>
  </si>
  <si>
    <t>https://www.reddit.com/r/AmItheAsshole/comments/1awlk12/aita_for_telling_my_wife_to_be_happy_with_the_car/krhy80s/</t>
  </si>
  <si>
    <t>kri4owa</t>
  </si>
  <si>
    <t>02-21-2024 20:32:12</t>
  </si>
  <si>
    <t>Super_Selection1522</t>
  </si>
  <si>
    <t>If you find a car she likes,  maybe try renting one for a week as a test. Might end up cheaper in the long run.  You're in a tough spot.  She is unreasonable,  but saying no is likely going to be upsetting to her.  Maybe agree to try one more time but that's it.  3 strikes, you're out.  She's gotta stay with her next choice.</t>
  </si>
  <si>
    <t>https://www.reddit.com/r/AmItheAsshole/comments/1awlk12/aita_for_telling_my_wife_to_be_happy_with_the_car/kri4owa/</t>
  </si>
  <si>
    <t>krj0qki</t>
  </si>
  <si>
    <t>02-21-2024 23:30:30</t>
  </si>
  <si>
    <t>Bigugly1950</t>
  </si>
  <si>
    <t>It sounds like it's not about the car at all. She's using the car to show general unhappiness. Marriage Councilng might be in order.</t>
  </si>
  <si>
    <t>https://www.reddit.com/r/AmItheAsshole/comments/1awlk12/aita_for_telling_my_wife_to_be_happy_with_the_car/krj0qki/</t>
  </si>
  <si>
    <t>krisqe7</t>
  </si>
  <si>
    <t>02-21-2024 22:42:30</t>
  </si>
  <si>
    <t>NAH. Your point makes sense, but consider that it might be a sign that she feels she is lacking in financial agency.</t>
  </si>
  <si>
    <t>https://www.reddit.com/r/AmItheAsshole/comments/1awlk12/aita_for_telling_my_wife_to_be_happy_with_the_car/krisqe7/</t>
  </si>
  <si>
    <t>kriwdob</t>
  </si>
  <si>
    <t>02-21-2024 23:03:53</t>
  </si>
  <si>
    <t>https://www.reddit.com/r/AmItheAsshole/comments/1awlk12/aita_for_telling_my_wife_to_be_happy_with_the_car/kriwdob/</t>
  </si>
  <si>
    <t>krjalc5</t>
  </si>
  <si>
    <t>02-22-2024 00:32:20</t>
  </si>
  <si>
    <t>Matzie138</t>
  </si>
  <si>
    <t>NTA, per the question you asked.
I feel like it is weird for your wife to be so picky about cars.  I wonder if it is really about the the car. So I’ll pose a couple questions for your consideration.
1.  I’m closer to 40 than 20.  My partner and I both have grad degrees and great, well paying jobs…our cars are older than anything y’all just bought at 23 years old.  Did she grow up having her choice of things, no matter the cost?
2. Is she maybe suffering from post partum depression?  I stressed about the most crazy things after ours was born, to an incredible degree.  I do stats for a living…it didn’t matter if I knew the logic, emotionally I was not right.  If so, please help her find help.
3.  Please don’t be defensive about this one.  She’s 23 with multiple kids it sounds like.  Is it possible that a byproduct of all of the issues was that you were paying more attention to her?  I had a decent maternity leave (for the US).  I also felt like no one understood the challenges of staying at home with a little one.  I came back to my job full time (which I felt was way easier than being at home 24/7), so I get adult interaction now and it really does matter, at least for my mental health.  I have a fantastic partner, but our worlds were so different during that time that it made it hard to connect.  Maybe she just needs you to be present and have that connection with her.</t>
  </si>
  <si>
    <t>https://www.reddit.com/r/AmItheAsshole/comments/1awlk12/aita_for_telling_my_wife_to_be_happy_with_the_car/krjalc5/</t>
  </si>
  <si>
    <t>kri2g0o</t>
  </si>
  <si>
    <t>02-21-2024 20:20:17</t>
  </si>
  <si>
    <t>Lacroix24601</t>
  </si>
  <si>
    <t>NTA, I think. 
maybe it’s different in the US where I am but I simply couldn’t afford to trade in a car i just got for something else bc “well, I liked it but I changed my mind”. We (husband and I) have to finance our cars and the negative equity alone would make any kind of payment unaffordable for us. 
It doesn’t matter that she doesn’t work outside the home though, so I wouldn’t stand on that. she works inside the home caring for children. In the US that would cost thousands, don’t know about the UK. 
The money is family money and if trading in a perfectly fine vehicle is not affordable then she needs to deal with the decision she made. 
If money is no concern, like you won’t lose any money/there’s no negative equity to roll into the payment, the loan terms are exactly the same, then what are you losing?</t>
  </si>
  <si>
    <t>https://www.reddit.com/r/AmItheAsshole/comments/1awlk12/aita_for_telling_my_wife_to_be_happy_with_the_car/kri2g0o/</t>
  </si>
  <si>
    <t>"Colo-rectal Surgeon [47]"</t>
  </si>
  <si>
    <t>krkqqkk</t>
  </si>
  <si>
    <t>02-22-2024 07:00:22</t>
  </si>
  <si>
    <t>Mean-Income2365</t>
  </si>
  <si>
    <t>You're def not the asshole.
However, she has half the money and all the p***y, so choose your battles wisely. It may be worth exploring the option of getting her another car IF it can be done with minimal cost. Downsizing shouldn't be too expensive</t>
  </si>
  <si>
    <t>https://www.reddit.com/r/AmItheAsshole/comments/1awlk12/aita_for_telling_my_wife_to_be_happy_with_the_car/krkqqkk/</t>
  </si>
  <si>
    <t>krj32jk</t>
  </si>
  <si>
    <t>02-21-2024 23:45:05</t>
  </si>
  <si>
    <t>LongNefariousness396</t>
  </si>
  <si>
    <t>YTA 
how much does it really cost you to switch cars? It sounds like you make a lot of money, would it be that bad to switch it out?
She only is changing her mind once here. The first car was just your hand-me-down. Her complaints are not frivolous at all. She's not used to stick, and after a reasonable trial period she decided that the next car was too big. It's only been a month, realistically you're not going to lose that much money, come on. </t>
  </si>
  <si>
    <t>https://www.reddit.com/r/AmItheAsshole/comments/1awlk12/aita_for_telling_my_wife_to_be_happy_with_the_car/krj32jk/</t>
  </si>
  <si>
    <t>kri61ua</t>
  </si>
  <si>
    <t>02-21-2024 20:39:30</t>
  </si>
  <si>
    <t>ParsimoniousSalad</t>
  </si>
  <si>
    <t>YTA. So how long did she get to test this car out before you decreed that her decision was locked? Look, I get where you're coming from - it seems flaky to change your mind. But she's the one hauling the kids around all the time and having to park this car, etc. 
Full disclosure: Yes, I have driven a Volvo and the thing handled like a sulky tank. It's not about the size of the car. I would not want to do this all the time.</t>
  </si>
  <si>
    <t>https://www.reddit.com/r/AmItheAsshole/comments/1awlk12/aita_for_telling_my_wife_to_be_happy_with_the_car/kri61ua/</t>
  </si>
  <si>
    <t>"His Holiness the Poop [1081]"</t>
  </si>
  <si>
    <t>kria6qb</t>
  </si>
  <si>
    <t>02-21-2024 21:01:25</t>
  </si>
  <si>
    <t>Famous_Specialist_44</t>
  </si>
  <si>
    <t>You are NTA for telling her to be happy with the choice of vehicle but I suspect life will be easier and happier if you relent. 
Good luck.</t>
  </si>
  <si>
    <t>https://www.reddit.com/r/AmItheAsshole/comments/1awlk12/aita_for_telling_my_wife_to_be_happy_with_the_car/kria6qb/</t>
  </si>
  <si>
    <t>krip58e</t>
  </si>
  <si>
    <t>02-21-2024 22:22:00</t>
  </si>
  <si>
    <t>nthknd71</t>
  </si>
  <si>
    <t>Let me give ya some insight, my other half is on his 4th car in about 5-6 yrs.  The first car was a Taurus oh he over it until he didn’t have all the bells and whistles my car did plus he said the gas for it was to much ( not sure how he didn’t know this)  plus it was kinda big… ok next was a grey colored fusion  he said he liked it( not much else said) i found another fusion brand new with syc3 white with black interior he said he loved butttt  it didn’t drive as smooth as felt thought is should plus he heard some kind of whistling noise I never heard it but after a while I started saying you’re right I think I hear it.  Now he had a Hyundai sonata n line I believe he’s said it’s great but he hears some kind of whistling sound and my car drives so much more smoother. It’s a damn 22/23 and you ain’t hearing anything and it drive fine to me but my car very different causes it a small suv and Mazda is know for their quiet interior.  I told him go get what you want just stop with the excuses. Our situation is different as we don’t have kids ( those lil ones are expensive) but whatever keeps him happy is worth a little extra plus he pays for it. Not to mention when I want a new car there can be no issues since he’s got a different /new car often enough.  I won’t argue about these things cause he does work his backside off and now we drive 45 mins one way for work.  I say pick your battles.</t>
  </si>
  <si>
    <t>https://www.reddit.com/r/AmItheAsshole/comments/1awlk12/aita_for_telling_my_wife_to_be_happy_with_the_car/krip58e/</t>
  </si>
  <si>
    <t>krj0nb9</t>
  </si>
  <si>
    <t>02-21-2024 23:29:57</t>
  </si>
  <si>
    <t>frednnq</t>
  </si>
  <si>
    <t>YTA. If she wants to change cars every two weeks that’s one issue, and if the money is an issue that’s another question. But how long do you “make” her drive around in a car she doesn’t like? It’s her car. Help her find one that works. It’s a partnership.</t>
  </si>
  <si>
    <t>https://www.reddit.com/r/AmItheAsshole/comments/1awlk12/aita_for_telling_my_wife_to_be_happy_with_the_car/krj0nb9/</t>
  </si>
  <si>
    <t>krj9jp6</t>
  </si>
  <si>
    <t>02-22-2024 00:25:47</t>
  </si>
  <si>
    <t>YTA.</t>
  </si>
  <si>
    <t>https://www.reddit.com/r/AmItheAsshole/comments/1awlk12/aita_for_telling_my_wife_to_be_happy_with_the_car/krj9jp6/</t>
  </si>
  <si>
    <t>krjhony</t>
  </si>
  <si>
    <t>02-22-2024 01:16:36</t>
  </si>
  <si>
    <t>Excellent-Count4009</t>
  </si>
  <si>
    <t>https://www.reddit.com/r/AmItheAsshole/comments/1awlk12/aita_for_telling_my_wife_to_be_happy_with_the_car/krjhony/</t>
  </si>
  <si>
    <t>"Professor Emeritass [76]"</t>
  </si>
  <si>
    <t>krkob92</t>
  </si>
  <si>
    <t>02-22-2024 06:34:58</t>
  </si>
  <si>
    <t>NoMathematician4660</t>
  </si>
  <si>
    <t>ESH. YTA for “offering her a choice”, deciding if a vehicle is “sufficient” for her and even adding she is a SAHM. She is AH because she picked her car and now isn’t happy.</t>
  </si>
  <si>
    <t>https://www.reddit.com/r/AmItheAsshole/comments/1awlk12/aita_for_telling_my_wife_to_be_happy_with_the_car/krkob92/</t>
  </si>
  <si>
    <t>krik5iy</t>
  </si>
  <si>
    <t>02-21-2024 21:54:41</t>
  </si>
  <si>
    <t>klendool</t>
  </si>
  <si>
    <t>YTA she doesn't like her car and wants to swap it lol you are not her boss</t>
  </si>
  <si>
    <t>https://www.reddit.com/r/AmItheAsshole/comments/1awlk12/aita_for_telling_my_wife_to_be_happy_with_the_car/krik5iy/</t>
  </si>
  <si>
    <t>kri4f9h</t>
  </si>
  <si>
    <t>02-21-2024 20:30:45</t>
  </si>
  <si>
    <t>Working-Answer7883</t>
  </si>
  <si>
    <t>Hyundais are shit yta.</t>
  </si>
  <si>
    <t>https://www.reddit.com/r/AmItheAsshole/comments/1awlk12/aita_for_telling_my_wife_to_be_happy_with_the_car/kri4f9h/</t>
  </si>
  <si>
    <t>kri8eup</t>
  </si>
  <si>
    <t>02-21-2024 20:52:00</t>
  </si>
  <si>
    <t>ashyjay</t>
  </si>
  <si>
    <t>NTA, she can live with it a V90 is a bloody expensive car even used, and should have test driven it.</t>
  </si>
  <si>
    <t>https://www.reddit.com/r/AmItheAsshole/comments/1awlk12/aita_for_telling_my_wife_to_be_happy_with_the_car/kri8eup/</t>
  </si>
  <si>
    <t>krib3le</t>
  </si>
  <si>
    <t>02-21-2024 21:06:16</t>
  </si>
  <si>
    <t>Nandoholic12</t>
  </si>
  <si>
    <t>I mean she’s free to sell the car she has and use the funds to get a different one. I don’t see an issue with that. If she’s expecting extra money towards it though than yeah she needs to pull her head out.</t>
  </si>
  <si>
    <t>https://www.reddit.com/r/AmItheAsshole/comments/1awlk12/aita_for_telling_my_wife_to_be_happy_with_the_car/krib3le/</t>
  </si>
  <si>
    <t>krid5yb</t>
  </si>
  <si>
    <t>02-21-2024 21:17:25</t>
  </si>
  <si>
    <t>dunks615</t>
  </si>
  <si>
    <t>NTA. A car isn’t like an article of clothing you can’t just try em out for a few days then have an issue with it especially when she had the choices and made them.</t>
  </si>
  <si>
    <t>https://www.reddit.com/r/AmItheAsshole/comments/1awlk12/aita_for_telling_my_wife_to_be_happy_with_the_car/krid5yb/</t>
  </si>
  <si>
    <t>krie5k3</t>
  </si>
  <si>
    <t>02-21-2024 21:22:37</t>
  </si>
  <si>
    <t>Reminds me of [this](https://www.youtube.com/watch?v=aoh4W459oY4)</t>
  </si>
  <si>
    <t>https://www.reddit.com/r/AmItheAsshole/comments/1awlk12/aita_for_telling_my_wife_to_be_happy_with_the_car/krie5k3/</t>
  </si>
  <si>
    <t>krigm6e</t>
  </si>
  <si>
    <t>02-21-2024 21:35:38</t>
  </si>
  <si>
    <t>SubarcticFarmer</t>
  </si>
  <si>
    <t>NTA, I wouldn't do musical cars either.   She had until you bought it to decide.</t>
  </si>
  <si>
    <t>https://www.reddit.com/r/AmItheAsshole/comments/1awlk12/aita_for_telling_my_wife_to_be_happy_with_the_car/krigm6e/</t>
  </si>
  <si>
    <t>krih82j</t>
  </si>
  <si>
    <t>02-21-2024 21:38:55</t>
  </si>
  <si>
    <t>OpentheBuffets</t>
  </si>
  <si>
    <t>She as usual a lot many other just don’t understand or get it.</t>
  </si>
  <si>
    <t>https://www.reddit.com/r/AmItheAsshole/comments/1awlk12/aita_for_telling_my_wife_to_be_happy_with_the_car/krih82j/</t>
  </si>
  <si>
    <t>krii4co</t>
  </si>
  <si>
    <t>02-21-2024 21:43:45</t>
  </si>
  <si>
    <t>Darzin</t>
  </si>
  <si>
    <t>Info: aren't the xc90 and v90 very similar vehicles? Was she allowed to test drive the car?</t>
  </si>
  <si>
    <t>https://www.reddit.com/r/AmItheAsshole/comments/1awlk12/aita_for_telling_my_wife_to_be_happy_with_the_car/krii4co/</t>
  </si>
  <si>
    <t>kriim9y</t>
  </si>
  <si>
    <t>02-21-2024 21:46:26</t>
  </si>
  <si>
    <t>cisco55</t>
  </si>
  <si>
    <t>She can sell the car and buy whatever she wants with the proceeds. But there will be no additional money added to the car fund. </t>
  </si>
  <si>
    <t>https://www.reddit.com/r/AmItheAsshole/comments/1awlk12/aita_for_telling_my_wife_to_be_happy_with_the_car/kriim9y/</t>
  </si>
  <si>
    <t>kriit0y</t>
  </si>
  <si>
    <t>02-21-2024 21:47:27</t>
  </si>
  <si>
    <t>Any-Impact-9962</t>
  </si>
  <si>
    <t>Picky, picky. 
I don’t think your wife realizes how much of a hassle it is to sell and buy cars. It’s not something you can do on the dot. 
And she needs to be grateful she has a ride. First she’s complaint about a car because it’s a manual transmission (which she knows how to use) and now she’s complaint about a car because it’s “too big” (even though your Mitsubishi was bigger). Like, bruh.
Your wife needs to stop being picky and be happy that she has a car. NTA</t>
  </si>
  <si>
    <t>https://www.reddit.com/r/AmItheAsshole/comments/1awlk12/aita_for_telling_my_wife_to_be_happy_with_the_car/kriit0y/</t>
  </si>
  <si>
    <t>krijjlt</t>
  </si>
  <si>
    <t>02-21-2024 21:51:27</t>
  </si>
  <si>
    <t>NTA. 
A car is a big expense and you lose money the moment you buy one (with very few exceptions) even if it isn't brand new. Your wife is an adult who has been driving for awhile, and should be thoughtful about her choices. It's odd she would pick a manual without thinking it through, but okay, that didn't work out. 
Then she picked out this care and test drove it. I can appreciate that she may like it less after living with it, but that is life. You really are wasting money, and unless there is something dangerous or particularly awful about the car, she can deal with it.</t>
  </si>
  <si>
    <t>https://www.reddit.com/r/AmItheAsshole/comments/1awlk12/aita_for_telling_my_wife_to_be_happy_with_the_car/krijjlt/</t>
  </si>
  <si>
    <t>krijmi8</t>
  </si>
  <si>
    <t>02-21-2024 21:51:53</t>
  </si>
  <si>
    <t>NefariousnessKey5365</t>
  </si>
  <si>
    <t>NTA changing cars once a month is expensive</t>
  </si>
  <si>
    <t>https://www.reddit.com/r/AmItheAsshole/comments/1awlk12/aita_for_telling_my_wife_to_be_happy_with_the_car/krijmi8/</t>
  </si>
  <si>
    <t>krijzqd</t>
  </si>
  <si>
    <t>02-21-2024 21:53:50</t>
  </si>
  <si>
    <t>InkedIntuition</t>
  </si>
  <si>
    <t>NTA. It's interesting though, even if she gets another car she probably will want to get another one. Seems like an entire cycle of buying and reselling cars.</t>
  </si>
  <si>
    <t>https://www.reddit.com/r/AmItheAsshole/comments/1awlk12/aita_for_telling_my_wife_to_be_happy_with_the_car/krijzqd/</t>
  </si>
  <si>
    <t>kril97c</t>
  </si>
  <si>
    <t>02-21-2024 22:00:28</t>
  </si>
  <si>
    <t>XxDiCaprioxX</t>
  </si>
  <si>
    <t>NTA but bigger cars are not safer just fyi.</t>
  </si>
  <si>
    <t>https://www.reddit.com/r/AmItheAsshole/comments/1awlk12/aita_for_telling_my_wife_to_be_happy_with_the_car/kril97c/</t>
  </si>
  <si>
    <t>kril9bc</t>
  </si>
  <si>
    <t>02-21-2024 22:00:29</t>
  </si>
  <si>
    <t>AlligatorBiscuit</t>
  </si>
  <si>
    <t>Tell her if she keeps it up you’ll be looking for a new wife!</t>
  </si>
  <si>
    <t>https://www.reddit.com/r/AmItheAsshole/comments/1awlk12/aita_for_telling_my_wife_to_be_happy_with_the_car/kril9bc/</t>
  </si>
  <si>
    <t>krimcut</t>
  </si>
  <si>
    <t>02-21-2024 22:06:27</t>
  </si>
  <si>
    <t>itsmychin</t>
  </si>
  <si>
    <t>NTA: She picked the car she can’t just make a decision change out constantly. However I would correct your statement that your wife doesn’t work. She does work a SAHM is unpaid labor, but you/her decided have one paid partner. 
Honestly, if she’s that unhappy with the money decision you two made. She can get a part time job/full time job and buy yourself a car she likes. If not then I hope she learns to make better choices when buying something in the mean time lol</t>
  </si>
  <si>
    <t>https://www.reddit.com/r/AmItheAsshole/comments/1awlk12/aita_for_telling_my_wife_to_be_happy_with_the_car/krimcut/</t>
  </si>
  <si>
    <t>krimhu2</t>
  </si>
  <si>
    <t>02-21-2024 22:07:12</t>
  </si>
  <si>
    <t>Passionpotatos</t>
  </si>
  <si>
    <t>NTA. 
Except if you’re a millionaire and money is not an issue (but even then you’d be wrong because it’s wasteful and obnoxious as heck) you’d be the AH to change cars as much as you change shoes. 
Your wife is super unreasonable. She has. A working car, she had the choice. She’ll learn to work with her new car. But I’m sorry she can’t pick and chose like that. 
Does she not understand how the real work works and the value of money ?  
I’m sorry but this is flabbergasting.</t>
  </si>
  <si>
    <t>https://www.reddit.com/r/AmItheAsshole/comments/1awlk12/aita_for_telling_my_wife_to_be_happy_with_the_car/krimhu2/</t>
  </si>
  <si>
    <t>kring9w</t>
  </si>
  <si>
    <t>02-21-2024 22:12:31</t>
  </si>
  <si>
    <t>Green-Dragon-14</t>
  </si>
  <si>
    <t>Take the car off her for a couple of weeks &amp; tell her to use the buses. Let's she if she likes the car after that.</t>
  </si>
  <si>
    <t>https://www.reddit.com/r/AmItheAsshole/comments/1awlk12/aita_for_telling_my_wife_to_be_happy_with_the_car/kring9w/</t>
  </si>
  <si>
    <t>krioajn</t>
  </si>
  <si>
    <t>02-21-2024 22:17:15</t>
  </si>
  <si>
    <t>Zero_Fuchs_Given</t>
  </si>
  <si>
    <t>NTA. This is crazy. Did she not test drive the car before she bought it? </t>
  </si>
  <si>
    <t>https://www.reddit.com/r/AmItheAsshole/comments/1awlk12/aita_for_telling_my_wife_to_be_happy_with_the_car/krioajn/</t>
  </si>
  <si>
    <t>kriofsj</t>
  </si>
  <si>
    <t>02-21-2024 22:18:04</t>
  </si>
  <si>
    <t>NTA. Keep the cars and ditch the wife!</t>
  </si>
  <si>
    <t>https://www.reddit.com/r/AmItheAsshole/comments/1awlk12/aita_for_telling_my_wife_to_be_happy_with_the_car/kriofsj/</t>
  </si>
  <si>
    <t>krip3hs</t>
  </si>
  <si>
    <t>02-21-2024 22:21:44</t>
  </si>
  <si>
    <t>black_shells</t>
  </si>
  <si>
    <t>NTA. Tell your wife she can buy any car she wants. SHE can buy any car she wants.</t>
  </si>
  <si>
    <t>https://www.reddit.com/r/AmItheAsshole/comments/1awlk12/aita_for_telling_my_wife_to_be_happy_with_the_car/krip3hs/</t>
  </si>
  <si>
    <t>kriqtik</t>
  </si>
  <si>
    <t>02-21-2024 22:31:30</t>
  </si>
  <si>
    <t>useless_mf69</t>
  </si>
  <si>
    <t>NTA 
You said that your wife is sahm. I don't know how your financial situation is but if both of you are working then it makes sense if she's buying car with her own money. Buying and selling cars is  always a bad strategy. You will always lose huge amount of money.</t>
  </si>
  <si>
    <t>https://www.reddit.com/r/AmItheAsshole/comments/1awlk12/aita_for_telling_my_wife_to_be_happy_with_the_car/kriqtik/</t>
  </si>
  <si>
    <t>kriqw7p</t>
  </si>
  <si>
    <t>02-21-2024 22:31:56</t>
  </si>
  <si>
    <t>always-traveling</t>
  </si>
  <si>
    <t>NTA. Your wife is a lot.  She is stuck with the car she has and will have to learn how to make it work</t>
  </si>
  <si>
    <t>https://www.reddit.com/r/AmItheAsshole/comments/1awlk12/aita_for_telling_my_wife_to_be_happy_with_the_car/kriqw7p/</t>
  </si>
  <si>
    <t>kriqz7e</t>
  </si>
  <si>
    <t>02-21-2024 22:32:25</t>
  </si>
  <si>
    <t>Deerandgear</t>
  </si>
  <si>
    <t>NTA. She could manage a pickup but a Volvo estate is too big to manage? She is testing you.</t>
  </si>
  <si>
    <t>https://www.reddit.com/r/AmItheAsshole/comments/1awlk12/aita_for_telling_my_wife_to_be_happy_with_the_car/kriqz7e/</t>
  </si>
  <si>
    <t>krir2tk</t>
  </si>
  <si>
    <t>02-21-2024 22:33:00</t>
  </si>
  <si>
    <t>ibuytoomanybooks</t>
  </si>
  <si>
    <t>Nta. But, this isn't as easy as one would think. She doesn't have to be happy about it, so I guess that's where I can nitpick but I don't want to. Anyway, she needs to realize that cars are a big spend and she can't just exchange one for another willy nilly. 
I think, though, that if she's serious about her complaints, in that it's cumbersome to drive, it might be worth it to consider whether it'll impact her driving performance and therefore, safety of others in the car. 
Why does she feel it's cumbersome? How does it now differ from when she test drove it? Is the turning circle too large? Something else? Maybe she's not used to the shape/size/etc just yet?</t>
  </si>
  <si>
    <t>https://www.reddit.com/r/AmItheAsshole/comments/1awlk12/aita_for_telling_my_wife_to_be_happy_with_the_car/krir2tk/</t>
  </si>
  <si>
    <t>krisv6n</t>
  </si>
  <si>
    <t>02-21-2024 22:43:16</t>
  </si>
  <si>
    <t>Sunnothere</t>
  </si>
  <si>
    <t>Buy her a Lada Niva. 3 Gear Manual. It is perfect for her .</t>
  </si>
  <si>
    <t>https://www.reddit.com/r/AmItheAsshole/comments/1awlk12/aita_for_telling_my_wife_to_be_happy_with_the_car/krisv6n/</t>
  </si>
  <si>
    <t>krithbn</t>
  </si>
  <si>
    <t>02-21-2024 22:46:49</t>
  </si>
  <si>
    <t>Suitable-Cause5441</t>
  </si>
  <si>
    <t>NTA. As long as it helps her to move from point a to point b, thats good enough.</t>
  </si>
  <si>
    <t>https://www.reddit.com/r/AmItheAsshole/comments/1awlk12/aita_for_telling_my_wife_to_be_happy_with_the_car/krithbn/</t>
  </si>
  <si>
    <t>kritje5</t>
  </si>
  <si>
    <t>02-21-2024 22:47:09</t>
  </si>
  <si>
    <t>liz_thelizard</t>
  </si>
  <si>
    <t>NTA - a two car household is already a privilege for most. Even for people who are both working</t>
  </si>
  <si>
    <t>https://www.reddit.com/r/AmItheAsshole/comments/1awlk12/aita_for_telling_my_wife_to_be_happy_with_the_car/kritje5/</t>
  </si>
  <si>
    <t>kriueyv</t>
  </si>
  <si>
    <t>02-21-2024 22:52:12</t>
  </si>
  <si>
    <t>gogo-gadget69</t>
  </si>
  <si>
    <t>A car is functional unless you have enough money to make it a luxury. She can deal with it.</t>
  </si>
  <si>
    <t>https://www.reddit.com/r/AmItheAsshole/comments/1awlk12/aita_for_telling_my_wife_to_be_happy_with_the_car/kriueyv/</t>
  </si>
  <si>
    <t>kriul5f</t>
  </si>
  <si>
    <t>02-21-2024 22:53:13</t>
  </si>
  <si>
    <t>NTA you lose money every time you drive a car out of the forecourt. It's not like buying new underwear. She has gone through two replacements. She needs to suck it up.</t>
  </si>
  <si>
    <t>https://www.reddit.com/r/AmItheAsshole/comments/1awlk12/aita_for_telling_my_wife_to_be_happy_with_the_car/kriul5f/</t>
  </si>
  <si>
    <t>kriv8wt</t>
  </si>
  <si>
    <t>02-21-2024 22:57:07</t>
  </si>
  <si>
    <t>Significant_Put952</t>
  </si>
  <si>
    <t>Tell her to be happy and thankful for what she has. This reads of first world problems.</t>
  </si>
  <si>
    <t>https://www.reddit.com/r/AmItheAsshole/comments/1awlk12/aita_for_telling_my_wife_to_be_happy_with_the_car/kriv8wt/</t>
  </si>
  <si>
    <t>krivpis</t>
  </si>
  <si>
    <t>02-21-2024 22:59:50</t>
  </si>
  <si>
    <t>Mysterious-Wash-7282</t>
  </si>
  <si>
    <t>Sell the car and get her a push Bike. NTA.</t>
  </si>
  <si>
    <t>https://www.reddit.com/r/AmItheAsshole/comments/1awlk12/aita_for_telling_my_wife_to_be_happy_with_the_car/krivpis/</t>
  </si>
  <si>
    <t>kriwyik</t>
  </si>
  <si>
    <t>02-21-2024 23:07:24</t>
  </si>
  <si>
    <t>BreadMaker_42</t>
  </si>
  <si>
    <t>Nta. Sounds a bit like she wants to be a princess.</t>
  </si>
  <si>
    <t>https://www.reddit.com/r/AmItheAsshole/comments/1awlk12/aita_for_telling_my_wife_to_be_happy_with_the_car/kriwyik/</t>
  </si>
  <si>
    <t>krix2at</t>
  </si>
  <si>
    <t>02-21-2024 23:08:02</t>
  </si>
  <si>
    <t>junifersmomi</t>
  </si>
  <si>
    <t>nta 
my mom was in the same boat as your wife for about 10 years
wanted a big car for her sahm purposes but then felt awkward driving it...
it is what it is at that point tho sometimes its just about having a good attitude</t>
  </si>
  <si>
    <t>https://www.reddit.com/r/AmItheAsshole/comments/1awlk12/aita_for_telling_my_wife_to_be_happy_with_the_car/krix2at/</t>
  </si>
  <si>
    <t>krixvnl</t>
  </si>
  <si>
    <t>02-21-2024 23:12:59</t>
  </si>
  <si>
    <t>Helen_Magnus_</t>
  </si>
  <si>
    <t>NTA. The purpose of a car is to get you from A to B. It's not a cute handbag you swap out with every outfit.
She had 2 chances to choose the "right" car for her. Tell her to suck it up, be a grown up and drive the damn Volvo. Especially when she's not earning any of the money that pays for these cars.</t>
  </si>
  <si>
    <t>https://www.reddit.com/r/AmItheAsshole/comments/1awlk12/aita_for_telling_my_wife_to_be_happy_with_the_car/krixvnl/</t>
  </si>
  <si>
    <t>kriy9a8</t>
  </si>
  <si>
    <t>02-21-2024 23:15:17</t>
  </si>
  <si>
    <t>xavii117</t>
  </si>
  <si>
    <t>NTA, either your wife shuts up and accepts the car she has or she gets a job and squanders all her money on buying and selling cars willy-nilly</t>
  </si>
  <si>
    <t>https://www.reddit.com/r/AmItheAsshole/comments/1awlk12/aita_for_telling_my_wife_to_be_happy_with_the_car/kriy9a8/</t>
  </si>
  <si>
    <t>kriydmb</t>
  </si>
  <si>
    <t>02-21-2024 23:16:02</t>
  </si>
  <si>
    <t>BufferingJuffy</t>
  </si>
  <si>
    <t>I bought my car almost two years ago, and I hate it. Chose it myself, nobody to blame but me. I'm driving it, resentfully, for at least another year or two before I even consider replacing it.
Buying cars is hella expensive!
Your wife can learn to deal with the unsatisfactory car for a few years. 
NTA</t>
  </si>
  <si>
    <t>https://www.reddit.com/r/AmItheAsshole/comments/1awlk12/aita_for_telling_my_wife_to_be_happy_with_the_car/kriydmb/</t>
  </si>
  <si>
    <t>kriyn0u</t>
  </si>
  <si>
    <t>02-21-2024 23:17:38</t>
  </si>
  <si>
    <t>Rumble73</t>
  </si>
  <si>
    <t>NTA.</t>
  </si>
  <si>
    <t>https://www.reddit.com/r/AmItheAsshole/comments/1awlk12/aita_for_telling_my_wife_to_be_happy_with_the_car/kriyn0u/</t>
  </si>
  <si>
    <t>kriz57s</t>
  </si>
  <si>
    <t>02-21-2024 23:20:44</t>
  </si>
  <si>
    <t>Savingskitty</t>
  </si>
  <si>
    <t>NTA - I could never buy a car that I wasn’t 100% happy with.  I didn’t know you could just buy another one if you changed your mind - it’s such a big investment, and it loses so much value that I just can’t imagine thinking this is a thing.
Has your wife ever bought a car for herself?  It seems like she’s doing it through you and doesn’t feel like she’s responsible for the choice somehow. 
I’ll be honest, it’s an attitude I cannot imagine having about such a large purchase.  I bought a car without cruise control 12 years ago, and I’d like that plus some other features in my next car, but I am getting my full use out of it being fully paid for before I even think of buying a new car.</t>
  </si>
  <si>
    <t>https://www.reddit.com/r/AmItheAsshole/comments/1awlk12/aita_for_telling_my_wife_to_be_happy_with_the_car/kriz57s/</t>
  </si>
  <si>
    <t>krizngi</t>
  </si>
  <si>
    <t>02-21-2024 23:23:49</t>
  </si>
  <si>
    <t>Hot_Smell999</t>
  </si>
  <si>
    <t>NTA, your wife needs to grow up and learn to live with her decisions.</t>
  </si>
  <si>
    <t>https://www.reddit.com/r/AmItheAsshole/comments/1awlk12/aita_for_telling_my_wife_to_be_happy_with_the_car/krizngi/</t>
  </si>
  <si>
    <t>krizrc7</t>
  </si>
  <si>
    <t>02-21-2024 23:24:28</t>
  </si>
  <si>
    <t>Stoned_Writerchick</t>
  </si>
  <si>
    <t>NTA - She picked the car, what is to say she won't like the next one or the next one? She needs to deal with it. At the very least drive the thing for a few months and see if she actually doesn't like it or if she just needs to get used to it.</t>
  </si>
  <si>
    <t>https://www.reddit.com/r/AmItheAsshole/comments/1awlk12/aita_for_telling_my_wife_to_be_happy_with_the_car/krizrc7/</t>
  </si>
  <si>
    <t>kriztke</t>
  </si>
  <si>
    <t>02-21-2024 23:24:51</t>
  </si>
  <si>
    <t>Deep_Marsupial_1277</t>
  </si>
  <si>
    <t>NTA. Your wife’s new nickname should be goldilocks. She’s acting like cars grown on trees and don’t cost anything. What an incredible waste of money and time changing her mind multiple times on cars.</t>
  </si>
  <si>
    <t>https://www.reddit.com/r/AmItheAsshole/comments/1awlk12/aita_for_telling_my_wife_to_be_happy_with_the_car/kriztke/</t>
  </si>
  <si>
    <t>krj0ux7</t>
  </si>
  <si>
    <t>02-21-2024 23:31:15</t>
  </si>
  <si>
    <t>Buying a car is a commitment and not a small one.  Imagine buying a home and saying you don't like it a month later..  Yeah.  So, your wife needs to learn to grow up a little and realize she needs to more carefully consider her car choices.   I'm oddly a little concerned she'll wreck the car looking to get a new one?  Oh boy!! careful</t>
  </si>
  <si>
    <t>https://www.reddit.com/r/AmItheAsshole/comments/1awlk12/aita_for_telling_my_wife_to_be_happy_with_the_car/krj0ux7/</t>
  </si>
  <si>
    <t>krj0x5g</t>
  </si>
  <si>
    <t>02-21-2024 23:31:39</t>
  </si>
  <si>
    <t>shontsu</t>
  </si>
  <si>
    <t>Do people not test drive cars in the UK?</t>
  </si>
  <si>
    <t>https://www.reddit.com/r/AmItheAsshole/comments/1awlk12/aita_for_telling_my_wife_to_be_happy_with_the_car/krj0x5g/</t>
  </si>
  <si>
    <t>krj0zgo</t>
  </si>
  <si>
    <t>02-21-2024 23:32:03</t>
  </si>
  <si>
    <t>Ekim_Uhciar</t>
  </si>
  <si>
    <t>NTA 
Probably time for her to re-enter the workforce so she can afford to be more choosy.</t>
  </si>
  <si>
    <t>https://www.reddit.com/r/AmItheAsshole/comments/1awlk12/aita_for_telling_my_wife_to_be_happy_with_the_car/krj0zgo/</t>
  </si>
  <si>
    <t>krj110r</t>
  </si>
  <si>
    <t>02-21-2024 23:32:20</t>
  </si>
  <si>
    <t>actualchristmastree</t>
  </si>
  <si>
    <t>https://www.reddit.com/r/AmItheAsshole/comments/1awlk12/aita_for_telling_my_wife_to_be_happy_with_the_car/krj110r/</t>
  </si>
  <si>
    <t>krj1bul</t>
  </si>
  <si>
    <t>02-21-2024 23:34:13</t>
  </si>
  <si>
    <t>Swamp_Donkey_7</t>
  </si>
  <si>
    <t>NTA
What your wife is doing is a giant waste of money.  Most people don’t have the financial ability to go through three cars in a short span of time because they are picky and don’t like them. 
She’s been through more cars in the last few months than I have owned in the last 15 years.</t>
  </si>
  <si>
    <t>https://www.reddit.com/r/AmItheAsshole/comments/1awlk12/aita_for_telling_my_wife_to_be_happy_with_the_car/krj1bul/</t>
  </si>
  <si>
    <t>krj1trx</t>
  </si>
  <si>
    <t>02-21-2024 23:37:17</t>
  </si>
  <si>
    <t>Bulky_Bookkeeper8556</t>
  </si>
  <si>
    <t>NTA. She needs to give it time and she’ll get used to the new car. You can’t keep throwing money at cars every time she doesn’t like something.</t>
  </si>
  <si>
    <t>https://www.reddit.com/r/AmItheAsshole/comments/1awlk12/aita_for_telling_my_wife_to_be_happy_with_the_car/krj1trx/</t>
  </si>
  <si>
    <t>krj1yes</t>
  </si>
  <si>
    <t>02-21-2024 23:38:05</t>
  </si>
  <si>
    <t>digitalbromad69</t>
  </si>
  <si>
    <t>Tesla</t>
  </si>
  <si>
    <t>https://www.reddit.com/r/AmItheAsshole/comments/1awlk12/aita_for_telling_my_wife_to_be_happy_with_the_car/krj1yes/</t>
  </si>
  <si>
    <t>krj1z4j</t>
  </si>
  <si>
    <t>02-21-2024 23:38:13</t>
  </si>
  <si>
    <t>beigebutnotreally</t>
  </si>
  <si>
    <t>Man, such a first world problem!
But **NTA**. Happy driving.</t>
  </si>
  <si>
    <t>https://www.reddit.com/r/AmItheAsshole/comments/1awlk12/aita_for_telling_my_wife_to_be_happy_with_the_car/krj1z4j/</t>
  </si>
  <si>
    <t>krj2jej</t>
  </si>
  <si>
    <t>02-21-2024 23:41:46</t>
  </si>
  <si>
    <t>Yesh. That BS needs to stop. She picked, she chose. End of story.</t>
  </si>
  <si>
    <t>https://www.reddit.com/r/AmItheAsshole/comments/1awlk12/aita_for_telling_my_wife_to_be_happy_with_the_car/krj2jej/</t>
  </si>
  <si>
    <t>krj2v4r</t>
  </si>
  <si>
    <t>02-21-2024 23:43:48</t>
  </si>
  <si>
    <t>ThrowRAMomVsGF</t>
  </si>
  <si>
    <t>Wow, your wife is the AH here, you are definitely NTA. That said, for the future, perhaps you should look into leasing? I am the last person to ever suggest leasing to anyone, but this seems like a special case...</t>
  </si>
  <si>
    <t>https://www.reddit.com/r/AmItheAsshole/comments/1awlk12/aita_for_telling_my_wife_to_be_happy_with_the_car/krj2v4r/</t>
  </si>
  <si>
    <t>krj34ht</t>
  </si>
  <si>
    <t>02-21-2024 23:45:26</t>
  </si>
  <si>
    <t>Kairenne</t>
  </si>
  <si>
    <t>See how bad she needs a different car if she has to get a job.</t>
  </si>
  <si>
    <t>https://www.reddit.com/r/AmItheAsshole/comments/1awlk12/aita_for_telling_my_wife_to_be_happy_with_the_car/krj34ht/</t>
  </si>
  <si>
    <t>""</t>
  </si>
  <si>
    <t>krj3dqu</t>
  </si>
  <si>
    <t>02-21-2024 23:47:02</t>
  </si>
  <si>
    <t>ThatOkanaganGirl</t>
  </si>
  <si>
    <t>NTA. She's behaving like a spoiled brat.</t>
  </si>
  <si>
    <t>https://www.reddit.com/r/AmItheAsshole/comments/1awlk12/aita_for_telling_my_wife_to_be_happy_with_the_car/krj3dqu/</t>
  </si>
  <si>
    <t>krj3pwc</t>
  </si>
  <si>
    <t>02-21-2024 23:49:09</t>
  </si>
  <si>
    <t>do_you_know_de_whey</t>
  </si>
  <si>
    <t>NTA, your wife needs a hobby</t>
  </si>
  <si>
    <t>https://www.reddit.com/r/AmItheAsshole/comments/1awlk12/aita_for_telling_my_wife_to_be_happy_with_the_car/krj3pwc/</t>
  </si>
  <si>
    <t>krj3w4l</t>
  </si>
  <si>
    <t>02-21-2024 23:50:12</t>
  </si>
  <si>
    <t>Quick_Care_3306</t>
  </si>
  <si>
    <t>NTA.
Honestly,  she sounds spoiled, like a child who doesn't understand the big picture.
Is this part of some power demonstration to see how far  she can successfully push you?</t>
  </si>
  <si>
    <t>https://www.reddit.com/r/AmItheAsshole/comments/1awlk12/aita_for_telling_my_wife_to_be_happy_with_the_car/krj3w4l/</t>
  </si>
  <si>
    <t>krj42fp</t>
  </si>
  <si>
    <t>02-21-2024 23:51:16</t>
  </si>
  <si>
    <t>SquallkLeon</t>
  </si>
  <si>
    <t>NTA
Perhaps, if you're financially able to, you might compromise and tell her she can get a different car one last time. And this one will have to last her for at least 10 years before you even consider buying her another one. 
But if finances don't allow it, then that's that. She'll have to get used to the car or start walking/biking/taking public transit.</t>
  </si>
  <si>
    <t>https://www.reddit.com/r/AmItheAsshole/comments/1awlk12/aita_for_telling_my_wife_to_be_happy_with_the_car/krj42fp/</t>
  </si>
  <si>
    <t>krj4jo2</t>
  </si>
  <si>
    <t>02-21-2024 23:54:14</t>
  </si>
  <si>
    <t>Cannabis_CatSlave</t>
  </si>
  <si>
    <t>Do you guys just not test drive vehicles? 
NTA
Stay at home can enjoy having a car at all and if it isn't making her happy she can get a job that will pay for a replacement once she saves up some cash. 
Demanding another at this point makes her a spoiled AH IMO.</t>
  </si>
  <si>
    <t>https://www.reddit.com/r/AmItheAsshole/comments/1awlk12/aita_for_telling_my_wife_to_be_happy_with_the_car/krj4jo2/</t>
  </si>
  <si>
    <t>krj5bsy</t>
  </si>
  <si>
    <t>02-21-2024 23:59:10</t>
  </si>
  <si>
    <t>MidiReader</t>
  </si>
  <si>
    <t>NTA, trade in the wife next time, lol</t>
  </si>
  <si>
    <t>https://www.reddit.com/r/AmItheAsshole/comments/1awlk12/aita_for_telling_my_wife_to_be_happy_with_the_car/krj5bsy/</t>
  </si>
  <si>
    <t>krj5dnj</t>
  </si>
  <si>
    <t>02-21-2024 23:59:30</t>
  </si>
  <si>
    <t>yetzhragog</t>
  </si>
  <si>
    <t>First world problems amiright?!
Buyers remorse isn't really a thing in the car industry and there's usually no return policy.  Cars are bloody expensive and you're taking a loss with every exchange! Your partner has to face reality and realize that this is how it is.
NTA</t>
  </si>
  <si>
    <t>https://www.reddit.com/r/AmItheAsshole/comments/1awlk12/aita_for_telling_my_wife_to_be_happy_with_the_car/krj5dnj/</t>
  </si>
  <si>
    <t>krj5sqt</t>
  </si>
  <si>
    <t>02-22-2024 00:02:09</t>
  </si>
  <si>
    <t>Softbombsalad</t>
  </si>
  <si>
    <t>A V90 is my dream car. Tell her to give me a call and I'll swap it for my S60 lol</t>
  </si>
  <si>
    <t>https://www.reddit.com/r/AmItheAsshole/comments/1awlk12/aita_for_telling_my_wife_to_be_happy_with_the_car/krj5sqt/</t>
  </si>
  <si>
    <t>krj6r67</t>
  </si>
  <si>
    <t>02-22-2024 00:08:12</t>
  </si>
  <si>
    <t>TashiaNicole1</t>
  </si>
  <si>
    <t>NTA
She’s being insufferable and lacking accountability for her own choices. 23 going on 13.</t>
  </si>
  <si>
    <t>https://www.reddit.com/r/AmItheAsshole/comments/1awlk12/aita_for_telling_my_wife_to_be_happy_with_the_car/krj6r67/</t>
  </si>
  <si>
    <t>krj6u0b</t>
  </si>
  <si>
    <t>02-22-2024 00:08:41</t>
  </si>
  <si>
    <t>purplehippobitches</t>
  </si>
  <si>
    <t>Obviously NTA</t>
  </si>
  <si>
    <t>https://www.reddit.com/r/AmItheAsshole/comments/1awlk12/aita_for_telling_my_wife_to_be_happy_with_the_car/krj6u0b/</t>
  </si>
  <si>
    <t>krj6v3d</t>
  </si>
  <si>
    <t>02-22-2024 00:08:52</t>
  </si>
  <si>
    <t>schwifty0529</t>
  </si>
  <si>
    <t>NTA I bought my wife a car, she didn’t come for the test drive or to even look at it and told me “if you like it I’ll figure it out” she’s not a fan of it but deals with it and is stuck with it until 2030. Bought myself a new to me vehicle and offered it to her and she didn’t want it either, so sucks to be you sweetheart deal with what I bought you.</t>
  </si>
  <si>
    <t>https://www.reddit.com/r/AmItheAsshole/comments/1awlk12/aita_for_telling_my_wife_to_be_happy_with_the_car/krj6v3d/</t>
  </si>
  <si>
    <t>krj9bd1</t>
  </si>
  <si>
    <t>02-22-2024 00:24:20</t>
  </si>
  <si>
    <t>bettyboo5</t>
  </si>
  <si>
    <t>She should be lucky with what she's got. 2nd hand car prices are crazy in the uk. I can't afford to change mine now. I'm driving 17 year old peugoet estate, MOT next month finger crossed it passes. 
Op your wife's is acting like a spolit child. She needs to do more research when she picks her next one in the distance future. You've been more than generous</t>
  </si>
  <si>
    <t>https://www.reddit.com/r/AmItheAsshole/comments/1awlk12/aita_for_telling_my_wife_to_be_happy_with_the_car/krj9bd1/</t>
  </si>
  <si>
    <t>krj9nnb</t>
  </si>
  <si>
    <t>02-22-2024 00:26:27</t>
  </si>
  <si>
    <t>InternationalCount23</t>
  </si>
  <si>
    <t>NTA, she needs to grow up a bit and learn the value of money. It sounds like she may have been spoilt as a kid and got her own way a lot of the time.
Good luck mate, I don't envy you.</t>
  </si>
  <si>
    <t>https://www.reddit.com/r/AmItheAsshole/comments/1awlk12/aita_for_telling_my_wife_to_be_happy_with_the_car/krj9nnb/</t>
  </si>
  <si>
    <t>krj9pvm</t>
  </si>
  <si>
    <t>02-22-2024 00:26:51</t>
  </si>
  <si>
    <t>p0w2y6r3</t>
  </si>
  <si>
    <t>NTA. As a car guy, if she's not happy with a Volvo, I'm not sure what would make her happy.</t>
  </si>
  <si>
    <t>https://www.reddit.com/r/AmItheAsshole/comments/1awlk12/aita_for_telling_my_wife_to_be_happy_with_the_car/krj9pvm/</t>
  </si>
  <si>
    <t>krj9sbb</t>
  </si>
  <si>
    <t>02-22-2024 00:27:17</t>
  </si>
  <si>
    <t>Boogalito</t>
  </si>
  <si>
    <t>Don't give up the Volvo. Not only are they the safest cars on the planet but they last forever and need regular maintenance but they rarely have any big issues. Extremely reliable cars.</t>
  </si>
  <si>
    <t>https://www.reddit.com/r/AmItheAsshole/comments/1awlk12/aita_for_telling_my_wife_to_be_happy_with_the_car/krj9sbb/</t>
  </si>
  <si>
    <t>krjap2s</t>
  </si>
  <si>
    <t>02-22-2024 00:33:00</t>
  </si>
  <si>
    <t>Such_Attorney_5654</t>
  </si>
  <si>
    <t>NTA, but maybe you could offer to allow her to make an exchange if, and only if, she finds a buyer at the same price you paid, identifies a car that costs an equivocal amt or less, and she is responsible for the work involved in the process herself.  </t>
  </si>
  <si>
    <t>https://www.reddit.com/r/AmItheAsshole/comments/1awlk12/aita_for_telling_my_wife_to_be_happy_with_the_car/krjap2s/</t>
  </si>
  <si>
    <t>krjbrlw</t>
  </si>
  <si>
    <t>02-22-2024 00:39:37</t>
  </si>
  <si>
    <t>I’m in the US….does the UK not have “test drives” like we do here? Did your wife marry you without going on any dates?</t>
  </si>
  <si>
    <t>https://www.reddit.com/r/AmItheAsshole/comments/1awlk12/aita_for_telling_my_wife_to_be_happy_with_the_car/krjbrlw/</t>
  </si>
  <si>
    <t>krjc4ua</t>
  </si>
  <si>
    <t>02-22-2024 00:42:00</t>
  </si>
  <si>
    <t>trigger-boy1017</t>
  </si>
  <si>
    <t>This is a huge red flg btw. Op wife not happy with not only one but two cars she isnt financing and at this young of an age.</t>
  </si>
  <si>
    <t>https://www.reddit.com/r/AmItheAsshole/comments/1awlk12/aita_for_telling_my_wife_to_be_happy_with_the_car/krjc4ua/</t>
  </si>
  <si>
    <t>krjcpt8</t>
  </si>
  <si>
    <t>02-22-2024 00:45:40</t>
  </si>
  <si>
    <t>Stealthy-J</t>
  </si>
  <si>
    <t>NTA. Maybe she doesn't understand this if she's been a SAHM her entire adult life, but when you trade a car in, the value depreciates from when you first bought it. It's a huge waste of money to keep returning cars, not to mention it's another weekend you could've spent relaxing instead of going to dealerships.</t>
  </si>
  <si>
    <t>https://www.reddit.com/r/AmItheAsshole/comments/1awlk12/aita_for_telling_my_wife_to_be_happy_with_the_car/krjcpt8/</t>
  </si>
  <si>
    <t>krjdqcy</t>
  </si>
  <si>
    <t>02-22-2024 00:51:57</t>
  </si>
  <si>
    <t>AssociateGood9653</t>
  </si>
  <si>
    <t>She could get a side hustle, part time job while the kids are at school. Either way ask her to please wait at least a year.</t>
  </si>
  <si>
    <t>https://www.reddit.com/r/AmItheAsshole/comments/1awlk12/aita_for_telling_my_wife_to_be_happy_with_the_car/krjdqcy/</t>
  </si>
  <si>
    <t>krje7qu</t>
  </si>
  <si>
    <t>02-22-2024 00:54:56</t>
  </si>
  <si>
    <t>Wedgetails</t>
  </si>
  <si>
    <t>Tell her to get a job and save up. Stupid waste of money. A car is not a pair of shoes.</t>
  </si>
  <si>
    <t>https://www.reddit.com/r/AmItheAsshole/comments/1awlk12/aita_for_telling_my_wife_to_be_happy_with_the_car/krje7qu/</t>
  </si>
  <si>
    <t>krjeccz</t>
  </si>
  <si>
    <t>02-22-2024 00:55:43</t>
  </si>
  <si>
    <t>And also tell her to stop bitching about it and get a real problem.</t>
  </si>
  <si>
    <t>https://www.reddit.com/r/AmItheAsshole/comments/1awlk12/aita_for_telling_my_wife_to_be_happy_with_the_car/krjeccz/</t>
  </si>
  <si>
    <t>krjeuzd</t>
  </si>
  <si>
    <t>02-22-2024 00:58:56</t>
  </si>
  <si>
    <t>ramboton</t>
  </si>
  <si>
    <t>NTA, choose  a car and stick with it until the loan is paid off, that is what I tell my wife. She is also not happy because she has an Altima, but wants a small SUV because she does craft shows. Well she hardly makes any money at craft shows and it really does not justify trading in her good car for a new one, and losing money in the process, by trading in before it is paid off.</t>
  </si>
  <si>
    <t>https://www.reddit.com/r/AmItheAsshole/comments/1awlk12/aita_for_telling_my_wife_to_be_happy_with_the_car/krjeuzd/</t>
  </si>
  <si>
    <t>krjevha</t>
  </si>
  <si>
    <t>02-22-2024 00:59:02</t>
  </si>
  <si>
    <t>jezhayes</t>
  </si>
  <si>
    <t>NTA very unlikely she'll be happy with the next one either. and it's total BS that a V90 is too large if she's come from a L200</t>
  </si>
  <si>
    <t>https://www.reddit.com/r/AmItheAsshole/comments/1awlk12/aita_for_telling_my_wife_to_be_happy_with_the_car/krjevha/</t>
  </si>
  <si>
    <t>krjf7h8</t>
  </si>
  <si>
    <t>02-22-2024 01:01:06</t>
  </si>
  <si>
    <t>KitchenDismal9258</t>
  </si>
  <si>
    <t>NTA
Does your wife have this issue in other areas of her life?  Is she always this indecisive... or rather makes a decision and then decides it's not right.
She reminds me of my daughter and her car.  When hers got written off (not her fault and a damn shame as it was a great car) I deliberately stayed out of the new car decision and left it up to her.  I got a text from her saying that she had found her car and it's the one.... so she got it.
Well she won't stop complaining about it.  Too slow, uses too much fuel... nope I'm not buying her another car... she can save up for a new one if she's that desperate (and when I say new, I mean new to her, not a brand new car).</t>
  </si>
  <si>
    <t>https://www.reddit.com/r/AmItheAsshole/comments/1awlk12/aita_for_telling_my_wife_to_be_happy_with_the_car/krjf7h8/</t>
  </si>
  <si>
    <t>krjgl34</t>
  </si>
  <si>
    <t>02-22-2024 01:09:43</t>
  </si>
  <si>
    <t>Postingatthismoment</t>
  </si>
  <si>
    <t>Nta.  This is hit the point of being ridiculous.  She needs to suck it up for a few years and stop wasting money being indecisive.</t>
  </si>
  <si>
    <t>https://www.reddit.com/r/AmItheAsshole/comments/1awlk12/aita_for_telling_my_wife_to_be_happy_with_the_car/krjgl34/</t>
  </si>
  <si>
    <t>krjhoqd</t>
  </si>
  <si>
    <t>02-22-2024 01:16:37</t>
  </si>
  <si>
    <t>clevernamesarehard</t>
  </si>
  <si>
    <t>I cant afford a car for myself and i work 40 hours a week. She doesn’t work and you have enough income for her to choose between almost new vehicles. She works hard as a SAHM but I feel she should be happy having a newer, reliable vehicle that sounds practical for y’alls needs and lifestyle.</t>
  </si>
  <si>
    <t>https://www.reddit.com/r/AmItheAsshole/comments/1awlk12/aita_for_telling_my_wife_to_be_happy_with_the_car/krjhoqd/</t>
  </si>
  <si>
    <t>krjjuwy</t>
  </si>
  <si>
    <t>02-22-2024 01:30:13</t>
  </si>
  <si>
    <t>laynerj</t>
  </si>
  <si>
    <t>My Dude, NTAH. Tell your princess to live with it.</t>
  </si>
  <si>
    <t>https://www.reddit.com/r/AmItheAsshole/comments/1awlk12/aita_for_telling_my_wife_to_be_happy_with_the_car/krjjuwy/</t>
  </si>
  <si>
    <t>krjk74x</t>
  </si>
  <si>
    <t>02-22-2024 01:32:23</t>
  </si>
  <si>
    <t>Mission_Progress_674</t>
  </si>
  <si>
    <t>That's what test drives are for, isn't it? 
When, after you bought it, did it grow to be too big for her if it was just the right size when she took a test drive?
NTA</t>
  </si>
  <si>
    <t>https://www.reddit.com/r/AmItheAsshole/comments/1awlk12/aita_for_telling_my_wife_to_be_happy_with_the_car/krjk74x/</t>
  </si>
  <si>
    <t>krjm08p</t>
  </si>
  <si>
    <t>02-22-2024 01:43:43</t>
  </si>
  <si>
    <t>Citizen_Kano</t>
  </si>
  <si>
    <t>https://www.reddit.com/r/AmItheAsshole/comments/1awlk12/aita_for_telling_my_wife_to_be_happy_with_the_car/krjm08p/</t>
  </si>
  <si>
    <t>krjrljw</t>
  </si>
  <si>
    <t>02-22-2024 02:19:33</t>
  </si>
  <si>
    <t>NTA. Your situation reminds me of Goldilocks: she wants a car that is not too big, not too small, not manual transmission: one that is juuuust right.
You are right in pointing out that repeatedly switching cars on a whim is a waste of money and time. Remind your wife that a car is merely a way to get from one place to another in relative safety and comfort.
And the car switching is draining money that could be saved for the children's futures, for emergencies, or for a family vacation.
It's just a car.</t>
  </si>
  <si>
    <t>https://www.reddit.com/r/AmItheAsshole/comments/1awlk12/aita_for_telling_my_wife_to_be_happy_with_the_car/krjrljw/</t>
  </si>
  <si>
    <t>krjsa6e</t>
  </si>
  <si>
    <t>02-22-2024 02:24:00</t>
  </si>
  <si>
    <t>Retsameniw13</t>
  </si>
  <si>
    <t>NTA. She is feeling pretty entitled.</t>
  </si>
  <si>
    <t>https://www.reddit.com/r/AmItheAsshole/comments/1awlk12/aita_for_telling_my_wife_to_be_happy_with_the_car/krjsa6e/</t>
  </si>
  <si>
    <t>krjsy0c</t>
  </si>
  <si>
    <t>02-22-2024 02:28:22</t>
  </si>
  <si>
    <t>earthly_marsian</t>
  </si>
  <si>
    <t>My friend here has a 1st world problem….
most of the folks I know don’t have a car… not even an old unreliable thingy. At most, got an old bicycle.</t>
  </si>
  <si>
    <t>https://www.reddit.com/r/AmItheAsshole/comments/1awlk12/aita_for_telling_my_wife_to_be_happy_with_the_car/krjsy0c/</t>
  </si>
  <si>
    <t>krjus2u</t>
  </si>
  <si>
    <t>02-22-2024 02:40:19</t>
  </si>
  <si>
    <t>Odd-Outcome450</t>
  </si>
  <si>
    <t>She’s an idiot for constantly wanting a different car. This type of behavior is why people don’t have money</t>
  </si>
  <si>
    <t>https://www.reddit.com/r/AmItheAsshole/comments/1awlk12/aita_for_telling_my_wife_to_be_happy_with_the_car/krjus2u/</t>
  </si>
  <si>
    <t>krjxw5l</t>
  </si>
  <si>
    <t>02-22-2024 03:01:00</t>
  </si>
  <si>
    <t>Tyrael74656</t>
  </si>
  <si>
    <t>She needs to stop shiny object syndrome and pick one. If she doesn't like it, live with the consequences. She can get a job, and pay for whichever car she wants if she spends her own money after contributing to house bills</t>
  </si>
  <si>
    <t>https://www.reddit.com/r/AmItheAsshole/comments/1awlk12/aita_for_telling_my_wife_to_be_happy_with_the_car/krjxw5l/</t>
  </si>
  <si>
    <t>krk2kju</t>
  </si>
  <si>
    <t>02-22-2024 03:32:42</t>
  </si>
  <si>
    <t>NTA, perhaps she doesn't understand the financial aspect. I'm only saying this because when I was married, I was in charge of our finances. Budgeting, filing taxes, paying bills and mortgage. My ex husband was ridiculous with money and spent it like a teenager with daddy's credit card. I tried to explain why he couldn't just rip $200 every payday out of our account but since he was the only one with a full-time job outside the home, he ignored me. Explaining the financial downside of changing cars like clothing might help her see why it's not a good idea.</t>
  </si>
  <si>
    <t>https://www.reddit.com/r/AmItheAsshole/comments/1awlk12/aita_for_telling_my_wife_to_be_happy_with_the_car/krk2kju/</t>
  </si>
  <si>
    <t>krk4zi3</t>
  </si>
  <si>
    <t>02-22-2024 03:49:49</t>
  </si>
  <si>
    <t>2ndSnack</t>
  </si>
  <si>
    <t>NTA. Your wife is petulant and ignorant of how much work it costs to make money. You can't just trade in cars like shoes. Depreciation from a single drive off the lot. She's been taking a hell of a lot for granted. Someone needs to be humbled and enroll in charm school. Such bratty behavior.</t>
  </si>
  <si>
    <t>https://www.reddit.com/r/AmItheAsshole/comments/1awlk12/aita_for_telling_my_wife_to_be_happy_with_the_car/krk4zi3/</t>
  </si>
  <si>
    <t>krk6kcj</t>
  </si>
  <si>
    <t>02-22-2024 04:01:14</t>
  </si>
  <si>
    <t>swimchickmle</t>
  </si>
  <si>
    <t>I love huge vehicles. I had a Yukon XL for 6 years that I loved. Sure, it took a bit to get used to the boat, but that is what practice is for. And it carried everything!</t>
  </si>
  <si>
    <t>https://www.reddit.com/r/AmItheAsshole/comments/1awlk12/aita_for_telling_my_wife_to_be_happy_with_the_car/krk6kcj/</t>
  </si>
  <si>
    <t>krk78wf</t>
  </si>
  <si>
    <t>02-22-2024 04:06:11</t>
  </si>
  <si>
    <t>jquest303</t>
  </si>
  <si>
    <t>Tell your wife to suck it up and get used to the car she said she liked. NTA</t>
  </si>
  <si>
    <t>https://www.reddit.com/r/AmItheAsshole/comments/1awlk12/aita_for_telling_my_wife_to_be_happy_with_the_car/krk78wf/</t>
  </si>
  <si>
    <t>krk9788</t>
  </si>
  <si>
    <t>02-22-2024 04:20:57</t>
  </si>
  <si>
    <t>questionably_edible</t>
  </si>
  <si>
    <t>She doesn’t like it because she’s having to get used to it. Tell her that you’ll consider it in a year. That’ll give her plenty of time to get used to the car and she might actually be happy with it by then. NTA.
You might also suggest to her that if she can come up with the funds on her own to exchange to a different vehicle, that you won’t stop her. But since it’s very expensive to swap cars in and out like she wants to, you need to wait a year before you can financially feasibly reason to do so.</t>
  </si>
  <si>
    <t>https://www.reddit.com/r/AmItheAsshole/comments/1awlk12/aita_for_telling_my_wife_to_be_happy_with_the_car/krk9788/</t>
  </si>
  <si>
    <t>krkb25y</t>
  </si>
  <si>
    <t>02-22-2024 04:35:26</t>
  </si>
  <si>
    <t>lookwhoshere0</t>
  </si>
  <si>
    <t>Keep the car. Get rid of the driver 😂😂
NTA obviously.</t>
  </si>
  <si>
    <t>https://www.reddit.com/r/AmItheAsshole/comments/1awlk12/aita_for_telling_my_wife_to_be_happy_with_the_car/krkb25y/</t>
  </si>
  <si>
    <t>krkdmad</t>
  </si>
  <si>
    <t>02-22-2024 04:56:13</t>
  </si>
  <si>
    <t>Wonderful-Coyote6750</t>
  </si>
  <si>
    <t>NTA not to mention Volvos are the safest car on the road for your family. I love Volvo. I'm on my second and can't say enough good things.  The only thing I would do is mayne try and trade the v90 for a smaller Volvo but nothing else. If you are in Pennsylvania or close. I'm guessing you're not by your vernacular.  But I have a great used Volvo guy.</t>
  </si>
  <si>
    <t>https://www.reddit.com/r/AmItheAsshole/comments/1awlk12/aita_for_telling_my_wife_to_be_happy_with_the_car/krkdmad/</t>
  </si>
  <si>
    <t>krkekfl</t>
  </si>
  <si>
    <t>02-22-2024 05:04:11</t>
  </si>
  <si>
    <t>PrincessBubblebath</t>
  </si>
  <si>
    <t>NTA. Next time she buys a car have her make a list of everything she needs from it and why she doesn’t like in the cars she nixed. It sounds like she wasn’t really doing a thorough test drive beyond listening for weird sounds. If she hates how it turns that should be something she tests. If she hates opening the boot with an arm full of shopping she should give that a go. You get used to cars and changing them is expensive. Get her to do a bit more research before buying a new one in the future.</t>
  </si>
  <si>
    <t>https://www.reddit.com/r/AmItheAsshole/comments/1awlk12/aita_for_telling_my_wife_to_be_happy_with_the_car/krkekfl/</t>
  </si>
  <si>
    <t>krkeqpe</t>
  </si>
  <si>
    <t>02-22-2024 05:05:39</t>
  </si>
  <si>
    <t>14042014</t>
  </si>
  <si>
    <t>NTA. Does your wife have any financial understanding?</t>
  </si>
  <si>
    <t>https://www.reddit.com/r/AmItheAsshole/comments/1awlk12/aita_for_telling_my_wife_to_be_happy_with_the_car/krkeqpe/</t>
  </si>
  <si>
    <t>krkgp5i</t>
  </si>
  <si>
    <t>02-22-2024 05:22:42</t>
  </si>
  <si>
    <t>NigelKenway</t>
  </si>
  <si>
    <t>NTA. Is she wants a new car, cut her allowance accordingly</t>
  </si>
  <si>
    <t>https://www.reddit.com/r/AmItheAsshole/comments/1awlk12/aita_for_telling_my_wife_to_be_happy_with_the_car/krkgp5i/</t>
  </si>
  <si>
    <t>krkgvp6</t>
  </si>
  <si>
    <t>02-22-2024 05:24:17</t>
  </si>
  <si>
    <t>awildmanappears</t>
  </si>
  <si>
    <t>NTA
The perfect car doesn't exist, at least not on a budget. You get one that meets your primary needs and learn to tolerate the foibles. 
Tell her if she can come up with the money to cover the expenses of getting a new one, she can have it.</t>
  </si>
  <si>
    <t>https://www.reddit.com/r/AmItheAsshole/comments/1awlk12/aita_for_telling_my_wife_to_be_happy_with_the_car/krkgvp6/</t>
  </si>
  <si>
    <t>krkn311</t>
  </si>
  <si>
    <t>02-22-2024 06:22:24</t>
  </si>
  <si>
    <t>WinEquivalent4069</t>
  </si>
  <si>
    <t>NTA. You gave her your car after giving her the option to buy a car. Then after she drove the Hyundai for a few weeks she decided that wasn't for her so then you purchased her another vehicle. She doesn't get a 3rd pick just because she wasn't happy with her 1st 2 picks. Cars aren't cheap. She's just going to have to live with her expensive choice for a few years until that loan is paid off.</t>
  </si>
  <si>
    <t>https://www.reddit.com/r/AmItheAsshole/comments/1awlk12/aita_for_telling_my_wife_to_be_happy_with_the_car/krkn311/</t>
  </si>
  <si>
    <t>krkqfs2</t>
  </si>
  <si>
    <t>02-22-2024 06:57:07</t>
  </si>
  <si>
    <t>aetherr666</t>
  </si>
  <si>
    <t>NTA - being a spoilt and picky brat is easy when its not your money.</t>
  </si>
  <si>
    <t>https://www.reddit.com/r/AmItheAsshole/comments/1awlk12/aita_for_telling_my_wife_to_be_happy_with_the_car/krkqfs2/</t>
  </si>
  <si>
    <t>krkqgdb</t>
  </si>
  <si>
    <t>02-22-2024 06:57:18</t>
  </si>
  <si>
    <t>Emergency-Permit0</t>
  </si>
  <si>
    <t>Nta...better than walking</t>
  </si>
  <si>
    <t>https://www.reddit.com/r/AmItheAsshole/comments/1awlk12/aita_for_telling_my_wife_to_be_happy_with_the_car/krkqgdb/</t>
  </si>
  <si>
    <t>krkr6i0</t>
  </si>
  <si>
    <t>02-22-2024 07:05:08</t>
  </si>
  <si>
    <t>another_online_idiot</t>
  </si>
  <si>
    <t>NTA. For flip sake you have to ask if she'll ever be happy with a vehicle.</t>
  </si>
  <si>
    <t>https://www.reddit.com/r/AmItheAsshole/comments/1awlk12/aita_for_telling_my_wife_to_be_happy_with_the_car/krkr6i0/</t>
  </si>
  <si>
    <t>krkvd28</t>
  </si>
  <si>
    <t>02-22-2024 07:52:35</t>
  </si>
  <si>
    <t>WileEPyote</t>
  </si>
  <si>
    <t>NTA. You lose money every time you trade a car in. Tell her if she wants a different car, she can pay for it with her own money.</t>
  </si>
  <si>
    <t>https://www.reddit.com/r/AmItheAsshole/comments/1awlk12/aita_for_telling_my_wife_to_be_happy_with_the_car/krkvd28/</t>
  </si>
  <si>
    <t>krkwtx2</t>
  </si>
  <si>
    <t>02-22-2024 08:09:46</t>
  </si>
  <si>
    <t>livelife3574</t>
  </si>
  <si>
    <t>NTA. This is weaponized incompetence.</t>
  </si>
  <si>
    <t>https://www.reddit.com/r/AmItheAsshole/comments/1awlk12/aita_for_telling_my_wife_to_be_happy_with_the_car/krkwtx2/</t>
  </si>
  <si>
    <t>krkz1dk</t>
  </si>
  <si>
    <t>02-22-2024 08:36:16</t>
  </si>
  <si>
    <t>LauraPringlesWilder</t>
  </si>
  <si>
    <t>So the L200 seems to sit higher… why not just trade cars with her and see if she likes sitting taller to make the car feel less large? I drive an xc90 and you couldn’t pay me to drive a v90 with small children, it’s so difficult to unbuckle them in a lower vehicle.</t>
  </si>
  <si>
    <t>https://www.reddit.com/r/AmItheAsshole/comments/1awlk12/aita_for_telling_my_wife_to_be_happy_with_the_car/krkz1dk/</t>
  </si>
  <si>
    <t>krl3kjc</t>
  </si>
  <si>
    <t>02-22-2024 09:32:19</t>
  </si>
  <si>
    <t>No-Bath-5129</t>
  </si>
  <si>
    <t>NTA. Stop giving her a choice. She doesn't work and you can't keep taking a bath on cars because your wife can't make up her fucking mind. Really should have gotten a minivan in the first place. Or a Honda, Toyota, or Madza SUV.</t>
  </si>
  <si>
    <t>https://www.reddit.com/r/AmItheAsshole/comments/1awlk12/aita_for_telling_my_wife_to_be_happy_with_the_car/krl3kjc/</t>
  </si>
  <si>
    <t>krl3rdp</t>
  </si>
  <si>
    <t>02-22-2024 09:34:40</t>
  </si>
  <si>
    <t>thenord321</t>
  </si>
  <si>
    <t>Nta it's easy to find something negative to say about something new. Tell her to focus on the positives.</t>
  </si>
  <si>
    <t>https://www.reddit.com/r/AmItheAsshole/comments/1awlk12/aita_for_telling_my_wife_to_be_happy_with_the_car/krl3rdp/</t>
  </si>
  <si>
    <t>krl58wp</t>
  </si>
  <si>
    <t>02-22-2024 09:53:04</t>
  </si>
  <si>
    <t>dekage55</t>
  </si>
  <si>
    <t>Okay, taking a giant leap but…is there anything else going on with her?
Is she stressed about the kids?  Doesn’t like being a SAHM anymore or feels unappreciated (rightly or wrongly) as the SAHM?  Does she have anything physical bothering her?
Just feels like she’s projecting any/all her issues onto this car situation.  Again, big leap on my part but maybe just a “touchbase” conversation, during a calm time, would give her the opportunity to discuss any other potential issues.</t>
  </si>
  <si>
    <t>https://www.reddit.com/r/AmItheAsshole/comments/1awlk12/aita_for_telling_my_wife_to_be_happy_with_the_car/krl58wp/</t>
  </si>
  <si>
    <t>krl59r0</t>
  </si>
  <si>
    <t>02-22-2024 09:53:22</t>
  </si>
  <si>
    <t>twittermob</t>
  </si>
  <si>
    <t>NTA - you're going to be losing a fortune if she carries on like this, for the sake of harmony in the household give her one last chance, whatever car you get you have to stick with if you like it or not.  Or you could just stick to your guns and tell her tough depends if you ever want to have sex again.</t>
  </si>
  <si>
    <t>https://www.reddit.com/r/AmItheAsshole/comments/1awlk12/aita_for_telling_my_wife_to_be_happy_with_the_car/krl59r0/</t>
  </si>
  <si>
    <t>krl5a6p</t>
  </si>
  <si>
    <t>02-22-2024 09:53:32</t>
  </si>
  <si>
    <t>GrungeViBritannia</t>
  </si>
  <si>
    <t>NTA. IMHO, your wife wants a new car (at all costs), period. She might be frustrated for not being able to purchase it for herself, but I think that's another topic for you and her to discuss, not for reddit to pry on.</t>
  </si>
  <si>
    <t>https://www.reddit.com/r/AmItheAsshole/comments/1awlk12/aita_for_telling_my_wife_to_be_happy_with_the_car/krl5a6p/</t>
  </si>
  <si>
    <t>krl5daa</t>
  </si>
  <si>
    <t>02-22-2024 09:54:34</t>
  </si>
  <si>
    <t>VeryMuchDutch102</t>
  </si>
  <si>
    <t>Volvo V90 is an amazing car...
Quite sure she'll be disappointed with any other car after this. 
NTA... But I hope she learns from this</t>
  </si>
  <si>
    <t>https://www.reddit.com/r/AmItheAsshole/comments/1awlk12/aita_for_telling_my_wife_to_be_happy_with_the_car/krl5daa/</t>
  </si>
  <si>
    <t>krl67nb</t>
  </si>
  <si>
    <t>02-22-2024 10:04:53</t>
  </si>
  <si>
    <t>Sloeberjong</t>
  </si>
  <si>
    <t>Imagine nog being happy with a Volvo V90…ugh. Switching cars is ridiculously expensive so I’d say it’s fair to not agree. The V90 is an excellent car, so she’ll just “have to manage”. If only I could manage in such a vehicle. She’s acting quite entitled. 
NTA</t>
  </si>
  <si>
    <t>https://www.reddit.com/r/AmItheAsshole/comments/1awlk12/aita_for_telling_my_wife_to_be_happy_with_the_car/krl67nb/</t>
  </si>
  <si>
    <t>krl7rm2</t>
  </si>
  <si>
    <t>02-22-2024 10:23:28</t>
  </si>
  <si>
    <t>p3ngwin</t>
  </si>
  <si>
    <t>She had **TWO** chances to find something that works for her, you guys aren't made of money, just because she's a Goldilocks pickky asshole doesn't mean you have to make her "wants" a priority over everything else in perpetuity.  
You guys have plenty other priorities that need to be satisfied as a family, life goes on, she needs to learn to cope with her decisions. 
She doesn't get to have infinite do-overs to satisfy her just because she's a child who doesn't know what she wants.
NTA.</t>
  </si>
  <si>
    <t>https://www.reddit.com/r/AmItheAsshole/comments/1awlk12/aita_for_telling_my_wife_to_be_happy_with_the_car/krl7rm2/</t>
  </si>
  <si>
    <t>krlcg1a</t>
  </si>
  <si>
    <t>02-22-2024 11:16:41</t>
  </si>
  <si>
    <t>Regularguy972</t>
  </si>
  <si>
    <t>Learn from this experience and next time let her rent a car and drive for 1-2 days with all possible scenarios. 
But for this time show her how much money they will be  wasting if they change the car and what things to cut on to compensate this , like no vacation this year, no new cloths for sometime, etc. 
good luck.</t>
  </si>
  <si>
    <t>https://www.reddit.com/r/AmItheAsshole/comments/1awlk12/aita_for_telling_my_wife_to_be_happy_with_the_car/krlcg1a/</t>
  </si>
  <si>
    <t>krld39d</t>
  </si>
  <si>
    <t>02-22-2024 11:23:33</t>
  </si>
  <si>
    <t>Numerous-Paint4123</t>
  </si>
  <si>
    <t>Sound's like you're not going to win here, i would just say sort your own car out then and you can pay for it haha.</t>
  </si>
  <si>
    <t>https://www.reddit.com/r/AmItheAsshole/comments/1awlk12/aita_for_telling_my_wife_to_be_happy_with_the_car/krld39d/</t>
  </si>
  <si>
    <t>krld4a2</t>
  </si>
  <si>
    <t>02-22-2024 11:23:51</t>
  </si>
  <si>
    <t>We need a car as my Honda civic is 14 years old and slipped in ice. Insurance covered the fender and tire replacement but after sometime the axel started to give me trouble so we decided to buy a new car. We test drove Tesla model Y . This car is awesome but we gave it a second thought as why we need a new car and decided to look for car under 30k. 
As someone said owning a car is an expensive things as value decreases in about 99% time. So talk to her in terms of how much money will be lost with this process and how can you recover it. Do this on paper so she can see it. It is also possible that she might be influenced by relatives or friends</t>
  </si>
  <si>
    <t>https://www.reddit.com/r/AmItheAsshole/comments/1awlk12/aita_for_telling_my_wife_to_be_happy_with_the_car/krld4a2/</t>
  </si>
  <si>
    <t>krlleb3</t>
  </si>
  <si>
    <t>02-22-2024 12:41:39</t>
  </si>
  <si>
    <t>Nta</t>
  </si>
  <si>
    <t>https://www.reddit.com/r/AmItheAsshole/comments/1awlk12/aita_for_telling_my_wife_to_be_happy_with_the_car/krlleb3/</t>
  </si>
  <si>
    <t>krlpot5</t>
  </si>
  <si>
    <t>02-22-2024 13:15:46</t>
  </si>
  <si>
    <t>KingDaviies</t>
  </si>
  <si>
    <t>NTA but that's besides the point, you seem more concerned with not being an asshole than you do your wife's feelings. Who cares if it's completely irrational, your life will be better if you just make her happy.</t>
  </si>
  <si>
    <t>https://www.reddit.com/r/AmItheAsshole/comments/1awlk12/aita_for_telling_my_wife_to_be_happy_with_the_car/krlpot5/</t>
  </si>
  <si>
    <t>krlqen9</t>
  </si>
  <si>
    <t>02-22-2024 13:21:08</t>
  </si>
  <si>
    <t>Ex-Machina1980s</t>
  </si>
  <si>
    <t>Nope. She is for hastily making poor buying choices. It’s why you test drive cars, think about it, research common faults, think some more  etc before dropping a penny. If she had money to burn it’d be easier to hand wave this as just finding the right car, but everyone must live within their means</t>
  </si>
  <si>
    <t>https://www.reddit.com/r/AmItheAsshole/comments/1awlk12/aita_for_telling_my_wife_to_be_happy_with_the_car/krlqen9/</t>
  </si>
  <si>
    <t>krlsyhc</t>
  </si>
  <si>
    <t>02-22-2024 13:39:42</t>
  </si>
  <si>
    <t>Scouter197</t>
  </si>
  <si>
    <t>I drove a Volvo station wagon for a few years.  I really liked it, it was a great car!  But it does take a bit to get used too as it's a "heavier" car than comparable cars of the same size.   Your wife may need to just "get used to it" (i.e. how it handles and drives) before she finds she really likes it.  
&amp;#x200B:
Having to go looking for new cars is such a hassle, between trying to find what you want and, hoping, that it isn't gone by the time you get everything squared away. 
&amp;#x200B:
NTA</t>
  </si>
  <si>
    <t>https://www.reddit.com/r/AmItheAsshole/comments/1awlk12/aita_for_telling_my_wife_to_be_happy_with_the_car/krlsyhc/</t>
  </si>
  <si>
    <t>krm3s1k</t>
  </si>
  <si>
    <t>02-22-2024 14:51:55</t>
  </si>
  <si>
    <t>yourefunny</t>
  </si>
  <si>
    <t>NTA a Volvo V90 is a fantastic car that many people would adore. She needs to accept it and not waste so much money switching!!!</t>
  </si>
  <si>
    <t>https://www.reddit.com/r/AmItheAsshole/comments/1awlk12/aita_for_telling_my_wife_to_be_happy_with_the_car/krm3s1k/</t>
  </si>
  <si>
    <t>kri4eq6</t>
  </si>
  <si>
    <t>02-21-2024 20:30:41</t>
  </si>
  <si>
    <t>vnads</t>
  </si>
  <si>
    <t>Yup, each transfer of ownership immediately depreciates the car's value I'm pretty sure.</t>
  </si>
  <si>
    <t>https://www.reddit.com/r/AmItheAsshole/comments/1awlk12/aita_for_telling_my_wife_to_be_happy_with_the_car/kri4eq6/</t>
  </si>
  <si>
    <t>krjdye6</t>
  </si>
  <si>
    <t>02-22-2024 00:53:20</t>
  </si>
  <si>
    <t>TrembleTurtle</t>
  </si>
  <si>
    <t>there are good YouTube videos on why cars will keep you poor. OP should have his wife watch those. Poverty traps for alot of people</t>
  </si>
  <si>
    <t>https://www.reddit.com/r/AmItheAsshole/comments/1awlk12/aita_for_telling_my_wife_to_be_happy_with_the_car/krjdye6/</t>
  </si>
  <si>
    <t>krkkacb</t>
  </si>
  <si>
    <t>02-22-2024 05:55:13</t>
  </si>
  <si>
    <t>This-Prompt-9215</t>
  </si>
  <si>
    <t>Unless you do private party you'd be paying around 5k to the dealer between the trade-in value of the car you give and the car you buy. You can decrease this loss by doing private party on both ends but it is a lot of work to both buy and sell private party. And you'll probably end up losing a few thousand on sales tax in that deal. What the hell did she think a test drive is for. I guess if someone is that picky with cars they can buy through Carvana. They'll get a 7 day return window.</t>
  </si>
  <si>
    <t>https://www.reddit.com/r/AmItheAsshole/comments/1awlk12/aita_for_telling_my_wife_to_be_happy_with_the_car/krkkacb/</t>
  </si>
  <si>
    <t>krj4aab</t>
  </si>
  <si>
    <t>02-21-2024 23:52:36</t>
  </si>
  <si>
    <t>It's only been four weeks, and it was already used. We're talking maybe a couple thousand max? It's not nothing, but this guy is rich. He can afford it. </t>
  </si>
  <si>
    <t>https://www.reddit.com/r/AmItheAsshole/comments/1awlk12/aita_for_telling_my_wife_to_be_happy_with_the_car/krj4aab/</t>
  </si>
  <si>
    <t>krinpzf</t>
  </si>
  <si>
    <t>02-21-2024 22:14:04</t>
  </si>
  <si>
    <t>shwonkles_ur_donkles</t>
  </si>
  <si>
    <t>&gt;Any car will feel odd at first.
This is a great point, I went from driving a '98 Tahoe to an '09 Camry. For the first couple months, the car felt so weird to drive, but now it's easily my favorite car I've ever driven.</t>
  </si>
  <si>
    <t>https://www.reddit.com/r/AmItheAsshole/comments/1awlk12/aita_for_telling_my_wife_to_be_happy_with_the_car/krinpzf/</t>
  </si>
  <si>
    <t>krj0xf3</t>
  </si>
  <si>
    <t>02-21-2024 23:31:42</t>
  </si>
  <si>
    <t>Environmental_Art591</t>
  </si>
  <si>
    <t>She needs to research cars and then test drive instead of fixating on the first one she sees. Our car was stolen, taken for a joy ride and then crashed, as soon as we were told we weren't getting it back hubby and I discussed our options. Firstly being should we get the same make and model again or use this as an opportunity to get ready for the next stage of our family.  
We decided to upgrade to a 7seater SUV so I sat down at the computer and "did my thing" (I'm good at researching) . When hubby finished work and the kids were asleep we sat down with the research and picked out which ones we wanted to test drive, ones to atleast look at before eliminating and ones we wouldn't even bother with (too far out of our budget).
It took a 2wks from decision to ordering the new car but 5yrs later we are still happy with our purchase. OPs wife needs to stop wasting money by buying cars to test drive, she insisted on the "current new car" and just needs to get used to it or swap back with OP (if he is ok with it) but no more wasting money.</t>
  </si>
  <si>
    <t>https://www.reddit.com/r/AmItheAsshole/comments/1awlk12/aita_for_telling_my_wife_to_be_happy_with_the_car/krj0xf3/</t>
  </si>
  <si>
    <t>krl5gr0</t>
  </si>
  <si>
    <t>02-22-2024 09:55:47</t>
  </si>
  <si>
    <t>&gt; NTA. If this was the first time, I would be a little bit more understanding,
This is a grown women with kids... She should know that buying a car is something different then getting a shirt at the H&amp;M</t>
  </si>
  <si>
    <t>https://www.reddit.com/r/AmItheAsshole/comments/1awlk12/aita_for_telling_my_wife_to_be_happy_with_the_car/krl5gr0/</t>
  </si>
  <si>
    <t>krlgw7j</t>
  </si>
  <si>
    <t>02-22-2024 12:01:48</t>
  </si>
  <si>
    <t>OilPowerful2067</t>
  </si>
  <si>
    <t>She's only 23 and is a SAHM with "children." (More than one?) Maybe a bit immature? I agree with others saying that after taking your car, then buying another of her choice, she needs to suck it up. The most important thing is it fits the family and all their gear. She's lucky to have that. Many do not.</t>
  </si>
  <si>
    <t>https://www.reddit.com/r/AmItheAsshole/comments/1awlk12/aita_for_telling_my_wife_to_be_happy_with_the_car/krlgw7j/</t>
  </si>
  <si>
    <t>kri4gsl</t>
  </si>
  <si>
    <t>02-21-2024 20:30:59</t>
  </si>
  <si>
    <t>darin_worthington</t>
  </si>
  <si>
    <t>Right! Sounds like a keeping up with the Jones type of deal.</t>
  </si>
  <si>
    <t>https://www.reddit.com/r/AmItheAsshole/comments/1awlk12/aita_for_telling_my_wife_to_be_happy_with_the_car/kri4gsl/</t>
  </si>
  <si>
    <t>krilg9b</t>
  </si>
  <si>
    <t>02-21-2024 22:01:31</t>
  </si>
  <si>
    <t>Bigger cars are not really safer - even if it is simply because the risk of accidentally running over your own kids is higher. Add in the higher risk of rolling in an accident and yup... SUVs suck.</t>
  </si>
  <si>
    <t>https://www.reddit.com/r/AmItheAsshole/comments/1awlk12/aita_for_telling_my_wife_to_be_happy_with_the_car/krilg9b/</t>
  </si>
  <si>
    <t>krlpxyc</t>
  </si>
  <si>
    <t>02-22-2024 13:17:42</t>
  </si>
  <si>
    <t>barnfodder</t>
  </si>
  <si>
    <t>Test drives aren't really enough to find out what a car is like to live with.
Though common sense should come into it, and OPs wife shouldn't have to be told that bigger cars are harder to park.</t>
  </si>
  <si>
    <t>https://www.reddit.com/r/AmItheAsshole/comments/1awlk12/aita_for_telling_my_wife_to_be_happy_with_the_car/krlpxyc/</t>
  </si>
  <si>
    <t>krii6i0</t>
  </si>
  <si>
    <t>02-21-2024 21:44:04</t>
  </si>
  <si>
    <t>MariContrary</t>
  </si>
  <si>
    <t>Or the much easier option of properly test driving the car first like a normal person. It's not like you can only look at it from the outside before making a decision. You're expected to drive it around, check out the features and park it. If it doesn't have the features that you want (manual vs. automatic), doesn't handle the way you want, go find a different one to test drive!</t>
  </si>
  <si>
    <t>https://www.reddit.com/r/AmItheAsshole/comments/1awlk12/aita_for_telling_my_wife_to_be_happy_with_the_car/krii6i0/</t>
  </si>
  <si>
    <t>krixcw9</t>
  </si>
  <si>
    <t>02-21-2024 23:09:51</t>
  </si>
  <si>
    <t>Thermicthermos</t>
  </si>
  <si>
    <t>He's apparently an external sales director and makes £180,000 a year. Seems pretty believable.</t>
  </si>
  <si>
    <t>https://www.reddit.com/r/AmItheAsshole/comments/1awlk12/aita_for_telling_my_wife_to_be_happy_with_the_car/krixcw9/</t>
  </si>
  <si>
    <t>krinbbf</t>
  </si>
  <si>
    <t>02-21-2024 22:11:44</t>
  </si>
  <si>
    <t>mayormajormayor</t>
  </si>
  <si>
    <t>This. I would like to also live in this kind of universe.</t>
  </si>
  <si>
    <t>https://www.reddit.com/r/AmItheAsshole/comments/1awlk12/aita_for_telling_my_wife_to_be_happy_with_the_car/krinbbf/</t>
  </si>
  <si>
    <t>krisf81</t>
  </si>
  <si>
    <t>02-21-2024 22:40:43</t>
  </si>
  <si>
    <t>BenderBenRodriguez</t>
  </si>
  <si>
    <t>Yeah this one smells immediately fake to me. The central conflict isn’t that crazy, but the details are.</t>
  </si>
  <si>
    <t>https://www.reddit.com/r/AmItheAsshole/comments/1awlk12/aita_for_telling_my_wife_to_be_happy_with_the_car/krisf81/</t>
  </si>
  <si>
    <t>kriu32s</t>
  </si>
  <si>
    <t>02-21-2024 22:50:17</t>
  </si>
  <si>
    <t>Eaziness</t>
  </si>
  <si>
    <t>Because it’s a fantasy. Or another _business owner_</t>
  </si>
  <si>
    <t>https://www.reddit.com/r/AmItheAsshole/comments/1awlk12/aita_for_telling_my_wife_to_be_happy_with_the_car/kriu32s/</t>
  </si>
  <si>
    <t>krizmv2</t>
  </si>
  <si>
    <t>02-21-2024 23:23:43</t>
  </si>
  <si>
    <t>alltheparentssuck</t>
  </si>
  <si>
    <t>I did that too, I hate white grout lol</t>
  </si>
  <si>
    <t>https://www.reddit.com/r/AmItheAsshole/comments/1awlk12/aita_for_telling_my_wife_to_be_happy_with_the_car/krizmv2/</t>
  </si>
  <si>
    <t>kris5fj</t>
  </si>
  <si>
    <t>02-21-2024 22:39:08</t>
  </si>
  <si>
    <t>Was she attached to the Mitsubishi? 
Very much so. It was a wedding present from her family when we got married. Her granddad owned it from new and it was really well maintained. She had it valeted and detailed every month at least and kept it spotless. We would have had it repaired but it would have cost much, much more than the car was worth to do it so we claimed on the insurance instead. 
Time crunch? 
Not really. We spent probably about 6 weeks waiting for the insurance claim for the Mitsubishi and she was using her mums car for that time which she loved. A Volvo V70 estate. 
We went to a couple of dealerships and she test drove some cars she was interested in. A Nissan Navara, an Isuzu D-Max and an Audi A6. 
In the end, she decided she wanted my Hyundai and I would get a new car for myself. I bought my XC90 with the insurance pay-out. Her idea. The Hyundai and the XC90 are of similar value as the Hyundai is much newer and of lower mileage. 
I bought the Hyundai before our eldest was born, we found out we were having our 2nd baby within couple of months of our eldest's birth, the Hyundai was probably too small at that point, especially for having 2 small children. I totally understood why she would want something different. 
When we got the V90, she test drove a different Navara and a 5-Series before deciding she wanted the Volvo. 
I don't really see what I could do differently.</t>
  </si>
  <si>
    <t>https://www.reddit.com/r/AmItheAsshole/comments/1awlk12/aita_for_telling_my_wife_to_be_happy_with_the_car/kris5fj/</t>
  </si>
  <si>
    <t>krlo1ns</t>
  </si>
  <si>
    <t>02-22-2024 13:02:56</t>
  </si>
  <si>
    <t>PikaV2002</t>
  </si>
  <si>
    <t>I wonder if you’d have so many follow up questions if it was a stay at home husband swapping 3 cars in 3 months straining the finances of the sole income wife.</t>
  </si>
  <si>
    <t>https://www.reddit.com/r/AmItheAsshole/comments/1awlk12/aita_for_telling_my_wife_to_be_happy_with_the_car/krlo1ns/</t>
  </si>
  <si>
    <t>krhysw8</t>
  </si>
  <si>
    <t>02-21-2024 20:00:41</t>
  </si>
  <si>
    <t>I agree, I phrased that horribly. I should have said she doesn't have to **commute** to work.  I was trying to explain about her use of the car. English is not my first language, I get things wrong sometimes.</t>
  </si>
  <si>
    <t>https://www.reddit.com/r/AmItheAsshole/comments/1awlk12/aita_for_telling_my_wife_to_be_happy_with_the_car/krhysw8/</t>
  </si>
  <si>
    <t>krid10k</t>
  </si>
  <si>
    <t>02-21-2024 21:16:41</t>
  </si>
  <si>
    <t>I think we all know OP meant his wife didn’t work outside of the home from the context.</t>
  </si>
  <si>
    <t>https://www.reddit.com/r/AmItheAsshole/comments/1awlk12/aita_for_telling_my_wife_to_be_happy_with_the_car/krid10k/</t>
  </si>
  <si>
    <t>krike9r</t>
  </si>
  <si>
    <t>02-21-2024 21:55:58</t>
  </si>
  <si>
    <t>Rastaman1761</t>
  </si>
  <si>
    <t>Y'all are so fucking overbearing with pushing these technical narratives. Y'all know exactly what OP meant.</t>
  </si>
  <si>
    <t>https://www.reddit.com/r/AmItheAsshole/comments/1awlk12/aita_for_telling_my_wife_to_be_happy_with_the_car/krike9r/</t>
  </si>
  <si>
    <t>kriaqm9</t>
  </si>
  <si>
    <t>02-21-2024 21:04:21</t>
  </si>
  <si>
    <t>OfficerDunkSunk</t>
  </si>
  <si>
    <t>so maybe she should buy her own car....oh wait</t>
  </si>
  <si>
    <t>https://www.reddit.com/r/AmItheAsshole/comments/1awlk12/aita_for_telling_my_wife_to_be_happy_with_the_car/kriaqm9/</t>
  </si>
  <si>
    <t>krkgsxg</t>
  </si>
  <si>
    <t>02-22-2024 05:23:36</t>
  </si>
  <si>
    <t>Nope. She doesn’t work.</t>
  </si>
  <si>
    <t>https://www.reddit.com/r/AmItheAsshole/comments/1awlk12/aita_for_telling_my_wife_to_be_happy_with_the_car/krkgsxg/</t>
  </si>
  <si>
    <t>krixd11</t>
  </si>
  <si>
    <t>02-21-2024 23:09:52</t>
  </si>
  <si>
    <t>AsleepPride309</t>
  </si>
  <si>
    <t>Forget that. She’s being unreasonable. a third car is not going to fix her problem.</t>
  </si>
  <si>
    <t>https://www.reddit.com/r/AmItheAsshole/comments/1awlk12/aita_for_telling_my_wife_to_be_happy_with_the_car/krixd11/</t>
  </si>
  <si>
    <t>krinrtu</t>
  </si>
  <si>
    <t>02-21-2024 22:14:21</t>
  </si>
  <si>
    <t>BaseSingle5067</t>
  </si>
  <si>
    <t>She needs to be upset then maybe next time she will think about her choices.</t>
  </si>
  <si>
    <t>https://www.reddit.com/r/AmItheAsshole/comments/1awlk12/aita_for_telling_my_wife_to_be_happy_with_the_car/krinrtu/</t>
  </si>
  <si>
    <t>krk2vhm</t>
  </si>
  <si>
    <t>02-22-2024 03:34:50</t>
  </si>
  <si>
    <t>She shouldn't be given a 3rd choice. She needs to be educated on the financial downside of constantly switching cars. Some people don't understand finances</t>
  </si>
  <si>
    <t>https://www.reddit.com/r/AmItheAsshole/comments/1awlk12/aita_for_telling_my_wife_to_be_happy_with_the_car/krk2vhm/</t>
  </si>
  <si>
    <t>krjfv5x</t>
  </si>
  <si>
    <t>02-22-2024 01:05:15</t>
  </si>
  <si>
    <t>Really appreciate your insight. 
I'll respond to each point individually. 
1) Her family isn't rich but even by their own admission my in-laws went without so that my wife could have it all. She is an only child and the only one in her family to have ever gone to university. 
2) I have asked this question before, I try to be as emotionally present and supportive as possible, she says she is fine and for almost the entirety of the time she acts and seems like she's really happy. 
3) I understand your points. And I try. I WFH 90% of the time and I am very hands-on with our children to take the stress away from her. We have a cleaner that comes as well to help with washing and more laborious tasks around the house. We go on dates regularly and take a weekend away as a couple about once every 2-3 months. It was my wife's choice to be a SAHM, we decided this when we were expecting our eldest I would have been just as happy to stop working and stay-at-home or to put the children into childcare full time. She's got a very specialised degree and her earning potential is similar if not better than my own. 
I would be grateful for any suggestions.</t>
  </si>
  <si>
    <t>https://www.reddit.com/r/AmItheAsshole/comments/1awlk12/aita_for_telling_my_wife_to_be_happy_with_the_car/krjfv5x/</t>
  </si>
  <si>
    <t>kribivf</t>
  </si>
  <si>
    <t>02-21-2024 21:08:33</t>
  </si>
  <si>
    <t>Aviendha13</t>
  </si>
  <si>
    <t>But has she ever had a job? She sounds very fiscally irresponsible and it could be bc she’s one of those people who NEVER had to work and learn how to manage money. 
That’s the kindest explanation I can come up with. That or they are super wealthy.</t>
  </si>
  <si>
    <t>https://www.reddit.com/r/AmItheAsshole/comments/1awlk12/aita_for_telling_my_wife_to_be_happy_with_the_car/kribivf/</t>
  </si>
  <si>
    <t>krki1dj</t>
  </si>
  <si>
    <t>02-22-2024 05:34:37</t>
  </si>
  <si>
    <t>TasyFan</t>
  </si>
  <si>
    <t>Lol. What?</t>
  </si>
  <si>
    <t>https://www.reddit.com/r/AmItheAsshole/comments/1awlk12/aita_for_telling_my_wife_to_be_happy_with_the_car/krki1dj/</t>
  </si>
  <si>
    <t>krlg70m</t>
  </si>
  <si>
    <t>02-22-2024 11:55:13</t>
  </si>
  <si>
    <t>Doesn’t matter how much they make, or much it costs to swap: it’s a waste of money.</t>
  </si>
  <si>
    <t>https://www.reddit.com/r/AmItheAsshole/comments/1awlk12/aita_for_telling_my_wife_to_be_happy_with_the_car/krlg70m/</t>
  </si>
  <si>
    <t>kribllv</t>
  </si>
  <si>
    <t>02-21-2024 21:08:57</t>
  </si>
  <si>
    <t>Metal_dweeb2134</t>
  </si>
  <si>
    <t>She had the option to pick a different car. Her husband gave her a choice between his current car or a purchased car. She took his current one. She didn’t like that one, so she chose a different car. Now she doesn’t like that one. A car isn’t a jacket. They will lose more &amp; more money if that keeps up. She needs to live with the decision. I would say the same if it were a SAHD, too.</t>
  </si>
  <si>
    <t>https://www.reddit.com/r/AmItheAsshole/comments/1awlk12/aita_for_telling_my_wife_to_be_happy_with_the_car/kribllv/</t>
  </si>
  <si>
    <t>kri8zqf</t>
  </si>
  <si>
    <t>02-21-2024 20:55:06</t>
  </si>
  <si>
    <t>a V90 rides beautifully as it's comfy, controls are light, suspension is plush which isn't crashy, it's the equivalent to a E-Class, 5 Series, and A6.</t>
  </si>
  <si>
    <t>https://www.reddit.com/r/AmItheAsshole/comments/1awlk12/aita_for_telling_my_wife_to_be_happy_with_the_car/kri8zqf/</t>
  </si>
  <si>
    <t>kriei53</t>
  </si>
  <si>
    <t>02-21-2024 21:24:28</t>
  </si>
  <si>
    <t>Or, since she's probably working like him- she can go buy whatever she wants with her own money.</t>
  </si>
  <si>
    <t>https://www.reddit.com/r/AmItheAsshole/comments/1awlk12/aita_for_telling_my_wife_to_be_happy_with_the_car/kriei53/</t>
  </si>
  <si>
    <t>kripw76</t>
  </si>
  <si>
    <t>02-21-2024 22:26:13</t>
  </si>
  <si>
    <t>Oh and I don’t need anyone to tell me about what a waste and how that money could go to a house or some investment ( that’s all handled )</t>
  </si>
  <si>
    <t>https://www.reddit.com/r/AmItheAsshole/comments/1awlk12/aita_for_telling_my_wife_to_be_happy_with_the_car/kripw76/</t>
  </si>
  <si>
    <t>krlg3oz</t>
  </si>
  <si>
    <t>02-22-2024 11:54:22</t>
  </si>
  <si>
    <t>She liked the car, until suddenly she didn’t. It’s way too expensive to keep swapping, she needs to cope with what she picked.</t>
  </si>
  <si>
    <t>https://www.reddit.com/r/AmItheAsshole/comments/1awlk12/aita_for_telling_my_wife_to_be_happy_with_the_car/krlg3oz/</t>
  </si>
  <si>
    <t>krj3z1z</t>
  </si>
  <si>
    <t>02-21-2024 23:50:43</t>
  </si>
  <si>
    <t>I seriously worry about all the NTA answers here. People lacking a basic understanding of the power imbalance in SAHM situations. </t>
  </si>
  <si>
    <t>https://www.reddit.com/r/AmItheAsshole/comments/1awlk12/aita_for_telling_my_wife_to_be_happy_with_the_car/krj3z1z/</t>
  </si>
  <si>
    <t>kriq4xa</t>
  </si>
  <si>
    <t>02-21-2024 22:27:36</t>
  </si>
  <si>
    <t>Pretty much. I think they have the same engine and gearbox too. She loves my XC90 but specifically didn't want an SUV herself. Her mum has a V70 that she borrowed while her Mitsubishi was off the road when we were waiting for the insurance claim and she really liked it. 
It seemed a sensible idea when she suggested trading in the smaller Hyundai for the bigger Volvo especially seeing as we only had to pay about £1500 in difference between the Hyundai and Volvo's value. 
We went to the dealer and she took the V90 on a long drive even taking it 1 junction up/down the A1M before deciding she wanted it. She also test drove a 5 Series BMW at the same garage and a Nissan Navara (similar to her old Mitsubishi) at another garage the previous day.</t>
  </si>
  <si>
    <t>https://www.reddit.com/r/AmItheAsshole/comments/1awlk12/aita_for_telling_my_wife_to_be_happy_with_the_car/kriq4xa/</t>
  </si>
  <si>
    <t>krjdwsv</t>
  </si>
  <si>
    <t>02-22-2024 00:53:03</t>
  </si>
  <si>
    <t>Preaching to the converted! I wanted an XC90 for years until I finally bought mine. Pity my wife is less of a fan.</t>
  </si>
  <si>
    <t>https://www.reddit.com/r/AmItheAsshole/comments/1awlk12/aita_for_telling_my_wife_to_be_happy_with_the_car/krjdwsv/</t>
  </si>
  <si>
    <t>krik41z</t>
  </si>
  <si>
    <t>02-21-2024 21:54:28</t>
  </si>
  <si>
    <t>goodguessiswhatihave</t>
  </si>
  <si>
    <t>Especially if they are the second owner. One owner cars tend to have quite a bit more value than even a two owner car</t>
  </si>
  <si>
    <t>https://www.reddit.com/r/AmItheAsshole/comments/1awlk12/aita_for_telling_my_wife_to_be_happy_with_the_car/krik41z/</t>
  </si>
  <si>
    <t>krj961g</t>
  </si>
  <si>
    <t>02-22-2024 00:23:25</t>
  </si>
  <si>
    <t>SoulRebel726</t>
  </si>
  <si>
    <t>It does, I was a sales/finance manager at a dealership for a little while. Worst job of my life, by the way. 
But yeah, the second you drive it off the lot, you're not going to get what you paid for it. Dealers need to make a profit from selling it, so you're going to get less as a trade value than what the purchase price was. Trading like they're doing is expensive.</t>
  </si>
  <si>
    <t>https://www.reddit.com/r/AmItheAsshole/comments/1awlk12/aita_for_telling_my_wife_to_be_happy_with_the_car/krj961g/</t>
  </si>
  <si>
    <t>krjsr1r</t>
  </si>
  <si>
    <t>02-22-2024 02:27:05</t>
  </si>
  <si>
    <t>KryptopherRobbinsPoo</t>
  </si>
  <si>
    <t>I thought it was around 30% off the lot.</t>
  </si>
  <si>
    <t>https://www.reddit.com/r/AmItheAsshole/comments/1awlk12/aita_for_telling_my_wife_to_be_happy_with_the_car/krjsr1r/</t>
  </si>
  <si>
    <t>krk0kc0</t>
  </si>
  <si>
    <t>02-22-2024 03:18:58</t>
  </si>
  <si>
    <t>ManicMailman247</t>
  </si>
  <si>
    <t>Depends on the owner but typically yes. For example if the car was owned by Carroll Shelby or Ayrton Senna or someone else with influence in the automotive industry then the value would increase exponentially but that's more than likely not the case in this situation.</t>
  </si>
  <si>
    <t>https://www.reddit.com/r/AmItheAsshole/comments/1awlk12/aita_for_telling_my_wife_to_be_happy_with_the_car/krk0kc0/</t>
  </si>
  <si>
    <t>krj71uq</t>
  </si>
  <si>
    <t>02-22-2024 00:10:04</t>
  </si>
  <si>
    <t>But why should he shell out a couple thousand every time wife decides she's tired of the car and wants something different? This kind of behavior is why rich people get a reputation for being wasteful and arrogant.</t>
  </si>
  <si>
    <t>https://www.reddit.com/r/AmItheAsshole/comments/1awlk12/aita_for_telling_my_wife_to_be_happy_with_the_car/krj71uq/</t>
  </si>
  <si>
    <t>krj5hz3</t>
  </si>
  <si>
    <t>02-22-2024 00:00:15</t>
  </si>
  <si>
    <t>&gt;this guy is rich. He can afford it. 
He won't be for long if he keeps juggling cars like this!</t>
  </si>
  <si>
    <t>https://www.reddit.com/r/AmItheAsshole/comments/1awlk12/aita_for_telling_my_wife_to_be_happy_with_the_car/krj5hz3/</t>
  </si>
  <si>
    <t>krjeat1</t>
  </si>
  <si>
    <t>02-22-2024 00:55:28</t>
  </si>
  <si>
    <t>MrPickins</t>
  </si>
  <si>
    <t>Rich people don't generally drive a Hyundai.
I'm not saying they're bad cars, just more on the budget-end.</t>
  </si>
  <si>
    <t>https://www.reddit.com/r/AmItheAsshole/comments/1awlk12/aita_for_telling_my_wife_to_be_happy_with_the_car/krjeat1/</t>
  </si>
  <si>
    <t>krjw4gs</t>
  </si>
  <si>
    <t>02-22-2024 02:49:09</t>
  </si>
  <si>
    <t>Trasl0</t>
  </si>
  <si>
    <t>This mindset is why a lot of people don't have money.
You want to know the secret of how the "rich" (not the billionaires with unlimited investments, the regular people with wealth)? 
They save their damn money, are frugal, and make good purchases. Blowing thousands every few weeks on cars is a surefire way to become poor.</t>
  </si>
  <si>
    <t>https://www.reddit.com/r/AmItheAsshole/comments/1awlk12/aita_for_telling_my_wife_to_be_happy_with_the_car/krjw4gs/</t>
  </si>
  <si>
    <t>kriy9x6</t>
  </si>
  <si>
    <t>02-21-2024 23:15:23</t>
  </si>
  <si>
    <t>jared555</t>
  </si>
  <si>
    <t>Even going between two cars of the same model/year or series of years can be weird.  Slightly different feature sets, different wear on parts, etc.</t>
  </si>
  <si>
    <t>https://www.reddit.com/r/AmItheAsshole/comments/1awlk12/aita_for_telling_my_wife_to_be_happy_with_the_car/kriy9x6/</t>
  </si>
  <si>
    <t>krimqrf</t>
  </si>
  <si>
    <t>02-21-2024 22:08:33</t>
  </si>
  <si>
    <t>CAR, not suv.  The V90 isnt an SUV from what I've seen of them.  They are a large wagon so no more chance of roll over then a sedan.</t>
  </si>
  <si>
    <t>https://www.reddit.com/r/AmItheAsshole/comments/1awlk12/aita_for_telling_my_wife_to_be_happy_with_the_car/krimqrf/</t>
  </si>
  <si>
    <t>krjudg1</t>
  </si>
  <si>
    <t>02-22-2024 02:37:39</t>
  </si>
  <si>
    <t>I mean it sounds like she did do that before switching to the Volvo...</t>
  </si>
  <si>
    <t>https://www.reddit.com/r/AmItheAsshole/comments/1awlk12/aita_for_telling_my_wife_to_be_happy_with_the_car/krjudg1/</t>
  </si>
  <si>
    <t>krldwsf</t>
  </si>
  <si>
    <t>02-22-2024 11:32:19</t>
  </si>
  <si>
    <t>Lozzanger</t>
  </si>
  <si>
    <t>So I wrote my car off just over 12 months ago. I basically had to get what I could find. I was lucky to get a new car. 
Someone hit it and it was in the shop. The hire car I was given was an MG. First two days I loved it. Smaller than my car (went from a Getz to a Vitara) and felt good. 
After three days I hated it. Didn’t keep the noise out, didn’t have the features I liked ect. 
The test drives we do on cars really aren’t enough.</t>
  </si>
  <si>
    <t>https://www.reddit.com/r/AmItheAsshole/comments/1awlk12/aita_for_telling_my_wife_to_be_happy_with_the_car/krldwsf/</t>
  </si>
  <si>
    <t>krjje1b</t>
  </si>
  <si>
    <t>02-22-2024 01:27:16</t>
  </si>
  <si>
    <t>habitsofwaste</t>
  </si>
  <si>
    <t>Does that sound right at 23?</t>
  </si>
  <si>
    <t>https://www.reddit.com/r/AmItheAsshole/comments/1awlk12/aita_for_telling_my_wife_to_be_happy_with_the_car/krjje1b/</t>
  </si>
  <si>
    <t>krj093i</t>
  </si>
  <si>
    <t>02-21-2024 23:27:31</t>
  </si>
  <si>
    <t>NoSignSaysNo</t>
  </si>
  <si>
    <t>"Rich person? IDK pretty sus."</t>
  </si>
  <si>
    <t>https://www.reddit.com/r/AmItheAsshole/comments/1awlk12/aita_for_telling_my_wife_to_be_happy_with_the_car/krj093i/</t>
  </si>
  <si>
    <t>krj1i8a</t>
  </si>
  <si>
    <t>02-21-2024 23:35:20</t>
  </si>
  <si>
    <t>Lol, you would have thought that white grout would be made obsolete, so that we don't make these stupid choices. 
I refuse to let my partner change it out for a grout that would be more fitting because I don't want him working on my mistake. 
I'll pay someone to change it when we renovate the living room to tiles that match the rest of the floor tiles so that there is less upheaval. 
I'll still be wrong, but by then it won't matter.</t>
  </si>
  <si>
    <t>https://www.reddit.com/r/AmItheAsshole/comments/1awlk12/aita_for_telling_my_wife_to_be_happy_with_the_car/krj1i8a/</t>
  </si>
  <si>
    <t>krixicj</t>
  </si>
  <si>
    <t>02-21-2024 23:10:45</t>
  </si>
  <si>
    <t>Uhohtallyho</t>
  </si>
  <si>
    <t>I think this is where the issue is, her previous car was much more than just a car to her - it was a sentimental gift from her loved ones that she felt attached to every time she used it. She's looking for that same feeling with a new car but she won't find it. This is something you two should talk about, once she realizes this it may make a difference in how she views the cars</t>
  </si>
  <si>
    <t>https://www.reddit.com/r/AmItheAsshole/comments/1awlk12/aita_for_telling_my_wife_to_be_happy_with_the_car/krixicj/</t>
  </si>
  <si>
    <t>krj5as4</t>
  </si>
  <si>
    <t>02-21-2024 23:58:59</t>
  </si>
  <si>
    <t>I think you handled it as well as you could, OP!
It sounds like the car meant a lot to your wife and she took really good care of it- to her it probably doesn't feel like she's *just* picking a new car. I wonder if the two of you can talk it out and maybe get to the bottom of why none of these other cars feel right to her, and maybe work towards a compromise of some sort.</t>
  </si>
  <si>
    <t>https://www.reddit.com/r/AmItheAsshole/comments/1awlk12/aita_for_telling_my_wife_to_be_happy_with_the_car/krj5as4/</t>
  </si>
  <si>
    <t>krlp9h3</t>
  </si>
  <si>
    <t>02-22-2024 13:12:31</t>
  </si>
  <si>
    <t>I would, actually! It sounds like OP is coming from a place where he wants his wife to be happy with what she's driving but the current swapping around is truly not sustainable. It sounds like there's some emotional attachment to the old car involved if you take a look at OP's response to me further down :)</t>
  </si>
  <si>
    <t>https://www.reddit.com/r/AmItheAsshole/comments/1awlk12/aita_for_telling_my_wife_to_be_happy_with_the_car/krlp9h3/</t>
  </si>
  <si>
    <t>kri27gn</t>
  </si>
  <si>
    <t>02-21-2024 20:19:02</t>
  </si>
  <si>
    <t>FrostyIngenuity922</t>
  </si>
  <si>
    <t>To be fair that’s about how 90% of English speakers would have phrased that statement. Just kind of a social push to recognize parenting as genuine work.</t>
  </si>
  <si>
    <t>https://www.reddit.com/r/AmItheAsshole/comments/1awlk12/aita_for_telling_my_wife_to_be_happy_with_the_car/kri27gn/</t>
  </si>
  <si>
    <t>kri994s</t>
  </si>
  <si>
    <t>02-21-2024 20:56:29</t>
  </si>
  <si>
    <t>[removed]</t>
  </si>
  <si>
    <t>https://www.reddit.com/r/AmItheAsshole/comments/1awlk12/aita_for_telling_my_wife_to_be_happy_with_the_car/kri994s/</t>
  </si>
  <si>
    <t>krj3bt1</t>
  </si>
  <si>
    <t>02-21-2024 23:46:42</t>
  </si>
  <si>
    <t>That's literally exactly the issue. Women's work of mothering, childcare, and house care is not valued by society in a way where she is paid for it. His entire lifestyle would come crashing down without her help - childcare and house maintenance are ridiculously expensive. You're being a sexist asshole. </t>
  </si>
  <si>
    <t>https://www.reddit.com/r/AmItheAsshole/comments/1awlk12/aita_for_telling_my_wife_to_be_happy_with_the_car/krj3bt1/</t>
  </si>
  <si>
    <t>krixjjj</t>
  </si>
  <si>
    <t>I know!  I agree!  But er, happy wife, happy life.  Sometimes ya gotta bite these bullets</t>
  </si>
  <si>
    <t>https://www.reddit.com/r/AmItheAsshole/comments/1awlk12/aita_for_telling_my_wife_to_be_happy_with_the_car/krixjjj/</t>
  </si>
  <si>
    <t>krk3qio</t>
  </si>
  <si>
    <t>02-22-2024 03:40:57</t>
  </si>
  <si>
    <t>Thats correct, but why hasn't that happened previously?</t>
  </si>
  <si>
    <t>https://www.reddit.com/r/AmItheAsshole/comments/1awlk12/aita_for_telling_my_wife_to_be_happy_with_the_car/krk3qio/</t>
  </si>
  <si>
    <t>krium1q</t>
  </si>
  <si>
    <t>02-21-2024 22:53:22</t>
  </si>
  <si>
    <t>Super wealthy, I wouldn't say so. I have a good career, make good money, especially for 23 and we have a modest portfolio of investments. Etc so we're comfortable, if not by definition wealthy.  
My wife has not had a paying job in her life but we married while she was still studying for her degree, she also has been a really big part (more so than me) in overseeing the renovations and refurbishments of a few houses we have bought and then either let out or sold on as well as being an excellent mother to our children. 
We are a team and value our individual contributions. If I wasn't as focused on my career, she too would have to work. If she wasn't as dedicated to our children or to our portfolio, my professional development would suffer. It's symbiosis. 
My point saying that she did not work outside of the home is that she does not have to use the car to commute or for work. She drives very little. My perspective would perhaps be different if she had a long commute or worked in the field and had to drive 1000+ miles every week for work. The fact is she doesn't. She fills up her car every 4-6 weeks, whereas I drive substantially more and fill up about 5-6 times every month.</t>
  </si>
  <si>
    <t>https://www.reddit.com/r/AmItheAsshole/comments/1awlk12/aita_for_telling_my_wife_to_be_happy_with_the_car/krium1q/</t>
  </si>
  <si>
    <t>krj3rcj</t>
  </si>
  <si>
    <t>02-21-2024 23:49:23</t>
  </si>
  <si>
    <t>It's totally normal to return a car within a month or so of buying it. It was written into my contact when I got mine. </t>
  </si>
  <si>
    <t>https://www.reddit.com/r/AmItheAsshole/comments/1awlk12/aita_for_telling_my_wife_to_be_happy_with_the_car/krj3rcj/</t>
  </si>
  <si>
    <t>krimgdm</t>
  </si>
  <si>
    <t>02-21-2024 22:06:58</t>
  </si>
  <si>
    <t>stankin</t>
  </si>
  <si>
    <t>Nope, she doesnt work so none of her own money to buy another car.</t>
  </si>
  <si>
    <t>https://www.reddit.com/r/AmItheAsshole/comments/1awlk12/aita_for_telling_my_wife_to_be_happy_with_the_car/krimgdm/</t>
  </si>
  <si>
    <t>krir0bs</t>
  </si>
  <si>
    <t>02-21-2024 22:32:37</t>
  </si>
  <si>
    <t>Seems she chose something, and even if she has regrets she needs to stick with it as she had ample opportunity to decide what she wanted.</t>
  </si>
  <si>
    <t>https://www.reddit.com/r/AmItheAsshole/comments/1awlk12/aita_for_telling_my_wife_to_be_happy_with_the_car/krir0bs/</t>
  </si>
  <si>
    <t>krjmup5</t>
  </si>
  <si>
    <t>02-22-2024 01:49:01</t>
  </si>
  <si>
    <t>savory_thing</t>
  </si>
  <si>
    <t>And turning around to resell it again after such a short time anyone is going to think something is wrong with it.</t>
  </si>
  <si>
    <t>https://www.reddit.com/r/AmItheAsshole/comments/1awlk12/aita_for_telling_my_wife_to_be_happy_with_the_car/krjmup5/</t>
  </si>
  <si>
    <t>krj7v7i</t>
  </si>
  <si>
    <t>02-22-2024 00:15:14</t>
  </si>
  <si>
    <t>It's only been like a month, it's not unreasonable. I thought about returning my car within that time frame after buying it but just chose not to, bc it would be too much hassle for me relative to my issues with the car. It's totally normal. </t>
  </si>
  <si>
    <t>https://www.reddit.com/r/AmItheAsshole/comments/1awlk12/aita_for_telling_my_wife_to_be_happy_with_the_car/krj7v7i/</t>
  </si>
  <si>
    <t>krjpiip</t>
  </si>
  <si>
    <t>02-22-2024 02:05:55</t>
  </si>
  <si>
    <t>I've never described my self as rich, we're comfortable, but not rich. 
The Hyundai ticked all the boxes, did 60mpg, really comfy to drive and quite nippy (at least for a 1.0 petrol).  
It had a long warranty and I got a good deal because it was an ex-demo car from the dealership so only paid about 65% of list price. We paid just under £15k for it and traded it in for £12,500 after nearly 2 years of ownership.</t>
  </si>
  <si>
    <t>https://www.reddit.com/r/AmItheAsshole/comments/1awlk12/aita_for_telling_my_wife_to_be_happy_with_the_car/krjpiip/</t>
  </si>
  <si>
    <t>krjisak</t>
  </si>
  <si>
    <t>02-22-2024 01:23:29</t>
  </si>
  <si>
    <t>He makes £190,000/yr </t>
  </si>
  <si>
    <t>https://www.reddit.com/r/AmItheAsshole/comments/1awlk12/aita_for_telling_my_wife_to_be_happy_with_the_car/krjisak/</t>
  </si>
  <si>
    <t>krkxbpw</t>
  </si>
  <si>
    <t>02-22-2024 08:15:39</t>
  </si>
  <si>
    <t>No lol they have accumulated enough initial capital to leech off lower classes. Keep licking those tasty boots </t>
  </si>
  <si>
    <t>https://www.reddit.com/r/AmItheAsshole/comments/1awlk12/aita_for_telling_my_wife_to_be_happy_with_the_car/krkxbpw/</t>
  </si>
  <si>
    <t>krjbyyg</t>
  </si>
  <si>
    <t>02-22-2024 00:40:56</t>
  </si>
  <si>
    <t>Caro_est_PISSEDOFF</t>
  </si>
  <si>
    <t>Currently driving both a Scion xD 2011 and a Ford Focus hb 2016, damn i feel like i relearn to drive everyday i need to switch 🫠 and utterly hate driving the ford, damn it’s powerless, consuming, everything is built weird … imo 🥲</t>
  </si>
  <si>
    <t>https://www.reddit.com/r/AmItheAsshole/comments/1awlk12/aita_for_telling_my_wife_to_be_happy_with_the_car/krjbyyg/</t>
  </si>
  <si>
    <t>krks4ip</t>
  </si>
  <si>
    <t>02-22-2024 07:15:40</t>
  </si>
  <si>
    <t>Okay that was my fault, because the XC90 is an SUV I assumed the V90 would be, too (especially cuz OP said it was bigger). My bad.</t>
  </si>
  <si>
    <t>https://www.reddit.com/r/AmItheAsshole/comments/1awlk12/aita_for_telling_my_wife_to_be_happy_with_the_car/krks4ip/</t>
  </si>
  <si>
    <t>krjl07h</t>
  </si>
  <si>
    <t>02-22-2024 01:37:28</t>
  </si>
  <si>
    <t>I'm not posting anonymously. Nearly a dozen people have found my linkedin from reddit. It's not impossible you just need to look hard enough. 
I took advantage of circumstances throughout my career and caught a really big break starting work for a newly formed start-up when we were one of the first companies in the UK to offer the services we do and being lucky that my ambition and work ethic were recognised by the directors who gave me a chance to prove my worth. 
I caught another really big break in 2020 when I was promoted and jumped a couple of positions within my company due to senior colleagues leaving or being made redundant due to covid and getting the job almost by default by being the last man standing. 
We specialise in cashless payment technology, which really took off in 2020 and we have grown exponentially since then. 
What happened in my career wouldn't happen if I was to be 16 now and starting work in the same position that I did. No way in hell that I would be able to progress as much if I had to start from square one today.</t>
  </si>
  <si>
    <t>https://www.reddit.com/r/AmItheAsshole/comments/1awlk12/aita_for_telling_my_wife_to_be_happy_with_the_car/krjl07h/</t>
  </si>
  <si>
    <t>krkuimf</t>
  </si>
  <si>
    <t>02-22-2024 07:42:49</t>
  </si>
  <si>
    <t>mollycoddles</t>
  </si>
  <si>
    <t>Sounds awesome at any age 
:)</t>
  </si>
  <si>
    <t>https://www.reddit.com/r/AmItheAsshole/comments/1awlk12/aita_for_telling_my_wife_to_be_happy_with_the_car/krkuimf/</t>
  </si>
  <si>
    <t>krj0k79</t>
  </si>
  <si>
    <t>02-21-2024 23:29:25</t>
  </si>
  <si>
    <t>If they just come from money that would partly explain it but at that point spending more money on an extra car wouldn’t be a big deal. Just not super likely. (Nor is marrying that young if you come from money, IMO.)</t>
  </si>
  <si>
    <t>https://www.reddit.com/r/AmItheAsshole/comments/1awlk12/aita_for_telling_my_wife_to_be_happy_with_the_car/krj0k79/</t>
  </si>
  <si>
    <t>krj0lo8</t>
  </si>
  <si>
    <t>02-21-2024 23:29:40</t>
  </si>
  <si>
    <t>This is exactly what I was thinking when I asked that question, OP. It sounds like that car had a special place in her heart!</t>
  </si>
  <si>
    <t>https://www.reddit.com/r/AmItheAsshole/comments/1awlk12/aita_for_telling_my_wife_to_be_happy_with_the_car/krj0lo8/</t>
  </si>
  <si>
    <t>krinf2z</t>
  </si>
  <si>
    <t>02-21-2024 22:12:20</t>
  </si>
  <si>
    <t>Ignore that, just how most people would phrase it and how most people would understand it.</t>
  </si>
  <si>
    <t>https://www.reddit.com/r/AmItheAsshole/comments/1awlk12/aita_for_telling_my_wife_to_be_happy_with_the_car/krinf2z/</t>
  </si>
  <si>
    <t>kri9iek</t>
  </si>
  <si>
    <t>02-21-2024 20:57:52</t>
  </si>
  <si>
    <t>MycroftNext</t>
  </si>
  <si>
    <t>try doing it yourself then and say it’s not labour</t>
  </si>
  <si>
    <t>https://www.reddit.com/r/AmItheAsshole/comments/1awlk12/aita_for_telling_my_wife_to_be_happy_with_the_car/kri9iek/</t>
  </si>
  <si>
    <t>krjct6d</t>
  </si>
  <si>
    <t>02-22-2024 00:46:15</t>
  </si>
  <si>
    <t>damn thats crazzzzzzy, just like how her life would come crashing down if he wasn't there to bankroll everything?</t>
  </si>
  <si>
    <t>https://www.reddit.com/r/AmItheAsshole/comments/1awlk12/aita_for_telling_my_wife_to_be_happy_with_the_car/krjct6d/</t>
  </si>
  <si>
    <t>krjz5ej</t>
  </si>
  <si>
    <t>02-22-2024 03:09:22</t>
  </si>
  <si>
    <t>Glum-Bet-9895</t>
  </si>
  <si>
    <t>She can get a job and send the children to daycare. Like almost all parents do in the developed world. 
It’s ridiculous how women complain about how hard being a sahm and then everyone wants to be one.</t>
  </si>
  <si>
    <t>https://www.reddit.com/r/AmItheAsshole/comments/1awlk12/aita_for_telling_my_wife_to_be_happy_with_the_car/krjz5ej/</t>
  </si>
  <si>
    <t>krkhmrk</t>
  </si>
  <si>
    <t>02-22-2024 05:30:56</t>
  </si>
  <si>
    <t>"happy wife, happy life. ignore the crippling debt due to changing cars monthly"</t>
  </si>
  <si>
    <t>https://www.reddit.com/r/AmItheAsshole/comments/1awlk12/aita_for_telling_my_wife_to_be_happy_with_the_car/krkhmrk/</t>
  </si>
  <si>
    <t>krkg4sb</t>
  </si>
  <si>
    <t>02-22-2024 05:17:44</t>
  </si>
  <si>
    <t>My ex husband never learned. I did all the paperwork, bills, mortgage, budgeting, filing taxes and purchasing essentials. He spent money like a crazy teenager. Tried to explain/educate him but since I only worked part-time outside the home he figured he made most of the money and refused to cut back</t>
  </si>
  <si>
    <t>https://www.reddit.com/r/AmItheAsshole/comments/1awlk12/aita_for_telling_my_wife_to_be_happy_with_the_car/krkg4sb/</t>
  </si>
  <si>
    <t>krj0phs</t>
  </si>
  <si>
    <t>02-21-2024 23:30:19</t>
  </si>
  <si>
    <t>Hmmm. This doesn’t make your wife sound better. Not that she’s horrible, just super immature and irresponsible when it comes to finances. You’re 23, so that tracks. 
As others suggested, look into some financial planning books/ videos/etc… or see a financial advisor. 
She needs to know how your finances and budget works just as much as you do and why people don’t change cars like clothes.  Rooting for you both! Go team!</t>
  </si>
  <si>
    <t>https://www.reddit.com/r/AmItheAsshole/comments/1awlk12/aita_for_telling_my_wife_to_be_happy_with_the_car/krj0phs/</t>
  </si>
  <si>
    <t>krj2gd1</t>
  </si>
  <si>
    <t>02-21-2024 23:41:14</t>
  </si>
  <si>
    <t>Shryk92</t>
  </si>
  <si>
    <t>I was married to someone like this, married at 22 and divorced at 25. She also didnt work and expect me to provide everything she wanted. Good luck dude. Learn to put your foot down now or you will get walked on.</t>
  </si>
  <si>
    <t>https://www.reddit.com/r/AmItheAsshole/comments/1awlk12/aita_for_telling_my_wife_to_be_happy_with_the_car/krj2gd1/</t>
  </si>
  <si>
    <t>krimpvd</t>
  </si>
  <si>
    <t>02-21-2024 22:08:25</t>
  </si>
  <si>
    <t>take the keys and give her a bus pass.  NTA</t>
  </si>
  <si>
    <t>https://www.reddit.com/r/AmItheAsshole/comments/1awlk12/aita_for_telling_my_wife_to_be_happy_with_the_car/krimpvd/</t>
  </si>
  <si>
    <t>krkh16d</t>
  </si>
  <si>
    <t>02-22-2024 05:25:37</t>
  </si>
  <si>
    <t>No, being a slave to buyer's remorse is not totally normal.</t>
  </si>
  <si>
    <t>https://www.reddit.com/r/AmItheAsshole/comments/1awlk12/aita_for_telling_my_wife_to_be_happy_with_the_car/krkh16d/</t>
  </si>
  <si>
    <t>krjtdh2</t>
  </si>
  <si>
    <t>02-22-2024 02:31:10</t>
  </si>
  <si>
    <t>HarbaughCheated</t>
  </si>
  <si>
    <t>That’s hardly rich</t>
  </si>
  <si>
    <t>https://www.reddit.com/r/AmItheAsshole/comments/1awlk12/aita_for_telling_my_wife_to_be_happy_with_the_car/krjtdh2/</t>
  </si>
  <si>
    <t>krjwc2h</t>
  </si>
  <si>
    <t>02-22-2024 02:50:33</t>
  </si>
  <si>
    <t>That's not rich, thats upper middle class lol.</t>
  </si>
  <si>
    <t>https://www.reddit.com/r/AmItheAsshole/comments/1awlk12/aita_for_telling_my_wife_to_be_happy_with_the_car/krjwc2h/</t>
  </si>
  <si>
    <t>krkxl47</t>
  </si>
  <si>
    <t>02-22-2024 08:18:49</t>
  </si>
  <si>
    <t>Im one of the people with wealth lol. I know this is how to accumulate and retain wealth from experience. Sorry you are poor, quit overspending.</t>
  </si>
  <si>
    <t>https://www.reddit.com/r/AmItheAsshole/comments/1awlk12/aita_for_telling_my_wife_to_be_happy_with_the_car/krkxl47/</t>
  </si>
  <si>
    <t>krle6ti</t>
  </si>
  <si>
    <t>02-22-2024 11:35:11</t>
  </si>
  <si>
    <t>phillis_x</t>
  </si>
  <si>
    <t>Well done on your success mate, don’t just piss it away over this nonsense. You might be well off now but all that money your wife is throwing away could have been paid into your pension.
What would you say to a mate or a co-worker that came to you with the same story you’re telling us?</t>
  </si>
  <si>
    <t>https://www.reddit.com/r/AmItheAsshole/comments/1awlk12/aita_for_telling_my_wife_to_be_happy_with_the_car/krle6ti/</t>
  </si>
  <si>
    <t>krj1g4r</t>
  </si>
  <si>
    <t>02-21-2024 23:34:58</t>
  </si>
  <si>
    <t>You hit it right on the head. One of the last things my father purchased for me before he died was a car. When I was hit by a truck and the car was totaled I was devastated by the loss of that car. It took me months to choose another vehicle because none of them meant anything to me. Many times things are not just things to people.</t>
  </si>
  <si>
    <t>https://www.reddit.com/r/AmItheAsshole/comments/1awlk12/aita_for_telling_my_wife_to_be_happy_with_the_car/krj1g4r/</t>
  </si>
  <si>
    <t>kripvwl</t>
  </si>
  <si>
    <t>02-21-2024 22:26:11</t>
  </si>
  <si>
    <t>Huh?</t>
  </si>
  <si>
    <t>https://www.reddit.com/r/AmItheAsshole/comments/1awlk12/aita_for_telling_my_wife_to_be_happy_with_the_car/kripvwl/</t>
  </si>
  <si>
    <t>krimcyu</t>
  </si>
  <si>
    <t>02-21-2024 22:06:28</t>
  </si>
  <si>
    <t>PatchesOHohullihan</t>
  </si>
  <si>
    <t>I'm a single father and work in infrastructure aka road work and my ex has dropped our son off for months at a time. He is now 16 and she had only seen him on his birthday 4x. Somehow I was able to care for my son with no issues by myself after 12-15+ hour days. Started to take night work to make sure he was in bed and my mom and stepfather didn't have to do much. Since he is my child and my responsibility, not someone else's. Would get him ready for bed before I left and ready for school when I came home in the mornings. Never once did I consider it a hard job at all and after my sister passed away. Helped my brother-in-law with their 4 kids and didn't make him pay me. Because I loved hanging out with them and doing stuff like cleaning for him.</t>
  </si>
  <si>
    <t>https://www.reddit.com/r/AmItheAsshole/comments/1awlk12/aita_for_telling_my_wife_to_be_happy_with_the_car/krimcyu/</t>
  </si>
  <si>
    <t>kriav7l</t>
  </si>
  <si>
    <t>02-21-2024 21:05:02</t>
  </si>
  <si>
    <t>buggywtf</t>
  </si>
  <si>
    <t xml:space="preserve">
Shhhhsssshh</t>
  </si>
  <si>
    <t>https://www.reddit.com/r/AmItheAsshole/comments/1awlk12/aita_for_telling_my_wife_to_be_happy_with_the_car/kriav7l/</t>
  </si>
  <si>
    <t>krjixah</t>
  </si>
  <si>
    <t>02-22-2024 01:24:22</t>
  </si>
  <si>
    <t>Sure, they are relying on each other. She doesn't get to withhold on cleaning the house or prevent him from having a relationship with his children, just like he shouldn't withhold cash. </t>
  </si>
  <si>
    <t>https://www.reddit.com/r/AmItheAsshole/comments/1awlk12/aita_for_telling_my_wife_to_be_happy_with_the_car/krjixah/</t>
  </si>
  <si>
    <t>krkx8zd</t>
  </si>
  <si>
    <t>02-22-2024 08:14:47</t>
  </si>
  <si>
    <t>A lot of women want to work but find that being a SAHM is more cost effective than working. "Almost all parents" can't afford daycare. </t>
  </si>
  <si>
    <t>https://www.reddit.com/r/AmItheAsshole/comments/1awlk12/aita_for_telling_my_wife_to_be_happy_with_the_car/krkx8zd/</t>
  </si>
  <si>
    <t>krkihx2</t>
  </si>
  <si>
    <t>02-22-2024 05:38:44</t>
  </si>
  <si>
    <t>Money problems are one of the biggest things couples fight about.   Op hasn't told us if they discuss and pay bills jointly.  Absent that info, my responses are based on the thought that taking a hard line, on something maybe not discussed before,  could lead to a festering resentment.  They need to have a sit down about finances.</t>
  </si>
  <si>
    <t>https://www.reddit.com/r/AmItheAsshole/comments/1awlk12/aita_for_telling_my_wife_to_be_happy_with_the_car/krkihx2/</t>
  </si>
  <si>
    <t>krkwkcf</t>
  </si>
  <si>
    <t>02-22-2024 08:06:37</t>
  </si>
  <si>
    <t>If you can afford it, why not swap out for a new car rather than force yourself to use something that doesn't work for you for years? When I buy a car, I expect it to last me a long time. </t>
  </si>
  <si>
    <t>https://www.reddit.com/r/AmItheAsshole/comments/1awlk12/aita_for_telling_my_wife_to_be_happy_with_the_car/krkwkcf/</t>
  </si>
  <si>
    <t>krkx34w</t>
  </si>
  <si>
    <t>02-22-2024 08:12:51</t>
  </si>
  <si>
    <t>He's literally in the top 1% 
https://en.m.wikipedia.org/wiki/Income_in_the_United_Kingdom</t>
  </si>
  <si>
    <t>https://www.reddit.com/r/AmItheAsshole/comments/1awlk12/aita_for_telling_my_wife_to_be_happy_with_the_car/krkx34w/</t>
  </si>
  <si>
    <t>krkx1qw</t>
  </si>
  <si>
    <t>02-22-2024 08:12:23</t>
  </si>
  <si>
    <t>https://www.reddit.com/r/AmItheAsshole/comments/1awlk12/aita_for_telling_my_wife_to_be_happy_with_the_car/krkx1qw/</t>
  </si>
  <si>
    <t>krjf1cy</t>
  </si>
  <si>
    <t>02-22-2024 01:00:03</t>
  </si>
  <si>
    <t>sweets4n6</t>
  </si>
  <si>
    <t>I remember driving home after trading in my old car for my new one - I was crying because I realized my old car was the last one I'd driven my dad around in before he died, about 6 months before (it blew a gasket and wasn't worth repairing at the time). It was really hard giving up that car, even though it was 11 years old and my dad hadn't bought it or anything, just that when I visited home we'd go out for "daddy-daughter days" and by the time we had our last one he couldn't drive anymore so it was just us in my little green sentra. 
And in conclusion, fuck cancer.</t>
  </si>
  <si>
    <t>https://www.reddit.com/r/AmItheAsshole/comments/1awlk12/aita_for_telling_my_wife_to_be_happy_with_the_car/krjf1cy/</t>
  </si>
  <si>
    <t>krj4qju</t>
  </si>
  <si>
    <t>02-21-2024 23:55:27</t>
  </si>
  <si>
    <t>A car is really personal! You're probably using it every day, spending a decent chunk of your waking hours in it, and you get to know that vehicle like an extension of your body. Sorry to hear about your car. I hope you eventually found one that was a worthy successor.</t>
  </si>
  <si>
    <t>https://www.reddit.com/r/AmItheAsshole/comments/1awlk12/aita_for_telling_my_wife_to_be_happy_with_the_car/krj4qju/</t>
  </si>
  <si>
    <t>krirwfc</t>
  </si>
  <si>
    <t>02-21-2024 22:37:42</t>
  </si>
  <si>
    <t>My apologies, I thought I was responding to loverlyone 🤪</t>
  </si>
  <si>
    <t>https://www.reddit.com/r/AmItheAsshole/comments/1awlk12/aita_for_telling_my_wife_to_be_happy_with_the_car/krirwfc/</t>
  </si>
  <si>
    <t>krimtkt</t>
  </si>
  <si>
    <t>02-21-2024 22:09:00</t>
  </si>
  <si>
    <t>Just because you like it doesn’t mean it’s not work.
That said, you sound like an amazing dad and I’m so glad you were able to do that for your son. I bet he’s a pretty cool 16 year old with you for a dad.</t>
  </si>
  <si>
    <t>https://www.reddit.com/r/AmItheAsshole/comments/1awlk12/aita_for_telling_my_wife_to_be_happy_with_the_car/krimtkt/</t>
  </si>
  <si>
    <t>krk6bwg</t>
  </si>
  <si>
    <t>02-22-2024 03:59:30</t>
  </si>
  <si>
    <t>you're just being argumentative for the sake of being difficult right now lol
i'm simply pointing out that she should be grateful for what he bought her instead of being greedy. If she wants something else, she should get a job or find a way to pay for it....or just check her own privilege and shut up. He bought her a high end vehicle and now she's being a brat because her indecisive ass decided she doesn't like how it looks
Also lets not ignore the fact that being a SAHM is an insane privilege and most people do not have the luxuries provided to her by her husband.</t>
  </si>
  <si>
    <t>https://www.reddit.com/r/AmItheAsshole/comments/1awlk12/aita_for_telling_my_wife_to_be_happy_with_the_car/krk6bwg/</t>
  </si>
  <si>
    <t>krjfjd2</t>
  </si>
  <si>
    <t>02-22-2024 01:03:10</t>
  </si>
  <si>
    <t>Ahhh someone is cutting onions in here. And double yes fuck cancer</t>
  </si>
  <si>
    <t>https://www.reddit.com/r/AmItheAsshole/comments/1awlk12/aita_for_telling_my_wife_to_be_happy_with_the_car/krjfjd2/</t>
  </si>
  <si>
    <t>krj7e7b</t>
  </si>
  <si>
    <t>02-22-2024 00:12:14</t>
  </si>
  <si>
    <t>Aw you are too kind. I've purchased many luxury cars since but none have replaced the memory of that one and that's ok too. Sometimes memories can be bitter and sweet</t>
  </si>
  <si>
    <t>https://www.reddit.com/r/AmItheAsshole/comments/1awlk12/aita_for_telling_my_wife_to_be_happy_with_the_car/krj7e7b/</t>
  </si>
  <si>
    <t>krixtly</t>
  </si>
  <si>
    <t>02-21-2024 23:12:39</t>
  </si>
  <si>
    <t>🧌</t>
  </si>
  <si>
    <t>https://www.reddit.com/r/AmItheAsshole/comments/1awlk12/aita_for_telling_my_wife_to_be_happy_with_the_car/krixtly/</t>
  </si>
  <si>
    <t>krkwtmn</t>
  </si>
  <si>
    <t>02-22-2024 08:09:40</t>
  </si>
  <si>
    <t>No, what I said is directly related to this post. They are co-owners of the finances, she doesn't need to "get a job" to have a say in getting a replacement vehicle because she already has one and is contributing in an integral way to the household. </t>
  </si>
  <si>
    <t>https://www.reddit.com/r/AmItheAsshole/comments/1awlk12/aita_for_telling_my_wife_to_be_happy_with_the_car/krkwtmn/</t>
  </si>
  <si>
    <t>krlfnpu</t>
  </si>
  <si>
    <t>02-22-2024 11:50:07</t>
  </si>
  <si>
    <t>Except this is a two yes one no vote situation. Getting another cat swap has been vetoed.</t>
  </si>
  <si>
    <t>https://www.reddit.com/r/AmItheAsshole/comments/1awlk12/aita_for_telling_my_wife_to_be_happy_with_the_car/krlfnpu/</t>
  </si>
  <si>
    <t>krm01ho</t>
  </si>
  <si>
    <t>02-22-2024 14:28:06</t>
  </si>
  <si>
    <t>ok then she can use her money to buy second her new car....right? 
"co owner" of the finances is craaaazy delusional. she can get a job if she wants to be a brat about what she's bought. that simple. drive doordash a few days a week to make your new car payment.</t>
  </si>
  <si>
    <t>https://www.reddit.com/r/AmItheAsshole/comments/1awlk12/aita_for_telling_my_wife_to_be_happy_with_the_car/krm01ho/</t>
  </si>
  <si>
    <t>kri3x76</t>
  </si>
  <si>
    <t>02-21-2024 20:28:03</t>
  </si>
  <si>
    <t>D0nt_mind_mee</t>
  </si>
  <si>
    <t>YTA come on, your GF felt excluded and told you that upset her and your response was getting rude to say the least. 
It would have been rude/awkward to just get up and join the pics without being asked so I get why she feels that way. She just wanted you to think of her. The second you saw your sisters bf it shouldn’t have been a second thought to call out for her. To her, she might have felt left out intentionally. Your sister called her bf over and she sat there waiting for you to do the same. When you didn’t, she prob assumed you didn’t want her in it. 
It may not be a big deal to you, but she felt lonely and excluded. That never feels good.</t>
  </si>
  <si>
    <t>https://www.reddit.com/r/AmItheAsshole/comments/1awm5kq/aita_for_not_inviting_my_girlfriend_to_join_the/kri3x76/</t>
  </si>
  <si>
    <t>kri71u9</t>
  </si>
  <si>
    <t>02-21-2024 20:44:51</t>
  </si>
  <si>
    <t>andromache97</t>
  </si>
  <si>
    <t>"Oh sweetie, you're right, I'm sorry I didn't think to call you over to invite you to be in the photo. That was thoughtless of me. I'll keep it in mind for next time."
YTA. Idk why people can't just apologize when they hurt someone's feelings.</t>
  </si>
  <si>
    <t>https://www.reddit.com/r/AmItheAsshole/comments/1awm5kq/aita_for_not_inviting_my_girlfriend_to_join_the/kri71u9/</t>
  </si>
  <si>
    <t>kri3wyv</t>
  </si>
  <si>
    <t>02-21-2024 20:28:01</t>
  </si>
  <si>
    <t>iraven_mccoy</t>
  </si>
  <si>
    <t>Yeahhh YTA. You aren't considering the "sensitivity" of the family photo as an S.O.   
I'd never want to "intrude" and want to be certain I'm at that level of acceptance with my BF and his family- I also wouldn't join unless I was invited to. There's that joke of - Stick the SO at the end so you can cut them out if you break up lol. Some families are *very* picky abt who can be in one. 
You really should've tried to see where she was coming from instead of shut her down and get petty with the whole " I'll call you whenever I want to take a pic w. parents" - that was so unnecessary and wasnt the point at all.</t>
  </si>
  <si>
    <t>https://www.reddit.com/r/AmItheAsshole/comments/1awm5kq/aita_for_not_inviting_my_girlfriend_to_join_the/kri3wyv/</t>
  </si>
  <si>
    <t>kri2sjk</t>
  </si>
  <si>
    <t>02-21-2024 20:22:06</t>
  </si>
  <si>
    <t>IamIrene</t>
  </si>
  <si>
    <t>&gt;When she heard my sister called her boyfriend over for the family photo, she thought that I'd do the same but I never did and it made her sad. 
&gt;I told her that it wasn't a big deal
Uh...excuse me. Did you just completely dismiss your girlfriend's feelings? I think you did.  She's telling you her feelings were hurt, that she felt left out.  Put everything else aside and just focus on that for a moment. 
She's hurt...and you yelled at her.
You yelled at her instead of trying to understand where/when/how her feelings were hurt. Do you even like your girlfriend?
YTA.</t>
  </si>
  <si>
    <t>https://www.reddit.com/r/AmItheAsshole/comments/1awm5kq/aita_for_not_inviting_my_girlfriend_to_join_the/kri2sjk/</t>
  </si>
  <si>
    <t>kri28n5</t>
  </si>
  <si>
    <t>02-21-2024 20:19:12</t>
  </si>
  <si>
    <t>YTA. She tried to communicate something to you that hurt her feelings. Instead of trying to talk it out or apologize for not understanding that she was hurt, you dug your heels in and were intentionally nasty to her. No one was mad until *you* got mad and made it into a fight.</t>
  </si>
  <si>
    <t>https://www.reddit.com/r/AmItheAsshole/comments/1awm5kq/aita_for_not_inviting_my_girlfriend_to_join_the/kri28n5/</t>
  </si>
  <si>
    <t>kri4xj0</t>
  </si>
  <si>
    <t>02-21-2024 20:33:30</t>
  </si>
  <si>
    <t>YTA. By not calling her over to explicitly include her in the "family" photo, you demonstrated that you don't think of her as part of your family. It kind of is a big deal.
EDIT: oh, and yeah, your first response was to totally dismiss her feelings. Not champion relationship material here.</t>
  </si>
  <si>
    <t>https://www.reddit.com/r/AmItheAsshole/comments/1awm5kq/aita_for_not_inviting_my_girlfriend_to_join_the/kri4xj0/</t>
  </si>
  <si>
    <t>kri685y</t>
  </si>
  <si>
    <t>02-21-2024 20:40:27</t>
  </si>
  <si>
    <t>YTA - First of all, yes. It was rude for you not to ask her to join the photo. Especially after your sister asked her boyfriend to join. 
Second - if you can't handle being told that something you did hurt/upset your GF without getting mad and defensive, you need to work on yourself. 
Your GF told you that something you did (or in this case didn't do) made her sad and upset. And the first thing you said was that it wasn't a big deal. So right off the bat you told her that her feelings were not valid because they didn't align with your feelings. And who cares if it was "a big deal"? Why does something have to be a big deal in order for her to have a right to be upset by it? 
You got mad because you felt like she wanted you to have read your mind. But you also said that she should have just joined the photo without waiting for you to invite her. Which kind of sounds like you expected her to read YOUR mind. 
You escalated this from a conversation to an argument because you tried to make this into a debate about whether she should feel upset/sad about what happened. But that wasn't ever up for debate. Because she did feel that way.</t>
  </si>
  <si>
    <t>https://www.reddit.com/r/AmItheAsshole/comments/1awm5kq/aita_for_not_inviting_my_girlfriend_to_join_the/kri685y/</t>
  </si>
  <si>
    <t>kri4fl6</t>
  </si>
  <si>
    <t>02-21-2024 20:30:48</t>
  </si>
  <si>
    <t>GossyGirl</t>
  </si>
  <si>
    <t>Oh my god. Were you born yesterday? How can one person be this clueless?! It would have been rude for her to invite herself into a family photo. How long have you been together? If it’s a new relationship, then I understand and you should’ve just said hey, we’ve only just started we have plenty of family photos and I apologise.  if it’s not a new relationship just tell her you’re absolutely clueless, insensitive, and you should have considered her in every sense of the word because what you did was tell her she doesn’t matter.</t>
  </si>
  <si>
    <t>https://www.reddit.com/r/AmItheAsshole/comments/1awm5kq/aita_for_not_inviting_my_girlfriend_to_join_the/kri4fl6/</t>
  </si>
  <si>
    <t>kri79s1</t>
  </si>
  <si>
    <t>02-21-2024 20:46:02</t>
  </si>
  <si>
    <t>It’s a big deal to *her* and you’re not hearing her. 
There’s a trick in therapy where you repeat back to the person what they’ve said in their words to make sure you’re listening. You may want to try it because I’m not sure you’re truly understanding her issue. She felt like you don’t consider her family in the same way your sister considers her boyfriend to be and it hurt her. She may feel embarrassed.
The best thing you can do is tell her you do see her as family and it didn’t occur to you in the moment. 
It’s not about the photo entirely. It’s about her wanting reassurance about her place in your life. She did not want to assume anything but needs to know where she stands.
The photo itself is minor but the meaning and gesture is major. I hope this helps.
YTA
Edit: words</t>
  </si>
  <si>
    <t>https://www.reddit.com/r/AmItheAsshole/comments/1awm5kq/aita_for_not_inviting_my_girlfriend_to_join_the/kri79s1/</t>
  </si>
  <si>
    <t>kri3110</t>
  </si>
  <si>
    <t>02-21-2024 20:23:20</t>
  </si>
  <si>
    <t>I get that it was unintentional, but YTA. When family gathers for a pic, it's normal and thoughtful for a GF/BF to wait to be invited, and the other SO was invited. It would have been uncomfortable for her to tag along and insert herself. So she waited for you, and since you didn't invite her, she feels like she's not important enough to you. Again, you weren't initially trying to hurt her, but instead of trying to understand her side you acted snarky.</t>
  </si>
  <si>
    <t>https://www.reddit.com/r/AmItheAsshole/comments/1awm5kq/aita_for_not_inviting_my_girlfriend_to_join_the/kri3110/</t>
  </si>
  <si>
    <t>kri48v1</t>
  </si>
  <si>
    <t>02-21-2024 20:29:48</t>
  </si>
  <si>
    <t>VeronicaSawyer8</t>
  </si>
  <si>
    <t>This feels like it's bigger than just the photo.  
&gt;I got mad at her, and told her that she was making it sound like I should've read her mind.
and I think that statement is a clue...  
YTA. She feels left out. Regardless if that's valid on her part or not, you're dismissing those feelings.</t>
  </si>
  <si>
    <t>https://www.reddit.com/r/AmItheAsshole/comments/1awm5kq/aita_for_not_inviting_my_girlfriend_to_join_the/kri48v1/</t>
  </si>
  <si>
    <t>"Professor Emeritass [94]"</t>
  </si>
  <si>
    <t>kri3cxf</t>
  </si>
  <si>
    <t>Ok_Conversation9750</t>
  </si>
  <si>
    <t>YTA.  Hope she finds a better bf.</t>
  </si>
  <si>
    <t>https://www.reddit.com/r/AmItheAsshole/comments/1awm5kq/aita_for_not_inviting_my_girlfriend_to_join_the/kri3cxf/</t>
  </si>
  <si>
    <t>"Colo-rectal Surgeon [40]"</t>
  </si>
  <si>
    <t>kri5x1x</t>
  </si>
  <si>
    <t>02-21-2024 20:38:48</t>
  </si>
  <si>
    <t>BS_Detector2023</t>
  </si>
  <si>
    <t>YTA. 3 years together and you couldn't make any effort to call her out for a family photo. You said she knows your family well enough but that doesn't mean she is still comfortable just walking in on a family picture that she wasn't invited or maybe she wanted you to call her out to show her that you wanted her in the photo like her sister called her boyfriend out. Her feelings were dismissed for sure.</t>
  </si>
  <si>
    <t>https://www.reddit.com/r/AmItheAsshole/comments/1awm5kq/aita_for_not_inviting_my_girlfriend_to_join_the/kri5x1x/</t>
  </si>
  <si>
    <t>kri3tfw</t>
  </si>
  <si>
    <t>02-21-2024 20:27:30</t>
  </si>
  <si>
    <t>YTA.  Your girlfriend felt not included.  You made an assumption and she got hurt because of that.  Furthermore, you escalated this unnecessarily by getting mad and making hurtful comments to her.  You owe her a massive apology.</t>
  </si>
  <si>
    <t>https://www.reddit.com/r/AmItheAsshole/comments/1awm5kq/aita_for_not_inviting_my_girlfriend_to_join_the/kri3tfw/</t>
  </si>
  <si>
    <t>kri4jct</t>
  </si>
  <si>
    <t>02-21-2024 20:31:22</t>
  </si>
  <si>
    <t>YTA. Clearly she doesn't feel like she belongs, dude, and you made her feel stupid on top of it.</t>
  </si>
  <si>
    <t>https://www.reddit.com/r/AmItheAsshole/comments/1awm5kq/aita_for_not_inviting_my_girlfriend_to_join_the/kri4jct/</t>
  </si>
  <si>
    <t>kri7jyk</t>
  </si>
  <si>
    <t>02-21-2024 20:47:30</t>
  </si>
  <si>
    <t>I'm sorry man, but YTA.
You should've asked for her to join you guys.</t>
  </si>
  <si>
    <t>https://www.reddit.com/r/AmItheAsshole/comments/1awm5kq/aita_for_not_inviting_my_girlfriend_to_join_the/kri7jyk/</t>
  </si>
  <si>
    <t>kri4awo</t>
  </si>
  <si>
    <t>02-21-2024 20:30:06</t>
  </si>
  <si>
    <t>-ImagineReality-</t>
  </si>
  <si>
    <t>YTA
You just clearly showed that you don't value her emotions and that you apparently don't really see her as someone important. How could you not think about inviting her when your sister went to invite her bf? Like, didn't it ring some bells inside your head that you show, just maybe, invite your gf?</t>
  </si>
  <si>
    <t>https://www.reddit.com/r/AmItheAsshole/comments/1awm5kq/aita_for_not_inviting_my_girlfriend_to_join_the/kri4awo/</t>
  </si>
  <si>
    <t>kriesrf</t>
  </si>
  <si>
    <t>02-21-2024 21:26:00</t>
  </si>
  <si>
    <t>ScrewYouNYourHorse</t>
  </si>
  <si>
    <t>YTA x 3. You dismissed her when you failed to think to include her in the same way your sister just had with her guy, you dismissed her again when she was hurt by your actions (or lack thereof), and then, just for good measure, you sealed the deal by dismissing her a third time when you were rude and condescending!  Despite everyone here reinforcing the fact you were an asshole and explaining why, you still don’t seem to get it. 
Man up and recognize that you were an inconsiderate asshole and figure out a way to apologize for all your actions in a sincere and meaningful way.</t>
  </si>
  <si>
    <t>https://www.reddit.com/r/AmItheAsshole/comments/1awm5kq/aita_for_not_inviting_my_girlfriend_to_join_the/kriesrf/</t>
  </si>
  <si>
    <t>krimzwm</t>
  </si>
  <si>
    <t>02-21-2024 22:09:59</t>
  </si>
  <si>
    <t>Signal-Attorney-9491</t>
  </si>
  <si>
    <t>"I got mad at her"
Legit didn't read after that. Child. 
YTA</t>
  </si>
  <si>
    <t>https://www.reddit.com/r/AmItheAsshole/comments/1awm5kq/aita_for_not_inviting_my_girlfriend_to_join_the/krimzwm/</t>
  </si>
  <si>
    <t>kribkmb</t>
  </si>
  <si>
    <t>02-21-2024 21:08:48</t>
  </si>
  <si>
    <t>Ambroisie_Cy</t>
  </si>
  <si>
    <t>"I told her that it wasn't a big deal". It obviously was for her. Maybe you don't feel like this, but she does. Stop diminishing how she feels and start respecting her a little bit.
She is telling you she feels like she doesn't belong and that you don't see her as a part of your family.
It is extremely awkward to invite yourself in a family photo when you are an SO. So no, she couldn't just come up without an invitation, because she felt like imposing herself by doing so. 
And she was right to feel this way. You made her feel like she doesn't belong by your comments when she told you how she felt at that moment.
She doesn't care about the hundreds other photos that have been taken during the trip. She doesn't care about this picture either. She cares about the fact you didn't even think of her as part of the family. The problem is not the picture itself, it's your attitude towards her!
YTA</t>
  </si>
  <si>
    <t>https://www.reddit.com/r/AmItheAsshole/comments/1awm5kq/aita_for_not_inviting_my_girlfriend_to_join_the/kribkmb/</t>
  </si>
  <si>
    <t>kri6ris</t>
  </si>
  <si>
    <t>02-21-2024 20:43:19</t>
  </si>
  <si>
    <t>TemptingPenguin369</t>
  </si>
  <si>
    <t>YTA. Of course you should have taken a cue from your sister and actively asked your current gf to join in for the photo. Then on the ride home she tried to explain why she was upset, you got mad at her and tried to bring it back to how YOU feel ("she was making it sound like I should've read her mind") and dismissing HER feelings. Your sarcastic "Fine, I'll call her whenever I take a photo with my parents" is the coup de grâce for this relationship.</t>
  </si>
  <si>
    <t>https://www.reddit.com/r/AmItheAsshole/comments/1awm5kq/aita_for_not_inviting_my_girlfriend_to_join_the/kri6ris/</t>
  </si>
  <si>
    <t>"Craptain [154]"</t>
  </si>
  <si>
    <t>kri3ebk</t>
  </si>
  <si>
    <t>02-21-2024 20:25:16</t>
  </si>
  <si>
    <t>YTA, jumping in someone else's family photo is considered rude, hence why she didn't do it and is upset you didn't invite her.</t>
  </si>
  <si>
    <t>https://www.reddit.com/r/AmItheAsshole/comments/1awm5kq/aita_for_not_inviting_my_girlfriend_to_join_the/kri3ebk/</t>
  </si>
  <si>
    <t>kri3akt</t>
  </si>
  <si>
    <t>02-21-2024 20:24:43</t>
  </si>
  <si>
    <t>YTA- yes it was on you to invite her into the family photo.  It would seem pushy if she just assumed it was ok to join in.  You made her feel like she isnt part of the family group on that trip.</t>
  </si>
  <si>
    <t>https://www.reddit.com/r/AmItheAsshole/comments/1awm5kq/aita_for_not_inviting_my_girlfriend_to_join_the/kri3akt/</t>
  </si>
  <si>
    <t>kri7oll</t>
  </si>
  <si>
    <t>02-21-2024 20:48:10</t>
  </si>
  <si>
    <t>GuzzBuzz21</t>
  </si>
  <si>
    <t>All the other comments nailed it so just adding another YTA for the record books</t>
  </si>
  <si>
    <t>https://www.reddit.com/r/AmItheAsshole/comments/1awm5kq/aita_for_not_inviting_my_girlfriend_to_join_the/kri7oll/</t>
  </si>
  <si>
    <t>kri7i6b</t>
  </si>
  <si>
    <t>02-21-2024 20:47:14</t>
  </si>
  <si>
    <t>fallingintopolkadots</t>
  </si>
  <si>
    <t>YTA. It would have been rude of her to jump into a "family" photo without being invited because, for all she knew, maybe your family wanted a photo of just bio / married into family and then that would have been hella awkward. Your sister invited her bf in, and that should be a cue for you to notice your gf not being there, and call her over, or go over to get her to come in (or, really, any of your family members, but best if it came from you).</t>
  </si>
  <si>
    <t>https://www.reddit.com/r/AmItheAsshole/comments/1awm5kq/aita_for_not_inviting_my_girlfriend_to_join_the/kri7i6b/</t>
  </si>
  <si>
    <t>krib81r</t>
  </si>
  <si>
    <t>02-21-2024 21:06:55</t>
  </si>
  <si>
    <t>Routine-Focus-9429</t>
  </si>
  <si>
    <t>You apologized but you don’t think what you did was wrong so it probably doesn’t really feel like a real apology to your gf. 
Yes, YTA. Your sister made it a point to include her bf in the family picture and you couldn’t make the same effort. Seems like your sister cares and sees more of a future with her bf then you do with your gf. And no one is gonna butt into someone else’s family pics without an invite. You are not expected to be a mind reader but you are expected to care and show some consideration for your gf without her having to ask.</t>
  </si>
  <si>
    <t>https://www.reddit.com/r/AmItheAsshole/comments/1awm5kq/aita_for_not_inviting_my_girlfriend_to_join_the/krib81r/</t>
  </si>
  <si>
    <t>kri3qh2</t>
  </si>
  <si>
    <t>02-21-2024 20:27:03</t>
  </si>
  <si>
    <t>BiggestChuuch</t>
  </si>
  <si>
    <t>YTA. You’re not a mind reader but if a woman is with you she expects certain courtesies and being included/making sure she feels included would be one of them. It wasn’t very thoughtful and I’m sure it was hurtful. You should be more thoughtful in the future because it’s going to be a rough future for you if you don’t catch wind of these subtleties because they are definitely paying attention to them at all times.</t>
  </si>
  <si>
    <t>https://www.reddit.com/r/AmItheAsshole/comments/1awm5kq/aita_for_not_inviting_my_girlfriend_to_join_the/kri3qh2/</t>
  </si>
  <si>
    <t>kriftly</t>
  </si>
  <si>
    <t>02-21-2024 21:31:24</t>
  </si>
  <si>
    <t>littleorangemonkeys</t>
  </si>
  <si>
    <t>YTA. It's not about whether or not SHE wanted to be in the photo.  It's about whether or not YOU wanted her to be in the family photo.  And, if you did want her in the photo, that you TOOK ACTION to make sure she was in it.  
It's not just about a picture.  It's about whether or not you see her as "family" or as "part of the group".   The fact that you didn't think about including her, when your sister thought to include her boyfriend, means that you're not thinking about her as part of the group.  It's not about if she wants to be there or not, it's about if you want her there.  And if you want her there, you have to do something about it.  
It's not about "reading her mind" it's about taking action on what's going on in your head.  Sure, maybe YOU see her as part of the family, but have you done or said anything to let her know that?  Or are you expecting her to read YOUR mind? "Again, my family weren't strangers to her" implies that you thought she should JUST KNOW she's invited into the family photo.  That seems an awful lot like you were expecting her to read your mind, when you're so upset with her for expecting to read her mind?</t>
  </si>
  <si>
    <t>https://www.reddit.com/r/AmItheAsshole/comments/1awm5kq/aita_for_not_inviting_my_girlfriend_to_join_the/kriftly/</t>
  </si>
  <si>
    <t>kriksed</t>
  </si>
  <si>
    <t>02-21-2024 21:58:00</t>
  </si>
  <si>
    <t>itsmepcandi</t>
  </si>
  <si>
    <t>Just admit you dont consider her family and let her go.
I think thats why you keep deflecting and making it a bigger deal / making it about everything else. 
You know the issue.
YTA</t>
  </si>
  <si>
    <t>https://www.reddit.com/r/AmItheAsshole/comments/1awm5kq/aita_for_not_inviting_my_girlfriend_to_join_the/kriksed/</t>
  </si>
  <si>
    <t>kridi7y</t>
  </si>
  <si>
    <t>02-21-2024 21:19:13</t>
  </si>
  <si>
    <t>Illustrious-Tale-503</t>
  </si>
  <si>
    <t>YTA !!!!!!!!!</t>
  </si>
  <si>
    <t>https://www.reddit.com/r/AmItheAsshole/comments/1awm5kq/aita_for_not_inviting_my_girlfriend_to_join_the/kridi7y/</t>
  </si>
  <si>
    <t>krieagp</t>
  </si>
  <si>
    <t>02-21-2024 21:23:21</t>
  </si>
  <si>
    <t>YTA. 
It is your family, and your girlfriend is trying to find her place in it and be respectful of boundaries or what is okay for her to participate in. Hearing your sister call for her boyfriend to come out does not mean she was also invited to come out. Additionally, it showed that your sister THINKS of her boyfriend and makes sure he is included, whereas you did not think to include your girlfriend. 
I wouldn't get in to a "family" photo unless I was invited in to it, if it wasn't my family. That could be considered very rude. 
What is worse, is that her telling you she felt left out and would have preferred you asked her to join was a great time to discuss expectations. You could have been like- "I would have assumed you would have come out, because you are family too", or "my family takes a ton of photos and really doesn't mind when others join, so now you know to just jump in, or "I hear you that you want me to help facilitate what activities are appropriate for you to join in on with my family, so I'll be more mindful of that, but you should also ask me in the moment if you aren't sure or feel uncomfortable."
In each of those scenarios you aren't "wrong", you are just clearing up what happened and finding a better way forward. Sometimes hurt feelings aren't anyone's fault, it just creates a situation to clear up confusion and assess comfort levels, sensitive topics, etc. 
But no, you went to the worst place and diminished her entirely by pointing out a ridiculous solution that she wasn't asking for, instead of just listening to her and adapting.</t>
  </si>
  <si>
    <t>https://www.reddit.com/r/AmItheAsshole/comments/1awm5kq/aita_for_not_inviting_my_girlfriend_to_join_the/krieagp/</t>
  </si>
  <si>
    <t>kriftux</t>
  </si>
  <si>
    <t>C00KIE_M0NSTER_808</t>
  </si>
  <si>
    <t>YTA. And being snippy and passive-aggressive about it isn't helping your case. GF deserves better. You know, like somebody who thinks to include her in group pics.</t>
  </si>
  <si>
    <t>https://www.reddit.com/r/AmItheAsshole/comments/1awm5kq/aita_for_not_inviting_my_girlfriend_to_join_the/kriftux/</t>
  </si>
  <si>
    <t>krifzru</t>
  </si>
  <si>
    <t>02-21-2024 21:32:20</t>
  </si>
  <si>
    <t>TraggotsRevenge</t>
  </si>
  <si>
    <t>YTA, pull your head outta your butthole</t>
  </si>
  <si>
    <t>https://www.reddit.com/r/AmItheAsshole/comments/1awm5kq/aita_for_not_inviting_my_girlfriend_to_join_the/krifzru/</t>
  </si>
  <si>
    <t>krihr1w</t>
  </si>
  <si>
    <t>02-21-2024 21:41:46</t>
  </si>
  <si>
    <t>Shocolina</t>
  </si>
  <si>
    <t>YTA. The way you acted you gave her a clear message you feel about her. You don't see her as part of your family, so basically not as "marriage material". I would be extremely hurt.
Fixing that in your relationship is going to take time and a lot of effort you need to be willing to invest.
You need to ask yourself the question if you really want to be with her, your actions say otherwise.</t>
  </si>
  <si>
    <t>https://www.reddit.com/r/AmItheAsshole/comments/1awm5kq/aita_for_not_inviting_my_girlfriend_to_join_the/krihr1w/</t>
  </si>
  <si>
    <t>kri4rpq</t>
  </si>
  <si>
    <t>02-21-2024 20:32:37</t>
  </si>
  <si>
    <t>Babygirlaura-50</t>
  </si>
  <si>
    <t>https://www.reddit.com/r/AmItheAsshole/comments/1awm5kq/aita_for_not_inviting_my_girlfriend_to_join_the/kri4rpq/</t>
  </si>
  <si>
    <t>kri8as1</t>
  </si>
  <si>
    <t>02-21-2024 20:51:24</t>
  </si>
  <si>
    <t>GoTChaBiTcH1099</t>
  </si>
  <si>
    <t>https://www.reddit.com/r/AmItheAsshole/comments/1awm5kq/aita_for_not_inviting_my_girlfriend_to_join_the/kri8as1/</t>
  </si>
  <si>
    <t>kri9eic</t>
  </si>
  <si>
    <t>02-21-2024 20:57:16</t>
  </si>
  <si>
    <t>Gracie21129</t>
  </si>
  <si>
    <t>Yta. Rude and chose not to communicate or understand her feelings.</t>
  </si>
  <si>
    <t>https://www.reddit.com/r/AmItheAsshole/comments/1awm5kq/aita_for_not_inviting_my_girlfriend_to_join_the/kri9eic/</t>
  </si>
  <si>
    <t>kricu2p</t>
  </si>
  <si>
    <t>02-21-2024 21:15:38</t>
  </si>
  <si>
    <t>RandomReddit9791</t>
  </si>
  <si>
    <t>YTA. They were family photos so she did right by not inviting herself to join you all. Im sure she wasn't expecting you to read her mind, more like be thoughtful enough to invite her to join photos, especially once your sister invited her boyfriend to join. </t>
  </si>
  <si>
    <t>https://www.reddit.com/r/AmItheAsshole/comments/1awm5kq/aita_for_not_inviting_my_girlfriend_to_join_the/kricu2p/</t>
  </si>
  <si>
    <t>kridiqm</t>
  </si>
  <si>
    <t>02-21-2024 21:19:17</t>
  </si>
  <si>
    <t>mercy_fulfate</t>
  </si>
  <si>
    <t>yta. who wants to have to ask to be included in a family picture? also your response about always asking her whenever you take a photo with your parents was a real dick move.</t>
  </si>
  <si>
    <t>https://www.reddit.com/r/AmItheAsshole/comments/1awm5kq/aita_for_not_inviting_my_girlfriend_to_join_the/kridiqm/</t>
  </si>
  <si>
    <t>kridymq</t>
  </si>
  <si>
    <t>02-21-2024 21:21:36</t>
  </si>
  <si>
    <t>Sea-Leadership-8053</t>
  </si>
  <si>
    <t>Yta I get exactly where she is coming from. Two of my exes did the exact same thing and one of them I was married to. You've made her feel like she will never be part of your future or good enough to be in photos</t>
  </si>
  <si>
    <t>https://www.reddit.com/r/AmItheAsshole/comments/1awm5kq/aita_for_not_inviting_my_girlfriend_to_join_the/kridymq/</t>
  </si>
  <si>
    <t>krif15t</t>
  </si>
  <si>
    <t>02-21-2024 21:27:14</t>
  </si>
  <si>
    <t>YTA
You might not be a mind reader but I assume you have functional eyes. It should have been obvious to you that she was not in the photo. Literally she was the only person not there from the sounds of it.
She's upset because in a moment about making memories of the trip, you didn't include her. I've been on many trips similar to this and it is rude to not include everyone in a final group photo. 
I think she's hung up on this because during a precious moment she felt unloved. Details can matter a lot in a relationship and this is an example of that I think.</t>
  </si>
  <si>
    <t>https://www.reddit.com/r/AmItheAsshole/comments/1awm5kq/aita_for_not_inviting_my_girlfriend_to_join_the/krif15t/</t>
  </si>
  <si>
    <t>krig35r</t>
  </si>
  <si>
    <t>02-21-2024 21:32:50</t>
  </si>
  <si>
    <t>Plastic_Concert_4916</t>
  </si>
  <si>
    <t>YTA - It's not about her being in the photo or not, she doesn't actually care about being in the photo. Like you said, she was in other photos.
It's about you being considerate enough to invite her the way your sister invited her boyfriend. Even if it's been a few years, she's within reason for not wanting to overstep and enter a family photo without an invitation. It would have been a nice (and pretty natural) thing for you to ask her to join, and maybe now she's starting to think of all those nice, thoughtful gestures you don't show her. Is this a pattern of behavior, where you don't give her much thought?
What's worse is you immediately dismissed her concern instead of trying to understand where she was coming from. Everyone has space to grow and improve as a partner, but if you're not willing to hear her out, how are you going to grow?</t>
  </si>
  <si>
    <t>https://www.reddit.com/r/AmItheAsshole/comments/1awm5kq/aita_for_not_inviting_my_girlfriend_to_join_the/krig35r/</t>
  </si>
  <si>
    <t>krihdfa</t>
  </si>
  <si>
    <t>02-21-2024 21:39:43</t>
  </si>
  <si>
    <t>Aur3lia</t>
  </si>
  <si>
    <t>YTA. A lot of people have been in this boat. When you are dating someone and spending time with their family, it can be hard to know how much to insert yourself. As the one whose family you were spending time with, it was on you to include your girlfriend in the photo.
When she tells you she's upset by something you did, don't immediately jump to defensiveness. Put yourself in her shoes. I understand why she was upset.</t>
  </si>
  <si>
    <t>https://www.reddit.com/r/AmItheAsshole/comments/1awm5kq/aita_for_not_inviting_my_girlfriend_to_join_the/krihdfa/</t>
  </si>
  <si>
    <t>krihhj9</t>
  </si>
  <si>
    <t>02-21-2024 21:40:19</t>
  </si>
  <si>
    <t>Consistent_Recipe522</t>
  </si>
  <si>
    <t>Yes Yta. A girlfriend will never interject themselves in a family photo that isn’t their family yet. You should have followed your sister’s lead.</t>
  </si>
  <si>
    <t>https://www.reddit.com/r/AmItheAsshole/comments/1awm5kq/aita_for_not_inviting_my_girlfriend_to_join_the/krihhj9/</t>
  </si>
  <si>
    <t>krihs35</t>
  </si>
  <si>
    <t>02-21-2024 21:41:55</t>
  </si>
  <si>
    <t>Abject-Ad-2459</t>
  </si>
  <si>
    <t>Going with YTA because of how you reacted to her telling you how she felt. You dismissed her right away. While I agree you should have invited her, sometimes it slips the mind but it was your reaction that makes you the AH.</t>
  </si>
  <si>
    <t>https://www.reddit.com/r/AmItheAsshole/comments/1awm5kq/aita_for_not_inviting_my_girlfriend_to_join_the/krihs35/</t>
  </si>
  <si>
    <t>krihz8u</t>
  </si>
  <si>
    <t>02-21-2024 21:42:58</t>
  </si>
  <si>
    <t>Double_Metal_6066</t>
  </si>
  <si>
    <t>YTA, just dismissed her feelings in a second.. i hope you read the comments and i hope youll learn that her feelings has value.. you wont last long if you continue like this. and when she dumps you, you will sit there and ask yourself why..</t>
  </si>
  <si>
    <t>https://www.reddit.com/r/AmItheAsshole/comments/1awm5kq/aita_for_not_inviting_my_girlfriend_to_join_the/krihz8u/</t>
  </si>
  <si>
    <t>krii0lr</t>
  </si>
  <si>
    <t>02-21-2024 21:43:11</t>
  </si>
  <si>
    <t>Tyson028129</t>
  </si>
  <si>
    <t>YTA, treat your gf better. It's like you don't even consider her your gf. Her feelings mean nothing to you. You get mad and defensive easily when she's upset. You expect her to read your mind when you can't even read her mind. Who the hell doesn't call over their partner when a family photo is happening? It wasn't a big deal until you acted appallingly, and made everything worse than it should be. Apologising without understanding why she's upset and why you're TA is not a proper apology.</t>
  </si>
  <si>
    <t>https://www.reddit.com/r/AmItheAsshole/comments/1awm5kq/aita_for_not_inviting_my_girlfriend_to_join_the/krii0lr/</t>
  </si>
  <si>
    <t>kriihxt</t>
  </si>
  <si>
    <t>02-21-2024 21:45:47</t>
  </si>
  <si>
    <t>YTA even if she knows your family it is YOUR family.  Inviting yourself into someone else's family photos is awkward and feels weird.  If she is spending time with your family then you are essentially her host and it is up to you to include her.  She is absolutely right, what your sister did was the kind thing to do.  
And instead of just admitting it was an AH move and sincerely apologizing, making a mental note to do it differently next time you acted like a bratty child with "Fine, I'll call her whenever I take a photo with my parents."  That is gross.  I cringed reading all of this but particularly that part.  
She just wanted you to include her and she just expressed that.  It didn't have to be ALL of this .</t>
  </si>
  <si>
    <t>https://www.reddit.com/r/AmItheAsshole/comments/1awm5kq/aita_for_not_inviting_my_girlfriend_to_join_the/kriihxt/</t>
  </si>
  <si>
    <t>krij66o</t>
  </si>
  <si>
    <t>02-21-2024 21:49:25</t>
  </si>
  <si>
    <t>The_Jeff__</t>
  </si>
  <si>
    <t>Dude, it’s not just that she didn’t get to be in the pictures. It’s the fact that she was excluded and I’m sure that was embarrassing. She was literally the *only* person not included in the group photos. What kind of a partner wouldn’t notice that and invite her over?</t>
  </si>
  <si>
    <t>https://www.reddit.com/r/AmItheAsshole/comments/1awm5kq/aita_for_not_inviting_my_girlfriend_to_join_the/krij66o/</t>
  </si>
  <si>
    <t>krijhzb</t>
  </si>
  <si>
    <t>02-21-2024 21:51:12</t>
  </si>
  <si>
    <t>Mean-Impress2103</t>
  </si>
  <si>
    <t>"I'm sorry babe, it never occurred to me that you wouldn't feel welcome to join in without being explicitly invited. I'll be more mindful in the future but for the record you should feel free to join us in the future"
You actually didn't have to get defensive and escalate the conversation into an argument. </t>
  </si>
  <si>
    <t>https://www.reddit.com/r/AmItheAsshole/comments/1awm5kq/aita_for_not_inviting_my_girlfriend_to_join_the/krijhzb/</t>
  </si>
  <si>
    <t>krimv8v</t>
  </si>
  <si>
    <t>02-21-2024 22:09:15</t>
  </si>
  <si>
    <t>Inevitable-Tour-1561</t>
  </si>
  <si>
    <t>One should never invite themselves to a family photo if they aren’t family your girl did right by waiting for an invitation you dropped the ball by expecting her to assume that she’s at the family photo level</t>
  </si>
  <si>
    <t>https://www.reddit.com/r/AmItheAsshole/comments/1awm5kq/aita_for_not_inviting_my_girlfriend_to_join_the/krimv8v/</t>
  </si>
  <si>
    <t>kripffu</t>
  </si>
  <si>
    <t>02-21-2024 22:23:37</t>
  </si>
  <si>
    <t>Lady_Curvaceous1690</t>
  </si>
  <si>
    <t>YATAH. There’s a big difference between “if you want” and “I’d like you to”</t>
  </si>
  <si>
    <t>https://www.reddit.com/r/AmItheAsshole/comments/1awm5kq/aita_for_not_inviting_my_girlfriend_to_join_the/kripffu/</t>
  </si>
  <si>
    <t>kri2toi</t>
  </si>
  <si>
    <t>02-21-2024 20:22:16</t>
  </si>
  <si>
    <t>Athiostitarian</t>
  </si>
  <si>
    <t>Soft YTA. If your sister invited her SO to join the photo, you probably should have done the same for your girlfriend. I understand why she's upset as you reacted in a pretty immature way. Communication is so so important in all relationships, and it seems like both of you have some growing to do in that department. 
INFO: how long have you been together? Do you feel like you know her well enough to understand why she feels left out? Does she know your family well enough to insert herself in a "family" photo?</t>
  </si>
  <si>
    <t>https://www.reddit.com/r/AmItheAsshole/comments/1awm5kq/aita_for_not_inviting_my_girlfriend_to_join_the/kri2toi/</t>
  </si>
  <si>
    <t>krieac4</t>
  </si>
  <si>
    <t>02-21-2024 21:23:20</t>
  </si>
  <si>
    <t>sleepywerewolf8</t>
  </si>
  <si>
    <t>Instead of listening to her, acknowledging how she felt and apologising, you got mad at her?
YTA
Do better if you want to still have a gf.</t>
  </si>
  <si>
    <t>https://www.reddit.com/r/AmItheAsshole/comments/1awm5kq/aita_for_not_inviting_my_girlfriend_to_join_the/krieac4/</t>
  </si>
  <si>
    <t>krihbud</t>
  </si>
  <si>
    <t>02-21-2024 21:39:29</t>
  </si>
  <si>
    <t>syotos_</t>
  </si>
  <si>
    <t>Easy yta.</t>
  </si>
  <si>
    <t>https://www.reddit.com/r/AmItheAsshole/comments/1awm5kq/aita_for_not_inviting_my_girlfriend_to_join_the/krihbud/</t>
  </si>
  <si>
    <t>krilb29</t>
  </si>
  <si>
    <t>02-21-2024 22:00:44</t>
  </si>
  <si>
    <t>DieselExhausted</t>
  </si>
  <si>
    <t>It may feel like she wanted you to read her mind, but I see it more as being considerate. If I had someone with my family for a meal, I would assume they'd know to grab a plate when everyone else did. But if they hung back because they didn't want to intrude (yes, some people are that hesitant to overstep), I'd make sure to invite them to actually eat. Especially if my sibling's SO had also avoided possibly overstepping and got a clear invitation. It's just polite.
And regardless of where your family stands on bf/gf inclusion in photos (which clearly they were okay with your sister's bf), you can always take some with SO's and some with just family, and mainly, if she was included enough to be invited on the trip, she should be important enough to be in the photo. Hell, I have a friend who isn't even a bf who has been included in family photos. And my family *is* definitely weird about that. 
I'd understand more of your side here if you hadn't been so dismissive and rude to her when she told you how she felt. She brought it up because she cares about your relationship: if she didn't, working on this issue wouldn't matter to her. You've made it you against her instead of both of you against the problem. Since you got sarcastic and spiteful when all she wanted was to be heard about feeling left out, YTA.</t>
  </si>
  <si>
    <t>https://www.reddit.com/r/AmItheAsshole/comments/1awm5kq/aita_for_not_inviting_my_girlfriend_to_join_the/krilb29/</t>
  </si>
  <si>
    <t>krile9m</t>
  </si>
  <si>
    <t>02-21-2024 22:01:13</t>
  </si>
  <si>
    <t>CJsCreations185</t>
  </si>
  <si>
    <t>I think the entire world is in agreement here. Op messed up</t>
  </si>
  <si>
    <t>https://www.reddit.com/r/AmItheAsshole/comments/1awm5kq/aita_for_not_inviting_my_girlfriend_to_join_the/krile9m/</t>
  </si>
  <si>
    <t>kri8xie</t>
  </si>
  <si>
    <t>02-21-2024 20:54:46</t>
  </si>
  <si>
    <t>Substantial_Egg_3403</t>
  </si>
  <si>
    <t>Yta sorry but she’s right. When your sister invited her bf, you should have invited your gf. I’d never assume I was invited in family photos as that can be very awkward. Your family, your job to invite her.</t>
  </si>
  <si>
    <t>https://www.reddit.com/r/AmItheAsshole/comments/1awm5kq/aita_for_not_inviting_my_girlfriend_to_join_the/kri8xie/</t>
  </si>
  <si>
    <t>kribtxd</t>
  </si>
  <si>
    <t>02-21-2024 21:10:13</t>
  </si>
  <si>
    <t>junebirdsun</t>
  </si>
  <si>
    <t>YTA for sure. My now husband used to do this same thing to me and I still haven’t forgotten it almost 20 years later and I STILL don’t feel like part of the family and I’m not really treated as such, especially compared to my SIL. I’m just their grandkids’ mom and as much as I love my husband and how amazing he is now, I feel this is his fault for not making me a bigger part of the family from the start. OP, the feeling doesn’t go away for her. She feels rejected, unimportant, and like you don’t want her as a part of your family. She’s going to question the relationship and question her place with you and your family and it’s 100% on you to fix.</t>
  </si>
  <si>
    <t>https://www.reddit.com/r/AmItheAsshole/comments/1awm5kq/aita_for_not_inviting_my_girlfriend_to_join_the/kribtxd/</t>
  </si>
  <si>
    <t>kri7g0r</t>
  </si>
  <si>
    <t>02-21-2024 20:46:56</t>
  </si>
  <si>
    <t>Sighthrowra</t>
  </si>
  <si>
    <t>YTA. You’re a grown adult. The only reason I can see you not inviting her is because you don’t think this is a serious relationship. 
If it’s not. End it.</t>
  </si>
  <si>
    <t>https://www.reddit.com/r/AmItheAsshole/comments/1awm5kq/aita_for_not_inviting_my_girlfriend_to_join_the/kri7g0r/</t>
  </si>
  <si>
    <t>kri956n</t>
  </si>
  <si>
    <t>02-21-2024 20:55:54</t>
  </si>
  <si>
    <t>YTA You sister invited her boyfriend to be included and you didn’t invite your girlfriend. You made her feel like you didn’t want her to be part of it.</t>
  </si>
  <si>
    <t>https://www.reddit.com/r/AmItheAsshole/comments/1awm5kq/aita_for_not_inviting_my_girlfriend_to_join_the/kri956n/</t>
  </si>
  <si>
    <t>kricfa4</t>
  </si>
  <si>
    <t>02-21-2024 21:13:24</t>
  </si>
  <si>
    <t>imachillin</t>
  </si>
  <si>
    <t>Dude! She felt excluded! No you are not supposed to read her mind but you could TRY keeping her in mind and maybe invite her to join a “family photo” she obviously didn’t feel comfortable including herself without invitation. I think you both need to work on your communication and maybe you should try being a little more understanding rather than jumping to anger. I don’t think you’re an asshole but you definitely aren’t coming out as the nice one here either.</t>
  </si>
  <si>
    <t>https://www.reddit.com/r/AmItheAsshole/comments/1awm5kq/aita_for_not_inviting_my_girlfriend_to_join_the/kricfa4/</t>
  </si>
  <si>
    <t>krifndh</t>
  </si>
  <si>
    <t>02-21-2024 21:30:28</t>
  </si>
  <si>
    <t>Yeah, family photos are for family, unless someone in the family invites you in.  Your sister invited her boyfriend, you didn't invite your girlfriend.  Her feelings are hurt because she was left out. She felt like she didn't matter enough to you to be invited.  It is also one of those things where if you invited her, it shows your family what she means to you.  One of those actions that has more meaning, yes, that wasn't what you meant with it, but it was something that meant it to her.  Having plenty of photos that she took isn't the same.
It sounds like once she kindly vocalized her hurt, without yelling, screaming or starting a fight, you belittled her feelings and created a problem.  It is okay that you didn't know better to begin with, but when she made her feelings known, you made it worse.  For that, YTA.</t>
  </si>
  <si>
    <t>https://www.reddit.com/r/AmItheAsshole/comments/1awm5kq/aita_for_not_inviting_my_girlfriend_to_join_the/krifndh/</t>
  </si>
  <si>
    <t>krignjv</t>
  </si>
  <si>
    <t>02-21-2024 21:35:50</t>
  </si>
  <si>
    <t>embopbopbopdoowop</t>
  </si>
  <si>
    <t>YTA
The moment your sister asked her boyfriend to join, you knew SOs were being included in the family photo. And you didn’t ask your girlfriend to join. You excluded her. And while you might think that doing it without a thought is a good defence, it actually makes it worse.
And now she’s told you how she feels, and you’ve dismissed her feelings. You’re telling your girlfriend that not only did you not consider her family in that moment, but that you don’t think not considering her family is a big deal.
Also, stop saying she should have just joined in. No-one wants to be the girlfriend that inserts themselves into their boyfriend’s family photo.</t>
  </si>
  <si>
    <t>https://www.reddit.com/r/AmItheAsshole/comments/1awm5kq/aita_for_not_inviting_my_girlfriend_to_join_the/krignjv/</t>
  </si>
  <si>
    <t>"Pooperintendant [57]"</t>
  </si>
  <si>
    <t>krii1bj</t>
  </si>
  <si>
    <t>02-21-2024 21:43:17</t>
  </si>
  <si>
    <t>acalmerstorm</t>
  </si>
  <si>
    <t>https://www.reddit.com/r/AmItheAsshole/comments/1awm5kq/aita_for_not_inviting_my_girlfriend_to_join_the/krii1bj/</t>
  </si>
  <si>
    <t>kriitul</t>
  </si>
  <si>
    <t>02-21-2024 21:47:34</t>
  </si>
  <si>
    <t>SleepySparkleSheep</t>
  </si>
  <si>
    <t>YTA how could you forget gf when the boyfriend got called? Do you have even a little space in your head for your gf? You were the ah from the very start.</t>
  </si>
  <si>
    <t>https://www.reddit.com/r/AmItheAsshole/comments/1awm5kq/aita_for_not_inviting_my_girlfriend_to_join_the/kriitul/</t>
  </si>
  <si>
    <t>krik3n1</t>
  </si>
  <si>
    <t>02-21-2024 21:54:24</t>
  </si>
  <si>
    <t>poo_pee_wee</t>
  </si>
  <si>
    <t>YTA, she tried to communicate how she was feeling and you got mad at her. Might not be a big deal to you but clearly it is to her.</t>
  </si>
  <si>
    <t>https://www.reddit.com/r/AmItheAsshole/comments/1awm5kq/aita_for_not_inviting_my_girlfriend_to_join_the/krik3n1/</t>
  </si>
  <si>
    <t>krikm43</t>
  </si>
  <si>
    <t>02-21-2024 21:57:06</t>
  </si>
  <si>
    <t>Mmm_Lychees</t>
  </si>
  <si>
    <t>YTA
As soon as your sister’s boyfriend was called over, you should have taken the initiative and called you girlfriend over too. But you didn’t, you excluded her.
And when she told you, instead of owning your lack of action you blamed her and acted bratty.
You’re 24 not 14, time to step up and own your behaviour.</t>
  </si>
  <si>
    <t>https://www.reddit.com/r/AmItheAsshole/comments/1awm5kq/aita_for_not_inviting_my_girlfriend_to_join_the/krikm43/</t>
  </si>
  <si>
    <t>krikw5v</t>
  </si>
  <si>
    <t>02-21-2024 21:58:33</t>
  </si>
  <si>
    <t>Luffysjewelpouch</t>
  </si>
  <si>
    <t>YTA wow. Oblivious and an asshole. Good combo.</t>
  </si>
  <si>
    <t>https://www.reddit.com/r/AmItheAsshole/comments/1awm5kq/aita_for_not_inviting_my_girlfriend_to_join_the/krikw5v/</t>
  </si>
  <si>
    <t>krikzzm</t>
  </si>
  <si>
    <t>02-21-2024 21:59:07</t>
  </si>
  <si>
    <t>LunaGraves86</t>
  </si>
  <si>
    <t>YTA you made her feel excluded while literally everyone else was out taking family photos. How do you not get that?</t>
  </si>
  <si>
    <t>https://www.reddit.com/r/AmItheAsshole/comments/1awm5kq/aita_for_not_inviting_my_girlfriend_to_join_the/krikzzm/</t>
  </si>
  <si>
    <t>kril4p5</t>
  </si>
  <si>
    <t>02-21-2024 21:59:47</t>
  </si>
  <si>
    <t>ItsLillux</t>
  </si>
  <si>
    <t>YTA. What you did initially was rude, and you could have thought about calling her since you saw your sister’s boyfriend join after being asked. But that isn’t the main problem here. It happens sometimes that things slip our minds. The real issue is how you deal with the situation when your gf told you how she felt. You completely dismissed her feelings as “exaggerated”/“not important” and made snaky remarks. What you could instead have done is say something along the lines of “I’m sorry I didn’t think of calling you to take the picture. I thought you would come if you felt like it, but I understand now that it’s not as easy for you as it could be for me. Next time I’ll give my best to remember calling you, but also feel free to just come on your own to take a picture whenever you want. I kind of feel like you’re insecure about not being considered part of the family, but I assure you that’s not the case. I’m sure everyone would be happy to take a picture with you.” It really isn’t that hard…</t>
  </si>
  <si>
    <t>https://www.reddit.com/r/AmItheAsshole/comments/1awm5kq/aita_for_not_inviting_my_girlfriend_to_join_the/kril4p5/</t>
  </si>
  <si>
    <t>krilzq5</t>
  </si>
  <si>
    <t>02-21-2024 22:04:29</t>
  </si>
  <si>
    <t>Dashqu</t>
  </si>
  <si>
    <t>Yes, sorry but YTA. 
Let me give you a tip: when your gf says that you hurt your feelings, the first thing you say should be: "im sorry i made you feel that way, it was never my intention" not "its not a big deal" (unless you believe that she and her feelings are not important at all)
Maybe tell her that because you think of her as family, you never thought you had to call her for the picture. Maybe tell her that now you realise you made a mistake, you wont do it again and next time you make sure you try to make her feel more included. (And dont be sarcastic about it "fine, ill call her every time i take a picture with my parents")</t>
  </si>
  <si>
    <t>https://www.reddit.com/r/AmItheAsshole/comments/1awm5kq/aita_for_not_inviting_my_girlfriend_to_join_the/krilzq5/</t>
  </si>
  <si>
    <t>krj0292</t>
  </si>
  <si>
    <t>02-21-2024 23:26:20</t>
  </si>
  <si>
    <t>UrbanDryad</t>
  </si>
  <si>
    <t>&gt; I got mad at her, and told her that she was making it sound like I should've read her mind.
Guys all over the world bitch and moan that their girlfriends get mad and don't tell them why.  They just sulk and pout and say "Fine" if you ask why.  She didn't pout or make a scene. She didn't stomp around angry and ruin the trip. You've got a woman who waited until the end of the trip to calmly tell you with her words that she felt excluded, presumably not to berate you but to indicate she'd like an invite if this came up again.  And you got defensive, dismissed her feelings, and yelled at her.  **And you still pulled the mind reader line!**
When she leaves you due to this treatment someday you're going to be the one spluttering and claiming it was out of the blue, no warning.  You're going to be whining that she never told you she wasn't happy.</t>
  </si>
  <si>
    <t>https://www.reddit.com/r/AmItheAsshole/comments/1awm5kq/aita_for_not_inviting_my_girlfriend_to_join_the/krj0292/</t>
  </si>
  <si>
    <t>kri72md</t>
  </si>
  <si>
    <t>02-21-2024 20:44:58</t>
  </si>
  <si>
    <t>YTA.  I hope she dumps you and finds a considerate BF</t>
  </si>
  <si>
    <t>https://www.reddit.com/r/AmItheAsshole/comments/1awm5kq/aita_for_not_inviting_my_girlfriend_to_join_the/kri72md/</t>
  </si>
  <si>
    <t>kridxte</t>
  </si>
  <si>
    <t>02-21-2024 21:21:29</t>
  </si>
  <si>
    <t>OkDrama2468</t>
  </si>
  <si>
    <t>YTA,
The photo is painting a picture of how you view her in the relationship. You didnt invite her, so you either take her for granted, or she's not that important to you. She's right to feel bad. I think she'll drop you very soon.
&amp;#x200B:
You dissed her, bro. Be realistic.</t>
  </si>
  <si>
    <t>https://www.reddit.com/r/AmItheAsshole/comments/1awm5kq/aita_for_not_inviting_my_girlfriend_to_join_the/kridxte/</t>
  </si>
  <si>
    <t>krierb6</t>
  </si>
  <si>
    <t>02-21-2024 21:25:48</t>
  </si>
  <si>
    <t>ThrowRAhiddenvibes</t>
  </si>
  <si>
    <t>YTA mostly for getting mad at her when she expressed her feelings. I’m sure it did feel bad to her and you doubled down on being a jerk instead of validating her feelings and tell her you’ll make sure in the future to be better about those types of situations</t>
  </si>
  <si>
    <t>https://www.reddit.com/r/AmItheAsshole/comments/1awm5kq/aita_for_not_inviting_my_girlfriend_to_join_the/krierb6/</t>
  </si>
  <si>
    <t>krigfzq</t>
  </si>
  <si>
    <t>02-21-2024 21:34:44</t>
  </si>
  <si>
    <t>Any-Lynx-7611</t>
  </si>
  <si>
    <t>You are the asshole</t>
  </si>
  <si>
    <t>https://www.reddit.com/r/AmItheAsshole/comments/1awm5kq/aita_for_not_inviting_my_girlfriend_to_join_the/krigfzq/</t>
  </si>
  <si>
    <t>krihf4j</t>
  </si>
  <si>
    <t>02-21-2024 21:39:58</t>
  </si>
  <si>
    <t>Dang, you are a jerk, aren't you. 
YTA.</t>
  </si>
  <si>
    <t>https://www.reddit.com/r/AmItheAsshole/comments/1awm5kq/aita_for_not_inviting_my_girlfriend_to_join_the/krihf4j/</t>
  </si>
  <si>
    <t>kriczzx</t>
  </si>
  <si>
    <t>02-21-2024 21:16:32</t>
  </si>
  <si>
    <t>Brizzle-kicks-85</t>
  </si>
  <si>
    <t>YTA. You’re playing like you are obtuse but also lashing out at her for her emotions is manipulative bullshit.</t>
  </si>
  <si>
    <t>https://www.reddit.com/r/AmItheAsshole/comments/1awm5kq/aita_for_not_inviting_my_girlfriend_to_join_the/kriczzx/</t>
  </si>
  <si>
    <t>kria5mn</t>
  </si>
  <si>
    <t>02-21-2024 21:01:14</t>
  </si>
  <si>
    <t>Appropriate-Mud-4450</t>
  </si>
  <si>
    <t>YTA. And it's not about the photos or even your comment. It's about respect...</t>
  </si>
  <si>
    <t>https://www.reddit.com/r/AmItheAsshole/comments/1awm5kq/aita_for_not_inviting_my_girlfriend_to_join_the/kria5mn/</t>
  </si>
  <si>
    <t>krilhp0</t>
  </si>
  <si>
    <t>vintagebeet</t>
  </si>
  <si>
    <t>Yes, YTA. I also hope you don’t always respond to your girlfriend being vulnerable and sharing her emotions by invalidating her feelings and becoming defensive. It shows real immaturity on your part</t>
  </si>
  <si>
    <t>https://www.reddit.com/r/AmItheAsshole/comments/1awm5kq/aita_for_not_inviting_my_girlfriend_to_join_the/krilhp0/</t>
  </si>
  <si>
    <t>krily8j</t>
  </si>
  <si>
    <t>02-21-2024 22:04:16</t>
  </si>
  <si>
    <t>Bitter_Animator2514</t>
  </si>
  <si>
    <t>Yta
You seriously don’t see why she’s upset.  Yikes</t>
  </si>
  <si>
    <t>https://www.reddit.com/r/AmItheAsshole/comments/1awm5kq/aita_for_not_inviting_my_girlfriend_to_join_the/krily8j/</t>
  </si>
  <si>
    <t>krim2b6</t>
  </si>
  <si>
    <t>02-21-2024 22:04:52</t>
  </si>
  <si>
    <t>Kyleigh_lol</t>
  </si>
  <si>
    <t>YTA your definitely the asshole your girlfriend told you how she felt and you acted as if it didn't matter to you at all sometimes it's actually considered rude if you invite yourself in a family photo that's why she was waiting to be invited</t>
  </si>
  <si>
    <t>https://www.reddit.com/r/AmItheAsshole/comments/1awm5kq/aita_for_not_inviting_my_girlfriend_to_join_the/krim2b6/</t>
  </si>
  <si>
    <t>krimhym</t>
  </si>
  <si>
    <t>02-21-2024 22:07:13</t>
  </si>
  <si>
    <t>what_a_dumb_idea</t>
  </si>
  <si>
    <t>YTA - hope you are not as dense as you are letting on to be here.</t>
  </si>
  <si>
    <t>https://www.reddit.com/r/AmItheAsshole/comments/1awm5kq/aita_for_not_inviting_my_girlfriend_to_join_the/krimhym/</t>
  </si>
  <si>
    <t>krinpwp</t>
  </si>
  <si>
    <t>No-Palpitation-5499</t>
  </si>
  <si>
    <t>You made the double fuck up. You fucked once for not inviting her and then you fucked up by yell at her when she brought it up.</t>
  </si>
  <si>
    <t>https://www.reddit.com/r/AmItheAsshole/comments/1awm5kq/aita_for_not_inviting_my_girlfriend_to_join_the/krinpwp/</t>
  </si>
  <si>
    <t>kripwj0</t>
  </si>
  <si>
    <t>02-21-2024 22:26:16</t>
  </si>
  <si>
    <t>YTA. Can’t be bothered to elaborate, everyone else told you what’s wrong with your attitude and all rhat</t>
  </si>
  <si>
    <t>https://www.reddit.com/r/AmItheAsshole/comments/1awm5kq/aita_for_not_inviting_my_girlfriend_to_join_the/kripwj0/</t>
  </si>
  <si>
    <t>kris6me</t>
  </si>
  <si>
    <t>02-21-2024 22:39:21</t>
  </si>
  <si>
    <t>somecareeradvice</t>
  </si>
  <si>
    <t>I'm not sure how many of you were at this family getaway but it's such a shame that not one of you remembered to include your GF. When your sister invited her boyfriend for the "family photo" she would've known your girlfriend was in there too. Was it too much for her to invite your GF at the same time? Although she is upset with 'YOU' I think collectively your family made her feel excluded and she can't be mad at your whole family so she is mad at you. But I get how she must have felt when you'll posed for a 'family photo' and even included your sister's BF. It's awkward and painful when you're the only one no one thought of when taking a family photo. The message to her was loud and clear - Your sister's boyfriend is part of the family but your GF is NOT!</t>
  </si>
  <si>
    <t>https://www.reddit.com/r/AmItheAsshole/comments/1awm5kq/aita_for_not_inviting_my_girlfriend_to_join_the/kris6me/</t>
  </si>
  <si>
    <t>krifmqg</t>
  </si>
  <si>
    <t>02-21-2024 21:30:23</t>
  </si>
  <si>
    <t>Dracyl</t>
  </si>
  <si>
    <t>YTA, and you just don't get why, which makes it more infuriating.</t>
  </si>
  <si>
    <t>https://www.reddit.com/r/AmItheAsshole/comments/1awm5kq/aita_for_not_inviting_my_girlfriend_to_join_the/krifmqg/</t>
  </si>
  <si>
    <t>krikxna</t>
  </si>
  <si>
    <t>02-21-2024 21:58:46</t>
  </si>
  <si>
    <t>WaffleScope</t>
  </si>
  <si>
    <t>Geez buddy you are being slammed in these comments 😂 I’m just here to say that learn from this and try to be more understanding in the future.</t>
  </si>
  <si>
    <t>https://www.reddit.com/r/AmItheAsshole/comments/1awm5kq/aita_for_not_inviting_my_girlfriend_to_join_the/krikxna/</t>
  </si>
  <si>
    <t>kri6q95</t>
  </si>
  <si>
    <t>02-21-2024 20:43:08</t>
  </si>
  <si>
    <t>jacksonlove3</t>
  </si>
  <si>
    <t>Yep YTA. She’s openly trying to communicate with you that she’s hurt &amp; upset and you in turn get rude with her. WTF?! Why couldn’t you just call out to include her. Can you not see things from her perspective that she felt awkward just inserting herself into photos with *your* family? You dismissed her feelings and then got rude for her expressing her feelings like an adult should.</t>
  </si>
  <si>
    <t>https://www.reddit.com/r/AmItheAsshole/comments/1awm5kq/aita_for_not_inviting_my_girlfriend_to_join_the/kri6q95/</t>
  </si>
  <si>
    <t>"Pooperintendant [58]"</t>
  </si>
  <si>
    <t>kri2zzr</t>
  </si>
  <si>
    <t>02-21-2024 20:23:11</t>
  </si>
  <si>
    <t>Cr1v3ns</t>
  </si>
  <si>
    <t>Y. T. A.</t>
  </si>
  <si>
    <t>https://www.reddit.com/r/AmItheAsshole/comments/1awm5kq/aita_for_not_inviting_my_girlfriend_to_join_the/kri2zzr/</t>
  </si>
  <si>
    <t>kridyi3</t>
  </si>
  <si>
    <t>02-21-2024 21:21:35</t>
  </si>
  <si>
    <t>Yta 
She wanted to be wanted and to be close enough for your family to want her too. 
You may find yourself single very soon if you don’t make this right for her.</t>
  </si>
  <si>
    <t>https://www.reddit.com/r/AmItheAsshole/comments/1awm5kq/aita_for_not_inviting_my_girlfriend_to_join_the/kridyi3/</t>
  </si>
  <si>
    <t>krigc1o</t>
  </si>
  <si>
    <t>02-21-2024 21:34:09</t>
  </si>
  <si>
    <t>tws6145</t>
  </si>
  <si>
    <t>YTA. You excluded her point blank</t>
  </si>
  <si>
    <t>https://www.reddit.com/r/AmItheAsshole/comments/1awm5kq/aita_for_not_inviting_my_girlfriend_to_join_the/krigc1o/</t>
  </si>
  <si>
    <t>krimi1x</t>
  </si>
  <si>
    <t>02-21-2024 22:07:14</t>
  </si>
  <si>
    <t>Maximum-Cabinet4849</t>
  </si>
  <si>
    <t>YTA and you knew it when you got defensive with her. But it can be fixed if you can be open to her feelings and truly sorry for the unintended hurt in the moment of the photo and the defensive response when it was brought up. A wider conversation about how you can each communicate when you’re hurt by the other, and one about how commitment to one another is demonstrated. It can be fixed.</t>
  </si>
  <si>
    <t>https://www.reddit.com/r/AmItheAsshole/comments/1awm5kq/aita_for_not_inviting_my_girlfriend_to_join_the/krimi1x/</t>
  </si>
  <si>
    <t>krimlua</t>
  </si>
  <si>
    <t>02-21-2024 22:07:48</t>
  </si>
  <si>
    <t>YTA
It has ZERO to do with mind reading. You not inviting her into the “family photo” shows you do not consider her family. Even if you do not think that, you feel it deep down and that’s how she took it. She likely feels she’s not good enough to be considered your family that’s why you willingly excluded her. The fact that you didn’t even think of asking her to be in the picture shows you do not see her as family but just the current gf. 
If you do not see a future with her and do not want to move forward in the relationship, let her go. Stop wasting her time so she can find someone who does want her as part of his family.</t>
  </si>
  <si>
    <t>https://www.reddit.com/r/AmItheAsshole/comments/1awm5kq/aita_for_not_inviting_my_girlfriend_to_join_the/krimlua/</t>
  </si>
  <si>
    <t>krimor8</t>
  </si>
  <si>
    <t>Aggressive-Coconut0</t>
  </si>
  <si>
    <t>YTA. She wanted you to show that you noticed and that you cared. You obviously didn't. Why would you not ask her to join?</t>
  </si>
  <si>
    <t>https://www.reddit.com/r/AmItheAsshole/comments/1awm5kq/aita_for_not_inviting_my_girlfriend_to_join_the/krimor8/</t>
  </si>
  <si>
    <t>krimzs4</t>
  </si>
  <si>
    <t>02-21-2024 22:09:57</t>
  </si>
  <si>
    <t>YTA. Does mind reading not run in your family? Seems your sister had the ability cause she did call her bf over.
You got mad at something that you KNEW she had the right to be upset about. 
You don't have to be a mind reader, have some common sense.</t>
  </si>
  <si>
    <t>https://www.reddit.com/r/AmItheAsshole/comments/1awm5kq/aita_for_not_inviting_my_girlfriend_to_join_the/krimzs4/</t>
  </si>
  <si>
    <t>krinbgr</t>
  </si>
  <si>
    <t>02-21-2024 22:11:46</t>
  </si>
  <si>
    <t>Fearless-Button6388</t>
  </si>
  <si>
    <t>YTA. Period.</t>
  </si>
  <si>
    <t>https://www.reddit.com/r/AmItheAsshole/comments/1awm5kq/aita_for_not_inviting_my_girlfriend_to_join_the/krinbgr/</t>
  </si>
  <si>
    <t>krinxrg</t>
  </si>
  <si>
    <t>02-21-2024 22:15:16</t>
  </si>
  <si>
    <t>Yta …she wasn’t making it like you should’ve read her mind, she was making it like you should’ve been prepared to be a proper host…</t>
  </si>
  <si>
    <t>https://www.reddit.com/r/AmItheAsshole/comments/1awm5kq/aita_for_not_inviting_my_girlfriend_to_join_the/krinxrg/</t>
  </si>
  <si>
    <t>krio7se</t>
  </si>
  <si>
    <t>02-21-2024 22:16:50</t>
  </si>
  <si>
    <t>TheRealReddette</t>
  </si>
  <si>
    <t>https://www.reddit.com/r/AmItheAsshole/comments/1awm5kq/aita_for_not_inviting_my_girlfriend_to_join_the/krio7se/</t>
  </si>
  <si>
    <t>krio9c2</t>
  </si>
  <si>
    <t>02-21-2024 22:17:04</t>
  </si>
  <si>
    <t>DueCherry2134</t>
  </si>
  <si>
    <t>YTA "I told her that it wasn't a big deal, she should have just joined us instead of waiting for me to invite her." 
Yea no one with an ounce of self awareness would just jump into someone else's "FAMILY PHOTO" without a member of said family inviting or insisting, it's just weird. You or one of your family members should have called out for her to join, anything else is too presumptuous and awkward. Not inviting her isn't what makes you the AH though, you were just being a bit inconsiderate and thoughtless. What makes you the AH is the way you just shut your gf down and got defensive when she shared how she felt. All you had to do was acknowledge how you made her feel, apologize for that as you hadn't meant to make her feel excluded and let her know you'll try and be a little more thoughtful in the future. Instead you "got mad" and basically said her feelings weren't valid.</t>
  </si>
  <si>
    <t>https://www.reddit.com/r/AmItheAsshole/comments/1awm5kq/aita_for_not_inviting_my_girlfriend_to_join_the/krio9c2/</t>
  </si>
  <si>
    <t>krioa56</t>
  </si>
  <si>
    <t>02-21-2024 22:17:12</t>
  </si>
  <si>
    <t>YTA for not inviting her to the picture, and Y definitely TA for getting mad at her when she told you. It's ok to be wrong once, but it is not ok to get mad when the wronged person points it out to you.</t>
  </si>
  <si>
    <t>https://www.reddit.com/r/AmItheAsshole/comments/1awm5kq/aita_for_not_inviting_my_girlfriend_to_join_the/krioa56/</t>
  </si>
  <si>
    <t>kriobjo</t>
  </si>
  <si>
    <t>02-21-2024 22:17:24</t>
  </si>
  <si>
    <t>YTA
If this is a family photo and your sister invited her bf it was normal for your gf to assume she couldn't invite herself in. It was for you to decide wether you consider her family enough to be in it and you didn't.</t>
  </si>
  <si>
    <t>https://www.reddit.com/r/AmItheAsshole/comments/1awm5kq/aita_for_not_inviting_my_girlfriend_to_join_the/kriobjo/</t>
  </si>
  <si>
    <t>kriqqhb</t>
  </si>
  <si>
    <t>02-21-2024 22:31:01</t>
  </si>
  <si>
    <t>Odd-Landscape-7256</t>
  </si>
  <si>
    <t>YTA. It was a "family photo" and it was on you to invite her. It is actually rude to insert yourself in these cases. Your comment that it wasn't a big deal and that she should just come along just rubbed salt into the wound in disregarding her feelings and not acknowledging you were being insensitive.</t>
  </si>
  <si>
    <t>https://www.reddit.com/r/AmItheAsshole/comments/1awm5kq/aita_for_not_inviting_my_girlfriend_to_join_the/kriqqhb/</t>
  </si>
  <si>
    <t>kriqu8o</t>
  </si>
  <si>
    <t>02-21-2024 22:31:37</t>
  </si>
  <si>
    <t>UpDoc69</t>
  </si>
  <si>
    <t>YTA. You should break up with her so she can find a guy who will actually love her and think of her. I'm surprised she hasn't already dumped you.</t>
  </si>
  <si>
    <t>https://www.reddit.com/r/AmItheAsshole/comments/1awm5kq/aita_for_not_inviting_my_girlfriend_to_join_the/kriqu8o/</t>
  </si>
  <si>
    <t>kriswwj</t>
  </si>
  <si>
    <t>02-21-2024 22:43:32</t>
  </si>
  <si>
    <t>give-me-a-reason-2</t>
  </si>
  <si>
    <t>YTA. Your gifriend inviting herself to join in a family photo likely would have felt very awkward and presumptuous. You should have invited her as soon as your sister invited her boyfriend. The sad thing is that she will likely remember these feelings of being excluded every time she sees the photos.</t>
  </si>
  <si>
    <t>https://www.reddit.com/r/AmItheAsshole/comments/1awm5kq/aita_for_not_inviting_my_girlfriend_to_join_the/kriswwj/</t>
  </si>
  <si>
    <t>krjb10m</t>
  </si>
  <si>
    <t>02-22-2024 00:35:02</t>
  </si>
  <si>
    <t>L0rdB0unty</t>
  </si>
  <si>
    <t>Your actions say "YOU ARE NOT FAMILY".  Your insistance that it's not a big deal say "AND YOU SHOULDN'T ASSUME YOU WILL BE"
If that's the message you wanted to send, your good.
If it's not, that's what her problem that needs a solution is.
Now here's where you get to earn your A:
If you say anything about what you meant, or what she should have taken the meaning to be, YT A.  It doesn't matter what you wanted the message to be: only what was received, and how you deal with it.</t>
  </si>
  <si>
    <t>https://www.reddit.com/r/AmItheAsshole/comments/1awm5kq/aita_for_not_inviting_my_girlfriend_to_join_the/krjb10m/</t>
  </si>
  <si>
    <t>kri87rb</t>
  </si>
  <si>
    <t>02-21-2024 20:50:57</t>
  </si>
  <si>
    <t>angel2hi</t>
  </si>
  <si>
    <t>YTA. It was a family photo and your sister knew an invitation to her SO was appropriate. You literally got a demonstration of the appropriate behavior. I’m confused by your confusion. Yes “hey GF, come on over” was what you should have said.</t>
  </si>
  <si>
    <t>https://www.reddit.com/r/AmItheAsshole/comments/1awm5kq/aita_for_not_inviting_my_girlfriend_to_join_the/kri87rb/</t>
  </si>
  <si>
    <t>krii4s7</t>
  </si>
  <si>
    <t>02-21-2024 21:43:49</t>
  </si>
  <si>
    <t>You’re a dumb ass at the very least. Don’t you realize what not asking your girl friend to come be in the pictures with your family says to her about how you feel about her? It says you don’t see it working out long enough so rather than have to drop her out just don’t invite her to come be in them. 
YTA for being rude about it and not acknowledging that it is insulting to her.</t>
  </si>
  <si>
    <t>https://www.reddit.com/r/AmItheAsshole/comments/1awm5kq/aita_for_not_inviting_my_girlfriend_to_join_the/krii4s7/</t>
  </si>
  <si>
    <t>krijeak</t>
  </si>
  <si>
    <t>02-21-2024 21:50:38</t>
  </si>
  <si>
    <t>IllTemperedOldWoman</t>
  </si>
  <si>
    <t>If it's a "family" photo, gfs and bfs have to be invited. You didn't invite her. It kind of means she's not really part of the family  It is actually a big deal. YTA</t>
  </si>
  <si>
    <t>https://www.reddit.com/r/AmItheAsshole/comments/1awm5kq/aita_for_not_inviting_my_girlfriend_to_join_the/krijeak/</t>
  </si>
  <si>
    <t>kri6v49</t>
  </si>
  <si>
    <t>02-21-2024 20:43:51</t>
  </si>
  <si>
    <t>pa1indrome</t>
  </si>
  <si>
    <t>Gentle YTA because you are still young, so I am going to assume you don’t understand in-law dynamics yet. Your girlfriend was right to not invite herself into a family photo, she was being respectful and polite by not doing so. It is your job to make whoever you’re dating feel comfortable around your family (and she should do the same for you with her family). Put yourself in her shoes and try to empathize. Use this as an opportunity to grow up a little. The way you responded to her was immature. There’s no reason to get petty in a disagreement, other than your own insecurities because you realize you might be in the wrong and it hurts your ego to admit that. To err is human, to forgive, divine. Just apologize earnestly, and try to be more conscientious next time. You both agree this isn’t a big deal, so there’s really no point in getting upset or defensive.</t>
  </si>
  <si>
    <t>https://www.reddit.com/r/AmItheAsshole/comments/1awm5kq/aita_for_not_inviting_my_girlfriend_to_join_the/kri6v49/</t>
  </si>
  <si>
    <t>kril0s9</t>
  </si>
  <si>
    <t>02-21-2024 21:59:14</t>
  </si>
  <si>
    <t>Because you didn’t think of HER!  AH!  She’s your gf or supposedly. Maybe you’re ready for it to end? 🤷🏻‍♀️. If you cared a little bit for her you would have said hey, you, get out here for a family photo!  Jeeez have to womansplain everything these days. 🙄</t>
  </si>
  <si>
    <t>https://www.reddit.com/r/AmItheAsshole/comments/1awm5kq/aita_for_not_inviting_my_girlfriend_to_join_the/kril0s9/</t>
  </si>
  <si>
    <t>krip2am</t>
  </si>
  <si>
    <t>02-21-2024 22:21:32</t>
  </si>
  <si>
    <t>solesito94</t>
  </si>
  <si>
    <t>YTA. You honestly weren’t listening to what she was telling you. She felt excluded and the fact that you were dismissing how she felt and went so far to say a rude comment like that, was wrong on your part.</t>
  </si>
  <si>
    <t>https://www.reddit.com/r/AmItheAsshole/comments/1awm5kq/aita_for_not_inviting_my_girlfriend_to_join_the/krip2am/</t>
  </si>
  <si>
    <t>krip427</t>
  </si>
  <si>
    <t>02-21-2024 22:21:49</t>
  </si>
  <si>
    <t>Annual_Western487</t>
  </si>
  <si>
    <t>YTA!!
My boyfriend and his family had a photoshoot scheduled. He let me know in advance so I could take off of work to be there. 
It made me feel great to be included.</t>
  </si>
  <si>
    <t>https://www.reddit.com/r/AmItheAsshole/comments/1awm5kq/aita_for_not_inviting_my_girlfriend_to_join_the/krip427/</t>
  </si>
  <si>
    <t>krip7zt</t>
  </si>
  <si>
    <t>02-21-2024 22:22:26</t>
  </si>
  <si>
    <t>Ramblyo</t>
  </si>
  <si>
    <t>INFO - How long have the two respective relationships been in place?  How well does your girlfriend know the family in comparison?
Personally, when it comes to family pictures, if I’m still in the fairly early stages of a relationship, or have only met the family once or twice, I would prefer it to just be family.  I have a mid sized family and have so many pictures with some random girlfriend or boyfriend someone brought, including some photos with family members who I only have a few pictures of.</t>
  </si>
  <si>
    <t>https://www.reddit.com/r/AmItheAsshole/comments/1awm5kq/aita_for_not_inviting_my_girlfriend_to_join_the/krip7zt/</t>
  </si>
  <si>
    <t>kripnlw</t>
  </si>
  <si>
    <t>02-21-2024 22:24:53</t>
  </si>
  <si>
    <t>StraightCashHomie89</t>
  </si>
  <si>
    <t>You weren’t the asshole for forgetting to invite her. YTA for doubling down and acting like she’s a problem for being upset about it. That’s a simple apology, I’ll do better next time scenario</t>
  </si>
  <si>
    <t>https://www.reddit.com/r/AmItheAsshole/comments/1awm5kq/aita_for_not_inviting_my_girlfriend_to_join_the/kripnlw/</t>
  </si>
  <si>
    <t>kripos9</t>
  </si>
  <si>
    <t>02-21-2024 22:25:04</t>
  </si>
  <si>
    <t>YTA.
it was rude of you not to invite her and now you’re mad because your gf expressed something you did made her sad???
grow up</t>
  </si>
  <si>
    <t>https://www.reddit.com/r/AmItheAsshole/comments/1awm5kq/aita_for_not_inviting_my_girlfriend_to_join_the/kripos9/</t>
  </si>
  <si>
    <t>kripqm2</t>
  </si>
  <si>
    <t>02-21-2024 22:25:21</t>
  </si>
  <si>
    <t>Equivalent-Ad5449</t>
  </si>
  <si>
    <t>Yta 100%</t>
  </si>
  <si>
    <t>https://www.reddit.com/r/AmItheAsshole/comments/1awm5kq/aita_for_not_inviting_my_girlfriend_to_join_the/kripqm2/</t>
  </si>
  <si>
    <t>kripvcr</t>
  </si>
  <si>
    <t>02-21-2024 22:26:06</t>
  </si>
  <si>
    <t>LadyJusticeThe</t>
  </si>
  <si>
    <t>Oh no, you don't get it. She's upset because you don't make her feel like part of the family. If she's not getting that from you, she will never feel comfortable inserting herself into a family photo.
There's a difference between "not strangers" and family. Sounds like she feels somewhere in between but wants to feel like family. She sees how easy it was for your sister to call her boyfriend out, and you not doing that made her feel like sister's boyfriend is more part of the family than she is.
It's okay if you don't feel like your relationship is in a place where you consider her part of the family. But tell her that instead of diminishing her feelings about it. YTA (long before the statement you recognized that might have crossed the line).</t>
  </si>
  <si>
    <t>https://www.reddit.com/r/AmItheAsshole/comments/1awm5kq/aita_for_not_inviting_my_girlfriend_to_join_the/kripvcr/</t>
  </si>
  <si>
    <t>kripztd</t>
  </si>
  <si>
    <t>02-21-2024 22:26:48</t>
  </si>
  <si>
    <t>Incantevole_allegria</t>
  </si>
  <si>
    <t>YTA because of what everyone else already explained.</t>
  </si>
  <si>
    <t>https://www.reddit.com/r/AmItheAsshole/comments/1awm5kq/aita_for_not_inviting_my_girlfriend_to_join_the/kripztd/</t>
  </si>
  <si>
    <t>kriq5yr</t>
  </si>
  <si>
    <t>02-21-2024 22:27:46</t>
  </si>
  <si>
    <t>nemc222</t>
  </si>
  <si>
    <t>YTA. I would never join my partner's family photo without an explicit invite. If it was being called a group photo, I might. If it’s being called a family photo, I would never make that assumption, even though I am on good terms with all of his family.</t>
  </si>
  <si>
    <t>https://www.reddit.com/r/AmItheAsshole/comments/1awm5kq/aita_for_not_inviting_my_girlfriend_to_join_the/kriq5yr/</t>
  </si>
  <si>
    <t>kriqbvq</t>
  </si>
  <si>
    <t>02-21-2024 22:28:42</t>
  </si>
  <si>
    <t>aspiringbuilder</t>
  </si>
  <si>
    <t>YTA. Definitely.
I just don’t understand how guys like you end up in relationships. So inconsiderate…and the audacity of turning it on her and making her feel like she’s crazy for feeling unwelcome.</t>
  </si>
  <si>
    <t>https://www.reddit.com/r/AmItheAsshole/comments/1awm5kq/aita_for_not_inviting_my_girlfriend_to_join_the/kriqbvq/</t>
  </si>
  <si>
    <t>kriqfdk</t>
  </si>
  <si>
    <t>02-21-2024 22:29:16</t>
  </si>
  <si>
    <t>Otter0131</t>
  </si>
  <si>
    <t>YTA rude and lacking manners</t>
  </si>
  <si>
    <t>https://www.reddit.com/r/AmItheAsshole/comments/1awm5kq/aita_for_not_inviting_my_girlfriend_to_join_the/kriqfdk/</t>
  </si>
  <si>
    <t>kriqr3p</t>
  </si>
  <si>
    <t>02-21-2024 22:31:07</t>
  </si>
  <si>
    <t>Candle_Stick3</t>
  </si>
  <si>
    <t>YTA and either a troll looking for engagement or so genuinely tactless that I don’t really know how to help you. Do you just not think about other people’s feelings at all? How have you managed to get to 24 without learning to do that? If this is sincere then please try to extend empathy towards your gf as a fellow human beinf</t>
  </si>
  <si>
    <t>https://www.reddit.com/r/AmItheAsshole/comments/1awm5kq/aita_for_not_inviting_my_girlfriend_to_join_the/kriqr3p/</t>
  </si>
  <si>
    <t>kriqs0x</t>
  </si>
  <si>
    <t>02-21-2024 22:31:16</t>
  </si>
  <si>
    <t>WickedJoker420</t>
  </si>
  <si>
    <t>Basic human decency and looking at things from another's point of view is hard for some. YTA, man. A lot of people don't insert themselves into situations they aren't specifically invited to because it feels weird or awkward. You might be willing to interrupt conversation and join groups with reckless abandon, but she obviously isn't. Either cater to difference in personality and try to empathetic, or go find someone that doesn't need that from you.</t>
  </si>
  <si>
    <t>https://www.reddit.com/r/AmItheAsshole/comments/1awm5kq/aita_for_not_inviting_my_girlfriend_to_join_the/kriqs0x/</t>
  </si>
  <si>
    <t>kriquoa</t>
  </si>
  <si>
    <t>02-21-2024 22:31:41</t>
  </si>
  <si>
    <t>BuzzSidecker</t>
  </si>
  <si>
    <t>https://www.reddit.com/r/AmItheAsshole/comments/1awm5kq/aita_for_not_inviting_my_girlfriend_to_join_the/kriquoa/</t>
  </si>
  <si>
    <t>kriqzp1</t>
  </si>
  <si>
    <t>02-21-2024 22:32:30</t>
  </si>
  <si>
    <t>BalloonShip</t>
  </si>
  <si>
    <t>YTA for getting mad at her for expressing her feelings. Do her a favor and either get therapy or end the relationship.  And if you don't understand why she's hung up on what happened then (1) you aren't really listening because she told you (since it's mostly in your post): and (2) you are terrible at reading between the lines.</t>
  </si>
  <si>
    <t>https://www.reddit.com/r/AmItheAsshole/comments/1awm5kq/aita_for_not_inviting_my_girlfriend_to_join_the/kriqzp1/</t>
  </si>
  <si>
    <t>kriqzuo</t>
  </si>
  <si>
    <t>02-21-2024 22:32:32</t>
  </si>
  <si>
    <t>PandaMarie88</t>
  </si>
  <si>
    <t>YTA. I would've felt and acted the same if I were her. She wasn't expecting you to read her mind. She was expecting you to think. Think about your partner's needs and/or wants on the regular. You need to be considerate to your partner. You messed up and you created an argument. Now you have to fix it. You actually listen to the ppl here bc they're right. You need to tell her specifically that you acknowledge that you hurt her feelings that night, that's what she needs. The acknowledgment that you didn't not invite her she's not part of the family. You were just not thinking about it that way and you didn't mean to hurt her feelings. If you do consider her part of the family then you need to tell her that now bc she's obviously a little insecure about it still. Acknowledgment is the key here. Most of us don't want you to fix everything or do everything. We just want you acknowledge our feelings and that they matter. It's pretty simple to do but a lot of men are to egotistical. So there ya go you know what you gotta do.</t>
  </si>
  <si>
    <t>https://www.reddit.com/r/AmItheAsshole/comments/1awm5kq/aita_for_not_inviting_my_girlfriend_to_join_the/kriqzuo/</t>
  </si>
  <si>
    <t>krir2cb</t>
  </si>
  <si>
    <t>02-21-2024 22:32:56</t>
  </si>
  <si>
    <t>AshamedCollar3845</t>
  </si>
  <si>
    <t>YTA. It was rude to not ask.
Also you're right, you can't read her mind. Which is why she's TELLING YOU how she feels. And you're getting mad at her for it. If anyone is confusing, it's you.</t>
  </si>
  <si>
    <t>https://www.reddit.com/r/AmItheAsshole/comments/1awm5kq/aita_for_not_inviting_my_girlfriend_to_join_the/krir2cb/</t>
  </si>
  <si>
    <t>krir5gc</t>
  </si>
  <si>
    <t>02-21-2024 22:33:26</t>
  </si>
  <si>
    <t>LeviSoot</t>
  </si>
  <si>
    <t>YTA 
No one said you should read her mind. But you should want to have your girlfriend in photos. Especially since your sister invited her boyfriend. She deserves better than that.</t>
  </si>
  <si>
    <t>https://www.reddit.com/r/AmItheAsshole/comments/1awm5kq/aita_for_not_inviting_my_girlfriend_to_join_the/krir5gc/</t>
  </si>
  <si>
    <t>krir6yc</t>
  </si>
  <si>
    <t>02-21-2024 22:33:40</t>
  </si>
  <si>
    <t>iiiiiiiiiAteEyes</t>
  </si>
  <si>
    <t>YTA, not for not including her, that could be chalked up to a few things but YTA for reacting and getting mad at for being upset at not being included. She had every right to be upset and seems like she handled it very well by letting you know she was up set and in turn you got mad? That’s weak, relationships are a lot about communication and you are bad at it.</t>
  </si>
  <si>
    <t>https://www.reddit.com/r/AmItheAsshole/comments/1awm5kq/aita_for_not_inviting_my_girlfriend_to_join_the/krir6yc/</t>
  </si>
  <si>
    <t>krire5k</t>
  </si>
  <si>
    <t>02-21-2024 22:34:49</t>
  </si>
  <si>
    <t>blupanan</t>
  </si>
  <si>
    <t>YTA. you were dismissive of her feels and it can be weird to just join in on something you weren't invited to join in on. With your sister asking her boyfriend to join, that should have been a queue for you to ask your girlfriend to join. I wouldn't assume either to join a photo unless someone asked me to.</t>
  </si>
  <si>
    <t>https://www.reddit.com/r/AmItheAsshole/comments/1awm5kq/aita_for_not_inviting_my_girlfriend_to_join_the/krire5k/</t>
  </si>
  <si>
    <t>krirlwy</t>
  </si>
  <si>
    <t>02-21-2024 22:36:02</t>
  </si>
  <si>
    <t>oddissey</t>
  </si>
  <si>
    <t>YTA. Nuff said.</t>
  </si>
  <si>
    <t>https://www.reddit.com/r/AmItheAsshole/comments/1awm5kq/aita_for_not_inviting_my_girlfriend_to_join_the/krirlwy/</t>
  </si>
  <si>
    <t>krirrvh</t>
  </si>
  <si>
    <t>02-21-2024 22:36:59</t>
  </si>
  <si>
    <t>ThePennedKitten</t>
  </si>
  <si>
    <t>YTA When my friend dates a guy like you I just spend months noticing how he doesn’t really like her. Probably just the idea of being in a relationship. So, he’s kinda shitty to her. He doesn’t really care about her feelings and gives her the bare minimum. I probably confronted her about it because I care about her. She thought I was silly. Then she notices I was right. He wouldn’t even bother to invite her to take a group picture.</t>
  </si>
  <si>
    <t>https://www.reddit.com/r/AmItheAsshole/comments/1awm5kq/aita_for_not_inviting_my_girlfriend_to_join_the/krirrvh/</t>
  </si>
  <si>
    <t>krirtkt</t>
  </si>
  <si>
    <t>02-21-2024 22:37:15</t>
  </si>
  <si>
    <t>MysteryScienceJessie</t>
  </si>
  <si>
    <t>It was rude and inconsiderate and if you keep getting mad at her for expressing how she feels to you then you can expect her to not tell you things in the future and that is no way to keep a healthy relationship.</t>
  </si>
  <si>
    <t>https://www.reddit.com/r/AmItheAsshole/comments/1awm5kq/aita_for_not_inviting_my_girlfriend_to_join_the/krirtkt/</t>
  </si>
  <si>
    <t>krirvfg</t>
  </si>
  <si>
    <t>02-21-2024 22:37:33</t>
  </si>
  <si>
    <t>NeurobiologicalNow</t>
  </si>
  <si>
    <t>https://www.reddit.com/r/AmItheAsshole/comments/1awm5kq/aita_for_not_inviting_my_girlfriend_to_join_the/krirvfg/</t>
  </si>
  <si>
    <t>krirw3i</t>
  </si>
  <si>
    <t>02-21-2024 22:37:39</t>
  </si>
  <si>
    <t>Stephappy56</t>
  </si>
  <si>
    <t>YTA, no question. If your gf is still with you, get your act together. Most extended families have a heierchy and the so &amp; even spouses may need to always be explicitly invited. Also, the casual photos everybody takes on vacation are not the same as the "family vacation portraits".</t>
  </si>
  <si>
    <t>https://www.reddit.com/r/AmItheAsshole/comments/1awm5kq/aita_for_not_inviting_my_girlfriend_to_join_the/krirw3i/</t>
  </si>
  <si>
    <t>kris37x</t>
  </si>
  <si>
    <t>02-21-2024 22:38:47</t>
  </si>
  <si>
    <t>AwayDevelopment4871</t>
  </si>
  <si>
    <t>“I told her it wasn’t a big deal” really? YTA… If you cared at all about your gf then you would’ve asked her to join the family photo because you would’ve been proud of her. Then she expressed how she felt and all you did was yell at her. You didn’t even want to listen to her and then you asked if your the ah or not? Yes.. Yes you are… YTA</t>
  </si>
  <si>
    <t>https://www.reddit.com/r/AmItheAsshole/comments/1awm5kq/aita_for_not_inviting_my_girlfriend_to_join_the/kris37x/</t>
  </si>
  <si>
    <t>kris3ok</t>
  </si>
  <si>
    <t>02-21-2024 22:38:51</t>
  </si>
  <si>
    <t>Available_Let_5438</t>
  </si>
  <si>
    <t>"I'm not a kind reader" blah blah is just an excuse to be a lazy partner.</t>
  </si>
  <si>
    <t>https://www.reddit.com/r/AmItheAsshole/comments/1awm5kq/aita_for_not_inviting_my_girlfriend_to_join_the/kris3ok/</t>
  </si>
  <si>
    <t>kris3w5</t>
  </si>
  <si>
    <t>02-21-2024 22:38:53</t>
  </si>
  <si>
    <t>ImpressionAcademic</t>
  </si>
  <si>
    <t>YTA. Not necessarily for not calling for your girlfriend for the photo because I can actually understand how different personalities might not view the photo as a big deal or think that if someone wanted to be in a photo they would just join in. YTA, though, for dismissing your girlfriend’s feelings about the situation. You should have used this as a moment to learn more about her. She’s obviously not a person who just feels comfortable joining in a family photo and wanted to be included. So you say something like, “You’re right, I’m sorry. I should have invited you. Next time I will.” And next time, do.</t>
  </si>
  <si>
    <t>https://www.reddit.com/r/AmItheAsshole/comments/1awm5kq/aita_for_not_inviting_my_girlfriend_to_join_the/kris3w5/</t>
  </si>
  <si>
    <t>kris6px</t>
  </si>
  <si>
    <t>oooopsydays</t>
  </si>
  <si>
    <t>YTA 
It’s just politeness to remember to call your girlfriend to a family pic, specially if other outsiders are present! 
She might have felt left out, and if she’s is bringing this up now, I’m almost 100% sure it’s not the first time she feels this way.
It’s not her family, she probably was apprehensive  and nervous, usually people want to leave a good impression, so it’s your duty to ensure she is included in everything.
My boyfriend does the same for me and I do the same for him.. our in laws, are not our direct family and it can be intimidating to spend holidays with them. 
And not only you forgot to ask her to join the pic, but no one from your family also remembered she existed!  She might have felt that no one wanted her in the pic and that can be a bit of a soul crusher!</t>
  </si>
  <si>
    <t>https://www.reddit.com/r/AmItheAsshole/comments/1awm5kq/aita_for_not_inviting_my_girlfriend_to_join_the/kris6px/</t>
  </si>
  <si>
    <t>kris8ng</t>
  </si>
  <si>
    <t>02-21-2024 22:39:39</t>
  </si>
  <si>
    <t>stacybobacy</t>
  </si>
  <si>
    <t>This happened to me almost 30 years ago and I'm still mad about it lol. Well i think mine was a bit worse since we had a child together, they included her but not me on their photos lol. So rude and insensitive. We are literally all family whether they like it or not since we are bound together by our child. We broke up soon after that since it was just another red flag. 
Yes YTA</t>
  </si>
  <si>
    <t>https://www.reddit.com/r/AmItheAsshole/comments/1awm5kq/aita_for_not_inviting_my_girlfriend_to_join_the/kris8ng/</t>
  </si>
  <si>
    <t>krisakb</t>
  </si>
  <si>
    <t>02-21-2024 22:39:57</t>
  </si>
  <si>
    <t>shikakaaaaaaa</t>
  </si>
  <si>
    <t>YTA, yes.</t>
  </si>
  <si>
    <t>https://www.reddit.com/r/AmItheAsshole/comments/1awm5kq/aita_for_not_inviting_my_girlfriend_to_join_the/krisakb/</t>
  </si>
  <si>
    <t>krisdur</t>
  </si>
  <si>
    <t>02-21-2024 22:40:29</t>
  </si>
  <si>
    <t>ARTiger20</t>
  </si>
  <si>
    <t>Yta. You didn't include her even after having an example of what to do.  Then you got mad at her for having feelings. 
Are you one of those people who get mad every time someone calls them out on jerk behavior?</t>
  </si>
  <si>
    <t>https://www.reddit.com/r/AmItheAsshole/comments/1awm5kq/aita_for_not_inviting_my_girlfriend_to_join_the/krisdur/</t>
  </si>
  <si>
    <t>krisiu2</t>
  </si>
  <si>
    <t>02-21-2024 22:41:18</t>
  </si>
  <si>
    <t>PuzzleheadedGoal8234</t>
  </si>
  <si>
    <t>YTA 
Nobody in this group in setting themselves up for this photo thought of the other girlfriend that was in the room all by herself? No wonder the poor girl was hurt.
You could have acknowledged her feelings and apologized but you double downed and invalidated her. Bad choice.</t>
  </si>
  <si>
    <t>https://www.reddit.com/r/AmItheAsshole/comments/1awm5kq/aita_for_not_inviting_my_girlfriend_to_join_the/krisiu2/</t>
  </si>
  <si>
    <t>krisiwd</t>
  </si>
  <si>
    <t>Glittering_Piano_633</t>
  </si>
  <si>
    <t>Yta dude.</t>
  </si>
  <si>
    <t>https://www.reddit.com/r/AmItheAsshole/comments/1awm5kq/aita_for_not_inviting_my_girlfriend_to_join_the/krisiwd/</t>
  </si>
  <si>
    <t>krislwu</t>
  </si>
  <si>
    <t>02-21-2024 22:41:47</t>
  </si>
  <si>
    <t>gypsyhaloo</t>
  </si>
  <si>
    <t>https://www.reddit.com/r/AmItheAsshole/comments/1awm5kq/aita_for_not_inviting_my_girlfriend_to_join_the/krislwu/</t>
  </si>
  <si>
    <t>krislx8</t>
  </si>
  <si>
    <t>thefalsewall</t>
  </si>
  <si>
    <t>YTA - her wanting to be invited and not just joining isn’t unheard of! Then she communicates how she feels and you make her feel bad for being upset. It might not be a big issue for you, but obviously it is for her. You minimized her feelings from the jump. I agree that pictures aren’t that big of a deal but you not respecting her feelings is the problem.</t>
  </si>
  <si>
    <t>https://www.reddit.com/r/AmItheAsshole/comments/1awm5kq/aita_for_not_inviting_my_girlfriend_to_join_the/krislx8/</t>
  </si>
  <si>
    <t>krisq95</t>
  </si>
  <si>
    <t>02-21-2024 22:42:29</t>
  </si>
  <si>
    <t>HoneyJereBee</t>
  </si>
  <si>
    <t>YTA!</t>
  </si>
  <si>
    <t>https://www.reddit.com/r/AmItheAsshole/comments/1awm5kq/aita_for_not_inviting_my_girlfriend_to_join_the/krisq95/</t>
  </si>
  <si>
    <t>kriszpk</t>
  </si>
  <si>
    <t>02-21-2024 22:43:59</t>
  </si>
  <si>
    <t>Please surprise her with something nice tonight ( ie her favorite takeout, chocolate, maybe flowers ) and apologize.   
It won't make up for the experience at the cabin but it shows you are thinking of her and let her know you won't dismiss her feelings again.</t>
  </si>
  <si>
    <t>https://www.reddit.com/r/AmItheAsshole/comments/1awm5kq/aita_for_not_inviting_my_girlfriend_to_join_the/kriszpk/</t>
  </si>
  <si>
    <t>krit0dt</t>
  </si>
  <si>
    <t>02-21-2024 22:44:05</t>
  </si>
  <si>
    <t>LittleBongBong</t>
  </si>
  <si>
    <t>YTA. She has the social awareness not to overstep and insert herself into moments that may not be appropriate. If you had the same emotional intelligence as she does you would have included her and invited her to join in.</t>
  </si>
  <si>
    <t>https://www.reddit.com/r/AmItheAsshole/comments/1awm5kq/aita_for_not_inviting_my_girlfriend_to_join_the/krit0dt/</t>
  </si>
  <si>
    <t>kritnen</t>
  </si>
  <si>
    <t>02-21-2024 22:47:48</t>
  </si>
  <si>
    <t>mothernurture420</t>
  </si>
  <si>
    <t>https://www.reddit.com/r/AmItheAsshole/comments/1awm5kq/aita_for_not_inviting_my_girlfriend_to_join_the/kritnen/</t>
  </si>
  <si>
    <t>kriu8ez</t>
  </si>
  <si>
    <t>02-21-2024 22:51:08</t>
  </si>
  <si>
    <t>MidnightTendies</t>
  </si>
  <si>
    <t>You're the asshole. But all of the responses are far harsher than they need to be. People saying your girlfriend deserves someone better is just ridiculous. This was a failure in communication. You can do better in the future, but you're by no means a bad person or a bad partner. Just take the initiative and go above and beyond to include your girlfriend ALWAYS. That's it. It's not as deep as most people are making it seem.</t>
  </si>
  <si>
    <t>https://www.reddit.com/r/AmItheAsshole/comments/1awm5kq/aita_for_not_inviting_my_girlfriend_to_join_the/kriu8ez/</t>
  </si>
  <si>
    <t>kriv2kq</t>
  </si>
  <si>
    <t>02-21-2024 22:56:03</t>
  </si>
  <si>
    <t>eviljobob</t>
  </si>
  <si>
    <t>YTA
Although it's probably for the best that she's not in the group shots because she's now seriously considering whether to dump you or not.</t>
  </si>
  <si>
    <t>https://www.reddit.com/r/AmItheAsshole/comments/1awm5kq/aita_for_not_inviting_my_girlfriend_to_join_the/kriv2kq/</t>
  </si>
  <si>
    <t>kriw3d1</t>
  </si>
  <si>
    <t>02-21-2024 23:02:09</t>
  </si>
  <si>
    <t>Diligent_Snow_733</t>
  </si>
  <si>
    <t>YTA  Dude you can't tell people how to FEEL.. if she felt legitimately slighted that you didn't invite her, those are HER feelings on the situation. You can't tell her how to feel. You can defend yourself to a point but when defending yourself turns into berating her genuine feelings you are no longer defending you're now attacking. Your reply of fine I'll let you know when ever I'm taking a pic with my parents from now on was so over the top immature and completely missing the point ON PURPOSE!. You're too immature, mean spirited, selfish to have a significant other. Read your story and HONESTLY see where you might be in the wrong.  Always remember how you're making someone else feel. If you don't care then break it off.</t>
  </si>
  <si>
    <t>https://www.reddit.com/r/AmItheAsshole/comments/1awm5kq/aita_for_not_inviting_my_girlfriend_to_join_the/kriw3d1/</t>
  </si>
  <si>
    <t>krixf4j</t>
  </si>
  <si>
    <t>02-21-2024 23:10:12</t>
  </si>
  <si>
    <t>leeshylou</t>
  </si>
  <si>
    <t>YTA and you need to work on your EQ - or embarrassing lack thereof. 
It's your family. She's your girlfriend. Yes it's your responsibility to facilitate connection and comfort for your girlfriend here. 
She deserves to feel included *by you*. 
She deserves to feel like she matters. Of course she would want to be included in a family photo! This isn't about mind reading, but common sense and decency of what's right when you're in a relationship with someone. 
If I were her I would read your actions as those of someone who didn't really care if I was around, didn't see me as any sort of long term partner, and was too selfish to consider me. Bottom line? Who would want to date someone who makes them feel that way?
If you actually want her in your life don't make her question that or eventually she will get jack if it.</t>
  </si>
  <si>
    <t>https://www.reddit.com/r/AmItheAsshole/comments/1awm5kq/aita_for_not_inviting_my_girlfriend_to_join_the/krixf4j/</t>
  </si>
  <si>
    <t>krj160g</t>
  </si>
  <si>
    <t>02-21-2024 23:33:13</t>
  </si>
  <si>
    <t>EmpressVixen</t>
  </si>
  <si>
    <t>YTA.
She wanted to be *invited*.</t>
  </si>
  <si>
    <t>https://www.reddit.com/r/AmItheAsshole/comments/1awm5kq/aita_for_not_inviting_my_girlfriend_to_join_the/krj160g/</t>
  </si>
  <si>
    <t>krj2geh</t>
  </si>
  <si>
    <t>Greenjello14</t>
  </si>
  <si>
    <t>YTA. you weren’t thinking about her. That’s the point.</t>
  </si>
  <si>
    <t>https://www.reddit.com/r/AmItheAsshole/comments/1awm5kq/aita_for_not_inviting_my_girlfriend_to_join_the/krj2geh/</t>
  </si>
  <si>
    <t>krjhp6z</t>
  </si>
  <si>
    <t>02-22-2024 01:16:42</t>
  </si>
  <si>
    <t>Nguyener</t>
  </si>
  <si>
    <t>YTA - Your gf didn’t invite herself to the family photo BECAUSE IT WASN’T HER PLACE TO. It is your job to make her feel included with YOUR family.</t>
  </si>
  <si>
    <t>https://www.reddit.com/r/AmItheAsshole/comments/1awm5kq/aita_for_not_inviting_my_girlfriend_to_join_the/krjhp6z/</t>
  </si>
  <si>
    <t>krkuyhu</t>
  </si>
  <si>
    <t>02-22-2024 07:47:55</t>
  </si>
  <si>
    <t>mpnd32</t>
  </si>
  <si>
    <t>YTA - Are you seriously this dense? I'm not trying to be mean but if you are really this clueless, unkind and uncaring. Then maybe you shouldn't be in a relationship. 
You are young and I get it. But you doubled down on the stupid and you're still going. Figure it out dude it's not that hard. She spelled it for you. 
It's okay to admit you're wrong about the whole situation, learn from it and grow. It's not okay to keep playing stupid games. 
You hurt her feelings, you don't consider her family and you need to think about that. Don't put it on her.</t>
  </si>
  <si>
    <t>https://www.reddit.com/r/AmItheAsshole/comments/1awm5kq/aita_for_not_inviting_my_girlfriend_to_join_the/krkuyhu/</t>
  </si>
  <si>
    <t>krkx6w4</t>
  </si>
  <si>
    <t>02-22-2024 08:14:05</t>
  </si>
  <si>
    <t>rusunie</t>
  </si>
  <si>
    <t>This happened to me recently, I didn't really argue about it since for him it's just a photo. But honestly, I got a little hurt and I did voice out my feelings to my boyfriend and he just brushed it off as me acting childish over a simple thing. My boyfriend had the same reaction as OP so I just let it pass to avoid the drama, looking at this post now made me tear up a little bit so I couldn't resist leaving a comment. I know I could have just joined in but it's a different feeling if the family or your boyfriend is the one who called you over.</t>
  </si>
  <si>
    <t>https://www.reddit.com/r/AmItheAsshole/comments/1awm5kq/aita_for_not_inviting_my_girlfriend_to_join_the/krkx6w4/</t>
  </si>
  <si>
    <t>krkzdt0</t>
  </si>
  <si>
    <t>02-22-2024 08:40:29</t>
  </si>
  <si>
    <t>w0mbatina</t>
  </si>
  <si>
    <t>YTA. Not only for not asking her to join, but also because you reacted like a huge ah and threw a fit when she told you how it made her felt. You could have easily just said "sorry, i did not know you felt that way, i will make sure to invite you in the future". And you are continuing being an ah by not even attempting to see her side.</t>
  </si>
  <si>
    <t>https://www.reddit.com/r/AmItheAsshole/comments/1awm5kq/aita_for_not_inviting_my_girlfriend_to_join_the/krkzdt0/</t>
  </si>
  <si>
    <t>krl1kd3</t>
  </si>
  <si>
    <t>02-22-2024 09:07:25</t>
  </si>
  <si>
    <t>Im-Just-Rambling</t>
  </si>
  <si>
    <t>YTA It's not about the picture. It's about the person she loves wanting her to be in the photo with him. The person she loves thinking about her. The sentiment. Or at least the person she loves going "oh yeah I should invite my girlfriend" after the sister has the forethought to remember her partner and the desire to have him in the picture with her and her family. She wanted *you* to *want* to include her. 
It's not about the picture, it's about you and your feelings for her and how you're showing (or not showing) them. And the fact that you're going this far to not see her point at all (only focusing on the photo itself) makes me think that maybe little things like this happen more than you think and maybe she's getting a sore spot about it. She's trying to tell you what's wrong, listen. Even if it wouldn't have been important if it were you.</t>
  </si>
  <si>
    <t>https://www.reddit.com/r/AmItheAsshole/comments/1awm5kq/aita_for_not_inviting_my_girlfriend_to_join_the/krl1kd3/</t>
  </si>
  <si>
    <t>krl1q9l</t>
  </si>
  <si>
    <t>02-22-2024 09:09:29</t>
  </si>
  <si>
    <t>LilituBruxa</t>
  </si>
  <si>
    <t>It's not about reading her mind. It's about you (and the rest of your family) making her feel like she is part of the family. By not calling her for a 'family' picture everyone else is in she feels like she is not a part of that family. It's about you not thinking about the fact she belongs in the picture as well. Like your sister's boyfriend is there to stay and she isn't.</t>
  </si>
  <si>
    <t>https://www.reddit.com/r/AmItheAsshole/comments/1awm5kq/aita_for_not_inviting_my_girlfriend_to_join_the/krl1q9l/</t>
  </si>
  <si>
    <t>krl2bx7</t>
  </si>
  <si>
    <t>02-22-2024 09:16:53</t>
  </si>
  <si>
    <t xml:space="preserve">
&gt;We're at a standstill. I apologized for what I said, but she keeps saying that it wasn't the point. I get that my comment was rude, but if she's talking about the pictures taken at the cabin, I don't understand why she's so hung up on it. She has plenty of photos from this trip, both with individuals and with the group.
YTA. Because you *refuse* to understand. It's not about the photo as an object. It's about *you* not inviting her to be in the FAMILY picture like your sister did with her partner. By her this is percieved as you not viewing her as part of your family. Her not being a stranger to your family doesn't mean she is part of it. Your sisters bf didn't just decide by himself that he is part if tge family, his partner called for him to be there. You gf can't decide either if she us part of the family. But *you* didn't call her. You shouldn't (only) apologize for responding in a rude way to her, you should apologize for not making her feel welcomed because you're unattentive and uncareing.</t>
  </si>
  <si>
    <t>https://www.reddit.com/r/AmItheAsshole/comments/1awm5kq/aita_for_not_inviting_my_girlfriend_to_join_the/krl2bx7/</t>
  </si>
  <si>
    <t>kriq89w</t>
  </si>
  <si>
    <t>02-21-2024 22:28:07</t>
  </si>
  <si>
    <t>bassxhoney</t>
  </si>
  <si>
    <t>do you even like your girlfriend? you don't seem to treat her like you do. YTA. go to therapy &lt;3</t>
  </si>
  <si>
    <t>https://www.reddit.com/r/AmItheAsshole/comments/1awm5kq/aita_for_not_inviting_my_girlfriend_to_join_the/kriq89w/</t>
  </si>
  <si>
    <t>kriqsm6</t>
  </si>
  <si>
    <t>02-21-2024 22:31:22</t>
  </si>
  <si>
    <t>YTA. Wondering if you gaslight like this often. I’m sure she assumed, like some of us are, that she’s not your one. She gave you the chance to reassure her, but you did the exact opposite.
Oh well.</t>
  </si>
  <si>
    <t>https://www.reddit.com/r/AmItheAsshole/comments/1awm5kq/aita_for_not_inviting_my_girlfriend_to_join_the/kriqsm6/</t>
  </si>
  <si>
    <t>kriqxhc</t>
  </si>
  <si>
    <t>02-21-2024 22:32:09</t>
  </si>
  <si>
    <t>Ixpen</t>
  </si>
  <si>
    <t>After all these wonderful answers and comments I'm sure one extra YTA isn't necessary but....yes, YTA! And for all of the reasons.</t>
  </si>
  <si>
    <t>https://www.reddit.com/r/AmItheAsshole/comments/1awm5kq/aita_for_not_inviting_my_girlfriend_to_join_the/kriqxhc/</t>
  </si>
  <si>
    <t>krisa1l</t>
  </si>
  <si>
    <t>02-21-2024 22:39:52</t>
  </si>
  <si>
    <t>Pohkopf</t>
  </si>
  <si>
    <t>Tell me you don't see your relationship lasting without telling me you don't see the relationship lasting.
And the fact that none of your family invited your girlfriend to join in the group photo even after your sister invited her boyfriend is pretty telling.</t>
  </si>
  <si>
    <t>https://www.reddit.com/r/AmItheAsshole/comments/1awm5kq/aita_for_not_inviting_my_girlfriend_to_join_the/krisa1l/</t>
  </si>
  <si>
    <t>krisk2p</t>
  </si>
  <si>
    <t>02-21-2024 22:41:29</t>
  </si>
  <si>
    <t>FungalEgoDeath</t>
  </si>
  <si>
    <t>If she has never been told "you're one of the family now" then she is unlikely to have 100% confidence in how she would be received in a family photo when she wasn't family some people are shy about that stuff. If you had called her into the photo or one of your family had then she would have felt included. If your gran wasn't in the photo everyone would call her tobjoin. Your girlfriend isn't there and...no one, not even her boyfriend said "oh hey where's our boy's girlfriend? She should be in this." I'd feel pretty awkward in her place. Yta dude. And if you love her at all, then what the fuck does it matter who is wrong or right? Go tell her you are sorry, make her feel like her opinions and feelings matter to you, and try and be a little more empathetic.</t>
  </si>
  <si>
    <t>https://www.reddit.com/r/AmItheAsshole/comments/1awm5kq/aita_for_not_inviting_my_girlfriend_to_join_the/krisk2p/</t>
  </si>
  <si>
    <t>krioiex</t>
  </si>
  <si>
    <t>02-21-2024 22:18:29</t>
  </si>
  <si>
    <t>Creative_Energy533</t>
  </si>
  <si>
    <t>INFO- how long have you and your girlfriend been together vs how long has your sister and her boyfriend been together? Your girlfriend also might have felt more intimidated if your relationship is more recent (say, less than six months or a year). Or her family may be more formal than yours. And some families are funny about having SOs join 'family' photos. Next time though, just ask her to join in and when she tells you something bothered her, listen. I'm not saying she should get her way all the time, but listen to what she's saying.</t>
  </si>
  <si>
    <t>https://www.reddit.com/r/AmItheAsshole/comments/1awm5kq/aita_for_not_inviting_my_girlfriend_to_join_the/krioiex/</t>
  </si>
  <si>
    <t>krip2zf</t>
  </si>
  <si>
    <t>02-21-2024 22:21:39</t>
  </si>
  <si>
    <t>ricecake_mami</t>
  </si>
  <si>
    <t>She’s hung up on it because it was rude. It’s awkward to have to include yourself into things you weren’t invited into. You should feel bad about not making an effort to make her feel included. YTA</t>
  </si>
  <si>
    <t>https://www.reddit.com/r/AmItheAsshole/comments/1awm5kq/aita_for_not_inviting_my_girlfriend_to_join_the/krip2zf/</t>
  </si>
  <si>
    <t>kriq53r</t>
  </si>
  <si>
    <t>02-21-2024 22:27:38</t>
  </si>
  <si>
    <t>giggleengine</t>
  </si>
  <si>
    <t>Actually you should be more considerate for your girlfriend and be aware that yes, women do expect you to think. It's not that hard put yourself in her shoes and if you can't then you shouldn't have a girlfriend</t>
  </si>
  <si>
    <t>https://www.reddit.com/r/AmItheAsshole/comments/1awm5kq/aita_for_not_inviting_my_girlfriend_to_join_the/kriq53r/</t>
  </si>
  <si>
    <t>krirb4s</t>
  </si>
  <si>
    <t>02-21-2024 22:34:20</t>
  </si>
  <si>
    <t>esthervanrems</t>
  </si>
  <si>
    <t>YTA: classic case of gas lighting. She tells you how she feels, and you immediately tell her that she can’t feel that way and you even get mad. 
It’s not about not calling her anymore, not about the foto either.
It’s about you not acknowledging her feelings and validate them, about you not asking her why it hurt and what you can do to make sure she won’t feel like that again.
This could be you make or break point in your relationship, step up and learn.</t>
  </si>
  <si>
    <t>https://www.reddit.com/r/AmItheAsshole/comments/1awm5kq/aita_for_not_inviting_my_girlfriend_to_join_the/krirb4s/</t>
  </si>
  <si>
    <t>kritirt</t>
  </si>
  <si>
    <t>02-21-2024 22:47:03</t>
  </si>
  <si>
    <t>ladyvivi-</t>
  </si>
  <si>
    <t>She should break up with you, if this problem happen again. You gaslight once, you will gaslight again.</t>
  </si>
  <si>
    <t>https://www.reddit.com/r/AmItheAsshole/comments/1awm5kq/aita_for_not_inviting_my_girlfriend_to_join_the/kritirt/</t>
  </si>
  <si>
    <t>kritn5z</t>
  </si>
  <si>
    <t>02-21-2024 22:47:46</t>
  </si>
  <si>
    <t>Strange_Device_371</t>
  </si>
  <si>
    <t>I don't think you're mature enough for an adult relationship.
She literally tried to share and communicate, and you couldn't handle it.</t>
  </si>
  <si>
    <t>https://www.reddit.com/r/AmItheAsshole/comments/1awm5kq/aita_for_not_inviting_my_girlfriend_to_join_the/kritn5z/</t>
  </si>
  <si>
    <t>kritoaw</t>
  </si>
  <si>
    <t>02-21-2024 22:47:57</t>
  </si>
  <si>
    <t>Humble_Ad_1561</t>
  </si>
  <si>
    <t>YTA and I would never open up to you again. She’ll be watching and counting the times you’re inconsiderate from here on out.</t>
  </si>
  <si>
    <t>https://www.reddit.com/r/AmItheAsshole/comments/1awm5kq/aita_for_not_inviting_my_girlfriend_to_join_the/kritoaw/</t>
  </si>
  <si>
    <t>kritrse</t>
  </si>
  <si>
    <t>02-21-2024 22:48:30</t>
  </si>
  <si>
    <t>Candid-Quail-9927</t>
  </si>
  <si>
    <t>YTA.  You literality excluded her from a family photo basically letting her know she is not family.  It is a big deal as you basically told with your actions she does not matter and than you doubled down on it by saying she could have just invited herself to the photo so basically crash the family photo as an unwanted person.  You kind of suck when it comes to sensitivity and being kind.</t>
  </si>
  <si>
    <t>https://www.reddit.com/r/AmItheAsshole/comments/1awm5kq/aita_for_not_inviting_my_girlfriend_to_join_the/kritrse/</t>
  </si>
  <si>
    <t>kritu1q</t>
  </si>
  <si>
    <t>02-21-2024 22:48:51</t>
  </si>
  <si>
    <t>CatteNappe</t>
  </si>
  <si>
    <t>YTA. Your sister effectively said to her BF that she considers him part of the family for this purpose: you just stood there like a lump and left your GF to conclude that *she* isn't part of the family in *your* mind and she doesn't count.</t>
  </si>
  <si>
    <t>https://www.reddit.com/r/AmItheAsshole/comments/1awm5kq/aita_for_not_inviting_my_girlfriend_to_join_the/kritu1q/</t>
  </si>
  <si>
    <t>kritwll</t>
  </si>
  <si>
    <t>02-21-2024 22:49:16</t>
  </si>
  <si>
    <t>Cecowen</t>
  </si>
  <si>
    <t>YTA. That was pretty shitty</t>
  </si>
  <si>
    <t>https://www.reddit.com/r/AmItheAsshole/comments/1awm5kq/aita_for_not_inviting_my_girlfriend_to_join_the/kritwll/</t>
  </si>
  <si>
    <t>kritwp9</t>
  </si>
  <si>
    <t>02-21-2024 22:49:17</t>
  </si>
  <si>
    <t>YTA.  You're rude and obnoxious to your girlfriend when she feels insecure and needs some reassurance.  You failed to include her in your family photo.  Do you truly not understand that doing so sent your girlfriend a clear message that she's not part of your family?  
You had better decide whether you want to keep her long term or not.  You're about to lose her.</t>
  </si>
  <si>
    <t>https://www.reddit.com/r/AmItheAsshole/comments/1awm5kq/aita_for_not_inviting_my_girlfriend_to_join_the/kritwp9/</t>
  </si>
  <si>
    <t>kritziy</t>
  </si>
  <si>
    <t>02-21-2024 22:49:44</t>
  </si>
  <si>
    <t>Old-AF</t>
  </si>
  <si>
    <t>https://www.reddit.com/r/AmItheAsshole/comments/1awm5kq/aita_for_not_inviting_my_girlfriend_to_join_the/kritziy/</t>
  </si>
  <si>
    <t>kriu8bi</t>
  </si>
  <si>
    <t>02-21-2024 22:51:07</t>
  </si>
  <si>
    <t>HoidOrWit</t>
  </si>
  <si>
    <t>If you wanted her in the photo, you would have gotten her. She knows that now. 
YTA</t>
  </si>
  <si>
    <t>https://www.reddit.com/r/AmItheAsshole/comments/1awm5kq/aita_for_not_inviting_my_girlfriend_to_join_the/kriu8bi/</t>
  </si>
  <si>
    <t>krj0z8q</t>
  </si>
  <si>
    <t>02-21-2024 23:32:01</t>
  </si>
  <si>
    <t>SlipPsychological995</t>
  </si>
  <si>
    <t>You excluded her idiot</t>
  </si>
  <si>
    <t>https://www.reddit.com/r/AmItheAsshole/comments/1awm5kq/aita_for_not_inviting_my_girlfriend_to_join_the/krj0z8q/</t>
  </si>
  <si>
    <t>krj4dh5</t>
  </si>
  <si>
    <t>02-21-2024 23:53:11</t>
  </si>
  <si>
    <t>RepresentativeLaw67</t>
  </si>
  <si>
    <t>OP never responds lol but i hope that your girlfriend either finds someone better or you apologized and started working on yourself</t>
  </si>
  <si>
    <t>https://www.reddit.com/r/AmItheAsshole/comments/1awm5kq/aita_for_not_inviting_my_girlfriend_to_join_the/krj4dh5/</t>
  </si>
  <si>
    <t>krjibfk</t>
  </si>
  <si>
    <t>02-22-2024 01:20:35</t>
  </si>
  <si>
    <t>ApprehensiveIce9026</t>
  </si>
  <si>
    <t>Are you this dumb?
They said “family photo”, your sister called her boyfriend so he is family to her. You did NOT called your girlfriend, what leads her to understand she is not family to you. It’s not this hard to understand her, you’re just selfish and arrogant.
YTA, in case you didn’t got it.</t>
  </si>
  <si>
    <t>https://www.reddit.com/r/AmItheAsshole/comments/1awm5kq/aita_for_not_inviting_my_girlfriend_to_join_the/krjibfk/</t>
  </si>
  <si>
    <t>krjopfq</t>
  </si>
  <si>
    <t>02-22-2024 02:00:47</t>
  </si>
  <si>
    <t>CornerAffectionate24</t>
  </si>
  <si>
    <t>NTA, I'm sorry, but this sounds like a high school couple argument. If your family are not strangers, she should have gotten her butt in there.  She instead stayed in the house and waited like a princess for her invitation. She was looking for something to complain about. To me, this is a non-issue if you just had a great vacation!  So let's throw fuel in the fire and cry because I wasn't invited for the impromptu photo session. 
Please!</t>
  </si>
  <si>
    <t>https://www.reddit.com/r/AmItheAsshole/comments/1awm5kq/aita_for_not_inviting_my_girlfriend_to_join_the/krjopfq/</t>
  </si>
  <si>
    <t>krig41o</t>
  </si>
  <si>
    <t>02-21-2024 21:32:58</t>
  </si>
  <si>
    <t>Zealousideal_Ask4892</t>
  </si>
  <si>
    <t>Nta for the actual action but the way you downplayed her feelings makes you yta</t>
  </si>
  <si>
    <t>https://www.reddit.com/r/AmItheAsshole/comments/1awm5kq/aita_for_not_inviting_my_girlfriend_to_join_the/krig41o/</t>
  </si>
  <si>
    <t>krivd2v</t>
  </si>
  <si>
    <t>02-21-2024 22:57:47</t>
  </si>
  <si>
    <t>FreeTheHippo</t>
  </si>
  <si>
    <t>NTA
I know this is against the grain, but... I don't feel that GFs and BFs are entitled to be in the family picture. She's allowed to feel bad about not being included, but I don't think that makes you TA. 
All that said, instead of picking a fight, she should have started a "where do you see this relationship going?" conversation.</t>
  </si>
  <si>
    <t>https://www.reddit.com/r/AmItheAsshole/comments/1awm5kq/aita_for_not_inviting_my_girlfriend_to_join_the/krivd2v/</t>
  </si>
  <si>
    <t>krivfwc</t>
  </si>
  <si>
    <t>02-21-2024 22:58:15</t>
  </si>
  <si>
    <t>MikeTheBankerr</t>
  </si>
  <si>
    <t>I see a lot of YTA on here and it may be warranted provided more information. 
Are you two looking at a long term future together? If so, definitely YTA
It you're dating and not sure where things are going maybe not. I know I've been in this situation before and it definitely isn't great to look back at old family photos and see that ex in there. If that's the case, maybe you could do one with and one without her in the future?</t>
  </si>
  <si>
    <t>https://www.reddit.com/r/AmItheAsshole/comments/1awm5kq/aita_for_not_inviting_my_girlfriend_to_join_the/krivfwc/</t>
  </si>
  <si>
    <t>krj52yv</t>
  </si>
  <si>
    <t>02-21-2024 23:57:37</t>
  </si>
  <si>
    <t>sabanoversaintnick</t>
  </si>
  <si>
    <t>You’re supposed to stay out of “family” photos until you’re married into the family</t>
  </si>
  <si>
    <t>https://www.reddit.com/r/AmItheAsshole/comments/1awm5kq/aita_for_not_inviting_my_girlfriend_to_join_the/krj52yv/</t>
  </si>
  <si>
    <t>kriypnx</t>
  </si>
  <si>
    <t>02-21-2024 23:18:06</t>
  </si>
  <si>
    <t>Key-Pay-8572</t>
  </si>
  <si>
    <t>NTA... if YOU feel you need to be invited to be in a family picture, then YOU do not consider yourself family.  GF could easily have asked, "Am I family enough to be included?" And adult enough to accept the answer whatever it is.</t>
  </si>
  <si>
    <t>https://www.reddit.com/r/AmItheAsshole/comments/1awm5kq/aita_for_not_inviting_my_girlfriend_to_join_the/kriypnx/</t>
  </si>
  <si>
    <t>krisgnm</t>
  </si>
  <si>
    <t>Sufficient_Rub_2014</t>
  </si>
  <si>
    <t>NTA. Many photos in history have been ruined because an old ex is in them.</t>
  </si>
  <si>
    <t>https://www.reddit.com/r/AmItheAsshole/comments/1awm5kq/aita_for_not_inviting_my_girlfriend_to_join_the/krisgnm/</t>
  </si>
  <si>
    <t>krj4xq0</t>
  </si>
  <si>
    <t>02-21-2024 23:56:42</t>
  </si>
  <si>
    <t>Patient-King5376</t>
  </si>
  <si>
    <t>NTA.
Relationships fail quite often and family photos get awkward when you have to remove someone from the photo or years later explain who that person is. I went to a Christmas party with my gf's family and when they did family photos they did separate sets for the bf/gf couples and that's entirely understandable. If she can't handle the reality that you and her aren't necessarily going to survive the test of time and have a extremely high chance of becoming strangers then she's the one who's making a mountain out of a mole hill. Looking back I wish I had done photos without my ex wife.</t>
  </si>
  <si>
    <t>https://www.reddit.com/r/AmItheAsshole/comments/1awm5kq/aita_for_not_inviting_my_girlfriend_to_join_the/krj4xq0/</t>
  </si>
  <si>
    <t>krj495v</t>
  </si>
  <si>
    <t>02-21-2024 23:52:25</t>
  </si>
  <si>
    <t>Grouchy-Chemical7275</t>
  </si>
  <si>
    <t>NTA. She needs to learn to be less soft very quickly because if that's something she considers a problem in life then she's in for a ride when something truly tough happens</t>
  </si>
  <si>
    <t>https://www.reddit.com/r/AmItheAsshole/comments/1awm5kq/aita_for_not_inviting_my_girlfriend_to_join_the/krj495v/</t>
  </si>
  <si>
    <t>kriutcj</t>
  </si>
  <si>
    <t>02-21-2024 22:54:32</t>
  </si>
  <si>
    <t>LifeDeleter</t>
  </si>
  <si>
    <t>NTA she has yet to earn her place in the group photo, she needs to either leave you or suck it up and put in the work.</t>
  </si>
  <si>
    <t>https://www.reddit.com/r/AmItheAsshole/comments/1awm5kq/aita_for_not_inviting_my_girlfriend_to_join_the/kriutcj/</t>
  </si>
  <si>
    <t>kriw4ab</t>
  </si>
  <si>
    <t>02-21-2024 23:02:18</t>
  </si>
  <si>
    <t>Primary_Ad_4260</t>
  </si>
  <si>
    <t>This seems petty. I don’t need validation to be included and if I want to be part of something I ask. I don’t understand the need to be invited. It’s not a professional photo. It seems a bit silly over a cell phone selfie. Your gf sounds young so give her a bit of grace but I personally don’t think you did anything wrong. I’m going to go with NTA.</t>
  </si>
  <si>
    <t>https://www.reddit.com/r/AmItheAsshole/comments/1awm5kq/aita_for_not_inviting_my_girlfriend_to_join_the/kriw4ab/</t>
  </si>
  <si>
    <t>kriu08b</t>
  </si>
  <si>
    <t>02-21-2024 22:49:50</t>
  </si>
  <si>
    <t>jinxxed42</t>
  </si>
  <si>
    <t>YTA.
you excluded her... and then got angry when she had an issue with it.
you need to seriously work on yourself... if you cant handle your girlfriend telling you she is upset by your actions.. and for you to turn it into an argument.</t>
  </si>
  <si>
    <t>https://www.reddit.com/r/AmItheAsshole/comments/1awm5kq/aita_for_not_inviting_my_girlfriend_to_join_the/kriu08b/</t>
  </si>
  <si>
    <t>kriu17i</t>
  </si>
  <si>
    <t>02-21-2024 22:49:59</t>
  </si>
  <si>
    <t>HistoricalBee2525</t>
  </si>
  <si>
    <t>u definitely embarrassed of your gf</t>
  </si>
  <si>
    <t>https://www.reddit.com/r/AmItheAsshole/comments/1awm5kq/aita_for_not_inviting_my_girlfriend_to_join_the/kriu17i/</t>
  </si>
  <si>
    <t>kriu2pl</t>
  </si>
  <si>
    <t>02-21-2024 22:50:13</t>
  </si>
  <si>
    <t>Sunshine_1530</t>
  </si>
  <si>
    <t>Yes YTA, you were extremely rude and unnecessary, you should care more about your girlfriend's feelings and treat her in the best way possible😵‍💫</t>
  </si>
  <si>
    <t>https://www.reddit.com/r/AmItheAsshole/comments/1awm5kq/aita_for_not_inviting_my_girlfriend_to_join_the/kriu2pl/</t>
  </si>
  <si>
    <t>kriu4g9</t>
  </si>
  <si>
    <t>02-21-2024 22:50:30</t>
  </si>
  <si>
    <t>Dependent_Pilot1031</t>
  </si>
  <si>
    <t>YTA. read all the comments people left on your story, told by you and your perspective. You are inconsiderate and a major AH. Your gf can do better and she has to think about her self-respect.</t>
  </si>
  <si>
    <t>https://www.reddit.com/r/AmItheAsshole/comments/1awm5kq/aita_for_not_inviting_my_girlfriend_to_join_the/kriu4g9/</t>
  </si>
  <si>
    <t>kriu4xr</t>
  </si>
  <si>
    <t>02-21-2024 22:50:35</t>
  </si>
  <si>
    <t>Ok_Oil4199</t>
  </si>
  <si>
    <t>Yeah... you prob made her feel like you feel there's not much of a future for you guys if you  didn't invite her to the family photo... yta. Ive seen it countless times, experienced it myself. So yeah. She now prob will feel isolated. You kind of treated her like shit in front of your family too by not inviting her. Plus then you dismissed her feelings and emotions. And also yelled at her...</t>
  </si>
  <si>
    <t>https://www.reddit.com/r/AmItheAsshole/comments/1awm5kq/aita_for_not_inviting_my_girlfriend_to_join_the/kriu4xr/</t>
  </si>
  <si>
    <t>kriudzq</t>
  </si>
  <si>
    <t>02-21-2024 22:52:02</t>
  </si>
  <si>
    <t>Remarkable_Buyer4625</t>
  </si>
  <si>
    <t>I’m concerned that you’re trying to gaslight her (and us). Are you truly trying to say that you don’t see the difference between your sister calling her boyfriend over to join the picture and you being fine with your gf not being in the picture? Just tell her the truth. You aren’t sure about whether you see a future with her. YTA for the gaslighting. Had you been honest, it would have been N A H.</t>
  </si>
  <si>
    <t>https://www.reddit.com/r/AmItheAsshole/comments/1awm5kq/aita_for_not_inviting_my_girlfriend_to_join_the/kriudzq/</t>
  </si>
  <si>
    <t>kriufa9</t>
  </si>
  <si>
    <t>02-21-2024 22:52:15</t>
  </si>
  <si>
    <t>No_University5296</t>
  </si>
  <si>
    <t>YTA it was rude of you to not include her</t>
  </si>
  <si>
    <t>https://www.reddit.com/r/AmItheAsshole/comments/1awm5kq/aita_for_not_inviting_my_girlfriend_to_join_the/kriufa9/</t>
  </si>
  <si>
    <t>kriufo7</t>
  </si>
  <si>
    <t>02-21-2024 22:52:19</t>
  </si>
  <si>
    <t>CrazyLezBean</t>
  </si>
  <si>
    <t>YTA- If it was welcome, you should have verbally invited her to the photo.</t>
  </si>
  <si>
    <t>https://www.reddit.com/r/AmItheAsshole/comments/1awm5kq/aita_for_not_inviting_my_girlfriend_to_join_the/kriufo7/</t>
  </si>
  <si>
    <t>kriug2d</t>
  </si>
  <si>
    <t>02-21-2024 22:52:23</t>
  </si>
  <si>
    <t>Minute-Comparison-97</t>
  </si>
  <si>
    <t>yta, wow! hope she leaves</t>
  </si>
  <si>
    <t>https://www.reddit.com/r/AmItheAsshole/comments/1awm5kq/aita_for_not_inviting_my_girlfriend_to_join_the/kriug2d/</t>
  </si>
  <si>
    <t>kriui72</t>
  </si>
  <si>
    <t>02-21-2024 22:52:44</t>
  </si>
  <si>
    <t>say-so1986</t>
  </si>
  <si>
    <t>https://www.reddit.com/r/AmItheAsshole/comments/1awm5kq/aita_for_not_inviting_my_girlfriend_to_join_the/kriui72/</t>
  </si>
  <si>
    <t>kriulqf</t>
  </si>
  <si>
    <t>02-21-2024 22:53:19</t>
  </si>
  <si>
    <t>GarbageRatSummer</t>
  </si>
  <si>
    <t>YTA What a weird and concerning reaction from you. You don't need to "read her mind", you need to learn some basic social skills? </t>
  </si>
  <si>
    <t>https://www.reddit.com/r/AmItheAsshole/comments/1awm5kq/aita_for_not_inviting_my_girlfriend_to_join_the/kriulqf/</t>
  </si>
  <si>
    <t>kriunpm</t>
  </si>
  <si>
    <t>02-21-2024 22:53:38</t>
  </si>
  <si>
    <t>somerandomkid5634</t>
  </si>
  <si>
    <t>Yes YTA.</t>
  </si>
  <si>
    <t>https://www.reddit.com/r/AmItheAsshole/comments/1awm5kq/aita_for_not_inviting_my_girlfriend_to_join_the/kriunpm/</t>
  </si>
  <si>
    <t>kriupnr</t>
  </si>
  <si>
    <t>02-21-2024 22:53:56</t>
  </si>
  <si>
    <t>lovelyanon_19</t>
  </si>
  <si>
    <t>YTA. she was in new territory and wasn’t going to just jump into the photo without you and your family’s blessing. it’s just a common courtesy</t>
  </si>
  <si>
    <t>https://www.reddit.com/r/AmItheAsshole/comments/1awm5kq/aita_for_not_inviting_my_girlfriend_to_join_the/kriupnr/</t>
  </si>
  <si>
    <t>kriustf</t>
  </si>
  <si>
    <t>02-21-2024 22:54:27</t>
  </si>
  <si>
    <t>https://www.reddit.com/r/AmItheAsshole/comments/1awm5kq/aita_for_not_inviting_my_girlfriend_to_join_the/kriustf/</t>
  </si>
  <si>
    <t>kriuyss</t>
  </si>
  <si>
    <t>02-21-2024 22:55:27</t>
  </si>
  <si>
    <t>tinaescobar228</t>
  </si>
  <si>
    <t>YTA. It’s not mind reading it’s common sense.</t>
  </si>
  <si>
    <t>https://www.reddit.com/r/AmItheAsshole/comments/1awm5kq/aita_for_not_inviting_my_girlfriend_to_join_the/kriuyss/</t>
  </si>
  <si>
    <t>kriwcft</t>
  </si>
  <si>
    <t>02-21-2024 23:03:41</t>
  </si>
  <si>
    <t>cajako8865</t>
  </si>
  <si>
    <t>No it is not. You are the owner of the property. There is no problem.</t>
  </si>
  <si>
    <t>https://www.reddit.com/r/AmItheAsshole/comments/1awm5kq/aita_for_not_inviting_my_girlfriend_to_join_the/kriwcft/</t>
  </si>
  <si>
    <t>krj4ydx</t>
  </si>
  <si>
    <t>02-21-2024 23:56:49</t>
  </si>
  <si>
    <t>codeverity</t>
  </si>
  <si>
    <t>NAH but there has to be more going on to this. if your gf is pitching a fit over casual selfies that shouldn't matter in the grand scheme of things, then she's probably not feeling included elsewhere. Talk to her and see what the root cause is.</t>
  </si>
  <si>
    <t>https://www.reddit.com/r/AmItheAsshole/comments/1awm5kq/aita_for_not_inviting_my_girlfriend_to_join_the/krj4ydx/</t>
  </si>
  <si>
    <t>krjj00j</t>
  </si>
  <si>
    <t>02-22-2024 01:24:51</t>
  </si>
  <si>
    <t>Juls1016</t>
  </si>
  <si>
    <t>She wanted to feel included by you and your family, it’s not about the picture. YTA.</t>
  </si>
  <si>
    <t>https://www.reddit.com/r/AmItheAsshole/comments/1awm5kq/aita_for_not_inviting_my_girlfriend_to_join_the/krjj00j/</t>
  </si>
  <si>
    <t>krjj1j5</t>
  </si>
  <si>
    <t>02-22-2024 01:25:06</t>
  </si>
  <si>
    <t>Dutchwahmen</t>
  </si>
  <si>
    <t>God you're such a doofus. Like, no social awareness at all.</t>
  </si>
  <si>
    <t>https://www.reddit.com/r/AmItheAsshole/comments/1awm5kq/aita_for_not_inviting_my_girlfriend_to_join_the/krjj1j5/</t>
  </si>
  <si>
    <t>krjspuo</t>
  </si>
  <si>
    <t>02-22-2024 02:26:52</t>
  </si>
  <si>
    <t>Feisty_Requirement59</t>
  </si>
  <si>
    <t>I feel like he’s not the AH, one they are not actually married she is still just a GF so I feel him not feeling obligated to invite her. Two the sister is a female and 9/10 she’s felt like that b4 so she felt the need to invite her significant other. As far as guys we never really think that deep into those types of situations so we couldn’t care less if we’re invited or not.</t>
  </si>
  <si>
    <t>https://www.reddit.com/r/AmItheAsshole/comments/1awm5kq/aita_for_not_inviting_my_girlfriend_to_join_the/krjspuo/</t>
  </si>
  <si>
    <t>krkt1am</t>
  </si>
  <si>
    <t>02-22-2024 07:25:49</t>
  </si>
  <si>
    <t>Naige2020</t>
  </si>
  <si>
    <t>Classic example of how people can overthink things. In reality all that actually happened was that someone took a photo that his girlfriend wasn't in. Apparently that means he does really consider her as part of his family and was rude and inconsiderate and blah, blah, blah.....? Maybe he just thought it was a simple, meaningless photograph that was no big deal? Why is it that everything someone does must be scrutinised for evidence of his devotion to their partner?</t>
  </si>
  <si>
    <t>https://www.reddit.com/r/AmItheAsshole/comments/1awm5kq/aita_for_not_inviting_my_girlfriend_to_join_the/krkt1am/</t>
  </si>
  <si>
    <t>krkvmvd</t>
  </si>
  <si>
    <t>02-22-2024 07:55:46</t>
  </si>
  <si>
    <t>thatninjakiddd</t>
  </si>
  <si>
    <t>NTA - I understand you hearing your sister asking her boyfriend to join the photo probably didn't register that you could've done the same. As you said, many photos were taken on the trip and you likely just assumed she'd join if she wanted or didn't think of asking her. Shit, I'd do the same thing, I know how a lot of guys brains probably work because I'm a dude too.
However (Bonus round) also YTA - You shouldn't have gotten mad at her for being upset. I understand the impulse to do so, but you should always be understanding and try to reason with her. Empathize with her emotions and apologize, then try to make it up to her somehow. After all, you said she didn't seem too upset after a while, and making it up would be a thoughtful way to put the water under the bridge, as well as show her that you do care and think about her. She's your girlfriend after all.
Conclusion: Just be nice, keep anger in check, and try to make it up to her! You got this, OP.
Edit: Yeah that last remark you made to her was definitely an AH thing to say.</t>
  </si>
  <si>
    <t>https://www.reddit.com/r/AmItheAsshole/comments/1awm5kq/aita_for_not_inviting_my_girlfriend_to_join_the/krkvmvd/</t>
  </si>
  <si>
    <t>krl1vto</t>
  </si>
  <si>
    <t>02-22-2024 09:11:25</t>
  </si>
  <si>
    <t>TheEnervator42</t>
  </si>
  <si>
    <t>ESH
Yes you should have invited her over.
Yes she could have asked to join.</t>
  </si>
  <si>
    <t>https://www.reddit.com/r/AmItheAsshole/comments/1awm5kq/aita_for_not_inviting_my_girlfriend_to_join_the/krl1vto/</t>
  </si>
  <si>
    <t>krl5nsw</t>
  </si>
  <si>
    <t>02-22-2024 09:58:13</t>
  </si>
  <si>
    <t>UnlikelyPistachio</t>
  </si>
  <si>
    <t>NAH.  It's a miscommunication.  If she's met and had a few good times with your family she should just invite herself and "be part of the family."  It couldn't hurt to goad her to come along too.  Just make sure she knows she's welcome to join next time.</t>
  </si>
  <si>
    <t>https://www.reddit.com/r/AmItheAsshole/comments/1awm5kq/aita_for_not_inviting_my_girlfriend_to_join_the/krl5nsw/</t>
  </si>
  <si>
    <t>krjpka5</t>
  </si>
  <si>
    <t>02-22-2024 02:06:14</t>
  </si>
  <si>
    <t>Audio-Starshine</t>
  </si>
  <si>
    <t>NTA, she saw a boyfriend join in and should have known. It's not like it was a professional photo. We need to stop expecting men to read our minds and getting pissed when they don't.</t>
  </si>
  <si>
    <t>https://www.reddit.com/r/AmItheAsshole/comments/1awm5kq/aita_for_not_inviting_my_girlfriend_to_join_the/krjpka5/</t>
  </si>
  <si>
    <t>krj3utu</t>
  </si>
  <si>
    <t>02-21-2024 23:49:58</t>
  </si>
  <si>
    <t>StackOPancakess</t>
  </si>
  <si>
    <t>No. I understand your point.</t>
  </si>
  <si>
    <t>https://www.reddit.com/r/AmItheAsshole/comments/1awm5kq/aita_for_not_inviting_my_girlfriend_to_join_the/krj3utu/</t>
  </si>
  <si>
    <t>krj9dgo</t>
  </si>
  <si>
    <t>02-22-2024 00:24:42</t>
  </si>
  <si>
    <t>boomajohn20</t>
  </si>
  <si>
    <t>NTA. Your gf chose to hide away in her room and miss out on any enjoyable spontaneous activities.</t>
  </si>
  <si>
    <t>https://www.reddit.com/r/AmItheAsshole/comments/1awm5kq/aita_for_not_inviting_my_girlfriend_to_join_the/krj9dgo/</t>
  </si>
  <si>
    <t>krjlv6p</t>
  </si>
  <si>
    <t>02-22-2024 01:42:51</t>
  </si>
  <si>
    <t>dolatte</t>
  </si>
  <si>
    <t>NTA. She was included in a weekend trip with your family. If she's feeling insecure about your relationship then that's one thing but the picture thing is dumb, you can't read her mind and she sounds clingy and boring.</t>
  </si>
  <si>
    <t>https://www.reddit.com/r/AmItheAsshole/comments/1awm5kq/aita_for_not_inviting_my_girlfriend_to_join_the/krjlv6p/</t>
  </si>
  <si>
    <t>kril82u</t>
  </si>
  <si>
    <t>02-21-2024 22:00:18</t>
  </si>
  <si>
    <t>DMFD_x_Gamer</t>
  </si>
  <si>
    <t>I have dated women for over a decade and never consider them family until they actually are. Put a ring on it. 
NTA</t>
  </si>
  <si>
    <t>https://www.reddit.com/r/AmItheAsshole/comments/1awm5kq/aita_for_not_inviting_my_girlfriend_to_join_the/kril82u/</t>
  </si>
  <si>
    <t>krin7wg</t>
  </si>
  <si>
    <t>02-21-2024 22:11:12</t>
  </si>
  <si>
    <t>Qui3tSt0rnm</t>
  </si>
  <si>
    <t>NTA she’s just finding something to
Be mad about</t>
  </si>
  <si>
    <t>https://www.reddit.com/r/AmItheAsshole/comments/1awm5kq/aita_for_not_inviting_my_girlfriend_to_join_the/krin7wg/</t>
  </si>
  <si>
    <t>krj1qnb</t>
  </si>
  <si>
    <t>02-21-2024 23:36:45</t>
  </si>
  <si>
    <t>briomio</t>
  </si>
  <si>
    <t>Your gf is making a mountain out of a mole hill.  Does she find a lot of tiny things to complain about?</t>
  </si>
  <si>
    <t>https://www.reddit.com/r/AmItheAsshole/comments/1awm5kq/aita_for_not_inviting_my_girlfriend_to_join_the/krj1qnb/</t>
  </si>
  <si>
    <t>krj4740</t>
  </si>
  <si>
    <t>02-21-2024 23:52:04</t>
  </si>
  <si>
    <t>Dimita</t>
  </si>
  <si>
    <t>Nta. I'm really tied of these young folk. If you want to be a part,  then be a part. I photo bomb every where. And I'm not part of the bunch. Tell her get in where she fit in!!!</t>
  </si>
  <si>
    <t>https://www.reddit.com/r/AmItheAsshole/comments/1awm5kq/aita_for_not_inviting_my_girlfriend_to_join_the/krj4740/</t>
  </si>
  <si>
    <t>krj8a2k</t>
  </si>
  <si>
    <t>02-22-2024 00:17:51</t>
  </si>
  <si>
    <t>vt2022cam</t>
  </si>
  <si>
    <t>NTA - is she 12? I mean, she could have come out when she heard your sister get her bf but she stayed inside to look for an excuse to be upset. You found a real keeper there 🙄</t>
  </si>
  <si>
    <t>https://www.reddit.com/r/AmItheAsshole/comments/1awm5kq/aita_for_not_inviting_my_girlfriend_to_join_the/krj8a2k/</t>
  </si>
  <si>
    <t>"Professor Emeritass [70]"</t>
  </si>
  <si>
    <t>krjhxye</t>
  </si>
  <si>
    <t>02-22-2024 01:18:14</t>
  </si>
  <si>
    <t>Crazed888</t>
  </si>
  <si>
    <t>Nta, Your gf is mad because she now doesn't  feel like you're going to marry her. It was a women test for  op. She was hoping that she was part of the family.</t>
  </si>
  <si>
    <t>https://www.reddit.com/r/AmItheAsshole/comments/1awm5kq/aita_for_not_inviting_my_girlfriend_to_join_the/krjhxye/</t>
  </si>
  <si>
    <t>krkvp8g</t>
  </si>
  <si>
    <t>02-22-2024 07:56:31</t>
  </si>
  <si>
    <t>Fragrant_Guitar298</t>
  </si>
  <si>
    <t>Fuck her, you’re NTA.  Get rid of her now, she sounds like a nightmare and she’ll only get worse</t>
  </si>
  <si>
    <t>https://www.reddit.com/r/AmItheAsshole/comments/1awm5kq/aita_for_not_inviting_my_girlfriend_to_join_the/krkvp8g/</t>
  </si>
  <si>
    <t>krl1qqe</t>
  </si>
  <si>
    <t>02-22-2024 09:09:38</t>
  </si>
  <si>
    <t>Mephestic</t>
  </si>
  <si>
    <t>NTA - you haven't developed telepathy like most women seem to think you should have. While it would have been a nice gesture, she decided to exclude herself from the family interactions which involved taking said photo. Decisions have consequences.</t>
  </si>
  <si>
    <t>https://www.reddit.com/r/AmItheAsshole/comments/1awm5kq/aita_for_not_inviting_my_girlfriend_to_join_the/krl1qqe/</t>
  </si>
  <si>
    <t>krimx3t</t>
  </si>
  <si>
    <t>02-21-2024 22:09:32</t>
  </si>
  <si>
    <t>ESH. Learn to communicate.</t>
  </si>
  <si>
    <t>https://www.reddit.com/r/AmItheAsshole/comments/1awm5kq/aita_for_not_inviting_my_girlfriend_to_join_the/krimx3t/</t>
  </si>
  <si>
    <t>krirko2</t>
  </si>
  <si>
    <t>02-21-2024 22:35:50</t>
  </si>
  <si>
    <t>NTA
Sounds like it was spontaneous and started with just you and your sis taking photos.
Sure, everyone is correct that if it hurt your GF's feelings than that is legit and you shouldn't dismiss that...but come on...were these the only photos taken during the trip?  Was this some sort of special family photo that's going to end up in a frame on top of the matriarch's mantle?  Is this relationship new and perhaps your GF felt like an outsider the whole time and her feelings came out sideways due to the pics (final straw)?
You did nothing wrong.  She's entitled to her hurt feelings as well, but I'm guessing it runs deeper than the pics.  Hell, I'm usually telling people to stop with the group photos, I can't imagine being upset over missing out on one session...aren't we overdoing the photo shoots these days?  Out for dinner...GROUP PHOTO...hanging at a brewery...GROUP PHOTO...stayed in a cabin...well damn, GROUP PHOTO.  arggggh.
I can tell you're a good guy by doing a check here.  Please...you did nothing wrong...AND it's a legitimate thing for your girlfriend to be upset.  They aren't mutually inclusive concepts.  You can be "NTA" and your girlfriend can be legitimately upset.  Don't hold yourself accountable for her emotional state.  Most likely, her hurt feelings stem from something other than this one incident.</t>
  </si>
  <si>
    <t>https://www.reddit.com/r/AmItheAsshole/comments/1awm5kq/aita_for_not_inviting_my_girlfriend_to_join_the/krirko2/</t>
  </si>
  <si>
    <t>kriklc8</t>
  </si>
  <si>
    <t>02-21-2024 21:56:59</t>
  </si>
  <si>
    <t>Lori2345</t>
  </si>
  <si>
    <t>NAH
This sounds like a misunderstanding to me. You said you and your sister had been taking selfies and your family then joined. This wasn’t planned.
Then your sister called her boyfriend over and you didn’t think you needed to call your girlfriend over for her to know she should come over if she wanted. 
I don’t think saying you’ll call her over anytime you’re taking a photo with your parents was bad, she seems to want that and you’re stressing you will do it.</t>
  </si>
  <si>
    <t>https://www.reddit.com/r/AmItheAsshole/comments/1awm5kq/aita_for_not_inviting_my_girlfriend_to_join_the/kriklc8/</t>
  </si>
  <si>
    <t>krj0wfk</t>
  </si>
  <si>
    <t>02-21-2024 23:31:31</t>
  </si>
  <si>
    <t>NAH 
Invite her next time a photo op happens but expect this to be an issue in the future whenever you are around your family and try to head off her insecurities if you care to keep her around long term. 
If she isn't worth the hassle, move on.</t>
  </si>
  <si>
    <t>https://www.reddit.com/r/AmItheAsshole/comments/1awm5kq/aita_for_not_inviting_my_girlfriend_to_join_the/krj0wfk/</t>
  </si>
  <si>
    <t>krj50m3</t>
  </si>
  <si>
    <t>02-21-2024 23:57:12</t>
  </si>
  <si>
    <t>bunny91703</t>
  </si>
  <si>
    <t>How long have u guys been together? My boyfriend isn't in any of my family photos and we've been together for a 11/2 years. I personally think until we reach the 3-4 year mark or marriage then he's considered family. I just don't let anyone join a family photo especially one that's gonna be hanging around my house or my parents house.</t>
  </si>
  <si>
    <t>https://www.reddit.com/r/AmItheAsshole/comments/1awm5kq/aita_for_not_inviting_my_girlfriend_to_join_the/krj50m3/</t>
  </si>
  <si>
    <t>krjs42m</t>
  </si>
  <si>
    <t>02-22-2024 02:22:53</t>
  </si>
  <si>
    <t>boysenberrysucks</t>
  </si>
  <si>
    <t>YTA and you know it, treat your GF better bro</t>
  </si>
  <si>
    <t>https://www.reddit.com/r/AmItheAsshole/comments/1awm5kq/aita_for_not_inviting_my_girlfriend_to_join_the/krjs42m/</t>
  </si>
  <si>
    <t>kritkp4</t>
  </si>
  <si>
    <t>02-21-2024 22:47:22</t>
  </si>
  <si>
    <t>Pm_Me_Gifs_For_Sauce</t>
  </si>
  <si>
    <t>NTA
IMO that's craaaazy she really salty about this. I imagine out of your whole relationship (for her to be comfortable with the family already) you are more valuable to her, and her to you, than the simple statement of 'family'. So she really should have just come to the 'family' photo, as a member of the family.
She acting a fool, and you should talk to her about how childish this is.
Here's a tangent: When I was 6 my family lived in a townhome in the middle of a neighborhood with a public laundromat all the way at the bottom. One day my brother took me with him, then as a prank he just took off without me when the clothes were done. I was left, and felt scared and hopeless, so I just sat there and cried. Your girlfriend reminds me of how I think about myself in that time, which was childish and afraid of just stepping forward.</t>
  </si>
  <si>
    <t>https://www.reddit.com/r/AmItheAsshole/comments/1awm5kq/aita_for_not_inviting_my_girlfriend_to_join_the/kritkp4/</t>
  </si>
  <si>
    <t>kriaryl</t>
  </si>
  <si>
    <t>02-21-2024 21:04:33</t>
  </si>
  <si>
    <t>OctoWings13</t>
  </si>
  <si>
    <t>ESH
Once your sister made sure to call for her bf, the bar was set and you absolutely should have called for your gf if she didn't react...for any reason. This awareness and action are solely in your court, but especially once sis set the standard
Gf is on the hook for actually witnessing the whole thing, and being completely aware, but not participating 
You both dropped the ball for eachother and the whole situation, and turned a great pic opportunity into a Mexican standoff
Talk the whole thing out, both own your ball dropped and apologize, and learn from this to move forward</t>
  </si>
  <si>
    <t>https://www.reddit.com/r/AmItheAsshole/comments/1awm5kq/aita_for_not_inviting_my_girlfriend_to_join_the/kriaryl/</t>
  </si>
  <si>
    <t>krirbt4</t>
  </si>
  <si>
    <t>02-21-2024 22:34:26</t>
  </si>
  <si>
    <t>Pitiful_Sun7900</t>
  </si>
  <si>
    <t>She’s sounds like a child. Saved yourself the time from having to photoshop her out of the photo in the future anyways</t>
  </si>
  <si>
    <t>https://www.reddit.com/r/AmItheAsshole/comments/1awm5kq/aita_for_not_inviting_my_girlfriend_to_join_the/krirbt4/</t>
  </si>
  <si>
    <t>kri8kqe</t>
  </si>
  <si>
    <t>02-21-2024 20:52:53</t>
  </si>
  <si>
    <t>She is being passive aggressive about the photo op.  She just should have gone outside to join the group.  No special invitation was needed.  She needs to grow up!</t>
  </si>
  <si>
    <t>https://www.reddit.com/r/AmItheAsshole/comments/1awm5kq/aita_for_not_inviting_my_girlfriend_to_join_the/kri8kqe/</t>
  </si>
  <si>
    <t>krif4b0</t>
  </si>
  <si>
    <t>02-21-2024 21:27:42</t>
  </si>
  <si>
    <t>No_Chemist_5332</t>
  </si>
  <si>
    <t xml:space="preserve"> NTA.
You might not be the best boyfriend or completely in-tune with your girlfriend, but you aren't an asshole.
Lacking as a boyfriend is not an asshole behavior.  You don't always have to get everything right.  Your girlfriend is not an asshole either.  This is an opportunity to talk to each other how you feel.  To you the picture wasn't a big deal and this implies if you viewed it as important you may have asked your girlfriend to join the picture.  You saying it wasn't a big deal is not dismissing your girlfriend's feelings it was you explaining your perception of the picture.
You didn't clearly state it but the context is that you failed to recognize the picture was a big deal, it wasn't that you recognized the picture as a big deal and you failed to invite your girlfriend.
The issue is that whether the picture is a big deal is subjective.  You can have two contrary beliefs on it and both can be correct.
You posting this shows that you took the interaction seriously.  Good for you.  Ask your girlfriend how you can better understand what she would consider a big deal.  Explain to her that you may not agree but that you do want her to be happy and making her happy is a big deal to you even if the picture itself (excluding how it made her feel) was not a big deal but the picture including how it made her feel was a big deal and you didn't realize that at the time.  Let her know if you had this knowledge back at the cabin you would have certainly invited her to the picture.  Let her know you want to get it right in the future and you will try to consider her feelings as best you can.  Ask her to be patient with you and help you develop your empathy for her feelings so you don't always need to be told.
Again you are NTA.  There are two contrary subjective viewpoints here and both are reasonable.  The reasonableness of these two viewpoints makes labeling anyone an asshole here as fundamentally misunderstanding and or assuming many details you didn't present.
You are entitled to your own feelings.  Getting mad is how you felt.  I would gently suggest you work on that and focus on giving yourself to your girlfriend and focusing on how she felt and not focusing on how you felt.  A good girlfriend will consider and look after how you feel.  Do this for each other and try to avoid a single narrative where one of you is wrong and one of you is right.  Look at these disagreements as opportunities to grow.
This is the only counterpoint to people falling over themselves to take the position you are an asshole.  The guidance on this sub reddit says you shouldn't downvote because you disagree.  That is exactly what I believe is happening here.  The echo chamber voting down the lone dissent.  I saw so much downvoting I thought I must have given a bland and common opinion.  I was surprised as the sole contrarian I get no upvotes.</t>
  </si>
  <si>
    <t>https://www.reddit.com/r/AmItheAsshole/comments/1awm5kq/aita_for_not_inviting_my_girlfriend_to_join_the/krif4b0/</t>
  </si>
  <si>
    <t>kriuzry</t>
  </si>
  <si>
    <t>02-21-2024 22:55:36</t>
  </si>
  <si>
    <t>YTA.
The issues of wanting to be included in the family and so on have already been covered. I'm just going to add a special shout out to the defensiveness and assholery that you displayed when she brought it up to you. It sounds like she handled it well, did not make any fuss in the moment, waited until you were alone together to raise the issue. Told you how she was feeling, and you told her it wasn't a big deal and that it was her own fault and all this kind of gas lighty bullshit and snark. If you are not able to listen to someone tell you that something you did hurt their feelings without getting angry, the kindest possible interpretation is that you have a lot of growing to do. (BTW, in case nobody ever told you, the correct initial response in this situation is "I'm so sorry". Period. *Then* you can discuss the situation.)
Your defensive anger and unwillingness to offer kindness to someone you supposedly care about when they are upset makes me think that you have noticeable potential to be an abuser. 
I hope you do a lot of growing before your next relationship - here's hoping your current girlfriend gets away from you. If after 3 years of being together you still don't have enough insight to consider her feelings all on your own and you get angry if she talks to you about things like this, I can't see what this relationship would hold for her moving forward can you?</t>
  </si>
  <si>
    <t>https://www.reddit.com/r/AmItheAsshole/comments/1awm5kq/aita_for_not_inviting_my_girlfriend_to_join_the/kriuzry/</t>
  </si>
  <si>
    <t>krivc3k</t>
  </si>
  <si>
    <t>02-21-2024 22:57:38</t>
  </si>
  <si>
    <t>purplepeopleeater31</t>
  </si>
  <si>
    <t>YTA. I’ve been with my boyfriend for 2.5 years. Know his family well. I would still never join a family photo without being asked. I find it feels rude, intrusive, and frankly a bit awkward. We’re not married, i’m not a part of their family. Neither is your girlfriend.  Then you got mad at her for only expressing her feelings to you about YOUR actions. Do better next time.</t>
  </si>
  <si>
    <t>https://www.reddit.com/r/AmItheAsshole/comments/1awm5kq/aita_for_not_inviting_my_girlfriend_to_join_the/krivc3k/</t>
  </si>
  <si>
    <t>krivib8</t>
  </si>
  <si>
    <t>02-21-2024 22:58:39</t>
  </si>
  <si>
    <t>LKH23</t>
  </si>
  <si>
    <t>Yta for sure. First for not including her because It’s your family so it’s your job to include your girlfriend. Your sister had no jssue including her boyfriend. And second for your comment about calling her whenever you take a photo with your parents.</t>
  </si>
  <si>
    <t>https://www.reddit.com/r/AmItheAsshole/comments/1awm5kq/aita_for_not_inviting_my_girlfriend_to_join_the/krivib8/</t>
  </si>
  <si>
    <t>krivj4f</t>
  </si>
  <si>
    <t>02-21-2024 22:58:47</t>
  </si>
  <si>
    <t>ms_hopeful</t>
  </si>
  <si>
    <t>Mate, YTA. You were the asshole during the photo, asshole how you responded to your gfs concern. And still the asshole with how defensive you are in your comment.</t>
  </si>
  <si>
    <t>https://www.reddit.com/r/AmItheAsshole/comments/1awm5kq/aita_for_not_inviting_my_girlfriend_to_join_the/krivj4f/</t>
  </si>
  <si>
    <t>krivjk7</t>
  </si>
  <si>
    <t>02-21-2024 22:58:51</t>
  </si>
  <si>
    <t>micyberspace</t>
  </si>
  <si>
    <t>YTA YTA YTA. Your story already explained it. :/</t>
  </si>
  <si>
    <t>https://www.reddit.com/r/AmItheAsshole/comments/1awm5kq/aita_for_not_inviting_my_girlfriend_to_join_the/krivjk7/</t>
  </si>
  <si>
    <t>krivlxc</t>
  </si>
  <si>
    <t>02-21-2024 22:59:14</t>
  </si>
  <si>
    <t>tortie_shell_meow</t>
  </si>
  <si>
    <t>YTA.
If you're calling it a family photo it was on you to call her over. Same as your sister did for her partner. She's hung up on the fact that you're behaving thoughtlessly and that you're doubling down on something that was hurtful and exclusionary because you're not capable of owning up to the hurt that you caused. 
The hurt being not how many other photos you took at the cabin separate from your family. The hurt being you did not consider her important enough to include in a "family" photo.
I hope she finds someone worthy of her love. 
Wishing you the best of luck on this.</t>
  </si>
  <si>
    <t>https://www.reddit.com/r/AmItheAsshole/comments/1awm5kq/aita_for_not_inviting_my_girlfriend_to_join_the/krivlxc/</t>
  </si>
  <si>
    <t>krivm32</t>
  </si>
  <si>
    <t>02-21-2024 22:59:16</t>
  </si>
  <si>
    <t>nicunta</t>
  </si>
  <si>
    <t>INFO: how long have you been with her? How long has your sister been with her boyfriend? I feel this information is necessary before making any judgement.</t>
  </si>
  <si>
    <t>https://www.reddit.com/r/AmItheAsshole/comments/1awm5kq/aita_for_not_inviting_my_girlfriend_to_join_the/krivm32/</t>
  </si>
  <si>
    <t>krivws8</t>
  </si>
  <si>
    <t>02-21-2024 23:01:03</t>
  </si>
  <si>
    <t>Disastrous_You_6779</t>
  </si>
  <si>
    <t>YTA ops gf expressed she felt left out, and op rages at her for *checks notes* feeling sad. Gf needs to run, this has all the red flags flying</t>
  </si>
  <si>
    <t>https://www.reddit.com/r/AmItheAsshole/comments/1awm5kq/aita_for_not_inviting_my_girlfriend_to_join_the/krivws8/</t>
  </si>
  <si>
    <t>krivyxv</t>
  </si>
  <si>
    <t>02-21-2024 23:01:25</t>
  </si>
  <si>
    <t>Solid-Salamander1213</t>
  </si>
  <si>
    <t>YTA. It’s not about a picture 🤦🏻‍♀️</t>
  </si>
  <si>
    <t>https://www.reddit.com/r/AmItheAsshole/comments/1awm5kq/aita_for_not_inviting_my_girlfriend_to_join_the/krivyxv/</t>
  </si>
  <si>
    <t>kriw1do</t>
  </si>
  <si>
    <t>02-21-2024 23:01:48</t>
  </si>
  <si>
    <t>Isoldmysoul4u</t>
  </si>
  <si>
    <t>of course YTA wtf wrong with you</t>
  </si>
  <si>
    <t>https://www.reddit.com/r/AmItheAsshole/comments/1awm5kq/aita_for_not_inviting_my_girlfriend_to_join_the/kriw1do/</t>
  </si>
  <si>
    <t>kriw486</t>
  </si>
  <si>
    <t>Kindly-Might-1879</t>
  </si>
  <si>
    <t>YTA for doubling down. Just think where you’d be right now if you’d just said,” oh man, you’re right. I’m sorry I didn’t call you. You are definitely welcome: I’ll make sure with the next photo”.</t>
  </si>
  <si>
    <t>https://www.reddit.com/r/AmItheAsshole/comments/1awm5kq/aita_for_not_inviting_my_girlfriend_to_join_the/kriw486/</t>
  </si>
  <si>
    <t>kriw9mb</t>
  </si>
  <si>
    <t>02-21-2024 23:03:12</t>
  </si>
  <si>
    <t>MaxTwer00</t>
  </si>
  <si>
    <t>YTA. Dismissing someone's feelings about something is concerning, though it can be sort of understandable if you don't share the views about the importance of what happened. Getting mad and yelling to someone for expressing that they were hurt, is award to the asshole of the month winning</t>
  </si>
  <si>
    <t>https://www.reddit.com/r/AmItheAsshole/comments/1awm5kq/aita_for_not_inviting_my_girlfriend_to_join_the/kriw9mb/</t>
  </si>
  <si>
    <t>kriw9vw</t>
  </si>
  <si>
    <t>02-21-2024 23:03:15</t>
  </si>
  <si>
    <t>chipman650</t>
  </si>
  <si>
    <t>How many different ways can you be wrong? I'll make it easy,  all of them.</t>
  </si>
  <si>
    <t>https://www.reddit.com/r/AmItheAsshole/comments/1awm5kq/aita_for_not_inviting_my_girlfriend_to_join_the/kriw9vw/</t>
  </si>
  <si>
    <t>kriwaai</t>
  </si>
  <si>
    <t>02-21-2024 23:03:19</t>
  </si>
  <si>
    <t>LesbianDisasterGay</t>
  </si>
  <si>
    <t>YTA. You're not married, so she's not "officially" family. When it comes to family photos or other family activities, you need to invite your partner, even if they feel comfortable with your family. I've been with my partner for almost 7 years now and I still invite her into family pictures because we're not married and it makes her feel included. By not inviting her, you made her feel like she's not part of your family. It doesn't matter how long she's known your family. You made her feel excluded, and you couldn't even own up to it. Recognize why you got defensive and address it.</t>
  </si>
  <si>
    <t>https://www.reddit.com/r/AmItheAsshole/comments/1awm5kq/aita_for_not_inviting_my_girlfriend_to_join_the/kriwaai/</t>
  </si>
  <si>
    <t>kriwkbu</t>
  </si>
  <si>
    <t>02-21-2024 23:05:00</t>
  </si>
  <si>
    <t>Therapyandfolklore</t>
  </si>
  <si>
    <t>I'm 18, I've been with my boyfriend for 2 years. when we were 16 (and all the other times too), his family included me in their family santa photos, and holiday photos. Even though we were teenagers in a relationship, which usually don't workout, they included me. I'm so lucky to have my bf and his family in my life and that they include me</t>
  </si>
  <si>
    <t>https://www.reddit.com/r/AmItheAsshole/comments/1awm5kq/aita_for_not_inviting_my_girlfriend_to_join_the/kriwkbu/</t>
  </si>
  <si>
    <t>kriwo9f</t>
  </si>
  <si>
    <t>02-21-2024 23:05:39</t>
  </si>
  <si>
    <t>CrackJelly01</t>
  </si>
  <si>
    <t>https://www.reddit.com/r/AmItheAsshole/comments/1awm5kq/aita_for_not_inviting_my_girlfriend_to_join_the/kriwo9f/</t>
  </si>
  <si>
    <t>kriwocu</t>
  </si>
  <si>
    <t>02-21-2024 23:05:40</t>
  </si>
  <si>
    <t>TILLINGGOBLIN66</t>
  </si>
  <si>
    <t>YTA- your the bullet she needs to dodge.</t>
  </si>
  <si>
    <t>https://www.reddit.com/r/AmItheAsshole/comments/1awm5kq/aita_for_not_inviting_my_girlfriend_to_join_the/kriwocu/</t>
  </si>
  <si>
    <t>kriwp2z</t>
  </si>
  <si>
    <t>02-21-2024 23:05:48</t>
  </si>
  <si>
    <t>edwadokun</t>
  </si>
  <si>
    <t>YTA
To you, you think it's just a photo.
What it says to her is that, for the family photo, your sister considers her bf is a part of the family but you don't see her in the same light. That may not be what you think but that's the message you're sending. How do you do a "group" photo w/o the whole group? It's quite immature of you to be so defensive when your gf is trying to tell you she's upset.</t>
  </si>
  <si>
    <t>https://www.reddit.com/r/AmItheAsshole/comments/1awm5kq/aita_for_not_inviting_my_girlfriend_to_join_the/kriwp2z/</t>
  </si>
  <si>
    <t>kriwpu2</t>
  </si>
  <si>
    <t>02-21-2024 23:05:56</t>
  </si>
  <si>
    <t>Bibliophile_w_coffee</t>
  </si>
  <si>
    <t>If it was a family photo, she shouldn’t have joined in without invitation because she isn’t family. Asking her to be in it is indicative that she is or will be. There is a great episode of How I met your mother about this where Ted is always ruining pics by having his random dates in the “family” picture and then dumping her, so you don’t put in a girlfriend unless it’s serious. And as a girlfriend it isn’t her place to invite herself YTA.</t>
  </si>
  <si>
    <t>https://www.reddit.com/r/AmItheAsshole/comments/1awm5kq/aita_for_not_inviting_my_girlfriend_to_join_the/kriwpu2/</t>
  </si>
  <si>
    <t>kriws58</t>
  </si>
  <si>
    <t>02-21-2024 23:06:19</t>
  </si>
  <si>
    <t>Fieriea</t>
  </si>
  <si>
    <t>Yta. It's about having an explicit invitation to join. Your family probably all either asked if they could join or you guys communicated through body language that it's okay for them to join. But your girlfriend was inside, while the rest of you were outside, so of course she's not just going to assume your family and you WANT her in the family photos, EVEN if your sister invited her bf to join in too. And if she asked to join, it can be taken as a forced yes or forced invitation, especially if your family or you does not want to be rude BUT still doesn't want her in the photos.</t>
  </si>
  <si>
    <t>https://www.reddit.com/r/AmItheAsshole/comments/1awm5kq/aita_for_not_inviting_my_girlfriend_to_join_the/kriws58/</t>
  </si>
  <si>
    <t>kriwsf9</t>
  </si>
  <si>
    <t>02-21-2024 23:06:21</t>
  </si>
  <si>
    <t>Marnnirk</t>
  </si>
  <si>
    <t>She's not wrong to be upset that you didn't invite her into the photos….why didn't you? I wouldn't go if I wasn't invited and she wasn't. I would feel the same if my bf watched his sister invite her bf to join the family photos but my bf didn't ask me. Could she have just pushed herself in ? Maybe, but she didn't so why didn't you or anyone else ask her? Something to think about here…her interpretation of that is that you don’t actually see her being in your family. Sadly, that's the message you sent, not intentionally I'm guessing, but are you just not that into her ? That's how she saw what went down. You can't tell her not to feel that way, we don't control situational feelings, we just feel them at that time. Taking more pics won't help, you've already made her feel excluded.</t>
  </si>
  <si>
    <t>https://www.reddit.com/r/AmItheAsshole/comments/1awm5kq/aita_for_not_inviting_my_girlfriend_to_join_the/kriwsf9/</t>
  </si>
  <si>
    <t>kriwv51</t>
  </si>
  <si>
    <t>02-21-2024 23:06:49</t>
  </si>
  <si>
    <t>VariegatedJennifer</t>
  </si>
  <si>
    <t>Yep, YTA…you also don’t deserve your gf. She was very reasonable, you were not. Getting mad at her is craaaaaaazy. Either do better or let her find better.</t>
  </si>
  <si>
    <t>https://www.reddit.com/r/AmItheAsshole/comments/1awm5kq/aita_for_not_inviting_my_girlfriend_to_join_the/kriwv51/</t>
  </si>
  <si>
    <t>krix8qk</t>
  </si>
  <si>
    <t>Ranoutofoptions7</t>
  </si>
  <si>
    <t>YTA
Not for not inviting her to the photo, I get being absent minded or just not thinking of something. What makes you a total AH is that when she expressed her feelings to you your first instinct was to invalidate them. She didn't want you to read her mind she wanted you to listen to her words. Instead you got mad like a child. A simple apology after an honest mistake costs nothing and shows you care about your partners feelings.</t>
  </si>
  <si>
    <t>https://www.reddit.com/r/AmItheAsshole/comments/1awm5kq/aita_for_not_inviting_my_girlfriend_to_join_the/krix8qk/</t>
  </si>
  <si>
    <t>krixbk1</t>
  </si>
  <si>
    <t>Albie_Frobisher</t>
  </si>
  <si>
    <t>YTA getting a head start on the gaslighting. best to find out early how much you can get away with</t>
  </si>
  <si>
    <t>https://www.reddit.com/r/AmItheAsshole/comments/1awm5kq/aita_for_not_inviting_my_girlfriend_to_join_the/krixbk1/</t>
  </si>
  <si>
    <t>krixckw</t>
  </si>
  <si>
    <t>02-21-2024 23:09:47</t>
  </si>
  <si>
    <t>library_wench</t>
  </si>
  <si>
    <t>YTA
1) You should have invited her.
2) When told that what you did was hurtful, you should have taken that constructively instead of getting mad and defensive and sarcastic like a spoiled child.  
Is that how you always react when anyone tells you that you hurt or upset them?
(Your parents don’t exactly seem the most sensitive or socially aware folks either.  They happily took pictures with your sister’s bf and never wondered where your gf was?)</t>
  </si>
  <si>
    <t>https://www.reddit.com/r/AmItheAsshole/comments/1awm5kq/aita_for_not_inviting_my_girlfriend_to_join_the/krixckw/</t>
  </si>
  <si>
    <t>krixflb</t>
  </si>
  <si>
    <t>02-21-2024 23:10:17</t>
  </si>
  <si>
    <t>mukkiey</t>
  </si>
  <si>
    <t>she has a point.  if you ask one Significant other to join the "family photo," you have to ask all of them.  kinda rude, but not something most adults care about.</t>
  </si>
  <si>
    <t>https://www.reddit.com/r/AmItheAsshole/comments/1awm5kq/aita_for_not_inviting_my_girlfriend_to_join_the/krixflb/</t>
  </si>
  <si>
    <t>krixheu</t>
  </si>
  <si>
    <t>02-21-2024 23:10:35</t>
  </si>
  <si>
    <t>Sfb208</t>
  </si>
  <si>
    <t>You basically implied she wasn't family to you by not inviting her to be in the photo. What is so hard to ud erstand about that?
Yta. 'hey, come take a picture with everyone' 7 words that speak a bigger message.</t>
  </si>
  <si>
    <t>https://www.reddit.com/r/AmItheAsshole/comments/1awm5kq/aita_for_not_inviting_my_girlfriend_to_join_the/krixheu/</t>
  </si>
  <si>
    <t>krixjtj</t>
  </si>
  <si>
    <t>02-21-2024 23:10:59</t>
  </si>
  <si>
    <t>Reinefemme</t>
  </si>
  <si>
    <t>why do men immediately go “fine! i’ll never do/say X again!”
this isn’t helpful. it’s childish and not a damn solution. if you want one, you wouldn’t have blown up like that. her feelings are valid and instead of reassuring her that it was an oversight, you put the blame on her for not intruding. 
YTA</t>
  </si>
  <si>
    <t>https://www.reddit.com/r/AmItheAsshole/comments/1awm5kq/aita_for_not_inviting_my_girlfriend_to_join_the/krixjtj/</t>
  </si>
  <si>
    <t>krixmqt</t>
  </si>
  <si>
    <t>02-21-2024 23:11:29</t>
  </si>
  <si>
    <t>Pristine-Confection3</t>
  </si>
  <si>
    <t>YTA. I have been in her position where everyone but me were in photos. It sucks being excluded.</t>
  </si>
  <si>
    <t>https://www.reddit.com/r/AmItheAsshole/comments/1awm5kq/aita_for_not_inviting_my_girlfriend_to_join_the/krixmqt/</t>
  </si>
  <si>
    <t>krixmvu</t>
  </si>
  <si>
    <t>02-21-2024 23:11:30</t>
  </si>
  <si>
    <t>Diligent_Channel9477</t>
  </si>
  <si>
    <t>You’re girlfriend was clearly upset and instead of putting your big boy pants on and consoling her, you got mad. YTA, also grow up</t>
  </si>
  <si>
    <t>https://www.reddit.com/r/AmItheAsshole/comments/1awm5kq/aita_for_not_inviting_my_girlfriend_to_join_the/krixmvu/</t>
  </si>
  <si>
    <t>krixqzf</t>
  </si>
  <si>
    <t>02-21-2024 23:12:12</t>
  </si>
  <si>
    <t>SchoolForSedition</t>
  </si>
  <si>
    <t>I’ve been that person that won’t invite myself in and sometimes I still am. I no longer resent it but when I did it was very hard. It’s hard to deal with.</t>
  </si>
  <si>
    <t>https://www.reddit.com/r/AmItheAsshole/comments/1awm5kq/aita_for_not_inviting_my_girlfriend_to_join_the/krixqzf/</t>
  </si>
  <si>
    <t>krixutj</t>
  </si>
  <si>
    <t>02-21-2024 23:12:51</t>
  </si>
  <si>
    <t>yellowjackk</t>
  </si>
  <si>
    <t>Yta - just use your head man cmon :/</t>
  </si>
  <si>
    <t>https://www.reddit.com/r/AmItheAsshole/comments/1awm5kq/aita_for_not_inviting_my_girlfriend_to_join_the/krixutj/</t>
  </si>
  <si>
    <t>krixwu4</t>
  </si>
  <si>
    <t>02-21-2024 23:13:11</t>
  </si>
  <si>
    <t>jendo7791</t>
  </si>
  <si>
    <t>Me not inviting you to be in the picture made you feel bad. I can see how that may make you feel unimportant or like we didn't care to have you in a physical memory. I can see how that could make you feel bad. I certainly didn't mean it like that. I wrongly assumed that you would come out if you wanted to be in it. I'm sorry that it hurt your feelings. Next time I'll be more considerate. 
YTA for not saying something similar to the above to validate your gf feelings. 
YTA for dismissing her feelings. A good partner validates, even if they don't necessarily agree.</t>
  </si>
  <si>
    <t>https://www.reddit.com/r/AmItheAsshole/comments/1awm5kq/aita_for_not_inviting_my_girlfriend_to_join_the/krixwu4/</t>
  </si>
  <si>
    <t>krixxgg</t>
  </si>
  <si>
    <t>02-21-2024 23:13:17</t>
  </si>
  <si>
    <t>Rozoark</t>
  </si>
  <si>
    <t>YTA plenty of others have already told you why, so I jusy have the question of how you could type this out and not realise how much of an asshole you were?</t>
  </si>
  <si>
    <t>https://www.reddit.com/r/AmItheAsshole/comments/1awm5kq/aita_for_not_inviting_my_girlfriend_to_join_the/krixxgg/</t>
  </si>
  <si>
    <t>krixzc7</t>
  </si>
  <si>
    <t>02-21-2024 23:13:36</t>
  </si>
  <si>
    <t>Socalshoe</t>
  </si>
  <si>
    <t>YTA. If you invite your girlfriend on a trip with family, it's on you to help her navigate situations. I realize the selfie event might not have been planned, but you need to at least remain aware that your girlfriend isn't around. Maybe you should have checked on her. Also, talk to her about the whole weekend. Ask if there were times when she felt like she didn't know what to do or felt uncomfortable. Come up with solutions to deal with the next event. And apologize again, sincerely. It's no small thing to go on a trip with a partner's family. She might have been fairly anxious about it but kept quiet. That could be fueling her anger now.</t>
  </si>
  <si>
    <t>https://www.reddit.com/r/AmItheAsshole/comments/1awm5kq/aita_for_not_inviting_my_girlfriend_to_join_the/krixzc7/</t>
  </si>
  <si>
    <t>krixzmz</t>
  </si>
  <si>
    <t>02-21-2024 23:13:39</t>
  </si>
  <si>
    <t>Humble_Lion0716</t>
  </si>
  <si>
    <t>YTA go back to kindergarten. A- You hurt my feelings with xx. Oh I'm sorry, I'll try to be better next time. B- You hurt my feelings with xx. You should've known better so you're not allowed to be hurt so now im going to be insulting and patronizing... grow up and choose A next time. Dismissing feelings is always AH behavior</t>
  </si>
  <si>
    <t>https://www.reddit.com/r/AmItheAsshole/comments/1awm5kq/aita_for_not_inviting_my_girlfriend_to_join_the/krixzmz/</t>
  </si>
  <si>
    <t>kriy14u</t>
  </si>
  <si>
    <t>02-21-2024 23:13:54</t>
  </si>
  <si>
    <t>HelloMoneys</t>
  </si>
  <si>
    <t>YTA. Top comment explains it as well as I ever could. I've missed out on a group photo before and it sucked.</t>
  </si>
  <si>
    <t>https://www.reddit.com/r/AmItheAsshole/comments/1awm5kq/aita_for_not_inviting_my_girlfriend_to_join_the/kriy14u/</t>
  </si>
  <si>
    <t>kriy1tw</t>
  </si>
  <si>
    <t>Lopsided_Tie1675</t>
  </si>
  <si>
    <t>YTA if I was your family I probably would have guessed that y'all aren't that serious since your sister hollered for her bf and you didn't mention your gf. It might have caused me to be reluctant to get any closer to her.  You hurt your girlfriend and gave a clear message to your family. My family would have taken it this way, maybe yours didn't.</t>
  </si>
  <si>
    <t>https://www.reddit.com/r/AmItheAsshole/comments/1awm5kq/aita_for_not_inviting_my_girlfriend_to_join_the/kriy1tw/</t>
  </si>
  <si>
    <t>kriy266</t>
  </si>
  <si>
    <t>02-21-2024 23:14:06</t>
  </si>
  <si>
    <t>CawfeeKween</t>
  </si>
  <si>
    <t>YTA. (How do clueless guys like you end up even having a girlfriend? )</t>
  </si>
  <si>
    <t>https://www.reddit.com/r/AmItheAsshole/comments/1awm5kq/aita_for_not_inviting_my_girlfriend_to_join_the/kriy266/</t>
  </si>
  <si>
    <t>kriy4z8</t>
  </si>
  <si>
    <t>02-21-2024 23:14:33</t>
  </si>
  <si>
    <t>Cayr7</t>
  </si>
  <si>
    <t>YTA, gf is right and you tried to gaslight her. She tried to communicate with you about her feelings and you shit on them. You should be ashamed of yourself.</t>
  </si>
  <si>
    <t>https://www.reddit.com/r/AmItheAsshole/comments/1awm5kq/aita_for_not_inviting_my_girlfriend_to_join_the/kriy4z8/</t>
  </si>
  <si>
    <t>kriy89o</t>
  </si>
  <si>
    <t>02-21-2024 23:15:07</t>
  </si>
  <si>
    <t>stellarfem</t>
  </si>
  <si>
    <t>YTA. Yeah you should’ve invited her to take the picture. Furthermore, you’re setting your relationship up for failure (and her up for a lifetime of distrust in her partners) by totally invalidating her feelings when she told you that something you did upset her. I know many people, men and women alike (myself included), who are still having unlearn years of bad communication because they felt they could’ve freely communicate what upset them in the relationship. It doesn’t matter if the intent was malicious or not. Go apologize, tell her that her feelings matter, and do better next time!</t>
  </si>
  <si>
    <t>https://www.reddit.com/r/AmItheAsshole/comments/1awm5kq/aita_for_not_inviting_my_girlfriend_to_join_the/kriy89o/</t>
  </si>
  <si>
    <t>kriy9vk</t>
  </si>
  <si>
    <t>Economy_Platypus_485</t>
  </si>
  <si>
    <t>&gt;I got mad at her, and told her that she was making it sound like I should've read her mind.  
&gt;  
&gt;she should have just joined us instead of waiting for me to invite her.
Interesting, it sounds like you wanted her to...READ YOUR MIND.   
You're the worst kind of hypocrite. YTA  
also,
INFO: Are you on the autism spectrum? If not, then you're absolutely TA.  It is pretty basic social awareness to know that you have to take the initiative to tell a non-family member whether or not you'd like them in a family photo.  When that non-family member is a romantic partner, inviting them in tends to be a pretty big signal that you are open to being with them long term.   
Even if you are on the spectrum, youre still the asshole for shutting down her feelings when she approached you about this. You don't sound mature enough to be in an adult relationship. You also sound like you don't like your gf that much at all.  
You don't have to be perfect but you do need to learn how to give a genuine apology without a "but" at the end.</t>
  </si>
  <si>
    <t>https://www.reddit.com/r/AmItheAsshole/comments/1awm5kq/aita_for_not_inviting_my_girlfriend_to_join_the/kriy9vk/</t>
  </si>
  <si>
    <t>kriyc17</t>
  </si>
  <si>
    <t>02-21-2024 23:15:45</t>
  </si>
  <si>
    <t>WhompTrucker</t>
  </si>
  <si>
    <t>YTA--
always invite your date to stand on the end so you can cut them out later</t>
  </si>
  <si>
    <t>https://www.reddit.com/r/AmItheAsshole/comments/1awm5kq/aita_for_not_inviting_my_girlfriend_to_join_the/kriyc17/</t>
  </si>
  <si>
    <t>kriypk1</t>
  </si>
  <si>
    <t>02-21-2024 23:18:05</t>
  </si>
  <si>
    <t>Purrrr4289</t>
  </si>
  <si>
    <t>YTA and you sounded like my “ex” No you’re not supposed to res her mind, neither is she. How could she read you and your whole family minds that she could invite herself into your family photo? A little bit of consideration won’t ruin your ego do you know that?</t>
  </si>
  <si>
    <t>https://www.reddit.com/r/AmItheAsshole/comments/1awm5kq/aita_for_not_inviting_my_girlfriend_to_join_the/kriypk1/</t>
  </si>
  <si>
    <t>kriyr6n</t>
  </si>
  <si>
    <t>02-21-2024 23:18:22</t>
  </si>
  <si>
    <t>Miimmoouuu</t>
  </si>
  <si>
    <t>YTA. Please include her.</t>
  </si>
  <si>
    <t>https://www.reddit.com/r/AmItheAsshole/comments/1awm5kq/aita_for_not_inviting_my_girlfriend_to_join_the/kriyr6n/</t>
  </si>
  <si>
    <t>kriyr89</t>
  </si>
  <si>
    <t>thechipperhalf</t>
  </si>
  <si>
    <t>Yta I don’t think you’re an asshole for not inviting her because I don’t think I would have thought of that, but you are for your behavior and reaction to her communicating her feelings. You hurt her, getting my defensive doesn’t help anyone and now you made it worse</t>
  </si>
  <si>
    <t>https://www.reddit.com/r/AmItheAsshole/comments/1awm5kq/aita_for_not_inviting_my_girlfriend_to_join_the/kriyr89/</t>
  </si>
  <si>
    <t>kriyrjb</t>
  </si>
  <si>
    <t>02-21-2024 23:18:26</t>
  </si>
  <si>
    <t>AverageDecency</t>
  </si>
  <si>
    <t>YTA. You didn't need to read her mind (and she didn't ask you to), you just needed to be considerate. I would NEVER join in on a family picture of a family I didn't belong to without being asked. In fact, up until another non-family member was asked to join, I wouldn't even have thought about the potential, and then I would have taken my que from the family, themselves. (Like them waving me over, my boyfriend asking me, etc.) Jumping into the photo on her own would have been an incredibly rude move as would have asking to be included (because that is manipulative as most people would feel guilty refusing) and I am not sure what is wrong with you that you can't see that. Your gf has fantastic manners. You should learn some, along with not being a jerk when confronted with your own misbehavior, listening to and being understanding of your gf's feelings, and just generally being a little more considerate.</t>
  </si>
  <si>
    <t>https://www.reddit.com/r/AmItheAsshole/comments/1awm5kq/aita_for_not_inviting_my_girlfriend_to_join_the/kriyrjb/</t>
  </si>
  <si>
    <t>kriyrx3</t>
  </si>
  <si>
    <t>02-21-2024 23:18:29</t>
  </si>
  <si>
    <t>Rockcrusher79</t>
  </si>
  <si>
    <t>YTA, you make the comment about having to read her mind, but she has to read your mind to know she is invited for the photo?
Speak up, communicate, dont assume.</t>
  </si>
  <si>
    <t>https://www.reddit.com/r/AmItheAsshole/comments/1awm5kq/aita_for_not_inviting_my_girlfriend_to_join_the/kriyrx3/</t>
  </si>
  <si>
    <t>kriys0u</t>
  </si>
  <si>
    <t>02-21-2024 23:18:30</t>
  </si>
  <si>
    <t>YTA. You didn't need to read her mind (and she didn't ask you to), you just needed to be considerate. I would NEVER join in on a family picture of a family I didn't belong to without asking. In fact, up until another non-family member was asked to join, I wouldn't even have thought about the potential, and then I would have taken my que from the family, themselves. (Like them waving me over, my boyfriend asking me, etc.) Jumping into the photo in her own would have been an incredibly rude move as would have asking to be included (because that is manipulative as most people would feel guilty refusing) and I am not sure what is wrong with you that you can't see that. Your gf has fantastic manners. You should learn some.</t>
  </si>
  <si>
    <t>https://www.reddit.com/r/AmItheAsshole/comments/1awm5kq/aita_for_not_inviting_my_girlfriend_to_join_the/kriys0u/</t>
  </si>
  <si>
    <t>kriyt53</t>
  </si>
  <si>
    <t>02-21-2024 23:18:42</t>
  </si>
  <si>
    <t>Your girlfriend says something that happened upset her and you got mad? Yeah YTA and she's right, if your sister invited her BF over for the photo you should have invited your GF especially with everyone calling it a family photo.</t>
  </si>
  <si>
    <t>https://www.reddit.com/r/AmItheAsshole/comments/1awm5kq/aita_for_not_inviting_my_girlfriend_to_join_the/kriyt53/</t>
  </si>
  <si>
    <t>kriytz4</t>
  </si>
  <si>
    <t>02-21-2024 23:18:51</t>
  </si>
  <si>
    <t>monmonmonsta</t>
  </si>
  <si>
    <t>Wow. If it weren't for the ages I'd think you were my ex 
You don't have to think you'd feel the same way in a situation for that person's feelings to be valid.
She wasn't trying to make you feel bad she was trying to talk about a situation where her feelings were hurt.
You responded by getting defensive and yelling and telling her she was wrong for feeling that way.
Of course YTA. 
Work on yourself, your girlfriend deserves better treatment than that and looks like she knows it</t>
  </si>
  <si>
    <t>https://www.reddit.com/r/AmItheAsshole/comments/1awm5kq/aita_for_not_inviting_my_girlfriend_to_join_the/kriytz4/</t>
  </si>
  <si>
    <t>kriyw6z</t>
  </si>
  <si>
    <t>02-21-2024 23:19:14</t>
  </si>
  <si>
    <t>hmcgintyy</t>
  </si>
  <si>
    <t>Yta. Not for not inviting her, but for invalidating her feelings. You keep saying it's not a big deal, but you should have realized it's only not a big deal *for you* and it *is* a big deal for her.</t>
  </si>
  <si>
    <t>https://www.reddit.com/r/AmItheAsshole/comments/1awm5kq/aita_for_not_inviting_my_girlfriend_to_join_the/kriyw6z/</t>
  </si>
  <si>
    <t>kriyxu9</t>
  </si>
  <si>
    <t>02-21-2024 23:19:30</t>
  </si>
  <si>
    <t>classicmegan</t>
  </si>
  <si>
    <t>YTA, bro, come on. I don't think you purposefully meant to hurt her, but it was just so *thoughtless*. You even saw your sister ask her boyfriend to join and you were just like ¯\\\_(ツ)\_/¯. Of course she's upset.  She wasn't just going to insinuate herself into your family's photo. She needs to be invited. Then you get mad at HER for hurting her feelings. Time to grow up.  I hope you get it together. Because if this girl stays with you, it'll be a lifetime of you just not paying her any mind.</t>
  </si>
  <si>
    <t>https://www.reddit.com/r/AmItheAsshole/comments/1awm5kq/aita_for_not_inviting_my_girlfriend_to_join_the/kriyxu9/</t>
  </si>
  <si>
    <t>kriyyk9</t>
  </si>
  <si>
    <t>02-21-2024 23:19:38</t>
  </si>
  <si>
    <t>love_bythemoon</t>
  </si>
  <si>
    <t>https://www.reddit.com/r/AmItheAsshole/comments/1awm5kq/aita_for_not_inviting_my_girlfriend_to_join_the/kriyyk9/</t>
  </si>
  <si>
    <t>kriz117</t>
  </si>
  <si>
    <t>02-21-2024 23:20:02</t>
  </si>
  <si>
    <t>Any_Essay6925</t>
  </si>
  <si>
    <t>YTA
It was rude not to ask. I'm pregnant with the first baby on both sides of the family and I still will not get in a picture with his family unless I get asked to. It's extremely disrespectful not to ask your girlfriend to be in the picture. It really makes it seem like you did not think about her at all. I could have said when I don't get invited into pictures with his family. My family is so warm and welcoming and it does not feel like I am welcome in his family when people don't ask if I wanna be included. Maybe be a bit more aware or what is going on with the person you are trying to create a family with instead of being so caught up in your feelings.</t>
  </si>
  <si>
    <t>https://www.reddit.com/r/AmItheAsshole/comments/1awm5kq/aita_for_not_inviting_my_girlfriend_to_join_the/kriz117/</t>
  </si>
  <si>
    <t>kriz2ms</t>
  </si>
  <si>
    <t>02-21-2024 23:20:18</t>
  </si>
  <si>
    <t>every1luvskio</t>
  </si>
  <si>
    <t>yta. i think she just wanted to feel included without having to go out of her way and include herself, if that makes sense.</t>
  </si>
  <si>
    <t>https://www.reddit.com/r/AmItheAsshole/comments/1awm5kq/aita_for_not_inviting_my_girlfriend_to_join_the/kriz2ms/</t>
  </si>
  <si>
    <t>kriz54y</t>
  </si>
  <si>
    <t>02-21-2024 23:20:43</t>
  </si>
  <si>
    <t>Yep, you're the AITA!</t>
  </si>
  <si>
    <t>https://www.reddit.com/r/AmItheAsshole/comments/1awm5kq/aita_for_not_inviting_my_girlfriend_to_join_the/kriz54y/</t>
  </si>
  <si>
    <t>kriz5w8</t>
  </si>
  <si>
    <t>02-21-2024 23:20:51</t>
  </si>
  <si>
    <t>noobucantbeat</t>
  </si>
  <si>
    <t>YTA, doesn’t even need to be said lmao</t>
  </si>
  <si>
    <t>https://www.reddit.com/r/AmItheAsshole/comments/1awm5kq/aita_for_not_inviting_my_girlfriend_to_join_the/kriz5w8/</t>
  </si>
  <si>
    <t>krizg64</t>
  </si>
  <si>
    <t>02-21-2024 23:22:35</t>
  </si>
  <si>
    <t>YTA I hope she finds a better boyfriend.</t>
  </si>
  <si>
    <t>https://www.reddit.com/r/AmItheAsshole/comments/1awm5kq/aita_for_not_inviting_my_girlfriend_to_join_the/krizg64/</t>
  </si>
  <si>
    <t>krizhbp</t>
  </si>
  <si>
    <t>02-21-2024 23:22:47</t>
  </si>
  <si>
    <t>thewonderbox</t>
  </si>
  <si>
    <t>You should have put her at the end - to be easy cut out</t>
  </si>
  <si>
    <t>https://www.reddit.com/r/AmItheAsshole/comments/1awm5kq/aita_for_not_inviting_my_girlfriend_to_join_the/krizhbp/</t>
  </si>
  <si>
    <t>krizovz</t>
  </si>
  <si>
    <t>02-21-2024 23:24:03</t>
  </si>
  <si>
    <t>ObviousLock9718</t>
  </si>
  <si>
    <t>Initially I consider that NTA because it is not that you didn’t invite her because you didn’t want it, just because you forgot doesn’t mean that you don’t want her, but I agree with you in the part that YTA because of how did you respond to her telling her fellings.
I don’t know why you guys are being so hard on him that he didn’t invite his gf to the photo, everyone makes mistakes but is on OP to do right next time :)</t>
  </si>
  <si>
    <t>https://www.reddit.com/r/AmItheAsshole/comments/1awm5kq/aita_for_not_inviting_my_girlfriend_to_join_the/krizovz/</t>
  </si>
  <si>
    <t>krizvg1</t>
  </si>
  <si>
    <t>02-21-2024 23:25:10</t>
  </si>
  <si>
    <t>littlepinkpwnie</t>
  </si>
  <si>
    <t>YTA, you don't see your girlfriend as family. I can see why she's upset.</t>
  </si>
  <si>
    <t>https://www.reddit.com/r/AmItheAsshole/comments/1awm5kq/aita_for_not_inviting_my_girlfriend_to_join_the/krizvg1/</t>
  </si>
  <si>
    <t>krizyie</t>
  </si>
  <si>
    <t>02-21-2024 23:25:42</t>
  </si>
  <si>
    <t>avalynkate</t>
  </si>
  <si>
    <t>yta. you’re not ready for a gf yet.</t>
  </si>
  <si>
    <t>https://www.reddit.com/r/AmItheAsshole/comments/1awm5kq/aita_for_not_inviting_my_girlfriend_to_join_the/krizyie/</t>
  </si>
  <si>
    <t>krizykd</t>
  </si>
  <si>
    <t>Deansdiatribes</t>
  </si>
  <si>
    <t>Dude including her with those you consider family is something you had to think about???
  Break up with her so she doesn't have to put up with disrespect like that anymore,  or grow the hell up apologize and do better. Seriously?
oh ya totally TAH</t>
  </si>
  <si>
    <t>https://www.reddit.com/r/AmItheAsshole/comments/1awm5kq/aita_for_not_inviting_my_girlfriend_to_join_the/krizykd/</t>
  </si>
  <si>
    <t>krj04x3</t>
  </si>
  <si>
    <t>02-21-2024 23:26:47</t>
  </si>
  <si>
    <t>IAMPURINA</t>
  </si>
  <si>
    <t>Honestly? Idk your gf but she deserves better. YTA.</t>
  </si>
  <si>
    <t>https://www.reddit.com/r/AmItheAsshole/comments/1awm5kq/aita_for_not_inviting_my_girlfriend_to_join_the/krj04x3/</t>
  </si>
  <si>
    <t>krj06xc</t>
  </si>
  <si>
    <t>02-21-2024 23:27:08</t>
  </si>
  <si>
    <t>Character-Grade-1912</t>
  </si>
  <si>
    <t>Yes YOU are.  You should have asked her.why on earth would u not know this?</t>
  </si>
  <si>
    <t>https://www.reddit.com/r/AmItheAsshole/comments/1awm5kq/aita_for_not_inviting_my_girlfriend_to_join_the/krj06xc/</t>
  </si>
  <si>
    <t>krj082f</t>
  </si>
  <si>
    <t>02-21-2024 23:27:20</t>
  </si>
  <si>
    <t>East-Cartographer858</t>
  </si>
  <si>
    <t>YTA. Like seriously dude? She was communicating how she felt to you and your getting mad at her over it…geez. 
What you’re not seeing here is the fact your sister “invited” her boyfriend to join the family photo…he wasn’t going to just step into it either but she thought to invite him. Same should have been done BY YOU. 
I truly hope she gets a new BF. 🫣</t>
  </si>
  <si>
    <t>https://www.reddit.com/r/AmItheAsshole/comments/1awm5kq/aita_for_not_inviting_my_girlfriend_to_join_the/krj082f/</t>
  </si>
  <si>
    <t>krj08u6</t>
  </si>
  <si>
    <t>02-21-2024 23:27:28</t>
  </si>
  <si>
    <t>WorkInProgress1040</t>
  </si>
  <si>
    <t>Have you ever read about ask vs guess culture?  ([https://ask.metafilter.com/55153/Whats-the-middle-ground-between-FU-and-Welcome#830421](https://ask.metafilter.com/55153/Whats-the-middle-ground-between-FU-and-Welcome#830421)) it sounds like a mismatch in family expectations and communication styles. Your family seems to expect people to assume they are welcome and just join in, while GF has the expectation that you need to wait to be invited or else you are being rude. You two should sit down and discuss all this calmly before it pops up again in another situation.</t>
  </si>
  <si>
    <t>https://www.reddit.com/r/AmItheAsshole/comments/1awm5kq/aita_for_not_inviting_my_girlfriend_to_join_the/krj08u6/</t>
  </si>
  <si>
    <t>krj0gib</t>
  </si>
  <si>
    <t>02-21-2024 23:28:47</t>
  </si>
  <si>
    <t>Omega-Ben</t>
  </si>
  <si>
    <t>YTA, you disingenuous dense motherfluffer, how can you not see that your own sister's boyfriend did the same as your GF, stepped to the side until your sister told him to join. Way to treat your GF like shit and make her feel like she doesn't belong there.</t>
  </si>
  <si>
    <t>https://www.reddit.com/r/AmItheAsshole/comments/1awm5kq/aita_for_not_inviting_my_girlfriend_to_join_the/krj0gib/</t>
  </si>
  <si>
    <t>krj0j3s</t>
  </si>
  <si>
    <t>02-21-2024 23:29:14</t>
  </si>
  <si>
    <t>Sharp-Trash751</t>
  </si>
  <si>
    <t>Hoooooly shit you are lucky if she hasn't dumped you by now. Absolutely callous response to her perfectly reasonable feelings. YTA</t>
  </si>
  <si>
    <t>https://www.reddit.com/r/AmItheAsshole/comments/1awm5kq/aita_for_not_inviting_my_girlfriend_to_join_the/krj0j3s/</t>
  </si>
  <si>
    <t>krj0lff</t>
  </si>
  <si>
    <t>02-21-2024 23:29:38</t>
  </si>
  <si>
    <t>YOLO_626</t>
  </si>
  <si>
    <t>YTA. Great way to exclude your GF then be jerk about it. As soon as your sister was calling her BF, you should have got her!</t>
  </si>
  <si>
    <t>https://www.reddit.com/r/AmItheAsshole/comments/1awm5kq/aita_for_not_inviting_my_girlfriend_to_join_the/krj0lff/</t>
  </si>
  <si>
    <t>krj0o5a</t>
  </si>
  <si>
    <t>02-21-2024 23:30:05</t>
  </si>
  <si>
    <t>Crazyboutdogs</t>
  </si>
  <si>
    <t>As a person who “needs the actual invite” and won’t “just assume I’m invited” I feel for your GF. Are you TA, maybe not. But actually getting the “honey get in here we are taking pics” is not a huge ask. Either you cared enough to want her in the picture, or it didn’t even register to you that she would like to be asked and included. 
So NAH, because. But I’d be upset as well. Deal breaker, no. But I’d feel less than for a bit.</t>
  </si>
  <si>
    <t>https://www.reddit.com/r/AmItheAsshole/comments/1awm5kq/aita_for_not_inviting_my_girlfriend_to_join_the/krj0o5a/</t>
  </si>
  <si>
    <t>krj0s78</t>
  </si>
  <si>
    <t>02-21-2024 23:30:47</t>
  </si>
  <si>
    <t>robilar</t>
  </si>
  <si>
    <t>YTA.  
It would be presumptuous for her to assume she is welcome in a family photo, but if she **was** welcome then it was your responsibility to invite her. To be fair, you're not the asshole for not picking up on that or being spacially-/socially-aware - everyone misses stuff - but you are the asshole for getting mad when it was pointed out to you.</t>
  </si>
  <si>
    <t>https://www.reddit.com/r/AmItheAsshole/comments/1awm5kq/aita_for_not_inviting_my_girlfriend_to_join_the/krj0s78/</t>
  </si>
  <si>
    <t>krj0srn</t>
  </si>
  <si>
    <t>02-21-2024 23:30:53</t>
  </si>
  <si>
    <t>NeverRarelySometimes</t>
  </si>
  <si>
    <t>YTA. It's not about how many photos she has. It's about whether she intrudes on a family situation, or whether she's invited to participate. You know that. You're just being a jerk about it. The right response is "I'm sorry. I should have called you to come be in the group photo." This would already be in your rear-view mirror if you'd grow up and apologize.</t>
  </si>
  <si>
    <t>https://www.reddit.com/r/AmItheAsshole/comments/1awm5kq/aita_for_not_inviting_my_girlfriend_to_join_the/krj0srn/</t>
  </si>
  <si>
    <t>krj0x53</t>
  </si>
  <si>
    <t>Xtinalauren12</t>
  </si>
  <si>
    <t>I would never run up and join a family photo of someone else’s family without being asked. I don’t even run up and join friend photos if they didn’t necessarily invite me first. 
You sound like an ass and one who disregards peoples feelings because they don’t suit your agenda. Apologize profusely, tell her you were an idiot, and hopefully move forward. Or don’t.</t>
  </si>
  <si>
    <t>https://www.reddit.com/r/AmItheAsshole/comments/1awm5kq/aita_for_not_inviting_my_girlfriend_to_join_the/krj0x53/</t>
  </si>
  <si>
    <t>krj0yvy</t>
  </si>
  <si>
    <t>02-21-2024 23:31:57</t>
  </si>
  <si>
    <t>Legal_Aardvark_9783</t>
  </si>
  <si>
    <t>YTA. I’ll echo a lot of what has been said already. She wanted to feel included and part of the group. By not extending the invite it says whether you mean too or not that “you are other”. Has nothing to do with the photo. If you can’t handle criticism from your significant other that is highlighting room for improvement on your part.</t>
  </si>
  <si>
    <t>https://www.reddit.com/r/AmItheAsshole/comments/1awm5kq/aita_for_not_inviting_my_girlfriend_to_join_the/krj0yvy/</t>
  </si>
  <si>
    <t>krj12a7</t>
  </si>
  <si>
    <t>02-21-2024 23:32:33</t>
  </si>
  <si>
    <t>AwesomeNerd18</t>
  </si>
  <si>
    <t>YTA. Everything you did here was rude. How are you this clueless?</t>
  </si>
  <si>
    <t>https://www.reddit.com/r/AmItheAsshole/comments/1awm5kq/aita_for_not_inviting_my_girlfriend_to_join_the/krj12a7/</t>
  </si>
  <si>
    <t>krj14vb</t>
  </si>
  <si>
    <t>02-21-2024 23:33:01</t>
  </si>
  <si>
    <t>Shaqtacious</t>
  </si>
  <si>
    <t>https://www.reddit.com/r/AmItheAsshole/comments/1awm5kq/aita_for_not_inviting_my_girlfriend_to_join_the/krj14vb/</t>
  </si>
  <si>
    <t>krj162o</t>
  </si>
  <si>
    <t>02-21-2024 23:33:14</t>
  </si>
  <si>
    <t>la_castagneta</t>
  </si>
  <si>
    <t>Good luck with your next relationship, Einstein. YTA.</t>
  </si>
  <si>
    <t>https://www.reddit.com/r/AmItheAsshole/comments/1awm5kq/aita_for_not_inviting_my_girlfriend_to_join_the/krj162o/</t>
  </si>
  <si>
    <t>krj16w9</t>
  </si>
  <si>
    <t>02-21-2024 23:33:23</t>
  </si>
  <si>
    <t>ImAlreadyTracerBoii</t>
  </si>
  <si>
    <t>YTA. Some girls get labeled crazy for trying to impose on family photos you could’ve asked but considering you got mad at her for being upset tells me all I need to know</t>
  </si>
  <si>
    <t>https://www.reddit.com/r/AmItheAsshole/comments/1awm5kq/aita_for_not_inviting_my_girlfriend_to_join_the/krj16w9/</t>
  </si>
  <si>
    <t>krj1ejf</t>
  </si>
  <si>
    <t>02-21-2024 23:34:41</t>
  </si>
  <si>
    <t>Frankie1891</t>
  </si>
  <si>
    <t>YTA
She deserves better than you treating her like crap</t>
  </si>
  <si>
    <t>https://www.reddit.com/r/AmItheAsshole/comments/1awm5kq/aita_for_not_inviting_my_girlfriend_to_join_the/krj1ejf/</t>
  </si>
  <si>
    <t>krj1fsx</t>
  </si>
  <si>
    <t>02-21-2024 23:34:55</t>
  </si>
  <si>
    <t>peacet0ken</t>
  </si>
  <si>
    <t>This isn’t even worth the post imo.</t>
  </si>
  <si>
    <t>https://www.reddit.com/r/AmItheAsshole/comments/1awm5kq/aita_for_not_inviting_my_girlfriend_to_join_the/krj1fsx/</t>
  </si>
  <si>
    <t>krj1kh2</t>
  </si>
  <si>
    <t>02-21-2024 23:35:42</t>
  </si>
  <si>
    <t>So, you’re a 24 year old guy….
I can see your point, kind of. But if she expressed her feelings to you and she was upset, it isn’t beneficial for anyone for you to get upset with her because your actions (intentionally or not) hurt her feelings.
You should have asked her. It was being called a “family” photo and she’s not “family.” Nobody wants to be made to feel excluded or like they’re imposing.
If you wanted her in the photo, you should have asked.
When she said she was upset, you should have apologized and say you didn’t see it from her point of view.
So, YTA, but it’s probably to be expected at 24…</t>
  </si>
  <si>
    <t>https://www.reddit.com/r/AmItheAsshole/comments/1awm5kq/aita_for_not_inviting_my_girlfriend_to_join_the/krj1kh2/</t>
  </si>
  <si>
    <t>krj1mja</t>
  </si>
  <si>
    <t>02-21-2024 23:36:03</t>
  </si>
  <si>
    <t>buttpickles99</t>
  </si>
  <si>
    <t>YTA - it’s only a matter of time before she realizes she deserves better and dumps your ass</t>
  </si>
  <si>
    <t>https://www.reddit.com/r/AmItheAsshole/comments/1awm5kq/aita_for_not_inviting_my_girlfriend_to_join_the/krj1mja/</t>
  </si>
  <si>
    <t>krj1nms</t>
  </si>
  <si>
    <t>02-21-2024 23:36:14</t>
  </si>
  <si>
    <t>https://www.reddit.com/r/AmItheAsshole/comments/1awm5kq/aita_for_not_inviting_my_girlfriend_to_join_the/krj1nms/</t>
  </si>
  <si>
    <t>krj1qhf</t>
  </si>
  <si>
    <t>02-21-2024 23:36:44</t>
  </si>
  <si>
    <t>clarityinthevoid</t>
  </si>
  <si>
    <t>https://www.reddit.com/r/AmItheAsshole/comments/1awm5kq/aita_for_not_inviting_my_girlfriend_to_join_the/krj1qhf/</t>
  </si>
  <si>
    <t>krj1vp4</t>
  </si>
  <si>
    <t>02-21-2024 23:37:37</t>
  </si>
  <si>
    <t>Vaumer</t>
  </si>
  <si>
    <t>YTA. She was right, it was on you to invite her in.
Why was your reaction so defensive?</t>
  </si>
  <si>
    <t>https://www.reddit.com/r/AmItheAsshole/comments/1awm5kq/aita_for_not_inviting_my_girlfriend_to_join_the/krj1vp4/</t>
  </si>
  <si>
    <t>krj1wdk</t>
  </si>
  <si>
    <t>02-21-2024 23:37:44</t>
  </si>
  <si>
    <t>Mental-Freedom3929</t>
  </si>
  <si>
    <t>No, you should have made her welcome and the comment about mind reading was absolutely uncalled for, rude and getting mad at her for your bad judgement would have been the lat drop to end that relationship. You are in the "honeymoon phase" and you act like that? How are you going to be in two, three or four years?</t>
  </si>
  <si>
    <t>https://www.reddit.com/r/AmItheAsshole/comments/1awm5kq/aita_for_not_inviting_my_girlfriend_to_join_the/krj1wdk/</t>
  </si>
  <si>
    <t>krj1zpl</t>
  </si>
  <si>
    <t>02-21-2024 23:38:19</t>
  </si>
  <si>
    <t>aspiecat</t>
  </si>
  <si>
    <t>**YTA**
Yeah...it's polite to ask your other half to join in an activity, particularly if your sibling asks *their* partner to join in. Imagine how that feels for a moment...you're one of two "outsiders" to the family on an outing, and there's an activity going on. The other outsider is invited by one of the family to join in, but you're not.
You're going to feel left out and that SUCKS.
It's not a matter of apologising - it's a matter of telling your GF you understand you made her feel unwanted and did so in front of your own family. And even if you don't understand, just tell her you do. We can't come to grips with everything our SO feels, but we can be kind and behave in an empathetic and understanding way.</t>
  </si>
  <si>
    <t>https://www.reddit.com/r/AmItheAsshole/comments/1awm5kq/aita_for_not_inviting_my_girlfriend_to_join_the/krj1zpl/</t>
  </si>
  <si>
    <t>krj20vv</t>
  </si>
  <si>
    <t>02-21-2024 23:38:32</t>
  </si>
  <si>
    <t>Plus, if you all broke up. You can use the erase feature in your phone .</t>
  </si>
  <si>
    <t>https://www.reddit.com/r/AmItheAsshole/comments/1awm5kq/aita_for_not_inviting_my_girlfriend_to_join_the/krj20vv/</t>
  </si>
  <si>
    <t>krj28bz</t>
  </si>
  <si>
    <t>02-21-2024 23:39:50</t>
  </si>
  <si>
    <t>Madalene_Kathleen</t>
  </si>
  <si>
    <t>I’m also wondering why the other family members didn’t call the girlfriend to join the photo? YTA</t>
  </si>
  <si>
    <t>https://www.reddit.com/r/AmItheAsshole/comments/1awm5kq/aita_for_not_inviting_my_girlfriend_to_join_the/krj28bz/</t>
  </si>
  <si>
    <t>krj2904</t>
  </si>
  <si>
    <t>02-21-2024 23:39:57</t>
  </si>
  <si>
    <t>Fredsundertheblanket</t>
  </si>
  <si>
    <t>YTA.  You've made absolutely no effort to understand her perfectly reasonable feelings.  You've done nothing more than minimize and dismiss her and be sarcastic to her.  Frankly, I'm amazed she would still be with someone so empty of empathy, because there are much better men who have respect for their girlfriends.</t>
  </si>
  <si>
    <t>https://www.reddit.com/r/AmItheAsshole/comments/1awm5kq/aita_for_not_inviting_my_girlfriend_to_join_the/krj2904/</t>
  </si>
  <si>
    <t>krj29qd</t>
  </si>
  <si>
    <t>02-21-2024 23:40:05</t>
  </si>
  <si>
    <t>sugarpopbomb</t>
  </si>
  <si>
    <t>YTA. Are you sure you’re 24?</t>
  </si>
  <si>
    <t>https://www.reddit.com/r/AmItheAsshole/comments/1awm5kq/aita_for_not_inviting_my_girlfriend_to_join_the/krj29qd/</t>
  </si>
  <si>
    <t>krj2b08</t>
  </si>
  <si>
    <t>02-21-2024 23:40:18</t>
  </si>
  <si>
    <t>Intelligent-Tea-4241</t>
  </si>
  <si>
    <t>YTA. I can’t imagine my bf doing that to me, that’s horrible, apologise and do something to make her feel special. That’s if you like her, sounds like you don’t.</t>
  </si>
  <si>
    <t>https://www.reddit.com/r/AmItheAsshole/comments/1awm5kq/aita_for_not_inviting_my_girlfriend_to_join_the/krj2b08/</t>
  </si>
  <si>
    <t>krj2iih</t>
  </si>
  <si>
    <t>02-21-2024 23:41:36</t>
  </si>
  <si>
    <t>Mamapalooza</t>
  </si>
  <si>
    <t>YTA, but I don't think it was intentional.   
Whenever there's a person who is an "outsider" in some way to a group, etiquette says that it's the bridge-person's job to make them feel welcomed. Not by saying, "Welcome!" But by showing them through your actions that they are welcome. That means keeping half a mind on the situation and closing gaps in communication that might exist.  
This is a LIFELONG responsibility. And it is in EVERY social situation. Forever. It's about courtesy: it's about building relationships between unfamiliar parties: and it's about anticipating and attending to your partner's emotional needs.  
Again, because this is accepted courtesy and etiquette, not following these guidelines is considered rude. You didn't intend to be rude, but you were.  
In addition, because we communicate more through our actions than our words, it demonstrated that you didn't think of your girlfriend as someone close enough to be in a photo memorializing the experience you shared.   
I doubt any of this was intentional. And maybe no one explained these things in so many words before. But those are the expectations. So what you did hurt her, because it communicated to her something your words did not.  
But that's not even why YTA. I think that was ignorance. YTA because you got mad when she tried to tell you how it felt. That's unhealthy. Even if you don't agree with her interpretation of a situation, getting angry tells a partner that they better not bring their feelings to you. And that pushes them out of the relationship. I think it's useful to let people talk out their feelings, listen to them, and ask questions. If you take it as an accusation, it will be a fight. If you ask them questions, it is a discussion. "So, help me understand your perspective on this. Why was it important that I invite you into the photo, and how can I anticipate moments like that in the future?" It doesn't mean you're wrong and she's right. It's about learning their perspective. And often I find that you agree, at the end of the conversation, about the central conflict.</t>
  </si>
  <si>
    <t>https://www.reddit.com/r/AmItheAsshole/comments/1awm5kq/aita_for_not_inviting_my_girlfriend_to_join_the/krj2iih/</t>
  </si>
  <si>
    <t>krj2k2c</t>
  </si>
  <si>
    <t>02-21-2024 23:41:53</t>
  </si>
  <si>
    <t>PlayerOneHasEntered</t>
  </si>
  <si>
    <t>So your kneejerk reaction was to... diminish her feelings and tell her it wasn't a "big deal." 
It was a big deal to her... and that's the point.</t>
  </si>
  <si>
    <t>https://www.reddit.com/r/AmItheAsshole/comments/1awm5kq/aita_for_not_inviting_my_girlfriend_to_join_the/krj2k2c/</t>
  </si>
  <si>
    <t>krj2l95</t>
  </si>
  <si>
    <t>02-21-2024 23:42:06</t>
  </si>
  <si>
    <t>OG_Thedoppk</t>
  </si>
  <si>
    <t>If you knew that your girlfriend was inside alone while you were taking pictures, then yes, YAH.  
If you completely forgot about her, it happens to all of us, NAH.</t>
  </si>
  <si>
    <t>https://www.reddit.com/r/AmItheAsshole/comments/1awm5kq/aita_for_not_inviting_my_girlfriend_to_join_the/krj2l95/</t>
  </si>
  <si>
    <t>krj2q3l</t>
  </si>
  <si>
    <t>02-21-2024 23:42:56</t>
  </si>
  <si>
    <t>Sjonellf</t>
  </si>
  <si>
    <t>YTA. I hope she dumped you. You need therapy.</t>
  </si>
  <si>
    <t>https://www.reddit.com/r/AmItheAsshole/comments/1awm5kq/aita_for_not_inviting_my_girlfriend_to_join_the/krj2q3l/</t>
  </si>
  <si>
    <t>krj2x1y</t>
  </si>
  <si>
    <t>02-21-2024 23:44:08</t>
  </si>
  <si>
    <t>neodymium86</t>
  </si>
  <si>
    <t>These ppl are crazy. You're not the AH for not thinking to invite your gf to the family picture.
But YTA for how you handled her complaint. Should've just said sorry and left it bc how she felt was valid</t>
  </si>
  <si>
    <t>https://www.reddit.com/r/AmItheAsshole/comments/1awm5kq/aita_for_not_inviting_my_girlfriend_to_join_the/krj2x1y/</t>
  </si>
  <si>
    <t>krj2xed</t>
  </si>
  <si>
    <t>02-21-2024 23:44:12</t>
  </si>
  <si>
    <t>Background-Fingering</t>
  </si>
  <si>
    <t>I never comment here, but you brought it out of me. HUGE YTA. YTA. YTA. Never exclude or leave someone on the sidelines, especially your partner. Good grief.</t>
  </si>
  <si>
    <t>https://www.reddit.com/r/AmItheAsshole/comments/1awm5kq/aita_for_not_inviting_my_girlfriend_to_join_the/krj2xed/</t>
  </si>
  <si>
    <t>krj2z8a</t>
  </si>
  <si>
    <t>02-21-2024 23:44:31</t>
  </si>
  <si>
    <t>DenseProfession4923</t>
  </si>
  <si>
    <t>YTA, not only you did bad not inviting her, also you ghosted her feelings and didn't let her be in the right</t>
  </si>
  <si>
    <t>https://www.reddit.com/r/AmItheAsshole/comments/1awm5kq/aita_for_not_inviting_my_girlfriend_to_join_the/krj2z8a/</t>
  </si>
  <si>
    <t>krj3bma</t>
  </si>
  <si>
    <t>02-21-2024 23:46:40</t>
  </si>
  <si>
    <t>https://www.reddit.com/r/AmItheAsshole/comments/1awm5kq/aita_for_not_inviting_my_girlfriend_to_join_the/krj3bma/</t>
  </si>
  <si>
    <t>krj3clu</t>
  </si>
  <si>
    <t>02-21-2024 23:46:50</t>
  </si>
  <si>
    <t>BeatrixBloom</t>
  </si>
  <si>
    <t>https://www.reddit.com/r/AmItheAsshole/comments/1awm5kq/aita_for_not_inviting_my_girlfriend_to_join_the/krj3clu/</t>
  </si>
  <si>
    <t>krj3e17</t>
  </si>
  <si>
    <t>02-21-2024 23:47:05</t>
  </si>
  <si>
    <t>HitItAndQuidditch315</t>
  </si>
  <si>
    <t>Yes. You were the AH. Regardless of if it was a big deal, you did nothing to validate her feelings or show any understanding. Should have just said "next time we are in a situation like that I will make sure to include you"  - it is really that simple</t>
  </si>
  <si>
    <t>https://www.reddit.com/r/AmItheAsshole/comments/1awm5kq/aita_for_not_inviting_my_girlfriend_to_join_the/krj3e17/</t>
  </si>
  <si>
    <t>krj3f9n</t>
  </si>
  <si>
    <t>02-21-2024 23:47:17</t>
  </si>
  <si>
    <t>Dense_Bad3146</t>
  </si>
  <si>
    <t>I’m with your girlfriend on this one YTA</t>
  </si>
  <si>
    <t>https://www.reddit.com/r/AmItheAsshole/comments/1awm5kq/aita_for_not_inviting_my_girlfriend_to_join_the/krj3f9n/</t>
  </si>
  <si>
    <t>krj3fum</t>
  </si>
  <si>
    <t>02-21-2024 23:47:24</t>
  </si>
  <si>
    <t>Natti07</t>
  </si>
  <si>
    <t>Well I was gonna say NTA til I saw that sister's boyfriend was invited to hop in. Cause I do get not adding bfs and gfs sometimes if you just want a family photo... but yeah you kinda suck for that.</t>
  </si>
  <si>
    <t>https://www.reddit.com/r/AmItheAsshole/comments/1awm5kq/aita_for_not_inviting_my_girlfriend_to_join_the/krj3fum/</t>
  </si>
  <si>
    <t>krj3kg2</t>
  </si>
  <si>
    <t>02-21-2024 23:48:11</t>
  </si>
  <si>
    <t>Decent-Bear334</t>
  </si>
  <si>
    <t>This is simple on several levels:  YTA.</t>
  </si>
  <si>
    <t>https://www.reddit.com/r/AmItheAsshole/comments/1awm5kq/aita_for_not_inviting_my_girlfriend_to_join_the/krj3kg2/</t>
  </si>
  <si>
    <t>krj3rrf</t>
  </si>
  <si>
    <t>02-21-2024 23:49:27</t>
  </si>
  <si>
    <t>Cautious_Action_1300</t>
  </si>
  <si>
    <t>Yes, YTA.</t>
  </si>
  <si>
    <t>https://www.reddit.com/r/AmItheAsshole/comments/1awm5kq/aita_for_not_inviting_my_girlfriend_to_join_the/krj3rrf/</t>
  </si>
  <si>
    <t>krj3set</t>
  </si>
  <si>
    <t>02-21-2024 23:49:34</t>
  </si>
  <si>
    <t>Fabulous-Yoghurt9112</t>
  </si>
  <si>
    <t>YTA. You don’t need to understand or agree. You need to acknowledge when she says she was hurt and respect that, and try to change what you can to ensure it doesn’t happen again.</t>
  </si>
  <si>
    <t>https://www.reddit.com/r/AmItheAsshole/comments/1awm5kq/aita_for_not_inviting_my_girlfriend_to_join_the/krj3set/</t>
  </si>
  <si>
    <t>krj3sgt</t>
  </si>
  <si>
    <t>Billwill343434</t>
  </si>
  <si>
    <t>YTA. She expressed how she felt and you couldn’t handle the fact that you made a mistake so you acted like she was crazy. AH behavior.</t>
  </si>
  <si>
    <t>https://www.reddit.com/r/AmItheAsshole/comments/1awm5kq/aita_for_not_inviting_my_girlfriend_to_join_the/krj3sgt/</t>
  </si>
  <si>
    <t>krj3sm1</t>
  </si>
  <si>
    <t>02-21-2024 23:49:36</t>
  </si>
  <si>
    <t>Bigstachedad</t>
  </si>
  <si>
    <t>How long has she known your family? Maybe she felt it wasn't her place to just join the group photo. Otherwise she may have made a mountain out of a mole hill. Even though you eventually apologized, your come backs to her were dismissive. You both sound immature.</t>
  </si>
  <si>
    <t>https://www.reddit.com/r/AmItheAsshole/comments/1awm5kq/aita_for_not_inviting_my_girlfriend_to_join_the/krj3sm1/</t>
  </si>
  <si>
    <t>krj3t8g</t>
  </si>
  <si>
    <t>02-21-2024 23:49:42</t>
  </si>
  <si>
    <t>YTA. Your sister and you made this moment a family moment. Your sister invited her boyfriend to join and you just left her out. You’re mad at her saying she could have just joined but in the same breath you could have just asked her too. Clearly you don’t actually see her as family or you would have. Also huge AH moment when instead of acknowledging she was upset and just apologizing you gaslight her and then insult her too. Hopefully she will see your true colours</t>
  </si>
  <si>
    <t>https://www.reddit.com/r/AmItheAsshole/comments/1awm5kq/aita_for_not_inviting_my_girlfriend_to_join_the/krj3t8g/</t>
  </si>
  <si>
    <t>krj3v1p</t>
  </si>
  <si>
    <t>02-21-2024 23:50:00</t>
  </si>
  <si>
    <t>BRWendy</t>
  </si>
  <si>
    <t>YTA - "I told her it wasn't a big deal". Oblivious, smh.</t>
  </si>
  <si>
    <t>https://www.reddit.com/r/AmItheAsshole/comments/1awm5kq/aita_for_not_inviting_my_girlfriend_to_join_the/krj3v1p/</t>
  </si>
  <si>
    <t>krj3wia</t>
  </si>
  <si>
    <t>02-21-2024 23:50:16</t>
  </si>
  <si>
    <t>Spirited_Touch7447</t>
  </si>
  <si>
    <t>YTA - you’re not mature enough to be in a relationship.</t>
  </si>
  <si>
    <t>https://www.reddit.com/r/AmItheAsshole/comments/1awm5kq/aita_for_not_inviting_my_girlfriend_to_join_the/krj3wia/</t>
  </si>
  <si>
    <t>krj3y9u</t>
  </si>
  <si>
    <t>02-21-2024 23:50:34</t>
  </si>
  <si>
    <t>finc</t>
  </si>
  <si>
    <t>YTA, way to make her feel even worse for telling you how she felt about how you made her feel bad</t>
  </si>
  <si>
    <t>https://www.reddit.com/r/AmItheAsshole/comments/1awm5kq/aita_for_not_inviting_my_girlfriend_to_join_the/krj3y9u/</t>
  </si>
  <si>
    <t>krj3z6i</t>
  </si>
  <si>
    <t>02-21-2024 23:50:44</t>
  </si>
  <si>
    <t>Electrical-Fennel-57</t>
  </si>
  <si>
    <t>YTA - the invitation definitely is necessary especially with all the family photo talk. Some families are peculiar about family pictures. 
I was once in a situation where my BF(of 2 years at the time) would invite me to get in the photos with him but his family would find reasons for me not to be. It was very awkward when that would happen and I definitely didn’t know how to handle it at that time.</t>
  </si>
  <si>
    <t>https://www.reddit.com/r/AmItheAsshole/comments/1awm5kq/aita_for_not_inviting_my_girlfriend_to_join_the/krj3z6i/</t>
  </si>
  <si>
    <t>krj47n0</t>
  </si>
  <si>
    <t>02-21-2024 23:52:09</t>
  </si>
  <si>
    <t>SilverNightingale</t>
  </si>
  <si>
    <t>OP, this might help you understand your differing views better.
https://medium.com/redhill-review/navigating-ask-and-guess-cultures-in-a-modern-world-30b167f8ab09</t>
  </si>
  <si>
    <t>https://www.reddit.com/r/AmItheAsshole/comments/1awm5kq/aita_for_not_inviting_my_girlfriend_to_join_the/krj47n0/</t>
  </si>
  <si>
    <t>krj48ld</t>
  </si>
  <si>
    <t>02-21-2024 23:52:19</t>
  </si>
  <si>
    <t>YTA. Being “not strangers” and being “family” are so far from the same.</t>
  </si>
  <si>
    <t>https://www.reddit.com/r/AmItheAsshole/comments/1awm5kq/aita_for_not_inviting_my_girlfriend_to_join_the/krj48ld/</t>
  </si>
  <si>
    <t>krj4g89</t>
  </si>
  <si>
    <t>02-21-2024 23:53:39</t>
  </si>
  <si>
    <t>soycampos</t>
  </si>
  <si>
    <t>the fact OP even needs to ask if they're the asshole is worrying</t>
  </si>
  <si>
    <t>https://www.reddit.com/r/AmItheAsshole/comments/1awm5kq/aita_for_not_inviting_my_girlfriend_to_join_the/krj4g89/</t>
  </si>
  <si>
    <t>krj4k4m</t>
  </si>
  <si>
    <t>02-21-2024 23:54:19</t>
  </si>
  <si>
    <t>StrangelyRational</t>
  </si>
  <si>
    <t>YTA and dude, she told you how it made her feel because she DOESN’T think you can read her mind. She’s giving you important information so you know what makes her feel happy and included and what doesn’t. Would you prefer that she just be silently upset and become emotionally withdrawn from you without you ever knowing why? 
If you want to get pissed off about it instead of trying to understand, that’s up to you, but it’s not going to help you have healthy, fulfilling relationships. If that’s what you want, you need to figure out that you don’t get to decide for other people what’s important to them. You’re missing a lot by just looking at the surface details here.</t>
  </si>
  <si>
    <t>https://www.reddit.com/r/AmItheAsshole/comments/1awm5kq/aita_for_not_inviting_my_girlfriend_to_join_the/krj4k4m/</t>
  </si>
  <si>
    <t>krj4nyn</t>
  </si>
  <si>
    <t>02-21-2024 23:55:00</t>
  </si>
  <si>
    <t>No-Pay-6034</t>
  </si>
  <si>
    <t>https://www.reddit.com/r/AmItheAsshole/comments/1awm5kq/aita_for_not_inviting_my_girlfriend_to_join_the/krj4nyn/</t>
  </si>
  <si>
    <t>krj4pw7</t>
  </si>
  <si>
    <t>02-21-2024 23:55:20</t>
  </si>
  <si>
    <t>jjb1718</t>
  </si>
  <si>
    <t>YTA
Listen, it’s more than just a photo. She just wanted to feel included. She wants to feel part of the family too.
Unlike many of the responses here. Don’t think of this as who is right and who is wrong. We just have a situation here where one felt excluded. She communicated that with you. That’s honestly amazing and you should recognize that from here. Unless it breaks any of your boundaries, making an effort moving forward to make your gf feel included in the future should be a priority of hers. 
Apologize for not understanding her. Apologize for going about it with anger, rather than with empathy. Apologize for not inviting her. Say you will do better. Ask if there’s anything else she needs to feel resolve. Tell her you love her and that you want to have a future with her. And the most important part, actually do as you say.
Edit: Also NEVER dismiss your partners feelings. That’s a given. Do better.</t>
  </si>
  <si>
    <t>https://www.reddit.com/r/AmItheAsshole/comments/1awm5kq/aita_for_not_inviting_my_girlfriend_to_join_the/krj4pw7/</t>
  </si>
  <si>
    <t>krj4taa</t>
  </si>
  <si>
    <t>02-21-2024 23:55:56</t>
  </si>
  <si>
    <t>Llih_Nosaj</t>
  </si>
  <si>
    <t>YTA. For not inviting her. For dismissing her feelings. Now, for posting this in some last ditch attempt to avoid going and apologizing like you should be.</t>
  </si>
  <si>
    <t>https://www.reddit.com/r/AmItheAsshole/comments/1awm5kq/aita_for_not_inviting_my_girlfriend_to_join_the/krj4taa/</t>
  </si>
  <si>
    <t>krj4v0t</t>
  </si>
  <si>
    <t>02-21-2024 23:56:15</t>
  </si>
  <si>
    <t>Sqarlet</t>
  </si>
  <si>
    <t>This is some serious mental gymnastics to justify being an AH. Would it have been so hard to ask her if she also wanted to join? Yea, she could have just joined but you could have also been nice to her.</t>
  </si>
  <si>
    <t>https://www.reddit.com/r/AmItheAsshole/comments/1awm5kq/aita_for_not_inviting_my_girlfriend_to_join_the/krj4v0t/</t>
  </si>
  <si>
    <t>krj4v4l</t>
  </si>
  <si>
    <t>02-21-2024 23:56:16</t>
  </si>
  <si>
    <t>ExtremeAthlete</t>
  </si>
  <si>
    <t>Just tell her she’s not part of the family and never will be.  YTA.</t>
  </si>
  <si>
    <t>https://www.reddit.com/r/AmItheAsshole/comments/1awm5kq/aita_for_not_inviting_my_girlfriend_to_join_the/krj4v4l/</t>
  </si>
  <si>
    <t>krj4xl1</t>
  </si>
  <si>
    <t>02-21-2024 23:56:41</t>
  </si>
  <si>
    <t>nicoleporterauthor</t>
  </si>
  <si>
    <t>YTA. There are so many red flags in this post. I think you need to do some serious reflection on why this made you so defensive. You're girlfriend expressed a hurt to you, and you made it so she probably won't feel as safe doing so in the future. You should want you partner to communicate. It makes for healthier relationships.</t>
  </si>
  <si>
    <t>https://www.reddit.com/r/AmItheAsshole/comments/1awm5kq/aita_for_not_inviting_my_girlfriend_to_join_the/krj4xl1/</t>
  </si>
  <si>
    <t>krj4z3p</t>
  </si>
  <si>
    <t>02-21-2024 23:56:57</t>
  </si>
  <si>
    <t>Daddyslittlegirl99j</t>
  </si>
  <si>
    <t>Yta!</t>
  </si>
  <si>
    <t>https://www.reddit.com/r/AmItheAsshole/comments/1awm5kq/aita_for_not_inviting_my_girlfriend_to_join_the/krj4z3p/</t>
  </si>
  <si>
    <t>krj53kb</t>
  </si>
  <si>
    <t>02-21-2024 23:57:43</t>
  </si>
  <si>
    <t>9346879760</t>
  </si>
  <si>
    <t>Sometimes I wonder if these posts are real bc how are people this unaware in relationships? Then I remember the divorce rate and I believe in the post’s likely veracity.
Anyway, YTA big time. Buy a clue, buddy, bc you clearly lack logic.</t>
  </si>
  <si>
    <t>https://www.reddit.com/r/AmItheAsshole/comments/1awm5kq/aita_for_not_inviting_my_girlfriend_to_join_the/krj53kb/</t>
  </si>
  <si>
    <t>krj55s7</t>
  </si>
  <si>
    <t>02-21-2024 23:58:07</t>
  </si>
  <si>
    <t>BSBitch47</t>
  </si>
  <si>
    <t>https://www.reddit.com/r/AmItheAsshole/comments/1awm5kq/aita_for_not_inviting_my_girlfriend_to_join_the/krj55s7/</t>
  </si>
  <si>
    <t>krj5930</t>
  </si>
  <si>
    <t>02-21-2024 23:58:41</t>
  </si>
  <si>
    <t>WadeWoski29</t>
  </si>
  <si>
    <t>YTA, It in fact was your job to invite her. Her just jumping in could be considered disrespectful.</t>
  </si>
  <si>
    <t>https://www.reddit.com/r/AmItheAsshole/comments/1awm5kq/aita_for_not_inviting_my_girlfriend_to_join_the/krj5930/</t>
  </si>
  <si>
    <t>krj5awe</t>
  </si>
  <si>
    <t>02-21-2024 23:59:00</t>
  </si>
  <si>
    <t>saldeapio</t>
  </si>
  <si>
    <t>yta - first girlfriend?</t>
  </si>
  <si>
    <t>https://www.reddit.com/r/AmItheAsshole/comments/1awm5kq/aita_for_not_inviting_my_girlfriend_to_join_the/krj5awe/</t>
  </si>
  <si>
    <t>krj5bgq</t>
  </si>
  <si>
    <t>02-21-2024 23:59:07</t>
  </si>
  <si>
    <t>AdventurousDoubt1115</t>
  </si>
  <si>
    <t>YTA. 
1) YTA No. 1 - Everyone was taking photos. Your sister called her boyfriend over. You knew your girlfriend was in the house and didn’t go get her? You should have. Makes sense her feelings were a bit hurt.
2) YTA No. 2 - instead of saying I’m sorry it wasn’t my intention to hurt your feelings or leave you feeling left out, you invalidated her feelings by telling her it: 
* it wasn’t a big deal - which translates to how you feel isn’t a big deal / doesn’t matter 
* was her fault she was upset because she could have joined - which translates to, I didn’t do anything wrong it is your fault you’re upset 
3) YTA No. 3 - you turned her into the problem, see: “you’re overreacting” 
4) YTA No. 4 - for your unnecessary commentary of “I’ll call you whenever they take a photo”
Seriously dude, if you can’t handle someone saying hey this small thing hurt my feelings, you’re not ready for a relationship. 
You’re right, this isn’t a big deal - YOU made it into one. 
The response you should have given was, “aw babe that wasn’t my intention, I assumed you felt comfortable joining things whenever you wanted, next time I’ll handle it differently.” And then she would have said thank you and you guys would have moved on.</t>
  </si>
  <si>
    <t>https://www.reddit.com/r/AmItheAsshole/comments/1awm5kq/aita_for_not_inviting_my_girlfriend_to_join_the/krj5bgq/</t>
  </si>
  <si>
    <t>krj5c9j</t>
  </si>
  <si>
    <t>02-21-2024 23:59:15</t>
  </si>
  <si>
    <t>Were there other photos of the WHOLE group or just some of the group?  If this was kind of an official “group photo” of the weekend my feelings would be hurt if you didn’t include me as well since sister’s boyfriend was included.</t>
  </si>
  <si>
    <t>https://www.reddit.com/r/AmItheAsshole/comments/1awm5kq/aita_for_not_inviting_my_girlfriend_to_join_the/krj5c9j/</t>
  </si>
  <si>
    <t>krj5dps</t>
  </si>
  <si>
    <t>02-21-2024 23:59:31</t>
  </si>
  <si>
    <t>doxisrcool</t>
  </si>
  <si>
    <t>YTA. You showed a complete lack of empathy and understanding for your girlfriend. She obviously doesn't feel part  of the family and you reinforced that by saying you didn't think to invite her-- so YOU didn't think about her as part of the family either. And your snarky childish reply about inviting her to every photo with your parents was rude and something a 12 yr old might say. 
Being forgotten can be much more painful than being intentionally left out. Read up on empathy.</t>
  </si>
  <si>
    <t>https://www.reddit.com/r/AmItheAsshole/comments/1awm5kq/aita_for_not_inviting_my_girlfriend_to_join_the/krj5dps/</t>
  </si>
  <si>
    <t>krj5icy</t>
  </si>
  <si>
    <t>02-22-2024 00:00:20</t>
  </si>
  <si>
    <t>Clean-Emotion9764</t>
  </si>
  <si>
    <t>You are most definitely TA bud</t>
  </si>
  <si>
    <t>https://www.reddit.com/r/AmItheAsshole/comments/1awm5kq/aita_for_not_inviting_my_girlfriend_to_join_the/krj5icy/</t>
  </si>
  <si>
    <t>krj5in1</t>
  </si>
  <si>
    <t>02-22-2024 00:00:23</t>
  </si>
  <si>
    <t>Inside_Ticket472</t>
  </si>
  <si>
    <t>YTA. Sorry, bud</t>
  </si>
  <si>
    <t>https://www.reddit.com/r/AmItheAsshole/comments/1awm5kq/aita_for_not_inviting_my_girlfriend_to_join_the/krj5in1/</t>
  </si>
  <si>
    <t>krj5kbo</t>
  </si>
  <si>
    <t>02-22-2024 00:00:41</t>
  </si>
  <si>
    <t>The__Auditor</t>
  </si>
  <si>
    <t>YTA- You didn't even think to include her in the photo when your sister called her boyfriend so you intentionally excluded her
She couldn't just hop in the photo because it was a family one but it would have been better if her boyfriend had the courtesy to invite her for it
But the main thing she's mad about and what you're failing to see here is the principle behind it all
Frankly you handled the situation with incredibile amounts of immaturity</t>
  </si>
  <si>
    <t>https://www.reddit.com/r/AmItheAsshole/comments/1awm5kq/aita_for_not_inviting_my_girlfriend_to_join_the/krj5kbo/</t>
  </si>
  <si>
    <t>krj5l5e</t>
  </si>
  <si>
    <t>02-22-2024 00:00:49</t>
  </si>
  <si>
    <t>SmellyDeLites</t>
  </si>
  <si>
    <t>YTA Nothing to add to the conversation, just wanted you to know!</t>
  </si>
  <si>
    <t>https://www.reddit.com/r/AmItheAsshole/comments/1awm5kq/aita_for_not_inviting_my_girlfriend_to_join_the/krj5l5e/</t>
  </si>
  <si>
    <t>krj5uz7</t>
  </si>
  <si>
    <t>02-22-2024 00:02:32</t>
  </si>
  <si>
    <t>Anothercitykitty</t>
  </si>
  <si>
    <t>YTA for others, always place the non family member of the couple on the end so it can be cropped later if needed. Never assume you are invited in a family photo.</t>
  </si>
  <si>
    <t>https://www.reddit.com/r/AmItheAsshole/comments/1awm5kq/aita_for_not_inviting_my_girlfriend_to_join_the/krj5uz7/</t>
  </si>
  <si>
    <t>krj5w6a</t>
  </si>
  <si>
    <t>02-22-2024 00:02:45</t>
  </si>
  <si>
    <t>Freakinottersallover</t>
  </si>
  <si>
    <t>Well, you basically made it clear that you don’t think she’s “family material.” Great job, man. You just pretty much put an expiration date on this relationship.</t>
  </si>
  <si>
    <t>https://www.reddit.com/r/AmItheAsshole/comments/1awm5kq/aita_for_not_inviting_my_girlfriend_to_join_the/krj5w6a/</t>
  </si>
  <si>
    <t>krj5yft</t>
  </si>
  <si>
    <t>02-22-2024 00:03:08</t>
  </si>
  <si>
    <t>Strict_Condition_632</t>
  </si>
  <si>
    <t>YTA—Might I suggest (gently) that OP and anyone else who may be in similar situations with the upcoming graduation and wedding season approaching, to simply get in the habit of announcing that first they are doing “group photos” that include a lot of people who are _not_ family, then do a quick rearrangement and take the “immediate family” photos.  Rule of thumb from who counts as “immediate family” can include something like “ immediate family means DNA and marriage certificates” or “at least one person here swiped your snotty nose as a child.”</t>
  </si>
  <si>
    <t>https://www.reddit.com/r/AmItheAsshole/comments/1awm5kq/aita_for_not_inviting_my_girlfriend_to_join_the/krj5yft/</t>
  </si>
  <si>
    <t>krj63k5</t>
  </si>
  <si>
    <t>02-22-2024 00:04:03</t>
  </si>
  <si>
    <t>Savings_Bad_2991</t>
  </si>
  <si>
    <t>It’s not so much that you’re the asshole it’s just that she’s more interested in marriage than you are and a whole long-term thing of it and have the picture with the family didn’t play out in your head</t>
  </si>
  <si>
    <t>https://www.reddit.com/r/AmItheAsshole/comments/1awm5kq/aita_for_not_inviting_my_girlfriend_to_join_the/krj63k5/</t>
  </si>
  <si>
    <t>krj68kj</t>
  </si>
  <si>
    <t>02-22-2024 00:04:56</t>
  </si>
  <si>
    <t>LunarWolfPiggy</t>
  </si>
  <si>
    <t>INFO: How long have you been dating? How long has your sister been dating her boyfriend?
Is your girlfriend normally the type of person who is comfortable inserting herself into conversations/groups?
YTA, for sure. Just curious exactly how big of one you are beyond the excellent points I've read from other comments about how the issue is you actually dismissing her feelings and escalating a conversation into a fight/argument</t>
  </si>
  <si>
    <t>https://www.reddit.com/r/AmItheAsshole/comments/1awm5kq/aita_for_not_inviting_my_girlfriend_to_join_the/krj68kj/</t>
  </si>
  <si>
    <t>krj6dm9</t>
  </si>
  <si>
    <t>02-22-2024 00:05:49</t>
  </si>
  <si>
    <t>DrHonestPenguin</t>
  </si>
  <si>
    <t>YTA x2.</t>
  </si>
  <si>
    <t>https://www.reddit.com/r/AmItheAsshole/comments/1awm5kq/aita_for_not_inviting_my_girlfriend_to_join_the/krj6dm9/</t>
  </si>
  <si>
    <t>krj6gbn</t>
  </si>
  <si>
    <t>02-22-2024 00:06:18</t>
  </si>
  <si>
    <t>SubstantialFrame1630</t>
  </si>
  <si>
    <t>Yup a$$h0le move bro.</t>
  </si>
  <si>
    <t>https://www.reddit.com/r/AmItheAsshole/comments/1awm5kq/aita_for_not_inviting_my_girlfriend_to_join_the/krj6gbn/</t>
  </si>
  <si>
    <t>krj6ha5</t>
  </si>
  <si>
    <t>02-22-2024 00:06:28</t>
  </si>
  <si>
    <t>HalcyonDreams36</t>
  </si>
  <si>
    <t>YTA
It is a big deal to horn in on a family photo if you aren't yet considered family.
She didn't "just join you" because she didn't want to overstep. 
If you want her to feel included, she needs to BE included, which means you need to *include* her. If everyone was welcome, that's great, but that message needs to be delivered or people won't know they are.</t>
  </si>
  <si>
    <t>https://www.reddit.com/r/AmItheAsshole/comments/1awm5kq/aita_for_not_inviting_my_girlfriend_to_join_the/krj6ha5/</t>
  </si>
  <si>
    <t>krj6oh6</t>
  </si>
  <si>
    <t>02-22-2024 00:07:43</t>
  </si>
  <si>
    <t>Sissynoodle321</t>
  </si>
  <si>
    <t>https://www.reddit.com/r/AmItheAsshole/comments/1awm5kq/aita_for_not_inviting_my_girlfriend_to_join_the/krj6oh6/</t>
  </si>
  <si>
    <t>krj6pga</t>
  </si>
  <si>
    <t>02-22-2024 00:07:54</t>
  </si>
  <si>
    <t>ChocolateTight336</t>
  </si>
  <si>
    <t>500 comments yta</t>
  </si>
  <si>
    <t>https://www.reddit.com/r/AmItheAsshole/comments/1awm5kq/aita_for_not_inviting_my_girlfriend_to_join_the/krj6pga/</t>
  </si>
  <si>
    <t>krj6rb8</t>
  </si>
  <si>
    <t>02-22-2024 00:08:14</t>
  </si>
  <si>
    <t>Melthiela</t>
  </si>
  <si>
    <t>YTA for not thinking your gf should absolutely be included in a family photo, basically outing that you don't think of her as family. Especially because your sisters boyfriend got to join.</t>
  </si>
  <si>
    <t>https://www.reddit.com/r/AmItheAsshole/comments/1awm5kq/aita_for_not_inviting_my_girlfriend_to_join_the/krj6rb8/</t>
  </si>
  <si>
    <t>krj6s5g</t>
  </si>
  <si>
    <t>02-22-2024 00:08:23</t>
  </si>
  <si>
    <t>psychicfrequency</t>
  </si>
  <si>
    <t>YTA - You took a group photo and excluded her....are you seriously wondering if you were in the wrong?</t>
  </si>
  <si>
    <t>https://www.reddit.com/r/AmItheAsshole/comments/1awm5kq/aita_for_not_inviting_my_girlfriend_to_join_the/krj6s5g/</t>
  </si>
  <si>
    <t>krj6wqp</t>
  </si>
  <si>
    <t>02-22-2024 00:09:09</t>
  </si>
  <si>
    <t>slaemerstrakur</t>
  </si>
  <si>
    <t>You dropped the ball dude.</t>
  </si>
  <si>
    <t>https://www.reddit.com/r/AmItheAsshole/comments/1awm5kq/aita_for_not_inviting_my_girlfriend_to_join_the/krj6wqp/</t>
  </si>
  <si>
    <t>krj73xn</t>
  </si>
  <si>
    <t>02-22-2024 00:10:26</t>
  </si>
  <si>
    <t>Gertrude_D</t>
  </si>
  <si>
    <t>YTA.
You thought your gf would volunteer herself for a *family* photo? Nah, that's your job. She didn't feel included or important in that moment and you told her she shouldn't feel that way. That's not the way a healthy relationship works. Talk to her and try to understand, don't lead of with 'it's no big deal."
You can say that if it's in the context of an apology and conversation. "I'm sorry, I didn't think it was a big deal, but I want to hear why it upset you. I want to understand so I can do better in the future because I value you." (clunky words, but that is a good message to get across)
The message your initial response gave was, "I don't care. Why are you bothering me with your feelings?"
Now granted, I don't know the entire context of the situation (is the bf engaged, was it *actually* a family photo, has your gf been your gf for like 2 days, maybe she has a history of over-reacting. You can get into all of this once you've established you're willing to listen and talk about it. Perhaps your perspective is correct - she did over-react, but the way you approached it (as told by you) was your problem and you should apologize.</t>
  </si>
  <si>
    <t>https://www.reddit.com/r/AmItheAsshole/comments/1awm5kq/aita_for_not_inviting_my_girlfriend_to_join_the/krj73xn/</t>
  </si>
  <si>
    <t>krj744o</t>
  </si>
  <si>
    <t>02-22-2024 00:10:28</t>
  </si>
  <si>
    <t>Ok-Revolution-7532</t>
  </si>
  <si>
    <t>https://www.reddit.com/r/AmItheAsshole/comments/1awm5kq/aita_for_not_inviting_my_girlfriend_to_join_the/krj744o/</t>
  </si>
  <si>
    <t>krj777q</t>
  </si>
  <si>
    <t>02-22-2024 00:11:00</t>
  </si>
  <si>
    <t>Electronic-Sugar9395</t>
  </si>
  <si>
    <t>YTA - don’t tell her it wasn’t a big deal. Her feelings are her feelings and you don’t get to control them</t>
  </si>
  <si>
    <t>https://www.reddit.com/r/AmItheAsshole/comments/1awm5kq/aita_for_not_inviting_my_girlfriend_to_join_the/krj777q/</t>
  </si>
  <si>
    <t>krj77z4</t>
  </si>
  <si>
    <t>02-22-2024 00:11:08</t>
  </si>
  <si>
    <t>MomTo3LilPigs</t>
  </si>
  <si>
    <t>https://www.reddit.com/r/AmItheAsshole/comments/1awm5kq/aita_for_not_inviting_my_girlfriend_to_join_the/krj77z4/</t>
  </si>
  <si>
    <t>krj7ahj</t>
  </si>
  <si>
    <t>02-22-2024 00:11:34</t>
  </si>
  <si>
    <t>auroracorpus</t>
  </si>
  <si>
    <t>YTA
She was saying that she felt left out of a family situation. She's not a blood relative. She wants to feel included and accepted by your family. She doesn't want to push herself onto them. No one should be told to invite themselves. I hate that 'well you should've just come anyway' shit. Make people feel wanted if you care about them. Don't force them to always invite themselves</t>
  </si>
  <si>
    <t>https://www.reddit.com/r/AmItheAsshole/comments/1awm5kq/aita_for_not_inviting_my_girlfriend_to_join_the/krj7ahj/</t>
  </si>
  <si>
    <t>krj7b0r</t>
  </si>
  <si>
    <t>02-22-2024 00:11:40</t>
  </si>
  <si>
    <t>Simple_Engine_5672</t>
  </si>
  <si>
    <t>You my friend, is simply still too young</t>
  </si>
  <si>
    <t>https://www.reddit.com/r/AmItheAsshole/comments/1awm5kq/aita_for_not_inviting_my_girlfriend_to_join_the/krj7b0r/</t>
  </si>
  <si>
    <t>krj7bxs</t>
  </si>
  <si>
    <t>02-22-2024 00:11:50</t>
  </si>
  <si>
    <t>Pretty_Goblin11</t>
  </si>
  <si>
    <t>YTA. She has a valid reason to be mildly upset and it sounds like she tried to calmly and rationally communicate with you and you decided to invalidate her feelings and start an argument so you can be right.. you wanted to be right so bad you posted this… your not right.  Next time include your girlfriend and learn how to accept criticism and or communication.</t>
  </si>
  <si>
    <t>https://www.reddit.com/r/AmItheAsshole/comments/1awm5kq/aita_for_not_inviting_my_girlfriend_to_join_the/krj7bxs/</t>
  </si>
  <si>
    <t>krj7e0w</t>
  </si>
  <si>
    <t>02-22-2024 00:12:12</t>
  </si>
  <si>
    <t>Yuhyuhhhhhh</t>
  </si>
  <si>
    <t>bro you're 24 yo think of how your partner feels in those situations. YTA. you shouldve immediately apologized and should now if you want her to feel seen and validated.</t>
  </si>
  <si>
    <t>https://www.reddit.com/r/AmItheAsshole/comments/1awm5kq/aita_for_not_inviting_my_girlfriend_to_join_the/krj7e0w/</t>
  </si>
  <si>
    <t>krj7ggl</t>
  </si>
  <si>
    <t>02-22-2024 00:12:39</t>
  </si>
  <si>
    <t>Vivi_VagHaut</t>
  </si>
  <si>
    <t>YTA - you better have a goddamn proper apology ready as well as a good time of self reflection my guy.</t>
  </si>
  <si>
    <t>https://www.reddit.com/r/AmItheAsshole/comments/1awm5kq/aita_for_not_inviting_my_girlfriend_to_join_the/krj7ggl/</t>
  </si>
  <si>
    <t>krj7jvh</t>
  </si>
  <si>
    <t>02-22-2024 00:13:16</t>
  </si>
  <si>
    <t>BlackRose3194</t>
  </si>
  <si>
    <t>YTA. Butting into a Family photo when you’re not technically family is considered rude on most parts. Your sister invited her BF to take photos with you guys because she wanted him included. In her (your girlfriends) mind, you didn’t want to include her by not asking. And to top it off: YOU got mad at HER for expressing her feelings in a calm manner. Do better!</t>
  </si>
  <si>
    <t>https://www.reddit.com/r/AmItheAsshole/comments/1awm5kq/aita_for_not_inviting_my_girlfriend_to_join_the/krj7jvh/</t>
  </si>
  <si>
    <t>krj7kqw</t>
  </si>
  <si>
    <t>02-22-2024 00:13:25</t>
  </si>
  <si>
    <t>Slow_Environment_782</t>
  </si>
  <si>
    <t>Do you want to be happy or do you just want to be right?  You should have just taken responsibility for making her feel left out and apologized.  That’s how a mature person would handle it. YTA</t>
  </si>
  <si>
    <t>https://www.reddit.com/r/AmItheAsshole/comments/1awm5kq/aita_for_not_inviting_my_girlfriend_to_join_the/krj7kqw/</t>
  </si>
  <si>
    <t>krj7m9s</t>
  </si>
  <si>
    <t>02-22-2024 00:13:41</t>
  </si>
  <si>
    <t>OkWorry2131</t>
  </si>
  <si>
    <t>Yta. How are you that old and communicate that badly.
BTW, you have zero right to decide if someone can be upset by something *you* did.
You're toxic, and based off the way you talk about your gf, I'm questioning If you eve like her.</t>
  </si>
  <si>
    <t>https://www.reddit.com/r/AmItheAsshole/comments/1awm5kq/aita_for_not_inviting_my_girlfriend_to_join_the/krj7m9s/</t>
  </si>
  <si>
    <t>krj7puy</t>
  </si>
  <si>
    <t>02-22-2024 00:14:18</t>
  </si>
  <si>
    <t>iamkris10y</t>
  </si>
  <si>
    <t>Yta. It would've been rude of her to assume she could be included- as some ppl are funny about non-married partners being included as "family". Not inviting her to join was - best case scenario- thoughtless of you. Digging in when she fairly spoke about how it made her feel and being snarky- ah move</t>
  </si>
  <si>
    <t>https://www.reddit.com/r/AmItheAsshole/comments/1awm5kq/aita_for_not_inviting_my_girlfriend_to_join_the/krj7puy/</t>
  </si>
  <si>
    <t>krj7w6w</t>
  </si>
  <si>
    <t>02-22-2024 00:15:24</t>
  </si>
  <si>
    <t>Life_Lawfulness8825</t>
  </si>
  <si>
    <t>YTA- how belittling you were.  Your GF is telling you her feelings and you dismiss, throw it back at her and outright hurtful.  Hopefully, your GF sees you for what you are and runs.  Maybe you should have reflected on everything she said before you reacted in such a dismissive way.  I will tell you something about women, when they’re done talking,your relationship is over!</t>
  </si>
  <si>
    <t>https://www.reddit.com/r/AmItheAsshole/comments/1awm5kq/aita_for_not_inviting_my_girlfriend_to_join_the/krj7w6w/</t>
  </si>
  <si>
    <t>krj7wqi</t>
  </si>
  <si>
    <t>02-22-2024 00:15:29</t>
  </si>
  <si>
    <t>JudgeJed100</t>
  </si>
  <si>
    <t>YTA - from start to finish
It’s rude to join a photo you haven’t been invited into, 
You should have done as your sister did and invite her
Also the “ fine I will call whenever I take a picture with my parents.” Was petty and immature 
Your girlfriend deserves better
You owe her a massive apology for both and you really need to check your attitude</t>
  </si>
  <si>
    <t>https://www.reddit.com/r/AmItheAsshole/comments/1awm5kq/aita_for_not_inviting_my_girlfriend_to_join_the/krj7wqi/</t>
  </si>
  <si>
    <t>"Professor Emeritass [83]"</t>
  </si>
  <si>
    <t>krj81g7</t>
  </si>
  <si>
    <t>02-22-2024 00:16:20</t>
  </si>
  <si>
    <t>https://www.reddit.com/r/AmItheAsshole/comments/1awm5kq/aita_for_not_inviting_my_girlfriend_to_join_the/krj81g7/</t>
  </si>
  <si>
    <t>krj83z9</t>
  </si>
  <si>
    <t>02-22-2024 00:16:46</t>
  </si>
  <si>
    <t>Any-Jellyfish6272</t>
  </si>
  <si>
    <t>Man just that’s mean</t>
  </si>
  <si>
    <t>https://www.reddit.com/r/AmItheAsshole/comments/1awm5kq/aita_for_not_inviting_my_girlfriend_to_join_the/krj83z9/</t>
  </si>
  <si>
    <t>krj88oo</t>
  </si>
  <si>
    <t>02-22-2024 00:17:37</t>
  </si>
  <si>
    <t>NPNaomi</t>
  </si>
  <si>
    <t>You apologized but you don’t really know why you needed to apologize and that makes it even worse. You don’t need to be a mind reader but you showed her that you only think about your self in social situations where she might feel awkward and excluded. Which really means you don’t really know your girlfriend. If you don’t get it, it’s fine. Hopefully in her next relationship she will learn to communicate her expectations earlier on in relationship and she will have a more compatible partner.</t>
  </si>
  <si>
    <t>https://www.reddit.com/r/AmItheAsshole/comments/1awm5kq/aita_for_not_inviting_my_girlfriend_to_join_the/krj88oo/</t>
  </si>
  <si>
    <t>krj88px</t>
  </si>
  <si>
    <t>ElBarto515</t>
  </si>
  <si>
    <t>YTA
She tells you how it made her feel and then: "I got mad at her..."</t>
  </si>
  <si>
    <t>https://www.reddit.com/r/AmItheAsshole/comments/1awm5kq/aita_for_not_inviting_my_girlfriend_to_join_the/krj88px/</t>
  </si>
  <si>
    <t>krj89sr</t>
  </si>
  <si>
    <t>02-22-2024 00:17:48</t>
  </si>
  <si>
    <t>Wooden-Mycologist-36</t>
  </si>
  <si>
    <t>Enjoy the roast. YTA</t>
  </si>
  <si>
    <t>https://www.reddit.com/r/AmItheAsshole/comments/1awm5kq/aita_for_not_inviting_my_girlfriend_to_join_the/krj89sr/</t>
  </si>
  <si>
    <t>krj8cav</t>
  </si>
  <si>
    <t>02-22-2024 00:18:14</t>
  </si>
  <si>
    <t>Emotional-Kitchen-49</t>
  </si>
  <si>
    <t>She was feeling overlooked and forgotten about  from a males point of view you all usually say things like it's not that big of a deal, so that you can move on from the conversation but fobbing it of and trying to brush it off as not a big deal makes her feel stupid and definitely ignored She does know your family but unlike the BIL who did get called to jump in an invitation to join those types of things always feels alot nicer and more comfortable to join in She was just hoping to be called out to be a part of it with you  Girls feel more uncomfortable about joining in on things and shy about feeling uneasy with a bf family when they are just getting to know them   I'm sure if you tell her that you didn't think about calling her out so you're sorry and next time you will make sure to remember to ask her to be involved  good luck 👍</t>
  </si>
  <si>
    <t>https://www.reddit.com/r/AmItheAsshole/comments/1awm5kq/aita_for_not_inviting_my_girlfriend_to_join_the/krj8cav/</t>
  </si>
  <si>
    <t>krj8ds6</t>
  </si>
  <si>
    <t>02-22-2024 00:18:30</t>
  </si>
  <si>
    <t>avalokiteshvara</t>
  </si>
  <si>
    <t>YTA . Your sister *asked* her boyfriend to be in the photo, it's only natural that your girlfriend would wait to be asked as well. Clearly she didn't want to presume to be part of a family photo, regardless of what another family member's SO was doing. 
Did you stop to consider that your sister's boyfriend wouldn't have joined the family for the photo if he hadn't been asked to? He very well may have been hanging back as well, not sure if he should be in the photo, until your sister actually brought him over to the group. 
The fact is, your girlfriend's feelings were hurt. When she said she was sad and you responded with, "it's not a big deal," you invalidated her emotions and that is not okay. It's not about the photo itself, though. It's more about how the family all gathered together, you (presumably) noticed your girlfriend wasn't there, but chose not to take initiative and ask her to join the group. She feels like you don't consider her part of the family, even if that's not true.
Your response on the drive home was childish, but only apologizing for that isn't good enough. And don't say, "I'm sorry you feel that way..." because that's never an apology for your own actions but another way to dismiss your girlfriend's valid emotions.</t>
  </si>
  <si>
    <t>https://www.reddit.com/r/AmItheAsshole/comments/1awm5kq/aita_for_not_inviting_my_girlfriend_to_join_the/krj8ds6/</t>
  </si>
  <si>
    <t>krj8gkm</t>
  </si>
  <si>
    <t>02-22-2024 00:18:59</t>
  </si>
  <si>
    <t>She wants you to want her in the picture. She wants you to be proud of the girl you have and to show her off. She wants you to want to include her. especially since your sistas b/f was in it. she wants you to think she is that special.</t>
  </si>
  <si>
    <t>https://www.reddit.com/r/AmItheAsshole/comments/1awm5kq/aita_for_not_inviting_my_girlfriend_to_join_the/krj8gkm/</t>
  </si>
  <si>
    <t>krj8npl</t>
  </si>
  <si>
    <t>02-22-2024 00:20:13</t>
  </si>
  <si>
    <t>janaym</t>
  </si>
  <si>
    <t>https://www.reddit.com/r/AmItheAsshole/comments/1awm5kq/aita_for_not_inviting_my_girlfriend_to_join_the/krj8npl/</t>
  </si>
  <si>
    <t>krj8pk2</t>
  </si>
  <si>
    <t>02-22-2024 00:20:32</t>
  </si>
  <si>
    <t>dontanswerit</t>
  </si>
  <si>
    <t>YTA. 
"Hey, I'm upset you didn't do this thing and I really wish you would have" needs the response of "Oh, shit, I'm sorry. I didn't mean to make you feel left out. I'll call you in for photos in the future." Not "I can't believe you expect me to read minds."</t>
  </si>
  <si>
    <t>https://www.reddit.com/r/AmItheAsshole/comments/1awm5kq/aita_for_not_inviting_my_girlfriend_to_join_the/krj8pk2/</t>
  </si>
  <si>
    <t>krj8qx2</t>
  </si>
  <si>
    <t>02-22-2024 00:20:46</t>
  </si>
  <si>
    <t>berserk3759</t>
  </si>
  <si>
    <t>you sound like you don’t even like your gf. If you did you would have made an effort to involve her in picture taking but shes such an after thought to you that you didn’t even try…YTA..</t>
  </si>
  <si>
    <t>https://www.reddit.com/r/AmItheAsshole/comments/1awm5kq/aita_for_not_inviting_my_girlfriend_to_join_the/krj8qx2/</t>
  </si>
  <si>
    <t>krj8ya7</t>
  </si>
  <si>
    <t>02-22-2024 00:22:02</t>
  </si>
  <si>
    <t>StruggleTiny</t>
  </si>
  <si>
    <t>YTA
you should have listened to what she had to say and then apologized for making her feel that way 
Because even if you didn’t mean to you still did
It didn’t need to be an argument but you turned it into one by dismissing her feelings. 
When someone especially your partner says something you did hurt their feelings you don’t debate them if they should be upset in the first place 
you listen to what they are saying and apologize, and then maybe give and explanation of your actions if needed 
You probably could have avoided the entire issue by just saying something like 
“I’m sorry I made you feel unwelcome, I didn’t even think of it at the time” and then maybe offering to take more photos together to make up for it</t>
  </si>
  <si>
    <t>https://www.reddit.com/r/AmItheAsshole/comments/1awm5kq/aita_for_not_inviting_my_girlfriend_to_join_the/krj8ya7/</t>
  </si>
  <si>
    <t>krj94h4</t>
  </si>
  <si>
    <t>02-22-2024 00:23:08</t>
  </si>
  <si>
    <t>MeetTheBeat360</t>
  </si>
  <si>
    <t>Always remember kids, put the gf/bf on the outside of family photos for easy cropping.</t>
  </si>
  <si>
    <t>https://www.reddit.com/r/AmItheAsshole/comments/1awm5kq/aita_for_not_inviting_my_girlfriend_to_join_the/krj94h4/</t>
  </si>
  <si>
    <t>krj95vl</t>
  </si>
  <si>
    <t>02-22-2024 00:23:23</t>
  </si>
  <si>
    <t>etherealdeen</t>
  </si>
  <si>
    <t>You were and are an asshole. Jeez. Really missed. Hard.</t>
  </si>
  <si>
    <t>https://www.reddit.com/r/AmItheAsshole/comments/1awm5kq/aita_for_not_inviting_my_girlfriend_to_join_the/krj95vl/</t>
  </si>
  <si>
    <t>krj9606</t>
  </si>
  <si>
    <t>02-22-2024 00:23:24</t>
  </si>
  <si>
    <t>tokyotokyo1222</t>
  </si>
  <si>
    <t>https://www.reddit.com/r/AmItheAsshole/comments/1awm5kq/aita_for_not_inviting_my_girlfriend_to_join_the/krj9606/</t>
  </si>
  <si>
    <t>krj9gej</t>
  </si>
  <si>
    <t>02-22-2024 00:25:13</t>
  </si>
  <si>
    <t>Squiggy226</t>
  </si>
  <si>
    <t>YTA you dismissed her concerns and made yourself the victim. As soon as another non-married SO was asked to join you should have asked (or even asked first). It wasn’t for her to force her way in.  If you value your relationship with her you should look out to actively include her and be sensitive to her feelings.</t>
  </si>
  <si>
    <t>https://www.reddit.com/r/AmItheAsshole/comments/1awm5kq/aita_for_not_inviting_my_girlfriend_to_join_the/krj9gej/</t>
  </si>
  <si>
    <t>krj9hqf</t>
  </si>
  <si>
    <t>02-22-2024 00:25:27</t>
  </si>
  <si>
    <t>Veronika040</t>
  </si>
  <si>
    <t>YTA. Hope she realizes soon that you don't give a damn about her feelings and that she can't have an adult conversation with you when she expresses how you hurt her --- hope she dumps you for someone more mature and thoughtful. Things you definitely are not. You're rude and dismissive. YTA.</t>
  </si>
  <si>
    <t>https://www.reddit.com/r/AmItheAsshole/comments/1awm5kq/aita_for_not_inviting_my_girlfriend_to_join_the/krj9hqf/</t>
  </si>
  <si>
    <t>krj9icn</t>
  </si>
  <si>
    <t>02-22-2024 00:25:33</t>
  </si>
  <si>
    <t>Sahris</t>
  </si>
  <si>
    <t>Yta 
The point was she wanted you on your own to decide and want to ask her. It isn’t about you reading her mind, it’s about you thinking about and including her.</t>
  </si>
  <si>
    <t>https://www.reddit.com/r/AmItheAsshole/comments/1awm5kq/aita_for_not_inviting_my_girlfriend_to_join_the/krj9icn/</t>
  </si>
  <si>
    <t>krj9j2z</t>
  </si>
  <si>
    <t>02-22-2024 00:25:40</t>
  </si>
  <si>
    <t>MssJellyfish</t>
  </si>
  <si>
    <t>YTA. You could have just acknowledged her feelings and perhaps even apologized, if you had any empathy in you. But instead you chose to escalate things into a big argument.</t>
  </si>
  <si>
    <t>https://www.reddit.com/r/AmItheAsshole/comments/1awm5kq/aita_for_not_inviting_my_girlfriend_to_join_the/krj9j2z/</t>
  </si>
  <si>
    <t>krj9vqd</t>
  </si>
  <si>
    <t>02-22-2024 00:27:52</t>
  </si>
  <si>
    <t>CriticismOdd8003</t>
  </si>
  <si>
    <t>YTA, you don’t need to read her mind to have a little consideration.</t>
  </si>
  <si>
    <t>https://www.reddit.com/r/AmItheAsshole/comments/1awm5kq/aita_for_not_inviting_my_girlfriend_to_join_the/krj9vqd/</t>
  </si>
  <si>
    <t>krja20p</t>
  </si>
  <si>
    <t>02-22-2024 00:28:58</t>
  </si>
  <si>
    <t>rocketmn69_</t>
  </si>
  <si>
    <t>It is a big deal to her, now that she knows how unimportant she is to you. You didn't make an effort to get her in the picture because she won't be around much longer. Smooth move Ex-Lax</t>
  </si>
  <si>
    <t>https://www.reddit.com/r/AmItheAsshole/comments/1awm5kq/aita_for_not_inviting_my_girlfriend_to_join_the/krja20p/</t>
  </si>
  <si>
    <t>krja2cl</t>
  </si>
  <si>
    <t>02-22-2024 00:29:01</t>
  </si>
  <si>
    <t>Mean-Control3493</t>
  </si>
  <si>
    <t>YATA. Your behaviour indicated you did not consider your gf part of family. Live and learn.</t>
  </si>
  <si>
    <t>https://www.reddit.com/r/AmItheAsshole/comments/1awm5kq/aita_for_not_inviting_my_girlfriend_to_join_the/krja2cl/</t>
  </si>
  <si>
    <t>krja4pw</t>
  </si>
  <si>
    <t>02-22-2024 00:29:26</t>
  </si>
  <si>
    <t>LittleFairyOfDeath</t>
  </si>
  <si>
    <t>YTA. she was polite by not inserting herself and waiting for your invitation. You were careless and didn’t even care about her being in the picture. Like, you didn’t even think about her. And then when she communicated to you that she was hurt, you got mad at her.
Do you even like your girlfriend? Cause it doesn’t seem like you do</t>
  </si>
  <si>
    <t>https://www.reddit.com/r/AmItheAsshole/comments/1awm5kq/aita_for_not_inviting_my_girlfriend_to_join_the/krja4pw/</t>
  </si>
  <si>
    <t>krja4yi</t>
  </si>
  <si>
    <t>02-22-2024 00:29:29</t>
  </si>
  <si>
    <t>zombiezmaj</t>
  </si>
  <si>
    <t>YTA
Your gf is right. You don't invite yourself into a family photo when you're just dating... bit different when married... because what If she came out to join and someone said "its just family" embarrassing AF.
You should have invited her. You were hosting her with your family.</t>
  </si>
  <si>
    <t>https://www.reddit.com/r/AmItheAsshole/comments/1awm5kq/aita_for_not_inviting_my_girlfriend_to_join_the/krja4yi/</t>
  </si>
  <si>
    <t>krja5b9</t>
  </si>
  <si>
    <t>02-22-2024 00:29:33</t>
  </si>
  <si>
    <t>cloverthewonderkitty</t>
  </si>
  <si>
    <t>YTA
I have been a close member of my in laws family for many years. Certain older family members have preferences for "blood only" photos. I do not join any family photos unless explicitly invited, and I have absolutely had my feelings hurt over not being invited outside for a 30+ min family photo shoot where i was not invited to be in a single one.
One particular instance stands out...grandparents were visiting from out of town, and both me and the guy dating my husband's sister at the time were at the in-laws place for dinner. They all went out and left the two of us inside. We shot the shit about how we *clearly* were not important/special enough to be invited out for even a couple of the photos.
My MIL had finally gotten her Hood Strawberry patch to grow that year (we're in Oregon, Hood strawberries are like those very small super sweet and flavorful wild strawberries like Hobbits would eat. They are very fussy, very hard to grow, have a very short season and are very expensive if you can find them in the store.) MIL had left a huge bowl of them on the table for everyone. Me and the other guy Ate. Them. All. Not special enough for your photos? We'll console ourselves with your special strawberries then.</t>
  </si>
  <si>
    <t>https://www.reddit.com/r/AmItheAsshole/comments/1awm5kq/aita_for_not_inviting_my_girlfriend_to_join_the/krja5b9/</t>
  </si>
  <si>
    <t>krja679</t>
  </si>
  <si>
    <t>02-22-2024 00:29:42</t>
  </si>
  <si>
    <t>YTA. bro. come one. it’s not even the fact that you didn’t call her over that makes yta, it’s the fact that she told you how your actions made her feel (and by the sounds of it, she wasn’t angry, but instead hurt) and your response is to get mad and turn it into an argument?? how immature are you?? 
intentions are always important, and before getting mad at someone I always make sure to focus on if they intended to hurt me or not.  HOWEVER, she is still allowed to be sad regardless of intention. mad? not always. but she is telling you how she feels and you making it about yourself is an ahole move.</t>
  </si>
  <si>
    <t>https://www.reddit.com/r/AmItheAsshole/comments/1awm5kq/aita_for_not_inviting_my_girlfriend_to_join_the/krja679/</t>
  </si>
  <si>
    <t>krja847</t>
  </si>
  <si>
    <t>02-22-2024 00:30:02</t>
  </si>
  <si>
    <t>taigraham</t>
  </si>
  <si>
    <t>YTA, as stated above, you were gaslighting her.  
If she's lucky, she'll take this as a great example of why to move on.</t>
  </si>
  <si>
    <t>https://www.reddit.com/r/AmItheAsshole/comments/1awm5kq/aita_for_not_inviting_my_girlfriend_to_join_the/krja847/</t>
  </si>
  <si>
    <t>krja9xs</t>
  </si>
  <si>
    <t>02-22-2024 00:30:20</t>
  </si>
  <si>
    <t>zcgp</t>
  </si>
  <si>
    <t>YTA. She's telling you she wants to be considered part of the family and feels like you don't see her that way and you're confirming her feelings. This really is a case of "it doesn't mean anything unless you want to do it on your own". But in this case, you won't do it even when she asked you.</t>
  </si>
  <si>
    <t>https://www.reddit.com/r/AmItheAsshole/comments/1awm5kq/aita_for_not_inviting_my_girlfriend_to_join_the/krja9xs/</t>
  </si>
  <si>
    <t>krjadom</t>
  </si>
  <si>
    <t>02-22-2024 00:31:02</t>
  </si>
  <si>
    <t>BriefcaseFull0fBlues</t>
  </si>
  <si>
    <t>She just wants to feel included. It’s not her job to force herself into your family, it’s your job to make sure she feels welcome. Idc if I’ve been with my partner for a year or 10 years, I would be uncomfortable.</t>
  </si>
  <si>
    <t>https://www.reddit.com/r/AmItheAsshole/comments/1awm5kq/aita_for_not_inviting_my_girlfriend_to_join_the/krjadom/</t>
  </si>
  <si>
    <t>krjag4x</t>
  </si>
  <si>
    <t>02-22-2024 00:31:27</t>
  </si>
  <si>
    <t>SunshineInDetroit</t>
  </si>
  <si>
    <t>Jesus you're dense. Not inviting her to the photo is probably only one of many times where you did not take her into consideration of family. Belonging.
I can see your thought process of " well I never told her not to come, she's welcome to jump in".
Man.... Do you even consider your significant other?</t>
  </si>
  <si>
    <t>https://www.reddit.com/r/AmItheAsshole/comments/1awm5kq/aita_for_not_inviting_my_girlfriend_to_join_the/krjag4x/</t>
  </si>
  <si>
    <t>krjagpy</t>
  </si>
  <si>
    <t>02-22-2024 00:31:33</t>
  </si>
  <si>
    <t>Head-Priority-6429</t>
  </si>
  <si>
    <t>YTA - if you don’t really like her just break up with her</t>
  </si>
  <si>
    <t>https://www.reddit.com/r/AmItheAsshole/comments/1awm5kq/aita_for_not_inviting_my_girlfriend_to_join_the/krjagpy/</t>
  </si>
  <si>
    <t>krjagx4</t>
  </si>
  <si>
    <t>02-22-2024 00:31:35</t>
  </si>
  <si>
    <t>2Gouda4u</t>
  </si>
  <si>
    <t>YTA 100%. But you can fix this. You need to start by understanding she has a right to her feelings, no matter how trivial YOU think they are. They're HER feelings and the only thing I see is you attempting to invalidate them. Whether or not she felt comfortable self inviting herself into family pictures is NOT for you to decide. It's YOUR family and YOUR responsibility to make her feel included. In almost ALL situations, when so.eome you care about is upset (especially if they tell you you're the one that upset them) your reaction should never be to invalidate those feelings. Listen to your girlfriend, empathize with her, make her feel heard, and most importantly DO BETTER. Stubbornness and ego can be the death of relationships and if you truly love and value her, put your ego aside and listen to her.</t>
  </si>
  <si>
    <t>https://www.reddit.com/r/AmItheAsshole/comments/1awm5kq/aita_for_not_inviting_my_girlfriend_to_join_the/krjagx4/</t>
  </si>
  <si>
    <t>krjakms</t>
  </si>
  <si>
    <t>02-22-2024 00:32:13</t>
  </si>
  <si>
    <t>TheSciFiGuy80</t>
  </si>
  <si>
    <t>Yes, YTA
She isn't even asking you to read her mind. She's literally telling you that she feels awkward and not part of of your family unless you invite her. You should have put a little thought into it. 
Do not invalidate her feelings and tell her it's no big deal.</t>
  </si>
  <si>
    <t>https://www.reddit.com/r/AmItheAsshole/comments/1awm5kq/aita_for_not_inviting_my_girlfriend_to_join_the/krjakms/</t>
  </si>
  <si>
    <t>"Professor Emeritass [75]"</t>
  </si>
  <si>
    <t>krjal46</t>
  </si>
  <si>
    <t>02-22-2024 00:32:18</t>
  </si>
  <si>
    <t>Substantial_Cow9413</t>
  </si>
  <si>
    <t>I'll prob get down voted but I day NTA. She is making a mountain out of a molehill. I am a woman for context. She needs to bring it down a notch. I would say something like "I'm sorry you feel that way. I had no intention of upsetting you" and I'd leave it at that. She can work that out in her mind. This is nuts, first world issues here.</t>
  </si>
  <si>
    <t>https://www.reddit.com/r/AmItheAsshole/comments/1awm5kq/aita_for_not_inviting_my_girlfriend_to_join_the/krjal46/</t>
  </si>
  <si>
    <t>krjalew</t>
  </si>
  <si>
    <t>02-22-2024 00:32:21</t>
  </si>
  <si>
    <t>LetsGetsThisPartyOn</t>
  </si>
  <si>
    <t>YTA 
She said she was hurt. 
It’s a simple reply of “ohhh I didn’t think, sorry”
Not get angry and double down. 
Can’t wait until you say “x hurt my feelings” and she says “sounds like a you problmel</t>
  </si>
  <si>
    <t>https://www.reddit.com/r/AmItheAsshole/comments/1awm5kq/aita_for_not_inviting_my_girlfriend_to_join_the/krjalew/</t>
  </si>
  <si>
    <t>"Professor Emeritass [85]"</t>
  </si>
  <si>
    <t>krjamni</t>
  </si>
  <si>
    <t>02-22-2024 00:32:34</t>
  </si>
  <si>
    <t>VegasMatt25</t>
  </si>
  <si>
    <t>Assuming this isn't a new relationship, YTA!
And I would add YFA, your Family is too, let's look around and see only 1 person isn't in the photo and not invite them. Signals they aren't valued.</t>
  </si>
  <si>
    <t>https://www.reddit.com/r/AmItheAsshole/comments/1awm5kq/aita_for_not_inviting_my_girlfriend_to_join_the/krjamni/</t>
  </si>
  <si>
    <t>krjaqg3</t>
  </si>
  <si>
    <t>02-22-2024 00:33:14</t>
  </si>
  <si>
    <t>CaptainPRESIDENTduck</t>
  </si>
  <si>
    <t>The correct response would have been "Shit, I wasn't thinking. Sorry babe. I'll try to think of it next time, but also don't be afraid to give me a hint if I need it."</t>
  </si>
  <si>
    <t>https://www.reddit.com/r/AmItheAsshole/comments/1awm5kq/aita_for_not_inviting_my_girlfriend_to_join_the/krjaqg3/</t>
  </si>
  <si>
    <t>krjar9s</t>
  </si>
  <si>
    <t>02-22-2024 00:33:22</t>
  </si>
  <si>
    <t>Complex_Offer_145</t>
  </si>
  <si>
    <t>Of course you’re the asshole. How can you not see that lol</t>
  </si>
  <si>
    <t>https://www.reddit.com/r/AmItheAsshole/comments/1awm5kq/aita_for_not_inviting_my_girlfriend_to_join_the/krjar9s/</t>
  </si>
  <si>
    <t>krjare3</t>
  </si>
  <si>
    <t>02-22-2024 00:33:24</t>
  </si>
  <si>
    <t>Ok_Albatross8909</t>
  </si>
  <si>
    <t>Girlfriend: ~ attempts to communicate about feelings and expectations ~
OP: shocked Pikachu, how dare you communicate with me.
YTA
This didn't need to be a fight, you couldn't just taken the info on board and said you will remember for next time.</t>
  </si>
  <si>
    <t>https://www.reddit.com/r/AmItheAsshole/comments/1awm5kq/aita_for_not_inviting_my_girlfriend_to_join_the/krjare3/</t>
  </si>
  <si>
    <t>krjarrm</t>
  </si>
  <si>
    <t>02-22-2024 00:33:28</t>
  </si>
  <si>
    <t>Br0V1ne</t>
  </si>
  <si>
    <t>YTA. </t>
  </si>
  <si>
    <t>https://www.reddit.com/r/AmItheAsshole/comments/1awm5kq/aita_for_not_inviting_my_girlfriend_to_join_the/krjarrm/</t>
  </si>
  <si>
    <t>krjawpw</t>
  </si>
  <si>
    <t>02-22-2024 00:34:18</t>
  </si>
  <si>
    <t>cruellafhay</t>
  </si>
  <si>
    <t>https://www.reddit.com/r/AmItheAsshole/comments/1awm5kq/aita_for_not_inviting_my_girlfriend_to_join_the/krjawpw/</t>
  </si>
  <si>
    <t>krjb2o3</t>
  </si>
  <si>
    <t>02-22-2024 00:35:19</t>
  </si>
  <si>
    <t>SubstantialFigure273</t>
  </si>
  <si>
    <t>YTA
If you can’t see that, she deserves better</t>
  </si>
  <si>
    <t>https://www.reddit.com/r/AmItheAsshole/comments/1awm5kq/aita_for_not_inviting_my_girlfriend_to_join_the/krjb2o3/</t>
  </si>
  <si>
    <t>krjb5qu</t>
  </si>
  <si>
    <t>02-22-2024 00:35:51</t>
  </si>
  <si>
    <t>These_Lead_6457</t>
  </si>
  <si>
    <t>I kinda think YTA..She felt uncomfortable joining when it was called a " famiky photo" . This is def a situation where you should invite her, as your sibling did.  I woukd of felt the same way when the photo was taken. Not knowing if the family wanted me in thier " family photo" ..</t>
  </si>
  <si>
    <t>https://www.reddit.com/r/AmItheAsshole/comments/1awm5kq/aita_for_not_inviting_my_girlfriend_to_join_the/krjb5qu/</t>
  </si>
  <si>
    <t>krjbbo8</t>
  </si>
  <si>
    <t>02-22-2024 00:36:52</t>
  </si>
  <si>
    <t>Curious-Luck-691</t>
  </si>
  <si>
    <t>YTA and a Huge one at that.</t>
  </si>
  <si>
    <t>https://www.reddit.com/r/AmItheAsshole/comments/1awm5kq/aita_for_not_inviting_my_girlfriend_to_join_the/krjbbo8/</t>
  </si>
  <si>
    <t>krjbgwq</t>
  </si>
  <si>
    <t>02-22-2024 00:37:46</t>
  </si>
  <si>
    <t>LTTP2018</t>
  </si>
  <si>
    <t>Total AH.  Not only for what you did, er, didn’t do but also how you reacted to it.  What a rude ass you are.  Everyone knows someone you’re dating might not become real family and need to be in a family picture but you don’t need to broadcast that.   So when your sister yelled for the bf to join, why yes, yes you really should coulda asked your gf to join to.  You take some pics core family only and some with all the additional people.  Leaving people out is just, shitty. 
Now for how you reacted to her noticing this and being hurt, you showed your real AH self  and if this was her posting I’d be saying dump your insensitive ass.  
For her future, if she is ever upset you will refute it or overly exaggerate some opposite position instead of tell her “hey I care about you, why are you upset? let me understand this and help figure it out.”
You super suck at communication, caring, and conflict resolution.  Be better.</t>
  </si>
  <si>
    <t>https://www.reddit.com/r/AmItheAsshole/comments/1awm5kq/aita_for_not_inviting_my_girlfriend_to_join_the/krjbgwq/</t>
  </si>
  <si>
    <t>krjbjo4</t>
  </si>
  <si>
    <t>02-22-2024 00:38:14</t>
  </si>
  <si>
    <t>ScreenHype</t>
  </si>
  <si>
    <t>YTA. It would've been N A H based purely on her not being in the photo, as it was clearly not something you really thought about or did with malicious intent, it was just a communication issue. But getting mad at her and being snarky over her expressing her very valid feelings is where you became the AH. You could've simply been like "I'm sorry, I just assumed that you would've come out, I'll make sure to invite you next time". Instead, you took the opportunity to belittle her when she was already feeling undervalued by you.</t>
  </si>
  <si>
    <t>https://www.reddit.com/r/AmItheAsshole/comments/1awm5kq/aita_for_not_inviting_my_girlfriend_to_join_the/krjbjo4/</t>
  </si>
  <si>
    <t>krjbnrn</t>
  </si>
  <si>
    <t>02-22-2024 00:38:56</t>
  </si>
  <si>
    <t>Beautyathome</t>
  </si>
  <si>
    <t>Yta pretty clear/obvious on this one</t>
  </si>
  <si>
    <t>https://www.reddit.com/r/AmItheAsshole/comments/1awm5kq/aita_for_not_inviting_my_girlfriend_to_join_the/krjbnrn/</t>
  </si>
  <si>
    <t>krjbud0</t>
  </si>
  <si>
    <t>02-22-2024 00:40:06</t>
  </si>
  <si>
    <t>KillCornflakes</t>
  </si>
  <si>
    <t>YTA. You should have your girlfriend on your mind when it comes to group activities. This sounds to me like the thought of her didn't even cross your mind and, if it did, you didn't want her there.</t>
  </si>
  <si>
    <t>https://www.reddit.com/r/AmItheAsshole/comments/1awm5kq/aita_for_not_inviting_my_girlfriend_to_join_the/krjbud0/</t>
  </si>
  <si>
    <t>krjc8bh</t>
  </si>
  <si>
    <t>02-22-2024 00:42:36</t>
  </si>
  <si>
    <t>Jamestodd106</t>
  </si>
  <si>
    <t>Yta. 
You're not the asshole for not inviting her to the picture. As you say you can't read her mind and couldn't know that it would bother her. 
You are the asshole because your response to her telling you outright that it did bother her was to disregard her feelings as not a big deal then get angry with her for the fact that she was bothered by it rather than make even the slightest attempt to understand where she's coming from.</t>
  </si>
  <si>
    <t>https://www.reddit.com/r/AmItheAsshole/comments/1awm5kq/aita_for_not_inviting_my_girlfriend_to_join_the/krjc8bh/</t>
  </si>
  <si>
    <t>krjca5p</t>
  </si>
  <si>
    <t>02-22-2024 00:42:55</t>
  </si>
  <si>
    <t>lavender_poppy</t>
  </si>
  <si>
    <t>Just the fact that you don't think you did anything wrong and aren't TA makes you a massive AH. YTA, you invalidated her feelings and then got mad at her for expressing them. That fact that you got so defensive right off the bat means you have a lot to work on for yourself. That is not the way healthy relationships work. Next time, acknowledge that her feelings are valid and apologize to unintentionally hurting them and then come up with a plan so this doesn't happen again.</t>
  </si>
  <si>
    <t>https://www.reddit.com/r/AmItheAsshole/comments/1awm5kq/aita_for_not_inviting_my_girlfriend_to_join_the/krjca5p/</t>
  </si>
  <si>
    <t>krjccxb</t>
  </si>
  <si>
    <t>02-22-2024 00:43:26</t>
  </si>
  <si>
    <t>NightOwlEye</t>
  </si>
  <si>
    <t>YTA for sure.</t>
  </si>
  <si>
    <t>https://www.reddit.com/r/AmItheAsshole/comments/1awm5kq/aita_for_not_inviting_my_girlfriend_to_join_the/krjccxb/</t>
  </si>
  <si>
    <t>krjckit</t>
  </si>
  <si>
    <t>02-22-2024 00:44:45</t>
  </si>
  <si>
    <t>YTA - You were incredibly rude and then got mad at her when she expressed how it made her feel. Yeah, you're an asshole. If you can't see why, you might not be mature enough to be in a relationship. It was considerate of her to not assume she was wanted in the picture. It would be so awkward if you didn't, and she shoved her way into the photo. She was respectful, and you weren't.</t>
  </si>
  <si>
    <t>https://www.reddit.com/r/AmItheAsshole/comments/1awm5kq/aita_for_not_inviting_my_girlfriend_to_join_the/krjckit/</t>
  </si>
  <si>
    <t>krjcl70</t>
  </si>
  <si>
    <t>02-22-2024 00:44:52</t>
  </si>
  <si>
    <t>Sink_Single</t>
  </si>
  <si>
    <t>YTA my dude.</t>
  </si>
  <si>
    <t>https://www.reddit.com/r/AmItheAsshole/comments/1awm5kq/aita_for_not_inviting_my_girlfriend_to_join_the/krjcl70/</t>
  </si>
  <si>
    <t>krjcruf</t>
  </si>
  <si>
    <t>02-22-2024 00:46:01</t>
  </si>
  <si>
    <t>zingitgirl</t>
  </si>
  <si>
    <t>Bro, fucking come on. You were a dick, and you know it. You don’t need anyone else’s input that you were careless and cruel. Apologize or dump your girlfriend so she can find someone to give her at the least the bare minimum.</t>
  </si>
  <si>
    <t>https://www.reddit.com/r/AmItheAsshole/comments/1awm5kq/aita_for_not_inviting_my_girlfriend_to_join_the/krjcruf/</t>
  </si>
  <si>
    <t>krjcs1y</t>
  </si>
  <si>
    <t>02-22-2024 00:46:04</t>
  </si>
  <si>
    <t>Skunk420Grice</t>
  </si>
  <si>
    <t>Yes you are the a hole</t>
  </si>
  <si>
    <t>https://www.reddit.com/r/AmItheAsshole/comments/1awm5kq/aita_for_not_inviting_my_girlfriend_to_join_the/krjcs1y/</t>
  </si>
  <si>
    <t>krjcso7</t>
  </si>
  <si>
    <t>02-22-2024 00:46:10</t>
  </si>
  <si>
    <t>Lotus_Moon</t>
  </si>
  <si>
    <t>Break up with her...seriously you seem to have the emotional understanding of a peanut, you would do her a massive favor.  
YTA</t>
  </si>
  <si>
    <t>https://www.reddit.com/r/AmItheAsshole/comments/1awm5kq/aita_for_not_inviting_my_girlfriend_to_join_the/krjcso7/</t>
  </si>
  <si>
    <t>krjcva6</t>
  </si>
  <si>
    <t>02-22-2024 00:46:37</t>
  </si>
  <si>
    <t>TinyPixieFairy</t>
  </si>
  <si>
    <t>You’re being boy-brained. She’s trying to tell you that she wanted you to make her feel special and part of the group like her sister made her boyfriend. U were the asshole there</t>
  </si>
  <si>
    <t>https://www.reddit.com/r/AmItheAsshole/comments/1awm5kq/aita_for_not_inviting_my_girlfriend_to_join_the/krjcva6/</t>
  </si>
  <si>
    <t>krjd629</t>
  </si>
  <si>
    <t>02-22-2024 00:48:29</t>
  </si>
  <si>
    <t>Ok_Owl_4603</t>
  </si>
  <si>
    <t>YTA
 She didn't want to intrude on a family moment and was simply wanting you to say that it was okay so that it wasn't awkward and so that she felt important to you as a part of your family. 
She also mentioned something that was upsetting. She wasn't directly berating you, belittling you or being horrible. She was simply expressing how she feels like an adult so that you can know in the future that she feels this way and it can stop it happening again. Instead of supporting her and being understanding you escalated the situation and made me feel shit and invalidated her feelings. She is within her right to feel how she feels. 
All you had to say was 'I'm sorry I didn't think it would make you awkward to just come out and assumed you would have come out with ______(sisters partner) and I would have loved to have you there with or without an invite, but I will keep it in mind in the future and ensure I mention it so that you don't miss out and you are part of these things because your important in my life. I'm sorry that there was any misunderstanding and I hope you're okay.' Something along those things gets your point across and still ensures she feels validated, and it's not that hard. It's how me and my partner communicate and it works, so I've never had to have reddit tell me I'm an asshole.</t>
  </si>
  <si>
    <t>https://www.reddit.com/r/AmItheAsshole/comments/1awm5kq/aita_for_not_inviting_my_girlfriend_to_join_the/krjd629/</t>
  </si>
  <si>
    <t>krjd7f0</t>
  </si>
  <si>
    <t>02-22-2024 00:48:43</t>
  </si>
  <si>
    <t>Upset-Copy-75</t>
  </si>
  <si>
    <t>For me the issue is your response to her trying to talk to you. She told you that something made her sad and your response to her sadness was… anger?  It’s one thing if she was attacking you over it but by your own words she wasn’t. YTA big time. If anger is your go-to response to a calm confrontation then YOU are the problem.</t>
  </si>
  <si>
    <t>https://www.reddit.com/r/AmItheAsshole/comments/1awm5kq/aita_for_not_inviting_my_girlfriend_to_join_the/krjd7f0/</t>
  </si>
  <si>
    <t>krjdeye</t>
  </si>
  <si>
    <t>02-22-2024 00:50:03</t>
  </si>
  <si>
    <t>cuckmonkey66</t>
  </si>
  <si>
    <t>Dude... I think you've got something to learn about women 😂</t>
  </si>
  <si>
    <t>https://www.reddit.com/r/AmItheAsshole/comments/1awm5kq/aita_for_not_inviting_my_girlfriend_to_join_the/krjdeye/</t>
  </si>
  <si>
    <t>krjdho3</t>
  </si>
  <si>
    <t>02-22-2024 00:50:29</t>
  </si>
  <si>
    <t>ismybrainonthefritz</t>
  </si>
  <si>
    <t>YTA. This was about her wanting to feel included, specifically… she wanted to know that you wanted to include her. You showed her that she’s not family to you. 
While I still think YTA, I do acknowledge ‘family photos’ can be tricky to navigate. My BF of 4 years went with me to my daughter’s wedding. When it came time for pics, I specifically asked him to join us if he was comfortable with it. He did. And then ended our relationship a month later. It was an amicable split but I wish he would’ve had the courage to refuse being in those pics (I have photoshopped him out of a few of them). 
But I still asked him so he would feel included. 
It sucks on both sides of coin.</t>
  </si>
  <si>
    <t>https://www.reddit.com/r/AmItheAsshole/comments/1awm5kq/aita_for_not_inviting_my_girlfriend_to_join_the/krjdho3/</t>
  </si>
  <si>
    <t>krjdkqr</t>
  </si>
  <si>
    <t>02-22-2024 00:51:00</t>
  </si>
  <si>
    <t>ButtercupDrop</t>
  </si>
  <si>
    <t>She’s hung up on it because what it said to her was that you are still undecided about your future together.</t>
  </si>
  <si>
    <t>https://www.reddit.com/r/AmItheAsshole/comments/1awm5kq/aita_for_not_inviting_my_girlfriend_to_join_the/krjdkqr/</t>
  </si>
  <si>
    <t>krjdnub</t>
  </si>
  <si>
    <t>02-22-2024 00:51:32</t>
  </si>
  <si>
    <t>jackculling</t>
  </si>
  <si>
    <t>https://www.reddit.com/r/AmItheAsshole/comments/1awm5kq/aita_for_not_inviting_my_girlfriend_to_join_the/krjdnub/</t>
  </si>
  <si>
    <t>krjdy6z</t>
  </si>
  <si>
    <t>02-22-2024 00:53:18</t>
  </si>
  <si>
    <t>Brassmouse</t>
  </si>
  <si>
    <t>Soooo, I’ll go with either a soft yta or a nah. You need to take a deep breathe and realize this isn’t about the thing you think it is. This isn’t about the picture, this is about your girlfriend wanting to feel included and like she’s part of the family, and most importantly, that you want her to be included and be part of the family.
Men and women tend to be very different and approach these sorts of things differently. You need to sit down with her when you’ve both calmed down a bit and apologize, tell her you didn’t understand why she was upset and still really don’t, then ask her why and- most importantly- listen to the goddamn answer without getting defensive. Whatever it is, you probably aren’t intending to make her feel whatever way, tell her that, apologize for doing it anyway, and ask her to talk to you when it happens again or something similar does- and it will, we’re not perfect- then listen in the future when she does.
You both need to communicate better and you need to not trivialize how she’s feeling and let her get through it without telling her she’s wrong.</t>
  </si>
  <si>
    <t>https://www.reddit.com/r/AmItheAsshole/comments/1awm5kq/aita_for_not_inviting_my_girlfriend_to_join_the/krjdy6z/</t>
  </si>
  <si>
    <t>krje1m3</t>
  </si>
  <si>
    <t>02-22-2024 00:53:53</t>
  </si>
  <si>
    <t>Hanwisegamgee</t>
  </si>
  <si>
    <t>Cmon man….you’re a clueless AH. excluding/not inviting your significant other to be part of a “family photo” makes it seem like she’s not a serious partner. Wise up.</t>
  </si>
  <si>
    <t>https://www.reddit.com/r/AmItheAsshole/comments/1awm5kq/aita_for_not_inviting_my_girlfriend_to_join_the/krje1m3/</t>
  </si>
  <si>
    <t>krje382</t>
  </si>
  <si>
    <t>02-22-2024 00:54:10</t>
  </si>
  <si>
    <t>Windstrider71</t>
  </si>
  <si>
    <t>YTA
Stop being dense. You screwed up. Admit it instead of trying to justify it.</t>
  </si>
  <si>
    <t>https://www.reddit.com/r/AmItheAsshole/comments/1awm5kq/aita_for_not_inviting_my_girlfriend_to_join_the/krje382/</t>
  </si>
  <si>
    <t>krje38w</t>
  </si>
  <si>
    <t>Tea_and_Biscuits73</t>
  </si>
  <si>
    <t>YTA
Your clulessness put you here. Your girlfriend was respectful in not joining in since she wasn't invited. You were obviously not tuned to her perception and didn't even give it a thought. You seriously expected her to join the family photo uninvited? 
She's hung up on it because your actions show the disregard you have for her feelings and caring for her. If you really cared, you would have apologized sincerely and not with a response that includes 'fine'...everything after that one word becomes insincere and resentful.</t>
  </si>
  <si>
    <t>https://www.reddit.com/r/AmItheAsshole/comments/1awm5kq/aita_for_not_inviting_my_girlfriend_to_join_the/krje38w/</t>
  </si>
  <si>
    <t>krje3uv</t>
  </si>
  <si>
    <t>02-22-2024 00:54:16</t>
  </si>
  <si>
    <t>Interesting_Bowl_249</t>
  </si>
  <si>
    <t>https://www.reddit.com/r/AmItheAsshole/comments/1awm5kq/aita_for_not_inviting_my_girlfriend_to_join_the/krje3uv/</t>
  </si>
  <si>
    <t>krje51c</t>
  </si>
  <si>
    <t>02-22-2024 00:54:28</t>
  </si>
  <si>
    <t>randomlygeneratedbss</t>
  </si>
  <si>
    <t>https://www.reddit.com/r/AmItheAsshole/comments/1awm5kq/aita_for_not_inviting_my_girlfriend_to_join_the/krje51c/</t>
  </si>
  <si>
    <t>krjecfe</t>
  </si>
  <si>
    <t>02-22-2024 00:55:44</t>
  </si>
  <si>
    <t>YTA 1 you hear your sister call her bf over and you expect your gf to just step in for a ‘family photo’. Partners usually dont just pop in for a family photo unless, guess what, they get asked to join in. (Or when married)
2 she expresses her sadness and you completely disregard her feelings.  
The fact you didnt even think about calling her when she didnt come out…that even hurts me dude.</t>
  </si>
  <si>
    <t>https://www.reddit.com/r/AmItheAsshole/comments/1awm5kq/aita_for_not_inviting_my_girlfriend_to_join_the/krjecfe/</t>
  </si>
  <si>
    <t>krjegxz</t>
  </si>
  <si>
    <t>02-22-2024 00:56:30</t>
  </si>
  <si>
    <t>ilbrantdai</t>
  </si>
  <si>
    <t>https://www.reddit.com/r/AmItheAsshole/comments/1awm5kq/aita_for_not_inviting_my_girlfriend_to_join_the/krjegxz/</t>
  </si>
  <si>
    <t>krjemp8</t>
  </si>
  <si>
    <t>02-22-2024 00:57:29</t>
  </si>
  <si>
    <t>Simpleconundrum</t>
  </si>
  <si>
    <t>YTA, no question. 
You don’t have to be a mind reader to assume she’d want to be included, you just to pay attention and think of other’s feelings literally to any capacity. 
I would feel wildly uncomfortable inviting myself into family photos and I’ve been with my boyfriend for 5 years. 
Your girlfriend tried to have a conversation with you that could have been productive and helped you think about her needs more, but you chose to make her feel like shit and less likely to want to communicate with you in the future.</t>
  </si>
  <si>
    <t>https://www.reddit.com/r/AmItheAsshole/comments/1awm5kq/aita_for_not_inviting_my_girlfriend_to_join_the/krjemp8/</t>
  </si>
  <si>
    <t>krjeqh3</t>
  </si>
  <si>
    <t>02-22-2024 00:58:09</t>
  </si>
  <si>
    <t>beezoid19</t>
  </si>
  <si>
    <t>YTA
It sounds like she communicated something that upset her in a healthy way and you got defensive and shut her down.
I don’t ever think it’s fair to be upset at someone for being hurt by you. It’s a very selfish way to look at things because you’re more bothered by the fact that she’s upset at you than you are that you did something to hurt her.
I know you think she’s making a big deal out of nothing but as many people are saying she is being reasonable. In turn you are actually making this into an argument when it doesn’t have to be.
“I’m sorry I didn’t realize that would come off that way but I see what you mean. I was distracted but of course I wanted you there. Next time I’ll put more effort into making you feel included.”
She wasn’t asking you to read her mind. She was saying you didn’t include her and made her feel unwanted.</t>
  </si>
  <si>
    <t>https://www.reddit.com/r/AmItheAsshole/comments/1awm5kq/aita_for_not_inviting_my_girlfriend_to_join_the/krjeqh3/</t>
  </si>
  <si>
    <t>krjev1p</t>
  </si>
  <si>
    <t>02-22-2024 00:58:57</t>
  </si>
  <si>
    <t>Milopbx</t>
  </si>
  <si>
    <t>As a photographer I have run into this situation with families who were a bit more aware…
We would do different groups. Mom and dad, add kids, add kids spouses add kids bf or gf, just the kids… it sounds complicated but it’s not and takes about as along to do it as to read the explanation…
The other trick is to shoot the entire group but put gf and bf on the end so they can be cropped out.</t>
  </si>
  <si>
    <t>https://www.reddit.com/r/AmItheAsshole/comments/1awm5kq/aita_for_not_inviting_my_girlfriend_to_join_the/krjev1p/</t>
  </si>
  <si>
    <t>krjf0j3</t>
  </si>
  <si>
    <t>02-22-2024 00:59:54</t>
  </si>
  <si>
    <t>lilgardenfrog</t>
  </si>
  <si>
    <t>https://www.reddit.com/r/AmItheAsshole/comments/1awm5kq/aita_for_not_inviting_my_girlfriend_to_join_the/krjf0j3/</t>
  </si>
  <si>
    <t>krjf2is</t>
  </si>
  <si>
    <t>02-22-2024 01:00:14</t>
  </si>
  <si>
    <t>JonProphet</t>
  </si>
  <si>
    <t>Yer the asshole.</t>
  </si>
  <si>
    <t>https://www.reddit.com/r/AmItheAsshole/comments/1awm5kq/aita_for_not_inviting_my_girlfriend_to_join_the/krjf2is/</t>
  </si>
  <si>
    <t>krjf7fl</t>
  </si>
  <si>
    <t>Pyrilla</t>
  </si>
  <si>
    <t>What a narcissistic asshole🙄🙄</t>
  </si>
  <si>
    <t>https://www.reddit.com/r/AmItheAsshole/comments/1awm5kq/aita_for_not_inviting_my_girlfriend_to_join_the/krjf7fl/</t>
  </si>
  <si>
    <t>krjf8h7</t>
  </si>
  <si>
    <t>02-22-2024 01:01:16</t>
  </si>
  <si>
    <t>FunnyConsideration51</t>
  </si>
  <si>
    <t>YTA- you showed her she isn’t family. Your sister invited her partner which gave him permission to participate. Maybe she didn’t want to barge in without knowing who counts as family. 
You just proved to her she doesn’t count. You didn’t think to ask her. It was YOUR job to do that. You hurt her feelings and now you are being a dick to her because her feelings are hurt???
Grow up dude. YTA. I hope she dumps you.</t>
  </si>
  <si>
    <t>https://www.reddit.com/r/AmItheAsshole/comments/1awm5kq/aita_for_not_inviting_my_girlfriend_to_join_the/krjf8h7/</t>
  </si>
  <si>
    <t>krjfaoc</t>
  </si>
  <si>
    <t>02-22-2024 01:01:40</t>
  </si>
  <si>
    <t>misswestpalm</t>
  </si>
  <si>
    <t>YTA. She's your gf why not at least treat her like she is or she's family?</t>
  </si>
  <si>
    <t>https://www.reddit.com/r/AmItheAsshole/comments/1awm5kq/aita_for_not_inviting_my_girlfriend_to_join_the/krjfaoc/</t>
  </si>
  <si>
    <t>krjfcxw</t>
  </si>
  <si>
    <t>02-22-2024 01:02:03</t>
  </si>
  <si>
    <t>Capable_Diamond6251</t>
  </si>
  <si>
    <t>you da ah for sure...
there are moments in relationship that are highly symbolic.  That was one of them.  You included her in your family by inviting her there.  But then you undid it by ignoring the symbolic importance of asking her to join in.  
Listen to your GF about what are important moments in ones life, listen, really listen and then make notes.  Don't f it up.  That is your job as a guy.</t>
  </si>
  <si>
    <t>https://www.reddit.com/r/AmItheAsshole/comments/1awm5kq/aita_for_not_inviting_my_girlfriend_to_join_the/krjfcxw/</t>
  </si>
  <si>
    <t>krjfeyb</t>
  </si>
  <si>
    <t>02-22-2024 01:02:24</t>
  </si>
  <si>
    <t>willpowerpt</t>
  </si>
  <si>
    <t>OP is definitely TA.</t>
  </si>
  <si>
    <t>https://www.reddit.com/r/AmItheAsshole/comments/1awm5kq/aita_for_not_inviting_my_girlfriend_to_join_the/krjfeyb/</t>
  </si>
  <si>
    <t>krjfff1</t>
  </si>
  <si>
    <t>02-22-2024 01:02:29</t>
  </si>
  <si>
    <t>Yeah, you are missing the point. It’s not about the photo. It’s about if you consider her family. Why didn’t you feel like someone was missing from the photo? 
So basically what it was, was your sister felt her other half was missing and that she should include him. So why didn’t you? To be honest you should ask yourself that. How do you feel about her? Why didn’t you feel like you should go get her? Why didn’t you feel you all left her out? Are you considerate of her on a regular or do you forget about her a lot? 
Not sure how long you were together, but if you can’t remember a lot may mean you don’t care about her all that much. Maybe take some time and reflect. Truly think about if she is someone you feel is important in your life. Someone you want to make memories with. If she is then you need to act like it. Why wouldn’t you want her in every group pic you take?</t>
  </si>
  <si>
    <t>https://www.reddit.com/r/AmItheAsshole/comments/1awm5kq/aita_for_not_inviting_my_girlfriend_to_join_the/krjfff1/</t>
  </si>
  <si>
    <t>krjfjvi</t>
  </si>
  <si>
    <t>02-22-2024 01:03:16</t>
  </si>
  <si>
    <t>Silent-Highway7002</t>
  </si>
  <si>
    <t>Haha yeah YTA</t>
  </si>
  <si>
    <t>https://www.reddit.com/r/AmItheAsshole/comments/1awm5kq/aita_for_not_inviting_my_girlfriend_to_join_the/krjfjvi/</t>
  </si>
  <si>
    <t>krjfkm9</t>
  </si>
  <si>
    <t>02-22-2024 01:03:23</t>
  </si>
  <si>
    <t>Nobody7713</t>
  </si>
  <si>
    <t>YTA. This could have been much less bad if you'd just apologized when she explained how she felt. Then it would have been a small screwup, but now you've tried to minimize her feelings and blown her off about it, which is much worse.</t>
  </si>
  <si>
    <t>https://www.reddit.com/r/AmItheAsshole/comments/1awm5kq/aita_for_not_inviting_my_girlfriend_to_join_the/krjfkm9/</t>
  </si>
  <si>
    <t>krjfksi</t>
  </si>
  <si>
    <t>02-22-2024 01:03:25</t>
  </si>
  <si>
    <t>cheesycrescentroll</t>
  </si>
  <si>
    <t>YTA. 
“I can’t read your mind” is a very narcissistic thing to say. Your girlfriend wanted you to want her in the picture. You should have invited her, especially after your sister invited her boyfriend. Do you even like your girlfriend at all? Because it doesn’t sound like it. The kindness and effort aren’t there at all. Please let her go find someone better.</t>
  </si>
  <si>
    <t>https://www.reddit.com/r/AmItheAsshole/comments/1awm5kq/aita_for_not_inviting_my_girlfriend_to_join_the/krjfksi/</t>
  </si>
  <si>
    <t>krjfmbk</t>
  </si>
  <si>
    <t>02-22-2024 01:03:41</t>
  </si>
  <si>
    <t>idk01281997</t>
  </si>
  <si>
    <t>If she leaves you refer to this comment section</t>
  </si>
  <si>
    <t>https://www.reddit.com/r/AmItheAsshole/comments/1awm5kq/aita_for_not_inviting_my_girlfriend_to_join_the/krjfmbk/</t>
  </si>
  <si>
    <t>krjfqfj</t>
  </si>
  <si>
    <t>02-22-2024 01:04:25</t>
  </si>
  <si>
    <t>Select_Calendar_6590</t>
  </si>
  <si>
    <t>Yes, YATAH.  Because you should have just been like aww - I’m sorry, I didn’t know it meant so much to you.  We’ll make sure you are in the next one.  It’s not that hard.</t>
  </si>
  <si>
    <t>https://www.reddit.com/r/AmItheAsshole/comments/1awm5kq/aita_for_not_inviting_my_girlfriend_to_join_the/krjfqfj/</t>
  </si>
  <si>
    <t>krjfr11</t>
  </si>
  <si>
    <t>02-22-2024 01:04:32</t>
  </si>
  <si>
    <t>Short_Boss2745</t>
  </si>
  <si>
    <t>https://www.reddit.com/r/AmItheAsshole/comments/1awm5kq/aita_for_not_inviting_my_girlfriend_to_join_the/krjfr11/</t>
  </si>
  <si>
    <t>krjfwek</t>
  </si>
  <si>
    <t>02-22-2024 01:05:27</t>
  </si>
  <si>
    <t>Dazzling_Classic3622</t>
  </si>
  <si>
    <t>She’s always going to hate that photo.  It’s  going to be a constant reminder of how unimportant she felt at that moment and overshadow the whole weekend. However, she spoke her mind about it and let you know how she felt. You need to end the standstill by sincerely apologizing for making her feel left out and unimportant.  
Yes she could have asked to join or joined without asking but honestly, who wants to do that?  That would feel awkward as hell.
So say sorry, mean it. 
Then if she keeps bringing it up, seeing as how you cannot possibly fix it now then she’s being an AH. But until then… YTA.</t>
  </si>
  <si>
    <t>https://www.reddit.com/r/AmItheAsshole/comments/1awm5kq/aita_for_not_inviting_my_girlfriend_to_join_the/krjfwek/</t>
  </si>
  <si>
    <t>krjg0na</t>
  </si>
  <si>
    <t>02-22-2024 01:06:11</t>
  </si>
  <si>
    <t>westcoast7654</t>
  </si>
  <si>
    <t>It’s your family, it would have been rude for her to insert herself. Did you forget she was there?</t>
  </si>
  <si>
    <t>https://www.reddit.com/r/AmItheAsshole/comments/1awm5kq/aita_for_not_inviting_my_girlfriend_to_join_the/krjg0na/</t>
  </si>
  <si>
    <t>krjg2jj</t>
  </si>
  <si>
    <t>02-22-2024 01:06:30</t>
  </si>
  <si>
    <t>perpleturtle</t>
  </si>
  <si>
    <t>lol. Good luck with your next girlfriend</t>
  </si>
  <si>
    <t>https://www.reddit.com/r/AmItheAsshole/comments/1awm5kq/aita_for_not_inviting_my_girlfriend_to_join_the/krjg2jj/</t>
  </si>
  <si>
    <t>krjg4nm</t>
  </si>
  <si>
    <t>02-22-2024 01:06:52</t>
  </si>
  <si>
    <t>Ok_Detective5412</t>
  </si>
  <si>
    <t>YTA. Do you frequently accuse your GF of making a big deal out of small things? Do you understand that this argument isn’t about the literal photo? *That’s why having numerous other photos doesn’t make her feel better.* It seems like you didn’t even take a second to reflect before you told her that her feelings didn’t matter.</t>
  </si>
  <si>
    <t>https://www.reddit.com/r/AmItheAsshole/comments/1awm5kq/aita_for_not_inviting_my_girlfriend_to_join_the/krjg4nm/</t>
  </si>
  <si>
    <t>krjg4pv</t>
  </si>
  <si>
    <t>curryshotzz</t>
  </si>
  <si>
    <t>YTA sir. My gf would do this all the time even when we weren’t married.  She always insisted I be in the photo even though family visited over vacation. It made me feel good and I’m sure your gf felt the same.It just seems awkward just asking to be in the family photo. It probably hurt her knowing you didn’t think it wasn’t that big of a deal. If you guys have been dating for awhile then I understand</t>
  </si>
  <si>
    <t>https://www.reddit.com/r/AmItheAsshole/comments/1awm5kq/aita_for_not_inviting_my_girlfriend_to_join_the/krjg4pv/</t>
  </si>
  <si>
    <t>krjg4y9</t>
  </si>
  <si>
    <t>02-22-2024 01:06:55</t>
  </si>
  <si>
    <t>No_Juggernau7</t>
  </si>
  <si>
    <t>YTA. 
You don’t insert yourself into someone else’s family photo. That’s presumptuous and rude, so your advice to your gf after the fact was pretty obtuse.
You do make a point to collect all the relevant members for a photo. It could’ve been an honest mistake on your part, but if there was no reason not to include her, you should have made a point to include her imo. In any case, she has a right to be upset, and to voice it to you without being dismissed, minimized, and blamed for the ordeal. If you do regard her as family or someone you’d like to be, do better.</t>
  </si>
  <si>
    <t>https://www.reddit.com/r/AmItheAsshole/comments/1awm5kq/aita_for_not_inviting_my_girlfriend_to_join_the/krjg4y9/</t>
  </si>
  <si>
    <t>krjg78h</t>
  </si>
  <si>
    <t>02-22-2024 01:07:19</t>
  </si>
  <si>
    <t>giggletoe93</t>
  </si>
  <si>
    <t>I hope she break up with you fr</t>
  </si>
  <si>
    <t>https://www.reddit.com/r/AmItheAsshole/comments/1awm5kq/aita_for_not_inviting_my_girlfriend_to_join_the/krjg78h/</t>
  </si>
  <si>
    <t>krjgnos</t>
  </si>
  <si>
    <t>02-22-2024 01:10:10</t>
  </si>
  <si>
    <t>presterjohn7171</t>
  </si>
  <si>
    <t>YTA, that kind of event needs an invite, otherwise you look entitled.</t>
  </si>
  <si>
    <t>https://www.reddit.com/r/AmItheAsshole/comments/1awm5kq/aita_for_not_inviting_my_girlfriend_to_join_the/krjgnos/</t>
  </si>
  <si>
    <t>krjgp8k</t>
  </si>
  <si>
    <t>02-22-2024 01:10:25</t>
  </si>
  <si>
    <t>leather_and_aviators</t>
  </si>
  <si>
    <t>Yta, 100%. Also sounds like you're too immature for an adult relationship.</t>
  </si>
  <si>
    <t>https://www.reddit.com/r/AmItheAsshole/comments/1awm5kq/aita_for_not_inviting_my_girlfriend_to_join_the/krjgp8k/</t>
  </si>
  <si>
    <t>krjgqog</t>
  </si>
  <si>
    <t>02-22-2024 01:10:40</t>
  </si>
  <si>
    <t>Bfloteacher</t>
  </si>
  <si>
    <t>Yeeeesh. Your response should have been, “oh I’m sorry babe. I didn’t realize that was an issue. Next time I’ll try harder to remember you wanna be in the photos :)”
What you did was just mean ! She probably won’t want to share what bothers her with you in the future.</t>
  </si>
  <si>
    <t>https://www.reddit.com/r/AmItheAsshole/comments/1awm5kq/aita_for_not_inviting_my_girlfriend_to_join_the/krjgqog/</t>
  </si>
  <si>
    <t>krjgqpr</t>
  </si>
  <si>
    <t>perpetualpastries</t>
  </si>
  <si>
    <t>Yta - part of being in a relationship is listening to your partner and you’re not doing that. </t>
  </si>
  <si>
    <t>https://www.reddit.com/r/AmItheAsshole/comments/1awm5kq/aita_for_not_inviting_my_girlfriend_to_join_the/krjgqpr/</t>
  </si>
  <si>
    <t>krjgt0t</t>
  </si>
  <si>
    <t>02-22-2024 01:11:04</t>
  </si>
  <si>
    <t>thelandbasedturtle2</t>
  </si>
  <si>
    <t>Most undebatable YTA in a while</t>
  </si>
  <si>
    <t>https://www.reddit.com/r/AmItheAsshole/comments/1awm5kq/aita_for_not_inviting_my_girlfriend_to_join_the/krjgt0t/</t>
  </si>
  <si>
    <t>krjgy4j</t>
  </si>
  <si>
    <t>02-22-2024 01:11:57</t>
  </si>
  <si>
    <t>GhostGlitch1</t>
  </si>
  <si>
    <t>Duuuude....YTA, beyond the doubt. If I were in your shoes I would have *enthusiastically* invited my gf to be in the photo. You didn't read the situation correctly or her at all. It doesn't even make me feel good to say this stuff. And then how you got mad at her...what the hell, man. There is inner work to be done, friendo.</t>
  </si>
  <si>
    <t>https://www.reddit.com/r/AmItheAsshole/comments/1awm5kq/aita_for_not_inviting_my_girlfriend_to_join_the/krjgy4j/</t>
  </si>
  <si>
    <t>krjh298</t>
  </si>
  <si>
    <t>02-22-2024 01:12:40</t>
  </si>
  <si>
    <t>DeafNatural</t>
  </si>
  <si>
    <t>Yeah all of this could’ve been avoided if you had acknowledged her feelings and committed to being more mindful the next time. Instead you were the AH and doubled down. Add icing on the cake, you decided to make a snarky ass comment.</t>
  </si>
  <si>
    <t>https://www.reddit.com/r/AmItheAsshole/comments/1awm5kq/aita_for_not_inviting_my_girlfriend_to_join_the/krjh298/</t>
  </si>
  <si>
    <t>krjh693</t>
  </si>
  <si>
    <t>02-22-2024 01:13:22</t>
  </si>
  <si>
    <t>Either-Lab4125</t>
  </si>
  <si>
    <t>Break up with her. Don't waste her time. YTA.</t>
  </si>
  <si>
    <t>https://www.reddit.com/r/AmItheAsshole/comments/1awm5kq/aita_for_not_inviting_my_girlfriend_to_join_the/krjh693/</t>
  </si>
  <si>
    <t>krjh8q1</t>
  </si>
  <si>
    <t>02-22-2024 01:13:47</t>
  </si>
  <si>
    <t>Visible_Cupcake_1659</t>
  </si>
  <si>
    <t>YTA a million times. For not asking her in the first place (ofcourse she won’t join uninvited, that would be rude!) and then for turning it into an argument. Seriously? You’ve conveyed with your actions that she’s not important enough for you to be family, and then you blame her for feeling upset about that.</t>
  </si>
  <si>
    <t>https://www.reddit.com/r/AmItheAsshole/comments/1awm5kq/aita_for_not_inviting_my_girlfriend_to_join_the/krjh8q1/</t>
  </si>
  <si>
    <t>krjhbin</t>
  </si>
  <si>
    <t>02-22-2024 01:14:18</t>
  </si>
  <si>
    <t>Tiny-Act3086</t>
  </si>
  <si>
    <t>NTA, this really doesn't seem like that big of a deal. This is assuming she is truly welcome in family photos -
Her-"That made me uncomfortable/hurty feeling, I wasn't sure if I should join the family photos."
You- " Oh, I didn't mean to make you uncomfortable/hurt your feelings. Anytime we have a photo you are always welcome, we all feel that way."
Her- "Ok, thanks. Next time will you yell out if I'm close by?"
You- "Ya, of course "
After that it's her grown up choice if she hides in the house or comes out. 
*To me it sounded like an impromptu trail of photos. That I totally get, we all have been part of those. IF this was an organized group photo, then YTA or you guys just aren't "there". If you aren't there yet, you should be honest about that. That doesn't make YTA either unless you are not being open and honest about it.</t>
  </si>
  <si>
    <t>https://www.reddit.com/r/AmItheAsshole/comments/1awm5kq/aita_for_not_inviting_my_girlfriend_to_join_the/krjhbin/</t>
  </si>
  <si>
    <t>krjhd32</t>
  </si>
  <si>
    <t>02-22-2024 01:14:34</t>
  </si>
  <si>
    <t>Liittlered101</t>
  </si>
  <si>
    <t>YTA. Definitely should have crossed your mind to ask her. That would have been super awkward in her case.</t>
  </si>
  <si>
    <t>https://www.reddit.com/r/AmItheAsshole/comments/1awm5kq/aita_for_not_inviting_my_girlfriend_to_join_the/krjhd32/</t>
  </si>
  <si>
    <t>krjhi7g</t>
  </si>
  <si>
    <t>02-22-2024 01:15:28</t>
  </si>
  <si>
    <t>dobbydisneyfan</t>
  </si>
  <si>
    <t>I don’t think that not inviting her makes you in the wrong here since there could be a lot of reasons why you didn’t that are fairly innocuous. But not listening to her and dismissing her? That is bad.</t>
  </si>
  <si>
    <t>https://www.reddit.com/r/AmItheAsshole/comments/1awm5kq/aita_for_not_inviting_my_girlfriend_to_join_the/krjhi7g/</t>
  </si>
  <si>
    <t>krjhl4y</t>
  </si>
  <si>
    <t>02-22-2024 01:16:00</t>
  </si>
  <si>
    <t>g1rlcore</t>
  </si>
  <si>
    <t>https://www.reddit.com/r/AmItheAsshole/comments/1awm5kq/aita_for_not_inviting_my_girlfriend_to_join_the/krjhl4y/</t>
  </si>
  <si>
    <t>krjhoim</t>
  </si>
  <si>
    <t>02-22-2024 01:16:35</t>
  </si>
  <si>
    <t>Electrical_Hunt1340</t>
  </si>
  <si>
    <t>https://www.reddit.com/r/AmItheAsshole/comments/1awm5kq/aita_for_not_inviting_my_girlfriend_to_join_the/krjhoim/</t>
  </si>
  <si>
    <t>krjhv55</t>
  </si>
  <si>
    <t>02-22-2024 01:17:45</t>
  </si>
  <si>
    <t>tbt1963</t>
  </si>
  <si>
    <t>YTA. It's perhaps debatable whether or not she was entitled to be in the photo, but the only thing that really matters here is you were a jerk about invalidating her feelings. And that's the issue you have with her and maybe even with other people in your life. Learn empathy.</t>
  </si>
  <si>
    <t>https://www.reddit.com/r/AmItheAsshole/comments/1awm5kq/aita_for_not_inviting_my_girlfriend_to_join_the/krjhv55/</t>
  </si>
  <si>
    <t>krji20j</t>
  </si>
  <si>
    <t>02-22-2024 01:18:57</t>
  </si>
  <si>
    <t>pompeinickels</t>
  </si>
  <si>
    <t>yta. it's called being considerate and making her feel wanted</t>
  </si>
  <si>
    <t>https://www.reddit.com/r/AmItheAsshole/comments/1awm5kq/aita_for_not_inviting_my_girlfriend_to_join_the/krji20j/</t>
  </si>
  <si>
    <t>krjip26</t>
  </si>
  <si>
    <t>02-22-2024 01:22:55</t>
  </si>
  <si>
    <t>Available-Flower4494</t>
  </si>
  <si>
    <t>Dude.you left her out you did even care yta</t>
  </si>
  <si>
    <t>https://www.reddit.com/r/AmItheAsshole/comments/1awm5kq/aita_for_not_inviting_my_girlfriend_to_join_the/krjip26/</t>
  </si>
  <si>
    <t>krjj5o3</t>
  </si>
  <si>
    <t>02-22-2024 01:25:49</t>
  </si>
  <si>
    <t>KoveinCoven</t>
  </si>
  <si>
    <t>YTA. You shouldve called her over for the family photo when your sister called he boyfriend. Its really that simple, dude. Dont be an ass when she communicates with you about her feelings either.</t>
  </si>
  <si>
    <t>https://www.reddit.com/r/AmItheAsshole/comments/1awm5kq/aita_for_not_inviting_my_girlfriend_to_join_the/krjj5o3/</t>
  </si>
  <si>
    <t>krjj7y9</t>
  </si>
  <si>
    <t>02-22-2024 01:26:13</t>
  </si>
  <si>
    <t>CapableRice514</t>
  </si>
  <si>
    <t>YTA for how you responded to her expressing what she felt.
I had been with then boyfriend (now husband) for 5 years when I was excluded from my SIL and BIL wedding photos (but the girlfriend of my boyfriends brother was included) because I wasn’t technically family at the time. Was it a shitty feeling? Yeah cause I wasn’t a stranger to the family. 
Why am I telling you this? Because you know your family more than any of us do. You can’t blame your GF for wanting an invite for a family photo because maybe she’s afraid they don’t consider her family?
It wouldn’t hurt you to invite her to take photos and make her feel welcome.</t>
  </si>
  <si>
    <t>https://www.reddit.com/r/AmItheAsshole/comments/1awm5kq/aita_for_not_inviting_my_girlfriend_to_join_the/krjj7y9/</t>
  </si>
  <si>
    <t>krjjett</t>
  </si>
  <si>
    <t>02-22-2024 01:27:24</t>
  </si>
  <si>
    <t>Little_Kitchen8313</t>
  </si>
  <si>
    <t>YTA not necessarily for not calling her out but you should realise that people don't always feel as at home or as accepted/comfortable as you are around your family so accepting mistakes happen and ensuring you do call her next time would be fine. Getting defensive, not recognising her vulnerability, probably invalidating her feelings and losing your cool are what makes you TA. This is what you should apologise for.</t>
  </si>
  <si>
    <t>https://www.reddit.com/r/AmItheAsshole/comments/1awm5kq/aita_for_not_inviting_my_girlfriend_to_join_the/krjjett/</t>
  </si>
  <si>
    <t>krjjjqy</t>
  </si>
  <si>
    <t>02-22-2024 01:28:16</t>
  </si>
  <si>
    <t>Deep_Humor_3399</t>
  </si>
  <si>
    <t>She made a shit test and you failed. Congrats</t>
  </si>
  <si>
    <t>https://www.reddit.com/r/AmItheAsshole/comments/1awm5kq/aita_for_not_inviting_my_girlfriend_to_join_the/krjjjqy/</t>
  </si>
  <si>
    <t>krjjo41</t>
  </si>
  <si>
    <t>02-22-2024 01:29:01</t>
  </si>
  <si>
    <t>Furious_Jones</t>
  </si>
  <si>
    <t>YTA for your response to her. Not for the lack of thoughtfulness on including her in the picture. You’re right, we can’t be expected to read minds and nobody is perfect. You went past that and were unnecessarily aggressive towards your girlfriend when she expressed her feelings. 
Being thoughtful and mindful is a conscious choice that is important to make every day.</t>
  </si>
  <si>
    <t>https://www.reddit.com/r/AmItheAsshole/comments/1awm5kq/aita_for_not_inviting_my_girlfriend_to_join_the/krjjo41/</t>
  </si>
  <si>
    <t>krjjxeb</t>
  </si>
  <si>
    <t>02-22-2024 01:30:39</t>
  </si>
  <si>
    <t>thebitchywolf</t>
  </si>
  <si>
    <t>YTA. And if you don't get it, she needs to make you her ex. She deserves better than this mediocrity.</t>
  </si>
  <si>
    <t>https://www.reddit.com/r/AmItheAsshole/comments/1awm5kq/aita_for_not_inviting_my_girlfriend_to_join_the/krjjxeb/</t>
  </si>
  <si>
    <t>krjjzfx</t>
  </si>
  <si>
    <t>02-22-2024 01:31:01</t>
  </si>
  <si>
    <t>Poetorpixie</t>
  </si>
  <si>
    <t>YTA. Feeling unwelcome in your SO's family life is gut-wrenching. </t>
  </si>
  <si>
    <t>https://www.reddit.com/r/AmItheAsshole/comments/1awm5kq/aita_for_not_inviting_my_girlfriend_to_join_the/krjjzfx/</t>
  </si>
  <si>
    <t>krjk7qw</t>
  </si>
  <si>
    <t>02-22-2024 01:32:29</t>
  </si>
  <si>
    <t>Emotional_Area_1177</t>
  </si>
  <si>
    <t>YTA dude. Someone from outside wouldn’t join a family picture unless explicitly asked to.</t>
  </si>
  <si>
    <t>https://www.reddit.com/r/AmItheAsshole/comments/1awm5kq/aita_for_not_inviting_my_girlfriend_to_join_the/krjk7qw/</t>
  </si>
  <si>
    <t>krjkjzn</t>
  </si>
  <si>
    <t>02-22-2024 01:34:38</t>
  </si>
  <si>
    <t>katelynsusername</t>
  </si>
  <si>
    <t>YTA - the classic getting angry when someone tells you that you hurt their feelings. Always a Dick move.
The way someone feels is a fact. Her feelings are real, and they are valid. When you realize that and understand why she feels like that and are able to articulate that you do understand… that’s when an apology is authentic. You can’t apologize when you think she is being ridiculous because it’s disingenuous</t>
  </si>
  <si>
    <t>https://www.reddit.com/r/AmItheAsshole/comments/1awm5kq/aita_for_not_inviting_my_girlfriend_to_join_the/krjkjzn/</t>
  </si>
  <si>
    <t>krjkxr1</t>
  </si>
  <si>
    <t>02-22-2024 01:37:01</t>
  </si>
  <si>
    <t>Comfortable_Cow3186</t>
  </si>
  <si>
    <t>YTA. I also would've waited for an invite, because I don't know how your parents might feel about me being in the family picture. Your sister did the considerate thing by inviting her partner,  you could've followed suit here. 
My absolutely would've paused and invited me to partake in the pics, made sure I feel welcome. It's the kind and considerate thing to do. 
She told you she's hurt, and instead of reflecting on what you could've done differently to make her feel welcome (like your sister did with her partner), you're pretending you didn't do anything wrong and "can't read minds". Real asshole move.</t>
  </si>
  <si>
    <t>https://www.reddit.com/r/AmItheAsshole/comments/1awm5kq/aita_for_not_inviting_my_girlfriend_to_join_the/krjkxr1/</t>
  </si>
  <si>
    <t>krjl0zd</t>
  </si>
  <si>
    <t>02-22-2024 01:37:36</t>
  </si>
  <si>
    <t>coogie</t>
  </si>
  <si>
    <t>YTA. Even Michael Corleone asked Kate to be in the family photos at his sister's wedding. When she initially refused, he insisted.</t>
  </si>
  <si>
    <t>https://www.reddit.com/r/AmItheAsshole/comments/1awm5kq/aita_for_not_inviting_my_girlfriend_to_join_the/krjl0zd/</t>
  </si>
  <si>
    <t>krjlgqp</t>
  </si>
  <si>
    <t>02-22-2024 01:40:20</t>
  </si>
  <si>
    <t>McDrains22</t>
  </si>
  <si>
    <t>I’m with her.  I don’t insert myself into family stuff unless asked.  Some are pushy. Some aren’t. She is isn’t and thought you would ask.  Same as i do.</t>
  </si>
  <si>
    <t>https://www.reddit.com/r/AmItheAsshole/comments/1awm5kq/aita_for_not_inviting_my_girlfriend_to_join_the/krjlgqp/</t>
  </si>
  <si>
    <t>krjlnvp</t>
  </si>
  <si>
    <t>02-22-2024 01:41:35</t>
  </si>
  <si>
    <t>kepsr1</t>
  </si>
  <si>
    <t>Hey asshole she wants to feel like she’s part of the family. What can’t you understand about that?</t>
  </si>
  <si>
    <t>https://www.reddit.com/r/AmItheAsshole/comments/1awm5kq/aita_for_not_inviting_my_girlfriend_to_join_the/krjlnvp/</t>
  </si>
  <si>
    <t>krjlppb</t>
  </si>
  <si>
    <t>02-22-2024 01:41:54</t>
  </si>
  <si>
    <t>singlemaltday</t>
  </si>
  <si>
    <t>YTA and you keep upping your AHishness with everything you have subsequently said.</t>
  </si>
  <si>
    <t>https://www.reddit.com/r/AmItheAsshole/comments/1awm5kq/aita_for_not_inviting_my_girlfriend_to_join_the/krjlppb/</t>
  </si>
  <si>
    <t>krjlq57</t>
  </si>
  <si>
    <t>02-22-2024 01:41:59</t>
  </si>
  <si>
    <t>KetoLurkerHere</t>
  </si>
  <si>
    <t>YTA though it's also important to know how long you've been together. Two months or two years?
In any case, yeah, this screams of someone who thinks their partner just needs to "ask" vs just doing. And she thinks you're an AH because the message is that you don't consider her part of the family and she has to do the work which makes her feel intrusive. Though, again - two months or two years?</t>
  </si>
  <si>
    <t>https://www.reddit.com/r/AmItheAsshole/comments/1awm5kq/aita_for_not_inviting_my_girlfriend_to_join_the/krjlq57/</t>
  </si>
  <si>
    <t>krjlt2w</t>
  </si>
  <si>
    <t>02-22-2024 01:42:29</t>
  </si>
  <si>
    <t>SpecificBug688</t>
  </si>
  <si>
    <t>I debated N. A. H. Or E. S. H. But going with soft ESH cause you’re both right and you’re both being lil shitty. 
You and your gf are having TWO DIFFERENT CONVERSATIONS. Try real hard to not be emotional and understand this:
The conversation your gf is having (and all the people saying YTA) is “I want to not be the cliche woman who says ‘I’m fine’ or ‘you should know what you did’ when my feelings are hurt. You can’t read my mind so I am communicating my emotions and why I’m having them. When taking these photos, I could see and hear what you were doing. I didn’t feel any need to join in when it was sibling bonding, but then your sister was thinking of her bf and valuing her relationship enough to proactively invite him to join. You did not do the same for me, indicating your sister values her bf more than you do me. To make matters worse, *everyone but me* ended up joining the photos. When everyone was loudly calling it ‘family photos’, but you never asked me to join in, I did not feel empowered to insert myself into your ‘family’ potentially against your will. I now feel insecure and would like you to dtr. If you think it would have been fine if I joined in, it would be nice if you say ‘You absolutely had the right to be included in a family photo’ or ‘Sis shouldn’t have included her bf but that’s not my place to say’ and ‘Sorry you felt excluded’ then I can feel, as a woman in a world where we are taught to be nonconfrontational, safe asserting myself in the future. Your response seems like saying I am not entitled to have feelings and validates that you will get angry and fight with me if I express opinions or desires.”
I’m not gonna explain the convo you are having OP cause you know it. And yeah, it’s also valid to expect someone to verbalize their needs and wants in the moment and not just after the fact. 
TAH is cause neither of you are backing down and acknowledging the others valid POV and are instead escalating to petty and deliberately hurtful statements.</t>
  </si>
  <si>
    <t>https://www.reddit.com/r/AmItheAsshole/comments/1awm5kq/aita_for_not_inviting_my_girlfriend_to_join_the/krjlt2w/</t>
  </si>
  <si>
    <t>krjltv1</t>
  </si>
  <si>
    <t>02-22-2024 01:42:37</t>
  </si>
  <si>
    <t>Grimmelda</t>
  </si>
  <si>
    <t>YTA
She's not asking you to read her mind. 
She's asking you to think of and include her. 
If you were taking photos with loved ones why would you NOT want your person involved?
She's supposed to be your PERSON. You know your SIGNIFICANT other???</t>
  </si>
  <si>
    <t>https://www.reddit.com/r/AmItheAsshole/comments/1awm5kq/aita_for_not_inviting_my_girlfriend_to_join_the/krjltv1/</t>
  </si>
  <si>
    <t>krjlura</t>
  </si>
  <si>
    <t>02-22-2024 01:42:46</t>
  </si>
  <si>
    <t>AttentionUseful4446</t>
  </si>
  <si>
    <t>One thing you need to learn is to stop saying its not a big deal. You dont get to dictate what hurts her. Yeah some things genuinely are situations where the other should grow up but I find that more often than not, thats not how it is.
The fact that she just ended up giving up and agreeing with you and is still upset is a sign that you probably do this often. And if you want to keep this relationship or any relationship in the future youre gonna need to break that habit rn.
IMHO it is a big deal, You should have called her over. Its not that she wants you to only think of her in every situation, But you should be considering her feelings too. I mean come on man its not rocket science, Everyone's in the picture except her being left out? thats just sad</t>
  </si>
  <si>
    <t>https://www.reddit.com/r/AmItheAsshole/comments/1awm5kq/aita_for_not_inviting_my_girlfriend_to_join_the/krjlura/</t>
  </si>
  <si>
    <t>krjmbnq</t>
  </si>
  <si>
    <t>02-22-2024 01:45:40</t>
  </si>
  <si>
    <t>princesszelda_29</t>
  </si>
  <si>
    <t>YTA.  She's basically not feeling like she's apart of your family and you did nothing to help that.</t>
  </si>
  <si>
    <t>https://www.reddit.com/r/AmItheAsshole/comments/1awm5kq/aita_for_not_inviting_my_girlfriend_to_join_the/krjmbnq/</t>
  </si>
  <si>
    <t>krjmbu9</t>
  </si>
  <si>
    <t>02-22-2024 01:45:42</t>
  </si>
  <si>
    <t>Comfortable_Wave3051</t>
  </si>
  <si>
    <t>Nice to see a resounding YTA every once in a while! 100% YTA and the fact you have to ask is embarrassing, poor girl</t>
  </si>
  <si>
    <t>https://www.reddit.com/r/AmItheAsshole/comments/1awm5kq/aita_for_not_inviting_my_girlfriend_to_join_the/krjmbu9/</t>
  </si>
  <si>
    <t>krjmjcw</t>
  </si>
  <si>
    <t>02-22-2024 01:47:01</t>
  </si>
  <si>
    <t>https://www.reddit.com/r/AmItheAsshole/comments/1awm5kq/aita_for_not_inviting_my_girlfriend_to_join_the/krjmjcw/</t>
  </si>
  <si>
    <t>krjmszk</t>
  </si>
  <si>
    <t>02-22-2024 01:48:43</t>
  </si>
  <si>
    <t>Driftwood256</t>
  </si>
  <si>
    <t>https://www.reddit.com/r/AmItheAsshole/comments/1awm5kq/aita_for_not_inviting_my_girlfriend_to_join_the/krjmszk/</t>
  </si>
  <si>
    <t>"Pooperintendant [52]"</t>
  </si>
  <si>
    <t>krjmy94</t>
  </si>
  <si>
    <t>02-22-2024 01:49:38</t>
  </si>
  <si>
    <t>You weren’t that big of an asshole until you got mad at her when you were the one who was inconsiderate and hurt her feelings.</t>
  </si>
  <si>
    <t>https://www.reddit.com/r/AmItheAsshole/comments/1awm5kq/aita_for_not_inviting_my_girlfriend_to_join_the/krjmy94/</t>
  </si>
  <si>
    <t>krjmzwa</t>
  </si>
  <si>
    <t>02-22-2024 01:49:55</t>
  </si>
  <si>
    <t>Realistic-Let-7866</t>
  </si>
  <si>
    <t>https://www.reddit.com/r/AmItheAsshole/comments/1awm5kq/aita_for_not_inviting_my_girlfriend_to_join_the/krjmzwa/</t>
  </si>
  <si>
    <t>krjn78t</t>
  </si>
  <si>
    <t>02-22-2024 01:51:12</t>
  </si>
  <si>
    <t>Over_Improvement7115</t>
  </si>
  <si>
    <t>YTA. You should make your significant other feel included around your family, your friends, your “people” whoever they are. It seems you forgot to include her because you really don’t care about including her. If I were her I’d break up with you, sorry lol.</t>
  </si>
  <si>
    <t>https://www.reddit.com/r/AmItheAsshole/comments/1awm5kq/aita_for_not_inviting_my_girlfriend_to_join_the/krjn78t/</t>
  </si>
  <si>
    <t>krjnacq</t>
  </si>
  <si>
    <t>02-22-2024 01:51:43</t>
  </si>
  <si>
    <t>MugsyJane67</t>
  </si>
  <si>
    <t>I feel like you should have called her out for the photo immediately after your sister called her boyfriend out</t>
  </si>
  <si>
    <t>https://www.reddit.com/r/AmItheAsshole/comments/1awm5kq/aita_for_not_inviting_my_girlfriend_to_join_the/krjnacq/</t>
  </si>
  <si>
    <t>krjnbey</t>
  </si>
  <si>
    <t>02-22-2024 01:51:54</t>
  </si>
  <si>
    <t>RGM429</t>
  </si>
  <si>
    <t>ESH. YTA for dismissing your GF’s feelings. And it doesn’t take a mind reader to know you should have invited her. The family are AH for not saying “go get your girlfriend”. And when she saw the other BF join, she should have come out and joined. And then to be upset over something she could have prevented (when he didn’t), she’s an AH too. Playing the “you didn’t read my mind and I purposely ignored social conventions and will now hold it against you”. Yup. ESH</t>
  </si>
  <si>
    <t>https://www.reddit.com/r/AmItheAsshole/comments/1awm5kq/aita_for_not_inviting_my_girlfriend_to_join_the/krjnbey/</t>
  </si>
  <si>
    <t>krjnelg</t>
  </si>
  <si>
    <t>02-22-2024 01:52:28</t>
  </si>
  <si>
    <t>Objective-Double8942</t>
  </si>
  <si>
    <t>not enough info. how long have you been together? you say she’s familiar with family… so I’d say With available information YTA. was she the only one left in living room definitely YTA. If I were her I would have probably gone outside and taken fun pics of my own but I can make mountains out of molehills…in a fun way. Perhaps this is just a sign of a bigger problem…and I’ve found men usually figure it out a bit late. might be time to step up…</t>
  </si>
  <si>
    <t>https://www.reddit.com/r/AmItheAsshole/comments/1awm5kq/aita_for_not_inviting_my_girlfriend_to_join_the/krjnelg/</t>
  </si>
  <si>
    <t>krjng3i</t>
  </si>
  <si>
    <t>02-22-2024 01:52:43</t>
  </si>
  <si>
    <t>cajunqueenmama</t>
  </si>
  <si>
    <t>YTA. And immature especially emotionally</t>
  </si>
  <si>
    <t>https://www.reddit.com/r/AmItheAsshole/comments/1awm5kq/aita_for_not_inviting_my_girlfriend_to_join_the/krjng3i/</t>
  </si>
  <si>
    <t>krjngcy</t>
  </si>
  <si>
    <t>02-22-2024 01:52:46</t>
  </si>
  <si>
    <t>Ok_Refrigerator1034</t>
  </si>
  <si>
    <t>INFO: Why didn’t you ask her to join the photo? Did you not want her in it?</t>
  </si>
  <si>
    <t>https://www.reddit.com/r/AmItheAsshole/comments/1awm5kq/aita_for_not_inviting_my_girlfriend_to_join_the/krjngcy/</t>
  </si>
  <si>
    <t>krjnkzb</t>
  </si>
  <si>
    <t>02-22-2024 01:53:35</t>
  </si>
  <si>
    <t>Icy-Average3651</t>
  </si>
  <si>
    <t>YTA… but the rest of your family are a little as well. There is no way, we would have taken family pictures without everyone on it. If for some reason someone was missing someone would have bring it up.</t>
  </si>
  <si>
    <t>https://www.reddit.com/r/AmItheAsshole/comments/1awm5kq/aita_for_not_inviting_my_girlfriend_to_join_the/krjnkzb/</t>
  </si>
  <si>
    <t>krjns58</t>
  </si>
  <si>
    <t>02-22-2024 01:54:51</t>
  </si>
  <si>
    <t>throwaway120375</t>
  </si>
  <si>
    <t>Dude yta</t>
  </si>
  <si>
    <t>https://www.reddit.com/r/AmItheAsshole/comments/1awm5kq/aita_for_not_inviting_my_girlfriend_to_join_the/krjns58/</t>
  </si>
  <si>
    <t>krjnu0u</t>
  </si>
  <si>
    <t>02-22-2024 01:55:11</t>
  </si>
  <si>
    <t>Rougefarie</t>
  </si>
  <si>
    <t>YTA. 
When she brought up her feelings, you immediately went on the defensive and dismissed her. That’s so disrespectful. 
I bet she would have felt comfortable jumping into a *”group”* photo, but this was a *”family”* photo. In that moment, she needed assurance that you welcomed her as part of the family. It can be hard to navigate boundaries on a good day, so extending an invitation the way your sister did *would* have been kind. It doesn’t sound like anyone else jumped to invite her in, so she naturally would have felt a little awkward and excluded. 
I’d like to talk about your anger. Anger is usually a signal that you’re feeling something deeper. Did you feel guilty? Inadequate? Afraid? I’ll grant you that this particular faux pas isn’t as horrible as other problems that can arise, but your anger and passive aggressive snark escalated the situation unnecessarily. “Fine. I’ll call you whenever I take a photo with my parents.”
Learn to accept criticism. Learn to listen for the sake of understanding where the other person is coming from. Seek opportunities to be kind to your partner.</t>
  </si>
  <si>
    <t>https://www.reddit.com/r/AmItheAsshole/comments/1awm5kq/aita_for_not_inviting_my_girlfriend_to_join_the/krjnu0u/</t>
  </si>
  <si>
    <t>krjny0f</t>
  </si>
  <si>
    <t>02-22-2024 01:55:52</t>
  </si>
  <si>
    <t>Inner-Ad7889</t>
  </si>
  <si>
    <t>Lol you're totally going to be one of those guys blindsided by the gf or wife dumping the "for no reason" 
Good luck 🤣</t>
  </si>
  <si>
    <t>https://www.reddit.com/r/AmItheAsshole/comments/1awm5kq/aita_for_not_inviting_my_girlfriend_to_join_the/krjny0f/</t>
  </si>
  <si>
    <t>krjo5jw</t>
  </si>
  <si>
    <t>02-22-2024 01:57:12</t>
  </si>
  <si>
    <t>independence15</t>
  </si>
  <si>
    <t>YTA. not just for the reasons everyone else is saying but the fact that your girlfriend even tried to say it's not a big deal to placate you and you still made backhanded comments towards her instead of hearing that she was upset and trying to work it out. she is right, it's not just about what you said, or the photo--you don't respect her and her feelings, and you were all too ready to dismiss the way she felt and THAT is the problem. work on yourself or you might not have a girlfriend soon.</t>
  </si>
  <si>
    <t>https://www.reddit.com/r/AmItheAsshole/comments/1awm5kq/aita_for_not_inviting_my_girlfriend_to_join_the/krjo5jw/</t>
  </si>
  <si>
    <t>krjo6f5</t>
  </si>
  <si>
    <t>02-22-2024 01:57:20</t>
  </si>
  <si>
    <t>audaciousmonk</t>
  </si>
  <si>
    <t>It would have been really easy to say “I’m so sorry, I didn’t intend to exclude you and I’ll make sure to call you over for the next photo”
That would have have acknowledged the validity of her feelings and shown a willingness to consider her in the future situations.
But now…. You’ve made it so so much worse.  YTA, and it’s not even a worthwhile cause to be an asshole over</t>
  </si>
  <si>
    <t>https://www.reddit.com/r/AmItheAsshole/comments/1awm5kq/aita_for_not_inviting_my_girlfriend_to_join_the/krjo6f5/</t>
  </si>
  <si>
    <t>krjoih2</t>
  </si>
  <si>
    <t>02-22-2024 01:59:32</t>
  </si>
  <si>
    <t>Typical-Emu9276</t>
  </si>
  <si>
    <t>NTA- she should have just joined you outside instead of staying inside if she wanted to be included in every single thing that happened.</t>
  </si>
  <si>
    <t>https://www.reddit.com/r/AmItheAsshole/comments/1awm5kq/aita_for_not_inviting_my_girlfriend_to_join_the/krjoih2/</t>
  </si>
  <si>
    <t>krjotd8</t>
  </si>
  <si>
    <t>02-22-2024 02:01:28</t>
  </si>
  <si>
    <t>No-Names-Left-Here</t>
  </si>
  <si>
    <t>Do you always misdirect when you're acting like an asshole to get the other person to blame themselves?  YTA.</t>
  </si>
  <si>
    <t>https://www.reddit.com/r/AmItheAsshole/comments/1awm5kq/aita_for_not_inviting_my_girlfriend_to_join_the/krjotd8/</t>
  </si>
  <si>
    <t>krjp1y7</t>
  </si>
  <si>
    <t>02-22-2024 02:03:00</t>
  </si>
  <si>
    <t>LittleSun87</t>
  </si>
  <si>
    <t>YTA, and clueless.  
Is this your first relationship?   
You can't just ASK to be in a family photo, that's rude! You have to be invited, and if your sister was calling it a family photo, your gf was right in waiting for you to call her.  
And what's with the defensiveness? You feel like it's the mature thing to do to get mad a person that is telling you how she feels?  
You need to own up to that, apologize and next time try to have an adult conversation with instead of reacting like a toddler.</t>
  </si>
  <si>
    <t>https://www.reddit.com/r/AmItheAsshole/comments/1awm5kq/aita_for_not_inviting_my_girlfriend_to_join_the/krjp1y7/</t>
  </si>
  <si>
    <t>krjp5ne</t>
  </si>
  <si>
    <t>02-22-2024 02:03:39</t>
  </si>
  <si>
    <t>mpekfifteen</t>
  </si>
  <si>
    <t>You for sure are not a mindful person, but cant tell if you’re an asshole cos i don’t know u personally but in this particular situation, you were one</t>
  </si>
  <si>
    <t>https://www.reddit.com/r/AmItheAsshole/comments/1awm5kq/aita_for_not_inviting_my_girlfriend_to_join_the/krjp5ne/</t>
  </si>
  <si>
    <t>krjpglh</t>
  </si>
  <si>
    <t>02-22-2024 02:05:35</t>
  </si>
  <si>
    <t>Unlikely_Biscotti663</t>
  </si>
  <si>
    <t>YTA about the hole situation</t>
  </si>
  <si>
    <t>https://www.reddit.com/r/AmItheAsshole/comments/1awm5kq/aita_for_not_inviting_my_girlfriend_to_join_the/krjpglh/</t>
  </si>
  <si>
    <t>krjpj21</t>
  </si>
  <si>
    <t>02-22-2024 02:06:01</t>
  </si>
  <si>
    <t>Main_Laugh_1679</t>
  </si>
  <si>
    <t>Take two photos one with one without</t>
  </si>
  <si>
    <t>https://www.reddit.com/r/AmItheAsshole/comments/1awm5kq/aita_for_not_inviting_my_girlfriend_to_join_the/krjpj21/</t>
  </si>
  <si>
    <t>krjpu3v</t>
  </si>
  <si>
    <t>02-22-2024 02:08:01</t>
  </si>
  <si>
    <t>Kindly-Can-1170</t>
  </si>
  <si>
    <t>Yep you are. Not very nice at all.</t>
  </si>
  <si>
    <t>https://www.reddit.com/r/AmItheAsshole/comments/1awm5kq/aita_for_not_inviting_my_girlfriend_to_join_the/krjpu3v/</t>
  </si>
  <si>
    <t>krjq2vk</t>
  </si>
  <si>
    <t>02-22-2024 02:09:35</t>
  </si>
  <si>
    <t>Knee_Jerk_Sydney</t>
  </si>
  <si>
    <t>YTA. 
Group photos that include especially those involving family have some symbolic meaning in terms of inclusion. Some people can be sensitive to it. This is something you should know from now on and should have realised when your sister called over her boyfriend. Furthermore, YOU got angry when your girlfriend expressed her feelings. You come out as self absorbed and toxic. Do you even care about her at all? So all that combined is the reason why I have this opinion.</t>
  </si>
  <si>
    <t>https://www.reddit.com/r/AmItheAsshole/comments/1awm5kq/aita_for_not_inviting_my_girlfriend_to_join_the/krjq2vk/</t>
  </si>
  <si>
    <t>krjqjn3</t>
  </si>
  <si>
    <t>02-22-2024 02:12:40</t>
  </si>
  <si>
    <t>Fibo86</t>
  </si>
  <si>
    <t>https://www.reddit.com/r/AmItheAsshole/comments/1awm5kq/aita_for_not_inviting_my_girlfriend_to_join_the/krjqjn3/</t>
  </si>
  <si>
    <t>krjqrks</t>
  </si>
  <si>
    <t>02-22-2024 02:14:07</t>
  </si>
  <si>
    <t>psykohobbit</t>
  </si>
  <si>
    <t>Definitely yes YTA</t>
  </si>
  <si>
    <t>https://www.reddit.com/r/AmItheAsshole/comments/1awm5kq/aita_for_not_inviting_my_girlfriend_to_join_the/krjqrks/</t>
  </si>
  <si>
    <t>krjqxpx</t>
  </si>
  <si>
    <t>02-22-2024 02:15:16</t>
  </si>
  <si>
    <t>PurpleDance8TA</t>
  </si>
  <si>
    <t>https://www.reddit.com/r/AmItheAsshole/comments/1awm5kq/aita_for_not_inviting_my_girlfriend_to_join_the/krjqxpx/</t>
  </si>
  <si>
    <t>krjs0c5</t>
  </si>
  <si>
    <t>02-22-2024 02:22:13</t>
  </si>
  <si>
    <t>kristen-outof-ten</t>
  </si>
  <si>
    <t>YTA lmao</t>
  </si>
  <si>
    <t>https://www.reddit.com/r/AmItheAsshole/comments/1awm5kq/aita_for_not_inviting_my_girlfriend_to_join_the/krjs0c5/</t>
  </si>
  <si>
    <t>krjs5uh</t>
  </si>
  <si>
    <t>02-22-2024 02:23:11</t>
  </si>
  <si>
    <t>Jobilizer</t>
  </si>
  <si>
    <t>Not an asshole, but you could’ve asked her.</t>
  </si>
  <si>
    <t>https://www.reddit.com/r/AmItheAsshole/comments/1awm5kq/aita_for_not_inviting_my_girlfriend_to_join_the/krjs5uh/</t>
  </si>
  <si>
    <t>krjsab2</t>
  </si>
  <si>
    <t>02-22-2024 02:24:01</t>
  </si>
  <si>
    <t>CryptographerEast961</t>
  </si>
  <si>
    <t>She deserves better. I hope she dumps you. You are definitely TA. GO TO THERAPY.</t>
  </si>
  <si>
    <t>https://www.reddit.com/r/AmItheAsshole/comments/1awm5kq/aita_for_not_inviting_my_girlfriend_to_join_the/krjsab2/</t>
  </si>
  <si>
    <t>krjsnxi</t>
  </si>
  <si>
    <t>02-22-2024 02:26:31</t>
  </si>
  <si>
    <t>experiment525</t>
  </si>
  <si>
    <t>YTA - you’re comfortable around your own family, you know that your GF is welcome to join in activities, your GF however does not get automatically included in “family” activities unless specifically invited. No one wants to feel like they’re being left out. You saw your sisters bf didn’t join until invited, why couldn’t you think for two seconds about someone other than yourself and offer to include your girlfriend?? It’s not the act itself, it’s the principle, it makes it seem as though you didn’t care for her to be there or that you just don’t care to try and get her involved. It hurts. Apologize and be more thoughtful next time.</t>
  </si>
  <si>
    <t>https://www.reddit.com/r/AmItheAsshole/comments/1awm5kq/aita_for_not_inviting_my_girlfriend_to_join_the/krjsnxi/</t>
  </si>
  <si>
    <t>krjsvvr</t>
  </si>
  <si>
    <t>02-22-2024 02:27:58</t>
  </si>
  <si>
    <t>SaberTruth2</t>
  </si>
  <si>
    <t>YTA… you’re not expected to read her mind but you ARE expected to make the call when she enters a family picture.</t>
  </si>
  <si>
    <t>https://www.reddit.com/r/AmItheAsshole/comments/1awm5kq/aita_for_not_inviting_my_girlfriend_to_join_the/krjsvvr/</t>
  </si>
  <si>
    <t>krjtedl</t>
  </si>
  <si>
    <t>02-22-2024 02:31:20</t>
  </si>
  <si>
    <t>Fidelius90</t>
  </si>
  <si>
    <t>https://www.reddit.com/r/AmItheAsshole/comments/1awm5kq/aita_for_not_inviting_my_girlfriend_to_join_the/krjtedl/</t>
  </si>
  <si>
    <t>krjtrri</t>
  </si>
  <si>
    <t>02-22-2024 02:33:45</t>
  </si>
  <si>
    <t>Ellie_Reads_Romance</t>
  </si>
  <si>
    <t>YTA.
YTA!
YTA!!!!!</t>
  </si>
  <si>
    <t>https://www.reddit.com/r/AmItheAsshole/comments/1awm5kq/aita_for_not_inviting_my_girlfriend_to_join_the/krjtrri/</t>
  </si>
  <si>
    <t>krjtw3r</t>
  </si>
  <si>
    <t>02-22-2024 02:34:32</t>
  </si>
  <si>
    <t>NoPoint6957</t>
  </si>
  <si>
    <t>Yes you are the arsehole/asshole, you need to fix this.</t>
  </si>
  <si>
    <t>https://www.reddit.com/r/AmItheAsshole/comments/1awm5kq/aita_for_not_inviting_my_girlfriend_to_join_the/krjtw3r/</t>
  </si>
  <si>
    <t>krju188</t>
  </si>
  <si>
    <t>02-22-2024 02:35:27</t>
  </si>
  <si>
    <t>Matt0424</t>
  </si>
  <si>
    <t>YTA.
Dude, not only did you not invite her, but afterward, you invalidated her feelings AND got an attitude with her. If this is your typical MO, I hope she leaves you.</t>
  </si>
  <si>
    <t>https://www.reddit.com/r/AmItheAsshole/comments/1awm5kq/aita_for_not_inviting_my_girlfriend_to_join_the/krju188/</t>
  </si>
  <si>
    <t>krjuj98</t>
  </si>
  <si>
    <t>02-22-2024 02:38:42</t>
  </si>
  <si>
    <t>imakangaroo7</t>
  </si>
  <si>
    <t>YTA- little things matter in a relationship. It's a valid scenario where you don't want to intrude in on a family photo and being invited to join in is a nice gesture on your part. OBJECTIVELY, yes not a big deal but if it makes your partner sad or upset maybe you should pay more attention to it! Her point I think (I can't speak for her) is that she wanted you to take the initiative to make her feel a part of your family!</t>
  </si>
  <si>
    <t>https://www.reddit.com/r/AmItheAsshole/comments/1awm5kq/aita_for_not_inviting_my_girlfriend_to_join_the/krjuj98/</t>
  </si>
  <si>
    <t>krjuyv9</t>
  </si>
  <si>
    <t>02-22-2024 02:41:33</t>
  </si>
  <si>
    <t>You are an I insensitive AH. And when your gf shares her hurt feelings, you get mad at her. 
Then you go on to invalidate her feelings and dismiss her view of the event. 
Well, AH there immense symbolism in neglecting to invite gf into “family “ photo. Not only is your head so far up your ah, that you didn’t think on your own to invite her, you ignored your sister’s example. 
I think your gf should be rethinking her relationship.</t>
  </si>
  <si>
    <t>https://www.reddit.com/r/AmItheAsshole/comments/1awm5kq/aita_for_not_inviting_my_girlfriend_to_join_the/krjuyv9/</t>
  </si>
  <si>
    <t>krjv1os</t>
  </si>
  <si>
    <t>02-22-2024 02:42:03</t>
  </si>
  <si>
    <t>According_Beyond3144</t>
  </si>
  <si>
    <t>I hope the gf leaves Op and doesn't say anything to him.That way Op can read his gf mind.</t>
  </si>
  <si>
    <t>https://www.reddit.com/r/AmItheAsshole/comments/1awm5kq/aita_for_not_inviting_my_girlfriend_to_join_the/krjv1os/</t>
  </si>
  <si>
    <t>krjv3vv</t>
  </si>
  <si>
    <t>02-22-2024 02:42:28</t>
  </si>
  <si>
    <t>Ok_Competition1656</t>
  </si>
  <si>
    <t>I don’t think YTA but I don’t think your gf is either. It sounds like she has a few insecurities and could use some extra comfort/encouragement. Families can be hard for other people to be around even if they are super nice. It’s easy to feel left out even if no one is trying to do that. Give her a hug and tell you will be more aware of this next time.</t>
  </si>
  <si>
    <t>https://www.reddit.com/r/AmItheAsshole/comments/1awm5kq/aita_for_not_inviting_my_girlfriend_to_join_the/krjv3vv/</t>
  </si>
  <si>
    <t>krjv5nf</t>
  </si>
  <si>
    <t>02-22-2024 02:42:47</t>
  </si>
  <si>
    <t>Dontbiteitok24</t>
  </si>
  <si>
    <t>Let the vote up count be your answer 🤯🤣</t>
  </si>
  <si>
    <t>https://www.reddit.com/r/AmItheAsshole/comments/1awm5kq/aita_for_not_inviting_my_girlfriend_to_join_the/krjv5nf/</t>
  </si>
  <si>
    <t>krjvnu0</t>
  </si>
  <si>
    <t>02-22-2024 02:46:07</t>
  </si>
  <si>
    <t>Beautiful_Impact1264</t>
  </si>
  <si>
    <t>Yes you are the AH!!!</t>
  </si>
  <si>
    <t>https://www.reddit.com/r/AmItheAsshole/comments/1awm5kq/aita_for_not_inviting_my_girlfriend_to_join_the/krjvnu0/</t>
  </si>
  <si>
    <t>krjwk49</t>
  </si>
  <si>
    <t>02-22-2024 02:52:03</t>
  </si>
  <si>
    <t>Mindfu1Mamas</t>
  </si>
  <si>
    <t>Unfortunately, you are the asshole. My ex would do things like this all the time. It wasn’t intentional, but you still left her out at the end of day. You fucked up</t>
  </si>
  <si>
    <t>https://www.reddit.com/r/AmItheAsshole/comments/1awm5kq/aita_for_not_inviting_my_girlfriend_to_join_the/krjwk49/</t>
  </si>
  <si>
    <t>krjwvtb</t>
  </si>
  <si>
    <t>02-22-2024 02:54:15</t>
  </si>
  <si>
    <t>datastructuresandalg</t>
  </si>
  <si>
    <t>NTA, during a normal day to day moment like this you're not thinking of those type of things</t>
  </si>
  <si>
    <t>https://www.reddit.com/r/AmItheAsshole/comments/1awm5kq/aita_for_not_inviting_my_girlfriend_to_join_the/krjwvtb/</t>
  </si>
  <si>
    <t>krjxelk</t>
  </si>
  <si>
    <t>02-22-2024 02:57:44</t>
  </si>
  <si>
    <t>SpicyChonker99</t>
  </si>
  <si>
    <t>NTA, she's your gf not your wife yet, technically not family.</t>
  </si>
  <si>
    <t>https://www.reddit.com/r/AmItheAsshole/comments/1awm5kq/aita_for_not_inviting_my_girlfriend_to_join_the/krjxelk/</t>
  </si>
  <si>
    <t>krjxwot</t>
  </si>
  <si>
    <t>02-22-2024 03:01:05</t>
  </si>
  <si>
    <t>RepDawn</t>
  </si>
  <si>
    <t>YTA for not inviting her to join the pic
YTA for not inviting her to join the pic when your sister called her boyfriend.
YTA for dismissing her feelings when she told you why she was hurt.
YTA for getting mad at her for being hurt and continuing to try to discuss it after you dismissed her feeling.
YTA for being an ass about it and making her feel excluded.  
Hope that’s clear</t>
  </si>
  <si>
    <t>https://www.reddit.com/r/AmItheAsshole/comments/1awm5kq/aita_for_not_inviting_my_girlfriend_to_join_the/krjxwot/</t>
  </si>
  <si>
    <t>krjy05l</t>
  </si>
  <si>
    <t>02-22-2024 03:01:45</t>
  </si>
  <si>
    <t>CaFFein3-annihilatr</t>
  </si>
  <si>
    <t>YTA and to top all of that, you even got angry at her</t>
  </si>
  <si>
    <t>https://www.reddit.com/r/AmItheAsshole/comments/1awm5kq/aita_for_not_inviting_my_girlfriend_to_join_the/krjy05l/</t>
  </si>
  <si>
    <t>krjyeut</t>
  </si>
  <si>
    <t>02-22-2024 03:04:27</t>
  </si>
  <si>
    <t>boooooooooo_cowboys</t>
  </si>
  <si>
    <t>&gt;she should have just joined us instead of waiting for me to invite her. But she pressed on, saying that she felt awkward because we kept calling it a "family photo," and a gesture like what my sister did would have been kind.
She’s right. Depending on how long you’ve been dating and on the family it might have been considered rude and presumptuous for your girlfriend to insert herself into a “family” photo that she wasn’t invited into. You inviting her would have dispelled this concern. 
I can’t really can’t really call you an asshole for being a bit dense about a delicate and nuanced social situation, but YTA for getting mad when she pointed out the tricky spot you left her in. </t>
  </si>
  <si>
    <t>https://www.reddit.com/r/AmItheAsshole/comments/1awm5kq/aita_for_not_inviting_my_girlfriend_to_join_the/krjyeut/</t>
  </si>
  <si>
    <t>krjyjjh</t>
  </si>
  <si>
    <t>02-22-2024 03:05:19</t>
  </si>
  <si>
    <t>SteelButterflye</t>
  </si>
  <si>
    <t>YTA. Lousy</t>
  </si>
  <si>
    <t>https://www.reddit.com/r/AmItheAsshole/comments/1awm5kq/aita_for_not_inviting_my_girlfriend_to_join_the/krjyjjh/</t>
  </si>
  <si>
    <t>krjyt3d</t>
  </si>
  <si>
    <t>02-22-2024 03:07:04</t>
  </si>
  <si>
    <t>Thiccassso</t>
  </si>
  <si>
    <t>YTA. It’s a FAMILY photo. Sister’s boyfriend was invited. She sees a long term future with him. You didn’t invite your gf. In her mind, she isn’t family. She isn’t someone that’s going to be around long term. You fucked up.</t>
  </si>
  <si>
    <t>https://www.reddit.com/r/AmItheAsshole/comments/1awm5kq/aita_for_not_inviting_my_girlfriend_to_join_the/krjyt3d/</t>
  </si>
  <si>
    <t>krjzl32</t>
  </si>
  <si>
    <t>02-22-2024 03:12:19</t>
  </si>
  <si>
    <t>Sodium_Junkie624</t>
  </si>
  <si>
    <t>YTA.  Your are completely lacking empathy for the fact that your sister inviting her bf but you not inviting your gf shows she is not important to you.  It's not about photos but whether you proactively show she matters to you.  You're not an AH for not asking alone but for just not trying to understand this very obvious perspective</t>
  </si>
  <si>
    <t>https://www.reddit.com/r/AmItheAsshole/comments/1awm5kq/aita_for_not_inviting_my_girlfriend_to_join_the/krjzl32/</t>
  </si>
  <si>
    <t>krk004p</t>
  </si>
  <si>
    <t>02-22-2024 03:15:08</t>
  </si>
  <si>
    <t>dca_user</t>
  </si>
  <si>
    <t>YTA.  Dude, it's not about how many photos she has.  
Look at your language.  **"FAMILY PHOTO"** and your sister invited her boyfriend to join you guys. You did not. To me, this means that your sister considers her boyfriend as part of the family, and you do NOT consider your girlfriend as a member of the family.
Why would she crash a family photo? She wouldn't.  So, she's probably upset because she realizes that you do NOT view her as a future member of your family: and she thought she was a future member of your family. 
Subconsciously, this is the message you gave her.  If you claim you didn't mean to, then you need to work with a therapist asap to figure out why your actions do not match your supposed beliefs. 
Good luck</t>
  </si>
  <si>
    <t>https://www.reddit.com/r/AmItheAsshole/comments/1awm5kq/aita_for_not_inviting_my_girlfriend_to_join_the/krk004p/</t>
  </si>
  <si>
    <t>krk05yu</t>
  </si>
  <si>
    <t>02-22-2024 03:16:15</t>
  </si>
  <si>
    <t>DayExpert3590</t>
  </si>
  <si>
    <t>YTA - even if it’s something you didn’t think of in the moment you could atleast try to see from her point of view. You guys were saying family picture and I personally would not step in unless invited- which is why your sister likely invited her boyfriend. To make him feel included. We all have slip ups or don’t notice things in the moment but the fact she is bringing it up and you are completely disregarding her feelings and won’t even try to validate what she is saying is what makes you big ole bumhole</t>
  </si>
  <si>
    <t>https://www.reddit.com/r/AmItheAsshole/comments/1awm5kq/aita_for_not_inviting_my_girlfriend_to_join_the/krk05yu/</t>
  </si>
  <si>
    <t>krk0bqx</t>
  </si>
  <si>
    <t>02-22-2024 03:17:21</t>
  </si>
  <si>
    <t>jessicabarbeler</t>
  </si>
  <si>
    <t>can you update us when she dumps you?</t>
  </si>
  <si>
    <t>https://www.reddit.com/r/AmItheAsshole/comments/1awm5kq/aita_for_not_inviting_my_girlfriend_to_join_the/krk0bqx/</t>
  </si>
  <si>
    <t>krk0vhp</t>
  </si>
  <si>
    <t>02-22-2024 03:21:02</t>
  </si>
  <si>
    <t>Tr1pline</t>
  </si>
  <si>
    <t>YTA. Like bro, wtf are you doing? Knowing the family and being family are two different things.</t>
  </si>
  <si>
    <t>https://www.reddit.com/r/AmItheAsshole/comments/1awm5kq/aita_for_not_inviting_my_girlfriend_to_join_the/krk0vhp/</t>
  </si>
  <si>
    <t>krk2wwy</t>
  </si>
  <si>
    <t>02-22-2024 03:35:07</t>
  </si>
  <si>
    <t>Mammoth_Profit1721</t>
  </si>
  <si>
    <t>YTA, common mistake sure, but instead of understanding and realizing her discomfort in “just joining in” you belittled her feelings and then said hurtful things. talk about it and level and don’t just apologize for the words after the fact but the actual incident because you didn’t understand her comfort level and will keep it in your mind in the future and work to actively accommodate. i think it’s perfectly normal to not know that your partner has certain things that you might be comfortable doing but they aren’t, it’s just a matter of communicating productively and accepting that comfort level.</t>
  </si>
  <si>
    <t>https://www.reddit.com/r/AmItheAsshole/comments/1awm5kq/aita_for_not_inviting_my_girlfriend_to_join_the/krk2wwy/</t>
  </si>
  <si>
    <t>krk38c2</t>
  </si>
  <si>
    <t>02-22-2024 03:37:22</t>
  </si>
  <si>
    <t>BranTheDark</t>
  </si>
  <si>
    <t>Do people who post on this sub even like their partners?</t>
  </si>
  <si>
    <t>https://www.reddit.com/r/AmItheAsshole/comments/1awm5kq/aita_for_not_inviting_my_girlfriend_to_join_the/krk38c2/</t>
  </si>
  <si>
    <t>krk3lgi</t>
  </si>
  <si>
    <t>02-22-2024 03:39:57</t>
  </si>
  <si>
    <t>mark_b_real</t>
  </si>
  <si>
    <t>YTA. It's not reading her mind, it's respecting her enough to include her. By not thinking to ask her you are sending a message to her you don't view her as part of your family and someone to be included in the family photo. She communicated with your how your actions made her feel - it's not an invitation to argue and to not take her feelings seriously enough to not be an aloof ass.</t>
  </si>
  <si>
    <t>https://www.reddit.com/r/AmItheAsshole/comments/1awm5kq/aita_for_not_inviting_my_girlfriend_to_join_the/krk3lgi/</t>
  </si>
  <si>
    <t>krk4a4g</t>
  </si>
  <si>
    <t>02-22-2024 03:44:46</t>
  </si>
  <si>
    <t>MinnieShoof</t>
  </si>
  <si>
    <t>Women are a wonderful, mysterious thing brother and I would’ve been right there with ya up and until 
&gt;I got mad
Boy. You hurt her feelings. The fact that you don’t understand how is largely irrelevant. It was a teachable moment: your gf wants to be explicitly included in your life. You didn’t have to travel back in time and do it again, only better. You just needed to listen to her in that moment and understand she wants to be wanted. Instead you double down on your indiscriminate carelessness and take offense she told you about her feelings. 
Idk if you thought you were *perfect* up and until then and she somehow shattered that veneer with her words but I’mma about to wreck ya whole career if that’s the case: YTA.</t>
  </si>
  <si>
    <t>https://www.reddit.com/r/AmItheAsshole/comments/1awm5kq/aita_for_not_inviting_my_girlfriend_to_join_the/krk4a4g/</t>
  </si>
  <si>
    <t>krk4hbq</t>
  </si>
  <si>
    <t>02-22-2024 03:46:10</t>
  </si>
  <si>
    <t>Humble_Pumpkin_697</t>
  </si>
  <si>
    <t>https://www.reddit.com/r/AmItheAsshole/comments/1awm5kq/aita_for_not_inviting_my_girlfriend_to_join_the/krk4hbq/</t>
  </si>
  <si>
    <t>krk4wq9</t>
  </si>
  <si>
    <t>02-22-2024 03:49:16</t>
  </si>
  <si>
    <t>Wrathoflight141</t>
  </si>
  <si>
    <t>Word of advice:  
Don't take advice or any type of issue into this subreddit.  
You're a man.  They'll tear you apart no matter what.  There's no point.  
Also NAH, basic communication misstep. If she wanted to be in the picture, she could've vocalized, but downplaying her frustration is not a battle you'll win.</t>
  </si>
  <si>
    <t>https://www.reddit.com/r/AmItheAsshole/comments/1awm5kq/aita_for_not_inviting_my_girlfriend_to_join_the/krk4wq9/</t>
  </si>
  <si>
    <t>krk5ejz</t>
  </si>
  <si>
    <t>02-22-2024 03:52:48</t>
  </si>
  <si>
    <t>arealcyclops</t>
  </si>
  <si>
    <t>This is SUCH a late teen/early twenties dude bro with a family vacation cabin and no emotional maturity story. Yta</t>
  </si>
  <si>
    <t>https://www.reddit.com/r/AmItheAsshole/comments/1awm5kq/aita_for_not_inviting_my_girlfriend_to_join_the/krk5ejz/</t>
  </si>
  <si>
    <t>krk62uk</t>
  </si>
  <si>
    <t>02-22-2024 03:57:41</t>
  </si>
  <si>
    <t>WeaselPhontom</t>
  </si>
  <si>
    <t>NTA,  if it's a family photo, then nope because I personally have known too may pll whose gfs/bfs who broke up, and family's annoyed their photo has somone that's no longer in the relationship. You. My extended family makes sure family photos are that, including spouses, and partners who have been together atleast  5 years was the rule. But they'd set aside a picture with evreyone. Your response was insensitive. 
How long have yall been dating? How long has your sister and her bf been dating?</t>
  </si>
  <si>
    <t>https://www.reddit.com/r/AmItheAsshole/comments/1awm5kq/aita_for_not_inviting_my_girlfriend_to_join_the/krk62uk/</t>
  </si>
  <si>
    <t>krk6ras</t>
  </si>
  <si>
    <t>02-22-2024 04:02:38</t>
  </si>
  <si>
    <t>ProductiveFriend</t>
  </si>
  <si>
    <t>YTA. you're not at a standstill lol. She's telling you what she would've liked and you're getting super defensive about it.  and then you got mad at her, like it's her fault that nobody in your family, let alone her boyfriend, wanted her in the pictures. Because if you wanted her in the pictures or actually cared, you would've called for her. You weren't an asshole just in the moment you replied with "Fine." You've been an asshole this entire time.
Go apologize and then go find some self-awareness</t>
  </si>
  <si>
    <t>https://www.reddit.com/r/AmItheAsshole/comments/1awm5kq/aita_for_not_inviting_my_girlfriend_to_join_the/krk6ras/</t>
  </si>
  <si>
    <t>krk74my</t>
  </si>
  <si>
    <t>02-22-2024 04:05:19</t>
  </si>
  <si>
    <t>AccomplishedPop9851</t>
  </si>
  <si>
    <t>YTA…asshole.</t>
  </si>
  <si>
    <t>https://www.reddit.com/r/AmItheAsshole/comments/1awm5kq/aita_for_not_inviting_my_girlfriend_to_join_the/krk74my/</t>
  </si>
  <si>
    <t>krk78nx</t>
  </si>
  <si>
    <t>02-22-2024 04:06:08</t>
  </si>
  <si>
    <t>workana</t>
  </si>
  <si>
    <t>YTA. Sounds like she just wanted you to include her. Quit brushing her off.</t>
  </si>
  <si>
    <t>https://www.reddit.com/r/AmItheAsshole/comments/1awm5kq/aita_for_not_inviting_my_girlfriend_to_join_the/krk78nx/</t>
  </si>
  <si>
    <t>krk7bq5</t>
  </si>
  <si>
    <t>02-22-2024 04:06:46</t>
  </si>
  <si>
    <t>Proof_Self9691</t>
  </si>
  <si>
    <t xml:space="preserve"> YTA- your girlfriend told you something made her sad and you got MAD at HER?!?! She wasn’t asking you to read her mind, she was telling your her mind so you’d know for next time. It’s perfectly reasonable to not join a family photo without invitation, it’s perfectly reasonable to want an invite from your partner, and you could have just genuinely said “oh I’m so sorry I didn’t realize you thought you needed an invite, i assumed you knew you were welcome, thank you for telling me you’d like an invite I’ll do that in the future I’m sorry your feelings were hurt by this miscommunication. In the future please know you can always hop in” 
It could have been such an easy fix but instead of hearing her emotions you took her being sad or upset as an attack which just shows how thoughtless, inconsiderate, self centered, and insecure you are. Do better or prepare yourself for the inevitable break up</t>
  </si>
  <si>
    <t>https://www.reddit.com/r/AmItheAsshole/comments/1awm5kq/aita_for_not_inviting_my_girlfriend_to_join_the/krk7bq5/</t>
  </si>
  <si>
    <t>krk7xcp</t>
  </si>
  <si>
    <t>02-22-2024 04:11:16</t>
  </si>
  <si>
    <t>pdlbean</t>
  </si>
  <si>
    <t>YTA. the correct answer when someone says something you did was upsetting to them is "oh I'm sorry, I didn't realize. I'll make sure to include you next time."</t>
  </si>
  <si>
    <t>https://www.reddit.com/r/AmItheAsshole/comments/1awm5kq/aita_for_not_inviting_my_girlfriend_to_join_the/krk7xcp/</t>
  </si>
  <si>
    <t>krk837u</t>
  </si>
  <si>
    <t>02-22-2024 04:12:31</t>
  </si>
  <si>
    <t>SleepNo9421</t>
  </si>
  <si>
    <t>Yta i mean is one picture that big of a deal??</t>
  </si>
  <si>
    <t>https://www.reddit.com/r/AmItheAsshole/comments/1awm5kq/aita_for_not_inviting_my_girlfriend_to_join_the/krk837u/</t>
  </si>
  <si>
    <t>krk898s</t>
  </si>
  <si>
    <t>02-22-2024 04:13:47</t>
  </si>
  <si>
    <t>torrentialrainstorms</t>
  </si>
  <si>
    <t>I would’ve said NTA if your sister’s boyfriend wasn’t in the picture, but if you’re including partners you needed to include her. YTA for not letting her know you were taking a photo, it was not her responsibility to tell you she wanted to be in it when she didn’t know it was happening.</t>
  </si>
  <si>
    <t>https://www.reddit.com/r/AmItheAsshole/comments/1awm5kq/aita_for_not_inviting_my_girlfriend_to_join_the/krk898s/</t>
  </si>
  <si>
    <t>krk8xu4</t>
  </si>
  <si>
    <t>02-22-2024 04:18:58</t>
  </si>
  <si>
    <t>RealMenEatPussy</t>
  </si>
  <si>
    <t>ESH, both of you are upset the other person didn’t take action and both of you are poor communicators. 
Do better and learn to communicate emotions with eachother when they happen to resolve them instead of getting into big arguments later. </t>
  </si>
  <si>
    <t>https://www.reddit.com/r/AmItheAsshole/comments/1awm5kq/aita_for_not_inviting_my_girlfriend_to_join_the/krk8xu4/</t>
  </si>
  <si>
    <t>krk96xd</t>
  </si>
  <si>
    <t>02-22-2024 04:20:53</t>
  </si>
  <si>
    <t>Doulton</t>
  </si>
  <si>
    <t>YTA.   If my boyfriend or fiancé had done that and did not understand my point of view, I would have left.   Deeply rude behavior and failing to have empathy are total deal breakers for me.</t>
  </si>
  <si>
    <t>https://www.reddit.com/r/AmItheAsshole/comments/1awm5kq/aita_for_not_inviting_my_girlfriend_to_join_the/krk96xd/</t>
  </si>
  <si>
    <t>krk97tv</t>
  </si>
  <si>
    <t>02-22-2024 04:21:05</t>
  </si>
  <si>
    <t>treple13</t>
  </si>
  <si>
    <t>YTA
If other partners are being invited into the picture, how do you not immediately think "hey, where's my partner? I wonder whether she wants to be in this too". So either you intentionally didn't include her, OR you were just being thoughtless. Both are potentially hurtful.
Obviously you can't change anything, so why don't you apologize and try to think about her feelings next time?</t>
  </si>
  <si>
    <t>https://www.reddit.com/r/AmItheAsshole/comments/1awm5kq/aita_for_not_inviting_my_girlfriend_to_join_the/krk97tv/</t>
  </si>
  <si>
    <t>krk984p</t>
  </si>
  <si>
    <t>02-22-2024 04:21:09</t>
  </si>
  <si>
    <t>SStMarie01</t>
  </si>
  <si>
    <t>OMG you're just such a jerk besides being the biggest AH.  Such a narcissitic attitude!  Look how you're totally putting it all in her instead of saying "Damn I'm an a$$ after hearing my sister include her BF, and I didn't do crap because I don't give a crap about my GF."  
God I hope she dumps you soon.</t>
  </si>
  <si>
    <t>https://www.reddit.com/r/AmItheAsshole/comments/1awm5kq/aita_for_not_inviting_my_girlfriend_to_join_the/krk984p/</t>
  </si>
  <si>
    <t>krk9loa</t>
  </si>
  <si>
    <t>02-22-2024 04:24:03</t>
  </si>
  <si>
    <t>blahisback</t>
  </si>
  <si>
    <t>YTA- 
I would feel excluded and upset too. 
Then to dismiss her when she communicates with you something that upset her…
It’s time for you to start thinking like a grown man and take care of your girlfriend, that includes being considerate of her and her feelings.</t>
  </si>
  <si>
    <t>https://www.reddit.com/r/AmItheAsshole/comments/1awm5kq/aita_for_not_inviting_my_girlfriend_to_join_the/krk9loa/</t>
  </si>
  <si>
    <t>krk9mr4</t>
  </si>
  <si>
    <t>02-22-2024 04:24:18</t>
  </si>
  <si>
    <t>dyslexicassfuck</t>
  </si>
  <si>
    <t>YTA for couple of reasons: she tell’s you she is upset about something and you tell her it’s not a big deal, not acknowledging her feelings and yes you should have invited her to be in the pictures unless of course you didn’t want her in them, it’s not even reading her mind but basic manners, it would be strange for her to invite herself when the only other not relative specially got asked to join.</t>
  </si>
  <si>
    <t>https://www.reddit.com/r/AmItheAsshole/comments/1awm5kq/aita_for_not_inviting_my_girlfriend_to_join_the/krk9mr4/</t>
  </si>
  <si>
    <t>krk9wyd</t>
  </si>
  <si>
    <t>02-22-2024 04:26:31</t>
  </si>
  <si>
    <t>odc12345</t>
  </si>
  <si>
    <t>So you didnt think anything was wrong with everyone in the family being outside taking a picture and your girlfriend being all alone in the house ? Even your sister bringing her bf in the pic didnt give you the hint "hey i have a gf too, let me invite her"</t>
  </si>
  <si>
    <t>https://www.reddit.com/r/AmItheAsshole/comments/1awm5kq/aita_for_not_inviting_my_girlfriend_to_join_the/krk9wyd/</t>
  </si>
  <si>
    <t>krka1sf</t>
  </si>
  <si>
    <t>02-22-2024 04:27:33</t>
  </si>
  <si>
    <t>Spare-Agency-6321</t>
  </si>
  <si>
    <t>YTA - how can you be so stupid. Really!! It wasn’t a big deal to you but think about her. You’re the big AS here.</t>
  </si>
  <si>
    <t>https://www.reddit.com/r/AmItheAsshole/comments/1awm5kq/aita_for_not_inviting_my_girlfriend_to_join_the/krka1sf/</t>
  </si>
  <si>
    <t>krkagj2</t>
  </si>
  <si>
    <t>02-22-2024 04:30:45</t>
  </si>
  <si>
    <t>https://www.reddit.com/r/AmItheAsshole/comments/1awm5kq/aita_for_not_inviting_my_girlfriend_to_join_the/krkagj2/</t>
  </si>
  <si>
    <t>krkahjx</t>
  </si>
  <si>
    <t>02-22-2024 04:30:59</t>
  </si>
  <si>
    <t>Sad-Inside-3996</t>
  </si>
  <si>
    <t>Your dull.</t>
  </si>
  <si>
    <t>https://www.reddit.com/r/AmItheAsshole/comments/1awm5kq/aita_for_not_inviting_my_girlfriend_to_join_the/krkahjx/</t>
  </si>
  <si>
    <t>krkap8d</t>
  </si>
  <si>
    <t>02-22-2024 04:32:40</t>
  </si>
  <si>
    <t>Better_Than_Most_94</t>
  </si>
  <si>
    <t>Youre the asshole and I don’t think i need to explain why lol</t>
  </si>
  <si>
    <t>https://www.reddit.com/r/AmItheAsshole/comments/1awm5kq/aita_for_not_inviting_my_girlfriend_to_join_the/krkap8d/</t>
  </si>
  <si>
    <t>krkb0q9</t>
  </si>
  <si>
    <t>02-22-2024 04:35:08</t>
  </si>
  <si>
    <t>cytomome</t>
  </si>
  <si>
    <t>Massive YTA. Minimizing her feelings, not apologising. I hope she realizes you don't value her and leaves.</t>
  </si>
  <si>
    <t>https://www.reddit.com/r/AmItheAsshole/comments/1awm5kq/aita_for_not_inviting_my_girlfriend_to_join_the/krkb0q9/</t>
  </si>
  <si>
    <t>krkbodn</t>
  </si>
  <si>
    <t>02-22-2024 04:40:26</t>
  </si>
  <si>
    <t>Intelligent_Yam_3609</t>
  </si>
  <si>
    <t>I have the opposite problem.  I hate group photos and would prefer to just sit them out, but my SIL likes to capture photos of everything.  My wife gets pissed when I tell her I don't want to be in a photo.</t>
  </si>
  <si>
    <t>https://www.reddit.com/r/AmItheAsshole/comments/1awm5kq/aita_for_not_inviting_my_girlfriend_to_join_the/krkbodn/</t>
  </si>
  <si>
    <t>krkbpj2</t>
  </si>
  <si>
    <t>02-22-2024 04:40:42</t>
  </si>
  <si>
    <t>AngelWithCrookedHalo</t>
  </si>
  <si>
    <t>YTA! My ex-future in-laws did this to me and my ex-boyfriend didn’t speak up because he said there was no one else to take the picture. It was at a party at our house in which 15 non-relatives were present, so there was plenty of people to take the picture. I was with my boyfriend for 6 years at that point. I used to be in family photos, until we decided we were going to get married, then all hell broke loose because they weren’t calling the shots. I never got over it. And we never got married.  Use your head, OP. You don’t get to decide what is a big deal to your girlfriend.</t>
  </si>
  <si>
    <t>https://www.reddit.com/r/AmItheAsshole/comments/1awm5kq/aita_for_not_inviting_my_girlfriend_to_join_the/krkbpj2/</t>
  </si>
  <si>
    <t>krkcba8</t>
  </si>
  <si>
    <t>02-22-2024 04:45:33</t>
  </si>
  <si>
    <t>Sorry_Bad8323</t>
  </si>
  <si>
    <t>Yta u remind me of my ex</t>
  </si>
  <si>
    <t>https://www.reddit.com/r/AmItheAsshole/comments/1awm5kq/aita_for_not_inviting_my_girlfriend_to_join_the/krkcba8/</t>
  </si>
  <si>
    <t>krkck5m</t>
  </si>
  <si>
    <t>02-22-2024 04:47:33</t>
  </si>
  <si>
    <t>Evening_Relief9922</t>
  </si>
  <si>
    <t>YTA. Yes it was very rude for you not not invite her in the group photo and what you said after wow</t>
  </si>
  <si>
    <t>https://www.reddit.com/r/AmItheAsshole/comments/1awm5kq/aita_for_not_inviting_my_girlfriend_to_join_the/krkck5m/</t>
  </si>
  <si>
    <t>krkcnai</t>
  </si>
  <si>
    <t>02-22-2024 04:48:16</t>
  </si>
  <si>
    <t>yamo25000</t>
  </si>
  <si>
    <t>Info: how by have you been together?
Eta: 3 years. YTA</t>
  </si>
  <si>
    <t>https://www.reddit.com/r/AmItheAsshole/comments/1awm5kq/aita_for_not_inviting_my_girlfriend_to_join_the/krkcnai/</t>
  </si>
  <si>
    <t>krkcr7d</t>
  </si>
  <si>
    <t>02-22-2024 04:49:09</t>
  </si>
  <si>
    <t>Wanheda-100</t>
  </si>
  <si>
    <t>YTA you should of done the same as your sister and called for her to come be in the photos and then to also disregard how she was feeling and say it's not a big deal afterwoods was a Ahole move as well</t>
  </si>
  <si>
    <t>https://www.reddit.com/r/AmItheAsshole/comments/1awm5kq/aita_for_not_inviting_my_girlfriend_to_join_the/krkcr7d/</t>
  </si>
  <si>
    <t>krkd1ww</t>
  </si>
  <si>
    <t>02-22-2024 04:51:29</t>
  </si>
  <si>
    <t>YTA, a huge one. Why do people like you ALWAYS result in saying „I am not a mindreader“ when being confronted with something that hurt your partner. You suck.</t>
  </si>
  <si>
    <t>https://www.reddit.com/r/AmItheAsshole/comments/1awm5kq/aita_for_not_inviting_my_girlfriend_to_join_the/krkd1ww/</t>
  </si>
  <si>
    <t>krkd5bx</t>
  </si>
  <si>
    <t>02-22-2024 04:52:17</t>
  </si>
  <si>
    <t>Mudshuv3l</t>
  </si>
  <si>
    <t>If not an AH, most definitely a dumbass!</t>
  </si>
  <si>
    <t>https://www.reddit.com/r/AmItheAsshole/comments/1awm5kq/aita_for_not_inviting_my_girlfriend_to_join_the/krkd5bx/</t>
  </si>
  <si>
    <t>krkd8ut</t>
  </si>
  <si>
    <t>02-22-2024 04:53:06</t>
  </si>
  <si>
    <t>KittenBee95</t>
  </si>
  <si>
    <t>Bro... Broski, Brojisa. YTA. You said it's not a big deal dismissing her feelings all together and the fact you said she should have just joined mean YOU WANTED HER TO READ YOUR MIND. You're basically telling her you don't care when she's upset. She wants assurance she is welcomed to the family, but I can see three years with you has made her anxious so I would say THAT'S A BIG FAT NO</t>
  </si>
  <si>
    <t>https://www.reddit.com/r/AmItheAsshole/comments/1awm5kq/aita_for_not_inviting_my_girlfriend_to_join_the/krkd8ut/</t>
  </si>
  <si>
    <t>krkdp2a</t>
  </si>
  <si>
    <t>02-22-2024 04:56:51</t>
  </si>
  <si>
    <t>Schattentochter</t>
  </si>
  <si>
    <t>YTA
Oh boy... hope your being technically kinda right if you ignore each and all understanding of social situations and tact is fun.
Continue down this path and you'll get to enjoy as much of that as you like - fully single, that is.
Dude, it's not the same whether one "just joins" or is invited - and dreading the idea of intruding on a family moment is **normal**.
You care so little for this woman that understanding something this obvious is too much to ask? I mean... yikes, buddy. Just yikes.</t>
  </si>
  <si>
    <t>https://www.reddit.com/r/AmItheAsshole/comments/1awm5kq/aita_for_not_inviting_my_girlfriend_to_join_the/krkdp2a/</t>
  </si>
  <si>
    <t>krkeaeu</t>
  </si>
  <si>
    <t>02-22-2024 05:01:50</t>
  </si>
  <si>
    <t>Aggravating_Ad6847</t>
  </si>
  <si>
    <t>YTA you can’t be this oblivious? I’m assuming you don’t actually love her because how can you not view this as disrespectful? My guess is you secretly didn’t want her in the photo. A lot of guys do this, when they actually don’t like the girl. Sure they like sleeping with them but not as a life term partner. They will say it’s just a photo, or that they don’t post her because they are private. But when the right girl comes ding ding ding they do it lol. I always tell my friends this. Honestly let the poor girl find a guy who values her. And stop lying to yourself that you don’t understand why she’s upset. You left her out on purpose.</t>
  </si>
  <si>
    <t>https://www.reddit.com/r/AmItheAsshole/comments/1awm5kq/aita_for_not_inviting_my_girlfriend_to_join_the/krkeaeu/</t>
  </si>
  <si>
    <t>krkebsw</t>
  </si>
  <si>
    <t>02-22-2024 05:02:10</t>
  </si>
  <si>
    <t>Fun_Square_7990</t>
  </si>
  <si>
    <t>INFO : do you like your girlfriend?</t>
  </si>
  <si>
    <t>https://www.reddit.com/r/AmItheAsshole/comments/1awm5kq/aita_for_not_inviting_my_girlfriend_to_join_the/krkebsw/</t>
  </si>
  <si>
    <t>krkenhb</t>
  </si>
  <si>
    <t>02-22-2024 05:04:54</t>
  </si>
  <si>
    <t>EvilRicktator</t>
  </si>
  <si>
    <t>YTA.  Sorry bro, because i honestly don't think you are doing it on purpose, but this isn't just about the picture.  This is about her wanting to know you consider her part of your family.  Also, I know it's hard sometimes not to get defensive but she is trying to be real with you about how she feels and when you can't take that in she will learn to close up.  It will drive space between you. I don't think you want that.  
It's an L, but one you can learn from.  Amends will be better made by finding a way to demonstrate that she is important to you, and then explaining that you understand now why it upset her when it seemed like she wasn't.</t>
  </si>
  <si>
    <t>https://www.reddit.com/r/AmItheAsshole/comments/1awm5kq/aita_for_not_inviting_my_girlfriend_to_join_the/krkenhb/</t>
  </si>
  <si>
    <t>krketgl</t>
  </si>
  <si>
    <t>02-22-2024 05:06:20</t>
  </si>
  <si>
    <t>deepwood41</t>
  </si>
  <si>
    <t>Yta:  It’s absolutely your responsibility to ask her to join the family photo</t>
  </si>
  <si>
    <t>https://www.reddit.com/r/AmItheAsshole/comments/1awm5kq/aita_for_not_inviting_my_girlfriend_to_join_the/krketgl/</t>
  </si>
  <si>
    <t>krkf3be</t>
  </si>
  <si>
    <t>02-22-2024 05:08:42</t>
  </si>
  <si>
    <t>Iamacutecupcake</t>
  </si>
  <si>
    <t>I'm going to keep it short. You're the asshole</t>
  </si>
  <si>
    <t>https://www.reddit.com/r/AmItheAsshole/comments/1awm5kq/aita_for_not_inviting_my_girlfriend_to_join_the/krkf3be/</t>
  </si>
  <si>
    <t>krkfdcn</t>
  </si>
  <si>
    <t>02-22-2024 05:11:04</t>
  </si>
  <si>
    <t>Guilty_Guidance_6451</t>
  </si>
  <si>
    <t>[https://discord.gg/freeleak](https://discord.gg/freeleak)</t>
  </si>
  <si>
    <t>https://www.reddit.com/r/AmItheAsshole/comments/1awm5kq/aita_for_not_inviting_my_girlfriend_to_join_the/krkfdcn/</t>
  </si>
  <si>
    <t>krkfi8v</t>
  </si>
  <si>
    <t>02-22-2024 05:12:14</t>
  </si>
  <si>
    <t>Zanlaru</t>
  </si>
  <si>
    <t>YTA, you’re just too oblivious and immature to know how to treat a girl right yet. Or you don’t care enough to have her be in YOUR family’s photo because this is a subliminal message you’re sending her that you don’t see this as a long term relationship. Tell her you’re sorry if you want to resolve this (and mean it). Unless you’re not sorry, then tell her she should break up with you.</t>
  </si>
  <si>
    <t>https://www.reddit.com/r/AmItheAsshole/comments/1awm5kq/aita_for_not_inviting_my_girlfriend_to_join_the/krkfi8v/</t>
  </si>
  <si>
    <t>krkg3pv</t>
  </si>
  <si>
    <t>02-22-2024 05:17:28</t>
  </si>
  <si>
    <t>Sea-Ad7360</t>
  </si>
  <si>
    <t>YTA! Stop acting like a spoiled brat. It’s a “family photo” for fuck sake. No one can come ask by themselves to join in. You have to grow a pair and invite them. You should have invited your gf especially after your sister invited her bf. Yelling at her for expressing her feelings doesn’t make you a man!</t>
  </si>
  <si>
    <t>https://www.reddit.com/r/AmItheAsshole/comments/1awm5kq/aita_for_not_inviting_my_girlfriend_to_join_the/krkg3pv/</t>
  </si>
  <si>
    <t>krkgj2l</t>
  </si>
  <si>
    <t>02-22-2024 05:21:13</t>
  </si>
  <si>
    <t>Ok-Writing9280</t>
  </si>
  <si>
    <t>You cannot be this obtuse. YTA</t>
  </si>
  <si>
    <t>https://www.reddit.com/r/AmItheAsshole/comments/1awm5kq/aita_for_not_inviting_my_girlfriend_to_join_the/krkgj2l/</t>
  </si>
  <si>
    <t>krkgj4n</t>
  </si>
  <si>
    <t>02-22-2024 05:21:14</t>
  </si>
  <si>
    <t>Booked_out22</t>
  </si>
  <si>
    <t>YTA - She’s your girlfriend. Depending on how far into your relationship you are, she’s probably still uncomfortable with just jumping in. I know I still am. 
You should want to have her join in with your family things. If you’re serious about her, you’d want her has part of your family. It should have been a pretty quick reaction like your sisters was. 
And after 3 years together?!!! Major yikes mate if you’re still not seeing her as a valued member of your family. I’d be hurt too.</t>
  </si>
  <si>
    <t>https://www.reddit.com/r/AmItheAsshole/comments/1awm5kq/aita_for_not_inviting_my_girlfriend_to_join_the/krkgj4n/</t>
  </si>
  <si>
    <t>krkgjjb</t>
  </si>
  <si>
    <t>02-22-2024 05:21:20</t>
  </si>
  <si>
    <t>ReyesCTM</t>
  </si>
  <si>
    <t>You’re not the asshole but you are dense</t>
  </si>
  <si>
    <t>https://www.reddit.com/r/AmItheAsshole/comments/1awm5kq/aita_for_not_inviting_my_girlfriend_to_join_the/krkgjjb/</t>
  </si>
  <si>
    <t>krkgs4m</t>
  </si>
  <si>
    <t>02-22-2024 05:23:25</t>
  </si>
  <si>
    <t>Lost-In-The-Fros</t>
  </si>
  <si>
    <t>Is the light on ?</t>
  </si>
  <si>
    <t>https://www.reddit.com/r/AmItheAsshole/comments/1awm5kq/aita_for_not_inviting_my_girlfriend_to_join_the/krkgs4m/</t>
  </si>
  <si>
    <t>krkgwli</t>
  </si>
  <si>
    <t>02-22-2024 05:24:30</t>
  </si>
  <si>
    <t>Perv_with_a_hot_wife</t>
  </si>
  <si>
    <t>YTA for not inviting and for getting pissed when she told you she was hurt instead of apologizing. Seems like you need to grow up a bit.</t>
  </si>
  <si>
    <t>https://www.reddit.com/r/AmItheAsshole/comments/1awm5kq/aita_for_not_inviting_my_girlfriend_to_join_the/krkgwli/</t>
  </si>
  <si>
    <t>krkh897</t>
  </si>
  <si>
    <t>02-22-2024 05:27:22</t>
  </si>
  <si>
    <t>Perfectangelgoddess</t>
  </si>
  <si>
    <t>Yes some a dude I just met for the second time included me in a group photo and put his arm around me hahahahaha you’re a chump</t>
  </si>
  <si>
    <t>https://www.reddit.com/r/AmItheAsshole/comments/1awm5kq/aita_for_not_inviting_my_girlfriend_to_join_the/krkh897/</t>
  </si>
  <si>
    <t>krkhmvi</t>
  </si>
  <si>
    <t>02-22-2024 05:30:58</t>
  </si>
  <si>
    <t>YTA. Do you even care about your girlfriend at all? Doesn't seem like it.</t>
  </si>
  <si>
    <t>https://www.reddit.com/r/AmItheAsshole/comments/1awm5kq/aita_for_not_inviting_my_girlfriend_to_join_the/krkhmvi/</t>
  </si>
  <si>
    <t>krkhvrs</t>
  </si>
  <si>
    <t>02-22-2024 05:33:12</t>
  </si>
  <si>
    <t>ennsea</t>
  </si>
  <si>
    <t>Split up. The two of you won’t last as you have different communication styles and both have a need to be right.
You need to be with someone, as does she, that aligns with you.</t>
  </si>
  <si>
    <t>https://www.reddit.com/r/AmItheAsshole/comments/1awm5kq/aita_for_not_inviting_my_girlfriend_to_join_the/krkhvrs/</t>
  </si>
  <si>
    <t>krki5dm</t>
  </si>
  <si>
    <t>02-22-2024 05:35:36</t>
  </si>
  <si>
    <t>No-Telephone-3984</t>
  </si>
  <si>
    <t>.</t>
  </si>
  <si>
    <t>https://www.reddit.com/r/AmItheAsshole/comments/1awm5kq/aita_for_not_inviting_my_girlfriend_to_join_the/krki5dm/</t>
  </si>
  <si>
    <t>krkiehd</t>
  </si>
  <si>
    <t>02-22-2024 05:37:52</t>
  </si>
  <si>
    <t>roxylicious_69</t>
  </si>
  <si>
    <t>You sidelined yourself in your own relationship. She feels that you don't respect her and/or see a future with her.</t>
  </si>
  <si>
    <t>https://www.reddit.com/r/AmItheAsshole/comments/1awm5kq/aita_for_not_inviting_my_girlfriend_to_join_the/krkiehd/</t>
  </si>
  <si>
    <t>krkimkf</t>
  </si>
  <si>
    <t>02-22-2024 05:39:52</t>
  </si>
  <si>
    <t>Salt_Purpose5662</t>
  </si>
  <si>
    <t>YTA
I'm sorry, is calling your girlfriend just to ask her to join a group photo such a big task for you? You could have done that when your sister invited her boyfriend for the photo. It's just a photograph and if being in it made her happy, what was the big deal in making her happy? And on top of that you're mad at her for being upset. Wow</t>
  </si>
  <si>
    <t>https://www.reddit.com/r/AmItheAsshole/comments/1awm5kq/aita_for_not_inviting_my_girlfriend_to_join_the/krkimkf/</t>
  </si>
  <si>
    <t>krkj7oo</t>
  </si>
  <si>
    <t>02-22-2024 05:45:18</t>
  </si>
  <si>
    <t>Playful-Apricot5081</t>
  </si>
  <si>
    <t>YTA. Was she supposed to invite herself to your family photo ? Of course not. It’s rude to invite oneself to anything. You obviously didn’t want her in it or would have. Just break up with her you’re obviously not serious about her</t>
  </si>
  <si>
    <t>https://www.reddit.com/r/AmItheAsshole/comments/1awm5kq/aita_for_not_inviting_my_girlfriend_to_join_the/krkj7oo/</t>
  </si>
  <si>
    <t>krkjq3c</t>
  </si>
  <si>
    <t>02-22-2024 05:49:58</t>
  </si>
  <si>
    <t>Juelmandens</t>
  </si>
  <si>
    <t>YTA and a big one to boot
Everything else has been poited out already</t>
  </si>
  <si>
    <t>https://www.reddit.com/r/AmItheAsshole/comments/1awm5kq/aita_for_not_inviting_my_girlfriend_to_join_the/krkjq3c/</t>
  </si>
  <si>
    <t>krkjvct</t>
  </si>
  <si>
    <t>02-22-2024 05:51:18</t>
  </si>
  <si>
    <t>Peoplearetoomuch</t>
  </si>
  <si>
    <t>YTA big time! I was the gf in this situation and I never wanted to overstep even if the family liked me. It's your family and you should ensure she feels included. My ex made my feelings seem invalid just like you're doing. Why can't you just acknowledge you messed up and be better?
It's part of why he's my ex! Always angry when I express how I feel and downplay situations.
If you want to be with your girlfriend - DO BETTER!</t>
  </si>
  <si>
    <t>https://www.reddit.com/r/AmItheAsshole/comments/1awm5kq/aita_for_not_inviting_my_girlfriend_to_join_the/krkjvct/</t>
  </si>
  <si>
    <t>krkk1yc</t>
  </si>
  <si>
    <t>02-22-2024 05:53:00</t>
  </si>
  <si>
    <t>annang</t>
  </si>
  <si>
    <t>Your girlfriend considers you family. Her feelings are hurt because she's just learned that you don't really consider her family, and you haven't told her that. Instead, you got angry at her and belittled her feelings when she brought it up. YTA.</t>
  </si>
  <si>
    <t>https://www.reddit.com/r/AmItheAsshole/comments/1awm5kq/aita_for_not_inviting_my_girlfriend_to_join_the/krkk1yc/</t>
  </si>
  <si>
    <t>krkkd6r</t>
  </si>
  <si>
    <t>02-22-2024 05:55:57</t>
  </si>
  <si>
    <t>AndrewTateIsMyKing</t>
  </si>
  <si>
    <t>YTA, she deserves better</t>
  </si>
  <si>
    <t>https://www.reddit.com/r/AmItheAsshole/comments/1awm5kq/aita_for_not_inviting_my_girlfriend_to_join_the/krkkd6r/</t>
  </si>
  <si>
    <t>krkkv72</t>
  </si>
  <si>
    <t>02-22-2024 06:00:44</t>
  </si>
  <si>
    <t>ironburton</t>
  </si>
  <si>
    <t>Yeah dude you’re the ass hole! She’s communicating to you that she didn’t feel like she was welcome and you absolutely should have asked her to be apart of it just as your sister did for her BF. And instead of listening and comprehending what she’s telling you, you double down and blame her!  I genuinely don’t even understand how some men can be so oblivious to these things.</t>
  </si>
  <si>
    <t>https://www.reddit.com/r/AmItheAsshole/comments/1awm5kq/aita_for_not_inviting_my_girlfriend_to_join_the/krkkv72/</t>
  </si>
  <si>
    <t>krkl4h3</t>
  </si>
  <si>
    <t>02-22-2024 06:03:15</t>
  </si>
  <si>
    <t>SaintEternal</t>
  </si>
  <si>
    <t>YTA. All the above + if you plan to have your girlfriend become a part of your family and, God forbid, start your own family with her, it is 100% up to you to initiate that by inviting her in and making her comfortable, not expecting her to barge her own way in.</t>
  </si>
  <si>
    <t>https://www.reddit.com/r/AmItheAsshole/comments/1awm5kq/aita_for_not_inviting_my_girlfriend_to_join_the/krkl4h3/</t>
  </si>
  <si>
    <t>krklgof</t>
  </si>
  <si>
    <t>02-22-2024 06:06:29</t>
  </si>
  <si>
    <t>CrazyinLull</t>
  </si>
  <si>
    <t>What gets me is that OP is like ‘I can’t read her mind…’ It’s the issue that you have to be told what to do like you are some kind of child rather than to be able to do it on your own.
Like your sister invited her boyfriend to join the pic and, yet,  you didn’t call your girlfriend to join. Like why is that OP? Why didn’t you call her? Then you get upset at your girlfriend claiming that she wants you to ‘read her mind.’ Think about that, OP. 
Then when approached about it you get angry at her and dismiss her feelings. When are you going to grow up OP?
YTA.</t>
  </si>
  <si>
    <t>https://www.reddit.com/r/AmItheAsshole/comments/1awm5kq/aita_for_not_inviting_my_girlfriend_to_join_the/krklgof/</t>
  </si>
  <si>
    <t>krkmqar</t>
  </si>
  <si>
    <t>02-22-2024 06:18:58</t>
  </si>
  <si>
    <t>Icy-Luck-8429</t>
  </si>
  <si>
    <t>Bro. What you should’ve said is sorry I didn’t call you, I will next time. YTA. It is really awkward as a SO sometimes when it comes to family photos. You don’t know if you’re wanted or not, so no she couldn’t have just included herself. That’s your job.</t>
  </si>
  <si>
    <t>https://www.reddit.com/r/AmItheAsshole/comments/1awm5kq/aita_for_not_inviting_my_girlfriend_to_join_the/krkmqar/</t>
  </si>
  <si>
    <t>krkmqd2</t>
  </si>
  <si>
    <t>02-22-2024 06:18:59</t>
  </si>
  <si>
    <t>badjokes4days</t>
  </si>
  <si>
    <t>Boyfriends like you are the reason I'm glad I'm single</t>
  </si>
  <si>
    <t>https://www.reddit.com/r/AmItheAsshole/comments/1awm5kq/aita_for_not_inviting_my_girlfriend_to_join_the/krkmqd2/</t>
  </si>
  <si>
    <t>krkn33i</t>
  </si>
  <si>
    <t>02-22-2024 06:22:26</t>
  </si>
  <si>
    <t>Alpacachoppa</t>
  </si>
  <si>
    <t>YTA and should really work on your EQ.
Not everyone has the capability to feel free to invite themselves into pictures. She wasn't even blaming you, she told you her problem and how to avoid it in the future. That wasn't an invitation for you to get mad at her because you felt criticised and got defensive.
Hence your apology probably means little to her because you don't really understand what you're apologising for.</t>
  </si>
  <si>
    <t>https://www.reddit.com/r/AmItheAsshole/comments/1awm5kq/aita_for_not_inviting_my_girlfriend_to_join_the/krkn33i/</t>
  </si>
  <si>
    <t>krknjiy</t>
  </si>
  <si>
    <t>02-22-2024 06:27:04</t>
  </si>
  <si>
    <t>brprbrprbr</t>
  </si>
  <si>
    <t>Yeah I think you were supposed to ask her to join. 
But this isn't about the photo in the first place. She didn't feel included and told you she was hurt. And you in return was being rude to her instantly and all defensive. 
This wasn't an attack. She was waiting for reassurance.
How the hell she is supposed to express her feelings to you so you don't blame her for them? She tried to communicate something calmly with you, laid out her feelings and yeah, you were a complete AH. Sounds like you always put the blame on others and are awful at communication. 
Do better man, or you will lose her. After this I wouldn't be able to tell you anything without fearing of your reaction if you wouldn't appologise honestly for not taking my feelings into conaideration and prioratizing your truth above me. This appology of yours you did wouldn't be enough to make me feel at ease tbh
If this relationship is important for you learn to listen to her without feeling attacked</t>
  </si>
  <si>
    <t>https://www.reddit.com/r/AmItheAsshole/comments/1awm5kq/aita_for_not_inviting_my_girlfriend_to_join_the/krknjiy/</t>
  </si>
  <si>
    <t>krkodt7</t>
  </si>
  <si>
    <t>02-22-2024 06:35:41</t>
  </si>
  <si>
    <t>Front-Bluebird141</t>
  </si>
  <si>
    <t>https://www.reddit.com/r/AmItheAsshole/comments/1awm5kq/aita_for_not_inviting_my_girlfriend_to_join_the/krkodt7/</t>
  </si>
  <si>
    <t>krkpatd</t>
  </si>
  <si>
    <t>02-22-2024 06:45:08</t>
  </si>
  <si>
    <t>CatherineConstance</t>
  </si>
  <si>
    <t>YTA. You should have asked her to join, and you had no right to get mad at her. I don’t blame her for not feeling comfortable just jumping into a family photo when her bf wasn’t making any effort to include her. You getting mad at her and being a jerk for nothing other than her telling you that something you did upset her is a major red flag.</t>
  </si>
  <si>
    <t>https://www.reddit.com/r/AmItheAsshole/comments/1awm5kq/aita_for_not_inviting_my_girlfriend_to_join_the/krkpatd/</t>
  </si>
  <si>
    <t>krkpp7u</t>
  </si>
  <si>
    <t>02-22-2024 06:49:23</t>
  </si>
  <si>
    <t>ObsessiveReader3011</t>
  </si>
  <si>
    <t>YTA.
Turn the tables and take a grip of how you made her feel.</t>
  </si>
  <si>
    <t>https://www.reddit.com/r/AmItheAsshole/comments/1awm5kq/aita_for_not_inviting_my_girlfriend_to_join_the/krkpp7u/</t>
  </si>
  <si>
    <t>krkpwm3</t>
  </si>
  <si>
    <t>02-22-2024 06:51:28</t>
  </si>
  <si>
    <t>Alpha_wolfe999</t>
  </si>
  <si>
    <t>YTA, This reminds me when I went to my ex's brothers wedding and the whole morning they took family photos and I wasn't in a SINGLE ONE. I felt awful and he dismissed me and also said "it's not a big deal". I can just imagine how she felt...</t>
  </si>
  <si>
    <t>https://www.reddit.com/r/AmItheAsshole/comments/1awm5kq/aita_for_not_inviting_my_girlfriend_to_join_the/krkpwm3/</t>
  </si>
  <si>
    <t>krkq2av</t>
  </si>
  <si>
    <t>02-22-2024 06:53:07</t>
  </si>
  <si>
    <t>LaVolpeRoyale</t>
  </si>
  <si>
    <t>YTA.
You have to understand that for some people (especially victims of bullying or other kinds of emotional abuse), not being invited to something is the same as being excluded from that thing. It's often a trauma-response.
You wouldn't be the AH for not knowing that. What makes you the AH is how you blew up at her for expressing she was upset, belittled her feelings, and then turned passive-aggressive when she tried to drop the subject. Massive AH behavior. What's worse is that you refuse to acknowledge why she is actually upset, and that's your belittling of her feelings. The picture doesn't matter - what matters is you made her feel awful. Go apologize sincerely and do better next time.</t>
  </si>
  <si>
    <t>https://www.reddit.com/r/AmItheAsshole/comments/1awm5kq/aita_for_not_inviting_my_girlfriend_to_join_the/krkq2av/</t>
  </si>
  <si>
    <t>krkqqx0</t>
  </si>
  <si>
    <t>02-22-2024 07:00:29</t>
  </si>
  <si>
    <t>Accurate-Reality164</t>
  </si>
  <si>
    <t>I think this depends on the length of time you have been with your gf, if it’s a matter of weeks/months whereas your sister and partner have been together years then it’s probably not appropriate to be in family pictures anyway, but if you’ve both been with each other a similar length of time and didn’t call her over then yes YTA. Context is needed here.</t>
  </si>
  <si>
    <t>https://www.reddit.com/r/AmItheAsshole/comments/1awm5kq/aita_for_not_inviting_my_girlfriend_to_join_the/krkqqx0/</t>
  </si>
  <si>
    <t>krkr51e</t>
  </si>
  <si>
    <t>02-22-2024 07:04:42</t>
  </si>
  <si>
    <t>groovy60skait</t>
  </si>
  <si>
    <t>you’re an asshole. it’s the premise- i get why she’s hurt. it’s the fact that YOU did not invite her. it doesn’t matter if she was in x amount of photos, it’s the fact that your sister called her boyfriend over for the family photo, and you didn’t call her over. that clearly made her feel bad, probably like she wasn’t wanted there. i’d be upset too, and honestly with you escalating it into an argument and invalidating her feelings, she should honestly break up with your fucking ass. she deserves better, and that’s not you.</t>
  </si>
  <si>
    <t>https://www.reddit.com/r/AmItheAsshole/comments/1awm5kq/aita_for_not_inviting_my_girlfriend_to_join_the/krkr51e/</t>
  </si>
  <si>
    <t>krkr63j</t>
  </si>
  <si>
    <t>02-22-2024 07:05:01</t>
  </si>
  <si>
    <t>Moegooner88</t>
  </si>
  <si>
    <t>YTA. She is literally communicating and you aren't listening. Do you even like her?</t>
  </si>
  <si>
    <t>https://www.reddit.com/r/AmItheAsshole/comments/1awm5kq/aita_for_not_inviting_my_girlfriend_to_join_the/krkr63j/</t>
  </si>
  <si>
    <t>krkrajo</t>
  </si>
  <si>
    <t>02-22-2024 07:06:22</t>
  </si>
  <si>
    <t>whiterabbit2775</t>
  </si>
  <si>
    <t>&gt;And I might have been an AH here
Might????? You are an AH!
&amp;#x200B:
&gt;she keeps saying that it wasn't the point
I think her point is.... you don't seem to consider her a part of your family.    You took her presence for granted like your relationship is not a serious one.  And that would convey to the rest of your family.   You had humiliated her by not inviting her for the "Family Photo" as was called by your relatives   
YTA</t>
  </si>
  <si>
    <t>https://www.reddit.com/r/AmItheAsshole/comments/1awm5kq/aita_for_not_inviting_my_girlfriend_to_join_the/krkrajo/</t>
  </si>
  <si>
    <t>krks5rc</t>
  </si>
  <si>
    <t>02-22-2024 07:16:04</t>
  </si>
  <si>
    <t>Kind of, she was inside and she wasn’t aware that everyone was taking a photo… this is your fault for not asking her to join. When people don’t invite certain people, it’s pretty much a lack of care for that person.</t>
  </si>
  <si>
    <t>https://www.reddit.com/r/AmItheAsshole/comments/1awm5kq/aita_for_not_inviting_my_girlfriend_to_join_the/krks5rc/</t>
  </si>
  <si>
    <t>krksjj6</t>
  </si>
  <si>
    <t>02-22-2024 07:20:19</t>
  </si>
  <si>
    <t>Itsrainingsquids</t>
  </si>
  <si>
    <t>I don’t think your an asshole for not inviting her over, seems like you weren’t aware she would like that. But I totally agree that if she wants to be invited over in order to feel comfortable joining that you should do that. What it comes down to is it sounds like she desires to be included In your family, which is a good thing. Next time be effortful in including her. You can also give tips on ways to include herself in future photo oops. She didn’t grow up in your family system and she doesn’t feel as comfortable as you with your family.
Also, maybe ask her what she is still bothered about the situation and actually listen and empathize.</t>
  </si>
  <si>
    <t>https://www.reddit.com/r/AmItheAsshole/comments/1awm5kq/aita_for_not_inviting_my_girlfriend_to_join_the/krksjj6/</t>
  </si>
  <si>
    <t>krktbal</t>
  </si>
  <si>
    <t>02-22-2024 07:28:57</t>
  </si>
  <si>
    <t>gingerfire88</t>
  </si>
  <si>
    <t>YTA and so many comments here tell you exactly why while simultaneously giving me hope that people still know how to treat others with empathy and kindness.</t>
  </si>
  <si>
    <t>https://www.reddit.com/r/AmItheAsshole/comments/1awm5kq/aita_for_not_inviting_my_girlfriend_to_join_the/krktbal/</t>
  </si>
  <si>
    <t>krktlit</t>
  </si>
  <si>
    <t>02-22-2024 07:32:14</t>
  </si>
  <si>
    <t>marley_1756</t>
  </si>
  <si>
    <t>She didn’t feel included. IMO.</t>
  </si>
  <si>
    <t>https://www.reddit.com/r/AmItheAsshole/comments/1awm5kq/aita_for_not_inviting_my_girlfriend_to_join_the/krktlit/</t>
  </si>
  <si>
    <t>krktx5q</t>
  </si>
  <si>
    <t>02-22-2024 07:35:54</t>
  </si>
  <si>
    <t>Strange_Pain8197</t>
  </si>
  <si>
    <t>YTA- You don't get to dictate how someone is supposed to feel based on something that you'd have done. The issue was that she was hurt. Period. Don't make it about how she should've just joined if she wanted to. Just apologize for hurting her feelings and stop invalidating her feelings</t>
  </si>
  <si>
    <t>https://www.reddit.com/r/AmItheAsshole/comments/1awm5kq/aita_for_not_inviting_my_girlfriend_to_join_the/krktx5q/</t>
  </si>
  <si>
    <t>krku5im</t>
  </si>
  <si>
    <t>02-22-2024 07:38:35</t>
  </si>
  <si>
    <t>Wooden_Holiday_7896</t>
  </si>
  <si>
    <t>https://www.reddit.com/r/AmItheAsshole/comments/1awm5kq/aita_for_not_inviting_my_girlfriend_to_join_the/krku5im/</t>
  </si>
  <si>
    <t>krku76l</t>
  </si>
  <si>
    <t>02-22-2024 07:39:07</t>
  </si>
  <si>
    <t>Icy-Conversation9349</t>
  </si>
  <si>
    <t>"Not the point" is that you aren't listening to understand her. Her feelings are valid. I've been with my husband for 8 years. I'd never join in with his family like that, I'd expect him or want him to invite me along. That's what she's upset about, but you didn't help by downplaying her feelings like she's the issue. It's something you two can move on from, but you need to be more understanding.</t>
  </si>
  <si>
    <t>https://www.reddit.com/r/AmItheAsshole/comments/1awm5kq/aita_for_not_inviting_my_girlfriend_to_join_the/krku76l/</t>
  </si>
  <si>
    <t>krkufng</t>
  </si>
  <si>
    <t>02-22-2024 07:41:52</t>
  </si>
  <si>
    <t>Harrykeough1</t>
  </si>
  <si>
    <t>YTA there is no defence!</t>
  </si>
  <si>
    <t>https://www.reddit.com/r/AmItheAsshole/comments/1awm5kq/aita_for_not_inviting_my_girlfriend_to_join_the/krkufng/</t>
  </si>
  <si>
    <t>krkusi8</t>
  </si>
  <si>
    <t>02-22-2024 07:46:00</t>
  </si>
  <si>
    <t>SadaPvrc</t>
  </si>
  <si>
    <t>YTA. Of course you can’t read her mind but it would’ve been nice if you to ask her to join in on a family photo! As someone who’s introverted and still shy slightly around my husband’s family, I would appreciate just being invited, even if it’s something so small. I feel very timid to just do things without someone inviting me to do so - because I’m so shy. Every time I’m too shy to jump into a photo with my husband’s friends, they always made sure to include me. Do the same for her!
Your GF expressed her feelings and you got mad at her. It’s something you should naturally do because that’s YOUR family, not hers. Make her feel welcome</t>
  </si>
  <si>
    <t>https://www.reddit.com/r/AmItheAsshole/comments/1awm5kq/aita_for_not_inviting_my_girlfriend_to_join_the/krkusi8/</t>
  </si>
  <si>
    <t>krkv9y6</t>
  </si>
  <si>
    <t>02-22-2024 07:51:34</t>
  </si>
  <si>
    <t>Ok_Algae_7232</t>
  </si>
  <si>
    <t>the thing is no one invites themselves to a "family photo" if they're not family, it's awkward and the person keeps thinking if they're intruding or not. so no OP is def wrong for telling her she should've just joined in like that! she came to you to tell you about something that bothered her and you made her feel silly and unwanted and she def realized you're inconsiderate of her.
I hope OP goes through an awkward situation like that and feels what his gf feels and how he can't express it. OP you're def the AH.</t>
  </si>
  <si>
    <t>https://www.reddit.com/r/AmItheAsshole/comments/1awm5kq/aita_for_not_inviting_my_girlfriend_to_join_the/krkv9y6/</t>
  </si>
  <si>
    <t>krkve4l</t>
  </si>
  <si>
    <t>02-22-2024 07:52:55</t>
  </si>
  <si>
    <t>Dontkillmejay</t>
  </si>
  <si>
    <t>YTA - For this, and also for getting mad at her for being upset.</t>
  </si>
  <si>
    <t>https://www.reddit.com/r/AmItheAsshole/comments/1awm5kq/aita_for_not_inviting_my_girlfriend_to_join_the/krkve4l/</t>
  </si>
  <si>
    <t>krkvrkb</t>
  </si>
  <si>
    <t>02-22-2024 07:57:16</t>
  </si>
  <si>
    <t>benzozapine</t>
  </si>
  <si>
    <t>Info: how long have y’all been together? How long has sis been in a relationship?
As someone who is crazy shy and non confrontational, I would have never just “joined in” without being asked. I was with my boyfriend for like 5 years before moving back to his home state. The first thanksgiving we were back and his mom starts going off about taking a Christmas card picture. What to wear, where to take it, etc. BFs dad starts saying something about asking uncle to take the picture and BFs mom says “oh I thought ___ was going to take it.” Queue a super awkward silence! I might’ve mumbled a quiet reply I don’t remember. BFs dad immediately came in with a “no she has to be in the picture…?” and mom was just super weird about the whole thing. 
Sure, we aren’t married, but we’ve been together for damn-near a decade, and I still feel weird and uninvited in taking family photos with them because of this whole interaction. 
So yeah, probably YTA because people aren’t generally going to feel ok just jumping into family photos and you clearly feel no empathy for someone who feels that way.</t>
  </si>
  <si>
    <t>https://www.reddit.com/r/AmItheAsshole/comments/1awm5kq/aita_for_not_inviting_my_girlfriend_to_join_the/krkvrkb/</t>
  </si>
  <si>
    <t>krkvvve</t>
  </si>
  <si>
    <t>02-22-2024 07:58:40</t>
  </si>
  <si>
    <t>Boring_Spend5716</t>
  </si>
  <si>
    <t>This has to be bait holy shit</t>
  </si>
  <si>
    <t>https://www.reddit.com/r/AmItheAsshole/comments/1awm5kq/aita_for_not_inviting_my_girlfriend_to_join_the/krkvvve/</t>
  </si>
  <si>
    <t>krkwi53</t>
  </si>
  <si>
    <t>02-22-2024 08:05:56</t>
  </si>
  <si>
    <t>Realistic_Ad8905</t>
  </si>
  <si>
    <t>YTMFNA</t>
  </si>
  <si>
    <t>https://www.reddit.com/r/AmItheAsshole/comments/1awm5kq/aita_for_not_inviting_my_girlfriend_to_join_the/krkwi53/</t>
  </si>
  <si>
    <t>krkwjep</t>
  </si>
  <si>
    <t>02-22-2024 08:06:20</t>
  </si>
  <si>
    <t>kalosity</t>
  </si>
  <si>
    <t>You are quite dense</t>
  </si>
  <si>
    <t>https://www.reddit.com/r/AmItheAsshole/comments/1awm5kq/aita_for_not_inviting_my_girlfriend_to_join_the/krkwjep/</t>
  </si>
  <si>
    <t>krkx717</t>
  </si>
  <si>
    <t>02-22-2024 08:14:08</t>
  </si>
  <si>
    <t>peetecalvin</t>
  </si>
  <si>
    <t>YTA. Do you really need this explained to you? You're 24 years old and can't figure out that someone OUTSIDE your family feels uncomfortable inviting herself INTO your family photo?
I'm surprised she's still with you.</t>
  </si>
  <si>
    <t>https://www.reddit.com/r/AmItheAsshole/comments/1awm5kq/aita_for_not_inviting_my_girlfriend_to_join_the/krkx717/</t>
  </si>
  <si>
    <t>krkx82d</t>
  </si>
  <si>
    <t>02-22-2024 08:14:28</t>
  </si>
  <si>
    <t>Tronkfool</t>
  </si>
  <si>
    <t>YTA. It is the small things like this that kill a relationship. Do better.</t>
  </si>
  <si>
    <t>https://www.reddit.com/r/AmItheAsshole/comments/1awm5kq/aita_for_not_inviting_my_girlfriend_to_join_the/krkx82d/</t>
  </si>
  <si>
    <t>krkx8kn</t>
  </si>
  <si>
    <t>02-22-2024 08:14:39</t>
  </si>
  <si>
    <t>MissyCobain</t>
  </si>
  <si>
    <t>YTA. She is allowed to express her emotions in a healthy way. To her credit, those situations can be awkward, and maybe she did need an invite to feel like part of the family. Why would you get mad about that? It's such an overreaction. I would have thought that you'd have asked her to join.</t>
  </si>
  <si>
    <t>https://www.reddit.com/r/AmItheAsshole/comments/1awm5kq/aita_for_not_inviting_my_girlfriend_to_join_the/krkx8kn/</t>
  </si>
  <si>
    <t>krkxvs7</t>
  </si>
  <si>
    <t>02-22-2024 08:22:16</t>
  </si>
  <si>
    <t>Wisdom_of_Broth</t>
  </si>
  <si>
    <t>YTA. Not so much for not inviting your girlfriend out for the photo (you should have, but 'asshole' is stretching it), but for your reaction to her being upset.
You chose not to include her. You don't get to be angry that this makes her feel excluded. And pretending that you need to be a 'mind reader' to understand that failing to include someone might make them feel excluded is gaslighting.
When she eventually dumps you for this type of behaviour, she's going to think "I should have done this after that weekend trip in 2024. All the red flags were there."</t>
  </si>
  <si>
    <t>https://www.reddit.com/r/AmItheAsshole/comments/1awm5kq/aita_for_not_inviting_my_girlfriend_to_join_the/krkxvs7/</t>
  </si>
  <si>
    <t>krky7sq</t>
  </si>
  <si>
    <t>02-22-2024 08:26:19</t>
  </si>
  <si>
    <t>mikkolukas</t>
  </si>
  <si>
    <t>YTA
By not inviting her, you actively showed her that she is not important to you.
You also actively showed the rest of your family that she is not important to you.
&amp;#x200B:
&gt;I got mad at her
Which just makes YTA x2
It is not about reading her mind. It is about making sure she is included.
It is not about that she exist on said photo. It is about whether you show to her and the rest of the family that you actively invite her into your life.
Right now you actively show her that "it's okay that she exists in your life, but it doesn't really matter to you if she stay with you or leave you".</t>
  </si>
  <si>
    <t>https://www.reddit.com/r/AmItheAsshole/comments/1awm5kq/aita_for_not_inviting_my_girlfriend_to_join_the/krky7sq/</t>
  </si>
  <si>
    <t>krky96u</t>
  </si>
  <si>
    <t>02-22-2024 08:26:48</t>
  </si>
  <si>
    <t>CorCaroliV</t>
  </si>
  <si>
    <t>YTA. There is no way it would have been appropriate for your girlfriend to join your "family photo" without being invited. Your sister invited her boyfriend because she wanted him to be included. You presumably didn't invite your girlfriend because you didn't care if she was included or actively didn't want her to be.
 Either way, YTA for getting mad (seriously?) at her for having an emotion she expressed to you, and gaslighting her into thinking she's behaving ridiculously, when she's really not.</t>
  </si>
  <si>
    <t>https://www.reddit.com/r/AmItheAsshole/comments/1awm5kq/aita_for_not_inviting_my_girlfriend_to_join_the/krky96u/</t>
  </si>
  <si>
    <t>krkz6qi</t>
  </si>
  <si>
    <t>02-22-2024 08:38:05</t>
  </si>
  <si>
    <t>Evening_Tackle_6827</t>
  </si>
  <si>
    <t>I am more shocked that the family let this happen. From a mother point of view, I am trying to imagine why the family would not think to include his gf of three years, (he was quick to point out that she knows them well enough to join in) What went through their heads when the sister invited her boyfriend? Surely one of the family must have felt awkward that she was not included. Did anyone ask where she was? Shame on you all….</t>
  </si>
  <si>
    <t>https://www.reddit.com/r/AmItheAsshole/comments/1awm5kq/aita_for_not_inviting_my_girlfriend_to_join_the/krkz6qi/</t>
  </si>
  <si>
    <t>krkzp28</t>
  </si>
  <si>
    <t>02-22-2024 08:44:14</t>
  </si>
  <si>
    <t>Watertribe_Girl</t>
  </si>
  <si>
    <t>YTA, you should have invited her to</t>
  </si>
  <si>
    <t>https://www.reddit.com/r/AmItheAsshole/comments/1awm5kq/aita_for_not_inviting_my_girlfriend_to_join_the/krkzp28/</t>
  </si>
  <si>
    <t>krl29fq</t>
  </si>
  <si>
    <t>02-22-2024 09:16:02</t>
  </si>
  <si>
    <t>Bee957</t>
  </si>
  <si>
    <t>YTA - If she says something made her upset. You don't need to AGREE that it was upsetting. But you need to respect the fact she found it that way, and do better. It's a partnership.</t>
  </si>
  <si>
    <t>https://www.reddit.com/r/AmItheAsshole/comments/1awm5kq/aita_for_not_inviting_my_girlfriend_to_join_the/krl29fq/</t>
  </si>
  <si>
    <t>krl361e</t>
  </si>
  <si>
    <t>02-22-2024 09:27:15</t>
  </si>
  <si>
    <t>Important-Sympathy36</t>
  </si>
  <si>
    <t>https://www.reddit.com/r/AmItheAsshole/comments/1awm5kq/aita_for_not_inviting_my_girlfriend_to_join_the/krl361e/</t>
  </si>
  <si>
    <t>krl3a5r</t>
  </si>
  <si>
    <t>02-22-2024 09:28:42</t>
  </si>
  <si>
    <t>No_Wash_1050</t>
  </si>
  <si>
    <t>YTA  
I would have been devastated if I were you GF, also very sad that not one of your family members called for her.
No doubt in my mind that my mother or sister would get my GF if I didn't</t>
  </si>
  <si>
    <t>https://www.reddit.com/r/AmItheAsshole/comments/1awm5kq/aita_for_not_inviting_my_girlfriend_to_join_the/krl3a5r/</t>
  </si>
  <si>
    <t>krl3eh9</t>
  </si>
  <si>
    <t>02-22-2024 09:30:12</t>
  </si>
  <si>
    <t>burn_as_souls</t>
  </si>
  <si>
    <t xml:space="preserve"> I don't want to say a-hole, because you don't seem intentional or cruel, but yeah, you're wrong to me.
 She might not be a stranger, but you're not married either. It might feel awkward to just walk up.
 A simple gesture of, "Come on, babe. Get in here." That's all you needed to make her feel wanted and considered welcome.
 It seems a bit weird, since she's not a stranger, that no one else said, "Wait, isn't (insert your gf's name) going to join?"
 Having no one say she should, it's a bit awkward for her.
 It became a bigger deal only because you responded sharply and as if it were her fault, which likely caused deeper resentment in her feeling disrespected by her boyfriend, of all people.
 This isn't a horrible situation or relationship breaking, but you were a bit of a jerk in responding. 
 If I were you, just say the truth. That you hadn't realized how she might feel and you'll try to be more aware in the future.</t>
  </si>
  <si>
    <t>https://www.reddit.com/r/AmItheAsshole/comments/1awm5kq/aita_for_not_inviting_my_girlfriend_to_join_the/krl3eh9/</t>
  </si>
  <si>
    <t>krl3gax</t>
  </si>
  <si>
    <t>02-22-2024 09:30:51</t>
  </si>
  <si>
    <t>Sitonmyfuckface-</t>
  </si>
  <si>
    <t>Without reading anything bro yeah you are the ah. Even if she wasn’t my girl I would have asked her to come in the photo. If she was my girl I would ask her to</t>
  </si>
  <si>
    <t>https://www.reddit.com/r/AmItheAsshole/comments/1awm5kq/aita_for_not_inviting_my_girlfriend_to_join_the/krl3gax/</t>
  </si>
  <si>
    <t>krl3yvs</t>
  </si>
  <si>
    <t>02-22-2024 09:37:15</t>
  </si>
  <si>
    <t>Lovely88two</t>
  </si>
  <si>
    <t>You need to change. My ex husband considered everyone as family excluding me. He treated me the you are treating your girlfriend. She will dump you soon and move on.</t>
  </si>
  <si>
    <t>https://www.reddit.com/r/AmItheAsshole/comments/1awm5kq/aita_for_not_inviting_my_girlfriend_to_join_the/krl3yvs/</t>
  </si>
  <si>
    <t>krl42vo</t>
  </si>
  <si>
    <t>02-22-2024 09:38:40</t>
  </si>
  <si>
    <t>SuccubusSyd</t>
  </si>
  <si>
    <t>Op is the AH. Yall will do literally everything except simply apologize. That would have fixed the whole problem. Validate your partner’s feelings ALWAYS</t>
  </si>
  <si>
    <t>https://www.reddit.com/r/AmItheAsshole/comments/1awm5kq/aita_for_not_inviting_my_girlfriend_to_join_the/krl42vo/</t>
  </si>
  <si>
    <t>krl4oak</t>
  </si>
  <si>
    <t>02-22-2024 09:46:06</t>
  </si>
  <si>
    <t>Skruhh</t>
  </si>
  <si>
    <t>Yea you the anushole buddy. Accept it and fix it without giving her attitude.</t>
  </si>
  <si>
    <t>https://www.reddit.com/r/AmItheAsshole/comments/1awm5kq/aita_for_not_inviting_my_girlfriend_to_join_the/krl4oak/</t>
  </si>
  <si>
    <t>krl5l9y</t>
  </si>
  <si>
    <t>02-22-2024 09:57:21</t>
  </si>
  <si>
    <t>VidarHel</t>
  </si>
  <si>
    <t>YTA - you sound absolutely insufferable and if you can't even understand basic social norms why in the fuck are you dating someone?</t>
  </si>
  <si>
    <t>https://www.reddit.com/r/AmItheAsshole/comments/1awm5kq/aita_for_not_inviting_my_girlfriend_to_join_the/krl5l9y/</t>
  </si>
  <si>
    <t>krl6b21</t>
  </si>
  <si>
    <t>02-22-2024 10:05:59</t>
  </si>
  <si>
    <t>Fairtogood</t>
  </si>
  <si>
    <t>YTA Not inviting her into the photo was thoughtless. Dismissing her hurt is mean.</t>
  </si>
  <si>
    <t>https://www.reddit.com/r/AmItheAsshole/comments/1awm5kq/aita_for_not_inviting_my_girlfriend_to_join_the/krl6b21/</t>
  </si>
  <si>
    <t>krl6blx</t>
  </si>
  <si>
    <t>02-22-2024 10:06:10</t>
  </si>
  <si>
    <t>Entire-Winner8896</t>
  </si>
  <si>
    <t>I think  ahe wanted to be included. I remember when the mom of my stepdad asked to take a picture of only her grandkids at a kids party and all the other stepkids were standing on the side. We were all just kids, if a picture where taken we wanted all to be together because we are in fact family, a new put together family but still. I think it was rude of the step grandma to do so. Kids remember this stuff. So I guess she just felt left out and want you to recognise that yes she is part of the family and how serious you are about your relationship longterm.</t>
  </si>
  <si>
    <t>https://www.reddit.com/r/AmItheAsshole/comments/1awm5kq/aita_for_not_inviting_my_girlfriend_to_join_the/krl6blx/</t>
  </si>
  <si>
    <t>krl6k5x</t>
  </si>
  <si>
    <t>02-22-2024 10:09:05</t>
  </si>
  <si>
    <t>pvb080422</t>
  </si>
  <si>
    <t>Yeah YTA man. You didn’t make her feel included as your sister did with her boyfriend. You were rude by dismissing her feelings as “not a big deal”.</t>
  </si>
  <si>
    <t>https://www.reddit.com/r/AmItheAsshole/comments/1awm5kq/aita_for_not_inviting_my_girlfriend_to_join_the/krl6k5x/</t>
  </si>
  <si>
    <t>krl6mzu</t>
  </si>
  <si>
    <t>02-22-2024 10:10:02</t>
  </si>
  <si>
    <t>gw1875</t>
  </si>
  <si>
    <t>https://www.reddit.com/r/AmItheAsshole/comments/1awm5kq/aita_for_not_inviting_my_girlfriend_to_join_the/krl6mzu/</t>
  </si>
  <si>
    <t>krl6yy0</t>
  </si>
  <si>
    <t>02-22-2024 10:14:01</t>
  </si>
  <si>
    <t>outofcontextlolla</t>
  </si>
  <si>
    <t>YTA - maybe you thought that she’s no stranger to your family and that she should’ve just joined, but that’s not the point she’s trying to make here. she found that your sister felt like something’s missing when her boyfriend wasn’t in the photo, and thought that you’d maybe do the same. it’s not about being in the photo as it is about showing her that you care about her and her presence in your memories. also i feel like you should validate her feelings a bit more, and you shouldn’t tell her she’s making a big deal out of it because that clearly hurt her, so even if you didn’t feel like it’s a big deal, it doesn’t mean it isn’t to her.</t>
  </si>
  <si>
    <t>https://www.reddit.com/r/AmItheAsshole/comments/1awm5kq/aita_for_not_inviting_my_girlfriend_to_join_the/krl6yy0/</t>
  </si>
  <si>
    <t>krl71f0</t>
  </si>
  <si>
    <t>02-22-2024 10:14:51</t>
  </si>
  <si>
    <t>Kestaneli-Pasta</t>
  </si>
  <si>
    <t>https://www.reddit.com/r/AmItheAsshole/comments/1awm5kq/aita_for_not_inviting_my_girlfriend_to_join_the/krl71f0/</t>
  </si>
  <si>
    <t>krl77ln</t>
  </si>
  <si>
    <t>02-22-2024 10:16:54</t>
  </si>
  <si>
    <t>DuctTapeHeart</t>
  </si>
  <si>
    <t>This exact scenario happened to me a number of times in my last relationship. I wanted desperately to be considered part of his family, wanted to feel like he considered me family because he was all I had. But I was never asked to be part of any family photos, even when I was standing RIGHT there. It crushed me every time. YTA.</t>
  </si>
  <si>
    <t>https://www.reddit.com/r/AmItheAsshole/comments/1awm5kq/aita_for_not_inviting_my_girlfriend_to_join_the/krl77ln/</t>
  </si>
  <si>
    <t>krl7bgt</t>
  </si>
  <si>
    <t>02-22-2024 10:18:09</t>
  </si>
  <si>
    <t>OverallLie6602</t>
  </si>
  <si>
    <t>YTA
It's not about the photo, it's about the invitation and assurance. Families can be varied on who is considered family. It can range from including current significant others no matter the timeline of relationship status or biologically related only. But also the fact that you saw the boyfriend come out and didn't wonder why your girlfriend was staying inside? C'mon dude</t>
  </si>
  <si>
    <t>https://www.reddit.com/r/AmItheAsshole/comments/1awm5kq/aita_for_not_inviting_my_girlfriend_to_join_the/krl7bgt/</t>
  </si>
  <si>
    <t>krl7rn3</t>
  </si>
  <si>
    <t>02-22-2024 10:23:29</t>
  </si>
  <si>
    <t>mauradawn15</t>
  </si>
  <si>
    <t>You suck - you are well aware that would have been awkward for her to just jump in. Your sister rocks though, she knew what to do. I do not think you should be in a relationship based on how you handled this. You have to learn to EMPATHIZE and HEAR your partner when they talk about feelings. She isn’t attacking you, she is simply fucking telling you what you should do next time. Stop being defensive, LTR and marriage are going to come with muuuuuch bigger things to sort out. If you can’t handle THIS? Don’t date or marry.</t>
  </si>
  <si>
    <t>https://www.reddit.com/r/AmItheAsshole/comments/1awm5kq/aita_for_not_inviting_my_girlfriend_to_join_the/krl7rn3/</t>
  </si>
  <si>
    <t>krl7ttd</t>
  </si>
  <si>
    <t>02-22-2024 10:24:13</t>
  </si>
  <si>
    <t>Yurr_mum</t>
  </si>
  <si>
    <t>You are the obvious asshole. Why are some guys so insensitive and dense. I’ve met so many boyfriends like this. Whenever we get upset and try to communicate, you guys get angry and defensive. Why not own up to your own mistakes instead of getting angry. A stupid reason to get angry</t>
  </si>
  <si>
    <t>https://www.reddit.com/r/AmItheAsshole/comments/1awm5kq/aita_for_not_inviting_my_girlfriend_to_join_the/krl7ttd/</t>
  </si>
  <si>
    <t>krl7y6y</t>
  </si>
  <si>
    <t>02-22-2024 10:25:39</t>
  </si>
  <si>
    <t>33Yidana53</t>
  </si>
  <si>
    <t>YTA 
You have just shown your (ex) girlfriend exactly where she stands with you. If she posts we will all be telling her to leave your sorry a$$.</t>
  </si>
  <si>
    <t>https://www.reddit.com/r/AmItheAsshole/comments/1awm5kq/aita_for_not_inviting_my_girlfriend_to_join_the/krl7y6y/</t>
  </si>
  <si>
    <t>krl81ei</t>
  </si>
  <si>
    <t>02-22-2024 10:26:41</t>
  </si>
  <si>
    <t>cerebralpancakes</t>
  </si>
  <si>
    <t>if you’re 24 and you still haven’t learnt that it’s basic human kindness to apologise when you hurt someone’s feelings even if it’s “not a big deal”, i honestly don’t know what to tell you. yta</t>
  </si>
  <si>
    <t>https://www.reddit.com/r/AmItheAsshole/comments/1awm5kq/aita_for_not_inviting_my_girlfriend_to_join_the/krl81ei/</t>
  </si>
  <si>
    <t>krl854r</t>
  </si>
  <si>
    <t>02-22-2024 10:27:55</t>
  </si>
  <si>
    <t>Silver_Ad_1187</t>
  </si>
  <si>
    <t>YTA- you didn’t even think ONCE to invite her in on a family photo? you didn’t think when you saw your sister invite her bf? it didn’t click not ONCE?</t>
  </si>
  <si>
    <t>https://www.reddit.com/r/AmItheAsshole/comments/1awm5kq/aita_for_not_inviting_my_girlfriend_to_join_the/krl854r/</t>
  </si>
  <si>
    <t>krl85vp</t>
  </si>
  <si>
    <t>02-22-2024 10:28:09</t>
  </si>
  <si>
    <t>Zizuuuuu9</t>
  </si>
  <si>
    <t>Nobody in the family asked her to join? I feel like whole family is AH. It's clear nobody cares about her.</t>
  </si>
  <si>
    <t>https://www.reddit.com/r/AmItheAsshole/comments/1awm5kq/aita_for_not_inviting_my_girlfriend_to_join_the/krl85vp/</t>
  </si>
  <si>
    <t>krl88k1</t>
  </si>
  <si>
    <t>02-22-2024 10:29:03</t>
  </si>
  <si>
    <t>aislinngrace</t>
  </si>
  <si>
    <t>There’s enough comments explaining to you that YTA… so I won’t explain it but I will say: I can’t figure out WHY you didn’t invite her right when your sister invited her boyfriend? When every single other person on this trip is in the photo, and you notice that YOUR girlfriend isn’t, WHY would you not call her out to join? (And on a lesser note, why would your family not call her? I mean it’s your responsibility but the fact that noooooo body called her out is like insult to injury.) Sorry, man… but I think you knew that it was rude and that’s why you got mad. And I think you know you were being an asshole, too. And quite frankly, I think you didn’t want her in the pictures.</t>
  </si>
  <si>
    <t>https://www.reddit.com/r/AmItheAsshole/comments/1awm5kq/aita_for_not_inviting_my_girlfriend_to_join_the/krl88k1/</t>
  </si>
  <si>
    <t>krl899b</t>
  </si>
  <si>
    <t>02-22-2024 10:29:17</t>
  </si>
  <si>
    <t>JustAmEra</t>
  </si>
  <si>
    <t>YTA. You forgot her and she was left out. Then you invalidated her feelings.</t>
  </si>
  <si>
    <t>https://www.reddit.com/r/AmItheAsshole/comments/1awm5kq/aita_for_not_inviting_my_girlfriend_to_join_the/krl899b/</t>
  </si>
  <si>
    <t>krl8kc5</t>
  </si>
  <si>
    <t>02-22-2024 10:32:51</t>
  </si>
  <si>
    <t>Fantastic_Coffee_441</t>
  </si>
  <si>
    <t>YTA, my boyfriends family always take family photos and they take some without me and some with! I would never go in and join though unless i was invited! 
Listen to your gf when she tells you stuff, if you react in a negative way when she tries to tell you feelings she will end up not bothering</t>
  </si>
  <si>
    <t>https://www.reddit.com/r/AmItheAsshole/comments/1awm5kq/aita_for_not_inviting_my_girlfriend_to_join_the/krl8kc5/</t>
  </si>
  <si>
    <t>krl8o91</t>
  </si>
  <si>
    <t>02-22-2024 10:34:08</t>
  </si>
  <si>
    <t>mtte1020</t>
  </si>
  <si>
    <t>YTA. I have a feeling the longer the stalemate in this situation, the higher the probability the GF is going to cut clean and walk away.
She is currently weighing her ‘worth’ to you and is starting to think that by not being valued (eg, not considered as family), she knows where this relationship is heading. 
If you love and care for her, apologize asap. And learn from this to listen first, before reacting.</t>
  </si>
  <si>
    <t>https://www.reddit.com/r/AmItheAsshole/comments/1awm5kq/aita_for_not_inviting_my_girlfriend_to_join_the/krl8o91/</t>
  </si>
  <si>
    <t>krl91po</t>
  </si>
  <si>
    <t>02-22-2024 10:38:27</t>
  </si>
  <si>
    <t>Silent-Watcher24</t>
  </si>
  <si>
    <t>YTA
It's common decency to ask someone to join the photo especially if you saw your sister do just that. Your girlfriend probably didn't want to make it awkward for herself and just join in. Yes you apologised, however you got mad at her for talking about how she feels, that's lame. Do better next time.</t>
  </si>
  <si>
    <t>https://www.reddit.com/r/AmItheAsshole/comments/1awm5kq/aita_for_not_inviting_my_girlfriend_to_join_the/krl91po/</t>
  </si>
  <si>
    <t>krl91z0</t>
  </si>
  <si>
    <t>02-22-2024 10:38:31</t>
  </si>
  <si>
    <t>https://www.reddit.com/r/AmItheAsshole/comments/1awm5kq/aita_for_not_inviting_my_girlfriend_to_join_the/krl91z0/</t>
  </si>
  <si>
    <t>krl9j1p</t>
  </si>
  <si>
    <t>02-22-2024 10:44:00</t>
  </si>
  <si>
    <t>TheWooders</t>
  </si>
  <si>
    <t>I'm going to say you're NTA for not asking her to get in the photo but purely on the basis of my own experience. I don't tend to like being photographed, but I'll go along with it anyway and I know my partner will do anything to get out of having her picture taken. So not asking her isn't really the problem.
YTA for how you handled the situation though. No need to snap at someone you love over something so minor. Take it on the chin, talk about to her about it, apologise to her, and move on..</t>
  </si>
  <si>
    <t>https://www.reddit.com/r/AmItheAsshole/comments/1awm5kq/aita_for_not_inviting_my_girlfriend_to_join_the/krl9j1p/</t>
  </si>
  <si>
    <t>krl9knb</t>
  </si>
  <si>
    <t>02-22-2024 10:44:31</t>
  </si>
  <si>
    <t>nicXshaw</t>
  </si>
  <si>
    <t>Sorry mate, YTA. Getting mad when your GF told you how she felt is a serious teenage dick move. Can’t you put yourself in her shoes even one bit? The not inviting is not the problem. The real problem is your reaction following the situation.</t>
  </si>
  <si>
    <t>https://www.reddit.com/r/AmItheAsshole/comments/1awm5kq/aita_for_not_inviting_my_girlfriend_to_join_the/krl9knb/</t>
  </si>
  <si>
    <t>krl9lyp</t>
  </si>
  <si>
    <t>02-22-2024 10:44:57</t>
  </si>
  <si>
    <t>JamerBr0</t>
  </si>
  <si>
    <t>Why would you ever assume that the onus is on HER to make the effort to ask to be included in your family (this is not just about a photo), and not on you, as the person IN your family, to bring her in and make her feel included?
I would NEVER ask to be included in a family photo if I weren’t invited already. She’s upset because it seemed like your sister made an effort to include her SO, while you expected her to potentially embarrass herself by inviting herself in. Even if your family would have been really lovely and accepting and enthusiastic, you should have been the one to make the effort, especially after you saw your sister do the same and thought “Oh well my gf can just come if she wants to.” And then got really defensive when she told you it upset her. She can’t include herself in your family on her own. The responsibility is on you to make her feel included. Do you even want to include her? ‘Cos if not, taking her on family skiing trips is a bit much tbh. YTA</t>
  </si>
  <si>
    <t>https://www.reddit.com/r/AmItheAsshole/comments/1awm5kq/aita_for_not_inviting_my_girlfriend_to_join_the/krl9lyp/</t>
  </si>
  <si>
    <t>krl9uce</t>
  </si>
  <si>
    <t>02-22-2024 10:47:38</t>
  </si>
  <si>
    <t>HislovelyDove</t>
  </si>
  <si>
    <t>How early is the relationship??</t>
  </si>
  <si>
    <t>https://www.reddit.com/r/AmItheAsshole/comments/1awm5kq/aita_for_not_inviting_my_girlfriend_to_join_the/krl9uce/</t>
  </si>
  <si>
    <t>krla7ys</t>
  </si>
  <si>
    <t>02-22-2024 10:51:52</t>
  </si>
  <si>
    <t>Lianeotgg</t>
  </si>
  <si>
    <t>Yeah YTA. You didn't mean to be and you're young but it was an AH move to not call her over. She was probably a bit self-conscious hanging out with your family and she didn't want to impose. Again, I'm sure you didn't mean to be, it actually reminds me a lot of my husband when we started dating back when he was 23.</t>
  </si>
  <si>
    <t>https://www.reddit.com/r/AmItheAsshole/comments/1awm5kq/aita_for_not_inviting_my_girlfriend_to_join_the/krla7ys/</t>
  </si>
  <si>
    <t>krlb1ja</t>
  </si>
  <si>
    <t>02-22-2024 11:01:14</t>
  </si>
  <si>
    <t>willlovesswift</t>
  </si>
  <si>
    <t>YTA. Getting mad when someone expresses their feelings to you in a relationship is abuse. 
My advice to her would be to run.</t>
  </si>
  <si>
    <t>https://www.reddit.com/r/AmItheAsshole/comments/1awm5kq/aita_for_not_inviting_my_girlfriend_to_join_the/krlb1ja/</t>
  </si>
  <si>
    <t>krlb7ux</t>
  </si>
  <si>
    <t>02-22-2024 11:03:14</t>
  </si>
  <si>
    <t>msguccii</t>
  </si>
  <si>
    <t>Wow you sound really fuckin immature.</t>
  </si>
  <si>
    <t>https://www.reddit.com/r/AmItheAsshole/comments/1awm5kq/aita_for_not_inviting_my_girlfriend_to_join_the/krlb7ux/</t>
  </si>
  <si>
    <t>krlb81f</t>
  </si>
  <si>
    <t>02-22-2024 11:03:18</t>
  </si>
  <si>
    <t>Admittedly this doesn’t sound like the person you want to stay with forever, but she doesn’t dump you soon, maybe practice on her your skills in apologizing.  It doesn’t matter if you’re right or wrong, it matters to show that you give a shit about her feelings.  Just apologize, acknowledge how she must have felt, and move on.  If she accepts that and things get better, yay.  If she continues to have concerns about a lot of things constantly, either you’re just awful or you’re not compatible.  End it.</t>
  </si>
  <si>
    <t>https://www.reddit.com/r/AmItheAsshole/comments/1awm5kq/aita_for_not_inviting_my_girlfriend_to_join_the/krlb81f/</t>
  </si>
  <si>
    <t>krlb8rs</t>
  </si>
  <si>
    <t>02-22-2024 11:03:31</t>
  </si>
  <si>
    <t>VerminJerky</t>
  </si>
  <si>
    <t>YTA. You took a forgivable mistake and turned it into a full on "DUMP HIM" argument.
She's already had at least one of her girlfriends text her those words verbatim and guess what? That friend is right.</t>
  </si>
  <si>
    <t>https://www.reddit.com/r/AmItheAsshole/comments/1awm5kq/aita_for_not_inviting_my_girlfriend_to_join_the/krlb8rs/</t>
  </si>
  <si>
    <t>krlbh7q</t>
  </si>
  <si>
    <t>02-22-2024 11:06:04</t>
  </si>
  <si>
    <t>lavaheadaddy</t>
  </si>
  <si>
    <t>Yta I suggest to look up how to have normal conversations about emotions instead of immediately getting defensive and making rude comments. You don’t seem like you’re ready for an adult relationship that uses actual communication</t>
  </si>
  <si>
    <t>https://www.reddit.com/r/AmItheAsshole/comments/1awm5kq/aita_for_not_inviting_my_girlfriend_to_join_the/krlbh7q/</t>
  </si>
  <si>
    <t>krlbzcr</t>
  </si>
  <si>
    <t>02-22-2024 11:11:38</t>
  </si>
  <si>
    <t>Odd-Gur-5719</t>
  </si>
  <si>
    <t>YTA just because she knows your family doesn’t mean she will automatically assume she’s welcome in family pictures unless someone said that in advance that she’s always welcome in the photos. When your sister invited her boyfriend to join the picture you could’ve easily said “babe come take a picture with us”. But no you chose to exclude her. Cause what if she did just assume she could hop in the picture and your mom or whoever was like "honey this picture just for family." theb whay ?</t>
  </si>
  <si>
    <t>https://www.reddit.com/r/AmItheAsshole/comments/1awm5kq/aita_for_not_inviting_my_girlfriend_to_join_the/krlbzcr/</t>
  </si>
  <si>
    <t>krlcni7</t>
  </si>
  <si>
    <t>02-22-2024 11:18:54</t>
  </si>
  <si>
    <t>atteira</t>
  </si>
  <si>
    <t>YTA. 
You could have just apologized like a  grown up and reassure her that you will call her next time.
 It's OK to make mistakes and have someone tell you about them. Being defensive doesn't help. It make you look bad.  It was indeed rude that you didn't call her for the photo. It shows that you don't think of her and let's be honest you didn't care. That's why you brushed her off saying it was not a big deal.
 Maybe you could work on you self, your reactions and your lack of Empathy.</t>
  </si>
  <si>
    <t>https://www.reddit.com/r/AmItheAsshole/comments/1awm5kq/aita_for_not_inviting_my_girlfriend_to_join_the/krlcni7/</t>
  </si>
  <si>
    <t>krlco87</t>
  </si>
  <si>
    <t>02-22-2024 11:19:07</t>
  </si>
  <si>
    <t>Sure_Jellyfish8926</t>
  </si>
  <si>
    <t>YTA fr. 
You should WANT her to be involved, you can make an effort too. Expecting her to just join in when she’s with your family that you’re exceptionally close to is unreasonable, especially if you haven’t been together that long. Aside from that, no one invites themselves into pics that are “family photos” unless they are invited by a member of the family. She was probably scared of overstepping and as a result making your family not like her. 
Your comment about calling her whenever you take a pic with your mam is rude and insensitive. At any point during that conversation did you stop to think about how your girlfriend felt or did you just sit and be defensive all of the time? 
Numerous times you had the opportunity to consider your girlfriend and numerous times you chose not to. Furthermore, you made this into a way bigger deal than she intended it to be. She mentioned one issue and told you she’d like you to help her be involved, and you threw it in her face and made her seem like she was asking you to buy her the world. Take a step back and consider other people and think about the words that pass your lips. Once you say them there’s no taking them back, you can’t remove the hurt you cause by using your words without consideration.
Edited to add: if your sister invited her bf to the photo why did you not invite your girlfriend? And why then are you arguing that she should’ve just joined in when your sisters bf didn’t do that either? He had to be actively invited.</t>
  </si>
  <si>
    <t>https://www.reddit.com/r/AmItheAsshole/comments/1awm5kq/aita_for_not_inviting_my_girlfriend_to_join_the/krlco87/</t>
  </si>
  <si>
    <t>krldp4u</t>
  </si>
  <si>
    <t>02-22-2024 11:30:03</t>
  </si>
  <si>
    <t>tallpudding</t>
  </si>
  <si>
    <t>Uhhh, YTA lol. You've got some maturing to do, kiddo.</t>
  </si>
  <si>
    <t>https://www.reddit.com/r/AmItheAsshole/comments/1awm5kq/aita_for_not_inviting_my_girlfriend_to_join_the/krldp4u/</t>
  </si>
  <si>
    <t>krle2mn</t>
  </si>
  <si>
    <t>02-22-2024 11:34:01</t>
  </si>
  <si>
    <t>foxko</t>
  </si>
  <si>
    <t>Dude YTA. Not sommuch for not inviting you gf into the photo but because of the way you handled it.</t>
  </si>
  <si>
    <t>https://www.reddit.com/r/AmItheAsshole/comments/1awm5kq/aita_for_not_inviting_my_girlfriend_to_join_the/krle2mn/</t>
  </si>
  <si>
    <t>krle7k6</t>
  </si>
  <si>
    <t>02-22-2024 11:35:23</t>
  </si>
  <si>
    <t>TheRealBillyShakes</t>
  </si>
  <si>
    <t>YTA. You don’t need to read her mind: just don’t be clueless.</t>
  </si>
  <si>
    <t>https://www.reddit.com/r/AmItheAsshole/comments/1awm5kq/aita_for_not_inviting_my_girlfriend_to_join_the/krle7k6/</t>
  </si>
  <si>
    <t>krleb85</t>
  </si>
  <si>
    <t>02-22-2024 11:36:26</t>
  </si>
  <si>
    <t>Relative-Aerie3281</t>
  </si>
  <si>
    <t>YTA - it was a family photo. Your girlfriend didn’t jump up and invite herself because it was a family photo. Your sister considered her boyfriend as part of the family and asked him to join. You didn’t think of your girlfriend as part of the family and excluded her. This is why she is upset. She considers you to be part of her future. Whether she realizes it or not, she is reevaluating your relationship potential and you should do the same. Do you see a future with your girlfriend? If not then maybe you should end the relationship rather than string her along so that she can have a meaningful relationship with a grown up.</t>
  </si>
  <si>
    <t>https://www.reddit.com/r/AmItheAsshole/comments/1awm5kq/aita_for_not_inviting_my_girlfriend_to_join_the/krleb85/</t>
  </si>
  <si>
    <t>krleem3</t>
  </si>
  <si>
    <t>02-22-2024 11:37:25</t>
  </si>
  <si>
    <t>Mamasan-</t>
  </si>
  <si>
    <t>YTA and you need to grow up</t>
  </si>
  <si>
    <t>https://www.reddit.com/r/AmItheAsshole/comments/1awm5kq/aita_for_not_inviting_my_girlfriend_to_join_the/krleem3/</t>
  </si>
  <si>
    <t>krlehjt</t>
  </si>
  <si>
    <t>02-22-2024 11:38:17</t>
  </si>
  <si>
    <t>Content_Chemistry_64</t>
  </si>
  <si>
    <t>This might be a hot take, but NTA, and your sister shouldn't have invited her boyfriend.
It's so annoying when people break up to suddenly have a vacation photo "ruined" according to half the family.
Take family photos with just family, and take couples photos.</t>
  </si>
  <si>
    <t>https://www.reddit.com/r/AmItheAsshole/comments/1awm5kq/aita_for_not_inviting_my_girlfriend_to_join_the/krlehjt/</t>
  </si>
  <si>
    <t>krlejt3</t>
  </si>
  <si>
    <t>02-22-2024 11:38:55</t>
  </si>
  <si>
    <t>HisuianDelphi</t>
  </si>
  <si>
    <t>YTA, you’re dating her and the thought that she might want to be involved never crossed your mind? It’s not about reading minds, it’s about being considerate of someone you claim to care about. Even a passing thought would have brought you to “hey maybe my gf would like to involved”.</t>
  </si>
  <si>
    <t>https://www.reddit.com/r/AmItheAsshole/comments/1awm5kq/aita_for_not_inviting_my_girlfriend_to_join_the/krlejt3/</t>
  </si>
  <si>
    <t>krlf47z</t>
  </si>
  <si>
    <t>02-22-2024 11:44:46</t>
  </si>
  <si>
    <t>spicygb</t>
  </si>
  <si>
    <t>YTA. My wife and I had a similar situation, and to be honest I felt awkward for her. Cousins wedding, first large family gathering she had been to, when it came to family photos with bride and groom, they asked her to step out of the photos. I understand the concern if we didn’t work out, but it’s no different if a member of the family was divorced down the road. If I back up a bit they refused to give me a +1 for the wedding initially, even after I offered to pay for her dinner, (which sucked anyways) so I didn’t attend the dinner either and we had lobster while everyone at the wedding got curry chicken and rice lol. You gotta include her…</t>
  </si>
  <si>
    <t>https://www.reddit.com/r/AmItheAsshole/comments/1awm5kq/aita_for_not_inviting_my_girlfriend_to_join_the/krlf47z/</t>
  </si>
  <si>
    <t>krlfa1l</t>
  </si>
  <si>
    <t>02-22-2024 11:46:23</t>
  </si>
  <si>
    <t>0reo_lover</t>
  </si>
  <si>
    <t>Disclaimer, Sorry for the testament!
YTA, first for dismissing your girlfriend’s feelings. Heck, a simple “oh, sorry. I didn’t realize you felt this way/ I didn’t consider that before” would have been way better. Do you often do this or is it hard for you to understand people’s perspective/ feelings?
Second, the foto. This is very nuanced so I’m gonna talk about a few things. I can understand your girlfriend stepping out of the picture because it was called a “family photo” and she probably thought it was reserved for immediate family. But when your sister invited her bf to the picture, the dynamic shifts and includes the bf as “immediate family or part of the family”. Which if that’s the case, I don’t understand why nobody invited her to join the picture. Normally if you’re in a group and you’re excluded, the natural reaction to that is (if you’re fond of that person) to ask you to join so you don’t feel excluded. The truth of the matter is that you and your family DID exclude her. I don’t know what emotions she’s feeling now but, I think she feels excluded from all of you (family), hurt because of your reaction, lack of initiative to not make her feel excluded, and confused because she probably doesn’t know what you and your family thinks of her when it comes to belonging in the family. One would assume is that if you’re not considered part of the family, it’s because you’re not serious enough, they don’t approve of the relationship, it’s only temporary, etc. 
For the last point, try to think if this is a one time thing that your family has done, or better yet ask her if she feels excluded all the time by them.</t>
  </si>
  <si>
    <t>https://www.reddit.com/r/AmItheAsshole/comments/1awm5kq/aita_for_not_inviting_my_girlfriend_to_join_the/krlfa1l/</t>
  </si>
  <si>
    <t>krlfnot</t>
  </si>
  <si>
    <t>02-22-2024 11:50:06</t>
  </si>
  <si>
    <t>ClockWilling3232</t>
  </si>
  <si>
    <t>&gt;I told her that it wasn't a big deal,
YTA
Rule n°1 when someone is communicating something that hurt them about you. Your opinion doesn't matters. It WAS a big deal for her. If she's nice enough to be honest about her feelings you hear them as they are instead of trying to minimize them. Of course she's upset
I do think it wasn't a difficult problem to deal with, but you did it horrible lmao 😭 poor girl must have feel so invalidated twice</t>
  </si>
  <si>
    <t>https://www.reddit.com/r/AmItheAsshole/comments/1awm5kq/aita_for_not_inviting_my_girlfriend_to_join_the/krlfnot/</t>
  </si>
  <si>
    <t>krlfnyg</t>
  </si>
  <si>
    <t>02-22-2024 11:50:11</t>
  </si>
  <si>
    <t>No_Juggernaut_1987</t>
  </si>
  <si>
    <t>YTA... and you think you might have been the AH ...
It's all about communicating and understanding your partner...you're pretty much giving your gf the impression that she shouldn't and can't express her feelings without you getting all defensive. 
Listen to her properly.</t>
  </si>
  <si>
    <t>https://www.reddit.com/r/AmItheAsshole/comments/1awm5kq/aita_for_not_inviting_my_girlfriend_to_join_the/krlfnyg/</t>
  </si>
  <si>
    <t>krlfuea</t>
  </si>
  <si>
    <t>02-22-2024 11:51:53</t>
  </si>
  <si>
    <t>scarletnightingale</t>
  </si>
  <si>
    <t>YTA because you clearly don't even understand the problem which is that your sister invited her boyfriend to a family photo and your didn't invite her. Meaning tour sister considers her boyfriend to be family, your family allowed him in the family photo which implies they do as well, and you didn't do the same for her. Ergo, you and your family do not consider her family or potential family. It really isn't that hard to figure out why she was hurt.  Then, on top of this, your girlfriend just expressed to you something she was sad about. Your response was just to be defensive, dense and mean about it rather than trying to understand why she was upset, which again, is really not that hard.</t>
  </si>
  <si>
    <t>https://www.reddit.com/r/AmItheAsshole/comments/1awm5kq/aita_for_not_inviting_my_girlfriend_to_join_the/krlfuea/</t>
  </si>
  <si>
    <t>krlg3vd</t>
  </si>
  <si>
    <t>02-22-2024 11:54:24</t>
  </si>
  <si>
    <t>AlmondAngelmon</t>
  </si>
  <si>
    <t>https://www.reddit.com/r/AmItheAsshole/comments/1awm5kq/aita_for_not_inviting_my_girlfriend_to_join_the/krlg3vd/</t>
  </si>
  <si>
    <t>krlge27</t>
  </si>
  <si>
    <t>02-22-2024 11:57:03</t>
  </si>
  <si>
    <t>smhsomuchheadshaking</t>
  </si>
  <si>
    <t>YTA. It's your responsibility to invite your SO to your family photos to make her feel included.</t>
  </si>
  <si>
    <t>https://www.reddit.com/r/AmItheAsshole/comments/1awm5kq/aita_for_not_inviting_my_girlfriend_to_join_the/krlge27/</t>
  </si>
  <si>
    <t>krlhdv0</t>
  </si>
  <si>
    <t>02-22-2024 12:06:21</t>
  </si>
  <si>
    <t>the_gay_jesus_christ</t>
  </si>
  <si>
    <t>https://www.reddit.com/r/AmItheAsshole/comments/1awm5kq/aita_for_not_inviting_my_girlfriend_to_join_the/krlhdv0/</t>
  </si>
  <si>
    <t>krlhj8o</t>
  </si>
  <si>
    <t>02-22-2024 12:07:45</t>
  </si>
  <si>
    <t>Metamorphosizin</t>
  </si>
  <si>
    <t>GIRL IF YOU’RE READING THIS DUMP HIM</t>
  </si>
  <si>
    <t>https://www.reddit.com/r/AmItheAsshole/comments/1awm5kq/aita_for_not_inviting_my_girlfriend_to_join_the/krlhj8o/</t>
  </si>
  <si>
    <t>krli29p</t>
  </si>
  <si>
    <t>02-22-2024 12:12:34</t>
  </si>
  <si>
    <t>aMaiev</t>
  </si>
  <si>
    <t>NTA people really need to learn to communicate better</t>
  </si>
  <si>
    <t>https://www.reddit.com/r/AmItheAsshole/comments/1awm5kq/aita_for_not_inviting_my_girlfriend_to_join_the/krli29p/</t>
  </si>
  <si>
    <t>krliyhk</t>
  </si>
  <si>
    <t>02-22-2024 12:20:40</t>
  </si>
  <si>
    <t>Alert-Tumbleweed-790</t>
  </si>
  <si>
    <t>Eeh, it's just a photo, gf is too sensitive Op is on the insensitive side, if he apologised just move on, is that the hill to die on? 
ESH as verdict.
Both seem to lack communication skils, and expect the other to use their words while neither of them does.
I am a woman btw, I would either join them outside anyway, wait for them to take the family pic then ask for one where I could join too, or be happy I don't have to go outside if too cold and I don't feel like it. But then again, I am not the joined at the hip type of person.</t>
  </si>
  <si>
    <t>https://www.reddit.com/r/AmItheAsshole/comments/1awm5kq/aita_for_not_inviting_my_girlfriend_to_join_the/krliyhk/</t>
  </si>
  <si>
    <t>krlj55w</t>
  </si>
  <si>
    <t>02-22-2024 12:22:19</t>
  </si>
  <si>
    <t>Zalxal</t>
  </si>
  <si>
    <t>Yta. Your sister called her partner and invited them into the group picture. You should have done the same. </t>
  </si>
  <si>
    <t>https://www.reddit.com/r/AmItheAsshole/comments/1awm5kq/aita_for_not_inviting_my_girlfriend_to_join_the/krlj55w/</t>
  </si>
  <si>
    <t>krlj85o</t>
  </si>
  <si>
    <t>02-22-2024 12:23:03</t>
  </si>
  <si>
    <t>Redacted_Sith</t>
  </si>
  <si>
    <t>YTA 100% you disqualified her feelings and excluded her where she did not want to Intrude you can’t read minds but you can read the room as soon as you sister invited her SO you should have too</t>
  </si>
  <si>
    <t>https://www.reddit.com/r/AmItheAsshole/comments/1awm5kq/aita_for_not_inviting_my_girlfriend_to_join_the/krlj85o/</t>
  </si>
  <si>
    <t>krljc2o</t>
  </si>
  <si>
    <t>02-22-2024 12:23:59</t>
  </si>
  <si>
    <t>Apprehensive-Bet3897</t>
  </si>
  <si>
    <t>You’re childish and immature. YTA l hope she leaves you, pathetic.</t>
  </si>
  <si>
    <t>https://www.reddit.com/r/AmItheAsshole/comments/1awm5kq/aita_for_not_inviting_my_girlfriend_to_join_the/krljc2o/</t>
  </si>
  <si>
    <t>krljjtx</t>
  </si>
  <si>
    <t>02-22-2024 12:25:52</t>
  </si>
  <si>
    <t>worm-</t>
  </si>
  <si>
    <t>Possibly nta about the picture, but yta about your response to her.
Just say my bad, I didn't think about it. And in the future think to include her.</t>
  </si>
  <si>
    <t>https://www.reddit.com/r/AmItheAsshole/comments/1awm5kq/aita_for_not_inviting_my_girlfriend_to_join_the/krljjtx/</t>
  </si>
  <si>
    <t>krljle9</t>
  </si>
  <si>
    <t>02-22-2024 12:26:15</t>
  </si>
  <si>
    <t>jjzcm</t>
  </si>
  <si>
    <t>YTA two ways. 100%. Your GF deserves to feel included and wanted and in that moment she did not. Not only are YTA for that, but then to get mad at her when she tried to express herself is even worse. We aren’t always going to be perfect in relationships, but being a soft place to land for our partners when they’re hurting is the very least we can do. I hope you take these comments in and also apologize again to your GF but actually mean it.</t>
  </si>
  <si>
    <t>https://www.reddit.com/r/AmItheAsshole/comments/1awm5kq/aita_for_not_inviting_my_girlfriend_to_join_the/krljle9/</t>
  </si>
  <si>
    <t>krljnvt</t>
  </si>
  <si>
    <t>02-22-2024 12:26:51</t>
  </si>
  <si>
    <t>DarknessSwells</t>
  </si>
  <si>
    <t>Golden rule to live by: YOU DON'T GET TO TELL PEOPLE YOU HAVEHURT THAT THEY'RE NOT ALLOWED TO BE HURT. 
Take responsibility for your actions. You hurt her, (wo)man up, apologize, do better.</t>
  </si>
  <si>
    <t>https://www.reddit.com/r/AmItheAsshole/comments/1awm5kq/aita_for_not_inviting_my_girlfriend_to_join_the/krljnvt/</t>
  </si>
  <si>
    <t>krljo8c</t>
  </si>
  <si>
    <t>02-22-2024 12:26:56</t>
  </si>
  <si>
    <t>wuvla</t>
  </si>
  <si>
    <t>yes YTA, and clearly pig headed too!</t>
  </si>
  <si>
    <t>https://www.reddit.com/r/AmItheAsshole/comments/1awm5kq/aita_for_not_inviting_my_girlfriend_to_join_the/krljo8c/</t>
  </si>
  <si>
    <t>krljrdd</t>
  </si>
  <si>
    <t>02-22-2024 12:27:41</t>
  </si>
  <si>
    <t>Sea-Pain-3284</t>
  </si>
  <si>
    <t>She didn't expect you to read her mind. It sounds like she was just telling you how it felt so that you could be more considerate in the future. She even seemed to agree that you didn't mean any harm, she was just trying to communicate with you. 
YTA. and you're way too defensive. Sometimes you'll hurt people's feelings without meaning to. Be a big boy and learn to say, "I understand why you felt that way. I didn't mean to hurt you, and I'll keep it in mind for the future".</t>
  </si>
  <si>
    <t>https://www.reddit.com/r/AmItheAsshole/comments/1awm5kq/aita_for_not_inviting_my_girlfriend_to_join_the/krljrdd/</t>
  </si>
  <si>
    <t>krlkk3h</t>
  </si>
  <si>
    <t>02-22-2024 12:34:33</t>
  </si>
  <si>
    <t>upperclasshabits</t>
  </si>
  <si>
    <t>YTA
“When a person tells you that you hurt them, you don’t get to decide that you didn’t.”
Instead of jumping to the assumption that she’s villainizing you, you should have taken a breathe, reminded yourself that you and her are on the same team, and had a compassionate conversation with her about what you can both learn from this situation. 
I’m not mad at you, but I am very disappointed.</t>
  </si>
  <si>
    <t>https://www.reddit.com/r/AmItheAsshole/comments/1awm5kq/aita_for_not_inviting_my_girlfriend_to_join_the/krlkk3h/</t>
  </si>
  <si>
    <t>krlktaq</t>
  </si>
  <si>
    <t>02-22-2024 12:36:44</t>
  </si>
  <si>
    <t>RemoteFail4202</t>
  </si>
  <si>
    <t>Your sister invited her boyfriend and you probably were a bit lazy and didn’t want to go after your gf. If you were not rude it could be just an honest mistake. Whenever one person is left out from group activities it’s common knowledge to ask if they wanna join. Maybe you’re not an ah for not inviting your gf to a photo but YTA for neglecting her and throwing a tantrum after she told you about how it made her feel.</t>
  </si>
  <si>
    <t>https://www.reddit.com/r/AmItheAsshole/comments/1awm5kq/aita_for_not_inviting_my_girlfriend_to_join_the/krlktaq/</t>
  </si>
  <si>
    <t>krlkv2w</t>
  </si>
  <si>
    <t>02-22-2024 12:37:09</t>
  </si>
  <si>
    <t>Background-Result488</t>
  </si>
  <si>
    <t>Yes.</t>
  </si>
  <si>
    <t>https://www.reddit.com/r/AmItheAsshole/comments/1awm5kq/aita_for_not_inviting_my_girlfriend_to_join_the/krlkv2w/</t>
  </si>
  <si>
    <t>krll3es</t>
  </si>
  <si>
    <t>02-22-2024 12:39:06</t>
  </si>
  <si>
    <t>SillyGoblin84</t>
  </si>
  <si>
    <t>Welcome to the relationship, I will say NTA because you are still a young couple. The problem is not that you need to learn to read her mind. Instead, you need to put yourself in her shoes, but how on earth we blokes can do that, when most of the time we wouldn't notice stuff like this, let alone being bothered by it. It's a long, frustrating road, good luck, mate.</t>
  </si>
  <si>
    <t>https://www.reddit.com/r/AmItheAsshole/comments/1awm5kq/aita_for_not_inviting_my_girlfriend_to_join_the/krll3es/</t>
  </si>
  <si>
    <t>krll887</t>
  </si>
  <si>
    <t>02-22-2024 12:40:13</t>
  </si>
  <si>
    <t>Ok-Look1776</t>
  </si>
  <si>
    <t>YTA and if you had to ask Reddit to confirm that for you, you’re not even empathetic</t>
  </si>
  <si>
    <t>https://www.reddit.com/r/AmItheAsshole/comments/1awm5kq/aita_for_not_inviting_my_girlfriend_to_join_the/krll887/</t>
  </si>
  <si>
    <t>krlmk4a</t>
  </si>
  <si>
    <t>02-22-2024 12:51:06</t>
  </si>
  <si>
    <t>chappyandmaya</t>
  </si>
  <si>
    <t>YTA.  Just always invite her to stuff and then if she declines that’s fine, but give her the choice you know?</t>
  </si>
  <si>
    <t>https://www.reddit.com/r/AmItheAsshole/comments/1awm5kq/aita_for_not_inviting_my_girlfriend_to_join_the/krlmk4a/</t>
  </si>
  <si>
    <t>krlmu37</t>
  </si>
  <si>
    <t>02-22-2024 12:53:20</t>
  </si>
  <si>
    <t>techtelmechtle</t>
  </si>
  <si>
    <t>so glad this post is majority (if not all) YTA takes, wasn’t sure how this subreddit would respond to this one but feeling good abt humanity today :)
ETA: To be clear, I agree, YTA</t>
  </si>
  <si>
    <t>https://www.reddit.com/r/AmItheAsshole/comments/1awm5kq/aita_for_not_inviting_my_girlfriend_to_join_the/krlmu37/</t>
  </si>
  <si>
    <t>krlng3v</t>
  </si>
  <si>
    <t>02-22-2024 12:58:10</t>
  </si>
  <si>
    <t>RichExample5315</t>
  </si>
  <si>
    <t>YTA - I’ve known my fiancé’s family for over a decade at this point. He and I have been dating ~5 years and are currently engaged, but even before we got engaged I would have never interjected and asked to be a part of a family picture. I’m grateful that my future MIL and fiancé always included me, but I understand where your girlfriend is coming from. 
For me, it was the fact that I felt I wasn’t considered “part of the family” because we weren’t married (and everyone else is), and I have anxiety around that stuff. For your girlfriend, it’s not that she wanted you to “read her mind” but for you to consider her part of the family. And if you’ve actually been together for 3 years, then imo it’s not unreasonable for her to want to be included in the “Family” picture. There’s also a 50/50 chance she’s not comfortable with saying, “Hey, can I be in the picture,” and imo you should want to include her anyway.</t>
  </si>
  <si>
    <t>https://www.reddit.com/r/AmItheAsshole/comments/1awm5kq/aita_for_not_inviting_my_girlfriend_to_join_the/krlng3v/</t>
  </si>
  <si>
    <t>krlnipq</t>
  </si>
  <si>
    <t>02-22-2024 12:58:44</t>
  </si>
  <si>
    <t>Cent1234</t>
  </si>
  <si>
    <t>YTA
&gt; I replied somewhere along the line like Fine, I'll call her whenever I take a photo with my parents.
You're rude, defensive, manipulative, and this is DARVO, trying to cast her as unreasonable for wanting you to show that you consider her important and part of your family.</t>
  </si>
  <si>
    <t>https://www.reddit.com/r/AmItheAsshole/comments/1awm5kq/aita_for_not_inviting_my_girlfriend_to_join_the/krlnipq/</t>
  </si>
  <si>
    <t>krloyfg</t>
  </si>
  <si>
    <t>02-22-2024 13:10:10</t>
  </si>
  <si>
    <t>sheilaxlive</t>
  </si>
  <si>
    <t>NTA. This is so weird. She wasn't excluded and has many other pictures with the group. She is being so dramatic and for what?</t>
  </si>
  <si>
    <t>https://www.reddit.com/r/AmItheAsshole/comments/1awm5kq/aita_for_not_inviting_my_girlfriend_to_join_the/krloyfg/</t>
  </si>
  <si>
    <t>krlpcqr</t>
  </si>
  <si>
    <t>02-22-2024 13:13:13</t>
  </si>
  <si>
    <t>Equal_Dragonfruit280</t>
  </si>
  <si>
    <t>Yes you did wrong by not inviting her, but that could be classed as an accident, unaware, didn’t think etc 
But to act like that after your girlfriend told you something hurt her is what made you the real arsehole, in a relationship you will from time to time hurt your partner when you didn’t mean to, it is what you do afterwards that shows your love, care and respect for them, by listening and resolving and caring about their feelings 
Acting the way you did will mean she will not want to tell you in future if anything worries her, and your relationship will go down the pan
Lastly - She obviously wanted reassurance about the status of your relationship and being included in the family, not only did you not give it with two opportunities but you also did the opposite, if I was her friend I would be telling her you just gave massive red flags for being emotionally unaware / unable to communicate and telling her she could get a better man 
I’d say - You need to do better if you want to keep her</t>
  </si>
  <si>
    <t>https://www.reddit.com/r/AmItheAsshole/comments/1awm5kq/aita_for_not_inviting_my_girlfriend_to_join_the/krlpcqr/</t>
  </si>
  <si>
    <t>krlpzc2</t>
  </si>
  <si>
    <t>02-22-2024 13:17:59</t>
  </si>
  <si>
    <t>Intelligent-Key3576</t>
  </si>
  <si>
    <t>Yta. Are you sure you are old enough to be in a relationship? Being inconsiderate of other people's feelings might suggest you are not.</t>
  </si>
  <si>
    <t>https://www.reddit.com/r/AmItheAsshole/comments/1awm5kq/aita_for_not_inviting_my_girlfriend_to_join_the/krlpzc2/</t>
  </si>
  <si>
    <t>krlq3hr</t>
  </si>
  <si>
    <t>02-22-2024 13:18:51</t>
  </si>
  <si>
    <t>crueladeviledeggs</t>
  </si>
  <si>
    <t>YTA- Bottom line y’all aren’t married so it’s probably just uncomfortable for her to feel in any way she’s infringing on you and your family. It isn’t her place to ask you if she can take a photo with you and *your* family.</t>
  </si>
  <si>
    <t>https://www.reddit.com/r/AmItheAsshole/comments/1awm5kq/aita_for_not_inviting_my_girlfriend_to_join_the/krlq3hr/</t>
  </si>
  <si>
    <t>krlq4gy</t>
  </si>
  <si>
    <t>02-22-2024 13:19:03</t>
  </si>
  <si>
    <t>SuperLavishness7520</t>
  </si>
  <si>
    <t>YTA - your gf is trying to have an adult conversation with you. She's telling you that when your family announced that you all were going to take a family photo, and only your sister's bf was called to join, she felt like it became an "invite-only" picture and that you all - the whole group of you took this picture knowing she's not with you guys made her feel left out.
Don't get mad when she expresses how she feels because otherwise she'll bottle that mess up inside and eventually explode over some minor, trivial issue because she's had enough.</t>
  </si>
  <si>
    <t>https://www.reddit.com/r/AmItheAsshole/comments/1awm5kq/aita_for_not_inviting_my_girlfriend_to_join_the/krlq4gy/</t>
  </si>
  <si>
    <t>krlqb9p</t>
  </si>
  <si>
    <t>02-22-2024 13:20:26</t>
  </si>
  <si>
    <t>foxystevie08</t>
  </si>
  <si>
    <t>When someone tells you that you hurt their feelings, you don’t get to decide that you didn’t. Whether you agree or not, she’s hurting. For that reason alone, YTA. The photo is irrelevant at this point</t>
  </si>
  <si>
    <t>https://www.reddit.com/r/AmItheAsshole/comments/1awm5kq/aita_for_not_inviting_my_girlfriend_to_join_the/krlqb9p/</t>
  </si>
  <si>
    <t>krlqifz</t>
  </si>
  <si>
    <t>02-22-2024 13:21:54</t>
  </si>
  <si>
    <t>krysinello</t>
  </si>
  <si>
    <t>YTA, this is pretty obvious and the mind reader retort is just snarky given how obvious such a situation would be. Considering everything else that just leaves her feeling g left out and excluded. Damn I'm not the most emotionally intelligent person but this and not being able to reflect and see an issue with it is just takes it.</t>
  </si>
  <si>
    <t>https://www.reddit.com/r/AmItheAsshole/comments/1awm5kq/aita_for_not_inviting_my_girlfriend_to_join_the/krlqifz/</t>
  </si>
  <si>
    <t>krlqxrr</t>
  </si>
  <si>
    <t>02-22-2024 13:25:02</t>
  </si>
  <si>
    <t>M312345</t>
  </si>
  <si>
    <t>YTA, by not inviting her to the photo you made her feel like she was an outsider and not part of the larger extended family. If I was in that situation I wouldn't have inserted myself into a "family" photo without being asked to join in also. This whole situation just makes you sound really thoughtless. Also, just because your sister invited her boyfriend over doesn't mean your parents WANTED him in the family photo, maybe they were just being polite and gritting their teeth thinking, "Ok I said I wanted a family photo, not with the boyfriend/girlfriends guys but whatever" Because if they wanted to include the SOs don't you think they would have called for your gf since bf was going to be in it?</t>
  </si>
  <si>
    <t>https://www.reddit.com/r/AmItheAsshole/comments/1awm5kq/aita_for_not_inviting_my_girlfriend_to_join_the/krlqxrr/</t>
  </si>
  <si>
    <t>krlr4zn</t>
  </si>
  <si>
    <t>02-22-2024 13:26:31</t>
  </si>
  <si>
    <t>PublicSpread4062</t>
  </si>
  <si>
    <t>YTA you need to learn some manners</t>
  </si>
  <si>
    <t>https://www.reddit.com/r/AmItheAsshole/comments/1awm5kq/aita_for_not_inviting_my_girlfriend_to_join_the/krlr4zn/</t>
  </si>
  <si>
    <t>krlreuq</t>
  </si>
  <si>
    <t>02-22-2024 13:28:31</t>
  </si>
  <si>
    <t>NiceStuffMate</t>
  </si>
  <si>
    <t>https://www.reddit.com/r/AmItheAsshole/comments/1awm5kq/aita_for_not_inviting_my_girlfriend_to_join_the/krlreuq/</t>
  </si>
  <si>
    <t>krlsba2</t>
  </si>
  <si>
    <t>02-22-2024 13:35:06</t>
  </si>
  <si>
    <t>BrianJBradbury</t>
  </si>
  <si>
    <t>Stoppped reading- she’s right. The question to ask yourself is why didn’t it occur to you to want her in the photo? Something else is going on.</t>
  </si>
  <si>
    <t>https://www.reddit.com/r/AmItheAsshole/comments/1awm5kq/aita_for_not_inviting_my_girlfriend_to_join_the/krlsba2/</t>
  </si>
  <si>
    <t>krlscln</t>
  </si>
  <si>
    <t>02-22-2024 13:35:22</t>
  </si>
  <si>
    <t>weird_black_holes</t>
  </si>
  <si>
    <t>You were taking **family** photos. 
Your sister **specifically asked** her boyfriend to join: he did not join on his own.
You expect your girlfriend to join in **family photos** for which the other partner only joined **when invited**.
YTA. Take family photos, because they're your family, but signal when the family ones are done so your girlfriend, who respected the family part of the session, can join in.</t>
  </si>
  <si>
    <t>https://www.reddit.com/r/AmItheAsshole/comments/1awm5kq/aita_for_not_inviting_my_girlfriend_to_join_the/krlscln/</t>
  </si>
  <si>
    <t>krlsfp5</t>
  </si>
  <si>
    <t>02-22-2024 13:35:58</t>
  </si>
  <si>
    <t>RelationshipGood9652</t>
  </si>
  <si>
    <t>Bro Ur dumb as shit 🤣
Yta all day</t>
  </si>
  <si>
    <t>https://www.reddit.com/r/AmItheAsshole/comments/1awm5kq/aita_for_not_inviting_my_girlfriend_to_join_the/krlsfp5/</t>
  </si>
  <si>
    <t>krlshv6</t>
  </si>
  <si>
    <t>02-22-2024 13:36:24</t>
  </si>
  <si>
    <t>Far_Scarcity9172</t>
  </si>
  <si>
    <t>YTA buddy. You got mad at her… you weren’t able to take the fact that she was upset and turned it around her and invalidated her feelings. You should work on deep breaths when your partner is upset. Work on saying sorry and totally surrendering to it. You will spears have time to talk about your experience, but it’s crucial to validate and hold space for the person you love. That is what love is.</t>
  </si>
  <si>
    <t>https://www.reddit.com/r/AmItheAsshole/comments/1awm5kq/aita_for_not_inviting_my_girlfriend_to_join_the/krlshv6/</t>
  </si>
  <si>
    <t>krlsixf</t>
  </si>
  <si>
    <t>02-22-2024 13:36:36</t>
  </si>
  <si>
    <t>Zara_397</t>
  </si>
  <si>
    <t>YTA. It’s not a case of reading her mind, you didn’t think about her, you don’t need to read someone’s mind to want someone’s presence. In addition, your sister was capable of it so why weren’t you? You have no excuse. You also lacked situational awareness. When your sister called her boyfriend you should have noticed that the situation had changed. Not only were you not excited to have your girlfriend join in, not only were you situationally/socially dense, you were then defensive, rude and argumentative to boot? You also dismissed her emotions and punished her for them with your sharp, rude and irrational comments. Yes, irrational. Loving partners try to hear their partner eventually but you’re still not trying to understand how she feels. Not wanting to understand your partner but instead wanting to punish them for express their feelings is irrational. YTA!!</t>
  </si>
  <si>
    <t>https://www.reddit.com/r/AmItheAsshole/comments/1awm5kq/aita_for_not_inviting_my_girlfriend_to_join_the/krlsixf/</t>
  </si>
  <si>
    <t>krlsl0e</t>
  </si>
  <si>
    <t>02-22-2024 13:37:01</t>
  </si>
  <si>
    <t>ThrowRA_myworldrule</t>
  </si>
  <si>
    <t>YTA she’s at your family event, that would be rude of her to insert herself in. Your sister’s boyfriend never got in the photo until his girlfriend invited him to do so. Just be more thoughtful</t>
  </si>
  <si>
    <t>https://www.reddit.com/r/AmItheAsshole/comments/1awm5kq/aita_for_not_inviting_my_girlfriend_to_join_the/krlsl0e/</t>
  </si>
  <si>
    <t>krlsxrq</t>
  </si>
  <si>
    <t>02-22-2024 13:39:34</t>
  </si>
  <si>
    <t>anonymous053119</t>
  </si>
  <si>
    <t>NTA before she told you she was upset. For all you know she didn’t feel comfortable taking photos with your family and no one wanted to pressure her. No one can read her mind. She sounds quite insecure to me.
YTA after she told you she was upset and you didn’t just say- “okay next time I know, I didn’t mean to exclude you or hurt your feelings”</t>
  </si>
  <si>
    <t>https://www.reddit.com/r/AmItheAsshole/comments/1awm5kq/aita_for_not_inviting_my_girlfriend_to_join_the/krlsxrq/</t>
  </si>
  <si>
    <t>krlt7jj</t>
  </si>
  <si>
    <t>02-22-2024 13:41:30</t>
  </si>
  <si>
    <t>UncomfortableReply</t>
  </si>
  <si>
    <t>I hope she dumps your ass YTA.</t>
  </si>
  <si>
    <t>https://www.reddit.com/r/AmItheAsshole/comments/1awm5kq/aita_for_not_inviting_my_girlfriend_to_join_the/krlt7jj/</t>
  </si>
  <si>
    <t>krlthqu</t>
  </si>
  <si>
    <t>02-22-2024 13:43:31</t>
  </si>
  <si>
    <t>Lost-Ad2126</t>
  </si>
  <si>
    <t>YTA, majorly.
I’m not sure who would ever invite themself into a family photo, the fact that you didn’t even consider inviting her in for it even after your sister invited her boyfriend Is a bit odd.
BUT then she maturely communicated with you why she was upset and why it bothered her, and  you gaslit the hell out of her!
Then to top it all off you made an unnecessary snarky comment, that mocked her feelings she has so maturely communicated.
She deserves 100% better than you.
YTA, majorly.</t>
  </si>
  <si>
    <t>https://www.reddit.com/r/AmItheAsshole/comments/1awm5kq/aita_for_not_inviting_my_girlfriend_to_join_the/krlthqu/</t>
  </si>
  <si>
    <t>krluerl</t>
  </si>
  <si>
    <t>02-22-2024 13:50:05</t>
  </si>
  <si>
    <t>YTA  for telling her that her feelings aren’t a big deal. It IS a big deal or she wouldn’t say anything. You hurt her feelings by forgetting about her. You minimized her feelings. And now you’re exaggerating by saying you’re expected to ReAd hEr MiNd. You sure you’re not an abusive dude? Edit: of course I read the genders wrong and you ARE, in fact, a dude. </t>
  </si>
  <si>
    <t>https://www.reddit.com/r/AmItheAsshole/comments/1awm5kq/aita_for_not_inviting_my_girlfriend_to_join_the/krluerl/</t>
  </si>
  <si>
    <t>krlv2yq</t>
  </si>
  <si>
    <t>02-22-2024 13:54:43</t>
  </si>
  <si>
    <t>Nevano19</t>
  </si>
  <si>
    <t>YTA.  First of all, I think we should stop with the “I can’t read your mind” crap.  It’s called simple consideration.  If your girlfriend is a priority and you are considerate of her, you would have THOUGHT of her in that moment.  You were only thinking of yourself and too lazy to just call out to her.
Second of all, you also need to stop with the defensiveness when she just wants to have a conversation about how she felt.  Not everything is an attack on you, but could be an attempt to make your relationship better.  If you aren’t interested in having a good relationship, but would rather push her away by her feeling like she can’t express herself around you, then keep at it.  Your defensiveness and gaslighting is more of a red flag than you not thinking about her during the family photo.  I know, I was in a relationship like this and am finally freeing myself. I’m so happy now.</t>
  </si>
  <si>
    <t>https://www.reddit.com/r/AmItheAsshole/comments/1awm5kq/aita_for_not_inviting_my_girlfriend_to_join_the/krlv2yq/</t>
  </si>
  <si>
    <t>krlvif1</t>
  </si>
  <si>
    <t>02-22-2024 13:57:42</t>
  </si>
  <si>
    <t>credditibility</t>
  </si>
  <si>
    <t>YTA
Really dude?…</t>
  </si>
  <si>
    <t>https://www.reddit.com/r/AmItheAsshole/comments/1awm5kq/aita_for_not_inviting_my_girlfriend_to_join_the/krlvif1/</t>
  </si>
  <si>
    <t>krlvli3</t>
  </si>
  <si>
    <t>02-22-2024 13:58:18</t>
  </si>
  <si>
    <t>NovaStar92</t>
  </si>
  <si>
    <t>NTA she could have joined but decided mope instead .</t>
  </si>
  <si>
    <t>https://www.reddit.com/r/AmItheAsshole/comments/1awm5kq/aita_for_not_inviting_my_girlfriend_to_join_the/krlvli3/</t>
  </si>
  <si>
    <t>krlvm4i</t>
  </si>
  <si>
    <t>02-22-2024 13:58:25</t>
  </si>
  <si>
    <t>PublicRedditor</t>
  </si>
  <si>
    <t>NTA. Women are weird and want you to read their effing minds instead of doing what they want.</t>
  </si>
  <si>
    <t>https://www.reddit.com/r/AmItheAsshole/comments/1awm5kq/aita_for_not_inviting_my_girlfriend_to_join_the/krlvm4i/</t>
  </si>
  <si>
    <t>krlvyod</t>
  </si>
  <si>
    <t>02-22-2024 14:00:48</t>
  </si>
  <si>
    <t>CriticalAd1856</t>
  </si>
  <si>
    <t>No I don't think it was rude. She should half walked right up , like "here I am " 😂🤣👌🔥💯</t>
  </si>
  <si>
    <t>https://www.reddit.com/r/AmItheAsshole/comments/1awm5kq/aita_for_not_inviting_my_girlfriend_to_join_the/krlvyod/</t>
  </si>
  <si>
    <t>krlwonx</t>
  </si>
  <si>
    <t>02-22-2024 14:05:47</t>
  </si>
  <si>
    <t>beebeequeue62</t>
  </si>
  <si>
    <t>YTA It would be out of line for anyone to assume it's okay to hop into a "family photo." If anything sister's bf being invited should have signaled to you the way to go about the situation. Seeing that happen to another person who is not officially family would certainly make many people feel othered and like an outsider. This would definitely feel like a sign she is indeed not part of the family and possibly never will be. It is important to make partners feel welcome when around family. 
When approached about it, you seemed closed off to her POV and instead just got annoyed. I would think she is downplaying by "agreeing" it is not a big deal because you made her feel that you expected her to dismiss her valid feelings.</t>
  </si>
  <si>
    <t>https://www.reddit.com/r/AmItheAsshole/comments/1awm5kq/aita_for_not_inviting_my_girlfriend_to_join_the/krlwonx/</t>
  </si>
  <si>
    <t>krly7zt</t>
  </si>
  <si>
    <t>02-22-2024 14:16:14</t>
  </si>
  <si>
    <t>Traditional_Fan1109</t>
  </si>
  <si>
    <t>I think the fact that NO one in the family called for her after bringing the other boyfriend in. Speaks volumes. It’s not about the photo, it’s about being excluded &amp; ignored.  
YTA. 
Your family is also AHs.</t>
  </si>
  <si>
    <t>https://www.reddit.com/r/AmItheAsshole/comments/1awm5kq/aita_for_not_inviting_my_girlfriend_to_join_the/krly7zt/</t>
  </si>
  <si>
    <t>krlye1v</t>
  </si>
  <si>
    <t>02-22-2024 14:17:21</t>
  </si>
  <si>
    <t>TheHikariSora</t>
  </si>
  <si>
    <t>YTA, it should’ve already alerted you to ask your girlfriend to come in the photo when your sister called her boyfriend over. I can understand why your girlfriend would be upset, because I’d go as far to say that it’s basic awareness/common courtesy at that point.
Not to mention, you invalidated your girlfriend’s feelings at first by stating it wasn’t a big deal. Don’t you think it could’ve been hard enough for her to bring up something that upset her?
People make mistakes, and good on you for apologizing in the end, but I personally think she’s completely justified.</t>
  </si>
  <si>
    <t>https://www.reddit.com/r/AmItheAsshole/comments/1awm5kq/aita_for_not_inviting_my_girlfriend_to_join_the/krlye1v/</t>
  </si>
  <si>
    <t>krlym9c</t>
  </si>
  <si>
    <t>02-22-2024 14:18:51</t>
  </si>
  <si>
    <t>SadCakexHotNugget</t>
  </si>
  <si>
    <t>YTA
Some people are a bit more reserved and akward, even around their family in law, so it's a big effort to come on a family trip. It would have been nice of you to help your girlfriend feel included. We're all human, we get upset for things others wouldnnt. She expressed her feelings to you in a reasonable manner it seems, and even if it seems silly to you, it's healthy of her to communicate that and it felt important enough to her to mention. You getting mad over this is too much, in my opinion. In the future, she might not feel comfortable discussing things with you again.</t>
  </si>
  <si>
    <t>https://www.reddit.com/r/AmItheAsshole/comments/1awm5kq/aita_for_not_inviting_my_girlfriend_to_join_the/krlym9c/</t>
  </si>
  <si>
    <t>krlys32</t>
  </si>
  <si>
    <t>02-22-2024 14:19:54</t>
  </si>
  <si>
    <t>staple_package</t>
  </si>
  <si>
    <t>YTA and YTA again for getting made that she expressed how she left. 
She didn't ask you to read her mind (way to avoid accountability) she let tou know that YOU not including her in YOUR family photo made her feel a certain way. 
It's your family therefor if is YOUR responsibility to not only include your girlfriend but to set boundaries (if need be) with your family. 
So again. You are the asshole.</t>
  </si>
  <si>
    <t>https://www.reddit.com/r/AmItheAsshole/comments/1awm5kq/aita_for_not_inviting_my_girlfriend_to_join_the/krlys32/</t>
  </si>
  <si>
    <t>krlz1oe</t>
  </si>
  <si>
    <t>kara_kurt</t>
  </si>
  <si>
    <t>https://www.reddit.com/r/AmItheAsshole/comments/1awm5kq/aita_for_not_inviting_my_girlfriend_to_join_the/krlz1oe/</t>
  </si>
  <si>
    <t>krlzg7t</t>
  </si>
  <si>
    <t>02-22-2024 14:24:16</t>
  </si>
  <si>
    <t>ESH
Neither one of you is mature enough to be in a relationship.</t>
  </si>
  <si>
    <t>https://www.reddit.com/r/AmItheAsshole/comments/1awm5kq/aita_for_not_inviting_my_girlfriend_to_join_the/krlzg7t/</t>
  </si>
  <si>
    <t>krlznv7</t>
  </si>
  <si>
    <t>02-22-2024 14:25:38</t>
  </si>
  <si>
    <t>Cultural-Quality-745</t>
  </si>
  <si>
    <t>Is fine she is not in the picture. Why would you want a family photo with an ex gf? This way you don't have to remove her with photoshop later</t>
  </si>
  <si>
    <t>https://www.reddit.com/r/AmItheAsshole/comments/1awm5kq/aita_for_not_inviting_my_girlfriend_to_join_the/krlznv7/</t>
  </si>
  <si>
    <t>krlzo3y</t>
  </si>
  <si>
    <t>02-22-2024 14:25:41</t>
  </si>
  <si>
    <t>Immediate_Year_800</t>
  </si>
  <si>
    <t>YTA. When someone tells you that your action made them feel upset, it's not for you to decide that it didn't. You were so dismissive. She even said that she knows it shouldn't be a big deal, but it still made her feel upset. Acknowledge that and apologize without acting like she's being crazy.
Besides, it was really upsetting what you did.</t>
  </si>
  <si>
    <t>https://www.reddit.com/r/AmItheAsshole/comments/1awm5kq/aita_for_not_inviting_my_girlfriend_to_join_the/krlzo3y/</t>
  </si>
  <si>
    <t>krm0930</t>
  </si>
  <si>
    <t>02-22-2024 14:29:29</t>
  </si>
  <si>
    <t>Electrical_Crow_3037</t>
  </si>
  <si>
    <t>YTA. You've been together 3 years. You allowed her to feel isolated and not included her in your family photos. That's not the kind of thing she will recover from quickly. You planted a seed of hurt and doubt in her heart and it will erode her trust and faith in your relationship. You need to realize the pain is real and you can't go back and fix it, stop justifying ut. You can do better for future and assure her you love her.</t>
  </si>
  <si>
    <t>https://www.reddit.com/r/AmItheAsshole/comments/1awm5kq/aita_for_not_inviting_my_girlfriend_to_join_the/krm0930/</t>
  </si>
  <si>
    <t>krm0cph</t>
  </si>
  <si>
    <t>02-22-2024 14:30:08</t>
  </si>
  <si>
    <t>Mediocre-Skin3137</t>
  </si>
  <si>
    <t>I feel so sorry for her having you as a boyfriend.</t>
  </si>
  <si>
    <t>https://www.reddit.com/r/AmItheAsshole/comments/1awm5kq/aita_for_not_inviting_my_girlfriend_to_join_the/krm0cph/</t>
  </si>
  <si>
    <t>krm0zq2</t>
  </si>
  <si>
    <t>02-22-2024 14:34:16</t>
  </si>
  <si>
    <t>AdAway593</t>
  </si>
  <si>
    <t>YTA - No mind reading was required here just some empathy.  That was the point your girlfriend was making.  You were selfish and didn't consider her needs, apparently not even when she pointed this out to you.</t>
  </si>
  <si>
    <t>https://www.reddit.com/r/AmItheAsshole/comments/1awm5kq/aita_for_not_inviting_my_girlfriend_to_join_the/krm0zq2/</t>
  </si>
  <si>
    <t>krm1lo6</t>
  </si>
  <si>
    <t>02-22-2024 14:38:10</t>
  </si>
  <si>
    <t>isla_inchoate</t>
  </si>
  <si>
    <t>YTA, but gently. Once you realize that someone expressing hurt is not an attack, your life will change significantly. It seems like such a small, simple thing. But it doesn’t come naturally to most of us and that makes sense. You are young and I was the same. When someone tells you their feelings are hurt, they are telling you just that. It’s not an attack and there is no reason to get defensive.</t>
  </si>
  <si>
    <t>https://www.reddit.com/r/AmItheAsshole/comments/1awm5kq/aita_for_not_inviting_my_girlfriend_to_join_the/krm1lo6/</t>
  </si>
  <si>
    <t>krm1wtb</t>
  </si>
  <si>
    <t>02-22-2024 14:40:11</t>
  </si>
  <si>
    <t>its_me_bruh</t>
  </si>
  <si>
    <t>Does your hair slick back?…</t>
  </si>
  <si>
    <t>https://www.reddit.com/r/AmItheAsshole/comments/1awm5kq/aita_for_not_inviting_my_girlfriend_to_join_the/krm1wtb/</t>
  </si>
  <si>
    <t>krm2acn</t>
  </si>
  <si>
    <t>02-22-2024 14:42:35</t>
  </si>
  <si>
    <t>Repulsive-Fix-3054</t>
  </si>
  <si>
    <t>Yta,  she's your guest,  you should have thought about her</t>
  </si>
  <si>
    <t>https://www.reddit.com/r/AmItheAsshole/comments/1awm5kq/aita_for_not_inviting_my_girlfriend_to_join_the/krm2acn/</t>
  </si>
  <si>
    <t>krm3edk</t>
  </si>
  <si>
    <t>02-22-2024 14:49:35</t>
  </si>
  <si>
    <t>skvoegele</t>
  </si>
  <si>
    <t>YTA .
Something similar happened to me with my now husband. I explained my feelings to him, he understood and apologized and made sure I never felt excluded again.
She was coming to you about something that hurt her and you basically said her feeling didn't matter. You should have acknowledged her and apologized.</t>
  </si>
  <si>
    <t>https://www.reddit.com/r/AmItheAsshole/comments/1awm5kq/aita_for_not_inviting_my_girlfriend_to_join_the/krm3edk/</t>
  </si>
  <si>
    <t>krm3wr6</t>
  </si>
  <si>
    <t>02-22-2024 14:52:44</t>
  </si>
  <si>
    <t>Dependent-Big-1541</t>
  </si>
  <si>
    <t>U are indeed an AH</t>
  </si>
  <si>
    <t>https://www.reddit.com/r/AmItheAsshole/comments/1awm5kq/aita_for_not_inviting_my_girlfriend_to_join_the/krm3wr6/</t>
  </si>
  <si>
    <t>krm42br</t>
  </si>
  <si>
    <t>02-22-2024 14:53:40</t>
  </si>
  <si>
    <t>Glittering_Rip_1368</t>
  </si>
  <si>
    <t>YTA- hope she finds a better boyfriend</t>
  </si>
  <si>
    <t>https://www.reddit.com/r/AmItheAsshole/comments/1awm5kq/aita_for_not_inviting_my_girlfriend_to_join_the/krm42br/</t>
  </si>
  <si>
    <t>krm44yt</t>
  </si>
  <si>
    <t>02-22-2024 14:54:07</t>
  </si>
  <si>
    <t>ISeeWeiirdPeople</t>
  </si>
  <si>
    <t>YTA she obviously feels pushed out and trust me that will do no good for your relationship if she doesn’t feel apart of your family. I still don’t feel apart of my partners family two kids in and it still causes arguments between us. If you want a healthy happy relationship you want your partner to feel like they belong, it’s super simple. Her belonging falls on you to make sure she is included so she can develop a bond with your family.</t>
  </si>
  <si>
    <t>https://www.reddit.com/r/AmItheAsshole/comments/1awm5kq/aita_for_not_inviting_my_girlfriend_to_join_the/krm44yt/</t>
  </si>
  <si>
    <t>krm46k7</t>
  </si>
  <si>
    <t>02-22-2024 14:54:24</t>
  </si>
  <si>
    <t>PassionOne7351</t>
  </si>
  <si>
    <t>yup</t>
  </si>
  <si>
    <t>https://www.reddit.com/r/AmItheAsshole/comments/1awm5kq/aita_for_not_inviting_my_girlfriend_to_join_the/krm46k7/</t>
  </si>
  <si>
    <t>krm49mq</t>
  </si>
  <si>
    <t>02-22-2024 14:54:54</t>
  </si>
  <si>
    <t>YTA. You could have been more welcoming. You did not have enough empathy to realize that the situation was ambiguos to your girl friend. Do better than that in the future!</t>
  </si>
  <si>
    <t>https://www.reddit.com/r/AmItheAsshole/comments/1awm5kq/aita_for_not_inviting_my_girlfriend_to_join_the/krm49mq/</t>
  </si>
  <si>
    <t>krm4cqh</t>
  </si>
  <si>
    <t>02-22-2024 14:55:26</t>
  </si>
  <si>
    <t>nrazberry</t>
  </si>
  <si>
    <t>https://www.reddit.com/r/AmItheAsshole/comments/1awm5kq/aita_for_not_inviting_my_girlfriend_to_join_the/krm4cqh/</t>
  </si>
  <si>
    <t>krm4mxy</t>
  </si>
  <si>
    <t>02-22-2024 14:57:10</t>
  </si>
  <si>
    <t>Bdawksrippinfacesoff</t>
  </si>
  <si>
    <t>Everyone is saying YTA without enough context.
- how long have you been together?
- how long has sister and bf been together?
Regardless, it’s out of his control if his sister invites her BF.</t>
  </si>
  <si>
    <t>https://www.reddit.com/r/AmItheAsshole/comments/1awm5kq/aita_for_not_inviting_my_girlfriend_to_join_the/krm4mxy/</t>
  </si>
  <si>
    <t>krm53js</t>
  </si>
  <si>
    <t>02-22-2024 14:59:59</t>
  </si>
  <si>
    <t>YTA in big, bold letters. You got mad at her because you didn't invite her on a family photo and that made her feel upset - and not belonging to the family.
How thick can a man be? You missed a bonding opportunity, you gaslighted her with your argument and you never even mentioned once that she actually is family to you.
Are you even ready for a steady relationship or do you still think she's a f*ckbuddy?
Anyway, congratulations to raising a lot or red flags and showing her she's outside your family and your feelings - otherwise you'd have understood her point in the first place.
If she doesn't break up with you (and everyone would understand that, given the situation), you have to make her feel included - and not just include her in family activities, but make her feel included as well. Good luck with that.</t>
  </si>
  <si>
    <t>https://www.reddit.com/r/AmItheAsshole/comments/1awm5kq/aita_for_not_inviting_my_girlfriend_to_join_the/krm53js/</t>
  </si>
  <si>
    <t>krm56re</t>
  </si>
  <si>
    <t>02-22-2024 15:00:32</t>
  </si>
  <si>
    <t>glueintheworld</t>
  </si>
  <si>
    <t>100% YTA.  TA for not including her and then you double down and become sarcastic.  I hope this isn't how you treat her in general.  If so, she needs a new partner.</t>
  </si>
  <si>
    <t>https://www.reddit.com/r/AmItheAsshole/comments/1awm5kq/aita_for_not_inviting_my_girlfriend_to_join_the/krm56re/</t>
  </si>
  <si>
    <t>krm5l8f</t>
  </si>
  <si>
    <t>02-22-2024 15:03:00</t>
  </si>
  <si>
    <t>abreham0</t>
  </si>
  <si>
    <t>YTA. Your girlfriend expressed her feelings and was shamed for it. Don’t invalidate her perception. She has every right to feel the way she does, whether you believe it’s a “big deal” or not. It mattered enough to her that she felt the need to bring it up. How is she supposed to feel comfortable mentioning bigger concerns, if this is how you react when she’s upset about “smaller” issues?</t>
  </si>
  <si>
    <t>https://www.reddit.com/r/AmItheAsshole/comments/1awm5kq/aita_for_not_inviting_my_girlfriend_to_join_the/krm5l8f/</t>
  </si>
  <si>
    <t>krm5paa</t>
  </si>
  <si>
    <t>CheezeCupcake</t>
  </si>
  <si>
    <t>YTA. Simply because you got mad at her for voicing her hurt feelings. 
The photos WASNT a big deal. But as a girlfriend/boyfriend you don’t invite yourself into family photos….. especially based on how long you’ve been together. It doesn’t matter if you know the family or not. It’s up to the FAMILY to invite the “friends, etc” into the family photo. If it was a being called a group photo that would be different.      Her feelings were valid and you could have smoothed it over by simply saying you didn’t realize she felt that way and you’ll do better the next time.  
Definitely apologize and be sincere and not sarcastic since you seemed sarcastic about it before.  Just say you took some time to think about it and now you realize how insensitive you were being in the car and going forward if you in that situation again you will make sure to make her feel included.</t>
  </si>
  <si>
    <t>https://www.reddit.com/r/AmItheAsshole/comments/1awm5kq/aita_for_not_inviting_my_girlfriend_to_join_the/krm5paa/</t>
  </si>
  <si>
    <t>krm68ta</t>
  </si>
  <si>
    <t>02-22-2024 15:07:00</t>
  </si>
  <si>
    <t>Low_Distance_2565</t>
  </si>
  <si>
    <t>Even if your girlfriend was close enough with your family to be in the photo you can’t assume that she should just know to join, especially after emphasizing that it’s a “family” photo. And especially after seeing your sister call her boyfriend for the picture you still allowed your girlfriend to stay behind. You should have called her to come and take the photo with you guys. So I doubt that shes upset bc she’s not in the photo, she’s upset because you knowingly left her out and didn’t make an effort to ensure she was included. It’s really the principle of the matter not the rude comment itself.</t>
  </si>
  <si>
    <t>https://www.reddit.com/r/AmItheAsshole/comments/1awm5kq/aita_for_not_inviting_my_girlfriend_to_join_the/krm68ta/</t>
  </si>
  <si>
    <t>krm6srd</t>
  </si>
  <si>
    <t>02-22-2024 15:10:22</t>
  </si>
  <si>
    <t>FlygonosK</t>
  </si>
  <si>
    <t>YTA absolutely.
And more over for not trying to understand her point and even get mad at her and tell she was doing a big issue.
When someone of the family says FAMILY PHOTO, you should have the gestute (as your Sister did) to call the none family members but that have ties with them.</t>
  </si>
  <si>
    <t>https://www.reddit.com/r/AmItheAsshole/comments/1awm5kq/aita_for_not_inviting_my_girlfriend_to_join_the/krm6srd/</t>
  </si>
  <si>
    <t>krm7d8b</t>
  </si>
  <si>
    <t>02-22-2024 15:13:46</t>
  </si>
  <si>
    <t>Kevin_Eats_Sushi</t>
  </si>
  <si>
    <t>YTA
First of all, you're acting like she IS part of the family, but clearly didn't think so when doing a family photo and everyone but her was present, with your sister even hang signaling her bf to come over, that SINGLE fact should have told you, CLEAR AS DAY, to do the say, chances are high that the bf thought exactly like your gf, that it was a family photo.</t>
  </si>
  <si>
    <t>https://www.reddit.com/r/AmItheAsshole/comments/1awm5kq/aita_for_not_inviting_my_girlfriend_to_join_the/krm7d8b/</t>
  </si>
  <si>
    <t>krm81lm</t>
  </si>
  <si>
    <t>02-22-2024 15:17:49</t>
  </si>
  <si>
    <t>bad_fairy</t>
  </si>
  <si>
    <t xml:space="preserve">
J</t>
  </si>
  <si>
    <t>https://www.reddit.com/r/AmItheAsshole/comments/1awm5kq/aita_for_not_inviting_my_girlfriend_to_join_the/krm81lm/</t>
  </si>
  <si>
    <t>krm83w8</t>
  </si>
  <si>
    <t>02-22-2024 15:18:12</t>
  </si>
  <si>
    <t>LtDanpool</t>
  </si>
  <si>
    <t>I can completely understand not asking for someone to come out for the photo.  Either because it just didn't cross your mind, you didn't want her to feel awkward if she didn't want to, assuming if she wanted in them she would ask, you didnt want to interupt them because you may not have known what they were doing and many other reasons can cause misunderstandings like this to happen.  As humans, we aren't perfect, and we often do things unintentionally that hurt other people.
However, the way that we communicate to others when we do hurt them can say a lot about us as a person.  With the context given I wouldn't say 100% YTA but I would lean heavily toward it.  If the way she came to you about the situation felt like an attack I could understand saying it's not that big of a deal.  As in its not a big enough deal for you to yell and scream at me for an honest mistake.   But "it's not that big of a deal" as in you shouldn't feel hurt isn't okay. 
We can choose our actions and our words, but we cannot choose how people receive them.  It sounds like, as a couple, you would benefit from working on your communication skills.  You may be able to accomplish this through talking to each other and discussing words and actions that could help each of you communicate better, or you may benefit more from a couple sessions of couples counseling.  Couples counseling isn't just for failing marriages and can really help establish and grow healthy relationships. 
The best advice I can give you is instead of asking reddit AITAH is to talk to your partner and figure out how to do better next time.  Whether YTA or NTA there was obviously a breakdown in communication and at the very least a disregard of how your actions made someone feel.  Tell your partner that was not your intentions and apologize for making them feel that way.  Whether your intentions were to be hurtful or not, you still hurt her.  Don't come to reddit to either justify your actions or figure out if you were in the right or wrong.  DO Go to your partner and talk about how to avoid the situation in the future.  DO Learn WHY what you did upset them.  DO Try to explain that you didn't mean to hurt them.  DON'T tell them how they should or shouldn't feel.
This isn't an attack or me saying anyone is right or wrong.  This is one guy that doesn't have all the answers trying to help someone else with what little bit of life's lessons they have learned and also someone that still tries to work on communication as well.  I hope you're able to see this and I hope that in somehow some way it helps your relationship.  I hope you are both able to be happy together and move past this and grow from it together!</t>
  </si>
  <si>
    <t>https://www.reddit.com/r/AmItheAsshole/comments/1awm5kq/aita_for_not_inviting_my_girlfriend_to_join_the/krm83w8/</t>
  </si>
  <si>
    <t>krm86mv</t>
  </si>
  <si>
    <t>02-22-2024 15:18:39</t>
  </si>
  <si>
    <t>YTA!!! It's about inclusion and making her feel part of your family. You've just given the signal that you see no long-term prospects in her. I'm an insult. You need to grovel and beg forgiveness.</t>
  </si>
  <si>
    <t>https://www.reddit.com/r/AmItheAsshole/comments/1awm5kq/aita_for_not_inviting_my_girlfriend_to_join_the/krm86mv/</t>
  </si>
  <si>
    <t>krm8ims</t>
  </si>
  <si>
    <t>02-22-2024 15:20:34</t>
  </si>
  <si>
    <t>Itsbathorybish</t>
  </si>
  <si>
    <t>You're the asshole dude. Getting mad at her for bringing it up also makes you a real winner 🙄
If my man acted this way, he'd be single.</t>
  </si>
  <si>
    <t>https://www.reddit.com/r/AmItheAsshole/comments/1awm5kq/aita_for_not_inviting_my_girlfriend_to_join_the/krm8ims/</t>
  </si>
  <si>
    <t>krm8olc</t>
  </si>
  <si>
    <t>02-22-2024 15:21:30</t>
  </si>
  <si>
    <t>Stunning-Hunter-5107</t>
  </si>
  <si>
    <t>Yes YTA. You should have invited her. No one joins the family in photo by themselves. When she is with your family, it is your responsibility to make her feel included.</t>
  </si>
  <si>
    <t>https://www.reddit.com/r/AmItheAsshole/comments/1awm5kq/aita_for_not_inviting_my_girlfriend_to_join_the/krm8olc/</t>
  </si>
  <si>
    <t>krm8uhr</t>
  </si>
  <si>
    <t>Tlou3please</t>
  </si>
  <si>
    <t>YTA. Go buy her some flowers and apologise.</t>
  </si>
  <si>
    <t>https://www.reddit.com/r/AmItheAsshole/comments/1awm5kq/aita_for_not_inviting_my_girlfriend_to_join_the/krm8uhr/</t>
  </si>
  <si>
    <t>krm8wp0</t>
  </si>
  <si>
    <t>02-22-2024 15:22:48</t>
  </si>
  <si>
    <t>GoetheundLotte</t>
  </si>
  <si>
    <t>Huge YTA and if I were your girlfriend I would run away very fast.</t>
  </si>
  <si>
    <t>https://www.reddit.com/r/AmItheAsshole/comments/1awm5kq/aita_for_not_inviting_my_girlfriend_to_join_the/krm8wp0/</t>
  </si>
  <si>
    <t>krm959r</t>
  </si>
  <si>
    <t>02-22-2024 15:24:11</t>
  </si>
  <si>
    <t>Familiar_Pie8610</t>
  </si>
  <si>
    <t>If y’all have been together for years, why does she still not feel like she’s a part of the family enough to get in a family photo? When your sister told her boyfriend to come take a pic she should have said well hell I’m getting in there too. Yeah she has a right to be upset for feeling left out but if you still don’t feel like you’re a part of your man’s family then you don’t need to be there.</t>
  </si>
  <si>
    <t>https://www.reddit.com/r/AmItheAsshole/comments/1awm5kq/aita_for_not_inviting_my_girlfriend_to_join_the/krm959r/</t>
  </si>
  <si>
    <t>krm97jc</t>
  </si>
  <si>
    <t>02-22-2024 15:24:34</t>
  </si>
  <si>
    <t>sweets9876</t>
  </si>
  <si>
    <t>I'm going to say light NTA. If it isn't serious like long term, marriage then NTA. If it is, then YTA
Thing is... men don't think like that. My husband is OBLIVIOUS to these things, and I've had to accept that since before marriage.
Talk to her and be more mindful in the future.</t>
  </si>
  <si>
    <t>https://www.reddit.com/r/AmItheAsshole/comments/1awm5kq/aita_for_not_inviting_my_girlfriend_to_join_the/krm97jc/</t>
  </si>
  <si>
    <t>krm9imy</t>
  </si>
  <si>
    <t>02-22-2024 15:26:23</t>
  </si>
  <si>
    <t>VVS313</t>
  </si>
  <si>
    <t>Sounds like she’s sensitive.  Also sounds like she’s the type of person that likes to be invited vs barging in.  You should have said “hey come join us” but at the same time you probably didn’t think nothing if it.</t>
  </si>
  <si>
    <t>https://www.reddit.com/r/AmItheAsshole/comments/1awm5kq/aita_for_not_inviting_my_girlfriend_to_join_the/krm9imy/</t>
  </si>
  <si>
    <t>krm9nvo</t>
  </si>
  <si>
    <t>Positive_Shelter_162</t>
  </si>
  <si>
    <t>Definitely YTA. 
Not necessarily for forgetting to invite her but for gaslighting her into thinking her feelings aren’t valid and that she’s causing a scene. She just told you that she was sad. All you needed to do was man up and admit that you made a mistake or well hurt her feelings. A simple: “I’m sorry honey. I didn’t realise that this meant so much to you. I didn’t want to make you feel like this. Next time I’ll do better.”
You could even ask her and say: “Why didn’t you say anything? Ah, I see you didn’t want to invite yourself. Well you see you don’t have to wait for an invitation you’re always more than welcome to join. After all you ARE family.”
Instead of being petty you should always try to understand and talk it out.</t>
  </si>
  <si>
    <t>https://www.reddit.com/r/AmItheAsshole/comments/1awm5kq/aita_for_not_inviting_my_girlfriend_to_join_the/krm9nvo/</t>
  </si>
  <si>
    <t>krm9t5u</t>
  </si>
  <si>
    <t>02-22-2024 15:28:06</t>
  </si>
  <si>
    <t>Actual_University_88</t>
  </si>
  <si>
    <t>Yep YTA. You dismissed her feelings and made her feel excluded. Btw give ME her number I’ll treat her better and make her orgasm better that you ever could !</t>
  </si>
  <si>
    <t>https://www.reddit.com/r/AmItheAsshole/comments/1awm5kq/aita_for_not_inviting_my_girlfriend_to_join_the/krm9t5u/</t>
  </si>
  <si>
    <t>krma247</t>
  </si>
  <si>
    <t>Loudsituation10</t>
  </si>
  <si>
    <t>YTA. she’s right, you should have asked her to join especially after your sister asked her boyfriend. And getting angry at her because she said something upset her ? You are awful</t>
  </si>
  <si>
    <t>https://www.reddit.com/r/AmItheAsshole/comments/1awm5kq/aita_for_not_inviting_my_girlfriend_to_join_the/krma247/</t>
  </si>
  <si>
    <t>krins0m</t>
  </si>
  <si>
    <t>02-21-2024 22:14:23</t>
  </si>
  <si>
    <t>LeCarrr</t>
  </si>
  <si>
    <t>Yes it’s definitely not on her to invite herself to the family photo!! But also how rude of literally everyone else in the family not to think of her either!</t>
  </si>
  <si>
    <t>https://www.reddit.com/r/AmItheAsshole/comments/1awm5kq/aita_for_not_inviting_my_girlfriend_to_join_the/krins0m/</t>
  </si>
  <si>
    <t>krisesg</t>
  </si>
  <si>
    <t>02-21-2024 22:40:39</t>
  </si>
  <si>
    <t>justmeraw</t>
  </si>
  <si>
    <t>His response was also to get mad at her.
OP, when you hurt someone, especially someone you care about, you apologize and try to make it better. You don't get pissed at them.</t>
  </si>
  <si>
    <t>https://www.reddit.com/r/AmItheAsshole/comments/1awm5kq/aita_for_not_inviting_my_girlfriend_to_join_the/krisesg/</t>
  </si>
  <si>
    <t>krj6pq7</t>
  </si>
  <si>
    <t>02-22-2024 00:07:57</t>
  </si>
  <si>
    <t>Senior_Power9314</t>
  </si>
  <si>
    <t>Exactly why the rude response?  When miscommunications like this come up the best response is to just say you assumed she’d know she was included, but acknowledge her feelings and do better next time. Also no other family thought to include her?  Just mean. </t>
  </si>
  <si>
    <t>https://www.reddit.com/r/AmItheAsshole/comments/1awm5kq/aita_for_not_inviting_my_girlfriend_to_join_the/krj6pq7/</t>
  </si>
  <si>
    <t>krl0309</t>
  </si>
  <si>
    <t>02-22-2024 08:49:00</t>
  </si>
  <si>
    <t>smallbananapanda-999</t>
  </si>
  <si>
    <t>“She wanted you to think of her.” :( exactly.</t>
  </si>
  <si>
    <t>https://www.reddit.com/r/AmItheAsshole/comments/1awm5kq/aita_for_not_inviting_my_girlfriend_to_join_the/krl0309/</t>
  </si>
  <si>
    <t>krkcj6f</t>
  </si>
  <si>
    <t>02-22-2024 04:47:21</t>
  </si>
  <si>
    <t>GoldFinch365</t>
  </si>
  <si>
    <t>Yes, 100% - the worst part was getting angry and dismissing her feelings when she said she was hurt.
Tbh, if this is a common pattern in your communication it can be really toxic and harm your relationship. I wouldn't personally want to stay dating someone who dismisses my feelings when I express them and then gets angry - super toxic and unhealthy. Lots of red flags here in the communication. 
OP I hope that you are able to work on your communication further and that you are able to create a healthier relationship in the future. You cannot change the past, but now that you know where you went wrong, it's your responsibility to put in effort to do better moving forward.</t>
  </si>
  <si>
    <t>https://www.reddit.com/r/AmItheAsshole/comments/1awm5kq/aita_for_not_inviting_my_girlfriend_to_join_the/krkcj6f/</t>
  </si>
  <si>
    <t>krjxx6n</t>
  </si>
  <si>
    <t>02-22-2024 03:01:11</t>
  </si>
  <si>
    <t>Dewdlebawb</t>
  </si>
  <si>
    <t>This is the comment</t>
  </si>
  <si>
    <t>https://www.reddit.com/r/AmItheAsshole/comments/1awm5kq/aita_for_not_inviting_my_girlfriend_to_join_the/krjxx6n/</t>
  </si>
  <si>
    <t>krjocoe</t>
  </si>
  <si>
    <t>02-22-2024 01:58:29</t>
  </si>
  <si>
    <t>aemondstareye</t>
  </si>
  <si>
    <t>This really should be the top comment—IMO the most annoying thing about this post isn't the dismissal of her feelings, but the suggestion that in ANY world it is appropriate to jump into someone else's family photo without being asked. OF COURSE she wasn't going to just invite herself in—it's absolutely maddening that he suggests she should've "known" to do something that is actually quite forward/rude. That he's standing ten toes down on such a stupid counterargument is absolutely wild to me.</t>
  </si>
  <si>
    <t>https://www.reddit.com/r/AmItheAsshole/comments/1awm5kq/aita_for_not_inviting_my_girlfriend_to_join_the/krjocoe/</t>
  </si>
  <si>
    <t>krkre0v</t>
  </si>
  <si>
    <t>02-22-2024 07:07:27</t>
  </si>
  <si>
    <t>Worried-Mission-4143</t>
  </si>
  <si>
    <t>Also what if said bestie was going through sine issues you know?</t>
  </si>
  <si>
    <t>https://www.reddit.com/r/AmItheAsshole/comments/1awm5kq/aita_for_not_inviting_my_girlfriend_to_join_the/krkre0v/</t>
  </si>
  <si>
    <t>krih51o</t>
  </si>
  <si>
    <t>02-21-2024 21:38:28</t>
  </si>
  <si>
    <t>He isn't sorry. He doesn't think he did anything wrong. Why should he be responsible for making sure his guest was included?
He really doesn't get it.</t>
  </si>
  <si>
    <t>https://www.reddit.com/r/AmItheAsshole/comments/1awm5kq/aita_for_not_inviting_my_girlfriend_to_join_the/krih51o/</t>
  </si>
  <si>
    <t>krizfmp</t>
  </si>
  <si>
    <t>02-21-2024 23:22:29</t>
  </si>
  <si>
    <t>griffinwalsh</t>
  </si>
  <si>
    <t>Or even if you dont feel sorry just something like "oh I didn't realize how it would make you feel I figured you would just join in if you wanted to. I'll try to invite you in next time. Love you"
Basicly anything where you don't get angry at her for feeling hurt.</t>
  </si>
  <si>
    <t>https://www.reddit.com/r/AmItheAsshole/comments/1awm5kq/aita_for_not_inviting_my_girlfriend_to_join_the/krizfmp/</t>
  </si>
  <si>
    <t>krit11s</t>
  </si>
  <si>
    <t>02-21-2024 22:44:12</t>
  </si>
  <si>
    <t>My husband is terrible about that. He would always get defensive like this guy, so I spelled it out for him and explained that I wasn't looking for a defense I was just looking for acknowledgment. Whether on purpose or not you still hurt my feelings so just own that and apologize if you mean it. He's much better about it now lol</t>
  </si>
  <si>
    <t>https://www.reddit.com/r/AmItheAsshole/comments/1awm5kq/aita_for_not_inviting_my_girlfriend_to_join_the/krit11s/</t>
  </si>
  <si>
    <t>kriniis</t>
  </si>
  <si>
    <t>02-21-2024 22:12:53</t>
  </si>
  <si>
    <t>This was the correct response.</t>
  </si>
  <si>
    <t>https://www.reddit.com/r/AmItheAsshole/comments/1awm5kq/aita_for_not_inviting_my_girlfriend_to_join_the/kriniis/</t>
  </si>
  <si>
    <t>kriuths</t>
  </si>
  <si>
    <t>02-21-2024 22:54:33</t>
  </si>
  <si>
    <t>SunShineShady</t>
  </si>
  <si>
    <t>I guess AH’s like OP can’t figure this out.</t>
  </si>
  <si>
    <t>https://www.reddit.com/r/AmItheAsshole/comments/1awm5kq/aita_for_not_inviting_my_girlfriend_to_join_the/kriuths/</t>
  </si>
  <si>
    <t>krjgyq3</t>
  </si>
  <si>
    <t>02-22-2024 01:12:03</t>
  </si>
  <si>
    <t>estedavis</t>
  </si>
  <si>
    <t>It’s wild how much drama people will cause for themselves just to avoid apologizing for something</t>
  </si>
  <si>
    <t>https://www.reddit.com/r/AmItheAsshole/comments/1awm5kq/aita_for_not_inviting_my_girlfriend_to_join_the/krjgyq3/</t>
  </si>
  <si>
    <t>krkri2y</t>
  </si>
  <si>
    <t>02-22-2024 07:08:42</t>
  </si>
  <si>
    <t>JustWantToBeQuiet</t>
  </si>
  <si>
    <t>Because he thinks he can never be wrong. For such people, hurting someone else's feelings is the other person's problem, not their own.</t>
  </si>
  <si>
    <t>https://www.reddit.com/r/AmItheAsshole/comments/1awm5kq/aita_for_not_inviting_my_girlfriend_to_join_the/krkri2y/</t>
  </si>
  <si>
    <t>kritmn3</t>
  </si>
  <si>
    <t>02-21-2024 22:47:41</t>
  </si>
  <si>
    <t>PandaEnthusiast89</t>
  </si>
  <si>
    <t>This! It is widely regarded as a social faux pas to just assume you'll be included in your partner's family photos, which is almost certainly why she didn't just join in. Especially if the sister and her boyfriend have been together longer, his inclusion was not an automatic invitation for her to jump in. OP is TA but I don't believe he was malicious, perhaps he just isn't familiar with this dynamic/hasn't encountered any families who are weird about this. </t>
  </si>
  <si>
    <t>https://www.reddit.com/r/AmItheAsshole/comments/1awm5kq/aita_for_not_inviting_my_girlfriend_to_join_the/kritmn3/</t>
  </si>
  <si>
    <t>krjbzet</t>
  </si>
  <si>
    <t>02-22-2024 00:41:01</t>
  </si>
  <si>
    <t>Defiant_McPiper</t>
  </si>
  <si>
    <t>It wasn't that he was thoughtless that made him the AH (bc we've all done that), it's his response to his GF and being unnecessarily rude that makes him a major AH. There was no need for this to be a major argument but boy did OP manage to make it into one.</t>
  </si>
  <si>
    <t>https://www.reddit.com/r/AmItheAsshole/comments/1awm5kq/aita_for_not_inviting_my_girlfriend_to_join_the/krjbzet/</t>
  </si>
  <si>
    <t>krj2hiw</t>
  </si>
  <si>
    <t>02-21-2024 23:41:26</t>
  </si>
  <si>
    <t>lulushibooyah</t>
  </si>
  <si>
    <t>We call this a ✨bid for connection✨ and it’s probably a trauma response, and literally the worst thing to do is dismiss it as an overreaction. Biggest contribution to relationship breakdown.</t>
  </si>
  <si>
    <t>https://www.reddit.com/r/AmItheAsshole/comments/1awm5kq/aita_for_not_inviting_my_girlfriend_to_join_the/krj2hiw/</t>
  </si>
  <si>
    <t>krj7i9m</t>
  </si>
  <si>
    <t>02-22-2024 00:12:59</t>
  </si>
  <si>
    <t>I find most straight men don’t actual LIKE women .  It’s scary</t>
  </si>
  <si>
    <t>https://www.reddit.com/r/AmItheAsshole/comments/1awm5kq/aita_for_not_inviting_my_girlfriend_to_join_the/krj7i9m/</t>
  </si>
  <si>
    <t>kri95wp</t>
  </si>
  <si>
    <t>02-21-2024 20:56:00</t>
  </si>
  <si>
    <t>Agree!  Communicate better and read the room. If all else fails, follow your sisters example.</t>
  </si>
  <si>
    <t>https://www.reddit.com/r/AmItheAsshole/comments/1awm5kq/aita_for_not_inviting_my_girlfriend_to_join_the/kri95wp/</t>
  </si>
  <si>
    <t>krjopvo</t>
  </si>
  <si>
    <t>02-22-2024 02:00:52</t>
  </si>
  <si>
    <t>Yup.. he pretty much messed up at every point in this story and is still asking if he’s the asshole…yikes</t>
  </si>
  <si>
    <t>https://www.reddit.com/r/AmItheAsshole/comments/1awm5kq/aita_for_not_inviting_my_girlfriend_to_join_the/krjopvo/</t>
  </si>
  <si>
    <t>krifwfx</t>
  </si>
  <si>
    <t>02-21-2024 21:31:50</t>
  </si>
  <si>
    <t>So easily dismissing feelings is a fantastic way to put an end to a relationship. I agree with you completely.</t>
  </si>
  <si>
    <t>https://www.reddit.com/r/AmItheAsshole/comments/1awm5kq/aita_for_not_inviting_my_girlfriend_to_join_the/krifwfx/</t>
  </si>
  <si>
    <t>kriyh84</t>
  </si>
  <si>
    <t>02-21-2024 23:16:38</t>
  </si>
  <si>
    <t>White_RavenZ</t>
  </si>
  <si>
    <t>And his anger over it is because she said the quiet part out loud. He DOESN’T see her as an addition to the family.
He did not feel her absence, as though someone were missing from the literal picture, and call for her to join. Not even when his sister administered the biggest clue-by-four, calling to her own SO.
OOP, YTA. Break up with your gf already. You don’t see her as family, and now she knows it too.</t>
  </si>
  <si>
    <t>https://www.reddit.com/r/AmItheAsshole/comments/1awm5kq/aita_for_not_inviting_my_girlfriend_to_join_the/kriyh84/</t>
  </si>
  <si>
    <t>krjakcn</t>
  </si>
  <si>
    <t>02-22-2024 00:32:10</t>
  </si>
  <si>
    <t>Picklesadog</t>
  </si>
  <si>
    <t>They are young and there is no context to how long they have been dating, so it isn't necessarily wrong if he doesn't see her as family and doesn't want her in the family photo.
However, how hard would it be to take one without her, and then one with her? That way, regardless of how the relationship goes, you have a suitable picture of a family trip. It's insurance.
OP is mostly an asshole for his response. </t>
  </si>
  <si>
    <t>https://www.reddit.com/r/AmItheAsshole/comments/1awm5kq/aita_for_not_inviting_my_girlfriend_to_join_the/krjakcn/</t>
  </si>
  <si>
    <t>krifdiu</t>
  </si>
  <si>
    <t>Mountain-Click-8431</t>
  </si>
  <si>
    <t>Let's also bring up that this isn't even about the photo - it's about feeling included as part of the family.</t>
  </si>
  <si>
    <t>https://www.reddit.com/r/AmItheAsshole/comments/1awm5kq/aita_for_not_inviting_my_girlfriend_to_join_the/krifdiu/</t>
  </si>
  <si>
    <t>krirolt</t>
  </si>
  <si>
    <t>02-21-2024 22:36:27</t>
  </si>
  <si>
    <t>Efficient_Shine4585</t>
  </si>
  <si>
    <t>This exactly. You’re accusing HER of wanting you to be a mind reader, when you quite literally wanted her to read YOUR mind and determine on her own that it was okay for her to join the picture.
This was as simple as “I’m so sorry. I never meant to make you feel that way. I guess in my mind if you wanted to be part of the picture you would have joined in when sister’s bf did, but now that you point it out I can see why you didn’t and why me not inviting you made you feel excluded. Next time I’ll make sure to call you over too, because we definitely do consider you family. I love you and I’m sorry for hurting your feelings.”
There. It’s sincere, it tells her why you didn’t invite her and how it had nothing to do with purposely excluding her but also acknowledges that you understand why she feels the way she feels, and outlines how (and why!) you’ll make an effort to do better next time. Perfect apology. Problem is, you have to mean it which it kinda doesn’t sound like you do.</t>
  </si>
  <si>
    <t>https://www.reddit.com/r/AmItheAsshole/comments/1awm5kq/aita_for_not_inviting_my_girlfriend_to_join_the/krirolt/</t>
  </si>
  <si>
    <t>krik2zu</t>
  </si>
  <si>
    <t>02-21-2024 21:54:19</t>
  </si>
  <si>
    <t>Reyvakitten</t>
  </si>
  <si>
    <t>This. Did it ever occur to OP that "inviting" yourself as an outsider to a family photo is actually considered rude? That was why she was waiting for the invite that never came. It made her feel awkward, excluded, and out of place. I would have been upset, too. YTA OP.</t>
  </si>
  <si>
    <t>https://www.reddit.com/r/AmItheAsshole/comments/1awm5kq/aita_for_not_inviting_my_girlfriend_to_join_the/krik2zu/</t>
  </si>
  <si>
    <t>kriqu4q</t>
  </si>
  <si>
    <t>02-21-2024 22:31:36</t>
  </si>
  <si>
    <t>Hello_JustSayin</t>
  </si>
  <si>
    <t>I agree. It was OP's family - I can see the gf feeling awkward to join when not asked.  OP dropped the ball there. Then, he made it worse by discounting her feelings. Even though he apologized, it seems as though he is still doing that. 
OP, I bet all your gf needed to hear was, "I figured you would join if you wanted to, and I didn't even think about how awkward it may have felt if you weren't asked. I see where you are coming from and I am so sorry for not asking you to join. That was my mistake, and I will be better in the future".</t>
  </si>
  <si>
    <t>https://www.reddit.com/r/AmItheAsshole/comments/1awm5kq/aita_for_not_inviting_my_girlfriend_to_join_the/kriqu4q/</t>
  </si>
  <si>
    <t>kris6z2</t>
  </si>
  <si>
    <t>02-21-2024 22:39:23</t>
  </si>
  <si>
    <t>RavenRead</t>
  </si>
  <si>
    <t>“Why does something have to be a big deal for her to have a right to be upset about it?” 
Mic drop. 
This. So much this.</t>
  </si>
  <si>
    <t>https://www.reddit.com/r/AmItheAsshole/comments/1awm5kq/aita_for_not_inviting_my_girlfriend_to_join_the/kris6z2/</t>
  </si>
  <si>
    <t>krie40j</t>
  </si>
  <si>
    <t>02-21-2024 21:22:24</t>
  </si>
  <si>
    <t>catsy83</t>
  </si>
  <si>
    <t>Can I upvote your comment, like, a 1000 times? How do people give gold on here or other stuff? Cuz you deserve all of it for this answer. 100% to the point, sufficiently succinct but with enough explanation so someone without the same amount of EQ can get it. Bravo! 👍</t>
  </si>
  <si>
    <t>https://www.reddit.com/r/AmItheAsshole/comments/1awm5kq/aita_for_not_inviting_my_girlfriend_to_join_the/krie40j/</t>
  </si>
  <si>
    <t>krifa57</t>
  </si>
  <si>
    <t>02-21-2024 21:28:33</t>
  </si>
  <si>
    <t>This is a fantastic explanation. I hope the OP reads and understands this.</t>
  </si>
  <si>
    <t>https://www.reddit.com/r/AmItheAsshole/comments/1awm5kq/aita_for_not_inviting_my_girlfriend_to_join_the/krifa57/</t>
  </si>
  <si>
    <t>kriojhg</t>
  </si>
  <si>
    <t>02-21-2024 22:18:39</t>
  </si>
  <si>
    <t>Isn’t it sad that a 24 year old man cannot see what the problem is? So out of touch and unaware. Makes me despair honestly.</t>
  </si>
  <si>
    <t>https://www.reddit.com/r/AmItheAsshole/comments/1awm5kq/aita_for_not_inviting_my_girlfriend_to_join_the/kriojhg/</t>
  </si>
  <si>
    <t>krj2icv</t>
  </si>
  <si>
    <t>02-21-2024 23:41:35</t>
  </si>
  <si>
    <t>Razzlesndazzles</t>
  </si>
  <si>
    <t>And also yes, inviting the GF/BF for a "family" photo is up to OP. It's considered rude and presumptuous to jump into a family photo when you are the GF/BF unless you have been together long enough to be considered family, or it's been confirmed that you 2 are in a planned forever committed relationship. Some families also don't like newish partners in family photos as you could very well break up next week, and then the photos become an awkward memory.
OP is about to lose a pretty stand-up girl: she's polite and conscientious of his family and isn't forcing herself in and, better yet, is upfront and direct when she is upset with OP and expresses her feelings in a timely and calm manner.</t>
  </si>
  <si>
    <t>https://www.reddit.com/r/AmItheAsshole/comments/1awm5kq/aita_for_not_inviting_my_girlfriend_to_join_the/krj2icv/</t>
  </si>
  <si>
    <t>krifggd</t>
  </si>
  <si>
    <t>02-21-2024 21:29:28</t>
  </si>
  <si>
    <t>Useful_Future3271</t>
  </si>
  <si>
    <t>This is probably the best answer you will get, OP. Please take note and talk to her.</t>
  </si>
  <si>
    <t>https://www.reddit.com/r/AmItheAsshole/comments/1awm5kq/aita_for_not_inviting_my_girlfriend_to_join_the/krifggd/</t>
  </si>
  <si>
    <t>krjok16</t>
  </si>
  <si>
    <t>02-22-2024 01:59:49</t>
  </si>
  <si>
    <t>SailorGirl29</t>
  </si>
  <si>
    <t>It reads like the narcissist prayer
That didn’t happen.
And if it did, it wasn’t that bad.
And if it was, that’s not a big deal.
And if it is, that’s not my fault.
And if it was, I didn’t mean it.
And if I did, you deserved it.</t>
  </si>
  <si>
    <t>https://www.reddit.com/r/AmItheAsshole/comments/1awm5kq/aita_for_not_inviting_my_girlfriend_to_join_the/krjok16/</t>
  </si>
  <si>
    <t>krjcqny</t>
  </si>
  <si>
    <t>02-22-2024 00:45:49</t>
  </si>
  <si>
    <t>Elegant_Bluebird1283</t>
  </si>
  <si>
    <t>&gt; You escalated this from a conversation to an argument
Honestly these two lines back to back are so nuts they feel like a setup &amp; punchline in a sketch
&gt; But she pressed on, saying that she felt awkward because we kept calling it a "family photo," and a gesture like what my sister did would have been kind.
&gt; 
&gt; I got mad at her</t>
  </si>
  <si>
    <t>https://www.reddit.com/r/AmItheAsshole/comments/1awm5kq/aita_for_not_inviting_my_girlfriend_to_join_the/krjcqny/</t>
  </si>
  <si>
    <t>kriphs9</t>
  </si>
  <si>
    <t>02-21-2024 22:23:58</t>
  </si>
  <si>
    <t>sunshinesmile80</t>
  </si>
  <si>
    <t>Dang Supreme Court Just-ass, you nailed it!! So well written 👏</t>
  </si>
  <si>
    <t>https://www.reddit.com/r/AmItheAsshole/comments/1awm5kq/aita_for_not_inviting_my_girlfriend_to_join_the/kriphs9/</t>
  </si>
  <si>
    <t>krifse7</t>
  </si>
  <si>
    <t>02-21-2024 21:31:13</t>
  </si>
  <si>
    <t>spookobsessedscot</t>
  </si>
  <si>
    <t>I second the need for gold up votes, couldn't have worded this any better.</t>
  </si>
  <si>
    <t>https://www.reddit.com/r/AmItheAsshole/comments/1awm5kq/aita_for_not_inviting_my_girlfriend_to_join_the/krifse7/</t>
  </si>
  <si>
    <t>kriedvy</t>
  </si>
  <si>
    <t>02-21-2024 21:23:50</t>
  </si>
  <si>
    <t>InevitableSad6064</t>
  </si>
  <si>
    <t>Preach</t>
  </si>
  <si>
    <t>https://www.reddit.com/r/AmItheAsshole/comments/1awm5kq/aita_for_not_inviting_my_girlfriend_to_join_the/kriedvy/</t>
  </si>
  <si>
    <t>krj0ayw</t>
  </si>
  <si>
    <t>02-21-2024 23:27:50</t>
  </si>
  <si>
    <t>Mistyam</t>
  </si>
  <si>
    <t>This!!! This perfectly describes why YTA in this situation. Even if you don't agree with the reason why she's upset, you can still LISTEN and be supportive. Don't dismiss her feelings. Don't tell her you're not a mind reader when you also didn't communicate with her in that moment. And the last paragraph is spot on. This didn't have to be an argument.</t>
  </si>
  <si>
    <t>https://www.reddit.com/r/AmItheAsshole/comments/1awm5kq/aita_for_not_inviting_my_girlfriend_to_join_the/krj0ayw/</t>
  </si>
  <si>
    <t>krjcqw1</t>
  </si>
  <si>
    <t>02-22-2024 00:45:51</t>
  </si>
  <si>
    <t>Puzzleheaded-Ad7606</t>
  </si>
  <si>
    <t>You upset because you shouldn't have to read her mind, yet you expected her to read multiple other people's minds. 🙄 YTA</t>
  </si>
  <si>
    <t>https://www.reddit.com/r/AmItheAsshole/comments/1awm5kq/aita_for_not_inviting_my_girlfriend_to_join_the/krjcqw1/</t>
  </si>
  <si>
    <t>kriet36</t>
  </si>
  <si>
    <t>02-21-2024 21:26:03</t>
  </si>
  <si>
    <t>canadianspecimen</t>
  </si>
  <si>
    <t>Wonderfully put. I'm not sure he's TA, but he's definitely the idiot lol. I think people forget to consider that you dont get to decide how you make other people feel.</t>
  </si>
  <si>
    <t>https://www.reddit.com/r/AmItheAsshole/comments/1awm5kq/aita_for_not_inviting_my_girlfriend_to_join_the/kriet36/</t>
  </si>
  <si>
    <t>krj5hob</t>
  </si>
  <si>
    <t>02-22-2024 00:00:12</t>
  </si>
  <si>
    <t>Ifiwasawyrm</t>
  </si>
  <si>
    <t>I see nothing but the truth here, well said</t>
  </si>
  <si>
    <t>https://www.reddit.com/r/AmItheAsshole/comments/1awm5kq/aita_for_not_inviting_my_girlfriend_to_join_the/krj5hob/</t>
  </si>
  <si>
    <t>krkna7n</t>
  </si>
  <si>
    <t>02-22-2024 06:24:25</t>
  </si>
  <si>
    <t>It really does give "You?! Dare to criticise me?!" me as if her feelings and issues were something to debate on whether it exists or not.</t>
  </si>
  <si>
    <t>https://www.reddit.com/r/AmItheAsshole/comments/1awm5kq/aita_for_not_inviting_my_girlfriend_to_join_the/krkna7n/</t>
  </si>
  <si>
    <t>krinexk</t>
  </si>
  <si>
    <t>02-21-2024 22:12:19</t>
  </si>
  <si>
    <t>I came here to comment, but you summarized everything so perfectly. Very well said.</t>
  </si>
  <si>
    <t>https://www.reddit.com/r/AmItheAsshole/comments/1awm5kq/aita_for_not_inviting_my_girlfriend_to_join_the/krinexk/</t>
  </si>
  <si>
    <t>kriu8pu</t>
  </si>
  <si>
    <t>02-21-2024 22:51:11</t>
  </si>
  <si>
    <t>Quick-Possession-245</t>
  </si>
  <si>
    <t>this, right here.
You're young - learn this lesson.</t>
  </si>
  <si>
    <t>https://www.reddit.com/r/AmItheAsshole/comments/1awm5kq/aita_for_not_inviting_my_girlfriend_to_join_the/kriu8pu/</t>
  </si>
  <si>
    <t>krj5bkb</t>
  </si>
  <si>
    <t>02-21-2024 23:59:08</t>
  </si>
  <si>
    <t>Chemical_Violinist43</t>
  </si>
  <si>
    <t>WHEW. This is such a perfect answer, I want to stand up and slow clap. Seriously.</t>
  </si>
  <si>
    <t>https://www.reddit.com/r/AmItheAsshole/comments/1awm5kq/aita_for_not_inviting_my_girlfriend_to_join_the/krj5bkb/</t>
  </si>
  <si>
    <t>kripk8v</t>
  </si>
  <si>
    <t>02-21-2024 22:24:22</t>
  </si>
  <si>
    <t>This right here! Perfect response.</t>
  </si>
  <si>
    <t>https://www.reddit.com/r/AmItheAsshole/comments/1awm5kq/aita_for_not_inviting_my_girlfriend_to_join_the/kripk8v/</t>
  </si>
  <si>
    <t>kris2c5</t>
  </si>
  <si>
    <t>02-21-2024 22:38:39</t>
  </si>
  <si>
    <t>Sybilx</t>
  </si>
  <si>
    <t>💯 this right here.</t>
  </si>
  <si>
    <t>https://www.reddit.com/r/AmItheAsshole/comments/1awm5kq/aita_for_not_inviting_my_girlfriend_to_join_the/kris2c5/</t>
  </si>
  <si>
    <t>krispp8</t>
  </si>
  <si>
    <t>02-21-2024 22:42:23</t>
  </si>
  <si>
    <t>I subscribe everything you just said!</t>
  </si>
  <si>
    <t>https://www.reddit.com/r/AmItheAsshole/comments/1awm5kq/aita_for_not_inviting_my_girlfriend_to_join_the/krispp8/</t>
  </si>
  <si>
    <t>kritzru</t>
  </si>
  <si>
    <t>02-21-2024 22:49:46</t>
  </si>
  <si>
    <t>Prestigious-Demand49</t>
  </si>
  <si>
    <t>Well said.
You told her you didn’t want her in the longterm so she had no place in family photos. You don’t just muscle in on that stuff. YTA</t>
  </si>
  <si>
    <t>https://www.reddit.com/r/AmItheAsshole/comments/1awm5kq/aita_for_not_inviting_my_girlfriend_to_join_the/kritzru/</t>
  </si>
  <si>
    <t>krir96y</t>
  </si>
  <si>
    <t>02-21-2024 22:34:01</t>
  </si>
  <si>
    <t>This was perfectly said, I couldn’t have phrased it better!</t>
  </si>
  <si>
    <t>https://www.reddit.com/r/AmItheAsshole/comments/1awm5kq/aita_for_not_inviting_my_girlfriend_to_join_the/krir96y/</t>
  </si>
  <si>
    <t>krivcnf</t>
  </si>
  <si>
    <t>02-21-2024 22:57:43</t>
  </si>
  <si>
    <t>mitch8605</t>
  </si>
  <si>
    <t>Can you please have a word with my boyfriend after this? That was so well put!</t>
  </si>
  <si>
    <t>https://www.reddit.com/r/AmItheAsshole/comments/1awm5kq/aita_for_not_inviting_my_girlfriend_to_join_the/krivcnf/</t>
  </si>
  <si>
    <t>kriwdxi</t>
  </si>
  <si>
    <t>02-21-2024 23:03:55</t>
  </si>
  <si>
    <t>clumsyglammagrandma</t>
  </si>
  <si>
    <t>This!!!! YTA.</t>
  </si>
  <si>
    <t>https://www.reddit.com/r/AmItheAsshole/comments/1awm5kq/aita_for_not_inviting_my_girlfriend_to_join_the/kriwdxi/</t>
  </si>
  <si>
    <t>krix98m</t>
  </si>
  <si>
    <t>02-21-2024 23:09:13</t>
  </si>
  <si>
    <t>capri_sus</t>
  </si>
  <si>
    <t>Yessss. This is literally not a big deal at all imo. You should be able to say oh, I didn’t realize that would make you feel left out. I’m sorry. I’ll be more conscious about including you in the future. 
I think y’all are spending too much energy trying to decide if her feelings are valid instead of just dealing with the situation.</t>
  </si>
  <si>
    <t>https://www.reddit.com/r/AmItheAsshole/comments/1awm5kq/aita_for_not_inviting_my_girlfriend_to_join_the/krix98m/</t>
  </si>
  <si>
    <t>krj16b7</t>
  </si>
  <si>
    <t>02-21-2024 23:33:16</t>
  </si>
  <si>
    <t>Main_Dependent378</t>
  </si>
  <si>
    <t>THIS! THIS! THIS! I have been invited to multiple trips with my boyfriend's family, one of which was for his Dad's birthday. At his party, my boyfriend took a group photo with his parents, grandmother, aunt, uncle, and other aunt (uncle's wife) and I stayed back because, well, it was a *family* photo. After they took their pics, his aunt (I f'n love her) asked, "Where's Main\_Dependent378 (not gonna put my real name lol)? Girl, get over here and take a picture with us!" 
Would I have felt a bit upset if I wasn't invited in the picture? Sure, who wouldn't. But I wouldn't have put up a fuss because it's *his* family. The fact that OP's sister's boyfriend got invited out and he didn't invite her, I would feel some type of way too. The point she's trying to make is that she didn't feel as part of the family in that moment and it hurt.</t>
  </si>
  <si>
    <t>https://www.reddit.com/r/AmItheAsshole/comments/1awm5kq/aita_for_not_inviting_my_girlfriend_to_join_the/krj16b7/</t>
  </si>
  <si>
    <t>krj83cf</t>
  </si>
  <si>
    <t>02-22-2024 00:16:39</t>
  </si>
  <si>
    <t>Corgi_Zealousideal</t>
  </si>
  <si>
    <t>ALL OF THIS. OP's response screams AH in addition to being the AH for not inviting his gf into the picture. Why are women with men like this?</t>
  </si>
  <si>
    <t>https://www.reddit.com/r/AmItheAsshole/comments/1awm5kq/aita_for_not_inviting_my_girlfriend_to_join_the/krj83cf/</t>
  </si>
  <si>
    <t>krko66p</t>
  </si>
  <si>
    <t>02-22-2024 06:33:34</t>
  </si>
  <si>
    <t>czrojes</t>
  </si>
  <si>
    <t>This post and your comment, literally most men and women perspective and to have it written for both genders to understand, will help many.</t>
  </si>
  <si>
    <t>https://www.reddit.com/r/AmItheAsshole/comments/1awm5kq/aita_for_not_inviting_my_girlfriend_to_join_the/krko66p/</t>
  </si>
  <si>
    <t>krlz1es</t>
  </si>
  <si>
    <t>Special_Aside1527</t>
  </si>
  <si>
    <t>So yes. He was supposed to be a mind reader to be a good partner. She gets mad at him because she's to timid to be an adult and it's the man's fault anyway. Reddit yo. Only in reddit land</t>
  </si>
  <si>
    <t>https://www.reddit.com/r/AmItheAsshole/comments/1awm5kq/aita_for_not_inviting_my_girlfriend_to_join_the/krlz1es/</t>
  </si>
  <si>
    <t>krj1r45</t>
  </si>
  <si>
    <t>02-21-2024 23:36:50</t>
  </si>
  <si>
    <t>SaturnaliaSaturday</t>
  </si>
  <si>
    <t>SO MUCH THIS!!! ⬆️ ⬆️ ⬆️</t>
  </si>
  <si>
    <t>https://www.reddit.com/r/AmItheAsshole/comments/1awm5kq/aita_for_not_inviting_my_girlfriend_to_join_the/krj1r45/</t>
  </si>
  <si>
    <t>krj6jef</t>
  </si>
  <si>
    <t>02-22-2024 00:06:50</t>
  </si>
  <si>
    <t>spencroxo</t>
  </si>
  <si>
    <t>It's not that hard to just get up and join the photo</t>
  </si>
  <si>
    <t>https://www.reddit.com/r/AmItheAsshole/comments/1awm5kq/aita_for_not_inviting_my_girlfriend_to_join_the/krj6jef/</t>
  </si>
  <si>
    <t>krj4x88</t>
  </si>
  <si>
    <t>02-21-2024 23:56:37</t>
  </si>
  <si>
    <t>Ok ,but that?</t>
  </si>
  <si>
    <t>https://www.reddit.com/r/AmItheAsshole/comments/1awm5kq/aita_for_not_inviting_my_girlfriend_to_join_the/krj4x88/</t>
  </si>
  <si>
    <t>krko7zx</t>
  </si>
  <si>
    <t>02-22-2024 06:34:05</t>
  </si>
  <si>
    <t>No way. This is ESH at least. You’re ignoring that she knew the photos we’re being done, but instead of joining them like a normal person, she chose to stay inside, and play a game to see if they ask or not. She’s an asshole as much as he is.</t>
  </si>
  <si>
    <t>https://www.reddit.com/r/AmItheAsshole/comments/1awm5kq/aita_for_not_inviting_my_girlfriend_to_join_the/krko7zx/</t>
  </si>
  <si>
    <t>kriiegh</t>
  </si>
  <si>
    <t>02-21-2024 21:45:17</t>
  </si>
  <si>
    <t>EmotionMindless448</t>
  </si>
  <si>
    <t>Guy literally supossed tô be a mind reader, lol</t>
  </si>
  <si>
    <t>https://www.reddit.com/r/AmItheAsshole/comments/1awm5kq/aita_for_not_inviting_my_girlfriend_to_join_the/kriiegh/</t>
  </si>
  <si>
    <t>krj1pqi</t>
  </si>
  <si>
    <t>02-21-2024 23:36:36</t>
  </si>
  <si>
    <t>Rhaven2007</t>
  </si>
  <si>
    <t>Nicely put. I concur with all of this!</t>
  </si>
  <si>
    <t>https://www.reddit.com/r/AmItheAsshole/comments/1awm5kq/aita_for_not_inviting_my_girlfriend_to_join_the/krj1pqi/</t>
  </si>
  <si>
    <t>krj38l0</t>
  </si>
  <si>
    <t>02-21-2024 23:46:09</t>
  </si>
  <si>
    <t>Apprehensive_Put6317</t>
  </si>
  <si>
    <t>YEP, you are the AH</t>
  </si>
  <si>
    <t>https://www.reddit.com/r/AmItheAsshole/comments/1awm5kq/aita_for_not_inviting_my_girlfriend_to_join_the/krj38l0/</t>
  </si>
  <si>
    <t>krj4apg</t>
  </si>
  <si>
    <t>02-21-2024 23:52:41</t>
  </si>
  <si>
    <t>Standard-Eggplant-72</t>
  </si>
  <si>
    <t>Absolutely! I’m am a therapist and I approve this message</t>
  </si>
  <si>
    <t>https://www.reddit.com/r/AmItheAsshole/comments/1awm5kq/aita_for_not_inviting_my_girlfriend_to_join_the/krj4apg/</t>
  </si>
  <si>
    <t>krj9yo7</t>
  </si>
  <si>
    <t>02-22-2024 00:28:23</t>
  </si>
  <si>
    <t>Thumper727</t>
  </si>
  <si>
    <t>This. He got mad cuz she made him feel bad. So he had to gaslight her into feeling horrible about making him feel bad. Let's just conveniently forget the whole start of the problem was because he made her feel bad first. 😤</t>
  </si>
  <si>
    <t>https://www.reddit.com/r/AmItheAsshole/comments/1awm5kq/aita_for_not_inviting_my_girlfriend_to_join_the/krj9yo7/</t>
  </si>
  <si>
    <t>krjexkz</t>
  </si>
  <si>
    <t>02-22-2024 00:59:23</t>
  </si>
  <si>
    <t>Charliesmum97</t>
  </si>
  <si>
    <t>I am so glad your comment is so high, because you absolutely nailed it.</t>
  </si>
  <si>
    <t>https://www.reddit.com/r/AmItheAsshole/comments/1awm5kq/aita_for_not_inviting_my_girlfriend_to_join_the/krjexkz/</t>
  </si>
  <si>
    <t>krjjhur</t>
  </si>
  <si>
    <t>02-22-2024 01:27:56</t>
  </si>
  <si>
    <t>zippy920</t>
  </si>
  <si>
    <t>☝️☝️☝️☝️☝️ YTA</t>
  </si>
  <si>
    <t>https://www.reddit.com/r/AmItheAsshole/comments/1awm5kq/aita_for_not_inviting_my_girlfriend_to_join_the/krjjhur/</t>
  </si>
  <si>
    <t>krjs39v</t>
  </si>
  <si>
    <t>02-22-2024 02:22:45</t>
  </si>
  <si>
    <t>halfnhalfkw</t>
  </si>
  <si>
    <t>Great response. When you mentioned that they escalated a conversation into an argument, that was spot on. I'm guilty of that myself and something I try to work on.</t>
  </si>
  <si>
    <t>https://www.reddit.com/r/AmItheAsshole/comments/1awm5kq/aita_for_not_inviting_my_girlfriend_to_join_the/krjs39v/</t>
  </si>
  <si>
    <t>krk5cir</t>
  </si>
  <si>
    <t>02-22-2024 03:52:24</t>
  </si>
  <si>
    <t>RugbyKats</t>
  </si>
  <si>
    <t>All of this. Dude, if you ever want to be a good boyfriend/husband, you need to learn to *listen.*</t>
  </si>
  <si>
    <t>https://www.reddit.com/r/AmItheAsshole/comments/1awm5kq/aita_for_not_inviting_my_girlfriend_to_join_the/krk5cir/</t>
  </si>
  <si>
    <t>krk930z</t>
  </si>
  <si>
    <t>02-22-2024 04:20:04</t>
  </si>
  <si>
    <t>OMG ALL OF THIS!
Excellently explained!! OP is definitely the AH, and worse, tries to control what his gf should or should not feel.</t>
  </si>
  <si>
    <t>https://www.reddit.com/r/AmItheAsshole/comments/1awm5kq/aita_for_not_inviting_my_girlfriend_to_join_the/krk930z/</t>
  </si>
  <si>
    <t>krkfhv0</t>
  </si>
  <si>
    <t>02-22-2024 05:12:09</t>
  </si>
  <si>
    <t>lizchitown</t>
  </si>
  <si>
    <t>This!!! You are the a hole.</t>
  </si>
  <si>
    <t>https://www.reddit.com/r/AmItheAsshole/comments/1awm5kq/aita_for_not_inviting_my_girlfriend_to_join_the/krkfhv0/</t>
  </si>
  <si>
    <t>krl1cnt</t>
  </si>
  <si>
    <t>02-22-2024 09:04:48</t>
  </si>
  <si>
    <t>OP definitely YTA.  
Agree wholeheartedly with comment above. As someone who (even now, married) is unsure about whether or not I'm enough of "part of the family" in a family photo, I hesitate to join unless I'm invited. Gf said it made her upset/left out that she wasn't asked, because the simple gesture of asking her would have made her feel included. OP immediately jumped in and tried to invalidate her feelings.</t>
  </si>
  <si>
    <t>https://www.reddit.com/r/AmItheAsshole/comments/1awm5kq/aita_for_not_inviting_my_girlfriend_to_join_the/krl1cnt/</t>
  </si>
  <si>
    <t>krl4md2</t>
  </si>
  <si>
    <t>02-22-2024 09:45:27</t>
  </si>
  <si>
    <t>OP is not able to say "I'm sorry" and thats a problem too. He prefers to defend himself, atack her etc to just not admit that he acted wrong</t>
  </si>
  <si>
    <t>https://www.reddit.com/r/AmItheAsshole/comments/1awm5kq/aita_for_not_inviting_my_girlfriend_to_join_the/krl4md2/</t>
  </si>
  <si>
    <t>krl4y12</t>
  </si>
  <si>
    <t>02-22-2024 09:49:26</t>
  </si>
  <si>
    <t>IamNobody85</t>
  </si>
  <si>
    <t>I'm just wondering, if the situation would be reversed, would he just jump in? I can't think of any culture/country where that would be polite!</t>
  </si>
  <si>
    <t>https://www.reddit.com/r/AmItheAsshole/comments/1awm5kq/aita_for_not_inviting_my_girlfriend_to_join_the/krl4y12/</t>
  </si>
  <si>
    <t>krl8etg</t>
  </si>
  <si>
    <t>02-22-2024 10:31:05</t>
  </si>
  <si>
    <t>ifigrowup</t>
  </si>
  <si>
    <t>Agree, YTA op</t>
  </si>
  <si>
    <t>https://www.reddit.com/r/AmItheAsshole/comments/1awm5kq/aita_for_not_inviting_my_girlfriend_to_join_the/krl8etg/</t>
  </si>
  <si>
    <t>krljphk</t>
  </si>
  <si>
    <t>02-22-2024 12:27:15</t>
  </si>
  <si>
    <t>lsaidlwouldnt</t>
  </si>
  <si>
    <t>Yes yes and yes!! I wish I could show my bf this comment lol he always does this too.</t>
  </si>
  <si>
    <t>https://www.reddit.com/r/AmItheAsshole/comments/1awm5kq/aita_for_not_inviting_my_girlfriend_to_join_the/krljphk/</t>
  </si>
  <si>
    <t>krlrt5y</t>
  </si>
  <si>
    <t>02-22-2024 13:31:28</t>
  </si>
  <si>
    <t>jabberwockjess</t>
  </si>
  <si>
    <t>i hope that when it's my turn to face these conversations with my partner, i can remember this reply, because it's excellent</t>
  </si>
  <si>
    <t>https://www.reddit.com/r/AmItheAsshole/comments/1awm5kq/aita_for_not_inviting_my_girlfriend_to_join_the/krlrt5y/</t>
  </si>
  <si>
    <t>"poop scoopin babie"</t>
  </si>
  <si>
    <t>krm15jq</t>
  </si>
  <si>
    <t>Temporary_Hall3996</t>
  </si>
  <si>
    <t>I could not have said it any better.  She felt excluded.  Who does that in a loving relationship?</t>
  </si>
  <si>
    <t>https://www.reddit.com/r/AmItheAsshole/comments/1awm5kq/aita_for_not_inviting_my_girlfriend_to_join_the/krm15jq/</t>
  </si>
  <si>
    <t>kriplp2</t>
  </si>
  <si>
    <t>02-21-2024 22:24:35</t>
  </si>
  <si>
    <t>chrisxrx700</t>
  </si>
  <si>
    <t>This poor girl probably doesn’t know where she stands with him if this is the fundamental stuff he’s stuck on. Knowing how tricky life gets and the need to have someone who gets it I’d be advising her to find someone who has a clue. She’s had to exhaustively explain her feelings, making herself vulnerable. She might as well of spoken to a big wet cold fish.</t>
  </si>
  <si>
    <t>https://www.reddit.com/r/AmItheAsshole/comments/1awm5kq/aita_for_not_inviting_my_girlfriend_to_join_the/kriplp2/</t>
  </si>
  <si>
    <t>krj7mnp</t>
  </si>
  <si>
    <t>02-22-2024 00:13:45</t>
  </si>
  <si>
    <t>"born yesterday" moreso applies to the person getting childishly upset over something entirely irrelevant</t>
  </si>
  <si>
    <t>https://www.reddit.com/r/AmItheAsshole/comments/1awm5kq/aita_for_not_inviting_my_girlfriend_to_join_the/krj7mnp/</t>
  </si>
  <si>
    <t>krigmvw</t>
  </si>
  <si>
    <t>02-21-2024 21:35:44</t>
  </si>
  <si>
    <t>That was a very solid explanation. I think it will help the OP if they see it.</t>
  </si>
  <si>
    <t>https://www.reddit.com/r/AmItheAsshole/comments/1awm5kq/aita_for_not_inviting_my_girlfriend_to_join_the/krigmvw/</t>
  </si>
  <si>
    <t>krj65dt</t>
  </si>
  <si>
    <t>02-22-2024 00:04:23</t>
  </si>
  <si>
    <t>It’s called reflective listening.
Really good exercise.
Person 1: I am saying X. Please repeat back to me what you heard.
Person 2: I’m hearing Y. Is Y what you meant?
Person 1: Oh, no no. I meant X.
Tends to solve a lot of misunderstandings. :)</t>
  </si>
  <si>
    <t>https://www.reddit.com/r/AmItheAsshole/comments/1awm5kq/aita_for_not_inviting_my_girlfriend_to_join_the/krj65dt/</t>
  </si>
  <si>
    <t>krlxz2m</t>
  </si>
  <si>
    <t>02-22-2024 14:14:33</t>
  </si>
  <si>
    <t>Intent isn't a requirement for being an asshole?  Have I been living under a rock while all these standards were changed?  Csn anyone explain the margin where you can do something wrong unintentionally and not be an asshole?  How could this fact pattern be changed where he is still in the wrong and also not an asshole?</t>
  </si>
  <si>
    <t>https://www.reddit.com/r/AmItheAsshole/comments/1awm5kq/aita_for_not_inviting_my_girlfriend_to_join_the/krlxz2m/</t>
  </si>
  <si>
    <t>kri4o8k</t>
  </si>
  <si>
    <t>02-21-2024 20:32:06</t>
  </si>
  <si>
    <t>Shouldn't be that hard- she can do better at the library.</t>
  </si>
  <si>
    <t>https://www.reddit.com/r/AmItheAsshole/comments/1awm5kq/aita_for_not_inviting_my_girlfriend_to_join_the/kri4o8k/</t>
  </si>
  <si>
    <t>krl3du7</t>
  </si>
  <si>
    <t>02-22-2024 09:29:58</t>
  </si>
  <si>
    <t>goose_tail</t>
  </si>
  <si>
    <t>This.  She knows the family well enough but doesn't feel comfortable probably because of confusing and invalidating situations/responses like this.  She knows them but might not actually feel accepted or a part of the family possibly because of his previous actions, or needs reassurance that she is because of situations like these. And unfortunately, this whole thing will only make her feel more confused and feeling less accepted in the future, and this situation will repeat itself.</t>
  </si>
  <si>
    <t>https://www.reddit.com/r/AmItheAsshole/comments/1awm5kq/aita_for_not_inviting_my_girlfriend_to_join_the/krl3du7/</t>
  </si>
  <si>
    <t>krjmvdb</t>
  </si>
  <si>
    <t>02-22-2024 01:49:09</t>
  </si>
  <si>
    <t>You don’t have to be sorry to an asshole, there’s no bro code here</t>
  </si>
  <si>
    <t>https://www.reddit.com/r/AmItheAsshole/comments/1awm5kq/aita_for_not_inviting_my_girlfriend_to_join_the/krjmvdb/</t>
  </si>
  <si>
    <t>krj25uh</t>
  </si>
  <si>
    <t>02-21-2024 23:39:24</t>
  </si>
  <si>
    <t>Gallipolintaistelu</t>
  </si>
  <si>
    <t>People who only comment on aita subs are massive redflags tbh</t>
  </si>
  <si>
    <t>https://www.reddit.com/r/AmItheAsshole/comments/1awm5kq/aita_for_not_inviting_my_girlfriend_to_join_the/krj25uh/</t>
  </si>
  <si>
    <t>kri6gqw</t>
  </si>
  <si>
    <t>02-21-2024 20:41:43</t>
  </si>
  <si>
    <t>&gt; You’re not a mind reader but if a woman is with you she expects certain courtesies and being included/making sure she feels included would be one of them.
FWIW I don't feel like it's a gender thing. When you bring your partner around your own family, it's your responsibility to try and include your partner.</t>
  </si>
  <si>
    <t>https://www.reddit.com/r/AmItheAsshole/comments/1awm5kq/aita_for_not_inviting_my_girlfriend_to_join_the/kri6gqw/</t>
  </si>
  <si>
    <t>krii59n</t>
  </si>
  <si>
    <t>02-21-2024 21:43:53</t>
  </si>
  <si>
    <t>nanidafuqq</t>
  </si>
  <si>
    <t>I agree - it's irritating when people think picking up social cues/ being considerate = mind reading.
YTA OP</t>
  </si>
  <si>
    <t>https://www.reddit.com/r/AmItheAsshole/comments/1awm5kq/aita_for_not_inviting_my_girlfriend_to_join_the/krii59n/</t>
  </si>
  <si>
    <t>krkmdlo</t>
  </si>
  <si>
    <t>02-22-2024 06:15:26</t>
  </si>
  <si>
    <t>DealAccomplished9175</t>
  </si>
  <si>
    <t>I feel she doesn't need to grow about communication in the relationship. She did, she calmy explained that it made her sad. Instead of him apologizing he expected her to know and read his mind. It's the principle and it doesn't matter how many years you have with the person. 🤦🏾‍♀️</t>
  </si>
  <si>
    <t>https://www.reddit.com/r/AmItheAsshole/comments/1awm5kq/aita_for_not_inviting_my_girlfriend_to_join_the/krkmdlo/</t>
  </si>
  <si>
    <t>kri43ej</t>
  </si>
  <si>
    <t>02-21-2024 20:28:59</t>
  </si>
  <si>
    <t>Together for 3 years. She knows my family well enough, which is why I don't see the issue here. </t>
  </si>
  <si>
    <t>https://www.reddit.com/r/AmItheAsshole/comments/1awm5kq/aita_for_not_inviting_my_girlfriend_to_join_the/kri43ej/</t>
  </si>
  <si>
    <t>krincjh</t>
  </si>
  <si>
    <t>02-21-2024 22:11:56</t>
  </si>
  <si>
    <t>Another observation, I get a strong sense this wasn't the only thing that made her feel excluded. I wouldn't be surprised if overall energy or certain moments earlier in the trip made her feel unseen or unwelcome or not thought of, and this was a more tangible way to bring that up once it culminated in her being left out of the group photo.</t>
  </si>
  <si>
    <t>https://www.reddit.com/r/AmItheAsshole/comments/1awm5kq/aita_for_not_inviting_my_girlfriend_to_join_the/krincjh/</t>
  </si>
  <si>
    <t>krjrn78</t>
  </si>
  <si>
    <t>02-22-2024 02:19:50</t>
  </si>
  <si>
    <t>aprilmelody93</t>
  </si>
  <si>
    <t>&gt; I think you both need to work on your communication 
Uhh no, OP’s GF did communicate. OP is the one that needs to work on his communication. Also just in case it wasn’t clear from the rest of the responses, OP, YTA.</t>
  </si>
  <si>
    <t>https://www.reddit.com/r/AmItheAsshole/comments/1awm5kq/aita_for_not_inviting_my_girlfriend_to_join_the/krjrn78/</t>
  </si>
  <si>
    <t>krjvgdu</t>
  </si>
  <si>
    <t>02-22-2024 02:44:46</t>
  </si>
  <si>
    <t>I think she did very well in being vulnerable and communicating her feelings...just to be shut down and belittled because you needed a defense for being inconsiderate.  I feel that you need to work on allowing people to share how they feel and being grown enough to not be snarky when you are in the wrong. While I applaud you for asking reddit if yta and hopefully trying to figure out if you have done wrong by her, the answer is yes, YTA for not asking her to join in the photo and then for getting angry and dismissing her feelings when she came to you to express them.</t>
  </si>
  <si>
    <t>https://www.reddit.com/r/AmItheAsshole/comments/1awm5kq/aita_for_not_inviting_my_girlfriend_to_join_the/krjvgdu/</t>
  </si>
  <si>
    <t>krjbx9p</t>
  </si>
  <si>
    <t>02-22-2024 00:40:38</t>
  </si>
  <si>
    <t>This is pure evisceration. Hopefully he listens, but his only reply makes me think he's not listening.</t>
  </si>
  <si>
    <t>https://www.reddit.com/r/AmItheAsshole/comments/1awm5kq/aita_for_not_inviting_my_girlfriend_to_join_the/krjbx9p/</t>
  </si>
  <si>
    <t>krj06mv</t>
  </si>
  <si>
    <t>02-21-2024 23:27:05</t>
  </si>
  <si>
    <t>JadeM785</t>
  </si>
  <si>
    <t>24 is old enough to not be an asshole when someone is communicating their feelings to you. Let’s not infantilise grown men, he’s an adult and certainly old enough to have basic empathy.</t>
  </si>
  <si>
    <t>https://www.reddit.com/r/AmItheAsshole/comments/1awm5kq/aita_for_not_inviting_my_girlfriend_to_join_the/krj06mv/</t>
  </si>
  <si>
    <t>kriedyl</t>
  </si>
  <si>
    <t>02-21-2024 21:23:51</t>
  </si>
  <si>
    <t>Feisty-Ad-5372</t>
  </si>
  <si>
    <t>The first empathetic reply I’ve read here. OP is young and stupid. Clearly gentle YTA</t>
  </si>
  <si>
    <t>https://www.reddit.com/r/AmItheAsshole/comments/1awm5kq/aita_for_not_inviting_my_girlfriend_to_join_the/kriedyl/</t>
  </si>
  <si>
    <t>krju3du</t>
  </si>
  <si>
    <t>02-22-2024 02:35:51</t>
  </si>
  <si>
    <t>Beautifully said. 💐</t>
  </si>
  <si>
    <t>https://www.reddit.com/r/AmItheAsshole/comments/1awm5kq/aita_for_not_inviting_my_girlfriend_to_join_the/krju3du/</t>
  </si>
  <si>
    <t>krjws7e</t>
  </si>
  <si>
    <t>02-22-2024 02:53:34</t>
  </si>
  <si>
    <t>Womansplain I love it lol</t>
  </si>
  <si>
    <t>https://www.reddit.com/r/AmItheAsshole/comments/1awm5kq/aita_for_not_inviting_my_girlfriend_to_join_the/krjws7e/</t>
  </si>
  <si>
    <t>krj3xat</t>
  </si>
  <si>
    <t>02-21-2024 23:50:24</t>
  </si>
  <si>
    <t>InconstantReader</t>
  </si>
  <si>
    <t>In another comment, he says 3 years.</t>
  </si>
  <si>
    <t>https://www.reddit.com/r/AmItheAsshole/comments/1awm5kq/aita_for_not_inviting_my_girlfriend_to_join_the/krj3xat/</t>
  </si>
  <si>
    <t>krkeky6</t>
  </si>
  <si>
    <t>02-22-2024 05:04:18</t>
  </si>
  <si>
    <t>This. He doesn’t even care how she feels lol. He probably likes sleeping with her but that’s it</t>
  </si>
  <si>
    <t>https://www.reddit.com/r/AmItheAsshole/comments/1awm5kq/aita_for_not_inviting_my_girlfriend_to_join_the/krkeky6/</t>
  </si>
  <si>
    <t>krjct53</t>
  </si>
  <si>
    <t>We shall see. I feel like if he's the type to get mad at her for having feelings, he's also the type to think "they just don't understand" despite literally EVERYONE telling him YTA. despite telling us ONLY his side of the story and needing ZERO additional context. Stubborn and dismissive people rarely change their tune.</t>
  </si>
  <si>
    <t>https://www.reddit.com/r/AmItheAsshole/comments/1awm5kq/aita_for_not_inviting_my_girlfriend_to_join_the/krjct53/</t>
  </si>
  <si>
    <t>krkeyer</t>
  </si>
  <si>
    <t>02-22-2024 05:07:30</t>
  </si>
  <si>
    <t>This. He didn’t think to invite her because he doesn’t see a real future.</t>
  </si>
  <si>
    <t>https://www.reddit.com/r/AmItheAsshole/comments/1awm5kq/aita_for_not_inviting_my_girlfriend_to_join_the/krkeyer/</t>
  </si>
  <si>
    <t>krj9hnd</t>
  </si>
  <si>
    <t>02-22-2024 00:25:26</t>
  </si>
  <si>
    <t>Telling your partner something they did hurt your feelings isn’t “picking a fight”. It’s sharing your feelings with your partner.</t>
  </si>
  <si>
    <t>https://www.reddit.com/r/AmItheAsshole/comments/1awm5kq/aita_for_not_inviting_my_girlfriend_to_join_the/krj9hnd/</t>
  </si>
  <si>
    <t>krj4u0e</t>
  </si>
  <si>
    <t>02-21-2024 23:56:04</t>
  </si>
  <si>
    <t>I just find it so odd that this has blown up into a huge deal so I think there must be something else going on. Like these were casual selfies, not wedding photos or something. Why did it matter so much to her? This is what OP should be thinking about.</t>
  </si>
  <si>
    <t>https://www.reddit.com/r/AmItheAsshole/comments/1awm5kq/aita_for_not_inviting_my_girlfriend_to_join_the/krj4u0e/</t>
  </si>
  <si>
    <t>krizxzi</t>
  </si>
  <si>
    <t>02-21-2024 23:25:36</t>
  </si>
  <si>
    <t>curtydc</t>
  </si>
  <si>
    <t>Proper etiquette is to take pictures with everyone first, and then take pictures of couples, family, grandkids, more specific groups of people, etc... Excluding someone because they might be an ex later on is a rude as hell.</t>
  </si>
  <si>
    <t>https://www.reddit.com/r/AmItheAsshole/comments/1awm5kq/aita_for_not_inviting_my_girlfriend_to_join_the/krizxzi/</t>
  </si>
  <si>
    <t>krizrni</t>
  </si>
  <si>
    <t>02-21-2024 23:24:31</t>
  </si>
  <si>
    <t>maybeRaeMaybeNot</t>
  </si>
  <si>
    <t>No, it was called aFAMILY PHOTO
What, she supposed to just jump in and claim family status? That's a bit bold. 
The "something other" is that she is questioning if she is gonna be family or not.  Him downplaying and saying it's her fault she wasn't in the family photo tells her what she needed to know.
It is AND isn't about the photo.  OP shouldn't be suprised if she goes and finds someone ready for a more serious relationship.</t>
  </si>
  <si>
    <t>https://www.reddit.com/r/AmItheAsshole/comments/1awm5kq/aita_for_not_inviting_my_girlfriend_to_join_the/krizrni/</t>
  </si>
  <si>
    <t>kriw6py</t>
  </si>
  <si>
    <t>02-21-2024 23:02:43</t>
  </si>
  <si>
    <t>EngineeringSilent902</t>
  </si>
  <si>
    <t>That makes no sense. The foundation to a relationship is communication. That's what she did. Here is the definition so you know for the future...
Passive-aggressive behavior is a pattern of indirectly expressing negative feelings instead of openly addressing them.</t>
  </si>
  <si>
    <t>https://www.reddit.com/r/AmItheAsshole/comments/1awm5kq/aita_for_not_inviting_my_girlfriend_to_join_the/kriw6py/</t>
  </si>
  <si>
    <t>kriud9p</t>
  </si>
  <si>
    <t>02-21-2024 22:51:55</t>
  </si>
  <si>
    <t>pvpercrown</t>
  </si>
  <si>
    <t>How is clearly communicating she felt excluded passive aggressive? It’s direct clear communication.</t>
  </si>
  <si>
    <t>https://www.reddit.com/r/AmItheAsshole/comments/1awm5kq/aita_for_not_inviting_my_girlfriend_to_join_the/kriud9p/</t>
  </si>
  <si>
    <t>krlipsz</t>
  </si>
  <si>
    <t>02-22-2024 12:18:32</t>
  </si>
  <si>
    <t>StPauliBoi</t>
  </si>
  <si>
    <t>Your comment has been removed because it violates rule 1: [Be Civil](https://www.reddit.com/r/AmItheAsshole/about/rules/). Further incidents may result in a ban._x000D_
_x000D_
["Why do I have to be civil in a sub about assholes?"](https://www.reddit.com/r/AmItheAsshole/wiki/faq)_x000D_
_x000D_
**[Message the mods](https://www.reddit.com/message/compose?to=/r/AmItheAsshole) if you have any questions or concerns.**</t>
  </si>
  <si>
    <t>https://www.reddit.com/r/AmItheAsshole/comments/1awm5kq/aita_for_not_inviting_my_girlfriend_to_join_the/krlipsz/</t>
  </si>
  <si>
    <t>"Ass me about our turkey sandwichASS"</t>
  </si>
  <si>
    <t>krj8iue</t>
  </si>
  <si>
    <t>02-22-2024 00:19:23</t>
  </si>
  <si>
    <t>HaosHaki</t>
  </si>
  <si>
    <t>Read a book about emotional intelligence too while you're at it</t>
  </si>
  <si>
    <t>https://www.reddit.com/r/AmItheAsshole/comments/1awm5kq/aita_for_not_inviting_my_girlfriend_to_join_the/krj8iue/</t>
  </si>
  <si>
    <t>krjr9hd</t>
  </si>
  <si>
    <t>02-22-2024 02:17:24</t>
  </si>
  <si>
    <t>ElectricMayhem123</t>
  </si>
  <si>
    <t>https://www.reddit.com/r/AmItheAsshole/comments/1awm5kq/aita_for_not_inviting_my_girlfriend_to_join_the/krjr9hd/</t>
  </si>
  <si>
    <t>"Womp! (There It Ass)"</t>
  </si>
  <si>
    <t>krk9q41</t>
  </si>
  <si>
    <t>02-22-2024 04:25:02</t>
  </si>
  <si>
    <t>OP girlfriend is fat tho</t>
  </si>
  <si>
    <t>https://www.reddit.com/r/AmItheAsshole/comments/1awm5kq/aita_for_not_inviting_my_girlfriend_to_join_the/krk9q41/</t>
  </si>
  <si>
    <t>krkayrm</t>
  </si>
  <si>
    <t>02-22-2024 04:34:43</t>
  </si>
  <si>
    <t>Goodnight_big_baby</t>
  </si>
  <si>
    <t>https://www.reddit.com/r/AmItheAsshole/comments/1awm5kq/aita_for_not_inviting_my_girlfriend_to_join_the/krkayrm/</t>
  </si>
  <si>
    <t>"Chancellor of Assholery"</t>
  </si>
  <si>
    <t>krkfp40</t>
  </si>
  <si>
    <t>02-22-2024 05:13:53</t>
  </si>
  <si>
    <t>As someone who regularly blows every social cue, this reads to me like someone who truly is that oblivious.  Idk why but it genuinely reads as ignorance to me, maybe because he admits to getting mad back at her and someone who was trying to be malicious wouldn't have readily admitted that, I think.</t>
  </si>
  <si>
    <t>https://www.reddit.com/r/AmItheAsshole/comments/1awm5kq/aita_for_not_inviting_my_girlfriend_to_join_the/krkfp40/</t>
  </si>
  <si>
    <t>krlajph</t>
  </si>
  <si>
    <t>02-22-2024 10:55:36</t>
  </si>
  <si>
    <t>_Xepoz_</t>
  </si>
  <si>
    <t>I am her husband and i approve of this message , The young dumb me would have made the same mistake , but you will learn young Padawan</t>
  </si>
  <si>
    <t>https://www.reddit.com/r/AmItheAsshole/comments/1awm5kq/aita_for_not_inviting_my_girlfriend_to_join_the/krlajph/</t>
  </si>
  <si>
    <t>krisptu</t>
  </si>
  <si>
    <t>02-21-2024 22:42:25</t>
  </si>
  <si>
    <t>MachineGunGlitter</t>
  </si>
  <si>
    <t>The thing is, coming from a big family, when someone doesn't invite their significant other into a picture, you don't want to be the one assuming that everything is fine and that they want them in the picture. That's not really appropriate either.</t>
  </si>
  <si>
    <t>https://www.reddit.com/r/AmItheAsshole/comments/1awm5kq/aita_for_not_inviting_my_girlfriend_to_join_the/krisptu/</t>
  </si>
  <si>
    <t>krj5576</t>
  </si>
  <si>
    <t>02-21-2024 23:58:01</t>
  </si>
  <si>
    <t>fuckit_sowhat</t>
  </si>
  <si>
    <t>“I’m sorry I hurt your feelings and you felt excluded. I’ll remember to invite you for family pictures next time.” That also seems much easier than have a whole argument about feelings, while also being the kind and caring thing to do. One of the rare times doing the right thing is the easy thing! Seize the opportunity!</t>
  </si>
  <si>
    <t>https://www.reddit.com/r/AmItheAsshole/comments/1awm5kq/aita_for_not_inviting_my_girlfriend_to_join_the/krj5576/</t>
  </si>
  <si>
    <t>"Bot Hunter [21]"</t>
  </si>
  <si>
    <t>krm36qk</t>
  </si>
  <si>
    <t>02-22-2024 14:48:17</t>
  </si>
  <si>
    <t>Adorable_Error9767</t>
  </si>
  <si>
    <t>As is so often the case with men, the actual “offense,” wasn’t the biggest issue here. It was how you handled her talking to you about it that’s 10x worse.</t>
  </si>
  <si>
    <t>https://www.reddit.com/r/AmItheAsshole/comments/1awm5kq/aita_for_not_inviting_my_girlfriend_to_join_the/krm36qk/</t>
  </si>
  <si>
    <t>krm3s55</t>
  </si>
  <si>
    <t>And doesn’t care, or feel he should have to care.</t>
  </si>
  <si>
    <t>https://www.reddit.com/r/AmItheAsshole/comments/1awm5kq/aita_for_not_inviting_my_girlfriend_to_join_the/krm3s55/</t>
  </si>
  <si>
    <t>krj5ujo</t>
  </si>
  <si>
    <t>02-22-2024 00:02:28</t>
  </si>
  <si>
    <t>He has every right to disagree with his girlfriend on this issue</t>
  </si>
  <si>
    <t>https://www.reddit.com/r/AmItheAsshole/comments/1awm5kq/aita_for_not_inviting_my_girlfriend_to_join_the/krj5ujo/</t>
  </si>
  <si>
    <t>krj35jl</t>
  </si>
  <si>
    <t>02-21-2024 23:45:37</t>
  </si>
  <si>
    <t>Apprehensive_Soil535</t>
  </si>
  <si>
    <t>Did it really work that easy? I had an ex that was like. Always defensive if I said anything about anything. And then two days later he would give me an actual apology. Which just didn’t mean much because his initial reaction was to get defensive and brush me off.</t>
  </si>
  <si>
    <t>https://www.reddit.com/r/AmItheAsshole/comments/1awm5kq/aita_for_not_inviting_my_girlfriend_to_join_the/krj35jl/</t>
  </si>
  <si>
    <t>krjm9rz</t>
  </si>
  <si>
    <t>02-22-2024 01:45:21</t>
  </si>
  <si>
    <t>puns_n_pups</t>
  </si>
  <si>
    <t>Bids for connection are not a trauma response, [many securely attached people make them](https://www.gottman.com/blog/want-to-improve-your-relationship-start-paying-more-attention-to-bids/). But otherwise you're spot on, the worst thing you can do in that moment is dismiss the other person or shut them down.</t>
  </si>
  <si>
    <t>https://www.reddit.com/r/AmItheAsshole/comments/1awm5kq/aita_for_not_inviting_my_girlfriend_to_join_the/krjm9rz/</t>
  </si>
  <si>
    <t>krl0m06</t>
  </si>
  <si>
    <t>02-22-2024 08:55:33</t>
  </si>
  <si>
    <t>Capital_Tone9386</t>
  </si>
  <si>
    <t>Bids for connection aren't a trauma response, it's something that everyone regularly does with people they like. </t>
  </si>
  <si>
    <t>https://www.reddit.com/r/AmItheAsshole/comments/1awm5kq/aita_for_not_inviting_my_girlfriend_to_join_the/krl0m06/</t>
  </si>
  <si>
    <t>krjl46m</t>
  </si>
  <si>
    <t>02-22-2024 01:38:09</t>
  </si>
  <si>
    <t>so true ☝️</t>
  </si>
  <si>
    <t>https://www.reddit.com/r/AmItheAsshole/comments/1awm5kq/aita_for_not_inviting_my_girlfriend_to_join_the/krjl46m/</t>
  </si>
  <si>
    <t>krl5sq3</t>
  </si>
  <si>
    <t>02-22-2024 09:59:54</t>
  </si>
  <si>
    <t>ApprehensiveBeyond</t>
  </si>
  <si>
    <t>Most of us are just stupid as hell, we don't even know how dumb we are.  Obviously plenty of malicious actors who take advantage of this.</t>
  </si>
  <si>
    <t>https://www.reddit.com/r/AmItheAsshole/comments/1awm5kq/aita_for_not_inviting_my_girlfriend_to_join_the/krl5sq3/</t>
  </si>
  <si>
    <t>krkitsb</t>
  </si>
  <si>
    <t>02-22-2024 05:41:42</t>
  </si>
  <si>
    <t>Soggy_Grape_</t>
  </si>
  <si>
    <t>i saw someone say 3 years but i’m not sure if that’s true since i didn’t see it come from him.</t>
  </si>
  <si>
    <t>https://www.reddit.com/r/AmItheAsshole/comments/1awm5kq/aita_for_not_inviting_my_girlfriend_to_join_the/krkitsb/</t>
  </si>
  <si>
    <t>krisk1w</t>
  </si>
  <si>
    <t>narshnarshnarsh</t>
  </si>
  <si>
    <t>Right like I’m never ever ever ever going to impose on a family photo if I’m not invited or extremely long term. But if the other boyfriend got invited and I didn’t I’d feel especially weird.</t>
  </si>
  <si>
    <t>https://www.reddit.com/r/AmItheAsshole/comments/1awm5kq/aita_for_not_inviting_my_girlfriend_to_join_the/krisk1w/</t>
  </si>
  <si>
    <t>krii684</t>
  </si>
  <si>
    <t>02-21-2024 21:44:02</t>
  </si>
  <si>
    <t>Royal-Start6953</t>
  </si>
  <si>
    <t>Her telling him that the phrase “family photo” is the reason she didn’t jump up and join in her own was the big blinking neon sign of her actual upset. She wanted assurance that she was a valued member of the family. The *he* considers her family. 
And I agree with the parent comment that she was starting a conversation about her feelings and he got defensive, dismissive, with some gaslighting mixed in, all no bueno on the communication front. 
It’s not his fault for not thinking to follow his sisters lead but it’s his fault for turning what could have been a bonding moment into an issue.</t>
  </si>
  <si>
    <t>https://www.reddit.com/r/AmItheAsshole/comments/1awm5kq/aita_for_not_inviting_my_girlfriend_to_join_the/krii684/</t>
  </si>
  <si>
    <t>krj2l8e</t>
  </si>
  <si>
    <t>02-21-2024 23:42:05</t>
  </si>
  <si>
    <t>Pale_Cranberry1502</t>
  </si>
  <si>
    <t>That depends on how long they've been together.  Are they getting serious, or is this the kind of family where barely-couple guests are allowed?  If they're new, then yeah - the family has the right to a few family-only photos in case the person is gone by that time next year.
The problem is that he should have called her over once sister's boyfriend was included - even if sister and boyfriend were further along in their relationship.  Maybe discreetly have her on a side in case it's a great picture of the family together and she needs to be cropped out if they don't make it, but include her in anything that Sis' boyfriend is included in.</t>
  </si>
  <si>
    <t>https://www.reddit.com/r/AmItheAsshole/comments/1awm5kq/aita_for_not_inviting_my_girlfriend_to_join_the/krj2l8e/</t>
  </si>
  <si>
    <t>krj0mgl</t>
  </si>
  <si>
    <t>02-21-2024 23:29:48</t>
  </si>
  <si>
    <t>Sea-Roof-5983</t>
  </si>
  <si>
    <t>Eh.  How long have they been together?  I didn't let my brothers girlfriend (later wife and ex wife) be in any of my wedding photos as they had been together only like 6 weeks or so.  She was pissed</t>
  </si>
  <si>
    <t>https://www.reddit.com/r/AmItheAsshole/comments/1awm5kq/aita_for_not_inviting_my_girlfriend_to_join_the/krj0mgl/</t>
  </si>
  <si>
    <t>krit9k4</t>
  </si>
  <si>
    <t>02-21-2024 22:45:33</t>
  </si>
  <si>
    <t>pdxkb</t>
  </si>
  <si>
    <t>I've been in this situation. Except it was his mother's funeral and I didn't want to assume I was invited to sit in the family row. He didn't invite me to sit with him. It was kind of awkward and made me question what I was to him. He didn't forget to ask because he was distraught or anything like that. He didn't even cry.</t>
  </si>
  <si>
    <t>https://www.reddit.com/r/AmItheAsshole/comments/1awm5kq/aita_for_not_inviting_my_girlfriend_to_join_the/krit9k4/</t>
  </si>
  <si>
    <t>krjbzjs</t>
  </si>
  <si>
    <t>02-22-2024 00:41:03</t>
  </si>
  <si>
    <t>MoJoMev</t>
  </si>
  <si>
    <t>It would be very awkward and presumptuous.to ask to be in family photo if you were not invited.</t>
  </si>
  <si>
    <t>https://www.reddit.com/r/AmItheAsshole/comments/1awm5kq/aita_for_not_inviting_my_girlfriend_to_join_the/krjbzjs/</t>
  </si>
  <si>
    <t>krl0958</t>
  </si>
  <si>
    <t>02-22-2024 08:51:05</t>
  </si>
  <si>
    <t>Inebrium</t>
  </si>
  <si>
    <t>Yeah, she's not upset that you didn't call her, she's upset at the fact that you don't understand why it might have hurt to not have been called.</t>
  </si>
  <si>
    <t>https://www.reddit.com/r/AmItheAsshole/comments/1awm5kq/aita_for_not_inviting_my_girlfriend_to_join_the/krl0958/</t>
  </si>
  <si>
    <t>krlvcxo</t>
  </si>
  <si>
    <t>02-22-2024 13:56:39</t>
  </si>
  <si>
    <t>culnaej</t>
  </si>
  <si>
    <t>What, you expect OP to be a *fucking mind reader* and just *assume* that people like to be included in group activities?
/s</t>
  </si>
  <si>
    <t>https://www.reddit.com/r/AmItheAsshole/comments/1awm5kq/aita_for_not_inviting_my_girlfriend_to_join_the/krlvcxo/</t>
  </si>
  <si>
    <t>krj0eie</t>
  </si>
  <si>
    <t>02-21-2024 23:28:27</t>
  </si>
  <si>
    <t>If your feeling of being included as part of the family is based on one photo you might want to work with your self-esteem</t>
  </si>
  <si>
    <t>https://www.reddit.com/r/AmItheAsshole/comments/1awm5kq/aita_for_not_inviting_my_girlfriend_to_join_the/krj0eie/</t>
  </si>
  <si>
    <t>krj5647</t>
  </si>
  <si>
    <t>02-21-2024 23:58:11</t>
  </si>
  <si>
    <t>I want to know what going on</t>
  </si>
  <si>
    <t>https://www.reddit.com/r/AmItheAsshole/comments/1awm5kq/aita_for_not_inviting_my_girlfriend_to_join_the/krj5647/</t>
  </si>
  <si>
    <t>krk665l</t>
  </si>
  <si>
    <t>02-22-2024 03:58:22</t>
  </si>
  <si>
    <t>It would help to know how long they've been dating. </t>
  </si>
  <si>
    <t>https://www.reddit.com/r/AmItheAsshole/comments/1awm5kq/aita_for_not_inviting_my_girlfriend_to_join_the/krk665l/</t>
  </si>
  <si>
    <t>krkcraq</t>
  </si>
  <si>
    <t>02-22-2024 04:49:10</t>
  </si>
  <si>
    <t>If they've been together for a long time, this is fair.
If they've only been dating for like 2 months, I think it could be a little weird. </t>
  </si>
  <si>
    <t>https://www.reddit.com/r/AmItheAsshole/comments/1awm5kq/aita_for_not_inviting_my_girlfriend_to_join_the/krkcraq/</t>
  </si>
  <si>
    <t>krk142i</t>
  </si>
  <si>
    <t>02-22-2024 03:22:38</t>
  </si>
  <si>
    <t>MonkeyPukeMadness</t>
  </si>
  <si>
    <t>I'll never forget being invited into family pics at my SILs wedding. It still means so much that my partner and his cousin made sure I was in all of them after I held back initially because I was unsure.</t>
  </si>
  <si>
    <t>https://www.reddit.com/r/AmItheAsshole/comments/1awm5kq/aita_for_not_inviting_my_girlfriend_to_join_the/krk142i/</t>
  </si>
  <si>
    <t>krivddb</t>
  </si>
  <si>
    <t>02-21-2024 22:57:50</t>
  </si>
  <si>
    <t>plasticinsanity</t>
  </si>
  <si>
    <t>Exactly.  I think he still believes she’s in the wrong for having feelings and he did nothing to cause her to feel that way.  Sincere apology out the window here.</t>
  </si>
  <si>
    <t>https://www.reddit.com/r/AmItheAsshole/comments/1awm5kq/aita_for_not_inviting_my_girlfriend_to_join_the/krivddb/</t>
  </si>
  <si>
    <t>kritpj7</t>
  </si>
  <si>
    <t>02-21-2024 22:48:08</t>
  </si>
  <si>
    <t>lil_ewe_lamb</t>
  </si>
  <si>
    <t>Why doesn't this comment have more up votes. This is the winner.</t>
  </si>
  <si>
    <t>https://www.reddit.com/r/AmItheAsshole/comments/1awm5kq/aita_for_not_inviting_my_girlfriend_to_join_the/kritpj7/</t>
  </si>
  <si>
    <t>krioia6</t>
  </si>
  <si>
    <t>02-21-2024 22:18:28</t>
  </si>
  <si>
    <t>lurkingreader1</t>
  </si>
  <si>
    <t>Exactly, especially since the boyfriend also didn't just jump in, he waited for an invite. So she was too and no one in the family including op offered her the invite, so now she is feeling excluded and like they don't see her as a member of the family unlike the sisters boyfriend.</t>
  </si>
  <si>
    <t>https://www.reddit.com/r/AmItheAsshole/comments/1awm5kq/aita_for_not_inviting_my_girlfriend_to_join_the/krioia6/</t>
  </si>
  <si>
    <t>kriu503</t>
  </si>
  <si>
    <t>Exactly. OP, YTA for not inviting your girlfriend to be in the photo when your sister called her bf over. All you had to do was follow your sister, call your gf over, and everything would be fine. 
To me it’s weird that you purposely DIDN’T invite your gf to join the photo, after watching your sister’s bf join. It seems like you *chose* to exclude her.</t>
  </si>
  <si>
    <t>https://www.reddit.com/r/AmItheAsshole/comments/1awm5kq/aita_for_not_inviting_my_girlfriend_to_join_the/kriu503/</t>
  </si>
  <si>
    <t>krj253u</t>
  </si>
  <si>
    <t>02-21-2024 23:39:16</t>
  </si>
  <si>
    <t>Icy_Captain_960</t>
  </si>
  <si>
    <t>Couldn’t agree more!  The sister’s bf waited for an invitation bc it would be rude and presumptuous for him to jump in.  OP, your cue to invite your GF was after sister invited her BF.  Your deliberate lack of invite sent the message to her (and to the rest of the fam) that you’re not serious enough about her to include her in the photo.  
When she talked to you about it like an adult, you let your pride and defensiveness get in the way.  You made her feel worse instead of better.
YTA.</t>
  </si>
  <si>
    <t>https://www.reddit.com/r/AmItheAsshole/comments/1awm5kq/aita_for_not_inviting_my_girlfriend_to_join_the/krj253u/</t>
  </si>
  <si>
    <t>krj4mzw</t>
  </si>
  <si>
    <t>02-21-2024 23:54:49</t>
  </si>
  <si>
    <t>In my family and friends circle if you don't photobomb every picture happening in the vicinity you're considered the weirdo, not the other way around</t>
  </si>
  <si>
    <t>https://www.reddit.com/r/AmItheAsshole/comments/1awm5kq/aita_for_not_inviting_my_girlfriend_to_join_the/krj4mzw/</t>
  </si>
  <si>
    <t>krislwv</t>
  </si>
  <si>
    <t>What was the end of your first sentence? It ended abruptly.</t>
  </si>
  <si>
    <t>https://www.reddit.com/r/AmItheAsshole/comments/1awm5kq/aita_for_not_inviting_my_girlfriend_to_join_the/krislwv/</t>
  </si>
  <si>
    <t>krl1u47</t>
  </si>
  <si>
    <t>02-22-2024 09:10:49</t>
  </si>
  <si>
    <t>throwawayxoxoxoxxoo</t>
  </si>
  <si>
    <t>for real and it's even more awkward if his girlfriend has anxiety. i have anxiety and it's been interesting to navigate that with my boyfriend's family (i'm living with him &amp; thus them at the moment while we look for rentals) over the past year+ we've been together. they are so sweet and make me feel so included and do so many wonderful things for me but i still have that kinda anxiety, though it's so much lesser now. 
we went to visit his more extended family out of town and it came time to do a family photo. i felt a bit awkward like oh it's probably just immediate family &amp; i've never meet anyone outside of who lives in his house before but i also don't want them to think i don't like them or i'm standoffish but i also don't want to be join in if i'm unwelcome. bit of a weird situation (similar to OP's girlfriend's). but his dad was like ... come, be in the photo!! (my bf was in the bathroom, we ended up waiting on him as he got distracted by an aunt's cat &amp; thought his phone buzzing from my call/text were the cat purring on him lmao) it makes suchhh a difference and makes you feel so much more included. 
i'd for sure feel the same way as the girlfriend.</t>
  </si>
  <si>
    <t>https://www.reddit.com/r/AmItheAsshole/comments/1awm5kq/aita_for_not_inviting_my_girlfriend_to_join_the/krl1u47/</t>
  </si>
  <si>
    <t>krjaani</t>
  </si>
  <si>
    <t>02-22-2024 00:30:28</t>
  </si>
  <si>
    <t>aPawMeowNyation</t>
  </si>
  <si>
    <t>I think they got rid of that? That's what I've been seeing, anyway</t>
  </si>
  <si>
    <t>https://www.reddit.com/r/AmItheAsshole/comments/1awm5kq/aita_for_not_inviting_my_girlfriend_to_join_the/krjaani/</t>
  </si>
  <si>
    <t>krk0xy8</t>
  </si>
  <si>
    <t>02-22-2024 03:21:29</t>
  </si>
  <si>
    <t>QueenCityCartel</t>
  </si>
  <si>
    <t>We're not perfect people and have blinders in all types of ways.  Our culture raises us to never be wrong and it's hard for people to turn around and accept when we do things wrong.  Making this post says at least he's conflicted and there's a chance for growth.  Yes I know validation seeking is a part of this but it still points to a conflict.</t>
  </si>
  <si>
    <t>https://www.reddit.com/r/AmItheAsshole/comments/1awm5kq/aita_for_not_inviting_my_girlfriend_to_join_the/krk0xy8/</t>
  </si>
  <si>
    <t>krirxxk</t>
  </si>
  <si>
    <t>02-21-2024 22:37:57</t>
  </si>
  <si>
    <t>My husband is finally realizing that when I tell him he hurt my feelings, or irritated me or whatever, I'm not asking him if I should feel that way, and regardless of what he meant , that's not what I felt. He's finally realizing after pretty much spelling it out, lol that I just want him to acknowledge that I feel a certain way and that's it. Acknowledge and apologize. It always goes over great when you do. He still forgets sometimes but I remind him lol. That's another thing. Most men I've dealt with, you gotta spell things out when it comes to the relationship. If you don't like something your partner does or says or how he treats you, then say something! They're idiots not telepathic lol.</t>
  </si>
  <si>
    <t>https://www.reddit.com/r/AmItheAsshole/comments/1awm5kq/aita_for_not_inviting_my_girlfriend_to_join_the/krirxxk/</t>
  </si>
  <si>
    <t>krj5xzo</t>
  </si>
  <si>
    <t>02-22-2024 00:03:03</t>
  </si>
  <si>
    <t>Thanmandrathor</t>
  </si>
  <si>
    <t>And the more he dismisses how she feels, the less she’ll share how she feels too. Eventually she’ll give up on being heard by him, or she’ll be afraid to because he’ll turn it into an argument.
It’s a very insidious thing to do. He’d be pissed off if she did this to him.</t>
  </si>
  <si>
    <t>https://www.reddit.com/r/AmItheAsshole/comments/1awm5kq/aita_for_not_inviting_my_girlfriend_to_join_the/krj5xzo/</t>
  </si>
  <si>
    <t>krj12a9</t>
  </si>
  <si>
    <t>But their feelings definitely can be invalid. People sre shallow amd ridiculous, it's life</t>
  </si>
  <si>
    <t>https://www.reddit.com/r/AmItheAsshole/comments/1awm5kq/aita_for_not_inviting_my_girlfriend_to_join_the/krj12a9/</t>
  </si>
  <si>
    <t>krm8hol</t>
  </si>
  <si>
    <t>02-22-2024 15:20:25</t>
  </si>
  <si>
    <t>nykirnsu</t>
  </si>
  <si>
    <t>“The asshole” on this sub is just whoever’s in the wrong in a situation, it doesn’t mean someone’s a bad person</t>
  </si>
  <si>
    <t>https://www.reddit.com/r/AmItheAsshole/comments/1awm5kq/aita_for_not_inviting_my_girlfriend_to_join_the/krm8hol/</t>
  </si>
  <si>
    <t>krm8s97</t>
  </si>
  <si>
    <t>02-22-2024 15:22:06</t>
  </si>
  <si>
    <t>That’s not playing a game, that’s just being nervous</t>
  </si>
  <si>
    <t>https://www.reddit.com/r/AmItheAsshole/comments/1awm5kq/aita_for_not_inviting_my_girlfriend_to_join_the/krm8s97/</t>
  </si>
  <si>
    <t>krimzpi</t>
  </si>
  <si>
    <t>IGleeker</t>
  </si>
  <si>
    <t>Can we stop calling being considerate “reading minds.” 
When you’re in a relationship you think about ways to make your partner feel loved and included. This is common sense.</t>
  </si>
  <si>
    <t>https://www.reddit.com/r/AmItheAsshole/comments/1awm5kq/aita_for_not_inviting_my_girlfriend_to_join_the/krimzpi/</t>
  </si>
  <si>
    <t>krisoyv</t>
  </si>
  <si>
    <t>02-21-2024 22:42:17</t>
  </si>
  <si>
    <t>eroticfalafel</t>
  </si>
  <si>
    <t>"OK everyone time for a family photo"
*hmm, my girlfriend is kind of off to the side and my sister just invited her boyfriend to come be in the photo. I wonder if my gf might be interested / feels awkward / doesn't want to be in the photo. I'll just ask quickly.*
If you call that mind reading you'll love Vegas, everything will seem like real magic.</t>
  </si>
  <si>
    <t>https://www.reddit.com/r/AmItheAsshole/comments/1awm5kq/aita_for_not_inviting_my_girlfriend_to_join_the/krisoyv/</t>
  </si>
  <si>
    <t>kris8c9</t>
  </si>
  <si>
    <t>02-21-2024 22:39:36</t>
  </si>
  <si>
    <t>It's not about reading her mind, it's called being considerate like has been said many times now. Actually taking the time to consider your partners wants and/or needs is consideration not mind reading.</t>
  </si>
  <si>
    <t>https://www.reddit.com/r/AmItheAsshole/comments/1awm5kq/aita_for_not_inviting_my_girlfriend_to_join_the/kris8c9/</t>
  </si>
  <si>
    <t>kristbp</t>
  </si>
  <si>
    <t>02-21-2024 22:42:58</t>
  </si>
  <si>
    <t>DissociativeBurrito</t>
  </si>
  <si>
    <t>No he’s supposed to be able to handle being told by a partner that something was difficult without being defensive or invalidating her. He’s supposed to make an effort to consider her experience without acting like it invalidates his own. He’s supposed to be able to disagree without harm and change his mind with new information. He’s supposed to be able to hold his intentions and his impact simultaneously. None of this is about perfection (or it shouldn’t be), it’s about effort and response. 
She offered information that would be valuable to someone who cares about her, it was also an opportunity for him to build her trust by being empathetic, kind, and solution-oriented instead of reactionary. That’s a him issue.</t>
  </si>
  <si>
    <t>https://www.reddit.com/r/AmItheAsshole/comments/1awm5kq/aita_for_not_inviting_my_girlfriend_to_join_the/kristbp/</t>
  </si>
  <si>
    <t>krj5s7p</t>
  </si>
  <si>
    <t>02-22-2024 00:02:04</t>
  </si>
  <si>
    <t>MaggieLima</t>
  </si>
  <si>
    <t>Classic case of inaptitude that's going to wear her down. Next, he'll get her gifts later than he should or forget them, because he didn't realize it was important. He'll join her family pictures or say something during meals that will generate awkwardness. Little drops here and there that will eventually be the last straw.</t>
  </si>
  <si>
    <t>https://www.reddit.com/r/AmItheAsshole/comments/1awm5kq/aita_for_not_inviting_my_girlfriend_to_join_the/krj5s7p/</t>
  </si>
  <si>
    <t>krjkun5</t>
  </si>
  <si>
    <t>02-22-2024 01:36:29</t>
  </si>
  <si>
    <t>He made her feel irrelevant. That is the point.</t>
  </si>
  <si>
    <t>https://www.reddit.com/r/AmItheAsshole/comments/1awm5kq/aita_for_not_inviting_my_girlfriend_to_join_the/krjkun5/</t>
  </si>
  <si>
    <t>krikewm</t>
  </si>
  <si>
    <t>02-21-2024 21:56:04</t>
  </si>
  <si>
    <t>justmytwentytwocent</t>
  </si>
  <si>
    <t>Or maybe he will get mad that she didn't say these words instead since he's not a mind reader. /Shrug</t>
  </si>
  <si>
    <t>https://www.reddit.com/r/AmItheAsshole/comments/1awm5kq/aita_for_not_inviting_my_girlfriend_to_join_the/krikewm/</t>
  </si>
  <si>
    <t>krjd9vb</t>
  </si>
  <si>
    <t>02-22-2024 00:49:09</t>
  </si>
  <si>
    <t>I’ve never known the name for it but man do I love it!</t>
  </si>
  <si>
    <t>https://www.reddit.com/r/AmItheAsshole/comments/1awm5kq/aita_for_not_inviting_my_girlfriend_to_join_the/krjd9vb/</t>
  </si>
  <si>
    <t>krm1oew</t>
  </si>
  <si>
    <t>02-22-2024 14:38:41</t>
  </si>
  <si>
    <t>Did you misread the judgment? It clearly says "YTA." I can sympathize with him not realizing he messed up while still saying he did wrong.</t>
  </si>
  <si>
    <t>https://www.reddit.com/r/AmItheAsshole/comments/1awm5kq/aita_for_not_inviting_my_girlfriend_to_join_the/krm1oew/</t>
  </si>
  <si>
    <t>kricnal</t>
  </si>
  <si>
    <t>02-21-2024 21:14:37</t>
  </si>
  <si>
    <t>Repulsive_Cranberry4</t>
  </si>
  <si>
    <t>What does that even mean lol.</t>
  </si>
  <si>
    <t>https://www.reddit.com/r/AmItheAsshole/comments/1awm5kq/aita_for_not_inviting_my_girlfriend_to_join_the/kricnal/</t>
  </si>
  <si>
    <t>krigg24</t>
  </si>
  <si>
    <t>I agree. I think being included in an end of trip group photo is a courtesy everyone should extend even if they're not in a relationship. Everyone on the trip should be in the photo, I think it's really that easy.</t>
  </si>
  <si>
    <t>https://www.reddit.com/r/AmItheAsshole/comments/1awm5kq/aita_for_not_inviting_my_girlfriend_to_join_the/krigg24/</t>
  </si>
  <si>
    <t>krkxw3o</t>
  </si>
  <si>
    <t>02-22-2024 08:22:23</t>
  </si>
  <si>
    <t>Trick-Hall9094</t>
  </si>
  <si>
    <t>It's a common thing for people to take off some of that emotional labor and place it on someone else's shoulders. Life is way easier when you don't have to think of other people's feelings.</t>
  </si>
  <si>
    <t>https://www.reddit.com/r/AmItheAsshole/comments/1awm5kq/aita_for_not_inviting_my_girlfriend_to_join_the/krkxw3o/</t>
  </si>
  <si>
    <t>kri4slt</t>
  </si>
  <si>
    <t>02-21-2024 20:32:45</t>
  </si>
  <si>
    <t>Yeah dude, after 3 years you should understand how she'll react to certain actions/inactions you may take. YTA.</t>
  </si>
  <si>
    <t>https://www.reddit.com/r/AmItheAsshole/comments/1awm5kq/aita_for_not_inviting_my_girlfriend_to_join_the/kri4slt/</t>
  </si>
  <si>
    <t>kri5464</t>
  </si>
  <si>
    <t>02-21-2024 20:34:30</t>
  </si>
  <si>
    <t>What percentage of the internet needs to tell you you're TAH here before you fucking believe it? You're not old enough for a girlfriend.</t>
  </si>
  <si>
    <t>https://www.reddit.com/r/AmItheAsshole/comments/1awm5kq/aita_for_not_inviting_my_girlfriend_to_join_the/kri5464/</t>
  </si>
  <si>
    <t>kri8kxv</t>
  </si>
  <si>
    <t>02-21-2024 20:52:55</t>
  </si>
  <si>
    <t>By not asking, you showed her that you(especially you) /your family do not consider her part of the family now or in the near future.
Its been 3 years, she is not going to lay odds that this will change. She is 100% mentally moving on.</t>
  </si>
  <si>
    <t>https://www.reddit.com/r/AmItheAsshole/comments/1awm5kq/aita_for_not_inviting_my_girlfriend_to_join_the/kri8kxv/</t>
  </si>
  <si>
    <t>krilk31</t>
  </si>
  <si>
    <t>02-21-2024 22:02:06</t>
  </si>
  <si>
    <t>This makes you even more of a shmuck. wtf does she even see in your pathetic ass. She could have a big giant neon sign telling you and you still wouldn’t get it. She needs to dump your ass. Waste of 3 years of her life.</t>
  </si>
  <si>
    <t>https://www.reddit.com/r/AmItheAsshole/comments/1awm5kq/aita_for_not_inviting_my_girlfriend_to_join_the/krilk31/</t>
  </si>
  <si>
    <t>kri8uln</t>
  </si>
  <si>
    <t>02-21-2024 20:54:21</t>
  </si>
  <si>
    <t>The issue is you left her out.  Your sister included her boyfriend, he didn't come trotting in on his own.  And you didn't include her.  You left her out.  You hurt her feelings.  And then you gaslit her about it.
YTA</t>
  </si>
  <si>
    <t>https://www.reddit.com/r/AmItheAsshole/comments/1awm5kq/aita_for_not_inviting_my_girlfriend_to_join_the/kri8uln/</t>
  </si>
  <si>
    <t>krifs5y</t>
  </si>
  <si>
    <t>02-21-2024 21:31:11</t>
  </si>
  <si>
    <t>Funny_Help2769</t>
  </si>
  <si>
    <t>She knows your family doesn’t equal to she considered herself as family. And by the way you’re treating her feelings and have “no clue” why she feels like that, I doubt that you’re making her feel like she’s family.</t>
  </si>
  <si>
    <t>https://www.reddit.com/r/AmItheAsshole/comments/1awm5kq/aita_for_not_inviting_my_girlfriend_to_join_the/krifs5y/</t>
  </si>
  <si>
    <t>kriivqh</t>
  </si>
  <si>
    <t>02-21-2024 21:47:51</t>
  </si>
  <si>
    <t>Together with YOU for 3 years not your family. Huge difference there. YOU should know her more than her knowing your family and you clearly failed to do that.</t>
  </si>
  <si>
    <t>https://www.reddit.com/r/AmItheAsshole/comments/1awm5kq/aita_for_not_inviting_my_girlfriend_to_join_the/kriivqh/</t>
  </si>
  <si>
    <t>krinpdn</t>
  </si>
  <si>
    <t>02-21-2024 22:13:59</t>
  </si>
  <si>
    <t>iDam81</t>
  </si>
  <si>
    <t>3 years and you didn’t call her over.  No wonder she doesn’t feel like family.  Wake up man.</t>
  </si>
  <si>
    <t>https://www.reddit.com/r/AmItheAsshole/comments/1awm5kq/aita_for_not_inviting_my_girlfriend_to_join_the/krinpdn/</t>
  </si>
  <si>
    <t>krilo5d</t>
  </si>
  <si>
    <t>02-21-2024 22:02:43</t>
  </si>
  <si>
    <t>Slight-Ad-5442</t>
  </si>
  <si>
    <t>The issue is that after 3 years you don't consider her part of the family. I feel sorry for her having wasted her time on people who don't care about her feelings or are too stupid to understand.</t>
  </si>
  <si>
    <t>https://www.reddit.com/r/AmItheAsshole/comments/1awm5kq/aita_for_not_inviting_my_girlfriend_to_join_the/krilo5d/</t>
  </si>
  <si>
    <t>krihddo</t>
  </si>
  <si>
    <t>Read more responses. Hopefully they will be enlightening for you.</t>
  </si>
  <si>
    <t>https://www.reddit.com/r/AmItheAsshole/comments/1awm5kq/aita_for_not_inviting_my_girlfriend_to_join_the/krihddo/</t>
  </si>
  <si>
    <t>krindi4</t>
  </si>
  <si>
    <t>02-21-2024 22:12:06</t>
  </si>
  <si>
    <t>cattheblue</t>
  </si>
  <si>
    <t>You invalidated her feelings when she shared them with you and made it seem like she’s not part of your family. It’s a photo. You didn’t have to print it out, frame it, or even post it anywhere. She just wanted to be included. 
She didn’t scream at you, demand you retake the photo or anything like that. You’re the one acting irrationally and immature here.</t>
  </si>
  <si>
    <t>https://www.reddit.com/r/AmItheAsshole/comments/1awm5kq/aita_for_not_inviting_my_girlfriend_to_join_the/krindi4/</t>
  </si>
  <si>
    <t>krijy4r</t>
  </si>
  <si>
    <t>02-21-2024 21:53:37</t>
  </si>
  <si>
    <t>squenn</t>
  </si>
  <si>
    <t>Holy you really are the asshole. What more do you need to read to understand what the issue is here.</t>
  </si>
  <si>
    <t>https://www.reddit.com/r/AmItheAsshole/comments/1awm5kq/aita_for_not_inviting_my_girlfriend_to_join_the/krijy4r/</t>
  </si>
  <si>
    <t>krirb6o</t>
  </si>
  <si>
    <t>So you don't see the issue *even though she literally told you what it was*?  As I said in another comment, either get therapy or end this relationship. For her sake.</t>
  </si>
  <si>
    <t>https://www.reddit.com/r/AmItheAsshole/comments/1awm5kq/aita_for_not_inviting_my_girlfriend_to_join_the/krirb6o/</t>
  </si>
  <si>
    <t>krj02qq</t>
  </si>
  <si>
    <t>02-21-2024 23:26:25</t>
  </si>
  <si>
    <t>milkdudsnotdrugs</t>
  </si>
  <si>
    <t>OP, I want to touch on something I haven't seen pointed out in other comments. 
You say you shouldn't be expected to read her mind. But she isn't asking for that, she's actually doing the work of expressing her thoughts and feelings to you so that you don't have to guess. 
She is actively trying to communicate to you what she wants and needs from you. *This is valuable information that you need to pay attention to*. 
Currently, by not listening to how she is expressing her feelings regarding a situation, you are signaling to her that she shouldn't tell you what is on her mind or what she wants and needs from you and your relationship, because it will only start an argument and she will be left feeling even worse. 
These types of conversations are uncomfortable in a relationship, and it takes effort and vulnerability to bring something like this to your SO's attention. 
This type of communication breakdown and responses are what killed my marriage. My therapist had a really good saying about the toxic ways people can behave during conflict. "Don't be a WENI".
•W- withdrawing or shutting down
•E- escalate the situation emotionally, heightening the intensity of the disagreement.
•N- negative Conentation- taking what one person says and drawing negative conclusions regarding what they mean.
•I- invalidate the others feelings, point of view, experiences or opinions.
OP, don't be a W.E.N.I.</t>
  </si>
  <si>
    <t>https://www.reddit.com/r/AmItheAsshole/comments/1awm5kq/aita_for_not_inviting_my_girlfriend_to_join_the/krj02qq/</t>
  </si>
  <si>
    <t>kriovki</t>
  </si>
  <si>
    <t>02-21-2024 22:20:30</t>
  </si>
  <si>
    <t>oat336</t>
  </si>
  <si>
    <t>..so she was supposed to read THEIR minds that it's okay for her to invite herself into a family photo, but it's totally unreasonable that you should've "read her mind" to know to invite her?</t>
  </si>
  <si>
    <t>https://www.reddit.com/r/AmItheAsshole/comments/1awm5kq/aita_for_not_inviting_my_girlfriend_to_join_the/kriovki/</t>
  </si>
  <si>
    <t>kriuqpb</t>
  </si>
  <si>
    <t>02-21-2024 22:54:06</t>
  </si>
  <si>
    <t>Own_Can_3495</t>
  </si>
  <si>
    <t>You just reinforced that you and your family do not think of her as family.  Your sister is starting to think of her bf as family and by inviting him to a family photo signals to him and the rest of the family to think of him as family too.  You didn't even think of your gf so you put her as not family. Your family will change attitudes subconsciously by how you treat her.  
It's not about how well you know someone. I've been married for over 20 years. I still say one sec, let me get (my husband's name) for family photos.   Those photos end up in a photo album, a collage on a computer screen, shared on social media, in photo frames etc that she won't be apart of. YTA</t>
  </si>
  <si>
    <t>https://www.reddit.com/r/AmItheAsshole/comments/1awm5kq/aita_for_not_inviting_my_girlfriend_to_join_the/kriuqpb/</t>
  </si>
  <si>
    <t>kriso1o</t>
  </si>
  <si>
    <t>02-21-2024 22:42:07</t>
  </si>
  <si>
    <t>Fionaelaine4</t>
  </si>
  <si>
    <t>OP- you said “my family” not her family or our family so you do the inviting. You can’t be this dense</t>
  </si>
  <si>
    <t>https://www.reddit.com/r/AmItheAsshole/comments/1awm5kq/aita_for_not_inviting_my_girlfriend_to_join_the/kriso1o/</t>
  </si>
  <si>
    <t>krixu4u</t>
  </si>
  <si>
    <t>02-21-2024 23:12:44</t>
  </si>
  <si>
    <t>FirefighterAlarmed64</t>
  </si>
  <si>
    <t>Do you understand she wasn't having a go at you? She was giving you information, hey this made her sad, maybe next time I can avoid that by ***making almost no effort other than a kind gesture.***
But instead you heard her vulnerability and made it about you getting offended. 
It wasn't about the effing photo, asshole! Are you that ignorant? When a girl says "Hey this made me sad." or "I didn't like this." it's almost always her giving you fucking cheat codes on how to be a better boyfriend. 
Guys like you demand to know what women want, and when they tell you, you have a fucking tantrum. Get over yourself. YTA</t>
  </si>
  <si>
    <t>https://www.reddit.com/r/AmItheAsshole/comments/1awm5kq/aita_for_not_inviting_my_girlfriend_to_join_the/krixu4u/</t>
  </si>
  <si>
    <t>krijdl4</t>
  </si>
  <si>
    <t>02-21-2024 21:50:32</t>
  </si>
  <si>
    <t>Disastrous_Branch_57</t>
  </si>
  <si>
    <t>You may not see the issue, but she does. Just acknowledge that you upset her and then do better. That's it.</t>
  </si>
  <si>
    <t>https://www.reddit.com/r/AmItheAsshole/comments/1awm5kq/aita_for_not_inviting_my_girlfriend_to_join_the/krijdl4/</t>
  </si>
  <si>
    <t>krinuki</t>
  </si>
  <si>
    <t>02-21-2024 22:14:46</t>
  </si>
  <si>
    <t>IndividualDevice9621</t>
  </si>
  <si>
    <t>That makes it even worse.  Together 3 years and you still don't think of her as family and exclude her then berate her for feeling excluded.</t>
  </si>
  <si>
    <t>https://www.reddit.com/r/AmItheAsshole/comments/1awm5kq/aita_for_not_inviting_my_girlfriend_to_join_the/krinuki/</t>
  </si>
  <si>
    <t>kripv7o</t>
  </si>
  <si>
    <t>02-21-2024 22:26:04</t>
  </si>
  <si>
    <t>after 3 years you should know how to be a better partner to your gf</t>
  </si>
  <si>
    <t>https://www.reddit.com/r/AmItheAsshole/comments/1awm5kq/aita_for_not_inviting_my_girlfriend_to_join_the/kripv7o/</t>
  </si>
  <si>
    <t>krj6l2l</t>
  </si>
  <si>
    <t>02-22-2024 00:07:07</t>
  </si>
  <si>
    <t>fyngriselda</t>
  </si>
  <si>
    <t>You don’t need to see the issue. It’s enough that it is an issue for her. You just need to listen. She told you it bothered her. You are acting like her feelings need your approval to be valid, they don’t. 
Question for you: when your sister called for her boyfriend to join in the photo, why didn’t it occur to you to ask your girlfriend? That seems strange to me. It doesn’t seem strange that she felt insecure about joining in on her own. No matter how well or how long she has known your family, it is still going to feel weird joining in a “family photo” uninvited. In fact, it could easily be viewed as rude and pushy by many. 
Second question: Why didn’t the lack of her presence in the pictures bother you? Your sister felt that family photo wasn’t complete without her boyfriend. But you had no sense that someone was missing? Your long term girlfriend’s presence wasn’t missed by you, or anyone else for that matter. And you wonder why it made her feel bad…YTA</t>
  </si>
  <si>
    <t>https://www.reddit.com/r/AmItheAsshole/comments/1awm5kq/aita_for_not_inviting_my_girlfriend_to_join_the/krj6l2l/</t>
  </si>
  <si>
    <t>krisx2d</t>
  </si>
  <si>
    <t>02-21-2024 22:43:34</t>
  </si>
  <si>
    <t>mysmallself</t>
  </si>
  <si>
    <t>So what stopped you from inviting her out for the photo?</t>
  </si>
  <si>
    <t>https://www.reddit.com/r/AmItheAsshole/comments/1awm5kq/aita_for_not_inviting_my_girlfriend_to_join_the/krisx2d/</t>
  </si>
  <si>
    <t>kriv1im</t>
  </si>
  <si>
    <t>02-21-2024 22:55:53</t>
  </si>
  <si>
    <t>Literally everyone is telling you YTA. Are you delusional?</t>
  </si>
  <si>
    <t>https://www.reddit.com/r/AmItheAsshole/comments/1awm5kq/aita_for_not_inviting_my_girlfriend_to_join_the/kriv1im/</t>
  </si>
  <si>
    <t>kriyxw2</t>
  </si>
  <si>
    <t>02-21-2024 23:19:31</t>
  </si>
  <si>
    <t>GemelosAvitia</t>
  </si>
  <si>
    <t>YTA.  
My god, just leave her so she can find somebody that actually cares about her.</t>
  </si>
  <si>
    <t>https://www.reddit.com/r/AmItheAsshole/comments/1awm5kq/aita_for_not_inviting_my_girlfriend_to_join_the/kriyxw2/</t>
  </si>
  <si>
    <t>krj02iv</t>
  </si>
  <si>
    <t>02-21-2024 23:26:22</t>
  </si>
  <si>
    <t>AspartameAnonymous</t>
  </si>
  <si>
    <t>If you don't see it now, I don't think you ever will. YTA. Let this girl go find someone who actually wants her around.</t>
  </si>
  <si>
    <t>https://www.reddit.com/r/AmItheAsshole/comments/1awm5kq/aita_for_not_inviting_my_girlfriend_to_join_the/krj02iv/</t>
  </si>
  <si>
    <t>krizkqd</t>
  </si>
  <si>
    <t>02-21-2024 23:23:21</t>
  </si>
  <si>
    <t>Did you ever think that your girlfriend's past interactions with your family might not have been great? It sounds like she doesn't feel comfortable - even after three years. You're so busy defending yourself and your family that you might be missing things that are happening. Maybe you should sit down and reflect on the weekend as if you were a stranger observing how these people interact.</t>
  </si>
  <si>
    <t>https://www.reddit.com/r/AmItheAsshole/comments/1awm5kq/aita_for_not_inviting_my_girlfriend_to_join_the/krizkqd/</t>
  </si>
  <si>
    <t>krj09mn</t>
  </si>
  <si>
    <t>02-21-2024 23:27:36</t>
  </si>
  <si>
    <t>MelloJelloShello</t>
  </si>
  <si>
    <t>It’s not about her feeling included, it’s about YOU actively including her. Your sister thought to include her significant other, but you just…forgot? She knows the family well enough because she’s DATING YOU. So it should be YOU actively working to include her. Maybe when you guys are engaged, she can feel comfortable doing these things on her own.
YTA. You tried to turn this issue she has with you around on her, and it didn’t work. You really hurt her, and then acted like a bigger dick about it.</t>
  </si>
  <si>
    <t>https://www.reddit.com/r/AmItheAsshole/comments/1awm5kq/aita_for_not_inviting_my_girlfriend_to_join_the/krj09mn/</t>
  </si>
  <si>
    <t>krj1ozd</t>
  </si>
  <si>
    <t>02-21-2024 23:36:28</t>
  </si>
  <si>
    <t>MonOubliette</t>
  </si>
  <si>
    <t>I can’t tell if you’re being deliberately obtuse or not. It’s not a complicated situation, so I assume you’re either immature (quite possible) and/or you are genuinely that clueless (also quite possible). 
Your sister *invited* her boyfriend to join the family photo. Your girlfriend was *not invited* to join the family photo (by you or anyone else in your family). You insisting she should have invited herself is missing the point. 
The point is she wanted you to invite her because you consider her a part of your family. Instead, you gave her a very clear signal that, even after three years, no one in your family considers her a part of it, not even you. 
The other issue is that instead of even attempting to understand her POV, you got mad at her. This smacks more of emotional immaturity than true intellectual deficiency, but the result is the same either way. 
YTA.</t>
  </si>
  <si>
    <t>https://www.reddit.com/r/AmItheAsshole/comments/1awm5kq/aita_for_not_inviting_my_girlfriend_to_join_the/krj1ozd/</t>
  </si>
  <si>
    <t>krj3gy9</t>
  </si>
  <si>
    <t>02-21-2024 23:47:35</t>
  </si>
  <si>
    <t>IHQ_Throwaway</t>
  </si>
  <si>
    <t>You don’t see an issue because all that happened was her feelings were hurt, and you don’t care about that. 
She knows that now, and will hopefully dump you before long. 
YTA</t>
  </si>
  <si>
    <t>https://www.reddit.com/r/AmItheAsshole/comments/1awm5kq/aita_for_not_inviting_my_girlfriend_to_join_the/krj3gy9/</t>
  </si>
  <si>
    <t>krjckwu</t>
  </si>
  <si>
    <t>02-22-2024 00:44:49</t>
  </si>
  <si>
    <t>fruitjerky</t>
  </si>
  <si>
    <t>She *told* you what the issue is. You just don't care.</t>
  </si>
  <si>
    <t>https://www.reddit.com/r/AmItheAsshole/comments/1awm5kq/aita_for_not_inviting_my_girlfriend_to_join_the/krjckwu/</t>
  </si>
  <si>
    <t>kriuihk</t>
  </si>
  <si>
    <t>02-21-2024 22:52:47</t>
  </si>
  <si>
    <t>mebetiffbeme</t>
  </si>
  <si>
    <t>She knows your family, yet you didn’t even think to ask her to join you, even after your sister called her BF over.</t>
  </si>
  <si>
    <t>https://www.reddit.com/r/AmItheAsshole/comments/1awm5kq/aita_for_not_inviting_my_girlfriend_to_join_the/kriuihk/</t>
  </si>
  <si>
    <t>kriz1lx</t>
  </si>
  <si>
    <t>02-21-2024 23:20:08</t>
  </si>
  <si>
    <t>Throwaway-2587</t>
  </si>
  <si>
    <t>I guess that's likely what upsets her the most. You don't see why your actions were hurtful. 
Perhaps ask her if there's other moments where you were inconsiderate towards her and/or her feelings. 
Don't brush this off but dive deeper to keep issues like this from coming up again in the future.</t>
  </si>
  <si>
    <t>https://www.reddit.com/r/AmItheAsshole/comments/1awm5kq/aita_for_not_inviting_my_girlfriend_to_join_the/kriz1lx/</t>
  </si>
  <si>
    <t>krj1qjp</t>
  </si>
  <si>
    <t>Any-Management-3248</t>
  </si>
  <si>
    <t>lol if this is how you react to her I hope you enjoyed those three years and i hope after she leaves you she doesn’t fully regret wasting those three years</t>
  </si>
  <si>
    <t>https://www.reddit.com/r/AmItheAsshole/comments/1awm5kq/aita_for_not_inviting_my_girlfriend_to_join_the/krj1qjp/</t>
  </si>
  <si>
    <t>krj3kmd</t>
  </si>
  <si>
    <t>02-21-2024 23:48:13</t>
  </si>
  <si>
    <t>If you still don’t see the issue, why did you ask for judgment you won’t recognize.</t>
  </si>
  <si>
    <t>https://www.reddit.com/r/AmItheAsshole/comments/1awm5kq/aita_for_not_inviting_my_girlfriend_to_join_the/krj3kmd/</t>
  </si>
  <si>
    <t>krj3pci</t>
  </si>
  <si>
    <t>02-21-2024 23:49:03</t>
  </si>
  <si>
    <t>UniversitySoft1930</t>
  </si>
  <si>
    <t>You don’t like her do you? She’s your bangmaid and that’s it. I hope she leaves you.</t>
  </si>
  <si>
    <t>https://www.reddit.com/r/AmItheAsshole/comments/1awm5kq/aita_for_not_inviting_my_girlfriend_to_join_the/krj3pci/</t>
  </si>
  <si>
    <t>krj5y42</t>
  </si>
  <si>
    <t>02-22-2024 00:03:05</t>
  </si>
  <si>
    <t>Born-Eggplant8313</t>
  </si>
  <si>
    <t>No, the reason you don't see the issue is because you don't want to. Your gfs initial complaint laid an expectation of empathy at your feet and rather than accept that her feelings of hurt and exclusion are valid you went into full defensive mode. This was an opportunity for you to explore why your gf might not feel completely part of your family after 3 years and instead of starting a dialogue you started an argument. Your gf is probably hiding some feelings from you and if this conversation is indicative of what she expects when she shares something with you then don't wonder if or why she isn't completely open with you.</t>
  </si>
  <si>
    <t>https://www.reddit.com/r/AmItheAsshole/comments/1awm5kq/aita_for_not_inviting_my_girlfriend_to_join_the/krj5y42/</t>
  </si>
  <si>
    <t>krj5zmk</t>
  </si>
  <si>
    <t>02-22-2024 00:03:21</t>
  </si>
  <si>
    <t>Physical_Ad6875</t>
  </si>
  <si>
    <t>If you don’t see the issue here after reading the comments, you really are a huge asshole, and also not genuinely interested in hearing other points of view. I hope your girlfriend finds this thread, realizes that the way you reacted is not ok, and dumps your sorry ass.</t>
  </si>
  <si>
    <t>https://www.reddit.com/r/AmItheAsshole/comments/1awm5kq/aita_for_not_inviting_my_girlfriend_to_join_the/krj5zmk/</t>
  </si>
  <si>
    <t>krj6hjp</t>
  </si>
  <si>
    <t>02-22-2024 00:06:31</t>
  </si>
  <si>
    <t>OP…you would do well to consider working on your emotional intelligence.
Yes, she knows your family “well enough.” That doesn’t mean she can assume anything about how your family sees *her*.
Next time, extend the invite. It would be a kind gesture to tell her “Hey, girlfriend, come on over and join the photo.”</t>
  </si>
  <si>
    <t>https://www.reddit.com/r/AmItheAsshole/comments/1awm5kq/aita_for_not_inviting_my_girlfriend_to_join_the/krj6hjp/</t>
  </si>
  <si>
    <t>krj7g77</t>
  </si>
  <si>
    <t>02-22-2024 00:12:36</t>
  </si>
  <si>
    <t>r_coefficient</t>
  </si>
  <si>
    <t>I do. How on earth did you not automatically call her to join? How could you be so unaware of her importance in this? Why did you not actively want her to be in the picture, she's supposed to be the most important person in your life!</t>
  </si>
  <si>
    <t>https://www.reddit.com/r/AmItheAsshole/comments/1awm5kq/aita_for_not_inviting_my_girlfriend_to_join_the/krj7g77/</t>
  </si>
  <si>
    <t>krjc8sw</t>
  </si>
  <si>
    <t>02-22-2024 00:42:41</t>
  </si>
  <si>
    <t>hammocks_</t>
  </si>
  <si>
    <t>But she told you the issue.</t>
  </si>
  <si>
    <t>https://www.reddit.com/r/AmItheAsshole/comments/1awm5kq/aita_for_not_inviting_my_girlfriend_to_join_the/krjc8sw/</t>
  </si>
  <si>
    <t>krkdd45</t>
  </si>
  <si>
    <t>02-22-2024 04:54:06</t>
  </si>
  <si>
    <t>I am unsure if you’re really stupid or just a huge asshole. And I don’t know which one is worse for your girlfriend.</t>
  </si>
  <si>
    <t>https://www.reddit.com/r/AmItheAsshole/comments/1awm5kq/aita_for_not_inviting_my_girlfriend_to_join_the/krkdd45/</t>
  </si>
  <si>
    <t>krkef57</t>
  </si>
  <si>
    <t>02-22-2024 05:02:57</t>
  </si>
  <si>
    <t>QueenLevine</t>
  </si>
  <si>
    <t>I wasn't quite sure if you were a total AH until you added this sentence. Are you a teenager and lied about your age here?</t>
  </si>
  <si>
    <t>https://www.reddit.com/r/AmItheAsshole/comments/1awm5kq/aita_for_not_inviting_my_girlfriend_to_join_the/krkef57/</t>
  </si>
  <si>
    <t>krj71w1</t>
  </si>
  <si>
    <t>No-Extent9676</t>
  </si>
  <si>
    <t>i’m not trying to be a dick here, but if this is one example where you dismissed her feelings… what the hell else have you been doing to invalidate her? you seriously need to go work on yourself. please look into individual therapy</t>
  </si>
  <si>
    <t>https://www.reddit.com/r/AmItheAsshole/comments/1awm5kq/aita_for_not_inviting_my_girlfriend_to_join_the/krj71w1/</t>
  </si>
  <si>
    <t>krjlj55</t>
  </si>
  <si>
    <t>02-22-2024 01:40:45</t>
  </si>
  <si>
    <t>babymoonwitch11</t>
  </si>
  <si>
    <t>I’ve been w my partner 8 years and still wait to be invited bc they like to take pictures with the three of them as well. My partners mom called me her daughter and I will still not insert myself until they offer to. Is it really that hard to understand?</t>
  </si>
  <si>
    <t>https://www.reddit.com/r/AmItheAsshole/comments/1awm5kq/aita_for_not_inviting_my_girlfriend_to_join_the/krjlj55/</t>
  </si>
  <si>
    <t>krjn0g8</t>
  </si>
  <si>
    <t>02-22-2024 01:50:01</t>
  </si>
  <si>
    <t>I sure hope you see it now...</t>
  </si>
  <si>
    <t>https://www.reddit.com/r/AmItheAsshole/comments/1awm5kq/aita_for_not_inviting_my_girlfriend_to_join_the/krjn0g8/</t>
  </si>
  <si>
    <t>krjqsn3</t>
  </si>
  <si>
    <t>02-22-2024 02:14:19</t>
  </si>
  <si>
    <t>Feisty_Accident_4678</t>
  </si>
  <si>
    <t>My partner and I have been together for 8 years, and we still call each other over for things like family photos for our respective families. YTA.</t>
  </si>
  <si>
    <t>https://www.reddit.com/r/AmItheAsshole/comments/1awm5kq/aita_for_not_inviting_my_girlfriend_to_join_the/krjqsn3/</t>
  </si>
  <si>
    <t>krk0v2h</t>
  </si>
  <si>
    <t>02-22-2024 03:20:57</t>
  </si>
  <si>
    <t>fuckincaveman</t>
  </si>
  <si>
    <t>Wow, undeniably YTA </t>
  </si>
  <si>
    <t>https://www.reddit.com/r/AmItheAsshole/comments/1awm5kq/aita_for_not_inviting_my_girlfriend_to_join_the/krk0v2h/</t>
  </si>
  <si>
    <t>krka9le</t>
  </si>
  <si>
    <t>02-22-2024 04:29:15</t>
  </si>
  <si>
    <t>Dear_Equivalent_9692</t>
  </si>
  <si>
    <t>Damn, YTA for not including her and for how you reacted when she pointed it out. Grow up and maybe have a little consideration once in a while.</t>
  </si>
  <si>
    <t>https://www.reddit.com/r/AmItheAsshole/comments/1awm5kq/aita_for_not_inviting_my_girlfriend_to_join_the/krka9le/</t>
  </si>
  <si>
    <t>krkk29j</t>
  </si>
  <si>
    <t>02-22-2024 05:53:05</t>
  </si>
  <si>
    <t>BrwnSugarGingerBread</t>
  </si>
  <si>
    <t>You’re the AH</t>
  </si>
  <si>
    <t>https://www.reddit.com/r/AmItheAsshole/comments/1awm5kq/aita_for_not_inviting_my_girlfriend_to_join_the/krkk29j/</t>
  </si>
  <si>
    <t>krkp8co</t>
  </si>
  <si>
    <t>02-22-2024 06:44:25</t>
  </si>
  <si>
    <t>PolloAzteca_nobeans</t>
  </si>
  <si>
    <t>Are you actually 16 and not 24? A real honest question because you act and think like a child. She told her you upset her so instead of APOLOGIZING FOR HURTING HER FEELINGS you *got mad* because she expressed to you in a healthy way that she was upset???
You need therapy. And she deserves someone who gives a flying fuck about how they make her feel. You obviously don’t. The only reason you apologized was so she would stop bringing it up. When that didn’t work, you had to turn to a bunch of internet strangers. Guess what?
YTA</t>
  </si>
  <si>
    <t>https://www.reddit.com/r/AmItheAsshole/comments/1awm5kq/aita_for_not_inviting_my_girlfriend_to_join_the/krkp8co/</t>
  </si>
  <si>
    <t>krkxftu</t>
  </si>
  <si>
    <t>02-22-2024 08:17:01</t>
  </si>
  <si>
    <t>According to you. Have you even asked her how comfortable she is with your family? Thought that you would have known her feelings better after 3 years. Clearly, you don't care to know.</t>
  </si>
  <si>
    <t>https://www.reddit.com/r/AmItheAsshole/comments/1awm5kq/aita_for_not_inviting_my_girlfriend_to_join_the/krkxftu/</t>
  </si>
  <si>
    <t>krl27ad</t>
  </si>
  <si>
    <t>02-22-2024 09:15:18</t>
  </si>
  <si>
    <t>slendernan</t>
  </si>
  <si>
    <t>YOU left her out of the photo. You know you were taking a family photo, including your sister's boyfriend who SHE ASKED TO JOIN, somehow it wasn't important for you to have YOUR girlfriend there too? You didn't realise she wasn't there? You didn't want her there? What? Is she just a bang maid?
Then you completely invalidated and ridiculed her feelings. Hell, HERE YOU ARE, STILL DOING THAT. You're a shit boyfriend and a shit person. YTA. I hope she dumps your worthless ass.</t>
  </si>
  <si>
    <t>https://www.reddit.com/r/AmItheAsshole/comments/1awm5kq/aita_for_not_inviting_my_girlfriend_to_join_the/krl27ad/</t>
  </si>
  <si>
    <t>krlg1f7</t>
  </si>
  <si>
    <t>02-22-2024 11:53:46</t>
  </si>
  <si>
    <t>The problem sad that you didn't consider hey family enough to insist or even ask her to be in a family photo after 3 years. Come on dude. She's now wondering if you even care or see a future with her, it's been 3 years and your didn't bother to include her in a family photo.</t>
  </si>
  <si>
    <t>https://www.reddit.com/r/AmItheAsshole/comments/1awm5kq/aita_for_not_inviting_my_girlfriend_to_join_the/krlg1f7/</t>
  </si>
  <si>
    <t>krllalm</t>
  </si>
  <si>
    <t>02-22-2024 12:40:47</t>
  </si>
  <si>
    <t>IAmTheLyricist</t>
  </si>
  <si>
    <t>Imagine being this tone deaf</t>
  </si>
  <si>
    <t>https://www.reddit.com/r/AmItheAsshole/comments/1awm5kq/aita_for_not_inviting_my_girlfriend_to_join_the/krllalm/</t>
  </si>
  <si>
    <t>krm5j3n</t>
  </si>
  <si>
    <t>02-22-2024 15:02:39</t>
  </si>
  <si>
    <t>About to be ex-gf, YTA for everything single thing you said and didn’t say 
Wow</t>
  </si>
  <si>
    <t>https://www.reddit.com/r/AmItheAsshole/comments/1awm5kq/aita_for_not_inviting_my_girlfriend_to_join_the/krm5j3n/</t>
  </si>
  <si>
    <t>krj2m56</t>
  </si>
  <si>
    <t>02-21-2024 23:42:15</t>
  </si>
  <si>
    <t>Diredr</t>
  </si>
  <si>
    <t>He's 24, not 6. This isn't someone being "young and stupid", it's a grown adult acting dismissive.
He literally saw his sibling inviting her significant other into the family photo, yet he couldn't be bothered to simply do the same with his girlfriend. He didn't care if his girlfriend was in it or not, there's really nothing more to this.</t>
  </si>
  <si>
    <t>https://www.reddit.com/r/AmItheAsshole/comments/1awm5kq/aita_for_not_inviting_my_girlfriend_to_join_the/krj2m56/</t>
  </si>
  <si>
    <t>krj3lvq</t>
  </si>
  <si>
    <t>02-21-2024 23:48:26</t>
  </si>
  <si>
    <t>He’s 24.</t>
  </si>
  <si>
    <t>https://www.reddit.com/r/AmItheAsshole/comments/1awm5kq/aita_for_not_inviting_my_girlfriend_to_join_the/krj3lvq/</t>
  </si>
  <si>
    <t>krj9yu9</t>
  </si>
  <si>
    <t>02-22-2024 00:28:25</t>
  </si>
  <si>
    <t>Thank you, the verdict was already clear so there’s no use in kicking OP while he’s down. 24 is in fact still young despite what Reddit says :)</t>
  </si>
  <si>
    <t>https://www.reddit.com/r/AmItheAsshole/comments/1awm5kq/aita_for_not_inviting_my_girlfriend_to_join_the/krj9yu9/</t>
  </si>
  <si>
    <t>krjo7bg</t>
  </si>
  <si>
    <t>02-22-2024 01:57:30</t>
  </si>
  <si>
    <t>Hmmm, yeah at that point I’d probably include them.</t>
  </si>
  <si>
    <t>https://www.reddit.com/r/AmItheAsshole/comments/1awm5kq/aita_for_not_inviting_my_girlfriend_to_join_the/krjo7bg/</t>
  </si>
  <si>
    <t>krix4zq</t>
  </si>
  <si>
    <t>02-21-2024 23:08:30</t>
  </si>
  <si>
    <t>She heard his sister invite her BF.  She could have taken the initiative to go out to join the group.  ESH.</t>
  </si>
  <si>
    <t>https://www.reddit.com/r/AmItheAsshole/comments/1awm5kq/aita_for_not_inviting_my_girlfriend_to_join_the/krix4zq/</t>
  </si>
  <si>
    <t>krixdol</t>
  </si>
  <si>
    <t>02-21-2024 23:09:58</t>
  </si>
  <si>
    <t>She heard his sister invite her BF.  After hearing that, she could just gone out and joined her BF.  EDH.</t>
  </si>
  <si>
    <t>https://www.reddit.com/r/AmItheAsshole/comments/1awm5kq/aita_for_not_inviting_my_girlfriend_to_join_the/krixdol/</t>
  </si>
  <si>
    <t>krj5ak6</t>
  </si>
  <si>
    <t>02-21-2024 23:58:57</t>
  </si>
  <si>
    <t>Yup. This. GF can't assume his family wants her in the picture, and his family can't assume he wants her in the picture, which results in her being excluded. And the first thing he does when she points it out is minimize it.</t>
  </si>
  <si>
    <t>https://www.reddit.com/r/AmItheAsshole/comments/1awm5kq/aita_for_not_inviting_my_girlfriend_to_join_the/krj5ak6/</t>
  </si>
  <si>
    <t>kriuejg</t>
  </si>
  <si>
    <t>02-21-2024 22:52:08</t>
  </si>
  <si>
    <t>Maybe but unless they’re actively fighting … take a photo with them, who cares- worst comes to worst you delete it later!</t>
  </si>
  <si>
    <t>https://www.reddit.com/r/AmItheAsshole/comments/1awm5kq/aita_for_not_inviting_my_girlfriend_to_join_the/kriuejg/</t>
  </si>
  <si>
    <t>krkg3tk</t>
  </si>
  <si>
    <t>02-22-2024 05:17:30</t>
  </si>
  <si>
    <t>MsCndyKane</t>
  </si>
  <si>
    <t>Exactly. If I were the girl, I’d be wondering where the relationship is. If I heard “family photo” and wasn’t invited, I’d think that they wanted a photo with just family. (Sometimes a cool memory could get ruined by an ex). I wouldn’t have joined unless asked as well. 
OP YTA - It probably wasn’t intentional but you just showed her that she’s not a priority for you.</t>
  </si>
  <si>
    <t>https://www.reddit.com/r/AmItheAsshole/comments/1awm5kq/aita_for_not_inviting_my_girlfriend_to_join_the/krkg3tk/</t>
  </si>
  <si>
    <t>krj6k5v</t>
  </si>
  <si>
    <t>02-22-2024 00:06:58</t>
  </si>
  <si>
    <t>He also has every right to be single. Or to be a misanthropic hermit living in a cave. What of it?</t>
  </si>
  <si>
    <t>https://www.reddit.com/r/AmItheAsshole/comments/1awm5kq/aita_for_not_inviting_my_girlfriend_to_join_the/krj6k5v/</t>
  </si>
  <si>
    <t>krjgda3</t>
  </si>
  <si>
    <t>02-22-2024 01:08:22</t>
  </si>
  <si>
    <t>On her feelings? No dude, that’s not how feelings work.</t>
  </si>
  <si>
    <t>https://www.reddit.com/r/AmItheAsshole/comments/1awm5kq/aita_for_not_inviting_my_girlfriend_to_join_the/krjgda3/</t>
  </si>
  <si>
    <t>krjis8s</t>
  </si>
  <si>
    <t>Cosmic_Quasar</t>
  </si>
  <si>
    <t>Some people can change. Sometimes people don't *want* to be mean, but they lack a degree of empathy. Or they feel like they're being targeted due to their own insecurities. I struggled with that as a young adult. I'm about to turn 32, now, and I strive to put empathy into everything I say or do. Because the older I get the less I want others to feel hurt because of me, if I say something in the heat of the moment or something.
But if a partner says that they're unable or unwilling to consider changing how they think about their words or actions, then that's definitely a red flag, to me.</t>
  </si>
  <si>
    <t>https://www.reddit.com/r/AmItheAsshole/comments/1awm5kq/aita_for_not_inviting_my_girlfriend_to_join_the/krjis8s/</t>
  </si>
  <si>
    <t>krm1d3r</t>
  </si>
  <si>
    <t>02-22-2024 14:36:37</t>
  </si>
  <si>
    <t>Absolutely securely attached and emotionally mature people make bids for connection, all the time. In my experience, an emotionally mature adult would probably just get up and ask to be in the photo or would communicate the boundary / expectation and move on. It generally becomes more of an argument with someone who has an insecure attachment, especially if the other person is dismissive or defensive. Also, emotionally mature people tend to see red flags quickly and reject them. It always takes two to tango in any kinda toxic relationship.</t>
  </si>
  <si>
    <t>https://www.reddit.com/r/AmItheAsshole/comments/1awm5kq/aita_for_not_inviting_my_girlfriend_to_join_the/krm1d3r/</t>
  </si>
  <si>
    <t>krm1h5c</t>
  </si>
  <si>
    <t>02-22-2024 14:37:21</t>
  </si>
  <si>
    <t>Copy/pasting from above bcuz I’m sick and also lazy. 
Absolutely securely attached and emotionally mature people make bids for connection, all the time. In my experience, an emotionally mature adult would probably just get up and ask to be in the photo or would communicate the boundary / expectation and move on. It generally becomes more of an argument with someone who has an insecure attachment, especially if the other person is dismissive or defensive. Also, emotionally mature people tend to see red flags quickly and reject them. It always takes two to tango in any kinda toxic relationship.</t>
  </si>
  <si>
    <t>https://www.reddit.com/r/AmItheAsshole/comments/1awm5kq/aita_for_not_inviting_my_girlfriend_to_join_the/krm1h5c/</t>
  </si>
  <si>
    <t>krlzwid</t>
  </si>
  <si>
    <t>02-22-2024 14:27:12</t>
  </si>
  <si>
    <t>Yeah, no. Not most of us. Maybe you are stupid as hell my friend, but you don't speak for "most" of us.</t>
  </si>
  <si>
    <t>https://www.reddit.com/r/AmItheAsshole/comments/1awm5kq/aita_for_not_inviting_my_girlfriend_to_join_the/krlzwid/</t>
  </si>
  <si>
    <t>krm3ldo</t>
  </si>
  <si>
    <t>02-22-2024 14:50:45</t>
  </si>
  <si>
    <t>Well you manage to do fine at work, to have friendships with other men, to tie your shoes, pay your bills, and not get arrested. 
So are you really just stupid as hell? Or do you just not think how you treat women is worth any effort?</t>
  </si>
  <si>
    <t>https://www.reddit.com/r/AmItheAsshole/comments/1awm5kq/aita_for_not_inviting_my_girlfriend_to_join_the/krm3ldo/</t>
  </si>
  <si>
    <t>krm15ab</t>
  </si>
  <si>
    <t>02-22-2024 14:35:15</t>
  </si>
  <si>
    <t>PresentationProud267</t>
  </si>
  <si>
    <t>People Hate hearing the truth</t>
  </si>
  <si>
    <t>https://www.reddit.com/r/AmItheAsshole/comments/1awm5kq/aita_for_not_inviting_my_girlfriend_to_join_the/krm15ab/</t>
  </si>
  <si>
    <t>krjfmir</t>
  </si>
  <si>
    <t>02-22-2024 01:03:43</t>
  </si>
  <si>
    <t>Right? I feel OP was kind of a jerk for not making a point to include her as well. Telling her she should’ve inserted herself is kinda dumb imo. It’s presumptuous to include yourself in someone else’s family photo, but it’s disheartening to be the only one left out. Honest mistake on OP‘s part, but def a mistake imo.</t>
  </si>
  <si>
    <t>https://www.reddit.com/r/AmItheAsshole/comments/1awm5kq/aita_for_not_inviting_my_girlfriend_to_join_the/krjfmir/</t>
  </si>
  <si>
    <t>krjehjy</t>
  </si>
  <si>
    <t>02-22-2024 00:56:36</t>
  </si>
  <si>
    <t>Suelswalker</t>
  </si>
  <si>
    <t>I’m like a vampire in that I need an explicit invitation to join otherwise I will not join with rare exception.  </t>
  </si>
  <si>
    <t>https://www.reddit.com/r/AmItheAsshole/comments/1awm5kq/aita_for_not_inviting_my_girlfriend_to_join_the/krjehjy/</t>
  </si>
  <si>
    <t>kriui8l</t>
  </si>
  <si>
    <t>Heck, I’m pregnant with my partner’s baby and I still wouldn’t assume I could join a family photo. I’d hand the baby over to dad. If he handed the baby back and said “aren’t you coming?” or otherwise indicated he wanted me in the picture then I’d join but otherwise? Nope. I’ve heard too many stories of people wanting ONLY the biological family members to take that risk.</t>
  </si>
  <si>
    <t>https://www.reddit.com/r/AmItheAsshole/comments/1awm5kq/aita_for_not_inviting_my_girlfriend_to_join_the/kriui8l/</t>
  </si>
  <si>
    <t>krjhtwv</t>
  </si>
  <si>
    <t>02-22-2024 01:17:32</t>
  </si>
  <si>
    <t>Yeah_No_ThanksTho</t>
  </si>
  <si>
    <t>I've been with my partner for 6 years, we live together and as far as the laws concerned we're married. Despite his mother repeatedly telling me I'm family I *always* make sure they get a biological family only photo before I join (which I usually take). I don't expect we'd split, but if we did ... It's nice to have just a family photo</t>
  </si>
  <si>
    <t>https://www.reddit.com/r/AmItheAsshole/comments/1awm5kq/aita_for_not_inviting_my_girlfriend_to_join_the/krjhtwv/</t>
  </si>
  <si>
    <t>kriwg4j</t>
  </si>
  <si>
    <t>02-21-2024 23:04:18</t>
  </si>
  <si>
    <t>C3p0boe79</t>
  </si>
  <si>
    <t>As someone who also always worries if I'm really family when with my boyfriend's family, I completely agree. I try to ask someone, so no one has to "read my mind" but I understand why she didn't. 
I agree that op is the ah, but I also wonder for context how long his relationship is compared to his sister and her boyfriend. If their relationship is shorter then it makes even more sense that the gf wouldn't assume she's family just because the BF is.</t>
  </si>
  <si>
    <t>https://www.reddit.com/r/AmItheAsshole/comments/1awm5kq/aita_for_not_inviting_my_girlfriend_to_join_the/kriwg4j/</t>
  </si>
  <si>
    <t>krj0wnu</t>
  </si>
  <si>
    <t>02-21-2024 23:31:33</t>
  </si>
  <si>
    <t>I also agree with the parent comment, but I'd like to point out that every argument does not include gas lighting. There was no gas lighting in this situation, at least that we read of. He did not set her up to look crazy. Gas lighting is a PROCESS and not a singular action.</t>
  </si>
  <si>
    <t>https://www.reddit.com/r/AmItheAsshole/comments/1awm5kq/aita_for_not_inviting_my_girlfriend_to_join_the/krj0wnu/</t>
  </si>
  <si>
    <t>krj58rb</t>
  </si>
  <si>
    <t>02-21-2024 23:58:38</t>
  </si>
  <si>
    <t>TroubleImpressive955</t>
  </si>
  <si>
    <t>When I read OP’s post, the first thing I thought was, “How long has OP and his gf been together?” That’s the important missing part. I don’t think I could give a rating on whether he is the AH without this key information.
If they’ve only been together 6 months and OP’s sis and BF have been together a couple of years, that makes a HUGE difference.</t>
  </si>
  <si>
    <t>https://www.reddit.com/r/AmItheAsshole/comments/1awm5kq/aita_for_not_inviting_my_girlfriend_to_join_the/krj58rb/</t>
  </si>
  <si>
    <t>krjf6rz</t>
  </si>
  <si>
    <t>02-22-2024 01:00:59</t>
  </si>
  <si>
    <t>Honestly, if they’ve been together more than a little, I feel it was kinda shitty not to include her in the picture. She wasn’t *excluded* but cmon, it’s potentially presumptuous to invite yourself into someone else’s family photo. Honest mistake, sure. But I feel it was kinda inconsiderate imo.</t>
  </si>
  <si>
    <t>https://www.reddit.com/r/AmItheAsshole/comments/1awm5kq/aita_for_not_inviting_my_girlfriend_to_join_the/krjf6rz/</t>
  </si>
  <si>
    <t>krjp0uu</t>
  </si>
  <si>
    <t>02-22-2024 02:02:49</t>
  </si>
  <si>
    <t>GodGraham_It</t>
  </si>
  <si>
    <t>my husband, 2 year old, and i went from SD to SC for his youngest brother’s graduation from Basic Combat Training. they all got together for a family photo and his other brother’s girlfriend and i took the photos. my child was even in them but nobody invited me in, they really all just kinda ignored me the whole trip anyway so i didn’t feel like i should be part of it and it still hurts. so i get where she’s coming from</t>
  </si>
  <si>
    <t>https://www.reddit.com/r/AmItheAsshole/comments/1awm5kq/aita_for_not_inviting_my_girlfriend_to_join_the/krjp0uu/</t>
  </si>
  <si>
    <t>krj8vxm</t>
  </si>
  <si>
    <t>02-22-2024 00:21:38</t>
  </si>
  <si>
    <t>pop_step93</t>
  </si>
  <si>
    <t>No gaslighting here.... Chill with that word</t>
  </si>
  <si>
    <t>https://www.reddit.com/r/AmItheAsshole/comments/1awm5kq/aita_for_not_inviting_my_girlfriend_to_join_the/krj8vxm/</t>
  </si>
  <si>
    <t>krko5sj</t>
  </si>
  <si>
    <t>02-22-2024 06:33:28</t>
  </si>
  <si>
    <t>Lilchickeneggy</t>
  </si>
  <si>
    <t>True, when a partner is coming to you to discuss negative feelings it's not to blame or punish it's to create a better future where the negative feelings don't need to be repeated.</t>
  </si>
  <si>
    <t>https://www.reddit.com/r/AmItheAsshole/comments/1awm5kq/aita_for_not_inviting_my_girlfriend_to_join_the/krko5sj/</t>
  </si>
  <si>
    <t>krlipwz</t>
  </si>
  <si>
    <t>02-22-2024 12:18:34</t>
  </si>
  <si>
    <t>chatterfly</t>
  </si>
  <si>
    <t>I mean it's also about not wanting to intrude. Like I would wait to be invited to the Foto session also simply because we all know how it is to have "strangers" in family Fotos. I mean it depends on how long the relationship was, if she is his girlfriend for 10 years I would have joined but if it is only like 1 year, I would have also waited to be included and if he wouldn't have said anything I would have understood it to mean that I am not wanted in the photo...</t>
  </si>
  <si>
    <t>https://www.reddit.com/r/AmItheAsshole/comments/1awm5kq/aita_for_not_inviting_my_girlfriend_to_join_the/krlipwz/</t>
  </si>
  <si>
    <t>krk1m9g</t>
  </si>
  <si>
    <t>02-22-2024 03:26:06</t>
  </si>
  <si>
    <t>The question isn’t really about whether or not the family should have included her in the photos (though it would have been very easy to take a few of the whole group and a few of just family if they had wanted). There’s no real right or wrong answer about that. 
The real problem is that OP didn’t recognize that it would have been rude for his girlfriend to insert herself into family photos without being invited and that she probably felt really awkward seeing everyone else taking the photos and not really knowing where she stood. And instead of recognizing the awkward situation she was in, he got mad at *her* for “expecting him to read her mind”</t>
  </si>
  <si>
    <t>https://www.reddit.com/r/AmItheAsshole/comments/1awm5kq/aita_for_not_inviting_my_girlfriend_to_join_the/krk1m9g/</t>
  </si>
  <si>
    <t>krjbl28</t>
  </si>
  <si>
    <t>02-22-2024 00:38:28</t>
  </si>
  <si>
    <t>northwyndsgurl</t>
  </si>
  <si>
    <t>6 weeks &amp; she was pissed? I can see how she ended up being an ex. I wouldn't have anyone short term in a forever photo..</t>
  </si>
  <si>
    <t>https://www.reddit.com/r/AmItheAsshole/comments/1awm5kq/aita_for_not_inviting_my_girlfriend_to_join_the/krjbl28/</t>
  </si>
  <si>
    <t>krje9jg</t>
  </si>
  <si>
    <t>02-22-2024 00:55:14</t>
  </si>
  <si>
    <t>Muted_Roll806</t>
  </si>
  <si>
    <t>Another comment said they've been together 3 years supposedly</t>
  </si>
  <si>
    <t>https://www.reddit.com/r/AmItheAsshole/comments/1awm5kq/aita_for_not_inviting_my_girlfriend_to_join_the/krje9jg/</t>
  </si>
  <si>
    <t>krj9wc3</t>
  </si>
  <si>
    <t>02-22-2024 00:27:58</t>
  </si>
  <si>
    <t>Only six weeks and she was pissed? That's quite the red flag. Not surprised she's an ex tbh
Edited for spelling</t>
  </si>
  <si>
    <t>https://www.reddit.com/r/AmItheAsshole/comments/1awm5kq/aita_for_not_inviting_my_girlfriend_to_join_the/krj9wc3/</t>
  </si>
  <si>
    <t>krljkfs</t>
  </si>
  <si>
    <t>02-22-2024 12:26:01</t>
  </si>
  <si>
    <t>SweetestDreams</t>
  </si>
  <si>
    <t>Okay but that’s AH-ish of you too, to be honest. Not every wedding photo has to be printed and framed. What’s the harm of having her in some shots?</t>
  </si>
  <si>
    <t>https://www.reddit.com/r/AmItheAsshole/comments/1awm5kq/aita_for_not_inviting_my_girlfriend_to_join_the/krljkfs/</t>
  </si>
  <si>
    <t>krizi04</t>
  </si>
  <si>
    <t>02-21-2024 23:22:54</t>
  </si>
  <si>
    <t>SpiderSmoothie</t>
  </si>
  <si>
    <t>Sorry you had to feel that way. Just wanted to comment on the not crying thing. People grieve in all sorts of ways. Him not crying doesn't mean he doesn't feel the loss just as strongly or more so than others. Just because someone doesn't show their feelings in the way you think they should doesn't mean that they don't feel those feelings or that they have no feelings on it at all. Don't expect people to behave how you would. I obviously don't know the person you're referring to and for all I know he really didn't feel the loss that much. But just going on what you said here I wanted to throw that perspective out there. Not everyone is super emotive or free in expressing things even if they feel it strongly. Their feelings are still real and valid.</t>
  </si>
  <si>
    <t>https://www.reddit.com/r/AmItheAsshole/comments/1awm5kq/aita_for_not_inviting_my_girlfriend_to_join_the/krizi04/</t>
  </si>
  <si>
    <t>krj1b6t</t>
  </si>
  <si>
    <t>02-21-2024 23:34:06</t>
  </si>
  <si>
    <t>When my fiancé father died I didn’t sit in the family row and when he saw I wasn’t there, he called me over to sit with him. Just that thought and kindness meant a lot to me. I understand your feelings.</t>
  </si>
  <si>
    <t>https://www.reddit.com/r/AmItheAsshole/comments/1awm5kq/aita_for_not_inviting_my_girlfriend_to_join_the/krj1b6t/</t>
  </si>
  <si>
    <t>krj2onb</t>
  </si>
  <si>
    <t>02-21-2024 23:42:41</t>
  </si>
  <si>
    <t>dragsys</t>
  </si>
  <si>
    <t>He may not have cried and may have not asked you to join him with the family because he was trying to hold it together. At my father's funeral, I was emotionless because I spent an hour before the service sitting in my car bawling. But never in public.</t>
  </si>
  <si>
    <t>https://www.reddit.com/r/AmItheAsshole/comments/1awm5kq/aita_for_not_inviting_my_girlfriend_to_join_the/krj2onb/</t>
  </si>
  <si>
    <t>kriuv3d</t>
  </si>
  <si>
    <t>02-21-2024 22:54:49</t>
  </si>
  <si>
    <t>Equivalent_You8858</t>
  </si>
  <si>
    <t>My heart hurt for you reading this</t>
  </si>
  <si>
    <t>https://www.reddit.com/r/AmItheAsshole/comments/1awm5kq/aita_for_not_inviting_my_girlfriend_to_join_the/kriuv3d/</t>
  </si>
  <si>
    <t>krj3yab</t>
  </si>
  <si>
    <t>IHaveALittleNeck</t>
  </si>
  <si>
    <t>Funerals can be very strange though. I sat a few rows back with my husband and children at my grandmother’s only to be pulled into the front row with my father, uncle, and my sister. Spouses weren’t in the front row, nor were the other grandchildren.  My parents had my sister and I when they were teenagers, and my father wanted us seated up front as acknowledgment of everything she did to raise us.  We’re thirty years older than the rest of her grandchildren.  It wasn’t a slight to them or our spouses, just a quiet way to acknowledge an unspoken family truth.</t>
  </si>
  <si>
    <t>https://www.reddit.com/r/AmItheAsshole/comments/1awm5kq/aita_for_not_inviting_my_girlfriend_to_join_the/krj3yab/</t>
  </si>
  <si>
    <t>krjfmd4</t>
  </si>
  <si>
    <t>02-22-2024 01:03:42</t>
  </si>
  <si>
    <t>sapphyrewolf</t>
  </si>
  <si>
    <t>I was at my husband’s grandmas funeral and he wouldn’t even introduce me as his wife. Let alone if he wouldn’t have included me in pics I would have been upset. His mother introduced me as her daughter in law. It’s ridiculous when they don’t realize what they do and then when you bring up how it made you feel they get mad. We are no longer together.</t>
  </si>
  <si>
    <t>https://www.reddit.com/r/AmItheAsshole/comments/1awm5kq/aita_for_not_inviting_my_girlfriend_to_join_the/krjfmd4/</t>
  </si>
  <si>
    <t>krjd4jq</t>
  </si>
  <si>
    <t>02-22-2024 00:48:14</t>
  </si>
  <si>
    <t>Oh I agree completely.
So OP should have invited her *provided they were in a relationship for a reasonable length of time to warrant being included*.</t>
  </si>
  <si>
    <t>https://www.reddit.com/r/AmItheAsshole/comments/1awm5kq/aita_for_not_inviting_my_girlfriend_to_join_the/krjd4jq/</t>
  </si>
  <si>
    <t>krk7wr5</t>
  </si>
  <si>
    <t>02-22-2024 04:11:08</t>
  </si>
  <si>
    <t>OP says in another comment they've been together three years</t>
  </si>
  <si>
    <t>https://www.reddit.com/r/AmItheAsshole/comments/1awm5kq/aita_for_not_inviting_my_girlfriend_to_join_the/krk7wr5/</t>
  </si>
  <si>
    <t>krkdc7z</t>
  </si>
  <si>
    <t>02-22-2024 04:53:53</t>
  </si>
  <si>
    <t>OP says in a comment that they have been together for three years</t>
  </si>
  <si>
    <t>https://www.reddit.com/r/AmItheAsshole/comments/1awm5kq/aita_for_not_inviting_my_girlfriend_to_join_the/krkdc7z/</t>
  </si>
  <si>
    <t>kriwoxd</t>
  </si>
  <si>
    <t>02-21-2024 23:05:46</t>
  </si>
  <si>
    <t>100%. He’s too busy arguing with her over whether or not she has the right to feelings to even consider whether maybe he could’ve behaved a bit better.</t>
  </si>
  <si>
    <t>https://www.reddit.com/r/AmItheAsshole/comments/1awm5kq/aita_for_not_inviting_my_girlfriend_to_join_the/kriwoxd/</t>
  </si>
  <si>
    <t>krjhji9</t>
  </si>
  <si>
    <t>02-22-2024 01:15:42</t>
  </si>
  <si>
    <t>Llyris_silken</t>
  </si>
  <si>
    <t>I would like to add: that is his call to make - the rest of the family may be taking cues from him about what the state of the relationship is, and whether \*he\* considers her family.</t>
  </si>
  <si>
    <t>https://www.reddit.com/r/AmItheAsshole/comments/1awm5kq/aita_for_not_inviting_my_girlfriend_to_join_the/krjhji9/</t>
  </si>
  <si>
    <t>krm2tsb</t>
  </si>
  <si>
    <t>02-22-2024 14:45:59</t>
  </si>
  <si>
    <t>That’s true, but it’s still your responsibility to heal it and not hurt other people with it (and then BLAME THEM for it).</t>
  </si>
  <si>
    <t>https://www.reddit.com/r/AmItheAsshole/comments/1awm5kq/aita_for_not_inviting_my_girlfriend_to_join_the/krm2tsb/</t>
  </si>
  <si>
    <t>krisnk2</t>
  </si>
  <si>
    <t>02-21-2024 22:42:02</t>
  </si>
  <si>
    <t>Electronic_Cobbler20</t>
  </si>
  <si>
    <t>Ugh, it's the worst. I've got one of these guys. I don't think my feelings have ever been validated by him.</t>
  </si>
  <si>
    <t>https://www.reddit.com/r/AmItheAsshole/comments/1awm5kq/aita_for_not_inviting_my_girlfriend_to_join_the/krisnk2/</t>
  </si>
  <si>
    <t>krix5pt</t>
  </si>
  <si>
    <t>02-21-2024 23:08:38</t>
  </si>
  <si>
    <t>cordelia1955</t>
  </si>
  <si>
    <t>EXACTLY! I'd been dating my first husband about a year when his sister got married. They were taking a family picture at the reception so I got up and got a drink. He was upset that I didn't join the picture and walked away instead. I was a little upset that he didn't ask me to join then got mad because I hadn't just jumped in. Communication, properly, is what it's all about.  One of the reasons he's not my current husband.</t>
  </si>
  <si>
    <t>https://www.reddit.com/r/AmItheAsshole/comments/1awm5kq/aita_for_not_inviting_my_girlfriend_to_join_the/krix5pt/</t>
  </si>
  <si>
    <t>krjgvf6</t>
  </si>
  <si>
    <t>02-22-2024 01:11:29</t>
  </si>
  <si>
    <t>Maddymadeline1234</t>
  </si>
  <si>
    <t>A lot of men are like that often putting the blame on the woman. They keep saying that they can’t read woman’s mind and tell us to communicate and when we do tell them. They say we are making a fuss like OP.</t>
  </si>
  <si>
    <t>https://www.reddit.com/r/AmItheAsshole/comments/1awm5kq/aita_for_not_inviting_my_girlfriend_to_join_the/krjgvf6/</t>
  </si>
  <si>
    <t>krjgpg3</t>
  </si>
  <si>
    <t>02-22-2024 01:10:27</t>
  </si>
  <si>
    <t>Cool_Interview_8341</t>
  </si>
  <si>
    <t>Your husband should apologize when you get butt-hurt over nothing?  Acknowledging that your feelings have been hurt doesn’t always require an apology, unless you believe you are never in the wrong.</t>
  </si>
  <si>
    <t>https://www.reddit.com/r/AmItheAsshole/comments/1awm5kq/aita_for_not_inviting_my_girlfriend_to_join_the/krjgpg3/</t>
  </si>
  <si>
    <t>krjqsf1</t>
  </si>
  <si>
    <t>02-22-2024 02:14:16</t>
  </si>
  <si>
    <t>Ok-Ad3906</t>
  </si>
  <si>
    <t>Wow... are you me? I go through this EVERY. TIME. 😬😅</t>
  </si>
  <si>
    <t>https://www.reddit.com/r/AmItheAsshole/comments/1awm5kq/aita_for_not_inviting_my_girlfriend_to_join_the/krjqsf1/</t>
  </si>
  <si>
    <t>krjsdw7</t>
  </si>
  <si>
    <t>02-22-2024 02:24:40</t>
  </si>
  <si>
    <t>Yes to this!! It's not mind reading, it's just being kind and thoughtful. Especially when his sister lead the way when asking her partner to join. I'm quite bemused at the fact he didn't think to do it after she did.</t>
  </si>
  <si>
    <t>https://www.reddit.com/r/AmItheAsshole/comments/1awm5kq/aita_for_not_inviting_my_girlfriend_to_join_the/krjsdw7/</t>
  </si>
  <si>
    <t>krkh2x6</t>
  </si>
  <si>
    <t>02-22-2024 05:26:04</t>
  </si>
  <si>
    <t>She made herself feel irrelevant. Had she put on her big girl pants and walked over to ask to be in he picture she'd be in it. Instead she threw some childish tantrum and this joke of a sub is defending her for it</t>
  </si>
  <si>
    <t>https://www.reddit.com/r/AmItheAsshole/comments/1awm5kq/aita_for_not_inviting_my_girlfriend_to_join_the/krkh2x6/</t>
  </si>
  <si>
    <t>krm21r0</t>
  </si>
  <si>
    <t>02-22-2024 14:41:03</t>
  </si>
  <si>
    <t>You said it was unintentional and I asked if intent is no longer or never was part if being an asshole.  I want to know under what circumstances the OP would remain wrong but not longer be an asshole.  An example of this would be much appreciated.</t>
  </si>
  <si>
    <t>https://www.reddit.com/r/AmItheAsshole/comments/1awm5kq/aita_for_not_inviting_my_girlfriend_to_join_the/krm21r0/</t>
  </si>
  <si>
    <t>kriigt9</t>
  </si>
  <si>
    <t>02-21-2024 21:45:37</t>
  </si>
  <si>
    <t>I'm not sure, but somehow I'm inclined to agree.</t>
  </si>
  <si>
    <t>https://www.reddit.com/r/AmItheAsshole/comments/1awm5kq/aita_for_not_inviting_my_girlfriend_to_join_the/kriigt9/</t>
  </si>
  <si>
    <t>krj1sjm</t>
  </si>
  <si>
    <t>02-21-2024 23:37:05</t>
  </si>
  <si>
    <t>That means her chances of doing better increase at the library. At least that way, they're a reader. I'm a huge fan of libraries.</t>
  </si>
  <si>
    <t>https://www.reddit.com/r/AmItheAsshole/comments/1awm5kq/aita_for_not_inviting_my_girlfriend_to_join_the/krj1sjm/</t>
  </si>
  <si>
    <t>kri85da</t>
  </si>
  <si>
    <t>02-21-2024 20:50:36</t>
  </si>
  <si>
    <t>for a glittering spirit, OP sure is dull</t>
  </si>
  <si>
    <t>https://www.reddit.com/r/AmItheAsshole/comments/1awm5kq/aita_for_not_inviting_my_girlfriend_to_join_the/kri85da/</t>
  </si>
  <si>
    <t>krjcg6f</t>
  </si>
  <si>
    <t>02-22-2024 00:43:59</t>
  </si>
  <si>
    <t>Fantastic_Birthday26</t>
  </si>
  <si>
    <t>Wow people in this sub are mean, jesus 😭</t>
  </si>
  <si>
    <t>https://www.reddit.com/r/AmItheAsshole/comments/1awm5kq/aita_for_not_inviting_my_girlfriend_to_join_the/krjcg6f/</t>
  </si>
  <si>
    <t>krj0elz</t>
  </si>
  <si>
    <t>02-21-2024 23:28:28</t>
  </si>
  <si>
    <t>Unless she has low self esteem, which would be sad</t>
  </si>
  <si>
    <t>https://www.reddit.com/r/AmItheAsshole/comments/1awm5kq/aita_for_not_inviting_my_girlfriend_to_join_the/krj0elz/</t>
  </si>
  <si>
    <t>krjddw3</t>
  </si>
  <si>
    <t>02-22-2024 00:49:52</t>
  </si>
  <si>
    <t>Holy moly people are mean in this sub 😭😭</t>
  </si>
  <si>
    <t>https://www.reddit.com/r/AmItheAsshole/comments/1awm5kq/aita_for_not_inviting_my_girlfriend_to_join_the/krjddw3/</t>
  </si>
  <si>
    <t>krits9p</t>
  </si>
  <si>
    <t>02-21-2024 22:48:34</t>
  </si>
  <si>
    <t>Fromashination</t>
  </si>
  <si>
    <t>That's not what gaslighting is. OP is just too proud to admit he was wrong, too beef-headed to know when to apologize, and too dense to understand when he should be shutting his mouth and opening his ears.</t>
  </si>
  <si>
    <t>https://www.reddit.com/r/AmItheAsshole/comments/1awm5kq/aita_for_not_inviting_my_girlfriend_to_join_the/krits9p/</t>
  </si>
  <si>
    <t>krizxaq</t>
  </si>
  <si>
    <t>02-21-2024 23:25:29</t>
  </si>
  <si>
    <t>Not gaslighting, just an asshole. Gaslighting is when you try to convince someone they’re wrong about something they know to be true. You also kind of put the blame on them for being ‘wrong’ even though they aren’t.</t>
  </si>
  <si>
    <t>https://www.reddit.com/r/AmItheAsshole/comments/1awm5kq/aita_for_not_inviting_my_girlfriend_to_join_the/krizxaq/</t>
  </si>
  <si>
    <t>krjdqpl</t>
  </si>
  <si>
    <t>02-22-2024 00:52:01</t>
  </si>
  <si>
    <t>This is very well written, I agree</t>
  </si>
  <si>
    <t>https://www.reddit.com/r/AmItheAsshole/comments/1awm5kq/aita_for_not_inviting_my_girlfriend_to_join_the/krjdqpl/</t>
  </si>
  <si>
    <t>krj9jej</t>
  </si>
  <si>
    <t>02-22-2024 00:25:44</t>
  </si>
  <si>
    <t>Princess_parmesan</t>
  </si>
  <si>
    <t>I don't see an issue with him not inviting her to the photo. We're all human, and we can all be thoughtless at times. The problem is the way he treated her when she told him her feelings about the situation. He refused accountability and got mad at her for no reason. 
I agree that OP is plenty old enough to know better though.</t>
  </si>
  <si>
    <t>https://www.reddit.com/r/AmItheAsshole/comments/1awm5kq/aita_for_not_inviting_my_girlfriend_to_join_the/krj9jej/</t>
  </si>
  <si>
    <t>krl2874</t>
  </si>
  <si>
    <t>02-22-2024 09:15:37</t>
  </si>
  <si>
    <t>Chase2020J</t>
  </si>
  <si>
    <t>Sure 24 is still relatively young in age but OP displayed the emotional maturity of a 16 year old</t>
  </si>
  <si>
    <t>https://www.reddit.com/r/AmItheAsshole/comments/1awm5kq/aita_for_not_inviting_my_girlfriend_to_join_the/krl2874/</t>
  </si>
  <si>
    <t>krj0hov</t>
  </si>
  <si>
    <t>02-21-2024 23:29:00</t>
  </si>
  <si>
    <t>Oh yes because inviting yourself is always behaviour that is appreciated. There’s still no passive aggression happening here. If she had given him the silent treatment while refusing to say what was bothering her you’d be right. But she felt excluded because she didn’t also receive an invitation to join from her partner and clearly told him what was bothering her. What you expect her to have done is the equivalent of your work friend inviting one co worker to lunch and you deciding you’re joining them.</t>
  </si>
  <si>
    <t>https://www.reddit.com/r/AmItheAsshole/comments/1awm5kq/aita_for_not_inviting_my_girlfriend_to_join_the/krj0hov/</t>
  </si>
  <si>
    <t>krjals6</t>
  </si>
  <si>
    <t>02-22-2024 00:32:25</t>
  </si>
  <si>
    <t>Nah dude has a point, it’s not really another family members place to invite her into it unless it’s like ops mom. They could be on the brink of a break up, why ruin a good family photo if that’s the case</t>
  </si>
  <si>
    <t>https://www.reddit.com/r/AmItheAsshole/comments/1awm5kq/aita_for_not_inviting_my_girlfriend_to_join_the/krjals6/</t>
  </si>
  <si>
    <t>krj862m</t>
  </si>
  <si>
    <t>02-22-2024 00:17:09</t>
  </si>
  <si>
    <t>Being of the opinion that being butthurt because you couldn't use your words to say you wanted to be in a picture and instead pouted about it like a child in the corner is laughable behavior and "being a hermit in a cave" are two things that really don't correlate</t>
  </si>
  <si>
    <t>https://www.reddit.com/r/AmItheAsshole/comments/1awm5kq/aita_for_not_inviting_my_girlfriend_to_join_the/krj862m/</t>
  </si>
  <si>
    <t>krkgfp0</t>
  </si>
  <si>
    <t>02-22-2024 05:20:23</t>
  </si>
  <si>
    <t>She can feel whatever she wants to feel and so can he, and what he feels is that she's being completely unreasonable and created this situation on her own because she failed to communicate her desire to be in a picture. I tend to share his feelings on the matter</t>
  </si>
  <si>
    <t>https://www.reddit.com/r/AmItheAsshole/comments/1awm5kq/aita_for_not_inviting_my_girlfriend_to_join_the/krkgfp0/</t>
  </si>
  <si>
    <t>krm0wz3</t>
  </si>
  <si>
    <t>02-22-2024 14:33:47</t>
  </si>
  <si>
    <t>They said "they find" , as in it's already being announced as anecdotal, stupid</t>
  </si>
  <si>
    <t>https://www.reddit.com/r/AmItheAsshole/comments/1awm5kq/aita_for_not_inviting_my_girlfriend_to_join_the/krm0wz3/</t>
  </si>
  <si>
    <t>krkhoaj</t>
  </si>
  <si>
    <t>02-22-2024 05:31:19</t>
  </si>
  <si>
    <t>Violet2393</t>
  </si>
  <si>
    <t>It also makes me a bit sad that none of the family did anything. If something like this had happened to my brother's girlfriend before they were married, I would have told him to get her, or asked her myself.</t>
  </si>
  <si>
    <t>https://www.reddit.com/r/AmItheAsshole/comments/1awm5kq/aita_for_not_inviting_my_girlfriend_to_join_the/krkhoaj/</t>
  </si>
  <si>
    <t>krji364</t>
  </si>
  <si>
    <t>02-22-2024 01:19:09</t>
  </si>
  <si>
    <t>sh! don’t tell them our secret bestie 💀😉🤣</t>
  </si>
  <si>
    <t>https://www.reddit.com/r/AmItheAsshole/comments/1awm5kq/aita_for_not_inviting_my_girlfriend_to_join_the/krji364/</t>
  </si>
  <si>
    <t>kriw4b1</t>
  </si>
  <si>
    <t>123floor56</t>
  </si>
  <si>
    <t>I've been with my partner for 8 years, kids etc, and if all his family were going "let's get a family photo" like his parents and brothers etc, I STILL wouldn't just jump on in without being told to.</t>
  </si>
  <si>
    <t>https://www.reddit.com/r/AmItheAsshole/comments/1awm5kq/aita_for_not_inviting_my_girlfriend_to_join_the/kriw4b1/</t>
  </si>
  <si>
    <t>krj1bhh</t>
  </si>
  <si>
    <t>02-21-2024 23:34:10</t>
  </si>
  <si>
    <t>I mean definitely same for me. I’ve been around for a decade and I still would never. But I’m a bit weird so I never know if I’m right 🤣😅</t>
  </si>
  <si>
    <t>https://www.reddit.com/r/AmItheAsshole/comments/1awm5kq/aita_for_not_inviting_my_girlfriend_to_join_the/krj1bhh/</t>
  </si>
  <si>
    <t>krjdrkr</t>
  </si>
  <si>
    <t>02-22-2024 00:52:09</t>
  </si>
  <si>
    <t>Wooden-Tackle5288</t>
  </si>
  <si>
    <t>My dads mother hosted a 25th wedding anniversary for my parents. I wound up forced by my second aunt to take photos of my mom and dad with every other person at the party, but there isn't a single photo of me with my own parents.
Second Aunt used to make sure I was never in photos with her grandkids/my cousins, or even with her sister, my own grandmother. 
Sometimes even actual family isn't allowed in the picture, and that shit hurts.</t>
  </si>
  <si>
    <t>https://www.reddit.com/r/AmItheAsshole/comments/1awm5kq/aita_for_not_inviting_my_girlfriend_to_join_the/krjdrkr/</t>
  </si>
  <si>
    <t>kriyll5</t>
  </si>
  <si>
    <t>02-21-2024 23:17:24</t>
  </si>
  <si>
    <t>Yes, I want to know the relationship lengths too….feel that is somewhat relevant.</t>
  </si>
  <si>
    <t>https://www.reddit.com/r/AmItheAsshole/comments/1awm5kq/aita_for_not_inviting_my_girlfriend_to_join_the/kriyll5/</t>
  </si>
  <si>
    <t>krj10cf</t>
  </si>
  <si>
    <t>02-21-2024 23:32:12</t>
  </si>
  <si>
    <t>Yes, he conveniently left that out</t>
  </si>
  <si>
    <t>https://www.reddit.com/r/AmItheAsshole/comments/1awm5kq/aita_for_not_inviting_my_girlfriend_to_join_the/krj10cf/</t>
  </si>
  <si>
    <t>krj3o7d</t>
  </si>
  <si>
    <t>02-21-2024 23:48:51</t>
  </si>
  <si>
    <t>Wonderful-Impact5121</t>
  </si>
  <si>
    <t>I’ve seen so many people on Reddit with tons of upvotes ardently argue that any sort of disagreement is gaslighting. 
It’s nuts. 
“I think it was a big deal!”
“I don’t think it was that big of a deal!” 
Reddit: “He’s gaslighting you by making you question your reality via your judgement!”</t>
  </si>
  <si>
    <t>https://www.reddit.com/r/AmItheAsshole/comments/1awm5kq/aita_for_not_inviting_my_girlfriend_to_join_the/krj3o7d/</t>
  </si>
  <si>
    <t>krja717</t>
  </si>
  <si>
    <t>02-22-2024 00:29:51</t>
  </si>
  <si>
    <t>Most_Complex641</t>
  </si>
  <si>
    <t>Singular actions make up the process, though. Maybe “watch out for a pattern” is fair?</t>
  </si>
  <si>
    <t>https://www.reddit.com/r/AmItheAsshole/comments/1awm5kq/aita_for_not_inviting_my_girlfriend_to_join_the/krja717/</t>
  </si>
  <si>
    <t>krjm4x2</t>
  </si>
  <si>
    <t>02-22-2024 01:44:31</t>
  </si>
  <si>
    <t>There absolutely was gaslighting. 
He convinced her her feelings weren't valid by making her second guess if it was a "big enough deal" to care about it.</t>
  </si>
  <si>
    <t>https://www.reddit.com/r/AmItheAsshole/comments/1awm5kq/aita_for_not_inviting_my_girlfriend_to_join_the/krjm4x2/</t>
  </si>
  <si>
    <t>krjbvzi</t>
  </si>
  <si>
    <t>02-22-2024 00:40:24</t>
  </si>
  <si>
    <t>rose_daughter</t>
  </si>
  <si>
    <t>They’ve been together 3 years :(</t>
  </si>
  <si>
    <t>https://www.reddit.com/r/AmItheAsshole/comments/1awm5kq/aita_for_not_inviting_my_girlfriend_to_join_the/krjbvzi/</t>
  </si>
  <si>
    <t>krjzlq4</t>
  </si>
  <si>
    <t>02-22-2024 03:12:27</t>
  </si>
  <si>
    <t>That’s exactly why he shouldn’t have left it up to her to figure out if she should join them for the photos or not. That’s a really awkward position for her to have to try to calculate on the fly whether or not she’s close enough to the family to be in the pictures and an explicit invitation would have completely smoothed that over. They could always take extra pictures if anyone wanted some with just family. </t>
  </si>
  <si>
    <t>https://www.reddit.com/r/AmItheAsshole/comments/1awm5kq/aita_for_not_inviting_my_girlfriend_to_join_the/krjzlq4/</t>
  </si>
  <si>
    <t>krkdd1d</t>
  </si>
  <si>
    <t>02-22-2024 04:54:05</t>
  </si>
  <si>
    <t>Internal-Ad9700</t>
  </si>
  <si>
    <t>Which still wouldn't excuse his reaction when she told him she is upset.</t>
  </si>
  <si>
    <t>https://www.reddit.com/r/AmItheAsshole/comments/1awm5kq/aita_for_not_inviting_my_girlfriend_to_join_the/krkdd1d/</t>
  </si>
  <si>
    <t>krjcseg</t>
  </si>
  <si>
    <t>02-22-2024 00:46:07</t>
  </si>
  <si>
    <t>he's suppose to place her at the edge,  that way they can just photoshop her out of they don't work out. that's the rule in my family 🤣 significant others on the ends</t>
  </si>
  <si>
    <t>https://www.reddit.com/r/AmItheAsshole/comments/1awm5kq/aita_for_not_inviting_my_girlfriend_to_join_the/krjcseg/</t>
  </si>
  <si>
    <t>krjrl79</t>
  </si>
  <si>
    <t>02-22-2024 02:19:29</t>
  </si>
  <si>
    <t>DetectiveRadiant4723</t>
  </si>
  <si>
    <t>Sometimes even during weddings when they say only family it doesn’t include boyfriends and girlfriends so it has a real meaning. Why would the mother specify it was an only family picture if she intended the girlfriend and boyfriend to be on the picture. Just wondering. But also the bf joined.</t>
  </si>
  <si>
    <t>https://www.reddit.com/r/AmItheAsshole/comments/1awm5kq/aita_for_not_inviting_my_girlfriend_to_join_the/krjrl79/</t>
  </si>
  <si>
    <t>krjld99</t>
  </si>
  <si>
    <t>02-22-2024 01:39:44</t>
  </si>
  <si>
    <t>Which_Address4268</t>
  </si>
  <si>
    <t>Yup. Agree. We have had family members include their bf/gf in large family photos... they're not together anymore and everytime we look back its ok oh... that was their gf number this... oh that bf was before thjs one and that one. 
We would typically say, bf/gf shouldn't be in the photos unless its for real and the pair will be married/common law. </t>
  </si>
  <si>
    <t>https://www.reddit.com/r/AmItheAsshole/comments/1awm5kq/aita_for_not_inviting_my_girlfriend_to_join_the/krjld99/</t>
  </si>
  <si>
    <t>krjdwaw</t>
  </si>
  <si>
    <t>02-22-2024 00:52:58</t>
  </si>
  <si>
    <t>Xynic</t>
  </si>
  <si>
    <t>The the reply from the bf should’ve been “sorry I hurt your feelings, but our family only let significant others join family photos after ‘x’ years”</t>
  </si>
  <si>
    <t>https://www.reddit.com/r/AmItheAsshole/comments/1awm5kq/aita_for_not_inviting_my_girlfriend_to_join_the/krjdwaw/</t>
  </si>
  <si>
    <t>krlmi9v</t>
  </si>
  <si>
    <t>02-22-2024 12:50:42</t>
  </si>
  <si>
    <t>This was 25 years ago.  Wedding pictures were done differently.  These were the formal ones.</t>
  </si>
  <si>
    <t>https://www.reddit.com/r/AmItheAsshole/comments/1awm5kq/aita_for_not_inviting_my_girlfriend_to_join_the/krlmi9v/</t>
  </si>
  <si>
    <t>krj2g5d</t>
  </si>
  <si>
    <t>02-21-2024 23:41:12</t>
  </si>
  <si>
    <t>Oh, I agree 100%. I only added that so people wouldn't think that he wasn't thinking straight and that's why didn't ask me to sit with the family. He told me later his brother told him to get me and he didn't. 
For more context, his mother had cancer and was expected to die. Even with that, I know people react differently. I knew my father was dying and it still hit me like a ton of bricks. My ex was also heavily into a morphine addiction which may have affected his emotional response, or apparent lack of, to her death.</t>
  </si>
  <si>
    <t>https://www.reddit.com/r/AmItheAsshole/comments/1awm5kq/aita_for_not_inviting_my_girlfriend_to_join_the/krj2g5d/</t>
  </si>
  <si>
    <t>krkfods</t>
  </si>
  <si>
    <t>02-22-2024 05:13:43</t>
  </si>
  <si>
    <t>That's what a considerate human being who loved their gf would do.</t>
  </si>
  <si>
    <t>https://www.reddit.com/r/AmItheAsshole/comments/1awm5kq/aita_for_not_inviting_my_girlfriend_to_join_the/krkfods/</t>
  </si>
  <si>
    <t>krk9dja</t>
  </si>
  <si>
    <t>02-22-2024 04:22:18</t>
  </si>
  <si>
    <t>Thanks for that</t>
  </si>
  <si>
    <t>https://www.reddit.com/r/AmItheAsshole/comments/1awm5kq/aita_for_not_inviting_my_girlfriend_to_join_the/krk9dja/</t>
  </si>
  <si>
    <t>krkdtkx</t>
  </si>
  <si>
    <t>02-22-2024 04:57:54</t>
  </si>
  <si>
    <t>Yep, saw that after I made my last comment. OP is TA </t>
  </si>
  <si>
    <t>https://www.reddit.com/r/AmItheAsshole/comments/1awm5kq/aita_for_not_inviting_my_girlfriend_to_join_the/krkdtkx/</t>
  </si>
  <si>
    <t>krixo2b</t>
  </si>
  <si>
    <t>02-21-2024 23:11:42</t>
  </si>
  <si>
    <t>Obrix1</t>
  </si>
  <si>
    <t>She also has the opportunity to reflect on a lack of communication in the moment. Her feelings are valid, but her passivity is also partly to blame.</t>
  </si>
  <si>
    <t>https://www.reddit.com/r/AmItheAsshole/comments/1awm5kq/aita_for_not_inviting_my_girlfriend_to_join_the/krixo2b/</t>
  </si>
  <si>
    <t>kritdhe</t>
  </si>
  <si>
    <t>02-21-2024 22:46:13</t>
  </si>
  <si>
    <t>Ouch. Luckily mine isn't as stupid as he acts sometimes and he actually tries with it now. Men can be so oblivious I just do not get it.</t>
  </si>
  <si>
    <t>https://www.reddit.com/r/AmItheAsshole/comments/1awm5kq/aita_for_not_inviting_my_girlfriend_to_join_the/kritdhe/</t>
  </si>
  <si>
    <t>krixxdg</t>
  </si>
  <si>
    <t>02-21-2024 23:13:16</t>
  </si>
  <si>
    <t>I feel for you, I've been there too. I heard this great adage once: the words that spell love are "listen" "observe" "validate" and "empower." My ex couldn't do any of those.</t>
  </si>
  <si>
    <t>https://www.reddit.com/r/AmItheAsshole/comments/1awm5kq/aita_for_not_inviting_my_girlfriend_to_join_the/krixxdg/</t>
  </si>
  <si>
    <t>krj4vk0</t>
  </si>
  <si>
    <t>02-21-2024 23:56:20</t>
  </si>
  <si>
    <t>embreesa</t>
  </si>
  <si>
    <t>I've got one of these too, can be so frustrating sometimes! English isn't his first language so what he says and what he means can be completely different. Sigh... I've still got hope though 😄</t>
  </si>
  <si>
    <t>https://www.reddit.com/r/AmItheAsshole/comments/1awm5kq/aita_for_not_inviting_my_girlfriend_to_join_the/krj4vk0/</t>
  </si>
  <si>
    <t>krjlcz9</t>
  </si>
  <si>
    <t>02-22-2024 01:39:41</t>
  </si>
  <si>
    <t>Oh yea the first time my husband decided to say I was having a temper tantrum, he found out very quickly what a temper tantrum really looked like. Needless to say, he didn't do that again. I also got him to stop telling me to calm down when I get worked up either angry or my anxiety. I kept telling him not to that it only made it worse bc every time he said it I wanted to rip his face off. He learned lol.</t>
  </si>
  <si>
    <t>https://www.reddit.com/r/AmItheAsshole/comments/1awm5kq/aita_for_not_inviting_my_girlfriend_to_join_the/krjlcz9/</t>
  </si>
  <si>
    <t>krjlnbz</t>
  </si>
  <si>
    <t>02-22-2024 01:41:29</t>
  </si>
  <si>
    <t>If you hurt someone's feeling whether intentional or not it's polite and good manners and just a decent human thing to do to apologize. I'm not saying I just flip out over nothing jeez.</t>
  </si>
  <si>
    <t>https://www.reddit.com/r/AmItheAsshole/comments/1awm5kq/aita_for_not_inviting_my_girlfriend_to_join_the/krjlnbz/</t>
  </si>
  <si>
    <t>krkvnwr</t>
  </si>
  <si>
    <t>02-22-2024 07:56:06</t>
  </si>
  <si>
    <t>Were you never taught manners or social etiquette?!  It is rude to ask to be in the family picture without being invited.  Only someone with no social clue does not know that.  God help your partner because you are clueless.</t>
  </si>
  <si>
    <t>https://www.reddit.com/r/AmItheAsshole/comments/1awm5kq/aita_for_not_inviting_my_girlfriend_to_join_the/krkvnwr/</t>
  </si>
  <si>
    <t>krlwl5x</t>
  </si>
  <si>
    <t>02-22-2024 14:05:07</t>
  </si>
  <si>
    <t>toochieandboochie</t>
  </si>
  <si>
    <t>There was no tantrum thrown by the girlfriend at all</t>
  </si>
  <si>
    <t>https://www.reddit.com/r/AmItheAsshole/comments/1awm5kq/aita_for_not_inviting_my_girlfriend_to_join_the/krlwl5x/</t>
  </si>
  <si>
    <t>krm3v1h</t>
  </si>
  <si>
    <t>02-22-2024 14:52:26</t>
  </si>
  <si>
    <t>Ah, gotcha. So he wasn't TRYING to hurt her with the original action, which is why I said unintentional, but he didn't care enough to make sure she was included and didn't understand the underlying implications. That in itself isn't a giant AH thing: I could see it being something he just had no clue about, though he needs to learn. But it's something he should work on: it's basic relationship stuff. Of course the big AH thing was dismissing her concerns and then getting defensive, but my original comment wasn't directed mainly at that.</t>
  </si>
  <si>
    <t>https://www.reddit.com/r/AmItheAsshole/comments/1awm5kq/aita_for_not_inviting_my_girlfriend_to_join_the/krm3v1h/</t>
  </si>
  <si>
    <t>krj2r5z</t>
  </si>
  <si>
    <t>02-21-2024 23:43:07</t>
  </si>
  <si>
    <t>rocktheboat67</t>
  </si>
  <si>
    <t>And I bet she would find someone who can “read the room”!</t>
  </si>
  <si>
    <t>https://www.reddit.com/r/AmItheAsshole/comments/1awm5kq/aita_for_not_inviting_my_girlfriend_to_join_the/krj2r5z/</t>
  </si>
  <si>
    <t>kri8haa</t>
  </si>
  <si>
    <t>02-21-2024 20:52:22</t>
  </si>
  <si>
    <t>It would be generous to even call him that.</t>
  </si>
  <si>
    <t>https://www.reddit.com/r/AmItheAsshole/comments/1awm5kq/aita_for_not_inviting_my_girlfriend_to_join_the/kri8haa/</t>
  </si>
  <si>
    <t>krium7r</t>
  </si>
  <si>
    <t>02-21-2024 22:53:23</t>
  </si>
  <si>
    <t>whogivesashite2</t>
  </si>
  <si>
    <t>Glittering asshole</t>
  </si>
  <si>
    <t>https://www.reddit.com/r/AmItheAsshole/comments/1awm5kq/aita_for_not_inviting_my_girlfriend_to_join_the/krium7r/</t>
  </si>
  <si>
    <t>kribomc</t>
  </si>
  <si>
    <t>02-21-2024 21:09:25</t>
  </si>
  <si>
    <t>Tarnished</t>
  </si>
  <si>
    <t>https://www.reddit.com/r/AmItheAsshole/comments/1awm5kq/aita_for_not_inviting_my_girlfriend_to_join_the/kribomc/</t>
  </si>
  <si>
    <t>kriwkwk</t>
  </si>
  <si>
    <t>02-21-2024 23:05:06</t>
  </si>
  <si>
    <t>Best comment out there thus far! Lol love it</t>
  </si>
  <si>
    <t>https://www.reddit.com/r/AmItheAsshole/comments/1awm5kq/aita_for_not_inviting_my_girlfriend_to_join_the/kriwkwk/</t>
  </si>
  <si>
    <t>kriv36w</t>
  </si>
  <si>
    <t>02-21-2024 22:56:09</t>
  </si>
  <si>
    <t>😂</t>
  </si>
  <si>
    <t>https://www.reddit.com/r/AmItheAsshole/comments/1awm5kq/aita_for_not_inviting_my_girlfriend_to_join_the/kriv36w/</t>
  </si>
  <si>
    <t>krj72pn</t>
  </si>
  <si>
    <t>02-22-2024 00:10:13</t>
  </si>
  <si>
    <t>day9700</t>
  </si>
  <si>
    <t>Lololol. This made me giggle a lot.</t>
  </si>
  <si>
    <t>https://www.reddit.com/r/AmItheAsshole/comments/1awm5kq/aita_for_not_inviting_my_girlfriend_to_join_the/krj72pn/</t>
  </si>
  <si>
    <t>krkvmqq</t>
  </si>
  <si>
    <t>02-22-2024 07:55:44</t>
  </si>
  <si>
    <t>No where near as mean as excluding your girlfriend from a family photo after being together for 3 years.</t>
  </si>
  <si>
    <t>https://www.reddit.com/r/AmItheAsshole/comments/1awm5kq/aita_for_not_inviting_my_girlfriend_to_join_the/krkvmqq/</t>
  </si>
  <si>
    <t>krjelku</t>
  </si>
  <si>
    <t>02-22-2024 00:57:17</t>
  </si>
  <si>
    <t>hippee-engineer</t>
  </si>
  <si>
    <t>He didn’t get the message when people were nice about it. Sometimes mean is required to get OP to realize what a sh1th34d he is being.</t>
  </si>
  <si>
    <t>https://www.reddit.com/r/AmItheAsshole/comments/1awm5kq/aita_for_not_inviting_my_girlfriend_to_join_the/krjelku/</t>
  </si>
  <si>
    <t>kriyprn</t>
  </si>
  <si>
    <t>02-21-2024 23:18:07</t>
  </si>
  <si>
    <t>poptartsinyourface</t>
  </si>
  <si>
    <t>Telling her it isn’t a big deal when it is a big deal to her is gaslighting-y. Pretty sure that’s what the previous comment was referring to.</t>
  </si>
  <si>
    <t>https://www.reddit.com/r/AmItheAsshole/comments/1awm5kq/aita_for_not_inviting_my_girlfriend_to_join_the/kriyprn/</t>
  </si>
  <si>
    <t>krj2e3g</t>
  </si>
  <si>
    <t>02-21-2024 23:40:50</t>
  </si>
  <si>
    <t>... That's exactly what happened in the conversation after the fact.</t>
  </si>
  <si>
    <t>https://www.reddit.com/r/AmItheAsshole/comments/1awm5kq/aita_for_not_inviting_my_girlfriend_to_join_the/krj2e3g/</t>
  </si>
  <si>
    <t>krj26de</t>
  </si>
  <si>
    <t>02-21-2024 23:39:29</t>
  </si>
  <si>
    <t>Monochrome_Vibrance</t>
  </si>
  <si>
    <t>Which is why they're correct by saying it's gaslight-y. He's telling her she doesn't have a right to feel this way because she's wrong when she isn't. He's invalidating her experiences by telling her it didn't happen that way.</t>
  </si>
  <si>
    <t>https://www.reddit.com/r/AmItheAsshole/comments/1awm5kq/aita_for_not_inviting_my_girlfriend_to_join_the/krj26de/</t>
  </si>
  <si>
    <t>krl2287</t>
  </si>
  <si>
    <t>02-22-2024 09:13:37</t>
  </si>
  <si>
    <t>Not inviting her to the photo shows he is dense, not an asshole. Everything after that showed he's a dense asshole, lol</t>
  </si>
  <si>
    <t>https://www.reddit.com/r/AmItheAsshole/comments/1awm5kq/aita_for_not_inviting_my_girlfriend_to_join_the/krl2287/</t>
  </si>
  <si>
    <t>krjkeyu</t>
  </si>
  <si>
    <t>02-22-2024 01:33:46</t>
  </si>
  <si>
    <t>Take one with and without, who cares - it’s not like they scheduled a professional photo shoot and she’s ruining it!!  I think the downside of making her feel not included (in this case she is invited to the family cabin weekend so it’s more likely that they’re together than on the verge of breaking up) is higher than the small risk that they happen to be breaking up at the very moment , even though she was still invited to the family get together, and then the photo is ruined. That’s like barely a consequence lol</t>
  </si>
  <si>
    <t>https://www.reddit.com/r/AmItheAsshole/comments/1awm5kq/aita_for_not_inviting_my_girlfriend_to_join_the/krjkeyu/</t>
  </si>
  <si>
    <t>krjca3p</t>
  </si>
  <si>
    <t>lonely_ratatouille_</t>
  </si>
  <si>
    <t>it was a family photo. she doesn’t know how she stands in his family. she was waiting to be invited because of this. she got upset because he didn’t invite her. can i put this in any more simple words for you to understand how rude his actions were? it wasn’t a fight until he made it a fight. it was someone expressing how they feel hurt by another persons actions (communication). if he can’t communicate without making it a fight then he does not need a girlfriend.</t>
  </si>
  <si>
    <t>https://www.reddit.com/r/AmItheAsshole/comments/1awm5kq/aita_for_not_inviting_my_girlfriend_to_join_the/krjca3p/</t>
  </si>
  <si>
    <t>krk0av8</t>
  </si>
  <si>
    <t>02-22-2024 03:17:10</t>
  </si>
  <si>
    <t>DoubleQuirkySugar66</t>
  </si>
  <si>
    <t>Aren't You a Delight.</t>
  </si>
  <si>
    <t>https://www.reddit.com/r/AmItheAsshole/comments/1awm5kq/aita_for_not_inviting_my_girlfriend_to_join_the/krk0av8/</t>
  </si>
  <si>
    <t>krkd7ra</t>
  </si>
  <si>
    <t>02-22-2024 04:52:50</t>
  </si>
  <si>
    <t>You totally lack a lot of social skills.</t>
  </si>
  <si>
    <t>https://www.reddit.com/r/AmItheAsshole/comments/1awm5kq/aita_for_not_inviting_my_girlfriend_to_join_the/krkd7ra/</t>
  </si>
  <si>
    <t>krldz98</t>
  </si>
  <si>
    <t>02-22-2024 11:33:03</t>
  </si>
  <si>
    <t>Pyritedust</t>
  </si>
  <si>
    <t>I'm getting to the point where I think anyone who uses the phrase "couldn't use your words" is a gigantic asshole, and usually misogynistic.  Not everyone is as socially adept as others but the only sane reading of this situation is that the boyfriend of the girlfriend with the boyfriend's family there is the boyfriend inviting her into the pictures.  It's a social mistake to assume she's invited in by the family, it's a social mistake to demand it.  The only proper way here is for him to invite her in, unless he doesn't think they should due to a lack of trust and or caring and or seriousness in the relationship or his own lack of social etiquette to do so. 
No matter what, she has reason to be frustrated , and or mad and or sad.  He could've explained it away in a way to remove the faux pas, but he doesn't think he is wrong in not inviting her, which shows he's is inept in social situations, or ignorant.  Him immediately getting defensive shows he is inept, not ignorant. This wasn't a serious situation, but it is now at this point due to his lack of tact.</t>
  </si>
  <si>
    <t>https://www.reddit.com/r/AmItheAsshole/comments/1awm5kq/aita_for_not_inviting_my_girlfriend_to_join_the/krldz98/</t>
  </si>
  <si>
    <t>krlwg1f</t>
  </si>
  <si>
    <t>02-22-2024 14:04:08</t>
  </si>
  <si>
    <t>Most of us have been raised not to invite ourselves into other peoples things or spaces.</t>
  </si>
  <si>
    <t>https://www.reddit.com/r/AmItheAsshole/comments/1awm5kq/aita_for_not_inviting_my_girlfriend_to_join_the/krlwg1f/</t>
  </si>
  <si>
    <t>krm7eyk</t>
  </si>
  <si>
    <t>02-22-2024 15:14:03</t>
  </si>
  <si>
    <t>You can feel differently about a situation. You can’t disagree with someone’s feelings, bc they’re not up for debate. So no, when she brought up her hurt feelings, he can’t „disagree“. That’s not how feelings work.</t>
  </si>
  <si>
    <t>https://www.reddit.com/r/AmItheAsshole/comments/1awm5kq/aita_for_not_inviting_my_girlfriend_to_join_the/krm7eyk/</t>
  </si>
  <si>
    <t>krm9ns6</t>
  </si>
  <si>
    <t>02-22-2024 15:27:14</t>
  </si>
  <si>
    <t>I think you're confused about who I replied to, I didn't reply to anyone who said "they find" that was the commentor above a level.</t>
  </si>
  <si>
    <t>https://www.reddit.com/r/AmItheAsshole/comments/1awm5kq/aita_for_not_inviting_my_girlfriend_to_join_the/krm9ns6/</t>
  </si>
  <si>
    <t>krkyo7y</t>
  </si>
  <si>
    <t>02-22-2024 08:31:51</t>
  </si>
  <si>
    <t>wasted_wonderland</t>
  </si>
  <si>
    <t>That's just sad...</t>
  </si>
  <si>
    <t>https://www.reddit.com/r/AmItheAsshole/comments/1awm5kq/aita_for_not_inviting_my_girlfriend_to_join_the/krkyo7y/</t>
  </si>
  <si>
    <t>krm57ws</t>
  </si>
  <si>
    <t>02-22-2024 15:00:44</t>
  </si>
  <si>
    <t>LooseMoralSwurkey</t>
  </si>
  <si>
    <t>WTF why does this second aunt have it out for you?  (not saying I agree with her, just WTF why would she do that to you?)</t>
  </si>
  <si>
    <t>https://www.reddit.com/r/AmItheAsshole/comments/1awm5kq/aita_for_not_inviting_my_girlfriend_to_join_the/krm57ws/</t>
  </si>
  <si>
    <t>krj8tbt</t>
  </si>
  <si>
    <t>02-22-2024 00:21:11</t>
  </si>
  <si>
    <t>Danixveg</t>
  </si>
  <si>
    <t>3 years together.</t>
  </si>
  <si>
    <t>https://www.reddit.com/r/AmItheAsshole/comments/1awm5kq/aita_for_not_inviting_my_girlfriend_to_join_the/krj8tbt/</t>
  </si>
  <si>
    <t>krkvssh</t>
  </si>
  <si>
    <t>02-22-2024 07:57:40</t>
  </si>
  <si>
    <t>pireply</t>
  </si>
  <si>
    <t>Right, I was looking for that.  Been with my guy for just a few weeks and I already know this would never happen. Damn.</t>
  </si>
  <si>
    <t>https://www.reddit.com/r/AmItheAsshole/comments/1awm5kq/aita_for_not_inviting_my_girlfriend_to_join_the/krkvssh/</t>
  </si>
  <si>
    <t>krj7amw</t>
  </si>
  <si>
    <t>02-22-2024 00:11:36</t>
  </si>
  <si>
    <t>SkippyBluestockings</t>
  </si>
  <si>
    <t>Yeah, because gaslighting is convincing someone that what they remember is not actually how things went and the person who's being accused starts to feel they're going crazy because they're being told they don't actually remember things correctly when they know they have! Watch the movie Gaslight that theterm came from!</t>
  </si>
  <si>
    <t>https://www.reddit.com/r/AmItheAsshole/comments/1awm5kq/aita_for_not_inviting_my_girlfriend_to_join_the/krj7amw/</t>
  </si>
  <si>
    <t>krj7xkv</t>
  </si>
  <si>
    <t>02-22-2024 00:15:38</t>
  </si>
  <si>
    <t>AlphaBetaChadNerd</t>
  </si>
  <si>
    <t>Uh did you even read the post? It isn't gaslighting because they are having a disagreement. It's gaslighting because he tried to convince her that the situation was her fault she wasn't in the photo even though it's a normal reaction to not include yourself in "family" photos as an unmarried boyfriend or girlfriend unless asked.  
Good try though.</t>
  </si>
  <si>
    <t>https://www.reddit.com/r/AmItheAsshole/comments/1awm5kq/aita_for_not_inviting_my_girlfriend_to_join_the/krj7xkv/</t>
  </si>
  <si>
    <t>krkvm10</t>
  </si>
  <si>
    <t>02-22-2024 07:55:30</t>
  </si>
  <si>
    <t>No_Transition9444</t>
  </si>
  <si>
    <t>It’s all about INTENT.   Gaslighting is done with the INTENT to psychologically disorient or confuse another person for your own personal gain.   The gain could be a myriad of reasons, or simply the gain of entertainment.   It is cruel intentionally and thought out.  
Gaslighting is not being a man with the emotional intelligence of a potato and being unable to able to communicate feelings. It is not a young man whose prefrontal cortex isn’t developed and impulse control for spouting off shit like “I will call for ever photo we ever take”.  
YTA here.  She is trying to do the mature and healthy thing and talk out her hurt feelings and you are giving off strong
 “Nope nuh uh.  Not my problem, you should have…metaphorical fingers in ears and actively trying to not hear.  
Relationship ships are hard.   This is nothing compared to long term commitments.  This was minor and could have easily been resolved.  
Just apologize, and ask what can I do to make you feel better? “ Then hug her and profess your love for her (if OP truly does) 
Then learn from it and do better.</t>
  </si>
  <si>
    <t>https://www.reddit.com/r/AmItheAsshole/comments/1awm5kq/aita_for_not_inviting_my_girlfriend_to_join_the/krkvm10/</t>
  </si>
  <si>
    <t>krjmdns</t>
  </si>
  <si>
    <t>02-22-2024 01:46:01</t>
  </si>
  <si>
    <t>Have you ever seen the movie Gaslight that the term comes from?
The whole movie is about a man telling a woman her concerns are a big deal. 
Refusing to acknowledge someone else's feelings and emotions as valid and changing their perception is EXACTLY what gaslighting is.</t>
  </si>
  <si>
    <t>https://www.reddit.com/r/AmItheAsshole/comments/1awm5kq/aita_for_not_inviting_my_girlfriend_to_join_the/krjmdns/</t>
  </si>
  <si>
    <t>krjbnta</t>
  </si>
  <si>
    <t>02-22-2024 00:38:57</t>
  </si>
  <si>
    <t>But even this singular action does not fit the criteria for gaslighting. So for example, if his girlfriend had gotten up to go outside with the family and he said to her "oh this is a family photo" and then she went back inside, but then later when she brought up her feelings he said "well why didn't you just come out anyway? My sister's boyfriend did." Completely ignoring the fact that he told her to stay out of the picture. This would fit into the process of gaslighting. Where he tells her one thing, but then does another, and then when she questions it tells her no that's not what I said / did/ meant, when it is blatant that's exactly what he said/did/meant. Him being a doofus by not asking her to be in the picture, and then telling her her feelings about it are not that big of a deal, is insensitive without a doubt, but it is not a gaslighting behavior.
Gaslighting involves a pattern of manipulation. But all manipulation is not gaslighting. And I don't think there was manipulation in the scenario as described, but definitely he needs to be more thoughtful and respectful when she voices her feelings.</t>
  </si>
  <si>
    <t>https://www.reddit.com/r/AmItheAsshole/comments/1awm5kq/aita_for_not_inviting_my_girlfriend_to_join_the/krjbnta/</t>
  </si>
  <si>
    <t>krjq0qd</t>
  </si>
  <si>
    <t>02-22-2024 02:09:12</t>
  </si>
  <si>
    <t>I am a healthcare and mental health professional for over 25 years and I am telling you what is described in this post is NOT gaslighting. The post is written from OP's pov, we don't know if she was "convinced" her own feelings weren't valid. He also doesn't show indication that he was intentionally trying to manipulate her, he comes off as just not very insightful or self-aware. Furthermore this is still a singular incident. Gas lighting is a process.</t>
  </si>
  <si>
    <t>https://www.reddit.com/r/AmItheAsshole/comments/1awm5kq/aita_for_not_inviting_my_girlfriend_to_join_the/krjq0qd/</t>
  </si>
  <si>
    <t>krlpsji</t>
  </si>
  <si>
    <t>02-22-2024 13:16:34</t>
  </si>
  <si>
    <t>Intellectilliterate</t>
  </si>
  <si>
    <t>You just made my morning with this. Well played, well played.</t>
  </si>
  <si>
    <t>https://www.reddit.com/r/AmItheAsshole/comments/1awm5kq/aita_for_not_inviting_my_girlfriend_to_join_the/krlpsji/</t>
  </si>
  <si>
    <t>krk08dy</t>
  </si>
  <si>
    <t>02-22-2024 03:16:43</t>
  </si>
  <si>
    <t>OP seems to be completely unaware of how complicated the dynamics can be over who gets to be in a family picture. He thinks she should have just waltzed out and asked to be in the picture if she wanted to be (as if it was any old picture), while his girlfriend was busy wringing her hands over whether or not she was welcome. </t>
  </si>
  <si>
    <t>https://www.reddit.com/r/AmItheAsshole/comments/1awm5kq/aita_for_not_inviting_my_girlfriend_to_join_the/krk08dy/</t>
  </si>
  <si>
    <t>krlsnft</t>
  </si>
  <si>
    <t>02-22-2024 13:37:30</t>
  </si>
  <si>
    <t>Oh okay, sorry for assuming this was more recent 😅</t>
  </si>
  <si>
    <t>https://www.reddit.com/r/AmItheAsshole/comments/1awm5kq/aita_for_not_inviting_my_girlfriend_to_join_the/krlsnft/</t>
  </si>
  <si>
    <t>krj23y9</t>
  </si>
  <si>
    <t>02-21-2024 23:39:03</t>
  </si>
  <si>
    <t>What was she supposed to do, exactly? Ask in front of everyone what she meant to them?</t>
  </si>
  <si>
    <t>https://www.reddit.com/r/AmItheAsshole/comments/1awm5kq/aita_for_not_inviting_my_girlfriend_to_join_the/krj23y9/</t>
  </si>
  <si>
    <t>krjb0nb</t>
  </si>
  <si>
    <t>02-22-2024 00:34:58</t>
  </si>
  <si>
    <t>How should she have approached the situation then in your opinion?  It was said to be a family photo so as a girlfriend, I would assume it would be only actual family.  But the second the boyfriend was called out to join, OP should have called for his girlfriend.  Otherwise you’re literally inviting yourself to be in a family photo.  She was excluded and has every right to feel the way she did/does about it without having to turn it into a fight and basically gaslight her and not give a fuck about her feelings.</t>
  </si>
  <si>
    <t>https://www.reddit.com/r/AmItheAsshole/comments/1awm5kq/aita_for_not_inviting_my_girlfriend_to_join_the/krjb0nb/</t>
  </si>
  <si>
    <t>kriuurg</t>
  </si>
  <si>
    <t>02-21-2024 22:54:46</t>
  </si>
  <si>
    <t>Totally agree.</t>
  </si>
  <si>
    <t>https://www.reddit.com/r/AmItheAsshole/comments/1awm5kq/aita_for_not_inviting_my_girlfriend_to_join_the/kriuurg/</t>
  </si>
  <si>
    <t>krjzdg5</t>
  </si>
  <si>
    <t>02-22-2024 03:10:53</t>
  </si>
  <si>
    <t>Expecting an apology for your misperception, regardless of the other person’s intent, seems childish.</t>
  </si>
  <si>
    <t>https://www.reddit.com/r/AmItheAsshole/comments/1awm5kq/aita_for_not_inviting_my_girlfriend_to_join_the/krjzdg5/</t>
  </si>
  <si>
    <t>krlrdg9</t>
  </si>
  <si>
    <t>02-22-2024 13:28:14</t>
  </si>
  <si>
    <t>In my culture it's definitely not considered rude whatsoever. What's wrong with asking something that mundane? Do you think taking selfies is some holy familial rite that no outsider can participate in or something?</t>
  </si>
  <si>
    <t>https://www.reddit.com/r/AmItheAsshole/comments/1awm5kq/aita_for_not_inviting_my_girlfriend_to_join_the/krlrdg9/</t>
  </si>
  <si>
    <t>krm5anp</t>
  </si>
  <si>
    <t>02-22-2024 15:01:12</t>
  </si>
  <si>
    <t>CopernicusHoff</t>
  </si>
  <si>
    <t>If he didn't dismiss her concerns he would be wrong but not the asshole?  Did I get that right from your response?
I may have been too technical since he asked if he was the asshole for the picture invite. I inferred from the post the other stuff he did he knew he was in the wrong and wasn't asking us to justify that.  I thought the other part was for context and even if it was an asshole move in the context, it was not the context he was asking for the ruling on.</t>
  </si>
  <si>
    <t>https://www.reddit.com/r/AmItheAsshole/comments/1awm5kq/aita_for_not_inviting_my_girlfriend_to_join_the/krm5anp/</t>
  </si>
  <si>
    <t>krj31md</t>
  </si>
  <si>
    <t>02-21-2024 23:44:56</t>
  </si>
  <si>
    <t>Ooooohyesss! And has a well bound and unbroken spine</t>
  </si>
  <si>
    <t>https://www.reddit.com/r/AmItheAsshole/comments/1awm5kq/aita_for_not_inviting_my_girlfriend_to_join_the/krj31md/</t>
  </si>
  <si>
    <t>krlbtbz</t>
  </si>
  <si>
    <t>02-22-2024 11:09:46</t>
  </si>
  <si>
    <t>Willelind</t>
  </si>
  <si>
    <t>I think it is a lot meaner. This sub sometimes reminds me of that South Park episode about trolling, people come here to shit on people and get comments like ”lol that made me giggle”. It’s just a form of cyber bullying from people who are bored and have anger issues. Writing this out made me realize I am gonna quit this sub.</t>
  </si>
  <si>
    <t>https://www.reddit.com/r/AmItheAsshole/comments/1awm5kq/aita_for_not_inviting_my_girlfriend_to_join_the/krlbtbz/</t>
  </si>
  <si>
    <t>krjjj3n</t>
  </si>
  <si>
    <t>02-22-2024 01:28:09</t>
  </si>
  <si>
    <t>No, I think people use this sub to just hate on others justifiably . OP was wrong, but some of the stuff people are saying, you’d think his Gf was their sister lol</t>
  </si>
  <si>
    <t>https://www.reddit.com/r/AmItheAsshole/comments/1awm5kq/aita_for_not_inviting_my_girlfriend_to_join_the/krjjj3n/</t>
  </si>
  <si>
    <t>krj317d</t>
  </si>
  <si>
    <t>02-21-2024 23:44:52</t>
  </si>
  <si>
    <t>He definitely invalidated her feelings and was being an asshole, but gaslighting isn’t the right word IMO.
Gaslighting could like, you find a tampon in your partners car and they convince you it’s yours even though you know you don’t use that brand. You eventually just believe them because it must be yours? Who else’s would it be? You just forgot. You’re such a forgetful person, you’d lose your head if it wasn’t attached to your neck.
Or, you see your partner being too touchy with someone and they convince you they were just being friendly and you’re being controlling and crazy. They’re just a coworker and they’re being friendly, why are you making this such a big deal? Are they not allowed to have friends anymore?</t>
  </si>
  <si>
    <t>https://www.reddit.com/r/AmItheAsshole/comments/1awm5kq/aita_for_not_inviting_my_girlfriend_to_join_the/krj317d/</t>
  </si>
  <si>
    <t>krjsefh</t>
  </si>
  <si>
    <t>02-22-2024 02:24:46</t>
  </si>
  <si>
    <t>Not that it matters, but her being invited on the trip in no way speaks to the health of their relationship. Sure some relationships are outwardly toxic and falling apart, but often times when couples are on the brink of break up, everything seems normal to the people around them. 
So no, it’s not the families responsibility to go out of their way to seek her out and include her in the pics imo. That’s her bfs responsibility, he’s the one bringing her into the family per say</t>
  </si>
  <si>
    <t>https://www.reddit.com/r/AmItheAsshole/comments/1awm5kq/aita_for_not_inviting_my_girlfriend_to_join_the/krjsefh/</t>
  </si>
  <si>
    <t>krkgs66</t>
  </si>
  <si>
    <t>This notion that OP needs to be a mind reader and somehow know that his girlfriend wants to be in a picture when she made no attempt to communicate that is just as laughable as everyone defending her weird tantrum. She's the one who can't communicate, not him</t>
  </si>
  <si>
    <t>https://www.reddit.com/r/AmItheAsshole/comments/1awm5kq/aita_for_not_inviting_my_girlfriend_to_join_the/krkgs66/</t>
  </si>
  <si>
    <t>krkg9lf</t>
  </si>
  <si>
    <t>02-22-2024 05:18:54</t>
  </si>
  <si>
    <t>I am, thanks for noticing</t>
  </si>
  <si>
    <t>https://www.reddit.com/r/AmItheAsshole/comments/1awm5kq/aita_for_not_inviting_my_girlfriend_to_join_the/krkg9lf/</t>
  </si>
  <si>
    <t>krkrm4q</t>
  </si>
  <si>
    <t>02-22-2024 07:10:00</t>
  </si>
  <si>
    <t>Fair-Age4130</t>
  </si>
  <si>
    <t>Mate I'm autistic as fuck and even *I* can see what a fuckup this is.</t>
  </si>
  <si>
    <t>https://www.reddit.com/r/AmItheAsshole/comments/1awm5kq/aita_for_not_inviting_my_girlfriend_to_join_the/krkrm4q/</t>
  </si>
  <si>
    <t>krkg7f0</t>
  </si>
  <si>
    <t>02-22-2024 05:18:23</t>
  </si>
  <si>
    <t>If placating the totally inept every time they throw a tantrum counts as "social skills", then sure</t>
  </si>
  <si>
    <t>https://www.reddit.com/r/AmItheAsshole/comments/1awm5kq/aita_for_not_inviting_my_girlfriend_to_join_the/krkg7f0/</t>
  </si>
  <si>
    <t>krlsqt5</t>
  </si>
  <si>
    <t>No, what's actually misogynistic is your assumption that we all have to fit this exact mold of what a woman is supposed to be and that we all need to be constantly infantilized and treated like we can't emotionally cope with mundane situations. Being a woman does not prevent me from being an adult capable of asking for something that I want to have, if I want to be in a picture I ask I don't brood in the shadows going "notice me senpai"</t>
  </si>
  <si>
    <t>https://www.reddit.com/r/AmItheAsshole/comments/1awm5kq/aita_for_not_inviting_my_girlfriend_to_join_the/krlsqt5/</t>
  </si>
  <si>
    <t>krl5yoo</t>
  </si>
  <si>
    <t>02-22-2024 10:01:54</t>
  </si>
  <si>
    <t>What's sad about it? Doesn't mean I'm not part of the family, I just wouldn't automatically assume they meant partners and/or kids too.. my sister got married recently and I had to tell my partner to get in the family pic lol, but they then did another one with partners out and just siblings. You know what they say about assuming..</t>
  </si>
  <si>
    <t>https://www.reddit.com/r/AmItheAsshole/comments/1awm5kq/aita_for_not_inviting_my_girlfriend_to_join_the/krl5yoo/</t>
  </si>
  <si>
    <t>krjfu5l</t>
  </si>
  <si>
    <t>02-22-2024 01:05:04</t>
  </si>
  <si>
    <t>PotatoPotato76</t>
  </si>
  <si>
    <t>Yikes. Yeah, that's long enough to expect to be in the family photo. Now she's questioning how much she means to him. Poor thing. I feel bad for her.</t>
  </si>
  <si>
    <t>https://www.reddit.com/r/AmItheAsshole/comments/1awm5kq/aita_for_not_inviting_my_girlfriend_to_join_the/krjfu5l/</t>
  </si>
  <si>
    <t>krjm08i</t>
  </si>
  <si>
    <t>02-22-2024 01:43:42</t>
  </si>
  <si>
    <t>OUCH. Giant AH then. I bet he also thinks she just needs to "ask for help" with household stuff.</t>
  </si>
  <si>
    <t>https://www.reddit.com/r/AmItheAsshole/comments/1awm5kq/aita_for_not_inviting_my_girlfriend_to_join_the/krjm08i/</t>
  </si>
  <si>
    <t>krj89ro</t>
  </si>
  <si>
    <t>02-22-2024 00:17:47</t>
  </si>
  <si>
    <t>Yeah that’s called a disagreement about norms and how to handle the situation as a normal person would. 
He’s still a raging asshole but that’s not gaslighting.
If you offer a friend some almond milk and they freak out and call you a child molestor and you tell them that’s a wildly unreasonable take on the situation even though that’s genuinely how they feel are you now gaslighting them?</t>
  </si>
  <si>
    <t>https://www.reddit.com/r/AmItheAsshole/comments/1awm5kq/aita_for_not_inviting_my_girlfriend_to_join_the/krj89ro/</t>
  </si>
  <si>
    <t>krldedo</t>
  </si>
  <si>
    <t>02-22-2024 11:26:52</t>
  </si>
  <si>
    <t>Sweaty-School1185</t>
  </si>
  <si>
    <t>&gt;it's a normal reaction to not include yourself in "family" photos as an unmarried boyfriend or girlfriend unless asked.  
That is such a huge lie. Especially if you've been together for 3 years.</t>
  </si>
  <si>
    <t>https://www.reddit.com/r/AmItheAsshole/comments/1awm5kq/aita_for_not_inviting_my_girlfriend_to_join_the/krldedo/</t>
  </si>
  <si>
    <t>krm6op8</t>
  </si>
  <si>
    <t>02-22-2024 15:09:41</t>
  </si>
  <si>
    <t>He believes it really was her fault she wasn’t included though, which it means he wasn’t trying to gaslight her</t>
  </si>
  <si>
    <t>https://www.reddit.com/r/AmItheAsshole/comments/1awm5kq/aita_for_not_inviting_my_girlfriend_to_join_the/krm6op8/</t>
  </si>
  <si>
    <t>krjvqfq</t>
  </si>
  <si>
    <t>02-22-2024 02:46:36</t>
  </si>
  <si>
    <t>What I’m reading here is that he seriously hurt her feelings and then told her “It’s not a big deal.” Minimizing *is* part of the gaslighting process.</t>
  </si>
  <si>
    <t>https://www.reddit.com/r/AmItheAsshole/comments/1awm5kq/aita_for_not_inviting_my_girlfriend_to_join_the/krjvqfq/</t>
  </si>
  <si>
    <t>krjyhiw</t>
  </si>
  <si>
    <t>02-22-2024 03:04:57</t>
  </si>
  <si>
    <t>CoyoteSmarts</t>
  </si>
  <si>
    <t>Telling someone something is objectively "not a big deal" in response to their expression of hurt is another version of "you're too sensitive." Which is yes, gaslighting.
[https://www.psychologytoday.com/us/blog/the-narcissist-in-your-life/202102/when-narcissists-and-enablers-say-youre-too-sensitive](https://www.psychologytoday.com/us/blog/the-narcissist-in-your-life/202102/when-narcissists-and-enablers-say-youre-too-sensitive)
Now, had he presented it as HIS opinion/perspective, it would've looked like this, "I'm sorry - I didn't mean to leave you out! ***I didn't think*** *it was a big deal,* and I figured you'd come out if you wanted to."
And yes, the difference between stating something as objectively unimportant versus your opinion on its importance is the difference between gaslighting and discussion.</t>
  </si>
  <si>
    <t>https://www.reddit.com/r/AmItheAsshole/comments/1awm5kq/aita_for_not_inviting_my_girlfriend_to_join_the/krjyhiw/</t>
  </si>
  <si>
    <t>krkw3xi</t>
  </si>
  <si>
    <t>02-22-2024 08:01:18</t>
  </si>
  <si>
    <t>Right!?!    I’m married for fricks sake and sometimes I get confused when my extended in Laws start taking family photos at events and holidays.   Over the years I’ve learned to just step aside and then then get the family photos that will end up in 3 generations from now’s possession and they don’t have to try and figure out who the hell that pale faced odd looking one is?   “She’s in all the photos but her she isn’t accounted for in the family bible!?   She’s everywhere!!!”     Hahahaha. Actually now I may start getting in allllll the photos.</t>
  </si>
  <si>
    <t>https://www.reddit.com/r/AmItheAsshole/comments/1awm5kq/aita_for_not_inviting_my_girlfriend_to_join_the/krkw3xi/</t>
  </si>
  <si>
    <t>krlztru</t>
  </si>
  <si>
    <t>02-22-2024 14:26:42</t>
  </si>
  <si>
    <t>No problem.  I wish we would have been a little more candid as things are done now.  Not as stuffy</t>
  </si>
  <si>
    <t>https://www.reddit.com/r/AmItheAsshole/comments/1awm5kq/aita_for_not_inviting_my_girlfriend_to_join_the/krlztru/</t>
  </si>
  <si>
    <t>krk2mnu</t>
  </si>
  <si>
    <t>02-22-2024 03:33:07</t>
  </si>
  <si>
    <t>It's not about EXPECTING an apology It's that it's the polite and right thing to do It's not childish if anything that's the opposite lol.</t>
  </si>
  <si>
    <t>https://www.reddit.com/r/AmItheAsshole/comments/1awm5kq/aita_for_not_inviting_my_girlfriend_to_join_the/krk2mnu/</t>
  </si>
  <si>
    <t>krlu2lc</t>
  </si>
  <si>
    <t>02-22-2024 13:47:41</t>
  </si>
  <si>
    <t>McBurgerQueen</t>
  </si>
  <si>
    <t>😂 holy dumb dumb</t>
  </si>
  <si>
    <t>https://www.reddit.com/r/AmItheAsshole/comments/1awm5kq/aita_for_not_inviting_my_girlfriend_to_join_the/krlu2lc/</t>
  </si>
  <si>
    <t>krm7pkb</t>
  </si>
  <si>
    <t>02-22-2024 15:15:49</t>
  </si>
  <si>
    <t>I agree with you on context, which was why my original post talked about him being unintentional. My assessment, for what it's worth, is that it's mild AH territory. A loving partner should make an effort to include GF when she's with his family rather than expecting her to push for her own inclusion since that puts her in an uncomfortable situation. It's a basic courtesy. I don't think he was trying to be a jerk, just not trying very hard **not** to be, if that makes sense.</t>
  </si>
  <si>
    <t>https://www.reddit.com/r/AmItheAsshole/comments/1awm5kq/aita_for_not_inviting_my_girlfriend_to_join_the/krm7pkb/</t>
  </si>
  <si>
    <t>krlbztr</t>
  </si>
  <si>
    <t>02-22-2024 11:11:46</t>
  </si>
  <si>
    <t>Moogle7777</t>
  </si>
  <si>
    <t>If you think calling the op an asshole in a sub called "am I the asshole" then yes the internet is likely not the place for you.</t>
  </si>
  <si>
    <t>https://www.reddit.com/r/AmItheAsshole/comments/1awm5kq/aita_for_not_inviting_my_girlfriend_to_join_the/krlbztr/</t>
  </si>
  <si>
    <t>krlc8ar</t>
  </si>
  <si>
    <t>02-22-2024 11:14:21</t>
  </si>
  <si>
    <t>Enters sub called "Am I the Asshole"
People call OP an asshole in a situation where OP is being an asshole 
*shocked Pikachu face* - "maybe this sub is not for me"</t>
  </si>
  <si>
    <t>https://www.reddit.com/r/AmItheAsshole/comments/1awm5kq/aita_for_not_inviting_my_girlfriend_to_join_the/krlc8ar/</t>
  </si>
  <si>
    <t>krjniwh</t>
  </si>
  <si>
    <t>02-22-2024 01:53:13</t>
  </si>
  <si>
    <t>No.
His comment he left in response to others’ comments is telling us pretty clearly he still doesn’t get it. The mean is necessary.</t>
  </si>
  <si>
    <t>https://www.reddit.com/r/AmItheAsshole/comments/1awm5kq/aita_for_not_inviting_my_girlfriend_to_join_the/krjniwh/</t>
  </si>
  <si>
    <t>krkny8t</t>
  </si>
  <si>
    <t>02-22-2024 06:31:19</t>
  </si>
  <si>
    <t>Are you gaslighting me into thinking I don't understand the definition? hahaha. "manipulate (someone) using psychological methods into questioning their own sanity or powers of reasoning." Him downplaying and invalidating her questioning the situation does seem like gaslighting to me but hey it's just the internet</t>
  </si>
  <si>
    <t>https://www.reddit.com/r/AmItheAsshole/comments/1awm5kq/aita_for_not_inviting_my_girlfriend_to_join_the/krkny8t/</t>
  </si>
  <si>
    <t>krlkfew</t>
  </si>
  <si>
    <t>02-22-2024 12:33:28</t>
  </si>
  <si>
    <t>Of course not. I’m saying to weigh - is it more likely AND harmful that she was invited and she would be hurt to be excluded?   or that she was invited and the relationship is on the rocks and the photo is not useable (or even useable but there is a person who you used to know in it).  Photos with extra people can be good memories too. 
It is such a low risk of the latter vs a violation of “when in doubt make people feel included” which is basic kindergarten politeness!</t>
  </si>
  <si>
    <t>https://www.reddit.com/r/AmItheAsshole/comments/1awm5kq/aita_for_not_inviting_my_girlfriend_to_join_the/krlkfew/</t>
  </si>
  <si>
    <t>krktcv6</t>
  </si>
  <si>
    <t>02-22-2024 07:29:27</t>
  </si>
  <si>
    <t>Sojenuineandreal</t>
  </si>
  <si>
    <t>Please explain how expressing disappointment or hurt with calm words equates to a “tantrum”.</t>
  </si>
  <si>
    <t>https://www.reddit.com/r/AmItheAsshole/comments/1awm5kq/aita_for_not_inviting_my_girlfriend_to_join_the/krktcv6/</t>
  </si>
  <si>
    <t>krlc10s</t>
  </si>
  <si>
    <t>02-22-2024 11:12:09</t>
  </si>
  <si>
    <t>Are you OP? Because damn. She wasn't dying to get in the picture you numbskull, she wants her bf to include her and view her as part of the family. She did communicate this to him after the fact, and he berated her.</t>
  </si>
  <si>
    <t>https://www.reddit.com/r/AmItheAsshole/comments/1awm5kq/aita_for_not_inviting_my_girlfriend_to_join_the/krlc10s/</t>
  </si>
  <si>
    <t>krkljyi</t>
  </si>
  <si>
    <t>02-22-2024 06:07:21</t>
  </si>
  <si>
    <t>0_o_hi</t>
  </si>
  <si>
    <t>Tell me you’re perpetually single without telling me you’re perpetually single</t>
  </si>
  <si>
    <t>https://www.reddit.com/r/AmItheAsshole/comments/1awm5kq/aita_for_not_inviting_my_girlfriend_to_join_the/krkljyi/</t>
  </si>
  <si>
    <t>krm9j45</t>
  </si>
  <si>
    <t>02-22-2024 15:26:28</t>
  </si>
  <si>
    <t>I never said all women are a certain way.  What I said is that almost every single person I have ever seen use the phrase "couldn't use your words" is a misogynist that uses that phrase to insult men and *mostly* women who aren't especially good at open communication and often have anxiety issues and conflict issues.  This doesn't make them infantile like *you* believe.  It makes it harder for them to deal with interpersonal conflict.  Having a harder time doing something does not make someone less adult than you.  
And guess what, this woman *did* use her fucking words, she said that he made her upset for his actions.  He then immediately downplayed her concerns, which makes him an asshole.</t>
  </si>
  <si>
    <t>https://www.reddit.com/r/AmItheAsshole/comments/1awm5kq/aita_for_not_inviting_my_girlfriend_to_join_the/krm9j45/</t>
  </si>
  <si>
    <t>krjutog</t>
  </si>
  <si>
    <t>02-22-2024 02:40:36</t>
  </si>
  <si>
    <t>feraxks</t>
  </si>
  <si>
    <t>&gt; I bet he also thinks she just needs to "ask for help" with household stuff.
I used to be like that. It just made sense to me that you ask for help if you need/want it. Took me far longer than it should have to 
realize that offering to help or just stepping up without being asked was a way of expressing my love for my wife. That I value her, that we're equals in our marriage, that wanting to help her should always be my first choice.</t>
  </si>
  <si>
    <t>https://www.reddit.com/r/AmItheAsshole/comments/1awm5kq/aita_for_not_inviting_my_girlfriend_to_join_the/krjutog/</t>
  </si>
  <si>
    <t>krjaiit</t>
  </si>
  <si>
    <t>02-22-2024 00:31:52</t>
  </si>
  <si>
    <t>_x000D_Gaslighting involves manipulating someone into questioning their own sanity or perception of reality. In the scenario you described, if you genuinely believe that your friend's reaction is unreasonable and you express that to them, it's not necessarily gaslighting. 
Gaslighting would involve intentionally trying to make your friend doubt their own feelings or perceptions, which isn't the case in your scenario.  
OP literally did intentionally try to make his GF doubt their own feelings about the family photo despite being in the wrong logically, aka gaslighting.  
How is this so hard for you to understand? My god.</t>
  </si>
  <si>
    <t>https://www.reddit.com/r/AmItheAsshole/comments/1awm5kq/aita_for_not_inviting_my_girlfriend_to_join_the/krjaiit/</t>
  </si>
  <si>
    <t>krjw2u0</t>
  </si>
  <si>
    <t>02-22-2024 02:48:52</t>
  </si>
  <si>
    <t>Minimizing can take place without it being gaslighting.</t>
  </si>
  <si>
    <t>https://www.reddit.com/r/AmItheAsshole/comments/1awm5kq/aita_for_not_inviting_my_girlfriend_to_join_the/krjw2u0/</t>
  </si>
  <si>
    <t>krjzovz</t>
  </si>
  <si>
    <t>02-22-2024 03:13:01</t>
  </si>
  <si>
    <t>You're on the right side of this. 
It's one thing to say, "I didn't think x, y, z was important." 
It's another (gaslighting) thing to say, "It wasn't important."
The first one opens discussion and disagreement - the second one tries to shut the other person down with an implied "You're too sensitive if you care about it."
And yes, it is a manipulative tactic - intentional or not.
[https://www.youtube.com/watch?v=4M6VoXxxIeU](https://www.youtube.com/watch?v=4M6VoXxxIeU)
[https://www.youtube.com/watch?v=D\_-C71Dbyno](https://www.youtube.com/watch?v=D_-C71Dbyno)</t>
  </si>
  <si>
    <t>https://www.reddit.com/r/AmItheAsshole/comments/1awm5kq/aita_for_not_inviting_my_girlfriend_to_join_the/krjzovz/</t>
  </si>
  <si>
    <t>krjzlri</t>
  </si>
  <si>
    <t>I'm really not going to argue about this. No I don't like how he responded to her by saying it wasn't that big of a deal. But I'm not going to label him an abuser because he said it one time that we know of.</t>
  </si>
  <si>
    <t>https://www.reddit.com/r/AmItheAsshole/comments/1awm5kq/aita_for_not_inviting_my_girlfriend_to_join_the/krjzlri/</t>
  </si>
  <si>
    <t>krkap1v</t>
  </si>
  <si>
    <t>02-22-2024 04:32:37</t>
  </si>
  <si>
    <t>According to your first post if your husband hurts your feelings or irritates you, regardless of what he meant, that he is to acknowledge and apologize.  Sounds like you EXPECT it.  You did have to spell it out to him.</t>
  </si>
  <si>
    <t>https://www.reddit.com/r/AmItheAsshole/comments/1awm5kq/aita_for_not_inviting_my_girlfriend_to_join_the/krkap1v/</t>
  </si>
  <si>
    <t>krlcu08</t>
  </si>
  <si>
    <t>02-22-2024 11:20:47</t>
  </si>
  <si>
    <t>No I do not think that. Instead of strawmanning maybe you could try to interpret what I was actually trying to say.</t>
  </si>
  <si>
    <t>https://www.reddit.com/r/AmItheAsshole/comments/1awm5kq/aita_for_not_inviting_my_girlfriend_to_join_the/krlcu08/</t>
  </si>
  <si>
    <t>krlcjmj</t>
  </si>
  <si>
    <t>02-22-2024 11:17:44</t>
  </si>
  <si>
    <t>It’s not about calling something what it is, it is about unecessary humiliation, the same thing you are trying to do to me right now. I hope you find peace in your life.</t>
  </si>
  <si>
    <t>https://www.reddit.com/r/AmItheAsshole/comments/1awm5kq/aita_for_not_inviting_my_girlfriend_to_join_the/krlcjmj/</t>
  </si>
  <si>
    <t>krjte5f</t>
  </si>
  <si>
    <t>02-22-2024 02:31:17</t>
  </si>
  <si>
    <t>Agree to disagree 🤝
This sub is a prime example of “things people would say online but would never say to your face”</t>
  </si>
  <si>
    <t>https://www.reddit.com/r/AmItheAsshole/comments/1awm5kq/aita_for_not_inviting_my_girlfriend_to_join_the/krjte5f/</t>
  </si>
  <si>
    <t>krlrnvb</t>
  </si>
  <si>
    <t>02-22-2024 13:30:23</t>
  </si>
  <si>
    <t>The tantrum I'm referring to is her doing the passive aggressive "I'm gonna sit here till they notice me" act while pictures were taken. Good on them for not playing her game</t>
  </si>
  <si>
    <t>https://www.reddit.com/r/AmItheAsshole/comments/1awm5kq/aita_for_not_inviting_my_girlfriend_to_join_the/krlrnvb/</t>
  </si>
  <si>
    <t>krlt30w</t>
  </si>
  <si>
    <t>02-22-2024 13:40:36</t>
  </si>
  <si>
    <t>Never been with a man, but if this is how heterosexual relationships are you can keep them</t>
  </si>
  <si>
    <t>https://www.reddit.com/r/AmItheAsshole/comments/1awm5kq/aita_for_not_inviting_my_girlfriend_to_join_the/krlt30w/</t>
  </si>
  <si>
    <t>krlixru</t>
  </si>
  <si>
    <t>02-22-2024 12:20:29</t>
  </si>
  <si>
    <t>CupcakeGoat</t>
  </si>
  <si>
    <t>Oh man. I'm glad you stepped up but I gotta say, doing some of the chores isn't "helping," it's your fair responsibility if you live there too. Stepping up without being asked should be the standard.</t>
  </si>
  <si>
    <t>https://www.reddit.com/r/AmItheAsshole/comments/1awm5kq/aita_for_not_inviting_my_girlfriend_to_join_the/krlixru/</t>
  </si>
  <si>
    <t>krlpbbx</t>
  </si>
  <si>
    <t>02-22-2024 13:12:54</t>
  </si>
  <si>
    <t>QuestionCultural6058</t>
  </si>
  <si>
    <t>It's not "helping" *her*, though, if you live in the same home. It's just doing your own part without foisting a bunch of invisible/ emotional labor on someone else.
You both live there and can *both* figure out what needs to be done.
That's like when men say they're "babysitting" their own children.</t>
  </si>
  <si>
    <t>https://www.reddit.com/r/AmItheAsshole/comments/1awm5kq/aita_for_not_inviting_my_girlfriend_to_join_the/krlpbbx/</t>
  </si>
  <si>
    <t>krjyiok</t>
  </si>
  <si>
    <t>02-22-2024 03:05:09</t>
  </si>
  <si>
    <t>You are a wonderful human 👏 well done.</t>
  </si>
  <si>
    <t>https://www.reddit.com/r/AmItheAsshole/comments/1awm5kq/aita_for_not_inviting_my_girlfriend_to_join_the/krjyiok/</t>
  </si>
  <si>
    <t>krln6av</t>
  </si>
  <si>
    <t>02-22-2024 12:56:00</t>
  </si>
  <si>
    <t>PickleNotaBigDill</t>
  </si>
  <si>
    <t>You know, that is huge.  I was saying this to my ex back when we were married 20+ years ago--that I shouldn't HAVE to ask for help all the time: he should be able to see what needs to be done and do it, just as I did (this includes housework, childcare etc.).  He never got it.  23 years it took me to "get" that HE would never get it.  Some things in life I regret, but divorcing him is not one of them.</t>
  </si>
  <si>
    <t>https://www.reddit.com/r/AmItheAsshole/comments/1awm5kq/aita_for_not_inviting_my_girlfriend_to_join_the/krln6av/</t>
  </si>
  <si>
    <t>krla9u4</t>
  </si>
  <si>
    <t>02-22-2024 10:52:28</t>
  </si>
  <si>
    <t>HulkeneHulda</t>
  </si>
  <si>
    <t>Making people doubt their own perception of reality, to then adopt yours, is gaslighting.
Making people doubt their own feelings is emotional neglect. Not gaslighting. </t>
  </si>
  <si>
    <t>https://www.reddit.com/r/AmItheAsshole/comments/1awm5kq/aita_for_not_inviting_my_girlfriend_to_join_the/krla9u4/</t>
  </si>
  <si>
    <t>krjaqq9</t>
  </si>
  <si>
    <t>02-22-2024 00:33:17</t>
  </si>
  <si>
    <t>“In the wrong logically” 
Explain.
Because I disagree with his opinion about what she should have done but it’s not exactly out of bounds to assume he’s the sort of person who would have just inserted himself and doesn’t have anxieties about how accepted by his partners family he is.</t>
  </si>
  <si>
    <t>https://www.reddit.com/r/AmItheAsshole/comments/1awm5kq/aita_for_not_inviting_my_girlfriend_to_join_the/krjaqq9/</t>
  </si>
  <si>
    <t>krjxr72</t>
  </si>
  <si>
    <t>02-22-2024 03:00:05</t>
  </si>
  <si>
    <t>Yikes. I’m not even the person who invoked the term in the first place! The only point I’m really trying to make is that you don’t need to police everyone’s use of the term. It’s true that minimizing *can* occur outside of a gaslighting pattern, but in my *many years of personal experience,* minimizing is a pretty typical feature of gaslighting. 
Now, if you’re really so concerned about abuse patterns, do us all a favor and don’t needlessly insult other commenters just because they don’t immediately agree with you.</t>
  </si>
  <si>
    <t>https://www.reddit.com/r/AmItheAsshole/comments/1awm5kq/aita_for_not_inviting_my_girlfriend_to_join_the/krjxr72/</t>
  </si>
  <si>
    <t>krk202i</t>
  </si>
  <si>
    <t>02-22-2024 03:28:44</t>
  </si>
  <si>
    <t>Very well put. This explains my point better than I did.</t>
  </si>
  <si>
    <t>https://www.reddit.com/r/AmItheAsshole/comments/1awm5kq/aita_for_not_inviting_my_girlfriend_to_join_the/krk202i/</t>
  </si>
  <si>
    <t>krm7yy9</t>
  </si>
  <si>
    <t>Shutting someone down isn’t inherently gaslighting, people do that all the time for all sorts of reasons. Even genuinely loving partners will inevitably end up doing it occasionally if they’re heavily stressed</t>
  </si>
  <si>
    <t>https://www.reddit.com/r/AmItheAsshole/comments/1awm5kq/aita_for_not_inviting_my_girlfriend_to_join_the/krm7yy9/</t>
  </si>
  <si>
    <t>krk0icg</t>
  </si>
  <si>
    <t>02-22-2024 03:18:36</t>
  </si>
  <si>
    <t>I didn't say he was an abuser - I said it \*was\* gaslighting. It doesn't matter if it was intentional or not.
It's still a manipulative tactic to shut down other people's input.</t>
  </si>
  <si>
    <t>https://www.reddit.com/r/AmItheAsshole/comments/1awm5kq/aita_for_not_inviting_my_girlfriend_to_join_the/krk0icg/</t>
  </si>
  <si>
    <t>krld3qb</t>
  </si>
  <si>
    <t>02-22-2024 11:23:41</t>
  </si>
  <si>
    <t>Ugh "straw-manning" you're one of those pseudo intellectuals are you. Well then maybe it is indeed time for you to leave the sub.</t>
  </si>
  <si>
    <t>https://www.reddit.com/r/AmItheAsshole/comments/1awm5kq/aita_for_not_inviting_my_girlfriend_to_join_the/krld3qb/</t>
  </si>
  <si>
    <t>krld8jg</t>
  </si>
  <si>
    <t>02-22-2024 11:25:08</t>
  </si>
  <si>
    <t>Where is the humiliation here? OP has asked if he was an asshole and people confirmed OP is the asshole.
I'm quite content with my life thanks.</t>
  </si>
  <si>
    <t>https://www.reddit.com/r/AmItheAsshole/comments/1awm5kq/aita_for_not_inviting_my_girlfriend_to_join_the/krld8jg/</t>
  </si>
  <si>
    <t>krk7wvm</t>
  </si>
  <si>
    <t>02-22-2024 04:11:10</t>
  </si>
  <si>
    <t>No, disagree to disagree.</t>
  </si>
  <si>
    <t>https://www.reddit.com/r/AmItheAsshole/comments/1awm5kq/aita_for_not_inviting_my_girlfriend_to_join_the/krk7wvm/</t>
  </si>
  <si>
    <t>krm5uns</t>
  </si>
  <si>
    <t>02-22-2024 15:04:36</t>
  </si>
  <si>
    <t>daynightninja</t>
  </si>
  <si>
    <t>Some families are exclusive about who gets to be a part of a family photo. Not even in an asshole-ish way, just a "this spot is meaningful to us as a group and we want this specific group as a part of the memory." (although usually families who are exclusive about this are being assholes)
Not joining in without an explicit invitation isn't a "tantrum", it's basic social tact.</t>
  </si>
  <si>
    <t>https://www.reddit.com/r/AmItheAsshole/comments/1awm5kq/aita_for_not_inviting_my_girlfriend_to_join_the/krm5uns/</t>
  </si>
  <si>
    <t>krm5rxv</t>
  </si>
  <si>
    <t>02-22-2024 15:04:08</t>
  </si>
  <si>
    <t>Ecstatic_Broccoli_48</t>
  </si>
  <si>
    <t>yup actually a lot of heterosexual man disregard their gfs emotions this way. in my queer circle, this red flag of a person could never get a partner.</t>
  </si>
  <si>
    <t>https://www.reddit.com/r/AmItheAsshole/comments/1awm5kq/aita_for_not_inviting_my_girlfriend_to_join_the/krm5rxv/</t>
  </si>
  <si>
    <t>krk0zc4</t>
  </si>
  <si>
    <t>02-22-2024 03:21:45</t>
  </si>
  <si>
    <t>Stop it. You're making me blush. :)</t>
  </si>
  <si>
    <t>https://www.reddit.com/r/AmItheAsshole/comments/1awm5kq/aita_for_not_inviting_my_girlfriend_to_join_the/krk0zc4/</t>
  </si>
  <si>
    <t>krjwqhw</t>
  </si>
  <si>
    <t>02-22-2024 02:53:15</t>
  </si>
  <si>
    <t>"You're too sensitive" is considered a gaslighter's anthem even by psychologists.
[https://www.psychologytoday.com/us/blog/the-narcissist-in-your-life/202102/when-narcissists-and-enablers-say-youre-too-sensitive](https://www.psychologytoday.com/us/blog/the-narcissist-in-your-life/202102/when-narcissists-and-enablers-say-youre-too-sensitive)
Although OP didn't say that outright, by his own words, his very first response to her saying, "This made me sad" was "It was no big deal."
So yeah, it was gaslighting because he tried to present HIS DEFENSIVE POSITION as objective reality instead of acknowledging her perspective.
Now had he said, "I'm sorry babe - I didn't mean to leave you out. I didn't think it was a big deal. I figured you'd come out if you wanted in." Then he's presenting his side, honoring her perspective, and NOT gaslighting.</t>
  </si>
  <si>
    <t>https://www.reddit.com/r/AmItheAsshole/comments/1awm5kq/aita_for_not_inviting_my_girlfriend_to_join_the/krjwqhw/</t>
  </si>
  <si>
    <t>krjbiw1</t>
  </si>
  <si>
    <t>02-22-2024 00:38:06</t>
  </si>
  <si>
    <t>He is in the wrong logically because the normal set of action in scenarios with family photos and significant others is that they don't join a family photo unless asked. Hence thousands of people giving him a YTA judgement. 
My bad though I forgot you were the smartest person on the internet and know better than the 90% of redditors disagreeing with you.</t>
  </si>
  <si>
    <t>https://www.reddit.com/r/AmItheAsshole/comments/1awm5kq/aita_for_not_inviting_my_girlfriend_to_join_the/krjbiw1/</t>
  </si>
  <si>
    <t>krjyv1m</t>
  </si>
  <si>
    <t>02-22-2024 03:07:26</t>
  </si>
  <si>
    <t>Not trying to be insulting, but people have gotten so wrapped up in using psychological terms that they don't really understand. Minimizing is a defense mechanism, and almost everyone minimizes at some point or another. Minimizing is most commonly seen with alcohol and other substance abuse, it can also be part of gaslighting, and also other maladaptive behavior patterns. And my opinion is that there is a huge difference between somebody being dumb about relationship dynamics, and being an abuser. Gaslighting is definitely abuse, and I don't see this guy as an abuser per se. I would need a whole lot more information on their relationship to determine that.</t>
  </si>
  <si>
    <t>https://www.reddit.com/r/AmItheAsshole/comments/1awm5kq/aita_for_not_inviting_my_girlfriend_to_join_the/krjyv1m/</t>
  </si>
  <si>
    <t>krk0dsu</t>
  </si>
  <si>
    <t>02-22-2024 03:17:44</t>
  </si>
  <si>
    <t>I amended my comment because it was a bit harsh. I apologize.</t>
  </si>
  <si>
    <t>https://www.reddit.com/r/AmItheAsshole/comments/1awm5kq/aita_for_not_inviting_my_girlfriend_to_join_the/krk0dsu/</t>
  </si>
  <si>
    <t>krk0lsx</t>
  </si>
  <si>
    <t>02-22-2024 03:19:14</t>
  </si>
  <si>
    <t>But that's the thing, gaslighting is purposeful and calculated by the abuser</t>
  </si>
  <si>
    <t>https://www.reddit.com/r/AmItheAsshole/comments/1awm5kq/aita_for_not_inviting_my_girlfriend_to_join_the/krk0lsx/</t>
  </si>
  <si>
    <t>krl0hkj</t>
  </si>
  <si>
    <t>02-22-2024 08:54:01</t>
  </si>
  <si>
    <t>Gaslighting is abuse. It's a constant process designed to abuse the victim and completely destroy their sense of reality. 
Gaslighting isn't one disagreement. 
If you're saying that he's gaslighting her, you're calling him an abuser. </t>
  </si>
  <si>
    <t>https://www.reddit.com/r/AmItheAsshole/comments/1awm5kq/aita_for_not_inviting_my_girlfriend_to_join_the/krl0hkj/</t>
  </si>
  <si>
    <t>krldmk7</t>
  </si>
  <si>
    <t>02-22-2024 11:29:18</t>
  </si>
  <si>
    <t>I hope you figure out how to have a conversation with a stranger without insulting them. Good luck!</t>
  </si>
  <si>
    <t>https://www.reddit.com/r/AmItheAsshole/comments/1awm5kq/aita_for_not_inviting_my_girlfriend_to_join_the/krldmk7/</t>
  </si>
  <si>
    <t>krle6ug</t>
  </si>
  <si>
    <t>02-22-2024 11:35:12</t>
  </si>
  <si>
    <t>Scroll up a few comments in this single comment thread and you will find people cursing at OP, saying he isn't old enough to have a girlfriend, calling him a glittering asshole, laughing at the insults etc. If you do not recognize this as unneccesary humiliation, I have a hard time believing that you are as content as you say you are.</t>
  </si>
  <si>
    <t>https://www.reddit.com/r/AmItheAsshole/comments/1awm5kq/aita_for_not_inviting_my_girlfriend_to_join_the/krle6ug/</t>
  </si>
  <si>
    <t>krkctmc</t>
  </si>
  <si>
    <t>02-22-2024 04:49:41</t>
  </si>
  <si>
    <t>lol true</t>
  </si>
  <si>
    <t>https://www.reddit.com/r/AmItheAsshole/comments/1awm5kq/aita_for_not_inviting_my_girlfriend_to_join_the/krkctmc/</t>
  </si>
  <si>
    <t>krkr84w</t>
  </si>
  <si>
    <t>02-22-2024 07:05:39</t>
  </si>
  <si>
    <t>Lachiko</t>
  </si>
  <si>
    <t>she also agreed it was no big deal.
still not gaslighting.</t>
  </si>
  <si>
    <t>https://www.reddit.com/r/AmItheAsshole/comments/1awm5kq/aita_for_not_inviting_my_girlfriend_to_join_the/krkr84w/</t>
  </si>
  <si>
    <t>krjbtiq</t>
  </si>
  <si>
    <t>02-22-2024 00:39:57</t>
  </si>
  <si>
    <t>For you. And me. Culturally and personally most likely. 
Are you genuinely arguing that people who think their long term partner should have zero reservations about joining a family picture, while not being empathetic enough to know their partner would be, do not exist? 
Because I’m having a hard time interpreting your confident statements that he was gaslighting her another way.</t>
  </si>
  <si>
    <t>https://www.reddit.com/r/AmItheAsshole/comments/1awm5kq/aita_for_not_inviting_my_girlfriend_to_join_the/krjbtiq/</t>
  </si>
  <si>
    <t>krlre1t</t>
  </si>
  <si>
    <t>02-22-2024 13:28:21</t>
  </si>
  <si>
    <t>Are you gaslighting wonderful-impact because you’ve tried to manipulate the facts and them into believing they must be wrong as so many people disagree with them? 90% of them? 
Even though you have more down votes than they do?</t>
  </si>
  <si>
    <t>https://www.reddit.com/r/AmItheAsshole/comments/1awm5kq/aita_for_not_inviting_my_girlfriend_to_join_the/krlre1t/</t>
  </si>
  <si>
    <t>krkrds1</t>
  </si>
  <si>
    <t>02-22-2024 07:07:22</t>
  </si>
  <si>
    <t>&gt; know better than the 90% of redditors disagreeing with you.
this really isn't a high bar at all on this sub. might as well be religious with that reasoning "so many other people believe in nonsense they must be right!"</t>
  </si>
  <si>
    <t>https://www.reddit.com/r/AmItheAsshole/comments/1awm5kq/aita_for_not_inviting_my_girlfriend_to_join_the/krkrds1/</t>
  </si>
  <si>
    <t>krk1nxn</t>
  </si>
  <si>
    <t>02-22-2024 03:26:25</t>
  </si>
  <si>
    <t>Thank you for editing. As a rule, nobody likes being told they don’t understand things— least of all people who really *don’t.* 
I’m not saying that the boyfriend was definitely doing any gaslighting. I would even agree that the story he told really doesn’t sound symptomatic of gaslighting, in fact. I do, however, think that it’s problematic how he minimized his gf’s feelings and did such a poor job of listening to her. 
I also have to confess that I think the quick cut to “she agreed it wasn’t a big deal” is a little suspect. I’m sure she wouldn’t have brought it up at all if she really thought it was “not a big deal.” Quickly disowning her feelings could point to habitual communication problems on OP’s part, or perhaps mean that she has a trigger there that needs more sensitivity.</t>
  </si>
  <si>
    <t>https://www.reddit.com/r/AmItheAsshole/comments/1awm5kq/aita_for_not_inviting_my_girlfriend_to_join_the/krk1nxn/</t>
  </si>
  <si>
    <t>krk31km</t>
  </si>
  <si>
    <t>02-22-2024 03:36:02</t>
  </si>
  <si>
    <t>I agree the pop psychology trend on social media is a mess. I sympathize with your frustration there.</t>
  </si>
  <si>
    <t>https://www.reddit.com/r/AmItheAsshole/comments/1awm5kq/aita_for_not_inviting_my_girlfriend_to_join_the/krk31km/</t>
  </si>
  <si>
    <t>krk1kja</t>
  </si>
  <si>
    <t>02-22-2024 03:25:47</t>
  </si>
  <si>
    <t>Well, and the problem is that I have an extensive academic history in psychology. I've published papers and everything.
The other poster doesn't misunderstand the term - at all.
Pretty much all abusers gaslight, but not all gaslighters abuse. As soon as you try to shut another person down by claiming your position is objective reality - you're gaslighting. It might not be conscious or intentional, but that doesn't make it any less manipulative or harmful if they internalize your message of, "you're too sensitive" or "you're crazy."</t>
  </si>
  <si>
    <t>https://www.reddit.com/r/AmItheAsshole/comments/1awm5kq/aita_for_not_inviting_my_girlfriend_to_join_the/krk1kja/</t>
  </si>
  <si>
    <t>krk43hw</t>
  </si>
  <si>
    <t>02-22-2024 03:43:29</t>
  </si>
  <si>
    <t>All good. Thanks for being a good human!</t>
  </si>
  <si>
    <t>https://www.reddit.com/r/AmItheAsshole/comments/1awm5kq/aita_for_not_inviting_my_girlfriend_to_join_the/krk43hw/</t>
  </si>
  <si>
    <t>krlumj6</t>
  </si>
  <si>
    <t>02-22-2024 13:51:33</t>
  </si>
  <si>
    <t>Majestic_Ad_4237</t>
  </si>
  <si>
    <t>Abusive people aren’t Machiavellian villains with plans. 
Abusive people are emotional and reactive and behave in ways that are controlling. They do not need to have a plan for control to be considered abusive.</t>
  </si>
  <si>
    <t>https://www.reddit.com/r/AmItheAsshole/comments/1awm5kq/aita_for_not_inviting_my_girlfriend_to_join_the/krlumj6/</t>
  </si>
  <si>
    <t>krle680</t>
  </si>
  <si>
    <t>02-22-2024 11:35:01</t>
  </si>
  <si>
    <t>konanswing</t>
  </si>
  <si>
    <t>Hope you actually quit the sub because it doesn't seem you can handle it.</t>
  </si>
  <si>
    <t>https://www.reddit.com/r/AmItheAsshole/comments/1awm5kq/aita_for_not_inviting_my_girlfriend_to_join_the/krle680/</t>
  </si>
  <si>
    <t>krjcexr</t>
  </si>
  <si>
    <t>02-22-2024 00:43:47</t>
  </si>
  <si>
    <t>Dude, what do you not understand.  
Gaslighting has nothing to do with his or her perception of what is the socially normal way to react in a specific social situation.  
Gaslighting is HIM telling HER that HER feelings about the situation aren't valid. It legit feels like I'm talking to a brick wall at this point.</t>
  </si>
  <si>
    <t>https://www.reddit.com/r/AmItheAsshole/comments/1awm5kq/aita_for_not_inviting_my_girlfriend_to_join_the/krjcexr/</t>
  </si>
  <si>
    <t>krlcb6z</t>
  </si>
  <si>
    <t>02-22-2024 11:15:14</t>
  </si>
  <si>
    <t>Thanks for your insight! I found myself developing a bit of a bullshitting habit (a thing that my dad has shown me can be really toxic) a few years ago, so I’ve been actively trying to avoid talking about topics without first making sure I understand them pretty well, and/or being forthright about the boundaries of my knowledge.</t>
  </si>
  <si>
    <t>https://www.reddit.com/r/AmItheAsshole/comments/1awm5kq/aita_for_not_inviting_my_girlfriend_to_join_the/krlcb6z/</t>
  </si>
  <si>
    <t>krlzc34</t>
  </si>
  <si>
    <t>02-22-2024 14:23:31</t>
  </si>
  <si>
    <t>Gaslighting, which is a form of abuse, is deliberate as I have previously said. There are, of course, other types of of manifestations when it comes to abuse.</t>
  </si>
  <si>
    <t>https://www.reddit.com/r/AmItheAsshole/comments/1awm5kq/aita_for_not_inviting_my_girlfriend_to_join_the/krlzc34/</t>
  </si>
  <si>
    <t>krleayq</t>
  </si>
  <si>
    <t>02-22-2024 11:36:22</t>
  </si>
  <si>
    <t>Yeah I am not sadistic enough for this mob-mentality witch hunt and ridicule. Don't worry, I am leaving. Have a good day!</t>
  </si>
  <si>
    <t>https://www.reddit.com/r/AmItheAsshole/comments/1awm5kq/aita_for_not_inviting_my_girlfriend_to_join_the/krleayq/</t>
  </si>
  <si>
    <t>krjcvca</t>
  </si>
  <si>
    <t>02-22-2024 00:46:38</t>
  </si>
  <si>
    <t>Because that’s not gaslighting. 
Can call it dismissive, shitty, manipulative, condescending, generally being a bad partner.
But when it comes to gaslighting his perception very much so matters. 
Refer back to your response to my example of the almond milk where you agreed to me and perception being relevant.
I don’t mean to misread your words but you seem disgruntled with me, I’m just trying to clarify how commonly misused “gaslighting” is as I believe you are misunderstanding what it is.
It’s nothing against you personally.</t>
  </si>
  <si>
    <t>https://www.reddit.com/r/AmItheAsshole/comments/1awm5kq/aita_for_not_inviting_my_girlfriend_to_join_the/krjcvca/</t>
  </si>
  <si>
    <t>krjk1kp</t>
  </si>
  <si>
    <t>02-22-2024 01:31:24</t>
  </si>
  <si>
    <t>FatherFestivus</t>
  </si>
  <si>
    <t>That's not gaslighting, that's a disagreement. </t>
  </si>
  <si>
    <t>https://www.reddit.com/r/AmItheAsshole/comments/1awm5kq/aita_for_not_inviting_my_girlfriend_to_join_the/krjk1kp/</t>
  </si>
  <si>
    <t>krm6xdu</t>
  </si>
  <si>
    <t>02-22-2024 15:11:08</t>
  </si>
  <si>
    <t>I know you said it’s deliberate. I’m saying it doesn’t have to be deliberate (in the sense that they’re actively conscious of some long-term process they’re enacting). 
Just did a quick google search on it. There’s a number of articles and sources that mention that it does not have to be intentional. Closest I saw was “usually intentional”.</t>
  </si>
  <si>
    <t>https://www.reddit.com/r/AmItheAsshole/comments/1awm5kq/aita_for_not_inviting_my_girlfriend_to_join_the/krm6xdu/</t>
  </si>
  <si>
    <t>krjgx0x</t>
  </si>
  <si>
    <t>02-22-2024 01:11:46</t>
  </si>
  <si>
    <t>gaslighting - the practice of psychologically manipulating someone into questioning their own sanity, memory, or powers of reasoning  
I don't know why you are going back to perception. Just because you are in the wrong about something doesn't mean you can't gaslight someone with a differing and logically correct opinion.  
If they had argued, disagreed, and agreed that they had differing opinions = not gaslighting
But they argued, disagreed, and he tried to convince his GF she was in the wrong for feeling the way she did despite it being a perfectly normal reaction = gaslighting</t>
  </si>
  <si>
    <t>https://www.reddit.com/r/AmItheAsshole/comments/1awm5kq/aita_for_not_inviting_my_girlfriend_to_join_the/krjgx0x/</t>
  </si>
  <si>
    <t>krjrvyt</t>
  </si>
  <si>
    <t>02-22-2024 02:21:25</t>
  </si>
  <si>
    <t>A disagreement is when 2 people disagree about something.  
Gaslighting is when 2 people disagree about something and then 1 person tries to convince the other that their opinion isn't valid despite it being right.
I can dumb it down further to a kindergarten level if you need.</t>
  </si>
  <si>
    <t>https://www.reddit.com/r/AmItheAsshole/comments/1awm5kq/aita_for_not_inviting_my_girlfriend_to_join_the/krjrvyt/</t>
  </si>
  <si>
    <t>krm7sw1</t>
  </si>
  <si>
    <t>Yes, there is so much information on different websites now that people are commonly using terms like gaslighting, narcissist, boundaries. I'm just using the standards that we use in healthcare and clinical practice, and my own experience of seeing it unfold irl. It's quite fascinating to see irl, but also very disturbing- like all abuse, it does an incredible amount of damage to a person's psyche.</t>
  </si>
  <si>
    <t>https://www.reddit.com/r/AmItheAsshole/comments/1awm5kq/aita_for_not_inviting_my_girlfriend_to_join_the/krm7sw1/</t>
  </si>
  <si>
    <t>krlczuv</t>
  </si>
  <si>
    <t>02-22-2024 11:22:31</t>
  </si>
  <si>
    <t>Pickled_Rainbow</t>
  </si>
  <si>
    <t>The key word in the definition in your first paragraph is "manipulating". Directly dismissing the validity of someone's feelings is not manipulative. It's just dismissive. Can dismissiveness make an insecure person question themselves? Absolutely. The result can be similar, but the method is not the same. I think you would get the difference if you looked up some examples of gaslighting.
It's ok to misunderstand a concept, there's nothing wrong with that. But when you are being arrogant and condescending to the person who is politely trying to explain it to you, you are really making a fool of yourself.</t>
  </si>
  <si>
    <t>https://www.reddit.com/r/AmItheAsshole/comments/1awm5kq/aita_for_not_inviting_my_girlfriend_to_join_the/krlczuv/</t>
  </si>
  <si>
    <t>krk13ex</t>
  </si>
  <si>
    <t>02-22-2024 03:22:31</t>
  </si>
  <si>
    <t>I feel like I'm taking crazy pills. Are you messing with everybody, or do you actually believe this?
In most disagreements/arguments, people usually don't think the other side's opinion is valid, that's why they're arguing.
Wait... are you doing a bit where you gaslight everyone into thinking gaslight means something different? If so, pretty funny but maybe too subtle.</t>
  </si>
  <si>
    <t>https://www.reddit.com/r/AmItheAsshole/comments/1awm5kq/aita_for_not_inviting_my_girlfriend_to_join_the/krk13ex/</t>
  </si>
  <si>
    <t>krkrhlt</t>
  </si>
  <si>
    <t>02-22-2024 07:08:33</t>
  </si>
  <si>
    <t>careful! he's part of the 90% !!</t>
  </si>
  <si>
    <t>https://www.reddit.com/r/AmItheAsshole/comments/1awm5kq/aita_for_not_inviting_my_girlfriend_to_join_the/krkrhlt/</t>
  </si>
  <si>
    <t>krie4d3</t>
  </si>
  <si>
    <t>02-21-2024 21:22:27</t>
  </si>
  <si>
    <t>NTA. This is a gift from a friend, not an ex. And even if it was, he can't just make demands like that...he could say it makes him uncomfortable but ultimately it's your decision.</t>
  </si>
  <si>
    <t>https://www.reddit.com/r/AmItheAsshole/comments/1awnh4t/aita_for_not_throwing_out_a_gift_from_my_ex_even/krie4d3/</t>
  </si>
  <si>
    <t>krildej</t>
  </si>
  <si>
    <t>02-21-2024 22:01:05</t>
  </si>
  <si>
    <t>You have something to throw out and it’s your bf. He’s not a good dude. Not only is it ok to keep the statue because it was a gift from your best friend, it is ok to keep things that exes give you. You’re where you are in your life because of the experiences you have. The fact that someone is an ex means you’re where you are to be with your current so. While everything doesn’t need to be kept, little gifts that have some value to you don’t need to be discarded. NTA</t>
  </si>
  <si>
    <t>https://www.reddit.com/r/AmItheAsshole/comments/1awnh4t/aita_for_not_throwing_out_a_gift_from_my_ex_even/krildej/</t>
  </si>
  <si>
    <t>krihczw</t>
  </si>
  <si>
    <t>02-21-2024 21:39:39</t>
  </si>
  <si>
    <t>BetweenWeebandOtaku</t>
  </si>
  <si>
    <t>NTA. It's yours and your bf sounds incredibly insecure. He doesn't get to tell you what you can keep and what you have to throw away. Even if it was a gift from an ex that was straight, he doesn't get to tell you what you can keep and what you have to throw away. Just no.</t>
  </si>
  <si>
    <t>https://www.reddit.com/r/AmItheAsshole/comments/1awnh4t/aita_for_not_throwing_out_a_gift_from_my_ex_even/krihczw/</t>
  </si>
  <si>
    <t>"Commander in Cheeks [263]"</t>
  </si>
  <si>
    <t>krifern</t>
  </si>
  <si>
    <t>02-21-2024 21:29:14</t>
  </si>
  <si>
    <t>NTA
He's not an ex. You were his beard. You're just best friends. If this were an ex and you told me it was on your nightstand, I can understand him asking to move it somewhere else like a bookshelf or in a mantle. But this isn't an ex. 
It sounds like he's insecure. You've been together 3 years. Why does he feel threatened by a gay man? So no unrelated men can buy you gifts? So it's ok if a friend is a lesbian with a crush on you and they buy you a gift? Where does this end?</t>
  </si>
  <si>
    <t>https://www.reddit.com/r/AmItheAsshole/comments/1awnh4t/aita_for_not_throwing_out_a_gift_from_my_ex_even/krifern/</t>
  </si>
  <si>
    <t>kriyyem</t>
  </si>
  <si>
    <t>02-21-2024 23:19:36</t>
  </si>
  <si>
    <t>YTA 
This isn't just about a gift. This is about you having a male "best friend" and you're not catching the hints that your boyfriend may not be cool with that.</t>
  </si>
  <si>
    <t>https://www.reddit.com/r/AmItheAsshole/comments/1awnh4t/aita_for_not_throwing_out_a_gift_from_my_ex_even/kriyyem/</t>
  </si>
  <si>
    <t>krifsik</t>
  </si>
  <si>
    <t>02-21-2024 21:31:14</t>
  </si>
  <si>
    <t>NTA
Do you ask him to throw gifts out? Either way, it’s a huge red flag for the relationship</t>
  </si>
  <si>
    <t>https://www.reddit.com/r/AmItheAsshole/comments/1awnh4t/aita_for_not_throwing_out_a_gift_from_my_ex_even/krifsik/</t>
  </si>
  <si>
    <t>krih6rb</t>
  </si>
  <si>
    <t>02-21-2024 21:38:44</t>
  </si>
  <si>
    <t>Faster_Furiosa</t>
  </si>
  <si>
    <t>NTA- this is a gift from a longtime friend, not an ex, and your boyfriend knows the whole story. In life you need both partners and friends. Your boyfriend needs to respect your other relationships, he has no right to ask this of you. Personally I would keep the friend and the statue and ditch the boyfriend, he is overly jealous. And he will keep doing this unless you set boundaries. You have the right to have love for others than your partner, there are different kinds of love.</t>
  </si>
  <si>
    <t>https://www.reddit.com/r/AmItheAsshole/comments/1awnh4t/aita_for_not_throwing_out_a_gift_from_my_ex_even/krih6rb/</t>
  </si>
  <si>
    <t>kriop0i</t>
  </si>
  <si>
    <t>02-21-2024 22:19:29</t>
  </si>
  <si>
    <t>Expensive-Day-3551</t>
  </si>
  <si>
    <t>Nta. Your boyfriend is possessive. Not a good sign.</t>
  </si>
  <si>
    <t>https://www.reddit.com/r/AmItheAsshole/comments/1awnh4t/aita_for_not_throwing_out_a_gift_from_my_ex_even/kriop0i/</t>
  </si>
  <si>
    <t>krk8th8</t>
  </si>
  <si>
    <t>02-22-2024 04:18:04</t>
  </si>
  <si>
    <t>Ok_Leg_6429</t>
  </si>
  <si>
    <t>Yes. Boyfriend is an insecure controlling Dick. It will only get worse!</t>
  </si>
  <si>
    <t>https://www.reddit.com/r/AmItheAsshole/comments/1awnh4t/aita_for_not_throwing_out_a_gift_from_my_ex_even/krk8th8/</t>
  </si>
  <si>
    <t>krihjr9</t>
  </si>
  <si>
    <t>02-21-2024 21:40:39</t>
  </si>
  <si>
    <t>Never asked him to throw anything out. I know he has a few things from his previous relationships, but honestly don't even remember what are those bc I just view them as objects. This whole thing from him caught me off guard, he never acted like this before</t>
  </si>
  <si>
    <t>https://www.reddit.com/r/AmItheAsshole/comments/1awnh4t/aita_for_not_throwing_out_a_gift_from_my_ex_even/krihjr9/</t>
  </si>
  <si>
    <t>kriqbgh</t>
  </si>
  <si>
    <t>02-21-2024 22:28:38</t>
  </si>
  <si>
    <t>okstar63</t>
  </si>
  <si>
    <t>NTA.
I'm so sorry that you're going through this. Really, really sorry. I can't imagine what it must have been like for you and your wife, and of course therapy would help. This is a terrible situation.
Maybe you could try telling her that YOU want to go to therapy with her. That YOU need it, and you want to go together. Make it seem as though she's doing you a favor and perhaps she'll be more likely to go.</t>
  </si>
  <si>
    <t>https://www.reddit.com/r/AmItheAsshole/comments/1awok0z/aita_for_forcing_my_wife_into_therapy_tough_read/kriqbgh/</t>
  </si>
  <si>
    <t>krj0b4x</t>
  </si>
  <si>
    <t>Sea-Relationship6918</t>
  </si>
  <si>
    <t>NTA. I lost a child in 2022 and went through extensive therapy with someone who specializes in infertility and infant loss. It was what helped me through, 100%. I thought all would be better if I just got pregnant again and boy was I wrong. I started having severe anxiety a couple months into the pregnancy as well, so I began having regular appointments with the same therapist again and I feel it is helping me very much. I’ve only met this therapist via zoom as she’s about 1 hour away from me. So if you could convince your wife, you could definitely find someone who specializes in this type of loss. I did not expect my therapist to bring my baby back, just to talk through my emotions in an incredibly raw and honest way that ultimately helped me to move through them and be able to function, and to be there for and present in each moment my 2.5 year old daughter. </t>
  </si>
  <si>
    <t>https://www.reddit.com/r/AmItheAsshole/comments/1awok0z/aita_for_forcing_my_wife_into_therapy_tough_read/krj0b4x/</t>
  </si>
  <si>
    <t>krjrrc7</t>
  </si>
  <si>
    <t>02-22-2024 02:20:35</t>
  </si>
  <si>
    <t>SadDataScientist</t>
  </si>
  <si>
    <t>NTA
Sorry for your loss!! 
Love isn’t just about the easy moments, it’s also about making tough decisions like this one right here. You are in no way an AH for “forcing” your wife into therapy. In fact, you are being a loving husband and good person. 
When it comes to mental health, we often need the help and support of others in various ways. It may be meeting up for drinks, spending time together watching a movie, even a text letting you know you’re thinking about them. It also can be pushing someone to do things they are resistant to but ultimately must do if they’re going to make it through their crisis, in this case therapy. 
You’re doing the right thing. Don’t doubt yourself.
***Edit: for anyone who needs it *988* is the Suicide and Crisis Lifeline***</t>
  </si>
  <si>
    <t>https://www.reddit.com/r/AmItheAsshole/comments/1awok0z/aita_for_forcing_my_wife_into_therapy_tough_read/krjrrc7/</t>
  </si>
  <si>
    <t>1awosbj</t>
  </si>
  <si>
    <t>krim1gc</t>
  </si>
  <si>
    <t>02-21-2024 22:04:45</t>
  </si>
  <si>
    <t>MerlinBiggs</t>
  </si>
  <si>
    <t>NTA. Should have done so a long time ago. You doing things in the past is why he's never learned to do so himself - he's become dependant on you.</t>
  </si>
  <si>
    <t>https://www.reddit.com/r/AmItheAsshole/comments/1awosbj/aita_for_no_longer_doing_things_for_my_younger/krim1gc/</t>
  </si>
  <si>
    <t>krin1ln</t>
  </si>
  <si>
    <t>02-21-2024 22:10:14</t>
  </si>
  <si>
    <t>Night_Umbreon_1993</t>
  </si>
  <si>
    <t>NTA- Unless he is severely disabled, he can do all this stuff himself. 
Also, I wonder if it's not an issue of him not knowing how to do those things, but if maybe he enjoys having you wait on him for those tasks and be an annoyance.
And if he really doesn't know how to do these things, he's gonna have to learn.</t>
  </si>
  <si>
    <t>https://www.reddit.com/r/AmItheAsshole/comments/1awosbj/aita_for_no_longer_doing_things_for_my_younger/krin1ln/</t>
  </si>
  <si>
    <t>krio2r7</t>
  </si>
  <si>
    <t>02-21-2024 22:16:03</t>
  </si>
  <si>
    <t>NTA. Nothing wrong with teaching or helping him in areas where he actually needs it (like something that would be difficult to do without a second pair of hands like lifting something heavy or needing to open a door with his hands full), but if he's just being lazy over simple and easy tasks, that's on him.</t>
  </si>
  <si>
    <t>https://www.reddit.com/r/AmItheAsshole/comments/1awosbj/aita_for_no_longer_doing_things_for_my_younger/krio2r7/</t>
  </si>
  <si>
    <t>kripg1d</t>
  </si>
  <si>
    <t>02-21-2024 22:23:42</t>
  </si>
  <si>
    <t>NotThisAgain234</t>
  </si>
  <si>
    <t>NTA. If he doesn't know how to do simple tasks at 15 then that's your parents' issue to deal with.  Direct him to them to handle it.  If he's doing it because he gets a charge out of feeling like a helpless baby or telling you what to do, then just say no and ignore any subsequent fits.  When the situation warrants, you might barter something you want him to do in exchange for doing a task for him.</t>
  </si>
  <si>
    <t>https://www.reddit.com/r/AmItheAsshole/comments/1awosbj/aita_for_no_longer_doing_things_for_my_younger/kripg1d/</t>
  </si>
  <si>
    <t>"Supreme Court Just-ass [118]"</t>
  </si>
  <si>
    <t>krivpj8</t>
  </si>
  <si>
    <t>friendlily</t>
  </si>
  <si>
    <t>NTA and let him throw a tantrum all he wants. You're not his personal assistant and he's being beyond ridiculous to the point that it almost seems like a power play to me.
Also, look up weaponized incompetence. Your brother's picture may show up in the dictionary entry if he keeps it up.</t>
  </si>
  <si>
    <t>https://www.reddit.com/r/AmItheAsshole/comments/1awosbj/aita_for_no_longer_doing_things_for_my_younger/krivpj8/</t>
  </si>
  <si>
    <t>"Pooperintendant [59]"</t>
  </si>
  <si>
    <t>krizjwa</t>
  </si>
  <si>
    <t>02-21-2024 23:23:13</t>
  </si>
  <si>
    <t>Grannywine</t>
  </si>
  <si>
    <t>NTA, unfortunately for you, this habit is not going to be an easy one to break. And, I may get roasted for saying this, but you more than likely will have to get your parents involved with brother throwing temper tantrums. It doesn't sound like your brother has developmental delays, so I'm willing to bet his way of thinking is why do what he knows what others will do for him.</t>
  </si>
  <si>
    <t>https://www.reddit.com/r/AmItheAsshole/comments/1awosbj/aita_for_no_longer_doing_things_for_my_younger/krizjwa/</t>
  </si>
  <si>
    <t>kriq9q2</t>
  </si>
  <si>
    <t>02-21-2024 22:28:21</t>
  </si>
  <si>
    <t>BluBeams</t>
  </si>
  <si>
    <t>NTA for not wanting to do the tasks, but you could show him how to do them, provide instructions and demonstrate how the tasks are done etc.  I'm a mom. My kids learn better when I show them and explain while I'm showing them. Don't be so hard on your brother. It may be frustrating now, but this is something you'll look back on and feel proud for leading the way and teaching him how to do things.  You don't have to step up and parent him, I'm just saying if you're doing g tasks for him because he doesn't know, then explain how they're done and let him do them for himself in the future.  Good luck to you two.</t>
  </si>
  <si>
    <t>https://www.reddit.com/r/AmItheAsshole/comments/1awosbj/aita_for_no_longer_doing_things_for_my_younger/kriq9q2/</t>
  </si>
  <si>
    <t>krio0ki</t>
  </si>
  <si>
    <t>02-21-2024 22:15:42</t>
  </si>
  <si>
    <t>editing because after I think about it, I'm going with NTA. But - that doesn't solve your immediate problem.
I am betting you didn't learn to do everything on your own - many things you were taught.  I don't think you are wrong to stop doing these tasks for your brother.  Younger siblings often do things later than the oldest, simply because there are so many people in the house to help.  My youngest brother would point at things and grunt when he was very small, because he had two much older siblings to get things for him.
Instead of just refusing to help, you could say that you're willing to talk him through the task so that he learns how to do it.  Once you've done that a few times, you can tell him that you're proud of him for learning how to do it himself and you can see how grown up he's getting.  Of course putting the tie on the bread wrapper isn't a terribly grown up thing to do, but you'd be surprised how effective telling a younger kid they're acting like a grown up can be.
As for the dumb questions, how are his reading skills?  Send him off to his phone (or a computer if he doesn't have a phone) after you show him a few times how to look something up on google.</t>
  </si>
  <si>
    <t>https://www.reddit.com/r/AmItheAsshole/comments/1awosbj/aita_for_no_longer_doing_things_for_my_younger/krio0ki/</t>
  </si>
  <si>
    <t>kriszro</t>
  </si>
  <si>
    <t>Is-this-rabbit</t>
  </si>
  <si>
    <t>Can he do these things by himself easily?  One of my kids had some developmental delay problems, at age 8 she struggled with scissors and anything fiddly - there were lots of other problems.  Teachers thought she was stupid and lazy, and didn't hide it.  She wasn't stupid, she wasn't lazy, she had problems that needed specialist help.  She's absolutely fine now.
So the question is, can your brother do the things he is asking you to do, or is he struggling.  You might need to stand back and watch him try to see how he gets on.  He might need help, he might be lazy.  Good luck.</t>
  </si>
  <si>
    <t>https://www.reddit.com/r/AmItheAsshole/comments/1awosbj/aita_for_no_longer_doing_things_for_my_younger/kriszro/</t>
  </si>
  <si>
    <t>krima68</t>
  </si>
  <si>
    <t>02-21-2024 22:06:03</t>
  </si>
  <si>
    <t>sc9ythe</t>
  </si>
  <si>
    <t>i know, and i should have realized this so much sooner. i just think i needed to hear it.</t>
  </si>
  <si>
    <t>https://www.reddit.com/r/AmItheAsshole/comments/1awosbj/aita_for_no_longer_doing_things_for_my_younger/krima68/</t>
  </si>
  <si>
    <t>krindlt</t>
  </si>
  <si>
    <t>he’s not disabled at all and that’s the thing. maybe it was the people he grew up with which is an entirely different story, but it’s weird because i was able to do everything he can’t at a young age. he’s had everything handed to him which i guess contributes to it but still</t>
  </si>
  <si>
    <t>https://www.reddit.com/r/AmItheAsshole/comments/1awosbj/aita_for_no_longer_doing_things_for_my_younger/krindlt/</t>
  </si>
  <si>
    <t>kriqith</t>
  </si>
  <si>
    <t>02-21-2024 22:29:48</t>
  </si>
  <si>
    <t>don’t make me tear up🥲 i feel bad now</t>
  </si>
  <si>
    <t>https://www.reddit.com/r/AmItheAsshole/comments/1awosbj/aita_for_no_longer_doing_things_for_my_younger/kriqith/</t>
  </si>
  <si>
    <t>krioct8</t>
  </si>
  <si>
    <t>( i love the fact that you said that so gently😭) this isn’t about me learning things on my own tho, this is about the fact that he is almost 15 years old and unable to do basic tasks, of course that’s not me saying he’s dumb or anything, it’s just me saying that i shouldn’t have to walk him through basic things like this</t>
  </si>
  <si>
    <t>https://www.reddit.com/r/AmItheAsshole/comments/1awosbj/aita_for_no_longer_doing_things_for_my_younger/krioct8/</t>
  </si>
  <si>
    <t>krirzt4</t>
  </si>
  <si>
    <t>02-21-2024 22:38:15</t>
  </si>
  <si>
    <t>Ok_Network_1813</t>
  </si>
  <si>
    <t>Google weaponized incompetence</t>
  </si>
  <si>
    <t>https://www.reddit.com/r/AmItheAsshole/comments/1awosbj/aita_for_no_longer_doing_things_for_my_younger/krirzt4/</t>
  </si>
  <si>
    <t>kripev9</t>
  </si>
  <si>
    <t>02-21-2024 22:23:31</t>
  </si>
  <si>
    <t>Maybe so. Regardless, NTA. He's gotta learn this stuff. Good luck!</t>
  </si>
  <si>
    <t>https://www.reddit.com/r/AmItheAsshole/comments/1awosbj/aita_for_no_longer_doing_things_for_my_younger/kripev9/</t>
  </si>
  <si>
    <t>krix1bn</t>
  </si>
  <si>
    <t>02-21-2024 23:07:52</t>
  </si>
  <si>
    <t>You are not his mom and you have already patiently tried to help him for years past when he should be doing things for himself.  You have no reason to feel bad and please don't be manipulated into it. Your parents need to get involved if he can't handle daily tasks, and you need to learn to feel ok with setting boundaries when enough is enough.</t>
  </si>
  <si>
    <t>https://www.reddit.com/r/AmItheAsshole/comments/1awosbj/aita_for_no_longer_doing_things_for_my_younger/krix1bn/</t>
  </si>
  <si>
    <t>krin5b9</t>
  </si>
  <si>
    <t>02-21-2024 22:10:48</t>
  </si>
  <si>
    <t>MapMiserable500</t>
  </si>
  <si>
    <t>NTA. This is such a weird situation honestly, I was gonna say YTA cause a gift is a gift. But if she’s making you pay for it still, then NTA cause wtf.</t>
  </si>
  <si>
    <t>https://www.reddit.com/r/AmItheAsshole/comments/1awovzt/aita_for_asking_my_ex_for_my_phone_back/krin5b9/</t>
  </si>
  <si>
    <t>kriso4u</t>
  </si>
  <si>
    <t>02-21-2024 22:42:08</t>
  </si>
  <si>
    <t>NTA, you gave her the option of either paying for the phone or returning it to you. You have her answer in writing. Now, if she has not returned in 5 business days, I would look into small claims action to force her to pay up financially or with the phone. I do hope you have learned from this that you never buy someone a sort of "gift" that you can not afford to give.</t>
  </si>
  <si>
    <t>https://www.reddit.com/r/AmItheAsshole/comments/1awovzt/aita_for_asking_my_ex_for_my_phone_back/kriso4u/</t>
  </si>
  <si>
    <t>krionhp</t>
  </si>
  <si>
    <t>02-21-2024 22:19:15</t>
  </si>
  <si>
    <t>Top-Butterfly-9582</t>
  </si>
  <si>
    <t>NTA - you should have asked for it back when you broke up and had her move her line off your bill. 
My ex took my phone back. And we were married. It sucked, but phones are expensive and when you dissolve a relationship those things have to be worked out. 
If you had outright given her the phone and it was paid for already, that would be different, that’s a full gift. Offering to pay for her phone only extends to while you were together. I would say she owes you money as well, although you will never get it. </t>
  </si>
  <si>
    <t>https://www.reddit.com/r/AmItheAsshole/comments/1awovzt/aita_for_asking_my_ex_for_my_phone_back/krionhp/</t>
  </si>
  <si>
    <t>kriop00</t>
  </si>
  <si>
    <t>NTA. That's a huge expense, and you gave her the choice of paying for it or returning the phone.</t>
  </si>
  <si>
    <t>https://www.reddit.com/r/AmItheAsshole/comments/1awovzt/aita_for_asking_my_ex_for_my_phone_back/kriop00/</t>
  </si>
  <si>
    <t>kripife</t>
  </si>
  <si>
    <t>02-21-2024 22:24:04</t>
  </si>
  <si>
    <t>NTA. I was going to say something else when I thought it was a gift, but her making you pay for her phone when you're not together anymore is crazy. Get it back, as soon as possible.</t>
  </si>
  <si>
    <t>https://www.reddit.com/r/AmItheAsshole/comments/1awovzt/aita_for_asking_my_ex_for_my_phone_back/kripife/</t>
  </si>
  <si>
    <t>kriy91s</t>
  </si>
  <si>
    <t>02-21-2024 23:15:15</t>
  </si>
  <si>
    <t>Historical_Ad7669</t>
  </si>
  <si>
    <t>Don’t buy someone a gift you cant afford.</t>
  </si>
  <si>
    <t>https://www.reddit.com/r/AmItheAsshole/comments/1awovzt/aita_for_asking_my_ex_for_my_phone_back/kriy91s/</t>
  </si>
  <si>
    <t>krinmzq</t>
  </si>
  <si>
    <t>02-21-2024 22:13:36</t>
  </si>
  <si>
    <t>I agree this is an awfully weird situation lol, I was super hesitant to post it for that reason</t>
  </si>
  <si>
    <t>https://www.reddit.com/r/AmItheAsshole/comments/1awovzt/aita_for_asking_my_ex_for_my_phone_back/krinmzq/</t>
  </si>
  <si>
    <t>krioym4</t>
  </si>
  <si>
    <t>02-21-2024 22:20:58</t>
  </si>
  <si>
    <t>&gt;he told me that he is done looking for a new job and will drive uber full time now as his main income for the foreseeable future since he likes the immediate payment and flexible time.
Translation: "I enjoy having you pay for everything so I no longer have to contribute. As long as you're willing to foot the bill, I won't do anything different."
You are NTA, but he has decided that taking advantage of you is an acceptable lifestyle. What you need to ask yourself is, do you agree with him?</t>
  </si>
  <si>
    <t>https://www.reddit.com/r/AmItheAsshole/comments/1awp6th/aita_for_not_wanting_my_fiancé_to_drive_for_uber/krioym4/</t>
  </si>
  <si>
    <t>kriptko</t>
  </si>
  <si>
    <t>02-21-2024 22:25:49</t>
  </si>
  <si>
    <t>jmbbl</t>
  </si>
  <si>
    <t>This:
&gt;I’ve chipped in a few hundreds a month to pay his bills
and this:
&gt;he barely makes enough to sustain himself alone month to month
are at odds. It sounds like he doesn't make enough to sustain himself! You're not unsupportive, you just want a real partner in life. NTA</t>
  </si>
  <si>
    <t>https://www.reddit.com/r/AmItheAsshole/comments/1awp6th/aita_for_not_wanting_my_fiancé_to_drive_for_uber/kriptko/</t>
  </si>
  <si>
    <t>"Colo-rectal Surgeon [46]"</t>
  </si>
  <si>
    <t>krip9p9</t>
  </si>
  <si>
    <t>02-21-2024 22:22:42</t>
  </si>
  <si>
    <t>mifflewhat</t>
  </si>
  <si>
    <t>NTA, but he might have to realize for himself that it's not a great job.
I bet he'll be ready to look in earnest after a few obnoxious customers.</t>
  </si>
  <si>
    <t>https://www.reddit.com/r/AmItheAsshole/comments/1awp6th/aita_for_not_wanting_my_fiancé_to_drive_for_uber/krip9p9/</t>
  </si>
  <si>
    <t>"Certified Proctologist [25]"</t>
  </si>
  <si>
    <t>kriquro</t>
  </si>
  <si>
    <t>02-21-2024 22:31:42</t>
  </si>
  <si>
    <t>Kitastrophe8503</t>
  </si>
  <si>
    <t>NTA. Don't marry someone who makes big life decisions like this without taking you both into consideration. 
If you were a man and your fiance decided she was gonna be a stay at home wife without considering you, I'd have the same response. He's an adult, and the things he wants cost money. If he wants to go back to sleeping late and working part time while someone takes care of things for him, he can go back to his mom's house. </t>
  </si>
  <si>
    <t>https://www.reddit.com/r/AmItheAsshole/comments/1awp6th/aita_for_not_wanting_my_fiancé_to_drive_for_uber/kriquro/</t>
  </si>
  <si>
    <t>kriq8yv</t>
  </si>
  <si>
    <t>02-21-2024 22:28:14</t>
  </si>
  <si>
    <t>PrinceOfHungary</t>
  </si>
  <si>
    <t>NTA. As someone who is also engaged and getting married soon, engaged and married couples need to think as a unit and consider what is best for both of you. This is a selfish decision on his part if he is capable of making more (it seems like he is), and it creates an imbalance. You're doing nothing wrong.</t>
  </si>
  <si>
    <t>https://www.reddit.com/r/AmItheAsshole/comments/1awp6th/aita_for_not_wanting_my_fiancé_to_drive_for_uber/kriq8yv/</t>
  </si>
  <si>
    <t>kriqzkm</t>
  </si>
  <si>
    <t>02-21-2024 22:32:29</t>
  </si>
  <si>
    <t>starbiebarbie99</t>
  </si>
  <si>
    <t>NTA - He stopped being the man you agreed to marry. Maybe this is just a phase and he is going through some anger and depression related to the job and that is understandable but not okay, especially with this "and have a few drinks at a bar after, and repeat that routine every day" Uh?? Excuse me, but he cannot afford that if his fiance is paying his bills and paying for all together activities. If you think he can overcome this setback then let him know you are willing to help however you can but you cannot compromise on your plans and dreams just so he can live leisurely.</t>
  </si>
  <si>
    <t>https://www.reddit.com/r/AmItheAsshole/comments/1awp6th/aita_for_not_wanting_my_fiancé_to_drive_for_uber/kriqzkm/</t>
  </si>
  <si>
    <t>krirld8</t>
  </si>
  <si>
    <t>02-21-2024 22:35:57</t>
  </si>
  <si>
    <t>AikaNemo</t>
  </si>
  <si>
    <t>NTA
It is not exactly that you don't support him. This is more about you not wanting to be the only one having full responsibility of the income. And you're right.
It takes two to build a couple and a home, and financial issues cannot be ignored. The fact that you actually paid some of his bills precisely shows how his current job will hardly do.</t>
  </si>
  <si>
    <t>https://www.reddit.com/r/AmItheAsshole/comments/1awp6th/aita_for_not_wanting_my_fiancé_to_drive_for_uber/krirld8/</t>
  </si>
  <si>
    <t>kritfqz</t>
  </si>
  <si>
    <t>02-21-2024 22:46:34</t>
  </si>
  <si>
    <t>Alarmed_Jellyfish555</t>
  </si>
  <si>
    <t>NTA You'd be an asshole, to yourself, if you don't just end this relationship. He can't cover his own bills, and is using you to subsidize his lifestyle so that he can work \*just enough\* hours to scrape by. He's not working toward a better future, he's content where he is now. And, let's be honest, that's not someone who is going to be a good partner. Also, you're a nurse, you may make a comfortable living but you are NOT in a position to be stuck with a bunch of deadweight. Imagine tying yourself to life with this guy? It sounds to me like he's relying on you picking up his slack and that's a huge part of why he has no motivation in getting a proper job.
If he wants to live like this, so be it. But get out now, it's not going to get better.</t>
  </si>
  <si>
    <t>https://www.reddit.com/r/AmItheAsshole/comments/1awp6th/aita_for_not_wanting_my_fiancé_to_drive_for_uber/kritfqz/</t>
  </si>
  <si>
    <t>kriuwqj</t>
  </si>
  <si>
    <t>02-21-2024 22:55:06</t>
  </si>
  <si>
    <t>NTA. It's understandable to take a bit to think about options, but deciding that he's content to stay with a job that doesn't pay the bills (if you're having to help out) while planning a marriage isn't very responsible, especially as he's clearly doing the bare minimum before going out for drinks. You're right to be concerned. It's possible that it's a sort of life crisis or depression, so I hope you can talk through things and figure out what's going on.</t>
  </si>
  <si>
    <t>https://www.reddit.com/r/AmItheAsshole/comments/1awp6th/aita_for_not_wanting_my_fiancé_to_drive_for_uber/kriuwqj/</t>
  </si>
  <si>
    <t>kriv5lx</t>
  </si>
  <si>
    <t>02-21-2024 22:56:34</t>
  </si>
  <si>
    <t>Marigold1245</t>
  </si>
  <si>
    <t>NTA
It's absolutely bonkers for your fiancé to jump headfirst into a full-time Uber gig without a moment's thought for the lasting financial repercussions and shaky job security that comes with it. Your serious concerns are right on the money, as this move could seriously ruin your chances for financial stability and future happiness.
If you really want to help your boyfriend out of this financial dead end he's on, a tough call awaits. You can either keep footing his bills and let him coast along as is, or you can cut off the financial flow. By continuously supporting his lifestyle, you're essentially removing any incentive for him to change his ways.
It's high time for some serious reflection on his part if he's ever going to aim for a more prosperous future.</t>
  </si>
  <si>
    <t>https://www.reddit.com/r/AmItheAsshole/comments/1awp6th/aita_for_not_wanting_my_fiancé_to_drive_for_uber/kriv5lx/</t>
  </si>
  <si>
    <t>krj01j3</t>
  </si>
  <si>
    <t>02-21-2024 23:26:12</t>
  </si>
  <si>
    <t>NAH.
You have different and incompatible goals for the future. He’s okay just getting by and you want to save for the future.</t>
  </si>
  <si>
    <t>https://www.reddit.com/r/AmItheAsshole/comments/1awp6th/aita_for_not_wanting_my_fiancé_to_drive_for_uber/krj01j3/</t>
  </si>
  <si>
    <t>krj2i0g</t>
  </si>
  <si>
    <t>02-21-2024 23:41:31</t>
  </si>
  <si>
    <t>GirlDad2023_</t>
  </si>
  <si>
    <t>Stop subsidizing this guys life if he's not willing to get a real paying job.  NTA</t>
  </si>
  <si>
    <t>https://www.reddit.com/r/AmItheAsshole/comments/1awp6th/aita_for_not_wanting_my_fiancé_to_drive_for_uber/krj2i0g/</t>
  </si>
  <si>
    <t>krj3ilh</t>
  </si>
  <si>
    <t>02-21-2024 23:47:52</t>
  </si>
  <si>
    <t>Tiny_Brush_7137</t>
  </si>
  <si>
    <t>NTA. Stop chipping in on his bills and go dutch on date night. He’ll either get back on the job hunt or work more hours… or see you less. 
However he handles it you’ll have the information you need going forward.</t>
  </si>
  <si>
    <t>https://www.reddit.com/r/AmItheAsshole/comments/1awp6th/aita_for_not_wanting_my_fiancé_to_drive_for_uber/krj3ilh/</t>
  </si>
  <si>
    <t>krj76mt</t>
  </si>
  <si>
    <t>02-22-2024 00:10:54</t>
  </si>
  <si>
    <t>Holiday_Trainer_2657</t>
  </si>
  <si>
    <t>NTA
He's certainly not ready to get married at present. Stop giving him money.</t>
  </si>
  <si>
    <t>https://www.reddit.com/r/AmItheAsshole/comments/1awp6th/aita_for_not_wanting_my_fiancé_to_drive_for_uber/krj76mt/</t>
  </si>
  <si>
    <t>kripoo1</t>
  </si>
  <si>
    <t>02-21-2024 22:25:03</t>
  </si>
  <si>
    <t>Eh, I don't think so. If he wanted to leech he wouldn't be taking a driving job, he'd be talking about some plan like going back to school or starting his own business, where he could justify staying dependent on her money.
Long-term unemployment is demoralizing.  He probably just wants to be working again, and wants to believe this will work out.</t>
  </si>
  <si>
    <t>https://www.reddit.com/r/AmItheAsshole/comments/1awp6th/aita_for_not_wanting_my_fiancé_to_drive_for_uber/kripoo1/</t>
  </si>
  <si>
    <t>kriv7a5</t>
  </si>
  <si>
    <t>02-21-2024 22:56:51</t>
  </si>
  <si>
    <t>It sounds like some signs of depression: lost a great job, found something much inferior but doesn't want to go to the effort of trying for better, daily routine of minimum work and drinking.</t>
  </si>
  <si>
    <t>https://www.reddit.com/r/AmItheAsshole/comments/1awp6th/aita_for_not_wanting_my_fiancé_to_drive_for_uber/kriv7a5/</t>
  </si>
  <si>
    <t>krirqdl</t>
  </si>
  <si>
    <t>02-21-2024 22:36:44</t>
  </si>
  <si>
    <t>Jcangeld</t>
  </si>
  <si>
    <t>NTA. "You have T-Minus 30 minutes to respond." - this is a red flag in itself. You owe nothing to a stranger, which is what he is. Don't feel bad for blocking him, that is very pushy and concerning behaviour from the off. Sorry for your loss also.</t>
  </si>
  <si>
    <t>https://www.reddit.com/r/AmItheAsshole/comments/1awp734/aita_for_ignoring_a_text/krirqdl/</t>
  </si>
  <si>
    <t>krirvuq</t>
  </si>
  <si>
    <t>02-21-2024 22:37:37</t>
  </si>
  <si>
    <t>Discount_Mithral</t>
  </si>
  <si>
    <t>&gt;"You have T-Minus 30 minutes to respond."
The freaking entitlement. NTA. Even a little. 
This behavior is why I'm so glad I'm not in the dating pool anymore. I'm so sorry you are dealing with this. I would stop giving your number out, though. I know it can be scary to say no, especially after you've gotten some aggressive responses already. A simple "I'm sorry, I don't give my number out. If you're interested, my IG handle is 'such and such', but I don't feel comfortable giving out my phone number." 
If they push back on that, you've dodged a bullet already. If you're ever in a public place and someone is making you feel uncomfortable, find an older (than you) woman and approach her like you're good friends and have been looking for her. Most of us will take the hint and get you out.</t>
  </si>
  <si>
    <t>https://www.reddit.com/r/AmItheAsshole/comments/1awp734/aita_for_ignoring_a_text/krirvuq/</t>
  </si>
  <si>
    <t>kris2t1</t>
  </si>
  <si>
    <t>02-21-2024 22:38:43</t>
  </si>
  <si>
    <t>NTA, that was a jerk move on his part. But please change your "rule." It's not safe to simply give your number out to anyone who asks, especially if they make you uncomfortable. And while you're not in the least obligated to chat with anyone, giving your number is likely to lead to jerks doing this kind of thing, since they think giving your number means you want to talk.</t>
  </si>
  <si>
    <t>https://www.reddit.com/r/AmItheAsshole/comments/1awp734/aita_for_ignoring_a_text/kris2t1/</t>
  </si>
  <si>
    <t>krj0hg6</t>
  </si>
  <si>
    <t>02-21-2024 23:28:57</t>
  </si>
  <si>
    <t>NTA and don't feel bad. He doesn't get to police your texts even if he feels like you bailed out of a conversation. One, you had a great reason not to continue the convo, and two, you owe him nothing anyway.
Also, he's a hypocrite that he took 6 hours to text you originally (which is absolutely fine in normal circumstances) but now feels like he has the right to comment on your response times? Nope, thank you, next.</t>
  </si>
  <si>
    <t>https://www.reddit.com/r/AmItheAsshole/comments/1awp734/aita_for_ignoring_a_text/krj0hg6/</t>
  </si>
  <si>
    <t>kriwv59</t>
  </si>
  <si>
    <t>QuinGood</t>
  </si>
  <si>
    <t>NTA
Sorry for the loss of your grandfather.
This guy proved he's not someone you want to talk to.  ***"You have T-Minus 30 minutes to respond,"***  was an ultimatum.  You don't need that from someone you just started talking to!
Start going back to the student union if you want to.  Don't let a needy desperate guy make you quit going someplace you like to go.
Think about whether you want to change your policy of giving your number to strangers.  If you don't want to, tell them you don't share your number (and let them deal with it).
Hugs and Good Luck</t>
  </si>
  <si>
    <t>https://www.reddit.com/r/AmItheAsshole/comments/1awp734/aita_for_ignoring_a_text/kriwv59/</t>
  </si>
  <si>
    <t>"Commander in Cheeks [298]"</t>
  </si>
  <si>
    <t>krizv9y</t>
  </si>
  <si>
    <t>02-21-2024 23:25:08</t>
  </si>
  <si>
    <t>DarkLunar_M</t>
  </si>
  <si>
    <t>NTA
The whole "You have T-minus 30 minutes to respond" is just a red flag itself, you don't know this guy you had one small conversation with him you don't own him anything</t>
  </si>
  <si>
    <t>https://www.reddit.com/r/AmItheAsshole/comments/1awp734/aita_for_ignoring_a_text/krizv9y/</t>
  </si>
  <si>
    <t>1awpa84</t>
  </si>
  <si>
    <t>kriwldk</t>
  </si>
  <si>
    <t>02-21-2024 23:05:10</t>
  </si>
  <si>
    <t>NotyJewel</t>
  </si>
  <si>
    <t>NTA, you need to sit down and have calm talk with a piece of paper. Start on each side with each other one at a time picking chores.  Omg but this is what I had to do with my teenagers, but clearly you need solid expectations.  She's treating you like an entitled brat. If she won't do it, self respect and move on. If you don't it's on you how many years of shit you eat before you get it. Sorry</t>
  </si>
  <si>
    <t>https://www.reddit.com/r/AmItheAsshole/comments/1awpa84/aita_or_am_i_asking_for_fair_help/kriwldk/</t>
  </si>
  <si>
    <t>krj12c0</t>
  </si>
  <si>
    <t>02-21-2024 23:32:34</t>
  </si>
  <si>
    <t>NTA. It sounds like you've been making her life so easy that all she has to do is focus on school and work. In relationsihps like yours, where one partner takes on the bulk of home work to help the other partner advance their career, it's only fair that the supporting partner get "their turn" when it's time.
But she does not sound like a giver and will not support you back. That is wildly unfair and would have me questioning the relationship.</t>
  </si>
  <si>
    <t>https://www.reddit.com/r/AmItheAsshole/comments/1awpa84/aita_or_am_i_asking_for_fair_help/krj12c0/</t>
  </si>
  <si>
    <t>krj29vj</t>
  </si>
  <si>
    <t>02-21-2024 23:40:06</t>
  </si>
  <si>
    <t>Why are you with this person?  Where is your own self esteem to let her walk on you like she does?  You deserve more than what she's giving you, consider whether  this is the way you want things the rest of your life.  NTA.</t>
  </si>
  <si>
    <t>https://www.reddit.com/r/AmItheAsshole/comments/1awpa84/aita_or_am_i_asking_for_fair_help/krj29vj/</t>
  </si>
  <si>
    <t>kriudfu</t>
  </si>
  <si>
    <t>02-21-2024 22:51:57</t>
  </si>
  <si>
    <t>ESH, since it sounds like you're both making major life decisions without fully discussing with the other person. I agree with you that it's fair to expect a little more equality in chores and such. But what's with the dogs? That alone sounds like a full time job...six walks a day and at least one vet visit a week???</t>
  </si>
  <si>
    <t>https://www.reddit.com/r/AmItheAsshole/comments/1awpa84/aita_or_am_i_asking_for_fair_help/kriudfu/</t>
  </si>
  <si>
    <t>krj57mh</t>
  </si>
  <si>
    <t>02-21-2024 23:58:26</t>
  </si>
  <si>
    <t>I hate to break it to you, but the fellowship is not to blame. This is who she is.  If you are both working full time jobs, then you'd expect and want her to help out more with the household. But even more troubling than the lack of support is her anger and her hanging up on you when you asked her what she wanted to eat for dinner.  
That's a red flag for me.</t>
  </si>
  <si>
    <t>https://www.reddit.com/r/AmItheAsshole/comments/1awpa84/aita_or_am_i_asking_for_fair_help/krj57mh/</t>
  </si>
  <si>
    <t>krirjh0</t>
  </si>
  <si>
    <t>02-21-2024 22:35:39</t>
  </si>
  <si>
    <t>You're not the asshole for wanting her to do more of her fair share, but YTA for taking a conversation about a menu and trying to force her out of a life choice for it. There's more effective ways to communicate and it sounds like that's your frustration speaking, not you.
Also... SIX dog walks a day??</t>
  </si>
  <si>
    <t>https://www.reddit.com/r/AmItheAsshole/comments/1awpa84/aita_or_am_i_asking_for_fair_help/krirjh0/</t>
  </si>
  <si>
    <t>kriwno9</t>
  </si>
  <si>
    <t>02-21-2024 23:05:33</t>
  </si>
  <si>
    <t>StonewallBrigade21</t>
  </si>
  <si>
    <t>INFO: Whose dogs are they?</t>
  </si>
  <si>
    <t>https://www.reddit.com/r/AmItheAsshole/comments/1awpa84/aita_or_am_i_asking_for_fair_help/kriwno9/</t>
  </si>
  <si>
    <t>"Professor Emeritass [91]"</t>
  </si>
  <si>
    <t>krixzrd</t>
  </si>
  <si>
    <t>02-21-2024 23:13:40</t>
  </si>
  <si>
    <t>Dr_McGillicuddys</t>
  </si>
  <si>
    <t>No, I appreciate it. I think I might be getting gaslit into thinking I’m not holding my own but needed outside perspectives.</t>
  </si>
  <si>
    <t>https://www.reddit.com/r/AmItheAsshole/comments/1awpa84/aita_or_am_i_asking_for_fair_help/krixzrd/</t>
  </si>
  <si>
    <t>krk69nu</t>
  </si>
  <si>
    <t>02-22-2024 03:59:03</t>
  </si>
  <si>
    <t>cat-lover76</t>
  </si>
  <si>
    <t>Yeah, I spent *years* doing everything and working a full-time job while my partner was doing all of the extensive training required for his career. But I was okay with it being 100% about him, because once he was finished and his career was launched it would be at least 50% about me.
But after years of it being 100% about him, he decided he really liked it that way, and did not want to change to 50/50. He's now my ex, I ended up financially destitute and with a butchered career, and I learned a very important lesson: do not do the 100/0 thing except for *extremely* short intervals, or it becomes an expectation they're not willing to give up.</t>
  </si>
  <si>
    <t>https://www.reddit.com/r/AmItheAsshole/comments/1awpa84/aita_or_am_i_asking_for_fair_help/krk69nu/</t>
  </si>
  <si>
    <t>krj38hz</t>
  </si>
  <si>
    <t>02-21-2024 23:46:08</t>
  </si>
  <si>
    <t>Honestly, part of is I love the fact that she’s helping people for a living. She’s a psych nurse. But also we live in a nice place and we have two dogs that I love more than anything that I’ll likely never see again and it’s hard because Ive been lead to believe I’m the selfish one. Also I didn’t mind it before because I did have way more time off than she does. But we still split everything except the dogs.</t>
  </si>
  <si>
    <t>https://www.reddit.com/r/AmItheAsshole/comments/1awpa84/aita_or_am_i_asking_for_fair_help/krj38hz/</t>
  </si>
  <si>
    <t>kriyd11</t>
  </si>
  <si>
    <t>02-21-2024 23:15:55</t>
  </si>
  <si>
    <t>630 pee walk, 10 am poop walk, 12 pre lunch walk, 4 pm after lunch walk, 8 pm second chance to poop, 10 pm last walk before bed. All set to the schedule she made.</t>
  </si>
  <si>
    <t>https://www.reddit.com/r/AmItheAsshole/comments/1awpa84/aita_or_am_i_asking_for_fair_help/kriyd11/</t>
  </si>
  <si>
    <t>krixq15</t>
  </si>
  <si>
    <t>02-21-2024 23:12:02</t>
  </si>
  <si>
    <t>One is hers. One is ours. But she’s made it clear if we break up we can’t split them up, so I would get no dog.</t>
  </si>
  <si>
    <t>https://www.reddit.com/r/AmItheAsshole/comments/1awpa84/aita_or_am_i_asking_for_fair_help/krixq15/</t>
  </si>
  <si>
    <t>krj3xgn</t>
  </si>
  <si>
    <t>02-21-2024 23:50:26</t>
  </si>
  <si>
    <t>I take it you do not have a yard, then?</t>
  </si>
  <si>
    <t>https://www.reddit.com/r/AmItheAsshole/comments/1awpa84/aita_or_am_i_asking_for_fair_help/krj3xgn/</t>
  </si>
  <si>
    <t>kriy5tp</t>
  </si>
  <si>
    <t>02-21-2024 23:14:42</t>
  </si>
  <si>
    <t>&gt;we can’t split them up,
How was it decided *she* gets them? Just because she said so?
&amp;#x200B:
Do you find her unfair and/or selfish in general?</t>
  </si>
  <si>
    <t>https://www.reddit.com/r/AmItheAsshole/comments/1awpa84/aita_or_am_i_asking_for_fair_help/kriy5tp/</t>
  </si>
  <si>
    <t>krj7rbq</t>
  </si>
  <si>
    <t>02-22-2024 00:14:34</t>
  </si>
  <si>
    <t>That’s correct. She’s always saying we need to move to a place with a yard so I’ve looked up a ton of places in the area but there’s always something wrong with them. But more importantly, she’s picking fights with the management here. Her anger towards our place is justified because recently residents here have been letting their dogs poop and not pick them up even though bags are provided everywhere. I have no problem holding them accountable, but if you start fights you have to have contingency plans in place in case they start knit picking the things we do (mainly sometimes our dogs bark when the upstairs neighbors walk around)</t>
  </si>
  <si>
    <t>https://www.reddit.com/r/AmItheAsshole/comments/1awpa84/aita_or_am_i_asking_for_fair_help/krj7rbq/</t>
  </si>
  <si>
    <t>kriyvfa</t>
  </si>
  <si>
    <t>02-21-2024 23:19:06</t>
  </si>
  <si>
    <t>Sometimes. I think it’s hard for me to think of her that way because she’s a therapist so she spends all day helping people. But to be fair the dogs are absolutely best friends and love each other more than anything and I couldn’t stand the thought of splitting them up and on is hers. What’s weird though is when I go on camping adventures every couple of months, she guilts me into going alone because she says one of the dogs would be lonely and if I take both they might get hurt and also she’d be lonely so I end up going alone. Thank god the submarine force made me enjoy isolation because I always end up going alone.</t>
  </si>
  <si>
    <t>https://www.reddit.com/r/AmItheAsshole/comments/1awpa84/aita_or_am_i_asking_for_fair_help/kriyvfa/</t>
  </si>
  <si>
    <t>krj9v3w</t>
  </si>
  <si>
    <t>02-22-2024 00:27:45</t>
  </si>
  <si>
    <t>Yeah I kind of agree with her on that one. Six walks a day is a whole lot especially if they're longer than once around the block.   
Regardless, I agree with the other commenter that said you two should sit down together and divy up household tasks since both of your schedules are different now.</t>
  </si>
  <si>
    <t>https://www.reddit.com/r/AmItheAsshole/comments/1awpa84/aita_or_am_i_asking_for_fair_help/krj9v3w/</t>
  </si>
  <si>
    <t>krizid3</t>
  </si>
  <si>
    <t>02-21-2024 23:22:57</t>
  </si>
  <si>
    <t>As far as the camping thing, very uncool and ridiculous on her part. I hope you keep thinking about how she treats you. It sounds like you are starting to (very understandably) have doubts. Maybe try posting in r/relationship_advice if you think it might help.</t>
  </si>
  <si>
    <t>https://www.reddit.com/r/AmItheAsshole/comments/1awpa84/aita_or_am_i_asking_for_fair_help/krizid3/</t>
  </si>
  <si>
    <t>krj2k5q</t>
  </si>
  <si>
    <t>02-21-2024 23:41:54</t>
  </si>
  <si>
    <t>I’ll definitely check that out. Thank you.</t>
  </si>
  <si>
    <t>https://www.reddit.com/r/AmItheAsshole/comments/1awpa84/aita_or_am_i_asking_for_fair_help/krj2k5q/</t>
  </si>
  <si>
    <t>krixlfj</t>
  </si>
  <si>
    <t>02-21-2024 23:11:15</t>
  </si>
  <si>
    <t>I feel this is very difficult to have an opinion on as it completely depends on your couples dynamics. In some couples, it is expected that all holidays are taken together. In other, the partners don't love being at their in-laws, and will oftentimes not join. In other, it is even standard for the partners to occasionally take a solo trip. I'd say whatever diverges from the dynamic you have in place in you couple needs to be discussed, and might elicit a lot of feelings.
As an example: my grandparents spent almost everyday of their lives together and would never have left their spouse behind. My parents however would not always take the other to their in-laws, so the type of vacation you are describing was frequent. The other partner usually enjoyed having the time to rest by themselves. My partner and I only take about half our holidays together as we enjoy doing different things, and we're fine with that arrangement. So all types of arrangements are fine I think, as long as both partners are on the same page.</t>
  </si>
  <si>
    <t>https://www.reddit.com/r/AmItheAsshole/comments/1awq8mp/aita_for_leaving_my_wife_behind/krixlfj/</t>
  </si>
  <si>
    <t>krj97u6</t>
  </si>
  <si>
    <t>02-22-2024 00:23:43</t>
  </si>
  <si>
    <t>NAH I guess? You said you didn't want to go with hers, but she could go, she chose to opt out, *for you*. 
Then yours had a trip she wouldn't enjoy but you don't or out *for her*.
So I could see why she would feel like you value her less than she values you *BUT* it was her choice, she could have gone with the kids, and your logic seems solid (first extravagant family trip on your side)</t>
  </si>
  <si>
    <t>https://www.reddit.com/r/AmItheAsshole/comments/1awq8mp/aita_for_leaving_my_wife_behind/krj97u6/</t>
  </si>
  <si>
    <t>krk6ti3</t>
  </si>
  <si>
    <t>02-22-2024 04:03:04</t>
  </si>
  <si>
    <t>sleepingrozy</t>
  </si>
  <si>
    <t>INFO:  Do you have plans to take another family vacation this year that includes your wife, or is the only vacation you're planning on taking this year?
Because IMO there's a big differences if this is one of several bigger vacations your family will be taking, or this is the only "big" vacation your family will be doing this year. </t>
  </si>
  <si>
    <t>https://www.reddit.com/r/AmItheAsshole/comments/1awq8mp/aita_for_leaving_my_wife_behind/krk6ti3/</t>
  </si>
  <si>
    <t>krjeltr</t>
  </si>
  <si>
    <t>02-22-2024 00:57:20</t>
  </si>
  <si>
    <t>NAH
Special circumstances here call for special resolutions. 
I would encourage you to sit down with your wife and see if she would actually still like to go to Europe, and if so, if you can make that happen, for her. Not for you, but her (and your kids too if that's in the cards). If not, then, basically, you owe her one. 
As for the cruise, you should go and enjoy yourself as much as you can there. 
How to make things good with your wife? 
Perhaps you two can take a trip together, just the two of you. Perhaps you can get her her own trip or a spa day (if that's the sort of thing she wants) or many spa days. Maybe she's been wanting something else and you can arrange that for her. But do sit down and talk about it, and how you'll make things good.</t>
  </si>
  <si>
    <t>https://www.reddit.com/r/AmItheAsshole/comments/1awq8mp/aita_for_leaving_my_wife_behind/krjeltr/</t>
  </si>
  <si>
    <t>krixkz5</t>
  </si>
  <si>
    <t>02-21-2024 23:11:11</t>
  </si>
  <si>
    <t>NTA
Don't go on any more vacations with her family.  Let her go and take the children.  You stay home and do what you want to do.
Good Luck</t>
  </si>
  <si>
    <t>https://www.reddit.com/r/AmItheAsshole/comments/1awq8mp/aita_for_leaving_my_wife_behind/krixkz5/</t>
  </si>
  <si>
    <t>kriy0wj</t>
  </si>
  <si>
    <t>02-21-2024 23:13:52</t>
  </si>
  <si>
    <t>chaosunleashed1</t>
  </si>
  <si>
    <t>This is a very gray situation. While I don't think you're the asshole necessarily, I can somewhat see why your wife still feels the way she does about your reluctance.</t>
  </si>
  <si>
    <t>https://www.reddit.com/r/AmItheAsshole/comments/1awq8mp/aita_for_leaving_my_wife_behind/kriy0wj/</t>
  </si>
  <si>
    <t>kriyl5f</t>
  </si>
  <si>
    <t>02-21-2024 23:17:19</t>
  </si>
  <si>
    <t>Distinct-Practice131</t>
  </si>
  <si>
    <t>Nta. I get your wife's feelings tho. The way it played out she kind of drew the short straw here. Maybe you can do something special to set her up when you are all gone so she can have some alone time and self care time?  Help her spoil herself since it'll just be her?</t>
  </si>
  <si>
    <t>https://www.reddit.com/r/AmItheAsshole/comments/1awq8mp/aita_for_leaving_my_wife_behind/kriyl5f/</t>
  </si>
  <si>
    <t>"Certified Proctologist [26]"</t>
  </si>
  <si>
    <t>krjovm6</t>
  </si>
  <si>
    <t>02-22-2024 02:01:52</t>
  </si>
  <si>
    <t>Joe-Stapler</t>
  </si>
  <si>
    <t>Your wife is a grown-ass woman, but she’s acting like a little baby. She wants to go to Europe?  You told her to go to Europe. She doesn’t want to go on a boat?  She doesn’t have to go on a boat. I hope she doesn’t act like this all the time. 
NTA</t>
  </si>
  <si>
    <t>https://www.reddit.com/r/AmItheAsshole/comments/1awq8mp/aita_for_leaving_my_wife_behind/krjovm6/</t>
  </si>
  <si>
    <t>krj51wi</t>
  </si>
  <si>
    <t>02-21-2024 23:57:25</t>
  </si>
  <si>
    <t>Seed_Planter72</t>
  </si>
  <si>
    <t>NTA. You should take the kids on the cruise. It's up to your wife to opt in or out. She could've/should've gone on her family's trip too. She can do what she wants. She wants you to do what she wants, though.</t>
  </si>
  <si>
    <t>https://www.reddit.com/r/AmItheAsshole/comments/1awq8mp/aita_for_leaving_my_wife_behind/krj51wi/</t>
  </si>
  <si>
    <t>krjlwfo</t>
  </si>
  <si>
    <t>02-22-2024 01:43:04</t>
  </si>
  <si>
    <t>Sounds like she is wanting her cake and to eat it as well.  She could have gone to Europe but chose not to.  You spend more time going on big vacations with her family than you do with yours, she is being unreasonably unfair with her passive aggressiveness.  She is the one that is wrong in her attitude.  She is the one that is trying to pull a double standard.</t>
  </si>
  <si>
    <t>https://www.reddit.com/r/AmItheAsshole/comments/1awq8mp/aita_for_leaving_my_wife_behind/krjlwfo/</t>
  </si>
  <si>
    <t>krjq1ak</t>
  </si>
  <si>
    <t>02-22-2024 02:09:18</t>
  </si>
  <si>
    <t>lml424</t>
  </si>
  <si>
    <t>NTA. She should have gone to Europe with her family. Perhaps you two can acknowledge that lesson together.</t>
  </si>
  <si>
    <t>https://www.reddit.com/r/AmItheAsshole/comments/1awq8mp/aita_for_leaving_my_wife_behind/krjq1ak/</t>
  </si>
  <si>
    <t>krlp7j7</t>
  </si>
  <si>
    <t>02-22-2024 13:12:06</t>
  </si>
  <si>
    <t>s-nicolexo</t>
  </si>
  <si>
    <t>Okay you’re NTA but at the end of the day you’re the one who has to live with your wife who is unhappy about the situation. Maybe an idea would be to see if a relative already going on the cruise could watch your kids and you and your wife could do something together.</t>
  </si>
  <si>
    <t>https://www.reddit.com/r/AmItheAsshole/comments/1awq8mp/aita_for_leaving_my_wife_behind/krlp7j7/</t>
  </si>
  <si>
    <t>krkm1h0</t>
  </si>
  <si>
    <t>02-22-2024 06:12:06</t>
  </si>
  <si>
    <t>HorseygirlWH</t>
  </si>
  <si>
    <t>Can you list out the numerous vacations with her family with the dates on one side of a piece of paper, then draw a line down the middle and list vacations and dates with your family and let her see the visual differences?  You go on the cruise with the kids, wife can take meds or go to Europe.  You're NTA</t>
  </si>
  <si>
    <t>https://www.reddit.com/r/AmItheAsshole/comments/1awq8mp/aita_for_leaving_my_wife_behind/krkm1h0/</t>
  </si>
  <si>
    <t>krkm6c4</t>
  </si>
  <si>
    <t>02-22-2024 06:13:26</t>
  </si>
  <si>
    <t>My son (US) married a woman from Germany and she is in Germany now visiting her family for a month and working there some of the time.  Due to covid, they couldn't visit until two years ago, when they both went for 10 days.  Now she's there so she can see them.  I think that works well.</t>
  </si>
  <si>
    <t>https://www.reddit.com/r/AmItheAsshole/comments/1awq8mp/aita_for_leaving_my_wife_behind/krkm6c4/</t>
  </si>
  <si>
    <t>krkhayb</t>
  </si>
  <si>
    <t>02-22-2024 05:28:02</t>
  </si>
  <si>
    <t>It does sound like OP vacations with his wife’s family every single year though? And this was the first time he declined a trip with her family.</t>
  </si>
  <si>
    <t>https://www.reddit.com/r/AmItheAsshole/comments/1awq8mp/aita_for_leaving_my_wife_behind/krkhayb/</t>
  </si>
  <si>
    <t>krlopuq</t>
  </si>
  <si>
    <t>02-22-2024 13:08:19</t>
  </si>
  <si>
    <t>We do have another family vacation (staying in the us) coming up soon.  Her mother wanted to join and I was ok with it.</t>
  </si>
  <si>
    <t>https://www.reddit.com/r/AmItheAsshole/comments/1awq8mp/aita_for_leaving_my_wife_behind/krlopuq/</t>
  </si>
  <si>
    <t>krlg941</t>
  </si>
  <si>
    <t>02-22-2024 11:55:45</t>
  </si>
  <si>
    <t>Ummm....that's what I said?</t>
  </si>
  <si>
    <t>https://www.reddit.com/r/AmItheAsshole/comments/1awq8mp/aita_for_leaving_my_wife_behind/krlg941/</t>
  </si>
  <si>
    <t>krizokt</t>
  </si>
  <si>
    <t>02-21-2024 23:24:00</t>
  </si>
  <si>
    <t>NAH your son isn't going to remember or bond with his cousins at this age. They can FaceTime just as well. Has everyone gotten their vaccinations anyway?
 Your husband may be overreacting, but you're underreacting. If the cousins are always sick, this isn't a good time to visit. Maybe when they get older. </t>
  </si>
  <si>
    <t>https://www.reddit.com/r/AmItheAsshole/comments/1awqpfo/aita_for_going_against_my_husbands_wishes_and/krizokt/</t>
  </si>
  <si>
    <t>krjazbo</t>
  </si>
  <si>
    <t>02-22-2024 00:34:44</t>
  </si>
  <si>
    <t>MarionBerryBelly</t>
  </si>
  <si>
    <t>YTA “the 9mo started daycare and has been very sick” why… why do you want that to happen to your 2yo(and the rest of the family) too?</t>
  </si>
  <si>
    <t>https://www.reddit.com/r/AmItheAsshole/comments/1awqpfo/aita_for_going_against_my_husbands_wishes_and/krjazbo/</t>
  </si>
  <si>
    <t>krjb64s</t>
  </si>
  <si>
    <t>02-22-2024 00:35:55</t>
  </si>
  <si>
    <t>The-Last-American</t>
  </si>
  <si>
    <t>If someone is actively sick and contagious, I understand not wanting your kids around them, obviously. But if this is just about daycare and just being extremely judgmental against your brother’s family for how they are raising their child, then *your husband* is TAH.
They’re not raising their children in a cult, they take them to daycare. There is something really weird going on that either your husband is not telling you, or he’s just an incredibly judgmental AH.
I would ask him what it’s really about. I suspect a phobia of some kind.</t>
  </si>
  <si>
    <t>https://www.reddit.com/r/AmItheAsshole/comments/1awqpfo/aita_for_going_against_my_husbands_wishes_and/krjb64s/</t>
  </si>
  <si>
    <t>kriyxyd</t>
  </si>
  <si>
    <t>https://www.reddit.com/r/AmItheAsshole/comments/1awqpfo/aita_for_going_against_my_husbands_wishes_and/kriyxyd/</t>
  </si>
  <si>
    <t>krjc8tx</t>
  </si>
  <si>
    <t>YTA for endangering your kid.
"my husband thinks it’s is essentially child abuse (his words) to put a premature baby, who cannot walk/talk in daycare and when he gets so sick he needs medical attention they continue to leave him in daycare. " .. your husband is right - they are shitty parents.
" I do not think my brother is a bad person." .. You are probably the only one who deludes themselves into thinking that.</t>
  </si>
  <si>
    <t>https://www.reddit.com/r/AmItheAsshole/comments/1awqpfo/aita_for_going_against_my_husbands_wishes_and/krjc8tx/</t>
  </si>
  <si>
    <t>krj5o87</t>
  </si>
  <si>
    <t>02-22-2024 00:01:22</t>
  </si>
  <si>
    <t>Isn't your husband being a little unfair? Okay, so your nephews are sickly. They are in daycare. So are millions of other kids. I fail to see the issue. Yes, you risk your son catching an illness taking him out to visit his family. But you risk getting in an accident when driving, or choking on food when you eat. It doesn't mean you stop. You deal with it when things happen. That's life. You said your brother is a good guy, even if you don't always agree. You love him, he loves you. He loves his children and his nephew. Why should you have to avoid extended family? My cousins were my best friends growing up. NTA.</t>
  </si>
  <si>
    <t>https://www.reddit.com/r/AmItheAsshole/comments/1awqpfo/aita_for_going_against_my_husbands_wishes_and/krj5o87/</t>
  </si>
  <si>
    <t>krkd4j9</t>
  </si>
  <si>
    <t>02-22-2024 04:52:06</t>
  </si>
  <si>
    <t>CalicoHippo</t>
  </si>
  <si>
    <t>Your husband’s logic is ridiculous. Once your child is old enough to start school, he’s going to get sick. That’s just the nature of preschool and kindergarten. Is he going to then want to keep your child home from school because of the possibility of him getting sick? 
I don’t advise visiting when someone is sick, but you can of course visit your brother *with your child* when their kids are not sick. Your brother and SIL are not bad parents because they put their kids in daycare.  NTA.</t>
  </si>
  <si>
    <t>https://www.reddit.com/r/AmItheAsshole/comments/1awqpfo/aita_for_going_against_my_husbands_wishes_and/krkd4j9/</t>
  </si>
  <si>
    <t>krj27xp</t>
  </si>
  <si>
    <t>02-21-2024 23:39:46</t>
  </si>
  <si>
    <t>NTA. Your husband is being ridiculous. Your son is 22months not 2 months</t>
  </si>
  <si>
    <t>https://www.reddit.com/r/AmItheAsshole/comments/1awqpfo/aita_for_going_against_my_husbands_wishes_and/krj27xp/</t>
  </si>
  <si>
    <t>krj6mxw</t>
  </si>
  <si>
    <t>02-22-2024 00:07:27</t>
  </si>
  <si>
    <t>Fuzzy-Constant</t>
  </si>
  <si>
    <t>Assuming your kid has all the vaccines he's supposed to, I think your husband is being overly cautious about illness.  Either way, he's being a judgmental AH with his "people like that" comments.  NTA.  Don't let him isolate your kid from your side of the family just because he thinks he's better than them.
Be honest with him if you can do that without being in danger though.  You don't want to be going behind his back, you want to be pointing out that you have just as much decision-making authority as he does.  If he's going to be controlling or abusive about it, you need to figure out how to get out of this marriage.</t>
  </si>
  <si>
    <t>https://www.reddit.com/r/AmItheAsshole/comments/1awqpfo/aita_for_going_against_my_husbands_wishes_and/krj6mxw/</t>
  </si>
  <si>
    <t>krizys2</t>
  </si>
  <si>
    <t>02-21-2024 23:25:44</t>
  </si>
  <si>
    <t>Everyone is vaccinated.  This is in regards to future trips.  He doesn’t want them to have contact until not in daycare or our son is in school</t>
  </si>
  <si>
    <t>https://www.reddit.com/r/AmItheAsshole/comments/1awqpfo/aita_for_going_against_my_husbands_wishes_and/krizys2/</t>
  </si>
  <si>
    <t>krjbesu</t>
  </si>
  <si>
    <t>02-22-2024 00:37:24</t>
  </si>
  <si>
    <t>Thank you! Curious your thoughts that This is in regards to 2 years of future trips.  He doesn’t want them to have any contact until they’re all not in daycare or our son is in school</t>
  </si>
  <si>
    <t>https://www.reddit.com/r/AmItheAsshole/comments/1awqpfo/aita_for_going_against_my_husbands_wishes_and/krjbesu/</t>
  </si>
  <si>
    <t>krjbi4j</t>
  </si>
  <si>
    <t>02-22-2024 00:37:59</t>
  </si>
  <si>
    <t>He definitely is a germaphobe but agreed about being judgmental as well</t>
  </si>
  <si>
    <t>https://www.reddit.com/r/AmItheAsshole/comments/1awqpfo/aita_for_going_against_my_husbands_wishes_and/krjbi4j/</t>
  </si>
  <si>
    <t>kriz15j</t>
  </si>
  <si>
    <t>02-21-2024 23:20:03</t>
  </si>
  <si>
    <t>Sorry I meant 22 months old I will edit</t>
  </si>
  <si>
    <t>https://www.reddit.com/r/AmItheAsshole/comments/1awqpfo/aita_for_going_against_my_husbands_wishes_and/kriz15j/</t>
  </si>
  <si>
    <t>krjcmqd</t>
  </si>
  <si>
    <t>02-22-2024 00:45:08</t>
  </si>
  <si>
    <t>Thank you for the reply.  Curious your thoughts that this is in regards to  years of future trips.  He doesn’t want them to have any contact until not in daycare and/or our son is in school.  Do you agree?</t>
  </si>
  <si>
    <t>https://www.reddit.com/r/AmItheAsshole/comments/1awqpfo/aita_for_going_against_my_husbands_wishes_and/krjcmqd/</t>
  </si>
  <si>
    <t>krj62yg</t>
  </si>
  <si>
    <t>02-22-2024 00:03:57</t>
  </si>
  <si>
    <t>Thanks for the answer! I’d agree how much risk can we really avoid? I don’t want to never leave my home… and family is important imo</t>
  </si>
  <si>
    <t>https://www.reddit.com/r/AmItheAsshole/comments/1awqpfo/aita_for_going_against_my_husbands_wishes_and/krj62yg/</t>
  </si>
  <si>
    <t>krkemes</t>
  </si>
  <si>
    <t>02-22-2024 05:04:39</t>
  </si>
  <si>
    <t>Thank you.  Yeah he basically wants to avoid contact with them until our son is in preschool or they’re out of daycare. Aka about 1.5-2 more years</t>
  </si>
  <si>
    <t>https://www.reddit.com/r/AmItheAsshole/comments/1awqpfo/aita_for_going_against_my_husbands_wishes_and/krkemes/</t>
  </si>
  <si>
    <t>krj89ge</t>
  </si>
  <si>
    <t>02-22-2024 00:17:44</t>
  </si>
  <si>
    <t>Thank you I will</t>
  </si>
  <si>
    <t>https://www.reddit.com/r/AmItheAsshole/comments/1awqpfo/aita_for_going_against_my_husbands_wishes_and/krj89ge/</t>
  </si>
  <si>
    <t>krj0ji4</t>
  </si>
  <si>
    <t>02-21-2024 23:29:18</t>
  </si>
  <si>
    <t>That's 3 years down the road. Right? Seems a little extreme.  Does he think kids stop getting sick when they get out of preschool into regular school?</t>
  </si>
  <si>
    <t>https://www.reddit.com/r/AmItheAsshole/comments/1awqpfo/aita_for_going_against_my_husbands_wishes_and/krj0ji4/</t>
  </si>
  <si>
    <t>krma246</t>
  </si>
  <si>
    <t>New-Link5725</t>
  </si>
  <si>
    <t>Your husband needs to get overhimself. 
He clearly needs therapy if he is this paranoid about daycare kids. 
Does he expect your kid to never play with anyone. How are you going to know who is a stay at home kid and who is a daycare kid. 
Will your kid never go to daycare. The playground, library, store, play center, etc. 
Also it it sounds like your brother can't in fact afford to stay home or hire a nanny. If your brother is telling you, that he would have to work different hours, work more, or take money. Then no, they can't afford to outsource child care. 
You dont want to be playing with kids who are always sick, but you can't ban your kid from playing with sick kids. 
You need to find a middle ground here. If your husband can't compromise then he's going to see a therapist, who can help him talk about his feelings and figure out what a good compromise would be good so your shield doesn't suffer on either side. </t>
  </si>
  <si>
    <t>https://www.reddit.com/r/AmItheAsshole/comments/1awqpfo/aita_for_going_against_my_husbands_wishes_and/krma246/</t>
  </si>
  <si>
    <t>krlvbh8</t>
  </si>
  <si>
    <t>02-22-2024 13:56:23</t>
  </si>
  <si>
    <t>Redwings1927</t>
  </si>
  <si>
    <t>Your husband's view is extreme, but if your nephew is getting serious illnesses at daycare, he's right to keep his kid away. And your brother needs to find a different daycare. Kids getting sick is normal, kids getting so sick they need a hospital trip is less so. As for the future, 2 years is a bit extreme, but maybe hold off until these sicknesses are either less severe, or less frequent.</t>
  </si>
  <si>
    <t>https://www.reddit.com/r/AmItheAsshole/comments/1awqpfo/aita_for_going_against_my_husbands_wishes_and/krlvbh8/</t>
  </si>
  <si>
    <t>krkwqa1</t>
  </si>
  <si>
    <t>02-22-2024 08:08:33</t>
  </si>
  <si>
    <t>IFeelMoiGerbil</t>
  </si>
  <si>
    <t>Yes. Your brother and his wife are choosing to neglect their child who currently has special health needs. He doesn’t want to see them because they are bad people. He’s giving space for you, his wife to recognise her brother is being a terrible parent. He’s not banning you seeing him. He just doesn’t want his child round a member of your family who admits not caring about sick kids and is using the ‘simple’ issue of childhood germs to raise the complex issue your family of origin think medical neglect and abuse is ok, along with abusing the responsibilities of daycare staff. He’s giving you space to grasp that your brother openly repeatedly says my sick second kid is way less important to me than my lifestyle.
You are agreeing with your brother. Your husband is seeing a whole side to his wife about a second kid he never imagined. You are wildly underreacting and it is changing your husband’s view of how you see child protection.
I come from a family split by a similar issue. Unfortunately I was the 9 month old and my life was irreparably altered by the decision to not change my parents life and leave me sick, disabled and never feeling I could trust adults to care for me. I find the PTSD of that harder than the disability. I don’t trust people who say I don’t care about sick kids. I’m child free (because my disability means pregnancy would kill me) but when my close friends had a baby recently I realised I didn’t get vaccinated for many readons as a kid inc health and herd immunity so I asked if I needed to get vaccinated to see him.
Because he’s a little helpless potato and the thought of getting him sick when I as an adult could wash my hands, get shots and not bring more pain or fear than nature will seemed the bare minimum of decency. I have dropped friends and family who openly say ‘yeah my sick kid/kid’s specific needs right now are really cramping my style’ because they are not good parents. My own parents I am no contact with. 
How would you be reacting if your husband was treating your son like your brother is treating his 9 month old preemie and ask yourself why you are picking the parents allowing more than natural childhood illness to impact their kids? Kids get sick but that doesn’t mean you can’t comfort or care for them and your brother’s kid is yes at daycare away from primary caregiviers without rights to adminster medical care unable to convey their needs while sick and vulnerable. That is not caring.
And that kind of distress harms babies even though you think they don’t remember. People object to controlled crying but are totally eh shrug that a baby is spending days away from a loving parent in pain, unwell and in distress for no reason except ‘we don’t want to change our lifestyle.’ That’s not natural like daycare bugs and sickness. That’s not even misguided neglect like fear making you antivaxx.
That’s repeatedly choosing a cold uncaring response to a sick baby. I judge people by how they react to that. I can see why your husband is judging but he’s being far more compassionate to you than you are to him or any vulnerable party here. Your brother and SIL aren’t someone your husband trusts to child proof their house or offer appropriate emotions to his son if upset or hurt or in need at their house. They literally say CBA about their sick baby who is not ready to. E around natural illness. Babies under one with certain issues (mine was meningitis) need different things to develop immune systems like we all needed different stages in lockdown to be safe. Going slower often allows the rest of their lives to healthier. It’s not for life. But neglecting those steps can be.</t>
  </si>
  <si>
    <t>https://www.reddit.com/r/AmItheAsshole/comments/1awqpfo/aita_for_going_against_my_husbands_wishes_and/krkwqa1/</t>
  </si>
  <si>
    <t>krkgae5</t>
  </si>
  <si>
    <t>02-22-2024 05:19:06</t>
  </si>
  <si>
    <t>Which is ridiculous- then his own child will be also getting sick-which I don’t actually think this is about. Your DH seems to want to never visit your sibling, and doesn’t like them. He can have that opinion, but he can’t prevent you from visiting. The sick and daycare is just an excuse right now. I’m sure he’ll think of some other reason to not visit.</t>
  </si>
  <si>
    <t>https://www.reddit.com/r/AmItheAsshole/comments/1awqpfo/aita_for_going_against_my_husbands_wishes_and/krkgae5/</t>
  </si>
  <si>
    <t>krj28k3</t>
  </si>
  <si>
    <t>02-21-2024 23:39:52</t>
  </si>
  <si>
    <t>Exactly.  He thinks once our son is also in school then risk is all over and cares less about being around sick kids.  He also doesn’t want to be around the parents bc of their choice to put kids in daycare when they get sick</t>
  </si>
  <si>
    <t>https://www.reddit.com/r/AmItheAsshole/comments/1awqpfo/aita_for_going_against_my_husbands_wishes_and/krj28k3/</t>
  </si>
  <si>
    <t>krkjxno</t>
  </si>
  <si>
    <t>02-22-2024 05:51:52</t>
  </si>
  <si>
    <t>I’m thinking this might be the root cause.  Am I an asshole to take my son to see them without him if he doesn’t want my son around them?</t>
  </si>
  <si>
    <t>https://www.reddit.com/r/AmItheAsshole/comments/1awqpfo/aita_for_going_against_my_husbands_wishes_and/krkjxno/</t>
  </si>
  <si>
    <t>krlib67</t>
  </si>
  <si>
    <t>02-22-2024 12:14:51</t>
  </si>
  <si>
    <t>my4yahoos</t>
  </si>
  <si>
    <t>If your kid hasn't been exposed to viruses now, then he's going to be sick a lot once he starts school.</t>
  </si>
  <si>
    <t>https://www.reddit.com/r/AmItheAsshole/comments/1awqpfo/aita_for_going_against_my_husbands_wishes_and/krlib67/</t>
  </si>
  <si>
    <t>krj37hf</t>
  </si>
  <si>
    <t>02-21-2024 23:45:57</t>
  </si>
  <si>
    <t>Oh, my. That's an odd, unrealistic perspective.  As the saying goes, kids who won't share anything will share germs.</t>
  </si>
  <si>
    <t>https://www.reddit.com/r/AmItheAsshole/comments/1awqpfo/aita_for_going_against_my_husbands_wishes_and/krj37hf/</t>
  </si>
  <si>
    <t>krklekz</t>
  </si>
  <si>
    <t>02-22-2024 06:05:55</t>
  </si>
  <si>
    <t>No. Not liking them, and his inability to articulate a reason other than the made up one he’s currently given doesn’t mean you shouldn’t see them. They are not bad parents because their kids are in daycare. His opinion they are doesn’t make it true.</t>
  </si>
  <si>
    <t>https://www.reddit.com/r/AmItheAsshole/comments/1awqpfo/aita_for_going_against_my_husbands_wishes_and/krklekz/</t>
  </si>
  <si>
    <t>krjys4j</t>
  </si>
  <si>
    <t>02-22-2024 03:06:53</t>
  </si>
  <si>
    <t>NTA - you weren’t married, he wasn’t on the paperwork, and he barely contributed. You owe him no equity in this property. 
If he thinks you do, he can hire an attorney.</t>
  </si>
  <si>
    <t>https://www.reddit.com/r/AmItheAsshole/comments/1awvi0c/aita_for_not_selling_my_house_and_giving_my_ex/krjys4j/</t>
  </si>
  <si>
    <t>krjz7pm</t>
  </si>
  <si>
    <t>02-22-2024 03:09:48</t>
  </si>
  <si>
    <t>tatersprout</t>
  </si>
  <si>
    <t>NTA 
It's your home, your loan, and your deed. You supported him financially for most of the relationship and he seems to have contributed very little. It would be different if he was providing childcare or some other contribution, but that didn't happen. Walk away guilt free that you earned everything you have.</t>
  </si>
  <si>
    <t>https://www.reddit.com/r/AmItheAsshole/comments/1awvi0c/aita_for_not_selling_my_house_and_giving_my_ex/krjz7pm/</t>
  </si>
  <si>
    <t>"Commander in Cheeks [255]"</t>
  </si>
  <si>
    <t>krk1cnp</t>
  </si>
  <si>
    <t>02-22-2024 03:24:18</t>
  </si>
  <si>
    <t>Graycat17</t>
  </si>
  <si>
    <t>How exactly did you screw him over?  You subsidized his life for a decade.  I think that’s about enough.
NTA</t>
  </si>
  <si>
    <t>https://www.reddit.com/r/AmItheAsshole/comments/1awvi0c/aita_for_not_selling_my_house_and_giving_my_ex/krk1cnp/</t>
  </si>
  <si>
    <t>krk1ae5</t>
  </si>
  <si>
    <t>02-22-2024 03:23:52</t>
  </si>
  <si>
    <t>Horny_GoatWeed</t>
  </si>
  <si>
    <t>NTA
I'm glad you're finally moving on from this parasite.</t>
  </si>
  <si>
    <t>https://www.reddit.com/r/AmItheAsshole/comments/1awvi0c/aita_for_not_selling_my_house_and_giving_my_ex/krk1ae5/</t>
  </si>
  <si>
    <t>krk4htf</t>
  </si>
  <si>
    <t>02-22-2024 03:46:16</t>
  </si>
  <si>
    <t>CatahoulaBubble</t>
  </si>
  <si>
    <t>NTA - he didn't contribute anything towards the house. He has no investment in it at all, he doesn't get to suck more life out of you.  Legally you're in the clear as well.</t>
  </si>
  <si>
    <t>https://www.reddit.com/r/AmItheAsshole/comments/1awvi0c/aita_for_not_selling_my_house_and_giving_my_ex/krk4htf/</t>
  </si>
  <si>
    <t>"Colo-rectal Surgeon [32]"</t>
  </si>
  <si>
    <t>krjyrl3</t>
  </si>
  <si>
    <t>02-22-2024 03:06:47</t>
  </si>
  <si>
    <t>canadianspinster</t>
  </si>
  <si>
    <t>NTA you subsidized him for all those years he never would have been able to get this far with the business without you putting a roof over his head.</t>
  </si>
  <si>
    <t>https://www.reddit.com/r/AmItheAsshole/comments/1awvi0c/aita_for_not_selling_my_house_and_giving_my_ex/krjyrl3/</t>
  </si>
  <si>
    <t>krk5n27</t>
  </si>
  <si>
    <t>02-22-2024 03:54:29</t>
  </si>
  <si>
    <t>OaktownPirate</t>
  </si>
  <si>
    <t>NTA
This is why marriage and paperwork are important. Because only the names on the legal paperwork matter.
He’s not on the mortgage, and no rings on any fingers, so no community property.
In the eyes of the law, What’s he’s been doing all this time is paying rent. That’s it.
Keep your house.</t>
  </si>
  <si>
    <t>https://www.reddit.com/r/AmItheAsshole/comments/1awvi0c/aita_for_not_selling_my_house_and_giving_my_ex/krk5n27/</t>
  </si>
  <si>
    <t>krk0zy8</t>
  </si>
  <si>
    <t>02-22-2024 03:21:52</t>
  </si>
  <si>
    <t>NTA, If he didn’t contribute to the purchase or payments or renovations financially or with sweat equity, he is owed nothing.  Let him take you to court.</t>
  </si>
  <si>
    <t>https://www.reddit.com/r/AmItheAsshole/comments/1awvi0c/aita_for_not_selling_my_house_and_giving_my_ex/krk0zy8/</t>
  </si>
  <si>
    <t>krk0pr7</t>
  </si>
  <si>
    <t>02-22-2024 03:19:59</t>
  </si>
  <si>
    <t>NTA. That would be like a renter suing his landlord for part of the house just because they rented for a long time. He should have been more involved in remodeling, moving, getting any job to chip in for bills and such. Leaving it all to you from beginning to end basically makes it yours.</t>
  </si>
  <si>
    <t>https://www.reddit.com/r/AmItheAsshole/comments/1awvi0c/aita_for_not_selling_my_house_and_giving_my_ex/krk0pr7/</t>
  </si>
  <si>
    <t>krk82lt</t>
  </si>
  <si>
    <t>02-22-2024 04:12:23</t>
  </si>
  <si>
    <t>Dang, you carried him for years and paid for so much more than he paid for, you worked TWO jobs while he didn't work at all, and now he also wants half the house that you paid for?  Wow, that is chutzpah!  You're NTA, don't give him more than you already have for so many years.</t>
  </si>
  <si>
    <t>https://www.reddit.com/r/AmItheAsshole/comments/1awvi0c/aita_for_not_selling_my_house_and_giving_my_ex/krk82lt/</t>
  </si>
  <si>
    <t>krk318r</t>
  </si>
  <si>
    <t>02-22-2024 03:35:58</t>
  </si>
  <si>
    <t>NTA. You didn't screw him over. He's being a crybaby for being horribly irresponsible all those years and now you've had it and he wants his free ride. You paid for it, it's in your name, you took all the risks. Hold your head up high... and change your locks. He can find his own way. He screwed himself. Good luck OP.</t>
  </si>
  <si>
    <t>https://www.reddit.com/r/AmItheAsshole/comments/1awvi0c/aita_for_not_selling_my_house_and_giving_my_ex/krk318r/</t>
  </si>
  <si>
    <t>krjzort</t>
  </si>
  <si>
    <t>02-22-2024 03:13:00</t>
  </si>
  <si>
    <t>500Danes</t>
  </si>
  <si>
    <t>NTA enjoy your home.</t>
  </si>
  <si>
    <t>https://www.reddit.com/r/AmItheAsshole/comments/1awvi0c/aita_for_not_selling_my_house_and_giving_my_ex/krjzort/</t>
  </si>
  <si>
    <t>krkb1x4</t>
  </si>
  <si>
    <t>02-22-2024 04:35:23</t>
  </si>
  <si>
    <t>Be honest, how good does it feel to have the house to yourself now? 
NTA in any way, shape, or form.</t>
  </si>
  <si>
    <t>https://www.reddit.com/r/AmItheAsshole/comments/1awvi0c/aita_for_not_selling_my_house_and_giving_my_ex/krkb1x4/</t>
  </si>
  <si>
    <t>krk0ew5</t>
  </si>
  <si>
    <t>02-22-2024 03:17:57</t>
  </si>
  <si>
    <t>Proper-Foundation668</t>
  </si>
  <si>
    <t>He screwed himself over by doing stupid shit. Imagine running a business for years where you could not pay yourself a decent wage, what would be the point of that? NTA</t>
  </si>
  <si>
    <t>https://www.reddit.com/r/AmItheAsshole/comments/1awvi0c/aita_for_not_selling_my_house_and_giving_my_ex/krk0ew5/</t>
  </si>
  <si>
    <t>krk7tpg</t>
  </si>
  <si>
    <t>02-22-2024 04:10:31</t>
  </si>
  <si>
    <t>dutchy81</t>
  </si>
  <si>
    <t>NTA, He hadn't right to it. It would be different if you had kids, and he was a SAHD,but that's not the case.
You worked hard for your house, financially and physically, now you get to enjoy it. 😉</t>
  </si>
  <si>
    <t>https://www.reddit.com/r/AmItheAsshole/comments/1awvi0c/aita_for_not_selling_my_house_and_giving_my_ex/krk7tpg/</t>
  </si>
  <si>
    <t>krk5e2k</t>
  </si>
  <si>
    <t>02-22-2024 03:52:42</t>
  </si>
  <si>
    <t>Ill_Chemist_1576</t>
  </si>
  <si>
    <t>https://www.reddit.com/r/AmItheAsshole/comments/1awvi0c/aita_for_not_selling_my_house_and_giving_my_ex/krk5e2k/</t>
  </si>
  <si>
    <t>krk8t98</t>
  </si>
  <si>
    <t>02-22-2024 04:18:01</t>
  </si>
  <si>
    <t>Quilting_and_crafts</t>
  </si>
  <si>
    <t>https://www.reddit.com/r/AmItheAsshole/comments/1awvi0c/aita_for_not_selling_my_house_and_giving_my_ex/krk8t98/</t>
  </si>
  <si>
    <t>krkbzwd</t>
  </si>
  <si>
    <t>02-22-2024 04:43:00</t>
  </si>
  <si>
    <t>I-will-judge-YOU</t>
  </si>
  <si>
    <t>No! Omg he is a user a parasite. He just takes from you. Tell him you've already given him the equivalent of half by supporting him for the last several years. And you built this house it's yours and he's not getting a dime. 
Good for you for standing up for yourself. Because this is a horrible man who contributed nothing to your life. 
NTA</t>
  </si>
  <si>
    <t>https://www.reddit.com/r/AmItheAsshole/comments/1awvi0c/aita_for_not_selling_my_house_and_giving_my_ex/krkbzwd/</t>
  </si>
  <si>
    <t>krkebcy</t>
  </si>
  <si>
    <t>02-22-2024 05:02:04</t>
  </si>
  <si>
    <t>NinjaHidingintheOpen</t>
  </si>
  <si>
    <t>NTA obviously he's done nothing to contribute.</t>
  </si>
  <si>
    <t>https://www.reddit.com/r/AmItheAsshole/comments/1awvi0c/aita_for_not_selling_my_house_and_giving_my_ex/krkebcy/</t>
  </si>
  <si>
    <t>krkd2jr</t>
  </si>
  <si>
    <t>02-22-2024 04:51:38</t>
  </si>
  <si>
    <t>Cirdon_MSP</t>
  </si>
  <si>
    <t>NTA
He screwed himself over.</t>
  </si>
  <si>
    <t>https://www.reddit.com/r/AmItheAsshole/comments/1awvi0c/aita_for_not_selling_my_house_and_giving_my_ex/krkd2jr/</t>
  </si>
  <si>
    <t>krkea8v</t>
  </si>
  <si>
    <t>02-22-2024 05:01:48</t>
  </si>
  <si>
    <t>NTA - sounds like you basically covered most of his living expenses and living arrangements for the last 16 years.  He made out big time - that he has nothing to show for it is his fault.</t>
  </si>
  <si>
    <t>https://www.reddit.com/r/AmItheAsshole/comments/1awvi0c/aita_for_not_selling_my_house_and_giving_my_ex/krkea8v/</t>
  </si>
  <si>
    <t>krked2k</t>
  </si>
  <si>
    <t>02-22-2024 05:02:28</t>
  </si>
  <si>
    <t>Hairy-Capital-3374</t>
  </si>
  <si>
    <t>NTA. 💯. He FAFO. Move on OP &amp; good luck!!</t>
  </si>
  <si>
    <t>https://www.reddit.com/r/AmItheAsshole/comments/1awvi0c/aita_for_not_selling_my_house_and_giving_my_ex/krked2k/</t>
  </si>
  <si>
    <t>krkkqyo</t>
  </si>
  <si>
    <t>02-22-2024 05:59:36</t>
  </si>
  <si>
    <t>Jetfaerie777</t>
  </si>
  <si>
    <t>NTA that’s rich coming from someone that actually did try his hardest to screw YOU over in life </t>
  </si>
  <si>
    <t>https://www.reddit.com/r/AmItheAsshole/comments/1awvi0c/aita_for_not_selling_my_house_and_giving_my_ex/krkkqyo/</t>
  </si>
  <si>
    <t>krkmr4o</t>
  </si>
  <si>
    <t>02-22-2024 06:19:11</t>
  </si>
  <si>
    <t>RestlessDreamer79</t>
  </si>
  <si>
    <t>NTA. Good on you for moving on. He needs to do the same..</t>
  </si>
  <si>
    <t>https://www.reddit.com/r/AmItheAsshole/comments/1awvi0c/aita_for_not_selling_my_house_and_giving_my_ex/krkmr4o/</t>
  </si>
  <si>
    <t>krknbbh</t>
  </si>
  <si>
    <t>02-22-2024 06:24:46</t>
  </si>
  <si>
    <t>Klutzy_Alfalfa_6501</t>
  </si>
  <si>
    <t>Block and move on, NTA</t>
  </si>
  <si>
    <t>https://www.reddit.com/r/AmItheAsshole/comments/1awvi0c/aita_for_not_selling_my_house_and_giving_my_ex/krknbbh/</t>
  </si>
  <si>
    <t>krll8vz</t>
  </si>
  <si>
    <t>02-22-2024 12:40:22</t>
  </si>
  <si>
    <t>You should give him half of what he contributed to the house.
Fifty percent of nothing is (let me do the math here) nothing into nothing, carry the nothin'... 
Yup, nothin'.  Heck, be a bigger person and give him 100% of the nothin' he contributed, you'll sleep better for it.
NTA.</t>
  </si>
  <si>
    <t>https://www.reddit.com/r/AmItheAsshole/comments/1awvi0c/aita_for_not_selling_my_house_and_giving_my_ex/krll8vz/</t>
  </si>
  <si>
    <t>krlprf5</t>
  </si>
  <si>
    <t>02-22-2024 13:16:19</t>
  </si>
  <si>
    <t>ukacunt</t>
  </si>
  <si>
    <t>Jurisdictio matters. In common law marriage countries YTA. In others NTA.</t>
  </si>
  <si>
    <t>https://www.reddit.com/r/AmItheAsshole/comments/1awvi0c/aita_for_not_selling_my_house_and_giving_my_ex/krlprf5/</t>
  </si>
  <si>
    <t>krjxyii</t>
  </si>
  <si>
    <t>02-22-2024 03:01:26</t>
  </si>
  <si>
    <t>https://www.reddit.com/r/AmItheAsshole/comments/1awvi0c/aita_for_not_selling_my_house_and_giving_my_ex/krjxyii/</t>
  </si>
  <si>
    <t>krk0jzm</t>
  </si>
  <si>
    <t>02-22-2024 03:18:54</t>
  </si>
  <si>
    <t>jbuckets44</t>
  </si>
  <si>
    <t>https://www.reddit.com/r/AmItheAsshole/comments/1awvi0c/aita_for_not_selling_my_house_and_giving_my_ex/krk0jzm/</t>
  </si>
  <si>
    <t>krlp5mr</t>
  </si>
  <si>
    <t>02-22-2024 13:11:42</t>
  </si>
  <si>
    <t>If he wanted the privilege of marriage, he should have proposed</t>
  </si>
  <si>
    <t>https://www.reddit.com/r/AmItheAsshole/comments/1awvi0c/aita_for_not_selling_my_house_and_giving_my_ex/krlp5mr/</t>
  </si>
  <si>
    <t>krkbcdq</t>
  </si>
  <si>
    <t>02-22-2024 04:37:44</t>
  </si>
  <si>
    <t>Idk, wish we could hear his side of it 🤔</t>
  </si>
  <si>
    <t>https://www.reddit.com/r/AmItheAsshole/comments/1awvi0c/aita_for_not_selling_my_house_and_giving_my_ex/krkbcdq/</t>
  </si>
  <si>
    <t>krk773s</t>
  </si>
  <si>
    <t>02-22-2024 04:05:50</t>
  </si>
  <si>
    <t>Ok_Supermarket9053</t>
  </si>
  <si>
    <t>Nta but depending on location he could claim half. If you were at the same address without some form of cohabitation agreement, he could claim spousal support where I am. The fact that you claimed him as a dependent means there could be some legal items worth checking into. If this is fresh, consult a lawyer.</t>
  </si>
  <si>
    <t>https://www.reddit.com/r/AmItheAsshole/comments/1awvi0c/aita_for_not_selling_my_house_and_giving_my_ex/krk773s/</t>
  </si>
  <si>
    <t>krkr5y5</t>
  </si>
  <si>
    <t>02-22-2024 07:04:58</t>
  </si>
  <si>
    <t>DomesticMongol</t>
  </si>
  <si>
    <t>He owes you. Just calculate everything you paid for him add interest and serve the bill…</t>
  </si>
  <si>
    <t>https://www.reddit.com/r/AmItheAsshole/comments/1awvi0c/aita_for_not_selling_my_house_and_giving_my_ex/krkr5y5/</t>
  </si>
  <si>
    <t>krkt3bw</t>
  </si>
  <si>
    <t>02-22-2024 07:26:28</t>
  </si>
  <si>
    <t>Wow!!
Entitled and greedy much, is he?
WTF - he sits around for YEARS doing nothing, contributing NOTHING but being a lump on the couch.  He didn't help renovate it, didn't help pay for it, didn't help move in...but came up with enough money to buy a business for himself??
Now he wants you to sell the house and give him HALF?!?!?!  
Tell him can have half of everything he contributed toward - NOTHING.</t>
  </si>
  <si>
    <t>https://www.reddit.com/r/AmItheAsshole/comments/1awvi0c/aita_for_not_selling_my_house_and_giving_my_ex/krkt3bw/</t>
  </si>
  <si>
    <t>krkxc54</t>
  </si>
  <si>
    <t>02-22-2024 08:15:47</t>
  </si>
  <si>
    <t>Oh my GOD. 
Run away from this jerk who has been a rock around your neck for 16 years.
Never married. 2 jobs. School. Bought a house alone.  And he sat home.  Yuck.
Put in security cameras. Change the locks. Block him. 
Let him complain all he wants.....just stay away from this leech.
You enjoy yourself. 😉 You deserve it.</t>
  </si>
  <si>
    <t>https://www.reddit.com/r/AmItheAsshole/comments/1awvi0c/aita_for_not_selling_my_house_and_giving_my_ex/krkxc54/</t>
  </si>
  <si>
    <t>krlt82p</t>
  </si>
  <si>
    <t>02-22-2024 13:41:36</t>
  </si>
  <si>
    <t>Anxious-Marketing525</t>
  </si>
  <si>
    <t>You don't owe him half. But I would like more info on this. Did he subsidise you for a period of time? 
Was he doing the cooking, cleaning and other activities to enable you to work two jobs and study at the same time?  Rather than strangers on the internet maybe ask a friend what they might think is fair.
At the beginning of our relationship we were pretty much 50/50 on finances unless one of us fell on hard times and the other would step up. We started with our own bank accounts but then he added me onto his in 2011.</t>
  </si>
  <si>
    <t>https://www.reddit.com/r/AmItheAsshole/comments/1awvi0c/aita_for_not_selling_my_house_and_giving_my_ex/krlt82p/</t>
  </si>
  <si>
    <t>krm0pmf</t>
  </si>
  <si>
    <t>02-22-2024 14:32:27</t>
  </si>
  <si>
    <t>TrakesRevenge</t>
  </si>
  <si>
    <t>If the situations were reversed (and it usually is) everyone in the comments would say he's TAH for not selling and splitting the proceeds.
Based on that.....YAH</t>
  </si>
  <si>
    <t>https://www.reddit.com/r/AmItheAsshole/comments/1awvi0c/aita_for_not_selling_my_house_and_giving_my_ex/krm0pmf/</t>
  </si>
  <si>
    <t>krlcr2d</t>
  </si>
  <si>
    <t>02-22-2024 11:19:57</t>
  </si>
  <si>
    <t>throwAWweddingwoe</t>
  </si>
  <si>
    <t>And this is why I am a big believer in defactos being recognized by law.
I know I'll be voted down for this but it is moments when I read this that I love Australia. Australia is awesome for so many reasons but one of them is if it walks like a married duck, talks like a married duck it should be treated like a married duck. The duck shouldn't be able to send that long playing pretend and yet when the game is no fun anymore just walk off Scott free. You behaved like a unit for 16 years, sharing finances nearly the entire time. You may not want to be together anymore but after 16 years of treating finances as a unit I find it morally reprehensible that you can just throw up your hands and go 'soz, playing pretend'.
Australia is awesome.</t>
  </si>
  <si>
    <t>https://www.reddit.com/r/AmItheAsshole/comments/1awvi0c/aita_for_not_selling_my_house_and_giving_my_ex/krlcr2d/</t>
  </si>
  <si>
    <t>krkgwk6</t>
  </si>
  <si>
    <t>NTA, it’s your home. The title and loan are only in your name, you did that after being in a relationship for over a decade, IN YOUR NAME only, you allowed him to buy a business by handling all of your bills and you do NOT owe him anything!</t>
  </si>
  <si>
    <t>https://www.reddit.com/r/AmItheAsshole/comments/1awvi0c/aita_for_not_selling_my_house_and_giving_my_ex/krkgwk6/</t>
  </si>
  <si>
    <t>krkgx9j</t>
  </si>
  <si>
    <t>02-22-2024 05:24:40</t>
  </si>
  <si>
    <t>Ornery-Calendar-2769</t>
  </si>
  <si>
    <t>https://www.reddit.com/r/AmItheAsshole/comments/1awvi0c/aita_for_not_selling_my_house_and_giving_my_ex/krkgx9j/</t>
  </si>
  <si>
    <t>krkgxds</t>
  </si>
  <si>
    <t>02-22-2024 05:24:42</t>
  </si>
  <si>
    <t>Harrypotterfreak23</t>
  </si>
  <si>
    <t>After he moves out get a new number. I know it’s a hassle. Although I guess he knows where you live. But it will definitely help with him not contacting you.</t>
  </si>
  <si>
    <t>https://www.reddit.com/r/AmItheAsshole/comments/1awvi0c/aita_for_not_selling_my_house_and_giving_my_ex/krkgxds/</t>
  </si>
  <si>
    <t>krkhujh</t>
  </si>
  <si>
    <t>02-22-2024 05:32:54</t>
  </si>
  <si>
    <t>NTA. He screwed himself by not contributing.</t>
  </si>
  <si>
    <t>https://www.reddit.com/r/AmItheAsshole/comments/1awvi0c/aita_for_not_selling_my_house_and_giving_my_ex/krkhujh/</t>
  </si>
  <si>
    <t>krkipzn</t>
  </si>
  <si>
    <t>02-22-2024 05:40:44</t>
  </si>
  <si>
    <t>Jun1p3rsm0m</t>
  </si>
  <si>
    <t>NTA.  If his name isn't on the deed, and you're not married, he has no claim, and especially since you also pay the mortgage and have covered all the maintenance costs. What if you had taken in a roommate, who even paid rent for 16 years.  When the roommate moves out, do you have to sell the house and give them half the proceeds?  Your BF didn't even pay "rent". He has a lot of nerve to even ask. Sounds like he killed the goose that laid the golden egg. Don't look back.</t>
  </si>
  <si>
    <t>https://www.reddit.com/r/AmItheAsshole/comments/1awvi0c/aita_for_not_selling_my_house_and_giving_my_ex/krkipzn/</t>
  </si>
  <si>
    <t>krkj3h6</t>
  </si>
  <si>
    <t>02-22-2024 05:44:14</t>
  </si>
  <si>
    <t>Own-Dot-5948</t>
  </si>
  <si>
    <t>Sounds like you carried him further than you should have. I'm surprised you didn't dump him before buying a house...</t>
  </si>
  <si>
    <t>https://www.reddit.com/r/AmItheAsshole/comments/1awvi0c/aita_for_not_selling_my_house_and_giving_my_ex/krkj3h6/</t>
  </si>
  <si>
    <t>krkls4b</t>
  </si>
  <si>
    <t>02-22-2024 06:09:34</t>
  </si>
  <si>
    <t>NTA.
Dude contributed nothing and you supported him the last...what 6 years?
&amp;#x200B:
&gt;Now he is saying i screwed him over in life.
Well, I guess now he has a chance to do it all himself!</t>
  </si>
  <si>
    <t>https://www.reddit.com/r/AmItheAsshole/comments/1awvi0c/aita_for_not_selling_my_house_and_giving_my_ex/krkls4b/</t>
  </si>
  <si>
    <t>krkm43i</t>
  </si>
  <si>
    <t>02-22-2024 06:12:49</t>
  </si>
  <si>
    <t>Performance_Lanky</t>
  </si>
  <si>
    <t>NTA He screwed both you and himself over in life. He sounds like dead weight that you are right to offload. Why should he benefit from your finances and hard work?</t>
  </si>
  <si>
    <t>https://www.reddit.com/r/AmItheAsshole/comments/1awvi0c/aita_for_not_selling_my_house_and_giving_my_ex/krkm43i/</t>
  </si>
  <si>
    <t>krknxzd</t>
  </si>
  <si>
    <t>02-22-2024 06:31:14</t>
  </si>
  <si>
    <t>WinginVegas</t>
  </si>
  <si>
    <t>NTA. I'll just repeat you have been covering him for about 10 years. If he wants half the house, he has to pay you back half of everything you paid out for the last decade.</t>
  </si>
  <si>
    <t>https://www.reddit.com/r/AmItheAsshole/comments/1awvi0c/aita_for_not_selling_my_house_and_giving_my_ex/krknxzd/</t>
  </si>
  <si>
    <t>krksvr0</t>
  </si>
  <si>
    <t>02-22-2024 07:24:06</t>
  </si>
  <si>
    <t>Strong-Score6322</t>
  </si>
  <si>
    <t>NTA - You worked, studied, and even did a home makeover! You owe him zilch, nada, nothing. Time for him to DIY his life</t>
  </si>
  <si>
    <t>https://www.reddit.com/r/AmItheAsshole/comments/1awvi0c/aita_for_not_selling_my_house_and_giving_my_ex/krksvr0/</t>
  </si>
  <si>
    <t>krktaal</t>
  </si>
  <si>
    <t>02-22-2024 07:28:38</t>
  </si>
  <si>
    <t>chocolatedoc3</t>
  </si>
  <si>
    <t>NTA
You subsidized his life until now, and he thinks *you* ruined *his* life?</t>
  </si>
  <si>
    <t>https://www.reddit.com/r/AmItheAsshole/comments/1awvi0c/aita_for_not_selling_my_house_and_giving_my_ex/krktaal/</t>
  </si>
  <si>
    <t>krktyjb</t>
  </si>
  <si>
    <t>02-22-2024 07:36:20</t>
  </si>
  <si>
    <t>Ok_hon</t>
  </si>
  <si>
    <t>NTA. You don’t owe him financially or ethically. He had 16 years to get his act together, become productive and contribute. He didn’t.</t>
  </si>
  <si>
    <t>https://www.reddit.com/r/AmItheAsshole/comments/1awvi0c/aita_for_not_selling_my_house_and_giving_my_ex/krktyjb/</t>
  </si>
  <si>
    <t>krku555</t>
  </si>
  <si>
    <t>02-22-2024 07:38:28</t>
  </si>
  <si>
    <t>gringo-go-loco</t>
  </si>
  <si>
    <t>NTA. You took all the risk.
I was in a similar situation. Bought a house for my gf at the time and I to live in. I paid most of the bills. She broke up with me and I sold the house. She asked if I would give her part of the gains and I was like.. nope.</t>
  </si>
  <si>
    <t>https://www.reddit.com/r/AmItheAsshole/comments/1awvi0c/aita_for_not_selling_my_house_and_giving_my_ex/krku555/</t>
  </si>
  <si>
    <t>krkv4ld</t>
  </si>
  <si>
    <t>02-22-2024 07:49:53</t>
  </si>
  <si>
    <t>NTA. You have every right to the house! Live in it in good health.</t>
  </si>
  <si>
    <t>https://www.reddit.com/r/AmItheAsshole/comments/1awvi0c/aita_for_not_selling_my_house_and_giving_my_ex/krkv4ld/</t>
  </si>
  <si>
    <t>krkwn2i</t>
  </si>
  <si>
    <t>02-22-2024 08:07:29</t>
  </si>
  <si>
    <t>skybound128</t>
  </si>
  <si>
    <t>Nta he’s not on the mortgage hasn’t paid any of the down payment he’s not on any paperwork regarding the house so he has no right to the house at all any lawyer that takes his case is doing so solely for the lawyers fees because he has a no win case 
Block his number change the locks on your house and make sure you have a good cctv and security system and move on from this drag of a person 
He has nothing because he’s not worked</t>
  </si>
  <si>
    <t>https://www.reddit.com/r/AmItheAsshole/comments/1awvi0c/aita_for_not_selling_my_house_and_giving_my_ex/krkwn2i/</t>
  </si>
  <si>
    <t>krkyyj0</t>
  </si>
  <si>
    <t>02-22-2024 08:35:18</t>
  </si>
  <si>
    <t>chrestomancy</t>
  </si>
  <si>
    <t>Weird that a guy used to using you as a cash supply would get angry when you refuse to provide him with more cash. Who could have seen that coming?
NTA obviously.</t>
  </si>
  <si>
    <t>https://www.reddit.com/r/AmItheAsshole/comments/1awvi0c/aita_for_not_selling_my_house_and_giving_my_ex/krkyyj0/</t>
  </si>
  <si>
    <t>krkz87q</t>
  </si>
  <si>
    <t>02-22-2024 08:38:34</t>
  </si>
  <si>
    <t>WalkingToConclusions</t>
  </si>
  <si>
    <t>So basically he had a free ride for almost 10 years and thinks you screwed HIM over? Haha. That guy is unhinged, delusional, and entitled. Don't budge. It's your house. Enjoy your newfound freedom from that mooch. 
NTA</t>
  </si>
  <si>
    <t>https://www.reddit.com/r/AmItheAsshole/comments/1awvi0c/aita_for_not_selling_my_house_and_giving_my_ex/krkz87q/</t>
  </si>
  <si>
    <t>krl12x2</t>
  </si>
  <si>
    <t>02-22-2024 09:01:26</t>
  </si>
  <si>
    <t>No-College4662</t>
  </si>
  <si>
    <t>He knows you don't owe him anything, he's just hoping you fall for it.</t>
  </si>
  <si>
    <t>https://www.reddit.com/r/AmItheAsshole/comments/1awvi0c/aita_for_not_selling_my_house_and_giving_my_ex/krl12x2/</t>
  </si>
  <si>
    <t>krl26vl</t>
  </si>
  <si>
    <t>02-22-2024 09:15:10</t>
  </si>
  <si>
    <t>Essie_C</t>
  </si>
  <si>
    <t>Definitely NTA. Mr. need to spend some time by himself. With no one else to blame, perhaps he'll begin to fix his own issues. Some people are just ... like that. They'll blame everyone under the sun for their own problems, get so caught up in their blame game and demand reparations. You worked hard for what you have. There's no reason to toss it all because he can't accept the consequences of his decisions.</t>
  </si>
  <si>
    <t>https://www.reddit.com/r/AmItheAsshole/comments/1awvi0c/aita_for_not_selling_my_house_and_giving_my_ex/krl26vl/</t>
  </si>
  <si>
    <t>krl2tck</t>
  </si>
  <si>
    <t>02-22-2024 09:22:50</t>
  </si>
  <si>
    <t>phoenixbubble</t>
  </si>
  <si>
    <t>NTA he played some risky choices.  You did the hard yards, you made the effort, you made the sacrifices, he rolled on with his feelings.
He can get up &amp; work 2 jobs &amp; save for his own home.</t>
  </si>
  <si>
    <t>https://www.reddit.com/r/AmItheAsshole/comments/1awvi0c/aita_for_not_selling_my_house_and_giving_my_ex/krl2tck/</t>
  </si>
  <si>
    <t>krl33bs</t>
  </si>
  <si>
    <t>02-22-2024 09:26:18</t>
  </si>
  <si>
    <t>NTA. This man is a leech. You don't owe him nothing. 16 years of you supporting his ass. Just break up with him and send his ass packing. Hopefully it's only you on the deed of the house and legally you are good.</t>
  </si>
  <si>
    <t>https://www.reddit.com/r/AmItheAsshole/comments/1awvi0c/aita_for_not_selling_my_house_and_giving_my_ex/krl33bs/</t>
  </si>
  <si>
    <t>krl3jb5</t>
  </si>
  <si>
    <t>02-22-2024 09:31:53</t>
  </si>
  <si>
    <t>Benefits_Advice</t>
  </si>
  <si>
    <t>You've spent years propping up his obviously ridiculous fantasies of being a successful businessman when he could have just like got a job. Fire his laughably immature demands into the sun. NTA.</t>
  </si>
  <si>
    <t>https://www.reddit.com/r/AmItheAsshole/comments/1awvi0c/aita_for_not_selling_my_house_and_giving_my_ex/krl3jb5/</t>
  </si>
  <si>
    <t>krl4bf9</t>
  </si>
  <si>
    <t>02-22-2024 09:41:39</t>
  </si>
  <si>
    <t>&gt;Now he is saying i screwed him over in life.
By essentially giving him thousands in free living space and food? 
NTA</t>
  </si>
  <si>
    <t>https://www.reddit.com/r/AmItheAsshole/comments/1awvi0c/aita_for_not_selling_my_house_and_giving_my_ex/krl4bf9/</t>
  </si>
  <si>
    <t>krl4vt8</t>
  </si>
  <si>
    <t>02-22-2024 09:48:40</t>
  </si>
  <si>
    <t>TheRealBadAsher</t>
  </si>
  <si>
    <t>NTA - get away from him and give him nothing</t>
  </si>
  <si>
    <t>https://www.reddit.com/r/AmItheAsshole/comments/1awvi0c/aita_for_not_selling_my_house_and_giving_my_ex/krl4vt8/</t>
  </si>
  <si>
    <t>krl7ohk</t>
  </si>
  <si>
    <t>02-22-2024 10:22:27</t>
  </si>
  <si>
    <t>und3adb33f</t>
  </si>
  <si>
    <t>INFO: did he help with mortgage payments?  Doesn't sound like it but you didn't specify.</t>
  </si>
  <si>
    <t>https://www.reddit.com/r/AmItheAsshole/comments/1awvi0c/aita_for_not_selling_my_house_and_giving_my_ex/krl7ohk/</t>
  </si>
  <si>
    <t>krl84d1</t>
  </si>
  <si>
    <t>02-22-2024 10:27:39</t>
  </si>
  <si>
    <t>akelita</t>
  </si>
  <si>
    <t>https://www.reddit.com/r/AmItheAsshole/comments/1awvi0c/aita_for_not_selling_my_house_and_giving_my_ex/krl84d1/</t>
  </si>
  <si>
    <t>krl970j</t>
  </si>
  <si>
    <t>02-22-2024 10:40:08</t>
  </si>
  <si>
    <t>teambob</t>
  </si>
  <si>
    <t>NTA. You keep the house, he keeps the business. Or you split the house, he splits the business</t>
  </si>
  <si>
    <t>https://www.reddit.com/r/AmItheAsshole/comments/1awvi0c/aita_for_not_selling_my_house_and_giving_my_ex/krl970j/</t>
  </si>
  <si>
    <t>krl9b5k</t>
  </si>
  <si>
    <t>02-22-2024 10:41:29</t>
  </si>
  <si>
    <t>teresajs</t>
  </si>
  <si>
    <t>NTA
Your Ex has relied on you for financial support for several years of your relationship.  He's just fishing to get money out of you now that the relationship is over.  
Set up some cameras around your property in case he dors anything retaliatory.  Don't sell your house and don't give him money.</t>
  </si>
  <si>
    <t>https://www.reddit.com/r/AmItheAsshole/comments/1awvi0c/aita_for_not_selling_my_house_and_giving_my_ex/krl9b5k/</t>
  </si>
  <si>
    <t>"Sultan of Sphincter [829]"</t>
  </si>
  <si>
    <t>krla2bo</t>
  </si>
  <si>
    <t>02-22-2024 10:50:09</t>
  </si>
  <si>
    <t>Samoyedfun</t>
  </si>
  <si>
    <t>Whose name is on the deed of the house? If it’s only your name then he has no say whether you should sell or not. You can actually legally kick him out with notice. NTA</t>
  </si>
  <si>
    <t>https://www.reddit.com/r/AmItheAsshole/comments/1awvi0c/aita_for_not_selling_my_house_and_giving_my_ex/krla2bo/</t>
  </si>
  <si>
    <t>krla2xq</t>
  </si>
  <si>
    <t>02-22-2024 10:50:20</t>
  </si>
  <si>
    <t>MrsRossGeller</t>
  </si>
  <si>
    <t>Oh HELL no. NTA. Girl. You keep that hard earned house that you put everything into!!! Tell him to show you the same bank statements and payments that he’s made on the house that you have and then just laugh.</t>
  </si>
  <si>
    <t>https://www.reddit.com/r/AmItheAsshole/comments/1awvi0c/aita_for_not_selling_my_house_and_giving_my_ex/krla2xq/</t>
  </si>
  <si>
    <t>krlab5p</t>
  </si>
  <si>
    <t>02-22-2024 10:52:53</t>
  </si>
  <si>
    <t>SmartFX2001</t>
  </si>
  <si>
    <t>NTA.  Please tell me he’s not on the deed!
It’s not common, but I’ve read several OPs on Reddit where the person with the money and/or excellent credit is only one on the mortgage, while both names are on the deed.</t>
  </si>
  <si>
    <t>https://www.reddit.com/r/AmItheAsshole/comments/1awvi0c/aita_for_not_selling_my_house_and_giving_my_ex/krlab5p/</t>
  </si>
  <si>
    <t>krladf9</t>
  </si>
  <si>
    <t>02-22-2024 10:53:36</t>
  </si>
  <si>
    <t>tumekke</t>
  </si>
  <si>
    <t>NTA. Don’t let him guilt trip you for his sad passive life. Sounds like you’ve done more than enough for him over the years. He needs to stop being a little bitch and learn to be a self sufficient adult.</t>
  </si>
  <si>
    <t>https://www.reddit.com/r/AmItheAsshole/comments/1awvi0c/aita_for_not_selling_my_house_and_giving_my_ex/krladf9/</t>
  </si>
  <si>
    <t>krlb898</t>
  </si>
  <si>
    <t>02-22-2024 11:03:22</t>
  </si>
  <si>
    <t>NTA he screwed himself over and just wants you to pay a severance. It's your house and he barely lifted a finger to help even with moving.</t>
  </si>
  <si>
    <t>https://www.reddit.com/r/AmItheAsshole/comments/1awvi0c/aita_for_not_selling_my_house_and_giving_my_ex/krlb898/</t>
  </si>
  <si>
    <t>krlbaf4</t>
  </si>
  <si>
    <t>02-22-2024 11:04:01</t>
  </si>
  <si>
    <t>Adventurous-Term5062</t>
  </si>
  <si>
    <t>NTA. Yes, you screwed him over with free/cheap housing while he contributed nothing. You are not wrong at all.</t>
  </si>
  <si>
    <t>https://www.reddit.com/r/AmItheAsshole/comments/1awvi0c/aita_for_not_selling_my_house_and_giving_my_ex/krlbaf4/</t>
  </si>
  <si>
    <t>krlbx6x</t>
  </si>
  <si>
    <t>02-22-2024 11:10:57</t>
  </si>
  <si>
    <t>porste</t>
  </si>
  <si>
    <t>Clearly NTA! My answer to his request would be : Hahahaha!</t>
  </si>
  <si>
    <t>https://www.reddit.com/r/AmItheAsshole/comments/1awvi0c/aita_for_not_selling_my_house_and_giving_my_ex/krlbx6x/</t>
  </si>
  <si>
    <t>krlc4im</t>
  </si>
  <si>
    <t>02-22-2024 11:13:13</t>
  </si>
  <si>
    <t>Valkyrie1006</t>
  </si>
  <si>
    <t>NTA - The only person who screwed him over is himself with his poor decision-making and lack of drive and effort.
You've been carrying his ungrateful a** for far too long. It's time for him to figure out how to adult on his own.
Don't worry about him taking you to court. He can't afford the costs.</t>
  </si>
  <si>
    <t>https://www.reddit.com/r/AmItheAsshole/comments/1awvi0c/aita_for_not_selling_my_house_and_giving_my_ex/krlc4im/</t>
  </si>
  <si>
    <t>krlcb1h</t>
  </si>
  <si>
    <t>02-22-2024 11:15:11</t>
  </si>
  <si>
    <t>Exciting-Peanut-1526</t>
  </si>
  <si>
    <t>NTA. You weren’t married, he didn’t contribute financially or in taking care of the home. He can’t be expected to get half of what you worked so hard for. </t>
  </si>
  <si>
    <t>https://www.reddit.com/r/AmItheAsshole/comments/1awvi0c/aita_for_not_selling_my_house_and_giving_my_ex/krlcb1h/</t>
  </si>
  <si>
    <t>krlcv3a</t>
  </si>
  <si>
    <t>02-22-2024 11:21:06</t>
  </si>
  <si>
    <t>FreakyTot</t>
  </si>
  <si>
    <t>https://www.reddit.com/r/AmItheAsshole/comments/1awvi0c/aita_for_not_selling_my_house_and_giving_my_ex/krlcv3a/</t>
  </si>
  <si>
    <t>krld233</t>
  </si>
  <si>
    <t>02-22-2024 11:23:11</t>
  </si>
  <si>
    <t>ouestjojo</t>
  </si>
  <si>
    <t>If he wants half the house, then it’s only fair you should get half the business.
50/50 means 50/50.</t>
  </si>
  <si>
    <t>https://www.reddit.com/r/AmItheAsshole/comments/1awvi0c/aita_for_not_selling_my_house_and_giving_my_ex/krld233/</t>
  </si>
  <si>
    <t>krldg2g</t>
  </si>
  <si>
    <t>02-22-2024 11:27:22</t>
  </si>
  <si>
    <t>excel_pager_420</t>
  </si>
  <si>
    <t>You've supported him for a decade. Maybe add up those costs and ask him to reimburse you. Then block him. </t>
  </si>
  <si>
    <t>https://www.reddit.com/r/AmItheAsshole/comments/1awvi0c/aita_for_not_selling_my_house_and_giving_my_ex/krldg2g/</t>
  </si>
  <si>
    <t>krldp18</t>
  </si>
  <si>
    <t>02-22-2024 11:30:01</t>
  </si>
  <si>
    <t>harrylays</t>
  </si>
  <si>
    <t>NTA but only because you are a woman. If you were a man, you would be a patriarchal asshole who didn't support your partners endeavors even though they gave you 16 years of emotional and physical love.</t>
  </si>
  <si>
    <t>https://www.reddit.com/r/AmItheAsshole/comments/1awvi0c/aita_for_not_selling_my_house_and_giving_my_ex/krldp18/</t>
  </si>
  <si>
    <t>krle32f</t>
  </si>
  <si>
    <t>02-22-2024 11:34:08</t>
  </si>
  <si>
    <t>slendermanismydad</t>
  </si>
  <si>
    <t>NTA. NTA x 3. Tell him to take his hobosexual self elsewhere. Don't give him anything. </t>
  </si>
  <si>
    <t>https://www.reddit.com/r/AmItheAsshole/comments/1awvi0c/aita_for_not_selling_my_house_and_giving_my_ex/krle32f/</t>
  </si>
  <si>
    <t>krlgzuz</t>
  </si>
  <si>
    <t>02-22-2024 12:02:46</t>
  </si>
  <si>
    <t>Default_Munchkin</t>
  </si>
  <si>
    <t>Easy NTA, he has no legal claim (not on Mortgage) and he has no ethical or moral claim (you paid everything and put all the work in).  He is a mooch who was using you (Whether he understands that or not) and deserves nothing.</t>
  </si>
  <si>
    <t>https://www.reddit.com/r/AmItheAsshole/comments/1awvi0c/aita_for_not_selling_my_house_and_giving_my_ex/krlgzuz/</t>
  </si>
  <si>
    <t>krlm8qy</t>
  </si>
  <si>
    <t>02-22-2024 12:48:35</t>
  </si>
  <si>
    <t>MonkeyPolice</t>
  </si>
  <si>
    <t>NTA-  like others said he owes you room and board for over 10 years. You are doing nothing wrong. He will never understand. Go live your best life!</t>
  </si>
  <si>
    <t>https://www.reddit.com/r/AmItheAsshole/comments/1awvi0c/aita_for_not_selling_my_house_and_giving_my_ex/krlm8qy/</t>
  </si>
  <si>
    <t>krlp2cu</t>
  </si>
  <si>
    <t>02-22-2024 13:11:00</t>
  </si>
  <si>
    <t>NTA.  Ditch this dude.  Tell him to get lost.  You've got a lawyer: let him do some lawyering if he needs to.  But your ex--yep--he needs to go like yesterday.  Do NOT fold: do not give into him in any way.  He's been a dredge on you for years.  No one likes hanging the ol' grist wheel around one's own neck.  Don't do it to yours.</t>
  </si>
  <si>
    <t>https://www.reddit.com/r/AmItheAsshole/comments/1awvi0c/aita_for_not_selling_my_house_and_giving_my_ex/krlp2cu/</t>
  </si>
  <si>
    <t>krlp7ur</t>
  </si>
  <si>
    <t>02-22-2024 13:12:10</t>
  </si>
  <si>
    <t>No you didn’t. Sounds like you have been carrying for the last 10 years. Actions have consequences and he is now feeling them. 
NTA.</t>
  </si>
  <si>
    <t>https://www.reddit.com/r/AmItheAsshole/comments/1awvi0c/aita_for_not_selling_my_house_and_giving_my_ex/krlp7ur/</t>
  </si>
  <si>
    <t>krlpfrp</t>
  </si>
  <si>
    <t>02-22-2024 13:13:51</t>
  </si>
  <si>
    <t>Faexora</t>
  </si>
  <si>
    <t>How have you screwed him over if he didn't pay anything towards the house?
Just tell him to try suing.  Then grab the popcorn as he mounts up legal bills which will most likely bankrupt him when he looses.
Ditching him sounds like the best thing you ever did   </t>
  </si>
  <si>
    <t>https://www.reddit.com/r/AmItheAsshole/comments/1awvi0c/aita_for_not_selling_my_house_and_giving_my_ex/krlpfrp/</t>
  </si>
  <si>
    <t>krlpo9q</t>
  </si>
  <si>
    <t>02-22-2024 13:15:39</t>
  </si>
  <si>
    <t>Marzipan_civil</t>
  </si>
  <si>
    <t>The person who hasn't been able to contribute financially for ten years thinks you screwed him over? Sounds like he screwed himself.
NTA Keep your house</t>
  </si>
  <si>
    <t>https://www.reddit.com/r/AmItheAsshole/comments/1awvi0c/aita_for_not_selling_my_house_and_giving_my_ex/krlpo9q/</t>
  </si>
  <si>
    <t>krlq8t1</t>
  </si>
  <si>
    <t>02-22-2024 13:19:56</t>
  </si>
  <si>
    <t>Fancy_Effect_1612</t>
  </si>
  <si>
    <t>NTA you worked hard into getting a house and moving while he did nothing to help and was making u poor also u were not married so there is no reason to split in half and if he were to pay mabey you would be an ass hole but in this situation your not the ass hole</t>
  </si>
  <si>
    <t>https://www.reddit.com/r/AmItheAsshole/comments/1awvi0c/aita_for_not_selling_my_house_and_giving_my_ex/krlq8t1/</t>
  </si>
  <si>
    <t>krlrf73</t>
  </si>
  <si>
    <t>02-22-2024 13:28:36</t>
  </si>
  <si>
    <t>Turn it around, and look at it, as if he was in your position, supporting your endeavors and providing.  Would you want to walk away with nothing?  Probably not.</t>
  </si>
  <si>
    <t>https://www.reddit.com/r/AmItheAsshole/comments/1awvi0c/aita_for_not_selling_my_house_and_giving_my_ex/krlrf73/</t>
  </si>
  <si>
    <t>krlsw36</t>
  </si>
  <si>
    <t>02-22-2024 13:39:14</t>
  </si>
  <si>
    <t>apeapina</t>
  </si>
  <si>
    <t>He can say whatever he wants, just don't care. Your lawyer is advising you correctly, redditors cannot do better</t>
  </si>
  <si>
    <t>https://www.reddit.com/r/AmItheAsshole/comments/1awvi0c/aita_for_not_selling_my_house_and_giving_my_ex/krlsw36/</t>
  </si>
  <si>
    <t>krlu8pt</t>
  </si>
  <si>
    <t>02-22-2024 13:48:54</t>
  </si>
  <si>
    <t>Chance-Cod-2894</t>
  </si>
  <si>
    <t>OP- NTA. He Used you to live his life easily for the past 12 years??  You owe him nothing. He owes you in all reality.</t>
  </si>
  <si>
    <t>https://www.reddit.com/r/AmItheAsshole/comments/1awvi0c/aita_for_not_selling_my_house_and_giving_my_ex/krlu8pt/</t>
  </si>
  <si>
    <t>krlwj1v</t>
  </si>
  <si>
    <t>02-22-2024 14:04:43</t>
  </si>
  <si>
    <t>KnightofForestsWild</t>
  </si>
  <si>
    <t>NTA 16 years wasted. Don't give him another thought much less a penny. I agree with others who say charge him for years of rent. Utilities. The whole shebang.</t>
  </si>
  <si>
    <t>https://www.reddit.com/r/AmItheAsshole/comments/1awvi0c/aita_for_not_selling_my_house_and_giving_my_ex/krlwj1v/</t>
  </si>
  <si>
    <t>"Bot Hunter [588]"</t>
  </si>
  <si>
    <t>krlx9zr</t>
  </si>
  <si>
    <t>02-22-2024 14:09:50</t>
  </si>
  <si>
    <t>luniiz01</t>
  </si>
  <si>
    <t>He continues to show you who he is a greedy ungrateful fool. 
NTA</t>
  </si>
  <si>
    <t>https://www.reddit.com/r/AmItheAsshole/comments/1awvi0c/aita_for_not_selling_my_house_and_giving_my_ex/krlx9zr/</t>
  </si>
  <si>
    <t>krlyof3</t>
  </si>
  <si>
    <t>02-22-2024 14:19:14</t>
  </si>
  <si>
    <t>biggfoot_26</t>
  </si>
  <si>
    <t>NTA, no marriage means no shared assets. Sucks for him but good for you for finally leaving the deadbeat.</t>
  </si>
  <si>
    <t>https://www.reddit.com/r/AmItheAsshole/comments/1awvi0c/aita_for_not_selling_my_house_and_giving_my_ex/krlyof3/</t>
  </si>
  <si>
    <t>krlz6r3</t>
  </si>
  <si>
    <t>02-22-2024 14:22:33</t>
  </si>
  <si>
    <t>InfluenceWeak</t>
  </si>
  <si>
    <t>NTA. The most you would need to do is formally evict him if he’s refusing to leave. That’ll teach him. He won’t be able to get a place with that on his record.</t>
  </si>
  <si>
    <t>https://www.reddit.com/r/AmItheAsshole/comments/1awvi0c/aita_for_not_selling_my_house_and_giving_my_ex/krlz6r3/</t>
  </si>
  <si>
    <t>krlzgb2</t>
  </si>
  <si>
    <t>02-22-2024 14:24:17</t>
  </si>
  <si>
    <t>NTA
You bought the house. It was in your name and all the risk was yours. You did all the work on it. It sounds like in addition to paying the mortgage the two of you covered living costs equally. So regardless of the legalities he also has no moral right to a portion of the equity.</t>
  </si>
  <si>
    <t>https://www.reddit.com/r/AmItheAsshole/comments/1awvi0c/aita_for_not_selling_my_house_and_giving_my_ex/krlzgb2/</t>
  </si>
  <si>
    <t>krlzyk0</t>
  </si>
  <si>
    <t>02-22-2024 14:27:34</t>
  </si>
  <si>
    <t>CLPDX1</t>
  </si>
  <si>
    <t>NAL but He is entitled to half the marital assets if you legally married and/or if he contributed to half the costs of acquiring and maintaining the marital home. He did neither, he’s entitled to nothing. 
NTA.</t>
  </si>
  <si>
    <t>https://www.reddit.com/r/AmItheAsshole/comments/1awvi0c/aita_for_not_selling_my_house_and_giving_my_ex/krlzyk0/</t>
  </si>
  <si>
    <t>krm2jeb</t>
  </si>
  <si>
    <t>02-22-2024 14:44:10</t>
  </si>
  <si>
    <t>SatelliteBeach123</t>
  </si>
  <si>
    <t>NTA.  Tell him his "half" of the house was all the money you spent carrying is unemployed butt for 10 years so you're square.  You owe him nothing.</t>
  </si>
  <si>
    <t>https://www.reddit.com/r/AmItheAsshole/comments/1awvi0c/aita_for_not_selling_my_house_and_giving_my_ex/krm2jeb/</t>
  </si>
  <si>
    <t>krm2xrv</t>
  </si>
  <si>
    <t>02-22-2024 14:46:41</t>
  </si>
  <si>
    <t>NTA.
If he wanted half, he should have contributed half. He did not. You're not the AH for his refusal, or inability to actually be a partner. If he's not already out of the house, give him a 30 day eviction. Then go live your best life. You are financially and morally in the clear.</t>
  </si>
  <si>
    <t>https://www.reddit.com/r/AmItheAsshole/comments/1awvi0c/aita_for_not_selling_my_house_and_giving_my_ex/krm2xrv/</t>
  </si>
  <si>
    <t>krm5ut9</t>
  </si>
  <si>
    <t>02-22-2024 15:04:38</t>
  </si>
  <si>
    <t>Agostointhesun</t>
  </si>
  <si>
    <t>NTA - Tell him to sell his business and give you half, see how he likes it.</t>
  </si>
  <si>
    <t>https://www.reddit.com/r/AmItheAsshole/comments/1awvi0c/aita_for_not_selling_my_house_and_giving_my_ex/krm5ut9/</t>
  </si>
  <si>
    <t>krm99ae</t>
  </si>
  <si>
    <t>02-22-2024 15:24:52</t>
  </si>
  <si>
    <t>NTA. You didn't screw him over. You supported him for years. He was essentially a very expensive sex toy, because you got nothing else from him. 
You are lucky you are not in a state that recognizes common law marriage because this guy does not deserve half of the home where he was allowed to live for free.</t>
  </si>
  <si>
    <t>https://www.reddit.com/r/AmItheAsshole/comments/1awvi0c/aita_for_not_selling_my_house_and_giving_my_ex/krm99ae/</t>
  </si>
  <si>
    <t>krm9tnr</t>
  </si>
  <si>
    <t>02-22-2024 15:28:11</t>
  </si>
  <si>
    <t>NTA TF? If anything he should be giving YOU money. Keep your house, change the locks, and put him on block. Thank goodness you didn't have a family with him.</t>
  </si>
  <si>
    <t>https://www.reddit.com/r/AmItheAsshole/comments/1awvi0c/aita_for_not_selling_my_house_and_giving_my_ex/krm9tnr/</t>
  </si>
  <si>
    <t>krk1bsa</t>
  </si>
  <si>
    <t>02-22-2024 03:24:08</t>
  </si>
  <si>
    <t>He tried to scare me with a lawyer but i got my own who told me if he does try to take me to court call him cause he would love to destroy him.</t>
  </si>
  <si>
    <t>https://www.reddit.com/r/AmItheAsshole/comments/1awvi0c/aita_for_not_selling_my_house_and_giving_my_ex/krk1bsa/</t>
  </si>
  <si>
    <t>krkwab2</t>
  </si>
  <si>
    <t>02-22-2024 08:03:26</t>
  </si>
  <si>
    <t>AllKindsOfCritters</t>
  </si>
  <si>
    <t>This whole situation reminds me of that children's story of the hen who bakes a cake, nobody helped at all but then everyone wanted to share the cake and she told them she did all the work so she gets all the cake. OP gets to keep all the cake.</t>
  </si>
  <si>
    <t>https://www.reddit.com/r/AmItheAsshole/comments/1awvi0c/aita_for_not_selling_my_house_and_giving_my_ex/krkwab2/</t>
  </si>
  <si>
    <t>krkqihx</t>
  </si>
  <si>
    <t>02-22-2024 06:57:57</t>
  </si>
  <si>
    <t>Peaceful-Spirit9</t>
  </si>
  <si>
    <t>Screwed him over by not continuing to subsidize his life. Apparently there is no statute of limitations on how long after relationship ends he can still demand financial support.</t>
  </si>
  <si>
    <t>https://www.reddit.com/r/AmItheAsshole/comments/1awvi0c/aita_for_not_selling_my_house_and_giving_my_ex/krkqihx/</t>
  </si>
  <si>
    <t>krlerkc</t>
  </si>
  <si>
    <t>02-22-2024 11:41:08</t>
  </si>
  <si>
    <t>dire012021</t>
  </si>
  <si>
    <t>Lol, I agree, he paid no rent or helped with renovations. So he's a leech, with no leg to stand on, literally. 
Real leeches, not just analogy leeches, really have no legs. I really need sleep.</t>
  </si>
  <si>
    <t>https://www.reddit.com/r/AmItheAsshole/comments/1awvi0c/aita_for_not_selling_my_house_and_giving_my_ex/krlerkc/</t>
  </si>
  <si>
    <t>krkh2fo</t>
  </si>
  <si>
    <t>02-22-2024 05:25:56</t>
  </si>
  <si>
    <t>Great analogy!</t>
  </si>
  <si>
    <t>https://www.reddit.com/r/AmItheAsshole/comments/1awvi0c/aita_for_not_selling_my_house_and_giving_my_ex/krkh2fo/</t>
  </si>
  <si>
    <t>krk84pu</t>
  </si>
  <si>
    <t>02-22-2024 04:12:50</t>
  </si>
  <si>
    <t>LunaticBZ</t>
  </si>
  <si>
    <t>Chasing the dream.  Be your own boss, work when how you want to.
Reality is there's a lot of businesses that just barely work, so people work massive hours for little pay to keep the business going.</t>
  </si>
  <si>
    <t>https://www.reddit.com/r/AmItheAsshole/comments/1awvi0c/aita_for_not_selling_my_house_and_giving_my_ex/krk84pu/</t>
  </si>
  <si>
    <t>krkhzlh</t>
  </si>
  <si>
    <t>02-22-2024 05:34:10</t>
  </si>
  <si>
    <t>Vast-Juice-411</t>
  </si>
  <si>
    <t>I mean that’s pretty common for a lot of small business depending on the industry. But for the rest, OP is NTA</t>
  </si>
  <si>
    <t>https://www.reddit.com/r/AmItheAsshole/comments/1awvi0c/aita_for_not_selling_my_house_and_giving_my_ex/krkhzlh/</t>
  </si>
  <si>
    <t>krk18k3</t>
  </si>
  <si>
    <t>02-22-2024 03:23:30</t>
  </si>
  <si>
    <t>No, we never got married.</t>
  </si>
  <si>
    <t>https://www.reddit.com/r/AmItheAsshole/comments/1awvi0c/aita_for_not_selling_my_house_and_giving_my_ex/krk18k3/</t>
  </si>
  <si>
    <t>krlxgo2</t>
  </si>
  <si>
    <t>02-22-2024 14:11:05</t>
  </si>
  <si>
    <t>SinZerius</t>
  </si>
  <si>
    <t>She shared her finances with him but he didn't spend any of his on her, he was basically a leech for half the time and doesn't deserve shit.
Also, it's not like he is offering to sell his business and share half of that with her.</t>
  </si>
  <si>
    <t>https://www.reddit.com/r/AmItheAsshole/comments/1awvi0c/aita_for_not_selling_my_house_and_giving_my_ex/krlxgo2/</t>
  </si>
  <si>
    <t>krk1s6w</t>
  </si>
  <si>
    <t>02-22-2024 03:27:14</t>
  </si>
  <si>
    <t>Very smart. Hopefully this will be the last of it.</t>
  </si>
  <si>
    <t>https://www.reddit.com/r/AmItheAsshole/comments/1awvi0c/aita_for_not_selling_my_house_and_giving_my_ex/krk1s6w/</t>
  </si>
  <si>
    <t>krkhhpr</t>
  </si>
  <si>
    <t>02-22-2024 05:29:42</t>
  </si>
  <si>
    <t>Much-Recording9444</t>
  </si>
  <si>
    <t>He owes you back rent. He's a real piece of work, no wonder your lawyer wants to wipe the floor with him.</t>
  </si>
  <si>
    <t>https://www.reddit.com/r/AmItheAsshole/comments/1awvi0c/aita_for_not_selling_my_house_and_giving_my_ex/krkhhpr/</t>
  </si>
  <si>
    <t>krkdaik</t>
  </si>
  <si>
    <t>02-22-2024 04:53:29</t>
  </si>
  <si>
    <t>GardenSafe8519</t>
  </si>
  <si>
    <t>If you have to sell the house to get half then he needs to sell the business and give you half. Turn around is fair play.
You owe hime nothing. NTA</t>
  </si>
  <si>
    <t>https://www.reddit.com/r/AmItheAsshole/comments/1awvi0c/aita_for_not_selling_my_house_and_giving_my_ex/krkdaik/</t>
  </si>
  <si>
    <t>krkof88</t>
  </si>
  <si>
    <t>02-22-2024 06:36:06</t>
  </si>
  <si>
    <t>TopRamenisha</t>
  </si>
  <si>
    <t>He’s not going to take you to court. He doesn’t have any money and lawyers are expensive</t>
  </si>
  <si>
    <t>https://www.reddit.com/r/AmItheAsshole/comments/1awvi0c/aita_for_not_selling_my_house_and_giving_my_ex/krkof88/</t>
  </si>
  <si>
    <t>krkoqj2</t>
  </si>
  <si>
    <t>02-22-2024 06:39:17</t>
  </si>
  <si>
    <t>Big_Mixture8728</t>
  </si>
  <si>
    <t>Tell him to kick rocks when he wasn't helping YOU he seems to have only ever thought of himself first and you last . Never helped build you up . Fuck em you can get what you want need and deserve else where .</t>
  </si>
  <si>
    <t>https://www.reddit.com/r/AmItheAsshole/comments/1awvi0c/aita_for_not_selling_my_house_and_giving_my_ex/krkoqj2/</t>
  </si>
  <si>
    <t>krkbwgu</t>
  </si>
  <si>
    <t>02-22-2024 04:42:13</t>
  </si>
  <si>
    <t>Good for you. If the roles were reversed do you think he would give you half???</t>
  </si>
  <si>
    <t>https://www.reddit.com/r/AmItheAsshole/comments/1awvi0c/aita_for_not_selling_my_house_and_giving_my_ex/krkbwgu/</t>
  </si>
  <si>
    <t>krkhzx0</t>
  </si>
  <si>
    <t>02-22-2024 05:34:14</t>
  </si>
  <si>
    <t>spaceylaceygirl</t>
  </si>
  <si>
    <t>You have all the receipts. I doubt any lawyer would take his case when he doesn't have a shred of proof.</t>
  </si>
  <si>
    <t>https://www.reddit.com/r/AmItheAsshole/comments/1awvi0c/aita_for_not_selling_my_house_and_giving_my_ex/krkhzx0/</t>
  </si>
  <si>
    <t>krkm4v6</t>
  </si>
  <si>
    <t>02-22-2024 06:13:02</t>
  </si>
  <si>
    <t>tango421</t>
  </si>
  <si>
    <t>There you go. NTA. Good luck</t>
  </si>
  <si>
    <t>https://www.reddit.com/r/AmItheAsshole/comments/1awvi0c/aita_for_not_selling_my_house_and_giving_my_ex/krkm4v6/</t>
  </si>
  <si>
    <t>krltmgo</t>
  </si>
  <si>
    <t>02-22-2024 13:44:28</t>
  </si>
  <si>
    <t>twalk0410</t>
  </si>
  <si>
    <t>Ooohhhh you got yourself a good lawyer!</t>
  </si>
  <si>
    <t>https://www.reddit.com/r/AmItheAsshole/comments/1awvi0c/aita_for_not_selling_my_house_and_giving_my_ex/krltmgo/</t>
  </si>
  <si>
    <t>krlkaip</t>
  </si>
  <si>
    <t>02-22-2024 12:32:19</t>
  </si>
  <si>
    <t>Dorzack</t>
  </si>
  <si>
    <t>One caution in some states “Common Law Marriages” are a thing. Long term relationships like this could be seen as one and you may have a divorce fight even though it was never formalized.</t>
  </si>
  <si>
    <t>https://www.reddit.com/r/AmItheAsshole/comments/1awvi0c/aita_for_not_selling_my_house_and_giving_my_ex/krlkaip/</t>
  </si>
  <si>
    <t>krlvmim</t>
  </si>
  <si>
    <t>02-22-2024 13:58:29</t>
  </si>
  <si>
    <t>BeneficialNose5447</t>
  </si>
  <si>
    <t>NTA at all. He’s just out for money.</t>
  </si>
  <si>
    <t>https://www.reddit.com/r/AmItheAsshole/comments/1awvi0c/aita_for_not_selling_my_house_and_giving_my_ex/krlvmim/</t>
  </si>
  <si>
    <t>krllca5</t>
  </si>
  <si>
    <t>02-22-2024 12:41:10</t>
  </si>
  <si>
    <t>renska2</t>
  </si>
  <si>
    <t>Little red hen!
https://en.wikipedia.org/wiki/The\_Little\_Red\_Hen#:\~:text=5%20External%20links-,The%20story,help%2C%20but%20they%20still%20refuse.</t>
  </si>
  <si>
    <t>https://www.reddit.com/r/AmItheAsshole/comments/1awvi0c/aita_for_not_selling_my_house_and_giving_my_ex/krllca5/</t>
  </si>
  <si>
    <t>krkqp78</t>
  </si>
  <si>
    <t>02-22-2024 06:59:58</t>
  </si>
  <si>
    <t>Thanks!!</t>
  </si>
  <si>
    <t>https://www.reddit.com/r/AmItheAsshole/comments/1awvi0c/aita_for_not_selling_my_house_and_giving_my_ex/krkqp78/</t>
  </si>
  <si>
    <t>krkcf79</t>
  </si>
  <si>
    <t>02-22-2024 04:46:26</t>
  </si>
  <si>
    <t>That's fine. But the only reason he was allowed or able to do that was because of his girlfriend. She supported him.</t>
  </si>
  <si>
    <t>https://www.reddit.com/r/AmItheAsshole/comments/1awvi0c/aita_for_not_selling_my_house_and_giving_my_ex/krkcf79/</t>
  </si>
  <si>
    <t>krl3d2h</t>
  </si>
  <si>
    <t>02-22-2024 09:29:42</t>
  </si>
  <si>
    <t>Stupidity. Not everyone is meant to run their own business. Like everything in life you have to know when to cut your losses.</t>
  </si>
  <si>
    <t>https://www.reddit.com/r/AmItheAsshole/comments/1awvi0c/aita_for_not_selling_my_house_and_giving_my_ex/krl3d2h/</t>
  </si>
  <si>
    <t>krkeyss</t>
  </si>
  <si>
    <t>02-22-2024 05:07:36</t>
  </si>
  <si>
    <t>son-of-a-mother</t>
  </si>
  <si>
    <t>&gt; If you have to sell the house to get half then he needs to sell the business and give you half.
This switcheroo is irrelevant as his business brings in next to nothing.</t>
  </si>
  <si>
    <t>https://www.reddit.com/r/AmItheAsshole/comments/1awvi0c/aita_for_not_selling_my_house_and_giving_my_ex/krkeyss/</t>
  </si>
  <si>
    <t>krkhkom</t>
  </si>
  <si>
    <t>02-22-2024 05:30:25</t>
  </si>
  <si>
    <t>Who would want to sell and buy homes with today's crazy interest rates?</t>
  </si>
  <si>
    <t>https://www.reddit.com/r/AmItheAsshole/comments/1awvi0c/aita_for_not_selling_my_house_and_giving_my_ex/krkhkom/</t>
  </si>
  <si>
    <t>krm10hm</t>
  </si>
  <si>
    <t>02-22-2024 14:34:25</t>
  </si>
  <si>
    <t>https://www.reddit.com/r/AmItheAsshole/comments/1awvi0c/aita_for_not_selling_my_house_and_giving_my_ex/krm10hm/</t>
  </si>
  <si>
    <t>krkcljk</t>
  </si>
  <si>
    <t>02-22-2024 04:47:52</t>
  </si>
  <si>
    <t>I was just answering a question.. not commenting on the story.</t>
  </si>
  <si>
    <t>https://www.reddit.com/r/AmItheAsshole/comments/1awvi0c/aita_for_not_selling_my_house_and_giving_my_ex/krkcljk/</t>
  </si>
  <si>
    <t>krlgqzn</t>
  </si>
  <si>
    <t>02-22-2024 12:00:27</t>
  </si>
  <si>
    <t>Entorien_Scriber</t>
  </si>
  <si>
    <t>Just a heads up, OP is male.</t>
  </si>
  <si>
    <t>https://www.reddit.com/r/AmItheAsshole/comments/1awvi0c/aita_for_not_selling_my_house_and_giving_my_ex/krlgqzn/</t>
  </si>
  <si>
    <t>krkq2xo</t>
  </si>
  <si>
    <t>02-22-2024 06:53:18</t>
  </si>
  <si>
    <t>That would just be theoretical to make him understand the point. But I doubt he would</t>
  </si>
  <si>
    <t>https://www.reddit.com/r/AmItheAsshole/comments/1awvi0c/aita_for_not_selling_my_house_and_giving_my_ex/krkq2xo/</t>
  </si>
  <si>
    <t>krl3f99</t>
  </si>
  <si>
    <t>02-22-2024 09:30:28</t>
  </si>
  <si>
    <t>InvSnake</t>
  </si>
  <si>
    <t>The business still has value, the house doesn't provide income either.</t>
  </si>
  <si>
    <t>https://www.reddit.com/r/AmItheAsshole/comments/1awvi0c/aita_for_not_selling_my_house_and_giving_my_ex/krl3f99/</t>
  </si>
  <si>
    <t>krln6oz</t>
  </si>
  <si>
    <t>02-22-2024 12:56:05</t>
  </si>
  <si>
    <t>Intrepid_Entrance294</t>
  </si>
  <si>
    <t>Todays rates really aren’t that crazy. We’ve just been spoiled over the last 10 years. Rates today are comparable or less than the rates between the 1970s and 2000. Rates in the early 80s got as high as the high teens.
You can of course say that the rates combined with high home prices compared to median earnings in those years is a different story altogether, but interest rates on their own are actually pretty average but just a piece of the bigger puzzle.</t>
  </si>
  <si>
    <t>https://www.reddit.com/r/AmItheAsshole/comments/1awvi0c/aita_for_not_selling_my_house_and_giving_my_ex/krln6oz/</t>
  </si>
  <si>
    <t>krm457l</t>
  </si>
  <si>
    <t>02-22-2024 14:54:10</t>
  </si>
  <si>
    <t>Brinska</t>
  </si>
  <si>
    <t>OP and the ex are both male, if that is what you are trying to suggest.</t>
  </si>
  <si>
    <t>https://www.reddit.com/r/AmItheAsshole/comments/1awvi0c/aita_for_not_selling_my_house_and_giving_my_ex/krm457l/</t>
  </si>
  <si>
    <t>krlm6ib</t>
  </si>
  <si>
    <t>02-22-2024 12:48:05</t>
  </si>
  <si>
    <t>It will really depend what kind of business it is. A services based firm with little assets and no free cash flows to firm (FCFF) will have almost zero value by definition. Most valuations depend on a discounted present value of the future FCFF or usually a multiple of ebitda…. If those are 0 or negative, then there is no value by definition. Since the ex partner cannot himself a reasonable wage, it stands to reason those key valuation numbers are 0.
If the firm has some level of hard assets, i.e inventory or equipment, then maybe there’s some marginal value there</t>
  </si>
  <si>
    <t>https://www.reddit.com/r/AmItheAsshole/comments/1awvi0c/aita_for_not_selling_my_house_and_giving_my_ex/krlm6ib/</t>
  </si>
  <si>
    <t>krm4f3o</t>
  </si>
  <si>
    <t>02-22-2024 14:55:50</t>
  </si>
  <si>
    <t>😂😂😂
I'm not sure how I missed that😂
Imma delete my stupid ass comment lol</t>
  </si>
  <si>
    <t>https://www.reddit.com/r/AmItheAsshole/comments/1awvi0c/aita_for_not_selling_my_house_and_giving_my_ex/krm4f3o/</t>
  </si>
  <si>
    <t>krka2o3</t>
  </si>
  <si>
    <t>02-22-2024 04:27:45</t>
  </si>
  <si>
    <t>Your budget is your budget. Do *not* let him goad you into pushing over it, especially when you’re already contributing more than half. Think of what you’re going to save on your commute expenses with an 8min commute. Your reasons make sense and his do not.
Either live on your own within your budget or live in the combined apartment within your budget but I notice his list of demands is pretty long for someone contributing so much less.
Frankly I’d take this to r/relationship_advice and get their take on the state of your relationship. I don’t think it would get a lot of positive feedback.
NTA.
Edit: a word
Edit 2: you didn’t come here for relationship advice but I vote for the solo apt. You need an exit plan.</t>
  </si>
  <si>
    <t>https://www.reddit.com/r/AmItheAsshole/comments/1awwjl7/aita_for_refusing_to_spend_more_money_on_an/krka2o3/</t>
  </si>
  <si>
    <t>krk7hhs</t>
  </si>
  <si>
    <t>02-22-2024 04:07:57</t>
  </si>
  <si>
    <t>corgihuntress</t>
  </si>
  <si>
    <t>I think that you two need to make a budget and look at what living together in the ritzier apartment would cost you and be realistic with the numbers. That has to include rent, utilities, groceries, insurance, parking, car maintenance, going out, clothes, medical, house supplies, etc. and also putting money aside for emergencies (like losing your job). Then both of you can decide if it's a budget that will work for you and for the future you want. Then go from there. NTA</t>
  </si>
  <si>
    <t>https://www.reddit.com/r/AmItheAsshole/comments/1awwjl7/aita_for_refusing_to_spend_more_money_on_an/krk7hhs/</t>
  </si>
  <si>
    <t>"Craptain [153]"</t>
  </si>
  <si>
    <t>krk7on5</t>
  </si>
  <si>
    <t>02-22-2024 04:09:27</t>
  </si>
  <si>
    <t>Dittoheadforever</t>
  </si>
  <si>
    <t>You're NTA. Laka Nona is way too inconvenient and traffic into Orlando is getting worse everyday. He needs to be more realistic about what you all can afford, as well as more considerate about the commute you will have to make several times a week.</t>
  </si>
  <si>
    <t>https://www.reddit.com/r/AmItheAsshole/comments/1awwjl7/aita_for_refusing_to_spend_more_money_on_an/krk7on5/</t>
  </si>
  <si>
    <t>"Supreme Court Just-ass [125]"</t>
  </si>
  <si>
    <t>krkp7w4</t>
  </si>
  <si>
    <t>02-22-2024 06:44:17</t>
  </si>
  <si>
    <t>Novel-Vacation-4788</t>
  </si>
  <si>
    <t>NTA. Save money for a rainy day. You may need it when you split with this guy. You have two very different perspectives on how to live and his perspective will get you into debt (or at least not saving) very quickly.</t>
  </si>
  <si>
    <t>https://www.reddit.com/r/AmItheAsshole/comments/1awwjl7/aita_for_refusing_to_spend_more_money_on_an/krkp7w4/</t>
  </si>
  <si>
    <t>krk6e37</t>
  </si>
  <si>
    <t>02-22-2024 03:59:57</t>
  </si>
  <si>
    <t>NAH - you have different opinions on where to live. Thats not an AITA question</t>
  </si>
  <si>
    <t>https://www.reddit.com/r/AmItheAsshole/comments/1awwjl7/aita_for_refusing_to_spend_more_money_on_an/krk6e37/</t>
  </si>
  <si>
    <t>krkrqzi</t>
  </si>
  <si>
    <t>02-22-2024 07:11:31</t>
  </si>
  <si>
    <t>Trevena_Ice</t>
  </si>
  <si>
    <t>NTA. As he is not willing to cover more costs for an apartment, he can't dictate that the two of you should take the more expensive apartments. Are you under time pressure? If not, tell him, he can look for apartments there but they max rent could only be the 2000 $. And you are looking for apartments in the area you like to maybe finding one, that is at least big enaugh for your boyfriends needs.</t>
  </si>
  <si>
    <t>https://www.reddit.com/r/AmItheAsshole/comments/1awwjl7/aita_for_refusing_to_spend_more_money_on_an/krkrqzi/</t>
  </si>
  <si>
    <t>1awwvhj</t>
  </si>
  <si>
    <t>krk7pb5</t>
  </si>
  <si>
    <t>02-22-2024 04:09:35</t>
  </si>
  <si>
    <t>VonAegir00</t>
  </si>
  <si>
    <t>YTA but not because you no longer want to play: kids’ interests change all the time. But I can totally see your parents’ frustration with the situation and how losing what will probably amount to a few hundred bucks even if you’re able to resell it can be a financial waste to them. 
If you were old enough to have a job, I’d recommend paying them back the difference. But since you’re not, I’d recommend having an apologetic conversation with your parents in which you recognize your mistake and offer to do some chores or something to make up for it.</t>
  </si>
  <si>
    <t>https://www.reddit.com/r/AmItheAsshole/comments/1awwvhj/aita_for_no_longer_wanting_to_play_trombone/krk7pb5/</t>
  </si>
  <si>
    <t>krk7p1l</t>
  </si>
  <si>
    <t>02-22-2024 04:09:31</t>
  </si>
  <si>
    <t>ShowUsYaNungas</t>
  </si>
  <si>
    <t>Sorry mate, but YTA. Christmas wasn't that long ago and you would have had a fair idea back then that you didn't want to play anymore but went and asked for a new trombone for Christmas anyway.</t>
  </si>
  <si>
    <t>https://www.reddit.com/r/AmItheAsshole/comments/1awwvhj/aita_for_no_longer_wanting_to_play_trombone/krk7p1l/</t>
  </si>
  <si>
    <t>krk99kx</t>
  </si>
  <si>
    <t>02-22-2024 04:21:28</t>
  </si>
  <si>
    <t>shelltrix2020</t>
  </si>
  <si>
    <t>It’s hard to hear discouraging words. It sounds like you’ve really lost the joy for something you used to enjoy. Who is telling you that you’ll never be good enough? Good enough for what? Not everyone will join the Philharmonic, but many still find joy and meaning playing music. If you practice regularly, you will always get better.
Can you play the same horn in jazz band? Or what other instrument would you Ike to learn?
Do you take private lessons or just through school? Did something go wrong at school that turned you off recently? 
Most musicians play more than one instrument. How about finishing the year, and then moving on to a different instrument?  Maybe in the meantime, you can try different ones (with your friends?) to figure out what you’d like to do next.</t>
  </si>
  <si>
    <t>https://www.reddit.com/r/AmItheAsshole/comments/1awwvhj/aita_for_no_longer_wanting_to_play_trombone/krk99kx/</t>
  </si>
  <si>
    <t>krkc1n5</t>
  </si>
  <si>
    <t>02-22-2024 04:43:24</t>
  </si>
  <si>
    <t>BaltimoreBadger23</t>
  </si>
  <si>
    <t>INFO: who told you you'll never be good enough at the instrument?</t>
  </si>
  <si>
    <t>https://www.reddit.com/r/AmItheAsshole/comments/1awwvhj/aita_for_no_longer_wanting_to_play_trombone/krkc1n5/</t>
  </si>
  <si>
    <t>"Pooperintendant [66]"</t>
  </si>
  <si>
    <t>krkh7c7</t>
  </si>
  <si>
    <t>02-22-2024 05:27:09</t>
  </si>
  <si>
    <t>ConfusedArtist89</t>
  </si>
  <si>
    <t>It sucks but yes, YTA unless you find a way to completely 100% pay them back every penny. Also… you can absolutely play trombone in a jazz band.</t>
  </si>
  <si>
    <t>https://www.reddit.com/r/AmItheAsshole/comments/1awwvhj/aita_for_no_longer_wanting_to_play_trombone/krkh7c7/</t>
  </si>
  <si>
    <t>krkmykg</t>
  </si>
  <si>
    <t>02-22-2024 06:21:11</t>
  </si>
  <si>
    <t>teacher0810</t>
  </si>
  <si>
    <t>Little bit YTA, not for quitting, but for asking for a new horn. You're 14, interests change, no biggie. 
As a saxophonist, and music teacher that is usually the age where kids take a break from playing.
I even stopped playing for two years when I was 14.
What I tell my pupils, who want to take a break, 15 minutes 3 times a week of practice, will enable you to keep up your chops until you decide to get back into it, or quit  forever.
Whoever told you, that you'd never be good enough is crazy. Success is really just 99% work, and 1% inspiration.
Since you're into jazz, I'd suggest you practice one Scale, one scale pattern, and then improvise over that scale, trying to use that pattern as vocabulary in the 15 minute session.
I.e you play Bb blues linearly, up and down your full range as slowly as you need to to play it perfectly.
Then take one blues pattern, regardless which, in Bb , and play it until it feels comfortable. Then improvise for the remaining time, trying to make that pattern sound like it belongs in your solo.
Even if you don't get back into trombone, the process  will help you in other aspects of music and life.</t>
  </si>
  <si>
    <t>https://www.reddit.com/r/AmItheAsshole/comments/1awwvhj/aita_for_no_longer_wanting_to_play_trombone/krkmykg/</t>
  </si>
  <si>
    <t>krk83t7</t>
  </si>
  <si>
    <t>02-22-2024 04:12:38</t>
  </si>
  <si>
    <t>franciosmardi</t>
  </si>
  <si>
    <t>Are you going to play trombone in jazz band?  If so I don't see the problem.  
You're not the AH for being demotivated and wanting to stop, YTA for asking for a new trombone.  You didn't get one for Christmas and.thwn decide on two months that you are done.  You knew before you asked for one.  And that is why.  You asked your parents to spend a lot of money on something you were losing interest in.</t>
  </si>
  <si>
    <t>https://www.reddit.com/r/AmItheAsshole/comments/1awwvhj/aita_for_no_longer_wanting_to_play_trombone/krk83t7/</t>
  </si>
  <si>
    <t>krkehku</t>
  </si>
  <si>
    <t>02-22-2024 05:03:31</t>
  </si>
  <si>
    <t>NTA. Although learning to play an instrument is a lot of hard work, there has to be a huge element of joy in it or you will never get anywhere with it.</t>
  </si>
  <si>
    <t>https://www.reddit.com/r/AmItheAsshole/comments/1awwvhj/aita_for_no_longer_wanting_to_play_trombone/krkehku/</t>
  </si>
  <si>
    <t>krk84oy</t>
  </si>
  <si>
    <t>NAH - It's okay for your hobbies and passions to change, especially because you are young and still figuring out what you enjoy. I understand your parents frustration because that was a very expensive item and they are right, they will not be able to sell it full price, but that is life. They may be worried that you are quitting something and worried if letting you quit will teach the right message, and they may be worried that not liking band is a temporary thing and they don't want you to suddenly decide you miss being in the band and then they have to buy a whole new french horn again. If I were you, I would take some time to figure out what it is that you want to try next and see if you can try it out for free. If you find a new hobby/passion, they help them sell the horn and you can even offer to pick up and extra chore or too to demonstrate to them that you understand the value of hard work and money.</t>
  </si>
  <si>
    <t>https://www.reddit.com/r/AmItheAsshole/comments/1awwvhj/aita_for_no_longer_wanting_to_play_trombone/krk84oy/</t>
  </si>
  <si>
    <t>krkbxca</t>
  </si>
  <si>
    <t>02-22-2024 04:42:26</t>
  </si>
  <si>
    <t>Thortok2000</t>
  </si>
  <si>
    <t>NAH
They have trombones in jazz band too. But there's no harm in switching if that's what you want to do.
Offer to make up the difference in money yourself somehow, maybe working odd jobs and chores. If you were a grown adult and had bought the thing yourself, that'd be exactly what you'd have to do to make even, right? Best way to deal with parents is to act like an adult would do in the same situation... it gives them little leverage when you out-adult them.
The big thing is to not take an entitled attitude that your parents are going to just buy whatever you want whenever you want it. If you've been coming off that way, then you're the AH. And if they're penny-pinching obsessively, then they're the AH.
But by offering to just make up the money difference yourself ($700 minus whatever you can sell the trombone for... heck, even offer to sell it yourself to try to find the highest bidder for it, then it's on you the amount that you owe to make the difference up.)
If you demonstrate that you understand the value of money and the effort it takes to earn, or basically cut them out of the picture and earn your own money for your own things, then they no longer have anything to complain about.
It makes sense that you'd need to try things and if you try it and it doesn't work then it doesn't work. But it also helps to be good communicators and on the same page with your parents so they know how much they want to invest into something you're "just trying." Again, making up the financial difference yourself this time will help, and communicating better will help prevent the issue from happening again.</t>
  </si>
  <si>
    <t>https://www.reddit.com/r/AmItheAsshole/comments/1awwvhj/aita_for_no_longer_wanting_to_play_trombone/krkbxca/</t>
  </si>
  <si>
    <t>krkchg3</t>
  </si>
  <si>
    <t>02-22-2024 04:46:56</t>
  </si>
  <si>
    <t>Nobody would ask for a trombone they didn't want and were done with.
The one he had was busted and broken. Being a young person with limited experience, he thought a better trombone would fix the issue. He then gained experience and learned it didn't.
Not exactly unheard of for a 14 year old to make such an assumption and judgment error... and then learn from it. But it still happens that first time to learn from.</t>
  </si>
  <si>
    <t>https://www.reddit.com/r/AmItheAsshole/comments/1awwvhj/aita_for_no_longer_wanting_to_play_trombone/krkchg3/</t>
  </si>
  <si>
    <t>1awx2lv</t>
  </si>
  <si>
    <t>krkbnfi</t>
  </si>
  <si>
    <t>02-22-2024 04:40:13</t>
  </si>
  <si>
    <t>Move out. It's time to take your independence. This kind of suffocating control is unhealthy for you. NTA</t>
  </si>
  <si>
    <t>https://www.reddit.com/r/AmItheAsshole/comments/1awx2lv/aita_for_telling_my_dad_that_theyre_constant/krkbnfi/</t>
  </si>
  <si>
    <t>krkm6iu</t>
  </si>
  <si>
    <t>02-22-2024 06:13:29</t>
  </si>
  <si>
    <t>Life_Step8838</t>
  </si>
  <si>
    <t>Wow, you are 22 years old, this is unnecessary suffocating behaviour and a lot of pressure to deal with. You are a grown woman, a curfew of 9pm is an actual joke. they will be hiding you in the basement next. Please if you have a job, save up to move out and have some much needed freedom and independence.</t>
  </si>
  <si>
    <t>https://www.reddit.com/r/AmItheAsshole/comments/1awx2lv/aita_for_telling_my_dad_that_theyre_constant/krkm6iu/</t>
  </si>
  <si>
    <t>krkec8z</t>
  </si>
  <si>
    <t>02-22-2024 05:02:16</t>
  </si>
  <si>
    <t>NTA
Move out. You are an adult.
Time to act like one, even if your parents treat you like a child.</t>
  </si>
  <si>
    <t>https://www.reddit.com/r/AmItheAsshole/comments/1awx2lv/aita_for_telling_my_dad_that_theyre_constant/krkec8z/</t>
  </si>
  <si>
    <t>krkow70</t>
  </si>
  <si>
    <t>02-22-2024 06:40:56</t>
  </si>
  <si>
    <t>You move out and stop reporting in like a 15-year-old. You have been a legal adult for four years---what's holding you back?</t>
  </si>
  <si>
    <t>https://www.reddit.com/r/AmItheAsshole/comments/1awx2lv/aita_for_telling_my_dad_that_theyre_constant/krkow70/</t>
  </si>
  <si>
    <t>krke2vj</t>
  </si>
  <si>
    <t>02-22-2024 05:00:06</t>
  </si>
  <si>
    <t>NTA. You are an adult and for you to be living with a curfew imposed by your parents is ridiculous. You need to move out.</t>
  </si>
  <si>
    <t>https://www.reddit.com/r/AmItheAsshole/comments/1awx2lv/aita_for_telling_my_dad_that_theyre_constant/krke2vj/</t>
  </si>
  <si>
    <t>krkxs9t</t>
  </si>
  <si>
    <t>02-22-2024 08:21:07</t>
  </si>
  <si>
    <t>justcelia13</t>
  </si>
  <si>
    <t>NTA.  Except to yourself.  Quit telling them everything.  It’s not their business. You’re an adult.  Time to put them on an info diet.  And move out ASAP.</t>
  </si>
  <si>
    <t>https://www.reddit.com/r/AmItheAsshole/comments/1awx2lv/aita_for_telling_my_dad_that_theyre_constant/krkxs9t/</t>
  </si>
  <si>
    <t>krl93jy</t>
  </si>
  <si>
    <t>02-22-2024 10:39:02</t>
  </si>
  <si>
    <t>Proper_Sense_1488</t>
  </si>
  <si>
    <t>adults have neither a curfew nor are required to report in where they are/going, well unless military. just stop. NTA</t>
  </si>
  <si>
    <t>https://www.reddit.com/r/AmItheAsshole/comments/1awx2lv/aita_for_telling_my_dad_that_theyre_constant/krl93jy/</t>
  </si>
  <si>
    <t>krkqtll</t>
  </si>
  <si>
    <t>02-22-2024 07:01:17</t>
  </si>
  <si>
    <t>FUJanice1979</t>
  </si>
  <si>
    <t>No,no,no.  
This is seriously unhealthy, you need to move out and get independent. Do it soon!   
do you have a way of supporting yourself? Savings? Friends or relatives you can move in with until you get your own place? 
NTA.</t>
  </si>
  <si>
    <t>https://www.reddit.com/r/AmItheAsshole/comments/1awx2lv/aita_for_telling_my_dad_that_theyre_constant/krkqtll/</t>
  </si>
  <si>
    <t>krkr6kh</t>
  </si>
  <si>
    <t>02-22-2024 07:05:09</t>
  </si>
  <si>
    <t>YTA. Move out.</t>
  </si>
  <si>
    <t>https://www.reddit.com/r/AmItheAsshole/comments/1awx2lv/aita_for_telling_my_dad_that_theyre_constant/krkr6kh/</t>
  </si>
  <si>
    <t>krkb49c</t>
  </si>
  <si>
    <t>02-22-2024 04:35:53</t>
  </si>
  <si>
    <t>Evening-Anteater-422</t>
  </si>
  <si>
    <t>NAH Move out. This is who they are. They won't change. They are trying to make sure you don't have sex. You're a grown adult. Go live with room-mates.</t>
  </si>
  <si>
    <t>https://www.reddit.com/r/AmItheAsshole/comments/1awx2lv/aita_for_telling_my_dad_that_theyre_constant/krkb49c/</t>
  </si>
  <si>
    <t>krkmivx</t>
  </si>
  <si>
    <t>02-22-2024 06:16:54</t>
  </si>
  <si>
    <t>Right or wrong, they aren’t going to be changing so either you accept this suffocating behavior or move out. You’re nta but there’s just not anything you can do about this while living there.</t>
  </si>
  <si>
    <t>https://www.reddit.com/r/AmItheAsshole/comments/1awx2lv/aita_for_telling_my_dad_that_theyre_constant/krkmivx/</t>
  </si>
  <si>
    <t>krkazwu</t>
  </si>
  <si>
    <t>02-22-2024 04:34:57</t>
  </si>
  <si>
    <t>NAH
This is potentially a culture thing.
You are a grown adult and if your parents did the job they were supposed to do, they are done... it's sink or swim time. You make your choices and you live with the consequences of your choices. If you put yourself in danger and get hurt... that's life.
I would consult with a therapist or life coach or some kind of equivalent person that you can give the full details and stuff with for the best verbiage to approach your parents with, but as far the core message I'd go with something like:
"Do you think you did such a bad job raising me that I can't act on my own without your constant supervision? What evidence have I ever given you to lead you to that conclusion?"
Heck if nothing else you can just install a GPS tracker on your phone that they can passively check whenever they want and *not bother you* about it. That's if their concern is your location and not actually a desire to just keep control over you. That would make them the AH if so, but there's not enough to assume that's the case here.
You could also look into moving out and becoming independent... though good luck with that, in today's economy.
Most parents struggle with the "my kid is an adult now" thing. You have to demonstrate maturity and be like "It's time. Let me be an adult now. Even if I do it wrong."</t>
  </si>
  <si>
    <t>https://www.reddit.com/r/AmItheAsshole/comments/1awx2lv/aita_for_telling_my_dad_that_theyre_constant/krkazwu/</t>
  </si>
  <si>
    <t>krle9qa</t>
  </si>
  <si>
    <t>02-22-2024 11:36:01</t>
  </si>
  <si>
    <t>NTA
what does stop you in not engaging in the daily reports anymore? you are 22 and not a toddler</t>
  </si>
  <si>
    <t>https://www.reddit.com/r/AmItheAsshole/comments/1awx2lv/aita_for_telling_my_dad_that_theyre_constant/krle9qa/</t>
  </si>
  <si>
    <t>krm8f5a</t>
  </si>
  <si>
    <t>02-22-2024 15:20:00</t>
  </si>
  <si>
    <t>Why are you still living at home at your age? I had been living on my own for about 3 years when I was 22. Of course I am in the US and most young adults move out for college or to their own place as soon as they possibly can. I would laugh myself silly at someone telling me I had a curfew at 9. Even when I was a teenager in my mom's house I didn't have to be home until 1.
Move out.
NTA</t>
  </si>
  <si>
    <t>https://www.reddit.com/r/AmItheAsshole/comments/1awx2lv/aita_for_telling_my_dad_that_theyre_constant/krm8f5a/</t>
  </si>
  <si>
    <t>krkbdwg</t>
  </si>
  <si>
    <t>02-22-2024 04:38:04</t>
  </si>
  <si>
    <t>As another commenter on the previous post said if you can take the time to get it appraised and sell online with the cert.  Will net you much more than pawn shops or jewelry buying shops. It sucks that you have to wear this mask but if it gets you through to a point where you can be free to be yourself maybe it's worth it.  Regardless i hope you have someone in your life who is supportive that you can be your authentic self around.  Best of luck!</t>
  </si>
  <si>
    <t>1awxabz</t>
  </si>
  <si>
    <t>https://www.reddit.com/r/AmItheAsshole/comments/1awxabz/update_for_yelling_at_my_mom_over_a_bad_birthday/krkbdwg/</t>
  </si>
  <si>
    <t>krka5e3</t>
  </si>
  <si>
    <t>02-22-2024 04:28:21</t>
  </si>
  <si>
    <t>[Original post](https://www.reddit.com/r/AmItheAsshole/comments/1av83cu/aita_for_yelling_at_my_mom_over_a_bad_birthday/)</t>
  </si>
  <si>
    <t>https://www.reddit.com/r/AmItheAsshole/comments/1awxabz/update_for_yelling_at_my_mom_over_a_bad_birthday/krka5e3/</t>
  </si>
  <si>
    <t>krkbb7x</t>
  </si>
  <si>
    <t>02-22-2024 04:37:28</t>
  </si>
  <si>
    <t>This sounds so utterly sad. I'm really sorry.</t>
  </si>
  <si>
    <t>https://www.reddit.com/r/AmItheAsshole/comments/1awxabz/update_for_yelling_at_my_mom_over_a_bad_birthday/krkbb7x/</t>
  </si>
  <si>
    <t>krkpibn</t>
  </si>
  <si>
    <t>02-22-2024 06:47:20</t>
  </si>
  <si>
    <t>wayward_painter</t>
  </si>
  <si>
    <t>Sad but smart. Which is the best you can do with the situation. If no one in your family is going to support you, then all of their "gifts" can be sold online. Ebay? And that money can fund the future that it sounds like you will have to support on your own. Good luck!!</t>
  </si>
  <si>
    <t>https://www.reddit.com/r/AmItheAsshole/comments/1awxabz/update_for_yelling_at_my_mom_over_a_bad_birthday/krkpibn/</t>
  </si>
  <si>
    <t>krkv2vw</t>
  </si>
  <si>
    <t>02-22-2024 07:49:20</t>
  </si>
  <si>
    <t>Clever girl. You'll be so happy once you're free.</t>
  </si>
  <si>
    <t>https://www.reddit.com/r/AmItheAsshole/comments/1awxabz/update_for_yelling_at_my_mom_over_a_bad_birthday/krkv2vw/</t>
  </si>
  <si>
    <t>krl8xik</t>
  </si>
  <si>
    <t>02-22-2024 10:37:06</t>
  </si>
  <si>
    <t>Holding onto all the jewellery to sell it is a really good idea. Put it somewhere safe and don't give the slightest hint to anyone in your family of what you're planning. </t>
  </si>
  <si>
    <t>https://www.reddit.com/r/AmItheAsshole/comments/1awxabz/update_for_yelling_at_my_mom_over_a_bad_birthday/krl8xik/</t>
  </si>
  <si>
    <t>krlw7uq</t>
  </si>
  <si>
    <t>02-22-2024 14:02:34</t>
  </si>
  <si>
    <t>&gt;  Fuck everything I am going to put on the biggest show of my life and turn into the daughter she wants, sell everything she has given me once I turn 18
Hahaha this was what I was gonna post, glad to read it.</t>
  </si>
  <si>
    <t>https://www.reddit.com/r/AmItheAsshole/comments/1awxabz/update_for_yelling_at_my_mom_over_a_bad_birthday/krlw7uq/</t>
  </si>
  <si>
    <t>krljpq5</t>
  </si>
  <si>
    <t>02-22-2024 12:27:18</t>
  </si>
  <si>
    <t>Outrageous-Elf</t>
  </si>
  <si>
    <t>I hope to read an update of this in one year, God Luck OP, it might be bothersome, but how sweet it will be when you sell all that.</t>
  </si>
  <si>
    <t>https://www.reddit.com/r/AmItheAsshole/comments/1awxabz/update_for_yelling_at_my_mom_over_a_bad_birthday/krljpq5/</t>
  </si>
  <si>
    <t>krkhbgd</t>
  </si>
  <si>
    <t>02-22-2024 05:28:10</t>
  </si>
  <si>
    <t>bendybiznatch</t>
  </si>
  <si>
    <t>What kind of trade are you thinking?</t>
  </si>
  <si>
    <t>https://www.reddit.com/r/AmItheAsshole/comments/1awxabz/update_for_yelling_at_my_mom_over_a_bad_birthday/krkhbgd/</t>
  </si>
  <si>
    <t>krlvhuq</t>
  </si>
  <si>
    <t>02-22-2024 13:57:36</t>
  </si>
  <si>
    <t>I wasn't the daughter of my mom's dreams either. Every childhood photo we have of us is in matching dresses and hair, me crying my eyes out and my mom with a huge smile and a death grip on me.
It'll prolly get better once you're on your own, and she can see you as a person as well as her child.
Took my mom a while. But a free contractor/landscaper daughter is way more appealing to her now than the girly DILs she has 😜
NTA. Long game and goals</t>
  </si>
  <si>
    <t>https://www.reddit.com/r/AmItheAsshole/comments/1awxabz/update_for_yelling_at_my_mom_over_a_bad_birthday/krlvhuq/</t>
  </si>
  <si>
    <t>krm0wz9</t>
  </si>
  <si>
    <t>Playing the long game will feel empowering.
Make sure you have your documents lined up, bank account in your own name etc. 
NTA and not long to go.</t>
  </si>
  <si>
    <t>https://www.reddit.com/r/AmItheAsshole/comments/1awxabz/update_for_yelling_at_my_mom_over_a_bad_birthday/krm0wz9/</t>
  </si>
  <si>
    <t>krm23z5</t>
  </si>
  <si>
    <t>02-22-2024 14:41:26</t>
  </si>
  <si>
    <t>I also suggest that you get a safe deposit box at a bank for your jewelry &amp; important papers so no one can get at them.
As a minor you may need a consignor, possibly a sympathetic family member or relative...?
I don't know where you live, but mine is $40/year. Obviously, if it's very expensive where you live, never mind!</t>
  </si>
  <si>
    <t>https://www.reddit.com/r/AmItheAsshole/comments/1awxabz/update_for_yelling_at_my_mom_over_a_bad_birthday/krm23z5/</t>
  </si>
  <si>
    <t>krm6ky8</t>
  </si>
  <si>
    <t>What the…</t>
  </si>
  <si>
    <t>https://www.reddit.com/r/AmItheAsshole/comments/1awxabz/update_for_yelling_at_my_mom_over_a_bad_birthday/krm6ky8/</t>
  </si>
  <si>
    <t>krm7lmm</t>
  </si>
  <si>
    <t>02-22-2024 15:15:10</t>
  </si>
  <si>
    <t>I wish I had had this amount of wisdom when I was your age! Sometimes you do have to play the long game to make it easier. My Dad used to say "you can stand on your head for an hour" in reference to patience/dealing with annoying situations. Stay busy, get good grades, get a job if you don't have one, and be ready to disapperate on midnight of your 18th bday.
NTA</t>
  </si>
  <si>
    <t>https://www.reddit.com/r/AmItheAsshole/comments/1awxabz/update_for_yelling_at_my_mom_over_a_bad_birthday/krm7lmm/</t>
  </si>
  <si>
    <t>krm9lix</t>
  </si>
  <si>
    <t>02-22-2024 15:26:52</t>
  </si>
  <si>
    <t>maplesyruppirate</t>
  </si>
  <si>
    <t>Good for you for playing the long game!
Id just add (if you haven't already)that you should start talking to women in the trades now, so you have an idea of what things will be like in particular fields before you go to school.  Sad to say not all trades are welcoming to women :/
Best of luck to you, we need more young people like you in the trades!</t>
  </si>
  <si>
    <t>https://www.reddit.com/r/AmItheAsshole/comments/1awxabz/update_for_yelling_at_my_mom_over_a_bad_birthday/krm9lix/</t>
  </si>
  <si>
    <t>krl2ckl</t>
  </si>
  <si>
    <t>02-22-2024 09:17:07</t>
  </si>
  <si>
    <t>The silver lining is absolutely that jewelry keeps its value, so it's a good gift to keep if only to sell later on. </t>
  </si>
  <si>
    <t>https://www.reddit.com/r/AmItheAsshole/comments/1awxabz/update_for_yelling_at_my_mom_over_a_bad_birthday/krl2ckl/</t>
  </si>
  <si>
    <t>krl44an</t>
  </si>
  <si>
    <t>02-22-2024 09:39:10</t>
  </si>
  <si>
    <t>altonaerjunge</t>
  </si>
  <si>
    <t>Not all heroes wher capes.</t>
  </si>
  <si>
    <t>https://www.reddit.com/r/AmItheAsshole/comments/1awxabz/update_for_yelling_at_my_mom_over_a_bad_birthday/krl44an/</t>
  </si>
  <si>
    <t>krklgzl</t>
  </si>
  <si>
    <t>02-22-2024 06:06:34</t>
  </si>
  <si>
    <t>Large-Record7642</t>
  </si>
  <si>
    <t>Smart tho. All the best to you OP ! I hope you find a happier place 😄</t>
  </si>
  <si>
    <t>https://www.reddit.com/r/AmItheAsshole/comments/1awxabz/update_for_yelling_at_my_mom_over_a_bad_birthday/krklgzl/</t>
  </si>
  <si>
    <t>krkjmi8</t>
  </si>
  <si>
    <t>02-22-2024 05:49:04</t>
  </si>
  <si>
    <t>4games1</t>
  </si>
  <si>
    <t>YTA
If I were working 40 hours a week and my mate, working two days a week, expected me to do more housework, I would die on that hill. But that is just me, good luck.</t>
  </si>
  <si>
    <t>https://www.reddit.com/r/AmItheAsshole/comments/1awyol1/aita_for_expecting_my_girlfriend_to_do_more/krkjmi8/</t>
  </si>
  <si>
    <t>"Pooperintendant [56]"</t>
  </si>
  <si>
    <t>krkjniz</t>
  </si>
  <si>
    <t>02-22-2024 05:49:20</t>
  </si>
  <si>
    <t>PenguinWatcher</t>
  </si>
  <si>
    <t>YTA, yes you make more but you also have more free time. If you’ve been together for three years and have only recently moved in together I’m assuming you were aware of her finances when she moved in, you can’t suddenly change expectations because you don’t want to clean up.</t>
  </si>
  <si>
    <t>https://www.reddit.com/r/AmItheAsshole/comments/1awyol1/aita_for_expecting_my_girlfriend_to_do_more/krkjniz/</t>
  </si>
  <si>
    <t>krkkb95</t>
  </si>
  <si>
    <t>02-22-2024 05:55:27</t>
  </si>
  <si>
    <t>Cultural_Section_862</t>
  </si>
  <si>
    <t>YTA relationships are not suppose to be this transactional. chores should be split based on available time and individual skill set, bills should be split equitable to income.</t>
  </si>
  <si>
    <t>https://www.reddit.com/r/AmItheAsshole/comments/1awyol1/aita_for_expecting_my_girlfriend_to_do_more/krkkb95/</t>
  </si>
  <si>
    <t>"Professor Emeritass [71]"</t>
  </si>
  <si>
    <t>krkjoqo</t>
  </si>
  <si>
    <t>02-22-2024 05:49:38</t>
  </si>
  <si>
    <t>toxicredox</t>
  </si>
  <si>
    <t>INFO: Have you considered to look at this in other terms of equity? For example, do you both have the same amount of free time? I'm guessing not. Because you literally said you were in the "slow" employment time of year working far fewer hours while she's working 40 hour weeks.  How is making her do MORE chores when she has LESS time than you fair?
It seems like you're currently living in an area that's to expesive for her. Have you considered moving to another more affordable area instead?</t>
  </si>
  <si>
    <t>https://www.reddit.com/r/AmItheAsshole/comments/1awyol1/aita_for_expecting_my_girlfriend_to_do_more/krkjoqo/</t>
  </si>
  <si>
    <t>krkk0x9</t>
  </si>
  <si>
    <t>02-22-2024 05:52:44</t>
  </si>
  <si>
    <t>YTA are you going to pay her house keeping salary then to do your chores? What an asshole. Do her a favor and don't take her to YOUR house when built.   "building US a house" GTFO</t>
  </si>
  <si>
    <t>https://www.reddit.com/r/AmItheAsshole/comments/1awyol1/aita_for_expecting_my_girlfriend_to_do_more/krkk0x9/</t>
  </si>
  <si>
    <t>krkn6oc</t>
  </si>
  <si>
    <t>02-22-2024 06:23:26</t>
  </si>
  <si>
    <t>GigMistress</t>
  </si>
  <si>
    <t>YTA. It sounds like you are not suited to being in a relationship. If what you're looking for is a business arrangement, it sounds like you've chosen the wrong woman (and she has REALLY chosen the wrong man).</t>
  </si>
  <si>
    <t>https://www.reddit.com/r/AmItheAsshole/comments/1awyol1/aita_for_expecting_my_girlfriend_to_do_more/krkn6oc/</t>
  </si>
  <si>
    <t>krku310</t>
  </si>
  <si>
    <t>02-22-2024 07:37:47</t>
  </si>
  <si>
    <t>No_Confidence5235</t>
  </si>
  <si>
    <t>You're literally only working two days a week right now. So what are you going to do while she's cleaning, remind her that you're paying more while you sit on your ass? You're being lazy and selfish. YTA</t>
  </si>
  <si>
    <t>https://www.reddit.com/r/AmItheAsshole/comments/1awyol1/aita_for_expecting_my_girlfriend_to_do_more/krku310/</t>
  </si>
  <si>
    <t>krkusys</t>
  </si>
  <si>
    <t>02-22-2024 07:46:09</t>
  </si>
  <si>
    <t>KrispinaKristina</t>
  </si>
  <si>
    <t>So she is working 40 hours a week, barely have any time for herself, she might be worried about money, and then her bf who works 2 days a week cant even help her with chores? Sounds like mad love bruh...</t>
  </si>
  <si>
    <t>https://www.reddit.com/r/AmItheAsshole/comments/1awyol1/aita_for_expecting_my_girlfriend_to_do_more/krkusys/</t>
  </si>
  <si>
    <t>krkn32m</t>
  </si>
  <si>
    <t>02-22-2024 06:22:25</t>
  </si>
  <si>
    <t>Kitsu1189</t>
  </si>
  <si>
    <t>YTA. I don't even know where to start... But overall if you are getting more money and working less time, you shouldn't expect more from your partner...
Such a selfish way to do everything...</t>
  </si>
  <si>
    <t>https://www.reddit.com/r/AmItheAsshole/comments/1awyol1/aita_for_expecting_my_girlfriend_to_do_more/krkn32m/</t>
  </si>
  <si>
    <t>krkqjo5</t>
  </si>
  <si>
    <t>02-22-2024 06:58:18</t>
  </si>
  <si>
    <t>toffifeeandcoffee</t>
  </si>
  <si>
    <t>YTA  
You fucked her over really nicely with your "agreement" if 50/50 with you coming out as the winner.</t>
  </si>
  <si>
    <t>https://www.reddit.com/r/AmItheAsshole/comments/1awyol1/aita_for_expecting_my_girlfriend_to_do_more/krkqjo5/</t>
  </si>
  <si>
    <t>krku70m</t>
  </si>
  <si>
    <t>02-22-2024 07:39:04</t>
  </si>
  <si>
    <t>throw05282021</t>
  </si>
  <si>
    <t>&gt;I make quite a bit more than she does  
&gt;  
&gt;If she cannot keep it 50/50 in bills then she should even it out elsewhere.
Of course YTA. You make more money than she does, and she runs out of money every month, but you expect her to split the bills with you 50/50. Well, then, in order for that to be possible, you have to reduce your lifestyle to what she can afford. Find a cheaper place to live. Eat cheap food like ramen. It's not fair to make her pay for a lifestyle that she can't afford.
On top of that, you have much more free time than she does, but you want her to do even more than half of the chores.
She needs to ditch you and find someone who actually cares about her. You are way too into yourself.</t>
  </si>
  <si>
    <t>https://www.reddit.com/r/AmItheAsshole/comments/1awyol1/aita_for_expecting_my_girlfriend_to_do_more/krku70m/</t>
  </si>
  <si>
    <t>"Colo-rectal Surgeon [33]"</t>
  </si>
  <si>
    <t>krkp6mp</t>
  </si>
  <si>
    <t>02-22-2024 06:43:55</t>
  </si>
  <si>
    <t>KaliTheBlaze</t>
  </si>
  <si>
    <t>If you insist your partner should do more chores because she makes less, you’re making your relationship transactional.  That rarely works well.  She’s not your employee or a company you’re investing money in, she’s your partner.
Add up your time at work, your time building the house for both of you (assuming that it really is for both of you and she’s in on this plan - if it’s your house that she’ll get to live in, that might be different), necessary commuting, and housework.  Then add up the same numbers for her.  If you come up with a roughly equal number of hours, then you have a reasonably equitable relationship (things like healthcare needs and childcare should also be added in, but since you didn’t mention either, I’m assuming neither is applicable to you and your partner).  If her number is bigger than yours, then you’re demanding unequal contribution to keeping the household going, and that kind of unequal demand is a real relationship killer.
The business world may value her labor less than it values yours, but that doesn’t mean it’s right for you to do so as well.
YTA.</t>
  </si>
  <si>
    <t>https://www.reddit.com/r/AmItheAsshole/comments/1awyol1/aita_for_expecting_my_girlfriend_to_do_more/krkp6mp/</t>
  </si>
  <si>
    <t>"Prime Ministurd [404]"</t>
  </si>
  <si>
    <t>krkpiyk</t>
  </si>
  <si>
    <t>02-22-2024 06:47:31</t>
  </si>
  <si>
    <t>sheramom4</t>
  </si>
  <si>
    <t>YTA. 
You aren't thinking it terms of equity and are mixing up a partnership in household responsibilities with split finances. Truthfully she shouldn't be paying 50/50 but should be paying in terms of income. On the other hand, the household chores should be 50/50 when you are both working 40 hours, and you should be taking on more when you are home five days a week.  Just like she should take on more if she is home for an extended period of time for some reason (and not ill or injured). That is equity. 
Or you could just be an adult and do what needs to be done knowing she has considerably less time than you do.</t>
  </si>
  <si>
    <t>https://www.reddit.com/r/AmItheAsshole/comments/1awyol1/aita_for_expecting_my_girlfriend_to_do_more/krkpiyk/</t>
  </si>
  <si>
    <t>"Craptain [186]"</t>
  </si>
  <si>
    <t>krkmneo</t>
  </si>
  <si>
    <t>02-22-2024 06:18:10</t>
  </si>
  <si>
    <t>waterforroses_245</t>
  </si>
  <si>
    <t>YTA if you want to keep this relationship going.
It comes down to equality vs equity. 
50/50 is what roommates generally do as you are in a temporary situation and you aren't committed to each other. 
In a committed romantic, splitting costs and chores simply in half without regard to your individual income and time available is a recipe for disaster if it ends up putting a greater mental burden on one person. Eventually cracks will appear. 
Your GF obviously wants a relationship based on equity rather than equality.  I suggest sitting down to look at the full picture and figure out how to balance things in a way that is proportionate to your resources if you want this relationship to succeed.</t>
  </si>
  <si>
    <t>https://www.reddit.com/r/AmItheAsshole/comments/1awyol1/aita_for_expecting_my_girlfriend_to_do_more/krkmneo/</t>
  </si>
  <si>
    <t>krkuc05</t>
  </si>
  <si>
    <t>02-22-2024 07:40:41</t>
  </si>
  <si>
    <t>Raedriann</t>
  </si>
  <si>
    <t>YTA. You're expecting her to work 40 hours a week and do more chores because you make more money in half the time.</t>
  </si>
  <si>
    <t>https://www.reddit.com/r/AmItheAsshole/comments/1awyol1/aita_for_expecting_my_girlfriend_to_do_more/krkuc05/</t>
  </si>
  <si>
    <t>krkvdg3</t>
  </si>
  <si>
    <t>02-22-2024 07:52:43</t>
  </si>
  <si>
    <t>YTA.
Better become a team player now, before you are alone.</t>
  </si>
  <si>
    <t>https://www.reddit.com/r/AmItheAsshole/comments/1awyol1/aita_for_expecting_my_girlfriend_to_do_more/krkvdg3/</t>
  </si>
  <si>
    <t>krkwcxu</t>
  </si>
  <si>
    <t>02-22-2024 08:04:17</t>
  </si>
  <si>
    <t>Disastrous-Nail-640</t>
  </si>
  <si>
    <t>YTA. Massively so. 
You work less. You’re the one that should be doing more. 
Frankly, you don’t sound mature enough to be in a relationship with this attitude.</t>
  </si>
  <si>
    <t>https://www.reddit.com/r/AmItheAsshole/comments/1awyol1/aita_for_expecting_my_girlfriend_to_do_more/krkwcxu/</t>
  </si>
  <si>
    <t>"Colo-rectal Surgeon [49]"</t>
  </si>
  <si>
    <t>krkvnz8</t>
  </si>
  <si>
    <t>02-22-2024 07:56:07</t>
  </si>
  <si>
    <t>Yta  When it's difference in income things work like this, either move in in a house affordable to the one gaining less, or the one that earns more supplement  the extra if he wants to keep the "luxury" lifestyle... it has nothing to do with chores as long as she works a full time job!
But things aside, do you even love your girlfriend?</t>
  </si>
  <si>
    <t>https://www.reddit.com/r/AmItheAsshole/comments/1awyol1/aita_for_expecting_my_girlfriend_to_do_more/krkvnz8/</t>
  </si>
  <si>
    <t>krkx4me</t>
  </si>
  <si>
    <t>02-22-2024 08:13:20</t>
  </si>
  <si>
    <t>Pluto_Charon</t>
  </si>
  <si>
    <t>YTA. If you've got so much more time than her but don't want to do your share of the chores, hire a maid with all that money you're making.</t>
  </si>
  <si>
    <t>https://www.reddit.com/r/AmItheAsshole/comments/1awyol1/aita_for_expecting_my_girlfriend_to_do_more/krkx4me/</t>
  </si>
  <si>
    <t>krl05cr</t>
  </si>
  <si>
    <t>02-22-2024 08:49:49</t>
  </si>
  <si>
    <t>Suitable-Pick-8522</t>
  </si>
  <si>
    <t>YTA and you’re lazy</t>
  </si>
  <si>
    <t>https://www.reddit.com/r/AmItheAsshole/comments/1awyol1/aita_for_expecting_my_girlfriend_to_do_more/krl05cr/</t>
  </si>
  <si>
    <t>krknjkh</t>
  </si>
  <si>
    <t>02-22-2024 06:27:05</t>
  </si>
  <si>
    <t>YTA. Do you even like her? Because if you do, figure out how to communicate and come up with a better plan.</t>
  </si>
  <si>
    <t>https://www.reddit.com/r/AmItheAsshole/comments/1awyol1/aita_for_expecting_my_girlfriend_to_do_more/krknjkh/</t>
  </si>
  <si>
    <t>krkq79o</t>
  </si>
  <si>
    <t>02-22-2024 06:54:34</t>
  </si>
  <si>
    <t>YTA
Your relationship should not be transactional. That is treating her like a servant. Her earning less money does not mean she should be doing all the housework to make up for contributing less because her income is less.
She is not a stay at home gf. That is the only way it would be fair for her to do the housework. She works.
What would be fair financially is to contribute to the household according to income. If you make 3x what she does, you pay 75% and she pays 25%. That is what's fair. 50/50 is only fair when you both make about the same amount of money.</t>
  </si>
  <si>
    <t>https://www.reddit.com/r/AmItheAsshole/comments/1awyol1/aita_for_expecting_my_girlfriend_to_do_more/krkq79o/</t>
  </si>
  <si>
    <t>krkjt3w</t>
  </si>
  <si>
    <t>02-22-2024 05:50:44</t>
  </si>
  <si>
    <t>pjeans</t>
  </si>
  <si>
    <t>ESH or YTA. You have expectations that don't agree. There are a lot of ways you could work this out, but one person left with no money and all the chores is an awful arrangement. 
IMO, you should contribute proportionately to bills and work out chores so that you both end up with the same hours of free time. As I said, though, there are a lot of ways you could work this out. Right now, you're both just complaining that the other person is falling short.</t>
  </si>
  <si>
    <t>https://www.reddit.com/r/AmItheAsshole/comments/1awyol1/aita_for_expecting_my_girlfriend_to_do_more/krkjt3w/</t>
  </si>
  <si>
    <t>krkqgm1</t>
  </si>
  <si>
    <t>02-22-2024 06:57:23</t>
  </si>
  <si>
    <t>YTA, expecting it to be exactly 50/50 in every aspect is unreasonable. She is working many more hours than you right now, it’s great that you still make good money, but she’s not a stay at home gf, she works 40 hours a week! Keeping score like you are is a major red flag in an adult relationship.</t>
  </si>
  <si>
    <t>https://www.reddit.com/r/AmItheAsshole/comments/1awyol1/aita_for_expecting_my_girlfriend_to_do_more/krkqgm1/</t>
  </si>
  <si>
    <t>krkxrhn</t>
  </si>
  <si>
    <t>02-22-2024 08:20:51</t>
  </si>
  <si>
    <t>GemueseBeerchen</t>
  </si>
  <si>
    <t>YTA if you choose a 50/50 roommate with sexy times, the person with the lower income has to be comfortable with her 50% and you have to downgrate your living situation if that isnt possible any longer.</t>
  </si>
  <si>
    <t>https://www.reddit.com/r/AmItheAsshole/comments/1awyol1/aita_for_expecting_my_girlfriend_to_do_more/krkxrhn/</t>
  </si>
  <si>
    <t>krky4so</t>
  </si>
  <si>
    <t>02-22-2024 08:25:19</t>
  </si>
  <si>
    <t>Common_Cantaloupe_92</t>
  </si>
  <si>
    <t>DUDE. By your logic, you should find a woman who makes exactly what you make in salary for everything to be 50/50. She's working a full 40 hours a week. What do you do on the other 3 days? You got time. If you're gonna make money a problem after only being together for 3 years, I got news for you buddy. YTA</t>
  </si>
  <si>
    <t>https://www.reddit.com/r/AmItheAsshole/comments/1awyol1/aita_for_expecting_my_girlfriend_to_do_more/krky4so/</t>
  </si>
  <si>
    <t>krky9gp</t>
  </si>
  <si>
    <t>02-22-2024 08:26:53</t>
  </si>
  <si>
    <t>AnxiousPandaHermit</t>
  </si>
  <si>
    <t>YTA.
Dividing chores by how much money you make is ridiculous.</t>
  </si>
  <si>
    <t>https://www.reddit.com/r/AmItheAsshole/comments/1awyol1/aita_for_expecting_my_girlfriend_to_do_more/krky9gp/</t>
  </si>
  <si>
    <t>krkzii1</t>
  </si>
  <si>
    <t>02-22-2024 08:42:03</t>
  </si>
  <si>
    <t>Its not about 50/50 money but about 50/50 time. Bills and such should be a percentage, not equal if one person makes more. 
So in your "downtime" you should do more chores and in times where you work more hours than she, then she should do more.
YTA</t>
  </si>
  <si>
    <t>https://www.reddit.com/r/AmItheAsshole/comments/1awyol1/aita_for_expecting_my_girlfriend_to_do_more/krkzii1/</t>
  </si>
  <si>
    <t>krl06eq</t>
  </si>
  <si>
    <t>02-22-2024 08:50:10</t>
  </si>
  <si>
    <t>DivineJerziboss</t>
  </si>
  <si>
    <t>YTA.
The house if she's not on the deed will be yours and most of the furnishing is yours and you both are using it.
Your agreement was 50/50 on bills and chores. Furnishing house or building one are not bills, those are expenses - Bill come regularly, expenses are once in a while. She keeps her part, you want weasel out of yours while working only 2 days a week.
Get a grip dude.</t>
  </si>
  <si>
    <t>https://www.reddit.com/r/AmItheAsshole/comments/1awyol1/aita_for_expecting_my_girlfriend_to_do_more/krl06eq/</t>
  </si>
  <si>
    <t>krl1de2</t>
  </si>
  <si>
    <t>02-22-2024 09:05:04</t>
  </si>
  <si>
    <t>Malibu921</t>
  </si>
  <si>
    <t>Oh honey, YTA.
If you're being this nitpicky about who pays for what, who buys groceries, etc, you aren't actually trying to build a future.
You're looking for a maid and a roommate.</t>
  </si>
  <si>
    <t>https://www.reddit.com/r/AmItheAsshole/comments/1awyol1/aita_for_expecting_my_girlfriend_to_do_more/krl1de2/</t>
  </si>
  <si>
    <t>krkqcfl</t>
  </si>
  <si>
    <t>02-22-2024 06:56:07</t>
  </si>
  <si>
    <t>Foxlikebox</t>
  </si>
  <si>
    <t>YTA you have more free time than she does. You're going to ruin your relationship by trying to keep it 50/50. She's already paying as much as she can. Don't try to pressure her to run herself into the ground by keeping up a full time job and doing the bulk of chores.</t>
  </si>
  <si>
    <t>https://www.reddit.com/r/AmItheAsshole/comments/1awyol1/aita_for_expecting_my_girlfriend_to_do_more/krkqcfl/</t>
  </si>
  <si>
    <t>"Certified Proctologist [28]"</t>
  </si>
  <si>
    <t>krl06l9</t>
  </si>
  <si>
    <t>02-22-2024 08:50:13</t>
  </si>
  <si>
    <t>Sweet-Ebb1095</t>
  </si>
  <si>
    <t>YTA
You make more and have more free time. I get that you want her to contribute but if she is already doing half and you have more free time, asking her to do more just because you are paid more is a bit of a rough ask. If you took care of more financial and had less free time it would be reasonable. 
 I do see the side of comparing who contributes to what and trying to balance it. But I'd say the route to happiness is thinking if the couple as a team more than spending too much thought into who does what. In a team everyone needs to do their part of course but the focus is in what is best for the team not the individual. Some team members can do more or different things for the team then others but as long as everyone in the team is trying to get success for the team things tend to work best. Sometimes team mates can't contribute as much in total as others that doesn't mean they aren't working hard for the team or less important, and asking for more when they are tired while the other team mate accomplished more and gets to slack is a killer for team spirit. Now it's up to you totally if you are willing to be in a team where you can contribute more with less effort, but trying to demand more effort may seem unreasonable if you can reach the results with much less.
Are you building the house for you two and is that taking your free time? That's also a factor.</t>
  </si>
  <si>
    <t>https://www.reddit.com/r/AmItheAsshole/comments/1awyol1/aita_for_expecting_my_girlfriend_to_do_more/krl06l9/</t>
  </si>
  <si>
    <t>krl1ima</t>
  </si>
  <si>
    <t>02-22-2024 09:06:48</t>
  </si>
  <si>
    <t>No_Control8031</t>
  </si>
  <si>
    <t>YTA. This isn’t a transaction. This is a relationship.</t>
  </si>
  <si>
    <t>https://www.reddit.com/r/AmItheAsshole/comments/1awyol1/aita_for_expecting_my_girlfriend_to_do_more/krl1ima/</t>
  </si>
  <si>
    <t>krlctt6</t>
  </si>
  <si>
    <t>02-22-2024 11:20:44</t>
  </si>
  <si>
    <t>Connect_Guide_7546</t>
  </si>
  <si>
    <t>YTA. 50/50 is not realistic and it seems like you're both learning that. Relationships and living together are give and take and it's not going to be equal. She doesn't owe you for making more. She deserves way better than some smart ass 23 year old with some extra money to his ego.</t>
  </si>
  <si>
    <t>https://www.reddit.com/r/AmItheAsshole/comments/1awyol1/aita_for_expecting_my_girlfriend_to_do_more/krlctt6/</t>
  </si>
  <si>
    <t>krlcyho</t>
  </si>
  <si>
    <t>02-22-2024 11:22:07</t>
  </si>
  <si>
    <t>PintCanGirth</t>
  </si>
  <si>
    <t>Paying 50 50 is wild, it should be ratios based on your income.
If you earn 80% of the household money you should pay 80% of the bills</t>
  </si>
  <si>
    <t>https://www.reddit.com/r/AmItheAsshole/comments/1awyol1/aita_for_expecting_my_girlfriend_to_do_more/krlcyho/</t>
  </si>
  <si>
    <t>krkoxgv</t>
  </si>
  <si>
    <t>02-22-2024 06:41:17</t>
  </si>
  <si>
    <t>Excellent_Magazine84</t>
  </si>
  <si>
    <t>NTA
You are spending time building a house.
A deal is a deal and your deal is 50/50. I think it’s fair that if you change that deal to 60/40 you get something back, or why change it?</t>
  </si>
  <si>
    <t>https://www.reddit.com/r/AmItheAsshole/comments/1awyol1/aita_for_expecting_my_girlfriend_to_do_more/krkoxgv/</t>
  </si>
  <si>
    <t>krlj34g</t>
  </si>
  <si>
    <t>02-22-2024 12:21:49</t>
  </si>
  <si>
    <t>High_Lizord</t>
  </si>
  <si>
    <t>So what do you mean when you say 50/50? You make more then her whilst she also works full-time. So what is fair is that you should both contribute 50% of your wages to the household pot/expenses.
Yes for you that 50% will be higher because you make more. But you'll also have more spending money. 
YTA for the chores bit. If you both work full time, chores get devided equally. If one of you works less, the chore load shifts as appropriate</t>
  </si>
  <si>
    <t>https://www.reddit.com/r/AmItheAsshole/comments/1awyol1/aita_for_expecting_my_girlfriend_to_do_more/krlj34g/</t>
  </si>
  <si>
    <t>krlo52m</t>
  </si>
  <si>
    <t>02-22-2024 13:03:43</t>
  </si>
  <si>
    <t>Sisikapisi</t>
  </si>
  <si>
    <t>YTA. What kind of partnership is that? “I pay more for our future house, so you need to reimburse me somewhere.” Are you planning on marrying? Will your finances be together or separate in this case?
To me, whoever has more time on their hands should contribute more to chores. If you are only working 2 days a week, and she is away from home every day for half of the day, you want her to come home and immediately start cleaning up the mess you’d been making all day chilling until she came? You really don’t understand how tiring it is? I wish you lose your job and swap places with her. Then you’ll understand</t>
  </si>
  <si>
    <t>https://www.reddit.com/r/AmItheAsshole/comments/1awyol1/aita_for_expecting_my_girlfriend_to_do_more/krlo52m/</t>
  </si>
  <si>
    <t>krma721</t>
  </si>
  <si>
    <t>02-22-2024 15:30:21</t>
  </si>
  <si>
    <t>corycorycory09</t>
  </si>
  <si>
    <t>NTA. You agreed to 50/50. If she refuses to keep up with her end of the agreement on bills, you shouldn't feel compelled to keep up with your end on chores.</t>
  </si>
  <si>
    <t>https://www.reddit.com/r/AmItheAsshole/comments/1awyol1/aita_for_expecting_my_girlfriend_to_do_more/krma721/</t>
  </si>
  <si>
    <t>krmansn</t>
  </si>
  <si>
    <t>02-22-2024 15:33:05</t>
  </si>
  <si>
    <t>&gt;you can’t suddenly change expectations because you don’t want to clean up.
What kind of gaslighting BS is this? OP isn't the one changing expectations, his partner is:
&gt;Before we moved in, we had a discussion to split everything 50/50 as far as chores and bills goes
She's agreed to 50% of the bills before they moved in. She can't just suddenly 'change expectations' because she doesn't want to pay bills anymore.</t>
  </si>
  <si>
    <t>https://www.reddit.com/r/AmItheAsshole/comments/1awyol1/aita_for_expecting_my_girlfriend_to_do_more/krmansn/</t>
  </si>
  <si>
    <t>krkwvk7</t>
  </si>
  <si>
    <t>02-22-2024 08:10:19</t>
  </si>
  <si>
    <t>He sounds like has has no intention of treating her fairly. In fact, like he has no concept of what fair means. I want to reach through the computer and shake her awake and tell her to get OUT OF THERE!</t>
  </si>
  <si>
    <t>https://www.reddit.com/r/AmItheAsshole/comments/1awyol1/aita_for_expecting_my_girlfriend_to_do_more/krkwvk7/</t>
  </si>
  <si>
    <t>krkuo0a</t>
  </si>
  <si>
    <t>02-22-2024 07:44:33</t>
  </si>
  <si>
    <t>EnderBurger</t>
  </si>
  <si>
    <t>NTA.  But (as I myself learned in al-Anon years ago), you can't change an alcoholic's behavior.  They have to want to change for themselves, their own health, and their own sakes.  
And your boyfriend and his friends, drinking as much as they do at their age, are on a path to alcoholism if they are not there already.  
You have to ask yourself a question.  Do you want to stick around for this?  Are you willing to be with someone who has a problem?  Are you willing to deal with the pain this will cause you?  Are you willing to wait for him to have a realization, say he will change, and then fail repeatedly to do so? 
From your post, I think you already know the answer.  You just haven't quite gotten there yet.  Remember, at the end of the day you can't control someone else's behavior.  You can only control yourself.</t>
  </si>
  <si>
    <t>https://www.reddit.com/r/AmItheAsshole/comments/1ax0gye/aita_for_being_concerned_about_my_bfs_drinking/krkuo0a/</t>
  </si>
  <si>
    <t>krku8d1</t>
  </si>
  <si>
    <t>02-22-2024 07:39:30</t>
  </si>
  <si>
    <t>Wombat_Sprinkle</t>
  </si>
  <si>
    <t>Harsh truth:  He’s on a destructive track alongside his friends, and you’re not gonna be able to change him. You guys just aren’t compatible.</t>
  </si>
  <si>
    <t>https://www.reddit.com/r/AmItheAsshole/comments/1ax0gye/aita_for_being_concerned_about_my_bfs_drinking/krku8d1/</t>
  </si>
  <si>
    <t>krkucdp</t>
  </si>
  <si>
    <t>02-22-2024 07:40:48</t>
  </si>
  <si>
    <t>Poekienijn</t>
  </si>
  <si>
    <t>NTA but this relationship has no future.</t>
  </si>
  <si>
    <t>https://www.reddit.com/r/AmItheAsshole/comments/1ax0gye/aita_for_being_concerned_about_my_bfs_drinking/krkucdp/</t>
  </si>
  <si>
    <t>krktob1</t>
  </si>
  <si>
    <t>02-22-2024 07:33:09</t>
  </si>
  <si>
    <t>NTA 
This isn't an advice sub, but do you really want this to be your future? You're wasting your time on him.</t>
  </si>
  <si>
    <t>https://www.reddit.com/r/AmItheAsshole/comments/1ax0gye/aita_for_being_concerned_about_my_bfs_drinking/krktob1/</t>
  </si>
  <si>
    <t>krkyajq</t>
  </si>
  <si>
    <t>02-22-2024 08:27:15</t>
  </si>
  <si>
    <t>funnyfirerabbit</t>
  </si>
  <si>
    <t>NTA - If I may offer some advice from my own experience. I was with my ex for 7 years (from 18 to 25) and during that time, he developed an alcohol and weed addiction. I tried my best to help him but I couldn’t because he was not willing to help himself. It destroyed our relationship and we went through a very messy breakup. 
After meeting my now-hubby, I finally learned what a healthy relationship was like.
It shouldn’t be your job to fix your bf, and it will affect you in a bad way. You deserve better OP.</t>
  </si>
  <si>
    <t>https://www.reddit.com/r/AmItheAsshole/comments/1ax0gye/aita_for_being_concerned_about_my_bfs_drinking/krkyajq/</t>
  </si>
  <si>
    <t>krl00u9</t>
  </si>
  <si>
    <t>02-22-2024 08:48:17</t>
  </si>
  <si>
    <t>DerekNeedsReddit</t>
  </si>
  <si>
    <t>INFO
Because there is a lot of information here and a lot of it is not really about your boyfriend and his drinking. Is your boyfriends current drinking habbit that he goes out 1-2 times a month and has roughly 6 beers each time?</t>
  </si>
  <si>
    <t>https://www.reddit.com/r/AmItheAsshole/comments/1ax0gye/aita_for_being_concerned_about_my_bfs_drinking/krl00u9/</t>
  </si>
  <si>
    <t>krkypou</t>
  </si>
  <si>
    <t>02-22-2024 08:32:21</t>
  </si>
  <si>
    <t>Ill-Visual-2567</t>
  </si>
  <si>
    <t>Everybody has their own limits to what they find reasonable. The volume and frequency people drink some will find acceptable and others won't. I was drinking 1 beer a night at one point and was brought up as an issue. This stems from her prior relationship with a heavy drinker. 
You're nta to voice concerns. What each of you does after that is up to you.</t>
  </si>
  <si>
    <t>https://www.reddit.com/r/AmItheAsshole/comments/1ax0gye/aita_for_being_concerned_about_my_bfs_drinking/krkypou/</t>
  </si>
  <si>
    <t>krkw1ny</t>
  </si>
  <si>
    <t>02-22-2024 08:00:32</t>
  </si>
  <si>
    <t>bigjuicymeatbaps</t>
  </si>
  <si>
    <t>You'll never be an asshole for being concerned about someone's health</t>
  </si>
  <si>
    <t>https://www.reddit.com/r/AmItheAsshole/comments/1ax0gye/aita_for_being_concerned_about_my_bfs_drinking/krkw1ny/</t>
  </si>
  <si>
    <t>krl8dq1</t>
  </si>
  <si>
    <t>02-22-2024 10:30:44</t>
  </si>
  <si>
    <t>ApprehensiveCream571</t>
  </si>
  <si>
    <t>Don't marry an alcholic. Don't marry a budding alchoholic. Don't get pregnant by either person. Life is going to get more  stresssful, not less and his issue with adddiction will likely get worse. If you decide to stay, even temporarily, you should probably join Al-A-Non since you can't make anyone do anything they don't want to, at least not for the long term.</t>
  </si>
  <si>
    <t>https://www.reddit.com/r/AmItheAsshole/comments/1ax0gye/aita_for_being_concerned_about_my_bfs_drinking/krl8dq1/</t>
  </si>
  <si>
    <t>krkuq87</t>
  </si>
  <si>
    <t>02-22-2024 07:45:15</t>
  </si>
  <si>
    <t>Equivalent-Board206</t>
  </si>
  <si>
    <t>He's not perfect, he's a binge drinker. If that's a problem for you, then it's a problem. If you don't want to date a binge drinker, break up with him. NAH</t>
  </si>
  <si>
    <t>https://www.reddit.com/r/AmItheAsshole/comments/1ax0gye/aita_for_being_concerned_about_my_bfs_drinking/krkuq87/</t>
  </si>
  <si>
    <t>"Pooperintendant [61]"</t>
  </si>
  <si>
    <t>krl67ac</t>
  </si>
  <si>
    <t>02-22-2024 10:04:46</t>
  </si>
  <si>
    <t>thesingedkoala</t>
  </si>
  <si>
    <t>lol. 6 drinks a couple of times a month is hardly problematic. You’re comparing it to yourself and you don’t drink?</t>
  </si>
  <si>
    <t>https://www.reddit.com/r/AmItheAsshole/comments/1ax0gye/aita_for_being_concerned_about_my_bfs_drinking/krl67ac/</t>
  </si>
  <si>
    <t>krl04y5</t>
  </si>
  <si>
    <t>02-22-2024 08:49:40</t>
  </si>
  <si>
    <t>Weekly-Tea663</t>
  </si>
  <si>
    <t>I think, and I say this from my experience, it is not about alcohol as such or other psychoactive substances. they are only necessary to escape from their problems, it is a tool of escapism. first of all, if you want to really correct this behavior, you need to understand where the root lies. you need to fight the disease and not the symptom.</t>
  </si>
  <si>
    <t>https://www.reddit.com/r/AmItheAsshole/comments/1ax0gye/aita_for_being_concerned_about_my_bfs_drinking/krl04y5/</t>
  </si>
  <si>
    <t>krkzxix</t>
  </si>
  <si>
    <t>02-22-2024 08:47:09</t>
  </si>
  <si>
    <t>WaySilly559</t>
  </si>
  <si>
    <t>He used to do hard drugs means he likely has an addiction type of issue with alcohol. He did drugs but low it’s drinking. Same issue but different go-to. I dated someone like this. The relationship has no future. I hope he gets help. But realize if you marry someone you take the whole package. This is not a salad bar where you get to pick and choose. You get the whole guy. So do you want to marry an alcoholic? 
It might seem like there aren’t that many great guys out there, but there are. You can keep looking. Don’t lower your standard out of fear. He won’t change for you. But I hope he gets help.</t>
  </si>
  <si>
    <t>https://www.reddit.com/r/AmItheAsshole/comments/1ax0gye/aita_for_being_concerned_about_my_bfs_drinking/krkzxix/</t>
  </si>
  <si>
    <t>krku67u</t>
  </si>
  <si>
    <t>02-22-2024 07:38:48</t>
  </si>
  <si>
    <t>JaxValentine91</t>
  </si>
  <si>
    <t>&gt;He quit doing other hard drugs and vaping but it seems that everytime he goes out he binge drinks.
He needs therapy. 
&gt;Both of them have issues psychologically, one is on depression meds and it’s so sad- the another one therapist tells him to zone out and cry 15 minutes a day.
If he is the one with depression:
Alcohol is a downer, literally a depressant. Drinking while being on antidepressants is a terrible thing to do for so many reasons. Just google it. 
If he is the one with the therapist:
He needs a therapist who deals with addiction. See if he thinks the therapy is working. If it's what enabled him to stop hard drugs and vaping, then he might need an additional therapist. Otherwise, he needs a different one.
&gt;I often see a pattern of HEAVY drinking within his roommates.
Unless he is completely set on giving up drinking, it will be impossible while he lives with people who will enable him to drink. They all need to stop our he needs to move out of he is to have any chance.
&gt;nagging wife down the line because I keep bringing this up
It isn't nagging. You're worried. You need to have a serious conversation about his drinking and the long-term impacts it's going to have on his health and your relationship. 
Nagging is just a word used in situations where someone wants to make you feel like you're overacting to what is happening and make you feel bad about your concerns.</t>
  </si>
  <si>
    <t>https://www.reddit.com/r/AmItheAsshole/comments/1ax0gye/aita_for_being_concerned_about_my_bfs_drinking/krku67u/</t>
  </si>
  <si>
    <t>krkwate</t>
  </si>
  <si>
    <t>02-22-2024 08:03:36</t>
  </si>
  <si>
    <t>fuzzy3158</t>
  </si>
  <si>
    <t>&gt;he’s so close to perfect
no he's not he's an alcoholic. He will destroy himself and drag you down with him. Get out while you still can.
also NTA, but please, this is way beyond anyone being the asshole. This man has a serious problem and needs professional help.</t>
  </si>
  <si>
    <t>https://www.reddit.com/r/AmItheAsshole/comments/1ax0gye/aita_for_being_concerned_about_my_bfs_drinking/krkwate/</t>
  </si>
  <si>
    <t>krl4iag</t>
  </si>
  <si>
    <t>02-22-2024 09:44:03</t>
  </si>
  <si>
    <t>Whippasnapa02</t>
  </si>
  <si>
    <t>Going off your post alone. This guy goes out once or twice a month and binge drinks like 6 drinks when he does. Are you being serious this is not a problem. YTA and a major nagging annoying super frustrating 1. Jesus fucking christ how can you have a problem with this are you for real? This is shocking I feel very sorry for your boyfriend if he does marry you he's in for 1 he'll of a rough none stop being nagged life with you</t>
  </si>
  <si>
    <t>https://www.reddit.com/r/AmItheAsshole/comments/1ax0gye/aita_for_being_concerned_about_my_bfs_drinking/krl4iag/</t>
  </si>
  <si>
    <t>krkv1ti</t>
  </si>
  <si>
    <t>02-22-2024 07:49:00</t>
  </si>
  <si>
    <t>wall2k4</t>
  </si>
  <si>
    <t>NTA for being concerned. 
It’s highly unlikely he’s going to change without hurting rock bottom or having an intervention.  
Fixing him shouldn’t be your problem.  
Move on from him.  The longer you stay, the more you enable it.</t>
  </si>
  <si>
    <t>https://www.reddit.com/r/AmItheAsshole/comments/1ax0gye/aita_for_being_concerned_about_my_bfs_drinking/krkv1ti/</t>
  </si>
  <si>
    <t>krlb9yu</t>
  </si>
  <si>
    <t>02-22-2024 11:03:53</t>
  </si>
  <si>
    <t>Fluffy-Emu5637</t>
  </si>
  <si>
    <t>You already sound miserable to be around.</t>
  </si>
  <si>
    <t>https://www.reddit.com/r/AmItheAsshole/comments/1ax0gye/aita_for_being_concerned_about_my_bfs_drinking/krlb9yu/</t>
  </si>
  <si>
    <t>krlbbqi</t>
  </si>
  <si>
    <t>02-22-2024 11:04:25</t>
  </si>
  <si>
    <t>Redditistrashbutpogo</t>
  </si>
  <si>
    <t>I was this guy, gave up hard drugs and drank my way into, through, and right out of my marriage. I only quit when she left me and I wound up in the hospital almost dead from withdrawals. Some people can't be helped, he'll figure it out one way or the other. But do you really want to watch that happen and hope he'll quit?</t>
  </si>
  <si>
    <t>https://www.reddit.com/r/AmItheAsshole/comments/1ax0gye/aita_for_being_concerned_about_my_bfs_drinking/krlbbqi/</t>
  </si>
  <si>
    <t>krlmusz</t>
  </si>
  <si>
    <t>02-22-2024 12:53:29</t>
  </si>
  <si>
    <t>6 beers once or twice a month doesn’t sound at all like a problem to me, but if you don’t drink at all, and you don’t want your partner drinking at all, I guess you’re just not compatible.</t>
  </si>
  <si>
    <t>https://www.reddit.com/r/AmItheAsshole/comments/1ax0gye/aita_for_being_concerned_about_my_bfs_drinking/krlmusz/</t>
  </si>
  <si>
    <t>krlrtsl</t>
  </si>
  <si>
    <t>Dangerous_Log_8735</t>
  </si>
  <si>
    <t>6 drinks? Thats not many drinks lol</t>
  </si>
  <si>
    <t>https://www.reddit.com/r/AmItheAsshole/comments/1ax0gye/aita_for_being_concerned_about_my_bfs_drinking/krlrtsl/</t>
  </si>
  <si>
    <t>krkx43e</t>
  </si>
  <si>
    <t>02-22-2024 08:13:09</t>
  </si>
  <si>
    <t>The only way he will stop being an alcoholic is if he leaves those friends.</t>
  </si>
  <si>
    <t>https://www.reddit.com/r/AmItheAsshole/comments/1ax0gye/aita_for_being_concerned_about_my_bfs_drinking/krkx43e/</t>
  </si>
  <si>
    <t>krl0qke</t>
  </si>
  <si>
    <t>02-22-2024 08:57:10</t>
  </si>
  <si>
    <t>He used to do hard drugs, drinks like tomorrow is not coming and hangs out with a bunch of grossly immature dudes, yet he is so close to the ideal? Your requirements for an ideal man must be insanely low. But NTA.</t>
  </si>
  <si>
    <t>https://www.reddit.com/r/AmItheAsshole/comments/1ax0gye/aita_for_being_concerned_about_my_bfs_drinking/krl0qke/</t>
  </si>
  <si>
    <t>krkxmkn</t>
  </si>
  <si>
    <t>02-22-2024 08:19:17</t>
  </si>
  <si>
    <t>glimmering_gabriella</t>
  </si>
  <si>
    <t>He's got a problem, and it's affecting you too. You ain't no nag, just a person concerned about their loved one. NTA, get out if he doesn't change</t>
  </si>
  <si>
    <t>https://www.reddit.com/r/AmItheAsshole/comments/1ax0gye/aita_for_being_concerned_about_my_bfs_drinking/krkxmkn/</t>
  </si>
  <si>
    <t>krl00xc</t>
  </si>
  <si>
    <t>02-22-2024 08:48:19</t>
  </si>
  <si>
    <t>raisedonadiet</t>
  </si>
  <si>
    <t>INFO: what are the drinks and what size?
How often does he do this?</t>
  </si>
  <si>
    <t>https://www.reddit.com/r/AmItheAsshole/comments/1ax0gye/aita_for_being_concerned_about_my_bfs_drinking/krl00xc/</t>
  </si>
  <si>
    <t>krl0zd5</t>
  </si>
  <si>
    <t>02-22-2024 09:00:12</t>
  </si>
  <si>
    <t>IndividualAdorable70</t>
  </si>
  <si>
    <t>It's your life and you only got that one life. Do you really want to spend your life with someone who has a drinking problem? It won't just destroy him but it will also destroy you slowly over the years. And please don't slip into "he needs me to help him"... It will only end up into co-dependency. And you can try helping him as much you want, but you won't prevail if he doesn't want any help himself. I am sorry to tell you but as long as he doesn't realise that he needs help and seeks help, you will fight a losing battle. For your own sake and mental health, you have to ask yourself: do you want to spend your only life with an alcoholic? Because it will be hell for you, trust me. I am a child of an alcoholic mother.
Alcoholism runs in my family and it destroys everyone and everything. So my advice to you as harsh as it sounds: get out as fast as you can.</t>
  </si>
  <si>
    <t>https://www.reddit.com/r/AmItheAsshole/comments/1ax0gye/aita_for_being_concerned_about_my_bfs_drinking/krl0zd5/</t>
  </si>
  <si>
    <t>krl1a41</t>
  </si>
  <si>
    <t>02-22-2024 09:03:56</t>
  </si>
  <si>
    <t>Not trying to state the obvious but if you don’t see a future with this person then why are you on here getting advice? Is it cause you need validation that you aren’t being shallow? Cause my thing about this is why do you care about what anyone else’s opinions is. This is your life. You are the only one who has to live with the decisions YOU make.
Stop asking others if your feelings are valid, because regardless of anyone’s opinion, your feelings are yours and always valid! Dump him! Block him! He needs help and he won’t get it while in a relationship because if he really had a problem then why would someone stay with him? Let him go. He needs to grow up and let go of whatever childhood trauma he’s hanging on to, to do his toxic behaviors and continue them</t>
  </si>
  <si>
    <t>https://www.reddit.com/r/AmItheAsshole/comments/1ax0gye/aita_for_being_concerned_about_my_bfs_drinking/krl1a41/</t>
  </si>
  <si>
    <t>krl1u3m</t>
  </si>
  <si>
    <t>EdenReneeFaux</t>
  </si>
  <si>
    <t>Genuinely asking, are you happy?</t>
  </si>
  <si>
    <t>https://www.reddit.com/r/AmItheAsshole/comments/1ax0gye/aita_for_being_concerned_about_my_bfs_drinking/krl1u3m/</t>
  </si>
  <si>
    <t>krl2h3m</t>
  </si>
  <si>
    <t>02-22-2024 09:18:40</t>
  </si>
  <si>
    <t>osmoticeiderdown</t>
  </si>
  <si>
    <t>Doesn't he sound like a real prince.
Ditch him, don't look back</t>
  </si>
  <si>
    <t>https://www.reddit.com/r/AmItheAsshole/comments/1ax0gye/aita_for_being_concerned_about_my_bfs_drinking/krl2h3m/</t>
  </si>
  <si>
    <t>krl2ilt</t>
  </si>
  <si>
    <t>02-22-2024 09:19:10</t>
  </si>
  <si>
    <t>AmazingSet6741</t>
  </si>
  <si>
    <t>nta</t>
  </si>
  <si>
    <t>https://www.reddit.com/r/AmItheAsshole/comments/1ax0gye/aita_for_being_concerned_about_my_bfs_drinking/krl2ilt/</t>
  </si>
  <si>
    <t>krl5aem</t>
  </si>
  <si>
    <t>02-22-2024 09:53:36</t>
  </si>
  <si>
    <t>Classic-Okra-3376</t>
  </si>
  <si>
    <t>NTA I can well imagine your concerns about your boyfriend's drinking.  For several reasons. 6 drinks at a time does not have to be too much, as long as it is occasional. (Then again, my family is from Scotland, Ireland and the Netherlands).
However if this is daily or a few times a week, this does constitute excessive drinking.
In addition, your boyfriend already has a history of addiction. And a group of friends that has a rather unhealthy dynamic. Lots of drinking, mental issues.
I myself have gradually put several friends out of my life, because as thirty-somethings they still had the same living and drinking pattern as a couple of frat boys.
If I were your boyfriend, I would temporarily withdraw from this group for a while until I got my own life somewhat in order. And until everyone else has too. But then again, ultimately he has to be open to it himself.
OP, you are totally within your rights to do raise this with him. After all, it also affects you and your relationship.</t>
  </si>
  <si>
    <t>https://www.reddit.com/r/AmItheAsshole/comments/1ax0gye/aita_for_being_concerned_about_my_bfs_drinking/krl5aem/</t>
  </si>
  <si>
    <t>krl6int</t>
  </si>
  <si>
    <t>02-22-2024 10:08:33</t>
  </si>
  <si>
    <t>blueeyedwolff</t>
  </si>
  <si>
    <t>I don't think you two are compatible as a couple. He won't stop drinking until he is ready, no matter how much you want him to. Honestly, I would cut my losses and leave the relationship if I were you. He isn't ready to change.</t>
  </si>
  <si>
    <t>https://www.reddit.com/r/AmItheAsshole/comments/1ax0gye/aita_for_being_concerned_about_my_bfs_drinking/krl6int/</t>
  </si>
  <si>
    <t>krl89z3</t>
  </si>
  <si>
    <t>02-22-2024 10:29:30</t>
  </si>
  <si>
    <t>Biomax315</t>
  </si>
  <si>
    <t>It’s not going to get better, it’s going to get worse. Probably the best thing you can do *for him* is to leave now and make sure he knows why. 
NTA</t>
  </si>
  <si>
    <t>https://www.reddit.com/r/AmItheAsshole/comments/1ax0gye/aita_for_being_concerned_about_my_bfs_drinking/krl89z3/</t>
  </si>
  <si>
    <t>krldemq</t>
  </si>
  <si>
    <t>02-22-2024 11:26:57</t>
  </si>
  <si>
    <t>Run Baby run</t>
  </si>
  <si>
    <t>https://www.reddit.com/r/AmItheAsshole/comments/1ax0gye/aita_for_being_concerned_about_my_bfs_drinking/krldemq/</t>
  </si>
  <si>
    <t>krlel0p</t>
  </si>
  <si>
    <t>02-22-2024 11:39:16</t>
  </si>
  <si>
    <t>oldfartpen</t>
  </si>
  <si>
    <t>Thoughts?.. you need a boyfriend without substance abuse issues…pretty simple really. Break up and move on.</t>
  </si>
  <si>
    <t>https://www.reddit.com/r/AmItheAsshole/comments/1ax0gye/aita_for_being_concerned_about_my_bfs_drinking/krlel0p/</t>
  </si>
  <si>
    <t>krlelwn</t>
  </si>
  <si>
    <t>02-22-2024 11:39:31</t>
  </si>
  <si>
    <t>How often does he drink? 
Binge drinking is seriously dangerous. Speaking as a binge deinker who is trying to quit. It’s a problem. 
But it’s only a problem if he’s aware it’s a problem.
And he’s the one that needs to figure that out, not you.
So good luck.</t>
  </si>
  <si>
    <t>https://www.reddit.com/r/AmItheAsshole/comments/1ax0gye/aita_for_being_concerned_about_my_bfs_drinking/krlelwn/</t>
  </si>
  <si>
    <t>krlgmzr</t>
  </si>
  <si>
    <t>02-22-2024 11:59:25</t>
  </si>
  <si>
    <t>Competitive_Stop7744</t>
  </si>
  <si>
    <t>OP, I read through before you deleted comments… I would encourage you to get your own therapist and explore the idea of codependency. You can only control you.</t>
  </si>
  <si>
    <t>https://www.reddit.com/r/AmItheAsshole/comments/1ax0gye/aita_for_being_concerned_about_my_bfs_drinking/krlgmzr/</t>
  </si>
  <si>
    <t>krli22b</t>
  </si>
  <si>
    <t>02-22-2024 12:12:31</t>
  </si>
  <si>
    <t>rllw98</t>
  </si>
  <si>
    <t>As a 26f that has alot of trauma over alcohol usage &amp; engaged to a binge drinker. Leave ....  I'm telling you from experience They do not change unless they want to change! I've been with my man for almost 5 years. He knows about my trauma and has worked on the drinking but he is still doing it. If I didn't love this man the way I do I'd been left. I choose to stay bc thats all I've known is alcoholism.</t>
  </si>
  <si>
    <t>https://www.reddit.com/r/AmItheAsshole/comments/1ax0gye/aita_for_being_concerned_about_my_bfs_drinking/krli22b/</t>
  </si>
  <si>
    <t>krlmvrr</t>
  </si>
  <si>
    <t>02-22-2024 12:53:42</t>
  </si>
  <si>
    <t>Able-Requirement-919</t>
  </si>
  <si>
    <t>YTA because you’ve misrepresented what he actually does. You’ve confirmed within the later updates that he gets drinks once a month but used to do it more. That’s nothing - especially as you’ve not advised if he does anything untoward in those times. Mountain out of a molehill. You don’t have to like someone who has a few drinks once a month but you’ve really made out it’s much worse than what it is.</t>
  </si>
  <si>
    <t>https://www.reddit.com/r/AmItheAsshole/comments/1ax0gye/aita_for_being_concerned_about_my_bfs_drinking/krlmvrr/</t>
  </si>
  <si>
    <t>krlokea</t>
  </si>
  <si>
    <t>02-22-2024 13:07:05</t>
  </si>
  <si>
    <t>Acrobatic_Bonus_5623</t>
  </si>
  <si>
    <t>Nope</t>
  </si>
  <si>
    <t>https://www.reddit.com/r/AmItheAsshole/comments/1ax0gye/aita_for_being_concerned_about_my_bfs_drinking/krlokea/</t>
  </si>
  <si>
    <t>krm40ns</t>
  </si>
  <si>
    <t>02-22-2024 14:53:23</t>
  </si>
  <si>
    <t>Chemical_Ad_9710</t>
  </si>
  <si>
    <t>Women just confuse the shit out of me</t>
  </si>
  <si>
    <t>https://www.reddit.com/r/AmItheAsshole/comments/1ax0gye/aita_for_being_concerned_about_my_bfs_drinking/krm40ns/</t>
  </si>
  <si>
    <t>krm4em7</t>
  </si>
  <si>
    <t>02-22-2024 14:55:45</t>
  </si>
  <si>
    <t>md4urdds</t>
  </si>
  <si>
    <t>You can’t help anyone who will not accept it</t>
  </si>
  <si>
    <t>https://www.reddit.com/r/AmItheAsshole/comments/1ax0gye/aita_for_being_concerned_about_my_bfs_drinking/krm4em7/</t>
  </si>
  <si>
    <t>krm7hlh</t>
  </si>
  <si>
    <t>02-22-2024 15:14:30</t>
  </si>
  <si>
    <t>You aren’t TA for being concerned. I don’t think it’s something you should just outright say though. I think in this case, you need to just offer your support because often people with substance abuse issues are hurting on the inside. Tell him you’re here for him and that if he ever needs to vent that you’re a safe space. Encourage healthy habits, try to make plans with him so he can’t go out to drink as much, etc. You can’t change someone who has an addiction problem no matter how many times you tell them. At the end of the day they need to come to the decision to stop, themselves. All you can do is support, and if you feel like this is going to be an issue down the line, you might consider rethinking the relationship, it’s been less than a year, get out while it’s still early rather than getting yourself entangled for more years and making it all the more difficult later. Good luck!</t>
  </si>
  <si>
    <t>https://www.reddit.com/r/AmItheAsshole/comments/1ax0gye/aita_for_being_concerned_about_my_bfs_drinking/krm7hlh/</t>
  </si>
  <si>
    <t>krm7o5l</t>
  </si>
  <si>
    <t>02-22-2024 15:15:35</t>
  </si>
  <si>
    <t>TheCrownJewelofitAll</t>
  </si>
  <si>
    <t>OP: you need to leave IMMEDIATELY 
There is nothing you can do, he doesn’t wanna listen or get help
You cannot help someone who doesn’t want it
Cut your losses and move on</t>
  </si>
  <si>
    <t>https://www.reddit.com/r/AmItheAsshole/comments/1ax0gye/aita_for_being_concerned_about_my_bfs_drinking/krm7o5l/</t>
  </si>
  <si>
    <t>krm86e1</t>
  </si>
  <si>
    <t>02-22-2024 15:18:36</t>
  </si>
  <si>
    <t>Just beer a six pack no liquor space em out that’s what helped me I did the same from thirty to forty I drank a case of beer and a handle of fireball every three days</t>
  </si>
  <si>
    <t>https://www.reddit.com/r/AmItheAsshole/comments/1ax0gye/aita_for_being_concerned_about_my_bfs_drinking/krm86e1/</t>
  </si>
  <si>
    <t>krkwas2</t>
  </si>
  <si>
    <t>02-22-2024 08:03:35</t>
  </si>
  <si>
    <t>https://www.reddit.com/r/AmItheAsshole/comments/1ax0gye/aita_for_being_concerned_about_my_bfs_drinking/krkwas2/</t>
  </si>
  <si>
    <t>krlvo37</t>
  </si>
  <si>
    <t>02-22-2024 13:58:48</t>
  </si>
  <si>
    <t>6 drinks once a month is not ‘a destructive track’. Are you a nun</t>
  </si>
  <si>
    <t>https://www.reddit.com/r/AmItheAsshole/comments/1ax0gye/aita_for_being_concerned_about_my_bfs_drinking/krlvo37/</t>
  </si>
  <si>
    <t>krlh7hc</t>
  </si>
  <si>
    <t>02-22-2024 12:04:43</t>
  </si>
  <si>
    <t>johnny9k</t>
  </si>
  <si>
    <t>OP needs to also do a careful examination of why she is drawn to someone who is so self-destructive and needs help.  Maybe it was just a coincidence or maybe there is a pattern or history from your past and/upbringing.
Your bf is an addict and you can’t fix that.  Only he can do it.  From what you have described, he is not there yet and his whole living situation is just a big powder keg for continued alcoholism and potential relapse to the harder drugs.
IMHO you need to step away from this dumpster fire before it hurts you further.</t>
  </si>
  <si>
    <t>https://www.reddit.com/r/AmItheAsshole/comments/1ax0gye/aita_for_being_concerned_about_my_bfs_drinking/krlh7hc/</t>
  </si>
  <si>
    <t>krkw82j</t>
  </si>
  <si>
    <t>02-22-2024 08:02:41</t>
  </si>
  <si>
    <t>https://www.reddit.com/r/AmItheAsshole/comments/1ax0gye/aita_for_being_concerned_about_my_bfs_drinking/krkw82j/</t>
  </si>
  <si>
    <t>krkw8lg</t>
  </si>
  <si>
    <t>02-22-2024 08:02:52</t>
  </si>
  <si>
    <t>https://www.reddit.com/r/AmItheAsshole/comments/1ax0gye/aita_for_being_concerned_about_my_bfs_drinking/krkw8lg/</t>
  </si>
  <si>
    <t>krkx948</t>
  </si>
  <si>
    <t>02-22-2024 08:14:50</t>
  </si>
  <si>
    <t>The_Real_Slim_Lemon</t>
  </si>
  <si>
    <t>idk about the non advice sub bit, half the posts here are about people being gaslit in relationships, this is basically a therapy sub</t>
  </si>
  <si>
    <t>https://www.reddit.com/r/AmItheAsshole/comments/1ax0gye/aita_for_being_concerned_about_my_bfs_drinking/krkx948/</t>
  </si>
  <si>
    <t>krkvv11</t>
  </si>
  <si>
    <t>02-22-2024 07:58:23</t>
  </si>
  <si>
    <t>https://www.reddit.com/r/AmItheAsshole/comments/1ax0gye/aita_for_being_concerned_about_my_bfs_drinking/krkvv11/</t>
  </si>
  <si>
    <t>krlal4k</t>
  </si>
  <si>
    <t>02-22-2024 10:56:02</t>
  </si>
  <si>
    <t>No-Influence-1377</t>
  </si>
  <si>
    <t>Ya, this is solid advice. If i can give my two cents experience, an insight from the other side...as the asshol-ee. He wont change, I didn't, or wouldn't, or couldn't. It took me being kicked out of my place and losing everything I held dear to finally pull my head out of my ass and get sober. 
Now, I'm sober, happy, healthier and we co-parent and have a better relationship doing that than we did together.  
Leave now before it gets worse. Its not going to get better, trust me i know.</t>
  </si>
  <si>
    <t>https://www.reddit.com/r/AmItheAsshole/comments/1ax0gye/aita_for_being_concerned_about_my_bfs_drinking/krlal4k/</t>
  </si>
  <si>
    <t>krl0elo</t>
  </si>
  <si>
    <t>02-22-2024 08:52:56</t>
  </si>
  <si>
    <t>Yeah imo there’s no business in needing to drink everyday, before my situation was the frequency and volume in what I saw. Just a turnoff if a guy can’t handle his limits like wasnt college yearssss ago? But anyway just my take, there’s obviously no right or wrong answer and hey some ppl might want to test their limits I’m just not gonna take the risk I already have ptsd after my dads health scare and he almost died I don’t need anyone I’m investing in to go this quick or to treat themselves so poorly it’s just sad to see and the stress overwhelms me where the relationship becomes more mothering than them doing the work, he def needs therapy (relationship starts to feel like it isn’t sexy anymore you just feel like you can’t wait to cheer them on at the end of the finish line)…and you get a pat on the pack for being there like a friend</t>
  </si>
  <si>
    <t>https://www.reddit.com/r/AmItheAsshole/comments/1ax0gye/aita_for_being_concerned_about_my_bfs_drinking/krl0elo/</t>
  </si>
  <si>
    <t>krl8jgn</t>
  </si>
  <si>
    <t>02-22-2024 10:32:35</t>
  </si>
  <si>
    <t>THIS</t>
  </si>
  <si>
    <t>https://www.reddit.com/r/AmItheAsshole/comments/1ax0gye/aita_for_being_concerned_about_my_bfs_drinking/krl8jgn/</t>
  </si>
  <si>
    <t>krkwe4e</t>
  </si>
  <si>
    <t>02-22-2024 08:04:40</t>
  </si>
  <si>
    <t>https://www.reddit.com/r/AmItheAsshole/comments/1ax0gye/aita_for_being_concerned_about_my_bfs_drinking/krkwe4e/</t>
  </si>
  <si>
    <t>krlbg3v</t>
  </si>
  <si>
    <t>02-22-2024 11:05:44</t>
  </si>
  <si>
    <t>You can drink 6 beers and be a good guy. 6 American light beers is like water basically antway</t>
  </si>
  <si>
    <t>https://www.reddit.com/r/AmItheAsshole/comments/1ax0gye/aita_for_being_concerned_about_my_bfs_drinking/krlbg3v/</t>
  </si>
  <si>
    <t>krkunl2</t>
  </si>
  <si>
    <t>02-22-2024 07:44:25</t>
  </si>
  <si>
    <t>https://www.reddit.com/r/AmItheAsshole/comments/1ax0gye/aita_for_being_concerned_about_my_bfs_drinking/krkunl2/</t>
  </si>
  <si>
    <t>krkxs55</t>
  </si>
  <si>
    <t>02-22-2024 08:21:04</t>
  </si>
  <si>
    <t>Silver-beard2</t>
  </si>
  <si>
    <t>OP says he binge drinks once a month. That could be the behaviour of an alcoholic but it isn't necessarily. It's not helpful to make judgements from behind a screen. </t>
  </si>
  <si>
    <t>https://www.reddit.com/r/AmItheAsshole/comments/1ax0gye/aita_for_being_concerned_about_my_bfs_drinking/krkxs55/</t>
  </si>
  <si>
    <t>krls024</t>
  </si>
  <si>
    <t>02-22-2024 13:32:51</t>
  </si>
  <si>
    <t>It’s Reddit mate, any more than a 4 pack of stubbies is considered a major session by this lot</t>
  </si>
  <si>
    <t>https://www.reddit.com/r/AmItheAsshole/comments/1ax0gye/aita_for_being_concerned_about_my_bfs_drinking/krls024/</t>
  </si>
  <si>
    <t>krl54rf</t>
  </si>
  <si>
    <t>02-22-2024 09:51:39</t>
  </si>
  <si>
    <t>https://www.reddit.com/r/AmItheAsshole/comments/1ax0gye/aita_for_being_concerned_about_my_bfs_drinking/krl54rf/</t>
  </si>
  <si>
    <t>krm3fbj</t>
  </si>
  <si>
    <t>02-22-2024 14:49:44</t>
  </si>
  <si>
    <t>stfubaba</t>
  </si>
  <si>
    <t>Imo, it's not the once/twice a month binge, it's going OUT to do that that's wonky. Stay at a buds or home.</t>
  </si>
  <si>
    <t>https://www.reddit.com/r/AmItheAsshole/comments/1ax0gye/aita_for_being_concerned_about_my_bfs_drinking/krm3fbj/</t>
  </si>
  <si>
    <t>krkxcs0</t>
  </si>
  <si>
    <t>02-22-2024 08:16:00</t>
  </si>
  <si>
    <t>https://www.reddit.com/r/AmItheAsshole/comments/1ax0gye/aita_for_being_concerned_about_my_bfs_drinking/krkxcs0/</t>
  </si>
  <si>
    <t>krl12re</t>
  </si>
  <si>
    <t>02-22-2024 09:01:23</t>
  </si>
  <si>
    <t>https://www.reddit.com/r/AmItheAsshole/comments/1ax0gye/aita_for_being_concerned_about_my_bfs_drinking/krl12re/</t>
  </si>
  <si>
    <t>krl0q6v</t>
  </si>
  <si>
    <t>02-22-2024 08:57:02</t>
  </si>
  <si>
    <t>https://www.reddit.com/r/AmItheAsshole/comments/1ax0gye/aita_for_being_concerned_about_my_bfs_drinking/krl0q6v/</t>
  </si>
  <si>
    <t>krl21me</t>
  </si>
  <si>
    <t>02-22-2024 09:13:24</t>
  </si>
  <si>
    <t>https://www.reddit.com/r/AmItheAsshole/comments/1ax0gye/aita_for_being_concerned_about_my_bfs_drinking/krl21me/</t>
  </si>
  <si>
    <t>krl64ad</t>
  </si>
  <si>
    <t>02-22-2024 10:03:46</t>
  </si>
  <si>
    <t>Love your take, i agree with you and yeah will definitely keep this in mind :)</t>
  </si>
  <si>
    <t>https://www.reddit.com/r/AmItheAsshole/comments/1ax0gye/aita_for_being_concerned_about_my_bfs_drinking/krl64ad/</t>
  </si>
  <si>
    <t>krkwioi</t>
  </si>
  <si>
    <t>02-22-2024 08:06:06</t>
  </si>
  <si>
    <t>&gt;how should I keep him accountable?
You don't.  You can certainly sound the alarm bells if his drinking is off the rails, but you don't "keep him accountable."  He has to keep himself accountable.  
And at your end, you either decide to stay with him and deal with this and your own feelings about it ... or you don't.  That's really the only decision you can make.</t>
  </si>
  <si>
    <t>https://www.reddit.com/r/AmItheAsshole/comments/1ax0gye/aita_for_being_concerned_about_my_bfs_drinking/krkwioi/</t>
  </si>
  <si>
    <t>krlvpjz</t>
  </si>
  <si>
    <t>02-22-2024 13:59:05</t>
  </si>
  <si>
    <t>6 drinks once a month is not addiction</t>
  </si>
  <si>
    <t>https://www.reddit.com/r/AmItheAsshole/comments/1ax0gye/aita_for_being_concerned_about_my_bfs_drinking/krlvpjz/</t>
  </si>
  <si>
    <t>krkz784</t>
  </si>
  <si>
    <t>02-22-2024 08:38:14</t>
  </si>
  <si>
    <t>tupak23</t>
  </si>
  <si>
    <t>You are lying to yourself 🙂 I have met a lot of alcoholics in my life and sadly lot of them is part of my own family a let me tell you that they always come back to drinking. And It only gets worse with the age.</t>
  </si>
  <si>
    <t>https://www.reddit.com/r/AmItheAsshole/comments/1ax0gye/aita_for_being_concerned_about_my_bfs_drinking/krkz784/</t>
  </si>
  <si>
    <t>krl4h4a</t>
  </si>
  <si>
    <t>02-22-2024 09:43:40</t>
  </si>
  <si>
    <t>I understand but as long as he is addicted you will never be a priority.</t>
  </si>
  <si>
    <t>https://www.reddit.com/r/AmItheAsshole/comments/1ax0gye/aita_for_being_concerned_about_my_bfs_drinking/krl4h4a/</t>
  </si>
  <si>
    <t>krl5wau</t>
  </si>
  <si>
    <t>02-22-2024 10:01:06</t>
  </si>
  <si>
    <t>SpicyTiger838</t>
  </si>
  <si>
    <t>I think that’s half the reason we are on Reddit. Getting that free advice. Can’t say we aren’t helping each other, if we’re genuine?</t>
  </si>
  <si>
    <t>https://www.reddit.com/r/AmItheAsshole/comments/1ax0gye/aita_for_being_concerned_about_my_bfs_drinking/krl5wau/</t>
  </si>
  <si>
    <t>krkxmyk</t>
  </si>
  <si>
    <t>02-22-2024 08:19:24</t>
  </si>
  <si>
    <t>Gaslighting is the most overused and misused word on this sub.</t>
  </si>
  <si>
    <t>https://www.reddit.com/r/AmItheAsshole/comments/1ax0gye/aita_for_being_concerned_about_my_bfs_drinking/krkxmyk/</t>
  </si>
  <si>
    <t>krkxhts</t>
  </si>
  <si>
    <t>02-22-2024 08:17:41</t>
  </si>
  <si>
    <t>https://www.reddit.com/r/AmItheAsshole/comments/1ax0gye/aita_for_being_concerned_about_my_bfs_drinking/krkxhts/</t>
  </si>
  <si>
    <t>krkwl49</t>
  </si>
  <si>
    <t>02-22-2024 08:06:51</t>
  </si>
  <si>
    <t>You are making excuses for him. He has traded one bad habit for a new one. He has an addiction problem. He isn't close to perfect. 
He is acting like a frat boy at 30 years old. He binge drinks regularly. You shouldn't have to monitor his drinking or keep him accountable. That is his responsibility. He needs to get help from professionals.</t>
  </si>
  <si>
    <t>https://www.reddit.com/r/AmItheAsshole/comments/1ax0gye/aita_for_being_concerned_about_my_bfs_drinking/krkwl49/</t>
  </si>
  <si>
    <t>krleeqh</t>
  </si>
  <si>
    <t>02-22-2024 11:37:27</t>
  </si>
  <si>
    <t>Thanks for this perspective, and for your honesty. The same thing happened to my ex, he was going off the edge where he was having crazy delusions &amp; paranoia from the weed, was about to lose his job &amp; get evicted, and I could feel my mental health taking a dive. 
Decided to cut him out of my life and he hit rock bottom. It took time but he got himself out, sobered up, got a new job and now he’s married with 2 kids. I’m happy for him, and I honestly don’t think he would have gotten there had I stayed with him.</t>
  </si>
  <si>
    <t>https://www.reddit.com/r/AmItheAsshole/comments/1ax0gye/aita_for_being_concerned_about_my_bfs_drinking/krleeqh/</t>
  </si>
  <si>
    <t>krl1ysp</t>
  </si>
  <si>
    <t>02-22-2024 09:12:26</t>
  </si>
  <si>
    <t>Exactly. I don't see people needing to get drunk and throwing up/blacking out. Dependence also forms a big part. I work with guys that will go through 48 beers in a regular fortnight. I'll also going without drinking for weeks at a time to demonstrate it's not part of a habit. Coffee on the other hand......
It's all just part of what people are happy with in a partner. If that's something that doesn't work for you then it's an acceptable boundary, so definitely NTA</t>
  </si>
  <si>
    <t>https://www.reddit.com/r/AmItheAsshole/comments/1ax0gye/aita_for_being_concerned_about_my_bfs_drinking/krl1ysp/</t>
  </si>
  <si>
    <t>krl32do</t>
  </si>
  <si>
    <t>02-22-2024 09:25:58</t>
  </si>
  <si>
    <t>Is this the only time he drinks? Once a month?</t>
  </si>
  <si>
    <t>https://www.reddit.com/r/AmItheAsshole/comments/1ax0gye/aita_for_being_concerned_about_my_bfs_drinking/krl32do/</t>
  </si>
  <si>
    <t>krkuuyz</t>
  </si>
  <si>
    <t>02-22-2024 07:46:48</t>
  </si>
  <si>
    <t>The big concern is how it is impacting your ability to trust him. Trust and communication are foundations to a healthy relationship. 
How can you move in with someone you can't trust?</t>
  </si>
  <si>
    <t>https://www.reddit.com/r/AmItheAsshole/comments/1ax0gye/aita_for_being_concerned_about_my_bfs_drinking/krkuuyz/</t>
  </si>
  <si>
    <t>krl3bll</t>
  </si>
  <si>
    <t>02-22-2024 09:29:12</t>
  </si>
  <si>
    <t>I’ve just asked how often he drinks and I can see you’ve answered here. So it’s once a month and you’ve said he’ll have 6 drinks. My god, you can tell you’re not British. This is nothing to most of us over here - literally nothing. Absolutely mad that he could be considered an alcoholic by anyone by this metric.</t>
  </si>
  <si>
    <t>https://www.reddit.com/r/AmItheAsshole/comments/1ax0gye/aita_for_being_concerned_about_my_bfs_drinking/krl3bll/</t>
  </si>
  <si>
    <t>krluq5l</t>
  </si>
  <si>
    <t>02-22-2024 13:52:15</t>
  </si>
  <si>
    <t>Haha fair point</t>
  </si>
  <si>
    <t>https://www.reddit.com/r/AmItheAsshole/comments/1ax0gye/aita_for_being_concerned_about_my_bfs_drinking/krluq5l/</t>
  </si>
  <si>
    <t>krl5akb</t>
  </si>
  <si>
    <t>02-22-2024 09:53:39</t>
  </si>
  <si>
    <t>Blame shift I never once said it was your fault. I never even mentioned blame just pointed out I don't think it's an issue and you sound like a very nagging person. But OK good luck with your improvements</t>
  </si>
  <si>
    <t>https://www.reddit.com/r/AmItheAsshole/comments/1ax0gye/aita_for_being_concerned_about_my_bfs_drinking/krl5akb/</t>
  </si>
  <si>
    <t>krkxi4d</t>
  </si>
  <si>
    <t>02-22-2024 08:17:47</t>
  </si>
  <si>
    <t>I hope he commits to stay away from those who don't move away.</t>
  </si>
  <si>
    <t>https://www.reddit.com/r/AmItheAsshole/comments/1ax0gye/aita_for_being_concerned_about_my_bfs_drinking/krkxi4d/</t>
  </si>
  <si>
    <t>krl1scc</t>
  </si>
  <si>
    <t>02-22-2024 09:10:12</t>
  </si>
  <si>
    <t>I am trying to point some things to you. Namely that he has some very VERY serious issues that exclude him from being a viable partner (let alone almost ideal one). He is an addict. He enjoys very unhealthy and very immature company and that puts a huge question mark on his own maturity. 
You know I once was that idealistic  naive girl who was trying to fix an addict. It did not work (it never works). So I am telling you from my own experience: stop it. Do not try to make him into that ideal you see in him because he isn't one. By trying to fix him you will traumatise yourself.</t>
  </si>
  <si>
    <t>https://www.reddit.com/r/AmItheAsshole/comments/1ax0gye/aita_for_being_concerned_about_my_bfs_drinking/krl1scc/</t>
  </si>
  <si>
    <t>krl0v7i</t>
  </si>
  <si>
    <t>02-22-2024 08:58:46</t>
  </si>
  <si>
    <t>So probably american size beers so say about 9 units. 
And how often?</t>
  </si>
  <si>
    <t>https://www.reddit.com/r/AmItheAsshole/comments/1ax0gye/aita_for_being_concerned_about_my_bfs_drinking/krl0v7i/</t>
  </si>
  <si>
    <t>krl29ac</t>
  </si>
  <si>
    <t>02-22-2024 09:15:59</t>
  </si>
  <si>
    <t>I'm glad to hear! Sometimes nagging can feel like flogging a dead horse. I hope the situation improves for you.</t>
  </si>
  <si>
    <t>https://www.reddit.com/r/AmItheAsshole/comments/1ax0gye/aita_for_being_concerned_about_my_bfs_drinking/krl29ac/</t>
  </si>
  <si>
    <t>krkx8um</t>
  </si>
  <si>
    <t>02-22-2024 08:14:44</t>
  </si>
  <si>
    <t>https://www.reddit.com/r/AmItheAsshole/comments/1ax0gye/aita_for_being_concerned_about_my_bfs_drinking/krkx8um/</t>
  </si>
  <si>
    <t>krl475u</t>
  </si>
  <si>
    <t>02-22-2024 09:40:11</t>
  </si>
  <si>
    <t>As a sober alcoholic myself I can attest, an unhealthy relationship with alcohol does not get better over time, alcoholism is a chronic, progressive and fatal disease if left untreated and that, (treatment) is the only solution.  What method he uses to stop is up to him, whether it’s a treatment program accompanied by a recovery program or a drug/alcohol counselor, that is his choice but he won’t simply chose to stop one day, he can’t, he’s an alcoholic and it doesn’t work that way.  He and his friends are using alcohol as their solution to their problems. I would not hook my wagon to that mess, it would be a hill to die on if it were me.</t>
  </si>
  <si>
    <t>https://www.reddit.com/r/AmItheAsshole/comments/1ax0gye/aita_for_being_concerned_about_my_bfs_drinking/krl475u/</t>
  </si>
  <si>
    <t>krl0wv8</t>
  </si>
  <si>
    <t>02-22-2024 08:59:21</t>
  </si>
  <si>
    <t>Long_Abbreviations89</t>
  </si>
  <si>
    <t>While I agree that’s true for a lot of people I don’t think it’s fair to say all of them will always come back to drinking.</t>
  </si>
  <si>
    <t>https://www.reddit.com/r/AmItheAsshole/comments/1ax0gye/aita_for_being_concerned_about_my_bfs_drinking/krl0wv8/</t>
  </si>
  <si>
    <t>krkzy85</t>
  </si>
  <si>
    <t>02-22-2024 08:47:23</t>
  </si>
  <si>
    <t>https://www.reddit.com/r/AmItheAsshole/comments/1ax0gye/aita_for_being_concerned_about_my_bfs_drinking/krkzy85/</t>
  </si>
  <si>
    <t>krkxua8</t>
  </si>
  <si>
    <t>02-22-2024 08:21:46</t>
  </si>
  <si>
    <t>I didn’t say there was gaslighting here lol, you’ve gotta admit it’s common on the sub though.</t>
  </si>
  <si>
    <t>https://www.reddit.com/r/AmItheAsshole/comments/1ax0gye/aita_for_being_concerned_about_my_bfs_drinking/krkxua8/</t>
  </si>
  <si>
    <t>krky2mc</t>
  </si>
  <si>
    <t>02-22-2024 08:24:34</t>
  </si>
  <si>
    <t>That… sucks. I’ve only ever seen it happen to friends, and usually only after the damage was done. Hope the scars don’t run too deep 
And for what it’s worth if his closest friends are  all drinking constantly he’s got a very slim chance of actually improving - worst place for an addict to be</t>
  </si>
  <si>
    <t>https://www.reddit.com/r/AmItheAsshole/comments/1ax0gye/aita_for_being_concerned_about_my_bfs_drinking/krky2mc/</t>
  </si>
  <si>
    <t>krkwyat</t>
  </si>
  <si>
    <t>02-22-2024 08:11:14</t>
  </si>
  <si>
    <t>Definitely not making any excuses I’ve talked to him and his mom about it, his roommates too, and him multiple times, but I guess therapy is a route he hasn’t explored, I guess I can at the very least bring it up out of concern for his health and he can choose whether or not it’s a valuable investment (which is undoubtedly important)</t>
  </si>
  <si>
    <t>https://www.reddit.com/r/AmItheAsshole/comments/1ax0gye/aita_for_being_concerned_about_my_bfs_drinking/krkwyat/</t>
  </si>
  <si>
    <t>krlf3av</t>
  </si>
  <si>
    <t>02-22-2024 11:44:30</t>
  </si>
  <si>
    <t>You're welcome, thanks for not judging me. Honestly, sometimes thats what it takes. I never wanted to be that way, it just got out of control before I could do anything about it. The worst part is, we know were hurting our loved ones and we just cant stop, due to anxiety or physical dependence. Big stigma about that, people think its so easy to just stop....."if you loved me you'd stop, or I can control my drinking, why cant you". Trust me, we want too. But its just not that simple.</t>
  </si>
  <si>
    <t>https://www.reddit.com/r/AmItheAsshole/comments/1ax0gye/aita_for_being_concerned_about_my_bfs_drinking/krlf3av/</t>
  </si>
  <si>
    <t>krl27b9</t>
  </si>
  <si>
    <t>This is exactly my point that’s all, I’m not here to go back and forth nor is it for validation it’s validating to see but at the end of the day the root cause isn’t validation it’s a difference in principle, lifestyle, and how you want to treat your body and whether you wanna put your partner thru that bc you can’t take care of yourself, thanks for the reinterpretation</t>
  </si>
  <si>
    <t>https://www.reddit.com/r/AmItheAsshole/comments/1ax0gye/aita_for_being_concerned_about_my_bfs_drinking/krl27b9/</t>
  </si>
  <si>
    <t>krl3lru</t>
  </si>
  <si>
    <t>02-22-2024 09:32:45</t>
  </si>
  <si>
    <t>Arkenoid1</t>
  </si>
  <si>
    <t>Yeah, if it truly is once a month, let him have his escapism day. Maybe as life changes he'll need it less.</t>
  </si>
  <si>
    <t>https://www.reddit.com/r/AmItheAsshole/comments/1ax0gye/aita_for_being_concerned_about_my_bfs_drinking/krl3lru/</t>
  </si>
  <si>
    <t>krkw3za</t>
  </si>
  <si>
    <t>02-22-2024 08:01:19</t>
  </si>
  <si>
    <t>https://www.reddit.com/r/AmItheAsshole/comments/1ax0gye/aita_for_being_concerned_about_my_bfs_drinking/krkw3za/</t>
  </si>
  <si>
    <t>krkxtvh</t>
  </si>
  <si>
    <t>02-22-2024 08:21:39</t>
  </si>
  <si>
    <t>https://www.reddit.com/r/AmItheAsshole/comments/1ax0gye/aita_for_being_concerned_about_my_bfs_drinking/krkxtvh/</t>
  </si>
  <si>
    <t>krl1wy1</t>
  </si>
  <si>
    <t>02-22-2024 09:11:47</t>
  </si>
  <si>
    <t>https://www.reddit.com/r/AmItheAsshole/comments/1ax0gye/aita_for_being_concerned_about_my_bfs_drinking/krl1wy1/</t>
  </si>
  <si>
    <t>krkxor6</t>
  </si>
  <si>
    <t>02-22-2024 08:19:59</t>
  </si>
  <si>
    <t>I'd like to suggest you post in /r/alanon.  They will have some thoughts for you.</t>
  </si>
  <si>
    <t>https://www.reddit.com/r/AmItheAsshole/comments/1ax0gye/aita_for_being_concerned_about_my_bfs_drinking/krkxor6/</t>
  </si>
  <si>
    <t>krl4msy</t>
  </si>
  <si>
    <t>02-22-2024 09:45:35</t>
  </si>
  <si>
    <t>I agree with you that he can benefit from professional help, appreciate you sharing your perspective</t>
  </si>
  <si>
    <t>https://www.reddit.com/r/AmItheAsshole/comments/1ax0gye/aita_for_being_concerned_about_my_bfs_drinking/krl4msy/</t>
  </si>
  <si>
    <t>krl52id</t>
  </si>
  <si>
    <t>02-22-2024 09:50:54</t>
  </si>
  <si>
    <t>mlbo0p_</t>
  </si>
  <si>
    <t>Thank you. I’m a sober alcoholic myself and know many people that have also overcome alcoholism.</t>
  </si>
  <si>
    <t>https://www.reddit.com/r/AmItheAsshole/comments/1ax0gye/aita_for_being_concerned_about_my_bfs_drinking/krl52id/</t>
  </si>
  <si>
    <t>krl0iga</t>
  </si>
  <si>
    <t>02-22-2024 08:54:19</t>
  </si>
  <si>
    <t>Went thru something similar with a friend. He quit drinking for a couple months and was a whole new person. Then he decided he didn't need therapy anymore and relapsed and isn't even able to understand how deep he is in this shit. 
I feel for him but i understood i can't set myself on fire to keep him warm. Take care of yourself, op.</t>
  </si>
  <si>
    <t>https://www.reddit.com/r/AmItheAsshole/comments/1ax0gye/aita_for_being_concerned_about_my_bfs_drinking/krl0iga/</t>
  </si>
  <si>
    <t>krkz76h</t>
  </si>
  <si>
    <t>https://www.reddit.com/r/AmItheAsshole/comments/1ax0gye/aita_for_being_concerned_about_my_bfs_drinking/krkz76h/</t>
  </si>
  <si>
    <t>krkxgpe</t>
  </si>
  <si>
    <t>02-22-2024 08:17:19</t>
  </si>
  <si>
    <t>You seem to think you can fix this problem for him. You can't. His mother can't either. He has to do the work and give up substances, including alcohol. Some people just can't do it in moderation and control it. 
Being predisposed to addiction isn't his fault, but it's 100% his responsibility to manage it.
He has to want to quit.</t>
  </si>
  <si>
    <t>https://www.reddit.com/r/AmItheAsshole/comments/1ax0gye/aita_for_being_concerned_about_my_bfs_drinking/krkxgpe/</t>
  </si>
  <si>
    <t>krlgs6i</t>
  </si>
  <si>
    <t>02-22-2024 12:00:46</t>
  </si>
  <si>
    <t>No judgement here, addiction is a beast and it takes everything to free yourself from its grasp. Glad to hear that you did though, and came out better on the other side.</t>
  </si>
  <si>
    <t>https://www.reddit.com/r/AmItheAsshole/comments/1ax0gye/aita_for_being_concerned_about_my_bfs_drinking/krlgs6i/</t>
  </si>
  <si>
    <t>krkws27</t>
  </si>
  <si>
    <t>02-22-2024 08:09:09</t>
  </si>
  <si>
    <t>You might need to just wait and see what hairballs after he gets out of that crowd</t>
  </si>
  <si>
    <t>https://www.reddit.com/r/AmItheAsshole/comments/1ax0gye/aita_for_being_concerned_about_my_bfs_drinking/krkws27/</t>
  </si>
  <si>
    <t>krkxyke</t>
  </si>
  <si>
    <t>02-22-2024 08:23:13</t>
  </si>
  <si>
    <t>It's as simple as saying choose between a relationship with me or alcohol and those friends. Put the decision in his hands.</t>
  </si>
  <si>
    <t>https://www.reddit.com/r/AmItheAsshole/comments/1ax0gye/aita_for_being_concerned_about_my_bfs_drinking/krkxyke/</t>
  </si>
  <si>
    <t>krl2dvr</t>
  </si>
  <si>
    <t>02-22-2024 09:17:34</t>
  </si>
  <si>
    <t>&gt;Def willing to walk away but obviously it’s early on and he has improved I ain’t here to fix nobody
Yet you are all over this thread asking how to hołd him accountable. He has to work on himself, he has to hołd himself accountable. You cannot manage his addictions, nor his way to sobriety. 
Also, from what you wrote it seems he's off the hard drugs for some months now. That's very short period and it cannot even be called sobriety, he just switched to booze. That problem is still there, nothing got resolved. Stop investing yourself so much into bringing this dude to the light, because he won't even see it.</t>
  </si>
  <si>
    <t>https://www.reddit.com/r/AmItheAsshole/comments/1ax0gye/aita_for_being_concerned_about_my_bfs_drinking/krl2dvr/</t>
  </si>
  <si>
    <t>krkxxtu</t>
  </si>
  <si>
    <t>02-22-2024 08:22:58</t>
  </si>
  <si>
    <t>https://www.reddit.com/r/AmItheAsshole/comments/1ax0gye/aita_for_being_concerned_about_my_bfs_drinking/krkxxtu/</t>
  </si>
  <si>
    <t>krl5a3r</t>
  </si>
  <si>
    <t>02-22-2024 09:53:30</t>
  </si>
  <si>
    <t>Have him join a zoom AA meeting, or attend one yourself. Can stay off camera, off mic, don’t even have to show your name. Just show up and listen. It’s an amazing program.</t>
  </si>
  <si>
    <t>https://www.reddit.com/r/AmItheAsshole/comments/1ax0gye/aita_for_being_concerned_about_my_bfs_drinking/krl5a3r/</t>
  </si>
  <si>
    <t>krl0wdw</t>
  </si>
  <si>
    <t>02-22-2024 08:59:11</t>
  </si>
  <si>
    <t>Thank you for sharing I feel seen it’s tiresome to do this, been in enough relationships where I’ve been emotionally unsafe and physically not the safest, I don’t need anymore hard stuff like this. But will def keep the things said in this thread every much to heart</t>
  </si>
  <si>
    <t>https://www.reddit.com/r/AmItheAsshole/comments/1ax0gye/aita_for_being_concerned_about_my_bfs_drinking/krl0wdw/</t>
  </si>
  <si>
    <t>krl1gxx</t>
  </si>
  <si>
    <t>02-22-2024 09:06:14</t>
  </si>
  <si>
    <t>Yeah, sad. Hopefully he figures it out for himself someday</t>
  </si>
  <si>
    <t>https://www.reddit.com/r/AmItheAsshole/comments/1ax0gye/aita_for_being_concerned_about_my_bfs_drinking/krl1gxx/</t>
  </si>
  <si>
    <t>krl5sfm</t>
  </si>
  <si>
    <t>02-22-2024 09:59:48</t>
  </si>
  <si>
    <t>As a recovering alcoholic… you cannot fix this problem for him. It’s only up to him. He has to make that decision himself. It’s hard when an addicted person won’t change for the people they love. It’s a sad, lonely disease, and it does NOT let go lightly. He needs therapy/a program/rehab, all or some. And definitely look into Al-anon meetings. You can’t do this for him, I’m sorry. But let him know you’re there for him, if you’re going to stay. Addicts can be amazing liars. Even the kindest of us.</t>
  </si>
  <si>
    <t>https://www.reddit.com/r/AmItheAsshole/comments/1ax0gye/aita_for_being_concerned_about_my_bfs_drinking/krl5sfm/</t>
  </si>
  <si>
    <t>krlh6fa</t>
  </si>
  <si>
    <t>02-22-2024 12:04:27</t>
  </si>
  <si>
    <t>Thank you for your kind words, it honestly is really refreshing and appreciated. Glad everything worked out for you too, and that you have found happiness and closure.</t>
  </si>
  <si>
    <t>https://www.reddit.com/r/AmItheAsshole/comments/1ax0gye/aita_for_being_concerned_about_my_bfs_drinking/krlh6fa/</t>
  </si>
  <si>
    <t>krkybds</t>
  </si>
  <si>
    <t>02-22-2024 08:27:32</t>
  </si>
  <si>
    <t>You might also want to try a meeting or two.</t>
  </si>
  <si>
    <t>https://www.reddit.com/r/AmItheAsshole/comments/1ax0gye/aita_for_being_concerned_about_my_bfs_drinking/krkybds/</t>
  </si>
  <si>
    <t>krl49m3</t>
  </si>
  <si>
    <t>02-22-2024 09:41:01</t>
  </si>
  <si>
    <t>Go to Alanon, it will help you.</t>
  </si>
  <si>
    <t>https://www.reddit.com/r/AmItheAsshole/comments/1ax0gye/aita_for_being_concerned_about_my_bfs_drinking/krl49m3/</t>
  </si>
  <si>
    <t>krkyqv3</t>
  </si>
  <si>
    <t>02-22-2024 08:32:46</t>
  </si>
  <si>
    <t>https://www.reddit.com/r/AmItheAsshole/comments/1ax0gye/aita_for_being_concerned_about_my_bfs_drinking/krkyqv3/</t>
  </si>
  <si>
    <t>krkyzt2</t>
  </si>
  <si>
    <t>02-22-2024 08:35:43</t>
  </si>
  <si>
    <t>Alanon has regular meetings, and there is probably a meeting in your area.</t>
  </si>
  <si>
    <t>https://www.reddit.com/r/AmItheAsshole/comments/1ax0gye/aita_for_being_concerned_about_my_bfs_drinking/krkyzt2/</t>
  </si>
  <si>
    <t>krl5ehx</t>
  </si>
  <si>
    <t>02-22-2024 09:54:59</t>
  </si>
  <si>
    <t>Even zoom. Don’t have to leave your phone.</t>
  </si>
  <si>
    <t>https://www.reddit.com/r/AmItheAsshole/comments/1ax0gye/aita_for_being_concerned_about_my_bfs_drinking/krl5ehx/</t>
  </si>
  <si>
    <t>krkzt6r</t>
  </si>
  <si>
    <t>02-22-2024 08:45:39</t>
  </si>
  <si>
    <t>PersimmonBasket</t>
  </si>
  <si>
    <t>INFO - WTF is his mother doing to the chicken to make your husband's farts smell like a toxic gas?</t>
  </si>
  <si>
    <t>https://www.reddit.com/r/AmItheAsshole/comments/1ax0v4u/aita_for_telling_my_husband_to_not_eat_his_moms/krkzt6r/</t>
  </si>
  <si>
    <t>krl0x0h</t>
  </si>
  <si>
    <t>02-22-2024 08:59:25</t>
  </si>
  <si>
    <t>NTA in my opinion.  He was being insensitive. Whether his behavior was due to his newfound sobriety or not is irrelevant. He is solely responsible for his behavior regardless and he doesn’t get to be an AH just because he’s newly sober.  Don’t let him use that as an excuse because it’s not.  I’m sober too, and part of every recovery program I know of is taking responsibility for our behavior and the consequences that arise from it.  I recommend Al Anon for you as the spouse of an alcoholic as it will really help you too. If he wants to do things that create an uncomfortable situation for his partner then he gets to be the one sleeping elsewhere, not you</t>
  </si>
  <si>
    <t>https://www.reddit.com/r/AmItheAsshole/comments/1ax0v4u/aita_for_telling_my_husband_to_not_eat_his_moms/krl0x0h/</t>
  </si>
  <si>
    <t>krkxtg2</t>
  </si>
  <si>
    <t>02-22-2024 08:21:30</t>
  </si>
  <si>
    <t>ESH
You can set a boundary about sleeping with him after he eats chicken, but you can't set a boundary about what he eats. 
But why didn't he sleep in the living room like he said he would?? That was such a reasonable solution. </t>
  </si>
  <si>
    <t>https://www.reddit.com/r/AmItheAsshole/comments/1ax0v4u/aita_for_telling_my_husband_to_not_eat_his_moms/krkxtg2/</t>
  </si>
  <si>
    <t>krlycm3</t>
  </si>
  <si>
    <t>02-22-2024 14:17:05</t>
  </si>
  <si>
    <t>I've had something similar happen but it was with onion soup my partner had made for himself. He was an absolute biohazard after he had ate it. 
I told him he could eat it but he wasn't sleeping in the same bed as me if he did. And that otherwise I'd wake him up everytime he farted in his sleep so he'd suffer with me. 
He slept on the couch, if it had been a cartoon there would've been green gas clouds filling that room when I walked in the next morning but fortunately that was fixed by a window. He hadn't slept all night because it smelled so bad his own stench had kept him up. 
NTA, but maybe you should've phrased it slightly different. 
You can always get petty revenge and feed your kid something with beans and broccoli next time you're out and he has to watch her alone</t>
  </si>
  <si>
    <t>https://www.reddit.com/r/AmItheAsshole/comments/1ax0v4u/aita_for_telling_my_husband_to_not_eat_his_moms/krlycm3/</t>
  </si>
  <si>
    <t>krkzwc6</t>
  </si>
  <si>
    <t>02-22-2024 08:46:44</t>
  </si>
  <si>
    <t>ESH. Your concern was completely valid, but you went about it in a pretty rude way when you said he "can't" eat the chicken. That does sound controlling, and if there wasn't anything else to eat, kinda messed up. 
You should've said, "If you eat any more chicken, you have to sleep in the living room tonight."
He was also a total AH here because even though he couldn't stand the smell of his own gas, he ate the chicken again anyway.</t>
  </si>
  <si>
    <t>https://www.reddit.com/r/AmItheAsshole/comments/1ax0v4u/aita_for_telling_my_husband_to_not_eat_his_moms/krkzwc6/</t>
  </si>
  <si>
    <t>krl2wi4</t>
  </si>
  <si>
    <t>02-22-2024 09:23:54</t>
  </si>
  <si>
    <t>BenRod88</t>
  </si>
  <si>
    <t>YTA, anything could have made him have gas. You can’t say it’s definitely the chicken</t>
  </si>
  <si>
    <t>https://www.reddit.com/r/AmItheAsshole/comments/1ax0v4u/aita_for_telling_my_husband_to_not_eat_his_moms/krl2wi4/</t>
  </si>
  <si>
    <t>krl5srz</t>
  </si>
  <si>
    <t>02-22-2024 09:59:56</t>
  </si>
  <si>
    <t>Federal_Island_7544</t>
  </si>
  <si>
    <t>Your NTA but, sometimes it's not what we say and more how we say it. It's normal for us to get defensive when we feel like we are being pushed into a corner. So saying that he “can't” eat this or that, you might have a better outcome by using words like “could you or would you mind”.</t>
  </si>
  <si>
    <t>https://www.reddit.com/r/AmItheAsshole/comments/1ax0v4u/aita_for_telling_my_husband_to_not_eat_his_moms/krl5srz/</t>
  </si>
  <si>
    <t>krl3lty</t>
  </si>
  <si>
    <t>02-22-2024 09:32:47</t>
  </si>
  <si>
    <t>ESH, but you more. Let the man eat food. Buy some gas prevention capsules from the pharmacy. If it's that bad, you can sleep on the couch. I wouldn't like someone policing what I can and cannot eat.</t>
  </si>
  <si>
    <t>https://www.reddit.com/r/AmItheAsshole/comments/1ax0v4u/aita_for_telling_my_husband_to_not_eat_his_moms/krl3lty/</t>
  </si>
  <si>
    <t>krleb4o</t>
  </si>
  <si>
    <t>02-22-2024 11:36:24</t>
  </si>
  <si>
    <t>Playful_Version_4662</t>
  </si>
  <si>
    <t>https://www.reddit.com/r/AmItheAsshole/comments/1ax0v4u/aita_for_telling_my_husband_to_not_eat_his_moms/krleb4o/</t>
  </si>
  <si>
    <t>krm3c4e</t>
  </si>
  <si>
    <t>02-22-2024 14:49:12</t>
  </si>
  <si>
    <t>Has he never heard of GasX? And WTF is in that chicken to cause such a bad case of flatulence? I cooked and ate plenty of fried chicken as a kid and never had this problem and I have the most unruly stomach on the planet. I would be wondering if it's spoiled, undercooked, or if MIL didn't wash her hands while she cooked. Either way that's gross, and he needs to quarantine on the couch or in the damn yard until his butt explosions stop 
NTA</t>
  </si>
  <si>
    <t>https://www.reddit.com/r/AmItheAsshole/comments/1ax0v4u/aita_for_telling_my_husband_to_not_eat_his_moms/krm3c4e/</t>
  </si>
  <si>
    <t>krm5yko</t>
  </si>
  <si>
    <t>02-22-2024 15:05:16</t>
  </si>
  <si>
    <t>Regular-Safety-547</t>
  </si>
  <si>
    <t>He told HER to sleep in the living room.</t>
  </si>
  <si>
    <t>https://www.reddit.com/r/AmItheAsshole/comments/1ax0v4u/aita_for_telling_my_husband_to_not_eat_his_moms/krm5yko/</t>
  </si>
  <si>
    <t>krm5pq5</t>
  </si>
  <si>
    <t>02-22-2024 15:03:46</t>
  </si>
  <si>
    <t>https://www.reddit.com/r/AmItheAsshole/comments/1ax0v4u/aita_for_telling_my_husband_to_not_eat_his_moms/krm5pq5/</t>
  </si>
  <si>
    <t>krlvnke</t>
  </si>
  <si>
    <t>02-22-2024 13:58:42</t>
  </si>
  <si>
    <t>Why should she sleep on the couch when it's him that is causing the issue?</t>
  </si>
  <si>
    <t>https://www.reddit.com/r/AmItheAsshole/comments/1ax0v4u/aita_for_telling_my_husband_to_not_eat_his_moms/krlvnke/</t>
  </si>
  <si>
    <t>krm5jdn</t>
  </si>
  <si>
    <t>02-22-2024 15:02:41</t>
  </si>
  <si>
    <t>Good idea on the Gas X! Thanks</t>
  </si>
  <si>
    <t>https://www.reddit.com/r/AmItheAsshole/comments/1ax0v4u/aita_for_telling_my_husband_to_not_eat_his_moms/krm5jdn/</t>
  </si>
  <si>
    <t>krm68xs</t>
  </si>
  <si>
    <t>02-22-2024 15:07:01</t>
  </si>
  <si>
    <t>Lol anytime. Like I said my stomach is it's own entity and it's sole purpose in life seems to be making me miserable, so I know all the tricks!</t>
  </si>
  <si>
    <t>https://www.reddit.com/r/AmItheAsshole/comments/1ax0v4u/aita_for_telling_my_husband_to_not_eat_his_moms/krm68xs/</t>
  </si>
  <si>
    <t>krkzb83</t>
  </si>
  <si>
    <t>02-22-2024 08:39:36</t>
  </si>
  <si>
    <t>LeanOnGreen</t>
  </si>
  <si>
    <t>YTA. Not for asking to borrow some, but for dismissing his concerns about his kindness being abused. You've been together 4 months, hardly a long term or guaranteed future relationship. The reason you boyfriend has more money than you is because he had a good job, doesn't take loans, and doesn't give loans out willy nilly. Getting bent out of shape about being compared to an ex is stupid, that's not what he was doing, he was just explaining it wouldn't be something he constantly offers. He's giving you the benefit of the doubt but all you can do is feel entitled to his money.</t>
  </si>
  <si>
    <t>https://www.reddit.com/r/AmItheAsshole/comments/1ax14i7/aita_for_asking_my_boyfriend_for_money/krkzb83/</t>
  </si>
  <si>
    <t>krl5j6j</t>
  </si>
  <si>
    <t>02-22-2024 09:56:37</t>
  </si>
  <si>
    <t>Disastrous-Cream-910</t>
  </si>
  <si>
    <t>Your age shows.
Being open about past relationships and how that is shaping your expectations and worried is axtually healthy. He didn’t compare you, he was open with his concerns.
Also you’re going to have a lot of arguments about money going fwd. You are judging his spending as frivolous and therefore feel like he should cover your loan. You’re 4 months in, this isn’t an established partnership. 
I’m sorry you were fired from your job and that you have loans due. See if you can get any payment holidays and benefits (not sure what country you are in and if this is an option).</t>
  </si>
  <si>
    <t>https://www.reddit.com/r/AmItheAsshole/comments/1ax14i7/aita_for_asking_my_boyfriend_for_money/krl5j6j/</t>
  </si>
  <si>
    <t>krldr1g</t>
  </si>
  <si>
    <t>02-22-2024 11:30:36</t>
  </si>
  <si>
    <t>WhiT8</t>
  </si>
  <si>
    <t>YTA, he knows you for 4 months, he had this happen before. Maybe don't get upset when asking for help (getting it) and then he's the ah?
Don't think so</t>
  </si>
  <si>
    <t>https://www.reddit.com/r/AmItheAsshole/comments/1ax14i7/aita_for_asking_my_boyfriend_for_money/krldr1g/</t>
  </si>
  <si>
    <t>krl1ol4</t>
  </si>
  <si>
    <t>02-22-2024 09:08:54</t>
  </si>
  <si>
    <t>NTA for asking, but you are closing in on AH territory if you make him feel bad for expressing a concern he had. He has a right to ask that this not become a habit. He is willing to help you, but doesn't want you to depend on him for money all the time. That sounds reasonable.</t>
  </si>
  <si>
    <t>https://www.reddit.com/r/AmItheAsshole/comments/1ax14i7/aita_for_asking_my_boyfriend_for_money/krl1ol4/</t>
  </si>
  <si>
    <t>krlzp6l</t>
  </si>
  <si>
    <t>02-22-2024 14:25:52</t>
  </si>
  <si>
    <t>church332211</t>
  </si>
  <si>
    <t>lol. choosing beggars gonna choose.</t>
  </si>
  <si>
    <t>https://www.reddit.com/r/AmItheAsshole/comments/1ax14i7/aita_for_asking_my_boyfriend_for_money/krlzp6l/</t>
  </si>
  <si>
    <t>krm7cbu</t>
  </si>
  <si>
    <t>02-22-2024 15:13:37</t>
  </si>
  <si>
    <t>One bitten, twice shy. Everyone is shaped by their experiences.  If your generosity has been taken advantage of before, it is understandable for your bf to be cautious about history repeating itself.  You've been dating for only 4 months.  That's not enough time for either of you to evaluate if this is the person you will stick by no matter what, in good times or in bad.  If you can't see that, or his POV, then that is a pity and not the kind of personality that makes for a long term, successful relationship.   Why were you fired from your job?  And do you have a temporary job while you are looking for your dream job?  If you don't, you need one ASAP and a plan that isn't relying on your bf to loan you $ to make next month's bills.
YTA.</t>
  </si>
  <si>
    <t>https://www.reddit.com/r/AmItheAsshole/comments/1ax14i7/aita_for_asking_my_boyfriend_for_money/krm7cbu/</t>
  </si>
  <si>
    <t>krldz84</t>
  </si>
  <si>
    <t>02-22-2024 11:33:02</t>
  </si>
  <si>
    <t>YTA. I find your attitude disgusting and already feel sorry for your partner</t>
  </si>
  <si>
    <t>https://www.reddit.com/r/AmItheAsshole/comments/1ax14i7/aita_for_asking_my_boyfriend_for_money/krldz84/</t>
  </si>
  <si>
    <t>krl45jv</t>
  </si>
  <si>
    <t>02-22-2024 09:39:36</t>
  </si>
  <si>
    <t>Llink3483</t>
  </si>
  <si>
    <t>ESH
He could have phrased what he said about his previous relationship better so it did not seem as much like a comparison between you and his ex, like saying something like "Yeah but this is not something I would be comfortable doing on a regular basis as I have had issues with that before" but... 
It is completely normal to look at what bothered you in a previous relationship to learn from it and ensure the next relationship does not have the same issues. Especially if you have not been dating that long because he doesn't really know you yet or your intentions.
Also it is not really fair of you to use this to determine how he would act if times got tough further into the relationship. As relationships become stronger the things we would do to help the other person increases. It would not make sense to do the same things for a person after four months that you would do after four years. 
For example, if my partner had asked me for money after four months I would be hesitant because I didn't know them as well and would need to know a lot more about the situation and make sure they knew my boundaries on this. Now we have ben together for years I would do anything to help them, give them any amount of money,  because that is the relationship we have. 
Also you don't have a right to comment on what he spends his money, frankly it is none of your business, that is HIS money and you have only been dating four months. If he wants to spend his money on his car and food so be it.  He could pend all of his money on a coin collection it still would not mean he has to give you money when you ask no questions asked.</t>
  </si>
  <si>
    <t>https://www.reddit.com/r/AmItheAsshole/comments/1ax14i7/aita_for_asking_my_boyfriend_for_money/krl45jv/</t>
  </si>
  <si>
    <t>krl23qi</t>
  </si>
  <si>
    <t>02-22-2024 09:14:07</t>
  </si>
  <si>
    <t>Just to clarify my partner definitely has loans for his car and usually spends the entire 10k pay check at once on car mods or buying more cars &amp; I definitely don’t feel entitled to his money— I have never asked him for money beforehand or expected any, I just assumed which is definitely my bad that due to his frivolous spending that he wouldn’t mind helping me this one time and asked nicely, hope that clarifies</t>
  </si>
  <si>
    <t>https://www.reddit.com/r/AmItheAsshole/comments/1ax14i7/aita_for_asking_my_boyfriend_for_money/krl23qi/</t>
  </si>
  <si>
    <t>krl5txn</t>
  </si>
  <si>
    <t>02-22-2024 10:00:19</t>
  </si>
  <si>
    <t>of course it’s healthy to be open about your past relationships, but I believe the mentioning of her when asking for help wasn’t necessary, I didn’t expect him to cover my loan I just asked if he could help me because I didn’t have the full amount</t>
  </si>
  <si>
    <t>https://www.reddit.com/r/AmItheAsshole/comments/1ax14i7/aita_for_asking_my_boyfriend_for_money/krl5txn/</t>
  </si>
  <si>
    <t>krle7ad</t>
  </si>
  <si>
    <t>02-22-2024 11:35:19</t>
  </si>
  <si>
    <t>I’m not saying he’s TA, I’m just saying his response to help upset me</t>
  </si>
  <si>
    <t>https://www.reddit.com/r/AmItheAsshole/comments/1ax14i7/aita_for_asking_my_boyfriend_for_money/krle7ad/</t>
  </si>
  <si>
    <t>krle4qw</t>
  </si>
  <si>
    <t>02-22-2024 11:34:36</t>
  </si>
  <si>
    <t>LMAO okay bro</t>
  </si>
  <si>
    <t>https://www.reddit.com/r/AmItheAsshole/comments/1ax14i7/aita_for_asking_my_boyfriend_for_money/krle4qw/</t>
  </si>
  <si>
    <t>krl5cn6</t>
  </si>
  <si>
    <t>02-22-2024 09:54:22</t>
  </si>
  <si>
    <t>Whilst I do understand for him to be hesitant and I respect that of course I don’t feel an entitlement over his income, however we are looking at housing soon so his spending on his cars which usually means his entire pay check will be spent does end up becoming my business, because it will become our joint issue, I had asked him nicely as I was too afraid of being shunned for losing my job to ask anyone else, I just felt the mention of his ex was unnecessary and wanted to see what others thought</t>
  </si>
  <si>
    <t>https://www.reddit.com/r/AmItheAsshole/comments/1ax14i7/aita_for_asking_my_boyfriend_for_money/krl5cn6/</t>
  </si>
  <si>
    <t>krlzu56</t>
  </si>
  <si>
    <t>02-22-2024 14:26:47</t>
  </si>
  <si>
    <t>so?</t>
  </si>
  <si>
    <t>https://www.reddit.com/r/AmItheAsshole/comments/1ax14i7/aita_for_asking_my_boyfriend_for_money/krlzu56/</t>
  </si>
  <si>
    <t>krm98ev</t>
  </si>
  <si>
    <t>Creepy_Minimum666</t>
  </si>
  <si>
    <t>Maybe you counting his money upset him. What he spends his money on is not your business and you have no right to it just because you don't like how he spends it.
YTA</t>
  </si>
  <si>
    <t>https://www.reddit.com/r/AmItheAsshole/comments/1ax14i7/aita_for_asking_my_boyfriend_for_money/krm98ev/</t>
  </si>
  <si>
    <t>krlzy4a</t>
  </si>
  <si>
    <t>02-22-2024 14:27:29</t>
  </si>
  <si>
    <t>why ask and then argue with every answer?</t>
  </si>
  <si>
    <t>https://www.reddit.com/r/AmItheAsshole/comments/1ax14i7/aita_for_asking_my_boyfriend_for_money/krlzy4a/</t>
  </si>
  <si>
    <t>krl9ih6</t>
  </si>
  <si>
    <t>02-22-2024 10:43:49</t>
  </si>
  <si>
    <t>Like I said the mention of his ex was unnecessary so I agree there. 
Is your partner saying he is putting money aside for a home and then not doing it? And is he having issues paying for his rents and bills right now to the point you would question if he is reliable enough to contribute to your future home? 
If yes then fair enough there is room for you to question his priorities but if not then it is still not your business because as long as he can pay he share he can spend it on whatever he likes and what may seem like a silly thing to spend money on to you is not silly to him.</t>
  </si>
  <si>
    <t>https://www.reddit.com/r/AmItheAsshole/comments/1ax14i7/aita_for_asking_my_boyfriend_for_money/krl9ih6/</t>
  </si>
  <si>
    <t>krlr73n</t>
  </si>
  <si>
    <t>02-22-2024 13:26:56</t>
  </si>
  <si>
    <t>Total_Fig671</t>
  </si>
  <si>
    <t>How will a house be a joint venture if currently not working?</t>
  </si>
  <si>
    <t>https://www.reddit.com/r/AmItheAsshole/comments/1ax14i7/aita_for_asking_my_boyfriend_for_money/krlr73n/</t>
  </si>
  <si>
    <t>krm04h3</t>
  </si>
  <si>
    <t>02-22-2024 14:28:38</t>
  </si>
  <si>
    <t>being called disgusting isn’t sufficient advice nor does it add anything to the subject!</t>
  </si>
  <si>
    <t>https://www.reddit.com/r/AmItheAsshole/comments/1ax14i7/aita_for_asking_my_boyfriend_for_money/krm04h3/</t>
  </si>
  <si>
    <t>krlan5z</t>
  </si>
  <si>
    <t>02-22-2024 10:56:41</t>
  </si>
  <si>
    <t>He’s currently meant to be saving so we can afford the deposit but he’s a Facebook marketplace addicted man lol, I bring it up n he just says he can save whenever he wants to because he makes 10k a month</t>
  </si>
  <si>
    <t>https://www.reddit.com/r/AmItheAsshole/comments/1ax14i7/aita_for_asking_my_boyfriend_for_money/krlan5z/</t>
  </si>
  <si>
    <t>krlgjy2</t>
  </si>
  <si>
    <t>02-22-2024 11:58:38</t>
  </si>
  <si>
    <t>It sounds to me that he is choosing to spend all of his money on cars and food right now because he is in a position to be able to do that without it affecting his financial responsibilities. There is nothing to say once you share a home he will spend all of his money on cars and completely neglect to pay his share of the bills. And again, unless he is doing this he can spend the rest on whatever he likes just as you can with your money. 
If he makes 10k a month it sounds like he is right, he could easily save for a deposit when the time comes. Now if you are looking to buy a house the deposit is obviously higher but even then it sounds like it would not take him long at all to put up his half of a deposit. In all honestly it sounds like it would take you longer to save then him (not an insult just an observation based on the current situation of you not having a job rn) so maybe he is waiting until you are in a position to put up your half? 
I'm not saying you can't talk about things that affect getting a home or your relationship but honestly the way you spoke about it was as if he is wasting his time dumping his money on this stuff and what I am trying to make clear is that it is not a waste if it makes him happy as long as it is not causing any real financial issues or preventing him from paying his way, and it honestly doesn't sound like it is. And if thats the case why are you so mad about it?</t>
  </si>
  <si>
    <t>https://www.reddit.com/r/AmItheAsshole/comments/1ax14i7/aita_for_asking_my_boyfriend_for_money/krlgjy2/</t>
  </si>
  <si>
    <t>krl0heg</t>
  </si>
  <si>
    <t>02-22-2024 08:53:57</t>
  </si>
  <si>
    <t>Based on your previous posts YTA to yourself. Leave this person.</t>
  </si>
  <si>
    <t>https://www.reddit.com/r/AmItheAsshole/comments/1ax1604/aitah_for_bringing_chaos_to_a_quiet_community/krl0heg/</t>
  </si>
  <si>
    <t>krkzf7x</t>
  </si>
  <si>
    <t>02-22-2024 08:40:56</t>
  </si>
  <si>
    <t>INFO: If your name is on the lease, why aren't *you* talking to the landlord about getting rid of the mattress frame?</t>
  </si>
  <si>
    <t>https://www.reddit.com/r/AmItheAsshole/comments/1ax1604/aitah_for_bringing_chaos_to_a_quiet_community/krkzf7x/</t>
  </si>
  <si>
    <t>krl138x</t>
  </si>
  <si>
    <t>02-22-2024 09:01:34</t>
  </si>
  <si>
    <t>Freqflyerr</t>
  </si>
  <si>
    <t>One of the most important elements when living in apartment complexes is that as neighbors we all have to accommodate eachother. Depending on the construction of the apartments and how thin the walls are it can get tricky. The best bet is to do your best resolve the issues you have with your situation so you can personally feel comfortable. That’s first and foremost. In the mean time just do your best to make sure neighbors can be comfortable in their neighboring apartments as well.</t>
  </si>
  <si>
    <t>https://www.reddit.com/r/AmItheAsshole/comments/1ax1604/aitah_for_bringing_chaos_to_a_quiet_community/krl138x/</t>
  </si>
  <si>
    <t>krl5slo</t>
  </si>
  <si>
    <t>02-22-2024 09:59:52</t>
  </si>
  <si>
    <t>paintinganimals</t>
  </si>
  <si>
    <t>ESH. You never should’ve moved into an apartment where you have not been welcome or allowed to be. You didn’t even know what the living conditions were. BF is the asshole for demanding the landlord break his rules about girlfriends, because it should’ve been obvious this would come with judgment and you’d be scrutinized. BF didn’t want to risk losing his place, so he had you give up yours instead. If he moved into your apartment, it would be a normal living situation for, presumably, both of you. But you also should’ve realized this was a bad idea based on not being welcome there previously.
Stop crying and figure out how you will get your own place again. People from different cultures can have good relationships, but that’s only possible if they meet the middle to be sure they’re both treated equally and feel comfortable. Him expecting you to not address the landlord with issues because he’s Muslim is absolutely not fair to you. I also feel like you knew this going in and should’ve declined because it’s unacceptable to you.</t>
  </si>
  <si>
    <t>https://www.reddit.com/r/AmItheAsshole/comments/1ax1604/aitah_for_bringing_chaos_to_a_quiet_community/krl5slo/</t>
  </si>
  <si>
    <t>krl6asi</t>
  </si>
  <si>
    <t>02-22-2024 10:05:53</t>
  </si>
  <si>
    <t>YTA
Your crying and arguing daily is disrupting the lives of your neighbours.</t>
  </si>
  <si>
    <t>https://www.reddit.com/r/AmItheAsshole/comments/1ax1604/aitah_for_bringing_chaos_to_a_quiet_community/krl6asi/</t>
  </si>
  <si>
    <t>krl2ls6</t>
  </si>
  <si>
    <t>02-22-2024 09:20:15</t>
  </si>
  <si>
    <t>LuvLaughLive</t>
  </si>
  <si>
    <t>How come in your first 2 posts (12 days ago and 7 days ago), your BF was 34yo, but now he's 35? Did he just have a bday? If so, what did you do for him?</t>
  </si>
  <si>
    <t>https://www.reddit.com/r/AmItheAsshole/comments/1ax1604/aitah_for_bringing_chaos_to_a_quiet_community/krl2ls6/</t>
  </si>
  <si>
    <t>krm2hdh</t>
  </si>
  <si>
    <t>02-22-2024 14:43:49</t>
  </si>
  <si>
    <t>I think that this relationship is a train wreck (along with the apartment) and you need to hop off. 
NTA</t>
  </si>
  <si>
    <t>https://www.reddit.com/r/AmItheAsshole/comments/1ax1604/aitah_for_bringing_chaos_to_a_quiet_community/krm2hdh/</t>
  </si>
  <si>
    <t>krm4wxb</t>
  </si>
  <si>
    <t>02-22-2024 14:58:52</t>
  </si>
  <si>
    <t>NAH. You need to move out ASAP.  Speak to the landlord about removing you from the lease -- he may be more willing to remove you than your average landlord because, I'm sorry to say, it doesn't sound like you are very welcome in the neighborhood or as a tenant. 
You say that you afford to move out, so I would do that ASAP.  If you are set on living with your partner, why don't you look into getting a place together somewhere else?</t>
  </si>
  <si>
    <t>https://www.reddit.com/r/AmItheAsshole/comments/1ax1604/aitah_for_bringing_chaos_to_a_quiet_community/krm4wxb/</t>
  </si>
  <si>
    <t>krm8ulq</t>
  </si>
  <si>
    <t>02-22-2024 15:22:28</t>
  </si>
  <si>
    <t>Did you even look at the place before moving in? Crying and arguing every day to the point that your neighbors are complaining is ridiculous. Saying that you" do not care about the noise I make at all" makes YTA.</t>
  </si>
  <si>
    <t>https://www.reddit.com/r/AmItheAsshole/comments/1ax1604/aitah_for_bringing_chaos_to_a_quiet_community/krm8ulq/</t>
  </si>
  <si>
    <t>krl36mw</t>
  </si>
  <si>
    <t>02-22-2024 09:27:27</t>
  </si>
  <si>
    <t>Agree.  She's making all her bad decisions about him and his fault.  Who cares if he cried and threatened when she declined to move in with him? She still is responsible for the choice she made when she decided to give in and move in.
And for God's sake, she had a lease with her own apartment where the contract likely stated that she wasn't allowed to sublet. So she went ahead and subletted anyway and even for more than the rent she pays (wtf?). When found out, now she has to pay 3 months of rent to them (I guess, she's so unclear and often contradicts herself). Whatever.  This OP seems to think that Reddit is where you come and spill your life, and if you're called out in the future for what you said, well...</t>
  </si>
  <si>
    <t>https://www.reddit.com/r/AmItheAsshole/comments/1ax1604/aitah_for_bringing_chaos_to_a_quiet_community/krl36mw/</t>
  </si>
  <si>
    <t>krl30bs</t>
  </si>
  <si>
    <t>02-22-2024 09:25:14</t>
  </si>
  <si>
    <t>When I posted it was already too late.
I am contractually tied to this crap and resent every bit of it. 
I literally bawl my eyes out everyday.</t>
  </si>
  <si>
    <t>https://www.reddit.com/r/AmItheAsshole/comments/1ax1604/aitah_for_bringing_chaos_to_a_quiet_community/krl30bs/</t>
  </si>
  <si>
    <t>krl2x0e</t>
  </si>
  <si>
    <t>02-22-2024 09:24:05</t>
  </si>
  <si>
    <t>Because the landlord is a man and in their religion the man of the couple should address the landlord
I dont even had his phone number, I'd literally have to knock</t>
  </si>
  <si>
    <t>https://www.reddit.com/r/AmItheAsshole/comments/1ax1604/aitah_for_bringing_chaos_to_a_quiet_community/krl2x0e/</t>
  </si>
  <si>
    <t>krl331v</t>
  </si>
  <si>
    <t>02-22-2024 09:26:12</t>
  </si>
  <si>
    <t>I actually got his age wrong for the first two posts, we are 8 years apart </t>
  </si>
  <si>
    <t>https://www.reddit.com/r/AmItheAsshole/comments/1ax1604/aitah_for_bringing_chaos_to_a_quiet_community/krl331v/</t>
  </si>
  <si>
    <t>krlx45k</t>
  </si>
  <si>
    <t>02-22-2024 14:08:43</t>
  </si>
  <si>
    <t>You are being the A to your neighbours.  You cry loud enough every day to disturb them?  I have to be real with you, if I were your neighbour unless your BF beating you or abusing somehow (and even so it would be difficult) to have a grown ass woman bawling every day because she doesn't like the facilities she put herself in and doesn't want to or can't move out, I would resent the heck out of you.  You moved in knowing he has job insecurity and it's a cheap place.  You contractually committed yourself, either you saw it and made that choice or you stupidly did this without seeing the place.  You did this to yourself and now you don't give a fuck if you disturb everyone because you hate your own choices.  Also, you moved into a muslim community as a GF? Girl, you are not thinking at all!  Put the crying energy into figuring out an exit plan.</t>
  </si>
  <si>
    <t>https://www.reddit.com/r/AmItheAsshole/comments/1ax1604/aitah_for_bringing_chaos_to_a_quiet_community/krlx45k/</t>
  </si>
  <si>
    <t>krkzc9z</t>
  </si>
  <si>
    <t>02-22-2024 08:39:57</t>
  </si>
  <si>
    <t>Human-Ad309</t>
  </si>
  <si>
    <t>NTA but it might be time to reconsider your relationship. You're dating an addict and it's gonna be a rocky journey.</t>
  </si>
  <si>
    <t>https://www.reddit.com/r/AmItheAsshole/comments/1ax1cxb/aita_dont_want_boyfriends_friend_to_be_over_on/krkzc9z/</t>
  </si>
  <si>
    <t>krl06me</t>
  </si>
  <si>
    <t>AwesomeAsian</t>
  </si>
  <si>
    <t>NTA - Your boundaries seem perfectly normal. I wouldn’t want friends over up all night on a work day.</t>
  </si>
  <si>
    <t>https://www.reddit.com/r/AmItheAsshole/comments/1ax1cxb/aita_dont_want_boyfriends_friend_to_be_over_on/krl06me/</t>
  </si>
  <si>
    <t>krl4b5w</t>
  </si>
  <si>
    <t>02-22-2024 09:41:34</t>
  </si>
  <si>
    <t>NTA, but I don’t think your bf is committed to quitting, and/or is addicted. It doesn’t sound like they probably have a friendship outside of doing coke. That’s probably the whole relationship. Please don’t fool yourself that Jon is a bad influence. If your bf is only doing this when Jon is around, it’s probably because Jon is supplying it. So, he’s hanging out with Jon so he CAN do coke. Jon isn’t influencing him, your bf is seeking it out from him.
It’s worrisome that your bf only works part time and wants to stay up  doing a very illegal substance all night, and also because it makes your life hell and you need rest and privacy. He’s an addict and a loser. He’s 30 and should be planning for his future instead of wasting his money on this shit and staying up all night with another loser just wasting their money and their lives away. If he doesn’t quit you should quit him. They’re not even friends, they just use together and use your home as a space to fuck off their lives in.</t>
  </si>
  <si>
    <t>https://www.reddit.com/r/AmItheAsshole/comments/1ax1cxb/aita_dont_want_boyfriends_friend_to_be_over_on/krl4b5w/</t>
  </si>
  <si>
    <t>krkzptl</t>
  </si>
  <si>
    <t>02-22-2024 08:44:30</t>
  </si>
  <si>
    <t>atealein</t>
  </si>
  <si>
    <t>NTA. Your partner expressed regrets about past overindulging during hangout with Jon. You only reminded him that he doesn't want to do that (so he shouldn't go over to his place) but that doesn't mean that Jon should come and they do the same thing here. If he is now mad at you, he needs to think about his priorities and activities. You are not his mom, next time he wants to go to Jon's place - don't say anything. But also don't enable him complaining afterwards.</t>
  </si>
  <si>
    <t>https://www.reddit.com/r/AmItheAsshole/comments/1ax1cxb/aita_dont_want_boyfriends_friend_to_be_over_on/krkzptl/</t>
  </si>
  <si>
    <t>krl05j5</t>
  </si>
  <si>
    <t>02-22-2024 08:49:52</t>
  </si>
  <si>
    <t>NTA. You should say what it is, meth. It makes a difference on what this substance is.
I'm a 30-year recovered meth addict and I know it's not just about not sleeping for days on end.  Meth can make you mean and vicious: can make you think the craziest idea is the best and when 2 meth heads get together, well... let's just say the IQ and common sense level drops and the mindless violence or other gets even worse. 
You have every right to expect peace and quiet while you're trying to sleep in the home for which you pay rent.  You work full time, and your BF works PT. Your BF who parties with a friend and they both do meth.   Why are you with this guy, again?  I've never seen a situation or partnership that includes meth, that didn't end up seriously badly.</t>
  </si>
  <si>
    <t>https://www.reddit.com/r/AmItheAsshole/comments/1ax1cxb/aita_dont_want_boyfriends_friend_to_be_over_on/krl05j5/</t>
  </si>
  <si>
    <t>krl3b2m</t>
  </si>
  <si>
    <t>02-22-2024 09:29:01</t>
  </si>
  <si>
    <t>They specifically said it’s coke.</t>
  </si>
  <si>
    <t>https://www.reddit.com/r/AmItheAsshole/comments/1ax1cxb/aita_dont_want_boyfriends_friend_to_be_over_on/krl3b2m/</t>
  </si>
  <si>
    <t>krl4604</t>
  </si>
  <si>
    <t>02-22-2024 09:39:46</t>
  </si>
  <si>
    <t>Thanks, I had to reread it twice before I saw that. 
Weird that they won't just keep using the word coke instead of "substance"?  To be fair, I used to do coke too, but meth was much more affordable and the high much longer and more enjoyable.</t>
  </si>
  <si>
    <t>https://www.reddit.com/r/AmItheAsshole/comments/1ax1cxb/aita_dont_want_boyfriends_friend_to_be_over_on/krl4604/</t>
  </si>
  <si>
    <t>Comments and Replies</t>
  </si>
  <si>
    <t>NTA count</t>
  </si>
  <si>
    <t>YTA count</t>
  </si>
  <si>
    <t>ESH count</t>
  </si>
  <si>
    <t>Judgement</t>
  </si>
  <si>
    <t>ESH</t>
  </si>
  <si>
    <t>1ayksqa</t>
  </si>
  <si>
    <t>02-24-2024 03:47:57</t>
  </si>
  <si>
    <t>throwawayphu13</t>
  </si>
  <si>
    <t xml:space="preserve">AITA for not acknowledging my girlfriend’s eating disorder? </t>
  </si>
  <si>
    <t xml:space="preserve">I (21 M) have been dating my gf (20F) for 2 years. We met in college and she was very outgoing and approached me first. 
I’m not sure if this is relevant but my girlfriend has always been very emotional. She cries at little things (hormones I guess?) and she is quick to point out things that she thinks I’ve done wrong. But overall we are very happy together. We live together and so most of the time, we know where the other is. 
She’s had a history of eating disorders and even still suffers from a big lack of confidence even though I think she looks perfect. Well recently I had noticed she was throwing up her meals. She would chug water, tell me she had to go to the bathroom, and then she’d tie her hair up and come out with watery eyes and spots on her face. I knew she was doing this for about a month but she seemed perfectly healthy so I never said anything. 
Last night she was having a sort of breakdown, throwing on different outfits and panicking on what she would wear to class the next day. I assured her that she looked fine and it wasn’t a big deal and she ended up bawling. She told me I wasn’t supportive and that she knows I know that she’s been throwing up. She told me that I don’t care about her because if I did I’d comfort her and worry about her but I don’t. I explained to her that what she chooses to do with her body is her choice and while I care about her, It’s not fair that she expects comfort from me when she hasn’t asked for it. She told me it was cruel to see her “struggling all alone” and stormed out saying I didn’t understand and left. She has not texted me since despite my repeated attempts to reach out to her. Am I the asshole? </t>
  </si>
  <si>
    <t>https://www.reddit.com/r/AmItheAsshole/comments/1ayksqa/aita_for_not_acknowledging_my_girlfriends_eating/</t>
  </si>
  <si>
    <t>1ayklw6</t>
  </si>
  <si>
    <t>02-24-2024 03:38:13</t>
  </si>
  <si>
    <t>hadathoughtgirl</t>
  </si>
  <si>
    <t>AITA for wanting my girlfriend to pay for things too</t>
  </si>
  <si>
    <t xml:space="preserve">I 19F started dating my girlfriend 17F let’s call her Hannah about 6 months ago. First I wanna make it clear I am very in love with Hannah I’d do anything for her and I think that’s apart of the problem. I have a bit of a giving problem when I love someone. I think that’s while I’ve been sitting on these feelings for a while.
When I first started dating Hannah I would buy things without her even asking pay for our dates, her tickets to things, car rides because neither of us drive, everything. There were a few occasions earlier on in our relationship where she offered to pay for things I was getting but I had liked her first so I didn’t want her to feel pressured into buying someone who had a crush on her first things, if that makes sense. 
A little bit further down the line I kinda regretted always paying and saying no those few times when she offered to pay, because now it feels like she’s just accustomed to me paying. When she and I are gonna hang out at my house I get her Ubers either from school/from her house to come see me. When she gets here I’ve either already bought her favorite snacks or we order her favorite foods, and drinks. She’s bought me food once cause I wasn’t feeling well and one drink. But I figured it was fine and most likely because I don’t ask for things often. I thought she would most likely do the same if I actually asked her too. 
The other day there was a family issue that came up and I had to use all of my available money to help clear it up. Hannah happened to be coming over a few days later. And I still hadn’t really recovered from it yet. I explained the situation to her and she seemed understanding, when I asked if she could buy the food this time, she asked if we even needed to eat, she said this as both of our stomachs were grumbling, i still didn’t mind so much, so I instinctively almost instantly said I would just pay her back for the food the following Monday when I get my money. 
On Sunday I got my check and I ended up mentioning to her that I had got my check and she immediately asked if I could finally send her money back, even though I had already told her I’d be paying her on Monday i explained how the depositing works. But it had me thinking differently. 
Now she’s coming over tomorrow and I was trying to figure out how the plans were gonna go I’m still a little low on money cause I just switched jobs and I asked her if we could use a different way for her to get to me and not only did she not offer to pay for her own way to get to me she said that the Uber was just the best option for her. It’s gotten to the point where I don’t think she would care to come see me if I wasn’t paying her transportation. So AITA I don’t know it feels kinda selfish being mad at her cause she doesn’t buy me food or pay for dates.
</t>
  </si>
  <si>
    <t>https://www.reddit.com/r/AmItheAsshole/comments/1ayklw6/aita_for_wanting_my_girlfriend_to_pay_for_things/</t>
  </si>
  <si>
    <t>1ayjacu</t>
  </si>
  <si>
    <t>02-24-2024 02:32:07</t>
  </si>
  <si>
    <t>shezzyfizz</t>
  </si>
  <si>
    <t>AITA for asking my partner to talk to his now 18yr old son about cleaning up after himself.</t>
  </si>
  <si>
    <t xml:space="preserve">For almost 3 years I (F45) have lost count of the amount of times I have asked my partner (M53) to have a simple conversation with his son (M18) to clean up after himself. I have no issue with his son and we have a good relationship other than he can not seem to put a plate in the sink or heaven forbid in the actual dishwasher.  This has resulted in many many heated discussions which all get turned around on me. There is always an excuse why he can’t talk to him about, that he is in a sensitive place right now. I will admit that yes during covid there were times that he was having a tough time, but now it has reached the point it is impacting the way I view my partner.  
I don’t think a simple request for him to ask his 18yr old son to put a dish in the dishwasher or clean up after he has cooked for himself is out of line but I am being made to think I am the asshole.  He swings past after work and uses plates, bowls, knives, chopping boards etc then leaves to go to sport training and back to his
Mothers, leaving  me to clean up the mess when I come home. When I tell my partner his response is ‘oh he’s a jerk face!’  My partner is also happy to bitch and moan about the situation with his parents and other family but never actually talks to his son.
I constantly consider his son, I make sure there is food for him to eat and snack on when he decides to come over, I cook meals for him, pick up things he needs, bake things that he requests. I am not against caring for him in anyway but I am tired of cleaning up after him, he can’t even put his dish in the sink after we all eat together.  This is now becoming a bigger issue than it actually needs to be as my partner refuses to talk to him as he doesn’t like confrontation.  I don’t feel it is my place to-parent  his child, and know past relationship there was an issue with the son being told what to do. 
I feel he is showing zero respect towards me by not just dealing with the issue, AITA? </t>
  </si>
  <si>
    <t>https://www.reddit.com/r/AmItheAsshole/comments/1ayjacu/aita_for_asking_my_partner_to_talk_to_his_now/</t>
  </si>
  <si>
    <t>1ayijeb</t>
  </si>
  <si>
    <t>02-24-2024 01:56:35</t>
  </si>
  <si>
    <t>shinoducky</t>
  </si>
  <si>
    <t>WIBTA for yelling at my boyfriend’s little brother?</t>
  </si>
  <si>
    <t xml:space="preserve">My boyfriend (20M) and I (21F) live together at his parent’s home, where his little brother (13M) also lives. Long story short, whenever his little brother is home, he thinks he can boss us around about literally anything, and we always have to do what he wants to do, and if we don’t he acts like a total brat towards us for the rest of that day, and the cycle repeats almost daily. 
My boyfriend loves his little brother very much and never wants to upset him, so my boyfriend will literally bend over backwards at his will and does anything he says to avoid a fight. His little brother is also extremely rude, always yelling at us to shut up if we’re laughing at something together, or telling us that we need to get off our phones while he’s gaming because he “needs all of the internet”. The list goes on and on, but these are just some examples of the basic situations that irk me. 
He will even resort to physically harming my boyfriend if we refuse to do something he wants, and no, not the typical “sibling roughhousing”, like, actually harm him. 
I have held my tongue about this situation and not said anything to him, because I haven’t been living here for very long, and I know that it’s not really my place to yell at a kid that isn’t mine or related to me, and I’ve secretly been waiting for his parents to scold him, but they could literally care less about how he behaves. 
His behavior is truly starting to get on my nerves and it’s not much longer before I pop. I have talked to my boyfriend about it and he says that his little brother is probably just bossy because he’s “only 13”, but I call bull, because this kid knows exactly what he’s doing, he’s very polite to everyone else but us.
He is like a mini tyrant. I do not want to yell at him because I’m not sure if I even have a right to, but we are nothing but nice to him and I refuse to continue walking on eggshells for some little brat who thinks the world revolves around him, especially when everyone else around him just allows him to act that way.
so WIBTA if I spoke up against him the next time he acts like that? </t>
  </si>
  <si>
    <t>https://www.reddit.com/r/AmItheAsshole/comments/1ayijeb/wibta_for_yelling_at_my_boyfriends_little_brother/</t>
  </si>
  <si>
    <t>1ayi52w</t>
  </si>
  <si>
    <t>02-24-2024 01:37:11</t>
  </si>
  <si>
    <t>Red_Bunny_24</t>
  </si>
  <si>
    <t>AITA for over speaking my boyfriend in a group situation and him getting mad at what I say.</t>
  </si>
  <si>
    <t>I 22 female and my bf 23 male live together and have been with each other for 4 years living together for 1. My bf says I always over talk him and he gets mad on things I say in conversations with other people.
Today we met with some of our neighbours to discuss issues we were having in our complex. When I over speak I find my self shutting myself up which I noticed- This was a group discussion scenario and people were always accidentally talking over eachother.
Anyways - It was a good discussion and we went home and he was yelling at me mad that I over talked him and that I always do this and why did I ask if “so and so” in our complex had a job and that it was extremely rude. I was just asking the group if the oldest person in our complex had a job out curiosity. And my bf is saying like I was disrespectful and rude to assume they don’t have a job… the person is like 60+. 
Anyways I always catch him mad at something I say or do in front of others and cop it at home. Is he insecure around other people and overthinking or AITA</t>
  </si>
  <si>
    <t>https://www.reddit.com/r/AmItheAsshole/comments/1ayi52w/aita_for_over_speaking_my_boyfriend_in_a_group/</t>
  </si>
  <si>
    <t>1ayfloa</t>
  </si>
  <si>
    <t>02-23-2024 23:44:22</t>
  </si>
  <si>
    <t>throwawayn7777</t>
  </si>
  <si>
    <t>AITA? My boyfriend (26m) says I (25f) don’t contribute</t>
  </si>
  <si>
    <t xml:space="preserve">I (25f) have been with my boyfriend (26m) for 5 years. We’ve had some periods of long distance, but I ended up moving to his part of the country in the last 2 years. We live with his parents, but just bought a house that needs renovation before we move in. Right now, his parents do most of the cooking and cleaning as that’s how they raised him. He is a shift worker, so works 4 days then gets 5 days off (though he sometimes picks up overtime). 
I work on the weekends, I am in grad school in the evenings, and I have to do a student internship during the week days. That means I am productive everyday into the late evenings. I don’t go out with friends, I don’t have hobbies, and I barely have time to shower. 
My bf was asked to help his dad clean something today and he was grouchy about it. He then said that I never contribute to the household, and began a fight. It’s pretty common that he mentioned I don’t help around the house, although he doesn’t either. 
I think I might be the asshole because he’s right that I don’t really contribute to the household chores. Am I right to think that if I am busy all day, every day that he should do more of the household responsibilities? We don’t share money and never plan to share money (his choice), but I can see how he feels like he doesn’t benefit from me working a bunch. 
Edit: his parents are happy the help with the chores while the reason I am so busy is school-related, because they highly value education. He is the only one who has mentioned any concerns. They usually tell him to knock it off. </t>
  </si>
  <si>
    <t>https://www.reddit.com/r/AmItheAsshole/comments/1ayfloa/aita_my_boyfriend_26m_says_i_25f_dont_contribute/</t>
  </si>
  <si>
    <t>1ayf6xz</t>
  </si>
  <si>
    <t>02-23-2024 23:27:02</t>
  </si>
  <si>
    <t>ThrowRA_boiyy</t>
  </si>
  <si>
    <t>AITA for not helping my wife around the house?</t>
  </si>
  <si>
    <t>I (M36) and my wife (F38) have been married for 8 years and we have two kids (M7) and (F5). She is a stay at home mom, in charge of all the housework and childrearing while I work and cover us financially. Before you start attacking me, hear me out. We ran into a bit of bad luck with debt a few years ago and as a result, on average I work 50-60 hour weeks to help get us out of it. I am a carpenter so the days are long and sometimes I drive quite a bit to get to the work sites. By the time I get home, I am exhausted and pretty much eat then collapse into bed.
On saturdays I take my son and daughter out to his soccer games then back home for lunch, while my wife goes to bookclub, lunch with her friends then usually some sort of hike or yoga class. She is back by mid-afternoon at which point she takes back over the kids and I make dinner, maybe do a bit of laundry and clean the floors. On sundays it is reversed. I go out with my mates, by mid afternoon, I return, we have our baby sitter come around and we spend the night together. 
Recently my wife has come to me saying that I need to start doing more around the house. That I need to do more cleaning, organising, looking after the kids, grocery shopping, cooking. I know that she does a lot and I am in no way saying she doesn’t deserve a break, but I am working really hard too. Especially at the moment. I feel like I do the best I can with how much work I’m doing. I know there is a lot in social media right now about men not doing enough at home, but I never thought I was one of those guys. 
I explained this to her and she said I was being ridiculous. That I spend all day having fun at work with my workmates, while she deals with the children and all of the house chores. Then I get home and just eat and go to bed. This isn’t the plan for forever, but I thought it was going alright for now.
Am I the asshole?
EDIT: just adding in my comment since lots of people are asking. I look everything to do with my my sons sports stuff aside from driving him to Wednesday practice since I’m at work, same with my daughters swimming lessons. On those Saturday’s I make lists of groceries I think need to be picked up (though admittedly she decides what she wants to cook so has the final say), I go round and empty the laundry baskets/pick up stuff and wash/dry/fold them. I make the Saturday dinner (which is my job to plan and put stuff on the list for). I take care of all the bills, car payments, insurance dates. 
I do ask my wife before I go to bed if she needs anything else done before I crash, which yes I get the mental load thing but I figured if she needed extra help she’d ask, usually she says no. I guess in the mornings I could start making my sons school lunch while I make mine and also my daughters when she starts this year. 
When she expressed her need for help it was nothing specific and when we had this discussion she did not give me any specific examples and even if she did I leave at 5am and I’m not usually back til 730. I get home and shower, eat and put laundry into the machine, unpack my work gear, I play/read/clean up our kids and I’m in bed by 830. I don’t know physically how to find more time to contribute on weekdays.</t>
  </si>
  <si>
    <t>https://www.reddit.com/r/AmItheAsshole/comments/1ayf6xz/aita_for_not_helping_my_wife_around_the_house/</t>
  </si>
  <si>
    <t>1aydd2r</t>
  </si>
  <si>
    <t>02-23-2024 22:12:36</t>
  </si>
  <si>
    <t>TemperatureOwn1768</t>
  </si>
  <si>
    <t>AITA for talking about my sister's death with my friend instead of my gf?</t>
  </si>
  <si>
    <t>A month ago my (25m) sister passed away due to overdose. She was the closest person to me in my life and I'm still trying to get over her death. My best friend (25f) of 18 years, let's call her Betty, has been there for me through this._x000D_
My gf (23f), let's call her Eva, we've been together for 10 months. She also wanted to be there for me during this time, but I prefer to talk about it with Betty rather than with her, because Eva had never met my sister, she doesn't have a sibling and she has never lost anyone close in her life. Betty is the opposite and when I talk to her I feel that she can relate to me more._x000D_
Two days ago at my house me, Eva, Betty and another friend were drinking. At one point Eva went to sleep, then my other friend went to sleep and we started talking with Betty about my sis again. Then we went to sleep too._x000D_
Next morning, after my other friend and Betty left, Eva told me that she woke up in the night and overheard us and asked me why I would rather talk to Betty than to her. I gave her the reasons above and thanked her for wanting to support me, but she didn't take it well. She said, "If you won't let me support you, maybe you should just date Betty." So we had an argument, she left the house and now she doesn't pick up my calls._x000D_
I can understand why this situation upsets her, but maybe she should try to understand me. I don't know if I'm an ah</t>
  </si>
  <si>
    <t>https://www.reddit.com/r/AmItheAsshole/comments/1aydd2r/aita_for_talking_about_my_sisters_death_with_my/</t>
  </si>
  <si>
    <t>1ayd22g</t>
  </si>
  <si>
    <t>02-23-2024 22:00:14</t>
  </si>
  <si>
    <t>hmmm2016</t>
  </si>
  <si>
    <t>AITA for wanting my gf to drop her guy friend</t>
  </si>
  <si>
    <t xml:space="preserve">So my girlfriend(20f)  and I(20m) have been doing long distance. We have known each other since high school and started dating after high school. She goes to school with one of her best friends Exs, and they hang out a lot. I know this same kid too and me and him aren’t really friends. My problem is, is that they seem to always be standing next to each other in photos and he always has his hand around her waist. Another time we went to a new year’s eve party and when he came in, my Gf jumped up and down out of excitement and ran over to him and gave him a hug. I thought that was strange. Keep in mind they weren’t this close in high school at all and the conveniently lived in the same dorm at college. My last straw with the situation is when they were home from school she went over to his parents house and got blacked out drunk and stayed the night there, she claims nothing happened. The guy then posted a photo from
that night on his instagram with him holding my girlfriend in his arms. AITA for getting annoyed at this and thinking more is going on? 
They would never do any of this stuff in high school when he was dating her best friend, so why are they doing it now? 
Am I the asshole for wanting her to cut all ties with him? </t>
  </si>
  <si>
    <t>https://www.reddit.com/r/AmItheAsshole/comments/1ayd22g/aita_for_wanting_my_gf_to_drop_her_guy_friend/</t>
  </si>
  <si>
    <t>1aycvma</t>
  </si>
  <si>
    <t>02-23-2024 21:52:41</t>
  </si>
  <si>
    <t>Effective_Mess2215</t>
  </si>
  <si>
    <t xml:space="preserve">AITA for telling my boyfriend he's taking all the fun out of picking rings when he's so hesitant about prices? </t>
  </si>
  <si>
    <t xml:space="preserve">
My boyfriend (31M) and I (29F) are planning to elope. He wants me to pick my top 3, and so far, I am obsessed with moissanite but I'm stuck between affordable or durability as far as the type of band material goes. We have 2 kids so I am opting for the affordable side of things so I'm happy with moissanite. But he is hesitant on getting something under 1k. I refuse to spend anything more than $400. The ring price isn't important to me and I'm happy with a shiny moissanite stone. He asked me to pick some out, which i did on Etsy. And every time I show him my selection he gets disheartened at the prices and tells me "it's so cheap". I told him countless times it's not the ring that matters and i just want a marriage. I even went as far as researching moissanite stones and how popular they are becoming. But i dont seem to be helping. I finally got frustrated and told him he's taking the fun out of this and he shouldn't have me pick if it's going to end up upsetting him every time. AITA for not being more sensitive and patient?</t>
  </si>
  <si>
    <t>https://www.reddit.com/r/AmItheAsshole/comments/1aycvma/aita_for_telling_my_boyfriend_hes_taking_all_the/</t>
  </si>
  <si>
    <t>1aybqyz</t>
  </si>
  <si>
    <t>02-23-2024 21:06:37</t>
  </si>
  <si>
    <t>Only-Lunch-9291</t>
  </si>
  <si>
    <t>AITA for telling my wife it’s her fault that our sons now hate and ignore their sister?</t>
  </si>
  <si>
    <t>My wife (39f) and I (44m) have three children. Two boys (15,14) and a girl (12). 
While my wife is a great mom to all of our kids, she always had a special bond with our daughter. I wouldn’t frame it as classic favoritism but as a little bit more attention and love. The boys were always aware of this and teased their mom with it jokingly but it was never a problem because she really is a great mom to them too.
A few weeks ago my 14 year old (let’s call him Jim) and our daughter (let’s call her Anna) had a big fight and a screaming match. It turned out that Anna took Jim’s AirPods to her dance class, forgot them there and tried to lie about it. My wife intervened and apparently took Anna’s side. I wasn’t there so I don’t know. My older son Alex intervened on behalf of his brother and told his mom that she is unfair. My wife doubled down and told them to f*ck off (again no idea) and that Anna is more important (my boys swear that she said that Anna is more important then them while she swears that she said that Anna is more important than a pair of AirPods). 
Alex exploded and called his mom a c*** ,took his brother and left. My wife called them for hours but they didn’t answer. In the end she called me and I picked the boys up. 
The relationship between our boys and their sister has been dead after this. They don’t talk to  her, ignore her when she approaches them and won’t tolerate her presence. When she enters a room, they leave (kitchen for example). It is heartbreaking to watch. My wife tried to mend things and talk to them but she gets aggressively ignored too.
Yesterday my wife had a breakdown and started to cry after we went to bed and said  that home life has been hell for the last weeks. I had little sympathy and told her to suck it up because it’s her fault. She called me an AH and cried even more. 
AITA? I know I am technically in the right here but my wife is already devastated and remorseful. It is my job now to help her the relationship between girls and boys in our home. 
Edit: Anna had to buy her brother a new pair of AirPods. We gave her the money that was supposed to be for her birthday. she will get nothing for her birthday in april.</t>
  </si>
  <si>
    <t>https://www.reddit.com/r/AmItheAsshole/comments/1aybqyz/aita_for_telling_my_wife_its_her_fault_that_our/</t>
  </si>
  <si>
    <t>krvfls7</t>
  </si>
  <si>
    <t>02-24-2024 03:53:36</t>
  </si>
  <si>
    <t>lipgloss_addict</t>
  </si>
  <si>
    <t>So you would literally watch someone you loved sob and not comfort them until they asked you??  Ouch.  Strangers are more kind than you.</t>
  </si>
  <si>
    <t>https://www.reddit.com/r/AmItheAsshole/comments/1ayksqa/aita_for_not_acknowledging_my_girlfriends_eating/krvfls7/</t>
  </si>
  <si>
    <t>krvelbw</t>
  </si>
  <si>
    <t>02-24-2024 03:45:55</t>
  </si>
  <si>
    <t>NTA. Easy way to find out: tell her you can't pay for an Uber this time and see whether she bothers to find another way to see you.</t>
  </si>
  <si>
    <t>https://www.reddit.com/r/AmItheAsshole/comments/1ayklw6/aita_for_wanting_my_girlfriend_to_pay_for_things/krvelbw/</t>
  </si>
  <si>
    <t>krv6i80</t>
  </si>
  <si>
    <t>02-24-2024 02:47:35</t>
  </si>
  <si>
    <t>Asciutta</t>
  </si>
  <si>
    <t>Stop. Cleaning. Up. After. Him 👏
Your partner isn't in such a hurry to parent his son because the dishes are clean when he gets home. Just collect the dishes in the sink and leave him to deal with.
"Here are your son's dishes. You know I told you to talk to him about cleaning up after himself ? I'll let you have that conversation with him, and I'm afraid you'll have to do the dishes if he refuses. It sucks having a teenager".</t>
  </si>
  <si>
    <t>https://www.reddit.com/r/AmItheAsshole/comments/1ayjacu/aita_for_asking_my_partner_to_talk_to_his_now/krv6i80/</t>
  </si>
  <si>
    <t>krva1pw</t>
  </si>
  <si>
    <t>02-24-2024 03:12:47</t>
  </si>
  <si>
    <t>Both-Ad1586</t>
  </si>
  <si>
    <t>YTA.  Stop taking care of this 18 year old.  You spoil him and then wonder why he's spoiled.  And from now on, let partner clean up after him.</t>
  </si>
  <si>
    <t>https://www.reddit.com/r/AmItheAsshole/comments/1ayjacu/aita_for_asking_my_partner_to_talk_to_his_now/krva1pw/</t>
  </si>
  <si>
    <t>krv5hhn</t>
  </si>
  <si>
    <t>02-24-2024 02:40:28</t>
  </si>
  <si>
    <t>MenchitWolfram</t>
  </si>
  <si>
    <t>ESH
Maybe NTA depending on other conversations you've had and missing context. Like, if he refuses to let you give his son feedback at all. 
Your partner is the biggest asshole. For refusing to talk about it. Now, it might be that the son is the biggest asshole if they had a talk about it and he refused to change - but without the talk, it is hard to say he is the biggest jerk.
The son is 18, he should know how to act and clean up after himself. He is an asshole for not doing that. It is the minimum required to be polite when living with others.
You are at fault for putting up with it long enough that it has become a habit. Because at this point, it has become a habit. The son actually becomes less of an asshole the longer you tolerate this behavior - because he is internalizing that this is acceptable. Even when it is not.
In theory I agree that it is not your job to parent his child and it should be on your partner. But, you've tolerated it for far too long. So you are not blameless here either.</t>
  </si>
  <si>
    <t>https://www.reddit.com/r/AmItheAsshole/comments/1ayjacu/aita_for_asking_my_partner_to_talk_to_his_now/krv5hhn/</t>
  </si>
  <si>
    <t>krv5hdg</t>
  </si>
  <si>
    <t>02-24-2024 02:40:27</t>
  </si>
  <si>
    <t>INFO
&gt; When I tell my partner his response is ‘oh he’s a jerk face!’
So how about he stays with his mom full-time until he's ready to go adult?</t>
  </si>
  <si>
    <t>https://www.reddit.com/r/AmItheAsshole/comments/1ayjacu/aita_for_asking_my_partner_to_talk_to_his_now/krv5hdg/</t>
  </si>
  <si>
    <t>"Galasstic Overlord [1597]"</t>
  </si>
  <si>
    <t>krvanvg</t>
  </si>
  <si>
    <t>02-24-2024 03:17:13</t>
  </si>
  <si>
    <t>tsweetsie</t>
  </si>
  <si>
    <t>Exactly this. Why are you doing the heavy load and complaining? Make your partner do it, it's his responsibility to clean up after his son or make his son handle his own shit. </t>
  </si>
  <si>
    <t>https://www.reddit.com/r/AmItheAsshole/comments/1ayjacu/aita_for_asking_my_partner_to_talk_to_his_now/krvanvg/</t>
  </si>
  <si>
    <t>krvc9iz</t>
  </si>
  <si>
    <t>02-24-2024 03:28:50</t>
  </si>
  <si>
    <t>Artistic_Tough5005</t>
  </si>
  <si>
    <t>100% this. It won’t take hubby long to have that talk with his son.</t>
  </si>
  <si>
    <t>https://www.reddit.com/r/AmItheAsshole/comments/1ayjacu/aita_for_asking_my_partner_to_talk_to_his_now/krvc9iz/</t>
  </si>
  <si>
    <t>krv07n0</t>
  </si>
  <si>
    <t>02-24-2024 02:03:41</t>
  </si>
  <si>
    <t>Kris82868</t>
  </si>
  <si>
    <t>YWBTA for yelling.
NTA to tell him what he's doing isn't cool. But that could be said without yelling. I mean it doesn't need to be walk on eggshells or yell.</t>
  </si>
  <si>
    <t>https://www.reddit.com/r/AmItheAsshole/comments/1ayijeb/wibta_for_yelling_at_my_boyfriends_little_brother/krv07n0/</t>
  </si>
  <si>
    <t>"Commander in Cheeks [202]"</t>
  </si>
  <si>
    <t>krv0594</t>
  </si>
  <si>
    <t>02-24-2024 02:03:14</t>
  </si>
  <si>
    <t>JustAGal_Love</t>
  </si>
  <si>
    <t>YWBTA only because you can't win in this situation.  You need to not live with BF family.  Do what you have to do to move out.  Good luck.</t>
  </si>
  <si>
    <t>https://www.reddit.com/r/AmItheAsshole/comments/1ayijeb/wibta_for_yelling_at_my_boyfriends_little_brother/krv0594/</t>
  </si>
  <si>
    <t>krv0xrd</t>
  </si>
  <si>
    <t>02-24-2024 02:08:36</t>
  </si>
  <si>
    <t>Snoo1560</t>
  </si>
  <si>
    <t>YWBTA if you did. It's a no win situation, and if your boyfriend tolerates it you need to find someone else.</t>
  </si>
  <si>
    <t>https://www.reddit.com/r/AmItheAsshole/comments/1ayijeb/wibta_for_yelling_at_my_boyfriends_little_brother/krv0xrd/</t>
  </si>
  <si>
    <t>"Pooperintendant [60]"</t>
  </si>
  <si>
    <t>krv6nep</t>
  </si>
  <si>
    <t>02-24-2024 02:48:35</t>
  </si>
  <si>
    <t>I wonder if the brother resents you living there.  Do you and boyfriend have jobs?  If so, why don't you get your own apt.?  You have no rights there unless you're paying rent.  Boyfriend might have rights, but it's up to him to stand up for them, not you.  ESH</t>
  </si>
  <si>
    <t>https://www.reddit.com/r/AmItheAsshole/comments/1ayijeb/wibta_for_yelling_at_my_boyfriends_little_brother/krv6nep/</t>
  </si>
  <si>
    <t>krv7oby</t>
  </si>
  <si>
    <t>02-24-2024 02:55:46</t>
  </si>
  <si>
    <t>Aggressive_Week9068</t>
  </si>
  <si>
    <t>YWBTA for yelling at the kid. It's not your place to correct his behavior.
It's also not required of you to put up with it. The kid clearly has issues, and so does your boyfriend if he's letting a 13yo boss him around.
Clearly everyone in the home is enabling the kid, and you're not going to be able to fix that on your own.
You may express your concerns to the other adults - and be ready to be told that's how it's going to be if you continue living there -, but, obviously, don't stoop down to the kids level.</t>
  </si>
  <si>
    <t>https://www.reddit.com/r/AmItheAsshole/comments/1ayijeb/wibta_for_yelling_at_my_boyfriends_little_brother/krv7oby/</t>
  </si>
  <si>
    <t>krvbmjz</t>
  </si>
  <si>
    <t>02-24-2024 03:24:10</t>
  </si>
  <si>
    <t>Justisperfect</t>
  </si>
  <si>
    <t>I want to go with ESH. Though it may be difficult if it is a habit, don't over talk to people, try to be more careful and to listen more. But your boyfriend should not yell, and he seems more concerned by the fact that he doesn't agree with you, which you can't help.</t>
  </si>
  <si>
    <t>https://www.reddit.com/r/AmItheAsshole/comments/1ayi52w/aita_for_over_speaking_my_boyfriend_in_a_group/krvbmjz/</t>
  </si>
  <si>
    <t>krv25yj</t>
  </si>
  <si>
    <t>02-24-2024 02:17:09</t>
  </si>
  <si>
    <t>FloridaPoodleSchool</t>
  </si>
  <si>
    <t>NTA. If no one else in your life mentions you talking over people or asking odd questions, it's only an issue for your bf. He should not be trying to micromanage how you communicate with your neighbors.</t>
  </si>
  <si>
    <t>https://www.reddit.com/r/AmItheAsshole/comments/1ayi52w/aita_for_over_speaking_my_boyfriend_in_a_group/krv25yj/</t>
  </si>
  <si>
    <t>kruxmit</t>
  </si>
  <si>
    <t>02-24-2024 01:45:58</t>
  </si>
  <si>
    <t>Sam_Pound_</t>
  </si>
  <si>
    <t>NTA. This is on him. He may have social anxiety or something, but I didn’t notice anything too weird. Asking about a job is typically a little overstep, but not enough where that person will go home and ever think about it again. It varies from person to person and situation to situation, and you were there: I wasn’t. You know better than me. I sense a lot of insecurity from your boyfriend. Maybe have him talk to someone he trusts who you know is reasonable, as they may be able to convince him that you weren’t in the wrong. I don’t think a shrink is necessarily the best option here, but it should be on the table if there are other concerns. A trusted friend should be able to help him see that he’s misperceiving this situation.</t>
  </si>
  <si>
    <t>https://www.reddit.com/r/AmItheAsshole/comments/1ayi52w/aita_for_over_speaking_my_boyfriend_in_a_group/kruxmit/</t>
  </si>
  <si>
    <t>krv8fqx</t>
  </si>
  <si>
    <t>02-24-2024 03:01:13</t>
  </si>
  <si>
    <t>CheckInevitable9561</t>
  </si>
  <si>
    <t>NTA. His insecurity is showing. Overstepping or not, he needs to chill out</t>
  </si>
  <si>
    <t>https://www.reddit.com/r/AmItheAsshole/comments/1ayi52w/aita_for_over_speaking_my_boyfriend_in_a_group/krv8fqx/</t>
  </si>
  <si>
    <t>krui7ix</t>
  </si>
  <si>
    <t>02-24-2024 00:04:20</t>
  </si>
  <si>
    <t>https://www.reddit.com/r/AmItheAsshole/comments/1ayfloa/aita_my_boyfriend_26m_says_i_25f_dont_contribute/krui7ix/</t>
  </si>
  <si>
    <t>krumu9a</t>
  </si>
  <si>
    <t>02-24-2024 00:34:18</t>
  </si>
  <si>
    <t>PyramidBox01</t>
  </si>
  <si>
    <t>I hope your name is on the deed to the house you bought with your boyfriend (and his name is on the mortgage).</t>
  </si>
  <si>
    <t>https://www.reddit.com/r/AmItheAsshole/comments/1ayfloa/aita_my_boyfriend_26m_says_i_25f_dont_contribute/krumu9a/</t>
  </si>
  <si>
    <t>krux2w7</t>
  </si>
  <si>
    <t>02-24-2024 01:42:18</t>
  </si>
  <si>
    <t>Esh soooooo when you move in your home you realise he's not going to do chores?  But then again, will you?  You're living - not in his home - but in his parents' home and not helping.  Um what?  Look he is their child they already spoilt but you are not their child.  You really think it's ok to live in someone's house and not help because you are busy?  It'll be interesting to see what happens when you both live together by yourselves - a lot of maturing needed on both sides.</t>
  </si>
  <si>
    <t>https://www.reddit.com/r/AmItheAsshole/comments/1ayfloa/aita_my_boyfriend_26m_says_i_25f_dont_contribute/krux2w7/</t>
  </si>
  <si>
    <t>kruzlj7</t>
  </si>
  <si>
    <t>02-24-2024 01:59:29</t>
  </si>
  <si>
    <t>angelk3n</t>
  </si>
  <si>
    <t>NTA. I personally think relationships are more than just 50/50. It’s a share of responsibilities but when your partner is busy and working really hard you pick up the slack and when things shift so do the responsibilities. When they can only give 20% you pick up the 80% and vice versa. it’s just communication on what you can or can’t provide at that time. Also, do his parents feel that way? Or is he just projecting his own shortcomings around the house on you? I think it may help to try and squeeze some quick chores in like the dishes every now and then but if you’re at your limit right now with other priorities it shouldn’t be a problem for him to help out a little more for the time being. Considering how they are based on financials though I doubt they’ll share this opinion.</t>
  </si>
  <si>
    <t>https://www.reddit.com/r/AmItheAsshole/comments/1ayfloa/aita_my_boyfriend_26m_says_i_25f_dont_contribute/kruzlj7/</t>
  </si>
  <si>
    <t>krv7ktq</t>
  </si>
  <si>
    <t>02-24-2024 02:55:05</t>
  </si>
  <si>
    <t>Ignantsage</t>
  </si>
  <si>
    <t>Yeah but OP says it themselves if you refuse to share finances then it absolutely should be 50/50 if they gain no benefit from you making that money</t>
  </si>
  <si>
    <t>https://www.reddit.com/r/AmItheAsshole/comments/1ayfloa/aita_my_boyfriend_26m_says_i_25f_dont_contribute/krv7ktq/</t>
  </si>
  <si>
    <t>krv8uod</t>
  </si>
  <si>
    <t>02-24-2024 03:04:11</t>
  </si>
  <si>
    <t>Friesandties</t>
  </si>
  <si>
    <t>But it’s clear that he made that choice knowing OP was busy. The same way couples pay bills proportional to income so each person has similar amounts of disposable income, they should try to share chores so thay have similar amounts of spare time. NTA</t>
  </si>
  <si>
    <t>https://www.reddit.com/r/AmItheAsshole/comments/1ayfloa/aita_my_boyfriend_26m_says_i_25f_dont_contribute/krv8uod/</t>
  </si>
  <si>
    <t>kruhvz0</t>
  </si>
  <si>
    <t>02-24-2024 00:02:15</t>
  </si>
  <si>
    <t>HotMessMartinExpress</t>
  </si>
  <si>
    <t>For context, do you clean up after yourself or do you leave things around because “it’s her job”
I only ask because she may be having resentments about you losing respect for her being the main caretaker and homemaker and turning her into your maid without realizing. 
My kids are of school age and my husband helps where he can, but I recently had to show him all the things he was leaving around that added to the workload unnecessarily.</t>
  </si>
  <si>
    <t>https://www.reddit.com/r/AmItheAsshole/comments/1ayf6xz/aita_for_not_helping_my_wife_around_the_house/kruhvz0/</t>
  </si>
  <si>
    <t>krumqyx</t>
  </si>
  <si>
    <t>02-24-2024 00:33:44</t>
  </si>
  <si>
    <t>lurninandlurkin</t>
  </si>
  <si>
    <t>NTA.
Now that the kids are school age, your wife could also re-start working and with the extra income, you could drop your hours down and both of you could 50/50 on the housework or 50/50 paying for someone to pick up some of the housework.</t>
  </si>
  <si>
    <t>https://www.reddit.com/r/AmItheAsshole/comments/1ayf6xz/aita_for_not_helping_my_wife_around_the_house/krumqyx/</t>
  </si>
  <si>
    <t>kruf30s</t>
  </si>
  <si>
    <t>02-23-2024 23:44:12</t>
  </si>
  <si>
    <t>You're NTA. I might have said N-A-H here, because at first it sounded like you all just needed to renegotiate your expectations. Then it occurred to me your kids are of school age and unless she is home schooling them, her days aren't as arduous as she is making them out to be. Also-
&gt;she said... that I spend all day having fun at work with my workmates, while she deals with the children and all of the house chores. 
Okay, so hire a baby sitter to watch the kids (for the time they're not in school, and have your wife job shadow you for a day and see what you're doing at work. Because it sounds like she hasn't a clue about what you do all day.</t>
  </si>
  <si>
    <t>https://www.reddit.com/r/AmItheAsshole/comments/1ayf6xz/aita_for_not_helping_my_wife_around_the_house/kruf30s/</t>
  </si>
  <si>
    <t>"Supreme Court Just-ass [127]"</t>
  </si>
  <si>
    <t>krugcx4</t>
  </si>
  <si>
    <t>02-23-2024 23:52:16</t>
  </si>
  <si>
    <t>Finger was heading towards the Y when I saw the post title but...
NTA. 
"By  the time I get home, I am exhausted and pretty much eat then collapse into bed"
You're doing 60 hour weeks, driving a lot &amp; your job is physically demanding.
"On saturdays I take my son and daughter out to his soccer games then back home for lunch"
Seems like you're really doing the best you can here.
Like you say, it's not the plan forever but for now you're getting out of debt, then you can revisit things.
Can your wife get support from family/friends if she needs more help?  As you don't really have any capacity to do more than you already are right now.</t>
  </si>
  <si>
    <t>https://www.reddit.com/r/AmItheAsshole/comments/1ayf6xz/aita_for_not_helping_my_wife_around_the_house/krugcx4/</t>
  </si>
  <si>
    <t>krufzhv</t>
  </si>
  <si>
    <t>02-23-2024 23:49:56</t>
  </si>
  <si>
    <t>Tired-unicorn-82</t>
  </si>
  <si>
    <t>Nta 
Are the kids at school during the day? Usually I’m all for the men needing to do more but getting a day off to go out with her friends once a week is a lot more than most of us moms get.</t>
  </si>
  <si>
    <t>https://www.reddit.com/r/AmItheAsshole/comments/1ayf6xz/aita_for_not_helping_my_wife_around_the_house/krufzhv/</t>
  </si>
  <si>
    <t>krumdzt</t>
  </si>
  <si>
    <t>02-24-2024 00:31:25</t>
  </si>
  <si>
    <t>Dense-Passion-2729</t>
  </si>
  <si>
    <t>Her saying she needs help doesn’t mean you’re one of those guys. It sounds like you’re both just in a rough season of life. Maybe sit down together and discuss ways to simplify life right now. 
My husband and I also do a daily check in after work where we share our capacity. If he comes home and says oof I’m at 20% and I’m like yikes I’m at 13% then we try to hug one another and grind through the dinner and bedtime routine together. If he comes home and says he’s at 10% and I’m at 30% I will volunteer to take the harder task (doing bath and bedtime) while he takes the easier (dinner cleanup where he can usually listen to some music or a podcast and decompress while he’s cleaning). 
Sometimes we don’t have more to give. Just show your wife you care that she’s tired (don’t use that moment to talk about how tired YOU are you can take your own space for that another time). Wishing you both easier times ahead. NAH</t>
  </si>
  <si>
    <t>https://www.reddit.com/r/AmItheAsshole/comments/1ayf6xz/aita_for_not_helping_my_wife_around_the_house/krumdzt/</t>
  </si>
  <si>
    <t>krunnwe</t>
  </si>
  <si>
    <t>02-24-2024 00:39:34</t>
  </si>
  <si>
    <t>spicyone16</t>
  </si>
  <si>
    <t>You have 2 kids 7 and 5 are they not in school  yet ? 
What does she do when they are gone ?
It seems like you do help out.
Might want to see what is going on in her head or who is in her ear.</t>
  </si>
  <si>
    <t>https://www.reddit.com/r/AmItheAsshole/comments/1ayf6xz/aita_for_not_helping_my_wife_around_the_house/krunnwe/</t>
  </si>
  <si>
    <t>krujob9</t>
  </si>
  <si>
    <t>02-24-2024 00:13:53</t>
  </si>
  <si>
    <t>UnknownRider121</t>
  </si>
  <si>
    <t>NTA. When you refer to social media and the times, I believe this is more aimed at women who work. It happens all the time where women work and make lots of money who also end up doing more around the house, with the kids, etc. I was in a relationship like this. I was making more than my ex husband, and he never once loaded a dishwasher or picked up a mop. Didn’t even clean up after himself. It’s not 50/50. 
However here, her job is basically taking care of the kid and house. It’s a hard job for sure, but you also have a hard job. At the end of the day, I just think things should be 50/50. Your situation seems like it is currently 50/50 but if you start doing more, it’s going to sway in her favor.</t>
  </si>
  <si>
    <t>https://www.reddit.com/r/AmItheAsshole/comments/1ayf6xz/aita_for_not_helping_my_wife_around_the_house/krujob9/</t>
  </si>
  <si>
    <t>kruhhxa</t>
  </si>
  <si>
    <t>02-23-2024 23:59:41</t>
  </si>
  <si>
    <t>NTA
I actually like the suggestion of having her come to work with you a couple of days so she can see what you do.   Maybe both of you do the same.  She helps you with your work for a day or two and you help her with her SAHM work.  This way both of you get an idea of what you both actually do.
Are both kids at school?  If they are, can your wife get a job?  She could try for part time or school hours (they can be hard to find), so that you can cut back on your hours which will mean less time at work and more at home.  Or you'll have a bit of extra money so that you can hire a cleaner once a week for the bigger stuff (you still need to tidy with a cleaner but you won't have to deep clean the bathroom and kitchen every week).
Have a chat with her and discuss time frames... look at how your finances are going?  Can you cut back on some weeks ie do your 50-60 hour weeks twice a month and do 40-45 hours the other two weeks... or some version of that.  If you work weekends, then can you cut back on one of the days, or cut back a day in your working week ie have a short day on Mon/Tues.  When will the long hours end... in a month, in 6 months, in 12 months?  You have no end time by the sounds of it and it may seem like it will never end.
Regardless you need to talk to your wife.  There may be something else that's bothering her but this is the issue that she's discussing but it's not actually the issue.  Maybe she just wants to reconnect with you.  So maybe for this chat, get someone to baby sit the kids and take her out to dinner.  This is the one where you need to leave work early so that she hasn't started cooking for the family.  Maybe tell her you'll pick the kids up from school (and do so) and then 60 mins later have the baby sitter turn up and tell her to get changed as you're going out.  But be mindful if she's not the sort of person that likes these sorts of surprises.</t>
  </si>
  <si>
    <t>https://www.reddit.com/r/AmItheAsshole/comments/1ayf6xz/aita_for_not_helping_my_wife_around_the_house/kruhhxa/</t>
  </si>
  <si>
    <t>kruj996</t>
  </si>
  <si>
    <t>02-24-2024 00:11:09</t>
  </si>
  <si>
    <t>Fianna9</t>
  </si>
  <si>
    <t>NTA- sounds like you step up and equally parent and do stuff around the house on weekends. While I do get your wife being frustrated at not having support on weekdays, working 10-14hr days plus commute at a physical job is exhausting. Even if socializing with other adults is nice, it doesn’t mean it is easy. 
Sounds like the younger one is old enough to start school soon? Wife will have more free time, what if she gets a part time job? You can cut back your hours and spend more time with everyone on weekdays</t>
  </si>
  <si>
    <t>https://www.reddit.com/r/AmItheAsshole/comments/1ayf6xz/aita_for_not_helping_my_wife_around_the_house/kruj996/</t>
  </si>
  <si>
    <t>krumdgu</t>
  </si>
  <si>
    <t>02-24-2024 00:31:20</t>
  </si>
  <si>
    <t>Muted_Account_5045</t>
  </si>
  <si>
    <t>Pleasantly surprised by these comments for a change.</t>
  </si>
  <si>
    <t>https://www.reddit.com/r/AmItheAsshole/comments/1ayf6xz/aita_for_not_helping_my_wife_around_the_house/krumdgu/</t>
  </si>
  <si>
    <t>krulc16</t>
  </si>
  <si>
    <t>02-24-2024 00:24:35</t>
  </si>
  <si>
    <t>GeminiAtl</t>
  </si>
  <si>
    <t>Here is my thoughts on this.  If everything was going well and all of a sudden your wife is demanding more from you, there is most likely something else wrong. She knows being a carpenter isn't having fun all day.  It can be back breaking work.  Perhaps when you come home, after dinner you take over putting the kids to bed.  She she can have a break at night.  Ultimately, what you really need is to have a calm, quiet, conversation with her and set up some realistic division of labor for you both.</t>
  </si>
  <si>
    <t>https://www.reddit.com/r/AmItheAsshole/comments/1ayf6xz/aita_for_not_helping_my_wife_around_the_house/krulc16/</t>
  </si>
  <si>
    <t>kruuxwq</t>
  </si>
  <si>
    <t>02-24-2024 01:27:49</t>
  </si>
  <si>
    <t>WinnDixiedog</t>
  </si>
  <si>
    <t>As a person who stayed at home with our child the big difference between being exhausted from a job outside the home vs being exhausted by the job inside the home is you get a mental break from your job every day. Imagine if you worked all day just to see at the end of the day your job never gets done. It gets lonely and frustrating. Neither of you are AH right now you are just both working hard and are exhausted. Ask her what she wants specifically. Actually hear what she is saying rather than what you think she is saying. Validate her feelings of loneliness, of being overwhelmed, of feeling like what she does isn’t that important.  Tell her thank you for what she does.  Maybe things can’t change right now but together you can make a plan for how to move forward together.</t>
  </si>
  <si>
    <t>https://www.reddit.com/r/AmItheAsshole/comments/1ayf6xz/aita_for_not_helping_my_wife_around_the_house/kruuxwq/</t>
  </si>
  <si>
    <t>kruggvu</t>
  </si>
  <si>
    <t>02-23-2024 23:52:58</t>
  </si>
  <si>
    <t>PathDeep8473</t>
  </si>
  <si>
    <t>https://www.reddit.com/r/AmItheAsshole/comments/1ayf6xz/aita_for_not_helping_my_wife_around_the_house/kruggvu/</t>
  </si>
  <si>
    <t>krucse9</t>
  </si>
  <si>
    <t>02-23-2024 23:29:35</t>
  </si>
  <si>
    <t>flennann</t>
  </si>
  <si>
    <t>NTA. Tell her she can get a job if she’s so concerned about sharing responsibilities.</t>
  </si>
  <si>
    <t>https://www.reddit.com/r/AmItheAsshole/comments/1ayf6xz/aita_for_not_helping_my_wife_around_the_house/krucse9/</t>
  </si>
  <si>
    <t>krujh4u</t>
  </si>
  <si>
    <t>02-24-2024 00:12:35</t>
  </si>
  <si>
    <t>Thesexyone-698</t>
  </si>
  <si>
    <t>I think it's time your wife goes back to work,  while the kids are in evil to lighten the financial load on you in turn making it easier for you to help more around the house.  They are old enough that she doesn't need to stay home 24 hours a day and I'm a woman and a mom!! NTA</t>
  </si>
  <si>
    <t>https://www.reddit.com/r/AmItheAsshole/comments/1ayf6xz/aita_for_not_helping_my_wife_around_the_house/krujh4u/</t>
  </si>
  <si>
    <t>krusog5</t>
  </si>
  <si>
    <t>02-24-2024 01:12:37</t>
  </si>
  <si>
    <t>AliceInReverse</t>
  </si>
  <si>
    <t>I’m going to volunteer that it’s not the division of labor - but the ability to speak to persons above 8 years old. Constantly conversing with children is kind of maddening. I don’t downplay OP’s physical contribution. I do offer a different viewpoint</t>
  </si>
  <si>
    <t>https://www.reddit.com/r/AmItheAsshole/comments/1ayf6xz/aita_for_not_helping_my_wife_around_the_house/krusog5/</t>
  </si>
  <si>
    <t>krume0g</t>
  </si>
  <si>
    <t>boogien1ght5</t>
  </si>
  <si>
    <t>NTA .. what carpenter is just spending the day goofing off and having fun with friends? just because it sounds like you don't hate your job or your coworkers doesn't mean it's not hard work. sounds like she doesn't understand what your job is. not cool for her to be so dismissive of your work. sounds like you need to talk more in-depth about this.</t>
  </si>
  <si>
    <t>https://www.reddit.com/r/AmItheAsshole/comments/1ayf6xz/aita_for_not_helping_my_wife_around_the_house/krume0g/</t>
  </si>
  <si>
    <t>krukv64</t>
  </si>
  <si>
    <t>02-24-2024 00:21:34</t>
  </si>
  <si>
    <t>NTA.  It sounds like you do lots of when you are home.  I’ve been a SAHM to two little kids.  So I get it.  I did all the house stuff during the day and once the kids went to bed we were both off.</t>
  </si>
  <si>
    <t>https://www.reddit.com/r/AmItheAsshole/comments/1ayf6xz/aita_for_not_helping_my_wife_around_the_house/krukv64/</t>
  </si>
  <si>
    <t>kruj3ku</t>
  </si>
  <si>
    <t>02-24-2024 00:10:09</t>
  </si>
  <si>
    <t>Mishy162</t>
  </si>
  <si>
    <t>NTA.  You are working so she can be a SAHM, maybe it's time to have a discussion about her going back to work, that way you can reduce your hours and help more.</t>
  </si>
  <si>
    <t>https://www.reddit.com/r/AmItheAsshole/comments/1ayf6xz/aita_for_not_helping_my_wife_around_the_house/kruj3ku/</t>
  </si>
  <si>
    <t>kruofdi</t>
  </si>
  <si>
    <t>02-24-2024 00:44:29</t>
  </si>
  <si>
    <t>Ok_Discount_7889</t>
  </si>
  <si>
    <t>NTA - the fact that she said you’re having fun at work makes me feel like it’s more that she is unhappy in her role versus really feeling like you’re not pulling your weight. 
With those ages, I’d assume the kids are in school. Is that not the case? Is there a reason she can’t get a part time job, something that would make her feel more fulfilled? 
With the extra money coming in, you could also probably afford to hire some help to take the pressure off her (like a weekly cleaning service, extra babysitting sometimes).</t>
  </si>
  <si>
    <t>https://www.reddit.com/r/AmItheAsshole/comments/1ayf6xz/aita_for_not_helping_my_wife_around_the_house/kruofdi/</t>
  </si>
  <si>
    <t>krumvws</t>
  </si>
  <si>
    <t>02-24-2024 00:34:35</t>
  </si>
  <si>
    <t>ShekkieJohansen</t>
  </si>
  <si>
    <t>NTA. She needs to get a job then you can split the chores 50-50.</t>
  </si>
  <si>
    <t>https://www.reddit.com/r/AmItheAsshole/comments/1ayf6xz/aita_for_not_helping_my_wife_around_the_house/krumvws/</t>
  </si>
  <si>
    <t>krud99r</t>
  </si>
  <si>
    <t>02-23-2024 23:32:33</t>
  </si>
  <si>
    <t>Crafty-Elk-9239</t>
  </si>
  <si>
    <t>NTA, you're both doing a lot. It sounds like she's overwhelmed by the children and needs a day off, but it also sounds like you're overwhelmed with work. Unfortunately, nothing can really be helped.</t>
  </si>
  <si>
    <t>https://www.reddit.com/r/AmItheAsshole/comments/1ayf6xz/aita_for_not_helping_my_wife_around_the_house/krud99r/</t>
  </si>
  <si>
    <t>kruda84</t>
  </si>
  <si>
    <t>02-23-2024 23:32:43</t>
  </si>
  <si>
    <t>bubblegummerr</t>
  </si>
  <si>
    <t>NTA maybe she doesn't understand that your job is taxing (whether by time, physically, etc.) especially if you help her on the weekend that is so strange... maybe you could try and talk to her about *why* you come home and sleep immediately on weekdays?</t>
  </si>
  <si>
    <t>https://www.reddit.com/r/AmItheAsshole/comments/1ayf6xz/aita_for_not_helping_my_wife_around_the_house/kruda84/</t>
  </si>
  <si>
    <t>kruqrgc</t>
  </si>
  <si>
    <t>02-24-2024 00:59:47</t>
  </si>
  <si>
    <t>Doraellen</t>
  </si>
  <si>
    <t>NAH, but thing is, domestic labor is so worthless in the eyes of society. It sounds like you are working really hard to dig yourselves out of debt, which means there probably isn't a lot of money for fun-- but at least you see that paycheck and know that you earned that money. The housework only gets noticed when someone stops doing it. Being a SAH parent (or even a working parent) can feel lonely and thankless. Are there any housework tasks that can literally just be skipped until you are able to help out more? Even doing paper plates a couple night a week can help when someone is feeling totally burned out with dishes.</t>
  </si>
  <si>
    <t>https://www.reddit.com/r/AmItheAsshole/comments/1ayf6xz/aita_for_not_helping_my_wife_around_the_house/kruqrgc/</t>
  </si>
  <si>
    <t>krus02b</t>
  </si>
  <si>
    <t>02-24-2024 01:08:05</t>
  </si>
  <si>
    <t>jbc290</t>
  </si>
  <si>
    <t>Your kids are school aged… what is she doing when they are at school if she doesn’t work? If it’s such a big problem, then cut back to normal working hours so you can do more around the house and then her spending with her girls and the spending with your mates will have to take a backseat. NTA based off of you picking up after yourself</t>
  </si>
  <si>
    <t>https://www.reddit.com/r/AmItheAsshole/comments/1ayf6xz/aita_for_not_helping_my_wife_around_the_house/krus02b/</t>
  </si>
  <si>
    <t>krusilg</t>
  </si>
  <si>
    <t>02-24-2024 01:11:30</t>
  </si>
  <si>
    <t>AbilityToThink23</t>
  </si>
  <si>
    <t>NTA. These people making it out to be like you’re not doing “enough”, are morons.</t>
  </si>
  <si>
    <t>https://www.reddit.com/r/AmItheAsshole/comments/1ayf6xz/aita_for_not_helping_my_wife_around_the_house/krusilg/</t>
  </si>
  <si>
    <t>krutuh2</t>
  </si>
  <si>
    <t>02-24-2024 01:20:28</t>
  </si>
  <si>
    <t>Dangerous_Sea1612</t>
  </si>
  <si>
    <t>NTA, if she wants you to help more around the house, she can get a job so you can work less hours to be able to do so.</t>
  </si>
  <si>
    <t>https://www.reddit.com/r/AmItheAsshole/comments/1ayf6xz/aita_for_not_helping_my_wife_around_the_house/krutuh2/</t>
  </si>
  <si>
    <t>kruf491</t>
  </si>
  <si>
    <t>02-23-2024 23:44:25</t>
  </si>
  <si>
    <t>Leading-Technology44</t>
  </si>
  <si>
    <t>NAH. Sometimes there just isn’t enough energy or time to comfortably cover everything that needs to get done. 
Can you cut down on the amount of chores that need doing? I’m thinking stuff like using compostable plates to cut down on dishwashing and things like that. I’m assuming that if you could comfortably afford a cleaner to come every couple of weeks, you would have done that although, but it’s worth considering if you think you can swing it. 
Can both of you cut down on leisure activities on the weekends? It sounds like you each have a few different activities you do every weekend. Why not start doing some only every other weekend? You could also save one weekend morning/afternoon per month to knock out some household chores as a family. 
Do your children help with chores? They’re young but there are age appropriate chores that a seven year old and a five year old can definitely do.</t>
  </si>
  <si>
    <t>https://www.reddit.com/r/AmItheAsshole/comments/1ayf6xz/aita_for_not_helping_my_wife_around_the_house/kruf491/</t>
  </si>
  <si>
    <t>kruqvkh</t>
  </si>
  <si>
    <t>02-24-2024 01:00:33</t>
  </si>
  <si>
    <t>ElmLane62</t>
  </si>
  <si>
    <t>NTA.
I'm old-fashioned.  I worked full-time raising my daughters and they went to daycare.  We hired cleaning help monthly, and we split grocery shopping.  I did ALL the cooking, and my husband did the lawn work, and we both did laundry, etc.  
If you stay at home, your job is the house the taking care of the kids until your spouse gets home.  You have plenty of time to grocery shop, cook, and clean.  The kids are 5 and 7, and they should be able to pick up their toys, help clear the table, etc.  
If your wife thinks you "have fun all day" working (in construction!) then she should work full-time and pay for daycare and see if she agrees after a few months.
Being a SAHM is a privilege.</t>
  </si>
  <si>
    <t>https://www.reddit.com/r/AmItheAsshole/comments/1ayf6xz/aita_for_not_helping_my_wife_around_the_house/kruqvkh/</t>
  </si>
  <si>
    <t>kruqn1h</t>
  </si>
  <si>
    <t>02-24-2024 00:58:58</t>
  </si>
  <si>
    <t>wint3rs97</t>
  </si>
  <si>
    <t>NTA. I read your comment thay you clean up after yourself so it makes it easier for your wife, that's great honestly. At least you're not leaving a mess behind every night for her. But to be honest, it sounds like your wife doesn't have a clue how physically demanding carpentry is, especially if you're working 50+ hours every week. Sit down and ask her when would be a good time to even do these chores, like grocery shopping and organizing. If you're that exhausted after work, I wouldn't trust you to drive down the street to even buy some groceries. Driving exhausted/sleep is the same as driving under the influence. In what areas does she feel overwhelmed? 
Both of you get a day/afternoon to decompress and relax after a long week. Seems she is comparing the workload of your job and her job. Both are exhausting in different ways. She's probably burnt out, but you might be burnt out as well. Rather than point fingers and place blame, try to talk and come up with a compromise whether it be hiring a babysitter or something else. 
Side note (sorry this is getting longer than expected): But quick background. I work in a chemistry lab (usually mentally exhausted everyday) while my boyfriend works in concrete (very physically demanding and works longer hours). There are times where either my boyfriend or I are too lazy to cook. I highly recommend finding recipes that include an instant pot or crock pot. Those two things save the day for use. Throw a roast in the morning for a crock pot, or the instant pot cooks anything in less than an hour. Honestly that helped my bf and I get a breather in while it's cooking.</t>
  </si>
  <si>
    <t>https://www.reddit.com/r/AmItheAsshole/comments/1ayf6xz/aita_for_not_helping_my_wife_around_the_house/kruqn1h/</t>
  </si>
  <si>
    <t>krumljw</t>
  </si>
  <si>
    <t>02-24-2024 00:32:45</t>
  </si>
  <si>
    <t>hyperfixmum</t>
  </si>
  <si>
    <t>NTA  
Both can be true at the same time, you can be maxed out overworked with a long commute and she can struggle taking care of the house.
From your breakdown it seems you are both trying hard to communicate and still get time together, time with friends, and time with hobby/fitness. It changes over the seasons. But, you should be working toward getting more time in the evening to be with family and alternate bedtimes and/or closing routine (wipe counters, clean up after dinner). 
I do think because the kids are in school she does have more time to clean whereas someone homeschooling may not be able to prioritize cleaning. 
But, picture you were a single dad or a widower. How would you spend time with kids in the evening, how would you clean up and prep for the morning, and how would you do bedtimes? She can’t be the default parent during the day AND night, so if you don’t have any bandwidth or energy then something has to change - either a cleaning service meaning you work more, you budget differently so you can work less, she picks up a PT WFH job. Also make sure she feels appreciated and that you acknowledge she is doing a-lot of the parenting and cleaning.</t>
  </si>
  <si>
    <t>https://www.reddit.com/r/AmItheAsshole/comments/1ayf6xz/aita_for_not_helping_my_wife_around_the_house/krumljw/</t>
  </si>
  <si>
    <t>krumt50</t>
  </si>
  <si>
    <t>02-24-2024 00:34:07</t>
  </si>
  <si>
    <t>GodsGirl64</t>
  </si>
  <si>
    <t>Get a sitter and take your wife to work with you. Show her just how “fun” your day really is. NTA</t>
  </si>
  <si>
    <t>https://www.reddit.com/r/AmItheAsshole/comments/1ayf6xz/aita_for_not_helping_my_wife_around_the_house/krumt50/</t>
  </si>
  <si>
    <t>krujk9o</t>
  </si>
  <si>
    <t>02-24-2024 00:13:09</t>
  </si>
  <si>
    <t>Relevant_Young_5090</t>
  </si>
  <si>
    <t>What does she think being a SAHM entail? NTA </t>
  </si>
  <si>
    <t>https://www.reddit.com/r/AmItheAsshole/comments/1ayf6xz/aita_for_not_helping_my_wife_around_the_house/krujk9o/</t>
  </si>
  <si>
    <t>kruedce</t>
  </si>
  <si>
    <t>02-23-2024 23:39:37</t>
  </si>
  <si>
    <t>Lechonkersgobonkers</t>
  </si>
  <si>
    <t>NTA. You already help her out on the weekends, why is she so mad about this? I mean, you seem to have a lot of your hands already with this debt, so your exhaustion is totally justified.</t>
  </si>
  <si>
    <t>https://www.reddit.com/r/AmItheAsshole/comments/1ayf6xz/aita_for_not_helping_my_wife_around_the_house/kruedce/</t>
  </si>
  <si>
    <t>krursgm</t>
  </si>
  <si>
    <t>02-24-2024 01:06:40</t>
  </si>
  <si>
    <t>Express_Leading_4840</t>
  </si>
  <si>
    <t>Maybe she needs a part time job.</t>
  </si>
  <si>
    <t>https://www.reddit.com/r/AmItheAsshole/comments/1ayf6xz/aita_for_not_helping_my_wife_around_the_house/krursgm/</t>
  </si>
  <si>
    <t>krut0mr</t>
  </si>
  <si>
    <t>02-24-2024 01:14:54</t>
  </si>
  <si>
    <t>Dlraetz1</t>
  </si>
  <si>
    <t>As a Safety Manager I’d like to say your wife has no clue what your job is like. If it’s like my projects it’s cold, dirty, and incredibly physically demanding</t>
  </si>
  <si>
    <t>https://www.reddit.com/r/AmItheAsshole/comments/1ayf6xz/aita_for_not_helping_my_wife_around_the_house/krut0mr/</t>
  </si>
  <si>
    <t>krutsln</t>
  </si>
  <si>
    <t>02-24-2024 01:20:07</t>
  </si>
  <si>
    <t>Major-Distance4270</t>
  </si>
  <si>
    <t>This sounds like a pretty equal division of labor, where you both have time for yourself, your children, and your marriage. NTA</t>
  </si>
  <si>
    <t>https://www.reddit.com/r/AmItheAsshole/comments/1ayf6xz/aita_for_not_helping_my_wife_around_the_house/krutsln/</t>
  </si>
  <si>
    <t>krutujc</t>
  </si>
  <si>
    <t>02-24-2024 01:20:29</t>
  </si>
  <si>
    <t>Professional_Dish339</t>
  </si>
  <si>
    <t>NTA.  She needs to pull her own weight, that's her contribution.  Otherwise tell her to get a job and work 60 hours a week then you can split 50/50.  Otherwise....</t>
  </si>
  <si>
    <t>https://www.reddit.com/r/AmItheAsshole/comments/1ayf6xz/aita_for_not_helping_my_wife_around_the_house/krutujc/</t>
  </si>
  <si>
    <t>krutz2l</t>
  </si>
  <si>
    <t>02-24-2024 01:21:19</t>
  </si>
  <si>
    <t>Kolob619</t>
  </si>
  <si>
    <t>NTA
The kids are school age which gives her many hours a day to accomplish shit while you're busting your hump to provide</t>
  </si>
  <si>
    <t>https://www.reddit.com/r/AmItheAsshole/comments/1ayf6xz/aita_for_not_helping_my_wife_around_the_house/krutz2l/</t>
  </si>
  <si>
    <t>kruu2uu</t>
  </si>
  <si>
    <t>02-24-2024 01:22:01</t>
  </si>
  <si>
    <t>mn-mom-75</t>
  </si>
  <si>
    <t>NTA but sounds like she is feeling burnt.  My husband works a lot and I work FT but just a 40 hour wk, so a lot of household stuff falls on me. I understand the imbalance due to our schedules but I do get burnt out. Just keep the lines of communication open, if you see something needs to be done do it )with out being asked) when you can, and be sure to let her know you appreciate her and what she does to contribute to your family.</t>
  </si>
  <si>
    <t>https://www.reddit.com/r/AmItheAsshole/comments/1ayf6xz/aita_for_not_helping_my_wife_around_the_house/kruu2uu/</t>
  </si>
  <si>
    <t>kruugnu</t>
  </si>
  <si>
    <t>02-24-2024 01:24:35</t>
  </si>
  <si>
    <t>hairyh2obuffalo</t>
  </si>
  <si>
    <t>Electrician here. I'm in the same boat. Are your kids in school? If so she is at home alone from about 8:30 until maybe 2ish. Cleaning a house without kids in it is an easy task but with kids in it can be the biggest challenge. 
Either way my wife understands I work hard every day. Some days I invite her to my site to see im not goofing around. She came to see me today doing camera repairs with the bucket truck. So she can see im busting my ass for 8 hours a day so that they can live comfortably. This has opened her eyes to the fact that she has down time in the day that I do not. Sure some days are hectic for her and I come home to her overwhelmed and getting driven crazy by the kids so I take over and do bath times brush the kids hair( it takes a good half hour) and then we do bed time. Your lucky you get a sitter once a week. 
Maybe get her to come to your jobsite and see how physically demanding your job is.
Nta</t>
  </si>
  <si>
    <t>https://www.reddit.com/r/AmItheAsshole/comments/1ayf6xz/aita_for_not_helping_my_wife_around_the_house/kruugnu/</t>
  </si>
  <si>
    <t>kruw55o</t>
  </si>
  <si>
    <t>02-24-2024 01:35:55</t>
  </si>
  <si>
    <t>dragon34</t>
  </si>
  <si>
    <t>info - are your kids in school?  They aren't toddlers. Presumably she has from 8ish to 3ish without kids unless she is home schooling, which I would think would offer plenty of time for housework and leisure.  </t>
  </si>
  <si>
    <t>https://www.reddit.com/r/AmItheAsshole/comments/1ayf6xz/aita_for_not_helping_my_wife_around_the_house/kruw55o/</t>
  </si>
  <si>
    <t>kruw8b0</t>
  </si>
  <si>
    <t>02-24-2024 01:36:29</t>
  </si>
  <si>
    <t>whereisourfarmpack</t>
  </si>
  <si>
    <t>NAH but I think you need to have a conversation and break down exactly what goes into running the house, what she thinks is putting the most pressure on her and see if there’s a way to change some things.
The one thing I will say is my dad was like you but worked in a metal factory. He worked really hard and was out at 5am and back at 5pm. He was still actively involved in every day parenting. You being there on half a Saturday isn’t enough to have a strong relationship with your kids that will last into adulthood.
If her biggest issue is your involvement with the kids I could understand.</t>
  </si>
  <si>
    <t>https://www.reddit.com/r/AmItheAsshole/comments/1ayf6xz/aita_for_not_helping_my_wife_around_the_house/kruw8b0/</t>
  </si>
  <si>
    <t>kruwrpo</t>
  </si>
  <si>
    <t>02-24-2024 01:40:10</t>
  </si>
  <si>
    <t>notcontageousAFAIK</t>
  </si>
  <si>
    <t>NAH. "That I spend all day having fun at work with my workmates, while she deals with the children and all of the house chores."
This isn't a housework issue. Your wife is slowly going insane from spending so much of her time with tiny humans. That's why she sees your workday as stimulating rather than exhausting. Source: I was the SAHM.
You should always pick up after yourself, of course, but you both need to find ways to give her a break. Trade babysitting with another family if you can, or hire a babysitter once or twice a month so the two of you can get out together. Don't be surprised if you end up talking about your kids most of the time. The point is that you both need to have conversations with adults about your lives.
The weekly book club/yoga class thing is helping, but adults need to talk to other adults more frequently than that. If your money situation is getting better, find a way for her to have that. I know it's hard, but her mental health needs to be supported right now.</t>
  </si>
  <si>
    <t>https://www.reddit.com/r/AmItheAsshole/comments/1ayf6xz/aita_for_not_helping_my_wife_around_the_house/kruwrpo/</t>
  </si>
  <si>
    <t>kruwtrq</t>
  </si>
  <si>
    <t>02-24-2024 01:40:33</t>
  </si>
  <si>
    <t>Neptunianx</t>
  </si>
  <si>
    <t>Can she get a job part time and you cut back at work? Then she gets out of the house and you have more time in it</t>
  </si>
  <si>
    <t>https://www.reddit.com/r/AmItheAsshole/comments/1ayf6xz/aita_for_not_helping_my_wife_around_the_house/kruwtrq/</t>
  </si>
  <si>
    <t>krup6m0</t>
  </si>
  <si>
    <t>02-24-2024 00:49:26</t>
  </si>
  <si>
    <t>JJQuantum</t>
  </si>
  <si>
    <t>NTA and to be honest you are doing too much now.  There’s no way you should be doing laundry or cleaning the floors.  The kids are in school.  She has time during the day to handle all of that.  She needs to start treating her SAHM duties more like a job and get it done.</t>
  </si>
  <si>
    <t>https://www.reddit.com/r/AmItheAsshole/comments/1ayf6xz/aita_for_not_helping_my_wife_around_the_house/krup6m0/</t>
  </si>
  <si>
    <t>krur8uw</t>
  </si>
  <si>
    <t>02-24-2024 01:03:03</t>
  </si>
  <si>
    <t>cyanderella</t>
  </si>
  <si>
    <t>If she thinks working 60 hour weeks, plus commute, in a manual labor job, is spending the day having fun, she’s welcome to get a similarly paying job and swap places with you 🤷🏻‍♂️
I’m with you on being a SAHP isn’t by any means easy, but it sounds like when you are home, you’re pulling your weight. Perhaps there are some ways you can help out — picking up groceries on the way home from work, or hiring a sitter a couple nights a month, for example — but if you’re working essentially a job and a half, and still helping out at home (albeit not as much as she wants), I think you’re NTA.</t>
  </si>
  <si>
    <t>https://www.reddit.com/r/AmItheAsshole/comments/1ayf6xz/aita_for_not_helping_my_wife_around_the_house/krur8uw/</t>
  </si>
  <si>
    <t>krurugi</t>
  </si>
  <si>
    <t>02-24-2024 01:07:02</t>
  </si>
  <si>
    <t>Tall-Leadership1053</t>
  </si>
  <si>
    <t>Tell her you will help. But it is time for her to get a job and start helping with the debt so you can cutback on working so much. And stop feeling guilty. I wonder how she would take it if you said she was just having fun with the kids all day while you work.</t>
  </si>
  <si>
    <t>https://www.reddit.com/r/AmItheAsshole/comments/1ayf6xz/aita_for_not_helping_my_wife_around_the_house/krurugi/</t>
  </si>
  <si>
    <t>kruryn0</t>
  </si>
  <si>
    <t>02-24-2024 01:07:48</t>
  </si>
  <si>
    <t>ChopperMonky</t>
  </si>
  <si>
    <t>Maybe the issue is just that you're getting out of the house while she is basically there 24/7. To her, it may feel like she never gets a break during the week because she lives where she works. Yea the kid might be in school but being in the house all day could be tiring. Maybe help her find something to do during the day that is outside the house. And if you can manage, try and do something after you get home before you collapse in bed, she may just need to see the effort.</t>
  </si>
  <si>
    <t>https://www.reddit.com/r/AmItheAsshole/comments/1ayf6xz/aita_for_not_helping_my_wife_around_the_house/kruryn0/</t>
  </si>
  <si>
    <t>krufba7</t>
  </si>
  <si>
    <t>02-23-2024 23:45:40</t>
  </si>
  <si>
    <t>NTA.
Seems like she doesn't understand or care how hard you work. There's only so many hours in the day. 
What specifically does she think you have time to do when you are home? It might be worth picking up an extra chore or two if it appeases your wife.</t>
  </si>
  <si>
    <t>https://www.reddit.com/r/AmItheAsshole/comments/1ayf6xz/aita_for_not_helping_my_wife_around_the_house/krufba7/</t>
  </si>
  <si>
    <t>krukt8x</t>
  </si>
  <si>
    <t>02-24-2024 00:21:13</t>
  </si>
  <si>
    <t>Sharp_Platform8958</t>
  </si>
  <si>
    <t>She needs to get a job.  Only fair.</t>
  </si>
  <si>
    <t>https://www.reddit.com/r/AmItheAsshole/comments/1ayf6xz/aita_for_not_helping_my_wife_around_the_house/krukt8x/</t>
  </si>
  <si>
    <t>krumuhr</t>
  </si>
  <si>
    <t>02-24-2024 00:34:21</t>
  </si>
  <si>
    <t>jsmithwhatever</t>
  </si>
  <si>
    <t>Sounds like your wife is taking the piss. I have been a sahd and work full time. If you are at home, that’s your job. Kids don’t need your 100% attention every minute, especially your kids age where one is in school. There is more than enough time to get the house sorted and play with your kid. 
If you were both working then that’s fine, should totally be 50/50. But her being at home is her job. It’s not like she’s able to cover some of your carpentry work when you are tired</t>
  </si>
  <si>
    <t>https://www.reddit.com/r/AmItheAsshole/comments/1ayf6xz/aita_for_not_helping_my_wife_around_the_house/krumuhr/</t>
  </si>
  <si>
    <t>krujh4k</t>
  </si>
  <si>
    <t>SLDouglas2112</t>
  </si>
  <si>
    <t>NTA
BUT….if you’re leaving messes about, that’s a different kettle of fish. 
You are working a lot. So is she. Maybe just try a couple of projects as a family, so she feels less alone.</t>
  </si>
  <si>
    <t>https://www.reddit.com/r/AmItheAsshole/comments/1ayf6xz/aita_for_not_helping_my_wife_around_the_house/krujh4k/</t>
  </si>
  <si>
    <t>krukyrb</t>
  </si>
  <si>
    <t>02-24-2024 00:22:13</t>
  </si>
  <si>
    <t>Only_Net6894</t>
  </si>
  <si>
    <t>NTA at all.</t>
  </si>
  <si>
    <t>https://www.reddit.com/r/AmItheAsshole/comments/1ayf6xz/aita_for_not_helping_my_wife_around_the_house/krukyrb/</t>
  </si>
  <si>
    <t>kruvkrg</t>
  </si>
  <si>
    <t>02-24-2024 01:32:05</t>
  </si>
  <si>
    <t>ayoitsjo</t>
  </si>
  <si>
    <t>NAH
You work a lot, you're tired, I get it. Your not an AH.
But as it stands, you get all of Sunday off and she doesn't get a single full day to herself. She's probably feeling super burnt out from near 24/7 working that she's snapping. She isn't an AH for being burnt out.
Maybe you can find a way to arrange a full day away for her or both of you? Maybe that Sunday babysitter can do all day so you both get the whole time? I feel like there are definitely some solutions here.</t>
  </si>
  <si>
    <t>https://www.reddit.com/r/AmItheAsshole/comments/1ayf6xz/aita_for_not_helping_my_wife_around_the_house/kruvkrg/</t>
  </si>
  <si>
    <t>krun8kc</t>
  </si>
  <si>
    <t>02-24-2024 00:36:49</t>
  </si>
  <si>
    <t>Jerseygirl2468</t>
  </si>
  <si>
    <t>NAH it sounds like you're both just burnt out.  But you are both getting some time to yourselves on the weekend, which is good, but she sees you coming home and doing nothing to help during the week after work, which isn't good.  I get your job is long hours and physically exhausting, but could you take over something like putting the kids to bed, or taking 5 minutes to deal with some laundry?
If your kids are both going to be in school, that does give your wife some downtime, and she should take it.  You are working long hours, but when you're off the clock, you're off the clock - she's never off the clock, especially when the children were younger and home with her all the time.
When the kids are both in school, she should consider a job that brings in some income, especially if you have debt, to take some of the financial pressure off.</t>
  </si>
  <si>
    <t>https://www.reddit.com/r/AmItheAsshole/comments/1ayf6xz/aita_for_not_helping_my_wife_around_the_house/krun8kc/</t>
  </si>
  <si>
    <t>kruub4o</t>
  </si>
  <si>
    <t>02-24-2024 01:23:34</t>
  </si>
  <si>
    <t>Megerber</t>
  </si>
  <si>
    <t>She's being a dick about your workday, but do you understand her job is 24 hours a day (when asleep, she's still on call). Can you imagine what it would do to your mental health to work 24/7 and most of the communication you have is with children?</t>
  </si>
  <si>
    <t>https://www.reddit.com/r/AmItheAsshole/comments/1ayf6xz/aita_for_not_helping_my_wife_around_the_house/kruub4o/</t>
  </si>
  <si>
    <t>krugzfm</t>
  </si>
  <si>
    <t>02-23-2024 23:56:22</t>
  </si>
  <si>
    <t>Enamoure</t>
  </si>
  <si>
    <t>NTA.
50/60 hours is a lot. Also isn't being a carpenter hard work?
Do you literally eat and go straight to bed after work?
Maybe doing small things during the week can help the situation? Even just something like throwing out the bin or staying with the kids for an hour or two to give her a break.</t>
  </si>
  <si>
    <t>https://www.reddit.com/r/AmItheAsshole/comments/1ayf6xz/aita_for_not_helping_my_wife_around_the_house/krugzfm/</t>
  </si>
  <si>
    <t>kruumnv</t>
  </si>
  <si>
    <t>02-24-2024 01:25:43</t>
  </si>
  <si>
    <t>Girl_with_no_Swag</t>
  </si>
  <si>
    <t>What she is trying to say, is that she is burnt out. You are both working hard. But you get to clock out…even after a long day. She doesn’t. She works all day and still does the evening chores without help. 
Your job provides you with variety through your day. Hers is monotonous.</t>
  </si>
  <si>
    <t>https://www.reddit.com/r/AmItheAsshole/comments/1ayf6xz/aita_for_not_helping_my_wife_around_the_house/kruumnv/</t>
  </si>
  <si>
    <t>kruv7jo</t>
  </si>
  <si>
    <t>02-24-2024 01:29:37</t>
  </si>
  <si>
    <t>Cad_Monkey_Mafia</t>
  </si>
  <si>
    <t>NAH.
It sounds like you two have done a decent job of trying to split responsibilities equitably.
However I would offer this as a possible explanation of her side: on the weekdays, you get to leave work and come home. She never gets to leave her work unless she leaves the house. You may work 50-60 hours, but she's still putting in a lot more time if she's still watching the kids through their bedtime and cleaning up the house.
"All the child rearing and cleaning the household" is a 24/7 job. There's always something else to clean, wash, or pick up. Not to mention that caring for kids all day is exhausting, both physically and mentally. Don't let the parents from "Bluey" fool you on that one.
It sounds like her only time to "clock out" and stop working is her Saturday getaways. Other than that she's on the clock and working.
As a peace offering I'd take a few weeknights and offer to care for the kids from getting home through their bedtime (depending on how long that is) or do the cleaning that evening to give her some respite and relief after watching them all day. Let her "clock out and go home" every once in awhile</t>
  </si>
  <si>
    <t>https://www.reddit.com/r/AmItheAsshole/comments/1ayf6xz/aita_for_not_helping_my_wife_around_the_house/kruv7jo/</t>
  </si>
  <si>
    <t>kruvw9d</t>
  </si>
  <si>
    <t>02-24-2024 01:34:16</t>
  </si>
  <si>
    <t>MyThreeBugs</t>
  </si>
  <si>
    <t>I’m going to say NAH.  7 and 5 are exhausting ages. All needs and no skills.  You get to deal with adults all day while she has to live 3 complete lives 24/7.   All basic needs - food, bathing, entertainment, toileting, dressing.   All on her, all day, 6.5 days a week.  Yes, this is what she signed up for but it doesn’t make it any easier.  One thing you could do is sit down and really think about all the ways that her “job” is different from yours and acknowledge - to her- that some of her job is pretty damn hard.  Just feeling like you see her and see all the things that she does so that you can work the hours you do to balance the books.  Then, take some of that debt money and think about hiring some help - is it 1/2 day of day care for the kids one day a week?  A housekeeper every two weeks?  One morning a week that she sleeps in and you get the kids up and ready for school or the day or whatever they do?  The laundry - yours and theirs? Even if you put a load of laundry in when you get home, put it in the dryer when you go to bed, fold it in the morning when you get up.  15 minutes out of your day and one less task for her.   As the kids get older, they will get less needy.</t>
  </si>
  <si>
    <t>https://www.reddit.com/r/AmItheAsshole/comments/1ayf6xz/aita_for_not_helping_my_wife_around_the_house/kruvw9d/</t>
  </si>
  <si>
    <t>kruxsjt</t>
  </si>
  <si>
    <t>02-24-2024 01:47:05</t>
  </si>
  <si>
    <t>Potential-Skirt-1249</t>
  </si>
  <si>
    <t>Gently, YTA. Your wife's job is kids and home during the day. Once you're home, you should be splitting duties equally.</t>
  </si>
  <si>
    <t>https://www.reddit.com/r/AmItheAsshole/comments/1ayf6xz/aita_for_not_helping_my_wife_around_the_house/kruxsjt/</t>
  </si>
  <si>
    <t>krunpve</t>
  </si>
  <si>
    <t>02-24-2024 00:39:55</t>
  </si>
  <si>
    <t>trashtvlv</t>
  </si>
  <si>
    <t>NTA, but I would ask her to be more specific about her needs. Does she need 30 minutes to just breathe when you get home, help making lunches, helping with homework, space to vent more regularly etc. 
Sometimes it is really more about the mental load of being responsible for keeping everybody alive and happy.</t>
  </si>
  <si>
    <t>https://www.reddit.com/r/AmItheAsshole/comments/1ayf6xz/aita_for_not_helping_my_wife_around_the_house/krunpve/</t>
  </si>
  <si>
    <t>krulg21</t>
  </si>
  <si>
    <t>02-24-2024 00:25:19</t>
  </si>
  <si>
    <t>NTA But sounds like your wife feels overwhelmed. Not everyday but on the days you feel good when you get home try asking her what she wanted to get done today but didn’t have the time to do. Then do it for her before you eat and jump in the shower. It will show her you care and won’t total destroy you either.</t>
  </si>
  <si>
    <t>https://www.reddit.com/r/AmItheAsshole/comments/1ayf6xz/aita_for_not_helping_my_wife_around_the_house/krulg21/</t>
  </si>
  <si>
    <t>kruuj7c</t>
  </si>
  <si>
    <t>02-24-2024 01:25:04</t>
  </si>
  <si>
    <t>Massive_Homework9430</t>
  </si>
  <si>
    <t>So she gets 6 hours off of on Saturday and that’s it? You work 50-60 hrs a week and she works 24/7 except for a few hours on Saturday? I get your job is physically taxing, but so is hers. 
Do you do the night time routines with the kids? Baths, brush their teeth, read them a story etc? You can’t come home and not do anything. Those are your kids too.</t>
  </si>
  <si>
    <t>https://www.reddit.com/r/AmItheAsshole/comments/1ayf6xz/aita_for_not_helping_my_wife_around_the_house/kruuj7c/</t>
  </si>
  <si>
    <t>krupm3e</t>
  </si>
  <si>
    <t>02-24-2024 00:52:12</t>
  </si>
  <si>
    <t>Clean_Travel_6010</t>
  </si>
  <si>
    <t>Your wife is lazy. Keeping a house clean and organized takes about 30 minutes a day.</t>
  </si>
  <si>
    <t>https://www.reddit.com/r/AmItheAsshole/comments/1ayf6xz/aita_for_not_helping_my_wife_around_the_house/krupm3e/</t>
  </si>
  <si>
    <t>krupltx</t>
  </si>
  <si>
    <t>02-24-2024 00:52:09</t>
  </si>
  <si>
    <t>lostswedo</t>
  </si>
  <si>
    <t>NTA
I would recommend that you tell her that you would be happy to do so, if she got herself a part time job  so you could work less and spend some more time with your children.</t>
  </si>
  <si>
    <t>https://www.reddit.com/r/AmItheAsshole/comments/1ayf6xz/aita_for_not_helping_my_wife_around_the_house/krupltx/</t>
  </si>
  <si>
    <t>kruvnu1</t>
  </si>
  <si>
    <t>02-24-2024 01:32:41</t>
  </si>
  <si>
    <t>Transmogify</t>
  </si>
  <si>
    <t>Sorry but yta very similar situation to you got into some debt wife is stay at home mum I work fifo week and week 84 hour weeks alternating day to night shift, also working on building a business.
I come home and do as much as I can also have kids same age they’re exhausting probably more so than my work, your wife’s not right to say works a party it’s definitely not but I get more sleep there than I do at home with kids they’re 24/7. Everything at home should be 50/50 imo regardless of work commitments.</t>
  </si>
  <si>
    <t>https://www.reddit.com/r/AmItheAsshole/comments/1ayf6xz/aita_for_not_helping_my_wife_around_the_house/kruvnu1/</t>
  </si>
  <si>
    <t>kruxfnx</t>
  </si>
  <si>
    <t>02-24-2024 01:44:40</t>
  </si>
  <si>
    <t>BigCrunchyNerd</t>
  </si>
  <si>
    <t>Aren't your kids at school most of the day? I'm wondering if she's bored and feeling resentment that you are out having adult conversations, accomplishing things, and getting out of the house every day. Maybe she's tired of the SAHM gig. Sounds like working all those extra hours is exhausting for you as well, maybe it's time to reconsider what's the best plan for everyone in the family now that the kids are old enough to be at school. NAH</t>
  </si>
  <si>
    <t>https://www.reddit.com/r/AmItheAsshole/comments/1ayf6xz/aita_for_not_helping_my_wife_around_the_house/kruxfnx/</t>
  </si>
  <si>
    <t>krutlwq</t>
  </si>
  <si>
    <t>02-24-2024 01:18:52</t>
  </si>
  <si>
    <t>Nice-Personality-697</t>
  </si>
  <si>
    <t>If you don’t have to help her hire help…?</t>
  </si>
  <si>
    <t>https://www.reddit.com/r/AmItheAsshole/comments/1ayf6xz/aita_for_not_helping_my_wife_around_the_house/krutlwq/</t>
  </si>
  <si>
    <t>krv4qgr</t>
  </si>
  <si>
    <t>02-24-2024 02:35:11</t>
  </si>
  <si>
    <t>graphica4</t>
  </si>
  <si>
    <t>You are NTA. If there is any financial room for a Housecleaner bi-weekly DO IT</t>
  </si>
  <si>
    <t>https://www.reddit.com/r/AmItheAsshole/comments/1ayf6xz/aita_for_not_helping_my_wife_around_the_house/krv4qgr/</t>
  </si>
  <si>
    <t>kruo885</t>
  </si>
  <si>
    <t>02-24-2024 00:43:12</t>
  </si>
  <si>
    <t>gremnol</t>
  </si>
  <si>
    <t>NTA. This sounds like a pretty healthy balance to me. You guys should swap jobs for the day and see if she’s still complaining that you don’t do enough.</t>
  </si>
  <si>
    <t>https://www.reddit.com/r/AmItheAsshole/comments/1ayf6xz/aita_for_not_helping_my_wife_around_the_house/kruo885/</t>
  </si>
  <si>
    <t>kruofa7</t>
  </si>
  <si>
    <t>02-24-2024 00:44:28</t>
  </si>
  <si>
    <t>whetherulikeitornot</t>
  </si>
  <si>
    <t>NTA-I think it’s pretty reasonable that she takes care of the house-groceries etc since u work 60 hours a week.Both kids in school so she has all day to work at whatever she wants 5 days a week.</t>
  </si>
  <si>
    <t>https://www.reddit.com/r/AmItheAsshole/comments/1ayf6xz/aita_for_not_helping_my_wife_around_the_house/kruofa7/</t>
  </si>
  <si>
    <t>krurild</t>
  </si>
  <si>
    <t>02-24-2024 01:04:50</t>
  </si>
  <si>
    <t>Specialist_Egg_1705</t>
  </si>
  <si>
    <t>NTA and it's time for your wife to get a job so she can go to work and spend all day having fun with her workmates.</t>
  </si>
  <si>
    <t>https://www.reddit.com/r/AmItheAsshole/comments/1ayf6xz/aita_for_not_helping_my_wife_around_the_house/krurild/</t>
  </si>
  <si>
    <t>krummei</t>
  </si>
  <si>
    <t>02-24-2024 00:32:55</t>
  </si>
  <si>
    <t>meat_pony</t>
  </si>
  <si>
    <t>Bro, you're definitely NTA. You take her out, help, and clean up after yourself, work, and involved with the kids... bro, keep an eye on her. She's about to have a mid-life crisis and is reaching menopause. You need to really communicate with her and not online people. Reddit is full of teenagers and hard-core progressives thatve never had a stable home life. Your wife really needs you right now emotionally, possibly even physically. Show and give her all the attention in new ways that you can and really try. Do it for your kids bro and for her.</t>
  </si>
  <si>
    <t>https://www.reddit.com/r/AmItheAsshole/comments/1ayf6xz/aita_for_not_helping_my_wife_around_the_house/krummei/</t>
  </si>
  <si>
    <t>kruplnc</t>
  </si>
  <si>
    <t>02-24-2024 00:52:07</t>
  </si>
  <si>
    <t>_7499</t>
  </si>
  <si>
    <t>NTA. It sounds like a fair division of labor to me.</t>
  </si>
  <si>
    <t>https://www.reddit.com/r/AmItheAsshole/comments/1ayf6xz/aita_for_not_helping_my_wife_around_the_house/kruplnc/</t>
  </si>
  <si>
    <t>krupw7d</t>
  </si>
  <si>
    <t>02-24-2024 00:54:03</t>
  </si>
  <si>
    <t>rebmaisme</t>
  </si>
  <si>
    <t>NTA while you are fighting this debt, but I don't think your wife is wrong either. She probably wants to feel a little more connection with you, like you're in this parenting gig together. Sometimes as a SAHM, it can feel one-sided and lonely. Back when our child was young and it felt like we were both going 24/7, my husband did some small things that helped me feel like it wasn't all on my shoulders. He would take over bathtime or bedtime and would fix our child's lunch for school in the morning before he left for work. None of these actions are particularly time-consuming or labor-intensive but it helps. I want to point out that when you are doing a 12-hour day so is your wife, of course you're not having fun but even if the kids are in school it's not like your wife is doing nothing either. I think you split your time very well on the weekends but maybe work together in the evenings so it feels a bit more fair to both parties.</t>
  </si>
  <si>
    <t>https://www.reddit.com/r/AmItheAsshole/comments/1ayf6xz/aita_for_not_helping_my_wife_around_the_house/krupw7d/</t>
  </si>
  <si>
    <t>krutozv</t>
  </si>
  <si>
    <t>02-24-2024 01:19:27</t>
  </si>
  <si>
    <t>Sweet_Sprinkles_4744</t>
  </si>
  <si>
    <t>INFO: Are you genuinely carrying some of the mental load (asking kids what activities they want, researching local options, finding out registration deadlines, signing them up, signing forms, etc.), or is she basically telling you what she needs you to do? If it's the latter, that's not really doing your fair share.</t>
  </si>
  <si>
    <t>https://www.reddit.com/r/AmItheAsshole/comments/1ayf6xz/aita_for_not_helping_my_wife_around_the_house/krutozv/</t>
  </si>
  <si>
    <t>kruxhmi</t>
  </si>
  <si>
    <t>02-24-2024 01:45:03</t>
  </si>
  <si>
    <t>myopini0n</t>
  </si>
  <si>
    <t>YTA. You work 60-65 and expect her to work 24/7? Come on man. Help out some. Give her some time off. And by the way, 60-65 isn't that much.</t>
  </si>
  <si>
    <t>https://www.reddit.com/r/AmItheAsshole/comments/1ayf6xz/aita_for_not_helping_my_wife_around_the_house/kruxhmi/</t>
  </si>
  <si>
    <t>krukcdh</t>
  </si>
  <si>
    <t>02-24-2024 00:18:12</t>
  </si>
  <si>
    <t>jaaqash</t>
  </si>
  <si>
    <t>You work and she works. The moment you are both in the home the work should be split as evenly as possible. Is it? 
Also</t>
  </si>
  <si>
    <t>https://www.reddit.com/r/AmItheAsshole/comments/1ayf6xz/aita_for_not_helping_my_wife_around_the_house/krukcdh/</t>
  </si>
  <si>
    <t>krupr7o</t>
  </si>
  <si>
    <t>02-24-2024 00:53:09</t>
  </si>
  <si>
    <t>letuswatchtvinpeace</t>
  </si>
  <si>
    <t>NTA  
I read thru some of your comments because the only issue I would have is if you were leaving a mess as you went thru the house and it sounds like you aren't.  
Might be a good idea to do a "take the wife to work day". Carpentry is hard and I would never expect my husband to come home and do house work after a 10/12 hour day. Especially if I am home all day, even with kids.  
It really sounds like you two have a good working plan. Both get me time on the weekends and take care of the basic house stuff as you go along.  
Might want to sit down and have a conversation about what she thinks you do and what you really do at work. Most likely she is on social media and they are telling her she is being used/a victim.</t>
  </si>
  <si>
    <t>https://www.reddit.com/r/AmItheAsshole/comments/1ayf6xz/aita_for_not_helping_my_wife_around_the_house/krupr7o/</t>
  </si>
  <si>
    <t>kruqkvg</t>
  </si>
  <si>
    <t>02-24-2024 00:58:34</t>
  </si>
  <si>
    <t>tinylittleelfgirl</t>
  </si>
  <si>
    <t>NTA. No long paragraph needed.</t>
  </si>
  <si>
    <t>https://www.reddit.com/r/AmItheAsshole/comments/1ayf6xz/aita_for_not_helping_my_wife_around_the_house/kruqkvg/</t>
  </si>
  <si>
    <t>krv44b8</t>
  </si>
  <si>
    <t>02-24-2024 02:30:52</t>
  </si>
  <si>
    <t>NOT000</t>
  </si>
  <si>
    <t>u pay all bills
u r absolved from housework.</t>
  </si>
  <si>
    <t>https://www.reddit.com/r/AmItheAsshole/comments/1ayf6xz/aita_for_not_helping_my_wife_around_the_house/krv44b8/</t>
  </si>
  <si>
    <t>krunwcm</t>
  </si>
  <si>
    <t>02-24-2024 00:41:05</t>
  </si>
  <si>
    <t>MolassesFragrant342</t>
  </si>
  <si>
    <t>Info: How much effort do you have to put into the chores you do around the home? For example, are all of the supplies you need to do your chores readily available? If yes, then you are really only doing the end part of the chore- the doing part. There are typically two other steps that have to occur before the "end" part of "doing" the chore can be executed. 
Another example: do you take your kids to their doctor appointments? If yes, great. Do you also do the part of the chore where you have to remember that your child needs a physical within the next 6 months, and after remembering that, do you call the doctor's office to schedule the appointment, and after that, do you have to move things around in your schedule to accommodate when the doctor can see your child? If yes, great- then you are doing the entire task. If no, then you are only doing the very last part of the task- arguable the easiest part.
Your wife might not just talking about the household responsibilities themselves,  but also the cognitive and emotional labor that goes along with them. 
This[article](https://www.bbc.com/worklife/article/20210518-the-hidden-load-how-thinking-of-everything-holds-mums-back) might give you an insight into the issue. Eve Rodsky wrote this [book](https://www.everodsky.com/fair-play) (that is based on research) and explains the invisible load that is typically assigned to the female in the relationship.</t>
  </si>
  <si>
    <t>https://www.reddit.com/r/AmItheAsshole/comments/1ayf6xz/aita_for_not_helping_my_wife_around_the_house/krunwcm/</t>
  </si>
  <si>
    <t>krum4nf</t>
  </si>
  <si>
    <t>02-24-2024 00:29:45</t>
  </si>
  <si>
    <t>autumnflowers13</t>
  </si>
  <si>
    <t>NAH
You have a 60 hour job and she has the same if she is solely responsible for the kids when you’re away. More hours if she is continuing household responsibilities after you go to bed.
I feel like the argument is maybe more about feeling like your marriage is being neglected. She doesn’t feel like your wife, she feels like a nanny/maid.</t>
  </si>
  <si>
    <t>https://www.reddit.com/r/AmItheAsshole/comments/1ayf6xz/aita_for_not_helping_my_wife_around_the_house/krum4nf/</t>
  </si>
  <si>
    <t>kruj088</t>
  </si>
  <si>
    <t>02-24-2024 00:09:32</t>
  </si>
  <si>
    <t>Cold_Expression8757</t>
  </si>
  <si>
    <t>She works 100% of the time you do - why don’t you work on the weekends too it sounds like she does housework when you are home. She should stop.</t>
  </si>
  <si>
    <t>https://www.reddit.com/r/AmItheAsshole/comments/1ayf6xz/aita_for_not_helping_my_wife_around_the_house/kruj088/</t>
  </si>
  <si>
    <t>krufzf2</t>
  </si>
  <si>
    <t>02-23-2024 23:49:55</t>
  </si>
  <si>
    <t>https://www.reddit.com/r/AmItheAsshole/comments/1ayf6xz/aita_for_not_helping_my_wife_around_the_house/krufzf2/</t>
  </si>
  <si>
    <t>krue8s7</t>
  </si>
  <si>
    <t>02-23-2024 23:38:49</t>
  </si>
  <si>
    <t>Willing-Helicopter26</t>
  </si>
  <si>
    <t>YTA: if you were a single parent you'd be responsible for getting it all done. Unfortunately paid work doesn't exempt you from participating in your household. She's doing everything solo 95% of the time. Realize that while you work hard, so does she. </t>
  </si>
  <si>
    <t>https://www.reddit.com/r/AmItheAsshole/comments/1ayf6xz/aita_for_not_helping_my_wife_around_the_house/krue8s7/</t>
  </si>
  <si>
    <t>krui3kb</t>
  </si>
  <si>
    <t>02-24-2024 00:03:38</t>
  </si>
  <si>
    <t>You’re not the AH however you both need to be better partners to each other. Take at least one evening shift a week. Do something to show her you hear her concerns</t>
  </si>
  <si>
    <t>https://www.reddit.com/r/AmItheAsshole/comments/1ayf6xz/aita_for_not_helping_my_wife_around_the_house/krui3kb/</t>
  </si>
  <si>
    <t>krutlyq</t>
  </si>
  <si>
    <t>02-24-2024 01:18:53</t>
  </si>
  <si>
    <t>ACorania</t>
  </si>
  <si>
    <t>YTA
Here is the deal, for 50-60 hrs plus drive time you are both working. She is working that time and you are working that time.  Then after that is it split 50/50 with care for the kids? You say you just eat and go to bed. Can she just eat and go to bed at that point? Or does she have to keep on working?
The reality is that when you are getting home and tired that she has worked just as long as you have. If things aren't done at that point they are just as much your responsibility as they are hers. You both, as a team, are responsible to make sure the kids are in bed. You are both responsible for making sure the house is clean and ready for the next day. You are both responsible... for all of it... you are team!
It's hard. There is a lot to do. You are tired... so is she. 
It's good that you split the weekends, but it sounds like she is dumped on for the weeknights.</t>
  </si>
  <si>
    <t>https://www.reddit.com/r/AmItheAsshole/comments/1ayf6xz/aita_for_not_helping_my_wife_around_the_house/krutlyq/</t>
  </si>
  <si>
    <t>"Supreme Court Just-ass [119]"</t>
  </si>
  <si>
    <t>krurm5a</t>
  </si>
  <si>
    <t>02-24-2024 01:05:30</t>
  </si>
  <si>
    <t>Nah</t>
  </si>
  <si>
    <t>https://www.reddit.com/r/AmItheAsshole/comments/1ayf6xz/aita_for_not_helping_my_wife_around_the_house/krurm5a/</t>
  </si>
  <si>
    <t>krus674</t>
  </si>
  <si>
    <t>02-24-2024 01:09:13</t>
  </si>
  <si>
    <t>anneg1312</t>
  </si>
  <si>
    <t>NTA, OP!</t>
  </si>
  <si>
    <t>https://www.reddit.com/r/AmItheAsshole/comments/1ayf6xz/aita_for_not_helping_my_wife_around_the_house/krus674/</t>
  </si>
  <si>
    <t>krus6o0</t>
  </si>
  <si>
    <t>02-24-2024 01:09:19</t>
  </si>
  <si>
    <t>Chick4u2nv</t>
  </si>
  <si>
    <t>NTA- but she may be overwhelmed. Seems to me like you are absolutely trying based off your comments. You working extra hours compared to before and probably doing less then when you were working a regular schedule, means she is making up that difference too. She may need additional help depending on how old the kids are too.</t>
  </si>
  <si>
    <t>https://www.reddit.com/r/AmItheAsshole/comments/1ayf6xz/aita_for_not_helping_my_wife_around_the_house/krus6o0/</t>
  </si>
  <si>
    <t>krus7qb</t>
  </si>
  <si>
    <t>02-24-2024 01:09:31</t>
  </si>
  <si>
    <t>External_Ad3529</t>
  </si>
  <si>
    <t>NTA as long as the kids are in school. If they are she really has nothing to complain about</t>
  </si>
  <si>
    <t>https://www.reddit.com/r/AmItheAsshole/comments/1ayf6xz/aita_for_not_helping_my_wife_around_the_house/krus7qb/</t>
  </si>
  <si>
    <t>krusgcw</t>
  </si>
  <si>
    <t>02-24-2024 01:11:06</t>
  </si>
  <si>
    <t>ItsGotToBeMay</t>
  </si>
  <si>
    <t>NTA. 
If you are pulling your FAIR share of responsibilities than if she wants more help from you she can get a job to help offset the hours you'd have to cut to be able to help her, or maybe suggest cutting costs so you don't have to work as many hours so you can have energy to help. Personally you're already doing more than most men in a similar situation.</t>
  </si>
  <si>
    <t>https://www.reddit.com/r/AmItheAsshole/comments/1ayf6xz/aita_for_not_helping_my_wife_around_the_house/krusgcw/</t>
  </si>
  <si>
    <t>krusovw</t>
  </si>
  <si>
    <t>02-24-2024 01:12:42</t>
  </si>
  <si>
    <t>Long_Ad_2764</t>
  </si>
  <si>
    <t>NTA.  The fact she described carpentry as having fun at work tells me she has no real idea what you do or how physically demanding it is.  
You should suggest she gets a job in carpentry since it is so fun.</t>
  </si>
  <si>
    <t>https://www.reddit.com/r/AmItheAsshole/comments/1ayf6xz/aita_for_not_helping_my_wife_around_the_house/krusovw/</t>
  </si>
  <si>
    <t>krutag1</t>
  </si>
  <si>
    <t>02-24-2024 01:16:44</t>
  </si>
  <si>
    <t>k-rizzle01</t>
  </si>
  <si>
    <t>NTA- I would suggest she apply for a job with an evening shift so after you get home from work she can go do a shift and have fun with her work mates 5 nights a week.</t>
  </si>
  <si>
    <t>https://www.reddit.com/r/AmItheAsshole/comments/1ayf6xz/aita_for_not_helping_my_wife_around_the_house/krutag1/</t>
  </si>
  <si>
    <t>krutdgj</t>
  </si>
  <si>
    <t>02-24-2024 01:17:18</t>
  </si>
  <si>
    <t>NTA the kids are in school large part of the day. You work long days and I realize you aren’t hanging with the mates all day. You take over on Saturday and she gets time away from home. You help cook on the weekends and take care of your own stuff during the week. She could also be doing activities while kids are in school. You also do couple time on Sunday. Hopefully once the debt situation is cleared up you can work less.</t>
  </si>
  <si>
    <t>https://www.reddit.com/r/AmItheAsshole/comments/1ayf6xz/aita_for_not_helping_my_wife_around_the_house/krutdgj/</t>
  </si>
  <si>
    <t>krutdhm</t>
  </si>
  <si>
    <t>LovingPrincess420</t>
  </si>
  <si>
    <t>NTA. I’m a stay at home mom as well and never even ask my husband to pick up after himself…the way I see it is we both work hard and it’s not fair of me to ask him to work twice as hard as me just because I feel like it..what does she do while the kids are in school? Tell her if it’s that hard she should find a daycare or babysitter and get a job or swap places with you and try working a 50 hour shift. See how much she complains about being a SAHM then..</t>
  </si>
  <si>
    <t>https://www.reddit.com/r/AmItheAsshole/comments/1ayf6xz/aita_for_not_helping_my_wife_around_the_house/krutdhm/</t>
  </si>
  <si>
    <t>kruthh1</t>
  </si>
  <si>
    <t>02-24-2024 01:18:03</t>
  </si>
  <si>
    <t>laravitoriagabriela</t>
  </si>
  <si>
    <t>https://www.reddit.com/r/AmItheAsshole/comments/1ayf6xz/aita_for_not_helping_my_wife_around_the_house/kruthh1/</t>
  </si>
  <si>
    <t>kruu6qr</t>
  </si>
  <si>
    <t>02-24-2024 01:22:44</t>
  </si>
  <si>
    <t>jpugg</t>
  </si>
  <si>
    <t>NTA. These kids are also school age so she’s getting decently long breaks every weekday. Your type of work is super hard and add the longer hours, I can def see you being exhausted at night. Also sounds like you do pick up after yourself and don’t just expect her to do absolutely everything.</t>
  </si>
  <si>
    <t>https://www.reddit.com/r/AmItheAsshole/comments/1ayf6xz/aita_for_not_helping_my_wife_around_the_house/kruu6qr/</t>
  </si>
  <si>
    <t>kruuura</t>
  </si>
  <si>
    <t>02-24-2024 01:27:13</t>
  </si>
  <si>
    <t>ILLogic_PL</t>
  </si>
  <si>
    <t>NTA
And it looks like you have to do „take your wife to the work day”.
If she has time to do a deep dive in social media to come up with such things, she doesn’t have it bad.   If I were you I would try to talk to her what led her to such conclusion. Maybe she is burn out, maybe she needs to change something in her routine, and  maybe, just maybe, she spends too much time on tik tok. I think you should find the cause for this.</t>
  </si>
  <si>
    <t>https://www.reddit.com/r/AmItheAsshole/comments/1ayf6xz/aita_for_not_helping_my_wife_around_the_house/kruuura/</t>
  </si>
  <si>
    <t>kruv6g1</t>
  </si>
  <si>
    <t>02-24-2024 01:29:25</t>
  </si>
  <si>
    <t>RidgyFan78</t>
  </si>
  <si>
    <t>Pretty sure you would rather be home ‘having fun’ with your kids Op. NTA</t>
  </si>
  <si>
    <t>https://www.reddit.com/r/AmItheAsshole/comments/1ayf6xz/aita_for_not_helping_my_wife_around_the_house/kruv6g1/</t>
  </si>
  <si>
    <t>kruvdxn</t>
  </si>
  <si>
    <t>02-24-2024 01:30:48</t>
  </si>
  <si>
    <t>ruegretful</t>
  </si>
  <si>
    <t>Aren’t your kids at school all day?</t>
  </si>
  <si>
    <t>https://www.reddit.com/r/AmItheAsshole/comments/1ayf6xz/aita_for_not_helping_my_wife_around_the_house/kruvdxn/</t>
  </si>
  <si>
    <t>krv24nc</t>
  </si>
  <si>
    <t>02-24-2024 02:16:53</t>
  </si>
  <si>
    <t>B8690</t>
  </si>
  <si>
    <t>NAH. I think it's important to remember that your wife is also working 50-60 hour weeks plus your commuting time. She's probably tired and over stimulated from spending all day with your 5 year old. I have a 6 and 4.5 year old and some days the 4.5 year old wants me to play with him ALL day. It's really just a lot. 
How much time are you able to spend with your kids during the week? Maybe you can squeeze in 20 or 30 minutes at the end of the day so your wife can relax alone. </t>
  </si>
  <si>
    <t>https://www.reddit.com/r/AmItheAsshole/comments/1ayf6xz/aita_for_not_helping_my_wife_around_the_house/krv24nc/</t>
  </si>
  <si>
    <t>krv27kb</t>
  </si>
  <si>
    <t>02-24-2024 02:17:28</t>
  </si>
  <si>
    <t>Shoddy_Blacksmith329</t>
  </si>
  <si>
    <t>NAH you feel like you’re doing enough and she doesn’t. There’s some sort of disconnect there and you need to talk to figure out what’s going on</t>
  </si>
  <si>
    <t>https://www.reddit.com/r/AmItheAsshole/comments/1ayf6xz/aita_for_not_helping_my_wife_around_the_house/krv27kb/</t>
  </si>
  <si>
    <t>krv2822</t>
  </si>
  <si>
    <t>02-24-2024 02:17:34</t>
  </si>
  <si>
    <t>NAH. It sounds like you’re both working hard and a lot. Is there anyway you could have a babysitter one extra day during the week or someone that can help with cleaning one day a week?
Even something like agree a few days a week are super simple food days where you can either pick something up or have something easy or pre-made to cut down on some work?
Or grocery delivery service in your area?
 Neither of you sound like you’re trying to abuse the other or get out of responsibility but it will only get busier as the kids get older. 
Anything you could find to make it easier a few days a week might help both of you.</t>
  </si>
  <si>
    <t>https://www.reddit.com/r/AmItheAsshole/comments/1ayf6xz/aita_for_not_helping_my_wife_around_the_house/krv2822/</t>
  </si>
  <si>
    <t>krv2aba</t>
  </si>
  <si>
    <t>02-24-2024 02:18:00</t>
  </si>
  <si>
    <t>shannofordabiz</t>
  </si>
  <si>
    <t>How did you get into debt? Might she be feeling resentful?</t>
  </si>
  <si>
    <t>https://www.reddit.com/r/AmItheAsshole/comments/1ayf6xz/aita_for_not_helping_my_wife_around_the_house/krv2aba/</t>
  </si>
  <si>
    <t>krv2aj4</t>
  </si>
  <si>
    <t>02-24-2024 02:18:02</t>
  </si>
  <si>
    <t>daisysparklehorse</t>
  </si>
  <si>
    <t>NAH</t>
  </si>
  <si>
    <t>https://www.reddit.com/r/AmItheAsshole/comments/1ayf6xz/aita_for_not_helping_my_wife_around_the_house/krv2aj4/</t>
  </si>
  <si>
    <t>krv2tbj</t>
  </si>
  <si>
    <t>02-24-2024 02:21:38</t>
  </si>
  <si>
    <t>NAH
I think you are just at a life stage with finances and kids where you are both feeling stressed out and exhausted all the time.  
I think you are both doing the best you can.  Your weekends sound fair and you are making sure you both get a little time to unwind.  Maybe just talk through it some more to see are there are some small things you both can do to make things a little easier for each other.</t>
  </si>
  <si>
    <t>https://www.reddit.com/r/AmItheAsshole/comments/1ayf6xz/aita_for_not_helping_my_wife_around_the_house/krv2tbj/</t>
  </si>
  <si>
    <t>krv31oy</t>
  </si>
  <si>
    <t>02-24-2024 02:23:18</t>
  </si>
  <si>
    <t>Acceptable_Durian868</t>
  </si>
  <si>
    <t>I sympathize. My wife has the same perception of my work day, "having fun with your work mates." I'm glad that her work is laid back and fun, but mine is absolutely not. It's constant work and stress and there's no "having fun." We weren't really ever able to reconcile that, and she ended up going back to work so she could have fun "too".</t>
  </si>
  <si>
    <t>https://www.reddit.com/r/AmItheAsshole/comments/1ayf6xz/aita_for_not_helping_my_wife_around_the_house/krv31oy/</t>
  </si>
  <si>
    <t>krv33wn</t>
  </si>
  <si>
    <t>02-24-2024 02:23:44</t>
  </si>
  <si>
    <t>youjumpIjumpJac</t>
  </si>
  <si>
    <t>NTA but if she says that you’re at work all day having fun with your friends, it sounds like she is frustrated and probably needs some adult interaction or some other sort of stimulation/outlet. It’s difficult to be stuck in the house all day. No matter how much you love your kids, you can begin to feel like a drudge. It’s hard to tell for certain but from your explanation it sounds like you’re pulling your weight. Being the one who gets to leave the house all day and just work is often the easier job but 60 hours a week doing physical labor is grueling, plus you do help out. 
Resentment could build up very easily on both sides though, so you need to find a solution to this problem. Whether it’s a chore wheel or getting a housekeeper, or since funds are tight - maybe an au pair, or giving her extra time to socialize outside of the house away from the kids etc. you’ll have to work to find out where this is really coming from. Even she might not realize exactly why she’s dissatisfied. Good luck!</t>
  </si>
  <si>
    <t>https://www.reddit.com/r/AmItheAsshole/comments/1ayf6xz/aita_for_not_helping_my_wife_around_the_house/krv33wn/</t>
  </si>
  <si>
    <t>krv3ebv</t>
  </si>
  <si>
    <t>02-24-2024 02:25:45</t>
  </si>
  <si>
    <t>AnnaMouse102</t>
  </si>
  <si>
    <t>Depends. Are you the husband who leaves his clothes all over the house and garden and can’t gather them for the wife to wash them? If yes then YTA. If no, then suggest your wife get a job with opposite hours as yours so y’all can pay a house cleaner.</t>
  </si>
  <si>
    <t>https://www.reddit.com/r/AmItheAsshole/comments/1ayf6xz/aita_for_not_helping_my_wife_around_the_house/krv3ebv/</t>
  </si>
  <si>
    <t>krv3h6d</t>
  </si>
  <si>
    <t>02-24-2024 02:26:19</t>
  </si>
  <si>
    <t>sassyyclassy</t>
  </si>
  <si>
    <t>It sounds like appreciation towards each other would go a long way. Make a plan together and keep open communication. Saying I appreciate you, thank you and you're doing great, we will get through this rough patch goes a long long way for both of you .</t>
  </si>
  <si>
    <t>https://www.reddit.com/r/AmItheAsshole/comments/1ayf6xz/aita_for_not_helping_my_wife_around_the_house/krv3h6d/</t>
  </si>
  <si>
    <t>krv3hbk</t>
  </si>
  <si>
    <t>02-24-2024 02:26:20</t>
  </si>
  <si>
    <t>Cute_Salamander71</t>
  </si>
  <si>
    <t>YTA. Remember that while you’re at your full time job with grown adults, your wife is working the amount of at least three full time jobs, nanny(taking care of kids), personal chef(she’s doing the cooking), house cleaner(taking care of all the chores during the week). It’s ok for you to be tired but so is she. When you get to come home and take a break after your hard work she still has to keep working. Just because you get paid for working doesn’t give you a free pass to not help out. Step up!</t>
  </si>
  <si>
    <t>https://www.reddit.com/r/AmItheAsshole/comments/1ayf6xz/aita_for_not_helping_my_wife_around_the_house/krv3hbk/</t>
  </si>
  <si>
    <t>krv46a0</t>
  </si>
  <si>
    <t>02-24-2024 02:31:15</t>
  </si>
  <si>
    <t>Alybank</t>
  </si>
  <si>
    <t>NAH 
However, do you want to stay happily married or not? Imagine going to your wife saying “work is too much I need to cut down on hours”* and her telling you no you have to work that much. That’s what you’re doing here. You’re not an asshole and neither are you, but for the sake of your marriage you need to listen validate her concerns and come to a consensus on how to handle it. Otherwise it can turn into resentment and her finding someone else who can handle more than you.</t>
  </si>
  <si>
    <t>https://www.reddit.com/r/AmItheAsshole/comments/1ayf6xz/aita_for_not_helping_my_wife_around_the_house/krv46a0/</t>
  </si>
  <si>
    <t>krvdv0e</t>
  </si>
  <si>
    <t>02-24-2024 03:40:28</t>
  </si>
  <si>
    <t>AccomplishedOnion405</t>
  </si>
  <si>
    <t>Why don’t people understand that staying at home with the kids is 24/7. Not 50-60 hours a week. It’s ALL of the hours. Help them out ffs.</t>
  </si>
  <si>
    <t>https://www.reddit.com/r/AmItheAsshole/comments/1ayf6xz/aita_for_not_helping_my_wife_around_the_house/krvdv0e/</t>
  </si>
  <si>
    <t>kruol2x</t>
  </si>
  <si>
    <t>02-24-2024 00:45:31</t>
  </si>
  <si>
    <t>EVegan</t>
  </si>
  <si>
    <t>"Helping your wife around the house" implies that the house jobs are all hers by default and you're "stepping up" to any extent that you do anything at all. How many care tasks would you have to do for yourself if your wife and kids were gone? Are you doing that many? 
Based on parenting approximately half a day a week and basically being a third child to your wife, YTA.</t>
  </si>
  <si>
    <t>https://www.reddit.com/r/AmItheAsshole/comments/1ayf6xz/aita_for_not_helping_my_wife_around_the_house/kruol2x/</t>
  </si>
  <si>
    <t>krumnql</t>
  </si>
  <si>
    <t>02-24-2024 00:33:10</t>
  </si>
  <si>
    <t>ConductorOfTrains</t>
  </si>
  <si>
    <t>I have a stay at home wife, work well over the hours you do, and do a shit load more at home than you. Plus I pick up the groceries. YTA.</t>
  </si>
  <si>
    <t>https://www.reddit.com/r/AmItheAsshole/comments/1ayf6xz/aita_for_not_helping_my_wife_around_the_house/krumnql/</t>
  </si>
  <si>
    <t>kruo6jw</t>
  </si>
  <si>
    <t>02-24-2024 00:42:54</t>
  </si>
  <si>
    <t>Mindless-Cupcake186</t>
  </si>
  <si>
    <t>Idk…I’m finding it hard to believe she actually thinks you spend all day having fun at work. 
Also being home with kids is exhausting too. IF this really happened and happened exactly like this, which I just cannot wrap my brain around, neither are really the AH. But seriously, do one thing for your wife in the evening and it might make a world of a difference.</t>
  </si>
  <si>
    <t>https://www.reddit.com/r/AmItheAsshole/comments/1ayf6xz/aita_for_not_helping_my_wife_around_the_house/kruo6jw/</t>
  </si>
  <si>
    <t>krusi5h</t>
  </si>
  <si>
    <t>02-24-2024 01:11:25</t>
  </si>
  <si>
    <t>GeekGirl711</t>
  </si>
  <si>
    <t>You work 50-60 hours a week. She is working 24 hours a day.</t>
  </si>
  <si>
    <t>https://www.reddit.com/r/AmItheAsshole/comments/1ayf6xz/aita_for_not_helping_my_wife_around_the_house/krusi5h/</t>
  </si>
  <si>
    <t>kruqnf6</t>
  </si>
  <si>
    <t>02-24-2024 00:59:02</t>
  </si>
  <si>
    <t>Character_Yak_3696</t>
  </si>
  <si>
    <t>NTA- being a housewife is for sure a full time job, but you're also working overtime as well as giving her a break on Saturdays. I definitely understand her stress and frustration, but I can definitely see yours too. It sounds like a build up of resentment over things more than just the house. Maybe she doesn't feel attended to? Maybe you guys can spend more one on one time together?</t>
  </si>
  <si>
    <t>https://www.reddit.com/r/AmItheAsshole/comments/1ayf6xz/aita_for_not_helping_my_wife_around_the_house/kruqnf6/</t>
  </si>
  <si>
    <t>kruvquf</t>
  </si>
  <si>
    <t>02-24-2024 01:33:15</t>
  </si>
  <si>
    <t>vegetajm</t>
  </si>
  <si>
    <t>A Live in Nanny...
One that doesn't become a squatter and force you to have to legally evict!!!</t>
  </si>
  <si>
    <t>https://www.reddit.com/r/AmItheAsshole/comments/1ayf6xz/aita_for_not_helping_my_wife_around_the_house/kruvquf/</t>
  </si>
  <si>
    <t>kruxq9g</t>
  </si>
  <si>
    <t>02-24-2024 01:46:40</t>
  </si>
  <si>
    <t>Just_here2020</t>
  </si>
  <si>
    <t>Do you put together meal plans or to do lists while driving? 
That’s my litmus test. </t>
  </si>
  <si>
    <t>https://www.reddit.com/r/AmItheAsshole/comments/1ayf6xz/aita_for_not_helping_my_wife_around_the_house/kruxq9g/</t>
  </si>
  <si>
    <t>krup9oa</t>
  </si>
  <si>
    <t>02-24-2024 00:49:59</t>
  </si>
  <si>
    <t>MummyRath</t>
  </si>
  <si>
    <t>YTA. I take it you get breaks at work? You get to eat a lunch in peace? You get to go to the bathroom alone and in peace? Thing is, you may be the one who has the paid job, but you both have jobs, just that yours ends at the end of the day while her job is 24/7 with no bathroom breaks, no meal breaks, etc. She is probably exhausted too and I speak from experience that it is demoralizing to see your partner come home and take care of their needs , and then going to bed without helping out at all.</t>
  </si>
  <si>
    <t>https://www.reddit.com/r/AmItheAsshole/comments/1ayf6xz/aita_for_not_helping_my_wife_around_the_house/krup9oa/</t>
  </si>
  <si>
    <t>kruqwe5</t>
  </si>
  <si>
    <t>02-24-2024 01:00:42</t>
  </si>
  <si>
    <t>Diograce</t>
  </si>
  <si>
    <t>So for context, you work 50-60 hours a week, and then commute maybe another 10-20. To give you the benefit of the doubt, let’s give you 90 hours a week. 
Your wife works 168 hours a week, minus the 4 hours that you give her on Saturdays. 
I’m not going to call you TA, but you might want to think about it.</t>
  </si>
  <si>
    <t>https://www.reddit.com/r/AmItheAsshole/comments/1ayf6xz/aita_for_not_helping_my_wife_around_the_house/kruqwe5/</t>
  </si>
  <si>
    <t>kruslj3</t>
  </si>
  <si>
    <t>02-24-2024 01:12:04</t>
  </si>
  <si>
    <t>So let me tell you how my days used to go when my kids were small. I’d wake up get ready, get my kids ready, some days I had to fight them so they would go to school, I made them breakfast or stopped and got them something, went to work, worked 8-10 hours on my feet as a medical assistant, grabbed the kids from school, went to the store to grab ingredients if I was missing them, got home, started making the dinner while I let the kids unwind and watch tv or play on their devices, or outside with their friends. 
Call them in to start their homework, help them with the homework while I clean the house and pick up things, sometimes having to do laundry as well, then the lazy sperm donor would come home sit his lazy ass down and things would be brought to him like a lazy ass king. As I am now trying to get my kids bathed and fed. Then when they are all done eating and I’m sure I got a quick couple of bites, it’s time to put away all the food and wash the dishes, then I have to bathe, maybe I’m lucky to watch some tv or play on my phone if I don’t get bothered to have sex.
So please tell me again about that thing you said about being tired when you get home? Truly you and your wife are complaining about what? Doing the bare minimum? Both of you. YOU only work, oh how I wish I could have did that and she ONLY stays at home and deals with the kids, if they go to school that means she gets a LOOOONG break to be cleaning and preparing and doing chores so really you both need to grow the hell up realize you BOTH decided to have kids and FIGURE IT OUT! 
Cause there are many single parent people in relationships wishing they could only work or only be a stay at home person.
YOU BOTH ARE THE ASSHOLES, and if you didn’t want the responsibility of having kids you all shouldn’t have had them</t>
  </si>
  <si>
    <t>https://www.reddit.com/r/AmItheAsshole/comments/1ayf6xz/aita_for_not_helping_my_wife_around_the_house/kruslj3/</t>
  </si>
  <si>
    <t>krusyt8</t>
  </si>
  <si>
    <t>02-24-2024 01:14:34</t>
  </si>
  <si>
    <t>INFO  Did she literally say you "spend all day having fun"? Or perhaps she pointed out that your day involves conversation with other adults, and organizing and working on tasks without any small people tugging your pants leg and screaming "mommy, mommy, mommy"?</t>
  </si>
  <si>
    <t>https://www.reddit.com/r/AmItheAsshole/comments/1ayf6xz/aita_for_not_helping_my_wife_around_the_house/krusyt8/</t>
  </si>
  <si>
    <t>krut3vs</t>
  </si>
  <si>
    <t>02-24-2024 01:15:30</t>
  </si>
  <si>
    <t>Ahole or not, your wife isn't happy, and that is a problem that shouldn't be ignored.
Talk to her and ask what specifically she could use the most help with, and decide if that is something you can do. If there even one thing you actually don't mind doing that isn't serious work for you?
Try to put yourself in her shoes, seriously try, and Imagine how she feels, being at "work" 24/7 in SAHM prison , but you got off work when you left the job for the day. Every night you come home and eat and collapse into bed. She probably sees you come home with a glimmer of hope that you might save her from her completely different type of exhaustion, only to for her to find that you don't step in and do anything. Then when she asks for help, you feel like you should not try to help and act like you don't care and it's too bad she chose to do this, suck it up buttercup.</t>
  </si>
  <si>
    <t>https://www.reddit.com/r/AmItheAsshole/comments/1ayf6xz/aita_for_not_helping_my_wife_around_the_house/krut3vs/</t>
  </si>
  <si>
    <t>krv3513</t>
  </si>
  <si>
    <t>02-24-2024 02:23:57</t>
  </si>
  <si>
    <t>periwinkleseaturtle</t>
  </si>
  <si>
    <t>YTA it is YOUR house too.  You are not helping her do this, you are taking care of responsibilities that are also yours.  
BTW taking care of kids is A JOB IN ITSELF.  Do you not realize people get paid to watch children and people get paid to clean houses?  One is called a nanny and the other is called a maid or housekeeper.  So you get to work one job while your wife works two.  
Open your eyes and clean your nasty poo stains out of the toilet once in a while. Oh and the urine that YOU left on the side of the toilet.</t>
  </si>
  <si>
    <t>https://www.reddit.com/r/AmItheAsshole/comments/1ayf6xz/aita_for_not_helping_my_wife_around_the_house/krv3513/</t>
  </si>
  <si>
    <t>krurb1i</t>
  </si>
  <si>
    <t>02-24-2024 01:03:28</t>
  </si>
  <si>
    <t>cholaw</t>
  </si>
  <si>
    <t>If she left you... You'd have to do it all yourself</t>
  </si>
  <si>
    <t>https://www.reddit.com/r/AmItheAsshole/comments/1ayf6xz/aita_for_not_helping_my_wife_around_the_house/krurb1i/</t>
  </si>
  <si>
    <t>krv37rv</t>
  </si>
  <si>
    <t>02-24-2024 02:24:29</t>
  </si>
  <si>
    <t>BrightEyed-BushyTail</t>
  </si>
  <si>
    <t>How did the credit card get ran up?</t>
  </si>
  <si>
    <t>https://www.reddit.com/r/AmItheAsshole/comments/1ayf6xz/aita_for_not_helping_my_wife_around_the_house/krv37rv/</t>
  </si>
  <si>
    <t>kruxt7o</t>
  </si>
  <si>
    <t>02-24-2024 01:47:12</t>
  </si>
  <si>
    <t>TheSqueakyNinja</t>
  </si>
  <si>
    <t>INFO: I think your missing debt explanation stands out to me the most here. Especially because people have asked repeatedly about it and you haven’t answered. 
If you’re working long hours because you lost $20k on gambling or something equally irresponsible, then your wife should not be suffering for your fuck up and you need to pick up your slack. 
If it was something not avoidable that your wife is equally accountable for, then I’d think you could probably do some more with your kids (like their bedtime stuff before you also go to bed) but this could also be one of those times in life that’s just going to be hard for a while. Maybe your wife needs to get part time work while the kids are at school so you can cut back on your hours and be more present and less tired.</t>
  </si>
  <si>
    <t>https://www.reddit.com/r/AmItheAsshole/comments/1ayf6xz/aita_for_not_helping_my_wife_around_the_house/kruxt7o/</t>
  </si>
  <si>
    <t>krutmb0</t>
  </si>
  <si>
    <t>02-24-2024 01:18:57</t>
  </si>
  <si>
    <t>outyamothafuckinmind</t>
  </si>
  <si>
    <t>https://www.reddit.com/r/AmItheAsshole/comments/1ayf6xz/aita_for_not_helping_my_wife_around_the_house/krutmb0/</t>
  </si>
  <si>
    <t>krurupv</t>
  </si>
  <si>
    <t>02-24-2024 01:07:04</t>
  </si>
  <si>
    <t>NoMarketing1972</t>
  </si>
  <si>
    <t>Immediate answer: YTA FOR NOT HELPING YOUR WIFE AROUND THE HOUSE.
You don't get free maid service as an automatic reward for a penis and a job.</t>
  </si>
  <si>
    <t>https://www.reddit.com/r/AmItheAsshole/comments/1ayf6xz/aita_for_not_helping_my_wife_around_the_house/krurupv/</t>
  </si>
  <si>
    <t>krurpep</t>
  </si>
  <si>
    <t>02-24-2024 01:06:06</t>
  </si>
  <si>
    <t>Neitherofusareright</t>
  </si>
  <si>
    <t>How lucky for you that you get to have fun all week with your friends doing Manuel back breaking labour. I may be more unstable then you but I'd make the statement a bit more of a priority maybe see if you can take 2 days off work and get her to enjoy the workforce too ?</t>
  </si>
  <si>
    <t>https://www.reddit.com/r/AmItheAsshole/comments/1ayf6xz/aita_for_not_helping_my_wife_around_the_house/krurpep/</t>
  </si>
  <si>
    <t>krurs9s</t>
  </si>
  <si>
    <t>02-24-2024 01:06:38</t>
  </si>
  <si>
    <t>morgaine125</t>
  </si>
  <si>
    <t>INFO: What was the cause of the debt problem?</t>
  </si>
  <si>
    <t>https://www.reddit.com/r/AmItheAsshole/comments/1ayf6xz/aita_for_not_helping_my_wife_around_the_house/krurs9s/</t>
  </si>
  <si>
    <t>"Supreme Court Just-ass [124]"</t>
  </si>
  <si>
    <t>krusp3r</t>
  </si>
  <si>
    <t>02-24-2024 01:12:44</t>
  </si>
  <si>
    <t>verticalriot</t>
  </si>
  <si>
    <t>Sounds like you’re doing everything you can.  If you pick up more, it’s going to eat into your sleep time or your half day you get in the weekends.
What does your wife want to take off her plate? How does she propose you do it? When?
If your wife doesn’t want to do housework anymore, could she go to work? With her pay you could pay for a house cleaner, you could cut down on hours to spend more time with your family,  and she can go have fun at work too.
NTA</t>
  </si>
  <si>
    <t>https://www.reddit.com/r/AmItheAsshole/comments/1ayf6xz/aita_for_not_helping_my_wife_around_the_house/krusp3r/</t>
  </si>
  <si>
    <t>krusr69</t>
  </si>
  <si>
    <t>02-24-2024 01:13:07</t>
  </si>
  <si>
    <t>The_ADD_PM</t>
  </si>
  <si>
    <t>NTA - It seems like it is pretty fair currently. If I was you I would say I could help more but I would have to cut back my hours at work which would mean cutting back on some of the extras like going out to eat, hiring a babysitter, yoga class etc. Another husband did this and it really made his wife realize the balance of the contributions.</t>
  </si>
  <si>
    <t>https://www.reddit.com/r/AmItheAsshole/comments/1ayf6xz/aita_for_not_helping_my_wife_around_the_house/krusr69/</t>
  </si>
  <si>
    <t>krutcsj</t>
  </si>
  <si>
    <t>02-24-2024 01:17:10</t>
  </si>
  <si>
    <t>scrubadubdub-</t>
  </si>
  <si>
    <t>NTA, but it sounds like she needs help. Do you have family that could give some help during the week at all or else could you now afford a sitter either one day a week or a couple of afternoons to free her up a bit?</t>
  </si>
  <si>
    <t>https://www.reddit.com/r/AmItheAsshole/comments/1ayf6xz/aita_for_not_helping_my_wife_around_the_house/krutcsj/</t>
  </si>
  <si>
    <t>krutepa</t>
  </si>
  <si>
    <t>02-24-2024 01:17:31</t>
  </si>
  <si>
    <t>DroopyTDawg</t>
  </si>
  <si>
    <t>NTA. I was digging ditches, pouring concrete, etc, 10 hours a day. She stayed at home. No kids. She still wanted me to come home and cook and clean. 
Spend time with your kids, and do some cleaning on your days off. She needs to get a job so she can remember what it's like to do both. Cooking and cleaning house is maybe 5 hours a day job if done right. My sister ran a home daycare for 15 years, so she could be a stay-at-home mom and still had a clean house. He husband shared the dinner cooking only. I mean, your wife could do that, right?</t>
  </si>
  <si>
    <t>https://www.reddit.com/r/AmItheAsshole/comments/1ayf6xz/aita_for_not_helping_my_wife_around_the_house/krutepa/</t>
  </si>
  <si>
    <t>krutlmq</t>
  </si>
  <si>
    <t>02-24-2024 01:18:49</t>
  </si>
  <si>
    <t>I remain amazed by people who build lives that they hate.</t>
  </si>
  <si>
    <t>https://www.reddit.com/r/AmItheAsshole/comments/1ayf6xz/aita_for_not_helping_my_wife_around_the_house/krutlmq/</t>
  </si>
  <si>
    <t>kruutie</t>
  </si>
  <si>
    <t>02-24-2024 01:26:59</t>
  </si>
  <si>
    <t>PolarBear374665</t>
  </si>
  <si>
    <t>NTA.  Jobs aren’t “fun”.  Not that what she does is fun either but holy crap 50-60 hour work weeks as a carpenter is a heavy workload.</t>
  </si>
  <si>
    <t>https://www.reddit.com/r/AmItheAsshole/comments/1ayf6xz/aita_for_not_helping_my_wife_around_the_house/kruutie/</t>
  </si>
  <si>
    <t>kruv166</t>
  </si>
  <si>
    <t>02-24-2024 01:28:25</t>
  </si>
  <si>
    <t>windywitchofthewest</t>
  </si>
  <si>
    <t>NTA but I do think you should ask her where she is feeling a lot of her pull. And why dishes doesn't feel you are helping out enough? Maybe ask her if she wants to get a part time job? You cut down your hours to a healthy 40 hours and she can work 20 hours?
I mean cashier's 5-10 m w f isn't to bad. And she gets time to get out and feel like an adult.</t>
  </si>
  <si>
    <t>https://www.reddit.com/r/AmItheAsshole/comments/1ayf6xz/aita_for_not_helping_my_wife_around_the_house/kruv166/</t>
  </si>
  <si>
    <t>kruvih5</t>
  </si>
  <si>
    <t>02-24-2024 01:31:39</t>
  </si>
  <si>
    <t>DJ-JazzyCabbage</t>
  </si>
  <si>
    <t>NTA except with the kids. They are your responsibility too when you’re home.</t>
  </si>
  <si>
    <t>https://www.reddit.com/r/AmItheAsshole/comments/1ayf6xz/aita_for_not_helping_my_wife_around_the_house/kruvih5/</t>
  </si>
  <si>
    <t>kruvihu</t>
  </si>
  <si>
    <t>02-24-2024 01:31:40</t>
  </si>
  <si>
    <t>NightMgr</t>
  </si>
  <si>
    <t>Offer to get her a job working with you and you can then split the household chores 50/50.</t>
  </si>
  <si>
    <t>https://www.reddit.com/r/AmItheAsshole/comments/1ayf6xz/aita_for_not_helping_my_wife_around_the_house/kruvihu/</t>
  </si>
  <si>
    <t>kruvlvx</t>
  </si>
  <si>
    <t>02-24-2024 01:32:18</t>
  </si>
  <si>
    <t>BerrySignificant2437</t>
  </si>
  <si>
    <t>It seems like there needs to be more communication about what she’s missing or needs from you. And tell her what u have explained here and say you are confused bc you do try hard to be an equal partner. This sounds like a communication issue and need to talk some feelings out.</t>
  </si>
  <si>
    <t>https://www.reddit.com/r/AmItheAsshole/comments/1ayf6xz/aita_for_not_helping_my_wife_around_the_house/kruvlvx/</t>
  </si>
  <si>
    <t>kruw40p</t>
  </si>
  <si>
    <t>02-24-2024 01:35:42</t>
  </si>
  <si>
    <t>NTA , you do a very physical job and come home exhausted.</t>
  </si>
  <si>
    <t>https://www.reddit.com/r/AmItheAsshole/comments/1ayf6xz/aita_for_not_helping_my_wife_around_the_house/kruw40p/</t>
  </si>
  <si>
    <t>kruw8ms</t>
  </si>
  <si>
    <t>02-24-2024 01:36:32</t>
  </si>
  <si>
    <t>Gloomy_Researcher769</t>
  </si>
  <si>
    <t>ESH, I think your wife is tired of being a SHM.  She needs more interaction and intelligent conversations with adults, not just for a few hrs on the weekends. It sounds like you only have time on a Sundays to be together.  I think she is just lashing back. Since your children are of school age now, she should look into a part job and then maybe you can ease back and be more in her daily life.</t>
  </si>
  <si>
    <t>https://www.reddit.com/r/AmItheAsshole/comments/1ayf6xz/aita_for_not_helping_my_wife_around_the_house/kruw8ms/</t>
  </si>
  <si>
    <t>kruw91a</t>
  </si>
  <si>
    <t>02-24-2024 01:36:36</t>
  </si>
  <si>
    <t>Pepper_Pfieffer</t>
  </si>
  <si>
    <t>Is your you gest in kindergarten this year? Next year? She'll have a lot more time to breathe once both are in school.</t>
  </si>
  <si>
    <t>https://www.reddit.com/r/AmItheAsshole/comments/1ayf6xz/aita_for_not_helping_my_wife_around_the_house/kruw91a/</t>
  </si>
  <si>
    <t>kruw9ct</t>
  </si>
  <si>
    <t>02-24-2024 01:36:40</t>
  </si>
  <si>
    <t>BagLady57</t>
  </si>
  <si>
    <t>Sounds like you are doing great to me. NTA</t>
  </si>
  <si>
    <t>https://www.reddit.com/r/AmItheAsshole/comments/1ayf6xz/aita_for_not_helping_my_wife_around_the_house/kruw9ct/</t>
  </si>
  <si>
    <t>kruwa59</t>
  </si>
  <si>
    <t>02-24-2024 01:36:49</t>
  </si>
  <si>
    <t>nfgrockerdude</t>
  </si>
  <si>
    <t>NTA- find out if there’s anything extra that she suddenly feels is being left on her. Maybe a compromise would be to have her get a job and “have fun all day with her mates” she can contribute financially and you both can do housework though there will be less since no one will be home.</t>
  </si>
  <si>
    <t>https://www.reddit.com/r/AmItheAsshole/comments/1ayf6xz/aita_for_not_helping_my_wife_around_the_house/kruwa59/</t>
  </si>
  <si>
    <t>kruwaph</t>
  </si>
  <si>
    <t>02-24-2024 01:36:55</t>
  </si>
  <si>
    <t>Heavy-Ad8277</t>
  </si>
  <si>
    <t>Marriage is 50-50 I don’t think you are</t>
  </si>
  <si>
    <t>https://www.reddit.com/r/AmItheAsshole/comments/1ayf6xz/aita_for_not_helping_my_wife_around_the_house/kruwaph/</t>
  </si>
  <si>
    <t>kruwgw7</t>
  </si>
  <si>
    <t>02-24-2024 01:38:06</t>
  </si>
  <si>
    <t>McNattron</t>
  </si>
  <si>
    <t>NTA - it sounds like there's more going on under the surface here. 
There is a reason she is building resentment - get to the bottom of this. 
Now the kids are in full time school does it feel like she's just cleaning doing chores too much? Does she want to return to work 1 or 2 days a week? Would doing volunteering at the school (or elsewhere) help? 
Is it something else? 
You don't seem to be in the wrong in anyway.</t>
  </si>
  <si>
    <t>https://www.reddit.com/r/AmItheAsshole/comments/1ayf6xz/aita_for_not_helping_my_wife_around_the_house/kruwgw7/</t>
  </si>
  <si>
    <t>kruwl07</t>
  </si>
  <si>
    <t>02-24-2024 01:38:53</t>
  </si>
  <si>
    <t>mariruizgar</t>
  </si>
  <si>
    <t>NTA. You’re working and driving a lot, maybe she can start working too now that the kids are in school so you will be able to work a little less and things can balance out more evenly when it comes to chores and kids.</t>
  </si>
  <si>
    <t>https://www.reddit.com/r/AmItheAsshole/comments/1ayf6xz/aita_for_not_helping_my_wife_around_the_house/kruwl07/</t>
  </si>
  <si>
    <t>kruwn2k</t>
  </si>
  <si>
    <t>02-24-2024 01:39:16</t>
  </si>
  <si>
    <t>NTA.
You do a lot after work according to your post and comments.
Wife is SAHM and yes it can be a lot of work but she doesn’t do everything and has time off in the weekend.
Also your work is physically demanding so as a former SAHM (who also worked a few hours from hone) I say you do enough.</t>
  </si>
  <si>
    <t>https://www.reddit.com/r/AmItheAsshole/comments/1ayf6xz/aita_for_not_helping_my_wife_around_the_house/kruwn2k/</t>
  </si>
  <si>
    <t>kruwqn2</t>
  </si>
  <si>
    <t>02-24-2024 01:39:58</t>
  </si>
  <si>
    <t>NTA tell her you are willing to cut back your hours to help around the house if she gets a job to help financially</t>
  </si>
  <si>
    <t>https://www.reddit.com/r/AmItheAsshole/comments/1ayf6xz/aita_for_not_helping_my_wife_around_the_house/kruwqn2/</t>
  </si>
  <si>
    <t>kruwr2v</t>
  </si>
  <si>
    <t>02-24-2024 01:40:03</t>
  </si>
  <si>
    <t>Fleur_de_lis3</t>
  </si>
  <si>
    <t>No. You are right.</t>
  </si>
  <si>
    <t>https://www.reddit.com/r/AmItheAsshole/comments/1ayf6xz/aita_for_not_helping_my_wife_around_the_house/kruwr2v/</t>
  </si>
  <si>
    <t>kruwr90</t>
  </si>
  <si>
    <t>02-24-2024 01:40:05</t>
  </si>
  <si>
    <t>At 5 and 7 the missing link here is involving your children now in the day to day operations of your household. 
The 5 year old can set the dinner table, feed any pets, put their clothes (folded right side out, no leaving underwear and socks caught in pants legs) in laundry bins, tidy up after themselves, dust, straighten up the shoe/entry way closet, put groceries away, etc.
Your seven year old should be unloading and loading the dishwasher, vacuuming, sweeping, cleaning the bathroom while supervised with glasscleaner, toilet cleaner, etc.
If you frame these things as “special grown up” or “Oh, I’m not so sure you’re ready for that…” they will be chomping at the bit screaming Yes!!  Yes, I can!  Watch me!! Spoiler: it’s not a bad thing or punishment unless you make it one
Your wife and you need to outline a matrix for household management and perhaps even roll in an allowance system too to help teach proper money management (so they don’t fall into your debt situation, which will also help you both as adults normalize and have regular discussions regarding financial matters).
Good luck!
NAH- but you will be if you don’t get ahead of this and build functional systems in your household and for your child to learn from.</t>
  </si>
  <si>
    <t>https://www.reddit.com/r/AmItheAsshole/comments/1ayf6xz/aita_for_not_helping_my_wife_around_the_house/kruwr90/</t>
  </si>
  <si>
    <t>kruws8n</t>
  </si>
  <si>
    <t>02-24-2024 01:40:15</t>
  </si>
  <si>
    <t>Creative_Cat_542</t>
  </si>
  <si>
    <t>I don't think there is a way to judge you as being an asshole or not. It sounds like your wife has an unmet need. I am sorry she is taking that out on you. I would recommend doing an experiment together where you both document everything you do from the time you wake up until the time you go to bed for a few days. It might give you both some empathy for each other and start a conversation about what you both need and how you can creatively problem solve together.</t>
  </si>
  <si>
    <t>https://www.reddit.com/r/AmItheAsshole/comments/1ayf6xz/aita_for_not_helping_my_wife_around_the_house/kruws8n/</t>
  </si>
  <si>
    <t>kruwxea</t>
  </si>
  <si>
    <t>02-24-2024 01:41:15</t>
  </si>
  <si>
    <t>Manlymanboss</t>
  </si>
  <si>
    <t>lol fun at work she’s delusional especially for a carpenter nta she should be grateful she gets to spend that extra time with the kids and their old enough to where it’s easy</t>
  </si>
  <si>
    <t>https://www.reddit.com/r/AmItheAsshole/comments/1ayf6xz/aita_for_not_helping_my_wife_around_the_house/kruwxea/</t>
  </si>
  <si>
    <t>krux03j</t>
  </si>
  <si>
    <t>02-24-2024 01:41:46</t>
  </si>
  <si>
    <t>'Fun at work' she has clearly been out of the workplace too long if she thinks it is so much fun...
NTA
Kids those ages should both be in school now. Her workload has already dropped. If she wants you around more often to clean and childmind, she can get a job while they are in school to supplement the lost income of your overtime.</t>
  </si>
  <si>
    <t>https://www.reddit.com/r/AmItheAsshole/comments/1ayf6xz/aita_for_not_helping_my_wife_around_the_house/krux03j/</t>
  </si>
  <si>
    <t>krux4cf</t>
  </si>
  <si>
    <t>02-24-2024 01:42:34</t>
  </si>
  <si>
    <t>Stunning_Buffalo7037</t>
  </si>
  <si>
    <t>NTA - Reddit will disagree but no. As someone who has done it, my complaint was boredom when they became self sufficient. I was only a once a week stay at home parent. The housework could easily get finished in that day. It is not difficult.</t>
  </si>
  <si>
    <t>https://www.reddit.com/r/AmItheAsshole/comments/1ayf6xz/aita_for_not_helping_my_wife_around_the_house/krux4cf/</t>
  </si>
  <si>
    <t>krux5q7</t>
  </si>
  <si>
    <t>02-24-2024 01:42:50</t>
  </si>
  <si>
    <t>I'm not convinced she has a good argument here. I'm not convinced she has ANY argument here. Carpentry is not easy work, and even the most skilled craftsman will stop short of saying the work is "fun". My father owned his own construction company and worked twice as hard at it. Sounds like you need to get some more information from her about what she's looking for,  because I think she's changing goal posts here.</t>
  </si>
  <si>
    <t>https://www.reddit.com/r/AmItheAsshole/comments/1ayf6xz/aita_for_not_helping_my_wife_around_the_house/krux5q7/</t>
  </si>
  <si>
    <t>kruxj5d</t>
  </si>
  <si>
    <t>02-24-2024 01:45:19</t>
  </si>
  <si>
    <t>Distinct_Secretary21</t>
  </si>
  <si>
    <t>NTA - Offer to let her find a job that pays the same as yours roughly the same hours and you'll gladly take over all the house/home/children duties, or let her get a job on the weekends and you'll cover all the house duties and cut your hours back.
Either way you both need to have a serious conversation and reach a compromise.  We all only get 168 hours a week.</t>
  </si>
  <si>
    <t>https://www.reddit.com/r/AmItheAsshole/comments/1ayf6xz/aita_for_not_helping_my_wife_around_the_house/kruxj5d/</t>
  </si>
  <si>
    <t>kruxjg1</t>
  </si>
  <si>
    <t>02-24-2024 01:45:23</t>
  </si>
  <si>
    <t>BlackCardRogue</t>
  </si>
  <si>
    <t>If she is a SAHM and your kids are both school age, I’m going with NTA.
It’s clear that she has the mental load for the household — but honestly, since she’s not working that is basically her job. It’s a shitty job, though… so that may be the root issue.</t>
  </si>
  <si>
    <t>https://www.reddit.com/r/AmItheAsshole/comments/1ayf6xz/aita_for_not_helping_my_wife_around_the_house/kruxjg1/</t>
  </si>
  <si>
    <t>kruxnmp</t>
  </si>
  <si>
    <t>02-24-2024 01:46:11</t>
  </si>
  <si>
    <t>Fresh-Hippo-4225</t>
  </si>
  <si>
    <t>From your reply to the comment NTA. You do what you can. Wife most probably burnt out as have to stay home with kids and talking to tiny people and no adult convo except for the weekends. In my household is similar. Im SAHM and i have 1yo and 6yo. Husband work 12hr. 6 days a week. He did what he can from his time but sometimes i still feel burnt out and complained. Sometimes its just one of those days that we (SAHM mom/dad) need more break and not just the weekend.</t>
  </si>
  <si>
    <t>https://www.reddit.com/r/AmItheAsshole/comments/1ayf6xz/aita_for_not_helping_my_wife_around_the_house/kruxnmp/</t>
  </si>
  <si>
    <t>kruxr1w</t>
  </si>
  <si>
    <t>02-24-2024 01:46:48</t>
  </si>
  <si>
    <t>Plantsnob</t>
  </si>
  <si>
    <t>NAH I was a SAHM to 3 kids with a husband who would work 60-80 hours a week.  It is just flat out exhausting for everyone.  What is hard about being a SAHM is you really don't get a break. Even if you have kids in school then you often have to spend that time doing all the stuff you can't get done when the kids are home. So yeah she gets that half day on Saturday but that is really mostly it for her.  It's really hard to manage and you all need to really find a way to communicate how to make things better because things just blow up at some point.</t>
  </si>
  <si>
    <t>https://www.reddit.com/r/AmItheAsshole/comments/1ayf6xz/aita_for_not_helping_my_wife_around_the_house/kruxr1w/</t>
  </si>
  <si>
    <t>kruxtca</t>
  </si>
  <si>
    <t>02-24-2024 01:47:14</t>
  </si>
  <si>
    <t>Ravenmn</t>
  </si>
  <si>
    <t>NTA. Look at the life you are living:
"I work 50-60 hour weeks.... By the time I get home, I am exhausted and pretty much eat then collapse into bed."
This is no way for you to live. You don't get a healthy work life. You don't get to be with your family. You are making huge sacrifices with no end in sight. It's too much.
This isn't about who is doing what for the family, really. It's about you being absent five days a week from a family that loves you and wants you to be safe.
Families require work, time and attention. You've accepted a life that deprives you of the last two. It may seem logical, but the damage is so much worse than you realize.
Take some time with your wife and imagine healthier ways to use your strengths to benefit your family and your finances.
Do you have friends or family who could hire you to do work at their homes for higher wages?
Are there places you can work that would allow your wife and kids to join you for lunch or work breaks?
Do you have family or friends who could help pay off your debts over a longer time and at lower interest rates?</t>
  </si>
  <si>
    <t>https://www.reddit.com/r/AmItheAsshole/comments/1ayf6xz/aita_for_not_helping_my_wife_around_the_house/kruxtca/</t>
  </si>
  <si>
    <t>kruxy1n</t>
  </si>
  <si>
    <t>02-24-2024 01:48:08</t>
  </si>
  <si>
    <t>icequeen323</t>
  </si>
  <si>
    <t>SAHM here. You are NTA. She gets time to herself and with friends, as do you. And you have time together. As long as you spend time with your kids I don’t see an issue.</t>
  </si>
  <si>
    <t>https://www.reddit.com/r/AmItheAsshole/comments/1ayf6xz/aita_for_not_helping_my_wife_around_the_house/kruxy1n/</t>
  </si>
  <si>
    <t>kruxycq</t>
  </si>
  <si>
    <t>02-24-2024 01:48:11</t>
  </si>
  <si>
    <t>Bystander_99</t>
  </si>
  <si>
    <t>NTA - tell her to get a job so she can have as much fun as you do.</t>
  </si>
  <si>
    <t>https://www.reddit.com/r/AmItheAsshole/comments/1ayf6xz/aita_for_not_helping_my_wife_around_the_house/kruxycq/</t>
  </si>
  <si>
    <t>kruy0v7</t>
  </si>
  <si>
    <t>02-24-2024 01:48:40</t>
  </si>
  <si>
    <t>BuilderOk7695</t>
  </si>
  <si>
    <t>NTA, however I think you and your wife have a different problem then you not helping. My husband and I are in a similar situation and it took me quite a time to realize that my frustration isn't coming from my husband not helping enough but from the circumstances. Your current living situation is shitty. It sucks. Sometimes it's difficult to accept that fact. To accept that you can't change it. To accept that you can't live the life you want. And sometimes it's easier to accuse your partner. You should sit down with your wife and talk openly about both your feelings, your expectations and what you are actually both doing. Talk honestly about how difficult the situation is and let your relationship get stronger through this</t>
  </si>
  <si>
    <t>https://www.reddit.com/r/AmItheAsshole/comments/1ayf6xz/aita_for_not_helping_my_wife_around_the_house/kruy0v7/</t>
  </si>
  <si>
    <t>kruy1lm</t>
  </si>
  <si>
    <t>02-24-2024 01:48:48</t>
  </si>
  <si>
    <t>Ihavepeopleskills1</t>
  </si>
  <si>
    <t>NTA.  But...  Ive learned with my wife that a certain week, or sometimes two, of the month I need to take what she says with a forgiving grain of salt.  Does her opinion right now continue for a month or two with the same intensity or does she sort of come back later and apologize for being too xyz about that subject.  
The above might take time to figure out so in the mean time you need to just comply and do more around the house.  The first day, do 2 chores minimum.  Day two do at least one chore.  Day three onwards do at  least 1 chore.  By the end of the first week she will notice a major effort and be relieved and happy.  This buys you a little grace period now, so if youre exhausted you can probably take a day or two off from chores.  
Skip ahead 2 months.... Does she have the same feelings about your participation around the house.  If she does then its for real and youve gotta suck it up and do it.  Just do chores every day.  Make her life better and dont whine about it cause you can always do more than you do right now.  And dont resent her for it, its your choice now.  Own it.</t>
  </si>
  <si>
    <t>https://www.reddit.com/r/AmItheAsshole/comments/1ayf6xz/aita_for_not_helping_my_wife_around_the_house/kruy1lm/</t>
  </si>
  <si>
    <t>kruy2qr</t>
  </si>
  <si>
    <t>02-24-2024 01:49:01</t>
  </si>
  <si>
    <t>jenesuisunefemme</t>
  </si>
  <si>
    <t>&gt;I know there is a lot in social media right now about men not doing enough at home, but I never thought I was one of those guys. 
Even though you just said that you get home and go to sleep? And you think you are doing enough?
&gt;This isn’t the plan for forever, but I thought it was going alright for now.
Because it was alright for you? If its fine for you, then its fine for everyone?
YTA</t>
  </si>
  <si>
    <t>https://www.reddit.com/r/AmItheAsshole/comments/1ayf6xz/aita_for_not_helping_my_wife_around_the_house/kruy2qr/</t>
  </si>
  <si>
    <t>kruy2ui</t>
  </si>
  <si>
    <t>02-24-2024 01:49:02</t>
  </si>
  <si>
    <t>Yellenintomypillow</t>
  </si>
  <si>
    <t>HIRE SOMEONE OR A SERVICE TO HELP.
Get a twice monthly maid service
Hire  after school help for 2 days a week.
If you are both truly tapped out, find a way to outsource something. I know shit is expensive now and this is way easier said than done. But seriously, even if it’s trade in kind. Find a way to get some supplemental help</t>
  </si>
  <si>
    <t>https://www.reddit.com/r/AmItheAsshole/comments/1ayf6xz/aita_for_not_helping_my_wife_around_the_house/kruy2ui/</t>
  </si>
  <si>
    <t>kruy30b</t>
  </si>
  <si>
    <t>02-24-2024 01:49:04</t>
  </si>
  <si>
    <t>NerdWithKid</t>
  </si>
  <si>
    <t>NTA—but it’s definitely worth a serious conversation. I agree that there is definitely a household burden on a lot of SAHP, especially women, but I do not understand this weird new idea that work isn’t work and should be devalued in these types of situations. When there is only one person bringing in money all of a sudden SAHP is always far more work than professional labor. 
There is a balance, but everybody jumps to the extreme and then starts undervaluing a profession or career to inflate the value of housework. Both things are work, both can take a toll on worker, and both have value. Nuance is fading away. 
OP—You do seem like you’re doing your best, but communication is a necessity. Don’t come at it from a defensive stance, but an open one and ask her to do the same. Talk it out. Work through it. Find your family’s balance. Wishing you and your family the best!</t>
  </si>
  <si>
    <t>https://www.reddit.com/r/AmItheAsshole/comments/1ayf6xz/aita_for_not_helping_my_wife_around_the_house/kruy30b/</t>
  </si>
  <si>
    <t>kruy4au</t>
  </si>
  <si>
    <t>02-24-2024 01:49:19</t>
  </si>
  <si>
    <t>Leourana</t>
  </si>
  <si>
    <t>NTA - she lost me at your having so much fun at work with your mates.  Does she not see how tired you are when you get home? Working 50-60 hours a week on a construction site is no joke.  If she doesn’t want to stay home she should get a job and then you can reduce your work load and take over some of the home stuff. Being a stay at home mom means taking care of the home. That is literally her job.</t>
  </si>
  <si>
    <t>https://www.reddit.com/r/AmItheAsshole/comments/1ayf6xz/aita_for_not_helping_my_wife_around_the_house/kruy4au/</t>
  </si>
  <si>
    <t>kruy53y</t>
  </si>
  <si>
    <t>02-24-2024 01:49:28</t>
  </si>
  <si>
    <t>ThornedRoseWrites</t>
  </si>
  <si>
    <t>YTA. Just because you work, doesn’t mean you get to shirk on your parental duties. She also has a full time job, and most likely not the one she wants, but she has no choice since you work and there’s no one else to look after the kids. 
I bet she’d **love** to work and get some child-free time. And I mean **more** than just one afternoon out of 7 damn days! Childcare is a 24/7 job, your job is not! Meaning she is absolutely doing more than you and you need to do more to help her around the house, too.</t>
  </si>
  <si>
    <t>https://www.reddit.com/r/AmItheAsshole/comments/1ayf6xz/aita_for_not_helping_my_wife_around_the_house/kruy53y/</t>
  </si>
  <si>
    <t>kruy67g</t>
  </si>
  <si>
    <t>02-24-2024 01:49:40</t>
  </si>
  <si>
    <t>lilbit4378</t>
  </si>
  <si>
    <t>Your NTAH here sounds like you do your fair share. There a lot of men that don't dont do half of what you do</t>
  </si>
  <si>
    <t>https://www.reddit.com/r/AmItheAsshole/comments/1ayf6xz/aita_for_not_helping_my_wife_around_the_house/kruy67g/</t>
  </si>
  <si>
    <t>kruy9o0</t>
  </si>
  <si>
    <t>02-24-2024 01:50:19</t>
  </si>
  <si>
    <t>Rare-Parsnip5838</t>
  </si>
  <si>
    <t>Maybe E S H .Her for not realizing the toll your physical work requires and how it would tire you out. You for not realizing the toll her daily job requires. Running a house and raising two children is taxing. While it seems "on paper" you are doing equal work neither of you see it that way.It will take a lot more calm discussion to come to each see the others point and find a resolution. Good luck.</t>
  </si>
  <si>
    <t>https://www.reddit.com/r/AmItheAsshole/comments/1ayf6xz/aita_for_not_helping_my_wife_around_the_house/kruy9o0/</t>
  </si>
  <si>
    <t>kruy9u4</t>
  </si>
  <si>
    <t>02-24-2024 01:50:21</t>
  </si>
  <si>
    <t>Flashy-Experience-25</t>
  </si>
  <si>
    <t>NTA. If she resents you for having fun at a job she can get a job too. Maybe you won't have to work 50-60 hours a week and can help around the house more. </t>
  </si>
  <si>
    <t>https://www.reddit.com/r/AmItheAsshole/comments/1ayf6xz/aita_for_not_helping_my_wife_around_the_house/kruy9u4/</t>
  </si>
  <si>
    <t>kruyeln</t>
  </si>
  <si>
    <t>02-24-2024 01:51:14</t>
  </si>
  <si>
    <t>krzylady7653</t>
  </si>
  <si>
    <t>The kids are in school so she has plenty of time.  NTA</t>
  </si>
  <si>
    <t>https://www.reddit.com/r/AmItheAsshole/comments/1ayf6xz/aita_for_not_helping_my_wife_around_the_house/kruyeln/</t>
  </si>
  <si>
    <t>kruyhdl</t>
  </si>
  <si>
    <t>02-24-2024 01:51:45</t>
  </si>
  <si>
    <t>Immediate_Lobster_20</t>
  </si>
  <si>
    <t>Sounds like you guys need to spend more time together as a family. Stop going out every weekend with your friends and she with hers and spending all that money. Stay home together and hang out with the kids and get things done around the house.</t>
  </si>
  <si>
    <t>https://www.reddit.com/r/AmItheAsshole/comments/1ayf6xz/aita_for_not_helping_my_wife_around_the_house/kruyhdl/</t>
  </si>
  <si>
    <t>kruyhe3</t>
  </si>
  <si>
    <t>02-24-2024 01:51:46</t>
  </si>
  <si>
    <t>No_Material5630</t>
  </si>
  <si>
    <t>NTA
Kids are school age. Also no job on this planet is hanging around your friends and having fun. 
She can get a job and you can cut back on the hours and help out more around the house since you’re not exhausted.
You do help out, maybe not as much as she would like, but unless you have a clone… there isn’t too much you can do.</t>
  </si>
  <si>
    <t>https://www.reddit.com/r/AmItheAsshole/comments/1ayf6xz/aita_for_not_helping_my_wife_around_the_house/kruyhe3/</t>
  </si>
  <si>
    <t>kruyhmw</t>
  </si>
  <si>
    <t>02-24-2024 01:51:48</t>
  </si>
  <si>
    <t>Maxja1-SB2015</t>
  </si>
  <si>
    <t>Are the kids not in school?</t>
  </si>
  <si>
    <t>https://www.reddit.com/r/AmItheAsshole/comments/1ayf6xz/aita_for_not_helping_my_wife_around_the_house/kruyhmw/</t>
  </si>
  <si>
    <t>kruyj13</t>
  </si>
  <si>
    <t>02-24-2024 01:52:04</t>
  </si>
  <si>
    <t>MadTownMich</t>
  </si>
  <si>
    <t>Info: are the kids in school?</t>
  </si>
  <si>
    <t>https://www.reddit.com/r/AmItheAsshole/comments/1ayf6xz/aita_for_not_helping_my_wife_around_the_house/kruyj13/</t>
  </si>
  <si>
    <t>kruykrf</t>
  </si>
  <si>
    <t>02-24-2024 01:52:24</t>
  </si>
  <si>
    <t>el_miguel42</t>
  </si>
  <si>
    <t>"That I spend all day having fun at work with my workmates, while she deals with the children and all of the house chores."
ROFL absolutely delusional.  
NTA</t>
  </si>
  <si>
    <t>https://www.reddit.com/r/AmItheAsshole/comments/1ayf6xz/aita_for_not_helping_my_wife_around_the_house/kruykrf/</t>
  </si>
  <si>
    <t>kruypbs</t>
  </si>
  <si>
    <t>02-24-2024 01:53:17</t>
  </si>
  <si>
    <t>Mammoth_Specialist26</t>
  </si>
  <si>
    <t>Aren’t the kids in school? NTA, there’s only so much you can do in a day.</t>
  </si>
  <si>
    <t>https://www.reddit.com/r/AmItheAsshole/comments/1ayf6xz/aita_for_not_helping_my_wife_around_the_house/kruypbs/</t>
  </si>
  <si>
    <t>kruypoy</t>
  </si>
  <si>
    <t>02-24-2024 01:53:22</t>
  </si>
  <si>
    <t>CharacterCamel7414</t>
  </si>
  <si>
    <t>There’s work to be done. It takes time. Make a weekly task list with estimated times and split them up.
You start by assigning the tasks only you or your partner can do. For you that’s 60 hours + commute time. For her it might be, like, doing morning routine and drop offs (if you’ve already left for work)
The rest of the tasks and time is “flex” in that they can be done at variable times. 
Include enough time to rest, shower, etc. 
Whatever you each have left can be allocated for the remaining flex tasks. And can do it so you’re both working the same amount and getting the same amount off.
If there’s more tasks then time, maybe make them biweekly or accept that not all will get done.</t>
  </si>
  <si>
    <t>https://www.reddit.com/r/AmItheAsshole/comments/1ayf6xz/aita_for_not_helping_my_wife_around_the_house/kruypoy/</t>
  </si>
  <si>
    <t>kruytl8</t>
  </si>
  <si>
    <t>02-24-2024 01:54:06</t>
  </si>
  <si>
    <t>thepwisforgettable</t>
  </si>
  <si>
    <t>Are you working comparable "shifts"? Do you wake up at the same time? Is she doing several hours of childcare and cleanup each night after you've gone to bed?</t>
  </si>
  <si>
    <t>https://www.reddit.com/r/AmItheAsshole/comments/1ayf6xz/aita_for_not_helping_my_wife_around_the_house/kruytl8/</t>
  </si>
  <si>
    <t>kruyvcv</t>
  </si>
  <si>
    <t>02-24-2024 01:54:26</t>
  </si>
  <si>
    <t>No_Art6813</t>
  </si>
  <si>
    <t>Yes you are</t>
  </si>
  <si>
    <t>https://www.reddit.com/r/AmItheAsshole/comments/1ayf6xz/aita_for_not_helping_my_wife_around_the_house/kruyvcv/</t>
  </si>
  <si>
    <t>kruywf5</t>
  </si>
  <si>
    <t>02-24-2024 01:54:38</t>
  </si>
  <si>
    <t>https://www.reddit.com/r/AmItheAsshole/comments/1ayf6xz/aita_for_not_helping_my_wife_around_the_house/kruywf5/</t>
  </si>
  <si>
    <t>kruyyt1</t>
  </si>
  <si>
    <t>02-24-2024 01:55:06</t>
  </si>
  <si>
    <t>Celestial-Seraph</t>
  </si>
  <si>
    <t>NTA
But I would suggest talking to your wife. This sounds more like she is starting to get incredibly lonely, missing you because you work longer hours, and does not have many adult interactions throughout the week to keep her mind stimulated. She may not even realize her request is directly related to this issue. 
If it is the case, maybe discuss if she would like to get a part time job (since the kids are school age, she can do something small while they are in school). It would help lighten the burden of how much you work to pay off the debt, allowing you to be home more, and she will have the added adult interactions at work.</t>
  </si>
  <si>
    <t>https://www.reddit.com/r/AmItheAsshole/comments/1ayf6xz/aita_for_not_helping_my_wife_around_the_house/kruyyt1/</t>
  </si>
  <si>
    <t>kruz08o</t>
  </si>
  <si>
    <t>02-24-2024 01:55:22</t>
  </si>
  <si>
    <t>carrieminaj</t>
  </si>
  <si>
    <t>I can understand both sides. I think you both just need to reach a compromise.</t>
  </si>
  <si>
    <t>https://www.reddit.com/r/AmItheAsshole/comments/1ayf6xz/aita_for_not_helping_my_wife_around_the_house/kruz08o/</t>
  </si>
  <si>
    <t>kruz0og</t>
  </si>
  <si>
    <t>02-24-2024 01:55:27</t>
  </si>
  <si>
    <t>PracticalPrimrose</t>
  </si>
  <si>
    <t>Info: what’s the total hour comparison? My rough estimate is 60 hours (you) vs 18x5 + 6 hours on Sunday = 96 hours (her).
And if that’s how you end up adding it too…then she’s working 36 extra hours than you every week.
And that makes Y T A.</t>
  </si>
  <si>
    <t>https://www.reddit.com/r/AmItheAsshole/comments/1ayf6xz/aita_for_not_helping_my_wife_around_the_house/kruz0og/</t>
  </si>
  <si>
    <t>kruz1vk</t>
  </si>
  <si>
    <t>02-24-2024 01:55:40</t>
  </si>
  <si>
    <t>cnew111</t>
  </si>
  <si>
    <t>Well… the kids are 5 and 7 so must be in school now.  Perhaps the solution is for OP to cut back his hours to 40 and Mom to get a job during the day.  List out the housework, lawn care, car care, child care.  Try to make it an equitable split of these home duties.</t>
  </si>
  <si>
    <t>https://www.reddit.com/r/AmItheAsshole/comments/1ayf6xz/aita_for_not_helping_my_wife_around_the_house/kruz1vk/</t>
  </si>
  <si>
    <t>kruz1vv</t>
  </si>
  <si>
    <t>02-24-2024 01:55:41</t>
  </si>
  <si>
    <t>Ka_aha_koa_nanenane</t>
  </si>
  <si>
    <t>You're both working at jobs that really should be done by two people. Kids that close in age, in traditional times, had an auntie or a grandma or a high school student to help out. You got yourself into debt and now you have to work what would be two full time jobs in another nation.
You are both stretched and instead of being empathic, your wife thinks your job is more fun (!) She's obviously starved for adult interaction and frankly, I think a lot of women go complete nuts if they are the SAHM with two kids so close in age and so much to deal with.
You get paid for what you do, which is a form of validation. Do you make sure she gets lots of praise and admiration, at least? Does she have a small budget to spend on herself? Does she get away from the kids at all besides on Saturdays??</t>
  </si>
  <si>
    <t>https://www.reddit.com/r/AmItheAsshole/comments/1ayf6xz/aita_for_not_helping_my_wife_around_the_house/kruz1vv/</t>
  </si>
  <si>
    <t>kruz2rr</t>
  </si>
  <si>
    <t>02-24-2024 01:55:51</t>
  </si>
  <si>
    <t>RayofSunshine_111</t>
  </si>
  <si>
    <t>My bit of advice. Validate her feelings, and don’t get offended or defensive when she does bring it up. Try to be there for her emotionally when she brings it up.</t>
  </si>
  <si>
    <t>https://www.reddit.com/r/AmItheAsshole/comments/1ayf6xz/aita_for_not_helping_my_wife_around_the_house/kruz2rr/</t>
  </si>
  <si>
    <t>kruz4rj</t>
  </si>
  <si>
    <t>02-24-2024 01:56:14</t>
  </si>
  <si>
    <t>Affectionate_Log7215</t>
  </si>
  <si>
    <t>Nta. My compromise would be she gets a job and you work less hours. My dad worked days and my mom worked late so someone was always home and no day care was needed.</t>
  </si>
  <si>
    <t>https://www.reddit.com/r/AmItheAsshole/comments/1ayf6xz/aita_for_not_helping_my_wife_around_the_house/kruz4rj/</t>
  </si>
  <si>
    <t>kruz5ez</t>
  </si>
  <si>
    <t>02-24-2024 01:56:21</t>
  </si>
  <si>
    <t>padfoot211</t>
  </si>
  <si>
    <t>Clearly your wife feels overwhelmed. Hard to say from just your perspective if you’re doing your fair share but it doesn’t really matter. Find some way to help her or get her out.</t>
  </si>
  <si>
    <t>https://www.reddit.com/r/AmItheAsshole/comments/1ayf6xz/aita_for_not_helping_my_wife_around_the_house/kruz5ez/</t>
  </si>
  <si>
    <t>kruzae1</t>
  </si>
  <si>
    <t>02-24-2024 01:57:19</t>
  </si>
  <si>
    <t>KADSuperman</t>
  </si>
  <si>
    <t>NTA if she wants you do to more maybe she can contribute to the finances with a part time job you can’t have both a husband that works 60 hours in a physical job and also doing more at home</t>
  </si>
  <si>
    <t>https://www.reddit.com/r/AmItheAsshole/comments/1ayf6xz/aita_for_not_helping_my_wife_around_the_house/kruzae1/</t>
  </si>
  <si>
    <t>kruzbax</t>
  </si>
  <si>
    <t>02-24-2024 01:57:29</t>
  </si>
  <si>
    <t>SapphireTigerScales</t>
  </si>
  <si>
    <t>First NTA- because you are asking yourself (and others) if you aren't doing enough. That's HUGE in a world where people always feel they're in the right and never "see a problem". Honestly I'm proud of you. 
Now to the issue, this sounds to me like more of a mental burnout from her. I respect that you give each other friend and fun time on the weekends. But sometimes that isn't enough. She may say she needs help with stuff around the house when she's overwhelmed, frustrated, and she may be feeling like you don't SEE all she's doing. It didn't sound like that was the case from your post but a lot of your commenters made remarks diminishing SAHMs. Just remember you may get breaks at work, or to joke with someone for 5 minutes from time to time. As a mom we go days wondering when the last time we peed by ourselves or God forbid got to take a shower without interruptions. 
I don't know the specifics there. I know you're definitely doing your part because of the debt. I hope you've consulted a financial planner and the debt is getting better. I think it wouldn't hurt to sit down with her, you list your daily life and she list hers, and politely ask in what ways she thinks you need to contribute more or where she feels things need to change to make things more balanced. I hope it gets you somewhere. Good luck.</t>
  </si>
  <si>
    <t>https://www.reddit.com/r/AmItheAsshole/comments/1ayf6xz/aita_for_not_helping_my_wife_around_the_house/kruzbax/</t>
  </si>
  <si>
    <t>kruzd0f</t>
  </si>
  <si>
    <t>02-24-2024 01:57:49</t>
  </si>
  <si>
    <t>Suspicious-Bar9635</t>
  </si>
  <si>
    <t>NTA. Tell her whenever your daughter starts school that she too can get a job and pull her weight with bills and debt. Tell her when this happens you can work less hours and help more around the house.</t>
  </si>
  <si>
    <t>https://www.reddit.com/r/AmItheAsshole/comments/1ayf6xz/aita_for_not_helping_my_wife_around_the_house/kruzd0f/</t>
  </si>
  <si>
    <t>kruzd1o</t>
  </si>
  <si>
    <t>02-24-2024 01:57:50</t>
  </si>
  <si>
    <t>Betafish_Blue</t>
  </si>
  <si>
    <t>NTA based on your comments, your son is in school during the week, and your daughter goes twice a week. Maybe you could talk to your wife about her getting a part time job, so that you could then reduce your workload, and help out more/spend more time around the house during the week. I do think you need to have a conversation with her to see what exactly she thinks the problem is.</t>
  </si>
  <si>
    <t>https://www.reddit.com/r/AmItheAsshole/comments/1ayf6xz/aita_for_not_helping_my_wife_around_the_house/kruzd1o/</t>
  </si>
  <si>
    <t>kruzdfc</t>
  </si>
  <si>
    <t>02-24-2024 01:57:54</t>
  </si>
  <si>
    <t>ForgetMyBelief</t>
  </si>
  <si>
    <t>Having fun at work? As a carpenter? That's really backbreaking and dangerous work to say it's *Having fun*.
I just lost my girlfriend of 5 years because wasnt making enough money for her tastes. Apparently when she asked me for a house she later told me she was just doing it because she thought it would force me to get a higher paying job then taking care of disabled family.  She spent most of her time sitting at home not cleaning because she wanted a new vacuum or not doing dishes because the dishwasher leaked. Hopefully things turn out better for you!</t>
  </si>
  <si>
    <t>https://www.reddit.com/r/AmItheAsshole/comments/1ayf6xz/aita_for_not_helping_my_wife_around_the_house/kruzdfc/</t>
  </si>
  <si>
    <t>kruzdjz</t>
  </si>
  <si>
    <t>02-24-2024 01:57:56</t>
  </si>
  <si>
    <t>Demon_fucker666</t>
  </si>
  <si>
    <t>NTA, if she doesn’t like it she can get a full time job to help out financially so you can cut your hours so you actually have the time to help around the house. 
If you work 5 days a week you are working 10-12 hours a day, that leaves only 12-14 hours, during those days, to get sleep, which if you get 8 hours of sleep that leaves only 4-6 hours to eat, bathe, do laundry, spend time with your kids, make your lunches, get ready for work. It’s crazy. 
It’s really not that hard to just not have any time to help around the house what half of all your time is spent doing a laborious job.</t>
  </si>
  <si>
    <t>https://www.reddit.com/r/AmItheAsshole/comments/1ayf6xz/aita_for_not_helping_my_wife_around_the_house/kruzdjz/</t>
  </si>
  <si>
    <t>kruzk9f</t>
  </si>
  <si>
    <t>02-24-2024 01:59:14</t>
  </si>
  <si>
    <t>Just-Requirements</t>
  </si>
  <si>
    <t>&gt;I spend all day having fun at work with my workmates, while she deals with the children and all of the house chores. Then I get home and just eat and go to bed
What?!!</t>
  </si>
  <si>
    <t>https://www.reddit.com/r/AmItheAsshole/comments/1ayf6xz/aita_for_not_helping_my_wife_around_the_house/kruzk9f/</t>
  </si>
  <si>
    <t>kruzopx</t>
  </si>
  <si>
    <t>02-24-2024 02:00:06</t>
  </si>
  <si>
    <t>Losemymindfindmysoul</t>
  </si>
  <si>
    <t>Hi friend! This was my husband and myself! I'm not going to play AITAH here, I'm going to suggest the FAIR PLAY CARDS FOR YOU. It's about division of labor and the mental load. As an exercise go through the deck and if one of you is doing the CPE of that task (conception/planning/execution) then you hold that card. At the end compare your decks. It's not a competition. It's an understanding. Maybe one or both of you is taking for granted what the other is currently stressed with. Maybe there is something one of you can take off the other's hands without realizing. 
It also sounds like maybe you could use some communication help. Have you considered couples counseling?</t>
  </si>
  <si>
    <t>https://www.reddit.com/r/AmItheAsshole/comments/1ayf6xz/aita_for_not_helping_my_wife_around_the_house/kruzopx/</t>
  </si>
  <si>
    <t>kruzpmv</t>
  </si>
  <si>
    <t>02-24-2024 02:00:16</t>
  </si>
  <si>
    <t>NTA you will die early or burnout or severe depression.
She can stop being entitled princess. You do heaps!  She should count her blessings many families would love to be in this situation!!</t>
  </si>
  <si>
    <t>https://www.reddit.com/r/AmItheAsshole/comments/1ayf6xz/aita_for_not_helping_my_wife_around_the_house/kruzpmv/</t>
  </si>
  <si>
    <t>kruzuym</t>
  </si>
  <si>
    <t>02-24-2024 02:01:17</t>
  </si>
  <si>
    <t>SnooCheesecakes2723</t>
  </si>
  <si>
    <t>If the kids are school age it’s not too costly to have the after school program with the ymca or go to a neighbors house for a couple hours so mom can work full time and help dad retire the debt. That takes a load off him, and he can help more around the house if they can use the extra income to pay a cleaning service. Mom will enjoy palling around with her bright and witty colleagues because that do much fun. Everybody wins. 
Otherwise I’d say mom can do housework while the kids are in school and relax in the evening if dads cooking and loading the dishwasher.</t>
  </si>
  <si>
    <t>https://www.reddit.com/r/AmItheAsshole/comments/1ayf6xz/aita_for_not_helping_my_wife_around_the_house/kruzuym/</t>
  </si>
  <si>
    <t>kruzv44</t>
  </si>
  <si>
    <t>02-24-2024 02:01:19</t>
  </si>
  <si>
    <t>NTA. She can get a part time job for fun. SMH at this foolishness.</t>
  </si>
  <si>
    <t>https://www.reddit.com/r/AmItheAsshole/comments/1ayf6xz/aita_for_not_helping_my_wife_around_the_house/kruzv44/</t>
  </si>
  <si>
    <t>kruzytt</t>
  </si>
  <si>
    <t>02-24-2024 02:02:01</t>
  </si>
  <si>
    <t>TheCrazyCatLazy</t>
  </si>
  <si>
    <t>I don’t think you are the asshole, and what she is asking isn’t necessarily the best solution… BUT
What is that that she actually wants? Because if she is asking you to help more around the house, it is because that is the solution she found for a problem she has. Identify what this problem is and then you guys can figure it out together. 
How old are the kids? Maybe she is touch-overwhelmed if they are too young? Maybe she havent been able to sleep for months? Maybe she’s been working even harder than you?</t>
  </si>
  <si>
    <t>https://www.reddit.com/r/AmItheAsshole/comments/1ayf6xz/aita_for_not_helping_my_wife_around_the_house/kruzytt/</t>
  </si>
  <si>
    <t>krv00dr</t>
  </si>
  <si>
    <t>02-24-2024 02:02:19</t>
  </si>
  <si>
    <t>enliten84</t>
  </si>
  <si>
    <t>It sounds like, whether she entirely realises it or not, she’s no longer happy with the distribution of responsibilities. 
She’s being smothered by being a SAHM and wants to get out and interact with adults in a more formal or professional capacity. 
Your kids are old enough that I assume they’re in school during the day. Maybe it’s time for her to start working and you to cut back on working so you can pick up more life admin. Or maybe she starts working and y’all pay someone to do some of the cleaning and errands. 
Either way, I don’t think the conversation is who does what but who gets to do what and some things need to change. 
NAH - this is just life 🤷🏻‍♀️</t>
  </si>
  <si>
    <t>https://www.reddit.com/r/AmItheAsshole/comments/1ayf6xz/aita_for_not_helping_my_wife_around_the_house/krv00dr/</t>
  </si>
  <si>
    <t>krv01pd</t>
  </si>
  <si>
    <t>02-24-2024 02:02:33</t>
  </si>
  <si>
    <t>NAH (mostly), just two people who are at full capacity.
It doesn’t sound like you aren’t contributing enough. You are working yourself to exhaustion. And if she really said that you are having fun doing carpentry work for 50-60 hours a week, that was just as disrespectful as it would be for you to say that she’s having fun playing with the kids all day.
However, that doesn’t mean that the workload she is handling isn’t also too much for her. Two small children plus the whole house + cooking (5 or 6 days, can’t tell) could also have her beyond the point of exhaustion. She’s looking at you because you’re the only other adult present, but you’re both at capacity.
I know you’re working to pay off debt, but if there’s any chance you could get a maid to come by every couple of weeks, it might help a lot. But she has to understand that it is your exhausting work that is providing that, and not continue to complain that she is doing more housework than you while your labor is being converted directly to maid service.</t>
  </si>
  <si>
    <t>https://www.reddit.com/r/AmItheAsshole/comments/1ayf6xz/aita_for_not_helping_my_wife_around_the_house/krv01pd/</t>
  </si>
  <si>
    <t>krv028o</t>
  </si>
  <si>
    <t>02-24-2024 02:02:40</t>
  </si>
  <si>
    <t>ASweetTweetRose</t>
  </si>
  <si>
    <t>The kids are old enough to be in school so she’s not home with the kids all day, unless she homeschools them. Why doesn’t she get time job to help with the bills? Then things would be even more split and you wouldn’t have to work so many hours.
She’s totally belittling your contribution to the household, especially since the kids are in school. (So she has at least 8 hours to go to the grocery store.)</t>
  </si>
  <si>
    <t>https://www.reddit.com/r/AmItheAsshole/comments/1ayf6xz/aita_for_not_helping_my_wife_around_the_house/krv028o/</t>
  </si>
  <si>
    <t>krv03ml</t>
  </si>
  <si>
    <t>02-24-2024 02:02:55</t>
  </si>
  <si>
    <t>UnintentionallyCool</t>
  </si>
  <si>
    <t>I want to hear Ops wife's version of this story. My ex would have said something very similar. Even when he was home it was like taking care of another child. The kids always came straight to me even when he was home. They would be sitting in a room WITH their dad and the kids would come all the way upstairs to ask me for a snack or help. The mental load that some women have to carry is exhausting.</t>
  </si>
  <si>
    <t>https://www.reddit.com/r/AmItheAsshole/comments/1ayf6xz/aita_for_not_helping_my_wife_around_the_house/krv03ml/</t>
  </si>
  <si>
    <t>krv05go</t>
  </si>
  <si>
    <t>02-24-2024 02:03:16</t>
  </si>
  <si>
    <t>newfckup</t>
  </si>
  <si>
    <t>NTA.
I feel you.
But I feel her pain. Dealing with kids and a house with kids is a whole other world. Been there done that and I'd rested at the office in my 8-6 schedule. Honestly.
Now...
You may not be able to help more but you can contribute to not enhace the chaos. Perhaps pick up after yourself ALWAYS, do your laundry or clean the bathroom after you use it, it doesn't take too much effort. Have some takeout during the week so she doesnt cook and you can rest.
My husband helped me so much whiel he worked everyday and I was a SAHM (that kasted 4 months cause I went crazy), on sunday wheb it was his time to cook he made a few lasagnas and froze them so I couls heat them whenever I was overwhelmed during the week, he would send me lunch so I could nap a bit and he kept pir home clean.</t>
  </si>
  <si>
    <t>https://www.reddit.com/r/AmItheAsshole/comments/1ayf6xz/aita_for_not_helping_my_wife_around_the_house/krv05go/</t>
  </si>
  <si>
    <t>krv05ky</t>
  </si>
  <si>
    <t>02-24-2024 02:03:18</t>
  </si>
  <si>
    <t>Alibeee64</t>
  </si>
  <si>
    <t>Look for little things around you the house to do that can be incorporated into your routine.  Are you packing your own lunch?   Consider packing the kids lunches at the same time.  If you’re sitting down to watch tv, fold a basket of laundry then sort the dirty laundry for the next loads.  Start small, and soon I imagine you’ll find other things to add in.  
And if they’re not already doing so, get the kids involved too. They are old enough to help with cooking, sweep floors, help with dishes and so on.  My kids were doing their own laundry by about 11.  Stop looking at taking care of the home as just your wife’s responsibility, but rather the family’s responsibility.  Teach your kids to appreciate everything you and your wife do by involving them in it, and help to raise empathetic adults who can take care of themselves and their partners.</t>
  </si>
  <si>
    <t>https://www.reddit.com/r/AmItheAsshole/comments/1ayf6xz/aita_for_not_helping_my_wife_around_the_house/krv05ky/</t>
  </si>
  <si>
    <t>krv06ah</t>
  </si>
  <si>
    <t>02-24-2024 02:03:26</t>
  </si>
  <si>
    <t>Fickle-Bandicoot-257</t>
  </si>
  <si>
    <t>I think if she’s asking for help… she needs more help. Maybe instead of taking it as an attack just explore where she is at… what she needs and see if there is room for compromise. Maybe she needs  a full weekend off or a break? 
I know when I start asking my helpful hubby for more help it’s usually because I’m run down</t>
  </si>
  <si>
    <t>https://www.reddit.com/r/AmItheAsshole/comments/1ayf6xz/aita_for_not_helping_my_wife_around_the_house/krv06ah/</t>
  </si>
  <si>
    <t>krv0ahc</t>
  </si>
  <si>
    <t>02-24-2024 02:04:12</t>
  </si>
  <si>
    <t>If she has to get up with the kids at night if there's an issue then your 60-80 hours a week do not stack up against her 168. The fact that you're so positive that the entirety of raising kids and housework is on her, I'm guessing birthdays, organising, Christmas and all the emotional labour is in her too and you're saying 'help' like it's her job tells me YTA. You do get to speak with adults, have breaks for lunch. And depending on how old the kids are, she may not even be able to go to the toilet by herself uninterrupted</t>
  </si>
  <si>
    <t>https://www.reddit.com/r/AmItheAsshole/comments/1ayf6xz/aita_for_not_helping_my_wife_around_the_house/krv0ahc/</t>
  </si>
  <si>
    <t>krv0btg</t>
  </si>
  <si>
    <t>02-24-2024 02:04:27</t>
  </si>
  <si>
    <t>unimpressed-one</t>
  </si>
  <si>
    <t>NTA, unless she’s home schooling, the kids are probably at school a good chunk of the day. She has plenty of time to clean and shop, even if 1 is still home.</t>
  </si>
  <si>
    <t>https://www.reddit.com/r/AmItheAsshole/comments/1ayf6xz/aita_for_not_helping_my_wife_around_the_house/krv0btg/</t>
  </si>
  <si>
    <t>krv0bye</t>
  </si>
  <si>
    <t>02-24-2024 02:04:29</t>
  </si>
  <si>
    <t>IndependentMethod312</t>
  </si>
  <si>
    <t>It sounds like being a SAHM is no longer fulfilling to her. If your kids are at school during the day then she should look for a part time job to fill her days more and to take some of the financial burden off your shoulders. I was a SAHM for many years and it does get boring when you spend most of your time talking to kids.  You are understandably very tired when you get home so she isn’t getting a lot of adult conversation etc. on a daily basis. NAH, you guys have just come to a point in your relationship where your roles may need to shift some.</t>
  </si>
  <si>
    <t>https://www.reddit.com/r/AmItheAsshole/comments/1ayf6xz/aita_for_not_helping_my_wife_around_the_house/krv0bye/</t>
  </si>
  <si>
    <t>krv0j9y</t>
  </si>
  <si>
    <t>02-24-2024 02:05:51</t>
  </si>
  <si>
    <t>Warboi</t>
  </si>
  <si>
    <t>SAHM might need a take the wife to work day. Or set up some carpentry games. Have spend just one hour completing tasks like hammering and sawing.</t>
  </si>
  <si>
    <t>https://www.reddit.com/r/AmItheAsshole/comments/1ayf6xz/aita_for_not_helping_my_wife_around_the_house/krv0j9y/</t>
  </si>
  <si>
    <t>krv0mkz</t>
  </si>
  <si>
    <t>02-24-2024 02:06:28</t>
  </si>
  <si>
    <t>bigmamaindahouse</t>
  </si>
  <si>
    <t>I’m surprised everyone is saying NTA. 
I think it’s important to listen to your wife’s needs. 
She is also working more than a full time job raising the kids, doing all the housework, cooking, cleaning. When does she get a break other than the few hours on the weekend? Essentially it seems like she’s on the clock 24-7 during the week. 
And it does make a difference that her job is with children and your job is with adults. 
I could go on and on but I’m so tired of having this conversation with people. 
It’s such an old school way of thinking. It works for some people but I’ve never met a woman who is actually HAPPY with the arrangement. And then men are always surprised when their wife asks for a divorce. She’s doing it all anyway, just one less person to clean up after.</t>
  </si>
  <si>
    <t>https://www.reddit.com/r/AmItheAsshole/comments/1ayf6xz/aita_for_not_helping_my_wife_around_the_house/krv0mkz/</t>
  </si>
  <si>
    <t>krv0pb8</t>
  </si>
  <si>
    <t>02-24-2024 02:07:00</t>
  </si>
  <si>
    <t>etherealx1</t>
  </si>
  <si>
    <t>Op, you need to let your wife carry a job with that many hours and still be expected to do more than you already are. 
Yoir definitely NOT TA. I think your doing great and seems like your making sure you paybattention to bother her and the kids on the regular. Don't let her or the feminists on this app bring you down sir pr try and take away what your doing for your family.</t>
  </si>
  <si>
    <t>https://www.reddit.com/r/AmItheAsshole/comments/1ayf6xz/aita_for_not_helping_my_wife_around_the_house/krv0pb8/</t>
  </si>
  <si>
    <t>krv0pt8</t>
  </si>
  <si>
    <t>02-24-2024 02:07:05</t>
  </si>
  <si>
    <t>HypotheticalParallel</t>
  </si>
  <si>
    <t>Yta
You get evenings and weekends "off", her job as a stay at home mom is 24/7.
I appreciate you're tired, and work more than the average Joe, but not everything else should fall to her. As a stay at home mom myself I can honestly say it takes a village and unless you've done it you cannot appreciate how much goes into it. Does she get 5o come home and collapse in a bed? And just let the day roll off her? Nope, she's still on duty. 
At the very very least, and I mean minimum, your wife is reaching out to you telling you she's also exhausted and needs help and support and as her partner so you owe her a conversation where you validate her needs and feelings, and express your own in a respectful way.</t>
  </si>
  <si>
    <t>https://www.reddit.com/r/AmItheAsshole/comments/1ayf6xz/aita_for_not_helping_my_wife_around_the_house/krv0pt8/</t>
  </si>
  <si>
    <t>"Pooperintendant [53]"</t>
  </si>
  <si>
    <t>krv0rus</t>
  </si>
  <si>
    <t>02-24-2024 02:07:29</t>
  </si>
  <si>
    <t>UsefulLeg767</t>
  </si>
  <si>
    <t>https://www.reddit.com/r/AmItheAsshole/comments/1ayf6xz/aita_for_not_helping_my_wife_around_the_house/krv0rus/</t>
  </si>
  <si>
    <t>krv0u7u</t>
  </si>
  <si>
    <t>02-24-2024 02:07:55</t>
  </si>
  <si>
    <t>Ahviaa224</t>
  </si>
  <si>
    <t>Your kids are school age. Next year your younger one will be in school all day if not already (depending on how your school does it), she’s not a stay at home mom. She either is already or will be next school year, a stay at home wife. So in terms of taking care of the kids ALL day is (again or quickly) not part of her “job duties.” 
If you take the kids out of her work load, is the distribution of chores even? Are there chores you guys can shift around, to take the mundane out of it? Can she get a part time job? There is a pretty significant level of socialization you get from having a job. 
I would say, have a conversation about what she’s trying to ask for, what she wants/needs etc, if you do that N T A</t>
  </si>
  <si>
    <t>https://www.reddit.com/r/AmItheAsshole/comments/1ayf6xz/aita_for_not_helping_my_wife_around_the_house/krv0u7u/</t>
  </si>
  <si>
    <t>krv0uvl</t>
  </si>
  <si>
    <t>02-24-2024 02:08:03</t>
  </si>
  <si>
    <t>Current-Stage-2778</t>
  </si>
  <si>
    <t>NTA, but neither is she. I also think that getting in the weeds with accounting for how much time each of you spend working could be a bad idea. It’s fair to want to know if you’re being an asshole, but once you know you’re not, I think the focus needs to be on solving the problem and not being right.  Because even if she’s 100% wrong about who is getting the bad end of the deal, the problem doesn’t go away by making her acknowledge that. 
She’s telling you she’s not happy with the current arrangement, and maybe it is as simple as what she said. Or maybe it’s something else and she’s pointing to those things bc she doesn’t know why she isn’t happy. Her saying you “have fun at work with your workmates” sounds like she might feel like you get to be yourself everyday, and she may feel like her only identity is being a parent. 
This isn’t a transactional relationship, so I think you need to help her figure this out and not listen to people who’re encouraging a “you vs her” approach. She needs to know you care about the fact that she isn’t happy, and she won’t feel that way if she thinks your priority is winning the argument</t>
  </si>
  <si>
    <t>https://www.reddit.com/r/AmItheAsshole/comments/1ayf6xz/aita_for_not_helping_my_wife_around_the_house/krv0uvl/</t>
  </si>
  <si>
    <t>krv0x5s</t>
  </si>
  <si>
    <t>02-24-2024 02:08:29</t>
  </si>
  <si>
    <t>monkeyboychuck</t>
  </si>
  <si>
    <t>I wouldn’t necessarily say you’re the asshole, but a partnership is a partnership. Ask what you can do to help and work together on negotiating the complexities of work, life, and striking a balance that works for you both.</t>
  </si>
  <si>
    <t>https://www.reddit.com/r/AmItheAsshole/comments/1ayf6xz/aita_for_not_helping_my_wife_around_the_house/krv0x5s/</t>
  </si>
  <si>
    <t>krv0xay</t>
  </si>
  <si>
    <t>02-24-2024 02:08:31</t>
  </si>
  <si>
    <t>Consistent-Classic68</t>
  </si>
  <si>
    <t>No sir. Being a stay at home mother should already factor in managing the household. I mean, it’s preferable that you at least clean up after yourself but essentially, if that’s the arrangement then there are two different sets of responsibilities and unless she plans on getting a job, she should not object to this. I’ve done it, it’s not hard. I think she may be feeling overwhelmed, if so, sit down with her and talk about what you do vs her and what your understanding was. Let her know you didn’t intend to make her feel upset or resentful but that you having to work &amp; he the sole provider is a lot of responsibility and if she wants to share that burden, you will pick up slack with the household. It’s only fair.</t>
  </si>
  <si>
    <t>https://www.reddit.com/r/AmItheAsshole/comments/1ayf6xz/aita_for_not_helping_my_wife_around_the_house/krv0xay/</t>
  </si>
  <si>
    <t>krv13my</t>
  </si>
  <si>
    <t>02-24-2024 02:09:44</t>
  </si>
  <si>
    <t>EnigmaGuy</t>
  </si>
  <si>
    <t>NTA. 
I get being overwhelmed when the kids are both very young and the stay at home parent is basically doing laps picking up after them as they watch and actively take care of them. 
5 and 7 though? Wouldn’t that put them in Kindergarten and 2nd~ grade?
What is so overwhelming around the house that she wants help with if it sounds like you’re generally picking up after yourself (dishes, clothes, making your work meals)? What is it that she does during the day while they are at school?
I was no stranger to working 60-80 hours a week at work in a welding cell and assembly area picking up frames that could get upwards of 45 pounds all day long. If I came home after working those hours and my partner started in with how I need to do more around the house that they’re in all day long I would probably be single shortly after.</t>
  </si>
  <si>
    <t>https://www.reddit.com/r/AmItheAsshole/comments/1ayf6xz/aita_for_not_helping_my_wife_around_the_house/krv13my/</t>
  </si>
  <si>
    <t>krv17l2</t>
  </si>
  <si>
    <t>02-24-2024 02:10:28</t>
  </si>
  <si>
    <t>Stephij27</t>
  </si>
  <si>
    <t>NTA. I was all ready to go all “my husband regularly works 70-80 hours per week and still manages to help when he’s home” on you, but it sounds like you’re already participating pretty well. 
I think you and your wife need to sit down and have a conversation about expectations for both of you. It may be that she’s burnt out too, and you both may just need to lower your standards for a while. It’s not ok that she’s diminishing your work though. This is coming from a SAHM who fully expects my physician husband to be a full participant when he’s home.</t>
  </si>
  <si>
    <t>https://www.reddit.com/r/AmItheAsshole/comments/1ayf6xz/aita_for_not_helping_my_wife_around_the_house/krv17l2/</t>
  </si>
  <si>
    <t>krv1b8m</t>
  </si>
  <si>
    <t>02-24-2024 02:11:11</t>
  </si>
  <si>
    <t>stunning_girl1</t>
  </si>
  <si>
    <t>Are the kids homeschooled? Shouldn’t they be at school at this age? 
It sounds like you clean a hell of a lot more than my husband. He doesn’t pick up after himself, doesn’t put his dishes away, doesn’t throw his trash away, etc. lol 
But he does work VERY long hours and he’s absolutely exhausted from his high stress job. 
I realize we have different capacities and also we have a very different idea of what defines a clean home (my standards are much higher lol). 
But he does try to keep our kid so I can go out with friends, go to the gym, etc whenever I have plans. Which isn’t crazy often but enough. 
Our daughter goes to school 2x a week and that’s a nice break for me to spend a bit of time in the gym, cleaning, etc. 
I don’t think you’re the AH. Maybe you can ask her what her expectations are and see if there’s any compromise.</t>
  </si>
  <si>
    <t>https://www.reddit.com/r/AmItheAsshole/comments/1ayf6xz/aita_for_not_helping_my_wife_around_the_house/krv1b8m/</t>
  </si>
  <si>
    <t>krv1f02</t>
  </si>
  <si>
    <t>02-24-2024 02:11:54</t>
  </si>
  <si>
    <t>Must_Love_Dogs0331</t>
  </si>
  <si>
    <t>I was a SAHM and asked for nothing from my husband except relief from the kids when he got home. He worked 60 hrs a week and we had a very nice lifestyle. He came home, showered, and spent time with the kids until their bedtime. I know my viewpoint isn’t popular but I don’t really care. It was a division of labor that worked for us. It would’ve been different if we both worked but contrary to what a lot of women say, I wasn’t busy from dawn to dusk. As long as he helped shoulder the burden of the kids it was fine. Weekends he was very involved as well. Bring on the downvotes.</t>
  </si>
  <si>
    <t>https://www.reddit.com/r/AmItheAsshole/comments/1ayf6xz/aita_for_not_helping_my_wife_around_the_house/krv1f02/</t>
  </si>
  <si>
    <t>krv1glc</t>
  </si>
  <si>
    <t>02-24-2024 02:12:13</t>
  </si>
  <si>
    <t>throwaway-rayray</t>
  </si>
  <si>
    <t>NTA - long hours in a physically hard job and covering all the household bills. Spends time with kids on the weekend and does a bit of housework at that time. Reasonable to expect things to be taken care of at home by the wife. If she’d like a different division of household labour I would suggest she get a job (where she can have “fun” all day), you pull back your hours, and the two of you recalibrate.</t>
  </si>
  <si>
    <t>https://www.reddit.com/r/AmItheAsshole/comments/1ayf6xz/aita_for_not_helping_my_wife_around_the_house/krv1glc/</t>
  </si>
  <si>
    <t>krv1hyn</t>
  </si>
  <si>
    <t>02-24-2024 02:12:28</t>
  </si>
  <si>
    <t>milliepilly</t>
  </si>
  <si>
    <t>NTA.  My husband worked.  I took care of house.  We had two kids.  I was glad to not have to work too and this would have affected the kids.  I cooked, cleaned, baked, sewed clothes for kids, knitted them sweaters, grew lots of flowers,pulled lots of weeds, took kids to lots of activities and sat through them all.
My husband got up at 6:30 all week.  Got home at 5.  He was never expected to lift a finger in the house. I wouldn’t have allowed it.  Or made him feel like he should.  I cleaned windows inside and out, washed both vehicles, painted inside and out.  He never touched a brush.  I appreciated that he gave me he luxury of this life.  The only luxury I insisted on is that I got up at 8 if I could get away with it.  I sometimes went to bed at 2, whether sewing, typing a college paper for a family member or the school newsletter.  We never had a babysitter after one bad experience when my first daughter was 2.  Early on, I took a few evening non credit classes or tennis lessons and it was nice getting out for a while when husband was home.
Sorry I was tooting  my own horn.  I wanted to make sure you knew how lucky your wife was and when you’re young enough to do all this stuff, a lot of which is good exercise, what’s her problem.  Make sure you let her know you appreciate what she does, like she should appreciate you.  It’s all about the kids who you decided to raise and giving them quality of life, happiness, insisting they study and getting A’s on their report cards and hopefully scholarships to college before going off on their own.</t>
  </si>
  <si>
    <t>https://www.reddit.com/r/AmItheAsshole/comments/1ayf6xz/aita_for_not_helping_my_wife_around_the_house/krv1hyn/</t>
  </si>
  <si>
    <t>krv1i9h</t>
  </si>
  <si>
    <t>02-24-2024 02:12:32</t>
  </si>
  <si>
    <t>NTA. Tell her you will cut back your hours and help more around the house if she gets a job during the kids school hours. Being a SAHM is what she signed up for which includes housekeeping. You let your wife unwind on Saturday and you also get a day with your friends to unwind on Sunday before going back to the grind on Monday.</t>
  </si>
  <si>
    <t>https://www.reddit.com/r/AmItheAsshole/comments/1ayf6xz/aita_for_not_helping_my_wife_around_the_house/krv1i9h/</t>
  </si>
  <si>
    <t>krv1k85</t>
  </si>
  <si>
    <t>02-24-2024 02:12:55</t>
  </si>
  <si>
    <t>Old_Confidence3290</t>
  </si>
  <si>
    <t>Aren't your kids in school? I would expect kindergarten (half day?) and 2nd grade. That should give your wife  about 4 hours a day, 5 days a week, without kids. Next year it'll be about 8 hours per day.</t>
  </si>
  <si>
    <t>https://www.reddit.com/r/AmItheAsshole/comments/1ayf6xz/aita_for_not_helping_my_wife_around_the_house/krv1k85/</t>
  </si>
  <si>
    <t>krv1l4w</t>
  </si>
  <si>
    <t>02-24-2024 02:13:05</t>
  </si>
  <si>
    <t>Intelligent-Bat1724</t>
  </si>
  <si>
    <t>As the sole income for the household, your job is to provide financial and personal security for your family.
Your other job is to help raise your children, provide guidance and discipline.
Her job as a stay at home mother is to care for the house. The kids. Cook meals , keep the house clean and tidy. 
If she's overwhelmed, there is something going on that's not normal..</t>
  </si>
  <si>
    <t>https://www.reddit.com/r/AmItheAsshole/comments/1ayf6xz/aita_for_not_helping_my_wife_around_the_house/krv1l4w/</t>
  </si>
  <si>
    <t>krv1li3</t>
  </si>
  <si>
    <t>02-24-2024 02:13:09</t>
  </si>
  <si>
    <t>Straight-Note-8935</t>
  </si>
  <si>
    <t>You aren't the ass hole. Your kids are 5 and 7? These are the hard years, but they pass. Don't miss out on building a good family life together. This is what I'm thinking whenever I read this type of post: do you want a good marriage and family life? Then you commit to it. A good marriage is never 50/50, it's always 100%. From both of you.  Keep talking to each other and find a way forward.</t>
  </si>
  <si>
    <t>https://www.reddit.com/r/AmItheAsshole/comments/1ayf6xz/aita_for_not_helping_my_wife_around_the_house/krv1li3/</t>
  </si>
  <si>
    <t>krv1lu5</t>
  </si>
  <si>
    <t>02-24-2024 02:13:13</t>
  </si>
  <si>
    <t>vivid_prophecy</t>
  </si>
  <si>
    <t>YTA. If your wife is telling you that you aren’t doing enough you aren’t doing enough.</t>
  </si>
  <si>
    <t>https://www.reddit.com/r/AmItheAsshole/comments/1ayf6xz/aita_for_not_helping_my_wife_around_the_house/krv1lu5/</t>
  </si>
  <si>
    <t>krv1okl</t>
  </si>
  <si>
    <t>02-24-2024 02:13:45</t>
  </si>
  <si>
    <t>TickityTickityBoom</t>
  </si>
  <si>
    <t>NTA why not suggest you switch roles where she can have fun with her workmates and pay for everything, and you look after the kids? 
Now the children are in school, could she not get a part time job and together you pay for a cleaning and laundry service.</t>
  </si>
  <si>
    <t>https://www.reddit.com/r/AmItheAsshole/comments/1ayf6xz/aita_for_not_helping_my_wife_around_the_house/krv1okl/</t>
  </si>
  <si>
    <t>krv1qyf</t>
  </si>
  <si>
    <t>02-24-2024 02:14:13</t>
  </si>
  <si>
    <t>NTA.
https://youtu.be/L-gbacsUKpc?si=hl0Bhxx1warJoZ4s</t>
  </si>
  <si>
    <t>https://www.reddit.com/r/AmItheAsshole/comments/1ayf6xz/aita_for_not_helping_my_wife_around_the_house/krv1qyf/</t>
  </si>
  <si>
    <t>krv1szc</t>
  </si>
  <si>
    <t>02-24-2024 02:14:37</t>
  </si>
  <si>
    <t>cherhorowitz44</t>
  </si>
  <si>
    <t>NTA. Assuming the kids are in school she can get a lot done then. And have some time for herself. 
Maybe on Sunday’s sit down and help meal plan for the week? I guess I’m not sure what she’s looking for here. 
The amount I can get done around the house in terms of cleaning without anyone home is insane. And grocery shopping… best done during the week during the day. Looking after the kids- that’s her literal job right now and she’s priveleged to be able to do it.</t>
  </si>
  <si>
    <t>https://www.reddit.com/r/AmItheAsshole/comments/1ayf6xz/aita_for_not_helping_my_wife_around_the_house/krv1szc/</t>
  </si>
  <si>
    <t>krv21ph</t>
  </si>
  <si>
    <t>02-24-2024 02:16:19</t>
  </si>
  <si>
    <t>Muted-Explanation-49</t>
  </si>
  <si>
    <t>https://www.reddit.com/r/AmItheAsshole/comments/1ayf6xz/aita_for_not_helping_my_wife_around_the_house/krv21ph/</t>
  </si>
  <si>
    <t>krv23gn</t>
  </si>
  <si>
    <t>02-24-2024 02:16:40</t>
  </si>
  <si>
    <t>Yeah...something is up with your wife.  I'm leaning to NTA.
Obviously you need to sit down and have a serious conversation about this and what had changed or what specifically is bothering her. 
She wants you to increase your chores at home - but it sounds like you work very long days - so how about your wife get a part time job so you an cut back your hours and you guys can agree on how you want to split the chores.</t>
  </si>
  <si>
    <t>https://www.reddit.com/r/AmItheAsshole/comments/1ayf6xz/aita_for_not_helping_my_wife_around_the_house/krv23gn/</t>
  </si>
  <si>
    <t>krv245m</t>
  </si>
  <si>
    <t>02-24-2024 02:16:48</t>
  </si>
  <si>
    <t>Known-Presence9825</t>
  </si>
  <si>
    <t>From your side of the story - NTA. 
That said, I’m sure your wife’s perspective isn’t as rosy.
My husband and I have reversed these roles many times with 5 kids in tow. Due to this, we’ve both learned how extremely demanding both sides can be. 
I think you have a lovely weekend routine and given the income I’d love to replicate it! The fact that you give each other time with friends/for self care, and then time together/date night once each week is fanstatic. 
I mention that first because it sounds like you are both working hard all week, and then splitting the weekend pretty evenly, too. 
What can be forgotten, and what’s talked a lot about on TikTok as you mention, is the mental load that women primarily tend to bear as SAHMs that is invisible, but heavy: family management. The bill paying, appointment  making, goal/vacation/event planning, etc. 
Is perhaps this what she is expressing she needs help with? Because while I can appreciate falling out quickly every night after an exhausting day out of the house at work (I’m in healthcare and it is physically and mentally draining to say the least) it can be equally physically and emotionally and mentally draining to be home with kids all day, tending house and managing 50+ hats. 
That is probably her complaint, as it was once mine when I was a SAHM and my husband was running his own contracting crew. I get it. She wants to run to bed too, but she still has hours to go before the kids are in bed and she’s finally able to sit, let alone sleep. 
Yet, you say she agreed to this 60 hours for you to work, and so for her to ask you to do more than you are physically able during the week would make her TA here. It’s hard to say. 
I would did a bit deeper and try to find out exactly, specifically what she needs help with so you can understand and reach an agreement about what seems fair to the both of you during this season. It’s really less about who’s TA and more about both of you feeling seen and heard in your partnership.</t>
  </si>
  <si>
    <t>https://www.reddit.com/r/AmItheAsshole/comments/1ayf6xz/aita_for_not_helping_my_wife_around_the_house/krv245m/</t>
  </si>
  <si>
    <t>krv276e</t>
  </si>
  <si>
    <t>02-24-2024 02:17:23</t>
  </si>
  <si>
    <t>mastro80</t>
  </si>
  <si>
    <t>What is she doing while your school age children are in school? NTA.</t>
  </si>
  <si>
    <t>https://www.reddit.com/r/AmItheAsshole/comments/1ayf6xz/aita_for_not_helping_my_wife_around_the_house/krv276e/</t>
  </si>
  <si>
    <t>krv27ug</t>
  </si>
  <si>
    <t>02-24-2024 02:17:31</t>
  </si>
  <si>
    <t>Visible-Scientist-46</t>
  </si>
  <si>
    <t>It sounds like you are helping. My only advice is that you need to sit down and talk it all through again. Perhaps she feels unappreciated. Perhaps she thinks work is "fun" because home is rest for you. She only sees the rest part. There is no off-switch for SAHM moms &amp; they are always in their workplace. If you talk it all through with a chore chart or something, you may discover she wants more appreciation, or maybe one more day with a sitter to get time for herself. Or more social time with you.
Your younger child is 5. Why is she in PreK instead of K? Would she have been younger than everyone else? YWBTAH, if you don't sit down and talk about it! 
EDIT: You need to listen to each other vent also, it sounds like you have put each other down a bit.</t>
  </si>
  <si>
    <t>https://www.reddit.com/r/AmItheAsshole/comments/1ayf6xz/aita_for_not_helping_my_wife_around_the_house/krv27ug/</t>
  </si>
  <si>
    <t>krv2csp</t>
  </si>
  <si>
    <t>02-24-2024 02:18:29</t>
  </si>
  <si>
    <t>ne3k0</t>
  </si>
  <si>
    <t>If your kids are 5 and 7, why can't your wife get a job assuming they are at school</t>
  </si>
  <si>
    <t>https://www.reddit.com/r/AmItheAsshole/comments/1ayf6xz/aita_for_not_helping_my_wife_around_the_house/krv2csp/</t>
  </si>
  <si>
    <t>krv2ewd</t>
  </si>
  <si>
    <t>02-24-2024 02:18:54</t>
  </si>
  <si>
    <t>Revolutionary_Ad1846</t>
  </si>
  <si>
    <t>NTA. Im a partial SAHM who works 18 hours a week. My husband works hard. He doesnt do any of the stuff you said you do. He pays for everything and my job is to do the house work and kid management. He pays for a housekeeper once a week.</t>
  </si>
  <si>
    <t>https://www.reddit.com/r/AmItheAsshole/comments/1ayf6xz/aita_for_not_helping_my_wife_around_the_house/krv2ewd/</t>
  </si>
  <si>
    <t>krv2uvx</t>
  </si>
  <si>
    <t>02-24-2024 02:21:56</t>
  </si>
  <si>
    <t>NTA. It reads like you're doing everything possible to keep your family afloat financially while still being a participating parental presence with your children.
I can see how you assumed the different types of household responsibilities were acceptable and agreeable. Clearly, however, the expectations are not what you assumed.
It may be time to have a household meeting with your wife. Discuss the status of household finances and financial obligations. As you write, the status of domestic roles is not going to be permanent -- just until the family resolves its financial situation.
Working 50-60 hours a week is draining, physically and mentally. The last thing you need is your wife adding an emotional burden of trying to equate making sure the household is running efficiently with what you do away from home: there is no comparison. BOTH types of work are vital. Perhaps your wife would like to swap roles with you at some point.</t>
  </si>
  <si>
    <t>https://www.reddit.com/r/AmItheAsshole/comments/1ayf6xz/aita_for_not_helping_my_wife_around_the_house/krv2uvx/</t>
  </si>
  <si>
    <t>krv2yqh</t>
  </si>
  <si>
    <t>02-24-2024 02:22:42</t>
  </si>
  <si>
    <t>Neonpinx</t>
  </si>
  <si>
    <t>Your wife doesn’t respect your work. She disrespected the hard labour you do by saying all you do is have fun all day with your workmates. She doesn’t seem to respect you at all. Sounds like it’s time for her to start working so you can reduce the hours you are working so you can be more active in the care of home and kids. Sounds like she would rather belittle you than financially contribute. NTA</t>
  </si>
  <si>
    <t>https://www.reddit.com/r/AmItheAsshole/comments/1ayf6xz/aita_for_not_helping_my_wife_around_the_house/krv2yqh/</t>
  </si>
  <si>
    <t>krv2yqu</t>
  </si>
  <si>
    <t>owaikeia</t>
  </si>
  <si>
    <t>INFO - Have you two sat down and discussed what your think is a fair division of labor?
I can see how resentment builds on both sides, as in no matter what you do, it'll never be enough. She from your perspective, she signed up for it. Maybe she should go back to work and you can both pay for help from your respective incomes.</t>
  </si>
  <si>
    <t>https://www.reddit.com/r/AmItheAsshole/comments/1ayf6xz/aita_for_not_helping_my_wife_around_the_house/krv2yqu/</t>
  </si>
  <si>
    <t>krv2zrj</t>
  </si>
  <si>
    <t>02-24-2024 02:22:55</t>
  </si>
  <si>
    <t>Same-Entry8035</t>
  </si>
  <si>
    <t>https://www.reddit.com/r/AmItheAsshole/comments/1ayf6xz/aita_for_not_helping_my_wife_around_the_house/krv2zrj/</t>
  </si>
  <si>
    <t>krv33if</t>
  </si>
  <si>
    <t>02-24-2024 02:23:39</t>
  </si>
  <si>
    <t>Big_Ad_3731</t>
  </si>
  <si>
    <t>NTA. It sounds like you are actually doing a fair amount on top of your job. Your wife is struggling for whatever reason and it sounds like she is resentful that although you are at work, you are able to ‘socialise’ at the same time with other adults while she is mainly with the children. It’s not fair of her and it’s a good thing that you enjoy your job or elements of it at least but as you’re the closest person to her you are taking the brunt. I’m not saying that she is justified in what she has said to you but being a stay at home parent can grind you down and make you feel like you are not worth anything more than that. it’s monotonous and thankless and exhausting sometimes. She probably misses you because during the week you have to go to bed after you’ve had dinner so apart from fleeting moments she only gets to spend time with you at the weekend. I can relate to that with my husband. He often leaves for work around 5am and then has to eat and go to bed much earlier than I do so it feels like we hardly see each other. Could your wife be depressed? If both children are at school could she get a part time job, volunteer or study? Does she have any hobbies? Could she join local groups related to that? I’d try and have a conversation when you are both calm, perhaps during your weekend evening together and see if you can really get to the bottom of what’s going on for her because I don’t think it’s you not doing enough that is really the issue.</t>
  </si>
  <si>
    <t>https://www.reddit.com/r/AmItheAsshole/comments/1ayf6xz/aita_for_not_helping_my_wife_around_the_house/krv33if/</t>
  </si>
  <si>
    <t>krv37du</t>
  </si>
  <si>
    <t>02-24-2024 02:24:24</t>
  </si>
  <si>
    <t>Monkeyspaghetti112</t>
  </si>
  <si>
    <t>NTA my husband is also a carpenter and works very similar hours. I also work, but a very flexible wfh job. Seems like you’re doing your fair share with the time you have. Is there any part of her day during the week super hard? For example, we have a toddler and a teen, we switch off putting the toddler to bed/helping the teen finish homework and chores so that I’m not trying to do both at night.
Edited to add:
I’ll throw in that when I was a SAHM for my pregnancy and the 18 months after our daughter was born I was responsible for just about everything pertaining to the house and our kids. And I’ll be honest, I was an asshole to my husband about it. I felt isolated, physically and mentally drained, and overstimulated by small humans by the end of the day. I would often tell husband he needed to do more to help me which would always end up in hellacious fights. At the 18 month postpartum mark I did get my current job and it changed my perspective a lot. I didn’t realize how much I’d missed working. I get to have adult interaction throughout my day, I get to do a job that challenges my brain, and I actually enjoy when I’m done and clean up the house and cook dinner. My entire day is no longer dictated by the washing machine and doom scrolling. 
Perhaps, like me, your wife is feeling frustrated by the monotony of dishes and cutting crusts off sandwiches. Maybe getting even a part time job would give her some purpose and some adult interaction throughout the week.</t>
  </si>
  <si>
    <t>https://www.reddit.com/r/AmItheAsshole/comments/1ayf6xz/aita_for_not_helping_my_wife_around_the_house/krv37du/</t>
  </si>
  <si>
    <t>krv3du1</t>
  </si>
  <si>
    <t>02-24-2024 02:25:39</t>
  </si>
  <si>
    <t>SkipBlaster75</t>
  </si>
  <si>
    <t>The last paragraph has me alarmed.
Something or someone has made her have this impression.
OP, does your wife have a lot of dingle friends?</t>
  </si>
  <si>
    <t>https://www.reddit.com/r/AmItheAsshole/comments/1ayf6xz/aita_for_not_helping_my_wife_around_the_house/krv3du1/</t>
  </si>
  <si>
    <t>krv3e0h</t>
  </si>
  <si>
    <t>02-24-2024 02:25:41</t>
  </si>
  <si>
    <t>When I stayed home with our kids before both got to kindergarten I did everything related to the kids and home. I was thankful I was able to do so. My husband worked long hours in order for that to happen. I was never angry with him. I was just grateful. What you listed is way more than he could do with his work schedule. Usually 6 days a week with his own business. I would’ve been grateful for what you do.</t>
  </si>
  <si>
    <t>https://www.reddit.com/r/AmItheAsshole/comments/1ayf6xz/aita_for_not_helping_my_wife_around_the_house/krv3e0h/</t>
  </si>
  <si>
    <t>krv3fxn</t>
  </si>
  <si>
    <t>02-24-2024 02:26:04</t>
  </si>
  <si>
    <t>MilkthistleFairy</t>
  </si>
  <si>
    <t>Maybe your wife could get a job again because your kids are old enough to be in school</t>
  </si>
  <si>
    <t>https://www.reddit.com/r/AmItheAsshole/comments/1ayf6xz/aita_for_not_helping_my_wife_around_the_house/krv3fxn/</t>
  </si>
  <si>
    <t>krv3s3v</t>
  </si>
  <si>
    <t>02-24-2024 02:28:27</t>
  </si>
  <si>
    <t>Lemonpop99</t>
  </si>
  <si>
    <t>NTA- as a sahm who does everything for my husband and doesn't get help with any but an occasional vacuuming, you are doing enough</t>
  </si>
  <si>
    <t>https://www.reddit.com/r/AmItheAsshole/comments/1ayf6xz/aita_for_not_helping_my_wife_around_the_house/krv3s3v/</t>
  </si>
  <si>
    <t>krv464o</t>
  </si>
  <si>
    <t>02-24-2024 02:31:13</t>
  </si>
  <si>
    <t>Slow-Cricket-1018</t>
  </si>
  <si>
    <t>NTA as long as it’s all the way you say is. The only issue I could see would be if you’re coming home and making a mess before you drop into bed. If that’s not the case, then it honestly sounds like a really even division of labour. Also, your kids are school age so she literally has an entire child free day to clean the house. 
My guess, is that she isn’t overworked so much as lonely/bored. That’s why she imagines you’re having fun at work with your “workmates”. And that’s why she’s upset that you immediately go to bed when you get home, because she’s probably starved for grown up companionship throughout the week. 
If you’re working this much because of debt, why doesn’t she go to work while the kids are in school, to help pay off the debt faster. Then you wouldn’t have to work so many hours and could do more around the house. Win win.</t>
  </si>
  <si>
    <t>https://www.reddit.com/r/AmItheAsshole/comments/1ayf6xz/aita_for_not_helping_my_wife_around_the_house/krv464o/</t>
  </si>
  <si>
    <t>krv4a1k</t>
  </si>
  <si>
    <t>02-24-2024 02:31:59</t>
  </si>
  <si>
    <t>NTA she lost me at
&gt;I have fun all day at work with my work mates
But, this sounds like a socialization issue that's really weighing on your wife
She isn't seeing that you work all day, just like she does. She only sees that you are socializing with adults all day while she's socializing with children all day. I reckon this is the real issue. Your poor wife needs some real social and mental stimulation that you just don't get from children, no matter how much you love them
I hope you're not home schooling. Because you've got 2 children who are old enough to be in school, and she's got an ideal opportunity to have some adult interaction. Does she feel like she can't do that because there's too much to do at home? Maybe she really just needs you to tell her it's alright if the house isn't perfect and dinner isn't always up to influencer standards. You may work all day but you get breaks, including a lunch break, yes? Maybe she needs to start thinking about her homemaker role as a full time job, with starting and stopping hours, and scheduled breaks. Maybe you need to hook up with some after school activities that will get your wife on touch with other adults even when she's responsible for the childcare. And maybe you both need to reschedule some of your ,'me' time as 'us' time so that you can really talk about what's going on in both of your lives. And that will mean childcare. You may have to think outside the box if you're short on funds.</t>
  </si>
  <si>
    <t>https://www.reddit.com/r/AmItheAsshole/comments/1ayf6xz/aita_for_not_helping_my_wife_around_the_house/krv4a1k/</t>
  </si>
  <si>
    <t>krv4fhn</t>
  </si>
  <si>
    <t>02-24-2024 02:33:03</t>
  </si>
  <si>
    <t>Cynical_Feline</t>
  </si>
  <si>
    <t>NTA. Just based on your responses, I'd say you're trying to help as best as you can. If she can't state what she wants when you ask 'hey honey is there anything you need?' then I really don't know what to say to her.</t>
  </si>
  <si>
    <t>https://www.reddit.com/r/AmItheAsshole/comments/1ayf6xz/aita_for_not_helping_my_wife_around_the_house/krv4fhn/</t>
  </si>
  <si>
    <t>krv4hqr</t>
  </si>
  <si>
    <t>02-24-2024 02:33:29</t>
  </si>
  <si>
    <t>JourneymanDrew</t>
  </si>
  <si>
    <t>NTA. She owes you an apology for gaslighting you about your "fun job." It was manipulative and that helped nothing.</t>
  </si>
  <si>
    <t>https://www.reddit.com/r/AmItheAsshole/comments/1ayf6xz/aita_for_not_helping_my_wife_around_the_house/krv4hqr/</t>
  </si>
  <si>
    <t>krv4jif</t>
  </si>
  <si>
    <t>02-24-2024 02:33:50</t>
  </si>
  <si>
    <t>Agreeable-Mall-7127</t>
  </si>
  <si>
    <t>I dont think the OP is the issue sounds like hes busting his ass working a lot &amp; then comes home and does things around the house.  And taking kids to sports( practices &amp; games.) remember when my son played soccer it was so time consuming. Practices twice a week &amp; games on weekends. I did it by myself since i was divorced and my daughter was on a robotics team so i ran both kids all over on Saturdays &amp; some Sundays when i got back to work on Mondays I was exhausted!</t>
  </si>
  <si>
    <t>https://www.reddit.com/r/AmItheAsshole/comments/1ayf6xz/aita_for_not_helping_my_wife_around_the_house/krv4jif/</t>
  </si>
  <si>
    <t>krv4liw</t>
  </si>
  <si>
    <t>02-24-2024 02:34:13</t>
  </si>
  <si>
    <t>Neenknits</t>
  </si>
  <si>
    <t>Ok, so OP is getting ~7.5 hours sleep a night. He appears to be using his time at home efficiently.  They have the weekends pretty civilized.  
I think adding in making the kids’ lunch might not take more than a few extra minutes, and might relieve a bit of the mental load on wife, while not adding much of anything to OP physical load, and OP suggesting that might take the edge off.  NTA.  
I didn’t expect to make this judgement.</t>
  </si>
  <si>
    <t>https://www.reddit.com/r/AmItheAsshole/comments/1ayf6xz/aita_for_not_helping_my_wife_around_the_house/krv4liw/</t>
  </si>
  <si>
    <t>"Pooperintendant [51]"</t>
  </si>
  <si>
    <t>krv4nrd</t>
  </si>
  <si>
    <t>02-24-2024 02:34:39</t>
  </si>
  <si>
    <t>creakyoldlady</t>
  </si>
  <si>
    <t>I think you are doing a good share of things now, I do get the exhaustion of working outside all day, when it’s hot it sucks all your energy out, when it’s cold you freeze your butt off. I do think that your wife doesn’t understand these aspects of your job, however her job is an endless job every day. I would suggest if your children don’t have chores already that they be assigned a couple to do, say like loading the dishwasher or washing dishes after dinner. You and your wife could oversee this while you sit down with a beverage of choice to catch up with each other’s day.</t>
  </si>
  <si>
    <t>https://www.reddit.com/r/AmItheAsshole/comments/1ayf6xz/aita_for_not_helping_my_wife_around_the_house/krv4nrd/</t>
  </si>
  <si>
    <t>krv4uga</t>
  </si>
  <si>
    <t>02-24-2024 02:35:57</t>
  </si>
  <si>
    <t>Jay202087</t>
  </si>
  <si>
    <t>She might just be bored when it to routine. Try changing it up. Next Saturday get the babysitter and take her dancing. Shake it up. Time to date your wife again. You might be in a little bit of a financial issue but there are plenty of fun low or no cost date ideas. One of these every 3 to 4 weeks(change this up too) will get the job done.</t>
  </si>
  <si>
    <t>https://www.reddit.com/r/AmItheAsshole/comments/1ayf6xz/aita_for_not_helping_my_wife_around_the_house/krv4uga/</t>
  </si>
  <si>
    <t>krv4vn4</t>
  </si>
  <si>
    <t>02-24-2024 02:36:10</t>
  </si>
  <si>
    <t>branded</t>
  </si>
  <si>
    <t>Hahahah... Your kids are at school now.
That's what happens when you have a SAHM.
They do fuck all around the house, go to yoga, coffee with their friends while you bust your arse at work. Then they have the audacity to criticise you for not doing enough at home. The job of SAHM is literally to keep the house clean. You work at a minimum 8 hours a day. It doesn't take anywhere NEAR that much time to keep the house clean.
Oh well. That's what happens when you have a SAHM.
Enjoy. Hahaha.</t>
  </si>
  <si>
    <t>https://www.reddit.com/r/AmItheAsshole/comments/1ayf6xz/aita_for_not_helping_my_wife_around_the_house/krv4vn4/</t>
  </si>
  <si>
    <t>krv57rp</t>
  </si>
  <si>
    <t>02-24-2024 02:38:32</t>
  </si>
  <si>
    <t>Live_Sherbert_8232</t>
  </si>
  <si>
    <t>Almost didn’t click on this one because I just knew the comment section was going to piss me off. Pleasantly surprised that it wasn’t the case.</t>
  </si>
  <si>
    <t>https://www.reddit.com/r/AmItheAsshole/comments/1ayf6xz/aita_for_not_helping_my_wife_around_the_house/krv57rp/</t>
  </si>
  <si>
    <t>krv57s4</t>
  </si>
  <si>
    <t>likeitsnotyourjob</t>
  </si>
  <si>
    <t>NTA - coming from a SAHM of 4 who has younger kids, a husband who works far less hours than you, and he does almost nothing that you do. Quite honestly, you are a dream to me. Communicate with her, but let her know you are tapped out. Maybe you guys can do some crockpot meals or double recipes and have more leftover nights?</t>
  </si>
  <si>
    <t>https://www.reddit.com/r/AmItheAsshole/comments/1ayf6xz/aita_for_not_helping_my_wife_around_the_house/krv57s4/</t>
  </si>
  <si>
    <t>krv58at</t>
  </si>
  <si>
    <t>02-24-2024 02:38:38</t>
  </si>
  <si>
    <t>DrPinkSerra</t>
  </si>
  <si>
    <t>NTA. I’m a SAHM as of recently, because our 1 year old has severe health issues. I haven’t had more than a 4 hour stretch of sleep in over a year now. But my husband works as many hours as you. I would be ecstatic if he did what you did around the house, but I can’t expect that of him cause he comes home exhausted. It’s just not fair. He upkeeps the yards very well &amp; fixes anything we need, maintains my car (oil). The only grievance I have is that when I’m sick he doesn’t help with the kids. But IMO that’s not worth the fuss. All that to say, kids are tough but so is working that many hours. I personally would much rather maintain the home then have to get up at 3am every morning 😆 Just make sure she’s able to have a shower in peace but it sounds like you do more than that so idk!</t>
  </si>
  <si>
    <t>https://www.reddit.com/r/AmItheAsshole/comments/1ayf6xz/aita_for_not_helping_my_wife_around_the_house/krv58at/</t>
  </si>
  <si>
    <t>krv5azc</t>
  </si>
  <si>
    <t>02-24-2024 02:39:10</t>
  </si>
  <si>
    <t>Laid-Back-Beach</t>
  </si>
  <si>
    <t>NTA. When is the last time you took your wife out alone on a date?  I have a hunch this isn't about doing chores, cooking, shopping, or taking kids to sports or swimming. Perhaps your wife needs to be nurtured and made to feel special again by her man?</t>
  </si>
  <si>
    <t>https://www.reddit.com/r/AmItheAsshole/comments/1ayf6xz/aita_for_not_helping_my_wife_around_the_house/krv5azc/</t>
  </si>
  <si>
    <t>krv5c1k</t>
  </si>
  <si>
    <t>02-24-2024 02:39:23</t>
  </si>
  <si>
    <t>eatapeach18</t>
  </si>
  <si>
    <t>Why is she a SAHM for two school-aged children? What does she do all day while the kids are in school? If she’s jealous that you’re “having fun with your mates at work”, then she can get a job.
NTA</t>
  </si>
  <si>
    <t>https://www.reddit.com/r/AmItheAsshole/comments/1ayf6xz/aita_for_not_helping_my_wife_around_the_house/krv5c1k/</t>
  </si>
  <si>
    <t>krv5exj</t>
  </si>
  <si>
    <t>02-24-2024 02:39:57</t>
  </si>
  <si>
    <t>Glittering_Search_41</t>
  </si>
  <si>
    <t>Sounds like a pretty equal split to me.</t>
  </si>
  <si>
    <t>https://www.reddit.com/r/AmItheAsshole/comments/1ayf6xz/aita_for_not_helping_my_wife_around_the_house/krv5exj/</t>
  </si>
  <si>
    <t>krv5fx6</t>
  </si>
  <si>
    <t>02-24-2024 02:40:10</t>
  </si>
  <si>
    <t>Let’s be super clear. Domestic labor isn’t hard. Not compared to back breaking male blue collar labor. It just isn’t.  
But it is *socially isolating* and it is *never ending*.  
And there is definitely a social aspect to manual labor, a fraternalism and humor, despite how exhausting it is.  
I’m not sure there is a as solution here, if you’re telling to truth about your division of labor.  You didn’t even list stereotypical male domestic labor. I’m assuming you mow, shovel snow, and take out garbage too.  Probably handle tradesmen, car repair, and of course, would handle threats to the family, to the death, if needed.  
I frankly don’t know how you guys deal with how delusory these SAHM’s are. Do what my dad did, say,  “yes dear” and basically do twice as much work as she does. She’ll probably still complain. Your kids will notice when they’re older.</t>
  </si>
  <si>
    <t>https://www.reddit.com/r/AmItheAsshole/comments/1ayf6xz/aita_for_not_helping_my_wife_around_the_house/krv5fx6/</t>
  </si>
  <si>
    <t>krv5i0u</t>
  </si>
  <si>
    <t>02-24-2024 02:40:34</t>
  </si>
  <si>
    <t>Pristine_Juice</t>
  </si>
  <si>
    <t>Your children are 5 and 7 so both at school, so what exactly is this freeloader doing?</t>
  </si>
  <si>
    <t>https://www.reddit.com/r/AmItheAsshole/comments/1ayf6xz/aita_for_not_helping_my_wife_around_the_house/krv5i0u/</t>
  </si>
  <si>
    <t>krv5jjh</t>
  </si>
  <si>
    <t>02-24-2024 02:40:52</t>
  </si>
  <si>
    <t>FLtoNY2022</t>
  </si>
  <si>
    <t>Are your children homeschooled, or are in they in school for ~6 hours a day? If the latter, why can't she get shit done while they're at school? I have a 7 year old too &amp; she helps me with a lot of the housework as well (since I'm a widow, so it's just her &amp; I).</t>
  </si>
  <si>
    <t>https://www.reddit.com/r/AmItheAsshole/comments/1ayf6xz/aita_for_not_helping_my_wife_around_the_house/krv5jjh/</t>
  </si>
  <si>
    <t>krv5mcj</t>
  </si>
  <si>
    <t>02-24-2024 02:41:24</t>
  </si>
  <si>
    <t>Fit-Ad-7276</t>
  </si>
  <si>
    <t>NAH. Without seeing an itemized list that includes not only physical tasks each person performs, but also the mental and emotional labors that go into your respective roles, it’s impossible to say who is doing “more” or “less”. I suspect that each of you have very valid reasons for feeling the way you do, and that each of you may have work to do to achieve something that is more sustainable in the long run. Therefore, I can’t say that anyone is an AH. 
I will say this, though. Yes, I get that your kids are school aged so your wife isn’t parenting 24/7. However, from your own description, you parent your children for exactly half a day each week, during which your son is playing soccer. I can’t help but wonder how your kids feel about this. And I can’t help but think that this leaves your wife not just a SAHM but a largely single parent. What many non-primary caregivers fail to appreciate is that parenting is about more than just the tasks (making meals, getting kids dressing, shuttling). There is a hugely exhausting mental and emotional load that is hard to understand if you haven’t experienced it. It’s a having to be attentive and on all the time. It’s getting comfy with a lack of privacy and bodily autonomy. It’s endless hours of having to remember everything, being responsible for everyone, mitigating risk and conflict, caring for others’ emotional needs—all at the expense of your own needs. I’ve worked jobs that are both physically and mentally/emotionally draining. Nothing compares to the sheer utter exhaustion I feel across the board after solo parenting my kids even just for a few hours. This isn’t meant to delegitimize what you are experiencing. It’s only meant to help you and your wife view each other with greater compassion and understanding, to consider whether your balance is really in everyone’s best interests. And to your wife, I might suggest part time employment now that the kids are in school to relieve your own work demands.</t>
  </si>
  <si>
    <t>https://www.reddit.com/r/AmItheAsshole/comments/1ayf6xz/aita_for_not_helping_my_wife_around_the_house/krv5mcj/</t>
  </si>
  <si>
    <t>krv5oru</t>
  </si>
  <si>
    <t>02-24-2024 02:41:53</t>
  </si>
  <si>
    <t>Luckyzzzz</t>
  </si>
  <si>
    <t>NTA. I WFH and I'm a single mom, so I have to do everything SAHMs do and everything working moms do, and all the SAHMs I know complain about EVERYTHING! I would give anything to be a housewife only. Give me cleaning and kids any day, I hate working. If you have the privilege of hanging out with your kids all day and not having to work and all you have to do is keep the place clean and cook than you should really count your blessings.</t>
  </si>
  <si>
    <t>https://www.reddit.com/r/AmItheAsshole/comments/1ayf6xz/aita_for_not_helping_my_wife_around_the_house/krv5oru/</t>
  </si>
  <si>
    <t>krv5ww8</t>
  </si>
  <si>
    <t>02-24-2024 02:43:27</t>
  </si>
  <si>
    <t>RustyShack14</t>
  </si>
  <si>
    <t>NTA it sounds like you are gone from early morning until about 7:30 on weeknights. I understand she is probably exhausted from prepping dinner and taking care of the kids, but unless she homeschools, aren’t they in school all day? What does she do during that time? They aren’t toddlers anymore so they should also be able to independently play for a bit once they are home. At their ages homework shouldn’t be overwhelming either. It sounds like when you are home you do help. Maybe she needs to organize her time better?</t>
  </si>
  <si>
    <t>https://www.reddit.com/r/AmItheAsshole/comments/1ayf6xz/aita_for_not_helping_my_wife_around_the_house/krv5ww8/</t>
  </si>
  <si>
    <t>krv60w6</t>
  </si>
  <si>
    <t>02-24-2024 02:44:13</t>
  </si>
  <si>
    <t>Adventurous_Water651</t>
  </si>
  <si>
    <t>My god, I got tired reading your post!!! How do y’all do all that? 
I have no comment other than you’re both pretty amazing!</t>
  </si>
  <si>
    <t>https://www.reddit.com/r/AmItheAsshole/comments/1ayf6xz/aita_for_not_helping_my_wife_around_the_house/krv60w6/</t>
  </si>
  <si>
    <t>krv651y</t>
  </si>
  <si>
    <t>02-24-2024 02:45:01</t>
  </si>
  <si>
    <t>gazf474</t>
  </si>
  <si>
    <t>For a few weeks you and your wife should keep track of all the work you do, both paid/travel for work and anything you do for the household/kids (cleaning, transporting kids,etc). This will show each other how much work the other really does and if one of you needs to pitch in more to avoid resentment.</t>
  </si>
  <si>
    <t>https://www.reddit.com/r/AmItheAsshole/comments/1ayf6xz/aita_for_not_helping_my_wife_around_the_house/krv651y/</t>
  </si>
  <si>
    <t>krv6bdr</t>
  </si>
  <si>
    <t>02-24-2024 02:46:15</t>
  </si>
  <si>
    <t>Mysterious_Walnut</t>
  </si>
  <si>
    <t>NAH, I see a lot of folks hating on the wife because one of the kids is in school but I read this more as a cry for help because she needs a break. Seems like you’re both doing the best you can and are at your limit, but I gotta imagine she’s having some form of caretaker burnout. Especially if she’s been the stay at home parent since your kids were born it’s gotta be taxing on her mental state. (you don’t say how long she’s been staying home so this is an assumption on my part). I don’t think asking for help makes her the asshole, and acknowledging that you have nothing left to give doesn’t make you the asshole either. 
You don’t say if you have any other family members that can help out, but maybe if she had a break for a week or was able to get family help on a more regular basis she’d be able to manage better.
I think of it as you can’t fill others cups if your cup is empty and maybe she needs a little more self care/alone time to refill her cup. I imagine it’s hard on both of you to have so little time to yourselves and hope you’re able to figure this out together. 
I read an article recently discussing how parents these days don’t have the support systems their parents had when it comes to raising kids and many parents are struggling/buckling under the pressure especially since the cost of living has increased so much. From this small glimpse of your life it seems like that’s what’s happening, and I wish you both the best in getting through it. Good luck!</t>
  </si>
  <si>
    <t>https://www.reddit.com/r/AmItheAsshole/comments/1ayf6xz/aita_for_not_helping_my_wife_around_the_house/krv6bdr/</t>
  </si>
  <si>
    <t>krv6buc</t>
  </si>
  <si>
    <t>02-24-2024 02:46:20</t>
  </si>
  <si>
    <t>CandyandCrypto</t>
  </si>
  <si>
    <t>If you're financially strapped tell her to go to work too.</t>
  </si>
  <si>
    <t>https://www.reddit.com/r/AmItheAsshole/comments/1ayf6xz/aita_for_not_helping_my_wife_around_the_house/krv6buc/</t>
  </si>
  <si>
    <t>krv6ddg</t>
  </si>
  <si>
    <t>02-24-2024 02:46:38</t>
  </si>
  <si>
    <t>KCinSF</t>
  </si>
  <si>
    <t>Nta. Kids are in school. She has time during the day to get all the chores done. I have five kids. Husband worked 40 hours a week. I did everything at home except he made breakfast on weekends :)</t>
  </si>
  <si>
    <t>https://www.reddit.com/r/AmItheAsshole/comments/1ayf6xz/aita_for_not_helping_my_wife_around_the_house/krv6ddg/</t>
  </si>
  <si>
    <t>krv6hu1</t>
  </si>
  <si>
    <t>02-24-2024 02:47:30</t>
  </si>
  <si>
    <t>wifeofamarriedman</t>
  </si>
  <si>
    <t>Just ask yourself what you would do if the only thing in your life that changed right now, was that your wife was gone. That's it. Just her. No longer there. YTA for not seeing and appreciating the value another person brings to your life</t>
  </si>
  <si>
    <t>https://www.reddit.com/r/AmItheAsshole/comments/1ayf6xz/aita_for_not_helping_my_wife_around_the_house/krv6hu1/</t>
  </si>
  <si>
    <t>krv6l4j</t>
  </si>
  <si>
    <t>02-24-2024 02:48:09</t>
  </si>
  <si>
    <t>Jdpraise1</t>
  </si>
  <si>
    <t>So wait.. he's working 50-60 hour weeks plus a commute to and from the job.. cleaning at night and weekends, while she is at home with children who are one in school for 7 hours and the other likely for half days.. so she gets 4 hours of alone time every day and another 3-4 with only one child? How is this situation even remotely fair to him. 
This wife needs to get a job so he can work less, she can deliver cash and then you can share the responsibility more around the house. It sounds like he is being taken for a ride..</t>
  </si>
  <si>
    <t>https://www.reddit.com/r/AmItheAsshole/comments/1ayf6xz/aita_for_not_helping_my_wife_around_the_house/krv6l4j/</t>
  </si>
  <si>
    <t>krv6sf6</t>
  </si>
  <si>
    <t>02-24-2024 02:49:33</t>
  </si>
  <si>
    <t>Fire_Mission</t>
  </si>
  <si>
    <t>NTA. TIL carpentry is having fun with your mates instead of backbreaking manual labor.</t>
  </si>
  <si>
    <t>https://www.reddit.com/r/AmItheAsshole/comments/1ayf6xz/aita_for_not_helping_my_wife_around_the_house/krv6sf6/</t>
  </si>
  <si>
    <t>krv6tbz</t>
  </si>
  <si>
    <t>02-24-2024 02:49:44</t>
  </si>
  <si>
    <t>AllesK</t>
  </si>
  <si>
    <t>Can the kids pick up some of the chores?  Sounds like they’re old enough.  My mom always called us natural resources.</t>
  </si>
  <si>
    <t>https://www.reddit.com/r/AmItheAsshole/comments/1ayf6xz/aita_for_not_helping_my_wife_around_the_house/krv6tbz/</t>
  </si>
  <si>
    <t>krv6tvf</t>
  </si>
  <si>
    <t>02-24-2024 02:49:50</t>
  </si>
  <si>
    <t>No-Resource-8125</t>
  </si>
  <si>
    <t>NTA. Idea: Could you pay the babysitter a little extra to do some housework on Sunday evenings?</t>
  </si>
  <si>
    <t>https://www.reddit.com/r/AmItheAsshole/comments/1ayf6xz/aita_for_not_helping_my_wife_around_the_house/krv6tvf/</t>
  </si>
  <si>
    <t>krv6x0r</t>
  </si>
  <si>
    <t>02-24-2024 02:50:27</t>
  </si>
  <si>
    <t>0-Ahem-0</t>
  </si>
  <si>
    <t>Sometimes it's your other half not being aware.  So make her aware, point her here, I think your contribution is definitely enough.
With the number of hours of physical work, that isn't sustainable in the long term the older you get.
So whilst it's important to work hard and clear the debts, I think both of you need to sit down and come up with some sort of plan to give a rough estimate of when you clear the debt, and maybe she can contribute too in different ways.
Marriage is a team sport so yeah.</t>
  </si>
  <si>
    <t>https://www.reddit.com/r/AmItheAsshole/comments/1ayf6xz/aita_for_not_helping_my_wife_around_the_house/krv6x0r/</t>
  </si>
  <si>
    <t>krv71y3</t>
  </si>
  <si>
    <t>02-24-2024 02:51:24</t>
  </si>
  <si>
    <t>xmxlykxt</t>
  </si>
  <si>
    <t>“I figured if she needed extra help she’d ask”
She’s asking now though? She’s saying she needs the extra help and you told her no</t>
  </si>
  <si>
    <t>https://www.reddit.com/r/AmItheAsshole/comments/1ayf6xz/aita_for_not_helping_my_wife_around_the_house/krv71y3/</t>
  </si>
  <si>
    <t>krv74kd</t>
  </si>
  <si>
    <t>02-24-2024 02:51:55</t>
  </si>
  <si>
    <t>lordvexel</t>
  </si>
  <si>
    <t>Okay I don't want to get in a pissing contest but dude I work 52 hrs+ a week I help with the kids when I get home and such so I'm right there with you that being said 
Your idea about lunches is great but also Help cook dinner it's easy you don't have to cook a gourmet meal take dinners on Tues and Thurs and on those days do the kids laundry im sure this would make over the moon happy and it's not a huge amount of work added to your day</t>
  </si>
  <si>
    <t>https://www.reddit.com/r/AmItheAsshole/comments/1ayf6xz/aita_for_not_helping_my_wife_around_the_house/krv74kd/</t>
  </si>
  <si>
    <t>krv78nq</t>
  </si>
  <si>
    <t>02-24-2024 02:52:43</t>
  </si>
  <si>
    <t>Midlife_Crisis_46</t>
  </si>
  <si>
    <t>https://www.reddit.com/r/AmItheAsshole/comments/1ayf6xz/aita_for_not_helping_my_wife_around_the_house/krv78nq/</t>
  </si>
  <si>
    <t>krv7arv</t>
  </si>
  <si>
    <t>02-24-2024 02:53:08</t>
  </si>
  <si>
    <t>musicgray</t>
  </si>
  <si>
    <t>Nta.  50-60 hours plus drive to and back to from job sites .   If she wants help tell her to get a job and you go back to 40 hours</t>
  </si>
  <si>
    <t>https://www.reddit.com/r/AmItheAsshole/comments/1ayf6xz/aita_for_not_helping_my_wife_around_the_house/krv7arv/</t>
  </si>
  <si>
    <t>krv7c7b</t>
  </si>
  <si>
    <t>02-24-2024 02:53:24</t>
  </si>
  <si>
    <t>nbsffreak212</t>
  </si>
  <si>
    <t>NTA. And tbh, it's kind of wild how many people are understanding to your wife's dismissive attitude to your contributions, when men get rag dolled on this sub all the time for dismissing their wives contributions to the house.
You work 60 hour weeks, doing physically demanding work. That means you're working 12 hour days. If you get 8 hours of sleep, take at least a 30 min lunch, 30mins to an hour of travel for work, you have around 3 hours of "free" time a day. I'd understand if you were a complete slob, and played no role in your kids lives, but if you don't  meet up with your friends, when exactly do you have time to help around the house and also have time to do anything you enjoy/or relax?
If your children are school-aged, and she is adamant about a more equal distribution of labor around the house, then she could get a part-time job so you work fewer hours and can help around the house.
I understand that child rearing is hard work and worthy of respect, but do people not understand the effects of working this type of job with this many hours?  It's like living in a constant "fight or flight" level of exhaustion, where you just wake up to work, eat, and sleep. Very few people criticizing you could last a month working 60 hour weeks doing manual labor.</t>
  </si>
  <si>
    <t>https://www.reddit.com/r/AmItheAsshole/comments/1ayf6xz/aita_for_not_helping_my_wife_around_the_house/krv7c7b/</t>
  </si>
  <si>
    <t>krv7ctu</t>
  </si>
  <si>
    <t>02-24-2024 02:53:31</t>
  </si>
  <si>
    <t>MushroomTypical9549</t>
  </si>
  <si>
    <t>https://www.reddit.com/r/AmItheAsshole/comments/1ayf6xz/aita_for_not_helping_my_wife_around_the_house/krv7ctu/</t>
  </si>
  <si>
    <t>krv7eg0</t>
  </si>
  <si>
    <t>02-24-2024 02:53:50</t>
  </si>
  <si>
    <t>andyman171</t>
  </si>
  <si>
    <t>Nta. But if you're up for it, throw in a load of the kids clothes after you're done with yours. Make the kids lunch in the morning when you make yours and maybe take a trip to the grocery store with them when your done at soccer. Do that for a month and see if she's still complaining.
If she is then something else is going on.</t>
  </si>
  <si>
    <t>https://www.reddit.com/r/AmItheAsshole/comments/1ayf6xz/aita_for_not_helping_my_wife_around_the_house/krv7eg0/</t>
  </si>
  <si>
    <t>krv7g6p</t>
  </si>
  <si>
    <t>02-24-2024 02:54:11</t>
  </si>
  <si>
    <t>anon-98765</t>
  </si>
  <si>
    <t>5 and 7 yo should be in school… she should have plenty of time to get stuff done. At this point she should get a part time job, you reduce your hours to 40/week and you both contribute to the household chore management. Im a full time nanny/family assistant I understand all that running a household entails and it is a full time job. However when kids go to school the caregiver has more free time. If you guys are homeschooling, thats another ball game. I say NTA.</t>
  </si>
  <si>
    <t>https://www.reddit.com/r/AmItheAsshole/comments/1ayf6xz/aita_for_not_helping_my_wife_around_the_house/krv7g6p/</t>
  </si>
  <si>
    <t>krv7gd7</t>
  </si>
  <si>
    <t>02-24-2024 02:54:13</t>
  </si>
  <si>
    <t>Reverberate_</t>
  </si>
  <si>
    <t>NTA Tell her she's welcome to get a job and you can work less hours... Talk about entitled and ungrateful.</t>
  </si>
  <si>
    <t>https://www.reddit.com/r/AmItheAsshole/comments/1ayf6xz/aita_for_not_helping_my_wife_around_the_house/krv7gd7/</t>
  </si>
  <si>
    <t>krv7ghl</t>
  </si>
  <si>
    <t>02-24-2024 02:54:14</t>
  </si>
  <si>
    <t>mr_coul</t>
  </si>
  <si>
    <t>Your kids are at school what does tour wife do for those hours? Perhaps she could use those hours to go have fun with friends at a job as well?  
Then you could have less fun at work and spend more time helping at home</t>
  </si>
  <si>
    <t>https://www.reddit.com/r/AmItheAsshole/comments/1ayf6xz/aita_for_not_helping_my_wife_around_the_house/krv7ghl/</t>
  </si>
  <si>
    <t>krv7hb7</t>
  </si>
  <si>
    <t>02-24-2024 02:54:24</t>
  </si>
  <si>
    <t>unbreakable95</t>
  </si>
  <si>
    <t>NAH you both are doing a lot and you need to go over your schedules/weekly task lists and find ways to lessen the load. maybe on nights when the kids have practice you guys get fast food for dinner instead of cook. or look into getting a cleaning service once a month. there’s gotta be something you can make easier.</t>
  </si>
  <si>
    <t>https://www.reddit.com/r/AmItheAsshole/comments/1ayf6xz/aita_for_not_helping_my_wife_around_the_house/krv7hb7/</t>
  </si>
  <si>
    <t>krv7nf9</t>
  </si>
  <si>
    <t>02-24-2024 02:55:36</t>
  </si>
  <si>
    <t>Better-jerk21</t>
  </si>
  <si>
    <t>She wanted staybat home life now complains even though  you help out</t>
  </si>
  <si>
    <t>https://www.reddit.com/r/AmItheAsshole/comments/1ayf6xz/aita_for_not_helping_my_wife_around_the_house/krv7nf9/</t>
  </si>
  <si>
    <t>krv7nyg</t>
  </si>
  <si>
    <t>02-24-2024 02:55:42</t>
  </si>
  <si>
    <t>Known_Witness3268</t>
  </si>
  <si>
    <t>NTA. I’m going to be honest. We were in debt and my husband was fixated on getting us out. I was resentful now and then because well, debt is always there. I needed help right then. Our kids were little too, but any help was too much when it was for me only. Can you pay off a little slower, and order in dinner now and then? Can you get groceries delivered? Can you send the wash for drop off wash and fold—or just part of it like towels and sheets? Free: Can you help her fold laundry while you watch something funny for half an hour before bed? Can she sleep in a few days a week while you get kiddos ready? 
…Can you work less? It might not just be the help she wants. She might feel like you’d rather be at work than at home. 
That’s how I felt. Home was hard with the little kids and the mess and me asking for help. Work was freedom to work, yes, but without anything else but the job to do. It wasn’t as mentally taxing as home, aka us. And if you’re going right to bed, that could add to her feeling that way. 
Looking back I would have absolutely rather struggled a bit more and had a partner for those years. You can’t go back, and I sometimes think he sold our days for gold, so to speak.</t>
  </si>
  <si>
    <t>https://www.reddit.com/r/AmItheAsshole/comments/1ayf6xz/aita_for_not_helping_my_wife_around_the_house/krv7nyg/</t>
  </si>
  <si>
    <t>krv7o0z</t>
  </si>
  <si>
    <t>02-24-2024 02:55:43</t>
  </si>
  <si>
    <t>YTA SAHP is way way for than 50-60:hours. After you get hpme? 50% of the parenting, chores, AND mental load are on you. Looks lile you arent pulling your weight. </t>
  </si>
  <si>
    <t>https://www.reddit.com/r/AmItheAsshole/comments/1ayf6xz/aita_for_not_helping_my_wife_around_the_house/krv7o0z/</t>
  </si>
  <si>
    <t>krv7odz</t>
  </si>
  <si>
    <t>02-24-2024 02:55:47</t>
  </si>
  <si>
    <t>AlpineLad1965</t>
  </si>
  <si>
    <t>Wait!she thinks working all day is just fun and games? She is clueless! She has no idea how hard that work is.
You need to get a sitter for a day or weekend and having already set something up in the back yard  have her build something where she actually had to do physical labor for 8 hrs, preferably 2 days and then ask her how easy she thinks your day is!</t>
  </si>
  <si>
    <t>https://www.reddit.com/r/AmItheAsshole/comments/1ayf6xz/aita_for_not_helping_my_wife_around_the_house/krv7odz/</t>
  </si>
  <si>
    <t>krv7rax</t>
  </si>
  <si>
    <t>02-24-2024 02:56:22</t>
  </si>
  <si>
    <t>Western_Security1638</t>
  </si>
  <si>
    <t>Sounds like she needs to help with the bills. You do plenty for still working a 60h week and providing for all your families needs. Onyop of all the bills, getting out of debt, sports for kids isn't cheap especially when factoring in gas and time.
Tell her you are glad to help out more than you already do, as long as she's willing to help out more then she already doesnt....</t>
  </si>
  <si>
    <t>https://www.reddit.com/r/AmItheAsshole/comments/1ayf6xz/aita_for_not_helping_my_wife_around_the_house/krv7rax/</t>
  </si>
  <si>
    <t>krv7tiv</t>
  </si>
  <si>
    <t>02-24-2024 02:56:48</t>
  </si>
  <si>
    <t>YAreYouLaughing</t>
  </si>
  <si>
    <t>NTA. 
I think your wife needs a bit of a reality check. You’re leaving at 5:00am and getting home at 7:30pm, still doing chores around the house, cook and take responsibility for the kids one day of the weekend so that she is free to do what she likes. 
If what you’ve described is accurate then I really can’t see what more you could do without pushing yourself to breaking point. Division of labour seems pretty balanced. 
However, if she believes that 15 hour days of physical labour are fun for you then she’s being a bit of an AH by having unrealistic expectations - and that’s not factoring in that you are a safety risk both on the road and at job sites if you are consistently exhausted. 
If both kids are in school from next year then perhaps she can get a job which would reduce your debt faster and give her an outlet outside of the home. You could then begin to reduce your hours and discuss a redistribution of labour around the home. 
Right now though, if you take on more you are either going to break or have an accident. You sound like a decent guy doing the best they can. If she wants changes around the house then the only way I can see that being a realistic expectation is for a lifestyle overhaul where she is no longer a SAHM and you are no longer solely responsible for financial stability.</t>
  </si>
  <si>
    <t>https://www.reddit.com/r/AmItheAsshole/comments/1ayf6xz/aita_for_not_helping_my_wife_around_the_house/krv7tiv/</t>
  </si>
  <si>
    <t>krv7tru</t>
  </si>
  <si>
    <t>02-24-2024 02:56:51</t>
  </si>
  <si>
    <t>EstimateAgitated224</t>
  </si>
  <si>
    <t>NTA don’t the kids go to school?  I mean sure you’re not home but she has less of a workload if they’re gone.  And unless your house is ginormous if it’s not filthy doing a few things daily maintains it.</t>
  </si>
  <si>
    <t>https://www.reddit.com/r/AmItheAsshole/comments/1ayf6xz/aita_for_not_helping_my_wife_around_the_house/krv7tru/</t>
  </si>
  <si>
    <t>krv7vmv</t>
  </si>
  <si>
    <t>02-24-2024 02:57:13</t>
  </si>
  <si>
    <t>Guitar_nerd4312</t>
  </si>
  <si>
    <t>Reading the comments, I'd say nta</t>
  </si>
  <si>
    <t>https://www.reddit.com/r/AmItheAsshole/comments/1ayf6xz/aita_for_not_helping_my_wife_around_the_house/krv7vmv/</t>
  </si>
  <si>
    <t>krv8240</t>
  </si>
  <si>
    <t>02-24-2024 02:58:30</t>
  </si>
  <si>
    <t>thehappywheezer</t>
  </si>
  <si>
    <t>NTA
Yes, being a SAHM isn't easy, especially if all the kids are pre school age. However I would argue that a 5am-7pm work day of physically hard manual labour is harder!
Your wife must hsve underestimated how difficult both of your jobs would be in the long run, and now it's hitting.
It doesn't sound like you spend much time to be together as a couple. Is there someone who can look after the kids so that you can have a date night and calmly discuss all of this.</t>
  </si>
  <si>
    <t>https://www.reddit.com/r/AmItheAsshole/comments/1ayf6xz/aita_for_not_helping_my_wife_around_the_house/krv8240/</t>
  </si>
  <si>
    <t>krv83z2</t>
  </si>
  <si>
    <t>02-24-2024 02:58:53</t>
  </si>
  <si>
    <t>Lumpy_Mortgage1744</t>
  </si>
  <si>
    <t>I get child rearing is incredibly difficult and draining, but I went to carpentry school and it’s no joke. 50-60 hours a week of what I presume involves framing, flooring, trim work or drywall is literally back breaking. I did it about 20 hours a week in school and it was exhausting. Also by all accounts you seem to clean up after yourself and contribute fairly when at home so NTA</t>
  </si>
  <si>
    <t>https://www.reddit.com/r/AmItheAsshole/comments/1ayf6xz/aita_for_not_helping_my_wife_around_the_house/krv83z2/</t>
  </si>
  <si>
    <t>krv88dl</t>
  </si>
  <si>
    <t>02-24-2024 02:59:46</t>
  </si>
  <si>
    <t>If she thinks that you play around at work then she can go do that too.</t>
  </si>
  <si>
    <t>https://www.reddit.com/r/AmItheAsshole/comments/1ayf6xz/aita_for_not_helping_my_wife_around_the_house/krv88dl/</t>
  </si>
  <si>
    <t>krv89cv</t>
  </si>
  <si>
    <t>02-24-2024 02:59:58</t>
  </si>
  <si>
    <t>Dicksallthewaydown69</t>
  </si>
  <si>
    <t>NTA - there is no way she works half your hours.</t>
  </si>
  <si>
    <t>https://www.reddit.com/r/AmItheAsshole/comments/1ayf6xz/aita_for_not_helping_my_wife_around_the_house/krv89cv/</t>
  </si>
  <si>
    <t>krv8hjo</t>
  </si>
  <si>
    <t>02-24-2024 03:01:35</t>
  </si>
  <si>
    <t>NoGritsNoGlory</t>
  </si>
  <si>
    <t>You sound like a rockstar to me.  Fun at work. 🤣</t>
  </si>
  <si>
    <t>https://www.reddit.com/r/AmItheAsshole/comments/1ayf6xz/aita_for_not_helping_my_wife_around_the_house/krv8hjo/</t>
  </si>
  <si>
    <t>krv8psf</t>
  </si>
  <si>
    <t>02-24-2024 03:03:13</t>
  </si>
  <si>
    <t>mooloo-NZers</t>
  </si>
  <si>
    <t>OP after reading comments I’m voting NTA.
My husband is a tradie and worked on average 60 hours a week when I was a SAHM and we first bought a house. And I did 80-90% of the house and kids stuff since he worked so much. He played with and bathed the kids nights he was home before bedtime and helped out on weekends he wasn’t working.
I might get down voted for it but I felt since he worked so hard and supported us with everything he had then I did my part to make life easier for him. And I made his lunch too. 
Now I work full time too so we both do the house work, cooking and kids stuff. The bonus is he doesn’t have to work as much and isn’t so exhausted when he gets home.</t>
  </si>
  <si>
    <t>https://www.reddit.com/r/AmItheAsshole/comments/1ayf6xz/aita_for_not_helping_my_wife_around_the_house/krv8psf/</t>
  </si>
  <si>
    <t>krv8puw</t>
  </si>
  <si>
    <t>I have to go with NTA. If one person stays home, that person has the bulk of the housework. I’ve got two friends who are stay-at-home dads and they do about 80-90% of the housework. That’s just the way it works. Since you’re working more than average, even more of the work load is going to be put on her. That’s what’s called “fair.”</t>
  </si>
  <si>
    <t>https://www.reddit.com/r/AmItheAsshole/comments/1ayf6xz/aita_for_not_helping_my_wife_around_the_house/krv8puw/</t>
  </si>
  <si>
    <t>krv8wrr</t>
  </si>
  <si>
    <t>02-24-2024 03:04:37</t>
  </si>
  <si>
    <t>NTA. You are both working hard in your own ways.  But the son is gone in school most of the day. So she is getting it a little easier. It feels like you both are burnt out and just need to feel appreciated.  </t>
  </si>
  <si>
    <t>https://www.reddit.com/r/AmItheAsshole/comments/1ayf6xz/aita_for_not_helping_my_wife_around_the_house/krv8wrr/</t>
  </si>
  <si>
    <t>krv8wrv</t>
  </si>
  <si>
    <t>NandoDeColonoscopy</t>
  </si>
  <si>
    <t>The easy solution here is for your wife to return to work part-time during the school year and use the money for a housekeeper</t>
  </si>
  <si>
    <t>https://www.reddit.com/r/AmItheAsshole/comments/1ayf6xz/aita_for_not_helping_my_wife_around_the_house/krv8wrv/</t>
  </si>
  <si>
    <t>krv8xtw</t>
  </si>
  <si>
    <t>02-24-2024 03:04:49</t>
  </si>
  <si>
    <t>HustlinInTheHall</t>
  </si>
  <si>
    <t>Hire a cleaner. Organize some part of grocery delivery that is cheaper. Just find a way to take some work off her plate, that's what she is really asking.</t>
  </si>
  <si>
    <t>https://www.reddit.com/r/AmItheAsshole/comments/1ayf6xz/aita_for_not_helping_my_wife_around_the_house/krv8xtw/</t>
  </si>
  <si>
    <t>krv8yq1</t>
  </si>
  <si>
    <t>02-24-2024 03:05:00</t>
  </si>
  <si>
    <t>scienceEnthusiast_87</t>
  </si>
  <si>
    <t>NTA buddy. Juggling a high-workload job AND helping with the kiddos isn't a walk in the park. Maybe have a chat with your missus about her pitching in more</t>
  </si>
  <si>
    <t>https://www.reddit.com/r/AmItheAsshole/comments/1ayf6xz/aita_for_not_helping_my_wife_around_the_house/krv8yq1/</t>
  </si>
  <si>
    <t>krv8z6p</t>
  </si>
  <si>
    <t>02-24-2024 03:05:06</t>
  </si>
  <si>
    <t>Songsostrichhorse</t>
  </si>
  <si>
    <t>https://www.reddit.com/r/AmItheAsshole/comments/1ayf6xz/aita_for_not_helping_my_wife_around_the_house/krv8z6p/</t>
  </si>
  <si>
    <t>krv90fn</t>
  </si>
  <si>
    <t>02-24-2024 03:05:20</t>
  </si>
  <si>
    <t>Crafty_Meeting2657</t>
  </si>
  <si>
    <t>NTA. You are doing much more than my husband did when our kids were young, and I was working 50 hours a week outside the house.</t>
  </si>
  <si>
    <t>https://www.reddit.com/r/AmItheAsshole/comments/1ayf6xz/aita_for_not_helping_my_wife_around_the_house/krv90fn/</t>
  </si>
  <si>
    <t>krv989m</t>
  </si>
  <si>
    <t>02-24-2024 03:06:53</t>
  </si>
  <si>
    <t>a_vaughaal</t>
  </si>
  <si>
    <t>NTA. Your kids both go to school (guessing 5 year old may only be half-day) so your wife has plenty of kid-free time. She’s just not wanting to do her share of the household contribution anymore. It sounds like the best move would be her getting a part-time job for when the kids are in school, then you can roll back on your hours you work a week and you guys can split the household chores more equally. I get her not wanting to have to do everything at the house, but then she needs to contribute in another way that allows you to not have to work so many hours if she wants you doing household work too.</t>
  </si>
  <si>
    <t>https://www.reddit.com/r/AmItheAsshole/comments/1ayf6xz/aita_for_not_helping_my_wife_around_the_house/krv989m/</t>
  </si>
  <si>
    <t>krv9ea1</t>
  </si>
  <si>
    <t>02-24-2024 03:08:05</t>
  </si>
  <si>
    <t>jiujitsucpt</t>
  </si>
  <si>
    <t>NTA. I was ready to say something different based on the title, but based on what you say you do and your comments, you DO help around the house and with the kids in ways your schedule allows. And her saying you spend all day having fun with your workmates was very unfair. Maybe she’s just feeling burned out, but that doesn’t mean she should take it out on you when you aren’t doing anything wrong.</t>
  </si>
  <si>
    <t>https://www.reddit.com/r/AmItheAsshole/comments/1ayf6xz/aita_for_not_helping_my_wife_around_the_house/krv9ea1/</t>
  </si>
  <si>
    <t>krv9g73</t>
  </si>
  <si>
    <t>02-24-2024 03:08:28</t>
  </si>
  <si>
    <t>Owl_Might</t>
  </si>
  <si>
    <t>NTA - seems like her group of friends had gotten into her head. Like that one story here or was it in tifu?</t>
  </si>
  <si>
    <t>https://www.reddit.com/r/AmItheAsshole/comments/1ayf6xz/aita_for_not_helping_my_wife_around_the_house/krv9g73/</t>
  </si>
  <si>
    <t>krv9hwx</t>
  </si>
  <si>
    <t>02-24-2024 03:08:49</t>
  </si>
  <si>
    <t>johnny_evil</t>
  </si>
  <si>
    <t>Come on people... Wife thinks he's "having fun at work." Sounds like both of them are working hard to keep the family afloat. OP understands she's working hard, but she thinks work is like a playdate 
Nta</t>
  </si>
  <si>
    <t>https://www.reddit.com/r/AmItheAsshole/comments/1ayf6xz/aita_for_not_helping_my_wife_around_the_house/krv9hwx/</t>
  </si>
  <si>
    <t>krv9jgu</t>
  </si>
  <si>
    <t>02-24-2024 03:09:08</t>
  </si>
  <si>
    <t>MrsRainbowSunshine</t>
  </si>
  <si>
    <t>It doesn’t sound like you have time during the week but what about those Sundays? In the whole 14 hours that you might be awake, you can’t be spending all of that with your mates or on a date night. So maybe find time there?</t>
  </si>
  <si>
    <t>https://www.reddit.com/r/AmItheAsshole/comments/1ayf6xz/aita_for_not_helping_my_wife_around_the_house/krv9jgu/</t>
  </si>
  <si>
    <t>krv9kr1</t>
  </si>
  <si>
    <t>02-24-2024 03:09:22</t>
  </si>
  <si>
    <t>Iffybiz</t>
  </si>
  <si>
    <t>What I’d suggest is that you sit down with her and go over what each of you do, make a list. Then ask her what she wants you to do. The things that have to be done while you are at work will be off the table. Then go over each other chore and figure out together the best solution. 
What it sounds like is that she just wants more from you but isn’t clear exactly what that would entail. She may find that when the jobs are divided, she will actually do more than she does now. 
She also doesn’t seem to get how difficult your job is. You might remind her that not getting enough sleep leads to serious accidents on the jobsite. Carpenters can lose body parts, get permanently disabled or even die at work. Everyone who’s ever done it has stories of either themselves or others. While there are times when the job can be fun, most jobs I was on had big deadlines and a certain amount of work performed each day. It’s stressful mentally and physically.</t>
  </si>
  <si>
    <t>https://www.reddit.com/r/AmItheAsshole/comments/1ayf6xz/aita_for_not_helping_my_wife_around_the_house/krv9kr1/</t>
  </si>
  <si>
    <t>krv9m1s</t>
  </si>
  <si>
    <t>02-24-2024 03:09:38</t>
  </si>
  <si>
    <t>BostonBling</t>
  </si>
  <si>
    <t>Write it out on paper.
Have her write hers out..sit down and look at the lists and compare see if it's as far out of whack the work load truly is. 
Maybe a rotation on some things. 
If affordable tell her you've hired such and such service and follow through. 
"Balancing the work" is the new catch phrase.
Yes, she likely does a bit more but you do construction, and that is very physical work.</t>
  </si>
  <si>
    <t>https://www.reddit.com/r/AmItheAsshole/comments/1ayf6xz/aita_for_not_helping_my_wife_around_the_house/krv9m1s/</t>
  </si>
  <si>
    <t>krv9onc</t>
  </si>
  <si>
    <t>02-24-2024 03:10:09</t>
  </si>
  <si>
    <t>Carolann0308</t>
  </si>
  <si>
    <t>Why don’t you explain the origins of your debt and perhaps it may help people better understand your current situation.  
Family illness, natural disasters, legal issues, bad financial decisions? You weren’t exactly kids when you got together.</t>
  </si>
  <si>
    <t>https://www.reddit.com/r/AmItheAsshole/comments/1ayf6xz/aita_for_not_helping_my_wife_around_the_house/krv9onc/</t>
  </si>
  <si>
    <t>krv9p96</t>
  </si>
  <si>
    <t>02-24-2024 03:10:17</t>
  </si>
  <si>
    <t>wordsmythy</t>
  </si>
  <si>
    <t>NTA, if these are school-age children, I think you’re doing plenty. You’re just barely getting 7-1/2 hours of sleep, if that… if you leave at 5 AM that means you have to get up at four right? And you go to bed at 8:30? 
I think the problem is that she thinks you’re having fun at work? Like it’s a big party? That’s weird. She doesn’t sound appreciative of what you do.  And I say this as a former stay at home mom who would have really appreciated somebody who did floors, laundry and cooked once a week.</t>
  </si>
  <si>
    <t>https://www.reddit.com/r/AmItheAsshole/comments/1ayf6xz/aita_for_not_helping_my_wife_around_the_house/krv9p96/</t>
  </si>
  <si>
    <t>krv9pju</t>
  </si>
  <si>
    <t>02-24-2024 03:10:20</t>
  </si>
  <si>
    <t>captainsnark71</t>
  </si>
  <si>
    <t>can you imagine if the OP said "you should do more financially to help us out all you do is hang out with kids and play"</t>
  </si>
  <si>
    <t>https://www.reddit.com/r/AmItheAsshole/comments/1ayf6xz/aita_for_not_helping_my_wife_around_the_house/krv9pju/</t>
  </si>
  <si>
    <t>krv9ssl</t>
  </si>
  <si>
    <t>02-24-2024 03:11:00</t>
  </si>
  <si>
    <t>ArgentSol61</t>
  </si>
  <si>
    <t>I WISH my ex had been as accountable to helping me around the house as you have been with your wife. 
It sounds kinda like a bit of priority management might be in order and perhaps an effort made to just let certain things go slide so you and your family can have more time to relax. 
I was never a stickler for having things just-so. I didn't care if the floors got scrubbed or if there were book bags, clothes, and shoes in the living room for a week. It was way more important to me to have a lot of fun with my family. Even with my lax attitude toward housekeeping, my ex couldn't stir himself to help. Not even with outdoor tasks. 
You sound like a dream husband to me!🥰</t>
  </si>
  <si>
    <t>https://www.reddit.com/r/AmItheAsshole/comments/1ayf6xz/aita_for_not_helping_my_wife_around_the_house/krv9ssl/</t>
  </si>
  <si>
    <t>krv9wzn</t>
  </si>
  <si>
    <t>02-24-2024 03:11:50</t>
  </si>
  <si>
    <t>mdizzle109</t>
  </si>
  <si>
    <t>wow while you’re at work having fun! LMAO</t>
  </si>
  <si>
    <t>https://www.reddit.com/r/AmItheAsshole/comments/1ayf6xz/aita_for_not_helping_my_wife_around_the_house/krv9wzn/</t>
  </si>
  <si>
    <t>krva0zm</t>
  </si>
  <si>
    <t>02-24-2024 03:12:39</t>
  </si>
  <si>
    <t>Informal-Host-2266</t>
  </si>
  <si>
    <t>Nta. That is a woman’s job.</t>
  </si>
  <si>
    <t>https://www.reddit.com/r/AmItheAsshole/comments/1ayf6xz/aita_for_not_helping_my_wife_around_the_house/krva0zm/</t>
  </si>
  <si>
    <t>krva23x</t>
  </si>
  <si>
    <t>02-24-2024 03:12:52</t>
  </si>
  <si>
    <t>Rediit-insight</t>
  </si>
  <si>
    <t>Maybe switch it up. Get her to work the 60 hrs and bring home the $$$$ and you do the house....then talk about it</t>
  </si>
  <si>
    <t>https://www.reddit.com/r/AmItheAsshole/comments/1ayf6xz/aita_for_not_helping_my_wife_around_the_house/krva23x/</t>
  </si>
  <si>
    <t>krva72v</t>
  </si>
  <si>
    <t>02-24-2024 03:13:50</t>
  </si>
  <si>
    <t>moss1966</t>
  </si>
  <si>
    <t>NTA Maybe offer to be a stay at home husband and she can earn the money to support the family,  I think she is expecting way too much.  I always worked part time and took care of everything in the home, took one kid to the doctor each week, volunteered at their schools and still had time for the gym, tennis, girlfriends, book groups etc.  Your  wife is being selfish or maybe very disorganized.  She needs a job.</t>
  </si>
  <si>
    <t>https://www.reddit.com/r/AmItheAsshole/comments/1ayf6xz/aita_for_not_helping_my_wife_around_the_house/krva72v/</t>
  </si>
  <si>
    <t>krvabgq</t>
  </si>
  <si>
    <t>02-24-2024 03:14:44</t>
  </si>
  <si>
    <t>Big_Rich6300</t>
  </si>
  <si>
    <t>I’d say NTA.  Hot take, but if she thinks work is fun, why don’t she get a part time job to help so you can reduce your hours and be at home to do what she asks?</t>
  </si>
  <si>
    <t>https://www.reddit.com/r/AmItheAsshole/comments/1ayf6xz/aita_for_not_helping_my_wife_around_the_house/krvabgq/</t>
  </si>
  <si>
    <t>krvacma</t>
  </si>
  <si>
    <t>02-24-2024 03:14:58</t>
  </si>
  <si>
    <t>Bruxmane</t>
  </si>
  <si>
    <t>Sounds like a lazy wife…</t>
  </si>
  <si>
    <t>https://www.reddit.com/r/AmItheAsshole/comments/1ayf6xz/aita_for_not_helping_my_wife_around_the_house/krvacma/</t>
  </si>
  <si>
    <t>krvacwm</t>
  </si>
  <si>
    <t>02-24-2024 03:15:01</t>
  </si>
  <si>
    <t>katkatkat2</t>
  </si>
  <si>
    <t>NTA you and your wife should talk though.  What does she want to do?  If she wants to return to work, what is her plan? What type of job/ career path does she want?  Does she need to spend some time now doing skills related refreshers?  She might need to take the kid free time right now to do classes or career training.</t>
  </si>
  <si>
    <t>https://www.reddit.com/r/AmItheAsshole/comments/1ayf6xz/aita_for_not_helping_my_wife_around_the_house/krvacwm/</t>
  </si>
  <si>
    <t>krvae3j</t>
  </si>
  <si>
    <t>02-24-2024 03:15:15</t>
  </si>
  <si>
    <t>captainpocket</t>
  </si>
  <si>
    <t>NAH. There's really not enough information to say if this is 100% the best split of labor, but it sounds like you and your wife are both acting in good faith, hence NAH. If your wife is unhappy with the arrangement, it's probably time to revisit it. There's a set of cards designed to demonstrate the split of labor in a household. Does anyone know the name of those cards? That would be a good place to start.</t>
  </si>
  <si>
    <t>https://www.reddit.com/r/AmItheAsshole/comments/1ayf6xz/aita_for_not_helping_my_wife_around_the_house/krvae3j/</t>
  </si>
  <si>
    <t>krvahtl</t>
  </si>
  <si>
    <t>02-24-2024 03:16:01</t>
  </si>
  <si>
    <t>goddamnlizardkingg</t>
  </si>
  <si>
    <t>NAH. you guys are both stressed with your various jobs. and maybe wife needs some “adult time” (not the sexual kind, the not-being-around-children-kind) that isn’t part of the routine. maybe you do too!! feel out the possibility of dropping kids off with grandparents (spring break is coming up!) and see if you two can get away. even a weekend in a local hotel can be nice. away from the house &amp; the responsibilities there, no kids, just y’all. maybe even see about going on your own solo respite trips??</t>
  </si>
  <si>
    <t>https://www.reddit.com/r/AmItheAsshole/comments/1ayf6xz/aita_for_not_helping_my_wife_around_the_house/krvahtl/</t>
  </si>
  <si>
    <t>krvaiem</t>
  </si>
  <si>
    <t>02-24-2024 03:16:07</t>
  </si>
  <si>
    <t>maryhoopsitup</t>
  </si>
  <si>
    <t>I’d tell her that you appreciate everything she does and then look together at things that can be done to lighten her load. Grocery delivery, meal prepping a few meals at the same time you do your Saturday meal cookjng, maybe getting up ten minutes earlier or going to bed ten minutes later to do one task to assist her (clean a bathroom, fold a load of laundry, wipe down kitchen cabinets). It’s not a lot but I think the effort would be appreciated and it’s probably not that much more of a burden on you.</t>
  </si>
  <si>
    <t>https://www.reddit.com/r/AmItheAsshole/comments/1ayf6xz/aita_for_not_helping_my_wife_around_the_house/krvaiem/</t>
  </si>
  <si>
    <t>krvaioy</t>
  </si>
  <si>
    <t>02-24-2024 03:16:11</t>
  </si>
  <si>
    <t>IL2IN</t>
  </si>
  <si>
    <t>NTA. I retired young and my husband is still working. I take care of all the house stuff, bills, and work part time for our business. I think you are doing plenty around the house.</t>
  </si>
  <si>
    <t>https://www.reddit.com/r/AmItheAsshole/comments/1ayf6xz/aita_for_not_helping_my_wife_around_the_house/krvaioy/</t>
  </si>
  <si>
    <t>krvatru</t>
  </si>
  <si>
    <t>02-24-2024 03:18:24</t>
  </si>
  <si>
    <t>Similar_Cranberry_23</t>
  </si>
  <si>
    <t>She could get a job and then you can afford before and after school daycare. She’d have more time to herself, and maybe reduce your workload a bit and you both can contribute to the house. I’m going with Nta. She signed up for this and I don’t reasonably see where more you can contribute more time</t>
  </si>
  <si>
    <t>https://www.reddit.com/r/AmItheAsshole/comments/1ayf6xz/aita_for_not_helping_my_wife_around_the_house/krvatru/</t>
  </si>
  <si>
    <t>krvau1i</t>
  </si>
  <si>
    <t>02-24-2024 03:18:27</t>
  </si>
  <si>
    <t>Lucky-Guess8786</t>
  </si>
  <si>
    <t>I wonder how much of the complaining is coming from her friends rather than your actions? It sounds like you pull your weight, imho. You are present in the lives of your children, you clean up after yourself, you tidy when you can. And you work crazy hours! Like you, I don't see how much more you can take on without breaking down. NTA</t>
  </si>
  <si>
    <t>https://www.reddit.com/r/AmItheAsshole/comments/1ayf6xz/aita_for_not_helping_my_wife_around_the_house/krvau1i/</t>
  </si>
  <si>
    <t>krvav0y</t>
  </si>
  <si>
    <t>02-24-2024 03:18:40</t>
  </si>
  <si>
    <t>TitsburghFeelers90</t>
  </si>
  <si>
    <t>She’s going to have lots of free time with both kids in school (if she’s not going to work).  There shouldn’t be a need for you to do things around the house.  Personally, it sounds like she wants to have her cake and eat it, too.  She wants the man to be the sole provider and be a housewife like a 1950’s family, with the benefit of the man doing half her work at home like a new millennium family.  Can’t have it both ways.  Doesn’t sound fair to me.  NTA</t>
  </si>
  <si>
    <t>https://www.reddit.com/r/AmItheAsshole/comments/1ayf6xz/aita_for_not_helping_my_wife_around_the_house/krvav0y/</t>
  </si>
  <si>
    <t>krvb56a</t>
  </si>
  <si>
    <t>02-24-2024 03:20:42</t>
  </si>
  <si>
    <t>Montana-7</t>
  </si>
  <si>
    <t>Nta from a sahm with a husband who works as a roofer.</t>
  </si>
  <si>
    <t>https://www.reddit.com/r/AmItheAsshole/comments/1ayf6xz/aita_for_not_helping_my_wife_around_the_house/krvb56a/</t>
  </si>
  <si>
    <t>krvb9xx</t>
  </si>
  <si>
    <t>02-24-2024 03:21:38</t>
  </si>
  <si>
    <t>Thomisawesome</t>
  </si>
  <si>
    <t>NTA. 
“You’re having fun at work with your work mates.” 
This is it. She is starting to feel like she’s at home all day with children doing housework. And even though you are outside doing “work” she doesn’t see it that way. She sees it as you getting five extra days to hang out with friends.  
My mom is kind of like this. My dad worked and mom was home raising us. He’s retired now, but she’s started to mention how she was always a bit upset that my dad would go out and play (his job. He really loved what he did) while mom stayed home with the kids.  
I think the only way you can chance her mind is to get her to come watch you work for  12 hour day, and see how much playing around and fun you’re having.  
Either that, or actually get a nanny to take care of the house one day a week so she can go out and do whatever she wants.  
From what you’ve said, you sound like you’re doing as much as you can as a husband.</t>
  </si>
  <si>
    <t>https://www.reddit.com/r/AmItheAsshole/comments/1ayf6xz/aita_for_not_helping_my_wife_around_the_house/krvb9xx/</t>
  </si>
  <si>
    <t>krvc1qn</t>
  </si>
  <si>
    <t>02-24-2024 03:27:14</t>
  </si>
  <si>
    <t>Tye-Evans</t>
  </si>
  <si>
    <t>NTA lmao, if we only look at weekdays you are working about 12 hours a day, if you spend 8 hours sleeping you get 4 hours of home time, which you spend mixed helping and free time
If she sleeps 8 hours each day, she gets 16 hours at home, about 6 of those on her own too with children at school. Cooking dinner and cleaning up after is about 2 hours of work, maybe 3 if you are doing something big. She can then spend another 4 hours cleaning and that is enough time to keep the whole house in good shape, if you spend more than that cleaning each day you are doing something wrong.
So to compare:
You get 12h of work, 4h home, 8h sleep
She gets 5-8h of work, 8-11h home, 8h sleep</t>
  </si>
  <si>
    <t>https://www.reddit.com/r/AmItheAsshole/comments/1ayf6xz/aita_for_not_helping_my_wife_around_the_house/krvc1qn/</t>
  </si>
  <si>
    <t>krvc5dc</t>
  </si>
  <si>
    <t>02-24-2024 03:27:59</t>
  </si>
  <si>
    <t>SaskTravelbug</t>
  </si>
  <si>
    <t>Tell her to get a job then!</t>
  </si>
  <si>
    <t>https://www.reddit.com/r/AmItheAsshole/comments/1ayf6xz/aita_for_not_helping_my_wife_around_the_house/krvc5dc/</t>
  </si>
  <si>
    <t>krvc64p</t>
  </si>
  <si>
    <t>02-24-2024 03:28:08</t>
  </si>
  <si>
    <t>GoatDeep3485</t>
  </si>
  <si>
    <t>Your wife at this moment is not only sounding ignorant but selfish. NTA, what I’m about to say may be offensive OP but this is my two cents.
She clearly doesn’t know what carpentry is if she says something stupid as “Spending All Day Having Fun At Work with your workmates”. 
Now don’t get me wrong, being a stay at home mom is most definitely something to be respected and appreciated however just because your a STAHM, does not give you a right to be a 🍆 especially to your spouse who is working off their 🫏to pay a dept by doing 50-60 hour shifts. 
⚠️Offensive ⚠️ 
What exactly is she doing to help you pay this debt off other than maintain the house &amp; watch the kids, does she have a small side business that helps contribute to paying off the debt, cuz unless you/OP are the reason for this debt, she as your partner should help pay the debt as well.
To Mrs.OP: I don’t know if living as a SAHM went to your head or you unfortunately have always been this ignorant towards ppl who do carpentry. Carpentry is not a job where you get to have fun, if you honestly believe that then you most certainly need a field day with your husband and educate yourself on the occupation. As well start appreciating what your husband does DO around the house, the fact you have a man who is willing to make dinner, do laundry, 
Clean floors, etc.. and you over here complaining about how he doesn’t do enough, acting like he ain’t the reason why you’re able to be a SAHM.  Girl there or more then a billion women on this planet who would 💀for a man like your husband to contribute at all around the house. You seriously need humble yourself girl.
OP if you lying about this, YTMA, hopefully wifey leaves ya if you spouting lies.</t>
  </si>
  <si>
    <t>https://www.reddit.com/r/AmItheAsshole/comments/1ayf6xz/aita_for_not_helping_my_wife_around_the_house/krvc64p/</t>
  </si>
  <si>
    <t>krvc918</t>
  </si>
  <si>
    <t>02-24-2024 03:28:44</t>
  </si>
  <si>
    <t>Buttercup_415</t>
  </si>
  <si>
    <t>NTA. She clearly doesn’t know (or doesn’t remember) what it’s like to have a full time job plus commute, especially a physically demanding job. Being a SAHM is not hard, it’s a privilege.</t>
  </si>
  <si>
    <t>https://www.reddit.com/r/AmItheAsshole/comments/1ayf6xz/aita_for_not_helping_my_wife_around_the_house/krvc918/</t>
  </si>
  <si>
    <t>krvcajt</t>
  </si>
  <si>
    <t>02-24-2024 03:29:03</t>
  </si>
  <si>
    <t>NTA but if the kids are in school perhaps your wife could get a part time job and that would enable you to cut back on your hours, you would have more time to do some housework and your wife could help with the finances.</t>
  </si>
  <si>
    <t>https://www.reddit.com/r/AmItheAsshole/comments/1ayf6xz/aita_for_not_helping_my_wife_around_the_house/krvcajt/</t>
  </si>
  <si>
    <t>krvcc7a</t>
  </si>
  <si>
    <t>02-24-2024 03:29:23</t>
  </si>
  <si>
    <t>Prestigious-Story411</t>
  </si>
  <si>
    <t>If everything u said is true, I don’t think u should be doing anymore than u are. U do help around the house from what u said and spend time with ur kids. 
NTA.</t>
  </si>
  <si>
    <t>https://www.reddit.com/r/AmItheAsshole/comments/1ayf6xz/aita_for_not_helping_my_wife_around_the_house/krvcc7a/</t>
  </si>
  <si>
    <t>krvcdpl</t>
  </si>
  <si>
    <t>02-24-2024 03:29:42</t>
  </si>
  <si>
    <t>PauliousMaximus</t>
  </si>
  <si>
    <t>NTA Your kids go to school so what real mental load does she have? She can go back to work and then you won’t have to work as much but I doubt she will like that either.</t>
  </si>
  <si>
    <t>https://www.reddit.com/r/AmItheAsshole/comments/1ayf6xz/aita_for_not_helping_my_wife_around_the_house/krvcdpl/</t>
  </si>
  <si>
    <t>krvcfjp</t>
  </si>
  <si>
    <t>02-24-2024 03:30:04</t>
  </si>
  <si>
    <t>Arie0420</t>
  </si>
  <si>
    <t>NTA
I’m a SAHM and my husband travels for work. He’s only home between 25-40% of the time I would say, and a lot of that time is sleeping. 
He still does tasks around the house and I appreciate it, but the mental load is still pretty much 100% on me and it is exhausting. It does feel very depressing/defeating sometimes to finally be “caught up” on laundry just to turn around and see the sink full of dishes. These tasks are never truly done. They always have to be done again. The cyclical nature of feeding and cleaning for a family can just be…. Soul crushing 😅
But, I think your situation if it’s truly as you’ve described is pretty even. You seem to be participating in home/care tasks a lot more than most men who are the sole financial earner do. 🤷🏻‍♀️ she gets some time to herself where she gets to see other adults. That’s more than I get tbh 😅
I think offering to pack the kids lunches while you’re doing yours in the morning is a good idea, though. It would show that you’ve put thought into what she said and came up with something you can fit into your current schedule to take off of her load. You’re already doing that task for yourself so it’s not a ton of extra work to do it for the kids too, it seems like it would be more efficient than her separately doing that task later. 
But her saying you just have fun all day isn’t cool. You clearly work long hard hours at a physical job. You might enjoy it, but it’s still work.</t>
  </si>
  <si>
    <t>https://www.reddit.com/r/AmItheAsshole/comments/1ayf6xz/aita_for_not_helping_my_wife_around_the_house/krvcfjp/</t>
  </si>
  <si>
    <t>krvcksk</t>
  </si>
  <si>
    <t>02-24-2024 03:31:07</t>
  </si>
  <si>
    <t>VegetableZestyclose9</t>
  </si>
  <si>
    <t>Kids 7 &amp; 5 could have some small chores to help. Are they both in school? If so does she work while they are in school?</t>
  </si>
  <si>
    <t>https://www.reddit.com/r/AmItheAsshole/comments/1ayf6xz/aita_for_not_helping_my_wife_around_the_house/krvcksk/</t>
  </si>
  <si>
    <t>krvcl6v</t>
  </si>
  <si>
    <t>02-24-2024 03:31:12</t>
  </si>
  <si>
    <t>Gold-Pilot-8676</t>
  </si>
  <si>
    <t>YTA. You should WANT to help your wife more. I've been a stay at home mom for over 20 years and also homeschooled my children (1 who's autistic). My husband used to work the same hours as you, yet he still wanted to help. You literally do nothing but work and sleep during the week. You have NO IDEA what your wife deals with every single day. Get your head outta your butt and open your eyes.</t>
  </si>
  <si>
    <t>https://www.reddit.com/r/AmItheAsshole/comments/1ayf6xz/aita_for_not_helping_my_wife_around_the_house/krvcl6v/</t>
  </si>
  <si>
    <t>krvcsuo</t>
  </si>
  <si>
    <t>02-24-2024 03:32:46</t>
  </si>
  <si>
    <t>You should split all household work 50/50: after she gets a job working at least 40 hours per week. 
Nta.</t>
  </si>
  <si>
    <t>https://www.reddit.com/r/AmItheAsshole/comments/1ayf6xz/aita_for_not_helping_my_wife_around_the_house/krvcsuo/</t>
  </si>
  <si>
    <t>krvcxef</t>
  </si>
  <si>
    <t>02-24-2024 03:33:42</t>
  </si>
  <si>
    <t>Ok-Many4262</t>
  </si>
  <si>
    <t>Dude your wife is working 80wks (at least) both raising your child and managing your house and cooking etc- and there’s no commute time in that- she’s on deck from the moment she wakes up till she goes to bed 5 days a week. And it’s not like she gets uninterrupted meals or a rest break when the kid naps- that’s when she does chores. And both parts of her job are highly physical.
So you working 50-60 hrs a week really doesn’t seem like such an extraordinary amount, now does it? I think you can manage more than an occasional load of laundry and giving her Saturday mornings off, don’t you agree?
Take some vitamin B, a cup of concrete and harden up, chump.
YTA</t>
  </si>
  <si>
    <t>https://www.reddit.com/r/AmItheAsshole/comments/1ayf6xz/aita_for_not_helping_my_wife_around_the_house/krvcxef/</t>
  </si>
  <si>
    <t>krvd2la</t>
  </si>
  <si>
    <t>02-24-2024 03:34:43</t>
  </si>
  <si>
    <t>FRANPW1</t>
  </si>
  <si>
    <t>NAH. Hire a housekeeper to come every 2 weeks. It will be much better for the two of you and won’t cost as much as you think. Good luck to you.</t>
  </si>
  <si>
    <t>https://www.reddit.com/r/AmItheAsshole/comments/1ayf6xz/aita_for_not_helping_my_wife_around_the_house/krvd2la/</t>
  </si>
  <si>
    <t>krvd44x</t>
  </si>
  <si>
    <t>02-24-2024 03:35:02</t>
  </si>
  <si>
    <t>pinklemonade35</t>
  </si>
  <si>
    <t>NAH, you're working your ass off and she's probably getting stressed with the pressure to get everything done and make sure the kids are doing okay. Yes, Implying that you're having fun all day instead of working is diminishing the things you do for the family, but I too have days where I say something out of stress without meaning it and I want to take it back. She may not be doing the same kind of labor that you are, but what she does can still take a lot out of a person and leave them wanting more. You both need a weekend where you drop the kids off with a relative or something along those lines, where you can take a break and do something to show each other how much you care. Also, just talk to her, maybe she wants to apologize for anything harsh she said and you guys can take the time to form a plan that would make her feel better, but wouldn't hurt the little time you have outside of work.</t>
  </si>
  <si>
    <t>https://www.reddit.com/r/AmItheAsshole/comments/1ayf6xz/aita_for_not_helping_my_wife_around_the_house/krvd44x/</t>
  </si>
  <si>
    <t>krvd52z</t>
  </si>
  <si>
    <t>02-24-2024 03:35:13</t>
  </si>
  <si>
    <t>TheDisneyWitch</t>
  </si>
  <si>
    <t>You know, normally I'd be of the opinion that you should do more because being a stay-at-home parent is about 100 hours of unpaid weekly labor. But you aren't just working a full-time job, you're consistently working overtime and barely have any time to take a breather before you need to go to sleep. *And* you help on the weekends and evenings, what more can she expect? I can see if you worked 40 hours a week, maybe she'd want you to help with the dishes or something but you're already stretched so thin. Both of you are going nonstop until you get your one day a week each to take a load off. NTA.</t>
  </si>
  <si>
    <t>https://www.reddit.com/r/AmItheAsshole/comments/1ayf6xz/aita_for_not_helping_my_wife_around_the_house/krvd52z/</t>
  </si>
  <si>
    <t>krvdbil</t>
  </si>
  <si>
    <t>02-24-2024 03:36:31</t>
  </si>
  <si>
    <t>Dontbugme4478</t>
  </si>
  <si>
    <t>Nta. Sounds like you have a great balance. Maybe she is mentally ready to go back to work herself and have some more adult time. Is there a chance she could work just a little and that would cover the cost of childcare one day a week. If she can't give you specifics I don't think she is actually needing you to do more but is ready for a change</t>
  </si>
  <si>
    <t>https://www.reddit.com/r/AmItheAsshole/comments/1ayf6xz/aita_for_not_helping_my_wife_around_the_house/krvdbil/</t>
  </si>
  <si>
    <t>krvde6j</t>
  </si>
  <si>
    <t>02-24-2024 03:37:03</t>
  </si>
  <si>
    <t>BabserellaWT</t>
  </si>
  <si>
    <t>NAH 
You’re burnt out. SHE’S burnt out.
I’m not sure what the solution is, but neither of you is the AH. You’re just two adults reaching the point of exhaustion.</t>
  </si>
  <si>
    <t>https://www.reddit.com/r/AmItheAsshole/comments/1ayf6xz/aita_for_not_helping_my_wife_around_the_house/krvde6j/</t>
  </si>
  <si>
    <t>krvdfe7</t>
  </si>
  <si>
    <t>02-24-2024 03:37:18</t>
  </si>
  <si>
    <t>Glittering_Deer_261</t>
  </si>
  <si>
    <t>Ah jeez. YTA. So you work a 12 hour day at a physically demanding job to provide for your family. She also works at a physically and emotionally demanding job but for most of the waking hours and most of the weekend. Sounds like she gets about 4hours a week of her own. And you ask her what needs to be done? Step up and just take on that mental load yourself instead of asking, just do it. Don’t be lazy.</t>
  </si>
  <si>
    <t>https://www.reddit.com/r/AmItheAsshole/comments/1ayf6xz/aita_for_not_helping_my_wife_around_the_house/krvdfe7/</t>
  </si>
  <si>
    <t>krvdg1j</t>
  </si>
  <si>
    <t>02-24-2024 03:37:26</t>
  </si>
  <si>
    <t>blissfullyobvious</t>
  </si>
  <si>
    <t>NTA. I’m a SAHM, and handle a great majority of the cleaning, finances, shopping, meal planning, cooking, kid appts/extracurriculars. And while some weeks I just physically want to escape my duties, I bet my husband wants a damn break too from the weight of knowing that our financial livelihood is on his back. Sometimes we order in food when I’m cranky and need a break. Others, I send him to play darts with his friends so he can get a break. Your weekend schedule sounds like an amazing setup for everyone to get a little me time with couple time too. Maybe she’s got some mental health issues and needs to adjust her expectations? And as others have said, both kids will be in school full time and she will have plenty of time to clean.</t>
  </si>
  <si>
    <t>https://www.reddit.com/r/AmItheAsshole/comments/1ayf6xz/aita_for_not_helping_my_wife_around_the_house/krvdg1j/</t>
  </si>
  <si>
    <t>krvdhxg</t>
  </si>
  <si>
    <t>02-24-2024 03:37:49</t>
  </si>
  <si>
    <t>I say NTA. Not to say that being a stay at home mom isn't demanding, but I know the type of work you do. My dad did much the same when I was growing up. It is very demanding. It sucks for now for both of you. Maybe the both of you can take a moment and write out some goals together, and ideas on how to reach those goals. I feel like both of you are probably on your way to burning out of things don't change eventually.</t>
  </si>
  <si>
    <t>https://www.reddit.com/r/AmItheAsshole/comments/1ayf6xz/aita_for_not_helping_my_wife_around_the_house/krvdhxg/</t>
  </si>
  <si>
    <t>krvdrwz</t>
  </si>
  <si>
    <t>02-24-2024 03:39:50</t>
  </si>
  <si>
    <t>Fardelismyname</t>
  </si>
  <si>
    <t>In like 3-4 years the kids can start getting themselves ready and stop seeing their parents as their primary source of all thing. Raising kids is hard, however you divide the chores. Both of you need to look each other in the eye and stay in the game. The kids orbit will get larger, your role will get smaller, and if you are lucky? You’ll still be friends. Work together. Wait until they find the booze. You need each other.</t>
  </si>
  <si>
    <t>https://www.reddit.com/r/AmItheAsshole/comments/1ayf6xz/aita_for_not_helping_my_wife_around_the_house/krvdrwz/</t>
  </si>
  <si>
    <t>krve3mg</t>
  </si>
  <si>
    <t>02-24-2024 03:42:16</t>
  </si>
  <si>
    <t>TrickAcceptable3850</t>
  </si>
  <si>
    <t>Guy is a carpenter, work to do but often some distance. Kids in school most of day… this sounds fishy. What’s she need help with? You’re a CARPENTER, jeez folks.  Trade work is hard and you don’t necessarily get paid to just drive. I have 4 kids and trust me, it’s not rocket science after they are in school…</t>
  </si>
  <si>
    <t>https://www.reddit.com/r/AmItheAsshole/comments/1ayf6xz/aita_for_not_helping_my_wife_around_the_house/krve3mg/</t>
  </si>
  <si>
    <t>krve8d5</t>
  </si>
  <si>
    <t>02-24-2024 03:43:15</t>
  </si>
  <si>
    <t>bootsbythedoor</t>
  </si>
  <si>
    <t>Sounds like your wife is burnt out. It does sound like you do a lot but please keep in mind there are a lot of women who work 50/60 hours a week and still manage most of the household work - because their husbands either aren’t there or just don’t do it. I’m not saying that your working contribution doesn’t matter but it is a reality.
Maybe going over what needs to be done and what you can do is reasonable. If you do what you like to do where she hast to do a lot of the things that have to be done, that’s not  exactly fair. But since she’s not being very specific, I think she’s just really burnt out on being home with the kids and the work that she does. Maybe there are some things that she’s just really tired of doing and you could shift some things around. You both need to get specific.</t>
  </si>
  <si>
    <t>https://www.reddit.com/r/AmItheAsshole/comments/1ayf6xz/aita_for_not_helping_my_wife_around_the_house/krve8d5/</t>
  </si>
  <si>
    <t>krve8gb</t>
  </si>
  <si>
    <t>02-24-2024 03:43:16</t>
  </si>
  <si>
    <t>GracefulWolf5143</t>
  </si>
  <si>
    <t>You two have school age kids, so she isn’t taking care of them all day, they are in school from 8 until 3:45 pm. Unless you have a mansion that she needs to trek around cleaning and organizing it doesn’t take more than a couple of hours. Then cooking? I was a maid in my younger years it’s not that difficult. She might need to get a part time job, she might be bored and needs to socialize with adults, this will also allow you to work less and spend time with her. Good luck.</t>
  </si>
  <si>
    <t>https://www.reddit.com/r/AmItheAsshole/comments/1ayf6xz/aita_for_not_helping_my_wife_around_the_house/krve8gb/</t>
  </si>
  <si>
    <t>krvec7c</t>
  </si>
  <si>
    <t>02-24-2024 03:44:03</t>
  </si>
  <si>
    <t>NTA
Kids are school aged which means a ton of time is freed up.  If your wife can’t handle it, it’s because she’s not doing things with any sense of efficiency in mind
You work hard, many hours over a standard workday, still have a commute and in a very physically demanding job and probably in also kinds of adverse conditions.
I could see everyone in a “all hands on deck, whoever has time and energy needs to do something” when kids are newborn to kindergarten… but not school age.
You get you little day off and so has her little day off. It’s fair.</t>
  </si>
  <si>
    <t>https://www.reddit.com/r/AmItheAsshole/comments/1ayf6xz/aita_for_not_helping_my_wife_around_the_house/krvec7c/</t>
  </si>
  <si>
    <t>krvecvr</t>
  </si>
  <si>
    <t>02-24-2024 03:44:11</t>
  </si>
  <si>
    <t>flockkaus</t>
  </si>
  <si>
    <t>NTA. I do most of the household chores because my husband works way more hours than I do. I feel like that’s fair.</t>
  </si>
  <si>
    <t>https://www.reddit.com/r/AmItheAsshole/comments/1ayf6xz/aita_for_not_helping_my_wife_around_the_house/krvecvr/</t>
  </si>
  <si>
    <t>krvedeh</t>
  </si>
  <si>
    <t>02-24-2024 03:44:17</t>
  </si>
  <si>
    <t>Colloqy</t>
  </si>
  <si>
    <t>Could your wife take a part time job and you could work less and help out more. Are you extra hours still necessary? I don’t think there’s any clear amount of helping that’s enough, it depends on how the people involved feel. I would not waste time on feeling guilty about whether you have been doing enough. I would tackle this problem as a team.
NTA for not reading minds. You might be though if you’re more interested in being right and not interested in making things better.</t>
  </si>
  <si>
    <t>https://www.reddit.com/r/AmItheAsshole/comments/1ayf6xz/aita_for_not_helping_my_wife_around_the_house/krvedeh/</t>
  </si>
  <si>
    <t>krvefqv</t>
  </si>
  <si>
    <t>02-24-2024 03:44:46</t>
  </si>
  <si>
    <t>NTA. If she picked up a part-time job so she could have "fun at work with her workmates," would that allow you to work less and pick up part of the load she seems to need a break from?</t>
  </si>
  <si>
    <t>https://www.reddit.com/r/AmItheAsshole/comments/1ayf6xz/aita_for_not_helping_my_wife_around_the_house/krvefqv/</t>
  </si>
  <si>
    <t>krveg5i</t>
  </si>
  <si>
    <t>02-24-2024 03:44:51</t>
  </si>
  <si>
    <t>dont_want_</t>
  </si>
  <si>
    <t>IMO, each person should have equal amounts of downtime.   If both people work 40 hours a week, one from home and the other with a 1 hour commute,  then the wfh picks up enough household tasks to equal that commute.   Same with the workload between a stay at home  parent and wage earner.</t>
  </si>
  <si>
    <t>https://www.reddit.com/r/AmItheAsshole/comments/1ayf6xz/aita_for_not_helping_my_wife_around_the_house/krveg5i/</t>
  </si>
  <si>
    <t>krveipn</t>
  </si>
  <si>
    <t>02-24-2024 03:45:23</t>
  </si>
  <si>
    <t>NerfThisLOL</t>
  </si>
  <si>
    <t>YTA.  I'm not even going to read your paragraphs. </t>
  </si>
  <si>
    <t>https://www.reddit.com/r/AmItheAsshole/comments/1ayf6xz/aita_for_not_helping_my_wife_around_the_house/krveipn/</t>
  </si>
  <si>
    <t>krveit4</t>
  </si>
  <si>
    <t>02-24-2024 03:45:24</t>
  </si>
  <si>
    <t>blackcat218</t>
  </si>
  <si>
    <t>Nta. Very frequently I work with chippy on site. I have never once seen them "joking around having fun and not working"  unless of course you count the boss yelling at the apprentices to hurry up and stop doing shit wrong. That is a hard job and I totally get coming home, washing all the dirt off and passing out from exhudtion. It's even worse in the summer. Sure staying home with kids is hard but so are 14 hour days of intense labour. Maybe wife needs to look at day care and getting a job herself and that way hubby can work a bit less and then they can come to an agreement on house chores</t>
  </si>
  <si>
    <t>https://www.reddit.com/r/AmItheAsshole/comments/1ayf6xz/aita_for_not_helping_my_wife_around_the_house/krveit4/</t>
  </si>
  <si>
    <t>krvejx3</t>
  </si>
  <si>
    <t>02-24-2024 03:45:37</t>
  </si>
  <si>
    <t>HairyPairatestes</t>
  </si>
  <si>
    <t>She believes your job is having fun with friends?</t>
  </si>
  <si>
    <t>https://www.reddit.com/r/AmItheAsshole/comments/1ayf6xz/aita_for_not_helping_my_wife_around_the_house/krvejx3/</t>
  </si>
  <si>
    <t>krveqsh</t>
  </si>
  <si>
    <t>02-24-2024 03:47:03</t>
  </si>
  <si>
    <t>porchbilly</t>
  </si>
  <si>
    <t>NTA 
Definitely some resentment about your adult activity time.   My wife and I both work 3 days a week and split household chores the best we can,  I try, but we don't have the same idea of clean.   I do repair the boat we live on, keep the heads clean, pump the holding tank, cook 3-5 nights a week, care for my toddler and homeschool my son(12) I do the laundry, fill her car with gas and tend its maintenance, I also go hunting and fishing 1-2 nights a week when everyone is asleep and one night a week I play guitar for 5 hours or so with my mates.  She works 36 hrs a week as a nurse. Her job is much more difficult than mine, she makes a little more than I do, but I don't get to work as many hours.  I work outside and need light.  I try to pad that by putting meat and fish on the table.  She does keep better house than I do, I don't know how she does it, but everything is just so tidy when she's home and less tidy when I'm home.  But we don't really complain.  I give my best cleaning Saturday so when we wake up Sunday together we have a nice boat.  I suppose it helps her that I'm home in time 2 nights a week to help her with the kiddos and often make dinner for her one of those nights.  I'm not the better cook, but she works hard so I figure it helps.
Sometimes she complains that she gets no time for herself, but she goes for a massage on Sunday and sometimes during the week and that makes her feel much better.  
I make time for myself when she sleeps.  10-12am sometimes I stay out later if I'm on the game I'm chasing, or have to butcher or clean whatever.  
We had a row a few years back before we moved to the boat, I worked 50+ hrs a week putting her through school and when she got out I carried on in that role because I had no other option. I had built a large business to afford her education, house, cars and the like.  She started working a weird hospital schedule, 15 hrs a day or so 3 days a week and they were all over. She might work 3 in a row she might work one have a few off then work three then another day off and work 2. It was pretty horrible.  She was exhausted, I was exhausted and out marriage and family suffered for it.  So we put the house for rent, sold the business, bought a boat took a year off work  and restructured our life together.  The time leading up to to that and getting everything ready was actually more difficult.  She had health insurance at her job and we had an infant, COVID hit, my oldest was 9.  Luckily we had my parents step in and uproot their lives for a few months so we could change ours.  I rented them an apartment near us and they watched our boys while we worked to change it all.  Eventually the house got rentable, the boat got readied, the business got stable under the new leadership and we were off.  We still have income from our property and dividends from my business.  
I tell you this because it sounds like she is ready for a change, so y'all need to imagine what that new life is.  It may be a kiddo in day care and y'all both working only 40 hrs a week, with hired out laundry service and takeout one night a week.  It may be uprooting and making huge changes as I did, or even her working part time and starting a business.  Whatever it is the two of you have to imagine it together, then make a plan to live the life you imagined.  It may mean that y'all have to wait until fall and the little one is in school before you start, but by having a goal, and managing expectations it can make the next 6 months more bearable.</t>
  </si>
  <si>
    <t>https://www.reddit.com/r/AmItheAsshole/comments/1ayf6xz/aita_for_not_helping_my_wife_around_the_house/krveqsh/</t>
  </si>
  <si>
    <t>krvernr</t>
  </si>
  <si>
    <t>02-24-2024 03:47:14</t>
  </si>
  <si>
    <t>bryantem79</t>
  </si>
  <si>
    <t>NTA. If she want you to take some of the load off here, maybe she needs to find a way to bring income in and take some of the financial load off of you, so you can be home more to help out around the house.</t>
  </si>
  <si>
    <t>https://www.reddit.com/r/AmItheAsshole/comments/1ayf6xz/aita_for_not_helping_my_wife_around_the_house/krvernr/</t>
  </si>
  <si>
    <t>krvetps</t>
  </si>
  <si>
    <t>02-24-2024 03:47:41</t>
  </si>
  <si>
    <t>No_Passenger_9130</t>
  </si>
  <si>
    <t>NTA. It seems to me like you do a lot already and you just need to have a conversation about what’s overwhelming her. I feel like her comment about “having fun with your workmates” is a way of saying that she might be craving social interactions from adults more often. I’m a teacher, so when I get home I talk my husband’s ear off because I need to have some sort of adult conversation. I think you’re both doing your best and need to communicate a little.</t>
  </si>
  <si>
    <t>https://www.reddit.com/r/AmItheAsshole/comments/1ayf6xz/aita_for_not_helping_my_wife_around_the_house/krvetps/</t>
  </si>
  <si>
    <t>krvevaa</t>
  </si>
  <si>
    <t>02-24-2024 03:48:00</t>
  </si>
  <si>
    <t>FearNokk</t>
  </si>
  <si>
    <t>NTA
You both bust your butts for your family. Her saying you are at work having fun with your work mates made me see red and names worse than AH come to mind for her saying that.
I am a woman and used to have blue collar labor jobs, such as tool and die technician... and that kind of stuff is back breaking. Carpentry is intense physically and mentally, plus a mind numbing commute to and from job sites, you're not out all day "having fun". You may enjoy your work and take pride in it but it's a *job*, you are working your ass off.
I don't know if there's an underlying issue she may have that she's not talked about with you yet &amp; if you guys are having issues with getting to the heart of the problem perhaps seeking out marriage counseling could help? At the very least they can help you communicate better with one another and maybe help her see she's taking you providing for your family a bit for granted &amp; minimizing your contributions by saying you're "having fun with work mates" all day.</t>
  </si>
  <si>
    <t>https://www.reddit.com/r/AmItheAsshole/comments/1ayf6xz/aita_for_not_helping_my_wife_around_the_house/krvevaa/</t>
  </si>
  <si>
    <t>krvexi9</t>
  </si>
  <si>
    <t>02-24-2024 03:48:29</t>
  </si>
  <si>
    <t>just1here</t>
  </si>
  <si>
    <t>ESH
No, you don’t ‘get’ the mental load thing, OP.   
Ask her to discuss how to switch things up so she FEELS some relief. She unrealistic about your job. Even if your co-workers are great, y’all aren’t sitting around goofing off, you are working. 
BUT, that long drive you have to some job sites?  That is unavoidable, blessed kid-free silence and I remember being a bit jealous my husband had that.  
Your kids are older, are you two incorporating them into chores &amp; meal planning? It’s time to start.  
It’s also time to start really talking with and listening to your wife.</t>
  </si>
  <si>
    <t>https://www.reddit.com/r/AmItheAsshole/comments/1ayf6xz/aita_for_not_helping_my_wife_around_the_house/krvexi9/</t>
  </si>
  <si>
    <t>krvf0qd</t>
  </si>
  <si>
    <t>02-24-2024 03:49:10</t>
  </si>
  <si>
    <t>Salt_Ground_573</t>
  </si>
  <si>
    <t>I’m a stay at home dad. My wife works the same hours as you and she always takes over right away when she gets home so I can have a break.
You gotta start doing that… I know you work hard at work I’m not taking anything away from that. Buttt your wife is working hard in a different way that I think you don’t understand. 
You gotta take care of your wife bro.  Suck it up for 20 minutes when you get home and tell her to take a break.</t>
  </si>
  <si>
    <t>https://www.reddit.com/r/AmItheAsshole/comments/1ayf6xz/aita_for_not_helping_my_wife_around_the_house/krvf0qd/</t>
  </si>
  <si>
    <t>krvf57q</t>
  </si>
  <si>
    <t>02-24-2024 03:50:07</t>
  </si>
  <si>
    <t>AnnaBanana1129</t>
  </si>
  <si>
    <t>NTA
This is, for the most part, a pretty well balanced partnership, IMO..</t>
  </si>
  <si>
    <t>https://www.reddit.com/r/AmItheAsshole/comments/1ayf6xz/aita_for_not_helping_my_wife_around_the_house/krvf57q/</t>
  </si>
  <si>
    <t>krvf6z7</t>
  </si>
  <si>
    <t>02-24-2024 03:50:29</t>
  </si>
  <si>
    <t>MajorAd2679</t>
  </si>
  <si>
    <t>ESH
Maybe if she feels like you’re having fun at work that her being a SAHM isn’t suitable for her anymore.
Maybe discuss with her and explore if she would prefer for you to go back down to working 40 hours a week and her working 20 hours a week. Like this the extra money needed to pay off the debts will continue to be there financially and it would make you less exhausted and able to do more house chores. So she could also experience what she calls as ‘having fun at work’.</t>
  </si>
  <si>
    <t>https://www.reddit.com/r/AmItheAsshole/comments/1ayf6xz/aita_for_not_helping_my_wife_around_the_house/krvf6z7/</t>
  </si>
  <si>
    <t>krvfalh</t>
  </si>
  <si>
    <t>02-24-2024 03:51:14</t>
  </si>
  <si>
    <t>Livid_Refrigerator69</t>
  </si>
  <si>
    <t>I think your wife is resentful of how much leisure time she perceives that you get rather than the amount you do. 
You get to leave the house every day , go to work , talk to &amp; interact with other Adults all day. Then you get to be the “Fun” parent by going to sports related stuff after work &amp; on weekends . How often does she get to go have coffee with friends, when was the last time she went to a hair salon, when was your last Date night?  With you eating &amp; falling into bed most nights she probably feels that you’re falling Out of love with her. It sounds like she’s feeling overwhelmed &amp; under appreciated.
Talk to her, without the kids under foot. Can you send the kids off to grandma and grandpa or Aunt Fannys house one night a week of fortnight so you can reconnect as a couple.</t>
  </si>
  <si>
    <t>https://www.reddit.com/r/AmItheAsshole/comments/1ayf6xz/aita_for_not_helping_my_wife_around_the_house/krvfalh/</t>
  </si>
  <si>
    <t>krvfd89</t>
  </si>
  <si>
    <t>02-24-2024 03:51:47</t>
  </si>
  <si>
    <t>NeverGiveUpPup</t>
  </si>
  <si>
    <t>The kids are in school. Why does she need more help? NTA</t>
  </si>
  <si>
    <t>https://www.reddit.com/r/AmItheAsshole/comments/1ayf6xz/aita_for_not_helping_my_wife_around_the_house/krvfd89/</t>
  </si>
  <si>
    <t>krujds0</t>
  </si>
  <si>
    <t>02-24-2024 00:11:58</t>
  </si>
  <si>
    <t>I mean, I put all my dishes and stuff in the dishwasher after I’m done with them, wipe up the table if I make a mess, put my clothes into the washing machine, pack all my work stuff into the dishwasher and make. In the mornings when I wake up I make all my own lunches and unpack the dishwasher of everything and wake her up before I go. I’m not home much else throughout the week to do anything else.</t>
  </si>
  <si>
    <t>https://www.reddit.com/r/AmItheAsshole/comments/1ayf6xz/aita_for_not_helping_my_wife_around_the_house/krujds0/</t>
  </si>
  <si>
    <t>krv953r</t>
  </si>
  <si>
    <t>02-24-2024 03:06:16</t>
  </si>
  <si>
    <t>adityarj_pazuzu</t>
  </si>
  <si>
    <t>Everything else is fine but wife shouldn't have said "you must be having fun with your mates", would she tolerate if he says "you get to stay home all day and relax" which is not True obviously.
That kind of sentence really hurts when you are putting so much efforts into work.</t>
  </si>
  <si>
    <t>https://www.reddit.com/r/AmItheAsshole/comments/1ayf6xz/aita_for_not_helping_my_wife_around_the_house/krv953r/</t>
  </si>
  <si>
    <t>kruxsaa</t>
  </si>
  <si>
    <t>02-24-2024 01:47:02</t>
  </si>
  <si>
    <t>SparklyMonster</t>
  </si>
  <si>
    <t>Considering the wife's comment about OP having fun with this colleagues, maybe she misses being in the workforce and having more contact with adults and it comes out as resenting OP for not helping more. Sometimes, even if at first glance being a SAHM seems easier, it might just feel boring / unrewarding / undervalued, and a paying job, as stressful or complex as it might be, might bring her more fulfillment.</t>
  </si>
  <si>
    <t>https://www.reddit.com/r/AmItheAsshole/comments/1ayf6xz/aita_for_not_helping_my_wife_around_the_house/kruxsaa/</t>
  </si>
  <si>
    <t>kruqmdf</t>
  </si>
  <si>
    <t>02-24-2024 00:58:50</t>
  </si>
  <si>
    <t>This ^</t>
  </si>
  <si>
    <t>https://www.reddit.com/r/AmItheAsshole/comments/1ayf6xz/aita_for_not_helping_my_wife_around_the_house/kruqmdf/</t>
  </si>
  <si>
    <t>kruvnhb</t>
  </si>
  <si>
    <t>02-24-2024 01:32:36</t>
  </si>
  <si>
    <t>Mannings4head</t>
  </si>
  <si>
    <t>Right. I was a SAHD when my kids were growing up and remained in that role when they started school because it made the most sense for my family given my wife's career as a surgeon and her long work hours. We liked the idea of one parent being home full time and my career didn't exactly have a good on ramp after a big gap in employment. 
Being a stay at home parent of babies and toddlers is hard. Being a stay at home parent of school aged kids isn't a bad gig. I cleaned the house, cooked dinner, got errands done throughout the day, and volunteered with the kids school/sports/activities. My wife would come home and at least see the kids before bed but I never expected her to do a whole lot around the house. That was my job. 
Fair does not mean equal and I think people need to realize that.</t>
  </si>
  <si>
    <t>https://www.reddit.com/r/AmItheAsshole/comments/1ayf6xz/aita_for_not_helping_my_wife_around_the_house/kruvnhb/</t>
  </si>
  <si>
    <t>kruxzjr</t>
  </si>
  <si>
    <t>02-24-2024 01:48:25</t>
  </si>
  <si>
    <t>scout-finch</t>
  </si>
  <si>
    <t>I originally said it was a communication gap and NAH and I still think that’s true, but for example my husband would typically only tell me stories about the “fun” parts of work. Why would he tell me about the hours of literal labor happening? Maybe she is only getting the highlights and doesn’t realize the amount of work involved. Still, it’s worth asking what specifically she feels is unbalanced and go from there. It could be there’s one task she just hates (for me, cleaning the shower or mopping or cleaning the top of the gas stove) that you could help with that would make a bigger difference than you’d think.</t>
  </si>
  <si>
    <t>https://www.reddit.com/r/AmItheAsshole/comments/1ayf6xz/aita_for_not_helping_my_wife_around_the_house/kruxzjr/</t>
  </si>
  <si>
    <t>krus0cs</t>
  </si>
  <si>
    <t>02-24-2024 01:08:08</t>
  </si>
  <si>
    <t>It’s also entirely possible she does.  Having been a SAHP and a sole breadwinner, both are challenging in their own ways.</t>
  </si>
  <si>
    <t>https://www.reddit.com/r/AmItheAsshole/comments/1ayf6xz/aita_for_not_helping_my_wife_around_the_house/krus0cs/</t>
  </si>
  <si>
    <t>krv2l3h</t>
  </si>
  <si>
    <t>02-24-2024 02:20:03</t>
  </si>
  <si>
    <t>SocietySoggy1366</t>
  </si>
  <si>
    <t>I second this plan. A physical job out in the elements can be tough, especially in the extremes of summer and winter. I was a dog walker for a few years. Because it was a contractor position, I could potentially work up to 18 days during the summers and holidays. One of my relatives didn’t believe me when I explained how physically exhausting it was. She  said, “It’s just playing with dogs all day every day.” Oh, no. It’s walking for miles daily in various places and conditions. She had a full time job, but it was in a temperature controlled school. She also has an invisible disability that would leave her exhausted much easily than the average person. To shut her up, I brought her an application from my work, presented it to her, told her that my boss was hiring, but I doubted she would last a week with this summer heat (highs 90s plus 100% humidity). It shut her up quick.</t>
  </si>
  <si>
    <t>https://www.reddit.com/r/AmItheAsshole/comments/1ayf6xz/aita_for_not_helping_my_wife_around_the_house/krv2l3h/</t>
  </si>
  <si>
    <t>krv4k8y</t>
  </si>
  <si>
    <t>02-24-2024 02:33:58</t>
  </si>
  <si>
    <t>mcflycasual</t>
  </si>
  <si>
    <t>You can't shadow construction work. That's the most hilarious comment I've ever read. It takes a lot of safety training to work in the industry in any construction job. If it's one you can just show up and do, it's going to be even more dangerous.
It's hard work but it's not that bad. I'd rather do that than housework because I don't have the mental load of my construction job. My foreman takes care of that. Almost like that's a job in and of itself.
But I wouldn't want to and don't do both. That's why I'm considering getting a cleaner. My partner does the same job and he definitely doesn't want to clean at the end of the day either. I can't imagine throwing kids into the mix.</t>
  </si>
  <si>
    <t>https://www.reddit.com/r/AmItheAsshole/comments/1ayf6xz/aita_for_not_helping_my_wife_around_the_house/krv4k8y/</t>
  </si>
  <si>
    <t>krv9pf8</t>
  </si>
  <si>
    <t>02-24-2024 03:10:19</t>
  </si>
  <si>
    <t>Riyeko</t>
  </si>
  <si>
    <t>This was actually a reason I ended up divorced.
I know I don't come home every day like OP does, but I drive a semi truck and come home maybe 5 days a month (5 days every 30 or so days).
When mh ex husband told me that all I do is sit on my ass and drive, I asked him to come out with me. A week. A month. A few days. I figured I'd talk to my dispatch and find a way to do a few local loads so I could give my ex an idea of what sitting on my ass was (pro tip...sitting on your ass is not as fun as everyone makes it out to be).
He adamantly refused. Hated getting into my truck. Said my job was stupid. It was a mess. Among other things it led to our divorce.
I full heartidly endorse having OPs wife job shadow him for a day, or three, so she understands it's not all fun and games. Sure there might be some friendly hazing or harassment going on between coworkers, but carpentry is very heavily physical.</t>
  </si>
  <si>
    <t>https://www.reddit.com/r/AmItheAsshole/comments/1ayf6xz/aita_for_not_helping_my_wife_around_the_house/krv9pf8/</t>
  </si>
  <si>
    <t>krv9cig</t>
  </si>
  <si>
    <t>02-24-2024 03:07:44</t>
  </si>
  <si>
    <t>Spallanzani333</t>
  </si>
  <si>
    <t>Also, the kids both appear to be school-aged, or at least one of them is and the other is 5. Believe I KNOW how hard it is to be a SAHP, but I do not think there's any way she's working a significant amount harder than OP, given their ages. If she had 3 under 6, then yeah, that's basically two full time jobs, but that's not the situation here.</t>
  </si>
  <si>
    <t>https://www.reddit.com/r/AmItheAsshole/comments/1ayf6xz/aita_for_not_helping_my_wife_around_the_house/krv9cig/</t>
  </si>
  <si>
    <t>krva4bo</t>
  </si>
  <si>
    <t>02-24-2024 03:13:18</t>
  </si>
  <si>
    <t>Exactly the same. I was waiting for him to say that he 'helps out' by taking out the trash and watching the kids while she makes dinner. 
OP, I think you're doing a great job. You're working your ass off and still taking your share on the weekends. Your wife might be going through something emotionally that she needs help with in other ways, but what she's asking you to do is not fair or reasonable.</t>
  </si>
  <si>
    <t>https://www.reddit.com/r/AmItheAsshole/comments/1ayf6xz/aita_for_not_helping_my_wife_around_the_house/krva4bo/</t>
  </si>
  <si>
    <t>kruv0qw</t>
  </si>
  <si>
    <t>02-24-2024 01:28:20</t>
  </si>
  <si>
    <t>https://www.reddit.com/r/AmItheAsshole/comments/1ayf6xz/aita_for_not_helping_my_wife_around_the_house/kruv0qw/</t>
  </si>
  <si>
    <t>krugjlp</t>
  </si>
  <si>
    <t>02-23-2024 23:53:29</t>
  </si>
  <si>
    <t>My son is in school and my daughter is at pre school twice a week but starts school this year</t>
  </si>
  <si>
    <t>https://www.reddit.com/r/AmItheAsshole/comments/1ayf6xz/aita_for_not_helping_my_wife_around_the_house/krugjlp/</t>
  </si>
  <si>
    <t>kruhasx</t>
  </si>
  <si>
    <t>02-23-2024 23:58:24</t>
  </si>
  <si>
    <t>Brilliant_Novel_921</t>
  </si>
  <si>
    <t>&gt; getting a day off to go out with her friends once a week is a lot more than most of us moms get
And? She works non stop during the week and on sundays. Just because you don't get a day off she shouldn't get her man to do more around the house and the kids?</t>
  </si>
  <si>
    <t>https://www.reddit.com/r/AmItheAsshole/comments/1ayf6xz/aita_for_not_helping_my_wife_around_the_house/kruhasx/</t>
  </si>
  <si>
    <t>kruj682</t>
  </si>
  <si>
    <t>02-24-2024 00:10:36</t>
  </si>
  <si>
    <t>Nah he’s an asshole - she works on the weekends too doing housework. Why doesn’t he think the housework is for him too!!</t>
  </si>
  <si>
    <t>https://www.reddit.com/r/AmItheAsshole/comments/1ayf6xz/aita_for_not_helping_my_wife_around_the_house/kruj682/</t>
  </si>
  <si>
    <t>kruja2h</t>
  </si>
  <si>
    <t>02-24-2024 00:11:18</t>
  </si>
  <si>
    <t>https://www.reddit.com/r/AmItheAsshole/comments/1ayf6xz/aita_for_not_helping_my_wife_around_the_house/kruja2h/</t>
  </si>
  <si>
    <t>kruwiyl</t>
  </si>
  <si>
    <t>02-24-2024 01:38:30</t>
  </si>
  <si>
    <t>Rooney_Tuesday</t>
  </si>
  <si>
    <t>I like your system, but I feel like I’d work so hard to get an exact percentage that matches what I feel that it would stress me out more. I would need an extremely dumbed down version. Green &gt; Yellow &gt; Orange &gt; Red.</t>
  </si>
  <si>
    <t>https://www.reddit.com/r/AmItheAsshole/comments/1ayf6xz/aita_for_not_helping_my_wife_around_the_house/kruwiyl/</t>
  </si>
  <si>
    <t>krusa6y</t>
  </si>
  <si>
    <t>02-24-2024 01:09:58</t>
  </si>
  <si>
    <t>Equal_Audience_3415</t>
  </si>
  <si>
    <t>Love this.
 This really is a great way to handle things. Knowing you are both tired, it can help either parent.</t>
  </si>
  <si>
    <t>https://www.reddit.com/r/AmItheAsshole/comments/1ayf6xz/aita_for_not_helping_my_wife_around_the_house/krusa6y/</t>
  </si>
  <si>
    <t>krvbbbt</t>
  </si>
  <si>
    <t>02-24-2024 03:21:55</t>
  </si>
  <si>
    <t>citizenecodrive31</t>
  </si>
  <si>
    <t>I'm sorry but if the husband made a belittling comment to minimise the SAHM's job like "you sit around watching kids shows with our kid all day while I do hard labour" you wouldn't let him off free would you?  
So why are we giving a free pass to the wife who called his job fun with friends?</t>
  </si>
  <si>
    <t>https://www.reddit.com/r/AmItheAsshole/comments/1ayf6xz/aita_for_not_helping_my_wife_around_the_house/krvbbbt/</t>
  </si>
  <si>
    <t>kruyqqu</t>
  </si>
  <si>
    <t>02-24-2024 01:53:34</t>
  </si>
  <si>
    <t>I’m sorry I had to say this but you and your husband sounds adorable!</t>
  </si>
  <si>
    <t>https://www.reddit.com/r/AmItheAsshole/comments/1ayf6xz/aita_for_not_helping_my_wife_around_the_house/kruyqqu/</t>
  </si>
  <si>
    <t>krvcd2h</t>
  </si>
  <si>
    <t>02-24-2024 03:29:34</t>
  </si>
  <si>
    <t>Young-Enough</t>
  </si>
  <si>
    <t>this is so beautiful</t>
  </si>
  <si>
    <t>https://www.reddit.com/r/AmItheAsshole/comments/1ayf6xz/aita_for_not_helping_my_wife_around_the_house/krvcd2h/</t>
  </si>
  <si>
    <t>krv1ccd</t>
  </si>
  <si>
    <t>02-24-2024 02:11:24</t>
  </si>
  <si>
    <t>&gt;or who is in her ear.
I would bet on this. Her saturday gatherings I am guessing. One of her friends is spinning some BS in her ears...  unless she has a tiktok addiction.</t>
  </si>
  <si>
    <t>https://www.reddit.com/r/AmItheAsshole/comments/1ayf6xz/aita_for_not_helping_my_wife_around_the_house/krv1ccd/</t>
  </si>
  <si>
    <t>krupxsw</t>
  </si>
  <si>
    <t>02-24-2024 00:54:21</t>
  </si>
  <si>
    <t>Agree - I’m the wife and breadwinner. My husband stays home. When we made this arrangement, it was very explicitly agreed upon that his job is taking care of the house and our kid(s) so I can focus on work. When I’m home, we try to split the load evenly, unless one of us is sick or something. Sounds like OP and his wife have a similar set up. He wakes her up in the mornings! I don’t get the impression he is taking advantage of her at all.</t>
  </si>
  <si>
    <t>https://www.reddit.com/r/AmItheAsshole/comments/1ayf6xz/aita_for_not_helping_my_wife_around_the_house/krupxsw/</t>
  </si>
  <si>
    <t>krv5w0q</t>
  </si>
  <si>
    <t>02-24-2024 02:43:17</t>
  </si>
  <si>
    <t>Generallybadadvice</t>
  </si>
  <si>
    <t>To really judge the situation I would need to hear both sides of the story.</t>
  </si>
  <si>
    <t>https://www.reddit.com/r/AmItheAsshole/comments/1ayf6xz/aita_for_not_helping_my_wife_around_the_house/krv5w0q/</t>
  </si>
  <si>
    <t>kruwe3m</t>
  </si>
  <si>
    <t>02-24-2024 01:37:34</t>
  </si>
  <si>
    <t>LEAF_-4</t>
  </si>
  <si>
    <t>This only works on TV. 
The amount of work to actually be allowed on a job site is not a small amount. 
Liability coverages and not to mention she's probably needing to spend at a minimum $100-150 on steel toes, hard hat, any other PPE. 
She could possibly poke her head in, but she'd only be getting a glimpse of a full day. Hardly enough to see what goes into doing it for a full 5 days 12 hours a day.
And honestly, it doesn't say what type of carpentry but rough framing (building houses) is go go go production work, and finish carpentry is mentally taxing lol, couple that with a long drive home and you bet your ass you'd be zonked on the couch after shower+dinner. 
I've fallen asleep many a time at 7pm myself as an apprentice, nowadays I'm not working in that setting but I know the production work side of things and it's very draining</t>
  </si>
  <si>
    <t>https://www.reddit.com/r/AmItheAsshole/comments/1ayf6xz/aita_for_not_helping_my_wife_around_the_house/kruwe3m/</t>
  </si>
  <si>
    <t>krujtc3</t>
  </si>
  <si>
    <t>02-24-2024 00:14:47</t>
  </si>
  <si>
    <t>EloiseOO</t>
  </si>
  <si>
    <t>Seconded on maybe just needing to reconnect? If the kids are at school, your wife doesn't work, and the only time she sees her friends is one day a week... she might be terribly lonely?
Edited to say: tentative NTA, but you need to talk some more.</t>
  </si>
  <si>
    <t>https://www.reddit.com/r/AmItheAsshole/comments/1ayf6xz/aita_for_not_helping_my_wife_around_the_house/krujtc3/</t>
  </si>
  <si>
    <t>kruwdvo</t>
  </si>
  <si>
    <t>02-24-2024 01:37:32</t>
  </si>
  <si>
    <t>LansManDragon</t>
  </si>
  <si>
    <t>&gt;
I actually like the suggestion of having her come to work with you a couple of days so she can see what you do.   Maybe both of you do the same.  She helps you with your work for a day or two and you help her with her SAHM work.  This way both of you get an idea of what you both actually do.
This seems like a good idea on paper, but in reality it always ends up that the non-SAHP finds being a SAHP far, far easier than actually working (especially doing backbreaking physical labour as a carpenter). Then it just spirals into even more resentment from the SAHP when they realise they're just being a whinger, and can't reconcile the cognitive dissonance from that truth.</t>
  </si>
  <si>
    <t>https://www.reddit.com/r/AmItheAsshole/comments/1ayf6xz/aita_for_not_helping_my_wife_around_the_house/kruwdvo/</t>
  </si>
  <si>
    <t>kruojuo</t>
  </si>
  <si>
    <t>02-24-2024 00:45:18</t>
  </si>
  <si>
    <t>Business-Box-253</t>
  </si>
  <si>
    <t>This is the answer!</t>
  </si>
  <si>
    <t>https://www.reddit.com/r/AmItheAsshole/comments/1ayf6xz/aita_for_not_helping_my_wife_around_the_house/kruojuo/</t>
  </si>
  <si>
    <t>krv660q</t>
  </si>
  <si>
    <t>02-24-2024 02:45:12</t>
  </si>
  <si>
    <t>zeroconflicthere</t>
  </si>
  <si>
    <t>OP put his case fair and square..</t>
  </si>
  <si>
    <t>https://www.reddit.com/r/AmItheAsshole/comments/1ayf6xz/aita_for_not_helping_my_wife_around_the_house/krv660q/</t>
  </si>
  <si>
    <t>krusvis</t>
  </si>
  <si>
    <t>02-24-2024 01:13:57</t>
  </si>
  <si>
    <t>HailYourself966</t>
  </si>
  <si>
    <t>Wild your response to obvious emotional abuse is for him to buckle to it. Wild.</t>
  </si>
  <si>
    <t>https://www.reddit.com/r/AmItheAsshole/comments/1ayf6xz/aita_for_not_helping_my_wife_around_the_house/krusvis/</t>
  </si>
  <si>
    <t>krvbdja</t>
  </si>
  <si>
    <t>02-24-2024 03:22:22</t>
  </si>
  <si>
    <t>But one kid is in school and one goes to preschool twice a week. She may not get a full break every day, but the lonely grind you're talking about is usually when the kids are younger. Babies and toddlers are exhausting. Most days, she either has a single 5yo at home or no kids at home.</t>
  </si>
  <si>
    <t>https://www.reddit.com/r/AmItheAsshole/comments/1ayf6xz/aita_for_not_helping_my_wife_around_the_house/krvbdja/</t>
  </si>
  <si>
    <t>kruz10k</t>
  </si>
  <si>
    <t>02-24-2024 01:55:31</t>
  </si>
  <si>
    <t>We should play the lotto this one is rare. 😂</t>
  </si>
  <si>
    <t>https://www.reddit.com/r/AmItheAsshole/comments/1ayf6xz/aita_for_not_helping_my_wife_around_the_house/kruz10k/</t>
  </si>
  <si>
    <t>krvax3p</t>
  </si>
  <si>
    <t>02-24-2024 03:19:04</t>
  </si>
  <si>
    <t>I get what you're saying, but one kid is in school and one goes to preschool twice a week. I'm not saying she's not working hard--OP is gone for so many hours that she's doing the bulk of the weekday parenting. But still, she's getting one weekend day and two big chunks of time during the week where she's away from the kids. The really intense SAHParenting is when they're babies and toddlers. She might still be exhausted from that, but OP really can't do more. He's got to be exhausted too.</t>
  </si>
  <si>
    <t>https://www.reddit.com/r/AmItheAsshole/comments/1ayf6xz/aita_for_not_helping_my_wife_around_the_house/krvax3p/</t>
  </si>
  <si>
    <t>krv3bou</t>
  </si>
  <si>
    <t>02-24-2024 02:25:14</t>
  </si>
  <si>
    <t>emmianni</t>
  </si>
  <si>
    <t>Sounds like they’re living pretty separate lives right now. The way it’s described they basically sleep in the same bed but don’t spend any significant time doing anything together. I don’t mean date night, I mean regularly parenting or completing tasks together. It really is the small stuff that adds up. Are they checking in with each other?  Sometimes you have to reevaluate, but it’s hard to do if the only together time you have is while you’re sleeping.</t>
  </si>
  <si>
    <t>https://www.reddit.com/r/AmItheAsshole/comments/1ayf6xz/aita_for_not_helping_my_wife_around_the_house/krv3bou/</t>
  </si>
  <si>
    <t>kruxy1j</t>
  </si>
  <si>
    <t>Imaginary_Neat_5673</t>
  </si>
  <si>
    <t>👆🏼This is truly the most reasonable response</t>
  </si>
  <si>
    <t>https://www.reddit.com/r/AmItheAsshole/comments/1ayf6xz/aita_for_not_helping_my_wife_around_the_house/kruxy1j/</t>
  </si>
  <si>
    <t>kruukws</t>
  </si>
  <si>
    <t>02-24-2024 01:25:23</t>
  </si>
  <si>
    <t>RKSH4-Klara</t>
  </si>
  <si>
    <t>Honestly, just being away from kids for a whole day is relaxing. I work in a busy airport, this are the days I relax.</t>
  </si>
  <si>
    <t>https://www.reddit.com/r/AmItheAsshole/comments/1ayf6xz/aita_for_not_helping_my_wife_around_the_house/kruukws/</t>
  </si>
  <si>
    <t>kruvnu3</t>
  </si>
  <si>
    <t>It’s not helping out.  It’s called parenting and taking care of their home.</t>
  </si>
  <si>
    <t>https://www.reddit.com/r/AmItheAsshole/comments/1ayf6xz/aita_for_not_helping_my_wife_around_the_house/kruvnu3/</t>
  </si>
  <si>
    <t>kruu2og</t>
  </si>
  <si>
    <t>02-24-2024 01:21:59</t>
  </si>
  <si>
    <t>grimgizmo</t>
  </si>
  <si>
    <t>He doesn't help her out. He parents children that are also his and does chores in the house he also lives in. OP is NTA but it's not helping the other parent. It's being a parent, period.</t>
  </si>
  <si>
    <t>https://www.reddit.com/r/AmItheAsshole/comments/1ayf6xz/aita_for_not_helping_my_wife_around_the_house/kruu2og/</t>
  </si>
  <si>
    <t>kruxwuo</t>
  </si>
  <si>
    <t>02-24-2024 01:47:54</t>
  </si>
  <si>
    <t>CmdrDocDoc</t>
  </si>
  <si>
    <t>Exactly. At most cleaning the house or a load of clothes is an hour or two at most.</t>
  </si>
  <si>
    <t>https://www.reddit.com/r/AmItheAsshole/comments/1ayf6xz/aita_for_not_helping_my_wife_around_the_house/kruxwuo/</t>
  </si>
  <si>
    <t>krunxaz</t>
  </si>
  <si>
    <t>02-24-2024 00:41:15</t>
  </si>
  <si>
    <t>Maybe she's one of those who thinks there's plenty of time to sleep when you're dead.  What does she want from you?  Why are you two in so much debt?  Maybe if you threw a roast in a crock pot before you left in the morning, it would help?</t>
  </si>
  <si>
    <t>https://www.reddit.com/r/AmItheAsshole/comments/1ayf6xz/aita_for_not_helping_my_wife_around_the_house/krunxaz/</t>
  </si>
  <si>
    <t>kruoorr</t>
  </si>
  <si>
    <t>02-24-2024 00:46:11</t>
  </si>
  <si>
    <t>She's an AH for belittling his work though. She said his work is just fun with friends. Imagine if he said "you just sit at home all day watching TV when the kids are at school" or something similar</t>
  </si>
  <si>
    <t>https://www.reddit.com/r/AmItheAsshole/comments/1ayf6xz/aita_for_not_helping_my_wife_around_the_house/kruoorr/</t>
  </si>
  <si>
    <t>kruz8um</t>
  </si>
  <si>
    <t>02-24-2024 01:57:02</t>
  </si>
  <si>
    <t>Does he not live in the same house? You really think a dad wouldnt get up a night if his kids needed him?</t>
  </si>
  <si>
    <t>https://www.reddit.com/r/AmItheAsshole/comments/1ayf6xz/aita_for_not_helping_my_wife_around_the_house/kruz8um/</t>
  </si>
  <si>
    <t>krv3d0t</t>
  </si>
  <si>
    <t>02-24-2024 02:25:30</t>
  </si>
  <si>
    <t>electronicmoll</t>
  </si>
  <si>
    <t>I found the asshole.  ⬆️</t>
  </si>
  <si>
    <t>https://www.reddit.com/r/AmItheAsshole/comments/1ayf6xz/aita_for_not_helping_my_wife_around_the_house/krv3d0t/</t>
  </si>
  <si>
    <t>kruw3ml</t>
  </si>
  <si>
    <t>02-24-2024 01:35:38</t>
  </si>
  <si>
    <t>https://www.reddit.com/r/AmItheAsshole/comments/1ayf6xz/aita_for_not_helping_my_wife_around_the_house/kruw3ml/</t>
  </si>
  <si>
    <t>kruxmco</t>
  </si>
  <si>
    <t>02-24-2024 01:45:56</t>
  </si>
  <si>
    <t>Not with kids it doesn’t.</t>
  </si>
  <si>
    <t>https://www.reddit.com/r/AmItheAsshole/comments/1ayf6xz/aita_for_not_helping_my_wife_around_the_house/kruxmco/</t>
  </si>
  <si>
    <t>kruv05l</t>
  </si>
  <si>
    <t>02-24-2024 01:28:14</t>
  </si>
  <si>
    <t>shane0273</t>
  </si>
  <si>
    <t>You must not have young kids at home! lol</t>
  </si>
  <si>
    <t>https://www.reddit.com/r/AmItheAsshole/comments/1ayf6xz/aita_for_not_helping_my_wife_around_the_house/kruv05l/</t>
  </si>
  <si>
    <t>krv9ahk</t>
  </si>
  <si>
    <t>02-24-2024 03:07:20</t>
  </si>
  <si>
    <t>Dancersep38</t>
  </si>
  <si>
    <t>How small is your house!? And you obviously have never had a young child at home with you all day...</t>
  </si>
  <si>
    <t>https://www.reddit.com/r/AmItheAsshole/comments/1ayf6xz/aita_for_not_helping_my_wife_around_the_house/krv9ahk/</t>
  </si>
  <si>
    <t>kruxoz6</t>
  </si>
  <si>
    <t>02-24-2024 01:46:26</t>
  </si>
  <si>
    <t>My son is in school and my daughter starts soon, from some peoples comments I’m thinking the issue is probably down to this socialisation thing. I’m going to speak with her about it and if that’s the issue I’m going to suggest the part time work so I can cut down on hours or figuring out another option for her to get out more.</t>
  </si>
  <si>
    <t>https://www.reddit.com/r/AmItheAsshole/comments/1ayf6xz/aita_for_not_helping_my_wife_around_the_house/kruxoz6/</t>
  </si>
  <si>
    <t>krv53of</t>
  </si>
  <si>
    <t>02-24-2024 02:37:44</t>
  </si>
  <si>
    <t>We talked about getting an AU pair a few years ago and if she picks up some part time work to pay for it we might be able to cover that. I agree with the comments that it’s probably a socialisation problem affecting her mental health.</t>
  </si>
  <si>
    <t>https://www.reddit.com/r/AmItheAsshole/comments/1ayf6xz/aita_for_not_helping_my_wife_around_the_house/krv53of/</t>
  </si>
  <si>
    <t>krv1qhv</t>
  </si>
  <si>
    <t>02-24-2024 02:14:08</t>
  </si>
  <si>
    <t>Not sure how stay at home mom is supposed to just step into being a carpenter for a day... That is a highly skilled trade.  
Did OP comment somewhere that she used to work with him?</t>
  </si>
  <si>
    <t>https://www.reddit.com/r/AmItheAsshole/comments/1ayf6xz/aita_for_not_helping_my_wife_around_the_house/krv1qhv/</t>
  </si>
  <si>
    <t>krv8ntv</t>
  </si>
  <si>
    <t>02-24-2024 03:02:50</t>
  </si>
  <si>
    <t>He never implied that she was doing nothing. Being a carpenter isn't just "not fun". It's physically, mentally and spiritually draining. My step-dad worked as a roofer, while my brother worked as an HVAC, and a cousin worked in construction. It's demanding physical labor that has you sweating all day, your muscles constantly sore, and 50-60 hours of that can leave can feel like he'll. If he works a 12 hour day, travels for 30 mins to an hour, eats a 30 min lunch, 30 min breakfast, 30 min dinner, sleeps for 8 hours he has at most 2-3 hours of "free time". Fairness would mean the wife getting a part-time job on the days the kids are in school, so that he has more than a couple hours to just exist on the weekdays.</t>
  </si>
  <si>
    <t>https://www.reddit.com/r/AmItheAsshole/comments/1ayf6xz/aita_for_not_helping_my_wife_around_the_house/krv8ntv/</t>
  </si>
  <si>
    <t>kruusz5</t>
  </si>
  <si>
    <t>02-24-2024 01:26:53</t>
  </si>
  <si>
    <t>I look everything to do with my my sons sports stuff aside from driving him to Wednesday practice since I’m at work, same with my daughters swimming lessons. On those Saturday’s I make lists of groceries I think need to be picked up (though admittedly she decides what she wants to cook so has the final say), I’ll go round and empty the laundry baskets/pick up stuff and wash/dry/fold them. I make the Saturday dinner (which is my job to plan and put stuff on the list for). I take care of all the bills, car payments, insurance dates. I do ask my wife before I go to bed if she needs anything else done before I crash, which yes I get the mental load thing but I figured if she needed extra help she’d ask, usually she says no. I guess in the mornings I could start making my sons school lunch while I make mine and also my daughters when she starts this year.</t>
  </si>
  <si>
    <t>https://www.reddit.com/r/AmItheAsshole/comments/1ayf6xz/aita_for_not_helping_my_wife_around_the_house/kruusz5/</t>
  </si>
  <si>
    <t>krv9gug</t>
  </si>
  <si>
    <t>02-24-2024 03:08:36</t>
  </si>
  <si>
    <t>FightMilk4Bodyguards</t>
  </si>
  <si>
    <t>Nice try</t>
  </si>
  <si>
    <t>https://www.reddit.com/r/AmItheAsshole/comments/1ayf6xz/aita_for_not_helping_my_wife_around_the_house/krv9gug/</t>
  </si>
  <si>
    <t>kruqzm2</t>
  </si>
  <si>
    <t>02-24-2024 01:01:18</t>
  </si>
  <si>
    <t>I guess so. Mom only has 1 of the kids solo at home 3 out of 5 days. Comparing that to carpentry is almost laughable, if I’m being completely honest. The real solution is mom getting a job so he can put in less hours at work. Like 40 rather than 50-60. If anything he should be the one complaining. He’ll have lifelong back problems from this career. He’s doing body breaking labor every single day.</t>
  </si>
  <si>
    <t>https://www.reddit.com/r/AmItheAsshole/comments/1ayf6xz/aita_for_not_helping_my_wife_around_the_house/kruqzm2/</t>
  </si>
  <si>
    <t>kruuswb</t>
  </si>
  <si>
    <t>02-24-2024 01:26:52</t>
  </si>
  <si>
    <t>Comparing keeping the house together to 12 hours of carpentry is hilarious.</t>
  </si>
  <si>
    <t>https://www.reddit.com/r/AmItheAsshole/comments/1ayf6xz/aita_for_not_helping_my_wife_around_the_house/kruuswb/</t>
  </si>
  <si>
    <t>krukl2x</t>
  </si>
  <si>
    <t>02-24-2024 00:19:44</t>
  </si>
  <si>
    <t>Also, 7 and 5….time to get the kids involved. They can put their own laundry away, they can dust, they can pick up toys, etc. they can feed the dog/cat……</t>
  </si>
  <si>
    <t>https://www.reddit.com/r/AmItheAsshole/comments/1ayf6xz/aita_for_not_helping_my_wife_around_the_house/krukl2x/</t>
  </si>
  <si>
    <t>kruvf9d</t>
  </si>
  <si>
    <t>02-24-2024 01:31:03</t>
  </si>
  <si>
    <t>throwedaway8671</t>
  </si>
  <si>
    <t>Why the moment he is home the work should be split evenly? He is working 50-60 hour weeks + commuting. Let's say 1 hour to get up, get ready, eat, prepare his lunch. 45 minute 1-way commute (probably average) s0 1.5 hours of driving per day. 30 minute lunch break not included in the 50-60 hour weeks.  
1.5 hour commuting
30 minute lunch break
10-12 hours work
1 hour morning preparation
&amp;#x200B:
13-15 hours in that alone. Then he needs to get home, eat, wash up, go to sleep. there's your 14-16 hours daily + physical labor. You're saying he should sacrifice on his sleep and recovery?</t>
  </si>
  <si>
    <t>https://www.reddit.com/r/AmItheAsshole/comments/1ayf6xz/aita_for_not_helping_my_wife_around_the_house/kruvf9d/</t>
  </si>
  <si>
    <t>kruvwng</t>
  </si>
  <si>
    <t>02-24-2024 01:34:20</t>
  </si>
  <si>
    <t>What about the fact that literally all of his waking hours are 1. getting ready for work. 2. commuting to and from work. 3. Working. 4. Eating and getting ready for bed. You want to talk "remembering stuff" as being an additional burden, what burdens do you think this man is also going through? Let alone the physical exhaustion.  
The "effort" put into whatever chores he is doing doesn't matter, if he literally does not have the time in the day to do anything else Monday-Friday.</t>
  </si>
  <si>
    <t>https://www.reddit.com/r/AmItheAsshole/comments/1ayf6xz/aita_for_not_helping_my_wife_around_the_house/kruvwng/</t>
  </si>
  <si>
    <t>kruyc8t</t>
  </si>
  <si>
    <t>02-24-2024 01:50:48</t>
  </si>
  <si>
    <t>The thing is that being a sahm the household management IS her job. He can help but that mental load is what she signed up for. If she was working outside the house it would be a different issue but that mental load is the main work of a sahp.</t>
  </si>
  <si>
    <t>https://www.reddit.com/r/AmItheAsshole/comments/1ayf6xz/aita_for_not_helping_my_wife_around_the_house/kruyc8t/</t>
  </si>
  <si>
    <t>kruwabe</t>
  </si>
  <si>
    <t>02-24-2024 01:36:51</t>
  </si>
  <si>
    <t>You can't say its more hours when he has to get ready for work before she is even awake. With his schedule, on a 60 hour work week he literally has 1 hour to get ready for work, and 1 hour to eat and shower and get ready for bed when he gets home. Everything else involves commuting or working.   
And he does a physical job. He needs his 8 hours of rest.</t>
  </si>
  <si>
    <t>https://www.reddit.com/r/AmItheAsshole/comments/1ayf6xz/aita_for_not_helping_my_wife_around_the_house/kruwabe/</t>
  </si>
  <si>
    <t>krusj3d</t>
  </si>
  <si>
    <t>02-24-2024 01:11:36</t>
  </si>
  <si>
    <t>Busy_Introduction_91</t>
  </si>
  <si>
    <t>This should be the top comment. It was only one that really made me see OP’s wife’s side</t>
  </si>
  <si>
    <t>https://www.reddit.com/r/AmItheAsshole/comments/1ayf6xz/aita_for_not_helping_my_wife_around_the_house/krusj3d/</t>
  </si>
  <si>
    <t>krv7ulc</t>
  </si>
  <si>
    <t>02-24-2024 02:57:00</t>
  </si>
  <si>
    <t>New_Squirrel4907</t>
  </si>
  <si>
    <t>The the older kid goes to school and the younger has preschool 2days a week, mom has time to relax, and will have even more next year, as both kids will be in school.</t>
  </si>
  <si>
    <t>https://www.reddit.com/r/AmItheAsshole/comments/1ayf6xz/aita_for_not_helping_my_wife_around_the_house/krv7ulc/</t>
  </si>
  <si>
    <t>kruh88k</t>
  </si>
  <si>
    <t>02-23-2024 23:57:56</t>
  </si>
  <si>
    <t>GrosslyIncomeptent</t>
  </si>
  <si>
    <t>Everyone listen up.  Found the most productive person on Reddit.  Everyone model their life after this hero that graced you with the most sound advice you will ever hear.  Anyone who cannot do this is a useless cupcake.
Seriously though, you sound like an asshole.</t>
  </si>
  <si>
    <t>https://www.reddit.com/r/AmItheAsshole/comments/1ayf6xz/aita_for_not_helping_my_wife_around_the_house/kruh88k/</t>
  </si>
  <si>
    <t>kruj5yu</t>
  </si>
  <si>
    <t>02-24-2024 00:10:33</t>
  </si>
  <si>
    <t>Good thing neither are single parents then. </t>
  </si>
  <si>
    <t>https://www.reddit.com/r/AmItheAsshole/comments/1ayf6xz/aita_for_not_helping_my_wife_around_the_house/kruj5yu/</t>
  </si>
  <si>
    <t>krunw5s</t>
  </si>
  <si>
    <t>02-24-2024 00:41:03</t>
  </si>
  <si>
    <t>proof-plum</t>
  </si>
  <si>
    <t>Mmkay..so then wife is also the AH cause she too would be responsible for getting it all done.</t>
  </si>
  <si>
    <t>https://www.reddit.com/r/AmItheAsshole/comments/1ayf6xz/aita_for_not_helping_my_wife_around_the_house/krunw5s/</t>
  </si>
  <si>
    <t>krukufz</t>
  </si>
  <si>
    <t>02-24-2024 00:21:26</t>
  </si>
  <si>
    <t>wrathofmog</t>
  </si>
  <si>
    <t>Is she going to go do one of his 12 hour days a week?</t>
  </si>
  <si>
    <t>https://www.reddit.com/r/AmItheAsshole/comments/1ayf6xz/aita_for_not_helping_my_wife_around_the_house/krukufz/</t>
  </si>
  <si>
    <t>kruwbug</t>
  </si>
  <si>
    <t>02-24-2024 01:37:08</t>
  </si>
  <si>
    <t>jpettifer77</t>
  </si>
  <si>
    <t>One kid is in school. The other preschool a couple of days. 
How is it 50-60 hours a week for the wife?</t>
  </si>
  <si>
    <t>https://www.reddit.com/r/AmItheAsshole/comments/1ayf6xz/aita_for_not_helping_my_wife_around_the_house/kruwbug/</t>
  </si>
  <si>
    <t>krv1cpq</t>
  </si>
  <si>
    <t>02-24-2024 02:11:28</t>
  </si>
  <si>
    <t>ferdiliza</t>
  </si>
  <si>
    <t>I can't believe that I had to scroll this far to find this comment. Domestic labor is hard work. The mental load of managing a family is exhausting and there are no breaks. Ever.</t>
  </si>
  <si>
    <t>https://www.reddit.com/r/AmItheAsshole/comments/1ayf6xz/aita_for_not_helping_my_wife_around_the_house/krv1cpq/</t>
  </si>
  <si>
    <t>krv7daw</t>
  </si>
  <si>
    <t>02-24-2024 02:53:36</t>
  </si>
  <si>
    <t>aculady</t>
  </si>
  <si>
    <t xml:space="preserve"> No. The youngest has a few hours of preschool 2 days a week.</t>
  </si>
  <si>
    <t>https://www.reddit.com/r/AmItheAsshole/comments/1ayf6xz/aita_for_not_helping_my_wife_around_the_house/krv7daw/</t>
  </si>
  <si>
    <t>krv2f4o</t>
  </si>
  <si>
    <t>02-24-2024 02:18:56</t>
  </si>
  <si>
    <t>Medical debt</t>
  </si>
  <si>
    <t>https://www.reddit.com/r/AmItheAsshole/comments/1ayf6xz/aita_for_not_helping_my_wife_around_the_house/krv2f4o/</t>
  </si>
  <si>
    <t>krve0q7</t>
  </si>
  <si>
    <t>02-24-2024 03:41:39</t>
  </si>
  <si>
    <t>I’m gonna humour you, when? Please read the description of my days, and specify when?</t>
  </si>
  <si>
    <t>https://www.reddit.com/r/AmItheAsshole/comments/1ayf6xz/aita_for_not_helping_my_wife_around_the_house/krve0q7/</t>
  </si>
  <si>
    <t>krurz7c</t>
  </si>
  <si>
    <t>02-24-2024 01:07:55</t>
  </si>
  <si>
    <t>The only “child” who brings home any income in the entire household. They both work a lot but are you really going to say a carpenter who works 50-60 hours a week is a child?</t>
  </si>
  <si>
    <t>https://www.reddit.com/r/AmItheAsshole/comments/1ayf6xz/aita_for_not_helping_my_wife_around_the_house/krurz7c/</t>
  </si>
  <si>
    <t>kruokt8</t>
  </si>
  <si>
    <t>02-24-2024 00:45:28</t>
  </si>
  <si>
    <t>Are you doing manual labour like OP though?</t>
  </si>
  <si>
    <t>https://www.reddit.com/r/AmItheAsshole/comments/1ayf6xz/aita_for_not_helping_my_wife_around_the_house/kruokt8/</t>
  </si>
  <si>
    <t>kruybyk</t>
  </si>
  <si>
    <t>02-24-2024 01:50:45</t>
  </si>
  <si>
    <t>I made another comment where I explained in more detail but I do feel like contribute to mental load.</t>
  </si>
  <si>
    <t>https://www.reddit.com/r/AmItheAsshole/comments/1ayf6xz/aita_for_not_helping_my_wife_around_the_house/kruybyk/</t>
  </si>
  <si>
    <t>krurt2j</t>
  </si>
  <si>
    <t>02-24-2024 01:06:46</t>
  </si>
  <si>
    <t>Bark_Bitetree</t>
  </si>
  <si>
    <t>24/7? Their kids are 7 and 5. The 7 year old is in school every day and the 5 year old is in preschool twice a week.</t>
  </si>
  <si>
    <t>https://www.reddit.com/r/AmItheAsshole/comments/1ayf6xz/aita_for_not_helping_my_wife_around_the_house/krurt2j/</t>
  </si>
  <si>
    <t>krutjgf</t>
  </si>
  <si>
    <t>02-24-2024 01:18:25</t>
  </si>
  <si>
    <t>Tudorprincess1</t>
  </si>
  <si>
    <t>You mean while the kids are in school she never goes to the bathroom and never touches a morsel of food? And unless you have been where a person works dont assume they take breaks if they even get them, go to the bathroom in peace or eat in peace. And I speak from experience of being followed into the restroom and being asked work questions while I’m going to the bathroom and same when trying to have lunch.   And it seems as if you are discounting what he does as not as significant as what his wife  does.</t>
  </si>
  <si>
    <t>https://www.reddit.com/r/AmItheAsshole/comments/1ayf6xz/aita_for_not_helping_my_wife_around_the_house/krutjgf/</t>
  </si>
  <si>
    <t>kruwe7t</t>
  </si>
  <si>
    <t>02-24-2024 01:37:35</t>
  </si>
  <si>
    <t>And if she left him, she'd have to work 60 hour weeks and do what she is already doing herself? I don't get what your point here is.</t>
  </si>
  <si>
    <t>https://www.reddit.com/r/AmItheAsshole/comments/1ayf6xz/aita_for_not_helping_my_wife_around_the_house/kruwe7t/</t>
  </si>
  <si>
    <t>krv3ahy</t>
  </si>
  <si>
    <t>02-24-2024 02:25:01</t>
  </si>
  <si>
    <t>It’s medical debt not credit card debt</t>
  </si>
  <si>
    <t>https://www.reddit.com/r/AmItheAsshole/comments/1ayf6xz/aita_for_not_helping_my_wife_around_the_house/krv3ahy/</t>
  </si>
  <si>
    <t>kruy301</t>
  </si>
  <si>
    <t>Sorry there are a lot of comments, I actually haven’t read any asking. I’m not comfortable with posting too much about it, but they are medical debts. Not gambling debts thanks.</t>
  </si>
  <si>
    <t>https://www.reddit.com/r/AmItheAsshole/comments/1ayf6xz/aita_for_not_helping_my_wife_around_the_house/kruy301/</t>
  </si>
  <si>
    <t>krv0mzh</t>
  </si>
  <si>
    <t>02-24-2024 02:06:33</t>
  </si>
  <si>
    <t>Plaintalk97</t>
  </si>
  <si>
    <t>That’s pretty messed up to assume his debt is due to gambling or something equally irresponsible. And you based this on the fact that he didn’t mention what the debt was. Do you feel better about yourself now that you know it’s medical debt. Seriously this is such an asinine comment.</t>
  </si>
  <si>
    <t>https://www.reddit.com/r/AmItheAsshole/comments/1ayf6xz/aita_for_not_helping_my_wife_around_the_house/krv0mzh/</t>
  </si>
  <si>
    <t>krv7k3q</t>
  </si>
  <si>
    <t>02-24-2024 02:54:57</t>
  </si>
  <si>
    <t>The kids are not in school full time. The youngest is in preschool a few hours twice a week.</t>
  </si>
  <si>
    <t>https://www.reddit.com/r/AmItheAsshole/comments/1ayf6xz/aita_for_not_helping_my_wife_around_the_house/krv7k3q/</t>
  </si>
  <si>
    <t>kruylnb</t>
  </si>
  <si>
    <t>02-24-2024 01:52:34</t>
  </si>
  <si>
    <t>My son is and my daughter starts soon, but is at preschool twice a week</t>
  </si>
  <si>
    <t>https://www.reddit.com/r/AmItheAsshole/comments/1ayf6xz/aita_for_not_helping_my_wife_around_the_house/kruylnb/</t>
  </si>
  <si>
    <t>kruyynk</t>
  </si>
  <si>
    <t>02-24-2024 01:55:04</t>
  </si>
  <si>
    <t>https://www.reddit.com/r/AmItheAsshole/comments/1ayf6xz/aita_for_not_helping_my_wife_around_the_house/kruyynk/</t>
  </si>
  <si>
    <t>kruqq2v</t>
  </si>
  <si>
    <t>02-24-2024 00:59:32</t>
  </si>
  <si>
    <t>longgonebitches</t>
  </si>
  <si>
    <t>Maybe it would help to visualize the off ramp. If this is a debt issue, how long will it take to pay off? Do you guys have a clear timeline? That might help.
The fact that the youngest is starting school should take the weight off a bit too. Y’all both are exhausted I’m sure, so I’d focus on it not being forever and try to make it you guys as a pair vs your temporary financial struggle, instead of you vs her.</t>
  </si>
  <si>
    <t>https://www.reddit.com/r/AmItheAsshole/comments/1ayf6xz/aita_for_not_helping_my_wife_around_the_house/kruqq2v/</t>
  </si>
  <si>
    <t>krujj00</t>
  </si>
  <si>
    <t>02-24-2024 00:12:55</t>
  </si>
  <si>
    <t>Then I’d say NTA for the most part…just ask her if there’s a workload issue you’re not aware of and go from there.</t>
  </si>
  <si>
    <t>https://www.reddit.com/r/AmItheAsshole/comments/1ayf6xz/aita_for_not_helping_my_wife_around_the_house/krujj00/</t>
  </si>
  <si>
    <t>kruubca</t>
  </si>
  <si>
    <t>02-24-2024 01:23:36</t>
  </si>
  <si>
    <t>What have you two taught your kids to do yet? They are of age they can be doing some cleaning/picking up after themselves</t>
  </si>
  <si>
    <t>https://www.reddit.com/r/AmItheAsshole/comments/1ayf6xz/aita_for_not_helping_my_wife_around_the_house/kruubca/</t>
  </si>
  <si>
    <t>kruug6d</t>
  </si>
  <si>
    <t>02-24-2024 01:24:30</t>
  </si>
  <si>
    <t>TheHatOnTheCat</t>
  </si>
  <si>
    <t>Are both your children in school? 
Honestly, it sounds like you do plenty given you get home and have no free time before crashing for bed. Your kids are old enough she shouldn't have to watch them every second, and also should have a lot of hours of school they aren't home?</t>
  </si>
  <si>
    <t>https://www.reddit.com/r/AmItheAsshole/comments/1ayf6xz/aita_for_not_helping_my_wife_around_the_house/kruug6d/</t>
  </si>
  <si>
    <t>kruwire</t>
  </si>
  <si>
    <t>02-24-2024 01:38:27</t>
  </si>
  <si>
    <t>durtibrizzle</t>
  </si>
  <si>
    <t>Tell her you’ll swap if she wants</t>
  </si>
  <si>
    <t>https://www.reddit.com/r/AmItheAsshole/comments/1ayf6xz/aita_for_not_helping_my_wife_around_the_house/kruwire/</t>
  </si>
  <si>
    <t>krv22uj</t>
  </si>
  <si>
    <t>02-24-2024 02:16:32</t>
  </si>
  <si>
    <t>Roadgoddess</t>
  </si>
  <si>
    <t>I think what it’s about is something called the mental load. You come home at the end of the day and your job is done. Her job never ends. It goes from the minute She gets up in the morning till the minute she goes to bed at night. And it’s not necessarily just the cleaning stuff, it’s about all the other things you have to do to help manage the house. That includes everything from managing what’s going on at school, to doctors appointments, just managing everyone’s lives. 
I’m attaching a video for you to watch. Maybe will explain it better than I can. My guess is she wants help with the mental load lift of managing your home and family.
https://youtu.be/u6FfxfRMQkw?si=qxC9dks8gyxfrDmM</t>
  </si>
  <si>
    <t>https://www.reddit.com/r/AmItheAsshole/comments/1ayf6xz/aita_for_not_helping_my_wife_around_the_house/krv22uj/</t>
  </si>
  <si>
    <t>kruy93k</t>
  </si>
  <si>
    <t>02-24-2024 01:50:13</t>
  </si>
  <si>
    <t>Present-Plant-2650</t>
  </si>
  <si>
    <t>Alot of these comments are right. When I felt this way with my husband we wrote down everything that needs to be done in a day/up keep of the house. A visual of it also helps. She says you have fun at work, maybe bring her along one day to show her what you do in a day?</t>
  </si>
  <si>
    <t>https://www.reddit.com/r/AmItheAsshole/comments/1ayf6xz/aita_for_not_helping_my_wife_around_the_house/kruy93k/</t>
  </si>
  <si>
    <t>kruzkdr</t>
  </si>
  <si>
    <t>02-24-2024 01:59:15</t>
  </si>
  <si>
    <t>So, does she run the washing machine for you and put things into the drier? 
Do you sometimes wash the sheets (this is a big deal, as stripping a bed is no fun).
She basically has a 24/7 job, with the children's schedules determining when she can sleep. You get a regular schedule of fewer hours than that. People can go completely bonkers doing what your wife is doing (and if there are workplace issues, men go bonkers too).
It should be the two of you together, against the world, not the two of you against each other (with the children in the middle). 
Are the kids already up when you go?</t>
  </si>
  <si>
    <t>https://www.reddit.com/r/AmItheAsshole/comments/1ayf6xz/aita_for_not_helping_my_wife_around_the_house/kruzkdr/</t>
  </si>
  <si>
    <t>krv72es</t>
  </si>
  <si>
    <t>02-24-2024 02:51:30</t>
  </si>
  <si>
    <t>marvel_nut</t>
  </si>
  <si>
    <t>I think your wife is suffering from cabin fever and isolation, hence the remark about "having fun with your work buddies". Why don't you explore the possibility of her getting a part-time job while the kiddos are in school, which will also allow you some slack off the extra hours you're putting in? Then you can rebalance both your lives, because yours doesn't sound like paradise either.</t>
  </si>
  <si>
    <t>https://www.reddit.com/r/AmItheAsshole/comments/1ayf6xz/aita_for_not_helping_my_wife_around_the_house/krv72es/</t>
  </si>
  <si>
    <t>krvbpob</t>
  </si>
  <si>
    <t>02-24-2024 03:24:47</t>
  </si>
  <si>
    <t>OP, it appears the children are school age. Is wife home all day, doing nothing but cleaning, cooking, shopping?  After all, you're up at 5 am. Make your lunch. Clear the dishwasher and get home 14.5 hours later and spend time with the children. My question is, wtf else are you supposed to do? Here's my response: you gain employment at my wage and hours, do all the other things that I do during the week, and I will handle your work load. 
Another suggestion, discretely install video and audio inside the house to monitor what she does all day. You should have a good idea of what she actually does and the time necessary to do it. You should also then be able to determine the validity of her claim that you need to provide mor assistance.  Certainly not if watching television 4 hours a day.
This way, you're able to OBJECTIVELY gauge the workload and unreasonable expectations, if any.</t>
  </si>
  <si>
    <t>https://www.reddit.com/r/AmItheAsshole/comments/1ayf6xz/aita_for_not_helping_my_wife_around_the_house/krvbpob/</t>
  </si>
  <si>
    <t>kruv8ak</t>
  </si>
  <si>
    <t>02-24-2024 01:29:45</t>
  </si>
  <si>
    <t>bbardot</t>
  </si>
  <si>
    <t>“I make all my own lunches” sounds like a proud child. She works way more than 50-60 hours.</t>
  </si>
  <si>
    <t>https://www.reddit.com/r/AmItheAsshole/comments/1ayf6xz/aita_for_not_helping_my_wife_around_the_house/kruv8ak/</t>
  </si>
  <si>
    <t>kruxv3c</t>
  </si>
  <si>
    <t>02-24-2024 01:47:34</t>
  </si>
  <si>
    <t>Do you put your kids dishes in the washer when you’re both home or always leave to your wife? </t>
  </si>
  <si>
    <t>https://www.reddit.com/r/AmItheAsshole/comments/1ayf6xz/aita_for_not_helping_my_wife_around_the_house/kruxv3c/</t>
  </si>
  <si>
    <t>krv2szg</t>
  </si>
  <si>
    <t>02-24-2024 02:21:34</t>
  </si>
  <si>
    <t>rednutter1971</t>
  </si>
  <si>
    <t>Are the kids at school?</t>
  </si>
  <si>
    <t>https://www.reddit.com/r/AmItheAsshole/comments/1ayf6xz/aita_for_not_helping_my_wife_around_the_house/krv2szg/</t>
  </si>
  <si>
    <t>krv8muy</t>
  </si>
  <si>
    <t>02-24-2024 03:02:38</t>
  </si>
  <si>
    <t>domesticbland</t>
  </si>
  <si>
    <t>Is she doing housework when you get home?</t>
  </si>
  <si>
    <t>https://www.reddit.com/r/AmItheAsshole/comments/1ayf6xz/aita_for_not_helping_my_wife_around_the_house/krv8muy/</t>
  </si>
  <si>
    <t>krvbmbp</t>
  </si>
  <si>
    <t>02-24-2024 03:24:07</t>
  </si>
  <si>
    <t>MixtureFew9873</t>
  </si>
  <si>
    <t>It kind of sounds like she is resenting being alone with the kids all day and is taking it out on you. When you’re financially able, or when the kids go to school, maybe ask if she wants to go back to work and then you can cut back and split the home care more? Without any specifics, you have no way of knowing what you’re doing wrong or what she wants from you. I’d just keep asking, don’t wait until she’s mad and yells at you to do more.. get ahead of it and see if there’s a specific chore. You should BOTH respect the jobs you have, she is not respecting yours. She’s kind of the ass hole, You’re NTA</t>
  </si>
  <si>
    <t>https://www.reddit.com/r/AmItheAsshole/comments/1ayf6xz/aita_for_not_helping_my_wife_around_the_house/krvbmbp/</t>
  </si>
  <si>
    <t>krvedtb</t>
  </si>
  <si>
    <t>02-24-2024 03:44:22</t>
  </si>
  <si>
    <t>clarinet87</t>
  </si>
  <si>
    <t>You’re doing what basic adults do, but here’s my one thing: you say you ask her if there’s anything else she needs help with, but when she says yes, you come and post on Reddit. She probably can’t put words to what’s missing or burdening her. She’s spends all day every day with two children and a husband who’s admittedly tired from him job, except for one Saturday morning each week for outside entertainment. So I get the “you get to have fun with your coworkers” shot. When’s the last time your coworkers screamed and cried at you because you ran out of paw patrol bandaids or wouldn’t let them eat gum off the ground? 
You’re both under an immense load, and it’s easier on both sides to see how much “harder” you have it.</t>
  </si>
  <si>
    <t>https://www.reddit.com/r/AmItheAsshole/comments/1ayf6xz/aita_for_not_helping_my_wife_around_the_house/krvedtb/</t>
  </si>
  <si>
    <t>krv1bhj</t>
  </si>
  <si>
    <t>02-24-2024 02:11:14</t>
  </si>
  <si>
    <t>nw826</t>
  </si>
  <si>
    <t>I’ll bet this. I was so ready to go back to after maternity leave - I needed more adult contact. I don’t know how sahp’s do it. I give them so much credit because even though work has its challenges, I need that break.</t>
  </si>
  <si>
    <t>https://www.reddit.com/r/AmItheAsshole/comments/1ayf6xz/aita_for_not_helping_my_wife_around_the_house/krv1bhj/</t>
  </si>
  <si>
    <t>krv5g7x</t>
  </si>
  <si>
    <t>02-24-2024 02:40:13</t>
  </si>
  <si>
    <t>thequeengeek</t>
  </si>
  <si>
    <t>I wonder if he's mishearing what she's saying and what she really is asking for is a better balance so she can do more outside the home, maybe even work. I would imagine after at least 7 years ago home she's READY.</t>
  </si>
  <si>
    <t>https://www.reddit.com/r/AmItheAsshole/comments/1ayf6xz/aita_for_not_helping_my_wife_around_the_house/krv5g7x/</t>
  </si>
  <si>
    <t>krv7gft</t>
  </si>
  <si>
    <t>lunchbox3</t>
  </si>
  <si>
    <t>Yeh there is something in the autonomy too - like you can go for a wee alone without thinking of someone else / being interrupted. You can sit and have a quiet coffee on your break. Have a chat with an adult co worker. My friends said that if you aren’t into homemaking it can be utterly relentless being SAH.
OP defo NTA but feels like his wife probably isn’t realising or communicating the real issue.</t>
  </si>
  <si>
    <t>https://www.reddit.com/r/AmItheAsshole/comments/1ayf6xz/aita_for_not_helping_my_wife_around_the_house/krv7gft/</t>
  </si>
  <si>
    <t>kruyeax</t>
  </si>
  <si>
    <t>02-24-2024 01:51:11</t>
  </si>
  <si>
    <t>fullstar2020</t>
  </si>
  <si>
    <t>Yes.  100% this.</t>
  </si>
  <si>
    <t>https://www.reddit.com/r/AmItheAsshole/comments/1ayf6xz/aita_for_not_helping_my_wife_around_the_house/kruyeax/</t>
  </si>
  <si>
    <t>krv3arh</t>
  </si>
  <si>
    <t>02-24-2024 02:25:04</t>
  </si>
  <si>
    <t>acemerrill</t>
  </si>
  <si>
    <t>This is my situation with my husband being a doctor. I generally don't resent my husband for not doing much around the house.
I will say that now that he's established in his career and doesn't have to work as ridiculous of hours as he was in training, it can be frustrating to feel like the vast majority of the mental planning falls on me. Planning and prepping 3 meals a day for a family of 5 does start to take its toll. And feeling like the house would fall apart if you were sick or out of town is stressful. My husband didn't know what time the kids' school started and ended, which days they had extracurriculars, their teachers names, when they needed checkups, what they will and won't eat, where their friends live. I totally understand that we divide labor and I have no expectation of him doing similar amounts in the home. But I did have to sit down with him and explain it was not only a lot I was doing unseen, but I had genuine concerns on what would happen to our household if I were incapacitated in some way. 
My ruling for this one right now is NAH, because even with the kids in school, OP's wife could be feeling very overwhelmed or underappreciated. She probably has very little human interaction daily. It can take a toll on a person. Doing a construction job around a bunch of people probably does sound fun to her after doing chores all day by herself in the house, as misguided as it was for her to say that. Plus, he admits that he comes home, eats, and crashes, so she's not even getting to interact with him meaningfully. I would lose my mind if my husband did that every day.
I also used to tell my husband that it was occasionally important for me to take on a building or crafting project at home because I just needed to accomplish something that stayed done. The vast majority of household tasks are Sisyphean where you finish it and then it immediately starts coming undone. I have had near mental breakdowns after completing several loads of laundry only to see the hamper is already full again before the clothes I've cleaned are even put away. Carpentry is hard work, but it can be very satisfying to build something from nothing and revel in a job well done that stays done.</t>
  </si>
  <si>
    <t>https://www.reddit.com/r/AmItheAsshole/comments/1ayf6xz/aita_for_not_helping_my_wife_around_the_house/krv3arh/</t>
  </si>
  <si>
    <t>krv7158</t>
  </si>
  <si>
    <t>02-24-2024 02:51:15</t>
  </si>
  <si>
    <t>Puzzleheaded-Rip-824</t>
  </si>
  <si>
    <t>That sounds awesome.</t>
  </si>
  <si>
    <t>https://www.reddit.com/r/AmItheAsshole/comments/1ayf6xz/aita_for_not_helping_my_wife_around_the_house/krv7158/</t>
  </si>
  <si>
    <t>krv8f6y</t>
  </si>
  <si>
    <t>02-24-2024 03:01:06</t>
  </si>
  <si>
    <t>Yes, I'm a SAHM and my husband and I say "always fair, sometimes equal." There are times I simply need him to pitch in more, there are times he simply has to work more. We just flex as needed. I feel like there's something else going on or OP is being too generous about what they do at home because this sounds fairly well balanced to me.</t>
  </si>
  <si>
    <t>https://www.reddit.com/r/AmItheAsshole/comments/1ayf6xz/aita_for_not_helping_my_wife_around_the_house/krv8f6y/</t>
  </si>
  <si>
    <t>krva4ud</t>
  </si>
  <si>
    <t>02-24-2024 03:13:24</t>
  </si>
  <si>
    <t>Agree that it’s soooo much easier to be a stay at home. Parent with school-age kids. Out of diapers? They’re in school for six hours?  Fageddaboutit.</t>
  </si>
  <si>
    <t>https://www.reddit.com/r/AmItheAsshole/comments/1ayf6xz/aita_for_not_helping_my_wife_around_the_house/krva4ud/</t>
  </si>
  <si>
    <t>krvbh8l</t>
  </si>
  <si>
    <t>02-24-2024 03:23:06</t>
  </si>
  <si>
    <t>lllollllllllll</t>
  </si>
  <si>
    <t>Also he’s working 14 hour days with the commute. Is his wife putting 14 hours a weekday into the family? I doubt it. Kids are in school for about 7 hours a day. 
It does not take 14 solid hours a day to clean a house and cook. Most people work full time (8 hours a day) and get everything else around the house/kids done in the remaining 8 hours they aren’t sleeping. She doesn’t work so she should have plenty of time for it. 
So yeah it’s her job to do all the chores and cooking on weekdays when it’s his job to be at his literal job. She needs to buck up.
Oh and this mental load thing is BS. She has the mental load of her job (homemaking), and OP has the mental load of his paying job.</t>
  </si>
  <si>
    <t>https://www.reddit.com/r/AmItheAsshole/comments/1ayf6xz/aita_for_not_helping_my_wife_around_the_house/krvbh8l/</t>
  </si>
  <si>
    <t>krv3gzx</t>
  </si>
  <si>
    <t>02-24-2024 02:26:16</t>
  </si>
  <si>
    <t>He says he is a carpenter working 60 to 80 hours a week. It is a physical jb, I think everybody knows that. She has to be extremely ignorant if he has to tell her it is not all fun.</t>
  </si>
  <si>
    <t>https://www.reddit.com/r/AmItheAsshole/comments/1ayf6xz/aita_for_not_helping_my_wife_around_the_house/krv3gzx/</t>
  </si>
  <si>
    <t>krut82b</t>
  </si>
  <si>
    <t>02-24-2024 01:16:17</t>
  </si>
  <si>
    <t>I’d bet $100 she has no idea how physically demanding the job of a commercial carpenter is.</t>
  </si>
  <si>
    <t>https://www.reddit.com/r/AmItheAsshole/comments/1ayf6xz/aita_for_not_helping_my_wife_around_the_house/krut82b/</t>
  </si>
  <si>
    <t>krv4jyt</t>
  </si>
  <si>
    <t>02-24-2024 02:33:55</t>
  </si>
  <si>
    <t>Ok_Cardiologist8232</t>
  </si>
  <si>
    <t>Being a STAP to not school aged kids, yeh thats hard. 
Being a STAP when kids are at school? No its not hard.</t>
  </si>
  <si>
    <t>https://www.reddit.com/r/AmItheAsshole/comments/1ayf6xz/aita_for_not_helping_my_wife_around_the_house/krv4jyt/</t>
  </si>
  <si>
    <t>krv3d2s</t>
  </si>
  <si>
    <t>02-24-2024 02:25:31</t>
  </si>
  <si>
    <t>tev_love</t>
  </si>
  <si>
    <t>I’m both for now, haha fml</t>
  </si>
  <si>
    <t>https://www.reddit.com/r/AmItheAsshole/comments/1ayf6xz/aita_for_not_helping_my_wife_around_the_house/krv3d2s/</t>
  </si>
  <si>
    <t>krv9tuq</t>
  </si>
  <si>
    <t>02-24-2024 03:11:13</t>
  </si>
  <si>
    <t>Guess I pictured him doing remodel type work in homes or businesses. So yeah, construction sites wouldn't work. But it does sound to me like he respects the difficulty of her workload a lot more than she respects his.
Off topic, that's a great user name you have.</t>
  </si>
  <si>
    <t>https://www.reddit.com/r/AmItheAsshole/comments/1ayf6xz/aita_for_not_helping_my_wife_around_the_house/krv9tuq/</t>
  </si>
  <si>
    <t>kruz0up</t>
  </si>
  <si>
    <t>02-24-2024 01:55:29</t>
  </si>
  <si>
    <t>Carlitosdaname</t>
  </si>
  <si>
    <t>OP recently said it is medical debt</t>
  </si>
  <si>
    <t>https://www.reddit.com/r/AmItheAsshole/comments/1ayf6xz/aita_for_not_helping_my_wife_around_the_house/kruz0up/</t>
  </si>
  <si>
    <t>kruw93m</t>
  </si>
  <si>
    <t>02-24-2024 01:36:37</t>
  </si>
  <si>
    <t>I love that people will literally assume that a man has prior addiction issues before they can even fathom calling a woman an asshole from a neutral post. Try making the sexism a bit less obvious next time.</t>
  </si>
  <si>
    <t>https://www.reddit.com/r/AmItheAsshole/comments/1ayf6xz/aita_for_not_helping_my_wife_around_the_house/kruw93m/</t>
  </si>
  <si>
    <t>kruzcql</t>
  </si>
  <si>
    <t>02-24-2024 01:57:46</t>
  </si>
  <si>
    <t>I just assumed kids being expensive, car dying or medical debt.  I suppose it could be something nefarious but I didn't get that vibe from OPs post.</t>
  </si>
  <si>
    <t>https://www.reddit.com/r/AmItheAsshole/comments/1ayf6xz/aita_for_not_helping_my_wife_around_the_house/kruzcql/</t>
  </si>
  <si>
    <t>kruxmnp</t>
  </si>
  <si>
    <t>02-24-2024 01:45:59</t>
  </si>
  <si>
    <t>Intrepid_Respond_543</t>
  </si>
  <si>
    <t>You are NTA at all. Maybe she can find a job soon..</t>
  </si>
  <si>
    <t>https://www.reddit.com/r/AmItheAsshole/comments/1ayf6xz/aita_for_not_helping_my_wife_around_the_house/kruxmnp/</t>
  </si>
  <si>
    <t>kruz3s8</t>
  </si>
  <si>
    <t>02-24-2024 01:56:03</t>
  </si>
  <si>
    <t>Well then she is being ridiculous. Maybe she wants to get her own job, which you should support. At that point, she may reconsider her belief that working 50-60 hours is “fun,”</t>
  </si>
  <si>
    <t>https://www.reddit.com/r/AmItheAsshole/comments/1ayf6xz/aita_for_not_helping_my_wife_around_the_house/kruz3s8/</t>
  </si>
  <si>
    <t>krv99dr</t>
  </si>
  <si>
    <t>02-24-2024 03:07:06</t>
  </si>
  <si>
    <t>So she already gets 2 kid free days a week. Soon to be more. She's being absurd.</t>
  </si>
  <si>
    <t>https://www.reddit.com/r/AmItheAsshole/comments/1ayf6xz/aita_for_not_helping_my_wife_around_the_house/krv99dr/</t>
  </si>
  <si>
    <t>krvbhjy</t>
  </si>
  <si>
    <t>02-24-2024 03:23:10</t>
  </si>
  <si>
    <t>CasinoJunkie21</t>
  </si>
  <si>
    <t>You made it sound like both children were in school full time. Even having one be in pre-school means she’s a lot more hands on than having two in school. My 4 year old is in ECEAP M-F from 8-4:30 and the evenings alone with him wear me out. 
I think if she got to whatever point she asked for more help, she likely needs it. Maybe just doesn’t know how to express where or how she needs it.</t>
  </si>
  <si>
    <t>https://www.reddit.com/r/AmItheAsshole/comments/1ayf6xz/aita_for_not_helping_my_wife_around_the_house/krvbhjy/</t>
  </si>
  <si>
    <t>kruog2f</t>
  </si>
  <si>
    <t>02-24-2024 00:44:37</t>
  </si>
  <si>
    <t>You can't seriously defend the wife trying to dunk on her husband by saying he goes to work to have fun with friends when he works as a carpenter</t>
  </si>
  <si>
    <t>https://www.reddit.com/r/AmItheAsshole/comments/1ayf6xz/aita_for_not_helping_my_wife_around_the_house/kruog2f/</t>
  </si>
  <si>
    <t>krur4ro</t>
  </si>
  <si>
    <t>02-24-2024 01:02:17</t>
  </si>
  <si>
    <t>Old-Run-9523</t>
  </si>
  <si>
    <t>She's not "working nonstop."  The older child is in school every day &amp; the younger child is in school two days a week.  She has plenty of time without the kids to do errands/grocery shop and have some time to herself.   Meanwhile OP is working 50/60 hours a week plus helping around the house &amp; taking the kids to activities.  She needs to get out &amp; get a FT job as soon as school starts and find out what real work is.</t>
  </si>
  <si>
    <t>https://www.reddit.com/r/AmItheAsshole/comments/1ayf6xz/aita_for_not_helping_my_wife_around_the_house/krur4ro/</t>
  </si>
  <si>
    <t>kruwp49</t>
  </si>
  <si>
    <t>02-24-2024 01:39:41</t>
  </si>
  <si>
    <t>catdog7676</t>
  </si>
  <si>
    <t>Older child goes to school. Younger child goes to daycare 3 hours twice a week. She gets Saturday morning as well. I'd say 50-60 hours a day at a carpentry job and then getting up Saturday to watch the kids is pretty non-stop as well. Tell me you've never done manual labor without saying it. Got any other way you can try to make her seem better?</t>
  </si>
  <si>
    <t>https://www.reddit.com/r/AmItheAsshole/comments/1ayf6xz/aita_for_not_helping_my_wife_around_the_house/kruwp49/</t>
  </si>
  <si>
    <t>krujcdx</t>
  </si>
  <si>
    <t>02-24-2024 00:11:43</t>
  </si>
  <si>
    <t>Beneficial-Love-8796</t>
  </si>
  <si>
    <t>Comparing carpentry to parenting is *ACTUALLY HILARIOUS* when talking about a division of labor</t>
  </si>
  <si>
    <t>https://www.reddit.com/r/AmItheAsshole/comments/1ayf6xz/aita_for_not_helping_my_wife_around_the_house/krujcdx/</t>
  </si>
  <si>
    <t>krupr3q</t>
  </si>
  <si>
    <t>02-24-2024 00:53:07</t>
  </si>
  <si>
    <t>Pale_Pickal</t>
  </si>
  <si>
    <t>Carpentry is backbreaking labor. Childrearing in comparison is easy.</t>
  </si>
  <si>
    <t>https://www.reddit.com/r/AmItheAsshole/comments/1ayf6xz/aita_for_not_helping_my_wife_around_the_house/krupr3q/</t>
  </si>
  <si>
    <t>krumwar</t>
  </si>
  <si>
    <t>02-24-2024 00:34:39</t>
  </si>
  <si>
    <t>Ill_Interaction7279</t>
  </si>
  <si>
    <t>Did you not read the comment where he works 12 hours a day? Tell  the wife to try a part-time job if it’s that important to contribute. Clearly they’re in debt and being a SAHM who goes out once a week doesn’t help the costs.</t>
  </si>
  <si>
    <t>https://www.reddit.com/r/AmItheAsshole/comments/1ayf6xz/aita_for_not_helping_my_wife_around_the_house/krumwar/</t>
  </si>
  <si>
    <t>krusods</t>
  </si>
  <si>
    <t>02-24-2024 01:12:36</t>
  </si>
  <si>
    <t>sfrancisch5842</t>
  </si>
  <si>
    <t>Why doesn’t she get off her ass and get a real job so he can work less?</t>
  </si>
  <si>
    <t>https://www.reddit.com/r/AmItheAsshole/comments/1ayf6xz/aita_for_not_helping_my_wife_around_the_house/krusods/</t>
  </si>
  <si>
    <t>kruzg7n</t>
  </si>
  <si>
    <t>02-24-2024 01:58:27</t>
  </si>
  <si>
    <t>QuickPomegranate4076</t>
  </si>
  <si>
    <t>Missed the part where he said he does clean on Saturday while he’s watching the kids hey?….. try again.</t>
  </si>
  <si>
    <t>https://www.reddit.com/r/AmItheAsshole/comments/1ayf6xz/aita_for_not_helping_my_wife_around_the_house/kruzg7n/</t>
  </si>
  <si>
    <t>krut2hw</t>
  </si>
  <si>
    <t>02-24-2024 01:15:15</t>
  </si>
  <si>
    <t>royal-Mermaid85</t>
  </si>
  <si>
    <t>What’s that saying? USERNAME CHECKS OUT? 
You cold AF. He’s NTA. You and his wife TA! 🤣</t>
  </si>
  <si>
    <t>https://www.reddit.com/r/AmItheAsshole/comments/1ayf6xz/aita_for_not_helping_my_wife_around_the_house/krut2hw/</t>
  </si>
  <si>
    <t>krujms9</t>
  </si>
  <si>
    <t>02-24-2024 00:13:36</t>
  </si>
  <si>
    <t>Taking advantage by… working 12 hours every day? Sure</t>
  </si>
  <si>
    <t>https://www.reddit.com/r/AmItheAsshole/comments/1ayf6xz/aita_for_not_helping_my_wife_around_the_house/krujms9/</t>
  </si>
  <si>
    <t>krurxt4</t>
  </si>
  <si>
    <t>02-24-2024 01:07:39</t>
  </si>
  <si>
    <t>https://www.reddit.com/r/AmItheAsshole/comments/1ayf6xz/aita_for_not_helping_my_wife_around_the_house/krurxt4/</t>
  </si>
  <si>
    <t>krus902</t>
  </si>
  <si>
    <t>02-24-2024 01:09:45</t>
  </si>
  <si>
    <t>SnausageFest</t>
  </si>
  <si>
    <t>https://www.reddit.com/r/AmItheAsshole/comments/1ayf6xz/aita_for_not_helping_my_wife_around_the_house/krus902/</t>
  </si>
  <si>
    <t>"AssGuardian of the Hole Galaxy"</t>
  </si>
  <si>
    <t>krvaas1</t>
  </si>
  <si>
    <t>02-24-2024 03:14:35</t>
  </si>
  <si>
    <t>Damn, I wish my husband and I had thought of this when our kids were little....</t>
  </si>
  <si>
    <t>https://www.reddit.com/r/AmItheAsshole/comments/1ayf6xz/aita_for_not_helping_my_wife_around_the_house/krvaas1/</t>
  </si>
  <si>
    <t>kruyuwd</t>
  </si>
  <si>
    <t>02-24-2024 01:54:21</t>
  </si>
  <si>
    <t>piedpipershoodie</t>
  </si>
  <si>
    <t>Yeah, the freaky Friday thing isn't a practical maneuver here. I think they need to talk some stuff out. Maybe they need to make some changes, maybe they just need to hear each other. A referee wouldn't go amiss, either.</t>
  </si>
  <si>
    <t>https://www.reddit.com/r/AmItheAsshole/comments/1ayf6xz/aita_for_not_helping_my_wife_around_the_house/kruyuwd/</t>
  </si>
  <si>
    <t>kruk44h</t>
  </si>
  <si>
    <t>02-24-2024 00:16:43</t>
  </si>
  <si>
    <t>Thank god she has the option to socialize unless op is keeping her as a hostage. </t>
  </si>
  <si>
    <t>https://www.reddit.com/r/AmItheAsshole/comments/1ayf6xz/aita_for_not_helping_my_wife_around_the_house/kruk44h/</t>
  </si>
  <si>
    <t>krvbghu</t>
  </si>
  <si>
    <t>02-24-2024 03:22:58</t>
  </si>
  <si>
    <t>And who is going to get her onto the job site? There are a million forms to fill out and courses to go through.
Cutesy ideas like this don't work</t>
  </si>
  <si>
    <t>https://www.reddit.com/r/AmItheAsshole/comments/1ayf6xz/aita_for_not_helping_my_wife_around_the_house/krvbghu/</t>
  </si>
  <si>
    <t>krutiyw</t>
  </si>
  <si>
    <t>02-24-2024 01:18:19</t>
  </si>
  <si>
    <t>So you don't think having a calm conversation where they make reasonable division that's fair to both of them is reasonable?  The man works a physically demanding job for extremely long hours.  It's understandable he can't do much during those days.  But having a discussion with his wife, hearing her side of things and taking that into consideration could be a marriage saver.</t>
  </si>
  <si>
    <t>https://www.reddit.com/r/AmItheAsshole/comments/1ayf6xz/aita_for_not_helping_my_wife_around_the_house/krutiyw/</t>
  </si>
  <si>
    <t>krvd8ja</t>
  </si>
  <si>
    <t>02-24-2024 03:35:55</t>
  </si>
  <si>
    <t>And during that time what do you think she is doing? All the errands and the rest of the things that need to get done but are impossible when the kids are home. She’s reaching out to him and he’s shutting her down.</t>
  </si>
  <si>
    <t>https://www.reddit.com/r/AmItheAsshole/comments/1ayf6xz/aita_for_not_helping_my_wife_around_the_house/krvd8ja/</t>
  </si>
  <si>
    <t>krve9zd</t>
  </si>
  <si>
    <t>02-24-2024 03:43:35</t>
  </si>
  <si>
    <t>onenicethingaday</t>
  </si>
  <si>
    <t>Preschool isn't every week. It's only term time. 
She also looks after them in the school holidays and it's not like she's twiddling her thumbs.
Tbh it sounds like she's missing adult interaction, a few hours a week isn't enough. OP sounds like he doesn't actual have any adult time with her. Just comes home, eats his food and goes to sleep.</t>
  </si>
  <si>
    <t>https://www.reddit.com/r/AmItheAsshole/comments/1ayf6xz/aita_for_not_helping_my_wife_around_the_house/krve9zd/</t>
  </si>
  <si>
    <t>krvdxki</t>
  </si>
  <si>
    <t>02-24-2024 03:41:00</t>
  </si>
  <si>
    <t>babutterfly</t>
  </si>
  <si>
    <t>This right here is exactly what has caused animosity between me and my husband in the past.</t>
  </si>
  <si>
    <t>https://www.reddit.com/r/AmItheAsshole/comments/1ayf6xz/aita_for_not_helping_my_wife_around_the_house/krvdxki/</t>
  </si>
  <si>
    <t>krv6f6r</t>
  </si>
  <si>
    <t>02-24-2024 02:46:59</t>
  </si>
  <si>
    <t>I can see him expecting her to because he is tired and/or has to get up for work</t>
  </si>
  <si>
    <t>https://www.reddit.com/r/AmItheAsshole/comments/1ayf6xz/aita_for_not_helping_my_wife_around_the_house/krv6f6r/</t>
  </si>
  <si>
    <t>krv6641</t>
  </si>
  <si>
    <t>02-24-2024 02:45:13</t>
  </si>
  <si>
    <t>Haha…unless their 5 year old is an absolute terror, it should not be that bad</t>
  </si>
  <si>
    <t>https://www.reddit.com/r/AmItheAsshole/comments/1ayf6xz/aita_for_not_helping_my_wife_around_the_house/krv6641/</t>
  </si>
  <si>
    <t>kruwd13</t>
  </si>
  <si>
    <t>02-24-2024 01:37:22</t>
  </si>
  <si>
    <t>How so?</t>
  </si>
  <si>
    <t>https://www.reddit.com/r/AmItheAsshole/comments/1ayf6xz/aita_for_not_helping_my_wife_around_the_house/kruwd13/</t>
  </si>
  <si>
    <t>krv3rlm</t>
  </si>
  <si>
    <t>02-24-2024 02:28:21</t>
  </si>
  <si>
    <t>AmItheAsshole-ModTeam</t>
  </si>
  <si>
    <t>Your comment has been removed because it violates rule 1: [Be Civil](https://www.reddit.com/r/AmItheAsshole/about/rules/). If we’ve removed a few of your recent comments, your participation will be reviewed and may result in a ban.
["Why do I have to be civil in a sub about assholes?"](https://www.reddit.com/r/AmItheAsshole/wiki/faq)
**[Message the mods](https://www.reddit.com/message/compose?to=/r/AmItheAsshole) if you have any questions or concerns.**</t>
  </si>
  <si>
    <t>https://www.reddit.com/r/AmItheAsshole/comments/1ayf6xz/aita_for_not_helping_my_wife_around_the_house/krv3rlm/</t>
  </si>
  <si>
    <t>kruvnws</t>
  </si>
  <si>
    <t>02-24-2024 01:32:42</t>
  </si>
  <si>
    <t>Ehh…agree if it is toddlers. But a 5 and 7 year old, with the 7 year old in school all day- that should pretty manageable.</t>
  </si>
  <si>
    <t>https://www.reddit.com/r/AmItheAsshole/comments/1ayf6xz/aita_for_not_helping_my_wife_around_the_house/kruvnws/</t>
  </si>
  <si>
    <t>krv9pxn</t>
  </si>
  <si>
    <t>02-24-2024 03:10:25</t>
  </si>
  <si>
    <t>One five year old kid? Read, play with legos, go to the park, sit and watch a show, clean up together. 
I mean, are they running around with paint and sledgehammers?</t>
  </si>
  <si>
    <t>https://www.reddit.com/r/AmItheAsshole/comments/1ayf6xz/aita_for_not_helping_my_wife_around_the_house/krv9pxn/</t>
  </si>
  <si>
    <t>krv9rzk</t>
  </si>
  <si>
    <t>02-24-2024 03:10:50</t>
  </si>
  <si>
    <t>How much daily involvement do you have with your children?</t>
  </si>
  <si>
    <t>https://www.reddit.com/r/AmItheAsshole/comments/1ayf6xz/aita_for_not_helping_my_wife_around_the_house/krv9rzk/</t>
  </si>
  <si>
    <t>krvbcs9</t>
  </si>
  <si>
    <t>02-24-2024 03:22:13</t>
  </si>
  <si>
    <t>Silent-Ad-5926</t>
  </si>
  <si>
    <t>When you had that conversation a couple years ago, what was her response? Did she seem open to the idea? 
I think when having the conversation of her maybe returning to work, even if only part time, then it’s to be expected that that “extra income” is to help pay the costs of child care. It won’t necessarily be extra “ FREE” income. But the trade off will be that you can pick up a couple extra chores since you might be able to lessen your hours. She gets out of the house and gets to socialize, you cut back hours and pick up some extra housework and the kids see more of you. But it doesn’t mean that you still work 40 hours and all of a sudden you’re expected to do everything house related. She might be tired from work herself, but this is a compromise that has to be made and known upfront. So that both of you know what’s expected once/if she goes back to work.
It sounds like you both have good communication and want to continue making a good life for the whole family, so hopefully things work out. Does sound like she may have some burnout and just needs to get out more. Not by just being able to grab more lunches with friends, but by being part of the work force. 
Keep us posted and good luck!</t>
  </si>
  <si>
    <t>https://www.reddit.com/r/AmItheAsshole/comments/1ayf6xz/aita_for_not_helping_my_wife_around_the_house/krvbcs9/</t>
  </si>
  <si>
    <t>krv1hya</t>
  </si>
  <si>
    <t>starr2be2</t>
  </si>
  <si>
    <t>I think making your son's lunch is definitely a small task you could take on since you're already making yours. If you have time, maybe make the kids a quick breakfast too.
Ask her if she'd like to pick up a part-time job during school hours once daughter goes to school and you'll cut back some hrs to help more around the house and with the kids. Maybe she wants the mental stimulation and adult interactions that a job could offer.</t>
  </si>
  <si>
    <t>https://www.reddit.com/r/AmItheAsshole/comments/1ayf6xz/aita_for_not_helping_my_wife_around_the_house/krv1hya/</t>
  </si>
  <si>
    <t>kruvvwm</t>
  </si>
  <si>
    <t>02-24-2024 01:34:12</t>
  </si>
  <si>
    <t>GreenUnderstanding39</t>
  </si>
  <si>
    <t>Ok but she did ask. That’s why your here on Reddit to complain and get validation. 
Instead use this time and energy to communicate with your partner. She is asking for your help. She needs you to do more. So express your feelings of being overwhelmed. Talk about areas you could step up in and chat about the future as well. Once kids are fully in school what do your lives look like? What’s the plan once debt is gone?</t>
  </si>
  <si>
    <t>https://www.reddit.com/r/AmItheAsshole/comments/1ayf6xz/aita_for_not_helping_my_wife_around_the_house/kruvvwm/</t>
  </si>
  <si>
    <t>kruku0g</t>
  </si>
  <si>
    <t>02-24-2024 00:21:21</t>
  </si>
  <si>
    <t>and most amazingly go to school.. what does op’s wife do while their kids are at school besides scrolling tiktok? </t>
  </si>
  <si>
    <t>https://www.reddit.com/r/AmItheAsshole/comments/1ayf6xz/aita_for_not_helping_my_wife_around_the_house/kruku0g/</t>
  </si>
  <si>
    <t>kruv99q</t>
  </si>
  <si>
    <t>02-24-2024 01:29:56</t>
  </si>
  <si>
    <t>Because she’s being ridiculous. 
If she feels like a maid he should feel like a mule. Except Op is mature and not vindictive.</t>
  </si>
  <si>
    <t>https://www.reddit.com/r/AmItheAsshole/comments/1ayf6xz/aita_for_not_helping_my_wife_around_the_house/kruv99q/</t>
  </si>
  <si>
    <t>kruhq26</t>
  </si>
  <si>
    <t>02-24-2024 00:01:10</t>
  </si>
  <si>
    <t>Livid_Flamingo4429</t>
  </si>
  <si>
    <t>He forgot to mention that he drives UPHILL to work. Both ways</t>
  </si>
  <si>
    <t>https://www.reddit.com/r/AmItheAsshole/comments/1ayf6xz/aita_for_not_helping_my_wife_around_the_house/kruhq26/</t>
  </si>
  <si>
    <t>kruos8j</t>
  </si>
  <si>
    <t>02-24-2024 00:46:49</t>
  </si>
  <si>
    <t>Yet.</t>
  </si>
  <si>
    <t>https://www.reddit.com/r/AmItheAsshole/comments/1ayf6xz/aita_for_not_helping_my_wife_around_the_house/kruos8j/</t>
  </si>
  <si>
    <t>krv1pbj</t>
  </si>
  <si>
    <t>02-24-2024 02:13:54</t>
  </si>
  <si>
    <t>seasamgo</t>
  </si>
  <si>
    <t>Yeah… that comment was entirely nonsensical.</t>
  </si>
  <si>
    <t>https://www.reddit.com/r/AmItheAsshole/comments/1ayf6xz/aita_for_not_helping_my_wife_around_the_house/krv1pbj/</t>
  </si>
  <si>
    <t>krul2ct</t>
  </si>
  <si>
    <t>02-24-2024 00:22:51</t>
  </si>
  <si>
    <t>What do you think she is doing all day long. Her shift is 24 hours a day during the week.</t>
  </si>
  <si>
    <t>https://www.reddit.com/r/AmItheAsshole/comments/1ayf6xz/aita_for_not_helping_my_wife_around_the_house/krul2ct/</t>
  </si>
  <si>
    <t>krv2pjv</t>
  </si>
  <si>
    <t>02-24-2024 02:20:55</t>
  </si>
  <si>
    <t>Yours or hers?</t>
  </si>
  <si>
    <t>https://www.reddit.com/r/AmItheAsshole/comments/1ayf6xz/aita_for_not_helping_my_wife_around_the_house/krv2pjv/</t>
  </si>
  <si>
    <t>krvb0jx</t>
  </si>
  <si>
    <t>02-24-2024 03:19:46</t>
  </si>
  <si>
    <t>Yes I am a railroader. I’m out all day/all night/any weather.</t>
  </si>
  <si>
    <t>https://www.reddit.com/r/AmItheAsshole/comments/1ayf6xz/aita_for_not_helping_my_wife_around_the_house/krvb0jx/</t>
  </si>
  <si>
    <t>krv0vss</t>
  </si>
  <si>
    <t>02-24-2024 02:08:14</t>
  </si>
  <si>
    <t>Where did I assume? I asked for clarification and gave two different scenarios in the same post and an opinion for each. Go off though</t>
  </si>
  <si>
    <t>https://www.reddit.com/r/AmItheAsshole/comments/1ayf6xz/aita_for_not_helping_my_wife_around_the_house/krv0vss/</t>
  </si>
  <si>
    <t>krv920n</t>
  </si>
  <si>
    <t>02-24-2024 03:05:39</t>
  </si>
  <si>
    <t>My mistake in my country 5yr olds are in full time school.</t>
  </si>
  <si>
    <t>https://www.reddit.com/r/AmItheAsshole/comments/1ayf6xz/aita_for_not_helping_my_wife_around_the_house/krv920n/</t>
  </si>
  <si>
    <t>krv02qw</t>
  </si>
  <si>
    <t>02-24-2024 02:02:46</t>
  </si>
  <si>
    <t>Ridiculina</t>
  </si>
  <si>
    <t>Good insight and a good idea! 
I’m also curious if her complaints are truly reflective of her feelings or merely symptoms of a deeper issue. As OP describes, they seem to do almost everything separately, existing in parallel rather than in unity. This could potentially erode their relationship over time. Could it be that she is yearning for a sense of belonging within their partnership? Or am I perhaps reading too much into this?</t>
  </si>
  <si>
    <t>https://www.reddit.com/r/AmItheAsshole/comments/1ayf6xz/aita_for_not_helping_my_wife_around_the_house/krv02qw/</t>
  </si>
  <si>
    <t>krujr2f</t>
  </si>
  <si>
    <t>02-24-2024 00:14:23</t>
  </si>
  <si>
    <t>Or she can learn to explain herself instead of trying to disminish op’s work and contributions to the house. </t>
  </si>
  <si>
    <t>https://www.reddit.com/r/AmItheAsshole/comments/1ayf6xz/aita_for_not_helping_my_wife_around_the_house/krujr2f/</t>
  </si>
  <si>
    <t>krv1jh2</t>
  </si>
  <si>
    <t>02-24-2024 02:12:46</t>
  </si>
  <si>
    <t>Orallyyours</t>
  </si>
  <si>
    <t>NTA, she lost any support I would have given her as soon as she said he gets to go to work and have fun all day with his mates.</t>
  </si>
  <si>
    <t>https://www.reddit.com/r/AmItheAsshole/comments/1ayf6xz/aita_for_not_helping_my_wife_around_the_house/krv1jh2/</t>
  </si>
  <si>
    <t>kruzzrh</t>
  </si>
  <si>
    <t>02-24-2024 02:02:12</t>
  </si>
  <si>
    <t>Add your vote into the top comment</t>
  </si>
  <si>
    <t>https://www.reddit.com/r/AmItheAsshole/comments/1ayf6xz/aita_for_not_helping_my_wife_around_the_house/kruzzrh/</t>
  </si>
  <si>
    <t>krv9r4p</t>
  </si>
  <si>
    <t>02-24-2024 03:10:39</t>
  </si>
  <si>
    <t>Exactly this. Those kids are def in school unless she's home schooling. If she doesn't have them all day then she must be cleaning and cooking all day? Or watching her soap operas</t>
  </si>
  <si>
    <t>https://www.reddit.com/r/AmItheAsshole/comments/1ayf6xz/aita_for_not_helping_my_wife_around_the_house/krv9r4p/</t>
  </si>
  <si>
    <t>krv7a6n</t>
  </si>
  <si>
    <t>02-24-2024 02:53:01</t>
  </si>
  <si>
    <t>Word. She can go have fun all day and he can do the backbreaking labour of looking after the kids he loves.</t>
  </si>
  <si>
    <t>https://www.reddit.com/r/AmItheAsshole/comments/1ayf6xz/aita_for_not_helping_my_wife_around_the_house/krv7a6n/</t>
  </si>
  <si>
    <t>krv81qo</t>
  </si>
  <si>
    <t>02-24-2024 02:58:26</t>
  </si>
  <si>
    <t>OMVince</t>
  </si>
  <si>
    <t>The mental load is not an unexpected job for a stay at home spouse</t>
  </si>
  <si>
    <t>https://www.reddit.com/r/AmItheAsshole/comments/1ayf6xz/aita_for_not_helping_my_wife_around_the_house/krv81qo/</t>
  </si>
  <si>
    <t>krv0752</t>
  </si>
  <si>
    <t>02-24-2024 02:03:35</t>
  </si>
  <si>
    <t>&gt;She basically has a 24/7 job, with the children's schedules determining when she can sleep.
No the children's bedtimes are determined by the parents and then parents go to sleep after that. 24/7 my arse.
&gt;It should be the two of you together, against the world, not the two of you against each other (with the children in the middle).
Oh is that why she is trying to belittle his work by calling it fun with friends?</t>
  </si>
  <si>
    <t>https://www.reddit.com/r/AmItheAsshole/comments/1ayf6xz/aita_for_not_helping_my_wife_around_the_house/krv0752/</t>
  </si>
  <si>
    <t>kruy5h3</t>
  </si>
  <si>
    <t>02-24-2024 01:49:32</t>
  </si>
  <si>
    <t>This shit is so annoying.
I’m a custodial single dad. Keeping a house together and raising your children is not the impossible task you misconstrue it to be. I do both and work.</t>
  </si>
  <si>
    <t>https://www.reddit.com/r/AmItheAsshole/comments/1ayf6xz/aita_for_not_helping_my_wife_around_the_house/kruy5h3/</t>
  </si>
  <si>
    <t>krux41x</t>
  </si>
  <si>
    <t>02-24-2024 01:42:31</t>
  </si>
  <si>
    <t>Liveninabox7</t>
  </si>
  <si>
    <t>Lol he was asked if she picks up after/does a lot for him specifically? He answered.
You people just want to be bitter. Enjoy your shit life.</t>
  </si>
  <si>
    <t>https://www.reddit.com/r/AmItheAsshole/comments/1ayf6xz/aita_for_not_helping_my_wife_around_the_house/krux41x/</t>
  </si>
  <si>
    <t>kruyrsb</t>
  </si>
  <si>
    <t>02-24-2024 01:53:46</t>
  </si>
  <si>
    <t>I doubt she works more than 50-60 hours. Kids are school age.</t>
  </si>
  <si>
    <t>https://www.reddit.com/r/AmItheAsshole/comments/1ayf6xz/aita_for_not_helping_my_wife_around_the_house/kruyrsb/</t>
  </si>
  <si>
    <t>krv8k15</t>
  </si>
  <si>
    <t>02-24-2024 03:02:04</t>
  </si>
  <si>
    <t>Similar_Log_2275</t>
  </si>
  <si>
    <t>Wow I’ve never given thought to hobbies/crafts as being a way to physically manifest accomplishments in between the humdrum of ever-present “Sisyphean” chores that never feel completed. Fascinating way to think about it.</t>
  </si>
  <si>
    <t>https://www.reddit.com/r/AmItheAsshole/comments/1ayf6xz/aita_for_not_helping_my_wife_around_the_house/krv8k15/</t>
  </si>
  <si>
    <t>krv4lr6</t>
  </si>
  <si>
    <t>02-24-2024 02:34:16</t>
  </si>
  <si>
    <t>souffledreams</t>
  </si>
  <si>
    <t>Great comment!!  Wish I could upvote you more!</t>
  </si>
  <si>
    <t>https://www.reddit.com/r/AmItheAsshole/comments/1ayf6xz/aita_for_not_helping_my_wife_around_the_house/krv4lr6/</t>
  </si>
  <si>
    <t>krvb430</t>
  </si>
  <si>
    <t>02-24-2024 03:20:28</t>
  </si>
  <si>
    <t>Fridgemagnet_blue</t>
  </si>
  <si>
    <t>This!
Whether or not the exact details are accurate for OPs wife, this is almost certainly about her not getting enough interaction, feeling underappreciated, or being otherwise unhappy with how her life is at the moment, rather than the chores.</t>
  </si>
  <si>
    <t>https://www.reddit.com/r/AmItheAsshole/comments/1ayf6xz/aita_for_not_helping_my_wife_around_the_house/krvb430/</t>
  </si>
  <si>
    <t>krv423t</t>
  </si>
  <si>
    <t>02-24-2024 02:30:26</t>
  </si>
  <si>
    <t>Sure, but he could be factoring in his commute to that. And, it could be he’s coming home constantly saying “So and so said this today haha” and “Xyz has this crazy thing going on…” implying he’s hearing all these details. It could be very minor in his day, but to someone stuck at home 144 hours with kids it might sound like a lot more than it is. Thankfully my husband and I have no kids and I also work full time: he tells me all the silly stuff he and his coworkers get up to but at the same time there are very serious safety and literal national security elements to his job. If I overlook that, which he never mentions, it could be easy to feel overwhelmed on a tough week with cartoons and baths and spit up and Mac &amp; cheese.</t>
  </si>
  <si>
    <t>https://www.reddit.com/r/AmItheAsshole/comments/1ayf6xz/aita_for_not_helping_my_wife_around_the_house/krv423t/</t>
  </si>
  <si>
    <t>kruz1fr</t>
  </si>
  <si>
    <t>02-24-2024 01:55:35</t>
  </si>
  <si>
    <t>Inside_Sugar_9006</t>
  </si>
  <si>
    <t>That and the mental load of being solely responsible for income.</t>
  </si>
  <si>
    <t>https://www.reddit.com/r/AmItheAsshole/comments/1ayf6xz/aita_for_not_helping_my_wife_around_the_house/kruz1fr/</t>
  </si>
  <si>
    <t>krv4kl1</t>
  </si>
  <si>
    <t>02-24-2024 02:34:02</t>
  </si>
  <si>
    <t>And I'd bet $100 buck he has no idea that his job is finished the moment he's at home while hers never stops. Daddy isn't typically the parent woken up at 3am because they vomited, mummy is.</t>
  </si>
  <si>
    <t>https://www.reddit.com/r/AmItheAsshole/comments/1ayf6xz/aita_for_not_helping_my_wife_around_the_house/krv4kl1/</t>
  </si>
  <si>
    <t>krutoyr</t>
  </si>
  <si>
    <t>I’ll take Random Ass Assumptions for $200, Alex.</t>
  </si>
  <si>
    <t>https://www.reddit.com/r/AmItheAsshole/comments/1ayf6xz/aita_for_not_helping_my_wife_around_the_house/krutoyr/</t>
  </si>
  <si>
    <t>kruyg31</t>
  </si>
  <si>
    <t>02-24-2024 01:51:31</t>
  </si>
  <si>
    <t>colossalcricket</t>
  </si>
  <si>
    <t>I think this was just an example of how the reason for the debt could skew people’s judgement. If the wife was the one with this hypothetical “gambling problem”, OP would be even more NTA than he already is in this situation. And imo would require a much different and much more serious conversation.</t>
  </si>
  <si>
    <t>https://www.reddit.com/r/AmItheAsshole/comments/1ayf6xz/aita_for_not_helping_my_wife_around_the_house/kruyg31/</t>
  </si>
  <si>
    <t>krveop4</t>
  </si>
  <si>
    <t>02-24-2024 03:46:37</t>
  </si>
  <si>
    <t>itsmedium-ish</t>
  </si>
  <si>
    <t>What time is your kid going to bed? A few hours and you’re worn out? Seriously?</t>
  </si>
  <si>
    <t>https://www.reddit.com/r/AmItheAsshole/comments/1ayf6xz/aita_for_not_helping_my_wife_around_the_house/krveop4/</t>
  </si>
  <si>
    <t>kruqfbb</t>
  </si>
  <si>
    <t>02-24-2024 00:57:33</t>
  </si>
  <si>
    <t>Never thought I’d see someone say carpentry is having fun at work with friends. 😭 If mom wants to take less responsibility at home she should be helping provide income. The kids aren’t even at home everyday.</t>
  </si>
  <si>
    <t>https://www.reddit.com/r/AmItheAsshole/comments/1ayf6xz/aita_for_not_helping_my_wife_around_the_house/kruqfbb/</t>
  </si>
  <si>
    <t>kruvc7d</t>
  </si>
  <si>
    <t>02-24-2024 01:30:29</t>
  </si>
  <si>
    <t>You realize that all those errands are work, also. So he makes his own lunch. He can because she spent a few hours planning what to buy, going to buy it, loading it in and out of the car and then putting it away. She is carrying the mental load of the family. Way to be dismissive of her unpaid labor.  Both people are working hard.</t>
  </si>
  <si>
    <t>https://www.reddit.com/r/AmItheAsshole/comments/1ayf6xz/aita_for_not_helping_my_wife_around_the_house/kruvc7d/</t>
  </si>
  <si>
    <t>kruzzrf</t>
  </si>
  <si>
    <t>Different jobs gave Different pros and cons. It is never helpful to devalue one job in favour of another. 
Carpentry is backbreaking labour yes. 
Child rearing is emotionally draining, isolating, and has significant mental load. 
Very different difficult aspects. Some ppl can cope with the first  better, others the second.</t>
  </si>
  <si>
    <t>https://www.reddit.com/r/AmItheAsshole/comments/1ayf6xz/aita_for_not_helping_my_wife_around_the_house/kruzzrf/</t>
  </si>
  <si>
    <t>krutzcg</t>
  </si>
  <si>
    <t>02-24-2024 01:21:22</t>
  </si>
  <si>
    <t>It certainly isn’t unless you really love working with kids. My carpenter husband would 100% take doing an extra day at work instead of spending the same amount of time solo parenting.</t>
  </si>
  <si>
    <t>https://www.reddit.com/r/AmItheAsshole/comments/1ayf6xz/aita_for_not_helping_my_wife_around_the_house/krutzcg/</t>
  </si>
  <si>
    <t>krus7ux</t>
  </si>
  <si>
    <t>02-24-2024 01:09:32</t>
  </si>
  <si>
    <t>You’re assuming she would earn enough with a part-time job to cover the cost of child care.</t>
  </si>
  <si>
    <t>https://www.reddit.com/r/AmItheAsshole/comments/1ayf6xz/aita_for_not_helping_my_wife_around_the_house/krus7ux/</t>
  </si>
  <si>
    <t>kruo30q</t>
  </si>
  <si>
    <t>02-24-2024 00:42:16</t>
  </si>
  <si>
    <t>ComplexPractical389</t>
  </si>
  <si>
    <t>Yes it does? We are in an age where more and more one member of a family staying home is to offset the cost of childcare as prices continue to rise. That is an enormous cost for 2 kids and still substantial with just one. They likely made this decision based on wages vs childcare costs and if this is what they decided on then it must be a cost saving measure.</t>
  </si>
  <si>
    <t>https://www.reddit.com/r/AmItheAsshole/comments/1ayf6xz/aita_for_not_helping_my_wife_around_the_house/kruo30q/</t>
  </si>
  <si>
    <t>kruu4mk</t>
  </si>
  <si>
    <t>02-24-2024 01:22:20</t>
  </si>
  <si>
    <t>Because childcare is insanely expensive.</t>
  </si>
  <si>
    <t>https://www.reddit.com/r/AmItheAsshole/comments/1ayf6xz/aita_for_not_helping_my_wife_around_the_house/kruu4mk/</t>
  </si>
  <si>
    <t>kruqaqg</t>
  </si>
  <si>
    <t>02-24-2024 00:56:41</t>
  </si>
  <si>
    <t>TrappedSoul_432</t>
  </si>
  <si>
    <t>I guess so. Maybe wife can start working as well and see all the fun she’s missing staying at home all day? See how fast she begs to be a SAHM again lol!</t>
  </si>
  <si>
    <t>https://www.reddit.com/r/AmItheAsshole/comments/1ayf6xz/aita_for_not_helping_my_wife_around_the_house/kruqaqg/</t>
  </si>
  <si>
    <t>krv3t98</t>
  </si>
  <si>
    <t>02-24-2024 02:28:41</t>
  </si>
  <si>
    <t>https://www.reddit.com/r/AmItheAsshole/comments/1ayf6xz/aita_for_not_helping_my_wife_around_the_house/krv3t98/</t>
  </si>
  <si>
    <t>kruu09n</t>
  </si>
  <si>
    <t>02-24-2024 01:21:32</t>
  </si>
  <si>
    <t>How is the current situation not fair?
He’s literally doing back breaking labor for 12 hours a day and the kids are in school. He’s still doing chores.
Her response to this is to belittle his work and call him lazy. 
You wouldn’t be saying have a calm conversation if he accused her of just hanging out at home and doing nothing.</t>
  </si>
  <si>
    <t>https://www.reddit.com/r/AmItheAsshole/comments/1ayf6xz/aita_for_not_helping_my_wife_around_the_house/kruu09n/</t>
  </si>
  <si>
    <t>krvdunp</t>
  </si>
  <si>
    <t>02-24-2024 03:40:24</t>
  </si>
  <si>
    <t>Look, I'm not trying to be a jerk... I've been there, and being a SAHP is hard. But he's working 50+ hour weeks, up at 5:30 and not home until 7:30, he does housework and makes sure she has most of the day Saturday to herself. All those errands are tough, but plenty of households with two working parents manage them, and with 5 and 7 year old kids, you can do almost all errands and tasks just fine. I don't know what else he can do. Not saying they shouldn't talk about it, but him taking on more housework should be off the table.</t>
  </si>
  <si>
    <t>https://www.reddit.com/r/AmItheAsshole/comments/1ayf6xz/aita_for_not_helping_my_wife_around_the_house/krvdunp/</t>
  </si>
  <si>
    <t>kruwpxk</t>
  </si>
  <si>
    <t>02-24-2024 01:39:50</t>
  </si>
  <si>
    <t>I have a 5 and 8 year old, and it’s non-stop cleaning. I will admit I can clean the house in 30 minutes when company is about to arrive, but that would be just what is visible in a ranch style home. After company leaves, I have to make another run through it…and again before bed. This coming from a man in the same position as OP. I just look at it as an investment. Someday these ‘hellians’ better be taking care of me!</t>
  </si>
  <si>
    <t>https://www.reddit.com/r/AmItheAsshole/comments/1ayf6xz/aita_for_not_helping_my_wife_around_the_house/kruwpxk/</t>
  </si>
  <si>
    <t>krva3d1</t>
  </si>
  <si>
    <t>02-24-2024 03:13:06</t>
  </si>
  <si>
    <t>Even without a child underfoot, cleaning and organizing my house would take WAY longer than 30 minutes. But ok, after the 30 minutes of the helping or otherwise being out of the way, they will eventually start making a mess again. They are home all day, they aren't going to sit quietly and neatly in a corner ALL DAY.</t>
  </si>
  <si>
    <t>https://www.reddit.com/r/AmItheAsshole/comments/1ayf6xz/aita_for_not_helping_my_wife_around_the_house/krva3d1/</t>
  </si>
  <si>
    <t>kruzy3a</t>
  </si>
  <si>
    <t>02-24-2024 02:01:52</t>
  </si>
  <si>
    <t>thro14away</t>
  </si>
  <si>
    <t>People like you are genuinely insufferable. Dear god.</t>
  </si>
  <si>
    <t>https://www.reddit.com/r/AmItheAsshole/comments/1ayf6xz/aita_for_not_helping_my_wife_around_the_house/kruzy3a/</t>
  </si>
  <si>
    <t>krutar3</t>
  </si>
  <si>
    <t>02-24-2024 01:16:48</t>
  </si>
  <si>
    <t>WiburCobb</t>
  </si>
  <si>
    <t>Probably something more sophisticated like Reddit 🤣</t>
  </si>
  <si>
    <t>https://www.reddit.com/r/AmItheAsshole/comments/1ayf6xz/aita_for_not_helping_my_wife_around_the_house/krutar3/</t>
  </si>
  <si>
    <t>kruw99d</t>
  </si>
  <si>
    <t>02-24-2024 01:36:39</t>
  </si>
  <si>
    <t>The youngest isn’t in school yet. Just pre-school apparently and only 2 days a week. I learned that the USA doesn’t have jr kindergarten as a given so if the kid turned 5 this year they will only be eligible for kindie in September. At this age most kids need the socialisation and from the remarks of him “having fun at work” i’m guessing wife is burnt out from trying to provide that socialisation to the kid (plus all the years with the older one).</t>
  </si>
  <si>
    <t>https://www.reddit.com/r/AmItheAsshole/comments/1ayf6xz/aita_for_not_helping_my_wife_around_the_house/kruw99d/</t>
  </si>
  <si>
    <t>krut87n</t>
  </si>
  <si>
    <t>02-24-2024 01:16:19</t>
  </si>
  <si>
    <t>Have you ever been responsible for running a household?</t>
  </si>
  <si>
    <t>https://www.reddit.com/r/AmItheAsshole/comments/1ayf6xz/aita_for_not_helping_my_wife_around_the_house/krut87n/</t>
  </si>
  <si>
    <t>krun1yn</t>
  </si>
  <si>
    <t>02-24-2024 00:35:39</t>
  </si>
  <si>
    <t>Do her kids not sleep? Or go to school? What are they doing that she has to be cleaning 24 hours every day? Don’t be ridiculous </t>
  </si>
  <si>
    <t>https://www.reddit.com/r/AmItheAsshole/comments/1ayf6xz/aita_for_not_helping_my_wife_around_the_house/krun1yn/</t>
  </si>
  <si>
    <t>krulh2c</t>
  </si>
  <si>
    <t>02-24-2024 00:25:30</t>
  </si>
  <si>
    <t>If you can't see the difference I'm not going to waste my time.</t>
  </si>
  <si>
    <t>https://www.reddit.com/r/AmItheAsshole/comments/1ayf6xz/aita_for_not_helping_my_wife_around_the_house/krulh2c/</t>
  </si>
  <si>
    <t>krv3tx7</t>
  </si>
  <si>
    <t>02-24-2024 02:28:49</t>
  </si>
  <si>
    <t>She's probably just missing adult conversation that doesn't revolve around children.</t>
  </si>
  <si>
    <t>https://www.reddit.com/r/AmItheAsshole/comments/1ayf6xz/aita_for_not_helping_my_wife_around_the_house/krv3tx7/</t>
  </si>
  <si>
    <t>krulyl2</t>
  </si>
  <si>
    <t>02-24-2024 00:28:41</t>
  </si>
  <si>
    <t>JadedSlayer</t>
  </si>
  <si>
    <t>She thinks OP is at work "having fun"</t>
  </si>
  <si>
    <t>https://www.reddit.com/r/AmItheAsshole/comments/1ayf6xz/aita_for_not_helping_my_wife_around_the_house/krulyl2/</t>
  </si>
  <si>
    <t>krv5sz1</t>
  </si>
  <si>
    <t>02-24-2024 02:42:42</t>
  </si>
  <si>
    <t>PokeSirena</t>
  </si>
  <si>
    <t>Totally agree. And kids are in school ages… why is she so overwhelmed?</t>
  </si>
  <si>
    <t>https://www.reddit.com/r/AmItheAsshole/comments/1ayf6xz/aita_for_not_helping_my_wife_around_the_house/krv5sz1/</t>
  </si>
  <si>
    <t>krutcts</t>
  </si>
  <si>
    <t>https://www.reddit.com/r/AmItheAsshole/comments/1ayf6xz/aita_for_not_helping_my_wife_around_the_house/krutcts/</t>
  </si>
  <si>
    <t>krv7tbl</t>
  </si>
  <si>
    <t>02-24-2024 02:56:45</t>
  </si>
  <si>
    <t>You mean like asshole OP diminishes her more than 60 hours a week?</t>
  </si>
  <si>
    <t>https://www.reddit.com/r/AmItheAsshole/comments/1ayf6xz/aita_for_not_helping_my_wife_around_the_house/krv7tbl/</t>
  </si>
  <si>
    <t>krvd4no</t>
  </si>
  <si>
    <t>02-24-2024 03:35:08</t>
  </si>
  <si>
    <t>AllegraO</t>
  </si>
  <si>
    <t>Yup, I was thinking NAH until she trivialized his manual labor as “having fun with coworkers”, that switched it to NTA</t>
  </si>
  <si>
    <t>https://www.reddit.com/r/AmItheAsshole/comments/1ayf6xz/aita_for_not_helping_my_wife_around_the_house/krvd4no/</t>
  </si>
  <si>
    <t>"Asshole Aficionado [14] Bot Hunter [8]"</t>
  </si>
  <si>
    <t>krvbpxe</t>
  </si>
  <si>
    <t>02-24-2024 03:24:51</t>
  </si>
  <si>
    <t>Infinite_Air5683</t>
  </si>
  <si>
    <t>It is backbreaking. I literally broke my tailbone giving birth. </t>
  </si>
  <si>
    <t>https://www.reddit.com/r/AmItheAsshole/comments/1ayf6xz/aita_for_not_helping_my_wife_around_the_house/krvbpxe/</t>
  </si>
  <si>
    <t>krv7nl3</t>
  </si>
  <si>
    <t>02-24-2024 02:55:38</t>
  </si>
  <si>
    <t>How *dare* you counteract the narrative of the poor, downtrodden SAHM. You, sir, should be ashamed.</t>
  </si>
  <si>
    <t>https://www.reddit.com/r/AmItheAsshole/comments/1ayf6xz/aita_for_not_helping_my_wife_around_the_house/krv7nl3/</t>
  </si>
  <si>
    <t>krv2lk6</t>
  </si>
  <si>
    <t>02-24-2024 02:20:08</t>
  </si>
  <si>
    <t>Sorry brain jump. I found that part humorous. Separately, that she’s still working too. OP is clearly not the AT. I think they are both working hard af</t>
  </si>
  <si>
    <t>https://www.reddit.com/r/AmItheAsshole/comments/1ayf6xz/aita_for_not_helping_my_wife_around_the_house/krv2lk6/</t>
  </si>
  <si>
    <t>krv4fs2</t>
  </si>
  <si>
    <t>02-24-2024 02:33:06</t>
  </si>
  <si>
    <t>No
 The youngest 6 in preschool a couple of hours twice a week.</t>
  </si>
  <si>
    <t>https://www.reddit.com/r/AmItheAsshole/comments/1ayf6xz/aita_for_not_helping_my_wife_around_the_house/krv4fs2/</t>
  </si>
  <si>
    <t>kruuqyd</t>
  </si>
  <si>
    <t>02-24-2024 01:26:30</t>
  </si>
  <si>
    <t>No-Customer-2266</t>
  </si>
  <si>
    <t>I don’t think it’s a random assumption if she’s calling it “fun”
Calling either side’s work fun shows a lack of understanding or respect for the work being done</t>
  </si>
  <si>
    <t>https://www.reddit.com/r/AmItheAsshole/comments/1ayf6xz/aita_for_not_helping_my_wife_around_the_house/kruuqyd/</t>
  </si>
  <si>
    <t>krux6t0</t>
  </si>
  <si>
    <t>02-24-2024 01:43:01</t>
  </si>
  <si>
    <t>Wjneff3</t>
  </si>
  <si>
    <t>She quite literally called it fun it's not an assumption 😂😂</t>
  </si>
  <si>
    <t>https://www.reddit.com/r/AmItheAsshole/comments/1ayf6xz/aita_for_not_helping_my_wife_around_the_house/krux6t0/</t>
  </si>
  <si>
    <t>kruu5ck</t>
  </si>
  <si>
    <t>02-24-2024 01:22:29</t>
  </si>
  <si>
    <t>Reytotheroxx</t>
  </si>
  <si>
    <t>Don’t gotta say ass for assumptions, it’s already there! 😆</t>
  </si>
  <si>
    <t>https://www.reddit.com/r/AmItheAsshole/comments/1ayf6xz/aita_for_not_helping_my_wife_around_the_house/kruu5ck/</t>
  </si>
  <si>
    <t>kruywqd</t>
  </si>
  <si>
    <t>02-24-2024 01:54:41</t>
  </si>
  <si>
    <t>True, but they present a pretty loaded narrative. I have noticed this trend pretty heavily linked to situations where wives show asshol-ish behaviour on this sub. Their history on this thread to flat out ignore that the OP explains in their comments to make loaded assumptions doesn’t help.
Their comment is focused on entirely explaining the frustration this imaginary wife is feeling in this imaginary situation and justifying asshole behaviour and not on the point you mentioned.</t>
  </si>
  <si>
    <t>https://www.reddit.com/r/AmItheAsshole/comments/1ayf6xz/aita_for_not_helping_my_wife_around_the_house/kruywqd/</t>
  </si>
  <si>
    <t>krux17o</t>
  </si>
  <si>
    <t>02-24-2024 01:41:58</t>
  </si>
  <si>
    <t>Ffs that's the entire point here. Both people are working hard yet OPs wife thinks he's off having fun while doing manual labor and thinks he needs to be doing more. It's crazy. You said the entire problem but somehow still didn't get it. Maybe go check OPs last comment. Maybe you'll have a different opinion on all those errands. Dude is helping and busting his ass at work amd its still not enough. That's entitlement.</t>
  </si>
  <si>
    <t>https://www.reddit.com/r/AmItheAsshole/comments/1ayf6xz/aita_for_not_helping_my_wife_around_the_house/krux17o/</t>
  </si>
  <si>
    <t>kruxnrq</t>
  </si>
  <si>
    <t>02-24-2024 01:46:12</t>
  </si>
  <si>
    <t>lol delusional</t>
  </si>
  <si>
    <t>https://www.reddit.com/r/AmItheAsshole/comments/1ayf6xz/aita_for_not_helping_my_wife_around_the_house/kruxnrq/</t>
  </si>
  <si>
    <t>krv19ew</t>
  </si>
  <si>
    <t>02-24-2024 02:10:49</t>
  </si>
  <si>
    <t>I don't feel most emotions, I enjoy being isolated and I'm good with working under a stretched emotional state so I'm good with kid rearing. I've done it in the past with my niece for 4 hours and the hardest part is trying to get her to sleep.</t>
  </si>
  <si>
    <t>https://www.reddit.com/r/AmItheAsshole/comments/1ayf6xz/aita_for_not_helping_my_wife_around_the_house/krv19ew/</t>
  </si>
  <si>
    <t>kruygbe</t>
  </si>
  <si>
    <t>02-24-2024 01:51:34</t>
  </si>
  <si>
    <t>Maybe he hates working with kids? I don't like being around kids so no matter how much easier it is to work with kids than doing other jobs. I'd rather do the other jobs.</t>
  </si>
  <si>
    <t>https://www.reddit.com/r/AmItheAsshole/comments/1ayf6xz/aita_for_not_helping_my_wife_around_the_house/kruygbe/</t>
  </si>
  <si>
    <t>kruxxh1</t>
  </si>
  <si>
    <t>02-24-2024 01:48:01</t>
  </si>
  <si>
    <t>Kids are school aged. Your statement is probably true age 0-5 but kids are older now and the younger one is in preschool 3 days a week already. 
Plenty of gig jobs she could pick up during school hours to supplement income if she wants OP to spend more time at home doing chores and watching kids.</t>
  </si>
  <si>
    <t>https://www.reddit.com/r/AmItheAsshole/comments/1ayf6xz/aita_for_not_helping_my_wife_around_the_house/kruxxh1/</t>
  </si>
  <si>
    <t>kruw28v</t>
  </si>
  <si>
    <t>02-24-2024 01:35:23</t>
  </si>
  <si>
    <t>I'm sure she can find something she can do during the time her kids are in school or pre school to help take the financial load off OP without adding more debt. Does she have a car? She can drive Doordash a few hours to help so OP doesn't have to support them and add more to his workload.</t>
  </si>
  <si>
    <t>https://www.reddit.com/r/AmItheAsshole/comments/1ayf6xz/aita_for_not_helping_my_wife_around_the_house/kruw28v/</t>
  </si>
  <si>
    <t>krv3tsj</t>
  </si>
  <si>
    <t>02-24-2024 02:28:47</t>
  </si>
  <si>
    <t>The kids are seven and five (school age)</t>
  </si>
  <si>
    <t>https://www.reddit.com/r/AmItheAsshole/comments/1ayf6xz/aita_for_not_helping_my_wife_around_the_house/krv3tsj/</t>
  </si>
  <si>
    <t>krv3pud</t>
  </si>
  <si>
    <t>02-24-2024 02:28:00</t>
  </si>
  <si>
    <t>What? Do you not realize the children are SEVEN and FIVE?</t>
  </si>
  <si>
    <t>https://www.reddit.com/r/AmItheAsshole/comments/1ayf6xz/aita_for_not_helping_my_wife_around_the_house/krv3pud/</t>
  </si>
  <si>
    <t>kruqmwb</t>
  </si>
  <si>
    <t>02-24-2024 00:58:56</t>
  </si>
  <si>
    <t>smbpy7</t>
  </si>
  <si>
    <t>neither of them is in daycare though...</t>
  </si>
  <si>
    <t>https://www.reddit.com/r/AmItheAsshole/comments/1ayf6xz/aita_for_not_helping_my_wife_around_the_house/kruqmwb/</t>
  </si>
  <si>
    <t>kruseam</t>
  </si>
  <si>
    <t>02-24-2024 01:10:43</t>
  </si>
  <si>
    <t>Their kids are in school so swing and a miss.</t>
  </si>
  <si>
    <t>https://www.reddit.com/r/AmItheAsshole/comments/1ayf6xz/aita_for_not_helping_my_wife_around_the_house/kruseam/</t>
  </si>
  <si>
    <t>krv3ym8</t>
  </si>
  <si>
    <t>02-24-2024 02:29:44</t>
  </si>
  <si>
    <t>Huh? The kids are in school. If they’re in a private school that’s a different matter but they sound like the kids go to public school</t>
  </si>
  <si>
    <t>https://www.reddit.com/r/AmItheAsshole/comments/1ayf6xz/aita_for_not_helping_my_wife_around_the_house/krv3ym8/</t>
  </si>
  <si>
    <t>kruyq9j</t>
  </si>
  <si>
    <t>02-24-2024 01:53:28</t>
  </si>
  <si>
    <t>Good reason prior but the youngest in is preschool already and will be in school full time come next term.</t>
  </si>
  <si>
    <t>https://www.reddit.com/r/AmItheAsshole/comments/1ayf6xz/aita_for_not_helping_my_wife_around_the_house/kruyq9j/</t>
  </si>
  <si>
    <t>kruui5m</t>
  </si>
  <si>
    <t>02-24-2024 01:24:52</t>
  </si>
  <si>
    <t>Then she needs to shut her mouth.
Her husband busts his ass so she can sit at home and do what?  Jack shit. 
Fuck that.</t>
  </si>
  <si>
    <t>https://www.reddit.com/r/AmItheAsshole/comments/1ayf6xz/aita_for_not_helping_my_wife_around_the_house/kruui5m/</t>
  </si>
  <si>
    <t>kruvh0i</t>
  </si>
  <si>
    <t>02-24-2024 01:31:23</t>
  </si>
  <si>
    <t>Maybe I'm not too clear on "calm conversation."  Basically, if she is yelling at him and insulting his work and he's yelling back nothing will be settled.  If they can keep calm and discuss things, maybe nothing will change, or maybe they can find a different solution.  That's up to them.  All I'm really saying is talk to her with out the shouting.  Sometimes all someone really wants it an acknowledgment there is a problem and knowing their partner is hearing them.  Again, if she was fine with things and all of a sudden lit into him there may be something else going on.  I do like the idea of her getting a job when the kids are in school.  Gives her a chance to get away from the house and speak to people who don't use a sippy cup.</t>
  </si>
  <si>
    <t>https://www.reddit.com/r/AmItheAsshole/comments/1ayf6xz/aita_for_not_helping_my_wife_around_the_house/kruvh0i/</t>
  </si>
  <si>
    <t>kruv750</t>
  </si>
  <si>
    <t>02-24-2024 01:29:32</t>
  </si>
  <si>
    <t>Kids are not in school. They have a toddler.
Op has the energy to post on Reddit but not have a conversation with his wife. 
I’d be curious to know why they are in debt. He conveniently left that part out.</t>
  </si>
  <si>
    <t>https://www.reddit.com/r/AmItheAsshole/comments/1ayf6xz/aita_for_not_helping_my_wife_around_the_house/kruv750/</t>
  </si>
  <si>
    <t>kruywc9</t>
  </si>
  <si>
    <t>02-24-2024 01:54:37</t>
  </si>
  <si>
    <t>Yes. Now what?</t>
  </si>
  <si>
    <t>https://www.reddit.com/r/AmItheAsshole/comments/1ayf6xz/aita_for_not_helping_my_wife_around_the_house/kruywc9/</t>
  </si>
  <si>
    <t>kruyxf5</t>
  </si>
  <si>
    <t>02-24-2024 01:54:50</t>
  </si>
  <si>
    <t>Yeah, I’m a custodial single dad. I run my household, raise my kid, and work.
Shit isn’t the impossible task some people here are making it and it’s not the same level of labor as fucking carpentry.</t>
  </si>
  <si>
    <t>https://www.reddit.com/r/AmItheAsshole/comments/1ayf6xz/aita_for_not_helping_my_wife_around_the_house/kruyxf5/</t>
  </si>
  <si>
    <t>krun3dz</t>
  </si>
  <si>
    <t>02-24-2024 00:35:54</t>
  </si>
  <si>
    <t>She can, she’d rather play stupid though</t>
  </si>
  <si>
    <t>https://www.reddit.com/r/AmItheAsshole/comments/1ayf6xz/aita_for_not_helping_my_wife_around_the_house/krun3dz/</t>
  </si>
  <si>
    <t>krulpat</t>
  </si>
  <si>
    <t>02-24-2024 00:26:59</t>
  </si>
  <si>
    <t>Have you taken care of children all day. There is no difference.  You already wasted your time. Be blessed.</t>
  </si>
  <si>
    <t>https://www.reddit.com/r/AmItheAsshole/comments/1ayf6xz/aita_for_not_helping_my_wife_around_the_house/krulpat/</t>
  </si>
  <si>
    <t>krumpi2</t>
  </si>
  <si>
    <t>02-24-2024 00:33:28</t>
  </si>
  <si>
    <t>ForsakenPhotograph30</t>
  </si>
  <si>
    <t>Carpentry is backbreaking.</t>
  </si>
  <si>
    <t>https://www.reddit.com/r/AmItheAsshole/comments/1ayf6xz/aita_for_not_helping_my_wife_around_the_house/krumpi2/</t>
  </si>
  <si>
    <t>krux3ad</t>
  </si>
  <si>
    <t>02-24-2024 01:42:22</t>
  </si>
  <si>
    <t>I kind of want to know why she thinks he is having fun though.  I mean that isn't really one of those things that you just think up randomly.</t>
  </si>
  <si>
    <t>https://www.reddit.com/r/AmItheAsshole/comments/1ayf6xz/aita_for_not_helping_my_wife_around_the_house/krux3ad/</t>
  </si>
  <si>
    <t>krun77h</t>
  </si>
  <si>
    <t>02-24-2024 00:36:35</t>
  </si>
  <si>
    <t>popoPitifulme</t>
  </si>
  <si>
    <t>That is a really telling comment that she is feeling resentment. OP, please update us after you learn more of what she's going through?</t>
  </si>
  <si>
    <t>https://www.reddit.com/r/AmItheAsshole/comments/1ayf6xz/aita_for_not_helping_my_wife_around_the_house/krun77h/</t>
  </si>
  <si>
    <t>krux81b</t>
  </si>
  <si>
    <t>02-24-2024 01:43:15</t>
  </si>
  <si>
    <t>Last-Mathematician97</t>
  </si>
  <si>
    <t>As someone who has done both- working is easier and more rewarding mentally. Staying home is unappreciated work- I missed the positive feedback. Hint young kids do not give you much of that and maybe OP is not giving it either</t>
  </si>
  <si>
    <t>https://www.reddit.com/r/AmItheAsshole/comments/1ayf6xz/aita_for_not_helping_my_wife_around_the_house/krux81b/</t>
  </si>
  <si>
    <t>krv2gll</t>
  </si>
  <si>
    <t>02-24-2024 02:19:12</t>
  </si>
  <si>
    <t>dodoaddict</t>
  </si>
  <si>
    <t>Yeah that's not cool to say. OP should say that his wife gets to "have fun spending time with the loves of our lives all day".
Work , and childcare, can be fun at times but still tiring as hell.</t>
  </si>
  <si>
    <t>https://www.reddit.com/r/AmItheAsshole/comments/1ayf6xz/aita_for_not_helping_my_wife_around_the_house/krv2gll/</t>
  </si>
  <si>
    <t>krv2opq</t>
  </si>
  <si>
    <t>02-24-2024 02:20:45</t>
  </si>
  <si>
    <t>In comparison to her being at home with the kids he does. At least he gets adult conversation and to shit in peace.</t>
  </si>
  <si>
    <t>https://www.reddit.com/r/AmItheAsshole/comments/1ayf6xz/aita_for_not_helping_my_wife_around_the_house/krv2opq/</t>
  </si>
  <si>
    <t>krv34ae</t>
  </si>
  <si>
    <t>02-24-2024 02:23:48</t>
  </si>
  <si>
    <t>Common_Estate6292</t>
  </si>
  <si>
    <t>My ex-husband didn’t consider my job actual work because I enjoy it and have fun with my coworkers. One of the many reasons he’s an ex.</t>
  </si>
  <si>
    <t>https://www.reddit.com/r/AmItheAsshole/comments/1ayf6xz/aita_for_not_helping_my_wife_around_the_house/krv34ae/</t>
  </si>
  <si>
    <t>krv4cu1</t>
  </si>
  <si>
    <t>02-24-2024 02:32:32</t>
  </si>
  <si>
    <t>shellybean31</t>
  </si>
  <si>
    <t>Yeah that comment really got me. Honestly from what op has said he’s doing plenty. NTA.</t>
  </si>
  <si>
    <t>https://www.reddit.com/r/AmItheAsshole/comments/1ayf6xz/aita_for_not_helping_my_wife_around_the_house/krv4cu1/</t>
  </si>
  <si>
    <t>krv9rrv</t>
  </si>
  <si>
    <t>02-24-2024 03:10:48</t>
  </si>
  <si>
    <t>Derailedatthestation</t>
  </si>
  <si>
    <t>Yeah that remark made me cringe. I worked as the sole person in the customer service department of a company heading to bankruptcy. I worked 50 hours a week trying to help this company stay afloat and keep myself employed. If my husband had told me I was having fun with my coworkers all day I think I would have smacked him. OP works a very physically demanding job, and 50-60 hrs, he's not standing around the water cooler eating snacks.</t>
  </si>
  <si>
    <t>https://www.reddit.com/r/AmItheAsshole/comments/1ayf6xz/aita_for_not_helping_my_wife_around_the_house/krv9rrv/</t>
  </si>
  <si>
    <t>krvbvuw</t>
  </si>
  <si>
    <t>02-24-2024 03:26:01</t>
  </si>
  <si>
    <t>imamage_fightme</t>
  </si>
  <si>
    <t>Yeah that is such a crazy take from his wife. I'm a lady who has never worked construction but I've walked past enough work sites and have enough common sense to know it is hard work that can be very dangerous (people literally die on construction sites if not careful, most jobs don't need to worry about that).</t>
  </si>
  <si>
    <t>https://www.reddit.com/r/AmItheAsshole/comments/1ayf6xz/aita_for_not_helping_my_wife_around_the_house/krvbvuw/</t>
  </si>
  <si>
    <t>krvclk8</t>
  </si>
  <si>
    <t>02-24-2024 03:31:17</t>
  </si>
  <si>
    <t>redrummaybe54</t>
  </si>
  <si>
    <t>Then she can get a part time job and “have fun” with her work buddies and contribute to the finances and household work as well and OP can cut his hours back down</t>
  </si>
  <si>
    <t>https://www.reddit.com/r/AmItheAsshole/comments/1ayf6xz/aita_for_not_helping_my_wife_around_the_house/krvclk8/</t>
  </si>
  <si>
    <t>kruuxfe</t>
  </si>
  <si>
    <t>02-24-2024 01:27:43</t>
  </si>
  <si>
    <t>artfulcreatures</t>
  </si>
  <si>
    <t>She says he’s at work “having fun” with his workmates all day. From what he describes, he does do some stuff around the house. Quite a lot for working a minimum of ten hours a day doing carpentry. What needs to happen is a conversation as to what’s going on that’s making her talk like this. It may be time for her to get a job while the kids are in school so he can reduce hours to help out more at home.</t>
  </si>
  <si>
    <t>https://www.reddit.com/r/AmItheAsshole/comments/1ayf6xz/aita_for_not_helping_my_wife_around_the_house/kruuxfe/</t>
  </si>
  <si>
    <t>kruxwji</t>
  </si>
  <si>
    <t>02-24-2024 01:47:51</t>
  </si>
  <si>
    <t>Saying that doing carpentry for 12 hours a day is “hanging out with your buddies” is diminishing his work.
Like, you have to be intentionally missing that. I refuse to believe someone could miss something so obvious.</t>
  </si>
  <si>
    <t>https://www.reddit.com/r/AmItheAsshole/comments/1ayf6xz/aita_for_not_helping_my_wife_around_the_house/kruxwji/</t>
  </si>
  <si>
    <t>kruuasl</t>
  </si>
  <si>
    <t>02-24-2024 01:23:30</t>
  </si>
  <si>
    <t>Specific_Culture_591</t>
  </si>
  <si>
    <t>Saying he’s having fun all day at work is diminishing his contribution.
ETA: I don’t know how much OP is doing of the mental load so that might be a good place to look at taking something off her plate though.</t>
  </si>
  <si>
    <t>https://www.reddit.com/r/AmItheAsshole/comments/1ayf6xz/aita_for_not_helping_my_wife_around_the_house/kruuasl/</t>
  </si>
  <si>
    <t>kruvuup</t>
  </si>
  <si>
    <t>02-24-2024 01:34:00</t>
  </si>
  <si>
    <t>I’d bother explaining but it’s clear you either didn’t read the post or have the reading comprehension of a 6 year old</t>
  </si>
  <si>
    <t>https://www.reddit.com/r/AmItheAsshole/comments/1ayf6xz/aita_for_not_helping_my_wife_around_the_house/kruvuup/</t>
  </si>
  <si>
    <t>krvbz1b</t>
  </si>
  <si>
    <t>02-24-2024 03:26:41</t>
  </si>
  <si>
    <t>I don't think he's likely to experience childbirth, even if he becomes a SAHD.</t>
  </si>
  <si>
    <t>https://www.reddit.com/r/AmItheAsshole/comments/1ayf6xz/aita_for_not_helping_my_wife_around_the_house/krvbz1b/</t>
  </si>
  <si>
    <t>kruvfhn</t>
  </si>
  <si>
    <t>02-24-2024 01:31:06</t>
  </si>
  <si>
    <t>You can work very hard at something and still have fun moments doing it, especially if you’re working alongside good people.</t>
  </si>
  <si>
    <t>https://www.reddit.com/r/AmItheAsshole/comments/1ayf6xz/aita_for_not_helping_my_wife_around_the_house/kruvfhn/</t>
  </si>
  <si>
    <t>krv1sk5</t>
  </si>
  <si>
    <t>02-24-2024 02:14:32</t>
  </si>
  <si>
    <t>You cannot compare 4 hours of babysitting with being a full time sahp 🤦‍♀️🤦‍♀️
That's the same as me saying I helped my carpenter mate build a cabinet once. It wasn't too bad I could be a carpenter - easy.</t>
  </si>
  <si>
    <t>https://www.reddit.com/r/AmItheAsshole/comments/1ayf6xz/aita_for_not_helping_my_wife_around_the_house/krv1sk5/</t>
  </si>
  <si>
    <t>kruyxdu</t>
  </si>
  <si>
    <t>02-24-2024 01:54:49</t>
  </si>
  <si>
    <t>The younger child is 5 and only in preschool two days a week.  
As for the debt, who is responsible for the debt?</t>
  </si>
  <si>
    <t>https://www.reddit.com/r/AmItheAsshole/comments/1ayf6xz/aita_for_not_helping_my_wife_around_the_house/kruyxdu/</t>
  </si>
  <si>
    <t>kruxdag</t>
  </si>
  <si>
    <t>02-24-2024 01:44:14</t>
  </si>
  <si>
    <t>How much do you think people are ordering from DoorDash on weekday mornings?  And then is OP going to pick up the household chores and errands she can’t do during the six hours a week she spends earning maybe $60 a week doing instacart?</t>
  </si>
  <si>
    <t>https://www.reddit.com/r/AmItheAsshole/comments/1ayf6xz/aita_for_not_helping_my_wife_around_the_house/kruxdag/</t>
  </si>
  <si>
    <t>krv4an5</t>
  </si>
  <si>
    <t>02-24-2024 02:32:06</t>
  </si>
  <si>
    <t>The. Youngest.  Is. In. Preschool. Two. Mornings. A. Week.</t>
  </si>
  <si>
    <t>https://www.reddit.com/r/AmItheAsshole/comments/1ayf6xz/aita_for_not_helping_my_wife_around_the_house/krv4an5/</t>
  </si>
  <si>
    <t>krusbke</t>
  </si>
  <si>
    <t>02-24-2024 01:10:13</t>
  </si>
  <si>
    <t>What kind of job do you think she’s going to get in the three hours twice a week their younger child is in preschool?</t>
  </si>
  <si>
    <t>https://www.reddit.com/r/AmItheAsshole/comments/1ayf6xz/aita_for_not_helping_my_wife_around_the_house/krusbke/</t>
  </si>
  <si>
    <t>krurwyl</t>
  </si>
  <si>
    <t>02-24-2024 01:07:29</t>
  </si>
  <si>
    <t>sapzo</t>
  </si>
  <si>
    <t>Preschool isn’t free in the US. It’s often quite expensive.  And the two days a week they can afford might just be 3 hours a day.</t>
  </si>
  <si>
    <t>https://www.reddit.com/r/AmItheAsshole/comments/1ayf6xz/aita_for_not_helping_my_wife_around_the_house/krurwyl/</t>
  </si>
  <si>
    <t>krv44sr</t>
  </si>
  <si>
    <t>02-24-2024 02:30:58</t>
  </si>
  <si>
    <t>"My son is and my daughter starts soon, but is at preschool twice a week"
Sure. Good reading.</t>
  </si>
  <si>
    <t>https://www.reddit.com/r/AmItheAsshole/comments/1ayf6xz/aita_for_not_helping_my_wife_around_the_house/krv44sr/</t>
  </si>
  <si>
    <t>krvd6av</t>
  </si>
  <si>
    <t>02-24-2024 03:35:28</t>
  </si>
  <si>
    <t>neuro_curious</t>
  </si>
  <si>
    <t>Preschool two days a week.
It's really hard to find a part time job you can do only for two specific days a week.</t>
  </si>
  <si>
    <t>https://www.reddit.com/r/AmItheAsshole/comments/1ayf6xz/aita_for_not_helping_my_wife_around_the_house/krvd6av/</t>
  </si>
  <si>
    <t>kruvrw9</t>
  </si>
  <si>
    <t>02-24-2024 01:33:26</t>
  </si>
  <si>
    <t>I feel like you keep sweeping past her saying him working 12 hours a day as hanging out with his buddies really strange.
Why is it all about her? She’s the one being abusive.</t>
  </si>
  <si>
    <t>https://www.reddit.com/r/AmItheAsshole/comments/1ayf6xz/aita_for_not_helping_my_wife_around_the_house/kruvrw9/</t>
  </si>
  <si>
    <t>kruvlhk</t>
  </si>
  <si>
    <t>02-24-2024 01:32:14</t>
  </si>
  <si>
    <t>Who goes to day care. 
Anyone comparing taking care of a child for 3 out of 5 days a week to 60 hours of carpentry have no clue what carpentry entails.
And before you try, I’m a single dad. I know what raising a child means.</t>
  </si>
  <si>
    <t>https://www.reddit.com/r/AmItheAsshole/comments/1ayf6xz/aita_for_not_helping_my_wife_around_the_house/kruvlhk/</t>
  </si>
  <si>
    <t>kruzusb</t>
  </si>
  <si>
    <t>02-24-2024 02:01:15</t>
  </si>
  <si>
    <t>Since when is a 5 year old a toddler?!</t>
  </si>
  <si>
    <t>https://www.reddit.com/r/AmItheAsshole/comments/1ayf6xz/aita_for_not_helping_my_wife_around_the_house/kruzusb/</t>
  </si>
  <si>
    <t>kruzfjv</t>
  </si>
  <si>
    <t>02-24-2024 01:58:19</t>
  </si>
  <si>
    <t>How so?  How many people?</t>
  </si>
  <si>
    <t>https://www.reddit.com/r/AmItheAsshole/comments/1ayf6xz/aita_for_not_helping_my_wife_around_the_house/kruzfjv/</t>
  </si>
  <si>
    <t>kruzoyr</t>
  </si>
  <si>
    <t>02-24-2024 02:00:09</t>
  </si>
  <si>
    <t>Who takes care of your child all day while you work?</t>
  </si>
  <si>
    <t>https://www.reddit.com/r/AmItheAsshole/comments/1ayf6xz/aita_for_not_helping_my_wife_around_the_house/kruzoyr/</t>
  </si>
  <si>
    <t>kruv2il</t>
  </si>
  <si>
    <t>02-24-2024 01:28:41</t>
  </si>
  <si>
    <t>You think taking care of a child is the same level of work as 12 hours of carpentry? 
The kids are also in school so oops, looks like he’s definitely working more according to your metric.</t>
  </si>
  <si>
    <t>https://www.reddit.com/r/AmItheAsshole/comments/1ayf6xz/aita_for_not_helping_my_wife_around_the_house/kruv2il/</t>
  </si>
  <si>
    <t>kruxxxi</t>
  </si>
  <si>
    <t>02-24-2024 01:48:07</t>
  </si>
  <si>
    <t>jsquared2004</t>
  </si>
  <si>
    <t>Even if there is some grabassing on the job!</t>
  </si>
  <si>
    <t>https://www.reddit.com/r/AmItheAsshole/comments/1ayf6xz/aita_for_not_helping_my_wife_around_the_house/kruxxxi/</t>
  </si>
  <si>
    <t>krv9isc</t>
  </si>
  <si>
    <t>02-24-2024 03:09:00</t>
  </si>
  <si>
    <t>She has no idea
Very curious to know what she's doing all day that makes her think she does more than her husband. Esp since her children are of school age. Kindergarten and at least 1st or 2nd.</t>
  </si>
  <si>
    <t>https://www.reddit.com/r/AmItheAsshole/comments/1ayf6xz/aita_for_not_helping_my_wife_around_the_house/krv9isc/</t>
  </si>
  <si>
    <t>krv0s5z</t>
  </si>
  <si>
    <t>02-24-2024 02:07:32</t>
  </si>
  <si>
    <t>My husband has fun at work. He works on building sites and in places like Casinos, restaurants and Cinemas as a data cable engineer. It’s very male dominated and they just banter all day while working. It’s still hard work, climbing into roof spaces and under floors, moving machines and dealing with people who demand things that aren’t possible or expect them to do things that aren’t their job but there is not a single day that he comes home without a funny story about what they’ve been up to that day. It’s possible to have fun whilst working hard.</t>
  </si>
  <si>
    <t>https://www.reddit.com/r/AmItheAsshole/comments/1ayf6xz/aita_for_not_helping_my_wife_around_the_house/krv0s5z/</t>
  </si>
  <si>
    <t>krvarat</t>
  </si>
  <si>
    <t>02-24-2024 03:17:54</t>
  </si>
  <si>
    <t>She doesn't. She is saying that to minimise his job to score points</t>
  </si>
  <si>
    <t>https://www.reddit.com/r/AmItheAsshole/comments/1ayf6xz/aita_for_not_helping_my_wife_around_the_house/krvarat/</t>
  </si>
  <si>
    <t>krv34l0</t>
  </si>
  <si>
    <t>02-24-2024 02:23:51</t>
  </si>
  <si>
    <t>SeparateTop3719</t>
  </si>
  <si>
    <t>My husband builds houses and he has tons of fun at work. The crew is cracking jokes all day and that definitely makes it fun, he’ll usually come home and tell me about why each day was fun “so and so did this” or “i just love Demo day”</t>
  </si>
  <si>
    <t>https://www.reddit.com/r/AmItheAsshole/comments/1ayf6xz/aita_for_not_helping_my_wife_around_the_house/krv34l0/</t>
  </si>
  <si>
    <t>kruqyeo</t>
  </si>
  <si>
    <t>02-24-2024 01:01:05</t>
  </si>
  <si>
    <t>WillingMeasurement39</t>
  </si>
  <si>
    <t>Yeah it kind of sounds like the wife is missing out on some more regular adult socialization that she's not getting from being a SAHM. Definitely worth a conversation.</t>
  </si>
  <si>
    <t>https://www.reddit.com/r/AmItheAsshole/comments/1ayf6xz/aita_for_not_helping_my_wife_around_the_house/kruqyeo/</t>
  </si>
  <si>
    <t>kruy59g</t>
  </si>
  <si>
    <t>02-24-2024 01:49:30</t>
  </si>
  <si>
    <t>Comprehensive-Bad219</t>
  </si>
  <si>
    <t>It's a telling comment but it's not an ok way to talk to him. She can express what she's going through without putting down op and dismissing the work he does. 
Like look at it on the flipside, if he was feeling burnt out from work- it would be fine to tell her about it and vent his frustrations, and try to figure out a solution together. It would not be fine to say - wow it's so ridiculous that you get sit around at home all day having fun with the kids while I have to deal with a real job.</t>
  </si>
  <si>
    <t>https://www.reddit.com/r/AmItheAsshole/comments/1ayf6xz/aita_for_not_helping_my_wife_around_the_house/kruy59g/</t>
  </si>
  <si>
    <t>krus55g</t>
  </si>
  <si>
    <t>02-24-2024 01:09:01</t>
  </si>
  <si>
    <t>Damn, yeah poor wife emotionally abusing her husband. Hope she’s ok.
Edit: lol imagine if it was the wife saying her husband told her she needs to stop loafing around the house doing nothing. No one would be asking her to update them after she asked him what was wrong, they would be telling her to leave.</t>
  </si>
  <si>
    <t>https://www.reddit.com/r/AmItheAsshole/comments/1ayf6xz/aita_for_not_helping_my_wife_around_the_house/krus55g/</t>
  </si>
  <si>
    <t>krv9x8i</t>
  </si>
  <si>
    <t>02-24-2024 03:11:53</t>
  </si>
  <si>
    <t>I honestly can’t see what more OP can do without becoming a safety risk. 15 hour days of physical labour is not sustainable. If he pushes himself more he’s going to fall asleep at the wheel of the car or have on accident on site. 
OPs wife needs to be specific about what she wants, because diminishing what he does for his family is an AH move. If she wants to work once both kids are in school then I’m sure they can find a way to make it work and it may even mean that OP can reduce his hours giving him the ability to take on more at home.</t>
  </si>
  <si>
    <t>https://www.reddit.com/r/AmItheAsshole/comments/1ayf6xz/aita_for_not_helping_my_wife_around_the_house/krv9x8i/</t>
  </si>
  <si>
    <t>krv52u9</t>
  </si>
  <si>
    <t>02-24-2024 02:37:34</t>
  </si>
  <si>
    <t>I have also done both. Being a stay at home mom to school age children is the easiest gig on the planet, but not very rewarding. (Being a SAHM is very rewarding when you’re actually with your kids, and also hard work). If she isn’t satisfied at home she should go back to work and start building her career.</t>
  </si>
  <si>
    <t>https://www.reddit.com/r/AmItheAsshole/comments/1ayf6xz/aita_for_not_helping_my_wife_around_the_house/krv52u9/</t>
  </si>
  <si>
    <t>krv6eqi</t>
  </si>
  <si>
    <t>02-24-2024 02:46:54</t>
  </si>
  <si>
    <t>Staying at home is for sure more difficult mentally! It’s very draining.</t>
  </si>
  <si>
    <t>https://www.reddit.com/r/AmItheAsshole/comments/1ayf6xz/aita_for_not_helping_my_wife_around_the_house/krv6eqi/</t>
  </si>
  <si>
    <t>krv6po1</t>
  </si>
  <si>
    <t>02-24-2024 02:49:01</t>
  </si>
  <si>
    <t>But the kids are school-aged? Unless she's homeschooling she has plenty of time to shit in peace, and building relationships with other parents can give her plenty of adult conversation.
You could just as easily say:
"At least she gets to spend time, and enrich her bond, with the children they love."</t>
  </si>
  <si>
    <t>https://www.reddit.com/r/AmItheAsshole/comments/1ayf6xz/aita_for_not_helping_my_wife_around_the_house/krv6po1/</t>
  </si>
  <si>
    <t>kruvl4q</t>
  </si>
  <si>
    <t>02-24-2024 01:32:10</t>
  </si>
  <si>
    <t>Maybe she can get a part-time job while the kids are at school to take some of the load off OP supporting them before she expects him to add to his mental load.</t>
  </si>
  <si>
    <t>https://www.reddit.com/r/AmItheAsshole/comments/1ayf6xz/aita_for_not_helping_my_wife_around_the_house/kruvl4q/</t>
  </si>
  <si>
    <t>kruysla</t>
  </si>
  <si>
    <t>02-24-2024 01:53:55</t>
  </si>
  <si>
    <t>Good thought.</t>
  </si>
  <si>
    <t>https://www.reddit.com/r/AmItheAsshole/comments/1ayf6xz/aita_for_not_helping_my_wife_around_the_house/kruysla/</t>
  </si>
  <si>
    <t>kruyu3m</t>
  </si>
  <si>
    <t>02-24-2024 01:54:12</t>
  </si>
  <si>
    <t>https://www.reddit.com/r/AmItheAsshole/comments/1ayf6xz/aita_for_not_helping_my_wife_around_the_house/kruyu3m/</t>
  </si>
  <si>
    <t>krvce6f</t>
  </si>
  <si>
    <t>02-24-2024 03:29:48</t>
  </si>
  <si>
    <t>You never know. It is Reddit after all. </t>
  </si>
  <si>
    <t>https://www.reddit.com/r/AmItheAsshole/comments/1ayf6xz/aita_for_not_helping_my_wife_around_the_house/krvce6f/</t>
  </si>
  <si>
    <t>kruw49f</t>
  </si>
  <si>
    <t>02-24-2024 01:35:45</t>
  </si>
  <si>
    <t>Sure, being around your kids can be fun too 
but when one says “spending all day having fun” in this context, it’s not a random assumption that they are not respecting or understanding the work being done</t>
  </si>
  <si>
    <t>https://www.reddit.com/r/AmItheAsshole/comments/1ayf6xz/aita_for_not_helping_my_wife_around_the_house/kruw49f/</t>
  </si>
  <si>
    <t>kruyo3p</t>
  </si>
  <si>
    <t>02-24-2024 01:53:02</t>
  </si>
  <si>
    <t>I'll take "Deliberately Obtuse" for $300 Alex</t>
  </si>
  <si>
    <t>https://www.reddit.com/r/AmItheAsshole/comments/1ayf6xz/aita_for_not_helping_my_wife_around_the_house/kruyo3p/</t>
  </si>
  <si>
    <t>krv227o</t>
  </si>
  <si>
    <t>02-24-2024 02:16:25</t>
  </si>
  <si>
    <t>You get a lot of breaks because babies sleep a lot, you're in a (mostly constant) confined space that should be relatively easy to clean if you clean the mess right away and a child is rather easy to look after. And then when your partner gets off work it's their turn to take over so being a stahp you still get "time off".</t>
  </si>
  <si>
    <t>https://www.reddit.com/r/AmItheAsshole/comments/1ayf6xz/aita_for_not_helping_my_wife_around_the_house/krv227o/</t>
  </si>
  <si>
    <t>kruxn7i</t>
  </si>
  <si>
    <t>02-24-2024 01:46:06</t>
  </si>
  <si>
    <t>Wait. So he works 60 hours a week. Does laundry. Helps cook. Helps clean and he needs to do more but if she gets a job it's am issue that he needs to do more to make up for her working? It's crazy how you see the entire issue when you flip roles but somehow ignore it here.</t>
  </si>
  <si>
    <t>https://www.reddit.com/r/AmItheAsshole/comments/1ayf6xz/aita_for_not_helping_my_wife_around_the_house/kruxn7i/</t>
  </si>
  <si>
    <t>krva9s2</t>
  </si>
  <si>
    <t>02-24-2024 03:14:23</t>
  </si>
  <si>
    <t>Where did you hear that? Find a friend, cheap babysitter, or relative to babysit the younger child while the mom works OR the mom can stop asking her EXHAUSTED spouse to do more chores. Read the edit.</t>
  </si>
  <si>
    <t>https://www.reddit.com/r/AmItheAsshole/comments/1ayf6xz/aita_for_not_helping_my_wife_around_the_house/krva9s2/</t>
  </si>
  <si>
    <t>kruyjzu</t>
  </si>
  <si>
    <t>02-24-2024 01:52:15</t>
  </si>
  <si>
    <t>Uber, personal shopper, working at a daycare. If the wife had tech skills pre kids there are lots of places that want folks for piece work like creating websites etc. 
Or if she is crafty there are lots of moms making stuff to sell on Etsy.  My sister in law made custom handmade lace while the kids were napping when they were little to supplement brothers income.</t>
  </si>
  <si>
    <t>https://www.reddit.com/r/AmItheAsshole/comments/1ayf6xz/aita_for_not_helping_my_wife_around_the_house/kruyjzu/</t>
  </si>
  <si>
    <t>kruwb2q</t>
  </si>
  <si>
    <t>02-24-2024 01:37:00</t>
  </si>
  <si>
    <t>Doordarsh. Uber Eats. Many grocery stores have 3rd part delivery drivers that allow you to choose your hours.</t>
  </si>
  <si>
    <t>https://www.reddit.com/r/AmItheAsshole/comments/1ayf6xz/aita_for_not_helping_my_wife_around_the_house/kruwb2q/</t>
  </si>
  <si>
    <t>krvakk7</t>
  </si>
  <si>
    <t>02-24-2024 03:16:34</t>
  </si>
  <si>
    <t>Starts SOON. TWICE A WEEK. The mother can find a reliable friend, grandparent, or pay a babysitter. The pay would more than outway the cost of she gets a cheap one. She could work three times a week twice when the kid is at school and once when she hires a babysitter or drops the kid off with grandma. If she finds a home job, she can just do it at home. You really don’t understand solutions, do you</t>
  </si>
  <si>
    <t>https://www.reddit.com/r/AmItheAsshole/comments/1ayf6xz/aita_for_not_helping_my_wife_around_the_house/krvakk7/</t>
  </si>
  <si>
    <t>kruwwvk</t>
  </si>
  <si>
    <t>02-24-2024 01:41:09</t>
  </si>
  <si>
    <t>Oh I agree.  Telling him he's hanging out with buddies and having fun all day when she knows full well he's working a physically demanding job for 14 hours every day is off the wall.   I don't know the woman, but I assume she's not a complete idiot and she knows how hard his job is.  But I still think sitting down together and having a rational conversation, even it it changes nothing, can't hurt.  Maybe they can come up with a solution.  We aren't them.  We don't know.  If nothing else, it's a start.  But from the post it does sound like he is doing as much as he possibly can.</t>
  </si>
  <si>
    <t>https://www.reddit.com/r/AmItheAsshole/comments/1ayf6xz/aita_for_not_helping_my_wife_around_the_house/kruwwvk/</t>
  </si>
  <si>
    <t>kruw0kj</t>
  </si>
  <si>
    <t>02-24-2024 01:35:05</t>
  </si>
  <si>
    <t>He never mentioned day care. Re read op</t>
  </si>
  <si>
    <t>https://www.reddit.com/r/AmItheAsshole/comments/1ayf6xz/aita_for_not_helping_my_wife_around_the_house/kruw0kj/</t>
  </si>
  <si>
    <t>krv3m7i</t>
  </si>
  <si>
    <t>02-24-2024 02:27:18</t>
  </si>
  <si>
    <t>It is to someone who doesn’t have children lol</t>
  </si>
  <si>
    <t>https://www.reddit.com/r/AmItheAsshole/comments/1ayf6xz/aita_for_not_helping_my_wife_around_the_house/krv3m7i/</t>
  </si>
  <si>
    <t>kruzr53</t>
  </si>
  <si>
    <t>02-24-2024 02:00:33</t>
  </si>
  <si>
    <t>Oh look at you trying to downplay someone who called your bluff.</t>
  </si>
  <si>
    <t>https://www.reddit.com/r/AmItheAsshole/comments/1ayf6xz/aita_for_not_helping_my_wife_around_the_house/kruzr53/</t>
  </si>
  <si>
    <t>krv03au</t>
  </si>
  <si>
    <t>02-24-2024 02:02:52</t>
  </si>
  <si>
    <t>She goes to school. Just like OP’s kids.
Before that she went to a daycare and I immediately picked her up when I got off from work.
Sorry, you aren’t going to diminish what I do to try and excuse a woman emotionally abusing her husband.
Keeping a house together and raising kids isn’t ridiculous labor. Most people do it without abusing their spouse.</t>
  </si>
  <si>
    <t>https://www.reddit.com/r/AmItheAsshole/comments/1ayf6xz/aita_for_not_helping_my_wife_around_the_house/krv03au/</t>
  </si>
  <si>
    <t>krv5zkc</t>
  </si>
  <si>
    <t>02-24-2024 02:43:57</t>
  </si>
  <si>
    <t>ditiegirl</t>
  </si>
  <si>
    <t>She probably watches those weird videos where guys shirtless hump slam carpet in and thinks that's what he does.</t>
  </si>
  <si>
    <t>https://www.reddit.com/r/AmItheAsshole/comments/1ayf6xz/aita_for_not_helping_my_wife_around_the_house/krv5zkc/</t>
  </si>
  <si>
    <t>krv1ryv</t>
  </si>
  <si>
    <t>02-24-2024 02:14:25</t>
  </si>
  <si>
    <t>With the other guys?</t>
  </si>
  <si>
    <t>https://www.reddit.com/r/AmItheAsshole/comments/1ayf6xz/aita_for_not_helping_my_wife_around_the_house/krv1ryv/</t>
  </si>
  <si>
    <t>krv623p</t>
  </si>
  <si>
    <t>02-24-2024 02:44:27</t>
  </si>
  <si>
    <t>It's all about mindset. You can generally have fun or a shitty time with anything, the difference being the thought patterns you encourage.
It's possible to have fun staying at home with the kids, too.</t>
  </si>
  <si>
    <t>https://www.reddit.com/r/AmItheAsshole/comments/1ayf6xz/aita_for_not_helping_my_wife_around_the_house/krv623p/</t>
  </si>
  <si>
    <t>kruv2qu</t>
  </si>
  <si>
    <t>02-24-2024 01:28:43</t>
  </si>
  <si>
    <t>OP could ask if wife wants to get a job outside the home. Maybe she wants to "have fun" like he does, and I'm not being sarcastic. With her working, ~~the parents might then be able to afford daycare where the children are socializing and cared for by people who love the job of taking care of preschoolers.~~ No one loses. Because with her income, OP could reduce his hours and enjoy more family time!
ETA: How did I miss that the kiddos are school age.</t>
  </si>
  <si>
    <t>https://www.reddit.com/r/AmItheAsshole/comments/1ayf6xz/aita_for_not_helping_my_wife_around_the_house/kruv2qu/</t>
  </si>
  <si>
    <t>krv26hz</t>
  </si>
  <si>
    <t>02-24-2024 02:17:15</t>
  </si>
  <si>
    <t>That's a choice she is making.
My mom was SAH.
Once we were all in school, she had a rather active social life. She bowled, played golf, sewing/quilting clubs. She kept the house and cared for us kids..
My dad worked 5 or even 6 days in a given week .</t>
  </si>
  <si>
    <t>https://www.reddit.com/r/AmItheAsshole/comments/1ayf6xz/aita_for_not_helping_my_wife_around_the_house/krv26hz/</t>
  </si>
  <si>
    <t>kruvkak</t>
  </si>
  <si>
    <t>02-24-2024 01:32:00</t>
  </si>
  <si>
    <t>andra_quack</t>
  </si>
  <si>
    <t>I thought it was more to do with having to spend all the time with the kids. I think it can get tiring and repetitive.</t>
  </si>
  <si>
    <t>https://www.reddit.com/r/AmItheAsshole/comments/1ayf6xz/aita_for_not_helping_my_wife_around_the_house/kruvkak/</t>
  </si>
  <si>
    <t>kruslyo</t>
  </si>
  <si>
    <t>02-24-2024 01:12:09</t>
  </si>
  <si>
    <t>Except she gets an entire day to herself and her friends every week?</t>
  </si>
  <si>
    <t>https://www.reddit.com/r/AmItheAsshole/comments/1ayf6xz/aita_for_not_helping_my_wife_around_the_house/kruslyo/</t>
  </si>
  <si>
    <t>krv0vx3</t>
  </si>
  <si>
    <t>02-24-2024 02:08:15</t>
  </si>
  <si>
    <t>rantess</t>
  </si>
  <si>
    <t>https://www.reddit.com/r/AmItheAsshole/comments/1ayf6xz/aita_for_not_helping_my_wife_around_the_house/krv0vx3/</t>
  </si>
  <si>
    <t>krvbb0g</t>
  </si>
  <si>
    <t>02-24-2024 03:21:51</t>
  </si>
  <si>
    <t>He can tell her she appreciates her efforts and work on communication- as should she. Kids at that age are tiring and it stressful time of marriage</t>
  </si>
  <si>
    <t>https://www.reddit.com/r/AmItheAsshole/comments/1ayf6xz/aita_for_not_helping_my_wife_around_the_house/krvbb0g/</t>
  </si>
  <si>
    <t>krv8lur</t>
  </si>
  <si>
    <t>02-24-2024 03:02:26</t>
  </si>
  <si>
    <t>You haven’t spent a lot of time with kids, have you?</t>
  </si>
  <si>
    <t>https://www.reddit.com/r/AmItheAsshole/comments/1ayf6xz/aita_for_not_helping_my_wife_around_the_house/krv8lur/</t>
  </si>
  <si>
    <t>krv8j68</t>
  </si>
  <si>
    <t>02-24-2024 03:01:53</t>
  </si>
  <si>
    <t>You don’t know if the kids are at school or not. I, on the other hand, asked OP.</t>
  </si>
  <si>
    <t>https://www.reddit.com/r/AmItheAsshole/comments/1ayf6xz/aita_for_not_helping_my_wife_around_the_house/krv8j68/</t>
  </si>
  <si>
    <t>kruy7g0</t>
  </si>
  <si>
    <t>02-24-2024 01:49:54</t>
  </si>
  <si>
    <t>OP said in the comments their youngest is not in school yet.</t>
  </si>
  <si>
    <t>https://www.reddit.com/r/AmItheAsshole/comments/1ayf6xz/aita_for_not_helping_my_wife_around_the_house/kruy7g0/</t>
  </si>
  <si>
    <t>krvcnx6</t>
  </si>
  <si>
    <t>02-24-2024 03:31:45</t>
  </si>
  <si>
    <t>"UPDATE: I'm a stay at home dad now and I pushed a watermelon out of my asshole."</t>
  </si>
  <si>
    <t>https://www.reddit.com/r/AmItheAsshole/comments/1ayf6xz/aita_for_not_helping_my_wife_around_the_house/krvcnx6/</t>
  </si>
  <si>
    <t>kruxovd</t>
  </si>
  <si>
    <t>02-24-2024 01:46:25</t>
  </si>
  <si>
    <t>You’re being extremely literal about something OP doesn’t even claim was a direct quote.  What OP labels as “fun” could have been “you get to joke around and socialize with adults during the day while I’m stuck talking about Bluey.”</t>
  </si>
  <si>
    <t>https://www.reddit.com/r/AmItheAsshole/comments/1ayf6xz/aita_for_not_helping_my_wife_around_the_house/kruxovd/</t>
  </si>
  <si>
    <t>kruzcpl</t>
  </si>
  <si>
    <t>What’s your personal experience with manual labor and full-time parenting?</t>
  </si>
  <si>
    <t>https://www.reddit.com/r/AmItheAsshole/comments/1ayf6xz/aita_for_not_helping_my_wife_around_the_house/kruzcpl/</t>
  </si>
  <si>
    <t>krv2rfs</t>
  </si>
  <si>
    <t>02-24-2024 02:21:16</t>
  </si>
  <si>
    <t>You have no idea what you're talking about. I won't pretend to know the ins and outs if your job stop devaluing mine.</t>
  </si>
  <si>
    <t>https://www.reddit.com/r/AmItheAsshole/comments/1ayf6xz/aita_for_not_helping_my_wife_around_the_house/krv2rfs/</t>
  </si>
  <si>
    <t>kruy8eg</t>
  </si>
  <si>
    <t>02-24-2024 01:50:05</t>
  </si>
  <si>
    <t>There is a certain amount of work that needs to get done in the week.  She is currently doing a chunk of it while their younger child is in preschool.  If she works instacart during those hours instead, when do you think the household work gets done?  Is there a magic chore fairy?</t>
  </si>
  <si>
    <t>https://www.reddit.com/r/AmItheAsshole/comments/1ayf6xz/aita_for_not_helping_my_wife_around_the_house/kruy8eg/</t>
  </si>
  <si>
    <t>krvd2jp</t>
  </si>
  <si>
    <t>OP said so.</t>
  </si>
  <si>
    <t>https://www.reddit.com/r/AmItheAsshole/comments/1ayf6xz/aita_for_not_helping_my_wife_around_the_house/krvd2jp/</t>
  </si>
  <si>
    <t>kruxvb5</t>
  </si>
  <si>
    <t>02-24-2024 01:47:36</t>
  </si>
  <si>
    <t>And they earn how much?  Don’t forget OP wouldn’t be able to work the full three hours.  If you only have 25 minutes free and the next available job will be take 40, preschool will have no sympathy and may change $1/minute for being late for pick up.</t>
  </si>
  <si>
    <t>https://www.reddit.com/r/AmItheAsshole/comments/1ayf6xz/aita_for_not_helping_my_wife_around_the_house/kruxvb5/</t>
  </si>
  <si>
    <t>kruw9m6</t>
  </si>
  <si>
    <t>02-24-2024 01:36:43</t>
  </si>
  <si>
    <t>He commented it.
Not surprised you can’t do basic reading.</t>
  </si>
  <si>
    <t>https://www.reddit.com/r/AmItheAsshole/comments/1ayf6xz/aita_for_not_helping_my_wife_around_the_house/kruw9m6/</t>
  </si>
  <si>
    <t>krv0syx</t>
  </si>
  <si>
    <t>02-24-2024 02:07:41</t>
  </si>
  <si>
    <t>True, in a very technical sense living by yourself in a small apartment would still be running a household.  But it also wouldn’t be comparable to a family with young kids.</t>
  </si>
  <si>
    <t>https://www.reddit.com/r/AmItheAsshole/comments/1ayf6xz/aita_for_not_helping_my_wife_around_the_house/krv0syx/</t>
  </si>
  <si>
    <t>krv0m3e</t>
  </si>
  <si>
    <t>02-24-2024 02:06:23</t>
  </si>
  <si>
    <t>OP’s younger child goes to preschool two mornings a week.</t>
  </si>
  <si>
    <t>https://www.reddit.com/r/AmItheAsshole/comments/1ayf6xz/aita_for_not_helping_my_wife_around_the_house/krv0m3e/</t>
  </si>
  <si>
    <t>krv819a</t>
  </si>
  <si>
    <t>02-24-2024 02:58:20</t>
  </si>
  <si>
    <t>CalamityWof</t>
  </si>
  <si>
    <t>Why did you remind me of that...</t>
  </si>
  <si>
    <t>https://www.reddit.com/r/AmItheAsshole/comments/1ayf6xz/aita_for_not_helping_my_wife_around_the_house/krv819a/</t>
  </si>
  <si>
    <t>krv3mun</t>
  </si>
  <si>
    <t>02-24-2024 02:27:26</t>
  </si>
  <si>
    <t>IDK if you're joking or not so I'll say grabassing = horseplay, goofing off and not actual ass grabbing. But comment could be meant to be funny.</t>
  </si>
  <si>
    <t>https://www.reddit.com/r/AmItheAsshole/comments/1ayf6xz/aita_for_not_helping_my_wife_around_the_house/krv3mun/</t>
  </si>
  <si>
    <t>krv7x0o</t>
  </si>
  <si>
    <t>02-24-2024 02:57:29</t>
  </si>
  <si>
    <t>Yes of course. I’m not saying staying at home is always miserable. Not at all but she has got to the stage that she’s jealous of her husband for being happy at work then something has gone wrong for her because if OP’s description of what he does is accurate then he is doing his fair share. She needs to change what she’s doing so that she is happier, not be resentful of her husband because he isn’t miserable at work. Maybe she’s depressed, maybe she should get bloods checked in case there is a medical reason for her mood such a deficiency and if all of that is fine then she should look at ways to feel more fulfilled which should in turn help her see that OP is not the problem.</t>
  </si>
  <si>
    <t>https://www.reddit.com/r/AmItheAsshole/comments/1ayf6xz/aita_for_not_helping_my_wife_around_the_house/krv7x0o/</t>
  </si>
  <si>
    <t>kruwok8</t>
  </si>
  <si>
    <t>02-24-2024 01:39:34</t>
  </si>
  <si>
    <t>Odd_Presentation_374</t>
  </si>
  <si>
    <t>Kids are 5-7 unless she’s homeschooling she can get a part time job during school hours and he can cut back on all the fun he’s having with his work buddies all day and be able to help more with chores around  the house.</t>
  </si>
  <si>
    <t>https://www.reddit.com/r/AmItheAsshole/comments/1ayf6xz/aita_for_not_helping_my_wife_around_the_house/kruwok8/</t>
  </si>
  <si>
    <t>kruvgr9</t>
  </si>
  <si>
    <t>02-24-2024 01:31:21</t>
  </si>
  <si>
    <t>I definitely think that could be a productive angle to explore! Also if she were working a bit maybe OP could reduce hours and be around more which would probably make everyone happier in the long run.</t>
  </si>
  <si>
    <t>https://www.reddit.com/r/AmItheAsshole/comments/1ayf6xz/aita_for_not_helping_my_wife_around_the_house/kruvgr9/</t>
  </si>
  <si>
    <t>krv66mc</t>
  </si>
  <si>
    <t>02-24-2024 02:45:19</t>
  </si>
  <si>
    <t>I second this. Yes, OP, please ask your wife to go work so you can cut down your workload and contribute more evenly on houseworks. This way, the relationship is more balanced and no resentment of who is "having fun" and "not contributing". Your wife should learn to communicate better though: how she said "no " when you asked if she needs help to complaining that you dont contribute to help her at home: is mind-blowing. Let us know how it goes, OP.</t>
  </si>
  <si>
    <t>https://www.reddit.com/r/AmItheAsshole/comments/1ayf6xz/aita_for_not_helping_my_wife_around_the_house/krv66mc/</t>
  </si>
  <si>
    <t>krutp60</t>
  </si>
  <si>
    <t>02-24-2024 01:19:29</t>
  </si>
  <si>
    <t>She gets a morning and so does he.</t>
  </si>
  <si>
    <t>https://www.reddit.com/r/AmItheAsshole/comments/1ayf6xz/aita_for_not_helping_my_wife_around_the_house/krutp60/</t>
  </si>
  <si>
    <t>krutlhn</t>
  </si>
  <si>
    <t>02-24-2024 01:18:48</t>
  </si>
  <si>
    <t>She comes home at 2pm and takes over. I’m not sure on what world that counts as a whole day. 
Being at home all day with littles can be soul destroying. There is a reason many women run back to work when mat leave ends.</t>
  </si>
  <si>
    <t>https://www.reddit.com/r/AmItheAsshole/comments/1ayf6xz/aita_for_not_helping_my_wife_around_the_house/krutlhn/</t>
  </si>
  <si>
    <t>kruv2zu</t>
  </si>
  <si>
    <t>02-24-2024 01:28:46</t>
  </si>
  <si>
    <t>Which I would argue is vastly different from working alongside adults, colleagues, and friends for 50-60 hours per week. I'm not saying OP has it easy, I commend his dedication. I am just pointing out that it is mentally draining to do the exact same things for kids every single day. Personally, I don't think it engages my brain the same way to only interact with young kids. It sounds isolating.</t>
  </si>
  <si>
    <t>https://www.reddit.com/r/AmItheAsshole/comments/1ayf6xz/aita_for_not_helping_my_wife_around_the_house/kruv2zu/</t>
  </si>
  <si>
    <t>krv8tvt</t>
  </si>
  <si>
    <t>02-24-2024 03:04:02</t>
  </si>
  <si>
    <t>This comment could have been included in the previous comment I already replied to. As such, I'm going to ignore your weirdly double-posting ass.</t>
  </si>
  <si>
    <t>https://www.reddit.com/r/AmItheAsshole/comments/1ayf6xz/aita_for_not_helping_my_wife_around_the_house/krv8tvt/</t>
  </si>
  <si>
    <t>krv8no5</t>
  </si>
  <si>
    <t>02-24-2024 03:02:48</t>
  </si>
  <si>
    <t>And, as it turns out, one is and the other is about to be.</t>
  </si>
  <si>
    <t>https://www.reddit.com/r/AmItheAsshole/comments/1ayf6xz/aita_for_not_helping_my_wife_around_the_house/krv8no5/</t>
  </si>
  <si>
    <t>kruy9r2</t>
  </si>
  <si>
    <t>02-24-2024 01:50:20</t>
  </si>
  <si>
    <t>Their youngest it in preschool 3 hours 2 days a week. If he's so exhausted from work and is helping as much as he can and it isn't enough then maybe she should figure something out to take something off him before wanting to add more.</t>
  </si>
  <si>
    <t>https://www.reddit.com/r/AmItheAsshole/comments/1ayf6xz/aita_for_not_helping_my_wife_around_the_house/kruy9r2/</t>
  </si>
  <si>
    <t>kruyu9y</t>
  </si>
  <si>
    <t>02-24-2024 01:54:14</t>
  </si>
  <si>
    <t>&gt; That I spend all day having fun at work with my workmates, while she deals with the children and all of the house chores.
Do you really think that quote isn't trying to minimise how hard his work is and make her work look harder than it is to score points?
Or are we just being obtuse as a last ditch attempt to defend the wife?</t>
  </si>
  <si>
    <t>https://www.reddit.com/r/AmItheAsshole/comments/1ayf6xz/aita_for_not_helping_my_wife_around_the_house/kruyu9y/</t>
  </si>
  <si>
    <t>kruzjb2</t>
  </si>
  <si>
    <t>02-24-2024 01:59:03</t>
  </si>
  <si>
    <t>You just called someone out for making assumptions
And now I’m too literal and you are making your own assumptions
Ok</t>
  </si>
  <si>
    <t>https://www.reddit.com/r/AmItheAsshole/comments/1ayf6xz/aita_for_not_helping_my_wife_around_the_house/kruzjb2/</t>
  </si>
  <si>
    <t>kruzy3y</t>
  </si>
  <si>
    <t>02-24-2024 02:01:53</t>
  </si>
  <si>
    <t>Done both and I'd still take full time parenting. Manual labour kills your body in a way that nothing else does. Full time parenting doesn't come close.
Why are you being obtuse by pretending the wife isn't trying to minimise how hard OP's work is and score points based of that with her "fun" comment?</t>
  </si>
  <si>
    <t>https://www.reddit.com/r/AmItheAsshole/comments/1ayf6xz/aita_for_not_helping_my_wife_around_the_house/kruzy3y/</t>
  </si>
  <si>
    <t>krv2zbu</t>
  </si>
  <si>
    <t>02-24-2024 02:22:49</t>
  </si>
  <si>
    <t>If that's how you feel then that's how you feel.</t>
  </si>
  <si>
    <t>https://www.reddit.com/r/AmItheAsshole/comments/1ayf6xz/aita_for_not_helping_my_wife_around_the_house/krv2zbu/</t>
  </si>
  <si>
    <t>kruynmh</t>
  </si>
  <si>
    <t>02-24-2024 01:52:57</t>
  </si>
  <si>
    <t>So she is so busy with 1 child all day that she can't do anything? You're actually insane if you think she couldn't get the rest of the house stuff she needs done. Especially when her husband is coming home and doing laundry amd helping out before he passes out from exhaustion and also taking workload from her on the weekends.</t>
  </si>
  <si>
    <t>https://www.reddit.com/r/AmItheAsshole/comments/1ayf6xz/aita_for_not_helping_my_wife_around_the_house/kruynmh/</t>
  </si>
  <si>
    <t>krv37py</t>
  </si>
  <si>
    <t>02-24-2024 02:24:28</t>
  </si>
  <si>
    <t>lol imagine this lady’s face when she realizes single parents do all this shit and work everyday.</t>
  </si>
  <si>
    <t>https://www.reddit.com/r/AmItheAsshole/comments/1ayf6xz/aita_for_not_helping_my_wife_around_the_house/krv37py/</t>
  </si>
  <si>
    <t>krvfddt</t>
  </si>
  <si>
    <t>02-24-2024 03:51:49</t>
  </si>
  <si>
    <t>Find a friend, cheap babysitter, or relative to babysit the younger child while the mom works OR the mom can stop asking her EXHAUSTED spouse to do more chores. Read the edit.</t>
  </si>
  <si>
    <t>https://www.reddit.com/r/AmItheAsshole/comments/1ayf6xz/aita_for_not_helping_my_wife_around_the_house/krvfddt/</t>
  </si>
  <si>
    <t>kruy53k</t>
  </si>
  <si>
    <t>So what your ssyong is if she works he would have to do additional housework to offset her working but she can't work because it's too expensive but he needs to do more at home because him working and helping at home isn't enough? Make it make sense.</t>
  </si>
  <si>
    <t>https://www.reddit.com/r/AmItheAsshole/comments/1ayf6xz/aita_for_not_helping_my_wife_around_the_house/kruy53k/</t>
  </si>
  <si>
    <t>krv0on1</t>
  </si>
  <si>
    <t>02-24-2024 02:06:52</t>
  </si>
  <si>
    <t>eleanorrigby513</t>
  </si>
  <si>
    <t>You okay? Need a drink?</t>
  </si>
  <si>
    <t>https://www.reddit.com/r/AmItheAsshole/comments/1ayf6xz/aita_for_not_helping_my_wife_around_the_house/krv0on1/</t>
  </si>
  <si>
    <t>krv15bx</t>
  </si>
  <si>
    <t>02-24-2024 02:10:03</t>
  </si>
  <si>
    <t>I’ve had custody of my daughter since she was 2.
You who most likely never had a family shouldn’t be telling anyone anything.</t>
  </si>
  <si>
    <t>https://www.reddit.com/r/AmItheAsshole/comments/1ayf6xz/aita_for_not_helping_my_wife_around_the_house/krv15bx/</t>
  </si>
  <si>
    <t>krv0yl2</t>
  </si>
  <si>
    <t>02-24-2024 02:08:45</t>
  </si>
  <si>
    <t>Ok? So she’s not even doing a full week of childcare and you’re comparing that 60 hours of carpentry?</t>
  </si>
  <si>
    <t>https://www.reddit.com/r/AmItheAsshole/comments/1ayf6xz/aita_for_not_helping_my_wife_around_the_house/krv0yl2/</t>
  </si>
  <si>
    <t>krv8j8c</t>
  </si>
  <si>
    <t>02-24-2024 03:01:54</t>
  </si>
  <si>
    <t>Well said.</t>
  </si>
  <si>
    <t>https://www.reddit.com/r/AmItheAsshole/comments/1ayf6xz/aita_for_not_helping_my_wife_around_the_house/krv8j8c/</t>
  </si>
  <si>
    <t>krv0u4r</t>
  </si>
  <si>
    <t>ExemplaryVeggietable</t>
  </si>
  <si>
    <t>Realistically though, you often can't get a part-time job that you only do during little kid school hours and especially not one that is accommodating when your kids get sick or have appointments or have teacher in-service days. And after school care, if it works for you, is expensive as well. If she isn't bringing in loads of money (and very few do on a part time job after being a stay at home parent for a while), you may end up earning very little after all those factors get added in.</t>
  </si>
  <si>
    <t>https://www.reddit.com/r/AmItheAsshole/comments/1ayf6xz/aita_for_not_helping_my_wife_around_the_house/krv0u4r/</t>
  </si>
  <si>
    <t>krv32lc</t>
  </si>
  <si>
    <t>02-24-2024 02:23:28</t>
  </si>
  <si>
    <t>SnipesCC</t>
  </si>
  <si>
    <t>If the 5 year old has half day kindergarten, there's not really any time to do much besides a couple of errands.</t>
  </si>
  <si>
    <t>https://www.reddit.com/r/AmItheAsshole/comments/1ayf6xz/aita_for_not_helping_my_wife_around_the_house/krv32lc/</t>
  </si>
  <si>
    <t>krv5ewa</t>
  </si>
  <si>
    <t>Ijustreadalot</t>
  </si>
  <si>
    <t>1)  He suggested in a comment that one way he could help is to make his son's lunch and his daughter's "when she starts" so the 5 year old is not yet in school.
2)  Unless you find a job in a school, which are often miserable places to work these days and provide limited adult interaction at best, then it's pretty hard to find jobs that are just during school hours.</t>
  </si>
  <si>
    <t>https://www.reddit.com/r/AmItheAsshole/comments/1ayf6xz/aita_for_not_helping_my_wife_around_the_house/krv5ewa/</t>
  </si>
  <si>
    <t>kruwydg</t>
  </si>
  <si>
    <t>02-24-2024 01:41:26</t>
  </si>
  <si>
    <t>Hhe, I somehow read that to be preschoolers. Thank you!</t>
  </si>
  <si>
    <t>https://www.reddit.com/r/AmItheAsshole/comments/1ayf6xz/aita_for_not_helping_my_wife_around_the_house/kruwydg/</t>
  </si>
  <si>
    <t>krv5gud</t>
  </si>
  <si>
    <t>02-24-2024 02:40:20</t>
  </si>
  <si>
    <t>ChelsieTerezHultz</t>
  </si>
  <si>
    <t>This ⬆️</t>
  </si>
  <si>
    <t>https://www.reddit.com/r/AmItheAsshole/comments/1ayf6xz/aita_for_not_helping_my_wife_around_the_house/krv5gud/</t>
  </si>
  <si>
    <t>krv5uhe</t>
  </si>
  <si>
    <t>02-24-2024 02:42:59</t>
  </si>
  <si>
    <t>Weaseltime_420</t>
  </si>
  <si>
    <t>&gt;he can cut back on all the fun he’s having with his work buddies all day
What a dismissive way to describe working a job that is manual labour. Dude's not off having fun all day, he's working his ass off. 
Honestly, if they're stuck paying off some crazy debt then it would be stupid for him to cut back on hours if she gets work, the extra income from wife's job would help pay that off faster and then they can work on getting ahead. There's no point in her getting a job if it isn't going to result in more income.</t>
  </si>
  <si>
    <t>https://www.reddit.com/r/AmItheAsshole/comments/1ayf6xz/aita_for_not_helping_my_wife_around_the_house/krv5uhe/</t>
  </si>
  <si>
    <t>krutq0c</t>
  </si>
  <si>
    <t>02-24-2024 01:19:39</t>
  </si>
  <si>
    <t>Her kids are in school. Try again.</t>
  </si>
  <si>
    <t>https://www.reddit.com/r/AmItheAsshole/comments/1ayf6xz/aita_for_not_helping_my_wife_around_the_house/krutq0c/</t>
  </si>
  <si>
    <t>krv5l9z</t>
  </si>
  <si>
    <t>02-24-2024 02:41:12</t>
  </si>
  <si>
    <t>Preach! I was so effing bored during maternity leave that I when I unexpectedly had to take a few grad courses, I was grateful for the stimulation!</t>
  </si>
  <si>
    <t>https://www.reddit.com/r/AmItheAsshole/comments/1ayf6xz/aita_for_not_helping_my_wife_around_the_house/krv5l9z/</t>
  </si>
  <si>
    <t>krv5j8j</t>
  </si>
  <si>
    <t>02-24-2024 02:40:48</t>
  </si>
  <si>
    <t>MadGeller</t>
  </si>
  <si>
    <t>It is mentally draining, having the weight of your families financial well-being on your shoulders. Driving in traffic for hours is also soul's crushing. Working as a carpenter is typically an outdoor job. Working out in the elements every day is not joyful.</t>
  </si>
  <si>
    <t>https://www.reddit.com/r/AmItheAsshole/comments/1ayf6xz/aita_for_not_helping_my_wife_around_the_house/krv5j8j/</t>
  </si>
  <si>
    <t>kruwl97</t>
  </si>
  <si>
    <t>02-24-2024 01:38:56</t>
  </si>
  <si>
    <t>The kids are school age.</t>
  </si>
  <si>
    <t>https://www.reddit.com/r/AmItheAsshole/comments/1ayf6xz/aita_for_not_helping_my_wife_around_the_house/kruwl97/</t>
  </si>
  <si>
    <t>krv5x0j</t>
  </si>
  <si>
    <t>02-24-2024 02:43:28</t>
  </si>
  <si>
    <t>I do have to say, I love being a SAHM but it’s tough mentally to not have any adult interaction all day. I always thought it sounded kinda silly when I would hear other SAHP’s say that, but I totally understand now.</t>
  </si>
  <si>
    <t>https://www.reddit.com/r/AmItheAsshole/comments/1ayf6xz/aita_for_not_helping_my_wife_around_the_house/krv5x0j/</t>
  </si>
  <si>
    <t>kruw5zj</t>
  </si>
  <si>
    <t>02-24-2024 01:36:04</t>
  </si>
  <si>
    <t>Yeah, that excuses emotional abuse and means it’s ok that she demeans him literally doing back breaking labor all day.</t>
  </si>
  <si>
    <t>https://www.reddit.com/r/AmItheAsshole/comments/1ayf6xz/aita_for_not_helping_my_wife_around_the_house/kruw5zj/</t>
  </si>
  <si>
    <t>krva5ux</t>
  </si>
  <si>
    <t>02-24-2024 03:13:36</t>
  </si>
  <si>
    <t>In which case I’ll ignore your weirdly ignorant and judgemental arse.</t>
  </si>
  <si>
    <t>https://www.reddit.com/r/AmItheAsshole/comments/1ayf6xz/aita_for_not_helping_my_wife_around_the_house/krva5ux/</t>
  </si>
  <si>
    <t>krvadwj</t>
  </si>
  <si>
    <t>02-24-2024 03:15:12</t>
  </si>
  <si>
    <t>In which case- she spends her day talking to a toddler and not shitting in peace.</t>
  </si>
  <si>
    <t>https://www.reddit.com/r/AmItheAsshole/comments/1ayf6xz/aita_for_not_helping_my_wife_around_the_house/krvadwj/</t>
  </si>
  <si>
    <t>kruymu4</t>
  </si>
  <si>
    <t>02-24-2024 01:52:48</t>
  </si>
  <si>
    <t>So she drops their daughter at preschool at 9am, and then spends 20 minutes driving to this hypothetical job.  She works a max of 2 hours and 15 minutes before she drives 20 minutes back for noon preschool pick-up.  Lots of time for part-time job, right?</t>
  </si>
  <si>
    <t>https://www.reddit.com/r/AmItheAsshole/comments/1ayf6xz/aita_for_not_helping_my_wife_around_the_house/kruymu4/</t>
  </si>
  <si>
    <t>kruymxi</t>
  </si>
  <si>
    <t>02-24-2024 01:52:49</t>
  </si>
  <si>
    <t>And how do you think the wife can get a part time job in that time? What employer offers two hour shifts (because you can’t drop off early and you have to pick the kid up on time or you pay through the roof)</t>
  </si>
  <si>
    <t>https://www.reddit.com/r/AmItheAsshole/comments/1ayf6xz/aita_for_not_helping_my_wife_around_the_house/kruymxi/</t>
  </si>
  <si>
    <t>kruzygu</t>
  </si>
  <si>
    <t>02-24-2024 02:01:56</t>
  </si>
  <si>
    <t>No, I didn’t assume anything.  I expressed an open mind about what the phrase might mean and offered a hypothetical example of another possible interpretation.</t>
  </si>
  <si>
    <t>https://www.reddit.com/r/AmItheAsshole/comments/1ayf6xz/aita_for_not_helping_my_wife_around_the_house/kruzygu/</t>
  </si>
  <si>
    <t>krv9qkn</t>
  </si>
  <si>
    <t>02-24-2024 03:10:33</t>
  </si>
  <si>
    <t>That kid is 5, too. Caring for one 5 year old does not prevent me from doing housework. Granted, I was doing it while answering 647 questions and watching 118 dance moves, but still.</t>
  </si>
  <si>
    <t>https://www.reddit.com/r/AmItheAsshole/comments/1ayf6xz/aita_for_not_helping_my_wife_around_the_house/krv9qkn/</t>
  </si>
  <si>
    <t>kruz9i2</t>
  </si>
  <si>
    <t>02-24-2024 01:57:09</t>
  </si>
  <si>
    <t>I have to ask, do you have kids you live with full time?  Have you ever been responsible for running a household with kids?
I was a SAHP for years and now I am the sole breadwinner working 50-60 hours a week on average while my spouse stays home.  Being a SAHP had its perks, but there is a reason why I jumped at the chance to go back to work once it made sense for our family.</t>
  </si>
  <si>
    <t>https://www.reddit.com/r/AmItheAsshole/comments/1ayf6xz/aita_for_not_helping_my_wife_around_the_house/kruz9i2/</t>
  </si>
  <si>
    <t>krv0tve</t>
  </si>
  <si>
    <t>02-24-2024 02:07:52</t>
  </si>
  <si>
    <t>Nope. 
Get annoyed at people excusing abuse because it’s a SAHM.</t>
  </si>
  <si>
    <t>https://www.reddit.com/r/AmItheAsshole/comments/1ayf6xz/aita_for_not_helping_my_wife_around_the_house/krv0tve/</t>
  </si>
  <si>
    <t>krv2f4p</t>
  </si>
  <si>
    <t>I have four children.</t>
  </si>
  <si>
    <t>https://www.reddit.com/r/AmItheAsshole/comments/1ayf6xz/aita_for_not_helping_my_wife_around_the_house/krv2f4p/</t>
  </si>
  <si>
    <t>krv7u7x</t>
  </si>
  <si>
    <t>02-24-2024 02:56:56</t>
  </si>
  <si>
    <t>How else can we defend the AH wife?</t>
  </si>
  <si>
    <t>https://www.reddit.com/r/AmItheAsshole/comments/1ayf6xz/aita_for_not_helping_my_wife_around_the_house/krv7u7x/</t>
  </si>
  <si>
    <t>krv37jd</t>
  </si>
  <si>
    <t>02-24-2024 02:24:26</t>
  </si>
  <si>
    <t>Realistically, there are jobs through the school that she could get.</t>
  </si>
  <si>
    <t>https://www.reddit.com/r/AmItheAsshole/comments/1ayf6xz/aita_for_not_helping_my_wife_around_the_house/krv37jd/</t>
  </si>
  <si>
    <t>krvczma</t>
  </si>
  <si>
    <t>02-24-2024 03:34:09</t>
  </si>
  <si>
    <t>NeedleworkerSmart175</t>
  </si>
  <si>
    <t>School system jobs are ones I can think of, but many don't pay much.</t>
  </si>
  <si>
    <t>https://www.reddit.com/r/AmItheAsshole/comments/1ayf6xz/aita_for_not_helping_my_wife_around_the_house/krvczma/</t>
  </si>
  <si>
    <t>krvc4eh</t>
  </si>
  <si>
    <t>02-24-2024 03:27:47</t>
  </si>
  <si>
    <t>StrangeButSweet</t>
  </si>
  <si>
    <t>There is most definitely a point - to allow him to be less exhausted so he has more time either his kids and allow her to experience what she needs so she does grow resentful.  Thus, family is healthier and happier.</t>
  </si>
  <si>
    <t>https://www.reddit.com/r/AmItheAsshole/comments/1ayf6xz/aita_for_not_helping_my_wife_around_the_house/krvc4eh/</t>
  </si>
  <si>
    <t>krv7br8</t>
  </si>
  <si>
    <t>02-24-2024 02:53:19</t>
  </si>
  <si>
    <t>One of the kids is in school. Op mentions starting packing his daughters lunch when she starts school later this year.</t>
  </si>
  <si>
    <t>https://www.reddit.com/r/AmItheAsshole/comments/1ayf6xz/aita_for_not_helping_my_wife_around_the_house/krv7br8/</t>
  </si>
  <si>
    <t>krvccaz</t>
  </si>
  <si>
    <t>02-24-2024 03:29:24</t>
  </si>
  <si>
    <t>The 5yo is not.  Try again.</t>
  </si>
  <si>
    <t>https://www.reddit.com/r/AmItheAsshole/comments/1ayf6xz/aita_for_not_helping_my_wife_around_the_house/krvccaz/</t>
  </si>
  <si>
    <t>kruw1jr</t>
  </si>
  <si>
    <t>02-24-2024 01:35:15</t>
  </si>
  <si>
    <t>I think she misses community. if her kids are at school and she still only gets a morning with her friends, yeah. studies say that even the average person nowadays experiences community too little by only socializing at their job, which leads to burnout and depression. being mostly only by yourself and with the kids, must lead to a huge drift in the way you think compared to someone who spends almost all his time with colleagues.</t>
  </si>
  <si>
    <t>https://www.reddit.com/r/AmItheAsshole/comments/1ayf6xz/aita_for_not_helping_my_wife_around_the_house/kruw1jr/</t>
  </si>
  <si>
    <t>krv6x9x</t>
  </si>
  <si>
    <t>02-24-2024 02:50:30</t>
  </si>
  <si>
    <t>&gt;I'm not saying OP has it easy, I commend his dedication.</t>
  </si>
  <si>
    <t>https://www.reddit.com/r/AmItheAsshole/comments/1ayf6xz/aita_for_not_helping_my_wife_around_the_house/krv6x9x/</t>
  </si>
  <si>
    <t>krvdaf3</t>
  </si>
  <si>
    <t>02-24-2024 03:36:18</t>
  </si>
  <si>
    <t>I can’t help but agree that his day is tough, but for different reasons than hers is.  It would be ideal if they could each get a little more of what they want and have a little less of the stressful parts.  I do think OP is probably not fully recognizing what she has to do, but he’s not like one of these dudes who is checked out because he’s up all night playing video games or hanging out with buddies while the fam is at home.  It sounds like they’ve tried to even things out as much as they can. I hope they figure it out.</t>
  </si>
  <si>
    <t>https://www.reddit.com/r/AmItheAsshole/comments/1ayf6xz/aita_for_not_helping_my_wife_around_the_house/krvdaf3/</t>
  </si>
  <si>
    <t>krv7jat</t>
  </si>
  <si>
    <t>02-24-2024 02:54:48</t>
  </si>
  <si>
    <t>OP says that his daughter doesn’t start school until later this year.</t>
  </si>
  <si>
    <t>https://www.reddit.com/r/AmItheAsshole/comments/1ayf6xz/aita_for_not_helping_my_wife_around_the_house/krv7jat/</t>
  </si>
  <si>
    <t>krv6710</t>
  </si>
  <si>
    <t>02-24-2024 02:45:24</t>
  </si>
  <si>
    <t>Pretty sure that age is just part time school, that’s how it is with my 5 year old at least. By the time I get home from dropping him off I only have time to clean half the house &amp; shower/makeup.  So at those ages I don’t think she’s necessarily relaxing. But maybe she does relax if he really does that much house work.</t>
  </si>
  <si>
    <t>https://www.reddit.com/r/AmItheAsshole/comments/1ayf6xz/aita_for_not_helping_my_wife_around_the_house/krv6710/</t>
  </si>
  <si>
    <t>krv3evl</t>
  </si>
  <si>
    <t>02-24-2024 02:25:51</t>
  </si>
  <si>
    <t>Depending on when the 5 y.o. turned 5, maybe not. And even if they are in kindergarten,  kindergarten is often only a "half-day", so 3-4 hours or so.</t>
  </si>
  <si>
    <t>https://www.reddit.com/r/AmItheAsshole/comments/1ayf6xz/aita_for_not_helping_my_wife_around_the_house/krv3evl/</t>
  </si>
  <si>
    <t>krvchfx</t>
  </si>
  <si>
    <t>02-24-2024 03:30:27</t>
  </si>
  <si>
    <t>The 5yo is not yet in school based on what OP has described</t>
  </si>
  <si>
    <t>https://www.reddit.com/r/AmItheAsshole/comments/1ayf6xz/aita_for_not_helping_my_wife_around_the_house/krvchfx/</t>
  </si>
  <si>
    <t>kruzb91</t>
  </si>
  <si>
    <t>I've done it. Dropped my daughter off and opened the doordash driver app.</t>
  </si>
  <si>
    <t>https://www.reddit.com/r/AmItheAsshole/comments/1ayf6xz/aita_for_not_helping_my_wife_around_the_house/kruzb91/</t>
  </si>
  <si>
    <t>kruz35w</t>
  </si>
  <si>
    <t>02-24-2024 01:55:55</t>
  </si>
  <si>
    <t>Doordarsh. When I was our of work I would watch my daughter 3 days out of the week and take her to preschool a few hours for 2 days. Worked Doordarsh. Made between 50-100 bucks. That's enough to buy diapers and help out in some way. I've done exactly what OPs wife has as a father when I was out of work for a few months. I was able to do it and found a way to contribute some financially. Fuck I've worked at Wal Mart for 2 hour shifts to help make ends meet.  You can find it if you look.</t>
  </si>
  <si>
    <t>https://www.reddit.com/r/AmItheAsshole/comments/1ayf6xz/aita_for_not_helping_my_wife_around_the_house/kruz35w/</t>
  </si>
  <si>
    <t>krv52ay</t>
  </si>
  <si>
    <t>02-24-2024 02:37:28</t>
  </si>
  <si>
    <t>What phrase?as you stated, since OP didn’t confirm anything as a direct quote, We don’t know what words were used?</t>
  </si>
  <si>
    <t>https://www.reddit.com/r/AmItheAsshole/comments/1ayf6xz/aita_for_not_helping_my_wife_around_the_house/krv52ay/</t>
  </si>
  <si>
    <t>krvchbq</t>
  </si>
  <si>
    <t>02-24-2024 03:30:26</t>
  </si>
  <si>
    <t>Hahaha awwww I love that last sentence! So cute!</t>
  </si>
  <si>
    <t>https://www.reddit.com/r/AmItheAsshole/comments/1ayf6xz/aita_for_not_helping_my_wife_around_the_house/krvchbq/</t>
  </si>
  <si>
    <t>kruzjv7</t>
  </si>
  <si>
    <t>02-24-2024 01:59:09</t>
  </si>
  <si>
    <t>Yep. I'm married and have a daughter. I've been a stay at home parent and I work as a diesel mechanic about 80 hours a week at least for the next few months (currently off because I broke my hand) ill take SAHP every day of the week if I could.</t>
  </si>
  <si>
    <t>https://www.reddit.com/r/AmItheAsshole/comments/1ayf6xz/aita_for_not_helping_my_wife_around_the_house/kruzjv7/</t>
  </si>
  <si>
    <t>krv2lyq</t>
  </si>
  <si>
    <t>02-24-2024 02:20:13</t>
  </si>
  <si>
    <t>Cool, I’m sure you believe it’s the hardest job in the world too.
But guess what, it’s not.</t>
  </si>
  <si>
    <t>https://www.reddit.com/r/AmItheAsshole/comments/1ayf6xz/aita_for_not_helping_my_wife_around_the_house/krv2lyq/</t>
  </si>
  <si>
    <t>krvbsw1</t>
  </si>
  <si>
    <t>02-24-2024 03:25:26</t>
  </si>
  <si>
    <t>MikkiTh</t>
  </si>
  <si>
    <t>Not if she doesn't have credentials for a school. And the 5 year old may only be in half day kindergarten since a lot of districts did cuts</t>
  </si>
  <si>
    <t>https://www.reddit.com/r/AmItheAsshole/comments/1ayf6xz/aita_for_not_helping_my_wife_around_the_house/krvbsw1/</t>
  </si>
  <si>
    <t>krv95q7</t>
  </si>
  <si>
    <t>02-24-2024 03:06:23</t>
  </si>
  <si>
    <t>No-Peak-3169</t>
  </si>
  <si>
    <t>Right, I took that to mean the 5 year old will start kindergarten this fall. This child may be at home during the day or a part time preschool, but it isn’t clear.</t>
  </si>
  <si>
    <t>https://www.reddit.com/r/AmItheAsshole/comments/1ayf6xz/aita_for_not_helping_my_wife_around_the_house/krv95q7/</t>
  </si>
  <si>
    <t>kruwdzu</t>
  </si>
  <si>
    <t>02-24-2024 01:37:33</t>
  </si>
  <si>
    <t>Sounds like a great excuse to emotionally abuse your husband. Nice.</t>
  </si>
  <si>
    <t>https://www.reddit.com/r/AmItheAsshole/comments/1ayf6xz/aita_for_not_helping_my_wife_around_the_house/kruwdzu/</t>
  </si>
  <si>
    <t>krv9c0d</t>
  </si>
  <si>
    <t>02-24-2024 03:07:38</t>
  </si>
  <si>
    <t>Also, that she has all that time to lounge is an odd assumption. She has two kids and a husband with schedules and errands all that. It’s cool he helps out. I just think the assumption is super odd considering that’s what the mental load is. There’s a solid chance that she’s done asking him for help. What he does is a win. There’s an equal chance they have agreed upon roles, but things shift around. Assuming she has to ask is a chore and makes me question that she hasn’t.</t>
  </si>
  <si>
    <t>https://www.reddit.com/r/AmItheAsshole/comments/1ayf6xz/aita_for_not_helping_my_wife_around_the_house/krv9c0d/</t>
  </si>
  <si>
    <t>krv41am</t>
  </si>
  <si>
    <t>02-24-2024 02:30:16</t>
  </si>
  <si>
    <t>Turbulent-Morning389</t>
  </si>
  <si>
    <t>At current gas prices she’s putting all that hypothetical DoorDash money into the tank immediately. Also DoorDash doesn’t respect the end time of a dash. They will give you something outside the delivery zone when you have enough time for a local. And you never see the delivery address before you accept the order. So it’s not super easy money like people pretend and it’s hard to squeeze around school hours.</t>
  </si>
  <si>
    <t>https://www.reddit.com/r/AmItheAsshole/comments/1ayf6xz/aita_for_not_helping_my_wife_around_the_house/krv41am/</t>
  </si>
  <si>
    <t>krv04lm</t>
  </si>
  <si>
    <t>02-24-2024 02:03:06</t>
  </si>
  <si>
    <t>It’s impressive how you do all that while seemingly spending the entire day on Reddit.</t>
  </si>
  <si>
    <t>https://www.reddit.com/r/AmItheAsshole/comments/1ayf6xz/aita_for_not_helping_my_wife_around_the_house/krv04lm/</t>
  </si>
  <si>
    <t>krv9uxx</t>
  </si>
  <si>
    <t>02-24-2024 03:11:26</t>
  </si>
  <si>
    <t>And he clarifies in a comment that she starts school this fall.</t>
  </si>
  <si>
    <t>https://www.reddit.com/r/AmItheAsshole/comments/1ayf6xz/aita_for_not_helping_my_wife_around_the_house/krv9uxx/</t>
  </si>
  <si>
    <t>krv5mca</t>
  </si>
  <si>
    <t>The pay is also not as good as it once was, the average is $15 an hr before taxes and expenses, and I don’t think people realize that you actually need additional car insurance… standard personal car insurance doesn’t cover driving for an app and the apps insurance only cover you while you are delivering, not when you are driving to pickup the food or after it’s dropped off.</t>
  </si>
  <si>
    <t>https://www.reddit.com/r/AmItheAsshole/comments/1ayf6xz/aita_for_not_helping_my_wife_around_the_house/krv5mca/</t>
  </si>
  <si>
    <t>krv0dgj</t>
  </si>
  <si>
    <t>02-24-2024 02:04:46</t>
  </si>
  <si>
    <t>I'm impressed you missed the comment about me being off for an injury currently seeing as you've decided to go for personal attacks fron going through my profile. It's a bit hard to watch a kid and work with a broken hand. Nice try though. And before you ask talk to text and left hand for corrections. I'm still taking care of the house and helping. Can't even get hurt as a man and have a few weeks workers comp without getting attacked lol.</t>
  </si>
  <si>
    <t>https://www.reddit.com/r/AmItheAsshole/comments/1ayf6xz/aita_for_not_helping_my_wife_around_the_house/krv0dgj/</t>
  </si>
  <si>
    <t>krvfery</t>
  </si>
  <si>
    <t>02-24-2024 03:52:06</t>
  </si>
  <si>
    <t>So you’re planning to take a few months off from parenting too?</t>
  </si>
  <si>
    <t>https://www.reddit.com/r/AmItheAsshole/comments/1ayf6xz/aita_for_not_helping_my_wife_around_the_house/krvfery/</t>
  </si>
  <si>
    <t>krui3vz</t>
  </si>
  <si>
    <t>02-24-2024 00:03:42</t>
  </si>
  <si>
    <t>professionaldrama-</t>
  </si>
  <si>
    <t>Your gf thinks you feel emotionally closer to Betty than her. She feels like she doesn’t get to see her bf vulnerable with her but she has to take a seat and watch someone else be emotionally intimate with her bf. She probably feels like you think you don’t need her support if you have Betty. Honestly, I understand her and if I were her I wouldn’t pick a fight but I would take a big step back in this relationship. </t>
  </si>
  <si>
    <t>https://www.reddit.com/r/AmItheAsshole/comments/1aydd2r/aita_for_talking_about_my_sisters_death_with_my/krui3vz/</t>
  </si>
  <si>
    <t>kru558m</t>
  </si>
  <si>
    <t>02-23-2024 22:42:24</t>
  </si>
  <si>
    <t>owloctave</t>
  </si>
  <si>
    <t>NAH and I'm sorry for your loss. It's understandable that you would want to talk about it with Betty since she knew her and can better relate. But I would try to give your girlfriend a chance in some way to show that she can be there for you emotionally. You don't have to talk to her specifically about your sister's death, but work on opening up a bit more towards her. You've been together almost a year and being vulnerable with your partner is an important part of a relationship.</t>
  </si>
  <si>
    <t>https://www.reddit.com/r/AmItheAsshole/comments/1aydd2r/aita_for_talking_about_my_sisters_death_with_my/kru558m/</t>
  </si>
  <si>
    <t>krudc8q</t>
  </si>
  <si>
    <t>02-23-2024 23:33:04</t>
  </si>
  <si>
    <t>But isn't this when you are actually getting real relationships experience. Your partner is meant to be there for you through the hard times, if you don't start sharing and being vulnerable with them in situations like this, when will you?
I have never been through grief so I can't really empathise fully with what you are going through. However, if my partner was going through that I would still appreciate being part of that experience, with them allowing me to support them.
Why not share it with both?
I would personally go with NAH.</t>
  </si>
  <si>
    <t>https://www.reddit.com/r/AmItheAsshole/comments/1aydd2r/aita_for_talking_about_my_sisters_death_with_my/krudc8q/</t>
  </si>
  <si>
    <t>kru2ur8</t>
  </si>
  <si>
    <t>02-23-2024 22:28:38</t>
  </si>
  <si>
    <t>Rov422</t>
  </si>
  <si>
    <t>Idk, even if your GF can't relate, it doesn't mean you can't talk to her about it. So I'm going with ESH on this one, only because your GF wants to be there, but you're shutting her out, however she shouldn't be making this about her insecurities when you're in the middle of grieving l.</t>
  </si>
  <si>
    <t>https://www.reddit.com/r/AmItheAsshole/comments/1aydd2r/aita_for_talking_about_my_sisters_death_with_my/kru2ur8/</t>
  </si>
  <si>
    <t>krudi45</t>
  </si>
  <si>
    <t>02-23-2024 23:34:06</t>
  </si>
  <si>
    <t>electronicshoelace</t>
  </si>
  <si>
    <t>NAH. I’m sorry for your loss. You’re not an AH for wanting to talk to someone who understands what you’re going through. It’s also very understandable to want to talk to people who knew your sister.
That being said, I have been in a similar situation as your girlfriend, and I really hated it. My bf had a pretty awful situation maybe like four months into dating, and he also had a female friend that had gone through something similar and who he liked talking to about it. I understood why he wanted to talk about this with her because she had been in a similar situation and had also known him for way longer than I had. He also had a male friend that he was opening up to.
But I waited for weeks and he never opened up at all about it with me. He gave me some facts about what happened, but no emotion at all. I started to feel very used. It felt like he was opening up with her about this huge thing that affected his life and then he would come to me when he wanted to have sex and get dinner. It also made me feel very adverse to opening up to him, because I also had people who were closer and understood my life better, which really hurt because I wanted to be close and vulnerable with him so bad, but felt like I was making a dumb choice by laying it out there when he clearly wouldn’t reciprocate. 
In my situation, I eventually ended up telling him that he was making me feel like a friend with benefits rather than a girlfriend. I felt like he didn’t want to be emotionally open with me, which just left a relationship like you would have with a friend plus the physical aspect. We’re still together and the issue he’s dealing with is ongoing and he still goes to his friends for support, but he also has let me in and that makes a world of a difference.</t>
  </si>
  <si>
    <t>https://www.reddit.com/r/AmItheAsshole/comments/1aydd2r/aita_for_talking_about_my_sisters_death_with_my/krudi45/</t>
  </si>
  <si>
    <t>krv0023</t>
  </si>
  <si>
    <t>02-24-2024 02:02:15</t>
  </si>
  <si>
    <t>YTA - and you are probably single due to your choice. You probably don't even see it. Why are you dating one girl while you are in love with another? What could go wrong. LOL!</t>
  </si>
  <si>
    <t>https://www.reddit.com/r/AmItheAsshole/comments/1aydd2r/aita_for_talking_about_my_sisters_death_with_my/krv0023/</t>
  </si>
  <si>
    <t>kru3ycn</t>
  </si>
  <si>
    <t>02-23-2024 22:35:15</t>
  </si>
  <si>
    <t>ClevelandWomble</t>
  </si>
  <si>
    <t>You don't owe another person your grief, but Betty and your family share a history that you could relate to. Eva has decided that because she isn't your first choice of confidante she's blocked you.
On another thread, the consensus was that if you block someone like that, it's a deal breaker. In this case I agree. Instead of thinking about you coping with loss, your girlfriend is punishing you for grieving 'wrong'. 
You are NTA. Your girlfriend may be or perhaps she's just too immature to cope with not being the sole person in your life. What you do next is up to you but Eva needs to grow up.</t>
  </si>
  <si>
    <t>https://www.reddit.com/r/AmItheAsshole/comments/1aydd2r/aita_for_talking_about_my_sisters_death_with_my/kru3ycn/</t>
  </si>
  <si>
    <t>kruji4f</t>
  </si>
  <si>
    <t>02-24-2024 00:12:46</t>
  </si>
  <si>
    <t>ci27</t>
  </si>
  <si>
    <t>So you're going through something bad at the moment (sorry for your loss), but you don't want to talk about it with the person who is apparently your gf, who wants to support you?? Why even have a partner in the first place if you don't feel you can talk to them about serious things? ESH I guess</t>
  </si>
  <si>
    <t>https://www.reddit.com/r/AmItheAsshole/comments/1aydd2r/aita_for_talking_about_my_sisters_death_with_my/kruji4f/</t>
  </si>
  <si>
    <t>kru3025</t>
  </si>
  <si>
    <t>02-23-2024 22:29:32</t>
  </si>
  <si>
    <t>Ordinary-Bet-7100</t>
  </si>
  <si>
    <t>NTA While I can definitely understand the way your GF feels, you are the one in grief, so you only can decide what makes you feel better about it. That's your choice to make. You explained your reasons, so it's not like your GF is totally left out. If she really wants to help you, she will understand.</t>
  </si>
  <si>
    <t>https://www.reddit.com/r/AmItheAsshole/comments/1aydd2r/aita_for_talking_about_my_sisters_death_with_my/kru3025/</t>
  </si>
  <si>
    <t>krv03ev</t>
  </si>
  <si>
    <t>02-24-2024 02:02:53</t>
  </si>
  <si>
    <t>NAH, I personally believe it’s wrong to have other lady friends you share vulnerable stuff with, that you don’t with your partner. She feels left out and feels insecure. That’s why she made that comment of you dating your friend. Maybe try to give her more reassurance</t>
  </si>
  <si>
    <t>https://www.reddit.com/r/AmItheAsshole/comments/1aydd2r/aita_for_talking_about_my_sisters_death_with_my/krv03ev/</t>
  </si>
  <si>
    <t>krudt3t</t>
  </si>
  <si>
    <t>02-23-2024 23:36:03</t>
  </si>
  <si>
    <t>NTA. Your girlfriend is insecure and immature. Betty knows what you are feeling, your girlfriend doesn’t. Clearly she has a problem with how close you are to Betty anyway. Eva should’ve just sat this out simply due to the fact that she never met your sister therefore cannot give you any actual help emotionally because she doesn’t know how it feels. Yeah she’s your girlfriend but she isn’t entitled to your pain. She should just be happy you’re coping in a healthy way.</t>
  </si>
  <si>
    <t>https://www.reddit.com/r/AmItheAsshole/comments/1aydd2r/aita_for_talking_about_my_sisters_death_with_my/krudt3t/</t>
  </si>
  <si>
    <t>kru2d3f</t>
  </si>
  <si>
    <t>02-23-2024 22:25:43</t>
  </si>
  <si>
    <t>NTA.  GF isn’t one either but is obviously feeling some level of jealousy toward Betty.  Not sure what you can do about it other than let time pass.  You will eventually come to grips with your sister’s death and not have to rely on Betty so much and GF will eventually decide whether your relationship overall will work out.  If you want it to work out, you might think of little ways of making sure she knows she is important to you.</t>
  </si>
  <si>
    <t>https://www.reddit.com/r/AmItheAsshole/comments/1aydd2r/aita_for_talking_about_my_sisters_death_with_my/kru2d3f/</t>
  </si>
  <si>
    <t>krumgun</t>
  </si>
  <si>
    <t>02-24-2024 00:31:55</t>
  </si>
  <si>
    <t>Her making her grief and the terrible time you’re going through about herself is very telling. NTA</t>
  </si>
  <si>
    <t>https://www.reddit.com/r/AmItheAsshole/comments/1aydd2r/aita_for_talking_about_my_sisters_death_with_my/krumgun/</t>
  </si>
  <si>
    <t>kru2qkj</t>
  </si>
  <si>
    <t>02-23-2024 22:27:57</t>
  </si>
  <si>
    <t>Assumeweknow</t>
  </si>
  <si>
    <t>Grief is a journey, it crosses friendships, relationships, family members and political spectrums.   Those who can empathize with it are the most likely to help you process it.   While your girlfriend may be amazing, and probably young by the sounds of it.   There are things that she may not be able to give you in the process of grief at this time.  Your loss, and whatever support you need is whatever process works for you.    The fact that she can't give you everything you need isn't a bad thing.   But I can see how jealousy may come about because the lines between grief, passion, renewal, etc. are pretty close to fine lines.   So anything you can do to make her feel more secure in her relationship with you despite who you may be sharing pieces of your vulnerability with is probably a good idea.     Remember, part of many a relationship attraction to each other is vulnerability.  So she may be feeling a little bit of jealousy that she's not getting your full attention or trust in that she won't break you with that vulnerability.</t>
  </si>
  <si>
    <t>https://www.reddit.com/r/AmItheAsshole/comments/1aydd2r/aita_for_talking_about_my_sisters_death_with_my/kru2qkj/</t>
  </si>
  <si>
    <t>krv4gpu</t>
  </si>
  <si>
    <t>02-24-2024 02:33:17</t>
  </si>
  <si>
    <t>KatsukiBakugoSlay</t>
  </si>
  <si>
    <t>NTA. You’re experiencing grief. While shutting her out can be hurtful, you’re grieving, and you deserve to express that how you want</t>
  </si>
  <si>
    <t>https://www.reddit.com/r/AmItheAsshole/comments/1aydd2r/aita_for_talking_about_my_sisters_death_with_my/krv4gpu/</t>
  </si>
  <si>
    <t>krukh8x</t>
  </si>
  <si>
    <t>02-24-2024 00:19:03</t>
  </si>
  <si>
    <t>Isn't it normal to be emotionally closer to someone I've known since I was 7 than someone I've known for 10 months?</t>
  </si>
  <si>
    <t>https://www.reddit.com/r/AmItheAsshole/comments/1aydd2r/aita_for_talking_about_my_sisters_death_with_my/krukh8x/</t>
  </si>
  <si>
    <t>kruci9z</t>
  </si>
  <si>
    <t>02-23-2024 23:27:50</t>
  </si>
  <si>
    <t>singingkiltmygrandma</t>
  </si>
  <si>
    <t>I agree with this and if she’s breaking up with you during a time of need, it’s probably best to let her go.</t>
  </si>
  <si>
    <t>https://www.reddit.com/r/AmItheAsshole/comments/1aydd2r/aita_for_talking_about_my_sisters_death_with_my/kruci9z/</t>
  </si>
  <si>
    <t>kruls78</t>
  </si>
  <si>
    <t>02-24-2024 00:27:31</t>
  </si>
  <si>
    <t>That someone you’ve known 10 months is the woman you are supposedly be in love and that means (to me) wanting them near me when I’m hurt. But if you prefer Betty over the woman you claim to be in love, maybe you should consider your feelings carefully. 
Also, if you’re going to just go someone else for support and only come to her for sex and daily stuff why call her gf? She’s your friends with benefits. </t>
  </si>
  <si>
    <t>https://www.reddit.com/r/AmItheAsshole/comments/1aydd2r/aita_for_talking_about_my_sisters_death_with_my/kruls78/</t>
  </si>
  <si>
    <t>kruukov</t>
  </si>
  <si>
    <t>02-24-2024 01:25:21</t>
  </si>
  <si>
    <t>Guys like you make the worst boyfriends🤦‍♀️</t>
  </si>
  <si>
    <t>https://www.reddit.com/r/AmItheAsshole/comments/1aydd2r/aita_for_talking_about_my_sisters_death_with_my/kruukov/</t>
  </si>
  <si>
    <t>krveu0e</t>
  </si>
  <si>
    <t>02-24-2024 03:47:45</t>
  </si>
  <si>
    <t>rememberimapersontoo</t>
  </si>
  <si>
    <t>it is normal and everyone who is downvoting you are the kind of weirdos who don’t truly believe men and women can be friends without it being romantic</t>
  </si>
  <si>
    <t>https://www.reddit.com/r/AmItheAsshole/comments/1aydd2r/aita_for_talking_about_my_sisters_death_with_my/krveu0e/</t>
  </si>
  <si>
    <t>kru6s1f</t>
  </si>
  <si>
    <t>02-23-2024 22:52:13</t>
  </si>
  <si>
    <t>NTA. 
Here is the thing. Either she has feelings for him, or she only sees him as a friend. You don't know which. 
I would suggest, instead of demanding that she block him (which she may understandably see as controlling and become reactive), sitting her down and talking to her about it. Don't be confrontational, just tell her that you're confused about their relationship and don't want to be in the dark if she has real feelings for him. 
If she says that she doesn't, and seems honest about it, explain to her that you feel uncomfortable with aspects of their relationship and would like to discuss boundaries when it comes to members of the opposite sex. As her how she would feel if you got drunk at a female friend's house and stayed over. See how she responds. 
You have the right to have boundaries in your relationship, but you need to have a respectful discussion about them rather than assume stuff and make demands. That will always backfire. So get serious, talk to her straight forwardly, and ask her to agree to boundaries that are mutually acceptable and that go both ways. 
If there is a huge disconnect in what you both believe are appropriate boundaries, then you might have to go your separate ways. But you have every right to your feelings, and there shouldn't be double standards in your relationship.</t>
  </si>
  <si>
    <t>https://www.reddit.com/r/AmItheAsshole/comments/1ayd22g/aita_for_wanting_my_gf_to_drop_her_guy_friend/kru6s1f/</t>
  </si>
  <si>
    <t>kruhy7r</t>
  </si>
  <si>
    <t>02-24-2024 00:02:41</t>
  </si>
  <si>
    <t>Historical-Pie-5052</t>
  </si>
  <si>
    <t>NTA. 
She would already be my ex girlfriend by now.</t>
  </si>
  <si>
    <t>https://www.reddit.com/r/AmItheAsshole/comments/1ayd22g/aita_for_wanting_my_gf_to_drop_her_guy_friend/kruhy7r/</t>
  </si>
  <si>
    <t>krug9i9</t>
  </si>
  <si>
    <t>02-23-2024 23:51:40</t>
  </si>
  <si>
    <t>photosentBC</t>
  </si>
  <si>
    <t>NTA but break up with her. Have some dignity</t>
  </si>
  <si>
    <t>https://www.reddit.com/r/AmItheAsshole/comments/1ayd22g/aita_for_wanting_my_gf_to_drop_her_guy_friend/krug9i9/</t>
  </si>
  <si>
    <t>krujyry</t>
  </si>
  <si>
    <t>02-24-2024 00:15:45</t>
  </si>
  <si>
    <t>inspiredguy40</t>
  </si>
  <si>
    <t>NTA.  My advice - let each other go.  Long distance and in college - this is when, and to be fair to you both, not force it.</t>
  </si>
  <si>
    <t>https://www.reddit.com/r/AmItheAsshole/comments/1ayd22g/aita_for_wanting_my_gf_to_drop_her_guy_friend/krujyry/</t>
  </si>
  <si>
    <t>krunxqq</t>
  </si>
  <si>
    <t>02-24-2024 00:41:19</t>
  </si>
  <si>
    <t>Electrical-Pea-5898</t>
  </si>
  <si>
    <t>You need to leave her. I'm talking from personal experience, now that this is in your mind, it won't go away. And it's justified. Even if she does stop talking to him, it'll always be a stain on the relationship. If he posted a pic of her in his arms, that should tell you everything you need to know. Let her go. And if she cries and begs for you to stay, say no and move on. Trust me. It'll save you a lot of emotional damage.</t>
  </si>
  <si>
    <t>https://www.reddit.com/r/AmItheAsshole/comments/1ayd22g/aita_for_wanting_my_gf_to_drop_her_guy_friend/krunxqq/</t>
  </si>
  <si>
    <t>kruqwn9</t>
  </si>
  <si>
    <t>02-24-2024 01:00:45</t>
  </si>
  <si>
    <t>If he's not gay, he wants to F her or is already doing so. Their behavior seems more than friends. My ex-wife had a best friend. She cheated with him.</t>
  </si>
  <si>
    <t>https://www.reddit.com/r/AmItheAsshole/comments/1ayd22g/aita_for_wanting_my_gf_to_drop_her_guy_friend/kruqwn9/</t>
  </si>
  <si>
    <t>krusakm</t>
  </si>
  <si>
    <t>02-24-2024 01:10:02</t>
  </si>
  <si>
    <t>Professional_Stop_66</t>
  </si>
  <si>
    <t>NTA, she would have already been single before I even thought about posting this to Reddit</t>
  </si>
  <si>
    <t>https://www.reddit.com/r/AmItheAsshole/comments/1ayd22g/aita_for_wanting_my_gf_to_drop_her_guy_friend/krusakm/</t>
  </si>
  <si>
    <t>krv7u1d</t>
  </si>
  <si>
    <t>02-24-2024 02:56:54</t>
  </si>
  <si>
    <t>Beginning-Wheel7395</t>
  </si>
  <si>
    <t>NTA. Run.</t>
  </si>
  <si>
    <t>https://www.reddit.com/r/AmItheAsshole/comments/1ayd22g/aita_for_wanting_my_gf_to_drop_her_guy_friend/krv7u1d/</t>
  </si>
  <si>
    <t>krupr5a</t>
  </si>
  <si>
    <t>02-24-2024 00:53:08</t>
  </si>
  <si>
    <t>PortaPottyPusher</t>
  </si>
  <si>
    <t>NTA and come on dude, she is fucking this guy right infront of you.</t>
  </si>
  <si>
    <t>https://www.reddit.com/r/AmItheAsshole/comments/1ayd22g/aita_for_wanting_my_gf_to_drop_her_guy_friend/krupr5a/</t>
  </si>
  <si>
    <t>krupwx0</t>
  </si>
  <si>
    <t>02-24-2024 00:54:11</t>
  </si>
  <si>
    <t>Nta. Its easier said than done honestly but you gotta open your eyes. Get out.</t>
  </si>
  <si>
    <t>https://www.reddit.com/r/AmItheAsshole/comments/1ayd22g/aita_for_wanting_my_gf_to_drop_her_guy_friend/krupwx0/</t>
  </si>
  <si>
    <t>krv2g1h</t>
  </si>
  <si>
    <t>02-24-2024 02:19:06</t>
  </si>
  <si>
    <t>WTF_People__Grow_Up</t>
  </si>
  <si>
    <t>NTA.  You're just another victim of the old and classic "Oh he's just a friend" excuse.  I think she's banging his brains out.  Do yourself a favor.  Tell her "adios" and run for your life.  Good luck.</t>
  </si>
  <si>
    <t>https://www.reddit.com/r/AmItheAsshole/comments/1ayd22g/aita_for_wanting_my_gf_to_drop_her_guy_friend/krv2g1h/</t>
  </si>
  <si>
    <t>krugcr0</t>
  </si>
  <si>
    <t>02-23-2024 23:52:15</t>
  </si>
  <si>
    <t>I guess I’m more confrontational, tell her you have hard boundaries and she’s crossing them. Tell her the night she spent with him in bed quite probably when she was blackout drunk use your hardline. Dump her! She clearly has no respect for you or your relationship and has no problems hanging all over this guy and spending the night with him. It may be very perfectly innocent, but one day it won’t be, and she clearly has feelings for him. Remember, she jumped up and ran to give them a hug.
I wonder what else she’s giving him?</t>
  </si>
  <si>
    <t>https://www.reddit.com/r/AmItheAsshole/comments/1ayd22g/aita_for_wanting_my_gf_to_drop_her_guy_friend/krugcr0/</t>
  </si>
  <si>
    <t>kruq3sz</t>
  </si>
  <si>
    <t>02-24-2024 00:55:25</t>
  </si>
  <si>
    <t>NTA. I will say that he either has feelings for her that she doesn’t acknowledge or see, or she is just genuinely that close to him and you never knew they were that close. I mean it doesn’t seem like she wants him, but I think you might have to let the relationship go. Just for the sake of you not wanting your overthinking to make you act a way you wouldn’t normally act over something that probably isn’t even reality. Just tell her you don’t want the distance to cause any insecurities within yourself that will make her hate you. Y’all are young, it’s not life or death.</t>
  </si>
  <si>
    <t>https://www.reddit.com/r/AmItheAsshole/comments/1ayd22g/aita_for_wanting_my_gf_to_drop_her_guy_friend/kruq3sz/</t>
  </si>
  <si>
    <t>kruo4ez</t>
  </si>
  <si>
    <t>02-24-2024 00:42:31</t>
  </si>
  <si>
    <t>100Horsepileup</t>
  </si>
  <si>
    <t>INFO: Does she do any of this with any of her female friends that she is equally close with?</t>
  </si>
  <si>
    <t>https://www.reddit.com/r/AmItheAsshole/comments/1ayd22g/aita_for_wanting_my_gf_to_drop_her_guy_friend/kruo4ez/</t>
  </si>
  <si>
    <t>krv4bf8</t>
  </si>
  <si>
    <t>02-24-2024 02:32:14</t>
  </si>
  <si>
    <t>ApprehensiveBook4214</t>
  </si>
  <si>
    <t>Hello red flag!  I haven't seen you in 5 seconds.  YTA.  You don't handle insecurity by controlling who she's around.  You're going to have to adult and discuss your feelings and concerns with her.  </t>
  </si>
  <si>
    <t>https://www.reddit.com/r/AmItheAsshole/comments/1ayd22g/aita_for_wanting_my_gf_to_drop_her_guy_friend/krv4bf8/</t>
  </si>
  <si>
    <t>krucqcn</t>
  </si>
  <si>
    <t>02-23-2024 23:29:14</t>
  </si>
  <si>
    <t>Distinct_Doubt_3591</t>
  </si>
  <si>
    <t>Yta for tolerating this behavior and letting it build to this point, if this bothered you then you should have addressed it when it started. That being said you can't control what she does or who she associates it with all you can do is express your boundaries and control how you react when she crosses them. Personally I say it's too late go for a clean break and in the future be sure to address these issues immediately and let your boundaries be known upfront and clearly. </t>
  </si>
  <si>
    <t>https://www.reddit.com/r/AmItheAsshole/comments/1ayd22g/aita_for_wanting_my_gf_to_drop_her_guy_friend/krucqcn/</t>
  </si>
  <si>
    <t>kruqzjm</t>
  </si>
  <si>
    <t>02-24-2024 01:01:17</t>
  </si>
  <si>
    <t>Dear-Midnight</t>
  </si>
  <si>
    <t>This doesn't really seem like an AITAH question. It's more of a relationship question.
Reason being, you're not really asking if you're TA. You're asking if we think something going on between those two. And we don't know. You have to ask your GF that. 
And then you have to either accept her answer, or break up. Those are your only options. Because you cannot tell your GF to drop a friend. That's red flag territory.</t>
  </si>
  <si>
    <t>https://www.reddit.com/r/AmItheAsshole/comments/1ayd22g/aita_for_wanting_my_gf_to_drop_her_guy_friend/kruqzjm/</t>
  </si>
  <si>
    <t>krvbznz</t>
  </si>
  <si>
    <t>02-24-2024 03:26:49</t>
  </si>
  <si>
    <t>ace_in_space</t>
  </si>
  <si>
    <t>YWBTA for trying to control her behavior (asking her to cut all ties).  But you would NOT be TA for breaking up with her sorry ass, as she is surely banging this dude and, frankly, kinda rubbing your face in it.</t>
  </si>
  <si>
    <t>https://www.reddit.com/r/AmItheAsshole/comments/1ayd22g/aita_for_wanting_my_gf_to_drop_her_guy_friend/krvbznz/</t>
  </si>
  <si>
    <t>krvcsik</t>
  </si>
  <si>
    <t>02-24-2024 03:32:42</t>
  </si>
  <si>
    <t>Miss-Call-Of-Duty</t>
  </si>
  <si>
    <t>Dude….</t>
  </si>
  <si>
    <t>https://www.reddit.com/r/AmItheAsshole/comments/1ayd22g/aita_for_wanting_my_gf_to_drop_her_guy_friend/krvcsik/</t>
  </si>
  <si>
    <t>krvexza</t>
  </si>
  <si>
    <t>02-24-2024 03:48:35</t>
  </si>
  <si>
    <t>Natural_Action9210</t>
  </si>
  <si>
    <t>Yes and no.  In a relationship, you have to have enough trust in your partner to be able to let them live their life and have their own friends, be it male or female.  Sometimes people grow really close, and sometimes relationships fall out, it is what it is.  Your own jealousy will kill you though, especially in a long distance relationship when you keep seeing and obsessing over photos of the 2.   Asking her to choose between you 2 is an asshole move, imo.  Personally I would never ask someone to choose, I would just call it off and find a new woman who’s closer.  Lots of potential women better suited for you out there, my friend!  You’re young, go have some fun lol</t>
  </si>
  <si>
    <t>https://www.reddit.com/r/AmItheAsshole/comments/1ayd22g/aita_for_wanting_my_gf_to_drop_her_guy_friend/krvexza/</t>
  </si>
  <si>
    <t>krudi6q</t>
  </si>
  <si>
    <t>02-23-2024 23:34:07</t>
  </si>
  <si>
    <t>I appreciate the insight, I don’t think i’m controlling because I didn’t say anything about their relationship until she told me she slept over his house. Yes I’m jealous of them spending a lot of time together but i realize that might just be my own insecurity. But you are right about having a non confrontational conversation with her about it.</t>
  </si>
  <si>
    <t>https://www.reddit.com/r/AmItheAsshole/comments/1ayd22g/aita_for_wanting_my_gf_to_drop_her_guy_friend/krudi6q/</t>
  </si>
  <si>
    <t>krv7reo</t>
  </si>
  <si>
    <t>02-24-2024 02:56:23</t>
  </si>
  <si>
    <t>OP, don't listen to this.</t>
  </si>
  <si>
    <t>https://www.reddit.com/r/AmItheAsshole/comments/1ayd22g/aita_for_wanting_my_gf_to_drop_her_guy_friend/krv7reo/</t>
  </si>
  <si>
    <t>krufiva</t>
  </si>
  <si>
    <t>02-23-2024 23:47:00</t>
  </si>
  <si>
    <t>reevelainen</t>
  </si>
  <si>
    <t>Was is really thoughtful to be this mean? He tried to understand, give a chance to the friendship and all. Why would you blame him for all this? Y-T-A is by far an overreaction. You're being unfair towards him.</t>
  </si>
  <si>
    <t>https://www.reddit.com/r/AmItheAsshole/comments/1ayd22g/aita_for_wanting_my_gf_to_drop_her_guy_friend/krufiva/</t>
  </si>
  <si>
    <t>krudtlt</t>
  </si>
  <si>
    <t>02-23-2024 23:36:08</t>
  </si>
  <si>
    <t>Yeah well it wasn’t really that concerning until I found out she slept over his house. That’s when i started to question everything. Maybe I was ignorant to all the other “red flags”</t>
  </si>
  <si>
    <t>https://www.reddit.com/r/AmItheAsshole/comments/1ayd22g/aita_for_wanting_my_gf_to_drop_her_guy_friend/krudtlt/</t>
  </si>
  <si>
    <t>krvcg97</t>
  </si>
  <si>
    <t>02-24-2024 03:30:13</t>
  </si>
  <si>
    <t>KilledYouInMyDreams</t>
  </si>
  <si>
    <t>Run.</t>
  </si>
  <si>
    <t>https://www.reddit.com/r/AmItheAsshole/comments/1ayd22g/aita_for_wanting_my_gf_to_drop_her_guy_friend/krvcg97/</t>
  </si>
  <si>
    <t>krtxhss</t>
  </si>
  <si>
    <t>02-23-2024 22:01:08</t>
  </si>
  <si>
    <t>I really expected this to be about a boyfriend who was cheaping out! I think this is a NAH situation. He wants you to have something of quality. Can you meet in the middle? Is there anything nice for $700?</t>
  </si>
  <si>
    <t>https://www.reddit.com/r/AmItheAsshole/comments/1aycvma/aita_for_telling_my_boyfriend_hes_taking_all_the/krtxhss/</t>
  </si>
  <si>
    <t>krtx2pi</t>
  </si>
  <si>
    <t>02-23-2024 21:58:42</t>
  </si>
  <si>
    <t>thirdtryisthecharm</t>
  </si>
  <si>
    <t>Mild ESH
Stop ring shopping and agree on a budget first without insulting each other. If you can't do that, you're not ready to get engaged.</t>
  </si>
  <si>
    <t>https://www.reddit.com/r/AmItheAsshole/comments/1aycvma/aita_for_telling_my_boyfriend_hes_taking_all_the/krtx2pi/</t>
  </si>
  <si>
    <t>"Sultan of Sphincter [713]"</t>
  </si>
  <si>
    <t>kru3kza</t>
  </si>
  <si>
    <t>02-23-2024 22:33:03</t>
  </si>
  <si>
    <t>Aggravating-Car9897</t>
  </si>
  <si>
    <t>NAH.
He's worried about the quality and/or perception of an inexpensive ring while you are trying to be practical about your life. I have a feeling part of him is worried he's going to be looked down for getting you an affordable ring and have some people think he doesn't care enough for you.
If you are interested in a potential solution, give him some criteria of what you would need/want in a ring (for instance, I'm a hand-talker so I needed a durable ring) and maybe let him find someone to make you something custom. My husband got us custom made rings from a local artisan. My engagement ring stacks with my wedding band and matches his. All three together were about $1K. BUT because they are custom they are unique and special and have a story that can be flaunted to show how much care was put into it.</t>
  </si>
  <si>
    <t>https://www.reddit.com/r/AmItheAsshole/comments/1aycvma/aita_for_telling_my_boyfriend_hes_taking_all_the/kru3kza/</t>
  </si>
  <si>
    <t>kru6zj7</t>
  </si>
  <si>
    <t>02-23-2024 22:53:30</t>
  </si>
  <si>
    <t>LurkerByNatureGT</t>
  </si>
  <si>
    <t>NAH. If he’s worried it isn’t special enough or that people will think he was a cheapskate, pick the materials you like and go to an actual goldsmith and get them to design rings for you. 
You can then retort to anyone implying that it isn’t “enough” that it’s bespoke and one of a kind to your specifications, etc. 
And you’ll be giving business to a local craftsperson instead of some massive chain. </t>
  </si>
  <si>
    <t>https://www.reddit.com/r/AmItheAsshole/comments/1aycvma/aita_for_telling_my_boyfriend_hes_taking_all_the/kru6zj7/</t>
  </si>
  <si>
    <t>krtxks2</t>
  </si>
  <si>
    <t>02-23-2024 22:01:38</t>
  </si>
  <si>
    <t>TwinZylander214</t>
  </si>
  <si>
    <t>I will go with NAH.
I am totally with you on the fact that spending thousands on a ring is unnecessary.
But I feel like you haven’t listened to his arguments.
I suggest a calm discussion and a compromise.
Congratulations on the wedding</t>
  </si>
  <si>
    <t>https://www.reddit.com/r/AmItheAsshole/comments/1aycvma/aita_for_telling_my_boyfriend_hes_taking_all_the/krtxks2/</t>
  </si>
  <si>
    <t>krty9w9</t>
  </si>
  <si>
    <t>02-23-2024 22:05:41</t>
  </si>
  <si>
    <t>DiarrheaHovercraft</t>
  </si>
  <si>
    <t>&gt;I am obsessed with moissanite 
I don't know if you're fully ready to embrace being a life partner until you're willing to let go of your Steven Universe fan character.</t>
  </si>
  <si>
    <t>https://www.reddit.com/r/AmItheAsshole/comments/1aycvma/aita_for_telling_my_boyfriend_hes_taking_all_the/krty9w9/</t>
  </si>
  <si>
    <t>kru0u4r</t>
  </si>
  <si>
    <t>02-23-2024 22:18:00</t>
  </si>
  <si>
    <t>sail1yyc</t>
  </si>
  <si>
    <t>As a couple y'all can upgrade later- IF you both like.  A rag is a ring, and I say the as someone with a $19,000 ring.  At the end of the day it is the commitment, future and thought.</t>
  </si>
  <si>
    <t>https://www.reddit.com/r/AmItheAsshole/comments/1aycvma/aita_for_telling_my_boyfriend_hes_taking_all_the/kru0u4r/</t>
  </si>
  <si>
    <t>kru17ne</t>
  </si>
  <si>
    <t>02-23-2024 22:19:59</t>
  </si>
  <si>
    <t>dinogirly123</t>
  </si>
  <si>
    <t>NAH. If this is your biggest problem, stop worrying and let the man spoil you.</t>
  </si>
  <si>
    <t>https://www.reddit.com/r/AmItheAsshole/comments/1aycvma/aita_for_telling_my_boyfriend_hes_taking_all_the/kru17ne/</t>
  </si>
  <si>
    <t>kru7fba</t>
  </si>
  <si>
    <t>02-23-2024 22:56:07</t>
  </si>
  <si>
    <t>NOT AH. PRACTICAL.Gently tell him why you are looking at " cheap ". He can spend the difference later.( on something as a surprise or on something else "practical".</t>
  </si>
  <si>
    <t>https://www.reddit.com/r/AmItheAsshole/comments/1aycvma/aita_for_telling_my_boyfriend_hes_taking_all_the/kru7fba/</t>
  </si>
  <si>
    <t>kru8y81</t>
  </si>
  <si>
    <t>02-23-2024 23:05:31</t>
  </si>
  <si>
    <t>Familiar_Practice906</t>
  </si>
  <si>
    <t>NTA I was gonna say N A H but him saying $1k and vs $400 when it comes to engagement rings is rather trivial considering how expensive things get once you really start “buying for quality”.</t>
  </si>
  <si>
    <t>https://www.reddit.com/r/AmItheAsshole/comments/1aycvma/aita_for_telling_my_boyfriend_hes_taking_all_the/kru8y81/</t>
  </si>
  <si>
    <t>kruenny</t>
  </si>
  <si>
    <t>02-23-2024 23:41:27</t>
  </si>
  <si>
    <t>See his intent first. Validate his intent. He cherishes you and wants the best for you. But you’re right that it’s just a ring.</t>
  </si>
  <si>
    <t>https://www.reddit.com/r/AmItheAsshole/comments/1aycvma/aita_for_telling_my_boyfriend_hes_taking_all_the/kruenny/</t>
  </si>
  <si>
    <t>krtx8a5</t>
  </si>
  <si>
    <t>02-23-2024 21:59:36</t>
  </si>
  <si>
    <t>Tella_Fone</t>
  </si>
  <si>
    <t>NAH Agree and a budget and style and go from there,. You both need to get on the same page.</t>
  </si>
  <si>
    <t>https://www.reddit.com/r/AmItheAsshole/comments/1aycvma/aita_for_telling_my_boyfriend_hes_taking_all_the/krtx8a5/</t>
  </si>
  <si>
    <t>kru4gtw</t>
  </si>
  <si>
    <t>02-23-2024 22:38:18</t>
  </si>
  <si>
    <t>Check out the titanium ones.   They are typically reasonably priced and last forever.  As for budgets, just get a hard number on what he's willing to contribute.   Then put a hard number on what you are willing to pay.   Combine the two, and go from there.   The wedding party is more costly and important anyways.</t>
  </si>
  <si>
    <t>https://www.reddit.com/r/AmItheAsshole/comments/1aycvma/aita_for_telling_my_boyfriend_hes_taking_all_the/kru4gtw/</t>
  </si>
  <si>
    <t>krtxrc0</t>
  </si>
  <si>
    <t>02-23-2024 22:02:41</t>
  </si>
  <si>
    <t>watchingbigbrother63</t>
  </si>
  <si>
    <t>NAH 
It sounds like he's thinking about the future and the comments you might receive. When I met my 2nd wife I made it very clear that I would NEVER buy her a diamond. Then I had her watch "Blood Diamonds" and told her about the history of De Beers. She was in total agreement. Fast forward 3 years and she's demanding a diamond or a divorce. I left. Turns out 3 years worth of comments from her girlfriends about how I was a cheap asshole for not buying her a diamond was too much for her. 
Think about his perspective. If he want's a fancier ring then at least consider his reasoning.</t>
  </si>
  <si>
    <t>https://www.reddit.com/r/AmItheAsshole/comments/1aycvma/aita_for_telling_my_boyfriend_hes_taking_all_the/krtxrc0/</t>
  </si>
  <si>
    <t>kru32cr</t>
  </si>
  <si>
    <t>02-23-2024 22:29:55</t>
  </si>
  <si>
    <t>Crazymom771316</t>
  </si>
  <si>
    <t>NTA - I was ready to say how you don’t need an expensive ring to make a marriage. My engagement band was $10 and a friend tattooed our wedding bands. We’re celebrating 12 years in September and hopefully many more to come.</t>
  </si>
  <si>
    <t>https://www.reddit.com/r/AmItheAsshole/comments/1aycvma/aita_for_telling_my_boyfriend_hes_taking_all_the/kru32cr/</t>
  </si>
  <si>
    <t>kru7h40</t>
  </si>
  <si>
    <t>02-23-2024 22:56:25</t>
  </si>
  <si>
    <t>https://www.reddit.com/r/AmItheAsshole/comments/1aycvma/aita_for_telling_my_boyfriend_hes_taking_all_the/kru7h40/</t>
  </si>
  <si>
    <t>krucd4h</t>
  </si>
  <si>
    <t>02-23-2024 23:26:54</t>
  </si>
  <si>
    <t>Fred_Blogs_2020</t>
  </si>
  <si>
    <t>NTA, the number of people who are obsessed with the cost of a ring are terrifying to me.  He’s asked you what you want and you’ve looked together.  The most important thing (imo) is that you like the ring and will look at it and smile every time.</t>
  </si>
  <si>
    <t>https://www.reddit.com/r/AmItheAsshole/comments/1aycvma/aita_for_telling_my_boyfriend_hes_taking_all_the/krucd4h/</t>
  </si>
  <si>
    <t>krueiln</t>
  </si>
  <si>
    <t>02-23-2024 23:40:33</t>
  </si>
  <si>
    <t>-THE-UNKN0WN-</t>
  </si>
  <si>
    <t>Wow, this is a really funny situation because it is the exact opposite of what normally happens in these situations. I honestly can't even theorize on why he would feel this way, other than maybe he is afraid people will think that he is cheap? Or that maybe your female friends will start bad mouthing him to you and calling him a cheapskate who can't support you or something? Idk, this is a really really weird situation you have described.</t>
  </si>
  <si>
    <t>https://www.reddit.com/r/AmItheAsshole/comments/1aycvma/aita_for_telling_my_boyfriend_hes_taking_all_the/krueiln/</t>
  </si>
  <si>
    <t>kruiy59</t>
  </si>
  <si>
    <t>02-24-2024 00:09:10</t>
  </si>
  <si>
    <t>EmeraldAthenry</t>
  </si>
  <si>
    <t>INFO: Can you send him some ideas of what you like (within his and your budget since that seems to be where the difference is) along with your ring size and say, "Go to town, I want a surprise,"? Could be a decent compromise.</t>
  </si>
  <si>
    <t>https://www.reddit.com/r/AmItheAsshole/comments/1aycvma/aita_for_telling_my_boyfriend_hes_taking_all_the/kruiy59/</t>
  </si>
  <si>
    <t>krukt1f</t>
  </si>
  <si>
    <t>02-24-2024 00:21:11</t>
  </si>
  <si>
    <t>pinklillyx3</t>
  </si>
  <si>
    <t>1k is really cheap for a wedding ring. I’ve seen moissanite rings that cost $1k - $2k. So if you really like moissanite and your partner really wants to get you something that cost a bit more why not get a $1k moissanite ring? Also, moissanite isn’t as durable as other gemstones so you might end up paying more in repairs and upkeep.
Edit: I don’t think either of you are being an AH in this situation but this just doesn’t seem like a fight worth having to me</t>
  </si>
  <si>
    <t>https://www.reddit.com/r/AmItheAsshole/comments/1aycvma/aita_for_telling_my_boyfriend_hes_taking_all_the/krukt1f/</t>
  </si>
  <si>
    <t>krupw51</t>
  </si>
  <si>
    <t>YTA. Is it really going to kill your entire family if you go up a couple hundred bucks? Over the long haul, it's not going to make a difference. And if you go too cheap, your ring won't even make it for the long haul.</t>
  </si>
  <si>
    <t>https://www.reddit.com/r/AmItheAsshole/comments/1aycvma/aita_for_telling_my_boyfriend_hes_taking_all_the/krupw51/</t>
  </si>
  <si>
    <t>krust3s</t>
  </si>
  <si>
    <t>02-24-2024 01:13:30</t>
  </si>
  <si>
    <t>NAH, and I would like to thank you for not having a wedding. 
This subreddit has made me hate weddings.</t>
  </si>
  <si>
    <t>https://www.reddit.com/r/AmItheAsshole/comments/1aycvma/aita_for_telling_my_boyfriend_hes_taking_all_the/krust3s/</t>
  </si>
  <si>
    <t>krut0ge</t>
  </si>
  <si>
    <t>02-24-2024 01:14:52</t>
  </si>
  <si>
    <t>Ok_Court7208</t>
  </si>
  <si>
    <t>NAH? Imo stick with moissanite but maybe meet him in the middle by spending more on the bands. Get it in good quality gold or platinum and it will get closer to his price point. And the money spent on that will have value</t>
  </si>
  <si>
    <t>https://www.reddit.com/r/AmItheAsshole/comments/1aycvma/aita_for_telling_my_boyfriend_hes_taking_all_the/krut0ge/</t>
  </si>
  <si>
    <t>krtxtz4</t>
  </si>
  <si>
    <t>02-23-2024 22:03:06</t>
  </si>
  <si>
    <t>He asked you to pick a few rings, and you're trying. This is a weird one because I thought the issue would be that you wanted to spend more than he could afford, but... 🤔 He's probably feeling insecure because he got bought into all that Diamonds Are Forever crap on TV about how you have to buy an expensive ring to prove that you love your woman or whatever. It's consumerist (and misogynist) bullshit and you are right to resist it if your budget really won't go there or you have better things to do with the money - or if you just happen to prefer a less expensive ring. He's trying to make you happy, but he's gotten lost in the weeds thinking that the only thing that matters is the price tag. And giving  you a hard time over the choices you made when he asked you to make choices, well you were right - that's not much fun.
NTA.</t>
  </si>
  <si>
    <t>https://www.reddit.com/r/AmItheAsshole/comments/1aycvma/aita_for_telling_my_boyfriend_hes_taking_all_the/krtxtz4/</t>
  </si>
  <si>
    <t>krtwn35</t>
  </si>
  <si>
    <t>02-23-2024 21:56:12</t>
  </si>
  <si>
    <t>No-Secret-377</t>
  </si>
  <si>
    <t>Tbh I would just tell him that I’m the one who has to wear it therefore I get to pick. NTA.</t>
  </si>
  <si>
    <t>https://www.reddit.com/r/AmItheAsshole/comments/1aycvma/aita_for_telling_my_boyfriend_hes_taking_all_the/krtwn35/</t>
  </si>
  <si>
    <t>kru2b7a</t>
  </si>
  <si>
    <t>02-23-2024 22:25:25</t>
  </si>
  <si>
    <t>KittikatB</t>
  </si>
  <si>
    <t>ESH. You both need to agree on a budget, and right now, it doesn't sound like you've done so. If you can't communicate with each other to resolve this, you're not ready to get married.</t>
  </si>
  <si>
    <t>https://www.reddit.com/r/AmItheAsshole/comments/1aycvma/aita_for_telling_my_boyfriend_hes_taking_all_the/kru2b7a/</t>
  </si>
  <si>
    <t>kru66lr</t>
  </si>
  <si>
    <t>02-23-2024 22:48:38</t>
  </si>
  <si>
    <t>ExpressingThoughts</t>
  </si>
  <si>
    <t>Light YTA - you two need to be able to talk to each other without snapping if you are going to be married.</t>
  </si>
  <si>
    <t>https://www.reddit.com/r/AmItheAsshole/comments/1aycvma/aita_for_telling_my_boyfriend_hes_taking_all_the/kru66lr/</t>
  </si>
  <si>
    <t>krtx5dy</t>
  </si>
  <si>
    <t>02-23-2024 21:59:09</t>
  </si>
  <si>
    <t>petit_macaron_chat</t>
  </si>
  <si>
    <t>NTA.  The rhetorical question is why does he care about price alone versus durability and value?</t>
  </si>
  <si>
    <t>https://www.reddit.com/r/AmItheAsshole/comments/1aycvma/aita_for_telling_my_boyfriend_hes_taking_all_the/krtx5dy/</t>
  </si>
  <si>
    <t>kru32x8</t>
  </si>
  <si>
    <t>02-23-2024 22:30:01</t>
  </si>
  <si>
    <t>https://www.reddit.com/r/AmItheAsshole/comments/1aycvma/aita_for_telling_my_boyfriend_hes_taking_all_the/kru32x8/</t>
  </si>
  <si>
    <t>krup1vk</t>
  </si>
  <si>
    <t>02-24-2024 00:48:33</t>
  </si>
  <si>
    <t>No-Entertainment3435</t>
  </si>
  <si>
    <t>ESH. You’re getting married. You both need to learn to communicate and compromise.</t>
  </si>
  <si>
    <t>https://www.reddit.com/r/AmItheAsshole/comments/1aycvma/aita_for_telling_my_boyfriend_hes_taking_all_the/krup1vk/</t>
  </si>
  <si>
    <t>kruu8t6</t>
  </si>
  <si>
    <t>02-24-2024 01:23:08</t>
  </si>
  <si>
    <t>lovescarats</t>
  </si>
  <si>
    <t>Why not look at vintage diamond rings or lab grown diamonds? Or forgo the rock and look for a solid gold cigar band a la  Bianca Jaeger circa 1978? Classy and chic, yet affordable. What is it he dislikes about the moissanite? My husband and I designed my ring together, and over the years it remains a constant reminder that we worked together for the best outcome.</t>
  </si>
  <si>
    <t>https://www.reddit.com/r/AmItheAsshole/comments/1aycvma/aita_for_telling_my_boyfriend_hes_taking_all_the/kruu8t6/</t>
  </si>
  <si>
    <t>kruy6ig</t>
  </si>
  <si>
    <t>02-24-2024 01:49:44</t>
  </si>
  <si>
    <t>Disastrous-Box-4304</t>
  </si>
  <si>
    <t>I'm gonna say NAH/slight YTA, he wants you to have something nice and quality. Your ring, whether you care or not, is going to reflect on him. I'd find something in the 600-1000 range. It's a one time thing and spending a few extra hundred isn't going to break the bank but it might be a much better quality ring. 
My wedding band is pretty cheap (my choice) and now it gives me rashes and I haven't worn it in months 🤷🏻‍♀️</t>
  </si>
  <si>
    <t>https://www.reddit.com/r/AmItheAsshole/comments/1aycvma/aita_for_telling_my_boyfriend_hes_taking_all_the/kruy6ig/</t>
  </si>
  <si>
    <t>krv0g88</t>
  </si>
  <si>
    <t>02-24-2024 02:05:17</t>
  </si>
  <si>
    <t>Pretty_Fox5565</t>
  </si>
  <si>
    <t>NAH
This is just a confusing situation more than anything.
But please consider this ring will (hopefully) never leave your finger, it’s going to go through a lot of wear and tear. You’re going to wear it for decades. 
There’s nothing wrong with getting a moissanite ring, but in my opinion, pay that extra amount for the extra quality. This ring symbolizes your partnership. You want that ring to not only last but to keep its stones and shimmer for years to come.
Best of luck to you two!</t>
  </si>
  <si>
    <t>https://www.reddit.com/r/AmItheAsshole/comments/1aycvma/aita_for_telling_my_boyfriend_hes_taking_all_the/krv0g88/</t>
  </si>
  <si>
    <t>krv3pi9</t>
  </si>
  <si>
    <t>02-24-2024 02:27:56</t>
  </si>
  <si>
    <t>UnusuallyScented</t>
  </si>
  <si>
    <t>NAH
He wants to give you a symbol of love and has gotten caught up in seeing the price as a symbol of how much he cares.  
I personally think it's great that you are not insisting on an expensive ring.   
Compromise on the more expensive 'durable' band, and let him know that you appreciate him wanting to get you something valuable, but the fact that it is from him is what matters to you.
Above all, don't spoil your joy (both of you) over a ring.</t>
  </si>
  <si>
    <t>https://www.reddit.com/r/AmItheAsshole/comments/1aycvma/aita_for_telling_my_boyfriend_hes_taking_all_the/krv3pi9/</t>
  </si>
  <si>
    <t>krvb0ub</t>
  </si>
  <si>
    <t>02-24-2024 03:19:50</t>
  </si>
  <si>
    <t>NAH but he's becoming one.
Where I am most people don't really care about others engagement or wedding rings for any more than 5 secs where they go, 'Wow, that's really nice' regardless of what the stone is made out or and they certainly don't ask how much it cost either!
You need to get to the bottom of why your boyfriend thinks what he thinks.  Is she worried about what his friends think or what his mother thinks?  Because the only person's opinion who counts in this is yours.
In my case my husband bought an engagement/wedding set.  It's got some diamonds in it and I think the wedding ring has the bigger and more stones in it (not currently on my finger to look down and I'm too lazy to get up and look).  It cost maybe $250 as many of the diamonds are rounded chips down the band.... but the price didn't matter.  I would've been upset if he spent more money as there are other things the money could be spent on... and if he spent less I'd be okay with that.  I'm not a jewellery person either.
He did however surprise me with a ring after the birth of the second kid that was obviously much better quality than the original but goes with it so it actually looks like a set of three.  This was about $800 (he put it on the credit card so I saw the charge but I don't think he realised that I ever knew what it cost)....
It's not about the price of the ring but the meaning behind it.
There's something else driving why your partner thinks the way he does.... 
Also another option would be getting a more expensive ring later.  It's not to replace what you have but additional.  So maybe when you have more money or when you're more settled... so your 20th anniversary vow renewal... or just at this dinner when he takes you out.  Kids will be grown up then so may cost you less!</t>
  </si>
  <si>
    <t>https://www.reddit.com/r/AmItheAsshole/comments/1aycvma/aita_for_telling_my_boyfriend_hes_taking_all_the/krvb0ub/</t>
  </si>
  <si>
    <t>krvd2fx</t>
  </si>
  <si>
    <t>02-24-2024 03:34:41</t>
  </si>
  <si>
    <t>LydiaJ123</t>
  </si>
  <si>
    <t>YTA. You could have been nicer. But small potatoes. A simple gold band is well over that price. And anything plated will wear out. Just find a nice solid band with something interesting to it, and call it a day. You will like wearing something that lasts.</t>
  </si>
  <si>
    <t>https://www.reddit.com/r/AmItheAsshole/comments/1aycvma/aita_for_telling_my_boyfriend_hes_taking_all_the/krvd2fx/</t>
  </si>
  <si>
    <t>krvd3ah</t>
  </si>
  <si>
    <t>02-24-2024 03:34:52</t>
  </si>
  <si>
    <t>Important-Nose3332</t>
  </si>
  <si>
    <t>Honestly why are YOU so stuck on price? You seem to not be so particular about what kind of ring you want aside from price. He wants to spoil you, why not let him get you a more expensive ring that you love. NAH but this doesn’t need to be an issue.</t>
  </si>
  <si>
    <t>https://www.reddit.com/r/AmItheAsshole/comments/1aycvma/aita_for_telling_my_boyfriend_hes_taking_all_the/krvd3ah/</t>
  </si>
  <si>
    <t>krve86v</t>
  </si>
  <si>
    <t>02-24-2024 03:43:12</t>
  </si>
  <si>
    <t>bourbonandginger88</t>
  </si>
  <si>
    <t>NAH. Maybe a compromise of a less expensive moissanite ring that you can add "stacker" bands to later for anniversaries or important events?
My sister got a more modest engagement ring, a lovely wedding band, and then got a top stacker band when she got pregnant. Each ring by itself isn't that impressive but all stacked together it looks like a massive chunk of sparkle that takes up most of her ring finger space.
Oh! Go shopping at antique stores or pawn shops! A ton of people are doing that now. The antique jewelry market has rebranded itself as upcycling diamonds as a more ethical way to get a real diamond ring that isn't still contributing to the blood diamond trade. And you could get something vintage and unique! How fun would it be to flash a nifty art deco piece and humble brag about how y'all searched antique stores for something special to suit your taste rather than pop into Kay for something basic. Even if the stone is smaller, older bands are usually gold or platinum, and the diamonds are better quality. If he's worried about people judging the size of the stone, you just talk up how you wanted something delicate and vintage and special over some huge hunk of rock on your hand!</t>
  </si>
  <si>
    <t>https://www.reddit.com/r/AmItheAsshole/comments/1aycvma/aita_for_telling_my_boyfriend_hes_taking_all_the/krve86v/</t>
  </si>
  <si>
    <t>kru1tq4</t>
  </si>
  <si>
    <t>02-23-2024 22:22:36</t>
  </si>
  <si>
    <t>Jakanapes</t>
  </si>
  <si>
    <t>yeah, this did not go the way I expected</t>
  </si>
  <si>
    <t>https://www.reddit.com/r/AmItheAsshole/comments/1aycvma/aita_for_telling_my_boyfriend_hes_taking_all_the/kru1tq4/</t>
  </si>
  <si>
    <t>krtxnsq</t>
  </si>
  <si>
    <t>02-23-2024 22:02:06</t>
  </si>
  <si>
    <t>The budget is $400 but it bums him put because he imagined over 1k. If we didn't have kids I MIGHT consider it but we got mouths to feed and diapers to buy. But I see now that revisiting the budget is necessary</t>
  </si>
  <si>
    <t>https://www.reddit.com/r/AmItheAsshole/comments/1aycvma/aita_for_telling_my_boyfriend_hes_taking_all_the/krtxnsq/</t>
  </si>
  <si>
    <t>krv3brk</t>
  </si>
  <si>
    <t>02-24-2024 02:25:15</t>
  </si>
  <si>
    <t>No-Visit-7707</t>
  </si>
  <si>
    <t>Absolutely Fabulous</t>
  </si>
  <si>
    <t>https://www.reddit.com/r/AmItheAsshole/comments/1aycvma/aita_for_telling_my_boyfriend_hes_taking_all_the/krv3brk/</t>
  </si>
  <si>
    <t>kru14va</t>
  </si>
  <si>
    <t>02-23-2024 22:19:33</t>
  </si>
  <si>
    <t>You got me</t>
  </si>
  <si>
    <t>https://www.reddit.com/r/AmItheAsshole/comments/1aycvma/aita_for_telling_my_boyfriend_hes_taking_all_the/kru14va/</t>
  </si>
  <si>
    <t>kru7wl6</t>
  </si>
  <si>
    <t>02-23-2024 22:59:02</t>
  </si>
  <si>
    <t>Titanium rings can’t be easily resized and can be extremely to remove if you are in an accident. </t>
  </si>
  <si>
    <t>https://www.reddit.com/r/AmItheAsshole/comments/1aycvma/aita_for_telling_my_boyfriend_hes_taking_all_the/kru7wl6/</t>
  </si>
  <si>
    <t>kru1spf</t>
  </si>
  <si>
    <t>02-23-2024 22:22:27</t>
  </si>
  <si>
    <t>Nobody has ever commented to me about the price of my ring. It's a cubic zirconia, it's small, and simple. I've never wanted or cared about getting a diamond and if anyone did make a comment, I'd tell them so. We've been married 12 years this year.</t>
  </si>
  <si>
    <t>https://www.reddit.com/r/AmItheAsshole/comments/1aycvma/aita_for_telling_my_boyfriend_hes_taking_all_the/kru1spf/</t>
  </si>
  <si>
    <t>kru4ljy</t>
  </si>
  <si>
    <t>02-23-2024 22:39:06</t>
  </si>
  <si>
    <t>I had almost the opposite of your experience in which I was adamant I didn't want a diamond and technically ended up with a diamond.
(It's a raw black diamond though so it was more unique and a fraction of the price while still having the hardness of a diamond - which is why the jeweller pushed him towards it rather than a softer stone. Spirit of the agreement rather than letter of the agreement sort of thing)</t>
  </si>
  <si>
    <t>https://www.reddit.com/r/AmItheAsshole/comments/1aycvma/aita_for_telling_my_boyfriend_hes_taking_all_the/kru4ljy/</t>
  </si>
  <si>
    <t>krtzoqa</t>
  </si>
  <si>
    <t>02-23-2024 22:13:56</t>
  </si>
  <si>
    <t>15jtaylor443</t>
  </si>
  <si>
    <t>I like your perspective since I was so confused why he cared so much about the produce tag. So this helped. So definitely NAH. As long is his concerns are focused around op being bullied and her husband being looked down on, that is.</t>
  </si>
  <si>
    <t>https://www.reddit.com/r/AmItheAsshole/comments/1aycvma/aita_for_telling_my_boyfriend_hes_taking_all_the/krtzoqa/</t>
  </si>
  <si>
    <t>kru4tvq</t>
  </si>
  <si>
    <t>02-23-2024 22:40:31</t>
  </si>
  <si>
    <t>Tattoo! Now that's a good compromise. I don't know why I didn't think of that. Congrats on your long happy marriage and hope for many more!</t>
  </si>
  <si>
    <t>https://www.reddit.com/r/AmItheAsshole/comments/1aycvma/aita_for_telling_my_boyfriend_hes_taking_all_the/kru4tvq/</t>
  </si>
  <si>
    <t>krug7j8</t>
  </si>
  <si>
    <t>02-23-2024 23:51:19</t>
  </si>
  <si>
    <t>It's so weird because he literally supports me and our kids so I can stay at home. He's paying my debt and bills and food. So he's the best partner and father and so selfless. He's not a cheapskate</t>
  </si>
  <si>
    <t>https://www.reddit.com/r/AmItheAsshole/comments/1aycvma/aita_for_telling_my_boyfriend_hes_taking_all_the/krug7j8/</t>
  </si>
  <si>
    <t>krtycfv</t>
  </si>
  <si>
    <t>02-23-2024 22:06:05</t>
  </si>
  <si>
    <t>Is that YOUR budget or is that agreed upon by both of you? 
It sounds like it's your budget, but not his.
See if he is willing to do $700 or $800.</t>
  </si>
  <si>
    <t>https://www.reddit.com/r/AmItheAsshole/comments/1aycvma/aita_for_telling_my_boyfriend_hes_taking_all_the/krtycfv/</t>
  </si>
  <si>
    <t>krtyofe</t>
  </si>
  <si>
    <t>02-23-2024 22:08:00</t>
  </si>
  <si>
    <t>My wife and I basically wear a pair of glorified washers, they were like 40 bucks a pop, but they have a secret message engraved in them (up to 60 characters was *free with purchase!).* Also, it's romantic knowing that, no matter how bad things get, we'll never hock our rings because we probably couldn't even get a pity sawbuck for the pair. We're...um...we're both very Scottish.</t>
  </si>
  <si>
    <t>https://www.reddit.com/r/AmItheAsshole/comments/1aycvma/aita_for_telling_my_boyfriend_hes_taking_all_the/krtyofe/</t>
  </si>
  <si>
    <t>krtynz7</t>
  </si>
  <si>
    <t>02-23-2024 22:07:55</t>
  </si>
  <si>
    <t>&gt; The budget is $400 but it bums him put because he imagined over 1k. 
Yeah, the ongoing passive aggressive and unpleasant comments mean you're not both happy with that. You haven't reached a compromise that is actually working. That's what I mean about agreeing.</t>
  </si>
  <si>
    <t>https://www.reddit.com/r/AmItheAsshole/comments/1aycvma/aita_for_telling_my_boyfriend_hes_taking_all_the/krtynz7/</t>
  </si>
  <si>
    <t>krutw9q</t>
  </si>
  <si>
    <t>02-24-2024 01:20:48</t>
  </si>
  <si>
    <t>MavetHell</t>
  </si>
  <si>
    <t>I'm wearing a big yellow cubic zirconia rn. It's so sparkly and pretty I do not care at all that it was literally a $2.49 piece of costume jewelery. I would never want an expensive ring. I will 100% lose something that small very quickly no matter how valuable it is. This pretty yellow gal is going to be gone eventually and I will buy another pretty thing under $5 to wear on my left ring finger. I don't need a ring to show I am married. My husband does tattoos. Those are impossible to lose.</t>
  </si>
  <si>
    <t>https://www.reddit.com/r/AmItheAsshole/comments/1aycvma/aita_for_telling_my_boyfriend_hes_taking_all_the/krutw9q/</t>
  </si>
  <si>
    <t>krucy5g</t>
  </si>
  <si>
    <t>02-23-2024 23:30:36</t>
  </si>
  <si>
    <t>I love ours, I used to respond “always and forever” when he’d say “I love you” so he wrote always and I wrote forever on transfers so that the tattoo is actually our handwriting. I wish you a wonderful marriage full of laughs, love, and pure moments of happiness.</t>
  </si>
  <si>
    <t>https://www.reddit.com/r/AmItheAsshole/comments/1aycvma/aita_for_telling_my_boyfriend_hes_taking_all_the/krucy5g/</t>
  </si>
  <si>
    <t>kruu6lq</t>
  </si>
  <si>
    <t>02-24-2024 01:22:43</t>
  </si>
  <si>
    <t>My husband got me a beautiful engagement ring...that I never wear 😶 I love the ring, but I don't like wearing it because I like simple jewelry (or none at all).  Meanwhile, our wedding bands were just a couple hundred each, and I do wear that.  At first, he was annoyed that I didn't wear it, but now he is cool with it and understands.</t>
  </si>
  <si>
    <t>https://www.reddit.com/r/AmItheAsshole/comments/1aycvma/aita_for_telling_my_boyfriend_hes_taking_all_the/kruu6lq/</t>
  </si>
  <si>
    <t>krv6olj</t>
  </si>
  <si>
    <t>02-24-2024 02:48:49</t>
  </si>
  <si>
    <t>No_Calligrapher2640</t>
  </si>
  <si>
    <t>My dad's OG wedding ring broke, so he cut and polished a pipe. 😂</t>
  </si>
  <si>
    <t>https://www.reddit.com/r/AmItheAsshole/comments/1aycvma/aita_for_telling_my_boyfriend_hes_taking_all_the/krv6olj/</t>
  </si>
  <si>
    <t>krtzvdi</t>
  </si>
  <si>
    <t>02-23-2024 22:15:00</t>
  </si>
  <si>
    <t>I LOVE THIS!</t>
  </si>
  <si>
    <t>https://www.reddit.com/r/AmItheAsshole/comments/1aycvma/aita_for_telling_my_boyfriend_hes_taking_all_the/krtzvdi/</t>
  </si>
  <si>
    <t>krtvbaj</t>
  </si>
  <si>
    <t>02-23-2024 21:48:43</t>
  </si>
  <si>
    <t>NTA but you need to follow up that hard truth with action. 
At the end of the day, what your sons heard was that your wife cares more about Anna than them, affirming what they already felt. And she did absolutely defend Anna when she was lying, Anna wasn't punished for losing an expensive item she STOLE from her brother, and your wife hasn't apologized for being wrong about that, or for what she said. 
So, if your wife wants to make this right, she can't just cry, she needs to do something, and so do you. First, if the airpods story is true (aka Anna took them and lost them), then she needs to apologize, the airpods need to be replaced, and Anna needs to be punished. If your wife won't do that, then you need to. Your sons also want to see you stick up for them, not sit by and watch this unfold, and you are a parent to Anna to, so you can make this happen. 
Then your wife needs to fully apologize for taking Anna's side, and if she truly believes she didn't say the things BOTH your sons heard, she needs to explain herself without yelling, and still apologize for how it came across. 
And then- still not done- your wife needs to address why she would jump to Anna's side and not give what her son's said equal weight. In a standoff of children where the truth can't be determined (if that's even the case here), then a parent shouldn't take a side. We all know why she took Anna's side, and what was once mild favoritism has now created an environment where your sons feel UNSAFE. They know their mother will not defend them, will not listen to them, will not care for them, if Anna stands in the way of those things. Your wife can only fix that- and you need to be active in it too- by changing the way she acts, being patient, and demonstrating changed behavior over time.</t>
  </si>
  <si>
    <t>https://www.reddit.com/r/AmItheAsshole/comments/1aybqyz/aita_for_telling_my_wife_its_her_fault_that_our/krtvbaj/</t>
  </si>
  <si>
    <t>krtosbv</t>
  </si>
  <si>
    <t>02-23-2024 21:12:02</t>
  </si>
  <si>
    <t>"I wouldn’t frame it as classic favoritism but as a little bit more attention and love."  
That made me so sad to read. You're on your sons' side, but you're not on it enough if you don't see that as "classic favoritism."   
NTA, I guess.</t>
  </si>
  <si>
    <t>https://www.reddit.com/r/AmItheAsshole/comments/1aybqyz/aita_for_telling_my_wife_its_her_fault_that_our/krtosbv/</t>
  </si>
  <si>
    <t>krtsahd</t>
  </si>
  <si>
    <t>02-23-2024 21:31:41</t>
  </si>
  <si>
    <t>Classic favoritism is classic favoritism. She should be called out on it. At some point the damage becomes irreparable. The boys now have each other. Your mother has not been a mother to them or the mother they needed. Your wife wanted a best friend, playmate, and someone to fulfill her emotional needs. She got your daughter. 
NTA for calling her out but also YTA for letting it go this long. You knew this was happening. It's great you're on the boys side NOW but where was this years ago when they started noticing it and you knew they knew noticed it?</t>
  </si>
  <si>
    <t>https://www.reddit.com/r/AmItheAsshole/comments/1aybqyz/aita_for_telling_my_wife_its_her_fault_that_our/krtsahd/</t>
  </si>
  <si>
    <t>krtqa0n</t>
  </si>
  <si>
    <t>02-23-2024 21:20:25</t>
  </si>
  <si>
    <t>Stormschance</t>
  </si>
  <si>
    <t>NTA for telling your wife what you did but may be for other reasons.
Anna needs to own up for her actions and apologize and be clearly punished.
Your wife needs to acknowledge clearly her unfairness and apologise for it.
If the boys are unwilling to listen directly a written letter or a video is an option.
I’ve a feeling this was a final straw for the boys. They know what punishment they’d get if they lost their iPods, but Anna stole, lost the iPods and lied and got defended.</t>
  </si>
  <si>
    <t>https://www.reddit.com/r/AmItheAsshole/comments/1aybqyz/aita_for_telling_my_wife_its_her_fault_that_our/krtqa0n/</t>
  </si>
  <si>
    <t>krtvf45</t>
  </si>
  <si>
    <t>02-23-2024 21:49:19</t>
  </si>
  <si>
    <t>oneempathyplease</t>
  </si>
  <si>
    <t>You wrote this like a completely passive bystander but you're in this mess too.
ESH, both you and your wife. You should be involved in fixing this dynamic, you've been aware of this and still let it get out of control even if you didn't directly cause it.</t>
  </si>
  <si>
    <t>https://www.reddit.com/r/AmItheAsshole/comments/1aybqyz/aita_for_telling_my_wife_its_her_fault_that_our/krtvf45/</t>
  </si>
  <si>
    <t>krtvuyu</t>
  </si>
  <si>
    <t>02-23-2024 21:51:47</t>
  </si>
  <si>
    <t>Lazuli_Rose</t>
  </si>
  <si>
    <t>&gt;I wasn’t there so I don’t know.  
&gt;  
&gt;(again no idea)   
&gt;  
&gt;They don’t talk to her, ignore her when she approaches them and won’t tolerate her presence. When she enters a room, they leave (kitchen for example). **It is heartbreaking to watch.**
So this is how you deal with a big family problem? You weren't there so you don't do anything. Your wife needs to apologize, Anna needs to be punished and your boys need to work on forgiving. YOU need to work becoming an involved parent instead of just sitting idly by and taking the stance that since you weren't there you can't do anything. 
ESH.</t>
  </si>
  <si>
    <t>https://www.reddit.com/r/AmItheAsshole/comments/1aybqyz/aita_for_telling_my_wife_its_her_fault_that_our/krtvuyu/</t>
  </si>
  <si>
    <t>krtyx1v</t>
  </si>
  <si>
    <t>02-23-2024 22:09:25</t>
  </si>
  <si>
    <t>Sparky1498</t>
  </si>
  <si>
    <t>So what was the punishment again? Daughter had to buy new AirPods for which you gave the funds for in lieu of her birthday 2 months away? How is that a punishment? Likelihood is come April mum will buy a ‘small’ present anyway- daughter at best felt mildly pissed in the moment but there are no immediate consequences such as a grounding / removal of something she cares about or realistically- replacing the AirPods and making her pay back over time (whether that be extra chores or selling something she cares about) I get she is 12 and tbh fronting up the AirPods and saying in 2 months she doesn’t get a present is not an immediate response - it just delays and negates the punishment.  Obviously you have bigger fish to fry in your family dynamics but honestly- I don’t see your sons feeling any differently anytime soon as they are still seeing this as no real consequence for their sister</t>
  </si>
  <si>
    <t>https://www.reddit.com/r/AmItheAsshole/comments/1aybqyz/aita_for_telling_my_wife_its_her_fault_that_our/krtyx1v/</t>
  </si>
  <si>
    <t>krtq3n0</t>
  </si>
  <si>
    <t>02-23-2024 21:19:26</t>
  </si>
  <si>
    <t>Cute_Grapefruit1393</t>
  </si>
  <si>
    <t>Has your wife or Anna made a sincere apology to the boys?</t>
  </si>
  <si>
    <t>https://www.reddit.com/r/AmItheAsshole/comments/1aybqyz/aita_for_telling_my_wife_its_her_fault_that_our/krtq3n0/</t>
  </si>
  <si>
    <t>krtp1qz</t>
  </si>
  <si>
    <t>02-23-2024 21:13:30</t>
  </si>
  <si>
    <t>7hr0wn</t>
  </si>
  <si>
    <t>So there are five children and zero parents in this family.
ESH, though the people who are 39 and 44 should know better.
&gt; My wife doubled down and told them to f*ck off
This is not parenting.
&gt; I had little sympathy and told her to suck it up because it’s her fault
This is not a helpful contribution.
If you and your wife didn't want to be parents, then the time to have that conversation was 15 years ago.</t>
  </si>
  <si>
    <t>https://www.reddit.com/r/AmItheAsshole/comments/1aybqyz/aita_for_telling_my_wife_its_her_fault_that_our/krtp1qz/</t>
  </si>
  <si>
    <t>"Supreme Court Just-ass [117]"</t>
  </si>
  <si>
    <t>krtxo9n</t>
  </si>
  <si>
    <t>02-23-2024 22:02:10</t>
  </si>
  <si>
    <t>Firm-Sugar669</t>
  </si>
  <si>
    <t>There is no way your wife doesn’t buy Anna a bday gift.🤦🏼‍♀️🤦🏼‍♀️</t>
  </si>
  <si>
    <t>https://www.reddit.com/r/AmItheAsshole/comments/1aybqyz/aita_for_telling_my_wife_its_her_fault_that_our/krtxo9n/</t>
  </si>
  <si>
    <t>krtwkrd</t>
  </si>
  <si>
    <t>02-23-2024 21:55:50</t>
  </si>
  <si>
    <t>xboxwirelessmic</t>
  </si>
  <si>
    <t>Seems like a big blow up for one incident. More like the straw that broke the camels back.</t>
  </si>
  <si>
    <t>https://www.reddit.com/r/AmItheAsshole/comments/1aybqyz/aita_for_telling_my_wife_its_her_fault_that_our/krtwkrd/</t>
  </si>
  <si>
    <t>krty13h</t>
  </si>
  <si>
    <t>02-23-2024 22:04:15</t>
  </si>
  <si>
    <t>The_Coaltrain</t>
  </si>
  <si>
    <t>ESH (You and your wife).
Your wife for the obvious reasons, you for not doing anything about the situation for weeks.
You are meant to be a parent and a husband, not an impartial observer to all this.</t>
  </si>
  <si>
    <t>https://www.reddit.com/r/AmItheAsshole/comments/1aybqyz/aita_for_telling_my_wife_its_her_fault_that_our/krty13h/</t>
  </si>
  <si>
    <t>krtw25e</t>
  </si>
  <si>
    <t>02-23-2024 21:52:54</t>
  </si>
  <si>
    <t>NTA bc you’re right BUT YTA bc you have been letting this go on for way too long. This is classic favoritism btw. Your sons can see it, your daughter can, hell I’m sure even extended family members can see it. Call it what it is. If you don’t put a stop to ur wife’s behavior, get ur fam in therapy or something, get ur wife to sincerely apologize to ur sons, its not only going to be ur wife who has no contact with the boys when they become adults and are able to make their own decisions. It’ll be you too.</t>
  </si>
  <si>
    <t>https://www.reddit.com/r/AmItheAsshole/comments/1aybqyz/aita_for_telling_my_wife_its_her_fault_that_our/krtw25e/</t>
  </si>
  <si>
    <t>krtt4hl</t>
  </si>
  <si>
    <t>02-23-2024 21:36:23</t>
  </si>
  <si>
    <t>Few_Throat4510</t>
  </si>
  <si>
    <t>NTA for what you said to your wife. 
But you need to help your boys. And teach your daughter that her behavior isn’t okay. It shouldn’t be on your sons to teach her that actions have consequences</t>
  </si>
  <si>
    <t>https://www.reddit.com/r/AmItheAsshole/comments/1aybqyz/aita_for_telling_my_wife_its_her_fault_that_our/krtt4hl/</t>
  </si>
  <si>
    <t>krtpijp</t>
  </si>
  <si>
    <t>02-23-2024 21:16:10</t>
  </si>
  <si>
    <t>Elevensins</t>
  </si>
  <si>
    <t>INFO: Have you discussed this with your kids at all? Or just your wife?</t>
  </si>
  <si>
    <t>https://www.reddit.com/r/AmItheAsshole/comments/1aybqyz/aita_for_telling_my_wife_its_her_fault_that_our/krtpijp/</t>
  </si>
  <si>
    <t>krtq1tc</t>
  </si>
  <si>
    <t>02-23-2024 21:19:10</t>
  </si>
  <si>
    <t>ESH At this point, unless everyone is willing to attend family therapy, and I doubt your son's will agree to go, it is what it is. Your wife erroneously decided your daughter taking youth son's ear pods without permission (stealing) and losing them was okay. And the argument that ensued was the unleashing of years of pent up frustration. You're living in a house divided, how you put it back together again is something you and your wife need to figure out. For the time being and foreseeable future, your son's are done with their sister and your wife. All your wife had to do was make your daughter apologize and give your daughter some consequences for taking someone else's belongings but she didn't.</t>
  </si>
  <si>
    <t>https://www.reddit.com/r/AmItheAsshole/comments/1aybqyz/aita_for_telling_my_wife_its_her_fault_that_our/krtq1tc/</t>
  </si>
  <si>
    <t>krtynb2</t>
  </si>
  <si>
    <t>02-23-2024 22:07:48</t>
  </si>
  <si>
    <t>AffectionateCable793</t>
  </si>
  <si>
    <t>ESH (OP and wife)
This incident has happened days ago. The favoritism has been joked about for years.
Why has this been allowed to go on?
Your boys are really on their way to be checked out of this family. Unless your wife does something drastic to make up for it, there's a good chance they will go no contact with her, your daughter, and maybe you too.
Your eldest is 15? That's 3 years away from 18. As a person who has ignored a sibling for years while living with them, 3 years is nothing. A person can totally ignore people, in the same household, for 3 years. More even. It's a blip in time.</t>
  </si>
  <si>
    <t>https://www.reddit.com/r/AmItheAsshole/comments/1aybqyz/aita_for_telling_my_wife_its_her_fault_that_our/krtynb2/</t>
  </si>
  <si>
    <t>krtv8mh</t>
  </si>
  <si>
    <t>02-23-2024 21:48:18</t>
  </si>
  <si>
    <t>Acrobatic-Ad-3335</t>
  </si>
  <si>
    <t>ESH it's your wife's AND your fault. I feel sad for your boys. My mother has always favored my brother. Even after he growing up to be a physically &amp; sexually abusive drunk, she favors him. I hope Anna doesn't grow up with the same entitlement.</t>
  </si>
  <si>
    <t>https://www.reddit.com/r/AmItheAsshole/comments/1aybqyz/aita_for_telling_my_wife_its_her_fault_that_our/krtv8mh/</t>
  </si>
  <si>
    <t>kru0ya2</t>
  </si>
  <si>
    <t>02-23-2024 22:18:34</t>
  </si>
  <si>
    <t>"she's a great mum to them too"
You have to ask whether your boys think that way.  
When it's that level of favoritism it ain't great.
To date your wife did not see what she did was wrong at all.  Probably wrong is the wrong word, she was never on the receiving end of unfairness or unjust.  I have an issue with people who cry and think they can get away with things without being accountable to their actions.  
You need to be more involved.  You might want to take them for family counselling. But you have been taking this very passive role here.
The boys exploded and this event is a trigger.  They would have felt the unjust or unfairness for a long time, probably forever. You saw that and thinks it's ok?  It's not.</t>
  </si>
  <si>
    <t>https://www.reddit.com/r/AmItheAsshole/comments/1aybqyz/aita_for_telling_my_wife_its_her_fault_that_our/kru0ya2/</t>
  </si>
  <si>
    <t>kru0rmp</t>
  </si>
  <si>
    <t>02-23-2024 22:17:48</t>
  </si>
  <si>
    <t>https://www.reddit.com/r/AmItheAsshole/comments/1aybqyz/aita_for_telling_my_wife_its_her_fault_that_our/kru0rmp/</t>
  </si>
  <si>
    <t>krtwgxj</t>
  </si>
  <si>
    <t>02-23-2024 21:55:14</t>
  </si>
  <si>
    <t>Sorry_Mistake5043</t>
  </si>
  <si>
    <t>One thing about the favored child that isn’t commonly known: the other kids resent the hell of the favorite.  Instead of having love, it’s anger and resentment for each other.  Parent who play favorites suck</t>
  </si>
  <si>
    <t>https://www.reddit.com/r/AmItheAsshole/comments/1aybqyz/aita_for_telling_my_wife_its_her_fault_that_our/krtwgxj/</t>
  </si>
  <si>
    <t>kru3ity</t>
  </si>
  <si>
    <t>02-23-2024 22:32:42</t>
  </si>
  <si>
    <t>samanthasgramma</t>
  </si>
  <si>
    <t>Wow.
I raised a son and daughter to adulthood.
Both of them think that they're my favorite.  Both.  They both honestly think they are my favorite kid.
They both are. He's my favorite son. She's my favorite daughter.
Your wife honestly needs therapy to figure out why she clearly favors your daughter.  I'm not joking.  Not at all.  She needs to discover why she doesn't view her son's as being equal to your daughter in both responsibilities, accountability and maturity.  There is something going on with your wife that is likely deeply rooted. And her relationship with her sons will be trash until she figures it out.
Your job is to do everything you can to help her.  As quickly as you can.  Because you let your wife do this, without voicing your concerns. It didn't happen over night.</t>
  </si>
  <si>
    <t>https://www.reddit.com/r/AmItheAsshole/comments/1aybqyz/aita_for_telling_my_wife_its_her_fault_that_our/kru3ity/</t>
  </si>
  <si>
    <t>krtot3o</t>
  </si>
  <si>
    <t>02-23-2024 21:12:09</t>
  </si>
  <si>
    <t>sarpofun</t>
  </si>
  <si>
    <t>NTA.
It’s her fault. But do try to mediate in a big family meeting. After all, who wants their family split like this?  
Was Anna punished for taking her brother’s air pods? If not, then you have to lay out the rules for impartiality.</t>
  </si>
  <si>
    <t>https://www.reddit.com/r/AmItheAsshole/comments/1aybqyz/aita_for_telling_my_wife_its_her_fault_that_our/krtot3o/</t>
  </si>
  <si>
    <t>krtpugp</t>
  </si>
  <si>
    <t>02-23-2024 21:18:02</t>
  </si>
  <si>
    <t>You are 100% the asshole. You knew the kids weren't treated equally and you still downplay it.
You clearly don't believe your sons, and bases on you4 answers here your reasoning is likely, "I wasn't there".
So you let things go until ita family fracture time.  What is your problem? Why didn't you intervene before? Why are you so hands off now?
Your family blew up and your reaction is appalling.  You should be encouraging therapy.  Or accept your sons will go NC with you as soon as they can.</t>
  </si>
  <si>
    <t>https://www.reddit.com/r/AmItheAsshole/comments/1aybqyz/aita_for_telling_my_wife_its_her_fault_that_our/krtpugp/</t>
  </si>
  <si>
    <t>krttt0t</t>
  </si>
  <si>
    <t>02-23-2024 21:40:15</t>
  </si>
  <si>
    <t>hypotheticalkazoos</t>
  </si>
  <si>
    <t>ESH
You for sticking your head in the sand and not trying to correct whats dysfunctional between your wife and children. 
anna for stealing and lying
your wife for blatant favoritism, defending a thief, and her treatment of her sons. </t>
  </si>
  <si>
    <t>https://www.reddit.com/r/AmItheAsshole/comments/1aybqyz/aita_for_telling_my_wife_its_her_fault_that_our/krttt0t/</t>
  </si>
  <si>
    <t>krtz7zz</t>
  </si>
  <si>
    <t>02-23-2024 22:11:13</t>
  </si>
  <si>
    <t>LightIrish1945</t>
  </si>
  <si>
    <t>NTA but Your wife told your sons to fuck off?!?!? Sorry I’m not sugar coating it with asterisks. What in the actual hell is that? I had a ROCKY relationship with my mom in high school. It was rough and she never once told me to fuck off. Outside of your wife playing favorites…that is so across all lines of decency. 
How you aren’t furious with your wife and how she handled this and treats your sons is beyond me. I feel terrible for them. You suck too my god. Those poor kids.</t>
  </si>
  <si>
    <t>https://www.reddit.com/r/AmItheAsshole/comments/1aybqyz/aita_for_telling_my_wife_its_her_fault_that_our/krtz7zz/</t>
  </si>
  <si>
    <t>krtpjcz</t>
  </si>
  <si>
    <t>02-23-2024 21:16:18</t>
  </si>
  <si>
    <t>Interesting_You_2315</t>
  </si>
  <si>
    <t>ESH but the kids. Why did you let it get this far?  And your wife needs counseling. She is going to blame your sons when they take off and never talk to her or their sister again.</t>
  </si>
  <si>
    <t>https://www.reddit.com/r/AmItheAsshole/comments/1aybqyz/aita_for_telling_my_wife_its_her_fault_that_our/krtpjcz/</t>
  </si>
  <si>
    <t>kru4c22</t>
  </si>
  <si>
    <t>02-23-2024 22:37:30</t>
  </si>
  <si>
    <t>Practical-Big7550</t>
  </si>
  <si>
    <t>YTA.
You and your wife are to blame for this problem. Not just your wife.
&gt;While my wife is a **great mom to all of our kids**, she always had a **special bond with our daughter.**
You mean favorite. If she was a great mom, this problem wouldn't have arisen. Why haven't you addressed this with your wife?
&gt;The boys were always aware of this and teased their mom with it
Once again, nothing has been done about your wife's favoritism, to the point that the children point it out.
&gt;**it was never a problem** because she really is a great mom to them too
You keep telling yourself that. 
Both of you are delusional. This has been a problem. A problem that has been simmering for 12 years. Yet nothing has been done. To the point your sons called out your wife, this time with vulgarities and left the home.
Both of you need to apologize, you for not intervening and doing something about this situation, and your wife for always taking Anna's side. Your family needs a therapist so your sons can work out the obvious frustrations they have with the family dynamics.</t>
  </si>
  <si>
    <t>https://www.reddit.com/r/AmItheAsshole/comments/1aybqyz/aita_for_telling_my_wife_its_her_fault_that_our/kru4c22/</t>
  </si>
  <si>
    <t>krtv56a</t>
  </si>
  <si>
    <t>02-23-2024 21:47:45</t>
  </si>
  <si>
    <t>CoffeeOatmilkBubble</t>
  </si>
  <si>
    <t>NTA, and echoing what everyone else has already said. 
But also, maybe wife really did say “Anna is more important than a pair of AirPods,” but that would definitely sound like “Anna is more important to me than your AirPods, Jim, and by extension, more important to me than you are because I’m favoring her unfairly again.” So both people are probably correct in what they said/heard.</t>
  </si>
  <si>
    <t>https://www.reddit.com/r/AmItheAsshole/comments/1aybqyz/aita_for_telling_my_wife_its_her_fault_that_our/krtv56a/</t>
  </si>
  <si>
    <t>krtpbdt</t>
  </si>
  <si>
    <t>02-23-2024 21:15:02</t>
  </si>
  <si>
    <t>OnlymyOP</t>
  </si>
  <si>
    <t>NTA. Your wife is the architect of her own downfall and she is the only one who can fix this.
She needs to recognize her clear favoritism of Anna and apologize to you and your Sons. This also includes punishing Anna for stealing the AirPods.</t>
  </si>
  <si>
    <t>https://www.reddit.com/r/AmItheAsshole/comments/1aybqyz/aita_for_telling_my_wife_its_her_fault_that_our/krtpbdt/</t>
  </si>
  <si>
    <t>krtyvzd</t>
  </si>
  <si>
    <t>02-23-2024 22:09:14</t>
  </si>
  <si>
    <t>Lann42016</t>
  </si>
  <si>
    <t>Bet wife still gets her something for her birthday</t>
  </si>
  <si>
    <t>https://www.reddit.com/r/AmItheAsshole/comments/1aybqyz/aita_for_telling_my_wife_its_her_fault_that_our/krtyvzd/</t>
  </si>
  <si>
    <t>krtw4wo</t>
  </si>
  <si>
    <t>02-23-2024 21:53:20</t>
  </si>
  <si>
    <t>ArinsDad</t>
  </si>
  <si>
    <t>Your daughter stole something valuable , lost it, lied about it and your wife took her side. 
I’d hate them both too, their kids. 
Also, if one of the boys did this how would she have reacted?</t>
  </si>
  <si>
    <t>https://www.reddit.com/r/AmItheAsshole/comments/1aybqyz/aita_for_telling_my_wife_its_her_fault_that_our/krtw4wo/</t>
  </si>
  <si>
    <t>krty9rc</t>
  </si>
  <si>
    <t>02-23-2024 22:05:39</t>
  </si>
  <si>
    <t>tiny-pest</t>
  </si>
  <si>
    <t>Esh except the boys. 
Anna, for being spoiled but that can be fixed, she is young enough. She stole and violated the boys' personal space. She lied. She knew she could get away with it. At her age, she does know right from wrong.
Your wife. For favoring Anna and making her boys feel unsafe. Unloved. Unwanted. Untrusted. In their own home. 
You. For not protecting your boys. Makingnsure they have a safe parent to depend on that will stand behind them. You have shown that you will stand back while it happens. Not make sure they are safe in their own home. That they are not put down like your wife did. For not stopping your wife from raising a spoiled entitled brat. You have done nothing to fix the problem. You have actively stayed out of it for years and just let it happen.
Do insee this as fixable. Maybe. But after years and years, your boys don't trust either of you. They don't feel safe or wanted in their own home. They are expected to forgive and forget after years of being neglected, and yes, that is what they are. Just because you put food on the table and a roof over their head does not mean they are not being neglected. Your daughter needs strict boundaries and consequences. Your wife needs to grow up and actually parent all her kids equally and stop favoring one over the others. As I said, I don't know if it can be fixed. It's possible it will quiet down, and when the boys reach 18, they walk away from all of you without looking back. It's possible they will never forgive or quiet down. I mean, you're have all shown they are on their own. 
I guess it depends on how much the 3 of you are willing to change and actually work at it to help the boys with the issues the 3 of you created.</t>
  </si>
  <si>
    <t>https://www.reddit.com/r/AmItheAsshole/comments/1aybqyz/aita_for_telling_my_wife_its_her_fault_that_our/krty9rc/</t>
  </si>
  <si>
    <t>krtywev</t>
  </si>
  <si>
    <t>02-23-2024 22:09:19</t>
  </si>
  <si>
    <t>LowPickle6803</t>
  </si>
  <si>
    <t>It’s also your fault for letting it go on. YTA</t>
  </si>
  <si>
    <t>https://www.reddit.com/r/AmItheAsshole/comments/1aybqyz/aita_for_telling_my_wife_its_her_fault_that_our/krtywev/</t>
  </si>
  <si>
    <t>krtwqpx</t>
  </si>
  <si>
    <t>02-23-2024 21:56:47</t>
  </si>
  <si>
    <t>NTA but you will be if you don’t fix this now. Mom needs to do a full mea culpa. She needs to apologize. Not only say she’s sorry but that she was wrong. In the way she handled it and the way she spoke. That Anna will be replacing his AirPods with her allowance and if she doesn’t have any, then she will work them off with chores. And that Anna will be punished for taking them and losing them.  Period. 
Then she needs to have a sit down with these boys and a damn good talk about how she is sorry she ever made them feel less than. 
I have 5 kids. 4 boys and 1 girl in the middle. I understand how some people favor the one and only daughter.  Never makes it right though. What is good for the goose is good for the gander.  Anna needs to apologize sincerely.  You are going to raise a monster if you don’t stop this. And you will lose your boys.  Counseling may be good for your wife as well. </t>
  </si>
  <si>
    <t>https://www.reddit.com/r/AmItheAsshole/comments/1aybqyz/aita_for_telling_my_wife_its_her_fault_that_our/krtwqpx/</t>
  </si>
  <si>
    <t>krtvyum</t>
  </si>
  <si>
    <t>02-23-2024 21:52:23</t>
  </si>
  <si>
    <t>HoldFastO2</t>
  </si>
  <si>
    <t>ESH, except for Jim and Alex. 
Your wife has been favoring your daughter for years, and that blew up in her face now. You have let her get away with it, and are now conveniently blaming her alone, as if you shouldn’t have been 50% of the kids‘ parents. 
You both failed your sons, and your daughter as well, because her mom‘s favoritism clearly isn’t good for her.</t>
  </si>
  <si>
    <t>https://www.reddit.com/r/AmItheAsshole/comments/1aybqyz/aita_for_telling_my_wife_its_her_fault_that_our/krtvyum/</t>
  </si>
  <si>
    <t>krtv8gm</t>
  </si>
  <si>
    <t>02-23-2024 21:48:16</t>
  </si>
  <si>
    <t>Pandawithoutpride</t>
  </si>
  <si>
    <t>ESH. Your wife absolutely favorites your daughter. You have done nothing to stop this. Your daughter stole from her brother and not only did she not get punished, she was essentially rewarded by not being in trouble. What would have happened if one of your sons took one of Anna’s things and your wife was dealing with it? You’re avoiding and your wife is trashing her sons. I’m not surprised your sons reacted that way even if the C word was drastic. Maybe some family therapy and punishing Anna. Having a discussion to your wife before your sons become of age move out and never speak to either of you again.</t>
  </si>
  <si>
    <t>https://www.reddit.com/r/AmItheAsshole/comments/1aybqyz/aita_for_telling_my_wife_its_her_fault_that_our/krtv8gm/</t>
  </si>
  <si>
    <t>krtzbnq</t>
  </si>
  <si>
    <t>02-23-2024 22:11:47</t>
  </si>
  <si>
    <t>GreenSuccessful7642</t>
  </si>
  <si>
    <t>NTA. Buying replacement airpods with birthday money is just a slap on the wrist for stealing. Are there no other consequences for your daughter? It's going to take a lot more than replacing airpods to fix your wife's relationship with your sons. Therapy might help but your sons will never forget that their mom favors your daughter and it took them ignoring her to make her see that she has favorites</t>
  </si>
  <si>
    <t>https://www.reddit.com/r/AmItheAsshole/comments/1aybqyz/aita_for_telling_my_wife_its_her_fault_that_our/krtzbnq/</t>
  </si>
  <si>
    <t>kru1sy3</t>
  </si>
  <si>
    <t>02-23-2024 22:22:29</t>
  </si>
  <si>
    <t>ozagnaria</t>
  </si>
  <si>
    <t>ESH - you and wife
&amp;#x200B:
You make sure Anna does not get a present for her birthday.  Y'all can celebrate it with cake and such - but if you guys buy her a present, it will never get better.
&amp;#x200B:
Your wife needs to do things with the boys individually one on one from now on as well.  And she really needs to check her favoritism.
&amp;#x200B:
&amp;#x200B:
I went with ESH because you saw the differences in the treatment and did nothing to intervene before it got out of hand. You both are equal parents to all your kids and each parent has a responsibility to support and yes police each other when it comes to the children.
&amp;#x200B:
&amp;#x200B:
edit - i made comment about birthday since that was the punishment you came up with - from your comments.</t>
  </si>
  <si>
    <t>https://www.reddit.com/r/AmItheAsshole/comments/1aybqyz/aita_for_telling_my_wife_its_her_fault_that_our/kru1sy3/</t>
  </si>
  <si>
    <t>kru1u0y</t>
  </si>
  <si>
    <t>02-23-2024 22:22:39</t>
  </si>
  <si>
    <t>Ok_Remote_1036</t>
  </si>
  <si>
    <t>ESH. You and your wife are both failing as parents. Your daughter stole her brother's AirPods and has never been punished for it. In fact you gave her money to replace them, with a far-off promise to not give her a birthday gift in April. How much do you want to bet that your wife will feel sorry for Anna not getting a birthday present and actually buy her something in April anyway, arguing that she "spent less than usual"?
It's time to stop being a passive observer in your own home, and start to act as a partner and parent.</t>
  </si>
  <si>
    <t>https://www.reddit.com/r/AmItheAsshole/comments/1aybqyz/aita_for_telling_my_wife_its_her_fault_that_our/kru1u0y/</t>
  </si>
  <si>
    <t>krtpkyd</t>
  </si>
  <si>
    <t>02-23-2024 21:16:33</t>
  </si>
  <si>
    <t>Accomplished_Two1611</t>
  </si>
  <si>
    <t>Your family now needs professional help. I am not sure your wife said what was reported. I think because of her past behavior of appearing to favor the daughter, the boys may have thought that they heard something else. Please go immediately. Your words may have further fractured the family into an us vs them. ESH, adults.</t>
  </si>
  <si>
    <t>https://www.reddit.com/r/AmItheAsshole/comments/1aybqyz/aita_for_telling_my_wife_its_her_fault_that_our/krtpkyd/</t>
  </si>
  <si>
    <t>krtvv8d</t>
  </si>
  <si>
    <t>02-23-2024 21:51:49</t>
  </si>
  <si>
    <t>Honestly, this is a scenario where I feel you both fell short. Instead of attacking each other, I'd be getting therapy for all involved.</t>
  </si>
  <si>
    <t>https://www.reddit.com/r/AmItheAsshole/comments/1aybqyz/aita_for_telling_my_wife_its_her_fault_that_our/krtvv8d/</t>
  </si>
  <si>
    <t>krtwmsa</t>
  </si>
  <si>
    <t>02-23-2024 21:56:09</t>
  </si>
  <si>
    <t>Emotional_Fan_7011</t>
  </si>
  <si>
    <t>The only thing that might repair this over time is family therapy. And it isn't going to be an instant fix like your wife wants.
ESH except the kids. You knew there was favoritism happening and did nothing to curb it. You even excuse it. Then, when shit hit the fan, your wife lost it on her sons.</t>
  </si>
  <si>
    <t>https://www.reddit.com/r/AmItheAsshole/comments/1aybqyz/aita_for_telling_my_wife_its_her_fault_that_our/krtwmsa/</t>
  </si>
  <si>
    <t>krtyzje</t>
  </si>
  <si>
    <t>02-23-2024 22:09:50</t>
  </si>
  <si>
    <t>Longjumping_Dish6000</t>
  </si>
  <si>
    <t>ESH. This is your family and you’re doing nothing to remedy this. NTA for calling your wife out, she handled this very badly, but calling her out and doing nothing to actually try to fix this makes you an AH. Yes, she caused it, but this is YOUR FAMILY, YOUR KIDS. You’ve watched it and felt sad and have done WHAT exactly?</t>
  </si>
  <si>
    <t>https://www.reddit.com/r/AmItheAsshole/comments/1aybqyz/aita_for_telling_my_wife_its_her_fault_that_our/krtyzje/</t>
  </si>
  <si>
    <t>krtwbox</t>
  </si>
  <si>
    <t>02-23-2024 21:54:25</t>
  </si>
  <si>
    <t>hadMcDofordinner</t>
  </si>
  <si>
    <t>NTA.
OK, so your daughter lied and she was in the wrong
but why did no one simply suggest trying to find the
headphones at dance school and replacing them if
they were nowhere to be found?  
Your wife was wrong to try to make out that the boys' 
grievance was not worth much.  She should have made
it clear that Anna had behaved badly and irresponsibly.
She handled the situation poorly.  Her obvious favoritism
was not as harmless as you thought it was after all.</t>
  </si>
  <si>
    <t>https://www.reddit.com/r/AmItheAsshole/comments/1aybqyz/aita_for_telling_my_wife_its_her_fault_that_our/krtwbox/</t>
  </si>
  <si>
    <t>krttq7u</t>
  </si>
  <si>
    <t>02-23-2024 21:39:47</t>
  </si>
  <si>
    <t>TabithaStephens71</t>
  </si>
  <si>
    <t>The wife &amp; Anna are both TA and Op isn't far behind. OP, you should have nipped the favoritism in the bud a long time ago - it didn't need to get to this point. You need to actively parent rather than just sit back, shrug your shoulders &amp; say you weren't there. 
As others have said, family counseling is in order, wife needs to sincerely apologize &amp; Anna needs a consequence. 
Does this sound familiar to anyone else? Didn't a mom write in a few weeks ago asking if she WTA for telling her sons that they only wanted a girl so if it weren't for the younger sister they wouldn't be there? That was probably the worst AH I've encountered on here yet.</t>
  </si>
  <si>
    <t>https://www.reddit.com/r/AmItheAsshole/comments/1aybqyz/aita_for_telling_my_wife_its_her_fault_that_our/krttq7u/</t>
  </si>
  <si>
    <t>krtvwmg</t>
  </si>
  <si>
    <t>02-23-2024 21:52:02</t>
  </si>
  <si>
    <t>Old-Meal2640</t>
  </si>
  <si>
    <t>Call a family meeting and have like a talking ball or something, where only the person who has it can talk. Let the boys finally air out their grievances uninterrupted, as their issue seems to be that they are not being heard. Let everyone have their time to talk but definitely let the boys talk first. And get daughter to replace AirPods through pocket money chores etc. This can still be salvaged OP, you all just need to communicate and listen to each other.
Edit: ESH</t>
  </si>
  <si>
    <t>https://www.reddit.com/r/AmItheAsshole/comments/1aybqyz/aita_for_telling_my_wife_its_her_fault_that_our/krtvwmg/</t>
  </si>
  <si>
    <t>krtzsfr</t>
  </si>
  <si>
    <t>02-23-2024 22:14:32</t>
  </si>
  <si>
    <t>No_Conflict_6241</t>
  </si>
  <si>
    <t>If one kid gets more attention and love at the level other kids openly can joke about it and your wife doesn’t say it’s untrue then, well, sorry to break the news, it by all means is favouritism
YTA for being blind about it and not admitting it.</t>
  </si>
  <si>
    <t>https://www.reddit.com/r/AmItheAsshole/comments/1aybqyz/aita_for_telling_my_wife_its_her_fault_that_our/krtzsfr/</t>
  </si>
  <si>
    <t>krtx9ls</t>
  </si>
  <si>
    <t>02-23-2024 21:59:49</t>
  </si>
  <si>
    <t>rosezoeybear</t>
  </si>
  <si>
    <t>It seems like your wife needs to punish her daughter in some way for stealing the AirPods and lying about it, and apologize to the owner of the AirPods for not having done the right thing at the time.</t>
  </si>
  <si>
    <t>https://www.reddit.com/r/AmItheAsshole/comments/1aybqyz/aita_for_telling_my_wife_its_her_fault_that_our/krtx9ls/</t>
  </si>
  <si>
    <t>krtzmyo</t>
  </si>
  <si>
    <t>02-23-2024 22:13:39</t>
  </si>
  <si>
    <t>Stacy3536</t>
  </si>
  <si>
    <t>Time to get everyone into to therapy but you and your wife screwed up by letting it get this far.  Your wife is the bigger ah for enabling her daughter to think it's OK to do what she wants and get away with it.  You let this favoritism go on too long especially since your son's noticed it.
Now you wife and daughter are reaping what they sowed from your sons</t>
  </si>
  <si>
    <t>https://www.reddit.com/r/AmItheAsshole/comments/1aybqyz/aita_for_telling_my_wife_its_her_fault_that_our/krtzmyo/</t>
  </si>
  <si>
    <t>kru3pcv</t>
  </si>
  <si>
    <t>02-23-2024 22:33:46</t>
  </si>
  <si>
    <t>LuckycharmsIRL</t>
  </si>
  <si>
    <t>It’s not you job. It’s her job. 
This isn’t all from one argument, also that was the straw that broke the camels back. If she had just sided with her this one time, then the boys would be angry but it wouldn’t be iced out/NC level of angry. 
This is resentment and bitterness built up over years of your wife favouring Anna, siding with her and creating a “special bond” with her. 
Not only did your wife defend Anna for lying AND for stealing, she told her sons to “fuck off” and then Anna got no punishment for being a thief and a liar. She’s 12. She’s old enough to know better but she uses the favouritism to her advantage. 
It’s up to your wife to figure out how to fix this, although she has to accept that the boys aren’t 7/8 they’re mid teens so they may never accept her apology 1000% and may always side-eye her affections. Your sons now know that when it comes down to it, their mother will not defend them, believe them or have their back. She needs to start work on this, IMMEDIATELY before irreparable damage is done, if it hasn’t already. 
And punish Anna.</t>
  </si>
  <si>
    <t>https://www.reddit.com/r/AmItheAsshole/comments/1aybqyz/aita_for_telling_my_wife_its_her_fault_that_our/kru3pcv/</t>
  </si>
  <si>
    <t>kru3w0x</t>
  </si>
  <si>
    <t>02-23-2024 22:34:52</t>
  </si>
  <si>
    <t>ClosetNagger</t>
  </si>
  <si>
    <t>Well, you have 3 to 4 years to fix this before your sons become adults and you lose 40% of your family because your wife is foolish.</t>
  </si>
  <si>
    <t>https://www.reddit.com/r/AmItheAsshole/comments/1aybqyz/aita_for_telling_my_wife_its_her_fault_that_our/kru3w0x/</t>
  </si>
  <si>
    <t>kru4fut</t>
  </si>
  <si>
    <t>02-23-2024 22:38:09</t>
  </si>
  <si>
    <t>Fluffy-Scheme7704</t>
  </si>
  <si>
    <t>ESH except the boys…
So whats your part here? Aren’t you the parent? Its like you are just the spectator in your household… why didn’t YOU punish your daughter if mom did nothing? You paid for the airpods and your daughter she had no impact for her actions. No bday presents? I bet your wife will get her whatever she wants even behind your back anyway. If your wife is jot a fit parent to your kids, you step up! Show your boys they are safe home, make your wife and daughter to sincerly apologize and start parenting your daughter cause your wife is raising a spoiled brat</t>
  </si>
  <si>
    <t>https://www.reddit.com/r/AmItheAsshole/comments/1aybqyz/aita_for_telling_my_wife_its_her_fault_that_our/kru4fut/</t>
  </si>
  <si>
    <t>kruffun</t>
  </si>
  <si>
    <t>02-23-2024 23:46:28</t>
  </si>
  <si>
    <t>johnsgrove</t>
  </si>
  <si>
    <t>YTA. Well, aren’t you the helpful husband and father? Where do you come into all this drama? Or do you just judge from the sidelines? Time to get your hands dirty and have a family meeting to sort things out.</t>
  </si>
  <si>
    <t>https://www.reddit.com/r/AmItheAsshole/comments/1aybqyz/aita_for_telling_my_wife_its_her_fault_that_our/kruffun/</t>
  </si>
  <si>
    <t>kruu81r</t>
  </si>
  <si>
    <t>02-24-2024 01:22:59</t>
  </si>
  <si>
    <t>cdw815</t>
  </si>
  <si>
    <t>How about you ... husband be more involved in your kids life?! Your inferences to "I have no idea" doesn't help your cause. I think everyone is too hyped up and a do over needs to occur. Apologies and family fun day is in order.</t>
  </si>
  <si>
    <t>https://www.reddit.com/r/AmItheAsshole/comments/1aybqyz/aita_for_telling_my_wife_its_her_fault_that_our/kruu81r/</t>
  </si>
  <si>
    <t>krtwj8v</t>
  </si>
  <si>
    <t>02-23-2024 21:55:36</t>
  </si>
  <si>
    <t>cultqueennn</t>
  </si>
  <si>
    <t>ESH for how y'all treated those kids. 
Wait till they're 18 and able to leave. 
You will be ignored as well since you live in the same house and didn't intervene earlier and said something.
A great mom? Really? Really? 
An embarrassment for parents, both of you.</t>
  </si>
  <si>
    <t>https://www.reddit.com/r/AmItheAsshole/comments/1aybqyz/aita_for_telling_my_wife_its_her_fault_that_our/krtwj8v/</t>
  </si>
  <si>
    <t>krtpbdv</t>
  </si>
  <si>
    <t>02-23-2024 21:15:03</t>
  </si>
  <si>
    <t>He_Who_Is_Person</t>
  </si>
  <si>
    <t>&gt;Yesterday my wife had a breakdown and started to cry after we went to bed and said that home life has been hell for the last weeks.
Same thing with a soon to be ex. She can screw up massively. She can intentionally do awful and abusive things. And *always* the innocent victim in her mind.
NTA
I have no idea what insanity your wife was indulging in.</t>
  </si>
  <si>
    <t>https://www.reddit.com/r/AmItheAsshole/comments/1aybqyz/aita_for_telling_my_wife_its_her_fault_that_our/krtpbdv/</t>
  </si>
  <si>
    <t>"Commander in Cheeks [200]"</t>
  </si>
  <si>
    <t>krtxys0</t>
  </si>
  <si>
    <t>02-23-2024 22:03:52</t>
  </si>
  <si>
    <t>PurrestedDevelopment</t>
  </si>
  <si>
    <t>YTA for being a passive bystander in the raising of your kids.</t>
  </si>
  <si>
    <t>https://www.reddit.com/r/AmItheAsshole/comments/1aybqyz/aita_for_telling_my_wife_its_her_fault_that_our/krtxys0/</t>
  </si>
  <si>
    <t>krtyea9</t>
  </si>
  <si>
    <t>02-23-2024 22:06:23</t>
  </si>
  <si>
    <t>NTA in this specific instance, but why wouldn't you frame as classic favoritism? Because that's what it is. Your daughter stole your son's AirPods and then lost them, and then your wife's defence for why that's fine is that Anna is more important than AirPods? What does that even mean?? She is massively favoring your daughter and you being passive about that fact and brushing it off with "it's not favoritism don't worry!" has led it to the point that your sons don't even want a relationship with their mom and sister anymore. Both you and your wife need to change. Your wife needs to be a parent to all her children instead of just Anna, while you need to start being a parent in general.</t>
  </si>
  <si>
    <t>https://www.reddit.com/r/AmItheAsshole/comments/1aybqyz/aita_for_telling_my_wife_its_her_fault_that_our/krtyea9/</t>
  </si>
  <si>
    <t>krtz0rx</t>
  </si>
  <si>
    <t>02-23-2024 22:10:02</t>
  </si>
  <si>
    <t>Favouritism ruins families. Frankly, it ruins the child who is the favourite as well as the ones who know they're the less-loved ones. 
If I say much more it will not be nice because I know first hand how this breaks people. 
Your wife is TA and she's turning your daughter into one as well. 
Making her use her birthday money to replace what she stole and then lost was the right thing to do.
NTA. If you and your wife (mainly her, but with your support and involvement instead of this spectator role you seem to be taking) make a concerted and protracted effort to repair these relationships (between your wife and sons and your daughter and her brothers) maybe things will be OK, but it's going to take a lot of work. Maybe family therapy. 
And no more favouritism. It stops now.</t>
  </si>
  <si>
    <t>https://www.reddit.com/r/AmItheAsshole/comments/1aybqyz/aita_for_telling_my_wife_its_her_fault_that_our/krtz0rx/</t>
  </si>
  <si>
    <t>krts4ku</t>
  </si>
  <si>
    <t>02-23-2024 21:30:45</t>
  </si>
  <si>
    <t>perfectpomelo3</t>
  </si>
  <si>
    <t>NTA. Your wife needs to understand that this is 90% her fault/10% your daughter’s fault for stealing and lying.
But to move forwards you need to get your family into therapy. I would start with just your sons and your wife and maybe you as I doubt your sons will open up in front of your daughter.</t>
  </si>
  <si>
    <t>https://www.reddit.com/r/AmItheAsshole/comments/1aybqyz/aita_for_telling_my_wife_its_her_fault_that_our/krts4ku/</t>
  </si>
  <si>
    <t>krttukz</t>
  </si>
  <si>
    <t>02-23-2024 21:40:29</t>
  </si>
  <si>
    <t>similar_name4489</t>
  </si>
  <si>
    <t>NTA how remorseful is she if she didn’t apologize to the boys and didn’t suitably punish your daughter for taking her brother’s airpods without permission and then lose them? 
The two of them just trying to go on without making it right deserve to be ignored. Obviously, the daughter is more important to your wife if she’s just trying to move past things without addressing the issue. </t>
  </si>
  <si>
    <t>https://www.reddit.com/r/AmItheAsshole/comments/1aybqyz/aita_for_telling_my_wife_its_her_fault_that_our/krttukz/</t>
  </si>
  <si>
    <t>krtumn3</t>
  </si>
  <si>
    <t>02-23-2024 21:44:51</t>
  </si>
  <si>
    <t>Lolka24</t>
  </si>
  <si>
    <t>ESH for not calling your wife out on her favoritism well before.  It doesn’t matter that she’s a good mom to the boys, they’ve always known that they are second to Anna.  This will be hard to recover from.</t>
  </si>
  <si>
    <t>https://www.reddit.com/r/AmItheAsshole/comments/1aybqyz/aita_for_telling_my_wife_its_her_fault_that_our/krtumn3/</t>
  </si>
  <si>
    <t>krtujvt</t>
  </si>
  <si>
    <t>02-23-2024 21:44:25</t>
  </si>
  <si>
    <t>StarTheVagician</t>
  </si>
  <si>
    <t>Oh look. Consequences. You are NTA, but your wife deserves everything she’s getting from her children at the moment. I’m sure the boys have just had enough. Do your due diligence by having them talk to somebody.</t>
  </si>
  <si>
    <t>https://www.reddit.com/r/AmItheAsshole/comments/1aybqyz/aita_for_telling_my_wife_its_her_fault_that_our/krtujvt/</t>
  </si>
  <si>
    <t>krtokuc</t>
  </si>
  <si>
    <t>02-23-2024 21:10:51</t>
  </si>
  <si>
    <t>Bearmancartoons</t>
  </si>
  <si>
    <t>ESH.  Adults and children though the adults should know better</t>
  </si>
  <si>
    <t>https://www.reddit.com/r/AmItheAsshole/comments/1aybqyz/aita_for_telling_my_wife_its_her_fault_that_our/krtokuc/</t>
  </si>
  <si>
    <t>"Supreme Court Just-ass [114]"</t>
  </si>
  <si>
    <t>krtvw48</t>
  </si>
  <si>
    <t>02-23-2024 21:51:57</t>
  </si>
  <si>
    <t>hubertburnette</t>
  </si>
  <si>
    <t>ESH. I'm really sorry to say that, but you knew this was going on, and didn't do anything. Your sons shouldn't have called their mother a c\*nt (under *any* circumstances), your daughter shouldn't have taken the airpods, and your wife shouldn't be favoring the daughter.</t>
  </si>
  <si>
    <t>https://www.reddit.com/r/AmItheAsshole/comments/1aybqyz/aita_for_telling_my_wife_its_her_fault_that_our/krtvw48/</t>
  </si>
  <si>
    <t>krtphxd</t>
  </si>
  <si>
    <t>02-23-2024 21:16:05</t>
  </si>
  <si>
    <t>NTA she made that bed, now she has to lay in it.</t>
  </si>
  <si>
    <t>https://www.reddit.com/r/AmItheAsshole/comments/1aybqyz/aita_for_telling_my_wife_its_her_fault_that_our/krtphxd/</t>
  </si>
  <si>
    <t>krtwccw</t>
  </si>
  <si>
    <t>02-23-2024 21:54:31</t>
  </si>
  <si>
    <t>dragoduval</t>
  </si>
  <si>
    <t>Yea you all need some family therapy. NTA, but your wife is.</t>
  </si>
  <si>
    <t>https://www.reddit.com/r/AmItheAsshole/comments/1aybqyz/aita_for_telling_my_wife_its_her_fault_that_our/krtwccw/</t>
  </si>
  <si>
    <t>krtxn4z</t>
  </si>
  <si>
    <t>02-23-2024 22:02:00</t>
  </si>
  <si>
    <t>GooseCooks</t>
  </si>
  <si>
    <t>ESH. Wife for her favoritism,  sons for thinking it is \*ever\* ok to call a woman a cunt,  daughter for stealing and lying, OP for being pretty useless throughout the whole thing. You don't get to sit out an entire lifetime of favoritism like it is no big deal and THEN turn around and tell a spouse they should have seen it coming. EITHER the favoritism is no big deal, and the kids need to be disciplined, OR the favoritism is a huge problem and OP should have intervened years ago. Get the entire family to therapy and try to salvage some relationships.</t>
  </si>
  <si>
    <t>https://www.reddit.com/r/AmItheAsshole/comments/1aybqyz/aita_for_telling_my_wife_its_her_fault_that_our/krtxn4z/</t>
  </si>
  <si>
    <t>krty0ra</t>
  </si>
  <si>
    <t>02-23-2024 22:04:12</t>
  </si>
  <si>
    <t>Htoof</t>
  </si>
  <si>
    <t>https://www.reddit.com/r/AmItheAsshole/comments/1aybqyz/aita_for_telling_my_wife_its_her_fault_that_our/krty0ra/</t>
  </si>
  <si>
    <t>krtzr71</t>
  </si>
  <si>
    <t>02-23-2024 22:14:20</t>
  </si>
  <si>
    <t>CommonSide1851</t>
  </si>
  <si>
    <t>ESH, your kids heard their sister has more value and your wife in all her actions to this point has proven that. She needs to fall on her sword further with the boys and hope they don’t cut her off as adults. You’re a bad dad for letting it get this far.</t>
  </si>
  <si>
    <t>https://www.reddit.com/r/AmItheAsshole/comments/1aybqyz/aita_for_telling_my_wife_its_her_fault_that_our/krtzr71/</t>
  </si>
  <si>
    <t>kru0uq6</t>
  </si>
  <si>
    <t>02-23-2024 22:18:04</t>
  </si>
  <si>
    <t>https://www.reddit.com/r/AmItheAsshole/comments/1aybqyz/aita_for_telling_my_wife_its_her_fault_that_our/kru0uq6/</t>
  </si>
  <si>
    <t>kru20fv</t>
  </si>
  <si>
    <t>02-23-2024 22:23:41</t>
  </si>
  <si>
    <t>Top_Reveal_847</t>
  </si>
  <si>
    <t>Must be hard for those boys with mom who favors their sister and a ghost for a dad. ESH</t>
  </si>
  <si>
    <t>https://www.reddit.com/r/AmItheAsshole/comments/1aybqyz/aita_for_telling_my_wife_its_her_fault_that_our/kru20fv/</t>
  </si>
  <si>
    <t>kru2ayn</t>
  </si>
  <si>
    <t>02-23-2024 22:25:22</t>
  </si>
  <si>
    <t>PartOfTheTree</t>
  </si>
  <si>
    <t>ESH you should have been more proactive and you should be doing more now. Talk to your sons about how they're feeling (separately), talk to Anna about her stealing and lying, arrange family therapy, talk with your wife and agree some rules/boundaries about how conflicts between your children are dealt with in future. Your wife's behaviour has harmed ALL of your children and you need to take action NOW to limit it and stop it happening more</t>
  </si>
  <si>
    <t>https://www.reddit.com/r/AmItheAsshole/comments/1aybqyz/aita_for_telling_my_wife_its_her_fault_that_our/kru2ayn/</t>
  </si>
  <si>
    <t>kru2zl5</t>
  </si>
  <si>
    <t>02-23-2024 22:29:27</t>
  </si>
  <si>
    <t>meatpopsicle67</t>
  </si>
  <si>
    <t>"While my wife is a great mom to all of our kids, she always had a special bond with our daughter. I wouldn’t frame it as classic favoritism but as a little bit more attention and love. The boys were always aware of this and teased their mom with it jokingly but it was never a problem because she really is a great mom to them too."
My mother made sure I was fed, clothed and schooled. She even loved me. That doesn't mean it wasn't blatantly obvious to me that she has always favoured first my brother, then (when he became the black sheep) my sister. Ask your sons if they really feel like she's a great mother.
You suck, your wife sucks and your daughter sucks. I feel bad for your sons.</t>
  </si>
  <si>
    <t>https://www.reddit.com/r/AmItheAsshole/comments/1aybqyz/aita_for_telling_my_wife_its_her_fault_that_our/kru2zl5/</t>
  </si>
  <si>
    <t>kru3avc</t>
  </si>
  <si>
    <t>02-23-2024 22:31:22</t>
  </si>
  <si>
    <t>JustWatchin2021</t>
  </si>
  <si>
    <t>NTA. The boys want and need an apology from their mother. It doesn't matter what she said, they heard and processed "your sister is more important than you". This is 100% on her. She needs to start making amends, show her boys how important they are and after a few weeks of taking them out individually and together on outings, or spending quality time with them, start including daughter too and SHOW the boys that she doesn't favor her. If she DOES favor her (which seems to be the case) she needs to fix that now or loose them forever. Neither you nor your daughter can fix this, only your wife can. PS: believe your sons and don't question what they heard/saw when they BOTH report the same thing to you. If you honestly had reason to think they are lying, your post would have reflected that.</t>
  </si>
  <si>
    <t>https://www.reddit.com/r/AmItheAsshole/comments/1aybqyz/aita_for_telling_my_wife_its_her_fault_that_our/kru3avc/</t>
  </si>
  <si>
    <t>kru4kto</t>
  </si>
  <si>
    <t>02-23-2024 22:38:59</t>
  </si>
  <si>
    <t>According-Seat389</t>
  </si>
  <si>
    <t>YTA
Yes, your wife was clearly wrong in her response to Anna taking the Air Pods. Your sons are wrong because of their highly disrespectful behavior and statements to their mother and their sister. You, however, seem to be enjoying what happened.
Your family is falling apart in front of your eyes and you are acting like your wife finally got what she "deserved." Incidents like this can and do lead to permanent relationship estrangements in families. This is so bad! I think you need to get you and them to family therapy ASAP. I think this situation is beyond what you and your wife can address without professional help. If you let your sons at 14 and 15 behave like this without redirection and consequence, be prepared for hell for the rest of their teen years. Trust me, you will be who the go after next.</t>
  </si>
  <si>
    <t>https://www.reddit.com/r/AmItheAsshole/comments/1aybqyz/aita_for_telling_my_wife_its_her_fault_that_our/kru4kto/</t>
  </si>
  <si>
    <t>kru5adm</t>
  </si>
  <si>
    <t>02-23-2024 22:43:15</t>
  </si>
  <si>
    <t>catdoctor</t>
  </si>
  <si>
    <t>I find it very hard to  believe that everything was honky-dory between your children until this incident. 
YTA for letting your son get away with calling his mother - your wife - a c\*\*t, no matter what the context is. And for letting them both shut your wife out. And for automatically believing your sons' version of events over your wife's. You are teaching your sons that they can just ignore and disrespect their mother, and every other woman, for that matter. And for standing by and watching (while your heart breaks - poor you!) instead of working with your wife to figure out how to fix this mess.</t>
  </si>
  <si>
    <t>https://www.reddit.com/r/AmItheAsshole/comments/1aybqyz/aita_for_telling_my_wife_its_her_fault_that_our/kru5adm/</t>
  </si>
  <si>
    <t>kru7syf</t>
  </si>
  <si>
    <t>02-23-2024 22:58:25</t>
  </si>
  <si>
    <t>thisisstupid-</t>
  </si>
  <si>
    <t>Has your wife tried apologizing to the boys? Doing something to show them how much she loves and cherish them? Admitted she did anything wrong? She can’t expect forgiveness without acknowledgment. but the truth is it might be too late, only your boys can decide that.</t>
  </si>
  <si>
    <t>https://www.reddit.com/r/AmItheAsshole/comments/1aybqyz/aita_for_telling_my_wife_its_her_fault_that_our/kru7syf/</t>
  </si>
  <si>
    <t>kruek3k</t>
  </si>
  <si>
    <t>02-23-2024 23:40:50</t>
  </si>
  <si>
    <t>Abeneezer</t>
  </si>
  <si>
    <t>Good luck not getting cut off by those sons in a few years. At least they have each other.</t>
  </si>
  <si>
    <t>https://www.reddit.com/r/AmItheAsshole/comments/1aybqyz/aita_for_telling_my_wife_its_her_fault_that_our/kruek3k/</t>
  </si>
  <si>
    <t>kruh0iz</t>
  </si>
  <si>
    <t>02-23-2024 23:56:34</t>
  </si>
  <si>
    <t>Jayrodtremonki</t>
  </si>
  <si>
    <t>YTA.  For not being more involved in this entire situation and just watching the family dynamic burn to the ground as a spectator.  If your wife was wrong to have sided with your daughter, have that conversation with her and try to figure out where she was coming from.  She probably wasn't coming from a place of "I just love my daughter more than my sons and that's it".  If she needs to give your sons more individual attention, let her know that.  Advice after the fact is near useless.</t>
  </si>
  <si>
    <t>https://www.reddit.com/r/AmItheAsshole/comments/1aybqyz/aita_for_telling_my_wife_its_her_fault_that_our/kruh0iz/</t>
  </si>
  <si>
    <t>kruhc0o</t>
  </si>
  <si>
    <t>02-23-2024 23:58:37</t>
  </si>
  <si>
    <t>thowawaywookie</t>
  </si>
  <si>
    <t>YTA
Where are  you in all of this? You sound like an absent parent leaving it all to your wife and then criticizing her.</t>
  </si>
  <si>
    <t>https://www.reddit.com/r/AmItheAsshole/comments/1aybqyz/aita_for_telling_my_wife_its_her_fault_that_our/kruhc0o/</t>
  </si>
  <si>
    <t>krun473</t>
  </si>
  <si>
    <t>02-24-2024 00:36:03</t>
  </si>
  <si>
    <t>&gt; *”I wouldn’t frame it as classic favouritism but as a little bit more attention and love.”*
That’s **literally** what favouritism is! 🤦‍♀️ NTA, but your wife is. No, scrap that *”asshole”* is too mild for her, your wife is literally the four lettered “C word” that your son called her. 
She favours Anna because she’s a girl, and evidently your wife always wanted a girl, so she tosses the boys aside and barely cares about them. 
I’m glad the boys are ignoring her and your daughter, your daughter (even when in the wrong) is “always right” according to your wife. She treats the boys unfairly because they’re not girls, she loves Anna more because she’s a girl. Your wife fucking sucks.
And if this is how it’s always going to be, you need to defend your boys always and protect them from this shitty mother of theirs. If this continues you **need to** get them out of that situation. 
My bet is that they will move out and go no contact with their mother and sister as soon as they have the means to do so, and no one could blame them. 
You need to have a serious chat with your wife about how much of a “C word” she is being towards her sons. Continue to defend your sons and give your wife an ultimatum - either she starts to treat all of the kids equally and fairly, and she needs to stop defending your daughter just because she’s a girl, otherwise you’re out. And mean it. Don’t fail your sons like she has. 
And I’m so glad that Anna isn’t getting a gift for her Birthday and instead she has to use the money that would’ve been for her gift to replace her brothers AirPods, that’s how it should be. Because Anna needs to learn that actions have consequences and your sons will appreciate you enforcing that.
**EDIT:** Make sure that your wife doesn’t buy any gifts for Anna, otherwise that isn’t really a punishment and Anna will learn **nothing**. 
This situation **is** big enough to be grounds for divorce. If your wife doesn’t change, leave her and take your sons with you to protect them from their mother. Your kids should always come before your wife. And who could even love someone who treats your sons so badly and tells them to fuck off? How could any father (who loves his sons) love a woman like that?</t>
  </si>
  <si>
    <t>https://www.reddit.com/r/AmItheAsshole/comments/1aybqyz/aita_for_telling_my_wife_its_her_fault_that_our/krun473/</t>
  </si>
  <si>
    <t>kruua20</t>
  </si>
  <si>
    <t>02-24-2024 01:23:22</t>
  </si>
  <si>
    <t>candycoatedcoward</t>
  </si>
  <si>
    <t>ESH, because your children have *two* parents and you seem to have opted out of the entire situation.
This is yours to fix, too.
Also, the silent treatment is abuse.  Your sons are abusing their mother and their sister in retaliation for unfair treatment.  It doesn't excuse the unfair treatment but it can't be excused, either.
You have an extremely toxic household right now.  Your sister is allowed to steal from your sons (and spoiled) and your sons have reverted to passive aggressive behaviour that is... equally toxic.</t>
  </si>
  <si>
    <t>https://www.reddit.com/r/AmItheAsshole/comments/1aybqyz/aita_for_telling_my_wife_its_her_fault_that_our/kruua20/</t>
  </si>
  <si>
    <t>kruwllb</t>
  </si>
  <si>
    <t>02-24-2024 01:38:59</t>
  </si>
  <si>
    <t>Sorry, but this will be a bit long. I don't think we have enough info to pass judgement here, but neither have you.  Hear me out:
We are unaware of the intensity and force your son used when he justifiably became angry with Anna. There are times when reactions and behaviors are so severe that they warrant a response. However, the response must be commensurate with the offense. In this case, it appears that your wife had to counteract your son’s reaction because it was overly intense. This is akin to someone stealing your wallet, you discovering the theft, and then knocking the thief down. Despite the thief’s initial criminal act, you would have been arrested for your response.
Children at this age possess a strong sense of justice, but they often struggle to gauge an appropriate response when they are victims of injustice or offense. They are still developing the ability to see the broader context. Could this be what transpired here?
The question then arises whether your wife truly stated that Anna is more important than the boys. This seems unlikely, given your description of her as a loving mother to all. It’s probable that she deeply loves all of them, and doesn't it seems out of character for her to make such a statement to her sons? You would know more about that than we do. Mind you, I don’t believe your sons are lying, but they might have misunderstood in the heat of the moment?
I believe you lack sufficient information to accuse your wife in the manner you have. You’ve mentioned little about discussing this matter with her as an equal partner in the “parental partnership” that you both should be managing together. Instead, this situation has led to division - with the boys influencing the relationship between you and your wife, between them and their sister, between you and your daughter, causing the entire family to suffer. It’s time to discuss with your wife what truly happened, not as an interrogator, but as a partner aiming to lead the family alongside her, rather than fixing what she has supposedly broken.
Here are some steps you could consider to help your family move forward:
1. Open Communication: Initiate a conversation with your wife about the incident. Approach it as a partner, not as an interrogator. The goal is to understand her perspective and what actually happened.
2. Family Meeting: Arrange a family meeting where everyone can express their feelings and thoughts in a safe and non-judgmental environment. This can help clear misunderstandings and ensure everyone feels heard.
3. Apologies and Forgiveness: If necessary, apologies should be made. It’s important to teach children about the power of forgiveness and how it can heal relationships.
4. Professional Help: If the situation doesn’t improve, consider seeking help from a family therapist. They can provide strategies and techniques to improve communication and resolve conflicts.
5. Rebuilding Trust: Trust is crucial in any relationship. It might take time to rebuild, but with consistent effort and understanding, it’s possible.
6. Family Activities: Engage in activities that the whole family enjoys. This can help in rebuilding relationships and creating positive memories together.
Remember, every family faces challenges. It’s how you respond to these challenges that defines your family. It might take time, but with patience, understanding, and love, it’s possible to move forward. Good luck!</t>
  </si>
  <si>
    <t>https://www.reddit.com/r/AmItheAsshole/comments/1aybqyz/aita_for_telling_my_wife_its_her_fault_that_our/kruwllb/</t>
  </si>
  <si>
    <t>krtvo1i</t>
  </si>
  <si>
    <t>02-23-2024 21:50:43</t>
  </si>
  <si>
    <t>Jashuawashua</t>
  </si>
  <si>
    <t>YTA This is your fuckin family bro. do your job and mend things between them. your wife clearly isn't understanding and that just means you're going to have to get better at explanations. yes your wife is in the wrong here but it is NOT the right thing to just sit there with your hands crossed watching the situation.</t>
  </si>
  <si>
    <t>https://www.reddit.com/r/AmItheAsshole/comments/1aybqyz/aita_for_telling_my_wife_its_her_fault_that_our/krtvo1i/</t>
  </si>
  <si>
    <t>krtvv6o</t>
  </si>
  <si>
    <t>RevengencerAlf</t>
  </si>
  <si>
    <t>NTA with what you told her but you seem like a shit dad who's seen this problem developing and has done nothing to step in, just leaning on "IDK I wasn't there" as an excuse to do nothing.</t>
  </si>
  <si>
    <t>https://www.reddit.com/r/AmItheAsshole/comments/1aybqyz/aita_for_telling_my_wife_its_her_fault_that_our/krtvv6o/</t>
  </si>
  <si>
    <t>krtzu1c</t>
  </si>
  <si>
    <t>02-23-2024 22:14:48</t>
  </si>
  <si>
    <t>Secret_Double_9239</t>
  </si>
  <si>
    <t xml:space="preserve"> NTA but the hard truth is this favouritism probably runs a lot deeper that you might think. You need to speak to your sons to get to the bottom of not just the situation but also the treatment from their mom and sister. 
This might be fixable but it may also not be.</t>
  </si>
  <si>
    <t>https://www.reddit.com/r/AmItheAsshole/comments/1aybqyz/aita_for_telling_my_wife_its_her_fault_that_our/krtzu1c/</t>
  </si>
  <si>
    <t>krtvc43</t>
  </si>
  <si>
    <t>02-23-2024 21:48:50</t>
  </si>
  <si>
    <t>No_Platypus_2490</t>
  </si>
  <si>
    <t>ETA. Your frustration with the situation and telling your wife to suck it up is not helpful. As the father who is mostly not involved in the fight, it's up to you to mediate and lay down the law. Mom has to apologize to her sons, Anna needs to apologize, be punished for stealing and lying, and also make amends for replacing the airbuds and the boys need to apologize for calling their mom that awful word. Getting your wife to administer the punishment to Anna, and not give in, will go a long way to repairing the appearance of favoritism
This all needs to be done ASAP before the hurt feelings turn into bitterness and high resentment that follows I to their adult lives.  All is not lost,  but strong action must be taken. It's not ok or healthy to allow the boys to continue their actions toward Anna and your wife. Use this as a way to teach proper conflict resolution lessons
Good Luck</t>
  </si>
  <si>
    <t>https://www.reddit.com/r/AmItheAsshole/comments/1aybqyz/aita_for_telling_my_wife_its_her_fault_that_our/krtvc43/</t>
  </si>
  <si>
    <t>krtuzoc</t>
  </si>
  <si>
    <t>02-23-2024 21:46:54</t>
  </si>
  <si>
    <t>Careless_Welder_4048</t>
  </si>
  <si>
    <t>NTA. You need to be more present because it sounds like your wife has been doing it for years and you are okay with it.</t>
  </si>
  <si>
    <t>https://www.reddit.com/r/AmItheAsshole/comments/1aybqyz/aita_for_telling_my_wife_its_her_fault_that_our/krtuzoc/</t>
  </si>
  <si>
    <t>krtvcd1</t>
  </si>
  <si>
    <t>02-23-2024 21:48:53</t>
  </si>
  <si>
    <t>getfukdup</t>
  </si>
  <si>
    <t>NTA
"I just don't get it, you treat one kid better than the others, and the others grow to resent you and the kid. It just doesn't make sense."</t>
  </si>
  <si>
    <t>https://www.reddit.com/r/AmItheAsshole/comments/1aybqyz/aita_for_telling_my_wife_its_her_fault_that_our/krtvcd1/</t>
  </si>
  <si>
    <t>krtwj2h</t>
  </si>
  <si>
    <t>02-23-2024 21:55:34</t>
  </si>
  <si>
    <t>NTA: for telling your wife the truth YTA: You've been seeing your boys being treated differently for years, and you never checked her on it. On top of that, you continue to minimize it. 
Have you ever bothered to ask your boys how she treated them when you weren't around? If not, you better sit down an ask them. After all ..you weren't there 
It's obviously bad enough, to where your daughter feels entitled enough to help herself to her siblings property without asking permission. Bad enough for your wife to tell her own sons to fuck off with no regard for their feelings or boundaries. I honestly think in the heat of the moment she did tell them her daughter was more important. That was the straw that broke the camels back. 
You can try to fix this through family counseling, but the damage is done. Don't be surprised if your sons forever resent her and never speak to your wife again.</t>
  </si>
  <si>
    <t>https://www.reddit.com/r/AmItheAsshole/comments/1aybqyz/aita_for_telling_my_wife_its_her_fault_that_our/krtwj2h/</t>
  </si>
  <si>
    <t>krtvpek</t>
  </si>
  <si>
    <t>02-23-2024 21:50:55</t>
  </si>
  <si>
    <t>&gt;my boys swear that she said that Anna is more important then them while she swears that she said that Anna is more important than a pair of AirPods
Is there any particular reason you'd take the word of your 14 or 15yo sons over the adult woman you married?
Was Anna ultimately punished for taking the AirPods and for losing them? Is she being made to work to replace them? Was Alex punished for calling his mom a cunt? Were both boys punished for leaving and going incommunicado - which is unacceptable at their ages?
Did Anna and your wife apologize to the boys? Did Alex apologize to his mom? Did your older son apologize for taking his brother and disappearing?
&gt;I know I am technically in the right here but my wife is already devastated and remorseful. 
I'm not sure ANYONE is in the right here, including you. I think you are continuing to worsen an already fucked up situation, but please convince me otherwise.
&gt;It is my job now to help her the relationship between girls and boys in our home.
It was always your job to be a coparent and approach things as a team WITH her. Why would that not be your job when things get hard or when there is a disagreement?
INFO</t>
  </si>
  <si>
    <t>https://www.reddit.com/r/AmItheAsshole/comments/1aybqyz/aita_for_telling_my_wife_its_her_fault_that_our/krtvpek/</t>
  </si>
  <si>
    <t>kru1dfq</t>
  </si>
  <si>
    <t>02-23-2024 22:20:54</t>
  </si>
  <si>
    <t>remnant_phoenix</t>
  </si>
  <si>
    <t>You’re NTA for refusing to indulge her and for holding her accountable for her favoritism and her handling of the situation. 
YTA for your approach: choosing “suck it up” rather than a more productive and effective word choice when your wife is distraught. Even if the situation that led to her being distraught is ultimately her fault (I’d agree that it is), her feelings of sadness and alienation are valid. 
Also, your kids bear some fault. Your daughter didn’t take care of something that belonged to someone else and then lied about it. Your boys blew up on her. Your wife needed to be the adult in the room and it’s mostly her fault, but it’s not ALL her fault.</t>
  </si>
  <si>
    <t>https://www.reddit.com/r/AmItheAsshole/comments/1aybqyz/aita_for_telling_my_wife_its_her_fault_that_our/kru1dfq/</t>
  </si>
  <si>
    <t>krtsh64</t>
  </si>
  <si>
    <t>02-23-2024 21:32:45</t>
  </si>
  <si>
    <t>Freeverse711</t>
  </si>
  <si>
    <t>NTA. It is your wife’s fault and I hate to say it but it’s all on her to mend the relationship between the kids and herself and the boys. There isn’t much you can do in this situation except be there for everyone.</t>
  </si>
  <si>
    <t>https://www.reddit.com/r/AmItheAsshole/comments/1aybqyz/aita_for_telling_my_wife_its_her_fault_that_our/krtsh64/</t>
  </si>
  <si>
    <t>krtwewb</t>
  </si>
  <si>
    <t>02-23-2024 21:54:54</t>
  </si>
  <si>
    <t>InfernoWoodworks</t>
  </si>
  <si>
    <t>NTA - Your wife is being cruel to your sons, showing VERY obvious favoritism towards your daughter, and if continued, is going to result in your sons permanently (and rightfully) resenting both of them.</t>
  </si>
  <si>
    <t>https://www.reddit.com/r/AmItheAsshole/comments/1aybqyz/aita_for_telling_my_wife_its_her_fault_that_our/krtwewb/</t>
  </si>
  <si>
    <t>krtx6fz</t>
  </si>
  <si>
    <t>02-23-2024 21:59:19</t>
  </si>
  <si>
    <t>Sad_Construction_668</t>
  </si>
  <si>
    <t>ESH.  There seems to be very little affection between your wife and the boy, and a lack of a culture of integrity and grace.  Those are your responsibility as the parent.  If there’s clear problems or moral issues, those should have been dealt with earlier, before this crisis happened:  the fact that your sons escalated the conflict sucks, but they are teenage boys. The fact that your wife escalated it as well is concerning.  You and Anna appear to be avoidant, in order to elide conflict, but as you see, it’s just intensified and sharpened the conflict. 
You’re a family in crisis,  please call act accordingly.  Be upfront with everyone, and push forward on seeking professional help, with family therapy and parenting coaching, for you, and your wife.</t>
  </si>
  <si>
    <t>https://www.reddit.com/r/AmItheAsshole/comments/1aybqyz/aita_for_telling_my_wife_its_her_fault_that_our/krtx6fz/</t>
  </si>
  <si>
    <t>kru1087</t>
  </si>
  <si>
    <t>02-23-2024 22:18:51</t>
  </si>
  <si>
    <t>YTA- how has your wife been a good mom to your sons? By not openly neglecting them but still making it very obvious your daughter is her favorite? Just because they joke about it doesn't mean it doesn't hurt.</t>
  </si>
  <si>
    <t>https://www.reddit.com/r/AmItheAsshole/comments/1aybqyz/aita_for_telling_my_wife_its_her_fault_that_our/kru1087/</t>
  </si>
  <si>
    <t>kru40t5</t>
  </si>
  <si>
    <t>02-23-2024 22:35:39</t>
  </si>
  <si>
    <t>macimom</t>
  </si>
  <si>
    <t>You're the AH but ESH-I wonder where your son got  the idea its ok to call his mom a C\*? Did you punish him for that? My kids would never have dared. 
And I highly doubt your wife said Anna was more important than her sons-sounds like a manipulative lie by your son.
Lots of mothers have strong bond with their daughters and love their sons too. Anna was absolutely wrong to take the AirPods and should have had consequences for both the taking and the lying. Your wife should have handled it better. Your son needs to be punished for the misogeny he showed his mother and you need to apologize for not doing so already.</t>
  </si>
  <si>
    <t>https://www.reddit.com/r/AmItheAsshole/comments/1aybqyz/aita_for_telling_my_wife_its_her_fault_that_our/kru40t5/</t>
  </si>
  <si>
    <t>krtwhx4</t>
  </si>
  <si>
    <t>02-23-2024 21:55:24</t>
  </si>
  <si>
    <t>nick4424</t>
  </si>
  <si>
    <t>Unfortunately she has permanently damaged her relationship with her sons. Even if they do get back on good terms, it will always be the elephant in the room</t>
  </si>
  <si>
    <t>https://www.reddit.com/r/AmItheAsshole/comments/1aybqyz/aita_for_telling_my_wife_its_her_fault_that_our/krtwhx4/</t>
  </si>
  <si>
    <t>krtx4j7</t>
  </si>
  <si>
    <t>02-23-2024 21:59:00</t>
  </si>
  <si>
    <t>NTA you drove home that this is her fault for clearly having a favorite even after it was pointed out by her sons. So what happened with the AirPods? Did they find them and return them with an acknowledgement of guilt and I’m sorry? Or is he just out the AirPods and sister hasn’t been punished for stealing? Sister has to be punished and work off the cost of new AirPods if not found. You two need to decide punishment and what she owes you when you replace the AirPods immediately. Your son needs to be made whole. Mom needs to supervise daughter’s punishment to show that the favoritism is being addressed. You need to make sure mom does it and she has to change her attitude towards her sons. Good luck</t>
  </si>
  <si>
    <t>https://www.reddit.com/r/AmItheAsshole/comments/1aybqyz/aita_for_telling_my_wife_its_her_fault_that_our/krtx4j7/</t>
  </si>
  <si>
    <t>krtyktr</t>
  </si>
  <si>
    <t>02-23-2024 22:07:25</t>
  </si>
  <si>
    <t>Kqhbabies</t>
  </si>
  <si>
    <t>NTA, for being honest that it's her fault.
But you are an ahole for letting it go this long and not trying to rectify it or put your foot down sooner. Now, not only is there hate and resentment towards their mom, but also their sister. Good luck mending that burnt bridge.
Mom gets the hand she dealt. What did she think would happen?</t>
  </si>
  <si>
    <t>https://www.reddit.com/r/AmItheAsshole/comments/1aybqyz/aita_for_telling_my_wife_its_her_fault_that_our/krtyktr/</t>
  </si>
  <si>
    <t>kru12ui</t>
  </si>
  <si>
    <t>02-23-2024 22:19:15</t>
  </si>
  <si>
    <t>YTA for letting this even become a thing.</t>
  </si>
  <si>
    <t>https://www.reddit.com/r/AmItheAsshole/comments/1aybqyz/aita_for_telling_my_wife_its_her_fault_that_our/kru12ui/</t>
  </si>
  <si>
    <t>kru0dqf</t>
  </si>
  <si>
    <t>02-23-2024 22:17:13</t>
  </si>
  <si>
    <t>izthatso</t>
  </si>
  <si>
    <t>I, too, am a mom to two older sons and a daughter. Because my daughter and I quickly developed a comfortable bond and close friendship as she hit her teen years I was super attentive to not show favoritism toward her.  She was required to do the same chores and I often made a point with spending time with each son. In my opinion the responsibility sits with the parents to treat each child fairly. That doesn’t mean they are treated the same and it takes careful attention to each kid. 
Your wife has unknowingly caused serious harm to her relationships with the boys. It’s not irreparable and will take time and effort with a good family counselor to unpack the hurt  and the history. But I believe the family can come out stronger and have tools in their toolbox to discuss issues in the future. 
Look at this as an opportunity to make your family stronger. You have a good-hearted wife and she cares deeply for her kids. That is a great place to build from. 
I wish you the best.</t>
  </si>
  <si>
    <t>https://www.reddit.com/r/AmItheAsshole/comments/1aybqyz/aita_for_telling_my_wife_its_her_fault_that_our/kru0dqf/</t>
  </si>
  <si>
    <t>kru0x74</t>
  </si>
  <si>
    <t>02-23-2024 22:18:24</t>
  </si>
  <si>
    <t>DetectiveSame5827</t>
  </si>
  <si>
    <t>I swear I've read this story before, or something really similar, but posted by the wife/mom a few months ago. I wonder if it's the same family?</t>
  </si>
  <si>
    <t>https://www.reddit.com/r/AmItheAsshole/comments/1aybqyz/aita_for_telling_my_wife_its_her_fault_that_our/kru0x74/</t>
  </si>
  <si>
    <t>kru141a</t>
  </si>
  <si>
    <t>02-23-2024 22:19:26</t>
  </si>
  <si>
    <t>NTA. Your wife needed this, now hopefully she will realize how unfair and hurtful she had been to the boys and will start behaving properly. Hopefully we won't see a post of hers on Reddit in 5-6 years, crying that her sons disowned her due to her blatant favoritism,</t>
  </si>
  <si>
    <t>https://www.reddit.com/r/AmItheAsshole/comments/1aybqyz/aita_for_telling_my_wife_its_her_fault_that_our/kru141a/</t>
  </si>
  <si>
    <t>kru2jgy</t>
  </si>
  <si>
    <t>02-23-2024 22:26:46</t>
  </si>
  <si>
    <t>Inevitable-Place9950</t>
  </si>
  <si>
    <t>ESH. If you don’t know what she actually said- because they have each given you different stories- it might not entirely be your wife’s fault. Anna did wrong but it may not have warranted what was being screamed at her: your son may very well have heard her wrong: and it’s wrong for your sons to take their anger at their mom out on their sister. Even just going by what’s in your account, it doesn’t sound like anyone has acted perfectly and it’s everyone’s job to fix it.</t>
  </si>
  <si>
    <t>https://www.reddit.com/r/AmItheAsshole/comments/1aybqyz/aita_for_telling_my_wife_its_her_fault_that_our/kru2jgy/</t>
  </si>
  <si>
    <t>kru2mnn</t>
  </si>
  <si>
    <t>02-23-2024 22:27:18</t>
  </si>
  <si>
    <t>petmama1234567</t>
  </si>
  <si>
    <t>YTA for “my wife is a great mom to all our kids.” No. No, she is not.</t>
  </si>
  <si>
    <t>https://www.reddit.com/r/AmItheAsshole/comments/1aybqyz/aita_for_telling_my_wife_its_her_fault_that_our/kru2mnn/</t>
  </si>
  <si>
    <t>kru2neh</t>
  </si>
  <si>
    <t>02-23-2024 22:27:25</t>
  </si>
  <si>
    <t>New_Improvement9644</t>
  </si>
  <si>
    <t>You and your wife need therapy and parenting classes desperately.  
YTA, your wife is a bigger AH, and I truly hope your sons have a relative/teacher/friend who is picking up your slack.</t>
  </si>
  <si>
    <t>https://www.reddit.com/r/AmItheAsshole/comments/1aybqyz/aita_for_telling_my_wife_its_her_fault_that_our/kru2neh/</t>
  </si>
  <si>
    <t>kru2yws</t>
  </si>
  <si>
    <t>02-23-2024 22:29:20</t>
  </si>
  <si>
    <t>colmcmittens</t>
  </si>
  <si>
    <t>ESH. Yeah your wife screwed the pooch big time, but you’re letting your sons ostracize and basically shun your daughter. She needs to apologize to her brother and yall applied an appropriate punishment, I’d personally have her so said brothers chores for a week but that’s just me. There’s obviously a big disconnect between your sons and your daughter but also a loss of trust for them in your wife. Yall probably need to see a family therapist b/c there is turmoil in your home. this turmoil in your house will eventually go away on its own, but the damage will be unfixable then. So be proactive and start building bridges to fix it.</t>
  </si>
  <si>
    <t>https://www.reddit.com/r/AmItheAsshole/comments/1aybqyz/aita_for_telling_my_wife_its_her_fault_that_our/kru2yws/</t>
  </si>
  <si>
    <t>kru3v2g</t>
  </si>
  <si>
    <t>02-23-2024 22:34:42</t>
  </si>
  <si>
    <t>LadyAce15</t>
  </si>
  <si>
    <t>I was the "least favorite" kid. My relationship to my brothers is nearly nonexistent and I don't have much contact with my extended family. It's lonely but also, I grew up feeling like not enough and want nothing to do with the people that made me feel that way. We don't hate each other, but there's no bond.</t>
  </si>
  <si>
    <t>https://www.reddit.com/r/AmItheAsshole/comments/1aybqyz/aita_for_telling_my_wife_its_her_fault_that_our/kru3v2g/</t>
  </si>
  <si>
    <t>kru3vt4</t>
  </si>
  <si>
    <t>02-23-2024 22:34:50</t>
  </si>
  <si>
    <t>Sounds like your daughter needs to 1) apologize and 2) buy new AirPods. And your wife needs to apologize for taking her side when she was clearly in the wrong.</t>
  </si>
  <si>
    <t>https://www.reddit.com/r/AmItheAsshole/comments/1aybqyz/aita_for_telling_my_wife_its_her_fault_that_our/kru3vt4/</t>
  </si>
  <si>
    <t>kru40pu</t>
  </si>
  <si>
    <t>02-23-2024 22:35:38</t>
  </si>
  <si>
    <t>OutAndDown27</t>
  </si>
  <si>
    <t>You think you are in the right, so it sounds like either you believe your boys’ version over your wife’s, or this was the last straw for you with her favoritism. Both seem valid. However, being right isn’t the same as being helpful, and I’m not sure what you said to your wife was helpful as far as resolving the problem your entire family is currently dealing with. So I’d encourage you to quit worrying about right and wrong and start worrying about fixing it.</t>
  </si>
  <si>
    <t>https://www.reddit.com/r/AmItheAsshole/comments/1aybqyz/aita_for_telling_my_wife_its_her_fault_that_our/kru40pu/</t>
  </si>
  <si>
    <t>kru43ps</t>
  </si>
  <si>
    <t>02-23-2024 22:36:07</t>
  </si>
  <si>
    <t>&gt;my boys swear that she said that Anna is more important then them while she swears that she said that Anna is more important than a pair of AirPods
The exact words do not matter. The message was the same: Anna is more important than them. NTA.</t>
  </si>
  <si>
    <t>https://www.reddit.com/r/AmItheAsshole/comments/1aybqyz/aita_for_telling_my_wife_its_her_fault_that_our/kru43ps/</t>
  </si>
  <si>
    <t>kru46t5</t>
  </si>
  <si>
    <t>02-23-2024 22:36:38</t>
  </si>
  <si>
    <t>BeachinLife1</t>
  </si>
  <si>
    <t>"I wouldn’t frame it as classic favoritism but as a little bit more attention and love."
That's the definition of favoritism. And your boys have always been aware of it, and your wife has ignored that. It really doesn't seem like she's even learned her lesson at all.
I am glad that your daughter had to use her birthday money to replace the air pods, but I have ZERO delusions that your wife is not already planning to either buy her something for her birthday or give her money. You won't know about it.</t>
  </si>
  <si>
    <t>https://www.reddit.com/r/AmItheAsshole/comments/1aybqyz/aita_for_telling_my_wife_its_her_fault_that_our/kru46t5/</t>
  </si>
  <si>
    <t>kru473y</t>
  </si>
  <si>
    <t>02-23-2024 22:36:41</t>
  </si>
  <si>
    <t>AnnonmousinONT</t>
  </si>
  <si>
    <t>NTA but your wife is. I believe the boys because theirs no way they'd be this upset if what thry said she said was a lie. Your wife has no idea the issues she is creating and the lasting effects it will have.  My sister was always the favorite and she's now 50 and can do no wrong..throws temper tantrums like a child when she doesn't get her way..I moved across the country as soon as I legally could to get away from her.</t>
  </si>
  <si>
    <t>https://www.reddit.com/r/AmItheAsshole/comments/1aybqyz/aita_for_telling_my_wife_its_her_fault_that_our/kru473y/</t>
  </si>
  <si>
    <t>kru4csi</t>
  </si>
  <si>
    <t>02-23-2024 22:37:38</t>
  </si>
  <si>
    <t>kitkat122713</t>
  </si>
  <si>
    <t>ESH here except the boys.  
Your wife told your sons that Anna was MORE IMPORTANT  than them, and then double-downed and told them to FU*K OFF.  There is no unringing that huge ass bell.  They have no  trust or faith in your wife. You said she had been a good mom to them, but that's from your perspective, not theirs. You already tried to downplay her actions when it comes to Anna, so your opinion is suspect here, especially because you allowed this shit to grow and fester so long.  I would have nothing to do with her either.  Burning building?  Those boys are shit out of luck - thankfully, they have each other.  You do realize you're also killing your own relationship with your sons, don't you?  You're  just proving to them that they can't count on you either.  Get your head on straight,  OP - or expect to be son-less in 4 years.</t>
  </si>
  <si>
    <t>https://www.reddit.com/r/AmItheAsshole/comments/1aybqyz/aita_for_telling_my_wife_its_her_fault_that_our/kru4csi/</t>
  </si>
  <si>
    <t>kru4e31</t>
  </si>
  <si>
    <t>02-23-2024 22:37:50</t>
  </si>
  <si>
    <t>Scary-Educator-506</t>
  </si>
  <si>
    <t>NTA. Who gives a fuck about your wife's crocodile tears? She's not sorry for how she acted/treated her children, she's sad that there are consequences for it. Your sons aren't adults yet, but they're at the age where they're trying to be, and are asking to be treated with an adult level of respect. While that isn't always possible, in this instance it was and they were denied that.</t>
  </si>
  <si>
    <t>https://www.reddit.com/r/AmItheAsshole/comments/1aybqyz/aita_for_telling_my_wife_its_her_fault_that_our/kru4e31/</t>
  </si>
  <si>
    <t>kru4g81</t>
  </si>
  <si>
    <t>02-23-2024 22:38:12</t>
  </si>
  <si>
    <t>Esh,  the favouritism should have been addressed 12 years ago,  this was bound to happen</t>
  </si>
  <si>
    <t>https://www.reddit.com/r/AmItheAsshole/comments/1aybqyz/aita_for_telling_my_wife_its_her_fault_that_our/kru4g81/</t>
  </si>
  <si>
    <t>kru4uk6</t>
  </si>
  <si>
    <t>02-23-2024 22:40:37</t>
  </si>
  <si>
    <t>ESH
Who the hell believes it is okay to speak to people this way!? You dont tell your children to fuck off! The fuck? Youre an authority figure and youve both done crap at being respected.
You let this go on for too long
and she has abhorrent behavior sheesh!</t>
  </si>
  <si>
    <t>https://www.reddit.com/r/AmItheAsshole/comments/1aybqyz/aita_for_telling_my_wife_its_her_fault_that_our/kru4uk6/</t>
  </si>
  <si>
    <t>kru4x2b</t>
  </si>
  <si>
    <t>02-23-2024 22:41:02</t>
  </si>
  <si>
    <t>Iammine4420</t>
  </si>
  <si>
    <t>ESH, Anna for stealing and feeling it was fine to do so and everyone else for their part in this situation. Now your boys hate their sister and mother, the girls are have been voted off the island and no communication is happening. What a mess! 
If your family is going to weather this storm, some family therapy is in order.</t>
  </si>
  <si>
    <t>https://www.reddit.com/r/AmItheAsshole/comments/1aybqyz/aita_for_telling_my_wife_its_her_fault_that_our/kru4x2b/</t>
  </si>
  <si>
    <t>kru52ub</t>
  </si>
  <si>
    <t>02-23-2024 22:42:00</t>
  </si>
  <si>
    <t>K3Y_Mast3r</t>
  </si>
  <si>
    <t>NTA except all that time the boys “teased their mom with it jokingly” should have been your first sign. Jokes are born from truth, even if in small amount. The boys lost their cool because this has been building up. So while from the outside looking in it may appear like they overreacted but they didn’t. This was just the final straw.</t>
  </si>
  <si>
    <t>https://www.reddit.com/r/AmItheAsshole/comments/1aybqyz/aita_for_telling_my_wife_its_her_fault_that_our/kru52ub/</t>
  </si>
  <si>
    <t>kru5axq</t>
  </si>
  <si>
    <t>02-23-2024 22:43:20</t>
  </si>
  <si>
    <t>Your daughter made a bad decision and took something that didn’t belong to her and lost it. Totally deserves a punishment and only you and your wife can decide what that should be. I personally don’t think not getting a 13 year old a birthday present on such a big day is a good idea. 
Your boys didn’t answer calls from their mother for hours and the oldest called her a c***. What kind of consequences should they face? Or maybe you don’t see that as wrong. 🤷‍♂️</t>
  </si>
  <si>
    <t>https://www.reddit.com/r/AmItheAsshole/comments/1aybqyz/aita_for_telling_my_wife_its_her_fault_that_our/kru5axq/</t>
  </si>
  <si>
    <t>kru5cq4</t>
  </si>
  <si>
    <t>02-23-2024 22:43:38</t>
  </si>
  <si>
    <t>nothisTrophyWife</t>
  </si>
  <si>
    <t>NTA. Your wife deserves the behavior she is receiving from her sons. She deserves to know that she created a situation that made her sons feel less
loved and less important than their sister. There are few things that can rest a family apart, tear siblings apart, like favoritism. 
And when this post has been up for a bit, share it with your wife.</t>
  </si>
  <si>
    <t>https://www.reddit.com/r/AmItheAsshole/comments/1aybqyz/aita_for_telling_my_wife_its_her_fault_that_our/kru5cq4/</t>
  </si>
  <si>
    <t>kru5ef6</t>
  </si>
  <si>
    <t>02-23-2024 22:43:56</t>
  </si>
  <si>
    <t>monkeyzsazsa</t>
  </si>
  <si>
    <t>Brothers ignore sister and ignore their mother. You dont seem to think it s such a big deal.
What a low life family this is</t>
  </si>
  <si>
    <t>https://www.reddit.com/r/AmItheAsshole/comments/1aybqyz/aita_for_telling_my_wife_its_her_fault_that_our/kru5ef6/</t>
  </si>
  <si>
    <t>kru5vkw</t>
  </si>
  <si>
    <t>02-23-2024 22:46:48</t>
  </si>
  <si>
    <t>imthatbitch1066</t>
  </si>
  <si>
    <t>Nta , favouritism always hurts the other children</t>
  </si>
  <si>
    <t>https://www.reddit.com/r/AmItheAsshole/comments/1aybqyz/aita_for_telling_my_wife_its_her_fault_that_our/kru5vkw/</t>
  </si>
  <si>
    <t>kru6014</t>
  </si>
  <si>
    <t>02-23-2024 22:47:33</t>
  </si>
  <si>
    <t>Time-Bee-5069</t>
  </si>
  <si>
    <t>NTA. You aren’t validating your wife’s poor behavior. Good for you..</t>
  </si>
  <si>
    <t>https://www.reddit.com/r/AmItheAsshole/comments/1aybqyz/aita_for_telling_my_wife_its_her_fault_that_our/kru6014/</t>
  </si>
  <si>
    <t>kru62xs</t>
  </si>
  <si>
    <t>02-23-2024 22:48:01</t>
  </si>
  <si>
    <t>Mysterious-One-7231</t>
  </si>
  <si>
    <t>Let’s see if your wife really doesn’t give her any gifts in April. I will bet a million dollars that she does.</t>
  </si>
  <si>
    <t>https://www.reddit.com/r/AmItheAsshole/comments/1aybqyz/aita_for_telling_my_wife_its_her_fault_that_our/kru62xs/</t>
  </si>
  <si>
    <t>kru68n6</t>
  </si>
  <si>
    <t>02-23-2024 22:48:59</t>
  </si>
  <si>
    <t>Pick-Only</t>
  </si>
  <si>
    <t>NTA. The way your wife is treating y’all’s son’s is disgusting. Op what she’s doing to not ok. Why did you downplay it for so long?</t>
  </si>
  <si>
    <t>https://www.reddit.com/r/AmItheAsshole/comments/1aybqyz/aita_for_telling_my_wife_its_her_fault_that_our/kru68n6/</t>
  </si>
  <si>
    <t>kru6mfy</t>
  </si>
  <si>
    <t>02-23-2024 22:51:17</t>
  </si>
  <si>
    <t>BuzzyLightyear100</t>
  </si>
  <si>
    <t>Re the edit, I would say there is very little chance Anna gets nothing for her birthday. April is many weeks away and your wife will "forget" about the no gifts arrangement, will get her "something small", or will say that Anna "has already been punished enough" by having her brothers hate her. She may also arrange for grandparents to give more gifts than usual to make up for it, possibly even by giving them money to do so.
OP, it is vital that you AND your wife follow through with the birthday gifts thing. Ensure all grandparents and anyone else who would normally give Anna a gift are aware.
NTA for this specific question but, as others have pointed out already, your family has bigger problems.</t>
  </si>
  <si>
    <t>https://www.reddit.com/r/AmItheAsshole/comments/1aybqyz/aita_for_telling_my_wife_its_her_fault_that_our/kru6mfy/</t>
  </si>
  <si>
    <t>kru7oqr</t>
  </si>
  <si>
    <t>02-23-2024 22:57:41</t>
  </si>
  <si>
    <t>NTA
Anna is a thief and her mummy backed her up
Your wife has shown her favouritism and her and Anna are now reaping what they sowed 
Your wife doesn’t sound like she’s tried to fix this 
and your boys have had enough and I don’t blame them one bit</t>
  </si>
  <si>
    <t>https://www.reddit.com/r/AmItheAsshole/comments/1aybqyz/aita_for_telling_my_wife_its_her_fault_that_our/kru7oqr/</t>
  </si>
  <si>
    <t>kru7oxf</t>
  </si>
  <si>
    <t>02-23-2024 22:57:44</t>
  </si>
  <si>
    <t>&gt;she will get nothing for her birthday in april.
I bet that gets ignored when it finally gets here.  Your wife will get her something.  A better punishment would be her taking on extra chores to earn the money to get the air pods.
NTA, for what you said but you (and your wife!) are for letting it get to this point.</t>
  </si>
  <si>
    <t>https://www.reddit.com/r/AmItheAsshole/comments/1aybqyz/aita_for_telling_my_wife_its_her_fault_that_our/kru7oxf/</t>
  </si>
  <si>
    <t>kru7ruf</t>
  </si>
  <si>
    <t>02-23-2024 22:58:14</t>
  </si>
  <si>
    <t>Aggressive-Mind-2085</t>
  </si>
  <si>
    <t>NTA
"While my wife is a great mom to all of our kids" .. THIS is bullshit. She really is not. YOu just don'T have an idea what is happening in your family.
" Anna had to buy her brother a new pair of AirPods. We gave her the money that was supposed to be for her birthday. she will get nothing for her birthday in april." .. so you are punishing your daughter for your wife's assholery. What consequences are ther for your wife - how is SHE apologizing to the kids and making good on her shitty parenting?</t>
  </si>
  <si>
    <t>https://www.reddit.com/r/AmItheAsshole/comments/1aybqyz/aita_for_telling_my_wife_its_her_fault_that_our/kru7ruf/</t>
  </si>
  <si>
    <t>kru7vln</t>
  </si>
  <si>
    <t>02-23-2024 22:58:52</t>
  </si>
  <si>
    <t>MeatofKings</t>
  </si>
  <si>
    <t>Side note: I guarantee you that your wife will buy your daughter a birthday present in April.</t>
  </si>
  <si>
    <t>https://www.reddit.com/r/AmItheAsshole/comments/1aybqyz/aita_for_telling_my_wife_its_her_fault_that_our/kru7vln/</t>
  </si>
  <si>
    <t>kru80od</t>
  </si>
  <si>
    <t>02-23-2024 22:59:44</t>
  </si>
  <si>
    <t>Dana07620</t>
  </si>
  <si>
    <t>ESH except the boys.
1. Your wife needs individual therapy as to why she openly favors her daughter.
2. Your whole family needs family therapy and that definitely includes you who act like none of this is your problem and who has let your wife treat your sons as second class members of the family for years.
3. Your daughter needs a real punishment from her mother (not her brothers). Because, I guarantee your wife will buy her something for her birthday. Likely something expensive to make up for her brothers being mean to her. Like the punishment is her mother taking away something important or coming up with a list of chores (at a reasonable child price) that she earns so much for doing until she pays back the air pods. (Like $5 for doing a load of dishes which includes loading the dishwasher, running it and putting the dishes away.)
4. There's no mention of your daughter or your wife admitting what they did and apologizing. Though it's damn late for that now.
I have no sympathy for your wife. It's about time she learned what it feels like to be treated as second class in the family.</t>
  </si>
  <si>
    <t>https://www.reddit.com/r/AmItheAsshole/comments/1aybqyz/aita_for_telling_my_wife_its_her_fault_that_our/kru80od/</t>
  </si>
  <si>
    <t>kru8mkd</t>
  </si>
  <si>
    <t>02-23-2024 23:03:31</t>
  </si>
  <si>
    <t>revdj</t>
  </si>
  <si>
    <t>"Yesterday my wife had a breakdown and started to cry after we went to bed and said that home life has been hell for the last weeks. I had little sympathy and told her to suck it up because it’s her fault". YTA.  Not even remotely helpful.</t>
  </si>
  <si>
    <t>https://www.reddit.com/r/AmItheAsshole/comments/1aybqyz/aita_for_telling_my_wife_its_her_fault_that_our/kru8mkd/</t>
  </si>
  <si>
    <t>kru9gim</t>
  </si>
  <si>
    <t>02-23-2024 23:08:41</t>
  </si>
  <si>
    <t>Flimsy_Maximum2848</t>
  </si>
  <si>
    <t>YTA and it is *your* fault.
You failed as a partner when you refused to address your partner mistreating your children. You encouraged and sponsored theft and deception in your home when you refused to challenge your wife's overt defense of a theft and a lie. The buck stopped at you, the foundation of the family, and you ushered in the complete destruction of your family when the solution was right in front of you.
You failed as a father when you showed your daughter that you would not listen, challenge, or hold her accountable. You delegated the decision to your wife with an apparently nonexistent moral compass. You showed your sons you would not listen to them, protect them, or challenge evil in front of him. You taught your children it's okay to steal and lie, and you would do nothing about it. In fact, you protected the thief and their lie.
You need to reflect on your own beliefs and values. Your conscience told you what was wrong, but for some reason, you ignored it. Given that this has been an ongoing issue, you have no business being a father. Your marriage is over whether you see this or not. She should take the daughter. There's no saving that one. The sons will need a home. Not yours, though. You won't parent them.</t>
  </si>
  <si>
    <t>https://www.reddit.com/r/AmItheAsshole/comments/1aybqyz/aita_for_telling_my_wife_its_her_fault_that_our/kru9gim/</t>
  </si>
  <si>
    <t>krubew2</t>
  </si>
  <si>
    <t>02-23-2024 23:20:56</t>
  </si>
  <si>
    <t>shibbyman342</t>
  </si>
  <si>
    <t>ESH.
Your shortcoming isn't that you're right, she didn't help descalate the situation at all. The fact that you're not attempting to right this ship is why you suck.
How does your wife tell the boys to eff off and yalls son calls her a C? Does anyone in your family have respect or remorse? 
Sure, your daughter shouldn't have stolen the airpods, but damn, all of this craziness from just that??
I think you need to convince your wife to sincerely apologize and punish your son for saying that. Letting this go was a huge parenting failure. I wouldn't be surprised if family counseling is needed now, it might be the only way to mend things at this point.</t>
  </si>
  <si>
    <t>https://www.reddit.com/r/AmItheAsshole/comments/1aybqyz/aita_for_telling_my_wife_its_her_fault_that_our/krubew2/</t>
  </si>
  <si>
    <t>krue08c</t>
  </si>
  <si>
    <t>02-23-2024 23:37:18</t>
  </si>
  <si>
    <t>crystalpoppys</t>
  </si>
  <si>
    <t>This sounds really familiar to another story from the mothers perspective. Your wife fucked up big but the way you’re both handling it is shitty and unhelpful. Your kids are kids. Your daughter needs to own up to what she did but it seems like because of how your wife handled it, you think Anna deserves to be hated by your sons and shared accountability with what your wife said. You may as well divorce and send her to live with her mother. Allowing this kind of rift in the household isn’t going to go anywhere. Also, you all need to sit the fuck down and do a play by play of what was said. Instead, it’s she said he said. You and your wife fucked how you handled this. ESH</t>
  </si>
  <si>
    <t>https://www.reddit.com/r/AmItheAsshole/comments/1aybqyz/aita_for_telling_my_wife_its_her_fault_that_our/krue08c/</t>
  </si>
  <si>
    <t>kruemqe</t>
  </si>
  <si>
    <t>02-23-2024 23:41:17</t>
  </si>
  <si>
    <t>NefariousnessSweet70</t>
  </si>
  <si>
    <t>NTA.  But perhaps a counselor ot family therapy  would help, as well as a way for the nonsense to keep their items out of little sisters  fingers reach.  
The wife needs to supply both brothers with key locking door knobs, as well as each get a key locking cabinet .  The daughter needs to be told that taking things without permission is not acceptable.</t>
  </si>
  <si>
    <t>https://www.reddit.com/r/AmItheAsshole/comments/1aybqyz/aita_for_telling_my_wife_its_her_fault_that_our/kruemqe/</t>
  </si>
  <si>
    <t>krufcjx</t>
  </si>
  <si>
    <t>02-23-2024 23:45:53</t>
  </si>
  <si>
    <t>Sad-Bookkeeper4609</t>
  </si>
  <si>
    <t>People like me are insufferable because I don't have the same opinion as you? 
The only reason I'm saying OP is an asshole is he's not doing anything to resolve this. He's not trying to fix shit between the boys and their sister. He's not doing shit to fix shit between their mom and them. 
If this was the first time something like this has happened like OP said, why is there such an extreme reaction? 
He's also a parent. At that point, he should've stepped up, grounded Anna. Taken care of the AirPod situation if his wife didn't. Taken care of his sons disrespecting their mother. Then pulled his wife aside and had a private talk with her.</t>
  </si>
  <si>
    <t>https://www.reddit.com/r/AmItheAsshole/comments/1aybqyz/aita_for_telling_my_wife_its_her_fault_that_our/krufcjx/</t>
  </si>
  <si>
    <t>krufd7f</t>
  </si>
  <si>
    <t>02-23-2024 23:46:00</t>
  </si>
  <si>
    <t>NTA you can’t fix what your wife broke. The issue is that your kids have felt for years that your daughter was the golden child and your wife just proved that without a doubt. Your daughter hasn’t really been punished. What else has she gotten away with that her mom has pushed aside or ignored. Your wife needs to fix this and she needs to stop crying and putting this on you. Her and her daughter did this it’s on them to fix.</t>
  </si>
  <si>
    <t>https://www.reddit.com/r/AmItheAsshole/comments/1aybqyz/aita_for_telling_my_wife_its_her_fault_that_our/krufd7f/</t>
  </si>
  <si>
    <t>krugtnv</t>
  </si>
  <si>
    <t>02-23-2024 23:55:18</t>
  </si>
  <si>
    <t>Thejmax</t>
  </si>
  <si>
    <t>ESH, as parents you function as a unit.
Your little paragraph about "the boys joked about it but it was never an issue" might have fooled some readers, but the fact that missing Ipods litterally imploded your family unit clearly reveal that you've either not been paying attention or misread the situation.
So here we are, you let the situation settle itself for 12 years, and now that your sons are at their wits' end and ignore both their mom and sister, you just swoop in as a knight in shining armour and collect cookie points from your sons whilst kicking your wife when she's already down.
Don't get me wrong, I have little sympathy for your wife, as I don't find golden child and favouritism to be acceptable parenting.
But at the same time, sorry, other readers are way too easy on you. You are as responsible as your wife about the situation by being an enabler. You currently provide little to no evidence that you tried to do anything about it, tried to put your foot down about the favouritism or for that matter tried to do correct the situation proactively.
Any "I didn't know" or "it was never a problem" is strong supporting evidence that you were totally oblivious, and also that you don't actually spend enough quality time with your sons to know how they REALLY feel about the situation.
On the flip side, it also feels like you were totally aware and were just waiting for this to happen to teach your wife a lesson. Your daughter's feelings are largely ignored in all of this story and it feels like your are happy to finally being able to punish her.
All this would imply some malice, and I'd rather believe that you were oblivious than this perverted.
So yeah, either way, ESH and you don't fool me.</t>
  </si>
  <si>
    <t>https://www.reddit.com/r/AmItheAsshole/comments/1aybqyz/aita_for_telling_my_wife_its_her_fault_that_our/krugtnv/</t>
  </si>
  <si>
    <t>kruhh26</t>
  </si>
  <si>
    <t>02-23-2024 23:59:32</t>
  </si>
  <si>
    <t>"A little more attention and love" going to 1 of 3 children is 100% favoritism bud. By the way those boys reacted and them bringing it up ( even if you think it's as a joke) i highly doubt this is a new situation. Sounds like things finally came out and they said enough is enough. Good for them.
This should be used as a teaching example for everyone.
1. Mom needs to stop playing favorites and start treating the kids equally. 
2. Dad needs to start paying more attention to what is going on in his family.
3. The boys need to learn better communication skills. Blowing up, leaving, and playing the ignoring game doesn't solve the situation.
4. The girl needs to learn to keep her hands off other people's stuff unless givin permission first. Also that she's no better than her brothers and is only entitled to equal treatment and love.
If you don't take proactive steps now, you will just have a wife that hates you, a daughter that thinks you hate her, and 2 sons that will probly end up no contact with their mother and sister when your marriage inevitably falls apart.</t>
  </si>
  <si>
    <t>https://www.reddit.com/r/AmItheAsshole/comments/1aybqyz/aita_for_telling_my_wife_its_her_fault_that_our/kruhh26/</t>
  </si>
  <si>
    <t>kruhj4e</t>
  </si>
  <si>
    <t>02-23-2024 23:59:54</t>
  </si>
  <si>
    <t>Sea-Tea8982</t>
  </si>
  <si>
    <t>Mom’s the asshole!  Who cares if she’s crying. She’s made no effort to apologize or work this out with her sons. You can’t blow up where you live and not expect to do some work to put things back together. These boys will divorce both parents once they are adults unless something changes quickly.</t>
  </si>
  <si>
    <t>https://www.reddit.com/r/AmItheAsshole/comments/1aybqyz/aita_for_telling_my_wife_its_her_fault_that_our/kruhj4e/</t>
  </si>
  <si>
    <t>kruiaoy</t>
  </si>
  <si>
    <t>02-24-2024 00:04:55</t>
  </si>
  <si>
    <t>TeachlikeaHawk</t>
  </si>
  <si>
    <t>The litmus test will be Anna's birthday in April. Will she actually get nothing, or will your wife either completely reverse this ("We can't give her *nothing*. That all happened so long ago!"), or she will find a way to weasel around it.</t>
  </si>
  <si>
    <t>https://www.reddit.com/r/AmItheAsshole/comments/1aybqyz/aita_for_telling_my_wife_its_her_fault_that_our/kruiaoy/</t>
  </si>
  <si>
    <t>kruid4p</t>
  </si>
  <si>
    <t>02-24-2024 00:05:21</t>
  </si>
  <si>
    <t>runtoaforest</t>
  </si>
  <si>
    <t>Having favourites always is hurtful. It’s not a joke. I always “joked” that my sibling was the favourite but inside I wasn’t laughing. It’s wrong and your wife needs to repair her relationships with her sons. Therapy would be a good start. And apologies from your wife to her sons.</t>
  </si>
  <si>
    <t>https://www.reddit.com/r/AmItheAsshole/comments/1aybqyz/aita_for_telling_my_wife_its_her_fault_that_our/kruid4p/</t>
  </si>
  <si>
    <t>kruilyp</t>
  </si>
  <si>
    <t>02-24-2024 00:06:57</t>
  </si>
  <si>
    <t>ThrowMeAwayLikeGarbo</t>
  </si>
  <si>
    <t>&gt; (my boys swear that she said that Anna is more important then them while she swears that she said that Anna is more important than a pair of AirPods).
A distinction without a difference. It's not about the actual material item, it's about the behavior around the item. The son isn't upset that he can't use his AirPods right this second, he's upset that his sister used his stuff without permission, was careless with them, and tried to deflect responsibility.
By Mom saying "It's just AirPods. Get over it and forgive your sister" what they really hear is "It's just using your stuff without permission, being careless with your stuff, and deflecting responsibility. Get over it and forgive your sister." 
The reason why this takes such a long time to mend is that accepting this unacceptable behavior was her default response. Now there's precedence for when the next time Anna's behavior upsets one of her brothers (which is inevitable, they're siblings with decades of life ahead of them). She's going to have to show them, through consistent actions, that it won't happen again.
YTA because even though you're right that it is her fault, saying "Sucks to be you" isn't exactly conducive to repairing things. It is possible to be empathic AND honest at the same time.</t>
  </si>
  <si>
    <t>https://www.reddit.com/r/AmItheAsshole/comments/1aybqyz/aita_for_telling_my_wife_its_her_fault_that_our/kruilyp/</t>
  </si>
  <si>
    <t>kruin8u</t>
  </si>
  <si>
    <t>02-24-2024 00:07:11</t>
  </si>
  <si>
    <t>Statimc</t>
  </si>
  <si>
    <t>Her entitled behaviour will just keep getting worse so it is a good thing you gave her consequences for her actions 
You only get one chance to raise your children right and if they already feel like they are less than: they might go no contact as adults so perhaps schedule some guy time with your boys like take them to the movies and have days to go to the barber together or something: create routines for time for just you and your sons to help them feel special and appreciated as they must feel pretty crappy right now, being a teen is hard enough without not even having home be a safe place to go do you know they probably have hard days at school then think home isn’t even a sanctuary so they don’t get any breaks,</t>
  </si>
  <si>
    <t>https://www.reddit.com/r/AmItheAsshole/comments/1aybqyz/aita_for_telling_my_wife_its_her_fault_that_our/kruin8u/</t>
  </si>
  <si>
    <t>kruj0uw</t>
  </si>
  <si>
    <t>02-24-2024 00:09:39</t>
  </si>
  <si>
    <t>NTA EVEN IF your wife said your daughter was more important then airpods. What does that have to do with the cost of rice in Egypt? Aka, your daughter stole something, lost it. Your sons got rightfully mad. In NO WORLD, is the right response. Stop being mad at your sister because she is worth more then objects. No one would actually argue that, but it does nothing to punish the theft or replace the stolen object. So 100% anyone would turn that into, you don't matter. What was done to you doesn't matter and how you feel about also doesn't matter. Aka I love your sister more. You don't matter. Therapy. For your family and your wife solo to figure out her favoritism and how to communicate.</t>
  </si>
  <si>
    <t>https://www.reddit.com/r/AmItheAsshole/comments/1aybqyz/aita_for_telling_my_wife_its_her_fault_that_our/kruj0uw/</t>
  </si>
  <si>
    <t>kruj10q</t>
  </si>
  <si>
    <t>02-24-2024 00:09:41</t>
  </si>
  <si>
    <t>New_Principle_9145</t>
  </si>
  <si>
    <t>I'm confused as to why the OP thinks the wife is a good mother to the boys when she clearly favors daughter.  If she didn't, the older son wouldn't have felt the need to intervene on behalf of his brother.  The lackadaisical attitude of the OP is concerning.  He should have stepped up and had convos with the family to try to mediate..but he's sitting back and watching it unfold like he is watching something on tv and can't do anything here. Sheesh, both the OP &amp; wife are AHs</t>
  </si>
  <si>
    <t>https://www.reddit.com/r/AmItheAsshole/comments/1aybqyz/aita_for_telling_my_wife_its_her_fault_that_our/kruj10q/</t>
  </si>
  <si>
    <t>kruj8b9</t>
  </si>
  <si>
    <t>02-24-2024 00:10:59</t>
  </si>
  <si>
    <t>lamya8</t>
  </si>
  <si>
    <t>ESH You say that it was sunshine up until this moment and your wife's a great mom but the reactions from everyone you describe suggests other wise. Moms don't tell their kids to fuck off. Children don't call their parents cunts. Parents shouldn't protect their kids from consequences of their actions when they do wrong they have to learn. Punishing children though by way of important bonding moments like holidays will only serve to deepen resentment. All of you and moms responses are only serving to deepen everyone's resentment and divide your family further. 
Y'all need therapy like yesterday and you need to be included in said therapy. Why are you both aware and unaware of just how bad this situation is. Partners don't tell each other to suck it up we confront each others mistakes and work them out. From the sounds of it you are telling us a story about another family cause honestly I don't see a whole lot of you involved in it.</t>
  </si>
  <si>
    <t>https://www.reddit.com/r/AmItheAsshole/comments/1aybqyz/aita_for_telling_my_wife_its_her_fault_that_our/kruj8b9/</t>
  </si>
  <si>
    <t>kruji9i</t>
  </si>
  <si>
    <t>02-24-2024 00:12:47</t>
  </si>
  <si>
    <t>Sweet_Buy_4908</t>
  </si>
  <si>
    <t>I'm certain your sons don't think they have a "great mom" especially since they've always seen her show their sister "a little more attention and LOVE". You're not the asshole for the response you gave to your wife. YTA for letting things get this far with your sons and the unfair favoritism your wife has always shown your daughter. Step up, Dad, it's time for you to be a great father. And start by showing your clueless wife the answers here. Your family needs help and she needs to understand what she's done and what she's doing to her sons.</t>
  </si>
  <si>
    <t>https://www.reddit.com/r/AmItheAsshole/comments/1aybqyz/aita_for_telling_my_wife_its_her_fault_that_our/kruji9i/</t>
  </si>
  <si>
    <t>krujvpq</t>
  </si>
  <si>
    <t>02-24-2024 00:15:13</t>
  </si>
  <si>
    <t>C1sko</t>
  </si>
  <si>
    <t>NTA but your wife certainly is. Your boys will never forget that moment as long as they live.</t>
  </si>
  <si>
    <t>https://www.reddit.com/r/AmItheAsshole/comments/1aybqyz/aita_for_telling_my_wife_its_her_fault_that_our/krujvpq/</t>
  </si>
  <si>
    <t>kruk8jf</t>
  </si>
  <si>
    <t>02-24-2024 00:17:30</t>
  </si>
  <si>
    <t>swedenper79</t>
  </si>
  <si>
    <t>Firstly, she's not a "great mom" if your description is accurate. She's not even, in my book, doing an OK job. She's raised a spoiled brat.
You are not the asshole.
1. Your wife should apologise to the sons and fix it. Take them on a few activities. Then stop spoiling the daughter.
2. The daughter needs to apologise to the brothers and own the situation. She needs to be punished accordingly AND take a job to pay for the full value of the AirPods.
Stop being a crybaby and take charge of the situation</t>
  </si>
  <si>
    <t>https://www.reddit.com/r/AmItheAsshole/comments/1aybqyz/aita_for_telling_my_wife_its_her_fault_that_our/kruk8jf/</t>
  </si>
  <si>
    <t>krulmyt</t>
  </si>
  <si>
    <t>02-24-2024 00:26:34</t>
  </si>
  <si>
    <t>An apology is only valid if it is followed up by changed behavior, and i dont know if even the words have been said.</t>
  </si>
  <si>
    <t>https://www.reddit.com/r/AmItheAsshole/comments/1aybqyz/aita_for_telling_my_wife_its_her_fault_that_our/krulmyt/</t>
  </si>
  <si>
    <t>krulo5n</t>
  </si>
  <si>
    <t>02-24-2024 00:26:47</t>
  </si>
  <si>
    <t>TissueOfLies</t>
  </si>
  <si>
    <t>I suggest trying family therapy. Because there seems to be a pattern of Anna being favored by her mother and the boys resenting it. Unfortunately, your wife has ruined her bond with the boys by cursing at them. Maybe she was just stressed. Maybe she was overwhelmed. But you cannot curse at children and expect them to trust you. She’s the adult. There is always a power imbalance. I think she might ge able to mend their bond, but it is going to take a lot of work and amends on her part. It doesn’t sound like she even accepts she was in the wrong, which is the first problem. Anna doubled down on her lie and won. The adult took her side. Even if it was only for a short time, that’s not a great lesson. Make sure that Anna knows what was wrong and how everyone could have done better. Because this is a definite teachable moment.</t>
  </si>
  <si>
    <t>https://www.reddit.com/r/AmItheAsshole/comments/1aybqyz/aita_for_telling_my_wife_its_her_fault_that_our/krulo5n/</t>
  </si>
  <si>
    <t>krulrp4</t>
  </si>
  <si>
    <t>02-24-2024 00:27:25</t>
  </si>
  <si>
    <t>The fact that both boys still are hurting weeks later is proof that their mother said some awful things.   
Kids get in fights, then forget or get over it. Something super bad went down and your wife stood on a hill that was ridiculous to stand on.  
At this point I really doubt this can be healed without a mediator. You should think about getting therapy for the whole family. But this will only work if your wife comes clean with what she actually said and let's face it she said it. She said the most horrible thing to her children, she could have beaten them and caused less damage.</t>
  </si>
  <si>
    <t>https://www.reddit.com/r/AmItheAsshole/comments/1aybqyz/aita_for_telling_my_wife_its_her_fault_that_our/krulrp4/</t>
  </si>
  <si>
    <t>krum1b6</t>
  </si>
  <si>
    <t>02-24-2024 00:29:10</t>
  </si>
  <si>
    <t>blackdragon8577</t>
  </si>
  <si>
    <t>Your sons might "play it off" now, but this shit will not go away. My brother was treated this way by my mom and my sister was treated this way by my dad. 
I have rough relationships with all 4 of them because of it. 
If your wife won't admit she was wrong and apologize to your kids then she is not a good parent. This is a perfect moment for her to teach your kids how to act gracefully when you are wrong. 
We're your sons handling this correctly? No. They should not call their mother that word. But they are kids. Your wife is the parent and they were reacting to her mistake. Even if she said your daughter was more important than airpods, what the hell does that have to do with anything. It's not like they were making a decision about keeping your daughter or airpods. 
It sounds like she was trying to manipulate your sons into letting it go. Which I'm guessing has happened before. 
This is likely the root of the issue. 
Also, your daughter is getting birthday presents. From the sound of it, your wife will make sure of that, so if you are serious about this being her consequence, you had better make absolutely certain your wife is on board.</t>
  </si>
  <si>
    <t>https://www.reddit.com/r/AmItheAsshole/comments/1aybqyz/aita_for_telling_my_wife_its_her_fault_that_our/krum1b6/</t>
  </si>
  <si>
    <t>krum33n</t>
  </si>
  <si>
    <t>02-24-2024 00:29:30</t>
  </si>
  <si>
    <t>zaritza8789</t>
  </si>
  <si>
    <t>This post remind me of one I read not too long ago about a mom who favored two of her kids and completely forgot about the existence of the third. They didn’t include him in the Christmas decorations and he ended up snapping. I get the same vibe from this mom as well- and the father sounds just as useless and in denial</t>
  </si>
  <si>
    <t>https://www.reddit.com/r/AmItheAsshole/comments/1aybqyz/aita_for_telling_my_wife_its_her_fault_that_our/krum33n/</t>
  </si>
  <si>
    <t>kruml52</t>
  </si>
  <si>
    <t>02-24-2024 00:32:41</t>
  </si>
  <si>
    <t>OkAdvisor5027</t>
  </si>
  <si>
    <t>Your wife desperately needs therapy. What she’s done will affect your boys forever. My husband still can’t stand his younger sister due to his parents favoritism. You need to take care of this issue now.</t>
  </si>
  <si>
    <t>https://www.reddit.com/r/AmItheAsshole/comments/1aybqyz/aita_for_telling_my_wife_its_her_fault_that_our/kruml52/</t>
  </si>
  <si>
    <t>krumrjz</t>
  </si>
  <si>
    <t>02-24-2024 00:33:50</t>
  </si>
  <si>
    <t>UltNinjaPS</t>
  </si>
  <si>
    <t>NTA
You need to get through to your wife. WTF does it matter which is more important daughter vs airpods? (Are they both hanging off a cliff and you can only save one?)
Your son was saying it’s not right to steal and your wife defended Anna saying she is worth more. Well no $hit!!! Everything I own is worth less than a person I love. Does that mean it’s okay for anyone to take anything I own? Yikes, your wife needs a big reality check.</t>
  </si>
  <si>
    <t>https://www.reddit.com/r/AmItheAsshole/comments/1aybqyz/aita_for_telling_my_wife_its_her_fault_that_our/krumrjz/</t>
  </si>
  <si>
    <t>krumzuc</t>
  </si>
  <si>
    <t>02-24-2024 00:35:16</t>
  </si>
  <si>
    <t>Jesus, you're a doormat married to a HORRIBLE mother and your daughter is wretched. Surprised you didn't just name your sons Cinderella!</t>
  </si>
  <si>
    <t>https://www.reddit.com/r/AmItheAsshole/comments/1aybqyz/aita_for_telling_my_wife_its_her_fault_that_our/krumzuc/</t>
  </si>
  <si>
    <t>kruucfy</t>
  </si>
  <si>
    <t>02-24-2024 01:23:49</t>
  </si>
  <si>
    <t>Kawaiidumpling8</t>
  </si>
  <si>
    <t>ESH 
I’m really not sure what you thought that was supposed to accomplish with your wife. Or how you’re contributing to the situation in ways that are beneficial and productive? 
Your kids have 2 parents, both of whom are failing in teaching them how to navigate conflict and repair successfully right now. 
The whole “I’m technically right” is not that different from how your wife dealt with your boys. It highlights that the problem lies with both of you, and not only one of you the way that you’re thinking. It shows your own lack of ability to navigate conflict and repair with your wife. 
Allowing silent treatment and resentment to fester in a family is not okay. Your kids need parents to teach them accountability, regulating emotions, how to assert needs continuously even when they aren’t met the first time, how to reinforce boundaries, how to respect each other’s boundaries. 
Your wife definitely failed and messed up on her end. She’s not alone in that though. Taking away birthday money is not the overall solution. It’s a bandaid solution. 
Please take your whole family to therapy so a trained professional can help teach some of the tools that you and your wife don’t have yet.</t>
  </si>
  <si>
    <t>https://www.reddit.com/r/AmItheAsshole/comments/1aybqyz/aita_for_telling_my_wife_its_her_fault_that_our/kruucfy/</t>
  </si>
  <si>
    <t>kruvuhc</t>
  </si>
  <si>
    <t>02-24-2024 01:33:56</t>
  </si>
  <si>
    <t>Blacksunshinexo</t>
  </si>
  <si>
    <t>Dude your sons called your wife a cun*?? Over air pods?? ESH and there has to be a lot more to the story and background that's being left out. That's an extreme reaction on all sides</t>
  </si>
  <si>
    <t>https://www.reddit.com/r/AmItheAsshole/comments/1aybqyz/aita_for_telling_my_wife_its_her_fault_that_our/kruvuhc/</t>
  </si>
  <si>
    <t>kruvxwn</t>
  </si>
  <si>
    <t>02-24-2024 01:34:35</t>
  </si>
  <si>
    <t>Grouchy_Dad_117</t>
  </si>
  <si>
    <t>YTA. Not for what you told your wife but for being part of the problem. From how this is written, I’m thinking you also have a little extra love for the daughter. 
Didn’t tell the wife she needs to apologize. Gave the daughter money to replace what she stole &amp; lost - but don’t worry, we just won’t give her as much on her birthday.  Right. Delayed punishment is a joke - not a deterrent. The punishment should have been immediate. (And appropriate of course). The boys know you paid for it - they see her not being punished. 
And the “Anna is more important than the boys or ear pods” is probably due to pronoun usage. I imagine what was said was, “Anna is more important than them.”  She meant the AirPods. Boys figured it meant them. Or maybe mom was po’d and really meant the boys. You will never know. What you do know is how the boys took it. That is their perception and perception is reality.</t>
  </si>
  <si>
    <t>https://www.reddit.com/r/AmItheAsshole/comments/1aybqyz/aita_for_telling_my_wife_its_her_fault_that_our/kruvxwn/</t>
  </si>
  <si>
    <t>kruxxnj</t>
  </si>
  <si>
    <t>02-24-2024 01:48:03</t>
  </si>
  <si>
    <t>elsinillinois</t>
  </si>
  <si>
    <t>I feel missing missing reasons
We're supposed to believe that beyond mildly teasing about her babying the sister your sons had a good relationship with mom that was suddenly blown to bits over a dispute over airpods.
We're supposed to believe that a mom with a mostly normal, healthy relationship would tell her children to fuck off and directly say to them that their sister was more important.
And that after one fight, albeit a big one, two people are just ready to torpedo family connections with two people.
Either you are clueless and disconnected about what's up in your family or someone is lying about how all of this unfolded.</t>
  </si>
  <si>
    <t>https://www.reddit.com/r/AmItheAsshole/comments/1aybqyz/aita_for_telling_my_wife_its_her_fault_that_our/kruxxnj/</t>
  </si>
  <si>
    <t>krv1j1k</t>
  </si>
  <si>
    <t>02-24-2024 02:12:41</t>
  </si>
  <si>
    <t>Alda_ria</t>
  </si>
  <si>
    <t>YTA
You are supposed to be a partner,not a judge or a executor. Ask yourself: what's next?
Divorce?
No contact between your kids and your wife? 
If this is something you want - go ahead,do nothing.
But, actually, ask yourself. Is it okay that your boys ignore your sister because she took a pair of air pods? Because everything else is on your wife, even if she did and said those things. Your daughter never called herself more important. She took brothers thing, payed for a new pair. And they punish her. You do nothing, and you are AH. 
As for your wife - she was a good mother all this time, one mistake - and you are ready to kik her at her lowest,and justify boys behavior. Disgusting.</t>
  </si>
  <si>
    <t>https://www.reddit.com/r/AmItheAsshole/comments/1aybqyz/aita_for_telling_my_wife_its_her_fault_that_our/krv1j1k/</t>
  </si>
  <si>
    <t>krv3fat</t>
  </si>
  <si>
    <t>02-24-2024 02:25:56</t>
  </si>
  <si>
    <t>rem_1984</t>
  </si>
  <si>
    <t>YTA. You can’t blame it all on your wife as if there isn’t a second parent in the house, you. I believe that the boys feel like their mom thinks they’re not as important, but I doubt she said they’re not as important.</t>
  </si>
  <si>
    <t>https://www.reddit.com/r/AmItheAsshole/comments/1aybqyz/aita_for_telling_my_wife_its_her_fault_that_our/krv3fat/</t>
  </si>
  <si>
    <t>krv4spu</t>
  </si>
  <si>
    <t>02-24-2024 02:35:37</t>
  </si>
  <si>
    <t>Better-Crazy-6642</t>
  </si>
  <si>
    <t>As the father, why are you watching?  It’s never easy to wade into a mess like this, but you’re the spouse/parent. 
IMO there are two children and one wife who need a come-to-Jesus talking to. 
Children never have permission to call their parents names like c***. 
Siblings do not steal from one another. When they do, they need hard consequences immediately. When they lie and steal, the consequences should double. 
Just because you’re a parent does NOT make you omnipotent. Somehow your wife has forgotten that hard truth. She needs to apologize and MEAN IT. Then figure out how she came to think one daughter is more important than two sons. And how she’s going to correct that way of thinking with your help.</t>
  </si>
  <si>
    <t>https://www.reddit.com/r/AmItheAsshole/comments/1aybqyz/aita_for_telling_my_wife_its_her_fault_that_our/krv4spu/</t>
  </si>
  <si>
    <t>krv6d64</t>
  </si>
  <si>
    <t>02-24-2024 02:46:36</t>
  </si>
  <si>
    <t>HunterGreenLeaves</t>
  </si>
  <si>
    <t>&gt;They don’t talk to her, ignore her when she approaches them and won’t tolerate her presence. When she enters a room, they leave (kitchen for example). It is heartbreaking to watch. 
Why are you tolerating this bullying behaviour from your sons?</t>
  </si>
  <si>
    <t>https://www.reddit.com/r/AmItheAsshole/comments/1aybqyz/aita_for_telling_my_wife_its_her_fault_that_our/krv6d64/</t>
  </si>
  <si>
    <t>krvd5cj</t>
  </si>
  <si>
    <t>02-24-2024 03:35:16</t>
  </si>
  <si>
    <t>chicheetara</t>
  </si>
  <si>
    <t>I find it a bit odd you believe your children over your wife. Parenting is a team sport. My cousins ex wife outwardly favors her son &amp; it’s heart breaking. She full on says she hates her daughter in front of her face though. Its done a lot of damage. What has your wife done to show favoritism?  Is it possible her &amp; your daughter join together because they feel ganged up on? The way you told your story I get the feeling their are 2 teams in your household, the girls team &amp; the boys team. Instead of 2 parents as a team keeping the entire family team together. ESH.</t>
  </si>
  <si>
    <t>https://www.reddit.com/r/AmItheAsshole/comments/1aybqyz/aita_for_telling_my_wife_its_her_fault_that_our/krvd5cj/</t>
  </si>
  <si>
    <t>krty9sl</t>
  </si>
  <si>
    <t>Super_Ad_7135</t>
  </si>
  <si>
    <t>NTA, your wife will have to apologize to her sons for giving the impression she loves their sister more, for standing with her daughter during this disagreement when she was clearly wrong. Then mom needs to show that she values all her kids. Daughter needs to replace iPods and apologize for taking them. You all need to hold her accountable for future wrongs.  I guess your daughter is acting like a br.at. Your wife has her work cut out to win sons trust.</t>
  </si>
  <si>
    <t>https://www.reddit.com/r/AmItheAsshole/comments/1aybqyz/aita_for_telling_my_wife_its_her_fault_that_our/krty9sl/</t>
  </si>
  <si>
    <t>krtv3e7</t>
  </si>
  <si>
    <t>02-23-2024 21:47:29</t>
  </si>
  <si>
    <t>Scary-Yak-1463</t>
  </si>
  <si>
    <t>I’ve seen this story posted before.</t>
  </si>
  <si>
    <t>https://www.reddit.com/r/AmItheAsshole/comments/1aybqyz/aita_for_telling_my_wife_its_her_fault_that_our/krtv3e7/</t>
  </si>
  <si>
    <t>krtx41b</t>
  </si>
  <si>
    <t>02-23-2024 21:58:55</t>
  </si>
  <si>
    <t>lavellanlike</t>
  </si>
  <si>
    <t>NTA you guys need to nip this in the bud right away before it festers though, otherwise your family is gonna be fractured permanently</t>
  </si>
  <si>
    <t>https://www.reddit.com/r/AmItheAsshole/comments/1aybqyz/aita_for_telling_my_wife_its_her_fault_that_our/krtx41b/</t>
  </si>
  <si>
    <t>krtz2ii</t>
  </si>
  <si>
    <t>02-23-2024 22:10:20</t>
  </si>
  <si>
    <t>CMR7X</t>
  </si>
  <si>
    <t>NTA for your comment, but this mess needs to be cleaned up before it’s too late and it will take BOTH parents to do it. No more passive dad mode, your kids deserve more than that. Your wife needs to- (1) genuinely recognize and acknowledge her poor behavior (2) APOLOGIZE to her sons for the mistake she made and ask for forgiveness/the opportunity to do better (3) talk to her daughter and explain why her behavior was unacceptable AND punish Anna for what she did in the same manor she would have if one of the boys did what Anna did. #3 important for all of the kids, especially Anna. Fix it when she’s 12 or you will be in a world of hurt when she’s 16. Time to parent.</t>
  </si>
  <si>
    <t>https://www.reddit.com/r/AmItheAsshole/comments/1aybqyz/aita_for_telling_my_wife_its_her_fault_that_our/krtz2ii/</t>
  </si>
  <si>
    <t>kru0xmz</t>
  </si>
  <si>
    <t>02-23-2024 22:18:28</t>
  </si>
  <si>
    <t>whatisevenleft</t>
  </si>
  <si>
    <t>ESH. What have you been doing to stop the very clear favoritism? You should have had this discussion with your wife when it became clear that she prefers one child over the others.  Your wife prefers your daughter and your sons know it. Maybe some family counseling would help everyone express themselves in a healthy way. Either way, you need to be more present in your family life.</t>
  </si>
  <si>
    <t>https://www.reddit.com/r/AmItheAsshole/comments/1aybqyz/aita_for_telling_my_wife_its_her_fault_that_our/kru0xmz/</t>
  </si>
  <si>
    <t>kru1h3f</t>
  </si>
  <si>
    <t>02-23-2024 22:21:26</t>
  </si>
  <si>
    <t>https://www.reddit.com/r/AmItheAsshole/comments/1aybqyz/aita_for_telling_my_wife_its_her_fault_that_our/kru1h3f/</t>
  </si>
  <si>
    <t>krtxemk</t>
  </si>
  <si>
    <t>02-23-2024 22:00:37</t>
  </si>
  <si>
    <t>FreshSkull</t>
  </si>
  <si>
    <t>Well the relationship between your sons and your wife and daughter probably is broken beyond repair. While you're kind of TA for downplaying the favorism of your wife and not intervening in time, you're 100% right about what you said to her - Saying ETA would be too harsh, so I go NTA
And the bare minimum would be that either the daughter or the mother replaces the airpods ofc.</t>
  </si>
  <si>
    <t>https://www.reddit.com/r/AmItheAsshole/comments/1aybqyz/aita_for_telling_my_wife_its_her_fault_that_our/krtxemk/</t>
  </si>
  <si>
    <t>krtwb77</t>
  </si>
  <si>
    <t>02-23-2024 21:54:20</t>
  </si>
  <si>
    <t>NTA. You are absolutely right. She had wrecked the relationship between your sons and your daughter. She should be ashamed of herself.</t>
  </si>
  <si>
    <t>https://www.reddit.com/r/AmItheAsshole/comments/1aybqyz/aita_for_telling_my_wife_its_her_fault_that_our/krtwb77/</t>
  </si>
  <si>
    <t>krty0yd</t>
  </si>
  <si>
    <t>02-23-2024 22:04:14</t>
  </si>
  <si>
    <t>NewAppointment2</t>
  </si>
  <si>
    <t>So many wrongs here, let's begin:
Borrowing without asking is stealing.
Kids all need to be held accountable.
Let the kids work it out themselves.
Taking sides makes it all much worse, because they'll never learn from their mistakes.
Honesty counts.
Favoritism stinks.
All said, I'm glad this all got settled.</t>
  </si>
  <si>
    <t>https://www.reddit.com/r/AmItheAsshole/comments/1aybqyz/aita_for_telling_my_wife_its_her_fault_that_our/krty0yd/</t>
  </si>
  <si>
    <t>kruucx9</t>
  </si>
  <si>
    <t>02-24-2024 01:23:54</t>
  </si>
  <si>
    <t>StrannaPearsa</t>
  </si>
  <si>
    <t>Yta. Straight up.
A 12 yr old stole her brother's ipods and forgot them at class. That's pretty standard 12 yr old behavior. Siblings are gonna mess with siblings. Was it right? Absolutely not. This was a parenting moment.
Your son was obviously upset. What was he saying, and how was he treating the 12 yr old that mom had to step in? Was she taking the daughter's side, or was she mitigating a high intensity moment?
Did she tell them to "fuck off" or go cool down? Your sons are clearly not reliable narrators. They're teenagers where it's often all or nothing. But it looks very much like they twisted their mothers' words to fit their hormone rattled teen narrative.
If her "favortism" was so bad, they would have shown their resentment much sooner. Odd that it's only an issue when they don't get their way. They apparently don't even care that she lost a freaking birthday celebration over a pair of ipods.
YTA for these reasons.
1. At no point have you attempted to get to the bottom of what was actually said or done. Instead of acting like it's a "he said, she said," situation, when you could easily sit everyone down and hash it out. Instead, you're running on assumptions and treating your wife on the same level as the kids when she's an adult and is supposed to be your partner.
2. Telling your wife it was her fault when *you didn't even know what really happened*. Even you said she didn't actually show favoritism. Nothing you have said indicates that favoritism has been an issue. All you have described is the youngest having more needs than the older, and that happens naturally with multiple kids. And it's not like her brothers are gonna be all that interested in hanging out with their younger sister, especially when they have each other. So, is mom favoring her, or are they just off doing their own thing? If she does exhibit favoritism, you need to spell out how because this is far too vague to call it that. Which makes you double the ah for putting all the blame on your wife.
3. You condoned your sons leaving the house without a word to their mother about where they would be or if they'd be safe.
How many other ways have you condoned their clearly disrespectful and possibly harmful behavior? Do you condone them disrespecting your wife? Do *you* show your wife respect because I haven't seen any evidence that you do. 
Does your household have a "girls vs. boys" mentality, and have you fostered it? If the answer is yes, that's on you for teaching your boys that girls don't deserve respect and should instead be seen as an adversary.
4. Your daughter's punishment does not fit the crime. A birthday does not equal iPods. Grounding, confiscation, an admittance, and an apology coupled with doing chores to pay them off. These would have been acceptable and made the point. 
A celebration of her existence should not be used as a punishment. All your talk of the boys feeling like she's favored and you set up a punishment to make her feel hated. Do you favor your boys, and maybe that's why your wife has to give extra to your daughter? Does your wife favor her, or are your boys seeing her level the field and taking it personally because they don't realize that they're already favored by a parent? Again, that would be on you.
5. Your wife is not their only parent. They get a minimum of half of their example from you. You need to reflect on how you treat your wife and kids. You are not innocent because you can't be. You are just as accountable for your children's behavior as your wife. So no, it wasn't her fault. At minimum, it was *both* of you.
Your job here was to sit everyone down and mediate. Not act like a bystander in your own home. Find out exactly what was said and why. And then hold everyone accountable for their actions, including yourself. That means getting onto your sons for their bad behavior as well. Make sure they understand that anger is not a "treat anyone however you want" card. 
You don't get to be wishy washy and ring your hands like you're not involved. You don't get to put all blame on your wife when things get out of hand. And you don't get to cry favoritism when you a) don't describe explicit favoritism and b) may be guilty of it yourself. 
You have given no real indication that your wife is fully at fault. You just don't want to get involved and think it'll be easier if you just blame your wife. 
*Stop* acting like your wife is an island and the only one responsible for your children's behavior. This is just as much on you. Stop trying to be "the cool dad" and start being a husband and father. You're too damn old to be acting like your teenagers. This isn't high school drama. It's your life. Start taking part in it, and stop acting like a victim of circumstance. You helped create the circumstances you're dealing with. This is part of being a parent and partner.
So yes, you are very much the AH. Those saying otherwise aren't asking enough questions.</t>
  </si>
  <si>
    <t>https://www.reddit.com/r/AmItheAsshole/comments/1aybqyz/aita_for_telling_my_wife_its_her_fault_that_our/kruucx9/</t>
  </si>
  <si>
    <t>krtwo3h</t>
  </si>
  <si>
    <t>02-23-2024 21:56:22</t>
  </si>
  <si>
    <t>onlyhereforBORU</t>
  </si>
  <si>
    <t>NTA She says she's "devastated and remorseful", but appears to have done fuck-all apart from whine to fix the situation that she created. Has she even replaced the AirPods and told Anna to apologise?</t>
  </si>
  <si>
    <t>https://www.reddit.com/r/AmItheAsshole/comments/1aybqyz/aita_for_telling_my_wife_its_her_fault_that_our/krtwo3h/</t>
  </si>
  <si>
    <t>krtz7vg</t>
  </si>
  <si>
    <t>02-23-2024 22:11:12</t>
  </si>
  <si>
    <t>Sugarbutch</t>
  </si>
  <si>
    <t>This doesn't help your family in any way. You realize that right? Like, what did you think was going to happen?  
First of all, kids exaggerate. You're trusting the  word of your sons (one of whom is gonna be pissy because his special new thing got busted and the other is a teenager who is already going through an anti parent phase) over your wife.
Second of all, what have YOU done to help the situation? You aren't a unit it sounds like in parenting. You seem to be totally chill letting your wife try to resolve a problem that, frankly, these boys think they can get away with because dad isn't commenting on it. YOU are fostering, through your inaction, an "us vs them" mentality whether you mean to or not.
Finally, you just wanted to hurt your wife. Like, seriously. There's no other explanation for your comment other than to make her feel like a bad mother. You're a bad husband and a bad dad and an asshole. Congrats, a three for one special.</t>
  </si>
  <si>
    <t>https://www.reddit.com/r/AmItheAsshole/comments/1aybqyz/aita_for_telling_my_wife_its_her_fault_that_our/krtz7vg/</t>
  </si>
  <si>
    <t>krtyjtm</t>
  </si>
  <si>
    <t>02-23-2024 22:07:15</t>
  </si>
  <si>
    <t>Fresa22</t>
  </si>
  <si>
    <t>ESH
This is up to the two adults in the house to resolve. Don't let it fester any longer. You may need professional help.
Everyone should get a chance to tell their story about what they heard and felt. Everyone's version should be believed and acknowledged. Remind everyone that just because they know what their intentions were that is not always how others interpret or experience the situation. 
ask everyone what they would need to feel that fairness has been reestablished with an focus on the boys since I think they are by far the most injured parties (tho a kid should never call his mother a c and that needs to be addressed).</t>
  </si>
  <si>
    <t>https://www.reddit.com/r/AmItheAsshole/comments/1aybqyz/aita_for_telling_my_wife_its_her_fault_that_our/krtyjtm/</t>
  </si>
  <si>
    <t>kru0srs</t>
  </si>
  <si>
    <t>02-23-2024 22:17:53</t>
  </si>
  <si>
    <t>VindictiveNostalgia</t>
  </si>
  <si>
    <t>INFO: How will you react when your wife gets your daughter a birthday gift anyway?
How would your wife have reacted if one of your sons had lost your daughter's airpods?</t>
  </si>
  <si>
    <t>https://www.reddit.com/r/AmItheAsshole/comments/1aybqyz/aita_for_telling_my_wife_its_her_fault_that_our/kru0srs/</t>
  </si>
  <si>
    <t>kru2obm</t>
  </si>
  <si>
    <t>02-23-2024 22:27:35</t>
  </si>
  <si>
    <t>camkats</t>
  </si>
  <si>
    <t>NTA your wife needs to buck up and admit a lot of things here. I don’t blame them for their response. Are you sure she won’t start feeling sorry for daughter and buy bday gifts anyway? Y’all need some family counseling- everyone</t>
  </si>
  <si>
    <t>https://www.reddit.com/r/AmItheAsshole/comments/1aybqyz/aita_for_telling_my_wife_its_her_fault_that_our/kru2obm/</t>
  </si>
  <si>
    <t>kru5tqf</t>
  </si>
  <si>
    <t>02-23-2024 22:46:29</t>
  </si>
  <si>
    <t>gurk_the_magnificent</t>
  </si>
  <si>
    <t>Good god, man. Try for a bit of tact.</t>
  </si>
  <si>
    <t>https://www.reddit.com/r/AmItheAsshole/comments/1aybqyz/aita_for_telling_my_wife_its_her_fault_that_our/kru5tqf/</t>
  </si>
  <si>
    <t>kru83vj</t>
  </si>
  <si>
    <t>02-23-2024 23:00:17</t>
  </si>
  <si>
    <t>What?!
The airpods were replaced using money she would have gotten in April?
So.....your daughter wasn't punished at all. 
That whole future birthday money is a smoke screen. We all know that come April she will get a gift.
Your daughter should face her consequences NOW! Your sons need to see action NOW!
Justice delayed is justice denied.
Edit:
At least get your sons a lock for their rooms. Or a lockbox. That way your sticky fingered daughter will be discouraged from taking their stuff.</t>
  </si>
  <si>
    <t>https://www.reddit.com/r/AmItheAsshole/comments/1aybqyz/aita_for_telling_my_wife_its_her_fault_that_our/kru83vj/</t>
  </si>
  <si>
    <t>krujwpz</t>
  </si>
  <si>
    <t>02-24-2024 00:15:24</t>
  </si>
  <si>
    <t>KforQuality</t>
  </si>
  <si>
    <t>YTA. You are an actual member of this household, are you not? Are you a parent and spouse or not? You can see the problem when you ask "is it my job now to HELP HER mend the the relationship between your children." In your mind it's not your job to parent AT ALL. You don't get to sit back and act "in the right" because you choose to do nothing.
She intervened in a conflict. Not even you know what really happened. She might have made things worse, who knows. You're the asshole for not being on her team as a parent and partner. Double YTA for attacking her when she admitted to struggling while trying to parent your kids, at least in this matter, alone.
From your edit more has been discussed about the incident since, but thins stands as per the original post.</t>
  </si>
  <si>
    <t>https://www.reddit.com/r/AmItheAsshole/comments/1aybqyz/aita_for_telling_my_wife_its_her_fault_that_our/krujwpz/</t>
  </si>
  <si>
    <t>krukqi6</t>
  </si>
  <si>
    <t>02-24-2024 00:20:43</t>
  </si>
  <si>
    <t>Character-Town-9659</t>
  </si>
  <si>
    <t>Your boys are dicks.. be a better dad.</t>
  </si>
  <si>
    <t>https://www.reddit.com/r/AmItheAsshole/comments/1aybqyz/aita_for_telling_my_wife_its_her_fault_that_our/krukqi6/</t>
  </si>
  <si>
    <t>krtxy1u</t>
  </si>
  <si>
    <t>02-23-2024 22:03:46</t>
  </si>
  <si>
    <t>YTA for allowing your wife to abuse your sons.</t>
  </si>
  <si>
    <t>https://www.reddit.com/r/AmItheAsshole/comments/1aybqyz/aita_for_telling_my_wife_its_her_fault_that_our/krtxy1u/</t>
  </si>
  <si>
    <t>krtu6yk</t>
  </si>
  <si>
    <t>02-23-2024 21:42:25</t>
  </si>
  <si>
    <t>SnooRadishes8848</t>
  </si>
  <si>
    <t>NTA, but you should have spoken up sooner</t>
  </si>
  <si>
    <t>https://www.reddit.com/r/AmItheAsshole/comments/1aybqyz/aita_for_telling_my_wife_its_her_fault_that_our/krtu6yk/</t>
  </si>
  <si>
    <t>kru2dvb</t>
  </si>
  <si>
    <t>02-23-2024 22:25:50</t>
  </si>
  <si>
    <t>wfowfo</t>
  </si>
  <si>
    <t>I’ll bet $20 the little favorite girl still gets a nice birthday present.  No way Mommy will withhold a gift for her precious’s 13th birthday.</t>
  </si>
  <si>
    <t>https://www.reddit.com/r/AmItheAsshole/comments/1aybqyz/aita_for_telling_my_wife_its_her_fault_that_our/kru2dvb/</t>
  </si>
  <si>
    <t>krtupd4</t>
  </si>
  <si>
    <t>02-23-2024 21:45:17</t>
  </si>
  <si>
    <t>shammy_dammy</t>
  </si>
  <si>
    <t>NTA.  The chickens have come home to roost.  No, it's not your job to help her, it's on her to fix what she has broken.</t>
  </si>
  <si>
    <t>https://www.reddit.com/r/AmItheAsshole/comments/1aybqyz/aita_for_telling_my_wife_its_her_fault_that_our/krtupd4/</t>
  </si>
  <si>
    <t>kru7f5o</t>
  </si>
  <si>
    <t>02-23-2024 22:56:06</t>
  </si>
  <si>
    <t>crabbyoldersister</t>
  </si>
  <si>
    <t>I can’t imagine a scenario in my family where my mother would tell her child to f#####f and one of us would call her a c##t.  Your wife has no high ground here and the sooner she tries to repair the massive amount of damage she has done the better.  If she won’t or just pays it lip-service, you might need to consider separation because if you want any kind of healthy relationship with your children, she needs to change or her children need to be removed from her immediate influence until she can find a way.  Of course, you will need to step up and actually parent when the situation is already strained.  Think you can do it?</t>
  </si>
  <si>
    <t>https://www.reddit.com/r/AmItheAsshole/comments/1aybqyz/aita_for_telling_my_wife_its_her_fault_that_our/kru7f5o/</t>
  </si>
  <si>
    <t>kruxnty</t>
  </si>
  <si>
    <t>02-24-2024 01:46:13</t>
  </si>
  <si>
    <t>AIT1-6</t>
  </si>
  <si>
    <t>Both parents are at fault. Dad, you need to acknowledge your part in this situation for the last 12 years. Unfairness and favoritism destroy the workplace and the home. Their mom isn't a good mom because she has a favorite. You are not a good dad for allowing it. 
It doesn't matter what else you have done. Favoritism means someone is lessed loved.</t>
  </si>
  <si>
    <t>https://www.reddit.com/r/AmItheAsshole/comments/1aybqyz/aita_for_telling_my_wife_its_her_fault_that_our/kruxnty/</t>
  </si>
  <si>
    <t>kru0u32</t>
  </si>
  <si>
    <t>GaidinDaishan</t>
  </si>
  <si>
    <t>&gt;It is my job now to help her the relationship between girls and boys in our home. 
No, it's not.
Your wife is a grown woman. Your daughter is 12.
Neither of them is incapable of apologizing and making amends and changing.
&gt;she swears that she said that Anna is more important than a pair of AirPods
She is wrong. This is not about a pair of AirPods. This is about respect and being truthful.
&gt;Anna took Jim’s AirPods to her dance class, forgot them there and tried to lie about it.
Was she punished for this?
She took someone else's belongings, with no mention of permission being given beforehand.
She was careless about them and did not take proper care of them.
She lied about taking them.
I don't know about your household, but in my family, those are three separate strikes.
Does your wife regularly allow your daughter to lie about things to get out of trouble?
See, the problem is a lot bigger than you think.
Your wife needs to make positive changes to her parenting.
NTA for now. But YWBTA if you don't convince your wife that she is more messed up than she thinks.</t>
  </si>
  <si>
    <t>https://www.reddit.com/r/AmItheAsshole/comments/1aybqyz/aita_for_telling_my_wife_its_her_fault_that_our/kru0u32/</t>
  </si>
  <si>
    <t>krtz2fd</t>
  </si>
  <si>
    <t>02-23-2024 22:10:19</t>
  </si>
  <si>
    <t>2015juniper</t>
  </si>
  <si>
    <t>NTA.  Narcissism. Your wife has turned the daughter into a spoiled brat and her personality is probably set. Over and over this happens with the youngest child or the child that is the only child of that sex. I read somewhere that the youngest child in the family is more prone to lying than the other siblings. The only way to deal with a narcissistic personality is to go low contact or no contact. Treating a child like they are more special than anyone else when they are growing up causes them to think they are entitled and can do no wrong and they become liars and are vindictive and respect no one.</t>
  </si>
  <si>
    <t>https://www.reddit.com/r/AmItheAsshole/comments/1aybqyz/aita_for_telling_my_wife_its_her_fault_that_our/krtz2fd/</t>
  </si>
  <si>
    <t>kru37eu</t>
  </si>
  <si>
    <t>02-23-2024 22:30:47</t>
  </si>
  <si>
    <t>Dull-Accountant1950</t>
  </si>
  <si>
    <t>NTA. Your wife is TA, and it's up to her to fix this. What she said was beyond the pale, and the boys have no reason to ever start talking to her again. They should make her stew. She made her bed, and she needs to lie in it.  
Eventually she and the boys need to start family therapy, which will eventually force the boys to start talking again. Then after a time, you and your daughter need to join in on the therapy. 
I'm so sad that they've gone no contact with their sister, though. It's not her fault that her mother expressed those completely awful feelings. And she replaced the iPods, so I don't get why they're punishing her. What she did was normal brother/sister stuff.</t>
  </si>
  <si>
    <t>https://www.reddit.com/r/AmItheAsshole/comments/1aybqyz/aita_for_telling_my_wife_its_her_fault_that_our/kru37eu/</t>
  </si>
  <si>
    <t>kru3eah</t>
  </si>
  <si>
    <t>02-23-2024 22:31:56</t>
  </si>
  <si>
    <t>Afke1968</t>
  </si>
  <si>
    <t>Hands up when you believe that the daughter doesn’t get a present in april.</t>
  </si>
  <si>
    <t>https://www.reddit.com/r/AmItheAsshole/comments/1aybqyz/aita_for_telling_my_wife_its_her_fault_that_our/kru3eah/</t>
  </si>
  <si>
    <t>kru2f4c</t>
  </si>
  <si>
    <t>02-23-2024 22:26:02</t>
  </si>
  <si>
    <t>Cute-Shine-1701</t>
  </si>
  <si>
    <t>&gt;While my wife is a great mom to all of our kids
No she is not a great mom, she might be a great mom to her daughter but she is a shitty mom to your sons (and yes, the distinction of her kid and your kids is intentional). She is showing favouritism, no good parent does that.
&gt;I wouldn’t frame it as classic favoritism but as a little bit more attention and love. 
Yeah, that's exactly classic favoritism indeed. And your son clearly feel it. Again your wife is not a good mom.
&gt;The boys were always aware of this and teased their mom with it jokingly but it was never a problem because she really is a great mom to them too.
Hints: those were not jokes. They were telling their real feelings masked as teasing, joking, but like most kids and teens they don't have the ways to express them in an adult way, an open and a straightforward way.
N-T-A for finally calling your wife out for mistreating her sons for over a decade. YTA for letting this go on for so long, not standing up for your sons and your wife is the asshole for being a bad mother to all three of her kids (golden child are screwed up by the parents who favour them differently than how the scapegoats / glass children who are looked over, but they all get messed up by the favouritism). Your daughter sucks for stealing her brother's expensive airpods and for lying. The only ones who are not assholes are those poor, mistreated kids (your sons if you need clarification). I hope you will pay your sons therapy bill even when they are grown, moved out and severely limited contact with your wife and probably with you too for failing them as a dad, because they will need probably years of therapy.</t>
  </si>
  <si>
    <t>https://www.reddit.com/r/AmItheAsshole/comments/1aybqyz/aita_for_telling_my_wife_its_her_fault_that_our/kru2f4c/</t>
  </si>
  <si>
    <t>krtyo0d</t>
  </si>
  <si>
    <t>02-23-2024 22:07:56</t>
  </si>
  <si>
    <t>ZeroCoolMom</t>
  </si>
  <si>
    <t>Your wife stinks and things like this is why the boys will go low contact to no contact as soon as they are able if she(and you) don't get on correcting this asap.
Irl crime has the component of making the victim whole again as well the personal consequences, be it revoked privileges, acts of service or confinement of some kind.
Having to use her birthday money for the replacements are just what it takes to make Jim 'whole' again after the theft of his property. So what's Anna's punishment? </t>
  </si>
  <si>
    <t>https://www.reddit.com/r/AmItheAsshole/comments/1aybqyz/aita_for_telling_my_wife_its_her_fault_that_our/krtyo0d/</t>
  </si>
  <si>
    <t>krtyrri</t>
  </si>
  <si>
    <t>02-23-2024 22:08:33</t>
  </si>
  <si>
    <t>twizzjewink</t>
  </si>
  <si>
    <t>NTA. No it is not your job to help fix the relationship between your wife and children. You cannot repair it - in fact you may make things worse AND may harm your relationship between your children and yourself.
The real problems are, does your wife understand why what she did is wrong? Does your daughter understand what she did was wrong? Do your sons understand that you are there for them no matter what?
As for the AirPods replacement, whose desicsion was that? Was that Anna's? Was it yours (or your wifes? Replacement of the AirPods covers the loss of the AirPods .. but not the lying about it.</t>
  </si>
  <si>
    <t>https://www.reddit.com/r/AmItheAsshole/comments/1aybqyz/aita_for_telling_my_wife_its_her_fault_that_our/krtyrri/</t>
  </si>
  <si>
    <t>kru168b</t>
  </si>
  <si>
    <t>02-23-2024 22:19:46</t>
  </si>
  <si>
    <t>Whole-Ad-2347</t>
  </si>
  <si>
    <t>This is not an uncommon thing, for one child to seem to be favored over the others. This is known as them being the golden child.
I grew up in such a home, where my older brother was the Prince, and I was the family servant. He was a jerk and still is, and everyone always thought he was wonderful. They didn't live with him.
The thing is, your wife is getting a reality check. Often the golden child will be protected and defended, but at what expense? The two sons have each other to stick together with, and they need each other and have for their life since Anna was born. They have reached the end of their tolerance of the family dynamics.
Wife may want some therapist to work with her through this. A mediator may be of some help as well.</t>
  </si>
  <si>
    <t>https://www.reddit.com/r/AmItheAsshole/comments/1aybqyz/aita_for_telling_my_wife_its_her_fault_that_our/kru168b/</t>
  </si>
  <si>
    <t>kru1ym8</t>
  </si>
  <si>
    <t>02-23-2024 22:23:23</t>
  </si>
  <si>
    <t>Eil0nwy</t>
  </si>
  <si>
    <t>Your daughter still needs a.birthday present. She’s a little girl. You need to work out a way for her to pay back some of the iPods cost to you, not to her brothers. 
Apologies needed all around. From daughter to brother for taking iPods in the first place. From Mom for  neglecting boys needs and prioritizing sister over them and saying it out loud. From brothers to mom for disrespect  And I think from you to the family for not setting a tone of kindness and forgiveness and showing them a way out of the bitterness instead of tolerating weeks of bad behavior and meanness. 
Everyone says unkind things from time to time. Loving families try to apologize quickly and make things right before the sting becomes a festering wound. It’s up to parents to lead the way and often to bite our tongue before the mean words escape.</t>
  </si>
  <si>
    <t>https://www.reddit.com/r/AmItheAsshole/comments/1aybqyz/aita_for_telling_my_wife_its_her_fault_that_our/kru1ym8/</t>
  </si>
  <si>
    <t>kru2zfh</t>
  </si>
  <si>
    <t>02-23-2024 22:29:25</t>
  </si>
  <si>
    <t>Justherefortheaita</t>
  </si>
  <si>
    <t>Ooof spectacular parenting all around. Honestly let’s get a slow clap going👏🏻… NTA for what you said but def the AH to let this go on for so long. You’re so checked out you downplay what your wife said. Even if your wife did say your daughter was more important than AirPods which i highly doubt and it was just as the boys said it. They still heard the same thing what she does or wants will always come before. 
Ask yourself this if your son has stolen her AirPods what would your wife’s reaction be? Let me guess,  it wouldn’t be your wife telling her precious baby to eff off.
Don’t be surprised if your boys never speak to any of you again.</t>
  </si>
  <si>
    <t>https://www.reddit.com/r/AmItheAsshole/comments/1aybqyz/aita_for_telling_my_wife_its_her_fault_that_our/kru2zfh/</t>
  </si>
  <si>
    <t>kru33qc</t>
  </si>
  <si>
    <t>02-23-2024 22:30:11</t>
  </si>
  <si>
    <t>Full_Conference9513</t>
  </si>
  <si>
    <t>ESH with the exception of your two sons, who were defending themselves against a very unfair situation. I would applaud your older son for sticking up for his brother and for what is right. However I would have some serious concerns about the lack of empathy your daughter showed towards her brothers. It’s one thing to lie initially but when the situation escalated she stood by and allowed her brothers to be implicated for her crime. That’s really disturbing, and at 12 years old she definitely is old enough to have compassion, that she lacks that is actually quite chilling.</t>
  </si>
  <si>
    <t>https://www.reddit.com/r/AmItheAsshole/comments/1aybqyz/aita_for_telling_my_wife_its_her_fault_that_our/kru33qc/</t>
  </si>
  <si>
    <t>kruexz5</t>
  </si>
  <si>
    <t>02-23-2024 23:43:18</t>
  </si>
  <si>
    <t>Lemon_Drop_Serenade</t>
  </si>
  <si>
    <t>YTA for kicking your wife when she's down. She knows there's a problem, she's trying to repair the relationships within the family, she's clearly heartbroken by the situation.
What exactly were you trying to accomplish by saying that her? Is it productive? Does it help? Does it solve anything? Or was it just an outlet for your own anger? Or an excuse as to why YOU don't want to help mend the rift in your family? If you can blame her for everything, then it's not your responsibility to fix it.
You're married. You're co-parents. You're partners, a team. But that's not how you're acting. 
Also the biggest part of this... You're hearing the story from a hormonal teenage boy. Seriously?? Does your wife normally use language like that towards the kids? Take it with a grain of salt. Why on earth is your son more trustworthy than your wife? Unless this is consistent with her behaviour towards the kids of course. But you've said she's a wonderful mother to all 3 kids so I find it hard to believe she swears at them. 
I'd also ask... What is your relationship with your daughter?
Fathers tend to favour boys and it's very possible that after two boys that were already a bit older by the time baby girl came along, that your wife did all the bonding with the new baby while you had the bond with the toddler boys.
Unless you were SUPER proactive in taking an equal part in caring for your daughter when she was young, and she defaulted to mom, then more of mom's focus is going to be on her.
I speak from experience. We have a boy and a girl, 2 years apart. Our boy is turning 4 soon and girl is going on 2. Both kids have a super strong parental preferences. My son prefers his dad, my daughter prefers me, to the extreme. We have to make conscious efforts for each of us to spend time with the opposite child to try to equalize those bonds. It's a work in progress but we're trying to prevent exactly what is happening in your family.
The thing is, it's on you too. And it's on you now to help fix. My guess is the boys respect you more than their mother. And if that's the case and you're just letting them off the hook for their part of the current rift, they feel you're supporting their behavior. If your wife is actually trying to make amends and fix this, and your daughter has already had to replace the airpods or whatever it was, do your part as father and husband and bring your family together. This is an important lesson for your boys about love and forgiveness.</t>
  </si>
  <si>
    <t>https://www.reddit.com/r/AmItheAsshole/comments/1aybqyz/aita_for_telling_my_wife_its_her_fault_that_our/kruexz5/</t>
  </si>
  <si>
    <t>krttfwd</t>
  </si>
  <si>
    <t>02-23-2024 21:38:09</t>
  </si>
  <si>
    <t>https://www.reddit.com/r/AmItheAsshole/comments/1aybqyz/aita_for_telling_my_wife_its_her_fault_that_our/krttfwd/</t>
  </si>
  <si>
    <t>kru3u1g</t>
  </si>
  <si>
    <t>02-23-2024 22:34:32</t>
  </si>
  <si>
    <t>ghjkl098</t>
  </si>
  <si>
    <t>ESH between you and your wife. She has been playing clear favourites for years and neglect her sons, and you have been allowing it.</t>
  </si>
  <si>
    <t>https://www.reddit.com/r/AmItheAsshole/comments/1aybqyz/aita_for_telling_my_wife_its_her_fault_that_our/kru3u1g/</t>
  </si>
  <si>
    <t>krtxvlb</t>
  </si>
  <si>
    <t>02-23-2024 22:03:21</t>
  </si>
  <si>
    <t>fanatic_xenophile</t>
  </si>
  <si>
    <t>INFO: what is Anna's recollection of the fight, or really any of her experience with the fallout? Your wife is saying one thing about her behavior, your sons are saying another, what about the whole reason this fight started?</t>
  </si>
  <si>
    <t>https://www.reddit.com/r/AmItheAsshole/comments/1aybqyz/aita_for_telling_my_wife_its_her_fault_that_our/krtxvlb/</t>
  </si>
  <si>
    <t>kru0xub</t>
  </si>
  <si>
    <t>02-23-2024 22:18:30</t>
  </si>
  <si>
    <t>ultraviolentfetus</t>
  </si>
  <si>
    <t>Nta but your wife will buy her presents for her bday. She is her favorite and will do whatever it takes to show her.</t>
  </si>
  <si>
    <t>https://www.reddit.com/r/AmItheAsshole/comments/1aybqyz/aita_for_telling_my_wife_its_her_fault_that_our/kru0xub/</t>
  </si>
  <si>
    <t>kru1702</t>
  </si>
  <si>
    <t>02-23-2024 22:19:53</t>
  </si>
  <si>
    <t>Naughty_PilgriM</t>
  </si>
  <si>
    <t>NTA, and you know what, everything is going to be fine in the end. For the moment, though, I think it's super important to establish the truth behind your wife's comments - f bomb and what exactly did she say regarding Anna being more important. I think that's really important. Your wife is TA here, and the size of the sphincter depends on the depth of the crime.
If she didn't say those things, then the boys are still rightfully angry regarding the favoritism, and they're making a bit of a show of it to make a point. Regardless, I think there should be a family meeting in which you talk to your daughter about why what she did was wrong (taking without asking, lying about it after), in front of the boys, with a punishment. Mom will also need to apologize for showing favoritism/being unfair, at minimum. If she said the other stuff... well, she'll have more damage control to do, and she'll have to acknowledge that what she said was wrong (and establish that she didn't mean it, hopefully), and do a bit of trust building. Good luck to you all, this seems like a shitty situation all around.</t>
  </si>
  <si>
    <t>https://www.reddit.com/r/AmItheAsshole/comments/1aybqyz/aita_for_telling_my_wife_its_her_fault_that_our/kru1702/</t>
  </si>
  <si>
    <t>kru270m</t>
  </si>
  <si>
    <t>02-23-2024 22:24:44</t>
  </si>
  <si>
    <t>HolyUnicornBatman</t>
  </si>
  <si>
    <t>NTA for telling your wife the honest truth—she covered for her lying daughter, but you would be one of you didn’t follow through with a punishment for your daughter. Your wife needs to stop playing favorites—whether you choose to call that or not, that’s exactly what it is—and I kinda feel like they owe your sons a massive apology. And not only in words but actions. I feel like you, maybe with some input from your sons, should come up with ways for amends. Your sons need to know that their sister isn’t the golden child and that their mom loves them just as much. 
I’d also consider getting yourselves and the kids into individual and group therapy. Seeing a parent give more love to one sibling can really mess with a child’s head, and you never know just how long they’ve noticed that their mom plays favorites.</t>
  </si>
  <si>
    <t>https://www.reddit.com/r/AmItheAsshole/comments/1aybqyz/aita_for_telling_my_wife_its_her_fault_that_our/kru270m/</t>
  </si>
  <si>
    <t>kru31zw</t>
  </si>
  <si>
    <t>02-23-2024 22:29:52</t>
  </si>
  <si>
    <t>And honestly good luck to you- this is not going to go away quickly or easily- take the lead and make your wife get some help - she needs it or this family won’t be together in a year</t>
  </si>
  <si>
    <t>https://www.reddit.com/r/AmItheAsshole/comments/1aybqyz/aita_for_telling_my_wife_its_her_fault_that_our/kru31zw/</t>
  </si>
  <si>
    <t>kru37s6</t>
  </si>
  <si>
    <t>02-23-2024 22:30:51</t>
  </si>
  <si>
    <t>jeswesky</t>
  </si>
  <si>
    <t>NTA but therapy, now. Your wife has likely been sabotaging the relationship for years, even if unwittingly. You all need to go to therapy and work through this if you want any of them to have a relationship going forward.</t>
  </si>
  <si>
    <t>https://www.reddit.com/r/AmItheAsshole/comments/1aybqyz/aita_for_telling_my_wife_its_her_fault_that_our/kru37s6/</t>
  </si>
  <si>
    <t>kru4spf</t>
  </si>
  <si>
    <t>02-23-2024 22:40:19</t>
  </si>
  <si>
    <t>SubiesWorld24</t>
  </si>
  <si>
    <t>so your daughter was just given the money and did not work for it? and her "punishment" is not getting a birthday gift? imo a better solution could have been to have her work for it to show her responsibility or have her be ACTUALLY disciplined and grounded... where are the consequences of her lying? was she disciplined at all by her ADULT parents? what are the brothers supposed to think if they see that their parents don't care and obviously only care and favor the younger child?   
although it wasn't a nice thing to say i get where you're coming from.  ESH. your wife for sure but how could you as the parent see the obvious favoritism and not think/do anything about it? also what have YOU done to repair this family? you are a member and a part of it too!</t>
  </si>
  <si>
    <t>https://www.reddit.com/r/AmItheAsshole/comments/1aybqyz/aita_for_telling_my_wife_its_her_fault_that_our/kru4spf/</t>
  </si>
  <si>
    <t>kru5cvo</t>
  </si>
  <si>
    <t>02-23-2024 22:43:39</t>
  </si>
  <si>
    <t>Icy_Blueness1206</t>
  </si>
  <si>
    <t>YTA. How are you really in the right? You’ve condoned the favoritism, you don’t actually know what was said on the argument, Alex needed a punishment for calling his mom a c*nt (that’s not okay no matter what), and it’s past time that you stop “watching” your sons hold a grudge and start trying to fix it.
If Anna took her brother’s iPods without asking, then she was in the wrong. She’s replacing them and being punished, but that’s not the issue here. The issue is the family dynamic for which you are every bit as responsible as your wife. Telling her to “suck it up because it’s her fault” is cruel and useless. Even if she did call one of her children more important (which I sincerely doubt, I think angry children misheard), the family needs to find a way past this. If you’ve been letting it go on for weeks without intervention, that’s an a-hole move.</t>
  </si>
  <si>
    <t>https://www.reddit.com/r/AmItheAsshole/comments/1aybqyz/aita_for_telling_my_wife_its_her_fault_that_our/kru5cvo/</t>
  </si>
  <si>
    <t>kru68ee</t>
  </si>
  <si>
    <t>02-23-2024 22:48:56</t>
  </si>
  <si>
    <t>cassowary32</t>
  </si>
  <si>
    <t>INFO has there been any apology or restitution from Anna or your wife? Did your son get his airpods back?</t>
  </si>
  <si>
    <t>https://www.reddit.com/r/AmItheAsshole/comments/1aybqyz/aita_for_telling_my_wife_its_her_fault_that_our/kru68ee/</t>
  </si>
  <si>
    <t>kru6txh</t>
  </si>
  <si>
    <t>02-23-2024 22:52:33</t>
  </si>
  <si>
    <t>rejectallgoats</t>
  </si>
  <si>
    <t>Guy kind of sounds like he isn’t involved in any of the parenting.</t>
  </si>
  <si>
    <t>https://www.reddit.com/r/AmItheAsshole/comments/1aybqyz/aita_for_telling_my_wife_its_her_fault_that_our/kru6txh/</t>
  </si>
  <si>
    <t>kru6uy5</t>
  </si>
  <si>
    <t>02-23-2024 22:52:43</t>
  </si>
  <si>
    <t>Paddogirl</t>
  </si>
  <si>
    <t>Toxic. Yuck. I’d hate to be in your family and I have to say, YTA because you’re in that family as a parent and whatever has been festering to reach this horrendous conclusion, you have allowed to happen- alongside your wife.</t>
  </si>
  <si>
    <t>https://www.reddit.com/r/AmItheAsshole/comments/1aybqyz/aita_for_telling_my_wife_its_her_fault_that_our/kru6uy5/</t>
  </si>
  <si>
    <t>krugruv</t>
  </si>
  <si>
    <t>02-23-2024 23:54:59</t>
  </si>
  <si>
    <t>You and your wife both suck here.  It doesn’t matter what your wife actually said in the moment.  What matters is that she made the boys think her daughter was more important.  I get a picture of the 14 YO being really pissed and going off on his sister.  Your wife came in and told him to stop yelling at his sister and the argument continued to focus on your son’s anger instead of your daughter’s unauthorized use of and then loss of the Air Pods.  That was your wife’s s tree up.
Your s tree up was focusing on telling your wife she screwed up instead of working to fix the situation.  What you said to her was pointless.  She already knows she screwed up.  She didn’t need you to tell her that.  She needed your empathy and then needed you as a bridge to help her heal her relationship with her sons, who could probably learn a lesson on how to control their temper from their dad.  
Lastly, your daughter has yet to really be punished.  When a kid does something wrong there are 3 things that need to happen:
1.  You need to explain to them why what they did was wrong and make sure they understand.  I assume you e done this.
2.  You need to make sure they compensate anyone if need be.  Your daughter is doing this by paying for the new iPods with her birthday money.
3.  They have to be punished for what they did.  I don’t think the birthday money falls under punishment but you might.</t>
  </si>
  <si>
    <t>https://www.reddit.com/r/AmItheAsshole/comments/1aybqyz/aita_for_telling_my_wife_its_her_fault_that_our/krugruv/</t>
  </si>
  <si>
    <t>krujdtv</t>
  </si>
  <si>
    <t>1Sad_Muffin1</t>
  </si>
  <si>
    <t>great! more men being raised to react this extreme when women wrong them (at their sister, not their mother) ESH</t>
  </si>
  <si>
    <t>https://www.reddit.com/r/AmItheAsshole/comments/1aybqyz/aita_for_telling_my_wife_its_her_fault_that_our/krujdtv/</t>
  </si>
  <si>
    <t>krtwtc0</t>
  </si>
  <si>
    <t>02-23-2024 21:57:13</t>
  </si>
  <si>
    <t>Accomplished_Tea_320</t>
  </si>
  <si>
    <t>Lol</t>
  </si>
  <si>
    <t>https://www.reddit.com/r/AmItheAsshole/comments/1aybqyz/aita_for_telling_my_wife_its_her_fault_that_our/krtwtc0/</t>
  </si>
  <si>
    <t>kru19op</t>
  </si>
  <si>
    <t>02-23-2024 22:20:18</t>
  </si>
  <si>
    <t>Technical_Excuse4464</t>
  </si>
  <si>
    <t>Your sons need a hero. Please be their hero.</t>
  </si>
  <si>
    <t>https://www.reddit.com/r/AmItheAsshole/comments/1aybqyz/aita_for_telling_my_wife_its_her_fault_that_our/kru19op/</t>
  </si>
  <si>
    <t>kru3qep</t>
  </si>
  <si>
    <t>02-23-2024 22:33:57</t>
  </si>
  <si>
    <t>LeadershipMany7008</t>
  </si>
  <si>
    <t>NTA. Your wife is another one that likes the Fuck Around but hates the Find Out.
Sucks to suck, ma'am. You brought it on yourself.</t>
  </si>
  <si>
    <t>https://www.reddit.com/r/AmItheAsshole/comments/1aybqyz/aita_for_telling_my_wife_its_her_fault_that_our/kru3qep/</t>
  </si>
  <si>
    <t>krtuvxd</t>
  </si>
  <si>
    <t>02-23-2024 21:46:19</t>
  </si>
  <si>
    <t>Your wife screwed up for sure, but does your comment serve any purpose?  Is it at all constructive?  Did it help her at all in addressing the situation?
YTA for making a comment that served no other purpose than to make your wife feel worse</t>
  </si>
  <si>
    <t>https://www.reddit.com/r/AmItheAsshole/comments/1aybqyz/aita_for_telling_my_wife_its_her_fault_that_our/krtuvxd/</t>
  </si>
  <si>
    <t>kru3ew2</t>
  </si>
  <si>
    <t>02-23-2024 22:32:02</t>
  </si>
  <si>
    <t>witchymoon69</t>
  </si>
  <si>
    <t>Please let us know how the boys are</t>
  </si>
  <si>
    <t>https://www.reddit.com/r/AmItheAsshole/comments/1aybqyz/aita_for_telling_my_wife_its_her_fault_that_our/kru3ew2/</t>
  </si>
  <si>
    <t>krui9z5</t>
  </si>
  <si>
    <t>02-24-2024 00:04:47</t>
  </si>
  <si>
    <t>hobbes0022</t>
  </si>
  <si>
    <t>**OP - Anna not receiving anything for her Birthday is not realistic.**
It's also a bad punishment.
You are going to wait two months for the punishment to be enacted?
Are you going to monitor any gifts Anna receives up until, during, and few weeks (at least) after her birthday?
Do you really want to have this punishment cloud that will more then likely not amount to anything over the household for the next 2 months?
&amp;#x200B:
Since she was using air pods, I'm guessing she has a phone. 
The punishment is to immediately STEAL Anna's phone, and any similar electronics she may have, and play dumb about over a weekend.  Ideally, if you suggest this to your wife she will be the one to dole this out since she also is to blame and it will mean more when your wife gives back the electronics at the end of the weekend and points how hot shitty it feels to have your stuff taken.
Your boys will get a kick out of Anna frantically looking for her electronics, you can let them in on what's going on as it unfolds.  Once Anna starts accusing them, like hardcore accusing them and no longer just looking everywhere, that's when your wife should explain SHE stole her electronics and she will get them back at 'some point', and this is to teach a lesson for the AirPods fiasco.</t>
  </si>
  <si>
    <t>https://www.reddit.com/r/AmItheAsshole/comments/1aybqyz/aita_for_telling_my_wife_its_her_fault_that_our/krui9z5/</t>
  </si>
  <si>
    <t>kru1st0</t>
  </si>
  <si>
    <t>02-23-2024 22:22:28</t>
  </si>
  <si>
    <t>NTA
Wife is rather lucky it happened now instead of in a few years when they would just block her number and consider her dead to them. For now she has a couple years to eat crow and show them she is sorry... if she can actually own up to her actions enough to feel real guilt.</t>
  </si>
  <si>
    <t>https://www.reddit.com/r/AmItheAsshole/comments/1aybqyz/aita_for_telling_my_wife_its_her_fault_that_our/kru1st0/</t>
  </si>
  <si>
    <t>kru1723</t>
  </si>
  <si>
    <t>lenajlch</t>
  </si>
  <si>
    <t>Nt.
Have either of the women made efforts to apologize? Daughter for stealing, and wife for miscommunicating?
She owes them big time.
Daughter needs to learn boundaries.</t>
  </si>
  <si>
    <t>https://www.reddit.com/r/AmItheAsshole/comments/1aybqyz/aita_for_telling_my_wife_its_her_fault_that_our/kru1723/</t>
  </si>
  <si>
    <t>kru1ao3</t>
  </si>
  <si>
    <t>02-23-2024 22:20:28</t>
  </si>
  <si>
    <t>sdss9462</t>
  </si>
  <si>
    <t>ESH, both parents, all three kids.
You all need some family therapy.</t>
  </si>
  <si>
    <t>https://www.reddit.com/r/AmItheAsshole/comments/1aybqyz/aita_for_telling_my_wife_its_her_fault_that_our/kru1ao3/</t>
  </si>
  <si>
    <t>kru2dw1</t>
  </si>
  <si>
    <t>02-23-2024 22:25:51</t>
  </si>
  <si>
    <t>stuckinnowhereville</t>
  </si>
  <si>
    <t>NTA. God I hurt for your boys. Thank you for calling your wife and daughter out. If this rift heals it’s going to take years.</t>
  </si>
  <si>
    <t>https://www.reddit.com/r/AmItheAsshole/comments/1aybqyz/aita_for_telling_my_wife_its_her_fault_that_our/kru2dw1/</t>
  </si>
  <si>
    <t>kru3grk</t>
  </si>
  <si>
    <t>02-23-2024 22:32:21</t>
  </si>
  <si>
    <t>lisalef</t>
  </si>
  <si>
    <t>NTA but I’m trying to fathom in what world your wife could take her side and defend someone who stole something pretty expensive and then lied about it. Then doubled down and not only swore at them but showed her hand as to where her loyalties are. Your wife needs to punish Anna, make her do chores to pay for the lost iPods, make her apologize to your sons and then she also has to apologize and stop favoring her. Unfortunately, Anna is learning that she can get away with stealing lying because mommy will protect her.  That’s not going to bode well as she’s finding out how. 
You also need to step up and if you see favoritism, squash it immediately. Your boys deserve better.</t>
  </si>
  <si>
    <t>https://www.reddit.com/r/AmItheAsshole/comments/1aybqyz/aita_for_telling_my_wife_its_her_fault_that_our/kru3grk/</t>
  </si>
  <si>
    <t>kru63vk</t>
  </si>
  <si>
    <t>02-23-2024 22:48:11</t>
  </si>
  <si>
    <t>annebonnell</t>
  </si>
  <si>
    <t>yta you're supposed to support your wife. You kicked her when she was down. You may want to consider family therapy because she probably did say her daughter is more important to her than her sons not the device.</t>
  </si>
  <si>
    <t>https://www.reddit.com/r/AmItheAsshole/comments/1aybqyz/aita_for_telling_my_wife_its_her_fault_that_our/kru63vk/</t>
  </si>
  <si>
    <t>kru65qr</t>
  </si>
  <si>
    <t>02-23-2024 22:48:29</t>
  </si>
  <si>
    <t>Clean-Highlight-7076</t>
  </si>
  <si>
    <t>Your sons are daughter are EXTREMELY entitled and disrespectful of each other and parents. Punishment is not the key. A real family would not get at odds over a pair of headphones. I don’t like your boys one bit and I am a mom of 3 boys (17,16 and 7). The small one is spoiled by everyone and we forgive each other ! And we defo don’t think mom loves x more than y Bcz they show more attention … girls are closer to moms ffs. You and your boys are toxic</t>
  </si>
  <si>
    <t>https://www.reddit.com/r/AmItheAsshole/comments/1aybqyz/aita_for_telling_my_wife_its_her_fault_that_our/kru65qr/</t>
  </si>
  <si>
    <t>krtx2cu</t>
  </si>
  <si>
    <t>02-23-2024 21:58:39</t>
  </si>
  <si>
    <t>AntiqueTubes</t>
  </si>
  <si>
    <t>It is what it is.  Not a big deal frankly, except when she makes mistakes like taking the wrong side.  She should admit she's wrong but they'll them they are wrong to blame their sister. Then take her medicine.</t>
  </si>
  <si>
    <t>https://www.reddit.com/r/AmItheAsshole/comments/1aybqyz/aita_for_telling_my_wife_its_her_fault_that_our/krtx2cu/</t>
  </si>
  <si>
    <t>krtyfxs</t>
  </si>
  <si>
    <t>02-23-2024 22:06:38</t>
  </si>
  <si>
    <t>Vyedr</t>
  </si>
  <si>
    <t>ESH, but the main culprits are the parents and daughter. Daughter needs to own, apologize for, and make restitution for her failure to respect ownership and boundaries, as well as recognize that she has been in a privileged position as mothers favorite and that has impacted her behaviors, like secret-keeping, stealing, and lying. Mother needs to own, apologize for, and find some means to make amends for her clearly obvious favoritism (the boys make regular jokes about it, I promise they have thoughts and feelings on it too), AND mother needs to own, apologize for, and make amends for siding with daughter when she was in the wrong - because it is the active outcome of her favoritism blinding her to daughters failures and shortcomings. Father needs to get a lot of shit in gear: help wife see and amend her favoritism: help wife learn how and make amends with sons (he saw it for years, and did nothing): recognize, own, apologize for, and make amends for watching the favoritism for years and doing nothing about it, letting his daughter spoil and leaving his sons in lack of mothers love: help sons learn to speak about feelings openly and in a forthright way - when you feel you are being treated unfairly, speak up honestly in that moment, without judgement - adults are dumbasses sometimes, and self-blind like anyone, if we are all up front and honest we can all learn better together: help daughter undo the poor habits of stealing, lying, and secret-keeping she's built: and support wife in her grief over her failings with compassion and neutrality in the face of his personal feelings, not kick her while she's down. Sons need to recognize and make amends for choosing stone-walling and ostracization over words at the first fallout - they perhaps didn't know better, but still must learn that stone-walling and ostracization are 'end-game' tactics for creating change (I lack a better descriptor, please accept my apologies) in a relationship or situation.</t>
  </si>
  <si>
    <t>https://www.reddit.com/r/AmItheAsshole/comments/1aybqyz/aita_for_telling_my_wife_its_her_fault_that_our/krtyfxs/</t>
  </si>
  <si>
    <t>krtt8xf</t>
  </si>
  <si>
    <t>02-23-2024 21:37:04</t>
  </si>
  <si>
    <t>https://www.reddit.com/r/AmItheAsshole/comments/1aybqyz/aita_for_telling_my_wife_its_her_fault_that_our/krtt8xf/</t>
  </si>
  <si>
    <t>krtz8xl</t>
  </si>
  <si>
    <t>02-23-2024 22:11:22</t>
  </si>
  <si>
    <t>throwmeawayyagain</t>
  </si>
  <si>
    <t>I've definitely read this story before...</t>
  </si>
  <si>
    <t>https://www.reddit.com/r/AmItheAsshole/comments/1aybqyz/aita_for_telling_my_wife_its_her_fault_that_our/krtz8xl/</t>
  </si>
  <si>
    <t>kru1spl</t>
  </si>
  <si>
    <t>Adventurous_Sort_207</t>
  </si>
  <si>
    <t>NTA. She really screwed up here and SHE needs to be taking steps to make it right with her sons. Frankly I'm seeing that this is a set of relationships she has torched permanently. Bright side is she's made her two sons tighter than ever in the face of her dishonesty and favoritism. She's changed the family dynamic forever. All her fault.</t>
  </si>
  <si>
    <t>https://www.reddit.com/r/AmItheAsshole/comments/1aybqyz/aita_for_telling_my_wife_its_her_fault_that_our/kru1spl/</t>
  </si>
  <si>
    <t>kru2i18</t>
  </si>
  <si>
    <t>02-23-2024 22:26:32</t>
  </si>
  <si>
    <t>No-Display-3729</t>
  </si>
  <si>
    <t>Your sons are punishing their sister for stealing a losing someone else’s personal property because neither “adult” in the family is giving any consequence’s for bad behavior.</t>
  </si>
  <si>
    <t>https://www.reddit.com/r/AmItheAsshole/comments/1aybqyz/aita_for_telling_my_wife_its_her_fault_that_our/kru2i18/</t>
  </si>
  <si>
    <t>kru2z4c</t>
  </si>
  <si>
    <t>02-23-2024 22:29:22</t>
  </si>
  <si>
    <t>garthastro</t>
  </si>
  <si>
    <t>I'm kind of struck by how "hands off" and "out of the loop" you seem to be with this situation. I mean, they are your children as well. I also think this situation is as much your fault as your wife's.-
It doesn't sound like your wife is a great mother to your boys, or else why would they go so nuclear on her. And where has your head been all this time that you've never intervened? You're obviously wrong about "the special bond" between your wife and daughter. It sounds like it's been blatant favoritism that has been negatively affecting your boys this whole time, but where has your head been?  It feels like you've been coddling your wife at the expense of the boys, which makes you just as much at fault here as she.
Then the whole way you describe the altercation, making sure that we know you weren't there and had nothing to do with it. It's just reeks of more blind passivity. I'm glad you sided with the boys this time, but your blindness, inattention and inactivity in the face of your wife's blatant favoritism is as much to blame as your daughter and wife's action.
NTA for what you said to your wife. YTA for your inattention and inaction.</t>
  </si>
  <si>
    <t>https://www.reddit.com/r/AmItheAsshole/comments/1aybqyz/aita_for_telling_my_wife_its_her_fault_that_our/kru2z4c/</t>
  </si>
  <si>
    <t>kru3ntf</t>
  </si>
  <si>
    <t>02-23-2024 22:33:31</t>
  </si>
  <si>
    <t>Past_Gear_4310</t>
  </si>
  <si>
    <t>NTA. She was told many times how obvious she was. Now they both know. You will have to all sit down and talk it out. This has festered for too long.</t>
  </si>
  <si>
    <t>https://www.reddit.com/r/AmItheAsshole/comments/1aybqyz/aita_for_telling_my_wife_its_her_fault_that_our/kru3ntf/</t>
  </si>
  <si>
    <t>kru3pwy</t>
  </si>
  <si>
    <t>02-23-2024 22:33:52</t>
  </si>
  <si>
    <t>txlawhouse</t>
  </si>
  <si>
    <t>NTA in addition to verbally apologizing to the boys,  your wife needs to go out of her way to shower the boys with attention.  She needs to take just the boys to do stuff they will enjoy.  Which means you will probably have to do things with your daughter during that time - perhaps you can take her to dance class while mom goes to an arcade with the boys (and plays some games with them). Her actions and undivided attention need to convince them they are important to her.</t>
  </si>
  <si>
    <t>https://www.reddit.com/r/AmItheAsshole/comments/1aybqyz/aita_for_telling_my_wife_its_her_fault_that_our/kru3pwy/</t>
  </si>
  <si>
    <t>kru3x1q</t>
  </si>
  <si>
    <t>02-23-2024 22:35:02</t>
  </si>
  <si>
    <t>Dansing_Queen666</t>
  </si>
  <si>
    <t>Nta, but the daughter has gotten her punishment. Don’t ket her brothers do this forever. The mom is a whole other case though</t>
  </si>
  <si>
    <t>https://www.reddit.com/r/AmItheAsshole/comments/1aybqyz/aita_for_telling_my_wife_its_her_fault_that_our/kru3x1q/</t>
  </si>
  <si>
    <t>kru3xxj</t>
  </si>
  <si>
    <t>02-23-2024 22:35:11</t>
  </si>
  <si>
    <t>cassiesfeetpics</t>
  </si>
  <si>
    <t>YTA - your wife has been showing this behavior for years and idk why you're trying to act like she's "really a great mom to them too"... clearly she isn't</t>
  </si>
  <si>
    <t>https://www.reddit.com/r/AmItheAsshole/comments/1aybqyz/aita_for_telling_my_wife_its_her_fault_that_our/kru3xxj/</t>
  </si>
  <si>
    <t>kru4z7t</t>
  </si>
  <si>
    <t>02-23-2024 22:41:24</t>
  </si>
  <si>
    <t>FalcorFliesMePlaces</t>
  </si>
  <si>
    <t>She's 12 the left them behind it ducks someone stole them instead of lost snd found.  I would have told her she was I'm the wrong snd told the son not to worry we will make it up and get you new ones.  I would have set boundaries and told her to to touch her brothers things.  I would have told them to calm down well figure out a solution.  Instead your wife exposed her favoritism and they will not soon forget this.</t>
  </si>
  <si>
    <t>https://www.reddit.com/r/AmItheAsshole/comments/1aybqyz/aita_for_telling_my_wife_its_her_fault_that_our/kru4z7t/</t>
  </si>
  <si>
    <t>kru6kv5</t>
  </si>
  <si>
    <t>02-23-2024 22:51:02</t>
  </si>
  <si>
    <t>Redheadparadox</t>
  </si>
  <si>
    <t>INFO: Trying to give you some benefit of the doubt here - what did you ever do to stop the favoritism?  Talk to your wife?  Call it out?  My impression is nothing, but kinda hoping I am wrong.
At the moment I have a mixed bag so ESH.  You are not the AH for what you said to your wife.  Truth hurts and she is facing some truths right now.  However, you are certainly the AH for letting g it get this far. Clearly your daughter knows no consequences if she is willing to steal from her brother and be that careless.  Your sons know your wife won’t be there for them and you just put your head in the sand.  Frankly your wife is not being a good mother to any of your kids.  Not setting any consequences for Anna’s action and telling your sons to F off???  How many other times has this happened you don’t know about??  I feel like your sons have had enough and hope you can salvage something before they leave home and you never see them again</t>
  </si>
  <si>
    <t>https://www.reddit.com/r/AmItheAsshole/comments/1aybqyz/aita_for_telling_my_wife_its_her_fault_that_our/kru6kv5/</t>
  </si>
  <si>
    <t>kru6y0a</t>
  </si>
  <si>
    <t>02-23-2024 22:53:15</t>
  </si>
  <si>
    <t>Rose_E_Rotten</t>
  </si>
  <si>
    <t>Wife said Anna is more important period! More important than Airpods, more important than her brothers. Anna tried to lie about stealing then losing something that was not hers to begin with and Wife took her side. You are definitely NTA. Wife is enabling your daughter to be a thief and a liar and not show any accountability for it.</t>
  </si>
  <si>
    <t>https://www.reddit.com/r/AmItheAsshole/comments/1aybqyz/aita_for_telling_my_wife_its_her_fault_that_our/kru6y0a/</t>
  </si>
  <si>
    <t>kru84ij</t>
  </si>
  <si>
    <t>02-23-2024 23:00:24</t>
  </si>
  <si>
    <t>Inevitable-Okra-3229</t>
  </si>
  <si>
    <t>I’m shocked with a lot of the votes. YTA you knew she was playing favourites for years and did nothing. Absolutely nothing. They weren’t joking about your wife loving their sister more. Kids generally don’t joke about that. 
I have 4 siblings and none of us ever joked about that at that age. You know who says things like that? Children who are the scapegoat and the golden child has to be catered for. 
How can you write all that and seriously not do something before and even now? You know your daughter will get a gift. Your wife is not sorry for what she did. She’s upset because her poor baby can’t manipulate her brothers any more.
I’m sure people are saying oh she’s only 12. I’m sorry my kids are younger than that and would never take something so expensive from their sibling. Sounds like the kind of child who was taught that she didn’t need to share her stuff but the boys had to share their stuff with her. At 12 years old she didn’t even care for brothers enough to ensure she brought them back? 
If that was my kid she wouldn’t be going back to dance class until those AirPods were paid off with the funds you would spend on dance classes. She would also be spending the time she would have been at dance classes doing chores.
I honestly have to ask. Have you even asked the boys if this is how she treats them when you’re not around? Their reaction sounds like the straw that broke the camels back. I would not be surprised if this has been happening for years but being seeing as you’re not a hands on dad you didn’t care. 
Favouritism is favouritism and frankly you saying it wasn’t classic that she just got more love is absolutely horrible. You’re admitting your wife loves your daughter more. Do you think love is less important to kids than material things? That’s the worse type of favouritism.</t>
  </si>
  <si>
    <t>https://www.reddit.com/r/AmItheAsshole/comments/1aybqyz/aita_for_telling_my_wife_its_her_fault_that_our/kru84ij/</t>
  </si>
  <si>
    <t>krud948</t>
  </si>
  <si>
    <t>02-23-2024 23:32:32</t>
  </si>
  <si>
    <t>OnlyICount</t>
  </si>
  <si>
    <t>YTA.  No, you're not technically in the right--not even slightly.  Any kid that disrespects his mother like that ought to have his dick slapped between 2 encyclopedias.  The fact that you didn't discipline them shows what an Ahole you are.  BTW Anna's birthday should be about Anna.  Make other arrangements (allowance withheld) if the money is that important to you.  Here's hoping your wife leaves you.</t>
  </si>
  <si>
    <t>https://www.reddit.com/r/AmItheAsshole/comments/1aybqyz/aita_for_telling_my_wife_its_her_fault_that_our/krud948/</t>
  </si>
  <si>
    <t>krudz9a</t>
  </si>
  <si>
    <t>02-23-2024 23:37:08</t>
  </si>
  <si>
    <t>Book_devourer</t>
  </si>
  <si>
    <t>Yta, your wife favors your daughter you knew and did nothing about it for years. Now she crossed a red line with your sons and tah dah no consequences for your daughter for her theft and lies. Sadly you don’t seem to grasp that you are also a participant in the favoring of Anna over the boys. You and your wife need to sincerely apologize to your sons, your daughter needs corrective measures she knows she’s favored to the point that she steals and lies to them with impunity. Family therapy would be beneficial for you all only when your sons are open to it. Do better op, or your sons will get far away from you all as soon as they can.</t>
  </si>
  <si>
    <t>https://www.reddit.com/r/AmItheAsshole/comments/1aybqyz/aita_for_telling_my_wife_its_her_fault_that_our/krudz9a/</t>
  </si>
  <si>
    <t>krux8ax</t>
  </si>
  <si>
    <t>02-24-2024 01:43:18</t>
  </si>
  <si>
    <t>TheChristianDude101</t>
  </si>
  <si>
    <t>I am going to say YTA for saying to your wife its her fault. Apologize, talk to the boys get them to forgive sister and wife, talk to sister tell her to apologize to brothers for lying and losing the pods, buy new pods to replace and give an extra set to the daughter.</t>
  </si>
  <si>
    <t>https://www.reddit.com/r/AmItheAsshole/comments/1aybqyz/aita_for_telling_my_wife_its_her_fault_that_our/krux8ax/</t>
  </si>
  <si>
    <t>kruzgu1</t>
  </si>
  <si>
    <t>02-24-2024 01:58:35</t>
  </si>
  <si>
    <t>Competitive-Dog3529</t>
  </si>
  <si>
    <t>Your wife is a c*** forsure</t>
  </si>
  <si>
    <t>https://www.reddit.com/r/AmItheAsshole/comments/1aybqyz/aita_for_telling_my_wife_its_her_fault_that_our/kruzgu1/</t>
  </si>
  <si>
    <t>krv21p4</t>
  </si>
  <si>
    <t>gunsngatos</t>
  </si>
  <si>
    <t>It’s your wife’s fault and she’s raising an entitled princess. I don’t blame your boys one bit.</t>
  </si>
  <si>
    <t>https://www.reddit.com/r/AmItheAsshole/comments/1aybqyz/aita_for_telling_my_wife_its_her_fault_that_our/krv21p4/</t>
  </si>
  <si>
    <t>krv5ncl</t>
  </si>
  <si>
    <t>02-24-2024 02:41:36</t>
  </si>
  <si>
    <t>After-Depth9559</t>
  </si>
  <si>
    <t>NTA - but cmon, your daughter is 12 and made a mistake.  No birthday gift seems very harsh for what was likely a very innocent mistake.</t>
  </si>
  <si>
    <t>https://www.reddit.com/r/AmItheAsshole/comments/1aybqyz/aita_for_telling_my_wife_its_her_fault_that_our/krv5ncl/</t>
  </si>
  <si>
    <t>krtyqzy</t>
  </si>
  <si>
    <t>02-23-2024 22:08:26</t>
  </si>
  <si>
    <t>Significant-Cap-8367</t>
  </si>
  <si>
    <t>I do not know the entire situation but from what I read. YTA
As a husband and father you should be setting the example for how your family should operate. That comment not only had not helpful impact but also caused further damage and separation. I can not tell you what to do with your family but it just seems like you let this go on and hit a breaking point and are laughing at the carnage.</t>
  </si>
  <si>
    <t>https://www.reddit.com/r/AmItheAsshole/comments/1aybqyz/aita_for_telling_my_wife_its_her_fault_that_our/krtyqzy/</t>
  </si>
  <si>
    <t>kru3vqf</t>
  </si>
  <si>
    <t>02-23-2024 22:34:49</t>
  </si>
  <si>
    <t>ESH. You probably should find some sort of family counseling. None of you are communicating. Yes, it sounds like the wife shows favoritism to Anna, but you've all got to come to a point where you can have civil discussions about disagreements. And speaking of civil, the language your sons and wife use against one another is very inappropriate anywhere, especially between parent and children.</t>
  </si>
  <si>
    <t>https://www.reddit.com/r/AmItheAsshole/comments/1aybqyz/aita_for_telling_my_wife_its_her_fault_that_our/kru3vqf/</t>
  </si>
  <si>
    <t>kru3wja</t>
  </si>
  <si>
    <t>02-23-2024 22:34:57</t>
  </si>
  <si>
    <t>CindersFire</t>
  </si>
  <si>
    <t>YTA, and I dont know how people are taking your side. Sure no matter the truth your wife likely didn't parent this great, but there was no reason to tell her this was her fault. You also dont mention anything you've done to solve this issue other then making your daughter pay her brother back. It doesnt sound like there was any sort of sit down after people had cooled down, no reprimand for calling your wife a c@nt, and no conversation about ignoring and avoiding your wife and daughter. Like jeez dude WTF.</t>
  </si>
  <si>
    <t>https://www.reddit.com/r/AmItheAsshole/comments/1aybqyz/aita_for_telling_my_wife_its_her_fault_that_our/kru3wja/</t>
  </si>
  <si>
    <t>kru6pze</t>
  </si>
  <si>
    <t>02-23-2024 22:51:53</t>
  </si>
  <si>
    <t>**ESH**
**You:** You've allowed this favouritism go on for years, as a family joke. That was the first mistake. Who bloody well does that without considering future consequences? And you're not behaving with any empathy towards your wife, who seems remorseful and has been trying to mend things. She's making an effort - don't be a jerk about it.
**Your wife:** She's an adult and an equal parent to your children. The favouritism should've been stamped out by her as much as you years ago. She made a big mistake that blew out of proportion due to this stupid leaning towards your daughter over your sons.
**Your sons:** They are still children, but they know they're behaving wrongly. I mean, they are. They've had it with the favouritism as what was a joke is now serious and real: however, they are old enough to stop being so aloof and ignoring their sister in the way they are, plus to refuse to help mend the break in the family.
**Your daughter:** Interestingly, probably the LEAST to blame in all this. Yes, she lost the air pods and lied about it. Yes, that was a stupid thing to do. However, she's still a fair bit younger than her brothers (big difference between 12 and 14/15) and she's been conditioned to realise Mum will take her side. Being the youngest in the family, she has the least power when it comes to changing the dynamic within the family: using her upcoming birthday money to purchase new Air Pods for her brother is a fair corrective action, but she can't change the outcomes of such issues that are really things that lie with YOU and your wife at their source.</t>
  </si>
  <si>
    <t>https://www.reddit.com/r/AmItheAsshole/comments/1aybqyz/aita_for_telling_my_wife_its_her_fault_that_our/kru6pze/</t>
  </si>
  <si>
    <t>kru24vk</t>
  </si>
  <si>
    <t>02-23-2024 22:24:23</t>
  </si>
  <si>
    <t>BefuddledPolydactyls</t>
  </si>
  <si>
    <t>&gt; I wouldn’t frame it as classic favoritism but as a little bit more attention and love. The boys were always aware of this and teased their mom with it jokingly... It is my job now to help her the relationship between girls and boys in our home.
NTA, although I'm sure it was a bitter pill to be called out not only by the kids, but by her spouse.  But although you perceived the "teasing" as a joke, it doesn't seem as if it was. Your boys may well have teased her, but the underlying feeling of running second to Anna was there. Your wife cemented it over the airpods. 
Further, it was *always* your job to help the relationship between your children and yourselves. Not just now that your wife has verbalized her favoritism. 
I would suggest family therapy, although if the boys won't participate (remember, this isn't about air pods, it's about 12 years of them feeling second class and marginalized), then I would suggest it for your wife so that she can understand and work through what has been happening, the result, and a pathway to moving forward. The current situation is untenable.
With work, and your boys still living at home, this can possibly be, if not mended, at least mitigated in the future.</t>
  </si>
  <si>
    <t>https://www.reddit.com/r/AmItheAsshole/comments/1aybqyz/aita_for_telling_my_wife_its_her_fault_that_our/kru24vk/</t>
  </si>
  <si>
    <t>kru9qgg</t>
  </si>
  <si>
    <t>02-23-2024 23:10:25</t>
  </si>
  <si>
    <t>Maxwyfe</t>
  </si>
  <si>
    <t>YTA.  This entire family is full of AHs.  Your boys are AH's to their mother, your daughter is an AH to her brothers and your wife is trying to keep the peace -and is possibly the only one who is not an AH - and you call her an AH.
Control your kids.  Get some family counseling.  Y'all wrecking your home over a pair of Airpods?  Really?</t>
  </si>
  <si>
    <t>https://www.reddit.com/r/AmItheAsshole/comments/1aybqyz/aita_for_telling_my_wife_its_her_fault_that_our/kru9qgg/</t>
  </si>
  <si>
    <t>krubuxa</t>
  </si>
  <si>
    <t>02-23-2024 23:23:44</t>
  </si>
  <si>
    <t>Fit_Government5736</t>
  </si>
  <si>
    <t>Wow! So mom has a little bit more special bond with her daughter, that’s not uncommon just as it’s not uncommon for certain moms to bond a little more with their sons and dads with father/daughter or father/son bonds. Nothing BAD about it, especially as dad confirms it’s wasn’t crazy and the boys seemed to understand. I can also see how mom may very well have said her daughter was more important than “them”, meaning the air pods and the boys took it as them the boys. 
Where my understanding falls apart is how a seemingly normal family bond between a mom and her 15 year old son reached the point where he called her a C word in any realm of any universe! That blows my mind all the way away! Either the relationship isn’t as good as dad portrays it has been or more likely with a dad like that who instead of trying to facilitate a healing of the rift decides to be unsupportive and fostering the boys in their attitudes and actions towards their mom. Then dad goes to say essentially, well, sucks to be you, it’s all your fault so enjoy it!
YTA dad. The boys likely may have learned this abuse from you. If you stand by what you say, this was an extreme reaction on your boys’ part and you should be trying like heck to help mend the family rift.</t>
  </si>
  <si>
    <t>https://www.reddit.com/r/AmItheAsshole/comments/1aybqyz/aita_for_telling_my_wife_its_her_fault_that_our/krubuxa/</t>
  </si>
  <si>
    <t>krtz4vs</t>
  </si>
  <si>
    <t>02-23-2024 22:10:43</t>
  </si>
  <si>
    <t>Ok-Bluejay-5010</t>
  </si>
  <si>
    <t>YTA for allowing this behavior to fester and get worse.   I’d recommend couples counseling and contacting a divorce lawyer STAT, this one is too far gone.   Your marriage is over.</t>
  </si>
  <si>
    <t>https://www.reddit.com/r/AmItheAsshole/comments/1aybqyz/aita_for_telling_my_wife_its_her_fault_that_our/krtz4vs/</t>
  </si>
  <si>
    <t>krtqxch</t>
  </si>
  <si>
    <t>02-23-2024 21:24:01</t>
  </si>
  <si>
    <t>Your wife is going to have to get a grip of this and you are going to have to have her.back. You need to be a parenting unit.
She is going to have to apologise for siding with her in the wrong daughter. The boys are going to have to accept the apology.  Your daughter is going to have to apologise for taking her brother's stuff and losing it, and needs to replace the air pods and make things right.
It isn't acceptable that the two boys are behaving in manner which makes sharing a family home impossibly unpleasant. It doesn't matter that they were correct to be upset in the first instance.
You are NTA for telling your wife it is her fault but you will be if you let her drown in the consequential carnage alone.</t>
  </si>
  <si>
    <t>https://www.reddit.com/r/AmItheAsshole/comments/1aybqyz/aita_for_telling_my_wife_its_her_fault_that_our/krtqxch/</t>
  </si>
  <si>
    <t>krtxaay</t>
  </si>
  <si>
    <t>02-23-2024 21:59:56</t>
  </si>
  <si>
    <t>Ok-Analyst-5801</t>
  </si>
  <si>
    <t>ESH
Pretty much the only one not an asshole is Jim. The other son is only a little bit of an asshole because he could have stayed out of it. The rest of you are fully assholes.
Anna stole and lost Jim's property and then lied about it. You didn't mention Anna's punishment so I'm assuming there wasn't one. Even if Mom's reaction is 1/2 of what you put in here it was still clear favoritism towards Anna.
You didn't put anything in here about what you did about punishing Anna, getting Jim's property replaced, or dealing with your wife's actions, so YTA.
Your wife and daughter are suffering from the consequences of their own actions. They don't get to be upset about this when they caused it, but they do have to fix it.</t>
  </si>
  <si>
    <t>https://www.reddit.com/r/AmItheAsshole/comments/1aybqyz/aita_for_telling_my_wife_its_her_fault_that_our/krtxaay/</t>
  </si>
  <si>
    <t>kru2i2i</t>
  </si>
  <si>
    <t>Sweetie_Ralph</t>
  </si>
  <si>
    <t>I do not think that you are the asshole, but I do think you should have worded it differently.  I also think your intervention is need as well as some family therapy.  If you don’t follow up, then you will be the asshole.</t>
  </si>
  <si>
    <t>https://www.reddit.com/r/AmItheAsshole/comments/1aybqyz/aita_for_telling_my_wife_its_her_fault_that_our/kru2i2i/</t>
  </si>
  <si>
    <t>kru2onq</t>
  </si>
  <si>
    <t>02-23-2024 22:27:38</t>
  </si>
  <si>
    <t>AdOne8433</t>
  </si>
  <si>
    <t>YTA.  You're nothing more than a passive spectator, sitting with your beer and chips watching your family implode. You've fed and watered your wife's blatant favoritism until it's unfixable. For 12 years, your sons have endured playing second fiddle to your little princess and thus is just the last straw.
Your entitled little girl has enjoyed mommy AND daddy's favoritism her whole life. Your sons have been telling you how much this hurts rhen for 12 years, and the very best you've ever done is to wash your hands of it. 
From her birth onward, all they've heard is that she's just a little girl, she's the baby, she needs more, she deserves more, she's mommy and daddy's little angel. Your sons are just the shit that mommy and daddy scrape off their shoes.
Your sons are done with all of you, and rightly so.  
You should be deeply ashamed. I'd tell you and your daughter's mother to say goodbye to your sons, but you both did that 12 years ago.</t>
  </si>
  <si>
    <t>https://www.reddit.com/r/AmItheAsshole/comments/1aybqyz/aita_for_telling_my_wife_its_her_fault_that_our/kru2onq/</t>
  </si>
  <si>
    <t>kru48m0</t>
  </si>
  <si>
    <t>02-23-2024 22:36:55</t>
  </si>
  <si>
    <t>TheoldeHoneyB</t>
  </si>
  <si>
    <t>Bcovbhg99995k ylyjnoj</t>
  </si>
  <si>
    <t>https://www.reddit.com/r/AmItheAsshole/comments/1aybqyz/aita_for_telling_my_wife_its_her_fault_that_our/kru48m0/</t>
  </si>
  <si>
    <t>kru6omf</t>
  </si>
  <si>
    <t>02-23-2024 22:51:39</t>
  </si>
  <si>
    <t>GAB104</t>
  </si>
  <si>
    <t>Soft YTA, because you were a little harsher than you needed to be. I know you were upset, but you helped bring this about by not addressing the disparity in treatment with your wife, privately, a long time ago. Definitely YTA for not attempting (according to your account) to bring the unfairness to your wife's attention sooner. 
You are also wrong that it's your job to fix this now. You can't, not alone. It's primarily your wife's problem to fix, because she has created a hostile environment for your sons. I mean -- their sister is allowed to steal their stuff, lose it, and lie about it, and THEY are at fault for being upset?!?! 
What you can do is offer your wife a choice between going to marriage and family counseling or separating. I don't normally jump to such drastic action, but KIDS COME FIRST. They have to. Your sons need justice, a sense of safety. Your daughter has better learn soon that she can't have her way all the time, or she's going to become a monster. If your wife won't sincerely give this to them, after truly understanding what she did wrong through the counseling process, then you have to leave and take as many kids with you as you can.</t>
  </si>
  <si>
    <t>https://www.reddit.com/r/AmItheAsshole/comments/1aybqyz/aita_for_telling_my_wife_its_her_fault_that_our/kru6omf/</t>
  </si>
  <si>
    <t>krtyidj</t>
  </si>
  <si>
    <t>02-23-2024 22:07:02</t>
  </si>
  <si>
    <t>YTA
Its not your job to help her
ITS YOUR JOB TO BE A TEAM AS PARENTS 
ITS YOUR JOB TO FIX THIS ISSUE TOGETHER AS A TEAM
No wonder she sided with the daughter. Her own husband abandons her.</t>
  </si>
  <si>
    <t>https://www.reddit.com/r/AmItheAsshole/comments/1aybqyz/aita_for_telling_my_wife_its_her_fault_that_our/krtyidj/</t>
  </si>
  <si>
    <t>krtpcva</t>
  </si>
  <si>
    <t>02-23-2024 21:15:17</t>
  </si>
  <si>
    <t>NAH 
Having raised two teenagers myself, give it time. Every blow out between my kids healed itself with time. The same is true with mom. The less attention you give this the less important it will be and everyone will get over it in time.</t>
  </si>
  <si>
    <t>https://www.reddit.com/r/AmItheAsshole/comments/1aybqyz/aita_for_telling_my_wife_its_her_fault_that_our/krtpcva/</t>
  </si>
  <si>
    <t>kru1baa</t>
  </si>
  <si>
    <t>02-23-2024 22:20:34</t>
  </si>
  <si>
    <t>YTA for beating your wife down when she's already down. Wow. How dare you do that to the mother of your children.
You're the father, the head of the family, how about you get your fucking kids in line. Sheesh.</t>
  </si>
  <si>
    <t>https://www.reddit.com/r/AmItheAsshole/comments/1aybqyz/aita_for_telling_my_wife_its_her_fault_that_our/kru1baa/</t>
  </si>
  <si>
    <t>krtrk1q</t>
  </si>
  <si>
    <t>02-23-2024 21:27:34</t>
  </si>
  <si>
    <t>wow , a complete breakdown of a sibling relationship over the confusing pronoun usage--them. them boys/them airpods</t>
  </si>
  <si>
    <t>https://www.reddit.com/r/AmItheAsshole/comments/1aybqyz/aita_for_telling_my_wife_its_her_fault_that_our/krtrk1q/</t>
  </si>
  <si>
    <t>krtzc7u</t>
  </si>
  <si>
    <t>02-23-2024 22:11:53</t>
  </si>
  <si>
    <t>https://www.reddit.com/r/AmItheAsshole/comments/1aybqyz/aita_for_telling_my_wife_its_her_fault_that_our/krtzc7u/</t>
  </si>
  <si>
    <t>kru1efz</t>
  </si>
  <si>
    <t>02-23-2024 22:21:03</t>
  </si>
  <si>
    <t>OldMetalHead</t>
  </si>
  <si>
    <t>&gt;Edit: Anna had to buy her brother a new pair of AirPods. We gave her the money that was supposed to be for her birthday. she will get nothing for her birthday in april.
April is still a long way away I don't believe your wife is going to allow that to happen.  NTA is this case, but really, you allowed this to happen by ignoring the favoritism for too long.</t>
  </si>
  <si>
    <t>https://www.reddit.com/r/AmItheAsshole/comments/1aybqyz/aita_for_telling_my_wife_its_her_fault_that_our/kru1efz/</t>
  </si>
  <si>
    <t>kru23ho</t>
  </si>
  <si>
    <t>02-23-2024 22:24:09</t>
  </si>
  <si>
    <t>BombshellJamboree</t>
  </si>
  <si>
    <t>You let this happen for years and you praise her as a “great mom.”  Your wife is an observably bad parent but you’re no saint here either.  ESH - not the kids, but you and your wife.   She’s worse but you enable it. 
I feel for all 3 kids.</t>
  </si>
  <si>
    <t>https://www.reddit.com/r/AmItheAsshole/comments/1aybqyz/aita_for_telling_my_wife_its_her_fault_that_our/kru23ho/</t>
  </si>
  <si>
    <t>kru2lib</t>
  </si>
  <si>
    <t>02-23-2024 22:27:07</t>
  </si>
  <si>
    <t>Pure_Package8497</t>
  </si>
  <si>
    <t>NTA 
Your wife is for playing favorites, she and your daughter needs to be held accountable for their actions</t>
  </si>
  <si>
    <t>https://www.reddit.com/r/AmItheAsshole/comments/1aybqyz/aita_for_telling_my_wife_its_her_fault_that_our/kru2lib/</t>
  </si>
  <si>
    <t>kru2wz4</t>
  </si>
  <si>
    <t>02-23-2024 22:29:01</t>
  </si>
  <si>
    <t>New-Number-7810</t>
  </si>
  <si>
    <t>INFO: Did you say or do anything about the favoritism beforehand, or did you just “stay out of it”?
Your wife is an AH for loving one child more than the other two and especially for telling them as much. You also didn’t mention her apologizing to her sons. 
Unfortunately love can’t be forced, and trying to force it will only breed further resentment. For your sins to forgive your mother and sister, your mother needs to both sincerely apologize, promise to do better, actually do better, and be patient through all of this. Even one “It’s been (insert amount of time), get over it already!” will reset the clock. </t>
  </si>
  <si>
    <t>https://www.reddit.com/r/AmItheAsshole/comments/1aybqyz/aita_for_telling_my_wife_its_her_fault_that_our/kru2wz4/</t>
  </si>
  <si>
    <t>kru317c</t>
  </si>
  <si>
    <t>02-23-2024 22:29:43</t>
  </si>
  <si>
    <t>You need to seek counseling now! Once grown and gone you can forget it!
I was my grandparents favorite who mainly raised me and my 2 brothers. My brothers were my mother’s favorite.
It ruins sibling’s relationship always playing them against one another. Kids think it’s great because mom, dad whoever love them more. It’s devastating as an adult though.
If you don’t fix this these boys will be married spending all their holidays with their in-laws. 
Gl</t>
  </si>
  <si>
    <t>https://www.reddit.com/r/AmItheAsshole/comments/1aybqyz/aita_for_telling_my_wife_its_her_fault_that_our/kru317c/</t>
  </si>
  <si>
    <t>kru31yx</t>
  </si>
  <si>
    <t>UpdateMe</t>
  </si>
  <si>
    <t>https://www.reddit.com/r/AmItheAsshole/comments/1aybqyz/aita_for_telling_my_wife_its_her_fault_that_our/kru31yx/</t>
  </si>
  <si>
    <t>kru3cee</t>
  </si>
  <si>
    <t>02-23-2024 22:31:37</t>
  </si>
  <si>
    <t>LocaCola1997</t>
  </si>
  <si>
    <t>INFO: Had you ever noticed or tried to talk to your wife about having favorites before this incident??</t>
  </si>
  <si>
    <t>https://www.reddit.com/r/AmItheAsshole/comments/1aybqyz/aita_for_telling_my_wife_its_her_fault_that_our/kru3cee/</t>
  </si>
  <si>
    <t>kru3v81</t>
  </si>
  <si>
    <t>02-23-2024 22:34:44</t>
  </si>
  <si>
    <t>Charming_Fix5627</t>
  </si>
  <si>
    <t>And where have you been among all of this?</t>
  </si>
  <si>
    <t>https://www.reddit.com/r/AmItheAsshole/comments/1aybqyz/aita_for_telling_my_wife_its_her_fault_that_our/kru3v81/</t>
  </si>
  <si>
    <t>kru46x5</t>
  </si>
  <si>
    <t>02-23-2024 22:36:39</t>
  </si>
  <si>
    <t>memeatlasdotcom</t>
  </si>
  <si>
    <t>Weak father behavior</t>
  </si>
  <si>
    <t>https://www.reddit.com/r/AmItheAsshole/comments/1aybqyz/aita_for_telling_my_wife_its_her_fault_that_our/kru46x5/</t>
  </si>
  <si>
    <t>kru47or</t>
  </si>
  <si>
    <t>02-23-2024 22:36:46</t>
  </si>
  <si>
    <t>geriactricsmackdown</t>
  </si>
  <si>
    <t>NTA, if this is not a truth she can admit to herself she will have no relationship with her son's in future. Just because she is mom and thinks she is treating everyone equally doesn't mean she is. Even teenagers can see it. Tell your wife to pull up her britches, apologize and treat them fairly.  Is digging her heels in really worth her relationship with her kids?
From the spouse of a boy whose mom favored her daughters. And the daughter that was favored among her siblings by her mother.</t>
  </si>
  <si>
    <t>https://www.reddit.com/r/AmItheAsshole/comments/1aybqyz/aita_for_telling_my_wife_its_her_fault_that_our/kru47or/</t>
  </si>
  <si>
    <t>kru49xr</t>
  </si>
  <si>
    <t>02-23-2024 22:37:09</t>
  </si>
  <si>
    <t>You solved the problem.  Anna lied to cover it up.  If she had admitted it and offered to pay for them there probably would have been no issues.  So yes, it's your wifes fault for throwing fuel on the fire by siding with Anna instead of your son.  NTA for you telling her that.</t>
  </si>
  <si>
    <t>https://www.reddit.com/r/AmItheAsshole/comments/1aybqyz/aita_for_telling_my_wife_its_her_fault_that_our/kru49xr/</t>
  </si>
  <si>
    <t>kru4dyc</t>
  </si>
  <si>
    <t>02-23-2024 22:37:49</t>
  </si>
  <si>
    <t>https://www.reddit.com/r/AmItheAsshole/comments/1aybqyz/aita_for_telling_my_wife_its_her_fault_that_our/kru4dyc/</t>
  </si>
  <si>
    <t>kru4i5n</t>
  </si>
  <si>
    <t>02-23-2024 22:38:32</t>
  </si>
  <si>
    <t>Successful_Moment_91</t>
  </si>
  <si>
    <t xml:space="preserve"> NTA
My egg donor did this with the oldest and it completely tore to family apart to the point that none of us communicates with anyone except she and the Golden Child are still up each other’s butts. They deserve everything they get</t>
  </si>
  <si>
    <t>https://www.reddit.com/r/AmItheAsshole/comments/1aybqyz/aita_for_telling_my_wife_its_her_fault_that_our/kru4i5n/</t>
  </si>
  <si>
    <t>kru4mj2</t>
  </si>
  <si>
    <t>02-23-2024 22:39:16</t>
  </si>
  <si>
    <t>noahsawyer95</t>
  </si>
  <si>
    <t>NTA, and Anne still needs to face real punishment, or she will do it again.</t>
  </si>
  <si>
    <t>https://www.reddit.com/r/AmItheAsshole/comments/1aybqyz/aita_for_telling_my_wife_its_her_fault_that_our/kru4mj2/</t>
  </si>
  <si>
    <t>kru4mz1</t>
  </si>
  <si>
    <t>02-23-2024 22:39:21</t>
  </si>
  <si>
    <t>Admirable-Respond913</t>
  </si>
  <si>
    <t>I became a mother 34 years ago today to a son. He has a younger brother and a younger step sister. The children were treated the same, PERIOD! NTA, and you need to take leadership in your house. There is no room for favoritism.</t>
  </si>
  <si>
    <t>https://www.reddit.com/r/AmItheAsshole/comments/1aybqyz/aita_for_telling_my_wife_its_her_fault_that_our/kru4mz1/</t>
  </si>
  <si>
    <t>kru4sok</t>
  </si>
  <si>
    <t>02-23-2024 22:40:18</t>
  </si>
  <si>
    <t>Bethief</t>
  </si>
  <si>
    <t>Better to deal with this instead of it getting worse as your children get much older.
whatever your wife said during the fight the boys heard what they heard.  May not be true but they undoubtedly think they heard it.  Regardless, both were massively UNFAIR, were pretty terrible &amp; totally devalues your boys feelings.
My husbands mother did this and still does. He wants almost nothing to do with his mother and consequently neither do my boys or any of their cousins except the sisters’ 1 child.
yeah, my in laws were pretty damn lonely.  And now she is alone she is desperate for better relationships</t>
  </si>
  <si>
    <t>https://www.reddit.com/r/AmItheAsshole/comments/1aybqyz/aita_for_telling_my_wife_its_her_fault_that_our/kru4sok/</t>
  </si>
  <si>
    <t>kru4y7w</t>
  </si>
  <si>
    <t>02-23-2024 22:41:14</t>
  </si>
  <si>
    <t>Misa7_2006</t>
  </si>
  <si>
    <t>The mom needs to learn all the words in the world won't  change anything unless there is action to back them up. Sounds like she has made the daughter the golden child, meaning to or not. She needs (perhaps with your help) to sit down and have an honest talk with the boys and then later with the daughter. She needs to apologize  to the boys for taking sides when she shouldn't have and ask the boys for suggestions on how she can repair her relationship with them. As for the daughter, she needs to learn that actions have consequences and make sure you both follow through with them as she is old enough to know she can't  be taking other people's stuff without asking and getting permission. Family or not, it's still stealing. As for how the boys talked to their mother, as mad as they were, still doesn't give them the right to call her a c*nt. The boys are old enough to know that. There needs to be a consequence for that as well. I think it would be in everyone's best interest to get a few family counseling sessions to work this out before it gets worse.</t>
  </si>
  <si>
    <t>https://www.reddit.com/r/AmItheAsshole/comments/1aybqyz/aita_for_telling_my_wife_its_her_fault_that_our/kru4y7w/</t>
  </si>
  <si>
    <t>kru4ykx</t>
  </si>
  <si>
    <t>02-23-2024 22:41:17</t>
  </si>
  <si>
    <t>Brilliant-Animator31</t>
  </si>
  <si>
    <t>NTA
She is not  a great mom
Pretty sure ahe indeed told them Anna was more important than them</t>
  </si>
  <si>
    <t>https://www.reddit.com/r/AmItheAsshole/comments/1aybqyz/aita_for_telling_my_wife_its_her_fault_that_our/kru4ykx/</t>
  </si>
  <si>
    <t>kru5bp2</t>
  </si>
  <si>
    <t>02-23-2024 22:43:28</t>
  </si>
  <si>
    <t>LingonberryPrior6896</t>
  </si>
  <si>
    <t>Narrator: Mom, in fact, did buy Anna a birthday present.</t>
  </si>
  <si>
    <t>https://www.reddit.com/r/AmItheAsshole/comments/1aybqyz/aita_for_telling_my_wife_its_her_fault_that_our/kru5bp2/</t>
  </si>
  <si>
    <t>kru5fjd</t>
  </si>
  <si>
    <t>02-23-2024 22:44:07</t>
  </si>
  <si>
    <t>Life-Wealth-3399</t>
  </si>
  <si>
    <t>OP may I offer some advice.  I grew up in a household like your describing.  I can tell you how it ends(of the 5 children my parents had, no one spoke to my mother after we left the house.  We popped champagne when we learned she died.  To this day the kindest thing we can say about her is that she is dead.) 
I suggest you sit your boys down and speak with them about this AND ANY OTHER TIME(S) something like this happened.  Then WHEN the boys are ready have a sit down with them and your wife together (let her know if she gets aggravated or disrupt the boys while they are speaking then the meeting is over until she can act like an adult) have the boys lay out ALL of there issues with Mom and her treatment of them as it pretains to their sister. Have them explain what changes they want to see happen (within reason) and how SHE intends to go about those changes.
And for all that is good and right do NOT force yours sons to be around or deal with their sister until THEY are ready to.</t>
  </si>
  <si>
    <t>https://www.reddit.com/r/AmItheAsshole/comments/1aybqyz/aita_for_telling_my_wife_its_her_fault_that_our/kru5fjd/</t>
  </si>
  <si>
    <t>kru5h07</t>
  </si>
  <si>
    <t>02-23-2024 22:44:21</t>
  </si>
  <si>
    <t>NTA, she did this to herself instead of breaking the fight and appropriatly punish Anna's actions she doubled down on Anna's side. This sounds like favoritism to me. But seriously family therapy is needed as this might do permanent damage in the family. Also has she apologized for her taking sides.</t>
  </si>
  <si>
    <t>https://www.reddit.com/r/AmItheAsshole/comments/1aybqyz/aita_for_telling_my_wife_its_her_fault_that_our/kru5h07/</t>
  </si>
  <si>
    <t>kru5s66</t>
  </si>
  <si>
    <t>02-23-2024 22:46:14</t>
  </si>
  <si>
    <t>FineIWillBeOnReddit</t>
  </si>
  <si>
    <t>NTA
Yeah your wife was already down, but tears don't change truth. You guys have made steps, and I hope things improve.</t>
  </si>
  <si>
    <t>https://www.reddit.com/r/AmItheAsshole/comments/1aybqyz/aita_for_telling_my_wife_its_her_fault_that_our/kru5s66/</t>
  </si>
  <si>
    <t>kru5win</t>
  </si>
  <si>
    <t>02-23-2024 22:46:57</t>
  </si>
  <si>
    <t>NTA. And I would put money on Anna getting a birthday gift in April still even though supposedly she will get nothing since she had to replace brother’s AirPods</t>
  </si>
  <si>
    <t>https://www.reddit.com/r/AmItheAsshole/comments/1aybqyz/aita_for_telling_my_wife_its_her_fault_that_our/kru5win/</t>
  </si>
  <si>
    <t>kru5yz7</t>
  </si>
  <si>
    <t>02-23-2024 22:47:22</t>
  </si>
  <si>
    <t>https://www.reddit.com/r/AmItheAsshole/comments/1aybqyz/aita_for_telling_my_wife_its_her_fault_that_our/kru5yz7/</t>
  </si>
  <si>
    <t>kru604z</t>
  </si>
  <si>
    <t>02-23-2024 22:47:34</t>
  </si>
  <si>
    <t>Vralo84</t>
  </si>
  <si>
    <t>I had a similar incident although much less explosive as a child where my sister destroyed a friends property right in front of us. Me, my brother, and my friend vs my sister and my mom believed my sister.
That was 25 years ago...I still can feel the disbelief and betrayal. That dynamic wrecked our family. And things did not work out well for my mom and sister. My sister has not spoken to my mom in years. Her favorite little baby despises her.
OP work this out now and work it out decisively or you and your family will suffer forever.</t>
  </si>
  <si>
    <t>https://www.reddit.com/r/AmItheAsshole/comments/1aybqyz/aita_for_telling_my_wife_its_her_fault_that_our/kru604z/</t>
  </si>
  <si>
    <t>kru67l5</t>
  </si>
  <si>
    <t>02-23-2024 22:48:48</t>
  </si>
  <si>
    <t>NTA
I don't understand why your wife would even say "Anna is more important than airpods". She lost them. It's not like she was mugged. Your wife is making it sound like she could have been lost or something? You may not call it favoritism but she played favoritism here. How can she take the side of Anna when she stole the airpods and lost them.</t>
  </si>
  <si>
    <t>https://www.reddit.com/r/AmItheAsshole/comments/1aybqyz/aita_for_telling_my_wife_its_her_fault_that_our/kru67l5/</t>
  </si>
  <si>
    <t>kru6cgy</t>
  </si>
  <si>
    <t>02-23-2024 22:49:38</t>
  </si>
  <si>
    <t>Con-Sequence-786</t>
  </si>
  <si>
    <t>What a way with words, OP. Wheel out the truth bombs a) when your partner isn't already crying: and b) when you're not in bed. 
I think the lasting tragedy here is the wedge you might be unknowingly cultivating amongst your kids. One day, you and the missus will be dead, and these three have to stay together. Well, they could be estranged but surely you don't want that. I know quite a few people who say they haven't seen their siblings since their last parent's funeral. For reasons like this. 
So, once the airpod issue is resolved, have a good think about how you are setting up your kids as a posse to face the world together.</t>
  </si>
  <si>
    <t>https://www.reddit.com/r/AmItheAsshole/comments/1aybqyz/aita_for_telling_my_wife_its_her_fault_that_our/kru6cgy/</t>
  </si>
  <si>
    <t>kru6g7k</t>
  </si>
  <si>
    <t>02-23-2024 22:50:16</t>
  </si>
  <si>
    <t>Longjumping_Win4291</t>
  </si>
  <si>
    <t>ESH. While it was a foolish statement to make in the heat of the moment, as it didn’t address the missing air pods and their importance to your son.  Your wife can sit down and discuss how she regrets that statement as it didn’t address the issue and that some times parents can get it wrong.  
But at the same time having one son call her a cunt is completely unacceptable and he also needs to apologise for the inappropriate crudeness to his mother.  Going forward your family needs to address the times of anger how it isn’t acceptable just to aggressively ignore the person, by leaving the room their in.  There should be a set level of expected basic civilness in house, even during times of fighting or disagreements.
By letting the house run at those levels all your teaching your children Is dysfunction to which they will take with them in future relationships.  You can have strong disagreements but still communicate civilly.  Blowing up, screaming abuse then isolating the person isn’t a healthy way to disagree, nor to change the outcome.</t>
  </si>
  <si>
    <t>https://www.reddit.com/r/AmItheAsshole/comments/1aybqyz/aita_for_telling_my_wife_its_her_fault_that_our/kru6g7k/</t>
  </si>
  <si>
    <t>kru6ng1</t>
  </si>
  <si>
    <t>02-23-2024 22:51:27</t>
  </si>
  <si>
    <t>rlrlrlrlrlr</t>
  </si>
  <si>
    <t>NTA
Your choices were to side with wife and make it worse or let her feel what she created. Kinda answers itself.
Words won't fix this. And your actions won't dent the impression of her made by her actions. She needs to show what she means or understand that the boys will remain with what she's shown so far.</t>
  </si>
  <si>
    <t>https://www.reddit.com/r/AmItheAsshole/comments/1aybqyz/aita_for_telling_my_wife_its_her_fault_that_our/kru6ng1/</t>
  </si>
  <si>
    <t>kru6qfb</t>
  </si>
  <si>
    <t>02-23-2024 22:51:57</t>
  </si>
  <si>
    <t>Oh, that last bit. Is not your job to help your wife's relationship with her children. You will end up in the middle. And later, the kids will start coming to phone/see only one parent. She has to do it on her terms. By all means give her support, and feedback if she asks, but I think it's a mistake to see this as your role moving forward.</t>
  </si>
  <si>
    <t>https://www.reddit.com/r/AmItheAsshole/comments/1aybqyz/aita_for_telling_my_wife_its_her_fault_that_our/kru6qfb/</t>
  </si>
  <si>
    <t>kru6xa2</t>
  </si>
  <si>
    <t>02-23-2024 22:53:07</t>
  </si>
  <si>
    <t>Mr_RyanE</t>
  </si>
  <si>
    <t>NTA my mum had raised my brothers completely different to me, I would be swore at, beaten, threatened and manipulated whilst they would just go on misbehaving and getting away with everything and if I dared to make a comment then instantly it’s my fault and she starts on me, as someone that is going through having a parent that favours her sons it’s god damn exhausting and I completely see why your sons have acted this way</t>
  </si>
  <si>
    <t>https://www.reddit.com/r/AmItheAsshole/comments/1aybqyz/aita_for_telling_my_wife_its_her_fault_that_our/kru6xa2/</t>
  </si>
  <si>
    <t>kru74qf</t>
  </si>
  <si>
    <t>02-23-2024 22:54:22</t>
  </si>
  <si>
    <t>Competitive-Bike-277</t>
  </si>
  <si>
    <t>Favoritism 🤮. This is what it gets you. NTA</t>
  </si>
  <si>
    <t>https://www.reddit.com/r/AmItheAsshole/comments/1aybqyz/aita_for_telling_my_wife_its_her_fault_that_our/kru74qf/</t>
  </si>
  <si>
    <t>kru7eev</t>
  </si>
  <si>
    <t>02-23-2024 22:55:58</t>
  </si>
  <si>
    <t>NTA for calling your wife out BUT yta for not doing it much much sooner!
You need to make your wife see how wrong she's been by favoring the daughter and that she needs to genuinely apologize and change her ways.
I think there is little hope in her repairing her relationship with the boys at this point but a much better chance them and their sister can at least patch the relationship. 
YOU need to step up parenting your daughter since mom has obviously dropped the ball. Sit down with her 1 on 1 and explain why what she did is wrong. Explain to her that the RIGHT thing to do is to sincerely apologize, face to face or a genuine written letter at least. Let her know she still has a chance to have a good relationship with her brothers if she puts out the effort.
If mom does not apologize (for the years of mental abuse and favoritism, not just this instance), admit she's wrong, AND make a very conscious effort to change, I'd be contemplating a divorce and getting custody of the boys, daughter too if she's remorseful and apologized to brother.... MAYBE they'd all still have a chance to grow up in a loving environment and have a chance at a loving sibling relationship without mom driving such a wedge between them.
This whole situation is 80% mom's fault, 15% you for not stepping in a lot sooner, and 5% sister for being a brat...but she's a product of mom so not totally at fault.
At minimum your kids need therapy, individually and maybe build up to family therapy or at least the siblings together. Wife definitely needs therapy too but doubt she'd do it if she genuinely thinks she's not wrong.</t>
  </si>
  <si>
    <t>https://www.reddit.com/r/AmItheAsshole/comments/1aybqyz/aita_for_telling_my_wife_its_her_fault_that_our/kru7eev/</t>
  </si>
  <si>
    <t>kru7g6q</t>
  </si>
  <si>
    <t>02-23-2024 22:56:16</t>
  </si>
  <si>
    <t>NTA! I hope you hold up the end where she gets nothing for her birthday. She hast to know that her actions have consequences. You really need to have a come to Jesus moment with your wife because she is ruining her kids feelings towards her and her sister. The blatant favism must stop. She hast to understand what she is doing and that it is not right even if it hurts her little ego. She is definitely wrong And I have no sympathy for her because this is all her fault.</t>
  </si>
  <si>
    <t>https://www.reddit.com/r/AmItheAsshole/comments/1aybqyz/aita_for_telling_my_wife_its_her_fault_that_our/kru7g6q/</t>
  </si>
  <si>
    <t>kru7i3o</t>
  </si>
  <si>
    <t>02-23-2024 22:56:34</t>
  </si>
  <si>
    <t>Nta.but ur wife sure is</t>
  </si>
  <si>
    <t>https://www.reddit.com/r/AmItheAsshole/comments/1aybqyz/aita_for_telling_my_wife_its_her_fault_that_our/kru7i3o/</t>
  </si>
  <si>
    <t>kru7ivm</t>
  </si>
  <si>
    <t>02-23-2024 22:56:42</t>
  </si>
  <si>
    <t>EvokeWonder</t>
  </si>
  <si>
    <t>You need family therapy and make it clear that the boys will be heard by the therapist as much as Anna would be. And your wife needs individual therapy, especially when she doesn’t understand what playing favorites causes. You and her need to take parenting classes on how to actually parent without playing favorites. 
The boys should be rewarded with more than just AirPods but everything else. Go back and think carefully what Anna has done that has hurt them in the past and repair that. 
ESH. Only the kids are innocent in that.</t>
  </si>
  <si>
    <t>https://www.reddit.com/r/AmItheAsshole/comments/1aybqyz/aita_for_telling_my_wife_its_her_fault_that_our/kru7ivm/</t>
  </si>
  <si>
    <t>kru7lr9</t>
  </si>
  <si>
    <t>02-23-2024 22:57:11</t>
  </si>
  <si>
    <t>AdoteUmGatoPreto22</t>
  </si>
  <si>
    <t>NTA~</t>
  </si>
  <si>
    <t>https://www.reddit.com/r/AmItheAsshole/comments/1aybqyz/aita_for_telling_my_wife_its_her_fault_that_our/kru7lr9/</t>
  </si>
  <si>
    <t>kru7n5d</t>
  </si>
  <si>
    <t>02-23-2024 22:57:25</t>
  </si>
  <si>
    <t>YTA. Def not the way to get your point across</t>
  </si>
  <si>
    <t>https://www.reddit.com/r/AmItheAsshole/comments/1aybqyz/aita_for_telling_my_wife_its_her_fault_that_our/kru7n5d/</t>
  </si>
  <si>
    <t>kru808d</t>
  </si>
  <si>
    <t>02-23-2024 22:59:39</t>
  </si>
  <si>
    <t>livetotravelnow</t>
  </si>
  <si>
    <t>I paid more attention to my youngest only daughter. Her brothers tortured her endlessly. I used to do “special days” w each of my kids: still do. I choose something they would like whether it’s axe throwing, a show downtown. It helps us connect one in one</t>
  </si>
  <si>
    <t>https://www.reddit.com/r/AmItheAsshole/comments/1aybqyz/aita_for_telling_my_wife_its_her_fault_that_our/kru808d/</t>
  </si>
  <si>
    <t>kru88rz</t>
  </si>
  <si>
    <t>02-23-2024 23:01:08</t>
  </si>
  <si>
    <t>Chicken3640</t>
  </si>
  <si>
    <t>There is no classic favoritism, you no damn well she favors the girl more than the boys. All kids need to be loved and treated equally. Your wife shouldn’t have even taken sides and now she is reaping what she sowed. You need to give her a nice reality check and tell her what she is doing. It may take awhile for the boys to even acknowledge her presence, she needs to do some heavy apologizing and fixing with just the boys and fix her mistakes</t>
  </si>
  <si>
    <t>https://www.reddit.com/r/AmItheAsshole/comments/1aybqyz/aita_for_telling_my_wife_its_her_fault_that_our/kru88rz/</t>
  </si>
  <si>
    <t>kru89wv</t>
  </si>
  <si>
    <t>02-23-2024 23:01:19</t>
  </si>
  <si>
    <t>TarzanKitty</t>
  </si>
  <si>
    <t>NTA
I’m sure your wife will be getting Anna something for her birthday.</t>
  </si>
  <si>
    <t>https://www.reddit.com/r/AmItheAsshole/comments/1aybqyz/aita_for_telling_my_wife_its_her_fault_that_our/kru89wv/</t>
  </si>
  <si>
    <t>kru8e7g</t>
  </si>
  <si>
    <t>02-23-2024 23:02:04</t>
  </si>
  <si>
    <t>bmyst70</t>
  </si>
  <si>
    <t>NTA
Your wife exhibited extreme favoritism towards your daughter.  And, when your daughter lost very expensive earbuds, your wife, instead of being fair to everyone involved, took the daughter's side, 1000%.  And she said "Anna is more important"  Maybe she added "than Airpods"  Maybe she didn't.   But your boys felt she did, and that's driving their decision here.
At this point, your boys absolutely **DO NOT** trust your wife to be fair to them.   They are firmly convinced she doesn't love them nearly as much as she loves your daughter now.  And they want nothing to do with her, as a result.  
The only thing I can suggest is family counseling ASAP.</t>
  </si>
  <si>
    <t>https://www.reddit.com/r/AmItheAsshole/comments/1aybqyz/aita_for_telling_my_wife_its_her_fault_that_our/kru8e7g/</t>
  </si>
  <si>
    <t>kru8mpp</t>
  </si>
  <si>
    <t>02-23-2024 23:03:33</t>
  </si>
  <si>
    <t>Hcmp1980</t>
  </si>
  <si>
    <t>Didn't mom post about this about a month ago? She got roasted in here and it's now been deleted. 
She told the boys during the argument that if she'd had the daughter first she'd not have had the boys at all. 
...or are there two mothers out there that unequal in their love?</t>
  </si>
  <si>
    <t>https://www.reddit.com/r/AmItheAsshole/comments/1aybqyz/aita_for_telling_my_wife_its_her_fault_that_our/kru8mpp/</t>
  </si>
  <si>
    <t>kru8t7v</t>
  </si>
  <si>
    <t>02-23-2024 23:04:40</t>
  </si>
  <si>
    <t>ChrisInBliss</t>
  </si>
  <si>
    <t>NTA cause simply.. it is her fault for picking favorites. I also believe your kids when they say their mom said Anna is more important than them. It was just a heat of the moment thing (which is probably why she doesnt remember). Odds are the airpod situation isnt the first time something has been this bad. Ask your boys what else has happened theres for sure A LOT more.  
(Really she should feel bad.. but even her feeling bad doesnt change anything. She needs to change her actions and treat them more equally only then can she have a chance of your kids at least tolerating each other.)</t>
  </si>
  <si>
    <t>https://www.reddit.com/r/AmItheAsshole/comments/1aybqyz/aita_for_telling_my_wife_its_her_fault_that_our/kru8t7v/</t>
  </si>
  <si>
    <t>kru8unw</t>
  </si>
  <si>
    <t>02-23-2024 23:04:54</t>
  </si>
  <si>
    <t>princessofperky</t>
  </si>
  <si>
    <t>NTA but wow does your wife need some help asap before her sons cut contact with your family in a few years</t>
  </si>
  <si>
    <t>https://www.reddit.com/r/AmItheAsshole/comments/1aybqyz/aita_for_telling_my_wife_its_her_fault_that_our/kru8unw/</t>
  </si>
  <si>
    <t>kru8wfk</t>
  </si>
  <si>
    <t>02-23-2024 23:05:12</t>
  </si>
  <si>
    <t>Ok-Award6132</t>
  </si>
  <si>
    <t>We just going to gloss over that your 15 year old called his mother a cunt?</t>
  </si>
  <si>
    <t>https://www.reddit.com/r/AmItheAsshole/comments/1aybqyz/aita_for_telling_my_wife_its_her_fault_that_our/kru8wfk/</t>
  </si>
  <si>
    <t>kru8wtd</t>
  </si>
  <si>
    <t>02-23-2024 23:05:16</t>
  </si>
  <si>
    <t>IanDOsmond</t>
  </si>
  <si>
    <t>INFO: Couldn't Anna get the Airpods from dance class were she left them?</t>
  </si>
  <si>
    <t>https://www.reddit.com/r/AmItheAsshole/comments/1aybqyz/aita_for_telling_my_wife_its_her_fault_that_our/kru8wtd/</t>
  </si>
  <si>
    <t>kru8wzw</t>
  </si>
  <si>
    <t>02-23-2024 23:05:18</t>
  </si>
  <si>
    <t>Kmia55</t>
  </si>
  <si>
    <t>You really want us to believe your daughter is not getting anything for her birthday in April?</t>
  </si>
  <si>
    <t>https://www.reddit.com/r/AmItheAsshole/comments/1aybqyz/aita_for_telling_my_wife_its_her_fault_that_our/kru8wzw/</t>
  </si>
  <si>
    <t>kru8xqd</t>
  </si>
  <si>
    <t>02-23-2024 23:05:26</t>
  </si>
  <si>
    <t>This reminds me of another story. Um OP. You and your wife didn't hope for a girl from the outset right? 
Because a month ago there was someone on here asking if she was the AH for telling her  two sons that if they'd had the girl first they wouldn't have been born.</t>
  </si>
  <si>
    <t>https://www.reddit.com/r/AmItheAsshole/comments/1aybqyz/aita_for_telling_my_wife_its_her_fault_that_our/kru8xqd/</t>
  </si>
  <si>
    <t>kru8y90</t>
  </si>
  <si>
    <t>ESH. Why are you just describing this all like it was something you watched on TV?</t>
  </si>
  <si>
    <t>https://www.reddit.com/r/AmItheAsshole/comments/1aybqyz/aita_for_telling_my_wife_its_her_fault_that_our/kru8y90/</t>
  </si>
  <si>
    <t>kru94e5</t>
  </si>
  <si>
    <t>02-23-2024 23:06:34</t>
  </si>
  <si>
    <t>snug_dog</t>
  </si>
  <si>
    <t>It's your job to repair this situation. You blaming your wife and throwing up your hands means YTA and a failure as a husband, but more importantly, that you are a failure as a father. Your wife is clearly an AH, which is why it is desperately important that you put in the effort to repair these relationships and be a good father to your children, rather than a passive observer of your own life and family.</t>
  </si>
  <si>
    <t>https://www.reddit.com/r/AmItheAsshole/comments/1aybqyz/aita_for_telling_my_wife_its_her_fault_that_our/kru94e5/</t>
  </si>
  <si>
    <t>kru9av9</t>
  </si>
  <si>
    <t>02-23-2024 23:07:41</t>
  </si>
  <si>
    <t>NTA. Never take the side of the child whole stole from their sibling. She knows full well Anna was wrong, but now your sons know that Anna could probably punch one of them in the face, and she would find some way to justify it. This is, of course, assuming your son's version of events is accurate.</t>
  </si>
  <si>
    <t>https://www.reddit.com/r/AmItheAsshole/comments/1aybqyz/aita_for_telling_my_wife_its_her_fault_that_our/kru9av9/</t>
  </si>
  <si>
    <t>kru9bpd</t>
  </si>
  <si>
    <t>02-23-2024 23:07:50</t>
  </si>
  <si>
    <t>roscoe_e_roscoe</t>
  </si>
  <si>
    <t>Lots of good advice here OP. My two cents: try to be a leader in this family and get everyone on the same page. It's all happening and you sound like a bit of a spectator, eh?</t>
  </si>
  <si>
    <t>https://www.reddit.com/r/AmItheAsshole/comments/1aybqyz/aita_for_telling_my_wife_its_her_fault_that_our/kru9bpd/</t>
  </si>
  <si>
    <t>kru9d7e</t>
  </si>
  <si>
    <t>02-23-2024 23:08:07</t>
  </si>
  <si>
    <t>Soonretired1</t>
  </si>
  <si>
    <t>Wife is a big problem!</t>
  </si>
  <si>
    <t>https://www.reddit.com/r/AmItheAsshole/comments/1aybqyz/aita_for_telling_my_wife_its_her_fault_that_our/kru9d7e/</t>
  </si>
  <si>
    <t>kru9dt6</t>
  </si>
  <si>
    <t>02-23-2024 23:08:13</t>
  </si>
  <si>
    <t>crankydrinker</t>
  </si>
  <si>
    <t>What is it with kids being so obsessed over their Airpods? Did you know that the $20 Target version works just as well?</t>
  </si>
  <si>
    <t>https://www.reddit.com/r/AmItheAsshole/comments/1aybqyz/aita_for_telling_my_wife_its_her_fault_that_our/kru9dt6/</t>
  </si>
  <si>
    <t>kru9e71</t>
  </si>
  <si>
    <t>02-23-2024 23:08:17</t>
  </si>
  <si>
    <t>Defiant_Ingenuity_55</t>
  </si>
  <si>
    <t>How did that escalate to this point. This has not been ok with your boys. My adult children and I have never even cursed at each other in anger and they would never call me that or anything else. This has been festering. This situation is on your wife but the entirety of it should be shared by both parents.</t>
  </si>
  <si>
    <t>https://www.reddit.com/r/AmItheAsshole/comments/1aybqyz/aita_for_telling_my_wife_its_her_fault_that_our/kru9e71/</t>
  </si>
  <si>
    <t>kru9ewr</t>
  </si>
  <si>
    <t>02-23-2024 23:08:25</t>
  </si>
  <si>
    <t>AppropriateCrab7661</t>
  </si>
  <si>
    <t>Your sons called their mom the c word?
Sounds like there is lots of toxicity in this household sir. Not okay.</t>
  </si>
  <si>
    <t>https://www.reddit.com/r/AmItheAsshole/comments/1aybqyz/aita_for_telling_my_wife_its_her_fault_that_our/kru9ewr/</t>
  </si>
  <si>
    <t>kru9i0m</t>
  </si>
  <si>
    <t>02-23-2024 23:08:57</t>
  </si>
  <si>
    <t>RobertTheWorldMaker</t>
  </si>
  <si>
    <t>NTA and YTA.
You weren't wrong for telling her the truth.
You are wrong for having done *nothing* about this long before now.
You *knew* this was going on.
You *knew* your wife was favoring your daughter.
You *knew* your sons knew about this.
Their *jokes* were *not jokes*.
But what did you do?
You waited until it blew up in her face and rubbed her nose in it instead of fixing anything.
It's possible they misunderstood her.
It's possible she said what they heard and it was just a Freudian slip.
But it's *absolutely true* that she was wrong to take her daughter's side when her daughter 'borrowed' things without asking and then lost them, when what she should have done is made her daughter do extra chores to pay back the cost of the lost item.
Your wife failed your sons.
You failed both her *and* your sons.
What you *should* have done was get everyone into family therapy the week you realized this was an issue.
She sucks.
So do you.
And your boys suffer for it.
Stop failing everybody and actually *do something* other than sit back smug and indifferent and rubbing your wife's nose in her failures.</t>
  </si>
  <si>
    <t>https://www.reddit.com/r/AmItheAsshole/comments/1aybqyz/aita_for_telling_my_wife_its_her_fault_that_our/kru9i0m/</t>
  </si>
  <si>
    <t>kru9jli</t>
  </si>
  <si>
    <t>02-23-2024 23:09:14</t>
  </si>
  <si>
    <t>AliceTawhai</t>
  </si>
  <si>
    <t>What a dramatic family. So many people have it worse. First world problems</t>
  </si>
  <si>
    <t>https://www.reddit.com/r/AmItheAsshole/comments/1aybqyz/aita_for_telling_my_wife_its_her_fault_that_our/kru9jli/</t>
  </si>
  <si>
    <t>kru9mbs</t>
  </si>
  <si>
    <t>02-23-2024 23:09:42</t>
  </si>
  <si>
    <t>JoshWestNOLA</t>
  </si>
  <si>
    <t>Your wife took her favoritism too far and this is the result. I am glad you did not knee-jerk take your wife’s side since that’s what many fathers would have done. Your daughter is a spoiled brat and your wife has made the environment toxic for the boys. Too bad she doesn’t realize she has 3 kids not 1. And you’re NTA, she is.</t>
  </si>
  <si>
    <t>https://www.reddit.com/r/AmItheAsshole/comments/1aybqyz/aita_for_telling_my_wife_its_her_fault_that_our/kru9mbs/</t>
  </si>
  <si>
    <t>kru9nts</t>
  </si>
  <si>
    <t>02-23-2024 23:09:58</t>
  </si>
  <si>
    <t>ext2523</t>
  </si>
  <si>
    <t>YTA for this post.
I wish there were a ban on these types of posts. 
OP distills 12+ years of "favoritism" into a "little bit more love and attention", wasn't there for the actual conflict, but still makes this post making your entire family look bad.
Everyone making assumptions and judgements on those assumption is crazy to me.</t>
  </si>
  <si>
    <t>https://www.reddit.com/r/AmItheAsshole/comments/1aybqyz/aita_for_telling_my_wife_its_her_fault_that_our/kru9nts/</t>
  </si>
  <si>
    <t>kru9oce</t>
  </si>
  <si>
    <t>02-23-2024 23:10:03</t>
  </si>
  <si>
    <t>Mewtul</t>
  </si>
  <si>
    <t>NTA, your wife has been upset for days, your boys have been dealing with stuff like this for 12 long years. It’s your fault as well b/c you haven’t done anything about it. It’s time for family &amp; individual counseling for everyone. Anna took the iPods w/o permission b/c she rightly assumed her mom would let her get away with it. You and your wife should watch some TikTok content from kids who went NC and parents whose kids have gone NC. This is your future if this isn’t changed.</t>
  </si>
  <si>
    <t>https://www.reddit.com/r/AmItheAsshole/comments/1aybqyz/aita_for_telling_my_wife_its_her_fault_that_our/kru9oce/</t>
  </si>
  <si>
    <t>kru9pil</t>
  </si>
  <si>
    <t>02-23-2024 23:10:15</t>
  </si>
  <si>
    <t>LuciferHex</t>
  </si>
  <si>
    <t>NTA
Teenagers literally have worse emotional intelligence then 8 year olds. It will take a lot of time and effort from your wife to show she cares, and basically a complete rejection of her ego and pride to admit how she's been letting this build up their entire lives.
Also honestly, it doesn't matter what your wife said at the time. Puberties like a gasoline that's been poured on a growing powder keg of resentment and feeling abandoned. You and your wife need to focus on the emotional reality, not the actual reality. Even if your wife didn't say Anna matters more, that's how it felt and you need to address the situation like it was real.
But keep up hope, parenting isn't easy but acknowledging the problem is half the battle. Goodluck.</t>
  </si>
  <si>
    <t>https://www.reddit.com/r/AmItheAsshole/comments/1aybqyz/aita_for_telling_my_wife_its_her_fault_that_our/kru9pil/</t>
  </si>
  <si>
    <t>kru9q7v</t>
  </si>
  <si>
    <t>02-23-2024 23:10:23</t>
  </si>
  <si>
    <t>Sea_Specific_5730</t>
  </si>
  <si>
    <t>Anna is more important than a pair of airpods
lets just take her word thats what she said.
lets just unpack that. Is it a binary choice here? no. Should Anna be held responsible for taking  her brothers property and losing it? yes.
What your wife is saying here is "anna is more important than the feelings of her brothers" and "sparing Anna from reasonable consequences for her actions is worth more than holding any respect for your sons".
NTA
You wife needs a harsh talking to about her appalling behaviour and attitude.
I'm not normally a "get therapy" person, but this seems like a situation that calls for it, but your wife really needs to examine why she appears to have zero respect for your sons, or their feelings.</t>
  </si>
  <si>
    <t>https://www.reddit.com/r/AmItheAsshole/comments/1aybqyz/aita_for_telling_my_wife_its_her_fault_that_our/kru9q7v/</t>
  </si>
  <si>
    <t>kru9ugl</t>
  </si>
  <si>
    <t>02-23-2024 23:11:06</t>
  </si>
  <si>
    <t>N1SHA12</t>
  </si>
  <si>
    <t>NTA its her fault for having faves and disregarding the feelings of your boys</t>
  </si>
  <si>
    <t>https://www.reddit.com/r/AmItheAsshole/comments/1aybqyz/aita_for_telling_my_wife_its_her_fault_that_our/kru9ugl/</t>
  </si>
  <si>
    <t>kru9vuh</t>
  </si>
  <si>
    <t>02-23-2024 23:11:20</t>
  </si>
  <si>
    <t>Material_Disaster638</t>
  </si>
  <si>
    <t>You  better make sure momma realizes that any sort of gift at or near the time of her birthday will look like a two-faced event to the boys and I am sure they will be looking for it before, during and after.  So tell her to keep on the straight and narrow or it will be two steps back for this step forward she has gotten.</t>
  </si>
  <si>
    <t>https://www.reddit.com/r/AmItheAsshole/comments/1aybqyz/aita_for_telling_my_wife_its_her_fault_that_our/kru9vuh/</t>
  </si>
  <si>
    <t>krua13l</t>
  </si>
  <si>
    <t>02-23-2024 23:12:15</t>
  </si>
  <si>
    <t>https://www.reddit.com/r/AmItheAsshole/comments/1aybqyz/aita_for_telling_my_wife_its_her_fault_that_our/krua13l/</t>
  </si>
  <si>
    <t>krua15t</t>
  </si>
  <si>
    <t>02-23-2024 23:12:16</t>
  </si>
  <si>
    <t>eldritchcryptid</t>
  </si>
  <si>
    <t>why does this sound like the mum that made that post a few weeks ago asking if she was TA for saying she didn't love her sons and the only reason they're alive is because she wanted a daughter?.....</t>
  </si>
  <si>
    <t>https://www.reddit.com/r/AmItheAsshole/comments/1aybqyz/aita_for_telling_my_wife_its_her_fault_that_our/krua15t/</t>
  </si>
  <si>
    <t>krua8am</t>
  </si>
  <si>
    <t>02-23-2024 23:13:30</t>
  </si>
  <si>
    <t>Certain-Flamingo-311</t>
  </si>
  <si>
    <t>YTA for doing nothing, you are not in the right.  if your wife isn't stepping up, you need to. You need to punish Anna, and if these are young kids be a parent and mediate a conversation/ do family therapy. they're not 25+ adults they're children, all three of them will hate you when they grow up because you didn't support them in situations like this.  It dose not need to work, but you can atleast say you tried.</t>
  </si>
  <si>
    <t>https://www.reddit.com/r/AmItheAsshole/comments/1aybqyz/aita_for_telling_my_wife_its_her_fault_that_our/krua8am/</t>
  </si>
  <si>
    <t>krua9xf</t>
  </si>
  <si>
    <t>02-23-2024 23:13:48</t>
  </si>
  <si>
    <t>https://www.reddit.com/r/AmItheAsshole/comments/1aybqyz/aita_for_telling_my_wife_its_her_fault_that_our/krua9xf/</t>
  </si>
  <si>
    <t>kruaaaf</t>
  </si>
  <si>
    <t>02-23-2024 23:13:52</t>
  </si>
  <si>
    <t>thatsfreshrot</t>
  </si>
  <si>
    <t>ESH. Split city. Ya’ll desperately need therapy. This isn’t just a mom issue this is a family issue. Your wife needs to apologize to the boys separately not just try and sweep it under the rug. The daughter owes an apology for not owning up to what she did. You owe your wife an apology for blaming all the family problems on her when it is never that simple, and the boys owe your wife an apology for being so disrespectful. 
Also, don’t take your daughter’s birthday present away. That will only further worsen the rift between the siblings. Make her work off the cost to replace the air pods in another way.</t>
  </si>
  <si>
    <t>https://www.reddit.com/r/AmItheAsshole/comments/1aybqyz/aita_for_telling_my_wife_its_her_fault_that_our/kruaaaf/</t>
  </si>
  <si>
    <t>kruabnb</t>
  </si>
  <si>
    <t>02-23-2024 23:14:06</t>
  </si>
  <si>
    <t>YTA, as well as your whole family.
You for not being supportive of your wife when she is in distress and rub salt on wounds. Your wife for favouring her daughter, your son for talking to his mother like that and your other son for enabling him. Both of them for acting up over something petty. 
You all need to get over it and think whether airpods are worth all this, maybe in a third world country where the cost of an airpod is several month's income, but otherwise, you all need therapy.</t>
  </si>
  <si>
    <t>https://www.reddit.com/r/AmItheAsshole/comments/1aybqyz/aita_for_telling_my_wife_its_her_fault_that_our/kruabnb/</t>
  </si>
  <si>
    <t>kruakpm</t>
  </si>
  <si>
    <t>02-23-2024 23:15:40</t>
  </si>
  <si>
    <t>“My wife is a great mom to all of our kids”
Sorry, but HOW can you actually say that unironically?
NTA because you were right to stand up for your sons when their own mother let them down
And it’s all well and good that she’s crying NOW, because things aren’t going her way, but I’m wondering - is she genuinely upset about how she treated your boys, or because she and Anna are being ignored? Is it yet another case of “her and Anna against the world”?</t>
  </si>
  <si>
    <t>https://www.reddit.com/r/AmItheAsshole/comments/1aybqyz/aita_for_telling_my_wife_its_her_fault_that_our/kruakpm/</t>
  </si>
  <si>
    <t>kruakxv</t>
  </si>
  <si>
    <t>02-23-2024 23:15:42</t>
  </si>
  <si>
    <t>ahhwell</t>
  </si>
  <si>
    <t>INFO: what concrete actions have *you* taken to try and mend this issue? You don’t mention any. If you're leaving all the work of raising all of them on your wife, I'd have to go with y-t-a.</t>
  </si>
  <si>
    <t>https://www.reddit.com/r/AmItheAsshole/comments/1aybqyz/aita_for_telling_my_wife_its_her_fault_that_our/kruakxv/</t>
  </si>
  <si>
    <t>krual4t</t>
  </si>
  <si>
    <t>02-23-2024 23:15:44</t>
  </si>
  <si>
    <t>Soft ESH - While you were right, your job at that point is to try to help build a bridge.  Your wife of course is AH for her favoritism, and she's got a lot of work ahead if she intends on having a relationship with your sons in the future.
I'm with other commenters that I also doubt Anna will get no presents.  Your wife is totally going to give her some.</t>
  </si>
  <si>
    <t>https://www.reddit.com/r/AmItheAsshole/comments/1aybqyz/aita_for_telling_my_wife_its_her_fault_that_our/krual4t/</t>
  </si>
  <si>
    <t>krualfe</t>
  </si>
  <si>
    <t>02-23-2024 23:15:47</t>
  </si>
  <si>
    <t>ZapatillaLoca</t>
  </si>
  <si>
    <t>NTA but that problem goes way deeper than air pods, that resentmet felt by your boys against their mother and sister has been stewing for a very long time.
All of you should seek out professional  help, individually and as a family  because without any outside impartial guidan, its not very likely that the situation  will improve  on its own. The longer you wait, the worse it will get.</t>
  </si>
  <si>
    <t>https://www.reddit.com/r/AmItheAsshole/comments/1aybqyz/aita_for_telling_my_wife_its_her_fault_that_our/krualfe/</t>
  </si>
  <si>
    <t>kruarrk</t>
  </si>
  <si>
    <t>02-23-2024 23:16:54</t>
  </si>
  <si>
    <t>astrotekk</t>
  </si>
  <si>
    <t>Your daughter is responsible for damaging her sibling relationships by stealing. Your wife didn't help. But YTA to your wife. You should be a little more sympathetic and helpful. You all need to meet and talk and you should talk to the boys as they apparently will listen to you.</t>
  </si>
  <si>
    <t>https://www.reddit.com/r/AmItheAsshole/comments/1aybqyz/aita_for_telling_my_wife_its_her_fault_that_our/kruarrk/</t>
  </si>
  <si>
    <t>kruavn7</t>
  </si>
  <si>
    <t>02-23-2024 23:17:35</t>
  </si>
  <si>
    <t>PNWSkiNerd</t>
  </si>
  <si>
    <t>NTA 
Your wife is a huge AH. And is on the path to both her sons disowning her and going no contact when they're adults, and her precious daughter being taught that being a criminal and a liar is acceptable</t>
  </si>
  <si>
    <t>https://www.reddit.com/r/AmItheAsshole/comments/1aybqyz/aita_for_telling_my_wife_its_her_fault_that_our/kruavn7/</t>
  </si>
  <si>
    <t>kruaxjx</t>
  </si>
  <si>
    <t>02-23-2024 23:17:54</t>
  </si>
  <si>
    <t>StoopidM72</t>
  </si>
  <si>
    <t>Uhm....., you better hold to that your daughter gets nothing for her birthday or you are going to reap a whirlwind. Make sure your wife doesn't get her something anyway or there will be hell to pay for her blatant favoritism.</t>
  </si>
  <si>
    <t>https://www.reddit.com/r/AmItheAsshole/comments/1aybqyz/aita_for_telling_my_wife_its_her_fault_that_our/kruaxjx/</t>
  </si>
  <si>
    <t>kruazwm</t>
  </si>
  <si>
    <t>02-23-2024 23:18:19</t>
  </si>
  <si>
    <t>klatu4245</t>
  </si>
  <si>
    <t>I think family counseling would be wise.  Now you have a neutral third party to review and intercede.  I would not be surprised if they wanted to meet as a group, then separately with everyone before they tried to provide options.  At a minimum everyone would feel they have been heard, and that alone would be helpful.</t>
  </si>
  <si>
    <t>https://www.reddit.com/r/AmItheAsshole/comments/1aybqyz/aita_for_telling_my_wife_its_her_fault_that_our/kruazwm/</t>
  </si>
  <si>
    <t>krub1ds</t>
  </si>
  <si>
    <t>02-23-2024 23:18:35</t>
  </si>
  <si>
    <t>Comfortable-Focus123</t>
  </si>
  <si>
    <t>ESH - Based on the boys reaction, this was not about the AirPod incident, but has been brewing a looong time. Your sons seem to be reacting to a long term pattern of your wife favoring your daughter, and she is a huge AH for her reaction to this incident and what she has been doing. The boys are taking their frustration with their parents, especially their mother, out of your daughter. You seem to be an absolutely useless and clueless bystander to the family dynamics. Now that things have exploded, it is time for family therapy. I hope it works, but I do not have great hope.</t>
  </si>
  <si>
    <t>https://www.reddit.com/r/AmItheAsshole/comments/1aybqyz/aita_for_telling_my_wife_its_her_fault_that_our/krub1ds/</t>
  </si>
  <si>
    <t>krub1js</t>
  </si>
  <si>
    <t>02-23-2024 23:18:36</t>
  </si>
  <si>
    <t>Acrobatic_End6355</t>
  </si>
  <si>
    <t>ESH. You suck for letting this mistreatment go on for so long. Your wife sucks for the blatant favoritism.</t>
  </si>
  <si>
    <t>https://www.reddit.com/r/AmItheAsshole/comments/1aybqyz/aita_for_telling_my_wife_its_her_fault_that_our/krub1js/</t>
  </si>
  <si>
    <t>krub31v</t>
  </si>
  <si>
    <t>02-23-2024 23:18:53</t>
  </si>
  <si>
    <t>Maleficent_Ad407</t>
  </si>
  <si>
    <t>NTA for this exact situation.  This incident is just the straw that broke the camels back for your boys.  There is no easy fix for this.  Also where have you been all these years where the boys were feeling like second class citizens.  All the adults in this house suck for letting it get to this level.  Anna and your wife need to apologize.  Anna needs to be punished and your boys need equal love and attention.</t>
  </si>
  <si>
    <t>https://www.reddit.com/r/AmItheAsshole/comments/1aybqyz/aita_for_telling_my_wife_its_her_fault_that_our/krub31v/</t>
  </si>
  <si>
    <t>krub45m</t>
  </si>
  <si>
    <t>02-23-2024 23:19:04</t>
  </si>
  <si>
    <t>stircrazyathome</t>
  </si>
  <si>
    <t>NTA. You are absolutely wrong about one thing though. This has been a problem for a looooong time. The first time it became apparent that your sons noticed a difference in how they were being treated, you had an obligation to step in. The fact that they chose to deal with it by joking about it to their mother in no way means that it wasn't a problem or that they weren't bothered by it. They may not have felt emotionally safe expressing how they truly felt. This is just the first time where the circumstances were so egregious that they snapped. Your entire family needs to get into counseling ASAP if you want to have any chance of continued relationships once they're adults.</t>
  </si>
  <si>
    <t>https://www.reddit.com/r/AmItheAsshole/comments/1aybqyz/aita_for_telling_my_wife_its_her_fault_that_our/krub45m/</t>
  </si>
  <si>
    <t>krub688</t>
  </si>
  <si>
    <t>02-23-2024 23:19:26</t>
  </si>
  <si>
    <t>PukedtheDayAway</t>
  </si>
  <si>
    <t>YTA, major. Also the silly jokes your sons make ABOUT NOT FEELING LOVED ARE NOT JOKES.. They know their parents, (yes both you!) favor one over the rest.</t>
  </si>
  <si>
    <t>https://www.reddit.com/r/AmItheAsshole/comments/1aybqyz/aita_for_telling_my_wife_its_her_fault_that_our/krub688/</t>
  </si>
  <si>
    <t>krub7cq</t>
  </si>
  <si>
    <t>02-23-2024 23:19:37</t>
  </si>
  <si>
    <t>NTA
Your wife’s favoritism and your daughter’s acceptance of it without sympathy or empathy for their position caused this problem. She needs to shut the favoritism down and even your sons are ready she needs to apologize and so does your daughter.</t>
  </si>
  <si>
    <t>https://www.reddit.com/r/AmItheAsshole/comments/1aybqyz/aita_for_telling_my_wife_its_her_fault_that_our/krub7cq/</t>
  </si>
  <si>
    <t>kruba88</t>
  </si>
  <si>
    <t>02-23-2024 23:20:08</t>
  </si>
  <si>
    <t>lOGlReaper</t>
  </si>
  <si>
    <t>Every body here sucks except the youngest son
YOU for allowing this dynamic grow and fester
Your wife for her favoritism and telling your son's to fuck off
Your daughter for being a thief (an irresponsible one at that)</t>
  </si>
  <si>
    <t>https://www.reddit.com/r/AmItheAsshole/comments/1aybqyz/aita_for_telling_my_wife_its_her_fault_that_our/kruba88/</t>
  </si>
  <si>
    <t>krubeo5</t>
  </si>
  <si>
    <t>02-23-2024 23:20:54</t>
  </si>
  <si>
    <t>Arb608</t>
  </si>
  <si>
    <t>ESH, You're wife for what you said in your post. And you. Wtf would say that to her. You're her partner, work together to parent, by all accounts you have helped fuel the status quo for 12 years</t>
  </si>
  <si>
    <t>https://www.reddit.com/r/AmItheAsshole/comments/1aybqyz/aita_for_telling_my_wife_its_her_fault_that_our/krubeo5/</t>
  </si>
  <si>
    <t>krubeoc</t>
  </si>
  <si>
    <t>TallLoss2</t>
  </si>
  <si>
    <t>YTA for letting this go on as long as it has. and just so you know, first you claimed that she doesn’t show “classic favoritism” and then went on to describe what is EXACTLY CLASSIC FAVORITISM. Your wife is not solely culpable for this - your inaction up until this point is just as much to blame.</t>
  </si>
  <si>
    <t>https://www.reddit.com/r/AmItheAsshole/comments/1aybqyz/aita_for_telling_my_wife_its_her_fault_that_our/krubeoc/</t>
  </si>
  <si>
    <t>krubgv8</t>
  </si>
  <si>
    <t>02-23-2024 23:21:16</t>
  </si>
  <si>
    <t>girafb0i</t>
  </si>
  <si>
    <t>I'd say NTA, but a total dumbass. And your wife, too, especially your wife. Your wife's an incredible idiot. I'm sorry. How did this situation get this far out of hand? This doesn't happen overnight, this built after years upon years of derelict parenting and now the chickens have come home to roost. I don't know. The top post has really good advice, but wow. You both need parenting classes.
I'm going to go out on a limb here: Your wife has sworn at the boys before. It's not good. People who've done it will hand-waive it, but it's no good. It's devastating to a kid when their parent swears at them, and I can't imagine what it's like when done in the service of a sibling who you believe to be in the wrong. She has to stop doing that, like, now. She can never do it again. It's bad parenting. And if you do it, the same goes for you. And you need to stop "I don't know", you need to know, you need to be more active and more involved.</t>
  </si>
  <si>
    <t>https://www.reddit.com/r/AmItheAsshole/comments/1aybqyz/aita_for_telling_my_wife_its_her_fault_that_our/krubgv8/</t>
  </si>
  <si>
    <t>krubhxe</t>
  </si>
  <si>
    <t>02-23-2024 23:21:27</t>
  </si>
  <si>
    <t>Alarmed_Lynx_7148</t>
  </si>
  <si>
    <t>Soft YTA, because you all are a family unit.  Your wife and daughter probably have this connection because they’re both females. Similar interests maybe? Or just able to relate because again, they’re both female.  
Now you need to try and help bring things back to a more comfortable level.  You’re seriously okay with a household of brothers ignoring their sister? How do you think that’s going to make your daughter feel as she’s just the kid?
Also,  even though you are right that it’s your wife’s fault things are the way they are,  being an ass about it doesn’t help resolve the issues your family clearly have now</t>
  </si>
  <si>
    <t>https://www.reddit.com/r/AmItheAsshole/comments/1aybqyz/aita_for_telling_my_wife_its_her_fault_that_our/krubhxe/</t>
  </si>
  <si>
    <t>krubhzs</t>
  </si>
  <si>
    <t>02-23-2024 23:21:28</t>
  </si>
  <si>
    <t># You guys should do a family therapy with a professional who can allow you to safely vent the building tensions through them. 
OMG it's me! But to a more extreme level because Jim has Alex for support.
I did all of this, almost to a T ( i never cursed at my mother) but I felt the favoritism to my sister from both my mother and her real dad, and after one crazy event where I felt they chose her over fairness, I shunned her, and we haven't spoken in now over 12 years.
It's horrible, and I'm estranged from the family so talking to her isn't even the biggest part, but I think about it, and if I want to go into the rest of my life with no relationship to my blood family. Times weren't all good, but they weren't all bad.
NAH</t>
  </si>
  <si>
    <t>https://www.reddit.com/r/AmItheAsshole/comments/1aybqyz/aita_for_telling_my_wife_its_her_fault_that_our/krubhzs/</t>
  </si>
  <si>
    <t>krubmaj</t>
  </si>
  <si>
    <t>02-23-2024 23:22:13</t>
  </si>
  <si>
    <t>BellaLeigh43</t>
  </si>
  <si>
    <t>My mom showed blatant favoritism towards my brother and it took me DECADES to build a healthy relationship with her. Oddly, I was ok with my dad until about 10 years ago when he acknowledged that he saw it happening, at which point it became obvious to me that he knew it was going on but didn’t intervene. That shook me. 
Don’t be the dad that watches it happen but does nothing to stop it - it makes you just as responsible for the inequity.</t>
  </si>
  <si>
    <t>https://www.reddit.com/r/AmItheAsshole/comments/1aybqyz/aita_for_telling_my_wife_its_her_fault_that_our/krubmaj/</t>
  </si>
  <si>
    <t>krubn9v</t>
  </si>
  <si>
    <t>02-23-2024 23:22:23</t>
  </si>
  <si>
    <t>manifeellikemold</t>
  </si>
  <si>
    <t>NTA and actually make sure your wife doesn’t give your daughter anything for her birthday. 
Your daughter needs to understand that she won’t always be able to get away with things like this and that people are not her little minions, your wife isn’t helping. 
Your daughter needs to be grounded harder and she should take accountability and apologize to her brother. Your wife needs to apologize to both of them and pray she didn’t fuck up everything.</t>
  </si>
  <si>
    <t>https://www.reddit.com/r/AmItheAsshole/comments/1aybqyz/aita_for_telling_my_wife_its_her_fault_that_our/krubn9v/</t>
  </si>
  <si>
    <t>krubp8m</t>
  </si>
  <si>
    <t>02-23-2024 23:22:44</t>
  </si>
  <si>
    <t>someonekitty396</t>
  </si>
  <si>
    <t>*NTA 100%*  
I think Anna buying her brother a pair of airpods to make it up is a perfect way to teach her the consequences of her actions. However, I think if Anna is truly sorry about her actions, she still deserves a small gift for her birthday. After all, kids are kids and make mistakes. She has served her consequence, and if she truly apologizes, I think you can forgive her. Your wife, on the other hand, you need to talk with. Crying and calling you an asshole is completely unacceptable, not to mention immature. On one hand it is okay to have a special bond with a certain child, favoritism within children can really hurt them. If your wife hasn’t interfered like that, most likely Anna gave her brother airpods, and both sides will be happy. Sometimes sibling rivalry is caused by incorrect parent interference. I suggest you talk to your wife and your children separately.</t>
  </si>
  <si>
    <t>https://www.reddit.com/r/AmItheAsshole/comments/1aybqyz/aita_for_telling_my_wife_its_her_fault_that_our/krubp8m/</t>
  </si>
  <si>
    <t>krubpa3</t>
  </si>
  <si>
    <t>AelanxRyland</t>
  </si>
  <si>
    <t>If they are the new AirPod pro version 2 you can track them on the Apple Find My</t>
  </si>
  <si>
    <t>https://www.reddit.com/r/AmItheAsshole/comments/1aybqyz/aita_for_telling_my_wife_its_her_fault_that_our/krubpa3/</t>
  </si>
  <si>
    <t>krubqhj</t>
  </si>
  <si>
    <t>02-23-2024 23:22:56</t>
  </si>
  <si>
    <t>amun08</t>
  </si>
  <si>
    <t>https://www.reddit.com/r/AmItheAsshole/comments/1aybqyz/aita_for_telling_my_wife_its_her_fault_that_our/krubqhj/</t>
  </si>
  <si>
    <t>krubu07</t>
  </si>
  <si>
    <t>02-23-2024 23:23:34</t>
  </si>
  <si>
    <t>ksprairie</t>
  </si>
  <si>
    <t>Nta. Truth hurts. She needs to buy her son new airport and punish anna and it needs to come from her not you</t>
  </si>
  <si>
    <t>https://www.reddit.com/r/AmItheAsshole/comments/1aybqyz/aita_for_telling_my_wife_its_her_fault_that_our/krubu07/</t>
  </si>
  <si>
    <t>krubvz8</t>
  </si>
  <si>
    <t>02-23-2024 23:23:55</t>
  </si>
  <si>
    <t>breezy1028</t>
  </si>
  <si>
    <t>NTA you already know. Of course your daughter is more important than AirPods but she still should be taught that 1. You don’t take other peoples belongings with out permission and 2. If you loose or damage someone else’s belongings then you replace them, the second part good job having her buy him new ones with her birthday money, the first one needs to be acknowledged by your daughter and wife. I understand how painful it can be to have your child mad at you, but your wife screwed up. She needs to apologize and mean it and make changes to treat all 3 equally.</t>
  </si>
  <si>
    <t>https://www.reddit.com/r/AmItheAsshole/comments/1aybqyz/aita_for_telling_my_wife_its_her_fault_that_our/krubvz8/</t>
  </si>
  <si>
    <t>kruc01z</t>
  </si>
  <si>
    <t>02-23-2024 23:24:37</t>
  </si>
  <si>
    <t>Party-Plum-638</t>
  </si>
  <si>
    <t>Your wife 100% said "Anna is more important than *them*."
She meant the airpods.
The boys heard it as themselves.</t>
  </si>
  <si>
    <t>https://www.reddit.com/r/AmItheAsshole/comments/1aybqyz/aita_for_telling_my_wife_its_her_fault_that_our/kruc01z/</t>
  </si>
  <si>
    <t>kruc0s5</t>
  </si>
  <si>
    <t>02-23-2024 23:24:45</t>
  </si>
  <si>
    <t>When you say took Anna's side did your wife take her side by condoning the action or did she take her side by saying that regardless of wrongness of the action you still can't yell or berate your sister?
Those are two very different things.
Kids do bad things. I have two teen daughters plus I'm a foster parent and family lawyer, I have tons of experience that sometimes kids can even do really really bad things. However, as a good parent you cannot let children punish each other. From your story it sounds like your daughter was appropriately punished for her actions so clearly your wife wasn't trying to avoid punishing her for the lying. 
The issue is really about the intervention. Personally, as a parent with a current 14 year old I can tell you if I caught her shouting at her sister - even if her sister had done something wrong - she wouldn't be going anywhere for the week. My children know that if you have an issue you call on the parents as the arbitrators, you NEVER resort to verbal abuse. 
You say the favoritism is mild and you wife is a good mum. Her story sounds more plausible then your boys although it's possible they have interpreted the story through a lens of favoritism which is why they have viewed it differently. However, when your wife stepped into the argument it should have stopped. If your son didn't stop when told (and I'm positive he was told to stop and didn't) and as a result your wife focused in on his behavior - which makes sense since his was current - then I don't think your wife did the wrong thing and I think you are being unfair to her. Yes, some of this may come from a feeling of favoritism but I also think your son (while the person wronged initially) was the escalator in the situation and a good parent deals with the escalator first. If you have in any way validated your son's screaming at their mother or sister you are wrong. No child should have been screaming at their parent and I'm positive you son screamed at his mother first and continuously.</t>
  </si>
  <si>
    <t>https://www.reddit.com/r/AmItheAsshole/comments/1aybqyz/aita_for_telling_my_wife_its_her_fault_that_our/kruc0s5/</t>
  </si>
  <si>
    <t>kruc5dw</t>
  </si>
  <si>
    <t>02-23-2024 23:25:33</t>
  </si>
  <si>
    <t>Denuse99</t>
  </si>
  <si>
    <t>NTA. It'd one thing seeing your parents favoritism but when it's said outlook it hurts. They're not going to get over it in a month. They need emotional support and their mother needs to actively work on her favoritism. It doesn't sound like she's been doing anything different besides attempting to talk to them. Has she even apologized?</t>
  </si>
  <si>
    <t>https://www.reddit.com/r/AmItheAsshole/comments/1aybqyz/aita_for_telling_my_wife_its_her_fault_that_our/kruc5dw/</t>
  </si>
  <si>
    <t>kruc5op</t>
  </si>
  <si>
    <t>02-23-2024 23:25:37</t>
  </si>
  <si>
    <t>BrooklynKnight</t>
  </si>
  <si>
    <t>YTA - Not because you're wrong, you're actually right. But because of how you're handling this and letting your family suffer. This is beyond a simple fix. You need to get your entire family into therapy both group and individual. For a change this extreme in your family dynamic with siblings there is way more behind this then you are telling us or know yourself.
It's time to man up and be a father, and get your family the help it needs.
Also, taking away your daughters birthday gift that far in advance is a bit harsh. She was wrong, but you can certainly find a teachable moment here. The path you're taking will only lead to resentment.</t>
  </si>
  <si>
    <t>https://www.reddit.com/r/AmItheAsshole/comments/1aybqyz/aita_for_telling_my_wife_its_her_fault_that_our/kruc5op/</t>
  </si>
  <si>
    <t>kruc6qt</t>
  </si>
  <si>
    <t>02-23-2024 23:25:48</t>
  </si>
  <si>
    <t>cincyaudiodude</t>
  </si>
  <si>
    <t>100% guarantee mommy buys her gifts when her birthday comes around</t>
  </si>
  <si>
    <t>https://www.reddit.com/r/AmItheAsshole/comments/1aybqyz/aita_for_telling_my_wife_its_her_fault_that_our/kruc6qt/</t>
  </si>
  <si>
    <t>kruc95o</t>
  </si>
  <si>
    <t>02-23-2024 23:26:12</t>
  </si>
  <si>
    <t>NTA, their sister is wrong about the airpod thing, and I'm glad she'll be using her birthday money to get a new one. This is why having favouritism is bad, and the boys are a champ for putting up with it for so long. Your wife should apologise to the boys and try to make amends if she wants thr relationship to be repaired. It make take long tho</t>
  </si>
  <si>
    <t>https://www.reddit.com/r/AmItheAsshole/comments/1aybqyz/aita_for_telling_my_wife_its_her_fault_that_our/kruc95o/</t>
  </si>
  <si>
    <t>krucfpx</t>
  </si>
  <si>
    <t>02-23-2024 23:27:22</t>
  </si>
  <si>
    <t>ESH, but I think you can change that OP!
What are you doing to protect your children and prevent your wife’s favoritism from impacting them? When are you standing up for your kids? When are you making sure Anna has the same consequences as the others?
How involved are you in raising them? 
I find it heartbreaking that the relationship between the siblings is being destroyed in what should be a conflict **between you and your wife only**. This is a parenting issue. Your sons should not have to defend themselves like this: you and your wife are equally responsible for driving them to ostracize their sister. They aren’t allowed or don’t want to face hating their mother, so they target their peer who they see as exploiting the parental system against them. 
Your wife is being abusive. Cussing at your sons is unacceptable. Ask yourself what would happen if you told Anna to f*ck off in front of your wife. 
You need to take an active role in protecting your kids from her abuse, while working with her to figure out why she’s acting this way and how to stop it. I’d recommend therapy for her and the kids if you can afford it. She’s not acting sensibly, and is unable to realize or be accountable for just how bad she’s being. I’d guarantee what you’ve heard are only the loudest issues, and there is a lot more going on. 
I would sit with your sons and get their side of the story. They need to feel validated and supported, and giving them the respect to hear them out will mean a lot to them. You’ll get a more complete picture of what’s actually happening, but moreover, you’ll understand how it’s making them feel. 
I would do the same with Anna, separately, and see what her perspective is. Favoritism is often most permanently damaging to the favorite kid: they don’t develop the skills they need for independence, and start life with a belief that the universe will look out for them. When that doesn’t happen, they can struggle a lot, because they never learned the techniques they needed to in childhood. (Of course, they never realize this while being in the favoritism and will defend their right to the special treatment. They’re only kids.)</t>
  </si>
  <si>
    <t>https://www.reddit.com/r/AmItheAsshole/comments/1aybqyz/aita_for_telling_my_wife_its_her_fault_that_our/krucfpx/</t>
  </si>
  <si>
    <t>kruclv1</t>
  </si>
  <si>
    <t>02-23-2024 23:28:26</t>
  </si>
  <si>
    <t>NTA 
But stay firm on no gifts for her and maybe family therapy</t>
  </si>
  <si>
    <t>https://www.reddit.com/r/AmItheAsshole/comments/1aybqyz/aita_for_telling_my_wife_its_her_fault_that_our/kruclv1/</t>
  </si>
  <si>
    <t>krucmid</t>
  </si>
  <si>
    <t>02-23-2024 23:28:33</t>
  </si>
  <si>
    <t>yeaux99</t>
  </si>
  <si>
    <t>In what world is a man okay with another man (his son mind you) calling a woman (his wife btw) a word like that. The US is so weird the way y’all just call women b’s and c’s is scary and gross</t>
  </si>
  <si>
    <t>https://www.reddit.com/r/AmItheAsshole/comments/1aybqyz/aita_for_telling_my_wife_its_her_fault_that_our/krucmid/</t>
  </si>
  <si>
    <t>krucpps</t>
  </si>
  <si>
    <t>02-23-2024 23:29:07</t>
  </si>
  <si>
    <t>Oof... This honestly reads as an ESH. If you only said "it's your fault" you're not that much of TA, but if you said "it's your fault our sons hate and ignore their sister", that's just not fair. Even if your wife extremely favored Anna and was awful to the boys, that still wouldn't be Anna's fault. Something that should have been a small thing has gotten majorly blown out of proportion, by both your wife and sons. However, it's your wife's unfair treatment of the kids, and her as the adult allowing the situation to escalate that caused it. Her recognizing that she was in the wrong is good, and now she needs to fix it.
She needs to acknowledge the unfair treatment of her sons and apologize to them, and do whatever is needed to make it right, including retrieving the Airpods (or buying new ones if they were lost) for your son. She should tell her sons that she is sorry that she made it seem as though Anna is more important, and that her intention was only to say that the siblings and their relationships with each other are ALL more important than a material object. She/you also need to make sure Anna understands that you can't just take things without asking, especially if you're not going to be extremely careful with said things -- she owes her brother an apology as well.</t>
  </si>
  <si>
    <t>https://www.reddit.com/r/AmItheAsshole/comments/1aybqyz/aita_for_telling_my_wife_its_her_fault_that_our/krucpps/</t>
  </si>
  <si>
    <t>krucw3u</t>
  </si>
  <si>
    <t>02-23-2024 23:30:15</t>
  </si>
  <si>
    <t>MrsRetiree2Be</t>
  </si>
  <si>
    <t>Update Me</t>
  </si>
  <si>
    <t>https://www.reddit.com/r/AmItheAsshole/comments/1aybqyz/aita_for_telling_my_wife_its_her_fault_that_our/krucw3u/</t>
  </si>
  <si>
    <t>krucxe6</t>
  </si>
  <si>
    <t>02-23-2024 23:30:29</t>
  </si>
  <si>
    <t>ThatsItImOverThis</t>
  </si>
  <si>
    <t>NTA
Your wife is lying. No way both of your boys are acting like that if your wife didn’t say what they told you.</t>
  </si>
  <si>
    <t>https://www.reddit.com/r/AmItheAsshole/comments/1aybqyz/aita_for_telling_my_wife_its_her_fault_that_our/krucxe6/</t>
  </si>
  <si>
    <t>krud64j</t>
  </si>
  <si>
    <t>02-23-2024 23:32:00</t>
  </si>
  <si>
    <t>Wow- good lesson to treat all kids equal.
Oh definitely NTA, but I would try to mend the situation as it is your family and you are the husband/ dad of this crazy bunch.</t>
  </si>
  <si>
    <t>https://www.reddit.com/r/AmItheAsshole/comments/1aybqyz/aita_for_telling_my_wife_its_her_fault_that_our/krud64j/</t>
  </si>
  <si>
    <t>krud879</t>
  </si>
  <si>
    <t>02-23-2024 23:32:22</t>
  </si>
  <si>
    <t>Defective-Pomeranian</t>
  </si>
  <si>
    <t>That person is nasty. Cut them off. You are NOT wrong to do so.</t>
  </si>
  <si>
    <t>https://www.reddit.com/r/AmItheAsshole/comments/1aybqyz/aita_for_telling_my_wife_its_her_fault_that_our/krud879/</t>
  </si>
  <si>
    <t>krudcjs</t>
  </si>
  <si>
    <t>02-23-2024 23:33:07</t>
  </si>
  <si>
    <t>Turbulent-Buy3575</t>
  </si>
  <si>
    <t>NTA!  I am a mom.  You cannot show favourites ever!  As a parent I am sure you recognize this.  Mother and daughter are the AH.
The boys will talk to them again once they feel like they can trust mom and daughter.  
Mom and daughter have so work to do.</t>
  </si>
  <si>
    <t>https://www.reddit.com/r/AmItheAsshole/comments/1aybqyz/aita_for_telling_my_wife_its_her_fault_that_our/krudcjs/</t>
  </si>
  <si>
    <t>krudcpn</t>
  </si>
  <si>
    <t>02-23-2024 23:33:08</t>
  </si>
  <si>
    <t>PiersPlays</t>
  </si>
  <si>
    <t>&gt;It is heartbreaking to watch. My wife tried to mend things and talk to them but she gets aggressively ignored too. Yesterday my wife had a breakdown and started to cry after we went to bed and said that home life has been hell for the last weeks. I had little sympathy and told her to suck it up because it’s her fault. She called me an AH and cried even more. 
YTA. Doesn't matter if she did fuck things up. Being a dick to her for feeling upset that things have gone so wrong isn't helping anyone.
Edit: I'd have gone with ESH but you're so uncertain about what actually did or didn't happen. Could be she was way out of line, could be the kids were listening with their feelings rather than hearing what she really said. If you thought otherwise you wouldn't have been so sure to express your uncertainty.</t>
  </si>
  <si>
    <t>https://www.reddit.com/r/AmItheAsshole/comments/1aybqyz/aita_for_telling_my_wife_its_her_fault_that_our/krudcpn/</t>
  </si>
  <si>
    <t>krudezf</t>
  </si>
  <si>
    <t>02-23-2024 23:33:33</t>
  </si>
  <si>
    <t>heyheypaula1963</t>
  </si>
  <si>
    <t>Family counseling/therapy for all!!!  Even though it didn’t get bad until this incident, this situation has been building for Anna’s entire life.</t>
  </si>
  <si>
    <t>https://www.reddit.com/r/AmItheAsshole/comments/1aybqyz/aita_for_telling_my_wife_its_her_fault_that_our/krudezf/</t>
  </si>
  <si>
    <t>krudhb7</t>
  </si>
  <si>
    <t>02-23-2024 23:33:57</t>
  </si>
  <si>
    <t>CustosMentis</t>
  </si>
  <si>
    <t>&gt;I wouldn’t frame it as classic favoritism but as a little bit more attention and love. 
YTA for this sentence alone and also for letting everything get to this point.  What the fuck do you think favoritism is?  Do the boys have to live in the cupboard while your daughter gets an entire floor to herself for it to be actual legitimate real favoritism?
It’s an open joke on your house that your wife loves your daughter more than your other kids.  And that never seemed like a problem to you.  Wake up and start protecting your children, ALL OF THEM, from your wife’s toxic attitude.  It’s not doing your daughter any favors either.</t>
  </si>
  <si>
    <t>https://www.reddit.com/r/AmItheAsshole/comments/1aybqyz/aita_for_telling_my_wife_its_her_fault_that_our/krudhb7/</t>
  </si>
  <si>
    <t>krudhss</t>
  </si>
  <si>
    <t>02-23-2024 23:34:02</t>
  </si>
  <si>
    <t>BluePopple</t>
  </si>
  <si>
    <t>NTA- It sounds like your family may need counseling. Your wife clearly showed favoritism, that’s what more love and attention is. The boys have felt secondary to their sister for years and it’s come to a head. If she wants a relationship with your sons once they’re adults, she needs to show them how seriously she’s taking this. She has to stop favoring your daughter and start treating them all equally. She owes your sons an apology for defending their sister when she stole and lied and for the many years of favoritism she’s shown your daughter. 
For what it’s worth, I do think your sons owe your wife an apology for calling her a rude name. But they are entitled to their hurt feelings and emotional pain that she has caused.</t>
  </si>
  <si>
    <t>https://www.reddit.com/r/AmItheAsshole/comments/1aybqyz/aita_for_telling_my_wife_its_her_fault_that_our/krudhss/</t>
  </si>
  <si>
    <t>krudktr</t>
  </si>
  <si>
    <t>02-23-2024 23:34:34</t>
  </si>
  <si>
    <t>1968phantom</t>
  </si>
  <si>
    <t>Has Op responded to anything?</t>
  </si>
  <si>
    <t>https://www.reddit.com/r/AmItheAsshole/comments/1aybqyz/aita_for_telling_my_wife_its_her_fault_that_our/krudktr/</t>
  </si>
  <si>
    <t>krudl6g</t>
  </si>
  <si>
    <t>02-23-2024 23:34:38</t>
  </si>
  <si>
    <t>LongjumpingEmu6094</t>
  </si>
  <si>
    <t>NTA
The second Anna was found to be guilty it was your wife's job to mend things. That means punishing Anna for lying and creating unnecessary conflict.
If she hasn't done this much that's a slap in the face to both of those boys after their mother made a fool of herself.
Has there actually been a real punishment? Because losing her birthday money after robbing someone, lying about it and creating havoc needs way more consequences.
Then there's this gem: 
&gt;While my wife is a great mom to all of our kids, she always had a special bond with our daughter. I wouldn’t frame it as classic favoritism but as a little bit more attention and love.
Which is basically saying the sky isn't blue, but it is. 
There's a word for this op. It's called denial. Your boys have finally hit their limit with her preferential bullshit. 
Oh and btw: 
&gt;while she swears that she said that Anna is more important than a pair of AirPods
Guess what? That statement didn't fit anywhere in that conversation. The only reason she'd say something this blatantly stupid when someone has been robbed is *blind favoritism*.
Oh and "f off" to your children? That's abuse. So now she's verbally abusive, displaying favoritism and actively betrayed them. Mother of the year.</t>
  </si>
  <si>
    <t>https://www.reddit.com/r/AmItheAsshole/comments/1aybqyz/aita_for_telling_my_wife_its_her_fault_that_our/krudl6g/</t>
  </si>
  <si>
    <t>krudsn2</t>
  </si>
  <si>
    <t>02-23-2024 23:35:58</t>
  </si>
  <si>
    <t>rosawik</t>
  </si>
  <si>
    <t>YTA. Not for not doting on her favoritism but you're a parent too, you should've put a stop to this a literal decade ago. Your wife needs to not smooth things over but to approach them and tell them she was wrong and she has done wrong and want to do better. You need to tell her so.  
You also need to go tell your daughter to apologize and clearly side with the kid who didn't steal someone elses stuff and then carelessly forgot them where they might get stolen.  
You both need to shape up</t>
  </si>
  <si>
    <t>https://www.reddit.com/r/AmItheAsshole/comments/1aybqyz/aita_for_telling_my_wife_its_her_fault_that_our/krudsn2/</t>
  </si>
  <si>
    <t>krudu2c</t>
  </si>
  <si>
    <t>02-23-2024 23:36:13</t>
  </si>
  <si>
    <t>hemholts</t>
  </si>
  <si>
    <t>People calling OP the asshole for not taking action.
OP is being careful. He knows it will blow up in his face no matter what.</t>
  </si>
  <si>
    <t>https://www.reddit.com/r/AmItheAsshole/comments/1aybqyz/aita_for_telling_my_wife_its_her_fault_that_our/krudu2c/</t>
  </si>
  <si>
    <t>krudv47</t>
  </si>
  <si>
    <t>02-23-2024 23:36:24</t>
  </si>
  <si>
    <t>Rich-Log472</t>
  </si>
  <si>
    <t>NTA but your wife absolutely is.  She is devaluing her sons and sending clear messages that they are less than their sister.  That is beyond fucked up and she needs to change that behavior immediately. Anna is also TA here, needs to apologize.  Sounds like she’s fully bought into the mother’s belief that she’s better than her brothers. 
What was the point of mom telling the boys that their sister is more important than AirPods?  What does that even mean?  That because she’s more important it’s okay she stole then lost their AirPods ?  This whole dynamic is fucking toxic and both mim and sister have gotten a well-deserved reality check.  It’s refreshing to see both brothers stand up for one another not tolerate that bullshit any longer.  Hopefully, mom and sister apologize and have a change of character.  It’s going to that plus time to earn relationships with their sons and brothers again</t>
  </si>
  <si>
    <t>https://www.reddit.com/r/AmItheAsshole/comments/1aybqyz/aita_for_telling_my_wife_its_her_fault_that_our/krudv47/</t>
  </si>
  <si>
    <t>krudw6a</t>
  </si>
  <si>
    <t>02-23-2024 23:36:35</t>
  </si>
  <si>
    <t>MsCaliAZ</t>
  </si>
  <si>
    <t>NTA. Your spouse is the AH. Your wife needs to know she is the reason your household is divided.</t>
  </si>
  <si>
    <t>https://www.reddit.com/r/AmItheAsshole/comments/1aybqyz/aita_for_telling_my_wife_its_her_fault_that_our/krudw6a/</t>
  </si>
  <si>
    <t>krudxlr</t>
  </si>
  <si>
    <t>02-23-2024 23:36:50</t>
  </si>
  <si>
    <t>maggieCPU</t>
  </si>
  <si>
    <t>She denies saying Anna is more important, but does she deny telling them to f\*ck off?</t>
  </si>
  <si>
    <t>https://www.reddit.com/r/AmItheAsshole/comments/1aybqyz/aita_for_telling_my_wife_its_her_fault_that_our/krudxlr/</t>
  </si>
  <si>
    <t>krudytp</t>
  </si>
  <si>
    <t>02-23-2024 23:37:03</t>
  </si>
  <si>
    <t>DangerLime113</t>
  </si>
  <si>
    <t>Info- do you actually believe the version from your sons? You say that your wife is a good mother, but then you believe that she told them your daughter is more important than them. Her version, more important than Airpods, makes much more sense honestly. Unless you distrust your wife and think she’s a shitty mom, I’m not sure why you would believe their side as 100% accurate.
What do YOU think happened?</t>
  </si>
  <si>
    <t>https://www.reddit.com/r/AmItheAsshole/comments/1aybqyz/aita_for_telling_my_wife_its_her_fault_that_our/krudytp/</t>
  </si>
  <si>
    <t>krudyw0</t>
  </si>
  <si>
    <t>02-23-2024 23:37:04</t>
  </si>
  <si>
    <t>ShowtimeJT12</t>
  </si>
  <si>
    <t>NTA, but your wife is. Divorce her.</t>
  </si>
  <si>
    <t>https://www.reddit.com/r/AmItheAsshole/comments/1aybqyz/aita_for_telling_my_wife_its_her_fault_that_our/krudyw0/</t>
  </si>
  <si>
    <t>krue164</t>
  </si>
  <si>
    <t>02-23-2024 23:37:28</t>
  </si>
  <si>
    <t>50CentButInNickels</t>
  </si>
  <si>
    <t>N TA , but it's pretty clear your wife hasn't been as fair and balanced as you seem to think if this erupted. I don't know who said what and what might have been misunderstood, but this resentment didn't just come out of nowhere.
And your wife has no business trying so hard to fix things when she caused the rift to begin with. And all her efforts are just going to make things worse.
Edit: Changing this to ESH, except the boys. You don't seem to be doing much to help the situation.</t>
  </si>
  <si>
    <t>https://www.reddit.com/r/AmItheAsshole/comments/1aybqyz/aita_for_telling_my_wife_its_her_fault_that_our/krue164/</t>
  </si>
  <si>
    <t>krue4ka</t>
  </si>
  <si>
    <t>02-23-2024 23:38:04</t>
  </si>
  <si>
    <t>Hazel_Sunflowers</t>
  </si>
  <si>
    <t>Firstly, no, you’re not. From what I’m reading, she is at fault and it’s borderline abuse and neglect. I worked with families in mental health and that’s simply not just a mistake, it’s heinous. I will say, I’m not sure if she used those exact words. Is that what the boys interpreted or did she say that verbatim? There’s a lot to consider and I find that it’s important to listen to your kids so that resentment and even no contact ensues at a later time. I think I’d need to know more. It seems as though she isn’t taking accountability, especially if she’s saying you’re an AH when telling her that she is responsible for the end result. It’s up to her to face that, own it, apologize and ultimately therapy should be a big consideration to mending what’s currently broken.</t>
  </si>
  <si>
    <t>https://www.reddit.com/r/AmItheAsshole/comments/1aybqyz/aita_for_telling_my_wife_its_her_fault_that_our/krue4ka/</t>
  </si>
  <si>
    <t>krue6w4</t>
  </si>
  <si>
    <t>02-23-2024 23:38:29</t>
  </si>
  <si>
    <t>fataledom</t>
  </si>
  <si>
    <t>This reminds me of the post where the son beat the SHIT out of his mom after years of feeling left out. If your kids notice, it’s a problem. 
NTA. You’re right, it’s her fault. She does need to suck up the crocodile tears and act right for the sake of the relationship between your sons and daughter, and for mom and sons.</t>
  </si>
  <si>
    <t>https://www.reddit.com/r/AmItheAsshole/comments/1aybqyz/aita_for_telling_my_wife_its_her_fault_that_our/krue6w4/</t>
  </si>
  <si>
    <t>krueav5</t>
  </si>
  <si>
    <t>02-23-2024 23:39:11</t>
  </si>
  <si>
    <t>Evening-Definition81</t>
  </si>
  <si>
    <t>Great start…but now THERAPY for everyone!!</t>
  </si>
  <si>
    <t>https://www.reddit.com/r/AmItheAsshole/comments/1aybqyz/aita_for_telling_my_wife_its_her_fault_that_our/krueav5/</t>
  </si>
  <si>
    <t>krueb2k</t>
  </si>
  <si>
    <t>02-23-2024 23:39:13</t>
  </si>
  <si>
    <t>OkWasabi1988</t>
  </si>
  <si>
    <t>Mom needs to put herself on probation and realize that when she favors one child, it creates a dynamic an unhealthy one at that for which if not sincerely remedied, there are interpersonal consequences (in this case, the peace and enjoyment of the home for ALL members of the family). I don’t blame your boys for banding together and responding the way they are, in fact,  I’m proud of them, if they have no one else, at least they have each other</t>
  </si>
  <si>
    <t>https://www.reddit.com/r/AmItheAsshole/comments/1aybqyz/aita_for_telling_my_wife_its_her_fault_that_our/krueb2k/</t>
  </si>
  <si>
    <t>kruei9r</t>
  </si>
  <si>
    <t>02-23-2024 23:40:30</t>
  </si>
  <si>
    <t>What happened to basic respect?</t>
  </si>
  <si>
    <t>https://www.reddit.com/r/AmItheAsshole/comments/1aybqyz/aita_for_telling_my_wife_its_her_fault_that_our/kruei9r/</t>
  </si>
  <si>
    <t>kruejja</t>
  </si>
  <si>
    <t>02-23-2024 23:40:43</t>
  </si>
  <si>
    <t>Remarkable-Foot9630</t>
  </si>
  <si>
    <t>https://www.reddit.com/r/AmItheAsshole/comments/1aybqyz/aita_for_telling_my_wife_its_her_fault_that_our/kruejja/</t>
  </si>
  <si>
    <t>krueypl</t>
  </si>
  <si>
    <t>02-23-2024 23:43:25</t>
  </si>
  <si>
    <t>NTA. You spoke truth. Hopefully she listens and tries to treat all children more equally. It’d be sad for her behavior to affect the boys negatively in the long term, which is exactly what favoritism can do. So hopefully your wife will think more about the boys feelings in the future instead of just her own
Why does she seem to favor your daughter though? Just because they’re the only females in the house?</t>
  </si>
  <si>
    <t>https://www.reddit.com/r/AmItheAsshole/comments/1aybqyz/aita_for_telling_my_wife_its_her_fault_that_our/krueypl/</t>
  </si>
  <si>
    <t>kruez49</t>
  </si>
  <si>
    <t>02-23-2024 23:43:30</t>
  </si>
  <si>
    <t>No_Arachnid_83</t>
  </si>
  <si>
    <t>NTA - Your sons need you now as they no longer trust your wife to hve their bcks.   
But hey, just out of curiosity, did your wife make a post here when it happened? I remember a post about a couple who wanted to have a daughter and kept trying until they had one (third try) and during a fight between the boys and the girl OP said something along the lines of her sons should be grateful she wasn't born first or else they wouldn't be there or something. The ages were similar too. (The post has since been deleted)</t>
  </si>
  <si>
    <t>https://www.reddit.com/r/AmItheAsshole/comments/1aybqyz/aita_for_telling_my_wife_its_her_fault_that_our/kruez49/</t>
  </si>
  <si>
    <t>kruf7ii</t>
  </si>
  <si>
    <t>02-23-2024 23:44:59</t>
  </si>
  <si>
    <t>AnnaVonKleve</t>
  </si>
  <si>
    <t>YTA for Not addressing this part of their relationship before. As their other parent it's your job to talk to your mother about it as soon as you noticed the difference in treatment years ago. </t>
  </si>
  <si>
    <t>https://www.reddit.com/r/AmItheAsshole/comments/1aybqyz/aita_for_telling_my_wife_its_her_fault_that_our/kruf7ii/</t>
  </si>
  <si>
    <t>kruf8xm</t>
  </si>
  <si>
    <t>02-23-2024 23:45:14</t>
  </si>
  <si>
    <t>IndependentMindedGal</t>
  </si>
  <si>
    <t>ESH, adults that is. You are at fault for being utterly nasty to your wife and raising boys that call their mother c*. Whole family needs therapy at this point.</t>
  </si>
  <si>
    <t>https://www.reddit.com/r/AmItheAsshole/comments/1aybqyz/aita_for_telling_my_wife_its_her_fault_that_our/kruf8xm/</t>
  </si>
  <si>
    <t>kruf99n</t>
  </si>
  <si>
    <t>02-23-2024 23:45:17</t>
  </si>
  <si>
    <t>outoftea_and_grumpy</t>
  </si>
  <si>
    <t>&gt;I wouldn’t frame it as classic favoritism but as a little bit more attention and love.
Here's the thing. That is *absolutely* a classic case of favouritism. And apparently you're doing **nothing** about it.
You don't just watch, like some company president while the worker ants scramble to repair the tear. You are their FATHER, your job is to look after your boys. Why aren't you scrambling to make this right? You should be reading your wife the riot act, and demand she apologise to those poor boys! And instead you just... shrug when you two are in bed and she cries because her boys are not swallowing their hurt any more?
**You should have been calling out this crap since day one!!!** But you did *nothing!* You are **complicit** in all of this, and you *know it.* You try to spin it in a way we see you as the reasonable one, but nope. Those poor boys have nobody in their corner, because you pretend to be impartial, but are in fact facilitating their mother's treatment of them.
Here's what you can do, if you actually want to do something. You step up, you tell them they are important, too, and you read your wife the riot act. You tell her she needs to apologise, not just with a hurried 'I'm sorry', but a real apology, where she makes amends and tries to work on repairing the relationship, and make changes. And then you apologise too, for ignoring the mistreatment.
Big changes. That's what you need to do.
And if your wife refuses to do these... you either step up and make up for her lack, or separate. Because if you don't, guess who else will be on that LC/NC list? Yeah, *you*.
ESH, and you know it.</t>
  </si>
  <si>
    <t>https://www.reddit.com/r/AmItheAsshole/comments/1aybqyz/aita_for_telling_my_wife_its_her_fault_that_our/kruf99n/</t>
  </si>
  <si>
    <t>kruf9ab</t>
  </si>
  <si>
    <t>NTA
This is classic favouritism. Not "not quite" or whatever. Classic. And the joking wasn't joking. It was an expression of hurt. And unhappiness. You both just misread it. The Airpods event is what tipped the boys over the edge. Because they know. And here is something else. Your wife is not a good mother. Not when she has made her kids feel this way. Well the other two not the golden child.
I believe the boys were told she was more important. Perhaps it slipped out. 
Your wife deserves to be devastated because this is her one shot to do better before it's too late, if it is not already. It is her job to fix this because she caused it. 
She needs to spend time with her sons and just them. As I bet she does with her daughter. She needs to stop this special treatment of Anna. If she doesn't then the break with Anna will be unsalvageable and so will their break with her. Because they are as bitter as hell and this has taken years in the making. You would be doing your wife a disservice to sugar coat this. She needs to feel it.</t>
  </si>
  <si>
    <t>https://www.reddit.com/r/AmItheAsshole/comments/1aybqyz/aita_for_telling_my_wife_its_her_fault_that_our/kruf9ab/</t>
  </si>
  <si>
    <t>kruf9n6</t>
  </si>
  <si>
    <t>02-23-2024 23:45:22</t>
  </si>
  <si>
    <t>seattle_skies</t>
  </si>
  <si>
    <t>ESH. Especially your wife, but you too. </t>
  </si>
  <si>
    <t>https://www.reddit.com/r/AmItheAsshole/comments/1aybqyz/aita_for_telling_my_wife_its_her_fault_that_our/kruf9n6/</t>
  </si>
  <si>
    <t>krufhf1</t>
  </si>
  <si>
    <t>02-23-2024 23:46:44</t>
  </si>
  <si>
    <t>Orangebiscuit234</t>
  </si>
  <si>
    <t>"While my wife is a great mom to all of our kids." 
Uh wut. Yeah you really picked a winner for your kids. 
NTA but you Anna needs actual punishment. Yeah the money is for replacing the shit she stole since she's a thief. She lied and then didn't say anything at all while her mom was yelling at her brothers. She's a huge asshole, and obviously your wife just sucks ass. She really needs to sit down and think and go to therapy about her crazy ass actions.</t>
  </si>
  <si>
    <t>https://www.reddit.com/r/AmItheAsshole/comments/1aybqyz/aita_for_telling_my_wife_its_her_fault_that_our/krufhf1/</t>
  </si>
  <si>
    <t>krufm7n</t>
  </si>
  <si>
    <t>02-23-2024 23:47:35</t>
  </si>
  <si>
    <t>thecuriousblackbird</t>
  </si>
  <si>
    <t>ESH
You could sit down with your boys and let them tell you about how they feel about their mom. Do they get to have extra curricular activities or is mom too busy with Anna’s dance stuff? What else has Anna done to them that was blown off? 
Then ask the big question: what do you do that makes them feel neglected? How could you make them feel loved? (Are you going to any of their games or taking them out on Saturdays to do something fun? What do you do with Anna? How hands off are you?)
You also need to have a one on one conversation with Anna. What she did was theft, and she might have done it on purpose. You need to talk to her about your relationship with her and how you could be a better father. 
The conversation you have with your wife might be more constructive if y’all have it with a family therapist. Then have a follow up appointment with everyone. 
You’re just as important as a parent as their mother. You’re not a bystander. You can’t force your wife to treat Anna and your sons more fairly or apologize for how she’s neglected your sons. You can get in there and do more for your kids. 
I also think that Anna needs to actually pay for the iPods. Taking away a birthday gift that’s two months away is meaningless to a child. Almost everyone on this thread except you also knows that your wife will still buy Anna a gift. Anna needs to work to pay off the iPods.</t>
  </si>
  <si>
    <t>https://www.reddit.com/r/AmItheAsshole/comments/1aybqyz/aita_for_telling_my_wife_its_her_fault_that_our/krufm7n/</t>
  </si>
  <si>
    <t>krufmxc</t>
  </si>
  <si>
    <t>02-23-2024 23:47:43</t>
  </si>
  <si>
    <t>xaldien</t>
  </si>
  <si>
    <t>ESH._x000D_  
_x000D_  
While your wife obviously has a lot of culpability in the favoritism that she's displayed, and the fact that it has now created a situation where your sons don't feel like they have any agency or safety with her, YOU are the one who noticed all this and are only just now getting involved._x000D_  
_x000D_  
I also get the sinking feeling that your wife is going to get her a birthday present regardless, and when it happens, you're not gonna put your foot down. I could be wrong, and hopefully I am, but she's not the only one who needs to make an effort here.</t>
  </si>
  <si>
    <t>https://www.reddit.com/r/AmItheAsshole/comments/1aybqyz/aita_for_telling_my_wife_its_her_fault_that_our/krufmxc/</t>
  </si>
  <si>
    <t>krufpky</t>
  </si>
  <si>
    <t>02-23-2024 23:48:11</t>
  </si>
  <si>
    <t>Gigafive</t>
  </si>
  <si>
    <t>Get into family therapy now!</t>
  </si>
  <si>
    <t>https://www.reddit.com/r/AmItheAsshole/comments/1aybqyz/aita_for_telling_my_wife_its_her_fault_that_our/krufpky/</t>
  </si>
  <si>
    <t>krufqek</t>
  </si>
  <si>
    <t>02-23-2024 23:48:20</t>
  </si>
  <si>
    <t>Part of me wonders why the mom had to say Anna was more important than the airpods.... Makes me think the teenage boys didn't exactly approach the situation gently. 
And yes, it is a parent's job to put things like that in perspective. They can have Anna replace the airpods but it's a lot harder to replace a sibling relationship.</t>
  </si>
  <si>
    <t>https://www.reddit.com/r/AmItheAsshole/comments/1aybqyz/aita_for_telling_my_wife_its_her_fault_that_our/krufqek/</t>
  </si>
  <si>
    <t>kruftgp</t>
  </si>
  <si>
    <t>02-23-2024 23:48:51</t>
  </si>
  <si>
    <t>temerairevm</t>
  </si>
  <si>
    <t>Your wife sounds like a horrible mother and you might BTAH too if this has been building and you didn’t step in on behalf of your sons. This doesn’t sound like a totally functional family situation that blew up over this one thing.
It wasn’t clear from your post, but I think it’s incredibly important WHY your wife is so upset. Is she upset that her sons are hurt? Or just because the daughter is being shunned? If I suspect the latter, your sons probably do. 
What your sons are doing is kind of brilliant. They’re kids and have no power. They can’t retaliate and destroy her stuff or act out violently. But they CAN completely go cold to their sister and mother as a form of protest. It’s certainly got your wife’s attention. Good for them. It’s great they have each other. It’s like a kid strike. 
You and your wife may not want to hear this but their sister really may NOT be more important *to them* than AirPods. Kids don’t get any say over whether they have siblings or which ones. It would be ideal if they grew beyond that, but you can’t order them to. And nixing the favoritism would probably help a lot.</t>
  </si>
  <si>
    <t>https://www.reddit.com/r/AmItheAsshole/comments/1aybqyz/aita_for_telling_my_wife_its_her_fault_that_our/kruftgp/</t>
  </si>
  <si>
    <t>krug4ho</t>
  </si>
  <si>
    <t>02-23-2024 23:50:48</t>
  </si>
  <si>
    <t>bsixidsiw</t>
  </si>
  <si>
    <t>Blatant favouritsm. Your wife isnt a good Mum. Sorry OP. Thats like being a Mum 101.</t>
  </si>
  <si>
    <t>https://www.reddit.com/r/AmItheAsshole/comments/1aybqyz/aita_for_telling_my_wife_its_her_fault_that_our/krug4ho/</t>
  </si>
  <si>
    <t>krug94z</t>
  </si>
  <si>
    <t>02-23-2024 23:51:36</t>
  </si>
  <si>
    <t>langellenn</t>
  </si>
  <si>
    <t>YTA, not for telling her what she deserved, but for not noticing you're also playing in the favoritism, you have acknowledge you both have failed your sons.</t>
  </si>
  <si>
    <t>https://www.reddit.com/r/AmItheAsshole/comments/1aybqyz/aita_for_telling_my_wife_its_her_fault_that_our/krug94z/</t>
  </si>
  <si>
    <t>krugarl</t>
  </si>
  <si>
    <t>02-23-2024 23:51:53</t>
  </si>
  <si>
    <t>If your sons both heard her say that Anna is more important than them, then that is what your wife said. Your wife is a liar. You can also tell that she is lying by looking at the rest of her behavior in this situation -- the way she jumped in to unfairly defend Anna at the expense of her sons.
I can't imagine what was going through your wife's head when she escalated what was just a routine fight over air pods into something so inflammatory and damaging to the family unit. 
Your wife has likely permanently lost the trust of her sons: they are unlikely to ever forget what she told them in the heat of her foolishness. In addition, your wife has greatly damaged your sons' relationship with their sibling sister. 
Your sons still trust you, OP. I strongly recommend that you do not squander your relationship with them on behalf of your wife. Do not gaslight your sons by pretending that they misheard what she said. 
Your wife needs to salvage what is left of her relationship with her sons. Perhaps counselling will help some? It is not a miracle cure, though. You, OP, need to stop being a bystander while your wife destroys the family unit with her blatant favoritism. 
These types of childhood interactions will define your family's relationships for the rest of your lives -- and I am not exaggerating. The pent up resentment and injustice that your sons are feeling is not something that will go away unless you properly address it now. 
NTA</t>
  </si>
  <si>
    <t>https://www.reddit.com/r/AmItheAsshole/comments/1aybqyz/aita_for_telling_my_wife_its_her_fault_that_our/krugarl/</t>
  </si>
  <si>
    <t>krugauc</t>
  </si>
  <si>
    <t>02-23-2024 23:51:54</t>
  </si>
  <si>
    <t>NoTeslaForMe</t>
  </si>
  <si>
    <t>&gt;AITA? I know I am technically in the right here
Classic Walter Sobchak: You're not wrong.  You're just an asshole.
"Suck it up"?  How does that help anyone in under your roof except your own ego?  How hard would it have been - after a week of talking about it, discussing it, and trying to work it out - saying no more than the two words "I know" and hugging her?  She knows you blame her: a breakdown is not the right time to repeat it.  At this point, I wouldn't say your job is to help her as much as to not make things worse.
ESH (except maybe your younger son, whom I don't envy)</t>
  </si>
  <si>
    <t>https://www.reddit.com/r/AmItheAsshole/comments/1aybqyz/aita_for_telling_my_wife_its_her_fault_that_our/krugauc/</t>
  </si>
  <si>
    <t>krugavx</t>
  </si>
  <si>
    <t>02-23-2024 23:51:55</t>
  </si>
  <si>
    <t>Glad_Performer_7531</t>
  </si>
  <si>
    <t>a good mother would not tell her sons to fck off and twice at that. she is reaping what she sows now and for both parents to not be surprised when they boys are of age at 18 will leave and probably go no contact.</t>
  </si>
  <si>
    <t>https://www.reddit.com/r/AmItheAsshole/comments/1aybqyz/aita_for_telling_my_wife_its_her_fault_that_our/krugavx/</t>
  </si>
  <si>
    <t>krugbli</t>
  </si>
  <si>
    <t>02-23-2024 23:52:02</t>
  </si>
  <si>
    <t>NTA but you all need family therapy immediately. I seriously doubt things were okay before this incident - the Airpods are straw that broke the camel's back. Your wife has been favoring your daughter way more than you realize - and it sounds like your daughter has been using that to her advantage.</t>
  </si>
  <si>
    <t>https://www.reddit.com/r/AmItheAsshole/comments/1aybqyz/aita_for_telling_my_wife_its_her_fault_that_our/krugbli/</t>
  </si>
  <si>
    <t>krugfqy</t>
  </si>
  <si>
    <t>02-23-2024 23:52:47</t>
  </si>
  <si>
    <t>Due-Championship1867</t>
  </si>
  <si>
    <t>Need family therapy.</t>
  </si>
  <si>
    <t>https://www.reddit.com/r/AmItheAsshole/comments/1aybqyz/aita_for_telling_my_wife_its_her_fault_that_our/krugfqy/</t>
  </si>
  <si>
    <t>krughn8</t>
  </si>
  <si>
    <t>02-23-2024 23:53:07</t>
  </si>
  <si>
    <t>Hi-iko</t>
  </si>
  <si>
    <t xml:space="preserve"> Bro you are just an spectator doing nothing. ESH</t>
  </si>
  <si>
    <t>https://www.reddit.com/r/AmItheAsshole/comments/1aybqyz/aita_for_telling_my_wife_its_her_fault_that_our/krughn8/</t>
  </si>
  <si>
    <t>krugj15</t>
  </si>
  <si>
    <t>02-23-2024 23:53:22</t>
  </si>
  <si>
    <t>violue</t>
  </si>
  <si>
    <t>Everyone in this story sucks.</t>
  </si>
  <si>
    <t>https://www.reddit.com/r/AmItheAsshole/comments/1aybqyz/aita_for_telling_my_wife_its_her_fault_that_our/krugj15/</t>
  </si>
  <si>
    <t>krugkad</t>
  </si>
  <si>
    <t>02-23-2024 23:53:36</t>
  </si>
  <si>
    <t>Just curious... What's your relationship with your boys versus your daughter?
Favouritism goes both ways and your familial issues probably go deeper than you realize. This is all assuming things went down exactly the way the boys said it did. Impossible for anyone here to actually comment on since we don't know how your wife normally treats the kids. Other than you saying she's a wonderful mother.</t>
  </si>
  <si>
    <t>https://www.reddit.com/r/AmItheAsshole/comments/1aybqyz/aita_for_telling_my_wife_its_her_fault_that_our/krugkad/</t>
  </si>
  <si>
    <t>krugl96</t>
  </si>
  <si>
    <t>02-23-2024 23:53:47</t>
  </si>
  <si>
    <t>beejaye11</t>
  </si>
  <si>
    <t>I lived the life of your Sons, and long story short, ended up hating my father and resenting my mother for not sticking up for me.  As an adult I did not want much of a relationship with them. Get family therapy before you lose all the kids.</t>
  </si>
  <si>
    <t>https://www.reddit.com/r/AmItheAsshole/comments/1aybqyz/aita_for_telling_my_wife_its_her_fault_that_our/krugl96/</t>
  </si>
  <si>
    <t>krugmwf</t>
  </si>
  <si>
    <t>02-23-2024 23:54:05</t>
  </si>
  <si>
    <t>shorttimerblues</t>
  </si>
  <si>
    <t>NTA = your sons probably feel your wife spoke the truth in the heat of the moment - then had time to back track and the 14 and 15 year old are refusing her attempts at gaslighting them.  
The boys didn't bring this out of left field, the ear bud incident was just the match that lit the fuse.</t>
  </si>
  <si>
    <t>https://www.reddit.com/r/AmItheAsshole/comments/1aybqyz/aita_for_telling_my_wife_its_her_fault_that_our/krugmwf/</t>
  </si>
  <si>
    <t>krugnga</t>
  </si>
  <si>
    <t>02-23-2024 23:54:10</t>
  </si>
  <si>
    <t>dcoleski</t>
  </si>
  <si>
    <t>I’m also dubious about this “no birthday gifts in April” plan. Guaranteed, your wife (and you as well to keep peace) will throw this by the wayside as the golden birthday approaches. Your daughter did a selfish thing and lied about it. She needs to work off that debt doing something that involves real effort on her part.</t>
  </si>
  <si>
    <t>https://www.reddit.com/r/AmItheAsshole/comments/1aybqyz/aita_for_telling_my_wife_its_her_fault_that_our/krugnga/</t>
  </si>
  <si>
    <t>krugtyx</t>
  </si>
  <si>
    <t>02-23-2024 23:55:22</t>
  </si>
  <si>
    <t>OP, aren't you the enabler here? You say your wife is to blame but you LET this happen over your daughter's entire life. Where's your responsibility to protect and support your daughter. She will leave you behind as she travels through life once she becomes an adult.
Also, you said Alex called your wife a c\*\*nt. You didn't mention talking to/disciplining him about that. Is that acceptable for him to call his mother that?
It seems that you are neither supporting your daughter nor restraining your son(s) for attacking the females in your family. I wonder why this is all happening?
YTA.</t>
  </si>
  <si>
    <t>https://www.reddit.com/r/AmItheAsshole/comments/1aybqyz/aita_for_telling_my_wife_its_her_fault_that_our/krugtyx/</t>
  </si>
  <si>
    <t>kruhckh</t>
  </si>
  <si>
    <t>02-23-2024 23:58:43</t>
  </si>
  <si>
    <t>Sensitive_Sea_5586</t>
  </si>
  <si>
    <t>So Anna had to replace her brother’s AirPods with her birthday money.  (At least time will tell if Mom sticks to this.). This is to replace what she lost.  Now what is her punishment for taking her brother’s property without permission and lying about it?  If Anna were my daughter, the purchase of AirPods with her birthday money would only be the start.  Extra chores and being grounded would also be in her future.  Maybe she does not need those dance classes for the next month?</t>
  </si>
  <si>
    <t>https://www.reddit.com/r/AmItheAsshole/comments/1aybqyz/aita_for_telling_my_wife_its_her_fault_that_our/kruhckh/</t>
  </si>
  <si>
    <t>kruhddw</t>
  </si>
  <si>
    <t>02-23-2024 23:58:52</t>
  </si>
  <si>
    <t>EdelwoodEverly</t>
  </si>
  <si>
    <t>NTA-Anna being made to pay for the Airpods is a step in the right direction but this is years of favoritism and it's going to take a lot more than a simple solution. You should talk to your wife about her favoritism (it really shouldn't have been a family joke to begin with) and seek out family therapy</t>
  </si>
  <si>
    <t>https://www.reddit.com/r/AmItheAsshole/comments/1aybqyz/aita_for_telling_my_wife_its_her_fault_that_our/kruhddw/</t>
  </si>
  <si>
    <t>kruhewx</t>
  </si>
  <si>
    <t>02-23-2024 23:59:08</t>
  </si>
  <si>
    <t>ESH.</t>
  </si>
  <si>
    <t>https://www.reddit.com/r/AmItheAsshole/comments/1aybqyz/aita_for_telling_my_wife_its_her_fault_that_our/kruhewx/</t>
  </si>
  <si>
    <t>kruhfxd</t>
  </si>
  <si>
    <t>02-23-2024 23:59:19</t>
  </si>
  <si>
    <t>Dogbite_NotDimple</t>
  </si>
  <si>
    <t>I know a family where there are 2 older brothers and a younger sister who has been the favorite from day 1 of entering the planet. These people are ages 49, 60, and 62. Both parents are still alive. That “baby sister” is a spoiled brat, even to this day. The SIL’s avoid her at all costs. When those parents die, there will be WW3.  So much pent up resentment between those brothers toward, and entitled behavior by their sister. It will be ugly.</t>
  </si>
  <si>
    <t>https://www.reddit.com/r/AmItheAsshole/comments/1aybqyz/aita_for_telling_my_wife_its_her_fault_that_our/kruhfxd/</t>
  </si>
  <si>
    <t>kruhiic</t>
  </si>
  <si>
    <t>02-23-2024 23:59:47</t>
  </si>
  <si>
    <t>torne_lignum</t>
  </si>
  <si>
    <t>NTA. You are correct. This is your wife's fault. I'm pretty sure once the boys leave home they'll go no contact with your wife and daughter.</t>
  </si>
  <si>
    <t>https://www.reddit.com/r/AmItheAsshole/comments/1aybqyz/aita_for_telling_my_wife_its_her_fault_that_our/kruhiic/</t>
  </si>
  <si>
    <t>kruhui6</t>
  </si>
  <si>
    <t>02-24-2024 00:01:59</t>
  </si>
  <si>
    <t>morus_rubra</t>
  </si>
  <si>
    <t>American teenagers cussing their parents with such ease is trully baffling. I would never dare to say my mother something so vulgar to her face.</t>
  </si>
  <si>
    <t>https://www.reddit.com/r/AmItheAsshole/comments/1aybqyz/aita_for_telling_my_wife_its_her_fault_that_our/kruhui6/</t>
  </si>
  <si>
    <t>kruhvq7</t>
  </si>
  <si>
    <t>02-24-2024 00:02:13</t>
  </si>
  <si>
    <t>sgibbons2017</t>
  </si>
  <si>
    <t>NTA, your wife is a mysandrist.</t>
  </si>
  <si>
    <t>https://www.reddit.com/r/AmItheAsshole/comments/1aybqyz/aita_for_telling_my_wife_its_her_fault_that_our/kruhvq7/</t>
  </si>
  <si>
    <t>krui298</t>
  </si>
  <si>
    <t>02-24-2024 00:03:24</t>
  </si>
  <si>
    <t>Every-Piccolo-6747</t>
  </si>
  <si>
    <t>NTA for what you said to your wife but YTA for not standing up for your sons more and stopping your wife from being a B. Do what u/mfruitfly said to do because that is brilliant.</t>
  </si>
  <si>
    <t>https://www.reddit.com/r/AmItheAsshole/comments/1aybqyz/aita_for_telling_my_wife_its_her_fault_that_our/krui298/</t>
  </si>
  <si>
    <t>krui9sb</t>
  </si>
  <si>
    <t>02-24-2024 00:04:45</t>
  </si>
  <si>
    <t>MeButNotMeToo</t>
  </si>
  <si>
    <t>Blow-ups like this don’t happen the first time there’s a problem. This has been on going for a long time. Therefore, your wife is **not** “*a great mom to all*” of your kids.</t>
  </si>
  <si>
    <t>https://www.reddit.com/r/AmItheAsshole/comments/1aybqyz/aita_for_telling_my_wife_its_her_fault_that_our/krui9sb/</t>
  </si>
  <si>
    <t>kruib6e</t>
  </si>
  <si>
    <t>02-24-2024 00:05:00</t>
  </si>
  <si>
    <t>EJaneFayette</t>
  </si>
  <si>
    <t>Yta, Mr. I Was Sitting On The Bench.
Get involved or shut up. Making your wife feel lower does less than nothing. It's been a week and you've...what?... taken everyone's account clearly, but then what? 
Mediate. Parent. Be a partner. 
Yikes. 
(For anyone who wants to say "well, what about the wife?" She feels like an AH. She didn't come to Reddit to ask. He's asking, so I'm telling him.)</t>
  </si>
  <si>
    <t>https://www.reddit.com/r/AmItheAsshole/comments/1aybqyz/aita_for_telling_my_wife_its_her_fault_that_our/kruib6e/</t>
  </si>
  <si>
    <t>kruiiqn</t>
  </si>
  <si>
    <t>02-24-2024 00:06:22</t>
  </si>
  <si>
    <t>Babaduderino</t>
  </si>
  <si>
    <t>YTA
You don't recognize favoritism for what it is.
You didn't immediately side with your sons and get them new AirPods.
Anna has not been punished, and Mom is going to get her a birthday present anyway.
Your family is falling apart, you and your wife are too weak to hold it together. The writing is on the wall, you don't have time left to heal your family.
You and your wife will be lonely oldies, your children will want nothing to do with you, except for Anna, who will play the victim and expect you to help.</t>
  </si>
  <si>
    <t>https://www.reddit.com/r/AmItheAsshole/comments/1aybqyz/aita_for_telling_my_wife_its_her_fault_that_our/kruiiqn/</t>
  </si>
  <si>
    <t>kruipg0</t>
  </si>
  <si>
    <t>02-24-2024 00:07:35</t>
  </si>
  <si>
    <t>I think family counselling is in order here.  There is more to this situation than what appears to be on the surface.</t>
  </si>
  <si>
    <t>https://www.reddit.com/r/AmItheAsshole/comments/1aybqyz/aita_for_telling_my_wife_its_her_fault_that_our/kruipg0/</t>
  </si>
  <si>
    <t>kruixpe</t>
  </si>
  <si>
    <t>02-24-2024 00:09:05</t>
  </si>
  <si>
    <t>Electronic-Fee9971</t>
  </si>
  <si>
    <t>You aren’t technically tight. You watched as your wife sidelined her sons: watched as she managed this headphones blowup poorly, then watched as family life fell apart around you and then, finally, when your wife broke, you showed her no support. 
Your wife is clearly flawed but you’re so much worse. It takes a different type of ineptitude to see a slow motion car crash and not grab the steering wheel. 
YTA</t>
  </si>
  <si>
    <t>https://www.reddit.com/r/AmItheAsshole/comments/1aybqyz/aita_for_telling_my_wife_its_her_fault_that_our/kruixpe/</t>
  </si>
  <si>
    <t>kruiz0u</t>
  </si>
  <si>
    <t>02-24-2024 00:09:20</t>
  </si>
  <si>
    <t>SuperLeverage</t>
  </si>
  <si>
    <t>NTA. You reap what you sow and your wife has been growing this problem for years with her favouritism and this was the last straw. You can’t undo for her overnight a problem she spent years creating.</t>
  </si>
  <si>
    <t>https://www.reddit.com/r/AmItheAsshole/comments/1aybqyz/aita_for_telling_my_wife_its_her_fault_that_our/kruiz0u/</t>
  </si>
  <si>
    <t>kruj099</t>
  </si>
  <si>
    <t>02-24-2024 00:09:33</t>
  </si>
  <si>
    <t>TeeKaye28</t>
  </si>
  <si>
    <t>NTA. But you’re kidding yourself if you think your wife is not planning to buy your daughter a birthday present anyway.</t>
  </si>
  <si>
    <t>https://www.reddit.com/r/AmItheAsshole/comments/1aybqyz/aita_for_telling_my_wife_its_her_fault_that_our/kruj099/</t>
  </si>
  <si>
    <t>kruj4jq</t>
  </si>
  <si>
    <t>02-24-2024 00:10:19</t>
  </si>
  <si>
    <t>Dot-Slash-Dot</t>
  </si>
  <si>
    <t>YTA.
Has it occured to you that you are a parent too? Where are you in all of this? What steps have you taken to fix this situation? Or are you content to just watch from the sidelines and blame your wife.
As much as your wife sucks for her favouritism and her comments you suck way worse.</t>
  </si>
  <si>
    <t>https://www.reddit.com/r/AmItheAsshole/comments/1aybqyz/aita_for_telling_my_wife_its_her_fault_that_our/kruj4jq/</t>
  </si>
  <si>
    <t>krujfbz</t>
  </si>
  <si>
    <t>02-24-2024 00:12:15</t>
  </si>
  <si>
    <t>Wally365</t>
  </si>
  <si>
    <t>Even though the daughter made a mistake, she isn’t responsible for the entire situation. I would be happier if the boys would blame their mother more than their sister.</t>
  </si>
  <si>
    <t>https://www.reddit.com/r/AmItheAsshole/comments/1aybqyz/aita_for_telling_my_wife_its_her_fault_that_our/krujfbz/</t>
  </si>
  <si>
    <t>krujgbl</t>
  </si>
  <si>
    <t>02-24-2024 00:12:26</t>
  </si>
  <si>
    <t>rhaina1961</t>
  </si>
  <si>
    <t>NTA - You didn't make this mess, but it looks like you have to help clean it up.
Your wife has set your daughter up as the golden child, your sons as the scapegoats, and you were either oblivious to how much your wife favored your daughter OR you thought it wasn't that bad and you let it go because your sons didn't say anything until the ipod theft.
It probably started right after your daughter was born. Even if your sons may have been treated well growing up, I would bet serious money that they have been aware for years that they've been  treated as 'less than' your daughter by their mom.
I would strongly suggest individual and/or family therapy for all of you.</t>
  </si>
  <si>
    <t>https://www.reddit.com/r/AmItheAsshole/comments/1aybqyz/aita_for_telling_my_wife_its_her_fault_that_our/krujgbl/</t>
  </si>
  <si>
    <t>krujlh8</t>
  </si>
  <si>
    <t>02-24-2024 00:13:22</t>
  </si>
  <si>
    <t>efrendel</t>
  </si>
  <si>
    <t>I'm leaning NTA.  Your wife, in simple terms, chose the wrong response at each stage of the interaction.  She sided against her sons, regardless of them being in the right, before she even understood the situation.  Everything after that just made it worse.
Whether the latter stages of the event are 100% accurate or not, doesn't actually matter.  Your sons **feel** that that is what happened, and that is what is going to be what sticks in their heads.  Without a real concerted effort on your wife's part, the trust and respect can't be repaired.
!updateme</t>
  </si>
  <si>
    <t>https://www.reddit.com/r/AmItheAsshole/comments/1aybqyz/aita_for_telling_my_wife_its_her_fault_that_our/krujlh8/</t>
  </si>
  <si>
    <t>krujlk4</t>
  </si>
  <si>
    <t>02-24-2024 00:13:23</t>
  </si>
  <si>
    <t>WhiteSheDevil81</t>
  </si>
  <si>
    <t>I would make sure your wife doesn't try and sneak her a gift. She sounds like she just might be capable of doing that.
NTA</t>
  </si>
  <si>
    <t>https://www.reddit.com/r/AmItheAsshole/comments/1aybqyz/aita_for_telling_my_wife_its_her_fault_that_our/krujlk4/</t>
  </si>
  <si>
    <t>krujsgf</t>
  </si>
  <si>
    <t>02-24-2024 00:14:37</t>
  </si>
  <si>
    <t>GFTurnedIntoTheMoon</t>
  </si>
  <si>
    <t>ESH. Where have you been? This fight didn't just happen out of nowhere. Clearly the favoritism has been building up over time. 
Why weren't you addressing this with your wife ages ago???</t>
  </si>
  <si>
    <t>https://www.reddit.com/r/AmItheAsshole/comments/1aybqyz/aita_for_telling_my_wife_its_her_fault_that_our/krujsgf/</t>
  </si>
  <si>
    <t>kruju2j</t>
  </si>
  <si>
    <t>02-24-2024 00:14:55</t>
  </si>
  <si>
    <t>NTA, but you are wrong.
She regretful, not remorseful and she isn't a "great mom to them".  This was just the breaking point.  It's always been a problem.  Now she gets to live with the hell she created.</t>
  </si>
  <si>
    <t>https://www.reddit.com/r/AmItheAsshole/comments/1aybqyz/aita_for_telling_my_wife_its_her_fault_that_our/kruju2j/</t>
  </si>
  <si>
    <t>kruk27d</t>
  </si>
  <si>
    <t>02-24-2024 00:16:23</t>
  </si>
  <si>
    <t>lovemykitchen</t>
  </si>
  <si>
    <t>Aren’t you both raising them? Do you need family counselling? We have a permanent rift between two of our adult kids.
I advise you sort it while you still can. Replacing the ear pods with her money is a strong start. Follow through and do not give her a birthday present or the situation is lost forever. It will help her too, she’ll be more careful with her own and other people’s belongings. It’s a very miserable lesson to learn that just because you’re family doesn’t mean love and connection is guaranteed.</t>
  </si>
  <si>
    <t>https://www.reddit.com/r/AmItheAsshole/comments/1aybqyz/aita_for_telling_my_wife_its_her_fault_that_our/kruk27d/</t>
  </si>
  <si>
    <t>kruk3b9</t>
  </si>
  <si>
    <t>02-24-2024 00:16:34</t>
  </si>
  <si>
    <t>eliz1bef</t>
  </si>
  <si>
    <t>What I want to know is WHO THE FUCK WEARS SOME ELSE'S EAR BUDS?!?!?  BARF!!!!</t>
  </si>
  <si>
    <t>https://www.reddit.com/r/AmItheAsshole/comments/1aybqyz/aita_for_telling_my_wife_its_her_fault_that_our/kruk3b9/</t>
  </si>
  <si>
    <t>kruk6zs</t>
  </si>
  <si>
    <t>02-24-2024 00:17:14</t>
  </si>
  <si>
    <t>AssociateMany102</t>
  </si>
  <si>
    <t>Nta for telling her: Yta for how you told her</t>
  </si>
  <si>
    <t>https://www.reddit.com/r/AmItheAsshole/comments/1aybqyz/aita_for_telling_my_wife_its_her_fault_that_our/kruk6zs/</t>
  </si>
  <si>
    <t>krukaog</t>
  </si>
  <si>
    <t>02-24-2024 00:17:53</t>
  </si>
  <si>
    <t>GandalfTheEarlGray</t>
  </si>
  <si>
    <t>&gt; Is it my job now to help her [heal] the relationship between girls and boys in our home.
Lmao yeah bruh it’s your job to parent. ESH</t>
  </si>
  <si>
    <t>https://www.reddit.com/r/AmItheAsshole/comments/1aybqyz/aita_for_telling_my_wife_its_her_fault_that_our/krukaog/</t>
  </si>
  <si>
    <t>krukefi</t>
  </si>
  <si>
    <t>02-24-2024 00:18:33</t>
  </si>
  <si>
    <t>MoonFlowerDaisy</t>
  </si>
  <si>
    <t>There is so much supposition here that it's impossible to tell who is ultimately at fault.
It is very common for parents to pay more attention to the youngest child they have, as the older kids get, the more capable they are. Ideally, as the youngest kid gets older, the attention evens out, but plenty of youngest kids get used to having the bulk of the attention. Throw in the fact that mum probably has more in common with her daughter than her sons and you have a recipe for disaster, because even if she loves all her kids evenly, she sounds like she's a bit more protective of her youngest (which is a really common family dynamic, the baby of the family is smaller/more vulnerable). So you have this dynamic where mum is extra protective/nurturing towards her youngest kid, who is smaller/weaker than her big brothers, and she comes across big brother yelling at the baby and she goes mama bear at him, without getting all the facts. Mum has a history of being more protective of the youngest and the boys hear her words and actions as "baby is more important".
Mum absolutely needed to be the calm person when the kids are fighting, and she should have shown that she would be protective over her older kids when the youngest was in the wrong. A 12 yo borrowing her siblings things and losing them, then frantically trying to cover it up so she does not get in trouble is pretty standard pre-teen behaviour, pre-teens and teenagers are impulsive and I've never met one who didn't lie to avoid getting in trouble. In fact the fact that she lied rather than rubbing her brothers face in what she did makes me think that she has in the past faced consequences for doing the wrong thing and she doesn't always get away with everything.
I do think mum handled it wrong and dad sounds disconnected from his family but sibling dynamics are rough af, especially with a 12, 14 and 15yo.</t>
  </si>
  <si>
    <t>https://www.reddit.com/r/AmItheAsshole/comments/1aybqyz/aita_for_telling_my_wife_its_her_fault_that_our/krukefi/</t>
  </si>
  <si>
    <t>krukmc0</t>
  </si>
  <si>
    <t>02-24-2024 00:19:58</t>
  </si>
  <si>
    <t>DaisySam3130</t>
  </si>
  <si>
    <t>Favouritism is terrible for both sides.  Your daughter is learning to be careless, thoughtless and entitled and your wife has build distrust and distain between the daughter and the sons.  Unfortunately, your wounded sons are taking their anger and blame out primarily against their entitled sister rather than the source of their pain - their mother.  
Of cousrse, your wife's life has been hell.  She caused it and doesn't like the consequences.  I truely hope that she has the courage and wisdom to accept her actions and their consequences and try to rebuild rather than take the easy way out, feel bad, cry and not change.</t>
  </si>
  <si>
    <t>https://www.reddit.com/r/AmItheAsshole/comments/1aybqyz/aita_for_telling_my_wife_its_her_fault_that_our/krukmc0/</t>
  </si>
  <si>
    <t>krukrj5</t>
  </si>
  <si>
    <t>02-24-2024 00:20:54</t>
  </si>
  <si>
    <t>gurlby3</t>
  </si>
  <si>
    <t>Wow, you're in a difficult situation and things can only get worse unless things change now. It wasn't productive to blame the wife even if it was her fault. But, her clear favoritism in that situation was the last straw for your sons. It sounds like they don't respect their mother anymore and resent their sister. Your wife didn't destroy her relationship with her sons and their relationship with their sister. I'm sure your daughter feels isolated from her brothers but it sounds like he leaned into her Mom's favoritism. She knew her Mom favored her and used it to her advantage.
My only concern in this situation is how this will affect them as they grow into adults. Don't fool yourself into thinking this will blow over or this will be an easy fix because it won't. Your wife has a lot of work to do to regain your son's love and trust again if they are even willing or capable at this point. If the relationship isn't repaired that can affect their future interactions with you. What if they leave for college and don't visit you/your house to avoid seeing their Mom and sister? What if they become distant from you and you are caught in the middle or left out from being in their lives as adults?
I'm also concerned about your sons not having good relationships with women who would be romantic partners in their lives. Could this cause them to distrust women? Would this cause them to mistreat women because of their negative experiences with the supposed important women in their lives?  
I think you need to put all 3 kids in individual counseling and family counseling. I don't see this fixing itself since the sons are "aggressively" ignoring their Mom and sister.</t>
  </si>
  <si>
    <t>https://www.reddit.com/r/AmItheAsshole/comments/1aybqyz/aita_for_telling_my_wife_its_her_fault_that_our/krukrj5/</t>
  </si>
  <si>
    <t>krul3i3</t>
  </si>
  <si>
    <t>02-24-2024 00:23:03</t>
  </si>
  <si>
    <t>Silver-Raspberry-723</t>
  </si>
  <si>
    <t>Absolutely NTAH and paying for items stolen and lost is absolutely the right route.
Please forge an especially strong bond with your sons after this, otherwise you will be cut off and no contact after they leave home. Your wife planted and nurtured this with her behavior, don’t get thrown out along with her, because she will be thrown away asap they can leave home.</t>
  </si>
  <si>
    <t>https://www.reddit.com/r/AmItheAsshole/comments/1aybqyz/aita_for_telling_my_wife_its_her_fault_that_our/krul3i3/</t>
  </si>
  <si>
    <t>krulflj</t>
  </si>
  <si>
    <t>02-24-2024 00:25:14</t>
  </si>
  <si>
    <t>grugmon</t>
  </si>
  <si>
    <t>OP I'm assuming the statement was "Anna is more important" with the mum meaning "than the airpods" and the "boys interpreting "than you". The boys issue at heart not being the airpods really,  but the long term favouritism and unfair treatment they see, which is reinforced by mum saying that Anna's feelings are more important than theirs about this issue. 
Even if it was the mums intent to mean 'the airpods', I side with the boys as mum has completely failed to see that the boys feelings were hurt first, by the longterm favouritism, by Anna not respecting their things, and Anna being subsequently sheltered by mum from experiencing any consequences for her actions. Especially because Anna is only in a situation she placed herself in. 
"Anna is more important than the airpods" would only make sense as a rational position in a different context, e.g. if Anna had borrowed the airpods with permission and subsequently got into an accident which caused the airpods to get lost and Anna to get hurt, but one of the boys was more focused on the airpods than their sister. But even given the long-term favouritism on display I'd hardly blame them.</t>
  </si>
  <si>
    <t>https://www.reddit.com/r/AmItheAsshole/comments/1aybqyz/aita_for_telling_my_wife_its_her_fault_that_our/krulflj/</t>
  </si>
  <si>
    <t>krulmwd</t>
  </si>
  <si>
    <t>02-24-2024 00:26:33</t>
  </si>
  <si>
    <t>It sounds like this has been building for a while and the boys are just done. Everyone has their limits and the truth is they are old enough to decide who is with them and who is against them so to speak. Even if things improve it will never be the way you want and they will probably just tolerate the two of them</t>
  </si>
  <si>
    <t>https://www.reddit.com/r/AmItheAsshole/comments/1aybqyz/aita_for_telling_my_wife_its_her_fault_that_our/krulmwd/</t>
  </si>
  <si>
    <t>krultg8</t>
  </si>
  <si>
    <t>02-24-2024 00:27:45</t>
  </si>
  <si>
    <t>manyuska85</t>
  </si>
  <si>
    <t>YTA, the favoritism was always a problem, you and your wife just taught your boys to shut up and accept the neglect</t>
  </si>
  <si>
    <t>https://www.reddit.com/r/AmItheAsshole/comments/1aybqyz/aita_for_telling_my_wife_its_her_fault_that_our/krultg8/</t>
  </si>
  <si>
    <t>krum7wa</t>
  </si>
  <si>
    <t>02-24-2024 00:30:21</t>
  </si>
  <si>
    <t>zoegi104</t>
  </si>
  <si>
    <t>I'd be interested to know if there are really no gifts for Anna on her birthday. I doubt it.</t>
  </si>
  <si>
    <t>https://www.reddit.com/r/AmItheAsshole/comments/1aybqyz/aita_for_telling_my_wife_its_her_fault_that_our/krum7wa/</t>
  </si>
  <si>
    <t>krum85k</t>
  </si>
  <si>
    <t>02-24-2024 00:30:24</t>
  </si>
  <si>
    <t>CatWoman131</t>
  </si>
  <si>
    <t>1. Anna took her brother’s AirPods without permission, lost them— and lied about it.  So the boys don’t like or trust her… why should they?  Does she understand the gravity of what she did??
2. Since Alex “exploded” and left the house… I think she might have really said that Anna is more important than the boys even if she meant to say that Anna is more important than the AirPods.
3. But either way, whatever she said… she didn’t get angry with Anna and punish her.  That is the problem… I think you know this.  So the boys don’t trust her to have their back and use good judgement (and common sense).
I don’t think you’re going to get through this without some family therapy.</t>
  </si>
  <si>
    <t>https://www.reddit.com/r/AmItheAsshole/comments/1aybqyz/aita_for_telling_my_wife_its_her_fault_that_our/krum85k/</t>
  </si>
  <si>
    <t>krum94h</t>
  </si>
  <si>
    <t>02-24-2024 00:30:34</t>
  </si>
  <si>
    <t>It really doesn't matter if she said or ment that Anna is more important than the air pods because Anna's value was never questioned what was questioned was Anna's wrong doing so by saying Anna is more important than her theft to the boys that means Anna can do anything to them or their stuff without repercussions</t>
  </si>
  <si>
    <t>https://www.reddit.com/r/AmItheAsshole/comments/1aybqyz/aita_for_telling_my_wife_its_her_fault_that_our/krum94h/</t>
  </si>
  <si>
    <t>kruma7e</t>
  </si>
  <si>
    <t>02-24-2024 00:30:45</t>
  </si>
  <si>
    <t>mackchuck</t>
  </si>
  <si>
    <t>Yall need therapy. End of story. This is way bigger than Reddit.
ESH</t>
  </si>
  <si>
    <t>https://www.reddit.com/r/AmItheAsshole/comments/1aybqyz/aita_for_telling_my_wife_its_her_fault_that_our/kruma7e/</t>
  </si>
  <si>
    <t>krumc6i</t>
  </si>
  <si>
    <t>02-24-2024 00:31:06</t>
  </si>
  <si>
    <t>orangeupurple1</t>
  </si>
  <si>
    <t>NTA -   The girl is your wife's baby and in her eyes can do no wrong. The boys have noticed that and though, as you repeat, your wife is a good mother, what does that mean to you? She feeds them? Clothes them? Even though the boys have previously joked about mom's favorite . . ..  it still really hurts. Parents who display favoritism are deliberately hurting their other children. The mother's actions are saying loud and clear that the boys are worth less to her than her daughter. It all came to a head over the theft of the AirPods and the mother's defense of the daughter who stole them, lost them and then lied about it. PROOF that mom doesn't care about the boys. Now it's up to her to fix that . . . Get to work mom. Not you, though you can guide your wife into understanding how she has ruined her relationship with her sons . . . not all is lost yet.</t>
  </si>
  <si>
    <t>https://www.reddit.com/r/AmItheAsshole/comments/1aybqyz/aita_for_telling_my_wife_its_her_fault_that_our/krumc6i/</t>
  </si>
  <si>
    <t>krumgdf</t>
  </si>
  <si>
    <t>02-24-2024 00:31:49</t>
  </si>
  <si>
    <t>IYHGYHE</t>
  </si>
  <si>
    <t>INFO: How did Anna, Jim, and Alex interact prior to this? What type of relationship do you have with your kids?</t>
  </si>
  <si>
    <t>https://www.reddit.com/r/AmItheAsshole/comments/1aybqyz/aita_for_telling_my_wife_its_her_fault_that_our/krumgdf/</t>
  </si>
  <si>
    <t>krumhix</t>
  </si>
  <si>
    <t>02-24-2024 00:32:02</t>
  </si>
  <si>
    <t>BettaChic</t>
  </si>
  <si>
    <t>Regardless of who is right about what was said, it is ridiculous that your wife defended Anna when she is the one who stole an expensive pair of AirPods and *left* them. I feel like this favoritism should have been addressed earlier, but hindsight is 20/20. 
NTA. See if you can mend the relationship between your boys and your daughter, but your wife needs a serious perspective change.</t>
  </si>
  <si>
    <t>https://www.reddit.com/r/AmItheAsshole/comments/1aybqyz/aita_for_telling_my_wife_its_her_fault_that_our/krumhix/</t>
  </si>
  <si>
    <t>krumljh</t>
  </si>
  <si>
    <t>Mrquicky911</t>
  </si>
  <si>
    <t>NTA. Your wife would win mother of the fucking year for sure!</t>
  </si>
  <si>
    <t>https://www.reddit.com/r/AmItheAsshole/comments/1aybqyz/aita_for_telling_my_wife_its_her_fault_that_our/krumljh/</t>
  </si>
  <si>
    <t>krumloh</t>
  </si>
  <si>
    <t>02-24-2024 00:32:46</t>
  </si>
  <si>
    <t>Gullible_Ad_5550</t>
  </si>
  <si>
    <t>You are the asshole. Try and fix things!</t>
  </si>
  <si>
    <t>https://www.reddit.com/r/AmItheAsshole/comments/1aybqyz/aita_for_telling_my_wife_its_her_fault_that_our/krumloh/</t>
  </si>
  <si>
    <t>krumm6c</t>
  </si>
  <si>
    <t>02-24-2024 00:32:52</t>
  </si>
  <si>
    <t>XipingX</t>
  </si>
  <si>
    <t>Have you been waiting for an excuse to divorce her? That’s what it sounds like. You didn’t even hear the convo, but you side against your wife. It also sounds like you’re leaving all the parenting to her, then criticize her when there’s problems. The real problem in your family is you’re too busy being friends with your sons, being against your wife and daughter, and not acting like a dad.</t>
  </si>
  <si>
    <t>https://www.reddit.com/r/AmItheAsshole/comments/1aybqyz/aita_for_telling_my_wife_its_her_fault_that_our/krumm6c/</t>
  </si>
  <si>
    <t>krumqr2</t>
  </si>
  <si>
    <t>02-24-2024 00:33:42</t>
  </si>
  <si>
    <t>ToastetteEgg</t>
  </si>
  <si>
    <t>ESH, and  you should make it clear to the boys that while the theft of the Air Pods is Anna’s fault (and so she has replaced them with her birthday money), the blame for this pain and resentment isn’t Anna’s. Their mother is cruel and they’ll never forget this.</t>
  </si>
  <si>
    <t>https://www.reddit.com/r/AmItheAsshole/comments/1aybqyz/aita_for_telling_my_wife_its_her_fault_that_our/krumqr2/</t>
  </si>
  <si>
    <t>krumsod</t>
  </si>
  <si>
    <t>02-24-2024 00:34:02</t>
  </si>
  <si>
    <t>FearfulAmphibian</t>
  </si>
  <si>
    <t>L</t>
  </si>
  <si>
    <t>https://www.reddit.com/r/AmItheAsshole/comments/1aybqyz/aita_for_telling_my_wife_its_her_fault_that_our/krumsod/</t>
  </si>
  <si>
    <t>krun1uf</t>
  </si>
  <si>
    <t>02-24-2024 00:35:37</t>
  </si>
  <si>
    <t>hagridsumbrellla</t>
  </si>
  <si>
    <t>NTA
The kids who are not favored often band together and support each other through the unfairness of it all. But, as you are now discovering, the biggest loser is the favored child.
Fix this (meaning get your wife to fix this) while all the kids are living in the same house. Once they move out, they will have to make an effort to keep in touch and you probably want that to happen.</t>
  </si>
  <si>
    <t>https://www.reddit.com/r/AmItheAsshole/comments/1aybqyz/aita_for_telling_my_wife_its_her_fault_that_our/krun1uf/</t>
  </si>
  <si>
    <t>krun662</t>
  </si>
  <si>
    <t>02-24-2024 00:36:24</t>
  </si>
  <si>
    <t>EbonKnight78</t>
  </si>
  <si>
    <t>She's in complete denial about her own actions and the impact she's had on your sons. On top of that she refuses to take any sort of accountability for her choice of words and conduct. 
STA.</t>
  </si>
  <si>
    <t>https://www.reddit.com/r/AmItheAsshole/comments/1aybqyz/aita_for_telling_my_wife_its_her_fault_that_our/krun662/</t>
  </si>
  <si>
    <t>kruncjm</t>
  </si>
  <si>
    <t>02-24-2024 00:37:32</t>
  </si>
  <si>
    <t>czzyp</t>
  </si>
  <si>
    <t>Has your daughter ever apologised to her brother? A sincere, heartfelt apology? This rift between the siblings will never be healed without it. The fact that Anna felt comfortable taking her brother’s airpods and then blatantly lying about it shows she felt comfortable that there would be no consequences and she would be protected. I think your wife needs to come to terms that her relationship with her sons will never be the same but she can work really hard to forge a new one. You need to take the lead here as the neutral parent.</t>
  </si>
  <si>
    <t>https://www.reddit.com/r/AmItheAsshole/comments/1aybqyz/aita_for_telling_my_wife_its_her_fault_that_our/kruncjm/</t>
  </si>
  <si>
    <t>krungxz</t>
  </si>
  <si>
    <t>02-24-2024 00:38:20</t>
  </si>
  <si>
    <t>Elegant_Piece_107</t>
  </si>
  <si>
    <t>Your wife WILL give Anna birthday presents and the amount will exceed the amount she had to pay for the iPods. Not only is your wife cruel to your sons, she is setting up Anna to be narcissist.</t>
  </si>
  <si>
    <t>https://www.reddit.com/r/AmItheAsshole/comments/1aybqyz/aita_for_telling_my_wife_its_her_fault_that_our/krungxz/</t>
  </si>
  <si>
    <t>krunhug</t>
  </si>
  <si>
    <t>02-24-2024 00:38:30</t>
  </si>
  <si>
    <t>zyzmog</t>
  </si>
  <si>
    <t>"Anna is more important than a pair of AirPods."
At first glance, this sentence, which wife claims she said, makes no sense in the context of the argument. 
But if what she meant was "Anna is more important than _your_ AirPods," well, that's just as bad as what the boys are accusing her of saying. 
I vote that Mom is lying, trying to save her butt and failing at it. She may end up losing her sons. They're only 3 and 4 years from adulthood and independence. 
Dad, you're NTA for what you said. But you all, your whole family, need to follow the advice of that highest-rated commenter here.
In addition, your daughter is 12 years old. However you and Mom choose to do it, your daughter needs some serious redirection. NOW.  As the twig is bent, so grows the tree.</t>
  </si>
  <si>
    <t>https://www.reddit.com/r/AmItheAsshole/comments/1aybqyz/aita_for_telling_my_wife_its_her_fault_that_our/krunhug/</t>
  </si>
  <si>
    <t>krunjfm</t>
  </si>
  <si>
    <t>02-24-2024 00:38:47</t>
  </si>
  <si>
    <t>RunnerGirlT</t>
  </si>
  <si>
    <t>NTA, but YTA for letting it get this bad. Your son’s “teasing” your wife about her obvious favoritism is them trying to bring it to light or call it out in a way that doesn’t get them in trouble. This was always going to happen as long as your wife treated your daughter better than your sons and you were bad enough father that you let it continue to happen.</t>
  </si>
  <si>
    <t>https://www.reddit.com/r/AmItheAsshole/comments/1aybqyz/aita_for_telling_my_wife_its_her_fault_that_our/krunjfm/</t>
  </si>
  <si>
    <t>krunjxd</t>
  </si>
  <si>
    <t>02-24-2024 00:38:52</t>
  </si>
  <si>
    <t>MaverickWildcat</t>
  </si>
  <si>
    <t>This sounds eerily similar to a previous post where a mom had a similar incident and told the two older brothers that she only had them because she wanted a girl and they wouldn’t be here if she had the sister first.
I remember she got roasted by everyone here and I believe deleted her post.
If this was your wife then your sons not talking to her or interacting with their sister anymore is totally your wife’s fault.
Also, have you spoken with your boys to find out their side of the story?</t>
  </si>
  <si>
    <t>https://www.reddit.com/r/AmItheAsshole/comments/1aybqyz/aita_for_telling_my_wife_its_her_fault_that_our/krunjxd/</t>
  </si>
  <si>
    <t>krunq0v</t>
  </si>
  <si>
    <t>02-24-2024 00:39:57</t>
  </si>
  <si>
    <t>My-dog-is-the-best1</t>
  </si>
  <si>
    <t>YTA
To your sons and yourself. You let your wife get away 
with playing favorites. Plain and simple. Now its a huge problem instead of a simple one.
INSIST that the rules MUST be fair for everyone. If your wife doesn't agree, you have a choice. Your wife or your kids. If you go with your wife they will estrange you too. So do not agree with your wife and instead go to marraige counseling if you have parenting differences. 
Your daughter is entitled - this happened because of you and your wife. She needs therapy. And structure. No more free passes.</t>
  </si>
  <si>
    <t>https://www.reddit.com/r/AmItheAsshole/comments/1aybqyz/aita_for_telling_my_wife_its_her_fault_that_our/krunq0v/</t>
  </si>
  <si>
    <t>kruo2ty</t>
  </si>
  <si>
    <t>02-24-2024 00:42:14</t>
  </si>
  <si>
    <t>ocean128b</t>
  </si>
  <si>
    <t>NTA. That's the truth and hopefully she can salvage what little relationship she has with them by changing. She probably will at first but end up still doing the same things. Kids can feel when their parent feel differently about them and a sibling and the boys will know and that's pretty awful. Idk why ppl do this.</t>
  </si>
  <si>
    <t>https://www.reddit.com/r/AmItheAsshole/comments/1aybqyz/aita_for_telling_my_wife_its_her_fault_that_our/kruo2ty/</t>
  </si>
  <si>
    <t>kruo5qq</t>
  </si>
  <si>
    <t>02-24-2024 00:42:45</t>
  </si>
  <si>
    <t>mrbnlkld</t>
  </si>
  <si>
    <t>YTA.  You've currently got a 12 year old who feels it is ok to thieve from her brothers and not make amends.  You've got a wife who feels it is ok to favour her daughter over her sons, and to swear at her sons.  And you have two sons who loathe your wife and your daughter and this is never going to change.
And your response is to use your daughter's birthday cash to pay for new airpods and tell your wife to 'suck it up'.  Your daughter needs to make amends AND she gets nothing for her birthday.  Your wife needs to make amends to her sons, and this has to be separate from the amends her daughter makes.</t>
  </si>
  <si>
    <t>https://www.reddit.com/r/AmItheAsshole/comments/1aybqyz/aita_for_telling_my_wife_its_her_fault_that_our/kruo5qq/</t>
  </si>
  <si>
    <t>kruoclb</t>
  </si>
  <si>
    <t>02-24-2024 00:43:59</t>
  </si>
  <si>
    <t>deep_mind_</t>
  </si>
  <si>
    <t>My my my, if it isn't the consequences of her actions</t>
  </si>
  <si>
    <t>https://www.reddit.com/r/AmItheAsshole/comments/1aybqyz/aita_for_telling_my_wife_its_her_fault_that_our/kruoclb/</t>
  </si>
  <si>
    <t>kruohss</t>
  </si>
  <si>
    <t>02-24-2024 00:44:56</t>
  </si>
  <si>
    <t>Routine_Sugar_7231</t>
  </si>
  <si>
    <t>Question, OP .
What makes you think that your wife is going to keep her agreement with you to not get Anna a birthday gift? I have a feeling that she is definitely going to get her something behind your back and tell her not to mention anything.</t>
  </si>
  <si>
    <t>https://www.reddit.com/r/AmItheAsshole/comments/1aybqyz/aita_for_telling_my_wife_its_her_fault_that_our/kruohss/</t>
  </si>
  <si>
    <t>kruop7c</t>
  </si>
  <si>
    <t>02-24-2024 00:46:16</t>
  </si>
  <si>
    <t>daniele_claire</t>
  </si>
  <si>
    <t>Y and YW are both TA. Pretty crappy parenting all round. I have four kids and DO NOT get involved in their arguments, especially at these ages. You are BOTH taking sides and destroying your kids relationships with each other. 
You should tell you kids, it's your issue, sort it out. 
What are you going to do when they are adults? Go to their workplace and intervene in their work relationships? Tell their boss they are playing favourites and support them isolating a colleague the way they are isolating their YOUNGER sister? They need to develop skills to navigate their lives and if you aren't doing this, you are hurting all of them.
You are not "technically in the right" because there is no right or wrong. The fact that you have made it that way between you and your wife and making it about the two of you speaks volumes. You have enhanced the schism in your family instead of encouraging healing. 
That is your job.</t>
  </si>
  <si>
    <t>https://www.reddit.com/r/AmItheAsshole/comments/1aybqyz/aita_for_telling_my_wife_its_her_fault_that_our/kruop7c/</t>
  </si>
  <si>
    <t>kruot6g</t>
  </si>
  <si>
    <t>02-24-2024 00:46:59</t>
  </si>
  <si>
    <t>Accurate-Function44</t>
  </si>
  <si>
    <t>Dude how does it escalate to a point where your daughter feels she has the freedom to steal her brother's shit and she knew full bloody well mummy wasn't going to do jack diddly squat.
Then we have the issue with your wife standing her ground and you not intervening and telling her to apologise to the boys and punish your daughter. Hating their sister is the least of your worries. They don't trust either you or your wife to stick up for them, and rightfully so.
Also I was very angry at my mum and dad at various stages in life, but I never swore at her or my dad. And who tells a kid to fuck off?
You're all terrible.</t>
  </si>
  <si>
    <t>https://www.reddit.com/r/AmItheAsshole/comments/1aybqyz/aita_for_telling_my_wife_its_her_fault_that_our/kruot6g/</t>
  </si>
  <si>
    <t>kruourw</t>
  </si>
  <si>
    <t>02-24-2024 00:47:15</t>
  </si>
  <si>
    <t>Has422</t>
  </si>
  <si>
    <t>The boys reaction/language does not suggest ‘mild favoritism.’ This sounds more like a last straw of a significant, long-term problem. It probably needs to be addressed as such.
I’d say ESH. I suspect your wife isn’t the only one who didn’t recognize that there was a problem here.</t>
  </si>
  <si>
    <t>https://www.reddit.com/r/AmItheAsshole/comments/1aybqyz/aita_for_telling_my_wife_its_her_fault_that_our/kruourw/</t>
  </si>
  <si>
    <t>kruoxsv</t>
  </si>
  <si>
    <t>02-24-2024 00:47:48</t>
  </si>
  <si>
    <t>stryker18kill</t>
  </si>
  <si>
    <t>As a father of two, this is sad to hear. The boys will not forget that and, if true, I’m not really sure if it will ever change their mind once true colors have been seen. 
I don’t know what the hell her problem is but it’s ridiculous. I know it happens all the time with parents. Doesn’t make it any better.</t>
  </si>
  <si>
    <t>https://www.reddit.com/r/AmItheAsshole/comments/1aybqyz/aita_for_telling_my_wife_its_her_fault_that_our/kruoxsv/</t>
  </si>
  <si>
    <t>krup2ya</t>
  </si>
  <si>
    <t>02-24-2024 00:48:45</t>
  </si>
  <si>
    <t>Both of you suck. You know what's been going on and have done what about it? Nothing</t>
  </si>
  <si>
    <t>https://www.reddit.com/r/AmItheAsshole/comments/1aybqyz/aita_for_telling_my_wife_its_her_fault_that_our/krup2ya/</t>
  </si>
  <si>
    <t>krupfv6</t>
  </si>
  <si>
    <t>02-24-2024 00:51:05</t>
  </si>
  <si>
    <t>flutterby727</t>
  </si>
  <si>
    <t>I mean - you say she is remorseful, but is she? Also, I’m not sure you understand classic favoritism, because this is *clearly* it. She told her own sons to fuck off because one was (rightfully) upset about his sister getting his AirPods lost/stolen and the other stuck up for him? No mother in her right mind does that. She doesn’t get to complain about the mess she made and doesn’t get to be upset when it’s pointed out how this is her fault. NTA - she apparently still needed reminding because it doesn’t sound like she’s done anything to make amends or to make your daughter try to make amends.</t>
  </si>
  <si>
    <t>https://www.reddit.com/r/AmItheAsshole/comments/1aybqyz/aita_for_telling_my_wife_its_her_fault_that_our/krupfv6/</t>
  </si>
  <si>
    <t>krupkz5</t>
  </si>
  <si>
    <t>02-24-2024 00:52:01</t>
  </si>
  <si>
    <t>Frequent-Material273</t>
  </si>
  <si>
    <t>NTA.
And your wife is learning the ways of FAFO.
The boys are old enough to start recognizing their mother is an enemy, and so your wife WILL be treated as such until she eats a couple tons of crow, or MAYBE forever.</t>
  </si>
  <si>
    <t>https://www.reddit.com/r/AmItheAsshole/comments/1aybqyz/aita_for_telling_my_wife_its_her_fault_that_our/krupkz5/</t>
  </si>
  <si>
    <t>krupurg</t>
  </si>
  <si>
    <t>02-24-2024 00:53:47</t>
  </si>
  <si>
    <t>Livid-Ad2573</t>
  </si>
  <si>
    <t>NTA and AH both at the same time. NTA for what you said to your wife since it is her fault for favoritism Anna these whole years and the AH for not standing up for you boys when your wife choose anna’s. And i strongly think that anna will get his own gift at her birthday. Since favoritism going strong with your wife. She favour anna, obviously. She didn’t even apologize to the boys and just cry pathetically. Anna need to taste consequences for all her actions, without wife intervention. Bet your boys will go NC with their sister after they’re reach adulthood. Maybe NC with wife and OP as well if the situation continued.</t>
  </si>
  <si>
    <t>https://www.reddit.com/r/AmItheAsshole/comments/1aybqyz/aita_for_telling_my_wife_its_her_fault_that_our/krupurg/</t>
  </si>
  <si>
    <t>kruq1b9</t>
  </si>
  <si>
    <t>02-24-2024 00:54:58</t>
  </si>
  <si>
    <t>Gohighsweetcherry</t>
  </si>
  <si>
    <t>I bet mum gets Anna a present or promises something to make up for it NTA.</t>
  </si>
  <si>
    <t>https://www.reddit.com/r/AmItheAsshole/comments/1aybqyz/aita_for_telling_my_wife_its_her_fault_that_our/kruq1b9/</t>
  </si>
  <si>
    <t>kruq85b</t>
  </si>
  <si>
    <t>02-24-2024 00:56:13</t>
  </si>
  <si>
    <t>Jackisntasquirrel</t>
  </si>
  <si>
    <t>YTA. Those poor boys. You literally described classic favoritism. You ignored it until it caused issues. You're just as guilty as your wife due to your complacency.</t>
  </si>
  <si>
    <t>https://www.reddit.com/r/AmItheAsshole/comments/1aybqyz/aita_for_telling_my_wife_its_her_fault_that_our/kruq85b/</t>
  </si>
  <si>
    <t>kruqgh7</t>
  </si>
  <si>
    <t>02-24-2024 00:57:45</t>
  </si>
  <si>
    <t>types-like-thunder</t>
  </si>
  <si>
    <t>NTA Tell your daughters mother that she played FAFO. Then tell her to go be a mother to all her children. I would also tell your daughter the same thing.  She stole and lost her brothers property and she knows she will get away with it because she has been taught she will BY HER MOTHER. Maybe if you polished off that shiny new spine 6 years ago this would have never happened.</t>
  </si>
  <si>
    <t>https://www.reddit.com/r/AmItheAsshole/comments/1aybqyz/aita_for_telling_my_wife_its_her_fault_that_our/kruqgh7/</t>
  </si>
  <si>
    <t>kruqk1i</t>
  </si>
  <si>
    <t>02-24-2024 00:58:25</t>
  </si>
  <si>
    <t>Misora27</t>
  </si>
  <si>
    <t>**Everyone** in this family has something to own up to and apologize for, then work on. Hopefully through family therapy. 
- Dad needs to nut up and actually be a father. He needs to work *with* his wife and not demean her when she is clearly struggling. Be a *husband* not a *blamer*. You’re not doing any better here than her, OP. Edit: Taking away your daughter’s birthday present may only foster animosity towards her brothers (or you guys) instead of appropriately discipling here, but at least you’re doing something. Do what you think is best, though. 
- Mom needs to re-evaluate and work on self-control. She likely needs to figure out what her problem with the boys is and what is it exactly that she feels the need to treat Anna differently (is there a fear or trauma at the root of it?) You don’t speak that way to children and you don’t leave a child unpunished for bad behavior (if she hasn’t been already). Dad is right only in that she has caused a rift through her unequal treatment of the kids and she needs to own up to and work on this. 
- The boys should never speak that way to their mother and run off with no contact, no matter the circumstances. This also is a bad example set for how to treat women and is just plain disrespectful. Running off with no contact, no matter how mad at their mom, is a very dangerous move. Boys need punishment for this also. They also need to learn to forgive Anna (but trust is earned!!!) and let potentially years of jealousy get aired out and let go. This is not healthy for them to keep treating their family this way. 
- The daughter needs to own up to taking the Airpods and lying about it, and apologize to her brother. This absolutely deserves appropriate punishment, though it does not deserve the silent treatment from her brothers. I get it, but the favoritism is not Anna’s fault - that’s on their parents.</t>
  </si>
  <si>
    <t>https://www.reddit.com/r/AmItheAsshole/comments/1aybqyz/aita_for_telling_my_wife_its_her_fault_that_our/kruqk1i/</t>
  </si>
  <si>
    <t>kruqrmr</t>
  </si>
  <si>
    <t>02-24-2024 00:59:49</t>
  </si>
  <si>
    <t>BudTheWonderer</t>
  </si>
  <si>
    <t>It wasn't "mom" against son(s), in favor of daughter(s), for me. It was stepmother against myself and my sister, and favoring her two boys and her two girls.
My father divorced my mom when I was two or three years old, and my sister is one year younger than me. She had found somebody else, and she gave up custody of me and my sister to my dad, which is kind of unheard of for that era. You see, she wanted to play 'happy family' with her new guy, and I and my sister were in her way.
I was young enough after my father married my stepmother, that I forgot mostly about my real mother. I remember one or two images to this day, but nothing else. They started the fiction that my stepmother was my real mother, and myself and my sister were young enough to buy it.
Except for the fact that my stepmother seemed to really hate myself and my sister. What 4-year-old has a memory of being choked until blacking out, because his 'mother' was in a furious rage over something to do with my shoes?
Growing up, there were two sets of standards. One for myself and my sister, and another one for her kids. She goes out to visit friends at night, comes back, and I am up past my bedtime, watching TV with my father? Furious beating for me. One of her own kids in the same situation? They are told to just get to bed.
She had two sets of twins, fraternal twins. One set of boys, and one set of girls. The double standard was horrific. Her kids knew that they were the favored ones. If I owned anything, I had to make sure it was well hidden. Because if they wanted it, all they had to do was go to their mother, tell her that I gave it to them and then took it back, and she would make me give it to them. Smirking all the while. She knew.
Myself and my sister were not allowed to step one micrometer out of accordance with what she wanted. We were allowed no pushback, or anything. We had to do what she said, with no talking back, no trying to negotiate. To this day, I realize that it was this sort of thing that helped kids establish the boundaries of their personhood in this world. I and my sister never had that. It's why I grew up being an extreme introvert, not really knowing how give and take operates in the social world.
One time one of her kids said a swear word. Both she and I gasped in amazement. But my stepmother turned, looked at me, and slapped me across the face. The reason? She said that her kid knew better than to repeat after her, so she must have learned that from me. (For context, to this day, she is the foulest-mouthed individual I have ever come across. And I was a sailor for 36 years).  This was the sort of mind game thing that she would do all the time. One time she told me that if anyone ever told her that she had to give up one of her kids to be sacrificed, to be killed, so that all the others could live, that she would have to give me up. Because I was the oldest. Much later in life, I realized that this was indicative of her sitting around and thinking up scenarios in which she could justify having me killed off. She absolutely hated me.
One day, approaching mother's Day as an adult, I heard a radio advertisement saying "when you think of mothers, you think of love." I became absolutely spun up, totally angry, couldn't believe that somebody could say that. Intellectually I know that people think that what the advertisement said is true, but to the very fiber of my being I think that this is a lie.
My father totally checked out of the situation. He would have no interaction hardly, with any of us. He worked long hours, got home at night. He would sit on the couch and watch tv. This is what he would do all weekend, too. One time my stepmother was being very malicious toward me, while he was sitting on the couch beside her. She was also being very unfair, though I was around 11 years old at the time, and I don't remember what the subject matter was. All I knew was that it was extremely unfair. I looked over at my father, hoping that he would see what was going on, and give me a hand. My father looked at me, and then snapped his eyes right back to the television set. My stepmother laughed, said oh don't look at your father! He's not going to help you!
After that day, I knew that was true. Living in a house with a father, stepmother, and five siblings or half siblings, I felt alone and isolated.
My father died when I was 13 years old, and it took almost a year for my stepmother to farm me and my sister out to distant relatives. Neither I nor my sister were able to form bonds with any of the relatives we were sent to, because we just didn't trust anyone. To this day, I count myself as not having any family.
BTW, after I had lived with about four sets of relatives, I joined the Navy when I was 17 years old, to get out of that situation.
At the time that my father passed away, I totally loved my father. His death really broke me up. I remember the day that they finally had his tombstone put in place. She piled in a car with the other five kids, and before she got into the cab, she turned and smirked at me. She had purposely excluded me from going, because she knew how much it would hurt me. I knew I could not ask her to go, because I knew she was purposely excluding me. And then later, after she sent me and my sister away, she started telling people that I had refused to go, just did not want to see my father's grave site. She is a totally evil and reprehensible person.
Conversely, as I became an adult, I realized just how much my father's neglect contributed to the whole situation, and I stopped loving him. Even though for about a decade and a half after he passed away, I would have dreams where he was really alive, and we had met up again. Also, even though I am in my sixties, I will about every 3 months or so wake up from a nightmare about my stepmother. The last nightmare I woke up from, I woke up in afib. Because now I have heart problems.</t>
  </si>
  <si>
    <t>https://www.reddit.com/r/AmItheAsshole/comments/1aybqyz/aita_for_telling_my_wife_its_her_fault_that_our/kruqrmr/</t>
  </si>
  <si>
    <t>krur101</t>
  </si>
  <si>
    <t>02-24-2024 01:01:34</t>
  </si>
  <si>
    <t>MypuppyDaisy</t>
  </si>
  <si>
    <t>INFO: What’s up with your wife telling the boys to F off? And they call her the C word? This is some trashy stuff. You a trashy family?</t>
  </si>
  <si>
    <t>https://www.reddit.com/r/AmItheAsshole/comments/1aybqyz/aita_for_telling_my_wife_its_her_fault_that_our/krur101/</t>
  </si>
  <si>
    <t>krur3ix</t>
  </si>
  <si>
    <t>02-24-2024 01:02:03</t>
  </si>
  <si>
    <t>YTA. Did you punish your son for calling your wife that awful name, or did you say she deserved it? Seems like you find no fault with the boys, but are perfectly find with destroying your wife and daughter. Obviously, you agree with your sons.</t>
  </si>
  <si>
    <t>https://www.reddit.com/r/AmItheAsshole/comments/1aybqyz/aita_for_telling_my_wife_its_her_fault_that_our/krur3ix/</t>
  </si>
  <si>
    <t>krurgr4</t>
  </si>
  <si>
    <t>02-24-2024 01:04:30</t>
  </si>
  <si>
    <t>Max_Seven_Four</t>
  </si>
  <si>
    <t>NTA, the damage is done.  Even if your wife does a heartfelt apology, things will never be the same.  Your sons will never forgive your wife till they die, period.</t>
  </si>
  <si>
    <t>https://www.reddit.com/r/AmItheAsshole/comments/1aybqyz/aita_for_telling_my_wife_its_her_fault_that_our/krurgr4/</t>
  </si>
  <si>
    <t>krurjm6</t>
  </si>
  <si>
    <t>02-24-2024 01:05:01</t>
  </si>
  <si>
    <t>PageFault</t>
  </si>
  <si>
    <t>&gt; I had little sympathy and told her to suck it up because it’s her fault. She called me an AH and cried even more. 
ESH. Yea, she fucked up, but how is that helping?
Daughter needs to apologize and make it right, mother needs to sit and have a talk calmly and sincerely explaining that she was mis-understood when she said Anna was more important than the AirPods. (Only apologize if it's sincere. If she was truly being callous in the moment, she needs to own up to that.) She further needs to apologize for minimizing their concern over the stolen and subsequently misplaced AirPods.
Consider family therapy. Not because you are a broken family, because I don't think that it is, but simply to build some tools for communication.</t>
  </si>
  <si>
    <t>https://www.reddit.com/r/AmItheAsshole/comments/1aybqyz/aita_for_telling_my_wife_its_her_fault_that_our/krurjm6/</t>
  </si>
  <si>
    <t>krurkxc</t>
  </si>
  <si>
    <t>02-24-2024 01:05:16</t>
  </si>
  <si>
    <t>klutsykitten</t>
  </si>
  <si>
    <t>NTA for calling her out, especially if she hasn't done anything to actually make *amends* instead of expecting it to be all better because she feels bad about it. Great, now take that feeling and put it into *action* by apologizing, changing your behavior, and doing your best to heal the damage you've caused by showing such blatant favoritism that it's a running joke in the family. BTW... Just because your sons show a good humour about it doesn't mean that it doesn't hurt or that they aren't just making light of something that is bothering them, you know... Like teenagers often do.... 
YTA for not taking responsibility for your part in this though. You're also a parent to those children and it was partially your job to recognize the damage that her not so subtle favoritism could do to *all* of your children. It was your job to discuss ways to fix this issue with your partner *before* it became a household cold war. You ignored this problem until it blew up, that's on you too. So help your wife fix it, because you both let this fester, and you're in this mess together. You should also apologize for not stepping in sooner, because the favoritism has *always* been a problem despite their joking tone and whether or not they, as children, realized it.</t>
  </si>
  <si>
    <t>https://www.reddit.com/r/AmItheAsshole/comments/1aybqyz/aita_for_telling_my_wife_its_her_fault_that_our/krurkxc/</t>
  </si>
  <si>
    <t>krurmsp</t>
  </si>
  <si>
    <t>02-24-2024 01:05:37</t>
  </si>
  <si>
    <t>beelzebehr</t>
  </si>
  <si>
    <t>lol.  Do you really think the wife is going to give Princess Anna nothing for her birthday?
She'll do it on the sly and tell Anna not to tell anyone.</t>
  </si>
  <si>
    <t>https://www.reddit.com/r/AmItheAsshole/comments/1aybqyz/aita_for_telling_my_wife_its_her_fault_that_our/krurmsp/</t>
  </si>
  <si>
    <t>krurox0</t>
  </si>
  <si>
    <t>02-24-2024 01:06:01</t>
  </si>
  <si>
    <t>Unusual_Season_7196</t>
  </si>
  <si>
    <t>Those kids need family counseling.  Your wife needs counseling on her own, then with the family.</t>
  </si>
  <si>
    <t>https://www.reddit.com/r/AmItheAsshole/comments/1aybqyz/aita_for_telling_my_wife_its_her_fault_that_our/krurox0/</t>
  </si>
  <si>
    <t>krurp77</t>
  </si>
  <si>
    <t>02-24-2024 01:06:04</t>
  </si>
  <si>
    <t>I can tell you what’s going to happen from here on, because this more or less reflects my own childhood and that of my younger brother. We have a sister, similar age gaps. My father worshiped the very ground my sister walked on and my mother only somewhat less so. We were very much secondary or tertiary or even lower in terms of parental love, attention, tolerance etc. Thus I have lived through this the same as Alex is now and my brother like Jim.
Your family will fall apart when the boys grow up and leave the house. There will be nothing to tie them to you or to their sister or even to each other all that much, because they grew up in an unsafe environment. The effect is that they don’t bond to you, to their sister or even to each other. Their world is one where it’s each for themselves. There may not be a dramatic break. There wasn’t in our case. We just left, went our own ways and have minimal to no contact. There is nothing that binds us. You may not even be able to do anything about it anymore, because those past 12 years were crucial in terms of feeling safe and secure in their nest and they haven’t got that feeling of safety at home.</t>
  </si>
  <si>
    <t>https://www.reddit.com/r/AmItheAsshole/comments/1aybqyz/aita_for_telling_my_wife_its_her_fault_that_our/krurp77/</t>
  </si>
  <si>
    <t>krurtr8</t>
  </si>
  <si>
    <t>02-24-2024 01:06:53</t>
  </si>
  <si>
    <t>Mindless-Amoeba2934</t>
  </si>
  <si>
    <t>If Anna did take Jim’s AirPods W/O permission, Anna stole them &amp; SHOULD REPLACE THEM. Anna may get birthday presents BUT NOTHING EXPENSIVE &amp; Should Be Grounded for about 1 week, no shopping, NO ELECTRONICS, for Lying  about the AirPods! Your Wife Should  EXPLAIN exactly what she said, why she said it &amp; WHY SHE SIDED WITH ANNA and apologize to the boys! The Boys should explain What they heard, Why They feel the way they do and apologize to their mom for Making Her Worry By NOT ANSWERING THE PHONE, they could have just sent a text letting their mom know they were Physically safe, ask Alex WHY HE FELT SO COMFORTABLE TO CALL HIS MOM THE C WORD?!? I understand Alex was mad &amp; he said it in the heat of the moment BUT WHY DID ALEX CALL HIS MOTHER THE C WORD EASILY &amp; WHY JIM  FELT THAT WAS OK?!? 
Found out why Anna felt the need to Use Jim’s AirPods &amp; EXACTLY what Jim &amp; Alex Says to Anna when you are not around, something just does not feel right! 
If the fight was 2 weeks or more ago, if Anna &amp; your wife HAVE TRIED to make amends and the boys continued to to punish their mom &amp; sister AND YOU ALLOWED IT, THEN YOU ARE An AH for Not Calling Out Your Sons’s Disrespect towards their mom &amp; sister AND TEACHING YOUR SONS THAT’S OKAY!! 
FAMILY Counseling!!</t>
  </si>
  <si>
    <t>https://www.reddit.com/r/AmItheAsshole/comments/1aybqyz/aita_for_telling_my_wife_its_her_fault_that_our/krurtr8/</t>
  </si>
  <si>
    <t>kruru3w</t>
  </si>
  <si>
    <t>02-24-2024 01:06:58</t>
  </si>
  <si>
    <t>YakElectronic6713</t>
  </si>
  <si>
    <t>NTA. I suppose your wife has never even asked Anna to apologise to her brothers?</t>
  </si>
  <si>
    <t>https://www.reddit.com/r/AmItheAsshole/comments/1aybqyz/aita_for_telling_my_wife_its_her_fault_that_our/kruru3w/</t>
  </si>
  <si>
    <t>krurvf3</t>
  </si>
  <si>
    <t>02-24-2024 01:07:12</t>
  </si>
  <si>
    <t>Aggravating_Meat2101</t>
  </si>
  <si>
    <t>At this point everyone, you and your boys included are sucking big time. 
Allowing your boys to treat their mom and sister like ghosts is how you raise future abusive boyfriend/husbands. Ignoring/avoiding people while giving them silent treatment is emotional abuse if you do it for more than a few minutes. This has been going on for weeks. 🤯
It shows that there is a colossal mess of poor communication and conflict resolution amongst all family members. I imagine the lead up to this breakdown has actually been festering for some time. 
Your whole family unit is falling apart before your eyes and you’re worried if you look like an a-hole for blaming everything on your wife and telling her to suck it up? 
 I think the only thing worth bringing up with her at this point is was asking what point she was even trying to make by telling the boys their sisters is more important than AirPods. Like no shit Sherlock, a human life is more important than a piece of replaceable tech. But what does that have to do with her stealing from and lying to them? Are we supposed to just let go of every midead against us because ultimately human life is more precious? That doesn’t even make sense. It’s not like they were trying to kill her or something, they just wanted justice for her stealing a valuable. 
 Either way, you’re still all 3 of those kids dads and just as responsible for helping them navigate through this conflict with one another as your wife is. I’d hire a family crisis mediator/therapist at this point as you’re clearly not equipped to deal with all this.</t>
  </si>
  <si>
    <t>https://www.reddit.com/r/AmItheAsshole/comments/1aybqyz/aita_for_telling_my_wife_its_her_fault_that_our/krurvf3/</t>
  </si>
  <si>
    <t>krurw6i</t>
  </si>
  <si>
    <t>02-24-2024 01:07:21</t>
  </si>
  <si>
    <t>Nta. If it's not too late, try to make sure your wife is the one to make it clear the daughter has the consequences to pay for the air pods and make things right. If it is seen as you intervention it won't have the same impact.</t>
  </si>
  <si>
    <t>https://www.reddit.com/r/AmItheAsshole/comments/1aybqyz/aita_for_telling_my_wife_its_her_fault_that_our/krurw6i/</t>
  </si>
  <si>
    <t>krus23n</t>
  </si>
  <si>
    <t>02-24-2024 01:08:28</t>
  </si>
  <si>
    <t>Yrrebbor</t>
  </si>
  <si>
    <t>Family therapy time!</t>
  </si>
  <si>
    <t>https://www.reddit.com/r/AmItheAsshole/comments/1aybqyz/aita_for_telling_my_wife_its_her_fault_that_our/krus23n/</t>
  </si>
  <si>
    <t>krusaxa</t>
  </si>
  <si>
    <t>02-24-2024 01:10:06</t>
  </si>
  <si>
    <t>daphreak1</t>
  </si>
  <si>
    <t>YTA.  Your wife created a dumpster fire of a situation and you threw gasoline on it.  You are technically right that she isnt helping the situation, but you are also technically making things worse.</t>
  </si>
  <si>
    <t>https://www.reddit.com/r/AmItheAsshole/comments/1aybqyz/aita_for_telling_my_wife_its_her_fault_that_our/krusaxa/</t>
  </si>
  <si>
    <t>krusbgl</t>
  </si>
  <si>
    <t>02-24-2024 01:10:12</t>
  </si>
  <si>
    <t>anonymous_for_this</t>
  </si>
  <si>
    <t>Justice delayed is justice denied. 
&gt;my wife is already devastated and remorseful
So what has she done to make amends? She needs to take those feelings of devastation and remorse and use them to make change.
Your daughter has been taught by her mom that she can lie, cheat and steal at her brother's expense, and her mom will back her to the hilt. Your wife needs to tackle the disaster that she has made of shaping her daughter's way of interacting with the world.
What have you done? You seem very hands-off. Have you spoken with your daughter about integrity? Have you had a good conversation with your boys about the systemic things that are going on? What they think needs to change before they can even think of restoring the relationship with their mom and sister?   And don't be surprised if your wife has done her dash - that the situation is now irrecoverable.  The airpod theft, the sister lying and mom irrationally defending the perp was not one event even on the day. And you can think of it as the end game of a situation that has been brewing for years.</t>
  </si>
  <si>
    <t>https://www.reddit.com/r/AmItheAsshole/comments/1aybqyz/aita_for_telling_my_wife_its_her_fault_that_our/krusbgl/</t>
  </si>
  <si>
    <t>krusbtt</t>
  </si>
  <si>
    <t>02-24-2024 01:10:15</t>
  </si>
  <si>
    <t>ESH. We have no idea whose story is right. There are always three sides and all that. And now you have a mess. And instead of trying to fix it, by talking to everyone or getting family therapy, you just told her to shut up because its her fault. You act like you are just an outsider with no control over anything 
Get your shit together and act like a parent</t>
  </si>
  <si>
    <t>https://www.reddit.com/r/AmItheAsshole/comments/1aybqyz/aita_for_telling_my_wife_its_her_fault_that_our/krusbtt/</t>
  </si>
  <si>
    <t>kruse1u</t>
  </si>
  <si>
    <t>02-24-2024 01:10:40</t>
  </si>
  <si>
    <t>sarcastic-pedant</t>
  </si>
  <si>
    <t>Please tell me that Anna is having to replace Jim's airpods?
&gt;It is my job now to help her the relationship between girls and boys in our home. 
How is this even a question? How has it felt the last few weeks? Has everything resolved itself? Of course, you need to get involved before you lose the boys' respect, too.
Speak to the boys individually.  Speak to them with your wife after and mediate the conversation 
Speak to Anna with your wife and give her a consequence for lying, for taking the ipods and make it clear she needs to replace them because she lost them.  Then facilitate an apology from Anna to Jim.</t>
  </si>
  <si>
    <t>https://www.reddit.com/r/AmItheAsshole/comments/1aybqyz/aita_for_telling_my_wife_its_her_fault_that_our/kruse1u/</t>
  </si>
  <si>
    <t>krusfp4</t>
  </si>
  <si>
    <t>02-24-2024 01:10:58</t>
  </si>
  <si>
    <t>LegitimateTeacher355</t>
  </si>
  <si>
    <t>NTA , your wife took Anna’s side and now had to deal with the consequences of her actions..</t>
  </si>
  <si>
    <t>https://www.reddit.com/r/AmItheAsshole/comments/1aybqyz/aita_for_telling_my_wife_its_her_fault_that_our/krusfp4/</t>
  </si>
  <si>
    <t>kruslhw</t>
  </si>
  <si>
    <t>02-24-2024 01:12:03</t>
  </si>
  <si>
    <t>GraphicDesign_101</t>
  </si>
  <si>
    <t>ESH, but also mainly wanted to comment about your son at 15 calling his mother a c*nt. That disrespect is disgusting, no matter the situation. Have a talk to your son early on about how he speak to women (and anyone) in life. He should be told to apologise and she can apologise for any wrongdoing on her part at the same time.</t>
  </si>
  <si>
    <t>https://www.reddit.com/r/AmItheAsshole/comments/1aybqyz/aita_for_telling_my_wife_its_her_fault_that_our/kruslhw/</t>
  </si>
  <si>
    <t>krusqtq</t>
  </si>
  <si>
    <t>02-24-2024 01:13:04</t>
  </si>
  <si>
    <t>ofmegs</t>
  </si>
  <si>
    <t>ESH… I think this might be a “this too shall pass” situation so long as your wife remains cognizant of how she treats all three kids. 
I’m saying this, because the way you’re telling the story is more from the boys’ perspectives than that of your wife and daughter. I remember my 13 yo brother calling me a F’n Wh*re when I was 11 because I wouldn’t give him a deck of cards. So, maybe the language being used is why your wife “took her side.” Who knows?
Either way, your wife needs to apologize to your son. Your daughter needs to apologize as well. And you should probably find out what was being said during the fight between you son and daughter. 
And you need to stay Switzerland-ish because you need to help mend the rift in your family.</t>
  </si>
  <si>
    <t>https://www.reddit.com/r/AmItheAsshole/comments/1aybqyz/aita_for_telling_my_wife_its_her_fault_that_our/krusqtq/</t>
  </si>
  <si>
    <t>krusqtw</t>
  </si>
  <si>
    <t>Lanky_Goose_6562</t>
  </si>
  <si>
    <t>We all reap what we sow in life. 
Your wife sowed the seeds of discontent between her kids with her favoritism, and now she is reaping the outcome.</t>
  </si>
  <si>
    <t>https://www.reddit.com/r/AmItheAsshole/comments/1aybqyz/aita_for_telling_my_wife_its_her_fault_that_our/krusqtw/</t>
  </si>
  <si>
    <t>krusruj</t>
  </si>
  <si>
    <t>02-24-2024 01:13:16</t>
  </si>
  <si>
    <t>Kactus_San2021</t>
  </si>
  <si>
    <t>ESH Your wife clearly sucks for all the favoritism and causing a huge rift between the siblings. However youre also an asshole for not calling this out WAY sooner and waiting until it was too late. Bc now there's probably gonna be a long term rift between them.</t>
  </si>
  <si>
    <t>https://www.reddit.com/r/AmItheAsshole/comments/1aybqyz/aita_for_telling_my_wife_its_her_fault_that_our/krusruj/</t>
  </si>
  <si>
    <t>krussmt</t>
  </si>
  <si>
    <t>02-24-2024 01:13:25</t>
  </si>
  <si>
    <t>Big_Drama_2624</t>
  </si>
  <si>
    <t>NTA, but don’t sugar coat. From your perspective you think your wife shows Anna a little bit more love and affection. Well I got a news flash for ya Op, that IS favoritism. She prefers Anna over the boys and her trying to cover for a 12 year old who should know better than to steal people’s things, regardless of being family or not, makes it all the more obvious that your wife prefers her more. And ya know what? That’s sad.
Your daughter is 12 years old and is already stealing. AND LIED ABOUT IT! If she wanted something she should ask. If told no, then that’s all there is to it. What if your daughter does this when she’s older and there are serious consequences? Is you’re wife gonna jump to her defense again? 
She does need to get over it. I don’t blame the boys for not wanting to talk to her or their sister. The boys are hurt and have every right to refuse to speak to their mother and sister. However if your wife doesn’t see what she did was wrong, I suggest she’d get help</t>
  </si>
  <si>
    <t>https://www.reddit.com/r/AmItheAsshole/comments/1aybqyz/aita_for_telling_my_wife_its_her_fault_that_our/krussmt/</t>
  </si>
  <si>
    <t>krusvxq</t>
  </si>
  <si>
    <t>02-24-2024 01:14:02</t>
  </si>
  <si>
    <t>PenBoom</t>
  </si>
  <si>
    <t>NTA.  
&gt;  she will get nothing for her birthday in april.   
Somehow, I don't believe this for a minute, even if you don't know about it, I'd bet money your wife is going to get her something.  She will either do it outright, or hide it from you and the boys.  But from what you have posted, I would say it is 100% that she will not go without for this.</t>
  </si>
  <si>
    <t>https://www.reddit.com/r/AmItheAsshole/comments/1aybqyz/aita_for_telling_my_wife_its_her_fault_that_our/krusvxq/</t>
  </si>
  <si>
    <t>krut4g6</t>
  </si>
  <si>
    <t>02-24-2024 01:15:36</t>
  </si>
  <si>
    <t>Bookish_Dragon68</t>
  </si>
  <si>
    <t>UpdateMe.</t>
  </si>
  <si>
    <t>https://www.reddit.com/r/AmItheAsshole/comments/1aybqyz/aita_for_telling_my_wife_its_her_fault_that_our/krut4g6/</t>
  </si>
  <si>
    <t>krut85h</t>
  </si>
  <si>
    <t>02-24-2024 01:16:18</t>
  </si>
  <si>
    <t>NTA.  He literally FAFO and if you hadn't told the friend group they would have heard from Lisa. Even if they didn't know,  they would have asked about their relationship history in their first few dates and that would be a massive red flag. He made his bed and now he has to lay in it. (And learn that no is a complete sentence,  and if he doesn't want to hear the truth, stop pestering once someone declines his advances!)</t>
  </si>
  <si>
    <t>https://www.reddit.com/r/AmItheAsshole/comments/1aybqyz/aita_for_telling_my_wife_its_her_fault_that_our/krut85h/</t>
  </si>
  <si>
    <t>krutgx3</t>
  </si>
  <si>
    <t>02-24-2024 01:17:56</t>
  </si>
  <si>
    <t>billiarddaddy</t>
  </si>
  <si>
    <t>NTA. Not at all.
Growing up my mother treated my sister like she could do no wrong.
She still does. My sister is in her 40s now.
I don't have a relationship with my sister, not because I dislike her, she is insufferable, but because my parents tolerate her to no end.
They put up with all of it to the dismay of the whole family.
I simply won't put up with it. I see my parents when I can but I'll probably never be around all of them again because her behavior is beyond the pale.
It's not about your daughter vs your sons, or the airpods, it's about fairness.
If your wife can't be fair in the face of injustice (theft, misuse, and loss) then she won't have a leg to stand on when the boys do something wrong. They'll always remember she protected their sister for rightful consequences and they won't respect her after that.
They'll despise their sister for the preferential treatment.</t>
  </si>
  <si>
    <t>https://www.reddit.com/r/AmItheAsshole/comments/1aybqyz/aita_for_telling_my_wife_its_her_fault_that_our/krutgx3/</t>
  </si>
  <si>
    <t>krutkhd</t>
  </si>
  <si>
    <t>02-24-2024 01:18:37</t>
  </si>
  <si>
    <t>Jean19812</t>
  </si>
  <si>
    <t>NTA.  Anna needs a babysit or mow neighborhood lawns to replace the air pods. She also needs to be grounded from anything fun for a month.</t>
  </si>
  <si>
    <t>https://www.reddit.com/r/AmItheAsshole/comments/1aybqyz/aita_for_telling_my_wife_its_her_fault_that_our/krutkhd/</t>
  </si>
  <si>
    <t>krutkp2</t>
  </si>
  <si>
    <t>02-24-2024 01:18:39</t>
  </si>
  <si>
    <t>So-so-old</t>
  </si>
  <si>
    <t>NTA-  but you guys need family therapy ASAP</t>
  </si>
  <si>
    <t>https://www.reddit.com/r/AmItheAsshole/comments/1aybqyz/aita_for_telling_my_wife_its_her_fault_that_our/krutkp2/</t>
  </si>
  <si>
    <t>krutou9</t>
  </si>
  <si>
    <t>02-24-2024 01:19:26</t>
  </si>
  <si>
    <t>Scary-Pace</t>
  </si>
  <si>
    <t>ESH. Everyone here is an AH except the boys. Idc that they cussed their mom either. She earned that hatred. Anna stole and lied and probably knew mom would take her side, but she's an abused child growing up in this mess so I can cut her some slack. (Golden Child is also a victim of abuse.) Mom is obviously the biggest asshole. She's been abusing all of her kids for years, and it's starting to cause family wide issues. You are an asshole for allowing this BS to continue for *years*. You are just as responsible for this. Your boys are in pain because of her abuse and your negligence. If you care about any of your kids, you'll have them in therapy as soon as possible. Family and individual for at least the boys, but Anna probably needs it, too.</t>
  </si>
  <si>
    <t>https://www.reddit.com/r/AmItheAsshole/comments/1aybqyz/aita_for_telling_my_wife_its_her_fault_that_our/krutou9/</t>
  </si>
  <si>
    <t>krutps0</t>
  </si>
  <si>
    <t>02-24-2024 01:19:36</t>
  </si>
  <si>
    <t>JCDexter</t>
  </si>
  <si>
    <t>Wife also needs to understand that if she secretly gives Anna a bday gift ... Then neither Anna nor mom learned anything from this experience, and it will undo any progress she might have made with her sons.</t>
  </si>
  <si>
    <t>https://www.reddit.com/r/AmItheAsshole/comments/1aybqyz/aita_for_telling_my_wife_its_her_fault_that_our/krutps0/</t>
  </si>
  <si>
    <t>krutr01</t>
  </si>
  <si>
    <t>02-24-2024 01:19:50</t>
  </si>
  <si>
    <t>residentcaprice</t>
  </si>
  <si>
    <t>other than replacing the airpods and really making sure there are no presents, anna must be punished for stealing.
tell your wife to wake up and stop crying. she's acting the victim when she is the one who caused the dysfunction in the family.
you're going to end up with a broken family, one menace to society  and two lost sons.</t>
  </si>
  <si>
    <t>https://www.reddit.com/r/AmItheAsshole/comments/1aybqyz/aita_for_telling_my_wife_its_her_fault_that_our/krutr01/</t>
  </si>
  <si>
    <t>krutr4r</t>
  </si>
  <si>
    <t>02-24-2024 01:19:51</t>
  </si>
  <si>
    <t>Interesting_Novel997</t>
  </si>
  <si>
    <t>Family meeting: your wife and Anna must apologize to the boys (and mean it): wife and Anna must accept whatever decision the boys make as to whether they choose to accept said apology: family needs to strategize on what needs to be done to move forward from this: implement said action(s): finally YOU need to own your part in doing nothing when this dynamic was playing out right in front of you. Family therapy is a must going forward.</t>
  </si>
  <si>
    <t>https://www.reddit.com/r/AmItheAsshole/comments/1aybqyz/aita_for_telling_my_wife_its_her_fault_that_our/krutr4r/</t>
  </si>
  <si>
    <t>krutwsv</t>
  </si>
  <si>
    <t>02-24-2024 01:20:54</t>
  </si>
  <si>
    <t>Feisty_Irish</t>
  </si>
  <si>
    <t>NTA.  You're right.  Your wife is to blame.</t>
  </si>
  <si>
    <t>https://www.reddit.com/r/AmItheAsshole/comments/1aybqyz/aita_for_telling_my_wife_its_her_fault_that_our/krutwsv/</t>
  </si>
  <si>
    <t>kruu0he</t>
  </si>
  <si>
    <t>02-24-2024 01:21:35</t>
  </si>
  <si>
    <t>Difficult_Jello_7751</t>
  </si>
  <si>
    <t>Yta! You don't get to sit there watching your wife mistreat your son's for the last 12!!!?! Years then act all high and mighty when shit finally blows up. You are an equal parent and it's your job to protect them as well. Why haven't you felt with these issues before now? Those boys are going to leave in a couple of years and never ever come back. Your wife is going to lose her sons, then her daughter will grow up and get her own job and a bf and leave too because her mother will be clingy and over involved in her life.</t>
  </si>
  <si>
    <t>https://www.reddit.com/r/AmItheAsshole/comments/1aybqyz/aita_for_telling_my_wife_its_her_fault_that_our/kruu0he/</t>
  </si>
  <si>
    <t>kruu4bd</t>
  </si>
  <si>
    <t>02-24-2024 01:22:17</t>
  </si>
  <si>
    <t>gbs5009</t>
  </si>
  <si>
    <t>NTA, but you're thinking about the situation a bit wrong
\&gt; she said that Anna is more important than a pair of AirPods
Sure, but there's a nasty motte and baily there.  The issue isn't which is more \*important\*, it's that Anna was stealing and lying with impunity.  Anna being "more important than the airpods" is no barrier to any reasonable remedy there.
It's time your wife owned up to her bailey... she's actually taking the position that your sons should ignore Anna's theft of their personal items \*like she does\*.  That's not going to fly, it'll just lead to "self-serve" retribution between the siblings.
Time for her to figure out what's going to be done to discourage this kind of thing.  I think Jim would cool down a lot if he had any kind of reassurance that \*\*both\*\* his parents are working to discourage this behavior.  As it stands, he \*has\* to hold onto the grudge because it's the only mechanism for justice.</t>
  </si>
  <si>
    <t>https://www.reddit.com/r/AmItheAsshole/comments/1aybqyz/aita_for_telling_my_wife_its_her_fault_that_our/kruu4bd/</t>
  </si>
  <si>
    <t>kruu729</t>
  </si>
  <si>
    <t>02-24-2024 01:22:48</t>
  </si>
  <si>
    <t>melyssahb</t>
  </si>
  <si>
    <t>I seriously think everyone in this family has a little bit of TAH in them. Daughter steals iPods and loses them with no apology, Mom sides with daughter and says the absolute wrong things, boys lash out and call mom a c***, and dad sits on the sidelines and only participates by telling wife that it’s her fault and to suck it up. 
I’ve never heard of a family more in need of family therapy than this one. 
This isn’t going to resolve itself without outside help. Go get help. Everyone needs help.</t>
  </si>
  <si>
    <t>https://www.reddit.com/r/AmItheAsshole/comments/1aybqyz/aita_for_telling_my_wife_its_her_fault_that_our/kruu729/</t>
  </si>
  <si>
    <t>kruuem6</t>
  </si>
  <si>
    <t>02-24-2024 01:24:12</t>
  </si>
  <si>
    <t>It’s not a double standard for a mom to have a different type of relationship with her daughter than she does with her sons. Often it’s the other way around here with mom’s son being her little golden child and the daughters getting treated worse. In this situation the daughter is also the baby so that whole dynamic exists where the older kids feel like baby gets away with everything. There’s always some of that in families even (especially?) the ones who deny they have a favorite adamantly. 
Mom is totally out of order to defend her kid lying about taking the EarPods. Paying for a new set and apologizing is a good start from sis, but mom needs to start holding her responsible for her actions and not immediately siding with her baby because that will be remembered, and affect all the relationships. People might forgive the favored sister but they continue to resent their parents for this for decades. Moms TA. Quit crying and fix it.</t>
  </si>
  <si>
    <t>https://www.reddit.com/r/AmItheAsshole/comments/1aybqyz/aita_for_telling_my_wife_its_her_fault_that_our/kruuem6/</t>
  </si>
  <si>
    <t>kruulvw</t>
  </si>
  <si>
    <t>02-24-2024 01:25:34</t>
  </si>
  <si>
    <t>Your son called your wife the c word? And you did nothing?</t>
  </si>
  <si>
    <t>https://www.reddit.com/r/AmItheAsshole/comments/1aybqyz/aita_for_telling_my_wife_its_her_fault_that_our/kruulvw/</t>
  </si>
  <si>
    <t>kruuoyn</t>
  </si>
  <si>
    <t>02-24-2024 01:26:08</t>
  </si>
  <si>
    <t>MmeLaRue</t>
  </si>
  <si>
    <t>NTA. But you and your wife have a shit-ton of work to do to correct the situation and get everyone back on an even keel. A lot of this has to be on the down-low, but it needs to be consistent and there needs to be followup and accountability for both you and your wife. Anna needs to hear the word "no" a little more often than she's been hearing it, while the boys need to hear some positive reinforcement and to receive far fairer treatment. 
There may need to be some quiet and private apologies, of course. However, from there it may suffice to let things simmer down while slowly doing things together as a family. Board game night might start with you and the wife, and draw in the kids as time passes, for example. It may not feel right now as though things will resolve, but resetting the dynamic to where there are no "favourites" per se can be a process.</t>
  </si>
  <si>
    <t>https://www.reddit.com/r/AmItheAsshole/comments/1aybqyz/aita_for_telling_my_wife_its_her_fault_that_our/kruuoyn/</t>
  </si>
  <si>
    <t>kruvbpm</t>
  </si>
  <si>
    <t>02-24-2024 01:30:24</t>
  </si>
  <si>
    <t>situationship321</t>
  </si>
  <si>
    <t>NTA but please, please keep sticking up for your sons! And without being too harsh with your daughter, if possible, because she’s 12 and this is your wife’s doing. Would you consider family counseling? I feel like your sons need a place where they will be listened to and your wife may need an impartial observer to tell her that she has work to do with all 3 of her kids. 
I feel sorry for your daughter too. It sucks that she stole the AirPods and lied, but being ostracized is a tough home life for a 12yo. 
Best wishes for your family OP</t>
  </si>
  <si>
    <t>https://www.reddit.com/r/AmItheAsshole/comments/1aybqyz/aita_for_telling_my_wife_its_her_fault_that_our/kruvbpm/</t>
  </si>
  <si>
    <t>kruvc83</t>
  </si>
  <si>
    <t>YTA for not correcting your wife's behavior long ago. You are right about your wife is being 100 percent at fault here. But pointing it out is not going to fix things. Gonna be hard to repair this. But Anna needs to be punished heavily. By your wife. Maybe family therapy for everyone would help. But your wife needs to make serious changes and should stop dismissing her son's feelings</t>
  </si>
  <si>
    <t>https://www.reddit.com/r/AmItheAsshole/comments/1aybqyz/aita_for_telling_my_wife_its_her_fault_that_our/kruvc83/</t>
  </si>
  <si>
    <t>kruvrq7</t>
  </si>
  <si>
    <t>02-24-2024 01:33:25</t>
  </si>
  <si>
    <t>Gooseygirl0521</t>
  </si>
  <si>
    <t>NTA and mom needs therapy and id die on that hill. Yall could probably benefit from family therapy too. Im wondering if mom had serious "gender disappointment" and finally got her baby girl and girl can now do no wrong. I'd be examining rules in the house too and see if those are fair, gifts are fair and time spent with each child is fair.</t>
  </si>
  <si>
    <t>https://www.reddit.com/r/AmItheAsshole/comments/1aybqyz/aita_for_telling_my_wife_its_her_fault_that_our/kruvrq7/</t>
  </si>
  <si>
    <t>kruvstc</t>
  </si>
  <si>
    <t>02-24-2024 01:33:37</t>
  </si>
  <si>
    <t>Dizzy-Ad1692</t>
  </si>
  <si>
    <t>NTA but you need to really rethink your insane idea that she is a good mother, she isn't, and your son's were right calling her what they did, I can only imagine how much of this sort of crap has happened and you just don't know about it.</t>
  </si>
  <si>
    <t>https://www.reddit.com/r/AmItheAsshole/comments/1aybqyz/aita_for_telling_my_wife_its_her_fault_that_our/kruvstc/</t>
  </si>
  <si>
    <t>kruvur0</t>
  </si>
  <si>
    <t>02-24-2024 01:33:59</t>
  </si>
  <si>
    <t>mrsr1s1ng</t>
  </si>
  <si>
    <t>NTA for what you said to your wife, the truth hurts. 
You need to stick up for your boys. 
You need to get your wife to see how different she treats the boys  
Your wife needs to apologize and get her shit together. 
You need talk to your boys and find out if there has been other mistreatment. You should ask your boys if there is anything their mother can do to make up for her wrong doings
Find out what your boys need from you.</t>
  </si>
  <si>
    <t>https://www.reddit.com/r/AmItheAsshole/comments/1aybqyz/aita_for_telling_my_wife_its_her_fault_that_our/kruvur0/</t>
  </si>
  <si>
    <t>kruw9mg</t>
  </si>
  <si>
    <t>banana0vanna</t>
  </si>
  <si>
    <t>NTA and if it isn’t the consequences of her own actions, sounds well deserved to me.</t>
  </si>
  <si>
    <t>https://www.reddit.com/r/AmItheAsshole/comments/1aybqyz/aita_for_telling_my_wife_its_her_fault_that_our/kruw9mg/</t>
  </si>
  <si>
    <t>kruw9zc</t>
  </si>
  <si>
    <t>02-24-2024 01:36:47</t>
  </si>
  <si>
    <t>MonkeyLulu66</t>
  </si>
  <si>
    <t>NTA, but your wife is the ah. Make sure that she understands you have a serious problem at hand and she has to mend her relationship with her sons.</t>
  </si>
  <si>
    <t>https://www.reddit.com/r/AmItheAsshole/comments/1aybqyz/aita_for_telling_my_wife_its_her_fault_that_our/kruw9zc/</t>
  </si>
  <si>
    <t>kruwp6l</t>
  </si>
  <si>
    <t>I’m going with ESH. Wife for taking Anna’s side, you for letting this continue for so long and not getting involved.</t>
  </si>
  <si>
    <t>https://www.reddit.com/r/AmItheAsshole/comments/1aybqyz/aita_for_telling_my_wife_its_her_fault_that_our/kruwp6l/</t>
  </si>
  <si>
    <t>kruwpd8</t>
  </si>
  <si>
    <t>02-24-2024 01:39:43</t>
  </si>
  <si>
    <t>WillaLane</t>
  </si>
  <si>
    <t>NTA but your family needs therapy. You need a professional to help you find a way past this. Your wife needs to own her part in this and your sons need to feel valued in their home, good luck</t>
  </si>
  <si>
    <t>https://www.reddit.com/r/AmItheAsshole/comments/1aybqyz/aita_for_telling_my_wife_its_her_fault_that_our/kruwpd8/</t>
  </si>
  <si>
    <t>krux573</t>
  </si>
  <si>
    <t>02-24-2024 01:42:43</t>
  </si>
  <si>
    <t>Yikes. You and your wife are both bad parents. They don’t have ONE abusive/neglectful parent. Because the other parent has to be passive in order for that to happen. Also, none of us believe that she’s not going to get anything for her birthday. Your boys have tried bringing up this favouritism and it get swept under the rug, your wife defended one over the other and to make it worse, defended to perpetrator over the victim, aggressively. 
Has she addressed her behaviour with the boys? Has she apologised for the years of different treatment? Has she addressed the fact that they clearly feel that their emotional needs are being stomped on by her? Nothing is going to get better until she admits what she’s been doing, admits that she was 100% in the wrong in this situation, and there are very real changes made, with regular conversations and check ins.</t>
  </si>
  <si>
    <t>https://www.reddit.com/r/AmItheAsshole/comments/1aybqyz/aita_for_telling_my_wife_its_her_fault_that_our/krux573/</t>
  </si>
  <si>
    <t>kruxmjo</t>
  </si>
  <si>
    <t>ImmediateShallot7245</t>
  </si>
  <si>
    <t>NTA your wife needs to sit down with her sons and apologize for her actions regarding the argument but also in general! She needs to take ownership of her actions IMO! She also needs therapy!</t>
  </si>
  <si>
    <t>https://www.reddit.com/r/AmItheAsshole/comments/1aybqyz/aita_for_telling_my_wife_its_her_fault_that_our/kruxmjo/</t>
  </si>
  <si>
    <t>kruxtrt</t>
  </si>
  <si>
    <t>02-24-2024 01:47:19</t>
  </si>
  <si>
    <t>SilentSamizdat</t>
  </si>
  <si>
    <t>Sounds like family counseling is in order.</t>
  </si>
  <si>
    <t>https://www.reddit.com/r/AmItheAsshole/comments/1aybqyz/aita_for_telling_my_wife_its_her_fault_that_our/kruxtrt/</t>
  </si>
  <si>
    <t>kruyb8j</t>
  </si>
  <si>
    <t>02-24-2024 01:50:37</t>
  </si>
  <si>
    <t>Morgen019</t>
  </si>
  <si>
    <t>What is going on in the girls life that mom knows that no one else does?  
Is it just favoritism or did she share a “just for mom talk”.
Your wife handled this remarkably badly.  She took a verbal hatchet and cut the ties that bind severely. 
Other redditors offered great advice to try and fix this.
For your family’s sake I hope she does and it works.</t>
  </si>
  <si>
    <t>https://www.reddit.com/r/AmItheAsshole/comments/1aybqyz/aita_for_telling_my_wife_its_her_fault_that_our/kruyb8j/</t>
  </si>
  <si>
    <t>kruyhu7</t>
  </si>
  <si>
    <t>02-24-2024 01:51:51</t>
  </si>
  <si>
    <t>SandSim</t>
  </si>
  <si>
    <t>1 word - Counseling.  (Independent and Group).</t>
  </si>
  <si>
    <t>https://www.reddit.com/r/AmItheAsshole/comments/1aybqyz/aita_for_telling_my_wife_its_her_fault_that_our/kruyhu7/</t>
  </si>
  <si>
    <t>kruyt6g</t>
  </si>
  <si>
    <t>02-24-2024 01:54:01</t>
  </si>
  <si>
    <t>TheWanderingMedic</t>
  </si>
  <si>
    <t>Honestly, at this point ESH, you for watching her emotionally abuse the boys and doing nothing, her for being a horrible mother who told them to their faces she didn’t care about them. 
Staying with her makes you an AH. Do not fail your sons. Protect them from their unfortunate egg donor.</t>
  </si>
  <si>
    <t>https://www.reddit.com/r/AmItheAsshole/comments/1aybqyz/aita_for_telling_my_wife_its_her_fault_that_our/kruyt6g/</t>
  </si>
  <si>
    <t>kruytko</t>
  </si>
  <si>
    <t>amy000206</t>
  </si>
  <si>
    <t>Taking away her birthday presents is too much. Was with you right til that. That's petty. YTA</t>
  </si>
  <si>
    <t>https://www.reddit.com/r/AmItheAsshole/comments/1aybqyz/aita_for_telling_my_wife_its_her_fault_that_our/kruytko/</t>
  </si>
  <si>
    <t>kruyw2b</t>
  </si>
  <si>
    <t>02-24-2024 01:54:34</t>
  </si>
  <si>
    <t>MadMaxxedOut</t>
  </si>
  <si>
    <t>Yikes….. pre teen/ teen years between siblings is hell. They are constantly fighting. Anna is “the baby” and the only girl so this dynamic is not a surprise. 
ESH because you two parents need to get on the same page. Mom isn’t doing Anna any favors by taking a side, and you aren’t doing the boys any favors by telling their mother that everything is her fault. 
Pump the brakes, get some therapists and hold on. This bumpy ride can last a couple years.</t>
  </si>
  <si>
    <t>https://www.reddit.com/r/AmItheAsshole/comments/1aybqyz/aita_for_telling_my_wife_its_her_fault_that_our/kruyw2b/</t>
  </si>
  <si>
    <t>krv00f2</t>
  </si>
  <si>
    <t>Puddin370</t>
  </si>
  <si>
    <t>Good lord!! There is no way either of my parents would allow me to still have teeth had I spoken that way to either of them whether I was 100% right or not.
It appears that your son's have zero respect for their mother. She caused it but it's still a problem.
If this rift is not fixed, theose boys are going NC with mom and sister ASAP.</t>
  </si>
  <si>
    <t>https://www.reddit.com/r/AmItheAsshole/comments/1aybqyz/aita_for_telling_my_wife_its_her_fault_that_our/krv00f2/</t>
  </si>
  <si>
    <t>krv048n</t>
  </si>
  <si>
    <t>02-24-2024 02:03:02</t>
  </si>
  <si>
    <t>snoop_ard</t>
  </si>
  <si>
    <t>YTA.
What kind of a “great mom” is she if she shows favoritism towards her kids?! You think showing love to all child equally does not include in motherhood? You, as a father and a spectator, have been watching this unfold for the past 12 years, and “suddenly” you now have to help them build the relationship?</t>
  </si>
  <si>
    <t>https://www.reddit.com/r/AmItheAsshole/comments/1aybqyz/aita_for_telling_my_wife_its_her_fault_that_our/krv048n/</t>
  </si>
  <si>
    <t>krv0gmv</t>
  </si>
  <si>
    <t>02-24-2024 02:05:21</t>
  </si>
  <si>
    <t>NTA - family relations are hard on a good day with 3 teenagers in the house. It does not appear that this is your conflict to correct. Your wife needs to step up and have a sit-down adult talk with the boys with ZERO yelling no matter what the boys say to her. She appears to have caused this issue with her favoritism towards the daughter and she is the only one to correct it. She should do it now before it gets worse and if she does not act now, it will get much worse than she could ever imagine. Teenage boys can be very cruel if they want to, and they could gang up on their sister and cause lifelong damage to her self-esteem. It may be time to bring in a professional to have some family therapy to solve these issues NOW. 
Sit your wife down and tell her she has to fix this now even if it means outside help.</t>
  </si>
  <si>
    <t>https://www.reddit.com/r/AmItheAsshole/comments/1aybqyz/aita_for_telling_my_wife_its_her_fault_that_our/krv0gmv/</t>
  </si>
  <si>
    <t>krv0ymy</t>
  </si>
  <si>
    <t>02-24-2024 02:08:46</t>
  </si>
  <si>
    <t>BatMeep22</t>
  </si>
  <si>
    <t>NTA. shes made it so clear that her daughter is more important.</t>
  </si>
  <si>
    <t>https://www.reddit.com/r/AmItheAsshole/comments/1aybqyz/aita_for_telling_my_wife_its_her_fault_that_our/krv0ymy/</t>
  </si>
  <si>
    <t>krv1hjy</t>
  </si>
  <si>
    <t>02-24-2024 02:12:24</t>
  </si>
  <si>
    <t>dublos</t>
  </si>
  <si>
    <t>NTA
Has your wife apologized, not said the words but actually apologized?
Because no matter what words actually came out of her mouth, if both of your boys heard "your sister is more important than you are" she's got a \*lot\* to make up for.
It's one thing for a 12 year old girl to treat her brothers badly.
It's a whole different ballgame for a mother to tell her children that this child is more important than they are.</t>
  </si>
  <si>
    <t>https://www.reddit.com/r/AmItheAsshole/comments/1aybqyz/aita_for_telling_my_wife_its_her_fault_that_our/krv1hjy/</t>
  </si>
  <si>
    <t>krv1ocj</t>
  </si>
  <si>
    <t>02-24-2024 02:13:42</t>
  </si>
  <si>
    <t>Salty-Contact4371</t>
  </si>
  <si>
    <t>YTA, for letting your wife's favoritism get to this.  Not being home, not being an active parent also means you were complacent in favoring your daughter.  
You and your wife need to change how you guys are approaching parenting.  Obviously your two boys feel like you guys don't care about them.  Why?  That is something you and your wife need to discuss with actions.  Do not sugar coat things.  Do not bury your head in the sand and hope it will be ok.  Crying isn't going to help.  Your daughter will also need to change if she wants her brothers to accept her after 12 years of being no 1.  </t>
  </si>
  <si>
    <t>https://www.reddit.com/r/AmItheAsshole/comments/1aybqyz/aita_for_telling_my_wife_its_her_fault_that_our/krv1ocj/</t>
  </si>
  <si>
    <t>krv1rw5</t>
  </si>
  <si>
    <t>02-24-2024 02:14:24</t>
  </si>
  <si>
    <t>Hefty_Tea_</t>
  </si>
  <si>
    <t>ESH here. Parent your kids. Teach your daughter that what she did was wrong and has consequences, teach your sons not to be dicks.</t>
  </si>
  <si>
    <t>https://www.reddit.com/r/AmItheAsshole/comments/1aybqyz/aita_for_telling_my_wife_its_her_fault_that_our/krv1rw5/</t>
  </si>
  <si>
    <t>krv1wuo</t>
  </si>
  <si>
    <t>02-24-2024 02:15:22</t>
  </si>
  <si>
    <t>LegitimateHumor6029</t>
  </si>
  <si>
    <t>YTA because what are you doing to try to solve and address this?! You're just letting this go on and blaming your wife while mentioning nothing about what you're doing the rectify this rift between your kids.</t>
  </si>
  <si>
    <t>https://www.reddit.com/r/AmItheAsshole/comments/1aybqyz/aita_for_telling_my_wife_its_her_fault_that_our/krv1wuo/</t>
  </si>
  <si>
    <t>krv1yks</t>
  </si>
  <si>
    <t>02-24-2024 02:15:42</t>
  </si>
  <si>
    <t>Peskypoints</t>
  </si>
  <si>
    <t>ESH
You’re completely absent if this fight happened after an after-school extracurricular and it was hours before mom called you and came home.
You believe that harsh can’t be unsaid words were said, even though mom’s “anna is more important than airpods” seems like a more rational thing to say. Op does NOTHING to get closer to the boys or anna. Just takes an opportunity to pile on mom.
Why isn’t op parenting?</t>
  </si>
  <si>
    <t>https://www.reddit.com/r/AmItheAsshole/comments/1aybqyz/aita_for_telling_my_wife_its_her_fault_that_our/krv1yks/</t>
  </si>
  <si>
    <t>krv25fs</t>
  </si>
  <si>
    <t>02-24-2024 02:17:03</t>
  </si>
  <si>
    <t>NTA - tell her she better start trying to create a time machine. Imo she aint remorseful, she is sad she lost her power over the boys.</t>
  </si>
  <si>
    <t>https://www.reddit.com/r/AmItheAsshole/comments/1aybqyz/aita_for_telling_my_wife_its_her_fault_that_our/krv25fs/</t>
  </si>
  <si>
    <t>krv2cwl</t>
  </si>
  <si>
    <t>02-24-2024 02:18:31</t>
  </si>
  <si>
    <t>PynneIreland</t>
  </si>
  <si>
    <t>I think that Anna having to buy new AirPods out of her birthday money seems like a fitting consequence for taking her brother's Airpods and losing them. Your wife was wrong to be supportive of her daughter in this incident, and she owes Jim an apology. The anger that the brothers are showing toward both their sister and mother seems like it's kind of over-the-top for just this one incident. It indicates to me that this anger has been brewing for awhile, and that the boys feel resentful of how their mother favors their sister. This is a situation that requires the whole family sitting down together to air some issues and find a way to resolve them. Or perhaps it's time to seek family counselling if your family can't manage to resolve things. You are not the a-hole here, but your family is out of balance, and that balance needs to be restored.</t>
  </si>
  <si>
    <t>https://www.reddit.com/r/AmItheAsshole/comments/1aybqyz/aita_for_telling_my_wife_its_her_fault_that_our/krv2cwl/</t>
  </si>
  <si>
    <t>krv2jow</t>
  </si>
  <si>
    <t>02-24-2024 02:19:46</t>
  </si>
  <si>
    <t>MoSChuin</t>
  </si>
  <si>
    <t>NTA. The words you're looking for are "natural consequences"...</t>
  </si>
  <si>
    <t>https://www.reddit.com/r/AmItheAsshole/comments/1aybqyz/aita_for_telling_my_wife_its_her_fault_that_our/krv2jow/</t>
  </si>
  <si>
    <t>krv2k81</t>
  </si>
  <si>
    <t>02-24-2024 02:19:53</t>
  </si>
  <si>
    <t>Impossible_Diamond18</t>
  </si>
  <si>
    <t>Yta. Grow up and set those boys straight. This is very soy of you.</t>
  </si>
  <si>
    <t>https://www.reddit.com/r/AmItheAsshole/comments/1aybqyz/aita_for_telling_my_wife_its_her_fault_that_our/krv2k81/</t>
  </si>
  <si>
    <t>krv2l8q</t>
  </si>
  <si>
    <t>02-24-2024 02:20:05</t>
  </si>
  <si>
    <t>keykey_key</t>
  </si>
  <si>
    <t>ESH 
You and your wife have created some monsters, good luck.</t>
  </si>
  <si>
    <t>https://www.reddit.com/r/AmItheAsshole/comments/1aybqyz/aita_for_telling_my_wife_its_her_fault_that_our/krv2l8q/</t>
  </si>
  <si>
    <t>krv2lw8</t>
  </si>
  <si>
    <t>02-24-2024 02:20:12</t>
  </si>
  <si>
    <t>Odd-Force-6087</t>
  </si>
  <si>
    <t>NTA
Wife is out of line the boys now know for sure they have unfair treatment for almost their whole lives.</t>
  </si>
  <si>
    <t>https://www.reddit.com/r/AmItheAsshole/comments/1aybqyz/aita_for_telling_my_wife_its_her_fault_that_our/krv2lw8/</t>
  </si>
  <si>
    <t>krv2ofc</t>
  </si>
  <si>
    <t>02-24-2024 02:20:42</t>
  </si>
  <si>
    <t>icky-chu</t>
  </si>
  <si>
    <t>It is reasonable to assume your wife did say your daughter is more important than airpods. But if there are no consequences for your Anna, then your wife's words mean "Anna is more important than you" to the boys. They didn't hear incorrectly. Her words did not match her actions. And from what you wrote, this is a constant problem. So NTA
It sounds like you need to set some ground rules for your wife for handling conflict with her children. Also, there needs to be set rules and consequences for things like taking a siblings' belongings without asking. You can add in things like antagonizing a sibling, just think about what causes fights and create an action plan and consequences. If the rules are fairly applied and the consequences are reasonable, your family should have a path to healing.</t>
  </si>
  <si>
    <t>https://www.reddit.com/r/AmItheAsshole/comments/1aybqyz/aita_for_telling_my_wife_its_her_fault_that_our/krv2ofc/</t>
  </si>
  <si>
    <t>krv2qx0</t>
  </si>
  <si>
    <t>02-24-2024 02:21:10</t>
  </si>
  <si>
    <t>Professional_Goat981</t>
  </si>
  <si>
    <t>This is the kind of bullshit that leads to families never talking when the kids leave home.</t>
  </si>
  <si>
    <t>https://www.reddit.com/r/AmItheAsshole/comments/1aybqyz/aita_for_telling_my_wife_its_her_fault_that_our/krv2qx0/</t>
  </si>
  <si>
    <t>krv2x6g</t>
  </si>
  <si>
    <t>02-24-2024 02:22:23</t>
  </si>
  <si>
    <t>DiscussionAdmirable9</t>
  </si>
  <si>
    <t>nta. your wife made her bed, and now she must lie in it. your response was tame compared to what it could have been, she should just be grateful for that.</t>
  </si>
  <si>
    <t>https://www.reddit.com/r/AmItheAsshole/comments/1aybqyz/aita_for_telling_my_wife_its_her_fault_that_our/krv2x6g/</t>
  </si>
  <si>
    <t>krv3aq0</t>
  </si>
  <si>
    <t>02-24-2024 02:25:03</t>
  </si>
  <si>
    <t>You need to parent up.
You are the other parent so I’m going to say YTA.
Your sons were already riled up and would have only hear the first part of the comment your wife said about Anna being more important than the AirPods.
Get them all back into a room, tell them that you’ve given them a few weeks to calm down and this is enough. The AirPods were replaced, Anna is going to work on boundaries, but you all need to working on being a family and finding respect.
If they don’t want to work together then they don’t get the benefiting having a mum.</t>
  </si>
  <si>
    <t>https://www.reddit.com/r/AmItheAsshole/comments/1aybqyz/aita_for_telling_my_wife_its_her_fault_that_our/krv3aq0/</t>
  </si>
  <si>
    <t>krv3brx</t>
  </si>
  <si>
    <t>weldedlife</t>
  </si>
  <si>
    <t>Ok so I am the oldest of my mothers 2 children.  My little brother is 5 years younger and was always mom's favorite.  Everyone in my family knows this and has always reminded me of this.  Still my mother always make it a point to try and keep balance between us. Even when we didn't get along and fought (as siblings do).  And when my brother and I came to a knock down drag out fight...she would always make us stop...get the full story...and always tried to make sure that her decision was FAIR.  And never dismissive.
I say this because that this mother seems like she snapped to a decision instead of getting the full story...even more so she "Doubled down" this means that her sons had been trying to address this on more than one occasion...she snapped at them for it...even if she misspoke, that is no excuse.  
Further more,  AIRPODS.  Most apple products these days have a way to track the item so that the owner can find them...Seems like a cursory examination of evidence would have vindicated them.
She, the mom, on all accounts failed to maintain the family unit.  And  I have yet to hear how Both mother and sister have tried to apologize for this.  
While it will need to be you to act as a go-between to mend fences here...you are clearly....
NTA</t>
  </si>
  <si>
    <t>https://www.reddit.com/r/AmItheAsshole/comments/1aybqyz/aita_for_telling_my_wife_its_her_fault_that_our/krv3brx/</t>
  </si>
  <si>
    <t>krv3o5g</t>
  </si>
  <si>
    <t>02-24-2024 02:27:40</t>
  </si>
  <si>
    <t>CrabbyPatt111</t>
  </si>
  <si>
    <t xml:space="preserve"> The fortunately, yes it does fall to you to mediate between them and bring them all back together.  I hope you succeed in mending these relationships.  The rift with my brothers over their perception of my mother’s favoritism was profound, resulting in a level of resentment that took them down very dark and twisted path involving drugs, violence, and alcohol.  I am nearly 60 and I will never feel safe around them. 
Moms and daughters have a tendency to share common interests that boys don’t often share, and as a result, they may spend more quality time together.  This does not necessarily mean that the daughter is favored, but if this is happening, the mom has to try harder to find ways to connect and do things with her sons and be extra careful when intervening between them.  
The words, “she is more important than…” made me physically sick.  Those words should never be uttered. Nobody gives a damn what words follow after that, because the only message that gets received is that “she is more important than me, what I want, the harm she did to me.”   
It is going to take your sons a very long time to forgive your wife and/or daughter.  One of my brothers still lords over my head the time I stuck my tongue out at him when I was three.   3️⃣ really hope your sons can let that stuff go.</t>
  </si>
  <si>
    <t>https://www.reddit.com/r/AmItheAsshole/comments/1aybqyz/aita_for_telling_my_wife_its_her_fault_that_our/krv3o5g/</t>
  </si>
  <si>
    <t>krv3qbk</t>
  </si>
  <si>
    <t>02-24-2024 02:28:06</t>
  </si>
  <si>
    <t>mallionaire7</t>
  </si>
  <si>
    <t>It sounds like your wife is a great mom to one of your 3 kids. Actually maybe not even that - favouring your daughter has now lost Anna her relationship with her brothers, and probably some entitlement. You and your wife are both TA though. You allowed this favouritism to go on unchecked for 12 years.</t>
  </si>
  <si>
    <t>https://www.reddit.com/r/AmItheAsshole/comments/1aybqyz/aita_for_telling_my_wife_its_her_fault_that_our/krv3qbk/</t>
  </si>
  <si>
    <t>krv3qhn</t>
  </si>
  <si>
    <t>02-24-2024 02:28:08</t>
  </si>
  <si>
    <t>dominadee</t>
  </si>
  <si>
    <t>ESH. And your kids are spoiled and disrespectful.</t>
  </si>
  <si>
    <t>https://www.reddit.com/r/AmItheAsshole/comments/1aybqyz/aita_for_telling_my_wife_its_her_fault_that_our/krv3qhn/</t>
  </si>
  <si>
    <t>krv3sqa</t>
  </si>
  <si>
    <t>02-24-2024 02:28:35</t>
  </si>
  <si>
    <t>elsie78</t>
  </si>
  <si>
    <t>NTA. Sounds like mom and Anna each owe the brothers big apologies, and mom has a lot of work to do to rebuild her relationship with the boys in the short amount of time they have left at home.</t>
  </si>
  <si>
    <t>https://www.reddit.com/r/AmItheAsshole/comments/1aybqyz/aita_for_telling_my_wife_its_her_fault_that_our/krv3sqa/</t>
  </si>
  <si>
    <t>krv44zk</t>
  </si>
  <si>
    <t>02-24-2024 02:31:00</t>
  </si>
  <si>
    <t>DrummingChopsticks</t>
  </si>
  <si>
    <t>NTA, the boys are exercising the only power they have as minors. They’re clever. Sister and Mom need to prove they’re trustworthy again. Burden is entirely on them to do this.</t>
  </si>
  <si>
    <t>https://www.reddit.com/r/AmItheAsshole/comments/1aybqyz/aita_for_telling_my_wife_its_her_fault_that_our/krv44zk/</t>
  </si>
  <si>
    <t>krv4mcx</t>
  </si>
  <si>
    <t>02-24-2024 02:34:23</t>
  </si>
  <si>
    <t>feralfordazai</t>
  </si>
  <si>
    <t>NTA for calling your wife out but YTA for not acknowledging the favouritism for so long and for just watching the entire thing unfold from the sidelines.</t>
  </si>
  <si>
    <t>https://www.reddit.com/r/AmItheAsshole/comments/1aybqyz/aita_for_telling_my_wife_its_her_fault_that_our/krv4mcx/</t>
  </si>
  <si>
    <t>krv4q6s</t>
  </si>
  <si>
    <t>02-24-2024 02:35:07</t>
  </si>
  <si>
    <t>OutrageousReply1369</t>
  </si>
  <si>
    <t>Those boys are going to be hyperfocused on any gifts Anna receives around her birthday. If your wife doesn’t resist the urge to buy Anna something, she will never mend the relationship with the boys. Tell her to choose wisely.</t>
  </si>
  <si>
    <t>https://www.reddit.com/r/AmItheAsshole/comments/1aybqyz/aita_for_telling_my_wife_its_her_fault_that_our/krv4q6s/</t>
  </si>
  <si>
    <t>krv4zq6</t>
  </si>
  <si>
    <t>02-24-2024 02:36:58</t>
  </si>
  <si>
    <t>NTA If she were remorseful she would have abjectly apologized and changed her tune and behavior. She doubled down. I bet Anna gets a crap load of stuff under the table from mom on her bday. I hope her brothers take it.</t>
  </si>
  <si>
    <t>https://www.reddit.com/r/AmItheAsshole/comments/1aybqyz/aita_for_telling_my_wife_its_her_fault_that_our/krv4zq6/</t>
  </si>
  <si>
    <t>krv591q</t>
  </si>
  <si>
    <t>02-24-2024 02:38:47</t>
  </si>
  <si>
    <t>oylaura</t>
  </si>
  <si>
    <t>It's one thing for the boys to tease their mother about her favoritism of their sister. It's a whole other thing for her to confirm it. That's a hurt that doesn't go away.
Get thee to a counselor. The whole family.
Now.</t>
  </si>
  <si>
    <t>https://www.reddit.com/r/AmItheAsshole/comments/1aybqyz/aita_for_telling_my_wife_its_her_fault_that_our/krv591q/</t>
  </si>
  <si>
    <t>krv5lgk</t>
  </si>
  <si>
    <t>02-24-2024 02:41:14</t>
  </si>
  <si>
    <t>TheNewNumberThirteen</t>
  </si>
  <si>
    <t>YTA. And I guess ESH except the children.
"told her to suck it up because it’s her fault"
You might be technically right, but you are both parents together, and are dealing with children. She knows she was wrong: you don't need to rub it in, you need to work together to fix this. You need to put forward solutions and options moving forward, not just place blame.</t>
  </si>
  <si>
    <t>https://www.reddit.com/r/AmItheAsshole/comments/1aybqyz/aita_for_telling_my_wife_its_her_fault_that_our/krv5lgk/</t>
  </si>
  <si>
    <t>krv5wac</t>
  </si>
  <si>
    <t>02-24-2024 02:43:20</t>
  </si>
  <si>
    <t>OpportunityCalm6825</t>
  </si>
  <si>
    <t>I think she deserves it. I don't feel an ounce of sympathy for her, and she can cry she wants. I don't think she's a good mom too. She causes emotional alienation to her children, how is that a 'good' mom? The choice to forgive depending on your boys. I suggest your wife to stop her blabbering mouth or else they will hate her even more. Gosh, even I feel annoyed by reading her behaviour. Also, who wanna bet mummy dearest will still buy a present for Anna?! OP's wife, if you're reading this, I just wanna tell you, YOU'RE A LOUSY MOM &amp; you deserve everything bad that's coming your way.</t>
  </si>
  <si>
    <t>https://www.reddit.com/r/AmItheAsshole/comments/1aybqyz/aita_for_telling_my_wife_its_her_fault_that_our/krv5wac/</t>
  </si>
  <si>
    <t>krv6b8i</t>
  </si>
  <si>
    <t>02-24-2024 02:46:13</t>
  </si>
  <si>
    <t>NTA You weren’t rude and you called it as it is. It might be time to sit everyone down and have a family chat to get everything out so you can fix the issue.</t>
  </si>
  <si>
    <t>https://www.reddit.com/r/AmItheAsshole/comments/1aybqyz/aita_for_telling_my_wife_its_her_fault_that_our/krv6b8i/</t>
  </si>
  <si>
    <t>krv6e5o</t>
  </si>
  <si>
    <t>02-24-2024 02:46:47</t>
  </si>
  <si>
    <t>Substantial-Air3395</t>
  </si>
  <si>
    <t>I could never look at my spouse the same way knowing she said that too my other children, then crying over here mistake. Those boys will go NC as soon as they can.</t>
  </si>
  <si>
    <t>https://www.reddit.com/r/AmItheAsshole/comments/1aybqyz/aita_for_telling_my_wife_its_her_fault_that_our/krv6e5o/</t>
  </si>
  <si>
    <t>krv6kl1</t>
  </si>
  <si>
    <t>02-24-2024 02:48:02</t>
  </si>
  <si>
    <t>FLmom67</t>
  </si>
  <si>
    <t>ESH How is the boys’ relationship with their mom?? This is some serious stuff. You need to have a huge sit-down with your wife. She’s not doing your daughter any favors either. Please look up “golden child” in Family Systems Theory. This kind of dynamics is highly toxic. All the kids suffer. And you as the dad need to intervene and get all of you family therapy with a therapist specialized in scapegoat-golden child dynamics. I am now no-contact with my mom and siblings bc of these dynamics in my family. I am very low contact with my dad—he’s the enabler who continues, after 50 years, to refuse to stand up for me. OP please do better!</t>
  </si>
  <si>
    <t>https://www.reddit.com/r/AmItheAsshole/comments/1aybqyz/aita_for_telling_my_wife_its_her_fault_that_our/krv6kl1/</t>
  </si>
  <si>
    <t>krv6zgq</t>
  </si>
  <si>
    <t>02-24-2024 02:50:56</t>
  </si>
  <si>
    <t>SaraTheSexyWitch</t>
  </si>
  <si>
    <t>You're 100% an asshole. Why did you not have a conversation with your wife? Why did you take her side and not validate your boys feelings? Why are you so complacent in this? You're a father, now go parent your lying child before this behavior gets worse. Punishing her on her birthday will do nothing except make her resent you. 
Does she have her own air pods? Those now belong to her brother. Allow your children locks on their bedrooms if their sister can't learn to not steal their belongings and then lie about it. Fucking protect them in their own home and squash the spoiled brat shit NOW.</t>
  </si>
  <si>
    <t>https://www.reddit.com/r/AmItheAsshole/comments/1aybqyz/aita_for_telling_my_wife_its_her_fault_that_our/krv6zgq/</t>
  </si>
  <si>
    <t>krv6zu9</t>
  </si>
  <si>
    <t>02-24-2024 02:51:01</t>
  </si>
  <si>
    <t>Slarson003</t>
  </si>
  <si>
    <t>NTA. It sounds like your wife needs a little tough love.  Your daughter needs to learn empathy. Realize what it would feel like if her brother did that to her so she can genuinely apologize and hopefully bury the hatchet with her brothers. Your wife needs to take responsibility for her favoritism and apologize to all the kids. Her sons for neglect and her daughter for causing the disconnect from her brothers.  It’s time to have a family discussion. Every body gets to speak their piece without interruption then discuss.</t>
  </si>
  <si>
    <t>https://www.reddit.com/r/AmItheAsshole/comments/1aybqyz/aita_for_telling_my_wife_its_her_fault_that_our/krv6zu9/</t>
  </si>
  <si>
    <t>krv7xl8</t>
  </si>
  <si>
    <t>02-24-2024 02:57:36</t>
  </si>
  <si>
    <t>Pitiful_Net_5965</t>
  </si>
  <si>
    <t>I can see why your sons think it's okay to call their Mom the c word. This is horrific you are the role model for these children and I can tell you haven't demonstrated love, respect and protection for the women in your life(wife,daughter, what'syour relationship with your mitger?). Your sons will never be gentleman. Suck it up? It's your fault? They hate their sister? Over airpods? This is no bro. If Ana favors her daughter it's cause she has disrespectful Lil punk sons who call her the c word. She's also probably protecting het. This story is Gross and your disgusting for not putting these kids in their place. But like father like sons I hope your wife and daughter come up with an escape plan and leave you and your brosef sons behind in life. YTA×1,000,000</t>
  </si>
  <si>
    <t>https://www.reddit.com/r/AmItheAsshole/comments/1aybqyz/aita_for_telling_my_wife_its_her_fault_that_our/krv7xl8/</t>
  </si>
  <si>
    <t>krv8cgv</t>
  </si>
  <si>
    <t>02-24-2024 03:00:35</t>
  </si>
  <si>
    <t>OkManufacturer767</t>
  </si>
  <si>
    <t>ESH
You need to step up and "father" those boys. Why are you just letting them treat her poorly because wife was out of line? YOU are also punishing your daughter for your wife's mistakes.</t>
  </si>
  <si>
    <t>https://www.reddit.com/r/AmItheAsshole/comments/1aybqyz/aita_for_telling_my_wife_its_her_fault_that_our/krv8cgv/</t>
  </si>
  <si>
    <t>krv8l5g</t>
  </si>
  <si>
    <t>02-24-2024 03:02:18</t>
  </si>
  <si>
    <t>PumpkinPure5643</t>
  </si>
  <si>
    <t>This is not “mild favoritism”, this is our right favoritism and I am betting this is like death by 10,000 papercuts.</t>
  </si>
  <si>
    <t>https://www.reddit.com/r/AmItheAsshole/comments/1aybqyz/aita_for_telling_my_wife_its_her_fault_that_our/krv8l5g/</t>
  </si>
  <si>
    <t>krv8tbc</t>
  </si>
  <si>
    <t>02-24-2024 03:03:55</t>
  </si>
  <si>
    <t>VioletDaisy95</t>
  </si>
  <si>
    <t>NTA but she's 100% getting a gift in April from her mother.
It's beyond clear she's the golden child, and your wife will use the boys treatment of her as an excuse to spoil her more.
'Oh she already paid him back for the airpods by buying new ones, so she shouldn't miss her birthday'
'One gift won't hurt, it's her birthday'
'Well with the boys treating her so poorly and ignoring her I thought at least she could try having a good birthday'
To be quite frank if you got a divorce, she would take you daughter and you would get the boys and there would be very little contest about it.</t>
  </si>
  <si>
    <t>https://www.reddit.com/r/AmItheAsshole/comments/1aybqyz/aita_for_telling_my_wife_its_her_fault_that_our/krv8tbc/</t>
  </si>
  <si>
    <t>krv902g</t>
  </si>
  <si>
    <t>02-24-2024 03:05:15</t>
  </si>
  <si>
    <t>socaltrish</t>
  </si>
  <si>
    <t>I grew up where I was the oldest and my twin sisters are 12 years younger.  One of the twins would suck up all the attention by her behaviors and it has gone on for years.  At 52 she still is narcissistic and wants to discuss her life events and has no interest in anyone else nor even topics we could discuss if she wanted to.  My Dad worked nights, my mom days and I was the in between babysitter.  I got married early, one of the twins moved out of state.   We continue to try “family” but for us, it’s overrated.  
THIS OP is what will happen unless you step all the way up, discuss parenting with your wife and a probable therapist and start spending time with your kids.</t>
  </si>
  <si>
    <t>https://www.reddit.com/r/AmItheAsshole/comments/1aybqyz/aita_for_telling_my_wife_its_her_fault_that_our/krv902g/</t>
  </si>
  <si>
    <t>krv9a21</t>
  </si>
  <si>
    <t>02-24-2024 03:07:14</t>
  </si>
  <si>
    <t>NTA, but time to buckle up and handle this mess. Favoritism got your family here, now it's cleanup time. Play fair, folks</t>
  </si>
  <si>
    <t>https://www.reddit.com/r/AmItheAsshole/comments/1aybqyz/aita_for_telling_my_wife_its_her_fault_that_our/krv9a21/</t>
  </si>
  <si>
    <t>krv9dwv</t>
  </si>
  <si>
    <t>02-24-2024 03:08:01</t>
  </si>
  <si>
    <t>Wow. Your wife has certainly created a mess. It sounds like she is living her best life vicariously through your daughter. The boys deserve better than they are getting. And if your wife isn't careful, they will continue to do this behaviour until they move out and go NC. Imho, you may want to look into counselling with your wife to help you both work towards parenting together. Right now it sounds like you and the boys and your wife and *her* daughter. Not a situation you created, I don't think. But unless and until you wife treats the children as equals, all she is doing is driving the boys further and further away. That whole name calling/swearing business by Anna and Alex is not a healthy relationship. Anna should never be telling the children to *eff off.* And if she is going to use such derogatory language, she should expect to be hit back with the same kind of language. 
Good luck. You've got some good advice from other redditors. I hope something resonates and you figure things out. NTA</t>
  </si>
  <si>
    <t>https://www.reddit.com/r/AmItheAsshole/comments/1aybqyz/aita_for_telling_my_wife_its_her_fault_that_our/krv9dwv/</t>
  </si>
  <si>
    <t>krv9ggh</t>
  </si>
  <si>
    <t>02-24-2024 03:08:32</t>
  </si>
  <si>
    <t>Danni-201013</t>
  </si>
  <si>
    <t>Honestly, you aren’t the asshole cause your wife treated Your sons in the worst way possible that situation. it’s wrong and that she stood behind your daughter knowing that she was wrong and yelled at her sons because your daughter made a mistake. You are not the asshole she made a mistake now she has to own up for it to take the blame for destroying their relationship and she should suck it up. Your wife is the asshole not you.</t>
  </si>
  <si>
    <t>https://www.reddit.com/r/AmItheAsshole/comments/1aybqyz/aita_for_telling_my_wife_its_her_fault_that_our/krv9ggh/</t>
  </si>
  <si>
    <t>krv9hkb</t>
  </si>
  <si>
    <t>02-24-2024 03:08:45</t>
  </si>
  <si>
    <t>QuitaQuites</t>
  </si>
  <si>
    <t>The fact that one brother had to take the other and leave the house is a big problem. The favoritism has gotten out of hand and now they simply don’t trust their mother or feel safe in the home with her.  That you have to actually take to heart.  NTA for telling her it’s her fault, it is, but it’s also yours at this point, you’ve let this build too and while everyone laughed it off as a joke, which is what kids do when they don’t know how to process feelings, and now it’s a problem because those kids are now old enough to realize their mom isn’t going to protect them.</t>
  </si>
  <si>
    <t>https://www.reddit.com/r/AmItheAsshole/comments/1aybqyz/aita_for_telling_my_wife_its_her_fault_that_our/krv9hkb/</t>
  </si>
  <si>
    <t>"Professor Emeritass [88]"</t>
  </si>
  <si>
    <t>krv9jka</t>
  </si>
  <si>
    <t>02-24-2024 03:09:09</t>
  </si>
  <si>
    <t>AdvanceMedium0525</t>
  </si>
  <si>
    <t>https://www.reddit.com/r/AmItheAsshole/comments/1aybqyz/aita_for_telling_my_wife_its_her_fault_that_our/krv9jka/</t>
  </si>
  <si>
    <t>krv9lr3</t>
  </si>
  <si>
    <t>02-24-2024 03:09:34</t>
  </si>
  <si>
    <t>tubbycustard23</t>
  </si>
  <si>
    <t>Nta op your wife screwed up letting your daughter not only take her brothers property with out permission loosing it then having the cheek to try lying about it 
She obviously needs a reality check hopefully this incident will put things into perspective for her and if anything she owes your sons both a apology and Anna a very serious talking to</t>
  </si>
  <si>
    <t>https://www.reddit.com/r/AmItheAsshole/comments/1aybqyz/aita_for_telling_my_wife_its_her_fault_that_our/krv9lr3/</t>
  </si>
  <si>
    <t>krv9n4o</t>
  </si>
  <si>
    <t>02-24-2024 03:09:51</t>
  </si>
  <si>
    <t>Hard call….no matter what she said, from the boys perspective, she favors her daughter over them. She needs to work on this with the boys…maybe she can take them….not her daughter…. for breakfast or lunch..just the three of them. That way they can talk and since it’s in a restaurant it won't or shouldn't get out of hand. She needs to just let them talk and listen to them ..no recriminations and find something in there to apologize for. They are waiting for that. You might also think about some family counseling. She may feel they are wrong but that doesn't take away from how they feel. 
What we did with our teens was a family meeting…all of us and there were rules. The biggest one was the cone of silence..lol…yes that's from Get Smart…but it meant that everything is open to discussion and there would be absolutely NO recriminations for what they said. It stays under that cone. They could ask for a meeting or we could instigate one…we talked about many things…curfews, allowances, rules, chores, upsets etc. It worked out incredibly well once they were convinced there would a free flow of issues and that we would listen to each other with the goal of clearing the air and bringing all of us closer. Rudeness was discouraged but never punished. Even now when we are empty nesters we have lots of conversations with them about things they need to talk about because we learned to listen to each other and validate their feelings and to find ways to compromise. 
Maybe your household would benefit from the cone of silence where the adults just listen without judging and the kids feel free to get their feeling validated. Could be worth a try to get the three of them in the same room around the kitchen table just venting and expressing how they feel…but…the secret is to get them talking to each other. Bring out the snacks. Set up your rules ahead of time, make sure they have some input there and start with 2 per week..then one a week and then as required or they can ask to initiate one. We did them monthly. All family issues should be dealt with under that cone.The hardest part is not negating their feelings and not trying to explain why you are right…no rights or wrongs..just acknowledging the others feelings. That is hard for parents because you are going to hear things you might not like…that's ok. Gradually they'll get it all off their chests and feel like they fixed the issues themselves. This idea came from a course I took on counseling kids. It was incredibly successful for our family over the years we held the meetings. It will take a few meetings to get them comfortable and in the beginning you'll need to initiate the conversation..start with the present issues. 
Good luck..hope it works out for all your kids.</t>
  </si>
  <si>
    <t>https://www.reddit.com/r/AmItheAsshole/comments/1aybqyz/aita_for_telling_my_wife_its_her_fault_that_our/krv9n4o/</t>
  </si>
  <si>
    <t>krva7et</t>
  </si>
  <si>
    <t>02-24-2024 03:13:54</t>
  </si>
  <si>
    <t>celticmusebooks</t>
  </si>
  <si>
    <t>**she will get nothing for her birthday in april.**
Minimal but I guess better than nothing. Anna should have had to make a VERY sincere apology as should your wife.  I doubt that your wife won't find a way to get your daughter something nice for her birthday so the lesson isn't really going to land.
NTA</t>
  </si>
  <si>
    <t>https://www.reddit.com/r/AmItheAsshole/comments/1aybqyz/aita_for_telling_my_wife_its_her_fault_that_our/krva7et/</t>
  </si>
  <si>
    <t>krvatlg</t>
  </si>
  <si>
    <t>02-24-2024 03:18:22</t>
  </si>
  <si>
    <t>francescadabesta</t>
  </si>
  <si>
    <t>This sounds like the whole family reeds counseling —hope they get help</t>
  </si>
  <si>
    <t>https://www.reddit.com/r/AmItheAsshole/comments/1aybqyz/aita_for_telling_my_wife_its_her_fault_that_our/krvatlg/</t>
  </si>
  <si>
    <t>krvayyh</t>
  </si>
  <si>
    <t>02-24-2024 03:19:27</t>
  </si>
  <si>
    <t>JoyboyActual</t>
  </si>
  <si>
    <t>Are you kidding me? You actually let your sons talk to your wife like that?
YTA and you’re definitely the problem parent. Guess what, your daughter IS more important than airpods, and the boy’s reactions were childish and over the top. Its obvious neither they or you respect your wife at all. 
My mother would have beaten the stuffing out of me if she heard that word come out of my mouth at all, let alone directed at her. If my dad heard that, I’d be sleeping outside. Absolutely unreal that you even think you’re “technically” right.</t>
  </si>
  <si>
    <t>https://www.reddit.com/r/AmItheAsshole/comments/1aybqyz/aita_for_telling_my_wife_its_her_fault_that_our/krvayyh/</t>
  </si>
  <si>
    <t>krvb8qs</t>
  </si>
  <si>
    <t>02-24-2024 03:21:24</t>
  </si>
  <si>
    <t>The_Lovely_Blue_Faux</t>
  </si>
  <si>
    <t>NTA but it is really your job to mediate this. 
You’re the other adult in the situation. Your wife obviously favors her daughter for some reason. Just accept that and move on. This division will only grow or will permanently scar if you do not help mediate in this. 
Talk to both sides and see what they want moving forward. Figure out some potential game plans and sit everyone down and talk about it.</t>
  </si>
  <si>
    <t>https://www.reddit.com/r/AmItheAsshole/comments/1aybqyz/aita_for_telling_my_wife_its_her_fault_that_our/krvb8qs/</t>
  </si>
  <si>
    <t>krvbnmi</t>
  </si>
  <si>
    <t>02-24-2024 03:24:22</t>
  </si>
  <si>
    <t>cabello556</t>
  </si>
  <si>
    <t>The wife ruined that relationship with her sons over time, and this was just a final straw. I hope they get the help they need from another family member (since OP obviously isn’t helping) and the parents don’t start punishing and forcing the boys to do stuff to “save” their family</t>
  </si>
  <si>
    <t>https://www.reddit.com/r/AmItheAsshole/comments/1aybqyz/aita_for_telling_my_wife_its_her_fault_that_our/krvbnmi/</t>
  </si>
  <si>
    <t>krvcaxa</t>
  </si>
  <si>
    <t>02-24-2024 03:29:07</t>
  </si>
  <si>
    <t>Playful-Ad4696</t>
  </si>
  <si>
    <t>You must be dense to write “ technically I know I’m in the right”.  For what,  sleepwalking through the past 12 years , something was off but you never did anything about it. Enjoy feeling what the boys have felt for 12 years. Your wife and your self can eat sweaty ball sack! Your daughter will need to wait till she is at least 18. It appears everyone is getting exactly what the boys got since daughter was born. Bless!</t>
  </si>
  <si>
    <t>https://www.reddit.com/r/AmItheAsshole/comments/1aybqyz/aita_for_telling_my_wife_its_her_fault_that_our/krvcaxa/</t>
  </si>
  <si>
    <t>krvcdwg</t>
  </si>
  <si>
    <t>02-24-2024 03:29:45</t>
  </si>
  <si>
    <t>HabitualErrant</t>
  </si>
  <si>
    <t>I don't understand how you can think "she's a great mom to them" when she disrespects them and openly shows more "love" towards your daughter
Do you have any idea how damaging it is to feel like you're the second choice? To grow up constantly being made to believe that you matter less?
That's fucking awful  
They're joking about it as a defense mechanism. It doesn't mean everything's a-okay. This outburst is an expression of the damage you're doing to their mental health  
You're both TAs for building and maintaining an environment of emotional neglect.</t>
  </si>
  <si>
    <t>https://www.reddit.com/r/AmItheAsshole/comments/1aybqyz/aita_for_telling_my_wife_its_her_fault_that_our/krvcdwg/</t>
  </si>
  <si>
    <t>krvcz0r</t>
  </si>
  <si>
    <t>02-24-2024 03:34:01</t>
  </si>
  <si>
    <t>MuchDevelopment7084</t>
  </si>
  <si>
    <t>NTA.  It sounds like there is a lot more that happened between them that they haven't told you about. Or that  you forgot to mention.  I'm guessing it's been happening for quite some time too.</t>
  </si>
  <si>
    <t>https://www.reddit.com/r/AmItheAsshole/comments/1aybqyz/aita_for_telling_my_wife_its_her_fault_that_our/krvcz0r/</t>
  </si>
  <si>
    <t>krvdh9r</t>
  </si>
  <si>
    <t>02-24-2024 03:37:41</t>
  </si>
  <si>
    <t>Mini6cakes</t>
  </si>
  <si>
    <t>Your sons are still looking to you on how to behave. Maybe try to negotiate a peace treaty where all sides get to speak and be heard.</t>
  </si>
  <si>
    <t>https://www.reddit.com/r/AmItheAsshole/comments/1aybqyz/aita_for_telling_my_wife_its_her_fault_that_our/krvdh9r/</t>
  </si>
  <si>
    <t>krvdhg1</t>
  </si>
  <si>
    <t>02-24-2024 03:37:43</t>
  </si>
  <si>
    <t>DerthOFdata</t>
  </si>
  <si>
    <t>&gt;Anna had to buy her brother a new pair of AirPods. We gave her the money that was supposed to be for her birthday. she will get nothing for her birthday in april.
I bet $50 to the charity of your choice that your wife ends up doing or buying her something for her birthday anyway. She'll have some excuse but there is no way your daughter get nothing.</t>
  </si>
  <si>
    <t>https://www.reddit.com/r/AmItheAsshole/comments/1aybqyz/aita_for_telling_my_wife_its_her_fault_that_our/krvdhg1/</t>
  </si>
  <si>
    <t>krvdlnh</t>
  </si>
  <si>
    <t>02-24-2024 03:38:33</t>
  </si>
  <si>
    <t>is-it-ready</t>
  </si>
  <si>
    <t>ESA. Big time.  Ask your wife why she felt like she needed to defend Anna.  There was a time when I was younger that my teenage brothers would overreact and get really nasty - maybe something like this is what lead her to say that Anna is more important than a pair of AirPods?  If she is not normally one to swear and get angry, was there something about this particular conflict that made it escalate to this extent?
You and your wife need to follow through on some consequences for Anna regardless.  Rather than using her birthday money, she should have to work to pay you back.  In two months, this will all be over and it will just feel like she’s being punished again.   She’s a kid, she made a dumb mistake, she can work it off and then enjoy her birthday.
Your sons need to check themselves.  Families fight sometimes, people make mistakes and hurt each other.  You still don’t ignore people and pretend they’re not there.  Everyone needs to sit down and talk this through, there are obviously bigger issues at play here that need to be aired.  Even though you weren’t there, you can be a mediator.  If you’re just sitting by watching this unfold, you’re just as bad as everyone else in the situation.</t>
  </si>
  <si>
    <t>https://www.reddit.com/r/AmItheAsshole/comments/1aybqyz/aita_for_telling_my_wife_its_her_fault_that_our/krvdlnh/</t>
  </si>
  <si>
    <t>krvdqm4</t>
  </si>
  <si>
    <t>02-24-2024 03:39:34</t>
  </si>
  <si>
    <t>RavenRaving</t>
  </si>
  <si>
    <t>It's stupid to claim that Anna won't get birthday presents in TWO MONTHS for something she did weeks ago.  Especially for a big birthday like the one marking her entrance to her teenage years.  She needs to be earning this money somehow.  Does she babysit?  Are there chores she could do above and beyond her regular chores to earn it?  Or you need to give her a harsh punishment, especially for the lying and stealing, and be done with it.  
We all know mom won't stick to 'No birthday presents', and the boys will be watching.</t>
  </si>
  <si>
    <t>https://www.reddit.com/r/AmItheAsshole/comments/1aybqyz/aita_for_telling_my_wife_its_her_fault_that_our/krvdqm4/</t>
  </si>
  <si>
    <t>krve66j</t>
  </si>
  <si>
    <t>02-24-2024 03:42:48</t>
  </si>
  <si>
    <t>paranoidgoat</t>
  </si>
  <si>
    <t>No where does it same OP apologized to her boys I am leaning towards YTA AH for neglecting your boys</t>
  </si>
  <si>
    <t>https://www.reddit.com/r/AmItheAsshole/comments/1aybqyz/aita_for_telling_my_wife_its_her_fault_that_our/krve66j/</t>
  </si>
  <si>
    <t>krvee3s</t>
  </si>
  <si>
    <t>02-24-2024 03:44:26</t>
  </si>
  <si>
    <t>Comfortable_Lunch_55</t>
  </si>
  <si>
    <t>So Anna steals, is careless, and lies and has no immediate consequences? You and the sons are nta but wife and daughter are.</t>
  </si>
  <si>
    <t>https://www.reddit.com/r/AmItheAsshole/comments/1aybqyz/aita_for_telling_my_wife_its_her_fault_that_our/krvee3s/</t>
  </si>
  <si>
    <t>kru2s5t</t>
  </si>
  <si>
    <t>02-23-2024 22:28:12</t>
  </si>
  <si>
    <t>PM_WutMakesYouHappy</t>
  </si>
  <si>
    <t>Welp, pack it up. This is the response. This covers everything. I was in your sons' shoes, just without a brother to be there for me.  
Everything you described here is everything I wish I had growing up. OP read this post multiple times. Memorize it.  
 Today, I do not speak to my mother or my sisters. My dad worked a lot, so he wasn't there to take up for me. He did take me to work with him as I got older, and frankly, it was the greatest thing. I didn't have to be around my mother, and I got paid. After I moved out, I tried to build a bit of a relationship with my mother, but she didn't seem interested. She couldn't go two days without seeing my sisters but could go weeks without checking in on me. So I stopped trying and immediately became so much happier. The problem is, it didn't happen as fast as it's written. It was a long, hurtful process to be able to stop talking to a mother who never cared about me in the first place. She's setting her sons up for the same experience.  
 She needs to get her shit together and your sons need to see you taking up for them.  They are both likely feeling very unloved right now. I hope you can facilitate the repair of your family but also be open to family therapy. You're going to need help, because even you admit this behavior isn't new. This is years of her shit that has absolutely affected them in a very negative way.  
Frankly, I'm glad we didn't do family therapy, but that's because I hate my mother. I have no desire to be near her. I feel like my life would be worse if I had her in it. You don't want your kids to be like me. Hate is a heavy weight to carry and a tough one to let go of. 
Edit: I'm not really sure how to process this much positivity coming in my direction.  I'm near crying here, but thank you all for being so kind. </t>
  </si>
  <si>
    <t>https://www.reddit.com/r/AmItheAsshole/comments/1aybqyz/aita_for_telling_my_wife_its_her_fault_that_our/kru2s5t/</t>
  </si>
  <si>
    <t>kru8ve7</t>
  </si>
  <si>
    <t>02-23-2024 23:05:02</t>
  </si>
  <si>
    <t>love_laugh_dance</t>
  </si>
  <si>
    <t>Everything you said, with this addition:  
&gt; I wouldn’t frame it as classic favoritism but as a little bit more attention and love. 
Did OP read what he wrote?  More attention and love *is* classic favoritism no matter the level.</t>
  </si>
  <si>
    <t>https://www.reddit.com/r/AmItheAsshole/comments/1aybqyz/aita_for_telling_my_wife_its_her_fault_that_our/kru8ve7/</t>
  </si>
  <si>
    <t>krtzpzu</t>
  </si>
  <si>
    <t>02-23-2024 22:14:08</t>
  </si>
  <si>
    <t>Fun-Yellow-6576</t>
  </si>
  <si>
    <t>A thoughtful, lovely response. What alternate Reddit universe is this? 
Seriously, 🏅</t>
  </si>
  <si>
    <t>https://www.reddit.com/r/AmItheAsshole/comments/1aybqyz/aita_for_telling_my_wife_its_her_fault_that_our/krtzpzu/</t>
  </si>
  <si>
    <t>kru8ayf</t>
  </si>
  <si>
    <t>02-23-2024 23:01:30</t>
  </si>
  <si>
    <t>Agreed, this is the answer here. OP is NTA, but more needs to be done unless you're OK with this family falling apart in 3 to 4 years when your sons don't walk, but run away from your wife and daughter, and maybe you as well. 
This is the culmination of years and years of special treatment for your daughter, and it's finally crossed a line. 
As a result, OP, you need to fix not just the aftermath of the incident, but the root causes. Look into, for instance, *why* Anna took those air pods. Did she do it thinking it was just going to be OK because she can do as she pleases when her mom is in charge? Does she feel she's superior to her brothers? Does she feel entitled to their things because of the way she's been raised? 
How about your sons? How have they really been feeling all this time? You say your family has joked about the situation for years, but people often laugh to cover up their pain. Could be that they felt uncomfortable expressing their true feelings? Do they feel that their mother doesn't love them, or doesn't love them as much? Perhaps this incident is a confirmation of those fears for them. 
And you, OP, why did this come as such a shock to you? Have you also been playing favorites, intentionally or unintentionally? What have you been ignoring in your household? What did you brush off as "not a big deal" or "just a joke"? This didn't happen randomly for no reason, and you've managed to miss all the signs before the blow-up. You can't afford to continue being ignorant, and you can't afford to brush it off anymore. You are a parent, too, and there are likely things you could have and should have done that might have prevented this or made it less of a crisis. You can use this to determine how to go forward. Only you know your family, and your wife, and only you can take certain steps to bring everyone together and heal these wounds.</t>
  </si>
  <si>
    <t>https://www.reddit.com/r/AmItheAsshole/comments/1aybqyz/aita_for_telling_my_wife_its_her_fault_that_our/kru8ayf/</t>
  </si>
  <si>
    <t>kru60dv</t>
  </si>
  <si>
    <t>02-23-2024 22:47:36</t>
  </si>
  <si>
    <t>AdMurky1021</t>
  </si>
  <si>
    <t>I wholeheartedly agree with this response.
OP, I would like to add one thing. Make it absolutely clear to your daughter she is not a princess, she can't just do whatever she wants. You are a family, you are in this together, no one is better than anyone else.</t>
  </si>
  <si>
    <t>https://www.reddit.com/r/AmItheAsshole/comments/1aybqyz/aita_for_telling_my_wife_its_her_fault_that_our/kru60dv/</t>
  </si>
  <si>
    <t>kru8gj5</t>
  </si>
  <si>
    <t>02-23-2024 23:02:29</t>
  </si>
  <si>
    <t>RoguesAngel</t>
  </si>
  <si>
    <t>The only thing I would add is not getting a birthday present isn’t punishment. That is paying to replace the airpods. Both you and your wife need to ask yourself why you have not felt Anna should be punished.</t>
  </si>
  <si>
    <t>https://www.reddit.com/r/AmItheAsshole/comments/1aybqyz/aita_for_telling_my_wife_its_her_fault_that_our/kru8gj5/</t>
  </si>
  <si>
    <t>krtzry8</t>
  </si>
  <si>
    <t>02-23-2024 22:14:27</t>
  </si>
  <si>
    <t>No_Kangaroo_5883</t>
  </si>
  <si>
    <t>This 1000% 👆if you didn’t read another comment you’d still have the perfect answer because it addresses all the issues, behaviors and personal sensitivities with practical, applicable and fair solutions!</t>
  </si>
  <si>
    <t>https://www.reddit.com/r/AmItheAsshole/comments/1aybqyz/aita_for_telling_my_wife_its_her_fault_that_our/krtzry8/</t>
  </si>
  <si>
    <t>kru9nna</t>
  </si>
  <si>
    <t>02-23-2024 23:09:56</t>
  </si>
  <si>
    <t>Wonderful response!
I’d like to throw in that the Mom will never be able to fix this.  You cannot undo speaking to your kids like this.  It is IMPOSSIBLE to remove the memory and this will play in their heads like a recording for the rest of their lives.  I speak from experience on this, as I was in the boys’ position.
That said, Mom should still move Heaven and earth to TRY as though this can be remedied.  She should not make the mistake of assuming that the feelings of kids are irrelevant because they aren’t adults. 
When you have wronged someone to this level, you should apologize on a continuous and regular basis.  You should make attempts that involve more than just words.  The level of effort could determine how much the boys will allow her in the rest of their lives.</t>
  </si>
  <si>
    <t>https://www.reddit.com/r/AmItheAsshole/comments/1aybqyz/aita_for_telling_my_wife_its_her_fault_that_our/kru9nna/</t>
  </si>
  <si>
    <t>kru2ter</t>
  </si>
  <si>
    <t>02-23-2024 22:28:25</t>
  </si>
  <si>
    <t>It sounds like she accepted even during the fight that Anna took the Airpods.</t>
  </si>
  <si>
    <t>https://www.reddit.com/r/AmItheAsshole/comments/1aybqyz/aita_for_telling_my_wife_its_her_fault_that_our/kru2ter/</t>
  </si>
  <si>
    <t>kru4lrm</t>
  </si>
  <si>
    <t>02-23-2024 22:39:09</t>
  </si>
  <si>
    <t>Sufficient_Dingo_463</t>
  </si>
  <si>
    <t>This, I also recommend your wife read siblings without rivalry.</t>
  </si>
  <si>
    <t>https://www.reddit.com/r/AmItheAsshole/comments/1aybqyz/aita_for_telling_my_wife_its_her_fault_that_our/kru4lrm/</t>
  </si>
  <si>
    <t>kru8a8u</t>
  </si>
  <si>
    <t>02-23-2024 23:01:23</t>
  </si>
  <si>
    <t>Itsmeimthethrowawayy</t>
  </si>
  <si>
    <t>This response is amazing!! So well thought out, detailed, and 1,000,000% the best way to handle and address this. 
OP your wife needs to be on damage control and take a good long look at how she's been parenting and do better for all 3 of the kids...she's setting Anna up for a rude awakening one day. The real world won't alwaus defend her being an entitled jerk when she gets older</t>
  </si>
  <si>
    <t>https://www.reddit.com/r/AmItheAsshole/comments/1aybqyz/aita_for_telling_my_wife_its_her_fault_that_our/kru8a8u/</t>
  </si>
  <si>
    <t>krtzw71</t>
  </si>
  <si>
    <t>02-23-2024 22:15:08</t>
  </si>
  <si>
    <t>Pixel_Spartan117</t>
  </si>
  <si>
    <t>OP - this is the answer!  This needs to happen immediately!</t>
  </si>
  <si>
    <t>https://www.reddit.com/r/AmItheAsshole/comments/1aybqyz/aita_for_telling_my_wife_its_her_fault_that_our/krtzw71/</t>
  </si>
  <si>
    <t>krtzt3d</t>
  </si>
  <si>
    <t>02-23-2024 22:14:38</t>
  </si>
  <si>
    <t>Leading_Bed2758</t>
  </si>
  <si>
    <t>Excellent advice!</t>
  </si>
  <si>
    <t>https://www.reddit.com/r/AmItheAsshole/comments/1aybqyz/aita_for_telling_my_wife_its_her_fault_that_our/krtzt3d/</t>
  </si>
  <si>
    <t>kru0z2f</t>
  </si>
  <si>
    <t>02-23-2024 22:18:41</t>
  </si>
  <si>
    <t>Aggravating_Base3203</t>
  </si>
  <si>
    <t>This is great, this is the answer</t>
  </si>
  <si>
    <t>https://www.reddit.com/r/AmItheAsshole/comments/1aybqyz/aita_for_telling_my_wife_its_her_fault_that_our/kru0z2f/</t>
  </si>
  <si>
    <t>krugrsj</t>
  </si>
  <si>
    <t>02-23-2024 23:54:58</t>
  </si>
  <si>
    <t>BevoFan1936</t>
  </si>
  <si>
    <t>While I agree completely that OP is not the ass, and that boys had a right to be angry -- one important thing left out is that OP needs to step up and be a parent to ALL THREE KIDS. He should have stepped in immediately to shut down the anger, denials and yes, even the ugly treatment of Anna and his wife. 
OP -- this is a learning opportunity for all involved.  
Anna -- teach her that no matter what her reasoning was, she had no right to take what wasn't hers, lose them and then lie about it. Actions have consequences -- and I definitely would punish her more than just having to pay for the AirPods. She needs to apologize for thinking she could just take what isn't hers and act like it's no big deal that she lost the AirPods. She needs to promise that she will never take anything that belongs to them again in the future. 
Jim/Alex -- teach them that no matter how angry they get or hurt they are, there is no excuse for speaking to their mother that way. It's OK to be angry. It's not OK to call their mother a C\*\*\*. They need to learn that in behaving that way, it only diminishes what happened to them initially as the focus turns to how they are now treating their mother an Anna. If they don't learn this now, what will you do when they speak that way to your future grandchildren? They need to apologize -- not for being angry, but for letting it bring out the worst in them. 
Your wife -- as close as she is with Anna, she is still the mother of three kids. She let herself get too caught up in defending Anna instead of getting to the bottom of the problem. She made this bigger than it needed to be. And if she can't handle disagreements between Anna and the boys, then she needs to step back and say "We'll discuss this later together when your father gets home." If she can't do that, she will see her sons slowly move away from any closeness she may have had with the boys. She needs to apologize for getting in the middle of the kids argument instead of guiding them through it.
You -- you need to stop sitting back and doing nothing. I get that your wife created a mess there, but telling her to suck it up comes across as you enjoying the chaos way too much. It's your role as the parent not immediately involved in the fight to bring everyone together and explain that things are going to change. You and your wife need to be on the same page, otherwise, she, or maybe you one day, will always be the one to blame for the kids not getting along. 
If they can't learn to get past this -- and any other perceived/proven slights -- y'all are in for a very rocky road down the line.</t>
  </si>
  <si>
    <t>https://www.reddit.com/r/AmItheAsshole/comments/1aybqyz/aita_for_telling_my_wife_its_her_fault_that_our/krugrsj/</t>
  </si>
  <si>
    <t>kruiq36</t>
  </si>
  <si>
    <t>02-24-2024 00:07:42</t>
  </si>
  <si>
    <t>Sorry to go against the grain, but although the resolution steps are useful, dad is going away scotts free after enabling a situation that he either misread, ignored but totally enabled for over 12 years.
He is not a cool dad. He is just not involved enough to realise that his sons were building resentment for 12 years (and their true feeling on the matter) and his first paragraph shouldn't fool you.
He either ignored what was happening or let it happen waiting for the comeuppance to teach his wife a lesson and finally punish his golden child daughter. Both are equally bad, the later is slightly perverted.
Jugement should be leaning towards ESH in my book.</t>
  </si>
  <si>
    <t>https://www.reddit.com/r/AmItheAsshole/comments/1aybqyz/aita_for_telling_my_wife_its_her_fault_that_our/kruiq36/</t>
  </si>
  <si>
    <t>kru3rsi</t>
  </si>
  <si>
    <t>02-23-2024 22:34:10</t>
  </si>
  <si>
    <t>Oriencor</t>
  </si>
  <si>
    <t>Also: Family therapy</t>
  </si>
  <si>
    <t>https://www.reddit.com/r/AmItheAsshole/comments/1aybqyz/aita_for_telling_my_wife_its_her_fault_that_our/kru3rsi/</t>
  </si>
  <si>
    <t>kru720w</t>
  </si>
  <si>
    <t>02-23-2024 22:53:55</t>
  </si>
  <si>
    <t>TheMaStif</t>
  </si>
  <si>
    <t>#Pin this comment. Lock the thread
We're done here</t>
  </si>
  <si>
    <t>https://www.reddit.com/r/AmItheAsshole/comments/1aybqyz/aita_for_telling_my_wife_its_her_fault_that_our/kru720w/</t>
  </si>
  <si>
    <t>kruct62</t>
  </si>
  <si>
    <t>02-23-2024 23:29:44</t>
  </si>
  <si>
    <t>Sunnyok85</t>
  </si>
  <si>
    <t>You nailed it all. I was going to say and that the wife needs to apologize and explain calmly that isn’t what she meant when she said that. If this is done with anger or defence, she’s shooting herself in the foot. “I didn’t realize how it came out when I spoke, I can understand how you heard it and I agree it might sound that way, but it was not my intention. I meant to express…….”  Or you say “I did say those words and I understand now how they hurt you and I apologize.  I will do my best to watch how I say things in the future. I’m not perfect.” This then needs to be followed up with future actions and words that prove that is what you meant. Because as soon as your actions and future words don’t match, your words are trash. If you don’t catch that and correct it immediately, and you wait and have to have others tell you how wrong it was. Now you’ve proven your point.  
OP keep standing up for your boys. You’re doing great. Just please don’t sacrifice  your daughter for your relationship with the boys. She needs you just as much. Be the even calm force in your family that they can learn to step up and admit their mistakes, apologize and forgive and move on.   Just as important for the apology as the forgiveness. But then they have to back those up. They both have to show it or it’s just words. </t>
  </si>
  <si>
    <t>https://www.reddit.com/r/AmItheAsshole/comments/1aybqyz/aita_for_telling_my_wife_its_her_fault_that_our/kruct62/</t>
  </si>
  <si>
    <t>krul9sn</t>
  </si>
  <si>
    <t>02-24-2024 00:24:11</t>
  </si>
  <si>
    <t>kindofbluesclues</t>
  </si>
  <si>
    <t>One of the most painful periods in my life, was when I lived with relatives for three years as a teenager. 
I owned very few things as a 15-18 year old and what was mine was precious and I cared for it. My cousins didn’t. I stopped letting them borrow my things because they broke them. Then, they started stealing things from my room when I wasn’t home. 
I asked my uncle for a lock for my bedroom door and he told me no, his kids didn’t steal. 
He believed a lie about his damn kids and that was more important than him protecting me, another CHILD, in his household from harm. He couldn’t see it. 
The adults refused to adult. I was harmed and it has affected my relationship with those adults for the rest of my life and I’ve never trusted them for shit. They lost my affection and care. 
I’m so pissed at the mom for failing her sons because of her blind spot with her daughter. If she’s not able to mend this, I can’t see the sibling relationships recovering from that poisoning.</t>
  </si>
  <si>
    <t>https://www.reddit.com/r/AmItheAsshole/comments/1aybqyz/aita_for_telling_my_wife_its_her_fault_that_our/krul9sn/</t>
  </si>
  <si>
    <t>kru5gw3</t>
  </si>
  <si>
    <t>02-23-2024 22:44:20</t>
  </si>
  <si>
    <t>No one else need comment. This is the appropriate answer.</t>
  </si>
  <si>
    <t>https://www.reddit.com/r/AmItheAsshole/comments/1aybqyz/aita_for_telling_my_wife_its_her_fault_that_our/kru5gw3/</t>
  </si>
  <si>
    <t>kru9alz</t>
  </si>
  <si>
    <t>02-23-2024 23:07:39</t>
  </si>
  <si>
    <t>Also, family counselling to help address these issues.</t>
  </si>
  <si>
    <t>https://www.reddit.com/r/AmItheAsshole/comments/1aybqyz/aita_for_telling_my_wife_its_her_fault_that_our/kru9alz/</t>
  </si>
  <si>
    <t>kruanfe</t>
  </si>
  <si>
    <t>02-23-2024 23:16:08</t>
  </si>
  <si>
    <t>ScoopedAnon</t>
  </si>
  <si>
    <t>Just adding here that if you can afford it individual counselling for your wife to work through her favouritism and family therapy to heal the rift would be good a good start. Potentially therapy/school counselling for your kids too.</t>
  </si>
  <si>
    <t>https://www.reddit.com/r/AmItheAsshole/comments/1aybqyz/aita_for_telling_my_wife_its_her_fault_that_our/kruanfe/</t>
  </si>
  <si>
    <t>kruc590</t>
  </si>
  <si>
    <t>02-23-2024 23:25:32</t>
  </si>
  <si>
    <t>Courtaid</t>
  </si>
  <si>
    <t>What side of Anna’s is there to take? She stole an item and then lost it. How do you defend that?</t>
  </si>
  <si>
    <t>https://www.reddit.com/r/AmItheAsshole/comments/1aybqyz/aita_for_telling_my_wife_its_her_fault_that_our/kruc590/</t>
  </si>
  <si>
    <t>krudc59</t>
  </si>
  <si>
    <t>02-23-2024 23:33:03</t>
  </si>
  <si>
    <t>kichwas</t>
  </si>
  <si>
    <t>I'm not sure if it's possible to write a better response than this one. I just pray the OP and his wife both read it and take it to heart.
Favoritism can rip a family apart in ways that pass down through the generations.
I am very lucky that I and my siblings saw the favoritism for what it was and made our amends with each other 'working around it'. But few children have that insight. Our parent with this problem always favored the youngest, so my older brother was always in a bad light and had the most trouble getting past it.
&amp;#x200B:
Given the number of responses I doubt the OP will see my post. But if you do, or more important if your wife does: my advice to her is to go to therapy. It is a human instinct to favor someone in any group, but the fact that you're crying shows you don't want that be the case. You need to find ways to work around your instinct and love all the children until doing so becomes natural.
Even as my siblings and I worked past the favoritism in our household: the oldest two of us did not make amends with that parent until our 30s (myself) and 50s (my older brother)... that was many decades of wounds over unresolved trauma.</t>
  </si>
  <si>
    <t>https://www.reddit.com/r/AmItheAsshole/comments/1aybqyz/aita_for_telling_my_wife_its_her_fault_that_our/krudc59/</t>
  </si>
  <si>
    <t>krudp73</t>
  </si>
  <si>
    <t>02-23-2024 23:35:21</t>
  </si>
  <si>
    <t>UnicornKitt3n</t>
  </si>
  <si>
    <t>As a Mom of two boys and one girl (soon to be two girls) this is perfect. I can’t imagine having a favourite child over the other two, or making any of my children feel less loved. I also can’t imagine ever yelling at my children. There is never any circumstance where yelling is an acceptable form of communication, especially with a child. 
She really needs to suck it up and work hard to earn the boys’ trust back.</t>
  </si>
  <si>
    <t>https://www.reddit.com/r/AmItheAsshole/comments/1aybqyz/aita_for_telling_my_wife_its_her_fault_that_our/krudp73/</t>
  </si>
  <si>
    <t>kruhiml</t>
  </si>
  <si>
    <t>02-23-2024 23:59:49</t>
  </si>
  <si>
    <t>My suspicion is that his post is either the other side of a post from several weeks ago, or is just made up from that post. In that post, the mother stated that she had two older sons and a younger daughter. The kids got into a fight and the mother admitted that she only wanted a daughter and that is she had had their sister first she wouldn't have had them at all. The two boys in that story turned in their sister and hated their mother as well. 
The post has since been deleted after everyone called the mother out on how awful she was, but the ages and story line up with that story. If this is the other side, then mother takes the daughter's side because she wanted a girl and didn't want boys to begin with, though she claims she loved them street they were born.  But this could also Hiatt be a creative writing effort based on that post.</t>
  </si>
  <si>
    <t>https://www.reddit.com/r/AmItheAsshole/comments/1aybqyz/aita_for_telling_my_wife_its_her_fault_that_our/kruhiml/</t>
  </si>
  <si>
    <t>krun8kq</t>
  </si>
  <si>
    <t>02-24-2024 00:36:50</t>
  </si>
  <si>
    <t>RickRussellTX</t>
  </si>
  <si>
    <t>And then -- still not done -- both Mom and Dad need to take a serious, hard look at how they've treated their children. This conflict wasn't really about AirPods, it was about a systemic inequality problem where Anna gets to do whatever she wants and the boys are told to suck it up.
The AirPods were just the straw that broke the camel's back.
I bet the boys can give you MANY specific, actionable examples of this happening. As a team, Mom and Dad need to decide how to address this inequity going forward.</t>
  </si>
  <si>
    <t>https://www.reddit.com/r/AmItheAsshole/comments/1aybqyz/aita_for_telling_my_wife_its_her_fault_that_our/krun8kq/</t>
  </si>
  <si>
    <t>kru6pus</t>
  </si>
  <si>
    <t>02-23-2024 22:51:51</t>
  </si>
  <si>
    <t>Agitated_Zucchini_82</t>
  </si>
  <si>
    <t>This is an EXCELLENT response and I hope OP and his wife reads this thread and follows through on your advice.</t>
  </si>
  <si>
    <t>https://www.reddit.com/r/AmItheAsshole/comments/1aybqyz/aita_for_telling_my_wife_its_her_fault_that_our/kru6pus/</t>
  </si>
  <si>
    <t>kru7cw3</t>
  </si>
  <si>
    <t>02-23-2024 22:55:44</t>
  </si>
  <si>
    <t>booksiwabttoread</t>
  </si>
  <si>
    <t>Exactly! OP seems to want to stay out of it. He can’t if he want to have a decent family life.</t>
  </si>
  <si>
    <t>https://www.reddit.com/r/AmItheAsshole/comments/1aybqyz/aita_for_telling_my_wife_its_her_fault_that_our/kru7cw3/</t>
  </si>
  <si>
    <t>krueis7</t>
  </si>
  <si>
    <t>02-23-2024 23:40:35</t>
  </si>
  <si>
    <t>Agreed about all the above however unsafe is an odd choice.  Betrayed and or less valued are more fitting.  Nothing in this situation and family dynamic amounts to the sons feeling unsafe</t>
  </si>
  <si>
    <t>https://www.reddit.com/r/AmItheAsshole/comments/1aybqyz/aita_for_telling_my_wife_its_her_fault_that_our/krueis7/</t>
  </si>
  <si>
    <t>krufau4</t>
  </si>
  <si>
    <t>02-23-2024 23:45:35</t>
  </si>
  <si>
    <t>AGuyNamedEddie</t>
  </si>
  <si>
    <t>I am officially superfluous, because you said it all. I was thinking it: you said it better.</t>
  </si>
  <si>
    <t>https://www.reddit.com/r/AmItheAsshole/comments/1aybqyz/aita_for_telling_my_wife_its_her_fault_that_our/krufau4/</t>
  </si>
  <si>
    <t>kruguas</t>
  </si>
  <si>
    <t>02-23-2024 23:55:25</t>
  </si>
  <si>
    <t>StrongTxWoman</t>
  </si>
  <si>
    <t>So true. Your wife and Anna need to apologise our they will lose two sons and brothers forever. A parent is supposed to be impartial. Sure, we all have our favorite but we can't be too obvious.
Op needs to step in or he will lose his sons. The mom and daughter team facade need to stop.</t>
  </si>
  <si>
    <t>https://www.reddit.com/r/AmItheAsshole/comments/1aybqyz/aita_for_telling_my_wife_its_her_fault_that_our/kruguas/</t>
  </si>
  <si>
    <t>kruick9</t>
  </si>
  <si>
    <t>02-24-2024 00:05:15</t>
  </si>
  <si>
    <t>RileyGirl1961</t>
  </si>
  <si>
    <t>100% This! OP needs to understand that ignoring his wife’s favoritism and not holding her accountable has effectively destroyed any trust the boys had in their mother (and father because he’s done nothing to stop it) and probably irreparably harmed any relationship between the boys and their sister as well. If he has any hope of salvaging this family then he needs to step up and insist on a family therapist to have a calm unbiased mediator who can assist with opening up the wounds caused by your wife’s actions and rebuild some trust.</t>
  </si>
  <si>
    <t>https://www.reddit.com/r/AmItheAsshole/comments/1aybqyz/aita_for_telling_my_wife_its_her_fault_that_our/kruick9/</t>
  </si>
  <si>
    <t>kruk6ai</t>
  </si>
  <si>
    <t>02-24-2024 00:17:06</t>
  </si>
  <si>
    <t>ArcanaeumGuardianAWC</t>
  </si>
  <si>
    <t>This is the answer, but I'd like to tack on that if the mother does not take steps to fix this, OP can't just let it stay broken. He needs to make sure the boys are in an environment where they feel safe from being treated unfairly, and that might require separating from his wife. His daughter needs to be in an environment of fairness and accountability, and so he should fight for custody for her too. The kids need therapy to address the rift which is the mother's fault, and try to correct the daughter's behavior and attitude if she's been using this to take advantage of her brothers.</t>
  </si>
  <si>
    <t>https://www.reddit.com/r/AmItheAsshole/comments/1aybqyz/aita_for_telling_my_wife_its_her_fault_that_our/kruk6ai/</t>
  </si>
  <si>
    <t>krup64j</t>
  </si>
  <si>
    <t>02-24-2024 00:49:20</t>
  </si>
  <si>
    <t>Cundoooooo</t>
  </si>
  <si>
    <t>OP seems so hands off parenting here that I doubt that it's just "mild favoritism". It very well be full blown favoritism (It's been weeks and they boys still ignore both of them? Over just one fight? Doubt it.) and OP is so in denial as well that can't see it.</t>
  </si>
  <si>
    <t>https://www.reddit.com/r/AmItheAsshole/comments/1aybqyz/aita_for_telling_my_wife_its_her_fault_that_our/krup64j/</t>
  </si>
  <si>
    <t>krv2cpa</t>
  </si>
  <si>
    <t>02-24-2024 02:18:28</t>
  </si>
  <si>
    <t>diamonddewdrop</t>
  </si>
  <si>
    <t>I would also add - the fact that the boys have noticed (and “joked” about ) their mother’s favouritism for their sister means, she was not actually a wonderful mother to them. A wonderful parent would ensure that any preference among their children was imperceptible. 
I think it’s kind of brings it round to ESH - the mother is the primary AH but OP doesn’t really seem to have tried to intervene until WAY too late making him an AH also.</t>
  </si>
  <si>
    <t>https://www.reddit.com/r/AmItheAsshole/comments/1aybqyz/aita_for_telling_my_wife_its_her_fault_that_our/krv2cpa/</t>
  </si>
  <si>
    <t>kru8cm0</t>
  </si>
  <si>
    <t>02-23-2024 23:01:47</t>
  </si>
  <si>
    <t>phoenix_chaotica</t>
  </si>
  <si>
    <t>This response is magnificent! The only thing I would add is that if Alex did call mom a c***, then that deserves an apology as well. I would encourage him to put his anger, frustration, and fears into healthier words. That way, it becomes habit and he is more likely to be heard. As well as (as much as I understand where it was coming from) it's still not right.</t>
  </si>
  <si>
    <t>https://www.reddit.com/r/AmItheAsshole/comments/1aybqyz/aita_for_telling_my_wife_its_her_fault_that_our/kru8cm0/</t>
  </si>
  <si>
    <t>kruh7tw</t>
  </si>
  <si>
    <t>02-23-2024 23:57:51</t>
  </si>
  <si>
    <t>Hollybanger45</t>
  </si>
  <si>
    <t>Hang on. Let’s pump the brakes on this a second. I might be misinterpreting her response but did she say more important than them meaning the brothers or the AirPods? If the mom said “daughter is more important than you two” then she reaps what she sows. If she was talking about the AirPods and the boys misinterpreted it to mean them then that’s a whole new ballgame.</t>
  </si>
  <si>
    <t>https://www.reddit.com/r/AmItheAsshole/comments/1aybqyz/aita_for_telling_my_wife_its_her_fault_that_our/kruh7tw/</t>
  </si>
  <si>
    <t>krudl8f</t>
  </si>
  <si>
    <t>02-23-2024 23:34:39</t>
  </si>
  <si>
    <t>txag86</t>
  </si>
  <si>
    <t>🏅</t>
  </si>
  <si>
    <t>https://www.reddit.com/r/AmItheAsshole/comments/1aybqyz/aita_for_telling_my_wife_its_her_fault_that_our/krudl8f/</t>
  </si>
  <si>
    <t>kru60uu</t>
  </si>
  <si>
    <t>02-23-2024 22:47:41</t>
  </si>
  <si>
    <t>oxbison12</t>
  </si>
  <si>
    <t>Yep</t>
  </si>
  <si>
    <t>https://www.reddit.com/r/AmItheAsshole/comments/1aybqyz/aita_for_telling_my_wife_its_her_fault_that_our/kru60uu/</t>
  </si>
  <si>
    <t>kru71wz</t>
  </si>
  <si>
    <t>02-23-2024 22:53:54</t>
  </si>
  <si>
    <t>KookyDragon</t>
  </si>
  <si>
    <t>Very well said. Op this is the way.</t>
  </si>
  <si>
    <t>https://www.reddit.com/r/AmItheAsshole/comments/1aybqyz/aita_for_telling_my_wife_its_her_fault_that_our/kru71wz/</t>
  </si>
  <si>
    <t>krubhre</t>
  </si>
  <si>
    <t>02-23-2024 23:21:26</t>
  </si>
  <si>
    <t>HaplessReader1988</t>
  </si>
  <si>
    <t>AND GET THERAPY FOR EVERYONE.</t>
  </si>
  <si>
    <t>https://www.reddit.com/r/AmItheAsshole/comments/1aybqyz/aita_for_telling_my_wife_its_her_fault_that_our/krubhre/</t>
  </si>
  <si>
    <t>krufobu</t>
  </si>
  <si>
    <t>02-23-2024 23:47:58</t>
  </si>
  <si>
    <t>will_not_be_shaken</t>
  </si>
  <si>
    <t>Bravo! Well said.</t>
  </si>
  <si>
    <t>https://www.reddit.com/r/AmItheAsshole/comments/1aybqyz/aita_for_telling_my_wife_its_her_fault_that_our/krufobu/</t>
  </si>
  <si>
    <t>krug1f8</t>
  </si>
  <si>
    <t>02-23-2024 23:50:15</t>
  </si>
  <si>
    <t>Pixichixi</t>
  </si>
  <si>
    <t>Possibly the best thought out response I've ever seen here 👏</t>
  </si>
  <si>
    <t>https://www.reddit.com/r/AmItheAsshole/comments/1aybqyz/aita_for_telling_my_wife_its_her_fault_that_our/krug1f8/</t>
  </si>
  <si>
    <t>krulwgd</t>
  </si>
  <si>
    <t>02-24-2024 00:28:18</t>
  </si>
  <si>
    <t>my4floofs</t>
  </si>
  <si>
    <t>Fabulous response.</t>
  </si>
  <si>
    <t>https://www.reddit.com/r/AmItheAsshole/comments/1aybqyz/aita_for_telling_my_wife_its_her_fault_that_our/krulwgd/</t>
  </si>
  <si>
    <t>krun8qy</t>
  </si>
  <si>
    <t>02-24-2024 00:36:52</t>
  </si>
  <si>
    <t>M1tanker19k</t>
  </si>
  <si>
    <t>Well said, I second this.</t>
  </si>
  <si>
    <t>https://www.reddit.com/r/AmItheAsshole/comments/1aybqyz/aita_for_telling_my_wife_its_her_fault_that_our/krun8qy/</t>
  </si>
  <si>
    <t>krutpzr</t>
  </si>
  <si>
    <t>02-24-2024 01:19:38</t>
  </si>
  <si>
    <t>Bravo, r/mfruitfly.</t>
  </si>
  <si>
    <t>https://www.reddit.com/r/AmItheAsshole/comments/1aybqyz/aita_for_telling_my_wife_its_her_fault_that_our/krutpzr/</t>
  </si>
  <si>
    <t>krueqon</t>
  </si>
  <si>
    <t>02-23-2024 23:42:00</t>
  </si>
  <si>
    <t>What a croc of namby pamby crybaby shit. Mom said Anna is more important than an object.  No one can make those boys feel anything.  It's not Mom's fault that a 15 &amp; 14 yo lack emotional intelligence.  And Alex needs his dick slapped for the language he used to his mother.</t>
  </si>
  <si>
    <t>https://www.reddit.com/r/AmItheAsshole/comments/1aybqyz/aita_for_telling_my_wife_its_her_fault_that_our/krueqon/</t>
  </si>
  <si>
    <t>kruj2ld</t>
  </si>
  <si>
    <t>02-24-2024 00:09:58</t>
  </si>
  <si>
    <t>Spiritual_Channel820</t>
  </si>
  <si>
    <t>Hear, hear.  Excellent, thoughtful response.  All of this.  I have nothing to add, other than I wasn't Mom's favorite, and the few times my father came to my defense meant the world to me.</t>
  </si>
  <si>
    <t>https://www.reddit.com/r/AmItheAsshole/comments/1aybqyz/aita_for_telling_my_wife_its_her_fault_that_our/kruj2ld/</t>
  </si>
  <si>
    <t>krujfj7</t>
  </si>
  <si>
    <t>02-24-2024 00:12:17</t>
  </si>
  <si>
    <t>Msmediator</t>
  </si>
  <si>
    <t>Thoughtful and nice response. 
The only thing missing is Alex needs some punishment for using the C -word. There's no place in the world where that is acceptable and that word should not be used.  Period. Father needs to address that as well.</t>
  </si>
  <si>
    <t>https://www.reddit.com/r/AmItheAsshole/comments/1aybqyz/aita_for_telling_my_wife_its_her_fault_that_our/krujfj7/</t>
  </si>
  <si>
    <t>krulf2n</t>
  </si>
  <si>
    <t>02-24-2024 00:25:08</t>
  </si>
  <si>
    <t>bigspikes08</t>
  </si>
  <si>
    <t>I had all these ideas and was ready to comment, but this is much more eloquent, accurate, and succinct. 
DO THIS OP!!!!
NTA, by the way. Truth hurts, your wife needs to eat her humble cake asap before it's too deep set in the boys mind.</t>
  </si>
  <si>
    <t>https://www.reddit.com/r/AmItheAsshole/comments/1aybqyz/aita_for_telling_my_wife_its_her_fault_that_our/krulf2n/</t>
  </si>
  <si>
    <t>krum5gx</t>
  </si>
  <si>
    <t>02-24-2024 00:29:54</t>
  </si>
  <si>
    <t>Justitia_Justitia</t>
  </si>
  <si>
    <t>Not getting a birthday present at all is definitely punishment (though that was an edit, so you probably didn’t see it).
Agreed that the wife needs to apologize for what the kids heard &amp; believe, even if she doesn’t think she said it.
There is a non-zero chance that she took Anna’s side in the conflict because it became a physical fight, and Anna is younger/smaller.</t>
  </si>
  <si>
    <t>https://www.reddit.com/r/AmItheAsshole/comments/1aybqyz/aita_for_telling_my_wife_its_her_fault_that_our/krum5gx/</t>
  </si>
  <si>
    <t>krumwfa</t>
  </si>
  <si>
    <t>02-24-2024 00:34:41</t>
  </si>
  <si>
    <t>BiffyMcGillicutty1</t>
  </si>
  <si>
    <t>The wife isn’t only being a poor parent to the boys. Enabling Anna and creating an entitled monster is being a bad parent to her, too.</t>
  </si>
  <si>
    <t>https://www.reddit.com/r/AmItheAsshole/comments/1aybqyz/aita_for_telling_my_wife_its_her_fault_that_our/krumwfa/</t>
  </si>
  <si>
    <t>krunsq1</t>
  </si>
  <si>
    <t>02-24-2024 00:40:26</t>
  </si>
  <si>
    <t>DynkoFromTheNorth</t>
  </si>
  <si>
    <t>I was going to address what feels like a fraction of your reply. Apart from my verdict, I have nothing to add because you are 100% right. NTA.</t>
  </si>
  <si>
    <t>https://www.reddit.com/r/AmItheAsshole/comments/1aybqyz/aita_for_telling_my_wife_its_her_fault_that_our/krunsq1/</t>
  </si>
  <si>
    <t>kruoukf</t>
  </si>
  <si>
    <t>02-24-2024 00:47:13</t>
  </si>
  <si>
    <t>ljgyver</t>
  </si>
  <si>
    <t>Dad may need to take over all daughter discipline as well.</t>
  </si>
  <si>
    <t>https://www.reddit.com/r/AmItheAsshole/comments/1aybqyz/aita_for_telling_my_wife_its_her_fault_that_our/kruoukf/</t>
  </si>
  <si>
    <t>krup434</t>
  </si>
  <si>
    <t>02-24-2024 00:48:58</t>
  </si>
  <si>
    <t>Dinkie64</t>
  </si>
  <si>
    <t>Damn that was good…you are a therapist, right??
ESH
OP you should have stood up and took the reigns to all of the above!!</t>
  </si>
  <si>
    <t>https://www.reddit.com/r/AmItheAsshole/comments/1aybqyz/aita_for_telling_my_wife_its_her_fault_that_our/krup434/</t>
  </si>
  <si>
    <t>krupds2</t>
  </si>
  <si>
    <t>02-24-2024 00:50:43</t>
  </si>
  <si>
    <t>CarlosSRD</t>
  </si>
  <si>
    <t>Very on point.
Regarding the she said/we heard, I think mom said:
-"Anna is more important than them", them being the airpods. Meanwhile the boys heard the exact same sentence but given the circumstances "them" was heard as referring to both brothers.
In the heat of the moment the words she used were not the best, the family needs to sit down &amp; clarify this part while trying to keep a cool head, misunderstandings happen, even more so when heated, OP should be the mediator &amp; steer the discussion in a calm manner giving each side a moment to speak uninterrupted &amp; without screaming.</t>
  </si>
  <si>
    <t>https://www.reddit.com/r/AmItheAsshole/comments/1aybqyz/aita_for_telling_my_wife_its_her_fault_that_our/krupds2/</t>
  </si>
  <si>
    <t>krupp7u</t>
  </si>
  <si>
    <t>02-24-2024 00:52:47</t>
  </si>
  <si>
    <t>dzmeyer</t>
  </si>
  <si>
    <t>I wholeheartedly  agree with everything here.
I would add one more.  This whole family - starting with the adults - need to learn how to have a conflict, and even argue, without amping up the acrimony.  A parent telling a 14 year old to fuck off, isn't being a parent, or even an adult.  Even the OP isn't that great.</t>
  </si>
  <si>
    <t>https://www.reddit.com/r/AmItheAsshole/comments/1aybqyz/aita_for_telling_my_wife_its_her_fault_that_our/krupp7u/</t>
  </si>
  <si>
    <t>krus15j</t>
  </si>
  <si>
    <t>02-24-2024 01:08:17</t>
  </si>
  <si>
    <t>motherofdog2018</t>
  </si>
  <si>
    <t>I would add: your children need to see themselves as a unit. I don't know how you'll do that, but right now your boys think it's them against the world and Anna is on her own. It's not just about mending the mother-sons relationship, but the siblings too, because that's the one that will last them a lifetime.</t>
  </si>
  <si>
    <t>https://www.reddit.com/r/AmItheAsshole/comments/1aybqyz/aita_for_telling_my_wife_its_her_fault_that_our/krus15j/</t>
  </si>
  <si>
    <t>kruvwjk</t>
  </si>
  <si>
    <t>02-24-2024 01:34:19</t>
  </si>
  <si>
    <t>Minktek</t>
  </si>
  <si>
    <t>Right? Why the hell would the boys be around thier sister when it's obvious she could terrorize them and they would be the automatic badguys. 
Simple solution, don't  be around the sister.  She can't abuse them and hide behind her mom.
I honestly don't think this is the first time this has happened, Noone goes nuclear that easily.</t>
  </si>
  <si>
    <t>https://www.reddit.com/r/AmItheAsshole/comments/1aybqyz/aita_for_telling_my_wife_its_her_fault_that_our/kruvwjk/</t>
  </si>
  <si>
    <t>kruznbm</t>
  </si>
  <si>
    <t>02-24-2024 01:59:50</t>
  </si>
  <si>
    <t>Mallet-fists</t>
  </si>
  <si>
    <t>This person therapist's</t>
  </si>
  <si>
    <t>https://www.reddit.com/r/AmItheAsshole/comments/1aybqyz/aita_for_telling_my_wife_its_her_fault_that_our/kruznbm/</t>
  </si>
  <si>
    <t>krv031d</t>
  </si>
  <si>
    <t>02-24-2024 02:02:49</t>
  </si>
  <si>
    <t>TJtherock</t>
  </si>
  <si>
    <t>&gt;your wife needs to address why she would jump to Anna's side
20 bucks says she is the younger sibling in her own family.</t>
  </si>
  <si>
    <t>https://www.reddit.com/r/AmItheAsshole/comments/1aybqyz/aita_for_telling_my_wife_its_her_fault_that_our/krv031d/</t>
  </si>
  <si>
    <t>krv1b6n</t>
  </si>
  <si>
    <t>02-24-2024 02:11:10</t>
  </si>
  <si>
    <t>Environment-Elegant</t>
  </si>
  <si>
    <t>100% 
But it will take a long time for OPs wife to rebuild trust. And it may never be the same. </t>
  </si>
  <si>
    <t>https://www.reddit.com/r/AmItheAsshole/comments/1aybqyz/aita_for_telling_my_wife_its_her_fault_that_our/krv1b6n/</t>
  </si>
  <si>
    <t>krv64lg</t>
  </si>
  <si>
    <t>02-24-2024 02:44:56</t>
  </si>
  <si>
    <t>Great response, but seems to lean toward YTA or ESH (except the children).
OP has obviously not done what he can to fix the situation and just blames her without helping? Sort of makes him an asshole in this scenario, imo.</t>
  </si>
  <si>
    <t>https://www.reddit.com/r/AmItheAsshole/comments/1aybqyz/aita_for_telling_my_wife_its_her_fault_that_our/krv64lg/</t>
  </si>
  <si>
    <t>krv6pcn</t>
  </si>
  <si>
    <t>02-24-2024 02:48:58</t>
  </si>
  <si>
    <t>llevin67</t>
  </si>
  <si>
    <t>I agree with all of this. Excellent reply</t>
  </si>
  <si>
    <t>https://www.reddit.com/r/AmItheAsshole/comments/1aybqyz/aita_for_telling_my_wife_its_her_fault_that_our/krv6pcn/</t>
  </si>
  <si>
    <t>krvc6ft</t>
  </si>
  <si>
    <t>02-24-2024 03:28:12</t>
  </si>
  <si>
    <t>Rosby1980</t>
  </si>
  <si>
    <t>Very well stated!!!! I couldn't agree more! Kudos to you! 🏅</t>
  </si>
  <si>
    <t>https://www.reddit.com/r/AmItheAsshole/comments/1aybqyz/aita_for_telling_my_wife_its_her_fault_that_our/krvc6ft/</t>
  </si>
  <si>
    <t>krtqzbu</t>
  </si>
  <si>
    <t>02-23-2024 21:24:19</t>
  </si>
  <si>
    <t>OP doesn't want to parent or partner.
I only feel bad for all the kids</t>
  </si>
  <si>
    <t>https://www.reddit.com/r/AmItheAsshole/comments/1aybqyz/aita_for_telling_my_wife_its_her_fault_that_our/krtqzbu/</t>
  </si>
  <si>
    <t>krtp9fi</t>
  </si>
  <si>
    <t>02-23-2024 21:14:44</t>
  </si>
  <si>
    <t>This is exactly.   Even op doesn't think it was bad enough to do anything about it.  Yet here we are.  I'm thinking dad is on the NC list too.  Sad, but not surprising.</t>
  </si>
  <si>
    <t>https://www.reddit.com/r/AmItheAsshole/comments/1aybqyz/aita_for_telling_my_wife_its_her_fault_that_our/krtp9fi/</t>
  </si>
  <si>
    <t>kru43em</t>
  </si>
  <si>
    <t>02-23-2024 22:36:04</t>
  </si>
  <si>
    <t>NotMyAltAccountToday</t>
  </si>
  <si>
    <t>Yes. I was going to quote that too. If that's not a definition of favoritism, what is?</t>
  </si>
  <si>
    <t>https://www.reddit.com/r/AmItheAsshole/comments/1aybqyz/aita_for_telling_my_wife_its_her_fault_that_our/kru43em/</t>
  </si>
  <si>
    <t>krudxno</t>
  </si>
  <si>
    <t>02-23-2024 23:36:51</t>
  </si>
  <si>
    <t>lapsangsookie</t>
  </si>
  <si>
    <t>“It’s not classic favouritism” … it’s the less well-known B-side that only true collectors have on vinyl.</t>
  </si>
  <si>
    <t>https://www.reddit.com/r/AmItheAsshole/comments/1aybqyz/aita_for_telling_my_wife_its_her_fault_that_our/krudxno/</t>
  </si>
  <si>
    <t>krufzgs</t>
  </si>
  <si>
    <t>Jilltro</t>
  </si>
  <si>
    <t>The attention is one thing. I know my brother went through a teenage phase where he didn’t want to spend as much time with our mom while she and I hung out a lot. But she certainly didn’t LOVE him any less even if he was too cool to hang out as much as she would have liked.</t>
  </si>
  <si>
    <t>https://www.reddit.com/r/AmItheAsshole/comments/1aybqyz/aita_for_telling_my_wife_its_her_fault_that_our/krufzgs/</t>
  </si>
  <si>
    <t>krugmk0</t>
  </si>
  <si>
    <t>02-23-2024 23:54:01</t>
  </si>
  <si>
    <t>mpledger</t>
  </si>
  <si>
    <t>When there are two older boys and a younger girl in the family then one dynamic that can start is that the boys play with each other and ignore the girl or worse treat her with disdain.  The mother then tends to favor the girl to make up for the lack of attention from other family members.  Then the father sees the mother favouring the girl and then starts favouring the boys.   So, a whole raft of lop-sided relationships can occur.
The girl is obviously in the wrong here, as well as the mother, but I think some family therapy would be in order so that everyone is more aware of the family dynamics.</t>
  </si>
  <si>
    <t>https://www.reddit.com/r/AmItheAsshole/comments/1aybqyz/aita_for_telling_my_wife_its_her_fault_that_our/krugmk0/</t>
  </si>
  <si>
    <t>krvc5ua</t>
  </si>
  <si>
    <t>02-24-2024 03:28:05</t>
  </si>
  <si>
    <t>LifeAsksAITA</t>
  </si>
  <si>
    <t>Attention and Love is Everything!! That’s the whole ball game. What is OP talking about ?</t>
  </si>
  <si>
    <t>https://www.reddit.com/r/AmItheAsshole/comments/1aybqyz/aita_for_telling_my_wife_its_her_fault_that_our/krvc5ua/</t>
  </si>
  <si>
    <t>krtxjzc</t>
  </si>
  <si>
    <t>02-23-2024 22:01:30</t>
  </si>
  <si>
    <t>old_vegetables</t>
  </si>
  <si>
    <t>Yeah I find it a little shocking that a decent mother would tell her sons to “f off.” That kind of hateful language is shocking</t>
  </si>
  <si>
    <t>https://www.reddit.com/r/AmItheAsshole/comments/1aybqyz/aita_for_telling_my_wife_its_her_fault_that_our/krtxjzc/</t>
  </si>
  <si>
    <t>kruh6qi</t>
  </si>
  <si>
    <t>02-23-2024 23:57:39</t>
  </si>
  <si>
    <t>Recent_Data_305</t>
  </si>
  <si>
    <t>I’m not buying the “great mother to them too” nonsense. She overheard an argument, and instead of trying to defuse it - she stepped in and took a side WITHOUT even listening to both sides first. Who tells their own children to F-off??? She needs to rethink everything from the past 12 years.</t>
  </si>
  <si>
    <t>https://www.reddit.com/r/AmItheAsshole/comments/1aybqyz/aita_for_telling_my_wife_its_her_fault_that_our/kruh6qi/</t>
  </si>
  <si>
    <t>krtwma8</t>
  </si>
  <si>
    <t>02-23-2024 21:56:05</t>
  </si>
  <si>
    <t>Simple-Plankton4436</t>
  </si>
  <si>
    <t>Indeed! Classic favoritism is more attention and love - there is no way around it. 
Your wife AH for favoritism. You NTA for calling your wife out but YTA as you should have done that already when it started. </t>
  </si>
  <si>
    <t>https://www.reddit.com/r/AmItheAsshole/comments/1aybqyz/aita_for_telling_my_wife_its_her_fault_that_our/krtwma8/</t>
  </si>
  <si>
    <t>krudomy</t>
  </si>
  <si>
    <t>02-23-2024 23:35:15</t>
  </si>
  <si>
    <t>PsilosirenRose</t>
  </si>
  <si>
    <t>Agreed here. Favoritism is neglectful at best and needed to be nipped in the bud long before this. OP needs to step in and get the family into some counseling.</t>
  </si>
  <si>
    <t>https://www.reddit.com/r/AmItheAsshole/comments/1aybqyz/aita_for_telling_my_wife_its_her_fault_that_our/krudomy/</t>
  </si>
  <si>
    <t>"Supreme Court Just-ass [100]"</t>
  </si>
  <si>
    <t>krv5fc8</t>
  </si>
  <si>
    <t>02-24-2024 02:40:02</t>
  </si>
  <si>
    <t>True. I think he missed the signs cause he doesn't want to see them. It is very unlikely that kids will notice favoritism and joke for real about it. If they joke, it is because they want to enlight the problem, but are scared to pick a fight about it, in particular if they think adults will not be on their side. Also, he notices favoritism and apparently did nothing. It was a matter of time before it happens (though he probably didn't think ot would go this far).</t>
  </si>
  <si>
    <t>https://www.reddit.com/r/AmItheAsshole/comments/1aybqyz/aita_for_telling_my_wife_its_her_fault_that_our/krv5fc8/</t>
  </si>
  <si>
    <t>krty9kw</t>
  </si>
  <si>
    <t>02-23-2024 22:05:37</t>
  </si>
  <si>
    <t>It's also possible Mom has been more attentive to the daughter BECAUSE the boys have each other and she didn't want the girl to be the odd one out. 
You don't know the wife wanted "a best friend, playmate and someone to fulfill their emotional needs".
OP even says she's a great mom to all of them.</t>
  </si>
  <si>
    <t>https://www.reddit.com/r/AmItheAsshole/comments/1aybqyz/aita_for_telling_my_wife_its_her_fault_that_our/krty9kw/</t>
  </si>
  <si>
    <t>krtvtpi</t>
  </si>
  <si>
    <t>02-23-2024 21:51:36</t>
  </si>
  <si>
    <t>gayboyrand</t>
  </si>
  <si>
    <t>NTA. Totally agree this isn’t the first time if the boys are teaming up and acting this way. Also, the mom saying that “Anna is more important than the AirPods” is a meaningless statement in the context. Like obviously that’s true, makes me think the boys are telling the truth with what mom said….
Wife made this mess and it’s time for her to clean it up. OP needs to be less wishy washy with this and side with the boys in this case.</t>
  </si>
  <si>
    <t>https://www.reddit.com/r/AmItheAsshole/comments/1aybqyz/aita_for_telling_my_wife_its_her_fault_that_our/krtvtpi/</t>
  </si>
  <si>
    <t>krtwvgr</t>
  </si>
  <si>
    <t>02-23-2024 21:57:33</t>
  </si>
  <si>
    <t>Agree 100%</t>
  </si>
  <si>
    <t>https://www.reddit.com/r/AmItheAsshole/comments/1aybqyz/aita_for_telling_my_wife_its_her_fault_that_our/krtwvgr/</t>
  </si>
  <si>
    <t>krucpxo</t>
  </si>
  <si>
    <t>02-23-2024 23:29:09</t>
  </si>
  <si>
    <t>Away-Otter</t>
  </si>
  <si>
    <t>Mom apologising isn’t enough. This family needs to sit down together with a therapist and all these kids need to be able to tell their parents how they are being affected by their parents’ unequal treatment or indifference or whatever else these boys are observing. The daughter needs to hear this too but her perspective is important to hear as well. Being the favorite puts you in a horrible position vis a vis your siblings and hurts what should be a lifelong bond.</t>
  </si>
  <si>
    <t>https://www.reddit.com/r/AmItheAsshole/comments/1aybqyz/aita_for_telling_my_wife_its_her_fault_that_our/krucpxo/</t>
  </si>
  <si>
    <t>krud3ve</t>
  </si>
  <si>
    <t>02-23-2024 23:31:36</t>
  </si>
  <si>
    <t>This is  a serious factor in the relationship between everyone.  Like others have said this is not just one incident but a series of many.  And you do seem to be almost not a part of your family.</t>
  </si>
  <si>
    <t>https://www.reddit.com/r/AmItheAsshole/comments/1aybqyz/aita_for_telling_my_wife_its_her_fault_that_our/krud3ve/</t>
  </si>
  <si>
    <t>krv3e3l</t>
  </si>
  <si>
    <t>02-24-2024 02:25:42</t>
  </si>
  <si>
    <t>Frost-King</t>
  </si>
  <si>
    <t>&gt;Anna needs to own up for her actions and apologize and be clearly punished.
I mean that seems to be happening?  She's apparently approached them multiple times but they just leave whatever room she's in and won't listen to anything she says.  And money that was going to be for her birthday is instead being used to replace the airpods.</t>
  </si>
  <si>
    <t>https://www.reddit.com/r/AmItheAsshole/comments/1aybqyz/aita_for_telling_my_wife_its_her_fault_that_our/krv3e3l/</t>
  </si>
  <si>
    <t>kru8ea5</t>
  </si>
  <si>
    <t>02-23-2024 23:02:05</t>
  </si>
  <si>
    <t>crustedsugar</t>
  </si>
  <si>
    <t>*This*. Thank you for the sanity, I was losing hope in this thread.
*If* your wife said those things (and holy hell your sons are *not* reliable narrators here) she absolutely needs to own up to it and apologise and promise to do better - which it sounds like she has already tried to do.
And Anna needs to be punished, absolutely, but does she need to practically have her entire birthday cancelled?? This made me wonder if your wife is trying to show Anna the love she is not getting from you or your sons.
And you, OP, need to realise that when it comes to parenting you and your wife are a team and need to back each other up. Yes, your wife made a mistake but she has tried to fix it and is now very upset over it, and you have just thrown her out into the cold.
ESH, and a big YTA too.</t>
  </si>
  <si>
    <t>https://www.reddit.com/r/AmItheAsshole/comments/1aybqyz/aita_for_telling_my_wife_its_her_fault_that_our/kru8ea5/</t>
  </si>
  <si>
    <t>krtyftj</t>
  </si>
  <si>
    <t>02-23-2024 22:06:37</t>
  </si>
  <si>
    <t>Holy hell, this. The wife messed up but no parent is perfect. Partners help each other learn from mistakes and solve problems in a supportive and loving way, they don’t just shrug and say “it must suck to suck”</t>
  </si>
  <si>
    <t>https://www.reddit.com/r/AmItheAsshole/comments/1aybqyz/aita_for_telling_my_wife_its_her_fault_that_our/krtyftj/</t>
  </si>
  <si>
    <t>kru7lkp</t>
  </si>
  <si>
    <t>02-23-2024 22:57:09</t>
  </si>
  <si>
    <t>2Fluffy_Bunnies</t>
  </si>
  <si>
    <t>Finally! Yes! Exactly this! While the wife is definitely the AH and Anna needs to be held accountable for stealing and lying, the way OP describes the situation makes me think he doesn't do any parenting. I don't understand why OP is passively watching his family fall apart.</t>
  </si>
  <si>
    <t>https://www.reddit.com/r/AmItheAsshole/comments/1aybqyz/aita_for_telling_my_wife_its_her_fault_that_our/kru7lkp/</t>
  </si>
  <si>
    <t>kru5kov</t>
  </si>
  <si>
    <t>02-23-2024 22:44:59</t>
  </si>
  <si>
    <t>hannahmarb23</t>
  </si>
  <si>
    <t>This reminds me of the wife with a husband that prefers his youngest son and she tells him what is needed but then he actually does it. In this case, OP just stands around and watches</t>
  </si>
  <si>
    <t>https://www.reddit.com/r/AmItheAsshole/comments/1aybqyz/aita_for_telling_my_wife_its_her_fault_that_our/kru5kov/</t>
  </si>
  <si>
    <t>kru9mul</t>
  </si>
  <si>
    <t>02-23-2024 23:09:48</t>
  </si>
  <si>
    <t>sraydenk</t>
  </si>
  <si>
    <t>I can kind of get his perspective here. He wasn’t there, and unless Anne or his wife agree that’s what really happened. Especially if she hasn’t had significant obvious favoritism like this. 
Did wife actually say those words, or upset hurt teens hear that? Also, seeing Anne, who didn’t ask for the favoritism hurting must be hard for the OP.</t>
  </si>
  <si>
    <t>https://www.reddit.com/r/AmItheAsshole/comments/1aybqyz/aita_for_telling_my_wife_its_her_fault_that_our/kru9mul/</t>
  </si>
  <si>
    <t>krtytf8</t>
  </si>
  <si>
    <t>02-23-2024 22:08:49</t>
  </si>
  <si>
    <t>Dont_care_about_you</t>
  </si>
  <si>
    <t>This 🫡</t>
  </si>
  <si>
    <t>https://www.reddit.com/r/AmItheAsshole/comments/1aybqyz/aita_for_telling_my_wife_its_her_fault_that_our/krtytf8/</t>
  </si>
  <si>
    <t>kru82s1</t>
  </si>
  <si>
    <t>02-23-2024 23:00:06</t>
  </si>
  <si>
    <t>Independent_Handle_</t>
  </si>
  <si>
    <t>I agree to everything you say, but disagree with your final verdict. The boys are not assholes in this, yes they acted immaturly but they are kids, and that is what kids do.</t>
  </si>
  <si>
    <t>https://www.reddit.com/r/AmItheAsshole/comments/1aybqyz/aita_for_telling_my_wife_its_her_fault_that_our/kru82s1/</t>
  </si>
  <si>
    <t>kru4a4z</t>
  </si>
  <si>
    <t>02-23-2024 22:37:10</t>
  </si>
  <si>
    <t>debicollman1010</t>
  </si>
  <si>
    <t>Yup ya know damn well mom isn’t going to let her favorite go without a birthday present.</t>
  </si>
  <si>
    <t>https://www.reddit.com/r/AmItheAsshole/comments/1aybqyz/aita_for_telling_my_wife_its_her_fault_that_our/kru4a4z/</t>
  </si>
  <si>
    <t>kru4brk</t>
  </si>
  <si>
    <t>02-23-2024 22:37:27</t>
  </si>
  <si>
    <t>Mom will 100% buy her gifts and throw a party so that was pointless</t>
  </si>
  <si>
    <t>https://www.reddit.com/r/AmItheAsshole/comments/1aybqyz/aita_for_telling_my_wife_its_her_fault_that_our/kru4brk/</t>
  </si>
  <si>
    <t>kru4duw</t>
  </si>
  <si>
    <t>02-23-2024 22:37:48</t>
  </si>
  <si>
    <t>And lets be honest… mom will take her shopping for ‘necessities’ on her birthday… and will probably stop by at a restaurant too… basically parens pay for the airpods and the brat gets unpunished</t>
  </si>
  <si>
    <t>https://www.reddit.com/r/AmItheAsshole/comments/1aybqyz/aita_for_telling_my_wife_its_her_fault_that_our/kru4duw/</t>
  </si>
  <si>
    <t>kru9l9c</t>
  </si>
  <si>
    <t>02-23-2024 23:09:31</t>
  </si>
  <si>
    <t>Fuzzy_Biscotti_7959</t>
  </si>
  <si>
    <t>I have sad feeling this will happen
And not only mom will buy presents/throw a party for her daughter, but the boys will be out that whole day doing something just the two of them, only making the rift even bigger</t>
  </si>
  <si>
    <t>https://www.reddit.com/r/AmItheAsshole/comments/1aybqyz/aita_for_telling_my_wife_its_her_fault_that_our/kru9l9c/</t>
  </si>
  <si>
    <t>krv875g</t>
  </si>
  <si>
    <t>02-24-2024 02:59:31</t>
  </si>
  <si>
    <t>The mom would definitely F*ck up again, we all know that. When she's old, she would sit on her deathbed wondering why her boys hate her while she's doing such a 'great' job as a mom. *snort</t>
  </si>
  <si>
    <t>https://www.reddit.com/r/AmItheAsshole/comments/1aybqyz/aita_for_telling_my_wife_its_her_fault_that_our/krv875g/</t>
  </si>
  <si>
    <t>krtskqx</t>
  </si>
  <si>
    <t>02-23-2024 21:33:18</t>
  </si>
  <si>
    <t>astropath293</t>
  </si>
  <si>
    <t>More important, have they replaced his airpods or retreived the originals? Screw an apology when there is still an expensive piece of stolen property missing.</t>
  </si>
  <si>
    <t>https://www.reddit.com/r/AmItheAsshole/comments/1aybqyz/aita_for_telling_my_wife_its_her_fault_that_our/krtskqx/</t>
  </si>
  <si>
    <t>kru6t2l</t>
  </si>
  <si>
    <t>02-23-2024 22:52:24</t>
  </si>
  <si>
    <t>Stravven</t>
  </si>
  <si>
    <t>15 years ago is a bit late when the oldest is 15.</t>
  </si>
  <si>
    <t>https://www.reddit.com/r/AmItheAsshole/comments/1aybqyz/aita_for_telling_my_wife_its_her_fault_that_our/kru6t2l/</t>
  </si>
  <si>
    <t>kruaby2</t>
  </si>
  <si>
    <t>02-23-2024 23:14:09</t>
  </si>
  <si>
    <t>thescaryhypnotoad</t>
  </si>
  <si>
    <t>I dont think the sons are assholes here tbh, except maybe calling their mom a cunt</t>
  </si>
  <si>
    <t>https://www.reddit.com/r/AmItheAsshole/comments/1aybqyz/aita_for_telling_my_wife_its_her_fault_that_our/kruaby2/</t>
  </si>
  <si>
    <t>kruszcg</t>
  </si>
  <si>
    <t>02-24-2024 01:14:40</t>
  </si>
  <si>
    <t>Wife **did** want to be a parent, but she only wanted a girl.</t>
  </si>
  <si>
    <t>https://www.reddit.com/r/AmItheAsshole/comments/1aybqyz/aita_for_telling_my_wife_its_her_fault_that_our/kruszcg/</t>
  </si>
  <si>
    <t>kru3nrx</t>
  </si>
  <si>
    <t>Kataja92</t>
  </si>
  <si>
    <t>Absolutely. When her birthday comes, the mom has already "forgot" that punishment.</t>
  </si>
  <si>
    <t>https://www.reddit.com/r/AmItheAsshole/comments/1aybqyz/aita_for_telling_my_wife_its_her_fault_that_our/kru3nrx/</t>
  </si>
  <si>
    <t>krtyiuh</t>
  </si>
  <si>
    <t>02-23-2024 22:07:06</t>
  </si>
  <si>
    <t>Yup, you hit the nail on the head.</t>
  </si>
  <si>
    <t>https://www.reddit.com/r/AmItheAsshole/comments/1aybqyz/aita_for_telling_my_wife_its_her_fault_that_our/krtyiuh/</t>
  </si>
  <si>
    <t>kru4bag</t>
  </si>
  <si>
    <t>02-23-2024 22:37:23</t>
  </si>
  <si>
    <t>Exactly!</t>
  </si>
  <si>
    <t>https://www.reddit.com/r/AmItheAsshole/comments/1aybqyz/aita_for_telling_my_wife_its_her_fault_that_our/kru4bag/</t>
  </si>
  <si>
    <t>krubj37</t>
  </si>
  <si>
    <t>02-23-2024 23:21:39</t>
  </si>
  <si>
    <t>GoodQueenFluffenChop</t>
  </si>
  <si>
    <t>She'll take Anna out for errands and get her a *"treat"* and probably end in her favorite restaurant for lunch.</t>
  </si>
  <si>
    <t>https://www.reddit.com/r/AmItheAsshole/comments/1aybqyz/aita_for_telling_my_wife_its_her_fault_that_our/krubj37/</t>
  </si>
  <si>
    <t>krtydlw</t>
  </si>
  <si>
    <t>02-23-2024 22:06:17</t>
  </si>
  <si>
    <t>Naive_Subject_65</t>
  </si>
  <si>
    <t>I agree. Op seems to take a pretty passive role and needs to stand up to his wife, otherwise this will be permanent. Also, he better make sure his wife doesn’t go behind his back and buy the daughter something for her birthday. The boys will notice and it will further damage what little relationship is left.
Edit: spelling</t>
  </si>
  <si>
    <t>https://www.reddit.com/r/AmItheAsshole/comments/1aybqyz/aita_for_telling_my_wife_its_her_fault_that_our/krtydlw/</t>
  </si>
  <si>
    <t>kru3sy5</t>
  </si>
  <si>
    <t>02-23-2024 22:34:21</t>
  </si>
  <si>
    <t>Dry-Pomegranate8292</t>
  </si>
  <si>
    <t>Yes, and punish her now, not two months hence</t>
  </si>
  <si>
    <t>https://www.reddit.com/r/AmItheAsshole/comments/1aybqyz/aita_for_telling_my_wife_its_her_fault_that_our/kru3sy5/</t>
  </si>
  <si>
    <t>kru4dpv</t>
  </si>
  <si>
    <t>02-23-2024 22:37:47</t>
  </si>
  <si>
    <t>Aethelete</t>
  </si>
  <si>
    <t>Actually, that is the basis of working through this. 
A family meeting where Anna admits to the theft *and that it is wrong*, the mother admits to taking sides and sets a punishment for Anna. THEN... you can talk about therapy knowing that everyone is aware of the favouritism.</t>
  </si>
  <si>
    <t>https://www.reddit.com/r/AmItheAsshole/comments/1aybqyz/aita_for_telling_my_wife_its_her_fault_that_our/kru4dpv/</t>
  </si>
  <si>
    <t>kru9td4</t>
  </si>
  <si>
    <t>02-23-2024 23:10:54</t>
  </si>
  <si>
    <t>I agree with you. Hopefully, this is a wake up call for the entire family. OP, you're not the main AH of the story, but YTA for not doing anything. Your wife certainly needed a reality check on the consequences of her favoritism. She is causing deep hurt and permanent damage to your sons and driving a permanent wedge between siblings. Your wife's actions are unacceptable and should not have gone unchecked for so long. She's also ruining your daughter and your daughter's future by allowing her to think its okay to lie, steal, cheat, etc bc the rules of right and wrong don't apply to the golden child.
I find your wife to be morally repugnant. She should be solidly ashamed of her behavior and commit to changing it.
Anna needs to learn that EVERYONE will hate her and no one will want to be associated with her if she keeps up her shitty behavior and she needs to apologize for being a thief, liar, and crappy sister and be punished.
You need to talk to the boys about how deep the hurt goes for your boys and figure out how to help them move past this in a healthy way through better communication and support.</t>
  </si>
  <si>
    <t>https://www.reddit.com/r/AmItheAsshole/comments/1aybqyz/aita_for_telling_my_wife_its_her_fault_that_our/kru9td4/</t>
  </si>
  <si>
    <t>krtwohx</t>
  </si>
  <si>
    <t>02-23-2024 21:56:26</t>
  </si>
  <si>
    <t>B3atingUU</t>
  </si>
  <si>
    <t>Also kind of troubling that one of the sons called his mother a see-u-next-tuesday…mother needs to be spoken to about treating kids equally, father needs to put his foot down and straighten out his sons.</t>
  </si>
  <si>
    <t>https://www.reddit.com/r/AmItheAsshole/comments/1aybqyz/aita_for_telling_my_wife_its_her_fault_that_our/krtwohx/</t>
  </si>
  <si>
    <t>kru3gbu</t>
  </si>
  <si>
    <t>02-23-2024 22:32:17</t>
  </si>
  <si>
    <t>But where did she say it was ok?</t>
  </si>
  <si>
    <t>https://www.reddit.com/r/AmItheAsshole/comments/1aybqyz/aita_for_telling_my_wife_its_her_fault_that_our/kru3gbu/</t>
  </si>
  <si>
    <t>kruiu4t</t>
  </si>
  <si>
    <t>02-24-2024 00:08:25</t>
  </si>
  <si>
    <t>&gt;"she's a great mum to them too" You have to ask whether your boys think that way.
This, more than anything else, lets me know OP hasn't paid nearly enough attention to his family dynamics in a long fucking time.</t>
  </si>
  <si>
    <t>https://www.reddit.com/r/AmItheAsshole/comments/1aybqyz/aita_for_telling_my_wife_its_her_fault_that_our/kruiu4t/</t>
  </si>
  <si>
    <t>krtzgbz</t>
  </si>
  <si>
    <t>02-23-2024 22:12:34</t>
  </si>
  <si>
    <t>ditchdiggergirl</t>
  </si>
  <si>
    <t>Not necessarily. My family had a golden child but none of us siblings ever held it against him. In fact there are a couple of family stories where he claimed blame for something he didn’t do, because he knew he could wiggle out of punishment. He’s a good person. Besides, as adults we can all see that being the golden child is not all upside - it can mess you up in its own ways.</t>
  </si>
  <si>
    <t>https://www.reddit.com/r/AmItheAsshole/comments/1aybqyz/aita_for_telling_my_wife_its_her_fault_that_our/krtzgbz/</t>
  </si>
  <si>
    <t>kru4c1r</t>
  </si>
  <si>
    <t>OhioPolitiTHIC</t>
  </si>
  <si>
    <t>Yup. I've got my favorite firstborn daughter and my favorite youngest daughter. They are excellent daughters and fine adults who I enjoy immensely.  Something is really wrong with OP's family dynamic.</t>
  </si>
  <si>
    <t>https://www.reddit.com/r/AmItheAsshole/comments/1aybqyz/aita_for_telling_my_wife_its_her_fault_that_our/kru4c1r/</t>
  </si>
  <si>
    <t>krtpzn3</t>
  </si>
  <si>
    <t>02-23-2024 21:18:50</t>
  </si>
  <si>
    <t>I'm inclined to say no since dad likes to say "I wasn't there".</t>
  </si>
  <si>
    <t>https://www.reddit.com/r/AmItheAsshole/comments/1aybqyz/aita_for_telling_my_wife_its_her_fault_that_our/krtpzn3/</t>
  </si>
  <si>
    <t>krv6set</t>
  </si>
  <si>
    <t>Academic_Height187</t>
  </si>
  <si>
    <t>OP edited the post to say Anna wouldn’t be getting a birthday present this year, because they used those on new AirPods for her brother.</t>
  </si>
  <si>
    <t>https://www.reddit.com/r/AmItheAsshole/comments/1aybqyz/aita_for_telling_my_wife_its_her_fault_that_our/krv6set/</t>
  </si>
  <si>
    <t>krtyx2g</t>
  </si>
  <si>
    <t>The OP said she was punished. She didn’t get a birthday gift as her money went to buy not ear pods.</t>
  </si>
  <si>
    <t>https://www.reddit.com/r/AmItheAsshole/comments/1aybqyz/aita_for_telling_my_wife_its_her_fault_that_our/krtyx2g/</t>
  </si>
  <si>
    <t>kru2p1t</t>
  </si>
  <si>
    <t>02-23-2024 22:27:42</t>
  </si>
  <si>
    <t>heyitsta12</t>
  </si>
  <si>
    <t>OP’s lack of action leading up to this situation AND afterwards is astounding. 
He doesn’t seem like he tried to step in and mitigate this before it got out of hand and he’s perfectly okay with his wife being outcasted and disrespected by his son’s as well. 
Part of me wonders where OP is at all when the “parenting” is going on. And why isn’t he concerned with the treatment of his kids or his wife at all. Is he just not home!?</t>
  </si>
  <si>
    <t>https://www.reddit.com/r/AmItheAsshole/comments/1aybqyz/aita_for_telling_my_wife_its_her_fault_that_our/kru2p1t/</t>
  </si>
  <si>
    <t>krttaa1</t>
  </si>
  <si>
    <t>02-23-2024 21:37:16</t>
  </si>
  <si>
    <t>Beneficial_Syrup_869</t>
  </si>
  <si>
    <t>Thank you somebody said it! If he doesn’t correct this his boys won’t be his boys anymore. I can’t imagine the hell the wife has caused to let it get to this point and how much of that OP ignored to keep his wife and daughter happy.</t>
  </si>
  <si>
    <t>https://www.reddit.com/r/AmItheAsshole/comments/1aybqyz/aita_for_telling_my_wife_its_her_fault_that_our/krttaa1/</t>
  </si>
  <si>
    <t>krtxr55</t>
  </si>
  <si>
    <t>02-23-2024 22:02:39</t>
  </si>
  <si>
    <t>Edit: After a civil debate with another user, I take back my initial comment which was saying OP was an asshole and that he was absent.
I'm beginning to think OP's wife allowed Anna to borrow the AirPods and instead of admitting she fucked up, she doubled down. That's what my mother used to do with me and my sister. It made me hate my sister until recently when she reached out to find out the truth about what happened when she was growing up. 
My sister genuinely had no idea that my mom was creating issues with me and her until after I left and she saw how my mom really is.
I feel bad for the kids and do take back what I said about them being assholes. I also feel bad for Anna if she is being used as a pawn by their mother to cause problems with the boys.</t>
  </si>
  <si>
    <t>https://www.reddit.com/r/AmItheAsshole/comments/1aybqyz/aita_for_telling_my_wife_its_her_fault_that_our/krtxr55/</t>
  </si>
  <si>
    <t>kru5r6e</t>
  </si>
  <si>
    <t>02-23-2024 22:46:04</t>
  </si>
  <si>
    <t>I 100% believe that any mom who would tell her sons to "fuck off" would absolutely say "Anna is more important than you!" I can't think of a single reason to doubt the boys heard what they said they heard.</t>
  </si>
  <si>
    <t>https://www.reddit.com/r/AmItheAsshole/comments/1aybqyz/aita_for_telling_my_wife_its_her_fault_that_our/kru5r6e/</t>
  </si>
  <si>
    <t>krtwuwl</t>
  </si>
  <si>
    <t>02-23-2024 21:57:27</t>
  </si>
  <si>
    <t>Based on everything OP has said, it feels like he is in no way involved in any actual parenting. Like, how he pretends there was no obvious favoritism going on and says how she was a great mother to all of them. Was he just ignorant to what was happening? And why is he still not really actively doing anything about this whole mess?
Just feels like OP can't be bothered to do anything while their household falls apart.</t>
  </si>
  <si>
    <t>https://www.reddit.com/r/AmItheAsshole/comments/1aybqyz/aita_for_telling_my_wife_its_her_fault_that_our/krtwuwl/</t>
  </si>
  <si>
    <t>krtpy94</t>
  </si>
  <si>
    <t>02-23-2024 21:18:38</t>
  </si>
  <si>
    <t>Relevant-Position-43</t>
  </si>
  <si>
    <t>Anna sucks too.</t>
  </si>
  <si>
    <t>https://www.reddit.com/r/AmItheAsshole/comments/1aybqyz/aita_for_telling_my_wife_its_her_fault_that_our/krtpy94/</t>
  </si>
  <si>
    <t>kru5ytr</t>
  </si>
  <si>
    <t>02-23-2024 22:47:20</t>
  </si>
  <si>
    <t>FiberKitty</t>
  </si>
  <si>
    <t>There is also the issue of the value of personal space and freedom from theft. Is Anna more important than the right to privacy and private spaces? Is it more important for Anna to have access to AirPods than to have a sense of ethics?</t>
  </si>
  <si>
    <t>https://www.reddit.com/r/AmItheAsshole/comments/1aybqyz/aita_for_telling_my_wife_its_her_fault_that_our/kru5ytr/</t>
  </si>
  <si>
    <t>krtxt0y</t>
  </si>
  <si>
    <t>02-23-2024 22:02:57</t>
  </si>
  <si>
    <t>Know_see</t>
  </si>
  <si>
    <t>Or maybe... Wife said "Your sister is more important..."  Leaving everyone to fill in the ellipses based on their perspective or preconceived notions. Yikes... Sad situation.</t>
  </si>
  <si>
    <t>https://www.reddit.com/r/AmItheAsshole/comments/1aybqyz/aita_for_telling_my_wife_its_her_fault_that_our/krtxt0y/</t>
  </si>
  <si>
    <t>krubfio</t>
  </si>
  <si>
    <t>02-23-2024 23:21:02</t>
  </si>
  <si>
    <t>I usually don't try to second guess actual conversations, but I strongly suspect the wife simply said "Anna is more important" without any qualifiers.  Wife says she said one thing, sons heard something else.
But dollars to donuts, if sons heard "Anna is more important \[than them\]" then that's what Anna heard and internalized as well.</t>
  </si>
  <si>
    <t>https://www.reddit.com/r/AmItheAsshole/comments/1aybqyz/aita_for_telling_my_wife_its_her_fault_that_our/krubfio/</t>
  </si>
  <si>
    <t>krtw0te</t>
  </si>
  <si>
    <t>02-23-2024 21:52:42</t>
  </si>
  <si>
    <t>justanotheracct33</t>
  </si>
  <si>
    <t>She also needs to buy Jim new airpods. And make it clear to her little princess that the boys' belongings are not to be stolen or used without permission. 
Edit: actually, make Anna buy him new airpods from her allowance. If she doesn't get an allowance, then wife needs to buy them herself. And Anna needs to be grounded for her behavior and lies. </t>
  </si>
  <si>
    <t>https://www.reddit.com/r/AmItheAsshole/comments/1aybqyz/aita_for_telling_my_wife_its_her_fault_that_our/krtw0te/</t>
  </si>
  <si>
    <t>krtw1qu</t>
  </si>
  <si>
    <t>02-23-2024 21:52:51</t>
  </si>
  <si>
    <t>Fickle-Winter8119</t>
  </si>
  <si>
    <t>Nothing to do with the post but architect of her own downfall reminded me of a line from the originals lmaooo</t>
  </si>
  <si>
    <t>https://www.reddit.com/r/AmItheAsshole/comments/1aybqyz/aita_for_telling_my_wife_its_her_fault_that_our/krtw1qu/</t>
  </si>
  <si>
    <t>kru1dbe</t>
  </si>
  <si>
    <t>02-23-2024 22:20:53</t>
  </si>
  <si>
    <t>SunnyRyter</t>
  </si>
  <si>
    <t>Not only that,your wife has a LOOOOONG way to go, to rebuild trust and a relationship with her sons. Same with Anna and her brothers. I guarantee this has been a long time coming and "fixing" a hole that has been dug for over 14 years will not repair with an overnight apology. Unless you never want to see your son's again when they turn 18 , you need BOTH work on mending this fence. After 18 your are SOL. </t>
  </si>
  <si>
    <t>https://www.reddit.com/r/AmItheAsshole/comments/1aybqyz/aita_for_telling_my_wife_its_her_fault_that_our/kru1dbe/</t>
  </si>
  <si>
    <t>kru1aui</t>
  </si>
  <si>
    <t>02-23-2024 22:20:30</t>
  </si>
  <si>
    <t>Forsaken-Revenue-628</t>
  </si>
  <si>
    <t>definitely</t>
  </si>
  <si>
    <t>https://www.reddit.com/r/AmItheAsshole/comments/1aybqyz/aita_for_telling_my_wife_its_her_fault_that_our/kru1aui/</t>
  </si>
  <si>
    <t>kru2j6z</t>
  </si>
  <si>
    <t>02-23-2024 22:26:43</t>
  </si>
  <si>
    <t>Yes! I'd be willing to bet right along with you. You know she will. Mom made her choice. I hope having a daughter and no sons in her life works out for her.</t>
  </si>
  <si>
    <t>https://www.reddit.com/r/AmItheAsshole/comments/1aybqyz/aita_for_telling_my_wife_its_her_fault_that_our/kru2j6z/</t>
  </si>
  <si>
    <t>krujraf</t>
  </si>
  <si>
    <t>02-24-2024 00:14:25</t>
  </si>
  <si>
    <t>Bet OP doesn't say peep when she does.</t>
  </si>
  <si>
    <t>https://www.reddit.com/r/AmItheAsshole/comments/1aybqyz/aita_for_telling_my_wife_its_her_fault_that_our/krujraf/</t>
  </si>
  <si>
    <t>kru2ut9</t>
  </si>
  <si>
    <t>02-23-2024 22:28:39</t>
  </si>
  <si>
    <t>This \^
Pretty sure if someone had stolen from her precious princess the punishment would have been immediate and draconian.</t>
  </si>
  <si>
    <t>https://www.reddit.com/r/AmItheAsshole/comments/1aybqyz/aita_for_telling_my_wife_its_her_fault_that_our/kru2ut9/</t>
  </si>
  <si>
    <t>kru476z</t>
  </si>
  <si>
    <t>02-23-2024 22:36:42</t>
  </si>
  <si>
    <t>leftyxcurse</t>
  </si>
  <si>
    <t>Nah, the boys suck too. They’re old enough to work on healthy communication and problem solving rather than giving the silent treatment. My dad made it clear my sister is his favorite my whole life. I still have a relationship with him (though strained for other reasons) and my sister is my best friend. ESH, period.</t>
  </si>
  <si>
    <t>https://www.reddit.com/r/AmItheAsshole/comments/1aybqyz/aita_for_telling_my_wife_its_her_fault_that_our/kru476z/</t>
  </si>
  <si>
    <t>kru6ccb</t>
  </si>
  <si>
    <t>02-23-2024 22:49:37</t>
  </si>
  <si>
    <t>Buddy, the edit doesn’t help. It isn’t about the AirPods in this case, the lack of equal parenting on your and your wife’s part and allowing the favoritism to get this far. You all need therapy! Otherwise these kids will have no relationship soon and when the holidays come in 5 years your boys will probably be off together while you and your wife will be with Anna, completely cutoff from the boys.</t>
  </si>
  <si>
    <t>https://www.reddit.com/r/AmItheAsshole/comments/1aybqyz/aita_for_telling_my_wife_its_her_fault_that_our/kru6ccb/</t>
  </si>
  <si>
    <t>krubk6o</t>
  </si>
  <si>
    <t>02-23-2024 23:21:50</t>
  </si>
  <si>
    <t>Big_Clock_716</t>
  </si>
  <si>
    <t>Guarantee that the golden child still gets stuff on her birthday, maybe even labeled from 'Mom &amp; Dad' or even 'Alex and Jim'.
Pity party mom won't allow her GC to feel the consequences.
Mom and Dad will be writing on estranged parent forums in about 5 or 6 years (depending on how many scholarships the youngest boy gets) wailing about how their sons are holding a grudge about some earphones getting ~~stolen by their sister~~ *lost* SOOOO long ago and not inviting them to weddings, graduations, letting their grandkids meet them, etc.</t>
  </si>
  <si>
    <t>https://www.reddit.com/r/AmItheAsshole/comments/1aybqyz/aita_for_telling_my_wife_its_her_fault_that_our/krubk6o/</t>
  </si>
  <si>
    <t>kru2sbp</t>
  </si>
  <si>
    <t>02-23-2024 22:28:14</t>
  </si>
  <si>
    <t>AfterSevenYears</t>
  </si>
  <si>
    <t>&gt;I am not sure your wife said what was reported. I think because of her past behavior of appearing to favor the daughter, the boys may have thought that they heard something else.
Possibly. But whether she said it or not, it's true and the boys know it's true. Who said what in this instance isn't the issue. There's been an ongoing issue since their sister was born: a mother who openly favors her daughter, and a father with a hands-off approach who leaves the childrearing up to his wife.
It's the parents who desperately need professional help. 
There's not really anything wrong with the daughter. Twelve-year-olds tend to be inconsiderate and irresponsible. The problem is that her mother thinks it's fine for her to behave that way.
Nor is there anything really wrong with the boys. Their reaction to the failed parenting and injustice is reasonable.
All of the kids could benefit from counseling, sure, because there's no way any of them have been unaffected by the last twelve years, but it's not going to do them any good until the parents get their shit together.
It's too late to make peace in the family without *major* changes. It might be too late, period. But the only shred of hope for this family is for the parents to take responsibility for their horrendous parenting — not just to themselves, but also to the kids — and make learning to do better their top priority.
I agree, ESH — that is, both the parents have failed their kids.</t>
  </si>
  <si>
    <t>https://www.reddit.com/r/AmItheAsshole/comments/1aybqyz/aita_for_telling_my_wife_its_her_fault_that_our/kru2sbp/</t>
  </si>
  <si>
    <t>kru1um2</t>
  </si>
  <si>
    <t>02-23-2024 22:22:45</t>
  </si>
  <si>
    <t>The daughter is the AH 
She is old enough to be responsible for what she did.</t>
  </si>
  <si>
    <t>https://www.reddit.com/r/AmItheAsshole/comments/1aybqyz/aita_for_telling_my_wife_its_her_fault_that_our/kru1um2/</t>
  </si>
  <si>
    <t>kru176x</t>
  </si>
  <si>
    <t>02-23-2024 22:19:55</t>
  </si>
  <si>
    <t>&gt;Does this sound familiar to anyone else? Didn't a mom write in a few weeks ago asking if she WTA for telling her sons that they only wanted a girl so if it weren't for the younger sister they wouldn't be there? That was probably the worst AH I've encountered on here yet.
Whooooaaaaa how did I miss that one? Jfc why is there no fucking license needed to be a parent? My partner is a psychotherapist and he sometimes jokes privately (as he and I have shared experiences regarding shitty parents) that these kinds of shitty parents are raising his future clients, because this is the shit that sends people into lifelong therapy (if they're *lucky*).  People need to stop thinking you can just magically be a decent parent intuitively without making a concerted effort every single day to do it properly.</t>
  </si>
  <si>
    <t>https://www.reddit.com/r/AmItheAsshole/comments/1aybqyz/aita_for_telling_my_wife_its_her_fault_that_our/kru176x/</t>
  </si>
  <si>
    <t>krtzqtb</t>
  </si>
  <si>
    <t>02-23-2024 22:14:16</t>
  </si>
  <si>
    <t>That kind of thing needs to happen in family therapy.</t>
  </si>
  <si>
    <t>https://www.reddit.com/r/AmItheAsshole/comments/1aybqyz/aita_for_telling_my_wife_its_her_fault_that_our/krtzqtb/</t>
  </si>
  <si>
    <t>kruhvgu</t>
  </si>
  <si>
    <t>02-24-2024 00:02:10</t>
  </si>
  <si>
    <t>The crying reeks of emotional manipulation. If she can get everybody to feel bad for her, she doesn't have to feel bad about herself or change anything about how she's treated the kids all their lives.</t>
  </si>
  <si>
    <t>https://www.reddit.com/r/AmItheAsshole/comments/1aybqyz/aita_for_telling_my_wife_its_her_fault_that_our/kruhvgu/</t>
  </si>
  <si>
    <t>kru5yt6</t>
  </si>
  <si>
    <t>No_Patient4465</t>
  </si>
  <si>
    <t>Agreed and all of them need to listen (and validate) to each other and in particular, the parents need to hear both “sides of the story” from their children before making any judgements or decisions.</t>
  </si>
  <si>
    <t>https://www.reddit.com/r/AmItheAsshole/comments/1aybqyz/aita_for_telling_my_wife_its_her_fault_that_our/kru5yt6/</t>
  </si>
  <si>
    <t>krtw1u2</t>
  </si>
  <si>
    <t>02-23-2024 21:52:52</t>
  </si>
  <si>
    <t>Wife isn't remorseful at all, she's just full of self pity. She could have fixed it with a sincere apology and a change of attitude. She didn't. The boys have had enough. They know they are the consolation prze. At least they have each other because their parents seem to be a dead loss.
See Reddit in ten years: "my boys have moved away and never visit..."</t>
  </si>
  <si>
    <t>https://www.reddit.com/r/AmItheAsshole/comments/1aybqyz/aita_for_telling_my_wife_its_her_fault_that_our/krtw1u2/</t>
  </si>
  <si>
    <t>krtzofj</t>
  </si>
  <si>
    <t>02-23-2024 22:13:53</t>
  </si>
  <si>
    <t>Given that their mother had just told them to fuck off, she fully deserved being called that.</t>
  </si>
  <si>
    <t>https://www.reddit.com/r/AmItheAsshole/comments/1aybqyz/aita_for_telling_my_wife_its_her_fault_that_our/krtzofj/</t>
  </si>
  <si>
    <t>kruixs7</t>
  </si>
  <si>
    <t>02-24-2024 00:09:06</t>
  </si>
  <si>
    <t>&gt;Your sons shouldn't have called their mother a c\*nt (under   
&gt;  
&gt;any  
&gt;  
&gt; circumstances)
Bullshit.</t>
  </si>
  <si>
    <t>https://www.reddit.com/r/AmItheAsshole/comments/1aybqyz/aita_for_telling_my_wife_its_her_fault_that_our/kruixs7/</t>
  </si>
  <si>
    <t>krtzngb</t>
  </si>
  <si>
    <t>02-23-2024 22:13:43</t>
  </si>
  <si>
    <t>DogmaticNuance</t>
  </si>
  <si>
    <t>&gt; you knew this was going on, and didn't do anything
The fight happened in a single day and OP (presumably at work) couldn't have known until he was told, which his wife did after hours of the boys ignoring her calls. What are you referring to here? The ignoring by the boys? The damage was done by the stealing/losing/lying/fighting, it just finally caused his wife to breakdown now.</t>
  </si>
  <si>
    <t>https://www.reddit.com/r/AmItheAsshole/comments/1aybqyz/aita_for_telling_my_wife_its_her_fault_that_our/krtzngb/</t>
  </si>
  <si>
    <t>krub6fh</t>
  </si>
  <si>
    <t>02-23-2024 23:19:27</t>
  </si>
  <si>
    <t>Kemintiri</t>
  </si>
  <si>
    <t>&gt; You suck, your wife sucks and your daughter sucks. I feel bad for your sons.</t>
  </si>
  <si>
    <t>https://www.reddit.com/r/AmItheAsshole/comments/1aybqyz/aita_for_telling_my_wife_its_her_fault_that_our/krub6fh/</t>
  </si>
  <si>
    <t>kru9tnd</t>
  </si>
  <si>
    <t>02-23-2024 23:10:57</t>
  </si>
  <si>
    <t>J12nom</t>
  </si>
  <si>
    <t>"YTA for letting your son get away with calling his mother - your wife - a c\*\*t, no matter what the context is. And for letting them both shut your wife out. And for automatically believing your sons' version of events over your wife's. You are teaching your sons that they can just ignore and disrespect their mother, and every other woman, for that matter. "
This is exactly what I said below.   They are quickly becoming misogynistic trash.  I'd stop the video games and block stuff from Andrew Tate and the like.</t>
  </si>
  <si>
    <t>https://www.reddit.com/r/AmItheAsshole/comments/1aybqyz/aita_for_telling_my_wife_its_her_fault_that_our/kru9tnd/</t>
  </si>
  <si>
    <t>krubtd9</t>
  </si>
  <si>
    <t>02-23-2024 23:23:27</t>
  </si>
  <si>
    <t>KilgurlTrout</t>
  </si>
  <si>
    <t>&gt;Was Anna ultimately punished for taking the AirPods and for losing them? Is she being made to work to replace them?
Thank you for using the term "taking" as opposed to "stealing." Everyone on this thread is blowing the daughter's transgression way out of proportion. My siblings and I borrowed things all he time, and we'd get pissy if someone lost something. But we would never view it as "stealing" because we all lived in the same household.
I actually think the boy's behavior was worse than the daughter's. If there was real favoritism, their outrage might be understandable (although the c-word is a low blow). But there's no way to tell from this post. 
More info indeed!</t>
  </si>
  <si>
    <t>https://www.reddit.com/r/AmItheAsshole/comments/1aybqyz/aita_for_telling_my_wife_its_her_fault_that_our/krubtd9/</t>
  </si>
  <si>
    <t>krtxywp</t>
  </si>
  <si>
    <t>02-23-2024 22:03:54</t>
  </si>
  <si>
    <t>PhantomBlade98</t>
  </si>
  <si>
    <t>They're 14 and 15. That's still young enough to really use some guidance. OP could help them work through their feelings and find suitable ways to relay it. As well as offering some help for maybe personal therapy.
OP seems a bit passive to do any of that but he could.</t>
  </si>
  <si>
    <t>https://www.reddit.com/r/AmItheAsshole/comments/1aybqyz/aita_for_telling_my_wife_its_her_fault_that_our/krtxywp/</t>
  </si>
  <si>
    <t>kru4mnk</t>
  </si>
  <si>
    <t>02-23-2024 22:39:18</t>
  </si>
  <si>
    <t>DogsandCatsWorld1000</t>
  </si>
  <si>
    <t>I would say he is wrong for telling her to 'suck it up' as well.  Sure she may carry most of the blame for the situation, but he allowed it to happen for years and did nothing so he gets a share.  Leaving it the way it is now is not good for for any of his kids.</t>
  </si>
  <si>
    <t>https://www.reddit.com/r/AmItheAsshole/comments/1aybqyz/aita_for_telling_my_wife_its_her_fault_that_our/kru4mnk/</t>
  </si>
  <si>
    <t>kruwujq</t>
  </si>
  <si>
    <t>02-24-2024 01:40:42</t>
  </si>
  <si>
    <t>Deep_Intention_2023</t>
  </si>
  <si>
    <t>Here, here! 👏</t>
  </si>
  <si>
    <t>https://www.reddit.com/r/AmItheAsshole/comments/1aybqyz/aita_for_telling_my_wife_its_her_fault_that_our/kruwujq/</t>
  </si>
  <si>
    <t>krv4b50</t>
  </si>
  <si>
    <t>02-24-2024 02:32:11</t>
  </si>
  <si>
    <t>Oh my, finally someone sane. 
I also want to add that giving a silent treatment, acting like someone is non existent is an abusive behavior. Putting wife aside,they basically ruin their sister's mental health over a pair of air pods and OP is like "that's fine, no biggie, she should struggle day by day, it's okay!" Father of the year, no doubt.</t>
  </si>
  <si>
    <t>https://www.reddit.com/r/AmItheAsshole/comments/1aybqyz/aita_for_telling_my_wife_its_her_fault_that_our/krv4b50/</t>
  </si>
  <si>
    <t>krvatob</t>
  </si>
  <si>
    <t>02-24-2024 03:18:23</t>
  </si>
  <si>
    <t>Newtonman419</t>
  </si>
  <si>
    <t>Zero mention of the daughter or the wife’s wrongdoing and you want people to take your opinion seriously?</t>
  </si>
  <si>
    <t>https://www.reddit.com/r/AmItheAsshole/comments/1aybqyz/aita_for_telling_my_wife_its_her_fault_that_our/krvatob/</t>
  </si>
  <si>
    <t>kru38zf</t>
  </si>
  <si>
    <t>02-23-2024 22:31:03</t>
  </si>
  <si>
    <t>Yes. The loss of a gift isn't a punishment. What is her punishment? It needs to be seen by your sons that something came of this or it'll just dig this hole deeper.</t>
  </si>
  <si>
    <t>https://www.reddit.com/r/AmItheAsshole/comments/1aybqyz/aita_for_telling_my_wife_its_her_fault_that_our/kru38zf/</t>
  </si>
  <si>
    <t>kruoug8</t>
  </si>
  <si>
    <t>02-24-2024 00:47:12</t>
  </si>
  <si>
    <t>laxnut90</t>
  </si>
  <si>
    <t>I would argue ESH.  
But you are correct about the reason for OP.</t>
  </si>
  <si>
    <t>https://www.reddit.com/r/AmItheAsshole/comments/1aybqyz/aita_for_telling_my_wife_its_her_fault_that_our/kruoug8/</t>
  </si>
  <si>
    <t>krupcgn</t>
  </si>
  <si>
    <t>02-24-2024 00:50:29</t>
  </si>
  <si>
    <t>It is OP's job to help fix the family.
But that needs to start with both mom and daughter apologizing and making meaningful atonement.</t>
  </si>
  <si>
    <t>https://www.reddit.com/r/AmItheAsshole/comments/1aybqyz/aita_for_telling_my_wife_its_her_fault_that_our/krupcgn/</t>
  </si>
  <si>
    <t>krupnk4</t>
  </si>
  <si>
    <t>02-24-2024 00:52:28</t>
  </si>
  <si>
    <t>I disagree that the sister is not at fault.
She stole from her brother which started the whole mess and then weaponized mom's favoritism against her own siblings.
Mom is most at fault.  But sister needs to be punished too.</t>
  </si>
  <si>
    <t>https://www.reddit.com/r/AmItheAsshole/comments/1aybqyz/aita_for_telling_my_wife_its_her_fault_that_our/krupnk4/</t>
  </si>
  <si>
    <t>kruibsg</t>
  </si>
  <si>
    <t>02-24-2024 00:05:07</t>
  </si>
  <si>
    <t>Itchy-Worldliness-21</t>
  </si>
  <si>
    <t>We all know mom is gonna sneak her one.</t>
  </si>
  <si>
    <t>https://www.reddit.com/r/AmItheAsshole/comments/1aybqyz/aita_for_telling_my_wife_its_her_fault_that_our/kruibsg/</t>
  </si>
  <si>
    <t>kru3f4j</t>
  </si>
  <si>
    <t>02-23-2024 22:32:05</t>
  </si>
  <si>
    <t>pawsplay36</t>
  </si>
  <si>
    <t>Teenagers are definitely old enough to understand the basic issues at here. It's up to mom to fix this.</t>
  </si>
  <si>
    <t>https://www.reddit.com/r/AmItheAsshole/comments/1aybqyz/aita_for_telling_my_wife_its_her_fault_that_our/kru3f4j/</t>
  </si>
  <si>
    <t>krucwwp</t>
  </si>
  <si>
    <t>02-23-2024 23:30:23</t>
  </si>
  <si>
    <t>&gt;Your daughter still needs a birthday present. She’s a little girl. You need to work out a way for her to pay back some of the iPods cost to you, not to her brothers.
Finally some empathy in the responses...
And yeah, apologies are needed all around.</t>
  </si>
  <si>
    <t>https://www.reddit.com/r/AmItheAsshole/comments/1aybqyz/aita_for_telling_my_wife_its_her_fault_that_our/krucwwp/</t>
  </si>
  <si>
    <t>krup0j8</t>
  </si>
  <si>
    <t>02-24-2024 00:48:18</t>
  </si>
  <si>
    <t>makeanamejoke</t>
  </si>
  <si>
    <t>Yeah, this story sucks</t>
  </si>
  <si>
    <t>https://www.reddit.com/r/AmItheAsshole/comments/1aybqyz/aita_for_telling_my_wife_its_her_fault_that_our/krup0j8/</t>
  </si>
  <si>
    <t>kru49be</t>
  </si>
  <si>
    <t>02-23-2024 22:37:02</t>
  </si>
  <si>
    <t>JuMalicious</t>
  </si>
  <si>
    <t>The wife is acting like a victim. She caused this. If she keeps just crying and sulking the boys will get just more upset. 
She needs to pull her head out of her behind, own up to it and stop acting like SHE is the victim. She absolutely needed to hear this. 
I’m sure OP had made plenty of mistakes ignoring things, but this is on her, and she needs to get a grip on reality real quick before this is unfixable</t>
  </si>
  <si>
    <t>https://www.reddit.com/r/AmItheAsshole/comments/1aybqyz/aita_for_telling_my_wife_its_her_fault_that_our/kru49be/</t>
  </si>
  <si>
    <t>kru2211</t>
  </si>
  <si>
    <t>02-23-2024 22:23:56</t>
  </si>
  <si>
    <t>SunMoonTruth</t>
  </si>
  <si>
    <t>For future reference: A 12 year old is not a woman.
A 13 year old is not a woman etc.
A “woman” is an adult female human being.</t>
  </si>
  <si>
    <t>https://www.reddit.com/r/AmItheAsshole/comments/1aybqyz/aita_for_telling_my_wife_its_her_fault_that_our/kru2211/</t>
  </si>
  <si>
    <t>kruai55</t>
  </si>
  <si>
    <t>02-23-2024 23:15:14</t>
  </si>
  <si>
    <t>VinylTaco</t>
  </si>
  <si>
    <t>YTA for whatever jumbled mess you posted.</t>
  </si>
  <si>
    <t>https://www.reddit.com/r/AmItheAsshole/comments/1aybqyz/aita_for_telling_my_wife_its_her_fault_that_our/kruai55/</t>
  </si>
  <si>
    <t>krtvo0k</t>
  </si>
  <si>
    <t>02-23-2024 21:50:42</t>
  </si>
  <si>
    <t>Wtf are you talking about? They're misognyistic because they're mad at people that wronged them because those people are women?</t>
  </si>
  <si>
    <t>https://www.reddit.com/r/AmItheAsshole/comments/1aybqyz/aita_for_telling_my_wife_its_her_fault_that_our/krtvo0k/</t>
  </si>
  <si>
    <t>krtzkn1</t>
  </si>
  <si>
    <t>02-23-2024 22:13:16</t>
  </si>
  <si>
    <t>I'm not sure the older son's reaction is an indicator that he's becoming misogynistic, just specifically angry with his mother.</t>
  </si>
  <si>
    <t>https://www.reddit.com/r/AmItheAsshole/comments/1aybqyz/aita_for_telling_my_wife_its_her_fault_that_our/krtzkn1/</t>
  </si>
  <si>
    <t>krtx7n9</t>
  </si>
  <si>
    <t>02-23-2024 21:59:30</t>
  </si>
  <si>
    <t>Being upset with their mother and sister for completely valid reasons doesn’t make them misogynistic trash. They shouldn’t lose out on video games because years of being treated poorly came boiling to the surfaces</t>
  </si>
  <si>
    <t>https://www.reddit.com/r/AmItheAsshole/comments/1aybqyz/aita_for_telling_my_wife_its_her_fault_that_our/krtx7n9/</t>
  </si>
  <si>
    <t>krtw4c9</t>
  </si>
  <si>
    <t>02-23-2024 21:53:14</t>
  </si>
  <si>
    <t>DorceeB</t>
  </si>
  <si>
    <t>What is misogynistic about their behavior? Their personal item got taken without their permission then lost. It wasn't replaced and they were not apologized to. 
Teenage boys unfortunately sometimes say cuss words and mean things. But IMO nothing they did seem misogynistic. 
Hear me out: it is OK for men/boys to call out women/girls when they do something wrong. It doesn't make it misogynistic. 
I am openly curious about your take on this. TY</t>
  </si>
  <si>
    <t>https://www.reddit.com/r/AmItheAsshole/comments/1aybqyz/aita_for_telling_my_wife_its_her_fault_that_our/krtw4c9/</t>
  </si>
  <si>
    <t>krukjdp</t>
  </si>
  <si>
    <t>02-24-2024 00:19:26</t>
  </si>
  <si>
    <t>It's funny you mention Andrew Tate, because you seem to have been so big on being the exact opposite of him in every way that you looped back around to being equally ridiculous.</t>
  </si>
  <si>
    <t>https://www.reddit.com/r/AmItheAsshole/comments/1aybqyz/aita_for_telling_my_wife_its_her_fault_that_our/krukjdp/</t>
  </si>
  <si>
    <t>kruc7lt</t>
  </si>
  <si>
    <t>02-23-2024 23:25:57</t>
  </si>
  <si>
    <t>&gt;Your daughter: Interestingly, probably the LEAST to blame in all this.
Seriously!!! The amount of agency that people are placing on this girl is insane. She borrowed something and lost it. That happens all the time with kids. She's twelve. It's not like she called her mom a c\*\*\* or anything...</t>
  </si>
  <si>
    <t>https://www.reddit.com/r/AmItheAsshole/comments/1aybqyz/aita_for_telling_my_wife_its_her_fault_that_our/kruc7lt/</t>
  </si>
  <si>
    <t>krttfvr</t>
  </si>
  <si>
    <t>02-23-2024 21:38:08</t>
  </si>
  <si>
    <t>The boys don’t have to accept the apology. The way the boys are behaving is fine. They rightfully don’t want anything to do with their sister so they are just going as NC as they can with her while living in the same house. They don’t have to pretend like they are ok with someone who steals and lies about it.</t>
  </si>
  <si>
    <t>https://www.reddit.com/r/AmItheAsshole/comments/1aybqyz/aita_for_telling_my_wife_its_her_fault_that_our/krttfvr/</t>
  </si>
  <si>
    <t>kruh9n7</t>
  </si>
  <si>
    <t>02-23-2024 23:58:11</t>
  </si>
  <si>
    <t>And his own wife did nothing to the child that stole and lost what wasn't hers. I'm sorry but you have to call BS for what it is and ops wife is so full of shit that she could start a septic company.</t>
  </si>
  <si>
    <t>https://www.reddit.com/r/AmItheAsshole/comments/1aybqyz/aita_for_telling_my_wife_its_her_fault_that_our/kruh9n7/</t>
  </si>
  <si>
    <t>krtqrdg</t>
  </si>
  <si>
    <t>02-23-2024 21:23:04</t>
  </si>
  <si>
    <t>latents</t>
  </si>
  <si>
    <t>&gt;everyone will get over it in time 
Maybe not. If it ends here and the children all feel loved by both parents, maybe. If it keeps happening and the boys decide that there’s no point in trying and that they won’t accept unfair treatment, it will never end. 
It is hard to get over a hurt that never stops newly stabbing you on a continual basis, especially when it comes from someone who is supposed to be on your team.
The family needs to learn how to interact with each other in new ways or there won’t be new responses.</t>
  </si>
  <si>
    <t>https://www.reddit.com/r/AmItheAsshole/comments/1aybqyz/aita_for_telling_my_wife_its_her_fault_that_our/krtqrdg/</t>
  </si>
  <si>
    <t>kruho1y</t>
  </si>
  <si>
    <t>02-24-2024 00:00:48</t>
  </si>
  <si>
    <t>How about the wife act like a real mother and punish her daughter for theft.</t>
  </si>
  <si>
    <t>https://www.reddit.com/r/AmItheAsshole/comments/1aybqyz/aita_for_telling_my_wife_its_her_fault_that_our/kruho1y/</t>
  </si>
  <si>
    <t>kru8a82</t>
  </si>
  <si>
    <t>https://www.reddit.com/r/AmItheAsshole/comments/1aybqyz/aita_for_telling_my_wife_its_her_fault_that_our/kru8a82/</t>
  </si>
  <si>
    <t>kruc47v</t>
  </si>
  <si>
    <t>02-23-2024 23:25:21</t>
  </si>
  <si>
    <t>https://www.reddit.com/r/AmItheAsshole/comments/1aybqyz/aita_for_telling_my_wife_its_her_fault_that_our/kruc47v/</t>
  </si>
  <si>
    <t>kruc00c</t>
  </si>
  <si>
    <t>https://www.reddit.com/r/AmItheAsshole/comments/1aybqyz/aita_for_telling_my_wife_its_her_fault_that_our/kruc00c/</t>
  </si>
  <si>
    <t>krudv28</t>
  </si>
  <si>
    <t>02-23-2024 23:36:23</t>
  </si>
  <si>
    <t>https://www.reddit.com/r/AmItheAsshole/comments/1aybqyz/aita_for_telling_my_wife_its_her_fault_that_our/krudv28/</t>
  </si>
  <si>
    <t>krudzgw</t>
  </si>
  <si>
    <t>02-23-2024 23:37:10</t>
  </si>
  <si>
    <t>https://www.reddit.com/r/AmItheAsshole/comments/1aybqyz/aita_for_telling_my_wife_its_her_fault_that_our/krudzgw/</t>
  </si>
  <si>
    <t>kruj6me</t>
  </si>
  <si>
    <t>02-24-2024 00:10:40</t>
  </si>
  <si>
    <t>The fact she wouldn't punish the daughter for theft makes me believe the sons more.</t>
  </si>
  <si>
    <t>https://www.reddit.com/r/AmItheAsshole/comments/1aybqyz/aita_for_telling_my_wife_its_her_fault_that_our/kruj6me/</t>
  </si>
  <si>
    <t>krumn2i</t>
  </si>
  <si>
    <t>02-24-2024 00:33:02</t>
  </si>
  <si>
    <t>https://www.reddit.com/r/AmItheAsshole/comments/1aybqyz/aita_for_telling_my_wife_its_her_fault_that_our/krumn2i/</t>
  </si>
  <si>
    <t>kru8zks</t>
  </si>
  <si>
    <t>02-23-2024 23:05:45</t>
  </si>
  <si>
    <t>Dingolini</t>
  </si>
  <si>
    <t>OP take heed of comments like this one. 
The fallout is generational. My husband is one of three and NOT the favorite. The favorite's offspring have become the favorite grandchildren. The rest of the rabble are deeply bonded and indifferent to the most favored cousins, aunt/uncle and grandparent.
Try to get everyone to buy into therapy. Your wife must make this right with many actions.</t>
  </si>
  <si>
    <t>https://www.reddit.com/r/AmItheAsshole/comments/1aybqyz/aita_for_telling_my_wife_its_her_fault_that_our/kru8zks/</t>
  </si>
  <si>
    <t>kru82yf</t>
  </si>
  <si>
    <t>02-23-2024 23:00:07</t>
  </si>
  <si>
    <t>Efficient-Emu</t>
  </si>
  <si>
    <t>I realize you don’t want it, but please accept this mom hug from afar. I’m so sorry you were dealt an absolutely sh1t mom. You deserved and deserve so much better. It’s truly her loss. With Much love 💛</t>
  </si>
  <si>
    <t>https://www.reddit.com/r/AmItheAsshole/comments/1aybqyz/aita_for_telling_my_wife_its_her_fault_that_our/kru82yf/</t>
  </si>
  <si>
    <t>kru76ry</t>
  </si>
  <si>
    <t>02-23-2024 22:54:43</t>
  </si>
  <si>
    <t>Readsumthing</t>
  </si>
  <si>
    <t>I hope op reads your response. That was hard hitting.</t>
  </si>
  <si>
    <t>https://www.reddit.com/r/AmItheAsshole/comments/1aybqyz/aita_for_telling_my_wife_its_her_fault_that_our/kru76ry/</t>
  </si>
  <si>
    <t>kru77b1</t>
  </si>
  <si>
    <t>02-23-2024 22:54:48</t>
  </si>
  <si>
    <t>the_good_twin</t>
  </si>
  <si>
    <t>I'm so sorry you've had this experience.</t>
  </si>
  <si>
    <t>https://www.reddit.com/r/AmItheAsshole/comments/1aybqyz/aita_for_telling_my_wife_its_her_fault_that_our/kru77b1/</t>
  </si>
  <si>
    <t>kru9euz</t>
  </si>
  <si>
    <t>02-23-2024 23:08:24</t>
  </si>
  <si>
    <t>Both_Equivalent6180</t>
  </si>
  <si>
    <t>I'm so sorry that happened to you. I'm not a mother just an aunty and I love them all equally. Boys are amazing children as you get all the loves and cuddles but when they turn 9 they are too cool for school and embarrassed to give a cuddle. Girls you get them for a few more years and can take out and do girly stuff with.  But I would love to take my nephew's out too they just don't want to. It's horrendous that a mother can have outright favouritism though. As a family we joke all the time about who's the favourite but it's literally jokes as there are no favourites in my family thank god 😢</t>
  </si>
  <si>
    <t>https://www.reddit.com/r/AmItheAsshole/comments/1aybqyz/aita_for_telling_my_wife_its_her_fault_that_our/kru9euz/</t>
  </si>
  <si>
    <t>kru9xs7</t>
  </si>
  <si>
    <t>02-23-2024 23:11:40</t>
  </si>
  <si>
    <t>Beagle-Mumma</t>
  </si>
  <si>
    <t>I'm sad that you went through what you have and that I can identify with so many of your experiences. And even sadder that there's a sub crammed with people who also share similar life stories. I hope one day humanity can reflect and change. And if you need positive mum contact, pop over to r/momforaminute. Go gently. 
OP, your family is at a crossroads and if your only input is to blame your wife for YEARS of favouritism,  then you're just as bad as her. You need to do some serious emotional repair work for your entire family, otherwise your kids will be posting in r/estrangedadultchildren and you'll be wondering what the hell happened.
ESH</t>
  </si>
  <si>
    <t>https://www.reddit.com/r/AmItheAsshole/comments/1aybqyz/aita_for_telling_my_wife_its_her_fault_that_our/kru9xs7/</t>
  </si>
  <si>
    <t>kruawbx</t>
  </si>
  <si>
    <t>02-23-2024 23:17:42</t>
  </si>
  <si>
    <t>DrPsychBCBA</t>
  </si>
  <si>
    <t>Wow, thank you for sharing your experiences. I’m sorry you had to go through that. hopefully OP will read your response before it’s too late to earn that trust back.
Question: would family therapy have helped if it was during the early teen years like this situation?
I feel like family therapy, when it’s a clear case of favoritism, needs to be a priority. The boys need to know there is a neutral party there that will listen to them without bias.</t>
  </si>
  <si>
    <t>https://www.reddit.com/r/AmItheAsshole/comments/1aybqyz/aita_for_telling_my_wife_its_her_fault_that_our/kruawbx/</t>
  </si>
  <si>
    <t>kru8hpl</t>
  </si>
  <si>
    <t>02-23-2024 23:02:41</t>
  </si>
  <si>
    <t>JewelQueen1963</t>
  </si>
  <si>
    <t>While you didn't ask for replies, your last two statements compelled me to write.  No judgement...however, having spent 40+ of my 60 years with feelings similar to yours, try forgiving and letting go of the past.  This doesn't mean discuss it with your mother.  You don't even have to be religious, and it doesn't mean you condone her actions.  It does mean, however, that the weight of hate might be lifted and give you a sense of freedom.  Sending you many positive thoughts from Texas.</t>
  </si>
  <si>
    <t>https://www.reddit.com/r/AmItheAsshole/comments/1aybqyz/aita_for_telling_my_wife_its_her_fault_that_our/kru8hpl/</t>
  </si>
  <si>
    <t>kruea7m</t>
  </si>
  <si>
    <t>02-23-2024 23:39:03</t>
  </si>
  <si>
    <t>I’m sorry this was the mother you got. It’s sad that just anyone can have kids. 
My parent had two kids and did an amazing job of treating us equally 95% of the time. That 5% was rare, but those moments really stand out to me even 20+ years later. I can’t imagine having to deal with it daily.</t>
  </si>
  <si>
    <t>https://www.reddit.com/r/AmItheAsshole/comments/1aybqyz/aita_for_telling_my_wife_its_her_fault_that_our/kruea7m/</t>
  </si>
  <si>
    <t>krueqav</t>
  </si>
  <si>
    <t>02-23-2024 23:41:56</t>
  </si>
  <si>
    <t>Find_me_at_the_beach</t>
  </si>
  <si>
    <t>I am so sorry for the way your mother treated you. This is her loss! Please accept a hug from this mom 🤗💙</t>
  </si>
  <si>
    <t>https://www.reddit.com/r/AmItheAsshole/comments/1aybqyz/aita_for_telling_my_wife_its_her_fault_that_our/krueqav/</t>
  </si>
  <si>
    <t>kruapvw</t>
  </si>
  <si>
    <t>02-23-2024 23:16:34</t>
  </si>
  <si>
    <t>giglio65</t>
  </si>
  <si>
    <t>I can't even imagine a mother like yours. sorry. you deserve much better. is your relationship with your father good?</t>
  </si>
  <si>
    <t>https://www.reddit.com/r/AmItheAsshole/comments/1aybqyz/aita_for_telling_my_wife_its_her_fault_that_our/kruapvw/</t>
  </si>
  <si>
    <t>krueq4u</t>
  </si>
  <si>
    <t>02-23-2024 23:41:54</t>
  </si>
  <si>
    <t>Canopenerdude</t>
  </si>
  <si>
    <t>I'm just so absolutely boggled that there's people out there that treat their kids like this.</t>
  </si>
  <si>
    <t>https://www.reddit.com/r/AmItheAsshole/comments/1aybqyz/aita_for_telling_my_wife_its_her_fault_that_our/krueq4u/</t>
  </si>
  <si>
    <t>kruf9ui</t>
  </si>
  <si>
    <t>02-23-2024 23:45:24</t>
  </si>
  <si>
    <t>KeyFeeFee</t>
  </si>
  <si>
    <t>I’m so sorry this was your experience. I have 3 sons and 1 daughter and hope none of them ever feel I played favorites. Parents don’t think of what the golden child is missing out on either, by essentially depriving them of their sibling relationships. No golden children, no black sheep, just plenty of love for everyone is my sincerest goal!</t>
  </si>
  <si>
    <t>https://www.reddit.com/r/AmItheAsshole/comments/1aybqyz/aita_for_telling_my_wife_its_her_fault_that_our/kruf9ui/</t>
  </si>
  <si>
    <t>krv7n3p</t>
  </si>
  <si>
    <t>02-24-2024 02:55:32</t>
  </si>
  <si>
    <t>I am in contact with only my youngest sibling, who I helped raise. I am the scapegoat in my family. My sister is my dad’s favorite, and our other brother is my mom’s. After 50 years I’ve finally realized that this is never going to change. And now my parents are trying to treat my son better than my daughter.</t>
  </si>
  <si>
    <t>https://www.reddit.com/r/AmItheAsshole/comments/1aybqyz/aita_for_telling_my_wife_its_her_fault_that_our/krv7n3p/</t>
  </si>
  <si>
    <t>kruups7</t>
  </si>
  <si>
    <t>02-24-2024 01:26:17</t>
  </si>
  <si>
    <t>As a Mom, I'm sending you a giant hug. I'm so sorry you went through this.</t>
  </si>
  <si>
    <t>https://www.reddit.com/r/AmItheAsshole/comments/1aybqyz/aita_for_telling_my_wife_its_her_fault_that_our/kruups7/</t>
  </si>
  <si>
    <t>kruv2q7</t>
  </si>
  <si>
    <t>Witchynightstar</t>
  </si>
  <si>
    <t>Hugs from a mom that hates when people get stuck with an abusive one. I hope you are doing better.</t>
  </si>
  <si>
    <t>https://www.reddit.com/r/AmItheAsshole/comments/1aybqyz/aita_for_telling_my_wife_its_her_fault_that_our/kruv2q7/</t>
  </si>
  <si>
    <t>krv83of</t>
  </si>
  <si>
    <t>02-24-2024 02:58:49</t>
  </si>
  <si>
    <t>Creepy_Addict</t>
  </si>
  <si>
    <t>As a mother of all boys, I'm so very sorry your mother was an unloving (not aiming for a ban, just imagine worse words) parent. I give you one big internet hug.</t>
  </si>
  <si>
    <t>https://www.reddit.com/r/AmItheAsshole/comments/1aybqyz/aita_for_telling_my_wife_its_her_fault_that_our/krv83of/</t>
  </si>
  <si>
    <t>krv7jrb</t>
  </si>
  <si>
    <t>02-24-2024 02:54:53</t>
  </si>
  <si>
    <t>He's NTA for revealing the truth to his wife but definitely the AH for allowing the favouritism to go on for years without addressing it properly. I am not even surprised anymore if they choose NC with all of them. This household is a pain to live in.</t>
  </si>
  <si>
    <t>https://www.reddit.com/r/AmItheAsshole/comments/1aybqyz/aita_for_telling_my_wife_its_her_fault_that_our/krv7jrb/</t>
  </si>
  <si>
    <t>kru6mx4</t>
  </si>
  <si>
    <t>02-23-2024 22:51:22</t>
  </si>
  <si>
    <t>Historical-Goal-3786</t>
  </si>
  <si>
    <t>This response is awesome.
Unfortunately,  I don't think Anna is going to NOT get birthday presents because Mom will buy her some. The boys have felt the favoritism for 12 YEARS already and OP has done nothing.  
OP saying Mom is a great mother to the boys is BS too. Who tells there kids to Fuck Off?
Edit:  Both parents are AH.</t>
  </si>
  <si>
    <t>https://www.reddit.com/r/AmItheAsshole/comments/1aybqyz/aita_for_telling_my_wife_its_her_fault_that_our/kru6mx4/</t>
  </si>
  <si>
    <t>kru6yi6</t>
  </si>
  <si>
    <t>02-23-2024 22:53:19</t>
  </si>
  <si>
    <t>Embarrassed-Fox-1371</t>
  </si>
  <si>
    <t>I know! Kudos! Bravo!</t>
  </si>
  <si>
    <t>https://www.reddit.com/r/AmItheAsshole/comments/1aybqyz/aita_for_telling_my_wife_its_her_fault_that_our/kru6yi6/</t>
  </si>
  <si>
    <t>kruvwd0</t>
  </si>
  <si>
    <t>02-24-2024 01:34:17</t>
  </si>
  <si>
    <t>Hemiak</t>
  </si>
  <si>
    <t>There’s usually one, it’s just buried underneath all the ‘leave the wife and disinherited the daughter’ posts.</t>
  </si>
  <si>
    <t>https://www.reddit.com/r/AmItheAsshole/comments/1aybqyz/aita_for_telling_my_wife_its_her_fault_that_our/kruvwd0/</t>
  </si>
  <si>
    <t>krubtba</t>
  </si>
  <si>
    <t>RedditOppenheimer</t>
  </si>
  <si>
    <t>Op needs a divorce asap and the kids should settle their dispute with a trial by combat</t>
  </si>
  <si>
    <t>https://www.reddit.com/r/AmItheAsshole/comments/1aybqyz/aita_for_telling_my_wife_its_her_fault_that_our/krubtba/</t>
  </si>
  <si>
    <t>kruw9ks</t>
  </si>
  <si>
    <t>iopele</t>
  </si>
  <si>
    <t>Right? I sure hope OP shows this to his wife and that they both take it to heart and make changes.</t>
  </si>
  <si>
    <t>https://www.reddit.com/r/AmItheAsshole/comments/1aybqyz/aita_for_telling_my_wife_its_her_fault_that_our/kruw9ks/</t>
  </si>
  <si>
    <t>krulafk</t>
  </si>
  <si>
    <t>02-24-2024 00:24:18</t>
  </si>
  <si>
    <t>cesarethenew</t>
  </si>
  <si>
    <t>The issue with incidents like this is that children simply don't have the communication skills to advocate for themselves and are at a time in their lives where their brains are overactive in terms of anxiety. Favouritism is something that's constantly present but which rarely has single incidents that you can concretely point to as examples. It's pervasive to every aspect of life and is constantly felt. For example, my mother always forgot my preferences on everything there was to have a preference on but never my brother or sisters: the funny thing is that she wasn't forgetting on purpose - it's simply that people tend to remember things they care about far, far better than things they don't care about. It also presents itself in a constant lack of consideration: whenever I had a favour to ask that would have cost my mother very little yet was extraordinarily helpful to me and would save me a lot of stress she simply didn't have the time for it, she always had time for the smallest favours my siblings asked her for though.
I wouldn't focus too much on Anna's motivations: she's a kid who has never been punished for bad behaviour or had boundaries enforced - this is simply her *normal*. She's lacking in consideration and empathy because such skills are far more the result of nurture than nature. That's all to say that she likely didn't think much of it at all.
And yeah OP is being daft, these things don't happen overnight and his sons were literally talking about it for years. I bet many of the "jokes" he's referring to were actually his sons venting their frustrations.</t>
  </si>
  <si>
    <t>https://www.reddit.com/r/AmItheAsshole/comments/1aybqyz/aita_for_telling_my_wife_its_her_fault_that_our/krulafk/</t>
  </si>
  <si>
    <t>krum27n</t>
  </si>
  <si>
    <t>02-24-2024 00:29:20</t>
  </si>
  <si>
    <t>RedFoxBlueSocks</t>
  </si>
  <si>
    <t>Every sh11y thing my dad said to me was ‘just a joke’. 
Mom didn’t do anything because he wasn’t as bad as her father.</t>
  </si>
  <si>
    <t>https://www.reddit.com/r/AmItheAsshole/comments/1aybqyz/aita_for_telling_my_wife_its_her_fault_that_our/krum27n/</t>
  </si>
  <si>
    <t>krufl29</t>
  </si>
  <si>
    <t>02-23-2024 23:47:23</t>
  </si>
  <si>
    <t>Mom can treat Anna like a princess all she wants.  Anna and Mom are better off without OP anyway.</t>
  </si>
  <si>
    <t>https://www.reddit.com/r/AmItheAsshole/comments/1aybqyz/aita_for_telling_my_wife_its_her_fault_that_our/krufl29/</t>
  </si>
  <si>
    <t>kruds4w</t>
  </si>
  <si>
    <t>02-23-2024 23:35:52</t>
  </si>
  <si>
    <t>Yes. And it’s also very delayed. Currently the sons don’t trust that the repayment will hold. The follow-through for their mother, to show that she doesn’t unfairly favour their sister, is on hold for two months: so why should they accept now that it’s going to happen?</t>
  </si>
  <si>
    <t>https://www.reddit.com/r/AmItheAsshole/comments/1aybqyz/aita_for_telling_my_wife_its_her_fault_that_our/kruds4w/</t>
  </si>
  <si>
    <t>krudsqm</t>
  </si>
  <si>
    <t>02-23-2024 23:35:59</t>
  </si>
  <si>
    <t>Quite right. She owes him the airpods.  Getting him new ones is not a punishment.  She has not been punished and the boys know this.</t>
  </si>
  <si>
    <t>https://www.reddit.com/r/AmItheAsshole/comments/1aybqyz/aita_for_telling_my_wife_its_her_fault_that_our/krudsqm/</t>
  </si>
  <si>
    <t>kruvd41</t>
  </si>
  <si>
    <t>02-24-2024 01:30:39</t>
  </si>
  <si>
    <t>Make no mistake - Mom will purchase something for Anna or do something for Anna as a gift. She won't be able not to. OP and his sons might never hear about it blatantly but Anna will DEFINTELY receive a gift.
So, basically, Anna has had no consequence what so ever.</t>
  </si>
  <si>
    <t>https://www.reddit.com/r/AmItheAsshole/comments/1aybqyz/aita_for_telling_my_wife_its_her_fault_that_our/kruvd41/</t>
  </si>
  <si>
    <t>kruhljk</t>
  </si>
  <si>
    <t>02-24-2024 00:00:20</t>
  </si>
  <si>
    <t>waterwateryall</t>
  </si>
  <si>
    <t>If she hopes to mend her relationships with her sons she needs to look at herself hard in the mirror to figure out why she's been acting this way, and then lay bare to all her children the truth of what she discovers. Honesty and humility go a long way, and the kids are old enough to understand and forgive. They want to be loved and feel safe more than to hold anger, so she needs to act now to avoid that anger from wrecking their lives as well their relationships with the mother and sister. Their 'teasing' over the years was a coping mechanism, which is a lot better (for their health) than anger and hatred, but the tides have turned...</t>
  </si>
  <si>
    <t>https://www.reddit.com/r/AmItheAsshole/comments/1aybqyz/aita_for_telling_my_wife_its_her_fault_that_our/kruhljk/</t>
  </si>
  <si>
    <t>kru1bqi</t>
  </si>
  <si>
    <t>02-23-2024 22:20:38</t>
  </si>
  <si>
    <t>CommissionThink8184</t>
  </si>
  <si>
    <t>Excellent answer</t>
  </si>
  <si>
    <t>https://www.reddit.com/r/AmItheAsshole/comments/1aybqyz/aita_for_telling_my_wife_its_her_fault_that_our/kru1bqi/</t>
  </si>
  <si>
    <t>krusz7p</t>
  </si>
  <si>
    <t>02-24-2024 01:14:38</t>
  </si>
  <si>
    <t>They should be told to not treat ANY woman this way, no matter how angry, and to not use such words -- just to add to your point.</t>
  </si>
  <si>
    <t>https://www.reddit.com/r/AmItheAsshole/comments/1aybqyz/aita_for_telling_my_wife_its_her_fault_that_our/krusz7p/</t>
  </si>
  <si>
    <t>krumryd</t>
  </si>
  <si>
    <t>02-24-2024 00:33:54</t>
  </si>
  <si>
    <t>Probably too late, but worth a try I guess. However, the mom and golden daughter need to want to change for therapy to work!</t>
  </si>
  <si>
    <t>https://www.reddit.com/r/AmItheAsshole/comments/1aybqyz/aita_for_telling_my_wife_its_her_fault_that_our/krumryd/</t>
  </si>
  <si>
    <t>kru8a4h</t>
  </si>
  <si>
    <t>02-23-2024 23:01:22</t>
  </si>
  <si>
    <t>Yeah, this part is important.</t>
  </si>
  <si>
    <t>https://www.reddit.com/r/AmItheAsshole/comments/1aybqyz/aita_for_telling_my_wife_its_her_fault_that_our/kru8a4h/</t>
  </si>
  <si>
    <t>kruvmfs</t>
  </si>
  <si>
    <t>02-24-2024 01:32:25</t>
  </si>
  <si>
    <t>EMShryke</t>
  </si>
  <si>
    <t>Not being able to trust their own family with valuable (be that in terms of money, sentiment or both) would definitely leave them feeling unsafe.</t>
  </si>
  <si>
    <t>https://www.reddit.com/r/AmItheAsshole/comments/1aybqyz/aita_for_telling_my_wife_its_her_fault_that_our/kruvmfs/</t>
  </si>
  <si>
    <t>krv0l4h</t>
  </si>
  <si>
    <t>02-24-2024 02:06:12</t>
  </si>
  <si>
    <t>If you see that your sibling can take your stuff without consequence, that they can lie and be believed no matter what, and that your mom won’t be on your side, you feel pretty unsafe in your home. Anna says you hit her- you get in trouble. Mom has to choose between a thing for Anna and a thing for you- you will lose. Not feeling like your parents are rational and reasonable is a very unsafe feeling for a kid.</t>
  </si>
  <si>
    <t>https://www.reddit.com/r/AmItheAsshole/comments/1aybqyz/aita_for_telling_my_wife_its_her_fault_that_our/krv0l4h/</t>
  </si>
  <si>
    <t>krv4zi3</t>
  </si>
  <si>
    <t>02-24-2024 02:36:55</t>
  </si>
  <si>
    <t>notyourmartyr</t>
  </si>
  <si>
    <t>Eh, not really?
My read of it was that their mom ambiguously said Anna is more important, which could swing either way, however even if she meant more important than the AirPods, in this instance they're pretty much the same thing. 
This was not a case of Anna was injured during dance practice and the device was forgotten in the moment as they got her aid, nor a case of there being like a fire or something and they got left behind. In those instances, absolutely, Anna's safety is more important.
But that's not the case. Anna stole the airpods, forgot them, and then lied. The Airpods are the physical possession in question, but there's also the sanctity of her son's private space, all of his belongings and not just what was taken directly. The only danger Anna is in, is from the consequences of her own actions. She does not need protection from those. 
Saying she is more important than the airpods in this scenario says her comfort and happiness is more important than her sons, as well as more important than their privacy.</t>
  </si>
  <si>
    <t>https://www.reddit.com/r/AmItheAsshole/comments/1aybqyz/aita_for_telling_my_wife_its_her_fault_that_our/krv4zi3/</t>
  </si>
  <si>
    <t>kru8wwc</t>
  </si>
  <si>
    <t>02-23-2024 23:05:17</t>
  </si>
  <si>
    <t>droppedmybrain</t>
  </si>
  <si>
    <t>Exactly! All I'm getting from OP's post is ignorant apathy. 
"Yeah my wife pays our daughter more love, but it's fine."
Except it's clearly not, if a single argument has the boys getting so angry they don't talk to and avoid their mother or sister for *weeks*
"My family has been torn apart and my wife finally broke down crying about it. I told her it was her fault."
Like, shit, dude. Nothing else? You're not gonna do or say anything else, just point fingers? What has that accomplished, exactly? Your family's in shambles, but hey, she did it, so she has to fix it, is that it? Fucking hell.</t>
  </si>
  <si>
    <t>https://www.reddit.com/r/AmItheAsshole/comments/1aybqyz/aita_for_telling_my_wife_its_her_fault_that_our/kru8wwc/</t>
  </si>
  <si>
    <t>krup7er</t>
  </si>
  <si>
    <t>02-24-2024 00:49:34</t>
  </si>
  <si>
    <t>itsjustmo_</t>
  </si>
  <si>
    <t>YEP! 
And that coldness, emotional unavailability and inattentiveness are all likely major factors in what pushed the mother to spousification in the first place. ***Both*** parents have failed these 3 children.</t>
  </si>
  <si>
    <t>https://www.reddit.com/r/AmItheAsshole/comments/1aybqyz/aita_for_telling_my_wife_its_her_fault_that_our/krup7er/</t>
  </si>
  <si>
    <t>kru9nbg</t>
  </si>
  <si>
    <t>02-23-2024 23:09:53</t>
  </si>
  <si>
    <t>Esp the 12 year old, honestly. Stealing/lying, unjustifiably bad. But, she's now probably feeling like she's shouldering the responsibility of her mother's actions, her father's inaction, and her brothers' resentment, on top of not getting a 13th birthday present.</t>
  </si>
  <si>
    <t>https://www.reddit.com/r/AmItheAsshole/comments/1aybqyz/aita_for_telling_my_wife_its_her_fault_that_our/kru9nbg/</t>
  </si>
  <si>
    <t>krv4850</t>
  </si>
  <si>
    <t>02-24-2024 02:31:37</t>
  </si>
  <si>
    <t>GeordieJones1310</t>
  </si>
  <si>
    <t>Spoken like someone who has never had a parent with a clear favorite and never been in that situation as a parent.</t>
  </si>
  <si>
    <t>https://www.reddit.com/r/AmItheAsshole/comments/1aybqyz/aita_for_telling_my_wife_its_her_fault_that_our/krv4850/</t>
  </si>
  <si>
    <t>kru4ikc</t>
  </si>
  <si>
    <t>02-23-2024 22:38:35</t>
  </si>
  <si>
    <t>readingmyshampoo</t>
  </si>
  <si>
    <t>Scrolled way too far before seeing a mention of how the boys won't want him around either when that fact really hits</t>
  </si>
  <si>
    <t>https://www.reddit.com/r/AmItheAsshole/comments/1aybqyz/aita_for_telling_my_wife_its_her_fault_that_our/kru4ikc/</t>
  </si>
  <si>
    <t>krty2pc</t>
  </si>
  <si>
    <t>02-23-2024 22:04:31</t>
  </si>
  <si>
    <t>A lot of this is shocking imo, it doesn’t seem like anyone in the family has basic respect for one another…big yikes</t>
  </si>
  <si>
    <t>https://www.reddit.com/r/AmItheAsshole/comments/1aybqyz/aita_for_telling_my_wife_its_her_fault_that_our/krty2pc/</t>
  </si>
  <si>
    <t>kru9hgq</t>
  </si>
  <si>
    <t>02-23-2024 23:08:51</t>
  </si>
  <si>
    <t>chickwithabrick</t>
  </si>
  <si>
    <t>Mine told me that and plenty of other similar things on a regular basis and I haven't talked to her in 12 years ✌️</t>
  </si>
  <si>
    <t>https://www.reddit.com/r/AmItheAsshole/comments/1aybqyz/aita_for_telling_my_wife_its_her_fault_that_our/kru9hgq/</t>
  </si>
  <si>
    <t>kruscm2</t>
  </si>
  <si>
    <t>02-24-2024 01:10:24</t>
  </si>
  <si>
    <t>Scandalicing</t>
  </si>
  <si>
    <t>Depends on culture within the family. Where I’m from, it would not be a big deal tbh. But the rest of it is. I’m gonna say ESH except the boys.</t>
  </si>
  <si>
    <t>https://www.reddit.com/r/AmItheAsshole/comments/1aybqyz/aita_for_telling_my_wife_its_her_fault_that_our/kruscm2/</t>
  </si>
  <si>
    <t>kruzsz8</t>
  </si>
  <si>
    <t>02-24-2024 02:00:55</t>
  </si>
  <si>
    <t>Drslappybags</t>
  </si>
  <si>
    <t>You're going to have to take that with a grain of salt. The boys currently hate their mom. She might not have said fuck off but that's how they took it. The boys are now going to cozy up to dad.</t>
  </si>
  <si>
    <t>https://www.reddit.com/r/AmItheAsshole/comments/1aybqyz/aita_for_telling_my_wife_its_her_fault_that_our/kruzsz8/</t>
  </si>
  <si>
    <t>kruoi5z</t>
  </si>
  <si>
    <t>02-24-2024 00:44:59</t>
  </si>
  <si>
    <t>CarrieDurst</t>
  </si>
  <si>
    <t>Because she is a shitty 'mom', not decent at all</t>
  </si>
  <si>
    <t>https://www.reddit.com/r/AmItheAsshole/comments/1aybqyz/aita_for_telling_my_wife_its_her_fault_that_our/kruoi5z/</t>
  </si>
  <si>
    <t>krv29mo</t>
  </si>
  <si>
    <t>02-24-2024 02:17:52</t>
  </si>
  <si>
    <t>dudeman19</t>
  </si>
  <si>
    <t>I assumed he was paraphrasing and maybe it was something similar to "go to your room". Would be shitty tho if I'm wrong.</t>
  </si>
  <si>
    <t>https://www.reddit.com/r/AmItheAsshole/comments/1aybqyz/aita_for_telling_my_wife_its_her_fault_that_our/krv29mo/</t>
  </si>
  <si>
    <t>krui9tx</t>
  </si>
  <si>
    <t>02-24-2024 00:04:46</t>
  </si>
  <si>
    <t>Left_Personality3063</t>
  </si>
  <si>
    <t>When a roomer said that to me I gave her a Notice to Vacate.</t>
  </si>
  <si>
    <t>https://www.reddit.com/r/AmItheAsshole/comments/1aybqyz/aita_for_telling_my_wife_its_her_fault_that_our/krui9tx/</t>
  </si>
  <si>
    <t>krtyreq</t>
  </si>
  <si>
    <t>02-23-2024 22:08:30</t>
  </si>
  <si>
    <t>Allowing a child to lie about stealing without punishment is favoritism and enabling. It's not because the boys have each other. My brother and I were closer than I was to any of my sisters. It has nothing to do with gender, it has to with what kind of person they are.</t>
  </si>
  <si>
    <t>https://www.reddit.com/r/AmItheAsshole/comments/1aybqyz/aita_for_telling_my_wife_its_her_fault_that_our/krtyreq/</t>
  </si>
  <si>
    <t>kruock4</t>
  </si>
  <si>
    <t>proteins911</t>
  </si>
  <si>
    <t>All 3 kids have eachother. The mom is the one who made it an unfair, gender related situation</t>
  </si>
  <si>
    <t>https://www.reddit.com/r/AmItheAsshole/comments/1aybqyz/aita_for_telling_my_wife_its_her_fault_that_our/kruock4/</t>
  </si>
  <si>
    <t>kru35se</t>
  </si>
  <si>
    <t>02-23-2024 22:30:31</t>
  </si>
  <si>
    <t>Painthoss</t>
  </si>
  <si>
    <t>Oh well, if he says it….</t>
  </si>
  <si>
    <t>https://www.reddit.com/r/AmItheAsshole/comments/1aybqyz/aita_for_telling_my_wife_its_her_fault_that_our/kru35se/</t>
  </si>
  <si>
    <t>krtx1k2</t>
  </si>
  <si>
    <t>02-23-2024 21:58:31</t>
  </si>
  <si>
    <t>Bertgreat</t>
  </si>
  <si>
    <t>In a way I'm happy they have each other, because it seems like their father isn't really on their side either. They formed a team against the team that is their mother and sister, while their father watches from the sidelines.</t>
  </si>
  <si>
    <t>https://www.reddit.com/r/AmItheAsshole/comments/1aybqyz/aita_for_telling_my_wife_its_her_fault_that_our/krtx1k2/</t>
  </si>
  <si>
    <t>krue7l7</t>
  </si>
  <si>
    <t>02-23-2024 23:38:36</t>
  </si>
  <si>
    <t>Scrappy_The_Crow</t>
  </si>
  <si>
    <t>&gt; Also, the mom saying that “Anna is more important than the AirPods” is a meaningless statement in the context.
That's a thought-terminating cliché.  Basically, anything that Anna does doesn't matter if the issue is less important than Anna herself, so anything short of that doesn't have any importance and you're not allowed to consider it.
I had an ex who tried to get out of things by saying "... does that matter more than our relationship?"  Well, each instance in question isn't individually as important as the relationship as a whole, but it adds up and you can't simply discount each and every thing because of that reasoning.</t>
  </si>
  <si>
    <t>https://www.reddit.com/r/AmItheAsshole/comments/1aybqyz/aita_for_telling_my_wife_its_her_fault_that_our/krue7l7/</t>
  </si>
  <si>
    <t>kru39s6</t>
  </si>
  <si>
    <t>02-23-2024 22:31:11</t>
  </si>
  <si>
    <t>It might have been appropriate in the context, depending on what was being said to Anna. It doesn’t sound like OP really has the info to ascertain fault.</t>
  </si>
  <si>
    <t>https://www.reddit.com/r/AmItheAsshole/comments/1aybqyz/aita_for_telling_my_wife_its_her_fault_that_our/kru39s6/</t>
  </si>
  <si>
    <t>kruhlze</t>
  </si>
  <si>
    <t>02-24-2024 00:00:25</t>
  </si>
  <si>
    <t>&gt; Like obviously that’s true, makes me think the boys are telling the truth with what mom said
Why would two teenage boys come up with such an odd lie? 
Also, consider the mother's behavior: the way she jumped in to attack the brothers when it was the daughter who was in the wrong.
Of the two stories, the boys' version rings true. The mother sounds like a liar.</t>
  </si>
  <si>
    <t>https://www.reddit.com/r/AmItheAsshole/comments/1aybqyz/aita_for_telling_my_wife_its_her_fault_that_our/kruhlze/</t>
  </si>
  <si>
    <t>krujv0q</t>
  </si>
  <si>
    <t>02-24-2024 00:15:06</t>
  </si>
  <si>
    <t>Not enough but the necessary first step</t>
  </si>
  <si>
    <t>https://www.reddit.com/r/AmItheAsshole/comments/1aybqyz/aita_for_telling_my_wife_its_her_fault_that_our/krujv0q/</t>
  </si>
  <si>
    <t>kruifcf</t>
  </si>
  <si>
    <t>02-24-2024 00:05:45</t>
  </si>
  <si>
    <t>Economy_Ambition_495</t>
  </si>
  <si>
    <t>Oh please, give me a break.</t>
  </si>
  <si>
    <t>https://www.reddit.com/r/AmItheAsshole/comments/1aybqyz/aita_for_telling_my_wife_its_her_fault_that_our/kruifcf/</t>
  </si>
  <si>
    <t>kruhvbd</t>
  </si>
  <si>
    <t>02-24-2024 00:02:08</t>
  </si>
  <si>
    <t>FatalExceptionError</t>
  </si>
  <si>
    <t>I think it likely that the boys were yelling about why Mom’s shutting them down over their complaint on the stolen iPods and Mom said, something like “because Anna’s more important”. Both sides assumed their own version of “than xxx”.  And later each believes the implied was spoken.</t>
  </si>
  <si>
    <t>https://www.reddit.com/r/AmItheAsshole/comments/1aybqyz/aita_for_telling_my_wife_its_her_fault_that_our/kruhvbd/</t>
  </si>
  <si>
    <t>kru6b6e</t>
  </si>
  <si>
    <t>02-23-2024 22:49:25</t>
  </si>
  <si>
    <t>twayjoff</t>
  </si>
  <si>
    <t>For real, it’s mind-boggling how many people are saying N T A. This family is completely fractured and OP is just sitting back with popcorn to see how it turns out.</t>
  </si>
  <si>
    <t>https://www.reddit.com/r/AmItheAsshole/comments/1aybqyz/aita_for_telling_my_wife_its_her_fault_that_our/kru6b6e/</t>
  </si>
  <si>
    <t>kru3cii</t>
  </si>
  <si>
    <t>02-23-2024 22:31:38</t>
  </si>
  <si>
    <t>SoapGhost2022</t>
  </si>
  <si>
    <t>She told her sons that they meant less than her precious daughter and then swore at them. That’s not a “mistake”, that’s her being an asshole</t>
  </si>
  <si>
    <t>https://www.reddit.com/r/AmItheAsshole/comments/1aybqyz/aita_for_telling_my_wife_its_her_fault_that_our/kru3cii/</t>
  </si>
  <si>
    <t>krurfy8</t>
  </si>
  <si>
    <t>02-24-2024 01:04:21</t>
  </si>
  <si>
    <t>It's hard to have any sympathy for a woman who literally favors her lying stealing daughter over her sons
OP should obv do something but clearly this family has been broken for a while. Like loving one kid more to the point where everyone can see it isn't some funny little family quirk</t>
  </si>
  <si>
    <t>https://www.reddit.com/r/AmItheAsshole/comments/1aybqyz/aita_for_telling_my_wife_its_her_fault_that_our/krurfy8/</t>
  </si>
  <si>
    <t>krvdbmm</t>
  </si>
  <si>
    <t>02-24-2024 03:36:32</t>
  </si>
  <si>
    <t>wherestheboot</t>
  </si>
  <si>
    <t>Realistically she’s been a shitty parent for a very long time if the boys have been joking about favouritism for years.</t>
  </si>
  <si>
    <t>https://www.reddit.com/r/AmItheAsshole/comments/1aybqyz/aita_for_telling_my_wife_its_her_fault_that_our/krvdbmm/</t>
  </si>
  <si>
    <t>krvbxol</t>
  </si>
  <si>
    <t>02-24-2024 03:26:25</t>
  </si>
  <si>
    <t>SteveJobsPenis</t>
  </si>
  <si>
    <t>Stuck between a rock and a hard place. OP has to trust his wife will be honest and frank about what happened and needs to give her the wiggle room to get out of admitting the truth, while doing the right thing. Making it oppositional will probably end up with the wife saying OP favours the boys, or making it about anything but her actions. 
The boy got his airpods back, they came out of the daughter's birthday money and so the actions show the dad has their back. He now has to work on the wife to get her to change and mend her relationship with the boys. You can't force her to do this, you can show and convince her of why she should.
Some parents hate being called out on this shit. Especially if they were victims of it when younger and refuse to see they are repeating the cycle. Sometimes they see a younger version of themselves and want to spoil that child, to help repair what was done to them. Unfortunately you get shit like this when the other kids see the vast inequity in how they are treated.</t>
  </si>
  <si>
    <t>https://www.reddit.com/r/AmItheAsshole/comments/1aybqyz/aita_for_telling_my_wife_its_her_fault_that_our/krvbxol/</t>
  </si>
  <si>
    <t>krufwj1</t>
  </si>
  <si>
    <t>02-23-2024 23:49:24</t>
  </si>
  <si>
    <t>People of a certain mindset get good at making use of that "he didn't hear anything with his own ears" factor. At some point, you have to get that something's going on instead of burying your head in the sand.</t>
  </si>
  <si>
    <t>https://www.reddit.com/r/AmItheAsshole/comments/1aybqyz/aita_for_telling_my_wife_its_her_fault_that_our/krufwj1/</t>
  </si>
  <si>
    <t>kruh6te</t>
  </si>
  <si>
    <t>02-23-2024 23:57:40</t>
  </si>
  <si>
    <t>roskiddoo</t>
  </si>
  <si>
    <t>And parenting your kids includes correcting immature and inappropriate behavior proportionately.  Not just ignoring it and going "well I guess that behavior will correct itself one of these days!  They're just kids after all!"   Everyone in this house is a huge asshole.</t>
  </si>
  <si>
    <t>https://www.reddit.com/r/AmItheAsshole/comments/1aybqyz/aita_for_telling_my_wife_its_her_fault_that_our/kruh6te/</t>
  </si>
  <si>
    <t>krukmpv</t>
  </si>
  <si>
    <t>02-24-2024 00:20:02</t>
  </si>
  <si>
    <t>Even if she doesn’t get a present — unless there was something specific that she’s been lobbying for, it’s not as memorable as having to do something to earn forgiveness. And also it only replaces the Airpods, it doesn’t serve as punishment for stealing and lying.</t>
  </si>
  <si>
    <t>https://www.reddit.com/r/AmItheAsshole/comments/1aybqyz/aita_for_telling_my_wife_its_her_fault_that_our/krukmpv/</t>
  </si>
  <si>
    <t>kruhyph</t>
  </si>
  <si>
    <t>02-24-2024 00:02:46</t>
  </si>
  <si>
    <t>That's the point</t>
  </si>
  <si>
    <t>https://www.reddit.com/r/AmItheAsshole/comments/1aybqyz/aita_for_telling_my_wife_its_her_fault_that_our/kruhyph/</t>
  </si>
  <si>
    <t>krujceb</t>
  </si>
  <si>
    <t>JBaecker</t>
  </si>
  <si>
    <t>Yeah if mom is showing clear favoritism and the sons have no way to avoid that favoritism, what are they supposed to do? The son has let his mother know exactly how high his esteem of her actually is. The wording could have been nicer but it wouldn’t get through to her any other way.</t>
  </si>
  <si>
    <t>https://www.reddit.com/r/AmItheAsshole/comments/1aybqyz/aita_for_telling_my_wife_its_her_fault_that_our/krujceb/</t>
  </si>
  <si>
    <t>krug8w8</t>
  </si>
  <si>
    <t>02-23-2024 23:51:34</t>
  </si>
  <si>
    <t>Not even for that. Ever heard the phrase "I calls them as I sees them"?</t>
  </si>
  <si>
    <t>https://www.reddit.com/r/AmItheAsshole/comments/1aybqyz/aita_for_telling_my_wife_its_her_fault_that_our/krug8w8/</t>
  </si>
  <si>
    <t>krui0ma</t>
  </si>
  <si>
    <t>02-24-2024 00:03:06</t>
  </si>
  <si>
    <t>https://www.reddit.com/r/AmItheAsshole/comments/1aybqyz/aita_for_telling_my_wife_its_her_fault_that_our/krui0ma/</t>
  </si>
  <si>
    <t>kru70rm</t>
  </si>
  <si>
    <t>02-23-2024 22:53:43</t>
  </si>
  <si>
    <t>ContentRabbit5260</t>
  </si>
  <si>
    <t>Yup and the bratty princess will get worse.</t>
  </si>
  <si>
    <t>https://www.reddit.com/r/AmItheAsshole/comments/1aybqyz/aita_for_telling_my_wife_its_her_fault_that_our/kru70rm/</t>
  </si>
  <si>
    <t>kruooyw</t>
  </si>
  <si>
    <t>02-24-2024 00:46:13</t>
  </si>
  <si>
    <t>Yes.
Everyone needs to apologize to each other, including OP.
The daughter needs to apologize for stealing and using mom's favoritism as a weapon.
Mom needs to apologize for taking sides and cursing at her sons.
The sons need to apologize for cursing at mom.
And OP needs to apologize for not intervening and addressing this issue before now.
Only then can the process of rebuilding the family begin.</t>
  </si>
  <si>
    <t>https://www.reddit.com/r/AmItheAsshole/comments/1aybqyz/aita_for_telling_my_wife_its_her_fault_that_our/kruooyw/</t>
  </si>
  <si>
    <t>kru7cif</t>
  </si>
  <si>
    <t>02-23-2024 22:55:40</t>
  </si>
  <si>
    <t>Tastymeats88</t>
  </si>
  <si>
    <t>By taking the thief's side and doing nothing to punish her for stealing, and then telling the boys to fuck off when they pushed back.</t>
  </si>
  <si>
    <t>https://www.reddit.com/r/AmItheAsshole/comments/1aybqyz/aita_for_telling_my_wife_its_her_fault_that_our/kru7cif/</t>
  </si>
  <si>
    <t>kru71c0</t>
  </si>
  <si>
    <t>02-23-2024 22:53:48</t>
  </si>
  <si>
    <t>She didn't say it was okay, but the mom took the daughters side and there has been no punishment for the daughter. In a lot of peoples eyes that's basically saying that it's okay.</t>
  </si>
  <si>
    <t>https://www.reddit.com/r/AmItheAsshole/comments/1aybqyz/aita_for_telling_my_wife_its_her_fault_that_our/kru71c0/</t>
  </si>
  <si>
    <t>kruu7i3</t>
  </si>
  <si>
    <t>02-24-2024 01:22:53</t>
  </si>
  <si>
    <t>She didn’t have to, her actions proved enough! 🙄 
Daughter does wrong &gt; son complains and yells at his sister for it &gt; mum doesn’t punish daughter for her stealing but instead yells at son for making “her little princess upset”. No punishment or yelling at her daughter for her theft and loss of her brother’s belongings. 
^ Evidently mum thinks that because her daughter did such a thing, it’s okay. But her sons reaction to what his sister did isn’t. Therefore showing clear favouritism. 
Yet if the genders were reversed, we all know mum would have punished the crap out of her sons for stealing from their sister and losing her belongings. So either way, the boys can never win. Sister will always be right in their mother’s eyes, even when she’s actually wrong.</t>
  </si>
  <si>
    <t>https://www.reddit.com/r/AmItheAsshole/comments/1aybqyz/aita_for_telling_my_wife_its_her_fault_that_our/kruu7i3/</t>
  </si>
  <si>
    <t>kruk4d9</t>
  </si>
  <si>
    <t>02-24-2024 00:16:46</t>
  </si>
  <si>
    <t>And OP has just completely missed it.</t>
  </si>
  <si>
    <t>https://www.reddit.com/r/AmItheAsshole/comments/1aybqyz/aita_for_telling_my_wife_its_her_fault_that_our/kruk4d9/</t>
  </si>
  <si>
    <t>krtqdv6</t>
  </si>
  <si>
    <t>02-23-2024 21:21:00</t>
  </si>
  <si>
    <t>Yeah, OP's line seems to be "If I can stick my head in the sand, then nothing ever happens."</t>
  </si>
  <si>
    <t>https://www.reddit.com/r/AmItheAsshole/comments/1aybqyz/aita_for_telling_my_wife_its_her_fault_that_our/krtqdv6/</t>
  </si>
  <si>
    <t>krtzuky</t>
  </si>
  <si>
    <t>02-23-2024 22:14:53</t>
  </si>
  <si>
    <t>That was edited after I posted. But that doesn’t seem like much of a punishment.   
Forgot about the AirPods and left it there — that’s punishment for losing or misplacing his air pods.   
Lying — that should be another punishment, like grounding her.</t>
  </si>
  <si>
    <t>https://www.reddit.com/r/AmItheAsshole/comments/1aybqyz/aita_for_telling_my_wife_its_her_fault_that_our/krtzuky/</t>
  </si>
  <si>
    <t>kru66q6</t>
  </si>
  <si>
    <t>02-23-2024 22:48:39</t>
  </si>
  <si>
    <t>PutridPossession2362</t>
  </si>
  <si>
    <t>Not getting a birthday gift isn’t a punishment tbh.</t>
  </si>
  <si>
    <t>https://www.reddit.com/r/AmItheAsshole/comments/1aybqyz/aita_for_telling_my_wife_its_her_fault_that_our/kru66q6/</t>
  </si>
  <si>
    <t>krugi9z</t>
  </si>
  <si>
    <t>02-23-2024 23:53:14</t>
  </si>
  <si>
    <t>&gt;The amount of people saying the wife is abusive, a terrible mother, playing the victim, etc is alarming.
That kind of resentment doesn't spring out of the ether like a unicorn.</t>
  </si>
  <si>
    <t>https://www.reddit.com/r/AmItheAsshole/comments/1aybqyz/aita_for_telling_my_wife_its_her_fault_that_our/krugi9z/</t>
  </si>
  <si>
    <t>kru6t6v</t>
  </si>
  <si>
    <t>02-23-2024 22:52:25</t>
  </si>
  <si>
    <t>TitusEmperius</t>
  </si>
  <si>
    <t>But what would be the context in needing to say that she's more important than the airpods? That SHE STOLE and LOST? It doesn't make sense that she needed to say that at all in this argument, but it also further proves to the boys that  whatever is important to them doesn't matter if it comes to Anna.
Ffs, you're downplaying all this like the boys haven't noticed the clear favouritism this whole time. And why are you jumping to some conclusion that he's some deadbeat father? He wasn't because he might have been working? Running errands? The fuck kinda hoops you jumping.</t>
  </si>
  <si>
    <t>https://www.reddit.com/r/AmItheAsshole/comments/1aybqyz/aita_for_telling_my_wife_its_her_fault_that_our/kru6t6v/</t>
  </si>
  <si>
    <t>krtz0ry</t>
  </si>
  <si>
    <t>At 14 and 15 the kids are old enough to know what their mother said to them.
People are notorious for try to convince themselves and others that what they said was something entirely different.</t>
  </si>
  <si>
    <t>https://www.reddit.com/r/AmItheAsshole/comments/1aybqyz/aita_for_telling_my_wife_its_her_fault_that_our/krtz0ry/</t>
  </si>
  <si>
    <t>krtz4rt</t>
  </si>
  <si>
    <t>02-23-2024 22:10:42</t>
  </si>
  <si>
    <t>I'd say Anna sucks as far as it is rude to take your sibling's things, lose them, and try to lie about it, but in the greater familial ecosystem here this is all the parents' faults. This could have been a simple sibling fight that resulted in consequence, but it didn't because their father is always conveniently non-party and their mother is tactless at best, hostile at worst.</t>
  </si>
  <si>
    <t>https://www.reddit.com/r/AmItheAsshole/comments/1aybqyz/aita_for_telling_my_wife_its_her_fault_that_our/krtz4rt/</t>
  </si>
  <si>
    <t>kruic3t</t>
  </si>
  <si>
    <t>02-24-2024 00:05:10</t>
  </si>
  <si>
    <t>Fucking A. I despise when people try to be reductive of someone's feelings by minimizing what they're upset about. It's not about AirPods, it's about AirPods AND everything else.</t>
  </si>
  <si>
    <t>https://www.reddit.com/r/AmItheAsshole/comments/1aybqyz/aita_for_telling_my_wife_its_her_fault_that_our/kruic3t/</t>
  </si>
  <si>
    <t>krtysyl</t>
  </si>
  <si>
    <t>02-23-2024 22:08:45</t>
  </si>
  <si>
    <t>OP edited the post to say they’re using money they would have spent on her birthday present to buy new AirPods, so she’s not getting a birthday present this year.</t>
  </si>
  <si>
    <t>https://www.reddit.com/r/AmItheAsshole/comments/1aybqyz/aita_for_telling_my_wife_its_her_fault_that_our/krtysyl/</t>
  </si>
  <si>
    <t>kruh784</t>
  </si>
  <si>
    <t>02-23-2024 23:57:45</t>
  </si>
  <si>
    <t>Knowing how it goes between siblings, I'm pretty sure the only reason it hasn't gotten physical long ago is because the boys know they'll be punished extra hard. Most kids I've known, and I'm not saying it's okay, but they would have rung her bell.</t>
  </si>
  <si>
    <t>https://www.reddit.com/r/AmItheAsshole/comments/1aybqyz/aita_for_telling_my_wife_its_her_fault_that_our/kruh784/</t>
  </si>
  <si>
    <t>krucn2i</t>
  </si>
  <si>
    <t>02-23-2024 23:28:39</t>
  </si>
  <si>
    <t>Nah, if 'Jim' buckles down and gets some good scholarships, or is willing to eat going into debt for College, Mom will be wailing about not meeting her grand kids and 'why oh why?' are my precious boys still holding a grudge over ~~missing, missing, reasons~~ some stupid earphones that were ~~stolen by my favorite child~~ *accidently lost through no fault of her own, she was just a baaaabbbyy, sister who just borrowed them* about the time her GC is getting arrested for shoplifting and tried as an adult because she is 20.</t>
  </si>
  <si>
    <t>https://www.reddit.com/r/AmItheAsshole/comments/1aybqyz/aita_for_telling_my_wife_its_her_fault_that_our/krucn2i/</t>
  </si>
  <si>
    <t>kruilzz</t>
  </si>
  <si>
    <t>02-24-2024 00:06:58</t>
  </si>
  <si>
    <t>The guilty party in that case would be crawling out of the basement at 18 as pale as a bug under a rock.</t>
  </si>
  <si>
    <t>https://www.reddit.com/r/AmItheAsshole/comments/1aybqyz/aita_for_telling_my_wife_its_her_fault_that_our/kruilzz/</t>
  </si>
  <si>
    <t>kruyagl</t>
  </si>
  <si>
    <t>02-24-2024 01:50:28</t>
  </si>
  <si>
    <t>Akhi5672</t>
  </si>
  <si>
    <t>They tried healthy communication on problem solving, their mother cursed them out for it and their father isn't helping. Avoiding everyone is the only thing they can do at this point</t>
  </si>
  <si>
    <t>https://www.reddit.com/r/AmItheAsshole/comments/1aybqyz/aita_for_telling_my_wife_its_her_fault_that_our/kruyagl/</t>
  </si>
  <si>
    <t>kruc7o1</t>
  </si>
  <si>
    <t>And OP and wife will deserve that kind of treatment from their sons. They will whine about the lack of relationship with grandkids but will still favor grandkids from daughter</t>
  </si>
  <si>
    <t>https://www.reddit.com/r/AmItheAsshole/comments/1aybqyz/aita_for_telling_my_wife_its_her_fault_that_our/kruc7o1/</t>
  </si>
  <si>
    <t>kru8s4w</t>
  </si>
  <si>
    <t>02-23-2024 23:04:29</t>
  </si>
  <si>
    <t>If you can find it on here, it's worth looking for &amp; reading. It was one time in which I honestly hoped an OP was trolling because what happened was SO cruel and damaging. The 2 older brothers were engaging in normal sibling banter, teasing their little sister telling her she must be adopted (as a little sister myself, I can attest to the fact that it isn't anything you can't live with) which made mom mad because little sis was the kid she always wanted (she &amp; - she says - her husband had only wanted a daughter &amp; tried until they had her the 3rd time) so she told the boys they had only wanted the sister so they had no right to say that since they only existed so they could have her. Then she was incredulous that the sons wouldn't speak to her &amp; the husband called her TA.</t>
  </si>
  <si>
    <t>https://www.reddit.com/r/AmItheAsshole/comments/1aybqyz/aita_for_telling_my_wife_its_her_fault_that_our/kru8s4w/</t>
  </si>
  <si>
    <t>krv9206</t>
  </si>
  <si>
    <t>LMAO. She'd say, 'I am clueless as to why my children go NC with me while I did such a great job as a mom'. She'd blame everyone but herself.</t>
  </si>
  <si>
    <t>https://www.reddit.com/r/AmItheAsshole/comments/1aybqyz/aita_for_telling_my_wife_its_her_fault_that_our/krv9206/</t>
  </si>
  <si>
    <t>kru1xwk</t>
  </si>
  <si>
    <t>02-23-2024 22:23:16</t>
  </si>
  <si>
    <t>I agree
If the parents get to swear at the kids, gloves off on how the kids respond.</t>
  </si>
  <si>
    <t>https://www.reddit.com/r/AmItheAsshole/comments/1aybqyz/aita_for_telling_my_wife_its_her_fault_that_our/kru1xwk/</t>
  </si>
  <si>
    <t>kru8l3b</t>
  </si>
  <si>
    <t>02-23-2024 23:03:16</t>
  </si>
  <si>
    <t>Doormatjones</t>
  </si>
  <si>
    <t>On reddit you're always to take the high road no matter what the other person does. If you don't you're the AH</t>
  </si>
  <si>
    <t>https://www.reddit.com/r/AmItheAsshole/comments/1aybqyz/aita_for_telling_my_wife_its_her_fault_that_our/kru8l3b/</t>
  </si>
  <si>
    <t>kru2h0z</t>
  </si>
  <si>
    <t>02-23-2024 22:26:22</t>
  </si>
  <si>
    <t>He knew the wife was favouring the daughter. This was clearly an established pattern and he doesn't seem to have done anything to address it. He's at least partly to blame for this.</t>
  </si>
  <si>
    <t>https://www.reddit.com/r/AmItheAsshole/comments/1aybqyz/aita_for_telling_my_wife_its_her_fault_that_our/kru2h0z/</t>
  </si>
  <si>
    <t>krup413</t>
  </si>
  <si>
    <t>02-24-2024 00:48:57</t>
  </si>
  <si>
    <t>They're gonna guide their way to NC once out of that house.</t>
  </si>
  <si>
    <t>https://www.reddit.com/r/AmItheAsshole/comments/1aybqyz/aita_for_telling_my_wife_its_her_fault_that_our/krup413/</t>
  </si>
  <si>
    <t>krupib9</t>
  </si>
  <si>
    <t>02-24-2024 00:51:32</t>
  </si>
  <si>
    <t>I almost said esh, but the kids are innocent.</t>
  </si>
  <si>
    <t>https://www.reddit.com/r/AmItheAsshole/comments/1aybqyz/aita_for_telling_my_wife_its_her_fault_that_our/krupib9/</t>
  </si>
  <si>
    <t>krupnot</t>
  </si>
  <si>
    <t>02-24-2024 00:52:30</t>
  </si>
  <si>
    <t>You can believe that all you want.</t>
  </si>
  <si>
    <t>https://www.reddit.com/r/AmItheAsshole/comments/1aybqyz/aita_for_telling_my_wife_its_her_fault_that_our/krupnot/</t>
  </si>
  <si>
    <t>kru4fhy</t>
  </si>
  <si>
    <t>02-23-2024 22:38:05</t>
  </si>
  <si>
    <t>"my wife is already devastated and remorseful"</t>
  </si>
  <si>
    <t>https://www.reddit.com/r/AmItheAsshole/comments/1aybqyz/aita_for_telling_my_wife_its_her_fault_that_our/kru4fhy/</t>
  </si>
  <si>
    <t>kruemsn</t>
  </si>
  <si>
    <t>02-23-2024 23:41:18</t>
  </si>
  <si>
    <t>Could I ask you to please provide more specific feedback?</t>
  </si>
  <si>
    <t>https://www.reddit.com/r/AmItheAsshole/comments/1aybqyz/aita_for_telling_my_wife_its_her_fault_that_our/kruemsn/</t>
  </si>
  <si>
    <t>kru1nz8</t>
  </si>
  <si>
    <t>02-23-2024 22:21:55</t>
  </si>
  <si>
    <t>I don't do the "boys will be boys" attitude.  That kind of thinking has caused a lot of problems.  Calling your mom a misogynistic slur cannot be tolerated under any circumstance.  Not laying down the law here on that is the biggest mistake.  If that was my kid it would be a beating plus a year of grounding.</t>
  </si>
  <si>
    <t>https://www.reddit.com/r/AmItheAsshole/comments/1aybqyz/aita_for_telling_my_wife_its_her_fault_that_our/kru1nz8/</t>
  </si>
  <si>
    <t>krtyb6g</t>
  </si>
  <si>
    <t>02-23-2024 22:05:53</t>
  </si>
  <si>
    <t>No the boys behavior here is highly misogynistic.  Calling your mother a c\* is unspeakable, if one of my kids did that they'd get the belt and be grounded for a year.  Behave in that way and you lose the argument, doesn't matter how wrong she was. 
I'm for a national ban on video games for people under the age of 18.  It's that much of a cancer to society.  I do not and will never allow video games to be played in my house.</t>
  </si>
  <si>
    <t>https://www.reddit.com/r/AmItheAsshole/comments/1aybqyz/aita_for_telling_my_wife_its_her_fault_that_our/krtyb6g/</t>
  </si>
  <si>
    <t>krtxmmr</t>
  </si>
  <si>
    <t>02-23-2024 22:01:55</t>
  </si>
  <si>
    <t>https://www.reddit.com/r/AmItheAsshole/comments/1aybqyz/aita_for_telling_my_wife_its_her_fault_that_our/krtxmmr/</t>
  </si>
  <si>
    <t>kruneid</t>
  </si>
  <si>
    <t>02-24-2024 00:37:54</t>
  </si>
  <si>
    <t>Absolutely - she's literally the CHILD in all of this. The blow up wasn't to do with her losing the Air Pods: it was to do with how the parents have caused this favourtism.</t>
  </si>
  <si>
    <t>https://www.reddit.com/r/AmItheAsshole/comments/1aybqyz/aita_for_telling_my_wife_its_her_fault_that_our/kruneid/</t>
  </si>
  <si>
    <t>kru6blg</t>
  </si>
  <si>
    <t>02-23-2024 22:49:30</t>
  </si>
  <si>
    <t>These are 12, 14, 15 year old kids and a pair of AirPods. To say, this is irreparable and 3+ years of NC while in the same home is “fine”, is ridiculous. Mistakes were made but acknowledgment, effort and actual parenting can fix it.</t>
  </si>
  <si>
    <t>https://www.reddit.com/r/AmItheAsshole/comments/1aybqyz/aita_for_telling_my_wife_its_her_fault_that_our/kru6blg/</t>
  </si>
  <si>
    <t>krtwks1</t>
  </si>
  <si>
    <t>SwanSwanGoose</t>
  </si>
  <si>
    <t>Well, I'm not going to weigh in on what should happen with the mom (that's a little too complicated and blurry, especially without the full picture), but I do think that it would be unacceptable for the boys to continue treating their sister this way after an apology- to me that should be OP's first order of business, because a minor child doesn't deserve to live this way.
While the sister definitely needs to apologize, I don't think she's done something unforgivable with appropriate remorse. My sister and I have had fights over similar things at this age, and eventually, our parents would sit us down and clear things up. And after the apology and discussion, we would have been disciplined if we continued to treat each other cruelly. I think the boys are allowed to be not overly warm and friendly with the sister even after the apology, but giving the silent treatment and making a point of ignoring her and avoiding her should not be allowed.
Edit: To be clear, I also think the sister should be given appropriate discipline for her actions before her brothers should be forced to stop the silent treatment.</t>
  </si>
  <si>
    <t>https://www.reddit.com/r/AmItheAsshole/comments/1aybqyz/aita_for_telling_my_wife_its_her_fault_that_our/krtwks1/</t>
  </si>
  <si>
    <t>krttv46</t>
  </si>
  <si>
    <t>02-23-2024 21:40:34</t>
  </si>
  <si>
    <t>Good luck.</t>
  </si>
  <si>
    <t>https://www.reddit.com/r/AmItheAsshole/comments/1aybqyz/aita_for_telling_my_wife_its_her_fault_that_our/krttv46/</t>
  </si>
  <si>
    <t>krui1u7</t>
  </si>
  <si>
    <t>02-24-2024 00:03:19</t>
  </si>
  <si>
    <t>I don't disagree with what you wrote.</t>
  </si>
  <si>
    <t>https://www.reddit.com/r/AmItheAsshole/comments/1aybqyz/aita_for_telling_my_wife_its_her_fault_that_our/krui1u7/</t>
  </si>
  <si>
    <t>kruywz1</t>
  </si>
  <si>
    <t>02-24-2024 01:54:44</t>
  </si>
  <si>
    <t>I feel like it’s not adding up though . “Apparently took Anna’s side” is not much detail and clearly the wife has had time to explain from her view what happened.  It seems odd that isn’t included here.  I can imagine her being like, “stop screaming at your sister” and THAT being taken as “taking Anna’s side,” for example.  Maybe she was diffusing the situation and all along intended for Anna to have to buy the new Airpods.  I just don’t get how this goes from the mother/daughter having a closer bond but the OP says she’s still a great mom to the boys…to suddenly the mom is saying “fuck off, you’re not as important as Anna” and the boys are getting away with calling her a cxnt. 
As the top comment mentions, it’s more about how the boys perceived it at this point, but I’m curious about what OP thinks actually happened.  The boys’ story seems super exaggerated and although their feelings of hurt may be valid, if some of this is misunderstanding then I feel like OP needs to do more than just say “this is all your fault, deal with it.”  And if he DOES think it happened just like they said…why is he just letting that treatment of his sons fly? The latter is why I don’t feel like he truly believes their account fully, but that he thinks it’s her fault they got the wrong impression so she’s the sole person who needs to fix it. This is a family, and if he wants it to stay that way, he needs to help pull it back together.</t>
  </si>
  <si>
    <t>https://www.reddit.com/r/AmItheAsshole/comments/1aybqyz/aita_for_telling_my_wife_its_her_fault_that_our/kruywz1/</t>
  </si>
  <si>
    <t>krucgau</t>
  </si>
  <si>
    <t>02-23-2024 23:27:29</t>
  </si>
  <si>
    <t>Historical_Olive_7</t>
  </si>
  <si>
    <t>My brother and I were the obvious not favorite grandchildren from my mom’s parents and they wondered why we didn’t want to be around them. Ever. It hurt then and it still hurts thinking about it now.
OP’s sons deserve so much better.</t>
  </si>
  <si>
    <t>https://www.reddit.com/r/AmItheAsshole/comments/1aybqyz/aita_for_telling_my_wife_its_her_fault_that_our/krucgau/</t>
  </si>
  <si>
    <t>krufzeg</t>
  </si>
  <si>
    <t>Somethinganonymous19</t>
  </si>
  <si>
    <t>I am one of three and NOT the favourite also. My mum just doesn’t hide her favouritism of my siblings kids and cries when called out on it. 
She has seen my 3 year old a handful of times and my 8 month old once. Yet my sibling and kids are in the same town and they see her every few weeks. 
I stopped trying with her when my first was born, I just couldn’t understand how you can treat your own kids that way. There is no way in hell that I could ever do that to my own kids</t>
  </si>
  <si>
    <t>https://www.reddit.com/r/AmItheAsshole/comments/1aybqyz/aita_for_telling_my_wife_its_her_fault_that_our/krufzeg/</t>
  </si>
  <si>
    <t>kruhdxh</t>
  </si>
  <si>
    <t>02-23-2024 23:58:57</t>
  </si>
  <si>
    <t>Malicious_Tacos</t>
  </si>
  <si>
    <t>You’re so right about the “favorite’s offspring become the favorites.” 
Although my mom wasn’t her mother’s favorite, her sibling who was the favorite didn’t have kids. 
My older sister was very much my grandparents favorite (she got away with EVERYTHING and is a complete narcissist). She was also very obviously my mom’s favorite out of the two of us. Her oldest is both her favorite and our mother’s favorite (also a narcissist)… it just keeps going…</t>
  </si>
  <si>
    <t>https://www.reddit.com/r/AmItheAsshole/comments/1aybqyz/aita_for_telling_my_wife_its_her_fault_that_our/kruhdxh/</t>
  </si>
  <si>
    <t>krumd24</t>
  </si>
  <si>
    <t>02-24-2024 00:31:15</t>
  </si>
  <si>
    <t>neonpinata</t>
  </si>
  <si>
    <t>This is my family, I'm one of the non-favored grandchildren. My dad's parents divorced when he was a kid, and his mom remarried and had my uncle (dad's half-brother) with her new husband. He was her absolute golden child, and is a nightmare of a person due to being so spoiled, and having no rules. Now his kids (my cousins) are the only grandchildren she pays any attention to. She takes them to Disney World, bought them new cars for their 16th bdays, etc. Meanwhile, she's never done anything at all for my brothers and I, and barely seems to remember we exist.</t>
  </si>
  <si>
    <t>https://www.reddit.com/r/AmItheAsshole/comments/1aybqyz/aita_for_telling_my_wife_its_her_fault_that_our/krumd24/</t>
  </si>
  <si>
    <t>kruu06k</t>
  </si>
  <si>
    <t>amen to this.  my dad was definitely not the favorite of three kids - his sisters were.  my brothers and i were definitely on the short end of the stick when it came to time and attention from the grandparents.  We were lucky - my mom's parents were the best damn grandparents any kid could ever have.  I was heartbroken each time when my maternal grandmother and grandfather died.  The only sorrow I felt when my paternal grandparents died was for my dad - because he so obviously was still hurting from how they treated him.</t>
  </si>
  <si>
    <t>https://www.reddit.com/r/AmItheAsshole/comments/1aybqyz/aita_for_telling_my_wife_its_her_fault_that_our/kruu06k/</t>
  </si>
  <si>
    <t>krudif6</t>
  </si>
  <si>
    <t>02-23-2024 23:34:09</t>
  </si>
  <si>
    <t>Wren-0582</t>
  </si>
  <si>
    <t>I'm not a Mum, but am sending you hugs anyway OP 💜</t>
  </si>
  <si>
    <t>https://www.reddit.com/r/AmItheAsshole/comments/1aybqyz/aita_for_telling_my_wife_its_her_fault_that_our/krudif6/</t>
  </si>
  <si>
    <t>krufga8</t>
  </si>
  <si>
    <t>02-23-2024 23:46:32</t>
  </si>
  <si>
    <t>BonusMomSays</t>
  </si>
  <si>
    <t>I hope OP makes his wife read it over and over and over until she flipping gets it.</t>
  </si>
  <si>
    <t>https://www.reddit.com/r/AmItheAsshole/comments/1aybqyz/aita_for_telling_my_wife_its_her_fault_that_our/krufga8/</t>
  </si>
  <si>
    <t>kruftdx</t>
  </si>
  <si>
    <t>d-wail</t>
  </si>
  <si>
    <t>My boys are nearly 16 and 14, and still insist on holding my hand sometimes when we are out walking. Little to no embarrassment here, but we don’t take part in toxic masculinity bullshit.</t>
  </si>
  <si>
    <t>https://www.reddit.com/r/AmItheAsshole/comments/1aybqyz/aita_for_telling_my_wife_its_her_fault_that_our/kruftdx/</t>
  </si>
  <si>
    <t>krutxo8</t>
  </si>
  <si>
    <t>02-24-2024 01:21:04</t>
  </si>
  <si>
    <t>Whole-Fly</t>
  </si>
  <si>
    <t>This is not what I’ve observed. The teenage girls I know are way more embarrassed of their moms than the boys are. Maybe you need to find things to do that your nephews are interested in?</t>
  </si>
  <si>
    <t>https://www.reddit.com/r/AmItheAsshole/comments/1aybqyz/aita_for_telling_my_wife_its_her_fault_that_our/krutxo8/</t>
  </si>
  <si>
    <t>krud9o4</t>
  </si>
  <si>
    <t>02-23-2024 23:32:37</t>
  </si>
  <si>
    <t>krigsgaldrr</t>
  </si>
  <si>
    <t>I'd never heard of r/MomForAMinute before this and as someone who has a really complicated relationship with my mother due to being the scapegoat child, I'm sitting here crying now. Thanks for sharing</t>
  </si>
  <si>
    <t>https://www.reddit.com/r/AmItheAsshole/comments/1aybqyz/aita_for_telling_my_wife_its_her_fault_that_our/krud9o4/</t>
  </si>
  <si>
    <t>krufvsm</t>
  </si>
  <si>
    <t>02-23-2024 23:49:16</t>
  </si>
  <si>
    <t>LilDee1812</t>
  </si>
  <si>
    <t>I was just thinking of suggesting r/MomForAMinute myself. Glad I scrolled a bit first 😅</t>
  </si>
  <si>
    <t>https://www.reddit.com/r/AmItheAsshole/comments/1aybqyz/aita_for_telling_my_wife_its_her_fault_that_our/krufvsm/</t>
  </si>
  <si>
    <t>krujy17</t>
  </si>
  <si>
    <t>02-24-2024 00:15:38</t>
  </si>
  <si>
    <t>Honestly, possibly. The mistreatment was always there, but denial was higher when I was younger. It wasn't until my twenties when I started to realize that this was not normal. 
This is also under the assumption that she changed her behavior. Which is something I don't see happening. She is unable to admit when she's wrong. So without her making changes, it wouldn't have changed anything. I have a very hard time seeing her admit that and change. So in all actuality, probably not.</t>
  </si>
  <si>
    <t>https://www.reddit.com/r/AmItheAsshole/comments/1aybqyz/aita_for_telling_my_wife_its_her_fault_that_our/krujy17/</t>
  </si>
  <si>
    <t>krulqct</t>
  </si>
  <si>
    <t>02-24-2024 00:27:10</t>
  </si>
  <si>
    <t>I've mostly decided to leave her behind. I have concerns over having regret when she passes. Every time I tried to rebuild a relationship, I ended up hurt. So at this point I'm more afraid to reach out again because I know how it will go. 
It becomes a cycle. Wishing I had someone to hold me, wishing I had a real mother, then realizing I can call, then being reminded of the hurt she caused, then going back to where I started. </t>
  </si>
  <si>
    <t>https://www.reddit.com/r/AmItheAsshole/comments/1aybqyz/aita_for_telling_my_wife_its_her_fault_that_our/krulqct/</t>
  </si>
  <si>
    <t>kruk8af</t>
  </si>
  <si>
    <t>02-24-2024 00:17:28</t>
  </si>
  <si>
    <t>Yes actually. My dad was amazing. He passed a few years ago. He became terminal. So, my wife and I moved him in to our home. I was there for him until the day he died. I held him and made damn sure he knew how much I loved him as he passed. </t>
  </si>
  <si>
    <t>https://www.reddit.com/r/AmItheAsshole/comments/1aybqyz/aita_for_telling_my_wife_its_her_fault_that_our/kruk8af/</t>
  </si>
  <si>
    <t>kru93jp</t>
  </si>
  <si>
    <t>02-23-2024 23:06:26</t>
  </si>
  <si>
    <t>doggysmomma420</t>
  </si>
  <si>
    <t>I was thinking the same about the birthday. Mom will say it's unfair, and she (Anna) deserves to have gifts on her birthday, etc. Dad needs to put his foot down, or else he'll be having little to no relationship with their sons once the sons turn 18.</t>
  </si>
  <si>
    <t>https://www.reddit.com/r/AmItheAsshole/comments/1aybqyz/aita_for_telling_my_wife_its_her_fault_that_our/kru93jp/</t>
  </si>
  <si>
    <t>krueo2y</t>
  </si>
  <si>
    <t>02-23-2024 23:41:32</t>
  </si>
  <si>
    <t>I read it on Reddit here where someone said no one has one awful parent because the one who didn’t defend them is also awful (or something like that) and it really stuck with me. If OP just kinda shrugs and allows the environment to be unchanged, the boys will certainly not respect/like him either.</t>
  </si>
  <si>
    <t>https://www.reddit.com/r/AmItheAsshole/comments/1aybqyz/aita_for_telling_my_wife_its_her_fault_that_our/krueo2y/</t>
  </si>
  <si>
    <t>krudeaw</t>
  </si>
  <si>
    <t>02-23-2024 23:33:26</t>
  </si>
  <si>
    <t>Effective-Dog-6201</t>
  </si>
  <si>
    <t>OP saying Mom is a great mother to the boys is BS too. Who tells there kids to Fuck Off?
I had the same thought!
Also, OP, I wouldn't be too sure that the boys are "teasing and joking" about the favoritism. It has been painful for 12 years and the poor kids didn't trust anyone enough to have their backs if they called their mom out on it. What choice did they have but to hide behind laughter?</t>
  </si>
  <si>
    <t>https://www.reddit.com/r/AmItheAsshole/comments/1aybqyz/aita_for_telling_my_wife_its_her_fault_that_our/krudeaw/</t>
  </si>
  <si>
    <t>krudas2</t>
  </si>
  <si>
    <t>02-23-2024 23:32:48</t>
  </si>
  <si>
    <t>&gt;Edit:  Both parents are AH.
Glad someone finally said it.
I want to know OP was in all of this. Why is he so blind to what was obviously happening? And why is he not doing anything about it?</t>
  </si>
  <si>
    <t>https://www.reddit.com/r/AmItheAsshole/comments/1aybqyz/aita_for_telling_my_wife_its_her_fault_that_our/krudas2/</t>
  </si>
  <si>
    <t>kruejfp</t>
  </si>
  <si>
    <t>02-23-2024 23:40:42</t>
  </si>
  <si>
    <t>That's exactly what I was thinking... April is a ways off, mom (or even dad) will cave and buy her a big gift, and the boys will have the unfairness and favoritism confirmed, and the relationships (mom and boys, anna and boys) will worsen. 
The biggest problem is, Mom has not apologized to the boys for not holding Anna accountable. It sounds like she feels plenty sorry for herself, crying over the situation, but who are the tears for? She could solve this by owning what she did. I mean, how can she defend taking something without permission and then losing it? Isn't that pretty much stealing? 
And if Mom hasn't apologized to the boys, I'm assuming Anna hasn't apologized tor taking her brother's stuff. Why would she? Where's the example?
I hope Dad has a big sit-down with Mom and makes sure they stick with the plan of no present for Anna's birthday. 
NTA</t>
  </si>
  <si>
    <t>https://www.reddit.com/r/AmItheAsshole/comments/1aybqyz/aita_for_telling_my_wife_its_her_fault_that_our/kruejfp/</t>
  </si>
  <si>
    <t>krugiz2</t>
  </si>
  <si>
    <t>MontiBurns</t>
  </si>
  <si>
    <t>Consequences have to be *immediate* to be impactful.  If her birthday is in 6 months time, then it's not a meaningful punishment, and her parents may fold and get her something anyway.
Doing your extra chores for a few weeks, or undertaking a big project like cleaning the garage to help "pay" for his airpods would be far more immediate than some "no presents for your birthday" punsihment.</t>
  </si>
  <si>
    <t>https://www.reddit.com/r/AmItheAsshole/comments/1aybqyz/aita_for_telling_my_wife_its_her_fault_that_our/krugiz2/</t>
  </si>
  <si>
    <t>kru8ma6</t>
  </si>
  <si>
    <t>02-23-2024 23:03:28</t>
  </si>
  <si>
    <t>A mother who doesn't love her boys.</t>
  </si>
  <si>
    <t>https://www.reddit.com/r/AmItheAsshole/comments/1aybqyz/aita_for_telling_my_wife_its_her_fault_that_our/kru8ma6/</t>
  </si>
  <si>
    <t>krucve3</t>
  </si>
  <si>
    <t>02-23-2024 23:30:07</t>
  </si>
  <si>
    <t>MrsBarneyFife</t>
  </si>
  <si>
    <t>A lot more than you'd think.</t>
  </si>
  <si>
    <t>https://www.reddit.com/r/AmItheAsshole/comments/1aybqyz/aita_for_telling_my_wife_its_her_fault_that_our/krucve3/</t>
  </si>
  <si>
    <t>"Pooperintendant [62]"</t>
  </si>
  <si>
    <t>krul4uw</t>
  </si>
  <si>
    <t>02-24-2024 00:23:17</t>
  </si>
  <si>
    <t>Mom’s Eff off and the boys response says that this isn’t a one off. It’s a breaking point. The behavior has probably been going for a while now and you didn’t notice.
The correction has to be drastic and the apology has to happen from your wife and not just your daughter.</t>
  </si>
  <si>
    <t>https://www.reddit.com/r/AmItheAsshole/comments/1aybqyz/aita_for_telling_my_wife_its_her_fault_that_our/krul4uw/</t>
  </si>
  <si>
    <t>krugf5f</t>
  </si>
  <si>
    <t>02-23-2024 23:52:40</t>
  </si>
  <si>
    <t>meroboh</t>
  </si>
  <si>
    <t>I don't think a birthday is an appropriate time to punish a child. There are many ways to go about this that don't involve her birthday.
That said, this whole situation is giving me golden child vibes and you're definitely right that it's NOT normal for a parent to tell their child to fuck off. Dad sounds like a lifelong enabler who has for once had the balls to say something about it.</t>
  </si>
  <si>
    <t>https://www.reddit.com/r/AmItheAsshole/comments/1aybqyz/aita_for_telling_my_wife_its_her_fault_that_our/krugf5f/</t>
  </si>
  <si>
    <t>krusyu3</t>
  </si>
  <si>
    <t>&gt;The boys have felt the favoritism for 12 YEARS already and OP has done nothing.
This!  The airpods represents the final straw of 12 years of them feeling less than in their own home. Mom created the situation, and OP allowed it to happen.  Both are responsible for what transpired.  If it is not fixed, with genuine apologies AND changed behavior by mom and OP, they fractures will remain.</t>
  </si>
  <si>
    <t>https://www.reddit.com/r/AmItheAsshole/comments/1aybqyz/aita_for_telling_my_wife_its_her_fault_that_our/krusyu3/</t>
  </si>
  <si>
    <t>krunlae</t>
  </si>
  <si>
    <t>02-24-2024 00:39:06</t>
  </si>
  <si>
    <t>&gt;OP saying Mom is a great mother to the boys is BS too. Who tells there kids to Fuck Off?
My dad. After I told him I wouldn't go to the beach with him and my mom</t>
  </si>
  <si>
    <t>https://www.reddit.com/r/AmItheAsshole/comments/1aybqyz/aita_for_telling_my_wife_its_her_fault_that_our/krunlae/</t>
  </si>
  <si>
    <t>krufv87</t>
  </si>
  <si>
    <t>02-23-2024 23:49:10</t>
  </si>
  <si>
    <t>Eldudeareno217</t>
  </si>
  <si>
    <t>This, I've thought it a few times and had to correct my own thinking, Kids can definitely get on your nerves, but to actually say that to your own kid is awful. </t>
  </si>
  <si>
    <t>https://www.reddit.com/r/AmItheAsshole/comments/1aybqyz/aita_for_telling_my_wife_its_her_fault_that_our/krufv87/</t>
  </si>
  <si>
    <t>krutqch</t>
  </si>
  <si>
    <t>02-24-2024 01:19:42</t>
  </si>
  <si>
    <t>Yah both are assholes but mom is way bigger. OP is in denial about his wife and her favoritism and it’s over a month until her birthday presents at that point is not an appropriate punishment. It needs to be immediate and fit the crime. Chores to work off the money, etc. 
As for mom, well she created a terrible situation. AirPods are an important item for teenage boys, I can’t believe he even let her use them. That’s shocking. But when he rightfully wanted help with something, his lying little sister got mom to side with her. That’s incredibly shitty. Doesn’t matter if she said daughter is more important or more important than ear buds because it’s really irrelevant. No one was saying the air pods were more important that their sister, they just wanted and deserved the truth about their property. Now suddenly they know that can’t rely on mom and what was once funnyish is now horrible. Your wife owes the boys a huge apology and needs to explain why she behaved so badly to them. You need to see that your wife is harming your boys. This is going to impact them with the woman in their lives unless she gets some therapy and figures out how to parent. And if you continue to back up a 12 year old who is lying you are going to have more problems than I can even tell you when she is a teenager. You are raising her to think she can take anything and lose it and lie and get her mom to back her up. She’s going to have a lot of trouble in life with that behavior .</t>
  </si>
  <si>
    <t>https://www.reddit.com/r/AmItheAsshole/comments/1aybqyz/aita_for_telling_my_wife_its_her_fault_that_our/krutqch/</t>
  </si>
  <si>
    <t>krv6ehh</t>
  </si>
  <si>
    <t>02-24-2024 02:46:51</t>
  </si>
  <si>
    <t>That mom will definitely buy Anna something behind their back. I don't trust that woman one bit. She's the one destroying her family dynamics. Anna will be a rotten child one day, heck, maybe she already is, and it's the parents' fault.</t>
  </si>
  <si>
    <t>https://www.reddit.com/r/AmItheAsshole/comments/1aybqyz/aita_for_telling_my_wife_its_her_fault_that_our/krv6ehh/</t>
  </si>
  <si>
    <t>krut5ul</t>
  </si>
  <si>
    <t>02-24-2024 01:15:52</t>
  </si>
  <si>
    <t>kcl2327</t>
  </si>
  <si>
    <t>Frankly, I was disturbed by *all* of the name-calling going on in this family. Who calls their mother the C-word? Who calls their wife an asshole? Who tells their kids to f*ck off? In addition to what’s going on between the mom and the sons, this family has normalized being nasty and cruel to each other and that needs to stop.</t>
  </si>
  <si>
    <t>https://www.reddit.com/r/AmItheAsshole/comments/1aybqyz/aita_for_telling_my_wife_its_her_fault_that_our/krut5ul/</t>
  </si>
  <si>
    <t>kru9v2k</t>
  </si>
  <si>
    <t>02-23-2024 23:11:12</t>
  </si>
  <si>
    <t>Cultural-Slice3925</t>
  </si>
  <si>
    <t>Their</t>
  </si>
  <si>
    <t>https://www.reddit.com/r/AmItheAsshole/comments/1aybqyz/aita_for_telling_my_wife_its_her_fault_that_our/kru9v2k/</t>
  </si>
  <si>
    <t>krurkys</t>
  </si>
  <si>
    <t>And here we go borrowing trouble and basing a response on  guessing what will happen next, in 3,2,1…</t>
  </si>
  <si>
    <t>https://www.reddit.com/r/AmItheAsshole/comments/1aybqyz/aita_for_telling_my_wife_its_her_fault_that_our/krurkys/</t>
  </si>
  <si>
    <t>krv15dd</t>
  </si>
  <si>
    <t>zippdupp</t>
  </si>
  <si>
    <t>Unfortunately im guilty of this. Yep.</t>
  </si>
  <si>
    <t>https://www.reddit.com/r/AmItheAsshole/comments/1aybqyz/aita_for_telling_my_wife_its_her_fault_that_our/krv15dd/</t>
  </si>
  <si>
    <t>krv3ba7</t>
  </si>
  <si>
    <t>02-24-2024 02:25:10</t>
  </si>
  <si>
    <t>UCgirl</t>
  </si>
  <si>
    <t>Agreed. Either OP’s has messed up perceptions of what he sees in how his sons are being taken care or OR he only sees part of how his sons are treated…but there is obviously a much larger breakdown than being reported.
And making sure that kids are fed, have clothes, and make it to extra activities (if financially feasible) are the minimum of parenthood. Those aren’t the signs of “being a good parent.” The relationship between parent and child is definitely key and BOTH sons are telling you it is lacking. You really need to do some soul searching OR look around more at what is happening when you aren’t home.</t>
  </si>
  <si>
    <t>https://www.reddit.com/r/AmItheAsshole/comments/1aybqyz/aita_for_telling_my_wife_its_her_fault_that_our/krv3ba7/</t>
  </si>
  <si>
    <t>krvdlvy</t>
  </si>
  <si>
    <t>02-24-2024 03:38:36</t>
  </si>
  <si>
    <t>mason609</t>
  </si>
  <si>
    <t>Funny you say that, my brother and I did have a trial by combat (bamboo swords - and yes, they hurt). It wasn't even a disagreement. We were just bored.</t>
  </si>
  <si>
    <t>https://www.reddit.com/r/AmItheAsshole/comments/1aybqyz/aita_for_telling_my_wife_its_her_fault_that_our/krvdlvy/</t>
  </si>
  <si>
    <t>kruoge6</t>
  </si>
  <si>
    <t>02-24-2024 00:44:41</t>
  </si>
  <si>
    <t>0_Shinigami_0</t>
  </si>
  <si>
    <t>She can, doesn't mean she isn't shitty for it</t>
  </si>
  <si>
    <t>https://www.reddit.com/r/AmItheAsshole/comments/1aybqyz/aita_for_telling_my_wife_its_her_fault_that_our/kruoge6/</t>
  </si>
  <si>
    <t>krujbu6</t>
  </si>
  <si>
    <t>02-24-2024 00:11:37</t>
  </si>
  <si>
    <t>Also, I want to say that pushing them into family therapy seems unfair to the boys, and this may lead to more resentment since they aren't the parties responsible for the situation. The mother needs to fix this, so if she needs that well that's her business but don't drag the boys into it. That will backfire imo.</t>
  </si>
  <si>
    <t>https://www.reddit.com/r/AmItheAsshole/comments/1aybqyz/aita_for_telling_my_wife_its_her_fault_that_our/krujbu6/</t>
  </si>
  <si>
    <t>krvawbg</t>
  </si>
  <si>
    <t>02-24-2024 03:18:55</t>
  </si>
  <si>
    <t>Treat them how, getting angry when one basically steals from them, or cursing back when an authority figure is both worse than useless and initiates the harsh language? Because both of those are actually totally fine! Just make sure to only use words you’d use for both sexes and you can curse out assholes to your heart’s content.</t>
  </si>
  <si>
    <t>https://www.reddit.com/r/AmItheAsshole/comments/1aybqyz/aita_for_telling_my_wife_its_her_fault_that_our/krvawbg/</t>
  </si>
  <si>
    <t>krux5zu</t>
  </si>
  <si>
    <t>02-24-2024 01:42:52</t>
  </si>
  <si>
    <t>On the bright side if it hasn't been that long OP does have a chance to fix that</t>
  </si>
  <si>
    <t>https://www.reddit.com/r/AmItheAsshole/comments/1aybqyz/aita_for_telling_my_wife_its_her_fault_that_our/krux5zu/</t>
  </si>
  <si>
    <t>kru2mws</t>
  </si>
  <si>
    <t>02-23-2024 22:27:20</t>
  </si>
  <si>
    <t>https://www.reddit.com/r/AmItheAsshole/comments/1aybqyz/aita_for_telling_my_wife_its_her_fault_that_our/kru2mws/</t>
  </si>
  <si>
    <t>kru8hxf</t>
  </si>
  <si>
    <t>02-23-2024 23:02:43</t>
  </si>
  <si>
    <t>Yeah, I was going to go with 'ESH'</t>
  </si>
  <si>
    <t>https://www.reddit.com/r/AmItheAsshole/comments/1aybqyz/aita_for_telling_my_wife_its_her_fault_that_our/kru8hxf/</t>
  </si>
  <si>
    <t>krule57</t>
  </si>
  <si>
    <t>02-24-2024 00:24:58</t>
  </si>
  <si>
    <t>spazz4life</t>
  </si>
  <si>
    <t>Part of me wonders if this is the boys’ paraphrased version of the exchange</t>
  </si>
  <si>
    <t>https://www.reddit.com/r/AmItheAsshole/comments/1aybqyz/aita_for_telling_my_wife_its_her_fault_that_our/krule57/</t>
  </si>
  <si>
    <t>krupajy</t>
  </si>
  <si>
    <t>02-24-2024 00:50:08</t>
  </si>
  <si>
    <t>I agree. For me, this is ESH because it seems like a mess. The wife is being a jerk and OP is being extremely passive to his sons' suffering at his wife's hands. The preamble didn't sound anything like the family represented in the actual storytelling.</t>
  </si>
  <si>
    <t>https://www.reddit.com/r/AmItheAsshole/comments/1aybqyz/aita_for_telling_my_wife_its_her_fault_that_our/krupajy/</t>
  </si>
  <si>
    <t>kru1y7a</t>
  </si>
  <si>
    <t>02-23-2024 22:23:19</t>
  </si>
  <si>
    <t>Thing is we don't know how that convo went between OPs wife and kids because he is willingly putting his head in the sand about it. Also the punishment was for Anna to use her birthday money to replace the air pods. 
Sorry but everything about this story sounds fishy as hell.</t>
  </si>
  <si>
    <t>https://www.reddit.com/r/AmItheAsshole/comments/1aybqyz/aita_for_telling_my_wife_its_her_fault_that_our/kru1y7a/</t>
  </si>
  <si>
    <t>kru6p7z</t>
  </si>
  <si>
    <t>02-23-2024 22:51:45</t>
  </si>
  <si>
    <t>Cayke_Cooky</t>
  </si>
  <si>
    <t>While you aren't wrong, OP's wife let it get to a point where they were saying those things.</t>
  </si>
  <si>
    <t>https://www.reddit.com/r/AmItheAsshole/comments/1aybqyz/aita_for_telling_my_wife_its_her_fault_that_our/kru6p7z/</t>
  </si>
  <si>
    <t>krujyqn</t>
  </si>
  <si>
    <t>You don’t think they need family therapy?</t>
  </si>
  <si>
    <t>https://www.reddit.com/r/AmItheAsshole/comments/1aybqyz/aita_for_telling_my_wife_its_her_fault_that_our/krujyqn/</t>
  </si>
  <si>
    <t>kru7729</t>
  </si>
  <si>
    <t>02-23-2024 22:54:46</t>
  </si>
  <si>
    <t>friendsholt</t>
  </si>
  <si>
    <t>Exactly this 👆🏻</t>
  </si>
  <si>
    <t>https://www.reddit.com/r/AmItheAsshole/comments/1aybqyz/aita_for_telling_my_wife_its_her_fault_that_our/kru7729/</t>
  </si>
  <si>
    <t>kru4gav</t>
  </si>
  <si>
    <t>02-23-2024 22:38:13</t>
  </si>
  <si>
    <t>That’s what the boys heard, that’s not necessarily what she said. OP wasn’t there and can’t 100% say for  certain what words were said.</t>
  </si>
  <si>
    <t>https://www.reddit.com/r/AmItheAsshole/comments/1aybqyz/aita_for_telling_my_wife_its_her_fault_that_our/kru4gav/</t>
  </si>
  <si>
    <t>kru4u57</t>
  </si>
  <si>
    <t>02-23-2024 22:40:33</t>
  </si>
  <si>
    <t>mechanical-being</t>
  </si>
  <si>
    <t>I would bet all my money that she did not tell her children this. I'm sure that what she said is true --  she told those boys that their sister is more important than the AirPods, and they twisted it in the retelling. Dad isn't helping by just shrugging and throwing up his hands, as if this is something Mom would actually ever say.</t>
  </si>
  <si>
    <t>https://www.reddit.com/r/AmItheAsshole/comments/1aybqyz/aita_for_telling_my_wife_its_her_fault_that_our/kru4u57/</t>
  </si>
  <si>
    <t>kruhsum</t>
  </si>
  <si>
    <t>02-24-2024 00:01:40</t>
  </si>
  <si>
    <t>I think it's more of her losing control of the situation. The two kids were screaming at each other. Mom may have supported Anna, but I'm also willing to believe that the fight was so intense that she reacted irrationally because she wanted the fight to stop. I wouldn't be surprised if Mom doesn't handle ANY kind of aggression well. It doesn't make her right. I also agree that Anna should have been punished by having to do chores with a certain amount of hours attached to pay back the money that should have been loaned to her instead of given. This would show the boys that Anna isn't exempt from punishment and that the mom is trying very hard to fix things. Also, if Anna doesn't do the work needed to pay back the loan by her birthday, then it's time to consider limiting the celebration.</t>
  </si>
  <si>
    <t>https://www.reddit.com/r/AmItheAsshole/comments/1aybqyz/aita_for_telling_my_wife_its_her_fault_that_our/kruhsum/</t>
  </si>
  <si>
    <t>kruorq3</t>
  </si>
  <si>
    <t>02-24-2024 00:46:43</t>
  </si>
  <si>
    <t>Calling her an asshole is too kind. She’s way more than just an asshole.</t>
  </si>
  <si>
    <t>https://www.reddit.com/r/AmItheAsshole/comments/1aybqyz/aita_for_telling_my_wife_its_her_fault_that_our/kruorq3/</t>
  </si>
  <si>
    <t>kruhtp6</t>
  </si>
  <si>
    <t>02-24-2024 00:01:50</t>
  </si>
  <si>
    <t>I’m not saying she didn’t say it, but I also know peoples memory is shit and when you are upset it’s easy to hear one thing even if that’s not what’s said. Mom hasn’t shown favoritism to this level, so I can understand not being 100% what was said.</t>
  </si>
  <si>
    <t>https://www.reddit.com/r/AmItheAsshole/comments/1aybqyz/aita_for_telling_my_wife_its_her_fault_that_our/kruhtp6/</t>
  </si>
  <si>
    <t>krut63l</t>
  </si>
  <si>
    <t>02-24-2024 01:15:55</t>
  </si>
  <si>
    <t>Exactly. The mother deserved that comment, because that’s exactly what she is towards her poor unloved sons.</t>
  </si>
  <si>
    <t>https://www.reddit.com/r/AmItheAsshole/comments/1aybqyz/aita_for_telling_my_wife_its_her_fault_that_our/krut63l/</t>
  </si>
  <si>
    <t>kruj3sz</t>
  </si>
  <si>
    <t>02-24-2024 00:10:11</t>
  </si>
  <si>
    <t>https://www.reddit.com/r/AmItheAsshole/comments/1aybqyz/aita_for_telling_my_wife_its_her_fault_that_our/kruj3sz/</t>
  </si>
  <si>
    <t>krubrb2</t>
  </si>
  <si>
    <t>02-23-2024 23:23:05</t>
  </si>
  <si>
    <t>OP edited to say there was a punishment. I wish they’d said what “taking Anna’s side” was: there’s taking the side of the action and there’s defending a kid against disproportionate response from a bigger/older kid. It could go either way.</t>
  </si>
  <si>
    <t>https://www.reddit.com/r/AmItheAsshole/comments/1aybqyz/aita_for_telling_my_wife_its_her_fault_that_our/krubrb2/</t>
  </si>
  <si>
    <t>kruhm6a</t>
  </si>
  <si>
    <t>02-24-2024 00:00:27</t>
  </si>
  <si>
    <t>And what about theft?</t>
  </si>
  <si>
    <t>https://www.reddit.com/r/AmItheAsshole/comments/1aybqyz/aita_for_telling_my_wife_its_her_fault_that_our/kruhm6a/</t>
  </si>
  <si>
    <t>kruijrr</t>
  </si>
  <si>
    <t>02-24-2024 00:06:33</t>
  </si>
  <si>
    <t>Read my whole edit. After talking to someone else, I revised my opinion. Reminds me way too much of how my mom was. The more the user commented things, the more I changed my opinion.</t>
  </si>
  <si>
    <t>https://www.reddit.com/r/AmItheAsshole/comments/1aybqyz/aita_for_telling_my_wife_its_her_fault_that_our/kruijrr/</t>
  </si>
  <si>
    <t>krudhnt</t>
  </si>
  <si>
    <t>02-23-2024 23:34:01</t>
  </si>
  <si>
    <t>&gt;And why are you jumping to some conclusion that he's some deadbeat father?
I didn't say he was a deadbeat. I said he was an absent father who doesn't know what the fuck is going on in his family when he's not there because he doesn't care. 
As I said in my other comment to you, a parent can be active but still be an absent parent. I say that as someone who had a stepfather active in my life and also had an abusive mother who would beat the shit out of me and his children. It took him 15 years to finally get his kids safe but before then, he was an absent father. He provided for us and made sure we didn't go hungry, etc. but he also turned a blind eye to her beating the shit out of his non-verbal autistic son. He turned a blind eye to her verbally and physically abusing me and his youngest. 
He was a good father in terms of making sure we had a roof over our heads, food, clothes, etc. but he was absent in the terms of he let abuse happen. He knew but didn't want to deal with it.</t>
  </si>
  <si>
    <t>https://www.reddit.com/r/AmItheAsshole/comments/1aybqyz/aita_for_telling_my_wife_its_her_fault_that_our/krudhnt/</t>
  </si>
  <si>
    <t>kruc7sp</t>
  </si>
  <si>
    <t>02-23-2024 23:25:59</t>
  </si>
  <si>
    <t>You can still be there for your kids and be an absent parent if you don't even know wtf is going on in your own house.
I've said MULTIPLE TIMES now that Anna is responsible and should have been punished. I also think OP is an asshole because instead of being an adult, he chose sides like his wife did. 
Everyone in that family is an asshole tbh. I can't say I'm shocked that people are blaming SOLELY his wife when clearly the whole family is dysfunctional?</t>
  </si>
  <si>
    <t>https://www.reddit.com/r/AmItheAsshole/comments/1aybqyz/aita_for_telling_my_wife_its_her_fault_that_our/kruc7sp/</t>
  </si>
  <si>
    <t>kru4ycg</t>
  </si>
  <si>
    <t>02-23-2024 22:41:15</t>
  </si>
  <si>
    <t>&gt;At 14 and 15 the kids are old enough to know what their mother said to them.
Please tell that to the 50+ year old coworker I had who insisted another coworker telling me "I'm firing Jessica [her babysitter]" was "I'm going to get Tiffany fired." I mean full-on saying "I heard you two talking about getting me fired" when we were actually talking about the other coworker wanting to fire her babysitter for leaving the child home alone for 10 minutes because she was tired and didn't want to wait 10mins for the husband to get home. Tiffany also insisted we were talking about how she was a bad mother despite neither of us knowing she even has kids. She was full-on insisting that we were saying Tiffany when we were saying Jessica. Even going "I heard you say I'm a bad mother and you're gonna get me fired!" when that was literally never said. And no matter what anyone told her, she refused to believe that we were talking about a babysitter.</t>
  </si>
  <si>
    <t>https://www.reddit.com/r/AmItheAsshole/comments/1aybqyz/aita_for_telling_my_wife_its_her_fault_that_our/kru4ycg/</t>
  </si>
  <si>
    <t>kru7yi6</t>
  </si>
  <si>
    <t>02-23-2024 22:59:22</t>
  </si>
  <si>
    <t>At 14 or 15 the kids are young enough to embellish what was said to them because they are angry and immature.</t>
  </si>
  <si>
    <t>https://www.reddit.com/r/AmItheAsshole/comments/1aybqyz/aita_for_telling_my_wife_its_her_fault_that_our/kru7yi6/</t>
  </si>
  <si>
    <t>krv2sbz</t>
  </si>
  <si>
    <t>02-24-2024 02:21:26</t>
  </si>
  <si>
    <t>You will be surprised. I work with people, for years and years. Not once, not twice I faced situations like "you never told me this! I did. No, you didn't!!! I have it in writing,here is an email. It wasn't there when I got it!!!" or "She told me to do XXX. No, she didn't. I was there. As well as XY colleague. No, you all are liars!!"
These are adults. Like totally sane adults without mental issues.  People just shitty in listening, especially when their brains are clouded by emotions. It's pure biology.</t>
  </si>
  <si>
    <t>https://www.reddit.com/r/AmItheAsshole/comments/1aybqyz/aita_for_telling_my_wife_its_her_fault_that_our/krv2sbz/</t>
  </si>
  <si>
    <t>kru0pkf</t>
  </si>
  <si>
    <t>02-23-2024 22:17:40</t>
  </si>
  <si>
    <t>Nihilophile</t>
  </si>
  <si>
    <t>Rude, meaning an error of manners, or wrong, meaning a failure of morals?  Anyway, she didn't merit exclusion from the Everyone SH.  Perhaps the older son calling his mother the c word would also count as rude</t>
  </si>
  <si>
    <t>https://www.reddit.com/r/AmItheAsshole/comments/1aybqyz/aita_for_telling_my_wife_its_her_fault_that_our/kru0pkf/</t>
  </si>
  <si>
    <t>kru1496</t>
  </si>
  <si>
    <t>02-23-2024 22:19:28</t>
  </si>
  <si>
    <t>https://www.reddit.com/r/AmItheAsshole/comments/1aybqyz/aita_for_telling_my_wife_its_her_fault_that_our/kru1496/</t>
  </si>
  <si>
    <t>kruqidq</t>
  </si>
  <si>
    <t>02-24-2024 00:58:07</t>
  </si>
  <si>
    <t>OP needs to buy each son a lockbox for them to keep their important papers and valuables safe.</t>
  </si>
  <si>
    <t>https://www.reddit.com/r/AmItheAsshole/comments/1aybqyz/aita_for_telling_my_wife_its_her_fault_that_our/kruqidq/</t>
  </si>
  <si>
    <t>kru23ye</t>
  </si>
  <si>
    <t>02-23-2024 22:24:14</t>
  </si>
  <si>
    <t>Cheap-Effective-7355</t>
  </si>
  <si>
    <t>OP says she’s not getting a birthday present. I wouldn’t be surprised if the mom bought something for Anna</t>
  </si>
  <si>
    <t>https://www.reddit.com/r/AmItheAsshole/comments/1aybqyz/aita_for_telling_my_wife_its_her_fault_that_our/kru23ye/</t>
  </si>
  <si>
    <t>kru238e</t>
  </si>
  <si>
    <t>02-23-2024 22:24:06</t>
  </si>
  <si>
    <t>Exciting_Listen_6132</t>
  </si>
  <si>
    <t>Finally, someone said this.</t>
  </si>
  <si>
    <t>https://www.reddit.com/r/AmItheAsshole/comments/1aybqyz/aita_for_telling_my_wife_its_her_fault_that_our/kru238e/</t>
  </si>
  <si>
    <t>kru7slr</t>
  </si>
  <si>
    <t>02-23-2024 22:58:21</t>
  </si>
  <si>
    <t>Yeah, no way mommy isn't buying her golden child a present in two months</t>
  </si>
  <si>
    <t>https://www.reddit.com/r/AmItheAsshole/comments/1aybqyz/aita_for_telling_my_wife_its_her_fault_that_our/kru7slr/</t>
  </si>
  <si>
    <t>krulhas</t>
  </si>
  <si>
    <t>02-24-2024 00:25:32</t>
  </si>
  <si>
    <t>That’s a very delayed punishment, and the boys don’t trust their mother. Plus it’s not really punishment, just repayment. Punishment for theft and lying should still apply.</t>
  </si>
  <si>
    <t>https://www.reddit.com/r/AmItheAsshole/comments/1aybqyz/aita_for_telling_my_wife_its_her_fault_that_our/krulhas/</t>
  </si>
  <si>
    <t>kru9g6w</t>
  </si>
  <si>
    <t>02-23-2024 23:08:38</t>
  </si>
  <si>
    <t>I just can't.  Wow.   
Frankly anyone who only wants a specific gender of kid should adopt AT MOST (since imo having such rigid ideas about the kid you want might make you unfit to parent full stop).</t>
  </si>
  <si>
    <t>https://www.reddit.com/r/AmItheAsshole/comments/1aybqyz/aita_for_telling_my_wife_its_her_fault_that_our/kru9g6w/</t>
  </si>
  <si>
    <t>krugng5</t>
  </si>
  <si>
    <t>Ahh, gotcha. Yeah fair, good point. You're totally right about that.</t>
  </si>
  <si>
    <t>https://www.reddit.com/r/AmItheAsshole/comments/1aybqyz/aita_for_telling_my_wife_its_her_fault_that_our/krugng5/</t>
  </si>
  <si>
    <t>kruru7k</t>
  </si>
  <si>
    <t>02-24-2024 01:06:59</t>
  </si>
  <si>
    <t>Sister is not innocent.
Brothers mostly are, but I think they still took it a bit too far.
Mom is definitely an AH.
OP is mostly an AH for not intervening sooner.  Sometimes inaction can be just as bad as causing the problem.</t>
  </si>
  <si>
    <t>https://www.reddit.com/r/AmItheAsshole/comments/1aybqyz/aita_for_telling_my_wife_its_her_fault_that_our/kruru7k/</t>
  </si>
  <si>
    <t>krusxuk</t>
  </si>
  <si>
    <t>02-24-2024 01:14:23</t>
  </si>
  <si>
    <t>Odd-Plant4779</t>
  </si>
  <si>
    <t>OP is the dad, he needs to step in. He knows his wife and daughter are in the wrong but he can be a mediator between them and the boys. That’s what parents are supposed to do but the mom did a shit job at it. NTA</t>
  </si>
  <si>
    <t>https://www.reddit.com/r/AmItheAsshole/comments/1aybqyz/aita_for_telling_my_wife_its_her_fault_that_our/krusxuk/</t>
  </si>
  <si>
    <t>kruf95y</t>
  </si>
  <si>
    <t>02-23-2024 23:45:16</t>
  </si>
  <si>
    <t>You don't have proper sentence structure. There isn't any capitalization.  Also, no paragraph breaks. 
&amp;#x200B:
I hope you have an amazing weekend.</t>
  </si>
  <si>
    <t>https://www.reddit.com/r/AmItheAsshole/comments/1aybqyz/aita_for_telling_my_wife_its_her_fault_that_our/kruf95y/</t>
  </si>
  <si>
    <t>kru2aq2</t>
  </si>
  <si>
    <t>02-23-2024 22:25:20</t>
  </si>
  <si>
    <t>I'm not trying to hand wave this with "boys will be boys", I'm saying a word said in anger by a child when his parent was being unequivocally unfair doesn't mean the kid hates women. We're just not going to agree here though, because I don't support corporal punishment at all.</t>
  </si>
  <si>
    <t>https://www.reddit.com/r/AmItheAsshole/comments/1aybqyz/aita_for_telling_my_wife_its_her_fault_that_our/kru2aq2/</t>
  </si>
  <si>
    <t>krukv32</t>
  </si>
  <si>
    <t>02-24-2024 00:21:33</t>
  </si>
  <si>
    <t>There's nothing "boys will be boys" about it. It's utterly unsurprising that you talk about giving the kids a beating, because you sound like you'd be a terrible fucking parent.</t>
  </si>
  <si>
    <t>https://www.reddit.com/r/AmItheAsshole/comments/1aybqyz/aita_for_telling_my_wife_its_her_fault_that_our/krukv32/</t>
  </si>
  <si>
    <t>krugggu</t>
  </si>
  <si>
    <t>02-23-2024 23:52:54</t>
  </si>
  <si>
    <t>So you're one of the loonies who believe videogames are the problem. Now it makes since.</t>
  </si>
  <si>
    <t>https://www.reddit.com/r/AmItheAsshole/comments/1aybqyz/aita_for_telling_my_wife_its_her_fault_that_our/krugggu/</t>
  </si>
  <si>
    <t>krubl1x</t>
  </si>
  <si>
    <t>02-23-2024 23:22:00</t>
  </si>
  <si>
    <t>I had mom's like you as former clients. ALL of the children went NC. Be ready</t>
  </si>
  <si>
    <t>https://www.reddit.com/r/AmItheAsshole/comments/1aybqyz/aita_for_telling_my_wife_its_her_fault_that_our/krubl1x/</t>
  </si>
  <si>
    <t>kru40la</t>
  </si>
  <si>
    <t>02-23-2024 22:35:37</t>
  </si>
  <si>
    <t>Great_Relief_4847</t>
  </si>
  <si>
    <t>Sooo.... You don't like boys verbally abusing women but you're A-OK with physical abuse. Makes sense to me. /s</t>
  </si>
  <si>
    <t>https://www.reddit.com/r/AmItheAsshole/comments/1aybqyz/aita_for_telling_my_wife_its_her_fault_that_our/kru40la/</t>
  </si>
  <si>
    <t>krtyuwd</t>
  </si>
  <si>
    <t>02-23-2024 22:09:04</t>
  </si>
  <si>
    <t>You have no idea what those boys have gone through. I think the C word was warranted, considering the misandry they had to endure.</t>
  </si>
  <si>
    <t>https://www.reddit.com/r/AmItheAsshole/comments/1aybqyz/aita_for_telling_my_wife_its_her_fault_that_our/krtyuwd/</t>
  </si>
  <si>
    <t>kru2x7p</t>
  </si>
  <si>
    <t>02-23-2024 22:29:03</t>
  </si>
  <si>
    <t>WhiplashWartortle</t>
  </si>
  <si>
    <t>Your children will likely sever you from their lives like a diseased limb the very moment they are able.</t>
  </si>
  <si>
    <t>https://www.reddit.com/r/AmItheAsshole/comments/1aybqyz/aita_for_telling_my_wife_its_her_fault_that_our/kru2x7p/</t>
  </si>
  <si>
    <t>kru0bof</t>
  </si>
  <si>
    <t>02-23-2024 22:17:02</t>
  </si>
  <si>
    <t>I disagree. Saying the word “sorry” doesn’t magically fix things. They don’t have to pretend they’re ok with her because she said some magic word. Forcing them to interact with her is just going to make things worse. She needs to understand that her choices to steal and lie make them not want to be around her and that any kind of forgiveness has to be on their timeline, not hers.
The boys have put up with watching their sister be favored over them for as long as they can remember. They didn’t deserve to live that way but here we are.</t>
  </si>
  <si>
    <t>https://www.reddit.com/r/AmItheAsshole/comments/1aybqyz/aita_for_telling_my_wife_its_her_fault_that_our/kru0bof/</t>
  </si>
  <si>
    <t>kruqcbp</t>
  </si>
  <si>
    <t>02-24-2024 00:56:59</t>
  </si>
  <si>
    <t>I'm sorry this happened to you.</t>
  </si>
  <si>
    <t>https://www.reddit.com/r/AmItheAsshole/comments/1aybqyz/aita_for_telling_my_wife_its_her_fault_that_our/kruqcbp/</t>
  </si>
  <si>
    <t>krug9ga</t>
  </si>
  <si>
    <t>02-23-2024 23:51:39</t>
  </si>
  <si>
    <t>That's amazing. Don't worry. At home I still give them a squish and a kiss on the cheek but it's all about consent now and aunties can't just kiss their teen nephew's anymore 🤣</t>
  </si>
  <si>
    <t>https://www.reddit.com/r/AmItheAsshole/comments/1aybqyz/aita_for_telling_my_wife_its_her_fault_that_our/krug9ga/</t>
  </si>
  <si>
    <t>kruuyde</t>
  </si>
  <si>
    <t>02-24-2024 01:27:54</t>
  </si>
  <si>
    <t>I suppose it depends where you are. In UK past 11 I'm just the embarrassing aunty. Glad you have great relationships with your nephews. Sorry to have offended you!!!</t>
  </si>
  <si>
    <t>https://www.reddit.com/r/AmItheAsshole/comments/1aybqyz/aita_for_telling_my_wife_its_her_fault_that_our/kruuyde/</t>
  </si>
  <si>
    <t>krue8i6</t>
  </si>
  <si>
    <t>02-23-2024 23:38:45</t>
  </si>
  <si>
    <t>You're welcome. I'm sorry for your pain. There's also r/raisedbynarcissists that might have some useful information for you. I hope you have support around you.</t>
  </si>
  <si>
    <t>https://www.reddit.com/r/AmItheAsshole/comments/1aybqyz/aita_for_telling_my_wife_its_her_fault_that_our/krue8i6/</t>
  </si>
  <si>
    <t>krunzh4</t>
  </si>
  <si>
    <t>02-24-2024 00:41:38</t>
  </si>
  <si>
    <t>FunAd6596</t>
  </si>
  <si>
    <t>Me neither, I'm crying my eyes out with so much love on that thread. I wish I had a mom like that</t>
  </si>
  <si>
    <t>https://www.reddit.com/r/AmItheAsshole/comments/1aybqyz/aita_for_telling_my_wife_its_her_fault_that_our/krunzh4/</t>
  </si>
  <si>
    <t>krugkwz</t>
  </si>
  <si>
    <t>02-23-2024 23:53:43</t>
  </si>
  <si>
    <t>Great minds... 💗</t>
  </si>
  <si>
    <t>https://www.reddit.com/r/AmItheAsshole/comments/1aybqyz/aita_for_telling_my_wife_its_her_fault_that_our/krugkwz/</t>
  </si>
  <si>
    <t>kruxysb</t>
  </si>
  <si>
    <t>02-24-2024 01:48:16</t>
  </si>
  <si>
    <t>Did you ever confront her about it as an adult? 
(You don’t have to share if you’re not comfortable, I’m just genuinely appalled that parents do this and I’m being nosey)</t>
  </si>
  <si>
    <t>https://www.reddit.com/r/AmItheAsshole/comments/1aybqyz/aita_for_telling_my_wife_its_her_fault_that_our/kruxysb/</t>
  </si>
  <si>
    <t>krusyus</t>
  </si>
  <si>
    <t>Forgiving isn't about second chances, it's about telling yourself that you're going to stop letting the wrongdoer(s) hurt you.  It's about thinking about something else when you feel the hurt and not dwelling on it.
Don't talk to her.  Don't think about her.  When she comes to your mind, tell yourself that you've forgiven [thing you just thought of], take a deep breath and think of something completely different.  And keep doing it.  Make it a habit.
Forgiving is not forgetting.</t>
  </si>
  <si>
    <t>https://www.reddit.com/r/AmItheAsshole/comments/1aybqyz/aita_for_telling_my_wife_its_her_fault_that_our/krusyus/</t>
  </si>
  <si>
    <t>krultwj</t>
  </si>
  <si>
    <t>02-24-2024 00:27:50</t>
  </si>
  <si>
    <t>you are such an amazing son! I am sorry you lost your Dad, but I'm glad you know you did all you could for him!</t>
  </si>
  <si>
    <t>https://www.reddit.com/r/AmItheAsshole/comments/1aybqyz/aita_for_telling_my_wife_its_her_fault_that_our/krultwj/</t>
  </si>
  <si>
    <t>krub747</t>
  </si>
  <si>
    <t>02-23-2024 23:19:35</t>
  </si>
  <si>
    <t>Yup, it's well over a month until Anna's birthday, no way that the mum doesn't expect this to blow over and Anna still get presents and/or that Anna doesn't have a meltdown when she gets no presents on her birthday (which to be fair, 12-going-on-13, I know most kids would have a meltdown over no presents even if it's a punishment).</t>
  </si>
  <si>
    <t>https://www.reddit.com/r/AmItheAsshole/comments/1aybqyz/aita_for_telling_my_wife_its_her_fault_that_our/krub747/</t>
  </si>
  <si>
    <t>kruixrc</t>
  </si>
  <si>
    <t>Broadly speaking, following through is so important in parent/child relationships. It’s not ok to pick and choose when to enforce punishments.</t>
  </si>
  <si>
    <t>https://www.reddit.com/r/AmItheAsshole/comments/1aybqyz/aita_for_telling_my_wife_its_her_fault_that_our/kruixrc/</t>
  </si>
  <si>
    <t>kruf24p</t>
  </si>
  <si>
    <t>02-23-2024 23:44:02</t>
  </si>
  <si>
    <t>In addition, just losing bday $$ isnt enough of a punishment for stealing and then lying about it.  
Anna needs to lose her phone (ya know she has one bc Mom made sure of it) and needs to be grounded for at least 2 weeks.  And 2hen she throws a hissy-fot about it.  For every minute to temper tantrum, add another week of phone loss and grounding.</t>
  </si>
  <si>
    <t>https://www.reddit.com/r/AmItheAsshole/comments/1aybqyz/aita_for_telling_my_wife_its_her_fault_that_our/kruf24p/</t>
  </si>
  <si>
    <t>krumi4t</t>
  </si>
  <si>
    <t>02-24-2024 00:32:08</t>
  </si>
  <si>
    <t>What are you talking about? Anna already got her gift! It was air pods and she lost them already! 🤷 Or at least that's what  Dad *should* say if Mom brings this up. Hopefully she'll actually regret her actions and won't even dare suggest it for fear of what it will do to her family, but only time will tell...</t>
  </si>
  <si>
    <t>https://www.reddit.com/r/AmItheAsshole/comments/1aybqyz/aita_for_telling_my_wife_its_her_fault_that_our/krumi4t/</t>
  </si>
  <si>
    <t>krug5y6</t>
  </si>
  <si>
    <t>02-23-2024 23:51:03</t>
  </si>
  <si>
    <t>StereoNacht</t>
  </si>
  <si>
    <t>Well, I could see giving her Air Pods, and the card saying she can now replace what she took from her brother... Or would that make it downright cruel?</t>
  </si>
  <si>
    <t>https://www.reddit.com/r/AmItheAsshole/comments/1aybqyz/aita_for_telling_my_wife_its_her_fault_that_our/krug5y6/</t>
  </si>
  <si>
    <t>krvc2pi</t>
  </si>
  <si>
    <t>02-24-2024 03:27:27</t>
  </si>
  <si>
    <t>DogsNCoffeeAddict</t>
  </si>
  <si>
    <t>I mean if dad doesn’t step in and get his wife to stop blatantly favoring one child over the others those boys will not want their mother or sister at their wedding and OP will have to choose losing his sons or wife and daughter. My mom played favorites and even tried to play favorites with her grandsons and I pulled my son and self out of that mess because growing up knowing you aren’t loved or at least not as much as a sibling really messes with a kid</t>
  </si>
  <si>
    <t>https://www.reddit.com/r/AmItheAsshole/comments/1aybqyz/aita_for_telling_my_wife_its_her_fault_that_our/krvc2pi/</t>
  </si>
  <si>
    <t>krufrdg</t>
  </si>
  <si>
    <t>02-23-2024 23:48:30</t>
  </si>
  <si>
    <t>you-dont-say1330</t>
  </si>
  <si>
    <t>Me at 63 years old and my therapist pointing out why did your Dad let your Mom abuse you then if he is so wonderful? 👀</t>
  </si>
  <si>
    <t>https://www.reddit.com/r/AmItheAsshole/comments/1aybqyz/aita_for_telling_my_wife_its_her_fault_that_our/krufrdg/</t>
  </si>
  <si>
    <t>krv1u1c</t>
  </si>
  <si>
    <t>02-24-2024 02:14:49</t>
  </si>
  <si>
    <t>Miserada</t>
  </si>
  <si>
    <t>It’s not always that simple though. We all hope the courts will recognize a parent is abusive or unfit, but the reality is sometimes the good parent can’t leave or push the envelope too much without losing everything, including the ways in which they can protect the kid.</t>
  </si>
  <si>
    <t>https://www.reddit.com/r/AmItheAsshole/comments/1aybqyz/aita_for_telling_my_wife_its_her_fault_that_our/krv1u1c/</t>
  </si>
  <si>
    <t>kruoygs</t>
  </si>
  <si>
    <t>02-24-2024 00:47:55</t>
  </si>
  <si>
    <t>Catfish1960</t>
  </si>
  <si>
    <t>I think you are right.  My friend and her sister suffered due to their parents' favoritsm of their younger brother.  He got the best of everything his entire life at the cost of his sisters.
Friend and sister are around 60 and brother is 55.  Mom and dad need help and son couldn't be bothered.  Guess what?  They expected the girls to take care of them.  Guess what?  Both girls told them to f themselves (they were already told brother was getting 80% of their estate because he needed it (yeah he's been an irresponsible leach his whole life and needs it).</t>
  </si>
  <si>
    <t>https://www.reddit.com/r/AmItheAsshole/comments/1aybqyz/aita_for_telling_my_wife_its_her_fault_that_our/kruoygs/</t>
  </si>
  <si>
    <t>krugccv</t>
  </si>
  <si>
    <t>02-23-2024 23:52:10</t>
  </si>
  <si>
    <t>The fact they called their mom the " C Word" says so much.......</t>
  </si>
  <si>
    <t>https://www.reddit.com/r/AmItheAsshole/comments/1aybqyz/aita_for_telling_my_wife_its_her_fault_that_our/krugccv/</t>
  </si>
  <si>
    <t>kruk2zn</t>
  </si>
  <si>
    <t>02-24-2024 00:16:31</t>
  </si>
  <si>
    <t>curiousity60</t>
  </si>
  <si>
    <t>They KEPT bringing it to light. Dad, an adult member of the household, noticed the constant thread of favoritism, and reacted like a piece of furniture. There's a controlling matriarchal tradition in that house.</t>
  </si>
  <si>
    <t>https://www.reddit.com/r/AmItheAsshole/comments/1aybqyz/aita_for_telling_my_wife_its_her_fault_that_our/kruk2zn/</t>
  </si>
  <si>
    <t>kruo58y</t>
  </si>
  <si>
    <t>02-24-2024 00:42:40</t>
  </si>
  <si>
    <t>Longjumping_Hat_2672</t>
  </si>
  <si>
    <t>Yeah, that's completely out of line. Then again, so is calling his mother the c-word. I can't imagine saying something so cruel and vulgar to a parent. My mom was SHOCKED the one time that I told her to shut up. </t>
  </si>
  <si>
    <t>https://www.reddit.com/r/AmItheAsshole/comments/1aybqyz/aita_for_telling_my_wife_its_her_fault_that_our/kruo58y/</t>
  </si>
  <si>
    <t>krup1id</t>
  </si>
  <si>
    <t>02-24-2024 00:48:29</t>
  </si>
  <si>
    <t>Limp dick syndrome that seems to affect so many men these days.</t>
  </si>
  <si>
    <t>https://www.reddit.com/r/AmItheAsshole/comments/1aybqyz/aita_for_telling_my_wife_its_her_fault_that_our/krup1id/</t>
  </si>
  <si>
    <t>kruvo7w</t>
  </si>
  <si>
    <t>02-24-2024 01:32:45</t>
  </si>
  <si>
    <t>Dazzling_Monk5845</t>
  </si>
  <si>
    <t>It says she has tried to mend things but is aggressively ignored. It sounds like mom has tried to reach out to the boys and fix this, but they refuse to hear her out.</t>
  </si>
  <si>
    <t>https://www.reddit.com/r/AmItheAsshole/comments/1aybqyz/aita_for_telling_my_wife_its_her_fault_that_our/kruvo7w/</t>
  </si>
  <si>
    <t>krut2u4</t>
  </si>
  <si>
    <t>02-24-2024 01:15:19</t>
  </si>
  <si>
    <t>According to OP, the mom Did Try to make Amends several times BUT the Boys Leave the Room &amp; Ignores Her!</t>
  </si>
  <si>
    <t>https://www.reddit.com/r/AmItheAsshole/comments/1aybqyz/aita_for_telling_my_wife_its_her_fault_that_our/krut2u4/</t>
  </si>
  <si>
    <t>kruxw6m</t>
  </si>
  <si>
    <t>02-24-2024 01:47:47</t>
  </si>
  <si>
    <t>Jhe90</t>
  </si>
  <si>
    <t>The boys also need to see that the sister is held accountable though. And that they are prioritised too. 
That her actions have concqunexe and are nor brushed under rug like before. 
And that the parents will hold to what they said. And that the unacceptable actions are not enabled.</t>
  </si>
  <si>
    <t>https://www.reddit.com/r/AmItheAsshole/comments/1aybqyz/aita_for_telling_my_wife_its_her_fault_that_our/kruxw6m/</t>
  </si>
  <si>
    <t>krv9yac</t>
  </si>
  <si>
    <t>02-24-2024 03:12:06</t>
  </si>
  <si>
    <t>It would be a better idea to have her work the money off - it’s a much more immediate consequence and it doesn’t darken a special occasion.</t>
  </si>
  <si>
    <t>https://www.reddit.com/r/AmItheAsshole/comments/1aybqyz/aita_for_telling_my_wife_its_her_fault_that_our/krv9yac/</t>
  </si>
  <si>
    <t>kru33xt</t>
  </si>
  <si>
    <t>02-23-2024 22:30:13</t>
  </si>
  <si>
    <t>Timely_Egg_6827</t>
  </si>
  <si>
    <t>Or it is in a different country. In parts of Scotland for example, those words carry less weight than in US.</t>
  </si>
  <si>
    <t>https://www.reddit.com/r/AmItheAsshole/comments/1aybqyz/aita_for_telling_my_wife_its_her_fault_that_our/kru33xt/</t>
  </si>
  <si>
    <t>krua85o</t>
  </si>
  <si>
    <t>02-23-2024 23:13:29</t>
  </si>
  <si>
    <t>RevolutionOk2240</t>
  </si>
  <si>
    <t>I’ve told my sons to fuck off many a time , both in anger and in jest. And they have said the same to me but we are a very close family. A closeness that isn’t stifling but is laid backed and friendly. But I also live in Australia were telling each other to fuck off is a team of endearment</t>
  </si>
  <si>
    <t>https://www.reddit.com/r/AmItheAsshole/comments/1aybqyz/aita_for_telling_my_wife_its_her_fault_that_our/krua85o/</t>
  </si>
  <si>
    <t>kru784y</t>
  </si>
  <si>
    <t>02-23-2024 22:54:56</t>
  </si>
  <si>
    <t>OptimisticTrainwreck</t>
  </si>
  <si>
    <t>Not every country treats cunt as though it's the word to end all words.</t>
  </si>
  <si>
    <t>https://www.reddit.com/r/AmItheAsshole/comments/1aybqyz/aita_for_telling_my_wife_its_her_fault_that_our/kru784y/</t>
  </si>
  <si>
    <t>kru4i4j</t>
  </si>
  <si>
    <t>02-23-2024 22:38:31</t>
  </si>
  <si>
    <t>Riderz__of_Brohan</t>
  </si>
  <si>
    <t>He is hearing it second-hand presumably from the sons who are likely describing her dismissing them rather than actually saying the words “fuck off”</t>
  </si>
  <si>
    <t>https://www.reddit.com/r/AmItheAsshole/comments/1aybqyz/aita_for_telling_my_wife_its_her_fault_that_our/kru4i4j/</t>
  </si>
  <si>
    <t>krunyrs</t>
  </si>
  <si>
    <t>02-24-2024 00:41:30</t>
  </si>
  <si>
    <t>ArtemisStrange</t>
  </si>
  <si>
    <t>We already know there's big problems in the house. Maybe to regular, non-abused people the swearing is shocking to the point of making the story unbelievable, but my mom swore at me for the first time (that I can remember) when I was 7. This is just Tuesday for me. That doesn't mean I think it's ok, just that I know it's not in the realm of fairytales. The swearing does not make the story unbelievable.</t>
  </si>
  <si>
    <t>https://www.reddit.com/r/AmItheAsshole/comments/1aybqyz/aita_for_telling_my_wife_its_her_fault_that_our/krunyrs/</t>
  </si>
  <si>
    <t>kruffwv</t>
  </si>
  <si>
    <t>Yeah, same.  Like....I'm not making excuses for the mom or sister, but holy shit....the fact that people in this house talk to each other like this is insane!</t>
  </si>
  <si>
    <t>https://www.reddit.com/r/AmItheAsshole/comments/1aybqyz/aita_for_telling_my_wife_its_her_fault_that_our/kruffwv/</t>
  </si>
  <si>
    <t>krusj6x</t>
  </si>
  <si>
    <t>02-24-2024 01:11:37</t>
  </si>
  <si>
    <t>Ok… where I’m from that language wouldn’t even be mildly shocking. Ngl. The context is though</t>
  </si>
  <si>
    <t>https://www.reddit.com/r/AmItheAsshole/comments/1aybqyz/aita_for_telling_my_wife_its_her_fault_that_our/krusj6x/</t>
  </si>
  <si>
    <t>kruu8l5</t>
  </si>
  <si>
    <t>02-24-2024 01:23:05</t>
  </si>
  <si>
    <t>Your comment has been removed because it does not address the OP in good faith.
If you suspect a post breaks one of our rules, please report it instead of commenting. **Do not feed trolls**
Continuing to post comments like this will lead to a ban.
**[Message the mods](https://www.reddit.com/message/compose?to=/r/AmItheAsshole) if you have any questions or concerns.**</t>
  </si>
  <si>
    <t>https://www.reddit.com/r/AmItheAsshole/comments/1aybqyz/aita_for_telling_my_wife_its_her_fault_that_our/kruu8l5/</t>
  </si>
  <si>
    <t>kru44wh</t>
  </si>
  <si>
    <t>02-23-2024 22:36:19</t>
  </si>
  <si>
    <t>Jostumblo</t>
  </si>
  <si>
    <t>The money is a punishment for stealing and losing them. What about lying about it? She dug a deeper hole.</t>
  </si>
  <si>
    <t>https://www.reddit.com/r/AmItheAsshole/comments/1aybqyz/aita_for_telling_my_wife_its_her_fault_that_our/kru44wh/</t>
  </si>
  <si>
    <t>kru6ysq</t>
  </si>
  <si>
    <t>02-23-2024 22:53:22</t>
  </si>
  <si>
    <t>She might not have even been in the house or heard what they were saying until it hit the point of screaming.</t>
  </si>
  <si>
    <t>https://www.reddit.com/r/AmItheAsshole/comments/1aybqyz/aita_for_telling_my_wife_its_her_fault_that_our/kru6ysq/</t>
  </si>
  <si>
    <t>kru4osd</t>
  </si>
  <si>
    <t>02-23-2024 22:39:39</t>
  </si>
  <si>
    <t>So you automatically assume the boys are lying? Of course you do. 
They screamed at their mother and stormed off. She fucked up and it wasn’t a mistake, it was cruelty.</t>
  </si>
  <si>
    <t>https://www.reddit.com/r/AmItheAsshole/comments/1aybqyz/aita_for_telling_my_wife_its_her_fault_that_our/kru4osd/</t>
  </si>
  <si>
    <t>kru4mc5</t>
  </si>
  <si>
    <t>02-23-2024 22:39:14</t>
  </si>
  <si>
    <t>It fits an observed pattern of behavior from the wife toward her children</t>
  </si>
  <si>
    <t>https://www.reddit.com/r/AmItheAsshole/comments/1aybqyz/aita_for_telling_my_wife_its_her_fault_that_our/kru4mc5/</t>
  </si>
  <si>
    <t>kru701p</t>
  </si>
  <si>
    <t>02-23-2024 22:53:35</t>
  </si>
  <si>
    <t>But in context, what does that really mean?  The only way I can see to take that is that making Anna feel bad for stealing is worse than her stealing.</t>
  </si>
  <si>
    <t>https://www.reddit.com/r/AmItheAsshole/comments/1aybqyz/aita_for_telling_my_wife_its_her_fault_that_our/kru701p/</t>
  </si>
  <si>
    <t>kru78pc</t>
  </si>
  <si>
    <t>02-23-2024 22:55:02</t>
  </si>
  <si>
    <t>Arev_Eola</t>
  </si>
  <si>
    <t>Doesn't matter if she said it or not. That's what they heard, and certainly felt when their mother sided with Anna. The moment the mother decided to defend her daughter for doing something illegal she told them through her actions which child is more important.</t>
  </si>
  <si>
    <t>https://www.reddit.com/r/AmItheAsshole/comments/1aybqyz/aita_for_telling_my_wife_its_her_fault_that_our/kru78pc/</t>
  </si>
  <si>
    <t>kru6eb7</t>
  </si>
  <si>
    <t>02-23-2024 22:49:57</t>
  </si>
  <si>
    <t>RevenueNo9164</t>
  </si>
  <si>
    <t>How nice it must be to believe a parent would never say horrible things like that to a child.</t>
  </si>
  <si>
    <t>https://www.reddit.com/r/AmItheAsshole/comments/1aybqyz/aita_for_telling_my_wife_its_her_fault_that_our/kru6eb7/</t>
  </si>
  <si>
    <t>kruge9c</t>
  </si>
  <si>
    <t>02-23-2024 23:52:31</t>
  </si>
  <si>
    <t>Super naive to think no parent says these kinds of things to their children.</t>
  </si>
  <si>
    <t>https://www.reddit.com/r/AmItheAsshole/comments/1aybqyz/aita_for_telling_my_wife_its_her_fault_that_our/kruge9c/</t>
  </si>
  <si>
    <t>kru7mtz</t>
  </si>
  <si>
    <t>02-23-2024 22:57:22</t>
  </si>
  <si>
    <t>mashonem</t>
  </si>
  <si>
    <t>It doesn’t mean shit if that’s not what she said. That’s how her children feel, and most importantly that’s what her actions show</t>
  </si>
  <si>
    <t>https://www.reddit.com/r/AmItheAsshole/comments/1aybqyz/aita_for_telling_my_wife_its_her_fault_that_our/kru7mtz/</t>
  </si>
  <si>
    <t>krunhus</t>
  </si>
  <si>
    <t>Found the terrible mother!!!</t>
  </si>
  <si>
    <t>https://www.reddit.com/r/AmItheAsshole/comments/1aybqyz/aita_for_telling_my_wife_its_her_fault_that_our/krunhus/</t>
  </si>
  <si>
    <t>kruhii3</t>
  </si>
  <si>
    <t>But as a response to the situation, saying that their sister was more important than the airpods was meant for what? To tell them that they shouldn’t be mad at their sister? This seems to have been before repayment was floated, and Anna still had lied. Jim is missing something valuable, that his sister took and lost, she lied about it, and what he gets is told that his sister is more important than what she took from him.
But saying that Anna was more important than the Airpods was shutting the son’s complaint down, effectively saying that Anna was more important than listening to him. And more important than doing right by him. Than him. The words likely weren’t explicit but the sense was there.</t>
  </si>
  <si>
    <t>https://www.reddit.com/r/AmItheAsshole/comments/1aybqyz/aita_for_telling_my_wife_its_her_fault_that_our/kruhii3/</t>
  </si>
  <si>
    <t>kruro9a</t>
  </si>
  <si>
    <t>02-24-2024 01:05:53</t>
  </si>
  <si>
    <t>How tf is saying Anna is more important then air pods relevant at all? It doesn't even make sense to say
Honestly it must be nice to live in some world where every parent is loving and would never say awful things to kids. But that's not rooted in reality</t>
  </si>
  <si>
    <t>https://www.reddit.com/r/AmItheAsshole/comments/1aybqyz/aita_for_telling_my_wife_its_her_fault_that_our/kruro9a/</t>
  </si>
  <si>
    <t>krupbko</t>
  </si>
  <si>
    <t>02-24-2024 00:50:19</t>
  </si>
  <si>
    <t>No, she totally said it. She constantly shows favouritism towards her *”precious little angel daughter”* because she’s a girl and her sons aren’t. The things OP wrote about his wife’s behaviour over the years verifies that the sons absolutely did not lie. Plus she even told her sons to fuck off. 
Imagine doing nothing wrong, and your sister was in the wrong but because she’s a girl she gets away with doing wrong, and the sons get blamed and get told to fuck off for literally no reason. OP’s wife is a shit mother!</t>
  </si>
  <si>
    <t>https://www.reddit.com/r/AmItheAsshole/comments/1aybqyz/aita_for_telling_my_wife_its_her_fault_that_our/krupbko/</t>
  </si>
  <si>
    <t>krv2ts4</t>
  </si>
  <si>
    <t>02-24-2024 02:21:43</t>
  </si>
  <si>
    <t>minecraftvillagersk</t>
  </si>
  <si>
    <t>If she told her boys to fuck off over an argument then I can believe she told them that their sister is more important than them in the heat of the moment.</t>
  </si>
  <si>
    <t>https://www.reddit.com/r/AmItheAsshole/comments/1aybqyz/aita_for_telling_my_wife_its_her_fault_that_our/krv2ts4/</t>
  </si>
  <si>
    <t>krv69nd</t>
  </si>
  <si>
    <t>02-24-2024 02:45:54</t>
  </si>
  <si>
    <t>I don't think they are retelling it. It is possible that the mother said "your sister is more important than AirPod". But it is very possible thay when she started to say that, they started responding and they only hear "she is more important" and thought she implied "than you" (in particular as they already get she thinks that) . So even if this is not what she says, it is really what they heard.</t>
  </si>
  <si>
    <t>https://www.reddit.com/r/AmItheAsshole/comments/1aybqyz/aita_for_telling_my_wife_its_her_fault_that_our/krv69nd/</t>
  </si>
  <si>
    <t>krvber7</t>
  </si>
  <si>
    <t>02-24-2024 03:22:36</t>
  </si>
  <si>
    <t>SlaverYoung</t>
  </si>
  <si>
    <t>What's your proof that the mother did not really say those words?</t>
  </si>
  <si>
    <t>https://www.reddit.com/r/AmItheAsshole/comments/1aybqyz/aita_for_telling_my_wife_its_her_fault_that_our/krvber7/</t>
  </si>
  <si>
    <t>krul7ud</t>
  </si>
  <si>
    <t>02-24-2024 00:23:49</t>
  </si>
  <si>
    <t>Do the boys know this punishment exists? That is one important thing we don't know.</t>
  </si>
  <si>
    <t>https://www.reddit.com/r/AmItheAsshole/comments/1aybqyz/aita_for_telling_my_wife_its_her_fault_that_our/krul7ud/</t>
  </si>
  <si>
    <t>krukxxh</t>
  </si>
  <si>
    <t>02-24-2024 00:22:04</t>
  </si>
  <si>
    <t>There hasn’t been punishment yet, and the mother apparently intervened to shut down the son before any punishment was even considered.</t>
  </si>
  <si>
    <t>https://www.reddit.com/r/AmItheAsshole/comments/1aybqyz/aita_for_telling_my_wife_its_her_fault_that_our/krukxxh/</t>
  </si>
  <si>
    <t>krujnzq</t>
  </si>
  <si>
    <t>02-24-2024 00:13:49</t>
  </si>
  <si>
    <t>Fair enough. This has been quite the ride, this whole thing.</t>
  </si>
  <si>
    <t>https://www.reddit.com/r/AmItheAsshole/comments/1aybqyz/aita_for_telling_my_wife_its_her_fault_that_our/krujnzq/</t>
  </si>
  <si>
    <t>kruebzp</t>
  </si>
  <si>
    <t>02-23-2024 23:39:23</t>
  </si>
  <si>
    <t>&gt;I didn't say he was a deadbeat. I said he was an absent father who doesn't know what the fuck is going on in his family when he's not there because he doesn't care. 
Again, you're jumping to this conclusion based on him saying "I wasn't there" of course he doesn't know what the fuck is going on in the house when he isn't there, he finds it all out presumably after picking up the boys and then going home to talk to everyone. 
The fuck he is he supposed to do? Telepathically keep a link to his family all day? Text them constantly while he isn't home? Set up cameras to watch them? Facetime every 5 minutes to get updates? 
Here then, since you're trying so hard to lay blame at his feet.  WHY didn't she continuously keep him updated all day?</t>
  </si>
  <si>
    <t>https://www.reddit.com/r/AmItheAsshole/comments/1aybqyz/aita_for_telling_my_wife_its_her_fault_that_our/kruebzp/</t>
  </si>
  <si>
    <t>krudnfd</t>
  </si>
  <si>
    <t>02-23-2024 23:35:02</t>
  </si>
  <si>
    <t>He knows what's going on in the house he explains that in the first paragraph, he's saying he wasn't there for this particular argument and you're making it out like he's completely detached from his family instead of ya know maybe working? Again, running errands? Ffs. People like you are so insufferable.
He should be choosing sides. His daughter and wife are in the wrong. The daughter stole from her brother, lost his property, and then, instead of reprimanding the daughter, the mum defends her, argues with the boys and then tells them to fuck off. I, too, would stick up for my sons for that instance if they were getting treated unfairly.
The whole family? Yes, I can see the mum being the asshole for playing favourites, I can see the dad for being an asshole for allowing that, I can see the daughter being an asshole for stealing. I don't see how the 2 boys are assholes.</t>
  </si>
  <si>
    <t>https://www.reddit.com/r/AmItheAsshole/comments/1aybqyz/aita_for_telling_my_wife_its_her_fault_that_our/krudnfd/</t>
  </si>
  <si>
    <t>krugoro</t>
  </si>
  <si>
    <t>02-23-2024 23:54:24</t>
  </si>
  <si>
    <t>Anecdotes are a lot like assholes. But you know the rest.</t>
  </si>
  <si>
    <t>https://www.reddit.com/r/AmItheAsshole/comments/1aybqyz/aita_for_telling_my_wife_its_her_fault_that_our/krugoro/</t>
  </si>
  <si>
    <t>kruykyu</t>
  </si>
  <si>
    <t>02-24-2024 01:52:26</t>
  </si>
  <si>
    <t>Rude but i can't blame him for it</t>
  </si>
  <si>
    <t>https://www.reddit.com/r/AmItheAsshole/comments/1aybqyz/aita_for_telling_my_wife_its_her_fault_that_our/kruykyu/</t>
  </si>
  <si>
    <t>kru2oi9</t>
  </si>
  <si>
    <t>02-23-2024 22:27:36</t>
  </si>
  <si>
    <t>Let's say wrong meaning a lapse in morals rather than failure. This is common behavior with siblings (and the sibling doing it knows they're doing wrong), but it's also completely correctable. And yes, I'd say the c word was also rude.</t>
  </si>
  <si>
    <t>https://www.reddit.com/r/AmItheAsshole/comments/1aybqyz/aita_for_telling_my_wife_its_her_fault_that_our/kru2oi9/</t>
  </si>
  <si>
    <t>kru7lfq</t>
  </si>
  <si>
    <t>02-23-2024 22:57:08</t>
  </si>
  <si>
    <t>Reddoraptor</t>
  </si>
  <si>
    <t>Yep - and if and when mom gets her something anyway, it will 100% teach the boys that their conclusion was absolutely correct, because ***it IS absolutely correct***.  NTA, your wife's overwhelming favoritism, enough that it is a running joke in the household, will deservedly and permanently alienate your boys if it hasn't already.  
OP, if you think kids don't remember this stuff or that those feelings go away you're absolutely incorrect - everyone is different obviously but my brother was heavily favored even in cases where he was seriously wronging me and my mom will never get a penny from me to support her in old age, and barely sees or speaks to me or her only grandchild.   You have no idea how badly you are messing up right now by tolerating your wife's profoundly wrongful behavior.  She's not gonna make this right with a quick apology - she's going to need to make a sustained effort to not play favorites for Anna, and perhaps even tip it the other way, or she's going to lose those boys for good, and perhaps you will too.  
You're absolutely not wrong for pointing out her fault here, but more importantly you both need to understand that every action in your household is going to be under a magnifying glass from now on - those boys are sufficiently used to and traumatized by being disfavored that they're going to be looking for it, and if they find it, you are surely going to regret it.</t>
  </si>
  <si>
    <t>https://www.reddit.com/r/AmItheAsshole/comments/1aybqyz/aita_for_telling_my_wife_its_her_fault_that_our/kru7lfq/</t>
  </si>
  <si>
    <t>kruoz62</t>
  </si>
  <si>
    <t>02-24-2024 00:48:03</t>
  </si>
  <si>
    <t>Avlonnic2</t>
  </si>
  <si>
    <t>She’s becoming a teenager.  Mom is going to splurge for the day, try to cover it up and keep it secret with the daughter.</t>
  </si>
  <si>
    <t>https://www.reddit.com/r/AmItheAsshole/comments/1aybqyz/aita_for_telling_my_wife_its_her_fault_that_our/kruoz62/</t>
  </si>
  <si>
    <t>kruexpj</t>
  </si>
  <si>
    <t>02-23-2024 23:43:15</t>
  </si>
  <si>
    <t>Agreed. All I ever asked for was a healthy baby. That's all anyone needs!</t>
  </si>
  <si>
    <t>https://www.reddit.com/r/AmItheAsshole/comments/1aybqyz/aita_for_telling_my_wife_its_her_fault_that_our/kruexpj/</t>
  </si>
  <si>
    <t>kruryrs</t>
  </si>
  <si>
    <t>02-24-2024 01:07:50</t>
  </si>
  <si>
    <t>Maybe not completely innocent, but she is a child who is following patterns that both of her parents have laid out. I was the least favored child and I recognize that under brother and sister are far less culpable than my mother.</t>
  </si>
  <si>
    <t>https://www.reddit.com/r/AmItheAsshole/comments/1aybqyz/aita_for_telling_my_wife_its_her_fault_that_our/kruryrs/</t>
  </si>
  <si>
    <t>kruxdm3</t>
  </si>
  <si>
    <t>02-24-2024 01:44:17</t>
  </si>
  <si>
    <t>You can believe that.</t>
  </si>
  <si>
    <t>https://www.reddit.com/r/AmItheAsshole/comments/1aybqyz/aita_for_telling_my_wife_its_her_fault_that_our/kruxdm3/</t>
  </si>
  <si>
    <t>kruk4ly</t>
  </si>
  <si>
    <t>02-24-2024 00:16:48</t>
  </si>
  <si>
    <t>Thank you for the specific feedback. In the future, it would be appreciated if you could provide the specific feedback in lieu of, if not at least before, swearing at someone to shame them. I hope you have the weekend you deserve.</t>
  </si>
  <si>
    <t>https://www.reddit.com/r/AmItheAsshole/comments/1aybqyz/aita_for_telling_my_wife_its_her_fault_that_our/kruk4ly/</t>
  </si>
  <si>
    <t>kruek52</t>
  </si>
  <si>
    <t>First of all, I'm a dad not a mom.  Secondly, research has shown that adults who were recipients of authoritarian parenting styles are more likely to have good relationships with their parents as adults.</t>
  </si>
  <si>
    <t>https://www.reddit.com/r/AmItheAsshole/comments/1aybqyz/aita_for_telling_my_wife_its_her_fault_that_our/kruek52/</t>
  </si>
  <si>
    <t>kru4akw</t>
  </si>
  <si>
    <t>02-23-2024 22:37:15</t>
  </si>
  <si>
    <t>Corporal punishment is absolutely not abuse.  Kids behave better when such punishment is administered.  I wish all schools would mete out discipline that way.
Here's my philosophy which works well.  I set the rules, you obey without backtalk, questioning, or bargaining.  If you don't obey, there will be severe punishment.  I have the same philosophy as a manager.</t>
  </si>
  <si>
    <t>https://www.reddit.com/r/AmItheAsshole/comments/1aybqyz/aita_for_telling_my_wife_its_her_fault_that_our/kru4akw/</t>
  </si>
  <si>
    <t>kru1z56</t>
  </si>
  <si>
    <t>02-23-2024 22:23:28</t>
  </si>
  <si>
    <t>It is \*never\* warranted.  Just like the n word is never warranted.</t>
  </si>
  <si>
    <t>https://www.reddit.com/r/AmItheAsshole/comments/1aybqyz/aita_for_telling_my_wife_its_her_fault_that_our/kru1z56/</t>
  </si>
  <si>
    <t>kru40m5</t>
  </si>
  <si>
    <t>We'll see about that.  It's worked really well so far and all the research has shown that those who were raised using authoritarian parenting are more likely to be close to their parents as adults than those who weren't.</t>
  </si>
  <si>
    <t>https://www.reddit.com/r/AmItheAsshole/comments/1aybqyz/aita_for_telling_my_wife_its_her_fault_that_our/kru40m5/</t>
  </si>
  <si>
    <t>kru3ovd</t>
  </si>
  <si>
    <t>02-23-2024 22:33:42</t>
  </si>
  <si>
    <t>They don't have to like her and hang out with her, but silent treatment that's clearly meant as a punishment is not acceptable. They have every right to be coolly polite and distant, but that's it. At least that's how I was raised, and that'll be the expectation for any home that I live in. I would relax this rule for seriously abusive behavior, but this certainly doesn't reach that threshold for me. But we can agree to disagree.
Also, the boys absolutely don't deserve this, which is why I don't have a clear opinion on how to deal with the mother. But that's not their sister's fault. And saying that it's fine for the sister to be mistreated just because the boys are mistreated makes zero sense to me.</t>
  </si>
  <si>
    <t>https://www.reddit.com/r/AmItheAsshole/comments/1aybqyz/aita_for_telling_my_wife_its_her_fault_that_our/kru3ovd/</t>
  </si>
  <si>
    <t>krugg14</t>
  </si>
  <si>
    <t>02-23-2024 23:52:50</t>
  </si>
  <si>
    <t>Oh yeah, I'm already on there but seeing the kindness on MFAM is a lot more soothing, ya know? I'm just scrolling through and looking at the posts and the responses there</t>
  </si>
  <si>
    <t>https://www.reddit.com/r/AmItheAsshole/comments/1aybqyz/aita_for_telling_my_wife_its_her_fault_that_our/krugg14/</t>
  </si>
  <si>
    <t>krus58s</t>
  </si>
  <si>
    <t>02-24-2024 01:09:02</t>
  </si>
  <si>
    <t>Solidarity but in the most depressing way</t>
  </si>
  <si>
    <t>https://www.reddit.com/r/AmItheAsshole/comments/1aybqyz/aita_for_telling_my_wife_its_her_fault_that_our/krus58s/</t>
  </si>
  <si>
    <t>krum5gv</t>
  </si>
  <si>
    <t>Thank you. 
It was the most painful thing I've ever gone through, but I would not hesitate for a second to do it again. I miss him every day and just hope to be a fraction of the man he was. </t>
  </si>
  <si>
    <t>https://www.reddit.com/r/AmItheAsshole/comments/1aybqyz/aita_for_telling_my_wife_its_her_fault_that_our/krum5gv/</t>
  </si>
  <si>
    <t>kruj2e6</t>
  </si>
  <si>
    <t>02-24-2024 00:09:56</t>
  </si>
  <si>
    <t>Yup.
Anna needs a serious consequence NOW. She needs to sincerely apologize and make amends with her brothers. For this specific event. She stole, lied, used her position as favorite to run to mommy deliberately to hurt her brother. She needs to BOTH reimburse him and have a punishment from parents.
END the double standard you and your wife wove into your family up until now.</t>
  </si>
  <si>
    <t>https://www.reddit.com/r/AmItheAsshole/comments/1aybqyz/aita_for_telling_my_wife_its_her_fault_that_our/kruj2e6/</t>
  </si>
  <si>
    <t>krux3g1</t>
  </si>
  <si>
    <t>02-24-2024 01:42:24</t>
  </si>
  <si>
    <t>Yeah, need to stick to the punishment or thr brothers will never belive or see that their is follow through. 
For consistency, and to show theft is not rewarded, which tanking without permission is. It needs to held to.</t>
  </si>
  <si>
    <t>https://www.reddit.com/r/AmItheAsshole/comments/1aybqyz/aita_for_telling_my_wife_its_her_fault_that_our/krux3g1/</t>
  </si>
  <si>
    <t>krulv9o</t>
  </si>
  <si>
    <t>02-24-2024 00:28:05</t>
  </si>
  <si>
    <t>Impressive-Bid2304</t>
  </si>
  <si>
    <t>Honestly if your 13 year old is having "meltdowns" and they aren't special needs you need to correct the fuck outta that. That's some toddler shit. A 13 year old is old enough to understand a punishment and the reason for it.</t>
  </si>
  <si>
    <t>https://www.reddit.com/r/AmItheAsshole/comments/1aybqyz/aita_for_telling_my_wife_its_her_fault_that_our/krulv9o/</t>
  </si>
  <si>
    <t>krus2kf</t>
  </si>
  <si>
    <t>02-24-2024 01:08:33</t>
  </si>
  <si>
    <t>I 100% agree.
Lying? That is one that you need to come down on HARD OP. Same with stealing. This is where Anna should be grounded for a prolonged period of time, including from dance class. 
And the whole family needs family counseling.
OP, this is not going to blow over. Not as long as the boys are living under your roof.  I can tell you this now. You need to do a FULL bedroom check in Anna's room with your boys to see if she has taken anything else of theirs. Her bag needs to be checked every day before she leaves for school for the next couple of months. Same with before dance.
You need to make Anna WORK - extra chores and such - to pay off what she owes on the airpods. She needs to FEEL the weight of the consequence. You just paying them back for her and saying she's not getting a birthday gift is the worst thing you an do to her. First, no child's birthday should be tied to a punishment. Second, you know your wife will capitulate and get Anna a gift - and when that happens it will further destroy any possibility of healing between the family members because it will be reinforcing everything your sons believe to be true about the family dynamic - that Anna is the favorite child.</t>
  </si>
  <si>
    <t>https://www.reddit.com/r/AmItheAsshole/comments/1aybqyz/aita_for_telling_my_wife_its_her_fault_that_our/krus2kf/</t>
  </si>
  <si>
    <t>krugx8v</t>
  </si>
  <si>
    <t>02-23-2024 23:55:58</t>
  </si>
  <si>
    <t>💔I’m so sorry that happened to you, it must unlock a new level of betrayal</t>
  </si>
  <si>
    <t>https://www.reddit.com/r/AmItheAsshole/comments/1aybqyz/aita_for_telling_my_wife_its_her_fault_that_our/krugx8v/</t>
  </si>
  <si>
    <t>kruuvs2</t>
  </si>
  <si>
    <t>02-24-2024 01:27:25</t>
  </si>
  <si>
    <t>It’s a hard one because we want to see the more protective parent as out savior compared to the abusive one.  In my 40s a friend said the same kind of thing to me and I was like no no she’s amazing you don’t get it. But he did.</t>
  </si>
  <si>
    <t>https://www.reddit.com/r/AmItheAsshole/comments/1aybqyz/aita_for_telling_my_wife_its_her_fault_that_our/kruuvs2/</t>
  </si>
  <si>
    <t>kruit3i</t>
  </si>
  <si>
    <t>02-24-2024 00:08:14</t>
  </si>
  <si>
    <t>Yeah, it says that this was building for a long, long, long time and that this incident was merely the straw that broke the camels back.</t>
  </si>
  <si>
    <t>https://www.reddit.com/r/AmItheAsshole/comments/1aybqyz/aita_for_telling_my_wife_its_her_fault_that_our/kruit3i/</t>
  </si>
  <si>
    <t>kruujjx</t>
  </si>
  <si>
    <t>02-24-2024 01:25:08</t>
  </si>
  <si>
    <t>Yah that would be addressed if he were mine. Dad should say “next time you talk to your mom that way no matter how angry you are you will be dealing with her husband not your father” it’s ok to be mad, he was really wronged by his mom, but calling his mom the c word is unacceptable.</t>
  </si>
  <si>
    <t>https://www.reddit.com/r/AmItheAsshole/comments/1aybqyz/aita_for_telling_my_wife_its_her_fault_that_our/kruujjx/</t>
  </si>
  <si>
    <t>krv9ocl</t>
  </si>
  <si>
    <t>02-24-2024 03:10:06</t>
  </si>
  <si>
    <t>Tbh I hope he keeps the ability to shut down asshole authority figures. The only problem is a misogynist aspect, so hopefully they’d call a man the c word too.</t>
  </si>
  <si>
    <t>https://www.reddit.com/r/AmItheAsshole/comments/1aybqyz/aita_for_telling_my_wife_its_her_fault_that_our/krv9ocl/</t>
  </si>
  <si>
    <t>krusnh4</t>
  </si>
  <si>
    <t>02-24-2024 01:12:25</t>
  </si>
  <si>
    <t>Local_Age_7615</t>
  </si>
  <si>
    <t>Or... wait for it... he wasn't home when it happened is being hit with a Rashomon-style story where people all have different takes. 
And he's more interested in solving the real question of how to come to an equitable solution than to nail the heathen wrong-doer for the delight of the online crowd.  
But sure, take a cheap shot because he's only a man.</t>
  </si>
  <si>
    <t>https://www.reddit.com/r/AmItheAsshole/comments/1aybqyz/aita_for_telling_my_wife_its_her_fault_that_our/krusnh4/</t>
  </si>
  <si>
    <t>krv1rhe</t>
  </si>
  <si>
    <t>02-24-2024 02:14:20</t>
  </si>
  <si>
    <t>Trying to make amends doesn't always equate to an apology, especially from adults to kids, and equally so when favoritism is involved.  
She could be trying to essentially love bomb them into brushing it off, saying things like, "I'm sorry, but..." which is in no way how you go about this, etc. On top of that, this isn't just one instance - this is just the one that broke the boys finally. If mom isn't owning up to that, they may resist. 
It's also a quick way to make sure the boys aren't ready to forgive her. Forgiveness is for the forgiver, not the forgiven. I do believe it hurts their mom that they're acting this way, but she's hurt them since their sister was born. She should be upset with herself for causing this more than anything.</t>
  </si>
  <si>
    <t>https://www.reddit.com/r/AmItheAsshole/comments/1aybqyz/aita_for_telling_my_wife_its_her_fault_that_our/krv1rhe/</t>
  </si>
  <si>
    <t>kruzhrm</t>
  </si>
  <si>
    <t>02-24-2024 01:58:45</t>
  </si>
  <si>
    <t>I'm not sure what you're replying to, I agree with all of this. I just don't think it's ever appropriate to punish a child by taking away their birthday.</t>
  </si>
  <si>
    <t>https://www.reddit.com/r/AmItheAsshole/comments/1aybqyz/aita_for_telling_my_wife_its_her_fault_that_our/kruzhrm/</t>
  </si>
  <si>
    <t>krubhqd</t>
  </si>
  <si>
    <t>02-23-2024 23:21:25</t>
  </si>
  <si>
    <t>BlahWitch</t>
  </si>
  <si>
    <t>Or Australia lol</t>
  </si>
  <si>
    <t>https://www.reddit.com/r/AmItheAsshole/comments/1aybqyz/aita_for_telling_my_wife_its_her_fault_that_our/krubhqd/</t>
  </si>
  <si>
    <t>krufayg</t>
  </si>
  <si>
    <t>02-23-2024 23:45:36</t>
  </si>
  <si>
    <t>Only in the boganiest part of Australia would a kid call their mother that word. Yelling that word at a woman in anger is not acceptable here.</t>
  </si>
  <si>
    <t>https://www.reddit.com/r/AmItheAsshole/comments/1aybqyz/aita_for_telling_my_wife_its_her_fault_that_our/krufayg/</t>
  </si>
  <si>
    <t>krub5e9</t>
  </si>
  <si>
    <t>02-23-2024 23:19:17</t>
  </si>
  <si>
    <t>FreeMasonKnight</t>
  </si>
  <si>
    <t>Or just in a civilized part of the US. Who gets upset about “curse” words. It’s 2024. Obviously it’s not appropriate in a work environment or aimed at someone, yet the words themselves don’t matter that much. If they said “heck off you heck!” with the same intent, it’s the same thing. Parents just like to freak out over minor issues to feel morally superior, generally.</t>
  </si>
  <si>
    <t>https://www.reddit.com/r/AmItheAsshole/comments/1aybqyz/aita_for_telling_my_wife_its_her_fault_that_our/krub5e9/</t>
  </si>
  <si>
    <t>kruadka</t>
  </si>
  <si>
    <t>02-23-2024 23:14:27</t>
  </si>
  <si>
    <t>https://www.reddit.com/r/AmItheAsshole/comments/1aybqyz/aita_for_telling_my_wife_its_her_fault_that_our/kruadka/</t>
  </si>
  <si>
    <t>krudzci</t>
  </si>
  <si>
    <t>02-23-2024 23:37:09</t>
  </si>
  <si>
    <t>5footfilly</t>
  </si>
  <si>
    <t>In jest yes. But not in anger.
And I’m not sure about other countries, but there is no jesting with the C word in the US.</t>
  </si>
  <si>
    <t>https://www.reddit.com/r/AmItheAsshole/comments/1aybqyz/aita_for_telling_my_wife_its_her_fault_that_our/krudzci/</t>
  </si>
  <si>
    <t>krulume</t>
  </si>
  <si>
    <t>02-24-2024 00:27:58</t>
  </si>
  <si>
    <t>NobodyButMyShadow</t>
  </si>
  <si>
    <t>He's apparently also heard from his wife, and the only thing he reports her as denying is that she said that Anna was more important than them.
What possible side did Anna have: she stole, she lost, she lied?
Even "Anna is more important than earbuds" is one of the dumb things people say that sounds more impressive than a simple "Shut-up." 
What does that even mean?  How do they have to choose between Anna and the earbuds?   Were they out in a boat that capsized, and Jim is mad that given a choice between saving Anna and saving his
earbuds she saved Anna?   That he can't sell Anna to raise money for new earbuds?
Both their mother and Anna have a lot of apologizing to do, if the sons even care at this point.</t>
  </si>
  <si>
    <t>https://www.reddit.com/r/AmItheAsshole/comments/1aybqyz/aita_for_telling_my_wife_its_her_fault_that_our/krulume/</t>
  </si>
  <si>
    <t>kruaqeh</t>
  </si>
  <si>
    <t>02-23-2024 23:16:39</t>
  </si>
  <si>
    <t>No reason to believe that.</t>
  </si>
  <si>
    <t>https://www.reddit.com/r/AmItheAsshole/comments/1aybqyz/aita_for_telling_my_wife_its_her_fault_that_our/kruaqeh/</t>
  </si>
  <si>
    <t>krupau8</t>
  </si>
  <si>
    <t>02-24-2024 00:50:11</t>
  </si>
  <si>
    <t>prison-schism</t>
  </si>
  <si>
    <t>My younger son often tells me to fuck off, he hates me, all kinds of mean stuff. 
On the other hand, he is autistic and often doesn't know how to communicate frustration or anger. He has been in therapy for years, it has helped a tiny bit
This family needs therapy pretty badly, from the sounds of it</t>
  </si>
  <si>
    <t>https://www.reddit.com/r/AmItheAsshole/comments/1aybqyz/aita_for_telling_my_wife_its_her_fault_that_our/krupau8/</t>
  </si>
  <si>
    <t>krugkxd</t>
  </si>
  <si>
    <t>tarotbug</t>
  </si>
  <si>
    <t>Realistically that doesn’t matter though. She’s the parent, her job was to de-escalate and find out who was in the wrong. Instead, she took sides immediately. She didn’t even try to say “oh she didn’t take the AirPods” she acknowledged the daughter was the offender and still completely deflected her taking responsibility.</t>
  </si>
  <si>
    <t>https://www.reddit.com/r/AmItheAsshole/comments/1aybqyz/aita_for_telling_my_wife_its_her_fault_that_our/krugkxd/</t>
  </si>
  <si>
    <t>kru584y</t>
  </si>
  <si>
    <t>02-23-2024 22:42:53</t>
  </si>
  <si>
    <t>What part of “we don’t know what was said” sounded to you like “we know the boys are lying”? Point to which words made you think that.</t>
  </si>
  <si>
    <t>https://www.reddit.com/r/AmItheAsshole/comments/1aybqyz/aita_for_telling_my_wife_its_her_fault_that_our/kru584y/</t>
  </si>
  <si>
    <t>krufc6d</t>
  </si>
  <si>
    <t>02-23-2024 23:45:49</t>
  </si>
  <si>
    <t>Fullback70</t>
  </si>
  <si>
    <t>When you learn about conflict resolution, one of the things you learn is that one party can say something, but the other party hears something completely different, especially when emotions are heightened.
It very well could be that they are both telling the truth. Mom tried to defend daughter by saying she is more important than AirPods, and the boys heard daughter is more important than you.</t>
  </si>
  <si>
    <t>https://www.reddit.com/r/AmItheAsshole/comments/1aybqyz/aita_for_telling_my_wife_its_her_fault_that_our/krufc6d/</t>
  </si>
  <si>
    <t>kru54n7</t>
  </si>
  <si>
    <t>02-23-2024 22:42:18</t>
  </si>
  <si>
    <t>A pattern of “a little more attention and love” is not the same as a parent telling their kid, explicitly, that their sibling is more important than them. I understand that to the boys it may as well be the same, but as far as adult actions, those things are not necessarily consistent nor does one automatically follow the other.</t>
  </si>
  <si>
    <t>https://www.reddit.com/r/AmItheAsshole/comments/1aybqyz/aita_for_telling_my_wife_its_her_fault_that_our/kru54n7/</t>
  </si>
  <si>
    <t>krub8qx</t>
  </si>
  <si>
    <t>02-23-2024 23:19:52</t>
  </si>
  <si>
    <t>yozhik0607</t>
  </si>
  <si>
    <t>Stealing is wrong but come on, this is a 12-year-old kid taking something that belongs to her sibling without permission. She is not the first younger sibling to do that and won't be the last. And yeah the sibling relationship is more important than the airpods.</t>
  </si>
  <si>
    <t>https://www.reddit.com/r/AmItheAsshole/comments/1aybqyz/aita_for_telling_my_wife_its_her_fault_that_our/krub8qx/</t>
  </si>
  <si>
    <t>krv728l</t>
  </si>
  <si>
    <t>02-24-2024 02:51:28</t>
  </si>
  <si>
    <t>Even worst : we don't even know if she feels bad for stealing or for being caught, and also, the boy were probably feeling bad when he discovers the stealing. So the take is : making Anna feel bad for (being caught) stealing is worst than you feeling bad for having been stolen by her.</t>
  </si>
  <si>
    <t>https://www.reddit.com/r/AmItheAsshole/comments/1aybqyz/aita_for_telling_my_wife_its_her_fault_that_our/krv728l/</t>
  </si>
  <si>
    <t>krulams</t>
  </si>
  <si>
    <t>02-24-2024 00:24:20</t>
  </si>
  <si>
    <t>ProFeces</t>
  </si>
  <si>
    <t>You're out of your mind. Lol
You have to have a total of zero experience with teenagers to have this take. All teenagers have selective hearing. All teenagers exaggerate. And all teenagers will always recap a situation in a way that makes them look better. 
It absolutely matters where she said it or not. You can't say someone is in the wrong for saying something, if they never said it. 
"Your sister is more important than your ipods" is not the same thing as "your sister is more important than you." To even try to say that just because a teenager stopped listening and possibly misheard her, makes the mom an asshole is actual insanity. 
Don't get me wrong, they are all assholes for various parts of this, but at least be somewhat realistic about things.</t>
  </si>
  <si>
    <t>https://www.reddit.com/r/AmItheAsshole/comments/1aybqyz/aita_for_telling_my_wife_its_her_fault_that_our/krulams/</t>
  </si>
  <si>
    <t>krus2r1</t>
  </si>
  <si>
    <t>02-24-2024 01:08:35</t>
  </si>
  <si>
    <t>Feeling-Visit1472</t>
  </si>
  <si>
    <t>Perception is reality.</t>
  </si>
  <si>
    <t>https://www.reddit.com/r/AmItheAsshole/comments/1aybqyz/aita_for_telling_my_wife_its_her_fault_that_our/krus2r1/</t>
  </si>
  <si>
    <t>kruk9fl</t>
  </si>
  <si>
    <t>02-24-2024 00:17:40</t>
  </si>
  <si>
    <t>It's easy to believe because a teenager will have selective hearing, and a parent would absolutely say that an object is less important than her child. 
The fact that you find it so easy to believe that teenagers are going to perfectly summarize a situation, without exaggerating, or making their side favor them is not only naive, but laughably so.</t>
  </si>
  <si>
    <t>https://www.reddit.com/r/AmItheAsshole/comments/1aybqyz/aita_for_telling_my_wife_its_her_fault_that_our/kruk9fl/</t>
  </si>
  <si>
    <t>kru9w8d</t>
  </si>
  <si>
    <t>02-23-2024 23:11:24</t>
  </si>
  <si>
    <t>Personoutofcontext</t>
  </si>
  <si>
    <t>I grew up with an adoptive mom who consistently spoke to me like this and I didn’t even know it was rude until I became a whole ass adult. We are no contact. </t>
  </si>
  <si>
    <t>https://www.reddit.com/r/AmItheAsshole/comments/1aybqyz/aita_for_telling_my_wife_its_her_fault_that_our/kru9w8d/</t>
  </si>
  <si>
    <t>krv2f7u</t>
  </si>
  <si>
    <t>02-24-2024 02:18:57</t>
  </si>
  <si>
    <t>Don't project. I had an awful mother who said truly awful things to me but I'm not deluded enough to believe this is the majority of cases. Kids are kids. They twist things and hear what they want to hear when they're emotional. It's not intentional or sinister, it's just how teenage brains operate sometimes. I 100% believe the wife said that Anna was more important than the airpods. There is nothing in this post to indicate that OP's wife would go nuclear like that, especially since it seems everyone had a good relationship up until now.</t>
  </si>
  <si>
    <t>https://www.reddit.com/r/AmItheAsshole/comments/1aybqyz/aita_for_telling_my_wife_its_her_fault_that_our/krv2f7u/</t>
  </si>
  <si>
    <t>kruh82z</t>
  </si>
  <si>
    <t>02-23-2024 23:57:54</t>
  </si>
  <si>
    <t>I didn't say that. I said it seems unlikely that this parent would, based on what is written in the OP. The OP said nothing to indicate that the mother is verbally abusive to any of these kids.</t>
  </si>
  <si>
    <t>https://www.reddit.com/r/AmItheAsshole/comments/1aybqyz/aita_for_telling_my_wife_its_her_fault_that_our/kruh82z/</t>
  </si>
  <si>
    <t>kruqi8o</t>
  </si>
  <si>
    <t>02-24-2024 00:58:05</t>
  </si>
  <si>
    <t>I only see one post (this one), and no comments in their profile, so I am not sure how to confirm what you have claimed. :[</t>
  </si>
  <si>
    <t>https://www.reddit.com/r/AmItheAsshole/comments/1aybqyz/aita_for_telling_my_wife_its_her_fault_that_our/kruqi8o/</t>
  </si>
  <si>
    <t>krv4adq</t>
  </si>
  <si>
    <t>02-24-2024 02:32:03</t>
  </si>
  <si>
    <t>Fair point.</t>
  </si>
  <si>
    <t>https://www.reddit.com/r/AmItheAsshole/comments/1aybqyz/aita_for_telling_my_wife_its_her_fault_that_our/krv4adq/</t>
  </si>
  <si>
    <t>krvcwjg</t>
  </si>
  <si>
    <t>02-24-2024 03:33:32</t>
  </si>
  <si>
    <t>I have no proof. I think I said I would bet all my money. I didn't even say how much money I have. It  could be like $10.</t>
  </si>
  <si>
    <t>https://www.reddit.com/r/AmItheAsshole/comments/1aybqyz/aita_for_telling_my_wife_its_her_fault_that_our/krvcwjg/</t>
  </si>
  <si>
    <t>krumrt1</t>
  </si>
  <si>
    <t>02-24-2024 00:33:53</t>
  </si>
  <si>
    <t>He says she had to buy him a new pair, suggesting it’s already done, with money that would have otherwise gone to her birthday so there will be no gift.</t>
  </si>
  <si>
    <t>https://www.reddit.com/r/AmItheAsshole/comments/1aybqyz/aita_for_telling_my_wife_its_her_fault_that_our/krumrt1/</t>
  </si>
  <si>
    <t>krumuv4</t>
  </si>
  <si>
    <t>02-24-2024 00:34:25</t>
  </si>
  <si>
    <t>He used the past tense referring to the punishment.</t>
  </si>
  <si>
    <t>https://www.reddit.com/r/AmItheAsshole/comments/1aybqyz/aita_for_telling_my_wife_its_her_fault_that_our/krumuv4/</t>
  </si>
  <si>
    <t>krulxrh</t>
  </si>
  <si>
    <t>02-24-2024 00:28:32</t>
  </si>
  <si>
    <t>It has. 
I think people misunderstood what I meant in regards to OP.
You can work and not be home 24/7 and still know things are wrong, you know? My stepdad who I consider a father to me was an absent father. He took care of us and made sure we didn't go hungry, etc and was a good dad to us but he turned a blind eye to the abuse my mother was doing. His oldest son is autistic. He is non-verbal. My mom used to beat the shit out of him. She never did it when my stepdad was home, but the kid had bruises all over. He would sometimes have to be called out of school because he was so badly bruised. Definitely more serious than what OP is dealing with, but my stepdad turned a blind eye to it. 
When me or his youngest fought with my mom, he would say he wasn't getting involved in it and walked away. As an adult, I figured out he did that so he wouldn't have to deal with it. Similar to women who let their boyfriends beat their children then say they were too scared to stop him.</t>
  </si>
  <si>
    <t>https://www.reddit.com/r/AmItheAsshole/comments/1aybqyz/aita_for_telling_my_wife_its_her_fault_that_our/krulxrh/</t>
  </si>
  <si>
    <t>kruhjrz</t>
  </si>
  <si>
    <t>02-24-2024 00:00:02</t>
  </si>
  <si>
    <t>Not trying to argue so stop getting defensive. Actually, the opposite. 
The more I talk to you and reread OP, the more I think I'm piecing things together. 
My sister was the golden child. My mother was horrid though so I'm not saying it was exactly the same situation but I hated my sister growing up. She would take my stuff and either lose it or ruin it. I would tell my mom and my mom would tell me I was overreacting, crazy, etc. 
Recently, me and my sister got into contact again. We found out a lot. My mom was purposely causing a rift between us so my sister wouldn't know the truth about her. She would give her permission to take my things telling her I said it was ok, etc. 
My sister found me so she could know the truth. Because after I left, she wound up treating my sister like she treated me. 
The reason I had my opinion in the beginning is because if this was the first time, it wouldn't have gone from 0 to 100 like it did. But again, reading your comments, I'm kind of unlocking part of my childhood trauma and....yeah, you're right. Because again, that's the same shit my mom would do with me except I would get severely beaten if I ever tried to fight back. 
It kind of makes me wonder if his wife gave Anna permission to use the AirPods...</t>
  </si>
  <si>
    <t>https://www.reddit.com/r/AmItheAsshole/comments/1aybqyz/aita_for_telling_my_wife_its_her_fault_that_our/kruhjrz/</t>
  </si>
  <si>
    <t>krur0ru</t>
  </si>
  <si>
    <t>02-24-2024 01:01:31</t>
  </si>
  <si>
    <t>I giggled at that tbh. I wish that was an anecdote. The lady tried to attack me and the other coworker over it. I left.</t>
  </si>
  <si>
    <t>https://www.reddit.com/r/AmItheAsshole/comments/1aybqyz/aita_for_telling_my_wife_its_her_fault_that_our/krur0ru/</t>
  </si>
  <si>
    <t>kruhefh</t>
  </si>
  <si>
    <t>02-23-2024 23:59:03</t>
  </si>
  <si>
    <t>I'm pretty sure that by April, even if OP isn't an actual participant in getting Anna a gift, he will turn his head and pretend it's no big deal anyway.</t>
  </si>
  <si>
    <t>https://www.reddit.com/r/AmItheAsshole/comments/1aybqyz/aita_for_telling_my_wife_its_her_fault_that_our/kruhefh/</t>
  </si>
  <si>
    <t>krujd4w</t>
  </si>
  <si>
    <t>02-24-2024 00:11:51</t>
  </si>
  <si>
    <t>I hate that now I have to go looking for that one. Any idea what the title was?</t>
  </si>
  <si>
    <t>https://www.reddit.com/r/AmItheAsshole/comments/1aybqyz/aita_for_telling_my_wife_its_her_fault_that_our/krujd4w/</t>
  </si>
  <si>
    <t>kruwg9g</t>
  </si>
  <si>
    <t>02-24-2024 01:37:58</t>
  </si>
  <si>
    <t>A 12 year old should know that stealing is wrong.
If they don't, something is seriously wrong.</t>
  </si>
  <si>
    <t>https://www.reddit.com/r/AmItheAsshole/comments/1aybqyz/aita_for_telling_my_wife_its_her_fault_that_our/kruwg9g/</t>
  </si>
  <si>
    <t>kruf4dc</t>
  </si>
  <si>
    <t>02-23-2024 23:44:26</t>
  </si>
  <si>
    <t>I worked as a clinician and have done several research papers on the subject. Kids from authoritarian families develop ODD 50%-75% more than other children, they have higher rates of being arrested, they show higher rates of being fired due to disliking authority figures.</t>
  </si>
  <si>
    <t>https://www.reddit.com/r/AmItheAsshole/comments/1aybqyz/aita_for_telling_my_wife_its_her_fault_that_our/kruf4dc/</t>
  </si>
  <si>
    <t>krufeit</t>
  </si>
  <si>
    <t>02-23-2024 23:46:14</t>
  </si>
  <si>
    <t>Fishfysh</t>
  </si>
  <si>
    <t>You do realize this isn’t 1950 and that corporal punishment is definitely and absolutely abuse. It was abuse even if it was done in 1950 too. And yet boomers wonder why so many of their adult children choose to go NC. Are you one of those boomers? You seem like one.</t>
  </si>
  <si>
    <t>https://www.reddit.com/r/AmItheAsshole/comments/1aybqyz/aita_for_telling_my_wife_its_her_fault_that_our/krufeit/</t>
  </si>
  <si>
    <t>kruo10t</t>
  </si>
  <si>
    <t>02-24-2024 00:41:54</t>
  </si>
  <si>
    <t>You said "a beating." For someone so stuck up on a word, this sounds less like a spanking than a series of punches and kicks.</t>
  </si>
  <si>
    <t>https://www.reddit.com/r/AmItheAsshole/comments/1aybqyz/aita_for_telling_my_wife_its_her_fault_that_our/kruo10t/</t>
  </si>
  <si>
    <t>krub9sf</t>
  </si>
  <si>
    <t>02-23-2024 23:20:03</t>
  </si>
  <si>
    <t>Mom deserves the silent treatment. They don't deserve to be abused.</t>
  </si>
  <si>
    <t>https://www.reddit.com/r/AmItheAsshole/comments/1aybqyz/aita_for_telling_my_wife_its_her_fault_that_our/krub9sf/</t>
  </si>
  <si>
    <t>krugnvv</t>
  </si>
  <si>
    <t>02-23-2024 23:54:15</t>
  </si>
  <si>
    <t>It's a lovely sub</t>
  </si>
  <si>
    <t>https://www.reddit.com/r/AmItheAsshole/comments/1aybqyz/aita_for_telling_my_wife_its_her_fault_that_our/krugnvv/</t>
  </si>
  <si>
    <t>kruo4p1</t>
  </si>
  <si>
    <t>02-24-2024 00:42:34</t>
  </si>
  <si>
    <t>sounds like you already are. hugs to you!</t>
  </si>
  <si>
    <t>https://www.reddit.com/r/AmItheAsshole/comments/1aybqyz/aita_for_telling_my_wife_its_her_fault_that_our/kruo4p1/</t>
  </si>
  <si>
    <t>krun4jd</t>
  </si>
  <si>
    <t>02-24-2024 00:36:07</t>
  </si>
  <si>
    <t>essiemessy</t>
  </si>
  <si>
    <t>No kid (or adult for that matter) will benefit from a consequence happening way past after the fact.  I think it'll be letting yourselves in for a whole lot worse than the situation is now.  
Sort it pronto, while it's fresh and the kid will remember what the punishment is for. Leaving it til a birthday is cruel and it won't work for anyone.  Birthdays tend to stick in memories and as a birthday present each year thereafter, a therapy session would probably be more appropriate if you go ahead with this plan, especially at this critical age. 
Oh and the wife is a total and absolute arsehole!! How dare she put the whole family in this uproar  because of favouritism, regardless of what was actually said.  The upshot says it all.</t>
  </si>
  <si>
    <t>https://www.reddit.com/r/AmItheAsshole/comments/1aybqyz/aita_for_telling_my_wife_its_her_fault_that_our/krun4jd/</t>
  </si>
  <si>
    <t>kruvs1f</t>
  </si>
  <si>
    <t>02-24-2024 01:33:28</t>
  </si>
  <si>
    <t>Mamamamymysherona</t>
  </si>
  <si>
    <t>🎯  This. In addition, this is not good parenting for Anna either. This will not serve her in life in any way, not to mention what it's already doing to her family relationships.</t>
  </si>
  <si>
    <t>https://www.reddit.com/r/AmItheAsshole/comments/1aybqyz/aita_for_telling_my_wife_its_her_fault_that_our/kruvs1f/</t>
  </si>
  <si>
    <t>krv6qka</t>
  </si>
  <si>
    <t>02-24-2024 02:49:12</t>
  </si>
  <si>
    <t>Aggravating-Corgi379</t>
  </si>
  <si>
    <t>I agree. The boys may have joked about favouratism in the past, but it clearly had an effect on them.</t>
  </si>
  <si>
    <t>https://www.reddit.com/r/AmItheAsshole/comments/1aybqyz/aita_for_telling_my_wife_its_her_fault_that_our/krv6qka/</t>
  </si>
  <si>
    <t>krunuft</t>
  </si>
  <si>
    <t>02-24-2024 00:40:45</t>
  </si>
  <si>
    <t>&gt; Anna needs a serious consequence NOW
Well... maybe. Anna didn't choose to get treated the way she's been treated. She doesn't have the power here. Frankly, most families that gravitate around a "golden child" dynamic create terrible problems for the golden child too, and I think it's a bit too easy for outsiders to jump to the conclusion that punishing the GC solves the problem. 
Anna has been systemically pandered to and infantilized, and punishing her for stealing and losing AirPods does not really solve that problem.</t>
  </si>
  <si>
    <t>https://www.reddit.com/r/AmItheAsshole/comments/1aybqyz/aita_for_telling_my_wife_its_her_fault_that_our/krunuft/</t>
  </si>
  <si>
    <t>kruptwl</t>
  </si>
  <si>
    <t>02-24-2024 00:53:38</t>
  </si>
  <si>
    <t>Quirky_Movie</t>
  </si>
  <si>
    <t>13 year olds are balls of hormones. If they aren't having fits upon occasion, then they are directing that emotional energy into something else. It frequently is self-harm.</t>
  </si>
  <si>
    <t>https://www.reddit.com/r/AmItheAsshole/comments/1aybqyz/aita_for_telling_my_wife_its_her_fault_that_our/kruptwl/</t>
  </si>
  <si>
    <t>kruqvgt</t>
  </si>
  <si>
    <t>02-24-2024 01:00:32</t>
  </si>
  <si>
    <t>mikkelibob</t>
  </si>
  <si>
    <t>Boooo. Boys are allowed to have emotions, too. Particularly 13 year olds.</t>
  </si>
  <si>
    <t>https://www.reddit.com/r/AmItheAsshole/comments/1aybqyz/aita_for_telling_my_wife_its_her_fault_that_our/kruqvgt/</t>
  </si>
  <si>
    <t>krvaeao</t>
  </si>
  <si>
    <t>02-24-2024 03:15:17</t>
  </si>
  <si>
    <t>ErrantTaco</t>
  </si>
  <si>
    <t>Maybe your conception of the word meltdown and others is different. Yes, there are behaviors associated with toddlers that would be inappropriate for a 13-year old. But an emotional breakdown is something anyone can have and especially a tween-older teen dealing with the obscene mess of hormones their body’s are trying to parse out. And that’s both boys and girls.</t>
  </si>
  <si>
    <t>https://www.reddit.com/r/AmItheAsshole/comments/1aybqyz/aita_for_telling_my_wife_its_her_fault_that_our/krvaeao/</t>
  </si>
  <si>
    <t>kruhad3</t>
  </si>
  <si>
    <t>02-23-2024 23:58:19</t>
  </si>
  <si>
    <t>Aww thank you so much. I'm their caregiver now and it actually helped me stop jumping so hard to his demands too. He can wait. Laugh/cry. But thank you... ❤️</t>
  </si>
  <si>
    <t>https://www.reddit.com/r/AmItheAsshole/comments/1aybqyz/aita_for_telling_my_wife_its_her_fault_that_our/kruhad3/</t>
  </si>
  <si>
    <t>krumoto</t>
  </si>
  <si>
    <t>02-24-2024 00:33:21</t>
  </si>
  <si>
    <t>Yep! Appears to have gone over OP's head.</t>
  </si>
  <si>
    <t>https://www.reddit.com/r/AmItheAsshole/comments/1aybqyz/aita_for_telling_my_wife_its_her_fault_that_our/krumoto/</t>
  </si>
  <si>
    <t>krv9gas</t>
  </si>
  <si>
    <t>02-24-2024 03:08:30</t>
  </si>
  <si>
    <t>Like defamation, I think truth is a valid defence here.</t>
  </si>
  <si>
    <t>https://www.reddit.com/r/AmItheAsshole/comments/1aybqyz/aita_for_telling_my_wife_its_her_fault_that_our/krv9gas/</t>
  </si>
  <si>
    <t>krucdc1</t>
  </si>
  <si>
    <t>02-23-2024 23:26:56</t>
  </si>
  <si>
    <t>crockofpot</t>
  </si>
  <si>
    <t>&gt; Obviously it’s not appropriate in a work environment or aimed at someone, 
The mom telling her son to fuck off feels like... the definition of "aimed at someone"?? I'm not a prude about swearing, but lobbing those words at family members in the heat of an argument is different from your everyday "bad" language.</t>
  </si>
  <si>
    <t>https://www.reddit.com/r/AmItheAsshole/comments/1aybqyz/aita_for_telling_my_wife_its_her_fault_that_our/krucdc1/</t>
  </si>
  <si>
    <t>krue3yw</t>
  </si>
  <si>
    <t>02-23-2024 23:37:57</t>
  </si>
  <si>
    <t>https://www.reddit.com/r/AmItheAsshole/comments/1aybqyz/aita_for_telling_my_wife_its_her_fault_that_our/krue3yw/</t>
  </si>
  <si>
    <t>krufjc5</t>
  </si>
  <si>
    <t>02-23-2024 23:47:05</t>
  </si>
  <si>
    <t>The sons also heard that Anna is more important than them, whereas the mother said Anna is more important than a pair of AirPods. 
They’re in a heated argument, emotions are running wild and what theyre remembering is how they felt at the words but not perhaps the words themselves.</t>
  </si>
  <si>
    <t>https://www.reddit.com/r/AmItheAsshole/comments/1aybqyz/aita_for_telling_my_wife_its_her_fault_that_our/krufjc5/</t>
  </si>
  <si>
    <t>kruivho</t>
  </si>
  <si>
    <t>02-24-2024 00:08:41</t>
  </si>
  <si>
    <t>I don’t think we know enough about the argument to know what she said, though. Yes, de-escalation is in order. But the point at which the brother got involved and she said that Anna was more important than [insert each side’s claim] might have stemmed from that attempt at de-escalation. I really don’t think there’s enough info because he’s getting the story from all different sides.</t>
  </si>
  <si>
    <t>https://www.reddit.com/r/AmItheAsshole/comments/1aybqyz/aita_for_telling_my_wife_its_her_fault_that_our/kruivho/</t>
  </si>
  <si>
    <t>kruqzsu</t>
  </si>
  <si>
    <t>02-24-2024 01:01:20</t>
  </si>
  <si>
    <t>Or…. the boys heard exactly what their mother said,  and she said that their sister was more important to her than them!</t>
  </si>
  <si>
    <t>https://www.reddit.com/r/AmItheAsshole/comments/1aybqyz/aita_for_telling_my_wife_its_her_fault_that_our/kruqzsu/</t>
  </si>
  <si>
    <t>kru78qj</t>
  </si>
  <si>
    <t>If your children notice that you consistently favor and love another sibling over them and call you out for it multiple times without you changing your behavior resulting in a boiling point incident where you leave them out to dry again, yes that reflects badly on you as a parent. She may have misspoke in a Freudian slip, she may have been saying something else trying to defend their sister and they misheard. It doesn’t matter, the result of her favoring their sibling is the same</t>
  </si>
  <si>
    <t>https://www.reddit.com/r/AmItheAsshole/comments/1aybqyz/aita_for_telling_my_wife_its_her_fault_that_our/kru78qj/</t>
  </si>
  <si>
    <t>kruqpd1</t>
  </si>
  <si>
    <t>02-24-2024 00:59:24</t>
  </si>
  <si>
    <t>&gt; *”A pattern of a little more attention and love is not the same as a parent telling their kids explicitly that their sibling is more important than them.”*
No, it’s **showing them** that their sibling is more important than them and that’s even worse! As they say: Actions speak louder than words! 
She doesn’t have to say it (though to be honest, I think she definitely did) her sons **see** it and **feel** it, they don’t have to hear it to know the truth.</t>
  </si>
  <si>
    <t>https://www.reddit.com/r/AmItheAsshole/comments/1aybqyz/aita_for_telling_my_wife_its_her_fault_that_our/kruqpd1/</t>
  </si>
  <si>
    <t>krueccu</t>
  </si>
  <si>
    <t>02-23-2024 23:39:27</t>
  </si>
  <si>
    <t>HA1-0F</t>
  </si>
  <si>
    <t>You're right, it's not a parent telling a kid that their sibling is more important than them, it's a parent *showing* a kid that their sibling is more important than them. That's far, far worse than just some words. A consistent pattern of action over a decade gives them plenty of reason to believe it, too.</t>
  </si>
  <si>
    <t>https://www.reddit.com/r/AmItheAsshole/comments/1aybqyz/aita_for_telling_my_wife_its_her_fault_that_our/krueccu/</t>
  </si>
  <si>
    <t>krugotg</t>
  </si>
  <si>
    <t>02-23-2024 23:54:25</t>
  </si>
  <si>
    <t>And the daughter lied about it. 
Why is her first reaction to defend her rather than punish her for stealing from and lying to her brother?</t>
  </si>
  <si>
    <t>https://www.reddit.com/r/AmItheAsshole/comments/1aybqyz/aita_for_telling_my_wife_its_her_fault_that_our/krugotg/</t>
  </si>
  <si>
    <t>krui18w</t>
  </si>
  <si>
    <t>02-24-2024 00:03:13</t>
  </si>
  <si>
    <t>If the sibling relationship is so important, why wasn’t Anna being taught that she needs to respect her brother’s things? Why did it look like that “but *family*” argument was being deployed only against the boy offended against, to shut down his reaction?</t>
  </si>
  <si>
    <t>https://www.reddit.com/r/AmItheAsshole/comments/1aybqyz/aita_for_telling_my_wife_its_her_fault_that_our/krui18w/</t>
  </si>
  <si>
    <t>kruejyp</t>
  </si>
  <si>
    <t>02-23-2024 23:40:49</t>
  </si>
  <si>
    <t>ResponsiveHydra</t>
  </si>
  <si>
    <t>Brilliant deflection, but that wasn't the issue. The issue was that the response could only be motivated through favoritism and that the mother "overplayed her hand" and revealed that Anna's discomfort with being accused of theft (which she did do) was more important to Mom than the act of thieving. BTW she said thos to the theft victim. How is the victim meant to interpret that?</t>
  </si>
  <si>
    <t>https://www.reddit.com/r/AmItheAsshole/comments/1aybqyz/aita_for_telling_my_wife_its_her_fault_that_our/kruejyp/</t>
  </si>
  <si>
    <t>krv6mv7</t>
  </si>
  <si>
    <t>02-24-2024 02:48:29</t>
  </si>
  <si>
    <t>And? Does that mean that the feelings the boy feels about his sister taling things without permission are less important than Anna feeling bad for being caught stealing?</t>
  </si>
  <si>
    <t>https://www.reddit.com/r/AmItheAsshole/comments/1aybqyz/aita_for_telling_my_wife_its_her_fault_that_our/krv6mv7/</t>
  </si>
  <si>
    <t>kruw8ja</t>
  </si>
  <si>
    <t>02-24-2024 01:36:31</t>
  </si>
  <si>
    <t>I find it fascinating that not only are you quick to entirely dismiss the story told by the brothers, but are equally willing to dismiss the words of the OP who mentions that this favoritism was widely recognized and commented within the family. 
So of course mom is completely right, and entirely truthful, even though her favoritism is an open secret. Right. 
And I struggle to understand how mom's "Your sister is more important than your ipods" makes sense, or in any way mitigates the situation. How is it quantifiably better? She would be saying, in effect, "Well, sure your sister stole your property and lost it, but c'mon... it's better to have her happy than to worry about such bourgeois concerns about... *property*."</t>
  </si>
  <si>
    <t>https://www.reddit.com/r/AmItheAsshole/comments/1aybqyz/aita_for_telling_my_wife_its_her_fault_that_our/kruw8ja/</t>
  </si>
  <si>
    <t>krv5b0z</t>
  </si>
  <si>
    <t>02-24-2024 02:39:11</t>
  </si>
  <si>
    <t>problemlow</t>
  </si>
  <si>
    <t>It not about what she said it's about what they think they heard. Or say they think they heard. If the mom doesn't apologise and take some reconciliatory action then it'll all but confirm what they say/think happened in their minds.</t>
  </si>
  <si>
    <t>https://www.reddit.com/r/AmItheAsshole/comments/1aybqyz/aita_for_telling_my_wife_its_her_fault_that_our/krv5b0z/</t>
  </si>
  <si>
    <t>kruogqn</t>
  </si>
  <si>
    <t>02-24-2024 00:44:44</t>
  </si>
  <si>
    <t>I don't believe it is a perfectly accurate summary by either side. I also.cant saybthe mother couldn't have said that.</t>
  </si>
  <si>
    <t>https://www.reddit.com/r/AmItheAsshole/comments/1aybqyz/aita_for_telling_my_wife_its_her_fault_that_our/kruogqn/</t>
  </si>
  <si>
    <t>kruf5bt</t>
  </si>
  <si>
    <t>02-23-2024 23:44:36</t>
  </si>
  <si>
    <t>My mom was a schizophrenic, crack-addicted alcoholic. I'm not saying that parents don't say this stuff. The OP said nothing to indicate she talks this way to her children....in fact, what the OP said was that she's basically a good mom. 
A good mom would tell the kids that people are more important than things. If the older boys were being too hard on the little sister about it, it totally makes sense to try to put things into perspective by saying something like their relationship with the sister is more important than an object like the AirPods.
It is easy to project our own experiences onto other people--especially someplace like this, where we get a one-sided retelling of someone else's story. People come here to farm karma by posting made up inflammatory crap, alllll the time, too.</t>
  </si>
  <si>
    <t>https://www.reddit.com/r/AmItheAsshole/comments/1aybqyz/aita_for_telling_my_wife_its_her_fault_that_our/kruf5bt/</t>
  </si>
  <si>
    <t>kruhe0z</t>
  </si>
  <si>
    <t>02-23-2024 23:58:58</t>
  </si>
  <si>
    <t>If you aren’t saying that why are you immediately saying that’s not what she said and the boys are lying?
Can’t be both.</t>
  </si>
  <si>
    <t>https://www.reddit.com/r/AmItheAsshole/comments/1aybqyz/aita_for_telling_my_wife_its_her_fault_that_our/kruhe0z/</t>
  </si>
  <si>
    <t>kruo0vy</t>
  </si>
  <si>
    <t>02-24-2024 00:41:53</t>
  </si>
  <si>
    <t>Yes. But do the boys know that? Or do they think that their mother paid for the airpods?</t>
  </si>
  <si>
    <t>https://www.reddit.com/r/AmItheAsshole/comments/1aybqyz/aita_for_telling_my_wife_its_her_fault_that_our/kruo0vy/</t>
  </si>
  <si>
    <t>kruvl6w</t>
  </si>
  <si>
    <t>But the punishment he describes in his edit is that she will not get a birthday present for her birthday, in April, because the money has already been used to replace her brother’s airpods.</t>
  </si>
  <si>
    <t>https://www.reddit.com/r/AmItheAsshole/comments/1aybqyz/aita_for_telling_my_wife_its_her_fault_that_our/kruvl6w/</t>
  </si>
  <si>
    <t>kruvd03</t>
  </si>
  <si>
    <t>02-24-2024 01:30:38</t>
  </si>
  <si>
    <t>I tend to agree based on the way he speaks -  if he allows it, then he deserves it when the boys cut him off along with their mother, as of now he is failing them by tolerating their mother's favoritism toward her daughter.  Speaking as the kid whose sibling was the favorite, my heart breaks for those boys - it's a shitty weight that they will carry throughout their lives.  Do not underestimate how badly your wife is, and you are by accepting it, fucking up here OP - this is lifelong damage you're doing.  It's going to take uncomfortable acts to repair if it's even repairable at this point, and those "jokes" the boys were making only had that tone because there was no comfortable or acceptable way for them to point out what a horrible thing your wife was doing.</t>
  </si>
  <si>
    <t>https://www.reddit.com/r/AmItheAsshole/comments/1aybqyz/aita_for_telling_my_wife_its_her_fault_that_our/kruvd03/</t>
  </si>
  <si>
    <t>kruljbp</t>
  </si>
  <si>
    <t>02-24-2024 00:25:54</t>
  </si>
  <si>
    <t>aenteus</t>
  </si>
  <si>
    <t>I’d sort by best of all time…</t>
  </si>
  <si>
    <t>https://www.reddit.com/r/AmItheAsshole/comments/1aybqyz/aita_for_telling_my_wife_its_her_fault_that_our/kruljbp/</t>
  </si>
  <si>
    <t>kruv0v2</t>
  </si>
  <si>
    <t>02-24-2024 01:28:22</t>
  </si>
  <si>
    <t>vitaemins</t>
  </si>
  <si>
    <t>https://www.reddit.com/r/AmItheAsshole/comments/190cay4/aita_for_telling_my_sons_that_we_would_have_only/?rdt=57925</t>
  </si>
  <si>
    <t>https://www.reddit.com/r/AmItheAsshole/comments/1aybqyz/aita_for_telling_my_wife_its_her_fault_that_our/kruv0v2/</t>
  </si>
  <si>
    <t>kruy3fi</t>
  </si>
  <si>
    <t>02-24-2024 01:49:08</t>
  </si>
  <si>
    <t>I see another poster found the link. Let me know what you think after you read it, please! Mom really went scorched earth on that one.</t>
  </si>
  <si>
    <t>https://www.reddit.com/r/AmItheAsshole/comments/1aybqyz/aita_for_telling_my_wife_its_her_fault_that_our/kruy3fi/</t>
  </si>
  <si>
    <t>kruxlh2</t>
  </si>
  <si>
    <t>02-24-2024 01:45:45</t>
  </si>
  <si>
    <t>That's a 1/100, when the parents are 100/100.</t>
  </si>
  <si>
    <t>https://www.reddit.com/r/AmItheAsshole/comments/1aybqyz/aita_for_telling_my_wife_its_her_fault_that_our/kruxlh2/</t>
  </si>
  <si>
    <t>krujtxu</t>
  </si>
  <si>
    <t>02-24-2024 00:14:54</t>
  </si>
  <si>
    <t>Not the case with my kids.  They're very polite, obedient, hardworking, and well behaved.  I've only gotten positive comments from their teachers and other adults.  
Your research is almost certainly based only on the clients you saw.  It doesn't include the people who never go to any sort of counseling or therapy, which is most families who give the gift of authoritarian parenting.  It works.</t>
  </si>
  <si>
    <t>https://www.reddit.com/r/AmItheAsshole/comments/1aybqyz/aita_for_telling_my_wife_its_her_fault_that_our/krujtxu/</t>
  </si>
  <si>
    <t>krugy1i</t>
  </si>
  <si>
    <t>02-23-2024 23:56:06</t>
  </si>
  <si>
    <t>I’m talking about the sister. I agree that the mom is to be blame and don’t say anything about what the boys owe her.</t>
  </si>
  <si>
    <t>https://www.reddit.com/r/AmItheAsshole/comments/1aybqyz/aita_for_telling_my_wife_its_her_fault_that_our/krugy1i/</t>
  </si>
  <si>
    <t>kruu5be</t>
  </si>
  <si>
    <t>100 percent true. These two need some parenting lessons. She needs to pay for them but no birthday presents a month later is not appropriate. She should be doing extra chores to pay back her parents.</t>
  </si>
  <si>
    <t>https://www.reddit.com/r/AmItheAsshole/comments/1aybqyz/aita_for_telling_my_wife_its_her_fault_that_our/kruu5be/</t>
  </si>
  <si>
    <t>kruok1g</t>
  </si>
  <si>
    <t>02-24-2024 00:45:20</t>
  </si>
  <si>
    <t>For this one action. Not for the messy nest. She needs to be held accountable this time. For the first time. It's not cruel to treat her the same.</t>
  </si>
  <si>
    <t>https://www.reddit.com/r/AmItheAsshole/comments/1aybqyz/aita_for_telling_my_wife_its_her_fault_that_our/kruok1g/</t>
  </si>
  <si>
    <t>krurxxn</t>
  </si>
  <si>
    <t>02-24-2024 01:07:41</t>
  </si>
  <si>
    <t>https://www.reddit.com/r/AmItheAsshole/comments/1aybqyz/aita_for_telling_my_wife_its_her_fault_that_our/krurxxn/</t>
  </si>
  <si>
    <t>kruv46s</t>
  </si>
  <si>
    <t>02-24-2024 01:29:00</t>
  </si>
  <si>
    <t>Emotions yes......a meltdown hell no. That's toddler shit man. Toddlers have meltdowns and then it gets corrected. By the time you're 13 that shit should have stopped long ago lol. I don't see how that's controversial. An for the record it's not acceptable for a 13 year old to do that shit. Gender is irrelevant</t>
  </si>
  <si>
    <t>https://www.reddit.com/r/AmItheAsshole/comments/1aybqyz/aita_for_telling_my_wife_its_her_fault_that_our/kruv46s/</t>
  </si>
  <si>
    <t>kruz7qm</t>
  </si>
  <si>
    <t>02-24-2024 01:56:49</t>
  </si>
  <si>
    <t>Trick-Statistician10</t>
  </si>
  <si>
    <t>Also, these are children!</t>
  </si>
  <si>
    <t>https://www.reddit.com/r/AmItheAsshole/comments/1aybqyz/aita_for_telling_my_wife_its_her_fault_that_our/kruz7qm/</t>
  </si>
  <si>
    <t>kruk142</t>
  </si>
  <si>
    <t>02-24-2024 00:16:11</t>
  </si>
  <si>
    <t>I'm assuming the statement was "Anna is more important" with the mum meaning "than the airpods" and the "boys interpreting "than you". The boys issue not being the airpods really,  but the favouritism and unfair treatment they see, which is reinforced by mum saying that Anna's feelings are more important than their feelings. Even if it was the mums intent to mean 'the airpods', I side with the boys as she has completely failed to see that the boys feelings were hurt first, by Anna taking and losing the airpods, and Anna needs to feel consequences for her actions.</t>
  </si>
  <si>
    <t>https://www.reddit.com/r/AmItheAsshole/comments/1aybqyz/aita_for_telling_my_wife_its_her_fault_that_our/kruk142/</t>
  </si>
  <si>
    <t>krugtxr</t>
  </si>
  <si>
    <t>02-23-2024 23:55:21</t>
  </si>
  <si>
    <t>That may be the only motivation you can think of, but it's really not the only possible motivation.
If I had two pissed off teenage boys coming down hard on their younges sibling for something they did wrong, and I felt like they were getting out of hand about it, I might try to point out that the AirPods don't matter as much as their human sibling, even if the kid had done something wrong and would be punished.
These are children. A younger sibling taking something from an older sibling and losing it is something that happens all the time. We don't need to throw the kid into the gulag over something like this.</t>
  </si>
  <si>
    <t>https://www.reddit.com/r/AmItheAsshole/comments/1aybqyz/aita_for_telling_my_wife_its_her_fault_that_our/krugtxr/</t>
  </si>
  <si>
    <t>krv34nt</t>
  </si>
  <si>
    <t>02-24-2024 02:23:52</t>
  </si>
  <si>
    <t>&gt;I find it fascinating that not only are you quick to entirely dismiss the story told by the brothers, but are equally willing to dismiss the words of the OP who mentions that this favoritism was widely recognized and commented within the family. 
I find it fascinating that you used that many words when you could have just said "I didn't understand anything you wrote."
I was replying specifically to the point that the person was saying about it, not mattering if she said it or not. It absolutely matters. You literally can't hold something that they didn't say against them, even if your teenage kids are upset about something you didn't say. 
I'm not saying one way or the other what happened. I'm saying if she didn't actually say it, then that would make a difference.</t>
  </si>
  <si>
    <t>https://www.reddit.com/r/AmItheAsshole/comments/1aybqyz/aita_for_telling_my_wife_its_her_fault_that_our/krv34nt/</t>
  </si>
  <si>
    <t>krv6m90</t>
  </si>
  <si>
    <t>02-24-2024 02:48:22</t>
  </si>
  <si>
    <t>Yes, it very much is about what she said. No one, that exists, is going to give two shits about what you think you hear, if you hear aomething wrong. Parents should never coddle their kids to the point that they expect apologies for things that only exist in their minds. That is not preparing them for the real world. 
She absolutely should apologize for the things she did and things she said. But if she didn't say something, she shouldn't apologize for something that didn't happen. 
 It's ridiculous to say that she should apologize because they thought they heard something that they didn't say. What does that teach them? You really think the world is going to bend over backwards for them because they hear something wrong? No, that's just not going to happen. If she didn't say it, then she should apologize for what she did say, but also clarify that they misheard her. Clear the air, but dont take ownership of someone else's mistake. That would set a piss poor example of what they should expect in situations like this.</t>
  </si>
  <si>
    <t>https://www.reddit.com/r/AmItheAsshole/comments/1aybqyz/aita_for_telling_my_wife_its_her_fault_that_our/krv6m90/</t>
  </si>
  <si>
    <t>krufwuz</t>
  </si>
  <si>
    <t>02-23-2024 23:49:28</t>
  </si>
  <si>
    <t>My adoptive dad still thinks his wife was a “good mom.” My meth and benzo addicted BPD bio mom is a better parent than she was.
OP has literally given her a pass to treat one child better than the others. He’s got some massive blind spots. People see what they want to see.</t>
  </si>
  <si>
    <t>https://www.reddit.com/r/AmItheAsshole/comments/1aybqyz/aita_for_telling_my_wife_its_her_fault_that_our/krufwuz/</t>
  </si>
  <si>
    <t>kruhmgy</t>
  </si>
  <si>
    <t>02-24-2024 00:00:30</t>
  </si>
  <si>
    <t>It isn't. I'm not interested in splitting hairs with you over this right now. Have fun on the internet.</t>
  </si>
  <si>
    <t>https://www.reddit.com/r/AmItheAsshole/comments/1aybqyz/aita_for_telling_my_wife_its_her_fault_that_our/kruhmgy/</t>
  </si>
  <si>
    <t>kruxzlk</t>
  </si>
  <si>
    <t>Thank you! I couldn’t think of the title</t>
  </si>
  <si>
    <t>https://www.reddit.com/r/AmItheAsshole/comments/1aybqyz/aita_for_telling_my_wife_its_her_fault_that_our/kruxzlk/</t>
  </si>
  <si>
    <t>kruzkxg</t>
  </si>
  <si>
    <t>02-24-2024 01:59:21</t>
  </si>
  <si>
    <t>Its deleted</t>
  </si>
  <si>
    <t>https://www.reddit.com/r/AmItheAsshole/comments/1aybqyz/aita_for_telling_my_wife_its_her_fault_that_our/kruzkxg/</t>
  </si>
  <si>
    <t>kruirrg</t>
  </si>
  <si>
    <t>02-24-2024 00:08:00</t>
  </si>
  <si>
    <t>My twin and I used to beat the crap out of each other, give each other the silent treatment, verbal abuse each other, and normal kids stuff. The silent treatment worked the best when I needed to get a point across.</t>
  </si>
  <si>
    <t>https://www.reddit.com/r/AmItheAsshole/comments/1aybqyz/aita_for_telling_my_wife_its_her_fault_that_our/kruirrg/</t>
  </si>
  <si>
    <t>kruw11k</t>
  </si>
  <si>
    <t>02-24-2024 01:35:10</t>
  </si>
  <si>
    <t>Skyvueva</t>
  </si>
  <si>
    <t>And no one in the family should be allowed to swear at each other, including the boys calling their mother a c-word.</t>
  </si>
  <si>
    <t>https://www.reddit.com/r/AmItheAsshole/comments/1aybqyz/aita_for_telling_my_wife_its_her_fault_that_our/kruw11k/</t>
  </si>
  <si>
    <t>kruvrck</t>
  </si>
  <si>
    <t>02-24-2024 01:33:20</t>
  </si>
  <si>
    <t>https://www.reddit.com/r/AmItheAsshole/comments/1aybqyz/aita_for_telling_my_wife_its_her_fault_that_our/kruvrck/</t>
  </si>
  <si>
    <t>kruykfi</t>
  </si>
  <si>
    <t>02-24-2024 01:52:20</t>
  </si>
  <si>
    <t>You're literally describing a parent having a meltdown</t>
  </si>
  <si>
    <t>https://www.reddit.com/r/AmItheAsshole/comments/1aybqyz/aita_for_telling_my_wife_its_her_fault_that_our/kruykfi/</t>
  </si>
  <si>
    <t>krv452i</t>
  </si>
  <si>
    <t>02-24-2024 02:31:01</t>
  </si>
  <si>
    <t>FromEden26</t>
  </si>
  <si>
    <t>I was with you until you started saying about a smack in the mouth. Parents who hit are only teaching their children that problems can be solved with violence. 
Edit: clarity</t>
  </si>
  <si>
    <t>https://www.reddit.com/r/AmItheAsshole/comments/1aybqyz/aita_for_telling_my_wife_its_her_fault_that_our/krv452i/</t>
  </si>
  <si>
    <t>krv6gxx</t>
  </si>
  <si>
    <t>02-24-2024 02:47:20</t>
  </si>
  <si>
    <t>tubbsfox</t>
  </si>
  <si>
    <t>Sounds like your dad was an asshole that taught you poor coping skills. That's not something to brag about.</t>
  </si>
  <si>
    <t>https://www.reddit.com/r/AmItheAsshole/comments/1aybqyz/aita_for_telling_my_wife_its_her_fault_that_our/krv6gxx/</t>
  </si>
  <si>
    <t>kruwmqs</t>
  </si>
  <si>
    <t>02-24-2024 01:39:13</t>
  </si>
  <si>
    <t>indubitabluh</t>
  </si>
  <si>
    <t>Slapping people instead of actually parenting is also toddler shit.</t>
  </si>
  <si>
    <t>https://www.reddit.com/r/AmItheAsshole/comments/1aybqyz/aita_for_telling_my_wife_its_her_fault_that_our/kruwmqs/</t>
  </si>
  <si>
    <t>krv0kkk</t>
  </si>
  <si>
    <t>02-24-2024 02:06:06</t>
  </si>
  <si>
    <t>Oh yeah that’s a fair interpretation of what likely happened.</t>
  </si>
  <si>
    <t>https://www.reddit.com/r/AmItheAsshole/comments/1aybqyz/aita_for_telling_my_wife_its_her_fault_that_our/krv0kkk/</t>
  </si>
  <si>
    <t>kruk6eg</t>
  </si>
  <si>
    <t>02-24-2024 00:17:08</t>
  </si>
  <si>
    <t>&gt; I might try to point out that the AirPods don't matter as much as their human sibling
Thing is, you can care about and love your sibling while simultaneously being pissed that they stole and lost your stuff. The solution isn't to remind them of the obvious "But she's your sisterrr, you should be nicer!" but rather actually taking the reigns with a "You boys can back off, I'm the parent and I'll handle it from here."</t>
  </si>
  <si>
    <t>https://www.reddit.com/r/AmItheAsshole/comments/1aybqyz/aita_for_telling_my_wife_its_her_fault_that_our/kruk6eg/</t>
  </si>
  <si>
    <t>krukgi6</t>
  </si>
  <si>
    <t>02-24-2024 00:18:55</t>
  </si>
  <si>
    <t>Congrats to the fact that you might say the thing that did hurt people and did cause the situation to explode into a mess. 
Very well motivated choice. Perhaps one could diffuse the situation without taking the thief's side against the victim. Y'know, like anyone who didn't practice favoritism might. 
And that scenario of two pissed teens coming down on their sister is also something you are inserting into the narrative without basis. The post mentioned the victim having a shouting match with the thief, the mother swooping in to protect the thief, and then the other brother taking issue with the obvious favoritism.
At no point have I suggested that the thief was deserving of some horrible fate. That's a rhetorical strategy only you are employing to deflect from the actual topic, again.
Here is a fun little rhetorical strategy that inserts meaningless crap into the conversation in an attempt to "win": I'm sorry for whatever your older brothers did to you but this situation isn't that one.</t>
  </si>
  <si>
    <t>https://www.reddit.com/r/AmItheAsshole/comments/1aybqyz/aita_for_telling_my_wife_its_her_fault_that_our/krukgi6/</t>
  </si>
  <si>
    <t>kruijka</t>
  </si>
  <si>
    <t>02-24-2024 00:06:31</t>
  </si>
  <si>
    <t>So you’d show favoritism by lecturing the kids who are reacting to their sister being wrong first rather than acknowledge your daughter did wrong.
Congrats, you’re also a bad parent just like this mother.</t>
  </si>
  <si>
    <t>https://www.reddit.com/r/AmItheAsshole/comments/1aybqyz/aita_for_telling_my_wife_its_her_fault_that_our/kruijka/</t>
  </si>
  <si>
    <t>krui4ta</t>
  </si>
  <si>
    <t>02-24-2024 00:03:52</t>
  </si>
  <si>
    <t>Sorry, “I’m sure everything she said was true” and “they twisted in retelling” isn’t up for interpretation. You wrote that, don’t be obtuse now that your naivety is being called out.</t>
  </si>
  <si>
    <t>https://www.reddit.com/r/AmItheAsshole/comments/1aybqyz/aita_for_telling_my_wife_its_her_fault_that_our/krui4ta/</t>
  </si>
  <si>
    <t>krv1h74</t>
  </si>
  <si>
    <t>02-24-2024 02:12:20</t>
  </si>
  <si>
    <t>[automod's copy of the post](https://www.reddit.com/r/AmItheAsshole/comments/190cay4/comment/kgnb3f6/?utm_source=share&amp;utm_medium=web2x&amp;context=3)</t>
  </si>
  <si>
    <t>https://www.reddit.com/r/AmItheAsshole/comments/1aybqyz/aita_for_telling_my_wife_its_her_fault_that_our/krv1h74/</t>
  </si>
  <si>
    <t>kruoxry</t>
  </si>
  <si>
    <t>02-24-2024 00:47:47</t>
  </si>
  <si>
    <t>Sure, my sister and I gave each other the silent treatment and said awful things to each other (we didn't beat each other up but I guess that's a gender thing). It's normal kid stuff because kids are still learning how to treat people, just like what the sister did in this post is normal kid behavior. The thing is, when my sister and I were awful, our parents intervened and disciplined us accordingly, but we weren't allowed to punish each other outside of just not being friendly. At least in front of our parents, we were expected to be civil. Their role was to guide us on how to handle conflict in a respectful manner as adults, so that as my sister and I got older, we learned how to handle fights without going nuclear each time. Would your parents really not intervene at all when you and your twin would beat each other up?
I'm a little surprised at how my comments are getting downvoted, because I don't feel like I'm saying anything unreasonable or controversial in real life. I don't know if it's a parenting philosophy difference, or if it's just the reddit tendency to name villains in a post and then completely double down on that.
Unlike what you might think, I don't actually identify with the sister in this post. If anything, I get the brothers' position, because my mom had a very slight tendency to side with my sister. I wouldn't say she loved her more, but they had much more compatible personalities, and my mom just liked and understood my sister a little more. It's not a big deal now, and she's still a great mom to me, but as a teenager I definitely resented this, and resented my sister for this for sure. As an adult, I get that holding it against my sister was a mistake, which is why I want to advocate for the sister here. I think commenters are being a little unfair aligning her with the mom, and thinking that she deserves all the disdain and anger and vitriol that could possibly be heaped on her.</t>
  </si>
  <si>
    <t>https://www.reddit.com/r/AmItheAsshole/comments/1aybqyz/aita_for_telling_my_wife_its_her_fault_that_our/kruoxry/</t>
  </si>
  <si>
    <t>krv6dz6</t>
  </si>
  <si>
    <t>02-24-2024 02:46:45</t>
  </si>
  <si>
    <t>TuftedMousetits</t>
  </si>
  <si>
    <t>If the mom told her sons to "fuck off," I can see where they'd get it.</t>
  </si>
  <si>
    <t>https://www.reddit.com/r/AmItheAsshole/comments/1aybqyz/aita_for_telling_my_wife_its_her_fault_that_our/krv6dz6/</t>
  </si>
  <si>
    <t>krvd4lb</t>
  </si>
  <si>
    <t>02-24-2024 03:35:07</t>
  </si>
  <si>
    <t>NoxDaFox666</t>
  </si>
  <si>
    <t>I wouldn't say the relationship is permanently broken but teenage me(14), lost a lot of respect for my brother(38) when he pinned me up against a wall by my shirt. That stuff you never forget.</t>
  </si>
  <si>
    <t>https://www.reddit.com/r/AmItheAsshole/comments/1aybqyz/aita_for_telling_my_wife_its_her_fault_that_our/krvd4lb/</t>
  </si>
  <si>
    <t>krv7qsz</t>
  </si>
  <si>
    <t>02-24-2024 02:56:16</t>
  </si>
  <si>
    <t>What was I coping with? Being a dipshit an told very clearly what was gonna happen if I did what I was literally told 5 seconds before not to do? Now asshole all day my guy. 😆 but my coping skills are fine and I'm a fully functional adult. But if it makes ya feel better me and my wife have 0 plans to have kids cause fuck that noise. That shits for the birds. I got cats and they're assholes too. But they're also way cuter than a baby. So atleast they got that going for them.</t>
  </si>
  <si>
    <t>https://www.reddit.com/r/AmItheAsshole/comments/1aybqyz/aita_for_telling_my_wife_its_her_fault_that_our/krv7qsz/</t>
  </si>
  <si>
    <t>krv8p7i</t>
  </si>
  <si>
    <t>02-24-2024 03:03:06</t>
  </si>
  <si>
    <t>egerstein</t>
  </si>
  <si>
    <t>Who says anna isn’t more important. That’s a red herring. The fact is anna took the airpods without asking because her mom taught her that she was entitled to abuse other people’s stuff and ignore their feelings.</t>
  </si>
  <si>
    <t>https://www.reddit.com/r/AmItheAsshole/comments/1aybqyz/aita_for_telling_my_wife_its_her_fault_that_our/krv8p7i/</t>
  </si>
  <si>
    <t>krun7v2</t>
  </si>
  <si>
    <t>02-24-2024 00:36:42</t>
  </si>
  <si>
    <t>Yes, of course. 
I don't know how all this went down, man. I wasn't there. All I have is this inflammatory, probably imaginary story someone posted to get people all riled up. 
That said, yes, I can definitely imagine a situation where two angry older siblings are getting out of hand and blowing things out of proportion to the point where I felt like I needed to intercede on behalf of the younger person who fucked up. Even if they had done something wrong.
Sometimes kids say inappropriate things when they are emotional. If the older kids were being verbally abusive....yeah, I can definitely see how I might feel like I needed to try to help them get some perspectiveand calm down. They are kids. And they're older kids going 2v1 on the youngest sibling. 
They can be pissed off. But they need to learn to control their emotions so that they aren't abusive when they're mad at someone. If you are too caught up in an angry moment, you might do lasting harm to someone you care about ... over some fucking AirPods or something. It's important to keep a cool head and some perspective, especially when you are angry. So...yes. There exists at least one situation where I might determine that was what I needed to do.
There are also situations where I wouldn't.
Would I have in this situation? No one knows because we weren't there. I don't know any of these people. People are all dog-piling on this imaginary mom like she's the mom from Sybil or something.</t>
  </si>
  <si>
    <t>https://www.reddit.com/r/AmItheAsshole/comments/1aybqyz/aita_for_telling_my_wife_its_her_fault_that_our/krun7v2/</t>
  </si>
  <si>
    <t>krunloj</t>
  </si>
  <si>
    <t>02-24-2024 00:39:11</t>
  </si>
  <si>
    <t>Well, since you speak as if you were there, I will defer to your obvious expertise on this family's domestic drama.</t>
  </si>
  <si>
    <t>https://www.reddit.com/r/AmItheAsshole/comments/1aybqyz/aita_for_telling_my_wife_its_her_fault_that_our/krunloj/</t>
  </si>
  <si>
    <t>krv1ndf</t>
  </si>
  <si>
    <t>02-24-2024 02:13:31</t>
  </si>
  <si>
    <t>Idk how i didn't see that, thanks</t>
  </si>
  <si>
    <t>https://www.reddit.com/r/AmItheAsshole/comments/1aybqyz/aita_for_telling_my_wife_its_her_fault_that_our/krv1ndf/</t>
  </si>
  <si>
    <t>krus3j9</t>
  </si>
  <si>
    <t>02-24-2024 01:08:44</t>
  </si>
  <si>
    <t>Thanks for sharing that with me. I greatly appreciate that. My twin sister was ruthless, she was a foot taller than me. I am a guy.</t>
  </si>
  <si>
    <t>https://www.reddit.com/r/AmItheAsshole/comments/1aybqyz/aita_for_telling_my_wife_its_her_fault_that_our/krus3j9/</t>
  </si>
  <si>
    <t>krvem3h</t>
  </si>
  <si>
    <t>02-24-2024 03:46:05</t>
  </si>
  <si>
    <t>It's more what mom said is doing some permanent damage in all of those relationships. And dad is doing jack to help.</t>
  </si>
  <si>
    <t>https://www.reddit.com/r/AmItheAsshole/comments/1aybqyz/aita_for_telling_my_wife_its_her_fault_that_our/krvem3h/</t>
  </si>
  <si>
    <t>krv9b6n</t>
  </si>
  <si>
    <t>02-24-2024 03:07:28</t>
  </si>
  <si>
    <t>If you think the appropriate response to a teen being a moody shit is hitting them, I'd call that poor coping skills. Kudos for avoiding parenthood.</t>
  </si>
  <si>
    <t>https://www.reddit.com/r/AmItheAsshole/comments/1aybqyz/aita_for_telling_my_wife_its_her_fault_that_our/krv9b6n/</t>
  </si>
  <si>
    <t>krv6ker</t>
  </si>
  <si>
    <t>02-24-2024 02:48:00</t>
  </si>
  <si>
    <t>shitposting_irl</t>
  </si>
  <si>
    <t>&gt;Sometimes kids say inappropriate things when they are emotional. If the older kids were being verbally abusive....yeah, I can definitely see how I might feel like I needed to try to help them get some perspectiveand calm down. They are kids. And they're older kids going 2v1 on the youngest sibling. 
&gt; They can be pissed off. But they need to learn to control their emotions so that they aren't abusive when they're mad at someone. If you are too caught up in an angry moment, you might do lasting harm to someone you care about ... over some fucking AirPods or something. It's important to keep a cool head and some perspective, especially when you are angry. So...yes. There exists at least one situation where I might determine that was what I needed to do.
they would *never* be the slightest bit receptive to this kind of messaging in the moment, especially when there's already issues with favouritism. prioritizing getting them to calm down over actually addressing the stealing would just reinforce the reasons they aren't calm in the first place. this is the kind of thing you address after the fact when they've had time to calm down on their own imo</t>
  </si>
  <si>
    <t>https://www.reddit.com/r/AmItheAsshole/comments/1aybqyz/aita_for_telling_my_wife_its_her_fault_that_our/krv6ker/</t>
  </si>
  <si>
    <t>krux7v0</t>
  </si>
  <si>
    <t>02-24-2024 01:43:13</t>
  </si>
  <si>
    <t>I find it fascinating that you have this entire comment about how the boys need to rein it in, and control themselves, and calm themselves, and not harm familial relationships... without spending even 1/10 the amount of time acknowledging the fact that the sister stole property, misused it, lost it, lied about it, and got her brothers into trouble over it. Which started the whole fiasco from the beginning.
But yeah, 5 paragraphs about how they have to control themselves.</t>
  </si>
  <si>
    <t>https://www.reddit.com/r/AmItheAsshole/comments/1aybqyz/aita_for_telling_my_wife_its_her_fault_that_our/krux7v0/</t>
  </si>
  <si>
    <t>kruqubs</t>
  </si>
  <si>
    <t>02-24-2024 01:00:19</t>
  </si>
  <si>
    <t>That's funny. I'm the one "speaking as if I was there" when you were inventing and inserting scenarios in your previous comments.</t>
  </si>
  <si>
    <t>https://www.reddit.com/r/AmItheAsshole/comments/1aybqyz/aita_for_telling_my_wife_its_her_fault_that_our/kruqubs/</t>
  </si>
  <si>
    <t>krvcaa2</t>
  </si>
  <si>
    <t>02-24-2024 03:28:59</t>
  </si>
  <si>
    <t>Oh yeah. Seems like a way to escalate, for sure.</t>
  </si>
  <si>
    <t>https://www.reddit.com/r/AmItheAsshole/comments/1aybqyz/aita_for_telling_my_wife_its_her_fault_that_our/krvcaa2/</t>
  </si>
  <si>
    <t>krv0kvc</t>
  </si>
  <si>
    <t>02-24-2024 02:06:09</t>
  </si>
  <si>
    <t>Yeah, for sure. Stealing is wrong, and there should be consequences for stealing. Stealing also damages trust because it shows you are untrustworthy.
I think I focused on learning to cope with big  emotions so that you can be careful of the feelings of others is just something that I related to. Make of that what you will.</t>
  </si>
  <si>
    <t>https://www.reddit.com/r/AmItheAsshole/comments/1aybqyz/aita_for_telling_my_wife_its_her_fault_that_our/krv0kvc/</t>
  </si>
  <si>
    <t>krv0xwx</t>
  </si>
  <si>
    <t>02-24-2024 02:08:38</t>
  </si>
  <si>
    <t>I have to give you that one.</t>
  </si>
  <si>
    <t>https://www.reddit.com/r/AmItheAsshole/comments/1aybqyz/aita_for_telling_my_wife_its_her_fault_that_our/krv0xwx/</t>
  </si>
  <si>
    <t>Running totals split</t>
  </si>
  <si>
    <t>1azxnzu</t>
  </si>
  <si>
    <t>02-25-2024 20:15:20</t>
  </si>
  <si>
    <t>husband2526</t>
  </si>
  <si>
    <t>AITA for watching the first episode?</t>
  </si>
  <si>
    <t>My wife 26f and I 27m like to watch TV and movies together. We frequently pause and have a great time. We discuss and review the stuff we watch and normally enjoy the days/nights we spend watching nearly anything. 
Context: For the last week or two my wife and I have been on separate schedules. Besides two days last week when she got her wisdom tooth removed we've hardly been able to see each other. Alot has come out in the past few weeks: the Hazbin hotel show, youtube drama vids, and news on titles I really enjoy. The one that matters for this story is the avatar the last Airbender live action show. 
Leading up to its release we've talked about the show. I was optimistic and totally ready for some cgi kungfu. My wife on the other hand was far more critical. We are both familiar with the drama around the show but I still had some hope. The one peice adaptation being the crutch to my cope. 
Needless to say I was excited yesterday. I thought that my wife might even be off work that day and left work early, only to basically pass her. She left for work just before I got home. After realizing I was gonna be alone all night and probably be asleep before she got home I figured I'd just chill. 
Playing videogames and watching YouTube for the most part. At some point around 5ish I started seeing videos talking about the first episode of the show and reviews. All I could think was "Crap, I'm gonna have to make sure I don't watch any of these. Don't want it spoiled."
The interest was to much. And I just wanted to know if it was gonna be slop or not. Some youtubers had episodes on just the first episode so I figured I'd just watch it and watch the rest with my wife. 
Well, I confessed to my wife this afternoon that I'd watched the first episode. My bosses, their boss and one other co worker where all eating some pizza when I told her. She didn't blow up at me or nothin, but she did get upset. It got so awkward.l that I excused my self to go clock out on lunch and she just walked off. 
She explained that she's upset and that she wanted first impressions to be a us thing. I totally get it but I don't even know when we where going to be able to spend a night together next. I get that it's a bummer but I don't understand how she could be so upset about it. It's just the one episode and I had the impression she wasn't looking forward to watching it. 
I'm honestly just hoping she's not actually that mad. Not sure if she is or not. I definitely don't want her to be upset but I don't think I've done anything so wrong that it warrants the sturn looks and disappointment. Hopefully it's nothing. I'll update if anything changes.</t>
  </si>
  <si>
    <t>https://www.reddit.com/r/AmItheAsshole/comments/1azxnzu/aita_for_watching_the_first_episode/</t>
  </si>
  <si>
    <t>1azxnb2</t>
  </si>
  <si>
    <t>02-25-2024 20:14:39</t>
  </si>
  <si>
    <t>Minute-Constant-141</t>
  </si>
  <si>
    <t>AITA for asking my BF 24(m) to miss watching a football game to spend time with me 22 (f)</t>
  </si>
  <si>
    <t>My BF lives football and he does go to games, watch it on the TV and plays at a club every Monday. I do admit I get quite annoyed with football as I do believe it takes up the best part of the day when it comes to my BF. 
Today we have planned on hanging out together at his, I have been on placement for uni for the past six days, so basically I have been working for six days and my only day off I was going to spend time with him. It's a Sunday so we had a roast and sat down together, However then the football was about to start and my BF went to watch that. I hate football and if I do watch it it just makes me have a headache and I get really bored as he won't talk to me so I tend to do my own thing. This did mean I was left alone finishing the activity we were doing before dinner, I just feel like I have  come over only my only day off to then be left cause he prefers football over me. 
After the game he came back upstairs and that's where we started to argue and I said he could have just recorded it, to where he replied saying you can't do that as it's live and your supposed to watch it live. He also then said I was expecting him to not watch or play football at all which I don't understand where me saying he could just miss a game so times meant he had to give it up all together.
So AITA?</t>
  </si>
  <si>
    <t>https://www.reddit.com/r/AmItheAsshole/comments/1azxnb2/aita_for_asking_my_bf_24m_to_miss_watching_a/</t>
  </si>
  <si>
    <t>1azxkkz</t>
  </si>
  <si>
    <t>02-25-2024 20:11:45</t>
  </si>
  <si>
    <t>Routine_Tennis3585</t>
  </si>
  <si>
    <t xml:space="preserve">AITA for being bothered that my girlfriend gives her leftovers that I paid for, to her brother? </t>
  </si>
  <si>
    <t xml:space="preserve">I (25m) pay for our food, we both get full so we decided to split the leftovers to eat for lunch the next day. My (gf)23 takes half the leftovers and always gives them to her brother (17). I insist she take the food so she’s not complaining the next about being hungry at work and having nothing to eat, still happens anyway cause she gives him the food as soon as she gets home. She doesn’t like that it bothers me. AITA?
</t>
  </si>
  <si>
    <t>https://www.reddit.com/r/AmItheAsshole/comments/1azxkkz/aita_for_being_bothered_that_my_girlfriend_gives/</t>
  </si>
  <si>
    <t>1azw7s0</t>
  </si>
  <si>
    <t>02-25-2024 19:17:22</t>
  </si>
  <si>
    <t>TallMonster1998</t>
  </si>
  <si>
    <t>AITA for asking my girlfriend to move again?</t>
  </si>
  <si>
    <t xml:space="preserve">I’m 26M my girlfriend is a 33F we have one daughter together about to be 2 years old and she has a 10 year old daughter my job requires me to relocate to be promoted, I have the opportunity to take a lateral move to move back home which is where we both originally moved from. We first moved for a new start 2 years ago and I got a job at a company and after 4 months with the company I had to move farther up north to be promoted and I took it right away, we live about 20 minutes from her parents house but they never help out with the kids, she works nights and I work days so we don’t have to pay for child care, I have the opportunity to live near my mom now which is about 2 hours from where we currently live and she is a lot more supportive and always willing to help out when I have to go out of town for work, her parents never help us out and just doesn’t really feel like family to me. My girlfriend and I don’t have the strongest relationship either. My mom wants me to move back closer so she can be around my daughter and help babysit for us. I talked to my girlfriend and she said she’s tired of relocating for my career and when I took on applying for this company I told her we would have to move for me to be able to move up within the company, I just want some support from family near by. She works part time as a care giver and I’m in sales and I’ve tried talking to her about what’s the next move in her career and she doesn’t have an answer for me, I feel as if she just has different career or life wants than I do and I don’t think they will ever line up. </t>
  </si>
  <si>
    <t>https://www.reddit.com/r/AmItheAsshole/comments/1azw7s0/aita_for_asking_my_girlfriend_to_move_again/</t>
  </si>
  <si>
    <t>1azvfyn</t>
  </si>
  <si>
    <t>02-25-2024 18:47:04</t>
  </si>
  <si>
    <t>Just_Wondering15</t>
  </si>
  <si>
    <t>AITA for not washing my bfs shirt?</t>
  </si>
  <si>
    <t>So my bf (34M) and I (29F) have been together a year.  We DO NOT live together,  we do not share expenses. He comes to my house daily. I've never been in his home (I know, another issue for another day)
Well, I was cleaning my house and found his shirt in my hamper that he was wearing that happened to get stained (blood) after sex. 
I took it out and packed it up for him.  Then proceeded to ask why he put it in there.  His response was he didn't wanna take it home,  can I wash it?
To which I responded,  no thank you I'm not interested.  I don't wash any of your other dirty clothes, doesn't logically make sense to wash just this when you can wash it with the rest of your clothes.  
I find it to be very strange that he's so against taking the shirt home. And honestly think there's a bigger reason he won't take it home.   But he seems to think it's no big deal for me to just wash it.  Am I the asshole for saying no?</t>
  </si>
  <si>
    <t>https://www.reddit.com/r/AmItheAsshole/comments/1azvfyn/aita_for_not_washing_my_bfs_shirt/</t>
  </si>
  <si>
    <t>1azubqq</t>
  </si>
  <si>
    <t>02-25-2024 18:02:50</t>
  </si>
  <si>
    <t>Sure-Program6793</t>
  </si>
  <si>
    <t>AITA for wanting to shave my chest?</t>
  </si>
  <si>
    <t xml:space="preserve">I (34m) have been shaving my chest, arms and back for 17 years. I like the way it looks and feels. I’ve never really cared for body hair and honestly most of it grosses me out. 
My girlfriend (38f) and I have been dating for about 3.5 years. It’s always been a point of contention for us as she does not like when I shave it. I’ve let it grow from time to time for her and sometimes I don’t mind when it’s grown out a bit but eventually I get annoyed by it and end up shaving it. At first she just said she didn’t like it and she hates that it’s prickly when it grows out and she can’t lay on my chest after I shave it. 
After several years of this she has been getting more and more visibly upset and has said that I don’t care if she likes me or finds me attractive or not. She has told me that this disconnects us and that it’s my ego and me wanting to be single. She has also told me she doesn’t understand why I don’t tell her what I like and ask her to do certain things with her appearance. 
I feel like your body is a personal thing. I don’t tell anyone to do anything with their body because I don’t view it as my right to tell anyone how to dress or do their hair or what to do with their bodies. I feel like I either like it or don’t. My love for her doesn’t come from her physical appearance (even tho she is a very beautiful woman) but from our connection. Lately she’s been throwing a fit and crying and saying passive aggressive comments to me(“eww that’s so gross, you don’t even care about me” etc) after I shave it. 
AITA for continuing to shave? Should I take her feelings and preferences more into account even though I don’t like them? I’d like to know from people who have been in long term relationships and how this worked out for them. I’m at a loss because I don’t understand the mindset she has and why it’s such a big deal to her. </t>
  </si>
  <si>
    <t>https://www.reddit.com/r/AmItheAsshole/comments/1azubqq/aita_for_wanting_to_shave_my_chest/</t>
  </si>
  <si>
    <t>1aztzt1</t>
  </si>
  <si>
    <t>02-25-2024 17:49:45</t>
  </si>
  <si>
    <t>Inside-Recipe-8954</t>
  </si>
  <si>
    <t>AITA for not wanting to use my car to drive my bf around literally everywhere when he has his own vehicle</t>
  </si>
  <si>
    <t>what the title says … for 5 years straight me now 23(f) have been using my car to drive my bf around literally for anything and everything. He has a fine working vehicle it’s just that mine is newer. 
       He never has once offered to help with gas/tolls. We have a split everything type relationship when it comes to money/paying bc we are both kinda broke. Recently his car broke down and asked me to drive him to and from work and of course I would. 
       The only issue is that his work is 1 hour away and has many tolls along the way. I have to make this trip 4 times a day. At the end of the week I ended up filling my tank twice and the toll bill was a whopping $350. I brought it up to him and he told me that’s it’s my car and my responsibility ???!! 
       ever since then it’s come to my attention that for the past 5 years this man has just been leeching off of my car for free rides and to save gas in HIS car. Every date, every errand, every grocery trip, every doctor appointment, every time he wants to come over I use my car to pick him and drop him off. 
       Now I’ve been saying no gently and him and his friends are saying like I’m being asshole and been gaslighting me and it’s been kinda getting to me. It just feels like I’m doing a lot for him and I’m not rlly getting anything in return :/</t>
  </si>
  <si>
    <t>https://www.reddit.com/r/AmItheAsshole/comments/1aztzt1/aita_for_not_wanting_to_use_my_car_to_drive_my_bf/</t>
  </si>
  <si>
    <t>1azttvj</t>
  </si>
  <si>
    <t>02-25-2024 17:43:01</t>
  </si>
  <si>
    <t>hrh-sylvanas</t>
  </si>
  <si>
    <t>WIBTA If I tell my BF his community is a cult?</t>
  </si>
  <si>
    <t>My boyfriend (30M) and I (26F) are in a serious relationship. What I didn't know when we started dating is that he and his family are True Orthodox Christians who follow the old calendar. Little note, that they are much different from “Orthodox Christians”  -very conservative and strict. True Orthodox Christians do not like other Orthodox Christians, they see them as traitors because they see them as compromising or deviating from the original teachings and traditions of the faith.
I'm Orthodox Christian, but I don't let the church define me completely because I have some issues with certain aspects of it. My boyfriend feels the same.
Recently, we visited someone from his community who went through a lot because of her ties to the True Orthodox Church. She was pressured into becoming a nun, endured torture, and when she tried to leave, she was shunned in a horrible way. During a conversation, my boyfriend mentioned wanting to marry in their church, which would require me to be re-baptized and adopt their strict customs, something I'm not comfortable with at all -like, I'm not homophobic, I do my vaccines etc, and strangely, so he is!
Suddenly, his father became a priest, adding to the pressure from his family to marry and become more involved in the church. While we haven't caved to the pressure, I worry about our future.
I see red flags and what seem like cult-like elements in his church, and I feel the need to talk to him about it. I respect everyone's beliefs, but I fear this could affect us down the road.
My family is also religious but more discreet and respectful. I know some may find my concerns about religion funny, but it's important to me both spiritually and culturally, even if I don't agree with everything it teaches.
WIBTA if I discuss my concerns with him and explain why I find his community's situation SO problematic?</t>
  </si>
  <si>
    <t>https://www.reddit.com/r/AmItheAsshole/comments/1azttvj/wibta_if_i_tell_my_bf_his_community_is_a_cult/</t>
  </si>
  <si>
    <t>1aztceo</t>
  </si>
  <si>
    <t>02-25-2024 17:23:45</t>
  </si>
  <si>
    <t>WheelEnough4513</t>
  </si>
  <si>
    <t>AITA for questioning if my wife embezzled a wedding gift?</t>
  </si>
  <si>
    <t>I (34M) married my wife (32F) this past October. We have been having wedding gift checks trickle in for a couple months. Our marital finances are structured that we both contribute monthly to a joint account which we then have conversations on what it should be spent on (honeymoon, date night, etc.) but maintain separate bank accounts as well. We have agreed that all the money we got from our wedding would go to the joint account. Today I was taking recycling out and noticed a handwritten card addressed to us both, I read it and then noticed the gift check that she had signed and presumably deposited. I found it strange that she had not mentioned either the card or check to me.  I have been dealing with the joint account a lot lately due to a new job and trying to set up automatic payments, but I double checked that the check was not deposited into the joint account.  
I sent her a text “I see a check in the recycling, looks like you signed and deposited but i don’t see it in the joint account?”  She explained that she couldn’t access the joint account because of her name change, but that she’d be calling Chase tomorrow.  She stated she deposited it to her personal account in the meantime until she can get that issue resolved. 
Unfortunately she’s away at a baby shower until tonight.  I sent her the text because I felt uneasy about it and was hoping there was a simple explanation that could help me feel better without waiting until she comes home tonight and worrying all day. Normally I would have preferred to talk in person but it is what it is here. 
She got pretty defensive shortly after her explanation; “how can you have the audacity to accuse me of that after everything i’ve done with the wedding, etc.” “I wish you could have thought about how this would affect me” She’s understandably upset at the accusation. I’m very upset to have to have made it but i did not see another path. It is true she put way more effort into the wedding which I’ve repeatedly thanked her for and truly have appreciated.
Generally we have a very good relationship.  We have had some trust issues in the past that we’ve worked through with therapy (overly friendly texting on her part, accusations of infidelity on my part very long ago) and i believe we truly love each other.  She’s now really mad at me and its making me feel bad and also making me feel like her defensiveness indicates guilt.
AITA for questioning her and bringing it up in this way?</t>
  </si>
  <si>
    <t>https://www.reddit.com/r/AmItheAsshole/comments/1aztceo/aita_for_questioning_if_my_wife_embezzled_a/</t>
  </si>
  <si>
    <t>1azr53z</t>
  </si>
  <si>
    <t>02-25-2024 15:54:31</t>
  </si>
  <si>
    <t>Ok-Edge666</t>
  </si>
  <si>
    <t>AITA for calling my fiance 'low life scum' after he made a comment about another person?</t>
  </si>
  <si>
    <t>I (M28) met Liam(FTM22)when he was starting out his modelling, at a pub in soho. Since then, my family and I have provided him with opportunities to further his career. My mum used her connections to get him shows, I paid for procedures, stuff like fillers,expensive haircuts and so on. I've never begrudged him that, but it's important for context. Yes, he is naturally gorgeous, and charming enough to get himself employed but it's not true when he goes around telling people that he's accomplishing everything himself.
Recently, he's had to put his hobby on hold. We've got a baby on the way. He's become very insecure, not only because of dysphoria but because he's also bloated with acne. That has driven him into a rut, he mopes around at our home. I've been trying to keep him busy with little days out.
I convinced him to go along with me to a contemporary art show, we decided to walk there because he was feeling restless. The quickest way to get there would mean cutting through a council estate. It was quite grim, very underfunded. The block just looked on its last legs, there were kids walking round trying to start fights, that sort of thing. It's never really bothered me much, its not their fault that the government doesn't care about them and  that they suffer from cultural deprivation, if anything, I feel sympathy for them.
Obviously, because of Liam's upbringing, I thought he'd have a similar view of it all. we saw a woman roughly around the same age as Liam with a whole gaggle of kids. One running ahead, another a toddler in a pram and she was pregnant with the third. She did look a bit of a mess, but then who wouldn't with 2 young kids and a pregnancy? Liam joked about her. Calling her a 'chavvy mummy', talked about 'scum having tons of kids' and just taking the piss out of her.
I cut through his little jokes, and said that if it wasn't for me, he'd be low life scum and a chavvy mummy.  I reminded him that he isn't on his first pregnancy and that he was on benefits himself not too long ago, that he's a massive hypocrite. It's upset him, he refuses to even talk to me face to face, if he really wants me to know something, he gets either the cleaner or my mum to pass on the message. I do feel bad about it, he was only really joking after all.</t>
  </si>
  <si>
    <t>https://www.reddit.com/r/AmItheAsshole/comments/1azr53z/aita_for_calling_my_fiance_low_life_scum_after_he/</t>
  </si>
  <si>
    <t>1azpujh</t>
  </si>
  <si>
    <t>02-25-2024 14:59:10</t>
  </si>
  <si>
    <t>Sweet_Area_9345</t>
  </si>
  <si>
    <t>AITA for making a joke about my boyfriend?</t>
  </si>
  <si>
    <t>I 24f have been with my boyfriend Adam 25m since uni. He is a student doctor and works long hours so I hardly see him. I WFH and spend most the day alone and go out occasionally but try not to in the evenings as this is the only time I see Adam. 
We recently went together to a friend’s birthday and I was with him and I was  introduced to a mutual friend who I hadn’t met before and she asked Adam what he did. He told her he was a doctor and then she asked how I coped and I made a bad joke about hardly having to deal with him is the best part.
Me and Adam always make jokes like that about how annoying we find each other and he didn’t say anything at the birthday but after said that the joke was too far. I apologised but he’s quite upset about it.</t>
  </si>
  <si>
    <t>https://www.reddit.com/r/AmItheAsshole/comments/1azpujh/aita_for_making_a_joke_about_my_boyfriend/</t>
  </si>
  <si>
    <t>1azoqor</t>
  </si>
  <si>
    <t>02-25-2024 14:07:46</t>
  </si>
  <si>
    <t>Dreadpuppy28</t>
  </si>
  <si>
    <t>AITA fiance wants our toddler to go to mass but I don't want to go?</t>
  </si>
  <si>
    <t>I (30 F) am getting married at the end of the year to my partner (31m). We have been together for 11 years. He is a devoted midwestern catholic. He goes to church every Sunday, participates and helps with the church bazaar, etc. He also is the organist/ choir director. He usually only plays once a month but the other director has left to go south for the winter- so he plays every weekend. I have gone to mass occasionally. I grew up catholic but I consider myself agnostic now and don't believe in the religion.
The problem is: We have a 18month old child together. My SO always wanted kids while I was more hesitant. We had her and I was a stay at home mom for a year. I love the little stinker. Before she was born we have agreed to raise her catholic. My SO was to take her to mass with him and ask his mom or someone else to help watch her on the days he had to play. He did not ask until recently. Prior to this weekend- he would bring her up in the choir loft and watch her. The weekends he had to play, either I watched her in the loft or I stayed home with her. My SO is the youngest in the choir by more than a decade. The choir folk love our child but it would be unfair to ask them to take care of her. There is also no sunday school care.
He finally asked his mother to watch her this weekend. She did not want to go in the loft with our child and instead wants her to sit quietly in a pew. I'm worried that this isn't going to work out as she usually walks around and plays during mass. When MIL came to pick up our child, she commented on how if it doesn't work out: I'll just have to come to mass to watch our child.
Would I be the AH if it doesn't work out and I say no to going to church with her (saying no to my SO. I know it is not my MILs responsibility to watch our child)?</t>
  </si>
  <si>
    <t>https://www.reddit.com/r/AmItheAsshole/comments/1azoqor/aita_fiance_wants_our_toddler_to_go_to_mass_but_i/</t>
  </si>
  <si>
    <t>ks484vo</t>
  </si>
  <si>
    <t>02-25-2024 20:29:09</t>
  </si>
  <si>
    <t>Alternative-Math-273</t>
  </si>
  <si>
    <t>YTA - You’ve said watching movies and shows are a big part of your relationship. She probably looks at it as a form of cheating, as you were not faithful to the relationship in the way you always have been. No matter how big the temptation was, you disrespected her feelings. She has now told you but here you are trying to get justification from strangers? Listen to your wife, for she has told you how SHE feels. She’s the only one whose feeling matter since you are the one who broke her trust. It’s not about a show, so I hope you see that now. It’s about trust…</t>
  </si>
  <si>
    <t>https://www.reddit.com/r/AmItheAsshole/comments/1azxnzu/aita_for_watching_the_first_episode/ks484vo/</t>
  </si>
  <si>
    <t>ks493ph</t>
  </si>
  <si>
    <t>02-25-2024 20:34:47</t>
  </si>
  <si>
    <t>YTA. If you have to say you know you shouldn't do something, but the thing you weren't supposed to do made you do it, it is a safe bet you're the AH for the "passive tense it wasn't me, it was the external force that moved my hands and eyes without my consent".
But also, bringing up this stuff in front of people, that's horrible. You compounded your error by humiliating her in front of people. "Hey everyone want to hear our petty marital troubles?" 
You totally get everything but you're just so full of excuses. You were inconsiderate and spoiled the fun of something she was looking forward to. You should apologize for that, for embarrassing her in front of people, and for every single obnoxious justification or attempt to trivialize how badly you behaved here.</t>
  </si>
  <si>
    <t>https://www.reddit.com/r/AmItheAsshole/comments/1azxnzu/aita_for_watching_the_first_episode/ks493ph/</t>
  </si>
  <si>
    <t>ks47kl4</t>
  </si>
  <si>
    <t>02-25-2024 20:25:54</t>
  </si>
  <si>
    <t>ghalta</t>
  </si>
  <si>
    <t>ESH you can watch football on delay.  It's better that way because you can skip the commercials.  
Also you know he lives football and you hate it and scheduled something on a football day/time.  What do you have in common with this person that makes you want to be his SO?  You are wrong for trying to change him, and you are miserable because he's not changing.  Find someone you are more compatible with.</t>
  </si>
  <si>
    <t>https://www.reddit.com/r/AmItheAsshole/comments/1azxnb2/aita_for_asking_my_bf_24m_to_miss_watching_a/ks47kl4/</t>
  </si>
  <si>
    <t>ks49b2r</t>
  </si>
  <si>
    <t>02-25-2024 20:35:57</t>
  </si>
  <si>
    <t>ivefallenandicantget</t>
  </si>
  <si>
    <t>"I have come over only my only day off to then be left cause he prefers football over me."
You mostly nailed it right here. You aren't compatible. No one is to blame though. Time to move on. 
NAH</t>
  </si>
  <si>
    <t>https://www.reddit.com/r/AmItheAsshole/comments/1azxnb2/aita_for_asking_my_bf_24m_to_miss_watching_a/ks49b2r/</t>
  </si>
  <si>
    <t>ks4ay2c</t>
  </si>
  <si>
    <t>02-25-2024 20:45:21</t>
  </si>
  <si>
    <t>booshie</t>
  </si>
  <si>
    <t>ESH. I’m assuming that you knew about his love of football from the beginning and it wasn’t some secret. That’s who he is and you expect him to just change who he is for you. If you hate the sport so much, then you guys are simply incompatible. 
That said, he could also prioritize you when you are spending time together and lighten up on the obsession.</t>
  </si>
  <si>
    <t>https://www.reddit.com/r/AmItheAsshole/comments/1azxnb2/aita_for_asking_my_bf_24m_to_miss_watching_a/ks4ay2c/</t>
  </si>
  <si>
    <t>ks492ss</t>
  </si>
  <si>
    <t>02-25-2024 20:34:39</t>
  </si>
  <si>
    <t>Mondolia_Fox</t>
  </si>
  <si>
    <t>1 she said it was her only day off
2 she just wanted him to make time for her
3 people can still be together even if they don’t have one thing in common</t>
  </si>
  <si>
    <t>https://www.reddit.com/r/AmItheAsshole/comments/1azxnb2/aita_for_asking_my_bf_24m_to_miss_watching_a/ks492ss/</t>
  </si>
  <si>
    <t>ks49a0t</t>
  </si>
  <si>
    <t>02-25-2024 20:35:47</t>
  </si>
  <si>
    <t>&gt; 1 she said it was her only day off
&gt; 
&gt; 2 she just wanted him to make time for her
Yes, and he didn't care.  
&gt; 3 people can still be together even if they don’t have one thing in common  
But not these people.</t>
  </si>
  <si>
    <t>https://www.reddit.com/r/AmItheAsshole/comments/1azxnb2/aita_for_asking_my_bf_24m_to_miss_watching_a/ks49a0t/</t>
  </si>
  <si>
    <t>ks4a38e</t>
  </si>
  <si>
    <t>02-25-2024 20:40:23</t>
  </si>
  <si>
    <t>You do know that 1 argument isn’t the end of the world? People can make up and talk things out. Idk why you go to extremes</t>
  </si>
  <si>
    <t>https://www.reddit.com/r/AmItheAsshole/comments/1azxnb2/aita_for_asking_my_bf_24m_to_miss_watching_a/ks4a38e/</t>
  </si>
  <si>
    <t>ks49spo</t>
  </si>
  <si>
    <t>02-25-2024 20:38:42</t>
  </si>
  <si>
    <t>Longjumping_Wave4066</t>
  </si>
  <si>
    <t>This.
ESH.
You can't change people if they don't want to change. If football &gt; you, accept it or break up. It's that simple. Find someone more compatible.</t>
  </si>
  <si>
    <t>https://www.reddit.com/r/AmItheAsshole/comments/1azxnb2/aita_for_asking_my_bf_24m_to_miss_watching_a/ks49spo/</t>
  </si>
  <si>
    <t>ks4a1o4</t>
  </si>
  <si>
    <t>YTA because the proper response is to renegotiate how you guys split expenses, not to try to control what she does with "her" food.
You're basically saying that because you pay for the food, that means you get to control her. She has the right to eat what she wants &amp; do what she wants with "her" leftovers. If you don't like paying for that, then you need to tell her that you don't want to pay for all the food any more, and the two of you need to work out something new.</t>
  </si>
  <si>
    <t>https://www.reddit.com/r/AmItheAsshole/comments/1azxkkz/aita_for_being_bothered_that_my_girlfriend_gives/ks4a1o4/</t>
  </si>
  <si>
    <t>ks474hj</t>
  </si>
  <si>
    <t>You insisted she take them, giving them to her, so she was free to pass them along if she didn't want them.  So YTA for being upset about that.  Stop insisting she take something she clearly doesn't want.  
If she does take them, willingly, depriving you of them, *and* she doesn't eat them, then she would be TA for subsequently complaining about being hungry.  But that's not what's happening from your description of events.</t>
  </si>
  <si>
    <t>https://www.reddit.com/r/AmItheAsshole/comments/1azxkkz/aita_for_being_bothered_that_my_girlfriend_gives/ks474hj/</t>
  </si>
  <si>
    <t>ks4a35i</t>
  </si>
  <si>
    <t>YTA.
You gave her the food. It's her food. She can dump it in the trash if she wants. If you don't like the way she handles leftovers, then do give her any in the first place.</t>
  </si>
  <si>
    <t>https://www.reddit.com/r/AmItheAsshole/comments/1azxkkz/aita_for_being_bothered_that_my_girlfriend_gives/ks4a35i/</t>
  </si>
  <si>
    <t>ks47bf2</t>
  </si>
  <si>
    <t>You insisted she take the food, so it's her cal what to do with it at that point.
YTA</t>
  </si>
  <si>
    <t>https://www.reddit.com/r/AmItheAsshole/comments/1azxkkz/aita_for_being_bothered_that_my_girlfriend_gives/ks47bf2/</t>
  </si>
  <si>
    <t>ks48ebt</t>
  </si>
  <si>
    <t>NTA but pretty easy fix there bud. Don't give her any leftovers anymore.</t>
  </si>
  <si>
    <t>https://www.reddit.com/r/AmItheAsshole/comments/1azxkkz/aita_for_being_bothered_that_my_girlfriend_gives/ks48ebt/</t>
  </si>
  <si>
    <t>ks47q2r</t>
  </si>
  <si>
    <t>YTA
They are her leftovers she can do whatever she wants with them.
If you don’t like it then insist that she pays sometimes or splits the bill.
Behaving the way you are now is a little controlling IMO.</t>
  </si>
  <si>
    <t>https://www.reddit.com/r/AmItheAsshole/comments/1azxkkz/aita_for_being_bothered_that_my_girlfriend_gives/ks47q2r/</t>
  </si>
  <si>
    <t>ks47awm</t>
  </si>
  <si>
    <t>02-25-2024 20:24:21</t>
  </si>
  <si>
    <t>PropQues</t>
  </si>
  <si>
    <t>If she doesn't eat the leftover, she would eat something else. It's not like she is asking you for more money to buy more food to replace the portion she gave away.
And if you are so upset about her giving it away then don't split the leftover and bring it all to lunch for yourself. 
I think it's so trivial that it doesn't really warrant an ah judgment...</t>
  </si>
  <si>
    <t>https://www.reddit.com/r/AmItheAsshole/comments/1azxkkz/aita_for_being_bothered_that_my_girlfriend_gives/ks47awm/</t>
  </si>
  <si>
    <t>ks47emc</t>
  </si>
  <si>
    <t>Awkward_Kind89</t>
  </si>
  <si>
    <t>INFO: what is your living situation like? Why does she apparently feel the need to feed her brother? ETA: How do you split finances?</t>
  </si>
  <si>
    <t>https://www.reddit.com/r/AmItheAsshole/comments/1azxkkz/aita_for_being_bothered_that_my_girlfriend_gives/ks47emc/</t>
  </si>
  <si>
    <t>ks4850q</t>
  </si>
  <si>
    <t>AlexMango44</t>
  </si>
  <si>
    <t>NTA
Tell her she has a choice: she eats the leftovers herself or she gives them to her brother and doesn't complain about being hungry. A or B, her choice.</t>
  </si>
  <si>
    <t>https://www.reddit.com/r/AmItheAsshole/comments/1azxkkz/aita_for_being_bothered_that_my_girlfriend_gives/ks4850q/</t>
  </si>
  <si>
    <t>ks4a7c9</t>
  </si>
  <si>
    <t>yeah this one was difficult for me, because it's just - honestly seems more like r/relationships</t>
  </si>
  <si>
    <t>https://www.reddit.com/r/AmItheAsshole/comments/1azxkkz/aita_for_being_bothered_that_my_girlfriend_gives/ks4a7c9/</t>
  </si>
  <si>
    <t>ks3ydrw</t>
  </si>
  <si>
    <t>02-25-2024 19:32:49</t>
  </si>
  <si>
    <t>Irdgafbra</t>
  </si>
  <si>
    <t>NTA for asking, you got your answer already, she doesn't want to move. So your choices are either not taking the promotion and staying, finding a way for her to agree to move again, or separate and move by yourself.</t>
  </si>
  <si>
    <t>https://www.reddit.com/r/AmItheAsshole/comments/1azw7s0/aita_for_asking_my_girlfriend_to_move_again/ks3ydrw/</t>
  </si>
  <si>
    <t>ks3y7ay</t>
  </si>
  <si>
    <t>02-25-2024 19:31:45</t>
  </si>
  <si>
    <t>Independent-Length54</t>
  </si>
  <si>
    <t>NAH. You both have valid reasons for wanting to move / not move.
You didn’t mention if her older child’s father is around, but remember the potential move affects the 10F, her relationship with her dad (if he’s around), and even if your mom is around your daughter, that grandmotherly care might not fully extend to your girlfriend’s other child.
Moving is hard and you can’t just think about the money / career aspects for YOU. You’ve elected to have a family with your gf so you need to jointly decide this. That means her concerns matter too. Moving with 2 kids twice in 4 years is hard.
Have some open conversations and really LISTEN to your partner. Maybe get some counseling if you’re struggling to communicate. Guarantee you your relationship won’t improve if you railroad her to get your way.</t>
  </si>
  <si>
    <t>https://www.reddit.com/r/AmItheAsshole/comments/1azw7s0/aita_for_asking_my_girlfriend_to_move_again/ks3y7ay/</t>
  </si>
  <si>
    <t>"Supreme Court Just-ass [102]"</t>
  </si>
  <si>
    <t>ks43f3s</t>
  </si>
  <si>
    <t>02-25-2024 20:01:53</t>
  </si>
  <si>
    <t>TylerDurden-4126</t>
  </si>
  <si>
    <t>YTA for your horrible lack of punctuation and run-on sentences without even getting to the actual subject of concern...ffs, I'm out of breath trying to read your post, let alone form an opinion. You must make all your sales via verbal agreement cuz your writing sucks arse...commas and periods were invented for purpose, sir.</t>
  </si>
  <si>
    <t>https://www.reddit.com/r/AmItheAsshole/comments/1azw7s0/aita_for_asking_my_girlfriend_to_move_again/ks43f3s/</t>
  </si>
  <si>
    <t>ks4b4f2</t>
  </si>
  <si>
    <t>02-25-2024 20:46:22</t>
  </si>
  <si>
    <t>iambecomesoil</t>
  </si>
  <si>
    <t>YTA
You have a lot of excuses as to why you should move back, her daughter's dad, your mom, but don't address the reality that you may have to move away from then again at any time because of your important career. 
Seems like her best bet would be to start sucking child support out of you and daughter's dad and getting out on her own.</t>
  </si>
  <si>
    <t>https://www.reddit.com/r/AmItheAsshole/comments/1azw7s0/aita_for_asking_my_girlfriend_to_move_again/ks4b4f2/</t>
  </si>
  <si>
    <t>ks408ba</t>
  </si>
  <si>
    <t>02-25-2024 19:43:24</t>
  </si>
  <si>
    <t>knightbenighted</t>
  </si>
  <si>
    <t>Nta,  her 10 year old is not your responsibility to take care of. You're trying to get support. You can only carry so much.</t>
  </si>
  <si>
    <t>https://www.reddit.com/r/AmItheAsshole/comments/1azw7s0/aita_for_asking_my_girlfriend_to_move_again/ks408ba/</t>
  </si>
  <si>
    <t>ks49fwh</t>
  </si>
  <si>
    <t>02-25-2024 20:36:41</t>
  </si>
  <si>
    <t>SkyComplex2625</t>
  </si>
  <si>
    <t>NAH - you may end up moving alone. </t>
  </si>
  <si>
    <t>https://www.reddit.com/r/AmItheAsshole/comments/1azw7s0/aita_for_asking_my_girlfriend_to_move_again/ks49fwh/</t>
  </si>
  <si>
    <t>ks3ywa4</t>
  </si>
  <si>
    <t>02-25-2024 19:35:44</t>
  </si>
  <si>
    <t>Glittering_Cherry673</t>
  </si>
  <si>
    <t>Two years ago, you moved, then moved again after four months. That's a lot of moving in a short span of time. And I'm sorry but your only reason to move is cause you want to dump your kid (yes I'm only saying kid cause it sounds like your girlfriends daughter isn't even in the equation, which is a major issue) on your mom and your upset her parents won't babysit. They aren't obligated to. Sure it would be nice, but you and your girlfriend are both adults and not everyone has the luxury to live near family all the time. You're only thinking about your needs and your needs aren't the only one that matters. You have a 10 year old who probably has friends and needs stability more than what the 2 year old needs at the moment. She has told you how she feels and you just flat out ignored her. I can see why your relationship isn't great. Your only focus on you.</t>
  </si>
  <si>
    <t>https://www.reddit.com/r/AmItheAsshole/comments/1azw7s0/aita_for_asking_my_girlfriend_to_move_again/ks3ywa4/</t>
  </si>
  <si>
    <t>ks41p6n</t>
  </si>
  <si>
    <t>02-25-2024 19:51:53</t>
  </si>
  <si>
    <t>PresentAssumption443</t>
  </si>
  <si>
    <t>NAH - this relationship isn't working. You need to have a real conversation with her about the children and making a plan work. You will have to make compromises.
Don't make a decision that will negatively affect your daughters relationship with you or her mother. Seems obvious, but happens a lot.</t>
  </si>
  <si>
    <t>https://www.reddit.com/r/AmItheAsshole/comments/1azw7s0/aita_for_asking_my_girlfriend_to_move_again/ks41p6n/</t>
  </si>
  <si>
    <t>ks3zje6</t>
  </si>
  <si>
    <t>02-25-2024 19:39:25</t>
  </si>
  <si>
    <t>My girlfriend’s daughter I agree needs some stability to and needs to also be closer to her dad who lives up in that area. I should have said we don’t have the healthiest relationship and her daughter sees us arguing a lot.</t>
  </si>
  <si>
    <t>https://www.reddit.com/r/AmItheAsshole/comments/1azw7s0/aita_for_asking_my_girlfriend_to_move_again/ks3zje6/</t>
  </si>
  <si>
    <t>ks40nqa</t>
  </si>
  <si>
    <t>02-25-2024 19:45:52</t>
  </si>
  <si>
    <t>ArrivalLoose6380</t>
  </si>
  <si>
    <t>Bro had her kid at 23</t>
  </si>
  <si>
    <t>https://www.reddit.com/r/AmItheAsshole/comments/1azw7s0/aita_for_asking_my_girlfriend_to_move_again/ks40nqa/</t>
  </si>
  <si>
    <t>ks3wvh8</t>
  </si>
  <si>
    <t>02-25-2024 19:24:07</t>
  </si>
  <si>
    <t>r/relationship_advice</t>
  </si>
  <si>
    <t>https://www.reddit.com/r/AmItheAsshole/comments/1azw7s0/aita_for_asking_my_girlfriend_to_move_again/ks3wvh8/</t>
  </si>
  <si>
    <t>"Craptain [189]"</t>
  </si>
  <si>
    <t>ks45c9p</t>
  </si>
  <si>
    <t>02-25-2024 20:13:04</t>
  </si>
  <si>
    <t>~~I would say NAH, as long as you realize the two of you have to make the decision together.~~
But it sounds like when you say "asking to move", you mean you intend to apply pressure or coercion - that would be the AH.
ETA: YTA. I didn't get on first read that you really want to tear your gf and her daughter away from her parents, because you disapprove of her father's drinking.
If that is your real motive, you should have said that - and been prepared to answer questions to determine how legitimate the concern is, just what you mean when you say he drinks too much. A beer after work? Three? Slobbering drunk? Not that it matters now, because I no longer trust your credibility.
It sounds like the real reason you want to move is so that you can have your mommy be the caregiver when you break up and file for custody. Won't it sound good to the judge to say you moved because her family has a man who drinks too much.</t>
  </si>
  <si>
    <t>https://www.reddit.com/r/AmItheAsshole/comments/1azw7s0/aita_for_asking_my_girlfriend_to_move_again/ks45c9p/</t>
  </si>
  <si>
    <t>ks3yi0b</t>
  </si>
  <si>
    <t>02-25-2024 19:33:30</t>
  </si>
  <si>
    <t>milksteakoregg</t>
  </si>
  <si>
    <t>YTA: You want to move so your mom has a relationship with your daughter, but your girlfriend has already moved multiple times and her 10 year old deserves stability. You want her to give up her job, for all of the things you want but don’t care about anything she has sacrificed and what her 10 year old has sacrificed. Your mom’s relationship with your kid shouldn’t come before your step daughter at all.</t>
  </si>
  <si>
    <t>https://www.reddit.com/r/AmItheAsshole/comments/1azw7s0/aita_for_asking_my_girlfriend_to_move_again/ks3yi0b/</t>
  </si>
  <si>
    <t>ks44qpb</t>
  </si>
  <si>
    <t>02-25-2024 20:09:34</t>
  </si>
  <si>
    <t>It's not a promotion. It's a lateral move. This move is simply to be closer to OPs mom </t>
  </si>
  <si>
    <t>https://www.reddit.com/r/AmItheAsshole/comments/1azw7s0/aita_for_asking_my_girlfriend_to_move_again/ks44qpb/</t>
  </si>
  <si>
    <t>ks3yn37</t>
  </si>
  <si>
    <t>02-25-2024 19:34:18</t>
  </si>
  <si>
    <t>Her daughter’s father is somewhat around but actually lives closer to my mom so that would be a better chance for her to see her dad.</t>
  </si>
  <si>
    <t>https://www.reddit.com/r/AmItheAsshole/comments/1azw7s0/aita_for_asking_my_girlfriend_to_move_again/ks3yn37/</t>
  </si>
  <si>
    <t>ks424dy</t>
  </si>
  <si>
    <t>02-25-2024 19:54:18</t>
  </si>
  <si>
    <t>&gt;her 10 year old is not your responsibility to take care of. 
yeah that's not how this works. The 2 year old is not the only child in the household even if he isn't bio dad. He chose to be with a woman who had another child.</t>
  </si>
  <si>
    <t>https://www.reddit.com/r/AmItheAsshole/comments/1azw7s0/aita_for_asking_my_girlfriend_to_move_again/ks424dy/</t>
  </si>
  <si>
    <t>ks44wut</t>
  </si>
  <si>
    <t>02-25-2024 20:10:34</t>
  </si>
  <si>
    <t>Sorry buddy but when you marry someone with a child from a previous relationship, you do take on a role as a parent. If someone ever said that their partner's child isn't their responsibility, that's a shit partner. </t>
  </si>
  <si>
    <t>https://www.reddit.com/r/AmItheAsshole/comments/1azw7s0/aita_for_asking_my_girlfriend_to_move_again/ks44wut/</t>
  </si>
  <si>
    <t>ks4b175</t>
  </si>
  <si>
    <t>02-25-2024 20:45:50</t>
  </si>
  <si>
    <t>Connect_Flounder6855</t>
  </si>
  <si>
    <t>I have to disagree, family support is HUGE. If his mom watched the kid during the day the spouse could have a day job and they could actually spend time together as a family. I would ABSOLUTELY take that deal. He never said he was dumping the kid, YOU DID. This might come as a surprise to you but some grandparents LIKE helping out with the grandkids.</t>
  </si>
  <si>
    <t>https://www.reddit.com/r/AmItheAsshole/comments/1azw7s0/aita_for_asking_my_girlfriend_to_move_again/ks4b175/</t>
  </si>
  <si>
    <t>ks47awu</t>
  </si>
  <si>
    <t>I notice there's nothing about the mom babysitting the 10 year old. Wants to be closer to her own grandchild.</t>
  </si>
  <si>
    <t>https://www.reddit.com/r/AmItheAsshole/comments/1azw7s0/aita_for_asking_my_girlfriend_to_move_again/ks47awu/</t>
  </si>
  <si>
    <t>ks450ju</t>
  </si>
  <si>
    <t>02-25-2024 20:11:09</t>
  </si>
  <si>
    <t>I never said her parents were obligated it’s just nice to have the support of family, my mom also enjoys her daughter which she needs better support from her father who lives closer to my mother. My girlfriend’s father drinks all day long and it’s not the greatest influence for children to see.</t>
  </si>
  <si>
    <t>https://www.reddit.com/r/AmItheAsshole/comments/1azw7s0/aita_for_asking_my_girlfriend_to_move_again/ks450ju/</t>
  </si>
  <si>
    <t>ks44n8n</t>
  </si>
  <si>
    <t>02-25-2024 20:08:59</t>
  </si>
  <si>
    <t>Sounds like now's the time to figure out if this relationship is sustainable or not. If not, time to hire a lawyer for each of you to hash out parental rights and visitation and how to shuffle a 2 year old back and forth 2 hours away. </t>
  </si>
  <si>
    <t>https://www.reddit.com/r/AmItheAsshole/comments/1azw7s0/aita_for_asking_my_girlfriend_to_move_again/ks44n8n/</t>
  </si>
  <si>
    <t>ks4at6j</t>
  </si>
  <si>
    <t>02-25-2024 20:44:33</t>
  </si>
  <si>
    <t>You don't get a say in her daughter's relationship with her father.  
Also, aren't you going to have to move again potentially to be promoted in your company?</t>
  </si>
  <si>
    <t>https://www.reddit.com/r/AmItheAsshole/comments/1azw7s0/aita_for_asking_my_girlfriend_to_move_again/ks4at6j/</t>
  </si>
  <si>
    <t>ks3zxwy</t>
  </si>
  <si>
    <t>02-25-2024 19:41:45</t>
  </si>
  <si>
    <t>4 months ago you were seeking advice to leave her.</t>
  </si>
  <si>
    <t>https://www.reddit.com/r/AmItheAsshole/comments/1azw7s0/aita_for_asking_my_girlfriend_to_move_again/ks3zxwy/</t>
  </si>
  <si>
    <t>ks4635c</t>
  </si>
  <si>
    <t>02-25-2024 20:17:19</t>
  </si>
  <si>
    <t>I was trying to do something that would be easier for us and would be nice  for the children to see my parents. I’ve agreed I won’t move though if that’s the case. She told me if I want to move so bad I can go ahead and I can pay her child support and I can pay half for day care.</t>
  </si>
  <si>
    <t>https://www.reddit.com/r/AmItheAsshole/comments/1azw7s0/aita_for_asking_my_girlfriend_to_move_again/ks4635c/</t>
  </si>
  <si>
    <t>ks3ywvq</t>
  </si>
  <si>
    <t>02-25-2024 19:35:50</t>
  </si>
  <si>
    <t>I should mention in the past she has moved home to home with her child so they have never really had full stability</t>
  </si>
  <si>
    <t>https://www.reddit.com/r/AmItheAsshole/comments/1azw7s0/aita_for_asking_my_girlfriend_to_move_again/ks3ywvq/</t>
  </si>
  <si>
    <t>ks452dc</t>
  </si>
  <si>
    <t>02-25-2024 20:11:28</t>
  </si>
  <si>
    <t>He's a dumbass for impregnating a single mom. That is how it works. The biological father is responsible. Both parties have a responsibility to be careful with whom they create another human being. He didn't choose very wisely.</t>
  </si>
  <si>
    <t>https://www.reddit.com/r/AmItheAsshole/comments/1azw7s0/aita_for_asking_my_girlfriend_to_move_again/ks452dc/</t>
  </si>
  <si>
    <t>ks41ech</t>
  </si>
  <si>
    <t>02-25-2024 19:50:11</t>
  </si>
  <si>
    <t>He probably still wants to leave her, he knows he can’t take care of his kid as a single dad without his moms help. I feel so bad for this woman she deserves better</t>
  </si>
  <si>
    <t>https://www.reddit.com/r/AmItheAsshole/comments/1azw7s0/aita_for_asking_my_girlfriend_to_move_again/ks41ech/</t>
  </si>
  <si>
    <t>ks47isb</t>
  </si>
  <si>
    <t>02-25-2024 20:25:36</t>
  </si>
  <si>
    <t>Your child should absolutely see your parents. They should come visit.
That shouldn't be a problem, seeing how committed they are and how willing to help.</t>
  </si>
  <si>
    <t>https://www.reddit.com/r/AmItheAsshole/comments/1azw7s0/aita_for_asking_my_girlfriend_to_move_again/ks47isb/</t>
  </si>
  <si>
    <t>ks3zo93</t>
  </si>
  <si>
    <t>02-25-2024 19:40:12</t>
  </si>
  <si>
    <t>Also, your GF is already working nights. She is sacrificing so much for your family and you don’t value it at all.</t>
  </si>
  <si>
    <t>https://www.reddit.com/r/AmItheAsshole/comments/1azw7s0/aita_for_asking_my_girlfriend_to_move_again/ks3zo93/</t>
  </si>
  <si>
    <t>ks3z2im</t>
  </si>
  <si>
    <t>02-25-2024 19:36:43</t>
  </si>
  <si>
    <t>And you don't think that maybe she wants that now?</t>
  </si>
  <si>
    <t>https://www.reddit.com/r/AmItheAsshole/comments/1azw7s0/aita_for_asking_my_girlfriend_to_move_again/ks3z2im/</t>
  </si>
  <si>
    <t>ks3zd8v</t>
  </si>
  <si>
    <t>02-25-2024 19:38:26</t>
  </si>
  <si>
    <t>That doesn’t mean uproot the kid again. That makes this even worse that you’re asking her to move again.</t>
  </si>
  <si>
    <t>https://www.reddit.com/r/AmItheAsshole/comments/1azw7s0/aita_for_asking_my_girlfriend_to_move_again/ks3zd8v/</t>
  </si>
  <si>
    <t>ks45ltc</t>
  </si>
  <si>
    <t>02-25-2024 20:14:35</t>
  </si>
  <si>
    <t>As long as he understands that the flips side of "her 10 year old is not your responsibility" is "well bye".
I mean, his mom is not her responsibility either. And a 10 year old rates before a mom.</t>
  </si>
  <si>
    <t>https://www.reddit.com/r/AmItheAsshole/comments/1azw7s0/aita_for_asking_my_girlfriend_to_move_again/ks45ltc/</t>
  </si>
  <si>
    <t>ks4024n</t>
  </si>
  <si>
    <t>02-25-2024 19:42:25</t>
  </si>
  <si>
    <t>I’ve told her that we could pay for childcare, we have a disagreement on that it’s not that I don’t value it, I want my child to get the care she needs during the day.</t>
  </si>
  <si>
    <t>https://www.reddit.com/r/AmItheAsshole/comments/1azw7s0/aita_for_asking_my_girlfriend_to_move_again/ks4024n/</t>
  </si>
  <si>
    <t>ks418iu</t>
  </si>
  <si>
    <t>02-25-2024 19:49:15</t>
  </si>
  <si>
    <t>You have two children.</t>
  </si>
  <si>
    <t>https://www.reddit.com/r/AmItheAsshole/comments/1azw7s0/aita_for_asking_my_girlfriend_to_move_again/ks418iu/</t>
  </si>
  <si>
    <t>ks2pa43</t>
  </si>
  <si>
    <t>02-25-2024 15:11:42</t>
  </si>
  <si>
    <t>NTA
"When MIL came to pick up our child, she commented on how if it doesn't work out: I'll just have to come to mass to watch our child." .. Let her know that is not going to happen. But you are fine to the kid staying at home with you. Or your husband could stop playing the organ to take care of his kid.
"I know it is not my MILs responsibility to watch our child)?" ... You ARE offering to take care of your kid: The kid can stay at home with you.
So: Not YOUR drama</t>
  </si>
  <si>
    <t>https://www.reddit.com/r/AmItheAsshole/comments/1azoqor/aita_fiance_wants_our_toddler_to_go_to_mass_but_i/ks2pa43/</t>
  </si>
  <si>
    <t>ks2zbdk</t>
  </si>
  <si>
    <t>02-25-2024 16:12:47</t>
  </si>
  <si>
    <t>RB1327</t>
  </si>
  <si>
    <t>&gt;He is a devoted midwestern catholic
Clearly he's not that Catholic if he already has a child with you, an agnostic he hasn't married. Whether the child hangs out in the choir loft would be the least of his problems.
ESH, Everyone Sucks Here. All the hypocrisy aside for a moment, the two of you agreed to raise your child in the Catholic Church. You're both assholes for not resolving **all** the religious conflicts between you prior to making a baby and planning a marriage.</t>
  </si>
  <si>
    <t>https://www.reddit.com/r/AmItheAsshole/comments/1azoqor/aita_fiance_wants_our_toddler_to_go_to_mass_but_i/ks2zbdk/</t>
  </si>
  <si>
    <t>ks3cwfx</t>
  </si>
  <si>
    <t>02-25-2024 17:30:45</t>
  </si>
  <si>
    <t>NTA
Husband has a lot of options here:
1) leave kid at home. 2) tell him mom that if she’s watching the kid she has to be in the loft 3)quit/take a break until kid is old enough to sit still 4) hire outside baby sitter that will sit in the loft
One of the options is not “make agnostic wife go to mass”</t>
  </si>
  <si>
    <t>https://www.reddit.com/r/AmItheAsshole/comments/1azoqor/aita_fiance_wants_our_toddler_to_go_to_mass_but_i/ks3cwfx/</t>
  </si>
  <si>
    <t>ks2tqc5</t>
  </si>
  <si>
    <t>02-25-2024 15:39:22</t>
  </si>
  <si>
    <t>NTA, your husband wants your child to be Catholic therefore everything to do with this is his responsibility.</t>
  </si>
  <si>
    <t>https://www.reddit.com/r/AmItheAsshole/comments/1azoqor/aita_fiance_wants_our_toddler_to_go_to_mass_but_i/ks2tqc5/</t>
  </si>
  <si>
    <t>ks39coa</t>
  </si>
  <si>
    <t>02-25-2024 17:10:16</t>
  </si>
  <si>
    <t>https://www.reddit.com/r/AmItheAsshole/comments/1azoqor/aita_fiance_wants_our_toddler_to_go_to_mass_but_i/ks39coa/</t>
  </si>
  <si>
    <t>ks2yni6</t>
  </si>
  <si>
    <t>02-25-2024 16:08:48</t>
  </si>
  <si>
    <t>Can't upvote this enough!</t>
  </si>
  <si>
    <t>https://www.reddit.com/r/AmItheAsshole/comments/1azoqor/aita_fiance_wants_our_toddler_to_go_to_mass_but_i/ks2yni6/</t>
  </si>
  <si>
    <t>ks3d8h2</t>
  </si>
  <si>
    <t>02-25-2024 17:32:41</t>
  </si>
  <si>
    <t>Lmao that was my thought too “my living in sin partner wants to take our out of wedlock child to mass”</t>
  </si>
  <si>
    <t>https://www.reddit.com/r/AmItheAsshole/comments/1azoqor/aita_fiance_wants_our_toddler_to_go_to_mass_but_i/ks3d8h2/</t>
  </si>
  <si>
    <t>ks3yndp</t>
  </si>
  <si>
    <t>02-25-2024 19:34:21</t>
  </si>
  <si>
    <t>TangerineTwist44</t>
  </si>
  <si>
    <t>I'm gonna have to say this isn't true. 
Every person in a religious background can fall into a period of leaving their faith or "sinning" then find their faith later on again and repent. 
If you truly are sorry then yes you would be what you once were (for ex: Catholic)
However, if you aren't truly sorry and you keep "sinning" just because you know your religious group will take you back in that would mean you weren't truly a Catholic or whatever you are. 
This man can still be Catholic despite the sins he has committed if he is truly sorry and works better to not commit any more sins of same or similar nature. 
Ex: he cut off sex w/ OP after the period of time they had it and is preserving the rest of himself for marriage.</t>
  </si>
  <si>
    <t>https://www.reddit.com/r/AmItheAsshole/comments/1azoqor/aita_fiance_wants_our_toddler_to_go_to_mass_but_i/ks3yndp/</t>
  </si>
  <si>
    <t>ks49gdk</t>
  </si>
  <si>
    <t>02-25-2024 20:36:46</t>
  </si>
  <si>
    <t>I agree with part of that. He is more lax in his views than most of the church. (Ie, he doesn't care about others sexuallity as he says it is none of his business ). 
We agreed to raise our child catholic- not necessarily going to church.
We had agreed to raise her with those values and lessons but he was suppose to take her to church. I was clear that I didn't want anything to do with that part. I helped out in a pinch but he was suppose to ask his mom a long time ago.</t>
  </si>
  <si>
    <t>https://www.reddit.com/r/AmItheAsshole/comments/1azoqor/aita_fiance_wants_our_toddler_to_go_to_mass_but_i/ks49gdk/</t>
  </si>
  <si>
    <t>ks2sn0f</t>
  </si>
  <si>
    <t>02-25-2024 15:32:44</t>
  </si>
  <si>
    <t>YTA. Y'all joking about each other TO each other is one thing. This was just insulting</t>
  </si>
  <si>
    <t>https://www.reddit.com/r/AmItheAsshole/comments/1azpujh/aita_for_making_a_joke_about_my_boyfriend/ks2sn0f/</t>
  </si>
  <si>
    <t>ks2oks0</t>
  </si>
  <si>
    <t>02-25-2024 15:07:09</t>
  </si>
  <si>
    <t>mcq76</t>
  </si>
  <si>
    <t>YTA. Jokes about how you don't like your SO are never funny.</t>
  </si>
  <si>
    <t>https://www.reddit.com/r/AmItheAsshole/comments/1azpujh/aita_for_making_a_joke_about_my_boyfriend/ks2oks0/</t>
  </si>
  <si>
    <t>ks3bcdz</t>
  </si>
  <si>
    <t>02-25-2024 17:21:49</t>
  </si>
  <si>
    <t>Pink_Daisey</t>
  </si>
  <si>
    <t>Imagine losing a patient and then your gf jokes saying she doesnt have to see much of you. It could be the timing or the setting. They seem to be okay making jokes about each other in private but not in a social setting.</t>
  </si>
  <si>
    <t>https://www.reddit.com/r/AmItheAsshole/comments/1azpujh/aita_for_making_a_joke_about_my_boyfriend/ks3bcdz/</t>
  </si>
  <si>
    <t>ks3po0y</t>
  </si>
  <si>
    <t>02-25-2024 18:42:47</t>
  </si>
  <si>
    <t>Aromatic-Car6010</t>
  </si>
  <si>
    <t>https://www.reddit.com/r/AmItheAsshole/comments/1azpujh/aita_for_making_a_joke_about_my_boyfriend/ks3po0y/</t>
  </si>
  <si>
    <t>ks32orr</t>
  </si>
  <si>
    <t>02-25-2024 16:32:13</t>
  </si>
  <si>
    <t>AbovexxBeyond</t>
  </si>
  <si>
    <t>Was there any truth behind the joke?
No? —&gt; NAH, you apologized and now you know where a boundary is. Also, you have an opportunity to be more supportive in an area he is (understandably) sensitive about. 
Yes? —&gt; YTA, this isn’t the way to express you genuine feelings as that should be left to a more direct, private conversation. 
IMO I don’t necessarily think it’s all that big an issue, not to dismiss his feelings, though it just seemed like an untimely joke may have caught him in a sensitive moment. Nothing more than that, nor should it be after a decent wholehearted conversation between you two. It’s difficult in a relationship where there isn’t much mutual time spent together, but moments like these can be formative.</t>
  </si>
  <si>
    <t>https://www.reddit.com/r/AmItheAsshole/comments/1azpujh/aita_for_making_a_joke_about_my_boyfriend/ks32orr/</t>
  </si>
  <si>
    <t>ks2yoys</t>
  </si>
  <si>
    <t>02-25-2024 16:09:03</t>
  </si>
  <si>
    <t>NAH. People make jokes like this all the time, and as soon as you found out your BF was upset about it, you apologized. It’s common enough for people to make these kinds of jokes that it’s not likely that the friend thought you were being serious. 
Your BF is not an AH for getting upset about it though. Humor is an art, not a science, and jokes don’t always land right. That’s okay. You did the right thing by apologizing and hopefully now you know not to make that kind of joke around him again.</t>
  </si>
  <si>
    <t>https://www.reddit.com/r/AmItheAsshole/comments/1azpujh/aita_for_making_a_joke_about_my_boyfriend/ks2yoys/</t>
  </si>
  <si>
    <t>ks3fxak</t>
  </si>
  <si>
    <t>02-25-2024 17:47:35</t>
  </si>
  <si>
    <t>800llama</t>
  </si>
  <si>
    <t>YTA. You don’t make jokes like that as a first impression, it makes you both look childish.</t>
  </si>
  <si>
    <t>https://www.reddit.com/r/AmItheAsshole/comments/1azpujh/aita_for_making_a_joke_about_my_boyfriend/ks3fxak/</t>
  </si>
  <si>
    <t>ks3d0cx</t>
  </si>
  <si>
    <t>02-25-2024 17:31:22</t>
  </si>
  <si>
    <t>Calamondin88</t>
  </si>
  <si>
    <t>YTA. When you joke to each other how you hate each other, it’s very different from when you joke like that to someone who is essentially a stranger. You both know that you love each other, your friend who meets him for the first time has no clue how ‘high’ your love for each other is. For all she knows the joke could be the truth disguised as a joke.</t>
  </si>
  <si>
    <t>https://www.reddit.com/r/AmItheAsshole/comments/1azpujh/aita_for_making_a_joke_about_my_boyfriend/ks3d0cx/</t>
  </si>
  <si>
    <t>ks3eyom</t>
  </si>
  <si>
    <t>02-25-2024 17:42:18</t>
  </si>
  <si>
    <t>Potential_Ad_1397</t>
  </si>
  <si>
    <t>Info: 
Are these jokes just to each other? Or do you joke in front of people all the time?</t>
  </si>
  <si>
    <t>https://www.reddit.com/r/AmItheAsshole/comments/1azpujh/aita_for_making_a_joke_about_my_boyfriend/ks3eyom/</t>
  </si>
  <si>
    <t>ks3k84u</t>
  </si>
  <si>
    <t>02-25-2024 18:11:50</t>
  </si>
  <si>
    <t>It doesn’t matter if you’re the asshole or not. You hurt his feelings and he told you. So validate his feelings, don’t do it again and reassure him.</t>
  </si>
  <si>
    <t>https://www.reddit.com/r/AmItheAsshole/comments/1azpujh/aita_for_making_a_joke_about_my_boyfriend/ks3k84u/</t>
  </si>
  <si>
    <t>ks32e8k</t>
  </si>
  <si>
    <t>02-25-2024 16:30:32</t>
  </si>
  <si>
    <t>pinkflamingo-lj</t>
  </si>
  <si>
    <t xml:space="preserve">
I'm just curious if,  after your reply,  he smiled and said: I agree! Hardly having to deal with you is the best part! Hahaha
How would that make you feel? 
Joking with each other is different from joking with an 'outsider'. 
You apologized.  Now you know.  Jokes between you and your boyfriend should stay just between yourselves.</t>
  </si>
  <si>
    <t>https://www.reddit.com/r/AmItheAsshole/comments/1azpujh/aita_for_making_a_joke_about_my_boyfriend/ks32e8k/</t>
  </si>
  <si>
    <t>ks30izj</t>
  </si>
  <si>
    <t>02-25-2024 16:19:57</t>
  </si>
  <si>
    <t>Willow_you_idddiot</t>
  </si>
  <si>
    <t>NAH
You tried to make a funny joke, he didn’t like it. You apologized for it and that’s that. At least now you know that y’all can play with each other at home, but he doesn’t like to be made fun of in social settings.</t>
  </si>
  <si>
    <t>https://www.reddit.com/r/AmItheAsshole/comments/1azpujh/aita_for_making_a_joke_about_my_boyfriend/ks30izj/</t>
  </si>
  <si>
    <t>ks39dtq</t>
  </si>
  <si>
    <t>02-25-2024 17:10:27</t>
  </si>
  <si>
    <t>cxtqt</t>
  </si>
  <si>
    <t>I wouldn’t call you a A-hole but we clearly don’t make these kinda jokes to friends.
It  gives people a time to judge and wonder about your relationship, which isn’t cool. I’ll never understand women who feel the need to tear their man down “as a joke” at parties. Don’t you wanna brag about him being a doctor instead??</t>
  </si>
  <si>
    <t>https://www.reddit.com/r/AmItheAsshole/comments/1azpujh/aita_for_making_a_joke_about_my_boyfriend/ks39dtq/</t>
  </si>
  <si>
    <t>ks36pz7</t>
  </si>
  <si>
    <t>02-25-2024 16:55:16</t>
  </si>
  <si>
    <t>Equivalent-Roll-3321</t>
  </si>
  <si>
    <t>YTA. Private jokes between each other are entirely different as it is just the two of you. Any joke that paints SO or your relationship poorly is not funny. Even when people laugh oftentimes it’s cringe.</t>
  </si>
  <si>
    <t>https://www.reddit.com/r/AmItheAsshole/comments/1azpujh/aita_for_making_a_joke_about_my_boyfriend/ks36pz7/</t>
  </si>
  <si>
    <t>ks3oomx</t>
  </si>
  <si>
    <t>02-25-2024 18:37:12</t>
  </si>
  <si>
    <t>LBG-13Sudowoodo</t>
  </si>
  <si>
    <t>If you make jokes at each other, shouldn't be a problem, maybe this one hit home because he has an issue with the distance or feels like you publicly disregarded him, beyond YATA, this is a projection of a bigger issue and you guys should definitely talk it out.</t>
  </si>
  <si>
    <t>https://www.reddit.com/r/AmItheAsshole/comments/1azpujh/aita_for_making_a_joke_about_my_boyfriend/ks3oomx/</t>
  </si>
  <si>
    <t>ks3ri9h</t>
  </si>
  <si>
    <t>02-25-2024 18:53:17</t>
  </si>
  <si>
    <t>YTA. There's a time and a place for certain jokes. I don't make jokes in front of my husband that have the potential to embarrass him or paint him in a bad way.</t>
  </si>
  <si>
    <t>https://www.reddit.com/r/AmItheAsshole/comments/1azpujh/aita_for_making_a_joke_about_my_boyfriend/ks3ri9h/</t>
  </si>
  <si>
    <t>ks331jt</t>
  </si>
  <si>
    <t>02-25-2024 16:34:16</t>
  </si>
  <si>
    <t>Any_Breadfruit_2564</t>
  </si>
  <si>
    <t>https://www.reddit.com/r/AmItheAsshole/comments/1azpujh/aita_for_making_a_joke_about_my_boyfriend/ks331jt/</t>
  </si>
  <si>
    <t>ks2udf0</t>
  </si>
  <si>
    <t>02-25-2024 15:43:17</t>
  </si>
  <si>
    <t>Elivercury</t>
  </si>
  <si>
    <t>NAH you made a joke that seems pretty minor to my mind, but it clearly didn't land and he felt bad which is entirely his prerogative. YWBTA if you don't apologise and discuss it with him.</t>
  </si>
  <si>
    <t>https://www.reddit.com/r/AmItheAsshole/comments/1azpujh/aita_for_making_a_joke_about_my_boyfriend/ks2udf0/</t>
  </si>
  <si>
    <t>ks32kbq</t>
  </si>
  <si>
    <t>02-25-2024 16:31:30</t>
  </si>
  <si>
    <t>I'll give you an ESh because it's the norm for both of you to joke around BUT learn quickly, inside jokes are just that - inside.  Not everything that you will laugh about with your SO is a laughing matter in front of everyone else.</t>
  </si>
  <si>
    <t>https://www.reddit.com/r/AmItheAsshole/comments/1azpujh/aita_for_making_a_joke_about_my_boyfriend/ks32kbq/</t>
  </si>
  <si>
    <t>ks30vhr</t>
  </si>
  <si>
    <t>02-25-2024 16:21:58</t>
  </si>
  <si>
    <t>Emilicis</t>
  </si>
  <si>
    <t>NAH
I feel like that joke is so lighthearted and benign? It wasn’t like you attacked something very specific or personal about him, or made fun of something he can’t change about himself. It’s just “haha he can be annoying sometimes” which I feel like most if not all couples make jokes like that.
If he got offended about it he told you and communications and apologies were exchanged.</t>
  </si>
  <si>
    <t>https://www.reddit.com/r/AmItheAsshole/comments/1azpujh/aita_for_making_a_joke_about_my_boyfriend/ks30vhr/</t>
  </si>
  <si>
    <t>ks327xs</t>
  </si>
  <si>
    <t>02-25-2024 16:29:33</t>
  </si>
  <si>
    <t>Your bf is not fodder for your entertainment</t>
  </si>
  <si>
    <t>https://www.reddit.com/r/AmItheAsshole/comments/1azpujh/aita_for_making_a_joke_about_my_boyfriend/ks327xs/</t>
  </si>
  <si>
    <t>ks2zdpz</t>
  </si>
  <si>
    <t>02-25-2024 16:13:10</t>
  </si>
  <si>
    <t>VMIgal01</t>
  </si>
  <si>
    <t>NTA but i think you are “joking not joking” and you do need to work this out/ have underlying resentment of time spent apart etc</t>
  </si>
  <si>
    <t>https://www.reddit.com/r/AmItheAsshole/comments/1azpujh/aita_for_making_a_joke_about_my_boyfriend/ks2zdpz/</t>
  </si>
  <si>
    <t>ks324qy</t>
  </si>
  <si>
    <t>02-25-2024 16:29:03</t>
  </si>
  <si>
    <t>godmode-failed</t>
  </si>
  <si>
    <t>There's a time for everything, an introduction is not the time to joke on your bf.
Lets say he jokes negatively about your looks, what would you say then, and would the broad opinion on here be even slightly relevant for how it makes you feel?
You already know that YTA, in such a case Adam's is the only one that counts.</t>
  </si>
  <si>
    <t>https://www.reddit.com/r/AmItheAsshole/comments/1azpujh/aita_for_making_a_joke_about_my_boyfriend/ks324qy/</t>
  </si>
  <si>
    <t>ks30pi1</t>
  </si>
  <si>
    <t>02-25-2024 16:21:01</t>
  </si>
  <si>
    <t>MirrorOfSerpents</t>
  </si>
  <si>
    <t>YTA. You making jokes with him in private is not the same as embarrassing him in front of others. You should sit down and talk about boundaries.</t>
  </si>
  <si>
    <t>https://www.reddit.com/r/AmItheAsshole/comments/1azpujh/aita_for_making_a_joke_about_my_boyfriend/ks30pi1/</t>
  </si>
  <si>
    <t>ks2y30m</t>
  </si>
  <si>
    <t>02-25-2024 16:05:27</t>
  </si>
  <si>
    <t>nannomindset</t>
  </si>
  <si>
    <t>NTA. you didn’t know it would effect him like that, especially when you guys joke about this stuff.</t>
  </si>
  <si>
    <t>https://www.reddit.com/r/AmItheAsshole/comments/1azpujh/aita_for_making_a_joke_about_my_boyfriend/ks2y30m/</t>
  </si>
  <si>
    <t>ks37cig</t>
  </si>
  <si>
    <t>02-25-2024 16:58:52</t>
  </si>
  <si>
    <t>LuckyNumbrKevin</t>
  </si>
  <si>
    <t>NTA, you apologized sincerely. Sounds like this is worked out, and you learned where a boundry is with your partner. Hopefully he accepted and you can both move on as a healthy couple.</t>
  </si>
  <si>
    <t>https://www.reddit.com/r/AmItheAsshole/comments/1azpujh/aita_for_making_a_joke_about_my_boyfriend/ks37cig/</t>
  </si>
  <si>
    <t>ks2odfq</t>
  </si>
  <si>
    <t>02-25-2024 15:05:50</t>
  </si>
  <si>
    <t>Dszquphsbnt</t>
  </si>
  <si>
    <t>I’m not sure why you’re on AITA asking about this one. The only opinion that matters is Adam’s. Even if everyone on here says you’re not the asshole and Adam needs to get a sense of humor, what does that get you except the approval of a bunch of non-Adams? His feelings were hurt. You’re not the asshole for making the joke, but you will be if you keep making them in the future. You already apologized. Apologize again. It’s on Adam to forgive you and move on, he had a reasonable amount of time to pout, but this is small potatoes. Unless there’s underlying shit going on, in which case, we’re not the sub for that…
NAH</t>
  </si>
  <si>
    <t>https://www.reddit.com/r/AmItheAsshole/comments/1azpujh/aita_for_making_a_joke_about_my_boyfriend/ks2odfq/</t>
  </si>
  <si>
    <t>"Prime Ministurd [450]"</t>
  </si>
  <si>
    <t>ks2tzke</t>
  </si>
  <si>
    <t>02-25-2024 15:40:56</t>
  </si>
  <si>
    <t>NTA. It was a lighthearted joke.</t>
  </si>
  <si>
    <t>https://www.reddit.com/r/AmItheAsshole/comments/1azpujh/aita_for_making_a_joke_about_my_boyfriend/ks2tzke/</t>
  </si>
  <si>
    <t>ks2z6tx</t>
  </si>
  <si>
    <t>02-25-2024 16:12:02</t>
  </si>
  <si>
    <t>Oppenheimer420</t>
  </si>
  <si>
    <t>NTA. People say saying YTA are frankly dumb. Adam needs to take the stick out of his ass. Married couples/people who’ve been together for a long time make jokes like that all the time. It’s clear you weren’t actually serious.</t>
  </si>
  <si>
    <t>https://www.reddit.com/r/AmItheAsshole/comments/1azpujh/aita_for_making_a_joke_about_my_boyfriend/ks2z6tx/</t>
  </si>
  <si>
    <t>ks34d1d</t>
  </si>
  <si>
    <t>02-25-2024 16:41:59</t>
  </si>
  <si>
    <t>HandsomeIguana</t>
  </si>
  <si>
    <t>NTA. He's being a bit too sensitive.  You apologized, he should move on.</t>
  </si>
  <si>
    <t>https://www.reddit.com/r/AmItheAsshole/comments/1azpujh/aita_for_making_a_joke_about_my_boyfriend/ks34d1d/</t>
  </si>
  <si>
    <t>ks37t4u</t>
  </si>
  <si>
    <t>02-25-2024 17:01:29</t>
  </si>
  <si>
    <t>DistinctDifference57</t>
  </si>
  <si>
    <t>Depends do you always joke like that when with friends outside or is it just jokes you say at home when it's just the two of you?
Probably NTA but you still hurt his feelings. Sort it out and move on.</t>
  </si>
  <si>
    <t>https://www.reddit.com/r/AmItheAsshole/comments/1azpujh/aita_for_making_a_joke_about_my_boyfriend/ks37t4u/</t>
  </si>
  <si>
    <t>ks3wq81</t>
  </si>
  <si>
    <t>02-25-2024 19:23:17</t>
  </si>
  <si>
    <t>MolonLabeUltra</t>
  </si>
  <si>
    <t>No, you aren’t the asshole. 
But you should probably spend more time with him and figure out what about that joke upset him, because it sounds like you may have struck a nerve.</t>
  </si>
  <si>
    <t>https://www.reddit.com/r/AmItheAsshole/comments/1azpujh/aita_for_making_a_joke_about_my_boyfriend/ks3wq81/</t>
  </si>
  <si>
    <t>ks37so4</t>
  </si>
  <si>
    <t>02-25-2024 17:01:25</t>
  </si>
  <si>
    <t>Something has changed with your partner. If you always joke like that and now its not funny. Then something has changed with him and how he see's both the joke and maybe the way you two are relating.
Time for a real conversation
NTA for the joke</t>
  </si>
  <si>
    <t>https://www.reddit.com/r/AmItheAsshole/comments/1azpujh/aita_for_making_a_joke_about_my_boyfriend/ks37so4/</t>
  </si>
  <si>
    <t>ks3m7zu</t>
  </si>
  <si>
    <t>02-25-2024 18:23:10</t>
  </si>
  <si>
    <t>Mummyrobbo97</t>
  </si>
  <si>
    <t>NTA
Me and my fiancee are celebrating 6 years next month. When I reminded him, he laughed and said he could've got less for murder. It was funny. It's called teasing. Can nobody laugh these days??</t>
  </si>
  <si>
    <t>https://www.reddit.com/r/AmItheAsshole/comments/1azpujh/aita_for_making_a_joke_about_my_boyfriend/ks3m7zu/</t>
  </si>
  <si>
    <t>ks3hg4u</t>
  </si>
  <si>
    <t>02-25-2024 17:56:00</t>
  </si>
  <si>
    <t>Elephant_Afraid</t>
  </si>
  <si>
    <t>NTA, it was just a silly joke</t>
  </si>
  <si>
    <t>https://www.reddit.com/r/AmItheAsshole/comments/1azpujh/aita_for_making_a_joke_about_my_boyfriend/ks3hg4u/</t>
  </si>
  <si>
    <t>ks41z08</t>
  </si>
  <si>
    <t>02-25-2024 19:53:27</t>
  </si>
  <si>
    <t>sleeplessinhell9</t>
  </si>
  <si>
    <t>yta why would you make your bf the butt of a joke? why is it funny to make a comment in front of friends that you don't like being around him?</t>
  </si>
  <si>
    <t>https://www.reddit.com/r/AmItheAsshole/comments/1azpujh/aita_for_making_a_joke_about_my_boyfriend/ks41z08/</t>
  </si>
  <si>
    <t>ks423bt</t>
  </si>
  <si>
    <t>02-25-2024 19:54:07</t>
  </si>
  <si>
    <t>NDretired68</t>
  </si>
  <si>
    <t>If you are going to be in relationship with professional BE pleasant BUT never say or do anything in front of his peers that is remotely disrespectful.  If he can't trust you around his peers.....you are history.</t>
  </si>
  <si>
    <t>https://www.reddit.com/r/AmItheAsshole/comments/1azpujh/aita_for_making_a_joke_about_my_boyfriend/ks423bt/</t>
  </si>
  <si>
    <t>ks42ffk</t>
  </si>
  <si>
    <t>02-25-2024 19:56:05</t>
  </si>
  <si>
    <t>YTA.   Your unfunny jokes imply you are not getting your companionship needs met and that you and Adam find each other too annoying to have a healthy long-term relationship.  And you brought that personal stuff out into public and embarrassed him.  
This is a short term issue.  You probably won’t have to worry about how annoying he is and how little you see him (because he is doing something *greuling*) very much longer.  I am surprised he hasn’t found a fellow doctor or nurse to soothe his feelings already, but he is likely just trying to get through the rest of his training before moving on to someone more compatible.  
You should do the same.</t>
  </si>
  <si>
    <t>https://www.reddit.com/r/AmItheAsshole/comments/1azpujh/aita_for_making_a_joke_about_my_boyfriend/ks42ffk/</t>
  </si>
  <si>
    <t>ks440vw</t>
  </si>
  <si>
    <t>02-25-2024 20:05:22</t>
  </si>
  <si>
    <t>Creative-Situation-8</t>
  </si>
  <si>
    <t>NTA I went to breakfast with my mom and husband this morning. My husband made a weird /not that funny old guy joke and I said I'm so glad hés back to work tomorrow so I get a break from his "humor". 
My husband laughed and said hés calling off to stay home and annoy me and my my mom giggled while saying to me that's not nice!
I looooove my husband but i love my husband but i also like my alone time. for reference i lived alone for a few years before him after living with toxic parents.
he lived in a classic middle class family then a toxic marriage, never alone. He knows he has issues because of that. So we try to make the best by laughter is the best medicine.</t>
  </si>
  <si>
    <t>https://www.reddit.com/r/AmItheAsshole/comments/1azpujh/aita_for_making_a_joke_about_my_boyfriend/ks440vw/</t>
  </si>
  <si>
    <t>ks47goy</t>
  </si>
  <si>
    <t>02-25-2024 20:25:17</t>
  </si>
  <si>
    <t>BandicootBig6997</t>
  </si>
  <si>
    <t>I find the worst kind of people on reddit</t>
  </si>
  <si>
    <t>https://www.reddit.com/r/AmItheAsshole/comments/1azpujh/aita_for_making_a_joke_about_my_boyfriend/ks47goy/</t>
  </si>
  <si>
    <t>ks48q62</t>
  </si>
  <si>
    <t>02-25-2024 20:32:36</t>
  </si>
  <si>
    <t>Vulpine_Wanderer</t>
  </si>
  <si>
    <t>Soft YTA. Joking in front of others about how you dislike your partner isn't funny, IMO, and can potentially be received as hurtful by the partner. Soft YTA, because I don't believe you meant it in a bad way and humor is very subjective (someone else might have found it funny or neutral). I also believe you didn't realize that the types of jokes you make between yourselves don't necessarily correspond to the types of jokes that are suitable in the company of others.
Your partner told you that he found it hurtful and you apologized,  which is good. If there is still resentment you might need to talk it through some more. In that case I would advice that you tell him that you never meant to hurt him while still being mindful to acknowledge his feelings and assure him that you'll do your best to remember that boundary in the future.</t>
  </si>
  <si>
    <t>https://www.reddit.com/r/AmItheAsshole/comments/1azpujh/aita_for_making_a_joke_about_my_boyfriend/ks48q62/</t>
  </si>
  <si>
    <t>ks48wdn</t>
  </si>
  <si>
    <t>02-25-2024 20:33:36</t>
  </si>
  <si>
    <t>ToxicEvHater</t>
  </si>
  <si>
    <t>I can't even get a gf that won't cheat yet this mans out here with a women who loves him even if she doesn't see him much and he's taking offense to this elementary school joke. Tell him to grow a pair. NTA</t>
  </si>
  <si>
    <t>https://www.reddit.com/r/AmItheAsshole/comments/1azpujh/aita_for_making_a_joke_about_my_boyfriend/ks48wdn/</t>
  </si>
  <si>
    <t>ks2p6w3</t>
  </si>
  <si>
    <t>02-25-2024 15:11:08</t>
  </si>
  <si>
    <t>Yeah that’s boomer humor and it’s not funny anymore</t>
  </si>
  <si>
    <t>https://www.reddit.com/r/AmItheAsshole/comments/1azpujh/aita_for_making_a_joke_about_my_boyfriend/ks2p6w3/</t>
  </si>
  <si>
    <t>ks32cdv</t>
  </si>
  <si>
    <t>02-25-2024 16:30:14</t>
  </si>
  <si>
    <t>DaveyDumplings</t>
  </si>
  <si>
    <t>Doesn't depend on the SO and your relationship? Never? Huh.</t>
  </si>
  <si>
    <t>https://www.reddit.com/r/AmItheAsshole/comments/1azpujh/aita_for_making_a_joke_about_my_boyfriend/ks32cdv/</t>
  </si>
  <si>
    <t>ks3m4vw</t>
  </si>
  <si>
    <t>02-25-2024 18:22:41</t>
  </si>
  <si>
    <t>Ibreakglasshouses</t>
  </si>
  <si>
    <t>Sounds like the guy was being too sensitive.  Couples can joke about what they want to without someone from Reddit judging them based on their own personal feelings.</t>
  </si>
  <si>
    <t>https://www.reddit.com/r/AmItheAsshole/comments/1azpujh/aita_for_making_a_joke_about_my_boyfriend/ks3m4vw/</t>
  </si>
  <si>
    <t>ks3pjbp</t>
  </si>
  <si>
    <t>02-25-2024 18:42:04</t>
  </si>
  <si>
    <t>kiwizizi</t>
  </si>
  <si>
    <t>Yeah why is she trying to keep “I hate my wife” jokes around? What is even funny? 
What can be more attractive than your partner loving you even when you’re not around? Praising you even when you’re not a part of the conversation? She sucks</t>
  </si>
  <si>
    <t>https://www.reddit.com/r/AmItheAsshole/comments/1azpujh/aita_for_making_a_joke_about_my_boyfriend/ks3pjbp/</t>
  </si>
  <si>
    <t>ks3uc18</t>
  </si>
  <si>
    <t>02-25-2024 19:09:33</t>
  </si>
  <si>
    <t>QuietWalk2505</t>
  </si>
  <si>
    <t>Also for disrespect. Reminds me for a similar post.</t>
  </si>
  <si>
    <t>https://www.reddit.com/r/AmItheAsshole/comments/1azpujh/aita_for_making_a_joke_about_my_boyfriend/ks3uc18/</t>
  </si>
  <si>
    <t>ks3aqwk</t>
  </si>
  <si>
    <t>02-25-2024 17:18:21</t>
  </si>
  <si>
    <t>https://www.reddit.com/r/AmItheAsshole/comments/1azpujh/aita_for_making_a_joke_about_my_boyfriend/ks3aqwk/</t>
  </si>
  <si>
    <t>ks3vmpj</t>
  </si>
  <si>
    <t>02-25-2024 19:17:02</t>
  </si>
  <si>
    <t>ThrowRA_8900</t>
  </si>
  <si>
    <t>This.</t>
  </si>
  <si>
    <t>https://www.reddit.com/r/AmItheAsshole/comments/1azpujh/aita_for_making_a_joke_about_my_boyfriend/ks3vmpj/</t>
  </si>
  <si>
    <t>ks3u0ly</t>
  </si>
  <si>
    <t>02-25-2024 19:07:45</t>
  </si>
  <si>
    <t>SweetBasic7871</t>
  </si>
  <si>
    <t>That wouldn’t be funny…maybe “haha that’s half the reason I became doctor” zing! /s</t>
  </si>
  <si>
    <t>https://www.reddit.com/r/AmItheAsshole/comments/1azpujh/aita_for_making_a_joke_about_my_boyfriend/ks3u0ly/</t>
  </si>
  <si>
    <t>ks3bo80</t>
  </si>
  <si>
    <t>02-25-2024 17:23:42</t>
  </si>
  <si>
    <t>Miyuki_x33</t>
  </si>
  <si>
    <t>Yeah, who does anyway</t>
  </si>
  <si>
    <t>https://www.reddit.com/r/AmItheAsshole/comments/1azpujh/aita_for_making_a_joke_about_my_boyfriend/ks3bo80/</t>
  </si>
  <si>
    <t>ks30xt3</t>
  </si>
  <si>
    <t>02-25-2024 16:22:20</t>
  </si>
  <si>
    <t>It’s called boundaries take the stick out of your ass. Some jokes are better left in private.</t>
  </si>
  <si>
    <t>https://www.reddit.com/r/AmItheAsshole/comments/1azpujh/aita_for_making_a_joke_about_my_boyfriend/ks30xt3/</t>
  </si>
  <si>
    <t>ks3v8ha</t>
  </si>
  <si>
    <t>02-25-2024 19:14:44</t>
  </si>
  <si>
    <t>mosinderella</t>
  </si>
  <si>
    <t>It’s not Boomer humor. It’s asshole humor. They are not synonymous. That’s like saying all Millenials are entitled and all Gen Z are lazy. Do better.
(And no. I’m not a Boomer.)</t>
  </si>
  <si>
    <t>https://www.reddit.com/r/AmItheAsshole/comments/1azpujh/aita_for_making_a_joke_about_my_boyfriend/ks3v8ha/</t>
  </si>
  <si>
    <t>ks3dsbm</t>
  </si>
  <si>
    <t>02-25-2024 17:35:47</t>
  </si>
  <si>
    <t>ColdAndGrumpy</t>
  </si>
  <si>
    <t>It does. 
Me and my wife often tease each other with little comments like that, and it's not unusual, hurtful, or mean. It's just a couple being playful. 
What those two are assuming is that all comments like that are confrontational or little jabs at each other. If it's not something you enjoy, or you don't have that kind of dynamic with your SO, that's fair enough. But for others it's a sign of affection. 
In this case it's probably either that they've been making those jokes in private, or that the timing was poor (maybe her BF was upset about something else or feeling out of place).</t>
  </si>
  <si>
    <t>https://www.reddit.com/r/AmItheAsshole/comments/1azpujh/aita_for_making_a_joke_about_my_boyfriend/ks3dsbm/</t>
  </si>
  <si>
    <t>ks388zp</t>
  </si>
  <si>
    <t>02-25-2024 17:04:00</t>
  </si>
  <si>
    <t>I mean humor is subjective and plenty of people do it, but in my opinion it's never funny. What's the joke? That you're unhappy in your relationship? Like another commenter said, it seems like boomer "the ol' ball and chain" humor which imo is at least potentially hurtful, painfully played out, and mostly just not funny.</t>
  </si>
  <si>
    <t>https://www.reddit.com/r/AmItheAsshole/comments/1azpujh/aita_for_making_a_joke_about_my_boyfriend/ks388zp/</t>
  </si>
  <si>
    <t>ks39huf</t>
  </si>
  <si>
    <t>02-25-2024 17:11:06</t>
  </si>
  <si>
    <t>Well clearly the SO isn’t happy with the comment, so ???</t>
  </si>
  <si>
    <t>https://www.reddit.com/r/AmItheAsshole/comments/1azpujh/aita_for_making_a_joke_about_my_boyfriend/ks39huf/</t>
  </si>
  <si>
    <t>ks3dw6q</t>
  </si>
  <si>
    <t>02-25-2024 17:36:24</t>
  </si>
  <si>
    <t>Depends if the person likes disrespect. Seems that many don't appreciate it. Generally speaking, I never understood the need for putting your SO down. It makes no sense. Never.</t>
  </si>
  <si>
    <t>https://www.reddit.com/r/AmItheAsshole/comments/1azpujh/aita_for_making_a_joke_about_my_boyfriend/ks3dw6q/</t>
  </si>
  <si>
    <t>ks3bih8</t>
  </si>
  <si>
    <t>02-25-2024 17:22:47</t>
  </si>
  <si>
    <t>Exactly. I work in a trauma hospital and some days are much easier than others. Sure, people can say ‘don’t take work home with you’ but sometimes that’s just not an option. With a young couple like this, especially given they’ve been together for awhile, it seems like they’re both comfortable enough with each other to have such conversations, but also still are finding a balance of time &amp; place in terms of boundaries. Communication is always the answer.</t>
  </si>
  <si>
    <t>https://www.reddit.com/r/AmItheAsshole/comments/1azpujh/aita_for_making_a_joke_about_my_boyfriend/ks3bih8/</t>
  </si>
  <si>
    <t>ks3eey8</t>
  </si>
  <si>
    <t>02-25-2024 17:39:15</t>
  </si>
  <si>
    <t>garyt1957</t>
  </si>
  <si>
    <t>Frankly, you're pretty fragile if that joke bothers you.</t>
  </si>
  <si>
    <t>https://www.reddit.com/r/AmItheAsshole/comments/1azpujh/aita_for_making_a_joke_about_my_boyfriend/ks3eey8/</t>
  </si>
  <si>
    <t>ks439xu</t>
  </si>
  <si>
    <t>02-25-2024 20:01:03</t>
  </si>
  <si>
    <t>It’s humor that was perfectly acceptable in the boomer heyday. That’s why I’m calling it boomer humor. It doesn’t literally mean that all boomers hate on their spouses.</t>
  </si>
  <si>
    <t>https://www.reddit.com/r/AmItheAsshole/comments/1azpujh/aita_for_making_a_joke_about_my_boyfriend/ks439xu/</t>
  </si>
  <si>
    <t>ks3hz73</t>
  </si>
  <si>
    <t>02-25-2024 17:59:01</t>
  </si>
  <si>
    <t>SharralandaAndDennis</t>
  </si>
  <si>
    <t>You could be unhappy about something with your partner and it be a joke. My husband and I joke about him staying up late to game so I can sleep peacefully. Not because I don't love him and want to sleep with him, but he snores loud af and sometimes I need a break. We joke about me leaving him cold at night because he steals the covers (and his friends who have experienced it can relate). In reality I don't like to go to sleep without him but I can make the snoring excuse because he needs some him time and we sleep with 2 blankets at night because I sleep like a burrito and don't like to share.
I think the level of humor matters as long as you aren't trying to be hurtful to your partner.</t>
  </si>
  <si>
    <t>https://www.reddit.com/r/AmItheAsshole/comments/1azpujh/aita_for_making_a_joke_about_my_boyfriend/ks3hz73/</t>
  </si>
  <si>
    <t>ks3cfa5</t>
  </si>
  <si>
    <t>02-25-2024 17:28:00</t>
  </si>
  <si>
    <t>It's called playful teasing, and plenty of couples do it. 
What you're describing is the stereotypical sitcom husband trying to be funny around his friends. Not the same thing.</t>
  </si>
  <si>
    <t>https://www.reddit.com/r/AmItheAsshole/comments/1azpujh/aita_for_making_a_joke_about_my_boyfriend/ks3cfa5/</t>
  </si>
  <si>
    <t>ks3c64f</t>
  </si>
  <si>
    <t>02-25-2024 17:26:33</t>
  </si>
  <si>
    <t>So timing and setting is a thing.</t>
  </si>
  <si>
    <t>https://www.reddit.com/r/AmItheAsshole/comments/1azpujh/aita_for_making_a_joke_about_my_boyfriend/ks3c64f/</t>
  </si>
  <si>
    <t>ks3coo4</t>
  </si>
  <si>
    <t>02-25-2024 17:29:29</t>
  </si>
  <si>
    <t>FileDoesntExist</t>
  </si>
  <si>
    <t>Particularly since OP mentions they joke like this. Hopefully after a cool down they can have a serious discussion about what is and isn't okay to joke about for the future.</t>
  </si>
  <si>
    <t>https://www.reddit.com/r/AmItheAsshole/comments/1azpujh/aita_for_making_a_joke_about_my_boyfriend/ks3coo4/</t>
  </si>
  <si>
    <t>ks3mgcj</t>
  </si>
  <si>
    <t>02-25-2024 18:24:28</t>
  </si>
  <si>
    <t>Reddit is full of judgemental people who post shit like "that's never funny" so they can virtue signal and show how enlightened they are.  These are usually the same people that practice the "if you don't think like I think you are close minded" BS</t>
  </si>
  <si>
    <t>https://www.reddit.com/r/AmItheAsshole/comments/1azpujh/aita_for_making_a_joke_about_my_boyfriend/ks3mgcj/</t>
  </si>
  <si>
    <t>ks3clzl</t>
  </si>
  <si>
    <t>02-25-2024 17:29:04</t>
  </si>
  <si>
    <t>Clearly! Tell that the OP!</t>
  </si>
  <si>
    <t>https://www.reddit.com/r/AmItheAsshole/comments/1azpujh/aita_for_making_a_joke_about_my_boyfriend/ks3clzl/</t>
  </si>
  <si>
    <t>ks3x1fv</t>
  </si>
  <si>
    <t>02-25-2024 19:25:04</t>
  </si>
  <si>
    <t>💯</t>
  </si>
  <si>
    <t>https://www.reddit.com/r/AmItheAsshole/comments/1azpujh/aita_for_making_a_joke_about_my_boyfriend/ks3x1fv/</t>
  </si>
  <si>
    <t>ks352j1</t>
  </si>
  <si>
    <t>02-25-2024 16:46:03</t>
  </si>
  <si>
    <t>NTA
What vile things he was saying! Yikes. Seems like he's forgotten his origins and lost all of his humility. He reacted in a very vain and very callous way towards that young mom. 
Joking about a young, possibly struggling, woman like that is not funny. Joking is meant to be funny and his jokes were just cruel. Do you want to be with a dude who is so easily cruel to others?</t>
  </si>
  <si>
    <t>https://www.reddit.com/r/AmItheAsshole/comments/1azr53z/aita_for_calling_my_fiance_low_life_scum_after_he/ks352j1/</t>
  </si>
  <si>
    <t>ks2ycaz</t>
  </si>
  <si>
    <t>02-25-2024 16:06:57</t>
  </si>
  <si>
    <t>NTA. He is a bigot. Do you want to be with a bigot?</t>
  </si>
  <si>
    <t>https://www.reddit.com/r/AmItheAsshole/comments/1azr53z/aita_for_calling_my_fiance_low_life_scum_after_he/ks2ycaz/</t>
  </si>
  <si>
    <t>ks2yh8m</t>
  </si>
  <si>
    <t>02-25-2024 16:07:46</t>
  </si>
  <si>
    <t>Impossible_Zebra8664</t>
  </si>
  <si>
    <t>Those are some deeply misogynistic comments. I'd have a serious talk with my partner if I ever heard such hate come out of his mouth. NTA.</t>
  </si>
  <si>
    <t>https://www.reddit.com/r/AmItheAsshole/comments/1azr53z/aita_for_calling_my_fiance_low_life_scum_after_he/ks2yh8m/</t>
  </si>
  <si>
    <t>ks2x4s2</t>
  </si>
  <si>
    <t>02-25-2024 15:59:49</t>
  </si>
  <si>
    <t>Thediciplematt</t>
  </si>
  <si>
    <t>NTA
If he can’t keep his little comments about how others live to himself then he should be able to hear it back.</t>
  </si>
  <si>
    <t>https://www.reddit.com/r/AmItheAsshole/comments/1azr53z/aita_for_calling_my_fiance_low_life_scum_after_he/ks2x4s2/</t>
  </si>
  <si>
    <t>"Commander in Cheeks [274]"</t>
  </si>
  <si>
    <t>ks33vi9</t>
  </si>
  <si>
    <t>02-25-2024 16:39:08</t>
  </si>
  <si>
    <t>He has shown you who he is. Believe him</t>
  </si>
  <si>
    <t>https://www.reddit.com/r/AmItheAsshole/comments/1azr53z/aita_for_calling_my_fiance_low_life_scum_after_he/ks33vi9/</t>
  </si>
  <si>
    <t>ks3bxic</t>
  </si>
  <si>
    <t>02-25-2024 17:25:10</t>
  </si>
  <si>
    <t>C_Majuscula</t>
  </si>
  <si>
    <t>NTA, but why do you want to be with a misogynist?</t>
  </si>
  <si>
    <t>https://www.reddit.com/r/AmItheAsshole/comments/1azr53z/aita_for_calling_my_fiance_low_life_scum_after_he/ks3bxic/</t>
  </si>
  <si>
    <t>"Supreme Court Just-ass [133]"</t>
  </si>
  <si>
    <t>ks3f4j3</t>
  </si>
  <si>
    <t>02-25-2024 17:43:13</t>
  </si>
  <si>
    <t>TiffanyH70</t>
  </si>
  <si>
    <t>You are NTA for calling him out on his behavior. The only way for you to be the AH would be for you to be an AH to yourself by ignoring this red flag the size of the good old Union Jack (or for me, the 🇺🇸).
People show us who they are, deep inside. It is up to us to recognize what we see.</t>
  </si>
  <si>
    <t>https://www.reddit.com/r/AmItheAsshole/comments/1azr53z/aita_for_calling_my_fiance_low_life_scum_after_he/ks3f4j3/</t>
  </si>
  <si>
    <t>ks3g0iv</t>
  </si>
  <si>
    <t>02-25-2024 17:48:04</t>
  </si>
  <si>
    <t>ValleyOLove_Delight</t>
  </si>
  <si>
    <t>I agree with all the NTA. But I do want to add I don’t know if this 1000% how your partner truly feels. Yes to come out of your mouth you have to think it first. But I wouldn’t be surprised if your partners head is filled right now with horribly transphobic, sexist and depressed thoughts about his own existence. This is not an excuse to act this way. But it’s a reason why shit maybe coming out of their mouth. You say this is not your partners first pregnancy and you met your partner as a male at 22. It sounds like pregnancy might be triggering some deep trauma and body dysmorphia along with being pregnant in a situation that was less then ideal. Again not an excuse to behave this way: but if you truly love this man it’s time for you both to go to some therapy. I hope this is a reaction to shit in their head and not in their heart. Thinking of you both.</t>
  </si>
  <si>
    <t>https://www.reddit.com/r/AmItheAsshole/comments/1azr53z/aita_for_calling_my_fiance_low_life_scum_after_he/ks3g0iv/</t>
  </si>
  <si>
    <t>ks3qh5k</t>
  </si>
  <si>
    <t>02-25-2024 18:47:23</t>
  </si>
  <si>
    <t>louisiana_lagniappe</t>
  </si>
  <si>
    <t>If you feel the need to call your fiance lowlife scum, and wonder if that is ok, you should not be engaged to this person. </t>
  </si>
  <si>
    <t>https://www.reddit.com/r/AmItheAsshole/comments/1azr53z/aita_for_calling_my_fiance_low_life_scum_after_he/ks3qh5k/</t>
  </si>
  <si>
    <t>ks3ei2k</t>
  </si>
  <si>
    <t>02-25-2024 17:39:43</t>
  </si>
  <si>
    <t>wriggleyspace</t>
  </si>
  <si>
    <t>Too much drama</t>
  </si>
  <si>
    <t>https://www.reddit.com/r/AmItheAsshole/comments/1azr53z/aita_for_calling_my_fiance_low_life_scum_after_he/ks3ei2k/</t>
  </si>
  <si>
    <t>ks42l56</t>
  </si>
  <si>
    <t>02-25-2024 19:57:01</t>
  </si>
  <si>
    <t>squuidlees</t>
  </si>
  <si>
    <t>4 hours old account? this cannot be real lmao</t>
  </si>
  <si>
    <t>https://www.reddit.com/r/AmItheAsshole/comments/1azr53z/aita_for_calling_my_fiance_low_life_scum_after_he/ks42l56/</t>
  </si>
  <si>
    <t>ks3iufc</t>
  </si>
  <si>
    <t>02-25-2024 18:03:58</t>
  </si>
  <si>
    <t>Pineapple_Men</t>
  </si>
  <si>
    <t>YTA but he is too. He said some horrible things about that woman but he is going through a really tough time and probably just taking it out on her. He may not be in the exact same position that he is now without you but you cannot take credit for all the hard work he's put in. There is clearly a huge class jump between the two of you and you seem to feel that he you made him what he is. And reminding him of past pregnancies is just a low blow. You need to apologize and let him know that his accomplishments do not have an asterisk next to them that says "My SO payed for it."</t>
  </si>
  <si>
    <t>https://www.reddit.com/r/AmItheAsshole/comments/1azr53z/aita_for_calling_my_fiance_low_life_scum_after_he/ks3iufc/</t>
  </si>
  <si>
    <t>ks3xga2</t>
  </si>
  <si>
    <t>02-25-2024 19:27:26</t>
  </si>
  <si>
    <t>ThinkCow83</t>
  </si>
  <si>
    <t>YTA because I call bullshit........ There is NO WAY THIS ACTUALLY HAPPENED!</t>
  </si>
  <si>
    <t>https://www.reddit.com/r/AmItheAsshole/comments/1azr53z/aita_for_calling_my_fiance_low_life_scum_after_he/ks3xga2/</t>
  </si>
  <si>
    <t>ks34kk7</t>
  </si>
  <si>
    <t>02-25-2024 16:43:12</t>
  </si>
  <si>
    <t>You need to read the definition of "joke"</t>
  </si>
  <si>
    <t>https://www.reddit.com/r/AmItheAsshole/comments/1azr53z/aita_for_calling_my_fiance_low_life_scum_after_he/ks34kk7/</t>
  </si>
  <si>
    <t>ks43c83</t>
  </si>
  <si>
    <t>02-25-2024 20:01:26</t>
  </si>
  <si>
    <t>DaxxyDreams</t>
  </si>
  <si>
    <t>Liam may be gorgeous and charming on the outside, but he sounds a bit like a user and a shallow jerk on the inside. Looks like your eyes are starting to open. Is this how you want your kid to be raised?</t>
  </si>
  <si>
    <t>https://www.reddit.com/r/AmItheAsshole/comments/1azr53z/aita_for_calling_my_fiance_low_life_scum_after_he/ks43c83/</t>
  </si>
  <si>
    <t>ks3a319</t>
  </si>
  <si>
    <t>02-25-2024 17:14:30</t>
  </si>
  <si>
    <t>Weird-Assumption-782</t>
  </si>
  <si>
    <t>Yeah, this wasn't joking. This was mocking. They shouldn't need to put others down to make themselves feel good, gross behaviour. Defo NTA, and I'd be nope-ing out of that relationship sharpish.</t>
  </si>
  <si>
    <t>https://www.reddit.com/r/AmItheAsshole/comments/1azr53z/aita_for_calling_my_fiance_low_life_scum_after_he/ks3a319/</t>
  </si>
  <si>
    <t>ks3ozt7</t>
  </si>
  <si>
    <t>02-25-2024 18:38:59</t>
  </si>
  <si>
    <t>Neon_Plural</t>
  </si>
  <si>
    <t>But it's literally completely impossible to be both trans and a bigot. It just doesn't exist. 
/s</t>
  </si>
  <si>
    <t>https://www.reddit.com/r/AmItheAsshole/comments/1azr53z/aita_for_calling_my_fiance_low_life_scum_after_he/ks3ozt7/</t>
  </si>
  <si>
    <t>ks42mxg</t>
  </si>
  <si>
    <t>02-25-2024 19:57:18</t>
  </si>
  <si>
    <t>It's a throwaway</t>
  </si>
  <si>
    <t>https://www.reddit.com/r/AmItheAsshole/comments/1azr53z/aita_for_calling_my_fiance_low_life_scum_after_he/ks42mxg/</t>
  </si>
  <si>
    <t>ks433fp</t>
  </si>
  <si>
    <t>02-25-2024 20:00:00</t>
  </si>
  <si>
    <t>Either way? Sounds like the plot to a Netflix drama: on the chance that it’s not fake ESH</t>
  </si>
  <si>
    <t>https://www.reddit.com/r/AmItheAsshole/comments/1azr53z/aita_for_calling_my_fiance_low_life_scum_after_he/ks433fp/</t>
  </si>
  <si>
    <t>ks48oyj</t>
  </si>
  <si>
    <t>02-25-2024 20:32:24</t>
  </si>
  <si>
    <t>OldGuto</t>
  </si>
  <si>
    <t>NTA
Paying into her account, yeah ok maybe, that's fine, but what is really weird is not to have mentioned the card and the money at all to you (the normal thing would have been "look we got a card from X and they gave us Y"), add to that defensiveness and it rings alarm bells. 
That said it might have been better dealing with it face to face rather than a text message.</t>
  </si>
  <si>
    <t>https://www.reddit.com/r/AmItheAsshole/comments/1aztceo/aita_for_questioning_if_my_wife_embezzled_a/ks48oyj/</t>
  </si>
  <si>
    <t>ks3k0zi</t>
  </si>
  <si>
    <t>02-25-2024 18:10:41</t>
  </si>
  <si>
    <t>NAH yet
We don’t know yet what is going on. She may be defensive out of guilt, or annoyance thinking you will never trust her because of past issues, or she may be mad at herself for forgetting to mention it. People are very complicated and confusing.
I know you didn’t ask, but please do not discard checks without shredding them. Back when checks were more common, criminals would “wash” them with chemicals to take off the ink and then rewrite them and try to fraudulently cash them. Why risk it when shredding prevents the possibility?</t>
  </si>
  <si>
    <t>https://www.reddit.com/r/AmItheAsshole/comments/1aztceo/aita_for_questioning_if_my_wife_embezzled_a/ks3k0zi/</t>
  </si>
  <si>
    <t>"Colo-rectal Surgeon [42]"</t>
  </si>
  <si>
    <t>ks3ivk8</t>
  </si>
  <si>
    <t>02-25-2024 18:04:09</t>
  </si>
  <si>
    <t>Sooooo late for the red flags to be waving 
'hun, we got a wedding check and I can't get into the account. Can you deposit it?'
Instead of'how dare you find that check I cashed for myself that you were never going to be told about! Now I'm sad!'
Oof. Good luck man
NTA</t>
  </si>
  <si>
    <t>https://www.reddit.com/r/AmItheAsshole/comments/1aztceo/aita_for_questioning_if_my_wife_embezzled_a/ks3ivk8/</t>
  </si>
  <si>
    <t>ks3euuh</t>
  </si>
  <si>
    <t>02-25-2024 17:41:42</t>
  </si>
  <si>
    <t>It seems odd that if you received a joint gift of card &amp; check that she didn't show you the card before depositing the check.  Often if someone has done something wrong, they'll immediately go on the offensive with the person asking the question, to make you feel bad and back off.  Don't back off, but ask her in person why she didn't mention the gift.
Also, you definitely should have waited for her to be home instead of texting her while she was out.  Other than that, you're NTA.</t>
  </si>
  <si>
    <t>https://www.reddit.com/r/AmItheAsshole/comments/1aztceo/aita_for_questioning_if_my_wife_embezzled_a/ks3euuh/</t>
  </si>
  <si>
    <t>ks3i34t</t>
  </si>
  <si>
    <t>02-25-2024 17:59:38</t>
  </si>
  <si>
    <t>dart1126</t>
  </si>
  <si>
    <t>NTA. Her name change presumably would affect both accounts, her single and joint so not sure why it was easy enough to deposit in her sole named account. Also why not show you the card? And tell you about how nice it was of XYZ to give you the check, and have you endorse it and deposit into the joint, or say I’m depositing into my single and then I will transfer into the joint.  It is a little sketch that she didn’t mention anything about it at any point in time</t>
  </si>
  <si>
    <t>https://www.reddit.com/r/AmItheAsshole/comments/1aztceo/aita_for_questioning_if_my_wife_embezzled_a/ks3i34t/</t>
  </si>
  <si>
    <t>ks3ly7k</t>
  </si>
  <si>
    <t>02-25-2024 18:21:37</t>
  </si>
  <si>
    <t>Fanclock314</t>
  </si>
  <si>
    <t>NAH Or she could have been forgetful? Even the most meticulous people have important things slip their minds. Jumping straight to embezzlement seems a bit extreme, but it's not wrong for you to question it, to a point. 
You guys seem to have larger trust issues than this check. Have y'all done counseling before?</t>
  </si>
  <si>
    <t>https://www.reddit.com/r/AmItheAsshole/comments/1aztceo/aita_for_questioning_if_my_wife_embezzled_a/ks3ly7k/</t>
  </si>
  <si>
    <t>ks3rdm7</t>
  </si>
  <si>
    <t>02-25-2024 18:52:33</t>
  </si>
  <si>
    <t>Mother_Tradition_774</t>
  </si>
  <si>
    <t>NAH. If it’s a check, she probably wanted to get it deposited right away for the sake of the person who gave it you. This was not an appropriate conversation to have via text. You should have waited until she got home. I think marriage counseling is very much needed.</t>
  </si>
  <si>
    <t>https://www.reddit.com/r/AmItheAsshole/comments/1aztceo/aita_for_questioning_if_my_wife_embezzled_a/ks3rdm7/</t>
  </si>
  <si>
    <t>ks3zyxa</t>
  </si>
  <si>
    <t>02-25-2024 19:41:54</t>
  </si>
  <si>
    <t>legallymyself</t>
  </si>
  <si>
    <t>yta. You accused your SPOUSE of embezzeling marital funds? NO SUCH THING. Good grief. If you can't trust her enough to do something like this, you never should have gotten married.</t>
  </si>
  <si>
    <t>https://www.reddit.com/r/AmItheAsshole/comments/1aztceo/aita_for_questioning_if_my_wife_embezzled_a/ks3zyxa/</t>
  </si>
  <si>
    <t>ks3v64y</t>
  </si>
  <si>
    <t>02-25-2024 19:14:21</t>
  </si>
  <si>
    <t>Glass_Ear_8049</t>
  </si>
  <si>
    <t>NTA. She wasn’t going to tell you.</t>
  </si>
  <si>
    <t>https://www.reddit.com/r/AmItheAsshole/comments/1aztceo/aita_for_questioning_if_my_wife_embezzled_a/ks3v64y/</t>
  </si>
  <si>
    <t>ks43rka</t>
  </si>
  <si>
    <t>02-25-2024 20:03:54</t>
  </si>
  <si>
    <t>Giant red flag. I don't know if you can't trust her with money. NTA</t>
  </si>
  <si>
    <t>https://www.reddit.com/r/AmItheAsshole/comments/1aztceo/aita_for_questioning_if_my_wife_embezzled_a/ks43rka/</t>
  </si>
  <si>
    <t>ks3nult</t>
  </si>
  <si>
    <t>02-25-2024 18:32:26</t>
  </si>
  <si>
    <t>Wow, starting the marriage off with a big fat red flag flying over the house here.  NTA.</t>
  </si>
  <si>
    <t>https://www.reddit.com/r/AmItheAsshole/comments/1aztceo/aita_for_questioning_if_my_wife_embezzled_a/ks3nult/</t>
  </si>
  <si>
    <t>ks3os9z</t>
  </si>
  <si>
    <t>02-25-2024 18:37:46</t>
  </si>
  <si>
    <t>NTA.  So, you married a thief.  Interesting.</t>
  </si>
  <si>
    <t>https://www.reddit.com/r/AmItheAsshole/comments/1aztceo/aita_for_questioning_if_my_wife_embezzled_a/ks3os9z/</t>
  </si>
  <si>
    <t>"Craptain [160]"</t>
  </si>
  <si>
    <t>ks3mw6o</t>
  </si>
  <si>
    <t>02-25-2024 18:26:59</t>
  </si>
  <si>
    <t>ike7177</t>
  </si>
  <si>
    <t>ESH
In today’s world people heavily use text for communicating. It probably would have been a better conversation in person and her first response is definitely believable but then she decided to take it further and become aggressive with her words. I personally, and maybe others wouldn’t, but I personally would feel like there was something fishy going on. If you are being truthful about the text conversation, then there was nothing reason for her to get defensive. 
Wait until she gets home and have a face to face conversation.
As far as your history with each other, that should be considered “solved”. You went to therapy, got married afterwards because you both accepted each others past discretions and decided you could move past it. It never needs to be an active part of your future life together and if it is, then you both made a big mistake getting married and should be rethinking that.</t>
  </si>
  <si>
    <t>https://www.reddit.com/r/AmItheAsshole/comments/1aztceo/aita_for_questioning_if_my_wife_embezzled_a/ks3mw6o/</t>
  </si>
  <si>
    <t>ks3mu42</t>
  </si>
  <si>
    <t>02-25-2024 18:26:40</t>
  </si>
  <si>
    <t>Pinaxd1004</t>
  </si>
  <si>
    <t>NTA for questioning the deposit but I would inform her that if the check was made out to the both of you and she deposited into her personal account it can be returned for not having the proper endorsements because the check is technically not available to you</t>
  </si>
  <si>
    <t>https://www.reddit.com/r/AmItheAsshole/comments/1aztceo/aita_for_questioning_if_my_wife_embezzled_a/ks3mu42/</t>
  </si>
  <si>
    <t>ks49ay9</t>
  </si>
  <si>
    <t>02-25-2024 20:35:56</t>
  </si>
  <si>
    <t>NTA. But sounds like an opportunity to exam communication style, fighting fair, financial issues, and trust issues. It could be a random thing, a red flag, just a bad day. That said I definitely would be proactively addressing these issues. Trust and financial compatibility are critical for a successful marriage. Also, this whole separate account thing in a marriage is to me seems more of a roommate thing than a marriage thing. Being married and on the same page with goals and responsibilities and expectations is critical. To each their own on the separate accounts but having a shared account has fostered trust and open communication.</t>
  </si>
  <si>
    <t>https://www.reddit.com/r/AmItheAsshole/comments/1aztceo/aita_for_questioning_if_my_wife_embezzled_a/ks49ay9/</t>
  </si>
  <si>
    <t>ks4apc4</t>
  </si>
  <si>
    <t>02-25-2024 20:43:56</t>
  </si>
  <si>
    <t>imSuperman81</t>
  </si>
  <si>
    <t>Info: Are there any spots left in the pool? I’ve got two years.</t>
  </si>
  <si>
    <t>https://www.reddit.com/r/AmItheAsshole/comments/1aztceo/aita_for_questioning_if_my_wife_embezzled_a/ks4apc4/</t>
  </si>
  <si>
    <t>ks3ncjk</t>
  </si>
  <si>
    <t>02-25-2024 18:29:34</t>
  </si>
  <si>
    <t>AnUnbreakableMan</t>
  </si>
  <si>
    <t>It would be easy enough for him to confirm that the check was cashed, too.</t>
  </si>
  <si>
    <t>https://www.reddit.com/r/AmItheAsshole/comments/1aztceo/aita_for_questioning_if_my_wife_embezzled_a/ks3ncjk/</t>
  </si>
  <si>
    <t>ks3qbs0</t>
  </si>
  <si>
    <t>02-25-2024 18:46:32</t>
  </si>
  <si>
    <t>That_Survey5021</t>
  </si>
  <si>
    <t>She’s gaslighting you.</t>
  </si>
  <si>
    <t>https://www.reddit.com/r/AmItheAsshole/comments/1aztceo/aita_for_questioning_if_my_wife_embezzled_a/ks3qbs0/</t>
  </si>
  <si>
    <t>ks3ogst</t>
  </si>
  <si>
    <t>02-25-2024 18:35:58</t>
  </si>
  <si>
    <t>WesternInside388</t>
  </si>
  <si>
    <t>Not necessarily.  It really depends on the bank and even the branch.  Many do not. I had this problem repeatedly when I got married</t>
  </si>
  <si>
    <t>https://www.reddit.com/r/AmItheAsshole/comments/1aztceo/aita_for_questioning_if_my_wife_embezzled_a/ks3ogst/</t>
  </si>
  <si>
    <t>ks3npvs</t>
  </si>
  <si>
    <t>02-25-2024 18:31:40</t>
  </si>
  <si>
    <t>Yes! In fact, I had an account prior to marrying my husband over twenty years ago and I have never changed the name on it to my married name. I deposit into it under my married name all of the time without issues. Also into our joint account. That sounds very suspicious</t>
  </si>
  <si>
    <t>https://www.reddit.com/r/AmItheAsshole/comments/1aztceo/aita_for_questioning_if_my_wife_embezzled_a/ks3npvs/</t>
  </si>
  <si>
    <t>ks43e1e</t>
  </si>
  <si>
    <t>02-25-2024 20:01:43</t>
  </si>
  <si>
    <t>Next-Mission4684</t>
  </si>
  <si>
    <t>Exactly!!  Jerk move.</t>
  </si>
  <si>
    <t>https://www.reddit.com/r/AmItheAsshole/comments/1aztceo/aita_for_questioning_if_my_wife_embezzled_a/ks43e1e/</t>
  </si>
  <si>
    <t>ks3hbs8</t>
  </si>
  <si>
    <t>Orphen_1989</t>
  </si>
  <si>
    <t>NTA
Reading this, it feels like it will pretty soon become a situation where they will present you the choice of excommunication or integration. 
Be prepared for this and DO NOT join the community. Even if he leaves you, DO NOT give in to the pressure etc.  
If you do you will probably end up in a community where you have a life of cooking, cleaning and pushing out children where a wife's consent is automatically implied and your voice won't hold any value. 
It really sounds like they are already reeling your boyfriend back in and if that's the case, they will try and get you in next. Don't marry in their church. Run away from communities like this at all cost!</t>
  </si>
  <si>
    <t>https://www.reddit.com/r/AmItheAsshole/comments/1azttvj/wibta_if_i_tell_my_bf_his_community_is_a_cult/ks3hbs8/</t>
  </si>
  <si>
    <t>ks3gkkr</t>
  </si>
  <si>
    <t>NTA. But you don't think he already knows it's a cult? Sounds like an uphill battle. Remember, when you get married, you marry their family as well to a certain extent. Good luck.</t>
  </si>
  <si>
    <t>https://www.reddit.com/r/AmItheAsshole/comments/1azttvj/wibta_if_i_tell_my_bf_his_community_is_a_cult/ks3gkkr/</t>
  </si>
  <si>
    <t>ks3gnni</t>
  </si>
  <si>
    <t>LelandHeron</t>
  </si>
  <si>
    <t>In effect, your original question was " with if I tell my bf his religion is a cult", and to that I would say YWBTA.  On the other hand, there is nothing wrong with discussing your concerns with your bf about this church.  Actually you would be FOOLISH to marry this man without having that conversation and making sure the two of you are on the same page religiously BEFORE getting married.</t>
  </si>
  <si>
    <t>https://www.reddit.com/r/AmItheAsshole/comments/1azttvj/wibta_if_i_tell_my_bf_his_community_is_a_cult/ks3gnni/</t>
  </si>
  <si>
    <t>ks3h4td</t>
  </si>
  <si>
    <t>NTA **but** I think it would be better approached if you bring up that you heard him mention wanting to marry in his church and that you had concerns about that. Tell him that you know that marrying in their church would require you to be re-baptized and adopt their strict customs, something you are not comfortable doing in any way, and you are curious about how this desire of his will affect your relationship. Hopefully, that will lead to a more in depth conversation that I believe will be more productive and revealing, then coming straight out of the gate and calling his religion a cult: doing so may likely immediately put him on the defensive and spur a fight as opposed to a conversation that's more likely to reach him.</t>
  </si>
  <si>
    <t>https://www.reddit.com/r/AmItheAsshole/comments/1azttvj/wibta_if_i_tell_my_bf_his_community_is_a_cult/ks3h4td/</t>
  </si>
  <si>
    <t>"Professor Emeritass [81]"</t>
  </si>
  <si>
    <t>ks3gsjz</t>
  </si>
  <si>
    <t>NTA to discuss your concerns. Those red flags? Pay attention to them.</t>
  </si>
  <si>
    <t>https://www.reddit.com/r/AmItheAsshole/comments/1azttvj/wibta_if_i_tell_my_bf_his_community_is_a_cult/ks3gsjz/</t>
  </si>
  <si>
    <t>ks3jhbe</t>
  </si>
  <si>
    <t>dioor</t>
  </si>
  <si>
    <t>NTA. This is a dealbreaker discussion that you need to have sooner than later. 
It sounds like you’re both caught between more progressive personal values and some potentially harmful inherited religious values. As a woman you’re more at risk if you go down the ultra religious route — that’s just a fact of those types of organizations — so it’s not a surprise that you’re more aware and sensitive about it and wanting to discuss it more than he does. But he’s an AH for disregarding the consequences, for you, of being part of a religion that is going to oppress you. 
Honestly, talk about it, and hold firm on your position that you won’t convert to a religion that espouses BS you disagree with.</t>
  </si>
  <si>
    <t>https://www.reddit.com/r/AmItheAsshole/comments/1azttvj/wibta_if_i_tell_my_bf_his_community_is_a_cult/ks3jhbe/</t>
  </si>
  <si>
    <t>ks3i4n9</t>
  </si>
  <si>
    <t>be-jewel-d</t>
  </si>
  <si>
    <t>Nta. He knows already.</t>
  </si>
  <si>
    <t>https://www.reddit.com/r/AmItheAsshole/comments/1azttvj/wibta_if_i_tell_my_bf_his_community_is_a_cult/ks3i4n9/</t>
  </si>
  <si>
    <t>ks3iw6v</t>
  </si>
  <si>
    <t>NTA.
As they say in some cultures, you don’t marry just the individual but his entire family. In your case , the whole church as well. You have to see if he is willing to break away. If he isn’t, then are you willing to live by their rules?</t>
  </si>
  <si>
    <t>https://www.reddit.com/r/AmItheAsshole/comments/1azttvj/wibta_if_i_tell_my_bf_his_community_is_a_cult/ks3iw6v/</t>
  </si>
  <si>
    <t>ks3j90j</t>
  </si>
  <si>
    <t>NTA. This is your future. Bottom line is, you're not joining this cult, right? So either you need to have this conversation or break up.
He may even be looking for a way out of the cult and may subconsciously or consciously see you as that way.</t>
  </si>
  <si>
    <t>https://www.reddit.com/r/AmItheAsshole/comments/1azttvj/wibta_if_i_tell_my_bf_his_community_is_a_cult/ks3j90j/</t>
  </si>
  <si>
    <t>ks3j9w4</t>
  </si>
  <si>
    <t>Majestic_Camel6185</t>
  </si>
  <si>
    <t>Telling him he’s in a cult won’t help. He’s programmed to reject any people who say he’s in a cult.  He was programmed by his cult.  Having him discuss out loud the weird discrepancies and unhealthy beliefs is the only way. He needs to hear himself justify the craziness to hear how crazy it is.  FYI. I was raised in a cult (Mormon).</t>
  </si>
  <si>
    <t>https://www.reddit.com/r/AmItheAsshole/comments/1azttvj/wibta_if_i_tell_my_bf_his_community_is_a_cult/ks3j9w4/</t>
  </si>
  <si>
    <t>ks3mr22</t>
  </si>
  <si>
    <t>NTA
What follows may seem a bit pedantic, but I believe it matters for your situation.
“Cult” is a very strong word in English speaking countries when negatively describing minority religious movements. When doing so, they generally involves a charismatic leader  manipulating his followers. Someone like Jim Jones and The People’s Temple, or David Koresh and the Branch Davidians.
“True Orthodox Christianity” reads more as a very conservative, fundamentalist sect of mainstream Orthodox Christianity. It’s a semi-academic point, but there is a difference between “sect” and “cult” when describing minority religious movements:  
* *sect* describes a offshoot of a larger, established religious movement  
* *cult* describe a group formed around a singular, strong personality and doctrinally the run from very divergent from the source all the way to completely whack and made up.
The reason I bring this up is to *recommend against using the word “cult”*, and why. 
“Cult” has  really negative connotations in English, and the fact that it doesn’t really describe TOC that accurately could be cause for the discussion to get derailed.
Couch your hesitation in terms of fundamentalism, patriarchal conservatism, and anti-modernism. Those are all legit criticisms of that branch of Orthodoxy Christianity, and if you go in saying “I don’t want to buy into that”, that’s an argument you can make, and one which he can hopefully address.
If you say “You parents are in a cult”, that’s gonna trigger all sorts of defensive reactions and he may stop hearing what your are saying.
Best of luck</t>
  </si>
  <si>
    <t>https://www.reddit.com/r/AmItheAsshole/comments/1azttvj/wibta_if_i_tell_my_bf_his_community_is_a_cult/ks3mr22/</t>
  </si>
  <si>
    <t>ks3j2a9</t>
  </si>
  <si>
    <t>NTA, but if he's truly been sucked in, it won't do any good.  People in a cult aren't going to listen to outsiders, you'll just be one of those evil Orthodox Christians.</t>
  </si>
  <si>
    <t>https://www.reddit.com/r/AmItheAsshole/comments/1azttvj/wibta_if_i_tell_my_bf_his_community_is_a_cult/ks3j2a9/</t>
  </si>
  <si>
    <t>ks3z4j9</t>
  </si>
  <si>
    <t>Being able to discuss sensitive topics is a healthy predictor of a happy marriage.</t>
  </si>
  <si>
    <t>https://www.reddit.com/r/AmItheAsshole/comments/1azttvj/wibta_if_i_tell_my_bf_his_community_is_a_cult/ks3z4j9/</t>
  </si>
  <si>
    <t>ks45ve9</t>
  </si>
  <si>
    <t>PirateJohn75</t>
  </si>
  <si>
    <t>NTA
I don't think you would be an asshole, but it might be time for a long discussion to make sure your values still align before making decisions about a marriage.</t>
  </si>
  <si>
    <t>https://www.reddit.com/r/AmItheAsshole/comments/1azttvj/wibta_if_i_tell_my_bf_his_community_is_a_cult/ks45ve9/</t>
  </si>
  <si>
    <t>ks49nkf</t>
  </si>
  <si>
    <t>soubrette732</t>
  </si>
  <si>
    <t>You should tell him. But also, leave him. 
They will spin it as you splitting him off from his family, and he likely will choose them. 
Either way, unless he’s already attuned to this, it will take him a lot of time to process and unlearn. Don’t be a casualty of his needing to leave a cult.</t>
  </si>
  <si>
    <t>https://www.reddit.com/r/AmItheAsshole/comments/1azttvj/wibta_if_i_tell_my_bf_his_community_is_a_cult/ks49nkf/</t>
  </si>
  <si>
    <t>ks4a1bq</t>
  </si>
  <si>
    <t>Are you willing to raise your children in this cult? 
You’re an adult. It’s not advisable to stay that close to a cult, but it is your choice. Please don’t bring kids into this. They will be torn from the beginning—dysfunctional/controlling families get worse once a child is born.</t>
  </si>
  <si>
    <t>https://www.reddit.com/r/AmItheAsshole/comments/1azttvj/wibta_if_i_tell_my_bf_his_community_is_a_cult/ks4a1bq/</t>
  </si>
  <si>
    <t>ks3hmgl</t>
  </si>
  <si>
    <t>I believe he don't feel that all those that I consider red flags, are important as long as we are okay and don't support those beliefs. But I don't feel that is okay to be part of a community like this even if we don't actually follow.</t>
  </si>
  <si>
    <t>https://www.reddit.com/r/AmItheAsshole/comments/1azttvj/wibta_if_i_tell_my_bf_his_community_is_a_cult/ks3hmgl/</t>
  </si>
  <si>
    <t>ks3hzsd</t>
  </si>
  <si>
    <t>Bets that after they're married he starts enforcing those religious beliefs regardless of prior joint decisions?</t>
  </si>
  <si>
    <t>https://www.reddit.com/r/AmItheAsshole/comments/1azttvj/wibta_if_i_tell_my_bf_his_community_is_a_cult/ks3hzsd/</t>
  </si>
  <si>
    <t>ks4ahoh</t>
  </si>
  <si>
    <t>WastingAnotherHour</t>
  </si>
  <si>
    <t>Agree. Coming straight out and calling something he was raised in and taught to value is a cult is going to immediately put him on the defensive. Bringing up concerns and being explicit about personal boundaries is a much more productive way of starting the conversation.</t>
  </si>
  <si>
    <t>https://www.reddit.com/r/AmItheAsshole/comments/1azttvj/wibta_if_i_tell_my_bf_his_community_is_a_cult/ks4ahoh/</t>
  </si>
  <si>
    <t>ks3j7ki</t>
  </si>
  <si>
    <t>Absolutely not, but from what I see he is not either. He thinks that it won't actually affect us because we already have establised "normal" beliefs. It's more part of his culture beeing married in a church like that etc.</t>
  </si>
  <si>
    <t>https://www.reddit.com/r/AmItheAsshole/comments/1azttvj/wibta_if_i_tell_my_bf_his_community_is_a_cult/ks3j7ki/</t>
  </si>
  <si>
    <t>ks3jeme</t>
  </si>
  <si>
    <t>Thank you so much for your answer!</t>
  </si>
  <si>
    <t>https://www.reddit.com/r/AmItheAsshole/comments/1azttvj/wibta_if_i_tell_my_bf_his_community_is_a_cult/ks3jeme/</t>
  </si>
  <si>
    <t>ks3nt72</t>
  </si>
  <si>
    <t>You're correct. I've noticed that in some True Orthodox Church leadership, often issue numerous directives unrelated to church matters, expecting people to comply. Additionally, they resort to punishment for those who were once loyal but are now seeking to distance themselves. This behavior has led me to think of them as resembling a cult, although I understand my English may not help exactly understand the full meaning of the words. Thank you for your comment, very helpful.</t>
  </si>
  <si>
    <t>https://www.reddit.com/r/AmItheAsshole/comments/1azttvj/wibta_if_i_tell_my_bf_his_community_is_a_cult/ks3nt72/</t>
  </si>
  <si>
    <t>ks3jx4f</t>
  </si>
  <si>
    <t>Just to be clear, a part of Orthodox Christians, even the priests are okay, at least they are accepting differences etc. True Orthodox Christians, not. They are very fanatic and old-fashioned.</t>
  </si>
  <si>
    <t>https://www.reddit.com/r/AmItheAsshole/comments/1azttvj/wibta_if_i_tell_my_bf_his_community_is_a_cult/ks3jx4f/</t>
  </si>
  <si>
    <t>ks3j9iq</t>
  </si>
  <si>
    <t>Are ya'll living together? When you live with your partner and are both paying bills and being independent, it is the closest experience to being married. You'll see the real dynamic of his family at that point and can then decide if it's worth marrying him.</t>
  </si>
  <si>
    <t>https://www.reddit.com/r/AmItheAsshole/comments/1azttvj/wibta_if_i_tell_my_bf_his_community_is_a_cult/ks3j9iq/</t>
  </si>
  <si>
    <t>ks3kykz</t>
  </si>
  <si>
    <t>I know him a while, we were friends for years before our relationship. I think if for example he was homophobic I would already saw that. I didn't see any red flags in him for years, and I don't believe he would just "pretend" to be "open minded" for so many years, just to get a girl and then enforcing her to his beliefs.</t>
  </si>
  <si>
    <t>https://www.reddit.com/r/AmItheAsshole/comments/1azttvj/wibta_if_i_tell_my_bf_his_community_is_a_cult/ks3kykz/</t>
  </si>
  <si>
    <t>ks3jwyr</t>
  </si>
  <si>
    <t>What I really think…once you marry in his church, it’s a de facto stamp of approval to live by their rules especially if you undergo all those rites to be married in his church.
It‘s a red flag if you have to undergo such rituals. Let him marry in your church.</t>
  </si>
  <si>
    <t>https://www.reddit.com/r/AmItheAsshole/comments/1azttvj/wibta_if_i_tell_my_bf_his_community_is_a_cult/ks3jwyr/</t>
  </si>
  <si>
    <t>ks3o67h</t>
  </si>
  <si>
    <t>Yes we do! That’s why I’m feeling secure for him and his character at this point.</t>
  </si>
  <si>
    <t>https://www.reddit.com/r/AmItheAsshole/comments/1azttvj/wibta_if_i_tell_my_bf_his_community_is_a_cult/ks3o67h/</t>
  </si>
  <si>
    <t>ks3pn1a</t>
  </si>
  <si>
    <t>I've seen religious types do worse, but fair enough, you know him best.</t>
  </si>
  <si>
    <t>https://www.reddit.com/r/AmItheAsshole/comments/1azttvj/wibta_if_i_tell_my_bf_his_community_is_a_cult/ks3pn1a/</t>
  </si>
  <si>
    <t>ks46kga</t>
  </si>
  <si>
    <t>I'm sure you do know him well, but also consider that people change over time, especially when faced with external pressures.  He may not be homophobic, but with the pressures being put on him, you just know that if you get married, he's going to hear snide remarks from the community about how you're not veing sufficiently "traditional."  It will absolutely put a huge strain on your marriage.</t>
  </si>
  <si>
    <t>https://www.reddit.com/r/AmItheAsshole/comments/1azttvj/wibta_if_i_tell_my_bf_his_community_is_a_cult/ks46kga/</t>
  </si>
  <si>
    <t>ks3k79b</t>
  </si>
  <si>
    <t>I think if you are going under religious and not political marriage, this applies to the multitude of religions - and I'm not talking exclusively about Christians. But in general you are right</t>
  </si>
  <si>
    <t>https://www.reddit.com/r/AmItheAsshole/comments/1azttvj/wibta_if_i_tell_my_bf_his_community_is_a_cult/ks3k79b/</t>
  </si>
  <si>
    <t>ks3mnau</t>
  </si>
  <si>
    <t>Under religious, undergoing such rituals would mean a lifelong commitment, to my understanding. It isn’t for show at the moment to please the family. Hence, my point about the rites.I have seen couples split over religious beliefs. And the way you described his community as seeing your community as ‘traitors”.
It made me concerned about the possibility of his family pressuring both of you to  separate from your own family. Men can give reassurances but it’s just words. Things will change over time if he continues staying in his community aka to be involved with church.  
So yes, you must have that talk with him.</t>
  </si>
  <si>
    <t>https://www.reddit.com/r/AmItheAsshole/comments/1azttvj/wibta_if_i_tell_my_bf_his_community_is_a_cult/ks3mnau/</t>
  </si>
  <si>
    <t>ks3mw5d</t>
  </si>
  <si>
    <t>You have a good point. Thank you for your answer!</t>
  </si>
  <si>
    <t>https://www.reddit.com/r/AmItheAsshole/comments/1azttvj/wibta_if_i_tell_my_bf_his_community_is_a_cult/ks3mw5d/</t>
  </si>
  <si>
    <t>ks42tqo</t>
  </si>
  <si>
    <t>I just wanted to add to this.   
Your boyfriend may have the best intentions and beliefs now. But if you stay in this community...
For example, if you want a career and you are working. Within the community it is very possible that he will be looked down upon by other men, constantly being told by others that it's shamefull, that he needs to get you under control, that you don't perform wifely duties and probably attacking his masculinity, saying he can't provide for his family on his own. Well you get the idea.
Now imagine him getting that sort of negative influence day in day out. Eventually he might start to believe it, everyone has a breaking point.
Alot of good people get turned into monsters by peer pressure. 
Watch out for that if you decide any contact with this community/cult.</t>
  </si>
  <si>
    <t>https://www.reddit.com/r/AmItheAsshole/comments/1azttvj/wibta_if_i_tell_my_bf_his_community_is_a_cult/ks42tqo/</t>
  </si>
  <si>
    <t>ks3iiuf</t>
  </si>
  <si>
    <t>02-25-2024 18:02:07</t>
  </si>
  <si>
    <t>NTA.
You are not a chauffeur. Ask him to use his own damn car. If his friends are gaslighting you over what he says…just ask yourself if you want to continue being with this guy. He gives off a big red flag.</t>
  </si>
  <si>
    <t>https://www.reddit.com/r/AmItheAsshole/comments/1aztzt1/aita_for_not_wanting_to_use_my_car_to_drive_my_bf/ks3iiuf/</t>
  </si>
  <si>
    <t>ks3ix9n</t>
  </si>
  <si>
    <t>02-25-2024 18:04:25</t>
  </si>
  <si>
    <t>Why would you have paid for tolls to drive him to work?  If you have EZ pass like we do in the US, then you should have pulled up to a cash toll and made him pay, or left your EZ pass home.  Stop driving him, tell him you are too busy.
This sounds made up to me, since I can't imagine being with someone this selfish.  If it's a real post, break up with him, he's with you only for your money and the free ride.</t>
  </si>
  <si>
    <t>https://www.reddit.com/r/AmItheAsshole/comments/1aztzt1/aita_for_not_wanting_to_use_my_car_to_drive_my_bf/ks3ix9n/</t>
  </si>
  <si>
    <t>ks3lnz2</t>
  </si>
  <si>
    <t>02-25-2024 18:20:02</t>
  </si>
  <si>
    <t>Worth-Season3645</t>
  </si>
  <si>
    <t>NTA…your responsibility because it is your car?  Nope.  You are driving him an hour to “his” job.   Those tolls are his responsibility.  Just say no.   It is a complete sentence.  Stop driving him everywhere.  I would tell his friends, “Friends, I’m sorry you think I am the ahole.  But you know what?  You can drive him around then.  You pay the gas and the tolls.  Because you know, as I am told, since it is my car, it is my responsibility.  As far as me, I am fine being his chauffeur”.</t>
  </si>
  <si>
    <t>https://www.reddit.com/r/AmItheAsshole/comments/1aztzt1/aita_for_not_wanting_to_use_my_car_to_drive_my_bf/ks3lnz2/</t>
  </si>
  <si>
    <t>ks3nc33</t>
  </si>
  <si>
    <t>02-25-2024 18:29:30</t>
  </si>
  <si>
    <t>NTA
Stop driving him!
In addition to the gas, tolls, and wear and tear on your car, this is taking a lot of your time.  
If he continues hassling you, drop him.</t>
  </si>
  <si>
    <t>https://www.reddit.com/r/AmItheAsshole/comments/1aztzt1/aita_for_not_wanting_to_use_my_car_to_drive_my_bf/ks3nc33/</t>
  </si>
  <si>
    <t>"Sultan of Sphincter [830]"</t>
  </si>
  <si>
    <t>ks3jxq8</t>
  </si>
  <si>
    <t>02-25-2024 18:10:11</t>
  </si>
  <si>
    <t>NTA. Ann Landers used to say "Nobody can take advantage of you without your permission."
Not strictly true, of course, I can think of lots of exceptions, but in your situation it is true.</t>
  </si>
  <si>
    <t>https://www.reddit.com/r/AmItheAsshole/comments/1aztzt1/aita_for_not_wanting_to_use_my_car_to_drive_my_bf/ks3jxq8/</t>
  </si>
  <si>
    <t>ks3otn6</t>
  </si>
  <si>
    <t>02-25-2024 18:37:59</t>
  </si>
  <si>
    <t>AnalyticalDoge</t>
  </si>
  <si>
    <t>NTA. Its shocking how his friends are saying your gaslighting him! You're not his mom or chauffeur, don't let him freeload of you and maybe he can hitchhike if he doesn't want to pitch in.</t>
  </si>
  <si>
    <t>https://www.reddit.com/r/AmItheAsshole/comments/1aztzt1/aita_for_not_wanting_to_use_my_car_to_drive_my_bf/ks3otn6/</t>
  </si>
  <si>
    <t>ks3uvuv</t>
  </si>
  <si>
    <t>02-25-2024 19:12:43</t>
  </si>
  <si>
    <t>barkingmeowad</t>
  </si>
  <si>
    <t>NTA.  Unless you live in an area where you need a permit to park,  he can drive himself to your place. If he refuses to drive himself, he can stay home. Let him and his friends talk smack. It's a bunch of bs that he expects you to drive and pay for everything.  If this issue does your relationship in, count your blessings.</t>
  </si>
  <si>
    <t>https://www.reddit.com/r/AmItheAsshole/comments/1aztzt1/aita_for_not_wanting_to_use_my_car_to_drive_my_bf/ks3uvuv/</t>
  </si>
  <si>
    <t>ks3wl7b</t>
  </si>
  <si>
    <t>02-25-2024 19:22:29</t>
  </si>
  <si>
    <t>NTA stop driving him around and remind him that it's his responsibility to make sure he gets to work. He must have a good amount of money saved somewhere due to you being his personal servant.</t>
  </si>
  <si>
    <t>https://www.reddit.com/r/AmItheAsshole/comments/1aztzt1/aita_for_not_wanting_to_use_my_car_to_drive_my_bf/ks3wl7b/</t>
  </si>
  <si>
    <t>ks419cg</t>
  </si>
  <si>
    <t>02-25-2024 19:49:23</t>
  </si>
  <si>
    <t>Bro started driving at 18</t>
  </si>
  <si>
    <t>https://www.reddit.com/r/AmItheAsshole/comments/1aztzt1/aita_for_not_wanting_to_use_my_car_to_drive_my_bf/ks419cg/</t>
  </si>
  <si>
    <t>ks3i8fg</t>
  </si>
  <si>
    <t>02-25-2024 18:00:29</t>
  </si>
  <si>
    <t>Seems to me like you are easily influenced by others, if you liked kiss boy why not give him a chance? Because your friend liked him first? Why even apologize when it wasn't your fault? Are we in high school again?</t>
  </si>
  <si>
    <t>1azu2c8</t>
  </si>
  <si>
    <t>https://www.reddit.com/r/AmItheAsshole/comments/1azu2c8/aita_for_a_guy_preferring_me_over_my_friend/ks3i8fg/</t>
  </si>
  <si>
    <t>ks3ilum</t>
  </si>
  <si>
    <t>02-25-2024 18:02:36</t>
  </si>
  <si>
    <t>LongPrinciple3404</t>
  </si>
  <si>
    <t>Nta- you seam like you did everything right but your friend and friend of friend group appear to have a high-school mentality. You deserve better then the bs they are putting you in. You did nothing wrong.</t>
  </si>
  <si>
    <t>https://www.reddit.com/r/AmItheAsshole/comments/1azu2c8/aita_for_a_guy_preferring_me_over_my_friend/ks3ilum/</t>
  </si>
  <si>
    <t>ks3i3ax</t>
  </si>
  <si>
    <t>02-25-2024 17:59:40</t>
  </si>
  <si>
    <t>ALoungerAtTheClubs</t>
  </si>
  <si>
    <t>NTA. Your friend doesn't get to just claim him. I could see if they had actually dated or something, but this is trifling.</t>
  </si>
  <si>
    <t>https://www.reddit.com/r/AmItheAsshole/comments/1azu2c8/aita_for_a_guy_preferring_me_over_my_friend/ks3i3ax/</t>
  </si>
  <si>
    <t>ks3ymvp</t>
  </si>
  <si>
    <t>02-25-2024 19:34:16</t>
  </si>
  <si>
    <t>NTA. Seems like this is a HS/ College friend group. If she liked him, she should have asked him out. Your friend is looking for reasons to get attention.</t>
  </si>
  <si>
    <t>https://www.reddit.com/r/AmItheAsshole/comments/1azu2c8/aita_for_a_guy_preferring_me_over_my_friend/ks3ymvp/</t>
  </si>
  <si>
    <t>ks3ip52</t>
  </si>
  <si>
    <t>02-25-2024 18:03:08</t>
  </si>
  <si>
    <t>girl_with_a_whisk</t>
  </si>
  <si>
    <t>It feels like that yes. It’s complicated though, I always put my friends above boys. It’s important to me and my values. The drama is beneath me but one thing I’ve learned is that I will not be kissing boys for a while haha</t>
  </si>
  <si>
    <t>https://www.reddit.com/r/AmItheAsshole/comments/1azu2c8/aita_for_a_guy_preferring_me_over_my_friend/ks3ip52/</t>
  </si>
  <si>
    <t>ks3j4x4</t>
  </si>
  <si>
    <t>02-25-2024 18:05:37</t>
  </si>
  <si>
    <t>Ok thank you, it’s really helpful getting outside perspectives, most of my friends agree but two of the girls very close to her have been acting funny with me as if I somehow caused all of it.</t>
  </si>
  <si>
    <t>https://www.reddit.com/r/AmItheAsshole/comments/1azu2c8/aita_for_a_guy_preferring_me_over_my_friend/ks3j4x4/</t>
  </si>
  <si>
    <t>ks3ifac</t>
  </si>
  <si>
    <t>02-25-2024 18:01:33</t>
  </si>
  <si>
    <t>Yeah I agree it’s all very immature, being a good friend and a girls girl is very important to me though so something like this has made me question myself in a way I don’t like</t>
  </si>
  <si>
    <t>https://www.reddit.com/r/AmItheAsshole/comments/1azu2c8/aita_for_a_guy_preferring_me_over_my_friend/ks3ifac/</t>
  </si>
  <si>
    <t>ks3ixkn</t>
  </si>
  <si>
    <t>02-25-2024 18:04:28</t>
  </si>
  <si>
    <t>I think you're taking the wrong lesson from this - but it's your life!</t>
  </si>
  <si>
    <t>https://www.reddit.com/r/AmItheAsshole/comments/1azu2c8/aita_for_a_guy_preferring_me_over_my_friend/ks3ixkn/</t>
  </si>
  <si>
    <t>ks3pn43</t>
  </si>
  <si>
    <t>02-25-2024 18:42:39</t>
  </si>
  <si>
    <t>activelurker777</t>
  </si>
  <si>
    <t>You said that you aren't close and she is being unreasonable. If you like him, go have a drink with him.</t>
  </si>
  <si>
    <t>https://www.reddit.com/r/AmItheAsshole/comments/1azu2c8/aita_for_a_guy_preferring_me_over_my_friend/ks3pn43/</t>
  </si>
  <si>
    <t>ks3jbfy</t>
  </si>
  <si>
    <t>02-25-2024 18:06:39</t>
  </si>
  <si>
    <t>Maybe haha, I’ll have to do a background check in advance though</t>
  </si>
  <si>
    <t>https://www.reddit.com/r/AmItheAsshole/comments/1azu2c8/aita_for_a_guy_preferring_me_over_my_friend/ks3jbfy/</t>
  </si>
  <si>
    <t>ks3kofe</t>
  </si>
  <si>
    <t>02-25-2024 18:14:25</t>
  </si>
  <si>
    <t>Doktor_Seagull</t>
  </si>
  <si>
    <t>NTA
It's your body, she can't ask you to change aspects of your body or how you treat it. If it makes you uncomfortable then continue to shave. If she's reacting this harshly to it then maybe she needs to think about whether you're the right person for her. You may want to consider for yourself that if she is now so much more turned off by this (than she was before) what has changed? Is she projecting some other grievance? If you're looking for compromises have you considered waxing the hair? It takes longer to grow back and new hairs regrow (not cut mature hairs) so less stubbly. Or more permanent solutions, since you hate the hair and have done this for 17 years, such as laser removal?</t>
  </si>
  <si>
    <t>https://www.reddit.com/r/AmItheAsshole/comments/1azubqq/aita_for_wanting_to_shave_my_chest/ks3kofe/</t>
  </si>
  <si>
    <t>ks3ltqv</t>
  </si>
  <si>
    <t>02-25-2024 18:20:56</t>
  </si>
  <si>
    <t>NTA- She can't control what you do with your body. If you like shaving it, feel free to. She can't be passive aggressive and laying guilt trips all because she doesn't like what you are doing with YOUR body. Like you said, you would never do what she's doing.</t>
  </si>
  <si>
    <t>https://www.reddit.com/r/AmItheAsshole/comments/1azubqq/aita_for_wanting_to_shave_my_chest/ks3ltqv/</t>
  </si>
  <si>
    <t>ks3o4rl</t>
  </si>
  <si>
    <t>02-25-2024 18:34:04</t>
  </si>
  <si>
    <t>Garden_Lady2</t>
  </si>
  <si>
    <t>NTA, she has a right to her opinion but your body so it's definitely your choice. I suspect her problem is more that she can't control you. This is a huge red flag.</t>
  </si>
  <si>
    <t>https://www.reddit.com/r/AmItheAsshole/comments/1azubqq/aita_for_wanting_to_shave_my_chest/ks3o4rl/</t>
  </si>
  <si>
    <t>ks3ows4</t>
  </si>
  <si>
    <t>02-25-2024 18:38:30</t>
  </si>
  <si>
    <t>bbee612</t>
  </si>
  <si>
    <t>Honestly she sounds exhausting !! You are definitely NTA &amp; she is definitely the AH. Everyone has preferences in relationships with what they like physically about their partner and it’s okay to voice those opinions, it’s not okay when they try to start emotionally manipulating you into doing what they prefer. That’s controlling and ugly. You have done more than enough to not shave it sometimes for her because you know she likes it, she should be thankful for you doing that for her instead of trying to manipulate you to continue doing it.</t>
  </si>
  <si>
    <t>https://www.reddit.com/r/AmItheAsshole/comments/1azubqq/aita_for_wanting_to_shave_my_chest/ks3ows4/</t>
  </si>
  <si>
    <t>ks3k43o</t>
  </si>
  <si>
    <t>02-25-2024 18:11:11</t>
  </si>
  <si>
    <t>NTA. Your body, your choice. If she doesn't like it she can leave. With that in mind, I constantly make fun of my friend for shaving his arms. It just doesn't seem like a thing a man should do, but I'm probably just too old-fashioned.</t>
  </si>
  <si>
    <t>https://www.reddit.com/r/AmItheAsshole/comments/1azubqq/aita_for_wanting_to_shave_my_chest/ks3k43o/</t>
  </si>
  <si>
    <t>ks3sp24</t>
  </si>
  <si>
    <t>02-25-2024 19:00:11</t>
  </si>
  <si>
    <t>We have other issues besides this but this is currently happening so I just wanted some insight from others. I understand where she’s coming from with her idea that in relationships we’re supposed to ask each other what we like and want the other person to like us and be attracted to us. What I don’t get is why it’s even such a big deal. I used to shave my legs too but she definitely hates that so I stopped altogether since I don’t mind my leg hair as much as my chest and stomach hair. I’ve tried Nair before so that it doesn’t come back as prickly but it doesn’t work on my chest hair very well. I’ve thought about wax but haven’t gone that far yet.</t>
  </si>
  <si>
    <t>https://www.reddit.com/r/AmItheAsshole/comments/1azubqq/aita_for_wanting_to_shave_my_chest/ks3sp24/</t>
  </si>
  <si>
    <t>ks3wpeq</t>
  </si>
  <si>
    <t>02-25-2024 19:23:09</t>
  </si>
  <si>
    <t>Okay, smooth chested guys are NOT my fave.
But like you I find it just a minor part of the whole package? Are you sure she's not finding a way to pick fights about something you're adamant about? Like could something else be going on? And she's just using this as a match to burn the relationship down?
Cuz seriously, your body isn't about her. And if it's a deal breaker for her, she can just peace out.
NTA</t>
  </si>
  <si>
    <t>https://www.reddit.com/r/AmItheAsshole/comments/1azubqq/aita_for_wanting_to_shave_my_chest/ks3wpeq/</t>
  </si>
  <si>
    <t>ks41589</t>
  </si>
  <si>
    <t>02-25-2024 19:48:42</t>
  </si>
  <si>
    <t>Bro started shaving at 17</t>
  </si>
  <si>
    <t>https://www.reddit.com/r/AmItheAsshole/comments/1azubqq/aita_for_wanting_to_shave_my_chest/ks41589/</t>
  </si>
  <si>
    <t>ks45yge</t>
  </si>
  <si>
    <t>02-25-2024 20:16:35</t>
  </si>
  <si>
    <t>https://www.reddit.com/r/AmItheAsshole/comments/1azubqq/aita_for_wanting_to_shave_my_chest/ks45yge/</t>
  </si>
  <si>
    <t>ks3v5a2</t>
  </si>
  <si>
    <t>02-25-2024 19:14:13</t>
  </si>
  <si>
    <t>I totally get that some people don’t like it and some people do. I feel like being a man is more about the actions he takes and less about his grooming preferences but that’s just me. No judgement either way</t>
  </si>
  <si>
    <t>https://www.reddit.com/r/AmItheAsshole/comments/1azubqq/aita_for_wanting_to_shave_my_chest/ks3v5a2/</t>
  </si>
  <si>
    <t>ks3slxb</t>
  </si>
  <si>
    <t>02-25-2024 18:59:42</t>
  </si>
  <si>
    <t>ivoryhare</t>
  </si>
  <si>
    <t>Oof. This raises all kinds of red flags. 
First of all, NTA. You’re not responsible for his personal items. If it was stained during sex and you offered to wash it, sure. Or if he’d politely asked you to wash it, I have a feeling you probably would have. But to just toss it in the hamper and expect you to take care of it is pretty disrespectful. 
The bigger issue here is the fact that he doesn’t want to take it home. Combine that with the fact that you’ve never been to his house makes me think he’s living with someone else. My gut reaction is he’s worried how they’ll react if he brings home a shirt with someone else’s bodily fluids.</t>
  </si>
  <si>
    <t>https://www.reddit.com/r/AmItheAsshole/comments/1azvfyn/aita_for_not_washing_my_bfs_shirt/ks3slxb/</t>
  </si>
  <si>
    <t>ks3soem</t>
  </si>
  <si>
    <t>02-25-2024 19:00:06</t>
  </si>
  <si>
    <t>This is weird. Why won’t he take his dirty, (bloody from sex, WTF), shirt home? Presumably he does laundry, I mean, he isn’t Jack Reacher, right?
So what is the big deal? Does somebody else do his laundry? Possibly somebody he doesn’t want to explain how he got blood on his shirt? 
I would guess you also do laundry, and if  I were you, I would *ordinarily* have no problem washing somebody else’s garment. But now he is acting weird about it, and I would dig my heels in and say “nope”. NTA</t>
  </si>
  <si>
    <t>https://www.reddit.com/r/AmItheAsshole/comments/1azvfyn/aita_for_not_washing_my_bfs_shirt/ks3soem/</t>
  </si>
  <si>
    <t>ks41ziv</t>
  </si>
  <si>
    <t>02-25-2024 19:53:31</t>
  </si>
  <si>
    <t>Sufficient_Energy_32</t>
  </si>
  <si>
    <t>He probably doesn’t want his wife to ask why he has blood on his shirt</t>
  </si>
  <si>
    <t>https://www.reddit.com/r/AmItheAsshole/comments/1azvfyn/aita_for_not_washing_my_bfs_shirt/ks41ziv/</t>
  </si>
  <si>
    <t>ks3wr33</t>
  </si>
  <si>
    <t>02-25-2024 19:23:25</t>
  </si>
  <si>
    <t>He's not taking it home because he lives with his wife. Go knock on his door when you know he's at work and see who answers. You could always pretend you're doing a survey when the other woman answers the door.</t>
  </si>
  <si>
    <t>https://www.reddit.com/r/AmItheAsshole/comments/1azvfyn/aita_for_not_washing_my_bfs_shirt/ks3wr33/</t>
  </si>
  <si>
    <t>ks4471y</t>
  </si>
  <si>
    <t>02-25-2024 20:06:23</t>
  </si>
  <si>
    <t>tonguebasher69</t>
  </si>
  <si>
    <t>NTA. Tell him his wife can wash it for him when he gets home.</t>
  </si>
  <si>
    <t>https://www.reddit.com/r/AmItheAsshole/comments/1azvfyn/aita_for_not_washing_my_bfs_shirt/ks4471y/</t>
  </si>
  <si>
    <t>ks3t719</t>
  </si>
  <si>
    <t>02-25-2024 19:03:03</t>
  </si>
  <si>
    <t>NTA
It's weird he won't just take it home &amp; wash it.
I wonder why that is &amp; who's doing his laundry...</t>
  </si>
  <si>
    <t>https://www.reddit.com/r/AmItheAsshole/comments/1azvfyn/aita_for_not_washing_my_bfs_shirt/ks3t719/</t>
  </si>
  <si>
    <t>ks3vj43</t>
  </si>
  <si>
    <t>02-25-2024 19:16:27</t>
  </si>
  <si>
    <t>Bulky-District-2757</t>
  </si>
  <si>
    <t>He’s married. 💯.</t>
  </si>
  <si>
    <t>https://www.reddit.com/r/AmItheAsshole/comments/1azvfyn/aita_for_not_washing_my_bfs_shirt/ks3vj43/</t>
  </si>
  <si>
    <t>ks3trnr</t>
  </si>
  <si>
    <t>02-25-2024 19:06:20</t>
  </si>
  <si>
    <t>Odd_Task8211</t>
  </si>
  <si>
    <t>NTA. You need to visit his home soon to make certain he doesn’t have a GF or wife there.</t>
  </si>
  <si>
    <t>https://www.reddit.com/r/AmItheAsshole/comments/1azvfyn/aita_for_not_washing_my_bfs_shirt/ks3trnr/</t>
  </si>
  <si>
    <t>"Colo-rectal Surgeon [44]"</t>
  </si>
  <si>
    <t>ks3tsry</t>
  </si>
  <si>
    <t>02-25-2024 19:06:31</t>
  </si>
  <si>
    <t>NTA. It is definitely very strange that he doesn't want to take the shirt home and even more so that you've apparently never been to his home in the year that you've been together. It doesn't seem entirely unreasonable to, at some point, incorporate stuff he's left into your laundry.... but maybe that's just because my bf would do that for me when I started staying over a ton (before we moved in together) because he has a washing machine in the house and I had to go to a laundromat (and perhaps at that point I had a drawer there). 
Is it possible that your ire at not having been to his home and his refusal to just take the shirt is in part fueling your reaction? I would totally get it if it did. I get on the one hand it seems like a small thing, and on the other just a part of a larger problem(s).</t>
  </si>
  <si>
    <t>https://www.reddit.com/r/AmItheAsshole/comments/1azvfyn/aita_for_not_washing_my_bfs_shirt/ks3tsry/</t>
  </si>
  <si>
    <t>ks3vcqw</t>
  </si>
  <si>
    <t>02-25-2024 19:15:25</t>
  </si>
  <si>
    <t>NO. And honestly, if he refuses to take it home, I’d tell him I’ll just throw it out then. NTA. 
But really, there are some huge issues here. This isn’t just about a shirt and I’m pretty sure you know that. Good thing you two don’t live together I say.</t>
  </si>
  <si>
    <t>https://www.reddit.com/r/AmItheAsshole/comments/1azvfyn/aita_for_not_washing_my_bfs_shirt/ks3vcqw/</t>
  </si>
  <si>
    <t>ks3wuwv</t>
  </si>
  <si>
    <t>02-25-2024 19:24:02</t>
  </si>
  <si>
    <t>feminist1946</t>
  </si>
  <si>
    <t>It really comes down to your expectations of the relationship    Is he just a boy toy?  Or are you thinking he will be more intricately involved in his future. I had a boy toy 20 years my junior and when I was driving him home he didn't want me to drive up to his house.  I figured he was living with someone. I don't do that. So I dumped him.</t>
  </si>
  <si>
    <t>https://www.reddit.com/r/AmItheAsshole/comments/1azvfyn/aita_for_not_washing_my_bfs_shirt/ks3wuwv/</t>
  </si>
  <si>
    <t>ks44ocm</t>
  </si>
  <si>
    <t>02-25-2024 20:09:10</t>
  </si>
  <si>
    <t>BobcatPerfect1028</t>
  </si>
  <si>
    <t>Once I had a boyfriend, who would always come to my house. We would never spend time at his. 
Turned out he had another girlfriend living with him there. Just saying! 🚩🚩🚩!!!</t>
  </si>
  <si>
    <t>https://www.reddit.com/r/AmItheAsshole/comments/1azvfyn/aita_for_not_washing_my_bfs_shirt/ks44ocm/</t>
  </si>
  <si>
    <t>ks3tt3b</t>
  </si>
  <si>
    <t>02-25-2024 19:06:34</t>
  </si>
  <si>
    <t>NTA
About the T-shirt issue, it shouldn't have been such a big deal. It's just a t-shirt, not a week's worth of laundry and if you've been together for 1 year, he may well throw it in with the dirty laundry so it can be washed with the other clothes.
The problem isn't so much the shirt but his reaction, it seems like you don't trust him and you should think about that. I undersrand your reaction.</t>
  </si>
  <si>
    <t>https://www.reddit.com/r/AmItheAsshole/comments/1azvfyn/aita_for_not_washing_my_bfs_shirt/ks3tt3b/</t>
  </si>
  <si>
    <t>ks3siy8</t>
  </si>
  <si>
    <t>02-25-2024 18:59:13</t>
  </si>
  <si>
    <t>Is he living with his mom ? would he have to explain how his blood got there ? 
Are you sure you know him and his values like maybe he sees as his wife's job to do the household and therefor wash his clothes . He didn't ask you to wash his other clothes because he went home with them so does he have clothes at your place or why did he leave his at your place and therefore went naked home or did he had a sweater or jacket ? If he doesn't have clothes at your place he will leave with his dirty clothes and of course won't come back with a bag of dirty clothes . looks like he didn't want to drive home with blood on his shirt . You have to ask him the WHY question because we can't answer this question and then give us an update . There must be a reason for that</t>
  </si>
  <si>
    <t>https://www.reddit.com/r/AmItheAsshole/comments/1azvfyn/aita_for_not_washing_my_bfs_shirt/ks3siy8/</t>
  </si>
  <si>
    <t>ks3un0y</t>
  </si>
  <si>
    <t>02-25-2024 19:11:19</t>
  </si>
  <si>
    <t>lyrical_llama</t>
  </si>
  <si>
    <t>This isn't just about the shirt. If it were, it's just one shirt. Who cares? This is about you feeling insecure because of whatever reason it is that he won't let you come to his house. Maybe you're his side chick. Maybe he has roommates or family that haven't been told about you yet. You want to send him home with a bloody shirt so whoever it is has to acknowledge your existence.</t>
  </si>
  <si>
    <t>https://www.reddit.com/r/AmItheAsshole/comments/1azvfyn/aita_for_not_washing_my_bfs_shirt/ks3un0y/</t>
  </si>
  <si>
    <t>ks410lb</t>
  </si>
  <si>
    <t>02-25-2024 19:47:57</t>
  </si>
  <si>
    <t>isabgol_isabgol</t>
  </si>
  <si>
    <t>You a side piece</t>
  </si>
  <si>
    <t>https://www.reddit.com/r/AmItheAsshole/comments/1azvfyn/aita_for_not_washing_my_bfs_shirt/ks410lb/</t>
  </si>
  <si>
    <t>ks44b6b</t>
  </si>
  <si>
    <t>02-25-2024 20:07:01</t>
  </si>
  <si>
    <t>rapt2right</t>
  </si>
  <si>
    <t>NTA- he's being weird and he's too old to be squeamish about a little (I am assuming) period blood,  especially if he doesn't decline period sex. That leads me to wonder who sees his laundry at his place and worry that THAT is why you've never been there. 
I'm not even digging it that he just put it in your hamper,obviously expecting you to just do it without even asking. 
I would feel completely different about it if he'd said "I have no clue how to deal with these blood stains , could you please wash this for me and show me how to get those out?" I would find that fair because the average woman has far more experience &amp; knowledge about blood stains than the average man, so it would make sense to ask for expert advice. You're also more likely to have the peroxide on hand. But the *expectation* rankles.</t>
  </si>
  <si>
    <t>https://www.reddit.com/r/AmItheAsshole/comments/1azvfyn/aita_for_not_washing_my_bfs_shirt/ks44b6b/</t>
  </si>
  <si>
    <t>"Supreme Court Just-ass [131]"</t>
  </si>
  <si>
    <t>ks45p7q</t>
  </si>
  <si>
    <t>02-25-2024 20:15:08</t>
  </si>
  <si>
    <t>NTA. Sorry, but there’s a reason why he doesn’t want to bring it home to be washed. Could be he expects you to take care of it or he has somebody else doing the laundry.</t>
  </si>
  <si>
    <t>https://www.reddit.com/r/AmItheAsshole/comments/1azvfyn/aita_for_not_washing_my_bfs_shirt/ks45p7q/</t>
  </si>
  <si>
    <t>ks3sgzw</t>
  </si>
  <si>
    <t>02-25-2024 18:58:54</t>
  </si>
  <si>
    <t>You’re ok with having bloody sex with this man but you won’t wash his shirt?
YTA</t>
  </si>
  <si>
    <t>https://www.reddit.com/r/AmItheAsshole/comments/1azvfyn/aita_for_not_washing_my_bfs_shirt/ks3sgzw/</t>
  </si>
  <si>
    <t>ks3xrug</t>
  </si>
  <si>
    <t>02-25-2024 19:29:18</t>
  </si>
  <si>
    <t>https://www.reddit.com/r/AmItheAsshole/comments/1azvfyn/aita_for_not_washing_my_bfs_shirt/ks3xrug/</t>
  </si>
  <si>
    <t>ks49nl1</t>
  </si>
  <si>
    <t>02-25-2024 20:37:53</t>
  </si>
  <si>
    <t>NTA
Doesn't want you to meet his partner who he lives with and he doesn't want them to see his dirty sex clothes either.</t>
  </si>
  <si>
    <t>https://www.reddit.com/r/AmItheAsshole/comments/1azvfyn/aita_for_not_washing_my_bfs_shirt/ks49nl1/</t>
  </si>
  <si>
    <t>ks41rmo</t>
  </si>
  <si>
    <t>02-25-2024 19:52:17</t>
  </si>
  <si>
    <t>Exactly!
NTA</t>
  </si>
  <si>
    <t>https://www.reddit.com/r/AmItheAsshole/comments/1azvfyn/aita_for_not_washing_my_bfs_shirt/ks41rmo/</t>
  </si>
  <si>
    <t>ks4890s</t>
  </si>
  <si>
    <t>02-25-2024 20:29:50</t>
  </si>
  <si>
    <t>Iliketorockwannarock</t>
  </si>
  <si>
    <t>Another red flag....OP didn't notice he left without a shirt on?</t>
  </si>
  <si>
    <t>https://www.reddit.com/r/AmItheAsshole/comments/1azvfyn/aita_for_not_washing_my_bfs_shirt/ks4890s/</t>
  </si>
  <si>
    <t>ks3xzf2</t>
  </si>
  <si>
    <t>02-25-2024 19:30:30</t>
  </si>
  <si>
    <t>NopeRope777</t>
  </si>
  <si>
    <t>“Does somebody else do his laundry?” 
I think you may be onto something here, coupled with the fact the OP has never been to his place. 
Even if he’s not secretly married or living with mommy, he thinks women are magical laundry elves. Not a good look!
NTA</t>
  </si>
  <si>
    <t>https://www.reddit.com/r/AmItheAsshole/comments/1azvfyn/aita_for_not_washing_my_bfs_shirt/ks3xzf2/</t>
  </si>
  <si>
    <t>ks4a8um</t>
  </si>
  <si>
    <t>02-25-2024 20:41:16</t>
  </si>
  <si>
    <t>BrookeandJack</t>
  </si>
  <si>
    <t>“Hi! I love your car so much I was wondering is your husband cheating?” They’re ya go. All that needs to be said.</t>
  </si>
  <si>
    <t>https://www.reddit.com/r/AmItheAsshole/comments/1azvfyn/aita_for_not_washing_my_bfs_shirt/ks4a8um/</t>
  </si>
  <si>
    <t>ks3tdtb</t>
  </si>
  <si>
    <t>02-25-2024 19:04:10</t>
  </si>
  <si>
    <t>I'm guessing he's living with his *wife*, and it *is* her job to wash his clothes, so he can't wash the shirt himself at home without raising suspicions (or, of course, give the sex-stained shirt to his wife to wash). 
Obviously I'm reading too much into it, but I expect "the Iranian yogurt is not the issue here"!</t>
  </si>
  <si>
    <t>https://www.reddit.com/r/AmItheAsshole/comments/1azvfyn/aita_for_not_washing_my_bfs_shirt/ks3tdtb/</t>
  </si>
  <si>
    <t>"Craptain [179]"</t>
  </si>
  <si>
    <t>ks3xgko</t>
  </si>
  <si>
    <t>02-25-2024 19:27:29</t>
  </si>
  <si>
    <t>This is what I was trying to say you put it better than me</t>
  </si>
  <si>
    <t>https://www.reddit.com/r/AmItheAsshole/comments/1azvfyn/aita_for_not_washing_my_bfs_shirt/ks3xgko/</t>
  </si>
  <si>
    <t>ks3xpmj</t>
  </si>
  <si>
    <t>02-25-2024 19:28:57</t>
  </si>
  <si>
    <t>Tiny-Calligrapher902</t>
  </si>
  <si>
    <t>This! Nta</t>
  </si>
  <si>
    <t>https://www.reddit.com/r/AmItheAsshole/comments/1azvfyn/aita_for_not_washing_my_bfs_shirt/ks3xpmj/</t>
  </si>
  <si>
    <t>ks3ta0e</t>
  </si>
  <si>
    <t>02-25-2024 19:03:33</t>
  </si>
  <si>
    <t>She has every right to decline. He tossed it in her clothes hamper without a word and just expects her to wash it for him. A polite request could have avoided this whole situation.</t>
  </si>
  <si>
    <t>https://www.reddit.com/r/AmItheAsshole/comments/1azvfyn/aita_for_not_washing_my_bfs_shirt/ks3ta0e/</t>
  </si>
  <si>
    <t>ks3tif2</t>
  </si>
  <si>
    <t>02-25-2024 19:04:53</t>
  </si>
  <si>
    <t>She's not his maid. Since she's his dirty little secret, he can wash his own fucking shirt.</t>
  </si>
  <si>
    <t>https://www.reddit.com/r/AmItheAsshole/comments/1azvfyn/aita_for_not_washing_my_bfs_shirt/ks3tif2/</t>
  </si>
  <si>
    <t>ks3xyv0</t>
  </si>
  <si>
    <t>02-25-2024 19:30:25</t>
  </si>
  <si>
    <t>bootylicious_13</t>
  </si>
  <si>
    <t>The responses to you are mind blowing. I would never think I was my boyfriend's slave by washing a shirt he threw into my laundry hamper. And since there's blood on it, I'd maybe assume he put it there thinking I'd know how to get the stain out (which yeah yeah I know, *totally* sexist 🙄😂), but honestly I wouldn't care and I'd wash it lol</t>
  </si>
  <si>
    <t>https://www.reddit.com/r/AmItheAsshole/comments/1azvfyn/aita_for_not_washing_my_bfs_shirt/ks3xyv0/</t>
  </si>
  <si>
    <t>ks3v39l</t>
  </si>
  <si>
    <t>02-25-2024 19:13:54</t>
  </si>
  <si>
    <t>ProfessorStrawbs</t>
  </si>
  <si>
    <t>She isn’t his slave she has no obligation to care for him or his personal items. He’s a grown ass man he can wash his own damn clothes. This would be a deal breaker for me personally.</t>
  </si>
  <si>
    <t>https://www.reddit.com/r/AmItheAsshole/comments/1azvfyn/aita_for_not_washing_my_bfs_shirt/ks3v39l/</t>
  </si>
  <si>
    <t>ks4a9ps</t>
  </si>
  <si>
    <t>02-25-2024 20:41:24</t>
  </si>
  <si>
    <t>I don’t know if you meant it seriously or not, but this comment is hilarious. 
My guess is the shirt in question was a white undershirt and he arrived to OP’s place with another on top of it which is what he left in.</t>
  </si>
  <si>
    <t>https://www.reddit.com/r/AmItheAsshole/comments/1azvfyn/aita_for_not_washing_my_bfs_shirt/ks4a9ps/</t>
  </si>
  <si>
    <t>ks3v30c</t>
  </si>
  <si>
    <t>02-25-2024 19:13:52</t>
  </si>
  <si>
    <t>Because there aren’t’, ya know, public laundromats he could avail himself of. None annnywhere…</t>
  </si>
  <si>
    <t>https://www.reddit.com/r/AmItheAsshole/comments/1azvfyn/aita_for_not_washing_my_bfs_shirt/ks3v30c/</t>
  </si>
  <si>
    <t>ks498wo</t>
  </si>
  <si>
    <t>02-25-2024 20:35:37</t>
  </si>
  <si>
    <t>to be honest I was hoping she made sure she is not dating a married man . I know many lie but come on at some point you will know the truth . Society really need to SHAME cheaters it is enough . Fine you don't need to stay with a person forever but at least break up before you do something with another person. It is insane that we are living in such a cheating culture that almost everyone went through something like that .</t>
  </si>
  <si>
    <t>https://www.reddit.com/r/AmItheAsshole/comments/1azvfyn/aita_for_not_washing_my_bfs_shirt/ks498wo/</t>
  </si>
  <si>
    <t>ks3vj2i</t>
  </si>
  <si>
    <t>kissedbydementors</t>
  </si>
  <si>
    <t>Exactly this.
I mean if he had asked, that would have been another situation where she could easily refuse.
BUT this man went ahead and just left his shirt assuming that she should be and would be washing it (for some reason I can't think of I guess)
NTA absolutely</t>
  </si>
  <si>
    <t>https://www.reddit.com/r/AmItheAsshole/comments/1azvfyn/aita_for_not_washing_my_bfs_shirt/ks3vj2i/</t>
  </si>
  <si>
    <t>ks3u3f7</t>
  </si>
  <si>
    <t>02-25-2024 19:08:12</t>
  </si>
  <si>
    <t>This doesn’t sound like a healthy relationship tbh.</t>
  </si>
  <si>
    <t>https://www.reddit.com/r/AmItheAsshole/comments/1azvfyn/aita_for_not_washing_my_bfs_shirt/ks3u3f7/</t>
  </si>
  <si>
    <t>ks3ydlv</t>
  </si>
  <si>
    <t>02-25-2024 19:32:47</t>
  </si>
  <si>
    <t>Thanks for hearing me on this one. The hive mind’s not with us here though. I think people are jumping on the fact that he’s trying to hide her. If that’s the case, she needs to DTMFA.</t>
  </si>
  <si>
    <t>https://www.reddit.com/r/AmItheAsshole/comments/1azvfyn/aita_for_not_washing_my_bfs_shirt/ks3ydlv/</t>
  </si>
  <si>
    <t>ks3w2sr</t>
  </si>
  <si>
    <t>02-25-2024 19:19:36</t>
  </si>
  <si>
    <t>I guess what I’m saying is if I were at his house and put my shirt in his laundry I would appreciate it if he just washed it. I wouldn’t think I was asking him to be my slave by doing so (???). That’s so odd to me. If he didn’t want to wash my shirt, I wouldn’t want to be having sex with him. It’s not about being someone’s slave. Maybe there’s issues going on beyond just airing this dirty laundry.</t>
  </si>
  <si>
    <t>https://www.reddit.com/r/AmItheAsshole/comments/1azvfyn/aita_for_not_washing_my_bfs_shirt/ks3w2sr/</t>
  </si>
  <si>
    <t>ks48sji</t>
  </si>
  <si>
    <t>02-25-2024 20:32:58</t>
  </si>
  <si>
    <t>to be fair there are not laundromats everywhere . Even in big cities you have to drive few miles but many small cities don't have them and we don't know where he lives but yeah there must be something else going on</t>
  </si>
  <si>
    <t>https://www.reddit.com/r/AmItheAsshole/comments/1azvfyn/aita_for_not_washing_my_bfs_shirt/ks48sji/</t>
  </si>
  <si>
    <t>ks3ytf9</t>
  </si>
  <si>
    <t>02-25-2024 19:35:18</t>
  </si>
  <si>
    <t>Oh definitely agree, the situation is pretty fishy, but the shirt washing issue alone, people are just crazy acting like she's not an asshole.</t>
  </si>
  <si>
    <t>https://www.reddit.com/r/AmItheAsshole/comments/1azvfyn/aita_for_not_washing_my_bfs_shirt/ks3ytf9/</t>
  </si>
  <si>
    <t>ks42ciq</t>
  </si>
  <si>
    <t>02-25-2024 19:55:37</t>
  </si>
  <si>
    <t>Would put it in the hamper or say something like “do you mind if I put my shirt in the hamper to put in your next load?”.?</t>
  </si>
  <si>
    <t>https://www.reddit.com/r/AmItheAsshole/comments/1azvfyn/aita_for_not_washing_my_bfs_shirt/ks42ciq/</t>
  </si>
  <si>
    <t>ks43za8</t>
  </si>
  <si>
    <t>02-25-2024 20:05:07</t>
  </si>
  <si>
    <t>Yes that’s reasonable. I’m not sure from the story whether that happened or not. It seems like she isn’t amenable to washing it regardless though, something deeper going on I think.</t>
  </si>
  <si>
    <t>https://www.reddit.com/r/AmItheAsshole/comments/1azvfyn/aita_for_not_washing_my_bfs_shirt/ks43za8/</t>
  </si>
  <si>
    <t>ks45nd7</t>
  </si>
  <si>
    <t>02-25-2024 20:14:50</t>
  </si>
  <si>
    <t>From what I understand, she just found his shirt in her hamper. 
But I think we all agree the situation is fishy</t>
  </si>
  <si>
    <t>https://www.reddit.com/r/AmItheAsshole/comments/1azvfyn/aita_for_not_washing_my_bfs_shirt/ks45nd7/</t>
  </si>
  <si>
    <t>ks46gqe</t>
  </si>
  <si>
    <t>02-25-2024 20:19:30</t>
  </si>
  <si>
    <t>This is how I interpret it too. I don’t think she’s saying she would have refused if he’d asked. 
A simple, “Hey this happened, do you know how to get the blood out of my shirt?” or even “Do you mind if I add this in with your next laundry load?” would have completely avoided the whole issue. They don’t live together and who washes the laundry hasn’t been established so it’s reasonable for her to want a request instead of an expectation. The issue I think she’s taking with the situation is the unspoken expectation, the odd lack of communication. He didn’t say anything, just slipped it in with her stuff. It sounds like she’s never washed anything for him so this was a first in their relationship. And an unspoken first. Then on top of that, the refusal to take it home is weird. 
Like myself and others have said, this is clearly an unhealthy relationship and there absolutely are bigger issues here beyond the shirt.</t>
  </si>
  <si>
    <t>https://www.reddit.com/r/AmItheAsshole/comments/1azvfyn/aita_for_not_washing_my_bfs_shirt/ks46gqe/</t>
  </si>
  <si>
    <t>1b0kz30</t>
  </si>
  <si>
    <t>02-26-2024 15:59:39</t>
  </si>
  <si>
    <t>SkeIetonCat</t>
  </si>
  <si>
    <t>AITA for not just saying I was lying even if I was not?</t>
  </si>
  <si>
    <t xml:space="preserve">This morning, my boyfriend (17M) and I (16F) were chatting, and I asked him what he was thinking about. He mentioned he was thinking about a dream. Curious, he then asked me what was on my mind, and I told him it was him. Let's call my boyfriend M. M responded by saying it didn't make sense, which I initially thought was a joke. However, he then questioned if I was lying. Surprised, I assured him I wasn't. M persisted, suggesting I was just saying it to please him, which frustrated me because I genuinely was thinking of him. I got a bit upset and asked him if he didn't believe me.
M insisted he did but then inquired if I truly meant it. Frustrated, I responded with frustration, asking why he couldn't trust me. This seemed to escalate the argument, with M accusing me of having an attitude. As things got heated, I asked him to take a break from the discussion for a while, but he continued to push it. I don't know when but at some point he said "You are going to be happy you met someone like me and it seems like im going to have to teach you a bunch of things" I asked him what he meant and he wouldn't tell me anything else. I told him I was getting overwhelmed and asked him to stop talking about this for a bit but he kept going on saying that I just don't wanna talk about it cause he thought that I was guilty of lying to him but I wasn't after a bit he said sorry and that he loved me and called me sweet nicknames it fell off so  I asked my friends some of them said it was weird others said that it wasn't weird and that I was being an asshole for not just saying I was lying even if I was not. So AITA?
&amp;#x200B;
EDIT: Im sorry if its hard to follow i have ASD and its harder for me to explain things </t>
  </si>
  <si>
    <t>https://www.reddit.com/r/AmItheAsshole/comments/1b0kz30/aita_for_not_just_saying_i_was_lying_even_if_i/</t>
  </si>
  <si>
    <t>1b0ksll</t>
  </si>
  <si>
    <t>02-26-2024 15:52:06</t>
  </si>
  <si>
    <t>PitifulTemporary2394</t>
  </si>
  <si>
    <t>AITA for telling my girlfriend she is selfish for leaving me and taking my child in a time of need?</t>
  </si>
  <si>
    <t>God this situation is so messy.
I (26m) have two daughters. Oldest is 8, and youngest is 1.5. Let's call them Em and Bo. 
Em and I were estranged for a while as she is from a previous relationship but recently she has been living with me as her mom fell on hard times. Bo is GF and I's child. 
As of right now, I am unemployed as we could not afford childcare services, and Bo was a surprise. GF made a lot more than me, so I ended up being the SAHD. 
This is a lot to juggle right now. To start off, Em is extremely picky and a bit spoiled as she grew up with her wealthy mother and her family members. Both GF and I can't afford the lifestyle she is used to, so she is very resentful of us. Bo on the other hand cannot sleep at night and is up all night distraught and I am up with her getting no sleep at all.
Naturally, because of this I am usually too exhausted to cook, or do time-consuming chores. My GF understood my struggles at first but recently since Em started living with us she's been very irritable. I assumed she'd be more understanding as now I have two children to take care of by my own, but she's been making snide and hurtful comments.
Most of these comments imply I am lazy and not trying which is not the case at all. I'm trying my hardest but really right now some ramen and chicken noodle soup is the best I can do for dinner when I can barely feed myself.
Last week she just seemed on edge for days. One night when she came home, I forgot to clean up me and the kids dinners from the coffee table (and I will admit, it did look pretty bad because Bo had knocked the bowls down) and blew up at me and cried.
 I tried to soothe her but she was screaming that I was lazy and deadbeat and how could I do this to her. I told her to calm down so we could talk and she said she was done. I was shocked and asked what she meant and she said she was leaving me and didn't want Bo to be "neglected" by me any longer.
I begged her to reason but she ignored me the entire time as she packed her and Bos bags and began to head out the door. I bloced the doorway and yelled and said she was selfish for leaving me alone as I am exhausted and depressed and taking my daughter away. She told me that sentence alone sealed the deal, and left. I've been trying to contact her for days and the most I know is that she's at a hotel and I'm worried sick but don't think I did anything wrong.
AITA?</t>
  </si>
  <si>
    <t>https://www.reddit.com/r/AmItheAsshole/comments/1b0ksll/aita_for_telling_my_girlfriend_she_is_selfish_for/</t>
  </si>
  <si>
    <t>1b0kh45</t>
  </si>
  <si>
    <t>02-26-2024 15:39:11</t>
  </si>
  <si>
    <t>Square-Character-750</t>
  </si>
  <si>
    <t>AITA - Should I expect my wife to have my back regarding slanderous statements made about me in front of the church?</t>
  </si>
  <si>
    <t>W</t>
  </si>
  <si>
    <t xml:space="preserve">Having a hard time here...I'm 43m, wife 38m, 7 kids all in homeschool, live in a small rural community.
Here's my deal...we've been attending a small, new church. Built, run and owned by 4 elders. Self elected, accountable only to God and they have a habit of kicking out good families who speak up against false doctrine and dangerous teaching. Second family in 6 months. First one was for....gossip. We're new to the area, 2.5yrs and the only friends my wife and kids have attend this church.
3 weeks ago, I spoke up against a teaching about how the young men can have "mighty masculinity" and the elder used David's mighty men as an example (describing it here is against the rules) Shouldn't we teach about putting on the Armor of God? Either way, I spoke up in the middle and asked him to clarify he was speaking figuratively, and not literally. Even so, poor example of mighty masculinity. They approached me afterwards and no less the 5 men got in my face and told me I was out of line. Next day, they send a message out saying Wednesday bible study is canceled and proceeded to hold a secret "head of household" meeting, by invitation only, to figure out what to do with me. 20 cars in the lot that night. Next day, they send a letter saying that the majority of the church is concerned for me, specifically that I'm struggling with mental illness and that my family is allowed there, but I am not. They said I was "dangerous to the church" which to means they're worried about someone rebuking them and their poor understanding of essential doctrine (they believe we, as people, can change God's mind as well) In addition, the letter stated they would be contacting the police and trespassing me from the property. First off, I assure you, I am not mentally ill, second, I never once made a threatening comment towards anyone there. They also said I could return, but only after counseling, that they would need to verify. All of this is untrue and has effectively silenced me from being able to defend myself, as I now find myself amongst the ranks of the insane. Also, spreading lies amongst no less than 20 men, damaging my good name.
A week before this, they sat me down and told me that I should submit to them, as elders, who one day will be accountable to report back to God about my behavior, and they don't want to have to do that regretfully (a misunderstanding of Hebrews 13:17) and do all of what they tell me.
I know, need to find a new church, but here's my dilemna.
These elders have told the community I suffer from mental illness, and doubled down on it with a second letter, which will surely damage my reputation in the community (I'm a small business owner) and this will likely follow my kids around as well. They are also trying to divide my family making my family decide between having friends or standing up for their father.
AITA for expecting my wife to speak up and defend my reputation? </t>
  </si>
  <si>
    <t>https://www.reddit.com/r/AmItheAsshole/comments/1b0kh45/aita_should_i_expect_my_wife_to_have_my_back/</t>
  </si>
  <si>
    <t>1b0erc8</t>
  </si>
  <si>
    <t>02-26-2024 10:55:07</t>
  </si>
  <si>
    <t>throwingawayafterrrr</t>
  </si>
  <si>
    <t>AITA for “favoring” one of the kids?</t>
  </si>
  <si>
    <t xml:space="preserve">My wife (F30s) and i (F40s) have 2 young children together, while i also have my oldest child with my ex wife (F40s). 
My current wife is white, i am native american, and my ex wife is black. My oldest child is mixed native and black while my youngest are fully white. my teenager began living with us full time around 3 months ago due to unforeseen events.
a year ago we had an emergency and had to move into a new state in an outwardly racist small town i’ll say i was quickly made aware i am not welcome in and neither is my son but we can’t leave for at minimum a few more months. My son is hesitant enough here he won’t leave our property without me. whenever he wants to/needs to go somewhere (only basic errands, there isn’t much to do here) i go with him, and that means i am typically spending a little more time out with him than my youngest kids though at home i spend more time with the younger kids than my oldest (he likes his privacy)
It’s causing problems with my wife who thinks i’m favoring him. this is only temporary until whatever comes first: my ex being able to take him atleast halftime again (preferably full time for his sake to get him out of this town) or us moving. Since we arrived people will often call me racial slurs or try to start physical fights with me and i know the slur calling and physical confrontations would be far worse for him if he went out alone (when we’re together the slurs still fly but we don’t have those physical confrontations towards either of us.. for now.) 
My youngest know that they can come with us when we go places and i always offer to take them but in general they’ve always preferred to stay at home which i’m okay with considering if god forbid something does end up happening to me or their brother the last thing i want is for them to have to witness it and the slurs are enough i don’t want them to hear that either. all the kids seem fine with our current situation and my wife is the only one fussing, AITA?
</t>
  </si>
  <si>
    <t>https://www.reddit.com/r/AmItheAsshole/comments/1b0erc8/aita_for_favoring_one_of_the_kids/</t>
  </si>
  <si>
    <t>1b0cvlx</t>
  </si>
  <si>
    <t>02-26-2024 08:46:54</t>
  </si>
  <si>
    <t>Full-Needleworker418</t>
  </si>
  <si>
    <t xml:space="preserve">AITA for calling out my crush for what he said over a text message.  </t>
  </si>
  <si>
    <t xml:space="preserve">F </t>
  </si>
  <si>
    <t>This happened a while ago but I wanted to see other people’s thoughts on this.
I (22F) had a crush on this boy ever since 5th grade. Throughout elementary and middle school, we had told each other about our feelings about one another but never acted on it, especially since we were so young. There was a period in middle school where we talked on and off with each other. Until very early on freshman year of hs, we stopped talking to each other for good. In both ms and hs, our friend groups hung out in the same area during recess/lunch. Not sure why since it wasn’t a small school and none of us were friends. With that being said, even though we didn’t talk anymore, I still had feelings for him. I even joined the same club as him during freshman year just because he was in it. I know that was weird of me but it was either that or I was forced to try out for cheer and I honestly wasn’t interested in any other clubs. Even though we were in the same club, we never spoke to each other. Towards the end of junior year, we began talking again thanks to a message I had received of him wanting to ask me out (despite us not talking since freshman year). Then after we began talking again, he asked me out for the first time. It was our first real date. Then we went out a few more times. Keep in mind, other than going out, we always texted. We never even hung out in school and acted like we didn’t know each other. After a couple of months of hanging out and texting, that is where things took a turn. One day we were texting and I had told him how I was tired and that I missed naptime and all of a sudden, he responds “I know shes telling me how shes not doing her homework and stress and something about nap time shes really just wasting my like seriously who is she to judge me for not doing my own hw when she doesnt do her own” and then responds with “Shit wrong number”…”So yeah I didn’t have naptime”…I was honestly really hurt by his response because I immediately thought he was texting someone else and talking behind my back. But on the other hand, I thought he was joking. This was the first real “relationship” I was about to have with this boy and says this. I was quite hurt and confused either way and I took a long time to respond so I could process and then I told him he hurt me and he said “sorry” but it still hurt. Then I told him that I want to talk to him on the phone and he replied with “I’m doing homework right now” and I said “Ok, call me when you have time” and he never did. I never heard from him again. I think the whole situation no matter how stupid and how sensitive I was being, I think what hurt even more was that he was a little coward and didn’t want to talk about it. He literally just ghosted me yet I still saw him around school. Eventually he dropped out of the club. And we haven’t spoke since. I mean I was fresh into almost being in my first “relationship” and we had history together and I think that is what hurt the most. AATA?</t>
  </si>
  <si>
    <t>https://www.reddit.com/r/AmItheAsshole/comments/1b0cvlx/aita_for_calling_out_my_crush_for_what_he_said/</t>
  </si>
  <si>
    <t>1b0cix9</t>
  </si>
  <si>
    <t>02-26-2024 08:22:01</t>
  </si>
  <si>
    <t>Disabled_Army_Vet_82</t>
  </si>
  <si>
    <t>AITA for "starting arguments" by insisting on talking through disagreements with my husband</t>
  </si>
  <si>
    <t>This is a long standing issue between my husband (36m) and myself (41f).  My husband has always had an issue with communication.  When we were first dating it was to the point there were long paused before each sentence because he had to put so much thought into what he was going to say.  I, on the other hand, am really big on open, honest communication within relationships (be is SO, familial or just friendships) but maintain that the honesty must come out in a way that isn't intentionally hurtful.  
Like all marriages, my husband and I disagree at times.  While I would like to talk about the disagreement in a calm manner, he would rather ignore the issue.  If I try to "push the issue" (his words) by coming to him to try to talk, it always turns into him ignoring, yelling, belittling, blowing off, etc.  It doesn't matter if I try to talk immediately or days later.  It always happens.  
It has even happened recently where there was a lot of things bothering me.  Something's involving him, some not, but I just kept it to myself because I didn't want to deal with his reactions to my issues.  He asked me to talk, I refused until the next day when he brought up my refusal to talk and laid everything out.  I was frustrated but didn't yell or cuss or belittle or anything.  Just kinda word committed everything that was bothering me.  It went exactly as predicted.
Now, we have a 13yr old son.  Overall, a very good young man, but he is 13.  Typical teenager problems pop up.  Tonight was the argument about going to bed.  Tomorrow he doesn't have school so he got to stay up late.  It was 1130pm and I told him to shower and go to bed.  Argument ensued about how his friends don't have a bedtime and he should be able to pick his own bedtime and blah blah blah.  I wasnt getting loud (I have PTSD.  I hate loud.  Loud is a BIG trigger for me) but I was being stern.  My husband decided to butt in yelling at him to go shower and go to bed.
My stance on parenting is you don't interfere with what the other is doing unless the situation is out of control or the child is being put at risk.  If you have an issue, you take it up with the other parent away from the child after the situation is delt with.  Intervening undermines the other parents authority and will cause issues with the child.
I tried to bring up this issue with my husband.  Again, he refused to talk it through.  I pushed.  Argument ensued.  He finally said to post it here to see who is right, both about the communication issue and the parenting issue.  
So reddit, who is the asshole?
Just thought I'd edit to add explaining my word vomit:  basically is laid out everything that was on my mind and not just about him.  Issues included problems with my oldest son (22m), dealing with vehicle claim, the state of the house, issues with the VA, everyone getting COVID and my mom living with us so the fear for her health (husband had it, gave it to me then 2 weeks later our youngest son had it), stressing about finances due to more unexpected expenses then planned for, my son's dog got sick and required emergency vet care and then special at home care, and then his own lack of personal care for his own health and well-being and the effects it has on the family.  I'm sure there was more but he hyper focused on my issues with our oldest son and started berating me about it.  Completely ignored everything else aside from slightly touching on his own personal health and how it's no big deal.  I was not just ranting at him about everything he does wrong.  Most of what I was going on about had nothing to do with him but I needed support and didn't get it.</t>
  </si>
  <si>
    <t>https://www.reddit.com/r/AmItheAsshole/comments/1b0cix9/aita_for_starting_arguments_by_insisting_on/</t>
  </si>
  <si>
    <t>1b0c2oq</t>
  </si>
  <si>
    <t>02-26-2024 07:51:20</t>
  </si>
  <si>
    <t>Quirky-Judge-9657</t>
  </si>
  <si>
    <t xml:space="preserve">AITA for giving a colleague a lift </t>
  </si>
  <si>
    <t xml:space="preserve">First time posting but I would like your advice on a recent argument my (27F) boyfriend (29M) and I are currently having.
 On Friday, during my workday, a colleague (25M), who I had never spoken more than a good morning to, came up to me and asked me to give them a lift to a city I was traveling to that weekend. It is about a 2 hour car ride away. During the car ride we spoke and I got to understand the type of person he was and his character. He definitely was trying to see if he could hit on me, I believe if I had entertained or encouraged any of his comments it would have turned more forward. But he did not make any sexual comments. He spoke a lot about how he parties and drinks and I gauged he was still in his campus phase (this being his first job), where everything is exciting. About 30 minutes left of the trip he then asked me what day I will be leaving back to the town we work in. I informed him on Sunday at 2. He then proceeded to say he might be too drunk to be ready at that time, could we leave at 6am on Monday. We work two hours away, and start at 7:30 am. I thought that was incredibly unprofessional of him to expect me to be late for work because he wanted to drink. We were not friends for me to make that sacrifice for him. I did kinda hesitate telling him no in that moment, I am a people pleaser, but I messaged him early on Saturday to let him know I would not be available so he can make his own arrangements. 
Now to the argument. On Sunday I told my boyfriend all of this, it then turned into a major argument where he began to badger me until I admitted I was naive. That I put myself into an unsafe situation. That he doesn't know any women with a boyfriend who would give a lift to another man. I apologised, accepted his reprimand, but apparently I was not contrite enough that clearly my tone conveyed I do not really understand the issue, that I belive I was in the right and would definitely put myself in that situation again.  That previously when I was 17 I had gone out with a guy because I felt guilty showed at my grown age of 27 that I was still stupid, gullible and naive enough to not understand men and their intentions. His tone was demeaning, condescending. He spoke to me like I was a child. I was so insulted, I began to cry. He then asked me why I was crying, I said because he hurt my feelings calling me naive, which he then acted as if that was the most ridiculous reaction and insisted I explain why that hurt my feelings to bring me to tears. What the actual fuck!!! You said something hurtful, I cried, are you that stupid to not understand that!!! . He had no remorse, empathy or care. 
AITA for what I did and my reaction during the argument? </t>
  </si>
  <si>
    <t>https://www.reddit.com/r/AmItheAsshole/comments/1b0c2oq/aita_for_giving_a_colleague_a_lift/</t>
  </si>
  <si>
    <t>1b0avv5</t>
  </si>
  <si>
    <t>02-26-2024 06:32:41</t>
  </si>
  <si>
    <t>SillyGirly4567</t>
  </si>
  <si>
    <t>AITA for not telling my bf about my smoking habit?</t>
  </si>
  <si>
    <t>Throaway account cuz by bf knows my main.
So I (22F) have a habit of chainsmoking. My bf (21M) and I are together for about 4 months now. After about a month of the start of our relationship, he asked me to give up smoking. I complied for a couple days. He genuinely doesn't like the smoke. He says it makes him little dizzy. I didn't want to hurt him either, but I was unable to quit. So I said I had quit to him whereas I didn't. We don't live together so it wasn't a problem. Now two days back, he came to meet me unexpectedly. I was smoking so there was the smell present. He understood and now he is giving me the silent treatment for 2 days. He doesn't seem angry though.
So AITA here?</t>
  </si>
  <si>
    <t>https://www.reddit.com/r/AmItheAsshole/comments/1b0avv5/aita_for_not_telling_my_bf_about_my_smoking_habit/</t>
  </si>
  <si>
    <t>1b09ubj</t>
  </si>
  <si>
    <t>02-26-2024 05:30:39</t>
  </si>
  <si>
    <t>Pale-Safety5571</t>
  </si>
  <si>
    <t>AITA for speaking badly about my boyfriends mom</t>
  </si>
  <si>
    <t>I(19f) think my boyfriends(20m) mom, vanessa(41f) is taking advantage of him financially and now i’m being told i’m in the wrong for voicing this opinion. Me and my boyfriend have been together for a little over two years now and we have been through a lot together including loss of income, homelessness, nearly fatal car accidents, mental health issues, legal trouble, the birth of our daughter as well as placing her for adoption, etc. We have loved each other through all of it and plan to start a serious future together very soon. 
But after being homeless for 4 months he ended up moving back in with his mother which is where the problems began. Upon him moving in they agreed that he would pay the power bill as a form of rent since he was 19 when he moved back in, she did allow some leeway as he had to get a new job after moving in, he was more than happy to pay the power bill and he was already paying for his own phone bill, gas, and basic necessities such as hygiene products etc. 
He has now lived with her for a year and when we were talking about getting married and building a life together i brought up both of our finances and asked how much he has been able to save since living with his mom and he informed me that he had 30¢ in his account. I of course expressed some frustration and asked how that was possible since he should be making way more than he’s spending and that’s when he informed me that he has been paying not only the power bill but also her car insurance, buying groceries, and paying for anything his little sister needs/wants such as school supplies, new clothes, toiletries, etc.
 The excuse for this is that vanessa is currently in school for her teaching degree and doesn’t make enough money as a bus driver to afford everything. She was able to afford all this before he moved back in, the only difference is she wasn’t eating out three times a week and buying coffee every morning and evening before driving her bus route. This is what has led me to form the opinion that she is taking advantage of him by having him work 6 days a week to barely scrape by while she works a total of 10 hours a week over the course of 5 days and gets to live well beyond her means because she knows that he will pick up the slack. 
Tonight i got frustrated because he was telling me that he would have to pick up even more hours this week because the power bill was higher than ever due to her carelessly leaving lights on and he can’t afford it on top of everything else she expects him to pay for. In my frustration i said that she is an utter failure as a mother and that i don’t understand why he allows her to be a lazy slob while he breaks his back just to make ends meet now he and my friends are telling me i’m an entitled asshole for saying that about a “struggling single mom” so AITA??</t>
  </si>
  <si>
    <t>https://www.reddit.com/r/AmItheAsshole/comments/1b09ubj/aita_for_speaking_badly_about_my_boyfriends_mom/</t>
  </si>
  <si>
    <t>1b1csgp</t>
  </si>
  <si>
    <t>02-27-2024 14:12:19</t>
  </si>
  <si>
    <t>Successful_Minute_57</t>
  </si>
  <si>
    <t>AITA weekend drinker?</t>
  </si>
  <si>
    <t>For context I’m f(26) my boyfriend is m(30) I get upset when he drinks because I feel like it’s excessive. He doesn’t drink everyday but on Friday night and Saturday nights he wants to and will drink every weekend pretty much. He will drink whatever he has (6 pack plus whatever else) he will literally drink til he can’t anymore or when he just doesn’t have anything left to drink. Not black out drunk but until he’s just super drunk. He’s not angry or abusive but it’s just too much. This is something he wants to do every weekend. It makes me uncomfortable. I’ve expressed this and he says it isn’t an alcohol problem because everyone who goes out on the weekend does the same thing. He thinks me saying I think he should chill out on it is being controlling. AITA for having an issue? Am I just over reacting?</t>
  </si>
  <si>
    <t>https://www.reddit.com/r/AmItheAsshole/comments/1b1csgp/aita_weekend_drinker/</t>
  </si>
  <si>
    <t>en</t>
  </si>
  <si>
    <t>1b1c1hc</t>
  </si>
  <si>
    <t>02-27-2024 13:37:59</t>
  </si>
  <si>
    <t>Purple_lic0rice</t>
  </si>
  <si>
    <t xml:space="preserve">AITA I want my wife to return my bday gift </t>
  </si>
  <si>
    <t xml:space="preserve">My wife 38F and I 33F have been tog for 13 years. We know each other inside and out have been through it all together and usually have a great marriage. Lately it’s been rocky and for my bday I asked for one of two material items (both around $300-400) or a trip to see a friend. I saw on our card statement she bought me a bunch of stuff from an overpriced celebrity owned company (you can guess). We got in a huge fight bc I don’t even want that and only reason I own any of that brand is bc she did this before. I want her to return it and she says she just wanted to do something nice. I feel like I’m crazy… $300 for something I don’t want is a lot. AITA?? </t>
  </si>
  <si>
    <t>https://www.reddit.com/r/AmItheAsshole/comments/1b1c1hc/aita_i_want_my_wife_to_return_my_bday_gift/</t>
  </si>
  <si>
    <t>1b1blvx</t>
  </si>
  <si>
    <t>02-27-2024 13:16:53</t>
  </si>
  <si>
    <t>Soft_Evening4834</t>
  </si>
  <si>
    <t>AITA for not picking up my dog’s poop</t>
  </si>
  <si>
    <t xml:space="preserve">
After me (F54) and my husband (M56), we will call him Larry, went to bed, our dog needed to go out again. Think it was 10:00ish. Anyways, Maggie (dog) pooped. I don’t pick it up because it’s night time and I don’t feel it’s necessary.
Larry asked me if she pooped. I said yes. He asked did you pick it up. I said no it’s dark and I’ll get it in the morning. Larry yells at me no you won’t because you never do and if I step in it I’m going to rub it in your face. I ignore him and get back in bed. He yells I’ll get it just like I always do. He went outside and picked it up. 
Larry has a “rule” that as soon as the dog poops it needs to be picked up regardless of the time or weather. So I’m wondering if I’m TA for not picking it up and wanting to wait until morning. </t>
  </si>
  <si>
    <t>https://www.reddit.com/r/AmItheAsshole/comments/1b1blvx/aita_for_not_picking_up_my_dogs_poop/</t>
  </si>
  <si>
    <t>1b18fhp</t>
  </si>
  <si>
    <t>02-27-2024 10:10:49</t>
  </si>
  <si>
    <t>Plastic_Public_8772</t>
  </si>
  <si>
    <t>AITA for telling my fiancé she can’t invite her friend to our wedding</t>
  </si>
  <si>
    <t>Throwaway account because she knows my reddit name…
I M(36) am engaged to the love of my life F(29).
I’ve always had issues with a male friend of hers. They’ve been friends for about 10 years as part of a broader friendship group and whilst she says that it has always been platonic from both sides I believe that there is something between them.
I’d prefer she wasn’t friends with him. They mostly communicate by sharing memes and occasionally catch up for coffee 1:1 (which I think is inappropriate) or see each other at events with the broader group of friends (which I’m invited to but prefer not ti attend and see him).
After we got engaged I told her that the one thing I wanted for the wedding was for him not to attend. She said that it wasn’t fair to exclude one person from a group of friends because I have a (incorrect from her perspective) belief that there is something between the two of them.
I think this is grossly unfair and I can’t believe that she would reject my feelings like this. The fact that she can’t honour the one thing I’m after and is choosing him over me makes me want to reconsider our whole relationship.
EDIT: I can see lots of people think I’m the AH and that I’m being manipulativ. I will reflect on this but I can assure you that is not the case. I love her and am ok with her friends. But I feel very uncomfortable with this friend and I wish she would respect that. I’ve spoke with my friends about this (including my female friends) and they I should leave her if she doesn’t understand how important this is to me.</t>
  </si>
  <si>
    <t>https://www.reddit.com/r/AmItheAsshole/comments/1b18fhp/aita_for_telling_my_fiancé_she_cant_invite_her/</t>
  </si>
  <si>
    <t>1b16ut4</t>
  </si>
  <si>
    <t>02-27-2024 08:20:09</t>
  </si>
  <si>
    <t>ryleereed</t>
  </si>
  <si>
    <t>WIBTA if I stopped paying for groceries?</t>
  </si>
  <si>
    <t>My boyfriend (26M) and I (24F) have been together for about 7 years with some rough patches in our relationship. I had a job then I got let go. I was unemployed for 4 months while applying for jobs every day, constantly. Even the easy-to-get-shit jobs from low/high end restaurants, hotels, retail stores/outlets/malls but I just kept getting rejected. I even applied for unemployment and I didn’t qualify. It was really rough because I had to always ask *my* parents to send me money to help get by when they barely have money themselves. My boyfriend would constantly complain how I needed to get a job to help pay for groceries or help pay *anything* yet, he makes 6figures working for corporate Amazon living in a luxury high rise apartment, while planning to book vacations across the globe through out this summer, fall, and winter. I just got a job in January working a minimum wage job at Whole Foods market part-time as a closer because that’s all that got offered to me and I’m at least grateful I have little money coming in. The only bills I am responsible for are my credit card payments, my phone bill (my brother is on my line so we split the bill in half between the both of us but sometimes he can’t pay his half so I end up having to pay the entire amount), groceries, and soon to be rent when my boyfriend and I move to a newer place. My boyfriend lease ends soon and wants to move to a cheaper apartment and sign a lease together. He told me I have to get rid of almost all of my belongings because apparently the apartment will be smaller. Ever since I got this job, I’ve helped out paying for groceries like he’s been requesting of me and now it’s not good enough… since almost all of my belongings will be gone, I’ll only have a suitcase amount of clothes.  To get to the point of my question… I said I wanted to buy a new pair of shoes because I only have 1 pair I currently wear every where and he started complaining that I shouldn’t be spending my money on anything and how I now don’t help with paying for groceries then he tried to withdraw that statement and say I don’t pay enough for groceries then went to saying I don’t pay for anything but how can I pay for things the way he can at higher costs when he makes 100x more than me?  I snapped at him saying that I don’t appreciate him trying to control the money I barley have/make for myself and said I’m going to stop paying for groceries to make a point about how ungrateful &amp; unrealistic he’s being, and that he should at least be grateful that I’m paying for as much as I can. I can’t just let my bank account balance hit $0… it seems a little unrealistic that he wants to me to pay for more than I can afford while having me get rid of almost all of my belongings when it’s time to move. Am I the asshole for wanting to discontinue paying for groceries???</t>
  </si>
  <si>
    <t>https://www.reddit.com/r/AmItheAsshole/comments/1b16ut4/wibta_if_i_stopped_paying_for_groceries/</t>
  </si>
  <si>
    <t>1b15jv0</t>
  </si>
  <si>
    <t>02-27-2024 06:55:37</t>
  </si>
  <si>
    <t>New_Calligrapher_255</t>
  </si>
  <si>
    <t>AITA for making my wife cry several times over work?</t>
  </si>
  <si>
    <t xml:space="preserve">
Sorry for poor english. I am not smart.
I (27M) have made my wife (27F) cry constantly over her being willing umemployed for over 4 months. She left her last job because it was, in her terms, making her stressed. It was a 3 day a week, 18 hours job. She earned $600/wk (aud). We have a joint home loan at 370k remain and our savings are sinking. 
I told her i was in support of her leaving her job under the one condition that she had more work lined up, even if it paid less. She instead quit the week after I said it. 3 months passed and she had no job still. Bills coming in constantly and I had taken up extra shifts to cope. But in all of this, the savings we have are dropping. 
Last month I started tell her she needs to find work and she comes up with a different excuse each time. I broke down the home loan repayments and explained how we cant afford them if she doesnt work and that we are unable to biy anything other than essentials and she seems to understand. After a week i asked if she had applied to any jobs and she said no. I blew up. Yelled and told her she is being extremely unfair as I am working overtime and have little free time, whereas she doesn't even keep the home in order outside of doing dishes and laundry when I tell her to. This repeats weekly. Today when I noticed she was a bit upset, I asked what's wrong and she said she wanted me to spend time with her (i have one day off a week) and I said i could have more free time if you were working. She said "you don't care about my feelings you just want me to get a job" and I yelled at her for letting me handle all financal responsibility again. She argues that she applied for 6 jobs but they all asked for id checks and she wasn't bothered to do them. I am very angry. I told her I am not her money pig and she can get work or we are done. AITA?
</t>
  </si>
  <si>
    <t>https://www.reddit.com/r/AmItheAsshole/comments/1b15jv0/aita_for_making_my_wife_cry_several_times_over/</t>
  </si>
  <si>
    <t>1b147ja</t>
  </si>
  <si>
    <t>02-27-2024 05:38:45</t>
  </si>
  <si>
    <t>Specialist-Fly7031</t>
  </si>
  <si>
    <t>AITA for using AC in Austin, TX</t>
  </si>
  <si>
    <t xml:space="preserve">AITA? I (24) F just moved in with my (29) M partner who I love dearly. We get along well, are both laid back and have a great life together. All of our fundamentals are aligned minus one important thing - the A/C. 
My BF considers using AC to be wasteful whereas I typically like the apartment to be around 70-75 degrees. (I’d actually prefer 68 at night but I digress)
He is asking that I pay 100% of the AC costs for the 8 hours I absolutely need it at night. When it’s too hot I wake up throughout the night and consider my career more important than the energy bill…. My problem is not the AC, it’s the temperature.  I am of the mindset that if it’s under 75° without any electricity needed then I am perfectly fine with AC being off. For some reason that is unreasonable to him. Given that we live in Austin Texas and within a couple of months it’ll be 107° out in the day and likely 80-90 at night, I think it’s unfair to say that because he is fine at any temperature then I must either be miserable and get no sleep at all or pay inequitable amount of the electric bill needed to be comfortable. 
EDIT: I offered to pay 5% more for the overall electricity bill for the eight hours. I’m using the AC but that was not enough for him.
AITA ????
</t>
  </si>
  <si>
    <t>https://www.reddit.com/r/AmItheAsshole/comments/1b147ja/aita_for_using_ac_in_austin_tx/</t>
  </si>
  <si>
    <t>1b13t3z</t>
  </si>
  <si>
    <t>02-27-2024 05:15:59</t>
  </si>
  <si>
    <t>Superb-Anybody-3117</t>
  </si>
  <si>
    <t>AITA for getting a tattoo and piercings without telling my boyfriend</t>
  </si>
  <si>
    <t>I (F23) got a tattoo on my chest and ribs and pierced my nose recently. When I went to our apartment, my boyfriend (24) saw my nose piercing and didn't say anything. Later I went to change and he saw the tattoo. 
Me and my boyfriend have never really agreed on getting tattoos and face piercings, he says he doesn't find them very attractive. But I have been wanting to get the tattoo for about 1.5 years now and fianlly saved up the money for it. I told him I was going to get a tattoo, but I don't think he realized how big it was going to be.
When he saw the tattoo he walked out of the room and didn't say anything. We talked about it later, and he's mad that I didn't tell him how big the tattoo would be. (I didn't tell him I would be getting my nose pierced, but I've been talking about getting it for a while).
My boyfriend said he would support me no matter what I do, but he is still mad that I got it done. We have barely spoken to each other. AITA?</t>
  </si>
  <si>
    <t>https://www.reddit.com/r/AmItheAsshole/comments/1b13t3z/aita_for_getting_a_tattoo_and_piercings_without/</t>
  </si>
  <si>
    <t>1b129kb</t>
  </si>
  <si>
    <t>02-27-2024 03:55:08</t>
  </si>
  <si>
    <t>kbabu1</t>
  </si>
  <si>
    <t>AITA for being sad because my bf refused to bring me pizza from my favorite pizza place when he visits me?</t>
  </si>
  <si>
    <t xml:space="preserve">I (22f) really love the pizza from a specific pizza place in the city where my bf (24m) lives, which is 5 hours away from where I live. My bf normally visits me instead of the other way around due to my class schedule being tighter than his. He is visiting this weekend so I asked him to pack a few slices of the pizza in a ziploc bag and freeze it the night before he travels and to bring it with him in his backpack on the train ride to my city. He absolutely refuses saying that I am TA and that my request is very weird and the pizza will go bad/get squished or ruin his stuff in his backpack. I don’t think my request is too much to ask, I would personally do it immediately if he or a friend asked me. I also can’t visit his city for months. He suggested I post here to figure out what the reddit consensus was. So, should he bring the pizza or am I being TA and asking for too much? 
Edit: I need to edit since I feel like I didn’t portray the emotions from me and my bf on this topic properly. We both aren’t mad at each other and if he brings it great, if he doesn’t that’s totally fine too. We are both just curious and having a funny little challenge to see what other people would do in this situation. Like a little bet, that’s all. </t>
  </si>
  <si>
    <t>https://www.reddit.com/r/AmItheAsshole/comments/1b129kb/aita_for_being_sad_because_my_bf_refused_to_bring/</t>
  </si>
  <si>
    <t>1b11ops</t>
  </si>
  <si>
    <t>02-27-2024 03:26:24</t>
  </si>
  <si>
    <t>WillBeShady4Tacos</t>
  </si>
  <si>
    <t xml:space="preserve">AITA for Ending a Conflict in a Way My Husband Disagrees With
</t>
  </si>
  <si>
    <t>FakeNames
Husband-Leon/37m
Me-32f
Sister-Trina/23f
*=You may need clarifying details so please ask
Leon &amp;I helped Trina in a number of ways last year,not the least of which was giving her$2k toward a car &amp;having her move in w/us from across the country.She doesn't have her license but we were trying to help her get it
Our relationship w/her has now imploded.She'd dropped her car off at our place after a small argument* she&amp;I had &amp;went to stay w/her bf.She hasn't returned except to move her things out.She has a key to the car &amp;it's not hidden or inaccessible to her. She wants her car back &amp;signed over to her.It's registered in Leon's name for reasons*
All we ask in return is a conversation to address how the initial conflict blew up to what it has&amp;to address the lies she's spread about us to my fam*. Leon esp is owed an apology for how he's been treated. We also asked for the $2k back+a fee for breaking the lease w/o notice-total $3k*
This has been going on since mid-November &amp;I've had to go LC/NC w/my fam due to their treatment of us on Trina's behalf
It has been incredibly hard on me to the point where each time this conflict flares up I can't eat/sleep.Trina won't speak in person/by phone so it's all text &amp;she takes weeks to reply.I'm also taking on a 2nd FT job so I'll be working 18hr days on top of this
Well finally I told Leon that I've had enough.I can't keep fighting for a convo/apology we'll never get &amp;that won't be sincere if we do.I just want the money back &amp;to give her the title &amp;remove her from our lives for good.I can't take the abuse from the fam anymore &amp;I don't see a point in demanding an insincere apology
He insists that we should fight until we get the convo &amp;apology.But he's not the one who has to deal w/Trina or endure the attacks from the fam.&amp;to my credit, up til now, I HAD been firm w/Trina in demanding the convo&amp; standing in solidarity w/Leon,but 3mo is long enough.He feels disrespected that I'm ready to let it go.Trina won't speak w/Leon, so him becoming the main POC to continue this himself isn't an option.
I feel he's more focused on the principal of receiving a performative apology than he is on the toll this is taking on me. He says that if I end it now, he'll be forced to look at me differently &amp;question if I'll just give up in the future when things get tough. Possibly even hinting at divorce.
I maintain that this is such a unique, deeply personal &amp;thoroughly nuanced situation that it's unfair to use it as a gauge for future hypothetical conflicts &amp;to question my allegiance.We've had our fair share of issues in our 9yr relationship &amp;we've always fought to come out stronger together.I fight for our relationship just as hard as him.
So AITA for wanting to end this 3-mo long conflict in favor of protecting our peace &amp; my overall health?Or should I continue to endure this w/no foreseeable end in sight?</t>
  </si>
  <si>
    <t>https://www.reddit.com/r/AmItheAsshole/comments/1b11ops/aita_for_ending_a_conflict_in_a_way_my_husband/</t>
  </si>
  <si>
    <t>1b10y5y</t>
  </si>
  <si>
    <t>02-27-2024 02:50:52</t>
  </si>
  <si>
    <t>Throwaway-00101010</t>
  </si>
  <si>
    <t>AITA For stopping my wife visiting for the weekend during my business trip?</t>
  </si>
  <si>
    <t>I (39m) am in Hong Kong for a business trip for 10 days, with a weekend which may become work if things go badly, but may become free time if things go well. I work in IT and I am here for a project, it may be normal working hours if things go smoothly, but if things go badly, it will be long days (9am - 2 am until it’s done).
Out of coincidence, my wife’s (38f) closest 2 female friends are also in Hong Kong this weekend for a jewlery convention (they run a business), and one of their husbands are also coming over for the weekend. It also happens to be one of the ladies birthdays and the husband who is coming over, so we will be meeting up to celebrate. Coincidently the convention is just a couple of blocks from my office and where I’m staying, so it’s quite convenient. None of this was planned initially, it’s just the times aligned.
I already had plans for the weekend to catch up with my former colleagues here, one of whom has just undergone a major surgery.
My wife and I also have a 6 month old daughter, my wife has her mother visiting for a month who is really not capable of taking care of our infant daughter, but we do have a domestic helper who is. We split the care for our daughter evenly, I do a lot of the work, and take her more than half the nights, do feeds, changes, baths, entertainment etc.
My wife wants to come over for the weekend to join us and leave our infant with our helper and her mum, this makes me extremely nervous. I would love to give my wife a rest but she’s pushing this at the last minute, I had already made plans and flights are quite expensive right now.
Would I be the asshole if I stopped her flying over and leaving our infant with her incapable mother and our domestic helper?
Update:
Thanks for the responses, I see there are some things I can be more clear on with my wife.
I’ve checked ticket pricing, if she comes for just the weekend it’s just shy of $1000 and I can’t redeem points as there are no points seats. She suggested to return on Tuesday, but I suggested extending and coming back on the flight I’m on, on Wednesday, both options are more affordable.
My wife has indicated some of the same concerns about MIL as I have had also. My wife also said she’s getting sick, she was a bit under the weather (as have I been) the last few days, and it seems to be getting worse for her, so we’re playing it by ear. But if she wants to come she can come.</t>
  </si>
  <si>
    <t>https://www.reddit.com/r/AmItheAsshole/comments/1b10y5y/aita_for_stopping_my_wife_visiting_for_the/</t>
  </si>
  <si>
    <t>1b0zogp</t>
  </si>
  <si>
    <t>02-27-2024 01:52:08</t>
  </si>
  <si>
    <t>No_Security4030</t>
  </si>
  <si>
    <t>AITA because of my mom?</t>
  </si>
  <si>
    <t xml:space="preserve">Throwaway because she uses Reddit. 
I (M35) am mad at my (f35) partner, and I don't know what to do about the situation
My mom (f70)  lives in Virginia, I live in New York. 
My mom is planning a trip, just us two to Montreal, it's something she's always wanted to do, but not alone (my dad died two years ago). She wants to get public transport to me (NY) and together we will head to Montreal. 
She wants to stay at mine for a day for "recovery" because it's far to travel in one day. 
The problem, is me and gf live in a one bed flat. 
I asked gf if she could stay a night with her mom, (a few miles away) so my mom won't have to stay at a hotel and can stay at mine. 
I won't ask my mom to sleep on the sofa with her bad back, so she can have the bed, and I will take the sofa. 
My gf still refuses, saying we can sleep on the floor?
I'm not sleeping on the floor, before a six hour drive. 
So what do I do? 
Am I justified in being angry at gf?
</t>
  </si>
  <si>
    <t>https://www.reddit.com/r/AmItheAsshole/comments/1b0zogp/aita_because_of_my_mom/</t>
  </si>
  <si>
    <t>1b0xkqg</t>
  </si>
  <si>
    <t>02-27-2024 00:17:26</t>
  </si>
  <si>
    <t>Extra-Eagle-1055</t>
  </si>
  <si>
    <t>AITA for not wanting my boyfriend’s mom to move in with us- if it’s possible we can move at all?</t>
  </si>
  <si>
    <t>My boyfriend (22m) and i (22f) have been together for over 2 years. We’ve been through a lot together, especially a lot of stress regarding two strokes his mom has had in the time we’ve been together, both resulting in her being hospitalized.
 I love my boyfriend so much, and i love his mom and his family as well. My boyfriend and his mom have struggled financially for a long time, i think his mom for almost all her life. Since we started dating we have both been trying to save up money so we can move out together and be more serious in our relationship. But after his mom’s first stroke a little over a year ago, it has sent everything and all our plans we had upside down. All the hospital bills have added up, and he now pays rent together with his mom in their apartment because she is limited to a certain number of days to work during the week (not sure why exactly). 
Before, my boyfriend was able to save at least a little money to put towards us moving together. But now that he has to pay rent with his mom, he hasn’t been able to save any money for our future in 2 years. I feel like I don’t have a normal relationship with him anymore, and our thoughts about the future aren’t “ours” anymore. I feel so heartbroken knowing he hasn’t saved any money at all for our future. It breaks my heart because this position he was put into, but now i don’t know what to do and i’m so worried. I feel like my life has been on pause for 2 years. On top of this, he told me his mom has zero savings as well but wants her to move with us eventually because she can’t afford to live alone. I feel so bad for them and their situation, but i never expected any of this when we first got together. I fully thought we would both be able to save at the same pace and i could eventually live alone with him, like any normal couple.
I understand their painful situation so much. But in all honesty i want to live with just him and not his mom. I do love her but i hear it is always bad living with in-laws and i am really worried about all this. I never would’ve expected to live with his mom.
*I should note that she is not physically or mentally disabled, she can drive to and from her current job- i don’t know exactly what it is/why she has limited days at work. She has not qualified for disability.
I just feel so stuck. i have been able to save enough money in the last 2 years and just want to gain some independence and start living the way i want to. I need to move out of my parent’s house. I don’t know what to think or do in this situation at all. I just know i can’t take much more of this. He told me it would probably be another year until he has enough money- i don’t even know if i believe that because i don’t know what will change.
I know this needs to be a conversation between me and him but i’m at a complete loss at how to bring this up and don’t want to hurt him. Am i being a bad girlfriend?? Am i a bad person for thinking this at all?? I need help.</t>
  </si>
  <si>
    <t>https://www.reddit.com/r/AmItheAsshole/comments/1b0xkqg/aita_for_not_wanting_my_boyfriends_mom_to_move_in/</t>
  </si>
  <si>
    <t>1b0vveo</t>
  </si>
  <si>
    <t>02-26-2024 23:06:55</t>
  </si>
  <si>
    <t>Blackhole_Sunset</t>
  </si>
  <si>
    <t>WIBTA for telling a friend I don't like them in that way, but someone else.?</t>
  </si>
  <si>
    <t xml:space="preserve">(No real names are being used!)
So, I (NB14) have a friend (GF14) who, we'll call Luna, confesses they liked, a couple weeks prior to this my Ex-gf, Emmy, broke up with me. It hit me hard as my relationship before Emmy was very toxic, and I thought Emmy would be the one. (I know, I'm young but hear me out) So, I decided to not date for a bit until I was ready. 
Now I think I am, but there's a problem, I like someone else... we'll call her Lee. I've known Lee for two years now and she is my neighbor. I've only known Luna for five ish months. I love Luna as a friend but not in that way, I should tell Luna before I tell Lee I like her. 
It will take time for me and her considering she's going through some of her own stuff right now, but I was talking to Lee during class today (Feb 26th, 2024) and told them I liked someone. they asked who and I said I'm not gonna tell. the conversion stayed on that topic i bit when she said she was thinking about dating soon. Lee is pan btw. 
So that gave me hope in a way. but now I know I need to tell Luna soon or I'm gonna really hurt them later. So, reddit, you tell me. WIBTA for telling my friend I don't like them in that way, but someone else? 
Context!: Lee is a year older than me (I'm a freshman, she's Sophomore) I told a friend, Lina, about my concern and she said she supports my choice but think I should tell Luna soon. Emmy and another friend Sam know as well and say they support my choice as well. 
I also told Luna a few weeks ago that I wasn't looking to date anyone and I was waiting a bit. so, I'm in  a bit of a problem with myself right now about this. </t>
  </si>
  <si>
    <t>https://www.reddit.com/r/AmItheAsshole/comments/1b0vveo/wibta_for_telling_a_friend_i_dont_like_them_in/</t>
  </si>
  <si>
    <t>1b0v9y0</t>
  </si>
  <si>
    <t>02-26-2024 22:43:31</t>
  </si>
  <si>
    <t>stannumtin</t>
  </si>
  <si>
    <t>AITA for telling my boyfriend I feel betrayed that he knew and didn't tell me about my mother planning a surprise birthday visit</t>
  </si>
  <si>
    <t>My (19F) birthday is in a couple of days. I'm living very far from home due to university, so I'd just planned to spend it with friends; have lunch and then go do something fun.
Context 1: Last year my boyfriend (20M) planned a surprise party for me, but people had a hard time making it so it happened a few days after my actual birthday. That and some other circumstances surrounding the occasion resulted in a pretty bittersweet time for both of us (I was sad and he was sad because I was sad, basically). Because of that, this year I told him I didn't want a surprise. Besides, I struggle with anxiety, so I felt more calm knowing I could celebrate it in my own terms and not make a huge deal out of turning 20 if I didn't want to.
Context 2: My mom hasn't adapted too well to my moving away. My parents aren't together and live far from each other, so she was pretty much a single mom for most of my life. When I left, it hit her hard. That said, one of the reasons I did it was to create some distance between us. She can be intense, and I just needed some breathing room. This intensity was exacerbated by the fact that she's been missing me a lot, and has led to a couple of fights about boundaries and such.
I called my mom today and she revealed to me that she had been planning to come for my birthday as a surprise. She had planned to gift me a night at an expensive hotel, then spend the weekend. She said she realized it probably wasn't a great idea because I would want to spend it with my friends. I think the real reason is that she recently had to undergo surgery and traveling in that condition wouldn't be worth it (before you call me a horrible daughter, I went home, stayed every night at the hospital and after discharge I took care of her for two weeks).
Over Christmas she asked me for my bf's number and I gave it to her with his permission. Apparently, he had known about the surprise visit all along. I felt so blindsided. If you knew me, you'd know that that kind of stunt would not go well with me at all. In my shock, I didn't discuss the matter much with my mother, and called my boyfriend right after hanging up.
When I asked him why he hadn't told me, he got defensive. He said it wasn't his place to tell me and spoil the surprise, or to tell my mom that I probably wouldn't like it. I told him I knew that he hadn't meant to do me wrong, but that if the day had come and I just found my mother here, my plans made without asking me, with no warning whatsoever, I would've Actually Freaked tf out. I told him I felt betrayed that he would put my mother's desires before mine. He said he thought I would like it, and that he didn't like me telling him "he had betrayed me". Then he "apologized" saying he was sorry if I felt that way. By then I just felt sad and tired, so I asked him to talk later or tomorrow.
So, Am I The Asshole? Am I overreacting? Our relationship is wonderful, but I just feel so unknown all of a sudden, and it is an ugly feeling :(</t>
  </si>
  <si>
    <t>https://www.reddit.com/r/AmItheAsshole/comments/1b0v9y0/aita_for_telling_my_boyfriend_i_feel_betrayed/</t>
  </si>
  <si>
    <t>1b0tewp</t>
  </si>
  <si>
    <t>02-26-2024 21:30:54</t>
  </si>
  <si>
    <t>ThrowAway68u2</t>
  </si>
  <si>
    <t>AITA for asking my gf to stay up later</t>
  </si>
  <si>
    <t>I (M29) have been with my gf (F28) for about a year now. We don't live together but spend probably 4 or 5 out of 7 nights a week at either my place or hers.
Our relationship is great but one thing that has been bugging me lately is our differences in sleep pattern. She likes to go to bed about 9pm, be asleep by 10pm and gets up about 6am, whereas I naturally go to bed around 11pm-midnight and get up about 8am. She sticks to this even at the weekends, when I could easily stay up beyond midnight.
Mostly this isn't a problem, though I do feel like our evenings end really soon and we never get much of a chance to watch a movie or play a board game unless we begin it early, which almost never happens with work schedules etc. She says she wants to do those things, but whenever I suggest it she always says she's too tired and has to go to bed.
We have a few friends who like to host dinners, games nights etc which invariably go on into the late evening, and she seems to have absolutely no problem staying up til midnight (sometimes even later) for them. But when it's just the two of us she resolutely sticks to her routine.
The other day I brought this up and said I feel like she's able to suspend her bedtime for our friends but not for me, which I find difficult to rationalise, and that we never get a chance to do stuff in the evening together because she won't budge on her bedtime. I said I wouldn't mind this if it was a universal rule that she applied across the board, but it hurts that she can alter it so easily for everyone else but not for me.
She then got really upset and said she doesn't like staying up late but thinks it's rude to leave a dinner party early, and that she doesn't feel the need to put on a front around me by staying up later. But I said I still think she ought to make the effort once in a while since she claims to want to watch movies etc with me, but never does.
Anyway it's been really awkward for the last couple days and I can't work out whether I was in the wrong or whether it's perfectly reasonable for me to want her to occasionally compromise on this. Was I an AH for raising it?
&amp;#x200B;</t>
  </si>
  <si>
    <t>https://www.reddit.com/r/AmItheAsshole/comments/1b0tewp/aita_for_asking_my_gf_to_stay_up_later/</t>
  </si>
  <si>
    <t>1b0qmjf</t>
  </si>
  <si>
    <t>02-26-2024 19:43:09</t>
  </si>
  <si>
    <t>Puzzleheaded-Fun926</t>
  </si>
  <si>
    <t>AITA for not being okay with my husband going away on vacation without me?</t>
  </si>
  <si>
    <t>My husband (30M) told me (27M) a couple months ago that he wanted to go away for 3 days with his friends to celebrate one of their birthdays. Normally, I wouldn’t have an issue with this but I would like to provide some context to the situation as to why I do.
Our relationship is not on the best terms at the moment. We’ve both cheated and lied to the other in the past. We’re both to blame for this. I truly want to make an effort to be comfortable and have trust and faith in him again. I believe he wants the same.
These friends that he’s wanting to go away with are other men that he’s previously had sexual relations with. It honestly hurts me deeply that he still wants to maintain a relationship with these people. He tells me that he can separate the feelings and allow a platonic relationship with them. I truly want to have faith in that nothing with happen but I just don’t have the trust or at least, feel like the trust hasn’t been built back enough to make me feel comfortable about the idea of him going off for 3 days with them. I’m usually made to feel guilty like I’m trying to put a wedge between him and his friends even though I’ve never made him choose nor would I feel it’s necessary to even give someone a choice like that.
The other issue is that we’re newly married and still trying to sort out our lives. Before we got married, my husband already accumulated thousands in debt. I agreed to help him pay it off as I believe marriage is teamwork, and whatever debt is his, is also mine. We’re currently staying with his mom and we were invited to a family holiday to go to Disney in a couple months. Because I really wanted him to go, I agreed, and so we both have been saving our money towards this vacation, even though, we’re putting off important shit like getting our own place, getting a car, etc.
I am a bit bitter because I make around 2x than he does and have been putting away MOST, if not ALL of what I earn towards the holiday while he takes care of the daily expenses (electric, food, gas, etc.). He never has enough money leftover because he’s always in overdraft, and is usually paying his credit card interest fees. I even put a couple thousand towards his debt to help him, and he accumulated that back during the holidays! Before we even got married, I stressed that I wanted financial stability and I feel like my husband continues to make poor choices regarding our finances.
The idea of my husband going away was eventually dropped due to my husband agreeing that we’re currently spending a lot on this Disney holiday as it is. The idea was brought back up recently when one of his friends told him that he would pay his way and that if I wanted to come, then I would have to pay for myself. I don’t believe that his friend will pay for his ENTIRE 3 days and that my husband will eventually need to take on some additional expenses for this trip with his friends. Also, I find it extremely unfair that I’m stuck at home, paying for a large majority of this Disney holiday and helping out with his debt only to be told that he’s still going and I have to pay for myself if I want to go.
I think that in a normal situation him being away for 3 days would be alright with me. Of course, I would get lonely and miss him, but that’s normal. The fact that he is wanting to go away with people he’s previously had sex with AND the fact we’re already crippled in debt makes it a pretty uncomfortable situation for me. Maybe I am the problem. I am trying to be alright with the thought of him going.</t>
  </si>
  <si>
    <t>https://www.reddit.com/r/AmItheAsshole/comments/1b0qmjf/aita_for_not_being_okay_with_my_husband_going/</t>
  </si>
  <si>
    <t>"Everyone Sucks"</t>
  </si>
  <si>
    <t>1b0qlsr</t>
  </si>
  <si>
    <t>02-26-2024 19:42:20</t>
  </si>
  <si>
    <t>pc2511</t>
  </si>
  <si>
    <t>AITA for not apologizing to my partner after accepting a shot from a stranger and buying him a drink back?</t>
  </si>
  <si>
    <t>My partner (33m) and I (30m) went to a lunar new year parade with his family this past Saturday.
With 55 mins left of the parade, my partner suggested, “if you want to go to a bar nearby and wait, feel free to do so. I’ll text you a few mins out and we’ll meet back here.”
I went to a bar nearby, ordered a drink, went on Twitter to kill time, and looked at a few restaurants for dinner.
At 7:50pm while I was trying to order a second drink, a stranger pulled up to the bar and sat right next to my seat to order a drink. He was rowdy and asked if anybody wanted to do a shot. No one responded including myself.
As I was there at the bar, he was borderline harassing and begging me to do to a shot with him. I reluctantly accepted. After having a sip of that shot, I put it down. I went on to order a second drink and asked him if he wanted anything as I didn’t want to feel like I owed this random person anything. 
As my second drink and his beer arrived, he started making a small talk about sports and asked if I was local. I said yes as my partner and I just moved to the area. 
After finding out that I was gay, he shifted the conversation to a proposition. He suggested that we both should go to a bathroom to give each other a b-job.
I declined and responded that, “my partner and I don’t do things outside of the relationship without each other’s permission.” He kept on insisting as I kept on declining. He, then, asked if I was good at it. I annoyingly responded, “yes, I am really really good at it, but it’s not happening dude.”
At 8pm, my partner texted me to head back. I downed the rest of my drunk. As I was getting up to leave, the stranger asked me if I could help him get one of the girls at a table nearby. I declined again. He kept yelling that I was lame as I was walking away.
When I found my partner, I gave him a quick rundown of what had just happened. I whispered in his ear because I didn’t want his family and people around us to hear. He thought it was funny and wished he was there.
After we got home from dinner, my partner started interrogating me. After I gave him full details and explained my rationale why I accepted a shot and bought this person a beer back. My partner became upset. He accused me of lying about having two drinks and betraying him by buying this person a drink in return and flirting with this guy by saying that, “I was really really good at it.”
He went on to ask, “let’s see how you feel if I buy someone a drink.” I responded, “go ahead. I don’t really care as long as you don’t do anything with them.” He stormed off, left the house, drove to a bar, and texted me, “when you admit it’s wrong, I’ll come home.” I responded, “guess you’ll never come home then.”
He went on to say that I’m a trash boyfriend and that I owed him an apology for lying and betraying. I refused to and we have not spoken since.
Am I the asshole?</t>
  </si>
  <si>
    <t>https://www.reddit.com/r/AmItheAsshole/comments/1b0qlsr/aita_for_not_apologizing_to_my_partner_after/</t>
  </si>
  <si>
    <t>1b0qhrs</t>
  </si>
  <si>
    <t>02-26-2024 19:37:58</t>
  </si>
  <si>
    <t>Brave_Shallot_7830</t>
  </si>
  <si>
    <t>AITA for buying my girlfriend (possibly ex gf) a new cat after her other one died?</t>
  </si>
  <si>
    <t xml:space="preserve">This is my first time posting on Reddit but I need to hear some opinions from people who aren’t in my life.   
My (M24) gf (F20) and I have been dating for about 2 years now and about a year ago she found a kitten on one of our dates. She brought it home and had to bottle feed it like a baby. When it got older she’d take it with us on our hikes/climbing trips, and other places where it wasn't normal to bring a cat. I’ve never been much of a cat fan myself (I’m much more of a dog person), so I was always kind of thrown off by her taking it everywhere. It was kind of embarrassing because people would always look at us. I tried bringing up how I felt once, but she said she didn’t care if people thought it was weird and that if I cared that much I didn’t have to come with them anymore. I was kind of hurt that she didn’t respect my feelings, but I didn’t want to start an argument so I didn’t bring it up again.   
Anyways about 5ish weeks ago, the cat suddenly got really sick and she had to put it down. My girlfriend was devastated and I did everything I could to comfort her. I brought her chocolates and dinner, but she was really out of it. She would barely talk to me and had no interest in cuddling or anything else. She just kept telling me about how the cat was her “best friend." As the weeks went on, she continued to act the same and didn’t seem to be getting much better. I even caught her sleeping holding the cat’s ashes once and it just seemed kind of unhealthy. I know she really loved the cat, but she was acting like it had been a human that had died  
Anyways, yesterday, I looked on Craigslist and found a listing for some kittens and went and got one for her. It was a really cute, and looked like her dead cat. When I showed up to her house with it she started crying and saying “no you didn’t” and “why would you do that?” over and over again while I tried to explain. She didn’t even give me a chance to fully explain myself and screamed at me saying “that I had zero empathy” and “never really cared" and that she didn’t think we should be dating anymore.  Obviously I got upset because I DID care and I was genuinely just trying to help and do something nice, and she was trying to end the relationship over it. I told her I could take the cat back to where I got it but she freaked out and told me to just leave and that we could talk about it later when she wasn’t as upset.   
I ended up leaving, and it’s been almost a full day since then and she hasn’t tried to reach out to me or anything. In hindsight I do feel bad for getting her the kitten without asking her, I just think she overreacted a bit. At the end of the day it’s just an animal, and while I understand being upset, I don’t think it is normal to act like how she was acting. (For context she's a vegetarian) A mutual friends of ours told us that she was the one in the wrong, but was hoping to get some other opinions from some outsiders as well. Thanks for reading.  
</t>
  </si>
  <si>
    <t>https://www.reddit.com/r/AmItheAsshole/comments/1b0qhrs/aita_for_buying_my_girlfriend_possibly_ex_gf_a/</t>
  </si>
  <si>
    <t>1b0p7sm</t>
  </si>
  <si>
    <t>02-26-2024 18:47:07</t>
  </si>
  <si>
    <t>Infamous-Source-2811</t>
  </si>
  <si>
    <t>AITA for keeping my fiancé's old wedding photos?</t>
  </si>
  <si>
    <t>I (37F) have been with my fiance (36M) for 4 years. He has two kids (11M) and (9f) from his first marriage. 
His divorce was bitter and for the last several years his ex has dragged him through court, made ridiculous false allegations and basically done everything she can to stop him from having anything to do with his children. I have never tried to get involved in this process, I love his kids but i have no say in what happens and so I just do my best to support him.
While clearing out his house to move into a property together, I came across a few photos buried away from the wedding to his first wife. They are beautiful photos and I asked where he wanted me to put them. He told me to dump them all. I see why, the way she has treated him since their marriage ended and the hoops he has had to go through to see his kids has definitely gave him hatred towards her. 
I wasn't part of their marriage, and I'm perfectly aware that nobody knows what goes on behind closed doors, but I suggested that maybe he should store the photos because although he may not feel love for his ex any more, his daughter may one day ask questions and it would nice for her to see the wedding photos one day. I don't think it's a bad thing to have memories for your children, and have something that shows when they were born it was into a loving family, regardless of how it ended. 
We're almost finished the move, and I have packed a few of the wedding photos to go In to storage but I haven't told my fiance.
AITA for doing this or should I do as he asked and throw them away? I would never show the kids the photos without his permission, but if one day the kids do.ask about the wedding, I can tell him that I kept some photos, he mat feel differently a few years down the line</t>
  </si>
  <si>
    <t>https://www.reddit.com/r/AmItheAsshole/comments/1b0p7sm/aita_for_keeping_my_fiancés_old_wedding_photos/</t>
  </si>
  <si>
    <t>1b0p6uh</t>
  </si>
  <si>
    <t>02-26-2024 18:46:07</t>
  </si>
  <si>
    <t>NotAThingToSeeHere12</t>
  </si>
  <si>
    <t>AITA for telling my wife to stop dying her dog?</t>
  </si>
  <si>
    <t xml:space="preserve">This is a throwaway account as I don't normally use reddit much. 
I (31M) have been with my wife  (30F) 10 years, married for 5. 
We have 2 dogs and a cat, one dog is mine, the other is hers that she has been training as a service/therapy dog for at home. The cat was a mutual agreement and we both split the costs for the cat, and help eachother with our dogs. My dog is 12 going on 13 and have had him before we got together. Her dog is 2 years old. 
The last few months she has seen a trend of people dying their pets fur. The dye is typically on the tails, paws, ears, some people dye the whole pet. She started to dye her dogs tail crazy colors. It's been blue, pink, purple, a combination of the above etc. 
I have told her that I don't really like that she's putting dye on her dog and that I don't want my dog to have ANY dye on him. She always tells me she only buys pet safe dye and that it's her dog so she can do as she pleases with her dog. I know the dye doesn't hurt her, but even if it's pet friendly and made for animals I still don't entirely trust it nor do I find it okay to treat her dog as fashion statement. My wife typically dyes her hair the same color to match. 
Her reasoning for this is because it keeps her dog identifiable incase of theft or going missing and that it looks cute. I can understand that a little bit, but that's why they make trackers for collars and microchips for animals. 
Here's where I might be the AH, 3 nights ago she redid the dye in her hair as well as her dogs tail. This time it's a green color and she kept the bathroom door open while doing so. My dog came into the bathroom and she accidentally dropped dye on his back and some got on his paws from where it also dropped on the ground. She tried to wipe it up quickly off him but it stained and now he's got a green smudge on his back and what was under his paw has made its way around the top of the paw/toes. 
She explained to me what happened and that it wasn't on purpose but I got really upset at her and said she should've been more careful and that I'm throwing away the dye because I'm tired of the mess and there's no need to alter her dogs appearance. She went quiet and hasn't said much to me since. I spoke to a friend of mine and they said I was a jerk for telling her to stop and that accidents happen. 
For clarification, my dog is a terrier mix with tan/light brown fur and is about 25lbs, her dog golden lab mix with light colored fur and weighs about 60lbs. 
AITA for telling her to stop dying her dog and threatening to throw away the dye? </t>
  </si>
  <si>
    <t>https://www.reddit.com/r/AmItheAsshole/comments/1b0p6uh/aita_for_telling_my_wife_to_stop_dying_her_dog/</t>
  </si>
  <si>
    <t>1b0p4tq</t>
  </si>
  <si>
    <t>02-26-2024 18:43:59</t>
  </si>
  <si>
    <t>Ok-Cry4795</t>
  </si>
  <si>
    <t>AITA Something is always wrong</t>
  </si>
  <si>
    <t>Burner account but anyway. My 22M gf 22F always comes up with some new issue every single time we hangout. Stuff I’ve been doing for months will suddenly be a huge ordeal and me not reading her mind when I keep telling her to tell me what she needs is CONSTANTLY a problem. It feels one sided at this point I’m constantly having to apologize and comfort her for stuff so if anything ever actually bothers me it feels like a chore for her to even talk about. I don’t understand why this keeps happening it’s driving me insane. AITA? I don’t feel like I’m doing anything out of the ordinary it’s always stuff I’ve been doing for months or longer.</t>
  </si>
  <si>
    <t>https://www.reddit.com/r/AmItheAsshole/comments/1b0p4tq/aita_something_is_always_wrong/</t>
  </si>
  <si>
    <t>1b0nlja</t>
  </si>
  <si>
    <t>02-26-2024 17:43:46</t>
  </si>
  <si>
    <t>Ibitmytongueathee</t>
  </si>
  <si>
    <t>AITA for saying I don’t want to go on a trip for my boyfriend’s birthday?</t>
  </si>
  <si>
    <t xml:space="preserve">My (38M) wants to take a little trip for his bday with some friends. I (33F) have expressed that because of the timing of the trip and the expenses we will be dealing with I would prefer if he goes without me. This trip takes place in about a month.
We are moving in together in less than a week (he is moving in and my two roommates are moving out). This means my rent will go up substantially. Him and I have also bought stuff for our place (king size bed and all bedding, a new rug, other odds and ends). Adding the cost of him moving out of his current place, this isn’t the best time to be taking a trip.
His argument: the 2 night event entrance fee is free. He found a cheap hotel for two nights. 
My argument: it’s still a 6 hour drive. We are still paying for food and drink (this isn’t a cheap place lol) also we will be back in the area in July for a separate trip.
I have been on unemployment since late fall, and finally have two job offers I have accepted and waiting to hear back on training. If I have the opportunity to work one of those jobs on the Friday we would be leaving for the trip I would prefer to do that.
We have plans in set for this year that I have paid for this far including two concerts in town and flight and Airbnb for a friends wedding. My parents will be in town this summer as well and I need to prioritize taking time off when they are here.
I feel that is is fair for me to stay behind and have him have his fun as we have plans for the year already set up. I am still going to get something for his bday (with my REI gift cards and credit that add up to $80 lol) and take him some where in town. 
So AITA for not wanting to go on this trip, and eventually saying I will stay home? The trip happens in a month and I have expressed a couple times that I cannot afford it.
Edit: one of the two day free concerts we would attend is a band we already saw just last summer. Also, if I am not going that means he can carpool with someone else and share gas $ expense 
Edit 2: thank you to everyone that pitched in. I talked to my boyfriend and he actually might not go either, sounds like he wants to prioritize working on a budget with me. </t>
  </si>
  <si>
    <t>https://www.reddit.com/r/AmItheAsshole/comments/1b0nlja/aita_for_saying_i_dont_want_to_go_on_a_trip_for/</t>
  </si>
  <si>
    <t>1b0nann</t>
  </si>
  <si>
    <t>02-26-2024 17:31:56</t>
  </si>
  <si>
    <t>Remarkable-World9396</t>
  </si>
  <si>
    <t xml:space="preserve">AITA for being frustrated my wife is changing my vacation plans?  </t>
  </si>
  <si>
    <t xml:space="preserve">Background: I (33m) have been married to my wife (30f) for 1.5yrs, together 4.5. We currently live in a big city. Since dating we have planned to move to the remote wilderness to start a family. While planning our move after marrying my wife decided to go back to school to pursue an advanced degree. We both agreed to put those plans on hold to stay where we are for her schooling. This works out better since she has gone part time and our bills here are very minimal, plus being urban the clinical sites to study at are much more advantageous. In total this will delay moving and starting a family by ~3yrs. As part of the arrangement my wife and I agreed that to visit the family farm (~400 miles away) more frequently since I am able to work remote, 3 trips/yr for ~2 weeks at a time, to see my family and have a cheap means to get out of the city. These are usually very specific weeks of the year to go around town/family events, hunting, etc and she has always been invited to come join but in the past has chosen not to.
AITA: Recently our 5yo dog passed away unexpectedly from cancer. Its been very difficult on both of us, but particularly her. She got him before meeting me and after dating for a year they both moved into the house I purchased after college, where we still live. My wife has communicated to me she doesn’t want to be here at home alone when I go away. To help accommodate her PTO I agreed to only go twice this year, one in spring and one the fall. I also have a week long vacation that was only going to be me going, but now am spending an additional $900 for her to come with on that. Through work my wife give her desired PTO dates a year in advance. When scheduling shifts for next quarter she realized she scheduled her PTO needed off for the spring at the wrong time. Going in the spring timing is selected around three thing that we do not control that occur yearly. My wife is insistent that going the other weeks is not an issue, to which we ended up in a large argument over that ultimately resulted in me saying if we can’t go the weeks planned there’s no real need to go period in the spring. I’m not going to leave my wife at home since she doesn’t feel comfortable at home alone but this is very frustrating that I’m willing to pause life for 3 years and modify our initial agreement while she doesn’t seem to understand the importance of this to me. My wife doesn’t really want to correct her PTO weeks and thinks this is a tactic to guilt trip/gaslight her.
AITA here?
Edit: We have talked more this morning after cooling down. She is going to talk with her boss about moving the PTO shifts to cover the initial planned spring dates, but still feels I am being unreasonable that going the other weeks is just as reasonable. </t>
  </si>
  <si>
    <t>https://www.reddit.com/r/AmItheAsshole/comments/1b0nann/aita_for_being_frustrated_my_wife_is_changing_my/</t>
  </si>
  <si>
    <t>1b0ltn0</t>
  </si>
  <si>
    <t>02-26-2024 16:33:49</t>
  </si>
  <si>
    <t>LuckyAd3608</t>
  </si>
  <si>
    <t>AITA for not spending time with my gf?</t>
  </si>
  <si>
    <t xml:space="preserve">I M[20] came home to my Girlfriend[21] asking me if I was down to go on a walk. I said yes but also said that I want to play some video games before with a friend. So she was like be ready at 4:30 pm to which i replied „I cant promise you because i dont know how long my game is going to last but i will try“ This made her so furious saying that i dont want to spend any time with her and that im only playing video Games. Which i dont get at all because we spent the whole week together. Now she took our car and went driving off. So AITA in this situation? Should i have not played the game and just went for the walk? </t>
  </si>
  <si>
    <t>https://www.reddit.com/r/AmItheAsshole/comments/1b0ltn0/aita_for_not_spending_time_with_my_gf/</t>
  </si>
  <si>
    <t>ks8eb63</t>
  </si>
  <si>
    <t>02-26-2024 16:01:14</t>
  </si>
  <si>
    <t>https://www.reddit.com/r/AmItheAsshole/comments/1b0ksll/aita_for_telling_my_girlfriend_she_is_selfish_for/ks8eb63/</t>
  </si>
  <si>
    <t>"Sultan of Sphincter [761]"</t>
  </si>
  <si>
    <t>ks8c2w6</t>
  </si>
  <si>
    <t>02-26-2024 15:48:38</t>
  </si>
  <si>
    <t>COLGkenny</t>
  </si>
  <si>
    <t>INFO: Where does your wife fit in to all of this? At no point do you state what she did to compel you make this post.</t>
  </si>
  <si>
    <t>https://www.reddit.com/r/AmItheAsshole/comments/1b0kh45/aita_should_i_expect_my_wife_to_have_my_back/ks8c2w6/</t>
  </si>
  <si>
    <t>ks8chbh</t>
  </si>
  <si>
    <t>02-26-2024 15:50:53</t>
  </si>
  <si>
    <t>I ran out of characters and had to shorten it. She has not spoken up against the damaging comments about me, made to others, other than asking for prayers.</t>
  </si>
  <si>
    <t>https://www.reddit.com/r/AmItheAsshole/comments/1b0kh45/aita_should_i_expect_my_wife_to_have_my_back/ks8chbh/</t>
  </si>
  <si>
    <t>ks8bwtj</t>
  </si>
  <si>
    <t>02-26-2024 15:47:40</t>
  </si>
  <si>
    <t>BrilliantEmphasis862</t>
  </si>
  <si>
    <t>NTA move and let people see for themselves the rumors from that church are not true. Give the wife a break 😀</t>
  </si>
  <si>
    <t>https://www.reddit.com/r/AmItheAsshole/comments/1b0kh45/aita_should_i_expect_my_wife_to_have_my_back/ks8bwtj/</t>
  </si>
  <si>
    <t>ks8daap</t>
  </si>
  <si>
    <t>02-26-2024 15:55:28</t>
  </si>
  <si>
    <t>I was silenced by them defining me as "mentally ill" and she has not spoken up to defend my reputation from the untrue statements.</t>
  </si>
  <si>
    <t>https://www.reddit.com/r/AmItheAsshole/comments/1b0kh45/aita_should_i_expect_my_wife_to_have_my_back/ks8daap/</t>
  </si>
  <si>
    <t>ks8dpx8</t>
  </si>
  <si>
    <t>02-26-2024 15:57:55</t>
  </si>
  <si>
    <t>Here's a question, You know that they kick people out for standing up against false teaching, so why would you continue to go there?</t>
  </si>
  <si>
    <t>https://www.reddit.com/r/AmItheAsshole/comments/1b0kh45/aita_should_i_expect_my_wife_to_have_my_back/ks8dpx8/</t>
  </si>
  <si>
    <t>ks8ek4c</t>
  </si>
  <si>
    <t>02-26-2024 16:02:40</t>
  </si>
  <si>
    <t>tric82</t>
  </si>
  <si>
    <t>But does she want to keep going there?</t>
  </si>
  <si>
    <t>https://www.reddit.com/r/AmItheAsshole/comments/1b0kh45/aita_should_i_expect_my_wife_to_have_my_back/ks8ek4c/</t>
  </si>
  <si>
    <t>ks8e5y8</t>
  </si>
  <si>
    <t>02-26-2024 16:00:25</t>
  </si>
  <si>
    <t>The only friends my wife and kids have go there. We kept going because of the friendships my wife and kids have made.</t>
  </si>
  <si>
    <t>https://www.reddit.com/r/AmItheAsshole/comments/1b0kh45/aita_should_i_expect_my_wife_to_have_my_back/ks8e5y8/</t>
  </si>
  <si>
    <t>ks7arsz</t>
  </si>
  <si>
    <t>02-26-2024 11:06:52</t>
  </si>
  <si>
    <t>coastalkid92</t>
  </si>
  <si>
    <t>NTA.
If your wife cannot see that this is an unsafe environment for you and your eldest, then you really need to consider how blind she's being. It also seems shocking that a community that is deeply racist also seems to have no issue with an openly gay couple. 
Your priority is making sure your child is protected from hate crimes and that is not favoritism, that is a fact and it's something you may need to discuss with your girls.</t>
  </si>
  <si>
    <t>https://www.reddit.com/r/AmItheAsshole/comments/1b0erc8/aita_for_favoring_one_of_the_kids/ks7arsz/</t>
  </si>
  <si>
    <t>ks7awab</t>
  </si>
  <si>
    <t>02-26-2024 11:08:18</t>
  </si>
  <si>
    <t>terayonjf</t>
  </si>
  <si>
    <t>NTA is she not aware of the situation? How could a reasonable adult know what's going on and still not only think that but articulate it to you.</t>
  </si>
  <si>
    <t>https://www.reddit.com/r/AmItheAsshole/comments/1b0erc8/aita_for_favoring_one_of_the_kids/ks7awab/</t>
  </si>
  <si>
    <t>"Colo-rectal Surgeon [35]"</t>
  </si>
  <si>
    <t>ks7az7j</t>
  </si>
  <si>
    <t>02-26-2024 11:09:15</t>
  </si>
  <si>
    <t>fairylena</t>
  </si>
  <si>
    <t>NTA. You're only taking care of your child. I think it would be best to move ASAP tho, for the safety of your family.</t>
  </si>
  <si>
    <t>https://www.reddit.com/r/AmItheAsshole/comments/1b0erc8/aita_for_favoring_one_of_the_kids/ks7az7j/</t>
  </si>
  <si>
    <t>ks7cays</t>
  </si>
  <si>
    <t>02-26-2024 11:23:56</t>
  </si>
  <si>
    <t>https://www.reddit.com/r/AmItheAsshole/comments/1b0erc8/aita_for_favoring_one_of_the_kids/ks7cays/</t>
  </si>
  <si>
    <t>"Craptain [190]"</t>
  </si>
  <si>
    <t>ks7divr</t>
  </si>
  <si>
    <t>02-26-2024 11:36:52</t>
  </si>
  <si>
    <t>MrNathanPride</t>
  </si>
  <si>
    <t>NTA I feel you. I was a black kid in a racist town before. You do what you need to protect your kid. Your wife understands how racist the town is right? You should be very clear to her. Tell her the slurs they're calling you. Make sure she knows this town isn't safe for either of you. She might not get it yet. </t>
  </si>
  <si>
    <t>https://www.reddit.com/r/AmItheAsshole/comments/1b0erc8/aita_for_favoring_one_of_the_kids/ks7divr/</t>
  </si>
  <si>
    <t>ks7aq7o</t>
  </si>
  <si>
    <t>02-26-2024 11:06:23</t>
  </si>
  <si>
    <t>NTA. Have you communicated to your wife why you’re doing this?</t>
  </si>
  <si>
    <t>https://www.reddit.com/r/AmItheAsshole/comments/1b0erc8/aita_for_favoring_one_of_the_kids/ks7aq7o/</t>
  </si>
  <si>
    <t>ks7pdj8</t>
  </si>
  <si>
    <t>02-26-2024 13:20:45</t>
  </si>
  <si>
    <t>NTA
Keep your son safe! I am sorry there is still such hate in this world. Your wife is white and will NEVER understand the racism you and your son face.</t>
  </si>
  <si>
    <t>https://www.reddit.com/r/AmItheAsshole/comments/1b0erc8/aita_for_favoring_one_of_the_kids/ks7pdj8/</t>
  </si>
  <si>
    <t>ks8e2bv</t>
  </si>
  <si>
    <t>02-26-2024 15:59:52</t>
  </si>
  <si>
    <t>Moist-Injury-7376</t>
  </si>
  <si>
    <t>What town or state do you live in?</t>
  </si>
  <si>
    <t>https://www.reddit.com/r/AmItheAsshole/comments/1b0erc8/aita_for_favoring_one_of_the_kids/ks8e2bv/</t>
  </si>
  <si>
    <t>ks752oy</t>
  </si>
  <si>
    <t>02-26-2024 09:58:40</t>
  </si>
  <si>
    <t>I am not going to judge, but it honestly sounds like he wasn't that into you. And do you really want to date someone who would talk about you behind your back? There was just the START of a relationship. That ship has sailed, pardon the pun. Just leave it at this point. Good luck!</t>
  </si>
  <si>
    <t>https://www.reddit.com/r/AmItheAsshole/comments/1b0cvlx/aita_for_calling_out_my_crush_for_what_he_said/ks752oy/</t>
  </si>
  <si>
    <t>ks77rw1</t>
  </si>
  <si>
    <t>02-26-2024 10:31:52</t>
  </si>
  <si>
    <t>International_Sir301</t>
  </si>
  <si>
    <t>NAH you didn’t do anything wrong, yeah he got out of it the easiest way he could, by acting like non of it ever happened. Y’all went out seems like he liked you, and he was gossiping behind your back and embarrassingly sent it to you. It didn’t sound mean tho I think he might’ve been just confused with your history together and the fact he asked you out after he hadn’t been talking to you it seems that he likes you a lot, and is also a bit intimidated by you. I used to get super nervous around girls I liked and if anything seemed off like I bothered them at all or gave the wrong impression I’d just never talk to them again. I still thinks he likes you tho, he just got horribly embarrassed and gave up so he took the easy/cowardly way out</t>
  </si>
  <si>
    <t>https://www.reddit.com/r/AmItheAsshole/comments/1b0cvlx/aita_for_calling_out_my_crush_for_what_he_said/ks77rw1/</t>
  </si>
  <si>
    <t>ks7j1yo</t>
  </si>
  <si>
    <t>02-26-2024 12:29:17</t>
  </si>
  <si>
    <t>Press the Enter/ Carriage Return key twice (2x) to create a paragraph break.</t>
  </si>
  <si>
    <t>https://www.reddit.com/r/AmItheAsshole/comments/1b0cvlx/aita_for_calling_out_my_crush_for_what_he_said/ks7j1yo/</t>
  </si>
  <si>
    <t>ks7cshi</t>
  </si>
  <si>
    <t>02-26-2024 11:29:12</t>
  </si>
  <si>
    <t>JaJaJatotheLa</t>
  </si>
  <si>
    <t>NTA and your might want to think about how many more years of not being able to rationally express yourself or communicate will affect your mental health long term.  I'm a big communicator and if my husband shut me down like this I know our marriage would not have survived</t>
  </si>
  <si>
    <t>https://www.reddit.com/r/AmItheAsshole/comments/1b0cix9/aita_for_starting_arguments_by_insisting_on/ks7cshi/</t>
  </si>
  <si>
    <t>ks77x4g</t>
  </si>
  <si>
    <t>02-26-2024 10:33:38</t>
  </si>
  <si>
    <t>https://www.reddit.com/r/AmItheAsshole/comments/1b0cix9/aita_for_starting_arguments_by_insisting_on/ks77x4g/</t>
  </si>
  <si>
    <t>ks6z07m</t>
  </si>
  <si>
    <t>02-26-2024 08:43:16</t>
  </si>
  <si>
    <t>TielPerson</t>
  </si>
  <si>
    <t>You are NTA, a good and healthy relationship grows on the base of a good and healthy way of communicating and solving issues.
It seems like your husband has never learned to deal with problems properly so he ignores stuff and yells if ignoring does not work. I would say he is TA, but its likely that this behavior is not his fault entirely and was teached to him while growing up. Since loud voices, screaming and enraged behavior triggers a condition in my life too, I can relate how you feel. If there is any way he agrees, you might get your husband a therapy or even go into couple therapy for him to learn how to deal with problems or disagreements properly.
If he does not agree to therapy you might plan your later life without him for the sake of your own health if you want to wait until your child turns 18, or you may ensure that you get your own space in your place to retreat to if things go out of hand.</t>
  </si>
  <si>
    <t>https://www.reddit.com/r/AmItheAsshole/comments/1b0cix9/aita_for_starting_arguments_by_insisting_on/ks6z07m/</t>
  </si>
  <si>
    <t>ks6yyfu</t>
  </si>
  <si>
    <t>02-26-2024 08:42:40</t>
  </si>
  <si>
    <t>Diligent-Comfort-191</t>
  </si>
  <si>
    <t>There's not enough info for me to make a decision because I'd really need to hear your husband's side on this.
However, what you have written is making me suspect your actions. Are you really trying to talk things through or are you demanding to  explain why he's wrong?
The one time he did try to talk to you, you just dumped on him about everything you think he's doing wrong.  Likewise the shower incident. You look upon it as undermining your authority. Another way to see it is that he backed you up and presented a united front (good parenting). However, your desire to talk sounds very much like you wanted to tell him why he was wrong again.</t>
  </si>
  <si>
    <t>https://www.reddit.com/r/AmItheAsshole/comments/1b0cix9/aita_for_starting_arguments_by_insisting_on/ks6yyfu/</t>
  </si>
  <si>
    <t>ks7ix5u</t>
  </si>
  <si>
    <t>02-26-2024 12:28:08</t>
  </si>
  <si>
    <t>NTA. He is in definite need of therapy. That he'd respect you more if you are a man is very telling. I can only see his treatment of you getting worse as time goes by. Good luck!</t>
  </si>
  <si>
    <t>https://www.reddit.com/r/AmItheAsshole/comments/1b0cix9/aita_for_starting_arguments_by_insisting_on/ks7ix5u/</t>
  </si>
  <si>
    <t>ks73itc</t>
  </si>
  <si>
    <t>02-26-2024 09:39:29</t>
  </si>
  <si>
    <t>You are correct in assuming he never learned to deal with his emotions in a healthy manner.  He has gone to counseling in spurts but believes it's either not necessary anymore or didn't help or he figured out the why to his issues to he's done with counseling.  I've wanted to go to couples therapy but where we live there isn't one available and the only office that provides family therapy is backlogged and he doesn't want to go anyway.</t>
  </si>
  <si>
    <t>https://www.reddit.com/r/AmItheAsshole/comments/1b0cix9/aita_for_starting_arguments_by_insisting_on/ks73itc/</t>
  </si>
  <si>
    <t>ks739xs</t>
  </si>
  <si>
    <t>02-26-2024 09:36:25</t>
  </si>
  <si>
    <t>In all honesty, he would tell you your assumptions were right.  My side is, throughout our entire marriage he would either push me to talk about stuff and then berate me for how I feel or he would just tell me to shut up and go away.  Classic examples would be regarding my PTSD from my deployment to AFGHANISTAN.  He would insist I tell him my "war stories" in every detail and how it was affecting me then berate me because I suffered mentally the way I do from those incidents saying "that's why females don't belong in the military" or "you should have just listened to me and not gone".  
Another classic example is my wanting to figure out why he was OK with his sister being an absolute B to me because I didn't want my son, preschool age at the time, going over to her house where she and her husband smoked pot locked in their room while the kids ran loose (my son being the oldest) as well as exposing our son to her bipolar, unmedicated, lack of anger management personality (eta) husband.
He found these behaviors fine.  I didn't.  He refused to talk it through and just either justified it or ignored it.  I could list a whole slew of things I wanted to talk through because I freely admit I am wrong at times just like everyone or I don't understand his point of view and want to.  He doesn't feel the need to ever talk things through.
As far as backing up in parenting, it is a good thing.  Problem is, he never gives me the chance to settle things myself with my son so the parental authority is always undermined.  I'll ground him, he'll let him go out.  I'll tell him to do something, he'll tell him to do something else and what he wanted takes priority.</t>
  </si>
  <si>
    <t>https://www.reddit.com/r/AmItheAsshole/comments/1b0cix9/aita_for_starting_arguments_by_insisting_on/ks739xs/</t>
  </si>
  <si>
    <t>ks755re</t>
  </si>
  <si>
    <t>02-26-2024 09:59:45</t>
  </si>
  <si>
    <t>MsMeiriona</t>
  </si>
  <si>
    <t>Why are you with him? Why is he with you? Does he even respect you?</t>
  </si>
  <si>
    <t>https://www.reddit.com/r/AmItheAsshole/comments/1b0cix9/aita_for_starting_arguments_by_insisting_on/ks755re/</t>
  </si>
  <si>
    <t>ks75iy7</t>
  </si>
  <si>
    <t>02-26-2024 10:04:17</t>
  </si>
  <si>
    <t>In spite of the communication issue there is still love in the relationship.  What has been running through my mind a lot lately is if it's proper love or not.  At times it feels like it is, others not so much.
As far as if he respects me.  I don't know.  I've asked him this question directly and the best answer I've gotten is yes but not as much as a man.  Pretty much if you line up everything I've done in my life and just regendered me, he'd have more respect for me.</t>
  </si>
  <si>
    <t>https://www.reddit.com/r/AmItheAsshole/comments/1b0cix9/aita_for_starting_arguments_by_insisting_on/ks75iy7/</t>
  </si>
  <si>
    <t>ks75lf9</t>
  </si>
  <si>
    <t>02-26-2024 10:05:07</t>
  </si>
  <si>
    <t>...so he's a misogynist?</t>
  </si>
  <si>
    <t>https://www.reddit.com/r/AmItheAsshole/comments/1b0cix9/aita_for_starting_arguments_by_insisting_on/ks75lf9/</t>
  </si>
  <si>
    <t>ks7648r</t>
  </si>
  <si>
    <t>02-26-2024 10:11:32</t>
  </si>
  <si>
    <t>In a lot of ways, he was worse.  We got married while I was still active duty.  He was national guard and unemployed otherwise.  I still had to do the majority of the household duties as "it's women's work".  That thought process lasted for years but has since stopped and he now does help with housework.  
I've always been the primary earner in our family and I think it just hurts his ego or something. He's hated how I've always been more independent and can live on my own just fine and was just looking for an equal in a partner and not a boss.  
He sometimes likes to pull the religion card when it comes to men being the head of the house and such.  That usually starts a more heated, on my end, argument.</t>
  </si>
  <si>
    <t>https://www.reddit.com/r/AmItheAsshole/comments/1b0cix9/aita_for_starting_arguments_by_insisting_on/ks7648r/</t>
  </si>
  <si>
    <t>ks764s2</t>
  </si>
  <si>
    <t>02-26-2024 10:11:43</t>
  </si>
  <si>
    <t>https://www.reddit.com/r/AmItheAsshole/comments/1b0cix9/aita_for_starting_arguments_by_insisting_on/ks764s2/</t>
  </si>
  <si>
    <t>ks76k53</t>
  </si>
  <si>
    <t>02-26-2024 10:16:58</t>
  </si>
  <si>
    <t>So, again, why are you with him? From the start he didn't respect you and used you, what the hell do you see in a man who sees you as his inferior?</t>
  </si>
  <si>
    <t>https://www.reddit.com/r/AmItheAsshole/comments/1b0cix9/aita_for_starting_arguments_by_insisting_on/ks76k53/</t>
  </si>
  <si>
    <t>ks77omu</t>
  </si>
  <si>
    <t>02-26-2024 10:30:44</t>
  </si>
  <si>
    <t>There is a lot of good in him.  This post really paints him as the devil incarnate but this is really the main standing issue in our relationship.  The misogyny has died down for the most part.  The main thing anymore is the lack of proper communication when it comes to disagreements.  Without that, for me, it creates more issues in the marriage.</t>
  </si>
  <si>
    <t>https://www.reddit.com/r/AmItheAsshole/comments/1b0cix9/aita_for_starting_arguments_by_insisting_on/ks77omu/</t>
  </si>
  <si>
    <t>ks6w6b4</t>
  </si>
  <si>
    <t>02-26-2024 08:09:29</t>
  </si>
  <si>
    <t>carmabound</t>
  </si>
  <si>
    <t>NTA - And this was a good wake-up call to show you exactly what type of person he is...
    began to badger me until I admitted I was naive.
You may have been naive then, but you're not now, and (if it were me) I would let him know in no uncertain terms that if this is the way he's going to treat you when you make a mistake (with his condescending attitude) he's not the type of man you want as your partner in the future.</t>
  </si>
  <si>
    <t>https://www.reddit.com/r/AmItheAsshole/comments/1b0c2oq/aita_for_giving_a_colleague_a_lift/ks6w6b4/</t>
  </si>
  <si>
    <t>ks6w034</t>
  </si>
  <si>
    <t>02-26-2024 08:07:29</t>
  </si>
  <si>
    <t>Tangerine_Bouquet</t>
  </si>
  <si>
    <t>NTA. You had every right to say yes or no to your colleague's request. He's also not a stranger: you at least know where he works. Also, although safety is of course important, you get to make your own decisions about what you do (and even 'stranger danger' is quite often exaggerated: domestic violence is vastly more prevalent than stranger-on-stranger violence).
It does not make you wrong in this case, but if you're concerned about your ability to say no, you may consider discussing it with a therapist, who can help you develop scripts and feel more confident putting yourself first. Some professionals off short-term, specifically focused series of sessions for things like this.
I'm sorry that your boyfriend is emotionally abusing you. His response does make him an AH, and you seem to know that. You don't say how long you've been together or whether you live together, etc., but it's worth seriously thinking about the kind of statements you're willing to accept from a partner.</t>
  </si>
  <si>
    <t>https://www.reddit.com/r/AmItheAsshole/comments/1b0c2oq/aita_for_giving_a_colleague_a_lift/ks6w034/</t>
  </si>
  <si>
    <t>ks6vwqr</t>
  </si>
  <si>
    <t>02-26-2024 08:06:26</t>
  </si>
  <si>
    <t>rafaelvandercan</t>
  </si>
  <si>
    <t>NTA There is nothing wrong with giving your colleague a lift. So in your boyfriend's opinion, women who have no boyfriends can give lifts, but women who have boyfriends can't. He is the childish and insecure one in the relationship.</t>
  </si>
  <si>
    <t>https://www.reddit.com/r/AmItheAsshole/comments/1b0c2oq/aita_for_giving_a_colleague_a_lift/ks6vwqr/</t>
  </si>
  <si>
    <t>ks716zd</t>
  </si>
  <si>
    <t>02-26-2024 09:10:20</t>
  </si>
  <si>
    <t>Brostopwtf</t>
  </si>
  <si>
    <t>NTA Your boyfriend sounds really controlling. He is kind of reprimanding you as if you were his young child rather than speaking to you as if you were equal/friends. You guys should be coming up with ways that you can feel comfortable speaking up. Rather, he feels insecure about the situation and gets so choked up about it that he starts spiraling and disrespecting you. I've been on both sides of this situation (asking, "Why are you crying?" I'm the one who's hurting vs. I know I'm wrong, but you're being really mean to me right now).
He wants you to grovel in front of him and beg him to forgive you, that you were so stupid so wrong and that he's right blah blah. But that's not healthy. Yes, you did something wrong, so then what can we do so that in the future it doesn't happen again? There's no point in groveling. Yes, your boyfriend is understandably hurt, but he needs to know that berating you is not a way to speak to your partner during arguments. He wants reassurance, but he is not gonna get that by being mean to you.
Ultimately, you guys need to talk and learn to validate each other's feelings. As well, you guys need to figure out ways to improve (and actually work towards them) that will help each other feel better. Eg. u asking about the boundaries that he wants you to set with other men (as long as they're reasonable), such as not giving them lifts. And if any guy pushes, say sorry, my bf wouldn't feel comfortable, and I respect him. No shame in that. As for your bf, he needs to improve on his respect for u. Anytime u feel he crosses that line, he needs to think are my words hurtful? Are the words I'm saying and/or my tone putting down my partner?</t>
  </si>
  <si>
    <t>https://www.reddit.com/r/AmItheAsshole/comments/1b0c2oq/aita_for_giving_a_colleague_a_lift/ks716zd/</t>
  </si>
  <si>
    <t>ks70tw5</t>
  </si>
  <si>
    <t>02-26-2024 09:05:49</t>
  </si>
  <si>
    <t>dillyofthedally</t>
  </si>
  <si>
    <t>NTA. He had no right to speak to you that way, whether or not he thought you were being naive. I can only assume that he was jealous, but his assumption that all men are predatory is especially worrying. It might be because he knows he is that way. And degrading you for a mistake you made at 17 is seriously overdoing it.
Anyways. You might have overlooked a potentially dangerous situation, but you didn't actually do anything to him or cross any of his boundaries. If you give someone a ride in your car it has virtually nothing to do with him, and you were safe in the end. If he was worried for you, I'm sure he could think of something other than insults to show it.</t>
  </si>
  <si>
    <t>https://www.reddit.com/r/AmItheAsshole/comments/1b0c2oq/aita_for_giving_a_colleague_a_lift/ks70tw5/</t>
  </si>
  <si>
    <t>ks6vltw</t>
  </si>
  <si>
    <t>02-26-2024 08:02:56</t>
  </si>
  <si>
    <t>beth_hazel_thyme</t>
  </si>
  <si>
    <t>NTA - Your boyfriend believes that you are unsafe in the presence of all men, because your boyfriend is an unsafe man. The kind of men who think their girlfriends shouldn't interact with other men are bullies and projecting their own intentions onto everyone else.
Well done for holding your boundaries with your colleague.</t>
  </si>
  <si>
    <t>https://www.reddit.com/r/AmItheAsshole/comments/1b0c2oq/aita_for_giving_a_colleague_a_lift/ks6vltw/</t>
  </si>
  <si>
    <t>ks70mnn</t>
  </si>
  <si>
    <t>02-26-2024 09:03:21</t>
  </si>
  <si>
    <t>NTA
There is NOTHING wrong with being kind to a co-worker. You didn’t put yourself in an unsafe position! Do yourself a favor and find someone who treats you with love respect and as an equal!</t>
  </si>
  <si>
    <t>https://www.reddit.com/r/AmItheAsshole/comments/1b0c2oq/aita_for_giving_a_colleague_a_lift/ks70mnn/</t>
  </si>
  <si>
    <t>ks7kw07</t>
  </si>
  <si>
    <t>02-26-2024 12:45:01</t>
  </si>
  <si>
    <t>Quirky_Chicken7937</t>
  </si>
  <si>
    <t>It’s not normal to give two hour car rides to strangers. People here are deluded just because you cried. Next time, don’t bring another man in your car when you’re in a relationship and you don’t even talk about it.</t>
  </si>
  <si>
    <t>https://www.reddit.com/r/AmItheAsshole/comments/1b0c2oq/aita_for_giving_a_colleague_a_lift/ks7kw07/</t>
  </si>
  <si>
    <t>ks70wua</t>
  </si>
  <si>
    <t>02-26-2024 09:06:49</t>
  </si>
  <si>
    <t>Glittering-Crow-1899</t>
  </si>
  <si>
    <t>NTA </t>
  </si>
  <si>
    <t>https://www.reddit.com/r/AmItheAsshole/comments/1b0c2oq/aita_for_giving_a_colleague_a_lift/ks70wua/</t>
  </si>
  <si>
    <t>ks78ycc</t>
  </si>
  <si>
    <t>02-26-2024 10:46:03</t>
  </si>
  <si>
    <t>https://www.reddit.com/r/AmItheAsshole/comments/1b0c2oq/aita_for_giving_a_colleague_a_lift/ks78ycc/</t>
  </si>
  <si>
    <t>ks80ons</t>
  </si>
  <si>
    <t>02-26-2024 14:39:34</t>
  </si>
  <si>
    <t>cornonacop</t>
  </si>
  <si>
    <t>&gt;he doesn't know any women with a boyfriend who would give a lift to another man.
Excuse me, what? Is every single man he knows also a controlling AH like him?  
He is trying to gaslight you into believing you are stupid and wrong for helping a male co-worker (or any other man) and wrapping it up as a safety concern. What you do with the information he's revealed about himself is of course up to you, but I'd drop him like a slippery hot potato.
NTA for helping out, and oh holy hell NTA for crying when being ridiculed and condescended to by someone who supposedly loves you.</t>
  </si>
  <si>
    <t>https://www.reddit.com/r/AmItheAsshole/comments/1b0c2oq/aita_for_giving_a_colleague_a_lift/ks80ons/</t>
  </si>
  <si>
    <t>ks6x5bw</t>
  </si>
  <si>
    <t>02-26-2024 08:20:47</t>
  </si>
  <si>
    <t>We have been together for 4 years. 2.5 years we lived 1 hour apart with us staying together every weekend.   He then emigrated 1.5 years ago with the intention of me moving to his country as soon as I can</t>
  </si>
  <si>
    <t>https://www.reddit.com/r/AmItheAsshole/comments/1b0c2oq/aita_for_giving_a_colleague_a_lift/ks6x5bw/</t>
  </si>
  <si>
    <t>ks7q92w</t>
  </si>
  <si>
    <t>02-26-2024 13:27:18</t>
  </si>
  <si>
    <t>Narrow-Strawberry553</t>
  </si>
  <si>
    <t>Dump him! Dump him! DUMP HIM!
Is this how you want to spend the rest of your life?
With someone who ridicules you? Controls your actions? Makes you cry and then berates you for it?
*Is this really how you want to spend the rest of your life?*</t>
  </si>
  <si>
    <t>https://www.reddit.com/r/AmItheAsshole/comments/1b0c2oq/aita_for_giving_a_colleague_a_lift/ks7q92w/</t>
  </si>
  <si>
    <t>ks6zwxk</t>
  </si>
  <si>
    <t>02-26-2024 08:54:22</t>
  </si>
  <si>
    <t>&gt;with the intention of me moving to his country as soon as I can
Oh honey, do *not* do this. 
Your boyfriend is showing **very** troubling signs of being manipulative, controlling, and abusive. Once you move, you will be in an extremely difficult position for escape. Please think hard about this. 
He is showing you who he really is. Please listen to him, recognize that is who he is, and do not put yourself in a position where he has power over you and you have no escape.</t>
  </si>
  <si>
    <t>https://www.reddit.com/r/AmItheAsshole/comments/1b0c2oq/aita_for_giving_a_colleague_a_lift/ks6zwxk/</t>
  </si>
  <si>
    <t>ks74qp1</t>
  </si>
  <si>
    <t>02-26-2024 09:54:29</t>
  </si>
  <si>
    <t>Organic_Start_420</t>
  </si>
  <si>
    <t>NTA get a new bf who not only cares but also respects you op</t>
  </si>
  <si>
    <t>https://www.reddit.com/r/AmItheAsshole/comments/1b0c2oq/aita_for_giving_a_colleague_a_lift/ks74qp1/</t>
  </si>
  <si>
    <t>ks6nzep</t>
  </si>
  <si>
    <t>02-26-2024 06:38:13</t>
  </si>
  <si>
    <t>YTA.
You lied. Grow a pair, and when you don't want to do something, be honest about it.</t>
  </si>
  <si>
    <t>https://www.reddit.com/r/AmItheAsshole/comments/1b0avv5/aita_for_not_telling_my_bf_about_my_smoking_habit/ks6nzep/</t>
  </si>
  <si>
    <t>ks6obbh</t>
  </si>
  <si>
    <t>02-26-2024 06:41:44</t>
  </si>
  <si>
    <t>mothmanfan42</t>
  </si>
  <si>
    <t>YTA for lying. Also hilarious you put “he’s giving me the silent treatment” and “I don’t think he’s mad at me” right next to each other. He’s mad at you.</t>
  </si>
  <si>
    <t>https://www.reddit.com/r/AmItheAsshole/comments/1b0avv5/aita_for_not_telling_my_bf_about_my_smoking_habit/ks6obbh/</t>
  </si>
  <si>
    <t>ks6qzg9</t>
  </si>
  <si>
    <t>02-26-2024 07:10:26</t>
  </si>
  <si>
    <t>ColdstreamCapple</t>
  </si>
  <si>
    <t>YTA
Being a chain smoker may be a dealbreaker for him and lying to him will create bigger issues such as trust
If you’re not ready to give up or you want to smoke then just be honest with him
If it costs you the relationship then that’s something you’ll have to live with</t>
  </si>
  <si>
    <t>https://www.reddit.com/r/AmItheAsshole/comments/1b0avv5/aita_for_not_telling_my_bf_about_my_smoking_habit/ks6qzg9/</t>
  </si>
  <si>
    <t>ks6sztk</t>
  </si>
  <si>
    <t>02-26-2024 07:32:52</t>
  </si>
  <si>
    <t>Random_ThrowUp</t>
  </si>
  <si>
    <t>YTA
In a relationship, you shouldn't hide things or lie to each other. Period.</t>
  </si>
  <si>
    <t>https://www.reddit.com/r/AmItheAsshole/comments/1b0avv5/aita_for_not_telling_my_bf_about_my_smoking_habit/ks6sztk/</t>
  </si>
  <si>
    <t>ks70tm5</t>
  </si>
  <si>
    <t>02-26-2024 09:05:44</t>
  </si>
  <si>
    <t>YTA. You lied.
Also being a smoker may be a red line for him (it always was for me). He might well be trying to decide if you are worth continuing with.</t>
  </si>
  <si>
    <t>https://www.reddit.com/r/AmItheAsshole/comments/1b0avv5/aita_for_not_telling_my_bf_about_my_smoking_habit/ks70tm5/</t>
  </si>
  <si>
    <t>ks6rlq7</t>
  </si>
  <si>
    <t>02-26-2024 07:17:17</t>
  </si>
  <si>
    <t>ESH.
Lying to your partner to avoid conflict is dishonest and childish.
Quitting smoking would be better for your health, but it has to be your choice.  He shouldn’t be forcing you to give it up.
He may decide that it’s not something he can tolerate in a partner.  That’s been my stance since I was in my teens, and as a result, I’ve always been up front that I won’t date a smoker, doesn’t matter if they only do it away from me, because you can always smell it on a smoker.  And in that case, you’ve hit a point of incompatibility severe enough that you need to call it quits, rather than him trying to change you.
The silent treatment is a childish, maladaptive way to deal with conflict.  It’s not fair to the person you’re punishing.  Also, conflict in a healthy relationship gets resolved constructively.  If you have a healthy relationship, you don’t punish your partner.</t>
  </si>
  <si>
    <t>https://www.reddit.com/r/AmItheAsshole/comments/1b0avv5/aita_for_not_telling_my_bf_about_my_smoking_habit/ks6rlq7/</t>
  </si>
  <si>
    <t>"Prime Ministurd [405]"</t>
  </si>
  <si>
    <t>ks73mas</t>
  </si>
  <si>
    <t>02-26-2024 09:40:42</t>
  </si>
  <si>
    <t>YTA, as a smoker and having a bf that hates the smell I can understand to some point your fear of him maybe breaking up with you, but you should have been honest with him. You also could have gotten yourself a vape like I did, vape doesn't leave the bad smell and it actually leaves a nice flavor in your mouth. You could have had a win win there maybe because you could have still gotten your nicotine and he wouldn't have had to deal with the smell</t>
  </si>
  <si>
    <t>https://www.reddit.com/r/AmItheAsshole/comments/1b0avv5/aita_for_not_telling_my_bf_about_my_smoking_habit/ks73mas/</t>
  </si>
  <si>
    <t>ks745u8</t>
  </si>
  <si>
    <t>02-26-2024 09:47:25</t>
  </si>
  <si>
    <t>Dziadzios</t>
  </si>
  <si>
    <t>YTA. You will not be able to lie forever. The smell is ALWAYS noticable by non-smokers.</t>
  </si>
  <si>
    <t>https://www.reddit.com/r/AmItheAsshole/comments/1b0avv5/aita_for_not_telling_my_bf_about_my_smoking_habit/ks745u8/</t>
  </si>
  <si>
    <t>ks74fha</t>
  </si>
  <si>
    <t>02-26-2024 09:50:40</t>
  </si>
  <si>
    <t>Kotoperek</t>
  </si>
  <si>
    <t>Probably ESH, maybe soft YTA depending on how he communicated with you about his stance on smoking.
Of course it would be better for your health to quit and having additional motivation in the form of a relationship can be good, but breaking a nicotine habit (especially a heavy one, like chain smoking) is very difficult and few people succeed the first time they try. 
So, if your bf said that smoking is a deal breaker for him and you volunteered to quit and then lied to him, YTA. He has the right to his boundaries being respected.
If your bf demanded you quit smoking and you complied without talking about how it made you feel and asking about how to communicate on this issue, ESH. People who have never smoked often don't get how hard quitting is, and expecting someone will just do it like it's not a big deal puts a lot of pressure on the smoker and makes them inclined to lie out of shame. You still shouldn't have lied, but the mechanism that made you do it is quite well known and your bf could have anticipated it and made it easier for you. 
If you want to save this relationship, you should first and foremost apologize for lying and promise to never do it again, and secondly make a plan for your quitting journey that includes what to do if you slip up, because it can happen. Slipping up once or twice while quitting doesn't have to mean going back to your old habits, but you need the support of someone who can compassionately help you get back on track quitting without shaming or judging you, because shame and judgment usually make it a lot harder to quit any bad habit especially one as addictive as smoking.
Also, if your bf is bothered by the smoke itself, not by your nicotine use and you're not ready to give up nicotine completely, maybe switching to vaping would help? It's also not ideal, but definitely safer than tobacco and it won't expose your bf to secondhand smoke.</t>
  </si>
  <si>
    <t>https://www.reddit.com/r/AmItheAsshole/comments/1b0avv5/aita_for_not_telling_my_bf_about_my_smoking_habit/ks74fha/</t>
  </si>
  <si>
    <t>ks7bwck</t>
  </si>
  <si>
    <t>02-26-2024 11:19:32</t>
  </si>
  <si>
    <t>YTA you lied, btw just bc someone doesn't look angry doesn't mean he's not angry, if iam pissed I get quiet and be by myself.</t>
  </si>
  <si>
    <t>https://www.reddit.com/r/AmItheAsshole/comments/1b0avv5/aita_for_not_telling_my_bf_about_my_smoking_habit/ks7bwck/</t>
  </si>
  <si>
    <t>ks7d1q4</t>
  </si>
  <si>
    <t>02-26-2024 11:31:54</t>
  </si>
  <si>
    <t>medranob</t>
  </si>
  <si>
    <t>I mean you’re grown, what are you scared of telling the truth for? I feel like you can have a discussion with him about it and find other options to deal with it, because now your lying is just going to cause more problems later down the road</t>
  </si>
  <si>
    <t>https://www.reddit.com/r/AmItheAsshole/comments/1b0avv5/aita_for_not_telling_my_bf_about_my_smoking_habit/ks7d1q4/</t>
  </si>
  <si>
    <t>ks6zi5q</t>
  </si>
  <si>
    <t>02-26-2024 08:49:21</t>
  </si>
  <si>
    <t>brokendarkfire</t>
  </si>
  <si>
    <t>ESH. Don’t lie to your partner — just be honest. After all, it’s an addiction, and you can’t just give it up. And your partner should not be asking you to “give up” smoking for him — that’s an unreasonable demand. At best, he can request you don’t smoke AROUND him, and that’s more reasonable.</t>
  </si>
  <si>
    <t>https://www.reddit.com/r/AmItheAsshole/comments/1b0avv5/aita_for_not_telling_my_bf_about_my_smoking_habit/ks6zi5q/</t>
  </si>
  <si>
    <t>ks75pd3</t>
  </si>
  <si>
    <t>02-26-2024 10:06:25</t>
  </si>
  <si>
    <t>EmJennings</t>
  </si>
  <si>
    <t>ESH.
Lying to your partner is always a no-no in my book. It quite literally doesn't get you anywhere. All is does is prolong the inevitable in the worst case, and in the best case it simply makes you untrustworthy.
As for your partner: Asking someone to give up smoking is also a no-no. It's an addiction, giving it up for a partner isn't gonna work, because it's not coming from yourself. He can choose not to be with a smoker, he can't choose to make a smoker quit for him.
Last but not least: The silent treatment is for children, not for adults. In a mature relationship, you talk about your problems. Maybe you need some time to figure stuff out for yourself, but this needs to be communicated. Giving someone the silent treatment is just something to "punish" your partner, and that's not something people do in a healthy relationship.</t>
  </si>
  <si>
    <t>https://www.reddit.com/r/AmItheAsshole/comments/1b0avv5/aita_for_not_telling_my_bf_about_my_smoking_habit/ks75pd3/</t>
  </si>
  <si>
    <t>ks6qyfr</t>
  </si>
  <si>
    <t>02-26-2024 07:10:08</t>
  </si>
  <si>
    <t>No_Imagination_8841</t>
  </si>
  <si>
    <t>I was made to give up smoking. I did but that was the start of how much he could tell me what to do. Smoking is not good for your health we all know that. He will in time tell you to change things eg: clothes hair etc. you have to give up of your own free will &amp; in your own time. It is hard to quit. Try some vaping. Lose the bf.</t>
  </si>
  <si>
    <t>https://www.reddit.com/r/AmItheAsshole/comments/1b0avv5/aita_for_not_telling_my_bf_about_my_smoking_habit/ks6qyfr/</t>
  </si>
  <si>
    <t>ks76mwy</t>
  </si>
  <si>
    <t>02-26-2024 10:17:55</t>
  </si>
  <si>
    <t>YTA for lying. When I first dated my husband (more than 20 years ago), he didn't like smoking. I was a smoker. I really liked him. So I quit. It will be 20 years on August 1st for me since I had a cigarette. Don't lie to your partner. He is hurt. Give him time. This might end your relationship, but you would deserve it. Not for smoking, but for lying about it. But you can quit, there are literally dozens of support groups out there to help. Just google quitting smoking.</t>
  </si>
  <si>
    <t>https://www.reddit.com/r/AmItheAsshole/comments/1b0avv5/aita_for_not_telling_my_bf_about_my_smoking_habit/ks76mwy/</t>
  </si>
  <si>
    <t>ks8e24k</t>
  </si>
  <si>
    <t>02-26-2024 15:59:50</t>
  </si>
  <si>
    <t>YTA. You lied, duh. And is it impossible to smoke outside or something that isn't putting the smoke in his face? Lol</t>
  </si>
  <si>
    <t>https://www.reddit.com/r/AmItheAsshole/comments/1b0avv5/aita_for_not_telling_my_bf_about_my_smoking_habit/ks8e24k/</t>
  </si>
  <si>
    <t>ks75gil</t>
  </si>
  <si>
    <t>02-26-2024 10:03:27</t>
  </si>
  <si>
    <t>This needs to be the top comment.</t>
  </si>
  <si>
    <t>https://www.reddit.com/r/AmItheAsshole/comments/1b0avv5/aita_for_not_telling_my_bf_about_my_smoking_habit/ks75gil/</t>
  </si>
  <si>
    <t>ks76tv6</t>
  </si>
  <si>
    <t>02-26-2024 10:20:15</t>
  </si>
  <si>
    <t>I can assure you, people CAN just give up smoking. I did. Quit cold turkey because my boyfriend at the time (now husband of going on 20 years) didn't like it. And there are tons of resources out there to help. I can't be around smokers anymore. The smell makes me nauseated. Maybe her bf is the same way. He does have the right to put a boundary in place that he will not date a smoker, and she has the right not to quit, but that just means they are not compatible. But she lied. That alone makes her TAH here.</t>
  </si>
  <si>
    <t>https://www.reddit.com/r/AmItheAsshole/comments/1b0avv5/aita_for_not_telling_my_bf_about_my_smoking_habit/ks76tv6/</t>
  </si>
  <si>
    <t>ks77awm</t>
  </si>
  <si>
    <t>02-26-2024 10:26:00</t>
  </si>
  <si>
    <t>BrokenMindAlways</t>
  </si>
  <si>
    <t>You absolutely can just give up, you just have to want to stop to be able to do that though.</t>
  </si>
  <si>
    <t>https://www.reddit.com/r/AmItheAsshole/comments/1b0avv5/aita_for_not_telling_my_bf_about_my_smoking_habit/ks77awm/</t>
  </si>
  <si>
    <t>ks7497a</t>
  </si>
  <si>
    <t>02-26-2024 09:48:34</t>
  </si>
  <si>
    <t>There's a big difference between telling to change clothes/hair and something THAT WILL KILL HER. It's a sign of healthy worry, not control.</t>
  </si>
  <si>
    <t>https://www.reddit.com/r/AmItheAsshole/comments/1b0avv5/aita_for_not_telling_my_bf_about_my_smoking_habit/ks7497a/</t>
  </si>
  <si>
    <t>ks7rz7w</t>
  </si>
  <si>
    <t>02-26-2024 13:39:58</t>
  </si>
  <si>
    <t>I disagree, my hair was fine, my clothes were fine. It was his perspective. I am just saying what it leads to. I don’t disagree on the health part. But it does start from somewhere.</t>
  </si>
  <si>
    <t>https://www.reddit.com/r/AmItheAsshole/comments/1b0avv5/aita_for_not_telling_my_bf_about_my_smoking_habit/ks7rz7w/</t>
  </si>
  <si>
    <t>ks6iz2y</t>
  </si>
  <si>
    <t>02-26-2024 05:48:03</t>
  </si>
  <si>
    <t>extinct_diplodocus</t>
  </si>
  <si>
    <t>NTA. Is "struggling single mom" a magic word? He's a struggling single guy. He needs to save enough to move out. His mother is preventing that by using him as a cash cow and making it impossible for him to leave.
He needs enough backbone to go back to only paying the power bill. If he can't do that, your relationship is doomed.</t>
  </si>
  <si>
    <t>https://www.reddit.com/r/AmItheAsshole/comments/1b09ubj/aita_for_speaking_badly_about_my_boyfriends_mom/ks6iz2y/</t>
  </si>
  <si>
    <t>"Judge, Jury, and Excretioner [376]"</t>
  </si>
  <si>
    <t>ksdn12m</t>
  </si>
  <si>
    <t>02-27-2024 14:26:30</t>
  </si>
  <si>
    <t>NTA for being concerned and raising an issue.  It’s called binge drinking and it is a problem. He is justifying his action by saying “well, everyone else does it”. No, not everyone does it. Binge drinking is an alcohol abuse disorder. Anytime someone routinely drinks in excess and impairment is a problem. Just because he stops in between doesn’t make it better. </t>
  </si>
  <si>
    <t>https://www.reddit.com/r/AmItheAsshole/comments/1b1csgp/aita_weekend_drinker/ksdn12m/</t>
  </si>
  <si>
    <t>ksdx1j9</t>
  </si>
  <si>
    <t>02-27-2024 15:26:48</t>
  </si>
  <si>
    <t>You can’t control someone else’s behaviour. All you can do is set boundaries for yourself.
So if you feel like his drinking isn’t something you want to be around, then you are free to make the choice to not be with someone who drinks in a way you feel is unhealthy. 
Telling him what he can and can’t do because you don’t like it is an ultimatum and they generally don’t work. 
NAH.</t>
  </si>
  <si>
    <t>https://www.reddit.com/r/AmItheAsshole/comments/1b1csgp/aita_weekend_drinker/ksdx1j9/</t>
  </si>
  <si>
    <t>ksdosn2</t>
  </si>
  <si>
    <t>02-27-2024 14:37:31</t>
  </si>
  <si>
    <t>SmamelessMe</t>
  </si>
  <si>
    <t>NAH
You don't say that he ignores you, mistreats you or is otherwise is a bad partner overall. You also don't mention his drinking is an issue, because it clashes with what you would like to be doing instead. So I'm gonna take your word for it, and judge him *solely* on the fact he likes to get drunk.
As long as he does not do anything bad while drunk, then how he spends his free time is his choice.
You're not required to like like it, and it's OK to communicate your dislike for something. But at some point, persistent unwanted criticism becomes rude. And that is not something you want to have present in your relationship.
Either accept him for who he is, or if this is a deal breaker for you, let him know that. And if necessary, move on from the relationship.
Just keep in mind that he may not want to have people in his life who demand arbitrary lifestyle changes.
You're both adults. You're allowed to have preferences. So is he.</t>
  </si>
  <si>
    <t>https://www.reddit.com/r/AmItheAsshole/comments/1b1csgp/aita_weekend_drinker/ksdosn2/</t>
  </si>
  <si>
    <t>ksdm2tf</t>
  </si>
  <si>
    <t>02-27-2024 14:20:28</t>
  </si>
  <si>
    <t>NTA.
As someone who likes to go out with family and friends, I can say absolutely I have never nor will I ever do this. It sounds like he has a problem and he uses the weekend drinking to deal with it.</t>
  </si>
  <si>
    <t>https://www.reddit.com/r/AmItheAsshole/comments/1b1csgp/aita_weekend_drinker/ksdm2tf/</t>
  </si>
  <si>
    <t>ksdmko5</t>
  </si>
  <si>
    <t>02-27-2024 14:23:36</t>
  </si>
  <si>
    <t>NTA. Tell him if he is not an alcoholic let he prove it by not drinking at all for 6 months. Your bf would most likely fail to do it for even 1 month, and this is a problem because if you drink a lot when you have no issues then you will drink even more when the first issues appear.</t>
  </si>
  <si>
    <t>https://www.reddit.com/r/AmItheAsshole/comments/1b1csgp/aita_weekend_drinker/ksdmko5/</t>
  </si>
  <si>
    <t>ksdph48</t>
  </si>
  <si>
    <t>02-27-2024 14:41:42</t>
  </si>
  <si>
    <t>elcaron</t>
  </si>
  <si>
    <t>NTA
But I would concentrate on working on alternatives instead of guilt-tripping him about the drinking.</t>
  </si>
  <si>
    <t>https://www.reddit.com/r/AmItheAsshole/comments/1b1csgp/aita_weekend_drinker/ksdph48/</t>
  </si>
  <si>
    <t>ksdssr6</t>
  </si>
  <si>
    <t>02-27-2024 15:01:56</t>
  </si>
  <si>
    <t>Vast_Improvement8314</t>
  </si>
  <si>
    <t>NAH, but, to point it out because of my own family history, addiction isn't always a do it every day kind of thing, for every person. Some people can hold off for days at a time, because they know it can hurt themselves financially: but, it can still be an addiction, because once they start using their DoT, they can't control themselves anymore.</t>
  </si>
  <si>
    <t>https://www.reddit.com/r/AmItheAsshole/comments/1b1csgp/aita_weekend_drinker/ksdssr6/</t>
  </si>
  <si>
    <t>ksdmewj</t>
  </si>
  <si>
    <t>02-27-2024 14:22:35</t>
  </si>
  <si>
    <t>NAH. If he wants to do that he has the right to. But honestly even if not concerning it would be so effing boring (to me) if a partner's whole idea of weekend plans was drinking. If you don't want to be around that and are looking for more you have a decision to make.</t>
  </si>
  <si>
    <t>https://www.reddit.com/r/AmItheAsshole/comments/1b1csgp/aita_weekend_drinker/ksdmewj/</t>
  </si>
  <si>
    <t>"Commander in Cheeks [203]"</t>
  </si>
  <si>
    <t>ksdvgej</t>
  </si>
  <si>
    <t>02-27-2024 15:17:35</t>
  </si>
  <si>
    <t>ICU-81MI</t>
  </si>
  <si>
    <t>Not that I’m contributing much new here, but NAH.
You stated you don’t like this about him, he said he’s not willing to change. You’re not the asshole for not wanting to be around regular binge drinking, he’s not the asshole because he doesn’t seem to let this seep into any other area of his life. You didn’t mention him being problematic in other ways, so I’m operating under that assumption. 
It seems he likes to save up his weekly drink quota and go hog-wild on the weekends with it. Not the healthiest habit, and this could spiral into a bigger problem, which you seem to be trying to put a stop to before it starts. But nagging people to stop a behavior after they’ve expressed they have no desire to stop is never a winning proposition. He’ll have to come to that realization himself. And there’s a very high chance that never happens, regardless of if you stay or leave.
You’ve communicated where you both stand, and found you two are incompatible. If you stay now and get mad at him for not changing his life habits to your preferences after he already told you he’s happy with who he is, YWBTA. If you put an ultimatum on the relationship because of this, YWBTA. You can absolutely be clear that this is the reason why you’re leaving, but by then you should be walking out the door, not expecting him to change as a condition of you changing your mind. What he chooses to do with information is completely up to him.</t>
  </si>
  <si>
    <t>https://www.reddit.com/r/AmItheAsshole/comments/1b1csgp/aita_weekend_drinker/ksdvgej/</t>
  </si>
  <si>
    <t>ksdsipx</t>
  </si>
  <si>
    <t>02-27-2024 15:00:13</t>
  </si>
  <si>
    <t>Distinct-Brilliant73</t>
  </si>
  <si>
    <t>INFO: does he drink everything because he can’t stop, or does he specifically buy an amount of alcohol that he plans to finish that weekend? What alcohol does he usually drink (beer vs shots)? What does he do while drinking? Who does he drink with? 
My friends and I will often not have alcohol in the house during the week, and then get a bunch to last the weekend/day of the party. One six pack of trulys + a few shots is enough to last me a full day of partying (~10-12hrs or partying at light tolerance). None of my friends and I have an issue where once we start drinking we can’t stop, so this method works well for us. We can pace ourselves over many hours to be the same level of drunk the whole time and once we’re out of drinks, we have another hour to stay and chat before it’s time to call the Uber to go to bed lol. And about the drinking whatever he has, I do that to save money. I couldn’t care less what alcohol I’m drinking (except jaeger 🤢) as long as it’s relatively cheap and has a decent alc percentage (more bang for my buck). So I’m not sure if your lifestyles are just incompatible or if he actually has a problem. Some people just like getting drunk. I like how it makes me feel, and I think it’s fun. That doesn’t mean I have to have it to have fun, or that I am dependent on alcohol in order to enjoy myself. Nope. I like snowboarding, I like playing sports, I like writing music, and I like getting drunk. Y’all might just have different priorities and that’s ok🤷‍♀️</t>
  </si>
  <si>
    <t>https://www.reddit.com/r/AmItheAsshole/comments/1b1csgp/aita_weekend_drinker/ksdsipx/</t>
  </si>
  <si>
    <t>ksdm7vn</t>
  </si>
  <si>
    <t>02-27-2024 14:21:21</t>
  </si>
  <si>
    <t>My initial judgment is NAH.
He's allowed to drink however much he wishes I his own home.  He's not hurting anyone (except himself maybe). 
You're allowed to decide if this behavior is something you're willing to tolerate on a relationship. 
You can't change his behavior, but you can decide if it is a deal breaker.</t>
  </si>
  <si>
    <t>https://www.reddit.com/r/AmItheAsshole/comments/1b1csgp/aita_weekend_drinker/ksdm7vn/</t>
  </si>
  <si>
    <t>"Sultan of Sphincter [614]"</t>
  </si>
  <si>
    <t>ksdmo1c</t>
  </si>
  <si>
    <t>02-27-2024 14:24:11</t>
  </si>
  <si>
    <t>NTA. Addiction grows over time. With time, he'll need to increase the quantity he drinks to get the same high and therein lies the problem. Too much alcohol will damage a lot of organs in his body and he won't even know until it's too late. He is an alcoholic and if he's too drunk to see it, then that is a problem.</t>
  </si>
  <si>
    <t>https://www.reddit.com/r/AmItheAsshole/comments/1b1csgp/aita_weekend_drinker/ksdmo1c/</t>
  </si>
  <si>
    <t>ksdms40</t>
  </si>
  <si>
    <t>02-27-2024 14:24:55</t>
  </si>
  <si>
    <t>NTA. As someone with both a life partner and a tendency toward heavy drinking, who has fallen into this pattern a few times over the course of a 20-year relationship, it's unfair of him to put himself out of commission every weekend if he still expects you to be a functional and helpful life partner (to a greater extent than *he's* being - you didn't specify if he's Petey Perfectpants on weekdays, for example).
If he *doesn't* expect you to be an equal life partner, but just someone to be drunk near, you're not *obligated* to be in a throuple with Lady Liquor - if that would be unsatisfactory, that's both justifiable and understandable. If you *choose* to, that's totally your call, but you're in a situation where your partner's lifestyle choices are becoming a major negative factor in your relationship, and it certainly reads like he's reluctant/unwilling to address them.</t>
  </si>
  <si>
    <t>https://www.reddit.com/r/AmItheAsshole/comments/1b1csgp/aita_weekend_drinker/ksdms40/</t>
  </si>
  <si>
    <t>ksdmbul</t>
  </si>
  <si>
    <t>02-27-2024 14:22:03</t>
  </si>
  <si>
    <t>Fartin_Scorsese</t>
  </si>
  <si>
    <t>NTA. if your goal was to not have a weekend drunk as a boyfriend, you’ve got some hard decisions to make.</t>
  </si>
  <si>
    <t>https://www.reddit.com/r/AmItheAsshole/comments/1b1csgp/aita_weekend_drinker/ksdmbul/</t>
  </si>
  <si>
    <t>"Professor Emeritass [84]"</t>
  </si>
  <si>
    <t>ksdmhoi</t>
  </si>
  <si>
    <t>02-27-2024 14:23:04</t>
  </si>
  <si>
    <t>holliday_doc_1995</t>
  </si>
  <si>
    <t>YTA. If you are incompatible with your boyfriend you should find a new one. You have told him you want him to stop which is fair and he said no. So now you let it go or you move on. I personally wouldn’t be with someone who drinks every weekend</t>
  </si>
  <si>
    <t>https://www.reddit.com/r/AmItheAsshole/comments/1b1csgp/aita_weekend_drinker/ksdmhoi/</t>
  </si>
  <si>
    <t>ksdm61r</t>
  </si>
  <si>
    <t>02-27-2024 14:21:02</t>
  </si>
  <si>
    <t>Alcoholics come in wide "variety."  Maybe he is, maybe he isn't. www.Alanon.org is a resource for you.
NAH. The two of you are incompatible on this issue. He knows your opinion/desires in regard to his weekend drinking, he's choosing to continue as he likes.  
Fork in the road, decide how you feel about it.</t>
  </si>
  <si>
    <t>https://www.reddit.com/r/AmItheAsshole/comments/1b1csgp/aita_weekend_drinker/ksdm61r/</t>
  </si>
  <si>
    <t>ksdywid</t>
  </si>
  <si>
    <t>02-27-2024 15:37:23</t>
  </si>
  <si>
    <t>PeachBanana8</t>
  </si>
  <si>
    <t>NTA for having an issue with this, but it seems like you two just aren’t compatible. You can’t make him  change just because you don’t like it, so it might be time to reevaluate what you want out of this relationship.</t>
  </si>
  <si>
    <t>https://www.reddit.com/r/AmItheAsshole/comments/1b1csgp/aita_weekend_drinker/ksdywid/</t>
  </si>
  <si>
    <t>ksdnqu9</t>
  </si>
  <si>
    <t>02-27-2024 14:30:56</t>
  </si>
  <si>
    <t>NAH
He works hard all week and this is how he relaxes on the weekend.  
He is refusing your requests to change his behavior.  If you don't like it, you may not be compatible.  Is this how you want every weekend for the next 20 years to be?
You know what to do.</t>
  </si>
  <si>
    <t>https://www.reddit.com/r/AmItheAsshole/comments/1b1csgp/aita_weekend_drinker/ksdnqu9/</t>
  </si>
  <si>
    <t>"Sultan of Sphincter [802]"</t>
  </si>
  <si>
    <t>ksdvrb5</t>
  </si>
  <si>
    <t>02-27-2024 15:19:21</t>
  </si>
  <si>
    <t>makethatnoise</t>
  </si>
  <si>
    <t>NTA for having an issue with his behavior
NAH for the behavior though. He is not harming others, he is not being a danger to others. you can voice your concern, and choose not to be around it, but he doesn't have to listen to you as just BF/GF.
there are many deal breakers in relationships, that doesn't make anyone 'right" or " wrong"</t>
  </si>
  <si>
    <t>https://www.reddit.com/r/AmItheAsshole/comments/1b1csgp/aita_weekend_drinker/ksdvrb5/</t>
  </si>
  <si>
    <t>ksdlfzp</t>
  </si>
  <si>
    <t>02-27-2024 14:16:27</t>
  </si>
  <si>
    <t>Basilsainttsadface</t>
  </si>
  <si>
    <t>Just to clarify, he drinks alone on the weekends?</t>
  </si>
  <si>
    <t>https://www.reddit.com/r/AmItheAsshole/comments/1b1csgp/aita_weekend_drinker/ksdlfzp/</t>
  </si>
  <si>
    <t>ksdn7jv</t>
  </si>
  <si>
    <t>02-27-2024 14:27:36</t>
  </si>
  <si>
    <t>pig_benis_georgia</t>
  </si>
  <si>
    <t>NTA.
It's definitely concerning when someone doesn't seem to grasp the severity of their relationship with alcohol. It's as if they are living in an alternate reality, unaware of the destructive power that substance holds over them. Instead of dismissing his behavior as mere partying or having a good time, it's important to dig deeper and ask why he feels the need to be constantly drunk. 
It's a red flag that he may be on the dangerous path towards chemical dependence, where one becomes reliant on alcohol just to get through the day. And that's not something to take lightly. It takes a toll on both the individual's physical and mental health, as well as their relationships and overall well-being. So, for the sake of his own health and happiness, it's crucial to have a frank conversation about the root of his desire to constantly be intoxicated.</t>
  </si>
  <si>
    <t>https://www.reddit.com/r/AmItheAsshole/comments/1b1csgp/aita_weekend_drinker/ksdn7jv/</t>
  </si>
  <si>
    <t>ksdx6xk</t>
  </si>
  <si>
    <t>02-27-2024 15:27:41</t>
  </si>
  <si>
    <t>ShotgunForFun</t>
  </si>
  <si>
    <t>NTA, it's straight up binge drinking. It will get worse if any turmoil or other "excuses" start up. Very seldom does it end up staying just on the weekends if it's that heavy. You have to be able to cut yourself off, not just "when you run out."
Ask me how I know?</t>
  </si>
  <si>
    <t>https://www.reddit.com/r/AmItheAsshole/comments/1b1csgp/aita_weekend_drinker/ksdx6xk/</t>
  </si>
  <si>
    <t>ksdp4py</t>
  </si>
  <si>
    <t>02-27-2024 14:39:35</t>
  </si>
  <si>
    <t>anitarielleliphe</t>
  </si>
  <si>
    <t>***No, you are not over-reacting.***  Anyone that has a pattern of drinking every weekend, and not being able to stop until there is nothing left to drink is a binge-drinker at a minimum or a functional alcoholic (for now.)  Alcoholism is a progressive disease.  People will progress at their own rate.  Some reach that stage within a few years, while others may take a decade.  
Once you pass the stage of problematic drinking to addiction, you can never drink again.  You cannot "slow down" or "take a break."  You must stop entirely.  With these types of habits, your boyfriend is on the road to this milestone, and you will find that it starts with drinking on other nights besides Friday and Saturday, or that he will develop physical or mental health problems as a result.  If he is not already depressed, he probably will start to display some of those signs.
The high you get from alcohol is essentially due to drinking poison.  It affects nearly every organ of your body, but especially your brain, liver, kidneys and heart. 
You are right to worry about him, and he is naive to be unbothered by his own behavior.</t>
  </si>
  <si>
    <t>https://www.reddit.com/r/AmItheAsshole/comments/1b1csgp/aita_weekend_drinker/ksdp4py/</t>
  </si>
  <si>
    <t>ksdur2a</t>
  </si>
  <si>
    <t>02-27-2024 15:13:31</t>
  </si>
  <si>
    <t>PeterFlensje</t>
  </si>
  <si>
    <t>INFO, how often do you say he should 'chill out', he doesn't seem to do anything wrong or bother anyon, and if this is a thing you say a lot, it might be a bit controlling
You saying you get upset makes it feel like you might overreact a tad, 'but it's just too much' is subjective. He doesn't seem to interfere with plans you have, laying it on heavy could result in him going out to do the same thing, but all in all I don't think there is enough info to give an informed opinion</t>
  </si>
  <si>
    <t>https://www.reddit.com/r/AmItheAsshole/comments/1b1csgp/aita_weekend_drinker/ksdur2a/</t>
  </si>
  <si>
    <t>ksdq8vn</t>
  </si>
  <si>
    <t>02-27-2024 14:46:25</t>
  </si>
  <si>
    <t>Euphoric_Travel2541</t>
  </si>
  <si>
    <t>NTA. Your concern is valid. He has some control over it now. He can push it to the weekends only. But for how long? Drinking to excess and where you are incapacitated is a problem drinker, and a sign of something deeper he must address. What is he escaping from? This pattern will continue or get worse if he doesn’t take hold of it. You can’t make him do it but you aren’t the problem for getting him to pay attention to it.</t>
  </si>
  <si>
    <t>https://www.reddit.com/r/AmItheAsshole/comments/1b1csgp/aita_weekend_drinker/ksdq8vn/</t>
  </si>
  <si>
    <t>ksdn2fa</t>
  </si>
  <si>
    <t>02-27-2024 14:26:44</t>
  </si>
  <si>
    <t>lonelypizzalover</t>
  </si>
  <si>
    <t>NAH: you guys both have valid points and seem reasonable. This is just a difference of opinions. I think the real question is “is this a dealbreaker” because i don’t think either of you are going to change your minds.</t>
  </si>
  <si>
    <t>https://www.reddit.com/r/AmItheAsshole/comments/1b1csgp/aita_weekend_drinker/ksdn2fa/</t>
  </si>
  <si>
    <t>ksdqyha</t>
  </si>
  <si>
    <t>02-27-2024 14:50:45</t>
  </si>
  <si>
    <t>Plane-Foot-1489</t>
  </si>
  <si>
    <t>Erm he drinks at weekends, in his own home!!! That IS NOT an alcoholic. Trust me, I come from a family with two of them (one now dead from alcohol). You honestly have no concept what an alcoholic is. At worst, he is a binge drinker</t>
  </si>
  <si>
    <t>https://www.reddit.com/r/AmItheAsshole/comments/1b1csgp/aita_weekend_drinker/ksdqyha/</t>
  </si>
  <si>
    <t>ksdnqtg</t>
  </si>
  <si>
    <t>Agree on several points, especially the NTA, but I feel like an overt ultimatum may not be the right way to approach this. Any plan that would be a fiasco on a sitcom will likely result in total disaster in real life.</t>
  </si>
  <si>
    <t>https://www.reddit.com/r/AmItheAsshole/comments/1b1csgp/aita_weekend_drinker/ksdnqtg/</t>
  </si>
  <si>
    <t>ksdtlet</t>
  </si>
  <si>
    <t>02-27-2024 15:06:42</t>
  </si>
  <si>
    <t>912BackIn88</t>
  </si>
  <si>
    <t>Yeah cuz that would be boring as fuck and all he would gain from it is her twisting that to saying “ you went 6 months just stop drinking forever”
It’s not like if he doesn’t drink for 6 months she will change her mind and say it’s fine for him to go back drinking every weekend.</t>
  </si>
  <si>
    <t>https://www.reddit.com/r/AmItheAsshole/comments/1b1csgp/aita_weekend_drinker/ksdtlet/</t>
  </si>
  <si>
    <t>ksdry9z</t>
  </si>
  <si>
    <t>02-27-2024 14:56:48</t>
  </si>
  <si>
    <t>This seems reasonable, if a little naive. As answers go, I like it a lot, FWIW.</t>
  </si>
  <si>
    <t>https://www.reddit.com/r/AmItheAsshole/comments/1b1csgp/aita_weekend_drinker/ksdry9z/</t>
  </si>
  <si>
    <t>ksdoci2</t>
  </si>
  <si>
    <t>02-27-2024 14:34:44</t>
  </si>
  <si>
    <t>Agree. Life Partner =/= Drinking Buddy You Are Semi-Aware Of.</t>
  </si>
  <si>
    <t>https://www.reddit.com/r/AmItheAsshole/comments/1b1csgp/aita_weekend_drinker/ksdoci2/</t>
  </si>
  <si>
    <t>ksdu0cf</t>
  </si>
  <si>
    <t>02-27-2024 15:09:09</t>
  </si>
  <si>
    <t>He drinks wine/beer IPAs being his fav due to the alcohol percentage. 
He can drink an entire 2 in 1 bottle of wine and still reach for a beer or two. 
He will do this at home with no plans to leave the house and if we do leave the house we will pregame with liquor because I like liquor and he will demolish almost all of the bottle before going out and then still getting more drinks. I don’t mind him being drunk but he doesn’t understand his limits and the fact that it’s something he wants to do every weekend. For instance we just went bowling Saturday night he literally pouted because I told him that night I didn’t want to drink so he followed my lead and then got home and made an argument about how he feels as if I’m telling him what to do ( about the drinking ) so from my understanding it sounds like because he wasn’t able to be F’d up while bowling hes upset. When he drinks he drinks to get hammered every single time. Never to just catch a buzz and chill.</t>
  </si>
  <si>
    <t>https://www.reddit.com/r/AmItheAsshole/comments/1b1csgp/aita_weekend_drinker/ksdu0cf/</t>
  </si>
  <si>
    <t>ksdta4j</t>
  </si>
  <si>
    <t>02-27-2024 15:04:51</t>
  </si>
  <si>
    <t>Constant-Try-1927</t>
  </si>
  <si>
    <t>Alcohol abuse and alcoholism very much hurt other people.</t>
  </si>
  <si>
    <t>https://www.reddit.com/r/AmItheAsshole/comments/1b1csgp/aita_weekend_drinker/ksdta4j/</t>
  </si>
  <si>
    <t>ksdw05d</t>
  </si>
  <si>
    <t>02-27-2024 15:20:46</t>
  </si>
  <si>
    <t>For all the self-destructive spiralling, drinkers really should partner *with* drinkers just for the sake of relative sanity.
EDIT: And then not have kids, if that was ever a possibility.</t>
  </si>
  <si>
    <t>https://www.reddit.com/r/AmItheAsshole/comments/1b1csgp/aita_weekend_drinker/ksdw05d/</t>
  </si>
  <si>
    <t>ksdnvr2</t>
  </si>
  <si>
    <t>02-27-2024 14:31:48</t>
  </si>
  <si>
    <t>Isn't AlAnon the one that's secretly the Church of Happyology?</t>
  </si>
  <si>
    <t>https://www.reddit.com/r/AmItheAsshole/comments/1b1csgp/aita_weekend_drinker/ksdnvr2/</t>
  </si>
  <si>
    <t>ksdljp0</t>
  </si>
  <si>
    <t>02-27-2024 14:17:06</t>
  </si>
  <si>
    <t>We live together but I’m sure he would</t>
  </si>
  <si>
    <t>https://www.reddit.com/r/AmItheAsshole/comments/1b1csgp/aita_weekend_drinker/ksdljp0/</t>
  </si>
  <si>
    <t>ksdpmyu</t>
  </si>
  <si>
    <t>02-27-2024 14:42:41</t>
  </si>
  <si>
    <t>Disastrous_Ad626</t>
  </si>
  <si>
    <t>Drinking alone or drinking socially doesn't make a difference. It's why we drink that is the issue
&amp;#x200B:
If someone didn't have friends are they not supposed to drink because it's seen as bad? Bullshit.</t>
  </si>
  <si>
    <t>https://www.reddit.com/r/AmItheAsshole/comments/1b1csgp/aita_weekend_drinker/ksdpmyu/</t>
  </si>
  <si>
    <t>ksdqnxu</t>
  </si>
  <si>
    <t>02-27-2024 14:48:58</t>
  </si>
  <si>
    <t>But he's not 'constantly intoxicated' is he! He drinks at weekend, in his own home. If OP doesn't agree with that behaviour she is welcome to finish the relationship. It's hardly rocket science.</t>
  </si>
  <si>
    <t>https://www.reddit.com/r/AmItheAsshole/comments/1b1csgp/aita_weekend_drinker/ksdqnxu/</t>
  </si>
  <si>
    <t>ksdp4op</t>
  </si>
  <si>
    <t>Now come on, that's not fair. Some people just really like to drink alcohol. We're the psychonautic species, after all. OP is emphatically NTA, and boyfriend might well have a dependency, but *wow*, has the internet gotten Puritan (pop-psych Puritan, too - the current mass backlash against dopamine is something to behold) since the '90s.</t>
  </si>
  <si>
    <t>https://www.reddit.com/r/AmItheAsshole/comments/1b1csgp/aita_weekend_drinker/ksdp4op/</t>
  </si>
  <si>
    <t>ksdvo12</t>
  </si>
  <si>
    <t>02-27-2024 15:18:49</t>
  </si>
  <si>
    <t>In the beginning of our relationship the first 3 months he drank every single weekend and some on the weekdays too. We took a month break and came back together (for more reasons many more reasons than his drinking) and he didn’t drink for a few months but the holidays were the exception and he drank to get hammered. I tell him to chill out when I see it’s becoming frequent with the weekends. 
I don’t understand why it has to be every weekend for months. Yes, he does not say or do anything harmful or disrespectful but he does not know his limits. He will get drunk and not remember things. To me it’s excessive and he says he drinks to excess but doesn’t see an issue because he’s not hurting anyone and people who go out on the weekends binge drink too because binge drinking is having more than 3 drinks in a night apparently</t>
  </si>
  <si>
    <t>https://www.reddit.com/r/AmItheAsshole/comments/1b1csgp/aita_weekend_drinker/ksdvo12/</t>
  </si>
  <si>
    <t>ksdrtm3</t>
  </si>
  <si>
    <t>02-27-2024 14:56:02</t>
  </si>
  <si>
    <t>My dad was alcoholic.
You completely missed the point. Nobody is accusing anyone, but if you tell me that you have no alcohol problem then I tell you prove it. If you have no problem then it will be easy but if you claim that you have no alcohol problem and then refuse to stand behind your claims then your words mean little to nothing.</t>
  </si>
  <si>
    <t>https://www.reddit.com/r/AmItheAsshole/comments/1b1csgp/aita_weekend_drinker/ksdrtm3/</t>
  </si>
  <si>
    <t>ksdxcq0</t>
  </si>
  <si>
    <t>02-27-2024 15:28:36</t>
  </si>
  <si>
    <t>ShillinTheVillain</t>
  </si>
  <si>
    <t>Binge drinking can be a form of alcoholism, or a precursor to it.</t>
  </si>
  <si>
    <t>https://www.reddit.com/r/AmItheAsshole/comments/1b1csgp/aita_weekend_drinker/ksdxcq0/</t>
  </si>
  <si>
    <t>ksdpb89</t>
  </si>
  <si>
    <t>02-27-2024 14:40:41</t>
  </si>
  <si>
    <t>Well, I can only tell what I would do here :)
My philosophy is don't talk but prove with your actions and proving that you are not alcoholic is just as simple as not drinking for a period of time, it's not ultimatum, it's just "you tell me that you can do this, so just do this instead and I will know that you really can do what you claim to be able to, otherwise those are just empty words". 
Do not see here any kind of ultimatum, then every time someone brags about something and you tell them do it to prove your words is ultimatum. It's just taking accountability for your words and nothing more.</t>
  </si>
  <si>
    <t>https://www.reddit.com/r/AmItheAsshole/comments/1b1csgp/aita_weekend_drinker/ksdpb89/</t>
  </si>
  <si>
    <t>ksdu46e</t>
  </si>
  <si>
    <t>02-27-2024 15:09:46</t>
  </si>
  <si>
    <t>Am I being a stupid woke fucker or does this read as kinda sexist?</t>
  </si>
  <si>
    <t>https://www.reddit.com/r/AmItheAsshole/comments/1b1csgp/aita_weekend_drinker/ksdu46e/</t>
  </si>
  <si>
    <t>ksdug30</t>
  </si>
  <si>
    <t>02-27-2024 15:11:44</t>
  </si>
  <si>
    <t>Hmmm ok yeah. That is definitely a problem. NTA for having an issue, but this won’t get better with time. Be firm about this and how you feel, and possibly go to marriage counseling for a mediator bc addiction conversations are very difficult for people to not get upset at the person pointing it out.</t>
  </si>
  <si>
    <t>https://www.reddit.com/r/AmItheAsshole/comments/1b1csgp/aita_weekend_drinker/ksdug30/</t>
  </si>
  <si>
    <t>ksdxayl</t>
  </si>
  <si>
    <t>02-27-2024 15:28:19</t>
  </si>
  <si>
    <t>Sara_1987</t>
  </si>
  <si>
    <t>True, but there is no indication in OPs story that this is the case. So I agree with NAH</t>
  </si>
  <si>
    <t>https://www.reddit.com/r/AmItheAsshole/comments/1b1csgp/aita_weekend_drinker/ksdxayl/</t>
  </si>
  <si>
    <t>ksdmqh4</t>
  </si>
  <si>
    <t>02-27-2024 14:24:38</t>
  </si>
  <si>
    <t>I meant as opposed to going out to a bar, but I did a poor job of asking the question.
NTA.  This is not healthy behavior.  You've expressed how it makes you feel and he doesn't care.  It's time to find another place to live.  Don't make the mistake of thinking you can talk him into changing.  It doesn't work.  You have to do what's right for you.</t>
  </si>
  <si>
    <t>https://www.reddit.com/r/AmItheAsshole/comments/1b1csgp/aita_weekend_drinker/ksdmqh4/</t>
  </si>
  <si>
    <t>ksdropu</t>
  </si>
  <si>
    <t>02-27-2024 14:55:13</t>
  </si>
  <si>
    <t>Gatekeeping and marketing. You pay bar prices, you spend even more money on bar activities, or you have a *problem*.</t>
  </si>
  <si>
    <t>https://www.reddit.com/r/AmItheAsshole/comments/1b1csgp/aita_weekend_drinker/ksdropu/</t>
  </si>
  <si>
    <t>ksds9g7</t>
  </si>
  <si>
    <t>02-27-2024 14:58:40</t>
  </si>
  <si>
    <t>Yes it is.  There's a difference between socially drinking that much and drinking alone.  The latter is much more likely to have long term issues with alcohol.</t>
  </si>
  <si>
    <t>https://www.reddit.com/r/AmItheAsshole/comments/1b1csgp/aita_weekend_drinker/ksds9g7/</t>
  </si>
  <si>
    <t>ksdrsf9</t>
  </si>
  <si>
    <t>02-27-2024 14:55:50</t>
  </si>
  <si>
    <t>But it is rocket *religion.*</t>
  </si>
  <si>
    <t>https://www.reddit.com/r/AmItheAsshole/comments/1b1csgp/aita_weekend_drinker/ksdrsf9/</t>
  </si>
  <si>
    <t>ksdvp9i</t>
  </si>
  <si>
    <t>02-27-2024 15:19:02</t>
  </si>
  <si>
    <t>It's still a dependence on alcohol.  Not all alcoholics drink every day.</t>
  </si>
  <si>
    <t>https://www.reddit.com/r/AmItheAsshole/comments/1b1csgp/aita_weekend_drinker/ksdvp9i/</t>
  </si>
  <si>
    <t>ksdslsb</t>
  </si>
  <si>
    <t>02-27-2024 15:00:45</t>
  </si>
  <si>
    <t>&gt;Now come on, that's not fair. Some people just really like to drink alcohol. 
We call them alcoholics.</t>
  </si>
  <si>
    <t>https://www.reddit.com/r/AmItheAsshole/comments/1b1csgp/aita_weekend_drinker/ksdslsb/</t>
  </si>
  <si>
    <t>ksdqbcm</t>
  </si>
  <si>
    <t>02-27-2024 14:46:50</t>
  </si>
  <si>
    <t>You know what they say about opinions.   
The idea of regularly getting drunk may seem like a harmless way to let loose and have some fun, but in reality, it can have serious consequences on a person's overall health and well-being. As someone who has personally witnessed the effects of frequent binge-drinking, I can attest to the fact that it rarely ends well. From physical ailments such as liver damage and increased risk of diseases like cancer, to the potential for developing mental health issues such as depression and anxiety, excessive alcohol consumption can take a heavy toll on a person's body and mind. While it may feel good in the moment, the long-term effects of regularly getting drunk can be detrimental.</t>
  </si>
  <si>
    <t>https://www.reddit.com/r/AmItheAsshole/comments/1b1csgp/aita_weekend_drinker/ksdqbcm/</t>
  </si>
  <si>
    <t>ksdy7vx</t>
  </si>
  <si>
    <t>02-27-2024 15:33:34</t>
  </si>
  <si>
    <t>I'm conflicted about a lot of things in this thread, but I really *do* agree that someone who gets drunk all the time, for the sake of getting drunk, is a drunk. "Abusive drunk" is a *subset*, not a qualifying characteristic.</t>
  </si>
  <si>
    <t>https://www.reddit.com/r/AmItheAsshole/comments/1b1csgp/aita_weekend_drinker/ksdy7vx/</t>
  </si>
  <si>
    <t>ksdv2n4</t>
  </si>
  <si>
    <t>02-27-2024 15:15:22</t>
  </si>
  <si>
    <t>Why should he HAVE to do anything!!! It's his home, his life. If his girlfriend doesn't like or approve of his actions that is HER choice. Like drinking at weekends is HIS choice</t>
  </si>
  <si>
    <t>https://www.reddit.com/r/AmItheAsshole/comments/1b1csgp/aita_weekend_drinker/ksdv2n4/</t>
  </si>
  <si>
    <t>ksdtkbi</t>
  </si>
  <si>
    <t>02-27-2024 15:06:31</t>
  </si>
  <si>
    <t>I don't agree with everything Forgeris has said so far, but trying to distinguish "binge drinker" from "alcoholic" really *does* seem like splitting hairs. Since both describe someone who can't control their alcohol consumption.</t>
  </si>
  <si>
    <t>https://www.reddit.com/r/AmItheAsshole/comments/1b1csgp/aita_weekend_drinker/ksdtkbi/</t>
  </si>
  <si>
    <t>ksdsfvq</t>
  </si>
  <si>
    <t>02-27-2024 14:59:45</t>
  </si>
  <si>
    <t>Drink alone all you want, but don't expect your SO to accept it. </t>
  </si>
  <si>
    <t>https://www.reddit.com/r/AmItheAsshole/comments/1b1csgp/aita_weekend_drinker/ksdsfvq/</t>
  </si>
  <si>
    <t>ksduycv</t>
  </si>
  <si>
    <t>02-27-2024 15:14:41</t>
  </si>
  <si>
    <t>But someone who goes out drinking every weekend with their friends isn't? What, are their fucking friends protecting their liver?!? Ever met someone who HAS to go out every weekend? It's the same shit!
&amp;#x200B:
I don't drink often so I'm not offended, I just don't understand the logic.</t>
  </si>
  <si>
    <t>https://www.reddit.com/r/AmItheAsshole/comments/1b1csgp/aita_weekend_drinker/ksduycv/</t>
  </si>
  <si>
    <t>ksdvs49</t>
  </si>
  <si>
    <t>02-27-2024 15:19:29</t>
  </si>
  <si>
    <t>I like to have a good time, loosen up and socialize with my friends - what changes that puts me in the wrong if those friends happen to be a tight-knit group of cats and imaginary characters that live in my head? Paying LC prices instead of a bar tab? Do you, like, own a bar or something? :P</t>
  </si>
  <si>
    <t>https://www.reddit.com/r/AmItheAsshole/comments/1b1csgp/aita_weekend_drinker/ksdvs49/</t>
  </si>
  <si>
    <t>ksdz4py</t>
  </si>
  <si>
    <t>02-27-2024 15:38:40</t>
  </si>
  <si>
    <t>Agreed. Even if you're on crack, you're not *always* on crack. Not for long, anyway.
I'm technically, as defined by Health Canada and at least one doctor, an alcoholic. I also force myself to have three zero-alcohol days per week.
These are not mutually exclusive. I acknowledge my dependence, but I also still have a functional life.</t>
  </si>
  <si>
    <t>https://www.reddit.com/r/AmItheAsshole/comments/1b1csgp/aita_weekend_drinker/ksdz4py/</t>
  </si>
  <si>
    <t>ksdrf8b</t>
  </si>
  <si>
    <t>02-27-2024 14:53:38</t>
  </si>
  <si>
    <t>&gt;The idea of regularly eating hamburgers may seem like a harmless way to let loose and have some fun, but in reality, it can have serious consequences on a person's overall health and well-being. As someone who has personally witnessed the effects of frequent hamburger-eating, I can attest to the fact that it rarely ends well. From physical ailments such as liver damage and increased risk of diseases like cancer, to the potential for developing mental health issues that can stem from obesity and poor physical health (such as depression and anxiety), excessive hamburger consumption can take a heavy toll on a person's body and mind. While it may feel good in the moment, the long-term effects of regularly eating hamburgers can be detrimental.</t>
  </si>
  <si>
    <t>https://www.reddit.com/r/AmItheAsshole/comments/1b1csgp/aita_weekend_drinker/ksdrf8b/</t>
  </si>
  <si>
    <t>ksdv9na</t>
  </si>
  <si>
    <t>02-27-2024 15:16:30</t>
  </si>
  <si>
    <t>Drinking alone leads to drinking *alone*.
They'll eat each other over the years, but drinkers should partner *with* drinkers for this reason.</t>
  </si>
  <si>
    <t>https://www.reddit.com/r/AmItheAsshole/comments/1b1csgp/aita_weekend_drinker/ksdv9na/</t>
  </si>
  <si>
    <t>ksdwmrs</t>
  </si>
  <si>
    <t>02-27-2024 15:24:25</t>
  </si>
  <si>
    <t>Love the username 🤣</t>
  </si>
  <si>
    <t>https://www.reddit.com/r/AmItheAsshole/comments/1b1csgp/aita_weekend_drinker/ksdwmrs/</t>
  </si>
  <si>
    <t>ksdusi8</t>
  </si>
  <si>
    <t>02-27-2024 15:13:45</t>
  </si>
  <si>
    <t>Gosh, guess I triggered that feller pretty bad, eh? Soarry.
Also, "compare and contrast" means the two things are going to be compared and contrasted.</t>
  </si>
  <si>
    <t>https://www.reddit.com/r/AmItheAsshole/comments/1b1csgp/aita_weekend_drinker/ksdusi8/</t>
  </si>
  <si>
    <t>ksdsjjb</t>
  </si>
  <si>
    <t>02-27-2024 15:00:21</t>
  </si>
  <si>
    <t>This is disingenuous bullshit. You can't equate eating hamburgers with drinking. fuck off</t>
  </si>
  <si>
    <t>https://www.reddit.com/r/AmItheAsshole/comments/1b1csgp/aita_weekend_drinker/ksdsjjb/</t>
  </si>
  <si>
    <t>ksdvlf4</t>
  </si>
  <si>
    <t>02-27-2024 15:18:24</t>
  </si>
  <si>
    <t>As long as they don't have kids together.</t>
  </si>
  <si>
    <t>https://www.reddit.com/r/AmItheAsshole/comments/1b1csgp/aita_weekend_drinker/ksdvlf4/</t>
  </si>
  <si>
    <t>ksdwy3i</t>
  </si>
  <si>
    <t>02-27-2024 15:26:14</t>
  </si>
  <si>
    <t>My wife gagged a little when I said to her "picture the biomechanics". That's a boy point for me.</t>
  </si>
  <si>
    <t>https://www.reddit.com/r/AmItheAsshole/comments/1b1csgp/aita_weekend_drinker/ksdwy3i/</t>
  </si>
  <si>
    <t>ksdtc0c</t>
  </si>
  <si>
    <t>02-27-2024 15:05:10</t>
  </si>
  <si>
    <t>[https://tabledebates.org/research-library/red-meat-and-alcohol-linked-higher-colorectal-cancer-risk](https://tabledebates.org/research-library/red-meat-and-alcohol-linked-higher-colorectal-cancer-risk)
[https://www.ncbi.nlm.nih.gov/pmc/articles/PMC7071474/](https://www.ncbi.nlm.nih.gov/pmc/articles/PMC7071474/)
These scientists did, *and* without the cuss language.</t>
  </si>
  <si>
    <t>https://www.reddit.com/r/AmItheAsshole/comments/1b1csgp/aita_weekend_drinker/ksdtc0c/</t>
  </si>
  <si>
    <t>ksdwker</t>
  </si>
  <si>
    <t>02-27-2024 15:24:02</t>
  </si>
  <si>
    <t>OK, that's a very important part I forgot. Agreed. If you grew up in the town I did, you'd understand why I thought that would be *implied*. I can see how, if it wasn't, that would really mess up my message. You get two upvotes. `^ ^`</t>
  </si>
  <si>
    <t>https://www.reddit.com/r/AmItheAsshole/comments/1b1csgp/aita_weekend_drinker/ksdwker/</t>
  </si>
  <si>
    <t>ksdts4m</t>
  </si>
  <si>
    <t>02-27-2024 15:07:48</t>
  </si>
  <si>
    <t>red meat AND ALCHOHOL
more disingenuous bullshit, again fuck off</t>
  </si>
  <si>
    <t>https://www.reddit.com/r/AmItheAsshole/comments/1b1csgp/aita_weekend_drinker/ksdts4m/</t>
  </si>
  <si>
    <t>kscusbg</t>
  </si>
  <si>
    <t>02-27-2024 10:26:17</t>
  </si>
  <si>
    <t>YTA ~~INFO~~
You have no evidence she's cheating or that he's even interested in her beyond being a friend. You are invited to hang out with them in group settings but refuse to attend. 
You should call off the wedding though, because you're not ready for marriage.
~~What makes you think there's something between them? Because all you've listed in your post is a normal friendship...~~</t>
  </si>
  <si>
    <t>https://www.reddit.com/r/AmItheAsshole/comments/1b18fhp/aita_for_telling_my_fiancé_she_cant_invite_her/kscusbg/</t>
  </si>
  <si>
    <t>kscuuon</t>
  </si>
  <si>
    <t>02-27-2024 10:27:04</t>
  </si>
  <si>
    <t>QueenofSwords4921</t>
  </si>
  <si>
    <t>Yep YTA
I have so many questions. You don't trust your fiance? Do you think that's a good start to married life? Why is having coffee with a friend inappropriate? Is that based on gender? How can you work through your own insecurities and fully support the independence and agency of your fiance? She is probably reconsidering the whole relationship if she had any sense of boundaries and self-worth.</t>
  </si>
  <si>
    <t>https://www.reddit.com/r/AmItheAsshole/comments/1b18fhp/aita_for_telling_my_fiancé_she_cant_invite_her/kscuuon/</t>
  </si>
  <si>
    <t>kscwf4y</t>
  </si>
  <si>
    <t>02-27-2024 10:45:44</t>
  </si>
  <si>
    <t>Crafty-Gardener</t>
  </si>
  <si>
    <t>&gt;catch up for coffee 1:1 (which I think is inappropriate) 
Why is having a coffee with him inappropriate? Or is it just because he is male and you don't want your future wife to be friends with the opposite sex?
If your this insecure in your relationship you might want to rethink the whole wedding part. You need to get over your insecurities, try therapy 
YTA</t>
  </si>
  <si>
    <t>https://www.reddit.com/r/AmItheAsshole/comments/1b18fhp/aita_for_telling_my_fiancé_she_cant_invite_her/kscwf4y/</t>
  </si>
  <si>
    <t>kscuv1b</t>
  </si>
  <si>
    <t>02-27-2024 10:27:11</t>
  </si>
  <si>
    <t>YTA  
Get your jealousy in check. It's a serious clam dehydrator.</t>
  </si>
  <si>
    <t>https://www.reddit.com/r/AmItheAsshole/comments/1b18fhp/aita_for_telling_my_fiancé_she_cant_invite_her/kscuv1b/</t>
  </si>
  <si>
    <t>kscviyq</t>
  </si>
  <si>
    <t>02-27-2024 10:35:07</t>
  </si>
  <si>
    <t>Remarkable-Street-86</t>
  </si>
  <si>
    <t>Not only are YTA, but you’re a walking red flag. You’re all about control so seeing as how you won’t break it off with her willingly, I hope she calls off the wedding and leaves your insecurity.</t>
  </si>
  <si>
    <t>https://www.reddit.com/r/AmItheAsshole/comments/1b18fhp/aita_for_telling_my_fiancé_she_cant_invite_her/kscviyq/</t>
  </si>
  <si>
    <t>kscx2tp</t>
  </si>
  <si>
    <t>02-27-2024 10:53:20</t>
  </si>
  <si>
    <t>Egoteen</t>
  </si>
  <si>
    <t>Edit: Officially voting YTA based on your response. 
I N F O: Can you explain, specifically, what it is you do not like about this friend? Can you explain, specifically, why you do not want him at your wedding and why you think your fiancée inviting her friends to her wedding is “rejecting your feelings”?
I’m trying to give you the benefit of the doubt that perhaps there is a legitimate concern here. Maybe he’s a raging drug addict who kicked your puppy and stole $10,000…
But as you’ve written the story thus far, it just looks like you’re someone who is insecure and controlling and apparently doesn’t trust their future spouse. Do you just not think your fiancé can have male friends? If so, you just honestly just break up now because that is not a healthy attitude to bring to a relationship.</t>
  </si>
  <si>
    <t>https://www.reddit.com/r/AmItheAsshole/comments/1b18fhp/aita_for_telling_my_fiancé_she_cant_invite_her/kscx2tp/</t>
  </si>
  <si>
    <t>kscvj53</t>
  </si>
  <si>
    <t>02-27-2024 10:35:10</t>
  </si>
  <si>
    <t>YTA if you truly think there is something between them then why are you marrying her? Trust is a key thing in relationships and you don’t trust her.</t>
  </si>
  <si>
    <t>https://www.reddit.com/r/AmItheAsshole/comments/1b18fhp/aita_for_telling_my_fiancé_she_cant_invite_her/kscvj53/</t>
  </si>
  <si>
    <t>kscwvpz</t>
  </si>
  <si>
    <t>02-27-2024 10:51:05</t>
  </si>
  <si>
    <t>PoppyStaff</t>
  </si>
  <si>
    <t>This looks like bait.</t>
  </si>
  <si>
    <t>https://www.reddit.com/r/AmItheAsshole/comments/1b18fhp/aita_for_telling_my_fiancé_she_cant_invite_her/kscwvpz/</t>
  </si>
  <si>
    <t>et</t>
  </si>
  <si>
    <t>kscyobw</t>
  </si>
  <si>
    <t>02-27-2024 11:11:27</t>
  </si>
  <si>
    <t>YTA wanting to exclude one of her friends because of your own insecurity. "This one thing" isn't "I've always wanted X song played/Y shaped cake" or something that is additional to the wedding for both of you, it's actively subtracting something from her (her friends presence) and will put her in an incredibly awkward spot with both him and likely the rest of the extended friendgroup. Which I suspect you know and this is what you are aiming for, which is why YTA.</t>
  </si>
  <si>
    <t>https://www.reddit.com/r/AmItheAsshole/comments/1b18fhp/aita_for_telling_my_fiancé_she_cant_invite_her/kscyobw/</t>
  </si>
  <si>
    <t>kscuc4c</t>
  </si>
  <si>
    <t>02-27-2024 10:20:55</t>
  </si>
  <si>
    <t>Annual-Factor432</t>
  </si>
  <si>
    <t>YTA—Get over your jealousy. Why do you not believe that their relationship has always been platonic? You haven’t said how long you have been with her, but I suspect they have been friends longer. If you cannot accept her relationship with a friend, don’t marry her.</t>
  </si>
  <si>
    <t>https://www.reddit.com/r/AmItheAsshole/comments/1b18fhp/aita_for_telling_my_fiancé_she_cant_invite_her/kscuc4c/</t>
  </si>
  <si>
    <t>kscxqww</t>
  </si>
  <si>
    <t>02-27-2024 11:00:56</t>
  </si>
  <si>
    <t>mooseudders</t>
  </si>
  <si>
    <t>She's the love of my life.
I think there is something between them.
I'm going to marry this girl.
WTF!!!! Is everyone on crazy pills?</t>
  </si>
  <si>
    <t>https://www.reddit.com/r/AmItheAsshole/comments/1b18fhp/aita_for_telling_my_fiancé_she_cant_invite_her/kscxqww/</t>
  </si>
  <si>
    <t>kscwlqq</t>
  </si>
  <si>
    <t>02-27-2024 10:47:52</t>
  </si>
  <si>
    <t>Fit-Confusion-4595</t>
  </si>
  <si>
    <t>Yes, please do reconsider your relationship. From the information you've given, YTA, and if there's something you aren't telling us, then I'm sure  you'll mention it in comments somewhere.
If you are so insecure that you can't stomach the thought of your future wife having a friend of the opposite sex, she's better off without you. You don't mention any evidence of an inappropriate relationship between them. They've known each other for 10 years: if they wanted to get together, that's plenty of time to have made it happen, but your fiancee chose you.</t>
  </si>
  <si>
    <t>https://www.reddit.com/r/AmItheAsshole/comments/1b18fhp/aita_for_telling_my_fiancé_she_cant_invite_her/kscwlqq/</t>
  </si>
  <si>
    <t>kscxraa</t>
  </si>
  <si>
    <t>02-27-2024 11:01:03</t>
  </si>
  <si>
    <t>books_n_food</t>
  </si>
  <si>
    <t>YTA. You've given no evidence that there is actually something between them. This is all in your head. It is very normal to have cross-gender friendships.
Source: I'm bi. I literally wouldn't be able to have friends by your rules.</t>
  </si>
  <si>
    <t>https://www.reddit.com/r/AmItheAsshole/comments/1b18fhp/aita_for_telling_my_fiancé_she_cant_invite_her/kscxraa/</t>
  </si>
  <si>
    <t>kscvqm1</t>
  </si>
  <si>
    <t>02-27-2024 10:37:38</t>
  </si>
  <si>
    <t>YTA. Your jealousy and insecurities over her friendship with a guy is not her problem. She’s marrying you not him, correct? So what’s the problem? I guess you wouldn’t have an issue if her friend was female huh?</t>
  </si>
  <si>
    <t>https://www.reddit.com/r/AmItheAsshole/comments/1b18fhp/aita_for_telling_my_fiancé_she_cant_invite_her/kscvqm1/</t>
  </si>
  <si>
    <t>kscyv63</t>
  </si>
  <si>
    <t>02-27-2024 11:13:31</t>
  </si>
  <si>
    <t>TheFishermansWife22</t>
  </si>
  <si>
    <t>Call it off. This poor woman has no clue what a controlling nut she’s about to marry. You are not the right guy for her. You sound scary as hell.</t>
  </si>
  <si>
    <t>https://www.reddit.com/r/AmItheAsshole/comments/1b18fhp/aita_for_telling_my_fiancé_she_cant_invite_her/kscyv63/</t>
  </si>
  <si>
    <t>kscvvct</t>
  </si>
  <si>
    <t>02-27-2024 10:39:13</t>
  </si>
  <si>
    <t>captaindingus93</t>
  </si>
  <si>
    <t>INFO: Is this dude into her? Do they have a history? Is there anything inappropriate going on between them whatsoever? If the answer is no to any or all of these questions, YTA. Do you not trust the person you are going to marry?</t>
  </si>
  <si>
    <t>https://www.reddit.com/r/AmItheAsshole/comments/1b18fhp/aita_for_telling_my_fiancé_she_cant_invite_her/kscvvct/</t>
  </si>
  <si>
    <t>kscuuxo</t>
  </si>
  <si>
    <t>02-27-2024 10:27:09</t>
  </si>
  <si>
    <t>shoxford</t>
  </si>
  <si>
    <t>Yta, you should work on your jealousy issues- if you can't trust her then don't marry her</t>
  </si>
  <si>
    <t>https://www.reddit.com/r/AmItheAsshole/comments/1b18fhp/aita_for_telling_my_fiancé_she_cant_invite_her/kscuuxo/</t>
  </si>
  <si>
    <t>kscwaqh</t>
  </si>
  <si>
    <t>02-27-2024 10:44:17</t>
  </si>
  <si>
    <t>BruyneKroonEnTroon</t>
  </si>
  <si>
    <t>YTA. Controlling shit.</t>
  </si>
  <si>
    <t>https://www.reddit.com/r/AmItheAsshole/comments/1b18fhp/aita_for_telling_my_fiancé_she_cant_invite_her/kscwaqh/</t>
  </si>
  <si>
    <t>kscuwsr</t>
  </si>
  <si>
    <t>02-27-2024 10:27:47</t>
  </si>
  <si>
    <t>YTA. Talk about controlling! You are going push her away with your stupid jealousy.</t>
  </si>
  <si>
    <t>https://www.reddit.com/r/AmItheAsshole/comments/1b18fhp/aita_for_telling_my_fiancé_she_cant_invite_her/kscuwsr/</t>
  </si>
  <si>
    <t>kscwcqe</t>
  </si>
  <si>
    <t>02-27-2024 10:44:57</t>
  </si>
  <si>
    <t>Individual_Ad_9213</t>
  </si>
  <si>
    <t>YTA.  I'd say the reverse. The fact that you want to veto her inviting any one of her friends should make her want to reconsider your whole relationship.  You're trying to micromanage her friendships because of your jealousies.</t>
  </si>
  <si>
    <t>https://www.reddit.com/r/AmItheAsshole/comments/1b18fhp/aita_for_telling_my_fiancé_she_cant_invite_her/kscwcqe/</t>
  </si>
  <si>
    <t>"Commander in Cheeks [293]"</t>
  </si>
  <si>
    <t>kscuc2p</t>
  </si>
  <si>
    <t>Lucy_Bathory</t>
  </si>
  <si>
    <t>https://www.reddit.com/r/AmItheAsshole/comments/1b18fhp/aita_for_telling_my_fiancé_she_cant_invite_her/kscuc2p/</t>
  </si>
  <si>
    <t>cy</t>
  </si>
  <si>
    <t>kscw1an</t>
  </si>
  <si>
    <t>02-27-2024 10:41:10</t>
  </si>
  <si>
    <t>You guys should not get married. You don’t trust her. You think she is lying to you. Whether you are right or wrong, you cannot have a healthy long term relationship without trust. If you don’t already trust her by now, you never will.</t>
  </si>
  <si>
    <t>https://www.reddit.com/r/AmItheAsshole/comments/1b18fhp/aita_for_telling_my_fiancé_she_cant_invite_her/kscw1an/</t>
  </si>
  <si>
    <t>kscx8t7</t>
  </si>
  <si>
    <t>02-27-2024 10:55:13</t>
  </si>
  <si>
    <t>https://www.reddit.com/r/AmItheAsshole/comments/1b18fhp/aita_for_telling_my_fiancé_she_cant_invite_her/kscx8t7/</t>
  </si>
  <si>
    <t>kscwxod</t>
  </si>
  <si>
    <t>02-27-2024 10:51:41</t>
  </si>
  <si>
    <t>YTA.
No, sorry, effectively saying ‘I think you’re cheating with him so he can’t come to our wedding’ doesn’t come off well if you can even come up with a single good reason why you think this.
From this post you come across as insecure and controlling.</t>
  </si>
  <si>
    <t>https://www.reddit.com/r/AmItheAsshole/comments/1b18fhp/aita_for_telling_my_fiancé_she_cant_invite_her/kscwxod/</t>
  </si>
  <si>
    <t>kscwsnf</t>
  </si>
  <si>
    <t>02-27-2024 10:50:06</t>
  </si>
  <si>
    <t>turquoise_turtle83</t>
  </si>
  <si>
    <t>The issue here is not whom gets invited to the wedding but your trust issues regarding her friendship with a guy.
YTA.</t>
  </si>
  <si>
    <t>https://www.reddit.com/r/AmItheAsshole/comments/1b18fhp/aita_for_telling_my_fiancé_she_cant_invite_her/kscwsnf/</t>
  </si>
  <si>
    <t>kscydel</t>
  </si>
  <si>
    <t>02-27-2024 11:08:01</t>
  </si>
  <si>
    <t>balancedbreaks</t>
  </si>
  <si>
    <t>I would need more information to make a determination. Why do you feel there is something between them? Are there specific things that have happened that made you feel that way? 
Also, marriage doesn’t make anything easier, it’s just the opposite. A successful, healthy marriage takes a lot of work. If you already do not trust your fiancé, you probably shouldn’t be getting married to each other.</t>
  </si>
  <si>
    <t>https://www.reddit.com/r/AmItheAsshole/comments/1b18fhp/aita_for_telling_my_fiancé_she_cant_invite_her/kscydel/</t>
  </si>
  <si>
    <t>kscximd</t>
  </si>
  <si>
    <t>02-27-2024 10:58:20</t>
  </si>
  <si>
    <t>Initial_Tear485</t>
  </si>
  <si>
    <t>YTA. You clearly have deeper trust issues. There is nothing wrong with Coffee one on one. And the fact that you have an issue with meeting up with the group, just because you don’t want to see him, says more about you and the inner work that you need to do than it says about them and their relationship. You shouldn’t marry her if you have such deep trust issues, it could really ruin your relationship. If you are already having issues with a friend that she has been friends with for 10 years, there are bigger issues that may come up and that may be much more serious. She has clearly told you multiple times that you have the wrong idea, and the fact that you came here and say it’s quotes incorrect from her perspective”, shows that you do not trust her enough to take her word for it. I would strongly consider whether I am ready to go through with this marriage, and I would consider going for therapy if I were you.</t>
  </si>
  <si>
    <t>https://www.reddit.com/r/AmItheAsshole/comments/1b18fhp/aita_for_telling_my_fiancé_she_cant_invite_her/kscximd/</t>
  </si>
  <si>
    <t>kscz6i4</t>
  </si>
  <si>
    <t>02-27-2024 11:16:54</t>
  </si>
  <si>
    <t>CakeEatingRabbit</t>
  </si>
  <si>
    <t>YTA
Don't you think him celebrating your marriage would be a good thing? Like if she didn't want him there or would quickly agree to exclude him, that would be red flags in my opinion. 
Same goes for you deciding not to go to groupe events... Why the hell would you not be there if you really thought there was something going on?
I don't believe you think there is actually something going on. I think you want to feel in control. You want her to do as you say. Not even but especially with this big unreasonable ask to not be friends with someone of the opposide gender</t>
  </si>
  <si>
    <t>https://www.reddit.com/r/AmItheAsshole/comments/1b18fhp/aita_for_telling_my_fiancé_she_cant_invite_her/kscz6i4/</t>
  </si>
  <si>
    <t>"Craptain [174]"</t>
  </si>
  <si>
    <t>kscvo7o</t>
  </si>
  <si>
    <t>02-27-2024 10:36:50</t>
  </si>
  <si>
    <t>WithLove_Always</t>
  </si>
  <si>
    <t>You need to get over it. She’s allowed to have male friends.
Yta</t>
  </si>
  <si>
    <t>https://www.reddit.com/r/AmItheAsshole/comments/1b18fhp/aita_for_telling_my_fiancé_she_cant_invite_her/kscvo7o/</t>
  </si>
  <si>
    <t>kscx6to</t>
  </si>
  <si>
    <t>02-27-2024 10:54:36</t>
  </si>
  <si>
    <t>robynxcakes</t>
  </si>
  <si>
    <t>YTA and if you cannot accept this guy is her friend she is clearly not the one for you, if she was you would trust her. I hope she runs far away from you</t>
  </si>
  <si>
    <t>https://www.reddit.com/r/AmItheAsshole/comments/1b18fhp/aita_for_telling_my_fiancé_she_cant_invite_her/kscx6to/</t>
  </si>
  <si>
    <t>kscz0iw</t>
  </si>
  <si>
    <t>02-27-2024 11:15:09</t>
  </si>
  <si>
    <t>Temporary_Lobster176</t>
  </si>
  <si>
    <t>I hope you are reconsidering the relationship.  Because she deserves way way better than you</t>
  </si>
  <si>
    <t>https://www.reddit.com/r/AmItheAsshole/comments/1b18fhp/aita_for_telling_my_fiancé_she_cant_invite_her/kscz0iw/</t>
  </si>
  <si>
    <t>ksczalf</t>
  </si>
  <si>
    <t>02-27-2024 11:18:07</t>
  </si>
  <si>
    <t>cryptonomica_</t>
  </si>
  <si>
    <t>YTA. i agree with everyone else here and this feels baity so i'm just gonna throw tomatoes at you
🍅🍅🍅🍅🍅</t>
  </si>
  <si>
    <t>https://www.reddit.com/r/AmItheAsshole/comments/1b18fhp/aita_for_telling_my_fiancé_she_cant_invite_her/ksczalf/</t>
  </si>
  <si>
    <t>kscw075</t>
  </si>
  <si>
    <t>02-27-2024 10:40:48</t>
  </si>
  <si>
    <t>Yta 
Controlling behaviour and jalosy is a great start on getting divorced though.</t>
  </si>
  <si>
    <t>https://www.reddit.com/r/AmItheAsshole/comments/1b18fhp/aita_for_telling_my_fiancé_she_cant_invite_her/kscw075/</t>
  </si>
  <si>
    <t>ksczg09</t>
  </si>
  <si>
    <t>02-27-2024 11:19:43</t>
  </si>
  <si>
    <t>Prior-Ant9201</t>
  </si>
  <si>
    <t>YTA and obviously very insecure. You should work on that for both you and your wife's sake.
It's a coffee, not sex.</t>
  </si>
  <si>
    <t>https://www.reddit.com/r/AmItheAsshole/comments/1b18fhp/aita_for_telling_my_fiancé_she_cant_invite_her/ksczg09/</t>
  </si>
  <si>
    <t>ksczhgq</t>
  </si>
  <si>
    <t>02-27-2024 11:20:09</t>
  </si>
  <si>
    <t>Internal_Progress404</t>
  </si>
  <si>
    <t>She's the one who should be reconsidering the relationship.  If you're so insecure and controlling that you can't accept your wife having a friendship with a man, even one with no actual hint of impropriety,  you should reconsider being in any relationship until you work on your own issues. YTA.</t>
  </si>
  <si>
    <t>https://www.reddit.com/r/AmItheAsshole/comments/1b18fhp/aita_for_telling_my_fiancé_she_cant_invite_her/ksczhgq/</t>
  </si>
  <si>
    <t>"Colo-rectal Surgeon [39]"</t>
  </si>
  <si>
    <t>ksd1tu1</t>
  </si>
  <si>
    <t>02-27-2024 11:44:17</t>
  </si>
  <si>
    <t>Nordic_Ant</t>
  </si>
  <si>
    <t>YTA... 
I guess I am hugely inappropriate then. I (F) work C level in a mans world. I travel alone or with collegues (men), I go out for fine dinners with 2+ collegues or have walk'n'talks.
I also meet up for 1:1 with good old collegues at cafes at least monthly to keep my network.
I am also married and have children!
My husband is a self confident man and not once over our soon 20 years together, did he show any discomfort about any of the males I was/is working with. And honestly if he behaved like a scared little boy, then he would not be the right man for me. I need my freedom to have my career.
While there probably are men that was interested in me along the way, the thing that really matter here is that my husband 100% trust ME.
You need to figure out the basics here...
Do you trust your fiancee? 
- If yes, then there is no problem to discuss
- If no, why would you marry someone you do not trust?
You need to stop making this a battle of who she prioritize, this is not a competition... So stop making it one. That is just sad behaviour from a boy, not a man.
Are you afraid the male friend is drooling over her and wanting to f*** her? ... What if he does??? But if you do trust her, then it is not an issue because it wont happen anyway.
Stop trying to control her - I bet that she is opposing your controling behaviour more than she is prioritizing her friendgroup member.
That is at least what I would do, show you that you cannot control me and make demands... what would your next issue be that you would expect me to indulge?!?</t>
  </si>
  <si>
    <t>https://www.reddit.com/r/AmItheAsshole/comments/1b18fhp/aita_for_telling_my_fiancé_she_cant_invite_her/ksd1tu1/</t>
  </si>
  <si>
    <t>ksdf97h</t>
  </si>
  <si>
    <t>02-27-2024 13:34:17</t>
  </si>
  <si>
    <t>Zealousideal-Echo768</t>
  </si>
  <si>
    <t>The OP has female friends, but that’s okay? YTA for your hypocrisy.</t>
  </si>
  <si>
    <t>https://www.reddit.com/r/AmItheAsshole/comments/1b18fhp/aita_for_telling_my_fiancé_she_cant_invite_her/ksdf97h/</t>
  </si>
  <si>
    <t>kscvtlj</t>
  </si>
  <si>
    <t>02-27-2024 10:38:39</t>
  </si>
  <si>
    <t>blond_afro</t>
  </si>
  <si>
    <t>YTA. not only do you not trust her for no reason, but you actively try to destroy her friendship due to your own insecurities... so much for "love of my life" when you are acting like this</t>
  </si>
  <si>
    <t>https://www.reddit.com/r/AmItheAsshole/comments/1b18fhp/aita_for_telling_my_fiancé_she_cant_invite_her/kscvtlj/</t>
  </si>
  <si>
    <t>kscv02p</t>
  </si>
  <si>
    <t>02-27-2024 10:28:53</t>
  </si>
  <si>
    <t>Prestigious_Ad3865</t>
  </si>
  <si>
    <t>Does he say or do anything that warrants the hate? I’m still on the fence.</t>
  </si>
  <si>
    <t>https://www.reddit.com/r/AmItheAsshole/comments/1b18fhp/aita_for_telling_my_fiancé_she_cant_invite_her/kscv02p/</t>
  </si>
  <si>
    <t>kscysy6</t>
  </si>
  <si>
    <t>02-27-2024 11:12:51</t>
  </si>
  <si>
    <t>SurveyPublic5605</t>
  </si>
  <si>
    <t>Why marry someone you don't trust in the first place? Work this out before going any further.
YTA unless more INFO can be provided on this weird dynamic.</t>
  </si>
  <si>
    <t>https://www.reddit.com/r/AmItheAsshole/comments/1b18fhp/aita_for_telling_my_fiancé_she_cant_invite_her/kscysy6/</t>
  </si>
  <si>
    <t>kscz1m7</t>
  </si>
  <si>
    <t>02-27-2024 11:15:28</t>
  </si>
  <si>
    <t>Chemical_Cut7396</t>
  </si>
  <si>
    <t>YTA.
A coffee or a group event are not inappropriate settings to see a friend.
Her friend was there before you, and I would guess that if things should have happened they would have.
You are controlling and not liking one of your fiance's friends is not a valid reason to request him not to come while the rest of the group is invited.
If you don't trust the guy, at least trust your fiance to be honest with you and maintain the relationship in boundaries that are reasonable. Again, coffee is very acceptable.
I am going to go on a limb here and say that your fiance might also be reconsidering her relationship with you if you start being controlling right before the wedding. You are giving her red flags as well.</t>
  </si>
  <si>
    <t>https://www.reddit.com/r/AmItheAsshole/comments/1b18fhp/aita_for_telling_my_fiancé_she_cant_invite_her/kscz1m7/</t>
  </si>
  <si>
    <t>ksczlk8</t>
  </si>
  <si>
    <t>02-27-2024 11:21:22</t>
  </si>
  <si>
    <t>YTA.
Let me guess. It's only the men you don't like her hanging out with? 
You are very insecure.</t>
  </si>
  <si>
    <t>https://www.reddit.com/r/AmItheAsshole/comments/1b18fhp/aita_for_telling_my_fiancé_she_cant_invite_her/ksczlk8/</t>
  </si>
  <si>
    <t>ksd01vc</t>
  </si>
  <si>
    <t>02-27-2024 11:26:14</t>
  </si>
  <si>
    <t>OP do your fiancee a favour and cut her free. You sound jealous and more worryingly controlling. You're supposedly an adult and should understand that it's normal to have friends of both sexes. Telling her who she can be friends with is just so so wrong. I hope she realises that and runs before she marries you otherwise I can see you on here in a few months/years complaining that your wife won't wear what you want, won't cook as you like etc etc.</t>
  </si>
  <si>
    <t>https://www.reddit.com/r/AmItheAsshole/comments/1b18fhp/aita_for_telling_my_fiancé_she_cant_invite_her/ksd01vc/</t>
  </si>
  <si>
    <t>ksd0l1t</t>
  </si>
  <si>
    <t>02-27-2024 11:31:49</t>
  </si>
  <si>
    <t>YTA
You either trust her, in which case there’s nothing to worry about, or you don’t, in which case you shouldn’t be marrying her.
In both scenarios, banning your fiancée from inviting a friend to your wedding isn’t a solution.</t>
  </si>
  <si>
    <t>https://www.reddit.com/r/AmItheAsshole/comments/1b18fhp/aita_for_telling_my_fiancé_she_cant_invite_her/ksd0l1t/</t>
  </si>
  <si>
    <t>ksd8m84</t>
  </si>
  <si>
    <t>02-27-2024 12:44:08</t>
  </si>
  <si>
    <t>YTA  very jealous.  Red flags to her</t>
  </si>
  <si>
    <t>https://www.reddit.com/r/AmItheAsshole/comments/1b18fhp/aita_for_telling_my_fiancé_she_cant_invite_her/ksd8m84/</t>
  </si>
  <si>
    <t>"Craptain [191]"</t>
  </si>
  <si>
    <t>ksdbpuv</t>
  </si>
  <si>
    <t>02-27-2024 13:08:25</t>
  </si>
  <si>
    <t>literaryhogwartian</t>
  </si>
  <si>
    <t>Info - why is going for a coffee 'inappropriate'?</t>
  </si>
  <si>
    <t>https://www.reddit.com/r/AmItheAsshole/comments/1b18fhp/aita_for_telling_my_fiancé_she_cant_invite_her/ksdbpuv/</t>
  </si>
  <si>
    <t>ksdeaci</t>
  </si>
  <si>
    <t>02-27-2024 13:27:19</t>
  </si>
  <si>
    <t>CaliGoneTexas</t>
  </si>
  <si>
    <t>Catching up over coffee and memes are inappropriate? You are the red flag especially because you said you have female friends. Hypocrite. Lol 😂 YTA</t>
  </si>
  <si>
    <t>https://www.reddit.com/r/AmItheAsshole/comments/1b18fhp/aita_for_telling_my_fiancé_she_cant_invite_her/ksdeaci/</t>
  </si>
  <si>
    <t>ksdgqoi</t>
  </si>
  <si>
    <t>02-27-2024 13:44:38</t>
  </si>
  <si>
    <t>Uniquely_irregular</t>
  </si>
  <si>
    <t>Work on your self esteem you sound insecure. I’m surprised someone agreed to marry you. Definitely the asshole. You have the chance to go hangout and see that there is nothing going on but you’re too insecure to do that. This is a you problem.</t>
  </si>
  <si>
    <t>https://www.reddit.com/r/AmItheAsshole/comments/1b18fhp/aita_for_telling_my_fiancé_she_cant_invite_her/ksdgqoi/</t>
  </si>
  <si>
    <t>ksdh0c6</t>
  </si>
  <si>
    <t>02-27-2024 13:46:29</t>
  </si>
  <si>
    <t>eggfriedriceemo</t>
  </si>
  <si>
    <t>YTA, I hope she finds someone better who doesn't want to control who she's friends with </t>
  </si>
  <si>
    <t>https://www.reddit.com/r/AmItheAsshole/comments/1b18fhp/aita_for_telling_my_fiancé_she_cant_invite_her/ksdh0c6/</t>
  </si>
  <si>
    <t>ksdhcyl</t>
  </si>
  <si>
    <t>02-27-2024 13:48:53</t>
  </si>
  <si>
    <t>The_Asshole_Judge</t>
  </si>
  <si>
    <t>YTA
Very clear you are both insecure and you do not trust her. She gets to invite people she likes, especially just because the reason you dont like him is all in your head.</t>
  </si>
  <si>
    <t>https://www.reddit.com/r/AmItheAsshole/comments/1b18fhp/aita_for_telling_my_fiancé_she_cant_invite_her/ksdhcyl/</t>
  </si>
  <si>
    <t>ksdkzrn</t>
  </si>
  <si>
    <t>02-27-2024 14:13:30</t>
  </si>
  <si>
    <t>So does that mean all the “female friends” you spoke to want to fuck you? Since your fiancé having a male friend is inherently bad, why do you have female friends at all?! 
YTA and a damn hypocrite.</t>
  </si>
  <si>
    <t>https://www.reddit.com/r/AmItheAsshole/comments/1b18fhp/aita_for_telling_my_fiancé_she_cant_invite_her/ksdkzrn/</t>
  </si>
  <si>
    <t>ksdlbzh</t>
  </si>
  <si>
    <t>02-27-2024 14:15:44</t>
  </si>
  <si>
    <t>Hitchhiker2Galaxy</t>
  </si>
  <si>
    <t>YTA if you don’t trust your fiance, don’t marry her. Also, your “friends” who are telling you to leave her for her not following your orders, either want to fuck you or are jealous of your relationship.</t>
  </si>
  <si>
    <t>https://www.reddit.com/r/AmItheAsshole/comments/1b18fhp/aita_for_telling_my_fiancé_she_cant_invite_her/ksdlbzh/</t>
  </si>
  <si>
    <t>kscuo8a</t>
  </si>
  <si>
    <t>02-27-2024 10:24:58</t>
  </si>
  <si>
    <t>Educational-Bits-14</t>
  </si>
  <si>
    <t>You should stop bein a puss. If you're confident with your girl, and confident about your relationship, show up to every event you're invited to. Wrap your arm around your woman and send a shit eating grin in the direction of the man who obviously makes you uncomfortable.</t>
  </si>
  <si>
    <t>https://www.reddit.com/r/AmItheAsshole/comments/1b18fhp/aita_for_telling_my_fiancé_she_cant_invite_her/kscuo8a/</t>
  </si>
  <si>
    <t>kscv50i</t>
  </si>
  <si>
    <t>02-27-2024 10:30:32</t>
  </si>
  <si>
    <t>Difficult_Tip8362</t>
  </si>
  <si>
    <t>yes go suck dick</t>
  </si>
  <si>
    <t>https://www.reddit.com/r/AmItheAsshole/comments/1b18fhp/aita_for_telling_my_fiancé_she_cant_invite_her/kscv50i/</t>
  </si>
  <si>
    <t>ksd0hbc</t>
  </si>
  <si>
    <t>02-27-2024 11:30:45</t>
  </si>
  <si>
    <t>HypersomnicHysteric</t>
  </si>
  <si>
    <t>YTA
I would not marry a guy who is so insecure like you and doesn't trust his SO.
At my wedding not only my best friend, but his parents and his brother were invited, too.
My best friend even sometimes slept in my bed when we went to the disco together.
Nothing ever happened between us.
I deeply love him - like a brother and vice versa.
And we acted as wingman for each other sometimes.
My husband trusts me. Rightfully.</t>
  </si>
  <si>
    <t>https://www.reddit.com/r/AmItheAsshole/comments/1b18fhp/aita_for_telling_my_fiancé_she_cant_invite_her/ksd0hbc/</t>
  </si>
  <si>
    <t>ksdr6d9</t>
  </si>
  <si>
    <t>02-27-2024 14:52:07</t>
  </si>
  <si>
    <t>Kzante</t>
  </si>
  <si>
    <t>NTA. Dont let anyone tell you that your behavior is incorrect, people in this days of age are absolute morons and just think every female is a perfect goddess but these people are virgin incel that never met a real women and just touch themself at cam girls online.
TRUST YOUR INSTINCT, I REPEAT, TRUST YOUR INSTINCT. 
Male and female friendship do exist, I bet, but I wouldnt trust that kind of marriage where a guy is graviting around the girl. Going with him alone is a huge redflag and she is disrespecting you, try doing the same thing with a girl, preferably a cute one, and see how she react. 
Relationship where people from the opposite sex are friend with the the female or the male never work. Its another one of those shitty new age relationshil where nobody respect anyone, trust your instinct, you will regret it, 100%.</t>
  </si>
  <si>
    <t>https://www.reddit.com/r/AmItheAsshole/comments/1b18fhp/aita_for_telling_my_fiancé_she_cant_invite_her/ksdr6d9/</t>
  </si>
  <si>
    <t>kscy838</t>
  </si>
  <si>
    <t>02-27-2024 11:06:21</t>
  </si>
  <si>
    <t>_itsmythrowaway</t>
  </si>
  <si>
    <t>Idk, I've been on all sides of cheating, I know all too well how easy it is, and have only had maybe 2 female friends I didn't have sex with. I definitely understand where you're coming from and get how it can seem flirtatious to you. But girls can be friends with guys with no feelings, sexual or intimate. You're putting what you would do in the situation onto her which isn't right. Right now you're at a crossroads. Do you put those thoughts to the back of your head and trust your soon to be wife? Or do you just not trust her which means you two need to not be married</t>
  </si>
  <si>
    <t>https://www.reddit.com/r/AmItheAsshole/comments/1b18fhp/aita_for_telling_my_fiancé_she_cant_invite_her/kscy838/</t>
  </si>
  <si>
    <t>kscutq3</t>
  </si>
  <si>
    <t>02-27-2024 10:26:45</t>
  </si>
  <si>
    <t>Successful_Bath1200</t>
  </si>
  <si>
    <t>NTA
for feeling like you do.
Maybe postpone the wedding and speak to this guy yourself.</t>
  </si>
  <si>
    <t>https://www.reddit.com/r/AmItheAsshole/comments/1b18fhp/aita_for_telling_my_fiancé_she_cant_invite_her/kscutq3/</t>
  </si>
  <si>
    <t>"Supreme Court Just-ass [139]"</t>
  </si>
  <si>
    <t>kscw3xu</t>
  </si>
  <si>
    <t>02-27-2024 10:42:04</t>
  </si>
  <si>
    <t>NTA. But don't give her ultimatums, just break up with her. 
Trust your guts, always trust your guts when a woman says "he's just a friend".</t>
  </si>
  <si>
    <t>https://www.reddit.com/r/AmItheAsshole/comments/1b18fhp/aita_for_telling_my_fiancé_she_cant_invite_her/kscw3xu/</t>
  </si>
  <si>
    <t>kscvuq4</t>
  </si>
  <si>
    <t>02-27-2024 10:39:00</t>
  </si>
  <si>
    <t>Mikeuntzdry</t>
  </si>
  <si>
    <t>People in the comments saying YTA are ridiculous lol if this was roles reversed there would be way more people on your side…. You have every right to feel the way you do. If she can’t respect your feelings on this and won’t have the wedding unless he’s there. You are dodging a bullet. Goes both ways tho. She has the right to feel that way but she’s gotta decide what’s more important</t>
  </si>
  <si>
    <t>https://www.reddit.com/r/AmItheAsshole/comments/1b18fhp/aita_for_telling_my_fiancé_she_cant_invite_her/kscvuq4/</t>
  </si>
  <si>
    <t>ksculjw</t>
  </si>
  <si>
    <t>02-27-2024 10:24:04</t>
  </si>
  <si>
    <t>Comfortable-Sea-2454</t>
  </si>
  <si>
    <t>NTA for your feelings.  But recommend premarital counseling before getting married.  You are threatened by and jealous of your fiancé's friend.  This needs to be resolved or your marriage doesn't stand a chance of surviving.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&amp;#x200B:
nta</t>
  </si>
  <si>
    <t>https://www.reddit.com/r/AmItheAsshole/comments/1b18fhp/aita_for_telling_my_fiancé_she_cant_invite_her/ksculjw/</t>
  </si>
  <si>
    <t>"Commander in Cheeks [222]"</t>
  </si>
  <si>
    <t>ksczswz</t>
  </si>
  <si>
    <t>02-27-2024 11:23:34</t>
  </si>
  <si>
    <t>GetBakedBaker</t>
  </si>
  <si>
    <t>Arent you being grossly unfair rejecting her feelings like this? I think if you cant trust her then you would be doing her a favor in breaking it off. You are being controlling and manipulative and it makes me wonder how many times you have cheated on her. As this could easily be a case of projection.</t>
  </si>
  <si>
    <t>https://www.reddit.com/r/AmItheAsshole/comments/1b18fhp/aita_for_telling_my_fiancé_she_cant_invite_her/ksczswz/</t>
  </si>
  <si>
    <t>ksczykd</t>
  </si>
  <si>
    <t>02-27-2024 11:25:16</t>
  </si>
  <si>
    <t>Strong_Arm8734</t>
  </si>
  <si>
    <t>YTA, you've given nothing inappropriate or reasonable to suggest there's anything except a friendship. Get your controlling head out of your ass.</t>
  </si>
  <si>
    <t>https://www.reddit.com/r/AmItheAsshole/comments/1b18fhp/aita_for_telling_my_fiancé_she_cant_invite_her/ksczykd/</t>
  </si>
  <si>
    <t>ksd05wc</t>
  </si>
  <si>
    <t>02-27-2024 11:27:24</t>
  </si>
  <si>
    <t>spikewh</t>
  </si>
  <si>
    <t>YTA. As a male who has been in a long-term relationship, you can be friends with the opposite sex and not have romantic feelings. I've always gotten along with women better than men. I was always straightforward, and honest, and told my significant other who I was seeing, where, when, etc. As long as she is doing the same and not “hiding” anything, I don't see the issue. If she starts lying or omitting information, then sure, that's an issue. But it doesn't sound that way. It sounds like you're insecure in your relationship. That's something you have to work on. Not her.</t>
  </si>
  <si>
    <t>https://www.reddit.com/r/AmItheAsshole/comments/1b18fhp/aita_for_telling_my_fiancé_she_cant_invite_her/ksd05wc/</t>
  </si>
  <si>
    <t>ksd0k43</t>
  </si>
  <si>
    <t>02-27-2024 11:31:33</t>
  </si>
  <si>
    <t>https://www.reddit.com/r/AmItheAsshole/comments/1b18fhp/aita_for_telling_my_fiancé_she_cant_invite_her/ksd0k43/</t>
  </si>
  <si>
    <t>ksd0mlu</t>
  </si>
  <si>
    <t>02-27-2024 11:32:16</t>
  </si>
  <si>
    <t>Rawrsome_Mommy</t>
  </si>
  <si>
    <t>YTA, I’ve read your comments and it seems like your mistrust of your fiancée is unfounded and unwarranted. This is just a case of you being very insecure and controlling.</t>
  </si>
  <si>
    <t>https://www.reddit.com/r/AmItheAsshole/comments/1b18fhp/aita_for_telling_my_fiancé_she_cant_invite_her/ksd0mlu/</t>
  </si>
  <si>
    <t>ksd0muw</t>
  </si>
  <si>
    <t>02-27-2024 11:32:21</t>
  </si>
  <si>
    <t>ThrowAway_LikePistol</t>
  </si>
  <si>
    <t>Your approach screams insecurity, turning every minor concern into a full-blown crisis. Treating suspicions as evidence only showcases a deep seated lack of trust and self confidence. It's not just about red flags: you're practically living in a minefield of your own making.
Let's be clear, this isn't about protecting your relationship it's about controlling it. Insisting on therapy isn't a suggestion—it's an absolute must. Your behavior isn't just a series of alarm bells: it's a ticking time bomb threatening to obliterate any chance of a healthy, trusting partnership. 
Face these issues in therapy before even considering walking down the aisle. Ignoring these glaring warnings is not an option if you value the future of your relationship.
I declare YTA</t>
  </si>
  <si>
    <t>https://www.reddit.com/r/AmItheAsshole/comments/1b18fhp/aita_for_telling_my_fiancé_she_cant_invite_her/ksd0muw/</t>
  </si>
  <si>
    <t>ksd172i</t>
  </si>
  <si>
    <t>02-27-2024 11:38:01</t>
  </si>
  <si>
    <t>ConstructionWaste834</t>
  </si>
  <si>
    <t>Yta you are jealous, insecure and should not get married rn. If u think she will cheat break up with her. If u think she won't and actually trust her (which u should ofc) u don't have reason to not invite her friend to wedding. This "middle ground" proves u have no grounds, just a feeling, because if u would u won't even think about mariage.</t>
  </si>
  <si>
    <t>https://www.reddit.com/r/AmItheAsshole/comments/1b18fhp/aita_for_telling_my_fiancé_she_cant_invite_her/ksd172i/</t>
  </si>
  <si>
    <t>ksd1n00</t>
  </si>
  <si>
    <t>02-27-2024 11:42:26</t>
  </si>
  <si>
    <t>Thank_you_next10</t>
  </si>
  <si>
    <t>Poor girl...I hope she leaves before the wedding ASAP.</t>
  </si>
  <si>
    <t>https://www.reddit.com/r/AmItheAsshole/comments/1b18fhp/aita_for_telling_my_fiancé_she_cant_invite_her/ksd1n00/</t>
  </si>
  <si>
    <t>ksd1ni1</t>
  </si>
  <si>
    <t>02-27-2024 11:42:33</t>
  </si>
  <si>
    <t>This is OP:
Hi, Reddit. My Fiance has been friends with this guy for 12 years and I have been together with her for 5. 
She's the love of my life but I don't trust her because she's too stupid to understand that men and women can't be friends without sex. Plus she's a slut who I KNOW will cheat on me because she's a woman and all women are cheats. How do I stop her being friends with anyone who is a guy?</t>
  </si>
  <si>
    <t>https://www.reddit.com/r/AmItheAsshole/comments/1b18fhp/aita_for_telling_my_fiancé_she_cant_invite_her/ksd1ni1/</t>
  </si>
  <si>
    <t>ksd1txv</t>
  </si>
  <si>
    <t>02-27-2024 11:44:18</t>
  </si>
  <si>
    <t>Whimsy-chan</t>
  </si>
  <si>
    <t>YTA why did you even propose?</t>
  </si>
  <si>
    <t>https://www.reddit.com/r/AmItheAsshole/comments/1b18fhp/aita_for_telling_my_fiancé_she_cant_invite_her/ksd1txv/</t>
  </si>
  <si>
    <t>ksd27l1</t>
  </si>
  <si>
    <t>02-27-2024 11:47:59</t>
  </si>
  <si>
    <t>samski123</t>
  </si>
  <si>
    <t>YTA - "I cant believe she would reject my distrust of her on our wedding day"
Eesh, you wont even be around him enough to find out what their relationship is all about. You've walked away with an assumption that you could easily have cleared up, had you tried. Instead you'd rather think the worst of your soon to be wife.
Ew.</t>
  </si>
  <si>
    <t>https://www.reddit.com/r/AmItheAsshole/comments/1b18fhp/aita_for_telling_my_fiancé_she_cant_invite_her/ksd27l1/</t>
  </si>
  <si>
    <t>ksd28s3</t>
  </si>
  <si>
    <t>02-27-2024 11:48:18</t>
  </si>
  <si>
    <t>mononokegirl_</t>
  </si>
  <si>
    <t>YTA 
You don't sound mature enough for marriage</t>
  </si>
  <si>
    <t>https://www.reddit.com/r/AmItheAsshole/comments/1b18fhp/aita_for_telling_my_fiancé_she_cant_invite_her/ksd28s3/</t>
  </si>
  <si>
    <t>ksd2d5x</t>
  </si>
  <si>
    <t>02-27-2024 11:49:28</t>
  </si>
  <si>
    <t>Sad-Expression7697</t>
  </si>
  <si>
    <t>YTA
I hope she leaves you. The obvious red flag here is downright revolting. What else are you going to demand of her for no valid reason. You are insecure of that friend but have no reason. You clearly say you dont even hang out with them. What is he prettier than you? Does he drive a fancy car? Wear a suit and tie? Because damn son, you are green and not in a good way.</t>
  </si>
  <si>
    <t>https://www.reddit.com/r/AmItheAsshole/comments/1b18fhp/aita_for_telling_my_fiancé_she_cant_invite_her/ksd2d5x/</t>
  </si>
  <si>
    <t>ksd2syx</t>
  </si>
  <si>
    <t>02-27-2024 11:53:36</t>
  </si>
  <si>
    <t>YTA. Why are you even getting married if you think your fiancée is somehow involved with her friend? Either way you (or she) should call off the wedding. Either she’s lying to you about her relationship with her friend OR you are highly insecure and acting like a control freak. I highly suspect it’s the latter. Stay out of serious relationships til you resolve your issues.</t>
  </si>
  <si>
    <t>https://www.reddit.com/r/AmItheAsshole/comments/1b18fhp/aita_for_telling_my_fiancé_she_cant_invite_her/ksd2syx/</t>
  </si>
  <si>
    <t>ksd3ioz</t>
  </si>
  <si>
    <t>02-27-2024 12:00:18</t>
  </si>
  <si>
    <t>This is your insecurity, which YOU should work on. Stop.making it her problem. 
Either trust her or leave. 
Nothing you've mentioned in the post or your comments at this time is a sign of cheating. None of it. 
Yta.</t>
  </si>
  <si>
    <t>https://www.reddit.com/r/AmItheAsshole/comments/1b18fhp/aita_for_telling_my_fiancé_she_cant_invite_her/ksd3ioz/</t>
  </si>
  <si>
    <t>ksd3oim</t>
  </si>
  <si>
    <t>02-27-2024 12:01:50</t>
  </si>
  <si>
    <t>Iworkinacupboard</t>
  </si>
  <si>
    <t>You’re reconsidering the relationship? It’s your fiancé who should be reconsidering the relationship You are being grossly unfair by choosing to not listen to the truth she is telling you about the platonic friendship, and by choosing to not trust her. If she has any sense, she’ll see that the relationship is doomed due to your attitude towards her and her friend. Do both of you a favour and make the break. YTA</t>
  </si>
  <si>
    <t>https://www.reddit.com/r/AmItheAsshole/comments/1b18fhp/aita_for_telling_my_fiancé_she_cant_invite_her/ksd3oim/</t>
  </si>
  <si>
    <t>ksd49zu</t>
  </si>
  <si>
    <t>02-27-2024 12:07:13</t>
  </si>
  <si>
    <t>YTA. 
You absolutely do not get to choose her friends. She meets her friend for coffee and tells you about it so that you know you can trust her/them.
Make the guy your friend and get over yourself.</t>
  </si>
  <si>
    <t>https://www.reddit.com/r/AmItheAsshole/comments/1b18fhp/aita_for_telling_my_fiancé_she_cant_invite_her/ksd49zu/</t>
  </si>
  <si>
    <t>ksd4pxi</t>
  </si>
  <si>
    <t>02-27-2024 12:11:11</t>
  </si>
  <si>
    <t>Mini_Godzilla</t>
  </si>
  <si>
    <t>YTA! If your fiancée or future wife meets up with another male for a coffee, or - God forbid - just be friends with one, do you have absolutely no trust in her? My goodness, grow a pair and get some self-confidence!
Or do you belong to the other extreme and want to control her every move, so that she can only be the little housewife and can only do anything else with your permission?</t>
  </si>
  <si>
    <t>https://www.reddit.com/r/AmItheAsshole/comments/1b18fhp/aita_for_telling_my_fiancé_she_cant_invite_her/ksd4pxi/</t>
  </si>
  <si>
    <t>ksd4r1l</t>
  </si>
  <si>
    <t>02-27-2024 12:11:27</t>
  </si>
  <si>
    <t>Loud-Pie-8189</t>
  </si>
  <si>
    <t>If you genuinely think they have any connection that is more than friends, why the f are you marrying her? That’s not a relationship for you if you already believe she is capable of cheating on you with someone. If there is already someone in the picture who you genuinely believe could come between you and her, you shouldn’t be marrying her. Marriage and not having him at a wedding isn’t going to change that possibility afterwards. YTA because you’re getting married to this girl when really, you shouldn’t be.</t>
  </si>
  <si>
    <t>https://www.reddit.com/r/AmItheAsshole/comments/1b18fhp/aita_for_telling_my_fiancé_she_cant_invite_her/ksd4r1l/</t>
  </si>
  <si>
    <t>ksd6l35</t>
  </si>
  <si>
    <t>02-27-2024 12:27:18</t>
  </si>
  <si>
    <t>UncleBiffo</t>
  </si>
  <si>
    <t>I have many friends who are women. Many of them are also friends with my fiancee.  She is also in contact with her ex. Not regularly,  but they still talk.
I'm not worried about her and she isn't worried about me, because we trust each other. If we didn't,  what is the point in getting married? 
OP clearly doesn't trust their partner, and frankly just seems like a walking red flag. 
I don't see any reason in the text not to trust the partner, just OP trying to control them. YTA.</t>
  </si>
  <si>
    <t>https://www.reddit.com/r/AmItheAsshole/comments/1b18fhp/aita_for_telling_my_fiancé_she_cant_invite_her/ksd6l35/</t>
  </si>
  <si>
    <t>ksd6ps3</t>
  </si>
  <si>
    <t>02-27-2024 12:28:24</t>
  </si>
  <si>
    <t>yeptape</t>
  </si>
  <si>
    <t>YTA and you should definitely reconsider the whole relationship. She deserves better.</t>
  </si>
  <si>
    <t>https://www.reddit.com/r/AmItheAsshole/comments/1b18fhp/aita_for_telling_my_fiancé_she_cant_invite_her/ksd6ps3/</t>
  </si>
  <si>
    <t>ksd6rrx</t>
  </si>
  <si>
    <t>02-27-2024 12:28:51</t>
  </si>
  <si>
    <t>EndiWinsi</t>
  </si>
  <si>
    <t>YTA
She has already chosen YOU and not him! She is marrying you!
And she is right! It is a group of friends! It's absolutely weird to exclude one person! You have made this your mission to exclude him and you couldn't make it more obvious!</t>
  </si>
  <si>
    <t>https://www.reddit.com/r/AmItheAsshole/comments/1b18fhp/aita_for_telling_my_fiancé_she_cant_invite_her/ksd6rrx/</t>
  </si>
  <si>
    <t>ksd78sm</t>
  </si>
  <si>
    <t>02-27-2024 12:32:49</t>
  </si>
  <si>
    <t>She isn't the love of your life. You don't love her. You want to control her</t>
  </si>
  <si>
    <t>https://www.reddit.com/r/AmItheAsshole/comments/1b18fhp/aita_for_telling_my_fiancé_she_cant_invite_her/ksd78sm/</t>
  </si>
  <si>
    <t>ksd82nx</t>
  </si>
  <si>
    <t>02-27-2024 12:39:41</t>
  </si>
  <si>
    <t>500ravens</t>
  </si>
  <si>
    <t>Ew, YTA
And she should think twice before marrying someone so needlessly jealous and controlling</t>
  </si>
  <si>
    <t>https://www.reddit.com/r/AmItheAsshole/comments/1b18fhp/aita_for_telling_my_fiancé_she_cant_invite_her/ksd82nx/</t>
  </si>
  <si>
    <t>ksd8j2g</t>
  </si>
  <si>
    <t>02-27-2024 12:43:25</t>
  </si>
  <si>
    <t>Briiiiiiyonce</t>
  </si>
  <si>
    <t>YTA.
If I were your wife I would have ended our engagement. You wouldn’t give a flying fuck if the person she was talking to was a woman.
“i’M tRyInG tO pRoTeCt ThE SaNcTitY oF oUr ReLaTiOnShIp” bullSHIT. You’re trying to be controlling. You don’t like she has an extremely close knit friendship with a guy. 
I truly hopes she reconsiders her relationship with you. I had an ex who tried to get me to stop being friends with a male friend (he said a lot of the same things you did) and he was met with me laughing in his face. 
You have no evidence he likes her you just “thinks he does”. Why because they’re close friends? They communicate every day like best friends do? Get the fuck over yourself, OP or you might just find yourself standing at the altar all alone.</t>
  </si>
  <si>
    <t>https://www.reddit.com/r/AmItheAsshole/comments/1b18fhp/aita_for_telling_my_fiancé_she_cant_invite_her/ksd8j2g/</t>
  </si>
  <si>
    <t>ksd8ln8</t>
  </si>
  <si>
    <t>02-27-2024 12:44:01</t>
  </si>
  <si>
    <t>Hyde1997</t>
  </si>
  <si>
    <t>YTA damn i would not marry you &amp; she shouldn't either. how dare she have friends of the opposite gender! 🙄</t>
  </si>
  <si>
    <t>https://www.reddit.com/r/AmItheAsshole/comments/1b18fhp/aita_for_telling_my_fiancé_she_cant_invite_her/ksd8ln8/</t>
  </si>
  <si>
    <t>ksd8pmm</t>
  </si>
  <si>
    <t>02-27-2024 12:44:55</t>
  </si>
  <si>
    <t>mgrateez</t>
  </si>
  <si>
    <t>OP - I'm assuming if you're trying to get her to not invite him to the wedding, your ultimate hope is that they also stop being friends eventually. You do realize it doesn't sound like she will do that, right? (and rightfully so, TBH, since there's literally no sign of these red flags being anywhere else than in your head).
If you think that his presence affects you enough that it will "actively subtract from your experience at the wedding" then, why marry her? The way you see it, he'll keep actively subtracting from your experience in life apparently.
&amp;#x200B:
PS. YTA</t>
  </si>
  <si>
    <t>https://www.reddit.com/r/AmItheAsshole/comments/1b18fhp/aita_for_telling_my_fiancé_she_cant_invite_her/ksd8pmm/</t>
  </si>
  <si>
    <t>ksd8tes</t>
  </si>
  <si>
    <t>02-27-2024 12:45:45</t>
  </si>
  <si>
    <t>Bo_O58</t>
  </si>
  <si>
    <t>&gt;The fact that she can’t honour the one thing I’m after and is choosing him over me 
If she did that, she would be marrying him, not you. Get over your insecurity because it makes you a controlling YTA</t>
  </si>
  <si>
    <t>https://www.reddit.com/r/AmItheAsshole/comments/1b18fhp/aita_for_telling_my_fiancé_she_cant_invite_her/ksd8tes/</t>
  </si>
  <si>
    <t>ksd9545</t>
  </si>
  <si>
    <t>02-27-2024 12:48:21</t>
  </si>
  <si>
    <t>Main-Opposite-5020</t>
  </si>
  <si>
    <t>OP: I can imagine you might be feeling defensive right now but I really hope you take on board what people are saying. You’re not the asshole for having feelings, but YTA for your behaviour. People aren’t obliged to cater to your preference just because you’re feeling a certain way. That’s entitled.</t>
  </si>
  <si>
    <t>https://www.reddit.com/r/AmItheAsshole/comments/1b18fhp/aita_for_telling_my_fiancé_she_cant_invite_her/ksd9545/</t>
  </si>
  <si>
    <t>ksdafji</t>
  </si>
  <si>
    <t>02-27-2024 12:58:30</t>
  </si>
  <si>
    <t>Angelou898</t>
  </si>
  <si>
    <t>YTA. People can be friends and you sound like a jealous, controlling jack*ss. If you do this to her, I hope she cancels the wedding.</t>
  </si>
  <si>
    <t>https://www.reddit.com/r/AmItheAsshole/comments/1b18fhp/aita_for_telling_my_fiancé_she_cant_invite_her/ksdafji/</t>
  </si>
  <si>
    <t>ksdanxp</t>
  </si>
  <si>
    <t>02-27-2024 13:00:19</t>
  </si>
  <si>
    <t>nolechica</t>
  </si>
  <si>
    <t>YTA and you're too old to be this needy. Cutting off her friendships is a bad look.</t>
  </si>
  <si>
    <t>https://www.reddit.com/r/AmItheAsshole/comments/1b18fhp/aita_for_telling_my_fiancé_she_cant_invite_her/ksdanxp/</t>
  </si>
  <si>
    <t>ksdcqgk</t>
  </si>
  <si>
    <t>02-27-2024 13:16:03</t>
  </si>
  <si>
    <t>Cipiorah</t>
  </si>
  <si>
    <t>INFO:
What are your concerns? Is it because he's a guy, because they get coffee, or because you believe your fiancee wouldn't shoot him down? What red flags does this man give you.</t>
  </si>
  <si>
    <t>https://www.reddit.com/r/AmItheAsshole/comments/1b18fhp/aita_for_telling_my_fiancé_she_cant_invite_her/ksdcqgk/</t>
  </si>
  <si>
    <t>ksdcsew</t>
  </si>
  <si>
    <t>02-27-2024 13:16:28</t>
  </si>
  <si>
    <t>Alien-420-zz</t>
  </si>
  <si>
    <t>I think you should dump her today and go live your controlling little life all by yourself. YTA</t>
  </si>
  <si>
    <t>https://www.reddit.com/r/AmItheAsshole/comments/1b18fhp/aita_for_telling_my_fiancé_she_cant_invite_her/ksdcsew/</t>
  </si>
  <si>
    <t>ksdcxhc</t>
  </si>
  <si>
    <t>02-27-2024 13:17:31</t>
  </si>
  <si>
    <t>Prestigious-Use4550</t>
  </si>
  <si>
    <t>YTA.  I had a husband like you. Didn't even 
Ike me to talk to his male family numbers. I should have never married him.   Don't marry her because you obviously do not trust her. I think you are confusing love with lust.</t>
  </si>
  <si>
    <t>https://www.reddit.com/r/AmItheAsshole/comments/1b18fhp/aita_for_telling_my_fiancé_she_cant_invite_her/ksdcxhc/</t>
  </si>
  <si>
    <t>ksdd4kc</t>
  </si>
  <si>
    <t>02-27-2024 13:18:57</t>
  </si>
  <si>
    <t>Competitive-Pie8820</t>
  </si>
  <si>
    <t>You know after the wedding they will still be friends right? Get over yourself or leave her now so she can be with an adult not a jealous little boy.
Yta</t>
  </si>
  <si>
    <t>https://www.reddit.com/r/AmItheAsshole/comments/1b18fhp/aita_for_telling_my_fiancé_she_cant_invite_her/ksdd4kc/</t>
  </si>
  <si>
    <t>ksddn4w</t>
  </si>
  <si>
    <t>02-27-2024 13:22:37</t>
  </si>
  <si>
    <t>CarmasABitch07</t>
  </si>
  <si>
    <t>YTA.  You should leave her so she can find someone who isn't such a controlling insecure ass.</t>
  </si>
  <si>
    <t>https://www.reddit.com/r/AmItheAsshole/comments/1b18fhp/aita_for_telling_my_fiancé_she_cant_invite_her/ksddn4w/</t>
  </si>
  <si>
    <t>ksddt1v</t>
  </si>
  <si>
    <t>02-27-2024 13:23:49</t>
  </si>
  <si>
    <t>AdIntrepid4978</t>
  </si>
  <si>
    <t>I can’t wait for an update on AmItheEx.</t>
  </si>
  <si>
    <t>https://www.reddit.com/r/AmItheAsshole/comments/1b18fhp/aita_for_telling_my_fiancé_she_cant_invite_her/ksddt1v/</t>
  </si>
  <si>
    <t>ksdehiq</t>
  </si>
  <si>
    <t>02-27-2024 13:28:44</t>
  </si>
  <si>
    <t>IncidentMajor1777</t>
  </si>
  <si>
    <t>Yta and she have the right to have a male friends, just like you have females friends, You are very controlling  and you are a walking red flags  and sound jealous and very  insecure.</t>
  </si>
  <si>
    <t>https://www.reddit.com/r/AmItheAsshole/comments/1b18fhp/aita_for_telling_my_fiancé_she_cant_invite_her/ksdehiq/</t>
  </si>
  <si>
    <t>ksdfreb</t>
  </si>
  <si>
    <t>02-27-2024 13:37:50</t>
  </si>
  <si>
    <t>NTA if you postpone the wedding.  YTA if you proceed without understanding that this means there are more issues than 'the friend'.  Figure out what they are.  Lots of advice via strangers on Reddit but ultimately the two of you need to figure it out as you will be living it.</t>
  </si>
  <si>
    <t>https://www.reddit.com/r/AmItheAsshole/comments/1b18fhp/aita_for_telling_my_fiancé_she_cant_invite_her/ksdfreb/</t>
  </si>
  <si>
    <t>ksdg0md</t>
  </si>
  <si>
    <t>02-27-2024 13:39:37</t>
  </si>
  <si>
    <t>GoldfishingTreasure</t>
  </si>
  <si>
    <t>I genuinely hope she leaves you</t>
  </si>
  <si>
    <t>https://www.reddit.com/r/AmItheAsshole/comments/1b18fhp/aita_for_telling_my_fiancé_she_cant_invite_her/ksdg0md/</t>
  </si>
  <si>
    <t>ksdgdl6</t>
  </si>
  <si>
    <t>02-27-2024 13:42:05</t>
  </si>
  <si>
    <t>YTA. You are controlling. Meeting friends 1:1 is never inappropriate, no matter their gender, btw.</t>
  </si>
  <si>
    <t>https://www.reddit.com/r/AmItheAsshole/comments/1b18fhp/aita_for_telling_my_fiancé_she_cant_invite_her/ksdgdl6/</t>
  </si>
  <si>
    <t>ksdgl34</t>
  </si>
  <si>
    <t>02-27-2024 13:43:33</t>
  </si>
  <si>
    <t>heatherhowl</t>
  </si>
  <si>
    <t>YYA—this is super weird</t>
  </si>
  <si>
    <t>https://www.reddit.com/r/AmItheAsshole/comments/1b18fhp/aita_for_telling_my_fiancé_she_cant_invite_her/ksdgl34/</t>
  </si>
  <si>
    <t>ksdinfs</t>
  </si>
  <si>
    <t>02-27-2024 13:57:39</t>
  </si>
  <si>
    <t>YTA
Wouldn’t it make more sense for you to work on your insecurity issues and low self esteem than for her to lose a friend??
I mean, seems like a reasonable thing to do for the woman you love, right</t>
  </si>
  <si>
    <t>https://www.reddit.com/r/AmItheAsshole/comments/1b18fhp/aita_for_telling_my_fiancé_she_cant_invite_her/ksdinfs/</t>
  </si>
  <si>
    <t>ksdjeog</t>
  </si>
  <si>
    <t>02-27-2024 14:02:48</t>
  </si>
  <si>
    <t>YWBTA if you laid down some edict about whom she can invite to the wedding, or to try to cut her off from her friend. That’s not a partnership, and would be a serious issue for me.
On the other hand, the issue with this friend of hers is a bomb waiting to explode on the two of you. I advise dealing with it before the wedding. Can you get to know her friend better so it doesn’t feel so awkward when they hang out?  Could you invite the friend to dinner with a plus one maybe?  Your fiancé can hopefully understand why you feel a little insecure, and hopefully you two can find a way to handle this that doesn’t mean you want to give up her friend based on gender. (Unless she does want to bone him in which case maybe you should delay the wedding)</t>
  </si>
  <si>
    <t>https://www.reddit.com/r/AmItheAsshole/comments/1b18fhp/aita_for_telling_my_fiancé_she_cant_invite_her/ksdjeog/</t>
  </si>
  <si>
    <t>ksdjp22</t>
  </si>
  <si>
    <t>02-27-2024 14:04:46</t>
  </si>
  <si>
    <t>YTA - you offer zero reason why you don’t like this guy.  You are being controlling and jealous for absolutely no reason. You are in the wrong here. Completely. </t>
  </si>
  <si>
    <t>https://www.reddit.com/r/AmItheAsshole/comments/1b18fhp/aita_for_telling_my_fiancé_she_cant_invite_her/ksdjp22/</t>
  </si>
  <si>
    <t>ksdjpyf</t>
  </si>
  <si>
    <t>02-27-2024 14:04:56</t>
  </si>
  <si>
    <t>antiquity_queen</t>
  </si>
  <si>
    <t>https://www.reddit.com/r/AmItheAsshole/comments/1b18fhp/aita_for_telling_my_fiancé_she_cant_invite_her/ksdjpyf/</t>
  </si>
  <si>
    <t>fi</t>
  </si>
  <si>
    <t>ksdk9zf</t>
  </si>
  <si>
    <t>02-27-2024 14:08:43</t>
  </si>
  <si>
    <t>virtualsmilingbikes</t>
  </si>
  <si>
    <t>If she was into him she'd be with him, she's known him longer. YTA</t>
  </si>
  <si>
    <t>https://www.reddit.com/r/AmItheAsshole/comments/1b18fhp/aita_for_telling_my_fiancé_she_cant_invite_her/ksdk9zf/</t>
  </si>
  <si>
    <t>ksdkxot</t>
  </si>
  <si>
    <t>02-27-2024 14:13:07</t>
  </si>
  <si>
    <t>Whole-Neighborhood</t>
  </si>
  <si>
    <t>YTA. 
If you believe there's something between them then you should leave her. Why would you want to be with her if you think something is going on? </t>
  </si>
  <si>
    <t>https://www.reddit.com/r/AmItheAsshole/comments/1b18fhp/aita_for_telling_my_fiancé_she_cant_invite_her/ksdkxot/</t>
  </si>
  <si>
    <t>ksdl7k0</t>
  </si>
  <si>
    <t>02-27-2024 14:14:57</t>
  </si>
  <si>
    <t>Key-Ad-5068</t>
  </si>
  <si>
    <t>Your friends are right, you should absolutely leave her, so she has a chance to be with someone who isn't a jealous, controlling asshole.
YTA</t>
  </si>
  <si>
    <t>https://www.reddit.com/r/AmItheAsshole/comments/1b18fhp/aita_for_telling_my_fiancé_she_cant_invite_her/ksdl7k0/</t>
  </si>
  <si>
    <t>ksdlb71</t>
  </si>
  <si>
    <t>02-27-2024 14:15:36</t>
  </si>
  <si>
    <t>captnspock</t>
  </si>
  <si>
    <t>YTA you have girls who are friends with you that's shocking also I hope you didn't invite these female friends just to be consistent correct?</t>
  </si>
  <si>
    <t>https://www.reddit.com/r/AmItheAsshole/comments/1b18fhp/aita_for_telling_my_fiancé_she_cant_invite_her/ksdlb71/</t>
  </si>
  <si>
    <t>ksdls6j</t>
  </si>
  <si>
    <t>02-27-2024 14:18:37</t>
  </si>
  <si>
    <t>mortefina</t>
  </si>
  <si>
    <t>https://www.reddit.com/r/AmItheAsshole/comments/1b18fhp/aita_for_telling_my_fiancé_she_cant_invite_her/ksdls6j/</t>
  </si>
  <si>
    <t>ksdlsun</t>
  </si>
  <si>
    <t>02-27-2024 14:18:44</t>
  </si>
  <si>
    <t>666wife</t>
  </si>
  <si>
    <t>Info: can you actually give us instances where he’s behaved in a way that has made you think of him as someone who’s interested in her or has feelings for her?</t>
  </si>
  <si>
    <t>https://www.reddit.com/r/AmItheAsshole/comments/1b18fhp/aita_for_telling_my_fiancé_she_cant_invite_her/ksdlsun/</t>
  </si>
  <si>
    <t>ksdmj0q</t>
  </si>
  <si>
    <t>02-27-2024 14:23:18</t>
  </si>
  <si>
    <t>HowliteBhaalBabe</t>
  </si>
  <si>
    <t>YTA
You're such a fucking hypocrite, man. That edit says it all. So you're allowed to have female friends, but your fiance is not allowed to have male friends? This reeks of insecurity over another person just existing. If nothing is going on, and she tells you nothing is going on, BELIEVE HER!! That's what a healthy relationship is: trusting the other person. 
You do not trust her. I hope she figures that out and sells the ring.</t>
  </si>
  <si>
    <t>https://www.reddit.com/r/AmItheAsshole/comments/1b18fhp/aita_for_telling_my_fiancé_she_cant_invite_her/ksdmj0q/</t>
  </si>
  <si>
    <t>ksdnxav</t>
  </si>
  <si>
    <t>02-27-2024 14:32:04</t>
  </si>
  <si>
    <t>Technical_Quarter_99</t>
  </si>
  <si>
    <t>YTA you have zero evidence or cause to think something is going on. you're just jealous and you don't trust the love of your life. and you want to control who she's friends with. 🚩</t>
  </si>
  <si>
    <t>https://www.reddit.com/r/AmItheAsshole/comments/1b18fhp/aita_for_telling_my_fiancé_she_cant_invite_her/ksdnxav/</t>
  </si>
  <si>
    <t>ksdpd36</t>
  </si>
  <si>
    <t>02-27-2024 14:41:00</t>
  </si>
  <si>
    <t>Terrible_Cat21</t>
  </si>
  <si>
    <t>YTA and PLEASE end this relationship. She deserves better than your jealous and controlling nature.</t>
  </si>
  <si>
    <t>https://www.reddit.com/r/AmItheAsshole/comments/1b18fhp/aita_for_telling_my_fiancé_she_cant_invite_her/ksdpd36/</t>
  </si>
  <si>
    <t>ksdpp4c</t>
  </si>
  <si>
    <t>02-27-2024 14:43:03</t>
  </si>
  <si>
    <t>Secret-Sample1683</t>
  </si>
  <si>
    <t>YTA. Don’t get married if you don’t trust your fiancé. Period.</t>
  </si>
  <si>
    <t>https://www.reddit.com/r/AmItheAsshole/comments/1b18fhp/aita_for_telling_my_fiancé_she_cant_invite_her/ksdpp4c/</t>
  </si>
  <si>
    <t>ksdqjsx</t>
  </si>
  <si>
    <t>02-27-2024 14:48:15</t>
  </si>
  <si>
    <t>Potential-Educator-6</t>
  </si>
  <si>
    <t>YTA
*She* is the one who should reconsider this relationship— no one wants to be trapped in a marriage with someone so unreasonable, insecure, jealous, and daft. </t>
  </si>
  <si>
    <t>https://www.reddit.com/r/AmItheAsshole/comments/1b18fhp/aita_for_telling_my_fiancé_she_cant_invite_her/ksdqjsx/</t>
  </si>
  <si>
    <t>ksdqpde</t>
  </si>
  <si>
    <t>02-27-2024 14:49:13</t>
  </si>
  <si>
    <t>BexxChristine</t>
  </si>
  <si>
    <t>i love how you can have female friends and confide in them and ask them relationship advice and they TELL YOU TO LEAVE HER but god forbid she has a guy friend. how dare she /s
i have one of these friends. we’ve been friends way longer than i’ve been with my fiancé. you wanna know how my fiancé got past this incredible roadblock in our relationship? he trusts me. he trusts my friend. if he one day just out of the blue told me to start cutting out my friends? red. flag. 
you sound controlling and unbearable YTA my dude. YTA. i hope she dumps your ass and finds a man with some security and self confidence.</t>
  </si>
  <si>
    <t>https://www.reddit.com/r/AmItheAsshole/comments/1b18fhp/aita_for_telling_my_fiancé_she_cant_invite_her/ksdqpde/</t>
  </si>
  <si>
    <t>ksdsizo</t>
  </si>
  <si>
    <t>02-27-2024 15:00:16</t>
  </si>
  <si>
    <t>judgeeveryonesbiznes</t>
  </si>
  <si>
    <t>YTA - not only that you area hypocrite. So you can have female friends while she cannot have this guy as a friend?
Don't you think after 10 years they would have found their way to each other if there was somethign there?
You either trust her or you don't.  
it really is that simple. If you trust her then let it go and get over yourself. 
If you don't then move on and give them their chance at happiness since you believe they have a thing between them.</t>
  </si>
  <si>
    <t>https://www.reddit.com/r/AmItheAsshole/comments/1b18fhp/aita_for_telling_my_fiancé_she_cant_invite_her/ksdsizo/</t>
  </si>
  <si>
    <t>ksdsjmj</t>
  </si>
  <si>
    <t>02-27-2024 15:00:22</t>
  </si>
  <si>
    <t>Trickster2357</t>
  </si>
  <si>
    <t>YTA
My wife has a male best friend, and he has never made any moves on her or done anything. They go to concerts, movies, dinner, coffee, etc. Never once ever made a move on her. He even came to our wedding and they still talk frequently. It's clear that you don't trust her, and she seriously should reconsider marrying you. Getting married is about trusting one another, and it's clear you don't trust her.</t>
  </si>
  <si>
    <t>https://www.reddit.com/r/AmItheAsshole/comments/1b18fhp/aita_for_telling_my_fiancé_she_cant_invite_her/ksdsjmj/</t>
  </si>
  <si>
    <t>ksdsjo1</t>
  </si>
  <si>
    <t>02-27-2024 15:00:23</t>
  </si>
  <si>
    <t>helloworld_358</t>
  </si>
  <si>
    <t>In my opinion you are an AH. The main reason is that if you knew she had this friend when you met her and didnt like it you should have ended it then. Now you expect her to because you proposed. Thats dumb. Plus if you dont trust her then why marry her. You need to either move on or have a man to man talk with him rather than just avoid him. Be a mature man and talk to him if you have an issue with him. But I do wonder how many women in here who say YTA would feel if it was the other way around.</t>
  </si>
  <si>
    <t>https://www.reddit.com/r/AmItheAsshole/comments/1b18fhp/aita_for_telling_my_fiancé_she_cant_invite_her/ksdsjo1/</t>
  </si>
  <si>
    <t>ksdtdyx</t>
  </si>
  <si>
    <t>02-27-2024 15:05:29</t>
  </si>
  <si>
    <t>piccolo181</t>
  </si>
  <si>
    <t>&gt;EDIT: I can see lots of people think I’m the AH and that I’m being manipulativ. I will reflect on this but I can assure you that is not the case. I love her and am ok with her friends. But I feel very uncomfortable with this friend and I wish she would respect that. I’ve spoke with my friends about this (including my female friends) and they I should leave her if she doesn’t understand how important this is to me.
The word is "insecure". You feel threatened by you fiance's friendship with a **man** and want it to go away to the point you'll destroy the relationship rather than deal with your own insecurity. OP your behavior is teenage melodrama and you are 36 years old. Time to grow up and if you can't, let your fiance find someone who has. YTA.</t>
  </si>
  <si>
    <t>https://www.reddit.com/r/AmItheAsshole/comments/1b18fhp/aita_for_telling_my_fiancé_she_cant_invite_her/ksdtdyx/</t>
  </si>
  <si>
    <t>ksdtyoj</t>
  </si>
  <si>
    <t>02-27-2024 15:08:52</t>
  </si>
  <si>
    <t>NYDancer4444</t>
  </si>
  <si>
    <t>If you believe there is “something between them”, why are you marrying her? 
If you’re correct, keeping him away from your wedding, won’t change that. And it’s very possible this is simply a friendship. That’s what I would assume and I’m not sure why you’re jumping to a different conclusion. Occasionally meeting for coffee is inappropriate? I don’t understand that at all. 
She told you it’s always been platonic. You apparently don’t believe her. It’s crazy to me that you’re planning to marry someone you so clearly don’t trust. Do her a favor and set her free. YTA.</t>
  </si>
  <si>
    <t>https://www.reddit.com/r/AmItheAsshole/comments/1b18fhp/aita_for_telling_my_fiancé_she_cant_invite_her/ksdtyoj/</t>
  </si>
  <si>
    <t>ksdv3r8</t>
  </si>
  <si>
    <t>02-27-2024 15:15:32</t>
  </si>
  <si>
    <t>Bac0n01</t>
  </si>
  <si>
    <t>Why are you marrying someone you don’t trust?</t>
  </si>
  <si>
    <t>https://www.reddit.com/r/AmItheAsshole/comments/1b18fhp/aita_for_telling_my_fiancé_she_cant_invite_her/ksdv3r8/</t>
  </si>
  <si>
    <t>ksdvvtd</t>
  </si>
  <si>
    <t>02-27-2024 15:20:05</t>
  </si>
  <si>
    <t>Derpstercat</t>
  </si>
  <si>
    <t>What a stupid fake post. YTA for wasting everyone's time with your creative writing exercise. It's unbelievable and your edit about your female friends kinda gives the game away to this entire thing being fake.</t>
  </si>
  <si>
    <t>https://www.reddit.com/r/AmItheAsshole/comments/1b18fhp/aita_for_telling_my_fiancé_she_cant_invite_her/ksdvvtd/</t>
  </si>
  <si>
    <t>ksdwz9d</t>
  </si>
  <si>
    <t>02-27-2024 15:26:25</t>
  </si>
  <si>
    <t>samenffzitten</t>
  </si>
  <si>
    <t>YTA. Dude, if he was really into her, he would have made a move 12-something years ago. You would have never had a chance.</t>
  </si>
  <si>
    <t>https://www.reddit.com/r/AmItheAsshole/comments/1b18fhp/aita_for_telling_my_fiancé_she_cant_invite_her/ksdwz9d/</t>
  </si>
  <si>
    <t>ksdx3q2</t>
  </si>
  <si>
    <t>02-27-2024 15:27:10</t>
  </si>
  <si>
    <t>NonSequitorSquirrel</t>
  </si>
  <si>
    <t>If you don't trust your fiance and refuse to believe her when she says nothing is going on then either:
1) she is deceiving you and you should not get married or 
2) she is not deceiving you and you are an insecure controlling AH who should leave this poor woman alone and not get married. 
Either way, YTA for your approach. If you can't trust your wife then she shouldn't be your wife. </t>
  </si>
  <si>
    <t>https://www.reddit.com/r/AmItheAsshole/comments/1b18fhp/aita_for_telling_my_fiancé_she_cant_invite_her/ksdx3q2/</t>
  </si>
  <si>
    <t>ksdy9zo</t>
  </si>
  <si>
    <t>02-27-2024 15:33:53</t>
  </si>
  <si>
    <t>PretendingImOk</t>
  </si>
  <si>
    <t>Op don’t say you’ll reflect, but you can assure that’s not the case. Reflect on how you are treating her. You’re insecurities are going to push her away. You can still get a divorce days after your wedding. Ruin her wedding day, she might consider an annulment. A wedding does not secure your relationship. You clearly do not trust your soon to be wife…you’re festering in a feeling and you’re not even trying to talk it through with her, you’re just making demands. Have. A. Conversation. Get a therapist involved. Having trust issues and jealousy issues are completely normal in a relationship. But don’t use them as an excuse to stomp your foot and use it as a reason to break up a friend group. A group you’ve been invited to, but refuse to join. Don’t add fuel to your flames. You’re focusing so much on your own narrative you’re refusing to see any other side of the story. There are two more sides to this narrative and your only picking your own, which is being told from a angry and confused perspective. 
If you really care about your wife, you’ll care that she has a good relationship with her friends. If she does lie and cheat, shame on her obviously. But what has she done to give you a reason to think she would? I have LOTS of male friends who I share memes with, and I’d be damn mad if my man used that as an excuse to insult my dedication and commitment to him.</t>
  </si>
  <si>
    <t>https://www.reddit.com/r/AmItheAsshole/comments/1b18fhp/aita_for_telling_my_fiancé_she_cant_invite_her/ksdy9zo/</t>
  </si>
  <si>
    <t>ksczs7z</t>
  </si>
  <si>
    <t>02-27-2024 11:23:22</t>
  </si>
  <si>
    <t>I can just see it. A guy knows when another guy is into someone.</t>
  </si>
  <si>
    <t>https://www.reddit.com/r/AmItheAsshole/comments/1b18fhp/aita_for_telling_my_fiancé_she_cant_invite_her/ksczs7z/</t>
  </si>
  <si>
    <t>ksd3dui</t>
  </si>
  <si>
    <t>02-27-2024 11:59:03</t>
  </si>
  <si>
    <t>I trust her. I don’t trust him. </t>
  </si>
  <si>
    <t>https://www.reddit.com/r/AmItheAsshole/comments/1b18fhp/aita_for_telling_my_fiancé_she_cant_invite_her/ksd3dui/</t>
  </si>
  <si>
    <t>ksd6vsx</t>
  </si>
  <si>
    <t>02-27-2024 12:29:49</t>
  </si>
  <si>
    <t>Kitchen-Arm-3288</t>
  </si>
  <si>
    <t>Exactly! 
There is a woman I've been friends with for 10 years who periodically stays at my place when she's in town. We have movie nights, just the two of us - and there is nothing wrong with that!
Our friendship has outlasted multiple of her relationships: she lives with her current partner. Only one of her significant others deemed it appropriate to feel jealous: and that jealousy was the doom of that relationship.</t>
  </si>
  <si>
    <t>https://www.reddit.com/r/AmItheAsshole/comments/1b18fhp/aita_for_telling_my_fiancé_she_cant_invite_her/ksd6vsx/</t>
  </si>
  <si>
    <t>ksd2edw</t>
  </si>
  <si>
    <t>02-27-2024 11:49:48</t>
  </si>
  <si>
    <t>It’s not just coffee. He lives near us and sometimes they will go for walks together, before we got together they would go for drinks or travel together.</t>
  </si>
  <si>
    <t>https://www.reddit.com/r/AmItheAsshole/comments/1b18fhp/aita_for_telling_my_fiancé_she_cant_invite_her/ksd2edw/</t>
  </si>
  <si>
    <t>ksd04ix</t>
  </si>
  <si>
    <t>02-27-2024 11:27:00</t>
  </si>
  <si>
    <t>He’s regularly messaging her, they used be good friends and travel together. I don’t want him at my wedding because I don’t want to have to see him there. It’s my wedding, she can do anything else she wants.</t>
  </si>
  <si>
    <t>https://www.reddit.com/r/AmItheAsshole/comments/1b18fhp/aita_for_telling_my_fiancé_she_cant_invite_her/ksd04ix/</t>
  </si>
  <si>
    <t>ksd0zpn</t>
  </si>
  <si>
    <t>02-27-2024 11:35:57</t>
  </si>
  <si>
    <t>It’s not just about trust. It’s about protecting the sanctity of our relationship </t>
  </si>
  <si>
    <t>https://www.reddit.com/r/AmItheAsshole/comments/1b18fhp/aita_for_telling_my_fiancé_she_cant_invite_her/ksd0zpn/</t>
  </si>
  <si>
    <t>ksd065q</t>
  </si>
  <si>
    <t>02-27-2024 11:27:29</t>
  </si>
  <si>
    <t>Bait?</t>
  </si>
  <si>
    <t>https://www.reddit.com/r/AmItheAsshole/comments/1b18fhp/aita_for_telling_my_fiancé_she_cant_invite_her/ksd065q/</t>
  </si>
  <si>
    <t>fr</t>
  </si>
  <si>
    <t>ksd57ar</t>
  </si>
  <si>
    <t>02-27-2024 12:15:28</t>
  </si>
  <si>
    <t>Him being there would actively subtract from my experience at our wedding. I don’t feel she understands that. </t>
  </si>
  <si>
    <t>https://www.reddit.com/r/AmItheAsshole/comments/1b18fhp/aita_for_telling_my_fiancé_she_cant_invite_her/ksd57ar/</t>
  </si>
  <si>
    <t>ksczumv</t>
  </si>
  <si>
    <t>02-27-2024 11:24:05</t>
  </si>
  <si>
    <t>We’ve been together 5 years. They’ve been friends for about 12 years</t>
  </si>
  <si>
    <t>https://www.reddit.com/r/AmItheAsshole/comments/1b18fhp/aita_for_telling_my_fiancé_she_cant_invite_her/ksczumv/</t>
  </si>
  <si>
    <t>ksd66z4</t>
  </si>
  <si>
    <t>02-27-2024 12:23:59</t>
  </si>
  <si>
    <t>Simple-Status-15</t>
  </si>
  <si>
    <t>Ohhh, but friend has feelings for the fiance.   OP can tell.   /s.</t>
  </si>
  <si>
    <t>https://www.reddit.com/r/AmItheAsshole/comments/1b18fhp/aita_for_telling_my_fiancé_she_cant_invite_her/ksd66z4/</t>
  </si>
  <si>
    <t>ksd2rhw</t>
  </si>
  <si>
    <t>02-27-2024 11:53:13</t>
  </si>
  <si>
    <t>Who would even want to be with a guy who needed 12 years to spill the beans, lol.
That would be the slowest relationship in the world.</t>
  </si>
  <si>
    <t>https://www.reddit.com/r/AmItheAsshole/comments/1b18fhp/aita_for_telling_my_fiancé_she_cant_invite_her/ksd2rhw/</t>
  </si>
  <si>
    <t>ksd21m6</t>
  </si>
  <si>
    <t>02-27-2024 11:46:22</t>
  </si>
  <si>
    <t>Yes. I believe he is into her. </t>
  </si>
  <si>
    <t>https://www.reddit.com/r/AmItheAsshole/comments/1b18fhp/aita_for_telling_my_fiancé_she_cant_invite_her/ksd21m6/</t>
  </si>
  <si>
    <t>nl</t>
  </si>
  <si>
    <t>ksd6ve8</t>
  </si>
  <si>
    <t>02-27-2024 12:29:43</t>
  </si>
  <si>
    <t>Nope.  He just knows it.</t>
  </si>
  <si>
    <t>https://www.reddit.com/r/AmItheAsshole/comments/1b18fhp/aita_for_telling_my_fiancé_she_cant_invite_her/ksd6ve8/</t>
  </si>
  <si>
    <t>ksd1x0n</t>
  </si>
  <si>
    <t>02-27-2024 11:45:08</t>
  </si>
  <si>
    <t>LMAAOOO 😂😭</t>
  </si>
  <si>
    <t>https://www.reddit.com/r/AmItheAsshole/comments/1b18fhp/aita_for_telling_my_fiancé_she_cant_invite_her/ksd1x0n/</t>
  </si>
  <si>
    <t>pt</t>
  </si>
  <si>
    <t>ksd2h63</t>
  </si>
  <si>
    <t>02-27-2024 11:50:32</t>
  </si>
  <si>
    <t>You sound just as bad as OP</t>
  </si>
  <si>
    <t>https://www.reddit.com/r/AmItheAsshole/comments/1b18fhp/aita_for_telling_my_fiancé_she_cant_invite_her/ksd2h63/</t>
  </si>
  <si>
    <t>ksczoea</t>
  </si>
  <si>
    <t>02-27-2024 11:22:13</t>
  </si>
  <si>
    <t>Because men and women can't be friends?</t>
  </si>
  <si>
    <t>https://www.reddit.com/r/AmItheAsshole/comments/1b18fhp/aita_for_telling_my_fiancé_she_cant_invite_her/ksczoea/</t>
  </si>
  <si>
    <t>ksd6f6u</t>
  </si>
  <si>
    <t>02-27-2024 12:25:54</t>
  </si>
  <si>
    <t>Exactly - it’s always the friend that they say not to worry about </t>
  </si>
  <si>
    <t>https://www.reddit.com/r/AmItheAsshole/comments/1b18fhp/aita_for_telling_my_fiancé_she_cant_invite_her/ksd6f6u/</t>
  </si>
  <si>
    <t>kscwqqj</t>
  </si>
  <si>
    <t>02-27-2024 10:49:29</t>
  </si>
  <si>
    <t>No... I'd feel exactly the same if a woman was saying her fiance wasn't allowed a female friend. I think lots of us would. Nothing against the friend except their gender? That's just silly.</t>
  </si>
  <si>
    <t>https://www.reddit.com/r/AmItheAsshole/comments/1b18fhp/aita_for_telling_my_fiancé_she_cant_invite_her/kscwqqj/</t>
  </si>
  <si>
    <t>ksdeoom</t>
  </si>
  <si>
    <t>02-27-2024 13:30:10</t>
  </si>
  <si>
    <t>OP has gal pals, he literally says it in the post. He also can't name a single thing wrong besides being a close guy friend for 12 years.</t>
  </si>
  <si>
    <t>https://www.reddit.com/r/AmItheAsshole/comments/1b18fhp/aita_for_telling_my_fiancé_she_cant_invite_her/ksdeoom/</t>
  </si>
  <si>
    <t>ksczx38</t>
  </si>
  <si>
    <t>02-27-2024 11:24:50</t>
  </si>
  <si>
    <t>judymcjudgerson</t>
  </si>
  <si>
    <t>I rolled my eyes so hard they almost got stuck.  
This is one of the dumbest things I've seen today.  
YTA and an idiot.</t>
  </si>
  <si>
    <t>https://www.reddit.com/r/AmItheAsshole/comments/1b18fhp/aita_for_telling_my_fiancé_she_cant_invite_her/ksczx38/</t>
  </si>
  <si>
    <t>ksczx5v</t>
  </si>
  <si>
    <t>02-27-2024 11:24:51</t>
  </si>
  <si>
    <t>You sound very insecure.
So they've been friends for 12 years and he's so into her that they've never done anything about it?
Or is it because you have a low opinion of your fiance?</t>
  </si>
  <si>
    <t>https://www.reddit.com/r/AmItheAsshole/comments/1b18fhp/aita_for_telling_my_fiancé_she_cant_invite_her/ksczx5v/</t>
  </si>
  <si>
    <t>ksd02vl</t>
  </si>
  <si>
    <t>02-27-2024 11:26:31</t>
  </si>
  <si>
    <t>rumbemus</t>
  </si>
  <si>
    <t>You should really be careful. You are on the first step on the ladder to “you need permission to step outside”. Not saying you are going to end there but you are showing controlling behaviour if you start choosing out which friends she can be with.</t>
  </si>
  <si>
    <t>https://www.reddit.com/r/AmItheAsshole/comments/1b18fhp/aita_for_telling_my_fiancé_she_cant_invite_her/ksd02vl/</t>
  </si>
  <si>
    <t>ksd1rf3</t>
  </si>
  <si>
    <t>02-27-2024 11:43:36</t>
  </si>
  <si>
    <t>So no evidence then.
Unless you can actually pin point any behaviour from him which you have issues with then YTA. Getting coffee with a friend doesn't mean he wants to shag her.</t>
  </si>
  <si>
    <t>https://www.reddit.com/r/AmItheAsshole/comments/1b18fhp/aita_for_telling_my_fiancé_she_cant_invite_her/ksd1rf3/</t>
  </si>
  <si>
    <t>ksd230z</t>
  </si>
  <si>
    <t>02-27-2024 11:46:43</t>
  </si>
  <si>
    <t>Even if he is into her, and have done nothing about it for 12 years (eye roll)... It all really does come down to if you trust HER.
If you trust her, then there is nothing to be worried over.</t>
  </si>
  <si>
    <t>https://www.reddit.com/r/AmItheAsshole/comments/1b18fhp/aita_for_telling_my_fiancé_she_cant_invite_her/ksd230z/</t>
  </si>
  <si>
    <t>ksd3bh0</t>
  </si>
  <si>
    <t>02-27-2024 11:58:25</t>
  </si>
  <si>
    <t>MonstersareComing</t>
  </si>
  <si>
    <t>You suck.</t>
  </si>
  <si>
    <t>https://www.reddit.com/r/AmItheAsshole/comments/1b18fhp/aita_for_telling_my_fiancé_she_cant_invite_her/ksd3bh0/</t>
  </si>
  <si>
    <t>ksd6flv</t>
  </si>
  <si>
    <t>02-27-2024 12:26:00</t>
  </si>
  <si>
    <t>And what are the signs ??
Does he laugh at her jokes?
Hold the door open for her?
Compliment her outfit  or haircut?
Come on, tell us how you know he wants her</t>
  </si>
  <si>
    <t>https://www.reddit.com/r/AmItheAsshole/comments/1b18fhp/aita_for_telling_my_fiancé_she_cant_invite_her/ksd6flv/</t>
  </si>
  <si>
    <t>ksdgr9f</t>
  </si>
  <si>
    <t>02-27-2024 13:44:45</t>
  </si>
  <si>
    <t>bibbiddybobbidyboo</t>
  </si>
  <si>
    <t>He might be into her, but if she’s not interested and you trust her there’s no issue.</t>
  </si>
  <si>
    <t>https://www.reddit.com/r/AmItheAsshole/comments/1b18fhp/aita_for_telling_my_fiancé_she_cant_invite_her/ksdgr9f/</t>
  </si>
  <si>
    <t>ksdjc9f</t>
  </si>
  <si>
    <t>02-27-2024 14:02:20</t>
  </si>
  <si>
    <t>eolais93</t>
  </si>
  <si>
    <t>Or he let‘s his insecurities make him see things that aren’t there and therefore let’s something good rot with suspicion and restriction. I hope she realises early enough that you’re not ready for marriage. You already poisoned the marriage before even saying ‚yes I will‘</t>
  </si>
  <si>
    <t>https://www.reddit.com/r/AmItheAsshole/comments/1b18fhp/aita_for_telling_my_fiancé_she_cant_invite_her/ksdjc9f/</t>
  </si>
  <si>
    <t>ksdlkhm</t>
  </si>
  <si>
    <t>02-27-2024 14:17:15</t>
  </si>
  <si>
    <t>Wow you are insecure. If you can’t trust her, then don’t marry her. You need to grow up before you commit to someone.</t>
  </si>
  <si>
    <t>https://www.reddit.com/r/AmItheAsshole/comments/1b18fhp/aita_for_telling_my_fiancé_she_cant_invite_her/ksdlkhm/</t>
  </si>
  <si>
    <t>ksds113</t>
  </si>
  <si>
    <t>02-27-2024 14:57:15</t>
  </si>
  <si>
    <t>SoftwareArtist123</t>
  </si>
  <si>
    <t>Please make this woman a favor and leave her.  She will have a much peaceful and better life without you.  And just away from entire sex of women please.</t>
  </si>
  <si>
    <t>https://www.reddit.com/r/AmItheAsshole/comments/1b18fhp/aita_for_telling_my_fiancé_she_cant_invite_her/ksds113/</t>
  </si>
  <si>
    <t>ksdnjbg</t>
  </si>
  <si>
    <t>02-27-2024 14:29:37</t>
  </si>
  <si>
    <t>PeskyPorcupine</t>
  </si>
  <si>
    <t>Bet you're also the sort of guy who thinks a woman being kind to you in any way is flirting with you. (Just to be clear, they are not)</t>
  </si>
  <si>
    <t>https://www.reddit.com/r/AmItheAsshole/comments/1b18fhp/aita_for_telling_my_fiancé_she_cant_invite_her/ksdnjbg/</t>
  </si>
  <si>
    <t>ksdmj5y</t>
  </si>
  <si>
    <t>02-27-2024 14:23:20</t>
  </si>
  <si>
    <t>You need therapy for your insecurities.</t>
  </si>
  <si>
    <t>https://www.reddit.com/r/AmItheAsshole/comments/1b18fhp/aita_for_telling_my_fiancé_she_cant_invite_her/ksdmj5y/</t>
  </si>
  <si>
    <t>ksd3vyi</t>
  </si>
  <si>
    <t>02-27-2024 12:03:43</t>
  </si>
  <si>
    <t>No, if you did trust her, then he could run after her all he wanted (sad if he has done that for 12 years, but whatever)... still nothing would happen, and you would know that for sure!
You do NOT trust her!</t>
  </si>
  <si>
    <t>https://www.reddit.com/r/AmItheAsshole/comments/1b18fhp/aita_for_telling_my_fiancé_she_cant_invite_her/ksd3vyi/</t>
  </si>
  <si>
    <t>ksd40cp</t>
  </si>
  <si>
    <t>02-27-2024 12:04:49</t>
  </si>
  <si>
    <t>If you trust her, than trust her. Tell her you think he likes her and then trust that she makes the right choices if hè ever crosses a boundary.</t>
  </si>
  <si>
    <t>https://www.reddit.com/r/AmItheAsshole/comments/1b18fhp/aita_for_telling_my_fiancé_she_cant_invite_her/ksd40cp/</t>
  </si>
  <si>
    <t>ksd3hxh</t>
  </si>
  <si>
    <t>02-27-2024 12:00:06</t>
  </si>
  <si>
    <t>No you don't.</t>
  </si>
  <si>
    <t>https://www.reddit.com/r/AmItheAsshole/comments/1b18fhp/aita_for_telling_my_fiancé_she_cant_invite_her/ksd3hxh/</t>
  </si>
  <si>
    <t>ksd3tfm</t>
  </si>
  <si>
    <t>02-27-2024 12:03:05</t>
  </si>
  <si>
    <t>Yeah, no. You don’t.</t>
  </si>
  <si>
    <t>https://www.reddit.com/r/AmItheAsshole/comments/1b18fhp/aita_for_telling_my_fiancé_she_cant_invite_her/ksd3tfm/</t>
  </si>
  <si>
    <t>ksd4w5i</t>
  </si>
  <si>
    <t>02-27-2024 12:12:43</t>
  </si>
  <si>
    <t>earfwormjim</t>
  </si>
  <si>
    <t>Do *you* even believe what you just said is true, or convincing to anyone? That's not how it works, you obviously don't trust her. </t>
  </si>
  <si>
    <t>https://www.reddit.com/r/AmItheAsshole/comments/1b18fhp/aita_for_telling_my_fiancé_she_cant_invite_her/ksd4w5i/</t>
  </si>
  <si>
    <t>ksddakg</t>
  </si>
  <si>
    <t>02-27-2024 13:20:09</t>
  </si>
  <si>
    <t>You are wrong. If you trusted her you wouldn't worry he will make a move and she would go with it. DON'T GET MARRIED UNTIL YOU GET THIS OUT OF YOUR HEAD.</t>
  </si>
  <si>
    <t>https://www.reddit.com/r/AmItheAsshole/comments/1b18fhp/aita_for_telling_my_fiancé_she_cant_invite_her/ksddakg/</t>
  </si>
  <si>
    <t>ksd5xx6</t>
  </si>
  <si>
    <t>02-27-2024 12:21:50</t>
  </si>
  <si>
    <t>photosbeersandteach</t>
  </si>
  <si>
    <t>I had an ex like you. He turned out to be the cheater. He was jealous when I hung out with guy friends because he assumed that most guys thought the same way he did, like a cheater. 
They don’t. You and my ex are just AHs.</t>
  </si>
  <si>
    <t>https://www.reddit.com/r/AmItheAsshole/comments/1b18fhp/aita_for_telling_my_fiancé_she_cant_invite_her/ksd5xx6/</t>
  </si>
  <si>
    <t>"Supreme Court Just-ass [128]"</t>
  </si>
  <si>
    <t>ksd5cxu</t>
  </si>
  <si>
    <t>02-27-2024 12:16:50</t>
  </si>
  <si>
    <t>Few_System3573</t>
  </si>
  <si>
    <t>That's the lie everyone tells themselves. You're telling on yourself. You don't trust her, you come off like a liar every time you say you do. You have a lot of growing up to do.</t>
  </si>
  <si>
    <t>https://www.reddit.com/r/AmItheAsshole/comments/1b18fhp/aita_for_telling_my_fiancé_she_cant_invite_her/ksd5cxu/</t>
  </si>
  <si>
    <t>ksdjstf</t>
  </si>
  <si>
    <t>02-27-2024 14:05:28</t>
  </si>
  <si>
    <t>No you don’t. You say you think there is something between them which means you think she’s lying to you. </t>
  </si>
  <si>
    <t>https://www.reddit.com/r/AmItheAsshole/comments/1b18fhp/aita_for_telling_my_fiancé_she_cant_invite_her/ksdjstf/</t>
  </si>
  <si>
    <t>ksdgxja</t>
  </si>
  <si>
    <t>02-27-2024 13:45:57</t>
  </si>
  <si>
    <t>So if he makes an advance and you trust her to turn him down what’s the problem? You don’t trust either of them if you can’t allow him to be there with more people than most people will be around their entire lives. You need to work on your self esteem I’m surprised anyone agreed to marry you. You sound insufferable</t>
  </si>
  <si>
    <t>https://www.reddit.com/r/AmItheAsshole/comments/1b18fhp/aita_for_telling_my_fiancé_she_cant_invite_her/ksdgxja/</t>
  </si>
  <si>
    <t>ksd9sx1</t>
  </si>
  <si>
    <t>02-27-2024 12:53:36</t>
  </si>
  <si>
    <t>lirin000</t>
  </si>
  <si>
    <t>What does this mean? Because unless you are saying you expect him to rape her, at a coffee shop, you are by default admitting you are concerned she will consent, and ergo you do not trust her either.</t>
  </si>
  <si>
    <t>https://www.reddit.com/r/AmItheAsshole/comments/1b18fhp/aita_for_telling_my_fiancé_she_cant_invite_her/ksd9sx1/</t>
  </si>
  <si>
    <t>ksdh798</t>
  </si>
  <si>
    <t>02-27-2024 13:47:48</t>
  </si>
  <si>
    <t>Clearly he has the power to brainwash her!  He will just have to say one word, she is gonna riding his disco stick until it breaks!  You are wise to be careful. Have you considered chaining her up in your basement?
#/S</t>
  </si>
  <si>
    <t>https://www.reddit.com/r/AmItheAsshole/comments/1b18fhp/aita_for_telling_my_fiancé_she_cant_invite_her/ksdh798/</t>
  </si>
  <si>
    <t>ksdjwmv</t>
  </si>
  <si>
    <t>02-27-2024 14:06:11</t>
  </si>
  <si>
    <t>epichuntarz</t>
  </si>
  <si>
    <t>Maybe...meet him instead of avoiding him when you've had the chance to meet?  
Im a single, 40-something guy whose best friend is a married woman.  We were pretty close in grad school, and people always assumed we were dating, but things never reached that point.
She lived near my sister on the oppsite side of my state, and when either of us is in the area of the other, we catch up over coffee.
A few years ago, we ended up attending the same concert and I was finally able to meet her husband-the dude's pretty cool.  We got along really well.  He apparently thought I was pretty cool. 
This situation would be one thing if her behavior were sus, or she were hiding her phone, or you had provided ANY suspicious evidence, but all you've said is you don't like the guy.  
YTA.</t>
  </si>
  <si>
    <t>https://www.reddit.com/r/AmItheAsshole/comments/1b18fhp/aita_for_telling_my_fiancé_she_cant_invite_her/ksdjwmv/</t>
  </si>
  <si>
    <t>ksdmdvc</t>
  </si>
  <si>
    <t>02-27-2024 14:22:24</t>
  </si>
  <si>
    <t>tbone56er</t>
  </si>
  <si>
    <t>That’s such a cop out. If you trusted her, that would be all that mattered. You clearly *don’t* trust her.
Also: LOL at your edit. *Of course* you have multiple female friends yet she’s not allowed to have 1 male friend. OF COURSE.</t>
  </si>
  <si>
    <t>https://www.reddit.com/r/AmItheAsshole/comments/1b18fhp/aita_for_telling_my_fiancé_she_cant_invite_her/ksdmdvc/</t>
  </si>
  <si>
    <t>ksdl7yw</t>
  </si>
  <si>
    <t>02-27-2024 14:15:02</t>
  </si>
  <si>
    <t>I could put my husband in a room full of naked supermodels who all want to jump his bones and I know he’d never cheat on me. 
If you trusted her, who she hangs out with shouldn’t matter. But personally if I get constantly accused of something? I may as well earn it. </t>
  </si>
  <si>
    <t>https://www.reddit.com/r/AmItheAsshole/comments/1b18fhp/aita_for_telling_my_fiancé_she_cant_invite_her/ksdl7yw/</t>
  </si>
  <si>
    <t>ksd9uva</t>
  </si>
  <si>
    <t>02-27-2024 12:54:02</t>
  </si>
  <si>
    <t>HeatherAnne1975</t>
  </si>
  <si>
    <t>Trust goes two ways. So if you say you don’t trust him, you absolutely don’t trust her. If you’re this jealous, you need to rethink your relationship.</t>
  </si>
  <si>
    <t>https://www.reddit.com/r/AmItheAsshole/comments/1b18fhp/aita_for_telling_my_fiancé_she_cant_invite_her/ksd9uva/</t>
  </si>
  <si>
    <t>ksdxtol</t>
  </si>
  <si>
    <t>02-27-2024 15:31:19</t>
  </si>
  <si>
    <t>AngelSucked</t>
  </si>
  <si>
    <t>No, you do not trust HER.
If it was only him, you would be like, "MaleFriend is creepy and he has basically date raped some women and bragged about it. I don't want my wonderful fiancee raped."
You do not TRUST HER.
If she is dumb enough to do through with the wedding, you also will want a paternity test if she has a baby, won't you? Even if she was living in a mountain hut alone in Tibet.</t>
  </si>
  <si>
    <t>https://www.reddit.com/r/AmItheAsshole/comments/1b18fhp/aita_for_telling_my_fiancé_she_cant_invite_her/ksdxtol/</t>
  </si>
  <si>
    <t>ksd2nd9</t>
  </si>
  <si>
    <t>02-27-2024 11:52:07</t>
  </si>
  <si>
    <t>So.... you have a problem with her having male friends after all. 
They go for walks. SHE MUST BE CHEATING. 
They go for drinks. SHE MUST BE CHEATING. 
They travel together. SHE MUST BE CHEATING. 
She's a woman. SHE IS CHEATING!</t>
  </si>
  <si>
    <t>https://www.reddit.com/r/AmItheAsshole/comments/1b18fhp/aita_for_telling_my_fiancé_she_cant_invite_her/ksd2nd9/</t>
  </si>
  <si>
    <t>ksd3nfa</t>
  </si>
  <si>
    <t>02-27-2024 12:01:32</t>
  </si>
  <si>
    <t>Why are you even marrying this weak willed, leg spreading, easy seducable women?
At least that is what you suspect, as it seems like you have zero trust in her?
Do you really want to be in a marriage with someone you do not trust?
Lets flip it around:
- Will you also control what company she is allowed to work at, eg secretary in a blue collar company?
- Will you also controll if she can be in a baby playgroup of there are stay at hme dads in the group?
- Is she allowed to escort a future child on a playdate with a child that has a SAHD?
Where do you see your own insecurity end, and her autonomy start?
Honestly, if I were her, I would make it my hill to die on. 
Your insecurities would never be allowed to dictate my life, work, actons, childrens friendships etc.
You made this into a power competition, you need to man up and get yourself out of that conor.</t>
  </si>
  <si>
    <t>https://www.reddit.com/r/AmItheAsshole/comments/1b18fhp/aita_for_telling_my_fiancé_she_cant_invite_her/ksd3nfa/</t>
  </si>
  <si>
    <t>ksd40ut</t>
  </si>
  <si>
    <t>02-27-2024 12:04:57</t>
  </si>
  <si>
    <t>OMG so what you are saying is that they are friends. That is truly shocking. How dare she have a friend of the opposite sex. When will the madness end
You have not said a single thing that = cheating. All you have described in a friendship. 
NEWSFLASH men and women can be friends without it being anything sexual.</t>
  </si>
  <si>
    <t>https://www.reddit.com/r/AmItheAsshole/comments/1b18fhp/aita_for_telling_my_fiancé_she_cant_invite_her/ksd40ut/</t>
  </si>
  <si>
    <t>ksd2z7s</t>
  </si>
  <si>
    <t>02-27-2024 11:55:13</t>
  </si>
  <si>
    <t>When you started dating her, did you cut off any friends who you had got drinks with in the past?</t>
  </si>
  <si>
    <t>https://www.reddit.com/r/AmItheAsshole/comments/1b18fhp/aita_for_telling_my_fiancé_she_cant_invite_her/ksd2z7s/</t>
  </si>
  <si>
    <t>ksdu4i2</t>
  </si>
  <si>
    <t>02-27-2024 15:09:49</t>
  </si>
  <si>
    <t>Elon_is_musky</t>
  </si>
  <si>
    <t>They always meet in public spaces, so what about that suggests there is any secret sexual relationship?</t>
  </si>
  <si>
    <t>https://www.reddit.com/r/AmItheAsshole/comments/1b18fhp/aita_for_telling_my_fiancé_she_cant_invite_her/ksdu4i2/</t>
  </si>
  <si>
    <t>ksd08fl</t>
  </si>
  <si>
    <t>02-27-2024 11:28:09</t>
  </si>
  <si>
    <t>Except have friends of the opposite gender?
Because in your own words.
You believe your girl will cheat on you without a problem</t>
  </si>
  <si>
    <t>https://www.reddit.com/r/AmItheAsshole/comments/1b18fhp/aita_for_telling_my_fiancé_she_cant_invite_her/ksd08fl/</t>
  </si>
  <si>
    <t>ksd2i1c</t>
  </si>
  <si>
    <t>02-27-2024 11:50:45</t>
  </si>
  <si>
    <t>Impressive_Spring864</t>
  </si>
  <si>
    <t>"It’s my wedding, she can do anything else she wants."
"IT'S MY WEDDING".......there we have the freudian slip. 
The wedding belongs to both of you. Your fiance isn't an accessory to your life which is clearly how you perceive her in your subconscious mind.</t>
  </si>
  <si>
    <t>https://www.reddit.com/r/AmItheAsshole/comments/1b18fhp/aita_for_telling_my_fiancé_she_cant_invite_her/ksd2i1c/</t>
  </si>
  <si>
    <t>ksd6se1</t>
  </si>
  <si>
    <t>02-27-2024 12:29:00</t>
  </si>
  <si>
    <t>BAHAHAHAHA    get  over yourself. 
They've been friends for 12 years.  If my fiance told me to dump a good friend for the dumb reasons you have, he'd  be told to fuck off out of my life.</t>
  </si>
  <si>
    <t>https://www.reddit.com/r/AmItheAsshole/comments/1b18fhp/aita_for_telling_my_fiancé_she_cant_invite_her/ksd6se1/</t>
  </si>
  <si>
    <t>ksd30gv</t>
  </si>
  <si>
    <t>02-27-2024 11:55:32</t>
  </si>
  <si>
    <t>&gt;He’s regularly messaging her, they used be good friends and travel together. 
Travel and massaging/cuddling/physical intimacy are absolutely normal parts of decade-plus long friendships. Your insecurity with their relationship is a *you* problem, not a them problem. 
&gt;I don’t want him at my wedding because I don’t want to have to see him there. It’s my wedding, she can do anything else she wants.
It’s also *her* wedding, and the fact that you fail to see that is an enormous red flag. You are already very self-centered and controlling, I worry how this behavior will escalate if she actually marries you. Yikes.</t>
  </si>
  <si>
    <t>https://www.reddit.com/r/AmItheAsshole/comments/1b18fhp/aita_for_telling_my_fiancé_she_cant_invite_her/ksd30gv/</t>
  </si>
  <si>
    <t>ksddkth</t>
  </si>
  <si>
    <t>02-27-2024 13:22:09</t>
  </si>
  <si>
    <t>Simply stated: you are jealous of their friendship. You think she is sharing something with him that should be shared with you. You can’t trust her, so it’s all her fault and she should give up her friend. 
Still TA.</t>
  </si>
  <si>
    <t>https://www.reddit.com/r/AmItheAsshole/comments/1b18fhp/aita_for_telling_my_fiancé_she_cant_invite_her/ksddkth/</t>
  </si>
  <si>
    <t>ksd12ix</t>
  </si>
  <si>
    <t>02-27-2024 11:36:44</t>
  </si>
  <si>
    <t>And that means no friends who are male?</t>
  </si>
  <si>
    <t>https://www.reddit.com/r/AmItheAsshole/comments/1b18fhp/aita_for_telling_my_fiancé_she_cant_invite_her/ksd12ix/</t>
  </si>
  <si>
    <t>ksdnonj</t>
  </si>
  <si>
    <t>02-27-2024 14:30:33</t>
  </si>
  <si>
    <t>Liathano_Fire</t>
  </si>
  <si>
    <t>Naw. It's about you being controlling.</t>
  </si>
  <si>
    <t>https://www.reddit.com/r/AmItheAsshole/comments/1b18fhp/aita_for_telling_my_fiancé_she_cant_invite_her/ksdnonj/</t>
  </si>
  <si>
    <t>ksdtpag</t>
  </si>
  <si>
    <t>02-27-2024 15:07:20</t>
  </si>
  <si>
    <t>CappucinoCupcake</t>
  </si>
  <si>
    <t>ThE sAnCtITY Of OuR ReLaTiOnShIp. Good grief, how do you look at yourself and not see the parade of red flags swirling around you? 
YTA YTA YTA and a manipulative, controlling A at that.</t>
  </si>
  <si>
    <t>https://www.reddit.com/r/AmItheAsshole/comments/1b18fhp/aita_for_telling_my_fiancé_she_cant_invite_her/ksdtpag/</t>
  </si>
  <si>
    <t>ksdvk22</t>
  </si>
  <si>
    <t>02-27-2024 15:18:11</t>
  </si>
  <si>
    <t>If she wants to cheat - with anyone - she will. It takes two people to protect “the sanctity of a relationship”. You seem to think you can control that. And you clearly want to control her.</t>
  </si>
  <si>
    <t>https://www.reddit.com/r/AmItheAsshole/comments/1b18fhp/aita_for_telling_my_fiancé_she_cant_invite_her/ksdvk22/</t>
  </si>
  <si>
    <t>ksd0gm0</t>
  </si>
  <si>
    <t>02-27-2024 11:30:33</t>
  </si>
  <si>
    <t>Where someone comes and posts a story deliberately sounding like an insecure control freak who thinks the love of his life is whoring around whenever a man smiles at her just for reddit views.</t>
  </si>
  <si>
    <t>https://www.reddit.com/r/AmItheAsshole/comments/1b18fhp/aita_for_telling_my_fiancé_she_cant_invite_her/ksd0gm0/</t>
  </si>
  <si>
    <t>ksd5m35</t>
  </si>
  <si>
    <t>02-27-2024 12:19:05</t>
  </si>
  <si>
    <t>Your issue is fabricated by your own insecurity however. You've given zero reason why he's an issue but have stated she shouldn't be able to see men 1:1. If I could speak to her I'd be telling her to run.</t>
  </si>
  <si>
    <t>https://www.reddit.com/r/AmItheAsshole/comments/1b18fhp/aita_for_telling_my_fiancé_she_cant_invite_her/ksd5m35/</t>
  </si>
  <si>
    <t>ksd8ju2</t>
  </si>
  <si>
    <t>02-27-2024 12:43:36</t>
  </si>
  <si>
    <t>MIKEandBOB</t>
  </si>
  <si>
    <t>Good, you are a small petty insecure tiny little man who does not deserve a nice day. Or your partner for that matter!
How insecure do you have to be?</t>
  </si>
  <si>
    <t>https://www.reddit.com/r/AmItheAsshole/comments/1b18fhp/aita_for_telling_my_fiancé_she_cant_invite_her/ksd8ju2/</t>
  </si>
  <si>
    <t>ksd96gj</t>
  </si>
  <si>
    <t>02-27-2024 12:48:38</t>
  </si>
  <si>
    <t>not having him there would subtract from her experience</t>
  </si>
  <si>
    <t>https://www.reddit.com/r/AmItheAsshole/comments/1b18fhp/aita_for_telling_my_fiancé_she_cant_invite_her/ksd96gj/</t>
  </si>
  <si>
    <t>ksdckmu</t>
  </si>
  <si>
    <t>02-27-2024 13:14:50</t>
  </si>
  <si>
    <t>Hal_Jordan55</t>
  </si>
  <si>
    <t>How do you type that out and not see how pathetic it sounds?</t>
  </si>
  <si>
    <t>https://www.reddit.com/r/AmItheAsshole/comments/1b18fhp/aita_for_telling_my_fiancé_she_cant_invite_her/ksdckmu/</t>
  </si>
  <si>
    <t>ksdhlaz</t>
  </si>
  <si>
    <t>02-27-2024 13:50:26</t>
  </si>
  <si>
    <t>Him not being there would subtract from her experience. I don’t feel you understand that.</t>
  </si>
  <si>
    <t>https://www.reddit.com/r/AmItheAsshole/comments/1b18fhp/aita_for_telling_my_fiancé_she_cant_invite_her/ksdhlaz/</t>
  </si>
  <si>
    <t>ksdmz0g</t>
  </si>
  <si>
    <t>02-27-2024 14:26:08</t>
  </si>
  <si>
    <t>You are pathetic</t>
  </si>
  <si>
    <t>https://www.reddit.com/r/AmItheAsshole/comments/1b18fhp/aita_for_telling_my_fiancé_she_cant_invite_her/ksdmz0g/</t>
  </si>
  <si>
    <t>ksdpffp</t>
  </si>
  <si>
    <t>02-27-2024 14:41:25</t>
  </si>
  <si>
    <t>Alyssa_Hargreaves</t>
  </si>
  <si>
    <t>And at the same time her not having a close childhood friend would subtract from HER experience at y'all's wedding.
So why is your experience more important than hers? Because you've no legitimate reason to not want him there.</t>
  </si>
  <si>
    <t>https://www.reddit.com/r/AmItheAsshole/comments/1b18fhp/aita_for_telling_my_fiancé_she_cant_invite_her/ksdpffp/</t>
  </si>
  <si>
    <t>ksdq8c1</t>
  </si>
  <si>
    <t>02-27-2024 14:46:19</t>
  </si>
  <si>
    <t>Look at it the other way...
Let us pretend he is drooling all over her and could not get anywhere for a duration of 12 years...
That would mean, she is not interested.
He might be drooling, but you won the grand price!
You should use the wedding to gloat then!
The ONLY reason his presence will subtract from your wedding experience, is because YOU made up a conflict, YOU made up a competition in your head and YOU then lost and YOU are a soar looser. 
And now you are mentally so deep in this that you cannot turn around... or something.</t>
  </si>
  <si>
    <t>https://www.reddit.com/r/AmItheAsshole/comments/1b18fhp/aita_for_telling_my_fiancé_she_cant_invite_her/ksdq8c1/</t>
  </si>
  <si>
    <t>ksdu89v</t>
  </si>
  <si>
    <t>02-27-2024 15:10:26</t>
  </si>
  <si>
    <t>Would you uninvite your female friends if she told you to?</t>
  </si>
  <si>
    <t>https://www.reddit.com/r/AmItheAsshole/comments/1b18fhp/aita_for_telling_my_fiancé_she_cant_invite_her/ksdu89v/</t>
  </si>
  <si>
    <t>ksdytgg</t>
  </si>
  <si>
    <t>02-27-2024 15:36:54</t>
  </si>
  <si>
    <t>Him  not being there would actively subtract from your fiancee's experience at her wedding.
Why does your statement supersede this one?</t>
  </si>
  <si>
    <t>https://www.reddit.com/r/AmItheAsshole/comments/1b18fhp/aita_for_telling_my_fiancé_she_cant_invite_her/ksdytgg/</t>
  </si>
  <si>
    <t>ksd03zm</t>
  </si>
  <si>
    <t>02-27-2024 11:26:50</t>
  </si>
  <si>
    <t>And of course, your fiance is a spread her legs for any male type?</t>
  </si>
  <si>
    <t>https://www.reddit.com/r/AmItheAsshole/comments/1b18fhp/aita_for_telling_my_fiancé_she_cant_invite_her/ksd03zm/</t>
  </si>
  <si>
    <t>ksdmdcb</t>
  </si>
  <si>
    <t>02-27-2024 14:22:19</t>
  </si>
  <si>
    <t>YTA.  Massively.  You are jealous of a 12 year friendship?  Don't marry her, because you don't have the right to demand she cut off a friendship.</t>
  </si>
  <si>
    <t>https://www.reddit.com/r/AmItheAsshole/comments/1b18fhp/aita_for_telling_my_fiancé_she_cant_invite_her/ksdmdcb/</t>
  </si>
  <si>
    <t>ksd2bk3</t>
  </si>
  <si>
    <t>02-27-2024 11:49:03</t>
  </si>
  <si>
    <t>He has no evidence but he believes and he does not trust his fiance.
He's SO into her that for 12 years they've not gotten together.</t>
  </si>
  <si>
    <t>https://www.reddit.com/r/AmItheAsshole/comments/1b18fhp/aita_for_telling_my_fiancé_she_cant_invite_her/ksd2bk3/</t>
  </si>
  <si>
    <t>ksd2ond</t>
  </si>
  <si>
    <t>02-27-2024 11:52:28</t>
  </si>
  <si>
    <t>If by having self respect and boundaries, i sound bad, then yes, i'm bad.</t>
  </si>
  <si>
    <t>https://www.reddit.com/r/AmItheAsshole/comments/1b18fhp/aita_for_telling_my_fiancé_she_cant_invite_her/ksd2ond/</t>
  </si>
  <si>
    <t>ksd2chv</t>
  </si>
  <si>
    <t>02-27-2024 11:49:18</t>
  </si>
  <si>
    <t>When the men are pretending to be "friends" while waiting to have a shot at the women, no. The samo is true when you reverse the roles.
Men are able to understand what other men want, way better that you women can imagine.</t>
  </si>
  <si>
    <t>https://www.reddit.com/r/AmItheAsshole/comments/1b18fhp/aita_for_telling_my_fiancé_she_cant_invite_her/ksd2chv/</t>
  </si>
  <si>
    <t>ksd9u25</t>
  </si>
  <si>
    <t>02-27-2024 12:53:52</t>
  </si>
  <si>
    <t>HecticAttic</t>
  </si>
  <si>
    <t>What exactly have they done that makes you worry?</t>
  </si>
  <si>
    <t>https://www.reddit.com/r/AmItheAsshole/comments/1b18fhp/aita_for_telling_my_fiancé_she_cant_invite_her/ksd9u25/</t>
  </si>
  <si>
    <t>ksdd208</t>
  </si>
  <si>
    <t>02-27-2024 13:18:26</t>
  </si>
  <si>
    <t>So you don't trust your fiancee and think she'll cheat? If that's the case, you aren't ready to get married to her.</t>
  </si>
  <si>
    <t>https://www.reddit.com/r/AmItheAsshole/comments/1b18fhp/aita_for_telling_my_fiancé_she_cant_invite_her/ksdd208/</t>
  </si>
  <si>
    <t>ksdjvhd</t>
  </si>
  <si>
    <t>02-27-2024 14:05:59</t>
  </si>
  <si>
    <t>See? You don’t trust her. 
Why are you marrying someone you think is lying and cheating?</t>
  </si>
  <si>
    <t>https://www.reddit.com/r/AmItheAsshole/comments/1b18fhp/aita_for_telling_my_fiancé_she_cant_invite_her/ksdjvhd/</t>
  </si>
  <si>
    <t>ksdopom</t>
  </si>
  <si>
    <t>02-27-2024 14:37:00</t>
  </si>
  <si>
    <t>WindowPixie</t>
  </si>
  <si>
    <t>Er go there is nothing your fiancé could say to make you believe in and trust her word.   Can you see the problem there??? </t>
  </si>
  <si>
    <t>https://www.reddit.com/r/AmItheAsshole/comments/1b18fhp/aita_for_telling_my_fiancé_she_cant_invite_her/ksdopom/</t>
  </si>
  <si>
    <t>ksdwoek</t>
  </si>
  <si>
    <t>02-27-2024 15:24:41</t>
  </si>
  <si>
    <t>I hope your fiance reads this and dumps you</t>
  </si>
  <si>
    <t>https://www.reddit.com/r/AmItheAsshole/comments/1b18fhp/aita_for_telling_my_fiancé_she_cant_invite_her/ksdwoek/</t>
  </si>
  <si>
    <t>ksdxh0m</t>
  </si>
  <si>
    <t>02-27-2024 15:29:18</t>
  </si>
  <si>
    <t>CrimsonFox95</t>
  </si>
  <si>
    <t>If you don't trust your fiance then you shouldn't marry her. She's been friends with him for much longer than you've even been together, of course she wants her long time friend there! Grow up</t>
  </si>
  <si>
    <t>https://www.reddit.com/r/AmItheAsshole/comments/1b18fhp/aita_for_telling_my_fiancé_she_cant_invite_her/ksdxh0m/</t>
  </si>
  <si>
    <t>kscxhsz</t>
  </si>
  <si>
    <t>02-27-2024 10:58:05</t>
  </si>
  <si>
    <t>He’s not saying she isn’t allowed to have a male friend. He’s saying he doesn’t like this particular friend and finds it inappropriate that they hang out 1 on 1. He has every right to feel that way. But like she can keep the friend if she wants to obviously. People have boundaries in relationships and if he feels she’s crossing that he should find someone else. If she won’t have the wedding if her guy friend can’t be there somethings up</t>
  </si>
  <si>
    <t>https://www.reddit.com/r/AmItheAsshole/comments/1b18fhp/aita_for_telling_my_fiancé_she_cant_invite_her/kscxhsz/</t>
  </si>
  <si>
    <t>ksdm2fk</t>
  </si>
  <si>
    <t>02-27-2024 14:20:24</t>
  </si>
  <si>
    <t>He's to insecure to trust anyone.</t>
  </si>
  <si>
    <t>https://www.reddit.com/r/AmItheAsshole/comments/1b18fhp/aita_for_telling_my_fiancé_she_cant_invite_her/ksdm2fk/</t>
  </si>
  <si>
    <t>ksdai8c</t>
  </si>
  <si>
    <t>02-27-2024 12:59:05</t>
  </si>
  <si>
    <t>Melatonin_Dreamz</t>
  </si>
  <si>
    <t>It's the classic abuser's excuse as to why this is all perfectly acceptable. He's not isolating and manipulating her, he's protecting her from the bad man! Pinky promise!</t>
  </si>
  <si>
    <t>https://www.reddit.com/r/AmItheAsshole/comments/1b18fhp/aita_for_telling_my_fiancé_she_cant_invite_her/ksdai8c/</t>
  </si>
  <si>
    <t>ksdydlp</t>
  </si>
  <si>
    <t>02-27-2024 15:34:27</t>
  </si>
  <si>
    <t>You know he will demand a paternity test and refuse to hold his baby until he gets one. Then will still refuse when the test says he is the daddy and accuses his wife of switching the test results somehow. All while he is banging women on the side.</t>
  </si>
  <si>
    <t>https://www.reddit.com/r/AmItheAsshole/comments/1b18fhp/aita_for_telling_my_fiancé_she_cant_invite_her/ksdydlp/</t>
  </si>
  <si>
    <t>ksd65pf</t>
  </si>
  <si>
    <t>02-27-2024 12:23:41</t>
  </si>
  <si>
    <t>socinfused</t>
  </si>
  <si>
    <t>Definitely agree here. But… he said messaging, not massaging. So, sending text messages, not back rubs.</t>
  </si>
  <si>
    <t>https://www.reddit.com/r/AmItheAsshole/comments/1b18fhp/aita_for_telling_my_fiancé_she_cant_invite_her/ksd65pf/</t>
  </si>
  <si>
    <t>ksd1rfh</t>
  </si>
  <si>
    <t>02-27-2024 11:43:37</t>
  </si>
  <si>
    <t>It doesn’t mean no male friends, but she should respect when I have concerns</t>
  </si>
  <si>
    <t>https://www.reddit.com/r/AmItheAsshole/comments/1b18fhp/aita_for_telling_my_fiancé_she_cant_invite_her/ksd1rfh/</t>
  </si>
  <si>
    <t>ksd0lcs</t>
  </si>
  <si>
    <t>02-27-2024 11:31:55</t>
  </si>
  <si>
    <t>You don’t have to spread your legs to cheat on someone </t>
  </si>
  <si>
    <t>https://www.reddit.com/r/AmItheAsshole/comments/1b18fhp/aita_for_telling_my_fiancé_she_cant_invite_her/ksd0lcs/</t>
  </si>
  <si>
    <t>ksd2gnu</t>
  </si>
  <si>
    <t>02-27-2024 11:50:23</t>
  </si>
  <si>
    <t>Oh but OP can see it with his *eyes*!! They get *coffee*!!! *eyeroll*</t>
  </si>
  <si>
    <t>https://www.reddit.com/r/AmItheAsshole/comments/1b18fhp/aita_for_telling_my_fiancé_she_cant_invite_her/ksd2gnu/</t>
  </si>
  <si>
    <t>ksd2u8m</t>
  </si>
  <si>
    <t>02-27-2024 11:53:56</t>
  </si>
  <si>
    <t>No, You sound immature and not ready for a grown up relationship</t>
  </si>
  <si>
    <t>https://www.reddit.com/r/AmItheAsshole/comments/1b18fhp/aita_for_telling_my_fiancé_she_cant_invite_her/ksd2u8m/</t>
  </si>
  <si>
    <t>ksdegxh</t>
  </si>
  <si>
    <t>02-27-2024 13:28:37</t>
  </si>
  <si>
    <t>If you can't trust your partner, don't be in that relationship</t>
  </si>
  <si>
    <t>https://www.reddit.com/r/AmItheAsshole/comments/1b18fhp/aita_for_telling_my_fiancé_she_cant_invite_her/ksdegxh/</t>
  </si>
  <si>
    <t>ksd8qej</t>
  </si>
  <si>
    <t>02-27-2024 12:45:05</t>
  </si>
  <si>
    <t>Bro. You have mistaken the meaning of boundaries. You can’t just be like ‘you can’t be friends with someone it’s my boundary and if you cross it you’re toxic’.</t>
  </si>
  <si>
    <t>https://www.reddit.com/r/AmItheAsshole/comments/1b18fhp/aita_for_telling_my_fiancé_she_cant_invite_her/ksd8qej/</t>
  </si>
  <si>
    <t>ksd2hdd</t>
  </si>
  <si>
    <t>02-27-2024 11:50:34</t>
  </si>
  <si>
    <t>But OP has no evidence other than that he's been with her for 5 years and they've been friends for 12</t>
  </si>
  <si>
    <t>https://www.reddit.com/r/AmItheAsshole/comments/1b18fhp/aita_for_telling_my_fiancé_she_cant_invite_her/ksd2hdd/</t>
  </si>
  <si>
    <t>ksd20i1</t>
  </si>
  <si>
    <t>02-27-2024 11:46:03</t>
  </si>
  <si>
    <t>There isn't really enough in the post to know all of these things.
I'm just disagreeing with your statement that if the genders were reversed, people would feel different. I certainly wouldn't.</t>
  </si>
  <si>
    <t>https://www.reddit.com/r/AmItheAsshole/comments/1b18fhp/aita_for_telling_my_fiancé_she_cant_invite_her/ksd20i1/</t>
  </si>
  <si>
    <t>ksdp4dq</t>
  </si>
  <si>
    <t>02-27-2024 14:39:32</t>
  </si>
  <si>
    <t>That must be very hard for him, if he trusts noone in his life. 
I do hope you are not right about it.</t>
  </si>
  <si>
    <t>https://www.reddit.com/r/AmItheAsshole/comments/1b18fhp/aita_for_telling_my_fiancé_she_cant_invite_her/ksdp4dq/</t>
  </si>
  <si>
    <t>ksdkvam</t>
  </si>
  <si>
    <t>02-27-2024 14:12:40</t>
  </si>
  <si>
    <t>While he has friends that are women that he's asked about this situation..yet doesn't see how that looks to everyone here.</t>
  </si>
  <si>
    <t>https://www.reddit.com/r/AmItheAsshole/comments/1b18fhp/aita_for_telling_my_fiancé_she_cant_invite_her/ksdkvam/</t>
  </si>
  <si>
    <t>ksddhdy</t>
  </si>
  <si>
    <t>02-27-2024 13:21:29</t>
  </si>
  <si>
    <t>Yep. I lived this with my ex.</t>
  </si>
  <si>
    <t>https://www.reddit.com/r/AmItheAsshole/comments/1b18fhp/aita_for_telling_my_fiancé_she_cant_invite_her/ksddhdy/</t>
  </si>
  <si>
    <t>ksdc76c</t>
  </si>
  <si>
    <t>02-27-2024 13:12:02</t>
  </si>
  <si>
    <t>MidnightMorpher</t>
  </si>
  <si>
    <t>LMAO, I also misread that as massage and was so confused. Like damn, your friends give you regular massages?! Goddamn!</t>
  </si>
  <si>
    <t>https://www.reddit.com/r/AmItheAsshole/comments/1b18fhp/aita_for_telling_my_fiancé_she_cant_invite_her/ksdc76c/</t>
  </si>
  <si>
    <t>ksd289d</t>
  </si>
  <si>
    <t>02-27-2024 11:48:10</t>
  </si>
  <si>
    <t>But your concern only seems to be that she's friends with a guy and that she's so easy she'll sleep with anyone</t>
  </si>
  <si>
    <t>https://www.reddit.com/r/AmItheAsshole/comments/1b18fhp/aita_for_telling_my_fiancé_she_cant_invite_her/ksd289d/</t>
  </si>
  <si>
    <t>ksd2cfc</t>
  </si>
  <si>
    <t>02-27-2024 11:49:17</t>
  </si>
  <si>
    <t>So basically she should do what you say?</t>
  </si>
  <si>
    <t>https://www.reddit.com/r/AmItheAsshole/comments/1b18fhp/aita_for_telling_my_fiancé_she_cant_invite_her/ksd2cfc/</t>
  </si>
  <si>
    <t>ksd2jo5</t>
  </si>
  <si>
    <t>02-27-2024 11:51:10</t>
  </si>
  <si>
    <t>So she can be friends with a guy for 12 years, 7 of them before she met you. And the moment you start feeling concerns (insecure) you can snap your fingers and her frienship has to end?
Are you freekin' out of your mind? That is not how friendships work!</t>
  </si>
  <si>
    <t>https://www.reddit.com/r/AmItheAsshole/comments/1b18fhp/aita_for_telling_my_fiancé_she_cant_invite_her/ksd2jo5/</t>
  </si>
  <si>
    <t>ksd61zg</t>
  </si>
  <si>
    <t>02-27-2024 12:22:48</t>
  </si>
  <si>
    <t>You're such an asshole</t>
  </si>
  <si>
    <t>https://www.reddit.com/r/AmItheAsshole/comments/1b18fhp/aita_for_telling_my_fiancé_she_cant_invite_her/ksd61zg/</t>
  </si>
  <si>
    <t>ksdlnxn</t>
  </si>
  <si>
    <t>02-27-2024 14:17:52</t>
  </si>
  <si>
    <t>novaerbenn</t>
  </si>
  <si>
    <t>I have concerns about Godzilla crashing through the window right now and the only way to assuage my fear is to sacrificing your best friend’s cat. You should respect when I have baseless concerns</t>
  </si>
  <si>
    <t>https://www.reddit.com/r/AmItheAsshole/comments/1b18fhp/aita_for_telling_my_fiancé_she_cant_invite_her/ksdlnxn/</t>
  </si>
  <si>
    <t>ksd0wll</t>
  </si>
  <si>
    <t>02-27-2024 11:35:05</t>
  </si>
  <si>
    <t>SO basically having a male friend ANY male friends means she's cheating on you.
Also, glad you admit to having a low opinion of your soon to be wife. 
You sound very insecure.</t>
  </si>
  <si>
    <t>https://www.reddit.com/r/AmItheAsshole/comments/1b18fhp/aita_for_telling_my_fiancé_she_cant_invite_her/ksd0wll/</t>
  </si>
  <si>
    <t>ksd1yl1</t>
  </si>
  <si>
    <t>02-27-2024 11:45:34</t>
  </si>
  <si>
    <t>If you think your fiance is having an emotional affair, don't marry her.
If you can't handle your fiance having male friends, don't marry her.
You don't sound secure enough in your relationship to be married.</t>
  </si>
  <si>
    <t>https://www.reddit.com/r/AmItheAsshole/comments/1b18fhp/aita_for_telling_my_fiancé_she_cant_invite_her/ksd1yl1/</t>
  </si>
  <si>
    <t>ksd3bss</t>
  </si>
  <si>
    <t>02-27-2024 11:58:30</t>
  </si>
  <si>
    <t>DutchJediKnight</t>
  </si>
  <si>
    <t>Do you have any, even 1 single female friend?</t>
  </si>
  <si>
    <t>https://www.reddit.com/r/AmItheAsshole/comments/1b18fhp/aita_for_telling_my_fiancé_she_cant_invite_her/ksd3bss/</t>
  </si>
  <si>
    <t>ksdhmu7</t>
  </si>
  <si>
    <t>02-27-2024 13:50:43</t>
  </si>
  <si>
    <t>blueskittleskid</t>
  </si>
  <si>
    <t>You mentioned your female friends. So you should have no problem if she decides that they can’t come either.</t>
  </si>
  <si>
    <t>https://www.reddit.com/r/AmItheAsshole/comments/1b18fhp/aita_for_telling_my_fiancé_she_cant_invite_her/ksdhmu7/</t>
  </si>
  <si>
    <t>ksdtrkx</t>
  </si>
  <si>
    <t>02-27-2024 15:07:43</t>
  </si>
  <si>
    <t>So does that mean you’re cheating with your female friends?</t>
  </si>
  <si>
    <t>https://www.reddit.com/r/AmItheAsshole/comments/1b18fhp/aita_for_telling_my_fiancé_she_cant_invite_her/ksdtrkx/</t>
  </si>
  <si>
    <t>ksd30am</t>
  </si>
  <si>
    <t>02-27-2024 11:55:29</t>
  </si>
  <si>
    <t>These words coming from a woman that is part of this hook up culture, are like a medal to me.</t>
  </si>
  <si>
    <t>https://www.reddit.com/r/AmItheAsshole/comments/1b18fhp/aita_for_telling_my_fiancé_she_cant_invite_her/ksd30am/</t>
  </si>
  <si>
    <t>ksdglue</t>
  </si>
  <si>
    <t>02-27-2024 13:43:42</t>
  </si>
  <si>
    <t>That's what i'm saying, sis. 
***"don't give her ultimatums, just break up with her"***</t>
  </si>
  <si>
    <t>https://www.reddit.com/r/AmItheAsshole/comments/1b18fhp/aita_for_telling_my_fiancé_she_cant_invite_her/ksdglue/</t>
  </si>
  <si>
    <t>ksdbkma</t>
  </si>
  <si>
    <t>02-27-2024 13:07:17</t>
  </si>
  <si>
    <t>Bro. You have mistaken my comment, I suggested OP to dump her instead of giving ultimatums, so i know perfectly what boundary means.</t>
  </si>
  <si>
    <t>https://www.reddit.com/r/AmItheAsshole/comments/1b18fhp/aita_for_telling_my_fiancé_she_cant_invite_her/ksdbkma/</t>
  </si>
  <si>
    <t>ksd2m9m</t>
  </si>
  <si>
    <t>02-27-2024 11:51:50</t>
  </si>
  <si>
    <t>Once again, guy can tell what other guys are up to. Trust me on this, many of us can be very patient while waiting for our occasion.</t>
  </si>
  <si>
    <t>https://www.reddit.com/r/AmItheAsshole/comments/1b18fhp/aita_for_telling_my_fiancé_she_cant_invite_her/ksd2m9m/</t>
  </si>
  <si>
    <t>ksd5fxy</t>
  </si>
  <si>
    <t>02-27-2024 12:17:34</t>
  </si>
  <si>
    <t>And he's  an asshole.</t>
  </si>
  <si>
    <t>https://www.reddit.com/r/AmItheAsshole/comments/1b18fhp/aita_for_telling_my_fiancé_she_cant_invite_her/ksd5fxy/</t>
  </si>
  <si>
    <t>ksd4d1v</t>
  </si>
  <si>
    <t>02-27-2024 12:07:59</t>
  </si>
  <si>
    <t>https://www.reddit.com/r/AmItheAsshole/comments/1b18fhp/aita_for_telling_my_fiancé_she_cant_invite_her/ksd4d1v/</t>
  </si>
  <si>
    <t>ksdem2t</t>
  </si>
  <si>
    <t>02-27-2024 13:29:39</t>
  </si>
  <si>
    <t>Painted_tree</t>
  </si>
  <si>
    <t>You guys are hitting the nail on the head!! OP definitely sounds jealous and insecure, which is a dangerous combo! They’ve been friends for that long and have never done anything, what makes it different now?!!
But also, I get his point of view too. He’s basically saying that this one friend gives him weird vibes when he’s around. It’s either you’re thinking too hard, or him along with your wife are giving off these vibes. If that is so! Leave</t>
  </si>
  <si>
    <t>https://www.reddit.com/r/AmItheAsshole/comments/1b18fhp/aita_for_telling_my_fiancé_she_cant_invite_her/ksdem2t/</t>
  </si>
  <si>
    <t>ksd72u5</t>
  </si>
  <si>
    <t>02-27-2024 12:31:25</t>
  </si>
  <si>
    <t>labradors_forever</t>
  </si>
  <si>
    <t>Just me guessing, none that he's not secretly listing after...</t>
  </si>
  <si>
    <t>https://www.reddit.com/r/AmItheAsshole/comments/1b18fhp/aita_for_telling_my_fiancé_she_cant_invite_her/ksd72u5/</t>
  </si>
  <si>
    <t>ksdu6nq</t>
  </si>
  <si>
    <t>02-27-2024 15:10:11</t>
  </si>
  <si>
    <t>What are you even on about? 
I am talking about women who should be able to have grown ass relationships without some fuckboy telling us we cant have male friends because of their small dick insecurities</t>
  </si>
  <si>
    <t>https://www.reddit.com/r/AmItheAsshole/comments/1b18fhp/aita_for_telling_my_fiancé_she_cant_invite_her/ksdu6nq/</t>
  </si>
  <si>
    <t>ksdxnu9</t>
  </si>
  <si>
    <t>02-27-2024 15:30:23</t>
  </si>
  <si>
    <t>Grown ass friendships with men that want to fuck you when you already have  a bf/fiance/husband... That's what a 304 would do.
It's not insecurity, is about having self respect and wanting nothing to do a with a 304.</t>
  </si>
  <si>
    <t>https://www.reddit.com/r/AmItheAsshole/comments/1b18fhp/aita_for_telling_my_fiancé_she_cant_invite_her/ksdxnu9/</t>
  </si>
  <si>
    <t>ksdyylo</t>
  </si>
  <si>
    <t>02-27-2024 15:37:43</t>
  </si>
  <si>
    <t>Believe it or not, some men actually enjoy friendships with women without wanting to fuck them. Something you clearly know nothing about 
Grow up</t>
  </si>
  <si>
    <t>https://www.reddit.com/r/AmItheAsshole/comments/1b18fhp/aita_for_telling_my_fiancé_she_cant_invite_her/ksdyylo/</t>
  </si>
  <si>
    <t>ks9jy8r</t>
  </si>
  <si>
    <t>02-26-2024 19:52:54</t>
  </si>
  <si>
    <t>YTA
you don't gift someone a pet, and you sure don't gift them an animal that looks like there recently deceased pet.</t>
  </si>
  <si>
    <t>https://www.reddit.com/r/AmItheAsshole/comments/1b0qhrs/aita_for_buying_my_girlfriend_possibly_ex_gf_a/ks9jy8r/</t>
  </si>
  <si>
    <t>ks9qv93</t>
  </si>
  <si>
    <t>02-26-2024 20:30:21</t>
  </si>
  <si>
    <t>Very-Few-Revolutions</t>
  </si>
  <si>
    <t>YTA 
I hope she dumps you lol.
Would it embarrass you if she had a dog going to these places? 
“while I understand being upset” 
Clearly you don’t. You showed 0 empathy towards her. 
“I brought her chocolates” 
Why not talk to her about this and try to listen to her feelings. Its been a month, you’re acting like its been years. Be a supportive and loving BF or be single.
Also, never gift someone a pet ever again. Especially a pet that looks like their dead pet.</t>
  </si>
  <si>
    <t>https://www.reddit.com/r/AmItheAsshole/comments/1b0qhrs/aita_for_buying_my_girlfriend_possibly_ex_gf_a/ks9qv93/</t>
  </si>
  <si>
    <t>ks9mag5</t>
  </si>
  <si>
    <t>02-26-2024 20:05:35</t>
  </si>
  <si>
    <t>Quiet-Dingo-7263</t>
  </si>
  <si>
    <t>What do you mean by taking it "everywhere"? Hikes and and the outdoors are relatively normal places to take cats. It doesnt seem that weird it just seems like you're really insecure.</t>
  </si>
  <si>
    <t>https://www.reddit.com/r/AmItheAsshole/comments/1b0qhrs/aita_for_buying_my_girlfriend_possibly_ex_gf_a/ks9mag5/</t>
  </si>
  <si>
    <t>ks9s004</t>
  </si>
  <si>
    <t>02-26-2024 20:36:31</t>
  </si>
  <si>
    <t>YTA
Animals might not be humans but they're also not objects. From reading this post and your responses it seems like you don't even like your girlfriend or value her beliefs that much anyways. She'd be better off breaking up with you</t>
  </si>
  <si>
    <t>https://www.reddit.com/r/AmItheAsshole/comments/1b0qhrs/aita_for_buying_my_girlfriend_possibly_ex_gf_a/ks9s004/</t>
  </si>
  <si>
    <t>ks9lqbg</t>
  </si>
  <si>
    <t>02-26-2024 20:02:33</t>
  </si>
  <si>
    <t>Visible-Way-2814</t>
  </si>
  <si>
    <t>YTA. 
1. You can't simply replace a beloved pet. She needs time to grieve.
2. Getting her a cat that looks like the late cat isn't helpful. Cats have unique personalities just like humans.</t>
  </si>
  <si>
    <t>https://www.reddit.com/r/AmItheAsshole/comments/1b0qhrs/aita_for_buying_my_girlfriend_possibly_ex_gf_a/ks9lqbg/</t>
  </si>
  <si>
    <t>ks9kiie</t>
  </si>
  <si>
    <t>02-26-2024 19:55:57</t>
  </si>
  <si>
    <t>YTA
&gt;At the end of the day it’s just an animal
Exhibit 1. People love their pets to different extents, but they're kinda sociopathic if they *just don't care* that the animal died. You're completely discounting the legitimacy of her feelings because *you* don't happen to like cats. Major asshole behavior.
&gt;I’ve never been much of a cat fan myself (I’m much more of a dog person), so I was always kind of thrown off by her taking it everywhere. It was kind of embarrassing because people would always look at us. I tried bringing up how I felt once, but she said she didn’t care if people thought it was weird and that if I cared that much I didn’t have to come with them anymore. I was kind of hurt that she didn’t respect my feelings, but I didn’t want to start an argument so I didn’t bring it up again.
Exhibit 2. you knew she loved it to death but resented her having it/taking it out because you felt "embarrassed". You're 24. That should have died out by 15 or 16. It further shows selfishness: *you* aren't much of a cat person and you think this makes it somehow objectively silly to have a cat and take it out (increasing numbers of people do that, btw).
&gt;I know she really loved the cat, but she was acting like it had been a human that had died  
Anyways, yesterday, I looked on Craigslist and found a listing for some kittens and went and got one for her. It was a really cute, and looked like her dead cat. When I showed up to her house with it she started crying and saying “no you didn’t” and “why would you do that?” over and over again while I tried to explain.
Exhibit 3. You again indicate that you really just don't care much because you don't happen to be a cat person or even animal lover more generally. If you were the latter, you'd have immediately thought of how you'd feel if a beloved dog of yours died unexpectedly and five weeks later a partner's like "here's a new dog, so now it's all fine."
So there she is grieving her beloved pet and almost certainly picking up on the fact that you seem to look down on that. She's not ready for a new cat. You go get a kitten who looks like the cat who just died.
&gt;At the end of the day it’s just an animal, and while I understand being upset, I don’t think it is normal to act like how she was acting. (For context she's a vegetarian)
WTF does being a vegetarian have to do with anything here? Like, she doesn't eat animals, and you think this is why she "overreacted"? That makes no sense. I'm an omnivore and it still hurt deeply to have to put down our 19 year old cat, the nicest creature I've ever had. What someone eats has nothing to do with their grieving for a pet.
tl:dr this could have been summarized with "I don't care to the point that I think her grief illegitimate and am now mad that she didn't shut up and forget the dead cat when I showed up with a new one".</t>
  </si>
  <si>
    <t>https://www.reddit.com/r/AmItheAsshole/comments/1b0qhrs/aita_for_buying_my_girlfriend_possibly_ex_gf_a/ks9kiie/</t>
  </si>
  <si>
    <t>ks9jq6u</t>
  </si>
  <si>
    <t>02-26-2024 19:51:41</t>
  </si>
  <si>
    <t>YTA
It's not "just an animal", it's a companion. I don't think someone who haven't experienced that kind of bond can relate.</t>
  </si>
  <si>
    <t>https://www.reddit.com/r/AmItheAsshole/comments/1b0qhrs/aita_for_buying_my_girlfriend_possibly_ex_gf_a/ks9jq6u/</t>
  </si>
  <si>
    <t>ksa44zw</t>
  </si>
  <si>
    <t>02-26-2024 21:42:05</t>
  </si>
  <si>
    <t>YTA
Probably ex gf.
The only AH here is you, a pet is NOT a gift.</t>
  </si>
  <si>
    <t>https://www.reddit.com/r/AmItheAsshole/comments/1b0qhrs/aita_for_buying_my_girlfriend_possibly_ex_gf_a/ksa44zw/</t>
  </si>
  <si>
    <t>"Professor Emeritass [82]"</t>
  </si>
  <si>
    <t>ks9zwsd</t>
  </si>
  <si>
    <t>02-26-2024 21:19:14</t>
  </si>
  <si>
    <t>YTA. You never buy someone a pet without checking with them first. It's not an object that can be hidden in a drawer of other unwanted gifts, it's a living creature that needs time, attention and care. You don't foist that kind of responsibilty on someone without their explicit consent.</t>
  </si>
  <si>
    <t>https://www.reddit.com/r/AmItheAsshole/comments/1b0qhrs/aita_for_buying_my_girlfriend_possibly_ex_gf_a/ks9zwsd/</t>
  </si>
  <si>
    <t>ks9jrhj</t>
  </si>
  <si>
    <t>02-26-2024 19:51:53</t>
  </si>
  <si>
    <t>YTA.  The thing is, you never know when a person is ready for a new pet. And getting a pet as a gift is a really bad idea. Plus, you think replacing the original pet is just like replacing a broken lamp. 
Your gf might have been wrong for taking her cat everywhere or for being so attached that she slept with its ashes. But that should have told you that an animal is NOT just an animal to her. Then you dump a helpless animal on her, just to turn around and say "fine, I'll take this helpless animal away".
Dude, you don't need a clue. You need a truckload of clues.</t>
  </si>
  <si>
    <t>https://www.reddit.com/r/AmItheAsshole/comments/1b0qhrs/aita_for_buying_my_girlfriend_possibly_ex_gf_a/ks9jrhj/</t>
  </si>
  <si>
    <t>"Craptain [162]"</t>
  </si>
  <si>
    <t>ks9yin2</t>
  </si>
  <si>
    <t>02-26-2024 21:11:41</t>
  </si>
  <si>
    <t>Character-Put864</t>
  </si>
  <si>
    <t>Yta
1. Zero empathy on your part
2. Adopt don't shop. Craigslist means you financed unethical cat breeding
3. Never GIFT a pet, especially not a pet with a longer lifespan like a cat. Adopting a pet is not buying a toy, it's another 12-18 years of responibilities. No quick holidays, vet costs, commitment  etc etc etc</t>
  </si>
  <si>
    <t>https://www.reddit.com/r/AmItheAsshole/comments/1b0qhrs/aita_for_buying_my_girlfriend_possibly_ex_gf_a/ks9yin2/</t>
  </si>
  <si>
    <t>ksaosrc</t>
  </si>
  <si>
    <t>02-26-2024 23:41:52</t>
  </si>
  <si>
    <t>Great, you got her a pet she didn't want! Whatta guy. YTA</t>
  </si>
  <si>
    <t>https://www.reddit.com/r/AmItheAsshole/comments/1b0qhrs/aita_for_buying_my_girlfriend_possibly_ex_gf_a/ksaosrc/</t>
  </si>
  <si>
    <t>ksaq0wn</t>
  </si>
  <si>
    <t>02-26-2024 23:49:29</t>
  </si>
  <si>
    <t>NefariousnessEasy902</t>
  </si>
  <si>
    <t>*"I brought her chocolates and dinner, but she was really out of it. She would barely talk to me and had no interest in cuddling or anything else"*
Does "cuddling or anything else" mean just sex? Because thats the vibe im getting from this. A guy has a girlfriend who suddenly doesnt want to have sex anymore for the first time because of going through something traumatic and he cant handle it. But maybe im completely wrong its just what im picking up from this
 *"It was kind of embarrassing because people would always look at us. I tried bringing up how I felt once, but she said she didn’t care if people thought it was weird and that if I cared that much I didn’t have to come with them anymore."*
How did you express your feelings? By saying what she was doing was weird? By saying that bringing her cat on hikes was making people give weird looks? I really don't think its that weird to bring a cat on a hike and if you were trying to make her feel weird for doing that I think thats kind of AH behavior...</t>
  </si>
  <si>
    <t>https://www.reddit.com/r/AmItheAsshole/comments/1b0qhrs/aita_for_buying_my_girlfriend_possibly_ex_gf_a/ksaq0wn/</t>
  </si>
  <si>
    <t>ksb3pa9</t>
  </si>
  <si>
    <t>02-27-2024 01:14:55</t>
  </si>
  <si>
    <t>YTA. She’s grieving. And it’s very early on. It’s up to her to get a new kitten if and when she’s ready. </t>
  </si>
  <si>
    <t>https://www.reddit.com/r/AmItheAsshole/comments/1b0qhrs/aita_for_buying_my_girlfriend_possibly_ex_gf_a/ksb3pa9/</t>
  </si>
  <si>
    <t>ks9nwo1</t>
  </si>
  <si>
    <t>02-26-2024 20:14:25</t>
  </si>
  <si>
    <t>YTA
" At the end of the day it’s just an animal, and while I understand being upset"
People love their pets: they're family. It's not just an animal. She told you she's lost her best friend because that's how she feels.
People do take cats on hiking/camping/motorhome tours - some cats love it.
" Obviously I got upset because I DID care and I was genuinely just trying to help and do something nice, and she was trying to end the relationship over it."
I think your intent was good so I'm not going to go real hard on you. Wait &amp; see what happens. And if your gf decides she does want to continue the relationship just listen &amp; be there for her. The grief of losing a pet really can be profound.</t>
  </si>
  <si>
    <t>https://www.reddit.com/r/AmItheAsshole/comments/1b0qhrs/aita_for_buying_my_girlfriend_possibly_ex_gf_a/ks9nwo1/</t>
  </si>
  <si>
    <t>ks9ks6d</t>
  </si>
  <si>
    <t>02-26-2024 19:57:23</t>
  </si>
  <si>
    <t>Never gift a pet. Always make sure the person receiving an animal wants it, is ready to commit to it, and will take good care of it.
Also, never try to shortcut grief. She doesn't want a new cat, she wants *that* cat. The lost one. (Likewise, never tell someone who has lost a child that they can have more children, even if it's an early miscarriage.)
She isn't in the wrong. She's just taking that cat's death really hard. I do think you might want to reconsider whether you want to be with a girl who thinks her cat (and taking her cat everywhere she goes) is more important than you (and your feelings), though.</t>
  </si>
  <si>
    <t>https://www.reddit.com/r/AmItheAsshole/comments/1b0qhrs/aita_for_buying_my_girlfriend_possibly_ex_gf_a/ks9ks6d/</t>
  </si>
  <si>
    <t>ks9yz5m</t>
  </si>
  <si>
    <t>02-26-2024 21:14:10</t>
  </si>
  <si>
    <t>kirbomatik</t>
  </si>
  <si>
    <t>INFO: What did she respond with when you initially asked her (as you of course would as a loving, attentive, supportive partner who is putting her grieving above your own expectations) what she needed from you in order to feel supported and loved during this deeply difficult time of loss? 
Did she ask you to pick out a kitten on your own that "looked just like her dead cat"? If not, why did you choose that route?</t>
  </si>
  <si>
    <t>https://www.reddit.com/r/AmItheAsshole/comments/1b0qhrs/aita_for_buying_my_girlfriend_possibly_ex_gf_a/ks9yz5m/</t>
  </si>
  <si>
    <t>ksapss9</t>
  </si>
  <si>
    <t>02-26-2024 23:48:04</t>
  </si>
  <si>
    <t>Bluesadsky</t>
  </si>
  <si>
    <t>I would say NTA if you didn’t sound so lacking in empathy and understanding how it wasn’t just a cat? I could see how you would NTA by just trying to cheer her up getting a cat and not realizing it came off as trying to replace the cat. But this post is so much more than that. YTA.</t>
  </si>
  <si>
    <t>https://www.reddit.com/r/AmItheAsshole/comments/1b0qhrs/aita_for_buying_my_girlfriend_possibly_ex_gf_a/ksapss9/</t>
  </si>
  <si>
    <t>ksa1naf</t>
  </si>
  <si>
    <t>02-26-2024 21:28:30</t>
  </si>
  <si>
    <t>Odd_Contribution93</t>
  </si>
  <si>
    <t>YTA here, but not totally in the wrong. OP you need to have some more understanding and empathy toward your girlfriend because of reasons other commenters have listed, but I think I get your thought process behind getting the new cat (even if it is kinda fucked up, don’t do that again lol).
Losing a pet is hard but I would expect someone to start to recover after a month. I mean this cat clearly meant a lot to her, but sleeping with the ashes and tapping out of the relationship (assuming that you’re telling the full story) after 5 weeks is rather extreme in my opinion. I’d want to do something to help them recover too. And you’re not a cat/pet person, so I can see how this was a misguided if not genuine attempt to help her feel better.
And in your defense, she does sound like she was a bit obsessed with the cat. Taking it around in public is normal but… climbing trips? Hiking? And immediately giving an unspoken ultimatum (deal with it or stay home) over bringing the cat everywhere when you brought it up? Doesn’t sound normal to me, and I love cats.
I don’t know y’all’s full relationship story or context here obviously but I’m choosing to give you the benefit of the doubt. I don’t think what you did is dump worthy, but it’s her decision. Either way I think you should leave regardless, y’all don’t sound compatible to me.</t>
  </si>
  <si>
    <t>https://www.reddit.com/r/AmItheAsshole/comments/1b0qhrs/aita_for_buying_my_girlfriend_possibly_ex_gf_a/ksa1naf/</t>
  </si>
  <si>
    <t>ksc14rm</t>
  </si>
  <si>
    <t>02-27-2024 05:02:52</t>
  </si>
  <si>
    <t>Outrageous_Chard5496</t>
  </si>
  <si>
    <t>Nta
I mean I ain’t an evil person and I love my pets and would be very sad if they died, But being that sad after 5 weeks is unhealthy.</t>
  </si>
  <si>
    <t>https://www.reddit.com/r/AmItheAsshole/comments/1b0qhrs/aita_for_buying_my_girlfriend_possibly_ex_gf_a/ksc14rm/</t>
  </si>
  <si>
    <t>ksaejw9</t>
  </si>
  <si>
    <t>02-26-2024 22:40:21</t>
  </si>
  <si>
    <t>HotDimension8430</t>
  </si>
  <si>
    <t>Unpopular opinion. ESH
Both parties are pretty selfish. 
Op doesn't really understand that chocolates and dinner isn't going to cure grief. Just generally not empathetic not really much else for Op
Gf doesn't respect boundaries or give a chance for boundaries. Her reaction to the death is pretty unhealthy. You really shouldn't own an animal without the understanding that it will pass one day before you do and be prepared for that inevitability. 
I've lost friends, family, and pets. You're always entitled to your grief and how it manifests but you need to be mindful of how it affects others and respect others reactions to your grief. And be mindful of when someone is trying to help even if no one will truly understand how to help. Op definitely doesn't know how to help. 
The cat shouldn't be the best friend, their partner should be. But this is likely a problem with both of them.
The cat shouldn't go everywhere. Hikes and walks are ok, but stores and public areas, it's not really ok. It's not a service animal, people have allergies and a cat can react badly to many things that happen in public that you just can't be prepared for. Even the chillest and cleanest cat can end up scratching a passerby putting them in the hospital. When a (real) service dog would be trained not to react
Op is AH for just not being empathetic
Gf is AH for being pretty self centered through out the whole relationship and grief, no body lives in a vacuum.
To OP, this relationship is probably over and likely wasn't a good fit to begin with, you should cut your losses and break it off. Also learn how it's not about how it affects you when it comes to grief, your feelings are valid but do come second in this situation.
Additional context: my partners mom has passed, her grief is my grief and we both move forward together. I understand she will not feel or act the way she used to, but we also keep how these things affect me in the conversation and how it affects both of us as a whole. We're soon to be 7 years
One day my dog will pass. He's been with me through the hardest parts of my life. I call him my best friend, he predates my partner, but the reality is  she's my best friend and not my dog. And if there was ever a situation where I had to save one or the other I would choose her. Any relationship where my partner would choose the dog, that's not a relationship worth being in if you're not number one in their eyes. (Technically number two, she should care for herself before me)</t>
  </si>
  <si>
    <t>https://www.reddit.com/r/AmItheAsshole/comments/1b0qhrs/aita_for_buying_my_girlfriend_possibly_ex_gf_a/ksaejw9/</t>
  </si>
  <si>
    <t>ks9zj8t</t>
  </si>
  <si>
    <t>02-26-2024 21:17:12</t>
  </si>
  <si>
    <t>AureliaCottaSPQR</t>
  </si>
  <si>
    <t>Soft YTA- I think you are being dumped on.  I’m giving you the TA only because you never make a gift of a pet. 
On the positive side, I think you tried to show empathy, just not the validation your gf wanted.  Maybe this is a good reason to step back and evaluate the relationship.  But I don’t think you’re TA because of your interactions with gf or feelings you expressed.</t>
  </si>
  <si>
    <t>https://www.reddit.com/r/AmItheAsshole/comments/1b0qhrs/aita_for_buying_my_girlfriend_possibly_ex_gf_a/ks9zj8t/</t>
  </si>
  <si>
    <t>ksce3in</t>
  </si>
  <si>
    <t>02-27-2024 07:06:55</t>
  </si>
  <si>
    <t>Nox_Meg</t>
  </si>
  <si>
    <t>YTA. I lost my cat in 2016, I still tear up a bit, occasionally,  thinking about him. I suffer from mental health problems and he was there for me on some of my darkest nights, literally (I feel) saving my life. Grief is weird and hits people in all sorts of ways. Yes a cat isn't the same as a human but have some compassion. And a cat that looks exactly like her old one without input? Damn...
There's also the possibility that she has deeper seated mental health problems that surfaced because of grief. I could keep going.</t>
  </si>
  <si>
    <t>https://www.reddit.com/r/AmItheAsshole/comments/1b0qhrs/aita_for_buying_my_girlfriend_possibly_ex_gf_a/ksce3in/</t>
  </si>
  <si>
    <t>ksctchj</t>
  </si>
  <si>
    <t>02-27-2024 10:08:55</t>
  </si>
  <si>
    <t>https://www.reddit.com/r/AmItheAsshole/comments/1b0qhrs/aita_for_buying_my_girlfriend_possibly_ex_gf_a/ksctchj/</t>
  </si>
  <si>
    <t>ksdd917</t>
  </si>
  <si>
    <t>02-27-2024 13:19:51</t>
  </si>
  <si>
    <t>Rainbow_in_the_Sea</t>
  </si>
  <si>
    <t>I feel sorry for your girlfriend.. she lost her cat and hopefully a boyfriend because she deserves so much better
Yta</t>
  </si>
  <si>
    <t>https://www.reddit.com/r/AmItheAsshole/comments/1b0qhrs/aita_for_buying_my_girlfriend_possibly_ex_gf_a/ksdd917/</t>
  </si>
  <si>
    <t>ks9tkfg</t>
  </si>
  <si>
    <t>02-26-2024 20:44:58</t>
  </si>
  <si>
    <t>chocolates is better than nothing? I also brought her dinner and gave her time to cry. But weeks later and she still had no interest in doing anything we used to do together. I just think its a bit much and it was time for her to move on so we could get back to normal. It was unhealthy</t>
  </si>
  <si>
    <t>https://www.reddit.com/r/AmItheAsshole/comments/1b0qhrs/aita_for_buying_my_girlfriend_possibly_ex_gf_a/ks9tkfg/</t>
  </si>
  <si>
    <t>ks9nxzp</t>
  </si>
  <si>
    <t>02-26-2024 20:14:37</t>
  </si>
  <si>
    <t>It was mostly just stuff outdoors but being outdoors is a huge thing we do together. The only activities where she wouldn't bring the cat along were on backpacking trips and skiing. I'm not really insecure it was just objectively weird to bring a cat. It's not like it was a dog. She would always get tons of people ask questions and look at her when she brought the cat</t>
  </si>
  <si>
    <t>https://www.reddit.com/r/AmItheAsshole/comments/1b0qhrs/aita_for_buying_my_girlfriend_possibly_ex_gf_a/ks9nxzp/</t>
  </si>
  <si>
    <t>ks9qtmc</t>
  </si>
  <si>
    <t>02-26-2024 20:30:06</t>
  </si>
  <si>
    <t>Exactly. Our previous cat died 2 years ago. My daughter felt ok to try and get a new one in September, so over 18 months after we lost our precious one. We are taking 2 cats so they can play together as my daughter and my SO are less at home than they used to be.
We especially chose cats that didn’t look at all like our previous one. The first one joined our family in December and the 2nd will be with us in 2 weeks.
OP, Cats can be very affectionate with their human. They also have very distinctive and strong personalities. As she told you, she lost a friend. We lost a family member. You cannot replace a cat by another one that looks like them.
Concerning the fact that people looked at you, they were surely surprised and amused. You should look this account on TT: @spongecake_cats
(He also has an instagram account)
You’ll see the love.
I understand that gifting her a kitten came from a good intention but she is right to say that you don’t have empathy and you are quite insensitive to her grief.
Send her a message apologizing and telling her you need her to explain her feelings to you because you want to help her and support her. It will probably be much easier for her if you are willing to listen to her instead of waiting impatiently for her to ‘get over it’.
Obviously YTA. But I’m sure you can improve if you want.</t>
  </si>
  <si>
    <t>https://www.reddit.com/r/AmItheAsshole/comments/1b0qhrs/aita_for_buying_my_girlfriend_possibly_ex_gf_a/ks9qtmc/</t>
  </si>
  <si>
    <t>ks9ofyg</t>
  </si>
  <si>
    <t>02-26-2024 20:17:17</t>
  </si>
  <si>
    <t>im sorry I just dont really think its that deep. its a freaking cat.</t>
  </si>
  <si>
    <t>https://www.reddit.com/r/AmItheAsshole/comments/1b0qhrs/aita_for_buying_my_girlfriend_possibly_ex_gf_a/ks9ofyg/</t>
  </si>
  <si>
    <t>ks9pjg8</t>
  </si>
  <si>
    <t>02-26-2024 20:23:10</t>
  </si>
  <si>
    <t>Idk I think your tone is kind of pretentious. I personally wouldn't care if someone got me a new dog after my old one died. I would be able to recognize they were just trying to do a nice thing instead of overreacting because at the day IT IS JUST AN ANIMAL. I mention she was a vegetarian because she always cared way too much about animals, and it just really showed through with this whole cat thing. Animals dont deserve to be abused but they're not freaking humans.</t>
  </si>
  <si>
    <t>https://www.reddit.com/r/AmItheAsshole/comments/1b0qhrs/aita_for_buying_my_girlfriend_possibly_ex_gf_a/ks9pjg8/</t>
  </si>
  <si>
    <t>ks9kanm</t>
  </si>
  <si>
    <t>02-26-2024 19:54:46</t>
  </si>
  <si>
    <t>I had a dog growing up so I've had experience with pets. She wasn't treating it like a pet she was treating it like a human.</t>
  </si>
  <si>
    <t>https://www.reddit.com/r/AmItheAsshole/comments/1b0qhrs/aita_for_buying_my_girlfriend_possibly_ex_gf_a/ks9kanm/</t>
  </si>
  <si>
    <t>ks9kzlz</t>
  </si>
  <si>
    <t>02-26-2024 19:58:31</t>
  </si>
  <si>
    <t>I didn't take it away, she still has the new kitten at her house. She might not have felt ready but I think having this new cat to take care of will help her in the long run. I just wanted her to go back to being the person I know again..</t>
  </si>
  <si>
    <t>https://www.reddit.com/r/AmItheAsshole/comments/1b0qhrs/aita_for_buying_my_girlfriend_possibly_ex_gf_a/ks9kzlz/</t>
  </si>
  <si>
    <t>ksbmvki</t>
  </si>
  <si>
    <t>02-27-2024 03:17:01</t>
  </si>
  <si>
    <t>I love my girlfriend and its not just about sex</t>
  </si>
  <si>
    <t>https://www.reddit.com/r/AmItheAsshole/comments/1b0qhrs/aita_for_buying_my_girlfriend_possibly_ex_gf_a/ksbmvki/</t>
  </si>
  <si>
    <t>ksbmsce</t>
  </si>
  <si>
    <t>02-27-2024 03:16:24</t>
  </si>
  <si>
    <t>It was not just about sex, she was just overall very not herself. We'd still go on dates and stuff she just seemed really down and had very little interest in going on hikes or climbing because "it would remind her too much of Bear" (the cat) 
But to be completely honest I dont think its that crazy to be kind of upset that you partner doesnt want to have sex as often. I understand like a few days after something bad happens the mood can be a bit off but it was 5 weeks later and were only intimate like 6 times whereas before Bear died she was much more interested in doing stuff all the time.</t>
  </si>
  <si>
    <t>https://www.reddit.com/r/AmItheAsshole/comments/1b0qhrs/aita_for_buying_my_girlfriend_possibly_ex_gf_a/ksbmsce/</t>
  </si>
  <si>
    <t>ksane6c</t>
  </si>
  <si>
    <t>02-26-2024 23:33:08</t>
  </si>
  <si>
    <t>Lazerbeam03</t>
  </si>
  <si>
    <t>&gt;tapping out of the relationship
He actually says that she had no interest in cuddling or ANYTHING ELSE.
Guarantee this AH is just mad she was too depressed to have sex with him.</t>
  </si>
  <si>
    <t>https://www.reddit.com/r/AmItheAsshole/comments/1b0qhrs/aita_for_buying_my_girlfriend_possibly_ex_gf_a/ksane6c/</t>
  </si>
  <si>
    <t>ksc8tdk</t>
  </si>
  <si>
    <t>02-27-2024 06:12:08</t>
  </si>
  <si>
    <t>I get where you're coming from but the gf's cat did die pretty suddenly and very young. When this happened to my cat I was a mess due to how unexpected and unnatural the whole death was. She was probably recovering and now has to deal with the responsibility of another cat. I think OP is definitely the asshole, considering this is his version of the story and it still paints him in a very bad light</t>
  </si>
  <si>
    <t>https://www.reddit.com/r/AmItheAsshole/comments/1b0qhrs/aita_for_buying_my_girlfriend_possibly_ex_gf_a/ksc8tdk/</t>
  </si>
  <si>
    <t>ks9w8gv</t>
  </si>
  <si>
    <t>02-26-2024 20:59:17</t>
  </si>
  <si>
    <t>Why did you even post this? I’ve read all the comments and everyones telling you you’re the AH (and you are) and yet you are just making excuses and trying to justify yourself further. If you didn’t genuinely want advice, why post?</t>
  </si>
  <si>
    <t>https://www.reddit.com/r/AmItheAsshole/comments/1b0qhrs/aita_for_buying_my_girlfriend_possibly_ex_gf_a/ks9w8gv/</t>
  </si>
  <si>
    <t>ks9yb6j</t>
  </si>
  <si>
    <t>02-26-2024 21:10:35</t>
  </si>
  <si>
    <t>BodybuilderPlus8178</t>
  </si>
  <si>
    <t>She was depressed because her cat died!!! 
You have the emotional depth of a kiddie pool if you can’t understand that. </t>
  </si>
  <si>
    <t>https://www.reddit.com/r/AmItheAsshole/comments/1b0qhrs/aita_for_buying_my_girlfriend_possibly_ex_gf_a/ks9yb6j/</t>
  </si>
  <si>
    <t>ks9qg8a</t>
  </si>
  <si>
    <t>02-26-2024 20:28:07</t>
  </si>
  <si>
    <t>YTA 
to me it sounds like your girlfriend is way more secure in herself than you are. I've seen tons of people with cats on hikes and it's really not that weird. I used to take my cat on hikes and he loved it. I agree with her, you care way too much about what other people think. She'll probably be better off doing her own thing with her new cat without you being there trying to make her feel bad about herself</t>
  </si>
  <si>
    <t>https://www.reddit.com/r/AmItheAsshole/comments/1b0qhrs/aita_for_buying_my_girlfriend_possibly_ex_gf_a/ks9qg8a/</t>
  </si>
  <si>
    <t>ksacv4e</t>
  </si>
  <si>
    <t>02-26-2024 22:30:37</t>
  </si>
  <si>
    <t>crocodilezebramilk</t>
  </si>
  <si>
    <t>….You… Do realize that cat leashes exist for a reason? And that many many many people bring their cats with them outdoors? Hell there’s a cat out there that LOVES surfing, there’s another one that loves paddle boating, another that regularly goes cycling with their owner, and another who practically lived on a motorcycle. 
The only one that was judging your girlfriend, was you.</t>
  </si>
  <si>
    <t>https://www.reddit.com/r/AmItheAsshole/comments/1b0qhrs/aita_for_buying_my_girlfriend_possibly_ex_gf_a/ksacv4e/</t>
  </si>
  <si>
    <t>ks9zyf0</t>
  </si>
  <si>
    <t>02-26-2024 21:19:28</t>
  </si>
  <si>
    <t>YTA. Possibly even empty inside</t>
  </si>
  <si>
    <t>https://www.reddit.com/r/AmItheAsshole/comments/1b0qhrs/aita_for_buying_my_girlfriend_possibly_ex_gf_a/ks9zyf0/</t>
  </si>
  <si>
    <t>ks9q70x</t>
  </si>
  <si>
    <t>02-26-2024 20:26:45</t>
  </si>
  <si>
    <t>This is why she's breaking up with you. You're only interested in how this affects you, not her.</t>
  </si>
  <si>
    <t>https://www.reddit.com/r/AmItheAsshole/comments/1b0qhrs/aita_for_buying_my_girlfriend_possibly_ex_gf_a/ks9q70x/</t>
  </si>
  <si>
    <t>ksakc0r</t>
  </si>
  <si>
    <t>02-26-2024 23:14:31</t>
  </si>
  <si>
    <t>Then_Pay6218</t>
  </si>
  <si>
    <t>And she LOVED the freaking cat! I am starting to wonder if your apathy and carelessness comes from not understanding love.</t>
  </si>
  <si>
    <t>https://www.reddit.com/r/AmItheAsshole/comments/1b0qhrs/aita_for_buying_my_girlfriend_possibly_ex_gf_a/ksakc0r/</t>
  </si>
  <si>
    <t>ksbadzd</t>
  </si>
  <si>
    <t>02-27-2024 01:56:37</t>
  </si>
  <si>
    <t>aezzity</t>
  </si>
  <si>
    <t>I hope your shoelaces become loose and you accidentally step on them and fall in a puddle of mud in front of many people.</t>
  </si>
  <si>
    <t>https://www.reddit.com/r/AmItheAsshole/comments/1b0qhrs/aita_for_buying_my_girlfriend_possibly_ex_gf_a/ksbadzd/</t>
  </si>
  <si>
    <t>ksb99ag</t>
  </si>
  <si>
    <t>02-27-2024 01:49:34</t>
  </si>
  <si>
    <t>Competitive_Party654</t>
  </si>
  <si>
    <t>It actually is that deep. *You’re* not that deep, so I can understand why you are so completely clueless, arrogant and cold, but what she’s going through *is* that deep. 
Break up with her. You clearly have no interest in being there for her, being a good and supportive partner, trying to understand how she feels. You are thoroughly useless in her life, and that’s okay: not everyone is made to be together. You two are very clearly not.</t>
  </si>
  <si>
    <t>https://www.reddit.com/r/AmItheAsshole/comments/1b0qhrs/aita_for_buying_my_girlfriend_possibly_ex_gf_a/ksb99ag/</t>
  </si>
  <si>
    <t>ks9zduz</t>
  </si>
  <si>
    <t>02-26-2024 21:16:24</t>
  </si>
  <si>
    <t>Them not being human doesn't mean they can't be mourned. You are one low empathy individual and that isn't a tough or bad ass trait it's a sociopathic one</t>
  </si>
  <si>
    <t>https://www.reddit.com/r/AmItheAsshole/comments/1b0qhrs/aita_for_buying_my_girlfriend_possibly_ex_gf_a/ks9zduz/</t>
  </si>
  <si>
    <t>ks9rman</t>
  </si>
  <si>
    <t>02-26-2024 20:34:26</t>
  </si>
  <si>
    <t>"Oh no my girlfriend has empathy for all creatures even non-human ones how horrible and stupid is she :(" 
that's what you sound like and you sound like a fool I'm sorry</t>
  </si>
  <si>
    <t>https://www.reddit.com/r/AmItheAsshole/comments/1b0qhrs/aita_for_buying_my_girlfriend_possibly_ex_gf_a/ks9rman/</t>
  </si>
  <si>
    <t>ksa83ff</t>
  </si>
  <si>
    <t>02-26-2024 22:03:49</t>
  </si>
  <si>
    <t>slap-a-frap</t>
  </si>
  <si>
    <t>Pretentious or not, you're still the AH.  You showed absolutely zero (0) empathy towards her and did what you did because YOU were being inconvenienced by a grieving girlfriend.  None of what you did was for her.  It was all for you.  Remember, you came to us and just because no one, and I mean NO ONE, on here is taking your side, doesn't mean that we don't know what we're talking about.  I really do hope that you are not planning a future with her because I honestly believe that you will not be able to come back from this.</t>
  </si>
  <si>
    <t>https://www.reddit.com/r/AmItheAsshole/comments/1b0qhrs/aita_for_buying_my_girlfriend_possibly_ex_gf_a/ksa83ff/</t>
  </si>
  <si>
    <t>"Pooperintendant [63]"</t>
  </si>
  <si>
    <t>ksa1qdb</t>
  </si>
  <si>
    <t>02-26-2024 21:28:57</t>
  </si>
  <si>
    <t>saintphoenixxx</t>
  </si>
  <si>
    <t>Just because YOU feel a certain way about animals and YOU wouldn't care if someone got you a replacement dog, doesn't mean everyone else should/does feel the same way. 
Try some sympathy.</t>
  </si>
  <si>
    <t>https://www.reddit.com/r/AmItheAsshole/comments/1b0qhrs/aita_for_buying_my_girlfriend_possibly_ex_gf_a/ksa1qdb/</t>
  </si>
  <si>
    <t>ksadju0</t>
  </si>
  <si>
    <t>02-26-2024 22:34:32</t>
  </si>
  <si>
    <t>TabbyTuxedo06</t>
  </si>
  <si>
    <t>Studies show that people feel just as much love for an animal, if not more due to having less negative experiences with it (no arguing etc)
You are being callous and ignorant. Just because you think a pet is lesser than a human DOES NOT discount her feelings or any one else's. 
You sound like the type to tell someone who lost their grandmother "well, it wasn't your mom so why are you THIS sad?"
You :"Not your feelings, not your problem."
 I hope she dumps you. You clearly care more about your own opinion than her actual feelings in losing a loved one</t>
  </si>
  <si>
    <t>https://www.reddit.com/r/AmItheAsshole/comments/1b0qhrs/aita_for_buying_my_girlfriend_possibly_ex_gf_a/ksadju0/</t>
  </si>
  <si>
    <t>ksa77en</t>
  </si>
  <si>
    <t>02-26-2024 21:58:49</t>
  </si>
  <si>
    <t>kittykittykitsune</t>
  </si>
  <si>
    <t>And you're just an AH who.had no human empathy towards animals. 
I hope she is your ex and she finds a better person than the jerk you are.
Animals are better than most humans. Look at you</t>
  </si>
  <si>
    <t>https://www.reddit.com/r/AmItheAsshole/comments/1b0qhrs/aita_for_buying_my_girlfriend_possibly_ex_gf_a/ksa77en/</t>
  </si>
  <si>
    <t>ksahh1y</t>
  </si>
  <si>
    <t>02-26-2024 22:57:19</t>
  </si>
  <si>
    <t>https://www.reddit.com/r/AmItheAsshole/comments/1b0qhrs/aita_for_buying_my_girlfriend_possibly_ex_gf_a/ksahh1y/</t>
  </si>
  <si>
    <t>sl</t>
  </si>
  <si>
    <t>ksdvxgq</t>
  </si>
  <si>
    <t>02-27-2024 15:20:21</t>
  </si>
  <si>
    <t>YoudownwithLCC</t>
  </si>
  <si>
    <t>I eat meat like it’s nobody’s business but I still love my dog and will be devastated when they die. Like wtf is this logic? 😂 Literally everyone knows not to go out and buy a replacement animal like it will make everything okay. That’s just empathy.</t>
  </si>
  <si>
    <t>https://www.reddit.com/r/AmItheAsshole/comments/1b0qhrs/aita_for_buying_my_girlfriend_possibly_ex_gf_a/ksdvxgq/</t>
  </si>
  <si>
    <t>ks9odgt</t>
  </si>
  <si>
    <t>02-26-2024 20:16:56</t>
  </si>
  <si>
    <t>Exactly. Sounds like it's more to her than "just a pet". It took me almost ten years to stop crying when I thought about my animal, and I still can't get a new one. It would feel like trying to replace something irreplaceable, or something taking over their spot.</t>
  </si>
  <si>
    <t>https://www.reddit.com/r/AmItheAsshole/comments/1b0qhrs/aita_for_buying_my_girlfriend_possibly_ex_gf_a/ks9odgt/</t>
  </si>
  <si>
    <t>ks9y3np</t>
  </si>
  <si>
    <t>02-26-2024 21:09:27</t>
  </si>
  <si>
    <t>You can't force a person to go back to who they were when they are grieving. 
A pet is a major commitment. You put her in a position where she either had to take a cat she isn't ready for, or else she has to wonder what happened to it (which is certain to feel like a burden to her - which is probably why she kept the kitten).</t>
  </si>
  <si>
    <t>https://www.reddit.com/r/AmItheAsshole/comments/1b0qhrs/aita_for_buying_my_girlfriend_possibly_ex_gf_a/ks9y3np/</t>
  </si>
  <si>
    <t>ksakqw2</t>
  </si>
  <si>
    <t>02-26-2024 23:17:02</t>
  </si>
  <si>
    <t>&gt; *”She still has the new kitten at her house.”*
That’s because she knows how much you lack any empathy for animals and she doesn’t trust you not to un-alive it, since you care so little for living beings that aren’t human. Your ex didn’t accept the kitten to *”help her get over her loss”*.
&gt; *”I just want her to go back to being the person I know again.”*
Lol even if she did, she will **never** get back with you. You tried to control her emotions, you completely disregarded her feelings and you don’t share the same kind of love and compassion for animals. Why would she want **you**??? You’re hardly a catch.</t>
  </si>
  <si>
    <t>https://www.reddit.com/r/AmItheAsshole/comments/1b0qhrs/aita_for_buying_my_girlfriend_possibly_ex_gf_a/ksakqw2/</t>
  </si>
  <si>
    <t>ks9zmjh</t>
  </si>
  <si>
    <t>02-26-2024 21:17:42</t>
  </si>
  <si>
    <t>Pretty telling that you can acknowledge it was more about what you wanted from her than what she actually needed.</t>
  </si>
  <si>
    <t>https://www.reddit.com/r/AmItheAsshole/comments/1b0qhrs/aita_for_buying_my_girlfriend_possibly_ex_gf_a/ks9zmjh/</t>
  </si>
  <si>
    <t>ks9lswr</t>
  </si>
  <si>
    <t>02-26-2024 20:02:57</t>
  </si>
  <si>
    <t>" told her I could take the cat back" , so you made that offer. Like it was the wrong lamp. 
Maybe she needed help. But a new kitten before she was ready? No. You didn't really think about HER. You're only thinking about what you want. </t>
  </si>
  <si>
    <t>https://www.reddit.com/r/AmItheAsshole/comments/1b0qhrs/aita_for_buying_my_girlfriend_possibly_ex_gf_a/ks9lswr/</t>
  </si>
  <si>
    <t>ksdwlrl</t>
  </si>
  <si>
    <t>02-27-2024 15:24:15</t>
  </si>
  <si>
    <t>This was not the girl for you. I don’t think a relationship with a human is for you. You do realize that women are humans right? They will have ups and downs. They will have times where they are sad. If you had a baby with her, she wouldn’t be able to have sex for *gasp* at least 6 weeks and you can’t handle someone who can resist you for more than a few days.</t>
  </si>
  <si>
    <t>https://www.reddit.com/r/AmItheAsshole/comments/1b0qhrs/aita_for_buying_my_girlfriend_possibly_ex_gf_a/ksdwlrl/</t>
  </si>
  <si>
    <t>ksap9df</t>
  </si>
  <si>
    <t>02-26-2024 23:44:42</t>
  </si>
  <si>
    <t>Oh… yeah that’s possible. I honestly was thinking like going to the movies or something lol 🙃</t>
  </si>
  <si>
    <t>https://www.reddit.com/r/AmItheAsshole/comments/1b0qhrs/aita_for_buying_my_girlfriend_possibly_ex_gf_a/ksap9df/</t>
  </si>
  <si>
    <t>ksct2a9</t>
  </si>
  <si>
    <t>02-27-2024 10:05:27</t>
  </si>
  <si>
    <t>nibbyzor</t>
  </si>
  <si>
    <t>He posted in another comment that they've "only" had sex six times since the cat died... Which was five weeks ago. I guess I'm just not a hormonal 20 year old anymore, but six times in five weeks sounds pretty normal to me.</t>
  </si>
  <si>
    <t>https://www.reddit.com/r/AmItheAsshole/comments/1b0qhrs/aita_for_buying_my_girlfriend_possibly_ex_gf_a/ksct2a9/</t>
  </si>
  <si>
    <t>kscco5r</t>
  </si>
  <si>
    <t>02-27-2024 06:51:35</t>
  </si>
  <si>
    <t>Grief doesn't really care how sudden. When you hurt you hurt, however your going to hurt regardless of the time you had. If during that your closest person got you a cat and you couldn't recognize the gesture would you not look like an ass to them? Op clearly is ignorant to grief, likely because he's never experienced it. She didn't have to take the cat, and the resulting "freakout" is likely a sudden attachment to the new cat.
Op did make a move in poor taste, but was the cats death worth nuking a relationship, probably not if there was no underlying problems outside of he prefers dogs. 
Regardless of how your hurt manifests, it doesn't excuse how your treat others. ESH
If she can't cope in a healthy way or respect boundaries he should split
If he can't learn empathy she should split
Either way they both have maturing to do.</t>
  </si>
  <si>
    <t>https://www.reddit.com/r/AmItheAsshole/comments/1b0qhrs/aita_for_buying_my_girlfriend_possibly_ex_gf_a/kscco5r/</t>
  </si>
  <si>
    <t>ksbz9vm</t>
  </si>
  <si>
    <t>02-27-2024 04:47:43</t>
  </si>
  <si>
    <t>Grail90210</t>
  </si>
  <si>
    <t>And that your ears become assholes and shit upon your shoulders</t>
  </si>
  <si>
    <t>https://www.reddit.com/r/AmItheAsshole/comments/1b0qhrs/aita_for_buying_my_girlfriend_possibly_ex_gf_a/ksbz9vm/</t>
  </si>
  <si>
    <t>ksazwa5</t>
  </si>
  <si>
    <t>02-27-2024 00:51:01</t>
  </si>
  <si>
    <t>https://www.reddit.com/r/AmItheAsshole/comments/1b0qhrs/aita_for_buying_my_girlfriend_possibly_ex_gf_a/ksazwa5/</t>
  </si>
  <si>
    <t>ks9r93m</t>
  </si>
  <si>
    <t>02-26-2024 20:32:28</t>
  </si>
  <si>
    <t>We decided to take another one after 2 years. We took complete different breed because you cannot replace your companion.
The new addition to our family makes us smile but she doesn’t erase the memory of the one we lost.</t>
  </si>
  <si>
    <t>https://www.reddit.com/r/AmItheAsshole/comments/1b0qhrs/aita_for_buying_my_girlfriend_possibly_ex_gf_a/ks9r93m/</t>
  </si>
  <si>
    <t>ks99jfe</t>
  </si>
  <si>
    <t>02-26-2024 18:51:51</t>
  </si>
  <si>
    <t>YWBTA if you don't talk to him about it.
I think you should tell him in a few weeks or months when his feelings are no longer filled with hate. Tell him you kept them because he might have decided to throw them away in anger and without really thinking about it, and then ask him what he wants to do with them now.
And let him decide.</t>
  </si>
  <si>
    <t>https://www.reddit.com/r/AmItheAsshole/comments/1b0p7sm/aita_for_keeping_my_fiancés_old_wedding_photos/ks99jfe/</t>
  </si>
  <si>
    <t>ks9d04c</t>
  </si>
  <si>
    <t>02-26-2024 19:10:45</t>
  </si>
  <si>
    <t>You come across as a thoughtful, kind and understanding person. Who wants to do the right thing by everyone.
"He told me to dump them all."
Strictly speaking you should honor his wishes &amp; it could be said that you're lying by omission.
This is the type of post that shows it's very difficult to deal in absolutes sometimes. 
I can also see your point re the children's potential wishes in the future. Maybe keep them packed away &amp; see how the land lies further down the line.
NAH.</t>
  </si>
  <si>
    <t>https://www.reddit.com/r/AmItheAsshole/comments/1b0p7sm/aita_for_keeping_my_fiancés_old_wedding_photos/ks9d04c/</t>
  </si>
  <si>
    <t>ks9aosv</t>
  </si>
  <si>
    <t>02-26-2024 18:58:07</t>
  </si>
  <si>
    <t>Pauscha580</t>
  </si>
  <si>
    <t>NTA. My marriage ended horribly and I kept all of the family photos because I knew that my son and his sons may want them. As long as  you talk to him before sharing them, he may be thankful later when the anger isn't ongoing.</t>
  </si>
  <si>
    <t>https://www.reddit.com/r/AmItheAsshole/comments/1b0p7sm/aita_for_keeping_my_fiancés_old_wedding_photos/ks9aosv/</t>
  </si>
  <si>
    <t>ks9ac49</t>
  </si>
  <si>
    <t>02-26-2024 18:56:11</t>
  </si>
  <si>
    <t>Ether-Demon</t>
  </si>
  <si>
    <t>I mean, my philosophy has always been no harm no foul. The pictures aren't hurting anything. 
 With that being said if these pictures get brought up again and he remembers all this, then it's likely he's going to be upset you didn't respect his wishes. You're basically lying through omission.
YTA</t>
  </si>
  <si>
    <t>https://www.reddit.com/r/AmItheAsshole/comments/1b0p7sm/aita_for_keeping_my_fiancés_old_wedding_photos/ks9ac49/</t>
  </si>
  <si>
    <t>ks9i9ns</t>
  </si>
  <si>
    <t>02-26-2024 19:43:43</t>
  </si>
  <si>
    <t>YTA.  Those are his photos.  You asked and he told you what to do with them.  You don't get to interpose yourself because of some hypothetical curiosity HIS kids might have down the line.  Respect your soon-to-be husband and don't substitute your judgment for his on matters that belong solely to him.  You are way overstepping.</t>
  </si>
  <si>
    <t>https://www.reddit.com/r/AmItheAsshole/comments/1b0p7sm/aita_for_keeping_my_fiancés_old_wedding_photos/ks9i9ns/</t>
  </si>
  <si>
    <t>ksa4tm6</t>
  </si>
  <si>
    <t>02-26-2024 21:45:48</t>
  </si>
  <si>
    <t>YTA
So you went behind his back  - when he finds out, this will not end well.</t>
  </si>
  <si>
    <t>https://www.reddit.com/r/AmItheAsshole/comments/1b0p7sm/aita_for_keeping_my_fiancés_old_wedding_photos/ksa4tm6/</t>
  </si>
  <si>
    <t>ks9aq4o</t>
  </si>
  <si>
    <t>02-26-2024 18:58:19</t>
  </si>
  <si>
    <t>I would dump them, but if you care that much then just store them away, worst case scenario - you can dump these pictures after 10 years and nobody will know it, but if something happens and he changes his mind you always can dig them up.</t>
  </si>
  <si>
    <t>https://www.reddit.com/r/AmItheAsshole/comments/1b0p7sm/aita_for_keeping_my_fiancés_old_wedding_photos/ks9aq4o/</t>
  </si>
  <si>
    <t>ks9avv2</t>
  </si>
  <si>
    <t>02-26-2024 18:59:10</t>
  </si>
  <si>
    <t>lifes_a_puzzle</t>
  </si>
  <si>
    <t>I don't see how you could be TA. Your thoughtfulness is keen and endearing. They can be thrown away at any time honestly, and it's quite permanent. Maybe wait until his kids are old enough to decide for themselves to reveal their existence. Let's say his daughter asks at 11, and maybe mom is maybe extremely ill,  his bitterness may still deprive her. You can always tell him "oh I was going through the storage and found them. Thought we did chuck them, but I guess they got caught up in all madness. Oopsie."</t>
  </si>
  <si>
    <t>https://www.reddit.com/r/AmItheAsshole/comments/1b0p7sm/aita_for_keeping_my_fiancés_old_wedding_photos/ks9avv2/</t>
  </si>
  <si>
    <t>ks9cgwq</t>
  </si>
  <si>
    <t>02-26-2024 19:07:49</t>
  </si>
  <si>
    <t>Spooky_maid</t>
  </si>
  <si>
    <t>NTA
Your husband might not want them, but I can bet the children will want to see them eventually and there’s no guarantee that the mom kept hers at all. I would mention it to your husband though because he might be angry about it if he finds out later on. Maybe something along the lines of “I understand these photos hold bad memories for you but I think it’s best to store them away in case the kids want to see them later. They could be disappointed that the photos were thrown away without them getting the chance to look at them.”</t>
  </si>
  <si>
    <t>https://www.reddit.com/r/AmItheAsshole/comments/1b0p7sm/aita_for_keeping_my_fiancés_old_wedding_photos/ks9cgwq/</t>
  </si>
  <si>
    <t>ksad7ir</t>
  </si>
  <si>
    <t>02-26-2024 22:32:34</t>
  </si>
  <si>
    <t>Erectusnow</t>
  </si>
  <si>
    <t>NTA. It's about saving those memories for his kids of their mother whether he likes her or not.</t>
  </si>
  <si>
    <t>https://www.reddit.com/r/AmItheAsshole/comments/1b0p7sm/aita_for_keeping_my_fiancés_old_wedding_photos/ksad7ir/</t>
  </si>
  <si>
    <t>ksahldr</t>
  </si>
  <si>
    <t>02-26-2024 22:58:02</t>
  </si>
  <si>
    <t>Desperate-Laugh-7257</t>
  </si>
  <si>
    <t>“Dump them” in a box and tuck it away and just WAIT.  Let him realize someday that he wants them. Dont offer them to ANYBODY unless he asks for it.  If he never asks, keep it to yourself. Forever. Dont lie tho.</t>
  </si>
  <si>
    <t>https://www.reddit.com/r/AmItheAsshole/comments/1b0p7sm/aita_for_keeping_my_fiancés_old_wedding_photos/ksahldr/</t>
  </si>
  <si>
    <t>ks9a1k8</t>
  </si>
  <si>
    <t>02-26-2024 18:54:36</t>
  </si>
  <si>
    <t>Thanks for replying. I have discussed it with him a couple of times and he's said dump them. He's been divorced for almost 8 years, and honestly i her why he is so hateful towards his ex as some of the stuff she's pulled is ridiculous. I know that my own daughter asked the questions that I'm expecting his daughter to ask as well when she's a little older. I would.neber do anything like show her the photos without his permission</t>
  </si>
  <si>
    <t>https://www.reddit.com/r/AmItheAsshole/comments/1b0p7sm/aita_for_keeping_my_fiancés_old_wedding_photos/ks9a1k8/</t>
  </si>
  <si>
    <t>ks9h6vm</t>
  </si>
  <si>
    <t>02-26-2024 19:37:46</t>
  </si>
  <si>
    <t>Thank you. I try not to judge when kids are involved. Don't get me wrong I have my opinions now on his ex wife based on what I've been party to and the lies that have been told by her, but I never speak in front of the kids. They must have loved each other at one point, they were married and had 2 beautiful kids together. The kids aren't completely closed off to everything that's gone on and so I'm thinking in terms of it would be good for them to know that their whole lives haven't been about their parents arguing ans hating each other. I've stored them for now. I'll give it a few weeks and let him know that they are there, and what he does with them is his decision but I urge him to keep them in storage just in case he feels differently down the line. </t>
  </si>
  <si>
    <t>https://www.reddit.com/r/AmItheAsshole/comments/1b0p7sm/aita_for_keeping_my_fiancés_old_wedding_photos/ks9h6vm/</t>
  </si>
  <si>
    <t>ksdtze9</t>
  </si>
  <si>
    <t>02-27-2024 15:08:59</t>
  </si>
  <si>
    <t>Heavy-Introduction-8</t>
  </si>
  <si>
    <t>Do kids actually care about this? I don't think I've ever seen photos of my divorced parents' wedding, but I love the pics of when they each had successful marriages later </t>
  </si>
  <si>
    <t>https://www.reddit.com/r/AmItheAsshole/comments/1b0p7sm/aita_for_keeping_my_fiancés_old_wedding_photos/ksdtze9/</t>
  </si>
  <si>
    <t>ks9hlkh</t>
  </si>
  <si>
    <t>02-26-2024 19:40:02</t>
  </si>
  <si>
    <t>That's what I hope too. The kids aren't blind to what's been going on the past few years and I would hate for them to grow up thinking that they were born into that</t>
  </si>
  <si>
    <t>https://www.reddit.com/r/AmItheAsshole/comments/1b0p7sm/aita_for_keeping_my_fiancés_old_wedding_photos/ks9hlkh/</t>
  </si>
  <si>
    <t>ks9hf6p</t>
  </si>
  <si>
    <t>02-26-2024 19:39:03</t>
  </si>
  <si>
    <t>He won't get upset with me about it, he will just repeat that he doesn't want to keep them. If he does then I will respect his wishes. I'll give it a couple of weeks and bring the subject up again</t>
  </si>
  <si>
    <t>https://www.reddit.com/r/AmItheAsshole/comments/1b0p7sm/aita_for_keeping_my_fiancés_old_wedding_photos/ks9hf6p/</t>
  </si>
  <si>
    <t>ks9px2q</t>
  </si>
  <si>
    <t>02-26-2024 20:25:15</t>
  </si>
  <si>
    <t>Thanks for your reply. I understand where you're coming from, which is why I asked the question. They're in storage now but I'm going to chat with him and if he still says bin them that's what I'll do</t>
  </si>
  <si>
    <t>https://www.reddit.com/r/AmItheAsshole/comments/1b0p7sm/aita_for_keeping_my_fiancés_old_wedding_photos/ks9px2q/</t>
  </si>
  <si>
    <t>ksabcza</t>
  </si>
  <si>
    <t>02-26-2024 22:22:03</t>
  </si>
  <si>
    <t>I will chat to him about it again in a few weeks. I know my fiance very well, he won't be upset but may just stick to his guns, which is fine </t>
  </si>
  <si>
    <t>https://www.reddit.com/r/AmItheAsshole/comments/1b0p7sm/aita_for_keeping_my_fiancés_old_wedding_photos/ksabcza/</t>
  </si>
  <si>
    <t>ks9wp7a</t>
  </si>
  <si>
    <t>02-26-2024 21:01:49</t>
  </si>
  <si>
    <t>I think I'll chat to him again to let them know I didn't dump them. What he does is then down to him but I'll also tell him what you've said to me about being able to throw them away at any time, but ge won't be able to get them back if he changes his mind</t>
  </si>
  <si>
    <t>https://www.reddit.com/r/AmItheAsshole/comments/1b0p7sm/aita_for_keeping_my_fiancés_old_wedding_photos/ks9wp7a/</t>
  </si>
  <si>
    <t>ks9x8g6</t>
  </si>
  <si>
    <t>02-26-2024 21:04:44</t>
  </si>
  <si>
    <t>I know their mother won't have kept anything like that for them. When they split she immediately got into a relationship with another woman, they call her parents Gran and Grandpa, and she won't allow them any contact with my fiances family. He's only seeing them now after a very long court (several actually) court battle. I don't know the more I write this stuff down and read it back the more I think maybe I should just do as he said and throw them all away. 
They're in storage for now, I'll discuss witn him again in a few weeks. Thank you so much for your reply </t>
  </si>
  <si>
    <t>https://www.reddit.com/r/AmItheAsshole/comments/1b0p7sm/aita_for_keeping_my_fiancés_old_wedding_photos/ks9x8g6/</t>
  </si>
  <si>
    <t>ks9xbni</t>
  </si>
  <si>
    <t>02-26-2024 21:05:13</t>
  </si>
  <si>
    <t>Thank you </t>
  </si>
  <si>
    <t>https://www.reddit.com/r/AmItheAsshole/comments/1b0p7sm/aita_for_keeping_my_fiancés_old_wedding_photos/ks9xbni/</t>
  </si>
  <si>
    <t>ks9j12s</t>
  </si>
  <si>
    <t>02-26-2024 19:47:54</t>
  </si>
  <si>
    <t>Good luck with everything  OP!</t>
  </si>
  <si>
    <t>https://www.reddit.com/r/AmItheAsshole/comments/1b0p7sm/aita_for_keeping_my_fiancés_old_wedding_photos/ks9j12s/</t>
  </si>
  <si>
    <t>ksdw3m7</t>
  </si>
  <si>
    <t>02-27-2024 15:21:19</t>
  </si>
  <si>
    <t>I didn't care when I was a kid but it sure meant a lot to me in my late teens/early 20s. Just to see it, you know?</t>
  </si>
  <si>
    <t>https://www.reddit.com/r/AmItheAsshole/comments/1b0p7sm/aita_for_keeping_my_fiancés_old_wedding_photos/ksdw3m7/</t>
  </si>
  <si>
    <t>ks9jk5j</t>
  </si>
  <si>
    <t>02-26-2024 19:50:46</t>
  </si>
  <si>
    <t>Oh yeah? Then why haven't you told him? You aren't respecting what he said now.
You changed my mind, YTA </t>
  </si>
  <si>
    <t>https://www.reddit.com/r/AmItheAsshole/comments/1b0p7sm/aita_for_keeping_my_fiancés_old_wedding_photos/ks9jk5j/</t>
  </si>
  <si>
    <t>ks9x31r</t>
  </si>
  <si>
    <t>02-26-2024 21:03:56</t>
  </si>
  <si>
    <t>Misanthrope-is-ME</t>
  </si>
  <si>
    <t>&gt;They're in storage now but I'm going to chat with him and if he still says bin them that's what I'll do
If he tells you to bin them, then give them to him to throw away.  That should be his responsibility and you can never be blamed in the future for throwing out mementos that could have been shown to his children.</t>
  </si>
  <si>
    <t>https://www.reddit.com/r/AmItheAsshole/comments/1b0p7sm/aita_for_keeping_my_fiancés_old_wedding_photos/ks9x31r/</t>
  </si>
  <si>
    <t>ks9sxef</t>
  </si>
  <si>
    <t>02-26-2024 20:41:33</t>
  </si>
  <si>
    <t>If he reconsiders because of your views, then good for you.</t>
  </si>
  <si>
    <t>https://www.reddit.com/r/AmItheAsshole/comments/1b0p7sm/aita_for_keeping_my_fiancés_old_wedding_photos/ks9sxef/</t>
  </si>
  <si>
    <t>ks9pzbt</t>
  </si>
  <si>
    <t>02-26-2024 20:25:35</t>
  </si>
  <si>
    <t>https://www.reddit.com/r/AmItheAsshole/comments/1b0p7sm/aita_for_keeping_my_fiancés_old_wedding_photos/ks9pzbt/</t>
  </si>
  <si>
    <t>ks9q5lv</t>
  </si>
  <si>
    <t>02-26-2024 20:26:33</t>
  </si>
  <si>
    <t>Thanks, reply is appreciated even if you changed your mind </t>
  </si>
  <si>
    <t>https://www.reddit.com/r/AmItheAsshole/comments/1b0p7sm/aita_for_keeping_my_fiancés_old_wedding_photos/ks9q5lv/</t>
  </si>
  <si>
    <t>ks9xy36</t>
  </si>
  <si>
    <t>02-26-2024 21:08:36</t>
  </si>
  <si>
    <t>Thank you. Its really not.about blame. I understand why he holds such a huge grudge he's been to hell and back fighting for his kids, I've been right by his side for 4 years of it. I love his kids like they're my own. I know how damaging it can be when kids know that the parents hate each other, and I think it's important that they know they were born into love, regardless of how it ended or how it is now. Obviously I'm only human, i wouldn't have them on the walls or displayed in the house, I just don't think it would do any harm to have them kept away so they're there if ever he changes his mind about them</t>
  </si>
  <si>
    <t>https://www.reddit.com/r/AmItheAsshole/comments/1b0p7sm/aita_for_keeping_my_fiancés_old_wedding_photos/ks9xy36/</t>
  </si>
  <si>
    <t>ks9w0pr</t>
  </si>
  <si>
    <t>02-26-2024 20:58:07</t>
  </si>
  <si>
    <t>https://www.reddit.com/r/AmItheAsshole/comments/1b0p7sm/aita_for_keeping_my_fiancés_old_wedding_photos/ks9w0pr/</t>
  </si>
  <si>
    <t>kscv934</t>
  </si>
  <si>
    <t>02-27-2024 10:31:53</t>
  </si>
  <si>
    <t>Save the photos, but don't ask him again. After 8 years, he's not going to change his mind in a few weeks especially if the kids are not yet asking to see them.</t>
  </si>
  <si>
    <t>https://www.reddit.com/r/AmItheAsshole/comments/1b0p7sm/aita_for_keeping_my_fiancés_old_wedding_photos/kscv934/</t>
  </si>
  <si>
    <t>ksa7kqx</t>
  </si>
  <si>
    <t>02-26-2024 22:00:54</t>
  </si>
  <si>
    <t>Doubledogdad23</t>
  </si>
  <si>
    <t>Dyeing. The word is dyeing.</t>
  </si>
  <si>
    <t>https://www.reddit.com/r/AmItheAsshole/comments/1b0p6uh/aita_for_telling_my_wife_to_stop_dying_her_dog/ksa7kqx/</t>
  </si>
  <si>
    <t>ks9fqyi</t>
  </si>
  <si>
    <t>02-26-2024 19:29:41</t>
  </si>
  <si>
    <t>JarethsBuldge</t>
  </si>
  <si>
    <t>YTA
What are you actually mad about?</t>
  </si>
  <si>
    <t>https://www.reddit.com/r/AmItheAsshole/comments/1b0p6uh/aita_for_telling_my_wife_to_stop_dying_her_dog/ks9fqyi/</t>
  </si>
  <si>
    <t>ks9hn4n</t>
  </si>
  <si>
    <t>02-26-2024 19:40:16</t>
  </si>
  <si>
    <t>Germane7</t>
  </si>
  <si>
    <t>YTA
The tone of your post is that if the two of you disagree, you win.  Reasonable people can disagree on this dog dying business.  However, YTA if you think and act like you get to  “tell her” not to dye her dog.  You are not always going to get your way and since the dog is hers and she’s not hurting the dog, it’s best considered HER decision.  
If the mess is ruining the house - furniture, carpets, staining cabinets or floors etc, that’s legit.  She needs to agree to a set up the work area and have a process that protects those things.  
Apart from that, she knows how you feel about a colorful dog and does it anyway.  That’s the kind of stuff that can be frustrating in a marriage. However,  given that it’s her dog, I tend to think she gets to ultimately decide as long as it’s not inconveniencing or hurting you.</t>
  </si>
  <si>
    <t>https://www.reddit.com/r/AmItheAsshole/comments/1b0p6uh/aita_for_telling_my_wife_to_stop_dying_her_dog/ks9hn4n/</t>
  </si>
  <si>
    <t>ks9adob</t>
  </si>
  <si>
    <t>02-26-2024 18:56:26</t>
  </si>
  <si>
    <t>whatever-bi-</t>
  </si>
  <si>
    <t>YTA. Just because you don’t personally like it, doesn’t mean you get to be a dick to her about it. She’s literally causing no harm, throwing her dye away and banning it is so fucking controlling. Idk why she is putting up with that.</t>
  </si>
  <si>
    <t>https://www.reddit.com/r/AmItheAsshole/comments/1b0p6uh/aita_for_telling_my_wife_to_stop_dying_her_dog/ks9adob/</t>
  </si>
  <si>
    <t>ks9d5ga</t>
  </si>
  <si>
    <t>02-26-2024 19:11:33</t>
  </si>
  <si>
    <t>https-sam</t>
  </si>
  <si>
    <t>You got upset over the one accident that happened and threw away her dye just because you didn’t like it. That makes you the ah. You’re allowed to not like it and feel however you feel about it and while I don’t like the idea of dying dogs either you seem to not be trying to offer her any wiggle room and it’s coming off as really controlling. Do you know why shes dying her dog or are you just assuming it’s to follow a trend? If she wants to dye her dog you can’t stop her, it is her dog and she’s being safe about it and that was one single accident that you got upset over. Things happen. You’re using the small accident to justify disregarding her feelings and acting on your own feelings about this. You could’ve found a compromise where she could just dye the dog a less bright colour or something or limit the areas she’s dying or limit how often she does it imho. You shouldn’t have thrown away her dye and blew up over a one time accident. She has all right to ignore you after that.</t>
  </si>
  <si>
    <t>https://www.reddit.com/r/AmItheAsshole/comments/1b0p6uh/aita_for_telling_my_wife_to_stop_dying_her_dog/ks9d5ga/</t>
  </si>
  <si>
    <t>ksa2az7</t>
  </si>
  <si>
    <t>02-26-2024 21:32:04</t>
  </si>
  <si>
    <t>YTA. Are you even married? You are "sharing the expenses for the cat" yet each pay separately for each dog? 
I couldn't imagine the shit show if you had kids</t>
  </si>
  <si>
    <t>https://www.reddit.com/r/AmItheAsshole/comments/1b0p6uh/aita_for_telling_my_wife_to_stop_dying_her_dog/ksa2az7/</t>
  </si>
  <si>
    <t>ksakxe6</t>
  </si>
  <si>
    <t>02-26-2024 23:18:07</t>
  </si>
  <si>
    <t>Future_Literature335</t>
  </si>
  <si>
    <t>*dyeing</t>
  </si>
  <si>
    <t>https://www.reddit.com/r/AmItheAsshole/comments/1b0p6uh/aita_for_telling_my_wife_to_stop_dying_her_dog/ksakxe6/</t>
  </si>
  <si>
    <t>ks9b0w4</t>
  </si>
  <si>
    <t>02-26-2024 18:59:56</t>
  </si>
  <si>
    <t>HereComeTheSquirrels</t>
  </si>
  <si>
    <t>YTA
So there's actually a couple of good reasons for dyeing a dog, especially a common light coloured one. It improves visibility  (something that can be incredibly useful in public spaces, as pale dogs can really blend in), and drastically reduces theft risks (dogs with unusual colours are way less likely to be stolen as they're too identifiable). There's also no confusion about whose dog is whose at the dog park.
Rather than put your foot down over something that is pretty much harmless, instead discuss what can be done to prevent an accident like this again. Perhaps baby gates put up to prevent access to the bathroom, or agree that it gets done at a professional groomer.
But acting like you're the only one who gets a say is an asshole move. It's one accident in a few months, not a regular occurrence that your dog ends up with a harmless green patch.</t>
  </si>
  <si>
    <t>https://www.reddit.com/r/AmItheAsshole/comments/1b0p6uh/aita_for_telling_my_wife_to_stop_dying_her_dog/ks9b0w4/</t>
  </si>
  <si>
    <t>ks9axp7</t>
  </si>
  <si>
    <t>02-26-2024 18:59:26</t>
  </si>
  <si>
    <t>5ftGoliath</t>
  </si>
  <si>
    <t>YTA - what she is doing does not harm her dog and accidents happen. If she wasn't using pet safe dye, then you'd have a basis for wanting her to stop, but there is no harm in what she is doing. 
Ask her to be more careful with the dye and to make sure she cleans it all up so it doesn't end up on your dog or across the house. 
And the dye isn't to help find the dog, it's to discourage people from stealing it in the first place. A chip isn't a visible deterrent.</t>
  </si>
  <si>
    <t>https://www.reddit.com/r/AmItheAsshole/comments/1b0p6uh/aita_for_telling_my_wife_to_stop_dying_her_dog/ks9axp7/</t>
  </si>
  <si>
    <t>ks9d0g5</t>
  </si>
  <si>
    <t>02-26-2024 19:10:48</t>
  </si>
  <si>
    <t>YTA: your friend is right. Accidents do happen. You know she did not intentionally dye your dog, yet you still want to punish her? You’re her partner not her parent. Are you reimbursing her for the dye you tossed? Surely it cannot be cheap if it’s dog safe.</t>
  </si>
  <si>
    <t>https://www.reddit.com/r/AmItheAsshole/comments/1b0p6uh/aita_for_telling_my_wife_to_stop_dying_her_dog/ks9d0g5/</t>
  </si>
  <si>
    <t>ksctkfd</t>
  </si>
  <si>
    <t>02-27-2024 10:11:38</t>
  </si>
  <si>
    <t>prettyinpinkleather</t>
  </si>
  <si>
    <t>YTA. calm tf down</t>
  </si>
  <si>
    <t>https://www.reddit.com/r/AmItheAsshole/comments/1b0p6uh/aita_for_telling_my_wife_to_stop_dying_her_dog/ksctkfd/</t>
  </si>
  <si>
    <t>ks9c5e9</t>
  </si>
  <si>
    <t>02-26-2024 19:06:04</t>
  </si>
  <si>
    <t>Ok_Focus_3935</t>
  </si>
  <si>
    <t>YTA- its her dog and she is doing no harm to the dog. Yes, it can be upsetting for the incident but accidents happen. Plus dye is temporary it will come off. And the dye and can prevent theft. This could have been talked out but throwing the dye away is a total dick move</t>
  </si>
  <si>
    <t>https://www.reddit.com/r/AmItheAsshole/comments/1b0p6uh/aita_for_telling_my_wife_to_stop_dying_her_dog/ks9c5e9/</t>
  </si>
  <si>
    <t>ks9ha1v</t>
  </si>
  <si>
    <t>02-26-2024 19:38:16</t>
  </si>
  <si>
    <t>YTA. You don't get a say. If you are that concerned with your dog ending up with dye on him, you have every right to insist that you and your wife put a plan in place so that an accident like that doesn't happen again, but blowing up and threatening to throw out the dye because you don't like it is an AH move. This is a completely harmless thing that makes your wife happy and in some ways makes her dog safer. When you look at it that way, I feel like there's not a lot of ambiguity here.</t>
  </si>
  <si>
    <t>https://www.reddit.com/r/AmItheAsshole/comments/1b0p6uh/aita_for_telling_my_wife_to_stop_dying_her_dog/ks9ha1v/</t>
  </si>
  <si>
    <t>ksa524e</t>
  </si>
  <si>
    <t>02-26-2024 21:47:05</t>
  </si>
  <si>
    <t>https://www.reddit.com/r/AmItheAsshole/comments/1b0p6uh/aita_for_telling_my_wife_to_stop_dying_her_dog/ksa524e/</t>
  </si>
  <si>
    <t>ksd2xoy</t>
  </si>
  <si>
    <t>02-27-2024 11:54:49</t>
  </si>
  <si>
    <t>Top_Guarantee4519</t>
  </si>
  <si>
    <t>I read 'doing her dog' and my brain screamed.</t>
  </si>
  <si>
    <t>https://www.reddit.com/r/AmItheAsshole/comments/1b0p6uh/aita_for_telling_my_wife_to_stop_dying_her_dog/ksd2xoy/</t>
  </si>
  <si>
    <t>ksc0und</t>
  </si>
  <si>
    <t>02-27-2024 05:00:33</t>
  </si>
  <si>
    <t>AozoraKiri</t>
  </si>
  <si>
    <t>YTA
For starters, it's her dog. Hers. Not yours.
2, she apologised for the mistake. An accident. You make mistakes, too, dont you?
3. It's not a trend. It's for the dog's safety. And even if it was a trend, it's her dog. And she is not hurting anyone. She is not hurting you, she's not hurting your dog, and she's certainly not hurting her dog. Especially since she is training hers to be a service dog. Dognappers will most likely go after well trained dogs or service dog cause they are worth more. 
4. Why not collars or microchip? Simple. Collars can be taken off and disposed of, which most dognappers will do. Microchip might work if the dog is lost and brought to the vet. But when dognapped, there is the chance that a dognapper will not bring the dog to a vet so even if your dog get found later on in the hands of some buyer, the dognapper is most likely far away by then and have gotten away.
5. Im pretty sure most people say this already, but it's easier to identify the dog if it is dyed. Most dognapper won't go for a dog that have dye in their coats cause they are easy to identify, compared to a dog with no distinct marking on them like your girlfriend's dog. Think about it. A dog that looks identify to many other out there, or a dog dyed in some colours and can easily be recognised by even strangers on the street who might jnow who the real owner of the dog is. Which one will you dognap? The one that looks like any other dogs, right?
6. Why are you trying to control what she can and cannot do? What are you so unhappy about? She just dying her dog for it's safety. The fact that it look cute is just a bonus.</t>
  </si>
  <si>
    <t>https://www.reddit.com/r/AmItheAsshole/comments/1b0p6uh/aita_for_telling_my_wife_to_stop_dying_her_dog/ksc0und/</t>
  </si>
  <si>
    <t>ksbqc5s</t>
  </si>
  <si>
    <t>02-27-2024 03:40:48</t>
  </si>
  <si>
    <t>Fantastic_List3029</t>
  </si>
  <si>
    <t>INFO: Who hurt you so badly that standing out, or being different is an affront to your existence? 
Who is going to see the green except for you and your wife? Are those people aware your wife and her dog exist? Conclusions can so easily be drawn it was an accident. If they don't know your wife and are as judgemental as *you* seem to be...**fuck them**. 
**Life is way too short to be an asshole, and YTA**</t>
  </si>
  <si>
    <t>https://www.reddit.com/r/AmItheAsshole/comments/1b0p6uh/aita_for_telling_my_wife_to_stop_dying_her_dog/ksbqc5s/</t>
  </si>
  <si>
    <t>ks9ayto</t>
  </si>
  <si>
    <t>02-26-2024 18:59:36</t>
  </si>
  <si>
    <t>NTA. Animals are not toys.</t>
  </si>
  <si>
    <t>https://www.reddit.com/r/AmItheAsshole/comments/1b0p6uh/aita_for_telling_my_wife_to_stop_dying_her_dog/ks9ayto/</t>
  </si>
  <si>
    <t>ksa9vhg</t>
  </si>
  <si>
    <t>02-26-2024 22:13:45</t>
  </si>
  <si>
    <t>Fickle_Look9546</t>
  </si>
  <si>
    <t>The thing I don’t like about ‘pet safe’ is it basically means ‘doesn’t irritate their skin’ etc. it says nothing or every rarely mentions about how the smell, or how regular use may affect the natural oils etc in their skin or fur…..again, it simply means ‘won’t give rash’ not ‘all dogs are cool with it’. 
People think ‘pet safe’? Oh! That means my dog will love it! No…..that’s not what it means. Not saying they are all bad…..just saying ‘not giving a rash’ doesn’t mean your dog enjoys it. You can’t ask your dog, so you assume on behalf of your dog, that it doesn’t mind foreign looking and foreign smelling substances rubbed into its fur, and no one can tell me with total assurances that their dog doesn’t notice the difference. 
If my dog can’t consent, personally I’m just going to leave them natural, which is a state I KNOW they have no issue with. It’s just safer than turning my dog into an accessory for my own amusement and no benefit.</t>
  </si>
  <si>
    <t>https://www.reddit.com/r/AmItheAsshole/comments/1b0p6uh/aita_for_telling_my_wife_to_stop_dying_her_dog/ksa9vhg/</t>
  </si>
  <si>
    <t>ksa4dt6</t>
  </si>
  <si>
    <t>02-26-2024 21:43:25</t>
  </si>
  <si>
    <t>BabaganoushGoose</t>
  </si>
  <si>
    <t>NTA. 
Firstly, pet safe dyes shouldn’t be used regularly anyway, it is not good for their skin and fur. Also “Pet safe” doesn’t make it right to use these dyes, at all. This is completely self serving, and nothing to do with the wellbeing of the dog.</t>
  </si>
  <si>
    <t>https://www.reddit.com/r/AmItheAsshole/comments/1b0p6uh/aita_for_telling_my_wife_to_stop_dying_her_dog/ksa4dt6/</t>
  </si>
  <si>
    <t>ksa5qjt</t>
  </si>
  <si>
    <t>02-26-2024 21:50:47</t>
  </si>
  <si>
    <t>BrightFirelyt</t>
  </si>
  <si>
    <t>NTA. The dog doesn’t have any way to say if it’s doing anything to irritate the skin and there’s no telling if or when such problems will occur. </t>
  </si>
  <si>
    <t>https://www.reddit.com/r/AmItheAsshole/comments/1b0p6uh/aita_for_telling_my_wife_to_stop_dying_her_dog/ksa5qjt/</t>
  </si>
  <si>
    <t>ks99clj</t>
  </si>
  <si>
    <t>02-26-2024 18:50:50</t>
  </si>
  <si>
    <t>NTA.
How totally FOUL!  This is animal abuse.  If she wants to play dress-ups, get her a dolly.</t>
  </si>
  <si>
    <t>https://www.reddit.com/r/AmItheAsshole/comments/1b0p6uh/aita_for_telling_my_wife_to_stop_dying_her_dog/ks99clj/</t>
  </si>
  <si>
    <t>ksckxaa</t>
  </si>
  <si>
    <t>02-27-2024 08:25:21</t>
  </si>
  <si>
    <t>saintandvillian</t>
  </si>
  <si>
    <t>Dying your dog’s hair for aesthetic purposes is bizarre to me. The dog is an animal, not a circus attraction. I’m honestly shocked at all the YTA judgments, if anything I would say ESH. She made a mistake and you need to be more reasonable. You also should be making a case about the dye by discussing real issues related to the dog, not your personal comfort or fear for your own dog. Dog safe generally means that it won’t kill the dog, it doesn’t mean that it’s healthy for the animal. Hair relaxers used to straighten hair often include lye. These products have been linked to cancer and other risks for black women, yet these products continue to be sold are considered “safe” enough to stay on retail shelves. If that’s the standard for humans, who knows what possible side effects are related to the dye she’s using. Lastly, and I mean this sincerely, a lot of people consider their dogs to be special animals and the friendship and bond between them and their dog to be their close. I just don’t see how treating your dog like it’s a fashion accessory and using dyes that could lead to permanent issues as indicative of that bond. [This website](https://wagwalking.com/wellness/is-it-safe-to-dye-a-dogs-fur#) suggests that beyond ethical concerns, the dye can irritate their skin, lead to differences in their smell, and cause itching and burning. The article also notes that dying a dog is banned in 4 states.</t>
  </si>
  <si>
    <t>https://www.reddit.com/r/AmItheAsshole/comments/1b0p6uh/aita_for_telling_my_wife_to_stop_dying_her_dog/ksckxaa/</t>
  </si>
  <si>
    <t>ksaodoe</t>
  </si>
  <si>
    <t>02-26-2024 23:39:16</t>
  </si>
  <si>
    <t>m_enfin</t>
  </si>
  <si>
    <t>ESH People shouldn't humanize animals. And you shouldn't be petty</t>
  </si>
  <si>
    <t>https://www.reddit.com/r/AmItheAsshole/comments/1b0p6uh/aita_for_telling_my_wife_to_stop_dying_her_dog/ksaodoe/</t>
  </si>
  <si>
    <t>ksck7ep</t>
  </si>
  <si>
    <t>02-27-2024 08:16:42</t>
  </si>
  <si>
    <t>ChipmunkObvious2893</t>
  </si>
  <si>
    <t>Or "killing".</t>
  </si>
  <si>
    <t>https://www.reddit.com/r/AmItheAsshole/comments/1b0p6uh/aita_for_telling_my_wife_to_stop_dying_her_dog/ksck7ep/</t>
  </si>
  <si>
    <t>tl</t>
  </si>
  <si>
    <t>ksa3er1</t>
  </si>
  <si>
    <t>02-26-2024 21:38:06</t>
  </si>
  <si>
    <t>Kitchen-Assistance93</t>
  </si>
  <si>
    <t>This right here. Obviously theres something else. He probably hates her dying her own hair or has a serious problem with the happiness she gets from doing it.</t>
  </si>
  <si>
    <t>https://www.reddit.com/r/AmItheAsshole/comments/1b0p6uh/aita_for_telling_my_wife_to_stop_dying_her_dog/ksa3er1/</t>
  </si>
  <si>
    <t>ksck3ct</t>
  </si>
  <si>
    <t>02-27-2024 08:15:22</t>
  </si>
  <si>
    <t>"No honey, it's tuesday, and that day I pay for Timmy's clothing when purchased before noon"</t>
  </si>
  <si>
    <t>https://www.reddit.com/r/AmItheAsshole/comments/1b0p6uh/aita_for_telling_my_wife_to_stop_dying_her_dog/ksck3ct/</t>
  </si>
  <si>
    <t>ks9bp2g</t>
  </si>
  <si>
    <t>02-26-2024 19:03:37</t>
  </si>
  <si>
    <t>https://www.reddit.com/r/AmItheAsshole/comments/1b0p6uh/aita_for_telling_my_wife_to_stop_dying_her_dog/ks9bp2g/</t>
  </si>
  <si>
    <t>da</t>
  </si>
  <si>
    <t>ksb21u3</t>
  </si>
  <si>
    <t>02-27-2024 01:04:35</t>
  </si>
  <si>
    <t>SleeeepyKat</t>
  </si>
  <si>
    <t>I seriously don’t know why you’re getting downvoted for this. Animals aren’t objects, but apparently selfish aholes (most of the population) like to think they are.</t>
  </si>
  <si>
    <t>https://www.reddit.com/r/AmItheAsshole/comments/1b0p6uh/aita_for_telling_my_wife_to_stop_dying_her_dog/ksb21u3/</t>
  </si>
  <si>
    <t>ksbn6lo</t>
  </si>
  <si>
    <t>02-27-2024 03:19:05</t>
  </si>
  <si>
    <t>MyPath2Follow</t>
  </si>
  <si>
    <t>Pet safe dyes are usually organic and do not irritate the skin. She's not using human dye on the dog, she's using pet safe ones. While it shouldn't be done every other day, it absolutely won't irritate the skin. It would have already if it was going to from any allergies, anyway.</t>
  </si>
  <si>
    <t>https://www.reddit.com/r/AmItheAsshole/comments/1b0p6uh/aita_for_telling_my_wife_to_stop_dying_her_dog/ksbn6lo/</t>
  </si>
  <si>
    <t>ks9dfq1</t>
  </si>
  <si>
    <t>02-26-2024 19:13:07</t>
  </si>
  <si>
    <t>How is it animal abuse? Like in what way is she harming the dog?</t>
  </si>
  <si>
    <t>https://www.reddit.com/r/AmItheAsshole/comments/1b0p6uh/aita_for_telling_my_wife_to_stop_dying_her_dog/ks9dfq1/</t>
  </si>
  <si>
    <t>ksdjtai</t>
  </si>
  <si>
    <t>02-27-2024 14:05:34</t>
  </si>
  <si>
    <t>Looweezah</t>
  </si>
  <si>
    <t>Vet here.
Yeah, the post didn't really ask about our opinion on dyeing dog's fur. Keep it to yourself.
But it's a good thing you shared the website. We can see that you only picked the bits which supports your opinion and ignored the rest. As in, you seem to have ignored the parts where they say it is dangerous to dye their fur *with products made for humans* and there are **safe dyes made for pets**. Not to mention there's a whole bit there on how to safely dye their dog.
Also, is the ban mention even relevant? He didn't say where they live. What would anyone care about a ban in some country (one which kills dogs if they're not adopted) if they don't live there?</t>
  </si>
  <si>
    <t>https://www.reddit.com/r/AmItheAsshole/comments/1b0p6uh/aita_for_telling_my_wife_to_stop_dying_her_dog/ksdjtai/</t>
  </si>
  <si>
    <t>ksc2mbr</t>
  </si>
  <si>
    <t>02-27-2024 05:15:23</t>
  </si>
  <si>
    <t>What on earth do you mean by dyeing a dog is humanizing it?</t>
  </si>
  <si>
    <t>https://www.reddit.com/r/AmItheAsshole/comments/1b0p6uh/aita_for_telling_my_wife_to_stop_dying_her_dog/ksc2mbr/</t>
  </si>
  <si>
    <t>ksctld9</t>
  </si>
  <si>
    <t>02-27-2024 10:11:57</t>
  </si>
  <si>
    <t>This one right here actually</t>
  </si>
  <si>
    <t>https://www.reddit.com/r/AmItheAsshole/comments/1b0p6uh/aita_for_telling_my_wife_to_stop_dying_her_dog/ksctld9/</t>
  </si>
  <si>
    <t>ks9p5ni</t>
  </si>
  <si>
    <t>02-26-2024 20:21:05</t>
  </si>
  <si>
    <t>They are actually genuine reasons for doing it, but at the same time you can just do it for fun. As long as pet safe dyes are used and it isn't causing distress or issues for the animal, there's no harm in it.</t>
  </si>
  <si>
    <t>https://www.reddit.com/r/AmItheAsshole/comments/1b0p6uh/aita_for_telling_my_wife_to_stop_dying_her_dog/ks9p5ni/</t>
  </si>
  <si>
    <t>ksbnfuu</t>
  </si>
  <si>
    <t>02-27-2024 03:20:48</t>
  </si>
  <si>
    <t xml:space="preserve"> They're getting downvoted because people don't seem to understand that pet safe dyes literally do not hurt the dogs at all and in a lot of cases have actually been used to deter theft/help in identify situations.   
The dog literally likely gives 0 effs that it's being dyed.</t>
  </si>
  <si>
    <t>https://www.reddit.com/r/AmItheAsshole/comments/1b0p6uh/aita_for_telling_my_wife_to_stop_dying_her_dog/ksbnfuu/</t>
  </si>
  <si>
    <t>ksb2lj0</t>
  </si>
  <si>
    <t>02-27-2024 01:08:00</t>
  </si>
  <si>
    <t>Quick_Persimmon_4436</t>
  </si>
  <si>
    <t>Is it child abuse to dye their hair?</t>
  </si>
  <si>
    <t>https://www.reddit.com/r/AmItheAsshole/comments/1b0p6uh/aita_for_telling_my_wife_to_stop_dying_her_dog/ksb2lj0/</t>
  </si>
  <si>
    <t>ks9dti2</t>
  </si>
  <si>
    <t>02-26-2024 19:15:11</t>
  </si>
  <si>
    <t>I can't imagine that chemical dyes are going to be very kind to the skin.</t>
  </si>
  <si>
    <t>https://www.reddit.com/r/AmItheAsshole/comments/1b0p6uh/aita_for_telling_my_wife_to_stop_dying_her_dog/ks9dti2/</t>
  </si>
  <si>
    <t>ksa8bvt</t>
  </si>
  <si>
    <t>02-26-2024 22:05:08</t>
  </si>
  <si>
    <t>Not really. I agree that if it’s pet safe it’s her choice and not to go mental over it. 
I disagree that it has any of the benefits you listed…..like confusion as to whose dog is who?……erm, I’ve had multiple dogs all my life……never dyed them, and it’s super easy to identify your dog…..
tbh, if your dog is off leash, and running around with other dogs, you should always be watching, it’s not like you leave your dog surrounded with others in the dog park, and ignore it, glancing up occasionally and thanking Jesus you dyed it green so you can identify your own dog of many years….it feels like you are grasping at straws here for any kind of paper thin excuse to justify it. 
Again, it IS a purely fashion choice to dye your dog, nothing wrong with it if pet safe, but pretending it has all these benefits feels like it’s more you are defending your personal choice and trying desperately to justify it with any half assed, non applicable reason you find on the internet. Probably written by other dog dyers to justify it also. 
Just admit you do it because you want to, and stop pretending it’s a choice born from logic or sense. Your dog your choice, that’s the only reason you need, and the only reason that actually applies here.</t>
  </si>
  <si>
    <t>https://www.reddit.com/r/AmItheAsshole/comments/1b0p6uh/aita_for_telling_my_wife_to_stop_dying_her_dog/ksa8bvt/</t>
  </si>
  <si>
    <t>ksbqwg1</t>
  </si>
  <si>
    <t>02-27-2024 03:44:45</t>
  </si>
  <si>
    <t>They didn’t mention the safety of the dye though. There are a lot of people that dress up their pets and dye them to use them as accessories (especially on social media).
They were just talking about that.</t>
  </si>
  <si>
    <t>https://www.reddit.com/r/AmItheAsshole/comments/1b0p6uh/aita_for_telling_my_wife_to_stop_dying_her_dog/ksbqwg1/</t>
  </si>
  <si>
    <t>ksdcxxt</t>
  </si>
  <si>
    <t>02-27-2024 13:17:36</t>
  </si>
  <si>
    <t>VonKarmaSmash</t>
  </si>
  <si>
    <t>Don’t get weirdos like this started about people who dye their hair. It’s a whole Boomer thing to pour energy into hating a trend you don’t have to take part in lmao </t>
  </si>
  <si>
    <t>https://www.reddit.com/r/AmItheAsshole/comments/1b0p6uh/aita_for_telling_my_wife_to_stop_dying_her_dog/ksdcxxt/</t>
  </si>
  <si>
    <t>ks9edqd</t>
  </si>
  <si>
    <t>02-26-2024 19:21:34</t>
  </si>
  <si>
    <t>They literally make pet safe dyes</t>
  </si>
  <si>
    <t>https://www.reddit.com/r/AmItheAsshole/comments/1b0p6uh/aita_for_telling_my_wife_to_stop_dying_her_dog/ks9edqd/</t>
  </si>
  <si>
    <t>ks9e7b1</t>
  </si>
  <si>
    <t>02-26-2024 19:17:27</t>
  </si>
  <si>
    <t>As you can read, they are pet safe, specifically made to use on animals. There are no toxins or chemicals in it.</t>
  </si>
  <si>
    <t>https://www.reddit.com/r/AmItheAsshole/comments/1b0p6uh/aita_for_telling_my_wife_to_stop_dying_her_dog/ks9e7b1/</t>
  </si>
  <si>
    <t>ksa9hzq</t>
  </si>
  <si>
    <t>02-26-2024 22:11:38</t>
  </si>
  <si>
    <t>You picked the lowest option of the three I stated. Other two were reducing theft risk (a massive one as the dog becomes too identifiable) and visibility. There are plenty of people with service dogs who do dye them due to people running into them in shops and such when pale coloured to justify.
Also, I don't own a dog or any other pet, so I'm not acting like it's a choice I've made through logic or sense because I need to justify it. I've just listened to people on why they've done it, and in the circles I've known they've done it for reasons like reducing theft risk or increasing visibility of the dog. But yeah, just because they want to, and it's safe for the dog and the dog isn't caused issues by it is good enough.</t>
  </si>
  <si>
    <t>https://www.reddit.com/r/AmItheAsshole/comments/1b0p6uh/aita_for_telling_my_wife_to_stop_dying_her_dog/ksa9hzq/</t>
  </si>
  <si>
    <t>ksa6q4q</t>
  </si>
  <si>
    <t>02-26-2024 21:56:10</t>
  </si>
  <si>
    <t>Good, but I still think it's a foul idea.</t>
  </si>
  <si>
    <t>https://www.reddit.com/r/AmItheAsshole/comments/1b0p6uh/aita_for_telling_my_wife_to_stop_dying_her_dog/ksa6q4q/</t>
  </si>
  <si>
    <t>ksab9pq</t>
  </si>
  <si>
    <t>02-26-2024 22:21:33</t>
  </si>
  <si>
    <t>Again, they are paper thin ‘reasons’. I know you feel they might be valid, but unfortunately, that doesn’t make them so.
Non permanent dye really doesn’t do much for theft deterrence. If your dog is valuable, they will steal it and wash out the dye, no problem. Or just dye over it. If they are stolen for baiting anyways, all bait dogs get dyed regardless. So that’s just not viable.
The visibility thing is stupid. Either your dog should be on the lead, and visible, or off the lead, and visible. If your dog is off the lead, and too far to be seen without being dyed, then you just aren’t watching your dog or being a responsible owner…..who lets their dog run off lead at a distance and relies on a vibrant dye to be able to see it? 
So no. Your ‘points’ are not good ones, and not viable at all. Most of them rely on you being a shit owner first, like letting your dog run off lead and out of control and a distance from you.</t>
  </si>
  <si>
    <t>https://www.reddit.com/r/AmItheAsshole/comments/1b0p6uh/aita_for_telling_my_wife_to_stop_dying_her_dog/ksab9pq/</t>
  </si>
  <si>
    <t>ksbmmsj</t>
  </si>
  <si>
    <t>02-27-2024 03:15:21</t>
  </si>
  <si>
    <t>I'd rather see people use pet safe dye on their animals than put them in outfits.
As long as the dye doesn't hurt the animal, it's not "foul"</t>
  </si>
  <si>
    <t>https://www.reddit.com/r/AmItheAsshole/comments/1b0p6uh/aita_for_telling_my_wife_to_stop_dying_her_dog/ksbmmsj/</t>
  </si>
  <si>
    <t>ksahzg8</t>
  </si>
  <si>
    <t>02-26-2024 23:00:21</t>
  </si>
  <si>
    <t>PinetreeBlues</t>
  </si>
  <si>
    <t>Ok boomer</t>
  </si>
  <si>
    <t>https://www.reddit.com/r/AmItheAsshole/comments/1b0p6uh/aita_for_telling_my_wife_to_stop_dying_her_dog/ksahzg8/</t>
  </si>
  <si>
    <t>af</t>
  </si>
  <si>
    <t>ksaeqks</t>
  </si>
  <si>
    <t>02-26-2024 22:41:25</t>
  </si>
  <si>
    <t>I feel like you just don't want to see a reason because you don't like it. Which is fair. But just own that, rather than pretend it doesn't have value when there are multitudes of people who show it has value.</t>
  </si>
  <si>
    <t>https://www.reddit.com/r/AmItheAsshole/comments/1b0p6uh/aita_for_telling_my_wife_to_stop_dying_her_dog/ksaeqks/</t>
  </si>
  <si>
    <t>ksc2zei</t>
  </si>
  <si>
    <t>02-27-2024 05:18:31</t>
  </si>
  <si>
    <t>My dog adores being dressed.  If you hold out a harness or sweater, he comes racing over hand stuffs his head it.  It can make it hard to fasten, because he’s excited and so busy trying to get it on.  But, he is a service dog, and he knows that his harnesses mean we are going someplace.  If it’s below about 25°, and we go for a walk, if he isn’t wearing a sweater he starts walking on only 3 legs, and switches off which leg is up.  Until he gets too cold, then he tries to pick up 2 at once, and falls over.  So, to prevent that, he wears sweaters when it’s too cold.</t>
  </si>
  <si>
    <t>https://www.reddit.com/r/AmItheAsshole/comments/1b0p6uh/aita_for_telling_my_wife_to_stop_dying_her_dog/ksc2zei/</t>
  </si>
  <si>
    <t>ksai91u</t>
  </si>
  <si>
    <t>02-26-2024 23:01:57</t>
  </si>
  <si>
    <t>Bedtime for you, kiddy.</t>
  </si>
  <si>
    <t>https://www.reddit.com/r/AmItheAsshole/comments/1b0p6uh/aita_for_telling_my_wife_to_stop_dying_her_dog/ksai91u/</t>
  </si>
  <si>
    <t>ksagh9h</t>
  </si>
  <si>
    <t>02-26-2024 22:51:29</t>
  </si>
  <si>
    <t>And I feel you are inventing reasons, which are easily refuted and only really backed by those that want to dye their dog for fun, and cherry pick to find other enablers that want to find any and every reason to justify their pink dog. 
Like I said, your dog, your choice, but pretending it has additional benefits make you sound like those nutrilife bs sellers who sell random nutrients as the key to eternal youth with nothing at all to back their statements, but desperate to peddle their bs anyways.
Also, as a person that has never owned a pet, you are giving an opinion with absolutely no real world experience or knowledge applied to it. 
I feel you should just own that you know very little about the topic in question, and are just chiming in with what you think the popular consensus is, because your lack of pet knowledge kind of shows with the extremely flimsy and ridiculous ‘reasons’ you are trying to peddle. 
At least others admit it’s a personal choice thing…..you are here actually trying to make it a ‘fact’ with unsubstantiated beneficial claims, rather than accepting it’s just an opinion or choice of the owner, and pretending it has to do with anything other than aesthetics instead.</t>
  </si>
  <si>
    <t>https://www.reddit.com/r/AmItheAsshole/comments/1b0p6uh/aita_for_telling_my_wife_to_stop_dying_her_dog/ksagh9h/</t>
  </si>
  <si>
    <t>ksagt82</t>
  </si>
  <si>
    <t>02-26-2024 22:53:25</t>
  </si>
  <si>
    <t>Multiple Nazi’s can ‘prove’ Hitler had value….doesn’t mean Hitler had any real value. People with a bias deciding it has value doesn’t mean it magically has value. Get real 😂 I could point to more that thinks it’s stupid and ridiculous to dye a dog, so I win via a numbers game? Because facts don’t matter right. It’s not about facts. It’s about how many people LIKE something, over any real fact, right? 🙄</t>
  </si>
  <si>
    <t>https://www.reddit.com/r/AmItheAsshole/comments/1b0p6uh/aita_for_telling_my_wife_to_stop_dying_her_dog/ksagt82/</t>
  </si>
  <si>
    <t>ksaizk0</t>
  </si>
  <si>
    <t>02-26-2024 23:06:22</t>
  </si>
  <si>
    <t>I literally don't have a dog, I have no skin in the game, so why keep pretending like I do. Also just because I don't have one, doesn't mean I can't be knowledgeable about it. Also never said I never owned a pet, just said I don't own a pet right now. Owned plenty, just indoors ones only. 
You do seriously like to read into things and create your own facts rather than just asking a question
And you don't care to talk to people with service animals who have gone down this route to reduce issues with their animals behind stepped on or run into. That says a lot about you. Perhaps instead you want to approach it with the same open mind I did when I first saw it and thought "that's weird and wrong", then listening to others, there is a good reason. They're not cutting or shaping, they're just dyeing the fur there. Those are two massively different things.</t>
  </si>
  <si>
    <t>https://www.reddit.com/r/AmItheAsshole/comments/1b0p6uh/aita_for_telling_my_wife_to_stop_dying_her_dog/ksaizk0/</t>
  </si>
  <si>
    <t>ksaicce</t>
  </si>
  <si>
    <t>02-26-2024 23:02:30</t>
  </si>
  <si>
    <t>Wow you went straight to Godwin's rule proving you're losing the argument, that's a serious speed run for this place, considering next to no one does.</t>
  </si>
  <si>
    <t>https://www.reddit.com/r/AmItheAsshole/comments/1b0p6uh/aita_for_telling_my_wife_to_stop_dying_her_dog/ksaicce/</t>
  </si>
  <si>
    <t>ksakh29</t>
  </si>
  <si>
    <t>02-26-2024 23:15:21</t>
  </si>
  <si>
    <t>I pointed out that you have no experience and as such, limited knowledge whatsoever on the topic already. Why reiterate that?
You inventing problems I’ve never witnessed says ‘a lot about me’? 😂 ok I’m sure it does, but speaking as someone that owned dogs all my life, dog sits for multiple others, and known plenty of service dogs and people that require them, I can also state, you are talking out your asshole again, and should probably learn to not speak like you have knowledge on something when….you just don’t.
But ok, accuse ME of creating my own facts, when you just been doing the same.
Because everyone loves hypocrites 👍</t>
  </si>
  <si>
    <t>https://www.reddit.com/r/AmItheAsshole/comments/1b0p6uh/aita_for_telling_my_wife_to_stop_dying_her_dog/ksakh29/</t>
  </si>
  <si>
    <t>ksaksnn</t>
  </si>
  <si>
    <t>02-26-2024 23:17:20</t>
  </si>
  <si>
    <t>I’m aware of the difference of cutting and dying believe it or not. None of that means any point you made was valid. It wasn’t. Again people that want to dye their dogs will do it and pretend it has benefits. Doesn’t mean these invented ‘benefits’ actually make any impact in real life.</t>
  </si>
  <si>
    <t>https://www.reddit.com/r/AmItheAsshole/comments/1b0p6uh/aita_for_telling_my_wife_to_stop_dying_her_dog/ksaksnn/</t>
  </si>
  <si>
    <t>ksajmql</t>
  </si>
  <si>
    <t>02-26-2024 23:10:15</t>
  </si>
  <si>
    <t>Yeah……Totally losing the argument…it wasn’t your terrible inaccurate and false statements that you applied in the topic that ended the argument….Your bullshit excuses suddenly become valid because you decided to pat yourself on the back and self claim victory for yourself. Who knew it was so easy as just claiming we have victory regardless of the validity of anything said.
Let me try it.
You’re losing the argument because I said so. Wow, it’s really fun playing by your rules. I’m gonna go paint my house and pretend the extra visibility is totally genuinely beneficial. 
Maybe I’ll paint the trees too, so I can see them extra bright also. Doesn’t matter if it makes any logic. It makes them ‘more visible’ and no one can tell me that’s not a benefit. Others will agree with me if I scrape on the internet hard enough to find specifically what I’m looking for to back me 🙄</t>
  </si>
  <si>
    <t>https://www.reddit.com/r/AmItheAsshole/comments/1b0p6uh/aita_for_telling_my_wife_to_stop_dying_her_dog/ksajmql/</t>
  </si>
  <si>
    <t>ksam8jj</t>
  </si>
  <si>
    <t>02-26-2024 23:26:01</t>
  </si>
  <si>
    <t>I've invented nothing, you can claim all you like about experience, something you never claimed until now. When I've said from the beginning, always said don't own but know people who do and why they dye for good reasons (and vets agree if pet safe dyes are used is fine). But you want to spew paragraphs on paragraphs on why you're right and everyone else is wrong.
Take it somewhere else as I'm done with you.
Also I can't be a hypocrite. I'm not inventing facts, I'm literally telling facts, your choice if you want to believe them or not. Look up the definition before you throw that at me.</t>
  </si>
  <si>
    <t>https://www.reddit.com/r/AmItheAsshole/comments/1b0p6uh/aita_for_telling_my_wife_to_stop_dying_her_dog/ksam8jj/</t>
  </si>
  <si>
    <t>ksapaen</t>
  </si>
  <si>
    <t>02-26-2024 23:44:53</t>
  </si>
  <si>
    <t>Glad you can invent facts and authorise them as valid yourself. You defo invented them, but whatever, claim you didn’t, I don’t really care. Makes life so easy for you I imagine, being able to just make stuff up and authorise it as fact straight after. 
Pet safe just means ‘doesn’t rash, or cause skin problems’. Not ‘is the best option for your dog’.
Nor does skimming through instagram dog dyers constitute as proper research or back ups for your statements. Again, It’s cherry picking and taking from sources trying to validate itself and no other aim.
Not saying I’m right and everyone is wrong. Just saying you are wrong. There’s a huge difference between the 2. 
But ok. Pretend dying your dog helps, again, it’s up to the owner of the dog. You desperately trying to act like you know about the topic is getting kind of laughable though. 
If you are done with me, walk away. You are the one desperately trying to prove you know more about a subject than you actually do. For what reason you do it, I cannot fathom, but I love the non dog owner that is a master of dog ownership tactic 👍
Glad you can shrug off the hypocrite label by just claiming a non fact as fact though. I’ll have to try it sometime! It must be blessed to be so thick skinned that neither logic nor reason can penetrate through to you 🙄
Sorry I didn’t list a full list of my experiences prior to any statement made. Next time, I’ll start with my whole C.V. Just so people like you don’t also follow suit with mild temper tantrums. That’s totally on me. 
By the way, I didn’t see you list any of your experiences as an all round genius to be able to just change non-facts to facts, or just invent statements with no proof behind them and declare it as universal truth. 
Is it like when Trump declassified documents….with his mind? Because if so 🤯 you must be a super special human.</t>
  </si>
  <si>
    <t>https://www.reddit.com/r/AmItheAsshole/comments/1b0p6uh/aita_for_telling_my_wife_to_stop_dying_her_dog/ksapaen/</t>
  </si>
  <si>
    <t>ksaxezt</t>
  </si>
  <si>
    <t>02-27-2024 00:35:36</t>
  </si>
  <si>
    <t>Who is throwing a temper tantrum other than you? Look at our response lengths and personal attacks thrown out. I'm keeping it short and doing zero, you... Well it speaks for itself. 
Seriously it's not that big a deal, it's dyeing a dog's fur with vet approved dyes. Why are you that invested that you're trying to make me a monster when I pose a valid defense on you trying to make invalid personal attacks on me? 
I'm going to ignore your ignoring made up interpretations to my actual reply. You do you there on fighting... whatever. I have no idea, as you've compared me to Nazis, said I'm abusing a pet I don't own, called me a hypocrite when I literally don't own pets (which doesn't make sense in this argument as I would have to refuse to dye a pet by insist it's okay to do so), then said I know nothing because you finally acknowledged I don't own a pet that I've dyed, then said I'm demanding you CV (never did), and comparing me to trump. Just pick one and we'll roll with that.</t>
  </si>
  <si>
    <t>https://www.reddit.com/r/AmItheAsshole/comments/1b0p6uh/aita_for_telling_my_wife_to_stop_dying_her_dog/ksaxezt/</t>
  </si>
  <si>
    <t>ksc3iwb</t>
  </si>
  <si>
    <t>02-27-2024 05:23:06</t>
  </si>
  <si>
    <t>I thought you planned to disappear?
Ah yes. Response lengths. The exact measure of statement validity. They found this golden rule etched into ice age cave walls I believe.
Calling you a hypocrite was actually an example of a real fact, unlike what you have been providing. Other than that I have made no personal attacks, and that wasn’t even a personal attack, it just struck me as hypocritical.
Questioning why a person that does not own dogs, seems to think they know everything that matters about dogs is also not a personal attack.
I wasn’t ‘trying to make you a monster’. I said just admit it’s because you want to as an owner, and the ‘benefits’ you listed were nothing close to benefits, and were akin to pyramid scheme nutrient ‘benefits’. As in, imagined.
I did not say you were evil to dye your dog, but it is totally a fashion thing, and nothing else. The owner does it for the owner, not the dog. Pretending otherwise is just false pretences. 
Stating that ‘pet safe’ doesn’t mean ‘good for your pet’ also isn’t judging anyone. It’s just my belief that because something doesn’t cause skin irritations, or rashes, doesn’t mean it’s worth doing, or equal to not using it at all. Maybe it’s 95% harmless. Maybe it’s 99% harmless to where it’s not noticeable, maybe it IS 100% non impacting, as in, doesn’t affect the natural oil etc in the fur…all I know is their natural fur doesn’t risk a damn thing, and that’s just a personal choice of mine.
Again, none of this is making you a monster. None of it is personal attacks. I’m just saying stop providing paper weak ‘benefits’ which aren’t factual, to what is purely a fashion statement, and an aesthetic choice. It’s been told as pet safe, and I put down the choice to dye your dog as purely down to the owner, which I have stated multiple times. It wasn’t a judgement, you just don’t need to invent make believe ‘facts’ to justify something which is purely owner choice anyways. 
Hope that cleared things up.</t>
  </si>
  <si>
    <t>https://www.reddit.com/r/AmItheAsshole/comments/1b0p6uh/aita_for_telling_my_wife_to_stop_dying_her_dog/ksc3iwb/</t>
  </si>
  <si>
    <t>ks9odpe</t>
  </si>
  <si>
    <t>02-26-2024 20:16:58</t>
  </si>
  <si>
    <t>NTA. You're not compatible, move on.</t>
  </si>
  <si>
    <t>https://www.reddit.com/r/AmItheAsshole/comments/1b0p4tq/aita_something_is_always_wrong/ks9odpe/</t>
  </si>
  <si>
    <t>ks9r6se</t>
  </si>
  <si>
    <t>02-26-2024 20:32:06</t>
  </si>
  <si>
    <t>OhmsWay-71</t>
  </si>
  <si>
    <t>NTA.  Sounds like she might be trying to get you to break up with her.</t>
  </si>
  <si>
    <t>https://www.reddit.com/r/AmItheAsshole/comments/1b0p4tq/aita_something_is_always_wrong/ks9r6se/</t>
  </si>
  <si>
    <t>ksa6ajc</t>
  </si>
  <si>
    <t>02-26-2024 21:53:48</t>
  </si>
  <si>
    <t>NTA
this sounds tedious. trade her in?</t>
  </si>
  <si>
    <t>https://www.reddit.com/r/AmItheAsshole/comments/1b0p4tq/aita_something_is_always_wrong/ksa6ajc/</t>
  </si>
  <si>
    <t>ks9a3fd</t>
  </si>
  <si>
    <t>02-26-2024 18:54:52</t>
  </si>
  <si>
    <t>Plane-Trifle3608</t>
  </si>
  <si>
    <t>You haven't given any relevant info for anyone to actually judge this. Your girlfriend could be asking you for very legitimate things, or totally absurd things. I'm gonna assume that more (ANY) info would make you look bad, so most likely Y-T-A.  
 Edit: taking it at face value, OP's comment makes me reconsider into NTA.  But since this *isn't* about a specific scenario where OP wonders if they're the AH and instead about a whole relationship dynamic they're unhappy with, I'd say take this to a relationship sub to get advice on if you should stay with this person. Not what this sub is for, and telling your gf that reddit thinks she's an ass just in general, doesn't solve anything. </t>
  </si>
  <si>
    <t>https://www.reddit.com/r/AmItheAsshole/comments/1b0p4tq/aita_something_is_always_wrong/ks9a3fd/</t>
  </si>
  <si>
    <t>ksb4xdd</t>
  </si>
  <si>
    <t>02-27-2024 01:22:30</t>
  </si>
  <si>
    <t>NTA.
Just break up with her.  She's too high maintenance.</t>
  </si>
  <si>
    <t>https://www.reddit.com/r/AmItheAsshole/comments/1b0p4tq/aita_something_is_always_wrong/ksb4xdd/</t>
  </si>
  <si>
    <t>ks9bapi</t>
  </si>
  <si>
    <t>02-26-2024 19:01:25</t>
  </si>
  <si>
    <t>I realized that after I posted. It’s literally like made up things like she’s said “I think my past relationships make it hard for me to not get worried when things are good so I find bad things”. It’ll be stuff like I have to give elaborate explanations for not spending the night when I just sleep better at my place or she’ll get mad for me needing to be comforted because she’s always prioritized. Along with things that just don’t make sense like a couple nights ago she said she wasn’t hungry and I asked her if any food sounded good and she replied no, so I said I was gonna pick up sushi and she got mad at me for “going that far out for just me when I wouldn’t do that for her” when that has literally NEVER happened I always go wherever she wants and I literally asked if anything sounded good to her.</t>
  </si>
  <si>
    <t>https://www.reddit.com/r/AmItheAsshole/comments/1b0p4tq/aita_something_is_always_wrong/ks9bapi/</t>
  </si>
  <si>
    <t>ks9cd9s</t>
  </si>
  <si>
    <t>02-26-2024 19:07:15</t>
  </si>
  <si>
    <t>Caspian4136</t>
  </si>
  <si>
    <t>She sounds very high maintenance and is never happy no matter what. Why are you with her? I'd be so gone from this sort of crap, life is far too short to put up with this nonsense.</t>
  </si>
  <si>
    <t>https://www.reddit.com/r/AmItheAsshole/comments/1b0p4tq/aita_something_is_always_wrong/ks9cd9s/</t>
  </si>
  <si>
    <t>ks9inhy</t>
  </si>
  <si>
    <t>02-26-2024 19:45:49</t>
  </si>
  <si>
    <t>It sounds like this girl should not be in a relationship right now because she is incapable of having a healthy one. She has work that she needs to do to get to a place where she can be someone's partner because right now she seems pretty determined to sabotage your relationship. Alternatively, she's running you through a really unfair series of tests in order to somehow convince herself she can trust you. Either way, not healthy. So no, you're NTA.</t>
  </si>
  <si>
    <t>https://www.reddit.com/r/AmItheAsshole/comments/1b0p4tq/aita_something_is_always_wrong/ks9inhy/</t>
  </si>
  <si>
    <t>ksagend</t>
  </si>
  <si>
    <t>02-26-2024 22:51:03</t>
  </si>
  <si>
    <t>glimmerseeker</t>
  </si>
  <si>
    <t>After reading this - NTA.
She sounds EXHAUSTING. If you haven’t given her any reason to keep questioning your love/loyalty/whatever the heck her issue is - do you really want to continue this relationship? It sounds (again) exhausting and one-sided. She sounds very high maintenance with issues that have nothing to do with you.</t>
  </si>
  <si>
    <t>https://www.reddit.com/r/AmItheAsshole/comments/1b0p4tq/aita_something_is_always_wrong/ksagend/</t>
  </si>
  <si>
    <t>ks90m7d</t>
  </si>
  <si>
    <t>02-26-2024 18:03:50</t>
  </si>
  <si>
    <t>NTA
If you can't afford the expense and PTO based on other plans, then you can't afford it.  It's OK to say no.</t>
  </si>
  <si>
    <t>https://www.reddit.com/r/AmItheAsshole/comments/1b0nlja/aita_for_saying_i_dont_want_to_go_on_a_trip_for/ks90m7d/</t>
  </si>
  <si>
    <t>ks9a68e</t>
  </si>
  <si>
    <t>02-26-2024 18:55:18</t>
  </si>
  <si>
    <t>NTA if you’re on unemployment, you shouldn’t be taking any trips. You’re very self aware.</t>
  </si>
  <si>
    <t>https://www.reddit.com/r/AmItheAsshole/comments/1b0nlja/aita_for_saying_i_dont_want_to_go_on_a_trip_for/ks9a68e/</t>
  </si>
  <si>
    <t>ks93pv0</t>
  </si>
  <si>
    <t>02-26-2024 18:20:34</t>
  </si>
  <si>
    <t>Stranger0nReddit</t>
  </si>
  <si>
    <t>NTA. All of the reasons you listed are understandable and financially make the most sense. And it's not like you're depriving him of the trip, he still has people to go with and will still have a good time.</t>
  </si>
  <si>
    <t>https://www.reddit.com/r/AmItheAsshole/comments/1b0nlja/aita_for_saying_i_dont_want_to_go_on_a_trip_for/ks93pv0/</t>
  </si>
  <si>
    <t>"Commander in Cheeks [211]"</t>
  </si>
  <si>
    <t>ks95edp</t>
  </si>
  <si>
    <t>02-26-2024 18:29:34</t>
  </si>
  <si>
    <t>Squiggles567</t>
  </si>
  <si>
    <t>NTA. I think it is ok to say you would have loved to have gone, but you really can’t afford it, and you would like to celebrate with him some other way. If he really wants you to go, he can offer to pay. </t>
  </si>
  <si>
    <t>https://www.reddit.com/r/AmItheAsshole/comments/1b0nlja/aita_for_saying_i_dont_want_to_go_on_a_trip_for/ks95edp/</t>
  </si>
  <si>
    <t>ks951ox</t>
  </si>
  <si>
    <t>02-26-2024 18:27:40</t>
  </si>
  <si>
    <t>oldcousingreg</t>
  </si>
  <si>
    <t>Info: how long has he been planning this trip? Was this before or after you decided to move in together?</t>
  </si>
  <si>
    <t>https://www.reddit.com/r/AmItheAsshole/comments/1b0nlja/aita_for_saying_i_dont_want_to_go_on_a_trip_for/ks951ox/</t>
  </si>
  <si>
    <t>ks8z3tw</t>
  </si>
  <si>
    <t>02-26-2024 17:55:40</t>
  </si>
  <si>
    <t>So AITA for not wanting to go on this trip, and eventually saying I will stay home? The trip happens in a month and I have expressed a couple times that I cannot afford it?</t>
  </si>
  <si>
    <t>https://www.reddit.com/r/AmItheAsshole/comments/1b0nlja/aita_for_saying_i_dont_want_to_go_on_a_trip_for/ks8z3tw/</t>
  </si>
  <si>
    <t>ks95ypn</t>
  </si>
  <si>
    <t>02-26-2024 18:32:34</t>
  </si>
  <si>
    <t>When the freebie costs money - it ain't exactly free, is it? Dude has fuzzy math. And if the expense is more than your household will bear under, what alternative birthday celebrations are in the offing? That's what I'd focus on - the cost of A compared to the cost of B. NTA. This is about dollars and sense.</t>
  </si>
  <si>
    <t>https://www.reddit.com/r/AmItheAsshole/comments/1b0nlja/aita_for_saying_i_dont_want_to_go_on_a_trip_for/ks95ypn/</t>
  </si>
  <si>
    <t>ks97c4p</t>
  </si>
  <si>
    <t>02-26-2024 18:39:58</t>
  </si>
  <si>
    <t>You sound really sensible, and he sounds more of a free spirit. 
I think you are doing the right thing, and he should just go with his buddies.  It's nice he wants you along, but you'll be doing other fun stuff together soon, so he should just go.
NTA</t>
  </si>
  <si>
    <t>https://www.reddit.com/r/AmItheAsshole/comments/1b0nlja/aita_for_saying_i_dont_want_to_go_on_a_trip_for/ks97c4p/</t>
  </si>
  <si>
    <t>ks90uhx</t>
  </si>
  <si>
    <t>02-26-2024 18:05:05</t>
  </si>
  <si>
    <t>Is there a better way to explain this to my boyfriend? He keeps saying that we can afford it, even though he isn’t in a much better financial situation than me</t>
  </si>
  <si>
    <t>https://www.reddit.com/r/AmItheAsshole/comments/1b0nlja/aita_for_saying_i_dont_want_to_go_on_a_trip_for/ks90uhx/</t>
  </si>
  <si>
    <t>ks96dts</t>
  </si>
  <si>
    <t>02-26-2024 18:34:50</t>
  </si>
  <si>
    <t>He can’t really pay for both of us, unless he wants to put it on his credit card…</t>
  </si>
  <si>
    <t>https://www.reddit.com/r/AmItheAsshole/comments/1b0nlja/aita_for_saying_i_dont_want_to_go_on_a_trip_for/ks96dts/</t>
  </si>
  <si>
    <t>ks96lbm</t>
  </si>
  <si>
    <t>02-26-2024 18:35:57</t>
  </si>
  <si>
    <t>We have known that we would be moving in together for the past year, and I knew my rent would go up. He has had this trip planned for at least a few months and I told him from day one the timing was not ideal since we would be moving in together close to that time</t>
  </si>
  <si>
    <t>https://www.reddit.com/r/AmItheAsshole/comments/1b0nlja/aita_for_saying_i_dont_want_to_go_on_a_trip_for/ks96lbm/</t>
  </si>
  <si>
    <t>ks96t67</t>
  </si>
  <si>
    <t>02-26-2024 18:37:07</t>
  </si>
  <si>
    <t>There are other things we can do for his bday that are cheaper (camping, dinner, movie etc) I agree it’s fuzzy math lol</t>
  </si>
  <si>
    <t>https://www.reddit.com/r/AmItheAsshole/comments/1b0nlja/aita_for_saying_i_dont_want_to_go_on_a_trip_for/ks96t67/</t>
  </si>
  <si>
    <t>ks97h0b</t>
  </si>
  <si>
    <t>02-26-2024 18:40:42</t>
  </si>
  <si>
    <t>He is big time FOMO lol</t>
  </si>
  <si>
    <t>https://www.reddit.com/r/AmItheAsshole/comments/1b0nlja/aita_for_saying_i_dont_want_to_go_on_a_trip_for/ks97h0b/</t>
  </si>
  <si>
    <t>ks93i5r</t>
  </si>
  <si>
    <t>02-26-2024 18:19:26</t>
  </si>
  <si>
    <t>“Sorry, I can’t afford to go on this trip right now”</t>
  </si>
  <si>
    <t>https://www.reddit.com/r/AmItheAsshole/comments/1b0nlja/aita_for_saying_i_dont_want_to_go_on_a_trip_for/ks93i5r/</t>
  </si>
  <si>
    <t>ks96674</t>
  </si>
  <si>
    <t>02-26-2024 18:33:43</t>
  </si>
  <si>
    <t>I'd just use a piece of paper and project costs and then look at your household  budget.</t>
  </si>
  <si>
    <t>https://www.reddit.com/r/AmItheAsshole/comments/1b0nlja/aita_for_saying_i_dont_want_to_go_on_a_trip_for/ks96674/</t>
  </si>
  <si>
    <t>ks978a5</t>
  </si>
  <si>
    <t>02-26-2024 18:39:23</t>
  </si>
  <si>
    <t>Will this trip leave either of you short on the moving expenses/rent? (Edit: obvs without going into details)</t>
  </si>
  <si>
    <t>https://www.reddit.com/r/AmItheAsshole/comments/1b0nlja/aita_for_saying_i_dont_want_to_go_on_a_trip_for/ks978a5/</t>
  </si>
  <si>
    <t>ks982zn</t>
  </si>
  <si>
    <t>02-26-2024 18:44:00</t>
  </si>
  <si>
    <t>There are some balls in the air. He needs to sell his furniture that won’t fit here, I need to sell furniture the roommates aren’t taking. Once I start this job (sometime this week) I will need to start paying off a medical bill and student loans. I haven’t been paying for these things since I have been unemployed. 
Oh and I forgot to mention our 2 year anniversary is this week and we are going to celebrate doing a couple things including a concert this weekend (concert was an Xmas present for me)</t>
  </si>
  <si>
    <t>https://www.reddit.com/r/AmItheAsshole/comments/1b0nlja/aita_for_saying_i_dont_want_to_go_on_a_trip_for/ks982zn/</t>
  </si>
  <si>
    <t>ks98ode</t>
  </si>
  <si>
    <t>02-26-2024 18:47:13</t>
  </si>
  <si>
    <t>I think you’re being more than reasonable in not wanting to go on this trip, but if you do go it doesn’t sound like it’ll be the end of the world?  Going with NAH.</t>
  </si>
  <si>
    <t>https://www.reddit.com/r/AmItheAsshole/comments/1b0nlja/aita_for_saying_i_dont_want_to_go_on_a_trip_for/ks98ode/</t>
  </si>
  <si>
    <t>ks99ncg</t>
  </si>
  <si>
    <t>02-26-2024 18:52:27</t>
  </si>
  <si>
    <t>It wouldn’t be the end of the world but my credit card will look even worse than it does right now….</t>
  </si>
  <si>
    <t>https://www.reddit.com/r/AmItheAsshole/comments/1b0nlja/aita_for_saying_i_dont_want_to_go_on_a_trip_for/ks99ncg/</t>
  </si>
  <si>
    <t>ks8wgdh</t>
  </si>
  <si>
    <t>02-26-2024 17:41:30</t>
  </si>
  <si>
    <t>NTA
stick to the plans, if she won't/can't change her leave dates then tough.</t>
  </si>
  <si>
    <t>https://www.reddit.com/r/AmItheAsshole/comments/1b0nann/aita_for_being_frustrated_my_wife_is_changing_my/ks8wgdh/</t>
  </si>
  <si>
    <t>ks8xh5j</t>
  </si>
  <si>
    <t>02-26-2024 17:47:00</t>
  </si>
  <si>
    <t>WaywardMarauder</t>
  </si>
  <si>
    <t>INFO: what was so special about that one week in the spring if that is the only time you are able to go to the farm?</t>
  </si>
  <si>
    <t>https://www.reddit.com/r/AmItheAsshole/comments/1b0nann/aita_for_being_frustrated_my_wife_is_changing_my/ks8xh5j/</t>
  </si>
  <si>
    <t>ks98nuc</t>
  </si>
  <si>
    <t>02-26-2024 18:47:08</t>
  </si>
  <si>
    <t>NAH. Why can't a 30 year old be alone for a week? I don't comprehend this type of behavior.</t>
  </si>
  <si>
    <t>https://www.reddit.com/r/AmItheAsshole/comments/1b0nann/aita_for_being_frustrated_my_wife_is_changing_my/ks98nuc/</t>
  </si>
  <si>
    <t>ks902u9</t>
  </si>
  <si>
    <t>02-26-2024 18:00:53</t>
  </si>
  <si>
    <t>The three reasons are (I) when my father has scheduled PTO availability to join, (II) free county cleanup day where trash be brought to dump for free (my grandparents were hoarders, still throwing large amounts of stuff out 9 years later), and (III) during that time is a hunting season.</t>
  </si>
  <si>
    <t>https://www.reddit.com/r/AmItheAsshole/comments/1b0nann/aita_for_being_frustrated_my_wife_is_changing_my/ks902u9/</t>
  </si>
  <si>
    <t>ks99j40</t>
  </si>
  <si>
    <t>02-26-2024 18:51:48</t>
  </si>
  <si>
    <t>Not told in the OP due to character restrictions…We admittedly don’t live in a great neighborhood. When house was first bought 7yrs ago it was ok. Since Covid we’ve had our mail stolen, the neighbors cars were broken into and we have had one attempted break into our house. Our dog was an added layer of security for her that is now gone. I can’t blame her for not feeling comfortable being alone here and was part of the reason we planned to move ASAP after getting married 1.5yrs ago.</t>
  </si>
  <si>
    <t>https://www.reddit.com/r/AmItheAsshole/comments/1b0nann/aita_for_being_frustrated_my_wife_is_changing_my/ks99j40/</t>
  </si>
  <si>
    <t>ks93la8</t>
  </si>
  <si>
    <t>02-26-2024 18:19:54</t>
  </si>
  <si>
    <t>Eh, I’m gonna go with NAH. On one hand none of those are really earth shattering reasons and all of them will happen again next year, missing out on one year wouldn’t hurt. On the other hand, those are obviously important reasons to you and the times don’t change so she should have known about them when she put in her PTO request. It’s not your fault she put it in wrong.</t>
  </si>
  <si>
    <t>https://www.reddit.com/r/AmItheAsshole/comments/1b0nann/aita_for_being_frustrated_my_wife_is_changing_my/ks93la8/</t>
  </si>
  <si>
    <t>ks99yn4</t>
  </si>
  <si>
    <t>02-26-2024 18:54:09</t>
  </si>
  <si>
    <t>Makes sense, it's getting crazy in some places</t>
  </si>
  <si>
    <t>https://www.reddit.com/r/AmItheAsshole/comments/1b0nann/aita_for_being_frustrated_my_wife_is_changing_my/ks99yn4/</t>
  </si>
  <si>
    <t>ksdwsly</t>
  </si>
  <si>
    <t>02-27-2024 15:25:21</t>
  </si>
  <si>
    <t>But if she went to the farm, she would be too bored for the week?</t>
  </si>
  <si>
    <t>https://www.reddit.com/r/AmItheAsshole/comments/1b0nann/aita_for_being_frustrated_my_wife_is_changing_my/ksdwsly/</t>
  </si>
  <si>
    <t>ks9btiy</t>
  </si>
  <si>
    <t>02-26-2024 19:04:18</t>
  </si>
  <si>
    <t>Unfortunately. An added composition.</t>
  </si>
  <si>
    <t>https://www.reddit.com/r/AmItheAsshole/comments/1b0nann/aita_for_being_frustrated_my_wife_is_changing_my/ks9btiy/</t>
  </si>
  <si>
    <t>ksdhzwq</t>
  </si>
  <si>
    <t>02-27-2024 13:53:12</t>
  </si>
  <si>
    <t>If she really knew what you wanted for your bd and if she knew that what she is buying you won't like then NTA.</t>
  </si>
  <si>
    <t>https://www.reddit.com/r/AmItheAsshole/comments/1b1c1hc/aita_i_want_my_wife_to_return_my_bday_gift/ksdhzwq/</t>
  </si>
  <si>
    <t>ksdt0af</t>
  </si>
  <si>
    <t>02-27-2024 15:03:12</t>
  </si>
  <si>
    <t>McRando42</t>
  </si>
  <si>
    <t>Info: Does the bowling ball say Homer on it?</t>
  </si>
  <si>
    <t>https://www.reddit.com/r/AmItheAsshole/comments/1b1c1hc/aita_i_want_my_wife_to_return_my_bday_gift/ksdt0af/</t>
  </si>
  <si>
    <t>ksdi83m</t>
  </si>
  <si>
    <t>02-27-2024 13:54:45</t>
  </si>
  <si>
    <t>Info - so whats the gift she got you, because i cant guess? Is it truly awful and/or something you dont want?</t>
  </si>
  <si>
    <t>https://www.reddit.com/r/AmItheAsshole/comments/1b1c1hc/aita_i_want_my_wife_to_return_my_bday_gift/ksdi83m/</t>
  </si>
  <si>
    <t>"Sultan of Sphincter [736]"</t>
  </si>
  <si>
    <t>ksdu4sr</t>
  </si>
  <si>
    <t>02-27-2024 15:09:52</t>
  </si>
  <si>
    <t>keesouth</t>
  </si>
  <si>
    <t>NTA. She's not doing something nice if she knows you don't want it. If it's something you've clearly stated you don't want or don't care about, then she should be willing to return or cancel the order.</t>
  </si>
  <si>
    <t>https://www.reddit.com/r/AmItheAsshole/comments/1b1c1hc/aita_i_want_my_wife_to_return_my_bday_gift/ksdu4sr/</t>
  </si>
  <si>
    <t>ksdsg3x</t>
  </si>
  <si>
    <t>02-27-2024 14:59:47</t>
  </si>
  <si>
    <t>felzdown</t>
  </si>
  <si>
    <t>YTA
You’re saying that she spent too much money on a variety of things from a company and that you believe that it is too much, but if you went on a trip either way that about the same amount of money would have been spent. If you were to ask for something of a way lower value and she got you something around this price like this, then a discussion about spending habits with what I assume is your shared account would have been valid.
You don’t have to like the gifts that anyone gets you but you can’t be insensitive to their feelings like that.
Also have you ever even told your wife that you don’t like this companies products prior to this incident?</t>
  </si>
  <si>
    <t>https://www.reddit.com/r/AmItheAsshole/comments/1b1c1hc/aita_i_want_my_wife_to_return_my_bday_gift/ksdsg3x/</t>
  </si>
  <si>
    <t>ksdpbwa</t>
  </si>
  <si>
    <t>02-27-2024 14:40:48</t>
  </si>
  <si>
    <t>Jesstellinthetruth</t>
  </si>
  <si>
    <t>Yes YTA 🤦‍♀️you would think in ur 33 years of living you would learn be GRATEFUL she spent good money on that and she was being nice. She doesn’t have to get u a gift you know. It’s not required in the law. SHE WANTED TO. The fact you asked her to return it is insane. Take ur gift and if you don’t like it give it someone else but never act like this. Are you 3 or 33!?! Grow up.</t>
  </si>
  <si>
    <t>https://www.reddit.com/r/AmItheAsshole/comments/1b1c1hc/aita_i_want_my_wife_to_return_my_bday_gift/ksdpbwa/</t>
  </si>
  <si>
    <t>ksdr4qf</t>
  </si>
  <si>
    <t>02-27-2024 14:51:50</t>
  </si>
  <si>
    <t>INFO: Do you know for sure the underwear are for you and not for herself, and your thing is going to be a separate purchase?</t>
  </si>
  <si>
    <t>https://www.reddit.com/r/AmItheAsshole/comments/1b1c1hc/aita_i_want_my_wife_to_return_my_bday_gift/ksdr4qf/</t>
  </si>
  <si>
    <t>ksdmgvu</t>
  </si>
  <si>
    <t>02-27-2024 14:22:56</t>
  </si>
  <si>
    <t>It sounds like something from like SKIMS based on the context?</t>
  </si>
  <si>
    <t>https://www.reddit.com/r/AmItheAsshole/comments/1b1c1hc/aita_i_want_my_wife_to_return_my_bday_gift/ksdmgvu/</t>
  </si>
  <si>
    <t>ksdumuy</t>
  </si>
  <si>
    <t>02-27-2024 15:12:50</t>
  </si>
  <si>
    <t>But why would OP want overpriced girdles when she was hoping for a trip? It's not like she can trade them in for plane tickets. Unless her wife returns them to the company, which is what should happen.</t>
  </si>
  <si>
    <t>https://www.reddit.com/r/AmItheAsshole/comments/1b1c1hc/aita_i_want_my_wife_to_return_my_bday_gift/ksdumuy/</t>
  </si>
  <si>
    <t>ksdvs2s</t>
  </si>
  <si>
    <t>Comfortable_Sun_6346</t>
  </si>
  <si>
    <t>You are a idiot she didn't get her a birthday gift she got something for her self..gifts are what the recipient wants not the giver</t>
  </si>
  <si>
    <t>https://www.reddit.com/r/AmItheAsshole/comments/1b1c1hc/aita_i_want_my_wife_to_return_my_bday_gift/ksdvs2s/</t>
  </si>
  <si>
    <t>ksdwm8t</t>
  </si>
  <si>
    <t>02-27-2024 15:24:20</t>
  </si>
  <si>
    <t>stitchforever</t>
  </si>
  <si>
    <t>Umm.. if you actually read it, he's saying she spent too much money on something he DIDNT WANT. therefore anwaste of money.  You have completely missed the point of this entire thing. 
Im sorry but they are married with a joint account and shared money. This isnt an early relationship or she is spending her own money. Its THEIR money. Once this happens, gifts and special occasions are all about the thought and sentiment, not the money spent.
He communicated (very important in marriage) and made it very clear what he wanted for his birthday. They live together and she must see that he didnt really use or buy that brand himself and doesnt like it. Thats called caring about your partner and paying attention to them!
So what she has done is demonstrate how little she knows and cares for him and completely disregarded his feelings.
(Also obvious from the fact she said "its for both of them" that shes TA as she was only thinking of herself)</t>
  </si>
  <si>
    <t>https://www.reddit.com/r/AmItheAsshole/comments/1b1c1hc/aita_i_want_my_wife_to_return_my_bday_gift/ksdwm8t/</t>
  </si>
  <si>
    <t>ksdpmj5</t>
  </si>
  <si>
    <t>02-27-2024 14:42:37</t>
  </si>
  <si>
    <t>CoyotesAreGreen</t>
  </si>
  <si>
    <t>You want to know how I can tell you have never been married lol</t>
  </si>
  <si>
    <t>https://www.reddit.com/r/AmItheAsshole/comments/1b1c1hc/aita_i_want_my_wife_to_return_my_bday_gift/ksdpmj5/</t>
  </si>
  <si>
    <t>ksdspo2</t>
  </si>
  <si>
    <t>02-27-2024 15:01:24</t>
  </si>
  <si>
    <t>She claims there’s stuff for both of us but I haven’t seen the delivery yet. I asked her when I saw the statement bc she spent a lot of $ at once and I was shocked.</t>
  </si>
  <si>
    <t>https://www.reddit.com/r/AmItheAsshole/comments/1b1c1hc/aita_i_want_my_wife_to_return_my_bday_gift/ksdspo2/</t>
  </si>
  <si>
    <t>ksdsft5</t>
  </si>
  <si>
    <t>02-27-2024 14:59:44</t>
  </si>
  <si>
    <t>Aren't those also shapewear? Would be a really rude message if they really were for OP.</t>
  </si>
  <si>
    <t>https://www.reddit.com/r/AmItheAsshole/comments/1b1c1hc/aita_i_want_my_wife_to_return_my_bday_gift/ksdsft5/</t>
  </si>
  <si>
    <t>ksdt20r</t>
  </si>
  <si>
    <t>02-27-2024 15:03:30</t>
  </si>
  <si>
    <t>Raconteur-adjacent</t>
  </si>
  <si>
    <t>My guess was GOOP</t>
  </si>
  <si>
    <t>https://www.reddit.com/r/AmItheAsshole/comments/1b1c1hc/aita_i_want_my_wife_to_return_my_bday_gift/ksdt20r/</t>
  </si>
  <si>
    <t>ksdpqwg</t>
  </si>
  <si>
    <t>02-27-2024 14:43:21</t>
  </si>
  <si>
    <t>Ok tell me how</t>
  </si>
  <si>
    <t>https://www.reddit.com/r/AmItheAsshole/comments/1b1c1hc/aita_i_want_my_wife_to_return_my_bday_gift/ksdpqwg/</t>
  </si>
  <si>
    <t>ksduh6j</t>
  </si>
  <si>
    <t>02-27-2024 15:11:55</t>
  </si>
  <si>
    <t>If she just ignored what you asked for and bought random stuff that had nothing to do with what you wanted, then yeah, she should be willing to return it. NTA.</t>
  </si>
  <si>
    <t>https://www.reddit.com/r/AmItheAsshole/comments/1b1c1hc/aita_i_want_my_wife_to_return_my_bday_gift/ksduh6j/</t>
  </si>
  <si>
    <t>ksdqdx9</t>
  </si>
  <si>
    <t>02-27-2024 14:47:15</t>
  </si>
  <si>
    <t>Because marriage is a partnership where communication is important. OPs spouse should know and understand, after 13 years, that wasting 300 dollars on something they'll never use and/or didn't need is a bad decision. The money can be better spent on something else. Something that OP communicated to their partner maybe...</t>
  </si>
  <si>
    <t>https://www.reddit.com/r/AmItheAsshole/comments/1b1c1hc/aita_i_want_my_wife_to_return_my_bday_gift/ksdqdx9/</t>
  </si>
  <si>
    <t>ksdqs5f</t>
  </si>
  <si>
    <t>02-27-2024 14:49:41</t>
  </si>
  <si>
    <t>Ok well ur gonna love this, I am married and my husband got me pink and yellow flip flops for my birthday two years ago, I hated them but never did i say anything i thanked him and hugged him and we had a great date later that day. Cuz I was raised to always be grateful</t>
  </si>
  <si>
    <t>https://www.reddit.com/r/AmItheAsshole/comments/1b1c1hc/aita_i_want_my_wife_to_return_my_bday_gift/ksdqs5f/</t>
  </si>
  <si>
    <t>ksdr5h4</t>
  </si>
  <si>
    <t>02-27-2024 14:51:57</t>
  </si>
  <si>
    <t>Is that's so? The post you made an hour ago saying you're a 16 year old girl then... Just a coincidence? Lol?
https://imgur.com/a/jmw97qc</t>
  </si>
  <si>
    <t>https://www.reddit.com/r/AmItheAsshole/comments/1b1c1hc/aita_i_want_my_wife_to_return_my_bday_gift/ksdr5h4/</t>
  </si>
  <si>
    <t>ksdsito</t>
  </si>
  <si>
    <t>02-27-2024 15:00:14</t>
  </si>
  <si>
    <t>Lhamo55</t>
  </si>
  <si>
    <t>Don’t feed the trolls please.</t>
  </si>
  <si>
    <t>https://www.reddit.com/r/AmItheAsshole/comments/1b1c1hc/aita_i_want_my_wife_to_return_my_bday_gift/ksdsito/</t>
  </si>
  <si>
    <t>ksds19r</t>
  </si>
  <si>
    <t>02-27-2024 14:57:17</t>
  </si>
  <si>
    <t>Ok yk what u caught me the 16 year old girl isn’t married but I’ve been in a long term relationship for 2 and a half years and that story is true</t>
  </si>
  <si>
    <t>https://www.reddit.com/r/AmItheAsshole/comments/1b1c1hc/aita_i_want_my_wife_to_return_my_bday_gift/ksds19r/</t>
  </si>
  <si>
    <t>ksdr8wd</t>
  </si>
  <si>
    <t>02-27-2024 14:52:33</t>
  </si>
  <si>
    <t>Am I not allowed to get married at 15?</t>
  </si>
  <si>
    <t>https://www.reddit.com/r/AmItheAsshole/comments/1b1c1hc/aita_i_want_my_wife_to_return_my_bday_gift/ksdr8wd/</t>
  </si>
  <si>
    <t>ksdrn72</t>
  </si>
  <si>
    <t>02-27-2024 14:54:58</t>
  </si>
  <si>
    <t>Not in any US state, the entire EU, the UK, Canada or Mexico, no lol</t>
  </si>
  <si>
    <t>https://www.reddit.com/r/AmItheAsshole/comments/1b1c1hc/aita_i_want_my_wife_to_return_my_bday_gift/ksdrn72/</t>
  </si>
  <si>
    <t>ksdrp6l</t>
  </si>
  <si>
    <t>02-27-2024 14:55:17</t>
  </si>
  <si>
    <t>Playful-Upstairs-622</t>
  </si>
  <si>
    <t>Liar liar pants on fire...</t>
  </si>
  <si>
    <t>https://www.reddit.com/r/AmItheAsshole/comments/1b1c1hc/aita_i_want_my_wife_to_return_my_bday_gift/ksdrp6l/</t>
  </si>
  <si>
    <t>ksdssbh</t>
  </si>
  <si>
    <t>02-27-2024 15:01:52</t>
  </si>
  <si>
    <t>ihertzwhenip</t>
  </si>
  <si>
    <t>Depends on local law, but I would think a 16 year old girl may not necessarily be the best person to discuss finances and relationships like this.  Also, big difference between what was likely a $20 pair of flip flops for a 14 year old and $300 worth of stuff.  The key here was he knew the price range she would spend.  He wanted to make sure it wasn’t wasted money, and this happened.  Without knowing how he reacted before, it’s hard to say if he’s TA, she is, or both are but both in this story need to work on their communication.</t>
  </si>
  <si>
    <t>https://www.reddit.com/r/AmItheAsshole/comments/1b1c1hc/aita_i_want_my_wife_to_return_my_bday_gift/ksdssbh/</t>
  </si>
  <si>
    <t>ksdrqoz</t>
  </si>
  <si>
    <t>02-27-2024 14:55:32</t>
  </si>
  <si>
    <t>I live in Missouri</t>
  </si>
  <si>
    <t>https://www.reddit.com/r/AmItheAsshole/comments/1b1c1hc/aita_i_want_my_wife_to_return_my_bday_gift/ksdrqoz/</t>
  </si>
  <si>
    <t>ksdt0nb</t>
  </si>
  <si>
    <t>02-27-2024 15:03:16</t>
  </si>
  <si>
    <t>Ok well the OP put this on the internet so anyone could see it and my opinion on it is just as valid as urs so leave me alone</t>
  </si>
  <si>
    <t>https://www.reddit.com/r/AmItheAsshole/comments/1b1c1hc/aita_i_want_my_wife_to_return_my_bday_gift/ksdt0nb/</t>
  </si>
  <si>
    <t>ksdtf3j</t>
  </si>
  <si>
    <t>02-27-2024 15:05:40</t>
  </si>
  <si>
    <t>Do you see the irony in your comment?</t>
  </si>
  <si>
    <t>https://www.reddit.com/r/AmItheAsshole/comments/1b1c1hc/aita_i_want_my_wife_to_return_my_bday_gift/ksdtf3j/</t>
  </si>
  <si>
    <t>ksdtkvh</t>
  </si>
  <si>
    <t>02-27-2024 15:06:36</t>
  </si>
  <si>
    <t>Nah bro</t>
  </si>
  <si>
    <t>https://www.reddit.com/r/AmItheAsshole/comments/1b1c1hc/aita_i_want_my_wife_to_return_my_bday_gift/ksdtkvh/</t>
  </si>
  <si>
    <t>ksduaed</t>
  </si>
  <si>
    <t>02-27-2024 15:10:47</t>
  </si>
  <si>
    <t>Then I suggest focusing on your education rather than complaining about people doing exactly what you are.</t>
  </si>
  <si>
    <t>https://www.reddit.com/r/AmItheAsshole/comments/1b1c1hc/aita_i_want_my_wife_to_return_my_bday_gift/ksduaed/</t>
  </si>
  <si>
    <t>ksdl6ss</t>
  </si>
  <si>
    <t>02-27-2024 14:14:49</t>
  </si>
  <si>
    <t>netsynu</t>
  </si>
  <si>
    <t>NTA This sounds like OCD, where he can't relax knowing something hasn't been finished properly (to his standards). Is he usually controlling on having things done his way?
Im going to assume you have your own yard. Unless you have children running around, it makes no difference if you pick it up then or at the end of the week. It'd be a different story if it was a shared space.
Personally, I'd find it strange to pick up after each poop. This is your husband's problem, and if it bothers him that much, he can continue to take care of it as he likes.</t>
  </si>
  <si>
    <t>https://www.reddit.com/r/AmItheAsshole/comments/1b1blvx/aita_for_not_picking_up_my_dogs_poop/ksdl6ss/</t>
  </si>
  <si>
    <t>ksdp6g3</t>
  </si>
  <si>
    <t>02-27-2024 14:39:53</t>
  </si>
  <si>
    <t>NTA It's in your yard.   Why would he step in it? Was he going to wander around the backyard in the dark?</t>
  </si>
  <si>
    <t>https://www.reddit.com/r/AmItheAsshole/comments/1b1blvx/aita_for_not_picking_up_my_dogs_poop/ksdp6g3/</t>
  </si>
  <si>
    <t>ksdpat5</t>
  </si>
  <si>
    <t>02-27-2024 14:40:37</t>
  </si>
  <si>
    <t>sugarkanekowalcyzk</t>
  </si>
  <si>
    <t>NTA.  It will still be there in the morning.  In our backyard we  only pooper scoop once a week.  But your husband is verbally abusive.  The rubbing it in your face comment is going waaay too far.</t>
  </si>
  <si>
    <t>https://www.reddit.com/r/AmItheAsshole/comments/1b1blvx/aita_for_not_picking_up_my_dogs_poop/ksdpat5/</t>
  </si>
  <si>
    <t>ksddzvn</t>
  </si>
  <si>
    <t>02-27-2024 13:25:13</t>
  </si>
  <si>
    <t>ESH — You know Larry has a thing about poop being picked up right when it happens, and objectively, he has a point. However, this:
\&gt;Larry yells at me no you won’t because you never do and if I step in it I’m going to rub it in your face
if a big yikes.</t>
  </si>
  <si>
    <t>https://www.reddit.com/r/AmItheAsshole/comments/1b1blvx/aita_for_not_picking_up_my_dogs_poop/ksddzvn/</t>
  </si>
  <si>
    <t>ksddkn5</t>
  </si>
  <si>
    <t>02-27-2024 13:22:07</t>
  </si>
  <si>
    <t>INFO:
Do you have your own yard?
Do you clean up in the AM?
Has Larry stepped in it, because you didn’t pick up before?
EDIT:
NTA
It’s your yard.
You do pick it up in the AM
Larry has never stepped in shit because you didn’t pick it up.</t>
  </si>
  <si>
    <t>https://www.reddit.com/r/AmItheAsshole/comments/1b1blvx/aita_for_not_picking_up_my_dogs_poop/ksddkn5/</t>
  </si>
  <si>
    <t>ksdguvu</t>
  </si>
  <si>
    <t>02-27-2024 13:45:26</t>
  </si>
  <si>
    <t>Curious_Opposite_917</t>
  </si>
  <si>
    <t>Nope.  I only do a crap patrol of our yard every few days. If someone is dumb enough to tread in it, they deserve it</t>
  </si>
  <si>
    <t>https://www.reddit.com/r/AmItheAsshole/comments/1b1blvx/aita_for_not_picking_up_my_dogs_poop/ksdguvu/</t>
  </si>
  <si>
    <t>ksdoeul</t>
  </si>
  <si>
    <t>02-27-2024 14:35:08</t>
  </si>
  <si>
    <t>I was going to say that you were in the wrong for not picking it up, but:
1) it's in your own yard  
2) your husband is absolutely verbally abusive toward you  
You are NTA, and your husband doesn't get to unilaterally make rules governing the behavior of fellow adults. He can WANT the poop picked up ASAP, he can request it, and you two can discuss it. He cannot issue demands and he damn well can't make threats when those demands aren't accepted.</t>
  </si>
  <si>
    <t>https://www.reddit.com/r/AmItheAsshole/comments/1b1blvx/aita_for_not_picking_up_my_dogs_poop/ksdoeul/</t>
  </si>
  <si>
    <t>ksddfna</t>
  </si>
  <si>
    <t>02-27-2024 13:21:09</t>
  </si>
  <si>
    <t>YTA but seriously? Talk to each other and understand each other's perspectives and give a little. This is super minor so figure out what's behind it / what you're actually mad about</t>
  </si>
  <si>
    <t>https://www.reddit.com/r/AmItheAsshole/comments/1b1blvx/aita_for_not_picking_up_my_dogs_poop/ksddfna/</t>
  </si>
  <si>
    <t>ksdgnk3</t>
  </si>
  <si>
    <t>02-27-2024 13:44:02</t>
  </si>
  <si>
    <t>DivergingParallelism</t>
  </si>
  <si>
    <t>YTA your husband's rule logic sound fine. I don't understand the causal link between a dog poop and weather or time.</t>
  </si>
  <si>
    <t>https://www.reddit.com/r/AmItheAsshole/comments/1b1blvx/aita_for_not_picking_up_my_dogs_poop/ksdgnk3/</t>
  </si>
  <si>
    <t>ksdjqwr</t>
  </si>
  <si>
    <t>02-27-2024 14:05:07</t>
  </si>
  <si>
    <t>heeniewoo</t>
  </si>
  <si>
    <t>What are all these Y T A comments? It’s in their own yard! I pick up the poop in my own yard like once a week. My dog goes in the same spot every time so it’s pretty easy to avoid until pickup day.
NTA!
But…Larry is verbally abusive to you, and I’m sorry for that. I hope you can find strength to emotionally figure out what you need to do.</t>
  </si>
  <si>
    <t>https://www.reddit.com/r/AmItheAsshole/comments/1b1blvx/aita_for_not_picking_up_my_dogs_poop/ksdjqwr/</t>
  </si>
  <si>
    <t>ksdeswv</t>
  </si>
  <si>
    <t>02-27-2024 13:31:00</t>
  </si>
  <si>
    <t>FractalCurve</t>
  </si>
  <si>
    <t>YTA.
Don't even need to read the circumstances. Pick up your dog's poop, you filthy primitive.</t>
  </si>
  <si>
    <t>https://www.reddit.com/r/AmItheAsshole/comments/1b1blvx/aita_for_not_picking_up_my_dogs_poop/ksdeswv/</t>
  </si>
  <si>
    <t>ksdjvia</t>
  </si>
  <si>
    <t>Awkward_Chain_7839</t>
  </si>
  <si>
    <t>If it’s dark I tell my other half not to bother. I do ‘poop patrol’ every day anyway!</t>
  </si>
  <si>
    <t>https://www.reddit.com/r/AmItheAsshole/comments/1b1blvx/aita_for_not_picking_up_my_dogs_poop/ksdjvia/</t>
  </si>
  <si>
    <t>ksddo8z</t>
  </si>
  <si>
    <t>02-27-2024 13:22:51</t>
  </si>
  <si>
    <t>Different-Mirror-100</t>
  </si>
  <si>
    <t>YTA
If it is dark it is harder to avoid stepping in it. Just imagine your house burns down. You don’t have time to put on your shoes, escape outside… and step into shit. 
And this all assuming this takes place in your home and not a public space.
If you have a dog, you have to take care of ALL responsibilities. Ffs.</t>
  </si>
  <si>
    <t>https://www.reddit.com/r/AmItheAsshole/comments/1b1blvx/aita_for_not_picking_up_my_dogs_poop/ksddo8z/</t>
  </si>
  <si>
    <t>ksdfpzf</t>
  </si>
  <si>
    <t>02-27-2024 13:37:34</t>
  </si>
  <si>
    <t>nikkesen</t>
  </si>
  <si>
    <t>YTA. Pick it up, don't make it someone else's problem.</t>
  </si>
  <si>
    <t>https://www.reddit.com/r/AmItheAsshole/comments/1b1blvx/aita_for_not_picking_up_my_dogs_poop/ksdfpzf/</t>
  </si>
  <si>
    <t>ksdgxfg</t>
  </si>
  <si>
    <t>02-27-2024 13:45:56</t>
  </si>
  <si>
    <t>I_am_legend-ary</t>
  </si>
  <si>
    <t>YTA 
Pick it up</t>
  </si>
  <si>
    <t>https://www.reddit.com/r/AmItheAsshole/comments/1b1blvx/aita_for_not_picking_up_my_dogs_poop/ksdgxfg/</t>
  </si>
  <si>
    <t>ksdh6an</t>
  </si>
  <si>
    <t>02-27-2024 13:47:37</t>
  </si>
  <si>
    <t>If Larry gets wound up then why did you not just pick it up? Seems you wanted to wind him up.  The pickup takes at most 15 seconds, pull out a bag, bend over, grab and close the bag.</t>
  </si>
  <si>
    <t>https://www.reddit.com/r/AmItheAsshole/comments/1b1blvx/aita_for_not_picking_up_my_dogs_poop/ksdh6an/</t>
  </si>
  <si>
    <t>ksdmiea</t>
  </si>
  <si>
    <t>02-27-2024 14:23:12</t>
  </si>
  <si>
    <t>YTA, and just gross.
Pick it up. It is necessary. The next person  walking the dog (or the dog itself) shouldn't have to worry about a land mine. 
Any pathogens or worms in the fecal matter have a greater chance of infesting the yard the longer it is on the ground. Look up round/hookworm life cycle if you're interested in some unnecessary info. Hope you don't garden or go barefoot.
PS. I had this argument with my bf, so the first time I stepped in sh!t that he didn't pick up, I cleaned my shoes off on his car mat.</t>
  </si>
  <si>
    <t>https://www.reddit.com/r/AmItheAsshole/comments/1b1blvx/aita_for_not_picking_up_my_dogs_poop/ksdmiea/</t>
  </si>
  <si>
    <t>ksdjfau</t>
  </si>
  <si>
    <t>02-27-2024 14:02:56</t>
  </si>
  <si>
    <t>YTA: most counties have LAWS stating you need to pick up after your dog. An outside cat could’ve tracked it into their house, a stray could’ve eaten it and gotten sick, someone could’ve stepped in it. Your reasoning of it “being too dark” doesn’t make sense either. How is it too dark to do the gross part of being a pet parent, but bright enough to play around outside?</t>
  </si>
  <si>
    <t>https://www.reddit.com/r/AmItheAsshole/comments/1b1blvx/aita_for_not_picking_up_my_dogs_poop/ksdjfau/</t>
  </si>
  <si>
    <t>ksdnpow</t>
  </si>
  <si>
    <t>02-27-2024 14:30:44</t>
  </si>
  <si>
    <t>ESH.  There’s a reason groups like HOA’s, and cities make laws about cleaning up after your dog.  You certainly have a little leeway if this is your own enclosed yard, but it still will attract pests.  There are many animals attracted to dog waste, some are generally beneficial like possums, others not so much like field mice and rats.  That’s before you get in to the insects attracted.  That’s why YTA here.  Your husband’s reaction was over the top, and that’s why he’s TA.  If he is the one always needing to clean up after the dog and it’s been years since you bothered, he still sucks for how he handled it in the moment, but I give him a little more sympathy.</t>
  </si>
  <si>
    <t>https://www.reddit.com/r/AmItheAsshole/comments/1b1blvx/aita_for_not_picking_up_my_dogs_poop/ksdnpow/</t>
  </si>
  <si>
    <t>ksdlpjz</t>
  </si>
  <si>
    <t>02-27-2024 14:18:09</t>
  </si>
  <si>
    <t>Nope. It’s our own fenced in backyard. No young kids running around.</t>
  </si>
  <si>
    <t>https://www.reddit.com/r/AmItheAsshole/comments/1b1blvx/aita_for_not_picking_up_my_dogs_poop/ksdlpjz/</t>
  </si>
  <si>
    <t>ksddngq</t>
  </si>
  <si>
    <t>02-27-2024 13:22:41</t>
  </si>
  <si>
    <t>Yes we have our own yard and nope he hasn’t.</t>
  </si>
  <si>
    <t>https://www.reddit.com/r/AmItheAsshole/comments/1b1blvx/aita_for_not_picking_up_my_dogs_poop/ksddngq/</t>
  </si>
  <si>
    <t>ksdlk8i</t>
  </si>
  <si>
    <t>02-27-2024 14:17:12</t>
  </si>
  <si>
    <t>Thank you. That was mainly why I posted this to make sure I wasn’t overreacting.</t>
  </si>
  <si>
    <t>https://www.reddit.com/r/AmItheAsshole/comments/1b1blvx/aita_for_not_picking_up_my_dogs_poop/ksdlk8i/</t>
  </si>
  <si>
    <t>ksdo727</t>
  </si>
  <si>
    <t>02-27-2024 14:33:48</t>
  </si>
  <si>
    <t>How is it someone else’s problem in their own private yard?</t>
  </si>
  <si>
    <t>https://www.reddit.com/r/AmItheAsshole/comments/1b1blvx/aita_for_not_picking_up_my_dogs_poop/ksdo727/</t>
  </si>
  <si>
    <t>ksdlslo</t>
  </si>
  <si>
    <t>02-27-2024 14:18:41</t>
  </si>
  <si>
    <t>It’s in our own fenced in backyard.</t>
  </si>
  <si>
    <t>https://www.reddit.com/r/AmItheAsshole/comments/1b1blvx/aita_for_not_picking_up_my_dogs_poop/ksdlslo/</t>
  </si>
  <si>
    <t>ksde84f</t>
  </si>
  <si>
    <t>02-27-2024 13:26:52</t>
  </si>
  <si>
    <t>Was he correct when he said you never pick it up in the morning?</t>
  </si>
  <si>
    <t>https://www.reddit.com/r/AmItheAsshole/comments/1b1blvx/aita_for_not_picking_up_my_dogs_poop/ksde84f/</t>
  </si>
  <si>
    <t>ksdn4tx</t>
  </si>
  <si>
    <t>02-27-2024 14:27:08</t>
  </si>
  <si>
    <t>Not at all. I was married to a verbally (and in other ways) abusive man for 12 years. Been out of it almost as long as I was in it. Your sink comment sealed the deal for me on Larry being abusive.
I’m not gonna go all wHy ArE yOu WiTh HiM because it’s far easier said than done, but there is a better life on the other side when you are ready.
Peace to you!</t>
  </si>
  <si>
    <t>https://www.reddit.com/r/AmItheAsshole/comments/1b1blvx/aita_for_not_picking_up_my_dogs_poop/ksdn4tx/</t>
  </si>
  <si>
    <t>ksdo7k2</t>
  </si>
  <si>
    <t>02-27-2024 14:33:52</t>
  </si>
  <si>
    <t>Strays can get into fenced backyards. How does it being your backyard negate the “it’s too dark out to pick up poop but not to play outside” point?</t>
  </si>
  <si>
    <t>https://www.reddit.com/r/AmItheAsshole/comments/1b1blvx/aita_for_not_picking_up_my_dogs_poop/ksdo7k2/</t>
  </si>
  <si>
    <t>ksdec26</t>
  </si>
  <si>
    <t>02-27-2024 13:27:39</t>
  </si>
  <si>
    <t>No. I always pick it up like I say I will.</t>
  </si>
  <si>
    <t>https://www.reddit.com/r/AmItheAsshole/comments/1b1blvx/aita_for_not_picking_up_my_dogs_poop/ksdec26/</t>
  </si>
  <si>
    <t>ksdn9ap</t>
  </si>
  <si>
    <t>02-27-2024 14:27:54</t>
  </si>
  <si>
    <t>I appreciate you ❤️</t>
  </si>
  <si>
    <t>https://www.reddit.com/r/AmItheAsshole/comments/1b1blvx/aita_for_not_picking_up_my_dogs_poop/ksdn9ap/</t>
  </si>
  <si>
    <t>it</t>
  </si>
  <si>
    <t>ksdems4</t>
  </si>
  <si>
    <t>02-27-2024 13:29:47</t>
  </si>
  <si>
    <t>Do you have any idea why he freaked out like this, then? Is it normal behavior for him?</t>
  </si>
  <si>
    <t>https://www.reddit.com/r/AmItheAsshole/comments/1b1blvx/aita_for_not_picking_up_my_dogs_poop/ksdems4/</t>
  </si>
  <si>
    <t>ksdevog</t>
  </si>
  <si>
    <t>02-27-2024 13:31:34</t>
  </si>
  <si>
    <t>He always yells at us for various infractions. The other day it was because I didn’t wipe down my bathroom sink well enough (in his eyes). He yells at me if I go through a puddle with my car because then he has to clean it (his choice). Stuff like that.</t>
  </si>
  <si>
    <t>https://www.reddit.com/r/AmItheAsshole/comments/1b1blvx/aita_for_not_picking_up_my_dogs_poop/ksdevog/</t>
  </si>
  <si>
    <t>ksdfngg</t>
  </si>
  <si>
    <t>02-27-2024 13:37:04</t>
  </si>
  <si>
    <t>JanesConniption</t>
  </si>
  <si>
    <t>Why do you want to be with a guy who always yells at you?</t>
  </si>
  <si>
    <t>https://www.reddit.com/r/AmItheAsshole/comments/1b1blvx/aita_for_not_picking_up_my_dogs_poop/ksdfngg/</t>
  </si>
  <si>
    <t>ksdk81a</t>
  </si>
  <si>
    <t>02-27-2024 14:08:21</t>
  </si>
  <si>
    <t>&gt;He always yells at us for various infractions. The other day it was because I didn’t wipe down my bathroom sink well enough (in his eyes). He yells at me if I go through a puddle with my car because then he has to clean it (his choice). Stuff like that.
He yells at you for "infractions"? What the heck? And who is "us"? NTA for waiting till morning to pick up poop created in your own yard at 10 pm.</t>
  </si>
  <si>
    <t>https://www.reddit.com/r/AmItheAsshole/comments/1b1blvx/aita_for_not_picking_up_my_dogs_poop/ksdk81a/</t>
  </si>
  <si>
    <t>ksdh1qk</t>
  </si>
  <si>
    <t>02-27-2024 13:46:45</t>
  </si>
  <si>
    <t>Does "us" mean that he's always yelling at your kids as well? Why are you with someone who is *always* yelling at you and your kids?</t>
  </si>
  <si>
    <t>https://www.reddit.com/r/AmItheAsshole/comments/1b1blvx/aita_for_not_picking_up_my_dogs_poop/ksdh1qk/</t>
  </si>
  <si>
    <t>ksc7dga</t>
  </si>
  <si>
    <t>02-27-2024 05:58:10</t>
  </si>
  <si>
    <t>Revolutionary_Let_39</t>
  </si>
  <si>
    <t>Is your bf a lizard?? How can he possibly live in those conditions?? 
As someone who is perpetually cold with poor circulation (I keep an electric blanket in every room, just to wear throughout the day, and I live in the South), even I think having the AC on 75 while you sleep is extreme. *Especially* if you’re sleeping with another person who’s giving off body heat. 
NTA.</t>
  </si>
  <si>
    <t>https://www.reddit.com/r/AmItheAsshole/comments/1b147ja/aita_for_using_ac_in_austin_tx/ksc7dga/</t>
  </si>
  <si>
    <t>ksc7epa</t>
  </si>
  <si>
    <t>02-27-2024 05:58:30</t>
  </si>
  <si>
    <t>Staplepuller</t>
  </si>
  <si>
    <t>NTA. Though half the energy companies in your area have programs like free nights for people like yourself. That way you can crank it up. Still, Texas... $250-300+ a month anyways. </t>
  </si>
  <si>
    <t>https://www.reddit.com/r/AmItheAsshole/comments/1b147ja/aita_for_using_ac_in_austin_tx/ksc7epa/</t>
  </si>
  <si>
    <t>kscbhaz</t>
  </si>
  <si>
    <t>02-27-2024 06:39:06</t>
  </si>
  <si>
    <t>Ok-Aardvark-6742</t>
  </si>
  <si>
    <t>NTA
Completely unrealistic to try to monitor the AC usage at night to charge you separately, that is not a reasonable compromise. Is he going to make sure no other electronics or appliances are running? Better not turn the dishwasher on too late or it’ll run into your AC electricity. /s
Living with a partner means making compromises for everyone’s comfort. I live in Texas too, the AC was on today because the high hit above 90, we live in a climate where AC is used throughout most of the year. I can’t imagine arguing about AC when it really warms up and stays hot. If he won’t compromise so you have an environment you can sleep through the night, you might need to bite the bullet and just get your own place.</t>
  </si>
  <si>
    <t>https://www.reddit.com/r/AmItheAsshole/comments/1b147ja/aita_for_using_ac_in_austin_tx/kscbhaz/</t>
  </si>
  <si>
    <t>ksc84ho</t>
  </si>
  <si>
    <t>02-27-2024 06:05:20</t>
  </si>
  <si>
    <t>Affectionate-Show331</t>
  </si>
  <si>
    <t>NTA. Living with your partner means living with your partner. The AC is one of those things that your partner is expected to use, that he will also benefit from, that both partners are reasonably expected to split regardless of usage. It's like the hot water - if he liked very frequent hot showers, but you liked tap cold showers, would you expect him to pay for the power bill for the hot water heater for his hot showers or for the water bill for his increased consumption? Would you expect him to pay more power and water if he washes more clothes than you (and really, running a washer and dryer will use up more electricity than modern ACs). No. That's completely unreasonable. You eat those expenses because you two are getting to spend your lives together, and it's not realistic to split utilities based on estimated usage. Trying to split them by usage gets tricky because it's not simple. So you just split them down the middle.</t>
  </si>
  <si>
    <t>https://www.reddit.com/r/AmItheAsshole/comments/1b147ja/aita_for_using_ac_in_austin_tx/ksc84ho/</t>
  </si>
  <si>
    <t>ksccle8</t>
  </si>
  <si>
    <t>02-27-2024 06:50:49</t>
  </si>
  <si>
    <t>Mundane-Lettuce9564</t>
  </si>
  <si>
    <t>NTA with 40 days over 116 degrees last summer? Today’s high was 85?</t>
  </si>
  <si>
    <t>https://www.reddit.com/r/AmItheAsshole/comments/1b147ja/aita_for_using_ac_in_austin_tx/ksccle8/</t>
  </si>
  <si>
    <t>ksc7f3s</t>
  </si>
  <si>
    <t>02-27-2024 05:58:37</t>
  </si>
  <si>
    <t xml:space="preserve"> NTA, if you only get rest when it’s cool and the AC in on, then you need it. You need it more than your bf: you should try to kick in more for it but IMO not 100% because your bf benefits from it, too.</t>
  </si>
  <si>
    <t>https://www.reddit.com/r/AmItheAsshole/comments/1b147ja/aita_for_using_ac_in_austin_tx/ksc7f3s/</t>
  </si>
  <si>
    <t>kscb4hj</t>
  </si>
  <si>
    <t>02-27-2024 06:35:24</t>
  </si>
  <si>
    <t>Alternative_Guard669</t>
  </si>
  <si>
    <t>NTA.
That would be someone I would be incompatible with no questions asked. I would ALWAYS gladly pay a higher electric bill if it meant I was comfortable in my own home.
It’s SO humid in the spring and summer here in Texas, just because the thermostat says it’s 72 inside does NOT mean it feels like 72 inside.</t>
  </si>
  <si>
    <t>https://www.reddit.com/r/AmItheAsshole/comments/1b147ja/aita_for_using_ac_in_austin_tx/kscb4hj/</t>
  </si>
  <si>
    <t>ksclig2</t>
  </si>
  <si>
    <t>02-27-2024 08:32:42</t>
  </si>
  <si>
    <t>Same_Arm_3462</t>
  </si>
  <si>
    <t>They are just cheap lol</t>
  </si>
  <si>
    <t>https://www.reddit.com/r/AmItheAsshole/comments/1b147ja/aita_for_using_ac_in_austin_tx/ksclig2/</t>
  </si>
  <si>
    <t>ksd36gk</t>
  </si>
  <si>
    <t>02-27-2024 11:57:07</t>
  </si>
  <si>
    <t>murf-en-smurf-node</t>
  </si>
  <si>
    <t>Good sign that a potential future marriage will end up with BF asserting more control over you. You have a physical preference for a cooler sleeping environment. BF is asserting, or attempting to, dominance over your preference. It’s a test run for BF. NTA.</t>
  </si>
  <si>
    <t>https://www.reddit.com/r/AmItheAsshole/comments/1b147ja/aita_for_using_ac_in_austin_tx/ksd36gk/</t>
  </si>
  <si>
    <t>ksc9amu</t>
  </si>
  <si>
    <t>02-27-2024 06:16:54</t>
  </si>
  <si>
    <t>LogicalTexts</t>
  </si>
  <si>
    <t>NTA in any way. I live in Houston, people die here w/o AC. He’s conning you into paying and providing comfort he also enjoys. 68° is a bit low for this time of year, though. We haven’t reached 80°f outside yet. Maybe have your hormones checked if excessive overnight body heat continues while we have cooler weather.</t>
  </si>
  <si>
    <t>https://www.reddit.com/r/AmItheAsshole/comments/1b147ja/aita_for_using_ac_in_austin_tx/ksc9amu/</t>
  </si>
  <si>
    <t>ksc9pwn</t>
  </si>
  <si>
    <t>02-27-2024 06:21:04</t>
  </si>
  <si>
    <t>Hmm.  Its going to be interesting to see if he really goes no ac in 107 degree summers.  Do you have an extra bedroom?  Put a window unit in there, that bedroom is YOURS. Cheaper than cooling the whole house. If he steps one foot in there to cool off the bill is split forever and ever amen. 
 Anyway. Your question was AITA for using ac.  Nope.  NTA.   I have to have it 72 to sleep.  My ex used to need it even cooler to sleep and I would just pile the blankets on.  Never occurred to me to bill him for it.  Ok.  Thats it!  Gonna send him a back dated bill for enduring 20 years of extra cold ac.</t>
  </si>
  <si>
    <t>https://www.reddit.com/r/AmItheAsshole/comments/1b147ja/aita_for_using_ac_in_austin_tx/ksc9pwn/</t>
  </si>
  <si>
    <t>kscaekl</t>
  </si>
  <si>
    <t>02-27-2024 06:28:03</t>
  </si>
  <si>
    <t>Desperate_Pop4347</t>
  </si>
  <si>
    <t>NTA. honestly this is so weird and if my husband was fine with me being miserable all the time i would be pissed and die on this hill but i also love my ac being from the deep south and my husband is from up north where it doesn’t get as hot and humid. we compromised on 68 at all times and i literally cannot function without ac going. i know im probably one of the more dramatic commenters, but this is my hill to die on. he can move out and be miserable, no need for you to be miserable as well</t>
  </si>
  <si>
    <t>https://www.reddit.com/r/AmItheAsshole/comments/1b147ja/aita_for_using_ac_in_austin_tx/kscaekl/</t>
  </si>
  <si>
    <t>kscbgdy</t>
  </si>
  <si>
    <t>02-27-2024 06:38:50</t>
  </si>
  <si>
    <t>Rustysquad9</t>
  </si>
  <si>
    <t>ETA/NTA here the thing Idk where yall moved from but seems maybe a different climate...we live in Houston and we keep our system range set to 78cool during the day and 65heat and at night we lower it to 74cool and 63heat...the thing is your in texas and It Is HOT and they why we keep all the fans in our home running full force. But reason ETA is seems you haven't tried to communicate with him or maybe I'm miss reading but seems your just wanting it cold period...and he's the AH imo for the way he's approached this..I mean it seems nickel and diming to me.  Yall share expense for the place so it should be shared in that way and besides if you keep it colder when it grid does fail you have that much more cold air. 🤣</t>
  </si>
  <si>
    <t>https://www.reddit.com/r/AmItheAsshole/comments/1b147ja/aita_for_using_ac_in_austin_tx/kscbgdy/</t>
  </si>
  <si>
    <t>ksceju0</t>
  </si>
  <si>
    <t>02-27-2024 07:11:59</t>
  </si>
  <si>
    <t>I used to live in Miami. I moved because I could not tolerate the heat and humidity. I can't imagine not using the A/C. NTA. I can do 68 degrees for sleeping. But I have personal summers now. No way I can sleep in temperatures above 75 degrees, I'd rather live alone than sweat soak my jammies nightly.</t>
  </si>
  <si>
    <t>https://www.reddit.com/r/AmItheAsshole/comments/1b147ja/aita_for_using_ac_in_austin_tx/ksceju0/</t>
  </si>
  <si>
    <t>kscmpy9</t>
  </si>
  <si>
    <t>02-27-2024 08:47:33</t>
  </si>
  <si>
    <t>Skarvha</t>
  </si>
  <si>
    <t>NTA I live in Houston and it gets hot as balls. AC is as essential down here as heating is up north. That being said I hate the cold. I wear pants and a coat almost 24/7 even in summer here and because my husband likes the air down to 68 at night I use a heating blanket on my side of the bed and it’s not unusual to wear a beanie during the day. It’s easier to put on clothes than take them off. Your BF is being unreasonable and not even entertaining a compromise. Are you sure you want to live with him when he’s this rigid?</t>
  </si>
  <si>
    <t>https://www.reddit.com/r/AmItheAsshole/comments/1b147ja/aita_for_using_ac_in_austin_tx/kscmpy9/</t>
  </si>
  <si>
    <t>kscnrnd</t>
  </si>
  <si>
    <t>02-27-2024 09:00:15</t>
  </si>
  <si>
    <t>Traditional-Term4897</t>
  </si>
  <si>
    <t>Do you do more domestic labor around the house? This includes assigning tasks. It's very common in heterosexual relationships for the woman to end up doing more on that end. Tally it up and list the associated charges, then ask him if he really wants to go down this penny for penny route with you. NTA.</t>
  </si>
  <si>
    <t>https://www.reddit.com/r/AmItheAsshole/comments/1b147ja/aita_for_using_ac_in_austin_tx/kscnrnd/</t>
  </si>
  <si>
    <t>kscs7gf</t>
  </si>
  <si>
    <t>02-27-2024 09:54:54</t>
  </si>
  <si>
    <t>NTA  Suffering from heat is not something your boyfriend should expect
you to do.</t>
  </si>
  <si>
    <t>https://www.reddit.com/r/AmItheAsshole/comments/1b147ja/aita_for_using_ac_in_austin_tx/kscs7gf/</t>
  </si>
  <si>
    <t>ksd7ij8</t>
  </si>
  <si>
    <t>02-27-2024 12:35:04</t>
  </si>
  <si>
    <t>OpaqueObilisque</t>
  </si>
  <si>
    <t>Different values on how to share finances, as well as different needs for effective sleep and rest, are both incompatibilities that can undermine and destroy a relationship and here you have both combined into one issue. 
You have different preferences for sleep and you have different values on how to share finances.   
It doesn't matter how compatible you are when choosing which TV show to watch or which food to eat, that isn't going to make up for a lack of sleep and the feeling your rest and wellbeing is being kept hostage and you're purposely sleep-deprived until you pay up. 
NTA for wanting to sleep well and wanting to distribute finances equally. Although ethical judgement seems less important than you figuring out if there's a way forward in this relationship that doesn't include you compromising on the quality of your sleep, nor agreeing to an unfair distribution of financial responsibilties.</t>
  </si>
  <si>
    <t>https://www.reddit.com/r/AmItheAsshole/comments/1b147ja/aita_for_using_ac_in_austin_tx/ksd7ij8/</t>
  </si>
  <si>
    <t>ksdh4fx</t>
  </si>
  <si>
    <t>02-27-2024 13:47:16</t>
  </si>
  <si>
    <t>One-Emergency2138</t>
  </si>
  <si>
    <t>NTA- Grew up there. Nip this in the bud now or you will hate your life in a few short months. Folks die out here without A/C.</t>
  </si>
  <si>
    <t>https://www.reddit.com/r/AmItheAsshole/comments/1b147ja/aita_for_using_ac_in_austin_tx/ksdh4fx/</t>
  </si>
  <si>
    <t>kscb2uy</t>
  </si>
  <si>
    <t>02-27-2024 06:34:56</t>
  </si>
  <si>
    <t>Soggy_Artichoke_8708</t>
  </si>
  <si>
    <t>I am not sure unless he is well versed in physics and electrical current how he can know how much draw the AC, blower motor, etc. are pulling to determine a cost.  I am always cold in my house but my wife wants the slider open when its 20 degrees outside so I buy more blankets.  Room mate is very similar to a spouse, you make sacrifices for the good of the other and vice versa.  I do not think you ATA based on my life experiences but those are the only experiences I have ever had.</t>
  </si>
  <si>
    <t>https://www.reddit.com/r/AmItheAsshole/comments/1b147ja/aita_for_using_ac_in_austin_tx/kscb2uy/</t>
  </si>
  <si>
    <t>ksc7rdq</t>
  </si>
  <si>
    <t>02-27-2024 06:01:51</t>
  </si>
  <si>
    <t>NAH.  He thinks that he should not be forced to pay for something that he does not need nor does he wish to use -- i.e., the a/c.  You argue, since you need the a/c to get a good night's sleep (I agree that you do need it) and, as a result, he does use it when you do, he should also help to pay for it. My Solomonic solution to this problem is for you to move into your own apartment so that your boyfriend cannot use the a/c that you use and that you exclusively would, then,  pay for.</t>
  </si>
  <si>
    <t>https://www.reddit.com/r/AmItheAsshole/comments/1b147ja/aita_for_using_ac_in_austin_tx/ksc7rdq/</t>
  </si>
  <si>
    <t>kscag0d</t>
  </si>
  <si>
    <t>02-27-2024 06:28:26</t>
  </si>
  <si>
    <t>Agreeable_Guard_7229</t>
  </si>
  <si>
    <t>Are you saying that since you’ve moved in (and had the AC on at night) that he wants you to pay the ENTIRE electricity bill and not just the additional cost?
If so I don’t think you’ve worded it very well so people are getting confused.
If this is the case then NTA, he still needs to pay for the energy he uses. He must know how much the bills have increased since you moved in, so why don’t you offer to pay 50% of the original bill cost plus the extra for the AC? That seems a fairer solution</t>
  </si>
  <si>
    <t>https://www.reddit.com/r/AmItheAsshole/comments/1b147ja/aita_for_using_ac_in_austin_tx/kscag0d/</t>
  </si>
  <si>
    <t>kscdceq</t>
  </si>
  <si>
    <t>02-27-2024 06:58:47</t>
  </si>
  <si>
    <t>NTA but your relationship is doomed. This will be a bone of contention for your whole relationship until you  break up. Personally I'd be smothering him with a pillow if I wasn't allowed to use AC when it's over 70. I sleep hot so I like my bedroom to be like the arctic plus I use a fan. Seriously, just break up and find someone who won't begrudge you being comfortable in your own home.</t>
  </si>
  <si>
    <t>https://www.reddit.com/r/AmItheAsshole/comments/1b147ja/aita_for_using_ac_in_austin_tx/kscdceq/</t>
  </si>
  <si>
    <t>ksd5wjg</t>
  </si>
  <si>
    <t>02-27-2024 12:21:30</t>
  </si>
  <si>
    <t>Firm_Fly768</t>
  </si>
  <si>
    <t>Your BF is an AH</t>
  </si>
  <si>
    <t>https://www.reddit.com/r/AmItheAsshole/comments/1b147ja/aita_for_using_ac_in_austin_tx/ksd5wjg/</t>
  </si>
  <si>
    <t>ksc7sll</t>
  </si>
  <si>
    <t>02-27-2024 06:02:11</t>
  </si>
  <si>
    <t>https://www.reddit.com/r/AmItheAsshole/comments/1b147ja/aita_for_using_ac_in_austin_tx/ksc7sll/</t>
  </si>
  <si>
    <t>ksc77fi</t>
  </si>
  <si>
    <t>02-27-2024 05:56:34</t>
  </si>
  <si>
    <t>DarkDimmaDome</t>
  </si>
  <si>
    <t>Hard YTA. It's fairly normal that when a couple lives together they pay for the things that they use that the other doesn't. He doesn't use the AC, you do. Why should he get another 200$ bill for you? At that point he could have stayed alone and just had you visit on Tuesdays and Thursdays. Why is it so hard for you to pay for something only you use? It sounds like you only moved in so he could make your life cheaper/easier imo</t>
  </si>
  <si>
    <t>https://www.reddit.com/r/AmItheAsshole/comments/1b147ja/aita_for_using_ac_in_austin_tx/ksc77fi/</t>
  </si>
  <si>
    <t>kscaukd</t>
  </si>
  <si>
    <t>02-27-2024 06:32:34</t>
  </si>
  <si>
    <t>BinDerWeihnachtmann</t>
  </si>
  <si>
    <t>As someone how hates AC especially at night I understand your partner very well. I think YTA for making a big fuss about this. You want it, you pay for it</t>
  </si>
  <si>
    <t>https://www.reddit.com/r/AmItheAsshole/comments/1b147ja/aita_for_using_ac_in_austin_tx/kscaukd/</t>
  </si>
  <si>
    <t>ksc9jlm</t>
  </si>
  <si>
    <t>02-27-2024 06:19:22</t>
  </si>
  <si>
    <t>Penalty-Cool</t>
  </si>
  <si>
    <t>INFO: is he saying he would rather not use AC at all or you like it to be set lower than he does? I’m confused</t>
  </si>
  <si>
    <t>https://www.reddit.com/r/AmItheAsshole/comments/1b147ja/aita_for_using_ac_in_austin_tx/ksc9jlm/</t>
  </si>
  <si>
    <t>kscfh4d</t>
  </si>
  <si>
    <t>02-27-2024 07:22:17</t>
  </si>
  <si>
    <t>No-Impression-8134</t>
  </si>
  <si>
    <t>I can compromise to 68 but 65 is my favoured sleeping temp. Luckily I don’t live in Texas! The temperature in my house in daytime is rarely above 68.</t>
  </si>
  <si>
    <t>https://www.reddit.com/r/AmItheAsshole/comments/1b147ja/aita_for_using_ac_in_austin_tx/kscfh4d/</t>
  </si>
  <si>
    <t>kscoua3</t>
  </si>
  <si>
    <t>02-27-2024 09:13:19</t>
  </si>
  <si>
    <t>True-Reaction-517</t>
  </si>
  <si>
    <t>Not the asshole.  I never use ac and I live in Denton Texas. I do put it on for guests or when I’m dating and she’s over or living with me because others comfort is more important to me than a few bucks</t>
  </si>
  <si>
    <t>https://www.reddit.com/r/AmItheAsshole/comments/1b147ja/aita_for_using_ac_in_austin_tx/kscoua3/</t>
  </si>
  <si>
    <t>ksdqn72</t>
  </si>
  <si>
    <t>02-27-2024 14:48:51</t>
  </si>
  <si>
    <t>artemis1860</t>
  </si>
  <si>
    <t>Just had to say your first comment sent me.... now I have a mental image of bf pulling the bearded dragon move of sitting under a heat lamp, mouth open, to vent heat XD</t>
  </si>
  <si>
    <t>https://www.reddit.com/r/AmItheAsshole/comments/1b147ja/aita_for_using_ac_in_austin_tx/ksdqn72/</t>
  </si>
  <si>
    <t>ksd72ru</t>
  </si>
  <si>
    <t>MyNameYourMouth</t>
  </si>
  <si>
    <t>Why do you think that OP's partner is an asshole for wanting OP to pay that extra cost?</t>
  </si>
  <si>
    <t>https://www.reddit.com/r/AmItheAsshole/comments/1b147ja/aita_for_using_ac_in_austin_tx/ksd72ru/</t>
  </si>
  <si>
    <t>kscepog</t>
  </si>
  <si>
    <t>02-27-2024 07:13:48</t>
  </si>
  <si>
    <t>It was 68 degrees here yesterday. Its February. In the Midwest.</t>
  </si>
  <si>
    <t>https://www.reddit.com/r/AmItheAsshole/comments/1b147ja/aita_for_using_ac_in_austin_tx/kscepog/</t>
  </si>
  <si>
    <t>kscbp4h</t>
  </si>
  <si>
    <t>02-27-2024 06:41:23</t>
  </si>
  <si>
    <t>Lol that is fair. Too bad we are compatible in every other way that makes up for  it. But I’m of your mindset. Comfortability &amp; a good nights sleep are priceless to me.</t>
  </si>
  <si>
    <t>https://www.reddit.com/r/AmItheAsshole/comments/1b147ja/aita_for_using_ac_in_austin_tx/kscbp4h/</t>
  </si>
  <si>
    <t>ksc9wxn</t>
  </si>
  <si>
    <t>02-27-2024 06:23:03</t>
  </si>
  <si>
    <t>It hit 88 in Austin yesterday. I don’t have abnormal overnight body heat. Scientifically below 70  is the optimal sleep temperature to receive maximum REM sleep and I have found that true for myself. Above 75 and I tend to wake up much more often.</t>
  </si>
  <si>
    <t>https://www.reddit.com/r/AmItheAsshole/comments/1b147ja/aita_for_using_ac_in_austin_tx/ksc9wxn/</t>
  </si>
  <si>
    <t>ksd79ne</t>
  </si>
  <si>
    <t>02-27-2024 12:33:01</t>
  </si>
  <si>
    <t>Compare electricity usage on a night with no AC vs a night with AC. It really doesn't require any special knowledge.</t>
  </si>
  <si>
    <t>https://www.reddit.com/r/AmItheAsshole/comments/1b147ja/aita_for_using_ac_in_austin_tx/ksd79ne/</t>
  </si>
  <si>
    <t>ksdgpgv</t>
  </si>
  <si>
    <t>02-27-2024 13:44:24</t>
  </si>
  <si>
    <t>I agree only if the bf doesn't profit from the temperature. Also if the bf plays games and op doesn't for example. Bf needa to pay extra for the PC +monitor. 
It's stupid to nickle and dime. Either they share costs or they live separately and each pays his own</t>
  </si>
  <si>
    <t>https://www.reddit.com/r/AmItheAsshole/comments/1b147ja/aita_for_using_ac_in_austin_tx/ksdgpgv/</t>
  </si>
  <si>
    <t>kscb1jb</t>
  </si>
  <si>
    <t>02-27-2024 06:34:33</t>
  </si>
  <si>
    <t>You’re right I did not word this well. I’ve been using talk to text and I guess my train of thought doesn’t convey my meaning as well as I thought it would. Thanks for sharing your thoughts,</t>
  </si>
  <si>
    <t>https://www.reddit.com/r/AmItheAsshole/comments/1b147ja/aita_for_using_ac_in_austin_tx/kscb1jb/</t>
  </si>
  <si>
    <t>ksc8fwv</t>
  </si>
  <si>
    <t>02-27-2024 06:08:25</t>
  </si>
  <si>
    <t>You did not read my post. The electric bill is not entirely comprised of the AC usage. I agreed to pay a 5% up charge on my usage. 
You are comparing TV shows to the disruption of one’s circadian rhythm due to temperature. Not watching the sopranos would not impact his career the way not sleeping, would mine.</t>
  </si>
  <si>
    <t>https://www.reddit.com/r/AmItheAsshole/comments/1b147ja/aita_for_using_ac_in_austin_tx/ksc8fwv/</t>
  </si>
  <si>
    <t>kscbvib</t>
  </si>
  <si>
    <t>02-27-2024 06:43:16</t>
  </si>
  <si>
    <t>AC isn’t a luxury in Texas, it’s a necessity. I’m in Dallas, the high today was 93 degrees. *In February.* You’d be hard pressed to find a home here that doesn’t have AC installed.</t>
  </si>
  <si>
    <t>https://www.reddit.com/r/AmItheAsshole/comments/1b147ja/aita_for_using_ac_in_austin_tx/kscbvib/</t>
  </si>
  <si>
    <t>ksc7lzs</t>
  </si>
  <si>
    <t>02-27-2024 06:00:26</t>
  </si>
  <si>
    <t>Schaferhund2</t>
  </si>
  <si>
    <t>That’s the issue. He is still benefiting from it.. she pays for it for herself only, but he gets to stay in the nice cool environment as well but expects her to pay the whole bill herself? That’s unrealistic. Also I don’t think any normal person would actually not use the AC in heat like that. I feel like if he was alone he would probably end up using it in the summer too.</t>
  </si>
  <si>
    <t>https://www.reddit.com/r/AmItheAsshole/comments/1b147ja/aita_for_using_ac_in_austin_tx/ksc7lzs/</t>
  </si>
  <si>
    <t>ksc7kru</t>
  </si>
  <si>
    <t>02-27-2024 06:00:07</t>
  </si>
  <si>
    <t>Guessing you didn’t read the part where I offered to pay 55% of the overall electric bill. AC does not comprise the entire electric bill. I did not move in with a man to make my life cheaper/easier. I can afford the apartment the AC, all of the bills, and my bills for many years to come if I were to quit my job today. Thank you.</t>
  </si>
  <si>
    <t>https://www.reddit.com/r/AmItheAsshole/comments/1b147ja/aita_for_using_ac_in_austin_tx/ksc7kru/</t>
  </si>
  <si>
    <t>ksc9q64</t>
  </si>
  <si>
    <t>02-27-2024 06:21:08</t>
  </si>
  <si>
    <t>He wants the AC off at night</t>
  </si>
  <si>
    <t>https://www.reddit.com/r/AmItheAsshole/comments/1b147ja/aita_for_using_ac_in_austin_tx/ksc9q64/</t>
  </si>
  <si>
    <t>ksdg7si</t>
  </si>
  <si>
    <t>02-27-2024 13:40:59</t>
  </si>
  <si>
    <t>NTA if your bf continues to be unreasonable move out and let him live how he wants op</t>
  </si>
  <si>
    <t>https://www.reddit.com/r/AmItheAsshole/comments/1b147ja/aita_for_using_ac_in_austin_tx/ksdg7si/</t>
  </si>
  <si>
    <t>ksd8lpb</t>
  </si>
  <si>
    <t>igwbuffalo</t>
  </si>
  <si>
    <t>NTA, but it doesn't sound like cohabitation is something you and him can do without some hard ground rules.</t>
  </si>
  <si>
    <t>https://www.reddit.com/r/AmItheAsshole/comments/1b147ja/aita_for_using_ac_in_austin_tx/ksd8lpb/</t>
  </si>
  <si>
    <t>ksca906</t>
  </si>
  <si>
    <t>02-27-2024 06:26:28</t>
  </si>
  <si>
    <t>It’s humidity that’s the issue, not necessarily heat. While humidity is low, open some windows and get some free-air flowing. Your partner is gonna hate July, August and onwards.</t>
  </si>
  <si>
    <t>https://www.reddit.com/r/AmItheAsshole/comments/1b147ja/aita_for_using_ac_in_austin_tx/ksca906/</t>
  </si>
  <si>
    <t>ksc9tv8</t>
  </si>
  <si>
    <t>02-27-2024 06:22:10</t>
  </si>
  <si>
    <t>Nowhere in your post does it mention 50% or 5%.</t>
  </si>
  <si>
    <t>https://www.reddit.com/r/AmItheAsshole/comments/1b147ja/aita_for_using_ac_in_austin_tx/ksc9tv8/</t>
  </si>
  <si>
    <t>ksc9313</t>
  </si>
  <si>
    <t>02-27-2024 06:14:48</t>
  </si>
  <si>
    <t>LonelySwim4896</t>
  </si>
  <si>
    <t>That's fair. Where I live AC is considered a major luxury, and I do not know a single person who owns one, therefore the situation you explain is hard for me to relate to, specially considering the temperatures you mention to have during the summer are close to the temperatures we have most of the year. Due to this, I tend to empathize more with your boyfriend's perspective. 
In terms of the cost, it is true it is not comprised only of AC. What would be fair is for you to pay the difference in terms of electricity bill vs the baseline of no AC.</t>
  </si>
  <si>
    <t>https://www.reddit.com/r/AmItheAsshole/comments/1b147ja/aita_for_using_ac_in_austin_tx/ksc9313/</t>
  </si>
  <si>
    <t>ksc8f8w</t>
  </si>
  <si>
    <t>02-27-2024 06:08:14</t>
  </si>
  <si>
    <t>https://www.reddit.com/r/AmItheAsshole/comments/1b147ja/aita_for_using_ac_in_austin_tx/ksc8f8w/</t>
  </si>
  <si>
    <t>ksc866f</t>
  </si>
  <si>
    <t>02-27-2024 06:05:47</t>
  </si>
  <si>
    <t>I didn't "read" it because you didn't *write* it. Paragraph 3 starts with you saying "He wants me to pay 100%..." changing your story post hoc makes me think you like manipulating people. Also imma say 🧢 on you paying your bills. If that were the case you wouldn't be griping about paying your electric bill. I've known of you for 5 minutes and you already come off as a compulsive liar</t>
  </si>
  <si>
    <t>https://www.reddit.com/r/AmItheAsshole/comments/1b147ja/aita_for_using_ac_in_austin_tx/ksc866f/</t>
  </si>
  <si>
    <t>kscaxe9</t>
  </si>
  <si>
    <t>02-27-2024 06:33:24</t>
  </si>
  <si>
    <t>Nah NTA. In Austin you absolutely need to use A/C. Him charging you for it is unfair - that’s not how relationships work when you live together. If he takes longer showers is he going to pay more of the water bill? Y’all are together, not roommates</t>
  </si>
  <si>
    <t>https://www.reddit.com/r/AmItheAsshole/comments/1b147ja/aita_for_using_ac_in_austin_tx/kscaxe9/</t>
  </si>
  <si>
    <t>ksceqwc</t>
  </si>
  <si>
    <t>02-27-2024 07:14:10</t>
  </si>
  <si>
    <t>Is there a spare bedroom?</t>
  </si>
  <si>
    <t>https://www.reddit.com/r/AmItheAsshole/comments/1b147ja/aita_for_using_ac_in_austin_tx/ksceqwc/</t>
  </si>
  <si>
    <t>kscagkk</t>
  </si>
  <si>
    <t>02-27-2024 06:28:36</t>
  </si>
  <si>
    <t>You are right that was my mistake. I added that in the comments and have since updated my post to reflect that.</t>
  </si>
  <si>
    <t>https://www.reddit.com/r/AmItheAsshole/comments/1b147ja/aita_for_using_ac_in_austin_tx/kscagkk/</t>
  </si>
  <si>
    <t>ksc9ijp</t>
  </si>
  <si>
    <t>02-27-2024 06:19:04</t>
  </si>
  <si>
    <t>He's benefiting from the AC second hand because otherwise i.e., happy wife, happy life.</t>
  </si>
  <si>
    <t>https://www.reddit.com/r/AmItheAsshole/comments/1b147ja/aita_for_using_ac_in_austin_tx/ksc9ijp/</t>
  </si>
  <si>
    <t>ksc8spc</t>
  </si>
  <si>
    <t>02-27-2024 06:11:57</t>
  </si>
  <si>
    <t>I didn’t change my story. None of the comments are deleted nor has my post been changed. He does want me to pay 100% of the electric bill for eight hours of usage and I did offer a 5% up charge.</t>
  </si>
  <si>
    <t>https://www.reddit.com/r/AmItheAsshole/comments/1b147ja/aita_for_using_ac_in_austin_tx/ksc8spc/</t>
  </si>
  <si>
    <t>ksc96sb</t>
  </si>
  <si>
    <t>02-27-2024 06:15:49</t>
  </si>
  <si>
    <t>I’m 24 with an 800+ credit and a 6-figure net worth. I can see how you could find it hard to believe a young woman can live comfortably on her own without needing a man, based on your comments, but here I am!!! DM me if you’d like my personal information or LinkedIn to verify my identity and apparent compulsive lying habit lol</t>
  </si>
  <si>
    <t>https://www.reddit.com/r/AmItheAsshole/comments/1b147ja/aita_for_using_ac_in_austin_tx/ksc96sb/</t>
  </si>
  <si>
    <t>kscbhks</t>
  </si>
  <si>
    <t>02-27-2024 06:39:11</t>
  </si>
  <si>
    <t>Sorry, but 5% more is too ambiguous to most people. 5% more than what? Is that 105%? Because that's the only other like number that you mentioned.</t>
  </si>
  <si>
    <t>https://www.reddit.com/r/AmItheAsshole/comments/1b147ja/aita_for_using_ac_in_austin_tx/kscbhks/</t>
  </si>
  <si>
    <t>ksc9rmm</t>
  </si>
  <si>
    <t>02-27-2024 06:21:33</t>
  </si>
  <si>
    <t>Be better</t>
  </si>
  <si>
    <t>https://www.reddit.com/r/AmItheAsshole/comments/1b147ja/aita_for_using_ac_in_austin_tx/ksc9rmm/</t>
  </si>
  <si>
    <t>no</t>
  </si>
  <si>
    <t>ksc9g67</t>
  </si>
  <si>
    <t>02-27-2024 06:18:26</t>
  </si>
  <si>
    <t>I just read this lost over like I times. Nowhere in that mf is there any semblance of you offering to pay. I honestly think this is just a karma farm for narcissists. You're making stuff up to argue with the only person that said YTA...which tells me that if you aren't a troll, you just wanted some internet strangers to tell you you were right so you would feel better about taking advantage of your boyfriend. Personally, I would leave you. It seems that gaslighting is a favored pass time of yours</t>
  </si>
  <si>
    <t>https://www.reddit.com/r/AmItheAsshole/comments/1b147ja/aita_for_using_ac_in_austin_tx/ksc9g67/</t>
  </si>
  <si>
    <t>ksc9m85</t>
  </si>
  <si>
    <t>02-27-2024 06:20:05</t>
  </si>
  <si>
    <t>Rich people don't act broke. Idc if you were King Charles himself. I don't see King Charles on Reddit saying Mary or whatever his wife's name is wants him to pay bills 😂😂😂</t>
  </si>
  <si>
    <t>https://www.reddit.com/r/AmItheAsshole/comments/1b147ja/aita_for_using_ac_in_austin_tx/ksc9m85/</t>
  </si>
  <si>
    <t>kscb7vn</t>
  </si>
  <si>
    <t>02-27-2024 06:36:22</t>
  </si>
  <si>
    <t>You, too!</t>
  </si>
  <si>
    <t>https://www.reddit.com/r/AmItheAsshole/comments/1b147ja/aita_for_using_ac_in_austin_tx/kscb7vn/</t>
  </si>
  <si>
    <t>so</t>
  </si>
  <si>
    <t>ksca059</t>
  </si>
  <si>
    <t>02-27-2024 06:23:59</t>
  </si>
  <si>
    <t>https://www.reddit.com/r/AmItheAsshole/comments/1b147ja/aita_for_using_ac_in_austin_tx/ksca059/</t>
  </si>
  <si>
    <t>ksca579</t>
  </si>
  <si>
    <t>02-27-2024 06:25:23</t>
  </si>
  <si>
    <t>Rich people know how to save money, and when to pay for necessities like the AC. Again, never asked my boyfriend to pay my bills but makes sense that you would assume that based on your comment’s.</t>
  </si>
  <si>
    <t>https://www.reddit.com/r/AmItheAsshole/comments/1b147ja/aita_for_using_ac_in_austin_tx/ksca579/</t>
  </si>
  <si>
    <t>kscegb5</t>
  </si>
  <si>
    <t>02-27-2024 07:10:52</t>
  </si>
  <si>
    <t>kayla-beep</t>
  </si>
  <si>
    <t>Tons of rich people act broke, get woke you uneducated dingus</t>
  </si>
  <si>
    <t>https://www.reddit.com/r/AmItheAsshole/comments/1b147ja/aita_for_using_ac_in_austin_tx/kscegb5/</t>
  </si>
  <si>
    <t>kscbgf4</t>
  </si>
  <si>
    <t>I don't date narcissists. You should have self respect so entitled people like this don't think they can run around taking advantage of people then brow beating them into submission 🙃</t>
  </si>
  <si>
    <t>https://www.reddit.com/r/AmItheAsshole/comments/1b147ja/aita_for_using_ac_in_austin_tx/kscbgf4/</t>
  </si>
  <si>
    <t>kscalpm</t>
  </si>
  <si>
    <t>02-27-2024 06:30:03</t>
  </si>
  <si>
    <t>My dear, I'm friends with millionaires and billionaires. I'd go to your bank and take a 💩 on its counter. I know a brokie when I see one</t>
  </si>
  <si>
    <t>https://www.reddit.com/r/AmItheAsshole/comments/1b147ja/aita_for_using_ac_in_austin_tx/kscalpm/</t>
  </si>
  <si>
    <t>ksceph2</t>
  </si>
  <si>
    <t>02-27-2024 07:13:44</t>
  </si>
  <si>
    <t>Have you ever met a real rich person? Or are you speaking on theory like most brokies do?</t>
  </si>
  <si>
    <t>https://www.reddit.com/r/AmItheAsshole/comments/1b147ja/aita_for_using_ac_in_austin_tx/ksceph2/</t>
  </si>
  <si>
    <t>ksc5bti</t>
  </si>
  <si>
    <t>02-27-2024 05:39:11</t>
  </si>
  <si>
    <t>NumbersGuy22</t>
  </si>
  <si>
    <t>NTA because it's your choice and your body. However, if he doesn't find your attractive anymore and it's a deal breaker, then you'll find the person who accept you for your modifications. We're not all attracted to the same things, which is what makes life interesting.</t>
  </si>
  <si>
    <t>https://www.reddit.com/r/AmItheAsshole/comments/1b13t3z/aita_for_getting_a_tattoo_and_piercings_without/ksc5bti/</t>
  </si>
  <si>
    <t>kscb2ug</t>
  </si>
  <si>
    <t>I’m a big supporter of your body your choice. But that being said, your bf is allowed to have preferences on what he’s attracted to. 
If you want to remain attractive to him, you’ll need to take those preferences into consideration. If you’re willing to potentially lose him over it (depending on how unattractive he finds them), then do whatever you want! 
For example to put it into perspective: I prefer men with hair. A nice head of hair is something that I look for in a man. I’m not attracted to bald men. If my bf knew this, and then went and got his head lasered so he could never grow hair again, I would be upset. 
NAH.</t>
  </si>
  <si>
    <t>https://www.reddit.com/r/AmItheAsshole/comments/1b13t3z/aita_for_getting_a_tattoo_and_piercings_without/kscb2ug/</t>
  </si>
  <si>
    <t>kscd218</t>
  </si>
  <si>
    <t>02-27-2024 06:55:40</t>
  </si>
  <si>
    <t>alexis_adeline</t>
  </si>
  <si>
    <t>NAH. It's your body and what you do with it is your choice. He is also allowed to have his opinion on it.</t>
  </si>
  <si>
    <t>https://www.reddit.com/r/AmItheAsshole/comments/1b13t3z/aita_for_getting_a_tattoo_and_piercings_without/kscd218/</t>
  </si>
  <si>
    <t>ksc4lg0</t>
  </si>
  <si>
    <t>02-27-2024 05:32:38</t>
  </si>
  <si>
    <t>Street_Carrot_7442</t>
  </si>
  <si>
    <t>Softly YTA 
You have a life with this person and body altering stuff goes over better when discussed. It’s ultimately up to you of course. I’d feel left out if my partner didn’t even give me a heads up that they were off to get something like this done or include me in the design decisions.</t>
  </si>
  <si>
    <t>https://www.reddit.com/r/AmItheAsshole/comments/1b13t3z/aita_for_getting_a_tattoo_and_piercings_without/ksc4lg0/</t>
  </si>
  <si>
    <t>ksc53qn</t>
  </si>
  <si>
    <t>02-27-2024 05:37:08</t>
  </si>
  <si>
    <t>Skizzybee</t>
  </si>
  <si>
    <t>NTA. It's your body. Duh. Next thing you know he'll have an opinion on your post pregnancy birth control you have to undertake before you leave him for judging you over what you do to your body. Move on.</t>
  </si>
  <si>
    <t>https://www.reddit.com/r/AmItheAsshole/comments/1b13t3z/aita_for_getting_a_tattoo_and_piercings_without/ksc53qn/</t>
  </si>
  <si>
    <t>"Supreme Court Just-ass [101]"</t>
  </si>
  <si>
    <t>kscefx5</t>
  </si>
  <si>
    <t>02-27-2024 07:10:46</t>
  </si>
  <si>
    <t>Info: Just how big is this tattoo?</t>
  </si>
  <si>
    <t>https://www.reddit.com/r/AmItheAsshole/comments/1b13t3z/aita_for_getting_a_tattoo_and_piercings_without/kscefx5/</t>
  </si>
  <si>
    <t>ksch2c7</t>
  </si>
  <si>
    <t>02-27-2024 07:40:06</t>
  </si>
  <si>
    <t>Foxxymint</t>
  </si>
  <si>
    <t>He's had 1.5 years to decide this was a deal breaker, he just never thought you'd actually go through with it. I think he's just coming to terms with that.
NTA, just give him some time. </t>
  </si>
  <si>
    <t>https://www.reddit.com/r/AmItheAsshole/comments/1b13t3z/aita_for_getting_a_tattoo_and_piercings_without/ksch2c7/</t>
  </si>
  <si>
    <t>ksct9qi</t>
  </si>
  <si>
    <t>02-27-2024 10:08:00</t>
  </si>
  <si>
    <t>Rude_Egg_6204</t>
  </si>
  <si>
    <t>Nah
You can whatever you like to your body and your bf can find it repulsive.
Either of you can decide the relationship isn't working.  
But you did something permanent that you knew your bf would hate.   If I was him I would break up.  </t>
  </si>
  <si>
    <t>https://www.reddit.com/r/AmItheAsshole/comments/1b13t3z/aita_for_getting_a_tattoo_and_piercings_without/ksct9qi/</t>
  </si>
  <si>
    <t>ksc5983</t>
  </si>
  <si>
    <t>02-27-2024 05:38:32</t>
  </si>
  <si>
    <t>Hmm. This comment is surprising, but I guess I should brace for others like it. It's her body, her choice. If he doesn't like it, there's the door.</t>
  </si>
  <si>
    <t>https://www.reddit.com/r/AmItheAsshole/comments/1b13t3z/aita_for_getting_a_tattoo_and_piercings_without/ksc5983/</t>
  </si>
  <si>
    <t>kscjj5a</t>
  </si>
  <si>
    <t>02-27-2024 08:08:36</t>
  </si>
  <si>
    <t>She got the tattoo now, so if it is a dealbreaker it will end the relationship NOW.</t>
  </si>
  <si>
    <t>https://www.reddit.com/r/AmItheAsshole/comments/1b13t3z/aita_for_getting_a_tattoo_and_piercings_without/kscjj5a/</t>
  </si>
  <si>
    <t>ksdsczy</t>
  </si>
  <si>
    <t>02-27-2024 14:59:15</t>
  </si>
  <si>
    <t>That’s not how healthy, functional relationships work though. Attraction is important and if it really turns him off that much, then she must be prepared for the consequences. I just hope she thinks about what she really wants to prioritize before making permanent choices either way. It sucks sometimes but that’s the way it goes!</t>
  </si>
  <si>
    <t>https://www.reddit.com/r/AmItheAsshole/comments/1b13t3z/aita_for_getting_a_tattoo_and_piercings_without/ksdsczy/</t>
  </si>
  <si>
    <t>kscnjg2</t>
  </si>
  <si>
    <t>02-27-2024 08:57:30</t>
  </si>
  <si>
    <t>Sure, but she's been talking about it for 1.5 years, and told him she was getting it. The only reason not to break up with her before is that it's not actually a deal breaker or he thought she wouldn't go through with it. 
Seems like he values the relationship more than the tattoo.</t>
  </si>
  <si>
    <t>https://www.reddit.com/r/AmItheAsshole/comments/1b13t3z/aita_for_getting_a_tattoo_and_piercings_without/kscnjg2/</t>
  </si>
  <si>
    <t>ksdxnuw</t>
  </si>
  <si>
    <t>I hear what you're saying. She made her decision. It's his place to deal with it, accept it, or move on.</t>
  </si>
  <si>
    <t>https://www.reddit.com/r/AmItheAsshole/comments/1b13t3z/aita_for_getting_a_tattoo_and_piercings_without/ksdxnuw/</t>
  </si>
  <si>
    <t>kscq8mz</t>
  </si>
  <si>
    <t>02-27-2024 09:30:30</t>
  </si>
  <si>
    <t>BigBayesian</t>
  </si>
  <si>
    <t>You’re both AHs. He’s controlling, and his controlling abuse is slowly increasing. Yikes. Run. 
But you’re pretty ridiculously entitled, too. Think about the level of privilege you have, where to can afford to lean on family during extended unemployment. Think about how messed up it is that you feel entitled to break your financial commitments to paying for food, to “prove a point”. In effect, the point you prove by doing that is that you don’t take yourself and your commitments seriously. 
ESH.</t>
  </si>
  <si>
    <t>https://www.reddit.com/r/AmItheAsshole/comments/1b16ut4/wibta_if_i_stopped_paying_for_groceries/kscq8mz/</t>
  </si>
  <si>
    <t>kscoeb0</t>
  </si>
  <si>
    <t>02-27-2024 09:07:52</t>
  </si>
  <si>
    <t>XMandri</t>
  </si>
  <si>
    <t>INFO: so he's... literally paying for everything else?</t>
  </si>
  <si>
    <t>https://www.reddit.com/r/AmItheAsshole/comments/1b16ut4/wibta_if_i_stopped_paying_for_groceries/kscoeb0/</t>
  </si>
  <si>
    <t>kscvbb5</t>
  </si>
  <si>
    <t>02-27-2024 10:32:38</t>
  </si>
  <si>
    <t>YTA sort of… you cannot just expect people to fund your income shortfall. If you want to be successful and happy you need to figure out how to be financially independent. If your current job isn’t financially viable for your lifestyle you should consider getting another position or a second job so you can begin to become financially independent. I would be hesitant about signing a lease and moving in together and getting rid of your personal belongings before you are truly independent. The income disparity between you two and the conflict between you two is a huge issue and will likely become more serious if you are living together and splitting expenses. Most couples don’t make the exact same income but the fact that you both are already are conflicted about financial matters is a big red flag. Focus on being financially stable and independent so you can freely make your life your own.</t>
  </si>
  <si>
    <t>https://www.reddit.com/r/AmItheAsshole/comments/1b16ut4/wibta_if_i_stopped_paying_for_groceries/kscvbb5/</t>
  </si>
  <si>
    <t>kscp4nu</t>
  </si>
  <si>
    <t>02-27-2024 09:16:53</t>
  </si>
  <si>
    <t>curiousbabybelle</t>
  </si>
  <si>
    <t>I’m wondering why you have to get rid of all your things? Why can’t he get rid of some of his? Could it be he’s trying to get you to move out? Seems kinda strange how he has a bigger apt when it is just him but wants to move to a smaller apt when there are two people. Did he explain why he wanted to downsize?</t>
  </si>
  <si>
    <t>https://www.reddit.com/r/AmItheAsshole/comments/1b16ut4/wibta_if_i_stopped_paying_for_groceries/kscp4nu/</t>
  </si>
  <si>
    <t>ksd2854</t>
  </si>
  <si>
    <t>02-27-2024 11:48:08</t>
  </si>
  <si>
    <t>I'm going to go with NTA, but really the groceries aren't the point here. In a serious relationship (which I think 7 years definitely qualifies as) you should be working as a partnership and he shouldn't be lording his money over you and making you pay an equal share when you earn substantially less than he does. He definitely shouldn't be controlling your finances and how much stuff you can own. Frankly it sounds like he's trying to trap you. You need to run, not argue over groceries.</t>
  </si>
  <si>
    <t>https://www.reddit.com/r/AmItheAsshole/comments/1b16ut4/wibta_if_i_stopped_paying_for_groceries/ksd2854/</t>
  </si>
  <si>
    <t>kscooba</t>
  </si>
  <si>
    <t>02-27-2024 09:11:18</t>
  </si>
  <si>
    <t>NTA.  This isn't about groceries.  This is about the fact that your boyfriend has no empathy for your situation and does not understand how couples should work.  Sometimes you are going to hit hard times.  Sometimes he is going to hit hard times.  When one of you is in trouble, the other can and should step up and provide support.  Your boyfriend's failure to do so indicates a critical lack of empathy and a lot of contempt for you because of the simple fact you don't make as much money as he does currently.</t>
  </si>
  <si>
    <t>https://www.reddit.com/r/AmItheAsshole/comments/1b16ut4/wibta_if_i_stopped_paying_for_groceries/kscooba/</t>
  </si>
  <si>
    <t>kscq6bt</t>
  </si>
  <si>
    <t>02-27-2024 09:29:42</t>
  </si>
  <si>
    <t>ExamAcademic5557</t>
  </si>
  <si>
    <t>NTA it sounds like he wants to make you entirely economically dependent on him by making it impossible to save any money. He sucks, do you like anything about him or are you just with him because of momentum?</t>
  </si>
  <si>
    <t>https://www.reddit.com/r/AmItheAsshole/comments/1b16ut4/wibta_if_i_stopped_paying_for_groceries/kscq6bt/</t>
  </si>
  <si>
    <t>kscr9w9</t>
  </si>
  <si>
    <t>02-27-2024 09:43:26</t>
  </si>
  <si>
    <t>Maybe dump him and go focus on you and find someone that actually cares about you and wants to help and not care about money.</t>
  </si>
  <si>
    <t>https://www.reddit.com/r/AmItheAsshole/comments/1b16ut4/wibta_if_i_stopped_paying_for_groceries/kscr9w9/</t>
  </si>
  <si>
    <t>kscpfoc</t>
  </si>
  <si>
    <t>02-27-2024 09:20:35</t>
  </si>
  <si>
    <t>He pays for his own bills which is rent (I’m not on his lease because he got this apartment separately from me) credit card payments, &amp; internet.</t>
  </si>
  <si>
    <t>https://www.reddit.com/r/AmItheAsshole/comments/1b16ut4/wibta_if_i_stopped_paying_for_groceries/kscpfoc/</t>
  </si>
  <si>
    <t>kscpltj</t>
  </si>
  <si>
    <t>02-27-2024 09:22:40</t>
  </si>
  <si>
    <t>He said it’ll be cheaper to move into a smaller apartment. He wants me to move in with him once his lease ends though</t>
  </si>
  <si>
    <t>https://www.reddit.com/r/AmItheAsshole/comments/1b16ut4/wibta_if_i_stopped_paying_for_groceries/kscpltj/</t>
  </si>
  <si>
    <t>kscxg88</t>
  </si>
  <si>
    <t>02-27-2024 10:57:35</t>
  </si>
  <si>
    <t>FlyProfessional3854</t>
  </si>
  <si>
    <t>How would she get her hands on his money this way?</t>
  </si>
  <si>
    <t>https://www.reddit.com/r/AmItheAsshole/comments/1b16ut4/wibta_if_i_stopped_paying_for_groceries/kscxg88/</t>
  </si>
  <si>
    <t>ksdkty9</t>
  </si>
  <si>
    <t>02-27-2024 14:12:26</t>
  </si>
  <si>
    <t>Beardeddragon0714</t>
  </si>
  <si>
    <t>Sounds like she’d be living on the streets if she dumped him</t>
  </si>
  <si>
    <t>https://www.reddit.com/r/AmItheAsshole/comments/1b16ut4/wibta_if_i_stopped_paying_for_groceries/ksdkty9/</t>
  </si>
  <si>
    <t>kscqsh1</t>
  </si>
  <si>
    <t>02-27-2024 09:37:22</t>
  </si>
  <si>
    <t>Fabulous_Anxiety_813</t>
  </si>
  <si>
    <t>Do you live there? </t>
  </si>
  <si>
    <t>https://www.reddit.com/r/AmItheAsshole/comments/1b16ut4/wibta_if_i_stopped_paying_for_groceries/kscqsh1/</t>
  </si>
  <si>
    <t>ksdbvmb</t>
  </si>
  <si>
    <t>02-27-2024 13:09:39</t>
  </si>
  <si>
    <t>Extension-Fee4529</t>
  </si>
  <si>
    <t>He is not responsible for paying for your bills, no matter how much he makes.</t>
  </si>
  <si>
    <t>https://www.reddit.com/r/AmItheAsshole/comments/1b16ut4/wibta_if_i_stopped_paying_for_groceries/ksdbvmb/</t>
  </si>
  <si>
    <t>ksdynvy</t>
  </si>
  <si>
    <t>02-27-2024 15:36:02</t>
  </si>
  <si>
    <t>Intelligent-Bad-2950</t>
  </si>
  <si>
    <t>I have a feeling you're going to be broken up with when his lease ends.
You're living there and not really contributing l, I bet the new smaller apartment will be just for him</t>
  </si>
  <si>
    <t>https://www.reddit.com/r/AmItheAsshole/comments/1b16ut4/wibta_if_i_stopped_paying_for_groceries/ksdynvy/</t>
  </si>
  <si>
    <t>kscqjug</t>
  </si>
  <si>
    <t>02-27-2024 09:34:25</t>
  </si>
  <si>
    <t>Are you splitting the rent? Are you two currently living together? Maybe I’m misunderstanding and you two don’t live together now?</t>
  </si>
  <si>
    <t>https://www.reddit.com/r/AmItheAsshole/comments/1b16ut4/wibta_if_i_stopped_paying_for_groceries/kscqjug/</t>
  </si>
  <si>
    <t>kscfn5o</t>
  </si>
  <si>
    <t>02-27-2024 07:24:08</t>
  </si>
  <si>
    <t>advraven</t>
  </si>
  <si>
    <t>NTA - U have to work overtime and that is stressful for you, yet you cant quit but if she is stressed she has the option to quit. how is it fair ? She is mooching off you.</t>
  </si>
  <si>
    <t>https://www.reddit.com/r/AmItheAsshole/comments/1b15jv0/aita_for_making_my_wife_cry_several_times_over/kscfn5o/</t>
  </si>
  <si>
    <t>kscfbng</t>
  </si>
  <si>
    <t>02-27-2024 07:20:32</t>
  </si>
  <si>
    <t>She's legally responsible for half that home loan and half the bills.  I'm assuming you don't have kids since you didn't mention them.  
She quit her job because she was stressed, but she has no problems increasing your stress.  It sounds like she doesn't do housework unless you tell her to.  She claims you don't care about her feelings, but she clearly doesn't respect you or care about your feelings.
I don't know what her reasoning is, but this marriage is over unless she makes some big changes.  She's using you and has no problem taking everything from you.  You might want to consult with a lawyer to talk about your options.</t>
  </si>
  <si>
    <t>https://www.reddit.com/r/AmItheAsshole/comments/1b15jv0/aita_for_making_my_wife_cry_several_times_over/kscfbng/</t>
  </si>
  <si>
    <t>ksci1zi</t>
  </si>
  <si>
    <t>02-27-2024 07:51:28</t>
  </si>
  <si>
    <t>NTA. You are working overtime to afford the basics. Your wife won’t even look for jobs, let alone fully apply for one because she “can’t be bothered.” She‘s manipulative with the fake crying and fake agreement while telling you to not work because she misses you. She won’t make an effort with housework unless you ask her to do so and you have a dead bedroom. My guy, what is she bringing to this relationship? 
Your wife is not a partner, she’s a user and you’re being played. You can continue to have the same conversations and get bent up out of shape but you’re wasting your breath. Go ahead and start getting referrals for a divorce attorney. Your wife is certainly looking out for herself and making decisions that exclusively benefit her. Your marriage is over and it doesn’t sound like you have enough time or physical stamina to keep letting her leach off you.   
To be more blunt: the minute she quit her part-time job without an alternative you were through. And every day she sees you work yourself to death while she can’t be bothered to apply to jobs, she’s telling you how little she cares about you, your health, your needs, and your marriage. Find a lawyer and let her go.</t>
  </si>
  <si>
    <t>https://www.reddit.com/r/AmItheAsshole/comments/1b15jv0/aita_for_making_my_wife_cry_several_times_over/ksci1zi/</t>
  </si>
  <si>
    <t>kscfl80</t>
  </si>
  <si>
    <t>02-27-2024 07:23:32</t>
  </si>
  <si>
    <t>NTA. She isn't crying because of your actions, she's crying because she's manipulative. She has no intention of getting a job, she's just biding her time until you either give up in asking or you're married long enough that she can get alimony. Divorce her as quickly as possible. The longer you stay in this the deeper in the whole you will be. Get rid of the house and take it as a loss. And don't have intimacy with her. If she believes you will leave her before she can get what she wants she will try to trick you into getting her pregnant so you will still be tied to her If she does claim to be pregnant and you haven't touched her, get a DNA text. Good luck</t>
  </si>
  <si>
    <t>https://www.reddit.com/r/AmItheAsshole/comments/1b15jv0/aita_for_making_my_wife_cry_several_times_over/kscfl80/</t>
  </si>
  <si>
    <t>kscnfjq</t>
  </si>
  <si>
    <t>02-27-2024 08:56:10</t>
  </si>
  <si>
    <t>NTA. Fellow Aussie here and she needs to get her shit together. No one likes working. I’m the same age and I still live at home because scraping together a deposit is insane enough let alone actually having a mortgage in our current economy.</t>
  </si>
  <si>
    <t>https://www.reddit.com/r/AmItheAsshole/comments/1b15jv0/aita_for_making_my_wife_cry_several_times_over/kscnfjq/</t>
  </si>
  <si>
    <t>kscp1o8</t>
  </si>
  <si>
    <t>02-27-2024 09:15:52</t>
  </si>
  <si>
    <t>Intelligent-Radio331</t>
  </si>
  <si>
    <t>NTA, she needs to find a job. Is there any reason she can't? Do you have small children/babies at home? It seems unfair if she is just at home on her own doing nothing while you work overtime!</t>
  </si>
  <si>
    <t>https://www.reddit.com/r/AmItheAsshole/comments/1b15jv0/aita_for_making_my_wife_cry_several_times_over/kscp1o8/</t>
  </si>
  <si>
    <t>ksci2tg</t>
  </si>
  <si>
    <t>02-27-2024 07:51:44</t>
  </si>
  <si>
    <t>PurpleNoneAccount</t>
  </si>
  <si>
    <t>NTA, and the comments are wild, find any excuse under the sun for her selfish and childish behaviour. Take care of yourself.</t>
  </si>
  <si>
    <t>https://www.reddit.com/r/AmItheAsshole/comments/1b15jv0/aita_for_making_my_wife_cry_several_times_over/ksci2tg/</t>
  </si>
  <si>
    <t>kscm064</t>
  </si>
  <si>
    <t>02-27-2024 08:38:45</t>
  </si>
  <si>
    <t>lerateblanc</t>
  </si>
  <si>
    <t>NTA, she's a manipulative and lazy leech and is doing nothing to better your relationship together or helping take care of stuff at home. I would leave her as soon as possible before she tries to say that you're abusive.</t>
  </si>
  <si>
    <t>https://www.reddit.com/r/AmItheAsshole/comments/1b15jv0/aita_for_making_my_wife_cry_several_times_over/kscm064/</t>
  </si>
  <si>
    <t>kscjswv</t>
  </si>
  <si>
    <t>02-27-2024 08:11:49</t>
  </si>
  <si>
    <t>bizianka</t>
  </si>
  <si>
    <t>No emotional support, no sex, no job. Why you  are with her, exactly? NTA</t>
  </si>
  <si>
    <t>https://www.reddit.com/r/AmItheAsshole/comments/1b15jv0/aita_for_making_my_wife_cry_several_times_over/kscjswv/</t>
  </si>
  <si>
    <t>kscmgpf</t>
  </si>
  <si>
    <t>02-27-2024 08:44:20</t>
  </si>
  <si>
    <t>Wenaty</t>
  </si>
  <si>
    <t>Holy... So she told that  you don't care about her feelings? Tell her she doesn't care about you at all. You work overtime and you are stressed about the loan. She might be upset about your actions but you are in a much worse stuation because of her actions. How come she can blame you when she is acting that much worse? On top of that, she could fix all issues by having a job but she doesn't while you can't do anything but work hard but still not be able to pay.</t>
  </si>
  <si>
    <t>https://www.reddit.com/r/AmItheAsshole/comments/1b15jv0/aita_for_making_my_wife_cry_several_times_over/kscmgpf/</t>
  </si>
  <si>
    <t>kscu4dp</t>
  </si>
  <si>
    <t>02-27-2024 10:18:20</t>
  </si>
  <si>
    <t>megacope</t>
  </si>
  <si>
    <t>NTA. It must be nice to be able to check in and out of reality when you want to. She was already playing the game on easy mode. Three days of work, not even full shifts with four off days.</t>
  </si>
  <si>
    <t>https://www.reddit.com/r/AmItheAsshole/comments/1b15jv0/aita_for_making_my_wife_cry_several_times_over/kscu4dp/</t>
  </si>
  <si>
    <t>kscp3o8</t>
  </si>
  <si>
    <t>02-27-2024 09:16:33</t>
  </si>
  <si>
    <t>ShortInternal7033</t>
  </si>
  <si>
    <t>Get out ASAP, As a fellow Aussie there are tons of lazy people willing to take full advantage of other people, she is using you, start sorting your docs and separate ASAP</t>
  </si>
  <si>
    <t>https://www.reddit.com/r/AmItheAsshole/comments/1b15jv0/aita_for_making_my_wife_cry_several_times_over/kscp3o8/</t>
  </si>
  <si>
    <t>ksconh4</t>
  </si>
  <si>
    <t>02-27-2024 09:11:01</t>
  </si>
  <si>
    <t>nomskittlesnom</t>
  </si>
  <si>
    <t>NTA and your anger is 100% understandable. The situation is far from fair. But as a reminder, react based on your beliefs not your mood (which admittedly is easier said than done). Being angry is fine. Yelling and hollering at someone not doing what you need or want, is not.</t>
  </si>
  <si>
    <t>https://www.reddit.com/r/AmItheAsshole/comments/1b15jv0/aita_for_making_my_wife_cry_several_times_over/ksconh4/</t>
  </si>
  <si>
    <t>ksclr0b</t>
  </si>
  <si>
    <t>02-27-2024 08:35:37</t>
  </si>
  <si>
    <t>viola2992</t>
  </si>
  <si>
    <t>NTA.
But why she can't show her ID?
It's she an illegal immigrant?</t>
  </si>
  <si>
    <t>https://www.reddit.com/r/AmItheAsshole/comments/1b15jv0/aita_for_making_my_wife_cry_several_times_over/ksclr0b/</t>
  </si>
  <si>
    <t>kscob5e</t>
  </si>
  <si>
    <t>02-27-2024 09:06:46</t>
  </si>
  <si>
    <t>CluelessInWonderland</t>
  </si>
  <si>
    <t>NTA If she's mentally unwell, I'd respect it if she was seeking help. She's not seeking help, she's shirking work both inside and outside the home, and she's blatantly refusing to acknowledge the gravity of your financial situation. You'd be better off with a paying roommate at this point.</t>
  </si>
  <si>
    <t>https://www.reddit.com/r/AmItheAsshole/comments/1b15jv0/aita_for_making_my_wife_cry_several_times_over/kscob5e/</t>
  </si>
  <si>
    <t>kscoei4</t>
  </si>
  <si>
    <t>02-27-2024 09:07:57</t>
  </si>
  <si>
    <t>Captainpinkeye3</t>
  </si>
  <si>
    <t>Long story short, NTA. Fuck her off mate she wants a free ride.</t>
  </si>
  <si>
    <t>https://www.reddit.com/r/AmItheAsshole/comments/1b15jv0/aita_for_making_my_wife_cry_several_times_over/kscoei4/</t>
  </si>
  <si>
    <t>kschwkj</t>
  </si>
  <si>
    <t>02-27-2024 07:49:48</t>
  </si>
  <si>
    <t>JollyForce9237</t>
  </si>
  <si>
    <t>NTA
Your wife is selfish, on the chance she isn't just being selfish and entitled is it possible she is depressed? </t>
  </si>
  <si>
    <t>https://www.reddit.com/r/AmItheAsshole/comments/1b15jv0/aita_for_making_my_wife_cry_several_times_over/kschwkj/</t>
  </si>
  <si>
    <t>kscgdln</t>
  </si>
  <si>
    <t>02-27-2024 07:32:18</t>
  </si>
  <si>
    <t>SeekingBeskar</t>
  </si>
  <si>
    <t>I think this is beyond AITA and judgments. 
Yelling at your spouse *repeatedly* isn’t appropriate. *Blowing up* isn’t appropriate. I’m sure you know that. That’s why this is beyond random judgments on the internet for me. 
The two of you need to be able to communicate without that happening. 
If this is completely new behavior, is there a chance mental health is playing a role? For someone to leave one job because of stress, then get visibly upset like this, along with struggling to keep the home tidy…that’s the area I would need to explore if my husband began behaving the way your wife is.
I think, if your marriage is going to survive and the two of you can’t communicate calmly, a therapist’s intervention might be worth while. You shouldn’t have to pull all of the weight like this, and you shouldn’t be in this position.</t>
  </si>
  <si>
    <t>https://www.reddit.com/r/AmItheAsshole/comments/1b15jv0/aita_for_making_my_wife_cry_several_times_over/kscgdln/</t>
  </si>
  <si>
    <t>kschhvg</t>
  </si>
  <si>
    <t>02-27-2024 07:45:08</t>
  </si>
  <si>
    <t>Ok_Force_318</t>
  </si>
  <si>
    <t>Rip marriage. She needs to find work asap. Just sell the house and take your loss</t>
  </si>
  <si>
    <t>https://www.reddit.com/r/AmItheAsshole/comments/1b15jv0/aita_for_making_my_wife_cry_several_times_over/kschhvg/</t>
  </si>
  <si>
    <t>kscod4s</t>
  </si>
  <si>
    <t>02-27-2024 09:07:27</t>
  </si>
  <si>
    <t>NTA- and if she’s gonna be like that, put the house up for sale. Look for a smaller and cheaper house. If she’s not going to contribute, you’ll have to move.</t>
  </si>
  <si>
    <t>https://www.reddit.com/r/AmItheAsshole/comments/1b15jv0/aita_for_making_my_wife_cry_several_times_over/kscod4s/</t>
  </si>
  <si>
    <t>kscpl94</t>
  </si>
  <si>
    <t>02-27-2024 09:22:29</t>
  </si>
  <si>
    <t>AceFireFox</t>
  </si>
  <si>
    <t>Pffft I do 3 days as well and only 2 hours less, can it be stressful sometimes? Yeah definitely. But you get 4 days off to unwind and compared to a full time work week it's nothing. 
I agree with everyone else. She's just lazy and manipulative and just wants to mooch. I can't even really be mad that you're yelling and getting angry and frustrated because I did just reading it. No one wants to work but unfortunately it's something we have to do. She has to get her shit together because if she doesn't she soon will have to because I can't see you staying together for long. NTA</t>
  </si>
  <si>
    <t>https://www.reddit.com/r/AmItheAsshole/comments/1b15jv0/aita_for_making_my_wife_cry_several_times_over/kscpl94/</t>
  </si>
  <si>
    <t>ksckeqw</t>
  </si>
  <si>
    <t>02-27-2024 08:19:09</t>
  </si>
  <si>
    <t>NTA. She is crying to make you feel guilty and not because she is feeling guilty.</t>
  </si>
  <si>
    <t>https://www.reddit.com/r/AmItheAsshole/comments/1b15jv0/aita_for_making_my_wife_cry_several_times_over/ksckeqw/</t>
  </si>
  <si>
    <t>ksckxpf</t>
  </si>
  <si>
    <t>02-27-2024 08:25:30</t>
  </si>
  <si>
    <t>Midwitch23</t>
  </si>
  <si>
    <t>NTA. She might have been stressed from her job but she's now shifted that stress onto you.  She doesn't consider your feelings. Yelling is not cool and you need to know that on the head. Stress, poverty and homelessness can erode love quickly. Sounds like she's using you.  Time to get a divorce lawyer and call a real estate agent in to get the house on the market.</t>
  </si>
  <si>
    <t>https://www.reddit.com/r/AmItheAsshole/comments/1b15jv0/aita_for_making_my_wife_cry_several_times_over/ksckxpf/</t>
  </si>
  <si>
    <t>ksco19c</t>
  </si>
  <si>
    <t>02-27-2024 09:03:32</t>
  </si>
  <si>
    <t>Fantastic_Ovum1</t>
  </si>
  <si>
    <t>NTA, depressed or not there’s no excuse for a grown adult to act the way she’s acting. Cut your losses and let her go, reducing your stress will be beneficial to you in the long run. You already said you can do it by yourself. If you decide to break things off, stand your ground, she sounds very manipulative and will try to guilt trip you into not leaving her but it’s time. She does nothing around the house while you bust your ass to have a home. She’s selfish, greedy, manipulative, the list goes on and on</t>
  </si>
  <si>
    <t>https://www.reddit.com/r/AmItheAsshole/comments/1b15jv0/aita_for_making_my_wife_cry_several_times_over/ksco19c/</t>
  </si>
  <si>
    <t>kschyvf</t>
  </si>
  <si>
    <t>02-27-2024 07:50:30</t>
  </si>
  <si>
    <t>CrabbiestAsp</t>
  </si>
  <si>
    <t>NTA. She wants more effort from you but won't put any effort in herself.</t>
  </si>
  <si>
    <t>https://www.reddit.com/r/AmItheAsshole/comments/1b15jv0/aita_for_making_my_wife_cry_several_times_over/kschyvf/</t>
  </si>
  <si>
    <t>kscn9bg</t>
  </si>
  <si>
    <t>02-27-2024 08:54:04</t>
  </si>
  <si>
    <t>Teh_Hammerer</t>
  </si>
  <si>
    <t>Let her know that it is time to sell the house, you cannot possibly afford to keep it yourself. And that you should live apart for a while.
She needs to provide for herself and not be provided for for a while.</t>
  </si>
  <si>
    <t>https://www.reddit.com/r/AmItheAsshole/comments/1b15jv0/aita_for_making_my_wife_cry_several_times_over/kscn9bg/</t>
  </si>
  <si>
    <t>ksco6sx</t>
  </si>
  <si>
    <t>02-27-2024 09:05:20</t>
  </si>
  <si>
    <t>OkMark6180</t>
  </si>
  <si>
    <t>I wonder if she wasn't let go at her last job and now has a blot on her work history.</t>
  </si>
  <si>
    <t>https://www.reddit.com/r/AmItheAsshole/comments/1b15jv0/aita_for_making_my_wife_cry_several_times_over/ksco6sx/</t>
  </si>
  <si>
    <t>kscogl9</t>
  </si>
  <si>
    <t>02-27-2024 09:08:40</t>
  </si>
  <si>
    <t>Why must he talk  to her? If she has problems then  she must talk to him . He's not a psychic!</t>
  </si>
  <si>
    <t>https://www.reddit.com/r/AmItheAsshole/comments/1b15jv0/aita_for_making_my_wife_cry_several_times_over/kscogl9/</t>
  </si>
  <si>
    <t>kscq1ug</t>
  </si>
  <si>
    <t>02-27-2024 09:28:10</t>
  </si>
  <si>
    <t>Sell your home and get a smaller place. Either get a divorce or accept your wife doesn’t want to work but don’t live beyond your means. If you are struggling find another way to live with the choices you made</t>
  </si>
  <si>
    <t>https://www.reddit.com/r/AmItheAsshole/comments/1b15jv0/aita_for_making_my_wife_cry_several_times_over/kscq1ug/</t>
  </si>
  <si>
    <t>kscq5g3</t>
  </si>
  <si>
    <t>02-27-2024 09:29:24</t>
  </si>
  <si>
    <t>-KristalG-</t>
  </si>
  <si>
    <t>Wow. She is both financial and emotional leech.</t>
  </si>
  <si>
    <t>https://www.reddit.com/r/AmItheAsshole/comments/1b15jv0/aita_for_making_my_wife_cry_several_times_over/kscq5g3/</t>
  </si>
  <si>
    <t>kscq77f</t>
  </si>
  <si>
    <t>02-27-2024 09:30:01</t>
  </si>
  <si>
    <t>eventuallyfluent</t>
  </si>
  <si>
    <t>Divorce. Better on your own.</t>
  </si>
  <si>
    <t>https://www.reddit.com/r/AmItheAsshole/comments/1b15jv0/aita_for_making_my_wife_cry_several_times_over/kscq77f/</t>
  </si>
  <si>
    <t>kscq8rq</t>
  </si>
  <si>
    <t>02-27-2024 09:30:34</t>
  </si>
  <si>
    <t>Ugh. Leave her.</t>
  </si>
  <si>
    <t>https://www.reddit.com/r/AmItheAsshole/comments/1b15jv0/aita_for_making_my_wife_cry_several_times_over/kscq8rq/</t>
  </si>
  <si>
    <t>kscnnnc</t>
  </si>
  <si>
    <t>02-27-2024 08:58:55</t>
  </si>
  <si>
    <t>Varkyvark</t>
  </si>
  <si>
    <t>NTA - Start making plans to cut your losses I would also be careful listening to this sub who will try and blame all bad behaviour on some condition. If you go down that path her new "reason" for not working will be anxiety or depression after a diagnosis from a GP she will still expect you to support her. She is a bludger and it is that simple. Sad people work, depressed people work, anxious people work the only people who don't are those who won't. (Excluding those unable to due to a disability or impairment that prevents it).</t>
  </si>
  <si>
    <t>https://www.reddit.com/r/AmItheAsshole/comments/1b15jv0/aita_for_making_my_wife_cry_several_times_over/kscnnnc/</t>
  </si>
  <si>
    <t>ksclva1</t>
  </si>
  <si>
    <t>02-27-2024 08:37:05</t>
  </si>
  <si>
    <t>Ready-Cucumber-8922</t>
  </si>
  <si>
    <t>I'm gonna start with NTA.
That said, it sounds like your wife is struggling with mental health or perhaps neuro diversity.
You need to sit down with her and calmly explain the situation. Discuss with her what she sees the future being because you simply cannot afford the bills with the way things are, she's not happy with you spending so much time at work either. Ask her what she thinks the solutions to the problems are. Give her space to express what she's feeling and why she couldn't be bothered to do ID checks etc. If she just gets mad at you or has no solution and can't express why she's failing to do the bare minimum of being an adult, or thinks the solution is that you should get a better paying job so she doesn't have to work then obviously things are over. But if she can have a calm, reasonable discussion and express herself then maybe you can get to the bottom of the issue and make a plan to work towards a solution</t>
  </si>
  <si>
    <t>https://www.reddit.com/r/AmItheAsshole/comments/1b15jv0/aita_for_making_my_wife_cry_several_times_over/ksclva1/</t>
  </si>
  <si>
    <t>kscqhvk</t>
  </si>
  <si>
    <t>02-27-2024 09:33:44</t>
  </si>
  <si>
    <t>AnArmadillo2002</t>
  </si>
  <si>
    <t>NTA shes never going get a job now next she be cheating as you are never home as you took overtime then she blame it on you for working so many hours. trust me this will happen.</t>
  </si>
  <si>
    <t>https://www.reddit.com/r/AmItheAsshole/comments/1b15jv0/aita_for_making_my_wife_cry_several_times_over/kscqhvk/</t>
  </si>
  <si>
    <t>kscokn2</t>
  </si>
  <si>
    <t>02-27-2024 09:10:04</t>
  </si>
  <si>
    <t>EmptyStrawberry420</t>
  </si>
  <si>
    <t>https://www.reddit.com/r/AmItheAsshole/comments/1b15jv0/aita_for_making_my_wife_cry_several_times_over/kscokn2/</t>
  </si>
  <si>
    <t>hu</t>
  </si>
  <si>
    <t>ksd5aol</t>
  </si>
  <si>
    <t>02-27-2024 12:16:17</t>
  </si>
  <si>
    <t>audigex</t>
  </si>
  <si>
    <t>NTA, although it sounds like she's got some mental health issues going on that should be accounted for and addressed
At the end of the day if she hated her old job and had to quit that's fine, if you could manage for a while... but she can't just stay unemployed forever and expect your quality of life to stay - at this rate your house will be going up for sale
It's clearly unfair of her to expect that she can quit work indefinitely because of stress and you'll just work harder and be even more stressed and tired than she was
NTA, but try to consider that there's probably something more going on here than her just being lazy and greedy - she needs to see a therapist, but she also needs to at least find some part time work to pay the bills too</t>
  </si>
  <si>
    <t>https://www.reddit.com/r/AmItheAsshole/comments/1b15jv0/aita_for_making_my_wife_cry_several_times_over/ksd5aol/</t>
  </si>
  <si>
    <t>ksd5f6h</t>
  </si>
  <si>
    <t>02-27-2024 12:17:23</t>
  </si>
  <si>
    <t>LostDogBoulderUtah</t>
  </si>
  <si>
    <t>NTA
Your wife sounds mentally ill, but it's not going to get better if she keeps hiding from the issues and waiting until she feels better to take action.  Most mental illness doesn't work like that.  You have to take action in order to feel better later.
If you want to keep her, line up everything and supervise the job applications every evening. Recognize that she is not capable of doing this alone.
However, if you're done trying, that's valid too.  Divorce is definitely an option. If you have a second bedroom, you could try renting it out to take some of the pressure off of you financially while you go through the process.</t>
  </si>
  <si>
    <t>https://www.reddit.com/r/AmItheAsshole/comments/1b15jv0/aita_for_making_my_wife_cry_several_times_over/ksd5f6h/</t>
  </si>
  <si>
    <t>ksdcwj1</t>
  </si>
  <si>
    <t>02-27-2024 13:17:19</t>
  </si>
  <si>
    <t>WhiteKnightPrimal</t>
  </si>
  <si>
    <t>NTA. It sounds like she wants to be a housewife, with all the advantages of that position but none of the responsibilities, since she's doing little of the household chores. You're working more than you'd like, paying for everything, and doing most of the household chores. 
I've got no issue with her quitting a job she doesn't like. But she either needed to have a new job lined up before she quit or you needed to be in a position where you could afford to live on a single income. Neither of those is what happened here. She quit with no new job lined up and at a time you definitely can't afford to live on a single income.
She's made excuse after excuse about getting a new job. Didn't even bother to apply for any at first and happily admitted that. I'm doubtful she's being truthful about applying for anything now, plus it's only 6 jobs and she gave up after sending the application? Doing an ID check suggests she was being considered for those jobs, I've only been in that position for jobs I've gotten an interview for. So, she either didn't apply in the first place, or she deliberately prevented herself getting a new job while applying only because you keep insisting she get a job. 
Now she's complaining you never spend time with her! Of course you're not spending time with her, you have to work to pay the bills because she refuses to help, and when you get home you have to do most of the household chores, too! You literally don't have any time left for her, and it's her own fault. If she at least did the household chores, you'd have that little bit of time off to spend with her. If she got a job, and you split the chores equally, you'd be able to lower your hours and have more time at home, not working. 
She doesn't get to be upset that you have no time to spend with her while at the same time forcing you to work as many hours as you can get then do almost all the household chores. She's the *reason* you never spend time with her anymore, and she knows how to change that - by getting a job. She's fully aware of how to fix this situation, she just refuses the only solution she has that involves you staying together.
Try one more time to get her to see the reality here. But be very firm about it. Give her, say, 3 months to find a job and start contributing to the bills that you can't afford to keep paying on your own. If she hasn't got a job by then, it's time to start the divorce process.</t>
  </si>
  <si>
    <t>https://www.reddit.com/r/AmItheAsshole/comments/1b15jv0/aita_for_making_my_wife_cry_several_times_over/ksdcwj1/</t>
  </si>
  <si>
    <t>kscotxr</t>
  </si>
  <si>
    <t>02-27-2024 09:13:12</t>
  </si>
  <si>
    <t>SnailmailSuch</t>
  </si>
  <si>
    <t>NTA but please consider therapy (for her first, and for both of you if possible.) I know this can add to the burden but maybe there are some community or workplace resources you can access to get help without adding to the financial stress. I am saying this because I had to dial down my work for a few years due to grief and it did put some financial strain on us but I have worked hard on myself since and I'm taking the plunge and dialing up my work commitments soon. All of that is to say mental well-being has a HUGE impact on motivation. This is all assuming that you were both fine as a couple until she quit her work. Therapy may even help you identify if this is indeed a one-sided freeloading situation. I'm very sorry you are having to go through this.</t>
  </si>
  <si>
    <t>https://www.reddit.com/r/AmItheAsshole/comments/1b15jv0/aita_for_making_my_wife_cry_several_times_over/kscotxr/</t>
  </si>
  <si>
    <t>kscowjs</t>
  </si>
  <si>
    <t>02-27-2024 09:14:06</t>
  </si>
  <si>
    <t>No-Engineer8285</t>
  </si>
  <si>
    <t>Youre definitely not TA - and I am torn between what to make of your wifes situation. 
Its possible she just doesnt see or empathise with what you are going through, its also possible she might be having some mental health issues. 
Not being bothered to do ID checks isnt really a good enough explanation - I would try probing her to see if there are any other fears or anxieties going on beyond just not being bothered. 
If you want her to open up more you will have to try and get her to be non defensive so try to stay calm and kind but dont shy away from asking probing questions and keep asking till you get the proper lay of the land. 
If she is complaining about your lack of free time but is also aware of bills piling up, that doesnt seem like a good sign tbh, and seems like maybe she is just possibly self absorbed. You might be able to help her see more clearly if you calmly point out the inconsistencies in her logic and tell her how it is hurting you and wearing you down and disappointing you. The trick is to stay calm, gentle, clear, and express things directly but not in an emotionally hostile way.
It will be up to you to investigate to see whats really at the heart of this. 
Good luck and sorry you are having to deal with this situation.</t>
  </si>
  <si>
    <t>https://www.reddit.com/r/AmItheAsshole/comments/1b15jv0/aita_for_making_my_wife_cry_several_times_over/kscowjs/</t>
  </si>
  <si>
    <t>kscrr4a</t>
  </si>
  <si>
    <t>02-27-2024 09:49:23</t>
  </si>
  <si>
    <t>NTA. She is lazy and just using you. Get rid of her</t>
  </si>
  <si>
    <t>https://www.reddit.com/r/AmItheAsshole/comments/1b15jv0/aita_for_making_my_wife_cry_several_times_over/kscrr4a/</t>
  </si>
  <si>
    <t>kscnjh2</t>
  </si>
  <si>
    <t>RenaBee1978</t>
  </si>
  <si>
    <t>NTA, this situation is frustrating. Is she already test on ADHD or depression? People with these conditions seems to be lazy, but they really have other problems to deal with. 
I recommend to do some tests. If she refuses, than choose for yourself.</t>
  </si>
  <si>
    <t>https://www.reddit.com/r/AmItheAsshole/comments/1b15jv0/aita_for_making_my_wife_cry_several_times_over/kscnjh2/</t>
  </si>
  <si>
    <t>kscp1zq</t>
  </si>
  <si>
    <t>02-27-2024 09:15:58</t>
  </si>
  <si>
    <t>nxrcheck</t>
  </si>
  <si>
    <t>She sounds like she is battling depression. She needs therapy.</t>
  </si>
  <si>
    <t>https://www.reddit.com/r/AmItheAsshole/comments/1b15jv0/aita_for_making_my_wife_cry_several_times_over/kscp1zq/</t>
  </si>
  <si>
    <t>ksctya6</t>
  </si>
  <si>
    <t>02-27-2024 10:16:18</t>
  </si>
  <si>
    <t>sillyhaha</t>
  </si>
  <si>
    <t>NTA. Neither is your wife.
1. Your wife is very depressed, and has likely been depressed for several moths or more.
2. This doesn't mean wife can't work.
When someone is moderately to severely depressed, just taking a shower is overwhelming. She's submitting applications, but not following through with all the steps. That's depression.
Your wife needs to speak with her doctor. Certain medical issues can cause symptoms of depression.
Your wife absolutely needs therapy. 
None of what I've written means that your wife can't work. But it explains why she's struggling so much right now.</t>
  </si>
  <si>
    <t>https://www.reddit.com/r/AmItheAsshole/comments/1b15jv0/aita_for_making_my_wife_cry_several_times_over/ksctya6/</t>
  </si>
  <si>
    <t>ksd8j6i</t>
  </si>
  <si>
    <t>02-27-2024 12:43:27</t>
  </si>
  <si>
    <t>Fickle_Toe1724</t>
  </si>
  <si>
    <t>This sound like a major depressive episode. No energy. No motivation. No interest in things she use to like. Classic symptoms.
If she refuses to get help, you need to get out. She will pull you into her black hole of depression if you let her. 
You can not "fix" this for her. She has to help herself, and work at it. 
Sell the house. Get out. She will then have to get a job, or sponge off of someone else.</t>
  </si>
  <si>
    <t>https://www.reddit.com/r/AmItheAsshole/comments/1b15jv0/aita_for_making_my_wife_cry_several_times_over/ksd8j6i/</t>
  </si>
  <si>
    <t>kscrg5y</t>
  </si>
  <si>
    <t>02-27-2024 09:45:36</t>
  </si>
  <si>
    <t>Birdbraned</t>
  </si>
  <si>
    <t>You're not the asshole. But you have other options other than starting the long path to divorce that many states have (whatever is applicable), should you want to take them. 
Where is your family/friends support network?
What does she do other than game? 
While very light duty, was her old workplace toxic?
Phrasing things as "you don't do_ " or "you aren't __" is not the most constructive, although it is freeing to "tell the truth", it's not the "us against the problem" approach. Where's your feeling in this? The "I need you, and I'm sorry I've been yelling and pushing, but I'm really scared for us and where we're going, and inertia will sink us. I can't do this on my own"
Yes, she needs to pull her head in, and you shouldn't have to enable her, but what about getting her volunteering somewhere, just to get her out of the house and into routine? Have a friend stay over to keep her accountable? Rent out a room or your garage parking for income? (I second the mental health support, and taking advantage of medicare offers, but knowing Aus's mental health care can be sub-par in certain regions I would take it with a grain of salt)
Ask the bank if they'll allow you to pause replayments or reduce them for a bit to help with your financial hardships.</t>
  </si>
  <si>
    <t>https://www.reddit.com/r/AmItheAsshole/comments/1b15jv0/aita_for_making_my_wife_cry_several_times_over/kscrg5y/</t>
  </si>
  <si>
    <t>kscsk15</t>
  </si>
  <si>
    <t>02-27-2024 09:59:12</t>
  </si>
  <si>
    <t>She is using you, she has no legitimate reason for not working. Dump her: she’ll soon find a job if you dump her.</t>
  </si>
  <si>
    <t>https://www.reddit.com/r/AmItheAsshole/comments/1b15jv0/aita_for_making_my_wife_cry_several_times_over/kscsk15/</t>
  </si>
  <si>
    <t>kscqpvf</t>
  </si>
  <si>
    <t>02-27-2024 09:36:28</t>
  </si>
  <si>
    <t>buckettty</t>
  </si>
  <si>
    <t>As someone who also lives in Aus, I feel ya. My partners working and I’m currently on Maternity leave, but the one income is tough as shit. We rent though (but I have three kids so I’d equate that to you having your home loan as we rent in relation to your story). It’s expensive as heck! 
She isn’t pulling her weight clearly, but why? Did something happen at her job she isn’t telling you about with a situation or person? Is there something she is holding back from being open with you about?
Try to get to the matter of whatever the heck is going on in her head with why she actually isn’t putting in effort. It isn’t fair to you OP to have to carry the load, but unfortunately, sometimes you have to be the 80% in the relationship when your partners playing at only 20%. But not as a habit. This sounds like it’s not a habitual thing in your relationship other than the last 4 months but it’s definitely a big change on her half. I hope you can both figure out a game plan to getting her into a better head space and getting a job, and getting you back to a good mental state yourself. 
NAH for me currently because there could be much bigger things going on that OP is unaware of. 
(And OP, you definitely should keep standing up for yourself. Do what you can, but don’t wear yourself out to a point where you can’t be bothered with yourself. Look after yourself. You can’t look after someone else if you don’t look after yourself).</t>
  </si>
  <si>
    <t>https://www.reddit.com/r/AmItheAsshole/comments/1b15jv0/aita_for_making_my_wife_cry_several_times_over/kscqpvf/</t>
  </si>
  <si>
    <t>ksd6g1y</t>
  </si>
  <si>
    <t>02-27-2024 12:26:07</t>
  </si>
  <si>
    <t>Not_Great_at_This_19</t>
  </si>
  <si>
    <t>You need to have a real sit-down with her and ask her what her plan is. Ask her how she thinks this is fair to you and what she brings to this marriage. It sounds like she has depression but unless she recognizes that and seeks help, she will take you down with her. Let her know that you did not discuss being a single income family, were not prepared for it, and are struggling as well. If she is not motivated to do anything, it’s up to her to seek help at her own pace, but I would let her know that you are considering divorce. 18 hours a week is not much, and she is lucky to make that extra money in such a minimal amount of time. Most people really struggle and work full time and don’t make that much. Imagine if you had kids. All of the financial burden and extra chores would fall on you and your resentment will grow ten-fold.</t>
  </si>
  <si>
    <t>https://www.reddit.com/r/AmItheAsshole/comments/1b15jv0/aita_for_making_my_wife_cry_several_times_over/ksd6g1y/</t>
  </si>
  <si>
    <t>kscpul7</t>
  </si>
  <si>
    <t>02-27-2024 09:25:41</t>
  </si>
  <si>
    <t>blackbeltinlockdown</t>
  </si>
  <si>
    <t>NTA. But I would encourage her to visit a doctor to discuss her mood and her situation. It sounds very much like she is dealing with depression</t>
  </si>
  <si>
    <t>https://www.reddit.com/r/AmItheAsshole/comments/1b15jv0/aita_for_making_my_wife_cry_several_times_over/kscpul7/</t>
  </si>
  <si>
    <t>kscpy52</t>
  </si>
  <si>
    <t>02-27-2024 09:26:54</t>
  </si>
  <si>
    <t>Far-Fly8549</t>
  </si>
  <si>
    <t>NTA but get her a therapist. She seems to be suffering from depression, if you constantly pile on her (which is understandable) she may just do something extreme.</t>
  </si>
  <si>
    <t>https://www.reddit.com/r/AmItheAsshole/comments/1b15jv0/aita_for_making_my_wife_cry_several_times_over/kscpy52/</t>
  </si>
  <si>
    <t>kscq3qz</t>
  </si>
  <si>
    <t>02-27-2024 09:28:49</t>
  </si>
  <si>
    <t>bladez_edge</t>
  </si>
  <si>
    <t>NTA but get her help. Beg her to get help. Anything. 
It's depression but she needs to eventually contribute otherwise you are both toast in this Aussie economy. 
Talk to the doctor, this level is pretty serious. 
OP is in Australia, we have access to 6 sessions for a psychologist.</t>
  </si>
  <si>
    <t>https://www.reddit.com/r/AmItheAsshole/comments/1b15jv0/aita_for_making_my_wife_cry_several_times_over/kscq3qz/</t>
  </si>
  <si>
    <t>kscq804</t>
  </si>
  <si>
    <t>02-27-2024 09:30:17</t>
  </si>
  <si>
    <t>Japanista-1990</t>
  </si>
  <si>
    <t>She may be depressed or anxious. Sometimes a terrible work experience with an overbearing manager can make the thought of working again super stressful.  Even though you are busy you may have to help her along with the applications or find a recruitment agency to help her. After returning from Japan a few yrs ago I found the job search process incredibly difficult, a recruiter made everything easy.</t>
  </si>
  <si>
    <t>https://www.reddit.com/r/AmItheAsshole/comments/1b15jv0/aita_for_making_my_wife_cry_several_times_over/kscq804/</t>
  </si>
  <si>
    <t>kscs5q2</t>
  </si>
  <si>
    <t>02-27-2024 09:54:18</t>
  </si>
  <si>
    <t>Gryxx1</t>
  </si>
  <si>
    <t>NTA  
!Subscribeme</t>
  </si>
  <si>
    <t>https://www.reddit.com/r/AmItheAsshole/comments/1b15jv0/aita_for_making_my_wife_cry_several_times_over/kscs5q2/</t>
  </si>
  <si>
    <t>kscv9pv</t>
  </si>
  <si>
    <t>02-27-2024 10:32:06</t>
  </si>
  <si>
    <t>Adventurous-Boot-984</t>
  </si>
  <si>
    <t>Sounds like she has undiagnosed ADD or depression .... she might not even realize it ....</t>
  </si>
  <si>
    <t>https://www.reddit.com/r/AmItheAsshole/comments/1b15jv0/aita_for_making_my_wife_cry_several_times_over/kscv9pv/</t>
  </si>
  <si>
    <t>kscwi2y</t>
  </si>
  <si>
    <t>02-27-2024 10:46:41</t>
  </si>
  <si>
    <t>Big-Fat-Box-Of-Shit</t>
  </si>
  <si>
    <t>\&gt;Poor English
\&gt;AUD
Bro, what?</t>
  </si>
  <si>
    <t>https://www.reddit.com/r/AmItheAsshole/comments/1b15jv0/aita_for_making_my_wife_cry_several_times_over/kscwi2y/</t>
  </si>
  <si>
    <t>kscx72e</t>
  </si>
  <si>
    <t>02-27-2024 10:54:41</t>
  </si>
  <si>
    <t>NotWeird_Unique</t>
  </si>
  <si>
    <t>I left my job because of stress. The stress caused me to burnout and I didn’t work for 8 months. The first 4 months I could hardly function, just did the bare minimum, then i slowly got back on my feet with the help of therapy. The stress from her work could have caused depression. Trust me it is hard to function with depression. So some research on depression and ask her to see a psychologist. You can get 10 free  sessions from your GP, ask for a Mental Health plan. 
NTA, you’re just in a shit situation</t>
  </si>
  <si>
    <t>https://www.reddit.com/r/AmItheAsshole/comments/1b15jv0/aita_for_making_my_wife_cry_several_times_over/kscx72e/</t>
  </si>
  <si>
    <t>kscxzk3</t>
  </si>
  <si>
    <t>02-27-2024 11:03:39</t>
  </si>
  <si>
    <t>Any-Entrepreneur8819</t>
  </si>
  <si>
    <t>Instead of yelling, find 3 houses that are much cheaper &amp; rundown. (Mobile home, rural houses, condo. etc). Call a real estate agent &amp; schedule a viewing for all three on your day off. Tell your wife that you’re taking her out for the day. 
Sometimes a visual is better than arguing. Tell her it’s your only option if she is not going to work. Otherwise it’s time for a divorce. This should wake her up!</t>
  </si>
  <si>
    <t>https://www.reddit.com/r/AmItheAsshole/comments/1b15jv0/aita_for_making_my_wife_cry_several_times_over/kscxzk3/</t>
  </si>
  <si>
    <t>ksd1ojp</t>
  </si>
  <si>
    <t>02-27-2024 11:42:51</t>
  </si>
  <si>
    <t>NTA.
But I suspect your wife maybe suffering from depression. She may need help.</t>
  </si>
  <si>
    <t>https://www.reddit.com/r/AmItheAsshole/comments/1b15jv0/aita_for_making_my_wife_cry_several_times_over/ksd1ojp/</t>
  </si>
  <si>
    <t>ksd6fdk</t>
  </si>
  <si>
    <t>02-27-2024 12:25:57</t>
  </si>
  <si>
    <t>NTA. But you need to find out,  maybe she's depressed.  Either way that doesn't justify her not working at the expense of being homeless and bankrupt.</t>
  </si>
  <si>
    <t>https://www.reddit.com/r/AmItheAsshole/comments/1b15jv0/aita_for_making_my_wife_cry_several_times_over/ksd6fdk/</t>
  </si>
  <si>
    <t>kscmui0</t>
  </si>
  <si>
    <t>02-27-2024 08:49:05</t>
  </si>
  <si>
    <t>zoesdad70</t>
  </si>
  <si>
    <t>She sounds depressed to me. Lack of interest in getting a job, lack of interest in keeping the home tidy. Please ask her to have a chat with a counsellor.</t>
  </si>
  <si>
    <t>https://www.reddit.com/r/AmItheAsshole/comments/1b15jv0/aita_for_making_my_wife_cry_several_times_over/kscmui0/</t>
  </si>
  <si>
    <t>kscnc01</t>
  </si>
  <si>
    <t>02-27-2024 08:54:58</t>
  </si>
  <si>
    <t>Moncat1973</t>
  </si>
  <si>
    <t>Could be possible that she's depressed? 
I totally understand your frustration, I would be mad too but I'm trying to understand why anyone would boycott it's life this way and depression seems possible.</t>
  </si>
  <si>
    <t>https://www.reddit.com/r/AmItheAsshole/comments/1b15jv0/aita_for_making_my_wife_cry_several_times_over/kscnc01/</t>
  </si>
  <si>
    <t>kscoiq6</t>
  </si>
  <si>
    <t>02-27-2024 09:09:24</t>
  </si>
  <si>
    <t>Sparklepantsmagoo2</t>
  </si>
  <si>
    <t>Could she possibly be depressed?</t>
  </si>
  <si>
    <t>https://www.reddit.com/r/AmItheAsshole/comments/1b15jv0/aita_for_making_my_wife_cry_several_times_over/kscoiq6/</t>
  </si>
  <si>
    <t>kscxw6m</t>
  </si>
  <si>
    <t>02-27-2024 11:02:36</t>
  </si>
  <si>
    <t>VisitFeeling635</t>
  </si>
  <si>
    <t>How much do you make?</t>
  </si>
  <si>
    <t>https://www.reddit.com/r/AmItheAsshole/comments/1b15jv0/aita_for_making_my_wife_cry_several_times_over/kscxw6m/</t>
  </si>
  <si>
    <t>sw</t>
  </si>
  <si>
    <t>kscy8ro</t>
  </si>
  <si>
    <t>02-27-2024 11:06:34</t>
  </si>
  <si>
    <t>Eyupmeduck1989</t>
  </si>
  <si>
    <t>NAH - it must be incredibly frustrating to struggle for money and be the sole breadwinner, BUT it sounds like your wife has reached a point of burnout and might not be able to work at the moment. If that’s the case, she needs to go to the doctor and seek some treatment, and get some evidence so that you can seek whatever government/state financial support that you might be able to get. At the end of the day you need to get some more money coming in from somewhere e</t>
  </si>
  <si>
    <t>https://www.reddit.com/r/AmItheAsshole/comments/1b15jv0/aita_for_making_my_wife_cry_several_times_over/kscy8ro/</t>
  </si>
  <si>
    <t>kscze8q</t>
  </si>
  <si>
    <t>02-27-2024 11:19:12</t>
  </si>
  <si>
    <t>prepostornow</t>
  </si>
  <si>
    <t>Yelling doesn't help. Find out why she is afraid to get a job.
If nothing works out you can get divorced</t>
  </si>
  <si>
    <t>https://www.reddit.com/r/AmItheAsshole/comments/1b15jv0/aita_for_making_my_wife_cry_several_times_over/kscze8q/</t>
  </si>
  <si>
    <t>ksd4n76</t>
  </si>
  <si>
    <t>02-27-2024 12:10:29</t>
  </si>
  <si>
    <t>Starbuck_92</t>
  </si>
  <si>
    <t>NTA but it seems you guys need better communication skills. If I were in her shoes, your words would go in one ear and out the other by the way you’re describing how you talked to her. HOWEVER, you’re completely justified in feeling how you feel. She absolutely needs to step it up or you need to leave if your needs aren’t being met either. It’s a two way street and you’re both at a crossroad</t>
  </si>
  <si>
    <t>https://www.reddit.com/r/AmItheAsshole/comments/1b15jv0/aita_for_making_my_wife_cry_several_times_over/ksd4n76/</t>
  </si>
  <si>
    <t>kscfd18</t>
  </si>
  <si>
    <t>02-27-2024 07:20:58</t>
  </si>
  <si>
    <t>https://www.reddit.com/r/AmItheAsshole/comments/1b15jv0/aita_for_making_my_wife_cry_several_times_over/kscfd18/</t>
  </si>
  <si>
    <t>kscfy8z</t>
  </si>
  <si>
    <t>02-27-2024 07:27:32</t>
  </si>
  <si>
    <t>aliengrapes</t>
  </si>
  <si>
    <t>EHS. You should be able to have conversations with her that don’t involve yelling. Yelling never works. A conversation should be good enough. If it’s not there is a bigger issue. She could be struggling with mental health here. ALTHOUGH. I don’t think it is fair for her to beg you for free time when you have to work so much because she won’t. She is also responsible for helping especially with your financial situation. I think she may be more of the problem with her lack of willingness to help, you’re more of the problem with your lack of communication skills.</t>
  </si>
  <si>
    <t>https://www.reddit.com/r/AmItheAsshole/comments/1b15jv0/aita_for_making_my_wife_cry_several_times_over/kscfy8z/</t>
  </si>
  <si>
    <t>kscx1yk</t>
  </si>
  <si>
    <t>02-27-2024 10:53:03</t>
  </si>
  <si>
    <t>MissHotMessMaker</t>
  </si>
  <si>
    <t>You’re the asshole. I didn’t even have to read everything I stopped after the first sentence. I hope your wife leaves you. Any man that thinks it is okay to make a woman cry and constantly at that is more than just an asshole. All you’re doing is making your wife hate you by putting her down. The second she finds a real man that will lift her up and support her and encourage her to do better you’ll be eating dust. Shame on you.</t>
  </si>
  <si>
    <t>https://www.reddit.com/r/AmItheAsshole/comments/1b15jv0/aita_for_making_my_wife_cry_several_times_over/kscx1yk/</t>
  </si>
  <si>
    <t>kscyczk</t>
  </si>
  <si>
    <t>02-27-2024 11:07:54</t>
  </si>
  <si>
    <t>TJ_Rowe</t>
  </si>
  <si>
    <t>ESH. Don't yell at your wife. But you-as-a-team can't afford this house as you are: sell it or rent out a room.</t>
  </si>
  <si>
    <t>https://www.reddit.com/r/AmItheAsshole/comments/1b15jv0/aita_for_making_my_wife_cry_several_times_over/kscyczk/</t>
  </si>
  <si>
    <t>kscz3el</t>
  </si>
  <si>
    <t>02-27-2024 11:16:00</t>
  </si>
  <si>
    <t>ESH
You are in the right - your feelings and needs are being ignored by her. This would make me angry too. But you seem to be (and I'm not there, don't really know, just infer from what you have written) angry all the time and not engaged in this relationship.
If you are that angry, split up as soon as you can. Right now, you are just causing trauma to each other. Get an initial consult with an attorney and start the process. If she is able to communicate to you what is actually happening to her (may be chronic undiagnosed illness, may be a trauma, may be she is depressed), wants to stay together and you both make an effort to rebuild, then great. But as things stand, that is not the way you are heading, and better do this now than drift into it. Also I don't know divorce process in your country, but in some places, kicking this off before your partner decides to claim abuse or similar is a really good idea.</t>
  </si>
  <si>
    <t>https://www.reddit.com/r/AmItheAsshole/comments/1b15jv0/aita_for_making_my_wife_cry_several_times_over/kscz3el/</t>
  </si>
  <si>
    <t>ksczwpx</t>
  </si>
  <si>
    <t>02-27-2024 11:24:43</t>
  </si>
  <si>
    <t>Ornery-Reindeer5887</t>
  </si>
  <si>
    <t>Seems like your complaints are reasonable but you keep mentioning that you “yelled” at her over and over and make her cry? Maybe not the best way to go about things? Maybe with a lighter touch? 
YATA</t>
  </si>
  <si>
    <t>https://www.reddit.com/r/AmItheAsshole/comments/1b15jv0/aita_for_making_my_wife_cry_several_times_over/ksczwpx/</t>
  </si>
  <si>
    <t>ksd05mr</t>
  </si>
  <si>
    <t>02-27-2024 11:27:19</t>
  </si>
  <si>
    <t>issoecoisadefudido</t>
  </si>
  <si>
    <t>ESH
Yes she is wrong (and a leech, ew) but the way you're expressing yourself is shitty af. Yelling?! Why wasn't she aware of the home loan repayments and her role in keeping up with it **before**? And why can't you two have a civil and calm conversation instead of blowing up at each other? You two sound toxic af.</t>
  </si>
  <si>
    <t>https://www.reddit.com/r/AmItheAsshole/comments/1b15jv0/aita_for_making_my_wife_cry_several_times_over/ksd05mr/</t>
  </si>
  <si>
    <t>ksd1qbi</t>
  </si>
  <si>
    <t>02-27-2024 11:43:18</t>
  </si>
  <si>
    <t>based on the info provided, NAH.  She is very obviously depressed as a result of feeling lonely and unseen, but unfortunately her depression has indirectly caused you, her husband, to be in a position in which you are working more and thus have even less energy to put into keeping a healthy and connected marriage. This cycle is compounding on itself.  She needs to get into therapy, and if you could do couples therapy as well, that would be even better.  If not, this marriage isn't working anymore because you are both making each other's lives more difficult. Sorry you're going through this, hope it works out.</t>
  </si>
  <si>
    <t>https://www.reddit.com/r/AmItheAsshole/comments/1b15jv0/aita_for_making_my_wife_cry_several_times_over/ksd1qbi/</t>
  </si>
  <si>
    <t>kscisor</t>
  </si>
  <si>
    <t>02-27-2024 08:00:02</t>
  </si>
  <si>
    <t>FreeChampionship2161</t>
  </si>
  <si>
    <t>I guess it boils down to how much you love her. Don't ask yourself if you can live with her. Ask yourself if you can live without her.</t>
  </si>
  <si>
    <t>https://www.reddit.com/r/AmItheAsshole/comments/1b15jv0/aita_for_making_my_wife_cry_several_times_over/kscisor/</t>
  </si>
  <si>
    <t>ksd5smo</t>
  </si>
  <si>
    <t>02-27-2024 12:20:37</t>
  </si>
  <si>
    <t>I will not pass judgement on either of you. But I do recognize the situation and mechanisms.
It sounds like your wife has undiagnosed ADHD, perhaps look it up on the internet and help her get strategies to cope with the situation.
A side effect of ADHD in women especially in her situation can be becoming completely overwhealmed, uncapable of taking action - and not least low self esteem so she is scared to apply.
If I am right, she needs for you to be calm, not judging and hugging her a lot.
I hold my thumbs for you both.</t>
  </si>
  <si>
    <t>https://www.reddit.com/r/AmItheAsshole/comments/1b15jv0/aita_for_making_my_wife_cry_several_times_over/ksd5smo/</t>
  </si>
  <si>
    <t>ksd6axv</t>
  </si>
  <si>
    <t>02-27-2024 12:24:54</t>
  </si>
  <si>
    <t>I sit somewhere between NTA and ESH
You shouldn't be yelling, but you're also probably overly stressed from it all.</t>
  </si>
  <si>
    <t>https://www.reddit.com/r/AmItheAsshole/comments/1b15jv0/aita_for_making_my_wife_cry_several_times_over/ksd6axv/</t>
  </si>
  <si>
    <t>kscpyqx</t>
  </si>
  <si>
    <t>02-27-2024 09:27:06</t>
  </si>
  <si>
    <t>CinnamonToast30</t>
  </si>
  <si>
    <t>Does no one else think she might be, I dont know, depressed? Maybe she needs help and while yes you’re in a tight spot due to this, behaving the way you are isn’t going to get anywhere. She should not have quit her job but if it was taking that major of a toll on her, maybe it is worth it in terms of mental health? Seems like she expressed this. 
Marriage isn’t always 50/50. Sometimes it’s 70/30 and then it’s the other way around. But it sounds like she needs your support right now from what I read. I wouldn’t say YTA but I wouldn’t say she is either. 
5 years ago I (27F) was severely depressed and trust me, my husband (29M) had to pick up a lot of the slack for me. But after he realized the issue and decided to support me through it, things got so much better for both of us. There have been times where my husband was going through things and I have had to do extra for him. That is a partnership - supporting each other through the tough times. 
She may be so depressed or have so much anxiety she physically can’t do it. I was a SAHM for years and when I decided to get a part time job, I was riddled with anxiety about it as I never had a career or finished school (had my first child at 20 and became a SAHM then). Only reason I was able to do so is i texted my old manager from the last job I had. If not for that I don’t think I physically could have - and I wasn’t even depressed at that time. It just felt impossible.
Instead of getting mad, try to be there for her and talk to her about it. I know it is frustrating to be in your position, my husband has said it was one of the hardest times he’s had to go through. But we would probably not even be together if he decided to get mad at me rather than support me in my darkest time. (And yes, I would say we are and have been happily married since.)</t>
  </si>
  <si>
    <t>https://www.reddit.com/r/AmItheAsshole/comments/1b15jv0/aita_for_making_my_wife_cry_several_times_over/kscpyqx/</t>
  </si>
  <si>
    <t>kscoj22</t>
  </si>
  <si>
    <t>02-27-2024 09:09:32</t>
  </si>
  <si>
    <t>KiwiBoomSource</t>
  </si>
  <si>
    <t>I'm going to go against the grain a bit here, is there any chance she is going through depression or mental health issues? It may be something to consider.
If not, she's a useless moocher who needs to grow up and take some of the financial burden off you.</t>
  </si>
  <si>
    <t>https://www.reddit.com/r/AmItheAsshole/comments/1b15jv0/aita_for_making_my_wife_cry_several_times_over/kscoj22/</t>
  </si>
  <si>
    <t>kscon6u</t>
  </si>
  <si>
    <t>02-27-2024 09:10:56</t>
  </si>
  <si>
    <t>i_needahug</t>
  </si>
  <si>
    <t>INFO just out of curiosity, what was her job before? Could burnout be contributing here? I agree with other commenters that there could be mental health concerns or unidentified neurodivergence at play. I would encourage her to go to a GP, get those ten sessions with a psychologist, and see what happens left. See if there’s any jobs that don’t feel completely exhausting right now. 
I get that you’re frustrated, but you agreed to be with your wife in sickness and in health, you need to lead with empathy right now.</t>
  </si>
  <si>
    <t>https://www.reddit.com/r/AmItheAsshole/comments/1b15jv0/aita_for_making_my_wife_cry_several_times_over/kscon6u/</t>
  </si>
  <si>
    <t>kscoung</t>
  </si>
  <si>
    <t>02-27-2024 09:13:27</t>
  </si>
  <si>
    <t>doflamingoenjoyer1</t>
  </si>
  <si>
    <t>Nta. I feel like people will jump straight to the conclusion that she is just a lazy leech, which could be the case, but also sounds like she might be depressed or maybe neurodivergent. If this is the case, she should get help. However if she refuses to seek help there is not much you can do but leave her, because the situation as it is is unsustainable.</t>
  </si>
  <si>
    <t>https://www.reddit.com/r/AmItheAsshole/comments/1b15jv0/aita_for_making_my_wife_cry_several_times_over/kscoung/</t>
  </si>
  <si>
    <t>kscrtci</t>
  </si>
  <si>
    <t>02-27-2024 09:50:09</t>
  </si>
  <si>
    <t>Foundation_Wrong</t>
  </si>
  <si>
    <t>NAH It sounds like she may have depression and or an anxiety, which are illnesses. She needs to see a doctor and shouting won’t help</t>
  </si>
  <si>
    <t>https://www.reddit.com/r/AmItheAsshole/comments/1b15jv0/aita_for_making_my_wife_cry_several_times_over/kscrtci/</t>
  </si>
  <si>
    <t>kscgjwb</t>
  </si>
  <si>
    <t>02-27-2024 07:34:16</t>
  </si>
  <si>
    <t>Stupid_Dog_Courage_</t>
  </si>
  <si>
    <t>YTA bro, try not to yell, I know you are stressed but she may be clinically depressed. Try to talk calmy (easier said than done) and sort this out. Change homes if you cant afford this. Don't work yourself to death.
She is not fair either and considering all your bills, Shes procrastinating too much.</t>
  </si>
  <si>
    <t>https://www.reddit.com/r/AmItheAsshole/comments/1b15jv0/aita_for_making_my_wife_cry_several_times_over/kscgjwb/</t>
  </si>
  <si>
    <t>kscr5la</t>
  </si>
  <si>
    <t>02-27-2024 09:41:56</t>
  </si>
  <si>
    <t>MyTrebuchet</t>
  </si>
  <si>
    <t>OP you mentioned your wife’s prior earnings in aud.
If you’re in Australia and a citizen you might want to check out [Centrelink](https://www.servicesaustralia.gov.au/centrelink?context=1) and see if she’s eligible for any sort of benefits like Jobseeker allowance. 
Also, if she is struggling emotionally and mentally, your gp can help you with a mental health plan that may include some free counseling sessions. 
I’m going to go with NAH because times are tough all over and if you don’t have much of a support network because you’re immigrants then that makes it even more challenging.</t>
  </si>
  <si>
    <t>https://www.reddit.com/r/AmItheAsshole/comments/1b15jv0/aita_for_making_my_wife_cry_several_times_over/kscr5la/</t>
  </si>
  <si>
    <t>kscsxmk</t>
  </si>
  <si>
    <t>02-27-2024 10:03:50</t>
  </si>
  <si>
    <t>indiajuliettkilo</t>
  </si>
  <si>
    <t>She sounds depressed to me. Lack of motivation, not applying to things or not applying properly. Taking what you said as judgement of her. Not taking care of the house even while unemployed.
You yelling at her is not helping, especially if she is depressed.
Not sure what to do, but I suspect you need a health professional to assess her mental health. In my country, the General Practitioner (just a general doctor, nothing special) fills out a questionnaire with you to assess if you're depressed / anxious / stressed. It's an easy questionnaire, just stuff like "over the past 7 days how often did your heart race". 
There's a lot of stigma surrounding mental health so people hesitate, but just talking to the doctor and filling out a questionnaire with them to find out the truth is not that bad.
I think you are stressed and tired too which is why you are yelling at her. Understandable, although not helping the situation.</t>
  </si>
  <si>
    <t>https://www.reddit.com/r/AmItheAsshole/comments/1b15jv0/aita_for_making_my_wife_cry_several_times_over/kscsxmk/</t>
  </si>
  <si>
    <t>ksd67vj</t>
  </si>
  <si>
    <t>02-27-2024 12:24:11</t>
  </si>
  <si>
    <t>Low_End42</t>
  </si>
  <si>
    <t>YTA. Look, it seems like she’s dealing with depression and anxiety. I happen to have first hand experience with a spouse that struggles with those exact things. Without a course of treatment that includes medication and therapy she’ll be unable to get better.
Divorce is an option, but how does that help either party in this situation? You still can’t pay your bills and she’s still in an unhealthy mental place that won’t allow her to get work. 
Also, converting all the money stuff to USD so I had some context leads me to believe she’s not getting paid very much at all. Less than $20,000 USD a year. I’d that’s the difference between paying your bills and being in a place where you now spend more than you make even with overtime (OP said he’s working overtime and savings is dropping) then you were already in over your head.</t>
  </si>
  <si>
    <t>https://www.reddit.com/r/AmItheAsshole/comments/1b15jv0/aita_for_making_my_wife_cry_several_times_over/ksd67vj/</t>
  </si>
  <si>
    <t>kscpdwo</t>
  </si>
  <si>
    <t>02-27-2024 09:19:59</t>
  </si>
  <si>
    <t>EmergencyLavishness1</t>
  </si>
  <si>
    <t>NTA.
But fellow Australian here. Working 18hr days for $600 a week is extremely illegal. Our minimum wage is $23 per hour. 
Not to mention that 18 hrs work in a day is slave like. 
Even getting paid cash in hand that’s a really poor paying job</t>
  </si>
  <si>
    <t>https://www.reddit.com/r/AmItheAsshole/comments/1b15jv0/aita_for_making_my_wife_cry_several_times_over/kscpdwo/</t>
  </si>
  <si>
    <t>kscy675</t>
  </si>
  <si>
    <t>02-27-2024 11:05:44</t>
  </si>
  <si>
    <t>jubal2000</t>
  </si>
  <si>
    <t>YTA, but not for the reason you think.
I reckon your wife is depressed and anxious, you need to get her help.</t>
  </si>
  <si>
    <t>https://www.reddit.com/r/AmItheAsshole/comments/1b15jv0/aita_for_making_my_wife_cry_several_times_over/kscy675/</t>
  </si>
  <si>
    <t>kscy8au</t>
  </si>
  <si>
    <t>02-27-2024 11:06:25</t>
  </si>
  <si>
    <t>Fail-Silent</t>
  </si>
  <si>
    <t>YTA
You're married. Yes divorce is an option, but I get the sense that people forget what their vows said on this sub. For richer or poorer. Right now is the poorer and right now your WIFE is clearly struggling with something. Have you sat patiently with her and given her time to talk about what's eating at her? Just yelling and snapping and telling her what do isnt gonna work.</t>
  </si>
  <si>
    <t>https://www.reddit.com/r/AmItheAsshole/comments/1b15jv0/aita_for_making_my_wife_cry_several_times_over/kscy8au/</t>
  </si>
  <si>
    <t>kscf8zp</t>
  </si>
  <si>
    <t>02-27-2024 07:19:44</t>
  </si>
  <si>
    <t>theslyoldfox</t>
  </si>
  <si>
    <t>YTA for making her cry since there are many other ways to tackle this issue in a way that is loving and supportive. Dig deep, and show unconditional love for your wife, and you will find the real cause of the issue  - maybe she is depressed, for example.</t>
  </si>
  <si>
    <t>https://www.reddit.com/r/AmItheAsshole/comments/1b15jv0/aita_for_making_my_wife_cry_several_times_over/kscf8zp/</t>
  </si>
  <si>
    <t>kscp0q9</t>
  </si>
  <si>
    <t>02-27-2024 09:15:33</t>
  </si>
  <si>
    <t>SilverMoonSpring</t>
  </si>
  <si>
    <t>It’s possible her old job led to burnout, which is difficult to recover from in a month or two. I understand that now you’re the one getting burned out, but if you can afford for her to do a few sessions with a therapist that specialises in this sort of thing, it might be better.
I have been in a situation where everything felt overwhelming and more than I could handle (yes, including any sort of voluntary chores, my room was a mess). I lived with my parents but their attitude was similarly punishing instead of trying to help me, so I think I recovered slower than I could have.
Unless you’ve had issues before, I would not accuse her of taking advantage of you. 
Do some research on mental health issues and talk to her with compassion. Make sure to stay focused on what you want and act accordingly- if you want her to feel loved and motivated to get a job, yelling at her isn’t the way to go. Soft YTA</t>
  </si>
  <si>
    <t>https://www.reddit.com/r/AmItheAsshole/comments/1b15jv0/aita_for_making_my_wife_cry_several_times_over/kscp0q9/</t>
  </si>
  <si>
    <t>kschdu4</t>
  </si>
  <si>
    <t>02-27-2024 07:43:51</t>
  </si>
  <si>
    <t>She's not your business partner, she's your wife. Yelling at her,  even if you are in the right,  will never work. What if you lost your income? Are you useless to her? I  wonder if you married her as a financial investment.</t>
  </si>
  <si>
    <t>https://www.reddit.com/r/AmItheAsshole/comments/1b15jv0/aita_for_making_my_wife_cry_several_times_over/kschdu4/</t>
  </si>
  <si>
    <t>kscplwv</t>
  </si>
  <si>
    <t>02-27-2024 09:22:42</t>
  </si>
  <si>
    <t>harlorsim</t>
  </si>
  <si>
    <t>ESH 
You don't like her so break up with her. Why ask if YTA? 
You sound miserable and overworked. She sounds depressed. Save both of you some  time and end it. </t>
  </si>
  <si>
    <t>https://www.reddit.com/r/AmItheAsshole/comments/1b15jv0/aita_for_making_my_wife_cry_several_times_over/kscplwv/</t>
  </si>
  <si>
    <t>kscr7gp</t>
  </si>
  <si>
    <t>02-27-2024 09:42:36</t>
  </si>
  <si>
    <t>Tabitheriel</t>
  </si>
  <si>
    <t>YTA. She needs to find work, but you need to be able to discuss the problem in a reasonable way, not by shouting. Also, have you discussed her mental health? Maybe she is suffering from depression.</t>
  </si>
  <si>
    <t>https://www.reddit.com/r/AmItheAsshole/comments/1b15jv0/aita_for_making_my_wife_cry_several_times_over/kscr7gp/</t>
  </si>
  <si>
    <t>kscodo0</t>
  </si>
  <si>
    <t>02-27-2024 09:07:39</t>
  </si>
  <si>
    <t>PiggyDuke</t>
  </si>
  <si>
    <t>YTA obviously.
You don't take the time to sit down with her and talk through what's going on in her head, because obviously she has issues she's not talking about.
Yelling at a spouse is never okay, even if you are frustrated.
The whole thing reeks of emotional immaturity from your side, and a whole lot of anxiety and regret from your wife's.</t>
  </si>
  <si>
    <t>https://www.reddit.com/r/AmItheAsshole/comments/1b15jv0/aita_for_making_my_wife_cry_several_times_over/kscodo0/</t>
  </si>
  <si>
    <t>kscnncf</t>
  </si>
  <si>
    <t>02-27-2024 08:58:50</t>
  </si>
  <si>
    <t>Archon-Toten</t>
  </si>
  <si>
    <t>&gt;blew up. Yelled
&gt;I yelled at her
&gt;. I am not smart.
You got that right. You arse. Never yell at your wife. Fmd I've made this point do many times it auto typed it for me.
Sit down and find out why she doesn't want to work.
ESH. You suck as mentioned and she's looking for a free ride. I hesitate to recommend it but put it in simple terms for her. Get a job or we loose the house and the marriage. Don't yell at her again you arse. Talk like a grown up. Deal with life like adults.</t>
  </si>
  <si>
    <t>https://www.reddit.com/r/AmItheAsshole/comments/1b15jv0/aita_for_making_my_wife_cry_several_times_over/kscnncf/</t>
  </si>
  <si>
    <t>ksci78j</t>
  </si>
  <si>
    <t>02-27-2024 07:53:09</t>
  </si>
  <si>
    <t>If she had no job, why did you think all that would change? When I met my husband I was unemployed. We've been married 25. I worked one job for about a year. I make dinner every day, stock our needs etc.</t>
  </si>
  <si>
    <t>https://www.reddit.com/r/AmItheAsshole/comments/1b15jv0/aita_for_making_my_wife_cry_several_times_over/ksci78j/</t>
  </si>
  <si>
    <t>kscpczj</t>
  </si>
  <si>
    <t>02-27-2024 09:19:40</t>
  </si>
  <si>
    <t>fyrdude58</t>
  </si>
  <si>
    <t>Anytime someone says AITA for making (insert person here) cry, the answer is yes....   yes YTA</t>
  </si>
  <si>
    <t>https://www.reddit.com/r/AmItheAsshole/comments/1b15jv0/aita_for_making_my_wife_cry_several_times_over/kscpczj/</t>
  </si>
  <si>
    <t>ksco23m</t>
  </si>
  <si>
    <t>02-27-2024 09:03:49</t>
  </si>
  <si>
    <t>You have every right to ask her to get a job to contribute to the dire state of your financial situation. Don't know why she has to be asked though.</t>
  </si>
  <si>
    <t>https://www.reddit.com/r/AmItheAsshole/comments/1b15jv0/aita_for_making_my_wife_cry_several_times_over/ksco23m/</t>
  </si>
  <si>
    <t>kscp2lt</t>
  </si>
  <si>
    <t>02-27-2024 09:16:10</t>
  </si>
  <si>
    <t>United_Fig_6519</t>
  </si>
  <si>
    <t>NTA you are stressed that you are only one working and your savings are getting less, so there is chance you can lose your home. Be clear. You are both adults. You have bills. She has to get a job to contribute. Ask her if she wants to save the marriage and home or if she wants separation because without her being part of the team that makes you couple everything is crashing down even though you are doing the best to keep everything afloat.</t>
  </si>
  <si>
    <t>https://www.reddit.com/r/AmItheAsshole/comments/1b15jv0/aita_for_making_my_wife_cry_several_times_over/kscp2lt/</t>
  </si>
  <si>
    <t>kscp6g0</t>
  </si>
  <si>
    <t>02-27-2024 09:17:30</t>
  </si>
  <si>
    <t>GreenTeaShaman</t>
  </si>
  <si>
    <t>NTA.  She's not making any effort to get a job.  Six applications is absolutely nothing.  She needs to pull her weight.
Shouting at her is not the answer, but this clearly can't go on indefinitely.</t>
  </si>
  <si>
    <t>https://www.reddit.com/r/AmItheAsshole/comments/1b15jv0/aita_for_making_my_wife_cry_several_times_over/kscp6g0/</t>
  </si>
  <si>
    <t>kscpb68</t>
  </si>
  <si>
    <t>02-27-2024 09:19:04</t>
  </si>
  <si>
    <t>Tasty_Doughnut_9226</t>
  </si>
  <si>
    <t>NTA at all. No-one wants to work but we have to.
Really consider if you want to stay in this marriage, because she clearly doesn't care about your health and wellbeing only hers.</t>
  </si>
  <si>
    <t>https://www.reddit.com/r/AmItheAsshole/comments/1b15jv0/aita_for_making_my_wife_cry_several_times_over/kscpb68/</t>
  </si>
  <si>
    <t>kscqc3d</t>
  </si>
  <si>
    <t>02-27-2024 09:31:43</t>
  </si>
  <si>
    <t>Waffles_ja</t>
  </si>
  <si>
    <t>OP seeing from your response, you should seriously consult a lawyer. 
Your wife is using you and obviously doesn't want to find work again, she never search for jobs and when she actually do it she doesn't give the paperwork asks by the employers... She clearly is trying to make you think she search work but clearly isn't.</t>
  </si>
  <si>
    <t>https://www.reddit.com/r/AmItheAsshole/comments/1b15jv0/aita_for_making_my_wife_cry_several_times_over/kscqc3d/</t>
  </si>
  <si>
    <t>kscqds1</t>
  </si>
  <si>
    <t>02-27-2024 09:32:19</t>
  </si>
  <si>
    <t>CuisineTournante</t>
  </si>
  <si>
    <t>NTA - Your wife is a toddler and is trying to manipulate you. She needs to step up to her responsibilities or she might lose you. I know stress and depression is hard but she can't rely on you financially. She will lose her home and her lover.</t>
  </si>
  <si>
    <t>https://www.reddit.com/r/AmItheAsshole/comments/1b15jv0/aita_for_making_my_wife_cry_several_times_over/kscqds1/</t>
  </si>
  <si>
    <t>kscqea1</t>
  </si>
  <si>
    <t>02-27-2024 09:32:29</t>
  </si>
  <si>
    <t>HeartbeatDragonMusk</t>
  </si>
  <si>
    <t>Leave her. It’s simple. Find another flat and move out. Phone the loan and any other bills. Tell them the situation and ask to make a payment plan.</t>
  </si>
  <si>
    <t>https://www.reddit.com/r/AmItheAsshole/comments/1b15jv0/aita_for_making_my_wife_cry_several_times_over/kscqea1/</t>
  </si>
  <si>
    <t>kscqu5i</t>
  </si>
  <si>
    <t>02-27-2024 09:37:58</t>
  </si>
  <si>
    <t>nonanonaye</t>
  </si>
  <si>
    <t>Don't get her pregnant! Does she have family or friends you could ask for help in getting your point across to her?
I hope she can't take out new credit cards or anything to rack up more debt...</t>
  </si>
  <si>
    <t>https://www.reddit.com/r/AmItheAsshole/comments/1b15jv0/aita_for_making_my_wife_cry_several_times_over/kscqu5i/</t>
  </si>
  <si>
    <t>kscqzuj</t>
  </si>
  <si>
    <t>02-27-2024 09:39:57</t>
  </si>
  <si>
    <t>gmanthebest</t>
  </si>
  <si>
    <t>NTA. My ex was perpetually unemployed by choice. Always gaming instead of looking for work and never did any housework. Left her, found someone who can keep a job, and we've been happy ever since. I suggest you take a look at your options</t>
  </si>
  <si>
    <t>https://www.reddit.com/r/AmItheAsshole/comments/1b15jv0/aita_for_making_my_wife_cry_several_times_over/kscqzuj/</t>
  </si>
  <si>
    <t>kscrczx</t>
  </si>
  <si>
    <t>02-27-2024 09:44:31</t>
  </si>
  <si>
    <t>therefore_aliens</t>
  </si>
  <si>
    <t>NTA. It’s ok to walk away if the relationship isn’t giving back. There is a possibility she is depressed, so consider whether this relationship is one that could be saved through getting her treatment, but don’t feel like you have to be there through all that if you’re desperately unhappy.</t>
  </si>
  <si>
    <t>https://www.reddit.com/r/AmItheAsshole/comments/1b15jv0/aita_for_making_my_wife_cry_several_times_over/kscrczx/</t>
  </si>
  <si>
    <t>kscrg0a</t>
  </si>
  <si>
    <t>02-27-2024 09:45:32</t>
  </si>
  <si>
    <t>Acceptable-Map-3490</t>
  </si>
  <si>
    <t>NTA 
It sounds like your wife is either dealing with some form of mental illness (my mother sounds very much the same as your wife) or she’s lazy and wants you to earn all the money like you’re living in the 1950s. frankly it’s most likely a crossover between the two like it is with my mum. either way, you’re NTA because she needs to get up and contribute to the financial load because you quite literally cannot afford to do this on your own. There is absolutely nothing wrong with telling her if she can’t get it together to help out then you’re done. She’s causing you significant mental distress by not helping out and that isn’t fair on you.</t>
  </si>
  <si>
    <t>https://www.reddit.com/r/AmItheAsshole/comments/1b15jv0/aita_for_making_my_wife_cry_several_times_over/kscrg0a/</t>
  </si>
  <si>
    <t>kscritc</t>
  </si>
  <si>
    <t>02-27-2024 09:46:30</t>
  </si>
  <si>
    <t>dutchie_1</t>
  </si>
  <si>
    <t>Sounds like a classic textbook case of Depression. 
You need to get her checked ASAP. 
If it’s proven to be the case, medication can change this whole dynamic around. Try that before going for a divorce route.</t>
  </si>
  <si>
    <t>https://www.reddit.com/r/AmItheAsshole/comments/1b15jv0/aita_for_making_my_wife_cry_several_times_over/kscritc/</t>
  </si>
  <si>
    <t>kscrkro</t>
  </si>
  <si>
    <t>02-27-2024 09:47:12</t>
  </si>
  <si>
    <t>Dry_Peace_135</t>
  </si>
  <si>
    <t>https://www.reddit.com/r/AmItheAsshole/comments/1b15jv0/aita_for_making_my_wife_cry_several_times_over/kscrkro/</t>
  </si>
  <si>
    <t>kscrmb6</t>
  </si>
  <si>
    <t>02-27-2024 09:47:45</t>
  </si>
  <si>
    <t>demi_star</t>
  </si>
  <si>
    <t>Nta if she doesnt want to work and you are living over the Budget, then you should first downsize. 
It doesnt seem she wants to change for now. I advise to go to the doctor and check for a bloodtest. It could be depression, but it could also be hypothyroid or somenthing else.</t>
  </si>
  <si>
    <t>https://www.reddit.com/r/AmItheAsshole/comments/1b15jv0/aita_for_making_my_wife_cry_several_times_over/kscrmb6/</t>
  </si>
  <si>
    <t>kscrprt</t>
  </si>
  <si>
    <t>02-27-2024 09:48:55</t>
  </si>
  <si>
    <t>SSinghal_03</t>
  </si>
  <si>
    <t>https://www.reddit.com/r/AmItheAsshole/comments/1b15jv0/aita_for_making_my_wife_cry_several_times_over/kscrprt/</t>
  </si>
  <si>
    <t>kscrszn</t>
  </si>
  <si>
    <t>02-27-2024 09:50:02</t>
  </si>
  <si>
    <t>Nerkeilenemon</t>
  </si>
  <si>
    <t>NTA
But from what you say, she might have ADHD + depression, that would explain her struggles to get a job and the unability to finish the process of finding one.
But she is an adult, and she can't ignore the fact that you are working more than your part to pay for your + her life.
You need to find a solution on the money side. Maybe sell your house, and find a very small appartment to live in... and give her an ultimatum. Or maybe the ultimatum first before starting selling the house.</t>
  </si>
  <si>
    <t>https://www.reddit.com/r/AmItheAsshole/comments/1b15jv0/aita_for_making_my_wife_cry_several_times_over/kscrszn/</t>
  </si>
  <si>
    <t>kscrt2g</t>
  </si>
  <si>
    <t>02-27-2024 09:50:03</t>
  </si>
  <si>
    <t>Ok-Independence5335</t>
  </si>
  <si>
    <t>https://www.reddit.com/r/AmItheAsshole/comments/1b15jv0/aita_for_making_my_wife_cry_several_times_over/kscrt2g/</t>
  </si>
  <si>
    <t>kscrvgm</t>
  </si>
  <si>
    <t>02-27-2024 09:50:51</t>
  </si>
  <si>
    <t>Entire_Candidate1801</t>
  </si>
  <si>
    <t>NTA!</t>
  </si>
  <si>
    <t>https://www.reddit.com/r/AmItheAsshole/comments/1b15jv0/aita_for_making_my_wife_cry_several_times_over/kscrvgm/</t>
  </si>
  <si>
    <t>kscrzod</t>
  </si>
  <si>
    <t>02-27-2024 09:52:15</t>
  </si>
  <si>
    <t>Valid_Username_56</t>
  </si>
  <si>
    <t>You got kids? If not - run.</t>
  </si>
  <si>
    <t>https://www.reddit.com/r/AmItheAsshole/comments/1b15jv0/aita_for_making_my_wife_cry_several_times_over/kscrzod/</t>
  </si>
  <si>
    <t>kscs0ha</t>
  </si>
  <si>
    <t>02-27-2024 09:52:31</t>
  </si>
  <si>
    <t>Cupcake179</t>
  </si>
  <si>
    <t>Probably start looking at other options like selling the house or something. If she makes zero effort and not acknowledging the situation, then she is taking advantage of you. I assume maybe she has some mental health issues going on? 
I’m stressed at work too but i have to keep going because if not then who pays the bills? Everyone is on the same boat. If the jobs asking for her id checked, it’s not that hard. She’s 27. I’m also 27. I’m scared shitless that is might lose my job due to the industry Im in at the moment, yet she’s too lazy to do id checks? Something iffy is going on. It’s not like she’s been working for 30 years and too tired to go on</t>
  </si>
  <si>
    <t>https://www.reddit.com/r/AmItheAsshole/comments/1b15jv0/aita_for_making_my_wife_cry_several_times_over/kscs0ha/</t>
  </si>
  <si>
    <t>kscs1dj</t>
  </si>
  <si>
    <t>02-27-2024 09:52:49</t>
  </si>
  <si>
    <t>wakaluli</t>
  </si>
  <si>
    <t>Cut the noose before it tightens my friend. It may not be fair but you need to give her an ultimatum, either get a job or you'll walk out. 
She leaves her job due to stress, tell her you'll do the same for the relationship</t>
  </si>
  <si>
    <t>https://www.reddit.com/r/AmItheAsshole/comments/1b15jv0/aita_for_making_my_wife_cry_several_times_over/kscs1dj/</t>
  </si>
  <si>
    <t>kscs5nt</t>
  </si>
  <si>
    <t>02-27-2024 09:54:17</t>
  </si>
  <si>
    <t>Have you tried just asking her to move out? For her to understand what half an hour worth of work looks like for you, move out to her moms maybe?  or you move out and stay at someone's place who doesn't need rent for a while. It's the only solution left</t>
  </si>
  <si>
    <t>https://www.reddit.com/r/AmItheAsshole/comments/1b15jv0/aita_for_making_my_wife_cry_several_times_over/kscs5nt/</t>
  </si>
  <si>
    <t>kscsani</t>
  </si>
  <si>
    <t>02-27-2024 09:56:00</t>
  </si>
  <si>
    <t>winterworld561</t>
  </si>
  <si>
    <t>NTA. You need to give her a timeline. Tell her she has until a certain date to secure a job and if she doesn't then you will have to sell the house and she can leave, that you are done.</t>
  </si>
  <si>
    <t>https://www.reddit.com/r/AmItheAsshole/comments/1b15jv0/aita_for_making_my_wife_cry_several_times_over/kscsani/</t>
  </si>
  <si>
    <t>kscsf0p</t>
  </si>
  <si>
    <t>02-27-2024 09:57:29</t>
  </si>
  <si>
    <t>MommaTDublin</t>
  </si>
  <si>
    <t>YNTA but I don't think your wife is either. I would give her one final term and condition to her living in the house and ultimately staying with you - that is that she contribute towards the bills that she is making and to do that, she has to get a job. There are 100's of different types of jobs out there and perhaps the one she had did contribute to her stress but not every job will do that. If she can't get a job, she should see about getting some form of unemployment benefit. 
Ultimately I could see this situation being a make or break one for the pair of you.</t>
  </si>
  <si>
    <t>https://www.reddit.com/r/AmItheAsshole/comments/1b15jv0/aita_for_making_my_wife_cry_several_times_over/kscsf0p/</t>
  </si>
  <si>
    <t>kscsoz3</t>
  </si>
  <si>
    <t>02-27-2024 10:00:53</t>
  </si>
  <si>
    <t>Worldly-Feedback6663</t>
  </si>
  <si>
    <t>OP, wake up.
Your wife if not outright leeching off of you, she is being immature. She is not even admitting her wrong doings. We all screw up but there is hope if we are able to see our mistakes. She is not there. She is not even trying to understand.
You deserve so much more. Please take care of yourself. She doesn't seem to be a good partner for you.</t>
  </si>
  <si>
    <t>https://www.reddit.com/r/AmItheAsshole/comments/1b15jv0/aita_for_making_my_wife_cry_several_times_over/kscsoz3/</t>
  </si>
  <si>
    <t>kscsq51</t>
  </si>
  <si>
    <t>02-27-2024 10:01:17</t>
  </si>
  <si>
    <t>KobilD</t>
  </si>
  <si>
    <t>https://www.reddit.com/r/AmItheAsshole/comments/1b15jv0/aita_for_making_my_wife_cry_several_times_over/kscsq51/</t>
  </si>
  <si>
    <t>kscssuh</t>
  </si>
  <si>
    <t>02-27-2024 10:02:11</t>
  </si>
  <si>
    <t>NTA
At the end of the day your health, mental and physical also matter and you are going to burn yourself out if you don't start looking after yourself.
You can't keep going on like this. Working 6 days a week and worrying about how you're going to pay the bills. That's not good for your health. You are meant to be in a partnership 50/50 not 90/10 You do need to put your foot down and tell her she either one has to go to therapy to deal with whatever issues she has or get a job now because you cannot keep going on like this. You are going to make yourself ill.
How many months Is she going to expect this of you? 3, 6, 12
How long until you end up completely defeated.
At the end You matter as well.</t>
  </si>
  <si>
    <t>https://www.reddit.com/r/AmItheAsshole/comments/1b15jv0/aita_for_making_my_wife_cry_several_times_over/kscssuh/</t>
  </si>
  <si>
    <t>kscsx5j</t>
  </si>
  <si>
    <t>02-27-2024 10:03:41</t>
  </si>
  <si>
    <t>Raute81</t>
  </si>
  <si>
    <t>It’s sad but I think you have to call time on this. Anyone who has the propensity to have that attitude, even if only at their lowest ebb, will never add value to your life.</t>
  </si>
  <si>
    <t>https://www.reddit.com/r/AmItheAsshole/comments/1b15jv0/aita_for_making_my_wife_cry_several_times_over/kscsx5j/</t>
  </si>
  <si>
    <t>kscsxn5</t>
  </si>
  <si>
    <t>Honkeditytonk</t>
  </si>
  <si>
    <t>Oh man, I’ve been here! I got a good paying job, only because the hours were horrendous. That made my partner decide she should only work 4 days a week, then 3 days a week. Whenever I worked an extra shift or public holiday to boost our bank balance she’d take unpaid sick leave (already used up the paid sick leave).
You are NTA. Some people are just leeches and would rather guilt people into letting them mooch on the couch all day.</t>
  </si>
  <si>
    <t>https://www.reddit.com/r/AmItheAsshole/comments/1b15jv0/aita_for_making_my_wife_cry_several_times_over/kscsxn5/</t>
  </si>
  <si>
    <t>ksct2np</t>
  </si>
  <si>
    <t>02-27-2024 10:05:35</t>
  </si>
  <si>
    <t>Proud_Yogurtcloset58</t>
  </si>
  <si>
    <t>Tell her to get a job and get therapy or you call a lawyer.   
You shouldn't be working for 2 just to keep the house. And if she isn't looking after the house while she is home all day, she isn't pulling her weight in the marriage.</t>
  </si>
  <si>
    <t>https://www.reddit.com/r/AmItheAsshole/comments/1b15jv0/aita_for_making_my_wife_cry_several_times_over/ksct2np/</t>
  </si>
  <si>
    <t>ksct620</t>
  </si>
  <si>
    <t>02-27-2024 10:06:45</t>
  </si>
  <si>
    <t>TheBlightspawn</t>
  </si>
  <si>
    <t>It sounds like your wife might be depressed or having a breakdown.  Get her some help.</t>
  </si>
  <si>
    <t>https://www.reddit.com/r/AmItheAsshole/comments/1b15jv0/aita_for_making_my_wife_cry_several_times_over/ksct620/</t>
  </si>
  <si>
    <t>ksct7jm</t>
  </si>
  <si>
    <t>02-27-2024 10:07:15</t>
  </si>
  <si>
    <t>SparklingReject</t>
  </si>
  <si>
    <t>Just leave her.  She’s made it clear she’s just deadweight.   She is openly manipulating you!
#**Get a clue, and leave her.**</t>
  </si>
  <si>
    <t>https://www.reddit.com/r/AmItheAsshole/comments/1b15jv0/aita_for_making_my_wife_cry_several_times_over/ksct7jm/</t>
  </si>
  <si>
    <t>ksct7wm</t>
  </si>
  <si>
    <t>02-27-2024 10:07:23</t>
  </si>
  <si>
    <t>Nta.</t>
  </si>
  <si>
    <t>https://www.reddit.com/r/AmItheAsshole/comments/1b15jv0/aita_for_making_my_wife_cry_several_times_over/ksct7wm/</t>
  </si>
  <si>
    <t>ksctaqq</t>
  </si>
  <si>
    <t>02-27-2024 10:08:20</t>
  </si>
  <si>
    <t>BUTELCO</t>
  </si>
  <si>
    <t>NTA, you have a dependent, not a partner. She only cares about herself and not you or your marriage.</t>
  </si>
  <si>
    <t>https://www.reddit.com/r/AmItheAsshole/comments/1b15jv0/aita_for_making_my_wife_cry_several_times_over/ksctaqq/</t>
  </si>
  <si>
    <t>ksctca3</t>
  </si>
  <si>
    <t>02-27-2024 10:08:51</t>
  </si>
  <si>
    <t>GandalfsTastyToes</t>
  </si>
  <si>
    <t>Wife is weak</t>
  </si>
  <si>
    <t>https://www.reddit.com/r/AmItheAsshole/comments/1b15jv0/aita_for_making_my_wife_cry_several_times_over/ksctca3/</t>
  </si>
  <si>
    <t>kscti4w</t>
  </si>
  <si>
    <t>02-27-2024 10:10:52</t>
  </si>
  <si>
    <t>Tricky-Effective-405</t>
  </si>
  <si>
    <t>i’d lose feelings not long after she told me she hasn’t applied to stuff knowing everything you told her.</t>
  </si>
  <si>
    <t>https://www.reddit.com/r/AmItheAsshole/comments/1b15jv0/aita_for_making_my_wife_cry_several_times_over/kscti4w/</t>
  </si>
  <si>
    <t>ksctije</t>
  </si>
  <si>
    <t>02-27-2024 10:11:00</t>
  </si>
  <si>
    <t>Old_Wishbone5287</t>
  </si>
  <si>
    <t>Oh no, you’re NTA. Your wife is though. I get being stressed at a job, but the solution is to look for another, not stay at home when you know bills are piling up and your husband has to take on extra work to sustain. She’s not taking the situation seriously and needs a wake-up call.
Are you gaining anything from this relationship OP? You’ve had to pick up extra shifts to make sure your bills are paid, and she can’t even express a little gratitude? She’s instead blaming you for “not spending time with her”. Of course you aren’t spending time with her, you get ONE DAY off. She’s being selfish here and this is not what a good partner does. You need to rethink this relationship if all she’s doing is adding stress to your life with no regrets.</t>
  </si>
  <si>
    <t>https://www.reddit.com/r/AmItheAsshole/comments/1b15jv0/aita_for_making_my_wife_cry_several_times_over/ksctije/</t>
  </si>
  <si>
    <t>ksctn28</t>
  </si>
  <si>
    <t>02-27-2024 10:12:32</t>
  </si>
  <si>
    <t>Momo-kkun</t>
  </si>
  <si>
    <t>NTA.  I think you need to divorce her as she is not acting as a partner in your  marriage.  She just want a free ride, not contributing to the household income, not even cleaning up and doing the housework.  Her crying is an emotional manipulation (in case you fall for it).</t>
  </si>
  <si>
    <t>https://www.reddit.com/r/AmItheAsshole/comments/1b15jv0/aita_for_making_my_wife_cry_several_times_over/ksctn28/</t>
  </si>
  <si>
    <t>ksctne7</t>
  </si>
  <si>
    <t>02-27-2024 10:12:39</t>
  </si>
  <si>
    <t>You are going to have a tough life with her. Time to take a hard look at your life with her.</t>
  </si>
  <si>
    <t>https://www.reddit.com/r/AmItheAsshole/comments/1b15jv0/aita_for_making_my_wife_cry_several_times_over/ksctne7/</t>
  </si>
  <si>
    <t>ksctz7j</t>
  </si>
  <si>
    <t>02-27-2024 10:16:37</t>
  </si>
  <si>
    <t>That’s why you don’t get married before 29 guys</t>
  </si>
  <si>
    <t>https://www.reddit.com/r/AmItheAsshole/comments/1b15jv0/aita_for_making_my_wife_cry_several_times_over/ksctz7j/</t>
  </si>
  <si>
    <t>kscui3e</t>
  </si>
  <si>
    <t>02-27-2024 10:22:53</t>
  </si>
  <si>
    <t>NTA. That's a leech, not a wife</t>
  </si>
  <si>
    <t>https://www.reddit.com/r/AmItheAsshole/comments/1b15jv0/aita_for_making_my_wife_cry_several_times_over/kscui3e/</t>
  </si>
  <si>
    <t>kscuiq6</t>
  </si>
  <si>
    <t>02-27-2024 10:23:06</t>
  </si>
  <si>
    <t>AsianAngel418</t>
  </si>
  <si>
    <t>NTA.
But it also sounds like she has some depression issues. Possibly undiagnosed ADHD.
Before going to the extreme, get her into seeing a psychiatrist.
If she isn't willing to at least speak to one, then you can call it quits.</t>
  </si>
  <si>
    <t>https://www.reddit.com/r/AmItheAsshole/comments/1b15jv0/aita_for_making_my_wife_cry_several_times_over/kscuiq6/</t>
  </si>
  <si>
    <t>kscul18</t>
  </si>
  <si>
    <t>02-27-2024 10:23:54</t>
  </si>
  <si>
    <t>Gennevieve1</t>
  </si>
  <si>
    <t>NTA for how you feel but maybe a little for how you deal with it. You need to have a serious talk. But try and not yell at her because that won't help (you've already tried it and here we are). Just ask her what's wrong. Because something definitely is. People don't do these things just because they fell like it all of a sudden. She must have some reason. What if something traumatic has happened to her and she's trying to deal with it? Or maybe she's having a depression. So talk to her and just ask questions. Don't be accusatory and ask her what you can do to help.  She needs to feel that she's safe with you and that she can tell you things. You are her husband so you should be on her side. Show her that you can support her with whatever she's going through. And only after you get to the cause of all this you need to work together and find a solution that will financially work for you.</t>
  </si>
  <si>
    <t>https://www.reddit.com/r/AmItheAsshole/comments/1b15jv0/aita_for_making_my_wife_cry_several_times_over/kscul18/</t>
  </si>
  <si>
    <t>ksculvl</t>
  </si>
  <si>
    <t>02-27-2024 10:24:11</t>
  </si>
  <si>
    <t>xmac</t>
  </si>
  <si>
    <t>There is somebody in this story who is not smart, and it definitely is not you.</t>
  </si>
  <si>
    <t>https://www.reddit.com/r/AmItheAsshole/comments/1b15jv0/aita_for_making_my_wife_cry_several_times_over/ksculvl/</t>
  </si>
  <si>
    <t>kscuons</t>
  </si>
  <si>
    <t>02-27-2024 10:25:06</t>
  </si>
  <si>
    <t>palefire101</t>
  </si>
  <si>
    <t>You are way too harsh. Maybe if you were more supportive and helped her look at jobs and apply it would actually work? Some people only get more down if treated the way you are treating her. Also questioning depression and if she needs to see a gp.</t>
  </si>
  <si>
    <t>https://www.reddit.com/r/AmItheAsshole/comments/1b15jv0/aita_for_making_my_wife_cry_several_times_over/kscuons/</t>
  </si>
  <si>
    <t>kscuup5</t>
  </si>
  <si>
    <t>Rikkendra</t>
  </si>
  <si>
    <t>NTA.
OMG, it's literally my own story but genders reversed. My ex was working 3 days a week, 24 hours per week, at a job he hated. He wanted to quit. I said that was fine, but he needed another job lined up because we have bills to pay. He quit without having another job because he claimed the job he quit made him too tired on his days off to apply to jobs. (In truth, he had a nonexistent sleep schedule but did not want to admit fault for his chronic exhaustion.)
I asked, begged, pleaded with him to find a job. There was always a reason he couldn't or didn't. He wanted to resolve his health issues. He was too stressed. He wanted a career in a specific field but needed to teach himself how to do that line of work. Then Covid hit. He made promises that he'd look for a job when the economy improved. Yet, he remained jobless.
Whenever his unemployment was brought up, he used whatever tactic he could use to get me to back down. He accused me of many things. I was unsympathetic. I didn't care about his health or well-being. I was a gold digger. If I brought up the fact that he was doing next to nothing in terms of housework, I was told that I was being too obsessive over cleanliness, or the housework wasn't important, or that he didn't make the "messes" that required cleaning. He always had a way of making me the villain.
OP, this is how your story will likely play out if you don't stand your ground. As long as you continue to sacrifice yourself to earn just enough for bills while also doing the essential housework, your wife will have no motivation to change. Whenever you try to address it, she will use guilt to get you to drop it until you again feel so overwhelmed that you are compelled to address it. This will go on and on until YOU are ready to stop enabling her.
This was the cycle I was locked into for over 5 years before I finally said Enough. Five years of stress and misery and silently crying to myself. I had stuck around because I didn't want him to be homeless as he has no means to support himself. But I couldn'ttake any more. I finally left him, and upon doing so, I realized that it had been too long since I had felt so free and happy.</t>
  </si>
  <si>
    <t>https://www.reddit.com/r/AmItheAsshole/comments/1b15jv0/aita_for_making_my_wife_cry_several_times_over/kscuup5/</t>
  </si>
  <si>
    <t>kscuuws</t>
  </si>
  <si>
    <t>02-27-2024 10:27:08</t>
  </si>
  <si>
    <t>Curious_Ask4385</t>
  </si>
  <si>
    <t>NTA I understand your stress and she is ultimately being very unfair to you.
Only thing I'd add is that it sounds like your partner is struggling mentally/might be depressed. If this is the case, it's not really her fault and she will need support and help to get the applications in (worst case - a disability allowance if that's something that exists where you are)
Obviously idk you guys but her behaviour seems a bit weird, so maybe try to get to the root of why she's acting this way without getting angry at her. She won't open up if she's scared you'll yell and make her feel worse. Personally I don't think it's ever OK to yell at your partner, but people have different boundaries</t>
  </si>
  <si>
    <t>https://www.reddit.com/r/AmItheAsshole/comments/1b15jv0/aita_for_making_my_wife_cry_several_times_over/kscuuws/</t>
  </si>
  <si>
    <t>kscuyae</t>
  </si>
  <si>
    <t>02-27-2024 10:28:17</t>
  </si>
  <si>
    <t>Pags_1403</t>
  </si>
  <si>
    <t>Has she gotten any help medically?  It sounds like she might have serious depression. Did she used to enjoy a sexual relationship with you and keep up with the household duties when she was working?  I don’t think you’re the AH at all but this might be something to consider.</t>
  </si>
  <si>
    <t>https://www.reddit.com/r/AmItheAsshole/comments/1b15jv0/aita_for_making_my_wife_cry_several_times_over/kscuyae/</t>
  </si>
  <si>
    <t>kscv2i1</t>
  </si>
  <si>
    <t>02-27-2024 10:29:42</t>
  </si>
  <si>
    <t>Churchie-Baby</t>
  </si>
  <si>
    <t>NTA 
&gt; She said "you don't care about my feelings you just want me to get a job"
Id respond because I don't know about you but I'd like not to be homeless we're meant to be a partnership where we both contribute to the house and relationship but I'm working 6 days a week drowning in bills and you refuse to help us. I can't spend more time with you or we will not be able to pay the bills I'm unsure how else to explain how serious it is after breakdown the finances for you but you still refuse to help us I can't do all of it alone you should want to help us not lose our house</t>
  </si>
  <si>
    <t>https://www.reddit.com/r/AmItheAsshole/comments/1b15jv0/aita_for_making_my_wife_cry_several_times_over/kscv2i1/</t>
  </si>
  <si>
    <t>kscviai</t>
  </si>
  <si>
    <t>02-27-2024 10:34:54</t>
  </si>
  <si>
    <t>LitherLily</t>
  </si>
  <si>
    <t>NTA, what are you meant to do? Nicely and gently lose your house because she can’t handle life??</t>
  </si>
  <si>
    <t>https://www.reddit.com/r/AmItheAsshole/comments/1b15jv0/aita_for_making_my_wife_cry_several_times_over/kscviai/</t>
  </si>
  <si>
    <t>kscvs0b</t>
  </si>
  <si>
    <t>02-27-2024 10:38:06</t>
  </si>
  <si>
    <t>CaeruleaTigris</t>
  </si>
  <si>
    <t>I'm gonna be completely honest here. She sounds like she's depressed, or burnt out, or some other severe mental illness. HOWEVER, if she's not being cooperative when you communicate with her calmly and without yelling, and she's being all edgy about "I can't be fixed so I'm not even gonna try :(", and she's also being manipulative - this may be a lost cause. You're NTA here, even if there may have been instances where you've lost your cool, but she may not be either. You may even need to prepare yourself for the idea that she could not be an asshole in all of this BUT you still need to seperate from her. Mental illness can be like that sometimes, it's not your responsibility to support her when you don't have the means to financially or emotionally. 
You could try to get her on the dole but I honestly don't think it would be that productive, even though it might take the edge off. If she doesn't have parents or friends to go to, though, the threat of divorce and homelessness may kick her ass into gear, and centrelink will make SURE she applies for jobs.</t>
  </si>
  <si>
    <t>https://www.reddit.com/r/AmItheAsshole/comments/1b15jv0/aita_for_making_my_wife_cry_several_times_over/kscvs0b/</t>
  </si>
  <si>
    <t>kscvs1v</t>
  </si>
  <si>
    <t>02-27-2024 10:38:07</t>
  </si>
  <si>
    <t>no_therworldly</t>
  </si>
  <si>
    <t>wtf she is turning it around on you, SHE does not care about YOUR feelings obviously.. she is behaving like an AH
NTA</t>
  </si>
  <si>
    <t>https://www.reddit.com/r/AmItheAsshole/comments/1b15jv0/aita_for_making_my_wife_cry_several_times_over/kscvs1v/</t>
  </si>
  <si>
    <t>kscvt31</t>
  </si>
  <si>
    <t>02-27-2024 10:38:28</t>
  </si>
  <si>
    <t>irulan519</t>
  </si>
  <si>
    <t>NTA. In a similar situation myself right now.
Your wife is saying and doing a lot of the same things as mine, things that are symptoms of depression. Suffering from depressive episodes myself, I know that a lot of it is the illness, but it doesn't stop me from stressing out over the finances or lack of free time I have.
It's taken 4 years, but my wife is finally in counseling, and I'm starting to see the improvement. She's still not applying for jobs, but she's just started a program at the community college to learn a new skill and is really putting the effort in.
I know you barely have time for anything but work right now, but I would encourage you to seek counseling for yourself as well. I needed it badly and forced myself to carve the time out for it, and I'm so glad I did. My therapist validated that my anger was righteous and gave me tools to cope.
Best of luck to you and your wife, OP.</t>
  </si>
  <si>
    <t>https://www.reddit.com/r/AmItheAsshole/comments/1b15jv0/aita_for_making_my_wife_cry_several_times_over/kscvt31/</t>
  </si>
  <si>
    <t>kscvwie</t>
  </si>
  <si>
    <t>02-27-2024 10:39:35</t>
  </si>
  <si>
    <t>Fiko515</t>
  </si>
  <si>
    <t>NTA
But she completely gave up suddenly. Not only on 3 days a week job but even easy tasks like home chores while doing nothing else. That sounds like an acute depression. Not the kind that zoomers excuse their laziness with  but i mean brain properly fucked up without chance of fixing it with simple "man up". I know its not what you want to hear now and it wont ease your workload (quite the contrary) but from hat you said it seems hard to believe she suddenly chose to be lazy.</t>
  </si>
  <si>
    <t>https://www.reddit.com/r/AmItheAsshole/comments/1b15jv0/aita_for_making_my_wife_cry_several_times_over/kscvwie/</t>
  </si>
  <si>
    <t>kscvz80</t>
  </si>
  <si>
    <t>02-27-2024 10:40:30</t>
  </si>
  <si>
    <t>dieciouslys6</t>
  </si>
  <si>
    <t>I understand that this reaction of yours may be caused by your exhaustion at work.. I did not understand your wife's behavior, I hope the situation will be resolved..</t>
  </si>
  <si>
    <t>https://www.reddit.com/r/AmItheAsshole/comments/1b15jv0/aita_for_making_my_wife_cry_several_times_over/kscvz80/</t>
  </si>
  <si>
    <t>kscw0yc</t>
  </si>
  <si>
    <t>02-27-2024 10:41:03</t>
  </si>
  <si>
    <t>Manageable-Loss-7865</t>
  </si>
  <si>
    <t>I have no idea of the market where you live, but the loan seems huge. If you end up divorcing her, you will have to get rid of the house anyway, so how about downsizing there now and getting rid of most of the loan? It seems that right now you will not benefit from the house but just have to work your ass off to pay for it If she is having a rough path right now mentally or otherwise, but she loves you and understands the struggle you're having, downsizing is ok and she will see it is good. If she is just being lazy and mooching, she might not be doing that for long. Downsizing helps you both in getting a better balance between work and freetime.</t>
  </si>
  <si>
    <t>https://www.reddit.com/r/AmItheAsshole/comments/1b15jv0/aita_for_making_my_wife_cry_several_times_over/kscw0yc/</t>
  </si>
  <si>
    <t>kscw4a6</t>
  </si>
  <si>
    <t>02-27-2024 10:42:10</t>
  </si>
  <si>
    <t>I don't like to throw the "u-word" around lightly, but it's ultimatum time.</t>
  </si>
  <si>
    <t>https://www.reddit.com/r/AmItheAsshole/comments/1b15jv0/aita_for_making_my_wife_cry_several_times_over/kscw4a6/</t>
  </si>
  <si>
    <t>kscw6rs</t>
  </si>
  <si>
    <t>02-27-2024 10:42:59</t>
  </si>
  <si>
    <t>Could your wife be suffering from burn out and/or mental health issues.
Is this out of character for her?
I’d suggest a visit to her doctor before you offer any ultimatums.</t>
  </si>
  <si>
    <t>https://www.reddit.com/r/AmItheAsshole/comments/1b15jv0/aita_for_making_my_wife_cry_several_times_over/kscw6rs/</t>
  </si>
  <si>
    <t>kscwbtu</t>
  </si>
  <si>
    <t>02-27-2024 10:44:40</t>
  </si>
  <si>
    <t>Admirable_Box6045</t>
  </si>
  <si>
    <t>Applying for a job and actually making the effort to try and get a job are two different things. If she’s applying and not giving the documentation then ofc she’s not gonna get the job. Talk to her. Cause ngl that seems fishy, wants you to not do overtime and spend time with her. How else are you meant of survive.</t>
  </si>
  <si>
    <t>https://www.reddit.com/r/AmItheAsshole/comments/1b15jv0/aita_for_making_my_wife_cry_several_times_over/kscwbtu/</t>
  </si>
  <si>
    <t>kscwc1e</t>
  </si>
  <si>
    <t>02-27-2024 10:44:44</t>
  </si>
  <si>
    <t>silent-husky</t>
  </si>
  <si>
    <t>NTA OP. I think your wife isn't being an AH here either. It seems to be a different issue with her and you may want to talk to her about seeing a psychologist or something. She could be depressed, and no amount of yelling or reasoning is going to pull her out without some professional help. 
She might just be avoiding a new job because the old one affected her so much. If you've been burnt out and depressed at work, there's no healthy routine to get back in to. 
You might also want to go to therapy with her to find other ways to react instead of yelling. 
Also maybe speak to your bank about refinancing options if it's possible, consideration your wife isn't working. Maybe they can reduce the payments or extend the term so you can manage payments until she's back on her feet.</t>
  </si>
  <si>
    <t>https://www.reddit.com/r/AmItheAsshole/comments/1b15jv0/aita_for_making_my_wife_cry_several_times_over/kscwc1e/</t>
  </si>
  <si>
    <t>kscwdks</t>
  </si>
  <si>
    <t>02-27-2024 10:45:13</t>
  </si>
  <si>
    <t>No_Mercy_4_Potatoes</t>
  </si>
  <si>
    <t>NTA. Dead bedroom... Deadbeat wife. I know the divorce situation in Australia is fucked and you more or less have to split the assets it half, but divorce is still the better option. You're pulling the mortgage by yourself now anyway.</t>
  </si>
  <si>
    <t>https://www.reddit.com/r/AmItheAsshole/comments/1b15jv0/aita_for_making_my_wife_cry_several_times_over/kscwdks/</t>
  </si>
  <si>
    <t>kscwido</t>
  </si>
  <si>
    <t>02-27-2024 10:46:47</t>
  </si>
  <si>
    <t>NBQuade</t>
  </si>
  <si>
    <t>NTA - 
You need her to change but she's not going to change. She has a good thing going.  A man who works hard enough for her, she doesn't have to work. 
&amp;#x200B:
&gt;I told her I am not her money pig and she can get work or we are done. AITA?
My advice is don't make her pregnant, and start looking into a divorce.</t>
  </si>
  <si>
    <t>https://www.reddit.com/r/AmItheAsshole/comments/1b15jv0/aita_for_making_my_wife_cry_several_times_over/kscwido/</t>
  </si>
  <si>
    <t>kscwroi</t>
  </si>
  <si>
    <t>02-27-2024 10:49:47</t>
  </si>
  <si>
    <t>Necrotechxking</t>
  </si>
  <si>
    <t>I have been here with my ex. Somehow in their mind they can't bear to work 18 hours a week but you are selfish for not wanting to work 60. She needs to speak to a Dr. As she may have some depression but that doesn't mean she shouldn't go for a job.</t>
  </si>
  <si>
    <t>https://www.reddit.com/r/AmItheAsshole/comments/1b15jv0/aita_for_making_my_wife_cry_several_times_over/kscwroi/</t>
  </si>
  <si>
    <t>kscxg6i</t>
  </si>
  <si>
    <t>02-27-2024 10:57:34</t>
  </si>
  <si>
    <t>-my-cabbages</t>
  </si>
  <si>
    <t>NTA - List the house for sale, contact a divorce lawyer, and limit her access to savings. 
She's delusional</t>
  </si>
  <si>
    <t>https://www.reddit.com/r/AmItheAsshole/comments/1b15jv0/aita_for_making_my_wife_cry_several_times_over/kscxg6i/</t>
  </si>
  <si>
    <t>kscxstx</t>
  </si>
  <si>
    <t>02-27-2024 11:01:32</t>
  </si>
  <si>
    <t>Blue-Phoenix23</t>
  </si>
  <si>
    <t>NTA. You're not making her cry over work unless you're being a lot meaner than you describe here (not that I recommend being mean, ever). It's unsustainable for you to pay all the bills on an expensive house by yourself. Time to get practical. Bring a realtor over to get it listed ASAP, and make sure she knows it. Tell her you want marriage counseling or you're going to get a lawyer. Bring in a financial advisor to explain to you both that this is not how you build wealth. Sorry OP but you can't let this go on, you're going to burn out and then you'll lose everything anyway.</t>
  </si>
  <si>
    <t>https://www.reddit.com/r/AmItheAsshole/comments/1b15jv0/aita_for_making_my_wife_cry_several_times_over/kscxstx/</t>
  </si>
  <si>
    <t>kscy0eo</t>
  </si>
  <si>
    <t>02-27-2024 11:03:55</t>
  </si>
  <si>
    <t>sydneysider9393</t>
  </si>
  <si>
    <t>NTA. It sounds like you are at breaking point. I really hope she considers the toll on you.</t>
  </si>
  <si>
    <t>https://www.reddit.com/r/AmItheAsshole/comments/1b15jv0/aita_for_making_my_wife_cry_several_times_over/kscy0eo/</t>
  </si>
  <si>
    <t>kscy6xg</t>
  </si>
  <si>
    <t>02-27-2024 11:05:59</t>
  </si>
  <si>
    <t>Francl27</t>
  </si>
  <si>
    <t>... She applied for 6 jobs and they got back to her? What the heck???
Seriously though, I'd give her a serious ultimatum there. She sounds depressed, but it's not going to pay the bills.
Start looking at smaller houses I guess.</t>
  </si>
  <si>
    <t>https://www.reddit.com/r/AmItheAsshole/comments/1b15jv0/aita_for_making_my_wife_cry_several_times_over/kscy6xg/</t>
  </si>
  <si>
    <t>kscy70u</t>
  </si>
  <si>
    <t>02-27-2024 11:06:01</t>
  </si>
  <si>
    <t>NTA. 
Your wife sounds like a leech. 
You’re working, with extra shifts on top of it to keep a roof over your head and she’s sitting on her ass all day barely doing any chores unless you tell her to and then at the end of all that she whines that you don’t have time for her- because you’re working too much- but she won’t get a job? 
Make it make sense.
She won’t get a job because they’re “stressful”? Welcome to the real world. Not everybody works a job they love. We work jobs to put a roof over our heads and food on the table and keep our electricity on. She doesn’t get to just quit a job without having another lined up, without your knowledge and then add more stress on your life. 
This marriage sounds completely miserable tbh. What DOES she bring to the table exactly? You’re stressed, you’re over worked, you’re in financial debt, you’ve to deal with her manipulating and whinging at you, she hasn’t had sex with you in 6 months, you’ve to tell her what chores to do all day while she sits at home watching reality tv- what are you getting out of this?
So if you divorced her you’d have the exact same life you have now- except with less whining and manipulation? Sign me up.</t>
  </si>
  <si>
    <t>https://www.reddit.com/r/AmItheAsshole/comments/1b15jv0/aita_for_making_my_wife_cry_several_times_over/kscy70u/</t>
  </si>
  <si>
    <t>kscyf1e</t>
  </si>
  <si>
    <t>02-27-2024 11:08:34</t>
  </si>
  <si>
    <t>NTA. she needs to grow up!</t>
  </si>
  <si>
    <t>https://www.reddit.com/r/AmItheAsshole/comments/1b15jv0/aita_for_making_my_wife_cry_several_times_over/kscyf1e/</t>
  </si>
  <si>
    <t>kscygf1</t>
  </si>
  <si>
    <t>02-27-2024 11:08:59</t>
  </si>
  <si>
    <t>ManyRaccoon7089</t>
  </si>
  <si>
    <t>nta you aren't</t>
  </si>
  <si>
    <t>https://www.reddit.com/r/AmItheAsshole/comments/1b15jv0/aita_for_making_my_wife_cry_several_times_over/kscygf1/</t>
  </si>
  <si>
    <t>ca</t>
  </si>
  <si>
    <t>kscykm6</t>
  </si>
  <si>
    <t>02-27-2024 11:10:18</t>
  </si>
  <si>
    <t>MeagCC_0523</t>
  </si>
  <si>
    <t>NTA. She sounds a lot like my ex-SIL who basically did the same thing when her and my sister were married. My sister at one point was working 3 jobs just to make ends meet while her ex wife stayed home and refused to work. I’m normally not one to suggest divorce, but you are burning yourself out trying to keep a roof over your heads. What if god forbid you get sick or something happens where you can’t work? It’s not healthy to live this way and no one should be overworking themselves just to survive.</t>
  </si>
  <si>
    <t>https://www.reddit.com/r/AmItheAsshole/comments/1b15jv0/aita_for_making_my_wife_cry_several_times_over/kscykm6/</t>
  </si>
  <si>
    <t>kscyn34</t>
  </si>
  <si>
    <t>02-27-2024 11:11:05</t>
  </si>
  <si>
    <t>Look, if this woman gets pregnant, she'll never go back to work again. And you'll be stuck sustaining her and the children</t>
  </si>
  <si>
    <t>https://www.reddit.com/r/AmItheAsshole/comments/1b15jv0/aita_for_making_my_wife_cry_several_times_over/kscyn34/</t>
  </si>
  <si>
    <t>kscyu9k</t>
  </si>
  <si>
    <t>02-27-2024 11:13:15</t>
  </si>
  <si>
    <t>I worked full time for 600 Euros/week.</t>
  </si>
  <si>
    <t>https://www.reddit.com/r/AmItheAsshole/comments/1b15jv0/aita_for_making_my_wife_cry_several_times_over/kscyu9k/</t>
  </si>
  <si>
    <t>kscyuyb</t>
  </si>
  <si>
    <t>02-27-2024 11:13:27</t>
  </si>
  <si>
    <t>jujubadetrigo</t>
  </si>
  <si>
    <t>NTA but imo your wife is clearly depressed. I've been where she is and at the time looking for jobs did feel impossible. I understand why you're upset but if you really love her you should get her into treatment asap.</t>
  </si>
  <si>
    <t>https://www.reddit.com/r/AmItheAsshole/comments/1b15jv0/aita_for_making_my_wife_cry_several_times_over/kscyuyb/</t>
  </si>
  <si>
    <t>kscz3tl</t>
  </si>
  <si>
    <t>02-27-2024 11:16:07</t>
  </si>
  <si>
    <t>WhispersInTheSun</t>
  </si>
  <si>
    <t>For all of the people saying depression, what if there was no one to support you, what would happen? Would you all just become homeless, hungry, and still depressed, or would you be depressed souls that still have to work because you have no choice? I’m sure the situation for the husband is making him depressed. Should he quit his job too? They could get a tent and eat out of garbage cans I suppose. The logic just doesn’t add up here</t>
  </si>
  <si>
    <t>https://www.reddit.com/r/AmItheAsshole/comments/1b15jv0/aita_for_making_my_wife_cry_several_times_over/kscz3tl/</t>
  </si>
  <si>
    <t>ksczh08</t>
  </si>
  <si>
    <t>02-27-2024 11:20:01</t>
  </si>
  <si>
    <t>Gii_Gii-The-Queen</t>
  </si>
  <si>
    <t>NTA: She is acting like a child.   Most women can get a Job anywhere.</t>
  </si>
  <si>
    <t>https://www.reddit.com/r/AmItheAsshole/comments/1b15jv0/aita_for_making_my_wife_cry_several_times_over/ksczh08/</t>
  </si>
  <si>
    <t>ksczwg9</t>
  </si>
  <si>
    <t>02-27-2024 11:24:38</t>
  </si>
  <si>
    <t>Accomplished_Hand820</t>
  </si>
  <si>
    <t>Divorce her before sge eats you up alive. Why are you continue to tolerate her childish behavior</t>
  </si>
  <si>
    <t>https://www.reddit.com/r/AmItheAsshole/comments/1b15jv0/aita_for_making_my_wife_cry_several_times_over/ksczwg9/</t>
  </si>
  <si>
    <t>ksd07wr</t>
  </si>
  <si>
    <t>02-27-2024 11:28:00</t>
  </si>
  <si>
    <t>Sweet-Salt-1630</t>
  </si>
  <si>
    <t>NTA and make good on your ultimatum, she is being irresponsible</t>
  </si>
  <si>
    <t>https://www.reddit.com/r/AmItheAsshole/comments/1b15jv0/aita_for_making_my_wife_cry_several_times_over/ksd07wr/</t>
  </si>
  <si>
    <t>ksd0afr</t>
  </si>
  <si>
    <t>02-27-2024 11:28:44</t>
  </si>
  <si>
    <t>wheeler1432</t>
  </si>
  <si>
    <t>What does she do all day?</t>
  </si>
  <si>
    <t>https://www.reddit.com/r/AmItheAsshole/comments/1b15jv0/aita_for_making_my_wife_cry_several_times_over/ksd0afr/</t>
  </si>
  <si>
    <t>ksd0fo3</t>
  </si>
  <si>
    <t>02-27-2024 11:30:15</t>
  </si>
  <si>
    <t>Plastic-Ad-4465</t>
  </si>
  <si>
    <t>NTA. From what you’ve said in this post and in response to some of the comments it sounds like a dead relationship and fair enough. What she’s done is incredibly selfish. I mean I’m sorry but what is stressful about an 18hr week to start with? But now she’s pushed all that stress on to you and as you stated she doesn’t even keep the house in order. She does the basics when you ask her to. The not wanting to do the ID check too, what a joke. She’s not even trying. I would be signing papers at this point</t>
  </si>
  <si>
    <t>https://www.reddit.com/r/AmItheAsshole/comments/1b15jv0/aita_for_making_my_wife_cry_several_times_over/ksd0fo3/</t>
  </si>
  <si>
    <t>ksd0jzu</t>
  </si>
  <si>
    <t>02-27-2024 11:31:31</t>
  </si>
  <si>
    <t>PhatWhiteCheeks</t>
  </si>
  <si>
    <t>This is why people need to extremely vet who they want to marry. I personally will never officially marry. I don't need the state to put me in a love contract to know I love someone.</t>
  </si>
  <si>
    <t>https://www.reddit.com/r/AmItheAsshole/comments/1b15jv0/aita_for_making_my_wife_cry_several_times_over/ksd0jzu/</t>
  </si>
  <si>
    <t>ksd0lpm</t>
  </si>
  <si>
    <t>02-27-2024 11:32:01</t>
  </si>
  <si>
    <t>Azeryn95</t>
  </si>
  <si>
    <t>I had to re-read that several times to make sure this wasn't my brother, who is in the exact same situation. She only ever held down a job long enough so they could get approved for their house loan which they could only afford after we received an unexpected inheritance. She's being leeching off him their entire relationship, and even with the cost of living and interest rates skyrocketing, she still doesn't contribute anything towards the house. Always blaming anxiety and depression but never seeking help and blaming him for not being supportive. Sometimes you just gotta cut your losses.</t>
  </si>
  <si>
    <t>https://www.reddit.com/r/AmItheAsshole/comments/1b15jv0/aita_for_making_my_wife_cry_several_times_over/ksd0lpm/</t>
  </si>
  <si>
    <t>ksd0sdn</t>
  </si>
  <si>
    <t>02-27-2024 11:33:55</t>
  </si>
  <si>
    <t>BimSkaLaBim88</t>
  </si>
  <si>
    <t>Divorce her NOW</t>
  </si>
  <si>
    <t>https://www.reddit.com/r/AmItheAsshole/comments/1b15jv0/aita_for_making_my_wife_cry_several_times_over/ksd0sdn/</t>
  </si>
  <si>
    <t>de</t>
  </si>
  <si>
    <t>ksd0z6c</t>
  </si>
  <si>
    <t>02-27-2024 11:35:48</t>
  </si>
  <si>
    <t>&gt;she applied for 6 jobs but they all asked for id checks and she wasn't bothered to do them.
Sorry whut? How much of an effort is that?
&gt;I am not smart.
Is this you referring to yourself or quoting your wife? Because I'd understand the latter based on her complete inability to grasp the severity of the situation.
NTA. For whatever reason, your wife is unwilling to share the financial burden. If she doesn't change, I suggest you get the Hell out of that marriage.</t>
  </si>
  <si>
    <t>https://www.reddit.com/r/AmItheAsshole/comments/1b15jv0/aita_for_making_my_wife_cry_several_times_over/ksd0z6c/</t>
  </si>
  <si>
    <t>ksd19zx</t>
  </si>
  <si>
    <t>02-27-2024 11:38:51</t>
  </si>
  <si>
    <t>Dull_Internet905</t>
  </si>
  <si>
    <t>lol this is why you don't get married too young kids</t>
  </si>
  <si>
    <t>https://www.reddit.com/r/AmItheAsshole/comments/1b15jv0/aita_for_making_my_wife_cry_several_times_over/ksd19zx/</t>
  </si>
  <si>
    <t>ksd1diy</t>
  </si>
  <si>
    <t>02-27-2024 11:39:49</t>
  </si>
  <si>
    <t>ooral</t>
  </si>
  <si>
    <t>NTA - you have explained the finances, and she isn't taking you up on it. 
The only thing that I would suggest is that your wife sees a doctor in case of depression,  the dirty house and can't be bothered doing things point that way,  especially if this is a recent change.  
If she has always been lazy and dirty, divorce.</t>
  </si>
  <si>
    <t>https://www.reddit.com/r/AmItheAsshole/comments/1b15jv0/aita_for_making_my_wife_cry_several_times_over/ksd1diy/</t>
  </si>
  <si>
    <t>ksd239n</t>
  </si>
  <si>
    <t>02-27-2024 11:46:47</t>
  </si>
  <si>
    <t>NTA
She worked part time. It was essential to your financial wellbeing. You are having to pick up more shifts so she can stay home and do nothing. Lots of people would rather not work. Unfortunately lots of people would also be on the streets if they didn't work.</t>
  </si>
  <si>
    <t>https://www.reddit.com/r/AmItheAsshole/comments/1b15jv0/aita_for_making_my_wife_cry_several_times_over/ksd239n/</t>
  </si>
  <si>
    <t>ksd23ty</t>
  </si>
  <si>
    <t>02-27-2024 11:46:57</t>
  </si>
  <si>
    <t>Ill_Jeweler_5903</t>
  </si>
  <si>
    <t>https://www.reddit.com/r/AmItheAsshole/comments/1b15jv0/aita_for_making_my_wife_cry_several_times_over/ksd23ty/</t>
  </si>
  <si>
    <t>ksd23we</t>
  </si>
  <si>
    <t>02-27-2024 11:46:58</t>
  </si>
  <si>
    <t>Majortwist_80</t>
  </si>
  <si>
    <t>Sounds like she is depressed, but that does not absolve her of her responsibilities to you, herself and the banks she owes money too. 
You seem to be reaching a point of burn out, please get some help yourself. And I am sorry you are going through this, you deserve support. I really hope your wife sees this before it is too late.
I get that her cup is empty currently, but yours is rapidly depleting, please focus on yourself. Only do what you can control, you are snapping, shouting at someone you love and that will bring on guilt, then shame, which will manifest as anger and resentment. Put your mask on first.
If she is depressed and doesn't want help, you are only left to answer if you will still be with her or not. And believe it or not NO one can answer this for you. You will have to live with that choice and so will she.
I recommend you tell her that the end is near and you do not want to end up resentful of her, so it will be better if you sorted things out now.
I will say you do sound like you already are angry at her, prior to the job quitting. So I am gonna vote ESH, both of you need help from professionals(both), communication (her), emotional intelligence(both) and anger management(you), would be of benefit.</t>
  </si>
  <si>
    <t>https://www.reddit.com/r/AmItheAsshole/comments/1b15jv0/aita_for_making_my_wife_cry_several_times_over/ksd23we/</t>
  </si>
  <si>
    <t>ksd2cam</t>
  </si>
  <si>
    <t>02-27-2024 11:49:15</t>
  </si>
  <si>
    <t>lavaeater</t>
  </si>
  <si>
    <t>NTA. Obviously.
But there must be something deeper going on here.
Don't just tell her to apply for jobs, you sit down on that free day and job hunt with her - that is how you spend your time together now that you have to work all the time. 
She might be depressed - go see a doctor. 
Does she have an undiagnosed disorder (ADHD etc)? Look into it.
But you guys have to work this as a team and she cannot simply just opt out of it.</t>
  </si>
  <si>
    <t>https://www.reddit.com/r/AmItheAsshole/comments/1b15jv0/aita_for_making_my_wife_cry_several_times_over/ksd2cam/</t>
  </si>
  <si>
    <t>ksd2h6t</t>
  </si>
  <si>
    <t>Lovelylowerlips</t>
  </si>
  <si>
    <t>My husband was like this for a while until his BP diagnosis. He’s better with treatment and actually goes to work full time now. He has his moments where he’s incredibly overwhelmed but then he’s like, “ I don’t know what that was all about”. 🤷‍♂️</t>
  </si>
  <si>
    <t>https://www.reddit.com/r/AmItheAsshole/comments/1b15jv0/aita_for_making_my_wife_cry_several_times_over/ksd2h6t/</t>
  </si>
  <si>
    <t>ksd2htv</t>
  </si>
  <si>
    <t>02-27-2024 11:50:42</t>
  </si>
  <si>
    <t>NTA. Sell the house if she won’t work. You can’t afford it. Don’t get her pregnant either. You can’t afford it.</t>
  </si>
  <si>
    <t>https://www.reddit.com/r/AmItheAsshole/comments/1b15jv0/aita_for_making_my_wife_cry_several_times_over/ksd2htv/</t>
  </si>
  <si>
    <t>ksd2ial</t>
  </si>
  <si>
    <t>02-27-2024 11:50:49</t>
  </si>
  <si>
    <t>Pitiful_Standard_808</t>
  </si>
  <si>
    <t>NTA she’s putting all this on you against you will that financial abuse. You would do well to leave if she refuses to help that’s way to much stress on one person. She says you don’t care about her feelings, but she doesn’t care about your health and well-being.</t>
  </si>
  <si>
    <t>https://www.reddit.com/r/AmItheAsshole/comments/1b15jv0/aita_for_making_my_wife_cry_several_times_over/ksd2ial/</t>
  </si>
  <si>
    <t>ksd2ire</t>
  </si>
  <si>
    <t>02-27-2024 11:50:56</t>
  </si>
  <si>
    <t>stowgood</t>
  </si>
  <si>
    <t>NTA this seems very unfair. Maybe you need to try therapy or counseling or something see if you can find out why she's behaving the way she is. I assume she wasn't always like this? She is probably depressed. Good luck turning things around.</t>
  </si>
  <si>
    <t>https://www.reddit.com/r/AmItheAsshole/comments/1b15jv0/aita_for_making_my_wife_cry_several_times_over/ksd2ire/</t>
  </si>
  <si>
    <t>ksd2j6h</t>
  </si>
  <si>
    <t>02-27-2024 11:51:03</t>
  </si>
  <si>
    <t>Have your money go to a different account and just pay the bills,  Don't give her access to it and let her know she will have to figure out how to buy the stuff she wants and need by herself because you're only making enough to keep yourself out of debt and yea if she wants to spend more time with you then she's gonna have to get a job so you won't have to be working overtime</t>
  </si>
  <si>
    <t>https://www.reddit.com/r/AmItheAsshole/comments/1b15jv0/aita_for_making_my_wife_cry_several_times_over/ksd2j6h/</t>
  </si>
  <si>
    <t>ksd2qhh</t>
  </si>
  <si>
    <t>02-27-2024 11:52:57</t>
  </si>
  <si>
    <t>Daddy_Stop</t>
  </si>
  <si>
    <t>NTA. Some call 'yelling' at your spouse 'abusive', and it can be, but it's also an entirely natural response to get emotional and angry in situations like this, and getting to the point you raised your voice is *nothing* compared to what she's putting you through. 
She increases your stress by making you work more. Despite this you're living on *bare essentials*. You barely get ANY time off, and she ruins it by accusing you of not spending enough time with her. To top it off, despite spending all day at home, she doesn't wash dishes, do laundry, or clean the house without being prompted by you after you get home from work. 
IMO, 1 day per week off work is no way to live. Working longer hours and extra days because someone who made a commitment with you isn't reciprocating is *so* shitty. And not just the commitment to get a large loan together, it's the agreement that she'd have work lined up when she quit which she also failed to honour. Furthermore, she's actively avoiding her ongoing responsibilities when you asked her multiple times nicely to get work &amp; explained why she *needs to*, and she *still* failed to even *apply* for jobs.
It's been 3 months. I won't jump straight to 'divorce' like so many have. If she's going through a depressive episode, she could well come out of this and reintegrate into the workforce. The relationship could get a lot better if this happens. If she ***is***, make sure she's doing the right things/getting the right support. I say this because I'm coming up out of a major depressive episode lasting months. I was constantly calling in sick, stuck in bed, never did household duties, and losing relationships with people around me. These episodes can be crippling... BUT, it's NOT an excuse to put someone else in a shitty situation. You should not feel bad for getting angry or upset here. But you should try and talk with her, before considering leaving her, to see if this is the case. 
But you need to speak with someone about planning for a possible future divorce. Document all the shit she does, how she's contributing nothing, no job, how she made a commitment to get a loan with you, and you're working ridiculous hours to pay for this commitment. Things usually get split 50/50 in courts, but not always. You can speak with a professional (i.e. family lawyer) to start planning how to minimise this moving forward, how to protect any personal assets, and start thinking about what arguments/evidence you have that could potentially minimise losses in favour of you. 
Good luck man &lt;3</t>
  </si>
  <si>
    <t>https://www.reddit.com/r/AmItheAsshole/comments/1b15jv0/aita_for_making_my_wife_cry_several_times_over/ksd2qhh/</t>
  </si>
  <si>
    <t>ksd36lr</t>
  </si>
  <si>
    <t>02-27-2024 11:57:09</t>
  </si>
  <si>
    <t>baner86</t>
  </si>
  <si>
    <t>I suffer from depression, I work 5 days a week and split the bills with my husband. And before someone pounces that there are different kinds and severity of depression as I’m well aware it doesn’t give you a free pass to be a bum living off of someone else. I fight daily to get out of bed and to go to work because I have bills.</t>
  </si>
  <si>
    <t>https://www.reddit.com/r/AmItheAsshole/comments/1b15jv0/aita_for_making_my_wife_cry_several_times_over/ksd36lr/</t>
  </si>
  <si>
    <t>ksd39zb</t>
  </si>
  <si>
    <t>02-27-2024 11:58:02</t>
  </si>
  <si>
    <t>invasordomst</t>
  </si>
  <si>
    <t>NTA - My friend, I believe it is time to abandon ship. You are still young, you will be able to get back on your feet after the divorce and you will certainly find a partner who wants to grow by your side.</t>
  </si>
  <si>
    <t>https://www.reddit.com/r/AmItheAsshole/comments/1b15jv0/aita_for_making_my_wife_cry_several_times_over/ksd39zb/</t>
  </si>
  <si>
    <t>ksd3blx</t>
  </si>
  <si>
    <t>02-27-2024 11:58:27</t>
  </si>
  <si>
    <t>Riverrat1</t>
  </si>
  <si>
    <t>NTA. She is a freeloader and that can get really frustrating.</t>
  </si>
  <si>
    <t>https://www.reddit.com/r/AmItheAsshole/comments/1b15jv0/aita_for_making_my_wife_cry_several_times_over/ksd3blx/</t>
  </si>
  <si>
    <t>ksd3dsq</t>
  </si>
  <si>
    <t>02-27-2024 11:59:02</t>
  </si>
  <si>
    <t>Obviously_nyfiken</t>
  </si>
  <si>
    <t>As emergency rescue I would take away her access to your bank accounts. Instead give her money in cash to run the household. You would regain control over the money spent.
Then I would suggest having a calm dialogue with her and finding out her real reasons for not finding a job.
You can set a deadline, e.g. how long are you willing and able to work additional shifts. Show her the consequences: your health, time, fun in live. And also that both are running into the risk of losing your home.
If you still love her and see a future together have a talk about expectations you have to one another.
I agree with others that there could be a medical reason behind her low energy level.</t>
  </si>
  <si>
    <t>https://www.reddit.com/r/AmItheAsshole/comments/1b15jv0/aita_for_making_my_wife_cry_several_times_over/ksd3dsq/</t>
  </si>
  <si>
    <t>ksd3in1</t>
  </si>
  <si>
    <t>02-27-2024 12:00:17</t>
  </si>
  <si>
    <t>zieliigg</t>
  </si>
  <si>
    <t>NTA. The stress she was experiencing is starting to develop for you as well. Getting stressed from work and the bills that keep piling up.
You might as well tell her you will lose the house if this continues and start to look for something smaller if that is possible.</t>
  </si>
  <si>
    <t>https://www.reddit.com/r/AmItheAsshole/comments/1b15jv0/aita_for_making_my_wife_cry_several_times_over/ksd3in1/</t>
  </si>
  <si>
    <t>ksd3pbz</t>
  </si>
  <si>
    <t>02-27-2024 12:02:02</t>
  </si>
  <si>
    <t>bradd_pit</t>
  </si>
  <si>
    <t>NTA. sounds like she's depressed.</t>
  </si>
  <si>
    <t>https://www.reddit.com/r/AmItheAsshole/comments/1b15jv0/aita_for_making_my_wife_cry_several_times_over/ksd3pbz/</t>
  </si>
  <si>
    <t>ksd3pe4</t>
  </si>
  <si>
    <t>02-27-2024 12:02:03</t>
  </si>
  <si>
    <t>NTA
She applied to only six and couldn’t be bothered to give over her ID? 
She doesn’t want to work, she wants to mooch off of you and lay around all day. People will say depression, but that doesn’t matter. She doesn’t get the luxury of giving into depression when you’re struggling so much. 
Tell her she can either get a job, or get a divorce.</t>
  </si>
  <si>
    <t>https://www.reddit.com/r/AmItheAsshole/comments/1b15jv0/aita_for_making_my_wife_cry_several_times_over/ksd3pe4/</t>
  </si>
  <si>
    <t>ksd3vzj</t>
  </si>
  <si>
    <t>Shrek_on_a_Bike</t>
  </si>
  <si>
    <t>NTA. Sell the house and downsize your budget. Perhaps reducing the number of people you pay for by one.</t>
  </si>
  <si>
    <t>https://www.reddit.com/r/AmItheAsshole/comments/1b15jv0/aita_for_making_my_wife_cry_several_times_over/ksd3vzj/</t>
  </si>
  <si>
    <t>ksd3yvh</t>
  </si>
  <si>
    <t>02-27-2024 12:04:27</t>
  </si>
  <si>
    <t>Impressive-Junket677</t>
  </si>
  <si>
    <t>My friend, you are being financially abused. Get a divorce lawyer now. She will bleed every nickel from you and never look back. Get therapy too. Abusers don’t turn into this over night, they usually break you down in a thousand ways by the time they convince you they just need to be unemployed “for a little while.” Mine used to not pay ANY bills if he didn’t have enough to pay all of them, wouldn’t take a good paying job because the union dues weren’t worth it (!?!?) and always prioritized cigarettes and lottery tickets over inconveniences like the mortgage payment. My partner’s ex also refused to work so he worked himself near to death at a job he was being mercilessly bullied at to support her while she sat at home all day eating and getting high, ignoring their child while she destroyed all their furniture because she was teething, and occasionally fitting in time to have an emotional affair with someone else. The point is, regular people fall in love with trash all the time but eventually, you do have to take it out. The longer you cling to it, the sicker it will make you. Get out. GET OUT NOW. </t>
  </si>
  <si>
    <t>https://www.reddit.com/r/AmItheAsshole/comments/1b15jv0/aita_for_making_my_wife_cry_several_times_over/ksd3yvh/</t>
  </si>
  <si>
    <t>ksd4bzu</t>
  </si>
  <si>
    <t>02-27-2024 12:07:44</t>
  </si>
  <si>
    <t>mamsaurus</t>
  </si>
  <si>
    <t>NTA. She’s either incredibly depressed based on your comments and what you posted or she’s incredibly manipulative. Or both. It’s time to sit her down and explain how miserable you are and that you’re at your breaking point. Explain your boundaries to her clearly. Give her timeframes to accomplish goals. If she doesn’t meet them, leave. Even if she’s depressed, you can’t live like this. It’s not sustainable. People have to want to do better. Or, if you don’t want to leave her, it’s time to sell the house and downsize so you can have your mental health back and work less.</t>
  </si>
  <si>
    <t>https://www.reddit.com/r/AmItheAsshole/comments/1b15jv0/aita_for_making_my_wife_cry_several_times_over/ksd4bzu/</t>
  </si>
  <si>
    <t>ksd4lwi</t>
  </si>
  <si>
    <t>02-27-2024 12:10:10</t>
  </si>
  <si>
    <t>2dieyoungerr</t>
  </si>
  <si>
    <t>NTA 
Just the fact that she worked 18 hours/ 3 days and was "stressed" can't really imagine how you're doing on those 48 hours with only 1 free day a week, and she still manages to complain, if she isnt making an effort to find a job, the least she could do was support you emotionally and do everything at home. 
Its too one-sided imo, like it was said by many, cut her off, shes just leeching off you bro.</t>
  </si>
  <si>
    <t>https://www.reddit.com/r/AmItheAsshole/comments/1b15jv0/aita_for_making_my_wife_cry_several_times_over/ksd4lwi/</t>
  </si>
  <si>
    <t>ksd4xsh</t>
  </si>
  <si>
    <t>02-27-2024 12:13:07</t>
  </si>
  <si>
    <t>Music19773</t>
  </si>
  <si>
    <t>NTA - You are right, you need her to get a job. I’ve struggled with depression, anxiety, my whole life and I still get my butt up and go to work. Why? Because there is no one else to pay my bills. I don’t want to be homeless. 
Too many 20-somethings are so entitled it’s ridiculous. It’s not always about what you like. Jobs are stressful, jobs can suck, but do you know what does not suck? Having a roof over your head, food to eat, and other basic necessities. Your wife needs to get over herself and GET A JOB.</t>
  </si>
  <si>
    <t>https://www.reddit.com/r/AmItheAsshole/comments/1b15jv0/aita_for_making_my_wife_cry_several_times_over/ksd4xsh/</t>
  </si>
  <si>
    <t>ksd55ho</t>
  </si>
  <si>
    <t>02-27-2024 12:15:01</t>
  </si>
  <si>
    <t>Nta. She is using you like a cash cow. </t>
  </si>
  <si>
    <t>https://www.reddit.com/r/AmItheAsshole/comments/1b15jv0/aita_for_making_my_wife_cry_several_times_over/ksd55ho/</t>
  </si>
  <si>
    <t>ksd5h9t</t>
  </si>
  <si>
    <t>02-27-2024 12:17:53</t>
  </si>
  <si>
    <t>seanthebean24</t>
  </si>
  <si>
    <t>NTA Your wife was making an insane amount of money for very little work and threw it away. If $600 is the take home after taxes then with the conversion rate she was making 20+ US$ an hour. That is a very cushy job. Honestly, anyone who quits a job without having substantial savings/another position lined up is not only stupid but lazy. On top of the no sex for years thing, why would you stay with this woman? I don’t care if she’s depressed and people need to stop making excuses for her. Set a timeline for her to get a job or you’re leaving and tell her that you want to go to marriage counseling for intimacy issues. I will tolerate a partner not working if they can financially hold their own for awhile but I would never tolerate no job and no intimacy. Sorry but it’s time to put your foot down hard and if she’s depressed she can go to therapy for it. Bills don’t care if you’re sad.</t>
  </si>
  <si>
    <t>https://www.reddit.com/r/AmItheAsshole/comments/1b15jv0/aita_for_making_my_wife_cry_several_times_over/ksd5h9t/</t>
  </si>
  <si>
    <t>ksd5ig1</t>
  </si>
  <si>
    <t>02-27-2024 12:18:11</t>
  </si>
  <si>
    <t>streiburn</t>
  </si>
  <si>
    <t>&gt;She said "you don't care about my feelings you just want me to get a job"
Are you sure you married a 27 year old woman and not a couple of kids stocked up on each other under a long coat?
She sounds like a toddler throwing a tantrum, you need to give her some sort of ultimatum because this dynamic is not sustainable in the long term.
NTA</t>
  </si>
  <si>
    <t>https://www.reddit.com/r/AmItheAsshole/comments/1b15jv0/aita_for_making_my_wife_cry_several_times_over/ksd5ig1/</t>
  </si>
  <si>
    <t>ksd67eo</t>
  </si>
  <si>
    <t>02-27-2024 12:24:05</t>
  </si>
  <si>
    <t>Complete-Plenty-236</t>
  </si>
  <si>
    <t>I could understand if you both said “you know what you can quit and be a sahw “ this wasn’t agreed upon. She just ripped the rug right from under you without any warning … I would tell her and show her divorce papers and show her you’re serious . Your mental health and house are on the line .. you worked so hard for that I know . She seems to not be putting your feelings seriously.</t>
  </si>
  <si>
    <t>https://www.reddit.com/r/AmItheAsshole/comments/1b15jv0/aita_for_making_my_wife_cry_several_times_over/ksd67eo/</t>
  </si>
  <si>
    <t>ksd6or5</t>
  </si>
  <si>
    <t>02-27-2024 12:28:09</t>
  </si>
  <si>
    <t>Early-Tale-2578</t>
  </si>
  <si>
    <t>Man if you don’t divorce her and throw her to the streets ! 😒😒 she CLEARLY does not care that y’all are struggling to pay bills . She doesn’t care that you’re working yourself to death to pay bills if she cared she would have BEEN got a job by now stop arguing with her and get rid of her she’s a leech NTA</t>
  </si>
  <si>
    <t>https://www.reddit.com/r/AmItheAsshole/comments/1b15jv0/aita_for_making_my_wife_cry_several_times_over/ksd6or5/</t>
  </si>
  <si>
    <t>ksd77n7</t>
  </si>
  <si>
    <t>02-27-2024 12:32:33</t>
  </si>
  <si>
    <t>A_Drenched_Lettuce</t>
  </si>
  <si>
    <t>NTA your wife is. Tell her that she is financially responsible for half the mortgage. Otherwise it's time to move on from that relationship. She is financially abusing you.   
Think of it this way, if your mrs came here and said the same thing, there would literally be people here offering to string you up by your entrails literally. They would be crying abuse etc etc. Get out of that relationship for your own good.</t>
  </si>
  <si>
    <t>https://www.reddit.com/r/AmItheAsshole/comments/1b15jv0/aita_for_making_my_wife_cry_several_times_over/ksd77n7/</t>
  </si>
  <si>
    <t>ksd7x8l</t>
  </si>
  <si>
    <t>02-27-2024 12:38:27</t>
  </si>
  <si>
    <t>Tell her you're selling the house because you can't afford it anymore and moving into a tiny apartment</t>
  </si>
  <si>
    <t>https://www.reddit.com/r/AmItheAsshole/comments/1b15jv0/aita_for_making_my_wife_cry_several_times_over/ksd7x8l/</t>
  </si>
  <si>
    <t>ksd8b4p</t>
  </si>
  <si>
    <t>02-27-2024 12:41:37</t>
  </si>
  <si>
    <t>CommercialSweet6734</t>
  </si>
  <si>
    <t>This is divorce</t>
  </si>
  <si>
    <t>https://www.reddit.com/r/AmItheAsshole/comments/1b15jv0/aita_for_making_my_wife_cry_several_times_over/ksd8b4p/</t>
  </si>
  <si>
    <t>ksd8h4d</t>
  </si>
  <si>
    <t>02-27-2024 12:42:59</t>
  </si>
  <si>
    <t>Shakeit126</t>
  </si>
  <si>
    <t>NTA.  I'd make things as uncomfortable as possible and say you guys have to start selling things, including the gaming.  I'd cancel any form of entertainment she has while sitting home on her behind, like Netflix, Hulu, etc.  I wouldn't even be speaking to her at this point.  It sounds like your marriage is over.  You don't have a partner here.  She's dead weight at this point.  I'd also let her know who can't afford the home any longer and will have to look into selling the house.  I wouldn't be buying groceries, snacks, etc.  Feed yourself.  Do your own thing.</t>
  </si>
  <si>
    <t>https://www.reddit.com/r/AmItheAsshole/comments/1b15jv0/aita_for_making_my_wife_cry_several_times_over/ksd8h4d/</t>
  </si>
  <si>
    <t>ksd8r2p</t>
  </si>
  <si>
    <t>02-27-2024 12:45:13</t>
  </si>
  <si>
    <t>tracitrean70</t>
  </si>
  <si>
    <t>Why are ID checks a problem . Every job in the USA requires ID . I imagine it is that way everywhere</t>
  </si>
  <si>
    <t>https://www.reddit.com/r/AmItheAsshole/comments/1b15jv0/aita_for_making_my_wife_cry_several_times_over/ksd8r2p/</t>
  </si>
  <si>
    <t>ksd8x8u</t>
  </si>
  <si>
    <t>02-27-2024 12:46:37</t>
  </si>
  <si>
    <t>MaleficentBasket4737</t>
  </si>
  <si>
    <t>NTA.
I'm stuck here too. She is "too depressed, tired, etc" to find a job.
I'm supporting my boys and her, and her son. I cannot afford to do that, and I wiped out my last savings paying the mortgage in January. 
I'm now house poor, just about paycheck to paycheck. I brought this information to her, not to panic her, but to explain the economics. We have "must pay" bills that eat up almost everything I make, and by the time I feed everyone, running on fumes.
The motorcycle and the Deere are going to be sold soon at this rate. Then I have nothing left to turn into a mortgage payment.
I asked. I begged. She said she's looking. She gets $300-$400 a month in child support but none of it goes towards the bills. She lives here rent free, hanging out mostly and being upset. 
Sorry, I'm not looking for sympathy or even advice. I hope something in my wah wah poor me was helpful to you. I gotta get this stuff outta my head.</t>
  </si>
  <si>
    <t>https://www.reddit.com/r/AmItheAsshole/comments/1b15jv0/aita_for_making_my_wife_cry_several_times_over/ksd8x8u/</t>
  </si>
  <si>
    <t>ksd97l0</t>
  </si>
  <si>
    <t>02-27-2024 12:48:53</t>
  </si>
  <si>
    <t>JakeDC</t>
  </si>
  <si>
    <t>NTA.  What she is doing is unfair to the point of abusive.</t>
  </si>
  <si>
    <t>https://www.reddit.com/r/AmItheAsshole/comments/1b15jv0/aita_for_making_my_wife_cry_several_times_over/ksd97l0/</t>
  </si>
  <si>
    <t>ksd9ajw</t>
  </si>
  <si>
    <t>02-27-2024 12:49:33</t>
  </si>
  <si>
    <t>Admirable-Fun-8494</t>
  </si>
  <si>
    <t>Your wife sounds sensitive right now and I can understand the struggles OP is facing but do I think it’s grounds for divorce? No, you need to dig and figure out what’s causing your wife to respond this way. Maybe tell her you will need to sell the house and get a cheaper house to make it work? Do you guys have kids?</t>
  </si>
  <si>
    <t>https://www.reddit.com/r/AmItheAsshole/comments/1b15jv0/aita_for_making_my_wife_cry_several_times_over/ksd9ajw/</t>
  </si>
  <si>
    <t>ksd9z8g</t>
  </si>
  <si>
    <t>02-27-2024 12:55:00</t>
  </si>
  <si>
    <t>After_Raccoon3036</t>
  </si>
  <si>
    <t>You’re 27 years old and otherwise healthy and haven’t had sex for 6 months???? Get a divorce. You have blinders on. A otherwise physically healthy 27 year doesn’t go two weeks without sex and while everyone’s sex drive is different I cannot think of a way that this marriage would ever end up lasting 50 years. Get out before you have a kid, she gets alimony, or some other thing happens to her. Harsh but accurate.</t>
  </si>
  <si>
    <t>https://www.reddit.com/r/AmItheAsshole/comments/1b15jv0/aita_for_making_my_wife_cry_several_times_over/ksd9z8g/</t>
  </si>
  <si>
    <t>ksdbnwf</t>
  </si>
  <si>
    <t>02-27-2024 13:07:59</t>
  </si>
  <si>
    <t>HoldMyToc</t>
  </si>
  <si>
    <t>NTA
Just quit your job, too and see how she likes it. Or just divorce her</t>
  </si>
  <si>
    <t>https://www.reddit.com/r/AmItheAsshole/comments/1b15jv0/aita_for_making_my_wife_cry_several_times_over/ksdbnwf/</t>
  </si>
  <si>
    <t>ksdbzwb</t>
  </si>
  <si>
    <t>02-27-2024 13:10:32</t>
  </si>
  <si>
    <t>Sawoodster</t>
  </si>
  <si>
    <t>NTA she definitely needs a wake up</t>
  </si>
  <si>
    <t>https://www.reddit.com/r/AmItheAsshole/comments/1b15jv0/aita_for_making_my_wife_cry_several_times_over/ksdbzwb/</t>
  </si>
  <si>
    <t>ksdc04h</t>
  </si>
  <si>
    <t>02-27-2024 13:10:34</t>
  </si>
  <si>
    <t>yuzucremebrulee</t>
  </si>
  <si>
    <t>NTA. I mean you basically nailed it: she can find work or a new husband.</t>
  </si>
  <si>
    <t>https://www.reddit.com/r/AmItheAsshole/comments/1b15jv0/aita_for_making_my_wife_cry_several_times_over/ksdc04h/</t>
  </si>
  <si>
    <t>ksdc6wc</t>
  </si>
  <si>
    <t>02-27-2024 13:11:59</t>
  </si>
  <si>
    <t>marcal213</t>
  </si>
  <si>
    <t>Can you start showing her cheap apartment listings? Ask her opinion and let her know the house is going up for sale and you'll have to move to one of these cheaper places. Start packing boxes of stuff like you're moving. Maybe that reality will make her realize what she's doing?</t>
  </si>
  <si>
    <t>https://www.reddit.com/r/AmItheAsshole/comments/1b15jv0/aita_for_making_my_wife_cry_several_times_over/ksdc6wc/</t>
  </si>
  <si>
    <t>ksdck5c</t>
  </si>
  <si>
    <t>02-27-2024 13:14:44</t>
  </si>
  <si>
    <t>NTA
You're being taken advantage of.
Adults are expected to take care of themselves. If she's unable, then she should be seeking treatment (or medical retirement). If she's unwilling, then you're an enabler.
That being said, getting angry and yelling is not a great way to solve this kind of issues. And as you can clearly see for yourself, it does not work.
The word "divorce" gets thrown about frivolously on Reddit, but it may be a good idea to think forward a year, and have a plan of what will you do if the situation does not get better. Consult both a psychologist and a lawyer, about how to approach this situation.
Edit:
In another comment you say:
&gt;she has refused sex for the last 6 months
This is no longer about being a good partner. I'm gonna wager a guess that your marriage has been dysfunctional for longer than 6 months.
Work on finding the cause and solving it. Or work on your way out. You are not required to be a martyr.</t>
  </si>
  <si>
    <t>https://www.reddit.com/r/AmItheAsshole/comments/1b15jv0/aita_for_making_my_wife_cry_several_times_over/ksdck5c/</t>
  </si>
  <si>
    <t>ksder95</t>
  </si>
  <si>
    <t>02-27-2024 13:30:40</t>
  </si>
  <si>
    <t>S7ORM7ROOPER_30</t>
  </si>
  <si>
    <t>NTA. 
Leave her, mate. Why destroy your health and life for a fucking leech?</t>
  </si>
  <si>
    <t>https://www.reddit.com/r/AmItheAsshole/comments/1b15jv0/aita_for_making_my_wife_cry_several_times_over/ksder95/</t>
  </si>
  <si>
    <t>ksdeva4</t>
  </si>
  <si>
    <t>02-27-2024 13:31:29</t>
  </si>
  <si>
    <t>Present_Amphibian832</t>
  </si>
  <si>
    <t>NTA Life is expensive. You should not have to work yourself to death, when you have an able-bodied person to help. Yes she needs to help! NTA</t>
  </si>
  <si>
    <t>https://www.reddit.com/r/AmItheAsshole/comments/1b15jv0/aita_for_making_my_wife_cry_several_times_over/ksdeva4/</t>
  </si>
  <si>
    <t>ksdex2n</t>
  </si>
  <si>
    <t>02-27-2024 13:31:51</t>
  </si>
  <si>
    <t>Positive-Pea493</t>
  </si>
  <si>
    <t>Are you managing the family finances? If so, I’d give her the ultimatum. She either gets a job, or as part of her contribution, all of the bills - etc. get signed over to her including changing the phone contact to her number and let her crunch numbers and work out how you’ll survive. Trust me when I say she’ll fold.</t>
  </si>
  <si>
    <t>https://www.reddit.com/r/AmItheAsshole/comments/1b15jv0/aita_for_making_my_wife_cry_several_times_over/ksdex2n/</t>
  </si>
  <si>
    <t>ksdfmfk</t>
  </si>
  <si>
    <t>02-27-2024 13:36:51</t>
  </si>
  <si>
    <t>NTA. Sell the house and divorce her.</t>
  </si>
  <si>
    <t>https://www.reddit.com/r/AmItheAsshole/comments/1b15jv0/aita_for_making_my_wife_cry_several_times_over/ksdfmfk/</t>
  </si>
  <si>
    <t>ksdfsko</t>
  </si>
  <si>
    <t>02-27-2024 13:38:04</t>
  </si>
  <si>
    <t>Quirky_Call2200</t>
  </si>
  <si>
    <t>These posts make me irrationally angry. The entitlement some people have is just astounding. If I was unemployed and my partner was paying for everything and working extra to make ends meet you bet your ass the house would be sparkling clean and there would be a home cooked meal on the table every night. I’d be ashamed if it was anything different. NTA. Divorce, if it’s possible or prepare yourself to live a life where you are the sole breadwinner, regardless of the situation.</t>
  </si>
  <si>
    <t>https://www.reddit.com/r/AmItheAsshole/comments/1b15jv0/aita_for_making_my_wife_cry_several_times_over/ksdfsko/</t>
  </si>
  <si>
    <t>ksdfsuc</t>
  </si>
  <si>
    <t>02-27-2024 13:38:07</t>
  </si>
  <si>
    <t>NTA Put the house on the market and get a lawyer. I don't know about laws where you are, but you don't want this to become the norm if you might end up paying alimony to maintain her lifestyle so don't let it become a lifestyle.</t>
  </si>
  <si>
    <t>https://www.reddit.com/r/AmItheAsshole/comments/1b15jv0/aita_for_making_my_wife_cry_several_times_over/ksdfsuc/</t>
  </si>
  <si>
    <t>"Bot Hunter [589]"</t>
  </si>
  <si>
    <t>ksdg1zc</t>
  </si>
  <si>
    <t>02-27-2024 13:39:53</t>
  </si>
  <si>
    <t>Miliean</t>
  </si>
  <si>
    <t>OK, so first off I don't think it's fair to call yourself "not smart".  I speak 1 language, the one I learned as an infant, no second languages.  So if your second language is imperfect, that's totally fine and does not at all comment on your intelligence.
Now onto the actual topic at hand here.  This is a difficult situation, what's making it more difficult is your anger.  Now, that anger is justified, you are entitled to be angry here, but it's also counter productive.  Being angry is not going to make her get (and keep) a job. It's just not.  So while you are entitled to feel angry, what you actually want here is a solution and anger is not going to get you there. 
You've done the things that you "should" do.  Your wife is not taking action in situations where she needs to take action (ie, failing to do the ID check).  There is 1 of 2 reasons here.
The first potential reason is that your wife does not want to work and has just been stringing you along with the idea that she will contribute financially.  She actually thinks that "the man" should be the one who earns all the money and as a result she is not putting forward a real effort to find a job.  She thinks that by not working you will simply assume those responsibilities and she will be off the hook.
The issue with that situation is two fold.  First this is the kind of thing that you and her should have decided together rather than her deciding and then forcing you into this situation.  Secondly if she's going to be a housewife she needs to actually BE that and take on the full responsibility for household care (particularly as you don't have children). If you agree, she could be a home maker but she actually has to take on that task in full.  And it can't be this underhanded sneaky method, it should be something you talk about together. 
The second potential cause here is more aligned to mental health or something of that nature.  She's been through several jobs, that to me appear low stress (low number of hours, relatively low pay ect) and yet she claims that they are too stressful.  She also fails to follow through with job applications and things like that.  This, to me, sounds like it could be something like untreated ADHD or some form of mental health issue like anxiety or stress (not that ADHD is a mental health thing, I'm just lumping them together here).
I know this second option sounds much worse than the first option but it's actually not.  In the first option she's effectively lying to you and forcing her way onto you.  In this second option, she's not lying, she's trying but failing. This means that if we peruse some treatment or medications you could wind up in a situation where she is able (and willing) to find a job, and keep that job.  
The only way to know if it's option 1 or 2 is to speak to her and really try to find the underlying causes of her situation.  Getting angry with her is not going to help though.  You need to speak with her and she needs to feel 100% comfortable telling you the real reasons, and she might not even herself know those reasons.  It might be something that you two need to explore her thoughts and reasons together in a safe and comfortable environment, and anger is just so counter productive to finding out those real reasons.</t>
  </si>
  <si>
    <t>https://www.reddit.com/r/AmItheAsshole/comments/1b15jv0/aita_for_making_my_wife_cry_several_times_over/ksdg1zc/</t>
  </si>
  <si>
    <t>ksdglk7</t>
  </si>
  <si>
    <t>02-27-2024 13:43:38</t>
  </si>
  <si>
    <t>SaltyBint</t>
  </si>
  <si>
    <t>https://www.reddit.com/r/AmItheAsshole/comments/1b15jv0/aita_for_making_my_wife_cry_several_times_over/ksdglk7/</t>
  </si>
  <si>
    <t>ksdgnyi</t>
  </si>
  <si>
    <t>02-27-2024 13:44:07</t>
  </si>
  <si>
    <t>Cautious_Pool_3445</t>
  </si>
  <si>
    <t>Ask yourself this did making her cry help her fellow motivated in any way? Did making her cry hurt in any way? 
You harmed your argument my guy she is now less likely to have the motivation to work but good job figuring out what you want</t>
  </si>
  <si>
    <t>https://www.reddit.com/r/AmItheAsshole/comments/1b15jv0/aita_for_making_my_wife_cry_several_times_over/ksdgnyi/</t>
  </si>
  <si>
    <t>ksdgrwk</t>
  </si>
  <si>
    <t>02-27-2024 13:44:52</t>
  </si>
  <si>
    <t>piehore</t>
  </si>
  <si>
    <t>She needs a mental health evaluation.</t>
  </si>
  <si>
    <t>https://www.reddit.com/r/AmItheAsshole/comments/1b15jv0/aita_for_making_my_wife_cry_several_times_over/ksdgrwk/</t>
  </si>
  <si>
    <t>ksdgwzc</t>
  </si>
  <si>
    <t>02-27-2024 13:45:51</t>
  </si>
  <si>
    <t>IsabelLouise</t>
  </si>
  <si>
    <t>NTA but have you considered she could be having depression? It would make sense to get an assessment and perhaps start therapy. Hopefully things will get better and I agree with others that part of your commitment to each other is financial and it’s not fair to you that you should have to shoulder everything, but there’s a chance that she needs medical and psychological help and you shouldn’t wait any longer to find out!</t>
  </si>
  <si>
    <t>https://www.reddit.com/r/AmItheAsshole/comments/1b15jv0/aita_for_making_my_wife_cry_several_times_over/ksdgwzc/</t>
  </si>
  <si>
    <t>ksdgyzu</t>
  </si>
  <si>
    <t>02-27-2024 13:46:14</t>
  </si>
  <si>
    <t>KeyResponsibility996</t>
  </si>
  <si>
    <t>NTA, she is acting like a child.</t>
  </si>
  <si>
    <t>https://www.reddit.com/r/AmItheAsshole/comments/1b15jv0/aita_for_making_my_wife_cry_several_times_over/ksdgyzu/</t>
  </si>
  <si>
    <t>ksdhasj</t>
  </si>
  <si>
    <t>02-27-2024 13:48:29</t>
  </si>
  <si>
    <t>lowkeynosey</t>
  </si>
  <si>
    <t>NTA. 
I hate to be this person but while this gets sorted out and you try to either get her the help she needs or work through this/decide how you want to proceed, you might want to ensure you have your funds evenly split and some put aside for you. Namely if you have a joint bank account, since I read in one comment she complained about you stressing to get she’s spending money frivolously.
If you end up separating you want to ensure the bank account doesn’t get cleared out when you’re not looking, and if it’s a joint account, that’s a very real possibility. I’m not saying she WOULD and I’m not saying to leave her broke, but just ensure since you’re the main one bringing income you have your assets spoken for until something reasonable can be worked out.</t>
  </si>
  <si>
    <t>https://www.reddit.com/r/AmItheAsshole/comments/1b15jv0/aita_for_making_my_wife_cry_several_times_over/ksdhasj/</t>
  </si>
  <si>
    <t>ksdhbke</t>
  </si>
  <si>
    <t>02-27-2024 13:48:38</t>
  </si>
  <si>
    <t>She needs to divorce you now. Find her a good lawyer, at least.</t>
  </si>
  <si>
    <t>https://www.reddit.com/r/AmItheAsshole/comments/1b15jv0/aita_for_making_my_wife_cry_several_times_over/ksdhbke/</t>
  </si>
  <si>
    <t>ksdhd9p</t>
  </si>
  <si>
    <t>02-27-2024 13:48:57</t>
  </si>
  <si>
    <t>SpruceGoose133</t>
  </si>
  <si>
    <t>She wants to spend time with you so she can get pregnant and have a legitimate reason to never work for 18yrs.
She turned into a leech.
Working 6 hrs a day and making 200 This sounds like a dream job. What did she do?</t>
  </si>
  <si>
    <t>https://www.reddit.com/r/AmItheAsshole/comments/1b15jv0/aita_for_making_my_wife_cry_several_times_over/ksdhd9p/</t>
  </si>
  <si>
    <t>ksdhdfn</t>
  </si>
  <si>
    <t>02-27-2024 13:48:59</t>
  </si>
  <si>
    <t>marcus_frisbee</t>
  </si>
  <si>
    <t>NTA. Anybody that is unemployed for more than a month is a loser and has a higher self-worth than reality or is just plain lazy. She should feel guilty.</t>
  </si>
  <si>
    <t>https://www.reddit.com/r/AmItheAsshole/comments/1b15jv0/aita_for_making_my_wife_cry_several_times_over/ksdhdfn/</t>
  </si>
  <si>
    <t>ksdhgdv</t>
  </si>
  <si>
    <t>02-27-2024 13:49:32</t>
  </si>
  <si>
    <t>ZealousidealBrain13</t>
  </si>
  <si>
    <t>NTA. Your wife is a lazy mooch. 
But I do have to say that I LOVE the term "money pig." I've never heard it before...is it a known expression, or a confusion of "piggy bank"? It's fantastic, whichever way!</t>
  </si>
  <si>
    <t>https://www.reddit.com/r/AmItheAsshole/comments/1b15jv0/aita_for_making_my_wife_cry_several_times_over/ksdhgdv/</t>
  </si>
  <si>
    <t>ksdhlx5</t>
  </si>
  <si>
    <t>02-27-2024 13:50:33</t>
  </si>
  <si>
    <t>Trialbystevia</t>
  </si>
  <si>
    <t>Sounds like depression and denial. Still, you shouldn’t stay if she won’t seek help. Can’t light yourself on fire to keep her warm</t>
  </si>
  <si>
    <t>https://www.reddit.com/r/AmItheAsshole/comments/1b15jv0/aita_for_making_my_wife_cry_several_times_over/ksdhlx5/</t>
  </si>
  <si>
    <t>ksdhmsw</t>
  </si>
  <si>
    <t>02-27-2024 13:50:42</t>
  </si>
  <si>
    <t>echoesechoing</t>
  </si>
  <si>
    <t>Does it sound like your wife has depression? Yeah. 
Is it your job to baby her and support her emotionally and financially? Absolutely not, not unless you want to. Especially not after actively refusing therapy. 
Hard NTA.</t>
  </si>
  <si>
    <t>https://www.reddit.com/r/AmItheAsshole/comments/1b15jv0/aita_for_making_my_wife_cry_several_times_over/ksdhmsw/</t>
  </si>
  <si>
    <t>ksdhow0</t>
  </si>
  <si>
    <t>02-27-2024 13:51:06</t>
  </si>
  <si>
    <t>YTA - Have you even bothered to check if your wife is still stressed and if she is having any treatment for this?  Because I can't imagine anything much more stressful than being unemployed and having someone pressure you constantly about it when they were already undergoing symptoms of stress.  Also not being able to motivate yourself is a symptom of stress so perhaps all the yelling is counterproductive and you could be trying to help her do what she finds it difficult to motivate herself to do herself instead.</t>
  </si>
  <si>
    <t>https://www.reddit.com/r/AmItheAsshole/comments/1b15jv0/aita_for_making_my_wife_cry_several_times_over/ksdhow0/</t>
  </si>
  <si>
    <t>ksdhupc</t>
  </si>
  <si>
    <t>02-27-2024 13:52:12</t>
  </si>
  <si>
    <t>feilu123</t>
  </si>
  <si>
    <t>RUN</t>
  </si>
  <si>
    <t>https://www.reddit.com/r/AmItheAsshole/comments/1b15jv0/aita_for_making_my_wife_cry_several_times_over/ksdhupc/</t>
  </si>
  <si>
    <t>ro</t>
  </si>
  <si>
    <t>ksdio9k</t>
  </si>
  <si>
    <t>02-27-2024 13:57:48</t>
  </si>
  <si>
    <t>remademan</t>
  </si>
  <si>
    <t>NTA but a question - did this come out of absolutely nowhere or has she always been this way? I'm wondering if there isn't some mental health issues to rule out here. Before going for the big D there's steps on the way down. Of course, if she in no way has any interest in changing the situation, you haven't much of a choice.</t>
  </si>
  <si>
    <t>https://www.reddit.com/r/AmItheAsshole/comments/1b15jv0/aita_for_making_my_wife_cry_several_times_over/ksdio9k/</t>
  </si>
  <si>
    <t>ksdj4dd</t>
  </si>
  <si>
    <t>02-27-2024 14:00:50</t>
  </si>
  <si>
    <t>ESH.  You're going to have to learn how to communicate without going into a rage.  Maybe it's because you're working so many hours and are stressed about the bills.  You have to make a hard choice about your financial situation.  You need to understand that your wife won't be making significant financial contributions to the household.  Full stop.
Your wife doesn't care that you're busting your butt to keep the ship from sinking.  Get into marriage counseling now, or file for divorce.  This is a huge issue and you yelling won't change her. </t>
  </si>
  <si>
    <t>https://www.reddit.com/r/AmItheAsshole/comments/1b15jv0/aita_for_making_my_wife_cry_several_times_over/ksdj4dd/</t>
  </si>
  <si>
    <t>ksdjbsm</t>
  </si>
  <si>
    <t>02-27-2024 14:02:14</t>
  </si>
  <si>
    <t>majestic_eagle_rises</t>
  </si>
  <si>
    <t>Your wife is the asshole for forcing you into that position.</t>
  </si>
  <si>
    <t>https://www.reddit.com/r/AmItheAsshole/comments/1b15jv0/aita_for_making_my_wife_cry_several_times_over/ksdjbsm/</t>
  </si>
  <si>
    <t>ksdjcu4</t>
  </si>
  <si>
    <t>02-27-2024 14:02:26</t>
  </si>
  <si>
    <t>kadywompus</t>
  </si>
  <si>
    <t>Refusing to do the bare minimum for a job application isn't even trying. Manipulation, lies, and lazy. Only going to get worse.</t>
  </si>
  <si>
    <t>https://www.reddit.com/r/AmItheAsshole/comments/1b15jv0/aita_for_making_my_wife_cry_several_times_over/ksdjcu4/</t>
  </si>
  <si>
    <t>ksdkyaf</t>
  </si>
  <si>
    <t>02-27-2024 14:13:13</t>
  </si>
  <si>
    <t>Dazzling_Put_6838</t>
  </si>
  <si>
    <t>NTA and fuck that parasite's feelings, pardon my French here.
Because that's what she is. A parasite. She wants to have her cake and eat it too.
Here's a rule of thumb. You don't have a professional career? At the very least handle the goddamn home.
And since the financial situation is that you don't earn enough to support this any further (I am basing this on the fact that you're saying savings are sinking, which means you earn less than needed), then yeah - your wife needs to find a job pronto.</t>
  </si>
  <si>
    <t>https://www.reddit.com/r/AmItheAsshole/comments/1b15jv0/aita_for_making_my_wife_cry_several_times_over/ksdkyaf/</t>
  </si>
  <si>
    <t>ksdlfde</t>
  </si>
  <si>
    <t>02-27-2024 14:16:20</t>
  </si>
  <si>
    <t>travelynns</t>
  </si>
  <si>
    <t>NTA. If you can’t work enough to cover the house payment, and she won’t work, then maybe it is time to contact a real estate agent, put the house up for sale, and look for a more affordable home before you start defaulting on payments.</t>
  </si>
  <si>
    <t>https://www.reddit.com/r/AmItheAsshole/comments/1b15jv0/aita_for_making_my_wife_cry_several_times_over/ksdlfde/</t>
  </si>
  <si>
    <t>ksdlo00</t>
  </si>
  <si>
    <t>Scalawags3087</t>
  </si>
  <si>
    <t>NTA. I agree that wife sounds depressed. Not doing bare minimum things like filling out a form and just sitting and crying are classic symptoms. I say that as someone who has had debilitating depression. But while depression isn’t her fault, it is her responsibility. 
She needs to get herself help. Whether you choose to stay or leave is up to you. You can’t save her if she won’t agree to get help and the current situation sounds untenable.</t>
  </si>
  <si>
    <t>https://www.reddit.com/r/AmItheAsshole/comments/1b15jv0/aita_for_making_my_wife_cry_several_times_over/ksdlo00/</t>
  </si>
  <si>
    <t>ksdm83q</t>
  </si>
  <si>
    <t>02-27-2024 14:21:24</t>
  </si>
  <si>
    <t>Range-Shoddy</t>
  </si>
  <si>
    <t>Agree with comments, but you need to prepare to sell the house. Start decluttering and packing. Call an agent to give you  advice. If that doesn’t knock some sense into her then sell it and leave. She can work it out for herself.</t>
  </si>
  <si>
    <t>https://www.reddit.com/r/AmItheAsshole/comments/1b15jv0/aita_for_making_my_wife_cry_several_times_over/ksdm83q/</t>
  </si>
  <si>
    <t>ksdmcgp</t>
  </si>
  <si>
    <t>02-27-2024 14:22:09</t>
  </si>
  <si>
    <t>JR_0507</t>
  </si>
  <si>
    <t>NTA, if you are in position that both of you have to work to stay afloat then she can go work any job and in the meantime look for something in her profession. I did that, so can she.</t>
  </si>
  <si>
    <t>https://www.reddit.com/r/AmItheAsshole/comments/1b15jv0/aita_for_making_my_wife_cry_several_times_over/ksdmcgp/</t>
  </si>
  <si>
    <t>ksdmiv5</t>
  </si>
  <si>
    <t>02-27-2024 14:23:17</t>
  </si>
  <si>
    <t>Misty_Fox1985</t>
  </si>
  <si>
    <t>NTA. you should leave she's using u (she may be a golddigger) honestly, my stepmom was the same way with my dad i saw past her BS but my dad didnt and now the situation is terrible. she stole over 300 bucks from him. soo yeah.</t>
  </si>
  <si>
    <t>https://www.reddit.com/r/AmItheAsshole/comments/1b15jv0/aita_for_making_my_wife_cry_several_times_over/ksdmiv5/</t>
  </si>
  <si>
    <t>ksdms15</t>
  </si>
  <si>
    <t>02-27-2024 14:24:54</t>
  </si>
  <si>
    <t>highurnfadin</t>
  </si>
  <si>
    <t>Nta. Woman are making it a career. Better wrap it up or she'll have kids at around the right time.</t>
  </si>
  <si>
    <t>https://www.reddit.com/r/AmItheAsshole/comments/1b15jv0/aita_for_making_my_wife_cry_several_times_over/ksdms15/</t>
  </si>
  <si>
    <t>ksdmxve</t>
  </si>
  <si>
    <t>02-27-2024 14:25:55</t>
  </si>
  <si>
    <t>NTA. 🏃‍♂️🏃‍♂️🏃‍♂️🏃‍♂️🏃‍♂️🏃‍♂️🏃‍♂️🏃‍♂️🏃‍♂️🏃‍♂️</t>
  </si>
  <si>
    <t>https://www.reddit.com/r/AmItheAsshole/comments/1b15jv0/aita_for_making_my_wife_cry_several_times_over/ksdmxve/</t>
  </si>
  <si>
    <t>und</t>
  </si>
  <si>
    <t>ksdnawy</t>
  </si>
  <si>
    <t>02-27-2024 14:28:11</t>
  </si>
  <si>
    <t>swiftie63005</t>
  </si>
  <si>
    <t>NTA at all, good for you for sticking up for yourself, a marriage is supposed to be too people working together not one person working as hard as they can and the other person just mooching off of that</t>
  </si>
  <si>
    <t>https://www.reddit.com/r/AmItheAsshole/comments/1b15jv0/aita_for_making_my_wife_cry_several_times_over/ksdnawy/</t>
  </si>
  <si>
    <t>ksdnffr</t>
  </si>
  <si>
    <t>02-27-2024 14:28:58</t>
  </si>
  <si>
    <t>NTA
Time to make an exit plan and execute that exit plan.</t>
  </si>
  <si>
    <t>https://www.reddit.com/r/AmItheAsshole/comments/1b15jv0/aita_for_making_my_wife_cry_several_times_over/ksdnffr/</t>
  </si>
  <si>
    <t>ksdnm3o</t>
  </si>
  <si>
    <t>02-27-2024 14:30:06</t>
  </si>
  <si>
    <t>Buster1971</t>
  </si>
  <si>
    <t>She sounds like someone who has a hard time managing life in general.  I have known women like that in the past.</t>
  </si>
  <si>
    <t>https://www.reddit.com/r/AmItheAsshole/comments/1b15jv0/aita_for_making_my_wife_cry_several_times_over/ksdnm3o/</t>
  </si>
  <si>
    <t>ksdnpb6</t>
  </si>
  <si>
    <t>02-27-2024 14:30:40</t>
  </si>
  <si>
    <t>5k1895</t>
  </si>
  <si>
    <t>NTA. I'm confused about how a job where she worked a whopping 18 hours per week (literally less than half the normal working hours) was causing her stress. Even if it's a part time job in retail or something, that's so little hours that she has more than enough time off to recover from any stress that may have occurred. Surprised to not see more comments pointing this out. She clearly has some issues she needs to sort out here. You need to get that across to her somehow and your frustration is valid </t>
  </si>
  <si>
    <t>https://www.reddit.com/r/AmItheAsshole/comments/1b15jv0/aita_for_making_my_wife_cry_several_times_over/ksdnpb6/</t>
  </si>
  <si>
    <t>ksdns9r</t>
  </si>
  <si>
    <t>02-27-2024 14:31:11</t>
  </si>
  <si>
    <t>Has she seen a therapist? Have you?
It’s possible her job caused serious burnout. She may be dealing with significant anxiety/depression. If she has an underlying condition like ADHD, she could be suffering more than you realize. These conditions come with chemical imbalances in the brain that make it difficult to function normally. 
It doesn’t sound like she is trying to cause financial hardship out of *malice*. It sounds like she’s struggling to operate. 
You’re understandably stressed over being the sole financial provider, but you’re handling your emotions poorly. You’ve lashed out multiple times. But blowing up and yelling at her isn’t helping (or else it would have produced a job for her). 
She made a bid for connection (asking to spend time together). You took it as an opportunity to scold her for not having employment. You deliberately withheld affection/connection to punish her. Comes across as petty to me. 
It’s not wrong to expect your wife to contribute to the household. It’s not wrong to expect you to speak with kindness instead of yelling. I’m going to rule ESH and suggest you sit at a computer with her during the job application process. It’s a grueling task, and it sounds like she can’t handle it alone.</t>
  </si>
  <si>
    <t>https://www.reddit.com/r/AmItheAsshole/comments/1b15jv0/aita_for_making_my_wife_cry_several_times_over/ksdns9r/</t>
  </si>
  <si>
    <t>ksdnt3z</t>
  </si>
  <si>
    <t>02-27-2024 14:31:19</t>
  </si>
  <si>
    <t>mercuryretrograde93</t>
  </si>
  <si>
    <t>Sucks you can’t just be a man and support you both. Clearly there’s something not connecting with her and work but instead of getting to the root of it you martyr her for it. Back in the day, if a man couldn’t hunt or gather he was left to die. A man who couldn’t support more than himself were excommunicated from the village. Work harder or find a new wife.</t>
  </si>
  <si>
    <t>https://www.reddit.com/r/AmItheAsshole/comments/1b15jv0/aita_for_making_my_wife_cry_several_times_over/ksdnt3z/</t>
  </si>
  <si>
    <t>ksdny96</t>
  </si>
  <si>
    <t>02-27-2024 14:32:14</t>
  </si>
  <si>
    <t>chelsealikethehotel</t>
  </si>
  <si>
    <t>INFO: Why does the ID check deter her from applying?</t>
  </si>
  <si>
    <t>https://www.reddit.com/r/AmItheAsshole/comments/1b15jv0/aita_for_making_my_wife_cry_several_times_over/ksdny96/</t>
  </si>
  <si>
    <t>ksdogdi</t>
  </si>
  <si>
    <t>02-27-2024 14:35:24</t>
  </si>
  <si>
    <t>Fox-6360</t>
  </si>
  <si>
    <t>Oooohh... Started to sound like you marrying the wrong person... Definitely NTA.
People tend to get their sh*t together when they're in the environment where survival becomes a priority.
Seems like she started to resort to old fashion way of you as the sole breadwinner while she gets to stay at home that you paid fully.. By doing the absolute minimum..
Be prepared man... Things usually started to get worse from here.</t>
  </si>
  <si>
    <t>https://www.reddit.com/r/AmItheAsshole/comments/1b15jv0/aita_for_making_my_wife_cry_several_times_over/ksdogdi/</t>
  </si>
  <si>
    <t>ksdol99</t>
  </si>
  <si>
    <t>02-27-2024 14:36:14</t>
  </si>
  <si>
    <t>space-banana02</t>
  </si>
  <si>
    <t>Coming in late, but NTA. This is an awful situation. Marriage is a partnership, it's not fair that you're working yourself to death while your wife just watches you suffer.
I'm sure it's already been said but you need to ask yourself one very important question, and you need to really be honest with yourself when you do. Do you WANT to salvage this marriage?
If you do, you need to sit her down and have a serious talk about seeing a therapist or psychiatrist. This sounds like a textbook depression spiral and I have personal experience with those. She will not be able to pull herself out of this without professional intervention.
If you don't, you need to leave. It'll be very difficult, but if you're done, or if you try to do the above and she just won't budge, you gotta get out of there. People won't accept help if they don't want it and sometimes you have to cut your losses for your own wellbeing. Eventually your body will take the rest it needs, with or without your permission.
I wish you all the best, and I hope that wherever the cards fall, you can get some much needed rest.</t>
  </si>
  <si>
    <t>https://www.reddit.com/r/AmItheAsshole/comments/1b15jv0/aita_for_making_my_wife_cry_several_times_over/ksdol99/</t>
  </si>
  <si>
    <t>ksdonz1</t>
  </si>
  <si>
    <t>02-27-2024 14:36:42</t>
  </si>
  <si>
    <t>CharityMacklin</t>
  </si>
  <si>
    <t>If you do not water a plant and it starts to die you do not yell at the plant because it is dying.
Marriages are like plants.  If you water them now they’ll feed you later.  Get help.  Marriage counselling, or maybe your wife needs to unpack from a mental workplace injury.  Burn out is real.  18 hour shifts? That’s not healthy at all!
It’s expensive but a divorce is MUCH more expensive.</t>
  </si>
  <si>
    <t>https://www.reddit.com/r/AmItheAsshole/comments/1b15jv0/aita_for_making_my_wife_cry_several_times_over/ksdonz1/</t>
  </si>
  <si>
    <t>ksdoop6</t>
  </si>
  <si>
    <t>02-27-2024 14:36:49</t>
  </si>
  <si>
    <t>lucygoosey38</t>
  </si>
  <si>
    <t>Why doesn’t she want you to go through the ID checks? Is there something that could prevent her from getting a job?</t>
  </si>
  <si>
    <t>https://www.reddit.com/r/AmItheAsshole/comments/1b15jv0/aita_for_making_my_wife_cry_several_times_over/ksdoop6/</t>
  </si>
  <si>
    <t>ksdp3c3</t>
  </si>
  <si>
    <t>02-27-2024 14:39:21</t>
  </si>
  <si>
    <t>Pinkflow93</t>
  </si>
  <si>
    <t>NTA. Is your wife... healthy? Like is she depressed, or autistic, or bipolar, or something? If she is, I'd still argue she needs to find SOME way to financially contribute or a deadline to help out. 
Unless you explicitly agreed she'd stop working at some time, and never come back to the workforce, she needs to c contribute financially</t>
  </si>
  <si>
    <t>https://www.reddit.com/r/AmItheAsshole/comments/1b15jv0/aita_for_making_my_wife_cry_several_times_over/ksdp3c3/</t>
  </si>
  <si>
    <t>ksdpv6v</t>
  </si>
  <si>
    <t>02-27-2024 14:44:05</t>
  </si>
  <si>
    <t>Stunning-Equipment32</t>
  </si>
  <si>
    <t>Wife sounds depressed/has anxiety and needs therapy. NTA regardless but I’d try to get her some help instead of immediately jumping to divorce. </t>
  </si>
  <si>
    <t>https://www.reddit.com/r/AmItheAsshole/comments/1b15jv0/aita_for_making_my_wife_cry_several_times_over/ksdpv6v/</t>
  </si>
  <si>
    <t>ksdpxyu</t>
  </si>
  <si>
    <t>02-27-2024 14:44:34</t>
  </si>
  <si>
    <t>venturebirdday</t>
  </si>
  <si>
    <t>Being a bully is ALWAYS wrong.
Expecting her to work is right. Her equating your insistence that she get a job with not caring about her feelings is wrong.
Something is wrong with her. Why does she feel entitled to a  free ride? why does a minor amount of work deem undoable to a married adult?
But something is wrong with you also that you resort to yelling and bullying rather than working to find a solution.</t>
  </si>
  <si>
    <t>https://www.reddit.com/r/AmItheAsshole/comments/1b15jv0/aita_for_making_my_wife_cry_several_times_over/ksdpxyu/</t>
  </si>
  <si>
    <t>ksdpxzt</t>
  </si>
  <si>
    <t>UsedUpSunshine</t>
  </si>
  <si>
    <t>At this point divorce or get n new cards and keep her out of your accounts. She won’t work, fine, she can’t use your money. Make her a prisoner to the boredom that comes with being broke. 
If you divorce, leave her the house completely. Transfer it to her name, get yourself out of paying for it. Let her sink.</t>
  </si>
  <si>
    <t>https://www.reddit.com/r/AmItheAsshole/comments/1b15jv0/aita_for_making_my_wife_cry_several_times_over/ksdpxzt/</t>
  </si>
  <si>
    <t>ksdq6ph</t>
  </si>
  <si>
    <t>02-27-2024 14:46:02</t>
  </si>
  <si>
    <t>innocencie</t>
  </si>
  <si>
    <t>NTA. Tell her you’ve decided to quit, too. Or doesn’t she care about your feelings?</t>
  </si>
  <si>
    <t>https://www.reddit.com/r/AmItheAsshole/comments/1b15jv0/aita_for_making_my_wife_cry_several_times_over/ksdq6ph/</t>
  </si>
  <si>
    <t>ksdqfkt</t>
  </si>
  <si>
    <t>02-27-2024 14:47:32</t>
  </si>
  <si>
    <t>Edltraud</t>
  </si>
  <si>
    <t>It seems lile she is a wannabe stay at home wife....but as it doesn't seem to work out financially she should get a job. NTA</t>
  </si>
  <si>
    <t>https://www.reddit.com/r/AmItheAsshole/comments/1b15jv0/aita_for_making_my_wife_cry_several_times_over/ksdqfkt/</t>
  </si>
  <si>
    <t>ksdqlad</t>
  </si>
  <si>
    <t>02-27-2024 14:48:30</t>
  </si>
  <si>
    <t>laztheinfamous</t>
  </si>
  <si>
    <t>NTA. 
Your spouse is depressed. It may be able to be saved if they agree to  and follow through with some therapy. 
However, there is a significant chance they won't. I would start prepping to get a divorce. It will cost you, and possibly dearly, but I've been where you are. The arguments will just increase, and everyone will be miserable. Better to end it now.
I was in this situation for twenty years, there may be times when it is better, but for the most part it is just going to be increasing misery.</t>
  </si>
  <si>
    <t>https://www.reddit.com/r/AmItheAsshole/comments/1b15jv0/aita_for_making_my_wife_cry_several_times_over/ksdqlad/</t>
  </si>
  <si>
    <t>ksdr2g1</t>
  </si>
  <si>
    <t>02-27-2024 14:51:26</t>
  </si>
  <si>
    <t>bondgrl007</t>
  </si>
  <si>
    <t>NTA for being upset. You're in the right. YTA for yelling.</t>
  </si>
  <si>
    <t>https://www.reddit.com/r/AmItheAsshole/comments/1b15jv0/aita_for_making_my_wife_cry_several_times_over/ksdr2g1/</t>
  </si>
  <si>
    <t>ksdr9k0</t>
  </si>
  <si>
    <t>02-27-2024 14:52:39</t>
  </si>
  <si>
    <t>NTA.  Your wife is being very selfish.  She wants you to work while she sits home &amp; does nothing.  However, there may be something else going on with her.  Is she feeling well?  Is it possible she is depressed &amp; needs help?  I understand your frustration, but maybe having a very serious conversation about her mental health will help.  She has got to contribute.  It's not fair that you are having to work all of these hours leaving her to do nothing.</t>
  </si>
  <si>
    <t>https://www.reddit.com/r/AmItheAsshole/comments/1b15jv0/aita_for_making_my_wife_cry_several_times_over/ksdr9k0/</t>
  </si>
  <si>
    <t>ksdrjal</t>
  </si>
  <si>
    <t>02-27-2024 14:54:19</t>
  </si>
  <si>
    <t>Electrical-Mule-2057</t>
  </si>
  <si>
    <t>Under normal circumstances, I would say YTA.
But yours is unique. You're correct that she should have had a different job lined up before she quit without notifying you. She's not pulling her own weight to keep the household clean (doing only dishes when she has this much free time on her hands is lazy). Abandoning a job application because they asked for an id check is ridiculous: id checks are the bare minimum.
NTA. You thought you married an adult, but you married a child. I don't blame you if you leave.</t>
  </si>
  <si>
    <t>https://www.reddit.com/r/AmItheAsshole/comments/1b15jv0/aita_for_making_my_wife_cry_several_times_over/ksdrjal/</t>
  </si>
  <si>
    <t>ksdrk9d</t>
  </si>
  <si>
    <t>02-27-2024 14:54:28</t>
  </si>
  <si>
    <t>Nurse-Cat-356</t>
  </si>
  <si>
    <t>Nta. You can't afford a house wife </t>
  </si>
  <si>
    <t>https://www.reddit.com/r/AmItheAsshole/comments/1b15jv0/aita_for_making_my_wife_cry_several_times_over/ksdrk9d/</t>
  </si>
  <si>
    <t>ksdrnwd</t>
  </si>
  <si>
    <t>02-27-2024 14:55:05</t>
  </si>
  <si>
    <t>Def NTA but is it possible to downsize? I’ve no idea what the housing market is like where you live but the current situation is unsustainable. You can’t just keep working more, first there’s only so many hours in the day and second, mental health is way more important and burn out is real and bad.
Honestly imo it’s totally your wife that should help with the financial equation, however you’ll go insane trying to get someone to change who doesn’t want to change. Since you make the money, you can decide how it’s spent and where you live. If your wife doesn’t like it… well it sounds like your wife doesn’t like a lot of things and refuses to do anything about it to make it better so, she’s going to complain about things either way. Might as well pick a path that eases stress on yourself.</t>
  </si>
  <si>
    <t>https://www.reddit.com/r/AmItheAsshole/comments/1b15jv0/aita_for_making_my_wife_cry_several_times_over/ksdrnwd/</t>
  </si>
  <si>
    <t>ksdrris</t>
  </si>
  <si>
    <t>02-27-2024 14:55:41</t>
  </si>
  <si>
    <t>Korruptor711</t>
  </si>
  <si>
    <t>This situation sounds very similar to my situation. Wife worked hard when we met and would make good  money,  but after a couple months,  a coworker or her boss would get mad at her and she suddenly quit. Then it'd take months for her to look for a new job. Each time it would add more debt and our financial situation would get worse. 
Then she'd ask why we don't do anything anymore or why we don't fix things that are broken and I keep asking her:
 "with what money? We can't afford anything and we're using a credit card just to pay for food! If the car breaks down or the furnace breaks,  there's nothing we can do about it because our expenses are higher than my income! "
I was planning to say I want divorced in April 2020, because I finally fixed our financial situation enough. Covid came, she lost her job and it changed everything. 
Her parents gave her money ($64,000) to have for an emergency savings and when she could work again,  I was planning to get divorced again. What does she do instead? Penny stocks and margin trading! I warned her and things started to get bad for her. She ended up secretly taking out money on our credit cards and using that money to help her stock losses. She took out $50,000 on credit cards rather quickly as well as borrowed $80,000 on margin on Robinhood and then she told me she lost it all when most of her penny stocks went bankrupt. I'm currently trying move things to 0% interest balance transfers to stay afloat. 
Nowadays, she works about 8 hours a week. She still owes the money on the Robinhood Margin loan, so her income goes to paying the interest payments. She's never helped clean the house since we got married. Her parents has someone that cooks and cleans, so she's never done that responsibility. My health is poor and I can't do it all myself, so the house is a mess. (It started shortly after we bought the house, so I think my health issue is related to living here)
We're at the upper limits for having a baby and she said that we should try to have a baby, then because her dad just got injured at the time,  she wants to go back to her country for a year to take care of her parents. 
I looked at the odds of pregnancy at our age and trying one time is almost a 1% chance.... so we tried one time, then she'd be gone and I can work on the divorce.
Yesterday, she announced to our parents that we're having a baby 😐😅 well f**k. She had a miscarriage before, so I'll just be patient on what happens. If I do have a baby, then I'll be happy for that and love them, of course. *snipped because it's getting too long*
TL:DR: try to get divorced before it's too late.</t>
  </si>
  <si>
    <t>https://www.reddit.com/r/AmItheAsshole/comments/1b15jv0/aita_for_making_my_wife_cry_several_times_over/ksdrris/</t>
  </si>
  <si>
    <t>ksdrsm1</t>
  </si>
  <si>
    <t>02-27-2024 14:55:52</t>
  </si>
  <si>
    <t>YTA because you know she is depressed and still had the galls to yell at her instead of encouraging her to get help</t>
  </si>
  <si>
    <t>https://www.reddit.com/r/AmItheAsshole/comments/1b15jv0/aita_for_making_my_wife_cry_several_times_over/ksdrsm1/</t>
  </si>
  <si>
    <t>ksdrspi</t>
  </si>
  <si>
    <t>02-27-2024 14:55:53</t>
  </si>
  <si>
    <t>julyrmstrng</t>
  </si>
  <si>
    <t>so tired of fake stories on this sub</t>
  </si>
  <si>
    <t>https://www.reddit.com/r/AmItheAsshole/comments/1b15jv0/aita_for_making_my_wife_cry_several_times_over/ksdrspi/</t>
  </si>
  <si>
    <t>ksdse4c</t>
  </si>
  <si>
    <t>02-27-2024 14:59:27</t>
  </si>
  <si>
    <t>NTA. Youre in a one sided partnership. Im sorry you have to go through this. You might want to consider whether or not you want to stay with this person. Perhaps tell them that sharing the financial responsibilities is a dealbreaker for you.</t>
  </si>
  <si>
    <t>https://www.reddit.com/r/AmItheAsshole/comments/1b15jv0/aita_for_making_my_wife_cry_several_times_over/ksdse4c/</t>
  </si>
  <si>
    <t>ksdsj1n</t>
  </si>
  <si>
    <t>Gwizzle416</t>
  </si>
  <si>
    <t>YTA. Please check on her mental well-being first.  Sounds like she could be dealing with depression and the constant pressure to get a job is compounding the problem. She's probably worrying so much about what you will say when you get home if she can't seem to at least keep the house clean and cook a basic meal. I know it sounds like a lot on you right now but I would suggest making a small push and be like " I know this is a lot,  let me help you apply to some jobs or let me check with some friends and see if anyone has something you can help out with."
If you value the relationship and yelling and anger aren't working why not just try to be compassionate and see if that can illicit a different response. Sometimes gentle reassurance goes a long way, like "hey, we got this let's both try to get you something that can help us both out." Take her resume and drop it off somewhere, reach out to friends and family.  Spend 1 of your days off and do something with her to show her you still care about her and see if that motivates her. Some of the advice people are giving make it seem like she is your girlfriend and not your wife. Marriage requires a different level of commitment and emotional support that is needed during rough times and if you can help her through this instead of letting her drown in a sea of guilt, I think your marriage will be better for it!</t>
  </si>
  <si>
    <t>https://www.reddit.com/r/AmItheAsshole/comments/1b15jv0/aita_for_making_my_wife_cry_several_times_over/ksdsj1n/</t>
  </si>
  <si>
    <t>ksdsl0a</t>
  </si>
  <si>
    <t>02-27-2024 15:00:36</t>
  </si>
  <si>
    <t>jaysire</t>
  </si>
  <si>
    <t>NTA but one thing no one seems to mention is that there is a chance she is depressed. That could explain why she doesn’t have the will or the energy to get a job or do stuff at home. It’s something you can’t understand fully unless you have first hand experience. Sounds like you need to sell the house and get something much cheaper. With or without her.</t>
  </si>
  <si>
    <t>https://www.reddit.com/r/AmItheAsshole/comments/1b15jv0/aita_for_making_my_wife_cry_several_times_over/ksdsl0a/</t>
  </si>
  <si>
    <t>ksdsqp2</t>
  </si>
  <si>
    <t>02-27-2024 15:01:34</t>
  </si>
  <si>
    <t>Content_Ad5155</t>
  </si>
  <si>
    <t>Gee I wish I could only work 3 days a week and bring home $600.00.  
OP you are NTA! Although I don't usually advocate divorce, I really don't see a way out for you.</t>
  </si>
  <si>
    <t>https://www.reddit.com/r/AmItheAsshole/comments/1b15jv0/aita_for_making_my_wife_cry_several_times_over/ksdsqp2/</t>
  </si>
  <si>
    <t>ksdt26y</t>
  </si>
  <si>
    <t>02-27-2024 15:03:31</t>
  </si>
  <si>
    <t>MrHodgeToo</t>
  </si>
  <si>
    <t>Go back to regular hours. Sell the house. When you move out, move on. Alone. 
You don’t have a life partner. You have a leech.</t>
  </si>
  <si>
    <t>https://www.reddit.com/r/AmItheAsshole/comments/1b15jv0/aita_for_making_my_wife_cry_several_times_over/ksdt26y/</t>
  </si>
  <si>
    <t>ksdtn20</t>
  </si>
  <si>
    <t>02-27-2024 15:06:58</t>
  </si>
  <si>
    <t>Fuck no. I would divorce her lazy ass. I can't stand people with literally no sense of ambition or responsibility. 
&amp;#x200B:
NTA</t>
  </si>
  <si>
    <t>https://www.reddit.com/r/AmItheAsshole/comments/1b15jv0/aita_for_making_my_wife_cry_several_times_over/ksdtn20/</t>
  </si>
  <si>
    <t>ksdts6x</t>
  </si>
  <si>
    <t>02-27-2024 15:07:49</t>
  </si>
  <si>
    <t>Front-Practice-3927</t>
  </si>
  <si>
    <t>I hate to say it but your relationship might be done. I have a close friend that had to leave the woman he had a child with (not married) because she just wouldn't get a job. Now she lives at home with the kid and her mom and he pays child support while living in a much happier relationship with another woman who he now has a child with. You're young enough that if it's time to end your marriage it's best to end it now. But that's a big decision that's solely up to you.</t>
  </si>
  <si>
    <t>https://www.reddit.com/r/AmItheAsshole/comments/1b15jv0/aita_for_making_my_wife_cry_several_times_over/ksdts6x/</t>
  </si>
  <si>
    <t>ksdu2pb</t>
  </si>
  <si>
    <t>02-27-2024 15:09:32</t>
  </si>
  <si>
    <t>thegirlandherdog</t>
  </si>
  <si>
    <t>Nta. But it sounds like the wife has some serious depression or anxiety issues going on and may need some help.</t>
  </si>
  <si>
    <t>https://www.reddit.com/r/AmItheAsshole/comments/1b15jv0/aita_for_making_my_wife_cry_several_times_over/ksdu2pb/</t>
  </si>
  <si>
    <t>ksduftk</t>
  </si>
  <si>
    <t>02-27-2024 15:11:41</t>
  </si>
  <si>
    <t>Bio_Hazardous</t>
  </si>
  <si>
    <t>She's almost 100% cheating on you FWIW. NTA and this is a shitty situation to be stuck in.</t>
  </si>
  <si>
    <t>https://www.reddit.com/r/AmItheAsshole/comments/1b15jv0/aita_for_making_my_wife_cry_several_times_over/ksduftk/</t>
  </si>
  <si>
    <t>ksdugj7</t>
  </si>
  <si>
    <t>02-27-2024 15:11:48</t>
  </si>
  <si>
    <t>DonutExcellent1357</t>
  </si>
  <si>
    <t>It's a bit extreme. It sounds like you are financially stressed and taking it out on her a bit, even though her situation is adding to the stress.  I get your point of view but it does take time to find a job.  Make some cut backs so that you can weather the next six months.  Less eating out, less fun, less everything.  Don't yell.
She might be burnt out due to stress and not functioning properly -- this happens. Send her to a doctor to deal with the depression.  4 months is not a long time to recover from burnout. You're weathering the marriage and it sounds like your wife might be having some issues.  You're there for better or worse.  This is the worse part. 
Support each other and sit down together and get her to figure out the problem.  Maybe you need to move to some place more economical.  Or get a renter.  There are many ways to economize.</t>
  </si>
  <si>
    <t>https://www.reddit.com/r/AmItheAsshole/comments/1b15jv0/aita_for_making_my_wife_cry_several_times_over/ksdugj7/</t>
  </si>
  <si>
    <t>ksduvix</t>
  </si>
  <si>
    <t>02-27-2024 15:14:14</t>
  </si>
  <si>
    <t>CutePandaMiranda</t>
  </si>
  <si>
    <t>NTA. Tell her if she doesn’t get a job asap and help pay for everything, like she did before, she should immediately take her name off of the house and move out. She can go live with her parents or anyone else who will take her in. She’s not ready to adult let alone be in a respectful marriage yet. Also, tell her you being the only person with a job and paying for everything while she stays home being lazy and unemployed and a drain on your savings isn’t what you signed up for. You didn’t marry her just to watch her become a dependant instead of a wife. You deserve someone better, like a spouse who wants to work, contribute financially and be helpful.</t>
  </si>
  <si>
    <t>https://www.reddit.com/r/AmItheAsshole/comments/1b15jv0/aita_for_making_my_wife_cry_several_times_over/ksduvix/</t>
  </si>
  <si>
    <t>ksdv5bg</t>
  </si>
  <si>
    <t>02-27-2024 15:15:48</t>
  </si>
  <si>
    <t>Hothoofer53</t>
  </si>
  <si>
    <t>Doesn’t sound like you need her</t>
  </si>
  <si>
    <t>https://www.reddit.com/r/AmItheAsshole/comments/1b15jv0/aita_for_making_my_wife_cry_several_times_over/ksdv5bg/</t>
  </si>
  <si>
    <t>ksdv91b</t>
  </si>
  <si>
    <t>02-27-2024 15:16:24</t>
  </si>
  <si>
    <t>PalpitationTricky204</t>
  </si>
  <si>
    <t>She is just lazy plain and simple</t>
  </si>
  <si>
    <t>https://www.reddit.com/r/AmItheAsshole/comments/1b15jv0/aita_for_making_my_wife_cry_several_times_over/ksdv91b/</t>
  </si>
  <si>
    <t>ksdva3q</t>
  </si>
  <si>
    <t>02-27-2024 15:16:34</t>
  </si>
  <si>
    <t>ImprovementFar5054</t>
  </si>
  <si>
    <t>NTA
She quit impulsively without anywhere to go Meanwhile you support both yourself and her, taking up extra shifts. That's not responsible adult behavior. 
Look, most of us hate our jobs and have stress. You suck it up so you can eat and have a roof over your head. Tough shit. Life sucks, get a helmet.</t>
  </si>
  <si>
    <t>https://www.reddit.com/r/AmItheAsshole/comments/1b15jv0/aita_for_making_my_wife_cry_several_times_over/ksdva3q/</t>
  </si>
  <si>
    <t>ksdvdbg</t>
  </si>
  <si>
    <t>02-27-2024 15:17:05</t>
  </si>
  <si>
    <t>Grfhlyth</t>
  </si>
  <si>
    <t>NTA, your wife is extremely lazy and entitled</t>
  </si>
  <si>
    <t>https://www.reddit.com/r/AmItheAsshole/comments/1b15jv0/aita_for_making_my_wife_cry_several_times_over/ksdvdbg/</t>
  </si>
  <si>
    <t>ksdvtuq</t>
  </si>
  <si>
    <t>02-27-2024 15:19:46</t>
  </si>
  <si>
    <t>timetraveller1977</t>
  </si>
  <si>
    <t>There are 2 options here and one of them is actually sitting down together and just be together. She may need someone to listen to her and has no one except you.  
Listen and do not give solutions even if your brain is exploding. If she opens up and speaks about work, LISTEN ONLY, do not give solutions. Just tell her that you are trying your best to understand the situation and would like to help in some way but let her guide you on what she wants help with.
Been there myself (do not wish to go into the specific details) and this is the process we went through which helped a lot, strengthened our bond and also managed to sort out our financial situation.
I hope you manage too.
P.S. Many say divorce is the solution, but that should be the last resort.</t>
  </si>
  <si>
    <t>https://www.reddit.com/r/AmItheAsshole/comments/1b15jv0/aita_for_making_my_wife_cry_several_times_over/ksdvtuq/</t>
  </si>
  <si>
    <t>ksdwhit</t>
  </si>
  <si>
    <t>02-27-2024 15:23:34</t>
  </si>
  <si>
    <t>youllhavetotossme_</t>
  </si>
  <si>
    <t>Sounds like my ex, so I advise making her your ex.</t>
  </si>
  <si>
    <t>https://www.reddit.com/r/AmItheAsshole/comments/1b15jv0/aita_for_making_my_wife_cry_several_times_over/ksdwhit/</t>
  </si>
  <si>
    <t>ksdwk6v</t>
  </si>
  <si>
    <t>02-27-2024 15:24:00</t>
  </si>
  <si>
    <t>Everyone is all for mental health till someone's actually needs mental help. Seriously.</t>
  </si>
  <si>
    <t>https://www.reddit.com/r/AmItheAsshole/comments/1b15jv0/aita_for_making_my_wife_cry_several_times_over/ksdwk6v/</t>
  </si>
  <si>
    <t>ksdwkgu</t>
  </si>
  <si>
    <t>sarabatgirl</t>
  </si>
  <si>
    <t>NTA.  You are working 6 days a week just to pay your joint bills and she somehow lacks the self awareness to be sitting on her ass at home watching you bust yours and whining about you not caring about her feelings…. while obviously not caring about your feelings.  I think you were justified in telling her she either needs to get a job or the relationship is over.  </t>
  </si>
  <si>
    <t>https://www.reddit.com/r/AmItheAsshole/comments/1b15jv0/aita_for_making_my_wife_cry_several_times_over/ksdwkgu/</t>
  </si>
  <si>
    <t>ksdyc8m</t>
  </si>
  <si>
    <t>02-27-2024 15:34:14</t>
  </si>
  <si>
    <t>PLEASE don't listen to all these people saying divorce, reddit and their extreme ultimatums.... dude this is unfair to you but you need to work this shit out with HER AND NOT COME HERE WITH ADVICE. YOU married this girl. MARRIED. you all need to do 123592395 things before you even consider divorcing.</t>
  </si>
  <si>
    <t>https://www.reddit.com/r/AmItheAsshole/comments/1b15jv0/aita_for_making_my_wife_cry_several_times_over/ksdyc8m/</t>
  </si>
  <si>
    <t>kscg3pq</t>
  </si>
  <si>
    <t>02-27-2024 07:29:14</t>
  </si>
  <si>
    <t>I wish I could. I don't enjoy being tired every day. I want to work less.</t>
  </si>
  <si>
    <t>https://www.reddit.com/r/AmItheAsshole/comments/1b15jv0/aita_for_making_my_wife_cry_several_times_over/kscg3pq/</t>
  </si>
  <si>
    <t>kscrcdi</t>
  </si>
  <si>
    <t>02-27-2024 09:44:19</t>
  </si>
  <si>
    <t>angryomlette</t>
  </si>
  <si>
    <t>Not mooching off. More like bleeding his life dry. NTA</t>
  </si>
  <si>
    <t>https://www.reddit.com/r/AmItheAsshole/comments/1b15jv0/aita_for_making_my_wife_cry_several_times_over/kscrcdi/</t>
  </si>
  <si>
    <t>kscfzld</t>
  </si>
  <si>
    <t>02-27-2024 07:27:57</t>
  </si>
  <si>
    <t>I try to explain to her and she says to me to not take extra work. I don't want to be homeless so that isn't an option. She doesn't seem to care that I feel like shit every day even though i express it.</t>
  </si>
  <si>
    <t>https://www.reddit.com/r/AmItheAsshole/comments/1b15jv0/aita_for_making_my_wife_cry_several_times_over/kscfzld/</t>
  </si>
  <si>
    <t>kscipno</t>
  </si>
  <si>
    <t>02-27-2024 07:59:02</t>
  </si>
  <si>
    <t>Might be the call here. I can do it all without her. Less stress, less expense, same income, more freedom.</t>
  </si>
  <si>
    <t>https://www.reddit.com/r/AmItheAsshole/comments/1b15jv0/aita_for_making_my_wife_cry_several_times_over/kscipno/</t>
  </si>
  <si>
    <t>kscilof</t>
  </si>
  <si>
    <t>02-27-2024 07:57:43</t>
  </si>
  <si>
    <t>What's more baffling is people here lecturing OP on being reasonable, compassionate and how he should "dig deep" for his wife while completely ignoring how wife is doing the opposite to him by grinding him into the ground.</t>
  </si>
  <si>
    <t>https://www.reddit.com/r/AmItheAsshole/comments/1b15jv0/aita_for_making_my_wife_cry_several_times_over/kscilof/</t>
  </si>
  <si>
    <t>kscfpvy</t>
  </si>
  <si>
    <t>02-27-2024 07:24:58</t>
  </si>
  <si>
    <t>Last part wont happen as she has refused sex for the last 6 months. I respect her decision there but dissapointed.</t>
  </si>
  <si>
    <t>https://www.reddit.com/r/AmItheAsshole/comments/1b15jv0/aita_for_making_my_wife_cry_several_times_over/kscfpvy/</t>
  </si>
  <si>
    <t>kscp9d6</t>
  </si>
  <si>
    <t>02-27-2024 09:18:28</t>
  </si>
  <si>
    <t>No kids. No pets. No yard. Dishwasher, washing machine, hard floors. It takes me 2 hours on my day off to have it all sorted. She cant seem to get it done. Or uses "i did laundry today" as an excuse to why nothing else is done. Very very frustrating.</t>
  </si>
  <si>
    <t>https://www.reddit.com/r/AmItheAsshole/comments/1b15jv0/aita_for_making_my_wife_cry_several_times_over/kscp9d6/</t>
  </si>
  <si>
    <t>kscivhc</t>
  </si>
  <si>
    <t>02-27-2024 08:00:55</t>
  </si>
  <si>
    <t>Just another day on AITA</t>
  </si>
  <si>
    <t>https://www.reddit.com/r/AmItheAsshole/comments/1b15jv0/aita_for_making_my_wife_cry_several_times_over/kscivhc/</t>
  </si>
  <si>
    <t>ksd48wr</t>
  </si>
  <si>
    <t>02-27-2024 12:06:57</t>
  </si>
  <si>
    <t>Next-Status8671</t>
  </si>
  <si>
    <t>And yet if the genders were reversed.......</t>
  </si>
  <si>
    <t>https://www.reddit.com/r/AmItheAsshole/comments/1b15jv0/aita_for_making_my_wife_cry_several_times_over/ksd48wr/</t>
  </si>
  <si>
    <t>kscma8c</t>
  </si>
  <si>
    <t>02-27-2024 08:42:08</t>
  </si>
  <si>
    <t>Aparently i am finically abusive because i dont want her spending on luxuries while we struggel to make ends meet. Although i think i dismissed that idea.</t>
  </si>
  <si>
    <t>https://www.reddit.com/r/AmItheAsshole/comments/1b15jv0/aita_for_making_my_wife_cry_several_times_over/kscma8c/</t>
  </si>
  <si>
    <t>kscjv30</t>
  </si>
  <si>
    <t>02-27-2024 08:12:33</t>
  </si>
  <si>
    <t>Feels this way sometimes. Idk.</t>
  </si>
  <si>
    <t>https://www.reddit.com/r/AmItheAsshole/comments/1b15jv0/aita_for_making_my_wife_cry_several_times_over/kscjv30/</t>
  </si>
  <si>
    <t>ksd3oqo</t>
  </si>
  <si>
    <t>02-27-2024 12:01:53</t>
  </si>
  <si>
    <t>ImAWizardGoodSir</t>
  </si>
  <si>
    <t>My thoughts exactly. I would leave my partner at this point</t>
  </si>
  <si>
    <t>https://www.reddit.com/r/AmItheAsshole/comments/1b15jv0/aita_for_making_my_wife_cry_several_times_over/ksd3oqo/</t>
  </si>
  <si>
    <t>kscos7i</t>
  </si>
  <si>
    <t>02-27-2024 09:12:37</t>
  </si>
  <si>
    <t>True. Thank you for the reply.</t>
  </si>
  <si>
    <t>https://www.reddit.com/r/AmItheAsshole/comments/1b15jv0/aita_for_making_my_wife_cry_several_times_over/kscos7i/</t>
  </si>
  <si>
    <t>kscltje</t>
  </si>
  <si>
    <t>02-27-2024 08:36:29</t>
  </si>
  <si>
    <t>No lmao. Just an "any excuse will do" moment i believe.</t>
  </si>
  <si>
    <t>https://www.reddit.com/r/AmItheAsshole/comments/1b15jv0/aita_for_making_my_wife_cry_several_times_over/kscltje/</t>
  </si>
  <si>
    <t>ksci0m0</t>
  </si>
  <si>
    <t>02-27-2024 07:51:02</t>
  </si>
  <si>
    <t>Could be depression. I have asked her if she wants help for her mental health and she says things like "i don't want help i just want a diagnosis." And "they cant help me i know what I am"</t>
  </si>
  <si>
    <t>https://www.reddit.com/r/AmItheAsshole/comments/1b15jv0/aita_for_making_my_wife_cry_several_times_over/ksci0m0/</t>
  </si>
  <si>
    <t>kscgwxg</t>
  </si>
  <si>
    <t>02-27-2024 07:38:21</t>
  </si>
  <si>
    <t>I agree I have been less then great. I have little time for sorting it out. I have little patience for what to me seems so insignificant. She provides no evidence of job seeking outside of what I (literally) directly supervise. I have to sit down and watch her fill out applications. She says to me she has done others but cannot prove it at all. I ask "any good looking jobs yet? Wanna show me.which ones you put in for?" And she will dodge the question. Never get an actual answer. Mentioned elsewhere but she refuses any theropy.</t>
  </si>
  <si>
    <t>https://www.reddit.com/r/AmItheAsshole/comments/1b15jv0/aita_for_making_my_wife_cry_several_times_over/kscgwxg/</t>
  </si>
  <si>
    <t>kscos3z</t>
  </si>
  <si>
    <t>02-27-2024 09:12:35</t>
  </si>
  <si>
    <t>NeevBunny</t>
  </si>
  <si>
    <t>Snapping is bound to happen if you keep pushing someone for months. You can only push someone so far before they break.</t>
  </si>
  <si>
    <t>https://www.reddit.com/r/AmItheAsshole/comments/1b15jv0/aita_for_making_my_wife_cry_several_times_over/kscos3z/</t>
  </si>
  <si>
    <t>kscrpyr</t>
  </si>
  <si>
    <t>02-27-2024 09:49:00</t>
  </si>
  <si>
    <t>Shirabell</t>
  </si>
  <si>
    <t>I have been in this exact situation, and your approach and judgement is extremely hurtful. I agree with the person who said it is bordering something along the lines of "toxic positivity".
Yes, it sounds like his spouse has mental health issues. However, she is being unreasonable, selfish, manipulative and overall draining because of it.
He is under extreme stress, shouldering the weight of an uncooperative partner and financial difficulties, but can't even lose his cool at her lying to him about looking for jobs because then suddenly he is the abuser?
Of course it is not optimal to yell, but why are we expecting him to be a perfect supportive partner to someone who at this point is just a leech?
I was clinging to a boyfriend like this, trying to be supportive, trying to keep my cool, trying to talk things out endlessly because I loved him.
Do you know how that ended? With me in the psychiatric ward after a mental breakdown induced by burnout.
OPs spouse doesn't care about him being extremely stressed, she clearly prioritizes herself and her feelings. He should do the same, and escape a toxic situation before he burns out as well.
EDIT: Oh, and do you know what my ex did after I finally broke and left him? Got a job. Sometimes being supporting and accommodating is just enabling them.</t>
  </si>
  <si>
    <t>https://www.reddit.com/r/AmItheAsshole/comments/1b15jv0/aita_for_making_my_wife_cry_several_times_over/kscrpyr/</t>
  </si>
  <si>
    <t>kscgvam</t>
  </si>
  <si>
    <t>02-27-2024 07:37:50</t>
  </si>
  <si>
    <t>Communication only works with 2 reasonable parties. Toxic positivity is worse than toxic negativity tbh. Toxic positivity is more nefarious and enables bad people anger is an evolved response to recognizing patterns of abyoose. Him being angry doesn't make him wrong. Being angry is justified when you have something to be angry about. It's very clear that the wife is taking advantage of him. "Talking it out" for 3 years is what she wants...and for 3 years she will not work...and when he finally pays off the house she'll divorce him and take it for free anyway.</t>
  </si>
  <si>
    <t>https://www.reddit.com/r/AmItheAsshole/comments/1b15jv0/aita_for_making_my_wife_cry_several_times_over/kscgvam/</t>
  </si>
  <si>
    <t>kscq9fl</t>
  </si>
  <si>
    <t>02-27-2024 09:30:47</t>
  </si>
  <si>
    <t>&gt;Yelling at your spouse repeatedly isn’t appropriate. Blowing up isn’t appropriate.
Not true. When nothing else works, those are the only things that can bring the message across.</t>
  </si>
  <si>
    <t>https://www.reddit.com/r/AmItheAsshole/comments/1b15jv0/aita_for_making_my_wife_cry_several_times_over/kscq9fl/</t>
  </si>
  <si>
    <t>kscy0un</t>
  </si>
  <si>
    <t>02-27-2024 11:04:04</t>
  </si>
  <si>
    <t>SmalsDE</t>
  </si>
  <si>
    <t>&gt;Yelling at your spouse *repeatedly* isn’t appropriate. *Blowing up* isn’t appropriate. I’m sure you know that. That’s why this is beyond random judgments on the internet for me.
so you can finde excuse after excuse for her being a leach, not pulling her weight, makign him work 6 days a week, manipulate and over all being a lousy human being but him yelling and blowing up can not bet tolerated? pls tell me you are joking!</t>
  </si>
  <si>
    <t>https://www.reddit.com/r/AmItheAsshole/comments/1b15jv0/aita_for_making_my_wife_cry_several_times_over/kscy0un/</t>
  </si>
  <si>
    <t>ksdnjag</t>
  </si>
  <si>
    <t>Dragongurl209</t>
  </si>
  <si>
    <t>They are about to sink in debt and most countries I have lived in, therapy is insanely expensive.</t>
  </si>
  <si>
    <t>https://www.reddit.com/r/AmItheAsshole/comments/1b15jv0/aita_for_making_my_wife_cry_several_times_over/ksdnjag/</t>
  </si>
  <si>
    <t>ksdmvke</t>
  </si>
  <si>
    <t>02-27-2024 14:25:32</t>
  </si>
  <si>
    <t>Toketree</t>
  </si>
  <si>
    <t>Leeching off your spouse is also not appropriate.</t>
  </si>
  <si>
    <t>https://www.reddit.com/r/AmItheAsshole/comments/1b15jv0/aita_for_making_my_wife_cry_several_times_over/ksdmvke/</t>
  </si>
  <si>
    <t>ksdo6y6</t>
  </si>
  <si>
    <t>02-27-2024 14:33:47</t>
  </si>
  <si>
    <t>ThePretzul</t>
  </si>
  <si>
    <t>&gt; Yelling at your spouse repeatedly isn’t appropriate. Blowing up isn’t appropriate.
Bullshit.
Both of those are very appropriate when one spouse unilaterally decides to tank the family finances. It's completely reasonable to be upset and to yell when somebody is deliberately trying to manipulate you into bankruptcy.
Fuck off with the nonsense of, "But you have to be ***NICE*** about it" because the nice approach has not yet conveyed the seriousness of the situation to the spouse in this scenario.</t>
  </si>
  <si>
    <t>https://www.reddit.com/r/AmItheAsshole/comments/1b15jv0/aita_for_making_my_wife_cry_several_times_over/ksdo6y6/</t>
  </si>
  <si>
    <t>ksczehr</t>
  </si>
  <si>
    <t>02-27-2024 11:19:16</t>
  </si>
  <si>
    <t>thisoneagain</t>
  </si>
  <si>
    <t>Damn, the number of responses to your comment saying, "Sometimes, when people don't do what you want, a modest amount of verbal abuse is your only option," really has me questioning why I spend any time listening to advice on a sub with this many people with wildly dysfunctional takes on human relationships.</t>
  </si>
  <si>
    <t>https://www.reddit.com/r/AmItheAsshole/comments/1b15jv0/aita_for_making_my_wife_cry_several_times_over/ksczehr/</t>
  </si>
  <si>
    <t>kscod8g</t>
  </si>
  <si>
    <t>02-27-2024 09:07:29</t>
  </si>
  <si>
    <t>She worked private for a family. They had little boundries and pushed her for unreasonable demands. I didn't want her there for longer than reasonable but she pulled the plug on it too soon.</t>
  </si>
  <si>
    <t>https://www.reddit.com/r/AmItheAsshole/comments/1b15jv0/aita_for_making_my_wife_cry_several_times_over/kscod8g/</t>
  </si>
  <si>
    <t>kscm5fk</t>
  </si>
  <si>
    <t>02-27-2024 08:40:32</t>
  </si>
  <si>
    <t>Thank you for the response. I will try this.</t>
  </si>
  <si>
    <t>https://www.reddit.com/r/AmItheAsshole/comments/1b15jv0/aita_for_making_my_wife_cry_several_times_over/kscm5fk/</t>
  </si>
  <si>
    <t>ksctop0</t>
  </si>
  <si>
    <t>02-27-2024 10:13:04</t>
  </si>
  <si>
    <t>been downvoted lol he even said shes not had sex with him for 6 months trust me its defo coming</t>
  </si>
  <si>
    <t>https://www.reddit.com/r/AmItheAsshole/comments/1b15jv0/aita_for_making_my_wife_cry_several_times_over/ksctop0/</t>
  </si>
  <si>
    <t>ksdlyci</t>
  </si>
  <si>
    <t>02-27-2024 14:19:42</t>
  </si>
  <si>
    <t>angryzor</t>
  </si>
  <si>
    <t>Yeah especially those "she wants me to spend time with her" and "you don't care about my feelings" comments give me this vibe.</t>
  </si>
  <si>
    <t>https://www.reddit.com/r/AmItheAsshole/comments/1b15jv0/aita_for_making_my_wife_cry_several_times_over/ksdlyci/</t>
  </si>
  <si>
    <t>kscoxs1</t>
  </si>
  <si>
    <t>02-27-2024 09:14:32</t>
  </si>
  <si>
    <t>Tried therapy once and she refused to go back. I thought it was great. She won't see anyone now. Leads me to believe she may have realised she could have been exposed?</t>
  </si>
  <si>
    <t>https://www.reddit.com/r/AmItheAsshole/comments/1b15jv0/aita_for_making_my_wife_cry_several_times_over/kscoxs1/</t>
  </si>
  <si>
    <t>kscp4kn</t>
  </si>
  <si>
    <t>02-27-2024 09:16:51</t>
  </si>
  <si>
    <t>Going to try the calm approach. Have to get the right headspace first.</t>
  </si>
  <si>
    <t>https://www.reddit.com/r/AmItheAsshole/comments/1b15jv0/aita_for_making_my_wife_cry_several_times_over/kscp4kn/</t>
  </si>
  <si>
    <t>ksczl0m</t>
  </si>
  <si>
    <t>02-27-2024 11:21:12</t>
  </si>
  <si>
    <t>She does only shower every few days lately</t>
  </si>
  <si>
    <t>https://www.reddit.com/r/AmItheAsshole/comments/1b15jv0/aita_for_making_my_wife_cry_several_times_over/ksczl0m/</t>
  </si>
  <si>
    <t>ksdukbs</t>
  </si>
  <si>
    <t>02-27-2024 15:12:25</t>
  </si>
  <si>
    <t>Plastic-Artichoke590</t>
  </si>
  <si>
    <t>Getting her volunteering somewhere? You have to be kidding me. She is a full grown adult who refuses to get a job or mental healthcare. She needs to be applying to jobs not giving away free labor while her partner works overtime.</t>
  </si>
  <si>
    <t>https://www.reddit.com/r/AmItheAsshole/comments/1b15jv0/aita_for_making_my_wife_cry_several_times_over/ksdukbs/</t>
  </si>
  <si>
    <t>ksdxokr</t>
  </si>
  <si>
    <t>02-27-2024 15:30:30</t>
  </si>
  <si>
    <t>PumpernickelJohnson</t>
  </si>
  <si>
    <t>What do you expect his family/friends network to do exactly?</t>
  </si>
  <si>
    <t>https://www.reddit.com/r/AmItheAsshole/comments/1b15jv0/aita_for_making_my_wife_cry_several_times_over/ksdxokr/</t>
  </si>
  <si>
    <t>ksdyjq1</t>
  </si>
  <si>
    <t>02-27-2024 15:35:23</t>
  </si>
  <si>
    <t>SghettiAndButter</t>
  </si>
  <si>
    <t>It could be that his wife is just a lazy mooch. He’s NtA and his wife is a huge one</t>
  </si>
  <si>
    <t>https://www.reddit.com/r/AmItheAsshole/comments/1b15jv0/aita_for_making_my_wife_cry_several_times_over/ksdyjq1/</t>
  </si>
  <si>
    <t>kscon85</t>
  </si>
  <si>
    <t>02-27-2024 09:10:57</t>
  </si>
  <si>
    <t>Chance of it. But she refuses to look for any help. I have tried therapy and counsciling. She went once and the therapist made her feel bad because she was too confronting. Her words.</t>
  </si>
  <si>
    <t>https://www.reddit.com/r/AmItheAsshole/comments/1b15jv0/aita_for_making_my_wife_cry_several_times_over/kscon85/</t>
  </si>
  <si>
    <t>kscg03c</t>
  </si>
  <si>
    <t>02-27-2024 07:28:06</t>
  </si>
  <si>
    <t>Why is he an AH?</t>
  </si>
  <si>
    <t>https://www.reddit.com/r/AmItheAsshole/comments/1b15jv0/aita_for_making_my_wife_cry_several_times_over/kscg03c/</t>
  </si>
  <si>
    <t>kscfv8t</t>
  </si>
  <si>
    <t>02-27-2024 07:26:37</t>
  </si>
  <si>
    <t>https://www.reddit.com/r/AmItheAsshole/comments/1b15jv0/aita_for_making_my_wife_cry_several_times_over/kscfv8t/</t>
  </si>
  <si>
    <t>kscgdts</t>
  </si>
  <si>
    <t>02-27-2024 07:32:23</t>
  </si>
  <si>
    <t>I tried explaining the whole situation. Graphs and diagrams and numbers. How she needs to help. She kinda agreed i guess. But still no effort. When i tell her I don't care for her "not sleeping good last night" when i just worked 11 hours on low sleep because she stayed up making noise doing whatever she wanted instead of getting the laundry done, i just get so annoyed.. i will try the graph again maybe</t>
  </si>
  <si>
    <t>https://www.reddit.com/r/AmItheAsshole/comments/1b15jv0/aita_for_making_my_wife_cry_several_times_over/kscgdts/</t>
  </si>
  <si>
    <t>kscg4e2</t>
  </si>
  <si>
    <t>02-27-2024 07:29:27</t>
  </si>
  <si>
    <t>Why is that whenever a wife refuses or doesn't pull her weight in a family commenters always dig up excuses like depression, mental health, trauma etc but when a husband doesn't pull his weight he gets name called as a deadbeat here by the same subreddit?</t>
  </si>
  <si>
    <t>https://www.reddit.com/r/AmItheAsshole/comments/1b15jv0/aita_for_making_my_wife_cry_several_times_over/kscg4e2/</t>
  </si>
  <si>
    <t>kscix3c</t>
  </si>
  <si>
    <t>02-27-2024 08:01:26</t>
  </si>
  <si>
    <t>Some days i only want her as a memory. Others I cant wait to give her a hug. Idk how she really feels. It mostly sucks atm. I feel like im on thin ice around her lately.</t>
  </si>
  <si>
    <t>https://www.reddit.com/r/AmItheAsshole/comments/1b15jv0/aita_for_making_my_wife_cry_several_times_over/kscix3c/</t>
  </si>
  <si>
    <t>kscz9l8</t>
  </si>
  <si>
    <t>02-27-2024 11:17:50</t>
  </si>
  <si>
    <t>Gold_Block_7500</t>
  </si>
  <si>
    <t>After i start reading  reddit stories i started to be afraid of people with depression, adhd… what op wife doing is abuse. If she is depressed, she needs to say it and get help. I know its not always easy but it is so selfish to put everything on a one person.</t>
  </si>
  <si>
    <t>https://www.reddit.com/r/AmItheAsshole/comments/1b15jv0/aita_for_making_my_wife_cry_several_times_over/kscz9l8/</t>
  </si>
  <si>
    <t>kscoqhq</t>
  </si>
  <si>
    <t>02-27-2024 09:12:01</t>
  </si>
  <si>
    <t>Last job was part time aged care. I have recommended it and she refuses to see anyone at the moment.</t>
  </si>
  <si>
    <t>https://www.reddit.com/r/AmItheAsshole/comments/1b15jv0/aita_for_making_my_wife_cry_several_times_over/kscoqhq/</t>
  </si>
  <si>
    <t>kschpkt</t>
  </si>
  <si>
    <t>02-27-2024 07:47:37</t>
  </si>
  <si>
    <t>"Change homes" said so easily and flippantly as if that's not an arduous, lengthy process that is also expensive.</t>
  </si>
  <si>
    <t>https://www.reddit.com/r/AmItheAsshole/comments/1b15jv0/aita_for_making_my_wife_cry_several_times_over/kschpkt/</t>
  </si>
  <si>
    <t>kschqnn</t>
  </si>
  <si>
    <t>02-27-2024 07:47:58</t>
  </si>
  <si>
    <t>kawaibonsai</t>
  </si>
  <si>
    <t>You are ridiculous.</t>
  </si>
  <si>
    <t>https://www.reddit.com/r/AmItheAsshole/comments/1b15jv0/aita_for_making_my_wife_cry_several_times_over/kschqnn/</t>
  </si>
  <si>
    <t>kscpm9a</t>
  </si>
  <si>
    <t>02-27-2024 09:22:49</t>
  </si>
  <si>
    <t>My bad. I am bad at getting my concept across. 18hrs a week. Part time work.</t>
  </si>
  <si>
    <t>https://www.reddit.com/r/AmItheAsshole/comments/1b15jv0/aita_for_making_my_wife_cry_several_times_over/kscpm9a/</t>
  </si>
  <si>
    <t>kscfrzq</t>
  </si>
  <si>
    <t>02-27-2024 07:25:36</t>
  </si>
  <si>
    <t>Is he a pack mule donkey or something? Or a robot? Is he just meant to take all the burden that wife lumps on him and "dig deep and show unconditional love?"
Also it's hilarious how this sub "digs deep" for excuses whenever a wife doesn't pull her weight in a relationship by inventing up excuses like depression but whenever a husband doesn't pull his weight, people call him abusive, lazy, sexist, deadbeat etc.</t>
  </si>
  <si>
    <t>https://www.reddit.com/r/AmItheAsshole/comments/1b15jv0/aita_for_making_my_wife_cry_several_times_over/kscfrzq/</t>
  </si>
  <si>
    <t>kscfugk</t>
  </si>
  <si>
    <t>02-27-2024 07:26:23</t>
  </si>
  <si>
    <t>We went to counsiling before. She hated it. Refused to see the same or a different one. Still looking for other options.</t>
  </si>
  <si>
    <t>https://www.reddit.com/r/AmItheAsshole/comments/1b15jv0/aita_for_making_my_wife_cry_several_times_over/kscfugk/</t>
  </si>
  <si>
    <t>kscqulz</t>
  </si>
  <si>
    <t>02-27-2024 09:38:07</t>
  </si>
  <si>
    <t>And maybe he is physically and mentally exhausted for being responsible for all of the bills. And maybe he is also physically and mentally exhausted from having only one day off. But maybe his feelings just don't matter. Maybe his physical and mental health just doesn't matter.
Some people cry as a form of manipulation to get what they want. Why should he show unconditional love when she's not showing him unconditional love by supporting him and getting off her ass and getting a job to help take the burden of finances and working 6 days a week off of him.
Maybe she is depressed but she needs to get that in check because all of this could end up leading OP to be depressed and then what can they just go to the bank and just say to them well where depressed? We don't want to pay. What do you think the bank's going to do well? Ok then never mind you don't have to pay</t>
  </si>
  <si>
    <t>https://www.reddit.com/r/AmItheAsshole/comments/1b15jv0/aita_for_making_my_wife_cry_several_times_over/kscqulz/</t>
  </si>
  <si>
    <t>kschnip</t>
  </si>
  <si>
    <t>02-27-2024 07:46:57</t>
  </si>
  <si>
    <t>You are a ridiculous excuse for a human being.</t>
  </si>
  <si>
    <t>https://www.reddit.com/r/AmItheAsshole/comments/1b15jv0/aita_for_making_my_wife_cry_several_times_over/kschnip/</t>
  </si>
  <si>
    <t>ksdylvs</t>
  </si>
  <si>
    <t>02-27-2024 15:35:44</t>
  </si>
  <si>
    <t>Workacct1999</t>
  </si>
  <si>
    <t>Love for a child is unconditional, love for a spouse is not. For example, would you divorce your spouse if they cheated? If so, then your love is not unconditional.</t>
  </si>
  <si>
    <t>https://www.reddit.com/r/AmItheAsshole/comments/1b15jv0/aita_for_making_my_wife_cry_several_times_over/ksdylvs/</t>
  </si>
  <si>
    <t>kscrfro</t>
  </si>
  <si>
    <t>02-27-2024 09:45:28</t>
  </si>
  <si>
    <t>And what about his mental health? Working 6 days a week. Having 100% of the responsibility of trying to pay all the bills on his own, do you not think that could lead to burnout? Do not think that could burn him out mentally and physically.
What happens if he gets depressed because of everything and he loses his job? Are they just going to tell the people they pay the bills to  Well? We're both suffering from depression at the moment so we don't want to pay. Do you think they're going to turn around and say okay? We understand you can live for free.
I suffered from depression a few years ago. I was on medication but I can guarantee I would not allow my partner to work 6 days a week. Let him stress about paying all the bills and then cry to him that he's not spending any time with me.
It's quite ironic that you say. Is it possible that her job led to burn out when If he carries on going the way he's going he is going to be burnt out and then that'll be both of them without a job</t>
  </si>
  <si>
    <t>https://www.reddit.com/r/AmItheAsshole/comments/1b15jv0/aita_for_making_my_wife_cry_several_times_over/kscrfro/</t>
  </si>
  <si>
    <t>kschshl</t>
  </si>
  <si>
    <t>02-27-2024 07:48:32</t>
  </si>
  <si>
    <t>She had no job when we met. She always earned less than half of what o have. It was never about the money for me. But she wanted to get a home. And when she realised how much i earn compared to her she seemed to start resenting me. I knew how much she earned because I did her and my taxes. I think she is more grounded in emotions so she wouldnt care if i earned nothing.</t>
  </si>
  <si>
    <t>https://www.reddit.com/r/AmItheAsshole/comments/1b15jv0/aita_for_making_my_wife_cry_several_times_over/kschshl/</t>
  </si>
  <si>
    <t>kscwwhi</t>
  </si>
  <si>
    <t>02-27-2024 10:51:19</t>
  </si>
  <si>
    <t>What about his mental health?.
People are quick to think about her mental health but not about his mental health.
I have mentioned this a couple of times before and I will keep on doing it.
Irritability is a symptom of anxiety
With their body and mind overwhelmed with worry, the person can feel stressed and depleted of energy. This can make it difficult for them to shrug off or ignore things as they normally would be able to do. In turn, this can cause them to become more irritable and anger quicker.
When most people think of anxiety, they might imagine worry, doubt, maybe even fear. But the experience of anxiety can be even more varied—and unpredictable—than that. For some people, anxiety means anger—intense bouts of it. While this anxiety symptom can feel uncomfortable and confusing, it's not uncommon.
Maybe he is also suffering and all of this has caused him to burn out</t>
  </si>
  <si>
    <t>https://www.reddit.com/r/AmItheAsshole/comments/1b15jv0/aita_for_making_my_wife_cry_several_times_over/kscwwhi/</t>
  </si>
  <si>
    <t>kscspiu</t>
  </si>
  <si>
    <t>02-27-2024 10:01:04</t>
  </si>
  <si>
    <t>Baratriss</t>
  </si>
  <si>
    <t>Besides yelling at her, literally everything toxic about this relationship is coming from her side. Surely even a feminist could see that</t>
  </si>
  <si>
    <t>https://www.reddit.com/r/AmItheAsshole/comments/1b15jv0/aita_for_making_my_wife_cry_several_times_over/kscspiu/</t>
  </si>
  <si>
    <t>kscs5sy</t>
  </si>
  <si>
    <t>02-27-2024 09:54:20</t>
  </si>
  <si>
    <t>This is getting ridiculous to people who are saying that he's the one in the wrong.  He lost his temper he yelled should it have happened No does it happen 
Yes do people cry to manipulate their spouse Yes, why should he work 6 days a week and be responsible for 100% of the bills and then have his partner cry to him. He's not spending time with her.
It's not just his responsibility to talk to her. She should also be talking to him the road leads both ways. It's not just his responsibility to find out what the problem is with her putting more on his shoulders.
Yelling a spouse is never okay. Well guess what's not ok leaving 100% of the responsibility to your spouse at the end of the day if she has issues she needs to go and find a therapist to deal with that and help take the burden off of her partner
Do you know what else can be a sign of anxiety? Irritability
With their body and mind overwhelmed with worry, the person can feel stressed and depleted of energy. This can make it difficult for them to shrug off or ignore things as they normally would be able to do. In turn, this can cause them to become more irritable and anger quicker.
So with him it's emotional. Immaturity but with her it's anxiety when anxiety can also lead to anger.
But I suppose he doesn't matter.</t>
  </si>
  <si>
    <t>https://www.reddit.com/r/AmItheAsshole/comments/1b15jv0/aita_for_making_my_wife_cry_several_times_over/kscs5sy/</t>
  </si>
  <si>
    <t>kscidpn</t>
  </si>
  <si>
    <t>02-27-2024 07:55:14</t>
  </si>
  <si>
    <t>She was a student at the time. We both were. I had work during my studies and got relevant work after them. She did also at a slower pace and in a lesser paid poition, willingly and strangly. Work for about 4 years then this.</t>
  </si>
  <si>
    <t>https://www.reddit.com/r/AmItheAsshole/comments/1b15jv0/aita_for_making_my_wife_cry_several_times_over/kscidpn/</t>
  </si>
  <si>
    <t>kscj2x4</t>
  </si>
  <si>
    <t>02-27-2024 08:03:22</t>
  </si>
  <si>
    <t>Oh so now her AH behaviour is now his fault?
Also your situation isn't comparable because it seems they need that second income and wife isn't helping out much at home either</t>
  </si>
  <si>
    <t>https://www.reddit.com/r/AmItheAsshole/comments/1b15jv0/aita_for_making_my_wife_cry_several_times_over/kscj2x4/</t>
  </si>
  <si>
    <t>kscmc0r</t>
  </si>
  <si>
    <t>02-27-2024 08:42:44</t>
  </si>
  <si>
    <t>ContractSmooth4202</t>
  </si>
  <si>
    <t>So you just mooch off your husband’s cash?</t>
  </si>
  <si>
    <t>https://www.reddit.com/r/AmItheAsshole/comments/1b15jv0/aita_for_making_my_wife_cry_several_times_over/kscmc0r/</t>
  </si>
  <si>
    <t>kscjh86</t>
  </si>
  <si>
    <t>02-27-2024 08:07:59</t>
  </si>
  <si>
    <t>lilly742</t>
  </si>
  <si>
    <t>Great it worked out for you. 
It is not working out in a situation like op's. What's your point exactly?</t>
  </si>
  <si>
    <t>https://www.reddit.com/r/AmItheAsshole/comments/1b15jv0/aita_for_making_my_wife_cry_several_times_over/kscjh86/</t>
  </si>
  <si>
    <t>kscov3g</t>
  </si>
  <si>
    <t>02-27-2024 09:13:37</t>
  </si>
  <si>
    <t>“I make dinner, stock our needs” did you miss that his wife isn’t doing any of those things? He has to do them when he gets home.</t>
  </si>
  <si>
    <t>https://www.reddit.com/r/AmItheAsshole/comments/1b15jv0/aita_for_making_my_wife_cry_several_times_over/kscov3g/</t>
  </si>
  <si>
    <t>kscpizj</t>
  </si>
  <si>
    <t>02-27-2024 09:21:42</t>
  </si>
  <si>
    <t>At first i agreed. But the crying can be a form of manipulation. I am on the fence. But I am persoanlly involved so take it with a grain of salt.</t>
  </si>
  <si>
    <t>https://www.reddit.com/r/AmItheAsshole/comments/1b15jv0/aita_for_making_my_wife_cry_several_times_over/kscpizj/</t>
  </si>
  <si>
    <t>kscw6h5</t>
  </si>
  <si>
    <t>02-27-2024 10:42:54</t>
  </si>
  <si>
    <t>Australia sucks for housing prices.</t>
  </si>
  <si>
    <t>https://www.reddit.com/r/AmItheAsshole/comments/1b15jv0/aita_for_making_my_wife_cry_several_times_over/kscw6h5/</t>
  </si>
  <si>
    <t>kscvdts</t>
  </si>
  <si>
    <t>02-27-2024 10:33:29</t>
  </si>
  <si>
    <t>Sometimes__sane</t>
  </si>
  <si>
    <t>Mate… ID checks are a must for jobs.. so she’s just… not accepting offers..???</t>
  </si>
  <si>
    <t>https://www.reddit.com/r/AmItheAsshole/comments/1b15jv0/aita_for_making_my_wife_cry_several_times_over/kscvdts/</t>
  </si>
  <si>
    <t>kscgvzk</t>
  </si>
  <si>
    <t>02-27-2024 07:38:03</t>
  </si>
  <si>
    <t>Divorce her</t>
  </si>
  <si>
    <t>https://www.reddit.com/r/AmItheAsshole/comments/1b15jv0/aita_for_making_my_wife_cry_several_times_over/kscgvzk/</t>
  </si>
  <si>
    <t>ksd0r2n</t>
  </si>
  <si>
    <t>02-27-2024 11:33:32</t>
  </si>
  <si>
    <t>RobinC1967</t>
  </si>
  <si>
    <t>Tell her stress level is going to be really high when you lose your home!</t>
  </si>
  <si>
    <t>https://www.reddit.com/r/AmItheAsshole/comments/1b15jv0/aita_for_making_my_wife_cry_several_times_over/ksd0r2n/</t>
  </si>
  <si>
    <t>kscx7xs</t>
  </si>
  <si>
    <t>02-27-2024 10:54:57</t>
  </si>
  <si>
    <t>Grimwohl</t>
  </si>
  <si>
    <t>This is going the most basic direction of the self absorbed housewife.
I have 50$ she has an exit affair saying you dont spend time with her  and dont care about her feelings if you stay anyway. You dont even ahve to bet anything back, just tell me Im wrong.</t>
  </si>
  <si>
    <t>https://www.reddit.com/r/AmItheAsshole/comments/1b15jv0/aita_for_making_my_wife_cry_several_times_over/kscx7xs/</t>
  </si>
  <si>
    <t>kscol95</t>
  </si>
  <si>
    <t>02-27-2024 09:10:16</t>
  </si>
  <si>
    <t>isitpurple</t>
  </si>
  <si>
    <t>Could she be struggling with depression? It may be worth having a discussion before you take the awful advice of divorce that people throw around.</t>
  </si>
  <si>
    <t>https://www.reddit.com/r/AmItheAsshole/comments/1b15jv0/aita_for_making_my_wife_cry_several_times_over/kscol95/</t>
  </si>
  <si>
    <t>ksd6cgz</t>
  </si>
  <si>
    <t>02-27-2024 12:25:16</t>
  </si>
  <si>
    <t>Rubyjr</t>
  </si>
  <si>
    <t>You need to get out of this marriage before it’s too late. My wife pulled the same shit on me for 20 years. What I had to pay to get out of the marriage would’ve been a lot less if I had just divorced her the first year when she quit her job.</t>
  </si>
  <si>
    <t>https://www.reddit.com/r/AmItheAsshole/comments/1b15jv0/aita_for_making_my_wife_cry_several_times_over/ksd6cgz/</t>
  </si>
  <si>
    <t>ksdgsrz</t>
  </si>
  <si>
    <t>02-27-2024 13:45:02</t>
  </si>
  <si>
    <t>Jealous_Radish_2728</t>
  </si>
  <si>
    <t>Sell the house. You obviously cannot afford it. Then ask yourself if this woman is a suitable life partner.</t>
  </si>
  <si>
    <t>https://www.reddit.com/r/AmItheAsshole/comments/1b15jv0/aita_for_making_my_wife_cry_several_times_over/ksdgsrz/</t>
  </si>
  <si>
    <t>ksdidkl</t>
  </si>
  <si>
    <t>02-27-2024 13:55:48</t>
  </si>
  <si>
    <t>Nervous_Explorer_898</t>
  </si>
  <si>
    <t>If you have room, ask any relatives if they're looking for a cheap place to stay month to month to pick up her slack and use the money you save to retain a divorce lawyer. NTA. </t>
  </si>
  <si>
    <t>https://www.reddit.com/r/AmItheAsshole/comments/1b15jv0/aita_for_making_my_wife_cry_several_times_over/ksdidkl/</t>
  </si>
  <si>
    <t>ksdki9g</t>
  </si>
  <si>
    <t>02-27-2024 14:10:16</t>
  </si>
  <si>
    <t>BendyPopNoLockRoll</t>
  </si>
  <si>
    <t>You don't have a wife. You have a leech who occasionally has sex with you and keeps you company. I guarantee a paid escort would cost you less money, keep better company, and give better sex.</t>
  </si>
  <si>
    <t>https://www.reddit.com/r/AmItheAsshole/comments/1b15jv0/aita_for_making_my_wife_cry_several_times_over/ksdki9g/</t>
  </si>
  <si>
    <t>ksdfi6i</t>
  </si>
  <si>
    <t>02-27-2024 13:36:02</t>
  </si>
  <si>
    <t>excoriator</t>
  </si>
  <si>
    <t>Based on your description, you can't afford your current housing on a single income. Downgrade to something cheaper.</t>
  </si>
  <si>
    <t>https://www.reddit.com/r/AmItheAsshole/comments/1b15jv0/aita_for_making_my_wife_cry_several_times_over/ksdfi6i/</t>
  </si>
  <si>
    <t>ksdjx6g</t>
  </si>
  <si>
    <t>02-27-2024 14:06:17</t>
  </si>
  <si>
    <t>Sockwisperer</t>
  </si>
  <si>
    <t>I don't know how big your place is, but have you thought of renting out a room to tide you over? I know the housing situation in AU is very bad at the moment, so that might be a temporary solution. Giving you time to organise a permanent one!</t>
  </si>
  <si>
    <t>https://www.reddit.com/r/AmItheAsshole/comments/1b15jv0/aita_for_making_my_wife_cry_several_times_over/ksdjx6g/</t>
  </si>
  <si>
    <t>ksdy43q</t>
  </si>
  <si>
    <t>02-27-2024 15:32:58</t>
  </si>
  <si>
    <t>Lunar-Eclipse0204</t>
  </si>
  <si>
    <t>Seriously, file for Divorce! NTA - When you get the chance to calm down, sit her down -
"wife, I need to you to understand, I wish we could spend more time together but until we are both working that isn't an option. IF you can't find a job, then we are going to be divorced. I will not look back either."</t>
  </si>
  <si>
    <t>https://www.reddit.com/r/AmItheAsshole/comments/1b15jv0/aita_for_making_my_wife_cry_several_times_over/ksdy43q/</t>
  </si>
  <si>
    <t>kscmenv</t>
  </si>
  <si>
    <t>02-27-2024 08:43:38</t>
  </si>
  <si>
    <t>popirator</t>
  </si>
  <si>
    <t>What do you gain from being in this relationship?</t>
  </si>
  <si>
    <t>https://www.reddit.com/r/AmItheAsshole/comments/1b15jv0/aita_for_making_my_wife_cry_several_times_over/kscmenv/</t>
  </si>
  <si>
    <t>kscsz2f</t>
  </si>
  <si>
    <t>02-27-2024 10:04:20</t>
  </si>
  <si>
    <t>RedoftheEvilDead</t>
  </si>
  <si>
    <t>Sell the house and rent or buy a place in your budget as a single man. This relationship is completely one-sided. You'd be better off without it.</t>
  </si>
  <si>
    <t>https://www.reddit.com/r/AmItheAsshole/comments/1b15jv0/aita_for_making_my_wife_cry_several_times_over/kscsz2f/</t>
  </si>
  <si>
    <t>ksddjnr</t>
  </si>
  <si>
    <t>02-27-2024 13:21:56</t>
  </si>
  <si>
    <t>Barge108</t>
  </si>
  <si>
    <t>My ex also willingly quit her job, wouldn't find a new one, and complained when I became overworked, tired, and irritable from pulling 12 hours a day to pay our bills. Whenever I tried to explain to her how homelessness would be the result of me not picking up the slack, her response was "I don't care if we're homeless as long as we're together 🥰" 
Bro, run.</t>
  </si>
  <si>
    <t>https://www.reddit.com/r/AmItheAsshole/comments/1b15jv0/aita_for_making_my_wife_cry_several_times_over/ksddjnr/</t>
  </si>
  <si>
    <t>kscor26</t>
  </si>
  <si>
    <t>02-27-2024 09:12:13</t>
  </si>
  <si>
    <t>Cautious_Tofu_</t>
  </si>
  <si>
    <t>It sounds like your wife has depression. She needs therapy and needs to work through and address why she is so lethargic around work.
It also sounds like you're both stuck into a routine and arent stimulating the relationship or romance. You're also being shoved Into a parental role, which always kills marriages. It's common that one partner starts to take on a pseudo parental role for the other which eventually kills the love and lust between them.
You'll need to decide if you want to turn the relationship around. If so, then you both need help to work out what's wrong in the relationship, why she won't work, and what needs to be done. 
If you have already lost interest then lawyer up and split up. It sounds like you're putting more into the mortgage than her, so you'll likely be able to claim the ratio rather than 50/50.</t>
  </si>
  <si>
    <t>https://www.reddit.com/r/AmItheAsshole/comments/1b15jv0/aita_for_making_my_wife_cry_several_times_over/kscor26/</t>
  </si>
  <si>
    <t>kscra1r</t>
  </si>
  <si>
    <t>02-27-2024 09:43:30</t>
  </si>
  <si>
    <t>tokoloshe62</t>
  </si>
  <si>
    <t>It sounds like she may be suffering from clinical depression. Has she spoken to a doctor or therapist? 
(This is not to say you should be taking on the full burden, just that this expression of not being able to make effort even in the face of losing your home is concerning)</t>
  </si>
  <si>
    <t>https://www.reddit.com/r/AmItheAsshole/comments/1b15jv0/aita_for_making_my_wife_cry_several_times_over/kscra1r/</t>
  </si>
  <si>
    <t>kscurvv</t>
  </si>
  <si>
    <t>02-27-2024 10:26:09</t>
  </si>
  <si>
    <t>ant1010</t>
  </si>
  <si>
    <t>NTA - but yelling is a soft AH because we can always choose to react in a better.
Oh sh Can you buy a cheap for sale sign and put it in front of the house? Start the steps and when she gets worried, calmy say that you only have X numbers of months left and unless some way to turn things around soon - selling the house to move into a smaller apartment somewhere is the only option to reduce the outgoing income...
Yes she obviously depressed or has something going on. It's not something you can fix however as she needs to want to work on it. What you decide is up to you of course, but yelling and getting mad won't ever help as you know. So start making your own plans on how to deal with the situation as the one who is not mentally impaired at the moment while also taking care of yourself. "Work harder" can only go so far and you're already past that it sounds...</t>
  </si>
  <si>
    <t>https://www.reddit.com/r/AmItheAsshole/comments/1b15jv0/aita_for_making_my_wife_cry_several_times_over/kscurvv/</t>
  </si>
  <si>
    <t>kscvi4z</t>
  </si>
  <si>
    <t>02-27-2024 10:34:51</t>
  </si>
  <si>
    <t>awkardfrog</t>
  </si>
  <si>
    <t>Has she seen a medical professional or therapist?
She reminds me of myself when I've been worse. Psychologically that is. My stress response is to complete shut down. Everything around me falls as a result and it's a dark spiral. 
I'm not saying it makes what she's doing is suddenly okay, but she may need medical intervention</t>
  </si>
  <si>
    <t>https://www.reddit.com/r/AmItheAsshole/comments/1b15jv0/aita_for_making_my_wife_cry_several_times_over/kscvi4z/</t>
  </si>
  <si>
    <t>ksdyg4x</t>
  </si>
  <si>
    <t>02-27-2024 15:34:50</t>
  </si>
  <si>
    <t>Wise-ish_Owl</t>
  </si>
  <si>
    <t>DW, I need a partner who shares the the good and the bad with me. I love(d) you but you are no longer a partner, you are a burden. I have to think of my own stress so I am so sad to say that this marriage is over
NTA</t>
  </si>
  <si>
    <t>https://www.reddit.com/r/AmItheAsshole/comments/1b15jv0/aita_for_making_my_wife_cry_several_times_over/ksdyg4x/</t>
  </si>
  <si>
    <t>ksckggo</t>
  </si>
  <si>
    <t>02-27-2024 08:19:43</t>
  </si>
  <si>
    <t>Blitzy05</t>
  </si>
  <si>
    <t>You could probably get a flatmate to help with mortgage and utilities too. Assuming that rentals are high demand in your area due to housing crisis. Just a thought.</t>
  </si>
  <si>
    <t>https://www.reddit.com/r/AmItheAsshole/comments/1b15jv0/aita_for_making_my_wife_cry_several_times_over/ksckggo/</t>
  </si>
  <si>
    <t>kscp1ur</t>
  </si>
  <si>
    <t>02-27-2024 09:15:55</t>
  </si>
  <si>
    <t>Upper_Afternoon_9585</t>
  </si>
  <si>
    <t>I hope she goes to see a good doctor about possible depression. It sounds like she needs help. You should not yell at her. Also, you are smart.</t>
  </si>
  <si>
    <t>https://www.reddit.com/r/AmItheAsshole/comments/1b15jv0/aita_for_making_my_wife_cry_several_times_over/kscp1ur/</t>
  </si>
  <si>
    <t>ksdhq30</t>
  </si>
  <si>
    <t>02-27-2024 13:51:20</t>
  </si>
  <si>
    <t>scabbylady</t>
  </si>
  <si>
    <t>It’s even worse that she’s using your hard-earned cash to gamble on these late night video channels. That’s absolutely disgusting. Do you know how much of your money she’s spending this way? If she ever wins then what happens to the money? Is it “her” money? Does it get gambled away again or put back into your (presumably you have one) joint account? Do you know if she’s also gambling during the day?</t>
  </si>
  <si>
    <t>https://www.reddit.com/r/AmItheAsshole/comments/1b15jv0/aita_for_making_my_wife_cry_several_times_over/ksdhq30/</t>
  </si>
  <si>
    <t>ksd9kcp</t>
  </si>
  <si>
    <t>02-27-2024 12:51:42</t>
  </si>
  <si>
    <t>Lots of those people would be singing a different tune if the genders were reversed.</t>
  </si>
  <si>
    <t>https://www.reddit.com/r/AmItheAsshole/comments/1b15jv0/aita_for_making_my_wife_cry_several_times_over/ksd9kcp/</t>
  </si>
  <si>
    <t>kscfs4x</t>
  </si>
  <si>
    <t>02-27-2024 07:25:39</t>
  </si>
  <si>
    <t>Yeah, she's just a leech at this point. You know what you have to do</t>
  </si>
  <si>
    <t>https://www.reddit.com/r/AmItheAsshole/comments/1b15jv0/aita_for_making_my_wife_cry_several_times_over/kscfs4x/</t>
  </si>
  <si>
    <t>kscms4r</t>
  </si>
  <si>
    <t>02-27-2024 08:48:17</t>
  </si>
  <si>
    <t>So she doesn't respect you, help you, there is no phsical intimacy either. Why are you even married? In fact make sure to use the fact that you took a loan together but she refuses to pay while getting divorced. You will be much happier by yourself. Be warned, she might try to fool you once you decide. She might act better but if you get fooled, she will return to her old habits and even blame you for asking for divorce.</t>
  </si>
  <si>
    <t>https://www.reddit.com/r/AmItheAsshole/comments/1b15jv0/aita_for_making_my_wife_cry_several_times_over/kscms4r/</t>
  </si>
  <si>
    <t>kschjx8</t>
  </si>
  <si>
    <t>02-27-2024 07:45:48</t>
  </si>
  <si>
    <t>She's awful You have every right to leave. I say this as a woman.</t>
  </si>
  <si>
    <t>https://www.reddit.com/r/AmItheAsshole/comments/1b15jv0/aita_for_making_my_wife_cry_several_times_over/kschjx8/</t>
  </si>
  <si>
    <t>kscyfhj</t>
  </si>
  <si>
    <t>02-27-2024 11:08:42</t>
  </si>
  <si>
    <t>FaithlessnessExact17</t>
  </si>
  <si>
    <t>How long have you been married? Her behavior is very sus. Not working, not cleaning, what is she doing with all this free time? The fact that there is no intimacy is a huge red flag unless she has a (physical) medical condition. I would wonder if she has found another relationship and is just draining you dry before moving on. You can accept her decision but you do not have to live with it. The song "What about me" is playing in the back of my mind.   
I would speak with a lawyer and get your info and ducks in a row. Cut your hours and throw up a for sale sign. None of this is worth it if the end game is crash and burn and she just doesn't care.</t>
  </si>
  <si>
    <t>https://www.reddit.com/r/AmItheAsshole/comments/1b15jv0/aita_for_making_my_wife_cry_several_times_over/kscyfhj/</t>
  </si>
  <si>
    <t>kscpv71</t>
  </si>
  <si>
    <t>02-27-2024 09:25:53</t>
  </si>
  <si>
    <t>Pianist_585</t>
  </si>
  <si>
    <t>It sounds like accute depression, not an excuse, but she needs help, even if not yours.
Does she have reliable family that can give her support and help her get into therapy?</t>
  </si>
  <si>
    <t>https://www.reddit.com/r/AmItheAsshole/comments/1b15jv0/aita_for_making_my_wife_cry_several_times_over/kscpv71/</t>
  </si>
  <si>
    <t>kscnozy</t>
  </si>
  <si>
    <t>02-27-2024 08:59:22</t>
  </si>
  <si>
    <t>Dimitripus</t>
  </si>
  <si>
    <t>Refusing sex and not working and messy home and you wot king overtime. It's a shame, it seems like you cared alot for this lady</t>
  </si>
  <si>
    <t>https://www.reddit.com/r/AmItheAsshole/comments/1b15jv0/aita_for_making_my_wife_cry_several_times_over/kscnozy/</t>
  </si>
  <si>
    <t>kscnsbv</t>
  </si>
  <si>
    <t>02-27-2024 09:00:30</t>
  </si>
  <si>
    <t>Useful-Emphasis-6787</t>
  </si>
  <si>
    <t>My man, what is stopping you from divorcing her? At this point, she's just a leech. Marriage is a partnership. Not a parasitic relationship.</t>
  </si>
  <si>
    <t>https://www.reddit.com/r/AmItheAsshole/comments/1b15jv0/aita_for_making_my_wife_cry_several_times_over/kscnsbv/</t>
  </si>
  <si>
    <t>ksctkob</t>
  </si>
  <si>
    <t>02-27-2024 10:11:43</t>
  </si>
  <si>
    <t>IllustriousShake6072</t>
  </si>
  <si>
    <t>Why are you still married? You're just a sexless innkeeper at this point.</t>
  </si>
  <si>
    <t>https://www.reddit.com/r/AmItheAsshole/comments/1b15jv0/aita_for_making_my_wife_cry_several_times_over/ksctkob/</t>
  </si>
  <si>
    <t>kscv9cf</t>
  </si>
  <si>
    <t>02-27-2024 10:31:59</t>
  </si>
  <si>
    <t>BudgetContract3193</t>
  </si>
  <si>
    <t>So what does she do when you’re working your arse off? She doesn’t clean, you’re not parents and she doesn’t even have sex with you?</t>
  </si>
  <si>
    <t>https://www.reddit.com/r/AmItheAsshole/comments/1b15jv0/aita_for_making_my_wife_cry_several_times_over/kscv9cf/</t>
  </si>
  <si>
    <t>kscplj7</t>
  </si>
  <si>
    <t>02-27-2024 09:22:34</t>
  </si>
  <si>
    <t>Honestly she sounds like the type of person to cheat then turn it around and blame you for never being home.</t>
  </si>
  <si>
    <t>https://www.reddit.com/r/AmItheAsshole/comments/1b15jv0/aita_for_making_my_wife_cry_several_times_over/kscplj7/</t>
  </si>
  <si>
    <t>ksdcrwa</t>
  </si>
  <si>
    <t>02-27-2024 13:16:22</t>
  </si>
  <si>
    <t>&gt;she has refused sex for the last 6 months
Ok, this is a vital piece of information you should have added to your post.
You're not partners anymore. You're roommates. And you specifically are a wallet. I will update my top-level post accordingly.</t>
  </si>
  <si>
    <t>https://www.reddit.com/r/AmItheAsshole/comments/1b15jv0/aita_for_making_my_wife_cry_several_times_over/ksdcrwa/</t>
  </si>
  <si>
    <t>kscn9d3</t>
  </si>
  <si>
    <t>02-27-2024 08:54:05</t>
  </si>
  <si>
    <t>gd_reinvent</t>
  </si>
  <si>
    <t>Be careful, she might claim to be pregnant and the courts might force you to be  on the birth certificate since you were married and supporting her. Demand a DNA test if she suddenly claims to be pregnant, she could be committing adultery.</t>
  </si>
  <si>
    <t>https://www.reddit.com/r/AmItheAsshole/comments/1b15jv0/aita_for_making_my_wife_cry_several_times_over/kscn9d3/</t>
  </si>
  <si>
    <t>kscpjn3</t>
  </si>
  <si>
    <t>02-27-2024 09:21:56</t>
  </si>
  <si>
    <t>Release_Lopsided</t>
  </si>
  <si>
    <t>Be very wary in future.</t>
  </si>
  <si>
    <t>https://www.reddit.com/r/AmItheAsshole/comments/1b15jv0/aita_for_making_my_wife_cry_several_times_over/kscpjn3/</t>
  </si>
  <si>
    <t>kscvil3</t>
  </si>
  <si>
    <t>02-27-2024 10:35:00</t>
  </si>
  <si>
    <t>SufficientLong2</t>
  </si>
  <si>
    <t>TIme to start meeting people then. What a terrible "partner".</t>
  </si>
  <si>
    <t>https://www.reddit.com/r/AmItheAsshole/comments/1b15jv0/aita_for_making_my_wife_cry_several_times_over/kscvil3/</t>
  </si>
  <si>
    <t>ksdyam1</t>
  </si>
  <si>
    <t>02-27-2024 15:33:59</t>
  </si>
  <si>
    <t>What exactly are you getting out of this relationship? Honestly, I would move on.</t>
  </si>
  <si>
    <t>https://www.reddit.com/r/AmItheAsshole/comments/1b15jv0/aita_for_making_my_wife_cry_several_times_over/ksdyam1/</t>
  </si>
  <si>
    <t>kscpgl8</t>
  </si>
  <si>
    <t>02-27-2024 09:20:53</t>
  </si>
  <si>
    <t>She is taking advantage of you. She could be depressed or something, but still no excuse to treat you like that. Look into counselling, for both your relationship, and to assist her in gaining employment. If she is unwilling to do this, perhaps rethink being married to her. She sounds like a user.</t>
  </si>
  <si>
    <t>https://www.reddit.com/r/AmItheAsshole/comments/1b15jv0/aita_for_making_my_wife_cry_several_times_over/kscpgl8/</t>
  </si>
  <si>
    <t>kscmfae</t>
  </si>
  <si>
    <t>02-27-2024 08:43:51</t>
  </si>
  <si>
    <t>Don't listen to her, she's ridiculous and clearly has no grasp on the concept of how much money has worth and how luxuries easily build up over a small amount of time. If she says you're abusive she is 100% lying and trying to manipulate and guilt-trip you. 
I genuinely would get the hell away from her as quickly as possible before she destroys your life.</t>
  </si>
  <si>
    <t>https://www.reddit.com/r/AmItheAsshole/comments/1b15jv0/aita_for_making_my_wife_cry_several_times_over/kscmfae/</t>
  </si>
  <si>
    <t>ksctgmq</t>
  </si>
  <si>
    <t>02-27-2024 10:10:22</t>
  </si>
  <si>
    <t>mnlxyz</t>
  </si>
  <si>
    <t>Man, you are too young to make yourself stay in this relationship. You can find someone more compatible. She is not willing to do her part, which is necessary in an equal relationship. Unless she sees the error in her ways and makes changes theres no fixing this.</t>
  </si>
  <si>
    <t>https://www.reddit.com/r/AmItheAsshole/comments/1b15jv0/aita_for_making_my_wife_cry_several_times_over/ksctgmq/</t>
  </si>
  <si>
    <t>kscig6p</t>
  </si>
  <si>
    <t>02-27-2024 07:56:00</t>
  </si>
  <si>
    <t>She needs to want to get better and willing to get seek help or nothing is going to change. </t>
  </si>
  <si>
    <t>https://www.reddit.com/r/AmItheAsshole/comments/1b15jv0/aita_for_making_my_wife_cry_several_times_over/kscig6p/</t>
  </si>
  <si>
    <t>kscnjia</t>
  </si>
  <si>
    <t>02-27-2024 08:57:31</t>
  </si>
  <si>
    <t>What diagnosis does she wants? If she doesn't want help, just a diagnosis is that diagnosis something that she thinks gives her a free pass to not work?
Her reaction might be a symptom but she's an adult and unless she's certifiable you can't force her into treatment. If she's not willing to work on a solution, there's not much hope</t>
  </si>
  <si>
    <t>https://www.reddit.com/r/AmItheAsshole/comments/1b15jv0/aita_for_making_my_wife_cry_several_times_over/kscnjia/</t>
  </si>
  <si>
    <t>kscv7cg</t>
  </si>
  <si>
    <t>02-27-2024 10:31:19</t>
  </si>
  <si>
    <t>or it is another manipulative way of getting you distracted. any signs of cheating besides the obvious checking out of the relationship/not paying for shit/forcing you out of the house more?</t>
  </si>
  <si>
    <t>https://www.reddit.com/r/AmItheAsshole/comments/1b15jv0/aita_for_making_my_wife_cry_several_times_over/kscv7cg/</t>
  </si>
  <si>
    <t>kscvvo7</t>
  </si>
  <si>
    <t>02-27-2024 10:39:19</t>
  </si>
  <si>
    <t>Anyone who "just wants a diagnosis" wants a free pass to be a useless waste of a human. That's the translation.</t>
  </si>
  <si>
    <t>https://www.reddit.com/r/AmItheAsshole/comments/1b15jv0/aita_for_making_my_wife_cry_several_times_over/kscvvo7/</t>
  </si>
  <si>
    <t>kscsgwr</t>
  </si>
  <si>
    <t>02-27-2024 09:58:07</t>
  </si>
  <si>
    <t>Zaxacavabanem</t>
  </si>
  <si>
    <t>Has she started the process of getting a diagnosis? 
She needs to go to a GP and get a mental health plan and a referral. Wait lists for psychologists and psychiatrists are crazy at the moment so even if she does get off her arse and do that, it's going to be six months before she sees someone.
But a GP might be able to get her on medication straight away that *could* help, depending on exactly what her problem is.</t>
  </si>
  <si>
    <t>https://www.reddit.com/r/AmItheAsshole/comments/1b15jv0/aita_for_making_my_wife_cry_several_times_over/kscsgwr/</t>
  </si>
  <si>
    <t>kscy5fu</t>
  </si>
  <si>
    <t>02-27-2024 11:05:31</t>
  </si>
  <si>
    <t>&gt;"they cant help me i know what I am"
give a clear answers to this. "You need help. if your final say is it wont help there is no way i will stay. I cant carry all this alone and tolerate what you are at them moment as a partner for the rest of my life!"</t>
  </si>
  <si>
    <t>https://www.reddit.com/r/AmItheAsshole/comments/1b15jv0/aita_for_making_my_wife_cry_several_times_over/kscy5fu/</t>
  </si>
  <si>
    <t>kscye88</t>
  </si>
  <si>
    <t>02-27-2024 11:08:18</t>
  </si>
  <si>
    <t>Hmm. That's interesting that she acknowledges something isn't right with her. Why does she want a diagnosis if she thinks she can't be helped? What diagnosis does she think she has? I'd have a lot of questions after those statements. That is pretty upsetting that she thinks she's so damaged she can't be fixed.  
Maybe go back into that conversation, but ready to help research what treatments there are. Mental health is a real thing, there is real help out there.</t>
  </si>
  <si>
    <t>https://www.reddit.com/r/AmItheAsshole/comments/1b15jv0/aita_for_making_my_wife_cry_several_times_over/kscye88/</t>
  </si>
  <si>
    <t>kschco5</t>
  </si>
  <si>
    <t>02-27-2024 07:43:28</t>
  </si>
  <si>
    <t>Have you had any conversations with her about her mental health? I noticed in one of your comments that she’s also had no libido for quite a stretch of time, one I’m assuming lines up with the stress of her previous job?
Is all of this new behavior for her? 
Sometimes something that seems insignificant from the outside isn’t from the inside. So, for me, these would be important areas to have more insight into to offer advice or judgment here.</t>
  </si>
  <si>
    <t>https://www.reddit.com/r/AmItheAsshole/comments/1b15jv0/aita_for_making_my_wife_cry_several_times_over/kschco5/</t>
  </si>
  <si>
    <t>ksd506v</t>
  </si>
  <si>
    <t>02-27-2024 12:13:43</t>
  </si>
  <si>
    <t>aescepthicc</t>
  </si>
  <si>
    <t>Dude, please see the "toxic positivity" comments below, those people are right. People with toxic patterns need to be cut off of their "support", anything less will only enable them to continue until you are completely broke and useless to them.</t>
  </si>
  <si>
    <t>https://www.reddit.com/r/AmItheAsshole/comments/1b15jv0/aita_for_making_my_wife_cry_several_times_over/ksd506v/</t>
  </si>
  <si>
    <t>kscq17j</t>
  </si>
  <si>
    <t>02-27-2024 09:27:57</t>
  </si>
  <si>
    <t>If you want too, apply for her. If you’re married you clearly know her well enough to answer the job application questions and then go from there.</t>
  </si>
  <si>
    <t>https://www.reddit.com/r/AmItheAsshole/comments/1b15jv0/aita_for_making_my_wife_cry_several_times_over/kscq17j/</t>
  </si>
  <si>
    <t>kscqls7</t>
  </si>
  <si>
    <t>02-27-2024 09:35:06</t>
  </si>
  <si>
    <t>Experiments-Lady</t>
  </si>
  <si>
    <t>Sounds like a boss with his subordinate. The way you speak about your wife is as though you are her manager and she is an unwilling employee. From what I can see, she does not want to get a job, but is feeling forced or bullied. Reminds me of when a child doesn't want to eat and the overbearing parent is just sitting there forcing the child to eat. So the child reluctantly takes a bite, keeps it in their mouth. She is applying because she knows she doesn't have a choice. She is probably scared of you because you yell at her. She is not able to share how she truly feels. Maybe she doesn't want to work because of multiple reasons. How are you going to communicate and solve this, considering you don't have an equal partner relationship. I don't know if she feels safe around you in terms of sharing her feelings. You guys are probably not right for each other.</t>
  </si>
  <si>
    <t>https://www.reddit.com/r/AmItheAsshole/comments/1b15jv0/aita_for_making_my_wife_cry_several_times_over/kscqls7/</t>
  </si>
  <si>
    <t>kscziz8</t>
  </si>
  <si>
    <t>02-27-2024 11:20:36</t>
  </si>
  <si>
    <t>the_YellowRanger</t>
  </si>
  <si>
    <t>I was going to say she could have depression, but you cant help her much unless she gets help herself. You're in a tight spot.  Is she spending any money when you're not home? Can you cut her off financially or send her to live with her parents for a while to understand this is serious?</t>
  </si>
  <si>
    <t>https://www.reddit.com/r/AmItheAsshole/comments/1b15jv0/aita_for_making_my_wife_cry_several_times_over/kscziz8/</t>
  </si>
  <si>
    <t>ksculjp</t>
  </si>
  <si>
    <t>&gt;He is under extreme stress, shouldering the weight of an uncooperative partner and financial difficulties, but can't even lose his cool at her lying to him about looking for jobs because then suddenly he is the abuser?
He is a husband on AITA so by nature of this subreddit he will be held to insane standards while the wife will be coddled</t>
  </si>
  <si>
    <t>https://www.reddit.com/r/AmItheAsshole/comments/1b15jv0/aita_for_making_my_wife_cry_several_times_over/ksculjp/</t>
  </si>
  <si>
    <t>ksch8i3</t>
  </si>
  <si>
    <t>02-27-2024 07:42:07</t>
  </si>
  <si>
    <t>I absolutely agree that communication only works with two reasonable parties. Yelling is only going to ensure that communication doesn’t happen though, it’s only going to have a spouse put up walls. 
Being angry is justified, but that doesn’t make yelling at our spouses appropriate. We have to know when it’s just more peaceful to walk away. You talk about recognizing patterns of abuse, but it’s important to consider that those patterns can also involve things such as yelling, it’s just not something that is ever going to come across ok.
There are a few behaviors here that align clinically with mental health-related symptoms, especially if they’re new behaviors, and yelling could potentially make a bad situation worse.</t>
  </si>
  <si>
    <t>https://www.reddit.com/r/AmItheAsshole/comments/1b15jv0/aita_for_making_my_wife_cry_several_times_over/ksch8i3/</t>
  </si>
  <si>
    <t>ksdpym9</t>
  </si>
  <si>
    <t>02-27-2024 14:44:40</t>
  </si>
  <si>
    <t>Does yelling at someone actually get a message across?
Most people, when they’re yelled at, will simply put up walls. A situation will simply escalate. Yelling isn’t a means of healthy communication and it’s clear it isn’t working here or getting any message across.</t>
  </si>
  <si>
    <t>https://www.reddit.com/r/AmItheAsshole/comments/1b15jv0/aita_for_making_my_wife_cry_several_times_over/ksdpym9/</t>
  </si>
  <si>
    <t>ksdflcm</t>
  </si>
  <si>
    <t>02-27-2024 13:36:38</t>
  </si>
  <si>
    <t>Jankyjacob</t>
  </si>
  <si>
    <t>No, they aren't joking. It's a common and damaging perspective held by a lot of people here.</t>
  </si>
  <si>
    <t>https://www.reddit.com/r/AmItheAsshole/comments/1b15jv0/aita_for_making_my_wife_cry_several_times_over/ksdflcm/</t>
  </si>
  <si>
    <t>ksdqsxp</t>
  </si>
  <si>
    <t>02-27-2024 14:49:49</t>
  </si>
  <si>
    <t>What excuses have I found?
I asked OP a question and OP confirmed that they have seen the symptoms of something akin to depression, but aren’t a mental health professional. 
This is a situation in which two people need professional help, it’s above Reddit’s pay grade entirely and that professional insight is needed.</t>
  </si>
  <si>
    <t>https://www.reddit.com/r/AmItheAsshole/comments/1b15jv0/aita_for_making_my_wife_cry_several_times_over/ksdqsxp/</t>
  </si>
  <si>
    <t>ksdokto</t>
  </si>
  <si>
    <t>02-27-2024 14:36:10</t>
  </si>
  <si>
    <t>The only dysfunctional take on human relationships here is the deluded idiots who think that yelling at somebody who is attempting to drive you both into bankruptcy is somehow unreasonable and uncalled for.
News flash - yelling the truth to somebody who repeatedly refuses to hear it is not verbal abuse. It's called a reality check.</t>
  </si>
  <si>
    <t>https://www.reddit.com/r/AmItheAsshole/comments/1b15jv0/aita_for_making_my_wife_cry_several_times_over/ksdokto/</t>
  </si>
  <si>
    <t>kscsus4</t>
  </si>
  <si>
    <t>02-27-2024 10:02:51</t>
  </si>
  <si>
    <t>Just another random thought ...
If she genuinely has serious mental health issues that make it hard for her to work, you might be able to get some assistance like a disability support pension. At least see if it's worth getting her signed up with Centrelink or whatever they're calling themselves these days. A bit of government cheese would at least relieve some of the pressure on you, if nothing else </t>
  </si>
  <si>
    <t>https://www.reddit.com/r/AmItheAsshole/comments/1b15jv0/aita_for_making_my_wife_cry_several_times_over/kscsus4/</t>
  </si>
  <si>
    <t>kscp5q9</t>
  </si>
  <si>
    <t>02-27-2024 09:17:16</t>
  </si>
  <si>
    <t>That may indeed be the case, I'm afraid. Please consider separating your debt or selling the house and yeah I think I will just echo other comments on this thread. There is no way you can pull the weight for both.</t>
  </si>
  <si>
    <t>https://www.reddit.com/r/AmItheAsshole/comments/1b15jv0/aita_for_making_my_wife_cry_several_times_over/kscp5q9/</t>
  </si>
  <si>
    <t>ksd24l8</t>
  </si>
  <si>
    <t>02-27-2024 11:47:09</t>
  </si>
  <si>
    <t>That is very indicative. Not sure how you can start the process.</t>
  </si>
  <si>
    <t>https://www.reddit.com/r/AmItheAsshole/comments/1b15jv0/aita_for_making_my_wife_cry_several_times_over/ksd24l8/</t>
  </si>
  <si>
    <t>ksdkg7h</t>
  </si>
  <si>
    <t>02-27-2024 14:09:53</t>
  </si>
  <si>
    <t>It sounds like there’s not a lot you can do to help her. You can’t force her to see a doctor or get therapy, you can’t force her to get a job. You’ve already told her you can’t afford for her not to work, you’ve told her how you feel, nothing has made a difference to her. Even if she is suffering from depression you can’t do any more than you’ve already done. It’s easy for people to say you shouldn’t shout at her, you should talk calmly but unless you’re in that position you don’t know how hard it is to deal with. I think it’s time you put yourself first before you burn yourself out or make yourself ill from stress or exhaustion. Life’s short, we owe it to ourselves to prioritise our health and happiness sometimes. You tried your best, it didn’t work. Get out and make a new life for yourself before it’s too late, you deserve it. Take care op.</t>
  </si>
  <si>
    <t>https://www.reddit.com/r/AmItheAsshole/comments/1b15jv0/aita_for_making_my_wife_cry_several_times_over/ksdkg7h/</t>
  </si>
  <si>
    <t>kscozjt</t>
  </si>
  <si>
    <t>02-27-2024 09:15:09</t>
  </si>
  <si>
    <t>I'd suggest trying to have a calm conversation with her about this. No yelling no guilt about the job. 
Just state something has to change and she needs to take action. Tell her she needs to go back to therapy or start finding a way to get better. You need to lay off the pressure about the job. If I was constantly hounded I'd not want to look either. Especially if I was depressed. 
But you need to both sit down as adults and try to find a solution,  ir put the house up for sale and downsize.  Or call it quits.</t>
  </si>
  <si>
    <t>https://www.reddit.com/r/AmItheAsshole/comments/1b15jv0/aita_for_making_my_wife_cry_several_times_over/kscozjt/</t>
  </si>
  <si>
    <t>kscgqle</t>
  </si>
  <si>
    <t>02-27-2024 07:36:19</t>
  </si>
  <si>
    <t>https://www.reddit.com/r/AmItheAsshole/comments/1b15jv0/aita_for_making_my_wife_cry_several_times_over/kscgqle/</t>
  </si>
  <si>
    <t>kscq07d</t>
  </si>
  <si>
    <t>02-27-2024 09:27:35</t>
  </si>
  <si>
    <t>I think that’s because you need to change your approach - her choices aren’t rational, they are a product of a very emotional state, so appeal to her emotions instead. Have a calm conversation in which you share how stressed you are, that you feel on your own, how you also need support. 
Don’t necessarily end it with “so you need to get a job”, make it a save space to talk emotions on both sides without asking for solutions in the same conversation. Yes, have a conversation about feelings. Open up and give her space to do the same without judging in the moment what she shares and share without blaming her</t>
  </si>
  <si>
    <t>https://www.reddit.com/r/AmItheAsshole/comments/1b15jv0/aita_for_making_my_wife_cry_several_times_over/kscq07d/</t>
  </si>
  <si>
    <t>ksckaa4</t>
  </si>
  <si>
    <t>02-27-2024 08:17:39</t>
  </si>
  <si>
    <t>oh buddy, relationships shouldn't feel like this. you shouldn't be walking on eggshells with your life partner. yeah, maybe you shouldn't have yelled, but you're stressed and overworked and she isn't contributing or helping at all, so it's bound to happen sometimes (especially because it seems like these blowups don't happen often.)
i agree that it might be worth recommending a mental health check, but mental illness isn't a full excuse for being a bad partner. it's an explanation, but not an excuse. regardless of if she's depressed (if she is, i wish her luck in getting treatment and hope for the best that it mends your relationship), that doesn't mean she isn't hurting you. she can't decide to be a stay at home wife without you agreeing. 
unfortunately, money is the cause of most divorces. i don't wish for your divorce, but if things don't change, i would hate for you to end up in a financial hole you can't crawl out of forever. i hope things shake out alright!!
PS. your english is fantastic, i hate that you think you're not smart because you're very smart! you could have totally broken english and you'd still be smarter than most people here in the US, because they only know one language and refuse to learn anything new. you should be proud of that achievement, it's not easy!</t>
  </si>
  <si>
    <t>https://www.reddit.com/r/AmItheAsshole/comments/1b15jv0/aita_for_making_my_wife_cry_several_times_over/ksckaa4/</t>
  </si>
  <si>
    <t>kscowux</t>
  </si>
  <si>
    <t>02-27-2024 09:14:13</t>
  </si>
  <si>
    <t>If she was in age care during those lockdowns, I don’t blame her. I hope she can become open to it and get the help she needs.</t>
  </si>
  <si>
    <t>https://www.reddit.com/r/AmItheAsshole/comments/1b15jv0/aita_for_making_my_wife_cry_several_times_over/kscowux/</t>
  </si>
  <si>
    <t>kscil5i</t>
  </si>
  <si>
    <t>02-27-2024 07:57:33</t>
  </si>
  <si>
    <t>Ye lol.</t>
  </si>
  <si>
    <t>https://www.reddit.com/r/AmItheAsshole/comments/1b15jv0/aita_for_making_my_wife_cry_several_times_over/kscil5i/</t>
  </si>
  <si>
    <t>ksckjbw</t>
  </si>
  <si>
    <t>02-27-2024 08:20:42</t>
  </si>
  <si>
    <t>yes people can judge me as needed.</t>
  </si>
  <si>
    <t>https://www.reddit.com/r/AmItheAsshole/comments/1b15jv0/aita_for_making_my_wife_cry_several_times_over/ksckjbw/</t>
  </si>
  <si>
    <t>kscpw47</t>
  </si>
  <si>
    <t>02-27-2024 09:26:12</t>
  </si>
  <si>
    <t>That’s much better.</t>
  </si>
  <si>
    <t>https://www.reddit.com/r/AmItheAsshole/comments/1b15jv0/aita_for_making_my_wife_cry_several_times_over/kscpw47/</t>
  </si>
  <si>
    <t>kscg7cw</t>
  </si>
  <si>
    <t>02-27-2024 07:30:22</t>
  </si>
  <si>
    <t>I think showing compassion for your partner is really important, whether your other half is male or female. A marriage is about many things, one of which is helping your partner when they need it. Sometimes this means that you need to dig deep. So nope, he's not a pack mule, donkey or robot, he's a human being who is stressed over money - my suggestion is aimed at helping out, not looking for excuses or being sexist.</t>
  </si>
  <si>
    <t>https://www.reddit.com/r/AmItheAsshole/comments/1b15jv0/aita_for_making_my_wife_cry_several_times_over/kscg7cw/</t>
  </si>
  <si>
    <t>ksclmxf</t>
  </si>
  <si>
    <t>02-27-2024 08:34:15</t>
  </si>
  <si>
    <t>Elegant_Cup23</t>
  </si>
  <si>
    <t>I assume the counsellor implied she wasn't actually the centre of the universe and she, like us all is flawed and didn't want to do the self reflection </t>
  </si>
  <si>
    <t>https://www.reddit.com/r/AmItheAsshole/comments/1b15jv0/aita_for_making_my_wife_cry_several_times_over/ksclmxf/</t>
  </si>
  <si>
    <t>ksckpk1</t>
  </si>
  <si>
    <t>02-27-2024 08:22:46</t>
  </si>
  <si>
    <t>Thanks for your considered and non-judgemental reply, makes my day start brightly</t>
  </si>
  <si>
    <t>https://www.reddit.com/r/AmItheAsshole/comments/1b15jv0/aita_for_making_my_wife_cry_several_times_over/ksckpk1/</t>
  </si>
  <si>
    <t>kscuf5c</t>
  </si>
  <si>
    <t>02-27-2024 10:21:54</t>
  </si>
  <si>
    <t>I mention this in my last paragraph. He has shared only numbers to show the need for two jobs and clearly calculations are getting them nowhere plus that isn’t even close to a talk about emotional and mental health needs. Yelling will not resolve anything unless he already wants a divorce.</t>
  </si>
  <si>
    <t>https://www.reddit.com/r/AmItheAsshole/comments/1b15jv0/aita_for_making_my_wife_cry_several_times_over/kscuf5c/</t>
  </si>
  <si>
    <t>kscvia8</t>
  </si>
  <si>
    <t>As much as I hate this sub's normal go to advice of divorce, I can't see any other alternative here.
&amp;#x200B:
OP is pretty much doing most of the household chores, all of the breadwinning and then parenting this grown woman who has become a dead weight on the household. She isn't interested in getting a job, doing chores and seems to be shopping for things they can't afford according to OP's comments.
Then she has the gall to complain about OP spending too much time at work subsidising her lifestyle.
Cut her loose OP.</t>
  </si>
  <si>
    <t>https://www.reddit.com/r/AmItheAsshole/comments/1b15jv0/aita_for_making_my_wife_cry_several_times_over/kscvia8/</t>
  </si>
  <si>
    <t>kscpb5m</t>
  </si>
  <si>
    <t>hsifuevwivd</t>
  </si>
  <si>
    <t>Having depression is not an excuse to take advantage of your partner.</t>
  </si>
  <si>
    <t>https://www.reddit.com/r/AmItheAsshole/comments/1b15jv0/aita_for_making_my_wife_cry_several_times_over/kscpb5m/</t>
  </si>
  <si>
    <t>kscpuly</t>
  </si>
  <si>
    <t>ketita</t>
  </si>
  <si>
    <t>She may be, but as someone who has struggled with depression---you have to be willing to do what you can to try and get yourself out. You can't just throw yourself on the people around you and do nothing.</t>
  </si>
  <si>
    <t>https://www.reddit.com/r/AmItheAsshole/comments/1b15jv0/aita_for_making_my_wife_cry_several_times_over/kscpuly/</t>
  </si>
  <si>
    <t>kscpnjn</t>
  </si>
  <si>
    <t>02-27-2024 09:23:14</t>
  </si>
  <si>
    <t>Oh my ....God! I am so sick of that being bought up! Is she depressed? Does she have adhd? Did she see a sad puppy and now she's sad too?? I don't care! Bills do not care if you're depressed! Groceries do not care if you're depressed! Rent/mortgage doesn't care of you're depressed! Millions of people have depression,  some treated, most not and still get up and do what they have to do to survive. And some, just sometimes, people are just flat out lazy and manipulative and depend on other to maintain them! I've known multiple people that had partners that were depressed and couldn't get a job and went to therapy and all that jazz yet when the person got fed up with the partners unwillingness to help out and dumped them, they had a job within the next two weeks! Stop trying to armchair diagnose everyone on the internet you've never even met!!!</t>
  </si>
  <si>
    <t>https://www.reddit.com/r/AmItheAsshole/comments/1b15jv0/aita_for_making_my_wife_cry_several_times_over/kscpnjn/</t>
  </si>
  <si>
    <t>kscqlv7</t>
  </si>
  <si>
    <t>02-27-2024 09:35:08</t>
  </si>
  <si>
    <t>Toxik1_skr</t>
  </si>
  <si>
    <t>Is she causing him to suffer from depression due to her unwillingness to find work?  If so he should probably look into leaving the source of his stress correct?</t>
  </si>
  <si>
    <t>https://www.reddit.com/r/AmItheAsshole/comments/1b15jv0/aita_for_making_my_wife_cry_several_times_over/kscqlv7/</t>
  </si>
  <si>
    <t>kscq2ls</t>
  </si>
  <si>
    <t>02-27-2024 09:28:26</t>
  </si>
  <si>
    <t>Comfortable-Brick168</t>
  </si>
  <si>
    <t>If these two were flipped, everyone would rightfully call him a bum.
If the shoe fits...</t>
  </si>
  <si>
    <t>https://www.reddit.com/r/AmItheAsshole/comments/1b15jv0/aita_for_making_my_wife_cry_several_times_over/kscq2ls/</t>
  </si>
  <si>
    <t>kscpcmq</t>
  </si>
  <si>
    <t>02-27-2024 09:19:33</t>
  </si>
  <si>
    <t>Maleficent-Bad3755</t>
  </si>
  <si>
    <t>i’m tired of this answer  … she needs to find a way to support herself regardless ..</t>
  </si>
  <si>
    <t>https://www.reddit.com/r/AmItheAsshole/comments/1b15jv0/aita_for_making_my_wife_cry_several_times_over/kscpcmq/</t>
  </si>
  <si>
    <t>kscptaw</t>
  </si>
  <si>
    <t>02-27-2024 09:25:14</t>
  </si>
  <si>
    <t>IrishAndIKnowIt7612</t>
  </si>
  <si>
    <t>I'm sick of hearing this. We are all depressed having to work constantly especially way more than 18 hours a week. It's still no excuse.</t>
  </si>
  <si>
    <t>https://www.reddit.com/r/AmItheAsshole/comments/1b15jv0/aita_for_making_my_wife_cry_several_times_over/kscptaw/</t>
  </si>
  <si>
    <t>kscq3n8</t>
  </si>
  <si>
    <t>02-27-2024 09:28:47</t>
  </si>
  <si>
    <t>nyanyau_97</t>
  </si>
  <si>
    <t>I'd take the divorce than me getting depressed as well.</t>
  </si>
  <si>
    <t>https://www.reddit.com/r/AmItheAsshole/comments/1b15jv0/aita_for_making_my_wife_cry_several_times_over/kscq3n8/</t>
  </si>
  <si>
    <t>kscul0z</t>
  </si>
  <si>
    <t>02-27-2024 10:23:53</t>
  </si>
  <si>
    <t>Didn't know one of the symptoms of depression was being a mooch and draining your partner in every way</t>
  </si>
  <si>
    <t>https://www.reddit.com/r/AmItheAsshole/comments/1b15jv0/aita_for_making_my_wife_cry_several_times_over/kscul0z/</t>
  </si>
  <si>
    <t>kscucj1</t>
  </si>
  <si>
    <t>02-27-2024 10:21:03</t>
  </si>
  <si>
    <t>Consistent_Spell_424</t>
  </si>
  <si>
    <t>Or she's lazy</t>
  </si>
  <si>
    <t>https://www.reddit.com/r/AmItheAsshole/comments/1b15jv0/aita_for_making_my_wife_cry_several_times_over/kscucj1/</t>
  </si>
  <si>
    <t>ksctljd</t>
  </si>
  <si>
    <t>02-27-2024 10:12:01</t>
  </si>
  <si>
    <t>Stop using pathetic excuses for being an absolute ass. Who doesn’t have ‚anxiety‘ or a depressive episode nowadays?  They are almost 30, work on it together but stop abusing your partner because you are not strong enough to get your ass to work. Get therapy on the side, but working 0 hours is egoistic and narcissistic</t>
  </si>
  <si>
    <t>https://www.reddit.com/r/AmItheAsshole/comments/1b15jv0/aita_for_making_my_wife_cry_several_times_over/ksctljd/</t>
  </si>
  <si>
    <t>ksd7t28</t>
  </si>
  <si>
    <t>02-27-2024 12:37:28</t>
  </si>
  <si>
    <t>Admirable-Low-1829</t>
  </si>
  <si>
    <t>If she does have depression it’s her responsibility to get help.</t>
  </si>
  <si>
    <t>https://www.reddit.com/r/AmItheAsshole/comments/1b15jv0/aita_for_making_my_wife_cry_several_times_over/ksd7t28/</t>
  </si>
  <si>
    <t>ksddqe2</t>
  </si>
  <si>
    <t>02-27-2024 13:23:16</t>
  </si>
  <si>
    <t>emi_lgr</t>
  </si>
  <si>
    <t>She may very well be, but her way of coping is to dump everything on her partner and then complain that he’s not spending enough time with her. Depression or not, that’s not ok and unsustainable. They have a very real problem of dwindling savings and accumulating bills to solve that can’t be held off while she deals with her depression.</t>
  </si>
  <si>
    <t>https://www.reddit.com/r/AmItheAsshole/comments/1b15jv0/aita_for_making_my_wife_cry_several_times_over/ksddqe2/</t>
  </si>
  <si>
    <t>ksdvzww</t>
  </si>
  <si>
    <t>02-27-2024 15:20:44</t>
  </si>
  <si>
    <t>faithcharmandpixdust</t>
  </si>
  <si>
    <t>I was thinking depression, too, when I read this</t>
  </si>
  <si>
    <t>https://www.reddit.com/r/AmItheAsshole/comments/1b15jv0/aita_for_making_my_wife_cry_several_times_over/ksdvzww/</t>
  </si>
  <si>
    <t>ksco8pt</t>
  </si>
  <si>
    <t>02-27-2024 09:05:58</t>
  </si>
  <si>
    <t>These days i don't even know. Some days I don't even want to go home because I can tell she is going to have something to complain about.</t>
  </si>
  <si>
    <t>https://www.reddit.com/r/AmItheAsshole/comments/1b15jv0/aita_for_making_my_wife_cry_several_times_over/ksco8pt/</t>
  </si>
  <si>
    <t>ksdqjut</t>
  </si>
  <si>
    <t>02-27-2024 14:48:16</t>
  </si>
  <si>
    <t>She’ll care when it happens.</t>
  </si>
  <si>
    <t>https://www.reddit.com/r/AmItheAsshole/comments/1b15jv0/aita_for_making_my_wife_cry_several_times_over/ksdqjut/</t>
  </si>
  <si>
    <t>ksdwse7</t>
  </si>
  <si>
    <t>02-27-2024 15:25:20</t>
  </si>
  <si>
    <t>Pogseu</t>
  </si>
  <si>
    <t>Oh god … smh 
Now I’m curious! How did you manage to end it, then? And how did she react?</t>
  </si>
  <si>
    <t>https://www.reddit.com/r/AmItheAsshole/comments/1b15jv0/aita_for_making_my_wife_cry_several_times_over/ksdwse7/</t>
  </si>
  <si>
    <t>kscr9k5</t>
  </si>
  <si>
    <t>02-27-2024 09:43:19</t>
  </si>
  <si>
    <t>When would OP have the time to stimulate anything? He's working OT because she won't look for work. Depression isn't an excuse, I've suffered from depression most of my adult life but I never just pushed my shit onto someone else.</t>
  </si>
  <si>
    <t>https://www.reddit.com/r/AmItheAsshole/comments/1b15jv0/aita_for_making_my_wife_cry_several_times_over/kscr9k5/</t>
  </si>
  <si>
    <t>kscpyj2</t>
  </si>
  <si>
    <t>02-27-2024 09:27:02</t>
  </si>
  <si>
    <t>AffectionateFig9277</t>
  </si>
  <si>
    <t>No. Just no. Depression is no excuse and you're pulling that out of thin air anyway. I have depressed AND anxiety every day and I have always held down a job. Not having a job as an adult with bills to pay is simply not an option.</t>
  </si>
  <si>
    <t>https://www.reddit.com/r/AmItheAsshole/comments/1b15jv0/aita_for_making_my_wife_cry_several_times_over/kscpyj2/</t>
  </si>
  <si>
    <t>kscqbfp</t>
  </si>
  <si>
    <t>02-27-2024 09:31:29</t>
  </si>
  <si>
    <t>Chaddie_D</t>
  </si>
  <si>
    <t>That doesn't give her the right to mentally abuse and freeload off of him.</t>
  </si>
  <si>
    <t>https://www.reddit.com/r/AmItheAsshole/comments/1b15jv0/aita_for_making_my_wife_cry_several_times_over/kscqbfp/</t>
  </si>
  <si>
    <t>kscre3i</t>
  </si>
  <si>
    <t>02-27-2024 09:44:54</t>
  </si>
  <si>
    <t>Morris_Alanisette</t>
  </si>
  <si>
    <t>&gt;It sounds like your wife has depression.
Yes Dr Cautious\_Tofu\_. Perfectly reasonable to diagnose mental illness in someone you've never met from a few paragraphs of text from their partner.
She could be depressed but there are countless other things it could be. Regardless people with mental illness still have to work. You have to find techniques to cope with it.</t>
  </si>
  <si>
    <t>https://www.reddit.com/r/AmItheAsshole/comments/1b15jv0/aita_for_making_my_wife_cry_several_times_over/kscre3i/</t>
  </si>
  <si>
    <t>kscmewa</t>
  </si>
  <si>
    <t>02-27-2024 08:43:44</t>
  </si>
  <si>
    <t>That is very true. People line up on the streets here to view a rental property</t>
  </si>
  <si>
    <t>https://www.reddit.com/r/AmItheAsshole/comments/1b15jv0/aita_for_making_my_wife_cry_several_times_over/kscmewa/</t>
  </si>
  <si>
    <t>ksdqqbr</t>
  </si>
  <si>
    <t>02-27-2024 14:49:23</t>
  </si>
  <si>
    <t>grayhairedqueenbitch</t>
  </si>
  <si>
    <t>That's a great idea!</t>
  </si>
  <si>
    <t>https://www.reddit.com/r/AmItheAsshole/comments/1b15jv0/aita_for_making_my_wife_cry_several_times_over/ksdqqbr/</t>
  </si>
  <si>
    <t>kscsfx6</t>
  </si>
  <si>
    <t>02-27-2024 09:57:47</t>
  </si>
  <si>
    <t>Her family is super "traditional" so mental health is not real for them.</t>
  </si>
  <si>
    <t>https://www.reddit.com/r/AmItheAsshole/comments/1b15jv0/aita_for_making_my_wife_cry_several_times_over/kscsfx6/</t>
  </si>
  <si>
    <t>ksd9jb5</t>
  </si>
  <si>
    <t>02-27-2024 12:51:28</t>
  </si>
  <si>
    <t>catpigeons</t>
  </si>
  <si>
    <t>What's acute about it? Condition has been ongoing for at 3+ months...</t>
  </si>
  <si>
    <t>https://www.reddit.com/r/AmItheAsshole/comments/1b15jv0/aita_for_making_my_wife_cry_several_times_over/ksd9jb5/</t>
  </si>
  <si>
    <t>ksd1wg0</t>
  </si>
  <si>
    <t>02-27-2024 11:44:59</t>
  </si>
  <si>
    <t>Unfortunately, the depression can prevent that person from seeking help. If it were that simple, mental health would not be an issue at all. "Smile more often" might actually work.</t>
  </si>
  <si>
    <t>https://www.reddit.com/r/AmItheAsshole/comments/1b15jv0/aita_for_making_my_wife_cry_several_times_over/ksd1wg0/</t>
  </si>
  <si>
    <t>kscxw5w</t>
  </si>
  <si>
    <t>Punkybrewsickle</t>
  </si>
  <si>
    <t>This exactly, so telling! I was giving her a little credit for having likely mental health issues. The second I read that (I don't want help, I just want a diagnosis)... my compassion came to a screeching halt. What could  she possibly want a diagnosis for, if she is also committed to taking NO action with it? What use does she have specifically diagnosis, yet nothing needing to change? 
The free pass, that's what it's for. She wants a permanent exemption from responsibility, using a medical authority to outrank OP's voice in the matter--so that she can obligate him to provide for her 100% without getting a say in whether that's acceptable. 
It's weaponized incompetence at its height. 
To his question as to whether he is an asshole for losing his temper, I'd say possibly the asshole IFFFF he's willfully choosing to stay in the marriage planning to resent her or get off on martyrdom. That's a real thing, that people do. But I don't think that's what he's doing, therefore not an asshole. Especially since she's exploiting the very anger in question here. 
I've been in a similar position as OP. Except the leech in my case was also using his unemployed time to be unfaithful. I couldn't kick him out, as he had zero money to get himself even a car to live in let alone a house. Once I could afford it, I instead left HIM. I notified the landlord, and she could choose to lease it to him on his own or simply evict him. It didn't matter to me either way. He was forced to actually figure his shit out because he had everything to lose, and he was the only person who could prevent that. there wasn't someone else with something to lose, keeping him afloat by default and association. 
I will say, if OP were going to be an asshole, he'd make unilateral decisions for the both of them, first step being to cancel all streaming services, specifically gaming related. Cuz he can't afford it. HE can't, not "they." If there was a second car, he'd sell one because there isn't a second employment to necessitate the expense of owning the second car. He'd unilaterally lease out an extra room in the house to a renter, only notifying her after he selected them. He'd get his own bank account, inaccessible to her, and direct all his paychecks to it. She would be entitled to 100% of her own income, should she feel like getting takeout or shopping. He would not be able to loan or gift her money to spend, as he had to pay his bills. He would also start tracking her half of all expenses and keeping the balance up to date (even if they both know she'll never pay him back). Point is, if he were really an asshole, he'd be doing those things by now.</t>
  </si>
  <si>
    <t>https://www.reddit.com/r/AmItheAsshole/comments/1b15jv0/aita_for_making_my_wife_cry_several_times_over/kscxw5w/</t>
  </si>
  <si>
    <t>kscvxh9</t>
  </si>
  <si>
    <t>02-27-2024 10:39:55</t>
  </si>
  <si>
    <t>Agreed, if she wants a diagnosis but not to put in the work to get better or learn how to cope with her responsibilites while living with that diagnosis then she just wants it as an excuse. The fact that she wants a diagnosis but isn't even willing to put in the work it takes to *get* a diagnosis is very telling. To me it sounds very possible that she's depressed, but that genuinely doesn't matter, because it's only relevant if she is willing to get help and actively try to remedy the damage it's already caused. 
I've nuked relationships from behaviour that was caused by my depression when I wasn't in a place yet to actually want to get better and able to make the efforts that I should have and that they deserved. That I actually was deeply depressed at the time is something I can remind myself of in order to not continue to hate myself about my actions then, but that doesn't mean that I think that anyone who didn't put up with the behaviour I had then was wrong to cut me off or react negatively while it was happening, because it's an explanation but NOT an excuse. I can only learn from my actions, to make sure it never happens again, I'm not in the right to demonize the people who gave me consequences because I had a "good enough reason". </t>
  </si>
  <si>
    <t>https://www.reddit.com/r/AmItheAsshole/comments/1b15jv0/aita_for_making_my_wife_cry_several_times_over/kscvxh9/</t>
  </si>
  <si>
    <t>kscunf6</t>
  </si>
  <si>
    <t>02-27-2024 10:24:42</t>
  </si>
  <si>
    <t>She wants a victim card</t>
  </si>
  <si>
    <t>https://www.reddit.com/r/AmItheAsshole/comments/1b15jv0/aita_for_making_my_wife_cry_several_times_over/kscunf6/</t>
  </si>
  <si>
    <t>kschmi5</t>
  </si>
  <si>
    <t>02-27-2024 07:46:38</t>
  </si>
  <si>
    <t>Libido declined to nill over the last 4 years. She seems to have signs of depression. I am not a doctor though. She has been getting a bit more active physically the last week but I have doubts on her consistancy as she frequently drops everything for late night video gaming.</t>
  </si>
  <si>
    <t>https://www.reddit.com/r/AmItheAsshole/comments/1b15jv0/aita_for_making_my_wife_cry_several_times_over/kschmi5/</t>
  </si>
  <si>
    <t>kscsb0s</t>
  </si>
  <si>
    <t>02-27-2024 09:56:08</t>
  </si>
  <si>
    <t>eligri</t>
  </si>
  <si>
    <t>So she is the victim, not the guy who is forced to work past burnout to support his lazy bum of a wife?</t>
  </si>
  <si>
    <t>https://www.reddit.com/r/AmItheAsshole/comments/1b15jv0/aita_for_making_my_wife_cry_several_times_over/kscsb0s/</t>
  </si>
  <si>
    <t>kscs4v2</t>
  </si>
  <si>
    <t>02-27-2024 09:54:01</t>
  </si>
  <si>
    <t>She isn't right for anyone. No idea why you're trying to defend her here. OP shouldn't be yelling but he has every right to act the way he is about asking if she's applying for jobs constantly when she's going to be the sole reason they end up on the street</t>
  </si>
  <si>
    <t>https://www.reddit.com/r/AmItheAsshole/comments/1b15jv0/aita_for_making_my_wife_cry_several_times_over/kscs4v2/</t>
  </si>
  <si>
    <t>ksctaig</t>
  </si>
  <si>
    <t>02-27-2024 10:08:15</t>
  </si>
  <si>
    <t>worldtraveller1989</t>
  </si>
  <si>
    <t>Well OP tried to communicate before getting angry and that didn’t help in any way shape or form</t>
  </si>
  <si>
    <t>https://www.reddit.com/r/AmItheAsshole/comments/1b15jv0/aita_for_making_my_wife_cry_several_times_over/ksctaig/</t>
  </si>
  <si>
    <t>kschrse</t>
  </si>
  <si>
    <t>02-27-2024 07:48:19</t>
  </si>
  <si>
    <t>r/wooosh
In all seriousness, I was talking about you in with the toxic positivity, not him. You missed the point of what I said completely. People that intend to harm you can't be talked out of it. Telling people to be reasonable with unreasonable people not only setting them up for failure, it's also victim blaming. When someone is gaslighting you and you catch on, you're not at fault for catching on to their gaslighting....Telling someone they should ignore gaslighting is what enables people to gaslight</t>
  </si>
  <si>
    <t>https://www.reddit.com/r/AmItheAsshole/comments/1b15jv0/aita_for_making_my_wife_cry_several_times_over/kschrse/</t>
  </si>
  <si>
    <t>ksdr0zo</t>
  </si>
  <si>
    <t>02-27-2024 14:51:11</t>
  </si>
  <si>
    <t>OP has acknowledged that their partner shows symptoms of something akin to depression, but that they aren’t a mental health professional.
Yelling at someone when you can see those symptoms solves absolutely nothing. It’s not a reality check. 
Professional help is.</t>
  </si>
  <si>
    <t>https://www.reddit.com/r/AmItheAsshole/comments/1b15jv0/aita_for_making_my_wife_cry_several_times_over/ksdr0zo/</t>
  </si>
  <si>
    <t>kschmll</t>
  </si>
  <si>
    <t>02-27-2024 07:46:40</t>
  </si>
  <si>
    <t>Happens to us all</t>
  </si>
  <si>
    <t>https://www.reddit.com/r/AmItheAsshole/comments/1b15jv0/aita_for_making_my_wife_cry_several_times_over/kschmll/</t>
  </si>
  <si>
    <t>ksdfbvn</t>
  </si>
  <si>
    <t>02-27-2024 13:34:47</t>
  </si>
  <si>
    <t>he's not her father.
it sounds a bit like weaponized incompetence.</t>
  </si>
  <si>
    <t>https://www.reddit.com/r/AmItheAsshole/comments/1b15jv0/aita_for_making_my_wife_cry_several_times_over/ksdfbvn/</t>
  </si>
  <si>
    <t>kscoyt5</t>
  </si>
  <si>
    <t>02-27-2024 09:14:54</t>
  </si>
  <si>
    <t>She was. Managed to stay covid free though haha.</t>
  </si>
  <si>
    <t>https://www.reddit.com/r/AmItheAsshole/comments/1b15jv0/aita_for_making_my_wife_cry_several_times_over/kscoyt5/</t>
  </si>
  <si>
    <t>kscjify</t>
  </si>
  <si>
    <t>02-27-2024 08:08:22</t>
  </si>
  <si>
    <t>I'm sorry about the amount of blame and lecturing you've gotten OP. This sub has historically never treated husbands who come here and post as well as they treat wives.
An example [here](https://www.reddit.com/r/AmItheAsshole/comments/12u0k3g/comment/jh50460/?utm_source=share&amp;utm_medium=web2x&amp;context=3) is where no genders were mentioned and yet 900 upvotes for a comment assuming the AH is male purely because of bias that men=AH.
I'd honestly just come to your wife with an ultimatum. Either she sees a professional for help and simultaneously gets a job paying whatever or you leave. Working yourself to the bone like this isn't sustainable.</t>
  </si>
  <si>
    <t>https://www.reddit.com/r/AmItheAsshole/comments/1b15jv0/aita_for_making_my_wife_cry_several_times_over/kscjify/</t>
  </si>
  <si>
    <t>kscgdbr</t>
  </si>
  <si>
    <t>02-27-2024 07:32:13</t>
  </si>
  <si>
    <t>&gt;I think showing compassion for your partner is really important,
Fucking hilarious. You lecture him about compassion for partners while ignoring the wife who refuses to show compassion by forcing him to work massive amounts of overtime, subjects him to heavy stress and then whines about how she's the victim because now he spends all his time at work instead of indulging in her bullshit at home.</t>
  </si>
  <si>
    <t>https://www.reddit.com/r/AmItheAsshole/comments/1b15jv0/aita_for_making_my_wife_cry_several_times_over/kscgdbr/</t>
  </si>
  <si>
    <t>ksclotg</t>
  </si>
  <si>
    <t>02-27-2024 08:34:53</t>
  </si>
  <si>
    <t>On the nose there.</t>
  </si>
  <si>
    <t>https://www.reddit.com/r/AmItheAsshole/comments/1b15jv0/aita_for_making_my_wife_cry_several_times_over/ksclotg/</t>
  </si>
  <si>
    <t>ksculu4</t>
  </si>
  <si>
    <t>02-27-2024 10:24:10</t>
  </si>
  <si>
    <t>See people are so uneducated when it comes to anxiety did you know irritability can also be a sign of anxiety?
With their body and mind overwhelmed with worry, the person can feel stressed and depleted of energy. This can make it difficult for them to shrug off or ignore things as they normally would be able to do. In turn, this can cause them to become more irritable and anger quicker.
Yes, yelling is not the answer but sometimes people snap
Especially when they have a partner who is not willing to be a partner, a partner who is taking complete advantage and leaving all the burden and the responsibility on their spouse</t>
  </si>
  <si>
    <t>https://www.reddit.com/r/AmItheAsshole/comments/1b15jv0/aita_for_making_my_wife_cry_several_times_over/ksculu4/</t>
  </si>
  <si>
    <t>kscwo4w</t>
  </si>
  <si>
    <t>02-27-2024 10:48:40</t>
  </si>
  <si>
    <t>Empressario</t>
  </si>
  <si>
    <t>It does seem like she has some sort of depression but even so, every job you do is going to cause some sort of stress so she's got to work. I cannot imagine the stress OP is under keeping it all afloat.  
One last chance OP, either day she has to change now to get a job, get some therapy or you will be separating and thus divorcing her..</t>
  </si>
  <si>
    <t>https://www.reddit.com/r/AmItheAsshole/comments/1b15jv0/aita_for_making_my_wife_cry_several_times_over/kscwo4w/</t>
  </si>
  <si>
    <t>ksd8x3x</t>
  </si>
  <si>
    <t>02-27-2024 12:46:35</t>
  </si>
  <si>
    <t>z-w-throwaway</t>
  </si>
  <si>
    <t>Won't OP get even more financially fucked from a divorce? Like if she manages to convince a judge she is incapable of working or surviving outside of marriage, won't that affect alimony? And OP is probably losing the home regardless, to her or to the bank...</t>
  </si>
  <si>
    <t>https://www.reddit.com/r/AmItheAsshole/comments/1b15jv0/aita_for_making_my_wife_cry_several_times_over/ksd8x3x/</t>
  </si>
  <si>
    <t>ksdp9x0</t>
  </si>
  <si>
    <t>02-27-2024 14:40:28</t>
  </si>
  <si>
    <t>lol that's funny, because it sounds just like my mother in law jaja. Shopping addiction, and yet  divorced husband because he worked too much (to pay for her shopping addiction).</t>
  </si>
  <si>
    <t>https://www.reddit.com/r/AmItheAsshole/comments/1b15jv0/aita_for_making_my_wife_cry_several_times_over/ksdp9x0/</t>
  </si>
  <si>
    <t>kscxbxo</t>
  </si>
  <si>
    <t>02-27-2024 10:56:12</t>
  </si>
  <si>
    <t>There is always my side your side and the truth. Highly doubt someone that purposely puts their wife down and makes them cry is going to have a truthful version of how things go.</t>
  </si>
  <si>
    <t>https://www.reddit.com/r/AmItheAsshole/comments/1b15jv0/aita_for_making_my_wife_cry_several_times_over/kscxbxo/</t>
  </si>
  <si>
    <t>kscvxti</t>
  </si>
  <si>
    <t>02-27-2024 10:40:01</t>
  </si>
  <si>
    <t>PrincessCG</t>
  </si>
  <si>
    <t>This was my SIL. Quit her job and then did nothing for 2-3yrs while her husband worked tirelessly to pay all the rent, bills, food etc. Then he had to take a loan out for emergency surgery and she didn’t even try to look after him through recovery. Can’t set yourself on fire to look after someone who won’t even put it out. OP NTA. You need to reconsider how viable this marriage is long term if she’s not seeking work or help with any MH issues she has.</t>
  </si>
  <si>
    <t>https://www.reddit.com/r/AmItheAsshole/comments/1b15jv0/aita_for_making_my_wife_cry_several_times_over/kscvxti/</t>
  </si>
  <si>
    <t>kscrito</t>
  </si>
  <si>
    <t>I’ve worked full time through all sorts of crisis’. (Is that the right spelling?) Complicated grief, PTSD, chronic pain, sometimes loathing the job I have been doing. The world doesn’t stop turning for mental health issues, I wish it did but that ain’t how the world works. The wife is fortunate that she has had the break she has, not everyone can have that experience. I would never allow the person I love to suffer so I cannot work. It sounds like even part time work would help the home run, depression is not a free pass to be selfish.</t>
  </si>
  <si>
    <t>https://www.reddit.com/r/AmItheAsshole/comments/1b15jv0/aita_for_making_my_wife_cry_several_times_over/kscrito/</t>
  </si>
  <si>
    <t>kscquqf</t>
  </si>
  <si>
    <t>02-27-2024 09:38:10</t>
  </si>
  <si>
    <t>JMellor737</t>
  </si>
  <si>
    <t>Definitely not, but it at least gives context. This sub's response to every prompt is "Divorce! Go no-contact!"
Sometimes good people struggle. No excuses for what the wife is doing here. She is being totally unfair and he is right to be angry. But understanding why she is behaving this way will be more helpful than the popular suggestion to just chuck the whole marriage.</t>
  </si>
  <si>
    <t>https://www.reddit.com/r/AmItheAsshole/comments/1b15jv0/aita_for_making_my_wife_cry_several_times_over/kscquqf/</t>
  </si>
  <si>
    <t>kscrkzq</t>
  </si>
  <si>
    <t>02-27-2024 09:47:16</t>
  </si>
  <si>
    <t>Tazilyna-Taxaro</t>
  </si>
  <si>
    <t>No but depression is nasty since it keeps you from doing things even if you want to.</t>
  </si>
  <si>
    <t>https://www.reddit.com/r/AmItheAsshole/comments/1b15jv0/aita_for_making_my_wife_cry_several_times_over/kscrkzq/</t>
  </si>
  <si>
    <t>ksdmvcv</t>
  </si>
  <si>
    <t>02-27-2024 14:25:29</t>
  </si>
  <si>
    <t>Lovebeingadad54321</t>
  </si>
  <si>
    <t>No, but if she can become a productive partner in the marriage with treatment, I think it is worth looking into.
If she gets treatment and  it happens again, then divorce her</t>
  </si>
  <si>
    <t>https://www.reddit.com/r/AmItheAsshole/comments/1b15jv0/aita_for_making_my_wife_cry_several_times_over/ksdmvcv/</t>
  </si>
  <si>
    <t>kscs2vd</t>
  </si>
  <si>
    <t>02-27-2024 09:53:20</t>
  </si>
  <si>
    <t>Economy-Sleep3117</t>
  </si>
  <si>
    <t>There needs to be more  communication and not belittling. Yta and so is she.</t>
  </si>
  <si>
    <t>https://www.reddit.com/r/AmItheAsshole/comments/1b15jv0/aita_for_making_my_wife_cry_several_times_over/kscs2vd/</t>
  </si>
  <si>
    <t>ksdutjx</t>
  </si>
  <si>
    <t>02-27-2024 15:13:55</t>
  </si>
  <si>
    <t>No it’s not. But for some people their window of tolerance is so bad they can’t see what they are doing. She needs help.</t>
  </si>
  <si>
    <t>https://www.reddit.com/r/AmItheAsshole/comments/1b15jv0/aita_for_making_my_wife_cry_several_times_over/ksdutjx/</t>
  </si>
  <si>
    <t>ksd1jp4</t>
  </si>
  <si>
    <t>02-27-2024 11:41:32</t>
  </si>
  <si>
    <t>Like someone who had to deal with depression and work for 7 years i can say that depression is not an excuse, but adequate medication helps to fill energetic resources. And sometimes you need someone to take you to the doctor. Doesn't require much time but csn save the relationship if OP still wants her to be his wife. </t>
  </si>
  <si>
    <t>https://www.reddit.com/r/AmItheAsshole/comments/1b15jv0/aita_for_making_my_wife_cry_several_times_over/ksd1jp4/</t>
  </si>
  <si>
    <t>kscq2x7</t>
  </si>
  <si>
    <t>02-27-2024 09:28:33</t>
  </si>
  <si>
    <t>Ilien</t>
  </si>
  <si>
    <t>It can be a justification without being an excuse. It can help framing an understanding of the person's motivation (or this case lack thereof), even if it doesn't excuse their behaviour.
They would remain the asshole for dumping it all on the partner, regardless of it. Nonetheless, depression, or any other mental disorder, could help shed some light on the issue here, and pave the way for possible solutions and strategies.</t>
  </si>
  <si>
    <t>https://www.reddit.com/r/AmItheAsshole/comments/1b15jv0/aita_for_making_my_wife_cry_several_times_over/kscq2x7/</t>
  </si>
  <si>
    <t>kscxlrn</t>
  </si>
  <si>
    <t>02-27-2024 10:59:20</t>
  </si>
  <si>
    <t>moosmutzel81</t>
  </si>
  <si>
    <t>Yes, this. My husband has depressions. Bad ones. He has been medicated for a while. He has been struggling for many many years. But he still needed to work. And I still needed to work. I tried to make it as easy as possible for him (meaning he only had to work and I took care of everything else). He also communicated his struggles and mental health. He let me know when he has bad days and when he needs some extra care. 
And when he finally quit his job, we decided that together and made changes in our lives to support that. Now he doesn’t work, but is responsible for the kids and the housekeeping. 
So yeah, depression sucks - not just for the person with depressions. It’s hard being the supportive spouse. But depressions are not a free for all to not contribute. There is help available. There is an open communication about depressions. But not getting help and just blaming everything on depressions is not how it works.</t>
  </si>
  <si>
    <t>https://www.reddit.com/r/AmItheAsshole/comments/1b15jv0/aita_for_making_my_wife_cry_several_times_over/kscxlrn/</t>
  </si>
  <si>
    <t>kscq7je</t>
  </si>
  <si>
    <t>02-27-2024 09:30:07</t>
  </si>
  <si>
    <t>I notice this same pattern when it comes to unemployment insurance - when the unemployment runs out - voila suddenly they are employed! - Funny how that works.</t>
  </si>
  <si>
    <t>https://www.reddit.com/r/AmItheAsshole/comments/1b15jv0/aita_for_making_my_wife_cry_several_times_over/kscq7je/</t>
  </si>
  <si>
    <t>ksctrbn</t>
  </si>
  <si>
    <t>02-27-2024 10:13:58</t>
  </si>
  <si>
    <t>wickybasket</t>
  </si>
  <si>
    <t>Not a question you see when it's the guy being a leech.</t>
  </si>
  <si>
    <t>https://www.reddit.com/r/AmItheAsshole/comments/1b15jv0/aita_for_making_my_wife_cry_several_times_over/ksctrbn/</t>
  </si>
  <si>
    <t>kscsggq</t>
  </si>
  <si>
    <t>02-27-2024 09:57:58</t>
  </si>
  <si>
    <t>aradiay6</t>
  </si>
  <si>
    <t>It's valid as just a question. Especially if the depression is new. A person can get stuck and a little push in the right direction can get them both where they want to be. 
And depression and other mental illnesses can be debilitating, even when you do everything you're "supposed" to do. If it's possible that's become her scenario they need to either figure out a long term solution or part ways (it sucks, but having a disabled partner is not something everyone is cut out for). 
Now, if mental illness is to blame and they are refusing treatment and their behaviors aren't the kind requiring legal intervention, there's really not much you can do. Lead a horse to water and all that. In this case, she might become homeless if someone else doesn't step into a caregiving roll but that doesn't have to be OP. 
And of course, she might just be lazy.</t>
  </si>
  <si>
    <t>https://www.reddit.com/r/AmItheAsshole/comments/1b15jv0/aita_for_making_my_wife_cry_several_times_over/kscsggq/</t>
  </si>
  <si>
    <t>kscqm0k</t>
  </si>
  <si>
    <t>02-27-2024 09:35:10</t>
  </si>
  <si>
    <t>I bring it up as something to eliminate because I've been there myself, i ended up having a complete breakdown. You don't know this person, just like i don't. I didn't say she HAS DEPRESSION, I said to find out. If she doesn't, then she's just lazy.</t>
  </si>
  <si>
    <t>https://www.reddit.com/r/AmItheAsshole/comments/1b15jv0/aita_for_making_my_wife_cry_several_times_over/kscqm0k/</t>
  </si>
  <si>
    <t>kscqgl8</t>
  </si>
  <si>
    <t>02-27-2024 09:33:17</t>
  </si>
  <si>
    <t>Calm down. Depression doesn’t give a shit about your bills either. And it’s not a switch. 
It’s in no way an excuse but all that shit you typed out would not help in any way shape or form</t>
  </si>
  <si>
    <t>https://www.reddit.com/r/AmItheAsshole/comments/1b15jv0/aita_for_making_my_wife_cry_several_times_over/kscqgl8/</t>
  </si>
  <si>
    <t>kscrfru</t>
  </si>
  <si>
    <t>KingFollet</t>
  </si>
  <si>
    <t>🥇</t>
  </si>
  <si>
    <t>https://www.reddit.com/r/AmItheAsshole/comments/1b15jv0/aita_for_making_my_wife_cry_several_times_over/kscrfru/</t>
  </si>
  <si>
    <t>kscs1qo</t>
  </si>
  <si>
    <t>02-27-2024 09:52:57</t>
  </si>
  <si>
    <t>Exactly.  If it were a man not pulling his weight,  hardly anyone would be commenting, oh well is he depressed?? And all these excuse givers here would lie and say, oh, yeah ,I'd still ask that...bullcrap</t>
  </si>
  <si>
    <t>https://www.reddit.com/r/AmItheAsshole/comments/1b15jv0/aita_for_making_my_wife_cry_several_times_over/kscs1qo/</t>
  </si>
  <si>
    <t>ksd59k9</t>
  </si>
  <si>
    <t>02-27-2024 12:16:01</t>
  </si>
  <si>
    <t>WolfShaman</t>
  </si>
  <si>
    <t>That's my biggest complaint. With women people always look for external reasons. For men, well, men just suck.</t>
  </si>
  <si>
    <t>https://www.reddit.com/r/AmItheAsshole/comments/1b15jv0/aita_for_making_my_wife_cry_several_times_over/ksd59k9/</t>
  </si>
  <si>
    <t>kscqt54</t>
  </si>
  <si>
    <t>02-27-2024 09:37:36</t>
  </si>
  <si>
    <t>Clearly, you lack understanding of mental health. It's literally been my career for 16 years. It's what I specialise in. I in no way said she has it, I simply asked the question.  No need to get your knickers in a twist. We don't know these people, so we need to ask questions to actually advise.</t>
  </si>
  <si>
    <t>https://www.reddit.com/r/AmItheAsshole/comments/1b15jv0/aita_for_making_my_wife_cry_several_times_over/kscqt54/</t>
  </si>
  <si>
    <t>kscx1le</t>
  </si>
  <si>
    <t>02-27-2024 10:52:56</t>
  </si>
  <si>
    <t>Pristine-Ad6064</t>
  </si>
  <si>
    <t>Wow if only it was that simple, I have a life long debilitating mental health disorder and before I got diagnosed which may I add took almost 20 years from when I first sought help due to repeatedly being misdiagnosed and medication I was given for the misdiagnosed condition made the disorder I actually have worse, there have been times I couldn't even think in a straight line, where I was a danger out and about alone, would land up miles from where I was supposed to be, my life was utter chaos which you could never fully understand if you haven't been there. I was not fit to work.</t>
  </si>
  <si>
    <t>https://www.reddit.com/r/AmItheAsshole/comments/1b15jv0/aita_for_making_my_wife_cry_several_times_over/kscx1le/</t>
  </si>
  <si>
    <t>kscx6io</t>
  </si>
  <si>
    <t>02-27-2024 10:54:31</t>
  </si>
  <si>
    <t>Depression is different for everyone whether it is situational or biological is another major factor. I also find people think being depressed is when ya get a wee bit down now and then, it isn't, depression can often be debilitating</t>
  </si>
  <si>
    <t>https://www.reddit.com/r/AmItheAsshole/comments/1b15jv0/aita_for_making_my_wife_cry_several_times_over/kscx6io/</t>
  </si>
  <si>
    <t>kscqj95</t>
  </si>
  <si>
    <t>02-27-2024 09:34:13</t>
  </si>
  <si>
    <t>No one said it’s an excuse. It’s a symptom of something that needs to be treated</t>
  </si>
  <si>
    <t>https://www.reddit.com/r/AmItheAsshole/comments/1b15jv0/aita_for_making_my_wife_cry_several_times_over/kscqj95/</t>
  </si>
  <si>
    <t>kscoial</t>
  </si>
  <si>
    <t>02-27-2024 09:09:15</t>
  </si>
  <si>
    <t>I think you already know what you have to do. Might be a hassle to get your stuff in order at first and adjusting to the changes, but the peace afterwards will be worth it my dude</t>
  </si>
  <si>
    <t>https://www.reddit.com/r/AmItheAsshole/comments/1b15jv0/aita_for_making_my_wife_cry_several_times_over/kscoial/</t>
  </si>
  <si>
    <t>kscqohx</t>
  </si>
  <si>
    <t>02-27-2024 09:36:01</t>
  </si>
  <si>
    <t>shes_your_lobster</t>
  </si>
  <si>
    <t>Does she realize you’d both lose the house? As in whether she just keeps not working or you divorce, as it sounds like it’s not feasible long term on your income alone. She sounds like she’s taking advantage. Even giving her the benefit of the doubt that she’s depressed and needs therapy for not even being able to finish the id process for multiple jobs in order to keep her home, it does occur to her that regardless her current situation is going to change one way or the other??</t>
  </si>
  <si>
    <t>https://www.reddit.com/r/AmItheAsshole/comments/1b15jv0/aita_for_making_my_wife_cry_several_times_over/kscqohx/</t>
  </si>
  <si>
    <t>kscoq6x</t>
  </si>
  <si>
    <t>02-27-2024 09:11:55</t>
  </si>
  <si>
    <t>intothedepthsofhell</t>
  </si>
  <si>
    <t>You know what to do. Move on and find someone who makes you happy. Sounds like even being on your own will make you happier.</t>
  </si>
  <si>
    <t>https://www.reddit.com/r/AmItheAsshole/comments/1b15jv0/aita_for_making_my_wife_cry_several_times_over/kscoq6x/</t>
  </si>
  <si>
    <t>kscpc2s</t>
  </si>
  <si>
    <t>02-27-2024 09:19:22</t>
  </si>
  <si>
    <t>maarianastrench</t>
  </si>
  <si>
    <t>Serve her divorce papers, tell her she gets off her ass or she is 100% liable for her entire living expenses.</t>
  </si>
  <si>
    <t>https://www.reddit.com/r/AmItheAsshole/comments/1b15jv0/aita_for_making_my_wife_cry_several_times_over/kscpc2s/</t>
  </si>
  <si>
    <t>kscqz4z</t>
  </si>
  <si>
    <t>02-27-2024 09:39:42</t>
  </si>
  <si>
    <t>CockroachCreative740</t>
  </si>
  <si>
    <t>You have to give her an ultimatum. This marriage doesn’t seem like it will last, and unfortunately she is probably going to go mooch off her parents and leave you in hunderedsnof thousands of dollars worth of debt. Also, because this is Australia and you are defacto, she might go after whatever savings you have left, damn dude. That sucks for you!! What a horrible spouse.</t>
  </si>
  <si>
    <t>https://www.reddit.com/r/AmItheAsshole/comments/1b15jv0/aita_for_making_my_wife_cry_several_times_over/kscqz4z/</t>
  </si>
  <si>
    <t>kscyya0</t>
  </si>
  <si>
    <t>02-27-2024 11:14:27</t>
  </si>
  <si>
    <t>Haunting_Green_1786</t>
  </si>
  <si>
    <t>&gt;Some days I don't even want to go home because I can tell she is going to have something to complain about
Hi OP... wife's behavior is driving you into a depressive state.
Suggest to enroll in a session of marriage counseling or 2 so Wife can understand that she needs to work.
If this fails... there is evidence to start divorce proceedings since you have hit rock bottom.</t>
  </si>
  <si>
    <t>https://www.reddit.com/r/AmItheAsshole/comments/1b15jv0/aita_for_making_my_wife_cry_several_times_over/kscyya0/</t>
  </si>
  <si>
    <t>ksd7hlx</t>
  </si>
  <si>
    <t>02-27-2024 12:34:51</t>
  </si>
  <si>
    <t>Classlass1045</t>
  </si>
  <si>
    <t> You are being sucked dry and not in the good way. Move back home, sell the place, take fewer hours until you replenish your strength and sanity. Hopefully, you are will be right back where you started in a year or so without the deadweight. </t>
  </si>
  <si>
    <t>https://www.reddit.com/r/AmItheAsshole/comments/1b15jv0/aita_for_making_my_wife_cry_several_times_over/ksd7hlx/</t>
  </si>
  <si>
    <t>ksd864i</t>
  </si>
  <si>
    <t>02-27-2024 12:40:29</t>
  </si>
  <si>
    <t>unicornsex</t>
  </si>
  <si>
    <t>Time to ditch the dead weight.</t>
  </si>
  <si>
    <t>https://www.reddit.com/r/AmItheAsshole/comments/1b15jv0/aita_for_making_my_wife_cry_several_times_over/ksd864i/</t>
  </si>
  <si>
    <t>ksddzlc</t>
  </si>
  <si>
    <t>02-27-2024 13:25:09</t>
  </si>
  <si>
    <t>tijger897</t>
  </si>
  <si>
    <t>Move on. Divorce her asap. It will be hard but then the peace and no stress of the threat of becoming homeless and fights will be worth it.</t>
  </si>
  <si>
    <t>https://www.reddit.com/r/AmItheAsshole/comments/1b15jv0/aita_for_making_my_wife_cry_several_times_over/ksddzlc/</t>
  </si>
  <si>
    <t>ksdg27c</t>
  </si>
  <si>
    <t>02-27-2024 13:39:56</t>
  </si>
  <si>
    <t>“Listen, if you don’t have a job by May, we are going to have to sell the house. At that point I’m going to reconsider our marriage. I’m actually reconsidering it now, but I’m going to give you one more chance. I’m not going to ask you again, but if you do not have a job by May 1, I’m going to be filing for divorce. 
I think you have depression and that needs to be addressed. But we are not in a position to put any money towards it until we are financially stable. We can’t get there without you having a job.  You don’t even keep the house picked up while home doing literally nothing. When I married you, I thought I was marrying a partner. This is not a partnership. You treated your own work stress for mine. I am stressed out. I am burnt out. And if it means leaving this marriage and selling our house so I can become solvent that’s what I will do.”</t>
  </si>
  <si>
    <t>https://www.reddit.com/r/AmItheAsshole/comments/1b15jv0/aita_for_making_my_wife_cry_several_times_over/ksdg27c/</t>
  </si>
  <si>
    <t>ksdhtwe</t>
  </si>
  <si>
    <t>02-27-2024 13:52:03</t>
  </si>
  <si>
    <t>Icy-Sprinkles-638</t>
  </si>
  <si>
    <t>That's the big waving red flag that it's time to talk to a divorce lawyer.  You're being financially abused here and she has shown no interest in stopping.</t>
  </si>
  <si>
    <t>https://www.reddit.com/r/AmItheAsshole/comments/1b15jv0/aita_for_making_my_wife_cry_several_times_over/ksdhtwe/</t>
  </si>
  <si>
    <t>ksdpet9</t>
  </si>
  <si>
    <t>02-27-2024 14:41:18</t>
  </si>
  <si>
    <t>evdjj3j</t>
  </si>
  <si>
    <t>I was to the point of dreading to go home to my first wife and would work extra days just to not be there. This is a major sign that it's over. You need to get out before she gets pregnant.</t>
  </si>
  <si>
    <t>https://www.reddit.com/r/AmItheAsshole/comments/1b15jv0/aita_for_making_my_wife_cry_several_times_over/ksdpet9/</t>
  </si>
  <si>
    <t>kscvp52</t>
  </si>
  <si>
    <t>02-27-2024 10:37:09</t>
  </si>
  <si>
    <t>Ane_Val</t>
  </si>
  <si>
    <t>Yes! She only worked for 18hrs a week! While OP only gets a day off, and I bet he has to work around the house. How is this fair ? Why does she get to pull the depression card and OP is  the bad guy! He even said she can work less as long as she is contributing. NTA OP you’ve done enough</t>
  </si>
  <si>
    <t>https://www.reddit.com/r/AmItheAsshole/comments/1b15jv0/aita_for_making_my_wife_cry_several_times_over/kscvp52/</t>
  </si>
  <si>
    <t>ksdgjsv</t>
  </si>
  <si>
    <t>02-27-2024 13:43:18</t>
  </si>
  <si>
    <t>Who made excuses? Point to the part where I said she's excused. Go on. Find it.</t>
  </si>
  <si>
    <t>https://www.reddit.com/r/AmItheAsshole/comments/1b15jv0/aita_for_making_my_wife_cry_several_times_over/ksdgjsv/</t>
  </si>
  <si>
    <t>kscr5m1</t>
  </si>
  <si>
    <t>02-27-2024 09:41:57</t>
  </si>
  <si>
    <t>Amen. I have all kinds of mental health issues, but the bank won't care when the mortgage comes due. Many of us are struggling mentally these days, but we find a way to make it.
I had a girlfriend in college who would always tell me I was not the only one with problems. It felt very harsh at the time, but she was right and I needed to hear it. We can't just throw up our hands and decide that we will become someone else's problem because our problems are more important. It's so selfish.</t>
  </si>
  <si>
    <t>https://www.reddit.com/r/AmItheAsshole/comments/1b15jv0/aita_for_making_my_wife_cry_several_times_over/kscr5m1/</t>
  </si>
  <si>
    <t>kscrzv0</t>
  </si>
  <si>
    <t>02-27-2024 09:52:19</t>
  </si>
  <si>
    <t>Frozefoots</t>
  </si>
  <si>
    <t>I’ve also got depression and anxiety, but been steadily employed in some degree since 16. When I’ve left a job I’ve always had another lined up ready to go.
Bills simply don’t care about depression and anxiety.</t>
  </si>
  <si>
    <t>https://www.reddit.com/r/AmItheAsshole/comments/1b15jv0/aita_for_making_my_wife_cry_several_times_over/kscrzv0/</t>
  </si>
  <si>
    <t>kscrxjr</t>
  </si>
  <si>
    <t>02-27-2024 09:51:33</t>
  </si>
  <si>
    <t>While I'm not excusing OP's wife's behaviour, I need to correct this.
Like any disease, depression exists on a spectrum. Some of us can push through it and stay functional. Some can't.
It's like criticising someone with a spinal injury who can't move their arms for not trying hard enough, just because someone else you know who also has a spinal injury has full use of their upper body.</t>
  </si>
  <si>
    <t>https://www.reddit.com/r/AmItheAsshole/comments/1b15jv0/aita_for_making_my_wife_cry_several_times_over/kscrxjr/</t>
  </si>
  <si>
    <t>kscvt0a</t>
  </si>
  <si>
    <t>02-27-2024 10:38:27</t>
  </si>
  <si>
    <t>Idk how long my lists of diagnosis is. But depression and GAD are in there. Along with chronic exhaustion syndrome as a result of burn out. My brain simply doesn't brain. It isn't that fun being on disability and have little to nothing to do day in and out. You also don't get a lavish life style from it. Me buying fresh broccoli (instead of frozen) is a luxury.
OP's wife isn't excused, but she very well may need medical intervention asap.</t>
  </si>
  <si>
    <t>https://www.reddit.com/r/AmItheAsshole/comments/1b15jv0/aita_for_making_my_wife_cry_several_times_over/kscvt0a/</t>
  </si>
  <si>
    <t>ksdmiad</t>
  </si>
  <si>
    <t>02-27-2024 14:23:11</t>
  </si>
  <si>
    <t>Who said she is excused?</t>
  </si>
  <si>
    <t>https://www.reddit.com/r/AmItheAsshole/comments/1b15jv0/aita_for_making_my_wife_cry_several_times_over/ksdmiad/</t>
  </si>
  <si>
    <t>kscs6h9</t>
  </si>
  <si>
    <t>02-27-2024 09:54:34</t>
  </si>
  <si>
    <t>https://www.reddit.com/r/AmItheAsshole/comments/1b15jv0/aita_for_making_my_wife_cry_several_times_over/kscs6h9/</t>
  </si>
  <si>
    <t>kscsdob</t>
  </si>
  <si>
    <t>02-27-2024 09:57:02</t>
  </si>
  <si>
    <t>Who said it did? Did you fail to read the part where I outlined 2 paths forward, or are you just chronically stupid?</t>
  </si>
  <si>
    <t>https://www.reddit.com/r/AmItheAsshole/comments/1b15jv0/aita_for_making_my_wife_cry_several_times_over/kscsdob/</t>
  </si>
  <si>
    <t>kscshdj</t>
  </si>
  <si>
    <t>02-27-2024 09:58:17</t>
  </si>
  <si>
    <t>Yep, perfect reasonable. Read ops responses. Research depression. Read my whole comment and not just the first sentence  read it again. Then read it again. Get some life experience. Come back when you can string together an intelligent thought. It's going to take a while.</t>
  </si>
  <si>
    <t>https://www.reddit.com/r/AmItheAsshole/comments/1b15jv0/aita_for_making_my_wife_cry_several_times_over/kscshdj/</t>
  </si>
  <si>
    <t>kscq4g9</t>
  </si>
  <si>
    <t>02-27-2024 09:29:03</t>
  </si>
  <si>
    <t>Hey, might as well look for a roommate anyways if you have an extra bedroom whether she's there or not. At least you'd have help with the bills and no, she gets no say if it happens or not.</t>
  </si>
  <si>
    <t>https://www.reddit.com/r/AmItheAsshole/comments/1b15jv0/aita_for_making_my_wife_cry_several_times_over/kscq4g9/</t>
  </si>
  <si>
    <t>kscwqum</t>
  </si>
  <si>
    <t>02-27-2024 10:49:31</t>
  </si>
  <si>
    <t>cynrtst</t>
  </si>
  <si>
    <t>I would look into talking to a lawyer and get a paying roommate that you trust.</t>
  </si>
  <si>
    <t>https://www.reddit.com/r/AmItheAsshole/comments/1b15jv0/aita_for_making_my_wife_cry_several_times_over/kscwqum/</t>
  </si>
  <si>
    <t>ksctt7j</t>
  </si>
  <si>
    <t>02-27-2024 10:14:36</t>
  </si>
  <si>
    <t>TOMATO_ON_URANUS</t>
  </si>
  <si>
    <t>OP do NOT give in to the momentum of random internet strangers egging you on to nuke your life.
I'm not saying ignore them, just take time to think and don't let them make one of the biggest decisions of your life for you, just because they were the first to be empathetic towards you.
None of us know anything.</t>
  </si>
  <si>
    <t>https://www.reddit.com/r/AmItheAsshole/comments/1b15jv0/aita_for_making_my_wife_cry_several_times_over/ksctt7j/</t>
  </si>
  <si>
    <t>ksct1ei</t>
  </si>
  <si>
    <t>02-27-2024 10:05:10</t>
  </si>
  <si>
    <t>Sc3niX</t>
  </si>
  <si>
    <t>So she might be struggling with depression or she might not. 
But assuming she is, if she’s not willing to get help then there’s not much you can do. My mother has been depressed for decades and is still married to my father. She doesn’t believe she’s depressed but after battling depression myself I can see the signs in her. (I’m better now.) Their marriage is horrible. They’re clearly not happy but are so comfortable in their marriage that neither one will leave. 
If your wife won’t get help or get a job to help then you don’t have much of a choice. Don’t tie yourself down to someone who is not willing to put in the work.</t>
  </si>
  <si>
    <t>https://www.reddit.com/r/AmItheAsshole/comments/1b15jv0/aita_for_making_my_wife_cry_several_times_over/ksct1ei/</t>
  </si>
  <si>
    <t>ksd0fl4</t>
  </si>
  <si>
    <t>02-27-2024 11:30:14</t>
  </si>
  <si>
    <t>&gt;mental health is not real for them.
Then how does she know she's stressed? She's just lazy (as per her family's traditional thinking)</t>
  </si>
  <si>
    <t>https://www.reddit.com/r/AmItheAsshole/comments/1b15jv0/aita_for_making_my_wife_cry_several_times_over/ksd0fl4/</t>
  </si>
  <si>
    <t>kscuhsu</t>
  </si>
  <si>
    <t>02-27-2024 10:22:47</t>
  </si>
  <si>
    <t>Secret_Owl3040</t>
  </si>
  <si>
    <t>Would she accept help if you helped her to get it?
Maybe she is depressed, maybe she's a lazy doss. It's hard to say. But she needs to sort herself out. If she's not willing to get help (with your compassion and help, if you think that's the problem) then I don't see how you can feasibly stay in this relationship. 
Practically speaking, are you able to work a little less but literally cut spending to the bare bone? Like there's no money for her for any luxuries? It's really hard to say if she's just being pure lazy or not but you shouldn't be working overtime for anything other than pure essentials in any case. </t>
  </si>
  <si>
    <t>https://www.reddit.com/r/AmItheAsshole/comments/1b15jv0/aita_for_making_my_wife_cry_several_times_over/kscuhsu/</t>
  </si>
  <si>
    <t>ksdphrt</t>
  </si>
  <si>
    <t>02-27-2024 14:41:49</t>
  </si>
  <si>
    <t>salt_andlight</t>
  </si>
  <si>
    <t>Do the women in her family tend to work after getting married? Wondering if this might be a kind of bait and switch on her part, since you mentioned she comes from a traditional family</t>
  </si>
  <si>
    <t>https://www.reddit.com/r/AmItheAsshole/comments/1b15jv0/aita_for_making_my_wife_cry_several_times_over/ksdphrt/</t>
  </si>
  <si>
    <t>ksdh84g</t>
  </si>
  <si>
    <t>02-27-2024 13:47:58</t>
  </si>
  <si>
    <t>Can it prevent it, yes. But as someone with severe depression, it is pointless staying with a depressed person who won’t get help. And they have to recognize the issue and WANT help.</t>
  </si>
  <si>
    <t>https://www.reddit.com/r/AmItheAsshole/comments/1b15jv0/aita_for_making_my_wife_cry_several_times_over/ksdh84g/</t>
  </si>
  <si>
    <t>ksd94rg</t>
  </si>
  <si>
    <t>02-27-2024 12:48:16</t>
  </si>
  <si>
    <t>Yes it can, but it will only getter better if she wants to get better and seeks out help, currently she is doing nothing.</t>
  </si>
  <si>
    <t>https://www.reddit.com/r/AmItheAsshole/comments/1b15jv0/aita_for_making_my_wife_cry_several_times_over/ksd94rg/</t>
  </si>
  <si>
    <t>ksci087</t>
  </si>
  <si>
    <t>02-27-2024 07:50:55</t>
  </si>
  <si>
    <t>That’s a really difficult position to be in, I’m sorry.
Have you had an open conversation with her where you’ve sat down and said, “I’m worried about you, and I think you might need to see a doctor,” with regards to having noticed symptoms of depression? 
Sometimes people with depression do just exist. They can struggle with daily tasks that, from the outside, seem simple. Things that seem insignificant on the outside can be so much bigger on the inside. 
I think, if anything here is going to change, specialist intervention is probably going to be needed. 
You have to know when the best thing for you is going to be to walk away too. You shouldn’t have to work like this, nor should you have to be in a situation this financially distressing. It’s understandable that you’re frustrated as it’s a horrible situation to be in.</t>
  </si>
  <si>
    <t>https://www.reddit.com/r/AmItheAsshole/comments/1b15jv0/aita_for_making_my_wife_cry_several_times_over/ksci087/</t>
  </si>
  <si>
    <t>kscpwmn</t>
  </si>
  <si>
    <t>02-27-2024 09:26:23</t>
  </si>
  <si>
    <t>Has the video gaming corresponded with the drop in libido, the apparent depression etc? I'd hesitate to write your marriage off immediately, but you may need to get some outside help if it's going to survive.
Yelling won't fix this. An ultimatum might get things moving in the right direction. Like your wife takes literally any job, lays off the video games AND contributes, and you don't put the house up for sale and divorce her. Or she doesn't do all those things, and you do put the house up for sale and divorce her. And counselling if that's available, both for the gaming habit and your relationship.
Don't give her too much time to pull her finger out with this. You can't help someone who doesn't want to be helped, and you can't let them drag you down with them. NTA.</t>
  </si>
  <si>
    <t>https://www.reddit.com/r/AmItheAsshole/comments/1b15jv0/aita_for_making_my_wife_cry_several_times_over/kscpwmn/</t>
  </si>
  <si>
    <t>kscoy5x</t>
  </si>
  <si>
    <t>02-27-2024 09:14:40</t>
  </si>
  <si>
    <t>occams1razor</t>
  </si>
  <si>
    <t>Yeah sounds like depression, still not your job to support her forever while she doesn't try to improve her situation. She needs medical treatment and she needs to actually want to go.</t>
  </si>
  <si>
    <t>https://www.reddit.com/r/AmItheAsshole/comments/1b15jv0/aita_for_making_my_wife_cry_several_times_over/kscoy5x/</t>
  </si>
  <si>
    <t>kscu9z7</t>
  </si>
  <si>
    <t>02-27-2024 10:20:12</t>
  </si>
  <si>
    <t>kittypuppet</t>
  </si>
  <si>
    <t>It sucks, but if she's dragging you down, and she isn't willing to do anything and she doesn't want help, it may be best to leave. But definitely try talking to her again, and emphasize how important this issue is and how worried you are for her. 
I empathize with you a lot - I went through this with my ex. Things became really toxic between us and he became emotionally abusive and being around him was exhausting. 
He's doing better now, but he wouldn't listen or believe that the problem was as bad as it was until I left.
"Your mental health is not your fault, but it is your responsibility."</t>
  </si>
  <si>
    <t>https://www.reddit.com/r/AmItheAsshole/comments/1b15jv0/aita_for_making_my_wife_cry_several_times_over/kscu9z7/</t>
  </si>
  <si>
    <t>kscvow6</t>
  </si>
  <si>
    <t>02-27-2024 10:37:04</t>
  </si>
  <si>
    <t>Time to find someone who isn't a videogame addict dude. They're the worst.</t>
  </si>
  <si>
    <t>https://www.reddit.com/r/AmItheAsshole/comments/1b15jv0/aita_for_making_my_wife_cry_several_times_over/kscvow6/</t>
  </si>
  <si>
    <t>ksci60l</t>
  </si>
  <si>
    <t>02-27-2024 07:52:46</t>
  </si>
  <si>
    <t>Where did I tell him to be reasonable?
If you read my most recent comment to him beneath this one, I just told him that it’s important he knows when to walk away? I also actively state that he shouldn’t have to be in this position in my original comment. 
He’s also just confirmed having seen symptoms of depression in his wife himself. Talking about the potential for something akin to a mental health issue isn’t *toxic positivity*, it’s just the vicious reality of a situation like this often being how some mental health issues present themselves.
If I was telling this individual to think positively, I would totally understand your call here. But I’m talking about how there could be a mental health problem at play. That’s pretty far removed from positivity.</t>
  </si>
  <si>
    <t>https://www.reddit.com/r/AmItheAsshole/comments/1b15jv0/aita_for_making_my_wife_cry_several_times_over/ksci60l/</t>
  </si>
  <si>
    <t>ksdrhew</t>
  </si>
  <si>
    <t>02-27-2024 14:54:00</t>
  </si>
  <si>
    <t>You're living in loony land if you think sending the wife off to expensive professional therapy when they're drowning in debt is an actual solution.
The solution is the wife getting a job. That's the only solution to the current scenario, full stop.</t>
  </si>
  <si>
    <t>https://www.reddit.com/r/AmItheAsshole/comments/1b15jv0/aita_for_making_my_wife_cry_several_times_over/ksdrhew/</t>
  </si>
  <si>
    <t>kscm786</t>
  </si>
  <si>
    <t>02-27-2024 08:41:07</t>
  </si>
  <si>
    <t>I get that but yelling is never the answer and thinking twice about if he can afford that house alone. 
Anyway the OP asked for opinion, you can say yours as I have said mine. No need to act all high and mighty.</t>
  </si>
  <si>
    <t>https://www.reddit.com/r/AmItheAsshole/comments/1b15jv0/aita_for_making_my_wife_cry_several_times_over/kscm786/</t>
  </si>
  <si>
    <t>kscglgu</t>
  </si>
  <si>
    <t>02-27-2024 07:34:44</t>
  </si>
  <si>
    <t>Well, we have different perspectives, but I am glad I made you laugh at least :)</t>
  </si>
  <si>
    <t>https://www.reddit.com/r/AmItheAsshole/comments/1b15jv0/aita_for_making_my_wife_cry_several_times_over/kscglgu/</t>
  </si>
  <si>
    <t>kscnap1</t>
  </si>
  <si>
    <t>02-27-2024 08:54:31</t>
  </si>
  <si>
    <t>NTA, you deserve better. My partner and the decided I would stay home with the kids, etc. The day he came home and admitted he was struggling with the enormity of the pressure on supporting our home alone, we actually spoke to one another, it wasn't the cost but the feeling that if he ever got sick, we'd be screwed, he just wanted to feel safer. Kids were older and able to get to school and back safely (preteen and teen) and I went back to work. I started with a crap job cleaning houses and looked for work while working until I got the job that gave me the best situation for my home. She's using and abusing you.  I had to scrub and cook and clean when I was staying at home so at least the person earning felt they had no stress after a day of work. </t>
  </si>
  <si>
    <t>https://www.reddit.com/r/AmItheAsshole/comments/1b15jv0/aita_for_making_my_wife_cry_several_times_over/kscnap1/</t>
  </si>
  <si>
    <t>kscv4f9</t>
  </si>
  <si>
    <t>02-27-2024 10:30:21</t>
  </si>
  <si>
    <t>Irritability can be a sign of many things and while compassion is in order, that wasn’t OP’s question.</t>
  </si>
  <si>
    <t>https://www.reddit.com/r/AmItheAsshole/comments/1b15jv0/aita_for_making_my_wife_cry_several_times_over/kscv4f9/</t>
  </si>
  <si>
    <t>ksczvwi</t>
  </si>
  <si>
    <t>02-27-2024 11:24:28</t>
  </si>
  <si>
    <t>&gt;get some therapy or you will be separating and thus divorcing her..
Doubt OP can afford therapy</t>
  </si>
  <si>
    <t>https://www.reddit.com/r/AmItheAsshole/comments/1b15jv0/aita_for_making_my_wife_cry_several_times_over/ksczvwi/</t>
  </si>
  <si>
    <t>ksd3f90</t>
  </si>
  <si>
    <t>02-27-2024 11:59:24</t>
  </si>
  <si>
    <t>Some people are just selfish and lazy which is not depression at all.</t>
  </si>
  <si>
    <t>https://www.reddit.com/r/AmItheAsshole/comments/1b15jv0/aita_for_making_my_wife_cry_several_times_over/ksd3f90/</t>
  </si>
  <si>
    <t>ksdood1</t>
  </si>
  <si>
    <t>02-27-2024 14:36:46</t>
  </si>
  <si>
    <t>Illustrious-Tour-247</t>
  </si>
  <si>
    <t>She will only get therapy if she thinks she has a problem.  It doesn't sound like she's there yet.</t>
  </si>
  <si>
    <t>https://www.reddit.com/r/AmItheAsshole/comments/1b15jv0/aita_for_making_my_wife_cry_several_times_over/ksdood1/</t>
  </si>
  <si>
    <t>ksd7jui</t>
  </si>
  <si>
    <t>02-27-2024 12:35:22</t>
  </si>
  <si>
    <t>He hasn’t put her down. You’re making that up. 
He supported her leaving her job with the realistic requirement that she line up new work first. She’s fine nothing to keep that promise. He dies not owe her indefinite financial support. 
Her crying in reaction to being asked to get a job is ridiculous, immature and probably manipulative.</t>
  </si>
  <si>
    <t>https://www.reddit.com/r/AmItheAsshole/comments/1b15jv0/aita_for_making_my_wife_cry_several_times_over/ksd7jui/</t>
  </si>
  <si>
    <t>kscxep4</t>
  </si>
  <si>
    <t>02-27-2024 10:57:05</t>
  </si>
  <si>
    <t>Funny how "I don't believe the OP" comments only ever come out when its a husband posting about an AH wife but every day this sub sees a "my useless husband" post from a wife they lap it up</t>
  </si>
  <si>
    <t>https://www.reddit.com/r/AmItheAsshole/comments/1b15jv0/aita_for_making_my_wife_cry_several_times_over/kscxep4/</t>
  </si>
  <si>
    <t>kscsqcv</t>
  </si>
  <si>
    <t>02-27-2024 10:01:21</t>
  </si>
  <si>
    <t>st0rm311</t>
  </si>
  <si>
    <t>Plural of crisis is crises (I had to look it up)</t>
  </si>
  <si>
    <t>https://www.reddit.com/r/AmItheAsshole/comments/1b15jv0/aita_for_making_my_wife_cry_several_times_over/kscsqcv/</t>
  </si>
  <si>
    <t>kscu2ao</t>
  </si>
  <si>
    <t>02-27-2024 10:17:39</t>
  </si>
  <si>
    <t>Joeker-93</t>
  </si>
  <si>
    <t>I hate it when physically healthy people use mental health as a cop out. Like, I get it, it’s a struggle, I went through my own mental health shit after my mom died when I was 18 and had to put my little sister through her last two years of HS, but I learned real early on, that you have to hold yourself accountable for your own mental health, the world isn’t going to stop and walk on eggshells just because you’re feeling a little down this month.</t>
  </si>
  <si>
    <t>https://www.reddit.com/r/AmItheAsshole/comments/1b15jv0/aita_for_making_my_wife_cry_several_times_over/kscu2ao/</t>
  </si>
  <si>
    <t>ksctt1t</t>
  </si>
  <si>
    <t>02-27-2024 10:14:33</t>
  </si>
  <si>
    <t>lovinglifeatmyage</t>
  </si>
  <si>
    <t>Same here. I’ve had my problems over the years, (some really big ones sometimes), but I never gave up my job or my responsibilities. We had a house and home to pay for and I wasn’t going to let it all slip away because I hated my job. 
I worked 14 years as a nurse on nights 2 nights a week until my daughter was 14 because the money was good for the hours worked. I hated it with a passion sometimes but sucked it up because it gave me time at home and I only needed minimal assistance with child care. I was lucky enough to continue my career after that 14 years 
All this girl was doing was 18 hours a week over 3 days and seemed to be earning relatively good money for it. 
You don’t just dump your job and your responsibilities like she did. Heck, she’s not even pulling her weight at home. Tbh she sounds like an idle leech. 
NTA OP, you have every right to be angry. Certainly NTA</t>
  </si>
  <si>
    <t>https://www.reddit.com/r/AmItheAsshole/comments/1b15jv0/aita_for_making_my_wife_cry_several_times_over/ksctt1t/</t>
  </si>
  <si>
    <t>kscstoq</t>
  </si>
  <si>
    <t>02-27-2024 10:02:28</t>
  </si>
  <si>
    <t>Wolf_Mans_Got_Nards</t>
  </si>
  <si>
    <t>I truly hate this rhetoric of "Well, I did it, so there's no excuse." Regardless of what's going on with OPs wife, people are different. We're not robots.  Some people can cope with PTSD &amp; working, some find it so debilitating they end up homeless because of an inability to function.  Having spent time on a psychiatric ward, I can assure you I wasn't there because I just didn't feel like working.
Edit: I am NOT talking about OPs wife.</t>
  </si>
  <si>
    <t>https://www.reddit.com/r/AmItheAsshole/comments/1b15jv0/aita_for_making_my_wife_cry_several_times_over/kscstoq/</t>
  </si>
  <si>
    <t>ksdss37</t>
  </si>
  <si>
    <t>02-27-2024 15:01:49</t>
  </si>
  <si>
    <t>SomecallmeMichelle</t>
  </si>
  <si>
    <t>That you are proud of having managed to keep going through chronic pain, PTSD, grief, and presumably other mental issues is incredibly sad. This does not speak to you as a hero, or a martyr.
This is a failure of the societal support systems that are supposed to be in place so people can have better quality of life. Where was SS during all this?
You deserved support, that you weathered should be a point of shame for society and not a weird mark of pride on your part.</t>
  </si>
  <si>
    <t>https://www.reddit.com/r/AmItheAsshole/comments/1b15jv0/aita_for_making_my_wife_cry_several_times_over/ksdss37/</t>
  </si>
  <si>
    <t>kscswl9</t>
  </si>
  <si>
    <t>02-27-2024 10:03:28</t>
  </si>
  <si>
    <t>GregTheTerrible</t>
  </si>
  <si>
    <t>ok, say she's depressed, then what? dude's already lighting himself on fire to keep her warm and is rapidly running out of firewood. She's refusing to communicate so he's supposed to pull teeth to find out the root of the issue that's hurting his physical and mental health. Meanwhile she's guilt tripping him for having to work more because of her own actions, putting him in a situation where she is never satisfied and gets to play the victim. If there wasn't a giant looming debt on the line I'd say they need a break but at this point divorce is honestly the best way to save himself from being ruined physically, mentally and financially.</t>
  </si>
  <si>
    <t>https://www.reddit.com/r/AmItheAsshole/comments/1b15jv0/aita_for_making_my_wife_cry_several_times_over/kscswl9/</t>
  </si>
  <si>
    <t>kscuosq</t>
  </si>
  <si>
    <t>02-27-2024 10:25:09</t>
  </si>
  <si>
    <t>Wise_Owl5404</t>
  </si>
  <si>
    <t>&gt;But understanding why she is behaving this way will be more helpful than the popular suggestion to just chuck the whole marriage.
How? Genuine question here. Okay so OP now understand that wife is depressed, I'm going to assume for the sake of the argument it is true, what exactly will that achieve? What exactly will that change? He can't force her to change behaviour, not can he force her to seek medical assistance, which btw has no guarantee of helping and even if it does it can be months to years before wife sees an improvement in her mental condition. And in the mean time... what exactly? 
Because their life is burning down, the fire needs to get put out now before it consumes them. If wife isn't willing to act then do you seriously suggest OP let himself burn along with her? And if not, then what exactly are you suggesting?</t>
  </si>
  <si>
    <t>https://www.reddit.com/r/AmItheAsshole/comments/1b15jv0/aita_for_making_my_wife_cry_several_times_over/kscuosq/</t>
  </si>
  <si>
    <t>kscupvi</t>
  </si>
  <si>
    <t>02-27-2024 10:25:30</t>
  </si>
  <si>
    <t>Even if she has depression. She's still choosing to not try to treat it in some way, or just getting another job that will be easier to deal with. She much rather make OP actually depressed than deal with her own shit like an adult</t>
  </si>
  <si>
    <t>https://www.reddit.com/r/AmItheAsshole/comments/1b15jv0/aita_for_making_my_wife_cry_several_times_over/kscupvi/</t>
  </si>
  <si>
    <t>ksdaexq</t>
  </si>
  <si>
    <t>02-27-2024 12:58:23</t>
  </si>
  <si>
    <t>No_Age_4267</t>
  </si>
  <si>
    <t>There's a huge problem with your reasoning in this particular situation OP does not have the time to work on this issue the ship is sinking fast and a fix is needed now and OP best bet is to abandon ship and let the wife deal with the mess</t>
  </si>
  <si>
    <t>https://www.reddit.com/r/AmItheAsshole/comments/1b15jv0/aita_for_making_my_wife_cry_several_times_over/ksdaexq/</t>
  </si>
  <si>
    <t>ksdocpf</t>
  </si>
  <si>
    <t>02-27-2024 14:34:46</t>
  </si>
  <si>
    <t>SolarPerfume</t>
  </si>
  <si>
    <t>I don't disagree with you, but this sub seems almost as likely to go straight to "depression!" 
I hope if she's depressed she can get help/meds, but if they are sinking, she *has* to do something.</t>
  </si>
  <si>
    <t>https://www.reddit.com/r/AmItheAsshole/comments/1b15jv0/aita_for_making_my_wife_cry_several_times_over/ksdocpf/</t>
  </si>
  <si>
    <t>kscsp5w</t>
  </si>
  <si>
    <t>02-27-2024 10:00:57</t>
  </si>
  <si>
    <t>JollyGreyKitten</t>
  </si>
  <si>
    <t>But her husband has tried yelling and arguing! She should be happy to jump to!</t>
  </si>
  <si>
    <t>https://www.reddit.com/r/AmItheAsshole/comments/1b15jv0/aita_for_making_my_wife_cry_several_times_over/kscsp5w/</t>
  </si>
  <si>
    <t>ksctq7z</t>
  </si>
  <si>
    <t>02-27-2024 10:13:35</t>
  </si>
  <si>
    <t>Righteousaffair999</t>
  </si>
  <si>
    <t>Suck it up!</t>
  </si>
  <si>
    <t>https://www.reddit.com/r/AmItheAsshole/comments/1b15jv0/aita_for_making_my_wife_cry_several_times_over/ksctq7z/</t>
  </si>
  <si>
    <t>ksd2ufo</t>
  </si>
  <si>
    <t>02-27-2024 11:53:58</t>
  </si>
  <si>
    <t>I might be just a bit bias because I'm dealing with depression over the last 4 or 5 years but have no health insurance (can't afford it) but I also make too much even for the sliding scale clinic we have locally. Only thing I've ever been helped with was being 5150'd on 2 different occasions for 72 hrs....then was kicked out for not having insurance 🙃</t>
  </si>
  <si>
    <t>https://www.reddit.com/r/AmItheAsshole/comments/1b15jv0/aita_for_making_my_wife_cry_several_times_over/ksd2ufo/</t>
  </si>
  <si>
    <t>kscqpmt</t>
  </si>
  <si>
    <t>02-27-2024 09:36:24</t>
  </si>
  <si>
    <t>GeneralStorm</t>
  </si>
  <si>
    <t>Well said, it's not an excuse but knowing why, especially if it is something like depression can pave the way for solutions that could be overlooked if you don't know the cause.</t>
  </si>
  <si>
    <t>https://www.reddit.com/r/AmItheAsshole/comments/1b15jv0/aita_for_making_my_wife_cry_several_times_over/kscqpmt/</t>
  </si>
  <si>
    <t>kscty5m</t>
  </si>
  <si>
    <t>02-27-2024 10:16:16</t>
  </si>
  <si>
    <t>Also fair for him to walk away since she is doing zero to help herself.  Hey I have been depressed and burned out by my job, I didn’t walk away and quit sticking it all on my partner.  Suck it up, seek treatment and figure it out.  It is still on her to seek action she is mentally competent and knows exactly what she is doing.</t>
  </si>
  <si>
    <t>https://www.reddit.com/r/AmItheAsshole/comments/1b15jv0/aita_for_making_my_wife_cry_several_times_over/kscty5m/</t>
  </si>
  <si>
    <t>kscqtuk</t>
  </si>
  <si>
    <t>02-27-2024 09:37:52</t>
  </si>
  <si>
    <t>GoNinjaPro</t>
  </si>
  <si>
    <t>Yeah. I don't get it. 
When you have depression, it can be a very real struggle, but if you want a roof over your head and food in your stomach you have no choice but to get off your ass anyway.
You go to a doctor when it gets really bad and the medication will help you put one foot in front of the other.
Just because you have a partner, doesn't mean you are exempt from pulling your damn weight!</t>
  </si>
  <si>
    <t>https://www.reddit.com/r/AmItheAsshole/comments/1b15jv0/aita_for_making_my_wife_cry_several_times_over/kscqtuk/</t>
  </si>
  <si>
    <t>kscualw</t>
  </si>
  <si>
    <t>02-27-2024 10:20:25</t>
  </si>
  <si>
    <t>She is lazy either way.  If you have depression get it treated that is your job.  Don’t just sit on the couch and languish and dump it all on your partner.  This is from someone who wound up in an intensive mental health program with workplace burnout that led to depression.  There is no excuse.</t>
  </si>
  <si>
    <t>https://www.reddit.com/r/AmItheAsshole/comments/1b15jv0/aita_for_making_my_wife_cry_several_times_over/kscualw/</t>
  </si>
  <si>
    <t>ksctp4e</t>
  </si>
  <si>
    <t>02-27-2024 10:13:13</t>
  </si>
  <si>
    <t>CanadianinCornwall</t>
  </si>
  <si>
    <t>YES! I've had depression too throughout my life. 
Know what I couldn't have done in a million years whilst depressed?
Go on a job interview ! One of the things I find most stressful. It's a non-starter when you are in the midst of depression, how the hell can you sell yourself to a prospective employer when you feel the world is crashing down around you? 
YES, some people DO swing the lead, and get out of lots of things by citing depression. On the other hand, depression is real, and if people haven't been through it, or known someone close who has, they don't really know what you're talking about.</t>
  </si>
  <si>
    <t>https://www.reddit.com/r/AmItheAsshole/comments/1b15jv0/aita_for_making_my_wife_cry_several_times_over/ksctp4e/</t>
  </si>
  <si>
    <t>kscqp6z</t>
  </si>
  <si>
    <t>02-27-2024 09:36:15</t>
  </si>
  <si>
    <t>&gt;NTA, and the comments are wild, find any excuse under the sun for her selfish and childish behaviour.
 I could say the same about what you typed out...</t>
  </si>
  <si>
    <t>https://www.reddit.com/r/AmItheAsshole/comments/1b15jv0/aita_for_making_my_wife_cry_several_times_over/kscqp6z/</t>
  </si>
  <si>
    <t>ksctui1</t>
  </si>
  <si>
    <t>02-27-2024 10:15:02</t>
  </si>
  <si>
    <t>They'd go right to divorce.</t>
  </si>
  <si>
    <t>https://www.reddit.com/r/AmItheAsshole/comments/1b15jv0/aita_for_making_my_wife_cry_several_times_over/ksctui1/</t>
  </si>
  <si>
    <t>kscxym9</t>
  </si>
  <si>
    <t>02-27-2024 11:03:22</t>
  </si>
  <si>
    <t>You are right my friend.</t>
  </si>
  <si>
    <t>https://www.reddit.com/r/AmItheAsshole/comments/1b15jv0/aita_for_making_my_wife_cry_several_times_over/kscxym9/</t>
  </si>
  <si>
    <t>kscrao6</t>
  </si>
  <si>
    <t>02-27-2024 09:43:43</t>
  </si>
  <si>
    <t>nah its just laziness. I've been down that road had my own self pity, no one can fix it but yourself. Need to learn the world isn't sunshine and rainbows and no one will ever give a shit you just got to get on with it.</t>
  </si>
  <si>
    <t>https://www.reddit.com/r/AmItheAsshole/comments/1b15jv0/aita_for_making_my_wife_cry_several_times_over/kscrao6/</t>
  </si>
  <si>
    <t>kscytzd</t>
  </si>
  <si>
    <t>02-27-2024 11:13:10</t>
  </si>
  <si>
    <t>Usual_Cucumber5145</t>
  </si>
  <si>
    <t>Who knows, it might be possible on his income alone. Remember without the wife his bills would go down (and I presume by quite a bit, because she is sitting at home all day). Less electricity, less water, one fewer phone bill, half food expenditure etc. It adds up</t>
  </si>
  <si>
    <t>https://www.reddit.com/r/AmItheAsshole/comments/1b15jv0/aita_for_making_my_wife_cry_several_times_over/kscytzd/</t>
  </si>
  <si>
    <t>ksd0ach</t>
  </si>
  <si>
    <t>02-27-2024 11:28:43</t>
  </si>
  <si>
    <t>Not as easy as it sounds but I gree with you. OP gotta cut her loose.</t>
  </si>
  <si>
    <t>https://www.reddit.com/r/AmItheAsshole/comments/1b15jv0/aita_for_making_my_wife_cry_several_times_over/ksd0ach/</t>
  </si>
  <si>
    <t>ksdprsw</t>
  </si>
  <si>
    <t>02-27-2024 14:43:30</t>
  </si>
  <si>
    <t>If OP gets to the point of serving papers then they need to go through with it. OP shouldn't just use them as a threat. Once divorce is brought up the marriage is over.</t>
  </si>
  <si>
    <t>https://www.reddit.com/r/AmItheAsshole/comments/1b15jv0/aita_for_making_my_wife_cry_several_times_over/ksdprsw/</t>
  </si>
  <si>
    <t>ksdh0b4</t>
  </si>
  <si>
    <t>Why is it a competition? 
It's an explanation for her behaviour, which consequently helps derive the solution. OP's choice is work on the relationship, which means addressing her depression, or leave.</t>
  </si>
  <si>
    <t>https://www.reddit.com/r/AmItheAsshole/comments/1b15jv0/aita_for_making_my_wife_cry_several_times_over/ksdh0b4/</t>
  </si>
  <si>
    <t>ksctsjx</t>
  </si>
  <si>
    <t>02-27-2024 10:14:23</t>
  </si>
  <si>
    <t>Based self acceptance</t>
  </si>
  <si>
    <t>https://www.reddit.com/r/AmItheAsshole/comments/1b15jv0/aita_for_making_my_wife_cry_several_times_over/ksctsjx/</t>
  </si>
  <si>
    <t>ksdmccm</t>
  </si>
  <si>
    <t>02-27-2024 14:22:08</t>
  </si>
  <si>
    <t>lilpikasqueaks</t>
  </si>
  <si>
    <t>https://www.reddit.com/r/AmItheAsshole/comments/1b15jv0/aita_for_making_my_wife_cry_several_times_over/ksdmccm/</t>
  </si>
  <si>
    <t>"Ugly Butty"</t>
  </si>
  <si>
    <t>kscusso</t>
  </si>
  <si>
    <t>02-27-2024 10:26:27</t>
  </si>
  <si>
    <t>She doesn't care that he feels like shit every day even though he expresses it. 
Chronically stupid? No, I just see that he's taken steps one of those paths already to no avail.</t>
  </si>
  <si>
    <t>https://www.reddit.com/r/AmItheAsshole/comments/1b15jv0/aita_for_making_my_wife_cry_several_times_over/kscusso/</t>
  </si>
  <si>
    <t>ksd45jn</t>
  </si>
  <si>
    <t>02-27-2024 12:06:07</t>
  </si>
  <si>
    <t>OP already stated in the post that at this point everything goes into bills, loan payment and only essentials are available for them. They're already eating through their savings and they won't last for long. If nothing changes, or the existing income will lessen, they will go completely broke even faster.
That's a horrible situation.</t>
  </si>
  <si>
    <t>https://www.reddit.com/r/AmItheAsshole/comments/1b15jv0/aita_for_making_my_wife_cry_several_times_over/ksd45jn/</t>
  </si>
  <si>
    <t>ksci5nf</t>
  </si>
  <si>
    <t>02-27-2024 07:52:39</t>
  </si>
  <si>
    <t>Thank you. This hurt to read but I will give the first part a try. And i guess see how it goes. Hope I dont have to do the last but such is life.</t>
  </si>
  <si>
    <t>https://www.reddit.com/r/AmItheAsshole/comments/1b15jv0/aita_for_making_my_wife_cry_several_times_over/ksci5nf/</t>
  </si>
  <si>
    <t>kscrymv</t>
  </si>
  <si>
    <t>02-27-2024 09:51:54</t>
  </si>
  <si>
    <t>How I doubt you'd be giving this same advice if the genders were swapped.
Countess times you see it the other way round and everyone tells them to leave the guy without an ounce of consideration for mental health. 
Wonderful woman effect in full force. </t>
  </si>
  <si>
    <t>https://www.reddit.com/r/AmItheAsshole/comments/1b15jv0/aita_for_making_my_wife_cry_several_times_over/kscrymv/</t>
  </si>
  <si>
    <t>ksdph42</t>
  </si>
  <si>
    <t>This right here. When my ex quit his job, his depression had been bad, and worsened the longer he sat around the house. He wouldn't look for another job. He barely helped with housework. He was using me as both a parental figure and a therapist. After 6 months I told him to see a professional. He went for 3 sessions and was "cured" into thinking I was the villain because I wanted a partner, not an adult child to care for. He refused further therapy and refused medication, so he sat around the house for 5 years playing video games all night long to "escape" from his problems. 
Any time I tried to communicate how stressed and unhappy I was with carrying all the responsibilites, he'd emotionally and verbally abuse me. There was no getting through to him. He didn't want to fix his mental health problems. In fact, he wore them like a protective blanket. It was finally apparent to me that he was never going to change as long as I continued to enable him. I told him we were done and gave him a very generous 6 months to find a job and a new housing arrangement as I would be moving out. Six months came and went and he had done neither. Meanwhile, I bought my first home (he never wanted to buy) and I've never felt freer or happier.</t>
  </si>
  <si>
    <t>https://www.reddit.com/r/AmItheAsshole/comments/1b15jv0/aita_for_making_my_wife_cry_several_times_over/ksdph42/</t>
  </si>
  <si>
    <t>kscyzqf</t>
  </si>
  <si>
    <t>02-27-2024 11:14:55</t>
  </si>
  <si>
    <t>As a functioning video game addict, I'm a little bias. Haha.</t>
  </si>
  <si>
    <t>https://www.reddit.com/r/AmItheAsshole/comments/1b15jv0/aita_for_making_my_wife_cry_several_times_over/kscyzqf/</t>
  </si>
  <si>
    <t>ksdakis</t>
  </si>
  <si>
    <t>02-27-2024 12:59:36</t>
  </si>
  <si>
    <t>K1ckxH3ll</t>
  </si>
  <si>
    <t>Video games provide them with all the feeling of accomplishment normal people have to fight for. They really are not much different from substance abusers.
It's also so easy to slip from casual gaming to full flagged addiction.</t>
  </si>
  <si>
    <t>https://www.reddit.com/r/AmItheAsshole/comments/1b15jv0/aita_for_making_my_wife_cry_several_times_over/ksdakis/</t>
  </si>
  <si>
    <t>kscj66k</t>
  </si>
  <si>
    <t>02-27-2024 08:04:23</t>
  </si>
  <si>
    <t>Imma be honest with ya chief, you're missing the point and I don't really feel like trying to change your worldview. You're currently in the Naruto mindset where you think evil people are only evil because of some underlying trauma or problem. It's pseudo-enlightenment. It seems you haven't learned that evil people exist and really don't need to have motives outside of getting what they want out of people. Google Ken Wilber's AQAL Integral theory map. Read it and learn from it.</t>
  </si>
  <si>
    <t>https://www.reddit.com/r/AmItheAsshole/comments/1b15jv0/aita_for_making_my_wife_cry_several_times_over/kscj66k/</t>
  </si>
  <si>
    <t>ksdroq3</t>
  </si>
  <si>
    <t>I don’t know where they’re from, nor do I know what insurance they have or what’s available to them. Where I’m from therapy is free, though the wait times are crazy. We would need more information to assess any of what’s accessible to them and what isn’t, but OP mentions having already brought up couples therapy.</t>
  </si>
  <si>
    <t>https://www.reddit.com/r/AmItheAsshole/comments/1b15jv0/aita_for_making_my_wife_cry_several_times_over/ksdroq3/</t>
  </si>
  <si>
    <t>kscv19f</t>
  </si>
  <si>
    <t>02-27-2024 10:29:17</t>
  </si>
  <si>
    <t>Sexism isn't really a "perspective" we take anymore mate</t>
  </si>
  <si>
    <t>https://www.reddit.com/r/AmItheAsshole/comments/1b15jv0/aita_for_making_my_wife_cry_several_times_over/kscv19f/</t>
  </si>
  <si>
    <t>kscvvvy</t>
  </si>
  <si>
    <t>02-27-2024 10:39:23</t>
  </si>
  <si>
    <t>No his question was am I the a****** for making my wife cry and no he's not.
At the end of the day she could be crying as a form of manipulation so she doesn't have to go to work.
She cried because he snapped at her because he got to the end of his tether.
You said maybe her job maybe led to burnout. Maybe him losing his temper was because of burnout
You said do research on mental health and show compassion
But yet he's not shown compassion and no one's considering his mental health. So why is it not a E S H situation
You tell other people to do research on mental health. Well maybe you should too because once again irritability and anger can be caused by anxiety which is mental health.
But some people will literally say anything to make. The woman look like the victim no matter what and people can download me. People can say it's not true If the situation was reversed Everybody would be telling her to leave him because she deserves better but when it's a female it's her mental health with no consideration to his.
Once again maybe her job did burn her out and maybe this whole situation has caused him burnout</t>
  </si>
  <si>
    <t>https://www.reddit.com/r/AmItheAsshole/comments/1b15jv0/aita_for_making_my_wife_cry_several_times_over/kscvvvy/</t>
  </si>
  <si>
    <t>ksd1a2s</t>
  </si>
  <si>
    <t>02-27-2024 11:38:53</t>
  </si>
  <si>
    <t>Some_Range_9037</t>
  </si>
  <si>
    <t>Don't they have a version of NHS in Aus? Agree she sounds depressed.</t>
  </si>
  <si>
    <t>https://www.reddit.com/r/AmItheAsshole/comments/1b15jv0/aita_for_making_my_wife_cry_several_times_over/ksd1a2s/</t>
  </si>
  <si>
    <t>ksd0hqv</t>
  </si>
  <si>
    <t>02-27-2024 11:30:52</t>
  </si>
  <si>
    <t>Agreed, but sometimes there are free resources but yea, i just cannot see OP's wife changing her ways drastically enough to be honest</t>
  </si>
  <si>
    <t>https://www.reddit.com/r/AmItheAsshole/comments/1b15jv0/aita_for_making_my_wife_cry_several_times_over/ksd0hqv/</t>
  </si>
  <si>
    <t>ksd2mtq</t>
  </si>
  <si>
    <t>02-27-2024 11:51:58</t>
  </si>
  <si>
    <t>They can't afford to carry on as they are.</t>
  </si>
  <si>
    <t>https://www.reddit.com/r/AmItheAsshole/comments/1b15jv0/aita_for_making_my_wife_cry_several_times_over/ksd2mtq/</t>
  </si>
  <si>
    <t>ksdlwtt</t>
  </si>
  <si>
    <t>02-27-2024 14:19:26</t>
  </si>
  <si>
    <t>Meghanshadow</t>
  </si>
  <si>
    <t>They used AUD.
Most patients in Australia don’t pay for medical services.  Including permanent residents.
A screening for mental health problems from a doctor should be free.  Plus there’s a program for Medicare reimbursement for 10 free therapy sessions per year.</t>
  </si>
  <si>
    <t>https://www.reddit.com/r/AmItheAsshole/comments/1b15jv0/aita_for_making_my_wife_cry_several_times_over/ksdlwtt/</t>
  </si>
  <si>
    <t>ksdhvsk</t>
  </si>
  <si>
    <t>02-27-2024 13:52:24</t>
  </si>
  <si>
    <t>&gt;he has some sort of depression but even so, every job you do is going to cause some sort of stress so she's got to work. I cannot imagine the stress OP is under keeping it all afloat.  
&gt;  
&gt;One last chance OP, either day she has to change now to get a job, get some therapy or you will be separat
Not American ie a country that cares about it's citizens and makes sure they can access healthcare.</t>
  </si>
  <si>
    <t>https://www.reddit.com/r/AmItheAsshole/comments/1b15jv0/aita_for_making_my_wife_cry_several_times_over/ksdhvsk/</t>
  </si>
  <si>
    <t>ksdmsfe</t>
  </si>
  <si>
    <t>02-27-2024 14:24:59</t>
  </si>
  <si>
    <t>Hungry-Delay9893</t>
  </si>
  <si>
    <t>Or has the time for it</t>
  </si>
  <si>
    <t>https://www.reddit.com/r/AmItheAsshole/comments/1b15jv0/aita_for_making_my_wife_cry_several_times_over/ksdmsfe/</t>
  </si>
  <si>
    <t>ksdrkx6</t>
  </si>
  <si>
    <t>02-27-2024 14:54:35</t>
  </si>
  <si>
    <t>booksycat</t>
  </si>
  <si>
    <t>Or have the time for couples.</t>
  </si>
  <si>
    <t>https://www.reddit.com/r/AmItheAsshole/comments/1b15jv0/aita_for_making_my_wife_cry_several_times_over/ksdrkx6/</t>
  </si>
  <si>
    <t>ksdueru</t>
  </si>
  <si>
    <t>02-27-2024 15:11:31</t>
  </si>
  <si>
    <t>Depending on Where they are. I’m in Canada so if you go to your family doctor with depression or anxiety you can get a referral to a doctor which is covered. The only problem is the wait list.</t>
  </si>
  <si>
    <t>https://www.reddit.com/r/AmItheAsshole/comments/1b15jv0/aita_for_making_my_wife_cry_several_times_over/ksdueru/</t>
  </si>
  <si>
    <t>ksdko1r</t>
  </si>
  <si>
    <t>02-27-2024 14:11:20</t>
  </si>
  <si>
    <t>fuckedfonances</t>
  </si>
  <si>
    <t>&gt;Some people are just selfish and lazy which is not depression at all.
Honestly? I don't care if she is depressed. I suffer from depression (pretty severe in waves), and there are times when it is an absolutely Herculean effort to get out of bed. I still do, though, because I don't want my family to be homeless. I may not shower for days on end, and I may be shutting down in other ways, but we have a roof, and that's the most important thing.
Now if I could find meds that work and a therapist that doesn't tell me to man up, I'd probably be in better shape.</t>
  </si>
  <si>
    <t>https://www.reddit.com/r/AmItheAsshole/comments/1b15jv0/aita_for_making_my_wife_cry_several_times_over/ksdko1r/</t>
  </si>
  <si>
    <t>ksdezfa</t>
  </si>
  <si>
    <t>02-27-2024 13:32:20</t>
  </si>
  <si>
    <t>Frequent_Couple5498</t>
  </si>
  <si>
    <t>Yes agreed. I know of 4 people like this who have always been this way. No depression, just lazy and entitled.</t>
  </si>
  <si>
    <t>https://www.reddit.com/r/AmItheAsshole/comments/1b15jv0/aita_for_making_my_wife_cry_several_times_over/ksdezfa/</t>
  </si>
  <si>
    <t>ksdfqj5</t>
  </si>
  <si>
    <t>02-27-2024 13:37:40</t>
  </si>
  <si>
    <t>Agreed. And if he is yelling it's most likely because he's tired, overwhelmed and fed up with having to work overtime and do housework while she doesn't even clean the house let alone not finding another job. Her crying is most likely, I agree manipulative.</t>
  </si>
  <si>
    <t>https://www.reddit.com/r/AmItheAsshole/comments/1b15jv0/aita_for_making_my_wife_cry_several_times_over/ksdfqj5/</t>
  </si>
  <si>
    <t>kscxofd</t>
  </si>
  <si>
    <t>02-27-2024 11:00:10</t>
  </si>
  <si>
    <t>Your comment can go elsewhere as it relates to me for the simple fact that I am not married nor do I care to be. I just can’t believe a person that thinks it’s okay to treat people in a way that is to put them down and constantly make them cry. If I were treated like shit I would prob stop putting effort in as well. Wouldn’t be surprised if he hits her based of the fact he makes her cry every day. It wouldn’t be far off.</t>
  </si>
  <si>
    <t>https://www.reddit.com/r/AmItheAsshole/comments/1b15jv0/aita_for_making_my_wife_cry_several_times_over/kscxofd/</t>
  </si>
  <si>
    <t>ksd0y8j</t>
  </si>
  <si>
    <t>02-27-2024 11:35:32</t>
  </si>
  <si>
    <t>Oh my word you’re right! My high school English teacher is looking at me with a disapproving glare :)</t>
  </si>
  <si>
    <t>https://www.reddit.com/r/AmItheAsshole/comments/1b15jv0/aita_for_making_my_wife_cry_several_times_over/ksd0y8j/</t>
  </si>
  <si>
    <t>kscubgp</t>
  </si>
  <si>
    <t>02-27-2024 10:20:42</t>
  </si>
  <si>
    <t>They use it because for this sub, voting the wife an AH of her own accord is like kryptonite. So they invent these excuses for the wife to reduce blame</t>
  </si>
  <si>
    <t>https://www.reddit.com/r/AmItheAsshole/comments/1b15jv0/aita_for_making_my_wife_cry_several_times_over/kscubgp/</t>
  </si>
  <si>
    <t>kscvjue</t>
  </si>
  <si>
    <t>02-27-2024 10:35:23</t>
  </si>
  <si>
    <t>There is a huge difference between situational mental health issues and biological mental health issues so please stop judging everyone by your own experiences. I have a life long debilitating mental health disorder, undiagnosed for many year until I had a major episode of funeral mania after I lost my Dad. I literally couldn't even think in a straight line, I was so vulnerable even crossing the road was a danger. I would forget where I was going and land up miles from where I needed to be, I couldn't hold a thought for more than a few seconds, I tried and I tried to keep going, to be normal, to not let people down but this just made everything worse. I had to take time to sort myself out, so I really don't appreciate people saying oh but I managed, well good for you I am delighted for you but don't judge me till you have walked in my shoes</t>
  </si>
  <si>
    <t>https://www.reddit.com/r/AmItheAsshole/comments/1b15jv0/aita_for_making_my_wife_cry_several_times_over/kscvjue/</t>
  </si>
  <si>
    <t>ksd1sxi</t>
  </si>
  <si>
    <t>02-27-2024 11:44:02</t>
  </si>
  <si>
    <t>I’m sorry. That’s a lot to hold at 18.</t>
  </si>
  <si>
    <t>https://www.reddit.com/r/AmItheAsshole/comments/1b15jv0/aita_for_making_my_wife_cry_several_times_over/ksd1sxi/</t>
  </si>
  <si>
    <t>ksd1mvw</t>
  </si>
  <si>
    <t>02-27-2024 11:42:24</t>
  </si>
  <si>
    <t>Hello fellow nurse! That was the job I had in my darkest days and it was nuts! I used to have to go into the pan room sometimes and have a quick cry and go back and be Florence nightingale incarnate 😊 I remember the overwhelm of too many very sick patients (why do they code at 3am whilst someone else is is trying to abscond, and someone else is crashing and you have a doctor yelling at you for meds that they haven’t even charted yet 😂). 
I had a dog to care for and I can’t imagine what it would have been like to have a child to raise. You deserve a medal as big as a frying pan (to borrow a saying my nana used to use) 🏅</t>
  </si>
  <si>
    <t>https://www.reddit.com/r/AmItheAsshole/comments/1b15jv0/aita_for_making_my_wife_cry_several_times_over/ksd1mvw/</t>
  </si>
  <si>
    <t>kscu96p</t>
  </si>
  <si>
    <t>02-27-2024 10:19:57</t>
  </si>
  <si>
    <t>SaltAd7547</t>
  </si>
  <si>
    <t>Then maybe wife needs to find a less stressful job or they will both be homeless. I think OP is probably trying to avoid that.</t>
  </si>
  <si>
    <t>https://www.reddit.com/r/AmItheAsshole/comments/1b15jv0/aita_for_making_my_wife_cry_several_times_over/kscu96p/</t>
  </si>
  <si>
    <t>kscu9fh</t>
  </si>
  <si>
    <t>02-27-2024 10:20:02</t>
  </si>
  <si>
    <t>&gt;We're not robots
Neither is OP. Wife is a block of concrete right now dragging him down</t>
  </si>
  <si>
    <t>https://www.reddit.com/r/AmItheAsshole/comments/1b15jv0/aita_for_making_my_wife_cry_several_times_over/kscu9fh/</t>
  </si>
  <si>
    <t>ksd11fo</t>
  </si>
  <si>
    <t>02-27-2024 11:36:26</t>
  </si>
  <si>
    <t>Fairynightlvr</t>
  </si>
  <si>
    <t>First no one even knows if OPs wife’s depressed.  Second your situation isn’t OPs situation.  Regardless of what OPs wife’s going through he needs help. He can’t keep killing himself working to keep them both afloat. Not working isn’t something she unilaterally gets to decide.  He needs help she needs to get a job. </t>
  </si>
  <si>
    <t>https://www.reddit.com/r/AmItheAsshole/comments/1b15jv0/aita_for_making_my_wife_cry_several_times_over/ksd11fo/</t>
  </si>
  <si>
    <t>kscuvtk</t>
  </si>
  <si>
    <t>02-27-2024 10:27:27</t>
  </si>
  <si>
    <t>Neither is OP and yet she's making him work into an early grave.</t>
  </si>
  <si>
    <t>https://www.reddit.com/r/AmItheAsshole/comments/1b15jv0/aita_for_making_my_wife_cry_several_times_over/kscuvtk/</t>
  </si>
  <si>
    <t>kscxcgi</t>
  </si>
  <si>
    <t>02-27-2024 10:56:22</t>
  </si>
  <si>
    <t>DianeJudith</t>
  </si>
  <si>
    <t>I agree with your comment in general, but not in the context of this post. Yes, not everyone with mental health issues will be able to work. You are absolutely right. 
I think people here disagree with your comment because they think you're defending OP's wife. I do that sometimes, where I respond to a specific comment and only that comment, but everyone assumes I'm also talking about the entirety of the post, and then think I'm saying something I'm not. I don't like it, but I understand why it happens. If someone responds to a comment under a post, everyone understandably assumes that comment relates to the post, even if that's not your intention.
That's why you usually have to add disclaimers to your comments, something like "I believe that x, but I mean that in general, and not in the context of this post". Or in this case "I'm not defending OP's wife but I think that the fact that if you were able to work during your struggles doesn't mean everyone will be the same". 
We have no idea if the wife even has any mental health issues, and even if she had, her behavior is unacceptable and shows bad intentions. If she was struggling, she should communicate that and address it, not blame OP and dismiss him.</t>
  </si>
  <si>
    <t>https://www.reddit.com/r/AmItheAsshole/comments/1b15jv0/aita_for_making_my_wife_cry_several_times_over/kscxcgi/</t>
  </si>
  <si>
    <t>ksd4bkq</t>
  </si>
  <si>
    <t>02-27-2024 12:07:38</t>
  </si>
  <si>
    <t>forestpunk</t>
  </si>
  <si>
    <t>&gt; some find it so debilitating they end up homeless because of an inability to function.
sounds like OP's wife might end up as homeless if she doesn't start functioning with a quickness.</t>
  </si>
  <si>
    <t>https://www.reddit.com/r/AmItheAsshole/comments/1b15jv0/aita_for_making_my_wife_cry_several_times_over/ksd4bkq/</t>
  </si>
  <si>
    <t>ksddphh</t>
  </si>
  <si>
    <t>02-27-2024 13:23:05</t>
  </si>
  <si>
    <t>JKCheeseterfield</t>
  </si>
  <si>
    <t>And depression isn’t just not feeling like working (Based on your comment I have the feeling you know this, but your simplification is concerning). No one here is saying that it is. 
She is not at fault for any emotional or mental difficulties she may be facing, but they are her responsibility to manage. And right now, she’s put all the managing off on OP. That is neither reasonable or sustainable.</t>
  </si>
  <si>
    <t>https://www.reddit.com/r/AmItheAsshole/comments/1b15jv0/aita_for_making_my_wife_cry_several_times_over/ksddphh/</t>
  </si>
  <si>
    <t>ksctoza</t>
  </si>
  <si>
    <t>02-27-2024 10:13:10</t>
  </si>
  <si>
    <t>I think they are advocating for him to start selling kidneys,  I mean he has 2 to support her sadness/s</t>
  </si>
  <si>
    <t>https://www.reddit.com/r/AmItheAsshole/comments/1b15jv0/aita_for_making_my_wife_cry_several_times_over/ksctoza/</t>
  </si>
  <si>
    <t>kscwwo9</t>
  </si>
  <si>
    <t>02-27-2024 10:51:23</t>
  </si>
  <si>
    <t>Then she needs to decide whether to get help. He can't do it for her, but knowing one way or another will help. I didn't realise I was on a downward spiral til I saw my husband struggling.  We talked it out, and I sought help. It wasn't easy, but I knew he couldn't do it for me. It's just knowing whether there is something more than just laziness. If it's the latter, then there is zero excuse as this poor bloke is clearly working himself into the ground</t>
  </si>
  <si>
    <t>https://www.reddit.com/r/AmItheAsshole/comments/1b15jv0/aita_for_making_my_wife_cry_several_times_over/kscwwo9/</t>
  </si>
  <si>
    <t>ksd2d0s</t>
  </si>
  <si>
    <t>02-27-2024 11:49:26</t>
  </si>
  <si>
    <t>Naive-Prize1867</t>
  </si>
  <si>
    <t>I have to agree with this. Sometimes you just have to work through depression. It will be much worse when they lose their home and he has left her. Also, sometimes people are just not good and willing to watch a partner struggle to support them. Final act is where they cheat because the don’t get enough attention. It could just be old fashioned selfishness or laziness.</t>
  </si>
  <si>
    <t>https://www.reddit.com/r/AmItheAsshole/comments/1b15jv0/aita_for_making_my_wife_cry_several_times_over/ksd2d0s/</t>
  </si>
  <si>
    <t>ksdn8e3</t>
  </si>
  <si>
    <t>02-27-2024 14:27:45</t>
  </si>
  <si>
    <t>I agree. If this is depression, this emotional manipulation still makes it a huge problem, and divorce (or separation)-worthy imo.</t>
  </si>
  <si>
    <t>https://www.reddit.com/r/AmItheAsshole/comments/1b15jv0/aita_for_making_my_wife_cry_several_times_over/ksdn8e3/</t>
  </si>
  <si>
    <t>ksdi4ns</t>
  </si>
  <si>
    <t>02-27-2024 13:54:06</t>
  </si>
  <si>
    <t>If she's depressed or stressed then refer her to a doctor and stop yelling at her and stressing her out worse.  Doh!!!  It would be making her less able to function not more.</t>
  </si>
  <si>
    <t>https://www.reddit.com/r/AmItheAsshole/comments/1b15jv0/aita_for_making_my_wife_cry_several_times_over/ksdi4ns/</t>
  </si>
  <si>
    <t>ksdp08o</t>
  </si>
  <si>
    <t>02-27-2024 14:38:49</t>
  </si>
  <si>
    <t>RudeMaximumm</t>
  </si>
  <si>
    <t>Get her help for her depression- duh.</t>
  </si>
  <si>
    <t>https://www.reddit.com/r/AmItheAsshole/comments/1b15jv0/aita_for_making_my_wife_cry_several_times_over/ksdp08o/</t>
  </si>
  <si>
    <t>ksdrqh8</t>
  </si>
  <si>
    <t>02-27-2024 14:55:30</t>
  </si>
  <si>
    <t>SammySoapsuds</t>
  </si>
  <si>
    <t>Ideally therapy helps people manage their symptoms so that they can live a full life. Therapy could help her recognize what about her last job was so hard for her and learn coping skills so she can function better at another job. That being said, that won't happen overnight and OP seems to be really bearing the brunt of the impact of whatever his wife is going through. Something needs to change quickly.</t>
  </si>
  <si>
    <t>https://www.reddit.com/r/AmItheAsshole/comments/1b15jv0/aita_for_making_my_wife_cry_several_times_over/ksdrqh8/</t>
  </si>
  <si>
    <t>kscynx2</t>
  </si>
  <si>
    <t>02-27-2024 11:11:20</t>
  </si>
  <si>
    <t>Kennysded</t>
  </si>
  <si>
    <t>Been there, done that, still paying off the debt of supporting her for six months. Seen it in other people's relationships, too. If she's not willing to fix her shit, it's not gonna work, no matter what OP does. It's not fun for anyone.
And the way I view my own mental issues is this: it's not my fault, but it is my responsibility. I don't get to break down and be useless, mooch off others, and demand attention. I definitely don't get to do all of those at once. She shouldn't, either. And I know I sound harsh, but it's a tough love thing.</t>
  </si>
  <si>
    <t>https://www.reddit.com/r/AmItheAsshole/comments/1b15jv0/aita_for_making_my_wife_cry_several_times_over/kscynx2/</t>
  </si>
  <si>
    <t>ksdn6l7</t>
  </si>
  <si>
    <t>02-27-2024 14:27:26</t>
  </si>
  <si>
    <t>He gives her an ultimatum, she gets treatment or he gets a divorce. It adds another option </t>
  </si>
  <si>
    <t>https://www.reddit.com/r/AmItheAsshole/comments/1b15jv0/aita_for_making_my_wife_cry_several_times_over/ksdn6l7/</t>
  </si>
  <si>
    <t>kscwcop</t>
  </si>
  <si>
    <t>02-27-2024 10:44:56</t>
  </si>
  <si>
    <t>Bluejayadventure</t>
  </si>
  <si>
    <t>I agree it might not fix everything but if they knew she was depressed it might help them obtain support. It would at least allow her the option to start treatment. She still needs to get a job urgently. That has to happen. Maybe it might help them to open up more discussion about both of their feelings too? I think it can only help. (If depression is the cause). Might not be</t>
  </si>
  <si>
    <t>https://www.reddit.com/r/AmItheAsshole/comments/1b15jv0/aita_for_making_my_wife_cry_several_times_over/kscwcop/</t>
  </si>
  <si>
    <t>ksdmxh1</t>
  </si>
  <si>
    <t>02-27-2024 14:25:51</t>
  </si>
  <si>
    <t>essssgeeee</t>
  </si>
  <si>
    <t>I had a tumor that made me depressed. As soon as I had the tumor removed, my depression lifted, and I was back to normal. Mental health is physical health. If this is an unusual change for her, if she's always been a productive, active person, and suddenly turns into a crying lump who doesn't have the wherewithal to work and can't manage her emotions, it's a sign that there's something else wrong and maybe she should go to the doctor. If she had breast cancer or a broken leg, would people treat her this way? She needs help.</t>
  </si>
  <si>
    <t>https://www.reddit.com/r/AmItheAsshole/comments/1b15jv0/aita_for_making_my_wife_cry_several_times_over/ksdmxh1/</t>
  </si>
  <si>
    <t>ksd3n04</t>
  </si>
  <si>
    <t>02-27-2024 12:01:25</t>
  </si>
  <si>
    <t>metsgirl289</t>
  </si>
  <si>
    <t>Honestly, knowing what someone is going through whether it be depression or any other mental illness makes it easier to express what you need in a way that they can actually hear you and make necessary changes so I think that knowledge has a lot of value actually.</t>
  </si>
  <si>
    <t>https://www.reddit.com/r/AmItheAsshole/comments/1b15jv0/aita_for_making_my_wife_cry_several_times_over/ksd3n04/</t>
  </si>
  <si>
    <t>kscy1ef</t>
  </si>
  <si>
    <t>02-27-2024 11:04:14</t>
  </si>
  <si>
    <t>JustMe39908</t>
  </si>
  <si>
    <t>If he loves and cares for her in the long term, he can help her get help.  Depression is a disease.  Thete ste medications which can help.  Maybe they work. Maybe they don't.  But I think "in sickness and in health" are still part of many wedding vows.
Is deoression nkt a sufficient illnexx to justify helping a spouse?  Where do you draw the line?  Cold and flu ok?  What about cancer?  Should spouse be dropped if cancer is causing an inability to work?
Is it unfair on OP?  Yes.  Life can sometimes be that way.  But  when you are married, you are a team and care for each other.  I would hope that the feelings are strong enough that OP would want to get his wife help first before kicking her to the curb.
OP, take your wife to her doctor.  See if she is depressed or if there is some other illness.  That is step one.  Then decide from there.</t>
  </si>
  <si>
    <t>https://www.reddit.com/r/AmItheAsshole/comments/1b15jv0/aita_for_making_my_wife_cry_several_times_over/kscy1ef/</t>
  </si>
  <si>
    <t>ksdoaaz</t>
  </si>
  <si>
    <t>02-27-2024 14:34:21</t>
  </si>
  <si>
    <t>MythologicalRiddle</t>
  </si>
  <si>
    <t>I have problems with depression.  Now that I know how to recognize when it hits, I can often tell myself, "Hey, this isn't normal.  Things are okay, it's just depression making things seem unworkable."  That makes it easier for me to get through the day.
People aren't saying, "Oh, hey, she's depressed.  Let her stay unemployed."  They're saying, "If she is depressed, she may be able to find tools to help her manage it so she can get a job."  Therapy isn't always required.  Sometimes just knowing that things are off can make a huge difference, and there are plenty of sites that list ways to manage depression.
Even if she is depressed and not lazy, she has to put in the effort to manage her symptoms.  If she isn't willing then OP needs to decide what his next step is, which could include divorce.  The depression speculation is simply offering a potential fix - which still requires her to step up and do what's necessary - before the huge life-changing step of divorce.</t>
  </si>
  <si>
    <t>https://www.reddit.com/r/AmItheAsshole/comments/1b15jv0/aita_for_making_my_wife_cry_several_times_over/ksdoaaz/</t>
  </si>
  <si>
    <t>ksd9ece</t>
  </si>
  <si>
    <t>02-27-2024 12:50:23</t>
  </si>
  <si>
    <t>The super fun part about depression is that it makes it really hard for the depressed person to seek treatment.</t>
  </si>
  <si>
    <t>https://www.reddit.com/r/AmItheAsshole/comments/1b15jv0/aita_for_making_my_wife_cry_several_times_over/ksd9ece/</t>
  </si>
  <si>
    <t>ksd4jmk</t>
  </si>
  <si>
    <t>02-27-2024 12:09:37</t>
  </si>
  <si>
    <t>Wife can call the landlord and explain they can't pay rent cuz she's depressed. Should be fine.</t>
  </si>
  <si>
    <t>https://www.reddit.com/r/AmItheAsshole/comments/1b15jv0/aita_for_making_my_wife_cry_several_times_over/ksd4jmk/</t>
  </si>
  <si>
    <t>ksctkd7</t>
  </si>
  <si>
    <t>02-27-2024 10:11:37</t>
  </si>
  <si>
    <t>Tell me you don’t know what a depression is…</t>
  </si>
  <si>
    <t>https://www.reddit.com/r/AmItheAsshole/comments/1b15jv0/aita_for_making_my_wife_cry_several_times_over/ksctkd7/</t>
  </si>
  <si>
    <t>ksctse8</t>
  </si>
  <si>
    <t>02-27-2024 10:14:20</t>
  </si>
  <si>
    <t>If you can so easily suck it up, it’s not a depression!</t>
  </si>
  <si>
    <t>https://www.reddit.com/r/AmItheAsshole/comments/1b15jv0/aita_for_making_my_wife_cry_several_times_over/ksctse8/</t>
  </si>
  <si>
    <t>kscvp92</t>
  </si>
  <si>
    <t>02-27-2024 10:37:11</t>
  </si>
  <si>
    <t>Which is what I said.
It merely aids in maybe looking for alternative solutions. It isn't a card to avoid doing thing, but at best to avoid doing them in a certain way. And, of course, one is responsible for seeking help and finding those alternative solutions.
Hence, she would remain an asshole for dumping it all on someone, diagnosed with something or not.</t>
  </si>
  <si>
    <t>https://www.reddit.com/r/AmItheAsshole/comments/1b15jv0/aita_for_making_my_wife_cry_several_times_over/kscvp92/</t>
  </si>
  <si>
    <t>kscs898</t>
  </si>
  <si>
    <t>02-27-2024 09:55:11</t>
  </si>
  <si>
    <t>OrdinaryEmergency342</t>
  </si>
  <si>
    <t>Agreed. I am in a constant battle to put one foot in front of the other. I feel empty inside but I have a mortgage, bills and 4 mouths to feed. My husband cannot do it alone. I have to work, as does he. You just have to get on with it.</t>
  </si>
  <si>
    <t>https://www.reddit.com/r/AmItheAsshole/comments/1b15jv0/aita_for_making_my_wife_cry_several_times_over/kscs898/</t>
  </si>
  <si>
    <t>kscw33w</t>
  </si>
  <si>
    <t>02-27-2024 10:41:46</t>
  </si>
  <si>
    <t>If only someone with depression was able to have that clear thought process life for them would be so much easier, but that's kinda the thing with mental health your brain is not working as normal so clarity of thought is a no go 🙄</t>
  </si>
  <si>
    <t>https://www.reddit.com/r/AmItheAsshole/comments/1b15jv0/aita_for_making_my_wife_cry_several_times_over/kscw33w/</t>
  </si>
  <si>
    <t>kscwi1d</t>
  </si>
  <si>
    <t>02-27-2024 10:46:40</t>
  </si>
  <si>
    <t>Wow an ignorant comment, it's usually best when you have no idea what you are talking about, just to keep quiet</t>
  </si>
  <si>
    <t>https://www.reddit.com/r/AmItheAsshole/comments/1b15jv0/aita_for_making_my_wife_cry_several_times_over/kscwi1d/</t>
  </si>
  <si>
    <t>kscwcwi</t>
  </si>
  <si>
    <t>02-27-2024 10:45:00</t>
  </si>
  <si>
    <t>It also comes in varying degrees and whether it is situational or not has a huge impact on the capability to cope with day to day life.
I agree 100% about how hard it is to sell yourself when you have nothing nice to say about yourself, how do you stand out from a crowd you just want to hide behind?</t>
  </si>
  <si>
    <t>https://www.reddit.com/r/AmItheAsshole/comments/1b15jv0/aita_for_making_my_wife_cry_several_times_over/kscwcwi/</t>
  </si>
  <si>
    <t>ksdov16</t>
  </si>
  <si>
    <t>02-27-2024 14:37:56</t>
  </si>
  <si>
    <t>max_power1000</t>
  </si>
  <si>
    <t>I bet you could have gotten to that job interview if you were staring down an eviction though.  OP's wife has a safety net and she's abusing it.</t>
  </si>
  <si>
    <t>https://www.reddit.com/r/AmItheAsshole/comments/1b15jv0/aita_for_making_my_wife_cry_several_times_over/ksdov16/</t>
  </si>
  <si>
    <t>kscqt47</t>
  </si>
  <si>
    <t>It’s not an excuse. It’s a symptom that needs to be treated. If you’re due to run a marathon for charity and you break a leg are you selfish for not running it
You could say the same but anyone with any sense and understanding of depression would know who’s talking the nonsense</t>
  </si>
  <si>
    <t>https://www.reddit.com/r/AmItheAsshole/comments/1b15jv0/aita_for_making_my_wife_cry_several_times_over/kscqt47/</t>
  </si>
  <si>
    <t>ksctgmg</t>
  </si>
  <si>
    <t>Not being funny but with real depression you do actually need help. Some people may be able to shake it themselves but I believe that is the minority. Also what you go through is rarely the same for anyone else. At the same time you’re right that you do need to be able to want to fix it. That’s why it’s important to recognise it.</t>
  </si>
  <si>
    <t>https://www.reddit.com/r/AmItheAsshole/comments/1b15jv0/aita_for_making_my_wife_cry_several_times_over/ksctgmg/</t>
  </si>
  <si>
    <t>kscyqin</t>
  </si>
  <si>
    <t>02-27-2024 11:12:06</t>
  </si>
  <si>
    <t>She's depressed.
Read up on depression.
Then read the comment I made PROPERLY and you'll see how I put forward suggestions on how he can move forward. One included fixing the relationship, the other included moving on. 
So justify your reaction "eofnrkgowkfoemf it doesn't matter if she's depressed gorngoenofnekfndkf"
So? Side with path b that he should move on then?
Stupid argument is stupid.</t>
  </si>
  <si>
    <t>https://www.reddit.com/r/AmItheAsshole/comments/1b15jv0/aita_for_making_my_wife_cry_several_times_over/kscyqin/</t>
  </si>
  <si>
    <t>kscirzz</t>
  </si>
  <si>
    <t>02-27-2024 07:59:49</t>
  </si>
  <si>
    <t>I really hope that she’s open to communicating with you about how she feels, and that maybe this will open the door to both personal therapy and potentially put couples therapy back as a card on the table. 
You have to prioritize your own mental health and well-being. I really hope things work out for you, one way or another.</t>
  </si>
  <si>
    <t>https://www.reddit.com/r/AmItheAsshole/comments/1b15jv0/aita_for_making_my_wife_cry_several_times_over/kscirzz/</t>
  </si>
  <si>
    <t>kscu0ye</t>
  </si>
  <si>
    <t>02-27-2024 10:17:12</t>
  </si>
  <si>
    <t>13159daysold</t>
  </si>
  <si>
    <t>Don't forget that over here, your GP can refer you or her to get ten free psychologist appointments. 10 individual, and 10 group appointments.
https://www.servicesaustralia.gov.au/mental-health-care-and-medicare?context=60092</t>
  </si>
  <si>
    <t>https://www.reddit.com/r/AmItheAsshole/comments/1b15jv0/aita_for_making_my_wife_cry_several_times_over/kscu0ye/</t>
  </si>
  <si>
    <t>ksdag00</t>
  </si>
  <si>
    <t>02-27-2024 12:58:36</t>
  </si>
  <si>
    <t>MrSpicyPotato</t>
  </si>
  <si>
    <t>For what it’s worth, I think she almost certainly has depression, and I say that because I have depression (am in the middle of intensive treatment requiring several months off work, which was planned for a long time and I’m very fortunate to be able to afford). I do think treatment is the only thing that will help her. But I also think that if she’s adamant that mental health isn’t the cause, she needs to step up and prove that she’s applying for jobs, at least a couple a day.</t>
  </si>
  <si>
    <t>https://www.reddit.com/r/AmItheAsshole/comments/1b15jv0/aita_for_making_my_wife_cry_several_times_over/ksdag00/</t>
  </si>
  <si>
    <t>kscti1e</t>
  </si>
  <si>
    <t>02-27-2024 10:10:50</t>
  </si>
  <si>
    <t>SnooJokes6063</t>
  </si>
  <si>
    <t>I’m so sorry you’re both going through this  😔  My personal perspective is that I left my ex-partner for very similar reasons.  I felt so stressed, exhausted, abandoned, and unappreciated - and my feelings were totally valid.  But I also came to believe that he couldn’t love me if he was leaving me to carry such a burden, and that wasn’t true.  I came to truly regret leaving him once I realised that he did love me: he was just deeply unhappy in himself.  If I was in this situation again, I would be much more honest about how I felt before taking the step to leave.
I could be totally wrong, but from what you’ve described it really sounds like your wife needs to see a doctor: the absent sex drive, lack of motivation, avoidance by playing video games, being awake at night time.  But she has to agree to that  😞  If you love her, just try really hard to persuade her to talk to a doctor or counsellor.  Tell her you love her but you can’t stay healthy and go on like this, and you’ll have no choice but to end the marriage even though you still want to make it work.  If she is depressed, she might think there is no point in seeing a doctor or counsellor, so ask her if she’ll do it anyway, for you and your marriage.
I really wish you both the very best  ❤️‍🩹  I know you know shouting at her isn’t helping.  But I can also feel how much you’re at breaking point yourself.</t>
  </si>
  <si>
    <t>https://www.reddit.com/r/AmItheAsshole/comments/1b15jv0/aita_for_making_my_wife_cry_several_times_over/kscti1e/</t>
  </si>
  <si>
    <t>ksctm2t</t>
  </si>
  <si>
    <t>02-27-2024 10:12:12</t>
  </si>
  <si>
    <t>False-Dog-2236</t>
  </si>
  <si>
    <t>Usually I hate these “iF tHe GeNdeRs WeRe fLiPpeD” comments, but I seriously can’t believe the excuses these comments are making for this woman who just decided unilaterally that she doesn’t need to contribute to her household anymore. Unfortunately, having depression doesn’t stop the bills from needing to be paid.</t>
  </si>
  <si>
    <t>https://www.reddit.com/r/AmItheAsshole/comments/1b15jv0/aita_for_making_my_wife_cry_several_times_over/ksctm2t/</t>
  </si>
  <si>
    <t>ksdqdx7</t>
  </si>
  <si>
    <t>This would be my *exact advice* if the genders were swapped.
If *anyone* is displaying the symptoms of a mental health condition and has huge changes in their behaviour, mental health support is paramount.
If this were my husband, yes it would be hard, incredibly hard. And I would hope that getting appropriate support would lead to healthier steps. I would also have to know when to walk away, when it’s just too big of a toll on my own mental health and well-being.</t>
  </si>
  <si>
    <t>https://www.reddit.com/r/AmItheAsshole/comments/1b15jv0/aita_for_making_my_wife_cry_several_times_over/ksdqdx7/</t>
  </si>
  <si>
    <t>kscjlj1</t>
  </si>
  <si>
    <t>02-27-2024 08:09:22</t>
  </si>
  <si>
    <t>…You’re talking to someone who was assaulted by a stranger about them not being aware evil people exist? I literally have PTSD because *evil people exist*.
I’m not here to jump to random conclusions. I’m here asking about the potential for a mental health condition to be playing a role. That’s it. If querying mental health is toxic positivity, we must live in very different worlds. 
The world isn’t a game where we fill in the blanks ourselves with whatever story we want, just as you have in this comment when making assumptions about me.
OP has confirmed that their wife shows some symptoms they would equate to depression. Specialist intervention is needed here, it’s that simple.</t>
  </si>
  <si>
    <t>https://www.reddit.com/r/AmItheAsshole/comments/1b15jv0/aita_for_making_my_wife_cry_several_times_over/kscjlj1/</t>
  </si>
  <si>
    <t>kscybfh</t>
  </si>
  <si>
    <t>02-27-2024 11:07:24</t>
  </si>
  <si>
    <t>I think you’re taking this way too personal and sound angry. I’m not going to accuse the wife of being manipulative with her crying. The soft in “soft YTA” is from empathising with him, but OP didn’t come here for compassion. Maybe if he had higher emotional intelligence, he wouldn’t be here. His wife isn’t here asking whether she’s a-hole, he is. Just like he’s the one yelling until the other person starts crying.</t>
  </si>
  <si>
    <t>https://www.reddit.com/r/AmItheAsshole/comments/1b15jv0/aita_for_making_my_wife_cry_several_times_over/kscybfh/</t>
  </si>
  <si>
    <t>ksd2gz7</t>
  </si>
  <si>
    <t>02-27-2024 11:50:28</t>
  </si>
  <si>
    <t>AdjustableGiraffe</t>
  </si>
  <si>
    <t>You can get 10 free sessions with a psychologist if your GP refers you.</t>
  </si>
  <si>
    <t>https://www.reddit.com/r/AmItheAsshole/comments/1b15jv0/aita_for_making_my_wife_cry_several_times_over/ksd2gz7/</t>
  </si>
  <si>
    <t>kscyagr</t>
  </si>
  <si>
    <t>02-27-2024 11:07:07</t>
  </si>
  <si>
    <t>&gt;Wouldn’t be surprised if he hits her based of the fact he makes her cry every day
You clearly don't actually care about women's welfare or any of the other things I'm sure you crow about seeing as you were willing to so flippantly accuse someone of a serious crime based off him yelling twice.
People who hijack women's issues to weaponise them are horrible</t>
  </si>
  <si>
    <t>https://www.reddit.com/r/AmItheAsshole/comments/1b15jv0/aita_for_making_my_wife_cry_several_times_over/kscyagr/</t>
  </si>
  <si>
    <t>ksd0moi</t>
  </si>
  <si>
    <t>02-27-2024 11:32:18</t>
  </si>
  <si>
    <t>LadyGoldberryRiver</t>
  </si>
  <si>
    <t>That's a reach and half. And he wasn't putting her down, he was putting her in possession of the facts.</t>
  </si>
  <si>
    <t>https://www.reddit.com/r/AmItheAsshole/comments/1b15jv0/aita_for_making_my_wife_cry_several_times_over/ksd0moi/</t>
  </si>
  <si>
    <t>ksdcrr6</t>
  </si>
  <si>
    <t>02-27-2024 13:16:20</t>
  </si>
  <si>
    <t>BluntButHon3st</t>
  </si>
  <si>
    <t>Yep! That's because most of the people on this sub are women, and a woman should never be the AH if the other option is a man. For some reason all women who do something wrong have depression and all men are the scum of the earth and should be divorced. At least on this sub.</t>
  </si>
  <si>
    <t>https://www.reddit.com/r/AmItheAsshole/comments/1b15jv0/aita_for_making_my_wife_cry_several_times_over/ksdcrr6/</t>
  </si>
  <si>
    <t>kscwm5g</t>
  </si>
  <si>
    <t>02-27-2024 10:48:00</t>
  </si>
  <si>
    <t>speak_ur_truth</t>
  </si>
  <si>
    <t>Did you have someone keeping the roof over your head?</t>
  </si>
  <si>
    <t>https://www.reddit.com/r/AmItheAsshole/comments/1b15jv0/aita_for_making_my_wife_cry_several_times_over/kscwm5g/</t>
  </si>
  <si>
    <t>kscwzol</t>
  </si>
  <si>
    <t>02-27-2024 10:52:20</t>
  </si>
  <si>
    <t>Boxes_Of_Cats8</t>
  </si>
  <si>
    <t>Thanks for sticking up for those of us who literally couldn't or can't function. Mental illness isn't black and white, and there is no reason for competition of sob stories and symptoms.</t>
  </si>
  <si>
    <t>https://www.reddit.com/r/AmItheAsshole/comments/1b15jv0/aita_for_making_my_wife_cry_several_times_over/kscwzol/</t>
  </si>
  <si>
    <t>ksd1rqb</t>
  </si>
  <si>
    <t>02-27-2024 11:43:42</t>
  </si>
  <si>
    <t>At no point have I made any commentary about OPs situation or wife's mental state.</t>
  </si>
  <si>
    <t>https://www.reddit.com/r/AmItheAsshole/comments/1b15jv0/aita_for_making_my_wife_cry_several_times_over/ksd1rqb/</t>
  </si>
  <si>
    <t>ksdeada</t>
  </si>
  <si>
    <t>Based on my comment, which included the sentence "regardless of what's happening to OPs wife" and then included two examples of mental illness that can be debilitating to live with.  That wasn't a clue that I was addressing the comment I was responding to and not talking about OPs wife?</t>
  </si>
  <si>
    <t>https://www.reddit.com/r/AmItheAsshole/comments/1b15jv0/aita_for_making_my_wife_cry_several_times_over/ksdeada/</t>
  </si>
  <si>
    <t>kscxkop</t>
  </si>
  <si>
    <t>02-27-2024 10:58:59</t>
  </si>
  <si>
    <t>LoadingMonster</t>
  </si>
  <si>
    <t>Saw that /s at the last second hey 😆</t>
  </si>
  <si>
    <t>https://www.reddit.com/r/AmItheAsshole/comments/1b15jv0/aita_for_making_my_wife_cry_several_times_over/kscxkop/</t>
  </si>
  <si>
    <t>ksd01vx</t>
  </si>
  <si>
    <t>OP laid it out for her. She chose to ignore</t>
  </si>
  <si>
    <t>https://www.reddit.com/r/AmItheAsshole/comments/1b15jv0/aita_for_making_my_wife_cry_several_times_over/ksd01vx/</t>
  </si>
  <si>
    <t>ksdpobh</t>
  </si>
  <si>
    <t>02-27-2024 14:42:55</t>
  </si>
  <si>
    <t>I'm not sure what else she can do if she can let go of a 3 days out of the usual 6... &amp; 18 hours out of usual 40 hours per week job.
Coming from a 5 days or total 45 hours per week job myself..
She is weak. I really wouldn't expect her to even pull her own weight after this.</t>
  </si>
  <si>
    <t>https://www.reddit.com/r/AmItheAsshole/comments/1b15jv0/aita_for_making_my_wife_cry_several_times_over/ksdpobh/</t>
  </si>
  <si>
    <t>ksdr9yc</t>
  </si>
  <si>
    <t>02-27-2024 14:52:43</t>
  </si>
  <si>
    <t>She has to want help and be willing to do the work to get it and it has to be available duh</t>
  </si>
  <si>
    <t>https://www.reddit.com/r/AmItheAsshole/comments/1b15jv0/aita_for_making_my_wife_cry_several_times_over/ksdr9yc/</t>
  </si>
  <si>
    <t>ksd0py1</t>
  </si>
  <si>
    <t>02-27-2024 11:33:13</t>
  </si>
  <si>
    <t>Suspicious-Switch133</t>
  </si>
  <si>
    <t>Depression isn’t a get out clause. Plenty of us have had diagnosed severe depression and/or ptsd and/or suicidal ideation and still went to work because starving the family isn’t an option.</t>
  </si>
  <si>
    <t>https://www.reddit.com/r/AmItheAsshole/comments/1b15jv0/aita_for_making_my_wife_cry_several_times_over/ksd0py1/</t>
  </si>
  <si>
    <t>kscz9zg</t>
  </si>
  <si>
    <t>02-27-2024 11:17:57</t>
  </si>
  <si>
    <t>Might. Option. Maybe. This is a crisis, there isn't the time or luxury of something that might possibly happen if OP can get his wife to go to the doctor and get diagnosed. That's assuming that she's willing to go to the doctor at all which, considering that she can't be assed to apply for jobs I have some serious doubts about. Add to this that action needs to be taken now and any treatment, again assuming wife can get her ass to the doc in the first place, will take weeks or months to take effect even in the most ideal circumstance.
And all of this dismiss the fact that OP is beyond the end of his rope. He isn't burning out, he has burned out, and he'll crash hard unless he takes action now. Should he allow himself to burn when wife won't save herself?</t>
  </si>
  <si>
    <t>https://www.reddit.com/r/AmItheAsshole/comments/1b15jv0/aita_for_making_my_wife_cry_several_times_over/kscz9zg/</t>
  </si>
  <si>
    <t>ksczm79</t>
  </si>
  <si>
    <t>02-27-2024 11:21:33</t>
  </si>
  <si>
    <t>Broken_eggplant</t>
  </si>
  <si>
    <t>Don’t want to sound like an AH but you should be able to afford depression. I have one, all my life, plus anxiety, plus adhd, but i cannont not to work cause ill end up homeless. So i go to work, cause i have a cat to feed lol If she is walking and talking she has enough energy to go to doctor and to go to work. What she does is very selfish and very entitled</t>
  </si>
  <si>
    <t>https://www.reddit.com/r/AmItheAsshole/comments/1b15jv0/aita_for_making_my_wife_cry_several_times_over/ksczm79/</t>
  </si>
  <si>
    <t>ksdarmf</t>
  </si>
  <si>
    <t>02-27-2024 13:01:08</t>
  </si>
  <si>
    <t>What if its not depression OP does not have time for maybe's the savings are being drained his working himself to the bone what is he to wait till hes poor and broken before finally leaving</t>
  </si>
  <si>
    <t>https://www.reddit.com/r/AmItheAsshole/comments/1b15jv0/aita_for_making_my_wife_cry_several_times_over/ksdarmf/</t>
  </si>
  <si>
    <t>kscxut9</t>
  </si>
  <si>
    <t>02-27-2024 11:02:10</t>
  </si>
  <si>
    <t>RainPups</t>
  </si>
  <si>
    <t>Agree- if the answer is depression they can get her help before they reach the absolute rock bottom. There is a chance to get her treatment early enough that OP and her can save the relationship. It’s not a guarantee and OP is well within their right to say it’s too far gone for that, but if it’s depression I think that’s an important factor in the likelihood of things being fixable.</t>
  </si>
  <si>
    <t>https://www.reddit.com/r/AmItheAsshole/comments/1b15jv0/aita_for_making_my_wife_cry_several_times_over/kscxut9/</t>
  </si>
  <si>
    <t>ksd0gpb</t>
  </si>
  <si>
    <t>02-27-2024 11:30:34</t>
  </si>
  <si>
    <t>My line is drawn where you yourself is on fire and your partner isn't helping you. You claim marriage is a team sport, yet wife is not being a team player but for some reason it is fine for her to kick OP to the curb and do nothing but not in the reverse? Where are wife's feelings for OP in all of this?
Go back and read the post again and OP's replies, he's beyond burned out and wife is doing nothing to assist. You can't be on team with someone who refuses to be on your team.</t>
  </si>
  <si>
    <t>https://www.reddit.com/r/AmItheAsshole/comments/1b15jv0/aita_for_making_my_wife_cry_several_times_over/ksd0gpb/</t>
  </si>
  <si>
    <t>ksdpw5w</t>
  </si>
  <si>
    <t>02-27-2024 14:44:15</t>
  </si>
  <si>
    <t>Invisible_Friend1</t>
  </si>
  <si>
    <t>Depression in this context is a theoretical problem.  Their savings is an actual problem.  Do you understand the difference?</t>
  </si>
  <si>
    <t>https://www.reddit.com/r/AmItheAsshole/comments/1b15jv0/aita_for_making_my_wife_cry_several_times_over/ksdpw5w/</t>
  </si>
  <si>
    <t>ksctzz4</t>
  </si>
  <si>
    <t>02-27-2024 10:16:52</t>
  </si>
  <si>
    <t>I think that was sarcasm</t>
  </si>
  <si>
    <t>https://www.reddit.com/r/AmItheAsshole/comments/1b15jv0/aita_for_making_my_wife_cry_several_times_over/ksctzz4/</t>
  </si>
  <si>
    <t>kscvguq</t>
  </si>
  <si>
    <t>02-27-2024 10:34:27</t>
  </si>
  <si>
    <t>It was medicated and required intensive outpatient treatment.  I didn’t dump on my partner.  It was a combination of daily panic attacks and extreme hopelessness that lasted about 6 months where I was medicated on lexipro that caused me to lose the ability feel emotions.  You know what I didn’t do was dump that shit on my partner.</t>
  </si>
  <si>
    <t>https://www.reddit.com/r/AmItheAsshole/comments/1b15jv0/aita_for_making_my_wife_cry_several_times_over/kscvguq/</t>
  </si>
  <si>
    <t>kscwyht</t>
  </si>
  <si>
    <t>02-27-2024 10:51:57</t>
  </si>
  <si>
    <t>I am speaking as someone with depression.
And I had an extremely severe episode a few years back. I couldn't sleep. I had a constant pervasive feeling of extreme fear for no reason. I couldn't eat, food felt like gravel in my mouth. I remember sitting at breakfast, and the food being absolutely inedible.
I was so bad, I genuinely fear ever being that bad again. It was absolute hell. But I went to work anyway. You CAN do it if you HAVE to. 
I went to a doctor and got medication for it. Thank God.
While I still have my bad days, I have never relied on someone else to carry me. I carry my damn self.</t>
  </si>
  <si>
    <t>https://www.reddit.com/r/AmItheAsshole/comments/1b15jv0/aita_for_making_my_wife_cry_several_times_over/kscwyht/</t>
  </si>
  <si>
    <t>kscwzie</t>
  </si>
  <si>
    <t>02-27-2024 10:52:16</t>
  </si>
  <si>
    <t>Agreed, very ignorant. Clearly one of the lucky ones who's never hit rock bottom.</t>
  </si>
  <si>
    <t>https://www.reddit.com/r/AmItheAsshole/comments/1b15jv0/aita_for_making_my_wife_cry_several_times_over/kscwzie/</t>
  </si>
  <si>
    <t>kscsp13</t>
  </si>
  <si>
    <t>02-27-2024 10:00:54</t>
  </si>
  <si>
    <t>You can be selfish if you don’t go to the doctors and get the broken leg treated right away, prolonging recovery, and making someone wait on you hand and foot.</t>
  </si>
  <si>
    <t>https://www.reddit.com/r/AmItheAsshole/comments/1b15jv0/aita_for_making_my_wife_cry_several_times_over/kscsp13/</t>
  </si>
  <si>
    <t>kscvqnr</t>
  </si>
  <si>
    <t>02-27-2024 10:37:39</t>
  </si>
  <si>
    <t>Also mental health issues are far more wide ranging than depression and some are far more debilitating too.</t>
  </si>
  <si>
    <t>https://www.reddit.com/r/AmItheAsshole/comments/1b15jv0/aita_for_making_my_wife_cry_several_times_over/kscvqnr/</t>
  </si>
  <si>
    <t>ksd2bqj</t>
  </si>
  <si>
    <t>02-27-2024 11:49:06</t>
  </si>
  <si>
    <t>Skyraem</t>
  </si>
  <si>
    <t>This is true but at some point you can't force people. And it can be unfair to other parties even if you are unable to cope alone. None of these things are reliant on the other not being true</t>
  </si>
  <si>
    <t>https://www.reddit.com/r/AmItheAsshole/comments/1b15jv0/aita_for_making_my_wife_cry_several_times_over/ksd2bqj/</t>
  </si>
  <si>
    <t>kscw6v1</t>
  </si>
  <si>
    <t>02-27-2024 10:43:01</t>
  </si>
  <si>
    <t>From what i have seen and read about people with depression is they lack the ability to try and motivate themselves to do anything. So my final summary is she is lazy af.</t>
  </si>
  <si>
    <t>https://www.reddit.com/r/AmItheAsshole/comments/1b15jv0/aita_for_making_my_wife_cry_several_times_over/kscw6v1/</t>
  </si>
  <si>
    <t>kscz61x</t>
  </si>
  <si>
    <t>02-27-2024 11:16:46</t>
  </si>
  <si>
    <t>He's depressed too and only getting worse. He tried fixing it.</t>
  </si>
  <si>
    <t>https://www.reddit.com/r/AmItheAsshole/comments/1b15jv0/aita_for_making_my_wife_cry_several_times_over/kscz61x/</t>
  </si>
  <si>
    <t>kscxc1r</t>
  </si>
  <si>
    <t>02-27-2024 10:56:14</t>
  </si>
  <si>
    <t>strangely_awesome</t>
  </si>
  <si>
    <t>Usually these sessions are subsidised rather than free, though some psychologists will bulk-bill people who are unemployed</t>
  </si>
  <si>
    <t>https://www.reddit.com/r/AmItheAsshole/comments/1b15jv0/aita_for_making_my_wife_cry_several_times_over/kscxc1r/</t>
  </si>
  <si>
    <t>kscubx5</t>
  </si>
  <si>
    <t>02-27-2024 10:20:51</t>
  </si>
  <si>
    <t>Yeah reddit doesn't like it but there's a scientificially proven positive bias held towards woman by both men and woman. Far more pronounced from woman however.</t>
  </si>
  <si>
    <t>https://www.reddit.com/r/AmItheAsshole/comments/1b15jv0/aita_for_making_my_wife_cry_several_times_over/kscubx5/</t>
  </si>
  <si>
    <t>kscyyo9</t>
  </si>
  <si>
    <t>02-27-2024 11:14:35</t>
  </si>
  <si>
    <t>You're right, I do take it personal when people are quick to judge and pass the blame on only one person in a relationship, because it's not fair.
Yes it does. Anger me when people play the poor female card and say Bull crap like He's the one asking.
The whole point is
Y T A
N A H
E S H
For situations that's why they have them.
Maybe if he had higher emotional intelligence he wouldn't be here. Well. Maybe if the wife had higher emotional intelligence she would get a job like a grown adult.
Once again you say do research on mental health but are quick to judge him on his and stop saying crap like that.
Maybe if everybody who has asked for help and advice on AITA
Had higher emotional intelligence. Nobody would need to post.
Maybe you take it personally and just have a issue against men and men's mental health doesn't matter</t>
  </si>
  <si>
    <t>https://www.reddit.com/r/AmItheAsshole/comments/1b15jv0/aita_for_making_my_wife_cry_several_times_over/kscyyo9/</t>
  </si>
  <si>
    <t>ksdaz64</t>
  </si>
  <si>
    <t>02-27-2024 13:02:46</t>
  </si>
  <si>
    <t>annie104</t>
  </si>
  <si>
    <t>*Subsidised, not free, and hardly any psychs bulk-bill these days so generally people are still ~$50-150 out of pocket per session. It’s not great</t>
  </si>
  <si>
    <t>https://www.reddit.com/r/AmItheAsshole/comments/1b15jv0/aita_for_making_my_wife_cry_several_times_over/ksdaz64/</t>
  </si>
  <si>
    <t>kscz5pa</t>
  </si>
  <si>
    <t>02-27-2024 11:16:39</t>
  </si>
  <si>
    <t>I never accused anyone of anything I simply said I wouldn’t be surprised</t>
  </si>
  <si>
    <t>https://www.reddit.com/r/AmItheAsshole/comments/1b15jv0/aita_for_making_my_wife_cry_several_times_over/kscz5pa/</t>
  </si>
  <si>
    <t>kscyky2</t>
  </si>
  <si>
    <t>02-27-2024 11:10:25</t>
  </si>
  <si>
    <t>Yelling twice? Pretty sure the first sentence says for the past 4 MONTHS HE HAS BEEN CONSTANTLY MAKING HER CRY. It’s not about women’s welfare I’m no feminist. It’s about how one person treats the other. Especially in an intimate relationship. If it were a man making his wife constantly cry I would feel the same.</t>
  </si>
  <si>
    <t>https://www.reddit.com/r/AmItheAsshole/comments/1b15jv0/aita_for_making_my_wife_cry_several_times_over/kscyky2/</t>
  </si>
  <si>
    <t>ksdx9cb</t>
  </si>
  <si>
    <t>02-27-2024 15:28:04</t>
  </si>
  <si>
    <t>hairylegz</t>
  </si>
  <si>
    <t>Oh please.  Go through past posts on this site and you will see SCORES of posts telling of men exhibiting signs of learned incompetence, under-employment, poor hygiene or porn/gaming addiction and the men will start piling on about how he might be depressed or having some mental health crisis.  OP's issue isn't gender skewed, no matter how much you would like it to be.</t>
  </si>
  <si>
    <t>https://www.reddit.com/r/AmItheAsshole/comments/1b15jv0/aita_for_making_my_wife_cry_several_times_over/ksdx9cb/</t>
  </si>
  <si>
    <t>ksd4fb0</t>
  </si>
  <si>
    <t>02-27-2024 12:08:33</t>
  </si>
  <si>
    <t>You know the answer to that.</t>
  </si>
  <si>
    <t>https://www.reddit.com/r/AmItheAsshole/comments/1b15jv0/aita_for_making_my_wife_cry_several_times_over/ksd4fb0/</t>
  </si>
  <si>
    <t>ksdp617</t>
  </si>
  <si>
    <t>02-27-2024 14:39:48</t>
  </si>
  <si>
    <t>What is your thinking here? Yes, if someone is having a massive mental health crisis then they are going to have to rely on others for support during that time. The lucky ones come from affluent families with the resources to get them help and not worry about keeping the lights on at the same time. The unlucky ones are a terrible burden to their families and may never get the help they need. 
Is OP's wife having a mental health crisis? No idea, we don't have enough information. But pulling oneself up by one's bootstraps out of clinical mental illness isn't really a thing.</t>
  </si>
  <si>
    <t>https://www.reddit.com/r/AmItheAsshole/comments/1b15jv0/aita_for_making_my_wife_cry_several_times_over/ksdp617/</t>
  </si>
  <si>
    <t>ksd1yu9</t>
  </si>
  <si>
    <t>02-27-2024 11:45:38</t>
  </si>
  <si>
    <t>It’s not a sob story competition. I think it would land differently for OP if his wife was grateful for his support and sacrifice. Isn’t that what most of us need: to be seen and valued for who we are?</t>
  </si>
  <si>
    <t>https://www.reddit.com/r/AmItheAsshole/comments/1b15jv0/aita_for_making_my_wife_cry_several_times_over/ksd1yu9/</t>
  </si>
  <si>
    <t>ksd6fvl</t>
  </si>
  <si>
    <t>02-27-2024 12:26:04</t>
  </si>
  <si>
    <t>cluberti</t>
  </si>
  <si>
    <t>Agreed - OP needs to reiterate the "therapy" and "income" messaging with timelines and lines in the sand or changes happen, whatever that is that makes sense to him.  This behavior does seem to fit what I would consider classic depression, but it could also just be laziness from someone who doesn't want to work and doesn't want to deal with the fallout.  I feel bad for OP, and if it *is* depression, only the wife can participate and get better if it's done on her own terms and when she is ready, but OP needs to lay out the consequences and timeline for what failure to act will bring, and then follow through if those dates pass and the lines in the sand are crossed, unfortunately.  That could mean OP needs to make decisions if she's just not ready, because life doesn't stop when someone is depressed.  The bank generally doesn't accept "my partner is depressed" IOUs in lieu of payment, as it were, and lighting yourself on fire to keep someone else warm isn't wise under most circumstances.
Good luck, OP.  NTA.</t>
  </si>
  <si>
    <t>https://www.reddit.com/r/AmItheAsshole/comments/1b15jv0/aita_for_making_my_wife_cry_several_times_over/ksd6fvl/</t>
  </si>
  <si>
    <t>ksdawqj</t>
  </si>
  <si>
    <t>02-27-2024 13:02:15</t>
  </si>
  <si>
    <t>if the genders were reversed the comments would be so different</t>
  </si>
  <si>
    <t>https://www.reddit.com/r/AmItheAsshole/comments/1b15jv0/aita_for_making_my_wife_cry_several_times_over/ksdawqj/</t>
  </si>
  <si>
    <t>ksd7j2n</t>
  </si>
  <si>
    <t>02-27-2024 12:35:11</t>
  </si>
  <si>
    <t>It is very easy to say that you are going to kick someone you love to the curb, then it is to do it.
I have been 6 steps beyond where OP is now.  Full-on panic attacks during my morning shower when, through a combination of physical and mental ailments (caused partially by physical aulments), I was 100% responsible for finances, multiple young kids, and spouses health.  After almost two years of round and round, we finally got a diagnosis and 5 year survival rate less than 50% evrn with treatment. The treatment was almost worse than the disease.  Do I know burnout?  I was the living embodiment of burnout.
What did it get me?  My now ex-wife left me because I was roo  "boring," and she decided life is too short and she needed fun, fun, fun.
And yet, I still look back and would have done the same thing again because I loved my wife so much.  If I had let her whither away and die,I would be a shell of the person I am today.  Yes, it sucks what she did to me.  And yes, I got help and am over her and moved on to mentally healthier pastures.  I think my ex is definitely the  AH, but she cares about it and is involved in our kids' lives, and they love her.   So we are connected together through the kids forever, and I will always make nice for them.
If you have never had that level of feelings for someone, I do hope you will be able to experience this kind of connectiveness at some point in your life.  There are people you care about so much that you would set yourself on fire to save.
Maybe OP feels thst strongly about his wife.  Maybe he doesn't.   We try to pair off together to take on life as a team.  In sickness and in health.  In good tines and in bad tines.  I took that seriously.   I still take that seriously.   But you should at least allow OP to consider all options.
And, they are married, not just dating.  Unless there is a prenup, the divorce will be financially painful because he can count on spousal support for at least some period of time.  No kids are mentioned, so there is the potential for thst.  The proceedings will be emotionally and financially hard.  You tslk abou setting yourself on fire?  Try going through a divorce.  It is HARD..  Isn't it worth 6 months of Prozac before leaping to the nuclear option?</t>
  </si>
  <si>
    <t>https://www.reddit.com/r/AmItheAsshole/comments/1b15jv0/aita_for_making_my_wife_cry_several_times_over/ksd7j2n/</t>
  </si>
  <si>
    <t>ksdrklc</t>
  </si>
  <si>
    <t>02-27-2024 14:54:32</t>
  </si>
  <si>
    <t>I do. How do you suggest solving the “actual” problem without addressing the underlying issues that likely caused it?</t>
  </si>
  <si>
    <t>https://www.reddit.com/r/AmItheAsshole/comments/1b15jv0/aita_for_making_my_wife_cry_several_times_over/ksdrklc/</t>
  </si>
  <si>
    <t>kscuw99</t>
  </si>
  <si>
    <t>02-27-2024 10:27:36</t>
  </si>
  <si>
    <t>(it was. I'm now depressed it wasn't obvious 😞)</t>
  </si>
  <si>
    <t>https://www.reddit.com/r/AmItheAsshole/comments/1b15jv0/aita_for_making_my_wife_cry_several_times_over/kscuw99/</t>
  </si>
  <si>
    <t>ksd009l</t>
  </si>
  <si>
    <t>02-27-2024 11:25:46</t>
  </si>
  <si>
    <t>Great. But this person doesn’t even have a diagnose it seems, much less a treatment. Also, YOUR health issues aren’t the same as others</t>
  </si>
  <si>
    <t>https://www.reddit.com/r/AmItheAsshole/comments/1b15jv0/aita_for_making_my_wife_cry_several_times_over/ksd009l/</t>
  </si>
  <si>
    <t>kscxmul</t>
  </si>
  <si>
    <t>02-27-2024 10:59:40</t>
  </si>
  <si>
    <t>Linzk425</t>
  </si>
  <si>
    <t>&gt;This is from someone who wound up in an intensive mental health program with workplace burnout that led to depression
I'd say they did hit rock bottom.</t>
  </si>
  <si>
    <t>https://www.reddit.com/r/AmItheAsshole/comments/1b15jv0/aita_for_making_my_wife_cry_several_times_over/kscxmul/</t>
  </si>
  <si>
    <t>ksctnp9</t>
  </si>
  <si>
    <t>02-27-2024 10:12:45</t>
  </si>
  <si>
    <t>Exactly. Thats the point. 
Thing is a broken leg is easier to diagnose than depression and that’s the point of people pointing this out. It’s not to excuse anyone it’s so that they can get themselves diagnosed and see if they have it and then they can treat it.</t>
  </si>
  <si>
    <t>https://www.reddit.com/r/AmItheAsshole/comments/1b15jv0/aita_for_making_my_wife_cry_several_times_over/ksctnp9/</t>
  </si>
  <si>
    <t>kscvtdd</t>
  </si>
  <si>
    <t>02-27-2024 10:38:34</t>
  </si>
  <si>
    <t>Absolutely. 👍</t>
  </si>
  <si>
    <t>https://www.reddit.com/r/AmItheAsshole/comments/1b15jv0/aita_for_making_my_wife_cry_several_times_over/kscvtdd/</t>
  </si>
  <si>
    <t>ksd2lg2</t>
  </si>
  <si>
    <t>02-27-2024 11:51:37</t>
  </si>
  <si>
    <t>You can never force it. The best anyone can do for a loved one is encourage them to get help. If they are able to see and do that then that is great. If not then you have a choice to make. But contrary to popular opinion not everything needs blame assigned to one party. Sometimes the situation is just shit and it’s noones fault.</t>
  </si>
  <si>
    <t>https://www.reddit.com/r/AmItheAsshole/comments/1b15jv0/aita_for_making_my_wife_cry_several_times_over/ksd2lg2/</t>
  </si>
  <si>
    <t>kscwi43</t>
  </si>
  <si>
    <t>There’s a complete lack of understanding around the subject and a lot of stuff that is said is usually nonsense. Depression is not the lack of ability to motivate themselves to do anything. It can cause that in the same way a broken leg can make you not walk temporarily. 
You’re fine to have your opinion.</t>
  </si>
  <si>
    <t>https://www.reddit.com/r/AmItheAsshole/comments/1b15jv0/aita_for_making_my_wife_cry_several_times_over/kscwi43/</t>
  </si>
  <si>
    <t>ksd0css</t>
  </si>
  <si>
    <t>02-27-2024 11:29:26</t>
  </si>
  <si>
    <t>Then agree with option b instead of being a fuckwit.</t>
  </si>
  <si>
    <t>https://www.reddit.com/r/AmItheAsshole/comments/1b15jv0/aita_for_making_my_wife_cry_several_times_over/ksd0css/</t>
  </si>
  <si>
    <t>ksd0voc</t>
  </si>
  <si>
    <t>02-27-2024 11:34:49</t>
  </si>
  <si>
    <t>Just a question of if they bulk bill or not...</t>
  </si>
  <si>
    <t>https://www.reddit.com/r/AmItheAsshole/comments/1b15jv0/aita_for_making_my_wife_cry_several_times_over/ksd0voc/</t>
  </si>
  <si>
    <t>ksdqlkx</t>
  </si>
  <si>
    <t>02-27-2024 14:48:34</t>
  </si>
  <si>
    <t>whyamisoawesome9</t>
  </si>
  <si>
    <t>Free EAP mental health support through every employer I have had in over a decade.... another issue solved with her getting a job</t>
  </si>
  <si>
    <t>https://www.reddit.com/r/AmItheAsshole/comments/1b15jv0/aita_for_making_my_wife_cry_several_times_over/ksdqlkx/</t>
  </si>
  <si>
    <t>"Pooperintendant [55]"</t>
  </si>
  <si>
    <t>ksdujml</t>
  </si>
  <si>
    <t>02-27-2024 15:12:19</t>
  </si>
  <si>
    <t>If op has benefits it’s covered or partially covered under the plan</t>
  </si>
  <si>
    <t>https://www.reddit.com/r/AmItheAsshole/comments/1b15jv0/aita_for_making_my_wife_cry_several_times_over/ksdujml/</t>
  </si>
  <si>
    <t>kscypsx</t>
  </si>
  <si>
    <t>02-27-2024 11:11:53</t>
  </si>
  <si>
    <t>so how does his wife treat him? any comment in that matter? no? i see...</t>
  </si>
  <si>
    <t>https://www.reddit.com/r/AmItheAsshole/comments/1b15jv0/aita_for_making_my_wife_cry_several_times_over/kscypsx/</t>
  </si>
  <si>
    <t>kscyqvj</t>
  </si>
  <si>
    <t>02-27-2024 11:12:12</t>
  </si>
  <si>
    <t>&gt;If it were a man making his wife constantly cry I would feel the same.
Hate to point it out but you got that the wrong way around.</t>
  </si>
  <si>
    <t>https://www.reddit.com/r/AmItheAsshole/comments/1b15jv0/aita_for_making_my_wife_cry_several_times_over/kscyqvj/</t>
  </si>
  <si>
    <t>kscvvm2</t>
  </si>
  <si>
    <t>02-27-2024 10:39:18</t>
  </si>
  <si>
    <t>You can always chuck an /s on the end to make sure</t>
  </si>
  <si>
    <t>https://www.reddit.com/r/AmItheAsshole/comments/1b15jv0/aita_for_making_my_wife_cry_several_times_over/kscvvm2/</t>
  </si>
  <si>
    <t>ksd09c0</t>
  </si>
  <si>
    <t>02-27-2024 11:28:25</t>
  </si>
  <si>
    <t>Maybe thats where wife should start instead instead of keep ignoring her husbands burnout</t>
  </si>
  <si>
    <t>https://www.reddit.com/r/AmItheAsshole/comments/1b15jv0/aita_for_making_my_wife_cry_several_times_over/ksd09c0/</t>
  </si>
  <si>
    <t>ksdfy6z</t>
  </si>
  <si>
    <t>02-27-2024 13:39:08</t>
  </si>
  <si>
    <t>Yes but it starts with you as a person initiating engagement for help.  She is mentally competent.   Giving a depressed person the excuse not to seek treatment or support is the same as giving an alcoholic the bottle.</t>
  </si>
  <si>
    <t>https://www.reddit.com/r/AmItheAsshole/comments/1b15jv0/aita_for_making_my_wife_cry_several_times_over/ksdfy6z/</t>
  </si>
  <si>
    <t>kscxuag</t>
  </si>
  <si>
    <t>02-27-2024 11:02:00</t>
  </si>
  <si>
    <t>Apologies, I didn't see that msg. In that case, they have an empathy issue. I agree that no one can fix it for you, I too ended up the same way. BUT sometimes it does need a conversation from a loved one to open your eyes. If you don't open your eyes, then you aren't ready, and you can't expect others to do run themselves into the ground for you either.</t>
  </si>
  <si>
    <t>https://www.reddit.com/r/AmItheAsshole/comments/1b15jv0/aita_for_making_my_wife_cry_several_times_over/kscxuag/</t>
  </si>
  <si>
    <t>kscvcbf</t>
  </si>
  <si>
    <t>02-27-2024 10:32:58</t>
  </si>
  <si>
    <t>But OP’s wife literally has been making him wait in her hand and foot for MONTHS, and IF she has depression, she’s prolonging her treatment and recovery at the expense of OP, and actually causing him to have feelings of depression and anxiety, which is selfish.</t>
  </si>
  <si>
    <t>https://www.reddit.com/r/AmItheAsshole/comments/1b15jv0/aita_for_making_my_wife_cry_several_times_over/kscvcbf/</t>
  </si>
  <si>
    <t>ksd2vou</t>
  </si>
  <si>
    <t>02-27-2024 11:54:18</t>
  </si>
  <si>
    <t>I've seen it be forced if they are deemed a danger to themselves/others. But yeah in normal cases you can't force just encourage.
And yeah I mostly am just wondering if some people here forget that it doesn't just affect the person with the disorder/illness/disease. 
It sucks for everyone. And not everyone is able to mentally or financially care for someone who has smth chronic and refuses help. And that's ok too.</t>
  </si>
  <si>
    <t>https://www.reddit.com/r/AmItheAsshole/comments/1b15jv0/aita_for_making_my_wife_cry_several_times_over/ksd2vou/</t>
  </si>
  <si>
    <t>kscwsyb</t>
  </si>
  <si>
    <t>02-27-2024 10:50:11</t>
  </si>
  <si>
    <t>Lobotomy is the way</t>
  </si>
  <si>
    <t>https://www.reddit.com/r/AmItheAsshole/comments/1b15jv0/aita_for_making_my_wife_cry_several_times_over/kscwsyb/</t>
  </si>
  <si>
    <t>kscyz98</t>
  </si>
  <si>
    <t>02-27-2024 11:14:46</t>
  </si>
  <si>
    <t>I can’t respond in between your comment so not so fast there. I definitely have a response. How she treats him is not what I am speaking on because she isn’t here to tell us. Or defend herself as to what anyone else says about how she treats him. Him however let us know plain as day how he is treating her and it’s wrong. Also, two wrongs don’t make a right. If she was also treating him bad they would both be wrong and the situation even sadder.</t>
  </si>
  <si>
    <t>https://www.reddit.com/r/AmItheAsshole/comments/1b15jv0/aita_for_making_my_wife_cry_several_times_over/kscyz98/</t>
  </si>
  <si>
    <t>ksd001z</t>
  </si>
  <si>
    <t>02-27-2024 11:25:43</t>
  </si>
  <si>
    <t>You are correct im not perfect it’s okay to point it out appreciate it so it can be corrected. I meant to say if it were a wife constantly making the husband cry I would feel the same</t>
  </si>
  <si>
    <t>https://www.reddit.com/r/AmItheAsshole/comments/1b15jv0/aita_for_making_my_wife_cry_several_times_over/ksd001z/</t>
  </si>
  <si>
    <t>kscyd54</t>
  </si>
  <si>
    <t>02-27-2024 11:07:57</t>
  </si>
  <si>
    <t>I’m aligned with you on this comment.  Family should support you but they can’t help you if you won’t help yourself.  And yes I’m not very empathetic, I didn’t like myself when I was stuck in a hole and the person I was becoming and I don’t really like the look on anyone else.  It has been a shit hon of work but crawled out of the hole.  And keep trying not to fall back in it.</t>
  </si>
  <si>
    <t>https://www.reddit.com/r/AmItheAsshole/comments/1b15jv0/aita_for_making_my_wife_cry_several_times_over/kscyd54/</t>
  </si>
  <si>
    <t>kscvmup</t>
  </si>
  <si>
    <t>02-27-2024 10:36:24</t>
  </si>
  <si>
    <t>And if she has depression she won’t have realised any of this. It’s an actual affliction and it does affect people. The old way of thinking that people with depression hide it while carrying on the surface is just that, old and misguided. 
But as you say it is affecting others and that’s why it’s important to get it diagnosed and treated. Being moaned at would not fix anything.</t>
  </si>
  <si>
    <t>https://www.reddit.com/r/AmItheAsshole/comments/1b15jv0/aita_for_making_my_wife_cry_several_times_over/kscvmup/</t>
  </si>
  <si>
    <t>kscvz1f</t>
  </si>
  <si>
    <t>02-27-2024 10:40:26</t>
  </si>
  <si>
    <t>Depression is it's own worse enemy, asking for help when you are under a cloud is one of the hardest things ya will ever do. Often we need help taking those first steps and someone shouting and 'nagging' will just make the situation and how she feels even worse.
He needs to figure out if there is a medical reason or if she is just enjoying having time off, his next steps will differ depending on the answer to that question.</t>
  </si>
  <si>
    <t>https://www.reddit.com/r/AmItheAsshole/comments/1b15jv0/aita_for_making_my_wife_cry_several_times_over/kscvz1f/</t>
  </si>
  <si>
    <t>ksd4cu2</t>
  </si>
  <si>
    <t>02-27-2024 12:07:56</t>
  </si>
  <si>
    <t>I’d say if they’re a danger to themselves then professional help is needed to deal with that but yeah you’re right. 
As for people here I think it’s the opposite. They mostly focus on the people it affects. People tend to gloss over the actual sufferer and be like but look how it’s making these people feel. 
I get it. It’s easier to relate with the people who like themselves are able to get in with day to day life than it is to empathise with someone suffering something they don’t understand.</t>
  </si>
  <si>
    <t>https://www.reddit.com/r/AmItheAsshole/comments/1b15jv0/aita_for_making_my_wife_cry_several_times_over/ksd4cu2/</t>
  </si>
  <si>
    <t>kscwznu</t>
  </si>
  <si>
    <t>02-27-2024 10:52:19</t>
  </si>
  <si>
    <t>Ahh it’s ok not to understand things. I wouldn’t go that far on yourself.</t>
  </si>
  <si>
    <t>https://www.reddit.com/r/AmItheAsshole/comments/1b15jv0/aita_for_making_my_wife_cry_several_times_over/kscwznu/</t>
  </si>
  <si>
    <t>ksd3q4n</t>
  </si>
  <si>
    <t>02-27-2024 12:02:14</t>
  </si>
  <si>
    <t>you are a pathetic joke...</t>
  </si>
  <si>
    <t>https://www.reddit.com/r/AmItheAsshole/comments/1b15jv0/aita_for_making_my_wife_cry_several_times_over/ksd3q4n/</t>
  </si>
  <si>
    <t>ksczb3y</t>
  </si>
  <si>
    <t>02-27-2024 11:18:16</t>
  </si>
  <si>
    <t>I'm glad that you keep trying. It most certainly isn't easy. Some simply don't initially have the strength or are in denial. I hope you find the strength to continue building yourself up x</t>
  </si>
  <si>
    <t>https://www.reddit.com/r/AmItheAsshole/comments/1b15jv0/aita_for_making_my_wife_cry_several_times_over/ksczb3y/</t>
  </si>
  <si>
    <t>kscwge4</t>
  </si>
  <si>
    <t>02-27-2024 10:46:09</t>
  </si>
  <si>
    <t>If you read OP’s comments, his wife wants a “diagnosis” but is refusing any therapy or treatment. So she’s clearly realized her behavior is not okay. She just doesn’t care about what it’s doing to OP and has no intention of fixing her behavior.</t>
  </si>
  <si>
    <t>https://www.reddit.com/r/AmItheAsshole/comments/1b15jv0/aita_for_making_my_wife_cry_several_times_over/kscwge4/</t>
  </si>
  <si>
    <t>ksd8nf2</t>
  </si>
  <si>
    <t>02-27-2024 12:44:24</t>
  </si>
  <si>
    <t>I mostly mean with some comments stating the cause but no solution or grace for both parties. I mean I had to look after my mother briefly as a teen when she had an episode &amp; separated. Did it suck for both of us and did I feel even mad about it? Of course. But I also know it was hell for her. And I didn't hold it against her as I grew up... Though their case isn't family/familial bond (OPs comments say they weren't romantic or intimate for a while too)
I think people are very fired up about this because it's kinda extreme. Two adults in a relationship. 1 codependant/drowning. 1 burning themselves to keep things afloat. It's not the typical both loving relationship or family so it's easier to "pick a side" and ignore the other.
 They both need help &amp; honestly not sure if it's even worth them being together (for now) given they've fallen out of feeling in love too. Sometimes you need a friend, not a partner, to be more of a wake up call.. for both people.</t>
  </si>
  <si>
    <t>https://www.reddit.com/r/AmItheAsshole/comments/1b15jv0/aita_for_making_my_wife_cry_several_times_over/ksd8nf2/</t>
  </si>
  <si>
    <t>kscxvy7</t>
  </si>
  <si>
    <t>02-27-2024 11:02:32</t>
  </si>
  <si>
    <t>I need it to not suffer you. There are other people who have commented the same thing go and have this debate with them.</t>
  </si>
  <si>
    <t>https://www.reddit.com/r/AmItheAsshole/comments/1b15jv0/aita_for_making_my_wife_cry_several_times_over/kscxvy7/</t>
  </si>
  <si>
    <t>kscwoj4</t>
  </si>
  <si>
    <t>02-27-2024 10:48:46</t>
  </si>
  <si>
    <t>Perfectly normal in depression cases. It’s probably why people who have any knowledge have jumped to that conclusion. Can’t comment on the comments as I haven’t seen them myself but bear in mind you’re not getting them first hand from her.</t>
  </si>
  <si>
    <t>https://www.reddit.com/r/AmItheAsshole/comments/1b15jv0/aita_for_making_my_wife_cry_several_times_over/kscwoj4/</t>
  </si>
  <si>
    <t>kscyjw2</t>
  </si>
  <si>
    <t>02-27-2024 11:10:05</t>
  </si>
  <si>
    <t>Feel free not to reply to me then
You can help yourself by doing that you know.</t>
  </si>
  <si>
    <t>https://www.reddit.com/r/AmItheAsshole/comments/1b15jv0/aita_for_making_my_wife_cry_several_times_over/kscyjw2/</t>
  </si>
  <si>
    <t>kscx3cz</t>
  </si>
  <si>
    <t>02-27-2024 10:53:31</t>
  </si>
  <si>
    <t>Idk, I know a lot of people with depression (myself included), but selfishness at the expense of others has never been “perfectly normal.”</t>
  </si>
  <si>
    <t>https://www.reddit.com/r/AmItheAsshole/comments/1b15jv0/aita_for_making_my_wife_cry_several_times_over/kscx3cz/</t>
  </si>
  <si>
    <t>kscz1se</t>
  </si>
  <si>
    <t>02-27-2024 11:15:31</t>
  </si>
  <si>
    <t>Have you made a start on the others yet? I feel like im being targeted (Crying Emoji (can you do emojis on reddit? legit question &amp; how?))
Edit: 😭</t>
  </si>
  <si>
    <t>https://www.reddit.com/r/AmItheAsshole/comments/1b15jv0/aita_for_making_my_wife_cry_several_times_over/kscz1se/</t>
  </si>
  <si>
    <t>kscxfvw</t>
  </si>
  <si>
    <t>02-27-2024 10:57:28</t>
  </si>
  <si>
    <t>If you know it then you know it’s not the same for everyone and you know sometimes you can’t see what effect you’re having and you should know sometimes having loved ones explode on you would not expose what you’re doing but digs the pit you are in a little deeper. 
You should also know some people in that position are literally petrified to get therapy and especially amongst older generations due to the myths and bullshit around mental health as they grew up. 
Mental health isn’t the same for everyone and there’s no way anyone can work out what’s happening with this person by going on secondhand information</t>
  </si>
  <si>
    <t>https://www.reddit.com/r/AmItheAsshole/comments/1b15jv0/aita_for_making_my_wife_cry_several_times_over/kscxfvw/</t>
  </si>
  <si>
    <t>ksczaza</t>
  </si>
  <si>
    <t>02-27-2024 11:18:14</t>
  </si>
  <si>
    <t>Public forums are funny like that in that everyone else can see this thread. 
And I think you can 🤷‍♂️
I can off of my phone but pc may need to be a copy and paste job. I’m no expert on that so someone may have a better answer 🙂</t>
  </si>
  <si>
    <t>https://www.reddit.com/r/AmItheAsshole/comments/1b15jv0/aita_for_making_my_wife_cry_several_times_over/ksczaza/</t>
  </si>
  <si>
    <t>ksd0aiu</t>
  </si>
  <si>
    <t>02-27-2024 11:28:46</t>
  </si>
  <si>
    <t>got it (¬‿¬)</t>
  </si>
  <si>
    <t>https://www.reddit.com/r/AmItheAsshole/comments/1b15jv0/aita_for_making_my_wife_cry_several_times_over/ksd0aiu/</t>
  </si>
  <si>
    <t>ksc2639</t>
  </si>
  <si>
    <t>02-27-2024 05:11:31</t>
  </si>
  <si>
    <t>trailer_trash_dreams</t>
  </si>
  <si>
    <t>The amount of outrage in these comments is pretty amusing considering this is one of the lowest stakes AITA posts I’ve ever seen. 
At any rate, NAH. It’s fine for you to ask, though I seriously question your reasoning as I don’t think this pizza is going to be very good after being frozen, traveling in a backpack for 5 hours, and then reheated. Pizza should be eaten hot and fresh. Or room temp while hovering over the sink in last night’s clothes, smeared makeup, and nursing a massive hangover.  But you do you. 
And I would not carry pizza in my backpack for 5 hours. I don’t think it’s unsafe as others are positing, but it just feels a little gross. Now if it was packed nicely in a little cooler, that would be okay. But it still seems like a waste of good pizza and effort.</t>
  </si>
  <si>
    <t>https://www.reddit.com/r/AmItheAsshole/comments/1b129kb/aita_for_being_sad_because_my_bf_refused_to_bring/ksc2639/</t>
  </si>
  <si>
    <t>ksbvl8d</t>
  </si>
  <si>
    <t>02-27-2024 04:18:56</t>
  </si>
  <si>
    <t>whore-for-mango</t>
  </si>
  <si>
    <t>it's one of the two, there are parts missing from the story, cuz for him to be this dismissive and refusing to do a simple task is weird, and very uncalled for, if he's making the effort to travel for five hours,  he surely can do this for you, so there's surely something missing here.
the other option is, he's Italian and you're asking him to commit atrocity against pizza, and that something he can never do or he'll break his nona's heart.</t>
  </si>
  <si>
    <t>https://www.reddit.com/r/AmItheAsshole/comments/1b129kb/aita_for_being_sad_because_my_bf_refused_to_bring/ksbvl8d/</t>
  </si>
  <si>
    <t>ksbzeu7</t>
  </si>
  <si>
    <t>02-27-2024 04:48:51</t>
  </si>
  <si>
    <t>ryjack3232</t>
  </si>
  <si>
    <t>NAH. It's not that big of an ask but him saying no doesnt make him an asshole. He is wrong about it going bad or ruining his stuff.  As long as he freezes it and packs it properly it will keep just fine.  My in laws bring us pizza and bagels from NYC every time they visit and their trip is longer than 5 hours</t>
  </si>
  <si>
    <t>https://www.reddit.com/r/AmItheAsshole/comments/1b129kb/aita_for_being_sad_because_my_bf_refused_to_bring/ksbzeu7/</t>
  </si>
  <si>
    <t>ksc91a9</t>
  </si>
  <si>
    <t>02-27-2024 06:14:19</t>
  </si>
  <si>
    <t>Deep_Rig_1820</t>
  </si>
  <si>
    <t>I'm sorry, but I would say YTA for considering to make him travel with food for 5 hours for a craving, when he isn't comfortable doing it!!!! 
It doesn't matter if it is your favorite meal, this freaking request is just ridiculous, because of how you are going about it.
But my biggest problem is, that you are trying to convince him, instead of just respecting his boundaries. 
He said NO!!! 
Why do you think you have the right to try to convince him to automatically feel not uncomfortable about this. It is ok, that he is not comfortable to travel with frozen food. I read your comment about both of you being different cultures. SO FREAKING RESPECT HIM!!!!</t>
  </si>
  <si>
    <t>https://www.reddit.com/r/AmItheAsshole/comments/1b129kb/aita_for_being_sad_because_my_bf_refused_to_bring/ksc91a9/</t>
  </si>
  <si>
    <t>kscnigg</t>
  </si>
  <si>
    <t>02-27-2024 08:57:08</t>
  </si>
  <si>
    <t>WestLondonIsOursFFC</t>
  </si>
  <si>
    <t>YTA.
He's doing a ten hour round trip regularly to see you. This is an irksome and boring thing to have to do, especially as you can't reciprocate.
"Oh, can you bring me some pizza as well?"
Hell to the no. On top of all the other travelling, you're asking him to go out to a specific restaurant, spend money and then have to go to the trouble of freezing, packing and transporting food.
He's doing plenty already, but you're asking him to do yet one more thing that adds to the inconvenience, hassle and time spent. I bet his shoulders slump every time you ask him.
I'm glad this is low stakes, but please stop asking him.</t>
  </si>
  <si>
    <t>https://www.reddit.com/r/AmItheAsshole/comments/1b129kb/aita_for_being_sad_because_my_bf_refused_to_bring/kscnigg/</t>
  </si>
  <si>
    <t>ksby459</t>
  </si>
  <si>
    <t>02-27-2024 04:38:22</t>
  </si>
  <si>
    <t>I’d do it.  I’ve done it.  
My mom and brought us two kings cakes from “the” bakery in New Orleans and we live in Chicago. 
We did the same with cafe du Monde beignets (through the airport and everything, lol).
We now get a case of Spotted Cow when my prints drive to visit us in the Southwest.  They shipped the portillos, though.
I’ve bought gyros from a local place and brought them with us when we visited my FIL who couldn’t get them in the middle of nowhere. We cooled them in the fridge, and had a cooler packed with ice (and other drinks) To maintain food safe temps. 
And an insulated lunch bag with ice packs will be fine for a few slices of pizza that have been frozen. Not frozen, would likely need a better cooler with ice to keep it cold enough. </t>
  </si>
  <si>
    <t>https://www.reddit.com/r/AmItheAsshole/comments/1b129kb/aita_for_being_sad_because_my_bf_refused_to_bring/ksby459/</t>
  </si>
  <si>
    <t>ksbysel</t>
  </si>
  <si>
    <t>02-27-2024 04:43:47</t>
  </si>
  <si>
    <t>Disastrous-Sun-3350</t>
  </si>
  <si>
    <t>I’m shocked that nobody in this thread seems to know that there are thermal bags lol. Even small ones, the size of ziplocks that can fit in other bags. They’re designed to keep frozen food frozen for many hours. If you buy him one that would certainly take out the side of the argument that it would go bad or “stink” or get on anything lol. I do think you should be the one to buy it if you are insisting.</t>
  </si>
  <si>
    <t>https://www.reddit.com/r/AmItheAsshole/comments/1b129kb/aita_for_being_sad_because_my_bf_refused_to_bring/ksbysel/</t>
  </si>
  <si>
    <t>ksbz80v</t>
  </si>
  <si>
    <t>02-27-2024 04:47:17</t>
  </si>
  <si>
    <t>ThinkBookkeeper8196</t>
  </si>
  <si>
    <t>Hahaaha, who on earth wants pizza that has been cooked, then frozen, then put in a ziplock bag for 5 hours with whatever other shit in his backpack, who want to eat 5 hours worth of thawed out pizza?</t>
  </si>
  <si>
    <t>https://www.reddit.com/r/AmItheAsshole/comments/1b129kb/aita_for_being_sad_because_my_bf_refused_to_bring/ksbz80v/</t>
  </si>
  <si>
    <t>kscaqjm</t>
  </si>
  <si>
    <t>02-27-2024 06:31:25</t>
  </si>
  <si>
    <t>NTA. Seems like a simple ask and there are plenty of ways to bring it to you safely. 🤷🏼‍♀️</t>
  </si>
  <si>
    <t>https://www.reddit.com/r/AmItheAsshole/comments/1b129kb/aita_for_being_sad_because_my_bf_refused_to_bring/kscaqjm/</t>
  </si>
  <si>
    <t>kscqgak</t>
  </si>
  <si>
    <t>02-27-2024 09:33:11</t>
  </si>
  <si>
    <t>Broad_Respond_2205</t>
  </si>
  <si>
    <t>1. It being bad and squishy is a you problem, not his. 
2. If it's in a Ziploc bag, it shouldn't spill. 
Both problems can be avoided by freezing it and storing it with extra layers. NTA</t>
  </si>
  <si>
    <t>https://www.reddit.com/r/AmItheAsshole/comments/1b129kb/aita_for_being_sad_because_my_bf_refused_to_bring/kscqgak/</t>
  </si>
  <si>
    <t>ksd2k2z</t>
  </si>
  <si>
    <t>02-27-2024 11:51:16</t>
  </si>
  <si>
    <t>https://www.reddit.com/r/AmItheAsshole/comments/1b129kb/aita_for_being_sad_because_my_bf_refused_to_bring/ksd2k2z/</t>
  </si>
  <si>
    <t>ksdaazy</t>
  </si>
  <si>
    <t>02-27-2024 12:57:31</t>
  </si>
  <si>
    <t>Freezing pizza and traveling five hours with it sounds absolutely disgusting to me. If I were him, I think I'd just do it once so you could see how gross it turns out, and then never again.</t>
  </si>
  <si>
    <t>https://www.reddit.com/r/AmItheAsshole/comments/1b129kb/aita_for_being_sad_because_my_bf_refused_to_bring/ksdaazy/</t>
  </si>
  <si>
    <t>ksdaegi</t>
  </si>
  <si>
    <t>02-27-2024 12:58:16</t>
  </si>
  <si>
    <t>NTA. I've eaten 12 to 18-hour-old room temperature pizza plenty of times. Tell him to put his big boy pants on for once.</t>
  </si>
  <si>
    <t>https://www.reddit.com/r/AmItheAsshole/comments/1b129kb/aita_for_being_sad_because_my_bf_refused_to_bring/ksdaegi/</t>
  </si>
  <si>
    <t>ksc3qw2</t>
  </si>
  <si>
    <t>02-27-2024 05:25:04</t>
  </si>
  <si>
    <t>KiyanStrider</t>
  </si>
  <si>
    <t>No one in these comments has had an Asian parent send them back with ten pounds of food frozen, triple wrapped, double bagged, and in two thermal layers for a 5+ hour trip home</t>
  </si>
  <si>
    <t>https://www.reddit.com/r/AmItheAsshole/comments/1b129kb/aita_for_being_sad_because_my_bf_refused_to_bring/ksc3qw2/</t>
  </si>
  <si>
    <t>ksbves4</t>
  </si>
  <si>
    <t>02-27-2024 04:17:35</t>
  </si>
  <si>
    <t>Content-Plenty-268</t>
  </si>
  <si>
    <t>YTA. This is not how good pizza works.</t>
  </si>
  <si>
    <t>https://www.reddit.com/r/AmItheAsshole/comments/1b129kb/aita_for_being_sad_because_my_bf_refused_to_bring/ksbves4/</t>
  </si>
  <si>
    <t>ksbxkkj</t>
  </si>
  <si>
    <t>02-27-2024 04:34:09</t>
  </si>
  <si>
    <t>Expat_89</t>
  </si>
  <si>
    <t>YTA. Wahhhhh. It’s pizza. The entire premise of this is “if you love me you’ll do____. And if you won’t, you don’t”. 
It’s manipulative and selfish.</t>
  </si>
  <si>
    <t>https://www.reddit.com/r/AmItheAsshole/comments/1b129kb/aita_for_being_sad_because_my_bf_refused_to_bring/ksbxkkj/</t>
  </si>
  <si>
    <t>ksbylq6</t>
  </si>
  <si>
    <t>02-27-2024 04:42:18</t>
  </si>
  <si>
    <t>dribdrib</t>
  </si>
  <si>
    <t>Omg I would HATE trying to transport pizza on a five hour trip. Sounds like a nightmare, and also potentially a food poisoning situation waiting to happen?? YTA, you can wait til next time you visit.</t>
  </si>
  <si>
    <t>https://www.reddit.com/r/AmItheAsshole/comments/1b129kb/aita_for_being_sad_because_my_bf_refused_to_bring/ksbylq6/</t>
  </si>
  <si>
    <t>ksbw3c9</t>
  </si>
  <si>
    <t>02-27-2024 04:22:42</t>
  </si>
  <si>
    <t>YTA. Just because YOU view something as simple or you being so willing to do it doesn’t give you permission to apply it to anyone else. You asked, he said no. Get over yourself.</t>
  </si>
  <si>
    <t>https://www.reddit.com/r/AmItheAsshole/comments/1b129kb/aita_for_being_sad_because_my_bf_refused_to_bring/ksbw3c9/</t>
  </si>
  <si>
    <t>ksbx21q</t>
  </si>
  <si>
    <t>02-27-2024 04:30:07</t>
  </si>
  <si>
    <t>YTA. It’s going to go bad in 5 hours time and stink up the whole train. Also no means no. You asked and he answered. To keep insisting is rude.</t>
  </si>
  <si>
    <t>https://www.reddit.com/r/AmItheAsshole/comments/1b129kb/aita_for_being_sad_because_my_bf_refused_to_bring/ksbx21q/</t>
  </si>
  <si>
    <t>ksbzu0k</t>
  </si>
  <si>
    <t>02-27-2024 04:52:12</t>
  </si>
  <si>
    <t>LiveFreeNow333</t>
  </si>
  <si>
    <t>YTA for thinking frozen pizza will taste fine after five hours in someone's backpack on a train. It won't even have its original taste. Get some next time you visit him. Really though, no one is an asshole. This is just funny.</t>
  </si>
  <si>
    <t>https://www.reddit.com/r/AmItheAsshole/comments/1b129kb/aita_for_being_sad_because_my_bf_refused_to_bring/ksbzu0k/</t>
  </si>
  <si>
    <t>ksc4pn9</t>
  </si>
  <si>
    <t>02-27-2024 05:33:41</t>
  </si>
  <si>
    <t>Speeks1939</t>
  </si>
  <si>
    <t>My son brings a Thai soup and all its extras on the plane when he comes back home to his girlfriend so your NTA for asking. In saying that though, soup can be reheated easily. It’s only a 40 minute flight and the Thai place is on the way to the airport. Pizza sounds like too much work and it won’t be as good.</t>
  </si>
  <si>
    <t>https://www.reddit.com/r/AmItheAsshole/comments/1b129kb/aita_for_being_sad_because_my_bf_refused_to_bring/ksc4pn9/</t>
  </si>
  <si>
    <t>ksc4qd7</t>
  </si>
  <si>
    <t>02-27-2024 05:33:52</t>
  </si>
  <si>
    <t>He’s probably thinking that the condensation will ruin the things in his backpack. It will get cold too. Lol.</t>
  </si>
  <si>
    <t>https://www.reddit.com/r/AmItheAsshole/comments/1b129kb/aita_for_being_sad_because_my_bf_refused_to_bring/ksc4qd7/</t>
  </si>
  <si>
    <t>ksc7kt0</t>
  </si>
  <si>
    <t>MainEffective8010</t>
  </si>
  <si>
    <t>Yep. Maybe visit him if you want the pizza that bad that you need to ask troglodytes on Reddit for sympathy</t>
  </si>
  <si>
    <t>https://www.reddit.com/r/AmItheAsshole/comments/1b129kb/aita_for_being_sad_because_my_bf_refused_to_bring/ksc7kt0/</t>
  </si>
  <si>
    <t>kscmb9k</t>
  </si>
  <si>
    <t>02-27-2024 08:42:30</t>
  </si>
  <si>
    <t>Here's an idea, start doing a few 5 hour travel sessions to him and freeze and pack some his favourite food in a thermal bag and carry it in your backpack for 5 hours, and just MAYBE you might find yourself being a little annoyed I reckon! Haha...
He is already doing all the travel to you! Don't make him faff around with buying pizza, then freezing individual slices, putting them in a thermal bag, stuffing them in his backpack and travelling with them to you!</t>
  </si>
  <si>
    <t>https://www.reddit.com/r/AmItheAsshole/comments/1b129kb/aita_for_being_sad_because_my_bf_refused_to_bring/kscmb9k/</t>
  </si>
  <si>
    <t>ksbyrg1</t>
  </si>
  <si>
    <t>02-27-2024 04:43:34</t>
  </si>
  <si>
    <t>YTA if you keep pushing him on this. He said he wasn’t willing to deliver pizza to you and gave you very cogent reasons for his refusal. 
Honestly, this sounds like one of those ridiculous TikTok relationship tests.</t>
  </si>
  <si>
    <t>https://www.reddit.com/r/AmItheAsshole/comments/1b129kb/aita_for_being_sad_because_my_bf_refused_to_bring/ksbyrg1/</t>
  </si>
  <si>
    <t>ksbzptz</t>
  </si>
  <si>
    <t>02-27-2024 04:51:16</t>
  </si>
  <si>
    <t xml:space="preserve"> NTA
So long as the pizza doesn’t thaw out during transit, it should be safe to eat. If it does thaw during transit, eat at own risk, but it’s probably fine. Unfrozen, it has a 4 hour shelf life before it’s “eat your own risk.” 
Pack it with an ice pack and it should be fine.</t>
  </si>
  <si>
    <t>https://www.reddit.com/r/AmItheAsshole/comments/1b129kb/aita_for_being_sad_because_my_bf_refused_to_bring/ksbzptz/</t>
  </si>
  <si>
    <t>ksbx14g</t>
  </si>
  <si>
    <t>02-27-2024 04:29:54</t>
  </si>
  <si>
    <t>My first thought was,  Ew! Unrefridgerated pizza out for 5 hours? Is that even safe to eat?
I Googled.  After 2 hours,  it's unsafe to eat.</t>
  </si>
  <si>
    <t>https://www.reddit.com/r/AmItheAsshole/comments/1b129kb/aita_for_being_sad_because_my_bf_refused_to_bring/ksbx14g/</t>
  </si>
  <si>
    <t>ksc25tc</t>
  </si>
  <si>
    <t>02-27-2024 05:11:28</t>
  </si>
  <si>
    <t>nekochiri</t>
  </si>
  <si>
    <t>Entitled childish demands = YTA</t>
  </si>
  <si>
    <t>https://www.reddit.com/r/AmItheAsshole/comments/1b129kb/aita_for_being_sad_because_my_bf_refused_to_bring/ksc25tc/</t>
  </si>
  <si>
    <t>ksbuwey</t>
  </si>
  <si>
    <t>02-27-2024 04:13:41</t>
  </si>
  <si>
    <t>SouthernCrime</t>
  </si>
  <si>
    <t>NTA - I used to fly from MD to FL every summer and was sent home with my grandmother's friend chicken, Peach pie, elderberry jelly and biscuits. 5 yo me bringing home dinner for the family 😁
I think it is weird that he refuses to do it.</t>
  </si>
  <si>
    <t>https://www.reddit.com/r/AmItheAsshole/comments/1b129kb/aita_for_being_sad_because_my_bf_refused_to_bring/ksbuwey/</t>
  </si>
  <si>
    <t>ksc21jc</t>
  </si>
  <si>
    <t>02-27-2024 05:10:28</t>
  </si>
  <si>
    <t>ReceptionWarm2289</t>
  </si>
  <si>
    <t>You're NTA for asking but its not reasonable to be upset he said no, as it stands you're asking him to make a 10 hour round trip because it's not convenient for you to do it. I really wonder whether the relationships is worth maintaining if you're both so geographically undesirable.</t>
  </si>
  <si>
    <t>https://www.reddit.com/r/AmItheAsshole/comments/1b129kb/aita_for_being_sad_because_my_bf_refused_to_bring/ksc21jc/</t>
  </si>
  <si>
    <t>ksda3l6</t>
  </si>
  <si>
    <t>02-27-2024 12:55:56</t>
  </si>
  <si>
    <t>bloonfroot</t>
  </si>
  <si>
    <t>Yeah honey I don’t care that this is “lighthearted” and I don’t care that he’s reading this it kinda sounds like he expected you to get torn to shreds and labeled a crazy chick so he can show his friends to me, OR use it as ammo to talk down to you later on. like why else would you tell someone to turn to this Reddit for something so inconsequential as wanting pizza. 
Wanting your favorite food from a certain place is not even a little bit strange, and this is by no means a huge ask to ask of your partner. Full stop. 
Yes he should bring the fucking pizza he should be grateful to have you at all. The hoops I jump thru with a smile on my face because my gf has a craving or is feeling sad or just wants something ain’t even funny. She doesn’t HAVE to ask I just do it. I love her more than anything if she wants me to drive five hours to GET her a specific pizza then I’ll make a bloody day of it. Happily. 
We live in different countries, her and I. I promise you if someone loves you they’ll haul you snacks from much farther away than five hours. 
Five hours isn’t even enough time for a pizza to go bad. You wouldn’t even NEED to freeze it. Just pick up a pizza before you go. It’s not HARRRD COME ON 
I’ve hauled pizza in CHECKED BAGS over SEVEN HOUR FLIGHTS because it was my favorite it’s literally fine. It’s fine. Wanting your favorite foods is so fucking normal don’t let no one tell you otherwise and don’t let nobody disrespect you either. 
NTA.</t>
  </si>
  <si>
    <t>https://www.reddit.com/r/AmItheAsshole/comments/1b129kb/aita_for_being_sad_because_my_bf_refused_to_bring/ksda3l6/</t>
  </si>
  <si>
    <t>ksc5tlf</t>
  </si>
  <si>
    <t>02-27-2024 05:43:43</t>
  </si>
  <si>
    <t>NTA 
I saw your comment about this post changing his mind so: 
It would be a simple and lovely gesture for him to take the pizza to you. Get a nice ziplock freezer bag or container, freeze the slices, take them to your girlfriend. She knows it won’t be as good as fresh but it would still mean a lot to her. It also won’t get on your violin.</t>
  </si>
  <si>
    <t>https://www.reddit.com/r/AmItheAsshole/comments/1b129kb/aita_for_being_sad_because_my_bf_refused_to_bring/ksc5tlf/</t>
  </si>
  <si>
    <t>ksc6gjg</t>
  </si>
  <si>
    <t>02-27-2024 05:49:39</t>
  </si>
  <si>
    <t>shiva14b</t>
  </si>
  <si>
    <t>NTA. I'm from outside NYC, and anytime i visit friends anywhere else in the country, I bring a backpack full of fresh bagels. It would have been sweet of him to bring the pizza</t>
  </si>
  <si>
    <t>https://www.reddit.com/r/AmItheAsshole/comments/1b129kb/aita_for_being_sad_because_my_bf_refused_to_bring/ksc6gjg/</t>
  </si>
  <si>
    <t>ksc6pnk</t>
  </si>
  <si>
    <t>02-27-2024 05:51:56</t>
  </si>
  <si>
    <t>No_Musician2433</t>
  </si>
  <si>
    <t>NTA I brought chips and salsa across the country, on a plane. Another time I bought my husband a sandwich from my hometown, but I had them deconstruct it, so I could put it together on the spot without it getting soggy. It’s really not a big deal and it brings happiness! It’s not just that it’s food. It’s memories and feelings of comfort.</t>
  </si>
  <si>
    <t>https://www.reddit.com/r/AmItheAsshole/comments/1b129kb/aita_for_being_sad_because_my_bf_refused_to_bring/ksc6pnk/</t>
  </si>
  <si>
    <t>ksc6s01</t>
  </si>
  <si>
    <t>02-27-2024 05:52:33</t>
  </si>
  <si>
    <t>Nohomers12</t>
  </si>
  <si>
    <t>NTA but think bigger! Whole pizza box or nothing. I’ve done this on several flights of similar length. What the heart wants the heart wants.</t>
  </si>
  <si>
    <t>https://www.reddit.com/r/AmItheAsshole/comments/1b129kb/aita_for_being_sad_because_my_bf_refused_to_bring/ksc6s01/</t>
  </si>
  <si>
    <t>kscafaq</t>
  </si>
  <si>
    <t>02-27-2024 06:28:14</t>
  </si>
  <si>
    <t>Minute-Tradition-282</t>
  </si>
  <si>
    <t>He traveled 5 hours to see you, and THIS is a topic of
conversation? Maybe you take real good care of him this time,😉 and let him know he gets more of that next time, if he brings the pizza!</t>
  </si>
  <si>
    <t>https://www.reddit.com/r/AmItheAsshole/comments/1b129kb/aita_for_being_sad_because_my_bf_refused_to_bring/kscafaq/</t>
  </si>
  <si>
    <t>ksbv5mo</t>
  </si>
  <si>
    <t>02-27-2024 04:15:38</t>
  </si>
  <si>
    <t>Responsible_parrot</t>
  </si>
  <si>
    <t>NTA, doesn’t seem like too big of a request. Hesitant to label him as an AH either just because he’s making a pretty big effort to travel 5 hours each way to see you.  Still seems like if it’s that important to you then he could just do it as a gesture though.</t>
  </si>
  <si>
    <t>https://www.reddit.com/r/AmItheAsshole/comments/1b129kb/aita_for_being_sad_because_my_bf_refused_to_bring/ksbv5mo/</t>
  </si>
  <si>
    <t>ksbwvzk</t>
  </si>
  <si>
    <t>02-27-2024 04:28:47</t>
  </si>
  <si>
    <t>tamagochiiwife</t>
  </si>
  <si>
    <t>Nta, even if it did go bad which it won't it would still just be nice of him to pick up a pizza for you it's not a crazy ask.</t>
  </si>
  <si>
    <t>https://www.reddit.com/r/AmItheAsshole/comments/1b129kb/aita_for_being_sad_because_my_bf_refused_to_bring/ksbwvzk/</t>
  </si>
  <si>
    <t>ksc1dt7</t>
  </si>
  <si>
    <t>02-27-2024 05:04:58</t>
  </si>
  <si>
    <t>Roffasz</t>
  </si>
  <si>
    <t>You Don't Freeze Pizza. 
If you really want to commit C.A.P. that's up to you, but I totally get why someone would vehemently oppose doing such a thing. 
In what kind of hellscape do you live that there's no decent pizza there? Are you in Belarus or something?</t>
  </si>
  <si>
    <t>https://www.reddit.com/r/AmItheAsshole/comments/1b129kb/aita_for_being_sad_because_my_bf_refused_to_bring/ksc1dt7/</t>
  </si>
  <si>
    <t>ksbxaa7</t>
  </si>
  <si>
    <t>02-27-2024 04:31:52</t>
  </si>
  <si>
    <t>Expensive-Coffee9353</t>
  </si>
  <si>
    <t>NTA. 
Dude try to bring the pizza. just try to. It will be worth it.</t>
  </si>
  <si>
    <t>https://www.reddit.com/r/AmItheAsshole/comments/1b129kb/aita_for_being_sad_because_my_bf_refused_to_bring/ksbxaa7/</t>
  </si>
  <si>
    <t>ksbzym5</t>
  </si>
  <si>
    <t>02-27-2024 04:53:13</t>
  </si>
  <si>
    <t>Seriously_really7</t>
  </si>
  <si>
    <t>YTA for not respecting his boundaries he said no. Food shouldn’t be at room temp for more than 2hrs including frozen food.</t>
  </si>
  <si>
    <t>https://www.reddit.com/r/AmItheAsshole/comments/1b129kb/aita_for_being_sad_because_my_bf_refused_to_bring/ksbzym5/</t>
  </si>
  <si>
    <t>kscbtmz</t>
  </si>
  <si>
    <t>02-27-2024 06:42:44</t>
  </si>
  <si>
    <t>Embarrassed_Ad7740</t>
  </si>
  <si>
    <t>NTA.
But I mean, take the no. It's pizza, it won't break your heart. No is a complete sentence and he doesn't have to explain anything. </t>
  </si>
  <si>
    <t>https://www.reddit.com/r/AmItheAsshole/comments/1b129kb/aita_for_being_sad_because_my_bf_refused_to_bring/kscbtmz/</t>
  </si>
  <si>
    <t>ksc88c2</t>
  </si>
  <si>
    <t>02-27-2024 06:06:21</t>
  </si>
  <si>
    <t>Pentamikk</t>
  </si>
  <si>
    <t>Nonna, nona means 9th :)</t>
  </si>
  <si>
    <t>https://www.reddit.com/r/AmItheAsshole/comments/1b129kb/aita_for_being_sad_because_my_bf_refused_to_bring/ksc88c2/</t>
  </si>
  <si>
    <t>ksbyaty</t>
  </si>
  <si>
    <t>02-27-2024 04:39:52</t>
  </si>
  <si>
    <t>Aquatichive</t>
  </si>
  <si>
    <t>I love your take on this! Here’s my 🥇 gold. I can only afford the free kind</t>
  </si>
  <si>
    <t>https://www.reddit.com/r/AmItheAsshole/comments/1b129kb/aita_for_being_sad_because_my_bf_refused_to_bring/ksbyaty/</t>
  </si>
  <si>
    <t>ksc575o</t>
  </si>
  <si>
    <t>02-27-2024 05:38:00</t>
  </si>
  <si>
    <t>LawfulnessNorth7440</t>
  </si>
  <si>
    <t>&gt; there's surely something missing here.
OP edited to state that she's posted this bc they have a challenge to see what Reddit will say.
I'm guessing that the post is sliiiiightly biased to win sympathy to her side.
That being said, I don't see what the big deal is to bring some pizza. Buy a heavier duty storage Ziploc bag. Double it up if you're that concerned about the pizza escaping. Heck, tape up the opening with masking tape after it's been sealed. OP knows that it's not going to be fresh and is ok with it. 
I once brought "authentic" NY cheesecake in its take-out box on a flight back to Canada to surprise my gf. It survived everything airport and flight related just fine. 
I think bf is just making excuses bc he doesn't want to do it. 
OP is NTA.</t>
  </si>
  <si>
    <t>https://www.reddit.com/r/AmItheAsshole/comments/1b129kb/aita_for_being_sad_because_my_bf_refused_to_bring/ksc575o/</t>
  </si>
  <si>
    <t>kscmsgy</t>
  </si>
  <si>
    <t>02-27-2024 08:48:25</t>
  </si>
  <si>
    <t>Hot-Horror1900</t>
  </si>
  <si>
    <t>Why is there always something missing? Maybe you're overthinking? There are times when people are just that. People. People are weird and they do weird things. It's not always a conspiracy theory</t>
  </si>
  <si>
    <t>https://www.reddit.com/r/AmItheAsshole/comments/1b129kb/aita_for_being_sad_because_my_bf_refused_to_bring/kscmsgy/</t>
  </si>
  <si>
    <t>ksbvsde</t>
  </si>
  <si>
    <t>02-27-2024 04:20:25</t>
  </si>
  <si>
    <t>He thinks that the pizza will be gross after 5 hours in his backpack and also worries that the pizza sauce might get out of the ziploc and stain his belongings.</t>
  </si>
  <si>
    <t>https://www.reddit.com/r/AmItheAsshole/comments/1b129kb/aita_for_being_sad_because_my_bf_refused_to_bring/ksbvsde/</t>
  </si>
  <si>
    <t>ksc2eey</t>
  </si>
  <si>
    <t>02-27-2024 05:13:29</t>
  </si>
  <si>
    <t>CynicalPomeranian</t>
  </si>
  <si>
    <t>Ditto. I bought multiple pizzas from a restaurant my family liked in Illinois, kept them in a large freezer bag that I bought especially for this task, and kept it full of ice and refilled it as I drove the pizzas over 24 hours away. The pizzas made the trip intact and were greatly enjoyed. 
Heck, I even made trips with shrimp and transported them over a thousand miles for a friend. 
OP is not asking much of her bf, since a few slices of pizza is a relatively simple task. </t>
  </si>
  <si>
    <t>https://www.reddit.com/r/AmItheAsshole/comments/1b129kb/aita_for_being_sad_because_my_bf_refused_to_bring/ksc2eey/</t>
  </si>
  <si>
    <t>ksca0y1</t>
  </si>
  <si>
    <t>02-27-2024 06:24:12</t>
  </si>
  <si>
    <t>Sure, I have heard if them and they work actually great. 
BUT maybe she should actually consider that he said NO because he doesn't want to travel with food. He may feel uncomfortable. Which is his right to refuse and with this post it seems more that she wants to change his mind. 
She makes him travel for 5 hours so she can get her craving. This is just ridiculous behavior.</t>
  </si>
  <si>
    <t>https://www.reddit.com/r/AmItheAsshole/comments/1b129kb/aita_for_being_sad_because_my_bf_refused_to_bring/ksca0y1/</t>
  </si>
  <si>
    <t>ksbzhf3</t>
  </si>
  <si>
    <t>02-27-2024 04:49:26</t>
  </si>
  <si>
    <t>This is such a good idea, thanks! I can totally order him one online that he could use.</t>
  </si>
  <si>
    <t>https://www.reddit.com/r/AmItheAsshole/comments/1b129kb/aita_for_being_sad_because_my_bf_refused_to_bring/ksbzhf3/</t>
  </si>
  <si>
    <t>ksbzymj</t>
  </si>
  <si>
    <t>Thermal bags are a nifty little invention 🙌</t>
  </si>
  <si>
    <t>https://www.reddit.com/r/AmItheAsshole/comments/1b129kb/aita_for_being_sad_because_my_bf_refused_to_bring/ksbzymj/</t>
  </si>
  <si>
    <t>ksducun</t>
  </si>
  <si>
    <t>02-27-2024 15:11:12</t>
  </si>
  <si>
    <t>DishRevolutionary593</t>
  </si>
  <si>
    <t>..you’ve just described every frozen pizza in the grocery store…a few brands might not do the whole backpack thing though.</t>
  </si>
  <si>
    <t>https://www.reddit.com/r/AmItheAsshole/comments/1b129kb/aita_for_being_sad_because_my_bf_refused_to_bring/ksducun/</t>
  </si>
  <si>
    <t>ksc4kml</t>
  </si>
  <si>
    <t>02-27-2024 05:32:26</t>
  </si>
  <si>
    <t>Lol I’m Asian so I was trying to explain this to my bf who is white and he was honestly speechless when I told him what kinds of packaged food my family members bring back when visiting the motherland. Like my family has somehow figured out how to keep food safe even with 20 hour flights.</t>
  </si>
  <si>
    <t>https://www.reddit.com/r/AmItheAsshole/comments/1b129kb/aita_for_being_sad_because_my_bf_refused_to_bring/ksc4kml/</t>
  </si>
  <si>
    <t>ksc0k2f</t>
  </si>
  <si>
    <t>02-27-2024 04:58:07</t>
  </si>
  <si>
    <t>Her: "Can you please bring me pizza!"
Overly dramatic rando: "MuNipUlitIvE! SelLFisH!" 
😂</t>
  </si>
  <si>
    <t>https://www.reddit.com/r/AmItheAsshole/comments/1b129kb/aita_for_being_sad_because_my_bf_refused_to_bring/ksc0k2f/</t>
  </si>
  <si>
    <t>ksbwocy</t>
  </si>
  <si>
    <t>02-27-2024 04:27:10</t>
  </si>
  <si>
    <t>He did say no initially but also suggested to me to post here and said he’d change his mind if the majority opinion thought I was right. I’m not pressuring him to do anything, we are both just having a silly little bet.</t>
  </si>
  <si>
    <t>https://www.reddit.com/r/AmItheAsshole/comments/1b129kb/aita_for_being_sad_because_my_bf_refused_to_bring/ksbwocy/</t>
  </si>
  <si>
    <t>ksbyyay</t>
  </si>
  <si>
    <t>02-27-2024 04:45:07</t>
  </si>
  <si>
    <t>Frozen won't go bad in five hours</t>
  </si>
  <si>
    <t>https://www.reddit.com/r/AmItheAsshole/comments/1b129kb/aita_for_being_sad_because_my_bf_refused_to_bring/ksbyyay/</t>
  </si>
  <si>
    <t>ksbybnf</t>
  </si>
  <si>
    <t>02-27-2024 04:40:02</t>
  </si>
  <si>
    <t>maryjeanmagdelene</t>
  </si>
  <si>
    <t>Youre straight up wrong. Stink up the whole train in 5 hrs omg grow up</t>
  </si>
  <si>
    <t>https://www.reddit.com/r/AmItheAsshole/comments/1b129kb/aita_for_being_sad_because_my_bf_refused_to_bring/ksbybnf/</t>
  </si>
  <si>
    <t>ksbyw7y</t>
  </si>
  <si>
    <t>02-27-2024 04:44:39</t>
  </si>
  <si>
    <t>Has nobody here ever heard of a thermal bag? 😭</t>
  </si>
  <si>
    <t>https://www.reddit.com/r/AmItheAsshole/comments/1b129kb/aita_for_being_sad_because_my_bf_refused_to_bring/ksbyw7y/</t>
  </si>
  <si>
    <t>ksc8cf4</t>
  </si>
  <si>
    <t>02-27-2024 06:07:29</t>
  </si>
  <si>
    <t>“No means no”? Bro we are talking about pizza slices…</t>
  </si>
  <si>
    <t>https://www.reddit.com/r/AmItheAsshole/comments/1b129kb/aita_for_being_sad_because_my_bf_refused_to_bring/ksc8cf4/</t>
  </si>
  <si>
    <t>ksdukzn</t>
  </si>
  <si>
    <t>02-27-2024 15:12:31</t>
  </si>
  <si>
    <t>She’s not asking him to bring cooked eggs or oysters…and you know what ziplock bags are..right?</t>
  </si>
  <si>
    <t>https://www.reddit.com/r/AmItheAsshole/comments/1b129kb/aita_for_being_sad_because_my_bf_refused_to_bring/ksdukzn/</t>
  </si>
  <si>
    <t>ksc65th</t>
  </si>
  <si>
    <t>02-27-2024 05:46:51</t>
  </si>
  <si>
    <t>Flimsy_Fall7663</t>
  </si>
  <si>
    <t>Right?! This pizza will NOT be good. 😂</t>
  </si>
  <si>
    <t>https://www.reddit.com/r/AmItheAsshole/comments/1b129kb/aita_for_being_sad_because_my_bf_refused_to_bring/ksc65th/</t>
  </si>
  <si>
    <t>ksda49l</t>
  </si>
  <si>
    <t>02-27-2024 12:56:04</t>
  </si>
  <si>
    <t>He is definitely not doing all the travel to me, just the majority during the school year. He travels to me twice during the semester for 4 days. I visit him once a semester for 3 days. I also visit him in the summer for 2 weeks, a week during winter break, and sometimes even for thanksgiving. I am definitely doing the bulk of traveling to see him/his family if we had to measure, but we aren’t transactional like that so we just do travel in a way which makes the most sense.</t>
  </si>
  <si>
    <t>https://www.reddit.com/r/AmItheAsshole/comments/1b129kb/aita_for_being_sad_because_my_bf_refused_to_bring/ksda49l/</t>
  </si>
  <si>
    <t>ksbxw2l</t>
  </si>
  <si>
    <t>02-27-2024 04:36:37</t>
  </si>
  <si>
    <t>RelativeStranger</t>
  </si>
  <si>
    <t>There's no way that's true.  I've always left pizza on the side overnight and most of the next day and it's always been fine</t>
  </si>
  <si>
    <t>https://www.reddit.com/r/AmItheAsshole/comments/1b129kb/aita_for_being_sad_because_my_bf_refused_to_bring/ksbxw2l/</t>
  </si>
  <si>
    <t>ksbyzla</t>
  </si>
  <si>
    <t>02-27-2024 04:45:25</t>
  </si>
  <si>
    <t>1. It’s frozen. 2. There are nifty bags designed specifically for the purpose of keeping frozen food frozen lol. Even small flat ones, designed to fit in other bags</t>
  </si>
  <si>
    <t>https://www.reddit.com/r/AmItheAsshole/comments/1b129kb/aita_for_being_sad_because_my_bf_refused_to_bring/ksbyzla/</t>
  </si>
  <si>
    <t>ksby08m</t>
  </si>
  <si>
    <t>02-27-2024 04:37:30</t>
  </si>
  <si>
    <t>It would be frozen the previous night.. so it’s not like fresh pizza that is not refrigerated. I’m wondering if it would be safe to keep frozen pizza out for a few hours or if it would even thaw by then.</t>
  </si>
  <si>
    <t>https://www.reddit.com/r/AmItheAsshole/comments/1b129kb/aita_for_being_sad_because_my_bf_refused_to_bring/ksby08m/</t>
  </si>
  <si>
    <t>ksbyvdk</t>
  </si>
  <si>
    <t>02-27-2024 04:44:28</t>
  </si>
  <si>
    <t>Frozen pizza lasts a lot longer than 2 hours. My in laws bring pizza from NYC every time they visit.  Their travel time is over six hours</t>
  </si>
  <si>
    <t>https://www.reddit.com/r/AmItheAsshole/comments/1b129kb/aita_for_being_sad_because_my_bf_refused_to_bring/ksbyvdk/</t>
  </si>
  <si>
    <t>ksc2yzl</t>
  </si>
  <si>
    <t>02-27-2024 05:18:25</t>
  </si>
  <si>
    <t>I do visit him for long times during the summer when I don’t have school. I also try to visit once a semester during school. But it just makes more sense for him to visit me during the school year since I have Friday and Monday classes and he doesn’t.</t>
  </si>
  <si>
    <t>https://www.reddit.com/r/AmItheAsshole/comments/1b129kb/aita_for_being_sad_because_my_bf_refused_to_bring/ksc2yzl/</t>
  </si>
  <si>
    <t>ksc3213</t>
  </si>
  <si>
    <t>02-27-2024 05:19:08</t>
  </si>
  <si>
    <t>Also, this long distance thing will be over in another 2 years when we graduate. We see each other plenty and are making it work even though the distance is unfortunate.</t>
  </si>
  <si>
    <t>https://www.reddit.com/r/AmItheAsshole/comments/1b129kb/aita_for_being_sad_because_my_bf_refused_to_bring/ksc3213/</t>
  </si>
  <si>
    <t>ksdg5ff</t>
  </si>
  <si>
    <t>02-27-2024 13:40:33</t>
  </si>
  <si>
    <t>ADDITION: I saw some clown further down comment that you should trade sexual favors for a pizza so I feel pretty vindicated in suggesting the bf expected some sort of dudebro wankfest to take place when he sent you here.</t>
  </si>
  <si>
    <t>https://www.reddit.com/r/AmItheAsshole/comments/1b129kb/aita_for_being_sad_because_my_bf_refused_to_bring/ksdg5ff/</t>
  </si>
  <si>
    <t>ksby15t</t>
  </si>
  <si>
    <t>02-27-2024 04:37:42</t>
  </si>
  <si>
    <t>This is exactly how you end up divorced in 10 years. If this is an issue then I can only imagine what kind of bulshit she's gunna insist on later. People need to learn to not be petty and demand stupid shit of people. Entitlement, in my humble view, is easily the biggest relationship killer of them all.</t>
  </si>
  <si>
    <t>https://www.reddit.com/r/AmItheAsshole/comments/1b129kb/aita_for_being_sad_because_my_bf_refused_to_bring/ksby15t/</t>
  </si>
  <si>
    <t>ksc1x7g</t>
  </si>
  <si>
    <t>02-27-2024 05:09:27</t>
  </si>
  <si>
    <t>I’m in New Jersey which has good pizza but it’s absolutely nothing like Pinocchio’s in Harvard square. That is literally the best pizza I’ve ever had.. Mark Zuckerberg agrees</t>
  </si>
  <si>
    <t>https://www.reddit.com/r/AmItheAsshole/comments/1b129kb/aita_for_being_sad_because_my_bf_refused_to_bring/ksc1x7g/</t>
  </si>
  <si>
    <t>ksc93ut</t>
  </si>
  <si>
    <t>02-27-2024 06:15:01</t>
  </si>
  <si>
    <t>sorry, my bad 😅</t>
  </si>
  <si>
    <t>https://www.reddit.com/r/AmItheAsshole/comments/1b129kb/aita_for_being_sad_because_my_bf_refused_to_bring/ksc93ut/</t>
  </si>
  <si>
    <t>ksbx6sz</t>
  </si>
  <si>
    <t>02-27-2024 04:31:08</t>
  </si>
  <si>
    <t>then idk, it's very weird, you mentioned you asked him to freeze it, how did that go? cuz he can do that, carry the frozen zip-lock bag in a small shopping bag to "conceal" what it contains if he feels uneasy about it, so that the condensation don't ruin his stuff in his backpack.</t>
  </si>
  <si>
    <t>https://www.reddit.com/r/AmItheAsshole/comments/1b129kb/aita_for_being_sad_because_my_bf_refused_to_bring/ksbx6sz/</t>
  </si>
  <si>
    <t>ksbx6wh</t>
  </si>
  <si>
    <t>02-27-2024 04:31:09</t>
  </si>
  <si>
    <t>PretendVermicelli531</t>
  </si>
  <si>
    <t>seems pretty reasonable</t>
  </si>
  <si>
    <t>https://www.reddit.com/r/AmItheAsshole/comments/1b129kb/aita_for_being_sad_because_my_bf_refused_to_bring/ksbx6wh/</t>
  </si>
  <si>
    <t>ksbx4w7</t>
  </si>
  <si>
    <t>02-27-2024 04:30:43</t>
  </si>
  <si>
    <t>Both concerns are valid. This is gross and you will end up with food poisoning.</t>
  </si>
  <si>
    <t>https://www.reddit.com/r/AmItheAsshole/comments/1b129kb/aita_for_being_sad_because_my_bf_refused_to_bring/ksbx4w7/</t>
  </si>
  <si>
    <t>ksc7050</t>
  </si>
  <si>
    <t>02-27-2024 05:54:38</t>
  </si>
  <si>
    <t>Designa-Vagina-69</t>
  </si>
  <si>
    <t>Does he not own any containers? It doesn't have to be hard plastic ones, even just those flimsy ones you get from take away will get the job done. Pizza travelling for 5 hours unrefrigerated will be fine, just don't freeze it.</t>
  </si>
  <si>
    <t>https://www.reddit.com/r/AmItheAsshole/comments/1b129kb/aita_for_being_sad_because_my_bf_refused_to_bring/ksc7050/</t>
  </si>
  <si>
    <t>kscah2q</t>
  </si>
  <si>
    <t>02-27-2024 06:28:44</t>
  </si>
  <si>
    <t>Uh I’m pretty sure the point of him traveling is to see her and it was going to happen regardless. Some of y’all are way too dramatic on Reddit 😂</t>
  </si>
  <si>
    <t>https://www.reddit.com/r/AmItheAsshole/comments/1b129kb/aita_for_being_sad_because_my_bf_refused_to_bring/kscah2q/</t>
  </si>
  <si>
    <t>kscbchp</t>
  </si>
  <si>
    <t>02-27-2024 06:37:42</t>
  </si>
  <si>
    <t>I would suggest, you stop trying to convince him by trying to find solutions to feed a craving, when he probably isn't comfortable traveling with food in the first place.</t>
  </si>
  <si>
    <t>https://www.reddit.com/r/AmItheAsshole/comments/1b129kb/aita_for_being_sad_because_my_bf_refused_to_bring/kscbchp/</t>
  </si>
  <si>
    <t>ksd7284</t>
  </si>
  <si>
    <t>02-27-2024 12:31:17</t>
  </si>
  <si>
    <t>v_a_n_d_e_l_a_y</t>
  </si>
  <si>
    <t>They won't keep pizza warm for 5+ hours.</t>
  </si>
  <si>
    <t>https://www.reddit.com/r/AmItheAsshole/comments/1b129kb/aita_for_being_sad_because_my_bf_refused_to_bring/ksd7284/</t>
  </si>
  <si>
    <t>ksd17yj</t>
  </si>
  <si>
    <t>02-27-2024 11:38:17</t>
  </si>
  <si>
    <t>The point though is that he said no... and you keep pushing. Just that fact makes you TA. No is a complete sentence.</t>
  </si>
  <si>
    <t>https://www.reddit.com/r/AmItheAsshole/comments/1b129kb/aita_for_being_sad_because_my_bf_refused_to_bring/ksd17yj/</t>
  </si>
  <si>
    <t>ksd1c9k</t>
  </si>
  <si>
    <t>02-27-2024 11:39:28</t>
  </si>
  <si>
    <t>But its not a simple question... it's a long drawn out saga trying to convince him to do something he's already said no to and she now on redit trying to gather support. He said No so it's no, end of story.</t>
  </si>
  <si>
    <t>https://www.reddit.com/r/AmItheAsshole/comments/1b129kb/aita_for_being_sad_because_my_bf_refused_to_bring/ksd1c9k/</t>
  </si>
  <si>
    <t>ksbxccd</t>
  </si>
  <si>
    <t>02-27-2024 04:32:19</t>
  </si>
  <si>
    <t>You say in his post “he absolutely refuses…” It sounds like he was very clear and you are pressuring him.</t>
  </si>
  <si>
    <t>https://www.reddit.com/r/AmItheAsshole/comments/1b129kb/aita_for_being_sad_because_my_bf_refused_to_bring/ksbxccd/</t>
  </si>
  <si>
    <t>ksbz525</t>
  </si>
  <si>
    <t>02-27-2024 04:46:37</t>
  </si>
  <si>
    <t>This train literally has a cafe on board which sells all kinds of food including pizza lol.. idk if the smell would be an issue when many other passengers would be eating food</t>
  </si>
  <si>
    <t>https://www.reddit.com/r/AmItheAsshole/comments/1b129kb/aita_for_being_sad_because_my_bf_refused_to_bring/ksbz525/</t>
  </si>
  <si>
    <t>ksdenyt</t>
  </si>
  <si>
    <t>02-27-2024 13:30:02</t>
  </si>
  <si>
    <t>Maybe he just want to avoid all this problem. He is his rights for saying no. She should just accept it</t>
  </si>
  <si>
    <t>https://www.reddit.com/r/AmItheAsshole/comments/1b129kb/aita_for_being_sad_because_my_bf_refused_to_bring/ksdenyt/</t>
  </si>
  <si>
    <t>kscxwiv</t>
  </si>
  <si>
    <t>02-27-2024 11:02:42</t>
  </si>
  <si>
    <t>It doesn’t matter what it is about. How many times in here do we read “no is a complete sentence?” Dude is already sitting on a train for 5 hours to go see her. He shouldn’t have to worry about nasty pizza too.</t>
  </si>
  <si>
    <t>https://www.reddit.com/r/AmItheAsshole/comments/1b129kb/aita_for_being_sad_because_my_bf_refused_to_bring/kscxwiv/</t>
  </si>
  <si>
    <t>ksdvn9m</t>
  </si>
  <si>
    <t>02-27-2024 15:18:42</t>
  </si>
  <si>
    <t>No way! I have never heard of zip lock bags! What are they?!</t>
  </si>
  <si>
    <t>https://www.reddit.com/r/AmItheAsshole/comments/1b129kb/aita_for_being_sad_because_my_bf_refused_to_bring/ksdvn9m/</t>
  </si>
  <si>
    <t>ksda6hw</t>
  </si>
  <si>
    <t>02-27-2024 12:56:33</t>
  </si>
  <si>
    <t>And we both spend one week in spring break going somewhere else together.</t>
  </si>
  <si>
    <t>https://www.reddit.com/r/AmItheAsshole/comments/1b129kb/aita_for_being_sad_because_my_bf_refused_to_bring/ksda6hw/</t>
  </si>
  <si>
    <t>ksd20a1</t>
  </si>
  <si>
    <t>02-27-2024 11:46:00</t>
  </si>
  <si>
    <t>Actually he's the one doing most of the work trying to make the relationship work, you "try ti go see him once a semester and for a while during the summer"... so basically you put in effort 3 times per year... and how often does he visit?
You're expecting him to do a 10 hour round trip for the privilege of your company and you stillnhave the audacity to complain that he's said no to bringing you pizza. Here's a radical idea, if you want the pizza, travel and buy it yourself and stop treating your boyfriend as an uber eats.</t>
  </si>
  <si>
    <t>https://www.reddit.com/r/AmItheAsshole/comments/1b129kb/aita_for_being_sad_because_my_bf_refused_to_bring/ksd20a1/</t>
  </si>
  <si>
    <t>ksbzukb</t>
  </si>
  <si>
    <t>02-27-2024 04:52:19</t>
  </si>
  <si>
    <t>Asking for pizza isn’t insisting on him moving mountains for her lol</t>
  </si>
  <si>
    <t>https://www.reddit.com/r/AmItheAsshole/comments/1b129kb/aita_for_being_sad_because_my_bf_refused_to_bring/ksbzukb/</t>
  </si>
  <si>
    <t>ksd40j4</t>
  </si>
  <si>
    <t>02-27-2024 12:04:52</t>
  </si>
  <si>
    <t>Well I would get pizza for my husband of 9 years in a heartbeat if he asked, and he would do the same for me. My favourite thing in this life Is making my husband happy, have fun being bitter I guess</t>
  </si>
  <si>
    <t>https://www.reddit.com/r/AmItheAsshole/comments/1b129kb/aita_for_being_sad_because_my_bf_refused_to_bring/ksd40j4/</t>
  </si>
  <si>
    <t>ksc54oz</t>
  </si>
  <si>
    <t>02-27-2024 05:37:23</t>
  </si>
  <si>
    <t>I believe you, not the Facebook guy. :)</t>
  </si>
  <si>
    <t>https://www.reddit.com/r/AmItheAsshole/comments/1b129kb/aita_for_being_sad_because_my_bf_refused_to_bring/ksc54oz/</t>
  </si>
  <si>
    <t>ksbxk2x</t>
  </si>
  <si>
    <t>02-27-2024 04:34:02</t>
  </si>
  <si>
    <t>That’s what I recommended too.. but he said it would be annoying to carry another bag in addition to his backpack and violin. Which I can sympathize with. Maybe I’ll ask him to wrap it in ziplocs and a plastic bag in his backpack so it’d be safer and still easy to carry.</t>
  </si>
  <si>
    <t>https://www.reddit.com/r/AmItheAsshole/comments/1b129kb/aita_for_being_sad_because_my_bf_refused_to_bring/ksbxk2x/</t>
  </si>
  <si>
    <t>ksbxvq9</t>
  </si>
  <si>
    <t>02-27-2024 04:36:32</t>
  </si>
  <si>
    <t>Food poisoning even if the pizza was fully frozen before the 5 hour journey? I thought freezing it would make it last outside for a couple hours.</t>
  </si>
  <si>
    <t>https://www.reddit.com/r/AmItheAsshole/comments/1b129kb/aita_for_being_sad_because_my_bf_refused_to_bring/ksbxvq9/</t>
  </si>
  <si>
    <t>ksc7jqs</t>
  </si>
  <si>
    <t>02-27-2024 05:59:50</t>
  </si>
  <si>
    <t>He would need to buy it the night before he travels since he wouldn’t have enough time on the day of travel… so it’s either freezing it or not bringing it since it would absolutely go bad if it was just sitting at room temp for so long. Why do you suggest not freezing? Does that significantly affect how the pizza will taste when reheated?</t>
  </si>
  <si>
    <t>https://www.reddit.com/r/AmItheAsshole/comments/1b129kb/aita_for_being_sad_because_my_bf_refused_to_bring/ksc7jqs/</t>
  </si>
  <si>
    <t>kscb2ww</t>
  </si>
  <si>
    <t>02-27-2024 06:34:57</t>
  </si>
  <si>
    <t>Call me dramatic, truly don't care. 
But, he still said NO, and with this post she wants to change his mind and have him feel automatically comfortable traveling with food. Not everyone is comfortable to travel with food, which i think is the actual problem here. She is acting selfish for a darn craving. She needs to get over it and not trying to convince him to be ok traveling with food!!</t>
  </si>
  <si>
    <t>https://www.reddit.com/r/AmItheAsshole/comments/1b129kb/aita_for_being_sad_because_my_bf_refused_to_bring/kscb2ww/</t>
  </si>
  <si>
    <t>ksbxri7</t>
  </si>
  <si>
    <t>02-27-2024 04:35:38</t>
  </si>
  <si>
    <t>We are both laughing about this and texting our own friends to see what they say..I think we both see this as a joke challenge rn. I promise he’s not offended at this.</t>
  </si>
  <si>
    <t>https://www.reddit.com/r/AmItheAsshole/comments/1b129kb/aita_for_being_sad_because_my_bf_refused_to_bring/ksbxri7/</t>
  </si>
  <si>
    <t>ksc9i8o</t>
  </si>
  <si>
    <t>02-27-2024 06:18:59</t>
  </si>
  <si>
    <t>Well, that maybe so, but he initially refused because he was uncomfortable of doing it. Because he probably won't sit in the cafe the whole time.</t>
  </si>
  <si>
    <t>https://www.reddit.com/r/AmItheAsshole/comments/1b129kb/aita_for_being_sad_because_my_bf_refused_to_bring/ksc9i8o/</t>
  </si>
  <si>
    <t>ksd1pls</t>
  </si>
  <si>
    <t>02-27-2024 11:43:07</t>
  </si>
  <si>
    <t>You’re acting like going to see your girlfriend you’re supposed to love a sacrifice? How old are you, 12? My gosh EDIT: lol he blocked me</t>
  </si>
  <si>
    <t>https://www.reddit.com/r/AmItheAsshole/comments/1b129kb/aita_for_being_sad_because_my_bf_refused_to_bring/ksd1pls/</t>
  </si>
  <si>
    <t>ksdvz9x</t>
  </si>
  <si>
    <t>02-27-2024 15:20:38</t>
  </si>
  <si>
    <t>That fact you think frozen pizza will stink up a train if stored inside a ziplock hints you truly don’t.</t>
  </si>
  <si>
    <t>https://www.reddit.com/r/AmItheAsshole/comments/1b129kb/aita_for_being_sad_because_my_bf_refused_to_bring/ksdvz9x/</t>
  </si>
  <si>
    <t>ksd9ntn</t>
  </si>
  <si>
    <t>02-27-2024 12:52:29</t>
  </si>
  <si>
    <t>He visits me twice a semester for Friday-Monday (so 4 times a year). I visit him during summer, winter break, once a semester, and we both meet up at a separate place for spring break. Occasionally, he will come to my place for a week in the summer but not every year. I feel our travel is pretty balanced.</t>
  </si>
  <si>
    <t>https://www.reddit.com/r/AmItheAsshole/comments/1b129kb/aita_for_being_sad_because_my_bf_refused_to_bring/ksd9ntn/</t>
  </si>
  <si>
    <t>ksc7w4o</t>
  </si>
  <si>
    <t>02-27-2024 06:03:07</t>
  </si>
  <si>
    <t>It is entitled tho. Like if you don't bring me a pizza you ain't shit. Cmon now. Imagine having a real problem in your life lol</t>
  </si>
  <si>
    <t>https://www.reddit.com/r/AmItheAsshole/comments/1b129kb/aita_for_being_sad_because_my_bf_refused_to_bring/ksc7w4o/</t>
  </si>
  <si>
    <t>ksd2944</t>
  </si>
  <si>
    <t>02-27-2024 11:48:24</t>
  </si>
  <si>
    <t>She asked, he said no... she proceeds for hound him relentlessly about it and even takes to redit to get support. If she refuses to accept no one something so minor, I have to wonder what else she'd refuse to accept no on.</t>
  </si>
  <si>
    <t>https://www.reddit.com/r/AmItheAsshole/comments/1b129kb/aita_for_being_sad_because_my_bf_refused_to_bring/ksd2944/</t>
  </si>
  <si>
    <t>ksbz4na</t>
  </si>
  <si>
    <t>02-27-2024 04:46:31</t>
  </si>
  <si>
    <t>it keeps getting weird, why is he carrying a violin when he's coming to spend time with you?
and he's surely sitting whether in a car, bus, train... there isn't much carrying, you're not asking him to carry a block of cement.
it's very confusing, willing to do 10 hours (back and forth) of travel to see you, but not carry some pizza slices.</t>
  </si>
  <si>
    <t>https://www.reddit.com/r/AmItheAsshole/comments/1b129kb/aita_for_being_sad_because_my_bf_refused_to_bring/ksbz4na/</t>
  </si>
  <si>
    <t>ksby7qe</t>
  </si>
  <si>
    <t>02-27-2024 04:39:10</t>
  </si>
  <si>
    <t>It would totally make it. Pizza can sit out for hours unfrozen - former pizza slice place employee.
Must he bring the violin? Lol</t>
  </si>
  <si>
    <t>https://www.reddit.com/r/AmItheAsshole/comments/1b129kb/aita_for_being_sad_because_my_bf_refused_to_bring/ksby7qe/</t>
  </si>
  <si>
    <t>ksca9hw</t>
  </si>
  <si>
    <t>02-27-2024 06:26:37</t>
  </si>
  <si>
    <t>Well if it's not being frozen while transported, it'll just melt and be sitting in water for hours. That's honestly worse than having it at room temperature for 5 hours. Idk what your room temperature is where you are, but where I live, you can absolutely take pizza on the go for 5 hours. 
As long as he refrigerates it before taking it on the train. He could even (if he has some) put some ice in a ziploc bag and put that in/on the container of pizza.</t>
  </si>
  <si>
    <t>https://www.reddit.com/r/AmItheAsshole/comments/1b129kb/aita_for_being_sad_because_my_bf_refused_to_bring/ksca9hw/</t>
  </si>
  <si>
    <t>kscbk9c</t>
  </si>
  <si>
    <t>02-27-2024 06:39:58</t>
  </si>
  <si>
    <t>Well if you could read, he actually told her to post it to have the people decide lol. 
You’re acting like traveling with food is some dangerous, life threatening task too 😂 pack a fucking thermal bag and get over it. If you’re traumatized by a simple task then you’re really not cut out for life, bud.</t>
  </si>
  <si>
    <t>https://www.reddit.com/r/AmItheAsshole/comments/1b129kb/aita_for_being_sad_because_my_bf_refused_to_bring/kscbk9c/</t>
  </si>
  <si>
    <t>ksc9zdm</t>
  </si>
  <si>
    <t>02-27-2024 06:23:45</t>
  </si>
  <si>
    <t>People eat food in their regular seats and just go to the cafe to buy the food. It’s the Amtrak.</t>
  </si>
  <si>
    <t>https://www.reddit.com/r/AmItheAsshole/comments/1b129kb/aita_for_being_sad_because_my_bf_refused_to_bring/ksc9zdm/</t>
  </si>
  <si>
    <t>ksd1xfl</t>
  </si>
  <si>
    <t>02-27-2024 11:45:14</t>
  </si>
  <si>
    <t>You sound like someone who expects your partner to drop everything and swoon all over you. You can’t even tolerate an internet stranger having a different opinion than you on an online forum designed to get different opinions.</t>
  </si>
  <si>
    <t>https://www.reddit.com/r/AmItheAsshole/comments/1b129kb/aita_for_being_sad_because_my_bf_refused_to_bring/ksd1xfl/</t>
  </si>
  <si>
    <t>ksc86b2</t>
  </si>
  <si>
    <t>02-27-2024 06:05:49</t>
  </si>
  <si>
    <t>Did she say any of that? 😂</t>
  </si>
  <si>
    <t>https://www.reddit.com/r/AmItheAsshole/comments/1b129kb/aita_for_being_sad_because_my_bf_refused_to_bring/ksc86b2/</t>
  </si>
  <si>
    <t>ksbzbfx</t>
  </si>
  <si>
    <t>02-27-2024 04:48:05</t>
  </si>
  <si>
    <t>He practices violin everyday for an hour minimum. So when he visits me he would practice less, but still practice. I admire his dedication to his musical skills. It’s totally not an issue.</t>
  </si>
  <si>
    <t>https://www.reddit.com/r/AmItheAsshole/comments/1b129kb/aita_for_being_sad_because_my_bf_refused_to_bring/ksbzbfx/</t>
  </si>
  <si>
    <t>ksbym4y</t>
  </si>
  <si>
    <t>02-27-2024 04:42:23</t>
  </si>
  <si>
    <t>Lol he has to bring the violin.. he practices everyday and is very serious about it. It’s fine with me, I love hearing him play.</t>
  </si>
  <si>
    <t>https://www.reddit.com/r/AmItheAsshole/comments/1b129kb/aita_for_being_sad_because_my_bf_refused_to_bring/ksbym4y/</t>
  </si>
  <si>
    <t>kscqi1n</t>
  </si>
  <si>
    <t>02-27-2024 09:33:48</t>
  </si>
  <si>
    <t>-XiaoSi-</t>
  </si>
  <si>
    <t>I bet they’re fun on picnics 😂</t>
  </si>
  <si>
    <t>https://www.reddit.com/r/AmItheAsshole/comments/1b129kb/aita_for_being_sad_because_my_bf_refused_to_bring/kscqi1n/</t>
  </si>
  <si>
    <t>kscci0m</t>
  </si>
  <si>
    <t>02-27-2024 06:49:51</t>
  </si>
  <si>
    <t>Ohh, I read that she said that he said post it. Because he felt probably that was the only way to get her to stop trying to make him feel guilty for refusing. She said in another comment, that it is normal for her but not for his culture to travel with frozen food. 
Also I traveled with food before, a lot, I have my own thermal bags. Trust me, I know they work!!!!!! 
BUT, this isn't about me, this is about OP's bf and him saying NO!!!! 
Why do we need to feel like we have the right to try to convince someone else to travel with food, when that person may not be comfortable doing so!!!!! THAT IS MY PROBLEM!!! Not everyone is comfortable traveling with food.</t>
  </si>
  <si>
    <t>https://www.reddit.com/r/AmItheAsshole/comments/1b129kb/aita_for_being_sad_because_my_bf_refused_to_bring/kscci0m/</t>
  </si>
  <si>
    <t>kscakuw</t>
  </si>
  <si>
    <t>02-27-2024 06:29:48</t>
  </si>
  <si>
    <t>True, I traveled on trains before in US and Europe. I know how it works.
The problem is that he said NO because may have felt uncomfortable to travel with food. 
Now you say, you wrote this post so you can see if this was an OK request. IT WAS NOT!!! You are literally walking over his initial feeling, and he may give in now because you want to buy him a thermal food bag. Get over your craving when you visit his city.</t>
  </si>
  <si>
    <t>https://www.reddit.com/r/AmItheAsshole/comments/1b129kb/aita_for_being_sad_because_my_bf_refused_to_bring/kscakuw/</t>
  </si>
  <si>
    <t>ksc8bna</t>
  </si>
  <si>
    <t>02-27-2024 06:07:16</t>
  </si>
  <si>
    <t>She mad because he won't be a monkey for her probably because she doesn't take no very well. She came on here to ask a bunch of kids to agree with her. Ima go with yea</t>
  </si>
  <si>
    <t>https://www.reddit.com/r/AmItheAsshole/comments/1b129kb/aita_for_being_sad_because_my_bf_refused_to_bring/ksc8bna/</t>
  </si>
  <si>
    <t>ksc5l17</t>
  </si>
  <si>
    <t>02-27-2024 05:41:32</t>
  </si>
  <si>
    <t>He hauls around a violin so he can practice a tiny bit and not miss two days but won’t take some pizza to you? This is all very odd lol.</t>
  </si>
  <si>
    <t>https://www.reddit.com/r/AmItheAsshole/comments/1b129kb/aita_for_being_sad_because_my_bf_refused_to_bring/ksc5l17/</t>
  </si>
  <si>
    <t>ksbynwp</t>
  </si>
  <si>
    <t>02-27-2024 04:42:47</t>
  </si>
  <si>
    <t>Aw</t>
  </si>
  <si>
    <t>https://www.reddit.com/r/AmItheAsshole/comments/1b129kb/aita_for_being_sad_because_my_bf_refused_to_bring/ksbynwp/</t>
  </si>
  <si>
    <t>kscdaa5</t>
  </si>
  <si>
    <t>02-27-2024 06:58:09</t>
  </si>
  <si>
    <t>Hahah not his culture??? What? 😭😂😭😂 omfg now it’s a hate crime to ask someone to travel with food? He literally just said because he was worried it would go bad or smell. Which the fix for that is a thermal bag hahaha 
Who tf gets triggered over packing food?</t>
  </si>
  <si>
    <t>https://www.reddit.com/r/AmItheAsshole/comments/1b129kb/aita_for_being_sad_because_my_bf_refused_to_bring/kscdaa5/</t>
  </si>
  <si>
    <t>ksd131o</t>
  </si>
  <si>
    <t>02-27-2024 11:36:54</t>
  </si>
  <si>
    <t>It's interesting isn't it... she asked and he said no, she's refusing to accept no for an answer... and people are on her side here: this whole relationship sounds exhausting.</t>
  </si>
  <si>
    <t>https://www.reddit.com/r/AmItheAsshole/comments/1b129kb/aita_for_being_sad_because_my_bf_refused_to_bring/ksd131o/</t>
  </si>
  <si>
    <t>ksc95sf</t>
  </si>
  <si>
    <t>02-27-2024 06:15:33</t>
  </si>
  <si>
    <t>Omfg you’re so dramatic 😂 read her update and calm down.</t>
  </si>
  <si>
    <t>https://www.reddit.com/r/AmItheAsshole/comments/1b129kb/aita_for_being_sad_because_my_bf_refused_to_bring/ksc95sf/</t>
  </si>
  <si>
    <t>ksce51g</t>
  </si>
  <si>
    <t>02-27-2024 07:07:24</t>
  </si>
  <si>
    <t>No one said 'hate crime'. 
They have just different ways off growing up, because of their different cultures. She grew up with doing it like that and he didn't. So it is ok to feel uncomfortable. That is all I said, because she mentioned it!!!!
DO NOT PUT WORDS IN MY MOUTH!!! Just because, I see this post in a different way and you want you gain the upper hand because I do not agree with you. 
All you worry about is the thermal bag solution, and I agreed with you that they work. BUT, I worried why she wants to manipulate her bf feelings, so she can get feed her cravings instead of respecting his feelings and just let it go.</t>
  </si>
  <si>
    <t>https://www.reddit.com/r/AmItheAsshole/comments/1b129kb/aita_for_being_sad_because_my_bf_refused_to_bring/ksce51g/</t>
  </si>
  <si>
    <t>ksd2dbf</t>
  </si>
  <si>
    <t>02-27-2024 11:49:30</t>
  </si>
  <si>
    <t>Did you mean "she asked and he said no" ?, You are right, because she asking is fine, but her not respecting his boundaries and kinda making it into a big deal is just ridiculous. That was my problem as well.</t>
  </si>
  <si>
    <t>https://www.reddit.com/r/AmItheAsshole/comments/1b129kb/aita_for_being_sad_because_my_bf_refused_to_bring/ksd2dbf/</t>
  </si>
  <si>
    <t>ksc98ts</t>
  </si>
  <si>
    <t>02-27-2024 06:16:24</t>
  </si>
  <si>
    <t>Once you see a response like this you know you've got the better point but yeah I'll read it. Why not</t>
  </si>
  <si>
    <t>https://www.reddit.com/r/AmItheAsshole/comments/1b129kb/aita_for_being_sad_because_my_bf_refused_to_bring/ksc98ts/</t>
  </si>
  <si>
    <t>ksc9jbp</t>
  </si>
  <si>
    <t>02-27-2024 06:19:16</t>
  </si>
  <si>
    <t>So... she lied. And? The hypothetical doesn't change if a woman acted like this, that would be pretty actually fucked up and a red flag for future alimony payments. Just sayin</t>
  </si>
  <si>
    <t>https://www.reddit.com/r/AmItheAsshole/comments/1b129kb/aita_for_being_sad_because_my_bf_refused_to_bring/ksc9jbp/</t>
  </si>
  <si>
    <t>kscef3g</t>
  </si>
  <si>
    <t>02-27-2024 07:10:31</t>
  </si>
  <si>
    <t>Where tf does it say it’s because of his culture and upbringing? Lol. I’d love to know which magical culture this is. I’m calling you dramatic because you’re adding insane details as if this couple isn’t just laughing about the whole thing.
You’re writing a whole soap opera in your brain.</t>
  </si>
  <si>
    <t>https://www.reddit.com/r/AmItheAsshole/comments/1b129kb/aita_for_being_sad_because_my_bf_refused_to_bring/kscef3g/</t>
  </si>
  <si>
    <t>ksd2mlg</t>
  </si>
  <si>
    <t>02-27-2024 11:51:55</t>
  </si>
  <si>
    <t>You're right... I did mean she asked and he said no.</t>
  </si>
  <si>
    <t>https://www.reddit.com/r/AmItheAsshole/comments/1b129kb/aita_for_being_sad_because_my_bf_refused_to_bring/ksd2mlg/</t>
  </si>
  <si>
    <t>ksc9q3t</t>
  </si>
  <si>
    <t>02-27-2024 06:21:07</t>
  </si>
  <si>
    <t>Okay drama queen 💅</t>
  </si>
  <si>
    <t>https://www.reddit.com/r/AmItheAsshole/comments/1b129kb/aita_for_being_sad_because_my_bf_refused_to_bring/ksc9q3t/</t>
  </si>
  <si>
    <t>ksca02l</t>
  </si>
  <si>
    <t>02-27-2024 06:23:57</t>
  </si>
  <si>
    <t>Are you schizophrenic? I feel like you’re seeing something that’s not there. She didn’t fucking blow up at him or call him “not shit”. You’re making up stories in your brain, buddy.</t>
  </si>
  <si>
    <t>https://www.reddit.com/r/AmItheAsshole/comments/1b129kb/aita_for_being_sad_because_my_bf_refused_to_bring/ksca02l/</t>
  </si>
  <si>
    <t>ksc9sih</t>
  </si>
  <si>
    <t>02-27-2024 06:21:47</t>
  </si>
  <si>
    <t>Damn you’re a nutcase lol. Someone asks you a favor and you’re seeing future lawyers hahaha</t>
  </si>
  <si>
    <t>https://www.reddit.com/r/AmItheAsshole/comments/1b129kb/aita_for_being_sad_because_my_bf_refused_to_bring/ksc9sih/</t>
  </si>
  <si>
    <t>ksceoj5</t>
  </si>
  <si>
    <t>02-27-2024 07:13:25</t>
  </si>
  <si>
    <t>In one of her comments to another comment, she mentioned she is Asian and he is white. And that she grew up with her family traveling with frozen food and this post started because she tried to explain that for her family it was normal. But he didn't think so.</t>
  </si>
  <si>
    <t>https://www.reddit.com/r/AmItheAsshole/comments/1b129kb/aita_for_being_sad_because_my_bf_refused_to_bring/ksceoj5/</t>
  </si>
  <si>
    <t>ksd38mo</t>
  </si>
  <si>
    <t>02-27-2024 11:57:40</t>
  </si>
  <si>
    <t>:)</t>
  </si>
  <si>
    <t>https://www.reddit.com/r/AmItheAsshole/comments/1b129kb/aita_for_being_sad_because_my_bf_refused_to_bring/ksd38mo/</t>
  </si>
  <si>
    <t>kscbv80</t>
  </si>
  <si>
    <t>02-27-2024 06:43:11</t>
  </si>
  <si>
    <t>Im just gunna copy and paste. She mad because he won't be a monkey for her probably because she doesn't take no very well. She came on here to ask a bunch of kids to agree with her. Ima go with yea</t>
  </si>
  <si>
    <t>https://www.reddit.com/r/AmItheAsshole/comments/1b129kb/aita_for_being_sad_because_my_bf_refused_to_bring/kscbv80/</t>
  </si>
  <si>
    <t>ksc9xx2</t>
  </si>
  <si>
    <t>02-27-2024 06:23:20</t>
  </si>
  <si>
    <t>That's not what happened at all. In any way. I said if she can be this petty about a pizza, 10 years of entitled nonsense will lead to divorce. Obviously. Noone said she gets divorced over the pizza itself. So... yeah</t>
  </si>
  <si>
    <t>https://www.reddit.com/r/AmItheAsshole/comments/1b129kb/aita_for_being_sad_because_my_bf_refused_to_bring/ksc9xx2/</t>
  </si>
  <si>
    <t>kscewcg</t>
  </si>
  <si>
    <t>02-27-2024 07:15:50</t>
  </si>
  <si>
    <t>Then he’s just a dumbass lol. A dumbass that doesn’t know about thermal bags.</t>
  </si>
  <si>
    <t>https://www.reddit.com/r/AmItheAsshole/comments/1b129kb/aita_for_being_sad_because_my_bf_refused_to_bring/kscewcg/</t>
  </si>
  <si>
    <t>kscc3or</t>
  </si>
  <si>
    <t>02-27-2024 06:45:39</t>
  </si>
  <si>
    <t>He literally told her to post it and see what people say lmaooo. Read, mother fucker.</t>
  </si>
  <si>
    <t>https://www.reddit.com/r/AmItheAsshole/comments/1b129kb/aita_for_being_sad_because_my_bf_refused_to_bring/kscc3or/</t>
  </si>
  <si>
    <t>kscfeb4</t>
  </si>
  <si>
    <t>02-27-2024 07:21:22</t>
  </si>
  <si>
    <t>Wow, you are something else. You and your thermal bags and insulting others to gain the upper hand.
How about we people, that don't mind traveling with food, can just try to respect that other people don't want to travel with food, in or out of a thermal bag. It is ok!!
Anyways, have a nice day.</t>
  </si>
  <si>
    <t>https://www.reddit.com/r/AmItheAsshole/comments/1b129kb/aita_for_being_sad_because_my_bf_refused_to_bring/kscfeb4/</t>
  </si>
  <si>
    <t>ksccgol</t>
  </si>
  <si>
    <t>02-27-2024 06:49:28</t>
  </si>
  <si>
    <t>I said that twice alrdy. Read motherfucker</t>
  </si>
  <si>
    <t>https://www.reddit.com/r/AmItheAsshole/comments/1b129kb/aita_for_being_sad_because_my_bf_refused_to_bring/ksccgol/</t>
  </si>
  <si>
    <t>kscd5po</t>
  </si>
  <si>
    <t>02-27-2024 06:56:45</t>
  </si>
  <si>
    <t>Yeah, you’re a nut job. Good luck with your drama disorder. I love the little soap opera you wrote in your brain though, you’re a creative little one 🥰</t>
  </si>
  <si>
    <t>https://www.reddit.com/r/AmItheAsshole/comments/1b129kb/aita_for_being_sad_because_my_bf_refused_to_bring/kscd5po/</t>
  </si>
  <si>
    <t>kscdyte</t>
  </si>
  <si>
    <t>02-27-2024 07:05:31</t>
  </si>
  <si>
    <t>Cant pound the facts pound the table. I meant what i said by 12 to 16 year olds</t>
  </si>
  <si>
    <t>https://www.reddit.com/r/AmItheAsshole/comments/1b129kb/aita_for_being_sad_because_my_bf_refused_to_bring/kscdyte/</t>
  </si>
  <si>
    <t>ksbsplb</t>
  </si>
  <si>
    <t>02-27-2024 03:57:37</t>
  </si>
  <si>
    <t>NTA.  This is a dumb hill to die on.  That relationship sounds like it has been thoroughly destroyed.  What difference will an insincere apology make?  Why is that insincere apology worth the continuing damage to all of your other relationships?  Because the only thing that will come of keeping this conflict alive and burning is that extra damage to your other family relationships.  It sounds like he believes the principle of the thing matters more than all of your family relationships.  It’s allowing a whole city to burn because your sister won’t apologize for a fire that it sounds like you all contributed to.</t>
  </si>
  <si>
    <t>https://www.reddit.com/r/AmItheAsshole/comments/1b11ops/aita_for_ending_a_conflict_in_a_way_my_husband/ksbsplb/</t>
  </si>
  <si>
    <t>ksbsnp4</t>
  </si>
  <si>
    <t>02-27-2024 03:57:14</t>
  </si>
  <si>
    <t xml:space="preserve">
You said you GAVE her $2000 towards a car. This would make it a gift. YTA for wanting that money back. 
The $1000 for 'breaking the lease'. Do you have an actual lease that lays all of this out in writing? If not, YTA for asking for this money. 
You also need to get yourself in therapy if an issue is affecting you to the point that you don't eat and sleep. 
Is $3000, a conversation and apology your hill to die on? Are these things worth losing your entire family? Then, move forward with your plans. "Winning" is often not worth the Losses.</t>
  </si>
  <si>
    <t>https://www.reddit.com/r/AmItheAsshole/comments/1b11ops/aita_for_ending_a_conflict_in_a_way_my_husband/ksbsnp4/</t>
  </si>
  <si>
    <t>ksbsqf6</t>
  </si>
  <si>
    <t>02-27-2024 03:57:47</t>
  </si>
  <si>
    <t>INFO: Why not go to small claims court, make Leon the main plaintiff? If your family asks — direct them to him.</t>
  </si>
  <si>
    <t>https://www.reddit.com/r/AmItheAsshole/comments/1b11ops/aita_for_ending_a_conflict_in_a_way_my_husband/ksbsqf6/</t>
  </si>
  <si>
    <t>ksbsx6i</t>
  </si>
  <si>
    <t>02-27-2024 03:59:07</t>
  </si>
  <si>
    <t>INFO: what was the conflict? I know that you don't want to say, but we need the context.</t>
  </si>
  <si>
    <t>https://www.reddit.com/r/AmItheAsshole/comments/1b11ops/aita_for_ending_a_conflict_in_a_way_my_husband/ksbsx6i/</t>
  </si>
  <si>
    <t>kscby9u</t>
  </si>
  <si>
    <t>02-27-2024 06:44:04</t>
  </si>
  <si>
    <t>level_5_ocelot</t>
  </si>
  <si>
    <t>If the title is in Leon's name, then you can't really choose to override his requirements to transfer it.
However what you can do is nope out of it. 
"Trina won't speak w/Leon, so him becoming the main POC to continue this himself isn't an option."  -- this is not your problem.
To Leon: "I support you in the resolution you seek.  I hope you are able to work it out with Trina".
To Trina: "The car is in Leon's name so you will need to figure it out with Leon"
To your family: "I'm not going to discuss the situation with Trina with you, or listen to comments about it."
You don't have to deal with Trina or listen to comments from your fam.  But you will need to stand firm in your resolve not to.</t>
  </si>
  <si>
    <t>https://www.reddit.com/r/AmItheAsshole/comments/1b11ops/aita_for_ending_a_conflict_in_a_way_my_husband/kscby9u/</t>
  </si>
  <si>
    <t>ksbzaj1</t>
  </si>
  <si>
    <t>02-27-2024 04:47:52</t>
  </si>
  <si>
    <t>Leon is very much a man of principle and while I admire that most of the time, it seems that in this instance, it is doing us(me) more harm than good 
However, and unfortunately, there were many issues with my family that I was coming to terms with prior to the start of this, leading me toward the path of NC/LC, but this incident was the nail in the coffin for that decision.The hatred and vitriol they spewed at us without even being willing to hear my and Leon's side of it really put me over the edge. 
Once this issue is put to bed, in whatever way that ends up being, I do plan to follow through on at least going LC with them for the foreseeable future. It's another reason I'm so ready to end this without the conversation. I just want to start working toward healing, and I can't do that with an ongoing conflict like this hanging over my head.</t>
  </si>
  <si>
    <t>https://www.reddit.com/r/AmItheAsshole/comments/1b11ops/aita_for_ending_a_conflict_in_a_way_my_husband/ksbzaj1/</t>
  </si>
  <si>
    <t>ksbt832</t>
  </si>
  <si>
    <t>02-27-2024 04:01:18</t>
  </si>
  <si>
    <t>While I appreciate this take, the money is not the issue I am asking for judgement on and Trina has agreed to repay what is being requested.
Also, I definitely agree that I am in need of therapy, however it is not financially an option for us at this time.
But I agree that the insincere apology is not the hill I want to die on. It's husband who is insisting upon it.</t>
  </si>
  <si>
    <t>https://www.reddit.com/r/AmItheAsshole/comments/1b11ops/aita_for_ending_a_conflict_in_a_way_my_husband/ksbt832/</t>
  </si>
  <si>
    <t>ksbwe3g</t>
  </si>
  <si>
    <t>02-27-2024 04:24:59</t>
  </si>
  <si>
    <t>Honestly we have considered this route. I guess I never thought to have Leon be the sole plaintiff because we were both so involved initially, and the idea of dragging this out through court is so daunting to me. 
Trina did at one point threaten to take us to court over it, and if she'd followed through, I would have fought back tooth and nail, but I guess I didn't want to be the one to instigate it.</t>
  </si>
  <si>
    <t>https://www.reddit.com/r/AmItheAsshole/comments/1b11ops/aita_for_ending_a_conflict_in_a_way_my_husband/ksbwe3g/</t>
  </si>
  <si>
    <t>ksbvxc0</t>
  </si>
  <si>
    <t>02-27-2024 04:21:26</t>
  </si>
  <si>
    <t>I don't mind sharing. It was a character limitation issue. 
She had a DMV appt the same time I had a Dr appt. She dropped me at my appointment early so she could go test for her license. A few days prior, we agreed that either she or Leon would need to pick me up, whoever finished first. Leon was not able to pick me up. I neglected to remind her of our agreement, and she neglected to confirm that I had a ride. I tried calling and texting her after my appointment but got sent to VM. I got angry and ended up having to walk home 4 miles in the dark on a busy road with no sidewalk. I sent her a snarky text "gee thanks so much for ignoring me and now I have to walk home" and she flew off the handle at me and cussed me out for "attacking" her. She then disappeared to her BF's house for 3 weeks without a peep to us at all. I even apologized (admittedly the first was not a great apology and still coming from a place of hurt) and asked her to come home so we could squash our beef. She ignored me. 
And I apologize, this is crucial to the primary feud, but not necessarily to the dispute with my husband, and I couldn't fit it into the post, but at the time, we were sharing her car. We agreed to give her the $2k (that we'd been saving up for our own second vehicle- I know. Mistake #1) as long as we could use the car to help with work transportation, but ONLY until she got her license. And again, we were actively trying to help her get her license until she started seeing her BF and started rejecting our offers to take her out for practice driving.
So after the 3 weeks of radio silence from her, she demanded the car for the next day, leaving us scrambling for alternative transportation. And I admit this was petty and definitely was the catalyst for how the situation exploded, but I told her "no, that's unreasonably short notice, come home and talk to me please." This was when she involved my family and started concocting the lies.
Lie#1: Leon was always trying to steal her car from her (disregarding that she agreed to the terms up front and we only denied her use of the vehicle this one time, mid-fight)
Lie#2: We were cancelling all of her DMV appointments (literally never happened)
Lie #3: We kicked her out of the apartment (she came home while we were at work and took all of her stuff: we never kicked her out, and it never even crossed our minds)
In addition to these lies, Leon was made out to be the mastermind villain in all of this. Idk what she has against him, but she really raked him over the coals and my family latched on to this idea and went running with it.
I'd also like to add that at no point have I claimed blamelessness in this fight with my sister. I only wanted her to come home so we could talk it out and resolve the conflict face to face. I especially wanted an apology for Leon because he did not deserve this treatment.</t>
  </si>
  <si>
    <t>https://www.reddit.com/r/AmItheAsshole/comments/1b11ops/aita_for_ending_a_conflict_in_a_way_my_husband/ksbvxc0/</t>
  </si>
  <si>
    <t>ksbw1nj</t>
  </si>
  <si>
    <t>02-27-2024 04:22:20</t>
  </si>
  <si>
    <t>The problem with arguments is that they wouldn't happen if each party doesn't believe they are right. I think conversations after arguments are important because often everyone is both right and wrong in it. 
In this case, what I read is that there was an argument, and she left. That led to hurt feelings, which led to money and an apology being asked for. In my experience,  you accomplish more with honey than vinegar. It may have been resolved better if, after a cool down period, just a conversation could have been asked for with rules in place like no yelling, everyone talks uninterrupted,  everyone is equally respected. The good thing is that the time doesn't expire on that. 
Remember to give yourself and your sister grace. You are doing the best you can do with what you have to work with.</t>
  </si>
  <si>
    <t>https://www.reddit.com/r/AmItheAsshole/comments/1b11ops/aita_for_ending_a_conflict_in_a_way_my_husband/ksbw1nj/</t>
  </si>
  <si>
    <t>ksby1q7</t>
  </si>
  <si>
    <t>02-27-2024 04:37:50</t>
  </si>
  <si>
    <t>Thank you. And I agree. And I'd like to mention that at no point have I claimed blamelessness in any of this. I recognize that I let my emotions get the better of me at some points in this dispute.
Since day one from the appointment pick up, I've been trying to get her to just come have a face to face conversation with us and she refuses.
I was originally not even asking for the money back until she took all of her belongings and moved out suddenly. It was at that point I recognized that she was going full tilt/scorched earth and responded in kind. Maybe not my best moment, but after how she treated me and Leon and then up and left with no notice, especially right after an exorbitant rent hike, I felt we were due reparations. She also mentioned that she never even wanted to be there with us and we were just a way to get away from the other sibling that she has beef with. So I was feeling hurt and used by her at that point too.
All this to say, I'm tired of fighting with an irrational person. I have begged and pleaded for her to just come have a calm, rational conversation with us, or even just with me, and she absolutely refuses. 3 months later and she still won't even see me for a moment. I'm tired of all of this and I just want to put this all behind us. I just hate that Leon is not getting the respect and closure that he deserves out of this.</t>
  </si>
  <si>
    <t>https://www.reddit.com/r/AmItheAsshole/comments/1b11ops/aita_for_ending_a_conflict_in_a_way_my_husband/ksby1q7/</t>
  </si>
  <si>
    <t>ksbwxdr</t>
  </si>
  <si>
    <t>02-27-2024 04:29:05</t>
  </si>
  <si>
    <t>I actually agree with this. Unfortunately, Trina is highly emotionally volatile. We've been asking her to come home for a calm rational conversation, acknowledging that we are in no way without blame since day one. She refuses to see us. I have apologized multiple times via text for my part in this dispute, but she refuses to accept my apologies or issue her own, and getting her to come home for a conversation is something she refuses to entertain.
My stance here is, you can't talk ration with an irrational person, and 3 months later, she is not behaving any more rationally than she was on day one. I'm tired of fighting and no longer care to receive an apology for myself. I wish I could get one for Leon, but I know it is not forthcoming.</t>
  </si>
  <si>
    <t>https://www.reddit.com/r/AmItheAsshole/comments/1b11ops/aita_for_ending_a_conflict_in_a_way_my_husband/ksbwxdr/</t>
  </si>
  <si>
    <t>ksby95i</t>
  </si>
  <si>
    <t>02-27-2024 04:39:29</t>
  </si>
  <si>
    <t>Sorry for the double reply. My phone glitched and I didn't think the original posted and re-wrote it. Leaving both comments up for transparency.</t>
  </si>
  <si>
    <t>https://www.reddit.com/r/AmItheAsshole/comments/1b11ops/aita_for_ending_a_conflict_in_a_way_my_husband/ksby95i/</t>
  </si>
  <si>
    <t>ksbzhte</t>
  </si>
  <si>
    <t>02-27-2024 04:49:31</t>
  </si>
  <si>
    <t>My 1st suggestion is maybe you should attempt to heal you and your sister's relationship before tackling the Leon one. She might feel it would be 2 against 1. 
My 2nd one is more drawn out. Write/Type out every single thing you want to say to her. Lay it all out there. The good and the bad. Cry, laugh, scream. Then sleep on it for a night or 2 or a month. Until you are ready. 
Take it out and read it again. Most of the time, you realize you can't send a letter that says what your 1st one does. Rewrite it without the parts you can't say then repeat sleeping on it and rewriting it. 
At the end, you end up with a letter that you can send that explains how you feel without attacking, that says "It made me feel like this" instead of "It pissed me off when you did this". A letter that says you are worth having in my life. Send that letter to her. Then give her whatever time she needs to respond.</t>
  </si>
  <si>
    <t>https://www.reddit.com/r/AmItheAsshole/comments/1b11ops/aita_for_ending_a_conflict_in_a_way_my_husband/ksbzhte/</t>
  </si>
  <si>
    <t>ksc18x2</t>
  </si>
  <si>
    <t>02-27-2024 05:03:51</t>
  </si>
  <si>
    <t>Thank you for this advice. 
I can't say that I'm even 100% sure that I WANT to repair my relationship with my sister at this point. I feel like all the love between us was only ever one-sided (and not simply as a result of this incident, but it has made me reflect deeply on our entire sisterhood). I really wanted to repair things at first, but the last 3 months have made me question it deeply, and I'm starting to feel as though I'll have more peace without her. 
Still, I will not rule it out as I recognize that I am still deep in my feelings over this entire ordeal and may not be thinking clearly about what is best. I'll probably write the letters regardless of my decision because it seems like a good, healthy way to try and process all of what has happened and how I feel.
I appreciate your thoughtful reply and even the constructive criticism.</t>
  </si>
  <si>
    <t>https://www.reddit.com/r/AmItheAsshole/comments/1b11ops/aita_for_ending_a_conflict_in_a_way_my_husband/ksc18x2/</t>
  </si>
  <si>
    <t>ksc1x5q</t>
  </si>
  <si>
    <t>I feel you sweetie. I am only child but there are 6 cousins that were raised like siblings - we all lived very close and were all born between 70 - 79. I am still very close to some and others that are fine people but were toxic to me. It is very comfortable to not have them in my life and I wonder why I waited til 35 to remove them.</t>
  </si>
  <si>
    <t>https://www.reddit.com/r/AmItheAsshole/comments/1b11ops/aita_for_ending_a_conflict_in_a_way_my_husband/ksc1x5q/</t>
  </si>
  <si>
    <t>ksc2w3r</t>
  </si>
  <si>
    <t>02-27-2024 05:17:43</t>
  </si>
  <si>
    <t>I can understand that. I'm 3rd oldest of 7 siblings and am coming to realize over the course of the last year that I only ever hear from them when the need something (money, a mediator, in this sister's case a place to stay...). Growing up, I thought we were all close, but then I think back and recognize that they just all relied on me for a lot of things I shouldn't have been responsible for at those ages and the love I felt was my love for them, not their love reciprocated. I have one sibling who is on again off again kind of toxic, but does apologize when he realizes he's messed up. The rest, I'm not so sure on how much of a relationship I want to continue having with them, and that, I think, is at the core of my deep feelings of hurt here. I don't like wanting to cut them off, but I think it may be necessary. 
Ugh. What a mess. Thank you for listening to and talking with me. I appreciate you, kind internet stranger.</t>
  </si>
  <si>
    <t>https://www.reddit.com/r/AmItheAsshole/comments/1b11ops/aita_for_ending_a_conflict_in_a_way_my_husband/ksc2w3r/</t>
  </si>
  <si>
    <t>ksbo5au</t>
  </si>
  <si>
    <t>02-27-2024 03:25:40</t>
  </si>
  <si>
    <t>You said “we will be meeting up to celebrate” meaning that you are meeting up with some of her friends and their husbands to celebrate some birthdays and you don’t want to let her join? 
YTA. 
So I’m going to do some reading between the lines here. You are giving a bunch of different excuses for why you don’t want her to come and none of them are holding water. You are taking about how the days might be really long if things don’t go well but then you talk about how you have all these plans with her friends and another group of friends, so it doesn’t seem like the long days are preventing you from making plans.
You then say that her mom is incapable of caring for a baby, but it sounds like you have hired help who is capable of caring for your baby and does so regularly, so it doesn’t really sound like childcare is an issue either.
Then you throw in something about flights being expensive at the end. 
You are trying to come up with every excuse under the sun for your wife not to join you. Your wife should absolutely come out, get break, and celebrate with her best friends. Why would you go celebrate with them but not have your wife come too.</t>
  </si>
  <si>
    <t>https://www.reddit.com/r/AmItheAsshole/comments/1b10y5y/aita_for_stopping_my_wife_visiting_for_the/ksbo5au/</t>
  </si>
  <si>
    <t>ksbl16d</t>
  </si>
  <si>
    <t>02-27-2024 03:04:40</t>
  </si>
  <si>
    <t>Info: How in the world would you stop her? She’s not a child</t>
  </si>
  <si>
    <t>https://www.reddit.com/r/AmItheAsshole/comments/1b10y5y/aita_for_stopping_my_wife_visiting_for_the/ksbl16d/</t>
  </si>
  <si>
    <t>ksbm35n</t>
  </si>
  <si>
    <t>02-27-2024 03:11:40</t>
  </si>
  <si>
    <t>stever29</t>
  </si>
  <si>
    <t>YTA. Two adults are more than capable of taking care of a baby. You know the “domestic helper” is trustworthy and she already helps. Do not stop your wife. She deserves a break and she wants to experience her friend’s birthday and spend time with you.</t>
  </si>
  <si>
    <t>https://www.reddit.com/r/AmItheAsshole/comments/1b10y5y/aita_for_stopping_my_wife_visiting_for_the/ksbm35n/</t>
  </si>
  <si>
    <t>ksbkagd</t>
  </si>
  <si>
    <t>02-27-2024 02:59:46</t>
  </si>
  <si>
    <t>YWBTA - if you *”stopped”* her. 
You wouldnt if you discussed it. But I do think she should go. She could use some time away as well.</t>
  </si>
  <si>
    <t>https://www.reddit.com/r/AmItheAsshole/comments/1b10y5y/aita_for_stopping_my_wife_visiting_for_the/ksbkagd/</t>
  </si>
  <si>
    <t>ksc46qv</t>
  </si>
  <si>
    <t>02-27-2024 05:28:58</t>
  </si>
  <si>
    <t>YTA. You just don't want your wife to ruin your plans. Living like a bachelor.</t>
  </si>
  <si>
    <t>https://www.reddit.com/r/AmItheAsshole/comments/1b10y5y/aita_for_stopping_my_wife_visiting_for_the/ksc46qv/</t>
  </si>
  <si>
    <t>ksbmv9w</t>
  </si>
  <si>
    <t>02-27-2024 03:16:57</t>
  </si>
  <si>
    <t>LoveBeach8</t>
  </si>
  <si>
    <t>INFO 
Why was it so important for you to include all that other info about your wife's friends, their business, their plans, the distance between their convention location and your hotel, your job schedule and work assignment and all the other fluff?
If you have already made plans, be honest and tell her. Promise her that you'll take her on a little trip after you get back home, FFS.</t>
  </si>
  <si>
    <t>https://www.reddit.com/r/AmItheAsshole/comments/1b10y5y/aita_for_stopping_my_wife_visiting_for_the/ksbmv9w/</t>
  </si>
  <si>
    <t>"Prime Ministurd [574]"</t>
  </si>
  <si>
    <t>ksbq668</t>
  </si>
  <si>
    <t>02-27-2024 03:39:39</t>
  </si>
  <si>
    <t>RealisticGuidance40</t>
  </si>
  <si>
    <t>NTA. Unpopular opinion: nobody should be leaving a 6 month old baby with what’s essentially a stranger. Plus her mother is there to visit with her not be left alone with a nanny. I think that’s rude to just leave her mother there because she has a fear of missing out on a small get together.</t>
  </si>
  <si>
    <t>https://www.reddit.com/r/AmItheAsshole/comments/1b10y5y/aita_for_stopping_my_wife_visiting_for_the/ksbq668/</t>
  </si>
  <si>
    <t>ksbkuv8</t>
  </si>
  <si>
    <t>02-27-2024 03:03:30</t>
  </si>
  <si>
    <t>Info : What's wrong with your daughter staying with the domestic helper ? You said she was capable of taking care of the baby.
Edit : NAH</t>
  </si>
  <si>
    <t>https://www.reddit.com/r/AmItheAsshole/comments/1b10y5y/aita_for_stopping_my_wife_visiting_for_the/ksbkuv8/</t>
  </si>
  <si>
    <t>ksbwy2b</t>
  </si>
  <si>
    <t>02-27-2024 04:29:15</t>
  </si>
  <si>
    <t>Top_Character_80</t>
  </si>
  <si>
    <t>YTA sounds like you just don’t want to your wife to come there for whatever reason….sounds like you are hiding something to be frank. And not something good or you are just selfish.</t>
  </si>
  <si>
    <t>https://www.reddit.com/r/AmItheAsshole/comments/1b10y5y/aita_for_stopping_my_wife_visiting_for_the/ksbwy2b/</t>
  </si>
  <si>
    <t>ksby5px</t>
  </si>
  <si>
    <t>02-27-2024 04:38:43</t>
  </si>
  <si>
    <t>orcanizer</t>
  </si>
  <si>
    <t>Do you even love your wife ? From your responses , it looks like you are hooking up or trying to go back to being a bachelor. I feel sorry for your wife honestly</t>
  </si>
  <si>
    <t>https://www.reddit.com/r/AmItheAsshole/comments/1b10y5y/aita_for_stopping_my_wife_visiting_for_the/ksby5px/</t>
  </si>
  <si>
    <t>ksbzobw</t>
  </si>
  <si>
    <t>02-27-2024 04:50:56</t>
  </si>
  <si>
    <t>blippityblue72</t>
  </si>
  <si>
    <t>YTA
Based on some of your responses your reasons for not wanting her there are bullshit you came up with to try to get people on your side. You see this trip as a vacation away from the kid and you don’t want your wife to interrupt your vacation. You wanting to deny your wife a brief break from the kid so you can have a sleep-in on Saturday and party with the friends uninterrupted makes you the asshole. 
You’re being selfish dude. Let your wife have a break. Don’t you think she needs a little relaxation as well? Maybe when you get back home you should send her off to the spa for weekend while you take on the kid to give her a break.</t>
  </si>
  <si>
    <t>https://www.reddit.com/r/AmItheAsshole/comments/1b10y5y/aita_for_stopping_my_wife_visiting_for_the/ksbzobw/</t>
  </si>
  <si>
    <t>ksbqvoh</t>
  </si>
  <si>
    <t>02-27-2024 03:44:36</t>
  </si>
  <si>
    <t>almalauha</t>
  </si>
  <si>
    <t>NTA
You are not comfortable yet for your infant to be left with grandma who doesn't speak English and a domestic helper who can't communicate with grandma. And that is totally fine. Your wife agreed to take care of your shared child during your business trip, so it's not ok for her to decide last-minute to bail when you can no longer jump in to cover her absence.
I feel if the sexes were reversed, most people would say eNTeeA instead of some of the you TAs I've seen so far.</t>
  </si>
  <si>
    <t>https://www.reddit.com/r/AmItheAsshole/comments/1b10y5y/aita_for_stopping_my_wife_visiting_for_the/ksbqvoh/</t>
  </si>
  <si>
    <t>ksbmq98</t>
  </si>
  <si>
    <t>02-27-2024 03:16:00</t>
  </si>
  <si>
    <t>YTA
Let your wife have this. These are her friends, and it's an unusual opportunity. If you have to work, you work. The baby will have two people watching her.</t>
  </si>
  <si>
    <t>https://www.reddit.com/r/AmItheAsshole/comments/1b10y5y/aita_for_stopping_my_wife_visiting_for_the/ksbmq98/</t>
  </si>
  <si>
    <t>ksbqo4x</t>
  </si>
  <si>
    <t>02-27-2024 03:43:08</t>
  </si>
  <si>
    <t>You’re gone for 10 days, she has a chance to do this and potentially see you for a day or two, while getting a break from being a still new mother while you’re gone.  Dude, this isn’t dumping the kid for a weekend of drinking and flashing at Mardi Gras.  This is meeting up with her husband.  If she’s talking about buying a ticket, I assume you can afford it.  NTA for thinking it’s financially reckless but standing firm on this will permanently alter her perspective of you and your marriage</t>
  </si>
  <si>
    <t>https://www.reddit.com/r/AmItheAsshole/comments/1b10y5y/aita_for_stopping_my_wife_visiting_for_the/ksbqo4x/</t>
  </si>
  <si>
    <t>ksbpxt3</t>
  </si>
  <si>
    <t>02-27-2024 03:38:01</t>
  </si>
  <si>
    <t>Thanks, I’ll clarify some things and you can decide if your vote remains.
1. I primarily don’t want her to come because I don’t think it is fair to leave our infant with her mum, nor do I think her parenting style is up to our standard. She is also not a very capable person and panics under pressure. She speaks no English and our domestic helper speaks no mandarin.
2. I am friends with her friends husband, I am more meeting him to celebrate. It was just a case of us happening to be in hk at the same time and we said “we should have dinner”, perhaps I over ambushed it. So is not all these different plans, it is one dinner, which I have worked into my work schedule, however if shit hits the fan, I won’t be going to the dinner. Make no mistake, work is the priority.
3. We just brought a new car, if you’re familiar with car prices in Singapore you would understand( for reference the registration alone for a car is 100k, then the car itself is another 140+. A Mercedes gla which we currently have and are selling is around 250k), money is tight and spending $800 on flights  for 2 daysI feel is money we should be saving.
I do see your point though, you’re right I am
Making excuses because I really want some time to myself on the weekend. But I think I will look at using my miles to get her a flight.
Do let me know if any of the above justifies anything though, but either way, I accept your current answer. Thank you.</t>
  </si>
  <si>
    <t>https://www.reddit.com/r/AmItheAsshole/comments/1b10y5y/aita_for_stopping_my_wife_visiting_for_the/ksbpxt3/</t>
  </si>
  <si>
    <t>ksbqedn</t>
  </si>
  <si>
    <t>02-27-2024 03:41:13</t>
  </si>
  <si>
    <t>I guess I wouldn’t stop her by any forceful means, but it would be more of a conversation to justify her not coming.</t>
  </si>
  <si>
    <t>https://www.reddit.com/r/AmItheAsshole/comments/1b10y5y/aita_for_stopping_my_wife_visiting_for_the/ksbqedn/</t>
  </si>
  <si>
    <t>ksbq3mo</t>
  </si>
  <si>
    <t>02-27-2024 03:39:08</t>
  </si>
  <si>
    <t>To provide a bit more context, she has only been back at work for about 4 weeks since her maternity leave finished.
She had 4 weekends completely baby free at the end of jan/start of Feb when she did a pilates course which ran all day Saturday and Sunday, while I understand this isn’t restful, this is how she chose to use her time away from baby.
However I do see your point. I don’t think I will stop her ultimately if she books something, but I guess I need to make sure I’m not upset about it.</t>
  </si>
  <si>
    <t>https://www.reddit.com/r/AmItheAsshole/comments/1b10y5y/aita_for_stopping_my_wife_visiting_for_the/ksbq3mo/</t>
  </si>
  <si>
    <t>ksbqr7d</t>
  </si>
  <si>
    <t>02-27-2024 03:43:44</t>
  </si>
  <si>
    <t>My wife isn’t so much wanting to come for me, she is coming for her friends, hence the background.
As for work, last time I did a trip like this, it was extremely full on, my wife got angry at me for not spending enough time on calls with her and being too tired once I got home. To simply put, I don’t feel she respects my career.</t>
  </si>
  <si>
    <t>https://www.reddit.com/r/AmItheAsshole/comments/1b10y5y/aita_for_stopping_my_wife_visiting_for_the/ksbqr7d/</t>
  </si>
  <si>
    <t>ksbr2s8</t>
  </si>
  <si>
    <t>02-27-2024 03:46:00</t>
  </si>
  <si>
    <t>Actually it’s the other way around. My mother-in-law is the stranger to her. This is their first meeting. Our helper has been with us for around 5 months, I trust her with both my dogs and our daughter.
I also agree that it’s rude to just leave her mother there after inviting her over. This is the first time they have seen each other since our wedding in 2019 due to Covid travel restrictions.</t>
  </si>
  <si>
    <t>https://www.reddit.com/r/AmItheAsshole/comments/1b10y5y/aita_for_stopping_my_wife_visiting_for_the/ksbr2s8/</t>
  </si>
  <si>
    <t>ksbqbq2</t>
  </si>
  <si>
    <t>02-27-2024 03:40:43</t>
  </si>
  <si>
    <t>I am a very hands on dad. I don’t like the idea of just handing our daughter over to someone when it’s convenient. Yes our helper is capable, but I also know how tiring it can be. Out helper is a person before an employee and I think my wife sometimes forgets that.</t>
  </si>
  <si>
    <t>https://www.reddit.com/r/AmItheAsshole/comments/1b10y5y/aita_for_stopping_my_wife_visiting_for_the/ksbqbq2/</t>
  </si>
  <si>
    <t>ksc21hk</t>
  </si>
  <si>
    <t>02-27-2024 05:10:27</t>
  </si>
  <si>
    <t>I’ve addressed this in other comments.</t>
  </si>
  <si>
    <t>https://www.reddit.com/r/AmItheAsshole/comments/1b10y5y/aita_for_stopping_my_wife_visiting_for_the/ksc21hk/</t>
  </si>
  <si>
    <t>ksbzups</t>
  </si>
  <si>
    <t>02-27-2024 04:52:21</t>
  </si>
  <si>
    <t>Show me where I have suggested that. Would you ask this question if I wasn’t a man?</t>
  </si>
  <si>
    <t>https://www.reddit.com/r/AmItheAsshole/comments/1b10y5y/aita_for_stopping_my_wife_visiting_for_the/ksbzups/</t>
  </si>
  <si>
    <t>ksc10ak</t>
  </si>
  <si>
    <t>02-27-2024 05:01:51</t>
  </si>
  <si>
    <t>Well that was a rollercoaster.
No you’re wrong, this is not a vacation away from my daughter, I love her to bits, she is my world, my happiness and I will do anything for her.
I don’t want to deny my wife a break, but I want my daughter to be well looked after, she is an infants not a toddler, not an adolescent. She can sit, she can’t even crawl. NO ONE is going to give her the care, attention and love that my wife and I will. We will move mountains for her. My MIL just met her 3 days ago! I do not trust her ability with her.
Yes, I want to have a sleep in, since my daughter has been born I get an average of 4 hours of sleep, it is affecting my health, my ability to function, causing me to forget things. I want a day to recharge, am I asking too much?
My wife does get this. Every morning I wake up at 7 am or earlier, I take out daughter, change her,
Feed her and, time permitting and weather, take her for a walk to the park. By the time I get back she has been awake 2-2.5 hours and wants a nap. I put her to sleep and she naps for 30 minutes. In this 30 minutes I eat what ever I can, shower, change and maybe start work. She then wakes up and I try to work and play with her at the same time till 11, when she has another feed and change, and a little more play before another nap.
At 11:00 my wife wakes up. The above routine happens whether my daughter sleeps with me or with my wife (we sleep in separate rooms so one of us can get a good sleep). So my wife on nights I have our baby gets 11 hours sleep while I get 3. On nights my wife has the baby, she gets a broken 6 hours while I get 6-7 hours, then she gets another 4 hours.
This is the routine EVERY DAY. So, with this, do you still think I’m being selfish for asking for 1 single day to sleep in?</t>
  </si>
  <si>
    <t>https://www.reddit.com/r/AmItheAsshole/comments/1b10y5y/aita_for_stopping_my_wife_visiting_for_the/ksc10ak/</t>
  </si>
  <si>
    <t>ksbrzly</t>
  </si>
  <si>
    <t>02-27-2024 03:52:26</t>
  </si>
  <si>
    <t>I do tend to agree with the comment on gender roles, this is Reddit after all and there is always a clear bias, but that’s fine, I knew who I was asking 😅
I have told my wife many times if she needs some time away I will cover, and I have. Our infant was with me ever night this week so she could get good sleep except the night of my flight, where I had to leave at 5 am, but I still did both her midnight and 4:30am feeds before my flight. I guess I just don’t trust her mother with our daughter.</t>
  </si>
  <si>
    <t>https://www.reddit.com/r/AmItheAsshole/comments/1b10y5y/aita_for_stopping_my_wife_visiting_for_the/ksbrzly/</t>
  </si>
  <si>
    <t>ksbrcea</t>
  </si>
  <si>
    <t>02-27-2024 03:47:54</t>
  </si>
  <si>
    <t>As I said in another comment reply, she’s more coming to see her friends than me (who we had dinner with last weekend mind you).
Yes we can afford it, but at the same time, we cant, it’s complicated but suffice to say we will need to dip into savings in the not so near future if we aren’t careful with money.
She is financially irresponsible and it kills me.</t>
  </si>
  <si>
    <t>https://www.reddit.com/r/AmItheAsshole/comments/1b10y5y/aita_for_stopping_my_wife_visiting_for_the/ksbrcea/</t>
  </si>
  <si>
    <t>ksbrwdf</t>
  </si>
  <si>
    <t>02-27-2024 03:51:48</t>
  </si>
  <si>
    <t>I don’t think your explanation has changed much. There is a domestic helper there and she is capable. So concerns about the mother still don’t seem super relevant. 
You have plans with her friends and you have separate plans with work colleagues who have had a surgery. That’s at least two separate activities that are social and for fun which shows that the work trip has a fair amount of fun built in. 
The money thing is still not adding up to me. Your flight and hotel is covered by your job. So her coming along only costs one flight round trip. If you were to take her on a separate trip or give her her own getaway another time, you would be covering costs for a flight and a hotel. It sounds like making this a trip for her to enjoy actually saves money compared to other options. 
I’m just curious, is the colleague you are meeting up with who just had surgery a female? Or is there a female colleague in the mix here? The fact that you are throwing out a lot of different excuses and none of them seem all that valid makes me think there is something else going on here that you aren’t sharing. What’s the real reason you don’t want here there? Are you worried she will see you interacting with a lady colleague that maybe you are a bit too close to? Were you looking forward to partying and getting drunk and worried she will interfere with that? I just feel like there is something more going on here</t>
  </si>
  <si>
    <t>https://www.reddit.com/r/AmItheAsshole/comments/1b10y5y/aita_for_stopping_my_wife_visiting_for_the/ksbrwdf/</t>
  </si>
  <si>
    <t>ksbv1wn</t>
  </si>
  <si>
    <t>02-27-2024 04:14:51</t>
  </si>
  <si>
    <t>Tell her it’s ok if she wants to come meet friends, use her own money to buy air ticket lor. Aiya so simple.</t>
  </si>
  <si>
    <t>https://www.reddit.com/r/AmItheAsshole/comments/1b10y5y/aita_for_stopping_my_wife_visiting_for_the/ksbv1wn/</t>
  </si>
  <si>
    <t>ksbqswp</t>
  </si>
  <si>
    <t>02-27-2024 03:44:04</t>
  </si>
  <si>
    <t>You could give her an opinion but she may want to go anyway, if only to see her friends. The “could happen” wouldn’t be enough for me to tell my husband not to come. If she’s your wife, she already know how things work and she already knows things might go late if things go wrong. You should respect her enough as a wife and a mother to make a decision</t>
  </si>
  <si>
    <t>https://www.reddit.com/r/AmItheAsshole/comments/1b10y5y/aita_for_stopping_my_wife_visiting_for_the/ksbqswp/</t>
  </si>
  <si>
    <t>ksbs4ft</t>
  </si>
  <si>
    <t>02-27-2024 03:53:22</t>
  </si>
  <si>
    <t>insomniacandsun</t>
  </si>
  <si>
    <t>As you said, parenting is tiring. Your wife is looking to spend a weekend away, and it sounds like she deserves a break.
YTA</t>
  </si>
  <si>
    <t>https://www.reddit.com/r/AmItheAsshole/comments/1b10y5y/aita_for_stopping_my_wife_visiting_for_the/ksbs4ft/</t>
  </si>
  <si>
    <t>ksbulxt</t>
  </si>
  <si>
    <t>02-27-2024 04:11:31</t>
  </si>
  <si>
    <t>There's nothing wrong with taking a break and having your child looked after, it doesn't mean you "hand it to someone else when it's convenient".  
Your helper can be assisted by the grandmother, and if you consider that your MIL can't look after a baby, she can play with her or help with the housework.
You can talk it over with your wife if you're worried, but be open to the fact that it might be a good idea. The most important thing is that your daughter will be safe and well looked after.</t>
  </si>
  <si>
    <t>https://www.reddit.com/r/AmItheAsshole/comments/1b10y5y/aita_for_stopping_my_wife_visiting_for_the/ksbulxt/</t>
  </si>
  <si>
    <t>ksc3sw3</t>
  </si>
  <si>
    <t>02-27-2024 05:25:32</t>
  </si>
  <si>
    <t>If I actually believed you about all that I would. You hiding the information in the original post that the main reason you didn’t want her to come was so you could sleep in makes me doubt you. 
I also have multiple kids and unless your child has some major health issues I’m not sure I believe you about how rough you have it. You make yourself out like you’re essentially a single parent carrying the bulk of the child care load. If you had been honest in the original post I would be more on your side but it sounds like you know you’re wrong and feeling some guilt and are looking for people to tell you how rough you have it to justify to yourself that you are in the right.</t>
  </si>
  <si>
    <t>https://www.reddit.com/r/AmItheAsshole/comments/1b10y5y/aita_for_stopping_my_wife_visiting_for_the/ksc3sw3/</t>
  </si>
  <si>
    <t>ksbvign</t>
  </si>
  <si>
    <t>02-27-2024 04:18:20</t>
  </si>
  <si>
    <t>I hope you can find a way for your wife to also take your wishes and her responsibilities seriously. If grandma can't communicate with the help and she can't take care of such a young child by herself, grandma should not be relied upon for childcare when neither you nor your wife are present. Could you two look specifically for a nanny that works with such young children in case there is a future situation where your wife wants to bail again? Ideally she wouldn't do this, because by absconding her responsibilities she is showing you that you can't trust her, but it's better to have some solution at hand for when she insists on leaving the kid even if ideally she would take care of her own child (as agreed upon).</t>
  </si>
  <si>
    <t>https://www.reddit.com/r/AmItheAsshole/comments/1b10y5y/aita_for_stopping_my_wife_visiting_for_the/ksbvign/</t>
  </si>
  <si>
    <t>ksbu311</t>
  </si>
  <si>
    <t>02-27-2024 04:07:35</t>
  </si>
  <si>
    <t>You shouldn't have had a baby if you are financially irresponsible.  How much money are you planning on spending socializing while your wife stays home?  Who's really fiscally irresponsible?</t>
  </si>
  <si>
    <t>https://www.reddit.com/r/AmItheAsshole/comments/1b10y5y/aita_for_stopping_my_wife_visiting_for_the/ksbu311/</t>
  </si>
  <si>
    <t>ksbt5zi</t>
  </si>
  <si>
    <t>02-27-2024 04:00:52</t>
  </si>
  <si>
    <t>I was wondering how long till there was a suggestion of some extra marital activities in a question. No my colleague I’m meeting is not female, he is married and I will be visiting him at his home due to his immobility in his recovery.
Outside of mutual friends, I quite literally have no female friends. I have no interest in having any sort of relationship more than friendship with the literally anyone but my wife. I love my wife, I chose her and I will continue to choose her. I will only ever meet her female friends in a group setting, I have no desire or interest in any of them. And even if I wanted to, I have a wife, 2 dogs and an infant, I wouldn’t have the time or energy.
What IS going on, I just want to have a sleep in. Saturday morning I plan to turn my alarm off, put dnd on the hotel room door and snore until my body won’t let me. I am utterly exhausted.
I asked my wife to let me have a sleep in a couple of weeks ago, she took our baby at 7:30 then left the bedroom door open and made a lot of noises there was no sleep in. I got 3 hours sleep on Friday night, during the day on Saturday I could barely stay awake driving, I told her I needed a nap and to just let me sleep as long as possible, she came
In after 1 hour and woke me up.</t>
  </si>
  <si>
    <t>https://www.reddit.com/r/AmItheAsshole/comments/1b10y5y/aita_for_stopping_my_wife_visiting_for_the/ksbt5zi/</t>
  </si>
  <si>
    <t>ksbwced</t>
  </si>
  <si>
    <t>02-27-2024 04:24:37</t>
  </si>
  <si>
    <t>&gt;I’m just curious, is the colleague you are meeting up with who just had surgery a female? Or is there a female colleague in the mix here? The fact that you are throwing out a lot of different excuses and none of them seem all that valid makes me think there is something else going on here that you aren’t sharing. What’s the real reason you don’t want here there? Are you worried she will see you interacting with a lady colleague that maybe you are a bit too close to? Were you looking forward to partying and getting drunk and worried she will interfere with that? I just feel like there is something more going on here
You're making a lot of assumptions.</t>
  </si>
  <si>
    <t>https://www.reddit.com/r/AmItheAsshole/comments/1b10y5y/aita_for_stopping_my_wife_visiting_for_the/ksbwced/</t>
  </si>
  <si>
    <t>ksbv7y7</t>
  </si>
  <si>
    <t>02-27-2024 04:16:07</t>
  </si>
  <si>
    <t>Different people different finance structures. She doesn’t have “her own money”, we have “our money”.</t>
  </si>
  <si>
    <t>https://www.reddit.com/r/AmItheAsshole/comments/1b10y5y/aita_for_stopping_my_wife_visiting_for_the/ksbv7y7/</t>
  </si>
  <si>
    <t>ksbri2v</t>
  </si>
  <si>
    <t>02-27-2024 03:49:01</t>
  </si>
  <si>
    <t>You’re right, I plan to have a conversation with her but I’m also going to lay out my concerns.</t>
  </si>
  <si>
    <t>https://www.reddit.com/r/AmItheAsshole/comments/1b10y5y/aita_for_stopping_my_wife_visiting_for_the/ksbri2v/</t>
  </si>
  <si>
    <t>ksc2d7g</t>
  </si>
  <si>
    <t>02-27-2024 05:13:12</t>
  </si>
  <si>
    <t>I’m curious, what lead you to the comment of “it sounds like she deserves a break”? Have you read the other comments where our roles are put into context?
I’m not arguing with your view or comment, I want to understand it, if you have specific points it would help.</t>
  </si>
  <si>
    <t>https://www.reddit.com/r/AmItheAsshole/comments/1b10y5y/aita_for_stopping_my_wife_visiting_for_the/ksc2d7g/</t>
  </si>
  <si>
    <t>ksc5nu7</t>
  </si>
  <si>
    <t>02-27-2024 05:42:15</t>
  </si>
  <si>
    <t>You’ve completely missed the mark on most things. I’ll address how.
1. I didn’t lie on the original post at all, yes I may have not put in details which became apartment as important once some comments came in, I’m human, and the point of this post is to show me my blind spots which it is doing.
2. I don’t want her to come primarily because I don’t see value, flights for her would be close to 1k for the days she suggested, we’re supposed to be saving, and right now money is tight because she has just committed us (without discussing properly with me) to a 200k purchase. She has over extended our finances, and while I agree with the purchase, it’s the wrong time for it, which is forcing us to spend less elsewhere. If I was paying for this trip, I would not have come.
3. I’m not a single parent, my wife does her part, you called me selfish for wanting to have a single day to sleep in, and I justified how little sleep I get, and you’re standing firm? Do I not deserve to get a good nights sleep now and then like I let my wife? And I’m being selfish?
4. I do the bulk of the child care, there is no ambiguity there. I do almost every feed, 70%+ of the diaper changes, I spend half my day playing with her, my work is suffering because of it
5. I feel no guilt about it at all, I am asking to see my blind spots
6. I didnt come here for sympathy, I don’t want it and I don’t need it. I don’t have it rough, I’m just tired. I have it better than most, I have a healthy and happy daughter, I have dogs that are very gentle and loving with her.</t>
  </si>
  <si>
    <t>https://www.reddit.com/r/AmItheAsshole/comments/1b10y5y/aita_for_stopping_my_wife_visiting_for_the/ksc5nu7/</t>
  </si>
  <si>
    <t>ksbul51</t>
  </si>
  <si>
    <t>02-27-2024 04:11:21</t>
  </si>
  <si>
    <t>I didn’t say I was financially irresponsible nor did I say we. And that comment shouldn’t have been written, you don’t have enough information to make it. We are more financially capable than most to raise a child.
How much am I planning on spending? As little as possible. My budget for everything is 500sgd for 10 days, and this includes what I am reimbursed by my company for food and essentials. I will take public transport to get around, not taxis, or simply walk. My flights and hotels are all covered by my company.</t>
  </si>
  <si>
    <t>https://www.reddit.com/r/AmItheAsshole/comments/1b10y5y/aita_for_stopping_my_wife_visiting_for_the/ksbul51/</t>
  </si>
  <si>
    <t>ksbxwul</t>
  </si>
  <si>
    <t>02-27-2024 04:36:46</t>
  </si>
  <si>
    <t>Hehe I believe you, but I had to ask because it does seem very much that there is something else at play here. Perhaps the sleep is the thing at play. 
When you have a young baby, sleep is something that often neither parent gets enough of. It’s normal to be exhausted. I’m not sure how much your wife is doing or what is going on on her end, but both of you need to be getting as much sleep as is possible with a new baby. If you are creating situations where she is able to get full nights of sleep then she should also be returning the favor for you. You shouldn’t have to go on a business trip to be able to get some sleep. Instead of coming up with bs excuses to exclude your wife from this trip, you should actually address the real issue and work with your wife to achieve a situation where you and her are getting enough sleep at least one night a week. If your wife is waking you up during that special sleep time, you should address that with her and get that figured out so you are able to get regular sleep. 
Instead of coming up with fake excuses for her not to come on this trip you should just address the real problem :)</t>
  </si>
  <si>
    <t>https://www.reddit.com/r/AmItheAsshole/comments/1b10y5y/aita_for_stopping_my_wife_visiting_for_the/ksbxwul/</t>
  </si>
  <si>
    <t>ksbyo1l</t>
  </si>
  <si>
    <t>02-27-2024 04:42:49</t>
  </si>
  <si>
    <t>He was asking questions. Also, he was correct that there were ulterior motives to not wanting her there. He wants a sleep-in and doesn’t want his wife bugging him. He sees this as a vacation from the kid and doesn’t want the wife to crash his vacation to get herself a little break from the kid as well because it will interrupt his snoozy snooze. All the stuff about the long hours he might have to work was just bullshit to redirect Redditors away from the true reason he doesn’t want his wife there.</t>
  </si>
  <si>
    <t>https://www.reddit.com/r/AmItheAsshole/comments/1b10y5y/aita_for_stopping_my_wife_visiting_for_the/ksbyo1l/</t>
  </si>
  <si>
    <t>ksbz2pr</t>
  </si>
  <si>
    <t>02-27-2024 04:46:06</t>
  </si>
  <si>
    <t>Those were questions, not assumptions</t>
  </si>
  <si>
    <t>https://www.reddit.com/r/AmItheAsshole/comments/1b10y5y/aita_for_stopping_my_wife_visiting_for_the/ksbz2pr/</t>
  </si>
  <si>
    <t>ksc6q9s</t>
  </si>
  <si>
    <t>02-27-2024 05:52:05</t>
  </si>
  <si>
    <t>I think anyone with a six-month-old baby deserves some time away. That includes you as well as your wife.
FWIW, I’ve read through a handful of your other comments, and my impression is that you simply don’t want your wife there with you. If that’s the case, it’s worth asking yourself why that is. 
Maybe the answer is as benign as wanting time to focus on work, but it’s still important to ask the question.</t>
  </si>
  <si>
    <t>https://www.reddit.com/r/AmItheAsshole/comments/1b10y5y/aita_for_stopping_my_wife_visiting_for_the/ksc6q9s/</t>
  </si>
  <si>
    <t>ksc1qfk</t>
  </si>
  <si>
    <t>02-27-2024 05:07:54</t>
  </si>
  <si>
    <t>Fair enough, there was a more direct comment saying I was cheating and honestly, fuck that person, they have no idea. But hey, Reddit, what do I expect.
You’re right.
I will say my reasons are not “fake excuses” but I will acknowledge that they may not be the ultimate core reason.
As far as sleep goes I’ll cover some things.
1. my wife and I sleep separately due to both of us snoring.
2. We will swap who has baby for the night, I will take her 3 days and she will take her 3. If either of us have a particularly bad night we swap again early.
3. No matter who has her at night, I take her between 6:30-7 am every day.
4. My wife most days gets out of bed at 11+
5. We both sleep at around midnight.
6. I constantly offer to take our daughter for a day so she can see her friends, when I have tried to see my friends, she has actively stopped me or had a tantrum.
Edit: 7. One more to add, when we do sleep in the same room, if I am snoring too much and wake my wife I go and sleep in another room, with my MIL visiting atm this means when I go back home, I will be sleeping on the floor for the rest of the month because my MIL has my bed. (I have surgery scheduled to relieve the snoring)
So the suggestion that she’s not getting fair rest (more so from other) is completely false. I get that pumping makes her more tired, and I try to give her more rest, but I need some too now and then.</t>
  </si>
  <si>
    <t>https://www.reddit.com/r/AmItheAsshole/comments/1b10y5y/aita_for_stopping_my_wife_visiting_for_the/ksc1qfk/</t>
  </si>
  <si>
    <t>ksc3iag</t>
  </si>
  <si>
    <t>02-27-2024 05:22:57</t>
  </si>
  <si>
    <t>You’ve made an assumption there, this trip is not a vacation, it is a work trip, if I get a sleep in, great, if not, I know my job and why I’m here. I do not view it as anything else. The long hours are not bullshit at all.
The last trip I did I worked 9 am - 2 am every day to get things finished, this is the same job. I had to wait for my team in London to wake up to get support, and when I did, it was limited. If things go to shit here, it will be the same. I also got Covid that trip, you try doing 15 hour days with Covid. I’m already sick atm, but not Covid thankfully.</t>
  </si>
  <si>
    <t>https://www.reddit.com/r/AmItheAsshole/comments/1b10y5y/aita_for_stopping_my_wife_visiting_for_the/ksc3iag/</t>
  </si>
  <si>
    <t>ksc5gj2</t>
  </si>
  <si>
    <t>02-27-2024 05:40:23</t>
  </si>
  <si>
    <t>I think you misinterpreted my comment, or maybe I worded it poorly! Im not suggesting that she isn’t getting enough sleep. Before your response I had no idea what either your or her sleep situation is.  Im saying it’s important for both of you to get as much sleep as possible with a baby in the mix and as long as she is also getting good sleep, you deserve good sleep as well. Basically it is equally important for both you to be getting sleep. 
Because it’s important for both of you to get sleep, you shouldn’t have to be going on business trips to be getting a good night’s sleep. Instead of disinviting her from this trip so you can get sleep, you should be working with your wife so that you are getting more sleep regularly at home. 
It sounds to me like you are regularly getting less sleep than her at home and may be getting less time to yourself at home as well. You said you are offering to take the baby so she can see friends, but is she taking you up on these offers? 
Either way, it sounds like you aren’t happy with the amount of sleep you are getting at home or with the amount of time you get to see friends and I’m sensing you have a bit of resentment towards you wife because of this imbalance between you and her in amount of sleep and time with friends that you get. Consequently, you may have been looking forward to a trip away from her so you could finally get your own time to sleep and see friends, yes? Like maybe this trip would make things feel even? But the thing is that you shouldn’t have to rely on business trips away to get sleep or time with friends. Long term, that isn’t sustainable and it’s only slapping a short term bandaid on the issues you are having with your wife at home. You would be much better off sitting down with your wife and hammering out the imbalance in sleep and friend time so that you and her are both able to sleep and have some time outside the house. Taking the time to actually solve those problems will be better for you long term. Maybe you need to be going to bed earlier so you are getting more uninterrupted sleep time, maybe the helper needs to be helping more at night and less during the day. Maybe the helper needs to take baby during times you want to see friends so that you can actually get some time out of the house. Regardless, you need to resolve those issues so that you don’t need to go on a business trip just to get sleep</t>
  </si>
  <si>
    <t>https://www.reddit.com/r/AmItheAsshole/comments/1b10y5y/aita_for_stopping_my_wife_visiting_for_the/ksc5gj2/</t>
  </si>
  <si>
    <t>ksc83x8</t>
  </si>
  <si>
    <t>02-27-2024 06:05:11</t>
  </si>
  <si>
    <t>Thank you for this, there’s a lot in this comment for me to reply to but I’m a bit short on time to dive into it atm. I’ll provide a proper reply this evening but yes I think you hit a few nails on the head here.</t>
  </si>
  <si>
    <t>https://www.reddit.com/r/AmItheAsshole/comments/1b10y5y/aita_for_stopping_my_wife_visiting_for_the/ksc83x8/</t>
  </si>
  <si>
    <t>ksbang7</t>
  </si>
  <si>
    <t>02-27-2024 01:58:17</t>
  </si>
  <si>
    <t>BagOfSmallerBags</t>
  </si>
  <si>
    <t>YTA. You **share** an apartment. If she doesn't wanna leave for a night she doesn't have to. You can't kick her out of her own apartment. Get your mom a hotel room.</t>
  </si>
  <si>
    <t>https://www.reddit.com/r/AmItheAsshole/comments/1b0zogp/aita_because_of_my_mom/ksbang7/</t>
  </si>
  <si>
    <t>ksbbpb6</t>
  </si>
  <si>
    <t>02-27-2024 02:04:56</t>
  </si>
  <si>
    <t>DontAskMeChit</t>
  </si>
  <si>
    <t>YTA, your gf is not suggesting that your mom sleep on the floor or at a hotel.  She is trying to compromise with you because she does not want to leave her home for the night.  Your gf should not have to leave her home for your mom.  You and gf can sleep on the couch or get an inflatable bed.</t>
  </si>
  <si>
    <t>https://www.reddit.com/r/AmItheAsshole/comments/1b0zogp/aita_because_of_my_mom/ksbbpb6/</t>
  </si>
  <si>
    <t>"Supreme Court Just-ass [122]"</t>
  </si>
  <si>
    <t>ksbcjbz</t>
  </si>
  <si>
    <t>02-27-2024 02:10:13</t>
  </si>
  <si>
    <t>ReviewOk929</t>
  </si>
  <si>
    <t>Info: Why can't mom spend the night at a hotel? It's ok to kick your GF out of her own bed but not ok to ask your mom to stay in a hotel?</t>
  </si>
  <si>
    <t>https://www.reddit.com/r/AmItheAsshole/comments/1b0zogp/aita_because_of_my_mom/ksbcjbz/</t>
  </si>
  <si>
    <t>ksbb8on</t>
  </si>
  <si>
    <t>02-27-2024 02:02:02</t>
  </si>
  <si>
    <t>YTA
You can't kick your girlfriend out of her own bed because your mom is going to sleep over.
Your house isn't adapted to accommodate her since you don't have a second bed, so you'd have to pay for a hotel room for your mother where she can sleep comfortably. This is the best and only solution.</t>
  </si>
  <si>
    <t>https://www.reddit.com/r/AmItheAsshole/comments/1b0zogp/aita_because_of_my_mom/ksbb8on/</t>
  </si>
  <si>
    <t>ksbax1g</t>
  </si>
  <si>
    <t>02-27-2024 01:59:59</t>
  </si>
  <si>
    <t>every1remaincalm</t>
  </si>
  <si>
    <t>INFO - when your gf says "we can sleep on the floor" does she mean "we" as in you and your mum, or does she mean "we" as in you and your gf?</t>
  </si>
  <si>
    <t>https://www.reddit.com/r/AmItheAsshole/comments/1b0zogp/aita_because_of_my_mom/ksbax1g/</t>
  </si>
  <si>
    <t>ksbgwzm</t>
  </si>
  <si>
    <t>02-27-2024 02:38:08</t>
  </si>
  <si>
    <t>Zealousideal_Data770</t>
  </si>
  <si>
    <t>Solution, take your mom to a hotel that you both stay at. Go to dinner and have family time. This way your gf can stay home.</t>
  </si>
  <si>
    <t>https://www.reddit.com/r/AmItheAsshole/comments/1b0zogp/aita_because_of_my_mom/ksbgwzm/</t>
  </si>
  <si>
    <t>ksbcish</t>
  </si>
  <si>
    <t>02-27-2024 02:10:08</t>
  </si>
  <si>
    <t>YTA
Okay you pay the rent and from the sounds of it this was your apartment before you met/lived with your gf. However you invited your gf to share the apartment with you. It's her home now as much as yours. You are asking her to give up her home for a night and acting like she has no right to her own personal space.</t>
  </si>
  <si>
    <t>https://www.reddit.com/r/AmItheAsshole/comments/1b0zogp/aita_because_of_my_mom/ksbcish/</t>
  </si>
  <si>
    <t>ksbd0oq</t>
  </si>
  <si>
    <t>02-27-2024 02:13:16</t>
  </si>
  <si>
    <t>INFO: If your mom sleeps on the bed and you sleep on the sofa, can’t your girlfriend sleep on the floor? It sounds like she’s willing to.</t>
  </si>
  <si>
    <t>https://www.reddit.com/r/AmItheAsshole/comments/1b0zogp/aita_because_of_my_mom/ksbd0oq/</t>
  </si>
  <si>
    <t>ksbd7vp</t>
  </si>
  <si>
    <t>02-27-2024 02:14:34</t>
  </si>
  <si>
    <t>CrypticThings</t>
  </si>
  <si>
    <t>Instead of sleeping on the floor why not an air matress?</t>
  </si>
  <si>
    <t>https://www.reddit.com/r/AmItheAsshole/comments/1b0zogp/aita_because_of_my_mom/ksbd7vp/</t>
  </si>
  <si>
    <t>ksbgu4c</t>
  </si>
  <si>
    <t>02-27-2024 02:37:37</t>
  </si>
  <si>
    <t>MyAdvice5</t>
  </si>
  <si>
    <t>You said you don’t know if you’re the AH “because you pay the rent”. Huge red flag. If just because you pay the rent makes you feel like you have a right to tell your GF when she can and cannot stay there … yeah that’s a problem. This alone makes YTA. You also say that you refuse to sleep on the floor, yet also it doesn’t seem like you’re willing to let your GF do so. 
Either you both live there together or you do not. It can’t be a “well we live together when it’s convenient for me”. And frankly if I’m the mom, when visiting my kids, I would gladly sleep on the couch and let them keep their bed. I bed your mom would be appalled to know you made your GF leave for the night.
Unless … mom doesn’t know and you’re hiding it?</t>
  </si>
  <si>
    <t>https://www.reddit.com/r/AmItheAsshole/comments/1b0zogp/aita_because_of_my_mom/ksbgu4c/</t>
  </si>
  <si>
    <t>ksbfih4</t>
  </si>
  <si>
    <t>02-27-2024 02:29:12</t>
  </si>
  <si>
    <t>giantbrownguy</t>
  </si>
  <si>
    <t>YTA. Pay for your mom to go to a hotel. Stay with her there even. But your GF should absolutely not be pushed to leave her home to accommodate your mom.</t>
  </si>
  <si>
    <t>https://www.reddit.com/r/AmItheAsshole/comments/1b0zogp/aita_because_of_my_mom/ksbfih4/</t>
  </si>
  <si>
    <t>ksbfn4y</t>
  </si>
  <si>
    <t>02-27-2024 02:30:02</t>
  </si>
  <si>
    <t>YTA. You don't get to kick your gf out of her home. Get a hotel room.</t>
  </si>
  <si>
    <t>https://www.reddit.com/r/AmItheAsshole/comments/1b0zogp/aita_because_of_my_mom/ksbfn4y/</t>
  </si>
  <si>
    <t>ksbiilp</t>
  </si>
  <si>
    <t>02-27-2024 02:48:28</t>
  </si>
  <si>
    <t>CrystalTwylyght</t>
  </si>
  <si>
    <t>YTA. Your gf lives there, your mother doesn’t. You don’t get to kick someone out of their home because mommy has a bad back. If I was the gf I’d be seriously considering if I want to stay in a relationship with a momma’s boy.</t>
  </si>
  <si>
    <t>https://www.reddit.com/r/AmItheAsshole/comments/1b0zogp/aita_because_of_my_mom/ksbiilp/</t>
  </si>
  <si>
    <t>ksbe1of</t>
  </si>
  <si>
    <t>02-27-2024 02:19:51</t>
  </si>
  <si>
    <t>picklesyum4332</t>
  </si>
  <si>
    <t>what about an air mattress??</t>
  </si>
  <si>
    <t>https://www.reddit.com/r/AmItheAsshole/comments/1b0zogp/aita_because_of_my_mom/ksbe1of/</t>
  </si>
  <si>
    <t>ksblrcl</t>
  </si>
  <si>
    <t>02-27-2024 03:09:28</t>
  </si>
  <si>
    <t>cocopuffscocopuffs</t>
  </si>
  <si>
    <t>Yta. You can ask, but she doesn't have to agree. She doesn't want to leave her home or give up her bed for a night and is entitled to say no. You can be disappointed but it is what it is. Stay in the hotel with your mom if you want. But no one is required to move or make room. would it be nice if she agreed? sure. But it doesn't make her an asshole to say no thanks I don't want to do that.</t>
  </si>
  <si>
    <t>https://www.reddit.com/r/AmItheAsshole/comments/1b0zogp/aita_because_of_my_mom/ksblrcl/</t>
  </si>
  <si>
    <t>ksbgahx</t>
  </si>
  <si>
    <t>02-27-2024 02:34:10</t>
  </si>
  <si>
    <t>Nymph-the-scribe</t>
  </si>
  <si>
    <t>YTA. The most you can do would be to ask your gf if she would be ok if your mom came and stayed and the two of you gave her your bed for the night. Get a blow-up mattress, sleep on the sofa, sleep on the floor, whatever. Seriously, why do you think it's ok to try and kick someone out of their home and their bed? Why was that your first thought of what to do?</t>
  </si>
  <si>
    <t>https://www.reddit.com/r/AmItheAsshole/comments/1b0zogp/aita_because_of_my_mom/ksbgahx/</t>
  </si>
  <si>
    <t>ksbd9h1</t>
  </si>
  <si>
    <t>02-27-2024 02:14:50</t>
  </si>
  <si>
    <t>retriversRock</t>
  </si>
  <si>
    <t>YTA for multiple reasons
1) trip without your live in partner since I see no talk of that
2) expecting someone who pays for the place to not be there for a night cuz your mommy can’t sleep on the couch?
3) just cuz gf’s mom lives close doesn’t mean there is space or mental capacity for her to stay there</t>
  </si>
  <si>
    <t>https://www.reddit.com/r/AmItheAsshole/comments/1b0zogp/aita_because_of_my_mom/ksbd9h1/</t>
  </si>
  <si>
    <t>ksbl08i</t>
  </si>
  <si>
    <t>02-27-2024 03:04:30</t>
  </si>
  <si>
    <t>YTA.  It's the girlfriend's home too.  How about mom takes the bed for one night, you sleep on the sofa (because poor you can't sleep on the floor before driving), and gf sleeps on an air mattress?</t>
  </si>
  <si>
    <t>https://www.reddit.com/r/AmItheAsshole/comments/1b0zogp/aita_because_of_my_mom/ksbl08i/</t>
  </si>
  <si>
    <t>ksbn16g</t>
  </si>
  <si>
    <t>02-27-2024 03:18:05</t>
  </si>
  <si>
    <t>Afraid-Combination15</t>
  </si>
  <si>
    <t>YTA, but not because of your mom, because of your inflexible thinking.  It's called an air mattress, get one, you and your girlfriend sleep on it, problem solved.  My wife and I slept on one for over a month once, was great for my back.</t>
  </si>
  <si>
    <t>https://www.reddit.com/r/AmItheAsshole/comments/1b0zogp/aita_because_of_my_mom/ksbn16g/</t>
  </si>
  <si>
    <t>ksbr098</t>
  </si>
  <si>
    <t>02-27-2024 03:45:30</t>
  </si>
  <si>
    <t>Due-Conclusion-2492</t>
  </si>
  <si>
    <t>YTA, you can buy a damn air mattress. The audacity to even add the edit that you pay the rent. She is a human, that is her home, you share a home with this woman. This is very odd request of someone who you wish to share your life with.</t>
  </si>
  <si>
    <t>https://www.reddit.com/r/AmItheAsshole/comments/1b0zogp/aita_because_of_my_mom/ksbr098/</t>
  </si>
  <si>
    <t>ksbtbgr</t>
  </si>
  <si>
    <t>02-27-2024 04:01:59</t>
  </si>
  <si>
    <t>bibliobitch</t>
  </si>
  <si>
    <t>YTA. You don't get to kick your girlfriend out of her home because your mother is coming to visit.</t>
  </si>
  <si>
    <t>https://www.reddit.com/r/AmItheAsshole/comments/1b0zogp/aita_because_of_my_mom/ksbtbgr/</t>
  </si>
  <si>
    <t>ksbtnh9</t>
  </si>
  <si>
    <t>02-27-2024 04:04:26</t>
  </si>
  <si>
    <t>421Gardenwitch</t>
  </si>
  <si>
    <t>YTA.
I am your mother’s age and I slept on an air bed while I was dog sitting for my oldest for three weeks.( they have a three bedroom house, but two rooms are their offices and I did not feel comfortable taking their bed)
Maybe you could take the train instead of driving.
I like to take the train, I’m also fine traveling by myself though.</t>
  </si>
  <si>
    <t>https://www.reddit.com/r/AmItheAsshole/comments/1b0zogp/aita_because_of_my_mom/ksbtnh9/</t>
  </si>
  <si>
    <t>ksbvp2d</t>
  </si>
  <si>
    <t>02-27-2024 04:19:45</t>
  </si>
  <si>
    <t>HuckleberryFar3693</t>
  </si>
  <si>
    <t>Lol.  You won't sleep on the floor?  Air mattress at Amazon is pretty cheap.  YTA</t>
  </si>
  <si>
    <t>https://www.reddit.com/r/AmItheAsshole/comments/1b0zogp/aita_because_of_my_mom/ksbvp2d/</t>
  </si>
  <si>
    <t>ksbgqpx</t>
  </si>
  <si>
    <t>02-27-2024 02:37:00</t>
  </si>
  <si>
    <t>Most_Pen8235</t>
  </si>
  <si>
    <t>Yeah</t>
  </si>
  <si>
    <t>https://www.reddit.com/r/AmItheAsshole/comments/1b0zogp/aita_because_of_my_mom/ksbgqpx/</t>
  </si>
  <si>
    <t>ksbjpsy</t>
  </si>
  <si>
    <t>02-27-2024 02:56:05</t>
  </si>
  <si>
    <t>NTA I don't think one night is a big ask.  Might be worth just getting a hotel for the night though, if she's refusing to consider it.</t>
  </si>
  <si>
    <t>https://www.reddit.com/r/AmItheAsshole/comments/1b0zogp/aita_because_of_my_mom/ksbjpsy/</t>
  </si>
  <si>
    <t>ksboksc</t>
  </si>
  <si>
    <t>02-27-2024 03:28:38</t>
  </si>
  <si>
    <t>Worldly-Tennis-6898</t>
  </si>
  <si>
    <t>NTA it's a pretty common thing in relations to make compromises and if you ask me this is not even a compromise it's being family and it's not that big of a deal I would do that for my partner without hesitation so man you are ok if she don't likes it she can leave your apartment</t>
  </si>
  <si>
    <t>https://www.reddit.com/r/AmItheAsshole/comments/1b0zogp/aita_because_of_my_mom/ksboksc/</t>
  </si>
  <si>
    <t>ksbg5rr</t>
  </si>
  <si>
    <t>02-27-2024 02:33:20</t>
  </si>
  <si>
    <t>Ok_Comb_2909</t>
  </si>
  <si>
    <t>NTA - doing each other favors is part of being a couple.  It’s one night. No need for gf to be threatened - assuming your mom is otherwise thoughtful toward her.</t>
  </si>
  <si>
    <t>https://www.reddit.com/r/AmItheAsshole/comments/1b0zogp/aita_because_of_my_mom/ksbg5rr/</t>
  </si>
  <si>
    <t>ksbjm2b</t>
  </si>
  <si>
    <t>02-27-2024 02:55:26</t>
  </si>
  <si>
    <t>Hungry-Caramel4050</t>
  </si>
  <si>
    <t>NTA… it’s one night and it’s what partners do, helping each other out. Did she give you a reason as to why she doesn’t want to?</t>
  </si>
  <si>
    <t>https://www.reddit.com/r/AmItheAsshole/comments/1b0zogp/aita_because_of_my_mom/ksbjm2b/</t>
  </si>
  <si>
    <t>ksbaoua</t>
  </si>
  <si>
    <t>02-27-2024 01:58:32</t>
  </si>
  <si>
    <t>Main-Employee6083</t>
  </si>
  <si>
    <t>NTA. in my opinion your girlfriend should be more than understanding and willing to spend the night with her mother so that your mom can sleep in your bed. she can survive a night apart from you and should be the one offering to go spend the night elsewhere for your mother, not trying to find a way to remain in the flat</t>
  </si>
  <si>
    <t>https://www.reddit.com/r/AmItheAsshole/comments/1b0zogp/aita_because_of_my_mom/ksbaoua/</t>
  </si>
  <si>
    <t>ksbestn</t>
  </si>
  <si>
    <t>02-27-2024 02:24:39</t>
  </si>
  <si>
    <t>No-Beach237</t>
  </si>
  <si>
    <t>YTA. It's an AH move to ask your girlfriend to give up her home and bed</t>
  </si>
  <si>
    <t>https://www.reddit.com/r/AmItheAsshole/comments/1b0zogp/aita_because_of_my_mom/ksbestn/</t>
  </si>
  <si>
    <t>ksblljh</t>
  </si>
  <si>
    <t>02-27-2024 03:08:24</t>
  </si>
  <si>
    <t>Shoddy-Ad-367</t>
  </si>
  <si>
    <t>Personally I would way rather sleep on the floor over a couch before a long drive.  Too Many times I have slept on a couch and tott wrecked my back for a couple days. Just me. Also it seems like a lot of extra work and more inconvenience to have your GF stay somewhere else.  Now she has to pack twice and a lot of back and forth to make your travel time much longer and harder.  Suck it up, sleep on the floor and make the trip much easier is my opinion</t>
  </si>
  <si>
    <t>https://www.reddit.com/r/AmItheAsshole/comments/1b0zogp/aita_because_of_my_mom/ksblljh/</t>
  </si>
  <si>
    <t>ksbmjmc</t>
  </si>
  <si>
    <t>02-27-2024 03:14:45</t>
  </si>
  <si>
    <t>Cosi-grl</t>
  </si>
  <si>
    <t>Pick up as single or double blow up mattress. mom takes the bedroom and you two figure out who is sleeping on what in the living room.</t>
  </si>
  <si>
    <t>https://www.reddit.com/r/AmItheAsshole/comments/1b0zogp/aita_because_of_my_mom/ksbmjmc/</t>
  </si>
  <si>
    <t>ksbotky</t>
  </si>
  <si>
    <t>02-27-2024 03:30:18</t>
  </si>
  <si>
    <t>whodunit17</t>
  </si>
  <si>
    <t>Why don’t you sleep at your gf’s mom house while your mom sleep on sofa or mom on her bed and gf sleep on air mattress??</t>
  </si>
  <si>
    <t>https://www.reddit.com/r/AmItheAsshole/comments/1b0zogp/aita_because_of_my_mom/ksbotky/</t>
  </si>
  <si>
    <t>ksbuupn</t>
  </si>
  <si>
    <t>02-27-2024 04:13:20</t>
  </si>
  <si>
    <t>Jillzilla401</t>
  </si>
  <si>
    <t>This is ridiculous</t>
  </si>
  <si>
    <t>https://www.reddit.com/r/AmItheAsshole/comments/1b0zogp/aita_because_of_my_mom/ksbuupn/</t>
  </si>
  <si>
    <t>ksc0pdh</t>
  </si>
  <si>
    <t>02-27-2024 04:59:20</t>
  </si>
  <si>
    <t>Low-Grade2568</t>
  </si>
  <si>
    <t>YTA and it's called an air mattress. Or in your case a spare bedroom lol</t>
  </si>
  <si>
    <t>https://www.reddit.com/r/AmItheAsshole/comments/1b0zogp/aita_because_of_my_mom/ksc0pdh/</t>
  </si>
  <si>
    <t>ksc1hrf</t>
  </si>
  <si>
    <t>02-27-2024 05:05:52</t>
  </si>
  <si>
    <t>Anxious-Routine-5526</t>
  </si>
  <si>
    <t>YTA. 
It's your girlfriend's home too and she shouldn't have to leave to accommodate your mother if she doesn't want to.
Your mom needs to be put up in a hotel. If she doesn't want to stay alone, both of you get a hotel.</t>
  </si>
  <si>
    <t>https://www.reddit.com/r/AmItheAsshole/comments/1b0zogp/aita_because_of_my_mom/ksc1hrf/</t>
  </si>
  <si>
    <t>ksc4xbm</t>
  </si>
  <si>
    <t>02-27-2024 05:35:34</t>
  </si>
  <si>
    <t>SaffronSaphire80</t>
  </si>
  <si>
    <t>YTA. Why the hell would you want your mother to sleep in the bed you have sex with your GF? And you expect your GF to want to have sex with you there after your mother slept there? WTF is wrong with you? Pay for you mothers hotel room.
Ps. You NEVER throw your GF out of the house for anyone, unless it's to break up with her.</t>
  </si>
  <si>
    <t>https://www.reddit.com/r/AmItheAsshole/comments/1b0zogp/aita_because_of_my_mom/ksc4xbm/</t>
  </si>
  <si>
    <t>ksd0p87</t>
  </si>
  <si>
    <t>02-27-2024 11:33:01</t>
  </si>
  <si>
    <t>https://www.reddit.com/r/AmItheAsshole/comments/1b0zogp/aita_because_of_my_mom/ksd0p87/</t>
  </si>
  <si>
    <t>ksbp619</t>
  </si>
  <si>
    <t>02-27-2024 03:32:45</t>
  </si>
  <si>
    <t>Proper-Isopod6128</t>
  </si>
  <si>
    <t>Or sleep on the floor on an air mattress. Dude needs to get a grip.</t>
  </si>
  <si>
    <t>https://www.reddit.com/r/AmItheAsshole/comments/1b0zogp/aita_because_of_my_mom/ksbp619/</t>
  </si>
  <si>
    <t>ksc2z6a</t>
  </si>
  <si>
    <t>02-27-2024 05:18:27</t>
  </si>
  <si>
    <t>Quiet_Classroom_2948</t>
  </si>
  <si>
    <t>Yes mom is nearing her expiry date anyway 🤔</t>
  </si>
  <si>
    <t>https://www.reddit.com/r/AmItheAsshole/comments/1b0zogp/aita_because_of_my_mom/ksc2z6a/</t>
  </si>
  <si>
    <t>ksbionu</t>
  </si>
  <si>
    <t>02-27-2024 02:49:32</t>
  </si>
  <si>
    <t>throwawayboyfriend68</t>
  </si>
  <si>
    <t>Or WII as in the game console. 
That doesn't make any sense. Just never mind me. I am sleep deprived and everything is 100 times funnier</t>
  </si>
  <si>
    <t>https://www.reddit.com/r/AmItheAsshole/comments/1b0zogp/aita_because_of_my_mom/ksbionu/</t>
  </si>
  <si>
    <t>ksbrkwd</t>
  </si>
  <si>
    <t>02-27-2024 03:49:34</t>
  </si>
  <si>
    <t>rollinwithmyomies</t>
  </si>
  <si>
    <t>This is what I was wondering. It sounds like everyone can have their way. Unless the GF is insisting that you have to sleep next to her, which yes, would be weird. 
Don’t try to force her to stay with her mom, that is asking a lot for some people. Just because you seem to have a better relationship with yours you can’t assume it’s the same for her. 
Ask your Mom about it, I doubt she’d be cool with kicking out the other person who shares the home with you.</t>
  </si>
  <si>
    <t>https://www.reddit.com/r/AmItheAsshole/comments/1b0zogp/aita_because_of_my_mom/ksbrkwd/</t>
  </si>
  <si>
    <t>ksbol16</t>
  </si>
  <si>
    <t>02-27-2024 03:28:41</t>
  </si>
  <si>
    <t>https://youtu.be/uaU1J8KMWbY?si=oeOSMEFP2WldcBlQ</t>
  </si>
  <si>
    <t>https://www.reddit.com/r/AmItheAsshole/comments/1b0zogp/aita_because_of_my_mom/ksbol16/</t>
  </si>
  <si>
    <t>ksbwyaz</t>
  </si>
  <si>
    <t>02-27-2024 04:29:18</t>
  </si>
  <si>
    <t>Question. Why are they an asshole for going on a trip with their mum without their partner?</t>
  </si>
  <si>
    <t>https://www.reddit.com/r/AmItheAsshole/comments/1b0zogp/aita_because_of_my_mom/ksbwyaz/</t>
  </si>
  <si>
    <t>ksbnwjv</t>
  </si>
  <si>
    <t>02-27-2024 03:23:57</t>
  </si>
  <si>
    <t>His home.....so yes</t>
  </si>
  <si>
    <t>https://www.reddit.com/r/AmItheAsshole/comments/1b0zogp/aita_because_of_my_mom/ksbnwjv/</t>
  </si>
  <si>
    <t>ksbxyk9</t>
  </si>
  <si>
    <t>02-27-2024 04:37:08</t>
  </si>
  <si>
    <t>Old-Adhesiveness-342</t>
  </si>
  <si>
    <t>Seriously air mattresses are less than $50.</t>
  </si>
  <si>
    <t>https://www.reddit.com/r/AmItheAsshole/comments/1b0zogp/aita_because_of_my_mom/ksbxyk9/</t>
  </si>
  <si>
    <t>ksbz4c4</t>
  </si>
  <si>
    <t>02-27-2024 04:46:27</t>
  </si>
  <si>
    <t>Mahta_1381</t>
  </si>
  <si>
    <t>Well.... Spooning with a wii does sound comfortable</t>
  </si>
  <si>
    <t>https://www.reddit.com/r/AmItheAsshole/comments/1b0zogp/aita_because_of_my_mom/ksbz4c4/</t>
  </si>
  <si>
    <t>ksawubh</t>
  </si>
  <si>
    <t>02-27-2024 00:32:02</t>
  </si>
  <si>
    <t>Basic-Regret-6263</t>
  </si>
  <si>
    <t>NAH, but I think you need to either cut your losses and leave, or accept that you'll be living with, financially supporting, and caring for his mom.</t>
  </si>
  <si>
    <t>https://www.reddit.com/r/AmItheAsshole/comments/1b0xkqg/aita_for_not_wanting_my_boyfriends_mom_to_move_in/ksawubh/</t>
  </si>
  <si>
    <t>"Pooperintendant [54]"</t>
  </si>
  <si>
    <t>ksaxivp</t>
  </si>
  <si>
    <t>02-27-2024 00:36:16</t>
  </si>
  <si>
    <t>Fun_Charge_8311</t>
  </si>
  <si>
    <t>NAH
Your feelings are valid, and so are your BFs.
You’re very young, and of course you want to live independently.  And have the chance to grow your relationship just the two of you.  And also not be a caretaker.
But at the same time, he is fighting for his mom’s survival.  
If you guys have saved enough and happen to live somewhere where the housing market isn’t so completely insane, maybe you could get somewhere with a separate basement suite for MIL to stay in so you have your own space as well?
Otherwise, you probably have to figure out if this bothers you enough to end your relationship. Because it’s unrealistic to expect your bf to abandon his ailing mother.</t>
  </si>
  <si>
    <t>https://www.reddit.com/r/AmItheAsshole/comments/1b0xkqg/aita_for_not_wanting_my_boyfriends_mom_to_move_in/ksaxivp/</t>
  </si>
  <si>
    <t>ksbh8qq</t>
  </si>
  <si>
    <t>02-27-2024 02:40:13</t>
  </si>
  <si>
    <t>The_lunar_witch</t>
  </si>
  <si>
    <t>NAH and NTA. There are a lot of logistics that come with caring for someone with a medical condition. WHO will be responsible for his mother’s care? She may not be physically disabled right now, but that could change at any time. My aunt had a stroke and carried on as usual for over a year. She had a second stroke and now she uses a wheelchair and has to have someone change her diapers. Will bf expect you to care for his mother all day while he works, or will you be expected to work and pay for everything while he stays home with her when that time comes? Will you split bills 50/50, or will you be paying 1/3 and let him and his mom figure out the rest? What happens if/when you decide to have children?
He’s not wrong for wanting to move her in and care for her, and you’re not wrong for wanting something different. From the sound of it, once she moves in, she’s not moving out. You need to decide if that’s what you want for X years, and you’re NOT a bad person if the answer is “no.”</t>
  </si>
  <si>
    <t>https://www.reddit.com/r/AmItheAsshole/comments/1b0xkqg/aita_for_not_wanting_my_boyfriends_mom_to_move_in/ksbh8qq/</t>
  </si>
  <si>
    <t>ksbjk2x</t>
  </si>
  <si>
    <t>02-27-2024 02:55:06</t>
  </si>
  <si>
    <t>OkeyDokey654</t>
  </si>
  <si>
    <t>NTA for not wanting to live with/support his mom. But he’s NTA either. You may just not be compatible.</t>
  </si>
  <si>
    <t>https://www.reddit.com/r/AmItheAsshole/comments/1b0xkqg/aita_for_not_wanting_my_boyfriends_mom_to_move_in/ksbjk2x/</t>
  </si>
  <si>
    <t>ksaxk12</t>
  </si>
  <si>
    <t>02-27-2024 00:36:28</t>
  </si>
  <si>
    <t>FantasticBK_155</t>
  </si>
  <si>
    <t>You are a 22 year old young woman with a full life ahead of her. I am sorry your boyfriend is now a caretaker for his mother and her burdensome life, but this is not your cross to bear. DO NOT MOVE IN WITH HIM, DO NOT MOVE IN WITH THEM, go and be a carefree young adult in your own space. His mother having no savings is a major red flag and something he will have to shoulder for quite some time. Please understand it is fine to love someone, but loving them from a distance can save you heartbreak and headache.</t>
  </si>
  <si>
    <t>https://www.reddit.com/r/AmItheAsshole/comments/1b0xkqg/aita_for_not_wanting_my_boyfriends_mom_to_move_in/ksaxk12/</t>
  </si>
  <si>
    <t>ksaxgz8</t>
  </si>
  <si>
    <t>02-27-2024 00:35:56</t>
  </si>
  <si>
    <t>NAH - There’s no conflict here. You can feel however you want about his financial relationship with his mother. What determines whether or not you’re an AH is what you do about those feelings.</t>
  </si>
  <si>
    <t>https://www.reddit.com/r/AmItheAsshole/comments/1b0xkqg/aita_for_not_wanting_my_boyfriends_mom_to_move_in/ksaxgz8/</t>
  </si>
  <si>
    <t>ksb18yp</t>
  </si>
  <si>
    <t>02-27-2024 00:59:31</t>
  </si>
  <si>
    <t>NTA. It is normal for a young woman of today to expect her bf to be an equal partner and to want to live with her without his extended family. 
He has moved the goal posts. It is now you saving up for a house for him and his mother. Is that really what you want? This is what your long, serious conversation should be about. There is no reason why you should be responsible for the fact that his mother has no savings or provisions for her old age. If your bf doesn't change his tune and mean it 100%, you should break up this relationship. 
You should aim at dating someone who can bring the same to the table as you can, namely his full commitment physically, mentally and financially. 
There is no shame in having chosen a wrong boyfriend and stuck with him a long time, only to wake up one day and realize that although you love him, he is just not the right fit for you. Many of us have been there and lived to tell the tale.</t>
  </si>
  <si>
    <t>https://www.reddit.com/r/AmItheAsshole/comments/1b0xkqg/aita_for_not_wanting_my_boyfriends_mom_to_move_in/ksb18yp/</t>
  </si>
  <si>
    <t>kscap2d</t>
  </si>
  <si>
    <t>02-27-2024 06:31:00</t>
  </si>
  <si>
    <t>virgil_knightley</t>
  </si>
  <si>
    <t>Get offline and don’t build a dependency on the internet for making your life choices. Enjoy your childhood.</t>
  </si>
  <si>
    <t>https://www.reddit.com/r/AmItheAsshole/comments/1b0vveo/wibta_for_telling_a_friend_i_dont_like_them_in/kscap2d/</t>
  </si>
  <si>
    <t>kscoxmw</t>
  </si>
  <si>
    <t>02-27-2024 09:14:30</t>
  </si>
  <si>
    <t>Independent_Sweet_98</t>
  </si>
  <si>
    <t>No assholes here, but strange to find a 14-year-old looking for advice from randoms on reddit. Not smart. This is what parents are for. So, ya think Luna wants to date someone that doesn't want to date them or is Luna not mature enough to handle a breakup from someone they haven't even dated?  Furthermore, what does everyone's gender identity have to do with the price of eggs in China?</t>
  </si>
  <si>
    <t>https://www.reddit.com/r/AmItheAsshole/comments/1b0vveo/wibta_for_telling_a_friend_i_dont_like_them_in/kscoxmw/</t>
  </si>
  <si>
    <t>ksdjj9m</t>
  </si>
  <si>
    <t>02-27-2024 14:03:41</t>
  </si>
  <si>
    <t>This is way too confusing to follow. You need to have somebody else rewrite this and proofread it.</t>
  </si>
  <si>
    <t>https://www.reddit.com/r/AmItheAsshole/comments/1b0vveo/wibta_for_telling_a_friend_i_dont_like_them_in/ksdjj9m/</t>
  </si>
  <si>
    <t>ksahxys</t>
  </si>
  <si>
    <t>“If you knew me, you’d know that that kind of stunt would not go well with me at all”. 
And yet your BF of… how long? said he thought you “would like it”. 
Sooo, your BF aparrently doesn’t know you-like at all. And he gave you a non apology when you confronted him. Cause saying “he is sorry you felt that way” is *not* a damned apology. 
NTA for being upset.</t>
  </si>
  <si>
    <t>https://www.reddit.com/r/AmItheAsshole/comments/1b0v9y0/aita_for_telling_my_boyfriend_i_feel_betrayed/ksahxys/</t>
  </si>
  <si>
    <t>"Prime Ministurd [502]"</t>
  </si>
  <si>
    <t>ksaqbej</t>
  </si>
  <si>
    <t>NTA. He should have told you. </t>
  </si>
  <si>
    <t>https://www.reddit.com/r/AmItheAsshole/comments/1b0v9y0/aita_for_telling_my_boyfriend_i_feel_betrayed/ksaqbej/</t>
  </si>
  <si>
    <t>ksb6vya</t>
  </si>
  <si>
    <t>DiscussionExotic3759</t>
  </si>
  <si>
    <t>NTA. If he knows you don't want a surprise he should warn you.  That way if you wanted to accept it you could pretend to be thrilled.  Otherwise you could casually drop to your mom that you will be busy for your birthday with plans that can't be easily changed.</t>
  </si>
  <si>
    <t>https://www.reddit.com/r/AmItheAsshole/comments/1b0v9y0/aita_for_telling_my_boyfriend_i_feel_betrayed/ksb6vya/</t>
  </si>
  <si>
    <t>ksbqdwj</t>
  </si>
  <si>
    <t>GeekyStitcher</t>
  </si>
  <si>
    <t>NTA.
Your boyfriend and your Mom both are, tho...but NOTE: if your telling is true, slight  Y T A to your boyfriend if he saw the debacle of your last party and tried to make it better this time around. Only slight, though.
(I'm curious about the "other circumstances for that one, truth be told. Missing Reasons on your part? Something else?)
Perhaps you shouldn't have given your boyfriend your Mom's contact info.
Yeah...your boyfriend did betray you by putting your Mom's desire over your own...but again I feel he was trying to make up for the previous party and just went about it all wrong.
Oh! And "I'm sorry you feel that way" is in no way shape or form an actual apology.</t>
  </si>
  <si>
    <t>https://www.reddit.com/r/AmItheAsshole/comments/1b0v9y0/aita_for_telling_my_boyfriend_i_feel_betrayed/ksbqdwj/</t>
  </si>
  <si>
    <t>ksaiacl</t>
  </si>
  <si>
    <t>Sha-Nanegins</t>
  </si>
  <si>
    <t>NAH. You and your boyfriend are still sorting out your relationship. Some people love surprises. You don't.  Just let him know that, as your SO, it absolutely *is* his place to speak up if someone is planning a surprise or something that he doesn't think/knows you won't like - first to the planner, and if they persist, then to you so you aren't blindsided.
But if he continues to double down with stuff like "Sorry you feel that way" rather than "Sorry, I didn't realize how big a deal this was for you - won't happen again," then I'll change my judgment.</t>
  </si>
  <si>
    <t>https://www.reddit.com/r/AmItheAsshole/comments/1b0v9y0/aita_for_telling_my_boyfriend_i_feel_betrayed/ksaiacl/</t>
  </si>
  <si>
    <t>ksajh0y</t>
  </si>
  <si>
    <t>BigBroTKD</t>
  </si>
  <si>
    <t>NAH, except for your mother. BF was in a no win situation because I assume he wants to have a good relationship with your mother as the person dating you and he is just currently a BF so it’s a hell of an awkward place for him to be. If you haven’t already sit with him and talk about your relationship with your mother and anxieties and let him know how YOU would like for him to handle the situation if something like it comes up again. He should have given a better apology as well.</t>
  </si>
  <si>
    <t>https://www.reddit.com/r/AmItheAsshole/comments/1b0v9y0/aita_for_telling_my_boyfriend_i_feel_betrayed/ksajh0y/</t>
  </si>
  <si>
    <t>ksajn9k</t>
  </si>
  <si>
    <t>Splonkeyduck</t>
  </si>
  <si>
    <t>I aint reading allat</t>
  </si>
  <si>
    <t>https://www.reddit.com/r/AmItheAsshole/comments/1b0v9y0/aita_for_telling_my_boyfriend_i_feel_betrayed/ksajn9k/</t>
  </si>
  <si>
    <t>ksd4516</t>
  </si>
  <si>
    <t>Gistradagis</t>
  </si>
  <si>
    <t>Boyfriend already knew that. And she literally told him after the previous year's birthday party that she didn't want anymore surprise parties. Bf is very clearly in the wrong.</t>
  </si>
  <si>
    <t>https://www.reddit.com/r/AmItheAsshole/comments/1b0v9y0/aita_for_telling_my_boyfriend_i_feel_betrayed/ksd4516/</t>
  </si>
  <si>
    <t>ksammo6</t>
  </si>
  <si>
    <t>lmao sorry i have not-shutting-up disease</t>
  </si>
  <si>
    <t>https://www.reddit.com/r/AmItheAsshole/comments/1b0v9y0/aita_for_telling_my_boyfriend_i_feel_betrayed/ksammo6/</t>
  </si>
  <si>
    <t>ksbufgi</t>
  </si>
  <si>
    <t>Dizzy_Needleworker_3</t>
  </si>
  <si>
    <t>"but people had a hard time making it so it happened a few days after my actual birthday. That and some other circumstances surrounding the occasion resulted in a pretty bittersweet time for both of us"
What were the other reasons the party was bitter sweet?
People having a hard time making it and it not being on your bday are all standard things that happen, I get being a lil disappointed, but it sounds you your feelings on it were over the top. 
I kinda feel like this might be the same. 
I don't think a BF of 1 or 2 years is really in a place to tell their partners parent not to come. Or to spoil the surprise. Maybe after you have been together for 5+ years. </t>
  </si>
  <si>
    <t>https://www.reddit.com/r/AmItheAsshole/comments/1b0v9y0/aita_for_telling_my_boyfriend_i_feel_betrayed/ksbufgi/</t>
  </si>
  <si>
    <t>ksa8fv6</t>
  </si>
  <si>
    <t>YTA- I fall to sleep faster than my spouse all the time and get up earlier at least on weekends than he does - but during the week we are up roughly around the same time. It's a sleep pattern my body is used too. We go out with friends, Yes i change it for them, but at home i shouldn't have too. it's hard to retrain your body - sounds like your girlfriend is in a good sleep pattern for her.</t>
  </si>
  <si>
    <t>https://www.reddit.com/r/AmItheAsshole/comments/1b0tewp/aita_for_asking_my_gf_to_stay_up_later/ksa8fv6/</t>
  </si>
  <si>
    <t>ksag15f</t>
  </si>
  <si>
    <t>SaturniinaeActias</t>
  </si>
  <si>
    <t>YTA.  There is a world of difference between staying up later than you normally would for an event or gathering occasionally and being expected to permanently change your regular sleep schedule to suit your partner.  Why don't you go to bed earlier and get up with her at 6 am so you can have a couple of hours of quality time together in the morning?</t>
  </si>
  <si>
    <t>https://www.reddit.com/r/AmItheAsshole/comments/1b0tewp/aita_for_asking_my_gf_to_stay_up_later/ksag15f/</t>
  </si>
  <si>
    <t>ksat6yx</t>
  </si>
  <si>
    <t>INFO: Why don’t you get up and play board games at six a.m.?</t>
  </si>
  <si>
    <t>https://www.reddit.com/r/AmItheAsshole/comments/1b0tewp/aita_for_asking_my_gf_to_stay_up_later/ksat6yx/</t>
  </si>
  <si>
    <t>ksa4fw5</t>
  </si>
  <si>
    <t>Ancient_Formal_3823</t>
  </si>
  <si>
    <t>YTA.
It's a great thing to have a routine, especially one where a person wakes up early every day and has more daylight to be productive. Also with her routine you know she isn't out doing sneaky things at night. It makes sense to occasionally while with you, out socializing to stay up later than normally, but if her routine on most days is set already, then why ask her to change hers and not try to match her schedule? You would be able to see her more in the mornings, and develop a healthy morning routine where you get to share time. She seems to have her stuff together when it comes to getting good sleep, so don't be TA.</t>
  </si>
  <si>
    <t>https://www.reddit.com/r/AmItheAsshole/comments/1b0tewp/aita_for_asking_my_gf_to_stay_up_later/ksa4fw5/</t>
  </si>
  <si>
    <t>ksa6ntu</t>
  </si>
  <si>
    <t>Spirallama</t>
  </si>
  <si>
    <t>NTA.
I think it's understandable to be upset about this. She tells you she wants to watch a movie or play a board game with you in the evenings, but then never does. And then suddenly she's willing to do it for your friends. That seems disingenuous. 
If you were asking her to completely change her sleep pattern for you then yeah, you would majorly be an AH: but the occasional late night (presumably at the weekend?) so you can both do something that allegedly she wants to do too is not an unreasonable request.</t>
  </si>
  <si>
    <t>https://www.reddit.com/r/AmItheAsshole/comments/1b0tewp/aita_for_asking_my_gf_to_stay_up_later/ksa6ntu/</t>
  </si>
  <si>
    <t>ksac735</t>
  </si>
  <si>
    <t>Ok-Error-6564</t>
  </si>
  <si>
    <t>Have you tried getting up early with her to have breakfast and morning sex?</t>
  </si>
  <si>
    <t>https://www.reddit.com/r/AmItheAsshole/comments/1b0tewp/aita_for_asking_my_gf_to_stay_up_later/ksac735/</t>
  </si>
  <si>
    <t>ks9jzmu</t>
  </si>
  <si>
    <t>02-26-2024 19:53:07</t>
  </si>
  <si>
    <t>ESH
I can't tell what I like the least about this relationship: the rampant cheating, the utter lack of trust, or the drowning in debt while prioritizing Disney of all fucking things.</t>
  </si>
  <si>
    <t>https://www.reddit.com/r/AmItheAsshole/comments/1b0qmjf/aita_for_not_being_okay_with_my_husband_going/ks9jzmu/</t>
  </si>
  <si>
    <t>"Galasstic Overlord [1604]"</t>
  </si>
  <si>
    <t>ks9ogez</t>
  </si>
  <si>
    <t>02-26-2024 20:17:22</t>
  </si>
  <si>
    <t>ESH. You need to take a hard look at the life you’re living and ask yourself if you’re okay with it being this way always.</t>
  </si>
  <si>
    <t>https://www.reddit.com/r/AmItheAsshole/comments/1b0qmjf/aita_for_not_being_okay_with_my_husband_going/ks9ogez/</t>
  </si>
  <si>
    <t>ks9nxn4</t>
  </si>
  <si>
    <t>02-26-2024 20:14:34</t>
  </si>
  <si>
    <t>ESH. OP, think about what you want from your life. If you were visited by a magical creature who could make your life be whatever you want it to be - is this really it?
Because I know you said you're newly married, but your husband sounds like he's not even interested in trying to make this work. And you seem to be just reacting to everything. And there doesn't seem to be any trust in your relationship - or any *reason* to trust.</t>
  </si>
  <si>
    <t>https://www.reddit.com/r/AmItheAsshole/comments/1b0qmjf/aita_for_not_being_okay_with_my_husband_going/ks9nxn4/</t>
  </si>
  <si>
    <t>ks9tiq7</t>
  </si>
  <si>
    <t>02-26-2024 20:44:43</t>
  </si>
  <si>
    <t>Sweetheart, what are you doing to yourself? NTA, but...
First off, you're with a person that you don't trust and who probably doesn't trust you. With good reason, you've both been AHs to one another on the fidelity front. But you've made a conscious decision to forgive one another and move on. Okay, but have you considered that trust doesn't just spring back up like a well? The two of you need to do the hard work of rebuilding lost trust so that there's a solid foundation for a marriage and relationship going forward. If you're wanting to save this, you need to be paying for individual and couples therapy, not a Disney vacation or a boys trip with his sneaky links.
Second, the financial aspect. See point one. If you're going to build a life together, the two of you need to get on the same page concerning your finances. It is absolutely not okay to be living with his Mama and saving for vacations without clearing the debt first. He has some f'd up priorities that need to be addressed. And the debt he amassed before you got together? Nope, that's all on him, boo. Especially if he's just going to go and run debt right back up.
OP, the third and most important point I have to make is about these 'friends' that he has. Most marriage therapists will tell any couple that is trying to survive infidelity that keeping contact with affair partners is a 'Nope. No. Nada. Uh-uh.' situation that cannot happen if a couple is going to work towards staying together. Your husband wants to keep these people in his life. That's a pulsing, glaring, waving red flag to me. Even if he never hooked up with them again. The fact that they hang together says that they aren't people who place high importance on fidelity. You need to really think about this.
Your husband is behaving irresponsibly and immaturely. He is also being selfish and entitled. You need to take a step back and figure out if this is the type of person you really want to keep your wagon hitched to. In your position? I'd be in a lawyers office trying to get some papers, personally.</t>
  </si>
  <si>
    <t>https://www.reddit.com/r/AmItheAsshole/comments/1b0qmjf/aita_for_not_being_okay_with_my_husband_going/ks9tiq7/</t>
  </si>
  <si>
    <t>ks9oio0</t>
  </si>
  <si>
    <t>02-26-2024 20:17:42</t>
  </si>
  <si>
    <t>Silver_Bulleit204</t>
  </si>
  <si>
    <t>NTA- This marriage ain't lasting so I wouldn't sweat him going on that trip but I'd also be putting that Disney money somewhere safe out of his reach cuz after he takes his boys weekend, this ship ain't getting righted and that Disney trip ain't gonna be a fun one if it happens.</t>
  </si>
  <si>
    <t>https://www.reddit.com/r/AmItheAsshole/comments/1b0qmjf/aita_for_not_being_okay_with_my_husband_going/ks9oio0/</t>
  </si>
  <si>
    <t>ks9uz6y</t>
  </si>
  <si>
    <t>02-26-2024 20:52:29</t>
  </si>
  <si>
    <t>Zestyclose_Gur_8889</t>
  </si>
  <si>
    <t>NTA. But I feel like your marriage is doomed.  You don't have similar goals.  It doesn't seem you have similar values. It almost sounds to me like he's using you strictly for support.  Good luck.  I hope I'm wrong about your marriage.</t>
  </si>
  <si>
    <t>https://www.reddit.com/r/AmItheAsshole/comments/1b0qmjf/aita_for_not_being_okay_with_my_husband_going/ks9uz6y/</t>
  </si>
  <si>
    <t>ks9urne</t>
  </si>
  <si>
    <t>02-26-2024 20:51:22</t>
  </si>
  <si>
    <t>NTA for this specific insurance but why did you get married? You've both cheated on each other, trust is gone, hubby is hanging around with the people he cheated on you with, has brought large debts to the marriage, is still irresponsible with spending and you're having to live with his mom while you sort your finances, which I assume really means you fixing his finances since he's the one with the debt and you earn 2x what he does. 
And in this context he wanted to go on holiday with his top shagger mates, who will pay for him but happily make you pay for yourself (so you won't go and they can all continue cheating in all likelihood). Seriously what series of poor decisions lead to this situation?</t>
  </si>
  <si>
    <t>https://www.reddit.com/r/AmItheAsshole/comments/1b0qmjf/aita_for_not_being_okay_with_my_husband_going/ks9urne/</t>
  </si>
  <si>
    <t>ks9ys6j</t>
  </si>
  <si>
    <t>02-26-2024 21:13:08</t>
  </si>
  <si>
    <t>ESH you both cheated and both have trust issues as a result, and you are living with his mother and have a lot of debt.  Neither of you should be planning any travel, you should be paying off debt and getting your lives together to live on your own together.
He can't afford to go away right now, and you aren't comfortable with the friends he's going with.</t>
  </si>
  <si>
    <t>https://www.reddit.com/r/AmItheAsshole/comments/1b0qmjf/aita_for_not_being_okay_with_my_husband_going/ks9ys6j/</t>
  </si>
  <si>
    <t>ksa306j</t>
  </si>
  <si>
    <t>02-26-2024 21:35:51</t>
  </si>
  <si>
    <t>NTA. Honest question: why did you settle for this guy? He sounds like he's taking advantage of you financially. He's going off with his "friends" while you continue to pay his debts. I'm sorry, but I don't think he's as invested in this marriage as you are. You are his way out of debt. I would advise you separate so no more of his debt falls onto your shoulders. You can do better OP.</t>
  </si>
  <si>
    <t>https://www.reddit.com/r/AmItheAsshole/comments/1b0qmjf/aita_for_not_being_okay_with_my_husband_going/ksa306j/</t>
  </si>
  <si>
    <t>ks9kma0</t>
  </si>
  <si>
    <t>02-26-2024 19:56:31</t>
  </si>
  <si>
    <t>ironchef8000</t>
  </si>
  <si>
    <t>ESH, although he’s worse imo.</t>
  </si>
  <si>
    <t>https://www.reddit.com/r/AmItheAsshole/comments/1b0qmjf/aita_for_not_being_okay_with_my_husband_going/ks9kma0/</t>
  </si>
  <si>
    <t>ks9ovz1</t>
  </si>
  <si>
    <t>02-26-2024 20:19:41</t>
  </si>
  <si>
    <t>NTA.  You are perfectly reasonable.  
I would say stop trying to hold on.  I would tell him that you are working on your future.  Building trust and building your funds.  Both of these things do not align with what he is wanting.  If he really wants to go, go.  You will know where his priorities are.</t>
  </si>
  <si>
    <t>https://www.reddit.com/r/AmItheAsshole/comments/1b0qmjf/aita_for_not_being_okay_with_my_husband_going/ks9ovz1/</t>
  </si>
  <si>
    <t>ks9k0rm</t>
  </si>
  <si>
    <t>02-26-2024 19:53:17</t>
  </si>
  <si>
    <t>This relationship is over. You are both cheaters and you'll never trust one another again. Further, I don't care if you're comfortable with it or not, I'd be going on this trip with my friends.
ESH</t>
  </si>
  <si>
    <t>https://www.reddit.com/r/AmItheAsshole/comments/1b0qmjf/aita_for_not_being_okay_with_my_husband_going/ks9k0rm/</t>
  </si>
  <si>
    <t>ks9kzzt</t>
  </si>
  <si>
    <t>02-26-2024 19:58:34</t>
  </si>
  <si>
    <t>NTA. 
Would it have been different if he was going on a three day trip with ex-girlfriends? You don't travel alone with people you cheated with. 
The economy is something else, you married him when he already was in debt, but I'd switch to separate economy. You risk him ruining your credit too.</t>
  </si>
  <si>
    <t>https://www.reddit.com/r/AmItheAsshole/comments/1b0qmjf/aita_for_not_being_okay_with_my_husband_going/ks9kzzt/</t>
  </si>
  <si>
    <t>ks9la9s</t>
  </si>
  <si>
    <t>02-26-2024 20:00:07</t>
  </si>
  <si>
    <t>Capresesandwitch</t>
  </si>
  <si>
    <t>NTA. When you’re trying to repair a relationship from cheating, you don’t go on vacation with someone you’ve had sex with. Let alone multiple people you’ve had sex with.
(Obviously there is the element of E S H because you both cheated, but that’s not what the question is about).
I think you’re in the right with the money stuff too, but that’s more ambiguous and the cheating alone is enough that he shouldn’t go. I will say however, that you’re newly married and already trying to recover from cheating. It’s unclear whether the cheating happened before or after the marriage: if it was before, and you agreed to take on his debt anyways, you need to seriously re-evaluate your decision making skills.</t>
  </si>
  <si>
    <t>https://www.reddit.com/r/AmItheAsshole/comments/1b0qmjf/aita_for_not_being_okay_with_my_husband_going/ks9la9s/</t>
  </si>
  <si>
    <t>ksa1tvz</t>
  </si>
  <si>
    <t>02-26-2024 21:29:30</t>
  </si>
  <si>
    <t>https://www.reddit.com/r/AmItheAsshole/comments/1b0qmjf/aita_for_not_being_okay_with_my_husband_going/ksa1tvz/</t>
  </si>
  <si>
    <t>ksa2jca</t>
  </si>
  <si>
    <t>02-26-2024 21:33:19</t>
  </si>
  <si>
    <t>As others said, ESH but I think you need a separate bank account!
Let r/relationship_advice dive into the traveling with past lovers and who is paying. It’s messy.
Someone said you need to divorce and report to immigration. Not the worst idea.</t>
  </si>
  <si>
    <t>https://www.reddit.com/r/AmItheAsshole/comments/1b0qmjf/aita_for_not_being_okay_with_my_husband_going/ksa2jca/</t>
  </si>
  <si>
    <t>"Supreme Court Just-ass [144]"</t>
  </si>
  <si>
    <t>ksa3dj0</t>
  </si>
  <si>
    <t>02-26-2024 21:37:55</t>
  </si>
  <si>
    <t>Cheaters gonna cheat.  The marriage is doomed.
ESH</t>
  </si>
  <si>
    <t>https://www.reddit.com/r/AmItheAsshole/comments/1b0qmjf/aita_for_not_being_okay_with_my_husband_going/ksa3dj0/</t>
  </si>
  <si>
    <t>ksa91fy</t>
  </si>
  <si>
    <t>02-26-2024 22:09:04</t>
  </si>
  <si>
    <t>Itchy_Appeal_9020</t>
  </si>
  <si>
    <t>ESH. Why are you even married? The whole relationship sounds like a train wreck. Repeated infidelity, no trust, and horrendous financial choices. It doesn’t sound like you’re happy or have a good life together. You definitely don’t sound like partners in a shared life.</t>
  </si>
  <si>
    <t>https://www.reddit.com/r/AmItheAsshole/comments/1b0qmjf/aita_for_not_being_okay_with_my_husband_going/ksa91fy/</t>
  </si>
  <si>
    <t>ksaoc8d</t>
  </si>
  <si>
    <t>02-26-2024 23:39:01</t>
  </si>
  <si>
    <t>Whatever-and-breathe</t>
  </si>
  <si>
    <t>NTA but it should be on the basis of your finances. It would have been better to use some money to seek professional help for your relationship at least, but you probably need some yourself too. Clearly it is not healthy or strong and it won't get better unless you address the core issue. You are not a team and are focusing on the wrong thing. It would have been better before you got married to sort out your relationship but you are now in the situation you are. You are unsecured about the relationship (maybe for good reason, maybe not), he is putting his head in the sand.
You both need to grow up and to sit down and have clear financial plan in place. You should NOT be planning any holidays, this should not be a priority. You simply can't afford to. It is what it is but the sooner you get yourself out of debt and saving for your own place the better. Every month both of you need to agree how much needs to go for each categories: £/$ X towards monthly bills, £/$ X towards repaying debts, £/$ food/essential shopping, £/$ towards moving out (which should include at least 6 months worth of rent + deposit), £/$ towards unexpected bills, and then only then if there is any left overs money you put it in a pot for extras (preferably for couple counselling).
Make sure you keep your savings separate because you could loose everything if the debt collector comes. Not counting the effect on your own credit score.
If you can't do any of the following, I am afraid that it is likely that your relationship won't survive very long.</t>
  </si>
  <si>
    <t>https://www.reddit.com/r/AmItheAsshole/comments/1b0qmjf/aita_for_not_being_okay_with_my_husband_going/ksaoc8d/</t>
  </si>
  <si>
    <t>ksba6ld</t>
  </si>
  <si>
    <t>02-27-2024 01:55:21</t>
  </si>
  <si>
    <t>WatermelonRindPickle</t>
  </si>
  <si>
    <t>ESH. You are not a team. A team would take time to review their finances every week, every month at a minimum. Then make a budget to attack the priorities in your life. And the more frugal partner would have control of credit cards, etc to help the more in debt.
Get tested for every STI.</t>
  </si>
  <si>
    <t>https://www.reddit.com/r/AmItheAsshole/comments/1b0qmjf/aita_for_not_being_okay_with_my_husband_going/ksba6ld/</t>
  </si>
  <si>
    <t>ksbwfwm</t>
  </si>
  <si>
    <t>02-27-2024 04:25:23</t>
  </si>
  <si>
    <t>R4eth</t>
  </si>
  <si>
    <t>ESH. I don't understand people who choose to stay with cheaters. Cheaters always cheat. There's no trust. Without trust, the relationship is dead in the water. Honestly, I can't fathom why you even got married when you two have no trust between you two. Then, on top of all that, you agree to help him with his debts and go to Disney? Clean your house. Then, then worry about vacations, if you're even still together.</t>
  </si>
  <si>
    <t>https://www.reddit.com/r/AmItheAsshole/comments/1b0qmjf/aita_for_not_being_okay_with_my_husband_going/ksbwfwm/</t>
  </si>
  <si>
    <t>ksd4nb4</t>
  </si>
  <si>
    <t>02-27-2024 12:10:30</t>
  </si>
  <si>
    <t>Catwomaninred</t>
  </si>
  <si>
    <t>He married you just for the allemony he s going to ask when divorcing you... and because you are very intelligent, you've married someone with debts and now you ll be responsible too. Homerun man</t>
  </si>
  <si>
    <t>https://www.reddit.com/r/AmItheAsshole/comments/1b0qmjf/aita_for_not_being_okay_with_my_husband_going/ksd4nb4/</t>
  </si>
  <si>
    <t>ksdc5t7</t>
  </si>
  <si>
    <t>02-27-2024 13:11:45</t>
  </si>
  <si>
    <t>MeowMeowCatLady</t>
  </si>
  <si>
    <t>ESH this relationship is doomed.
The money would be better spent on other things such as... a new place? But no, you both seem content with leeching off relatives and arguing about vacations. Therapy would be a lot cheaper. </t>
  </si>
  <si>
    <t>https://www.reddit.com/r/AmItheAsshole/comments/1b0qmjf/aita_for_not_being_okay_with_my_husband_going/ksdc5t7/</t>
  </si>
  <si>
    <t>ks9nbtb</t>
  </si>
  <si>
    <t>02-26-2024 20:11:16</t>
  </si>
  <si>
    <t>Thank you for your response. It’s all a bit mad when you break it down like that. Definitely a lot to work on. Thank you for the insight.</t>
  </si>
  <si>
    <t>https://www.reddit.com/r/AmItheAsshole/comments/1b0qmjf/aita_for_not_being_okay_with_my_husband_going/ks9nbtb/</t>
  </si>
  <si>
    <t>ks9yn2c</t>
  </si>
  <si>
    <t>02-26-2024 21:12:21</t>
  </si>
  <si>
    <t>Thank you for your response. I definitely wouldn’t be okay if this was my every day life. I’m trying to work out not getting to the point of either of us being miserable.</t>
  </si>
  <si>
    <t>https://www.reddit.com/r/AmItheAsshole/comments/1b0qmjf/aita_for_not_being_okay_with_my_husband_going/ks9yn2c/</t>
  </si>
  <si>
    <t>ks9ydsv</t>
  </si>
  <si>
    <t>02-26-2024 21:10:57</t>
  </si>
  <si>
    <t>Thank you for your response. I honestly hope it does and I’m actively working towards that. After this Disney trip, I’ve decided it might be best to start putting away money for myself and let him deal with his own debt but then a part of me feels guilty since we’re not working together as a team.</t>
  </si>
  <si>
    <t>https://www.reddit.com/r/AmItheAsshole/comments/1b0qmjf/aita_for_not_being_okay_with_my_husband_going/ks9ydsv/</t>
  </si>
  <si>
    <t>ks9zi8p</t>
  </si>
  <si>
    <t>02-26-2024 21:17:03</t>
  </si>
  <si>
    <t>Thank you for your response. I feel like it’s doomed as well. It doesn’t seem we’re on the same page regarding values. He’s thrown his wedding ring at me multiple times threatening the marriage. He says that he only married me because I begged him to (for a visa: to stay in the UK).</t>
  </si>
  <si>
    <t>https://www.reddit.com/r/AmItheAsshole/comments/1b0qmjf/aita_for_not_being_okay_with_my_husband_going/ks9zi8p/</t>
  </si>
  <si>
    <t>ksa07ib</t>
  </si>
  <si>
    <t>02-26-2024 21:20:48</t>
  </si>
  <si>
    <t>Thank you for your response. I agree, and thank you for the insight.</t>
  </si>
  <si>
    <t>https://www.reddit.com/r/AmItheAsshole/comments/1b0qmjf/aita_for_not_being_okay_with_my_husband_going/ksa07ib/</t>
  </si>
  <si>
    <t>ks9mx32</t>
  </si>
  <si>
    <t>02-26-2024 20:09:02</t>
  </si>
  <si>
    <t>Thank you for your response. I honestly feel this way too. I am making the effort to rebuild our trust, and I believe he is as well.</t>
  </si>
  <si>
    <t>https://www.reddit.com/r/AmItheAsshole/comments/1b0qmjf/aita_for_not_being_okay_with_my_husband_going/ks9mx32/</t>
  </si>
  <si>
    <t>ks9mjrs</t>
  </si>
  <si>
    <t>02-26-2024 20:07:00</t>
  </si>
  <si>
    <t>Thank you for your response. He didn’t cheat on me with these people he’s going away with but I’ve had other issues with them in the past. There was one instance before we were in a relationship where he got drunk and started making out with one of them directly in front of me. While being married, there was also one instance of him reacting “😏” to a text message this same friend sent him regarding doing something sexual with him.</t>
  </si>
  <si>
    <t>https://www.reddit.com/r/AmItheAsshole/comments/1b0qmjf/aita_for_not_being_okay_with_my_husband_going/ks9mjrs/</t>
  </si>
  <si>
    <t>ks9np3t</t>
  </si>
  <si>
    <t>02-26-2024 20:13:18</t>
  </si>
  <si>
    <t>Thank you for your response. I replied to someone else earlier providing a little more context on the cheating situation.</t>
  </si>
  <si>
    <t>https://www.reddit.com/r/AmItheAsshole/comments/1b0qmjf/aita_for_not_being_okay_with_my_husband_going/ks9np3t/</t>
  </si>
  <si>
    <t>ksacv2y</t>
  </si>
  <si>
    <t>02-26-2024 22:30:36</t>
  </si>
  <si>
    <t>Your life is messy...like HOARDERS messy. Worrying about Disney is like a hoarder worrying about what color to paint the living room. 
Clean your house.</t>
  </si>
  <si>
    <t>https://www.reddit.com/r/AmItheAsshole/comments/1b0qmjf/aita_for_not_being_okay_with_my_husband_going/ksacv2y/</t>
  </si>
  <si>
    <t>ksbyk9u</t>
  </si>
  <si>
    <t>02-27-2024 04:41:57</t>
  </si>
  <si>
    <t>&gt;Definitely a lot to work on.
Casual reminder here, relationships do need work sometimes... But not like this. This is ridiculous. You know you don't have to spend the rest of your life like this, right? And that breaking up and divorcing is not a failure?</t>
  </si>
  <si>
    <t>https://www.reddit.com/r/AmItheAsshole/comments/1b0qmjf/aita_for_not_being_okay_with_my_husband_going/ksbyk9u/</t>
  </si>
  <si>
    <t>ks9zy8u</t>
  </si>
  <si>
    <t>02-26-2024 21:19:27</t>
  </si>
  <si>
    <t>cyberpudel</t>
  </si>
  <si>
    <t>Don't be mad, but it does sound as if you two are already miserable. Both of you cheated. No-one cheats in a happy, healthy relationship. 
He goes away even and throws your money out of the window. He doesn't care about your opinion. He doesn't care about your finances. He cares about his fun. 
Girl, this relationship is a dumpster fire, you're just still standing in the smoke.</t>
  </si>
  <si>
    <t>https://www.reddit.com/r/AmItheAsshole/comments/1b0qmjf/aita_for_not_being_okay_with_my_husband_going/ks9zy8u/</t>
  </si>
  <si>
    <t>ksbyoy8</t>
  </si>
  <si>
    <t>02-27-2024 04:43:01</t>
  </si>
  <si>
    <t>But this is your every day life.
Is he working on getting to the point of neither of you being miserable?</t>
  </si>
  <si>
    <t>https://www.reddit.com/r/AmItheAsshole/comments/1b0qmjf/aita_for_not_being_okay_with_my_husband_going/ksbyoy8/</t>
  </si>
  <si>
    <t>ksa28jr</t>
  </si>
  <si>
    <t>02-26-2024 21:31:42</t>
  </si>
  <si>
    <t>It sounds like you haven't been a team for a long time if you ever were. I'm having a hard time understanding why you married, but if you want that to last, it seems like you should be negotiating exactly what a partnership looks like for you, and discussing what trust looks like to each of you.
It is super wise of you to not throw more money at his debts while he's behaving so irresponsibly. But you might want to have a hard look at how you're managing things too.You say you want fiscal responsibility, but you keep talking about Disney like it's an essential.  When there are debts, and bills to pay, and you have savings goals, expensive vacations usually need to come lower on the list rather than being the number one priority.  You seriously might want to read a book, take a course, etc, about long-term financial management.</t>
  </si>
  <si>
    <t>https://www.reddit.com/r/AmItheAsshole/comments/1b0qmjf/aita_for_not_being_okay_with_my_husband_going/ksa28jr/</t>
  </si>
  <si>
    <t>ksa3gs1</t>
  </si>
  <si>
    <t>02-26-2024 21:38:24</t>
  </si>
  <si>
    <t>Your not a team if only one of you wants to make this work. You can sacrifice and work your ass off to try to make this work but if he's not willing to put in the effort, nothing you do will help. He's not your team player. I'm sorry OP, he's taking advantage of you.</t>
  </si>
  <si>
    <t>https://www.reddit.com/r/AmItheAsshole/comments/1b0qmjf/aita_for_not_being_okay_with_my_husband_going/ksa3gs1/</t>
  </si>
  <si>
    <t>ksd4uu6</t>
  </si>
  <si>
    <t>02-27-2024 12:12:23</t>
  </si>
  <si>
    <t>Was he working as a team when he made his debts ? And when he decided to go for his trip without you but with his ex... OPEN YOUR EYES</t>
  </si>
  <si>
    <t>https://www.reddit.com/r/AmItheAsshole/comments/1b0qmjf/aita_for_not_being_okay_with_my_husband_going/ksd4uu6/</t>
  </si>
  <si>
    <t>ksa1syn</t>
  </si>
  <si>
    <t>02-26-2024 21:29:21</t>
  </si>
  <si>
    <t>Iataaddicted25</t>
  </si>
  <si>
    <t>Release yourself from the dead weight, OP. He will cheat on you during that trip and honestly, it seems that he sees you as his ATM.</t>
  </si>
  <si>
    <t>https://www.reddit.com/r/AmItheAsshole/comments/1b0qmjf/aita_for_not_being_okay_with_my_husband_going/ksa1syn/</t>
  </si>
  <si>
    <t>ksa0wja</t>
  </si>
  <si>
    <t>02-26-2024 21:24:29</t>
  </si>
  <si>
    <t>Presneill</t>
  </si>
  <si>
    <t>Divorce him and report to immigration that you are no longer together and he only married you for a visa.</t>
  </si>
  <si>
    <t>https://www.reddit.com/r/AmItheAsshole/comments/1b0qmjf/aita_for_not_being_okay_with_my_husband_going/ksa0wja/</t>
  </si>
  <si>
    <t>ksa0bcc</t>
  </si>
  <si>
    <t>02-26-2024 21:21:22</t>
  </si>
  <si>
    <t>Relative-Clarity-525</t>
  </si>
  <si>
    <t>There really are some things that you can't come back from. In this case, quite a few. You can love someone and recognize you will never have a healthy relationship with them.</t>
  </si>
  <si>
    <t>https://www.reddit.com/r/AmItheAsshole/comments/1b0qmjf/aita_for_not_being_okay_with_my_husband_going/ksa0bcc/</t>
  </si>
  <si>
    <t>ksa9lrd</t>
  </si>
  <si>
    <t>02-26-2024 22:12:14</t>
  </si>
  <si>
    <t>Can you trust him with financial decisions? Can you trust him to care about your feelings? Can you trust him to put your needs before his wants? 
Trust isn’t just about sex/cheating.</t>
  </si>
  <si>
    <t>https://www.reddit.com/r/AmItheAsshole/comments/1b0qmjf/aita_for_not_being_okay_with_my_husband_going/ksa9lrd/</t>
  </si>
  <si>
    <t>ksa23dz</t>
  </si>
  <si>
    <t>02-26-2024 21:30:55</t>
  </si>
  <si>
    <t>Thank you for your response. So for context, I’m American and the one living in the UK with him and his mom on a spousal visa. Reporting him to immigration does nothing good for either of us.</t>
  </si>
  <si>
    <t>https://www.reddit.com/r/AmItheAsshole/comments/1b0qmjf/aita_for_not_being_okay_with_my_husband_going/ksa23dz/</t>
  </si>
  <si>
    <t>ksa2o0p</t>
  </si>
  <si>
    <t>02-26-2024 21:34:01</t>
  </si>
  <si>
    <t>YTA. Take some responsibility your yours actions. You chose to take a drink with this man instead of being firm with your no. Instead of shutting down the convo you kept it going and flirted with him.</t>
  </si>
  <si>
    <t>https://www.reddit.com/r/AmItheAsshole/comments/1b0qlsr/aita_for_not_apologizing_to_my_partner_after/ksa2o0p/</t>
  </si>
  <si>
    <t>ks9v5q2</t>
  </si>
  <si>
    <t>02-26-2024 20:53:28</t>
  </si>
  <si>
    <t>YTA. what the heck?</t>
  </si>
  <si>
    <t>https://www.reddit.com/r/AmItheAsshole/comments/1b0qlsr/aita_for_not_apologizing_to_my_partner_after/ks9v5q2/</t>
  </si>
  <si>
    <t>ks9ktc1</t>
  </si>
  <si>
    <t>02-26-2024 19:57:34</t>
  </si>
  <si>
    <t>Gargantuan_Plant</t>
  </si>
  <si>
    <t>NTA
You did nothing wrong regarding your loyalty to your man. And I don't understand how he says you are lying or betraying him. 
But you definitely gave his jealousy something to latch onto by telling the guy at the bar about your bj skills.
I hope he will cool off and you can have another, more calm conversation about this. No need for this amount of drama over such a stupid thing.</t>
  </si>
  <si>
    <t>https://www.reddit.com/r/AmItheAsshole/comments/1b0qlsr/aita_for_not_apologizing_to_my_partner_after/ks9ktc1/</t>
  </si>
  <si>
    <t>ksa7jax</t>
  </si>
  <si>
    <t>02-26-2024 22:00:41</t>
  </si>
  <si>
    <t>GamesCatsComics</t>
  </si>
  <si>
    <t>NTA your partner should stop being so insecure, it's not a crime or cheating to buy or accept shots, anyone who thinks that that's cheating adjacent has a pretty toxic attitude.
I've regularly bought and accepted shots from both dudes and women who I haven't been trying to sleep with, it's just a thing you do at a bar when your drunk. 
Hell we were ordering shots last week and we bought one for the person who was next to us, because it was fun and polite.</t>
  </si>
  <si>
    <t>https://www.reddit.com/r/AmItheAsshole/comments/1b0qlsr/aita_for_not_apologizing_to_my_partner_after/ksa7jax/</t>
  </si>
  <si>
    <t>ks9pene</t>
  </si>
  <si>
    <t>02-26-2024 20:22:26</t>
  </si>
  <si>
    <t>NTA.  Your partner is very insecure.</t>
  </si>
  <si>
    <t>https://www.reddit.com/r/AmItheAsshole/comments/1b0qlsr/aita_for_not_apologizing_to_my_partner_after/ks9pene/</t>
  </si>
  <si>
    <t>ksa2xcf</t>
  </si>
  <si>
    <t>02-26-2024 21:35:26</t>
  </si>
  <si>
    <t>byah_Ad6122</t>
  </si>
  <si>
    <t>YTA for accepting a drink. I would recommend dumping your partner.</t>
  </si>
  <si>
    <t>https://www.reddit.com/r/AmItheAsshole/comments/1b0qlsr/aita_for_not_apologizing_to_my_partner_after/ksa2xcf/</t>
  </si>
  <si>
    <t>ksdxyhw</t>
  </si>
  <si>
    <t>02-27-2024 15:32:05</t>
  </si>
  <si>
    <t>Mysterious_Salt_247</t>
  </si>
  <si>
    <t>This story is bullshit. You were so annoyed by this guy and you so reluctantly sipped on the shot. Yet you bought him a drink and chatted him up?</t>
  </si>
  <si>
    <t>https://www.reddit.com/r/AmItheAsshole/comments/1b0qlsr/aita_for_not_apologizing_to_my_partner_after/ksdxyhw/</t>
  </si>
  <si>
    <t>ksa8spr</t>
  </si>
  <si>
    <t>02-26-2024 22:07:44</t>
  </si>
  <si>
    <t>The setting boundaries part makes sense. I could have and should have, and I can accept the fact, take responsibility, and apologize for accepting the drink.
But I don’t think I should apologize to my partner for lying or betraying him because neither of what he had accused me of actually happened.
For the other part of your comment, I did not do two shots with this rando. I had a drink and was trying to get a second drink when he showed up. I didn’t even finish the shot that I reluctantly accepted.</t>
  </si>
  <si>
    <t>ksa0l2w</t>
  </si>
  <si>
    <t>https://www.reddit.com/r/AmItheAsshole/comments/1b0qlsr/aita_for_not_apologizing_to_my_partner_after/ksa8spr/</t>
  </si>
  <si>
    <t>ks9psrv</t>
  </si>
  <si>
    <t>02-26-2024 20:24:35</t>
  </si>
  <si>
    <t>He accused me of deliberately leaving out the details about accepting a shot and buying this guy a beer back when I was giving him a rundown. I didn’t think it was a big deal as it wasn’t even the main part of the story.
He said it’s a lie because I told him in the rundown that I had two drinks, and that I didn’t mention details about the shot until we got home. He said two drinks and a sip of that shot are still more than two drinks. Hence, a lie.
He said buying a guy who wanted to get sexual is betrayal. I explained to him that when I offered to buy this guy a beer, I wasn’t propositioned and I didn’t know that he was going to do that. It just didn’t sit well with me feeling like owing someone something, big or small. 
He, then, shared a TikTok post on his IG story about having a narcissistic partner because I refused to apologize and admit that I did something wrong when I didn’t.</t>
  </si>
  <si>
    <t>https://www.reddit.com/r/AmItheAsshole/comments/1b0qlsr/aita_for_not_apologizing_to_my_partner_after/ks9psrv/</t>
  </si>
  <si>
    <t>ks9uto7</t>
  </si>
  <si>
    <t>02-26-2024 20:51:40</t>
  </si>
  <si>
    <t>To his defense, I did give him a reason to be insecure in the past. But it has since been resolved and I didn’t think I did anything wrong this time.</t>
  </si>
  <si>
    <t>https://www.reddit.com/r/AmItheAsshole/comments/1b0qlsr/aita_for_not_apologizing_to_my_partner_after/ks9uto7/</t>
  </si>
  <si>
    <t>ksad0b5</t>
  </si>
  <si>
    <t>02-26-2024 22:31:26</t>
  </si>
  <si>
    <t>Plastic_Blood1782</t>
  </si>
  <si>
    <t>You're being stubborn.  You're flirting at a bar with a dude.  You were telling him "no" but you weren't shutting him down 100%.  If a dude at a bar asked to give me a blowjob in the bathroom, that is the end of the conversation.  I am moving to a new chair.  You enjoyed the attention and you know it.  You had plenty of opportunities to stop engaging with the guy, and buying the guy a shot in return is the opposite of shutting him down.</t>
  </si>
  <si>
    <t>https://www.reddit.com/r/AmItheAsshole/comments/1b0qlsr/aita_for_not_apologizing_to_my_partner_after/ksad0b5/</t>
  </si>
  <si>
    <t>ks9qoxh</t>
  </si>
  <si>
    <t>02-26-2024 20:29:24</t>
  </si>
  <si>
    <t>Oh wow. Your partner is blowing this way out of any reasonable proportion. And seems hella insecure</t>
  </si>
  <si>
    <t>https://www.reddit.com/r/AmItheAsshole/comments/1b0qlsr/aita_for_not_apologizing_to_my_partner_after/ks9qoxh/</t>
  </si>
  <si>
    <t>ks9teoq</t>
  </si>
  <si>
    <t>02-26-2024 20:44:07</t>
  </si>
  <si>
    <t>To his defense, I did give him a reason to be insecure last year. But we have since resolved it when I admitted and apologized that I was in the wrong and we had been good until 2 nights ago.
When we fight, usually already resolved issues don’t come up, but he went there this time around and brought up the old stuff.
I’m usually quick to admit and apologize when I’m in the wrong. But I wholeheartedly believe that I didn’t do anything wrong this time. Not telling him about what happened at the bar would have been wrong, but telling him also backfired. It’s a lose-lose situation.</t>
  </si>
  <si>
    <t>https://www.reddit.com/r/AmItheAsshole/comments/1b0qlsr/aita_for_not_apologizing_to_my_partner_after/ks9teoq/</t>
  </si>
  <si>
    <t>ksct93j</t>
  </si>
  <si>
    <t>02-27-2024 10:07:47</t>
  </si>
  <si>
    <t>Your boyfriend is way out of line. Doesn't sound like he's ever fully trusted you since last year, but I loved your replies to him.</t>
  </si>
  <si>
    <t>https://www.reddit.com/r/AmItheAsshole/comments/1b0qlsr/aita_for_not_apologizing_to_my_partner_after/ksct93j/</t>
  </si>
  <si>
    <t>ksct3y6</t>
  </si>
  <si>
    <t>02-27-2024 10:06:02</t>
  </si>
  <si>
    <t>NTA. Next time tell the bartender that you were propositioned and that you don't feel comfortable with him sitting next to you anymore &amp; also because of his rude response.</t>
  </si>
  <si>
    <t>https://www.reddit.com/r/AmItheAsshole/comments/1b0qlsr/aita_for_not_apologizing_to_my_partner_after/ksct3y6/</t>
  </si>
  <si>
    <t>ks8m4oj</t>
  </si>
  <si>
    <t>02-26-2024 16:45:05</t>
  </si>
  <si>
    <t>Canadian_01</t>
  </si>
  <si>
    <t>It's that you put her second.  If you did, however, plan with your friends to play, then there's nothing wrong saying 'I've already told the guys...' but if you have no plans, she's asking you to do something and then you're evaluating your options and decide game first, girlfriend second, then I can see why she's pissed.
I don't know what you mean by you 'spent the whole week together'...but if truly you did just spend a bunch of time together, there's nothing wrong with getting in some time with another friend besides her.  just say 'I'd like to spend time catching up with Jack on our game, it's been a while....this should be maybe an hour, then I'd love to go for a walk.  How about I text you when I'm ready around 5...does that work for you?'
Just be honest and SAY the things about we've already spent a lot of time and now I want to catch up with Jack.</t>
  </si>
  <si>
    <t>https://www.reddit.com/r/AmItheAsshole/comments/1b0ltn0/aita_for_not_spending_time_with_my_gf/ks8m4oj/</t>
  </si>
  <si>
    <t>ks8lg6h</t>
  </si>
  <si>
    <t>02-26-2024 16:41:18</t>
  </si>
  <si>
    <t>YTA
You pretty much said you would prioritize the game. If so, you might as well have turned her down and said you had a prior engagement. You wanted her to wait in case you would be finished in time?</t>
  </si>
  <si>
    <t>https://www.reddit.com/r/AmItheAsshole/comments/1b0ltn0/aita_for_not_spending_time_with_my_gf/ks8lg6h/</t>
  </si>
  <si>
    <t>ks8mqhw</t>
  </si>
  <si>
    <t>02-26-2024 16:48:27</t>
  </si>
  <si>
    <t>2manycrushes</t>
  </si>
  <si>
    <t>YTA or at least YT-one-to-blame.
You could have agreed to go for the walk, maybe bargained the time to 5pm but kept your word. You could have said you arranged this time with a friend but promised to take her out or something tomorrow. You could have just put your girlfriend first because she's the most important thing to you. Once she got mad you could have turned off the game and talked to her to figure out why you feel differently about spending time together. So many better ways to handle this.</t>
  </si>
  <si>
    <t>https://www.reddit.com/r/AmItheAsshole/comments/1b0ltn0/aita_for_not_spending_time_with_my_gf/ks8mqhw/</t>
  </si>
  <si>
    <t>ks8mzeh</t>
  </si>
  <si>
    <t>02-26-2024 16:49:49</t>
  </si>
  <si>
    <t>Confident-Try20</t>
  </si>
  <si>
    <t>YTA. Here's why :
&gt;*"Girlfriend\[21\] asking me if I was down to go on a walk. I said yes but also said that I want to play some video games before with a friend.*  
&gt;  
&gt;*"I cant promise you because i dont know how long my game is going to last but i will try."*
OP : *"Sure! Let's go on a walk but I might not be ready, even if you asked me too."* There's always a "*Leave Game*" option... You picked your video games with someone else, over time with your partner meaning you prioritized said game. Meaning you showed her, where your priorities lie. She asked you for some 1 on 1 time with you and your response was, *"But my videooooo games."* Which will be there when you get back...
&gt;*"Which i dont get at all because we spent the whole week together."*
How did y'all spend time together exactly? Because your idea of spending time together could be different then her idea of spending time together.</t>
  </si>
  <si>
    <t>https://www.reddit.com/r/AmItheAsshole/comments/1b0ltn0/aita_for_not_spending_time_with_my_gf/ks8mzeh/</t>
  </si>
  <si>
    <t>ks9agex</t>
  </si>
  <si>
    <t>02-26-2024 18:56:50</t>
  </si>
  <si>
    <t>darklingdawns</t>
  </si>
  <si>
    <t>YTA - I have a gamer for a partner, and this was something we used to have a lot of friction over. We found several solutions that have made life MUCH more peaceful where he can game but we can still have time together. First of all, if you know you're going somewhere, it's a good idea to get ready before you sit down to play. Then let whoever you're playing with know that you have plans to go somewhere at 4:30, and finally, ask your girlfriend to give you a five minute warning before she wants to go. Then GET OFF THE GAME, whether you're done or not, and spend some quality time with her. Making her a priority and showing her you WANT to be around her will help her feel a lot better about the time you spend gaming.</t>
  </si>
  <si>
    <t>https://www.reddit.com/r/AmItheAsshole/comments/1b0ltn0/aita_for_not_spending_time_with_my_gf/ks9agex/</t>
  </si>
  <si>
    <t>ks90tda</t>
  </si>
  <si>
    <t>02-26-2024 18:04:55</t>
  </si>
  <si>
    <t>iamokokokokokokok</t>
  </si>
  <si>
    <t>YTA. People, relationships, responsibilities &gt; video games. Get your priorities straight now, while you’re young, or life will be small and sad.</t>
  </si>
  <si>
    <t>https://www.reddit.com/r/AmItheAsshole/comments/1b0ltn0/aita_for_not_spending_time_with_my_gf/ks90tda/</t>
  </si>
  <si>
    <t>ks98rnh</t>
  </si>
  <si>
    <t>02-26-2024 18:47:42</t>
  </si>
  <si>
    <t>INFO: How often does this happen?</t>
  </si>
  <si>
    <t>https://www.reddit.com/r/AmItheAsshole/comments/1b0ltn0/aita_for_not_spending_time_with_my_gf/ks98rnh/</t>
  </si>
  <si>
    <t>ks90h1t</t>
  </si>
  <si>
    <t>02-26-2024 18:03:03</t>
  </si>
  <si>
    <t>AgnarCrackenhammer</t>
  </si>
  <si>
    <t>100% YTA
If your relationship isn't your top priority over video games with the boys, then do your GF a favor and end the relationship so she can find someone mature to understand what it means to be in a relationship with someone</t>
  </si>
  <si>
    <t>https://www.reddit.com/r/AmItheAsshole/comments/1b0ltn0/aita_for_not_spending_time_with_my_gf/ks90h1t/</t>
  </si>
  <si>
    <t>ks95ocy</t>
  </si>
  <si>
    <t>02-26-2024 18:31:02</t>
  </si>
  <si>
    <t>imAllergic2Bees</t>
  </si>
  <si>
    <t>I am going to go with ESH. This post is lacking a lot of details which could help clarify who is the AH here but I gotta go with what you've shared. Stuff like how long was the gaming session that you couldn't be ready by 4:30? How frequently this happens, or how you and your gf spent the week together. (Was it real quality time like dates where you focused your attention on each other or just sort of existing in the same space)
A lot of people are saying that your priorities are off base when you want to play a videogame before spending time with your girlfriend. However, I think it's very normal and healthy to have your own hobbies to relax and decompress. And on top of that, it sounds like you already made plans to play with a friend who might not have been available to play later. That said, both of you need to work on your communication. If you and your gf talk about your expectations ahead of time, you shouldn't run into this in the future.
Setting a time without negotiation is poor form by your girlfriend, and so is driving off and giving you the cold shoulder. (Although you may have a pattern of behavior of blowing her off for video games. In which case, her response is much more understandable).
But on your end, you need to take a look at your pattern of behavior and make sure that you aren't regularly putting gaming time with the boys before her. It doesn't take much effort to check in with your gf before you make plans. A quick text will save you both a ton of headache.</t>
  </si>
  <si>
    <t>https://www.reddit.com/r/AmItheAsshole/comments/1b0ltn0/aita_for_not_spending_time_with_my_gf/ks95ocy/</t>
  </si>
  <si>
    <t>ks8y2jb</t>
  </si>
  <si>
    <t>02-26-2024 17:50:10</t>
  </si>
  <si>
    <t>Timmylaw</t>
  </si>
  <si>
    <t>ESH, y'all need to work on your communication skills</t>
  </si>
  <si>
    <t>https://www.reddit.com/r/AmItheAsshole/comments/1b0ltn0/aita_for_not_spending_time_with_my_gf/ks8y2jb/</t>
  </si>
  <si>
    <t>ks9effn</t>
  </si>
  <si>
    <t>02-26-2024 19:21:52</t>
  </si>
  <si>
    <t>you need to come to a compromise when it comes to specifics but i'll speak about the topic more generally.
 Couples aren't meant to like the exact same things and be direct mirrors of each other. It's important to have each have your own unique hobbies you enjoy so you aren't always on each others case.
Now I'm assuming she doesn't like video games because you hadn't mentioned that and that is normally the dynamic between a guy and a girl. Therefore she isn't likely to see the value in them. 
When you say you're playing a game with a friend she most likely perceives it as a ridiculous use of time and the fact you prefer to do that over spend time with her is what's hurting her.
You need to express that it's spending quality time with your friend and that's how you enjoy interacting and communicating with each other. It might seem silly to her but it's important for your friendship that you be able to do this together and you care a lot about your friends and relationships. Obviously she's more important to you but if you and friend are in the middle of something (within reason) you hope she can respect that.</t>
  </si>
  <si>
    <t>https://www.reddit.com/r/AmItheAsshole/comments/1b0ltn0/aita_for_not_spending_time_with_my_gf/ks9effn/</t>
  </si>
  <si>
    <t>ksaf24q</t>
  </si>
  <si>
    <t>02-26-2024 22:43:17</t>
  </si>
  <si>
    <t>Competitive-Dog3068</t>
  </si>
  <si>
    <t>No not really u have to play with friends to keep them up but the same with your girl and also remember bro code forever</t>
  </si>
  <si>
    <t>https://www.reddit.com/r/AmItheAsshole/comments/1b0ltn0/aita_for_not_spending_time_with_my_gf/ksaf24q/</t>
  </si>
  <si>
    <t>ks9jfzc</t>
  </si>
  <si>
    <t>02-26-2024 19:50:09</t>
  </si>
  <si>
    <t>Brittleorgans</t>
  </si>
  <si>
    <t>Nah live life how you want. You’ve got the rest of your life to spend time together and she couldn’t wait or explain how important it was and stormed off. I’d call that unreasonable, self centered and egotistical.
And I know you shouldn’t “take people for granted” but if you can’t wait a day or two or a week for a date and your reason is, “maybe they leave you or die tomorrow” then they don’t love you unconditionally and the other is depressing.</t>
  </si>
  <si>
    <t>https://www.reddit.com/r/AmItheAsshole/comments/1b0ltn0/aita_for_not_spending_time_with_my_gf/ks9jfzc/</t>
  </si>
  <si>
    <t>ks991oj</t>
  </si>
  <si>
    <t>02-26-2024 18:49:13</t>
  </si>
  <si>
    <t>Gloomfull</t>
  </si>
  <si>
    <t>Easy fix, tell her beforehand that you'll be busy.</t>
  </si>
  <si>
    <t>https://www.reddit.com/r/AmItheAsshole/comments/1b0ltn0/aita_for_not_spending_time_with_my_gf/ks991oj/</t>
  </si>
  <si>
    <t>ksbihn8</t>
  </si>
  <si>
    <t>02-27-2024 02:48:18</t>
  </si>
  <si>
    <t>IHODLUrMOM</t>
  </si>
  <si>
    <t>Not as much as I spend with your mom, HODLing.</t>
  </si>
  <si>
    <t>https://www.reddit.com/r/AmItheAsshole/comments/1b0ltn0/aita_for_not_spending_time_with_my_gf/ksbihn8/</t>
  </si>
  <si>
    <t>ksd9e1f</t>
  </si>
  <si>
    <t>02-27-2024 12:50:19</t>
  </si>
  <si>
    <t>Wide-Tip3046</t>
  </si>
  <si>
    <t>Sounds like dealing with my 11 yo. He gets grounded from it every other week.</t>
  </si>
  <si>
    <t>https://www.reddit.com/r/AmItheAsshole/comments/1b0ltn0/aita_for_not_spending_time_with_my_gf/ksd9e1f/</t>
  </si>
  <si>
    <t>ks8m1j6</t>
  </si>
  <si>
    <t>02-26-2024 16:44:36</t>
  </si>
  <si>
    <t>Didnt think about it this way. We never agreed on 4:30 PM she just said lets go on 4:30 PM and i said „I am going to go on a walk with you after i finish the game“</t>
  </si>
  <si>
    <t>https://www.reddit.com/r/AmItheAsshole/comments/1b0ltn0/aita_for_not_spending_time_with_my_gf/ks8m1j6/</t>
  </si>
  <si>
    <t>ks8ompq</t>
  </si>
  <si>
    <t>02-26-2024 16:58:50</t>
  </si>
  <si>
    <t>I totally get why you would say this. She asked me „do you have any Plans? and i replied that i wanted to play some games. Then she asked about the walk and i said sure to which she replied with 4:30 PM. I get that it wasnt good what i did but do you guys also have the same reaction in your relationships? Like driving off with the car turning off the phone and not telling where you are going and then just randomly getting back later? Is this a appropriate reaction to my wrong doing?</t>
  </si>
  <si>
    <t>https://www.reddit.com/r/AmItheAsshole/comments/1b0ltn0/aita_for_not_spending_time_with_my_gf/ks8ompq/</t>
  </si>
  <si>
    <t>ksbmxfc</t>
  </si>
  <si>
    <t>02-27-2024 03:17:22</t>
  </si>
  <si>
    <t>My assumption is those details left out are not particularly flattering to him.  Assuming northern hemisphere since like 70% of the world population is north of the equator, suns down about 5:30 where I am.  Temps fall quick and it gets more unpleasant out.  4:30 is likely so we get back before it’s dark out.  Even down south it’s 6:30 though I suspect temp isn’t an issue in that respect.  I’m finding it difficult to say ESH because of the obvious lack of info that could swing this one way or the other.  People tend not to willingly make themselves the villain unless they’re just that oblivious and the lack of critical details does not indicate obliviousness on the OP’s part</t>
  </si>
  <si>
    <t>https://www.reddit.com/r/AmItheAsshole/comments/1b0ltn0/aita_for_not_spending_time_with_my_gf/ksbmxfc/</t>
  </si>
  <si>
    <t>ks8t7a3</t>
  </si>
  <si>
    <t>02-26-2024 17:23:52</t>
  </si>
  <si>
    <t>FishScrumptious</t>
  </si>
  <si>
    <t>Speaking as someone who has teetered on the video-game-widow doorstep more than once, "after I finish the game" is ALWAYS the wrong answer unless you have established the time as a "my appointment" sort of thing.  This does not work in the long term and you need to look VERY carefully at the quantity of time you spend on your video games and the degree to which it overlaps times she is available to spend together.  Not managing this well (and intentionally - and demonstrating it) is not sustainable for a long term relationship.</t>
  </si>
  <si>
    <t>https://www.reddit.com/r/AmItheAsshole/comments/1b0ltn0/aita_for_not_spending_time_with_my_gf/ks8t7a3/</t>
  </si>
  <si>
    <t>ksan6fn</t>
  </si>
  <si>
    <t>02-26-2024 23:31:48</t>
  </si>
  <si>
    <t>FluidPeace4499</t>
  </si>
  <si>
    <t>Thus putting the game before her.</t>
  </si>
  <si>
    <t>https://www.reddit.com/r/AmItheAsshole/comments/1b0ltn0/aita_for_not_spending_time_with_my_gf/ksan6fn/</t>
  </si>
  <si>
    <t>ks8u7oc</t>
  </si>
  <si>
    <t>02-26-2024 17:29:20</t>
  </si>
  <si>
    <t>Usually these "over the top" reactions are the results of a cumulation of things or repeat patterns that a partner promised to work on. 
A walk around the neighborhood can easily be time boxed at 30 mins or less whereas the duration of gaming can be more difficult to estimate accurately. So, unless you had committed to starting at an exact time with the friend, it's inconsiderate to say yes and effectively expect her to just wait around until who knows what time. 
I'm also curious how you spent the weekend together. Coexisting in a space while both being on your phones is not quality time.</t>
  </si>
  <si>
    <t>https://www.reddit.com/r/AmItheAsshole/comments/1b0ltn0/aita_for_not_spending_time_with_my_gf/ks8u7oc/</t>
  </si>
  <si>
    <t>ks8timt</t>
  </si>
  <si>
    <t>02-26-2024 17:25:33</t>
  </si>
  <si>
    <t>&gt;Like driving off with the car turning off the phone and not telling where you are going and then just randomly getting back later?
As opposed to what? Is she obligated to tell you that she's going, where she's going and when she'll be back?
You expected her to just wait around for you until you deemed yourself ready, you gave no indication of when that might be. So yes, had I been in that situation, I also would have gone off by myself and not told you when I'd be back, considering that'd be a courtesy, and you didn't extend the courtesy to her, so why should she to you?
And even here you seem to be downplaying your part in it. You're more worried about her going off on her own than you are with your own mistake. 
YTA, btw, for instead of giving her a time to work with, basically just telling her "yeah, that time is okay, although it probably won't be, so you will likely have to wait here twiddling your thumbs while I stop playing".</t>
  </si>
  <si>
    <t>https://www.reddit.com/r/AmItheAsshole/comments/1b0ltn0/aita_for_not_spending_time_with_my_gf/ks8timt/</t>
  </si>
  <si>
    <t>ks8t0dk</t>
  </si>
  <si>
    <t>02-26-2024 17:22:50</t>
  </si>
  <si>
    <t>&gt;*"do you have any Plans? and i replied that i wanted to play some games. Then she asked about the walk and i said sure to which she replied with 4:30 PM."*
You didn't have any definitive plans with said friend, so once you agreed to a walk you made plans with your partner. Then when she says, "*Okay! let's leave by this time*." and you rebuttal with, "*Well I can't do that cause I'll be stuck in a game*." I am an avid gamer, you never get stuck in a game unless you don't want to leave. You didn't want to leave a game to spend time with her. 
Being in a house with someone who doesn't care to give you the time of day, yeah. She probably went to clear her mind and cool down.</t>
  </si>
  <si>
    <t>https://www.reddit.com/r/AmItheAsshole/comments/1b0ltn0/aita_for_not_spending_time_with_my_gf/ks8t0dk/</t>
  </si>
  <si>
    <t>ks8tznt</t>
  </si>
  <si>
    <t>02-26-2024 17:28:08</t>
  </si>
  <si>
    <t>IMHO it is appropriate if this is a pattern with the two of you. Only you know the answer to that. It sounds like she was hurt and angry that you prioritized a video game over something she specifically asked you to do, which was spend time with her when your attention was undivided. Rather than fight with you, she left to cool off. In any case, you should turn off the game system and talk to her about it.</t>
  </si>
  <si>
    <t>https://www.reddit.com/r/AmItheAsshole/comments/1b0ltn0/aita_for_not_spending_time_with_my_gf/ks8tznt/</t>
  </si>
  <si>
    <t>ksboqyy</t>
  </si>
  <si>
    <t>02-27-2024 03:29:48</t>
  </si>
  <si>
    <t>Certainly a possibility. OP is very young which makes being oblivious a fair chance IMO. I think it is very likely that OP sucks more here but they both need to work on their communication if it’s going to work out.</t>
  </si>
  <si>
    <t>https://www.reddit.com/r/AmItheAsshole/comments/1b0ltn0/aita_for_not_spending_time_with_my_gf/ksboqyy/</t>
  </si>
  <si>
    <t>ks8w7gm</t>
  </si>
  <si>
    <t>02-26-2024 17:40:11</t>
  </si>
  <si>
    <t>I mean if you have a shared vehicle you probably should communicate don't you think? Or is your brain incapable of critical thinking when a man is involved?</t>
  </si>
  <si>
    <t>https://www.reddit.com/r/AmItheAsshole/comments/1b0ltn0/aita_for_not_spending_time_with_my_gf/ks8w7gm/</t>
  </si>
  <si>
    <t>ksbpxwe</t>
  </si>
  <si>
    <t>02-27-2024 03:38:02</t>
  </si>
  <si>
    <t>Tomorrow will be a post.  Gf dumped me after going out to cool off for a couple hours.  They aren’t working out.</t>
  </si>
  <si>
    <t>https://www.reddit.com/r/AmItheAsshole/comments/1b0ltn0/aita_for_not_spending_time_with_my_gf/ksbpxwe/</t>
  </si>
  <si>
    <t>ks90l5w</t>
  </si>
  <si>
    <t>02-26-2024 18:03:41</t>
  </si>
  <si>
    <t>&gt;I mean if you have a shared vehicle you probably should communicate don't you think? 
If he's gaming he doesn't need a car. And he was clear that he didn't have any plans. So no.
&gt;Or is your brain incapable of critical thinking when a man is involved?
I'm sorry, but what? Why are you assuming misandry? Just because he's TA here doesn't mean I'm some sort of man-hater. If this was a women posting, I would've given the same answer. Don't make this into some weird gender-thing.</t>
  </si>
  <si>
    <t>https://www.reddit.com/r/AmItheAsshole/comments/1b0ltn0/aita_for_not_spending_time_with_my_gf/ks90l5w/</t>
  </si>
  <si>
    <t>ks8zfb2</t>
  </si>
  <si>
    <t>02-26-2024 17:57:22</t>
  </si>
  <si>
    <t>evhanne</t>
  </si>
  <si>
    <t>He’s playing games. Can’t even take time away for a walk. So he’s probably fine without the car. Hope that helps!</t>
  </si>
  <si>
    <t>https://www.reddit.com/r/AmItheAsshole/comments/1b0ltn0/aita_for_not_spending_time_with_my_gf/ks8zfb2/</t>
  </si>
  <si>
    <t>ks8z7oq</t>
  </si>
  <si>
    <t>02-26-2024 17:56:15</t>
  </si>
  <si>
    <t>young_antisocialite</t>
  </si>
  <si>
    <t>To add to this, I also didn’t read this in the tone of the girlfriend going and doing something on her own cause OP wanted to play his game. It comes off more as her getting pissed off and storming off with the family car and going no contact over something trivial. 
ESH: OP because of not prioritizing his girlfriend and his girlfriend because of her overreaction.
I’m flexible to change my option to OP is TA if this is a regular occurrence in their relationship but without context I’m gonna give him the benefit of the doubt.</t>
  </si>
  <si>
    <t>https://www.reddit.com/r/AmItheAsshole/comments/1b0ltn0/aita_for_not_spending_time_with_my_gf/ks8z7oq/</t>
  </si>
  <si>
    <t>ks91kjh</t>
  </si>
  <si>
    <t>02-26-2024 18:08:58</t>
  </si>
  <si>
    <t>Okay even if its nothing to do with gender you are still pretty dense. If anything came up its nice to know when the car will be available again or in the extreme scenario there's an emergency.</t>
  </si>
  <si>
    <t>https://www.reddit.com/r/AmItheAsshole/comments/1b0ltn0/aita_for_not_spending_time_with_my_gf/ks91kjh/</t>
  </si>
  <si>
    <t>ks9428z</t>
  </si>
  <si>
    <t>02-26-2024 18:22:26</t>
  </si>
  <si>
    <t>&gt;If anything came up its nice to know when the car will be available again or in the extreme scenario there's an emergency.
So no one is ever allowed to leave in case of emergency? That's a nonsensical argument to make.
And plenty people manage just fine without a car. And yes, of course it would be nice. It would also have been nice for OP to not expect his girlfriend to sit there twiddling her thumbs for God knows how long until he decides his game would be done.
So basically, all I'm hearing is: OP shouldn't have to considering his girlfriend, but the girlfriend does need to consider him?
It would have been nice to say "Can't make 4:30 babe, can we do 5? Then I'll quit around 4:30 and have a little leeway in case the game runs a bit long.". It would have been nice to say: "Would love to babe, but before dinner I'd really like some downtime to play with the guys, so how about we hang out together and go on a nice evening stroll after dinner?"
Let's stop pretending that a grown-ass adult is left to their devices like a little child if someone takes the car for a drive, presumably to cool off or gather their thoughts. If there's an emergency, he can call someone. If he needs the car all of a sudden, well.. He's shit outta luck. That situation is no different than had she said "Going out, taking the car, don't know when I'll be back", or would stating that upfront suddenly mean there can't be an emergency?</t>
  </si>
  <si>
    <t>https://www.reddit.com/r/AmItheAsshole/comments/1b0ltn0/aita_for_not_spending_time_with_my_gf/ks9428z/</t>
  </si>
  <si>
    <t>ks94mj2</t>
  </si>
  <si>
    <t>02-26-2024 18:25:27</t>
  </si>
  <si>
    <t>I’m not even gonna read that because I literally said just give a heads up on taking the car. I didn’t say she’s not allowed to leave. Let’s end the this and agree to disagree I suppose.</t>
  </si>
  <si>
    <t>https://www.reddit.com/r/AmItheAsshole/comments/1b0ltn0/aita_for_not_spending_time_with_my_gf/ks94mj2/</t>
  </si>
  <si>
    <t>r/RelationshipAdvice Posts with Comments</t>
  </si>
  <si>
    <t>r/AITA Posts with Comments</t>
  </si>
  <si>
    <t>r/AITA Posts</t>
  </si>
  <si>
    <t>r/RelationshipAdvice Posts</t>
  </si>
  <si>
    <t>Male</t>
  </si>
  <si>
    <t>Female</t>
  </si>
  <si>
    <t>Nonbinary</t>
  </si>
  <si>
    <t>percentage of positive</t>
  </si>
  <si>
    <t>percentage of negative</t>
  </si>
  <si>
    <t>percentage of neutral</t>
  </si>
  <si>
    <t>neutral</t>
  </si>
  <si>
    <t>Percentage of toxic</t>
  </si>
  <si>
    <t>Percentage with comments</t>
  </si>
  <si>
    <t>All With Comments</t>
  </si>
  <si>
    <t>Male with Comments</t>
  </si>
  <si>
    <t>Female with Comments</t>
  </si>
  <si>
    <t>Nonbinary with comments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</si>
</sst>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font>
    <font>
      <sz val="11"/>
      <color rgb="FF006100"/>
      <name val="Calibri"/>
      <family val="2"/>
      <scheme val="minor"/>
    </font>
    <font>
      <sz val="11"/>
      <color theme="0"/>
      <name val="Calibri"/>
      <family val="2"/>
      <scheme val="minor"/>
    </font>
    <font>
      <sz val="11"/>
      <color rgb="FF000000"/>
      <name val="Calibri"/>
      <family val="2"/>
      <scheme val="minor"/>
    </font>
    <font>
      <sz val="10"/>
      <color rgb="FF000000"/>
      <name val="Tahoma"/>
      <family val="2"/>
    </font>
    <font>
      <b/>
      <sz val="10"/>
      <color rgb="FF000000"/>
      <name val="Tahoma"/>
      <family val="2"/>
    </font>
    <font>
      <sz val="8"/>
      <name val="Calibri"/>
      <family val="2"/>
      <scheme val="minor"/>
    </font>
    <font>
      <sz val="11"/>
      <color theme="1"/>
      <name val="Calibri"/>
      <family val="2"/>
      <scheme val="minor"/>
    </font>
  </fonts>
  <fills count="7">
    <fill>
      <patternFill patternType="none"/>
    </fill>
    <fill>
      <patternFill patternType="gray125"/>
    </fill>
    <fill>
      <patternFill patternType="solid">
        <fgColor theme="1"/>
        <bgColor indexed="64"/>
      </patternFill>
    </fill>
    <fill>
      <patternFill patternType="solid">
        <fgColor theme="7" tint="0.59999389629810485"/>
        <bgColor indexed="64"/>
      </patternFill>
    </fill>
    <fill>
      <patternFill patternType="solid">
        <fgColor rgb="FFE7B4BB"/>
        <bgColor indexed="64"/>
      </patternFill>
    </fill>
    <fill>
      <patternFill patternType="solid">
        <fgColor theme="9" tint="0.59999389629810485"/>
        <bgColor indexed="64"/>
      </patternFill>
    </fill>
    <fill>
      <patternFill patternType="solid">
        <fgColor theme="2" tint="-9.9978637043366805E-2"/>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alignment vertical="top"/>
      <protection locked="0"/>
    </xf>
    <xf numFmtId="9" fontId="8" fillId="0" borderId="0" applyFont="0" applyFill="0" applyBorder="0" applyAlignment="0" applyProtection="0"/>
  </cellStyleXfs>
  <cellXfs count="13">
    <xf numFmtId="0" fontId="0" fillId="0" borderId="0" xfId="0"/>
    <xf numFmtId="0" fontId="1" fillId="0" borderId="0" xfId="1" applyFill="1" applyAlignment="1" applyProtection="1"/>
    <xf numFmtId="0" fontId="1" fillId="0" borderId="0" xfId="1" applyAlignment="1" applyProtection="1"/>
    <xf numFmtId="0" fontId="0" fillId="0" borderId="0" xfId="0" applyAlignment="1">
      <alignment wrapText="1"/>
    </xf>
    <xf numFmtId="0" fontId="2" fillId="0" borderId="0" xfId="0" applyFont="1"/>
    <xf numFmtId="0" fontId="3" fillId="2" borderId="0" xfId="0" applyFont="1" applyFill="1"/>
    <xf numFmtId="0" fontId="0" fillId="3" borderId="0" xfId="0" applyFill="1"/>
    <xf numFmtId="0" fontId="0" fillId="4" borderId="0" xfId="0" applyFill="1"/>
    <xf numFmtId="0" fontId="0" fillId="5" borderId="0" xfId="0" applyFill="1"/>
    <xf numFmtId="0" fontId="4" fillId="0" borderId="0" xfId="0" applyFont="1"/>
    <xf numFmtId="0" fontId="0" fillId="6" borderId="0" xfId="0" applyFill="1"/>
    <xf numFmtId="0" fontId="4" fillId="0" borderId="0" xfId="0" applyFont="1" applyAlignment="1">
      <alignment wrapText="1"/>
    </xf>
    <xf numFmtId="2" fontId="0" fillId="0" borderId="0" xfId="2" applyNumberFormat="1" applyFont="1"/>
  </cellXfs>
  <cellStyles count="3">
    <cellStyle name="Hyperlink" xfId="1" builtinId="8"/>
    <cellStyle name="Normal" xfId="0" builtinId="0"/>
    <cellStyle name="Percent" xfId="2" builtinId="5"/>
  </cellStyles>
  <dxfs count="28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8" tint="0.59996337778862885"/>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8" tint="0.59996337778862885"/>
        </patternFill>
      </fill>
    </dxf>
    <dxf>
      <fill>
        <patternFill>
          <bgColor theme="8" tint="0.3999450666829432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ill>
        <patternFill>
          <bgColor theme="8"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8"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8" tint="0.39994506668294322"/>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8" tint="0.39994506668294322"/>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theme="8" tint="0.39994506668294322"/>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colors>
    <mruColors>
      <color rgb="FFE7B4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tx>
            <c:strRef>
              <c:f>SummaryALL!$G$3</c:f>
              <c:strCache>
                <c:ptCount val="1"/>
                <c:pt idx="0">
                  <c:v>All</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SummaryALL!$H$2:$K$2</c:f>
              <c:strCache>
                <c:ptCount val="4"/>
                <c:pt idx="0">
                  <c:v>All</c:v>
                </c:pt>
                <c:pt idx="1">
                  <c:v>Male</c:v>
                </c:pt>
                <c:pt idx="2">
                  <c:v>Female</c:v>
                </c:pt>
                <c:pt idx="3">
                  <c:v>Nonbinary</c:v>
                </c:pt>
              </c:strCache>
            </c:strRef>
          </c:cat>
          <c:val>
            <c:numRef>
              <c:f>SummaryALL!$H$3:$K$3</c:f>
              <c:numCache>
                <c:formatCode>General</c:formatCode>
                <c:ptCount val="4"/>
                <c:pt idx="0">
                  <c:v>251</c:v>
                </c:pt>
                <c:pt idx="1">
                  <c:v>99</c:v>
                </c:pt>
                <c:pt idx="2">
                  <c:v>149</c:v>
                </c:pt>
                <c:pt idx="3">
                  <c:v>2</c:v>
                </c:pt>
              </c:numCache>
            </c:numRef>
          </c:val>
          <c:extLst>
            <c:ext xmlns:c16="http://schemas.microsoft.com/office/drawing/2014/chart" uri="{C3380CC4-5D6E-409C-BE32-E72D297353CC}">
              <c16:uniqueId val="{00000000-FCA3-8E48-A796-A89826EDE820}"/>
            </c:ext>
          </c:extLst>
        </c:ser>
        <c:ser>
          <c:idx val="1"/>
          <c:order val="1"/>
          <c:tx>
            <c:strRef>
              <c:f>SummaryALL!$G$4</c:f>
              <c:strCache>
                <c:ptCount val="1"/>
                <c:pt idx="0">
                  <c:v>With Comments/ Replies</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SummaryALL!$H$2:$K$2</c:f>
              <c:strCache>
                <c:ptCount val="4"/>
                <c:pt idx="0">
                  <c:v>All</c:v>
                </c:pt>
                <c:pt idx="1">
                  <c:v>Male</c:v>
                </c:pt>
                <c:pt idx="2">
                  <c:v>Female</c:v>
                </c:pt>
                <c:pt idx="3">
                  <c:v>Nonbinary</c:v>
                </c:pt>
              </c:strCache>
            </c:strRef>
          </c:cat>
          <c:val>
            <c:numRef>
              <c:f>SummaryALL!$H$4:$K$4</c:f>
              <c:numCache>
                <c:formatCode>General</c:formatCode>
                <c:ptCount val="4"/>
                <c:pt idx="0">
                  <c:v>222</c:v>
                </c:pt>
                <c:pt idx="1">
                  <c:v>85</c:v>
                </c:pt>
                <c:pt idx="2">
                  <c:v>135</c:v>
                </c:pt>
                <c:pt idx="3">
                  <c:v>1</c:v>
                </c:pt>
              </c:numCache>
            </c:numRef>
          </c:val>
          <c:extLst>
            <c:ext xmlns:c16="http://schemas.microsoft.com/office/drawing/2014/chart" uri="{C3380CC4-5D6E-409C-BE32-E72D297353CC}">
              <c16:uniqueId val="{00000001-FCA3-8E48-A796-A89826EDE820}"/>
            </c:ext>
          </c:extLst>
        </c:ser>
        <c:dLbls>
          <c:showLegendKey val="0"/>
          <c:showVal val="1"/>
          <c:showCatName val="0"/>
          <c:showSerName val="0"/>
          <c:showPercent val="0"/>
          <c:showBubbleSize val="0"/>
        </c:dLbls>
        <c:gapWidth val="75"/>
        <c:axId val="622259168"/>
        <c:axId val="969167519"/>
      </c:barChart>
      <c:catAx>
        <c:axId val="622259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167519"/>
        <c:crosses val="autoZero"/>
        <c:auto val="1"/>
        <c:lblAlgn val="ctr"/>
        <c:lblOffset val="100"/>
        <c:noMultiLvlLbl val="0"/>
      </c:catAx>
      <c:valAx>
        <c:axId val="969167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2259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tx>
            <c:strRef>
              <c:f>SummaryALL!$A$15</c:f>
              <c:strCache>
                <c:ptCount val="1"/>
                <c:pt idx="0">
                  <c:v>r/RelationshipAdvice Posts</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SummaryALL!$B$14:$E$14</c:f>
              <c:strCache>
                <c:ptCount val="4"/>
                <c:pt idx="0">
                  <c:v>All</c:v>
                </c:pt>
                <c:pt idx="1">
                  <c:v>Male</c:v>
                </c:pt>
                <c:pt idx="2">
                  <c:v>Female</c:v>
                </c:pt>
                <c:pt idx="3">
                  <c:v>Nonbinary</c:v>
                </c:pt>
              </c:strCache>
            </c:strRef>
          </c:cat>
          <c:val>
            <c:numRef>
              <c:f>SummaryALL!$B$15:$E$15</c:f>
              <c:numCache>
                <c:formatCode>General</c:formatCode>
                <c:ptCount val="4"/>
                <c:pt idx="0">
                  <c:v>168</c:v>
                </c:pt>
                <c:pt idx="1">
                  <c:v>64</c:v>
                </c:pt>
                <c:pt idx="2">
                  <c:v>103</c:v>
                </c:pt>
                <c:pt idx="3">
                  <c:v>1</c:v>
                </c:pt>
              </c:numCache>
            </c:numRef>
          </c:val>
          <c:extLst>
            <c:ext xmlns:c16="http://schemas.microsoft.com/office/drawing/2014/chart" uri="{C3380CC4-5D6E-409C-BE32-E72D297353CC}">
              <c16:uniqueId val="{00000000-9D86-6441-AF13-2F81A67B70A7}"/>
            </c:ext>
          </c:extLst>
        </c:ser>
        <c:ser>
          <c:idx val="1"/>
          <c:order val="1"/>
          <c:tx>
            <c:strRef>
              <c:f>SummaryALL!$A$16</c:f>
              <c:strCache>
                <c:ptCount val="1"/>
                <c:pt idx="0">
                  <c:v>r/RelationshipAdvice Posts with Comments</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SummaryALL!$B$14:$E$14</c:f>
              <c:strCache>
                <c:ptCount val="4"/>
                <c:pt idx="0">
                  <c:v>All</c:v>
                </c:pt>
                <c:pt idx="1">
                  <c:v>Male</c:v>
                </c:pt>
                <c:pt idx="2">
                  <c:v>Female</c:v>
                </c:pt>
                <c:pt idx="3">
                  <c:v>Nonbinary</c:v>
                </c:pt>
              </c:strCache>
            </c:strRef>
          </c:cat>
          <c:val>
            <c:numRef>
              <c:f>SummaryALL!$B$16:$E$16</c:f>
              <c:numCache>
                <c:formatCode>General</c:formatCode>
                <c:ptCount val="4"/>
                <c:pt idx="0">
                  <c:v>140</c:v>
                </c:pt>
                <c:pt idx="1">
                  <c:v>50</c:v>
                </c:pt>
                <c:pt idx="2">
                  <c:v>90</c:v>
                </c:pt>
                <c:pt idx="3">
                  <c:v>0</c:v>
                </c:pt>
              </c:numCache>
            </c:numRef>
          </c:val>
          <c:extLst>
            <c:ext xmlns:c16="http://schemas.microsoft.com/office/drawing/2014/chart" uri="{C3380CC4-5D6E-409C-BE32-E72D297353CC}">
              <c16:uniqueId val="{00000001-9D86-6441-AF13-2F81A67B70A7}"/>
            </c:ext>
          </c:extLst>
        </c:ser>
        <c:dLbls>
          <c:showLegendKey val="0"/>
          <c:showVal val="1"/>
          <c:showCatName val="0"/>
          <c:showSerName val="0"/>
          <c:showPercent val="0"/>
          <c:showBubbleSize val="0"/>
        </c:dLbls>
        <c:gapWidth val="75"/>
        <c:axId val="667273152"/>
        <c:axId val="680282896"/>
      </c:barChart>
      <c:catAx>
        <c:axId val="66727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0282896"/>
        <c:crosses val="autoZero"/>
        <c:auto val="1"/>
        <c:lblAlgn val="ctr"/>
        <c:lblOffset val="100"/>
        <c:noMultiLvlLbl val="0"/>
      </c:catAx>
      <c:valAx>
        <c:axId val="680282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727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clustered"/>
        <c:varyColors val="0"/>
        <c:ser>
          <c:idx val="0"/>
          <c:order val="0"/>
          <c:tx>
            <c:strRef>
              <c:f>SummaryALL!$A$18</c:f>
              <c:strCache>
                <c:ptCount val="1"/>
                <c:pt idx="0">
                  <c:v>r/AITA Posts</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SummaryALL!$B$17:$E$17</c:f>
              <c:strCache>
                <c:ptCount val="4"/>
                <c:pt idx="0">
                  <c:v>All</c:v>
                </c:pt>
                <c:pt idx="1">
                  <c:v>Male</c:v>
                </c:pt>
                <c:pt idx="2">
                  <c:v>Female</c:v>
                </c:pt>
                <c:pt idx="3">
                  <c:v>Nonbinary</c:v>
                </c:pt>
              </c:strCache>
            </c:strRef>
          </c:cat>
          <c:val>
            <c:numRef>
              <c:f>SummaryALL!$B$18:$E$18</c:f>
              <c:numCache>
                <c:formatCode>General</c:formatCode>
                <c:ptCount val="4"/>
                <c:pt idx="0">
                  <c:v>83</c:v>
                </c:pt>
                <c:pt idx="1">
                  <c:v>35</c:v>
                </c:pt>
                <c:pt idx="2">
                  <c:v>46</c:v>
                </c:pt>
                <c:pt idx="3">
                  <c:v>1</c:v>
                </c:pt>
              </c:numCache>
            </c:numRef>
          </c:val>
          <c:extLst>
            <c:ext xmlns:c16="http://schemas.microsoft.com/office/drawing/2014/chart" uri="{C3380CC4-5D6E-409C-BE32-E72D297353CC}">
              <c16:uniqueId val="{00000000-F68C-BD47-9B08-454EA27ABC4A}"/>
            </c:ext>
          </c:extLst>
        </c:ser>
        <c:ser>
          <c:idx val="1"/>
          <c:order val="1"/>
          <c:tx>
            <c:strRef>
              <c:f>SummaryALL!$A$19</c:f>
              <c:strCache>
                <c:ptCount val="1"/>
                <c:pt idx="0">
                  <c:v>r/AITA Posts with Comments</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SummaryALL!$B$17:$E$17</c:f>
              <c:strCache>
                <c:ptCount val="4"/>
                <c:pt idx="0">
                  <c:v>All</c:v>
                </c:pt>
                <c:pt idx="1">
                  <c:v>Male</c:v>
                </c:pt>
                <c:pt idx="2">
                  <c:v>Female</c:v>
                </c:pt>
                <c:pt idx="3">
                  <c:v>Nonbinary</c:v>
                </c:pt>
              </c:strCache>
            </c:strRef>
          </c:cat>
          <c:val>
            <c:numRef>
              <c:f>SummaryALL!$B$19:$E$19</c:f>
              <c:numCache>
                <c:formatCode>General</c:formatCode>
                <c:ptCount val="4"/>
                <c:pt idx="0">
                  <c:v>82</c:v>
                </c:pt>
                <c:pt idx="1">
                  <c:v>35</c:v>
                </c:pt>
                <c:pt idx="2">
                  <c:v>45</c:v>
                </c:pt>
                <c:pt idx="3">
                  <c:v>1</c:v>
                </c:pt>
              </c:numCache>
            </c:numRef>
          </c:val>
          <c:extLst>
            <c:ext xmlns:c16="http://schemas.microsoft.com/office/drawing/2014/chart" uri="{C3380CC4-5D6E-409C-BE32-E72D297353CC}">
              <c16:uniqueId val="{00000001-F68C-BD47-9B08-454EA27ABC4A}"/>
            </c:ext>
          </c:extLst>
        </c:ser>
        <c:dLbls>
          <c:showLegendKey val="0"/>
          <c:showVal val="1"/>
          <c:showCatName val="0"/>
          <c:showSerName val="0"/>
          <c:showPercent val="0"/>
          <c:showBubbleSize val="0"/>
        </c:dLbls>
        <c:gapWidth val="75"/>
        <c:axId val="626231792"/>
        <c:axId val="626149904"/>
      </c:barChart>
      <c:catAx>
        <c:axId val="626231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49904"/>
        <c:crosses val="autoZero"/>
        <c:auto val="1"/>
        <c:lblAlgn val="ctr"/>
        <c:lblOffset val="100"/>
        <c:noMultiLvlLbl val="0"/>
      </c:catAx>
      <c:valAx>
        <c:axId val="6261499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2317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stacked"/>
        <c:varyColors val="0"/>
        <c:ser>
          <c:idx val="0"/>
          <c:order val="0"/>
          <c:tx>
            <c:v>Male</c:v>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SummaryALL!$G$35:$G$39</c15:sqref>
                  </c15:fullRef>
                </c:ext>
              </c:extLst>
              <c:f>(SummaryALL!$G$35,SummaryALL!$G$37,SummaryALL!$G$39)</c:f>
              <c:strCache>
                <c:ptCount val="3"/>
                <c:pt idx="0">
                  <c:v>positive</c:v>
                </c:pt>
                <c:pt idx="1">
                  <c:v>negative</c:v>
                </c:pt>
                <c:pt idx="2">
                  <c:v>neutral</c:v>
                </c:pt>
              </c:strCache>
            </c:strRef>
          </c:cat>
          <c:val>
            <c:numRef>
              <c:extLst>
                <c:ext xmlns:c15="http://schemas.microsoft.com/office/drawing/2012/chart" uri="{02D57815-91ED-43cb-92C2-25804820EDAC}">
                  <c15:fullRef>
                    <c15:sqref>SummaryALL!$I$35:$I$39</c15:sqref>
                  </c15:fullRef>
                </c:ext>
              </c:extLst>
              <c:f>(SummaryALL!$I$35,SummaryALL!$I$37,SummaryALL!$I$39)</c:f>
              <c:numCache>
                <c:formatCode>General</c:formatCode>
                <c:ptCount val="3"/>
                <c:pt idx="0">
                  <c:v>62</c:v>
                </c:pt>
                <c:pt idx="1">
                  <c:v>8</c:v>
                </c:pt>
                <c:pt idx="2">
                  <c:v>29</c:v>
                </c:pt>
              </c:numCache>
            </c:numRef>
          </c:val>
          <c:extLst>
            <c:ext xmlns:c16="http://schemas.microsoft.com/office/drawing/2014/chart" uri="{C3380CC4-5D6E-409C-BE32-E72D297353CC}">
              <c16:uniqueId val="{00000000-4604-E54E-AC95-AF2E140866A8}"/>
            </c:ext>
          </c:extLst>
        </c:ser>
        <c:ser>
          <c:idx val="1"/>
          <c:order val="1"/>
          <c:tx>
            <c:v>Female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SummaryALL!$G$35:$G$39</c15:sqref>
                  </c15:fullRef>
                </c:ext>
              </c:extLst>
              <c:f>(SummaryALL!$G$35,SummaryALL!$G$37,SummaryALL!$G$39)</c:f>
              <c:strCache>
                <c:ptCount val="3"/>
                <c:pt idx="0">
                  <c:v>positive</c:v>
                </c:pt>
                <c:pt idx="1">
                  <c:v>negative</c:v>
                </c:pt>
                <c:pt idx="2">
                  <c:v>neutral</c:v>
                </c:pt>
              </c:strCache>
            </c:strRef>
          </c:cat>
          <c:val>
            <c:numRef>
              <c:extLst>
                <c:ext xmlns:c15="http://schemas.microsoft.com/office/drawing/2012/chart" uri="{02D57815-91ED-43cb-92C2-25804820EDAC}">
                  <c15:fullRef>
                    <c15:sqref>SummaryALL!$J$35:$J$39</c15:sqref>
                  </c15:fullRef>
                </c:ext>
              </c:extLst>
              <c:f>(SummaryALL!$J$35,SummaryALL!$J$37,SummaryALL!$J$39)</c:f>
              <c:numCache>
                <c:formatCode>General</c:formatCode>
                <c:ptCount val="3"/>
                <c:pt idx="0">
                  <c:v>99</c:v>
                </c:pt>
                <c:pt idx="1">
                  <c:v>8</c:v>
                </c:pt>
                <c:pt idx="2">
                  <c:v>42</c:v>
                </c:pt>
              </c:numCache>
            </c:numRef>
          </c:val>
          <c:extLst>
            <c:ext xmlns:c16="http://schemas.microsoft.com/office/drawing/2014/chart" uri="{C3380CC4-5D6E-409C-BE32-E72D297353CC}">
              <c16:uniqueId val="{00000001-4604-E54E-AC95-AF2E140866A8}"/>
            </c:ext>
          </c:extLst>
        </c:ser>
        <c:ser>
          <c:idx val="2"/>
          <c:order val="2"/>
          <c:tx>
            <c:v>Nonbinary</c:v>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SummaryALL!$G$35:$G$39</c15:sqref>
                  </c15:fullRef>
                </c:ext>
              </c:extLst>
              <c:f>(SummaryALL!$G$35,SummaryALL!$G$37,SummaryALL!$G$39)</c:f>
              <c:strCache>
                <c:ptCount val="3"/>
                <c:pt idx="0">
                  <c:v>positive</c:v>
                </c:pt>
                <c:pt idx="1">
                  <c:v>negative</c:v>
                </c:pt>
                <c:pt idx="2">
                  <c:v>neutral</c:v>
                </c:pt>
              </c:strCache>
            </c:strRef>
          </c:cat>
          <c:val>
            <c:numRef>
              <c:extLst>
                <c:ext xmlns:c15="http://schemas.microsoft.com/office/drawing/2012/chart" uri="{02D57815-91ED-43cb-92C2-25804820EDAC}">
                  <c15:fullRef>
                    <c15:sqref>SummaryALL!$K$35:$K$39</c15:sqref>
                  </c15:fullRef>
                </c:ext>
              </c:extLst>
              <c:f>(SummaryALL!$K$35,SummaryALL!$K$37,SummaryALL!$K$39)</c:f>
              <c:numCache>
                <c:formatCode>General</c:formatCode>
                <c:ptCount val="3"/>
                <c:pt idx="0">
                  <c:v>2</c:v>
                </c:pt>
                <c:pt idx="1">
                  <c:v>0</c:v>
                </c:pt>
                <c:pt idx="2">
                  <c:v>0</c:v>
                </c:pt>
              </c:numCache>
            </c:numRef>
          </c:val>
          <c:extLst>
            <c:ext xmlns:c16="http://schemas.microsoft.com/office/drawing/2014/chart" uri="{C3380CC4-5D6E-409C-BE32-E72D297353CC}">
              <c16:uniqueId val="{00000002-4604-E54E-AC95-AF2E140866A8}"/>
            </c:ext>
          </c:extLst>
        </c:ser>
        <c:dLbls>
          <c:showLegendKey val="0"/>
          <c:showVal val="1"/>
          <c:showCatName val="0"/>
          <c:showSerName val="0"/>
          <c:showPercent val="0"/>
          <c:showBubbleSize val="0"/>
        </c:dLbls>
        <c:gapWidth val="75"/>
        <c:overlap val="100"/>
        <c:axId val="1977583968"/>
        <c:axId val="85781695"/>
      </c:barChart>
      <c:catAx>
        <c:axId val="1977583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781695"/>
        <c:crosses val="autoZero"/>
        <c:auto val="1"/>
        <c:lblAlgn val="ctr"/>
        <c:lblOffset val="100"/>
        <c:noMultiLvlLbl val="0"/>
      </c:catAx>
      <c:valAx>
        <c:axId val="8578169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75839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barChart>
        <c:barDir val="col"/>
        <c:grouping val="stacked"/>
        <c:varyColors val="0"/>
        <c:ser>
          <c:idx val="0"/>
          <c:order val="0"/>
          <c:tx>
            <c:strRef>
              <c:f>SummaryAITA!$N$12</c:f>
              <c:strCache>
                <c:ptCount val="1"/>
                <c:pt idx="0">
                  <c:v>Male</c:v>
                </c:pt>
              </c:strCache>
            </c:strRef>
          </c:tx>
          <c:spPr>
            <a:solidFill>
              <a:schemeClr val="accent1">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SummaryAITA!$M$13:$M$18</c:f>
              <c:strCache>
                <c:ptCount val="6"/>
                <c:pt idx="1">
                  <c:v>ESH</c:v>
                </c:pt>
                <c:pt idx="3">
                  <c:v>YTA</c:v>
                </c:pt>
                <c:pt idx="5">
                  <c:v>NTA</c:v>
                </c:pt>
              </c:strCache>
            </c:strRef>
          </c:cat>
          <c:val>
            <c:numRef>
              <c:f>SummaryAITA!$N$13:$N$18</c:f>
              <c:numCache>
                <c:formatCode>General</c:formatCode>
                <c:ptCount val="6"/>
                <c:pt idx="1">
                  <c:v>1</c:v>
                </c:pt>
                <c:pt idx="3">
                  <c:v>14</c:v>
                </c:pt>
                <c:pt idx="5">
                  <c:v>20</c:v>
                </c:pt>
              </c:numCache>
            </c:numRef>
          </c:val>
          <c:extLst>
            <c:ext xmlns:c16="http://schemas.microsoft.com/office/drawing/2014/chart" uri="{C3380CC4-5D6E-409C-BE32-E72D297353CC}">
              <c16:uniqueId val="{00000000-F82A-C04D-9DDE-4C20FD896FF8}"/>
            </c:ext>
          </c:extLst>
        </c:ser>
        <c:ser>
          <c:idx val="1"/>
          <c:order val="1"/>
          <c:tx>
            <c:strRef>
              <c:f>SummaryAITA!$O$12</c:f>
              <c:strCache>
                <c:ptCount val="1"/>
                <c:pt idx="0">
                  <c:v>Female</c:v>
                </c:pt>
              </c:strCache>
            </c:strRef>
          </c:tx>
          <c:spPr>
            <a:solidFill>
              <a:schemeClr val="accent1">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SummaryAITA!$M$13:$M$18</c:f>
              <c:strCache>
                <c:ptCount val="6"/>
                <c:pt idx="1">
                  <c:v>ESH</c:v>
                </c:pt>
                <c:pt idx="3">
                  <c:v>YTA</c:v>
                </c:pt>
                <c:pt idx="5">
                  <c:v>NTA</c:v>
                </c:pt>
              </c:strCache>
            </c:strRef>
          </c:cat>
          <c:val>
            <c:numRef>
              <c:f>SummaryAITA!$O$13:$O$18</c:f>
              <c:numCache>
                <c:formatCode>General</c:formatCode>
                <c:ptCount val="6"/>
                <c:pt idx="1">
                  <c:v>3</c:v>
                </c:pt>
                <c:pt idx="3">
                  <c:v>12</c:v>
                </c:pt>
                <c:pt idx="5">
                  <c:v>31</c:v>
                </c:pt>
              </c:numCache>
            </c:numRef>
          </c:val>
          <c:extLst>
            <c:ext xmlns:c16="http://schemas.microsoft.com/office/drawing/2014/chart" uri="{C3380CC4-5D6E-409C-BE32-E72D297353CC}">
              <c16:uniqueId val="{00000001-F82A-C04D-9DDE-4C20FD896FF8}"/>
            </c:ext>
          </c:extLst>
        </c:ser>
        <c:dLbls>
          <c:showLegendKey val="0"/>
          <c:showVal val="1"/>
          <c:showCatName val="0"/>
          <c:showSerName val="0"/>
          <c:showPercent val="0"/>
          <c:showBubbleSize val="0"/>
        </c:dLbls>
        <c:gapWidth val="75"/>
        <c:overlap val="100"/>
        <c:axId val="1417997455"/>
        <c:axId val="110321343"/>
      </c:barChart>
      <c:catAx>
        <c:axId val="1417997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321343"/>
        <c:crosses val="autoZero"/>
        <c:auto val="1"/>
        <c:lblAlgn val="ctr"/>
        <c:lblOffset val="100"/>
        <c:noMultiLvlLbl val="0"/>
      </c:catAx>
      <c:valAx>
        <c:axId val="110321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79974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12</xdr:col>
      <xdr:colOff>2843</xdr:colOff>
      <xdr:row>0</xdr:row>
      <xdr:rowOff>7393</xdr:rowOff>
    </xdr:from>
    <xdr:to>
      <xdr:col>17</xdr:col>
      <xdr:colOff>452082</xdr:colOff>
      <xdr:row>14</xdr:row>
      <xdr:rowOff>96862</xdr:rowOff>
    </xdr:to>
    <xdr:graphicFrame macro="">
      <xdr:nvGraphicFramePr>
        <xdr:cNvPr id="3" name="Chart 2">
          <a:extLst>
            <a:ext uri="{FF2B5EF4-FFF2-40B4-BE49-F238E27FC236}">
              <a16:creationId xmlns:a16="http://schemas.microsoft.com/office/drawing/2014/main" id="{6988B03F-5590-8EED-861B-D4B1C3F229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12321</xdr:colOff>
      <xdr:row>15</xdr:row>
      <xdr:rowOff>16870</xdr:rowOff>
    </xdr:from>
    <xdr:to>
      <xdr:col>17</xdr:col>
      <xdr:colOff>461560</xdr:colOff>
      <xdr:row>29</xdr:row>
      <xdr:rowOff>106339</xdr:rowOff>
    </xdr:to>
    <xdr:graphicFrame macro="">
      <xdr:nvGraphicFramePr>
        <xdr:cNvPr id="4" name="Chart 3">
          <a:extLst>
            <a:ext uri="{FF2B5EF4-FFF2-40B4-BE49-F238E27FC236}">
              <a16:creationId xmlns:a16="http://schemas.microsoft.com/office/drawing/2014/main" id="{094005BC-3D97-4371-37FE-925034BBBD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9614</xdr:colOff>
      <xdr:row>30</xdr:row>
      <xdr:rowOff>16869</xdr:rowOff>
    </xdr:from>
    <xdr:to>
      <xdr:col>17</xdr:col>
      <xdr:colOff>458853</xdr:colOff>
      <xdr:row>44</xdr:row>
      <xdr:rowOff>106338</xdr:rowOff>
    </xdr:to>
    <xdr:graphicFrame macro="">
      <xdr:nvGraphicFramePr>
        <xdr:cNvPr id="5" name="Chart 4">
          <a:extLst>
            <a:ext uri="{FF2B5EF4-FFF2-40B4-BE49-F238E27FC236}">
              <a16:creationId xmlns:a16="http://schemas.microsoft.com/office/drawing/2014/main" id="{8518F5BF-6E33-25B6-75EC-130A1E6D99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527050</xdr:colOff>
      <xdr:row>0</xdr:row>
      <xdr:rowOff>0</xdr:rowOff>
    </xdr:from>
    <xdr:to>
      <xdr:col>23</xdr:col>
      <xdr:colOff>146050</xdr:colOff>
      <xdr:row>14</xdr:row>
      <xdr:rowOff>76200</xdr:rowOff>
    </xdr:to>
    <xdr:graphicFrame macro="">
      <xdr:nvGraphicFramePr>
        <xdr:cNvPr id="10" name="Chart 9">
          <a:extLst>
            <a:ext uri="{FF2B5EF4-FFF2-40B4-BE49-F238E27FC236}">
              <a16:creationId xmlns:a16="http://schemas.microsoft.com/office/drawing/2014/main" id="{72BAFD6C-9133-7CA8-C324-A61F85175B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463550</xdr:colOff>
      <xdr:row>19</xdr:row>
      <xdr:rowOff>38100</xdr:rowOff>
    </xdr:from>
    <xdr:to>
      <xdr:col>17</xdr:col>
      <xdr:colOff>82550</xdr:colOff>
      <xdr:row>33</xdr:row>
      <xdr:rowOff>114300</xdr:rowOff>
    </xdr:to>
    <xdr:graphicFrame macro="">
      <xdr:nvGraphicFramePr>
        <xdr:cNvPr id="4" name="Chart 3">
          <a:extLst>
            <a:ext uri="{FF2B5EF4-FFF2-40B4-BE49-F238E27FC236}">
              <a16:creationId xmlns:a16="http://schemas.microsoft.com/office/drawing/2014/main" id="{F4514CD0-8BF2-3DE7-9620-F99E864C86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522" Type="http://schemas.openxmlformats.org/officeDocument/2006/relationships/hyperlink" Target="https://www.reddit.com/r/relationship_advice/comments/1aw7mhm/i_f20_walked_in_on_my_bf_m22_cumming_while/krgbamy/" TargetMode="External"/><Relationship Id="rId21" Type="http://schemas.openxmlformats.org/officeDocument/2006/relationships/hyperlink" Target="https://www.reddit.com/r/relationship_advice/comments/1awf84k/i_20f_have_a_boyfriend_24m_but_i_lately_want_to/" TargetMode="External"/><Relationship Id="rId170" Type="http://schemas.openxmlformats.org/officeDocument/2006/relationships/hyperlink" Target="https://www.reddit.com/r/relationship_advice/comments/1awaqn9/i_27f_have_been_lying_to_my_partner_30m_about_my/" TargetMode="External"/><Relationship Id="rId268" Type="http://schemas.openxmlformats.org/officeDocument/2006/relationships/hyperlink" Target="https://www.reddit.com/r/relationship_advice/comments/1aw849t/she_27f_isnt_writing_me_28m_back_anymore_what/" TargetMode="External"/><Relationship Id="rId475" Type="http://schemas.openxmlformats.org/officeDocument/2006/relationships/hyperlink" Target="https://www.reddit.com/r/relationship_advice/comments/1awc7gv/girlfriend_24f_called_me_27m_unreasonable_for/krgmmbj/" TargetMode="External"/><Relationship Id="rId682" Type="http://schemas.openxmlformats.org/officeDocument/2006/relationships/hyperlink" Target="https://www.reddit.com/r/relationship_advice/comments/1awaq24/i_40m_found_out_wife_40f_sent_nudes_on_reddit/krginrg/" TargetMode="External"/><Relationship Id="rId128" Type="http://schemas.openxmlformats.org/officeDocument/2006/relationships/hyperlink" Target="https://www.reddit.com/r/relationship_advice/comments/1awcdoh/i_23m_am_looking_to_break_up_with_my_gf_24f_how/" TargetMode="External"/><Relationship Id="rId335" Type="http://schemas.openxmlformats.org/officeDocument/2006/relationships/hyperlink" Target="https://www.reddit.com/r/relationship_advice/comments/1aweaz5/my_24m_girlfriend_20f_was_having_sex_with_another/krgomj7/" TargetMode="External"/><Relationship Id="rId542" Type="http://schemas.openxmlformats.org/officeDocument/2006/relationships/hyperlink" Target="https://www.reddit.com/r/relationship_advice/comments/1awb4tq/my_24f_boyfriend_30m_wont_cut_off_his_ex_to_stay/krgcfpf/" TargetMode="External"/><Relationship Id="rId987" Type="http://schemas.openxmlformats.org/officeDocument/2006/relationships/hyperlink" Target="https://www.reddit.com/r/relationship_advice/comments/1aw9qpa/title_27f_had_sex_for_the_first_time_with_30m_who/krgg0v9/" TargetMode="External"/><Relationship Id="rId1172" Type="http://schemas.openxmlformats.org/officeDocument/2006/relationships/hyperlink" Target="https://www.reddit.com/r/relationship_advice/comments/1aw7p9a/i_25m_just_found_out_my_wife_21f_was_cheating_on/krfw049/" TargetMode="External"/><Relationship Id="rId402" Type="http://schemas.openxmlformats.org/officeDocument/2006/relationships/hyperlink" Target="https://www.reddit.com/r/relationship_advice/comments/1awd3cp/i_18m_didnt_want_my_gf_18f_to_go_busking_she_is/krgk61e/" TargetMode="External"/><Relationship Id="rId847" Type="http://schemas.openxmlformats.org/officeDocument/2006/relationships/hyperlink" Target="https://www.reddit.com/r/relationship_advice/comments/1awa22l/i_cant_tell_when_my_bf32m_is_consenting_and_it/krfs79p/" TargetMode="External"/><Relationship Id="rId1032" Type="http://schemas.openxmlformats.org/officeDocument/2006/relationships/hyperlink" Target="https://www.reddit.com/r/relationship_advice/comments/1aw8nr8/my_girlfriend_f20_had_a_lot_of_previous_sexual/krfnmre/" TargetMode="External"/><Relationship Id="rId1477" Type="http://schemas.openxmlformats.org/officeDocument/2006/relationships/hyperlink" Target="https://www.reddit.com/r/relationship_advice/comments/1aw7p9a/i_25m_just_found_out_my_wife_21f_was_cheating_on/krfq0pg/" TargetMode="External"/><Relationship Id="rId707" Type="http://schemas.openxmlformats.org/officeDocument/2006/relationships/hyperlink" Target="https://www.reddit.com/r/relationship_advice/comments/1awaq24/i_40m_found_out_wife_40f_sent_nudes_on_reddit/krgi2z7/" TargetMode="External"/><Relationship Id="rId914" Type="http://schemas.openxmlformats.org/officeDocument/2006/relationships/hyperlink" Target="https://www.reddit.com/r/relationship_advice/comments/1awa22l/i_cant_tell_when_my_bf32m_is_consenting_and_it/krfw7y0/" TargetMode="External"/><Relationship Id="rId1337" Type="http://schemas.openxmlformats.org/officeDocument/2006/relationships/hyperlink" Target="https://www.reddit.com/r/relationship_advice/comments/1aw7p9a/i_25m_just_found_out_my_wife_21f_was_cheating_on/krg1k0v/" TargetMode="External"/><Relationship Id="rId1544" Type="http://schemas.openxmlformats.org/officeDocument/2006/relationships/hyperlink" Target="https://www.reddit.com/r/relationship_advice/comments/1aw7mhm/i_f20_walked_in_on_my_bf_m22_cumming_while/krfhldg/" TargetMode="External"/><Relationship Id="rId43" Type="http://schemas.openxmlformats.org/officeDocument/2006/relationships/hyperlink" Target="https://www.reddit.com/r/relationship_advice/comments/1aweqrb/my_29f_husband_37m_thought_that_my_relationship/" TargetMode="External"/><Relationship Id="rId1404" Type="http://schemas.openxmlformats.org/officeDocument/2006/relationships/hyperlink" Target="https://www.reddit.com/r/relationship_advice/comments/1aw7p9a/i_25m_just_found_out_my_wife_21f_was_cheating_on/krgg4g0/" TargetMode="External"/><Relationship Id="rId192" Type="http://schemas.openxmlformats.org/officeDocument/2006/relationships/hyperlink" Target="https://www.reddit.com/r/relationship_advice/comments/1awa13z/how_do_i_20m_tell_my_girlfriend_20f_that_pictures/" TargetMode="External"/><Relationship Id="rId497" Type="http://schemas.openxmlformats.org/officeDocument/2006/relationships/hyperlink" Target="https://www.reddit.com/r/relationship_advice/comments/1awc6hh/am_i_28_m_a_bad_person_for_wanting_to_end_a/krgnuhf/" TargetMode="External"/><Relationship Id="rId357" Type="http://schemas.openxmlformats.org/officeDocument/2006/relationships/hyperlink" Target="https://www.reddit.com/r/relationship_advice/comments/1aweaes/my_25f_fianc&#233;_26m_just_told_me_he_will_never/krgo3vw/" TargetMode="External"/><Relationship Id="rId1194" Type="http://schemas.openxmlformats.org/officeDocument/2006/relationships/hyperlink" Target="https://www.reddit.com/r/relationship_advice/comments/1aw7p9a/i_25m_just_found_out_my_wife_21f_was_cheating_on/krfmyjl/" TargetMode="External"/><Relationship Id="rId217" Type="http://schemas.openxmlformats.org/officeDocument/2006/relationships/hyperlink" Target="https://www.reddit.com/r/relationship_advice/comments/1aw9cnn/my_bf_m21_is_in_pain_i_f21_dont_know_how_to_help/" TargetMode="External"/><Relationship Id="rId564" Type="http://schemas.openxmlformats.org/officeDocument/2006/relationships/hyperlink" Target="https://www.reddit.com/r/relationship_advice/comments/1awaq24/i_40m_found_out_wife_40f_sent_nudes_on_reddit/krg0o2w/" TargetMode="External"/><Relationship Id="rId771" Type="http://schemas.openxmlformats.org/officeDocument/2006/relationships/hyperlink" Target="https://www.reddit.com/r/relationship_advice/comments/1awaq24/i_40m_found_out_wife_40f_sent_nudes_on_reddit/krgja82/" TargetMode="External"/><Relationship Id="rId869" Type="http://schemas.openxmlformats.org/officeDocument/2006/relationships/hyperlink" Target="https://www.reddit.com/r/relationship_advice/comments/1awa22l/i_cant_tell_when_my_bf32m_is_consenting_and_it/krfxgod/" TargetMode="External"/><Relationship Id="rId1499" Type="http://schemas.openxmlformats.org/officeDocument/2006/relationships/hyperlink" Target="https://www.reddit.com/r/relationship_advice/comments/1aw7p9a/i_25m_just_found_out_my_wife_21f_was_cheating_on/krgdyvi/" TargetMode="External"/><Relationship Id="rId424" Type="http://schemas.openxmlformats.org/officeDocument/2006/relationships/hyperlink" Target="https://www.reddit.com/r/relationship_advice/comments/1awc7gv/girlfriend_24f_called_me_27m_unreasonable_for/krgjhn3/" TargetMode="External"/><Relationship Id="rId631" Type="http://schemas.openxmlformats.org/officeDocument/2006/relationships/hyperlink" Target="https://www.reddit.com/r/relationship_advice/comments/1awaq24/i_40m_found_out_wife_40f_sent_nudes_on_reddit/krg4qab/" TargetMode="External"/><Relationship Id="rId729" Type="http://schemas.openxmlformats.org/officeDocument/2006/relationships/hyperlink" Target="https://www.reddit.com/r/relationship_advice/comments/1awaq24/i_40m_found_out_wife_40f_sent_nudes_on_reddit/krgm7c1/" TargetMode="External"/><Relationship Id="rId1054" Type="http://schemas.openxmlformats.org/officeDocument/2006/relationships/hyperlink" Target="https://www.reddit.com/r/relationship_advice/comments/1aw816y/my_30f_partner_33m_is_obsessed_with_his_phone/" TargetMode="External"/><Relationship Id="rId1261" Type="http://schemas.openxmlformats.org/officeDocument/2006/relationships/hyperlink" Target="https://www.reddit.com/r/relationship_advice/comments/1aw7p9a/i_25m_just_found_out_my_wife_21f_was_cheating_on/krftmux/" TargetMode="External"/><Relationship Id="rId1359" Type="http://schemas.openxmlformats.org/officeDocument/2006/relationships/hyperlink" Target="https://www.reddit.com/r/relationship_advice/comments/1aw7p9a/i_25m_just_found_out_my_wife_21f_was_cheating_on/krg4wfj/" TargetMode="External"/><Relationship Id="rId936" Type="http://schemas.openxmlformats.org/officeDocument/2006/relationships/hyperlink" Target="https://www.reddit.com/r/relationship_advice/comments/1aw9qpa/title_27f_had_sex_for_the_first_time_with_30m_who/krfw4e5/" TargetMode="External"/><Relationship Id="rId1121" Type="http://schemas.openxmlformats.org/officeDocument/2006/relationships/hyperlink" Target="https://www.reddit.com/r/relationship_advice/comments/1aw7p9a/i_25m_just_found_out_my_wife_21f_was_cheating_on/krfgjzd/" TargetMode="External"/><Relationship Id="rId1219" Type="http://schemas.openxmlformats.org/officeDocument/2006/relationships/hyperlink" Target="https://www.reddit.com/r/relationship_advice/comments/1aw7p9a/i_25m_just_found_out_my_wife_21f_was_cheating_on/krfq8a3/" TargetMode="External"/><Relationship Id="rId1566" Type="http://schemas.openxmlformats.org/officeDocument/2006/relationships/hyperlink" Target="https://www.reddit.com/r/relationship_advice/comments/1aw7mhm/i_f20_walked_in_on_my_bf_m22_cumming_while/krfiu4y/" TargetMode="External"/><Relationship Id="rId65" Type="http://schemas.openxmlformats.org/officeDocument/2006/relationships/hyperlink" Target="https://www.reddit.com/r/relationship_advice/comments/1awe187/my_22f_boyfriend_23m_of_almost_four_years_have/" TargetMode="External"/><Relationship Id="rId1426" Type="http://schemas.openxmlformats.org/officeDocument/2006/relationships/hyperlink" Target="https://www.reddit.com/r/relationship_advice/comments/1aw7p9a/i_25m_just_found_out_my_wife_21f_was_cheating_on/krfn9pm/" TargetMode="External"/><Relationship Id="rId281" Type="http://schemas.openxmlformats.org/officeDocument/2006/relationships/hyperlink" Target="https://www.reddit.com/r/relationship_advice/comments/1aw7r8w/i_m18_kissed_a_girl_f18_ive_known_for_a_decade/" TargetMode="External"/><Relationship Id="rId141" Type="http://schemas.openxmlformats.org/officeDocument/2006/relationships/hyperlink" Target="https://www.reddit.com/r/relationship_advice/comments/1awbk8r/43_m_43_f_5yr_relationship/" TargetMode="External"/><Relationship Id="rId379" Type="http://schemas.openxmlformats.org/officeDocument/2006/relationships/hyperlink" Target="https://www.reddit.com/r/relationship_advice/comments/1awdcgc/my_25m_boyfriend_lost_his_trust_in_me_21f_but_not/" TargetMode="External"/><Relationship Id="rId586" Type="http://schemas.openxmlformats.org/officeDocument/2006/relationships/hyperlink" Target="https://www.reddit.com/r/relationship_advice/comments/1awaq24/i_40m_found_out_wife_40f_sent_nudes_on_reddit/krgapk8/" TargetMode="External"/><Relationship Id="rId793" Type="http://schemas.openxmlformats.org/officeDocument/2006/relationships/hyperlink" Target="https://www.reddit.com/r/relationship_advice/comments/1awaq24/i_40m_found_out_wife_40f_sent_nudes_on_reddit/krg2n2g/" TargetMode="External"/><Relationship Id="rId7" Type="http://schemas.openxmlformats.org/officeDocument/2006/relationships/hyperlink" Target="https://www.reddit.com/r/relationship_advice/comments/1awfq4q/caught_my_28f_boyfriend_26m_making_sexual_jokes/" TargetMode="External"/><Relationship Id="rId239" Type="http://schemas.openxmlformats.org/officeDocument/2006/relationships/hyperlink" Target="https://www.reddit.com/r/relationship_advice/comments/1aw8vur/my_bf_20_m_just_broke_up_with_me_21f_and_i_dont/" TargetMode="External"/><Relationship Id="rId446" Type="http://schemas.openxmlformats.org/officeDocument/2006/relationships/hyperlink" Target="https://www.reddit.com/r/relationship_advice/comments/1awc7gv/girlfriend_24f_called_me_27m_unreasonable_for/krgbmgf/" TargetMode="External"/><Relationship Id="rId653" Type="http://schemas.openxmlformats.org/officeDocument/2006/relationships/hyperlink" Target="https://www.reddit.com/r/relationship_advice/comments/1awaq24/i_40m_found_out_wife_40f_sent_nudes_on_reddit/krg91e2/" TargetMode="External"/><Relationship Id="rId1076" Type="http://schemas.openxmlformats.org/officeDocument/2006/relationships/hyperlink" Target="https://www.reddit.com/r/relationship_advice/comments/1aw816n/i_21f_feel_like_i_do_everything_for_my_boyfriend/krgbdik/" TargetMode="External"/><Relationship Id="rId1283" Type="http://schemas.openxmlformats.org/officeDocument/2006/relationships/hyperlink" Target="https://www.reddit.com/r/relationship_advice/comments/1aw7p9a/i_25m_just_found_out_my_wife_21f_was_cheating_on/krfw5bq/" TargetMode="External"/><Relationship Id="rId1490" Type="http://schemas.openxmlformats.org/officeDocument/2006/relationships/hyperlink" Target="https://www.reddit.com/r/relationship_advice/comments/1aw7p9a/i_25m_just_found_out_my_wife_21f_was_cheating_on/krg4xfx/" TargetMode="External"/><Relationship Id="rId306" Type="http://schemas.openxmlformats.org/officeDocument/2006/relationships/hyperlink" Target="https://www.reddit.com/r/relationship_advice/comments/1aweaz5/my_24m_girlfriend_20f_was_having_sex_with_another/krgj8ay/" TargetMode="External"/><Relationship Id="rId860" Type="http://schemas.openxmlformats.org/officeDocument/2006/relationships/hyperlink" Target="https://www.reddit.com/r/relationship_advice/comments/1awa22l/i_cant_tell_when_my_bf32m_is_consenting_and_it/krfqko9/" TargetMode="External"/><Relationship Id="rId958" Type="http://schemas.openxmlformats.org/officeDocument/2006/relationships/hyperlink" Target="https://www.reddit.com/r/relationship_advice/comments/1aw9qpa/title_27f_had_sex_for_the_first_time_with_30m_who/krgjlwn/" TargetMode="External"/><Relationship Id="rId1143" Type="http://schemas.openxmlformats.org/officeDocument/2006/relationships/hyperlink" Target="https://www.reddit.com/r/relationship_advice/comments/1aw7p9a/i_25m_just_found_out_my_wife_21f_was_cheating_on/krfk3y5/" TargetMode="External"/><Relationship Id="rId1588" Type="http://schemas.openxmlformats.org/officeDocument/2006/relationships/hyperlink" Target="https://www.reddit.com/r/relationship_advice/comments/1aw7mhm/i_f20_walked_in_on_my_bf_m22_cumming_while/krfixfu/" TargetMode="External"/><Relationship Id="rId87" Type="http://schemas.openxmlformats.org/officeDocument/2006/relationships/hyperlink" Target="https://www.reddit.com/r/relationship_advice/comments/1awdap7/my_bf_32m_sad_me_26f_during_active_addiction_but/" TargetMode="External"/><Relationship Id="rId513" Type="http://schemas.openxmlformats.org/officeDocument/2006/relationships/hyperlink" Target="https://www.reddit.com/r/relationship_advice/comments/1awc6hh/am_i_28_m_a_bad_person_for_wanting_to_end_a/krgd00n/" TargetMode="External"/><Relationship Id="rId720" Type="http://schemas.openxmlformats.org/officeDocument/2006/relationships/hyperlink" Target="https://www.reddit.com/r/relationship_advice/comments/1awaq24/i_40m_found_out_wife_40f_sent_nudes_on_reddit/krfv2b8/" TargetMode="External"/><Relationship Id="rId818" Type="http://schemas.openxmlformats.org/officeDocument/2006/relationships/hyperlink" Target="https://www.reddit.com/r/relationship_advice/comments/1awaq24/i_40m_found_out_wife_40f_sent_nudes_on_reddit/krgh68f/" TargetMode="External"/><Relationship Id="rId1350" Type="http://schemas.openxmlformats.org/officeDocument/2006/relationships/hyperlink" Target="https://www.reddit.com/r/relationship_advice/comments/1aw7p9a/i_25m_just_found_out_my_wife_21f_was_cheating_on/krg2kfr/" TargetMode="External"/><Relationship Id="rId1448" Type="http://schemas.openxmlformats.org/officeDocument/2006/relationships/hyperlink" Target="https://www.reddit.com/r/relationship_advice/comments/1aw7p9a/i_25m_just_found_out_my_wife_21f_was_cheating_on/krfvq3c/" TargetMode="External"/><Relationship Id="rId1003" Type="http://schemas.openxmlformats.org/officeDocument/2006/relationships/hyperlink" Target="https://www.reddit.com/r/relationship_advice/comments/1aw9qpa/title_27f_had_sex_for_the_first_time_with_30m_who/krfzk8u/" TargetMode="External"/><Relationship Id="rId1210" Type="http://schemas.openxmlformats.org/officeDocument/2006/relationships/hyperlink" Target="https://www.reddit.com/r/relationship_advice/comments/1aw7p9a/i_25m_just_found_out_my_wife_21f_was_cheating_on/krfp8ua/" TargetMode="External"/><Relationship Id="rId1308" Type="http://schemas.openxmlformats.org/officeDocument/2006/relationships/hyperlink" Target="https://www.reddit.com/r/relationship_advice/comments/1aw7p9a/i_25m_just_found_out_my_wife_21f_was_cheating_on/krfyjsh/" TargetMode="External"/><Relationship Id="rId1515" Type="http://schemas.openxmlformats.org/officeDocument/2006/relationships/hyperlink" Target="https://www.reddit.com/r/relationship_advice/comments/1aw7mhm/i_f20_walked_in_on_my_bf_m22_cumming_while/krfkaim/" TargetMode="External"/><Relationship Id="rId14" Type="http://schemas.openxmlformats.org/officeDocument/2006/relationships/hyperlink" Target="https://www.reddit.com/r/relationship_advice/comments/1awfjuw/my_21f_boyfriend_22m_iswas_a_sex_addict/" TargetMode="External"/><Relationship Id="rId163" Type="http://schemas.openxmlformats.org/officeDocument/2006/relationships/hyperlink" Target="https://www.reddit.com/r/relationship_advice/comments/1awawyr/i_18m_broke_the_trust_of_the_girl_i_love_most_18f/" TargetMode="External"/><Relationship Id="rId370" Type="http://schemas.openxmlformats.org/officeDocument/2006/relationships/hyperlink" Target="https://www.reddit.com/r/relationship_advice/comments/1awdj99/i_m33_am_waiting_for_my_fianc&#233;_f32_to_see_if/krglrsh/" TargetMode="External"/><Relationship Id="rId230" Type="http://schemas.openxmlformats.org/officeDocument/2006/relationships/hyperlink" Target="https://www.reddit.com/r/relationship_advice/comments/1aw91jb/i_23f_asked_my_partner_23f_to_be_less_exclusive/" TargetMode="External"/><Relationship Id="rId468" Type="http://schemas.openxmlformats.org/officeDocument/2006/relationships/hyperlink" Target="https://www.reddit.com/r/relationship_advice/comments/1awc7gv/girlfriend_24f_called_me_27m_unreasonable_for/krgp9lg/" TargetMode="External"/><Relationship Id="rId675" Type="http://schemas.openxmlformats.org/officeDocument/2006/relationships/hyperlink" Target="https://www.reddit.com/r/relationship_advice/comments/1awaq24/i_40m_found_out_wife_40f_sent_nudes_on_reddit/krggjpj/" TargetMode="External"/><Relationship Id="rId882" Type="http://schemas.openxmlformats.org/officeDocument/2006/relationships/hyperlink" Target="https://www.reddit.com/r/relationship_advice/comments/1awa22l/i_cant_tell_when_my_bf32m_is_consenting_and_it/krfsnxs/" TargetMode="External"/><Relationship Id="rId1098" Type="http://schemas.openxmlformats.org/officeDocument/2006/relationships/hyperlink" Target="https://www.reddit.com/r/relationship_advice/comments/1aw7rgq/why_wont_he_m29_propose_to_me_f28/krfezg7/" TargetMode="External"/><Relationship Id="rId328" Type="http://schemas.openxmlformats.org/officeDocument/2006/relationships/hyperlink" Target="https://www.reddit.com/r/relationship_advice/comments/1aweaz5/my_24m_girlfriend_20f_was_having_sex_with_another/krgljwm/" TargetMode="External"/><Relationship Id="rId535" Type="http://schemas.openxmlformats.org/officeDocument/2006/relationships/hyperlink" Target="https://www.reddit.com/r/relationship_advice/comments/1awb4tq/my_24f_boyfriend_30m_wont_cut_off_his_ex_to_stay/" TargetMode="External"/><Relationship Id="rId742" Type="http://schemas.openxmlformats.org/officeDocument/2006/relationships/hyperlink" Target="https://www.reddit.com/r/relationship_advice/comments/1awaq24/i_40m_found_out_wife_40f_sent_nudes_on_reddit/krgie06/" TargetMode="External"/><Relationship Id="rId1165" Type="http://schemas.openxmlformats.org/officeDocument/2006/relationships/hyperlink" Target="https://www.reddit.com/r/relationship_advice/comments/1aw7p9a/i_25m_just_found_out_my_wife_21f_was_cheating_on/krflq7l/" TargetMode="External"/><Relationship Id="rId1372" Type="http://schemas.openxmlformats.org/officeDocument/2006/relationships/hyperlink" Target="https://www.reddit.com/r/relationship_advice/comments/1aw7p9a/i_25m_just_found_out_my_wife_21f_was_cheating_on/krg7ycq/" TargetMode="External"/><Relationship Id="rId602" Type="http://schemas.openxmlformats.org/officeDocument/2006/relationships/hyperlink" Target="https://www.reddit.com/r/relationship_advice/comments/1awaq24/i_40m_found_out_wife_40f_sent_nudes_on_reddit/krgh56k/" TargetMode="External"/><Relationship Id="rId1025" Type="http://schemas.openxmlformats.org/officeDocument/2006/relationships/hyperlink" Target="https://www.reddit.com/r/relationship_advice/comments/1aw8nr8/my_girlfriend_f20_had_a_lot_of_previous_sexual/krfr3qj/" TargetMode="External"/><Relationship Id="rId1232" Type="http://schemas.openxmlformats.org/officeDocument/2006/relationships/hyperlink" Target="https://www.reddit.com/r/relationship_advice/comments/1aw7p9a/i_25m_just_found_out_my_wife_21f_was_cheating_on/krfqq82/" TargetMode="External"/><Relationship Id="rId907" Type="http://schemas.openxmlformats.org/officeDocument/2006/relationships/hyperlink" Target="https://www.reddit.com/r/relationship_advice/comments/1awa22l/i_cant_tell_when_my_bf32m_is_consenting_and_it/krfvvud/" TargetMode="External"/><Relationship Id="rId1537" Type="http://schemas.openxmlformats.org/officeDocument/2006/relationships/hyperlink" Target="https://www.reddit.com/r/relationship_advice/comments/1aw7mhm/i_f20_walked_in_on_my_bf_m22_cumming_while/krfiowx/" TargetMode="External"/><Relationship Id="rId36" Type="http://schemas.openxmlformats.org/officeDocument/2006/relationships/hyperlink" Target="https://www.reddit.com/r/relationship_advice/comments/1awf0sc/im_21m_ex_is_a_20f_and_i_fucked_up_really_bad/" TargetMode="External"/><Relationship Id="rId185" Type="http://schemas.openxmlformats.org/officeDocument/2006/relationships/hyperlink" Target="https://www.reddit.com/r/relationship_advice/comments/1awa4qy/breaking_up_when_you_love_someone_22_m_and_22f/" TargetMode="External"/><Relationship Id="rId392" Type="http://schemas.openxmlformats.org/officeDocument/2006/relationships/hyperlink" Target="https://www.reddit.com/r/relationship_advice/comments/1awd3cp/i_18m_didnt_want_my_gf_18f_to_go_busking_she_is/krgpc7e/" TargetMode="External"/><Relationship Id="rId697" Type="http://schemas.openxmlformats.org/officeDocument/2006/relationships/hyperlink" Target="https://www.reddit.com/r/relationship_advice/comments/1awaq24/i_40m_found_out_wife_40f_sent_nudes_on_reddit/krgmf3f/" TargetMode="External"/><Relationship Id="rId252" Type="http://schemas.openxmlformats.org/officeDocument/2006/relationships/hyperlink" Target="https://www.reddit.com/r/relationship_advice/comments/1aw8la8/my_f25_bf_m28_of_5_years_told_me_that_rewatching/" TargetMode="External"/><Relationship Id="rId1187" Type="http://schemas.openxmlformats.org/officeDocument/2006/relationships/hyperlink" Target="https://www.reddit.com/r/relationship_advice/comments/1aw7p9a/i_25m_just_found_out_my_wife_21f_was_cheating_on/krgeljb/" TargetMode="External"/><Relationship Id="rId112" Type="http://schemas.openxmlformats.org/officeDocument/2006/relationships/hyperlink" Target="https://www.reddit.com/r/relationship_advice/comments/1awcr0m/how_do_i_23f_get_over_my_boyfriend_25m_comparing/" TargetMode="External"/><Relationship Id="rId557" Type="http://schemas.openxmlformats.org/officeDocument/2006/relationships/hyperlink" Target="https://www.reddit.com/r/relationship_advice/comments/1awaq24/i_40m_found_out_wife_40f_sent_nudes_on_reddit/krg0uji/" TargetMode="External"/><Relationship Id="rId764" Type="http://schemas.openxmlformats.org/officeDocument/2006/relationships/hyperlink" Target="https://www.reddit.com/r/relationship_advice/comments/1awaq24/i_40m_found_out_wife_40f_sent_nudes_on_reddit/krg0tvz/" TargetMode="External"/><Relationship Id="rId971" Type="http://schemas.openxmlformats.org/officeDocument/2006/relationships/hyperlink" Target="https://www.reddit.com/r/relationship_advice/comments/1aw9qpa/title_27f_had_sex_for_the_first_time_with_30m_who/krfw28h/" TargetMode="External"/><Relationship Id="rId1394" Type="http://schemas.openxmlformats.org/officeDocument/2006/relationships/hyperlink" Target="https://www.reddit.com/r/relationship_advice/comments/1aw7p9a/i_25m_just_found_out_my_wife_21f_was_cheating_on/krgd6dy/" TargetMode="External"/><Relationship Id="rId417" Type="http://schemas.openxmlformats.org/officeDocument/2006/relationships/hyperlink" Target="https://www.reddit.com/r/relationship_advice/comments/1awc7gv/girlfriend_24f_called_me_27m_unreasonable_for/krghd0i/" TargetMode="External"/><Relationship Id="rId624" Type="http://schemas.openxmlformats.org/officeDocument/2006/relationships/hyperlink" Target="https://www.reddit.com/r/relationship_advice/comments/1awaq24/i_40m_found_out_wife_40f_sent_nudes_on_reddit/krg1ltk/" TargetMode="External"/><Relationship Id="rId831" Type="http://schemas.openxmlformats.org/officeDocument/2006/relationships/hyperlink" Target="https://www.reddit.com/r/relationship_advice/comments/1awaize/i29m_want_my_fianc&#233;_24f_to_sleep_with_another_man/krfyrns/" TargetMode="External"/><Relationship Id="rId1047" Type="http://schemas.openxmlformats.org/officeDocument/2006/relationships/hyperlink" Target="https://www.reddit.com/r/relationship_advice/comments/1aw8nr8/my_girlfriend_f20_had_a_lot_of_previous_sexual/krfz6ww/" TargetMode="External"/><Relationship Id="rId1254" Type="http://schemas.openxmlformats.org/officeDocument/2006/relationships/hyperlink" Target="https://www.reddit.com/r/relationship_advice/comments/1aw7p9a/i_25m_just_found_out_my_wife_21f_was_cheating_on/krft69o/" TargetMode="External"/><Relationship Id="rId1461" Type="http://schemas.openxmlformats.org/officeDocument/2006/relationships/hyperlink" Target="https://www.reddit.com/r/relationship_advice/comments/1aw7p9a/i_25m_just_found_out_my_wife_21f_was_cheating_on/krfpgf2/" TargetMode="External"/><Relationship Id="rId929" Type="http://schemas.openxmlformats.org/officeDocument/2006/relationships/hyperlink" Target="https://www.reddit.com/r/relationship_advice/comments/1aw9qpa/title_27f_had_sex_for_the_first_time_with_30m_who/krfx6bg/" TargetMode="External"/><Relationship Id="rId1114" Type="http://schemas.openxmlformats.org/officeDocument/2006/relationships/hyperlink" Target="https://www.reddit.com/r/relationship_advice/comments/1aw7p9a/i_25m_just_found_out_my_wife_21f_was_cheating_on/krfckpp/" TargetMode="External"/><Relationship Id="rId1321" Type="http://schemas.openxmlformats.org/officeDocument/2006/relationships/hyperlink" Target="https://www.reddit.com/r/relationship_advice/comments/1aw7p9a/i_25m_just_found_out_my_wife_21f_was_cheating_on/krfzizy/" TargetMode="External"/><Relationship Id="rId1559" Type="http://schemas.openxmlformats.org/officeDocument/2006/relationships/hyperlink" Target="https://www.reddit.com/r/relationship_advice/comments/1aw7mhm/i_f20_walked_in_on_my_bf_m22_cumming_while/krficxz/" TargetMode="External"/><Relationship Id="rId58" Type="http://schemas.openxmlformats.org/officeDocument/2006/relationships/hyperlink" Target="https://www.reddit.com/r/relationship_advice/comments/1awefj9/do_i_f18_leave_my_boyfriend_m18/" TargetMode="External"/><Relationship Id="rId1419" Type="http://schemas.openxmlformats.org/officeDocument/2006/relationships/hyperlink" Target="https://www.reddit.com/r/relationship_advice/comments/1aw7p9a/i_25m_just_found_out_my_wife_21f_was_cheating_on/krgqhro/" TargetMode="External"/><Relationship Id="rId274" Type="http://schemas.openxmlformats.org/officeDocument/2006/relationships/hyperlink" Target="https://www.reddit.com/r/relationship_advice/comments/1aw7ztw/24f_23m/" TargetMode="External"/><Relationship Id="rId481" Type="http://schemas.openxmlformats.org/officeDocument/2006/relationships/hyperlink" Target="https://www.reddit.com/r/relationship_advice/comments/1awc7gv/girlfriend_24f_called_me_27m_unreasonable_for/krgmg81/" TargetMode="External"/><Relationship Id="rId134" Type="http://schemas.openxmlformats.org/officeDocument/2006/relationships/hyperlink" Target="https://www.reddit.com/r/relationship_advice/comments/1awc0l5/i_f26_struggle_to_open_up_in_my_relationship_with/" TargetMode="External"/><Relationship Id="rId579" Type="http://schemas.openxmlformats.org/officeDocument/2006/relationships/hyperlink" Target="https://www.reddit.com/r/relationship_advice/comments/1awaq24/i_40m_found_out_wife_40f_sent_nudes_on_reddit/krfybes/" TargetMode="External"/><Relationship Id="rId786" Type="http://schemas.openxmlformats.org/officeDocument/2006/relationships/hyperlink" Target="https://www.reddit.com/r/relationship_advice/comments/1awaq24/i_40m_found_out_wife_40f_sent_nudes_on_reddit/krgkqxo/" TargetMode="External"/><Relationship Id="rId993" Type="http://schemas.openxmlformats.org/officeDocument/2006/relationships/hyperlink" Target="https://www.reddit.com/r/relationship_advice/comments/1aw9qpa/title_27f_had_sex_for_the_first_time_with_30m_who/krgr7z1/" TargetMode="External"/><Relationship Id="rId341" Type="http://schemas.openxmlformats.org/officeDocument/2006/relationships/hyperlink" Target="https://www.reddit.com/r/relationship_advice/comments/1aweaz5/my_24m_girlfriend_20f_was_having_sex_with_another/krgrgfy/" TargetMode="External"/><Relationship Id="rId439" Type="http://schemas.openxmlformats.org/officeDocument/2006/relationships/hyperlink" Target="https://www.reddit.com/r/relationship_advice/comments/1awc7gv/girlfriend_24f_called_me_27m_unreasonable_for/krgj6hp/" TargetMode="External"/><Relationship Id="rId646" Type="http://schemas.openxmlformats.org/officeDocument/2006/relationships/hyperlink" Target="https://www.reddit.com/r/relationship_advice/comments/1awaq24/i_40m_found_out_wife_40f_sent_nudes_on_reddit/krg7ff9/" TargetMode="External"/><Relationship Id="rId1069" Type="http://schemas.openxmlformats.org/officeDocument/2006/relationships/hyperlink" Target="https://www.reddit.com/r/relationship_advice/comments/1aw816n/i_21f_feel_like_i_do_everything_for_my_boyfriend/krfkl0i/" TargetMode="External"/><Relationship Id="rId1276" Type="http://schemas.openxmlformats.org/officeDocument/2006/relationships/hyperlink" Target="https://www.reddit.com/r/relationship_advice/comments/1aw7p9a/i_25m_just_found_out_my_wife_21f_was_cheating_on/krfupq9/" TargetMode="External"/><Relationship Id="rId1483" Type="http://schemas.openxmlformats.org/officeDocument/2006/relationships/hyperlink" Target="https://www.reddit.com/r/relationship_advice/comments/1aw7p9a/i_25m_just_found_out_my_wife_21f_was_cheating_on/krg2aw7/" TargetMode="External"/><Relationship Id="rId201" Type="http://schemas.openxmlformats.org/officeDocument/2006/relationships/hyperlink" Target="https://www.reddit.com/r/relationship_advice/comments/1aw9xk2/i_20f_dont_know_how_to_potentially_reject_a_guy/" TargetMode="External"/><Relationship Id="rId506" Type="http://schemas.openxmlformats.org/officeDocument/2006/relationships/hyperlink" Target="https://www.reddit.com/r/relationship_advice/comments/1awc6hh/am_i_28_m_a_bad_person_for_wanting_to_end_a/krgqxj6/" TargetMode="External"/><Relationship Id="rId853" Type="http://schemas.openxmlformats.org/officeDocument/2006/relationships/hyperlink" Target="https://www.reddit.com/r/relationship_advice/comments/1awa22l/i_cant_tell_when_my_bf32m_is_consenting_and_it/krfqoy2/" TargetMode="External"/><Relationship Id="rId1136" Type="http://schemas.openxmlformats.org/officeDocument/2006/relationships/hyperlink" Target="https://www.reddit.com/r/relationship_advice/comments/1aw7p9a/i_25m_just_found_out_my_wife_21f_was_cheating_on/krfj4rh/" TargetMode="External"/><Relationship Id="rId713" Type="http://schemas.openxmlformats.org/officeDocument/2006/relationships/hyperlink" Target="https://www.reddit.com/r/relationship_advice/comments/1awaq24/i_40m_found_out_wife_40f_sent_nudes_on_reddit/krggad2/" TargetMode="External"/><Relationship Id="rId920" Type="http://schemas.openxmlformats.org/officeDocument/2006/relationships/hyperlink" Target="https://www.reddit.com/r/relationship_advice/comments/1aw9qpa/title_27f_had_sex_for_the_first_time_with_30m_who/krg3edo/" TargetMode="External"/><Relationship Id="rId1343" Type="http://schemas.openxmlformats.org/officeDocument/2006/relationships/hyperlink" Target="https://www.reddit.com/r/relationship_advice/comments/1aw7p9a/i_25m_just_found_out_my_wife_21f_was_cheating_on/krg248u/" TargetMode="External"/><Relationship Id="rId1550" Type="http://schemas.openxmlformats.org/officeDocument/2006/relationships/hyperlink" Target="https://www.reddit.com/r/relationship_advice/comments/1aw7mhm/i_f20_walked_in_on_my_bf_m22_cumming_while/krgqghu/" TargetMode="External"/><Relationship Id="rId1203" Type="http://schemas.openxmlformats.org/officeDocument/2006/relationships/hyperlink" Target="https://www.reddit.com/r/relationship_advice/comments/1aw7p9a/i_25m_just_found_out_my_wife_21f_was_cheating_on/krfosf2/" TargetMode="External"/><Relationship Id="rId1410" Type="http://schemas.openxmlformats.org/officeDocument/2006/relationships/hyperlink" Target="https://www.reddit.com/r/relationship_advice/comments/1aw7p9a/i_25m_just_found_out_my_wife_21f_was_cheating_on/krgkx83/" TargetMode="External"/><Relationship Id="rId1508" Type="http://schemas.openxmlformats.org/officeDocument/2006/relationships/hyperlink" Target="https://www.reddit.com/r/relationship_advice/comments/1aw7mhm/i_f20_walked_in_on_my_bf_m22_cumming_while/krfvzu2/" TargetMode="External"/><Relationship Id="rId296" Type="http://schemas.openxmlformats.org/officeDocument/2006/relationships/hyperlink" Target="https://www.reddit.com/r/relationship_advice/comments/1aweaz5/my_24m_girlfriend_20f_was_having_sex_with_another/krgq5vw/" TargetMode="External"/><Relationship Id="rId156" Type="http://schemas.openxmlformats.org/officeDocument/2006/relationships/hyperlink" Target="https://www.reddit.com/r/relationship_advice/comments/1awb9gg/i_28m_feel_like_i_just_impose_on_my_wife_28f_on_a/" TargetMode="External"/><Relationship Id="rId363" Type="http://schemas.openxmlformats.org/officeDocument/2006/relationships/hyperlink" Target="https://www.reddit.com/r/relationship_advice/comments/1aweaes/my_25f_fianc&#233;_26m_just_told_me_he_will_never/krgrbhi/" TargetMode="External"/><Relationship Id="rId570" Type="http://schemas.openxmlformats.org/officeDocument/2006/relationships/hyperlink" Target="https://www.reddit.com/r/relationship_advice/comments/1awaq24/i_40m_found_out_wife_40f_sent_nudes_on_reddit/krfyyoi/" TargetMode="External"/><Relationship Id="rId223" Type="http://schemas.openxmlformats.org/officeDocument/2006/relationships/hyperlink" Target="https://www.reddit.com/r/relationship_advice/comments/1aw99tn/i_22m_attached_to_someone_20f_that_doesnt_know_i/" TargetMode="External"/><Relationship Id="rId430" Type="http://schemas.openxmlformats.org/officeDocument/2006/relationships/hyperlink" Target="https://www.reddit.com/r/relationship_advice/comments/1awc7gv/girlfriend_24f_called_me_27m_unreasonable_for/krgrf1q/" TargetMode="External"/><Relationship Id="rId668" Type="http://schemas.openxmlformats.org/officeDocument/2006/relationships/hyperlink" Target="https://www.reddit.com/r/relationship_advice/comments/1awaq24/i_40m_found_out_wife_40f_sent_nudes_on_reddit/krge5s5/" TargetMode="External"/><Relationship Id="rId875" Type="http://schemas.openxmlformats.org/officeDocument/2006/relationships/hyperlink" Target="https://www.reddit.com/r/relationship_advice/comments/1awa22l/i_cant_tell_when_my_bf32m_is_consenting_and_it/krfsl33/" TargetMode="External"/><Relationship Id="rId1060" Type="http://schemas.openxmlformats.org/officeDocument/2006/relationships/hyperlink" Target="https://www.reddit.com/r/relationship_advice/comments/1aw816n/i_21f_feel_like_i_do_everything_for_my_boyfriend/" TargetMode="External"/><Relationship Id="rId1298" Type="http://schemas.openxmlformats.org/officeDocument/2006/relationships/hyperlink" Target="https://www.reddit.com/r/relationship_advice/comments/1aw7p9a/i_25m_just_found_out_my_wife_21f_was_cheating_on/krfxgqc/" TargetMode="External"/><Relationship Id="rId528" Type="http://schemas.openxmlformats.org/officeDocument/2006/relationships/hyperlink" Target="https://www.reddit.com/r/relationship_advice/comments/1awbqrd/my_girlfriend_19m_doesnt_have_sex_or_touch_me_20m/krg4w45/" TargetMode="External"/><Relationship Id="rId735" Type="http://schemas.openxmlformats.org/officeDocument/2006/relationships/hyperlink" Target="https://www.reddit.com/r/relationship_advice/comments/1awaq24/i_40m_found_out_wife_40f_sent_nudes_on_reddit/krg5j1d/" TargetMode="External"/><Relationship Id="rId942" Type="http://schemas.openxmlformats.org/officeDocument/2006/relationships/hyperlink" Target="https://www.reddit.com/r/relationship_advice/comments/1aw9qpa/title_27f_had_sex_for_the_first_time_with_30m_who/krgnv4j/" TargetMode="External"/><Relationship Id="rId1158" Type="http://schemas.openxmlformats.org/officeDocument/2006/relationships/hyperlink" Target="https://www.reddit.com/r/relationship_advice/comments/1aw7p9a/i_25m_just_found_out_my_wife_21f_was_cheating_on/krfkwgp/" TargetMode="External"/><Relationship Id="rId1365" Type="http://schemas.openxmlformats.org/officeDocument/2006/relationships/hyperlink" Target="https://www.reddit.com/r/relationship_advice/comments/1aw7p9a/i_25m_just_found_out_my_wife_21f_was_cheating_on/krg6b4y/" TargetMode="External"/><Relationship Id="rId1572" Type="http://schemas.openxmlformats.org/officeDocument/2006/relationships/hyperlink" Target="https://www.reddit.com/r/relationship_advice/comments/1aw7mhm/i_f20_walked_in_on_my_bf_m22_cumming_while/krgacd2/" TargetMode="External"/><Relationship Id="rId1018" Type="http://schemas.openxmlformats.org/officeDocument/2006/relationships/hyperlink" Target="https://www.reddit.com/r/relationship_advice/comments/1aw8nr8/my_girlfriend_f20_had_a_lot_of_previous_sexual/krfn2ci/" TargetMode="External"/><Relationship Id="rId1225" Type="http://schemas.openxmlformats.org/officeDocument/2006/relationships/hyperlink" Target="https://www.reddit.com/r/relationship_advice/comments/1aw7p9a/i_25m_just_found_out_my_wife_21f_was_cheating_on/krfqlil/" TargetMode="External"/><Relationship Id="rId1432" Type="http://schemas.openxmlformats.org/officeDocument/2006/relationships/hyperlink" Target="https://www.reddit.com/r/relationship_advice/comments/1aw7p9a/i_25m_just_found_out_my_wife_21f_was_cheating_on/krg1anz/" TargetMode="External"/><Relationship Id="rId71" Type="http://schemas.openxmlformats.org/officeDocument/2006/relationships/hyperlink" Target="https://www.reddit.com/r/relationship_advice/comments/1awdqyh/my_partner_30m_is_going_to_a_strip_club_and_i_29f/" TargetMode="External"/><Relationship Id="rId802" Type="http://schemas.openxmlformats.org/officeDocument/2006/relationships/hyperlink" Target="https://www.reddit.com/r/relationship_advice/comments/1awaq24/i_40m_found_out_wife_40f_sent_nudes_on_reddit/krgh24p/" TargetMode="External"/><Relationship Id="rId29" Type="http://schemas.openxmlformats.org/officeDocument/2006/relationships/hyperlink" Target="https://www.reddit.com/r/relationship_advice/comments/1awf3dv/i_18f_cant_understand_if_19m_has_feelings_for_me/" TargetMode="External"/><Relationship Id="rId178" Type="http://schemas.openxmlformats.org/officeDocument/2006/relationships/hyperlink" Target="https://www.reddit.com/r/relationship_advice/comments/1awabdx/i_19f_and_my_boyfriend_19m_are_long_distance_he/" TargetMode="External"/><Relationship Id="rId385" Type="http://schemas.openxmlformats.org/officeDocument/2006/relationships/hyperlink" Target="https://www.reddit.com/r/relationship_advice/comments/1awd3cp/i_18m_didnt_want_my_gf_18f_to_go_busking_she_is/krgp4j9/" TargetMode="External"/><Relationship Id="rId592" Type="http://schemas.openxmlformats.org/officeDocument/2006/relationships/hyperlink" Target="https://www.reddit.com/r/relationship_advice/comments/1awaq24/i_40m_found_out_wife_40f_sent_nudes_on_reddit/krfwv69/" TargetMode="External"/><Relationship Id="rId245" Type="http://schemas.openxmlformats.org/officeDocument/2006/relationships/hyperlink" Target="https://www.reddit.com/r/relationship_advice/comments/1aw8opw/me_25m_and_a_colleague_28f_have_strong_feelings/" TargetMode="External"/><Relationship Id="rId452" Type="http://schemas.openxmlformats.org/officeDocument/2006/relationships/hyperlink" Target="https://www.reddit.com/r/relationship_advice/comments/1awc7gv/girlfriend_24f_called_me_27m_unreasonable_for/krgkcox/" TargetMode="External"/><Relationship Id="rId897" Type="http://schemas.openxmlformats.org/officeDocument/2006/relationships/hyperlink" Target="https://www.reddit.com/r/relationship_advice/comments/1awa22l/i_cant_tell_when_my_bf32m_is_consenting_and_it/krfvezr/" TargetMode="External"/><Relationship Id="rId1082" Type="http://schemas.openxmlformats.org/officeDocument/2006/relationships/hyperlink" Target="https://www.reddit.com/r/relationship_advice/comments/1aw816n/i_21f_feel_like_i_do_everything_for_my_boyfriend/krfntj6/" TargetMode="External"/><Relationship Id="rId105" Type="http://schemas.openxmlformats.org/officeDocument/2006/relationships/hyperlink" Target="https://www.reddit.com/r/relationship_advice/comments/1awctcj/how_can_i_20m_patch_things_up_with_my_girlfriend/" TargetMode="External"/><Relationship Id="rId312" Type="http://schemas.openxmlformats.org/officeDocument/2006/relationships/hyperlink" Target="https://www.reddit.com/r/relationship_advice/comments/1aweaz5/my_24m_girlfriend_20f_was_having_sex_with_another/krgnnkw/" TargetMode="External"/><Relationship Id="rId757" Type="http://schemas.openxmlformats.org/officeDocument/2006/relationships/hyperlink" Target="https://www.reddit.com/r/relationship_advice/comments/1awaq24/i_40m_found_out_wife_40f_sent_nudes_on_reddit/krgjae9/" TargetMode="External"/><Relationship Id="rId964" Type="http://schemas.openxmlformats.org/officeDocument/2006/relationships/hyperlink" Target="https://www.reddit.com/r/relationship_advice/comments/1aw9qpa/title_27f_had_sex_for_the_first_time_with_30m_who/krgn6rq/" TargetMode="External"/><Relationship Id="rId1387" Type="http://schemas.openxmlformats.org/officeDocument/2006/relationships/hyperlink" Target="https://www.reddit.com/r/relationship_advice/comments/1aw7p9a/i_25m_just_found_out_my_wife_21f_was_cheating_on/krgb2ld/" TargetMode="External"/><Relationship Id="rId1594" Type="http://schemas.openxmlformats.org/officeDocument/2006/relationships/hyperlink" Target="https://www.reddit.com/r/relationship_advice/comments/1aw7mhm/i_f20_walked_in_on_my_bf_m22_cumming_while/krfi91p/" TargetMode="External"/><Relationship Id="rId93" Type="http://schemas.openxmlformats.org/officeDocument/2006/relationships/hyperlink" Target="https://www.reddit.com/r/relationship_advice/comments/1awd7ef/my_33f_ex_34m_breakup_over_mental_health/" TargetMode="External"/><Relationship Id="rId617" Type="http://schemas.openxmlformats.org/officeDocument/2006/relationships/hyperlink" Target="https://www.reddit.com/r/relationship_advice/comments/1awaq24/i_40m_found_out_wife_40f_sent_nudes_on_reddit/krg4ih6/" TargetMode="External"/><Relationship Id="rId824" Type="http://schemas.openxmlformats.org/officeDocument/2006/relationships/hyperlink" Target="https://www.reddit.com/r/relationship_advice/comments/1awaize/i29m_want_my_fianc&#233;_24f_to_sleep_with_another_man/krfybgt/" TargetMode="External"/><Relationship Id="rId1247" Type="http://schemas.openxmlformats.org/officeDocument/2006/relationships/hyperlink" Target="https://www.reddit.com/r/relationship_advice/comments/1aw7p9a/i_25m_just_found_out_my_wife_21f_was_cheating_on/krfs292/" TargetMode="External"/><Relationship Id="rId1454" Type="http://schemas.openxmlformats.org/officeDocument/2006/relationships/hyperlink" Target="https://www.reddit.com/r/relationship_advice/comments/1aw7p9a/i_25m_just_found_out_my_wife_21f_was_cheating_on/krfr499/" TargetMode="External"/><Relationship Id="rId1107" Type="http://schemas.openxmlformats.org/officeDocument/2006/relationships/hyperlink" Target="https://www.reddit.com/r/relationship_advice/comments/1aw7rgq/why_wont_he_m29_propose_to_me_f28/krfv0k3/" TargetMode="External"/><Relationship Id="rId1314" Type="http://schemas.openxmlformats.org/officeDocument/2006/relationships/hyperlink" Target="https://www.reddit.com/r/relationship_advice/comments/1aw7p9a/i_25m_just_found_out_my_wife_21f_was_cheating_on/krfytoj/" TargetMode="External"/><Relationship Id="rId1521" Type="http://schemas.openxmlformats.org/officeDocument/2006/relationships/hyperlink" Target="https://www.reddit.com/r/relationship_advice/comments/1aw7mhm/i_f20_walked_in_on_my_bf_m22_cumming_while/krg02k0/" TargetMode="External"/><Relationship Id="rId20" Type="http://schemas.openxmlformats.org/officeDocument/2006/relationships/hyperlink" Target="https://www.reddit.com/r/relationship_advice/comments/1awf8su/i_f25_am_having_sexual_issues_with_my_partner_m27/" TargetMode="External"/><Relationship Id="rId267" Type="http://schemas.openxmlformats.org/officeDocument/2006/relationships/hyperlink" Target="https://www.reddit.com/r/relationship_advice/comments/1aw849t/she_27f_isnt_writing_me_28m_back_anymore_what/" TargetMode="External"/><Relationship Id="rId474" Type="http://schemas.openxmlformats.org/officeDocument/2006/relationships/hyperlink" Target="https://www.reddit.com/r/relationship_advice/comments/1awc7gv/girlfriend_24f_called_me_27m_unreasonable_for/krgnodf/" TargetMode="External"/><Relationship Id="rId127" Type="http://schemas.openxmlformats.org/officeDocument/2006/relationships/hyperlink" Target="https://www.reddit.com/r/relationship_advice/comments/1awcdoh/i_23m_am_looking_to_break_up_with_my_gf_24f_how/" TargetMode="External"/><Relationship Id="rId681" Type="http://schemas.openxmlformats.org/officeDocument/2006/relationships/hyperlink" Target="https://www.reddit.com/r/relationship_advice/comments/1awaq24/i_40m_found_out_wife_40f_sent_nudes_on_reddit/krghykl/" TargetMode="External"/><Relationship Id="rId779" Type="http://schemas.openxmlformats.org/officeDocument/2006/relationships/hyperlink" Target="https://www.reddit.com/r/relationship_advice/comments/1awaq24/i_40m_found_out_wife_40f_sent_nudes_on_reddit/krfvq9n/" TargetMode="External"/><Relationship Id="rId986" Type="http://schemas.openxmlformats.org/officeDocument/2006/relationships/hyperlink" Target="https://www.reddit.com/r/relationship_advice/comments/1aw9qpa/title_27f_had_sex_for_the_first_time_with_30m_who/krg6azz/" TargetMode="External"/><Relationship Id="rId334" Type="http://schemas.openxmlformats.org/officeDocument/2006/relationships/hyperlink" Target="https://www.reddit.com/r/relationship_advice/comments/1aweaz5/my_24m_girlfriend_20f_was_having_sex_with_another/krgp7oa/" TargetMode="External"/><Relationship Id="rId541" Type="http://schemas.openxmlformats.org/officeDocument/2006/relationships/hyperlink" Target="https://www.reddit.com/r/relationship_advice/comments/1awb4tq/my_24f_boyfriend_30m_wont_cut_off_his_ex_to_stay/krg9i3o/" TargetMode="External"/><Relationship Id="rId639" Type="http://schemas.openxmlformats.org/officeDocument/2006/relationships/hyperlink" Target="https://www.reddit.com/r/relationship_advice/comments/1awaq24/i_40m_found_out_wife_40f_sent_nudes_on_reddit/krg6jey/" TargetMode="External"/><Relationship Id="rId1171" Type="http://schemas.openxmlformats.org/officeDocument/2006/relationships/hyperlink" Target="https://www.reddit.com/r/relationship_advice/comments/1aw7p9a/i_25m_just_found_out_my_wife_21f_was_cheating_on/krfofeu/" TargetMode="External"/><Relationship Id="rId1269" Type="http://schemas.openxmlformats.org/officeDocument/2006/relationships/hyperlink" Target="https://www.reddit.com/r/relationship_advice/comments/1aw7p9a/i_25m_just_found_out_my_wife_21f_was_cheating_on/krfu8tj/" TargetMode="External"/><Relationship Id="rId1476" Type="http://schemas.openxmlformats.org/officeDocument/2006/relationships/hyperlink" Target="https://www.reddit.com/r/relationship_advice/comments/1aw7p9a/i_25m_just_found_out_my_wife_21f_was_cheating_on/krg4wqs/" TargetMode="External"/><Relationship Id="rId401" Type="http://schemas.openxmlformats.org/officeDocument/2006/relationships/hyperlink" Target="https://www.reddit.com/r/relationship_advice/comments/1awd3cp/i_18m_didnt_want_my_gf_18f_to_go_busking_she_is/krgjg7g/" TargetMode="External"/><Relationship Id="rId846" Type="http://schemas.openxmlformats.org/officeDocument/2006/relationships/hyperlink" Target="https://www.reddit.com/r/relationship_advice/comments/1awa22l/i_cant_tell_when_my_bf32m_is_consenting_and_it/krftohw/" TargetMode="External"/><Relationship Id="rId1031" Type="http://schemas.openxmlformats.org/officeDocument/2006/relationships/hyperlink" Target="https://www.reddit.com/r/relationship_advice/comments/1aw8nr8/my_girlfriend_f20_had_a_lot_of_previous_sexual/krfl5fo/" TargetMode="External"/><Relationship Id="rId1129" Type="http://schemas.openxmlformats.org/officeDocument/2006/relationships/hyperlink" Target="https://www.reddit.com/r/relationship_advice/comments/1aw7p9a/i_25m_just_found_out_my_wife_21f_was_cheating_on/krfj03z/" TargetMode="External"/><Relationship Id="rId706" Type="http://schemas.openxmlformats.org/officeDocument/2006/relationships/hyperlink" Target="https://www.reddit.com/r/relationship_advice/comments/1awaq24/i_40m_found_out_wife_40f_sent_nudes_on_reddit/krfvkl0/" TargetMode="External"/><Relationship Id="rId913" Type="http://schemas.openxmlformats.org/officeDocument/2006/relationships/hyperlink" Target="https://www.reddit.com/r/relationship_advice/comments/1awa22l/i_cant_tell_when_my_bf32m_is_consenting_and_it/krfw1o0/" TargetMode="External"/><Relationship Id="rId1336" Type="http://schemas.openxmlformats.org/officeDocument/2006/relationships/hyperlink" Target="https://www.reddit.com/r/relationship_advice/comments/1aw7p9a/i_25m_just_found_out_my_wife_21f_was_cheating_on/krg1gwv/" TargetMode="External"/><Relationship Id="rId1543" Type="http://schemas.openxmlformats.org/officeDocument/2006/relationships/hyperlink" Target="https://www.reddit.com/r/relationship_advice/comments/1aw7mhm/i_f20_walked_in_on_my_bf_m22_cumming_while/krftlz9/" TargetMode="External"/><Relationship Id="rId42" Type="http://schemas.openxmlformats.org/officeDocument/2006/relationships/hyperlink" Target="https://www.reddit.com/r/relationship_advice/comments/1awesn0/how_to_get_over_my_18f_exclusive_situationship_18m/" TargetMode="External"/><Relationship Id="rId1403" Type="http://schemas.openxmlformats.org/officeDocument/2006/relationships/hyperlink" Target="https://www.reddit.com/r/relationship_advice/comments/1aw7p9a/i_25m_just_found_out_my_wife_21f_was_cheating_on/krgfepz/" TargetMode="External"/><Relationship Id="rId191" Type="http://schemas.openxmlformats.org/officeDocument/2006/relationships/hyperlink" Target="https://www.reddit.com/r/relationship_advice/comments/1awa13z/how_do_i_20m_tell_my_girlfriend_20f_that_pictures/" TargetMode="External"/><Relationship Id="rId289" Type="http://schemas.openxmlformats.org/officeDocument/2006/relationships/hyperlink" Target="https://www.reddit.com/r/relationship_advice/comments/1awfjuw/my_21f_boyfriend_22m_iswas_a_sex_addict/krgriwq/" TargetMode="External"/><Relationship Id="rId496" Type="http://schemas.openxmlformats.org/officeDocument/2006/relationships/hyperlink" Target="https://www.reddit.com/r/relationship_advice/comments/1awc6hh/am_i_28_m_a_bad_person_for_wanting_to_end_a/krggdjy/" TargetMode="External"/><Relationship Id="rId149" Type="http://schemas.openxmlformats.org/officeDocument/2006/relationships/hyperlink" Target="https://www.reddit.com/r/relationship_advice/comments/1awbded/need_advice_47m_and_37f/" TargetMode="External"/><Relationship Id="rId356" Type="http://schemas.openxmlformats.org/officeDocument/2006/relationships/hyperlink" Target="https://www.reddit.com/r/relationship_advice/comments/1aweaes/my_25f_fianc&#233;_26m_just_told_me_he_will_never/krglihc/" TargetMode="External"/><Relationship Id="rId563" Type="http://schemas.openxmlformats.org/officeDocument/2006/relationships/hyperlink" Target="https://www.reddit.com/r/relationship_advice/comments/1awaq24/i_40m_found_out_wife_40f_sent_nudes_on_reddit/krg18h8/" TargetMode="External"/><Relationship Id="rId770" Type="http://schemas.openxmlformats.org/officeDocument/2006/relationships/hyperlink" Target="https://www.reddit.com/r/relationship_advice/comments/1awaq24/i_40m_found_out_wife_40f_sent_nudes_on_reddit/krg6wxu/" TargetMode="External"/><Relationship Id="rId1193" Type="http://schemas.openxmlformats.org/officeDocument/2006/relationships/hyperlink" Target="https://www.reddit.com/r/relationship_advice/comments/1aw7p9a/i_25m_just_found_out_my_wife_21f_was_cheating_on/krfmuwm/" TargetMode="External"/><Relationship Id="rId216" Type="http://schemas.openxmlformats.org/officeDocument/2006/relationships/hyperlink" Target="https://www.reddit.com/r/relationship_advice/comments/1aw9f1o/my_28m_therapist_gave_me_a_unhealthyhealthy/" TargetMode="External"/><Relationship Id="rId423" Type="http://schemas.openxmlformats.org/officeDocument/2006/relationships/hyperlink" Target="https://www.reddit.com/r/relationship_advice/comments/1awc7gv/girlfriend_24f_called_me_27m_unreasonable_for/krg7wzr/" TargetMode="External"/><Relationship Id="rId868" Type="http://schemas.openxmlformats.org/officeDocument/2006/relationships/hyperlink" Target="https://www.reddit.com/r/relationship_advice/comments/1awa22l/i_cant_tell_when_my_bf32m_is_consenting_and_it/krfuyne/" TargetMode="External"/><Relationship Id="rId1053" Type="http://schemas.openxmlformats.org/officeDocument/2006/relationships/hyperlink" Target="https://www.reddit.com/r/relationship_advice/comments/1aw8hns/girlfriend_24f_called_me_27m_sleazy_for_the/krft5qd/" TargetMode="External"/><Relationship Id="rId1260" Type="http://schemas.openxmlformats.org/officeDocument/2006/relationships/hyperlink" Target="https://www.reddit.com/r/relationship_advice/comments/1aw7p9a/i_25m_just_found_out_my_wife_21f_was_cheating_on/krftj9r/" TargetMode="External"/><Relationship Id="rId1498" Type="http://schemas.openxmlformats.org/officeDocument/2006/relationships/hyperlink" Target="https://www.reddit.com/r/relationship_advice/comments/1aw7p9a/i_25m_just_found_out_my_wife_21f_was_cheating_on/krgl9p8/" TargetMode="External"/><Relationship Id="rId630" Type="http://schemas.openxmlformats.org/officeDocument/2006/relationships/hyperlink" Target="https://www.reddit.com/r/relationship_advice/comments/1awaq24/i_40m_found_out_wife_40f_sent_nudes_on_reddit/krg45wj/" TargetMode="External"/><Relationship Id="rId728" Type="http://schemas.openxmlformats.org/officeDocument/2006/relationships/hyperlink" Target="https://www.reddit.com/r/relationship_advice/comments/1awaq24/i_40m_found_out_wife_40f_sent_nudes_on_reddit/krgas3y/" TargetMode="External"/><Relationship Id="rId935" Type="http://schemas.openxmlformats.org/officeDocument/2006/relationships/hyperlink" Target="https://www.reddit.com/r/relationship_advice/comments/1aw9qpa/title_27f_had_sex_for_the_first_time_with_30m_who/krfsxi4/" TargetMode="External"/><Relationship Id="rId1358" Type="http://schemas.openxmlformats.org/officeDocument/2006/relationships/hyperlink" Target="https://www.reddit.com/r/relationship_advice/comments/1aw7p9a/i_25m_just_found_out_my_wife_21f_was_cheating_on/krg4inc/" TargetMode="External"/><Relationship Id="rId1565" Type="http://schemas.openxmlformats.org/officeDocument/2006/relationships/hyperlink" Target="https://www.reddit.com/r/relationship_advice/comments/1aw7mhm/i_f20_walked_in_on_my_bf_m22_cumming_while/krfk3mz/" TargetMode="External"/><Relationship Id="rId64" Type="http://schemas.openxmlformats.org/officeDocument/2006/relationships/hyperlink" Target="https://www.reddit.com/r/relationship_advice/comments/1awe8n4/i_m21_fell_in_love_with_an_erasmus_student_f21/" TargetMode="External"/><Relationship Id="rId1120" Type="http://schemas.openxmlformats.org/officeDocument/2006/relationships/hyperlink" Target="https://www.reddit.com/r/relationship_advice/comments/1aw7p9a/i_25m_just_found_out_my_wife_21f_was_cheating_on/krfg2rc/" TargetMode="External"/><Relationship Id="rId1218" Type="http://schemas.openxmlformats.org/officeDocument/2006/relationships/hyperlink" Target="https://www.reddit.com/r/relationship_advice/comments/1aw7p9a/i_25m_just_found_out_my_wife_21f_was_cheating_on/krfq4a7/" TargetMode="External"/><Relationship Id="rId1425" Type="http://schemas.openxmlformats.org/officeDocument/2006/relationships/hyperlink" Target="https://www.reddit.com/r/relationship_advice/comments/1aw7p9a/i_25m_just_found_out_my_wife_21f_was_cheating_on/krfw10h/" TargetMode="External"/><Relationship Id="rId280" Type="http://schemas.openxmlformats.org/officeDocument/2006/relationships/hyperlink" Target="https://www.reddit.com/r/relationship_advice/comments/1aw7s75/dating_advice_needed_for_a_24f_with_24m_can/" TargetMode="External"/><Relationship Id="rId140" Type="http://schemas.openxmlformats.org/officeDocument/2006/relationships/hyperlink" Target="https://www.reddit.com/r/relationship_advice/comments/1awbkqy/my_25f_boyfriend_28m_of_45_years_shifted_our/" TargetMode="External"/><Relationship Id="rId378" Type="http://schemas.openxmlformats.org/officeDocument/2006/relationships/hyperlink" Target="https://www.reddit.com/r/relationship_advice/comments/1awdcgc/my_25m_boyfriend_lost_his_trust_in_me_21f_but_not/" TargetMode="External"/><Relationship Id="rId585" Type="http://schemas.openxmlformats.org/officeDocument/2006/relationships/hyperlink" Target="https://www.reddit.com/r/relationship_advice/comments/1awaq24/i_40m_found_out_wife_40f_sent_nudes_on_reddit/krg9b09/" TargetMode="External"/><Relationship Id="rId792" Type="http://schemas.openxmlformats.org/officeDocument/2006/relationships/hyperlink" Target="https://www.reddit.com/r/relationship_advice/comments/1awaq24/i_40m_found_out_wife_40f_sent_nudes_on_reddit/krgny34/" TargetMode="External"/><Relationship Id="rId6" Type="http://schemas.openxmlformats.org/officeDocument/2006/relationships/hyperlink" Target="https://www.reddit.com/r/relationship_advice/comments/1awfqyv/ive_24f_been_on_and_off_with_this_guy_26m_for_10/" TargetMode="External"/><Relationship Id="rId238" Type="http://schemas.openxmlformats.org/officeDocument/2006/relationships/hyperlink" Target="https://www.reddit.com/r/relationship_advice/comments/1aw8w3r/my_33m_gf_45f_is_upset_that_i_didnt_get_her/" TargetMode="External"/><Relationship Id="rId445" Type="http://schemas.openxmlformats.org/officeDocument/2006/relationships/hyperlink" Target="https://www.reddit.com/r/relationship_advice/comments/1awc7gv/girlfriend_24f_called_me_27m_unreasonable_for/krgpbnd/" TargetMode="External"/><Relationship Id="rId652" Type="http://schemas.openxmlformats.org/officeDocument/2006/relationships/hyperlink" Target="https://www.reddit.com/r/relationship_advice/comments/1awaq24/i_40m_found_out_wife_40f_sent_nudes_on_reddit/krg8gtc/" TargetMode="External"/><Relationship Id="rId1075" Type="http://schemas.openxmlformats.org/officeDocument/2006/relationships/hyperlink" Target="https://www.reddit.com/r/relationship_advice/comments/1aw816n/i_21f_feel_like_i_do_everything_for_my_boyfriend/krg1j08/" TargetMode="External"/><Relationship Id="rId1282" Type="http://schemas.openxmlformats.org/officeDocument/2006/relationships/hyperlink" Target="https://www.reddit.com/r/relationship_advice/comments/1aw7p9a/i_25m_just_found_out_my_wife_21f_was_cheating_on/krfw4aj/" TargetMode="External"/><Relationship Id="rId305" Type="http://schemas.openxmlformats.org/officeDocument/2006/relationships/hyperlink" Target="https://www.reddit.com/r/relationship_advice/comments/1aweaz5/my_24m_girlfriend_20f_was_having_sex_with_another/krgqzuu/" TargetMode="External"/><Relationship Id="rId512" Type="http://schemas.openxmlformats.org/officeDocument/2006/relationships/hyperlink" Target="https://www.reddit.com/r/relationship_advice/comments/1awc6hh/am_i_28_m_a_bad_person_for_wanting_to_end_a/krgjyc1/" TargetMode="External"/><Relationship Id="rId957" Type="http://schemas.openxmlformats.org/officeDocument/2006/relationships/hyperlink" Target="https://www.reddit.com/r/relationship_advice/comments/1aw9qpa/title_27f_had_sex_for_the_first_time_with_30m_who/krg8tcp/" TargetMode="External"/><Relationship Id="rId1142" Type="http://schemas.openxmlformats.org/officeDocument/2006/relationships/hyperlink" Target="https://www.reddit.com/r/relationship_advice/comments/1aw7p9a/i_25m_just_found_out_my_wife_21f_was_cheating_on/krfjxur/" TargetMode="External"/><Relationship Id="rId1587" Type="http://schemas.openxmlformats.org/officeDocument/2006/relationships/hyperlink" Target="https://www.reddit.com/r/relationship_advice/comments/1aw7mhm/i_f20_walked_in_on_my_bf_m22_cumming_while/krfhtkk/" TargetMode="External"/><Relationship Id="rId86" Type="http://schemas.openxmlformats.org/officeDocument/2006/relationships/hyperlink" Target="https://www.reddit.com/r/relationship_advice/comments/1awde67/my_18m_girlfriend_18f_has_become_gaming_buddies/" TargetMode="External"/><Relationship Id="rId817" Type="http://schemas.openxmlformats.org/officeDocument/2006/relationships/hyperlink" Target="https://www.reddit.com/r/relationship_advice/comments/1awaq24/i_40m_found_out_wife_40f_sent_nudes_on_reddit/krgj9he/" TargetMode="External"/><Relationship Id="rId1002" Type="http://schemas.openxmlformats.org/officeDocument/2006/relationships/hyperlink" Target="https://www.reddit.com/r/relationship_advice/comments/1aw9qpa/title_27f_had_sex_for_the_first_time_with_30m_who/krg7520/" TargetMode="External"/><Relationship Id="rId1447" Type="http://schemas.openxmlformats.org/officeDocument/2006/relationships/hyperlink" Target="https://www.reddit.com/r/relationship_advice/comments/1aw7p9a/i_25m_just_found_out_my_wife_21f_was_cheating_on/krfoint/" TargetMode="External"/><Relationship Id="rId1307" Type="http://schemas.openxmlformats.org/officeDocument/2006/relationships/hyperlink" Target="https://www.reddit.com/r/relationship_advice/comments/1aw7p9a/i_25m_just_found_out_my_wife_21f_was_cheating_on/krfyglc/" TargetMode="External"/><Relationship Id="rId1514" Type="http://schemas.openxmlformats.org/officeDocument/2006/relationships/hyperlink" Target="https://www.reddit.com/r/relationship_advice/comments/1aw7mhm/i_f20_walked_in_on_my_bf_m22_cumming_while/krfzs6p/" TargetMode="External"/><Relationship Id="rId13" Type="http://schemas.openxmlformats.org/officeDocument/2006/relationships/hyperlink" Target="https://www.reddit.com/r/relationship_advice/comments/1awfjuw/my_21f_boyfriend_22m_iswas_a_sex_addict/" TargetMode="External"/><Relationship Id="rId162" Type="http://schemas.openxmlformats.org/officeDocument/2006/relationships/hyperlink" Target="https://www.reddit.com/r/relationship_advice/comments/1awaymo/i_18m_just_confessed_to_my_18f_crush_whats_my/" TargetMode="External"/><Relationship Id="rId467" Type="http://schemas.openxmlformats.org/officeDocument/2006/relationships/hyperlink" Target="https://www.reddit.com/r/relationship_advice/comments/1awc7gv/girlfriend_24f_called_me_27m_unreasonable_for/krgkg6h/" TargetMode="External"/><Relationship Id="rId1097" Type="http://schemas.openxmlformats.org/officeDocument/2006/relationships/hyperlink" Target="https://www.reddit.com/r/relationship_advice/comments/1aw7rgq/why_wont_he_m29_propose_to_me_f28/krfuzgc/" TargetMode="External"/><Relationship Id="rId674" Type="http://schemas.openxmlformats.org/officeDocument/2006/relationships/hyperlink" Target="https://www.reddit.com/r/relationship_advice/comments/1awaq24/i_40m_found_out_wife_40f_sent_nudes_on_reddit/krgg5n0/" TargetMode="External"/><Relationship Id="rId881" Type="http://schemas.openxmlformats.org/officeDocument/2006/relationships/hyperlink" Target="https://www.reddit.com/r/relationship_advice/comments/1awa22l/i_cant_tell_when_my_bf32m_is_consenting_and_it/krftccs/" TargetMode="External"/><Relationship Id="rId979" Type="http://schemas.openxmlformats.org/officeDocument/2006/relationships/hyperlink" Target="https://www.reddit.com/r/relationship_advice/comments/1aw9qpa/title_27f_had_sex_for_the_first_time_with_30m_who/krg90de/" TargetMode="External"/><Relationship Id="rId327" Type="http://schemas.openxmlformats.org/officeDocument/2006/relationships/hyperlink" Target="https://www.reddit.com/r/relationship_advice/comments/1aweaz5/my_24m_girlfriend_20f_was_having_sex_with_another/krgqjc6/" TargetMode="External"/><Relationship Id="rId534" Type="http://schemas.openxmlformats.org/officeDocument/2006/relationships/hyperlink" Target="https://www.reddit.com/r/relationship_advice/comments/1awb4tq/my_24f_boyfriend_30m_wont_cut_off_his_ex_to_stay/" TargetMode="External"/><Relationship Id="rId741" Type="http://schemas.openxmlformats.org/officeDocument/2006/relationships/hyperlink" Target="https://www.reddit.com/r/relationship_advice/comments/1awaq24/i_40m_found_out_wife_40f_sent_nudes_on_reddit/krgdvwu/" TargetMode="External"/><Relationship Id="rId839" Type="http://schemas.openxmlformats.org/officeDocument/2006/relationships/hyperlink" Target="https://www.reddit.com/r/relationship_advice/comments/1awa22l/i_cant_tell_when_my_bf32m_is_consenting_and_it/" TargetMode="External"/><Relationship Id="rId1164" Type="http://schemas.openxmlformats.org/officeDocument/2006/relationships/hyperlink" Target="https://www.reddit.com/r/relationship_advice/comments/1aw7p9a/i_25m_just_found_out_my_wife_21f_was_cheating_on/krflli1/" TargetMode="External"/><Relationship Id="rId1371" Type="http://schemas.openxmlformats.org/officeDocument/2006/relationships/hyperlink" Target="https://www.reddit.com/r/relationship_advice/comments/1aw7p9a/i_25m_just_found_out_my_wife_21f_was_cheating_on/krg7kt5/" TargetMode="External"/><Relationship Id="rId1469" Type="http://schemas.openxmlformats.org/officeDocument/2006/relationships/hyperlink" Target="https://www.reddit.com/r/relationship_advice/comments/1aw7p9a/i_25m_just_found_out_my_wife_21f_was_cheating_on/krfqj6w/" TargetMode="External"/><Relationship Id="rId601" Type="http://schemas.openxmlformats.org/officeDocument/2006/relationships/hyperlink" Target="https://www.reddit.com/r/relationship_advice/comments/1awaq24/i_40m_found_out_wife_40f_sent_nudes_on_reddit/krgcw9s/" TargetMode="External"/><Relationship Id="rId1024" Type="http://schemas.openxmlformats.org/officeDocument/2006/relationships/hyperlink" Target="https://www.reddit.com/r/relationship_advice/comments/1aw8nr8/my_girlfriend_f20_had_a_lot_of_previous_sexual/krfqodw/" TargetMode="External"/><Relationship Id="rId1231" Type="http://schemas.openxmlformats.org/officeDocument/2006/relationships/hyperlink" Target="https://www.reddit.com/r/relationship_advice/comments/1aw7p9a/i_25m_just_found_out_my_wife_21f_was_cheating_on/krfqpxt/" TargetMode="External"/><Relationship Id="rId906" Type="http://schemas.openxmlformats.org/officeDocument/2006/relationships/hyperlink" Target="https://www.reddit.com/r/relationship_advice/comments/1awa22l/i_cant_tell_when_my_bf32m_is_consenting_and_it/krg3za9/" TargetMode="External"/><Relationship Id="rId1329" Type="http://schemas.openxmlformats.org/officeDocument/2006/relationships/hyperlink" Target="https://www.reddit.com/r/relationship_advice/comments/1aw7p9a/i_25m_just_found_out_my_wife_21f_was_cheating_on/krg0ouq/" TargetMode="External"/><Relationship Id="rId1536" Type="http://schemas.openxmlformats.org/officeDocument/2006/relationships/hyperlink" Target="https://www.reddit.com/r/relationship_advice/comments/1aw7mhm/i_f20_walked_in_on_my_bf_m22_cumming_while/krftueg/" TargetMode="External"/><Relationship Id="rId35" Type="http://schemas.openxmlformats.org/officeDocument/2006/relationships/hyperlink" Target="https://www.reddit.com/r/relationship_advice/comments/1awf0sc/im_21m_ex_is_a_20f_and_i_fucked_up_really_bad/" TargetMode="External"/><Relationship Id="rId184" Type="http://schemas.openxmlformats.org/officeDocument/2006/relationships/hyperlink" Target="https://www.reddit.com/r/relationship_advice/comments/1awa5k3/am_i_20f_a_jerk_for_not_wanting_to_go_to_dinner/" TargetMode="External"/><Relationship Id="rId391" Type="http://schemas.openxmlformats.org/officeDocument/2006/relationships/hyperlink" Target="https://www.reddit.com/r/relationship_advice/comments/1awd3cp/i_18m_didnt_want_my_gf_18f_to_go_busking_she_is/krgpiek/" TargetMode="External"/><Relationship Id="rId251" Type="http://schemas.openxmlformats.org/officeDocument/2006/relationships/hyperlink" Target="https://www.reddit.com/r/relationship_advice/comments/1aw8la8/my_f25_bf_m28_of_5_years_told_me_that_rewatching/" TargetMode="External"/><Relationship Id="rId489" Type="http://schemas.openxmlformats.org/officeDocument/2006/relationships/hyperlink" Target="https://www.reddit.com/r/relationship_advice/comments/1awc6hh/am_i_28_m_a_bad_person_for_wanting_to_end_a/krgbr0p/" TargetMode="External"/><Relationship Id="rId696" Type="http://schemas.openxmlformats.org/officeDocument/2006/relationships/hyperlink" Target="https://www.reddit.com/r/relationship_advice/comments/1awaq24/i_40m_found_out_wife_40f_sent_nudes_on_reddit/krgme88/" TargetMode="External"/><Relationship Id="rId349" Type="http://schemas.openxmlformats.org/officeDocument/2006/relationships/hyperlink" Target="https://www.reddit.com/r/relationship_advice/comments/1aweaes/my_25f_fianc&#233;_26m_just_told_me_he_will_never/" TargetMode="External"/><Relationship Id="rId556" Type="http://schemas.openxmlformats.org/officeDocument/2006/relationships/hyperlink" Target="https://www.reddit.com/r/relationship_advice/comments/1awaq24/i_40m_found_out_wife_40f_sent_nudes_on_reddit/krg05oc/" TargetMode="External"/><Relationship Id="rId763" Type="http://schemas.openxmlformats.org/officeDocument/2006/relationships/hyperlink" Target="https://www.reddit.com/r/relationship_advice/comments/1awaq24/i_40m_found_out_wife_40f_sent_nudes_on_reddit/krfusyv/" TargetMode="External"/><Relationship Id="rId1186" Type="http://schemas.openxmlformats.org/officeDocument/2006/relationships/hyperlink" Target="https://www.reddit.com/r/relationship_advice/comments/1aw7p9a/i_25m_just_found_out_my_wife_21f_was_cheating_on/krgb4pe/" TargetMode="External"/><Relationship Id="rId1393" Type="http://schemas.openxmlformats.org/officeDocument/2006/relationships/hyperlink" Target="https://www.reddit.com/r/relationship_advice/comments/1aw7p9a/i_25m_just_found_out_my_wife_21f_was_cheating_on/krgcyjd/" TargetMode="External"/><Relationship Id="rId111" Type="http://schemas.openxmlformats.org/officeDocument/2006/relationships/hyperlink" Target="https://www.reddit.com/r/relationship_advice/comments/1awcr0m/how_do_i_23f_get_over_my_boyfriend_25m_comparing/" TargetMode="External"/><Relationship Id="rId209" Type="http://schemas.openxmlformats.org/officeDocument/2006/relationships/hyperlink" Target="https://www.reddit.com/r/relationship_advice/comments/1aw9ih5/i_25f_am_struggling_seeing_a_healthy_way_to/" TargetMode="External"/><Relationship Id="rId416" Type="http://schemas.openxmlformats.org/officeDocument/2006/relationships/hyperlink" Target="https://www.reddit.com/r/relationship_advice/comments/1awc7gv/girlfriend_24f_called_me_27m_unreasonable_for/krg80p7/" TargetMode="External"/><Relationship Id="rId970" Type="http://schemas.openxmlformats.org/officeDocument/2006/relationships/hyperlink" Target="https://www.reddit.com/r/relationship_advice/comments/1aw9qpa/title_27f_had_sex_for_the_first_time_with_30m_who/krg39qm/" TargetMode="External"/><Relationship Id="rId1046" Type="http://schemas.openxmlformats.org/officeDocument/2006/relationships/hyperlink" Target="https://www.reddit.com/r/relationship_advice/comments/1aw8nr8/my_girlfriend_f20_had_a_lot_of_previous_sexual/krg1ff4/" TargetMode="External"/><Relationship Id="rId1253" Type="http://schemas.openxmlformats.org/officeDocument/2006/relationships/hyperlink" Target="https://www.reddit.com/r/relationship_advice/comments/1aw7p9a/i_25m_just_found_out_my_wife_21f_was_cheating_on/krfskhk/" TargetMode="External"/><Relationship Id="rId623" Type="http://schemas.openxmlformats.org/officeDocument/2006/relationships/hyperlink" Target="https://www.reddit.com/r/relationship_advice/comments/1awaq24/i_40m_found_out_wife_40f_sent_nudes_on_reddit/krg1jj1/" TargetMode="External"/><Relationship Id="rId830" Type="http://schemas.openxmlformats.org/officeDocument/2006/relationships/hyperlink" Target="https://www.reddit.com/r/relationship_advice/comments/1awaize/i29m_want_my_fianc&#233;_24f_to_sleep_with_another_man/krfz6lp/" TargetMode="External"/><Relationship Id="rId928" Type="http://schemas.openxmlformats.org/officeDocument/2006/relationships/hyperlink" Target="https://www.reddit.com/r/relationship_advice/comments/1aw9qpa/title_27f_had_sex_for_the_first_time_with_30m_who/krft4ke/" TargetMode="External"/><Relationship Id="rId1460" Type="http://schemas.openxmlformats.org/officeDocument/2006/relationships/hyperlink" Target="https://www.reddit.com/r/relationship_advice/comments/1aw7p9a/i_25m_just_found_out_my_wife_21f_was_cheating_on/krg128u/" TargetMode="External"/><Relationship Id="rId1558" Type="http://schemas.openxmlformats.org/officeDocument/2006/relationships/hyperlink" Target="https://www.reddit.com/r/relationship_advice/comments/1aw7mhm/i_f20_walked_in_on_my_bf_m22_cumming_while/krfp4yl/" TargetMode="External"/><Relationship Id="rId57" Type="http://schemas.openxmlformats.org/officeDocument/2006/relationships/hyperlink" Target="https://www.reddit.com/r/relationship_advice/comments/1awefj9/do_i_f18_leave_my_boyfriend_m18/" TargetMode="External"/><Relationship Id="rId1113" Type="http://schemas.openxmlformats.org/officeDocument/2006/relationships/hyperlink" Target="https://www.reddit.com/r/relationship_advice/comments/1aw7p9a/i_25m_just_found_out_my_wife_21f_was_cheating_on/" TargetMode="External"/><Relationship Id="rId1320" Type="http://schemas.openxmlformats.org/officeDocument/2006/relationships/hyperlink" Target="https://www.reddit.com/r/relationship_advice/comments/1aw7p9a/i_25m_just_found_out_my_wife_21f_was_cheating_on/krfzeel/" TargetMode="External"/><Relationship Id="rId1418" Type="http://schemas.openxmlformats.org/officeDocument/2006/relationships/hyperlink" Target="https://www.reddit.com/r/relationship_advice/comments/1aw7p9a/i_25m_just_found_out_my_wife_21f_was_cheating_on/krgq5n0/" TargetMode="External"/><Relationship Id="rId273" Type="http://schemas.openxmlformats.org/officeDocument/2006/relationships/hyperlink" Target="https://www.reddit.com/r/relationship_advice/comments/1aw7ztw/24f_23m/" TargetMode="External"/><Relationship Id="rId480" Type="http://schemas.openxmlformats.org/officeDocument/2006/relationships/hyperlink" Target="https://www.reddit.com/r/relationship_advice/comments/1awc7gv/girlfriend_24f_called_me_27m_unreasonable_for/krgi68a/" TargetMode="External"/><Relationship Id="rId133" Type="http://schemas.openxmlformats.org/officeDocument/2006/relationships/hyperlink" Target="https://www.reddit.com/r/relationship_advice/comments/1awc0l5/i_f26_struggle_to_open_up_in_my_relationship_with/" TargetMode="External"/><Relationship Id="rId340" Type="http://schemas.openxmlformats.org/officeDocument/2006/relationships/hyperlink" Target="https://www.reddit.com/r/relationship_advice/comments/1aweaz5/my_24m_girlfriend_20f_was_having_sex_with_another/krgqjj6/" TargetMode="External"/><Relationship Id="rId578" Type="http://schemas.openxmlformats.org/officeDocument/2006/relationships/hyperlink" Target="https://youtube.com/shorts/mrW754KxQWQ?si=AkdGBuYCr9ozBtwY" TargetMode="External"/><Relationship Id="rId785" Type="http://schemas.openxmlformats.org/officeDocument/2006/relationships/hyperlink" Target="https://www.reddit.com/r/relationship_advice/comments/1awaq24/i_40m_found_out_wife_40f_sent_nudes_on_reddit/krg7rxc/" TargetMode="External"/><Relationship Id="rId992" Type="http://schemas.openxmlformats.org/officeDocument/2006/relationships/hyperlink" Target="https://www.reddit.com/r/relationship_advice/comments/1aw9qpa/title_27f_had_sex_for_the_first_time_with_30m_who/krg6bet/" TargetMode="External"/><Relationship Id="rId200" Type="http://schemas.openxmlformats.org/officeDocument/2006/relationships/hyperlink" Target="https://www.reddit.com/r/relationship_advice/comments/1aw9yim/i_25f_am_wondering_how_i_should_split_bills_with/" TargetMode="External"/><Relationship Id="rId438" Type="http://schemas.openxmlformats.org/officeDocument/2006/relationships/hyperlink" Target="https://www.reddit.com/r/relationship_advice/comments/1awc7gv/girlfriend_24f_called_me_27m_unreasonable_for/krgg1uo/" TargetMode="External"/><Relationship Id="rId645" Type="http://schemas.openxmlformats.org/officeDocument/2006/relationships/hyperlink" Target="https://www.reddit.com/r/relationship_advice/comments/1awaq24/i_40m_found_out_wife_40f_sent_nudes_on_reddit/krg7f1f/" TargetMode="External"/><Relationship Id="rId852" Type="http://schemas.openxmlformats.org/officeDocument/2006/relationships/hyperlink" Target="https://www.reddit.com/r/relationship_advice/comments/1awa22l/i_cant_tell_when_my_bf32m_is_consenting_and_it/krfqnj7/" TargetMode="External"/><Relationship Id="rId1068" Type="http://schemas.openxmlformats.org/officeDocument/2006/relationships/hyperlink" Target="https://www.reddit.com/r/relationship_advice/comments/1aw816n/i_21f_feel_like_i_do_everything_for_my_boyfriend/krfgv62/" TargetMode="External"/><Relationship Id="rId1275" Type="http://schemas.openxmlformats.org/officeDocument/2006/relationships/hyperlink" Target="https://www.reddit.com/r/relationship_advice/comments/1aw7p9a/i_25m_just_found_out_my_wife_21f_was_cheating_on/krfumr2/" TargetMode="External"/><Relationship Id="rId1482" Type="http://schemas.openxmlformats.org/officeDocument/2006/relationships/hyperlink" Target="https://www.reddit.com/r/relationship_advice/comments/1aw7p9a/i_25m_just_found_out_my_wife_21f_was_cheating_on/krfvtqz/" TargetMode="External"/><Relationship Id="rId505" Type="http://schemas.openxmlformats.org/officeDocument/2006/relationships/hyperlink" Target="https://www.reddit.com/r/relationship_advice/comments/1awc6hh/am_i_28_m_a_bad_person_for_wanting_to_end_a/krgqu2a/" TargetMode="External"/><Relationship Id="rId712" Type="http://schemas.openxmlformats.org/officeDocument/2006/relationships/hyperlink" Target="https://www.reddit.com/r/relationship_advice/comments/1awaq24/i_40m_found_out_wife_40f_sent_nudes_on_reddit/krfu8qw/" TargetMode="External"/><Relationship Id="rId1135" Type="http://schemas.openxmlformats.org/officeDocument/2006/relationships/hyperlink" Target="https://www.reddit.com/r/relationship_advice/comments/1aw7p9a/i_25m_just_found_out_my_wife_21f_was_cheating_on/krfhue7/" TargetMode="External"/><Relationship Id="rId1342" Type="http://schemas.openxmlformats.org/officeDocument/2006/relationships/hyperlink" Target="https://www.reddit.com/r/relationship_advice/comments/1aw7p9a/i_25m_just_found_out_my_wife_21f_was_cheating_on/krg21qw/" TargetMode="External"/><Relationship Id="rId79" Type="http://schemas.openxmlformats.org/officeDocument/2006/relationships/hyperlink" Target="https://www.reddit.com/r/relationship_advice/comments/1awdg7q/long_distance_relationship_struggles_m30_f27/" TargetMode="External"/><Relationship Id="rId1202" Type="http://schemas.openxmlformats.org/officeDocument/2006/relationships/hyperlink" Target="https://www.reddit.com/r/relationship_advice/comments/1aw7p9a/i_25m_just_found_out_my_wife_21f_was_cheating_on/krfoqcg/" TargetMode="External"/><Relationship Id="rId1507" Type="http://schemas.openxmlformats.org/officeDocument/2006/relationships/hyperlink" Target="https://www.reddit.com/r/relationship_advice/comments/1aw7mhm/i_f20_walked_in_on_my_bf_m22_cumming_while/krgms58/" TargetMode="External"/><Relationship Id="rId295" Type="http://schemas.openxmlformats.org/officeDocument/2006/relationships/hyperlink" Target="https://www.reddit.com/r/relationship_advice/comments/1aweaz5/my_24m_girlfriend_20f_was_having_sex_with_another/krgoru1/" TargetMode="External"/><Relationship Id="rId155" Type="http://schemas.openxmlformats.org/officeDocument/2006/relationships/hyperlink" Target="https://www.reddit.com/r/relationship_advice/comments/1awb9gg/i_28m_feel_like_i_just_impose_on_my_wife_28f_on_a/" TargetMode="External"/><Relationship Id="rId362" Type="http://schemas.openxmlformats.org/officeDocument/2006/relationships/hyperlink" Target="https://www.reddit.com/r/relationship_advice/comments/1aweaes/my_25f_fianc&#233;_26m_just_told_me_he_will_never/krgq8ql/" TargetMode="External"/><Relationship Id="rId1297" Type="http://schemas.openxmlformats.org/officeDocument/2006/relationships/hyperlink" Target="https://www.reddit.com/r/relationship_advice/comments/1aw7p9a/i_25m_just_found_out_my_wife_21f_was_cheating_on/krfxcxr/" TargetMode="External"/><Relationship Id="rId222" Type="http://schemas.openxmlformats.org/officeDocument/2006/relationships/hyperlink" Target="https://www.reddit.com/r/relationship_advice/comments/1aw9cfl/my_27m_girlfriend_21f_has_been_distant_lately/" TargetMode="External"/><Relationship Id="rId667" Type="http://schemas.openxmlformats.org/officeDocument/2006/relationships/hyperlink" Target="https://www.reddit.com/r/relationship_advice/comments/1awaq24/i_40m_found_out_wife_40f_sent_nudes_on_reddit/krge4bw/" TargetMode="External"/><Relationship Id="rId874" Type="http://schemas.openxmlformats.org/officeDocument/2006/relationships/hyperlink" Target="https://www.reddit.com/r/relationship_advice/comments/1awa22l/i_cant_tell_when_my_bf32m_is_consenting_and_it/krfw1bg/" TargetMode="External"/><Relationship Id="rId527" Type="http://schemas.openxmlformats.org/officeDocument/2006/relationships/hyperlink" Target="https://www.reddit.com/r/relationship_advice/comments/1awbqrd/my_girlfriend_19m_doesnt_have_sex_or_touch_me_20m/krg6ksz/" TargetMode="External"/><Relationship Id="rId734" Type="http://schemas.openxmlformats.org/officeDocument/2006/relationships/hyperlink" Target="https://www.reddit.com/r/relationship_advice/comments/1awaq24/i_40m_found_out_wife_40f_sent_nudes_on_reddit/krfw73t/" TargetMode="External"/><Relationship Id="rId941" Type="http://schemas.openxmlformats.org/officeDocument/2006/relationships/hyperlink" Target="https://www.reddit.com/r/relationship_advice/comments/1aw9qpa/title_27f_had_sex_for_the_first_time_with_30m_who/krgaxjp/" TargetMode="External"/><Relationship Id="rId1157" Type="http://schemas.openxmlformats.org/officeDocument/2006/relationships/hyperlink" Target="https://www.reddit.com/r/relationship_advice/comments/1aw7p9a/i_25m_just_found_out_my_wife_21f_was_cheating_on/krfkvv7/" TargetMode="External"/><Relationship Id="rId1364" Type="http://schemas.openxmlformats.org/officeDocument/2006/relationships/hyperlink" Target="https://www.reddit.com/r/relationship_advice/comments/1aw7p9a/i_25m_just_found_out_my_wife_21f_was_cheating_on/krg6ag0/" TargetMode="External"/><Relationship Id="rId1571" Type="http://schemas.openxmlformats.org/officeDocument/2006/relationships/hyperlink" Target="https://www.reddit.com/r/relationship_advice/comments/1aw7mhm/i_f20_walked_in_on_my_bf_m22_cumming_while/krfiz2g/" TargetMode="External"/><Relationship Id="rId70" Type="http://schemas.openxmlformats.org/officeDocument/2006/relationships/hyperlink" Target="https://www.reddit.com/r/relationship_advice/comments/1awds9f/am_i29f_waisting_my_life_by_waiting_for_my_bf25m/" TargetMode="External"/><Relationship Id="rId801" Type="http://schemas.openxmlformats.org/officeDocument/2006/relationships/hyperlink" Target="https://www.reddit.com/r/relationship_advice/comments/1awaq24/i_40m_found_out_wife_40f_sent_nudes_on_reddit/krg8x3r/" TargetMode="External"/><Relationship Id="rId1017" Type="http://schemas.openxmlformats.org/officeDocument/2006/relationships/hyperlink" Target="https://www.reddit.com/r/relationship_advice/comments/1aw8nr8/my_girlfriend_f20_had_a_lot_of_previous_sexual/krfmweg/" TargetMode="External"/><Relationship Id="rId1224" Type="http://schemas.openxmlformats.org/officeDocument/2006/relationships/hyperlink" Target="https://www.reddit.com/r/relationship_advice/comments/1aw7p9a/i_25m_just_found_out_my_wife_21f_was_cheating_on/krfqiyu/" TargetMode="External"/><Relationship Id="rId1431" Type="http://schemas.openxmlformats.org/officeDocument/2006/relationships/hyperlink" Target="https://www.reddit.com/r/relationship_advice/comments/1aw7p9a/i_25m_just_found_out_my_wife_21f_was_cheating_on/krg0sa2/" TargetMode="External"/><Relationship Id="rId1529" Type="http://schemas.openxmlformats.org/officeDocument/2006/relationships/hyperlink" Target="https://www.reddit.com/r/relationship_advice/comments/1aw7mhm/i_f20_walked_in_on_my_bf_m22_cumming_while/krff72y/" TargetMode="External"/><Relationship Id="rId28" Type="http://schemas.openxmlformats.org/officeDocument/2006/relationships/hyperlink" Target="https://www.reddit.com/r/relationship_advice/comments/1awf47f/my_bf_20m_started_distancing_from_me_19f_and_told/" TargetMode="External"/><Relationship Id="rId177" Type="http://schemas.openxmlformats.org/officeDocument/2006/relationships/hyperlink" Target="https://www.reddit.com/r/relationship_advice/comments/1awabdx/i_19f_and_my_boyfriend_19m_are_long_distance_he/" TargetMode="External"/><Relationship Id="rId384" Type="http://schemas.openxmlformats.org/officeDocument/2006/relationships/hyperlink" Target="https://www.reddit.com/r/relationship_advice/comments/1awd3cp/i_18m_didnt_want_my_gf_18f_to_go_busking_she_is/krggpfl/" TargetMode="External"/><Relationship Id="rId591" Type="http://schemas.openxmlformats.org/officeDocument/2006/relationships/hyperlink" Target="https://www.reddit.com/r/relationship_advice/comments/1awaq24/i_40m_found_out_wife_40f_sent_nudes_on_reddit/krgq3a1/" TargetMode="External"/><Relationship Id="rId244" Type="http://schemas.openxmlformats.org/officeDocument/2006/relationships/hyperlink" Target="https://www.reddit.com/r/relationship_advice/comments/1aw8rdy/my_bf19m_and_i18f_of_7_months_disagree_on/" TargetMode="External"/><Relationship Id="rId689" Type="http://schemas.openxmlformats.org/officeDocument/2006/relationships/hyperlink" Target="https://www.reddit.com/r/relationship_advice/comments/1awaq24/i_40m_found_out_wife_40f_sent_nudes_on_reddit/krglr52/" TargetMode="External"/><Relationship Id="rId896" Type="http://schemas.openxmlformats.org/officeDocument/2006/relationships/hyperlink" Target="https://www.reddit.com/r/relationship_advice/comments/1awa22l/i_cant_tell_when_my_bf32m_is_consenting_and_it/krfu226/" TargetMode="External"/><Relationship Id="rId1081" Type="http://schemas.openxmlformats.org/officeDocument/2006/relationships/hyperlink" Target="https://www.reddit.com/r/relationship_advice/comments/1aw816n/i_21f_feel_like_i_do_everything_for_my_boyfriend/krgpsqc/" TargetMode="External"/><Relationship Id="rId451" Type="http://schemas.openxmlformats.org/officeDocument/2006/relationships/hyperlink" Target="https://www.reddit.com/r/relationship_advice/comments/1awc7gv/girlfriend_24f_called_me_27m_unreasonable_for/krglu1z/" TargetMode="External"/><Relationship Id="rId549" Type="http://schemas.openxmlformats.org/officeDocument/2006/relationships/hyperlink" Target="https://www.reddit.com/r/relationship_advice/comments/1awaq24/i_40m_found_out_wife_40f_sent_nudes_on_reddit/" TargetMode="External"/><Relationship Id="rId756" Type="http://schemas.openxmlformats.org/officeDocument/2006/relationships/hyperlink" Target="https://www.reddit.com/r/relationship_advice/comments/1awaq24/i_40m_found_out_wife_40f_sent_nudes_on_reddit/krg54sz/" TargetMode="External"/><Relationship Id="rId1179" Type="http://schemas.openxmlformats.org/officeDocument/2006/relationships/hyperlink" Target="https://www.reddit.com/r/relationship_advice/comments/1aw7p9a/i_25m_just_found_out_my_wife_21f_was_cheating_on/krfj4mi/" TargetMode="External"/><Relationship Id="rId1386" Type="http://schemas.openxmlformats.org/officeDocument/2006/relationships/hyperlink" Target="https://www.reddit.com/r/relationship_advice/comments/1aw7p9a/i_25m_just_found_out_my_wife_21f_was_cheating_on/krgb1kc/" TargetMode="External"/><Relationship Id="rId1593" Type="http://schemas.openxmlformats.org/officeDocument/2006/relationships/hyperlink" Target="https://www.reddit.com/r/relationship_advice/comments/1aw7mhm/i_f20_walked_in_on_my_bf_m22_cumming_while/krfhuq5/" TargetMode="External"/><Relationship Id="rId104" Type="http://schemas.openxmlformats.org/officeDocument/2006/relationships/hyperlink" Target="https://www.reddit.com/r/relationship_advice/comments/1awcui0/is_it_ok_to_break_up_over_the_phone_23f22m/" TargetMode="External"/><Relationship Id="rId311" Type="http://schemas.openxmlformats.org/officeDocument/2006/relationships/hyperlink" Target="https://www.reddit.com/r/relationship_advice/comments/1aweaz5/my_24m_girlfriend_20f_was_having_sex_with_another/krgq87a/" TargetMode="External"/><Relationship Id="rId409" Type="http://schemas.openxmlformats.org/officeDocument/2006/relationships/hyperlink" Target="https://www.reddit.com/r/relationship_advice/comments/1awc7gv/girlfriend_24f_called_me_27m_unreasonable_for/" TargetMode="External"/><Relationship Id="rId963" Type="http://schemas.openxmlformats.org/officeDocument/2006/relationships/hyperlink" Target="https://www.reddit.com/r/relationship_advice/comments/1aw9qpa/title_27f_had_sex_for_the_first_time_with_30m_who/krg87pf/" TargetMode="External"/><Relationship Id="rId1039" Type="http://schemas.openxmlformats.org/officeDocument/2006/relationships/hyperlink" Target="https://www.reddit.com/r/relationship_advice/comments/1aw8nr8/my_girlfriend_f20_had_a_lot_of_previous_sexual/krfx4ql/" TargetMode="External"/><Relationship Id="rId1246" Type="http://schemas.openxmlformats.org/officeDocument/2006/relationships/hyperlink" Target="https://www.reddit.com/r/relationship_advice/comments/1aw7p9a/i_25m_just_found_out_my_wife_21f_was_cheating_on/krfs0ow/" TargetMode="External"/><Relationship Id="rId92" Type="http://schemas.openxmlformats.org/officeDocument/2006/relationships/hyperlink" Target="https://www.reddit.com/r/relationship_advice/comments/1awd7wf/am_in_the_wrong_for_still_holding_on_m25f24/" TargetMode="External"/><Relationship Id="rId616" Type="http://schemas.openxmlformats.org/officeDocument/2006/relationships/hyperlink" Target="https://www.reddit.com/r/relationship_advice/comments/1awaq24/i_40m_found_out_wife_40f_sent_nudes_on_reddit/krgc484/" TargetMode="External"/><Relationship Id="rId823" Type="http://schemas.openxmlformats.org/officeDocument/2006/relationships/hyperlink" Target="https://www.reddit.com/r/relationship_advice/comments/1awaize/i29m_want_my_fianc&#233;_24f_to_sleep_with_another_man/krfvmfb/" TargetMode="External"/><Relationship Id="rId1453" Type="http://schemas.openxmlformats.org/officeDocument/2006/relationships/hyperlink" Target="https://www.reddit.com/r/relationship_advice/comments/1aw7p9a/i_25m_just_found_out_my_wife_21f_was_cheating_on/krfon4j/" TargetMode="External"/><Relationship Id="rId1106" Type="http://schemas.openxmlformats.org/officeDocument/2006/relationships/hyperlink" Target="https://www.reddit.com/r/relationship_advice/comments/1aw7rgq/why_wont_he_m29_propose_to_me_f28/krfuwoc/" TargetMode="External"/><Relationship Id="rId1313" Type="http://schemas.openxmlformats.org/officeDocument/2006/relationships/hyperlink" Target="https://www.reddit.com/r/relationship_advice/comments/1aw7p9a/i_25m_just_found_out_my_wife_21f_was_cheating_on/krfys44/" TargetMode="External"/><Relationship Id="rId1520" Type="http://schemas.openxmlformats.org/officeDocument/2006/relationships/hyperlink" Target="https://www.reddit.com/r/relationship_advice/comments/1aw7mhm/i_f20_walked_in_on_my_bf_m22_cumming_while/krfhsrd/" TargetMode="External"/><Relationship Id="rId199" Type="http://schemas.openxmlformats.org/officeDocument/2006/relationships/hyperlink" Target="https://www.reddit.com/r/relationship_advice/comments/1aw9yim/i_25f_am_wondering_how_i_should_split_bills_with/" TargetMode="External"/><Relationship Id="rId266" Type="http://schemas.openxmlformats.org/officeDocument/2006/relationships/hyperlink" Target="https://www.reddit.com/r/relationship_advice/comments/1aw85bh/i_31m_have_been_with_my_partner_41f_for_about_7/" TargetMode="External"/><Relationship Id="rId473" Type="http://schemas.openxmlformats.org/officeDocument/2006/relationships/hyperlink" Target="https://www.reddit.com/r/relationship_advice/comments/1awc7gv/girlfriend_24f_called_me_27m_unreasonable_for/krgliib/" TargetMode="External"/><Relationship Id="rId680" Type="http://schemas.openxmlformats.org/officeDocument/2006/relationships/hyperlink" Target="https://www.reddit.com/r/relationship_advice/comments/1awaq24/i_40m_found_out_wife_40f_sent_nudes_on_reddit/krghwby/" TargetMode="External"/><Relationship Id="rId126" Type="http://schemas.openxmlformats.org/officeDocument/2006/relationships/hyperlink" Target="https://www.reddit.com/r/relationship_advice/comments/1awcnqs/nb31_abd_ex_partner_nb32_transition_to_friendship/" TargetMode="External"/><Relationship Id="rId333" Type="http://schemas.openxmlformats.org/officeDocument/2006/relationships/hyperlink" Target="https://www.reddit.com/r/relationship_advice/comments/1aweaz5/my_24m_girlfriend_20f_was_having_sex_with_another/krgpai9/" TargetMode="External"/><Relationship Id="rId540" Type="http://schemas.openxmlformats.org/officeDocument/2006/relationships/hyperlink" Target="https://www.reddit.com/r/relationship_advice/comments/1awb4tq/my_24f_boyfriend_30m_wont_cut_off_his_ex_to_stay/krgbf9g/" TargetMode="External"/><Relationship Id="rId778" Type="http://schemas.openxmlformats.org/officeDocument/2006/relationships/hyperlink" Target="https://www.reddit.com/r/relationship_advice/comments/1awaq24/i_40m_found_out_wife_40f_sent_nudes_on_reddit/krg8fr1/" TargetMode="External"/><Relationship Id="rId985" Type="http://schemas.openxmlformats.org/officeDocument/2006/relationships/hyperlink" Target="https://www.reddit.com/r/relationship_advice/comments/1aw9qpa/title_27f_had_sex_for_the_first_time_with_30m_who/krfw8n4/" TargetMode="External"/><Relationship Id="rId1170" Type="http://schemas.openxmlformats.org/officeDocument/2006/relationships/hyperlink" Target="https://www.reddit.com/r/relationship_advice/comments/1aw7p9a/i_25m_just_found_out_my_wife_21f_was_cheating_on/krfnpku/" TargetMode="External"/><Relationship Id="rId638" Type="http://schemas.openxmlformats.org/officeDocument/2006/relationships/hyperlink" Target="https://www.reddit.com/r/relationship_advice/comments/1awaq24/i_40m_found_out_wife_40f_sent_nudes_on_reddit/krg6crh/" TargetMode="External"/><Relationship Id="rId845" Type="http://schemas.openxmlformats.org/officeDocument/2006/relationships/hyperlink" Target="https://www.reddit.com/r/relationship_advice/comments/1awa22l/i_cant_tell_when_my_bf32m_is_consenting_and_it/krfv8n6/" TargetMode="External"/><Relationship Id="rId1030" Type="http://schemas.openxmlformats.org/officeDocument/2006/relationships/hyperlink" Target="https://www.reddit.com/r/relationship_advice/comments/1aw8nr8/my_girlfriend_f20_had_a_lot_of_previous_sexual/krfj5zu/" TargetMode="External"/><Relationship Id="rId1268" Type="http://schemas.openxmlformats.org/officeDocument/2006/relationships/hyperlink" Target="https://www.reddit.com/r/relationship_advice/comments/1aw7p9a/i_25m_just_found_out_my_wife_21f_was_cheating_on/krfu87v/" TargetMode="External"/><Relationship Id="rId1475" Type="http://schemas.openxmlformats.org/officeDocument/2006/relationships/hyperlink" Target="https://www.reddit.com/r/relationship_advice/comments/1aw7p9a/i_25m_just_found_out_my_wife_21f_was_cheating_on/krgkaqo/" TargetMode="External"/><Relationship Id="rId400" Type="http://schemas.openxmlformats.org/officeDocument/2006/relationships/hyperlink" Target="https://www.reddit.com/r/relationship_advice/comments/1awd3cp/i_18m_didnt_want_my_gf_18f_to_go_busking_she_is/krgiddy/" TargetMode="External"/><Relationship Id="rId705" Type="http://schemas.openxmlformats.org/officeDocument/2006/relationships/hyperlink" Target="https://www.reddit.com/r/relationship_advice/comments/1awaq24/i_40m_found_out_wife_40f_sent_nudes_on_reddit/krgryku/" TargetMode="External"/><Relationship Id="rId1128" Type="http://schemas.openxmlformats.org/officeDocument/2006/relationships/hyperlink" Target="https://www.reddit.com/r/relationship_advice/comments/1aw7p9a/i_25m_just_found_out_my_wife_21f_was_cheating_on/krfi71p/" TargetMode="External"/><Relationship Id="rId1335" Type="http://schemas.openxmlformats.org/officeDocument/2006/relationships/hyperlink" Target="https://www.reddit.com/r/relationship_advice/comments/1aw7p9a/i_25m_just_found_out_my_wife_21f_was_cheating_on/krg1c3l/" TargetMode="External"/><Relationship Id="rId1542" Type="http://schemas.openxmlformats.org/officeDocument/2006/relationships/hyperlink" Target="https://www.reddit.com/r/relationship_advice/comments/1aw7mhm/i_f20_walked_in_on_my_bf_m22_cumming_while/krfislu/" TargetMode="External"/><Relationship Id="rId912" Type="http://schemas.openxmlformats.org/officeDocument/2006/relationships/hyperlink" Target="https://www.reddit.com/r/relationship_advice/comments/1awa22l/i_cant_tell_when_my_bf32m_is_consenting_and_it/krfvyyb/" TargetMode="External"/><Relationship Id="rId41" Type="http://schemas.openxmlformats.org/officeDocument/2006/relationships/hyperlink" Target="https://www.reddit.com/r/relationship_advice/comments/1awesn0/how_to_get_over_my_18f_exclusive_situationship_18m/" TargetMode="External"/><Relationship Id="rId1402" Type="http://schemas.openxmlformats.org/officeDocument/2006/relationships/hyperlink" Target="https://www.reddit.com/r/relationship_advice/comments/1aw7p9a/i_25m_just_found_out_my_wife_21f_was_cheating_on/krgf8k8/" TargetMode="External"/><Relationship Id="rId190" Type="http://schemas.openxmlformats.org/officeDocument/2006/relationships/hyperlink" Target="https://www.reddit.com/r/relationship_advice/comments/1awa1cv/how_do_i_18f_stop_being_extremely_insecure_about/" TargetMode="External"/><Relationship Id="rId288" Type="http://schemas.openxmlformats.org/officeDocument/2006/relationships/hyperlink" Target="https://www.reddit.com/r/relationship_advice/comments/1aw7fpg/i_28f_just_found_out_my_bf_31m_cheated_on_me_with/" TargetMode="External"/><Relationship Id="rId495" Type="http://schemas.openxmlformats.org/officeDocument/2006/relationships/hyperlink" Target="https://www.reddit.com/r/relationship_advice/comments/1awc6hh/am_i_28_m_a_bad_person_for_wanting_to_end_a/krgh9ay/" TargetMode="External"/><Relationship Id="rId148" Type="http://schemas.openxmlformats.org/officeDocument/2006/relationships/hyperlink" Target="https://www.reddit.com/r/relationship_advice/comments/1awberi/i_27f_am_in_a_relationship_with_bf_27m_and_still/" TargetMode="External"/><Relationship Id="rId355" Type="http://schemas.openxmlformats.org/officeDocument/2006/relationships/hyperlink" Target="https://www.reddit.com/r/relationship_advice/comments/1aweaes/my_25f_fianc&#233;_26m_just_told_me_he_will_never/krgmujj/" TargetMode="External"/><Relationship Id="rId562" Type="http://schemas.openxmlformats.org/officeDocument/2006/relationships/hyperlink" Target="https://www.reddit.com/r/relationship_advice/comments/1awaq24/i_40m_found_out_wife_40f_sent_nudes_on_reddit/krfv0w9/" TargetMode="External"/><Relationship Id="rId1192" Type="http://schemas.openxmlformats.org/officeDocument/2006/relationships/hyperlink" Target="https://www.reddit.com/r/relationship_advice/comments/1aw7p9a/i_25m_just_found_out_my_wife_21f_was_cheating_on/krfm5r0/" TargetMode="External"/><Relationship Id="rId215" Type="http://schemas.openxmlformats.org/officeDocument/2006/relationships/hyperlink" Target="https://www.reddit.com/r/relationship_advice/comments/1aw9f1o/my_28m_therapist_gave_me_a_unhealthyhealthy/" TargetMode="External"/><Relationship Id="rId422" Type="http://schemas.openxmlformats.org/officeDocument/2006/relationships/hyperlink" Target="https://www.reddit.com/r/relationship_advice/comments/1awc7gv/girlfriend_24f_called_me_27m_unreasonable_for/krg8m5s/" TargetMode="External"/><Relationship Id="rId867" Type="http://schemas.openxmlformats.org/officeDocument/2006/relationships/hyperlink" Target="https://www.reddit.com/r/relationship_advice/comments/1awa22l/i_cant_tell_when_my_bf32m_is_consenting_and_it/krfqztx/" TargetMode="External"/><Relationship Id="rId1052" Type="http://schemas.openxmlformats.org/officeDocument/2006/relationships/hyperlink" Target="https://www.reddit.com/r/relationship_advice/comments/1aw8hns/girlfriend_24f_called_me_27m_sleazy_for_the/krfsxxq/" TargetMode="External"/><Relationship Id="rId1497" Type="http://schemas.openxmlformats.org/officeDocument/2006/relationships/hyperlink" Target="https://www.reddit.com/r/relationship_advice/comments/1aw7p9a/i_25m_just_found_out_my_wife_21f_was_cheating_on/krgdizy/" TargetMode="External"/><Relationship Id="rId727" Type="http://schemas.openxmlformats.org/officeDocument/2006/relationships/hyperlink" Target="https://www.reddit.com/r/relationship_advice/comments/1awaq24/i_40m_found_out_wife_40f_sent_nudes_on_reddit/krg9b2w/" TargetMode="External"/><Relationship Id="rId934" Type="http://schemas.openxmlformats.org/officeDocument/2006/relationships/hyperlink" Target="https://www.reddit.com/r/relationship_advice/comments/1aw9qpa/title_27f_had_sex_for_the_first_time_with_30m_who/krglzkq/" TargetMode="External"/><Relationship Id="rId1357" Type="http://schemas.openxmlformats.org/officeDocument/2006/relationships/hyperlink" Target="https://www.reddit.com/r/relationship_advice/comments/1aw7p9a/i_25m_just_found_out_my_wife_21f_was_cheating_on/krg46ve/" TargetMode="External"/><Relationship Id="rId1564" Type="http://schemas.openxmlformats.org/officeDocument/2006/relationships/hyperlink" Target="https://www.reddit.com/r/relationship_advice/comments/1aw7mhm/i_f20_walked_in_on_my_bf_m22_cumming_while/krfk9kc/" TargetMode="External"/><Relationship Id="rId63" Type="http://schemas.openxmlformats.org/officeDocument/2006/relationships/hyperlink" Target="https://www.reddit.com/r/relationship_advice/comments/1awe8n4/i_m21_fell_in_love_with_an_erasmus_student_f21/" TargetMode="External"/><Relationship Id="rId1217" Type="http://schemas.openxmlformats.org/officeDocument/2006/relationships/hyperlink" Target="https://www.reddit.com/r/relationship_advice/comments/1aw7p9a/i_25m_just_found_out_my_wife_21f_was_cheating_on/krfpx4f/" TargetMode="External"/><Relationship Id="rId1424" Type="http://schemas.openxmlformats.org/officeDocument/2006/relationships/hyperlink" Target="https://www.reddit.com/r/relationship_advice/comments/1aw7p9a/i_25m_just_found_out_my_wife_21f_was_cheating_on/krfpajd/" TargetMode="External"/><Relationship Id="rId377" Type="http://schemas.openxmlformats.org/officeDocument/2006/relationships/hyperlink" Target="https://www.reddit.com/r/relationship_advice/comments/1awdfz3/attempting_41m_to_get_closure_from_exwife_43f_is/krgjyhp/" TargetMode="External"/><Relationship Id="rId584" Type="http://schemas.openxmlformats.org/officeDocument/2006/relationships/hyperlink" Target="https://www.reddit.com/r/relationship_advice/comments/1awaq24/i_40m_found_out_wife_40f_sent_nudes_on_reddit/krg6z0h/" TargetMode="External"/><Relationship Id="rId5" Type="http://schemas.openxmlformats.org/officeDocument/2006/relationships/hyperlink" Target="https://www.reddit.com/r/relationship_advice/comments/1awfqyv/ive_24f_been_on_and_off_with_this_guy_26m_for_10/" TargetMode="External"/><Relationship Id="rId237" Type="http://schemas.openxmlformats.org/officeDocument/2006/relationships/hyperlink" Target="https://www.reddit.com/r/relationship_advice/comments/1aw8w3r/my_33m_gf_45f_is_upset_that_i_didnt_get_her/" TargetMode="External"/><Relationship Id="rId791" Type="http://schemas.openxmlformats.org/officeDocument/2006/relationships/hyperlink" Target="https://www.reddit.com/r/relationship_advice/comments/1awaq24/i_40m_found_out_wife_40f_sent_nudes_on_reddit/krgnc1k/" TargetMode="External"/><Relationship Id="rId889" Type="http://schemas.openxmlformats.org/officeDocument/2006/relationships/hyperlink" Target="https://www.reddit.com/r/relationship_advice/comments/1awa22l/i_cant_tell_when_my_bf32m_is_consenting_and_it/krfwodg/" TargetMode="External"/><Relationship Id="rId1074" Type="http://schemas.openxmlformats.org/officeDocument/2006/relationships/hyperlink" Target="https://www.reddit.com/r/relationship_advice/comments/1aw816n/i_21f_feel_like_i_do_everything_for_my_boyfriend/krfrmip/" TargetMode="External"/><Relationship Id="rId444" Type="http://schemas.openxmlformats.org/officeDocument/2006/relationships/hyperlink" Target="https://www.reddit.com/r/relationship_advice/comments/1awc7gv/girlfriend_24f_called_me_27m_unreasonable_for/krg88wx/" TargetMode="External"/><Relationship Id="rId651" Type="http://schemas.openxmlformats.org/officeDocument/2006/relationships/hyperlink" Target="https://www.reddit.com/r/relationship_advice/comments/1awaq24/i_40m_found_out_wife_40f_sent_nudes_on_reddit/krg8dxn/" TargetMode="External"/><Relationship Id="rId749" Type="http://schemas.openxmlformats.org/officeDocument/2006/relationships/hyperlink" Target="https://www.reddit.com/r/relationship_advice/comments/1awaq24/i_40m_found_out_wife_40f_sent_nudes_on_reddit/krgq8nj/" TargetMode="External"/><Relationship Id="rId1281" Type="http://schemas.openxmlformats.org/officeDocument/2006/relationships/hyperlink" Target="https://www.reddit.com/r/relationship_advice/comments/1aw7p9a/i_25m_just_found_out_my_wife_21f_was_cheating_on/krfvj1w/" TargetMode="External"/><Relationship Id="rId1379" Type="http://schemas.openxmlformats.org/officeDocument/2006/relationships/hyperlink" Target="https://www.reddit.com/r/relationship_advice/comments/1aw7p9a/i_25m_just_found_out_my_wife_21f_was_cheating_on/krg9i1o/" TargetMode="External"/><Relationship Id="rId1586" Type="http://schemas.openxmlformats.org/officeDocument/2006/relationships/hyperlink" Target="https://www.reddit.com/r/relationship_advice/comments/1aw7mhm/i_f20_walked_in_on_my_bf_m22_cumming_while/krfh5yo/" TargetMode="External"/><Relationship Id="rId304" Type="http://schemas.openxmlformats.org/officeDocument/2006/relationships/hyperlink" Target="https://www.reddit.com/r/relationship_advice/comments/1aweaz5/my_24m_girlfriend_20f_was_having_sex_with_another/krghjrz/" TargetMode="External"/><Relationship Id="rId511" Type="http://schemas.openxmlformats.org/officeDocument/2006/relationships/hyperlink" Target="https://www.reddit.com/r/relationship_advice/comments/1awc6hh/am_i_28_m_a_bad_person_for_wanting_to_end_a/krggve2/" TargetMode="External"/><Relationship Id="rId609" Type="http://schemas.openxmlformats.org/officeDocument/2006/relationships/hyperlink" Target="https://www.reddit.com/r/relationship_advice/comments/1awaq24/i_40m_found_out_wife_40f_sent_nudes_on_reddit/krg6vhe/" TargetMode="External"/><Relationship Id="rId956" Type="http://schemas.openxmlformats.org/officeDocument/2006/relationships/hyperlink" Target="https://www.reddit.com/r/relationship_advice/comments/1aw9qpa/title_27f_had_sex_for_the_first_time_with_30m_who/krg1la7/" TargetMode="External"/><Relationship Id="rId1141" Type="http://schemas.openxmlformats.org/officeDocument/2006/relationships/hyperlink" Target="https://www.reddit.com/r/relationship_advice/comments/1aw7p9a/i_25m_just_found_out_my_wife_21f_was_cheating_on/krfhxkv/" TargetMode="External"/><Relationship Id="rId1239" Type="http://schemas.openxmlformats.org/officeDocument/2006/relationships/hyperlink" Target="https://www.reddit.com/r/relationship_advice/comments/1aw7p9a/i_25m_just_found_out_my_wife_21f_was_cheating_on/krfrk9n/" TargetMode="External"/><Relationship Id="rId85" Type="http://schemas.openxmlformats.org/officeDocument/2006/relationships/hyperlink" Target="https://www.reddit.com/r/relationship_advice/comments/1awde67/my_18m_girlfriend_18f_has_become_gaming_buddies/" TargetMode="External"/><Relationship Id="rId816" Type="http://schemas.openxmlformats.org/officeDocument/2006/relationships/hyperlink" Target="https://www.reddit.com/r/relationship_advice/comments/1awaq24/i_40m_found_out_wife_40f_sent_nudes_on_reddit/krg8455/" TargetMode="External"/><Relationship Id="rId1001" Type="http://schemas.openxmlformats.org/officeDocument/2006/relationships/hyperlink" Target="https://www.reddit.com/r/relationship_advice/comments/1aw9qpa/title_27f_had_sex_for_the_first_time_with_30m_who/krgaenp/" TargetMode="External"/><Relationship Id="rId1446" Type="http://schemas.openxmlformats.org/officeDocument/2006/relationships/hyperlink" Target="https://www.reddit.com/r/relationship_advice/comments/1aw7p9a/i_25m_just_found_out_my_wife_21f_was_cheating_on/krgs0m4/" TargetMode="External"/><Relationship Id="rId1306" Type="http://schemas.openxmlformats.org/officeDocument/2006/relationships/hyperlink" Target="https://www.reddit.com/r/relationship_advice/comments/1aw7p9a/i_25m_just_found_out_my_wife_21f_was_cheating_on/krfyb86/" TargetMode="External"/><Relationship Id="rId1513" Type="http://schemas.openxmlformats.org/officeDocument/2006/relationships/hyperlink" Target="https://www.reddit.com/r/relationship_advice/comments/1aw7mhm/i_f20_walked_in_on_my_bf_m22_cumming_while/krflkqc/" TargetMode="External"/><Relationship Id="rId12" Type="http://schemas.openxmlformats.org/officeDocument/2006/relationships/hyperlink" Target="https://www.reddit.com/r/relationship_advice/comments/1awfmdr/is_it_too_late_for_me_28m_and_my_spouse_29f/" TargetMode="External"/><Relationship Id="rId161" Type="http://schemas.openxmlformats.org/officeDocument/2006/relationships/hyperlink" Target="https://www.reddit.com/r/relationship_advice/comments/1awaymo/i_18m_just_confessed_to_my_18f_crush_whats_my/" TargetMode="External"/><Relationship Id="rId399" Type="http://schemas.openxmlformats.org/officeDocument/2006/relationships/hyperlink" Target="https://www.reddit.com/r/relationship_advice/comments/1awd3cp/i_18m_didnt_want_my_gf_18f_to_go_busking_she_is/krgi3kj/" TargetMode="External"/><Relationship Id="rId259" Type="http://schemas.openxmlformats.org/officeDocument/2006/relationships/hyperlink" Target="https://www.reddit.com/r/relationship_advice/comments/1aw89g9/my_f24_bf_m26_says_i_dont_know_how_to_be_a_woman/" TargetMode="External"/><Relationship Id="rId466" Type="http://schemas.openxmlformats.org/officeDocument/2006/relationships/hyperlink" Target="https://www.reddit.com/r/relationship_advice/comments/1awc7gv/girlfriend_24f_called_me_27m_unreasonable_for/krgkrhb/" TargetMode="External"/><Relationship Id="rId673" Type="http://schemas.openxmlformats.org/officeDocument/2006/relationships/hyperlink" Target="https://www.reddit.com/r/relationship_advice/comments/1awaq24/i_40m_found_out_wife_40f_sent_nudes_on_reddit/krgfiif/" TargetMode="External"/><Relationship Id="rId880" Type="http://schemas.openxmlformats.org/officeDocument/2006/relationships/hyperlink" Target="https://www.reddit.com/r/relationship_advice/comments/1awa22l/i_cant_tell_when_my_bf32m_is_consenting_and_it/krftd5v/" TargetMode="External"/><Relationship Id="rId1096" Type="http://schemas.openxmlformats.org/officeDocument/2006/relationships/hyperlink" Target="https://www.reddit.com/r/relationship_advice/comments/1aw7rgq/why_wont_he_m29_propose_to_me_f28/krfems6/" TargetMode="External"/><Relationship Id="rId119" Type="http://schemas.openxmlformats.org/officeDocument/2006/relationships/hyperlink" Target="https://www.reddit.com/r/relationship_advice/comments/1awck31/23f_25m/" TargetMode="External"/><Relationship Id="rId326" Type="http://schemas.openxmlformats.org/officeDocument/2006/relationships/hyperlink" Target="https://www.reddit.com/r/relationship_advice/comments/1aweaz5/my_24m_girlfriend_20f_was_having_sex_with_another/krgr3hn/" TargetMode="External"/><Relationship Id="rId533" Type="http://schemas.openxmlformats.org/officeDocument/2006/relationships/hyperlink" Target="https://www.reddit.com/r/relationship_advice/comments/1awbqrd/my_girlfriend_19m_doesnt_have_sex_or_touch_me_20m/krg9fk6/" TargetMode="External"/><Relationship Id="rId978" Type="http://schemas.openxmlformats.org/officeDocument/2006/relationships/hyperlink" Target="https://www.reddit.com/r/relationship_advice/comments/1aw9qpa/title_27f_had_sex_for_the_first_time_with_30m_who/krg8pqv/" TargetMode="External"/><Relationship Id="rId1163" Type="http://schemas.openxmlformats.org/officeDocument/2006/relationships/hyperlink" Target="https://www.reddit.com/r/relationship_advice/comments/1aw7p9a/i_25m_just_found_out_my_wife_21f_was_cheating_on/krflleq/" TargetMode="External"/><Relationship Id="rId1370" Type="http://schemas.openxmlformats.org/officeDocument/2006/relationships/hyperlink" Target="https://www.reddit.com/r/relationship_advice/comments/1aw7p9a/i_25m_just_found_out_my_wife_21f_was_cheating_on/krg6zcv/" TargetMode="External"/><Relationship Id="rId740" Type="http://schemas.openxmlformats.org/officeDocument/2006/relationships/hyperlink" Target="https://www.reddit.com/r/relationship_advice/comments/1awaq24/i_40m_found_out_wife_40f_sent_nudes_on_reddit/krgb43d/" TargetMode="External"/><Relationship Id="rId838" Type="http://schemas.openxmlformats.org/officeDocument/2006/relationships/hyperlink" Target="https://www.reddit.com/r/relationship_advice/comments/1awa22l/i_cant_tell_when_my_bf32m_is_consenting_and_it/" TargetMode="External"/><Relationship Id="rId1023" Type="http://schemas.openxmlformats.org/officeDocument/2006/relationships/hyperlink" Target="https://www.reddit.com/r/relationship_advice/comments/1aw8nr8/my_girlfriend_f20_had_a_lot_of_previous_sexual/krfq8r7/" TargetMode="External"/><Relationship Id="rId1468" Type="http://schemas.openxmlformats.org/officeDocument/2006/relationships/hyperlink" Target="https://www.reddit.com/r/relationship_advice/comments/1aw7p9a/i_25m_just_found_out_my_wife_21f_was_cheating_on/krfpxb2/" TargetMode="External"/><Relationship Id="rId600" Type="http://schemas.openxmlformats.org/officeDocument/2006/relationships/hyperlink" Target="https://www.reddit.com/r/relationship_advice/comments/1awaq24/i_40m_found_out_wife_40f_sent_nudes_on_reddit/krfz1c8/" TargetMode="External"/><Relationship Id="rId1230" Type="http://schemas.openxmlformats.org/officeDocument/2006/relationships/hyperlink" Target="https://www.reddit.com/r/relationship_advice/comments/1aw7p9a/i_25m_just_found_out_my_wife_21f_was_cheating_on/krfqpwf/" TargetMode="External"/><Relationship Id="rId1328" Type="http://schemas.openxmlformats.org/officeDocument/2006/relationships/hyperlink" Target="https://www.reddit.com/r/relationship_advice/comments/1aw7p9a/i_25m_just_found_out_my_wife_21f_was_cheating_on/krg0kfy/" TargetMode="External"/><Relationship Id="rId1535" Type="http://schemas.openxmlformats.org/officeDocument/2006/relationships/hyperlink" Target="https://www.reddit.com/r/relationship_advice/comments/1aw7mhm/i_f20_walked_in_on_my_bf_m22_cumming_while/krfdhmb/" TargetMode="External"/><Relationship Id="rId905" Type="http://schemas.openxmlformats.org/officeDocument/2006/relationships/hyperlink" Target="https://www.reddit.com/r/relationship_advice/comments/1awa22l/i_cant_tell_when_my_bf32m_is_consenting_and_it/krftsb3/" TargetMode="External"/><Relationship Id="rId34" Type="http://schemas.openxmlformats.org/officeDocument/2006/relationships/hyperlink" Target="https://www.reddit.com/r/relationship_advice/comments/1awf1mk/i_30m_had_a_fantastic_first_date_with_her_30f_but/" TargetMode="External"/><Relationship Id="rId544" Type="http://schemas.openxmlformats.org/officeDocument/2006/relationships/hyperlink" Target="https://www.reddit.com/r/relationship_advice/comments/1awatli/my_27f_boyfriend_33m_comes_off_as_unappreciative/" TargetMode="External"/><Relationship Id="rId751" Type="http://schemas.openxmlformats.org/officeDocument/2006/relationships/hyperlink" Target="https://www.reddit.com/r/relationship_advice/comments/1awaq24/i_40m_found_out_wife_40f_sent_nudes_on_reddit/krfzjxy/" TargetMode="External"/><Relationship Id="rId849" Type="http://schemas.openxmlformats.org/officeDocument/2006/relationships/hyperlink" Target="https://www.reddit.com/r/relationship_advice/comments/1awa22l/i_cant_tell_when_my_bf32m_is_consenting_and_it/krfqeoc/" TargetMode="External"/><Relationship Id="rId1174" Type="http://schemas.openxmlformats.org/officeDocument/2006/relationships/hyperlink" Target="https://www.reddit.com/r/relationship_advice/comments/1aw7p9a/i_25m_just_found_out_my_wife_21f_was_cheating_on/krg5knv/" TargetMode="External"/><Relationship Id="rId1381" Type="http://schemas.openxmlformats.org/officeDocument/2006/relationships/hyperlink" Target="https://www.reddit.com/r/relationship_advice/comments/1aw7p9a/i_25m_just_found_out_my_wife_21f_was_cheating_on/krg9slm/" TargetMode="External"/><Relationship Id="rId1479" Type="http://schemas.openxmlformats.org/officeDocument/2006/relationships/hyperlink" Target="https://www.reddit.com/r/relationship_advice/comments/1aw7p9a/i_25m_just_found_out_my_wife_21f_was_cheating_on/krftrin/" TargetMode="External"/><Relationship Id="rId183" Type="http://schemas.openxmlformats.org/officeDocument/2006/relationships/hyperlink" Target="https://www.reddit.com/r/relationship_advice/comments/1awa5k3/am_i_20f_a_jerk_for_not_wanting_to_go_to_dinner/" TargetMode="External"/><Relationship Id="rId390" Type="http://schemas.openxmlformats.org/officeDocument/2006/relationships/hyperlink" Target="https://www.reddit.com/r/relationship_advice/comments/1awd3cp/i_18m_didnt_want_my_gf_18f_to_go_busking_she_is/krgpw23/" TargetMode="External"/><Relationship Id="rId404" Type="http://schemas.openxmlformats.org/officeDocument/2006/relationships/hyperlink" Target="https://www.reddit.com/r/relationship_advice/comments/1awd3cp/i_18m_didnt_want_my_gf_18f_to_go_busking_she_is/krgoeas/" TargetMode="External"/><Relationship Id="rId611" Type="http://schemas.openxmlformats.org/officeDocument/2006/relationships/hyperlink" Target="https://www.reddit.com/r/relationship_advice/comments/1awaq24/i_40m_found_out_wife_40f_sent_nudes_on_reddit/krgcb7e/" TargetMode="External"/><Relationship Id="rId1034" Type="http://schemas.openxmlformats.org/officeDocument/2006/relationships/hyperlink" Target="https://www.reddit.com/r/relationship_advice/comments/1aw8nr8/my_girlfriend_f20_had_a_lot_of_previous_sexual/krfr1af/" TargetMode="External"/><Relationship Id="rId1241" Type="http://schemas.openxmlformats.org/officeDocument/2006/relationships/hyperlink" Target="https://www.reddit.com/r/relationship_advice/comments/1aw7p9a/i_25m_just_found_out_my_wife_21f_was_cheating_on/krfrrjw/" TargetMode="External"/><Relationship Id="rId1339" Type="http://schemas.openxmlformats.org/officeDocument/2006/relationships/hyperlink" Target="https://www.reddit.com/r/relationship_advice/comments/1aw7p9a/i_25m_just_found_out_my_wife_21f_was_cheating_on/krg1mmg/" TargetMode="External"/><Relationship Id="rId250" Type="http://schemas.openxmlformats.org/officeDocument/2006/relationships/hyperlink" Target="https://www.reddit.com/r/relationship_advice/comments/1aw8lsb/he_31m_was_so_consistent_then_dumped_me_33f/" TargetMode="External"/><Relationship Id="rId488" Type="http://schemas.openxmlformats.org/officeDocument/2006/relationships/hyperlink" Target="https://www.reddit.com/r/relationship_advice/comments/1awc6hh/am_i_28_m_a_bad_person_for_wanting_to_end_a/krg5d0x/" TargetMode="External"/><Relationship Id="rId695" Type="http://schemas.openxmlformats.org/officeDocument/2006/relationships/hyperlink" Target="https://www.reddit.com/r/relationship_advice/comments/1awaq24/i_40m_found_out_wife_40f_sent_nudes_on_reddit/krgme5d/" TargetMode="External"/><Relationship Id="rId709" Type="http://schemas.openxmlformats.org/officeDocument/2006/relationships/hyperlink" Target="https://www.reddit.com/r/relationship_advice/comments/1awaq24/i_40m_found_out_wife_40f_sent_nudes_on_reddit/krfvrh4/" TargetMode="External"/><Relationship Id="rId916" Type="http://schemas.openxmlformats.org/officeDocument/2006/relationships/hyperlink" Target="https://www.reddit.com/r/relationship_advice/comments/1awa22l/i_cant_tell_when_my_bf32m_is_consenting_and_it/krfwa3v/" TargetMode="External"/><Relationship Id="rId1101" Type="http://schemas.openxmlformats.org/officeDocument/2006/relationships/hyperlink" Target="https://www.reddit.com/r/relationship_advice/comments/1aw7rgq/why_wont_he_m29_propose_to_me_f28/krfwqi9/" TargetMode="External"/><Relationship Id="rId1546" Type="http://schemas.openxmlformats.org/officeDocument/2006/relationships/hyperlink" Target="https://www.reddit.com/r/relationship_advice/comments/1aw7mhm/i_f20_walked_in_on_my_bf_m22_cumming_while/krfrvnk/" TargetMode="External"/><Relationship Id="rId45" Type="http://schemas.openxmlformats.org/officeDocument/2006/relationships/hyperlink" Target="https://www.reddit.com/r/relationship_advice/comments/1aweq47/i_f18_think_my_bf_m18_doesnt_truly_like_me/" TargetMode="External"/><Relationship Id="rId110" Type="http://schemas.openxmlformats.org/officeDocument/2006/relationships/hyperlink" Target="https://www.reddit.com/r/relationship_advice/comments/1awcrii/what_to_do_when_my30f_exfwb32m_starts/" TargetMode="External"/><Relationship Id="rId348" Type="http://schemas.openxmlformats.org/officeDocument/2006/relationships/hyperlink" Target="https://www.reddit.com/r/relationship_advice/comments/1aweaes/my_25f_fianc&#233;_26m_just_told_me_he_will_never/" TargetMode="External"/><Relationship Id="rId555" Type="http://schemas.openxmlformats.org/officeDocument/2006/relationships/hyperlink" Target="https://www.reddit.com/r/relationship_advice/comments/1awaq24/i_40m_found_out_wife_40f_sent_nudes_on_reddit/krfzxxj/" TargetMode="External"/><Relationship Id="rId762" Type="http://schemas.openxmlformats.org/officeDocument/2006/relationships/hyperlink" Target="https://www.reddit.com/r/relationship_advice/comments/1awaq24/i_40m_found_out_wife_40f_sent_nudes_on_reddit/krg48ig/" TargetMode="External"/><Relationship Id="rId1185" Type="http://schemas.openxmlformats.org/officeDocument/2006/relationships/hyperlink" Target="https://www.reddit.com/r/relationship_advice/comments/1aw7p9a/i_25m_just_found_out_my_wife_21f_was_cheating_on/krfitvo/" TargetMode="External"/><Relationship Id="rId1392" Type="http://schemas.openxmlformats.org/officeDocument/2006/relationships/hyperlink" Target="https://www.reddit.com/r/relationship_advice/comments/1aw7p9a/i_25m_just_found_out_my_wife_21f_was_cheating_on/krgcvpb/" TargetMode="External"/><Relationship Id="rId1406" Type="http://schemas.openxmlformats.org/officeDocument/2006/relationships/hyperlink" Target="https://www.reddit.com/r/relationship_advice/comments/1aw7p9a/i_25m_just_found_out_my_wife_21f_was_cheating_on/krghvcq/" TargetMode="External"/><Relationship Id="rId194" Type="http://schemas.openxmlformats.org/officeDocument/2006/relationships/hyperlink" Target="https://www.reddit.com/r/relationship_advice/comments/1awa10c/i_30f_caught_my_boyfriend_28m_on_several_dating/" TargetMode="External"/><Relationship Id="rId208" Type="http://schemas.openxmlformats.org/officeDocument/2006/relationships/hyperlink" Target="https://www.reddit.com/r/relationship_advice/comments/1aw9mk4/46f_47m_3_year_relationship_tldr_my_partner/" TargetMode="External"/><Relationship Id="rId415" Type="http://schemas.openxmlformats.org/officeDocument/2006/relationships/hyperlink" Target="https://www.reddit.com/r/relationship_advice/comments/1awc7gv/girlfriend_24f_called_me_27m_unreasonable_for/krgaho0/" TargetMode="External"/><Relationship Id="rId622" Type="http://schemas.openxmlformats.org/officeDocument/2006/relationships/hyperlink" Target="https://www.reddit.com/r/relationship_advice/comments/1awaq24/i_40m_found_out_wife_40f_sent_nudes_on_reddit/krg1h5t/" TargetMode="External"/><Relationship Id="rId1045" Type="http://schemas.openxmlformats.org/officeDocument/2006/relationships/hyperlink" Target="https://www.reddit.com/r/relationship_advice/comments/1aw8nr8/my_girlfriend_f20_had_a_lot_of_previous_sexual/" TargetMode="External"/><Relationship Id="rId1252" Type="http://schemas.openxmlformats.org/officeDocument/2006/relationships/hyperlink" Target="https://www.reddit.com/r/relationship_advice/comments/1aw7p9a/i_25m_just_found_out_my_wife_21f_was_cheating_on/krfsjbm/" TargetMode="External"/><Relationship Id="rId261" Type="http://schemas.openxmlformats.org/officeDocument/2006/relationships/hyperlink" Target="https://www.reddit.com/r/relationship_advice/comments/1aw890e/my_f24_husband_m25_wants_me_to_dress_more_goth/" TargetMode="External"/><Relationship Id="rId499" Type="http://schemas.openxmlformats.org/officeDocument/2006/relationships/hyperlink" Target="https://www.reddit.com/r/relationship_advice/comments/1awc6hh/am_i_28_m_a_bad_person_for_wanting_to_end_a/krgpjfw/" TargetMode="External"/><Relationship Id="rId927" Type="http://schemas.openxmlformats.org/officeDocument/2006/relationships/hyperlink" Target="https://www.reddit.com/r/relationship_advice/comments/1aw9qpa/title_27f_had_sex_for_the_first_time_with_30m_who/krfxu78/" TargetMode="External"/><Relationship Id="rId1112" Type="http://schemas.openxmlformats.org/officeDocument/2006/relationships/hyperlink" Target="https://www.reddit.com/r/relationship_advice/comments/1aw7p9a/i_25m_just_found_out_my_wife_21f_was_cheating_on/" TargetMode="External"/><Relationship Id="rId1557" Type="http://schemas.openxmlformats.org/officeDocument/2006/relationships/hyperlink" Target="https://www.reddit.com/r/relationship_advice/comments/1aw7mhm/i_f20_walked_in_on_my_bf_m22_cumming_while/krfe4w5/" TargetMode="External"/><Relationship Id="rId56" Type="http://schemas.openxmlformats.org/officeDocument/2006/relationships/hyperlink" Target="https://www.reddit.com/r/relationship_advice/comments/1awefvq/me_28m_and_my_exgf_25f_keep_going_back_to_each/" TargetMode="External"/><Relationship Id="rId359" Type="http://schemas.openxmlformats.org/officeDocument/2006/relationships/hyperlink" Target="https://www.reddit.com/r/relationship_advice/comments/1aweaes/my_25f_fianc&#233;_26m_just_told_me_he_will_never/krgovjd/" TargetMode="External"/><Relationship Id="rId566" Type="http://schemas.openxmlformats.org/officeDocument/2006/relationships/hyperlink" Target="https://www.reddit.com/r/relationship_advice/comments/1awaq24/i_40m_found_out_wife_40f_sent_nudes_on_reddit/krfxfdt/" TargetMode="External"/><Relationship Id="rId773" Type="http://schemas.openxmlformats.org/officeDocument/2006/relationships/hyperlink" Target="https://www.reddit.com/r/relationship_advice/comments/1awaq24/i_40m_found_out_wife_40f_sent_nudes_on_reddit/krgoeka/" TargetMode="External"/><Relationship Id="rId1196" Type="http://schemas.openxmlformats.org/officeDocument/2006/relationships/hyperlink" Target="https://www.reddit.com/r/relationship_advice/comments/1aw7p9a/i_25m_just_found_out_my_wife_21f_was_cheating_on/krfn605/" TargetMode="External"/><Relationship Id="rId1417" Type="http://schemas.openxmlformats.org/officeDocument/2006/relationships/hyperlink" Target="https://www.reddit.com/r/relationship_advice/comments/1aw7p9a/i_25m_just_found_out_my_wife_21f_was_cheating_on/krgp00r/" TargetMode="External"/><Relationship Id="rId121" Type="http://schemas.openxmlformats.org/officeDocument/2006/relationships/hyperlink" Target="https://www.reddit.com/r/relationship_advice/comments/1awcjht/i_f23_and_my_husband_m27_arent_doing_too_good/" TargetMode="External"/><Relationship Id="rId219" Type="http://schemas.openxmlformats.org/officeDocument/2006/relationships/hyperlink" Target="https://www.reddit.com/r/relationship_advice/comments/1aw9ckr/is_it_rude_to_buy_my_f20_boyfriend_m20_a_second/" TargetMode="External"/><Relationship Id="rId426" Type="http://schemas.openxmlformats.org/officeDocument/2006/relationships/hyperlink" Target="https://www.reddit.com/r/relationship_advice/comments/1awc7gv/girlfriend_24f_called_me_27m_unreasonable_for/krg81rh/" TargetMode="External"/><Relationship Id="rId633" Type="http://schemas.openxmlformats.org/officeDocument/2006/relationships/hyperlink" Target="https://www.reddit.com/r/relationship_advice/comments/1awaq24/i_40m_found_out_wife_40f_sent_nudes_on_reddit/krg5iv6/" TargetMode="External"/><Relationship Id="rId980" Type="http://schemas.openxmlformats.org/officeDocument/2006/relationships/hyperlink" Target="https://www.reddit.com/r/relationship_advice/comments/1aw9qpa/title_27f_had_sex_for_the_first_time_with_30m_who/krg3vah/" TargetMode="External"/><Relationship Id="rId1056" Type="http://schemas.openxmlformats.org/officeDocument/2006/relationships/hyperlink" Target="https://www.reddit.com/r/relationship_advice/comments/1aw816y/my_30f_partner_33m_is_obsessed_with_his_phone/krfhmos/" TargetMode="External"/><Relationship Id="rId1263" Type="http://schemas.openxmlformats.org/officeDocument/2006/relationships/hyperlink" Target="https://www.reddit.com/r/relationship_advice/comments/1aw7p9a/i_25m_just_found_out_my_wife_21f_was_cheating_on/krftyp2/" TargetMode="External"/><Relationship Id="rId840" Type="http://schemas.openxmlformats.org/officeDocument/2006/relationships/hyperlink" Target="https://www.reddit.com/r/relationship_advice/comments/1awa22l/i_cant_tell_when_my_bf32m_is_consenting_and_it/krfq4lq/" TargetMode="External"/><Relationship Id="rId938" Type="http://schemas.openxmlformats.org/officeDocument/2006/relationships/hyperlink" Target="https://www.reddit.com/r/relationship_advice/comments/1aw9qpa/title_27f_had_sex_for_the_first_time_with_30m_who/krg5n9c/" TargetMode="External"/><Relationship Id="rId1470" Type="http://schemas.openxmlformats.org/officeDocument/2006/relationships/hyperlink" Target="https://www.reddit.com/r/relationship_advice/comments/1aw7p9a/i_25m_just_found_out_my_wife_21f_was_cheating_on/krfto2v/" TargetMode="External"/><Relationship Id="rId1568" Type="http://schemas.openxmlformats.org/officeDocument/2006/relationships/hyperlink" Target="https://www.reddit.com/r/relationship_advice/comments/1aw7mhm/i_f20_walked_in_on_my_bf_m22_cumming_while/krfhfjd/" TargetMode="External"/><Relationship Id="rId67" Type="http://schemas.openxmlformats.org/officeDocument/2006/relationships/hyperlink" Target="https://www.reddit.com/r/relationship_advice/comments/1awdyb2/is_my_girlfriend_25f_using_me_25m/" TargetMode="External"/><Relationship Id="rId272" Type="http://schemas.openxmlformats.org/officeDocument/2006/relationships/hyperlink" Target="https://www.reddit.com/r/relationship_advice/comments/1aw8005/my_m24_gf_f24_is_still_in_love_with_her_ex_what/" TargetMode="External"/><Relationship Id="rId577" Type="http://schemas.openxmlformats.org/officeDocument/2006/relationships/hyperlink" Target="https://www.reddit.com/r/relationship_advice/comments/1awaq24/i_40m_found_out_wife_40f_sent_nudes_on_reddit/krfw955/" TargetMode="External"/><Relationship Id="rId700" Type="http://schemas.openxmlformats.org/officeDocument/2006/relationships/hyperlink" Target="https://www.reddit.com/r/relationship_advice/comments/1awaq24/i_40m_found_out_wife_40f_sent_nudes_on_reddit/krgodqq/" TargetMode="External"/><Relationship Id="rId1123" Type="http://schemas.openxmlformats.org/officeDocument/2006/relationships/hyperlink" Target="https://www.reddit.com/r/relationship_advice/comments/1aw7p9a/i_25m_just_found_out_my_wife_21f_was_cheating_on/krfe6vi/" TargetMode="External"/><Relationship Id="rId1330" Type="http://schemas.openxmlformats.org/officeDocument/2006/relationships/hyperlink" Target="https://www.reddit.com/r/relationship_advice/comments/1aw7p9a/i_25m_just_found_out_my_wife_21f_was_cheating_on/krg0tl3/" TargetMode="External"/><Relationship Id="rId1428" Type="http://schemas.openxmlformats.org/officeDocument/2006/relationships/hyperlink" Target="https://www.reddit.com/r/relationship_advice/comments/1aw7p9a/i_25m_just_found_out_my_wife_21f_was_cheating_on/krfv8br/" TargetMode="External"/><Relationship Id="rId132" Type="http://schemas.openxmlformats.org/officeDocument/2006/relationships/hyperlink" Target="https://www.reddit.com/r/relationship_advice/comments/1awc3e7/my_f25_long_distance_boyfriend_m23_has_been/" TargetMode="External"/><Relationship Id="rId784" Type="http://schemas.openxmlformats.org/officeDocument/2006/relationships/hyperlink" Target="https://www.reddit.com/r/relationship_advice/comments/1awaq24/i_40m_found_out_wife_40f_sent_nudes_on_reddit/krg6kf0/" TargetMode="External"/><Relationship Id="rId991" Type="http://schemas.openxmlformats.org/officeDocument/2006/relationships/hyperlink" Target="https://www.reddit.com/r/relationship_advice/comments/1aw9qpa/title_27f_had_sex_for_the_first_time_with_30m_who/krgq6u9/" TargetMode="External"/><Relationship Id="rId1067" Type="http://schemas.openxmlformats.org/officeDocument/2006/relationships/hyperlink" Target="https://www.reddit.com/r/relationship_advice/comments/1aw816n/i_21f_feel_like_i_do_everything_for_my_boyfriend/krffljk/" TargetMode="External"/><Relationship Id="rId437" Type="http://schemas.openxmlformats.org/officeDocument/2006/relationships/hyperlink" Target="https://www.reddit.com/r/relationship_advice/comments/1awc7gv/girlfriend_24f_called_me_27m_unreasonable_for/krgk1cp/" TargetMode="External"/><Relationship Id="rId644" Type="http://schemas.openxmlformats.org/officeDocument/2006/relationships/hyperlink" Target="https://www.reddit.com/r/relationship_advice/comments/1awaq24/i_40m_found_out_wife_40f_sent_nudes_on_reddit/krg76ai/" TargetMode="External"/><Relationship Id="rId851" Type="http://schemas.openxmlformats.org/officeDocument/2006/relationships/hyperlink" Target="https://www.reddit.com/r/relationship_advice/comments/1awa22l/i_cant_tell_when_my_bf32m_is_consenting_and_it/krfumba/" TargetMode="External"/><Relationship Id="rId1274" Type="http://schemas.openxmlformats.org/officeDocument/2006/relationships/hyperlink" Target="https://www.reddit.com/r/relationship_advice/comments/1aw7p9a/i_25m_just_found_out_my_wife_21f_was_cheating_on/krfuk2h/" TargetMode="External"/><Relationship Id="rId1481" Type="http://schemas.openxmlformats.org/officeDocument/2006/relationships/hyperlink" Target="https://www.reddit.com/r/relationship_advice/comments/1aw7p9a/i_25m_just_found_out_my_wife_21f_was_cheating_on/krfv4rm/" TargetMode="External"/><Relationship Id="rId1579" Type="http://schemas.openxmlformats.org/officeDocument/2006/relationships/hyperlink" Target="https://www.reddit.com/r/relationship_advice/comments/1aw7mhm/i_f20_walked_in_on_my_bf_m22_cumming_while/krfhqsm/" TargetMode="External"/><Relationship Id="rId283" Type="http://schemas.openxmlformats.org/officeDocument/2006/relationships/hyperlink" Target="https://www.reddit.com/r/relationship_advice/comments/1aw7l0k/i_f45_dont_feel_a_spark_with_my_husband_m45/" TargetMode="External"/><Relationship Id="rId490" Type="http://schemas.openxmlformats.org/officeDocument/2006/relationships/hyperlink" Target="https://www.reddit.com/r/relationship_advice/comments/1awc6hh/am_i_28_m_a_bad_person_for_wanting_to_end_a/krgexkz/" TargetMode="External"/><Relationship Id="rId504" Type="http://schemas.openxmlformats.org/officeDocument/2006/relationships/hyperlink" Target="https://www.reddit.com/r/relationship_advice/comments/1awc6hh/am_i_28_m_a_bad_person_for_wanting_to_end_a/krgqotv/" TargetMode="External"/><Relationship Id="rId711" Type="http://schemas.openxmlformats.org/officeDocument/2006/relationships/hyperlink" Target="https://www.reddit.com/r/relationship_advice/comments/1awaq24/i_40m_found_out_wife_40f_sent_nudes_on_reddit/krfug6r/" TargetMode="External"/><Relationship Id="rId949" Type="http://schemas.openxmlformats.org/officeDocument/2006/relationships/hyperlink" Target="https://www.reddit.com/r/relationship_advice/comments/1aw9qpa/title_27f_had_sex_for_the_first_time_with_30m_who/krfo0ct/" TargetMode="External"/><Relationship Id="rId1134" Type="http://schemas.openxmlformats.org/officeDocument/2006/relationships/hyperlink" Target="https://www.reddit.com/r/relationship_advice/comments/1aw7p9a/i_25m_just_found_out_my_wife_21f_was_cheating_on/krffe4b/" TargetMode="External"/><Relationship Id="rId1341" Type="http://schemas.openxmlformats.org/officeDocument/2006/relationships/hyperlink" Target="https://www.reddit.com/r/relationship_advice/comments/1aw7p9a/i_25m_just_found_out_my_wife_21f_was_cheating_on/krg1yjs/" TargetMode="External"/><Relationship Id="rId78" Type="http://schemas.openxmlformats.org/officeDocument/2006/relationships/hyperlink" Target="https://www.reddit.com/r/relationship_advice/comments/1awdlvl/been_a_month_since_my_24m_five_year_relationship/" TargetMode="External"/><Relationship Id="rId143" Type="http://schemas.openxmlformats.org/officeDocument/2006/relationships/hyperlink" Target="https://www.reddit.com/r/relationship_advice/comments/1awbfcv/my20f_ex_boyfriend_25m_cheated_on_me_and_i_broke/" TargetMode="External"/><Relationship Id="rId350" Type="http://schemas.openxmlformats.org/officeDocument/2006/relationships/hyperlink" Target="https://www.reddit.com/r/relationship_advice/comments/1aweaes/my_25f_fianc&#233;_26m_just_told_me_he_will_never/krgjmzl/" TargetMode="External"/><Relationship Id="rId588" Type="http://schemas.openxmlformats.org/officeDocument/2006/relationships/hyperlink" Target="https://www.reddit.com/r/relationship_advice/comments/1awaq24/i_40m_found_out_wife_40f_sent_nudes_on_reddit/krggpyw/" TargetMode="External"/><Relationship Id="rId795" Type="http://schemas.openxmlformats.org/officeDocument/2006/relationships/hyperlink" Target="https://www.reddit.com/r/relationship_advice/comments/1awaq24/i_40m_found_out_wife_40f_sent_nudes_on_reddit/krg6lcg/" TargetMode="External"/><Relationship Id="rId809" Type="http://schemas.openxmlformats.org/officeDocument/2006/relationships/hyperlink" Target="https://www.reddit.com/r/relationship_advice/comments/1awaq24/i_40m_found_out_wife_40f_sent_nudes_on_reddit/krg77vx/" TargetMode="External"/><Relationship Id="rId1201" Type="http://schemas.openxmlformats.org/officeDocument/2006/relationships/hyperlink" Target="https://www.reddit.com/r/relationship_advice/comments/1aw7p9a/i_25m_just_found_out_my_wife_21f_was_cheating_on/krfoos5/" TargetMode="External"/><Relationship Id="rId1439" Type="http://schemas.openxmlformats.org/officeDocument/2006/relationships/hyperlink" Target="https://www.reddit.com/r/relationship_advice/comments/1aw7p9a/i_25m_just_found_out_my_wife_21f_was_cheating_on/krft21b/" TargetMode="External"/><Relationship Id="rId9" Type="http://schemas.openxmlformats.org/officeDocument/2006/relationships/hyperlink" Target="https://www.reddit.com/r/relationship_advice/comments/1awfnci/i_m24_just_want_some_flowers_fromy_gf_of_5_years/" TargetMode="External"/><Relationship Id="rId210" Type="http://schemas.openxmlformats.org/officeDocument/2006/relationships/hyperlink" Target="https://www.reddit.com/r/relationship_advice/comments/1aw9ih5/i_25f_am_struggling_seeing_a_healthy_way_to/" TargetMode="External"/><Relationship Id="rId448" Type="http://schemas.openxmlformats.org/officeDocument/2006/relationships/hyperlink" Target="https://www.reddit.com/r/relationship_advice/comments/1awc7gv/girlfriend_24f_called_me_27m_unreasonable_for/krgjmwj/" TargetMode="External"/><Relationship Id="rId655" Type="http://schemas.openxmlformats.org/officeDocument/2006/relationships/hyperlink" Target="https://www.reddit.com/r/relationship_advice/comments/1awaq24/i_40m_found_out_wife_40f_sent_nudes_on_reddit/krg9mpk/" TargetMode="External"/><Relationship Id="rId862" Type="http://schemas.openxmlformats.org/officeDocument/2006/relationships/hyperlink" Target="https://www.reddit.com/r/relationship_advice/comments/1awa22l/i_cant_tell_when_my_bf32m_is_consenting_and_it/krfuqc9/" TargetMode="External"/><Relationship Id="rId1078" Type="http://schemas.openxmlformats.org/officeDocument/2006/relationships/hyperlink" Target="https://www.reddit.com/r/relationship_advice/comments/1aw816n/i_21f_feel_like_i_do_everything_for_my_boyfriend/krgbi06/" TargetMode="External"/><Relationship Id="rId1285" Type="http://schemas.openxmlformats.org/officeDocument/2006/relationships/hyperlink" Target="https://www.reddit.com/r/relationship_advice/comments/1aw7p9a/i_25m_just_found_out_my_wife_21f_was_cheating_on/krfw8gj/" TargetMode="External"/><Relationship Id="rId1492" Type="http://schemas.openxmlformats.org/officeDocument/2006/relationships/hyperlink" Target="https://www.reddit.com/r/relationship_advice/comments/1aw7p9a/i_25m_just_found_out_my_wife_21f_was_cheating_on/krfzy94/" TargetMode="External"/><Relationship Id="rId1506" Type="http://schemas.openxmlformats.org/officeDocument/2006/relationships/hyperlink" Target="https://www.reddit.com/r/relationship_advice/comments/1aw7mhm/i_f20_walked_in_on_my_bf_m22_cumming_while/krfk97n/" TargetMode="External"/><Relationship Id="rId294" Type="http://schemas.openxmlformats.org/officeDocument/2006/relationships/hyperlink" Target="https://www.reddit.com/r/relationship_advice/comments/1aweaz5/my_24m_girlfriend_20f_was_having_sex_with_another/krgija0/" TargetMode="External"/><Relationship Id="rId308" Type="http://schemas.openxmlformats.org/officeDocument/2006/relationships/hyperlink" Target="https://www.reddit.com/r/relationship_advice/comments/1aweaz5/my_24m_girlfriend_20f_was_having_sex_with_another/krglf2k/" TargetMode="External"/><Relationship Id="rId515" Type="http://schemas.openxmlformats.org/officeDocument/2006/relationships/hyperlink" Target="https://www.reddit.com/r/relationship_advice/comments/1awc6hh/am_i_28_m_a_bad_person_for_wanting_to_end_a/krglpss/" TargetMode="External"/><Relationship Id="rId722" Type="http://schemas.openxmlformats.org/officeDocument/2006/relationships/hyperlink" Target="https://www.reddit.com/r/relationship_advice/comments/1awaq24/i_40m_found_out_wife_40f_sent_nudes_on_reddit/krg9uku/" TargetMode="External"/><Relationship Id="rId1145" Type="http://schemas.openxmlformats.org/officeDocument/2006/relationships/hyperlink" Target="https://www.reddit.com/r/relationship_advice/comments/1aw7p9a/i_25m_just_found_out_my_wife_21f_was_cheating_on/krfkfxi/" TargetMode="External"/><Relationship Id="rId1352" Type="http://schemas.openxmlformats.org/officeDocument/2006/relationships/hyperlink" Target="https://www.reddit.com/r/relationship_advice/comments/1aw7p9a/i_25m_just_found_out_my_wife_21f_was_cheating_on/krg3ils/" TargetMode="External"/><Relationship Id="rId89" Type="http://schemas.openxmlformats.org/officeDocument/2006/relationships/hyperlink" Target="https://www.reddit.com/r/relationship_advice/comments/1awda5b/me19f_and_my_boyfriend_18m_are_taking_a_break/" TargetMode="External"/><Relationship Id="rId154" Type="http://schemas.openxmlformats.org/officeDocument/2006/relationships/hyperlink" Target="https://www.reddit.com/r/relationship_advice/comments/1awbawm/my_24m_relationship_with_my_girlfriend_23f_is/" TargetMode="External"/><Relationship Id="rId361" Type="http://schemas.openxmlformats.org/officeDocument/2006/relationships/hyperlink" Target="https://www.reddit.com/r/relationship_advice/comments/1aweaes/my_25f_fianc&#233;_26m_just_told_me_he_will_never/krgk7sn/" TargetMode="External"/><Relationship Id="rId599" Type="http://schemas.openxmlformats.org/officeDocument/2006/relationships/hyperlink" Target="https://www.reddit.com/r/relationship_advice/comments/1awaq24/i_40m_found_out_wife_40f_sent_nudes_on_reddit/krg9bnj/" TargetMode="External"/><Relationship Id="rId1005" Type="http://schemas.openxmlformats.org/officeDocument/2006/relationships/hyperlink" Target="https://www.reddit.com/r/relationship_advice/comments/1aw9qpa/title_27f_had_sex_for_the_first_time_with_30m_who/krgevuu/" TargetMode="External"/><Relationship Id="rId1212" Type="http://schemas.openxmlformats.org/officeDocument/2006/relationships/hyperlink" Target="https://www.reddit.com/r/relationship_advice/comments/1aw7p9a/i_25m_just_found_out_my_wife_21f_was_cheating_on/krfpe8o/" TargetMode="External"/><Relationship Id="rId459" Type="http://schemas.openxmlformats.org/officeDocument/2006/relationships/hyperlink" Target="https://www.reddit.com/r/relationship_advice/comments/1awc7gv/girlfriend_24f_called_me_27m_unreasonable_for/krg8yc7/" TargetMode="External"/><Relationship Id="rId666" Type="http://schemas.openxmlformats.org/officeDocument/2006/relationships/hyperlink" Target="https://www.reddit.com/r/relationship_advice/comments/1awaq24/i_40m_found_out_wife_40f_sent_nudes_on_reddit/krge3i2/" TargetMode="External"/><Relationship Id="rId873" Type="http://schemas.openxmlformats.org/officeDocument/2006/relationships/hyperlink" Target="https://www.reddit.com/r/relationship_advice/comments/1awa22l/i_cant_tell_when_my_bf32m_is_consenting_and_it/krfqtlg/" TargetMode="External"/><Relationship Id="rId1089" Type="http://schemas.openxmlformats.org/officeDocument/2006/relationships/hyperlink" Target="https://www.reddit.com/r/relationship_advice/comments/1aw7rgq/why_wont_he_m29_propose_to_me_f28/krfe8do/" TargetMode="External"/><Relationship Id="rId1296" Type="http://schemas.openxmlformats.org/officeDocument/2006/relationships/hyperlink" Target="https://www.reddit.com/r/relationship_advice/comments/1aw7p9a/i_25m_just_found_out_my_wife_21f_was_cheating_on/krfxcmy/" TargetMode="External"/><Relationship Id="rId1517" Type="http://schemas.openxmlformats.org/officeDocument/2006/relationships/hyperlink" Target="https://www.reddit.com/r/relationship_advice/comments/1aw7mhm/i_f20_walked_in_on_my_bf_m22_cumming_while/krfdgyq/" TargetMode="External"/><Relationship Id="rId16" Type="http://schemas.openxmlformats.org/officeDocument/2006/relationships/hyperlink" Target="https://www.reddit.com/r/relationship_advice/comments/1awfhxt/i_19f_am_worried_that_my_boyfriend_20m_isnt/" TargetMode="External"/><Relationship Id="rId221" Type="http://schemas.openxmlformats.org/officeDocument/2006/relationships/hyperlink" Target="https://www.reddit.com/r/relationship_advice/comments/1aw9cfl/my_27m_girlfriend_21f_has_been_distant_lately/" TargetMode="External"/><Relationship Id="rId319" Type="http://schemas.openxmlformats.org/officeDocument/2006/relationships/hyperlink" Target="https://www.reddit.com/r/relationship_advice/comments/1aweaz5/my_24m_girlfriend_20f_was_having_sex_with_another/krgkv45/" TargetMode="External"/><Relationship Id="rId526" Type="http://schemas.openxmlformats.org/officeDocument/2006/relationships/hyperlink" Target="https://www.reddit.com/r/relationship_advice/comments/1awbqrd/my_girlfriend_19m_doesnt_have_sex_or_touch_me_20m/krg4zuu/" TargetMode="External"/><Relationship Id="rId1156" Type="http://schemas.openxmlformats.org/officeDocument/2006/relationships/hyperlink" Target="https://www.reddit.com/r/relationship_advice/comments/1aw7p9a/i_25m_just_found_out_my_wife_21f_was_cheating_on/krfkq2u/" TargetMode="External"/><Relationship Id="rId1363" Type="http://schemas.openxmlformats.org/officeDocument/2006/relationships/hyperlink" Target="https://www.reddit.com/r/relationship_advice/comments/1aw7p9a/i_25m_just_found_out_my_wife_21f_was_cheating_on/krg5jd7/" TargetMode="External"/><Relationship Id="rId733" Type="http://schemas.openxmlformats.org/officeDocument/2006/relationships/hyperlink" Target="https://www.reddit.com/r/relationship_advice/comments/1awaq24/i_40m_found_out_wife_40f_sent_nudes_on_reddit/krfzlia/" TargetMode="External"/><Relationship Id="rId940" Type="http://schemas.openxmlformats.org/officeDocument/2006/relationships/hyperlink" Target="https://www.reddit.com/r/relationship_advice/comments/1aw9qpa/title_27f_had_sex_for_the_first_time_with_30m_who/krga8bl/" TargetMode="External"/><Relationship Id="rId1016" Type="http://schemas.openxmlformats.org/officeDocument/2006/relationships/hyperlink" Target="https://www.reddit.com/r/relationship_advice/comments/1aw8nr8/my_girlfriend_f20_had_a_lot_of_previous_sexual/krfjkpq/" TargetMode="External"/><Relationship Id="rId1570" Type="http://schemas.openxmlformats.org/officeDocument/2006/relationships/hyperlink" Target="https://www.reddit.com/r/relationship_advice/comments/1aw7mhm/i_f20_walked_in_on_my_bf_m22_cumming_while/krfegon/" TargetMode="External"/><Relationship Id="rId165" Type="http://schemas.openxmlformats.org/officeDocument/2006/relationships/hyperlink" Target="https://www.reddit.com/r/relationship_advice/comments/1awau8a/what_should_i28f_do_about_meeting_a_really/" TargetMode="External"/><Relationship Id="rId372" Type="http://schemas.openxmlformats.org/officeDocument/2006/relationships/hyperlink" Target="https://www.reddit.com/r/relationship_advice/comments/1awdfz3/attempting_41m_to_get_closure_from_exwife_43f_is/" TargetMode="External"/><Relationship Id="rId677" Type="http://schemas.openxmlformats.org/officeDocument/2006/relationships/hyperlink" Target="https://www.reddit.com/r/relationship_advice/comments/1awaq24/i_40m_found_out_wife_40f_sent_nudes_on_reddit/krggqqz/" TargetMode="External"/><Relationship Id="rId800" Type="http://schemas.openxmlformats.org/officeDocument/2006/relationships/hyperlink" Target="https://www.reddit.com/r/relationship_advice/comments/1awaq24/i_40m_found_out_wife_40f_sent_nudes_on_reddit/krge0lj/" TargetMode="External"/><Relationship Id="rId1223" Type="http://schemas.openxmlformats.org/officeDocument/2006/relationships/hyperlink" Target="https://www.reddit.com/r/relationship_advice/comments/1aw7p9a/i_25m_just_found_out_my_wife_21f_was_cheating_on/krfqijm/" TargetMode="External"/><Relationship Id="rId1430" Type="http://schemas.openxmlformats.org/officeDocument/2006/relationships/hyperlink" Target="https://www.reddit.com/r/relationship_advice/comments/1aw7p9a/i_25m_just_found_out_my_wife_21f_was_cheating_on/krfwkg1/" TargetMode="External"/><Relationship Id="rId1528" Type="http://schemas.openxmlformats.org/officeDocument/2006/relationships/hyperlink" Target="https://www.reddit.com/r/relationship_advice/comments/1aw7mhm/i_f20_walked_in_on_my_bf_m22_cumming_while/krffzyc/" TargetMode="External"/><Relationship Id="rId232" Type="http://schemas.openxmlformats.org/officeDocument/2006/relationships/hyperlink" Target="https://www.reddit.com/r/relationship_advice/comments/1aw90nf/i_31f_and_my_bf_32m_broke_up_but_how_did_we_end/" TargetMode="External"/><Relationship Id="rId884" Type="http://schemas.openxmlformats.org/officeDocument/2006/relationships/hyperlink" Target="https://www.reddit.com/r/relationship_advice/comments/1awa22l/i_cant_tell_when_my_bf32m_is_consenting_and_it/krftd72/" TargetMode="External"/><Relationship Id="rId27" Type="http://schemas.openxmlformats.org/officeDocument/2006/relationships/hyperlink" Target="https://www.reddit.com/r/relationship_advice/comments/1awf47f/my_bf_20m_started_distancing_from_me_19f_and_told/" TargetMode="External"/><Relationship Id="rId537" Type="http://schemas.openxmlformats.org/officeDocument/2006/relationships/hyperlink" Target="https://www.reddit.com/r/relationship_advice/comments/1awb4tq/my_24f_boyfriend_30m_wont_cut_off_his_ex_to_stay/krgauah/" TargetMode="External"/><Relationship Id="rId744" Type="http://schemas.openxmlformats.org/officeDocument/2006/relationships/hyperlink" Target="https://www.reddit.com/r/relationship_advice/comments/1awaq24/i_40m_found_out_wife_40f_sent_nudes_on_reddit/krgj55h/" TargetMode="External"/><Relationship Id="rId951" Type="http://schemas.openxmlformats.org/officeDocument/2006/relationships/hyperlink" Target="https://www.reddit.com/r/relationship_advice/comments/1aw9qpa/title_27f_had_sex_for_the_first_time_with_30m_who/krg6ww1/" TargetMode="External"/><Relationship Id="rId1167" Type="http://schemas.openxmlformats.org/officeDocument/2006/relationships/hyperlink" Target="https://www.reddit.com/r/relationship_advice/comments/1aw7p9a/i_25m_just_found_out_my_wife_21f_was_cheating_on/krfmows/" TargetMode="External"/><Relationship Id="rId1374" Type="http://schemas.openxmlformats.org/officeDocument/2006/relationships/hyperlink" Target="https://www.reddit.com/r/relationship_advice/comments/1aw7p9a/i_25m_just_found_out_my_wife_21f_was_cheating_on/krg8ayo/" TargetMode="External"/><Relationship Id="rId1581" Type="http://schemas.openxmlformats.org/officeDocument/2006/relationships/hyperlink" Target="https://www.reddit.com/r/relationship_advice/comments/1aw7mhm/i_f20_walked_in_on_my_bf_m22_cumming_while/krftibi/" TargetMode="External"/><Relationship Id="rId80" Type="http://schemas.openxmlformats.org/officeDocument/2006/relationships/hyperlink" Target="https://www.reddit.com/r/relationship_advice/comments/1awdg7q/long_distance_relationship_struggles_m30_f27/" TargetMode="External"/><Relationship Id="rId176" Type="http://schemas.openxmlformats.org/officeDocument/2006/relationships/hyperlink" Target="https://www.reddit.com/r/relationship_advice/comments/1awabz5/29m_has_fallen_out_of_love_for_28f_but_do_i_stay/" TargetMode="External"/><Relationship Id="rId383" Type="http://schemas.openxmlformats.org/officeDocument/2006/relationships/hyperlink" Target="https://www.reddit.com/r/relationship_advice/comments/1awd3cp/i_18m_didnt_want_my_gf_18f_to_go_busking_she_is/krgrlay/" TargetMode="External"/><Relationship Id="rId590" Type="http://schemas.openxmlformats.org/officeDocument/2006/relationships/hyperlink" Target="https://www.reddit.com/r/relationship_advice/comments/1awaq24/i_40m_found_out_wife_40f_sent_nudes_on_reddit/krgpxyk/" TargetMode="External"/><Relationship Id="rId604" Type="http://schemas.openxmlformats.org/officeDocument/2006/relationships/hyperlink" Target="https://www.reddit.com/r/relationship_advice/comments/1awaq24/i_40m_found_out_wife_40f_sent_nudes_on_reddit/krgince/" TargetMode="External"/><Relationship Id="rId811" Type="http://schemas.openxmlformats.org/officeDocument/2006/relationships/hyperlink" Target="https://www.reddit.com/r/relationship_advice/comments/1awaq24/i_40m_found_out_wife_40f_sent_nudes_on_reddit/krgdq3z/" TargetMode="External"/><Relationship Id="rId1027" Type="http://schemas.openxmlformats.org/officeDocument/2006/relationships/hyperlink" Target="https://www.reddit.com/r/relationship_advice/comments/1aw8nr8/my_girlfriend_f20_had_a_lot_of_previous_sexual/krfrpo8/" TargetMode="External"/><Relationship Id="rId1234" Type="http://schemas.openxmlformats.org/officeDocument/2006/relationships/hyperlink" Target="https://www.reddit.com/r/relationship_advice/comments/1aw7p9a/i_25m_just_found_out_my_wife_21f_was_cheating_on/krfqvx8/" TargetMode="External"/><Relationship Id="rId1441" Type="http://schemas.openxmlformats.org/officeDocument/2006/relationships/hyperlink" Target="https://www.reddit.com/r/relationship_advice/comments/1aw7p9a/i_25m_just_found_out_my_wife_21f_was_cheating_on/krfpx36/" TargetMode="External"/><Relationship Id="rId243" Type="http://schemas.openxmlformats.org/officeDocument/2006/relationships/hyperlink" Target="https://www.reddit.com/r/relationship_advice/comments/1aw8rdy/my_bf19m_and_i18f_of_7_months_disagree_on/" TargetMode="External"/><Relationship Id="rId450" Type="http://schemas.openxmlformats.org/officeDocument/2006/relationships/hyperlink" Target="https://www.reddit.com/r/relationship_advice/comments/1awc7gv/girlfriend_24f_called_me_27m_unreasonable_for/krghsc7/" TargetMode="External"/><Relationship Id="rId688" Type="http://schemas.openxmlformats.org/officeDocument/2006/relationships/hyperlink" Target="https://www.reddit.com/r/relationship_advice/comments/1awaq24/i_40m_found_out_wife_40f_sent_nudes_on_reddit/krgkouo/" TargetMode="External"/><Relationship Id="rId895" Type="http://schemas.openxmlformats.org/officeDocument/2006/relationships/hyperlink" Target="https://www.reddit.com/r/relationship_advice/comments/1awa22l/i_cant_tell_when_my_bf32m_is_consenting_and_it/krg1mnc/" TargetMode="External"/><Relationship Id="rId909" Type="http://schemas.openxmlformats.org/officeDocument/2006/relationships/hyperlink" Target="https://www.reddit.com/r/relationship_advice/comments/1awa22l/i_cant_tell_when_my_bf32m_is_consenting_and_it/krfvrgw/" TargetMode="External"/><Relationship Id="rId1080" Type="http://schemas.openxmlformats.org/officeDocument/2006/relationships/hyperlink" Target="https://www.reddit.com/r/relationship_advice/comments/1aw816n/i_21f_feel_like_i_do_everything_for_my_boyfriend/krgmrx6/" TargetMode="External"/><Relationship Id="rId1301" Type="http://schemas.openxmlformats.org/officeDocument/2006/relationships/hyperlink" Target="https://www.reddit.com/r/relationship_advice/comments/1aw7p9a/i_25m_just_found_out_my_wife_21f_was_cheating_on/krfxm6g/" TargetMode="External"/><Relationship Id="rId1539" Type="http://schemas.openxmlformats.org/officeDocument/2006/relationships/hyperlink" Target="https://www.reddit.com/r/relationship_advice/comments/1aw7mhm/i_f20_walked_in_on_my_bf_m22_cumming_while/krfken3/" TargetMode="External"/><Relationship Id="rId38" Type="http://schemas.openxmlformats.org/officeDocument/2006/relationships/hyperlink" Target="https://www.reddit.com/r/relationship_advice/comments/1awf0gr/the_girl_i_like_f19_cringes_when_i_flirt_m18_and/" TargetMode="External"/><Relationship Id="rId103" Type="http://schemas.openxmlformats.org/officeDocument/2006/relationships/hyperlink" Target="https://www.reddit.com/r/relationship_advice/comments/1awcui0/is_it_ok_to_break_up_over_the_phone_23f22m/" TargetMode="External"/><Relationship Id="rId310" Type="http://schemas.openxmlformats.org/officeDocument/2006/relationships/hyperlink" Target="https://www.reddit.com/r/relationship_advice/comments/1aweaz5/my_24m_girlfriend_20f_was_having_sex_with_another/krgp74t/" TargetMode="External"/><Relationship Id="rId548" Type="http://schemas.openxmlformats.org/officeDocument/2006/relationships/hyperlink" Target="https://www.reddit.com/r/relationship_advice/comments/1awaq24/i_40m_found_out_wife_40f_sent_nudes_on_reddit/" TargetMode="External"/><Relationship Id="rId755" Type="http://schemas.openxmlformats.org/officeDocument/2006/relationships/hyperlink" Target="https://www.reddit.com/r/relationship_advice/comments/1awaq24/i_40m_found_out_wife_40f_sent_nudes_on_reddit/krg8i6u/" TargetMode="External"/><Relationship Id="rId962" Type="http://schemas.openxmlformats.org/officeDocument/2006/relationships/hyperlink" Target="https://www.reddit.com/r/relationship_advice/comments/1aw9qpa/title_27f_had_sex_for_the_first_time_with_30m_who/krg0et1/" TargetMode="External"/><Relationship Id="rId1178" Type="http://schemas.openxmlformats.org/officeDocument/2006/relationships/hyperlink" Target="https://www.reddit.com/r/relationship_advice/comments/1aw7p9a/i_25m_just_found_out_my_wife_21f_was_cheating_on/krfguq3/" TargetMode="External"/><Relationship Id="rId1385" Type="http://schemas.openxmlformats.org/officeDocument/2006/relationships/hyperlink" Target="https://www.reddit.com/r/relationship_advice/comments/1aw7p9a/i_25m_just_found_out_my_wife_21f_was_cheating_on/krgana2/" TargetMode="External"/><Relationship Id="rId1592" Type="http://schemas.openxmlformats.org/officeDocument/2006/relationships/hyperlink" Target="https://www.reddit.com/r/relationship_advice/comments/1aw7mhm/i_f20_walked_in_on_my_bf_m22_cumming_while/krfhkwb/" TargetMode="External"/><Relationship Id="rId91" Type="http://schemas.openxmlformats.org/officeDocument/2006/relationships/hyperlink" Target="https://www.reddit.com/r/relationship_advice/comments/1awd7wf/am_in_the_wrong_for_still_holding_on_m25f24/" TargetMode="External"/><Relationship Id="rId187" Type="http://schemas.openxmlformats.org/officeDocument/2006/relationships/hyperlink" Target="https://www.reddit.com/r/relationship_advice/comments/1awa1e8/ex_23m_trying_to_make_me_jealous_by_going_out/" TargetMode="External"/><Relationship Id="rId394" Type="http://schemas.openxmlformats.org/officeDocument/2006/relationships/hyperlink" Target="https://www.reddit.com/r/relationship_advice/comments/1awd3cp/i_18m_didnt_want_my_gf_18f_to_go_busking_she_is/krgikcf/" TargetMode="External"/><Relationship Id="rId408" Type="http://schemas.openxmlformats.org/officeDocument/2006/relationships/hyperlink" Target="https://www.reddit.com/r/relationship_advice/comments/1awc7gv/girlfriend_24f_called_me_27m_unreasonable_for/" TargetMode="External"/><Relationship Id="rId615" Type="http://schemas.openxmlformats.org/officeDocument/2006/relationships/hyperlink" Target="https://www.reddit.com/r/relationship_advice/comments/1awaq24/i_40m_found_out_wife_40f_sent_nudes_on_reddit/krgazku/" TargetMode="External"/><Relationship Id="rId822" Type="http://schemas.openxmlformats.org/officeDocument/2006/relationships/hyperlink" Target="https://www.reddit.com/r/relationship_advice/comments/1awaize/i29m_want_my_fianc&#233;_24f_to_sleep_with_another_man/" TargetMode="External"/><Relationship Id="rId1038" Type="http://schemas.openxmlformats.org/officeDocument/2006/relationships/hyperlink" Target="https://www.reddit.com/r/relationship_advice/comments/1aw8nr8/my_girlfriend_f20_had_a_lot_of_previous_sexual/krfsftr/" TargetMode="External"/><Relationship Id="rId1245" Type="http://schemas.openxmlformats.org/officeDocument/2006/relationships/hyperlink" Target="https://www.reddit.com/r/relationship_advice/comments/1aw7p9a/i_25m_just_found_out_my_wife_21f_was_cheating_on/krfrzrs/" TargetMode="External"/><Relationship Id="rId1452" Type="http://schemas.openxmlformats.org/officeDocument/2006/relationships/hyperlink" Target="https://www.reddit.com/r/relationship_advice/comments/1aw7p9a/i_25m_just_found_out_my_wife_21f_was_cheating_on/krfygz0/" TargetMode="External"/><Relationship Id="rId254" Type="http://schemas.openxmlformats.org/officeDocument/2006/relationships/hyperlink" Target="https://www.reddit.com/r/relationship_advice/comments/1aw8l00/i_22f_dont_enjoy_sex_at_all_with_my_boyfriend_24m/" TargetMode="External"/><Relationship Id="rId699" Type="http://schemas.openxmlformats.org/officeDocument/2006/relationships/hyperlink" Target="https://www.reddit.com/r/relationship_advice/comments/1awaq24/i_40m_found_out_wife_40f_sent_nudes_on_reddit/krgo4j2/" TargetMode="External"/><Relationship Id="rId1091" Type="http://schemas.openxmlformats.org/officeDocument/2006/relationships/hyperlink" Target="https://www.reddit.com/r/relationship_advice/comments/1aw7rgq/why_wont_he_m29_propose_to_me_f28/krfkdk9/" TargetMode="External"/><Relationship Id="rId1105" Type="http://schemas.openxmlformats.org/officeDocument/2006/relationships/hyperlink" Target="https://www.reddit.com/r/relationship_advice/comments/1aw7rgq/why_wont_he_m29_propose_to_me_f28/krfu84w/" TargetMode="External"/><Relationship Id="rId1312" Type="http://schemas.openxmlformats.org/officeDocument/2006/relationships/hyperlink" Target="https://www.reddit.com/r/relationship_advice/comments/1aw7p9a/i_25m_just_found_out_my_wife_21f_was_cheating_on/krfyp6o/" TargetMode="External"/><Relationship Id="rId49" Type="http://schemas.openxmlformats.org/officeDocument/2006/relationships/hyperlink" Target="https://www.reddit.com/r/relationship_advice/comments/1awenh4/i_31f_want_my_partner_38m_of_1_year_to_wait_for/" TargetMode="External"/><Relationship Id="rId114" Type="http://schemas.openxmlformats.org/officeDocument/2006/relationships/hyperlink" Target="https://www.reddit.com/r/relationship_advice/comments/1awcqye/my_27m_girlfriend_23f_is_in_on_a_vacation_in_asia/" TargetMode="External"/><Relationship Id="rId461" Type="http://schemas.openxmlformats.org/officeDocument/2006/relationships/hyperlink" Target="https://www.reddit.com/r/relationship_advice/comments/1awc7gv/girlfriend_24f_called_me_27m_unreasonable_for/krgc9lx/" TargetMode="External"/><Relationship Id="rId559" Type="http://schemas.openxmlformats.org/officeDocument/2006/relationships/hyperlink" Target="https://www.reddit.com/r/relationship_advice/comments/1awaq24/i_40m_found_out_wife_40f_sent_nudes_on_reddit/krg0y05/" TargetMode="External"/><Relationship Id="rId766" Type="http://schemas.openxmlformats.org/officeDocument/2006/relationships/hyperlink" Target="https://www.reddit.com/r/relationship_advice/comments/1awaq24/i_40m_found_out_wife_40f_sent_nudes_on_reddit/krghzaz/" TargetMode="External"/><Relationship Id="rId1189" Type="http://schemas.openxmlformats.org/officeDocument/2006/relationships/hyperlink" Target="https://youtube.com/shorts/mrW754KxQWQ?si=zFIl4zk-g9ddxeoV" TargetMode="External"/><Relationship Id="rId1396" Type="http://schemas.openxmlformats.org/officeDocument/2006/relationships/hyperlink" Target="https://www.reddit.com/r/relationship_advice/comments/1aw7p9a/i_25m_just_found_out_my_wife_21f_was_cheating_on/krgdumr/" TargetMode="External"/><Relationship Id="rId198" Type="http://schemas.openxmlformats.org/officeDocument/2006/relationships/hyperlink" Target="https://www.reddit.com/r/relationship_advice/comments/1aw9zzi/how_can_i_18m_gain_my_long_distance_gfs_18f_trust/" TargetMode="External"/><Relationship Id="rId321" Type="http://schemas.openxmlformats.org/officeDocument/2006/relationships/hyperlink" Target="https://www.reddit.com/r/relationship_advice/comments/1aweaz5/my_24m_girlfriend_20f_was_having_sex_with_another/krgo5er/" TargetMode="External"/><Relationship Id="rId419" Type="http://schemas.openxmlformats.org/officeDocument/2006/relationships/hyperlink" Target="https://www.reddit.com/r/relationship_advice/comments/1awc7gv/girlfriend_24f_called_me_27m_unreasonable_for/krgei9y/" TargetMode="External"/><Relationship Id="rId626" Type="http://schemas.openxmlformats.org/officeDocument/2006/relationships/hyperlink" Target="https://www.reddit.com/r/relationship_advice/comments/1awaq24/i_40m_found_out_wife_40f_sent_nudes_on_reddit/krg34kn/" TargetMode="External"/><Relationship Id="rId973" Type="http://schemas.openxmlformats.org/officeDocument/2006/relationships/hyperlink" Target="https://www.reddit.com/r/relationship_advice/comments/1aw9qpa/title_27f_had_sex_for_the_first_time_with_30m_who/krg9tx7/" TargetMode="External"/><Relationship Id="rId1049" Type="http://schemas.openxmlformats.org/officeDocument/2006/relationships/hyperlink" Target="https://www.reddit.com/r/relationship_advice/comments/1aw8nr8/my_girlfriend_f20_had_a_lot_of_previous_sexual/krfzjpi/" TargetMode="External"/><Relationship Id="rId1256" Type="http://schemas.openxmlformats.org/officeDocument/2006/relationships/hyperlink" Target="https://www.reddit.com/r/relationship_advice/comments/1aw7p9a/i_25m_just_found_out_my_wife_21f_was_cheating_on/krftdz3/" TargetMode="External"/><Relationship Id="rId833" Type="http://schemas.openxmlformats.org/officeDocument/2006/relationships/hyperlink" Target="https://www.reddit.com/r/relationship_advice/comments/1awaize/i29m_want_my_fianc&#233;_24f_to_sleep_with_another_man/krfypt8/" TargetMode="External"/><Relationship Id="rId1116" Type="http://schemas.openxmlformats.org/officeDocument/2006/relationships/hyperlink" Target="https://www.reddit.com/r/relationship_advice/comments/1aw7p9a/i_25m_just_found_out_my_wife_21f_was_cheating_on/krfe55t/" TargetMode="External"/><Relationship Id="rId1463" Type="http://schemas.openxmlformats.org/officeDocument/2006/relationships/hyperlink" Target="https://www.reddit.com/r/relationship_advice/comments/1aw7p9a/i_25m_just_found_out_my_wife_21f_was_cheating_on/krgexxp/" TargetMode="External"/><Relationship Id="rId265" Type="http://schemas.openxmlformats.org/officeDocument/2006/relationships/hyperlink" Target="https://www.reddit.com/r/relationship_advice/comments/1aw85bh/i_31m_have_been_with_my_partner_41f_for_about_7/" TargetMode="External"/><Relationship Id="rId472" Type="http://schemas.openxmlformats.org/officeDocument/2006/relationships/hyperlink" Target="https://www.reddit.com/r/relationship_advice/comments/1awc7gv/girlfriend_24f_called_me_27m_unreasonable_for/krgn9v7/" TargetMode="External"/><Relationship Id="rId900" Type="http://schemas.openxmlformats.org/officeDocument/2006/relationships/hyperlink" Target="https://www.reddit.com/r/relationship_advice/comments/1awa22l/i_cant_tell_when_my_bf32m_is_consenting_and_it/krg3e0m/" TargetMode="External"/><Relationship Id="rId1323" Type="http://schemas.openxmlformats.org/officeDocument/2006/relationships/hyperlink" Target="https://www.reddit.com/r/relationship_advice/comments/1aw7p9a/i_25m_just_found_out_my_wife_21f_was_cheating_on/krfzqfx/" TargetMode="External"/><Relationship Id="rId1530" Type="http://schemas.openxmlformats.org/officeDocument/2006/relationships/hyperlink" Target="https://www.reddit.com/r/relationship_advice/comments/1aw7mhm/i_f20_walked_in_on_my_bf_m22_cumming_while/krfdtsu/" TargetMode="External"/><Relationship Id="rId125" Type="http://schemas.openxmlformats.org/officeDocument/2006/relationships/hyperlink" Target="https://www.reddit.com/r/relationship_advice/comments/1awcnqs/nb31_abd_ex_partner_nb32_transition_to_friendship/" TargetMode="External"/><Relationship Id="rId332" Type="http://schemas.openxmlformats.org/officeDocument/2006/relationships/hyperlink" Target="https://www.reddit.com/r/relationship_advice/comments/1aweaz5/my_24m_girlfriend_20f_was_having_sex_with_another/krgosr2/" TargetMode="External"/><Relationship Id="rId777" Type="http://schemas.openxmlformats.org/officeDocument/2006/relationships/hyperlink" Target="https://www.reddit.com/r/relationship_advice/comments/1awaq24/i_40m_found_out_wife_40f_sent_nudes_on_reddit/krfyo2s/" TargetMode="External"/><Relationship Id="rId984" Type="http://schemas.openxmlformats.org/officeDocument/2006/relationships/hyperlink" Target="https://www.reddit.com/r/relationship_advice/comments/1aw9qpa/title_27f_had_sex_for_the_first_time_with_30m_who/krg4g1h/" TargetMode="External"/><Relationship Id="rId637" Type="http://schemas.openxmlformats.org/officeDocument/2006/relationships/hyperlink" Target="https://www.reddit.com/r/relationship_advice/comments/1awaq24/i_40m_found_out_wife_40f_sent_nudes_on_reddit/krg6b2e/" TargetMode="External"/><Relationship Id="rId844" Type="http://schemas.openxmlformats.org/officeDocument/2006/relationships/hyperlink" Target="https://www.reddit.com/r/relationship_advice/comments/1awa22l/i_cant_tell_when_my_bf32m_is_consenting_and_it/krfpw03/" TargetMode="External"/><Relationship Id="rId1267" Type="http://schemas.openxmlformats.org/officeDocument/2006/relationships/hyperlink" Target="https://www.reddit.com/r/relationship_advice/comments/1aw7p9a/i_25m_just_found_out_my_wife_21f_was_cheating_on/krfu7jn/" TargetMode="External"/><Relationship Id="rId1474" Type="http://schemas.openxmlformats.org/officeDocument/2006/relationships/hyperlink" Target="https://www.reddit.com/r/relationship_advice/comments/1aw7p9a/i_25m_just_found_out_my_wife_21f_was_cheating_on/krgi8b3/" TargetMode="External"/><Relationship Id="rId276" Type="http://schemas.openxmlformats.org/officeDocument/2006/relationships/hyperlink" Target="https://www.reddit.com/r/relationship_advice/comments/1aw7zgw/i_21m_dont_feel_like_i_deserve_her_18f/" TargetMode="External"/><Relationship Id="rId483" Type="http://schemas.openxmlformats.org/officeDocument/2006/relationships/hyperlink" Target="https://www.reddit.com/r/relationship_advice/comments/1awc6hh/am_i_28_m_a_bad_person_for_wanting_to_end_a/" TargetMode="External"/><Relationship Id="rId690" Type="http://schemas.openxmlformats.org/officeDocument/2006/relationships/hyperlink" Target="https://www.reddit.com/r/relationship_advice/comments/1awaq24/i_40m_found_out_wife_40f_sent_nudes_on_reddit/krgls15/" TargetMode="External"/><Relationship Id="rId704" Type="http://schemas.openxmlformats.org/officeDocument/2006/relationships/hyperlink" Target="https://www.reddit.com/r/relationship_advice/comments/1awaq24/i_40m_found_out_wife_40f_sent_nudes_on_reddit/krgrmv9/" TargetMode="External"/><Relationship Id="rId911" Type="http://schemas.openxmlformats.org/officeDocument/2006/relationships/hyperlink" Target="https://www.reddit.com/r/relationship_advice/comments/1awa22l/i_cant_tell_when_my_bf32m_is_consenting_and_it/krg7hex/" TargetMode="External"/><Relationship Id="rId1127" Type="http://schemas.openxmlformats.org/officeDocument/2006/relationships/hyperlink" Target="https://www.reddit.com/r/relationship_advice/comments/1aw7p9a/i_25m_just_found_out_my_wife_21f_was_cheating_on/krfhs0b/" TargetMode="External"/><Relationship Id="rId1334" Type="http://schemas.openxmlformats.org/officeDocument/2006/relationships/hyperlink" Target="https://www.reddit.com/r/relationship_advice/comments/1aw7p9a/i_25m_just_found_out_my_wife_21f_was_cheating_on/krg0zw6/" TargetMode="External"/><Relationship Id="rId1541" Type="http://schemas.openxmlformats.org/officeDocument/2006/relationships/hyperlink" Target="https://www.reddit.com/r/relationship_advice/comments/1aw7mhm/i_f20_walked_in_on_my_bf_m22_cumming_while/krfintv/" TargetMode="External"/><Relationship Id="rId40" Type="http://schemas.openxmlformats.org/officeDocument/2006/relationships/hyperlink" Target="https://www.reddit.com/r/relationship_advice/comments/1awexpy/i_25m_checking_my_28f_gf_phone_what_are_your/" TargetMode="External"/><Relationship Id="rId136" Type="http://schemas.openxmlformats.org/officeDocument/2006/relationships/hyperlink" Target="https://www.reddit.com/r/relationship_advice/comments/1awbzm7/rfriend_f19cheated_on_me_19mand_i_forgave_but_i/" TargetMode="External"/><Relationship Id="rId343" Type="http://schemas.openxmlformats.org/officeDocument/2006/relationships/hyperlink" Target="https://www.reddit.com/r/relationship_advice/comments/1aweaz5/my_24m_girlfriend_20f_was_having_sex_with_another/krgqczl/" TargetMode="External"/><Relationship Id="rId550" Type="http://schemas.openxmlformats.org/officeDocument/2006/relationships/hyperlink" Target="https://www.reddit.com/r/relationship_advice/comments/1awaq24/i_40m_found_out_wife_40f_sent_nudes_on_reddit/krfuwbm/" TargetMode="External"/><Relationship Id="rId788" Type="http://schemas.openxmlformats.org/officeDocument/2006/relationships/hyperlink" Target="https://www.reddit.com/r/relationship_advice/comments/1awaq24/i_40m_found_out_wife_40f_sent_nudes_on_reddit/krgfzkj/" TargetMode="External"/><Relationship Id="rId995" Type="http://schemas.openxmlformats.org/officeDocument/2006/relationships/hyperlink" Target="https://www.reddit.com/r/relationship_advice/comments/1aw9qpa/title_27f_had_sex_for_the_first_time_with_30m_who/krgape8/" TargetMode="External"/><Relationship Id="rId1180" Type="http://schemas.openxmlformats.org/officeDocument/2006/relationships/hyperlink" Target="https://www.reddit.com/r/relationship_advice/comments/1aw7p9a/i_25m_just_found_out_my_wife_21f_was_cheating_on/krfkipt/" TargetMode="External"/><Relationship Id="rId1401" Type="http://schemas.openxmlformats.org/officeDocument/2006/relationships/hyperlink" Target="https://www.reddit.com/r/relationship_advice/comments/1aw7p9a/i_25m_just_found_out_my_wife_21f_was_cheating_on/krgejaf/" TargetMode="External"/><Relationship Id="rId203" Type="http://schemas.openxmlformats.org/officeDocument/2006/relationships/hyperlink" Target="https://www.reddit.com/r/relationship_advice/comments/1aw9p7t/i_21m_broke_up_with_my_now_ex_21f_and_now_i_got/" TargetMode="External"/><Relationship Id="rId648" Type="http://schemas.openxmlformats.org/officeDocument/2006/relationships/hyperlink" Target="https://www.reddit.com/r/relationship_advice/comments/1awaq24/i_40m_found_out_wife_40f_sent_nudes_on_reddit/krg7xx4/" TargetMode="External"/><Relationship Id="rId855" Type="http://schemas.openxmlformats.org/officeDocument/2006/relationships/hyperlink" Target="https://www.reddit.com/r/relationship_advice/comments/1awa22l/i_cant_tell_when_my_bf32m_is_consenting_and_it/krft04a/" TargetMode="External"/><Relationship Id="rId1040" Type="http://schemas.openxmlformats.org/officeDocument/2006/relationships/hyperlink" Target="https://www.reddit.com/r/relationship_advice/comments/1aw8nr8/my_girlfriend_f20_had_a_lot_of_previous_sexual/krfldgz/" TargetMode="External"/><Relationship Id="rId1278" Type="http://schemas.openxmlformats.org/officeDocument/2006/relationships/hyperlink" Target="https://www.reddit.com/r/relationship_advice/comments/1aw7p9a/i_25m_just_found_out_my_wife_21f_was_cheating_on/krfuxym/" TargetMode="External"/><Relationship Id="rId1485" Type="http://schemas.openxmlformats.org/officeDocument/2006/relationships/hyperlink" Target="https://www.reddit.com/r/relationship_advice/comments/1aw7p9a/i_25m_just_found_out_my_wife_21f_was_cheating_on/krg4hoc/" TargetMode="External"/><Relationship Id="rId287" Type="http://schemas.openxmlformats.org/officeDocument/2006/relationships/hyperlink" Target="https://www.reddit.com/r/relationship_advice/comments/1aw7fpg/i_28f_just_found_out_my_bf_31m_cheated_on_me_with/" TargetMode="External"/><Relationship Id="rId410" Type="http://schemas.openxmlformats.org/officeDocument/2006/relationships/hyperlink" Target="https://www.reddit.com/r/relationship_advice/comments/1awc7gv/girlfriend_24f_called_me_27m_unreasonable_for/krgkx3d/" TargetMode="External"/><Relationship Id="rId494" Type="http://schemas.openxmlformats.org/officeDocument/2006/relationships/hyperlink" Target="https://www.reddit.com/r/relationship_advice/comments/1awc6hh/am_i_28_m_a_bad_person_for_wanting_to_end_a/krgnsb5/" TargetMode="External"/><Relationship Id="rId508" Type="http://schemas.openxmlformats.org/officeDocument/2006/relationships/hyperlink" Target="https://www.reddit.com/r/relationship_advice/comments/1awc6hh/am_i_28_m_a_bad_person_for_wanting_to_end_a/krgs60x/" TargetMode="External"/><Relationship Id="rId715" Type="http://schemas.openxmlformats.org/officeDocument/2006/relationships/hyperlink" Target="https://www.reddit.com/r/relationship_advice/comments/1awaq24/i_40m_found_out_wife_40f_sent_nudes_on_reddit/krg792q/" TargetMode="External"/><Relationship Id="rId922" Type="http://schemas.openxmlformats.org/officeDocument/2006/relationships/hyperlink" Target="https://www.reddit.com/r/relationship_advice/comments/1aw9qpa/title_27f_had_sex_for_the_first_time_with_30m_who/krfxbfg/" TargetMode="External"/><Relationship Id="rId1138" Type="http://schemas.openxmlformats.org/officeDocument/2006/relationships/hyperlink" Target="https://www.reddit.com/r/relationship_advice/comments/1aw7p9a/i_25m_just_found_out_my_wife_21f_was_cheating_on/krfl7ys/" TargetMode="External"/><Relationship Id="rId1345" Type="http://schemas.openxmlformats.org/officeDocument/2006/relationships/hyperlink" Target="https://www.reddit.com/r/relationship_advice/comments/1aw7p9a/i_25m_just_found_out_my_wife_21f_was_cheating_on/krg2buw/" TargetMode="External"/><Relationship Id="rId1552" Type="http://schemas.openxmlformats.org/officeDocument/2006/relationships/hyperlink" Target="https://www.reddit.com/r/relationship_advice/comments/1aw7mhm/i_f20_walked_in_on_my_bf_m22_cumming_while/krgii18/" TargetMode="External"/><Relationship Id="rId147" Type="http://schemas.openxmlformats.org/officeDocument/2006/relationships/hyperlink" Target="https://www.reddit.com/r/relationship_advice/comments/1awberi/i_27f_am_in_a_relationship_with_bf_27m_and_still/" TargetMode="External"/><Relationship Id="rId354" Type="http://schemas.openxmlformats.org/officeDocument/2006/relationships/hyperlink" Target="https://www.reddit.com/r/relationship_advice/comments/1aweaes/my_25f_fianc&#233;_26m_just_told_me_he_will_never/krgmcpv/" TargetMode="External"/><Relationship Id="rId799" Type="http://schemas.openxmlformats.org/officeDocument/2006/relationships/hyperlink" Target="https://www.reddit.com/r/relationship_advice/comments/1awaq24/i_40m_found_out_wife_40f_sent_nudes_on_reddit/krg7hot/" TargetMode="External"/><Relationship Id="rId1191" Type="http://schemas.openxmlformats.org/officeDocument/2006/relationships/hyperlink" Target="https://www.reddit.com/r/relationship_advice/comments/1aw7p9a/i_25m_just_found_out_my_wife_21f_was_cheating_on/krfm2am/" TargetMode="External"/><Relationship Id="rId1205" Type="http://schemas.openxmlformats.org/officeDocument/2006/relationships/hyperlink" Target="https://www.reddit.com/r/relationship_advice/comments/1aw7p9a/i_25m_just_found_out_my_wife_21f_was_cheating_on/krfoxxe/" TargetMode="External"/><Relationship Id="rId51" Type="http://schemas.openxmlformats.org/officeDocument/2006/relationships/hyperlink" Target="https://www.reddit.com/r/relationship_advice/comments/1awenbu/my_bf_m25_cheated_on_me_f20_why_do_guys_cheat/" TargetMode="External"/><Relationship Id="rId561" Type="http://schemas.openxmlformats.org/officeDocument/2006/relationships/hyperlink" Target="https://www.reddit.com/r/relationship_advice/comments/1awaq24/i_40m_found_out_wife_40f_sent_nudes_on_reddit/krfz6oy/" TargetMode="External"/><Relationship Id="rId659" Type="http://schemas.openxmlformats.org/officeDocument/2006/relationships/hyperlink" Target="https://www.reddit.com/r/relationship_advice/comments/1awaq24/i_40m_found_out_wife_40f_sent_nudes_on_reddit/krgb2h1/" TargetMode="External"/><Relationship Id="rId866" Type="http://schemas.openxmlformats.org/officeDocument/2006/relationships/hyperlink" Target="https://www.reddit.com/r/relationship_advice/comments/1awa22l/i_cant_tell_when_my_bf32m_is_consenting_and_it/krfqthi/" TargetMode="External"/><Relationship Id="rId1289" Type="http://schemas.openxmlformats.org/officeDocument/2006/relationships/hyperlink" Target="https://www.reddit.com/r/relationship_advice/comments/1aw7p9a/i_25m_just_found_out_my_wife_21f_was_cheating_on/krfwnbe/" TargetMode="External"/><Relationship Id="rId1412" Type="http://schemas.openxmlformats.org/officeDocument/2006/relationships/hyperlink" Target="https://www.reddit.com/r/relationship_advice/comments/1aw7p9a/i_25m_just_found_out_my_wife_21f_was_cheating_on/krglbwn/" TargetMode="External"/><Relationship Id="rId1496" Type="http://schemas.openxmlformats.org/officeDocument/2006/relationships/hyperlink" Target="https://www.reddit.com/r/relationship_advice/comments/1aw7p9a/i_25m_just_found_out_my_wife_21f_was_cheating_on/krgqern/" TargetMode="External"/><Relationship Id="rId214" Type="http://schemas.openxmlformats.org/officeDocument/2006/relationships/hyperlink" Target="https://www.reddit.com/r/relationship_advice/comments/1aw9g5z/my_39m_wife_37f_has_snap_streak_of_200_with_male/" TargetMode="External"/><Relationship Id="rId298" Type="http://schemas.openxmlformats.org/officeDocument/2006/relationships/hyperlink" Target="https://www.reddit.com/r/relationship_advice/comments/1aweaz5/my_24m_girlfriend_20f_was_having_sex_with_another/krgivmq/" TargetMode="External"/><Relationship Id="rId421" Type="http://schemas.openxmlformats.org/officeDocument/2006/relationships/hyperlink" Target="https://www.reddit.com/r/relationship_advice/comments/1awc7gv/girlfriend_24f_called_me_27m_unreasonable_for/krgf6ma/" TargetMode="External"/><Relationship Id="rId519" Type="http://schemas.openxmlformats.org/officeDocument/2006/relationships/hyperlink" Target="https://www.reddit.com/r/relationship_advice/comments/1awbqrd/my_girlfriend_19m_doesnt_have_sex_or_touch_me_20m/" TargetMode="External"/><Relationship Id="rId1051" Type="http://schemas.openxmlformats.org/officeDocument/2006/relationships/hyperlink" Target="https://www.reddit.com/r/relationship_advice/comments/1aw8hns/girlfriend_24f_called_me_27m_sleazy_for_the/" TargetMode="External"/><Relationship Id="rId1149" Type="http://schemas.openxmlformats.org/officeDocument/2006/relationships/hyperlink" Target="https://www.reddit.com/r/relationship_advice/comments/1aw7p9a/i_25m_just_found_out_my_wife_21f_was_cheating_on/krfnffi/" TargetMode="External"/><Relationship Id="rId1356" Type="http://schemas.openxmlformats.org/officeDocument/2006/relationships/hyperlink" Target="https://www.reddit.com/r/relationship_advice/comments/1aw7p9a/i_25m_just_found_out_my_wife_21f_was_cheating_on/krg3xek/" TargetMode="External"/><Relationship Id="rId158" Type="http://schemas.openxmlformats.org/officeDocument/2006/relationships/hyperlink" Target="https://www.reddit.com/r/relationship_advice/comments/1awb2qc/i_f20_think_im_in_love_with_my_best_friend_f21_do/" TargetMode="External"/><Relationship Id="rId726" Type="http://schemas.openxmlformats.org/officeDocument/2006/relationships/hyperlink" Target="https://www.reddit.com/r/relationship_advice/comments/1awaq24/i_40m_found_out_wife_40f_sent_nudes_on_reddit/krgcuz7/" TargetMode="External"/><Relationship Id="rId933" Type="http://schemas.openxmlformats.org/officeDocument/2006/relationships/hyperlink" Target="https://www.reddit.com/r/relationship_advice/comments/1aw9qpa/title_27f_had_sex_for_the_first_time_with_30m_who/krgk4bw/" TargetMode="External"/><Relationship Id="rId1009" Type="http://schemas.openxmlformats.org/officeDocument/2006/relationships/hyperlink" Target="https://www.reddit.com/r/relationship_advice/comments/1aw8nr8/my_girlfriend_f20_had_a_lot_of_previous_sexual/krfiatt/" TargetMode="External"/><Relationship Id="rId1563" Type="http://schemas.openxmlformats.org/officeDocument/2006/relationships/hyperlink" Target="https://www.reddit.com/r/relationship_advice/comments/1aw7mhm/i_f20_walked_in_on_my_bf_m22_cumming_while/krfgc7u/" TargetMode="External"/><Relationship Id="rId62" Type="http://schemas.openxmlformats.org/officeDocument/2006/relationships/hyperlink" Target="https://www.reddit.com/r/relationship_advice/comments/1aweblp/i_m25_caught_f23_cheating/" TargetMode="External"/><Relationship Id="rId365" Type="http://schemas.openxmlformats.org/officeDocument/2006/relationships/hyperlink" Target="https://www.reddit.com/r/relationship_advice/comments/1aweaes/my_25f_fianc&#233;_26m_just_told_me_he_will_never/krgrlg3/" TargetMode="External"/><Relationship Id="rId572" Type="http://schemas.openxmlformats.org/officeDocument/2006/relationships/hyperlink" Target="https://www.reddit.com/r/relationship_advice/comments/1awaq24/i_40m_found_out_wife_40f_sent_nudes_on_reddit/krg2p9o/" TargetMode="External"/><Relationship Id="rId1216" Type="http://schemas.openxmlformats.org/officeDocument/2006/relationships/hyperlink" Target="https://www.reddit.com/r/relationship_advice/comments/1aw7p9a/i_25m_just_found_out_my_wife_21f_was_cheating_on/krfpvl5/" TargetMode="External"/><Relationship Id="rId1423" Type="http://schemas.openxmlformats.org/officeDocument/2006/relationships/hyperlink" Target="https://www.reddit.com/r/relationship_advice/comments/1aw7p9a/i_25m_just_found_out_my_wife_21f_was_cheating_on/krgrho2/" TargetMode="External"/><Relationship Id="rId225" Type="http://schemas.openxmlformats.org/officeDocument/2006/relationships/hyperlink" Target="https://www.reddit.com/r/relationship_advice/comments/1aw982x/i_26m_recently_met_a_girl_26f_who_is_very_shady/" TargetMode="External"/><Relationship Id="rId432" Type="http://schemas.openxmlformats.org/officeDocument/2006/relationships/hyperlink" Target="https://www.reddit.com/r/relationship_advice/comments/1awc7gv/girlfriend_24f_called_me_27m_unreasonable_for/krgingk/" TargetMode="External"/><Relationship Id="rId877" Type="http://schemas.openxmlformats.org/officeDocument/2006/relationships/hyperlink" Target="https://www.reddit.com/r/relationship_advice/comments/1awa22l/i_cant_tell_when_my_bf32m_is_consenting_and_it/krfscuv/" TargetMode="External"/><Relationship Id="rId1062" Type="http://schemas.openxmlformats.org/officeDocument/2006/relationships/hyperlink" Target="https://www.reddit.com/r/relationship_advice/comments/1aw816n/i_21f_feel_like_i_do_everything_for_my_boyfriend/krfgaot/" TargetMode="External"/><Relationship Id="rId737" Type="http://schemas.openxmlformats.org/officeDocument/2006/relationships/hyperlink" Target="https://www.reddit.com/r/relationship_advice/comments/1awaq24/i_40m_found_out_wife_40f_sent_nudes_on_reddit/krgft7w/" TargetMode="External"/><Relationship Id="rId944" Type="http://schemas.openxmlformats.org/officeDocument/2006/relationships/hyperlink" Target="https://www.reddit.com/r/relationship_advice/comments/1aw9qpa/title_27f_had_sex_for_the_first_time_with_30m_who/krftsj9/" TargetMode="External"/><Relationship Id="rId1367" Type="http://schemas.openxmlformats.org/officeDocument/2006/relationships/hyperlink" Target="https://www.reddit.com/r/relationship_advice/comments/1aw7p9a/i_25m_just_found_out_my_wife_21f_was_cheating_on/krg6n0y/" TargetMode="External"/><Relationship Id="rId1574" Type="http://schemas.openxmlformats.org/officeDocument/2006/relationships/hyperlink" Target="https://www.reddit.com/r/relationship_advice/comments/1aw7mhm/i_f20_walked_in_on_my_bf_m22_cumming_while/krfhi1n/" TargetMode="External"/><Relationship Id="rId73" Type="http://schemas.openxmlformats.org/officeDocument/2006/relationships/hyperlink" Target="https://www.reddit.com/r/relationship_advice/comments/1awdqts/am_i_34m_being_selfish_for_asking_for_more_care/" TargetMode="External"/><Relationship Id="rId169" Type="http://schemas.openxmlformats.org/officeDocument/2006/relationships/hyperlink" Target="https://www.reddit.com/r/relationship_advice/comments/1awaqn9/i_27f_have_been_lying_to_my_partner_30m_about_my/" TargetMode="External"/><Relationship Id="rId376" Type="http://schemas.openxmlformats.org/officeDocument/2006/relationships/hyperlink" Target="https://www.reddit.com/r/relationship_advice/comments/1awdfz3/attempting_41m_to_get_closure_from_exwife_43f_is/krgj7n2/" TargetMode="External"/><Relationship Id="rId583" Type="http://schemas.openxmlformats.org/officeDocument/2006/relationships/hyperlink" Target="https://www.reddit.com/r/relationship_advice/comments/1awaq24/i_40m_found_out_wife_40f_sent_nudes_on_reddit/krg6ss4/" TargetMode="External"/><Relationship Id="rId790" Type="http://schemas.openxmlformats.org/officeDocument/2006/relationships/hyperlink" Target="https://www.reddit.com/r/relationship_advice/comments/1awaq24/i_40m_found_out_wife_40f_sent_nudes_on_reddit/krgjhgu/" TargetMode="External"/><Relationship Id="rId804" Type="http://schemas.openxmlformats.org/officeDocument/2006/relationships/hyperlink" Target="https://www.reddit.com/r/relationship_advice/comments/1awaq24/i_40m_found_out_wife_40f_sent_nudes_on_reddit/krgoch6/" TargetMode="External"/><Relationship Id="rId1227" Type="http://schemas.openxmlformats.org/officeDocument/2006/relationships/hyperlink" Target="https://www.reddit.com/r/relationship_advice/comments/1aw7p9a/i_25m_just_found_out_my_wife_21f_was_cheating_on/krfqlj5/" TargetMode="External"/><Relationship Id="rId1434" Type="http://schemas.openxmlformats.org/officeDocument/2006/relationships/hyperlink" Target="https://www.reddit.com/r/relationship_advice/comments/1aw7p9a/i_25m_just_found_out_my_wife_21f_was_cheating_on/krgbxl0/" TargetMode="External"/><Relationship Id="rId4" Type="http://schemas.openxmlformats.org/officeDocument/2006/relationships/hyperlink" Target="https://www.reddit.com/r/relationship_advice/comments/1awfs7d/i_30f_my_30m_have_been_together_for_15_years_and/" TargetMode="External"/><Relationship Id="rId236" Type="http://schemas.openxmlformats.org/officeDocument/2006/relationships/hyperlink" Target="https://www.reddit.com/r/relationship_advice/comments/1aw8xsy/i_f24_and_my_bf_m30_broke_up_after_1_year_and_i/" TargetMode="External"/><Relationship Id="rId443" Type="http://schemas.openxmlformats.org/officeDocument/2006/relationships/hyperlink" Target="https://www.reddit.com/r/relationship_advice/comments/1awc7gv/girlfriend_24f_called_me_27m_unreasonable_for/krgkmx4/" TargetMode="External"/><Relationship Id="rId650" Type="http://schemas.openxmlformats.org/officeDocument/2006/relationships/hyperlink" Target="https://www.reddit.com/r/relationship_advice/comments/1awaq24/i_40m_found_out_wife_40f_sent_nudes_on_reddit/krg8ash/" TargetMode="External"/><Relationship Id="rId888" Type="http://schemas.openxmlformats.org/officeDocument/2006/relationships/hyperlink" Target="https://www.reddit.com/r/relationship_advice/comments/1awa22l/i_cant_tell_when_my_bf32m_is_consenting_and_it/krfvmob/" TargetMode="External"/><Relationship Id="rId1073" Type="http://schemas.openxmlformats.org/officeDocument/2006/relationships/hyperlink" Target="https://www.reddit.com/r/relationship_advice/comments/1aw816n/i_21f_feel_like_i_do_everything_for_my_boyfriend/krfr1sf/" TargetMode="External"/><Relationship Id="rId1280" Type="http://schemas.openxmlformats.org/officeDocument/2006/relationships/hyperlink" Target="https://www.reddit.com/r/relationship_advice/comments/1aw7p9a/i_25m_just_found_out_my_wife_21f_was_cheating_on/krfvco0/" TargetMode="External"/><Relationship Id="rId1501" Type="http://schemas.openxmlformats.org/officeDocument/2006/relationships/hyperlink" Target="https://www.reddit.com/r/relationship_advice/comments/1aw7p9a/i_25m_just_found_out_my_wife_21f_was_cheating_on/krgg7c4/" TargetMode="External"/><Relationship Id="rId303" Type="http://schemas.openxmlformats.org/officeDocument/2006/relationships/hyperlink" Target="https://www.reddit.com/r/relationship_advice/comments/1aweaz5/my_24m_girlfriend_20f_was_having_sex_with_another/krglufa/" TargetMode="External"/><Relationship Id="rId748" Type="http://schemas.openxmlformats.org/officeDocument/2006/relationships/hyperlink" Target="https://www.reddit.com/r/relationship_advice/comments/1awaq24/i_40m_found_out_wife_40f_sent_nudes_on_reddit/krgnwii/" TargetMode="External"/><Relationship Id="rId955" Type="http://schemas.openxmlformats.org/officeDocument/2006/relationships/hyperlink" Target="https://www.reddit.com/r/relationship_advice/comments/1aw9qpa/title_27f_had_sex_for_the_first_time_with_30m_who/krfye0l/" TargetMode="External"/><Relationship Id="rId1140" Type="http://schemas.openxmlformats.org/officeDocument/2006/relationships/hyperlink" Target="https://www.reddit.com/r/relationship_advice/comments/1aw7p9a/i_25m_just_found_out_my_wife_21f_was_cheating_on/krffrjs/" TargetMode="External"/><Relationship Id="rId1378" Type="http://schemas.openxmlformats.org/officeDocument/2006/relationships/hyperlink" Target="https://www.reddit.com/r/relationship_advice/comments/1aw7p9a/i_25m_just_found_out_my_wife_21f_was_cheating_on/krg9dzc/" TargetMode="External"/><Relationship Id="rId1585" Type="http://schemas.openxmlformats.org/officeDocument/2006/relationships/hyperlink" Target="https://www.reddit.com/r/relationship_advice/comments/1aw7mhm/i_f20_walked_in_on_my_bf_m22_cumming_while/krfk54a/" TargetMode="External"/><Relationship Id="rId84" Type="http://schemas.openxmlformats.org/officeDocument/2006/relationships/hyperlink" Target="https://www.reddit.com/r/relationship_advice/comments/1awdf1v/need_genuine_advice_on_a_relationships_situation/" TargetMode="External"/><Relationship Id="rId387" Type="http://schemas.openxmlformats.org/officeDocument/2006/relationships/hyperlink" Target="https://www.reddit.com/r/relationship_advice/comments/1awd3cp/i_18m_didnt_want_my_gf_18f_to_go_busking_she_is/krgo143/" TargetMode="External"/><Relationship Id="rId510" Type="http://schemas.openxmlformats.org/officeDocument/2006/relationships/hyperlink" Target="https://www.reddit.com/r/relationship_advice/comments/1awc6hh/am_i_28_m_a_bad_person_for_wanting_to_end_a/krgo57c/" TargetMode="External"/><Relationship Id="rId594" Type="http://schemas.openxmlformats.org/officeDocument/2006/relationships/hyperlink" Target="https://www.reddit.com/r/relationship_advice/comments/1awaq24/i_40m_found_out_wife_40f_sent_nudes_on_reddit/krfx3xm/" TargetMode="External"/><Relationship Id="rId608" Type="http://schemas.openxmlformats.org/officeDocument/2006/relationships/hyperlink" Target="https://www.reddit.com/r/relationship_advice/comments/1awaq24/i_40m_found_out_wife_40f_sent_nudes_on_reddit/krg8ufr/" TargetMode="External"/><Relationship Id="rId815" Type="http://schemas.openxmlformats.org/officeDocument/2006/relationships/hyperlink" Target="https://www.reddit.com/r/relationship_advice/comments/1awaq24/i_40m_found_out_wife_40f_sent_nudes_on_reddit/krg6kas/" TargetMode="External"/><Relationship Id="rId1238" Type="http://schemas.openxmlformats.org/officeDocument/2006/relationships/hyperlink" Target="https://www.reddit.com/r/relationship_advice/comments/1aw7p9a/i_25m_just_found_out_my_wife_21f_was_cheating_on/krfre85/" TargetMode="External"/><Relationship Id="rId1445" Type="http://schemas.openxmlformats.org/officeDocument/2006/relationships/hyperlink" Target="https://www.reddit.com/r/relationship_advice/comments/1aw7p9a/i_25m_just_found_out_my_wife_21f_was_cheating_on/krfvmfa/" TargetMode="External"/><Relationship Id="rId247" Type="http://schemas.openxmlformats.org/officeDocument/2006/relationships/hyperlink" Target="https://www.reddit.com/r/relationship_advice/comments/1aw8nbn/myf19_boyfriend_m18dates_me_even_tho_im_not_his/" TargetMode="External"/><Relationship Id="rId899" Type="http://schemas.openxmlformats.org/officeDocument/2006/relationships/hyperlink" Target="https://www.reddit.com/r/relationship_advice/comments/1awa22l/i_cant_tell_when_my_bf32m_is_consenting_and_it/krftlyn/" TargetMode="External"/><Relationship Id="rId1000" Type="http://schemas.openxmlformats.org/officeDocument/2006/relationships/hyperlink" Target="https://www.reddit.com/r/relationship_advice/comments/1aw9qpa/title_27f_had_sex_for_the_first_time_with_30m_who/krfx0jn/" TargetMode="External"/><Relationship Id="rId1084" Type="http://schemas.openxmlformats.org/officeDocument/2006/relationships/hyperlink" Target="https://www.reddit.com/r/relationship_advice/comments/1aw816n/i_21f_feel_like_i_do_everything_for_my_boyfriend/krgli0s/" TargetMode="External"/><Relationship Id="rId1305" Type="http://schemas.openxmlformats.org/officeDocument/2006/relationships/hyperlink" Target="https://www.reddit.com/r/relationship_advice/comments/1aw7p9a/i_25m_just_found_out_my_wife_21f_was_cheating_on/krfy6se/" TargetMode="External"/><Relationship Id="rId107" Type="http://schemas.openxmlformats.org/officeDocument/2006/relationships/hyperlink" Target="https://www.reddit.com/r/relationship_advice/comments/1awcrms/i_f25_am_in_love_with_someone_m26_i_cant_have/" TargetMode="External"/><Relationship Id="rId454" Type="http://schemas.openxmlformats.org/officeDocument/2006/relationships/hyperlink" Target="https://www.reddit.com/r/relationship_advice/comments/1awc7gv/girlfriend_24f_called_me_27m_unreasonable_for/krgk89f/" TargetMode="External"/><Relationship Id="rId661" Type="http://schemas.openxmlformats.org/officeDocument/2006/relationships/hyperlink" Target="https://www.reddit.com/r/relationship_advice/comments/1awaq24/i_40m_found_out_wife_40f_sent_nudes_on_reddit/krgc6k0/" TargetMode="External"/><Relationship Id="rId759" Type="http://schemas.openxmlformats.org/officeDocument/2006/relationships/hyperlink" Target="https://www.reddit.com/r/relationship_advice/comments/1awaq24/i_40m_found_out_wife_40f_sent_nudes_on_reddit/krgbl6g/" TargetMode="External"/><Relationship Id="rId966" Type="http://schemas.openxmlformats.org/officeDocument/2006/relationships/hyperlink" Target="https://www.reddit.com/r/relationship_advice/comments/1aw9qpa/title_27f_had_sex_for_the_first_time_with_30m_who/krg637t/" TargetMode="External"/><Relationship Id="rId1291" Type="http://schemas.openxmlformats.org/officeDocument/2006/relationships/hyperlink" Target="https://www.reddit.com/r/relationship_advice/comments/1aw7p9a/i_25m_just_found_out_my_wife_21f_was_cheating_on/krfwz8i/" TargetMode="External"/><Relationship Id="rId1389" Type="http://schemas.openxmlformats.org/officeDocument/2006/relationships/hyperlink" Target="https://www.reddit.com/r/relationship_advice/comments/1aw7p9a/i_25m_just_found_out_my_wife_21f_was_cheating_on/krgbf4a/" TargetMode="External"/><Relationship Id="rId1512" Type="http://schemas.openxmlformats.org/officeDocument/2006/relationships/hyperlink" Target="https://www.reddit.com/r/relationship_advice/comments/1aw7mhm/i_f20_walked_in_on_my_bf_m22_cumming_while/krfcty5/" TargetMode="External"/><Relationship Id="rId1596" Type="http://schemas.openxmlformats.org/officeDocument/2006/relationships/hyperlink" Target="https://www.reddit.com/r/relationship_advice/comments/1aw7mhm/i_f20_walked_in_on_my_bf_m22_cumming_while/krfj5rd/" TargetMode="External"/><Relationship Id="rId11" Type="http://schemas.openxmlformats.org/officeDocument/2006/relationships/hyperlink" Target="https://www.reddit.com/r/relationship_advice/comments/1awfmdr/is_it_too_late_for_me_28m_and_my_spouse_29f/" TargetMode="External"/><Relationship Id="rId314" Type="http://schemas.openxmlformats.org/officeDocument/2006/relationships/hyperlink" Target="https://www.reddit.com/r/relationship_advice/comments/1aweaz5/my_24m_girlfriend_20f_was_having_sex_with_another/krglcuq/" TargetMode="External"/><Relationship Id="rId398" Type="http://schemas.openxmlformats.org/officeDocument/2006/relationships/hyperlink" Target="https://www.reddit.com/r/relationship_advice/comments/1awd3cp/i_18m_didnt_want_my_gf_18f_to_go_busking_she_is/krgjh7t/" TargetMode="External"/><Relationship Id="rId521" Type="http://schemas.openxmlformats.org/officeDocument/2006/relationships/hyperlink" Target="https://www.reddit.com/r/relationship_advice/comments/1awbvb9/my_19f_boyfriend_19m_loves_me_more_than_i_love/krgd6da/" TargetMode="External"/><Relationship Id="rId619" Type="http://schemas.openxmlformats.org/officeDocument/2006/relationships/hyperlink" Target="https://www.reddit.com/r/relationship_advice/comments/1awaq24/i_40m_found_out_wife_40f_sent_nudes_on_reddit/krg845z/" TargetMode="External"/><Relationship Id="rId1151" Type="http://schemas.openxmlformats.org/officeDocument/2006/relationships/hyperlink" Target="https://www.reddit.com/r/relationship_advice/comments/1aw7p9a/i_25m_just_found_out_my_wife_21f_was_cheating_on/krfiagf/" TargetMode="External"/><Relationship Id="rId1249" Type="http://schemas.openxmlformats.org/officeDocument/2006/relationships/hyperlink" Target="https://www.reddit.com/r/relationship_advice/comments/1aw7p9a/i_25m_just_found_out_my_wife_21f_was_cheating_on/krfsbuy/" TargetMode="External"/><Relationship Id="rId95" Type="http://schemas.openxmlformats.org/officeDocument/2006/relationships/hyperlink" Target="https://www.reddit.com/r/relationship_advice/comments/1awd679/second_date_went_well_we_kissed_i30m_really_like/" TargetMode="External"/><Relationship Id="rId160" Type="http://schemas.openxmlformats.org/officeDocument/2006/relationships/hyperlink" Target="https://www.reddit.com/r/relationship_advice/comments/1awb2jy/is_my_36m_partner_a_mommy_boy_and_i_34f_will_be/" TargetMode="External"/><Relationship Id="rId826" Type="http://schemas.openxmlformats.org/officeDocument/2006/relationships/hyperlink" Target="https://www.reddit.com/r/relationship_advice/comments/1awaize/i29m_want_my_fianc&#233;_24f_to_sleep_with_another_man/krfwlbz/" TargetMode="External"/><Relationship Id="rId1011" Type="http://schemas.openxmlformats.org/officeDocument/2006/relationships/hyperlink" Target="https://www.reddit.com/r/relationship_advice/comments/1aw8nr8/my_girlfriend_f20_had_a_lot_of_previous_sexual/krflad5/" TargetMode="External"/><Relationship Id="rId1109" Type="http://schemas.openxmlformats.org/officeDocument/2006/relationships/hyperlink" Target="https://www.reddit.com/r/relationship_advice/comments/1aw7rgq/why_wont_he_m29_propose_to_me_f28/krfy14m/" TargetMode="External"/><Relationship Id="rId1456" Type="http://schemas.openxmlformats.org/officeDocument/2006/relationships/hyperlink" Target="https://www.reddit.com/r/relationship_advice/comments/1aw7p9a/i_25m_just_found_out_my_wife_21f_was_cheating_on/krg2bue/" TargetMode="External"/><Relationship Id="rId258" Type="http://schemas.openxmlformats.org/officeDocument/2006/relationships/hyperlink" Target="https://www.reddit.com/r/relationship_advice/comments/1aw89j9/cruel_husband_34m_my_29f_birthday/" TargetMode="External"/><Relationship Id="rId465" Type="http://schemas.openxmlformats.org/officeDocument/2006/relationships/hyperlink" Target="https://www.reddit.com/r/relationship_advice/comments/1awc7gv/girlfriend_24f_called_me_27m_unreasonable_for/krglbqn/" TargetMode="External"/><Relationship Id="rId672" Type="http://schemas.openxmlformats.org/officeDocument/2006/relationships/hyperlink" Target="https://www.reddit.com/r/relationship_advice/comments/1awaq24/i_40m_found_out_wife_40f_sent_nudes_on_reddit/krgf9d9/" TargetMode="External"/><Relationship Id="rId1095" Type="http://schemas.openxmlformats.org/officeDocument/2006/relationships/hyperlink" Target="https://www.reddit.com/r/relationship_advice/comments/1aw7rgq/why_wont_he_m29_propose_to_me_f28/krfko95/" TargetMode="External"/><Relationship Id="rId1316" Type="http://schemas.openxmlformats.org/officeDocument/2006/relationships/hyperlink" Target="https://www.reddit.com/r/relationship_advice/comments/1aw7p9a/i_25m_just_found_out_my_wife_21f_was_cheating_on/krfyuwi/" TargetMode="External"/><Relationship Id="rId1523" Type="http://schemas.openxmlformats.org/officeDocument/2006/relationships/hyperlink" Target="https://www.reddit.com/r/relationship_advice/comments/1aw7mhm/i_f20_walked_in_on_my_bf_m22_cumming_while/krfcqzq/" TargetMode="External"/><Relationship Id="rId22" Type="http://schemas.openxmlformats.org/officeDocument/2006/relationships/hyperlink" Target="https://www.reddit.com/r/relationship_advice/comments/1awf84k/i_20f_have_a_boyfriend_24m_but_i_lately_want_to/" TargetMode="External"/><Relationship Id="rId118" Type="http://schemas.openxmlformats.org/officeDocument/2006/relationships/hyperlink" Target="https://www.reddit.com/r/relationship_advice/comments/1awckfi/my_girlfriend_18f_tells_me_i_18m_dont_show_enough/" TargetMode="External"/><Relationship Id="rId325" Type="http://schemas.openxmlformats.org/officeDocument/2006/relationships/hyperlink" Target="https://www.reddit.com/r/relationship_advice/comments/1aweaz5/my_24m_girlfriend_20f_was_having_sex_with_another/krgs6jm/" TargetMode="External"/><Relationship Id="rId532" Type="http://schemas.openxmlformats.org/officeDocument/2006/relationships/hyperlink" Target="https://www.reddit.com/r/relationship_advice/comments/1awbqrd/my_girlfriend_19m_doesnt_have_sex_or_touch_me_20m/krg9o1f/" TargetMode="External"/><Relationship Id="rId977" Type="http://schemas.openxmlformats.org/officeDocument/2006/relationships/hyperlink" Target="https://www.reddit.com/r/relationship_advice/comments/1aw9qpa/title_27f_had_sex_for_the_first_time_with_30m_who/krg7hft/" TargetMode="External"/><Relationship Id="rId1162" Type="http://schemas.openxmlformats.org/officeDocument/2006/relationships/hyperlink" Target="https://www.reddit.com/r/relationship_advice/comments/1aw7p9a/i_25m_just_found_out_my_wife_21f_was_cheating_on/krflkob/" TargetMode="External"/><Relationship Id="rId171" Type="http://schemas.openxmlformats.org/officeDocument/2006/relationships/hyperlink" Target="https://www.reddit.com/r/relationship_advice/comments/1awamez/me_25m_and_my_boyfriend_28m_i_managed_to/" TargetMode="External"/><Relationship Id="rId837" Type="http://schemas.openxmlformats.org/officeDocument/2006/relationships/hyperlink" Target="https://www.reddit.com/r/relationship_advice/comments/1awaize/i29m_want_my_fianc&#233;_24f_to_sleep_with_another_man/krfzbm9/" TargetMode="External"/><Relationship Id="rId1022" Type="http://schemas.openxmlformats.org/officeDocument/2006/relationships/hyperlink" Target="https://www.reddit.com/r/relationship_advice/comments/1aw8nr8/my_girlfriend_f20_had_a_lot_of_previous_sexual/krfpbnl/" TargetMode="External"/><Relationship Id="rId1467" Type="http://schemas.openxmlformats.org/officeDocument/2006/relationships/hyperlink" Target="https://www.reddit.com/r/relationship_advice/comments/1aw7p9a/i_25m_just_found_out_my_wife_21f_was_cheating_on/krfpqf2/" TargetMode="External"/><Relationship Id="rId269" Type="http://schemas.openxmlformats.org/officeDocument/2006/relationships/hyperlink" Target="https://www.reddit.com/r/relationship_advice/comments/1aw82kq/my_26_f_fiance_25_m_died_and_i_found_out_he_was/" TargetMode="External"/><Relationship Id="rId476" Type="http://schemas.openxmlformats.org/officeDocument/2006/relationships/hyperlink" Target="https://www.reddit.com/r/relationship_advice/comments/1awc7gv/girlfriend_24f_called_me_27m_unreasonable_for/krgavax/" TargetMode="External"/><Relationship Id="rId683" Type="http://schemas.openxmlformats.org/officeDocument/2006/relationships/hyperlink" Target="https://www.reddit.com/r/relationship_advice/comments/1awaq24/i_40m_found_out_wife_40f_sent_nudes_on_reddit/krgir7d/" TargetMode="External"/><Relationship Id="rId890" Type="http://schemas.openxmlformats.org/officeDocument/2006/relationships/hyperlink" Target="https://www.reddit.com/r/relationship_advice/comments/1awa22l/i_cant_tell_when_my_bf32m_is_consenting_and_it/krfuzk9/" TargetMode="External"/><Relationship Id="rId904" Type="http://schemas.openxmlformats.org/officeDocument/2006/relationships/hyperlink" Target="https://www.reddit.com/r/relationship_advice/comments/1awa22l/i_cant_tell_when_my_bf32m_is_consenting_and_it/krfvh7h/" TargetMode="External"/><Relationship Id="rId1327" Type="http://schemas.openxmlformats.org/officeDocument/2006/relationships/hyperlink" Target="https://www.reddit.com/r/relationship_advice/comments/1aw7p9a/i_25m_just_found_out_my_wife_21f_was_cheating_on/krg0ayd/" TargetMode="External"/><Relationship Id="rId1534" Type="http://schemas.openxmlformats.org/officeDocument/2006/relationships/hyperlink" Target="https://www.reddit.com/r/relationship_advice/comments/1aw7mhm/i_f20_walked_in_on_my_bf_m22_cumming_while/krfg5fj/" TargetMode="External"/><Relationship Id="rId33" Type="http://schemas.openxmlformats.org/officeDocument/2006/relationships/hyperlink" Target="https://www.reddit.com/r/relationship_advice/comments/1awf1mk/i_30m_had_a_fantastic_first_date_with_her_30f_but/" TargetMode="External"/><Relationship Id="rId129" Type="http://schemas.openxmlformats.org/officeDocument/2006/relationships/hyperlink" Target="https://www.reddit.com/r/relationship_advice/comments/1awc7o4/im_32f_dating_someone_45m_with_a_party_lifestyle/" TargetMode="External"/><Relationship Id="rId336" Type="http://schemas.openxmlformats.org/officeDocument/2006/relationships/hyperlink" Target="https://www.reddit.com/r/relationship_advice/comments/1aweaz5/my_24m_girlfriend_20f_was_having_sex_with_another/krgp0br/" TargetMode="External"/><Relationship Id="rId543" Type="http://schemas.openxmlformats.org/officeDocument/2006/relationships/hyperlink" Target="https://www.reddit.com/r/relationship_advice/comments/1awatli/my_27f_boyfriend_33m_comes_off_as_unappreciative/" TargetMode="External"/><Relationship Id="rId988" Type="http://schemas.openxmlformats.org/officeDocument/2006/relationships/hyperlink" Target="https://www.reddit.com/r/relationship_advice/comments/1aw9qpa/title_27f_had_sex_for_the_first_time_with_30m_who/krg8hz8/" TargetMode="External"/><Relationship Id="rId1173" Type="http://schemas.openxmlformats.org/officeDocument/2006/relationships/hyperlink" Target="https://www.reddit.com/r/relationship_advice/comments/1aw7p9a/i_25m_just_found_out_my_wife_21f_was_cheating_on/krfxgit/" TargetMode="External"/><Relationship Id="rId1380" Type="http://schemas.openxmlformats.org/officeDocument/2006/relationships/hyperlink" Target="https://www.reddit.com/r/relationship_advice/comments/1aw7p9a/i_25m_just_found_out_my_wife_21f_was_cheating_on/krg9j3i/" TargetMode="External"/><Relationship Id="rId1601" Type="http://schemas.openxmlformats.org/officeDocument/2006/relationships/comments" Target="../comments1.xml"/><Relationship Id="rId182" Type="http://schemas.openxmlformats.org/officeDocument/2006/relationships/hyperlink" Target="https://www.reddit.com/r/relationship_advice/comments/1awa88y/my_f31_bf_m35_thinks_we_are_too_unequal_and_that/" TargetMode="External"/><Relationship Id="rId403" Type="http://schemas.openxmlformats.org/officeDocument/2006/relationships/hyperlink" Target="https://www.reddit.com/r/relationship_advice/comments/1awd3cp/i_18m_didnt_want_my_gf_18f_to_go_busking_she_is/krgnv16/" TargetMode="External"/><Relationship Id="rId750" Type="http://schemas.openxmlformats.org/officeDocument/2006/relationships/hyperlink" Target="https://www.reddit.com/r/relationship_advice/comments/1awaq24/i_40m_found_out_wife_40f_sent_nudes_on_reddit/krgrjy8/" TargetMode="External"/><Relationship Id="rId848" Type="http://schemas.openxmlformats.org/officeDocument/2006/relationships/hyperlink" Target="https://www.reddit.com/r/relationship_advice/comments/1awa22l/i_cant_tell_when_my_bf32m_is_consenting_and_it/krfr383/" TargetMode="External"/><Relationship Id="rId1033" Type="http://schemas.openxmlformats.org/officeDocument/2006/relationships/hyperlink" Target="https://www.reddit.com/r/relationship_advice/comments/1aw8nr8/my_girlfriend_f20_had_a_lot_of_previous_sexual/krfi5w2/" TargetMode="External"/><Relationship Id="rId1478" Type="http://schemas.openxmlformats.org/officeDocument/2006/relationships/hyperlink" Target="https://www.reddit.com/r/relationship_advice/comments/1aw7p9a/i_25m_just_found_out_my_wife_21f_was_cheating_on/krg43pn/" TargetMode="External"/><Relationship Id="rId487" Type="http://schemas.openxmlformats.org/officeDocument/2006/relationships/hyperlink" Target="https://www.reddit.com/r/relationship_advice/comments/1awc6hh/am_i_28_m_a_bad_person_for_wanting_to_end_a/krgir39/" TargetMode="External"/><Relationship Id="rId610" Type="http://schemas.openxmlformats.org/officeDocument/2006/relationships/hyperlink" Target="https://www.reddit.com/r/relationship_advice/comments/1awaq24/i_40m_found_out_wife_40f_sent_nudes_on_reddit/krga0vw/" TargetMode="External"/><Relationship Id="rId694" Type="http://schemas.openxmlformats.org/officeDocument/2006/relationships/hyperlink" Target="https://www.reddit.com/r/relationship_advice/comments/1awaq24/i_40m_found_out_wife_40f_sent_nudes_on_reddit/krgmahs/" TargetMode="External"/><Relationship Id="rId708" Type="http://schemas.openxmlformats.org/officeDocument/2006/relationships/hyperlink" Target="https://www.reddit.com/r/relationship_advice/comments/1awaq24/i_40m_found_out_wife_40f_sent_nudes_on_reddit/krgf78w/" TargetMode="External"/><Relationship Id="rId915" Type="http://schemas.openxmlformats.org/officeDocument/2006/relationships/hyperlink" Target="https://www.reddit.com/r/relationship_advice/comments/1awa22l/i_cant_tell_when_my_bf32m_is_consenting_and_it/krg1bzw/" TargetMode="External"/><Relationship Id="rId1240" Type="http://schemas.openxmlformats.org/officeDocument/2006/relationships/hyperlink" Target="https://www.reddit.com/r/relationship_advice/comments/1aw7p9a/i_25m_just_found_out_my_wife_21f_was_cheating_on/krfrkhe/" TargetMode="External"/><Relationship Id="rId1338" Type="http://schemas.openxmlformats.org/officeDocument/2006/relationships/hyperlink" Target="https://www.reddit.com/r/relationship_advice/comments/1aw7p9a/i_25m_just_found_out_my_wife_21f_was_cheating_on/krg1kvx/" TargetMode="External"/><Relationship Id="rId1545" Type="http://schemas.openxmlformats.org/officeDocument/2006/relationships/hyperlink" Target="https://www.reddit.com/r/relationship_advice/comments/1aw7mhm/i_f20_walked_in_on_my_bf_m22_cumming_while/krfsqct/" TargetMode="External"/><Relationship Id="rId347" Type="http://schemas.openxmlformats.org/officeDocument/2006/relationships/hyperlink" Target="https://www.reddit.com/r/relationship_advice/comments/1awe8x3/need_advice_how_i_26f_can_make_my_28m_partner_for/" TargetMode="External"/><Relationship Id="rId999" Type="http://schemas.openxmlformats.org/officeDocument/2006/relationships/hyperlink" Target="https://www.reddit.com/r/relationship_advice/comments/1aw9qpa/title_27f_had_sex_for_the_first_time_with_30m_who/krg6wu6/" TargetMode="External"/><Relationship Id="rId1100" Type="http://schemas.openxmlformats.org/officeDocument/2006/relationships/hyperlink" Target="https://www.reddit.com/r/relationship_advice/comments/1aw7rgq/why_wont_he_m29_propose_to_me_f28/krfg4rz/" TargetMode="External"/><Relationship Id="rId1184" Type="http://schemas.openxmlformats.org/officeDocument/2006/relationships/hyperlink" Target="https://www.reddit.com/r/relationship_advice/comments/1aw7p9a/i_25m_just_found_out_my_wife_21f_was_cheating_on/krfghb2/" TargetMode="External"/><Relationship Id="rId1405" Type="http://schemas.openxmlformats.org/officeDocument/2006/relationships/hyperlink" Target="https://www.reddit.com/r/relationship_advice/comments/1aw7p9a/i_25m_just_found_out_my_wife_21f_was_cheating_on/krggiey/" TargetMode="External"/><Relationship Id="rId44" Type="http://schemas.openxmlformats.org/officeDocument/2006/relationships/hyperlink" Target="https://www.reddit.com/r/relationship_advice/comments/1aweqrb/my_29f_husband_37m_thought_that_my_relationship/" TargetMode="External"/><Relationship Id="rId554" Type="http://schemas.openxmlformats.org/officeDocument/2006/relationships/hyperlink" Target="https://www.reddit.com/r/relationship_advice/comments/1awaq24/i_40m_found_out_wife_40f_sent_nudes_on_reddit/krfu2ug/" TargetMode="External"/><Relationship Id="rId761" Type="http://schemas.openxmlformats.org/officeDocument/2006/relationships/hyperlink" Target="https://www.reddit.com/r/relationship_advice/comments/1awaq24/i_40m_found_out_wife_40f_sent_nudes_on_reddit/krfuo1v/" TargetMode="External"/><Relationship Id="rId859" Type="http://schemas.openxmlformats.org/officeDocument/2006/relationships/hyperlink" Target="https://www.reddit.com/r/relationship_advice/comments/1awa22l/i_cant_tell_when_my_bf32m_is_consenting_and_it/krfsa68/" TargetMode="External"/><Relationship Id="rId1391" Type="http://schemas.openxmlformats.org/officeDocument/2006/relationships/hyperlink" Target="https://www.reddit.com/r/relationship_advice/comments/1aw7p9a/i_25m_just_found_out_my_wife_21f_was_cheating_on/krgc5n3/" TargetMode="External"/><Relationship Id="rId1489" Type="http://schemas.openxmlformats.org/officeDocument/2006/relationships/hyperlink" Target="https://www.reddit.com/r/relationship_advice/comments/1aw7p9a/i_25m_just_found_out_my_wife_21f_was_cheating_on/krfwe8v/" TargetMode="External"/><Relationship Id="rId193" Type="http://schemas.openxmlformats.org/officeDocument/2006/relationships/hyperlink" Target="https://www.reddit.com/r/relationship_advice/comments/1awa10c/i_30f_caught_my_boyfriend_28m_on_several_dating/" TargetMode="External"/><Relationship Id="rId207" Type="http://schemas.openxmlformats.org/officeDocument/2006/relationships/hyperlink" Target="https://www.reddit.com/r/relationship_advice/comments/1aw9mk4/46f_47m_3_year_relationship_tldr_my_partner/" TargetMode="External"/><Relationship Id="rId414" Type="http://schemas.openxmlformats.org/officeDocument/2006/relationships/hyperlink" Target="https://www.reddit.com/r/relationship_advice/comments/1awc7gv/girlfriend_24f_called_me_27m_unreasonable_for/krgaam2/" TargetMode="External"/><Relationship Id="rId498" Type="http://schemas.openxmlformats.org/officeDocument/2006/relationships/hyperlink" Target="https://www.reddit.com/r/relationship_advice/comments/1awc6hh/am_i_28_m_a_bad_person_for_wanting_to_end_a/krgo6px/" TargetMode="External"/><Relationship Id="rId621" Type="http://schemas.openxmlformats.org/officeDocument/2006/relationships/hyperlink" Target="https://www.reddit.com/r/relationship_advice/comments/1awaq24/i_40m_found_out_wife_40f_sent_nudes_on_reddit/krg1gdr/" TargetMode="External"/><Relationship Id="rId1044" Type="http://schemas.openxmlformats.org/officeDocument/2006/relationships/hyperlink" Target="https://www.reddit.com/r/relationship_advice/comments/1aw8nr8/my_girlfriend_f20_had_a_lot_of_previous_sexual/" TargetMode="External"/><Relationship Id="rId1251" Type="http://schemas.openxmlformats.org/officeDocument/2006/relationships/hyperlink" Target="https://www.reddit.com/r/relationship_advice/comments/1aw7p9a/i_25m_just_found_out_my_wife_21f_was_cheating_on/krfsj09/" TargetMode="External"/><Relationship Id="rId1349" Type="http://schemas.openxmlformats.org/officeDocument/2006/relationships/hyperlink" Target="https://www.reddit.com/r/relationship_advice/comments/1aw7p9a/i_25m_just_found_out_my_wife_21f_was_cheating_on/krg2if9/" TargetMode="External"/><Relationship Id="rId260" Type="http://schemas.openxmlformats.org/officeDocument/2006/relationships/hyperlink" Target="https://www.reddit.com/r/relationship_advice/comments/1aw89g9/my_f24_bf_m26_says_i_dont_know_how_to_be_a_woman/" TargetMode="External"/><Relationship Id="rId719" Type="http://schemas.openxmlformats.org/officeDocument/2006/relationships/hyperlink" Target="https://www.reddit.com/r/relationship_advice/comments/1awaq24/i_40m_found_out_wife_40f_sent_nudes_on_reddit/krgotqx/" TargetMode="External"/><Relationship Id="rId926" Type="http://schemas.openxmlformats.org/officeDocument/2006/relationships/hyperlink" Target="https://www.reddit.com/r/relationship_advice/comments/1aw9qpa/title_27f_had_sex_for_the_first_time_with_30m_who/krg0w4z/" TargetMode="External"/><Relationship Id="rId1111" Type="http://schemas.openxmlformats.org/officeDocument/2006/relationships/hyperlink" Target="https://www.reddit.com/r/relationship_advice/comments/1aw7rgq/why_wont_he_m29_propose_to_me_f28/krfz0wb/" TargetMode="External"/><Relationship Id="rId1556" Type="http://schemas.openxmlformats.org/officeDocument/2006/relationships/hyperlink" Target="https://www.reddit.com/r/relationship_advice/comments/1aw7mhm/i_f20_walked_in_on_my_bf_m22_cumming_while/krfdoug/" TargetMode="External"/><Relationship Id="rId55" Type="http://schemas.openxmlformats.org/officeDocument/2006/relationships/hyperlink" Target="https://www.reddit.com/r/relationship_advice/comments/1awefvq/me_28m_and_my_exgf_25f_keep_going_back_to_each/" TargetMode="External"/><Relationship Id="rId120" Type="http://schemas.openxmlformats.org/officeDocument/2006/relationships/hyperlink" Target="https://www.reddit.com/r/relationship_advice/comments/1awck31/23f_25m/" TargetMode="External"/><Relationship Id="rId358" Type="http://schemas.openxmlformats.org/officeDocument/2006/relationships/hyperlink" Target="https://www.reddit.com/r/relationship_advice/comments/1aweaes/my_25f_fianc&#233;_26m_just_told_me_he_will_never/krgjy4y/" TargetMode="External"/><Relationship Id="rId565" Type="http://schemas.openxmlformats.org/officeDocument/2006/relationships/hyperlink" Target="https://www.reddit.com/r/relationship_advice/comments/1awaq24/i_40m_found_out_wife_40f_sent_nudes_on_reddit/krg1kd4/" TargetMode="External"/><Relationship Id="rId772" Type="http://schemas.openxmlformats.org/officeDocument/2006/relationships/hyperlink" Target="https://www.reddit.com/r/relationship_advice/comments/1awaq24/i_40m_found_out_wife_40f_sent_nudes_on_reddit/krgjyrp/" TargetMode="External"/><Relationship Id="rId1195" Type="http://schemas.openxmlformats.org/officeDocument/2006/relationships/hyperlink" Target="https://www.reddit.com/r/relationship_advice/comments/1aw7p9a/i_25m_just_found_out_my_wife_21f_was_cheating_on/krfn17z/" TargetMode="External"/><Relationship Id="rId1209" Type="http://schemas.openxmlformats.org/officeDocument/2006/relationships/hyperlink" Target="https://www.reddit.com/r/relationship_advice/comments/1aw7p9a/i_25m_just_found_out_my_wife_21f_was_cheating_on/krfp5f3/" TargetMode="External"/><Relationship Id="rId1416" Type="http://schemas.openxmlformats.org/officeDocument/2006/relationships/hyperlink" Target="https://www.reddit.com/r/relationship_advice/comments/1aw7p9a/i_25m_just_found_out_my_wife_21f_was_cheating_on/krgogfa/" TargetMode="External"/><Relationship Id="rId218" Type="http://schemas.openxmlformats.org/officeDocument/2006/relationships/hyperlink" Target="https://www.reddit.com/r/relationship_advice/comments/1aw9cnn/my_bf_m21_is_in_pain_i_f21_dont_know_how_to_help/" TargetMode="External"/><Relationship Id="rId425" Type="http://schemas.openxmlformats.org/officeDocument/2006/relationships/hyperlink" Target="https://www.reddit.com/r/relationship_advice/comments/1awc7gv/girlfriend_24f_called_me_27m_unreasonable_for/krgjg6n/" TargetMode="External"/><Relationship Id="rId632" Type="http://schemas.openxmlformats.org/officeDocument/2006/relationships/hyperlink" Target="https://www.reddit.com/r/relationship_advice/comments/1awaq24/i_40m_found_out_wife_40f_sent_nudes_on_reddit/krg5a5a/" TargetMode="External"/><Relationship Id="rId1055" Type="http://schemas.openxmlformats.org/officeDocument/2006/relationships/hyperlink" Target="https://www.reddit.com/r/relationship_advice/comments/1aw816y/my_30f_partner_33m_is_obsessed_with_his_phone/" TargetMode="External"/><Relationship Id="rId1262" Type="http://schemas.openxmlformats.org/officeDocument/2006/relationships/hyperlink" Target="https://www.reddit.com/r/relationship_advice/comments/1aw7p9a/i_25m_just_found_out_my_wife_21f_was_cheating_on/krftwoh/" TargetMode="External"/><Relationship Id="rId271" Type="http://schemas.openxmlformats.org/officeDocument/2006/relationships/hyperlink" Target="https://www.reddit.com/r/relationship_advice/comments/1aw8005/my_m24_gf_f24_is_still_in_love_with_her_ex_what/" TargetMode="External"/><Relationship Id="rId937" Type="http://schemas.openxmlformats.org/officeDocument/2006/relationships/hyperlink" Target="https://www.reddit.com/r/relationship_advice/comments/1aw9qpa/title_27f_had_sex_for_the_first_time_with_30m_who/krg1fnr/" TargetMode="External"/><Relationship Id="rId1122" Type="http://schemas.openxmlformats.org/officeDocument/2006/relationships/hyperlink" Target="https://www.reddit.com/r/relationship_advice/comments/1aw7p9a/i_25m_just_found_out_my_wife_21f_was_cheating_on/krfjtcl/" TargetMode="External"/><Relationship Id="rId1567" Type="http://schemas.openxmlformats.org/officeDocument/2006/relationships/hyperlink" Target="https://www.reddit.com/r/relationship_advice/comments/1aw7mhm/i_f20_walked_in_on_my_bf_m22_cumming_while/krfisvm/" TargetMode="External"/><Relationship Id="rId66" Type="http://schemas.openxmlformats.org/officeDocument/2006/relationships/hyperlink" Target="https://www.reddit.com/r/relationship_advice/comments/1awe187/my_22f_boyfriend_23m_of_almost_four_years_have/" TargetMode="External"/><Relationship Id="rId131" Type="http://schemas.openxmlformats.org/officeDocument/2006/relationships/hyperlink" Target="https://www.reddit.com/r/relationship_advice/comments/1awc3e7/my_f25_long_distance_boyfriend_m23_has_been/" TargetMode="External"/><Relationship Id="rId369" Type="http://schemas.openxmlformats.org/officeDocument/2006/relationships/hyperlink" Target="https://www.reddit.com/r/relationship_advice/comments/1awdj99/i_m33_am_waiting_for_my_fianc&#233;_f32_to_see_if/" TargetMode="External"/><Relationship Id="rId576" Type="http://schemas.openxmlformats.org/officeDocument/2006/relationships/hyperlink" Target="https://www.reddit.com/r/relationship_advice/comments/1awaq24/i_40m_found_out_wife_40f_sent_nudes_on_reddit/krged8r/" TargetMode="External"/><Relationship Id="rId783" Type="http://schemas.openxmlformats.org/officeDocument/2006/relationships/hyperlink" Target="https://www.reddit.com/r/relationship_advice/comments/1awaq24/i_40m_found_out_wife_40f_sent_nudes_on_reddit/krgdc8p/" TargetMode="External"/><Relationship Id="rId990" Type="http://schemas.openxmlformats.org/officeDocument/2006/relationships/hyperlink" Target="https://www.reddit.com/r/relationship_advice/comments/1aw9qpa/title_27f_had_sex_for_the_first_time_with_30m_who/krg6wfh/" TargetMode="External"/><Relationship Id="rId1427" Type="http://schemas.openxmlformats.org/officeDocument/2006/relationships/hyperlink" Target="https://www.reddit.com/r/relationship_advice/comments/1aw7p9a/i_25m_just_found_out_my_wife_21f_was_cheating_on/krfti51/" TargetMode="External"/><Relationship Id="rId229" Type="http://schemas.openxmlformats.org/officeDocument/2006/relationships/hyperlink" Target="https://www.reddit.com/r/relationship_advice/comments/1aw91jb/i_23f_asked_my_partner_23f_to_be_less_exclusive/" TargetMode="External"/><Relationship Id="rId436" Type="http://schemas.openxmlformats.org/officeDocument/2006/relationships/hyperlink" Target="https://www.reddit.com/r/relationship_advice/comments/1awc7gv/girlfriend_24f_called_me_27m_unreasonable_for/krglsbt/" TargetMode="External"/><Relationship Id="rId643" Type="http://schemas.openxmlformats.org/officeDocument/2006/relationships/hyperlink" Target="https://www.reddit.com/r/relationship_advice/comments/1awaq24/i_40m_found_out_wife_40f_sent_nudes_on_reddit/krg75qx/" TargetMode="External"/><Relationship Id="rId1066" Type="http://schemas.openxmlformats.org/officeDocument/2006/relationships/hyperlink" Target="https://www.reddit.com/r/relationship_advice/comments/1aw816n/i_21f_feel_like_i_do_everything_for_my_boyfriend/krfmenu/" TargetMode="External"/><Relationship Id="rId1273" Type="http://schemas.openxmlformats.org/officeDocument/2006/relationships/hyperlink" Target="https://www.reddit.com/r/relationship_advice/comments/1aw7p9a/i_25m_just_found_out_my_wife_21f_was_cheating_on/krfugfj/" TargetMode="External"/><Relationship Id="rId1480" Type="http://schemas.openxmlformats.org/officeDocument/2006/relationships/hyperlink" Target="https://www.reddit.com/r/relationship_advice/comments/1aw7p9a/i_25m_just_found_out_my_wife_21f_was_cheating_on/krfqqpp/" TargetMode="External"/><Relationship Id="rId850" Type="http://schemas.openxmlformats.org/officeDocument/2006/relationships/hyperlink" Target="https://www.reddit.com/r/relationship_advice/comments/1awa22l/i_cant_tell_when_my_bf32m_is_consenting_and_it/krfrqc5/" TargetMode="External"/><Relationship Id="rId948" Type="http://schemas.openxmlformats.org/officeDocument/2006/relationships/hyperlink" Target="https://www.reddit.com/r/relationship_advice/comments/1aw9qpa/title_27f_had_sex_for_the_first_time_with_30m_who/krfyln9/" TargetMode="External"/><Relationship Id="rId1133" Type="http://schemas.openxmlformats.org/officeDocument/2006/relationships/hyperlink" Target="https://www.reddit.com/r/relationship_advice/comments/1aw7p9a/i_25m_just_found_out_my_wife_21f_was_cheating_on/krfhed5/" TargetMode="External"/><Relationship Id="rId1578" Type="http://schemas.openxmlformats.org/officeDocument/2006/relationships/hyperlink" Target="https://www.reddit.com/r/relationship_advice/comments/1aw7mhm/i_f20_walked_in_on_my_bf_m22_cumming_while/krfhhes/" TargetMode="External"/><Relationship Id="rId77" Type="http://schemas.openxmlformats.org/officeDocument/2006/relationships/hyperlink" Target="https://www.reddit.com/r/relationship_advice/comments/1awdlvl/been_a_month_since_my_24m_five_year_relationship/" TargetMode="External"/><Relationship Id="rId282" Type="http://schemas.openxmlformats.org/officeDocument/2006/relationships/hyperlink" Target="https://www.reddit.com/r/relationship_advice/comments/1aw7r8w/i_m18_kissed_a_girl_f18_ive_known_for_a_decade/" TargetMode="External"/><Relationship Id="rId503" Type="http://schemas.openxmlformats.org/officeDocument/2006/relationships/hyperlink" Target="https://www.reddit.com/r/relationship_advice/comments/1awc6hh/am_i_28_m_a_bad_person_for_wanting_to_end_a/krgpjki/" TargetMode="External"/><Relationship Id="rId587" Type="http://schemas.openxmlformats.org/officeDocument/2006/relationships/hyperlink" Target="https://www.reddit.com/r/relationship_advice/comments/1awaq24/i_40m_found_out_wife_40f_sent_nudes_on_reddit/krgde9d/" TargetMode="External"/><Relationship Id="rId710" Type="http://schemas.openxmlformats.org/officeDocument/2006/relationships/hyperlink" Target="https://www.reddit.com/r/relationship_advice/comments/1awaq24/i_40m_found_out_wife_40f_sent_nudes_on_reddit/krgamlj/" TargetMode="External"/><Relationship Id="rId808" Type="http://schemas.openxmlformats.org/officeDocument/2006/relationships/hyperlink" Target="https://www.reddit.com/r/relationship_advice/comments/1awaq24/i_40m_found_out_wife_40f_sent_nudes_on_reddit/krgj0wp/" TargetMode="External"/><Relationship Id="rId1340" Type="http://schemas.openxmlformats.org/officeDocument/2006/relationships/hyperlink" Target="https://www.reddit.com/r/relationship_advice/comments/1aw7p9a/i_25m_just_found_out_my_wife_21f_was_cheating_on/krg1y02/" TargetMode="External"/><Relationship Id="rId1438" Type="http://schemas.openxmlformats.org/officeDocument/2006/relationships/hyperlink" Target="https://www.reddit.com/r/relationship_advice/comments/1aw7p9a/i_25m_just_found_out_my_wife_21f_was_cheating_on/krfl5m4/" TargetMode="External"/><Relationship Id="rId8" Type="http://schemas.openxmlformats.org/officeDocument/2006/relationships/hyperlink" Target="https://www.reddit.com/r/relationship_advice/comments/1awfq4q/caught_my_28f_boyfriend_26m_making_sexual_jokes/" TargetMode="External"/><Relationship Id="rId142" Type="http://schemas.openxmlformats.org/officeDocument/2006/relationships/hyperlink" Target="https://www.reddit.com/r/relationship_advice/comments/1awbk8r/43_m_43_f_5yr_relationship/" TargetMode="External"/><Relationship Id="rId447" Type="http://schemas.openxmlformats.org/officeDocument/2006/relationships/hyperlink" Target="https://www.reddit.com/r/relationship_advice/comments/1awc7gv/girlfriend_24f_called_me_27m_unreasonable_for/krgq31w/" TargetMode="External"/><Relationship Id="rId794" Type="http://schemas.openxmlformats.org/officeDocument/2006/relationships/hyperlink" Target="https://www.reddit.com/r/relationship_advice/comments/1awaq24/i_40m_found_out_wife_40f_sent_nudes_on_reddit/krg1p4f/" TargetMode="External"/><Relationship Id="rId1077" Type="http://schemas.openxmlformats.org/officeDocument/2006/relationships/hyperlink" Target="https://www.reddit.com/r/relationship_advice/comments/1aw816n/i_21f_feel_like_i_do_everything_for_my_boyfriend/krfmdvn/" TargetMode="External"/><Relationship Id="rId1200" Type="http://schemas.openxmlformats.org/officeDocument/2006/relationships/hyperlink" Target="https://www.reddit.com/r/relationship_advice/comments/1aw7p9a/i_25m_just_found_out_my_wife_21f_was_cheating_on/krfoki5/" TargetMode="External"/><Relationship Id="rId654" Type="http://schemas.openxmlformats.org/officeDocument/2006/relationships/hyperlink" Target="https://www.reddit.com/r/relationship_advice/comments/1awaq24/i_40m_found_out_wife_40f_sent_nudes_on_reddit/krg95vg/" TargetMode="External"/><Relationship Id="rId861" Type="http://schemas.openxmlformats.org/officeDocument/2006/relationships/hyperlink" Target="https://www.reddit.com/r/relationship_advice/comments/1awa22l/i_cant_tell_when_my_bf32m_is_consenting_and_it/krfrrlp/" TargetMode="External"/><Relationship Id="rId959" Type="http://schemas.openxmlformats.org/officeDocument/2006/relationships/hyperlink" Target="https://www.reddit.com/r/relationship_advice/comments/1aw9qpa/title_27f_had_sex_for_the_first_time_with_30m_who/krgr48x/" TargetMode="External"/><Relationship Id="rId1284" Type="http://schemas.openxmlformats.org/officeDocument/2006/relationships/hyperlink" Target="https://www.reddit.com/r/relationship_advice/comments/1aw7p9a/i_25m_just_found_out_my_wife_21f_was_cheating_on/krfw78q/" TargetMode="External"/><Relationship Id="rId1491" Type="http://schemas.openxmlformats.org/officeDocument/2006/relationships/hyperlink" Target="https://www.reddit.com/r/relationship_advice/comments/1aw7p9a/i_25m_just_found_out_my_wife_21f_was_cheating_on/krgdvwd/" TargetMode="External"/><Relationship Id="rId1505" Type="http://schemas.openxmlformats.org/officeDocument/2006/relationships/hyperlink" Target="https://www.reddit.com/r/relationship_advice/comments/1aw7mhm/i_f20_walked_in_on_my_bf_m22_cumming_while/krfdeuc/" TargetMode="External"/><Relationship Id="rId1589" Type="http://schemas.openxmlformats.org/officeDocument/2006/relationships/hyperlink" Target="https://www.reddit.com/r/relationship_advice/comments/1aw7mhm/i_f20_walked_in_on_my_bf_m22_cumming_while/krffaeh/" TargetMode="External"/><Relationship Id="rId293" Type="http://schemas.openxmlformats.org/officeDocument/2006/relationships/hyperlink" Target="https://www.reddit.com/r/relationship_advice/comments/1aweaz5/my_24m_girlfriend_20f_was_having_sex_with_another/krgodc7/" TargetMode="External"/><Relationship Id="rId307" Type="http://schemas.openxmlformats.org/officeDocument/2006/relationships/hyperlink" Target="https://www.reddit.com/r/relationship_advice/comments/1aweaz5/my_24m_girlfriend_20f_was_having_sex_with_another/krglbb9/" TargetMode="External"/><Relationship Id="rId514" Type="http://schemas.openxmlformats.org/officeDocument/2006/relationships/hyperlink" Target="https://www.reddit.com/r/relationship_advice/comments/1awc6hh/am_i_28_m_a_bad_person_for_wanting_to_end_a/krgfccl/" TargetMode="External"/><Relationship Id="rId721" Type="http://schemas.openxmlformats.org/officeDocument/2006/relationships/hyperlink" Target="https://www.reddit.com/r/relationship_advice/comments/1awaq24/i_40m_found_out_wife_40f_sent_nudes_on_reddit/krgklse/" TargetMode="External"/><Relationship Id="rId1144" Type="http://schemas.openxmlformats.org/officeDocument/2006/relationships/hyperlink" Target="https://www.reddit.com/r/relationship_advice/comments/1aw7p9a/i_25m_just_found_out_my_wife_21f_was_cheating_on/krfk6qn/" TargetMode="External"/><Relationship Id="rId1351" Type="http://schemas.openxmlformats.org/officeDocument/2006/relationships/hyperlink" Target="https://www.reddit.com/r/relationship_advice/comments/1aw7p9a/i_25m_just_found_out_my_wife_21f_was_cheating_on/krg33kr/" TargetMode="External"/><Relationship Id="rId1449" Type="http://schemas.openxmlformats.org/officeDocument/2006/relationships/hyperlink" Target="https://www.reddit.com/r/relationship_advice/comments/1aw7p9a/i_25m_just_found_out_my_wife_21f_was_cheating_on/krfndg2/" TargetMode="External"/><Relationship Id="rId88" Type="http://schemas.openxmlformats.org/officeDocument/2006/relationships/hyperlink" Target="https://www.reddit.com/r/relationship_advice/comments/1awdap7/my_bf_32m_sad_me_26f_during_active_addiction_but/" TargetMode="External"/><Relationship Id="rId153" Type="http://schemas.openxmlformats.org/officeDocument/2006/relationships/hyperlink" Target="https://www.reddit.com/r/relationship_advice/comments/1awbawm/my_24m_relationship_with_my_girlfriend_23f_is/" TargetMode="External"/><Relationship Id="rId360" Type="http://schemas.openxmlformats.org/officeDocument/2006/relationships/hyperlink" Target="https://www.reddit.com/r/relationship_advice/comments/1aweaes/my_25f_fianc&#233;_26m_just_told_me_he_will_never/krgprsa/" TargetMode="External"/><Relationship Id="rId598" Type="http://schemas.openxmlformats.org/officeDocument/2006/relationships/hyperlink" Target="https://www.reddit.com/r/relationship_advice/comments/1awaq24/i_40m_found_out_wife_40f_sent_nudes_on_reddit/krg72so/" TargetMode="External"/><Relationship Id="rId819" Type="http://schemas.openxmlformats.org/officeDocument/2006/relationships/hyperlink" Target="https://www.reddit.com/r/relationship_advice/comments/1awaq24/i_40m_found_out_wife_40f_sent_nudes_on_reddit/krgdh3s/" TargetMode="External"/><Relationship Id="rId1004" Type="http://schemas.openxmlformats.org/officeDocument/2006/relationships/hyperlink" Target="https://www.reddit.com/r/relationship_advice/comments/1aw9qpa/title_27f_had_sex_for_the_first_time_with_30m_who/krg7rcp/" TargetMode="External"/><Relationship Id="rId1211" Type="http://schemas.openxmlformats.org/officeDocument/2006/relationships/hyperlink" Target="https://www.reddit.com/r/relationship_advice/comments/1aw7p9a/i_25m_just_found_out_my_wife_21f_was_cheating_on/krfpbmi/" TargetMode="External"/><Relationship Id="rId220" Type="http://schemas.openxmlformats.org/officeDocument/2006/relationships/hyperlink" Target="https://www.reddit.com/r/relationship_advice/comments/1aw9ckr/is_it_rude_to_buy_my_f20_boyfriend_m20_a_second/" TargetMode="External"/><Relationship Id="rId458" Type="http://schemas.openxmlformats.org/officeDocument/2006/relationships/hyperlink" Target="https://www.reddit.com/r/relationship_advice/comments/1awc7gv/girlfriend_24f_called_me_27m_unreasonable_for/krg8kbc/" TargetMode="External"/><Relationship Id="rId665" Type="http://schemas.openxmlformats.org/officeDocument/2006/relationships/hyperlink" Target="https://www.reddit.com/r/relationship_advice/comments/1awaq24/i_40m_found_out_wife_40f_sent_nudes_on_reddit/krgddhi/" TargetMode="External"/><Relationship Id="rId872" Type="http://schemas.openxmlformats.org/officeDocument/2006/relationships/hyperlink" Target="https://www.reddit.com/r/relationship_advice/comments/1awa22l/i_cant_tell_when_my_bf32m_is_consenting_and_it/krfri0n/" TargetMode="External"/><Relationship Id="rId1088" Type="http://schemas.openxmlformats.org/officeDocument/2006/relationships/hyperlink" Target="https://www.reddit.com/r/relationship_advice/comments/1aw7rgq/why_wont_he_m29_propose_to_me_f28/" TargetMode="External"/><Relationship Id="rId1295" Type="http://schemas.openxmlformats.org/officeDocument/2006/relationships/hyperlink" Target="https://www.reddit.com/r/relationship_advice/comments/1aw7p9a/i_25m_just_found_out_my_wife_21f_was_cheating_on/krfx89e/" TargetMode="External"/><Relationship Id="rId1309" Type="http://schemas.openxmlformats.org/officeDocument/2006/relationships/hyperlink" Target="https://www.reddit.com/r/relationship_advice/comments/1aw7p9a/i_25m_just_found_out_my_wife_21f_was_cheating_on/krfyny9/" TargetMode="External"/><Relationship Id="rId1516" Type="http://schemas.openxmlformats.org/officeDocument/2006/relationships/hyperlink" Target="https://www.reddit.com/r/relationship_advice/comments/1aw7mhm/i_f20_walked_in_on_my_bf_m22_cumming_while/krff1u5/" TargetMode="External"/><Relationship Id="rId15" Type="http://schemas.openxmlformats.org/officeDocument/2006/relationships/hyperlink" Target="https://www.reddit.com/r/relationship_advice/comments/1awfhxt/i_19f_am_worried_that_my_boyfriend_20m_isnt/" TargetMode="External"/><Relationship Id="rId318" Type="http://schemas.openxmlformats.org/officeDocument/2006/relationships/hyperlink" Target="https://www.reddit.com/r/relationship_advice/comments/1aweaz5/my_24m_girlfriend_20f_was_having_sex_with_another/krgqpvo/" TargetMode="External"/><Relationship Id="rId525" Type="http://schemas.openxmlformats.org/officeDocument/2006/relationships/hyperlink" Target="https://www.reddit.com/r/relationship_advice/comments/1awbqrd/my_girlfriend_19m_doesnt_have_sex_or_touch_me_20m/krg6e5j/" TargetMode="External"/><Relationship Id="rId732" Type="http://schemas.openxmlformats.org/officeDocument/2006/relationships/hyperlink" Target="https://www.reddit.com/r/relationship_advice/comments/1awaq24/i_40m_found_out_wife_40f_sent_nudes_on_reddit/krfxrim/" TargetMode="External"/><Relationship Id="rId1155" Type="http://schemas.openxmlformats.org/officeDocument/2006/relationships/hyperlink" Target="https://www.reddit.com/r/relationship_advice/comments/1aw7p9a/i_25m_just_found_out_my_wife_21f_was_cheating_on/krfjsj6/" TargetMode="External"/><Relationship Id="rId1362" Type="http://schemas.openxmlformats.org/officeDocument/2006/relationships/hyperlink" Target="https://www.reddit.com/r/relationship_advice/comments/1aw7p9a/i_25m_just_found_out_my_wife_21f_was_cheating_on/krg5ink/" TargetMode="External"/><Relationship Id="rId99" Type="http://schemas.openxmlformats.org/officeDocument/2006/relationships/hyperlink" Target="https://www.reddit.com/r/relationship_advice/comments/1awd1lc/how_long_should_i_18m_wait_to_tell_a_person_im/" TargetMode="External"/><Relationship Id="rId164" Type="http://schemas.openxmlformats.org/officeDocument/2006/relationships/hyperlink" Target="https://www.reddit.com/r/relationship_advice/comments/1awawyr/i_18m_broke_the_trust_of_the_girl_i_love_most_18f/" TargetMode="External"/><Relationship Id="rId371" Type="http://schemas.openxmlformats.org/officeDocument/2006/relationships/hyperlink" Target="https://www.reddit.com/r/relationship_advice/comments/1awdj99/i_m33_am_waiting_for_my_fianc&#233;_f32_to_see_if/krgm841/" TargetMode="External"/><Relationship Id="rId1015" Type="http://schemas.openxmlformats.org/officeDocument/2006/relationships/hyperlink" Target="https://www.reddit.com/r/relationship_advice/comments/1aw8nr8/my_girlfriend_f20_had_a_lot_of_previous_sexual/krfvos9/" TargetMode="External"/><Relationship Id="rId1222" Type="http://schemas.openxmlformats.org/officeDocument/2006/relationships/hyperlink" Target="https://www.reddit.com/r/relationship_advice/comments/1aw7p9a/i_25m_just_found_out_my_wife_21f_was_cheating_on/krfqeu4/" TargetMode="External"/><Relationship Id="rId469" Type="http://schemas.openxmlformats.org/officeDocument/2006/relationships/hyperlink" Target="https://www.reddit.com/r/relationship_advice/comments/1awc7gv/girlfriend_24f_called_me_27m_unreasonable_for/krg9xo5/" TargetMode="External"/><Relationship Id="rId676" Type="http://schemas.openxmlformats.org/officeDocument/2006/relationships/hyperlink" Target="https://www.reddit.com/r/relationship_advice/comments/1awaq24/i_40m_found_out_wife_40f_sent_nudes_on_reddit/krggpfd/" TargetMode="External"/><Relationship Id="rId883" Type="http://schemas.openxmlformats.org/officeDocument/2006/relationships/hyperlink" Target="https://www.reddit.com/r/relationship_advice/comments/1awa22l/i_cant_tell_when_my_bf32m_is_consenting_and_it/krftk6r/" TargetMode="External"/><Relationship Id="rId1099" Type="http://schemas.openxmlformats.org/officeDocument/2006/relationships/hyperlink" Target="https://www.reddit.com/r/relationship_advice/comments/1aw7rgq/why_wont_he_m29_propose_to_me_f28/krfv5bv/" TargetMode="External"/><Relationship Id="rId1527" Type="http://schemas.openxmlformats.org/officeDocument/2006/relationships/hyperlink" Target="https://www.reddit.com/r/relationship_advice/comments/1aw7mhm/i_f20_walked_in_on_my_bf_m22_cumming_while/krfnpml/" TargetMode="External"/><Relationship Id="rId26" Type="http://schemas.openxmlformats.org/officeDocument/2006/relationships/hyperlink" Target="https://www.reddit.com/r/relationship_advice/comments/1awf754/overshared_gave_confusing_answers_and_am_stuck/" TargetMode="External"/><Relationship Id="rId231" Type="http://schemas.openxmlformats.org/officeDocument/2006/relationships/hyperlink" Target="https://www.reddit.com/r/relationship_advice/comments/1aw90nf/i_31f_and_my_bf_32m_broke_up_but_how_did_we_end/" TargetMode="External"/><Relationship Id="rId329" Type="http://schemas.openxmlformats.org/officeDocument/2006/relationships/hyperlink" Target="https://www.reddit.com/r/relationship_advice/comments/1aweaz5/my_24m_girlfriend_20f_was_having_sex_with_another/krghvwe/" TargetMode="External"/><Relationship Id="rId536" Type="http://schemas.openxmlformats.org/officeDocument/2006/relationships/hyperlink" Target="https://www.reddit.com/r/relationship_advice/comments/1awb4tq/my_24f_boyfriend_30m_wont_cut_off_his_ex_to_stay/krgb2uh/" TargetMode="External"/><Relationship Id="rId1166" Type="http://schemas.openxmlformats.org/officeDocument/2006/relationships/hyperlink" Target="https://www.reddit.com/r/relationship_advice/comments/1aw7p9a/i_25m_just_found_out_my_wife_21f_was_cheating_on/krfmjs9/" TargetMode="External"/><Relationship Id="rId1373" Type="http://schemas.openxmlformats.org/officeDocument/2006/relationships/hyperlink" Target="https://www.reddit.com/r/relationship_advice/comments/1aw7p9a/i_25m_just_found_out_my_wife_21f_was_cheating_on/krg89ru/" TargetMode="External"/><Relationship Id="rId175" Type="http://schemas.openxmlformats.org/officeDocument/2006/relationships/hyperlink" Target="https://www.reddit.com/r/relationship_advice/comments/1awabz5/29m_has_fallen_out_of_love_for_28f_but_do_i_stay/" TargetMode="External"/><Relationship Id="rId743" Type="http://schemas.openxmlformats.org/officeDocument/2006/relationships/hyperlink" Target="https://www.reddit.com/r/relationship_advice/comments/1awaq24/i_40m_found_out_wife_40f_sent_nudes_on_reddit/krgidy5/" TargetMode="External"/><Relationship Id="rId950" Type="http://schemas.openxmlformats.org/officeDocument/2006/relationships/hyperlink" Target="https://www.reddit.com/r/relationship_advice/comments/1aw9qpa/title_27f_had_sex_for_the_first_time_with_30m_who/krfymev/" TargetMode="External"/><Relationship Id="rId1026" Type="http://schemas.openxmlformats.org/officeDocument/2006/relationships/hyperlink" Target="https://www.reddit.com/r/relationship_advice/comments/1aw8nr8/my_girlfriend_f20_had_a_lot_of_previous_sexual/krfrhfi/" TargetMode="External"/><Relationship Id="rId1580" Type="http://schemas.openxmlformats.org/officeDocument/2006/relationships/hyperlink" Target="https://www.reddit.com/r/relationship_advice/comments/1aw7mhm/i_f20_walked_in_on_my_bf_m22_cumming_while/krfec2o/" TargetMode="External"/><Relationship Id="rId382" Type="http://schemas.openxmlformats.org/officeDocument/2006/relationships/hyperlink" Target="https://www.reddit.com/r/relationship_advice/comments/1awd3cp/i_18m_didnt_want_my_gf_18f_to_go_busking_she_is/" TargetMode="External"/><Relationship Id="rId603" Type="http://schemas.openxmlformats.org/officeDocument/2006/relationships/hyperlink" Target="https://www.reddit.com/r/relationship_advice/comments/1awaq24/i_40m_found_out_wife_40f_sent_nudes_on_reddit/krgijdx/" TargetMode="External"/><Relationship Id="rId687" Type="http://schemas.openxmlformats.org/officeDocument/2006/relationships/hyperlink" Target="https://www.reddit.com/r/relationship_advice/comments/1awaq24/i_40m_found_out_wife_40f_sent_nudes_on_reddit/krgjy16/" TargetMode="External"/><Relationship Id="rId810" Type="http://schemas.openxmlformats.org/officeDocument/2006/relationships/hyperlink" Target="https://www.reddit.com/r/relationship_advice/comments/1awaq24/i_40m_found_out_wife_40f_sent_nudes_on_reddit/krgbcys/" TargetMode="External"/><Relationship Id="rId908" Type="http://schemas.openxmlformats.org/officeDocument/2006/relationships/hyperlink" Target="https://i.etsystatic.com/26966283/r/il/c46094/3085636130/il/_1588xN.3085636130/_otsp.jpg" TargetMode="External"/><Relationship Id="rId1233" Type="http://schemas.openxmlformats.org/officeDocument/2006/relationships/hyperlink" Target="https://www.reddit.com/r/relationship_advice/comments/1aw7p9a/i_25m_just_found_out_my_wife_21f_was_cheating_on/krfqup5/" TargetMode="External"/><Relationship Id="rId1440" Type="http://schemas.openxmlformats.org/officeDocument/2006/relationships/hyperlink" Target="https://www.reddit.com/r/relationship_advice/comments/1aw7p9a/i_25m_just_found_out_my_wife_21f_was_cheating_on/krfus0v/" TargetMode="External"/><Relationship Id="rId1538" Type="http://schemas.openxmlformats.org/officeDocument/2006/relationships/hyperlink" Target="https://www.reddit.com/r/relationship_advice/comments/1aw7mhm/i_f20_walked_in_on_my_bf_m22_cumming_while/krfjali/" TargetMode="External"/><Relationship Id="rId242" Type="http://schemas.openxmlformats.org/officeDocument/2006/relationships/hyperlink" Target="https://www.reddit.com/r/relationship_advice/comments/1aw8tm1/how_possible_is_to_get_back_together_with_your/" TargetMode="External"/><Relationship Id="rId894" Type="http://schemas.openxmlformats.org/officeDocument/2006/relationships/hyperlink" Target="https://www.reddit.com/r/relationship_advice/comments/1awa22l/i_cant_tell_when_my_bf32m_is_consenting_and_it/krfsubz/" TargetMode="External"/><Relationship Id="rId1177" Type="http://schemas.openxmlformats.org/officeDocument/2006/relationships/hyperlink" Target="https://www.reddit.com/r/relationship_advice/comments/1aw7p9a/i_25m_just_found_out_my_wife_21f_was_cheating_on/krfd7gh/" TargetMode="External"/><Relationship Id="rId1300" Type="http://schemas.openxmlformats.org/officeDocument/2006/relationships/hyperlink" Target="https://www.reddit.com/r/relationship_advice/comments/1aw7p9a/i_25m_just_found_out_my_wife_21f_was_cheating_on/krfxlzs/" TargetMode="External"/><Relationship Id="rId37" Type="http://schemas.openxmlformats.org/officeDocument/2006/relationships/hyperlink" Target="https://www.reddit.com/r/relationship_advice/comments/1awf0gr/the_girl_i_like_f19_cringes_when_i_flirt_m18_and/" TargetMode="External"/><Relationship Id="rId102" Type="http://schemas.openxmlformats.org/officeDocument/2006/relationships/hyperlink" Target="https://www.reddit.com/r/relationship_advice/comments/1awcvln/i_f22_want_to_spend_more_time_with_my_partner_m23/" TargetMode="External"/><Relationship Id="rId547" Type="http://schemas.openxmlformats.org/officeDocument/2006/relationships/hyperlink" Target="https://www.reddit.com/r/relationship_advice/comments/1awatli/my_27f_boyfriend_33m_comes_off_as_unappreciative/krgr83a/" TargetMode="External"/><Relationship Id="rId754" Type="http://schemas.openxmlformats.org/officeDocument/2006/relationships/hyperlink" Target="https://www.reddit.com/r/relationship_advice/comments/1awaq24/i_40m_found_out_wife_40f_sent_nudes_on_reddit/krg848s/" TargetMode="External"/><Relationship Id="rId961" Type="http://schemas.openxmlformats.org/officeDocument/2006/relationships/hyperlink" Target="https://www.reddit.com/r/relationship_advice/comments/1aw9qpa/title_27f_had_sex_for_the_first_time_with_30m_who/krg6jl3/" TargetMode="External"/><Relationship Id="rId1384" Type="http://schemas.openxmlformats.org/officeDocument/2006/relationships/hyperlink" Target="https://www.reddit.com/r/relationship_advice/comments/1aw7p9a/i_25m_just_found_out_my_wife_21f_was_cheating_on/krgaitc/" TargetMode="External"/><Relationship Id="rId1591" Type="http://schemas.openxmlformats.org/officeDocument/2006/relationships/hyperlink" Target="https://www.reddit.com/r/relationship_advice/comments/1aw7mhm/i_f20_walked_in_on_my_bf_m22_cumming_while/krfldel/" TargetMode="External"/><Relationship Id="rId90" Type="http://schemas.openxmlformats.org/officeDocument/2006/relationships/hyperlink" Target="https://www.reddit.com/r/relationship_advice/comments/1awda5b/me19f_and_my_boyfriend_18m_are_taking_a_break/" TargetMode="External"/><Relationship Id="rId186" Type="http://schemas.openxmlformats.org/officeDocument/2006/relationships/hyperlink" Target="https://www.reddit.com/r/relationship_advice/comments/1awa4qy/breaking_up_when_you_love_someone_22_m_and_22f/" TargetMode="External"/><Relationship Id="rId393" Type="http://schemas.openxmlformats.org/officeDocument/2006/relationships/hyperlink" Target="https://www.reddit.com/r/relationship_advice/comments/1awd3cp/i_18m_didnt_want_my_gf_18f_to_go_busking_she_is/krghegq/" TargetMode="External"/><Relationship Id="rId407" Type="http://schemas.openxmlformats.org/officeDocument/2006/relationships/hyperlink" Target="https://www.reddit.com/r/relationship_advice/comments/1awd3cp/i_18m_didnt_want_my_gf_18f_to_go_busking_she_is/krgmju9/" TargetMode="External"/><Relationship Id="rId614" Type="http://schemas.openxmlformats.org/officeDocument/2006/relationships/hyperlink" Target="https://www.reddit.com/r/relationship_advice/comments/1awaq24/i_40m_found_out_wife_40f_sent_nudes_on_reddit/krg93b9/" TargetMode="External"/><Relationship Id="rId821" Type="http://schemas.openxmlformats.org/officeDocument/2006/relationships/hyperlink" Target="https://www.reddit.com/r/relationship_advice/comments/1awaize/i29m_want_my_fianc&#233;_24f_to_sleep_with_another_man/" TargetMode="External"/><Relationship Id="rId1037" Type="http://schemas.openxmlformats.org/officeDocument/2006/relationships/hyperlink" Target="https://www.reddit.com/r/relationship_advice/comments/1aw8nr8/my_girlfriend_f20_had_a_lot_of_previous_sexual/krfmla0/" TargetMode="External"/><Relationship Id="rId1244" Type="http://schemas.openxmlformats.org/officeDocument/2006/relationships/hyperlink" Target="https://www.reddit.com/r/relationship_advice/comments/1aw7p9a/i_25m_just_found_out_my_wife_21f_was_cheating_on/krfrymz/" TargetMode="External"/><Relationship Id="rId1451" Type="http://schemas.openxmlformats.org/officeDocument/2006/relationships/hyperlink" Target="https://www.reddit.com/r/relationship_advice/comments/1aw7p9a/i_25m_just_found_out_my_wife_21f_was_cheating_on/krfhgp9/" TargetMode="External"/><Relationship Id="rId253" Type="http://schemas.openxmlformats.org/officeDocument/2006/relationships/hyperlink" Target="https://www.reddit.com/r/relationship_advice/comments/1aw8l00/i_22f_dont_enjoy_sex_at_all_with_my_boyfriend_24m/" TargetMode="External"/><Relationship Id="rId460" Type="http://schemas.openxmlformats.org/officeDocument/2006/relationships/hyperlink" Target="https://www.reddit.com/r/relationship_advice/comments/1awc7gv/girlfriend_24f_called_me_27m_unreasonable_for/krgr1db/" TargetMode="External"/><Relationship Id="rId698" Type="http://schemas.openxmlformats.org/officeDocument/2006/relationships/hyperlink" Target="https://www.reddit.com/r/relationship_advice/comments/1awaq24/i_40m_found_out_wife_40f_sent_nudes_on_reddit/krgmqn2/" TargetMode="External"/><Relationship Id="rId919" Type="http://schemas.openxmlformats.org/officeDocument/2006/relationships/hyperlink" Target="https://www.reddit.com/r/relationship_advice/comments/1aw9qpa/title_27f_had_sex_for_the_first_time_with_30m_who/krfvsyr/" TargetMode="External"/><Relationship Id="rId1090" Type="http://schemas.openxmlformats.org/officeDocument/2006/relationships/hyperlink" Target="https://www.reddit.com/r/relationship_advice/comments/1aw7rgq/why_wont_he_m29_propose_to_me_f28/krfidbj/" TargetMode="External"/><Relationship Id="rId1104" Type="http://schemas.openxmlformats.org/officeDocument/2006/relationships/hyperlink" Target="https://www.reddit.com/r/relationship_advice/comments/1aw7rgq/why_wont_he_m29_propose_to_me_f28/krftt1n/" TargetMode="External"/><Relationship Id="rId1311" Type="http://schemas.openxmlformats.org/officeDocument/2006/relationships/hyperlink" Target="https://www.reddit.com/r/relationship_advice/comments/1aw7p9a/i_25m_just_found_out_my_wife_21f_was_cheating_on/krfyowh/" TargetMode="External"/><Relationship Id="rId1549" Type="http://schemas.openxmlformats.org/officeDocument/2006/relationships/hyperlink" Target="https://www.reddit.com/r/relationship_advice/comments/1aw7mhm/i_f20_walked_in_on_my_bf_m22_cumming_while/krfko6h/" TargetMode="External"/><Relationship Id="rId48" Type="http://schemas.openxmlformats.org/officeDocument/2006/relationships/hyperlink" Target="https://www.reddit.com/r/relationship_advice/comments/1aweor2/how_to_tell_my21m_friend_with_benefits_22m_that/" TargetMode="External"/><Relationship Id="rId113" Type="http://schemas.openxmlformats.org/officeDocument/2006/relationships/hyperlink" Target="https://www.reddit.com/r/relationship_advice/comments/1awcqye/my_27m_girlfriend_23f_is_in_on_a_vacation_in_asia/" TargetMode="External"/><Relationship Id="rId320" Type="http://schemas.openxmlformats.org/officeDocument/2006/relationships/hyperlink" Target="https://www.reddit.com/r/relationship_advice/comments/1aweaz5/my_24m_girlfriend_20f_was_having_sex_with_another/krgnkp7/" TargetMode="External"/><Relationship Id="rId558" Type="http://schemas.openxmlformats.org/officeDocument/2006/relationships/hyperlink" Target="https://www.reddit.com/r/relationship_advice/comments/1awaq24/i_40m_found_out_wife_40f_sent_nudes_on_reddit/krg29cx/" TargetMode="External"/><Relationship Id="rId765" Type="http://schemas.openxmlformats.org/officeDocument/2006/relationships/hyperlink" Target="https://www.reddit.com/r/relationship_advice/comments/1awaq24/i_40m_found_out_wife_40f_sent_nudes_on_reddit/krg1k3w/" TargetMode="External"/><Relationship Id="rId972" Type="http://schemas.openxmlformats.org/officeDocument/2006/relationships/hyperlink" Target="https://www.reddit.com/r/relationship_advice/comments/1aw9qpa/title_27f_had_sex_for_the_first_time_with_30m_who/krg3az8/" TargetMode="External"/><Relationship Id="rId1188" Type="http://schemas.openxmlformats.org/officeDocument/2006/relationships/hyperlink" Target="https://www.reddit.com/r/relationship_advice/comments/1aw7p9a/i_25m_just_found_out_my_wife_21f_was_cheating_on/krfhgt0/" TargetMode="External"/><Relationship Id="rId1395" Type="http://schemas.openxmlformats.org/officeDocument/2006/relationships/hyperlink" Target="https://www.reddit.com/r/relationship_advice/comments/1aw7p9a/i_25m_just_found_out_my_wife_21f_was_cheating_on/krgd8px/" TargetMode="External"/><Relationship Id="rId1409" Type="http://schemas.openxmlformats.org/officeDocument/2006/relationships/hyperlink" Target="https://www.reddit.com/r/relationship_advice/comments/1aw7p9a/i_25m_just_found_out_my_wife_21f_was_cheating_on/krgk8xj/" TargetMode="External"/><Relationship Id="rId197" Type="http://schemas.openxmlformats.org/officeDocument/2006/relationships/hyperlink" Target="https://www.reddit.com/r/relationship_advice/comments/1aw9zzi/how_can_i_18m_gain_my_long_distance_gfs_18f_trust/" TargetMode="External"/><Relationship Id="rId418" Type="http://schemas.openxmlformats.org/officeDocument/2006/relationships/hyperlink" Target="https://www.reddit.com/r/relationship_advice/comments/1awc7gv/girlfriend_24f_called_me_27m_unreasonable_for/krgggkt/" TargetMode="External"/><Relationship Id="rId625" Type="http://schemas.openxmlformats.org/officeDocument/2006/relationships/hyperlink" Target="https://www.reddit.com/r/relationship_advice/comments/1awaq24/i_40m_found_out_wife_40f_sent_nudes_on_reddit/krg2t8k/" TargetMode="External"/><Relationship Id="rId832" Type="http://schemas.openxmlformats.org/officeDocument/2006/relationships/hyperlink" Target="https://www.reddit.com/r/relationship_advice/comments/1awaize/i29m_want_my_fianc&#233;_24f_to_sleep_with_another_man/krfyw0p/" TargetMode="External"/><Relationship Id="rId1048" Type="http://schemas.openxmlformats.org/officeDocument/2006/relationships/hyperlink" Target="https://www.reddit.com/r/relationship_advice/comments/1aw8nr8/my_girlfriend_f20_had_a_lot_of_previous_sexual/krgcrsn/" TargetMode="External"/><Relationship Id="rId1255" Type="http://schemas.openxmlformats.org/officeDocument/2006/relationships/hyperlink" Target="https://www.reddit.com/r/relationship_advice/comments/1aw7p9a/i_25m_just_found_out_my_wife_21f_was_cheating_on/krft8vf/" TargetMode="External"/><Relationship Id="rId1462" Type="http://schemas.openxmlformats.org/officeDocument/2006/relationships/hyperlink" Target="https://www.reddit.com/r/relationship_advice/comments/1aw7p9a/i_25m_just_found_out_my_wife_21f_was_cheating_on/krg22dk/" TargetMode="External"/><Relationship Id="rId264" Type="http://schemas.openxmlformats.org/officeDocument/2006/relationships/hyperlink" Target="https://www.reddit.com/r/relationship_advice/comments/1aw87m6/me_23f_wants_to_breakup_with_my_boyfriend_23m_but/" TargetMode="External"/><Relationship Id="rId471" Type="http://schemas.openxmlformats.org/officeDocument/2006/relationships/hyperlink" Target="https://www.reddit.com/r/relationship_advice/comments/1awc7gv/girlfriend_24f_called_me_27m_unreasonable_for/krgdh5g/" TargetMode="External"/><Relationship Id="rId1115" Type="http://schemas.openxmlformats.org/officeDocument/2006/relationships/hyperlink" Target="https://www.reddit.com/r/relationship_advice/comments/1aw7p9a/i_25m_just_found_out_my_wife_21f_was_cheating_on/krfdt86/" TargetMode="External"/><Relationship Id="rId1322" Type="http://schemas.openxmlformats.org/officeDocument/2006/relationships/hyperlink" Target="https://www.reddit.com/r/relationship_advice/comments/1aw7p9a/i_25m_just_found_out_my_wife_21f_was_cheating_on/krfzp3a/" TargetMode="External"/><Relationship Id="rId59" Type="http://schemas.openxmlformats.org/officeDocument/2006/relationships/hyperlink" Target="https://www.reddit.com/r/relationship_advice/comments/1awec71/urgent_please_need_advice_f31_m35/" TargetMode="External"/><Relationship Id="rId124" Type="http://schemas.openxmlformats.org/officeDocument/2006/relationships/hyperlink" Target="https://www.reddit.com/r/relationship_advice/comments/1awcjrr/i_26_f_am_hunp_on_a_guy_35m_i_met_him_on_a_dating/" TargetMode="External"/><Relationship Id="rId569" Type="http://schemas.openxmlformats.org/officeDocument/2006/relationships/hyperlink" Target="https://www.reddit.com/r/relationship_advice/comments/1awaq24/i_40m_found_out_wife_40f_sent_nudes_on_reddit/krfwcgt/" TargetMode="External"/><Relationship Id="rId776" Type="http://schemas.openxmlformats.org/officeDocument/2006/relationships/hyperlink" Target="https://www.reddit.com/r/relationship_advice/comments/1awaq24/i_40m_found_out_wife_40f_sent_nudes_on_reddit/krgk8l6/" TargetMode="External"/><Relationship Id="rId983" Type="http://schemas.openxmlformats.org/officeDocument/2006/relationships/hyperlink" Target="https://www.reddit.com/r/relationship_advice/comments/1aw9qpa/title_27f_had_sex_for_the_first_time_with_30m_who/krgls0g/" TargetMode="External"/><Relationship Id="rId1199" Type="http://schemas.openxmlformats.org/officeDocument/2006/relationships/hyperlink" Target="https://www.reddit.com/r/relationship_advice/comments/1aw7p9a/i_25m_just_found_out_my_wife_21f_was_cheating_on/krfo4mf/" TargetMode="External"/><Relationship Id="rId331" Type="http://schemas.openxmlformats.org/officeDocument/2006/relationships/hyperlink" Target="https://www.reddit.com/r/relationship_advice/comments/1aweaz5/my_24m_girlfriend_20f_was_having_sex_with_another/krgrxqp/" TargetMode="External"/><Relationship Id="rId429" Type="http://schemas.openxmlformats.org/officeDocument/2006/relationships/hyperlink" Target="https://www.reddit.com/r/relationship_advice/comments/1awc7gv/girlfriend_24f_called_me_27m_unreasonable_for/krglljf/" TargetMode="External"/><Relationship Id="rId636" Type="http://schemas.openxmlformats.org/officeDocument/2006/relationships/hyperlink" Target="https://www.reddit.com/r/relationship_advice/comments/1awaq24/i_40m_found_out_wife_40f_sent_nudes_on_reddit/krg65lp/" TargetMode="External"/><Relationship Id="rId1059" Type="http://schemas.openxmlformats.org/officeDocument/2006/relationships/hyperlink" Target="https://www.reddit.com/r/relationship_advice/comments/1aw816n/i_21f_feel_like_i_do_everything_for_my_boyfriend/" TargetMode="External"/><Relationship Id="rId1266" Type="http://schemas.openxmlformats.org/officeDocument/2006/relationships/hyperlink" Target="https://www.reddit.com/r/relationship_advice/comments/1aw7p9a/i_25m_just_found_out_my_wife_21f_was_cheating_on/krfu1j7/" TargetMode="External"/><Relationship Id="rId1473" Type="http://schemas.openxmlformats.org/officeDocument/2006/relationships/hyperlink" Target="https://www.reddit.com/r/relationship_advice/comments/1aw7p9a/i_25m_just_found_out_my_wife_21f_was_cheating_on/krfxuq5/" TargetMode="External"/><Relationship Id="rId843" Type="http://schemas.openxmlformats.org/officeDocument/2006/relationships/hyperlink" Target="https://www.reddit.com/r/relationship_advice/comments/1awa22l/i_cant_tell_when_my_bf32m_is_consenting_and_it/krg14co/" TargetMode="External"/><Relationship Id="rId1126" Type="http://schemas.openxmlformats.org/officeDocument/2006/relationships/hyperlink" Target="https://www.reddit.com/r/relationship_advice/comments/1aw7p9a/i_25m_just_found_out_my_wife_21f_was_cheating_on/krfiyon/" TargetMode="External"/><Relationship Id="rId275" Type="http://schemas.openxmlformats.org/officeDocument/2006/relationships/hyperlink" Target="https://www.reddit.com/r/relationship_advice/comments/1aw7zgw/i_21m_dont_feel_like_i_deserve_her_18f/" TargetMode="External"/><Relationship Id="rId482" Type="http://schemas.openxmlformats.org/officeDocument/2006/relationships/hyperlink" Target="https://www.reddit.com/r/relationship_advice/comments/1awc6hh/am_i_28_m_a_bad_person_for_wanting_to_end_a/" TargetMode="External"/><Relationship Id="rId703" Type="http://schemas.openxmlformats.org/officeDocument/2006/relationships/hyperlink" Target="https://www.reddit.com/r/relationship_advice/comments/1awaq24/i_40m_found_out_wife_40f_sent_nudes_on_reddit/krgrewx/" TargetMode="External"/><Relationship Id="rId910" Type="http://schemas.openxmlformats.org/officeDocument/2006/relationships/hyperlink" Target="https://www.reddit.com/r/relationship_advice/comments/1awa22l/i_cant_tell_when_my_bf32m_is_consenting_and_it/krfuem0/" TargetMode="External"/><Relationship Id="rId1333" Type="http://schemas.openxmlformats.org/officeDocument/2006/relationships/hyperlink" Target="https://www.reddit.com/r/relationship_advice/comments/1aw7p9a/i_25m_just_found_out_my_wife_21f_was_cheating_on/krg0ynk/" TargetMode="External"/><Relationship Id="rId1540" Type="http://schemas.openxmlformats.org/officeDocument/2006/relationships/hyperlink" Target="https://www.reddit.com/r/relationship_advice/comments/1aw7mhm/i_f20_walked_in_on_my_bf_m22_cumming_while/krfhas5/" TargetMode="External"/><Relationship Id="rId135" Type="http://schemas.openxmlformats.org/officeDocument/2006/relationships/hyperlink" Target="https://www.reddit.com/r/relationship_advice/comments/1awbzm7/rfriend_f19cheated_on_me_19mand_i_forgave_but_i/" TargetMode="External"/><Relationship Id="rId342" Type="http://schemas.openxmlformats.org/officeDocument/2006/relationships/hyperlink" Target="https://www.reddit.com/r/relationship_advice/comments/1aweaz5/my_24m_girlfriend_20f_was_having_sex_with_another/krgqp9q/" TargetMode="External"/><Relationship Id="rId787" Type="http://schemas.openxmlformats.org/officeDocument/2006/relationships/hyperlink" Target="https://www.reddit.com/r/relationship_advice/comments/1awaq24/i_40m_found_out_wife_40f_sent_nudes_on_reddit/krgqgfs/" TargetMode="External"/><Relationship Id="rId994" Type="http://schemas.openxmlformats.org/officeDocument/2006/relationships/hyperlink" Target="https://www.reddit.com/r/relationship_advice/comments/1aw9qpa/title_27f_had_sex_for_the_first_time_with_30m_who/krfwmqp/" TargetMode="External"/><Relationship Id="rId1400" Type="http://schemas.openxmlformats.org/officeDocument/2006/relationships/hyperlink" Target="https://www.reddit.com/r/relationship_advice/comments/1aw7p9a/i_25m_just_found_out_my_wife_21f_was_cheating_on/krgehu7/" TargetMode="External"/><Relationship Id="rId202" Type="http://schemas.openxmlformats.org/officeDocument/2006/relationships/hyperlink" Target="https://www.reddit.com/r/relationship_advice/comments/1aw9xk2/i_20f_dont_know_how_to_potentially_reject_a_guy/" TargetMode="External"/><Relationship Id="rId647" Type="http://schemas.openxmlformats.org/officeDocument/2006/relationships/hyperlink" Target="https://www.reddit.com/r/relationship_advice/comments/1awaq24/i_40m_found_out_wife_40f_sent_nudes_on_reddit/krg7h3n/" TargetMode="External"/><Relationship Id="rId854" Type="http://schemas.openxmlformats.org/officeDocument/2006/relationships/hyperlink" Target="https://www.reddit.com/r/relationship_advice/comments/1awa22l/i_cant_tell_when_my_bf32m_is_consenting_and_it/krfqafg/" TargetMode="External"/><Relationship Id="rId1277" Type="http://schemas.openxmlformats.org/officeDocument/2006/relationships/hyperlink" Target="https://www.reddit.com/r/relationship_advice/comments/1aw7p9a/i_25m_just_found_out_my_wife_21f_was_cheating_on/krfutlw/" TargetMode="External"/><Relationship Id="rId1484" Type="http://schemas.openxmlformats.org/officeDocument/2006/relationships/hyperlink" Target="https://www.reddit.com/r/relationship_advice/comments/1aw7p9a/i_25m_just_found_out_my_wife_21f_was_cheating_on/krg01ka/" TargetMode="External"/><Relationship Id="rId286" Type="http://schemas.openxmlformats.org/officeDocument/2006/relationships/hyperlink" Target="https://www.reddit.com/r/relationship_advice/comments/1aw7jhz/26f_26m_what_does_this_mean/" TargetMode="External"/><Relationship Id="rId493" Type="http://schemas.openxmlformats.org/officeDocument/2006/relationships/hyperlink" Target="https://www.reddit.com/r/relationship_advice/comments/1awc6hh/am_i_28_m_a_bad_person_for_wanting_to_end_a/krgnotq/" TargetMode="External"/><Relationship Id="rId507" Type="http://schemas.openxmlformats.org/officeDocument/2006/relationships/hyperlink" Target="https://www.reddit.com/r/relationship_advice/comments/1awc6hh/am_i_28_m_a_bad_person_for_wanting_to_end_a/krgrxc4/" TargetMode="External"/><Relationship Id="rId714" Type="http://schemas.openxmlformats.org/officeDocument/2006/relationships/hyperlink" Target="https://www.reddit.com/r/relationship_advice/comments/1awaq24/i_40m_found_out_wife_40f_sent_nudes_on_reddit/krfwpp1/" TargetMode="External"/><Relationship Id="rId921" Type="http://schemas.openxmlformats.org/officeDocument/2006/relationships/hyperlink" Target="https://www.reddit.com/r/relationship_advice/comments/1aw9qpa/title_27f_had_sex_for_the_first_time_with_30m_who/krfohx6/" TargetMode="External"/><Relationship Id="rId1137" Type="http://schemas.openxmlformats.org/officeDocument/2006/relationships/hyperlink" Target="https://www.reddit.com/r/relationship_advice/comments/1aw7p9a/i_25m_just_found_out_my_wife_21f_was_cheating_on/krfjlnd/" TargetMode="External"/><Relationship Id="rId1344" Type="http://schemas.openxmlformats.org/officeDocument/2006/relationships/hyperlink" Target="https://www.reddit.com/r/relationship_advice/comments/1aw7p9a/i_25m_just_found_out_my_wife_21f_was_cheating_on/krg2bno/" TargetMode="External"/><Relationship Id="rId1551" Type="http://schemas.openxmlformats.org/officeDocument/2006/relationships/hyperlink" Target="https://www.reddit.com/r/relationship_advice/comments/1aw7mhm/i_f20_walked_in_on_my_bf_m22_cumming_while/krfg1s7/" TargetMode="External"/><Relationship Id="rId50" Type="http://schemas.openxmlformats.org/officeDocument/2006/relationships/hyperlink" Target="https://www.reddit.com/r/relationship_advice/comments/1awenh4/i_31f_want_my_partner_38m_of_1_year_to_wait_for/" TargetMode="External"/><Relationship Id="rId146" Type="http://schemas.openxmlformats.org/officeDocument/2006/relationships/hyperlink" Target="https://www.reddit.com/r/relationship_advice/comments/1awbf58/my21mgirlfriend20f_feels_like_we_are_not_dating/" TargetMode="External"/><Relationship Id="rId353" Type="http://schemas.openxmlformats.org/officeDocument/2006/relationships/hyperlink" Target="https://www.reddit.com/r/relationship_advice/comments/1aweaes/my_25f_fianc&#233;_26m_just_told_me_he_will_never/krgkt6j/" TargetMode="External"/><Relationship Id="rId560" Type="http://schemas.openxmlformats.org/officeDocument/2006/relationships/hyperlink" Target="https://www.reddit.com/r/relationship_advice/comments/1awaq24/i_40m_found_out_wife_40f_sent_nudes_on_reddit/krfw8pc/" TargetMode="External"/><Relationship Id="rId798" Type="http://schemas.openxmlformats.org/officeDocument/2006/relationships/hyperlink" Target="https://www.reddit.com/r/relationship_advice/comments/1awaq24/i_40m_found_out_wife_40f_sent_nudes_on_reddit/krgoybh/" TargetMode="External"/><Relationship Id="rId1190" Type="http://schemas.openxmlformats.org/officeDocument/2006/relationships/hyperlink" Target="https://www.reddit.com/r/relationship_advice/comments/1aw7p9a/i_25m_just_found_out_my_wife_21f_was_cheating_on/krfjayv/" TargetMode="External"/><Relationship Id="rId1204" Type="http://schemas.openxmlformats.org/officeDocument/2006/relationships/hyperlink" Target="https://www.reddit.com/r/relationship_advice/comments/1aw7p9a/i_25m_just_found_out_my_wife_21f_was_cheating_on/krfowbc/" TargetMode="External"/><Relationship Id="rId1411" Type="http://schemas.openxmlformats.org/officeDocument/2006/relationships/hyperlink" Target="https://www.reddit.com/r/relationship_advice/comments/1aw7p9a/i_25m_just_found_out_my_wife_21f_was_cheating_on/krgla2p/" TargetMode="External"/><Relationship Id="rId213" Type="http://schemas.openxmlformats.org/officeDocument/2006/relationships/hyperlink" Target="https://www.reddit.com/r/relationship_advice/comments/1aw9g5z/my_39m_wife_37f_has_snap_streak_of_200_with_male/" TargetMode="External"/><Relationship Id="rId420" Type="http://schemas.openxmlformats.org/officeDocument/2006/relationships/hyperlink" Target="https://www.reddit.com/r/relationship_advice/comments/1awc7gv/girlfriend_24f_called_me_27m_unreasonable_for/krgixlh/" TargetMode="External"/><Relationship Id="rId658" Type="http://schemas.openxmlformats.org/officeDocument/2006/relationships/hyperlink" Target="https://www.reddit.com/r/relationship_advice/comments/1awaq24/i_40m_found_out_wife_40f_sent_nudes_on_reddit/krga9gv/" TargetMode="External"/><Relationship Id="rId865" Type="http://schemas.openxmlformats.org/officeDocument/2006/relationships/hyperlink" Target="https://www.reddit.com/r/relationship_advice/comments/1awa22l/i_cant_tell_when_my_bf32m_is_consenting_and_it/krfqq6s/" TargetMode="External"/><Relationship Id="rId1050" Type="http://schemas.openxmlformats.org/officeDocument/2006/relationships/hyperlink" Target="https://www.reddit.com/r/relationship_advice/comments/1aw8hns/girlfriend_24f_called_me_27m_sleazy_for_the/" TargetMode="External"/><Relationship Id="rId1288" Type="http://schemas.openxmlformats.org/officeDocument/2006/relationships/hyperlink" Target="https://www.reddit.com/r/relationship_advice/comments/1aw7p9a/i_25m_just_found_out_my_wife_21f_was_cheating_on/krfwjwc/" TargetMode="External"/><Relationship Id="rId1495" Type="http://schemas.openxmlformats.org/officeDocument/2006/relationships/hyperlink" Target="https://www.reddit.com/r/relationship_advice/comments/1aw7p9a/i_25m_just_found_out_my_wife_21f_was_cheating_on/krgjuin/" TargetMode="External"/><Relationship Id="rId1509" Type="http://schemas.openxmlformats.org/officeDocument/2006/relationships/hyperlink" Target="https://www.reddit.com/r/relationship_advice/comments/1aw7mhm/i_f20_walked_in_on_my_bf_m22_cumming_while/krfkbx2/" TargetMode="External"/><Relationship Id="rId297" Type="http://schemas.openxmlformats.org/officeDocument/2006/relationships/hyperlink" Target="https://www.reddit.com/r/relationship_advice/comments/1aweaz5/my_24m_girlfriend_20f_was_having_sex_with_another/krgj058/" TargetMode="External"/><Relationship Id="rId518" Type="http://schemas.openxmlformats.org/officeDocument/2006/relationships/hyperlink" Target="https://www.reddit.com/r/relationship_advice/comments/1awbvb9/my_19f_boyfriend_19m_loves_me_more_than_i_love/krgbpyo/" TargetMode="External"/><Relationship Id="rId725" Type="http://schemas.openxmlformats.org/officeDocument/2006/relationships/hyperlink" Target="https://www.reddit.com/r/relationship_advice/comments/1awaq24/i_40m_found_out_wife_40f_sent_nudes_on_reddit/krgg2jw/" TargetMode="External"/><Relationship Id="rId932" Type="http://schemas.openxmlformats.org/officeDocument/2006/relationships/hyperlink" Target="https://www.reddit.com/r/relationship_advice/comments/1aw9qpa/title_27f_had_sex_for_the_first_time_with_30m_who/krgd6lg/" TargetMode="External"/><Relationship Id="rId1148" Type="http://schemas.openxmlformats.org/officeDocument/2006/relationships/hyperlink" Target="https://www.reddit.com/r/relationship_advice/comments/1aw7p9a/i_25m_just_found_out_my_wife_21f_was_cheating_on/krfm6es/" TargetMode="External"/><Relationship Id="rId1355" Type="http://schemas.openxmlformats.org/officeDocument/2006/relationships/hyperlink" Target="https://www.reddit.com/r/relationship_advice/comments/1aw7p9a/i_25m_just_found_out_my_wife_21f_was_cheating_on/krg3tzi/" TargetMode="External"/><Relationship Id="rId1562" Type="http://schemas.openxmlformats.org/officeDocument/2006/relationships/hyperlink" Target="https://www.reddit.com/r/relationship_advice/comments/1aw7mhm/i_f20_walked_in_on_my_bf_m22_cumming_while/krfgmsv/" TargetMode="External"/><Relationship Id="rId157" Type="http://schemas.openxmlformats.org/officeDocument/2006/relationships/hyperlink" Target="https://www.reddit.com/r/relationship_advice/comments/1awb2qc/i_f20_think_im_in_love_with_my_best_friend_f21_do/" TargetMode="External"/><Relationship Id="rId364" Type="http://schemas.openxmlformats.org/officeDocument/2006/relationships/hyperlink" Target="https://www.reddit.com/r/relationship_advice/comments/1aweaes/my_25f_fianc&#233;_26m_just_told_me_he_will_never/krgrfpv/" TargetMode="External"/><Relationship Id="rId1008" Type="http://schemas.openxmlformats.org/officeDocument/2006/relationships/hyperlink" Target="https://www.reddit.com/r/relationship_advice/comments/1aw9qpa/title_27f_had_sex_for_the_first_time_with_30m_who/krgnl73/" TargetMode="External"/><Relationship Id="rId1215" Type="http://schemas.openxmlformats.org/officeDocument/2006/relationships/hyperlink" Target="https://www.reddit.com/r/relationship_advice/comments/1aw7p9a/i_25m_just_found_out_my_wife_21f_was_cheating_on/krfpv1r/" TargetMode="External"/><Relationship Id="rId1422" Type="http://schemas.openxmlformats.org/officeDocument/2006/relationships/hyperlink" Target="https://www.reddit.com/r/relationship_advice/comments/1aw7p9a/i_25m_just_found_out_my_wife_21f_was_cheating_on/krgqsum/" TargetMode="External"/><Relationship Id="rId61" Type="http://schemas.openxmlformats.org/officeDocument/2006/relationships/hyperlink" Target="https://www.reddit.com/r/relationship_advice/comments/1aweblp/i_m25_caught_f23_cheating/" TargetMode="External"/><Relationship Id="rId571" Type="http://schemas.openxmlformats.org/officeDocument/2006/relationships/hyperlink" Target="https://www.reddit.com/r/relationship_advice/comments/1awaq24/i_40m_found_out_wife_40f_sent_nudes_on_reddit/krg2gjq/" TargetMode="External"/><Relationship Id="rId669" Type="http://schemas.openxmlformats.org/officeDocument/2006/relationships/hyperlink" Target="https://www.reddit.com/r/relationship_advice/comments/1awaq24/i_40m_found_out_wife_40f_sent_nudes_on_reddit/krgeaz4/" TargetMode="External"/><Relationship Id="rId876" Type="http://schemas.openxmlformats.org/officeDocument/2006/relationships/hyperlink" Target="https://www.reddit.com/r/relationship_advice/comments/1awa22l/i_cant_tell_when_my_bf32m_is_consenting_and_it/krfsoqi/" TargetMode="External"/><Relationship Id="rId1299" Type="http://schemas.openxmlformats.org/officeDocument/2006/relationships/hyperlink" Target="https://www.reddit.com/r/relationship_advice/comments/1aw7p9a/i_25m_just_found_out_my_wife_21f_was_cheating_on/krfxkxr/" TargetMode="External"/><Relationship Id="rId19" Type="http://schemas.openxmlformats.org/officeDocument/2006/relationships/hyperlink" Target="https://www.reddit.com/r/relationship_advice/comments/1awf8su/i_f25_am_having_sexual_issues_with_my_partner_m27/" TargetMode="External"/><Relationship Id="rId224" Type="http://schemas.openxmlformats.org/officeDocument/2006/relationships/hyperlink" Target="https://www.reddit.com/r/relationship_advice/comments/1aw99tn/i_22m_attached_to_someone_20f_that_doesnt_know_i/" TargetMode="External"/><Relationship Id="rId431" Type="http://schemas.openxmlformats.org/officeDocument/2006/relationships/hyperlink" Target="https://www.reddit.com/r/relationship_advice/comments/1awc7gv/girlfriend_24f_called_me_27m_unreasonable_for/krgqtdu/" TargetMode="External"/><Relationship Id="rId529" Type="http://schemas.openxmlformats.org/officeDocument/2006/relationships/hyperlink" Target="https://www.reddit.com/r/relationship_advice/comments/1awbqrd/my_girlfriend_19m_doesnt_have_sex_or_touch_me_20m/krg7zxn/" TargetMode="External"/><Relationship Id="rId736" Type="http://schemas.openxmlformats.org/officeDocument/2006/relationships/hyperlink" Target="https://www.reddit.com/r/relationship_advice/comments/1awaq24/i_40m_found_out_wife_40f_sent_nudes_on_reddit/krg9281/" TargetMode="External"/><Relationship Id="rId1061" Type="http://schemas.openxmlformats.org/officeDocument/2006/relationships/hyperlink" Target="https://www.reddit.com/r/relationship_advice/comments/1aw816n/i_21f_feel_like_i_do_everything_for_my_boyfriend/krff7kd/" TargetMode="External"/><Relationship Id="rId1159" Type="http://schemas.openxmlformats.org/officeDocument/2006/relationships/hyperlink" Target="https://www.reddit.com/r/relationship_advice/comments/1aw7p9a/i_25m_just_found_out_my_wife_21f_was_cheating_on/krfky4z/" TargetMode="External"/><Relationship Id="rId1366" Type="http://schemas.openxmlformats.org/officeDocument/2006/relationships/hyperlink" Target="https://www.reddit.com/r/relationship_advice/comments/1aw7p9a/i_25m_just_found_out_my_wife_21f_was_cheating_on/krg6gmk/" TargetMode="External"/><Relationship Id="rId168" Type="http://schemas.openxmlformats.org/officeDocument/2006/relationships/hyperlink" Target="https://www.reddit.com/r/relationship_advice/comments/1awaqx9/i_f24_have_a_situation_with_a_m25_but_i_feel_like/" TargetMode="External"/><Relationship Id="rId943" Type="http://schemas.openxmlformats.org/officeDocument/2006/relationships/hyperlink" Target="https://www.reddit.com/r/relationship_advice/comments/1aw9qpa/title_27f_had_sex_for_the_first_time_with_30m_who/krfuofx/" TargetMode="External"/><Relationship Id="rId1019" Type="http://schemas.openxmlformats.org/officeDocument/2006/relationships/hyperlink" Target="https://www.reddit.com/r/relationship_advice/comments/1aw8nr8/my_girlfriend_f20_had_a_lot_of_previous_sexual/krfn2y8/" TargetMode="External"/><Relationship Id="rId1573" Type="http://schemas.openxmlformats.org/officeDocument/2006/relationships/hyperlink" Target="https://www.reddit.com/r/relationship_advice/comments/1aw7mhm/i_f20_walked_in_on_my_bf_m22_cumming_while/krfi2nb/" TargetMode="External"/><Relationship Id="rId72" Type="http://schemas.openxmlformats.org/officeDocument/2006/relationships/hyperlink" Target="https://www.reddit.com/r/relationship_advice/comments/1awdqyh/my_partner_30m_is_going_to_a_strip_club_and_i_29f/" TargetMode="External"/><Relationship Id="rId375" Type="http://schemas.openxmlformats.org/officeDocument/2006/relationships/hyperlink" Target="https://www.reddit.com/r/relationship_advice/comments/1awdfz3/attempting_41m_to_get_closure_from_exwife_43f_is/krgs3ra/" TargetMode="External"/><Relationship Id="rId582" Type="http://schemas.openxmlformats.org/officeDocument/2006/relationships/hyperlink" Target="https://www.reddit.com/r/relationship_advice/comments/1awaq24/i_40m_found_out_wife_40f_sent_nudes_on_reddit/krg3svq/" TargetMode="External"/><Relationship Id="rId803" Type="http://schemas.openxmlformats.org/officeDocument/2006/relationships/hyperlink" Target="https://www.reddit.com/r/relationship_advice/comments/1awaq24/i_40m_found_out_wife_40f_sent_nudes_on_reddit/krgcat6/" TargetMode="External"/><Relationship Id="rId1226" Type="http://schemas.openxmlformats.org/officeDocument/2006/relationships/hyperlink" Target="https://www.reddit.com/r/relationship_advice/comments/1aw7p9a/i_25m_just_found_out_my_wife_21f_was_cheating_on/krfqlip/" TargetMode="External"/><Relationship Id="rId1433" Type="http://schemas.openxmlformats.org/officeDocument/2006/relationships/hyperlink" Target="https://www.reddit.com/r/relationship_advice/comments/1aw7p9a/i_25m_just_found_out_my_wife_21f_was_cheating_on/krg1u29/" TargetMode="External"/><Relationship Id="rId3" Type="http://schemas.openxmlformats.org/officeDocument/2006/relationships/hyperlink" Target="https://www.reddit.com/r/relationship_advice/comments/1awfs7d/i_30f_my_30m_have_been_together_for_15_years_and/" TargetMode="External"/><Relationship Id="rId235" Type="http://schemas.openxmlformats.org/officeDocument/2006/relationships/hyperlink" Target="https://www.reddit.com/r/relationship_advice/comments/1aw8xsy/i_f24_and_my_bf_m30_broke_up_after_1_year_and_i/" TargetMode="External"/><Relationship Id="rId442" Type="http://schemas.openxmlformats.org/officeDocument/2006/relationships/hyperlink" Target="https://www.reddit.com/r/relationship_advice/comments/1awc7gv/girlfriend_24f_called_me_27m_unreasonable_for/krgk404/" TargetMode="External"/><Relationship Id="rId887" Type="http://schemas.openxmlformats.org/officeDocument/2006/relationships/hyperlink" Target="https://www.reddit.com/r/relationship_advice/comments/1awa22l/i_cant_tell_when_my_bf32m_is_consenting_and_it/krftq0h/" TargetMode="External"/><Relationship Id="rId1072" Type="http://schemas.openxmlformats.org/officeDocument/2006/relationships/hyperlink" Target="https://www.reddit.com/r/relationship_advice/comments/1aw816n/i_21f_feel_like_i_do_everything_for_my_boyfriend/krfk845/" TargetMode="External"/><Relationship Id="rId1500" Type="http://schemas.openxmlformats.org/officeDocument/2006/relationships/hyperlink" Target="https://www.reddit.com/r/relationship_advice/comments/1aw7p9a/i_25m_just_found_out_my_wife_21f_was_cheating_on/krgf7bz/" TargetMode="External"/><Relationship Id="rId302" Type="http://schemas.openxmlformats.org/officeDocument/2006/relationships/hyperlink" Target="https://www.reddit.com/r/relationship_advice/comments/1aweaz5/my_24m_girlfriend_20f_was_having_sex_with_another/krgq21b/" TargetMode="External"/><Relationship Id="rId747" Type="http://schemas.openxmlformats.org/officeDocument/2006/relationships/hyperlink" Target="https://www.reddit.com/r/relationship_advice/comments/1awaq24/i_40m_found_out_wife_40f_sent_nudes_on_reddit/krgnjp1/" TargetMode="External"/><Relationship Id="rId954" Type="http://schemas.openxmlformats.org/officeDocument/2006/relationships/hyperlink" Target="https://www.reddit.com/r/relationship_advice/comments/1aw9qpa/title_27f_had_sex_for_the_first_time_with_30m_who/krfomvo/" TargetMode="External"/><Relationship Id="rId1377" Type="http://schemas.openxmlformats.org/officeDocument/2006/relationships/hyperlink" Target="https://www.reddit.com/r/relationship_advice/comments/1aw7p9a/i_25m_just_found_out_my_wife_21f_was_cheating_on/krg95tm/" TargetMode="External"/><Relationship Id="rId1584" Type="http://schemas.openxmlformats.org/officeDocument/2006/relationships/hyperlink" Target="https://www.reddit.com/r/relationship_advice/comments/1aw7mhm/i_f20_walked_in_on_my_bf_m22_cumming_while/krfii5t/" TargetMode="External"/><Relationship Id="rId83" Type="http://schemas.openxmlformats.org/officeDocument/2006/relationships/hyperlink" Target="https://www.reddit.com/r/relationship_advice/comments/1awdf1v/need_genuine_advice_on_a_relationships_situation/" TargetMode="External"/><Relationship Id="rId179" Type="http://schemas.openxmlformats.org/officeDocument/2006/relationships/hyperlink" Target="https://www.reddit.com/r/relationship_advice/comments/1awaahk/do_i_f18_still_like_this_guy_m18_or_am_i_confused/" TargetMode="External"/><Relationship Id="rId386" Type="http://schemas.openxmlformats.org/officeDocument/2006/relationships/hyperlink" Target="https://www.reddit.com/r/relationship_advice/comments/1awd3cp/i_18m_didnt_want_my_gf_18f_to_go_busking_she_is/krgn5fr/" TargetMode="External"/><Relationship Id="rId593" Type="http://schemas.openxmlformats.org/officeDocument/2006/relationships/hyperlink" Target="https://www.reddit.com/r/relationship_advice/comments/1awaq24/i_40m_found_out_wife_40f_sent_nudes_on_reddit/krg0vev/" TargetMode="External"/><Relationship Id="rId607" Type="http://schemas.openxmlformats.org/officeDocument/2006/relationships/hyperlink" Target="https://www.reddit.com/r/relationship_advice/comments/1awaq24/i_40m_found_out_wife_40f_sent_nudes_on_reddit/krgqg94/" TargetMode="External"/><Relationship Id="rId814" Type="http://schemas.openxmlformats.org/officeDocument/2006/relationships/hyperlink" Target="https://www.reddit.com/r/relationship_advice/comments/1awaq24/i_40m_found_out_wife_40f_sent_nudes_on_reddit/krg80o8/" TargetMode="External"/><Relationship Id="rId1237" Type="http://schemas.openxmlformats.org/officeDocument/2006/relationships/hyperlink" Target="https://www.reddit.com/r/relationship_advice/comments/1aw7p9a/i_25m_just_found_out_my_wife_21f_was_cheating_on/krfr8xq/" TargetMode="External"/><Relationship Id="rId1444" Type="http://schemas.openxmlformats.org/officeDocument/2006/relationships/hyperlink" Target="https://www.reddit.com/r/relationship_advice/comments/1aw7p9a/i_25m_just_found_out_my_wife_21f_was_cheating_on/krfodce/" TargetMode="External"/><Relationship Id="rId246" Type="http://schemas.openxmlformats.org/officeDocument/2006/relationships/hyperlink" Target="https://www.reddit.com/r/relationship_advice/comments/1aw8opw/me_25m_and_a_colleague_28f_have_strong_feelings/" TargetMode="External"/><Relationship Id="rId453" Type="http://schemas.openxmlformats.org/officeDocument/2006/relationships/hyperlink" Target="https://www.reddit.com/r/relationship_advice/comments/1awc7gv/girlfriend_24f_called_me_27m_unreasonable_for/krgkg2q/" TargetMode="External"/><Relationship Id="rId660" Type="http://schemas.openxmlformats.org/officeDocument/2006/relationships/hyperlink" Target="https://www.reddit.com/r/relationship_advice/comments/1awaq24/i_40m_found_out_wife_40f_sent_nudes_on_reddit/krgc2yi/" TargetMode="External"/><Relationship Id="rId898" Type="http://schemas.openxmlformats.org/officeDocument/2006/relationships/hyperlink" Target="https://www.reddit.com/r/relationship_advice/comments/1awa22l/i_cant_tell_when_my_bf32m_is_consenting_and_it/krfvd9b/" TargetMode="External"/><Relationship Id="rId1083" Type="http://schemas.openxmlformats.org/officeDocument/2006/relationships/hyperlink" Target="https://www.reddit.com/r/relationship_advice/comments/1aw816n/i_21f_feel_like_i_do_everything_for_my_boyfriend/krggdn0/" TargetMode="External"/><Relationship Id="rId1290" Type="http://schemas.openxmlformats.org/officeDocument/2006/relationships/hyperlink" Target="https://www.reddit.com/r/relationship_advice/comments/1aw7p9a/i_25m_just_found_out_my_wife_21f_was_cheating_on/krfwuvv/" TargetMode="External"/><Relationship Id="rId1304" Type="http://schemas.openxmlformats.org/officeDocument/2006/relationships/hyperlink" Target="https://www.reddit.com/r/relationship_advice/comments/1aw7p9a/i_25m_just_found_out_my_wife_21f_was_cheating_on/krfy6c4/" TargetMode="External"/><Relationship Id="rId1511" Type="http://schemas.openxmlformats.org/officeDocument/2006/relationships/hyperlink" Target="https://www.reddit.com/r/relationship_advice/comments/1aw7mhm/i_f20_walked_in_on_my_bf_m22_cumming_while/krfe2zi/" TargetMode="External"/><Relationship Id="rId106" Type="http://schemas.openxmlformats.org/officeDocument/2006/relationships/hyperlink" Target="https://www.reddit.com/r/relationship_advice/comments/1awctcj/how_can_i_20m_patch_things_up_with_my_girlfriend/" TargetMode="External"/><Relationship Id="rId313" Type="http://schemas.openxmlformats.org/officeDocument/2006/relationships/hyperlink" Target="https://www.reddit.com/r/relationship_advice/comments/1aweaz5/my_24m_girlfriend_20f_was_having_sex_with_another/krgnp68/" TargetMode="External"/><Relationship Id="rId758" Type="http://schemas.openxmlformats.org/officeDocument/2006/relationships/hyperlink" Target="https://www.reddit.com/r/relationship_advice/comments/1awaq24/i_40m_found_out_wife_40f_sent_nudes_on_reddit/krgeaiz/" TargetMode="External"/><Relationship Id="rId965" Type="http://schemas.openxmlformats.org/officeDocument/2006/relationships/hyperlink" Target="https://www.reddit.com/r/relationship_advice/comments/1aw9qpa/title_27f_had_sex_for_the_first_time_with_30m_who/krftuud/" TargetMode="External"/><Relationship Id="rId1150" Type="http://schemas.openxmlformats.org/officeDocument/2006/relationships/hyperlink" Target="https://www.reddit.com/r/relationship_advice/comments/1aw7p9a/i_25m_just_found_out_my_wife_21f_was_cheating_on/krfno2j/" TargetMode="External"/><Relationship Id="rId1388" Type="http://schemas.openxmlformats.org/officeDocument/2006/relationships/hyperlink" Target="https://www.reddit.com/r/relationship_advice/comments/1aw7p9a/i_25m_just_found_out_my_wife_21f_was_cheating_on/krgbbem/" TargetMode="External"/><Relationship Id="rId1595" Type="http://schemas.openxmlformats.org/officeDocument/2006/relationships/hyperlink" Target="https://www.reddit.com/r/relationship_advice/comments/1aw7mhm/i_f20_walked_in_on_my_bf_m22_cumming_while/krfifym/" TargetMode="External"/><Relationship Id="rId10" Type="http://schemas.openxmlformats.org/officeDocument/2006/relationships/hyperlink" Target="https://www.reddit.com/r/relationship_advice/comments/1awfnci/i_m24_just_want_some_flowers_fromy_gf_of_5_years/" TargetMode="External"/><Relationship Id="rId94" Type="http://schemas.openxmlformats.org/officeDocument/2006/relationships/hyperlink" Target="https://www.reddit.com/r/relationship_advice/comments/1awd7ef/my_33f_ex_34m_breakup_over_mental_health/" TargetMode="External"/><Relationship Id="rId397" Type="http://schemas.openxmlformats.org/officeDocument/2006/relationships/hyperlink" Target="https://www.reddit.com/r/relationship_advice/comments/1awd3cp/i_18m_didnt_want_my_gf_18f_to_go_busking_she_is/krgnr4f/" TargetMode="External"/><Relationship Id="rId520" Type="http://schemas.openxmlformats.org/officeDocument/2006/relationships/hyperlink" Target="https://www.reddit.com/r/relationship_advice/comments/1awbqrd/my_girlfriend_19m_doesnt_have_sex_or_touch_me_20m/" TargetMode="External"/><Relationship Id="rId618" Type="http://schemas.openxmlformats.org/officeDocument/2006/relationships/hyperlink" Target="https://www.reddit.com/r/relationship_advice/comments/1awaq24/i_40m_found_out_wife_40f_sent_nudes_on_reddit/krg5tsz/" TargetMode="External"/><Relationship Id="rId825" Type="http://schemas.openxmlformats.org/officeDocument/2006/relationships/hyperlink" Target="https://www.reddit.com/r/relationship_advice/comments/1awaize/i29m_want_my_fianc&#233;_24f_to_sleep_with_another_man/krfwdpc/" TargetMode="External"/><Relationship Id="rId1248" Type="http://schemas.openxmlformats.org/officeDocument/2006/relationships/hyperlink" Target="https://www.reddit.com/r/relationship_advice/comments/1aw7p9a/i_25m_just_found_out_my_wife_21f_was_cheating_on/krfs9ku/" TargetMode="External"/><Relationship Id="rId1455" Type="http://schemas.openxmlformats.org/officeDocument/2006/relationships/hyperlink" Target="https://www.reddit.com/r/relationship_advice/comments/1aw7p9a/i_25m_just_found_out_my_wife_21f_was_cheating_on/krg279e/" TargetMode="External"/><Relationship Id="rId257" Type="http://schemas.openxmlformats.org/officeDocument/2006/relationships/hyperlink" Target="https://www.reddit.com/r/relationship_advice/comments/1aw89j9/cruel_husband_34m_my_29f_birthday/" TargetMode="External"/><Relationship Id="rId464" Type="http://schemas.openxmlformats.org/officeDocument/2006/relationships/hyperlink" Target="https://www.reddit.com/r/relationship_advice/comments/1awc7gv/girlfriend_24f_called_me_27m_unreasonable_for/krgmwxo/" TargetMode="External"/><Relationship Id="rId1010" Type="http://schemas.openxmlformats.org/officeDocument/2006/relationships/hyperlink" Target="https://www.reddit.com/r/relationship_advice/comments/1aw8nr8/my_girlfriend_f20_had_a_lot_of_previous_sexual/krfismq/" TargetMode="External"/><Relationship Id="rId1094" Type="http://schemas.openxmlformats.org/officeDocument/2006/relationships/hyperlink" Target="https://www.reddit.com/r/relationship_advice/comments/1aw7rgq/why_wont_he_m29_propose_to_me_f28/krfegqo/" TargetMode="External"/><Relationship Id="rId1108" Type="http://schemas.openxmlformats.org/officeDocument/2006/relationships/hyperlink" Target="https://www.reddit.com/r/relationship_advice/comments/1aw7rgq/why_wont_he_m29_propose_to_me_f28/krfxsqr/" TargetMode="External"/><Relationship Id="rId1315" Type="http://schemas.openxmlformats.org/officeDocument/2006/relationships/hyperlink" Target="https://www.reddit.com/r/relationship_advice/comments/1aw7p9a/i_25m_just_found_out_my_wife_21f_was_cheating_on/krfyuj5/" TargetMode="External"/><Relationship Id="rId117" Type="http://schemas.openxmlformats.org/officeDocument/2006/relationships/hyperlink" Target="https://www.reddit.com/r/relationship_advice/comments/1awckfi/my_girlfriend_18f_tells_me_i_18m_dont_show_enough/" TargetMode="External"/><Relationship Id="rId671" Type="http://schemas.openxmlformats.org/officeDocument/2006/relationships/hyperlink" Target="https://www.reddit.com/r/relationship_advice/comments/1awaq24/i_40m_found_out_wife_40f_sent_nudes_on_reddit/krgf6nq/" TargetMode="External"/><Relationship Id="rId769" Type="http://schemas.openxmlformats.org/officeDocument/2006/relationships/hyperlink" Target="https://www.reddit.com/r/relationship_advice/comments/1awaq24/i_40m_found_out_wife_40f_sent_nudes_on_reddit/krga9lw/" TargetMode="External"/><Relationship Id="rId976" Type="http://schemas.openxmlformats.org/officeDocument/2006/relationships/hyperlink" Target="https://www.reddit.com/r/relationship_advice/comments/1aw9qpa/title_27f_had_sex_for_the_first_time_with_30m_who/krg40yl/" TargetMode="External"/><Relationship Id="rId1399" Type="http://schemas.openxmlformats.org/officeDocument/2006/relationships/hyperlink" Target="https://www.reddit.com/r/relationship_advice/comments/1aw7p9a/i_25m_just_found_out_my_wife_21f_was_cheating_on/krgefc1/" TargetMode="External"/><Relationship Id="rId324" Type="http://schemas.openxmlformats.org/officeDocument/2006/relationships/hyperlink" Target="https://www.reddit.com/r/relationship_advice/comments/1aweaz5/my_24m_girlfriend_20f_was_having_sex_with_another/krgs3ey/" TargetMode="External"/><Relationship Id="rId531" Type="http://schemas.openxmlformats.org/officeDocument/2006/relationships/hyperlink" Target="https://www.reddit.com/r/relationship_advice/comments/1awbqrd/my_girlfriend_19m_doesnt_have_sex_or_touch_me_20m/krg6aou/" TargetMode="External"/><Relationship Id="rId629" Type="http://schemas.openxmlformats.org/officeDocument/2006/relationships/hyperlink" Target="https://www.reddit.com/r/relationship_advice/comments/1awaq24/i_40m_found_out_wife_40f_sent_nudes_on_reddit/krg3rzj/" TargetMode="External"/><Relationship Id="rId1161" Type="http://schemas.openxmlformats.org/officeDocument/2006/relationships/hyperlink" Target="https://www.reddit.com/r/relationship_advice/comments/1aw7p9a/i_25m_just_found_out_my_wife_21f_was_cheating_on/krfldkr/" TargetMode="External"/><Relationship Id="rId1259" Type="http://schemas.openxmlformats.org/officeDocument/2006/relationships/hyperlink" Target="https://www.reddit.com/r/relationship_advice/comments/1aw7p9a/i_25m_just_found_out_my_wife_21f_was_cheating_on/krftiem/" TargetMode="External"/><Relationship Id="rId1466" Type="http://schemas.openxmlformats.org/officeDocument/2006/relationships/hyperlink" Target="https://www.reddit.com/r/relationship_advice/comments/1aw7p9a/i_25m_just_found_out_my_wife_21f_was_cheating_on/krgrv6i/" TargetMode="External"/><Relationship Id="rId836" Type="http://schemas.openxmlformats.org/officeDocument/2006/relationships/hyperlink" Target="https://www.reddit.com/r/relationship_advice/comments/1awaize/i29m_want_my_fianc&#233;_24f_to_sleep_with_another_man/krfz10r/" TargetMode="External"/><Relationship Id="rId1021" Type="http://schemas.openxmlformats.org/officeDocument/2006/relationships/hyperlink" Target="https://www.reddit.com/r/relationship_advice/comments/1aw8nr8/my_girlfriend_f20_had_a_lot_of_previous_sexual/krfp0mn/" TargetMode="External"/><Relationship Id="rId1119" Type="http://schemas.openxmlformats.org/officeDocument/2006/relationships/hyperlink" Target="https://www.reddit.com/r/relationship_advice/comments/1aw7p9a/i_25m_just_found_out_my_wife_21f_was_cheating_on/krfchx2/" TargetMode="External"/><Relationship Id="rId903" Type="http://schemas.openxmlformats.org/officeDocument/2006/relationships/hyperlink" Target="https://www.reddit.com/r/relationship_advice/comments/1awa22l/i_cant_tell_when_my_bf32m_is_consenting_and_it/krfvhxj/" TargetMode="External"/><Relationship Id="rId1326" Type="http://schemas.openxmlformats.org/officeDocument/2006/relationships/hyperlink" Target="https://www.reddit.com/r/relationship_advice/comments/1aw7p9a/i_25m_just_found_out_my_wife_21f_was_cheating_on/krg0atc/" TargetMode="External"/><Relationship Id="rId1533" Type="http://schemas.openxmlformats.org/officeDocument/2006/relationships/hyperlink" Target="https://www.reddit.com/r/relationship_advice/comments/1aw7mhm/i_f20_walked_in_on_my_bf_m22_cumming_while/krft80u/" TargetMode="External"/><Relationship Id="rId32" Type="http://schemas.openxmlformats.org/officeDocument/2006/relationships/hyperlink" Target="https://www.reddit.com/r/relationship_advice/comments/1awf385/26m_and_26f_i_think_i_destroyed_the_relationship/" TargetMode="External"/><Relationship Id="rId1600" Type="http://schemas.openxmlformats.org/officeDocument/2006/relationships/vmlDrawing" Target="../drawings/vmlDrawing1.vml"/><Relationship Id="rId181" Type="http://schemas.openxmlformats.org/officeDocument/2006/relationships/hyperlink" Target="https://www.reddit.com/r/relationship_advice/comments/1awa88y/my_f31_bf_m35_thinks_we_are_too_unequal_and_that/" TargetMode="External"/><Relationship Id="rId279" Type="http://schemas.openxmlformats.org/officeDocument/2006/relationships/hyperlink" Target="https://www.reddit.com/r/relationship_advice/comments/1aw7s75/dating_advice_needed_for_a_24f_with_24m_can/" TargetMode="External"/><Relationship Id="rId486" Type="http://schemas.openxmlformats.org/officeDocument/2006/relationships/hyperlink" Target="https://www.reddit.com/r/relationship_advice/comments/1awc6hh/am_i_28_m_a_bad_person_for_wanting_to_end_a/krgfkqd/" TargetMode="External"/><Relationship Id="rId693" Type="http://schemas.openxmlformats.org/officeDocument/2006/relationships/hyperlink" Target="https://www.reddit.com/r/relationship_advice/comments/1awaq24/i_40m_found_out_wife_40f_sent_nudes_on_reddit/krgm0ur/" TargetMode="External"/><Relationship Id="rId139" Type="http://schemas.openxmlformats.org/officeDocument/2006/relationships/hyperlink" Target="https://www.reddit.com/r/relationship_advice/comments/1awbkqy/my_25f_boyfriend_28m_of_45_years_shifted_our/" TargetMode="External"/><Relationship Id="rId346" Type="http://schemas.openxmlformats.org/officeDocument/2006/relationships/hyperlink" Target="https://www.reddit.com/r/relationship_advice/comments/1awe8x3/need_advice_how_i_26f_can_make_my_28m_partner_for/" TargetMode="External"/><Relationship Id="rId553" Type="http://schemas.openxmlformats.org/officeDocument/2006/relationships/hyperlink" Target="https://www.reddit.com/r/relationship_advice/comments/1awaq24/i_40m_found_out_wife_40f_sent_nudes_on_reddit/krftzab/" TargetMode="External"/><Relationship Id="rId760" Type="http://schemas.openxmlformats.org/officeDocument/2006/relationships/hyperlink" Target="https://www.reddit.com/r/relationship_advice/comments/1awaq24/i_40m_found_out_wife_40f_sent_nudes_on_reddit/krgpuk4/" TargetMode="External"/><Relationship Id="rId998" Type="http://schemas.openxmlformats.org/officeDocument/2006/relationships/hyperlink" Target="https://www.reddit.com/r/relationship_advice/comments/1aw9qpa/title_27f_had_sex_for_the_first_time_with_30m_who/krg6su1/" TargetMode="External"/><Relationship Id="rId1183" Type="http://schemas.openxmlformats.org/officeDocument/2006/relationships/hyperlink" Target="https://www.reddit.com/r/relationship_advice/comments/1aw7p9a/i_25m_just_found_out_my_wife_21f_was_cheating_on/krfjcz7/" TargetMode="External"/><Relationship Id="rId1390" Type="http://schemas.openxmlformats.org/officeDocument/2006/relationships/hyperlink" Target="https://www.reddit.com/r/relationship_advice/comments/1aw7p9a/i_25m_just_found_out_my_wife_21f_was_cheating_on/krgble5/" TargetMode="External"/><Relationship Id="rId206" Type="http://schemas.openxmlformats.org/officeDocument/2006/relationships/hyperlink" Target="https://www.reddit.com/r/relationship_advice/comments/1aw9nk6/im_f19_planning_on_telling_my_long_time_friend/" TargetMode="External"/><Relationship Id="rId413" Type="http://schemas.openxmlformats.org/officeDocument/2006/relationships/hyperlink" Target="https://www.reddit.com/r/relationship_advice/comments/1awc7gv/girlfriend_24f_called_me_27m_unreasonable_for/krgari2/" TargetMode="External"/><Relationship Id="rId858" Type="http://schemas.openxmlformats.org/officeDocument/2006/relationships/hyperlink" Target="https://www.reddit.com/r/relationship_advice/comments/1awa22l/i_cant_tell_when_my_bf32m_is_consenting_and_it/krfyqls/" TargetMode="External"/><Relationship Id="rId1043" Type="http://schemas.openxmlformats.org/officeDocument/2006/relationships/hyperlink" Target="https://www.reddit.com/r/relationship_advice/comments/1aw8nr8/my_girlfriend_f20_had_a_lot_of_previous_sexual/krg6567/" TargetMode="External"/><Relationship Id="rId1488" Type="http://schemas.openxmlformats.org/officeDocument/2006/relationships/hyperlink" Target="https://www.reddit.com/r/relationship_advice/comments/1aw7p9a/i_25m_just_found_out_my_wife_21f_was_cheating_on/krfw6f2/" TargetMode="External"/><Relationship Id="rId620" Type="http://schemas.openxmlformats.org/officeDocument/2006/relationships/hyperlink" Target="https://www.reddit.com/r/relationship_advice/comments/1awaq24/i_40m_found_out_wife_40f_sent_nudes_on_reddit/krfzc3y/" TargetMode="External"/><Relationship Id="rId718" Type="http://schemas.openxmlformats.org/officeDocument/2006/relationships/hyperlink" Target="https://www.reddit.com/r/relationship_advice/comments/1awaq24/i_40m_found_out_wife_40f_sent_nudes_on_reddit/krfxm6j/" TargetMode="External"/><Relationship Id="rId925" Type="http://schemas.openxmlformats.org/officeDocument/2006/relationships/hyperlink" Target="https://www.reddit.com/r/relationship_advice/comments/1aw9qpa/title_27f_had_sex_for_the_first_time_with_30m_who/krg1d5v/" TargetMode="External"/><Relationship Id="rId1250" Type="http://schemas.openxmlformats.org/officeDocument/2006/relationships/hyperlink" Target="https://www.reddit.com/r/relationship_advice/comments/1aw7p9a/i_25m_just_found_out_my_wife_21f_was_cheating_on/krfsejs/" TargetMode="External"/><Relationship Id="rId1348" Type="http://schemas.openxmlformats.org/officeDocument/2006/relationships/hyperlink" Target="https://www.reddit.com/r/relationship_advice/comments/1aw7p9a/i_25m_just_found_out_my_wife_21f_was_cheating_on/krg2i7g/" TargetMode="External"/><Relationship Id="rId1555" Type="http://schemas.openxmlformats.org/officeDocument/2006/relationships/hyperlink" Target="https://www.reddit.com/r/relationship_advice/comments/1aw7mhm/i_f20_walked_in_on_my_bf_m22_cumming_while/krfh9yk/" TargetMode="External"/><Relationship Id="rId1110" Type="http://schemas.openxmlformats.org/officeDocument/2006/relationships/hyperlink" Target="https://www.reddit.com/r/relationship_advice/comments/1aw7rgq/why_wont_he_m29_propose_to_me_f28/krfytvk/" TargetMode="External"/><Relationship Id="rId1208" Type="http://schemas.openxmlformats.org/officeDocument/2006/relationships/hyperlink" Target="https://www.reddit.com/r/relationship_advice/comments/1aw7p9a/i_25m_just_found_out_my_wife_21f_was_cheating_on/krfp3hh/" TargetMode="External"/><Relationship Id="rId1415" Type="http://schemas.openxmlformats.org/officeDocument/2006/relationships/hyperlink" Target="https://www.reddit.com/r/relationship_advice/comments/1aw7p9a/i_25m_just_found_out_my_wife_21f_was_cheating_on/krgmaj9/" TargetMode="External"/><Relationship Id="rId54" Type="http://schemas.openxmlformats.org/officeDocument/2006/relationships/hyperlink" Target="https://www.reddit.com/r/relationship_advice/comments/1awej4g/how_do_i_deal_with_the_messages_i_28f_sent_to_my/" TargetMode="External"/><Relationship Id="rId270" Type="http://schemas.openxmlformats.org/officeDocument/2006/relationships/hyperlink" Target="https://www.reddit.com/r/relationship_advice/comments/1aw82kq/my_26_f_fiance_25_m_died_and_i_found_out_he_was/" TargetMode="External"/><Relationship Id="rId130" Type="http://schemas.openxmlformats.org/officeDocument/2006/relationships/hyperlink" Target="https://www.reddit.com/r/relationship_advice/comments/1awc7o4/im_32f_dating_someone_45m_with_a_party_lifestyle/" TargetMode="External"/><Relationship Id="rId368" Type="http://schemas.openxmlformats.org/officeDocument/2006/relationships/hyperlink" Target="https://www.reddit.com/r/relationship_advice/comments/1awdj99/i_m33_am_waiting_for_my_fianc&#233;_f32_to_see_if/" TargetMode="External"/><Relationship Id="rId575" Type="http://schemas.openxmlformats.org/officeDocument/2006/relationships/hyperlink" Target="https://www.reddit.com/r/relationship_advice/comments/1awaq24/i_40m_found_out_wife_40f_sent_nudes_on_reddit/krga7na/" TargetMode="External"/><Relationship Id="rId782" Type="http://schemas.openxmlformats.org/officeDocument/2006/relationships/hyperlink" Target="https://www.reddit.com/r/relationship_advice/comments/1awaq24/i_40m_found_out_wife_40f_sent_nudes_on_reddit/krgqe8k/" TargetMode="External"/><Relationship Id="rId228" Type="http://schemas.openxmlformats.org/officeDocument/2006/relationships/hyperlink" Target="https://www.reddit.com/r/relationship_advice/comments/1aw95tr/i_26_f_fell_in_love_with_a_married_man_32m/" TargetMode="External"/><Relationship Id="rId435" Type="http://schemas.openxmlformats.org/officeDocument/2006/relationships/hyperlink" Target="https://www.reddit.com/r/relationship_advice/comments/1awc7gv/girlfriend_24f_called_me_27m_unreasonable_for/krgkkbb/" TargetMode="External"/><Relationship Id="rId642" Type="http://schemas.openxmlformats.org/officeDocument/2006/relationships/hyperlink" Target="https://www.reddit.com/r/relationship_advice/comments/1awaq24/i_40m_found_out_wife_40f_sent_nudes_on_reddit/krg70wf/" TargetMode="External"/><Relationship Id="rId1065" Type="http://schemas.openxmlformats.org/officeDocument/2006/relationships/hyperlink" Target="https://www.reddit.com/r/relationship_advice/comments/1aw816n/i_21f_feel_like_i_do_everything_for_my_boyfriend/krffe4k/" TargetMode="External"/><Relationship Id="rId1272" Type="http://schemas.openxmlformats.org/officeDocument/2006/relationships/hyperlink" Target="https://www.reddit.com/r/relationship_advice/comments/1aw7p9a/i_25m_just_found_out_my_wife_21f_was_cheating_on/krfuedg/" TargetMode="External"/><Relationship Id="rId502" Type="http://schemas.openxmlformats.org/officeDocument/2006/relationships/hyperlink" Target="https://www.reddit.com/r/relationship_advice/comments/1awc6hh/am_i_28_m_a_bad_person_for_wanting_to_end_a/krgn0pb/" TargetMode="External"/><Relationship Id="rId947" Type="http://schemas.openxmlformats.org/officeDocument/2006/relationships/hyperlink" Target="https://www.reddit.com/r/relationship_advice/comments/1aw9qpa/title_27f_had_sex_for_the_first_time_with_30m_who/krg1y4p/" TargetMode="External"/><Relationship Id="rId1132" Type="http://schemas.openxmlformats.org/officeDocument/2006/relationships/hyperlink" Target="https://www.reddit.com/r/relationship_advice/comments/1aw7p9a/i_25m_just_found_out_my_wife_21f_was_cheating_on/krflhzv/" TargetMode="External"/><Relationship Id="rId1577" Type="http://schemas.openxmlformats.org/officeDocument/2006/relationships/hyperlink" Target="https://www.reddit.com/r/relationship_advice/comments/1aw7mhm/i_f20_walked_in_on_my_bf_m22_cumming_while/krfjtbl/" TargetMode="External"/><Relationship Id="rId76" Type="http://schemas.openxmlformats.org/officeDocument/2006/relationships/hyperlink" Target="https://www.reddit.com/r/relationship_advice/comments/1awdos4/bf_21m_spends_several_hrs_telling_me_how_much_he/" TargetMode="External"/><Relationship Id="rId807" Type="http://schemas.openxmlformats.org/officeDocument/2006/relationships/hyperlink" Target="https://www.reddit.com/r/relationship_advice/comments/1awaq24/i_40m_found_out_wife_40f_sent_nudes_on_reddit/krg4moi/" TargetMode="External"/><Relationship Id="rId1437" Type="http://schemas.openxmlformats.org/officeDocument/2006/relationships/hyperlink" Target="https://www.reddit.com/r/relationship_advice/comments/1aw7p9a/i_25m_just_found_out_my_wife_21f_was_cheating_on/krfzwl0/" TargetMode="External"/><Relationship Id="rId1504" Type="http://schemas.openxmlformats.org/officeDocument/2006/relationships/hyperlink" Target="https://www.reddit.com/r/relationship_advice/comments/1aw7mhm/i_f20_walked_in_on_my_bf_m22_cumming_while/krfc3r4/" TargetMode="External"/><Relationship Id="rId292" Type="http://schemas.openxmlformats.org/officeDocument/2006/relationships/hyperlink" Target="https://www.reddit.com/r/relationship_advice/comments/1aweaz5/my_24m_girlfriend_20f_was_having_sex_with_another/" TargetMode="External"/><Relationship Id="rId597" Type="http://schemas.openxmlformats.org/officeDocument/2006/relationships/hyperlink" Target="https://www.reddit.com/r/relationship_advice/comments/1awaq24/i_40m_found_out_wife_40f_sent_nudes_on_reddit/krfy0xm/" TargetMode="External"/><Relationship Id="rId152" Type="http://schemas.openxmlformats.org/officeDocument/2006/relationships/hyperlink" Target="https://www.reddit.com/r/relationship_advice/comments/1awbbf7/i_22f_confess_to_my_best_friend_22m_and_got/" TargetMode="External"/><Relationship Id="rId457" Type="http://schemas.openxmlformats.org/officeDocument/2006/relationships/hyperlink" Target="https://www.reddit.com/r/relationship_advice/comments/1awc7gv/girlfriend_24f_called_me_27m_unreasonable_for/krgf23w/" TargetMode="External"/><Relationship Id="rId1087" Type="http://schemas.openxmlformats.org/officeDocument/2006/relationships/hyperlink" Target="https://www.reddit.com/r/relationship_advice/comments/1aw7rgq/why_wont_he_m29_propose_to_me_f28/" TargetMode="External"/><Relationship Id="rId1294" Type="http://schemas.openxmlformats.org/officeDocument/2006/relationships/hyperlink" Target="https://www.reddit.com/r/relationship_advice/comments/1aw7p9a/i_25m_just_found_out_my_wife_21f_was_cheating_on/krfx5ps/" TargetMode="External"/><Relationship Id="rId664" Type="http://schemas.openxmlformats.org/officeDocument/2006/relationships/hyperlink" Target="https://www.reddit.com/r/relationship_advice/comments/1awaq24/i_40m_found_out_wife_40f_sent_nudes_on_reddit/krgd76u/" TargetMode="External"/><Relationship Id="rId871" Type="http://schemas.openxmlformats.org/officeDocument/2006/relationships/hyperlink" Target="https://www.reddit.com/r/relationship_advice/comments/1awa22l/i_cant_tell_when_my_bf32m_is_consenting_and_it/krft9b1/" TargetMode="External"/><Relationship Id="rId969" Type="http://schemas.openxmlformats.org/officeDocument/2006/relationships/hyperlink" Target="https://www.reddit.com/r/relationship_advice/comments/1aw9qpa/title_27f_had_sex_for_the_first_time_with_30m_who/krg86hj/" TargetMode="External"/><Relationship Id="rId1599" Type="http://schemas.openxmlformats.org/officeDocument/2006/relationships/hyperlink" Target="https://www.reddit.com/r/relationship_advice/comments/1aw7mhm/i_f20_walked_in_on_my_bf_m22_cumming_while/krfix2t/" TargetMode="External"/><Relationship Id="rId317" Type="http://schemas.openxmlformats.org/officeDocument/2006/relationships/hyperlink" Target="https://www.reddit.com/r/relationship_advice/comments/1aweaz5/my_24m_girlfriend_20f_was_having_sex_with_another/krgk9vn/" TargetMode="External"/><Relationship Id="rId524" Type="http://schemas.openxmlformats.org/officeDocument/2006/relationships/hyperlink" Target="https://www.reddit.com/r/relationship_advice/comments/1awbvb9/my_19f_boyfriend_19m_loves_me_more_than_i_love/krgfbe1/" TargetMode="External"/><Relationship Id="rId731" Type="http://schemas.openxmlformats.org/officeDocument/2006/relationships/hyperlink" Target="https://www.reddit.com/r/relationship_advice/comments/1awaq24/i_40m_found_out_wife_40f_sent_nudes_on_reddit/krg0run/" TargetMode="External"/><Relationship Id="rId1154" Type="http://schemas.openxmlformats.org/officeDocument/2006/relationships/hyperlink" Target="https://www.reddit.com/r/relationship_advice/comments/1aw7p9a/i_25m_just_found_out_my_wife_21f_was_cheating_on/krfjqu0/" TargetMode="External"/><Relationship Id="rId1361" Type="http://schemas.openxmlformats.org/officeDocument/2006/relationships/hyperlink" Target="https://www.reddit.com/r/relationship_advice/comments/1aw7p9a/i_25m_just_found_out_my_wife_21f_was_cheating_on/krg5exf/" TargetMode="External"/><Relationship Id="rId1459" Type="http://schemas.openxmlformats.org/officeDocument/2006/relationships/hyperlink" Target="https://www.reddit.com/r/relationship_advice/comments/1aw7p9a/i_25m_just_found_out_my_wife_21f_was_cheating_on/krg7dlx/" TargetMode="External"/><Relationship Id="rId98" Type="http://schemas.openxmlformats.org/officeDocument/2006/relationships/hyperlink" Target="https://www.reddit.com/r/relationship_advice/comments/1awd36v/i_24m_feel_guilty_whenever_i_try_to_get_over_a/" TargetMode="External"/><Relationship Id="rId829" Type="http://schemas.openxmlformats.org/officeDocument/2006/relationships/hyperlink" Target="https://www.reddit.com/r/HotWifeLifestyle/s/RjOgkvVMiI%0a%0aHere's%20a%20link%20to%20a%20reddit%20group%20dedicated%20to%20it" TargetMode="External"/><Relationship Id="rId1014" Type="http://schemas.openxmlformats.org/officeDocument/2006/relationships/hyperlink" Target="https://www.reddit.com/r/relationship_advice/comments/1aw8nr8/my_girlfriend_f20_had_a_lot_of_previous_sexual/krfn073/" TargetMode="External"/><Relationship Id="rId1221" Type="http://schemas.openxmlformats.org/officeDocument/2006/relationships/hyperlink" Target="https://www.reddit.com/r/relationship_advice/comments/1aw7p9a/i_25m_just_found_out_my_wife_21f_was_cheating_on/krfq945/" TargetMode="External"/><Relationship Id="rId1319" Type="http://schemas.openxmlformats.org/officeDocument/2006/relationships/hyperlink" Target="https://www.reddit.com/r/relationship_advice/comments/1aw7p9a/i_25m_just_found_out_my_wife_21f_was_cheating_on/krfzd25/" TargetMode="External"/><Relationship Id="rId1526" Type="http://schemas.openxmlformats.org/officeDocument/2006/relationships/hyperlink" Target="https://www.reddit.com/r/relationship_advice/comments/1aw7mhm/i_f20_walked_in_on_my_bf_m22_cumming_while/krfewok/" TargetMode="External"/><Relationship Id="rId25" Type="http://schemas.openxmlformats.org/officeDocument/2006/relationships/hyperlink" Target="https://www.reddit.com/r/relationship_advice/comments/1awf754/overshared_gave_confusing_answers_and_am_stuck/" TargetMode="External"/><Relationship Id="rId174" Type="http://schemas.openxmlformats.org/officeDocument/2006/relationships/hyperlink" Target="https://www.reddit.com/r/relationship_advice/comments/1awaftm/my_34f_husband_34m_watches_hot_tub_streamers_on/" TargetMode="External"/><Relationship Id="rId381" Type="http://schemas.openxmlformats.org/officeDocument/2006/relationships/hyperlink" Target="https://www.reddit.com/r/relationship_advice/comments/1awd3cp/i_18m_didnt_want_my_gf_18f_to_go_busking_she_is/" TargetMode="External"/><Relationship Id="rId241" Type="http://schemas.openxmlformats.org/officeDocument/2006/relationships/hyperlink" Target="https://www.reddit.com/r/relationship_advice/comments/1aw8tm1/how_possible_is_to_get_back_together_with_your/" TargetMode="External"/><Relationship Id="rId479" Type="http://schemas.openxmlformats.org/officeDocument/2006/relationships/hyperlink" Target="https://www.reddit.com/r/relationship_advice/comments/1awc7gv/girlfriend_24f_called_me_27m_unreasonable_for/krgb6j5/" TargetMode="External"/><Relationship Id="rId686" Type="http://schemas.openxmlformats.org/officeDocument/2006/relationships/hyperlink" Target="https://www.reddit.com/r/relationship_advice/comments/1awaq24/i_40m_found_out_wife_40f_sent_nudes_on_reddit/krgjmke/" TargetMode="External"/><Relationship Id="rId893" Type="http://schemas.openxmlformats.org/officeDocument/2006/relationships/hyperlink" Target="https://www.reddit.com/r/relationship_advice/comments/1awa22l/i_cant_tell_when_my_bf32m_is_consenting_and_it/krful8v/" TargetMode="External"/><Relationship Id="rId339" Type="http://schemas.openxmlformats.org/officeDocument/2006/relationships/hyperlink" Target="https://www.reddit.com/r/relationship_advice/comments/1aweaz5/my_24m_girlfriend_20f_was_having_sex_with_another/krgql2o/" TargetMode="External"/><Relationship Id="rId546" Type="http://schemas.openxmlformats.org/officeDocument/2006/relationships/hyperlink" Target="https://www.reddit.com/r/relationship_advice/comments/1awatli/my_27f_boyfriend_33m_comes_off_as_unappreciative/krg6ozl/" TargetMode="External"/><Relationship Id="rId753" Type="http://schemas.openxmlformats.org/officeDocument/2006/relationships/hyperlink" Target="https://www.reddit.com/r/relationship_advice/comments/1awaq24/i_40m_found_out_wife_40f_sent_nudes_on_reddit/krg2h80/" TargetMode="External"/><Relationship Id="rId1176" Type="http://schemas.openxmlformats.org/officeDocument/2006/relationships/hyperlink" Target="https://www.reddit.com/r/relationship_advice/comments/1aw7p9a/i_25m_just_found_out_my_wife_21f_was_cheating_on/krgegms/" TargetMode="External"/><Relationship Id="rId1383" Type="http://schemas.openxmlformats.org/officeDocument/2006/relationships/hyperlink" Target="https://www.reddit.com/r/relationship_advice/comments/1aw7p9a/i_25m_just_found_out_my_wife_21f_was_cheating_on/krga4fn/" TargetMode="External"/><Relationship Id="rId101" Type="http://schemas.openxmlformats.org/officeDocument/2006/relationships/hyperlink" Target="https://www.reddit.com/r/relationship_advice/comments/1awcvln/i_f22_want_to_spend_more_time_with_my_partner_m23/" TargetMode="External"/><Relationship Id="rId406" Type="http://schemas.openxmlformats.org/officeDocument/2006/relationships/hyperlink" Target="https://www.reddit.com/r/relationship_advice/comments/1awd3cp/i_18m_didnt_want_my_gf_18f_to_go_busking_she_is/krgp7r0/" TargetMode="External"/><Relationship Id="rId960" Type="http://schemas.openxmlformats.org/officeDocument/2006/relationships/hyperlink" Target="https://www.reddit.com/r/relationship_advice/comments/1aw9qpa/title_27f_had_sex_for_the_first_time_with_30m_who/krgri6c/" TargetMode="External"/><Relationship Id="rId1036" Type="http://schemas.openxmlformats.org/officeDocument/2006/relationships/hyperlink" Target="https://www.reddit.com/r/relationship_advice/comments/1aw8nr8/my_girlfriend_f20_had_a_lot_of_previous_sexual/krftshc/" TargetMode="External"/><Relationship Id="rId1243" Type="http://schemas.openxmlformats.org/officeDocument/2006/relationships/hyperlink" Target="https://www.reddit.com/r/relationship_advice/comments/1aw7p9a/i_25m_just_found_out_my_wife_21f_was_cheating_on/krfrwq5/" TargetMode="External"/><Relationship Id="rId1590" Type="http://schemas.openxmlformats.org/officeDocument/2006/relationships/hyperlink" Target="https://www.reddit.com/r/relationship_advice/comments/1aw7mhm/i_f20_walked_in_on_my_bf_m22_cumming_while/krfurem/" TargetMode="External"/><Relationship Id="rId613" Type="http://schemas.openxmlformats.org/officeDocument/2006/relationships/hyperlink" Target="https://www.reddit.com/r/relationship_advice/comments/1awaq24/i_40m_found_out_wife_40f_sent_nudes_on_reddit/krgmy1v/" TargetMode="External"/><Relationship Id="rId820" Type="http://schemas.openxmlformats.org/officeDocument/2006/relationships/hyperlink" Target="https://www.reddit.com/r/relationship_advice/comments/1awaq24/i_40m_found_out_wife_40f_sent_nudes_on_reddit/krgf2ax/" TargetMode="External"/><Relationship Id="rId918" Type="http://schemas.openxmlformats.org/officeDocument/2006/relationships/hyperlink" Target="https://www.reddit.com/r/relationship_advice/comments/1aw9qpa/title_27f_had_sex_for_the_first_time_with_30m_who/" TargetMode="External"/><Relationship Id="rId1450" Type="http://schemas.openxmlformats.org/officeDocument/2006/relationships/hyperlink" Target="https://www.reddit.com/r/relationship_advice/comments/1aw7p9a/i_25m_just_found_out_my_wife_21f_was_cheating_on/krfe9do/" TargetMode="External"/><Relationship Id="rId1548" Type="http://schemas.openxmlformats.org/officeDocument/2006/relationships/hyperlink" Target="https://www.reddit.com/r/relationship_advice/comments/1aw7mhm/i_f20_walked_in_on_my_bf_m22_cumming_while/krffmjo/" TargetMode="External"/><Relationship Id="rId1103" Type="http://schemas.openxmlformats.org/officeDocument/2006/relationships/hyperlink" Target="https://www.reddit.com/r/relationship_advice/comments/1aw7rgq/why_wont_he_m29_propose_to_me_f28/krfwyv1/" TargetMode="External"/><Relationship Id="rId1310" Type="http://schemas.openxmlformats.org/officeDocument/2006/relationships/hyperlink" Target="https://www.reddit.com/r/relationship_advice/comments/1aw7p9a/i_25m_just_found_out_my_wife_21f_was_cheating_on/krfyorx/" TargetMode="External"/><Relationship Id="rId1408" Type="http://schemas.openxmlformats.org/officeDocument/2006/relationships/hyperlink" Target="https://www.reddit.com/r/relationship_advice/comments/1aw7p9a/i_25m_just_found_out_my_wife_21f_was_cheating_on/krgjiu8/" TargetMode="External"/><Relationship Id="rId47" Type="http://schemas.openxmlformats.org/officeDocument/2006/relationships/hyperlink" Target="https://www.reddit.com/r/relationship_advice/comments/1aweor2/how_to_tell_my21m_friend_with_benefits_22m_that/" TargetMode="External"/><Relationship Id="rId196" Type="http://schemas.openxmlformats.org/officeDocument/2006/relationships/hyperlink" Target="https://www.reddit.com/r/relationship_advice/comments/1awa02a/18m_18f_i_dont_know_what_i_should_do/" TargetMode="External"/><Relationship Id="rId263" Type="http://schemas.openxmlformats.org/officeDocument/2006/relationships/hyperlink" Target="https://www.reddit.com/r/relationship_advice/comments/1aw87m6/me_23f_wants_to_breakup_with_my_boyfriend_23m_but/" TargetMode="External"/><Relationship Id="rId470" Type="http://schemas.openxmlformats.org/officeDocument/2006/relationships/hyperlink" Target="https://www.reddit.com/r/relationship_advice/comments/1awc7gv/girlfriend_24f_called_me_27m_unreasonable_for/krgfhck/" TargetMode="External"/><Relationship Id="rId123" Type="http://schemas.openxmlformats.org/officeDocument/2006/relationships/hyperlink" Target="https://www.reddit.com/r/relationship_advice/comments/1awcjrr/i_26_f_am_hunp_on_a_guy_35m_i_met_him_on_a_dating/" TargetMode="External"/><Relationship Id="rId330" Type="http://schemas.openxmlformats.org/officeDocument/2006/relationships/hyperlink" Target="https://www.reddit.com/r/relationship_advice/comments/1aweaz5/my_24m_girlfriend_20f_was_having_sex_with_another/krgm441/" TargetMode="External"/><Relationship Id="rId568" Type="http://schemas.openxmlformats.org/officeDocument/2006/relationships/hyperlink" Target="https://www.reddit.com/r/relationship_advice/comments/1awaq24/i_40m_found_out_wife_40f_sent_nudes_on_reddit/krfuk6r/" TargetMode="External"/><Relationship Id="rId775" Type="http://schemas.openxmlformats.org/officeDocument/2006/relationships/hyperlink" Target="https://www.reddit.com/r/relationship_advice/comments/1awaq24/i_40m_found_out_wife_40f_sent_nudes_on_reddit/krgjkdt/" TargetMode="External"/><Relationship Id="rId982" Type="http://schemas.openxmlformats.org/officeDocument/2006/relationships/hyperlink" Target="https://www.reddit.com/r/relationship_advice/comments/1aw9qpa/title_27f_had_sex_for_the_first_time_with_30m_who/krgfgii/" TargetMode="External"/><Relationship Id="rId1198" Type="http://schemas.openxmlformats.org/officeDocument/2006/relationships/hyperlink" Target="https://www.reddit.com/r/relationship_advice/comments/1aw7p9a/i_25m_just_found_out_my_wife_21f_was_cheating_on/krfo1jr/" TargetMode="External"/><Relationship Id="rId428" Type="http://schemas.openxmlformats.org/officeDocument/2006/relationships/hyperlink" Target="https://www.reddit.com/r/relationship_advice/comments/1awc7gv/girlfriend_24f_called_me_27m_unreasonable_for/krgbdsf/" TargetMode="External"/><Relationship Id="rId635" Type="http://schemas.openxmlformats.org/officeDocument/2006/relationships/hyperlink" Target="https://www.reddit.com/r/relationship_advice/comments/1awaq24/i_40m_found_out_wife_40f_sent_nudes_on_reddit/krg5tt5/" TargetMode="External"/><Relationship Id="rId842" Type="http://schemas.openxmlformats.org/officeDocument/2006/relationships/hyperlink" Target="https://www.reddit.com/r/relationship_advice/comments/1awa22l/i_cant_tell_when_my_bf32m_is_consenting_and_it/krft4kh/" TargetMode="External"/><Relationship Id="rId1058" Type="http://schemas.openxmlformats.org/officeDocument/2006/relationships/hyperlink" Target="https://www.reddit.com/r/relationship_advice/comments/1aw816y/my_30f_partner_33m_is_obsessed_with_his_phone/krfk7ay/" TargetMode="External"/><Relationship Id="rId1265" Type="http://schemas.openxmlformats.org/officeDocument/2006/relationships/hyperlink" Target="https://www.reddit.com/r/relationship_advice/comments/1aw7p9a/i_25m_just_found_out_my_wife_21f_was_cheating_on/krfu0p2/" TargetMode="External"/><Relationship Id="rId1472" Type="http://schemas.openxmlformats.org/officeDocument/2006/relationships/hyperlink" Target="https://www.reddit.com/r/relationship_advice/comments/1aw7p9a/i_25m_just_found_out_my_wife_21f_was_cheating_on/krfxhr7/" TargetMode="External"/><Relationship Id="rId702" Type="http://schemas.openxmlformats.org/officeDocument/2006/relationships/hyperlink" Target="https://www.reddit.com/r/relationship_advice/comments/1awaq24/i_40m_found_out_wife_40f_sent_nudes_on_reddit/krgr326/" TargetMode="External"/><Relationship Id="rId1125" Type="http://schemas.openxmlformats.org/officeDocument/2006/relationships/hyperlink" Target="https://www.reddit.com/r/relationship_advice/comments/1aw7p9a/i_25m_just_found_out_my_wife_21f_was_cheating_on/krfi4wn/" TargetMode="External"/><Relationship Id="rId1332" Type="http://schemas.openxmlformats.org/officeDocument/2006/relationships/hyperlink" Target="https://www.reddit.com/r/relationship_advice/comments/1aw7p9a/i_25m_just_found_out_my_wife_21f_was_cheating_on/krg0ydt/" TargetMode="External"/><Relationship Id="rId69" Type="http://schemas.openxmlformats.org/officeDocument/2006/relationships/hyperlink" Target="https://www.reddit.com/r/relationship_advice/comments/1awds9f/am_i29f_waisting_my_life_by_waiting_for_my_bf25m/" TargetMode="External"/><Relationship Id="rId285" Type="http://schemas.openxmlformats.org/officeDocument/2006/relationships/hyperlink" Target="https://www.reddit.com/r/relationship_advice/comments/1aw7jhz/26f_26m_what_does_this_mean/" TargetMode="External"/><Relationship Id="rId492" Type="http://schemas.openxmlformats.org/officeDocument/2006/relationships/hyperlink" Target="https://www.reddit.com/r/relationship_advice/comments/1awc6hh/am_i_28_m_a_bad_person_for_wanting_to_end_a/krgmhza/" TargetMode="External"/><Relationship Id="rId797" Type="http://schemas.openxmlformats.org/officeDocument/2006/relationships/hyperlink" Target="https://www.reddit.com/r/relationship_advice/comments/1awaq24/i_40m_found_out_wife_40f_sent_nudes_on_reddit/krggirk/" TargetMode="External"/><Relationship Id="rId145" Type="http://schemas.openxmlformats.org/officeDocument/2006/relationships/hyperlink" Target="https://www.reddit.com/r/relationship_advice/comments/1awbf58/my21mgirlfriend20f_feels_like_we_are_not_dating/" TargetMode="External"/><Relationship Id="rId352" Type="http://schemas.openxmlformats.org/officeDocument/2006/relationships/hyperlink" Target="https://www.reddit.com/r/relationship_advice/comments/1aweaes/my_25f_fianc&#233;_26m_just_told_me_he_will_never/krgiek8/" TargetMode="External"/><Relationship Id="rId1287" Type="http://schemas.openxmlformats.org/officeDocument/2006/relationships/hyperlink" Target="https://www.reddit.com/r/relationship_advice/comments/1aw7p9a/i_25m_just_found_out_my_wife_21f_was_cheating_on/krfwcjs/" TargetMode="External"/><Relationship Id="rId212" Type="http://schemas.openxmlformats.org/officeDocument/2006/relationships/hyperlink" Target="https://www.reddit.com/r/relationship_advice/comments/1aw9hno/31_f_31_m/" TargetMode="External"/><Relationship Id="rId657" Type="http://schemas.openxmlformats.org/officeDocument/2006/relationships/hyperlink" Target="https://www.reddit.com/r/relationship_advice/comments/1awaq24/i_40m_found_out_wife_40f_sent_nudes_on_reddit/krga5yx/" TargetMode="External"/><Relationship Id="rId864" Type="http://schemas.openxmlformats.org/officeDocument/2006/relationships/hyperlink" Target="https://www.reddit.com/r/relationship_advice/comments/1awa22l/i_cant_tell_when_my_bf32m_is_consenting_and_it/krfqp41/" TargetMode="External"/><Relationship Id="rId1494" Type="http://schemas.openxmlformats.org/officeDocument/2006/relationships/hyperlink" Target="https://www.reddit.com/r/relationship_advice/comments/1aw7p9a/i_25m_just_found_out_my_wife_21f_was_cheating_on/krg5tpw/" TargetMode="External"/><Relationship Id="rId517" Type="http://schemas.openxmlformats.org/officeDocument/2006/relationships/hyperlink" Target="https://www.reddit.com/r/relationship_advice/comments/1awbvb9/my_19f_boyfriend_19m_loves_me_more_than_i_love/" TargetMode="External"/><Relationship Id="rId724" Type="http://schemas.openxmlformats.org/officeDocument/2006/relationships/hyperlink" Target="https://www.reddit.com/r/relationship_advice/comments/1awaq24/i_40m_found_out_wife_40f_sent_nudes_on_reddit/krgfuu7/" TargetMode="External"/><Relationship Id="rId931" Type="http://schemas.openxmlformats.org/officeDocument/2006/relationships/hyperlink" Target="https://www.reddit.com/r/relationship_advice/comments/1aw9qpa/title_27f_had_sex_for_the_first_time_with_30m_who/krg89fn/" TargetMode="External"/><Relationship Id="rId1147" Type="http://schemas.openxmlformats.org/officeDocument/2006/relationships/hyperlink" Target="https://www.reddit.com/r/relationship_advice/comments/1aw7p9a/i_25m_just_found_out_my_wife_21f_was_cheating_on/krfl50g/" TargetMode="External"/><Relationship Id="rId1354" Type="http://schemas.openxmlformats.org/officeDocument/2006/relationships/hyperlink" Target="https://www.reddit.com/r/relationship_advice/comments/1aw7p9a/i_25m_just_found_out_my_wife_21f_was_cheating_on/krg3lmn/" TargetMode="External"/><Relationship Id="rId1561" Type="http://schemas.openxmlformats.org/officeDocument/2006/relationships/hyperlink" Target="https://www.reddit.com/r/relationship_advice/comments/1aw7mhm/i_f20_walked_in_on_my_bf_m22_cumming_while/krfggx9/" TargetMode="External"/><Relationship Id="rId60" Type="http://schemas.openxmlformats.org/officeDocument/2006/relationships/hyperlink" Target="https://www.reddit.com/r/relationship_advice/comments/1awec71/urgent_please_need_advice_f31_m35/" TargetMode="External"/><Relationship Id="rId1007" Type="http://schemas.openxmlformats.org/officeDocument/2006/relationships/hyperlink" Target="https://www.reddit.com/r/relationship_advice/comments/1aw9qpa/title_27f_had_sex_for_the_first_time_with_30m_who/krgf6rj/" TargetMode="External"/><Relationship Id="rId1214" Type="http://schemas.openxmlformats.org/officeDocument/2006/relationships/hyperlink" Target="https://www.reddit.com/r/relationship_advice/comments/1aw7p9a/i_25m_just_found_out_my_wife_21f_was_cheating_on/krfpp0z/" TargetMode="External"/><Relationship Id="rId1421" Type="http://schemas.openxmlformats.org/officeDocument/2006/relationships/hyperlink" Target="https://www.reddit.com/r/relationship_advice/comments/1aw7p9a/i_25m_just_found_out_my_wife_21f_was_cheating_on/krgqs3b/" TargetMode="External"/><Relationship Id="rId1519" Type="http://schemas.openxmlformats.org/officeDocument/2006/relationships/hyperlink" Target="https://www.reddit.com/r/relationship_advice/comments/1aw7mhm/i_f20_walked_in_on_my_bf_m22_cumming_while/krfia2f/" TargetMode="External"/><Relationship Id="rId18" Type="http://schemas.openxmlformats.org/officeDocument/2006/relationships/hyperlink" Target="https://www.reddit.com/r/relationship_advice/comments/1awfdd2/why_go_on_35m_33f_7y_of_marriage/" TargetMode="External"/><Relationship Id="rId167" Type="http://schemas.openxmlformats.org/officeDocument/2006/relationships/hyperlink" Target="https://www.reddit.com/r/relationship_advice/comments/1awaqx9/i_f24_have_a_situation_with_a_m25_but_i_feel_like/" TargetMode="External"/><Relationship Id="rId374" Type="http://schemas.openxmlformats.org/officeDocument/2006/relationships/hyperlink" Target="https://www.reddit.com/r/relationship_advice/comments/1awdfz3/attempting_41m_to_get_closure_from_exwife_43f_is/krghwj5/" TargetMode="External"/><Relationship Id="rId581" Type="http://schemas.openxmlformats.org/officeDocument/2006/relationships/hyperlink" Target="https://www.reddit.com/r/relationship_advice/comments/1awaq24/i_40m_found_out_wife_40f_sent_nudes_on_reddit/krg1e2d/" TargetMode="External"/><Relationship Id="rId234" Type="http://schemas.openxmlformats.org/officeDocument/2006/relationships/hyperlink" Target="https://www.reddit.com/r/relationship_advice/comments/1aw8zz4/how_would_i_f18_break_up_with_my_boyfriend_f19_in/" TargetMode="External"/><Relationship Id="rId679" Type="http://schemas.openxmlformats.org/officeDocument/2006/relationships/hyperlink" Target="https://www.reddit.com/r/relationship_advice/comments/1awaq24/i_40m_found_out_wife_40f_sent_nudes_on_reddit/krghhjw/" TargetMode="External"/><Relationship Id="rId886" Type="http://schemas.openxmlformats.org/officeDocument/2006/relationships/hyperlink" Target="https://www.reddit.com/r/relationship_advice/comments/1awa22l/i_cant_tell_when_my_bf32m_is_consenting_and_it/krftrbr/" TargetMode="External"/><Relationship Id="rId2" Type="http://schemas.openxmlformats.org/officeDocument/2006/relationships/hyperlink" Target="https://www.reddit.com/r/relationship_advice/comments/1awfs98/i_23f_am_not_happy_in_my_relationship_with_my_so/" TargetMode="External"/><Relationship Id="rId441" Type="http://schemas.openxmlformats.org/officeDocument/2006/relationships/hyperlink" Target="https://www.reddit.com/r/relationship_advice/comments/1awc7gv/girlfriend_24f_called_me_27m_unreasonable_for/krgruc3/" TargetMode="External"/><Relationship Id="rId539" Type="http://schemas.openxmlformats.org/officeDocument/2006/relationships/hyperlink" Target="https://www.reddit.com/r/relationship_advice/comments/1awb4tq/my_24f_boyfriend_30m_wont_cut_off_his_ex_to_stay/krg5xxr/" TargetMode="External"/><Relationship Id="rId746" Type="http://schemas.openxmlformats.org/officeDocument/2006/relationships/hyperlink" Target="https://www.reddit.com/r/relationship_advice/comments/1awaq24/i_40m_found_out_wife_40f_sent_nudes_on_reddit/krgjgar/" TargetMode="External"/><Relationship Id="rId1071" Type="http://schemas.openxmlformats.org/officeDocument/2006/relationships/hyperlink" Target="https://www.reddit.com/r/relationship_advice/comments/1aw816n/i_21f_feel_like_i_do_everything_for_my_boyfriend/krfpjg2/" TargetMode="External"/><Relationship Id="rId1169" Type="http://schemas.openxmlformats.org/officeDocument/2006/relationships/hyperlink" Target="https://www.reddit.com/r/relationship_advice/comments/1aw7p9a/i_25m_just_found_out_my_wife_21f_was_cheating_on/krfndlp/" TargetMode="External"/><Relationship Id="rId1376" Type="http://schemas.openxmlformats.org/officeDocument/2006/relationships/hyperlink" Target="https://www.reddit.com/r/relationship_advice/comments/1aw7p9a/i_25m_just_found_out_my_wife_21f_was_cheating_on/krg8lyz/" TargetMode="External"/><Relationship Id="rId1583" Type="http://schemas.openxmlformats.org/officeDocument/2006/relationships/hyperlink" Target="https://www.reddit.com/r/relationship_advice/comments/1aw7mhm/i_f20_walked_in_on_my_bf_m22_cumming_while/krfiqsl/" TargetMode="External"/><Relationship Id="rId301" Type="http://schemas.openxmlformats.org/officeDocument/2006/relationships/hyperlink" Target="https://www.reddit.com/r/relationship_advice/comments/1aweaz5/my_24m_girlfriend_20f_was_having_sex_with_another/krgnmj1/" TargetMode="External"/><Relationship Id="rId953" Type="http://schemas.openxmlformats.org/officeDocument/2006/relationships/hyperlink" Target="https://www.reddit.com/r/relationship_advice/comments/1aw9qpa/title_27f_had_sex_for_the_first_time_with_30m_who/krfocsr/" TargetMode="External"/><Relationship Id="rId1029" Type="http://schemas.openxmlformats.org/officeDocument/2006/relationships/hyperlink" Target="https://www.reddit.com/r/relationship_advice/comments/1aw8nr8/my_girlfriend_f20_had_a_lot_of_previous_sexual/krftvfb/" TargetMode="External"/><Relationship Id="rId1236" Type="http://schemas.openxmlformats.org/officeDocument/2006/relationships/hyperlink" Target="https://www.reddit.com/r/relationship_advice/comments/1aw7p9a/i_25m_just_found_out_my_wife_21f_was_cheating_on/krfr4r8/" TargetMode="External"/><Relationship Id="rId82" Type="http://schemas.openxmlformats.org/officeDocument/2006/relationships/hyperlink" Target="https://www.reddit.com/r/relationship_advice/comments/1awdg3v/is_my_husband_41m_gaslighting_me_38f/" TargetMode="External"/><Relationship Id="rId606" Type="http://schemas.openxmlformats.org/officeDocument/2006/relationships/hyperlink" Target="https://www.reddit.com/r/relationship_advice/comments/1awaq24/i_40m_found_out_wife_40f_sent_nudes_on_reddit/krgpqp2/" TargetMode="External"/><Relationship Id="rId813" Type="http://schemas.openxmlformats.org/officeDocument/2006/relationships/hyperlink" Target="https://www.reddit.com/r/relationship_advice/comments/1awaq24/i_40m_found_out_wife_40f_sent_nudes_on_reddit/krgeok3/" TargetMode="External"/><Relationship Id="rId1443" Type="http://schemas.openxmlformats.org/officeDocument/2006/relationships/hyperlink" Target="https://www.reddit.com/r/relationship_advice/comments/1aw7p9a/i_25m_just_found_out_my_wife_21f_was_cheating_on/krg9dcg/" TargetMode="External"/><Relationship Id="rId1303" Type="http://schemas.openxmlformats.org/officeDocument/2006/relationships/hyperlink" Target="https://www.reddit.com/r/relationship_advice/comments/1aw7p9a/i_25m_just_found_out_my_wife_21f_was_cheating_on/krfy2ma/" TargetMode="External"/><Relationship Id="rId1510" Type="http://schemas.openxmlformats.org/officeDocument/2006/relationships/hyperlink" Target="https://www.reddit.com/r/relationship_advice/comments/1aw7mhm/i_f20_walked_in_on_my_bf_m22_cumming_while/krfmjw1/" TargetMode="External"/><Relationship Id="rId189" Type="http://schemas.openxmlformats.org/officeDocument/2006/relationships/hyperlink" Target="https://www.reddit.com/r/relationship_advice/comments/1awa1cv/how_do_i_18f_stop_being_extremely_insecure_about/" TargetMode="External"/><Relationship Id="rId396" Type="http://schemas.openxmlformats.org/officeDocument/2006/relationships/hyperlink" Target="https://www.reddit.com/r/relationship_advice/comments/1awd3cp/i_18m_didnt_want_my_gf_18f_to_go_busking_she_is/krgnjal/" TargetMode="External"/><Relationship Id="rId256" Type="http://schemas.openxmlformats.org/officeDocument/2006/relationships/hyperlink" Target="https://www.reddit.com/r/relationship_advice/comments/1aw8b5v/boyfriend30m_is_always_too_tired_to_have_sex_with/" TargetMode="External"/><Relationship Id="rId463" Type="http://schemas.openxmlformats.org/officeDocument/2006/relationships/hyperlink" Target="https://www.reddit.com/r/relationship_advice/comments/1awc7gv/girlfriend_24f_called_me_27m_unreasonable_for/krgk00b/" TargetMode="External"/><Relationship Id="rId670" Type="http://schemas.openxmlformats.org/officeDocument/2006/relationships/hyperlink" Target="https://www.reddit.com/r/relationship_advice/comments/1awaq24/i_40m_found_out_wife_40f_sent_nudes_on_reddit/krgeho7/" TargetMode="External"/><Relationship Id="rId1093" Type="http://schemas.openxmlformats.org/officeDocument/2006/relationships/hyperlink" Target="https://www.reddit.com/r/relationship_advice/comments/1aw7rgq/why_wont_he_m29_propose_to_me_f28/krfjopx/" TargetMode="External"/><Relationship Id="rId116" Type="http://schemas.openxmlformats.org/officeDocument/2006/relationships/hyperlink" Target="https://www.reddit.com/r/relationship_advice/comments/1awcnib/me_27f_30m_how_would_you_feel/" TargetMode="External"/><Relationship Id="rId323" Type="http://schemas.openxmlformats.org/officeDocument/2006/relationships/hyperlink" Target="https://www.reddit.com/r/relationship_advice/comments/1aweaz5/my_24m_girlfriend_20f_was_having_sex_with_another/krgqhzl/" TargetMode="External"/><Relationship Id="rId530" Type="http://schemas.openxmlformats.org/officeDocument/2006/relationships/hyperlink" Target="https://www.reddit.com/r/relationship_advice/comments/1awbqrd/my_girlfriend_19m_doesnt_have_sex_or_touch_me_20m/krg60xb/" TargetMode="External"/><Relationship Id="rId768" Type="http://schemas.openxmlformats.org/officeDocument/2006/relationships/hyperlink" Target="https://www.reddit.com/r/relationship_advice/comments/1awaq24/i_40m_found_out_wife_40f_sent_nudes_on_reddit/krgdjwt/" TargetMode="External"/><Relationship Id="rId975" Type="http://schemas.openxmlformats.org/officeDocument/2006/relationships/hyperlink" Target="https://www.reddit.com/r/relationship_advice/comments/1aw9qpa/title_27f_had_sex_for_the_first_time_with_30m_who/krga87m/" TargetMode="External"/><Relationship Id="rId1160" Type="http://schemas.openxmlformats.org/officeDocument/2006/relationships/hyperlink" Target="https://www.reddit.com/r/relationship_advice/comments/1aw7p9a/i_25m_just_found_out_my_wife_21f_was_cheating_on/krfl48i/" TargetMode="External"/><Relationship Id="rId1398" Type="http://schemas.openxmlformats.org/officeDocument/2006/relationships/hyperlink" Target="https://www.reddit.com/r/relationship_advice/comments/1aw7p9a/i_25m_just_found_out_my_wife_21f_was_cheating_on/krgeaf2/" TargetMode="External"/><Relationship Id="rId628" Type="http://schemas.openxmlformats.org/officeDocument/2006/relationships/hyperlink" Target="https://www.reddit.com/r/relationship_advice/comments/1awaq24/i_40m_found_out_wife_40f_sent_nudes_on_reddit/krg3m38/" TargetMode="External"/><Relationship Id="rId835" Type="http://schemas.openxmlformats.org/officeDocument/2006/relationships/hyperlink" Target="https://www.reddit.com/r/relationship_advice/comments/1awaize/i29m_want_my_fianc&#233;_24f_to_sleep_with_another_man/krgac1f/" TargetMode="External"/><Relationship Id="rId1258" Type="http://schemas.openxmlformats.org/officeDocument/2006/relationships/hyperlink" Target="https://www.reddit.com/r/relationship_advice/comments/1aw7p9a/i_25m_just_found_out_my_wife_21f_was_cheating_on/krfthfz/" TargetMode="External"/><Relationship Id="rId1465" Type="http://schemas.openxmlformats.org/officeDocument/2006/relationships/hyperlink" Target="https://www.reddit.com/r/relationship_advice/comments/1aw7p9a/i_25m_just_found_out_my_wife_21f_was_cheating_on/krg1f0l/" TargetMode="External"/><Relationship Id="rId1020" Type="http://schemas.openxmlformats.org/officeDocument/2006/relationships/hyperlink" Target="https://www.reddit.com/r/relationship_advice/comments/1aw8nr8/my_girlfriend_f20_had_a_lot_of_previous_sexual/krfn3xf/" TargetMode="External"/><Relationship Id="rId1118" Type="http://schemas.openxmlformats.org/officeDocument/2006/relationships/hyperlink" Target="https://www.reddit.com/r/relationship_advice/comments/1aw7p9a/i_25m_just_found_out_my_wife_21f_was_cheating_on/krfgo59/" TargetMode="External"/><Relationship Id="rId1325" Type="http://schemas.openxmlformats.org/officeDocument/2006/relationships/hyperlink" Target="https://www.reddit.com/r/relationship_advice/comments/1aw7p9a/i_25m_just_found_out_my_wife_21f_was_cheating_on/krg051k/" TargetMode="External"/><Relationship Id="rId1532" Type="http://schemas.openxmlformats.org/officeDocument/2006/relationships/hyperlink" Target="https://www.reddit.com/r/relationship_advice/comments/1aw7mhm/i_f20_walked_in_on_my_bf_m22_cumming_while/krffn66/" TargetMode="External"/><Relationship Id="rId902" Type="http://schemas.openxmlformats.org/officeDocument/2006/relationships/hyperlink" Target="https://www.reddit.com/r/relationship_advice/comments/1awa22l/i_cant_tell_when_my_bf32m_is_consenting_and_it/krfubfm/" TargetMode="External"/><Relationship Id="rId31" Type="http://schemas.openxmlformats.org/officeDocument/2006/relationships/hyperlink" Target="https://www.reddit.com/r/relationship_advice/comments/1awf385/26m_and_26f_i_think_i_destroyed_the_relationship/" TargetMode="External"/><Relationship Id="rId180" Type="http://schemas.openxmlformats.org/officeDocument/2006/relationships/hyperlink" Target="https://www.reddit.com/r/relationship_advice/comments/1awaahk/do_i_f18_still_like_this_guy_m18_or_am_i_confused/" TargetMode="External"/><Relationship Id="rId278" Type="http://schemas.openxmlformats.org/officeDocument/2006/relationships/hyperlink" Target="https://www.reddit.com/r/relationship_advice/comments/1aw7vpw/23m_with_24f_gf_that_wants_a_future_but_doesnt/" TargetMode="External"/><Relationship Id="rId485" Type="http://schemas.openxmlformats.org/officeDocument/2006/relationships/hyperlink" Target="https://www.reddit.com/r/relationship_advice/comments/1awc6hh/am_i_28_m_a_bad_person_for_wanting_to_end_a/krgdviw/" TargetMode="External"/><Relationship Id="rId692" Type="http://schemas.openxmlformats.org/officeDocument/2006/relationships/hyperlink" Target="https://www.reddit.com/r/relationship_advice/comments/1awaq24/i_40m_found_out_wife_40f_sent_nudes_on_reddit/krglv43/" TargetMode="External"/><Relationship Id="rId138" Type="http://schemas.openxmlformats.org/officeDocument/2006/relationships/hyperlink" Target="https://www.reddit.com/r/relationship_advice/comments/1awbqjt/i_21f_am_frustrated_with_my_lack_of_replies_from/" TargetMode="External"/><Relationship Id="rId345" Type="http://schemas.openxmlformats.org/officeDocument/2006/relationships/hyperlink" Target="https://www.reddit.com/r/relationship_advice/comments/1aweaz5/my_24m_girlfriend_20f_was_having_sex_with_another/krgrq2m/" TargetMode="External"/><Relationship Id="rId552" Type="http://schemas.openxmlformats.org/officeDocument/2006/relationships/hyperlink" Target="https://www.reddit.com/r/relationship_advice/comments/1awaq24/i_40m_found_out_wife_40f_sent_nudes_on_reddit/krfw0xx/" TargetMode="External"/><Relationship Id="rId997" Type="http://schemas.openxmlformats.org/officeDocument/2006/relationships/hyperlink" Target="https://www.reddit.com/r/relationship_advice/comments/1aw9qpa/title_27f_had_sex_for_the_first_time_with_30m_who/krgm5p4/" TargetMode="External"/><Relationship Id="rId1182" Type="http://schemas.openxmlformats.org/officeDocument/2006/relationships/hyperlink" Target="https://www.reddit.com/r/relationship_advice/comments/1aw7p9a/i_25m_just_found_out_my_wife_21f_was_cheating_on/krfj00k/" TargetMode="External"/><Relationship Id="rId205" Type="http://schemas.openxmlformats.org/officeDocument/2006/relationships/hyperlink" Target="https://www.reddit.com/r/relationship_advice/comments/1aw9nk6/im_f19_planning_on_telling_my_long_time_friend/" TargetMode="External"/><Relationship Id="rId412" Type="http://schemas.openxmlformats.org/officeDocument/2006/relationships/hyperlink" Target="https://www.reddit.com/r/relationship_advice/comments/1awc7gv/girlfriend_24f_called_me_27m_unreasonable_for/krgmbaj/" TargetMode="External"/><Relationship Id="rId857" Type="http://schemas.openxmlformats.org/officeDocument/2006/relationships/hyperlink" Target="https://www.reddit.com/r/relationship_advice/comments/1awa22l/i_cant_tell_when_my_bf32m_is_consenting_and_it/krfvbe9/" TargetMode="External"/><Relationship Id="rId1042" Type="http://schemas.openxmlformats.org/officeDocument/2006/relationships/hyperlink" Target="https://www.reddit.com/r/relationship_advice/comments/1aw8nr8/my_girlfriend_f20_had_a_lot_of_previous_sexual/krg1l9e/" TargetMode="External"/><Relationship Id="rId1487" Type="http://schemas.openxmlformats.org/officeDocument/2006/relationships/hyperlink" Target="https://www.reddit.com/r/relationship_advice/comments/1aw7p9a/i_25m_just_found_out_my_wife_21f_was_cheating_on/krfwhra/" TargetMode="External"/><Relationship Id="rId717" Type="http://schemas.openxmlformats.org/officeDocument/2006/relationships/hyperlink" Target="https://www.reddit.com/r/relationship_advice/comments/1awaq24/i_40m_found_out_wife_40f_sent_nudes_on_reddit/krggirl/" TargetMode="External"/><Relationship Id="rId924" Type="http://schemas.openxmlformats.org/officeDocument/2006/relationships/hyperlink" Target="https://www.reddit.com/r/relationship_advice/comments/1aw9qpa/title_27f_had_sex_for_the_first_time_with_30m_who/krg0iml/" TargetMode="External"/><Relationship Id="rId1347" Type="http://schemas.openxmlformats.org/officeDocument/2006/relationships/hyperlink" Target="https://www.reddit.com/r/relationship_advice/comments/1aw7p9a/i_25m_just_found_out_my_wife_21f_was_cheating_on/krg2fpm/" TargetMode="External"/><Relationship Id="rId1554" Type="http://schemas.openxmlformats.org/officeDocument/2006/relationships/hyperlink" Target="https://www.reddit.com/r/relationship_advice/comments/1aw7mhm/i_f20_walked_in_on_my_bf_m22_cumming_while/krfi1po/" TargetMode="External"/><Relationship Id="rId53" Type="http://schemas.openxmlformats.org/officeDocument/2006/relationships/hyperlink" Target="https://www.reddit.com/r/relationship_advice/comments/1awej4g/how_do_i_deal_with_the_messages_i_28f_sent_to_my/" TargetMode="External"/><Relationship Id="rId1207" Type="http://schemas.openxmlformats.org/officeDocument/2006/relationships/hyperlink" Target="https://www.reddit.com/r/relationship_advice/comments/1aw7p9a/i_25m_just_found_out_my_wife_21f_was_cheating_on/krfp2ng/" TargetMode="External"/><Relationship Id="rId1414" Type="http://schemas.openxmlformats.org/officeDocument/2006/relationships/hyperlink" Target="https://www.reddit.com/r/relationship_advice/comments/1aw7p9a/i_25m_just_found_out_my_wife_21f_was_cheating_on/krglx8f/" TargetMode="External"/><Relationship Id="rId367" Type="http://schemas.openxmlformats.org/officeDocument/2006/relationships/hyperlink" Target="https://www.reddit.com/r/relationship_advice/comments/1aweaes/my_25f_fianc&#233;_26m_just_told_me_he_will_never/krgry17/" TargetMode="External"/><Relationship Id="rId574" Type="http://schemas.openxmlformats.org/officeDocument/2006/relationships/hyperlink" Target="https://www.reddit.com/r/relationship_advice/comments/1awaq24/i_40m_found_out_wife_40f_sent_nudes_on_reddit/krg7b4j/" TargetMode="External"/><Relationship Id="rId227" Type="http://schemas.openxmlformats.org/officeDocument/2006/relationships/hyperlink" Target="https://www.reddit.com/r/relationship_advice/comments/1aw95tr/i_26_f_fell_in_love_with_a_married_man_32m/" TargetMode="External"/><Relationship Id="rId781" Type="http://schemas.openxmlformats.org/officeDocument/2006/relationships/hyperlink" Target="https://www.reddit.com/r/relationship_advice/comments/1awaq24/i_40m_found_out_wife_40f_sent_nudes_on_reddit/krg1rh1/" TargetMode="External"/><Relationship Id="rId879" Type="http://schemas.openxmlformats.org/officeDocument/2006/relationships/hyperlink" Target="https://www.reddit.com/r/relationship_advice/comments/1awa22l/i_cant_tell_when_my_bf32m_is_consenting_and_it/krfresn/" TargetMode="External"/><Relationship Id="rId434" Type="http://schemas.openxmlformats.org/officeDocument/2006/relationships/hyperlink" Target="https://www.reddit.com/r/relationship_advice/comments/1awc7gv/girlfriend_24f_called_me_27m_unreasonable_for/krggnrb/" TargetMode="External"/><Relationship Id="rId641" Type="http://schemas.openxmlformats.org/officeDocument/2006/relationships/hyperlink" Target="https://www.reddit.com/r/relationship_advice/comments/1awaq24/i_40m_found_out_wife_40f_sent_nudes_on_reddit/krg6wcd/" TargetMode="External"/><Relationship Id="rId739" Type="http://schemas.openxmlformats.org/officeDocument/2006/relationships/hyperlink" Target="https://www.reddit.com/r/relationship_advice/comments/1awaq24/i_40m_found_out_wife_40f_sent_nudes_on_reddit/krga9ee/" TargetMode="External"/><Relationship Id="rId1064" Type="http://schemas.openxmlformats.org/officeDocument/2006/relationships/hyperlink" Target="https://www.reddit.com/r/relationship_advice/comments/1aw816n/i_21f_feel_like_i_do_everything_for_my_boyfriend/krfics3/" TargetMode="External"/><Relationship Id="rId1271" Type="http://schemas.openxmlformats.org/officeDocument/2006/relationships/hyperlink" Target="https://www.reddit.com/r/relationship_advice/comments/1aw7p9a/i_25m_just_found_out_my_wife_21f_was_cheating_on/krfubuy/" TargetMode="External"/><Relationship Id="rId1369" Type="http://schemas.openxmlformats.org/officeDocument/2006/relationships/hyperlink" Target="https://www.reddit.com/r/relationship_advice/comments/1aw7p9a/i_25m_just_found_out_my_wife_21f_was_cheating_on/krg6uzx/" TargetMode="External"/><Relationship Id="rId1576" Type="http://schemas.openxmlformats.org/officeDocument/2006/relationships/hyperlink" Target="https://www.reddit.com/r/relationship_advice/comments/1aw7mhm/i_f20_walked_in_on_my_bf_m22_cumming_while/krfgtmv/" TargetMode="External"/><Relationship Id="rId501" Type="http://schemas.openxmlformats.org/officeDocument/2006/relationships/hyperlink" Target="https://www.reddit.com/r/relationship_advice/comments/1awc6hh/am_i_28_m_a_bad_person_for_wanting_to_end_a/krggf0a/" TargetMode="External"/><Relationship Id="rId946" Type="http://schemas.openxmlformats.org/officeDocument/2006/relationships/hyperlink" Target="https://www.reddit.com/r/relationship_advice/comments/1aw9qpa/title_27f_had_sex_for_the_first_time_with_30m_who/krfy92e/" TargetMode="External"/><Relationship Id="rId1131" Type="http://schemas.openxmlformats.org/officeDocument/2006/relationships/hyperlink" Target="https://www.reddit.com/r/relationship_advice/comments/1aw7p9a/i_25m_just_found_out_my_wife_21f_was_cheating_on/krfltsf/" TargetMode="External"/><Relationship Id="rId1229" Type="http://schemas.openxmlformats.org/officeDocument/2006/relationships/hyperlink" Target="https://www.reddit.com/r/relationship_advice/comments/1aw7p9a/i_25m_just_found_out_my_wife_21f_was_cheating_on/krfqp2s/" TargetMode="External"/><Relationship Id="rId75" Type="http://schemas.openxmlformats.org/officeDocument/2006/relationships/hyperlink" Target="https://www.reddit.com/r/relationship_advice/comments/1awdos4/bf_21m_spends_several_hrs_telling_me_how_much_he/" TargetMode="External"/><Relationship Id="rId806" Type="http://schemas.openxmlformats.org/officeDocument/2006/relationships/hyperlink" Target="https://www.reddit.com/r/relationship_advice/comments/1awaq24/i_40m_found_out_wife_40f_sent_nudes_on_reddit/krgkpkg/" TargetMode="External"/><Relationship Id="rId1436" Type="http://schemas.openxmlformats.org/officeDocument/2006/relationships/hyperlink" Target="https://www.reddit.com/r/relationship_advice/comments/1aw7p9a/i_25m_just_found_out_my_wife_21f_was_cheating_on/krg375y/" TargetMode="External"/><Relationship Id="rId1503" Type="http://schemas.openxmlformats.org/officeDocument/2006/relationships/hyperlink" Target="https://www.reddit.com/r/relationship_advice/comments/1aw7mhm/i_f20_walked_in_on_my_bf_m22_cumming_while/" TargetMode="External"/><Relationship Id="rId291" Type="http://schemas.openxmlformats.org/officeDocument/2006/relationships/hyperlink" Target="https://www.reddit.com/r/relationship_advice/comments/1aweaz5/my_24m_girlfriend_20f_was_having_sex_with_another/" TargetMode="External"/><Relationship Id="rId151" Type="http://schemas.openxmlformats.org/officeDocument/2006/relationships/hyperlink" Target="https://www.reddit.com/r/relationship_advice/comments/1awbbf7/i_22f_confess_to_my_best_friend_22m_and_got/" TargetMode="External"/><Relationship Id="rId389" Type="http://schemas.openxmlformats.org/officeDocument/2006/relationships/hyperlink" Target="https://www.reddit.com/r/relationship_advice/comments/1awd3cp/i_18m_didnt_want_my_gf_18f_to_go_busking_she_is/krgixwk/" TargetMode="External"/><Relationship Id="rId596" Type="http://schemas.openxmlformats.org/officeDocument/2006/relationships/hyperlink" Target="https://www.reddit.com/r/relationship_advice/comments/1awaq24/i_40m_found_out_wife_40f_sent_nudes_on_reddit/krgm7tr/" TargetMode="External"/><Relationship Id="rId249" Type="http://schemas.openxmlformats.org/officeDocument/2006/relationships/hyperlink" Target="https://www.reddit.com/r/relationship_advice/comments/1aw8lsb/he_31m_was_so_consistent_then_dumped_me_33f/" TargetMode="External"/><Relationship Id="rId456" Type="http://schemas.openxmlformats.org/officeDocument/2006/relationships/hyperlink" Target="https://www.reddit.com/r/relationship_advice/comments/1awc7gv/girlfriend_24f_called_me_27m_unreasonable_for/krgl68z/" TargetMode="External"/><Relationship Id="rId663" Type="http://schemas.openxmlformats.org/officeDocument/2006/relationships/hyperlink" Target="https://www.reddit.com/r/relationship_advice/comments/1awaq24/i_40m_found_out_wife_40f_sent_nudes_on_reddit/krgd4cj/" TargetMode="External"/><Relationship Id="rId870" Type="http://schemas.openxmlformats.org/officeDocument/2006/relationships/hyperlink" Target="https://www.reddit.com/r/relationship_advice/comments/1awa22l/i_cant_tell_when_my_bf32m_is_consenting_and_it/krftabo/" TargetMode="External"/><Relationship Id="rId1086" Type="http://schemas.openxmlformats.org/officeDocument/2006/relationships/hyperlink" Target="https://www.reddit.com/r/relationship_advice/comments/1aw816n/i_21f_feel_like_i_do_everything_for_my_boyfriend/krgn5dd/" TargetMode="External"/><Relationship Id="rId1293" Type="http://schemas.openxmlformats.org/officeDocument/2006/relationships/hyperlink" Target="https://www.reddit.com/r/relationship_advice/comments/1aw7p9a/i_25m_just_found_out_my_wife_21f_was_cheating_on/krfx35d/" TargetMode="External"/><Relationship Id="rId109" Type="http://schemas.openxmlformats.org/officeDocument/2006/relationships/hyperlink" Target="https://www.reddit.com/r/relationship_advice/comments/1awcrii/what_to_do_when_my30f_exfwb32m_starts/" TargetMode="External"/><Relationship Id="rId316" Type="http://schemas.openxmlformats.org/officeDocument/2006/relationships/hyperlink" Target="https://www.reddit.com/r/relationship_advice/comments/1aweaz5/my_24m_girlfriend_20f_was_having_sex_with_another/krgmtpv/" TargetMode="External"/><Relationship Id="rId523" Type="http://schemas.openxmlformats.org/officeDocument/2006/relationships/hyperlink" Target="https://www.reddit.com/r/relationship_advice/comments/1awbvb9/my_19f_boyfriend_19m_loves_me_more_than_i_love/krge6t4/" TargetMode="External"/><Relationship Id="rId968" Type="http://schemas.openxmlformats.org/officeDocument/2006/relationships/hyperlink" Target="https://www.reddit.com/r/relationship_advice/comments/1aw9qpa/title_27f_had_sex_for_the_first_time_with_30m_who/krft6i0/" TargetMode="External"/><Relationship Id="rId1153" Type="http://schemas.openxmlformats.org/officeDocument/2006/relationships/hyperlink" Target="https://www.reddit.com/r/relationship_advice/comments/1aw7p9a/i_25m_just_found_out_my_wife_21f_was_cheating_on/krfj43f/" TargetMode="External"/><Relationship Id="rId1598" Type="http://schemas.openxmlformats.org/officeDocument/2006/relationships/hyperlink" Target="https://www.reddit.com/r/relationship_advice/comments/1aw7mhm/i_f20_walked_in_on_my_bf_m22_cumming_while/krfity1/" TargetMode="External"/><Relationship Id="rId97" Type="http://schemas.openxmlformats.org/officeDocument/2006/relationships/hyperlink" Target="https://www.reddit.com/r/relationship_advice/comments/1awd36v/i_24m_feel_guilty_whenever_i_try_to_get_over_a/" TargetMode="External"/><Relationship Id="rId730" Type="http://schemas.openxmlformats.org/officeDocument/2006/relationships/hyperlink" Target="https://www.reddit.com/r/relationship_advice/comments/1awaq24/i_40m_found_out_wife_40f_sent_nudes_on_reddit/krg2wc7/" TargetMode="External"/><Relationship Id="rId828" Type="http://schemas.openxmlformats.org/officeDocument/2006/relationships/hyperlink" Target="https://www.reddit.com/r/relationship_advice/comments/1awaize/i29m_want_my_fianc&#233;_24f_to_sleep_with_another_man/krg25j6/" TargetMode="External"/><Relationship Id="rId1013" Type="http://schemas.openxmlformats.org/officeDocument/2006/relationships/hyperlink" Target="https://www.reddit.com/r/relationship_advice/comments/1aw8nr8/my_girlfriend_f20_had_a_lot_of_previous_sexual/krfk1sl/" TargetMode="External"/><Relationship Id="rId1360" Type="http://schemas.openxmlformats.org/officeDocument/2006/relationships/hyperlink" Target="https://www.reddit.com/r/relationship_advice/comments/1aw7p9a/i_25m_just_found_out_my_wife_21f_was_cheating_on/krg5bst/" TargetMode="External"/><Relationship Id="rId1458" Type="http://schemas.openxmlformats.org/officeDocument/2006/relationships/hyperlink" Target="https://www.reddit.com/r/relationship_advice/comments/1aw7p9a/i_25m_just_found_out_my_wife_21f_was_cheating_on/krg6v8f/" TargetMode="External"/><Relationship Id="rId1220" Type="http://schemas.openxmlformats.org/officeDocument/2006/relationships/hyperlink" Target="https://www.reddit.com/r/relationship_advice/comments/1aw7p9a/i_25m_just_found_out_my_wife_21f_was_cheating_on/krfq8ra/" TargetMode="External"/><Relationship Id="rId1318" Type="http://schemas.openxmlformats.org/officeDocument/2006/relationships/hyperlink" Target="https://www.reddit.com/r/relationship_advice/comments/1aw7p9a/i_25m_just_found_out_my_wife_21f_was_cheating_on/krfzait/" TargetMode="External"/><Relationship Id="rId1525" Type="http://schemas.openxmlformats.org/officeDocument/2006/relationships/hyperlink" Target="https://www.reddit.com/r/relationship_advice/comments/1aw7mhm/i_f20_walked_in_on_my_bf_m22_cumming_while/krfee29/" TargetMode="External"/><Relationship Id="rId24" Type="http://schemas.openxmlformats.org/officeDocument/2006/relationships/hyperlink" Target="https://www.reddit.com/r/relationship_advice/comments/1awf7y5/vr_porntoy_use_in_a_marriage_between_33f_and_36m/" TargetMode="External"/><Relationship Id="rId173" Type="http://schemas.openxmlformats.org/officeDocument/2006/relationships/hyperlink" Target="https://www.reddit.com/r/relationship_advice/comments/1awaftm/my_34f_husband_34m_watches_hot_tub_streamers_on/" TargetMode="External"/><Relationship Id="rId380" Type="http://schemas.openxmlformats.org/officeDocument/2006/relationships/hyperlink" Target="https://www.reddit.com/r/relationship_advice/comments/1awdcgc/my_25m_boyfriend_lost_his_trust_in_me_21f_but_not/krgju0f/" TargetMode="External"/><Relationship Id="rId240" Type="http://schemas.openxmlformats.org/officeDocument/2006/relationships/hyperlink" Target="https://www.reddit.com/r/relationship_advice/comments/1aw8vur/my_bf_20_m_just_broke_up_with_me_21f_and_i_dont/" TargetMode="External"/><Relationship Id="rId478" Type="http://schemas.openxmlformats.org/officeDocument/2006/relationships/hyperlink" Target="https://www.reddit.com/r/relationship_advice/comments/1awc7gv/girlfriend_24f_called_me_27m_unreasonable_for/krgq12k/" TargetMode="External"/><Relationship Id="rId685" Type="http://schemas.openxmlformats.org/officeDocument/2006/relationships/hyperlink" Target="https://www.reddit.com/r/relationship_advice/comments/1awaq24/i_40m_found_out_wife_40f_sent_nudes_on_reddit/krgjheq/" TargetMode="External"/><Relationship Id="rId892" Type="http://schemas.openxmlformats.org/officeDocument/2006/relationships/hyperlink" Target="https://www.reddit.com/r/relationship_advice/comments/1awa22l/i_cant_tell_when_my_bf32m_is_consenting_and_it/krftvtj/" TargetMode="External"/><Relationship Id="rId100" Type="http://schemas.openxmlformats.org/officeDocument/2006/relationships/hyperlink" Target="https://www.reddit.com/r/relationship_advice/comments/1awd1lc/how_long_should_i_18m_wait_to_tell_a_person_im/" TargetMode="External"/><Relationship Id="rId338" Type="http://schemas.openxmlformats.org/officeDocument/2006/relationships/hyperlink" Target="https://www.reddit.com/r/relationship_advice/comments/1aweaz5/my_24m_girlfriend_20f_was_having_sex_with_another/krgoy8x/" TargetMode="External"/><Relationship Id="rId545" Type="http://schemas.openxmlformats.org/officeDocument/2006/relationships/hyperlink" Target="https://www.reddit.com/r/relationship_advice/comments/1awatli/my_27f_boyfriend_33m_comes_off_as_unappreciative/krfvvbw/" TargetMode="External"/><Relationship Id="rId752" Type="http://schemas.openxmlformats.org/officeDocument/2006/relationships/hyperlink" Target="https://www.reddit.com/r/relationship_advice/comments/1awaq24/i_40m_found_out_wife_40f_sent_nudes_on_reddit/krg5o3x/" TargetMode="External"/><Relationship Id="rId1175" Type="http://schemas.openxmlformats.org/officeDocument/2006/relationships/hyperlink" Target="https://www.reddit.com/r/relationship_advice/comments/1aw7p9a/i_25m_just_found_out_my_wife_21f_was_cheating_on/krgbtxw/" TargetMode="External"/><Relationship Id="rId1382" Type="http://schemas.openxmlformats.org/officeDocument/2006/relationships/hyperlink" Target="https://www.reddit.com/r/relationship_advice/comments/1aw7p9a/i_25m_just_found_out_my_wife_21f_was_cheating_on/krga3t6/" TargetMode="External"/><Relationship Id="rId405" Type="http://schemas.openxmlformats.org/officeDocument/2006/relationships/hyperlink" Target="https://www.reddit.com/r/relationship_advice/comments/1awd3cp/i_18m_didnt_want_my_gf_18f_to_go_busking_she_is/krglgkw/" TargetMode="External"/><Relationship Id="rId612" Type="http://schemas.openxmlformats.org/officeDocument/2006/relationships/hyperlink" Target="https://www.reddit.com/r/relationship_advice/comments/1awaq24/i_40m_found_out_wife_40f_sent_nudes_on_reddit/krgf2s5/" TargetMode="External"/><Relationship Id="rId1035" Type="http://schemas.openxmlformats.org/officeDocument/2006/relationships/hyperlink" Target="https://www.reddit.com/r/relationship_advice/comments/1aw8nr8/my_girlfriend_f20_had_a_lot_of_previous_sexual/krfonrn/" TargetMode="External"/><Relationship Id="rId1242" Type="http://schemas.openxmlformats.org/officeDocument/2006/relationships/hyperlink" Target="https://www.reddit.com/r/relationship_advice/comments/1aw7p9a/i_25m_just_found_out_my_wife_21f_was_cheating_on/krfrtbe/" TargetMode="External"/><Relationship Id="rId917" Type="http://schemas.openxmlformats.org/officeDocument/2006/relationships/hyperlink" Target="https://www.reddit.com/r/relationship_advice/comments/1aw9qpa/title_27f_had_sex_for_the_first_time_with_30m_who/" TargetMode="External"/><Relationship Id="rId1102" Type="http://schemas.openxmlformats.org/officeDocument/2006/relationships/hyperlink" Target="https://www.reddit.com/r/relationship_advice/comments/1aw7rgq/why_wont_he_m29_propose_to_me_f28/krfm31n/" TargetMode="External"/><Relationship Id="rId1547" Type="http://schemas.openxmlformats.org/officeDocument/2006/relationships/hyperlink" Target="https://www.reddit.com/r/relationship_advice/comments/1aw7mhm/i_f20_walked_in_on_my_bf_m22_cumming_while/krfgbs0/" TargetMode="External"/><Relationship Id="rId46" Type="http://schemas.openxmlformats.org/officeDocument/2006/relationships/hyperlink" Target="https://www.reddit.com/r/relationship_advice/comments/1aweq47/i_f18_think_my_bf_m18_doesnt_truly_like_me/" TargetMode="External"/><Relationship Id="rId1407" Type="http://schemas.openxmlformats.org/officeDocument/2006/relationships/hyperlink" Target="https://www.reddit.com/r/relationship_advice/comments/1aw7p9a/i_25m_just_found_out_my_wife_21f_was_cheating_on/krgiyw4/" TargetMode="External"/><Relationship Id="rId195" Type="http://schemas.openxmlformats.org/officeDocument/2006/relationships/hyperlink" Target="https://www.reddit.com/r/relationship_advice/comments/1awa02a/18m_18f_i_dont_know_what_i_should_do/" TargetMode="External"/><Relationship Id="rId262" Type="http://schemas.openxmlformats.org/officeDocument/2006/relationships/hyperlink" Target="https://www.reddit.com/r/relationship_advice/comments/1aw890e/my_f24_husband_m25_wants_me_to_dress_more_goth/" TargetMode="External"/><Relationship Id="rId567" Type="http://schemas.openxmlformats.org/officeDocument/2006/relationships/hyperlink" Target="https://www.reddit.com/r/relationship_advice/comments/1awaq24/i_40m_found_out_wife_40f_sent_nudes_on_reddit/krg19d2/" TargetMode="External"/><Relationship Id="rId1197" Type="http://schemas.openxmlformats.org/officeDocument/2006/relationships/hyperlink" Target="https://www.reddit.com/r/relationship_advice/comments/1aw7p9a/i_25m_just_found_out_my_wife_21f_was_cheating_on/krfn7l1/" TargetMode="External"/><Relationship Id="rId122" Type="http://schemas.openxmlformats.org/officeDocument/2006/relationships/hyperlink" Target="https://www.reddit.com/r/relationship_advice/comments/1awcjht/i_f23_and_my_husband_m27_arent_doing_too_good/" TargetMode="External"/><Relationship Id="rId774" Type="http://schemas.openxmlformats.org/officeDocument/2006/relationships/hyperlink" Target="https://www.reddit.com/r/relationship_advice/comments/1awaq24/i_40m_found_out_wife_40f_sent_nudes_on_reddit/krfxrzx/" TargetMode="External"/><Relationship Id="rId981" Type="http://schemas.openxmlformats.org/officeDocument/2006/relationships/hyperlink" Target="https://www.reddit.com/r/relationship_advice/comments/1aw9qpa/title_27f_had_sex_for_the_first_time_with_30m_who/krfvoj5/" TargetMode="External"/><Relationship Id="rId1057" Type="http://schemas.openxmlformats.org/officeDocument/2006/relationships/hyperlink" Target="https://www.reddit.com/r/relationship_advice/comments/1aw816y/my_30f_partner_33m_is_obsessed_with_his_phone/krfihmf/" TargetMode="External"/><Relationship Id="rId427" Type="http://schemas.openxmlformats.org/officeDocument/2006/relationships/hyperlink" Target="https://www.reddit.com/r/relationship_advice/comments/1awc7gv/girlfriend_24f_called_me_27m_unreasonable_for/krgl98n/" TargetMode="External"/><Relationship Id="rId634" Type="http://schemas.openxmlformats.org/officeDocument/2006/relationships/hyperlink" Target="https://www.reddit.com/r/relationship_advice/comments/1awaq24/i_40m_found_out_wife_40f_sent_nudes_on_reddit/krg5pv9/" TargetMode="External"/><Relationship Id="rId841" Type="http://schemas.openxmlformats.org/officeDocument/2006/relationships/hyperlink" Target="https://www.reddit.com/r/relationship_advice/comments/1awa22l/i_cant_tell_when_my_bf32m_is_consenting_and_it/krfsiwj/" TargetMode="External"/><Relationship Id="rId1264" Type="http://schemas.openxmlformats.org/officeDocument/2006/relationships/hyperlink" Target="https://www.reddit.com/r/relationship_advice/comments/1aw7p9a/i_25m_just_found_out_my_wife_21f_was_cheating_on/krfu053/" TargetMode="External"/><Relationship Id="rId1471" Type="http://schemas.openxmlformats.org/officeDocument/2006/relationships/hyperlink" Target="https://www.reddit.com/r/relationship_advice/comments/1aw7p9a/i_25m_just_found_out_my_wife_21f_was_cheating_on/krg15jf/" TargetMode="External"/><Relationship Id="rId1569" Type="http://schemas.openxmlformats.org/officeDocument/2006/relationships/hyperlink" Target="https://www.reddit.com/r/relationship_advice/comments/1aw7mhm/i_f20_walked_in_on_my_bf_m22_cumming_while/krfdvlf/" TargetMode="External"/><Relationship Id="rId701" Type="http://schemas.openxmlformats.org/officeDocument/2006/relationships/hyperlink" Target="https://www.reddit.com/r/relationship_advice/comments/1awaq24/i_40m_found_out_wife_40f_sent_nudes_on_reddit/krgojb8/" TargetMode="External"/><Relationship Id="rId939" Type="http://schemas.openxmlformats.org/officeDocument/2006/relationships/hyperlink" Target="https://www.reddit.com/r/relationship_advice/comments/1aw9qpa/title_27f_had_sex_for_the_first_time_with_30m_who/krg7ujo/" TargetMode="External"/><Relationship Id="rId1124" Type="http://schemas.openxmlformats.org/officeDocument/2006/relationships/hyperlink" Target="https://www.reddit.com/r/relationship_advice/comments/1aw7p9a/i_25m_just_found_out_my_wife_21f_was_cheating_on/krfhze2/" TargetMode="External"/><Relationship Id="rId1331" Type="http://schemas.openxmlformats.org/officeDocument/2006/relationships/hyperlink" Target="https://www.reddit.com/r/relationship_advice/comments/1aw7p9a/i_25m_just_found_out_my_wife_21f_was_cheating_on/krg0vm5/" TargetMode="External"/><Relationship Id="rId68" Type="http://schemas.openxmlformats.org/officeDocument/2006/relationships/hyperlink" Target="https://www.reddit.com/r/relationship_advice/comments/1awdyb2/is_my_girlfriend_25f_using_me_25m/" TargetMode="External"/><Relationship Id="rId1429" Type="http://schemas.openxmlformats.org/officeDocument/2006/relationships/hyperlink" Target="https://www.reddit.com/r/relationship_advice/comments/1aw7p9a/i_25m_just_found_out_my_wife_21f_was_cheating_on/krfvjh2/" TargetMode="External"/><Relationship Id="rId284" Type="http://schemas.openxmlformats.org/officeDocument/2006/relationships/hyperlink" Target="https://www.reddit.com/r/relationship_advice/comments/1aw7l0k/i_f45_dont_feel_a_spark_with_my_husband_m45/" TargetMode="External"/><Relationship Id="rId491" Type="http://schemas.openxmlformats.org/officeDocument/2006/relationships/hyperlink" Target="https://www.reddit.com/r/relationship_advice/comments/1awc6hh/am_i_28_m_a_bad_person_for_wanting_to_end_a/krglfjk/" TargetMode="External"/><Relationship Id="rId144" Type="http://schemas.openxmlformats.org/officeDocument/2006/relationships/hyperlink" Target="https://www.reddit.com/r/relationship_advice/comments/1awbfcv/my20f_ex_boyfriend_25m_cheated_on_me_and_i_broke/" TargetMode="External"/><Relationship Id="rId589" Type="http://schemas.openxmlformats.org/officeDocument/2006/relationships/hyperlink" Target="https://www.reddit.com/r/relationship_advice/comments/1awaq24/i_40m_found_out_wife_40f_sent_nudes_on_reddit/krgj505/" TargetMode="External"/><Relationship Id="rId796" Type="http://schemas.openxmlformats.org/officeDocument/2006/relationships/hyperlink" Target="https://www.reddit.com/r/relationship_advice/comments/1awaq24/i_40m_found_out_wife_40f_sent_nudes_on_reddit/krfyutv/" TargetMode="External"/><Relationship Id="rId351" Type="http://schemas.openxmlformats.org/officeDocument/2006/relationships/hyperlink" Target="https://www.reddit.com/r/relationship_advice/comments/1aweaes/my_25f_fianc&#233;_26m_just_told_me_he_will_never/krgk0ip/" TargetMode="External"/><Relationship Id="rId449" Type="http://schemas.openxmlformats.org/officeDocument/2006/relationships/hyperlink" Target="https://www.reddit.com/r/relationship_advice/comments/1awc7gv/girlfriend_24f_called_me_27m_unreasonable_for/krgkiwd/" TargetMode="External"/><Relationship Id="rId656" Type="http://schemas.openxmlformats.org/officeDocument/2006/relationships/hyperlink" Target="https://www.reddit.com/r/relationship_advice/comments/1awaq24/i_40m_found_out_wife_40f_sent_nudes_on_reddit/krg9nwc/" TargetMode="External"/><Relationship Id="rId863" Type="http://schemas.openxmlformats.org/officeDocument/2006/relationships/hyperlink" Target="https://www.reddit.com/r/relationship_advice/comments/1awa22l/i_cant_tell_when_my_bf32m_is_consenting_and_it/krfqsux/" TargetMode="External"/><Relationship Id="rId1079" Type="http://schemas.openxmlformats.org/officeDocument/2006/relationships/hyperlink" Target="https://www.reddit.com/r/relationship_advice/comments/1aw816n/i_21f_feel_like_i_do_everything_for_my_boyfriend/krgkewz/" TargetMode="External"/><Relationship Id="rId1286" Type="http://schemas.openxmlformats.org/officeDocument/2006/relationships/hyperlink" Target="https://www.reddit.com/r/relationship_advice/comments/1aw7p9a/i_25m_just_found_out_my_wife_21f_was_cheating_on/krfw8jg/" TargetMode="External"/><Relationship Id="rId1493" Type="http://schemas.openxmlformats.org/officeDocument/2006/relationships/hyperlink" Target="https://www.reddit.com/r/relationship_advice/comments/1aw7p9a/i_25m_just_found_out_my_wife_21f_was_cheating_on/krfynz5/" TargetMode="External"/><Relationship Id="rId211" Type="http://schemas.openxmlformats.org/officeDocument/2006/relationships/hyperlink" Target="https://www.reddit.com/r/relationship_advice/comments/1aw9hno/31_f_31_m/" TargetMode="External"/><Relationship Id="rId309" Type="http://schemas.openxmlformats.org/officeDocument/2006/relationships/hyperlink" Target="https://www.reddit.com/r/relationship_advice/comments/1aweaz5/my_24m_girlfriend_20f_was_having_sex_with_another/krgp7of/" TargetMode="External"/><Relationship Id="rId516" Type="http://schemas.openxmlformats.org/officeDocument/2006/relationships/hyperlink" Target="https://www.reddit.com/r/relationship_advice/comments/1awbvb9/my_19f_boyfriend_19m_loves_me_more_than_i_love/" TargetMode="External"/><Relationship Id="rId1146" Type="http://schemas.openxmlformats.org/officeDocument/2006/relationships/hyperlink" Target="https://www.reddit.com/r/relationship_advice/comments/1aw7p9a/i_25m_just_found_out_my_wife_21f_was_cheating_on/krfkgo4/" TargetMode="External"/><Relationship Id="rId723" Type="http://schemas.openxmlformats.org/officeDocument/2006/relationships/hyperlink" Target="https://www.reddit.com/r/relationship_advice/comments/1awaq24/i_40m_found_out_wife_40f_sent_nudes_on_reddit/krgn5a9/" TargetMode="External"/><Relationship Id="rId930" Type="http://schemas.openxmlformats.org/officeDocument/2006/relationships/hyperlink" Target="https://www.reddit.com/r/relationship_advice/comments/1aw9qpa/title_27f_had_sex_for_the_first_time_with_30m_who/krfsswg/" TargetMode="External"/><Relationship Id="rId1006" Type="http://schemas.openxmlformats.org/officeDocument/2006/relationships/hyperlink" Target="https://www.reddit.com/r/relationship_advice/comments/1aw9qpa/title_27f_had_sex_for_the_first_time_with_30m_who/krg7err/" TargetMode="External"/><Relationship Id="rId1353" Type="http://schemas.openxmlformats.org/officeDocument/2006/relationships/hyperlink" Target="https://www.reddit.com/r/relationship_advice/comments/1aw7p9a/i_25m_just_found_out_my_wife_21f_was_cheating_on/krg3jx6/" TargetMode="External"/><Relationship Id="rId1560" Type="http://schemas.openxmlformats.org/officeDocument/2006/relationships/hyperlink" Target="https://www.reddit.com/r/relationship_advice/comments/1aw7mhm/i_f20_walked_in_on_my_bf_m22_cumming_while/krfstjz/" TargetMode="External"/><Relationship Id="rId1213" Type="http://schemas.openxmlformats.org/officeDocument/2006/relationships/hyperlink" Target="https://www.reddit.com/r/relationship_advice/comments/1aw7p9a/i_25m_just_found_out_my_wife_21f_was_cheating_on/krfpkno/" TargetMode="External"/><Relationship Id="rId1420" Type="http://schemas.openxmlformats.org/officeDocument/2006/relationships/hyperlink" Target="https://www.reddit.com/r/relationship_advice/comments/1aw7p9a/i_25m_just_found_out_my_wife_21f_was_cheating_on/krgqj9w/" TargetMode="External"/><Relationship Id="rId1518" Type="http://schemas.openxmlformats.org/officeDocument/2006/relationships/hyperlink" Target="https://www.reddit.com/r/relationship_advice/comments/1aw7mhm/i_f20_walked_in_on_my_bf_m22_cumming_while/krfd9ke/" TargetMode="External"/><Relationship Id="rId17" Type="http://schemas.openxmlformats.org/officeDocument/2006/relationships/hyperlink" Target="https://www.reddit.com/r/relationship_advice/comments/1awfdd2/why_go_on_35m_33f_7y_of_marriage/" TargetMode="External"/><Relationship Id="rId166" Type="http://schemas.openxmlformats.org/officeDocument/2006/relationships/hyperlink" Target="https://www.reddit.com/r/relationship_advice/comments/1awau8a/what_should_i28f_do_about_meeting_a_really/" TargetMode="External"/><Relationship Id="rId373" Type="http://schemas.openxmlformats.org/officeDocument/2006/relationships/hyperlink" Target="https://www.reddit.com/r/relationship_advice/comments/1awdfz3/attempting_41m_to_get_closure_from_exwife_43f_is/" TargetMode="External"/><Relationship Id="rId580" Type="http://schemas.openxmlformats.org/officeDocument/2006/relationships/hyperlink" Target="https://www.reddit.com/r/relationship_advice/comments/1awaq24/i_40m_found_out_wife_40f_sent_nudes_on_reddit/krg1aqs/" TargetMode="External"/><Relationship Id="rId1" Type="http://schemas.openxmlformats.org/officeDocument/2006/relationships/hyperlink" Target="https://www.reddit.com/r/relationship_advice/comments/1awfs98/i_23f_am_not_happy_in_my_relationship_with_my_so/" TargetMode="External"/><Relationship Id="rId233" Type="http://schemas.openxmlformats.org/officeDocument/2006/relationships/hyperlink" Target="https://www.reddit.com/r/relationship_advice/comments/1aw8zz4/how_would_i_f18_break_up_with_my_boyfriend_f19_in/" TargetMode="External"/><Relationship Id="rId440" Type="http://schemas.openxmlformats.org/officeDocument/2006/relationships/hyperlink" Target="https://www.reddit.com/r/relationship_advice/comments/1awc7gv/girlfriend_24f_called_me_27m_unreasonable_for/krgk3yw/" TargetMode="External"/><Relationship Id="rId678" Type="http://schemas.openxmlformats.org/officeDocument/2006/relationships/hyperlink" Target="https://www.reddit.com/r/relationship_advice/comments/1awaq24/i_40m_found_out_wife_40f_sent_nudes_on_reddit/krggtd6/" TargetMode="External"/><Relationship Id="rId885" Type="http://schemas.openxmlformats.org/officeDocument/2006/relationships/hyperlink" Target="https://www.reddit.com/r/relationship_advice/comments/1awa22l/i_cant_tell_when_my_bf32m_is_consenting_and_it/krfsg30/" TargetMode="External"/><Relationship Id="rId1070" Type="http://schemas.openxmlformats.org/officeDocument/2006/relationships/hyperlink" Target="https://www.reddit.com/r/relationship_advice/comments/1aw816n/i_21f_feel_like_i_do_everything_for_my_boyfriend/krfl2jb/" TargetMode="External"/><Relationship Id="rId300" Type="http://schemas.openxmlformats.org/officeDocument/2006/relationships/hyperlink" Target="https://www.reddit.com/r/relationship_advice/comments/1aweaz5/my_24m_girlfriend_20f_was_having_sex_with_another/krgpkif/" TargetMode="External"/><Relationship Id="rId538" Type="http://schemas.openxmlformats.org/officeDocument/2006/relationships/hyperlink" Target="https://www.reddit.com/r/relationship_advice/comments/1awb4tq/my_24f_boyfriend_30m_wont_cut_off_his_ex_to_stay/krg7bgg/" TargetMode="External"/><Relationship Id="rId745" Type="http://schemas.openxmlformats.org/officeDocument/2006/relationships/hyperlink" Target="https://www.reddit.com/r/relationship_advice/comments/1awaq24/i_40m_found_out_wife_40f_sent_nudes_on_reddit/krgdmt5/" TargetMode="External"/><Relationship Id="rId952" Type="http://schemas.openxmlformats.org/officeDocument/2006/relationships/hyperlink" Target="https://www.reddit.com/r/relationship_advice/comments/1aw9qpa/title_27f_had_sex_for_the_first_time_with_30m_who/krgcgmn/" TargetMode="External"/><Relationship Id="rId1168" Type="http://schemas.openxmlformats.org/officeDocument/2006/relationships/hyperlink" Target="https://www.reddit.com/r/relationship_advice/comments/1aw7p9a/i_25m_just_found_out_my_wife_21f_was_cheating_on/krfnaci/" TargetMode="External"/><Relationship Id="rId1375" Type="http://schemas.openxmlformats.org/officeDocument/2006/relationships/hyperlink" Target="https://www.reddit.com/r/relationship_advice/comments/1aw7p9a/i_25m_just_found_out_my_wife_21f_was_cheating_on/krg8cep/" TargetMode="External"/><Relationship Id="rId1582" Type="http://schemas.openxmlformats.org/officeDocument/2006/relationships/hyperlink" Target="https://www.reddit.com/r/relationship_advice/comments/1aw7mhm/i_f20_walked_in_on_my_bf_m22_cumming_while/krfio03/" TargetMode="External"/><Relationship Id="rId81" Type="http://schemas.openxmlformats.org/officeDocument/2006/relationships/hyperlink" Target="https://www.reddit.com/r/relationship_advice/comments/1awdg3v/is_my_husband_41m_gaslighting_me_38f/" TargetMode="External"/><Relationship Id="rId605" Type="http://schemas.openxmlformats.org/officeDocument/2006/relationships/hyperlink" Target="https://www.reddit.com/r/relationship_advice/comments/1awaq24/i_40m_found_out_wife_40f_sent_nudes_on_reddit/krgk3dj/" TargetMode="External"/><Relationship Id="rId812" Type="http://schemas.openxmlformats.org/officeDocument/2006/relationships/hyperlink" Target="https://www.reddit.com/r/relationship_advice/comments/1awaq24/i_40m_found_out_wife_40f_sent_nudes_on_reddit/krgbbus/" TargetMode="External"/><Relationship Id="rId1028" Type="http://schemas.openxmlformats.org/officeDocument/2006/relationships/hyperlink" Target="https://www.reddit.com/r/relationship_advice/comments/1aw8nr8/my_girlfriend_f20_had_a_lot_of_previous_sexual/krfs94z/" TargetMode="External"/><Relationship Id="rId1235" Type="http://schemas.openxmlformats.org/officeDocument/2006/relationships/hyperlink" Target="https://www.reddit.com/r/relationship_advice/comments/1aw7p9a/i_25m_just_found_out_my_wife_21f_was_cheating_on/krfqz9f/" TargetMode="External"/><Relationship Id="rId1442" Type="http://schemas.openxmlformats.org/officeDocument/2006/relationships/hyperlink" Target="https://www.reddit.com/r/relationship_advice/comments/1aw7p9a/i_25m_just_found_out_my_wife_21f_was_cheating_on/krfkisd/" TargetMode="External"/><Relationship Id="rId1302" Type="http://schemas.openxmlformats.org/officeDocument/2006/relationships/hyperlink" Target="https://www.reddit.com/r/relationship_advice/comments/1aw7p9a/i_25m_just_found_out_my_wife_21f_was_cheating_on/krfxugc/" TargetMode="External"/><Relationship Id="rId39" Type="http://schemas.openxmlformats.org/officeDocument/2006/relationships/hyperlink" Target="https://www.reddit.com/r/relationship_advice/comments/1awexpy/i_25m_checking_my_28f_gf_phone_what_are_your/" TargetMode="External"/><Relationship Id="rId188" Type="http://schemas.openxmlformats.org/officeDocument/2006/relationships/hyperlink" Target="https://www.reddit.com/r/relationship_advice/comments/1awa1e8/ex_23m_trying_to_make_me_jealous_by_going_out/" TargetMode="External"/><Relationship Id="rId395" Type="http://schemas.openxmlformats.org/officeDocument/2006/relationships/hyperlink" Target="https://www.reddit.com/r/relationship_advice/comments/1awd3cp/i_18m_didnt_want_my_gf_18f_to_go_busking_she_is/krgjf4t/" TargetMode="External"/><Relationship Id="rId255" Type="http://schemas.openxmlformats.org/officeDocument/2006/relationships/hyperlink" Target="https://www.reddit.com/r/relationship_advice/comments/1aw8b5v/boyfriend30m_is_always_too_tired_to_have_sex_with/" TargetMode="External"/><Relationship Id="rId462" Type="http://schemas.openxmlformats.org/officeDocument/2006/relationships/hyperlink" Target="https://www.reddit.com/r/relationship_advice/comments/1awc7gv/girlfriend_24f_called_me_27m_unreasonable_for/krgs7af/" TargetMode="External"/><Relationship Id="rId1092" Type="http://schemas.openxmlformats.org/officeDocument/2006/relationships/hyperlink" Target="https://www.reddit.com/r/relationship_advice/comments/1aw7rgq/why_wont_he_m29_propose_to_me_f28/krfedp3/" TargetMode="External"/><Relationship Id="rId1397" Type="http://schemas.openxmlformats.org/officeDocument/2006/relationships/hyperlink" Target="https://www.reddit.com/r/relationship_advice/comments/1aw7p9a/i_25m_just_found_out_my_wife_21f_was_cheating_on/krge8a8/" TargetMode="External"/><Relationship Id="rId115" Type="http://schemas.openxmlformats.org/officeDocument/2006/relationships/hyperlink" Target="https://www.reddit.com/r/relationship_advice/comments/1awcnib/me_27f_30m_how_would_you_feel/" TargetMode="External"/><Relationship Id="rId322" Type="http://schemas.openxmlformats.org/officeDocument/2006/relationships/hyperlink" Target="https://www.reddit.com/r/relationship_advice/comments/1aweaz5/my_24m_girlfriend_20f_was_having_sex_with_another/krgqh6x/" TargetMode="External"/><Relationship Id="rId767" Type="http://schemas.openxmlformats.org/officeDocument/2006/relationships/hyperlink" Target="https://www.reddit.com/r/relationship_advice/comments/1awaq24/i_40m_found_out_wife_40f_sent_nudes_on_reddit/krg0nx0/" TargetMode="External"/><Relationship Id="rId974" Type="http://schemas.openxmlformats.org/officeDocument/2006/relationships/hyperlink" Target="https://www.reddit.com/r/relationship_advice/comments/1aw9qpa/title_27f_had_sex_for_the_first_time_with_30m_who/krfy9vc/" TargetMode="External"/><Relationship Id="rId627" Type="http://schemas.openxmlformats.org/officeDocument/2006/relationships/hyperlink" Target="https://www.reddit.com/r/relationship_advice/comments/1awaq24/i_40m_found_out_wife_40f_sent_nudes_on_reddit/krg35wp/" TargetMode="External"/><Relationship Id="rId834" Type="http://schemas.openxmlformats.org/officeDocument/2006/relationships/hyperlink" Target="https://www.reddit.com/r/relationship_advice/comments/1awaize/i29m_want_my_fianc&#233;_24f_to_sleep_with_another_man/krg7zsi/" TargetMode="External"/><Relationship Id="rId1257" Type="http://schemas.openxmlformats.org/officeDocument/2006/relationships/hyperlink" Target="https://www.reddit.com/r/relationship_advice/comments/1aw7p9a/i_25m_just_found_out_my_wife_21f_was_cheating_on/krftfmg/" TargetMode="External"/><Relationship Id="rId1464" Type="http://schemas.openxmlformats.org/officeDocument/2006/relationships/hyperlink" Target="https://www.reddit.com/r/relationship_advice/comments/1aw7p9a/i_25m_just_found_out_my_wife_21f_was_cheating_on/krg2iha/" TargetMode="External"/><Relationship Id="rId901" Type="http://schemas.openxmlformats.org/officeDocument/2006/relationships/hyperlink" Target="https://www.reddit.com/r/relationship_advice/comments/1awa22l/i_cant_tell_when_my_bf32m_is_consenting_and_it/krfu8tt/" TargetMode="External"/><Relationship Id="rId1117" Type="http://schemas.openxmlformats.org/officeDocument/2006/relationships/hyperlink" Target="https://www.reddit.com/r/relationship_advice/comments/1aw7p9a/i_25m_just_found_out_my_wife_21f_was_cheating_on/krfejnf/" TargetMode="External"/><Relationship Id="rId1324" Type="http://schemas.openxmlformats.org/officeDocument/2006/relationships/hyperlink" Target="https://www.reddit.com/r/relationship_advice/comments/1aw7p9a/i_25m_just_found_out_my_wife_21f_was_cheating_on/krg03jr/" TargetMode="External"/><Relationship Id="rId1531" Type="http://schemas.openxmlformats.org/officeDocument/2006/relationships/hyperlink" Target="https://www.reddit.com/r/relationship_advice/comments/1aw7mhm/i_f20_walked_in_on_my_bf_m22_cumming_while/krfn4r0/" TargetMode="External"/><Relationship Id="rId30" Type="http://schemas.openxmlformats.org/officeDocument/2006/relationships/hyperlink" Target="https://www.reddit.com/r/relationship_advice/comments/1awf3dv/i_18f_cant_understand_if_19m_has_feelings_for_me/" TargetMode="External"/><Relationship Id="rId277" Type="http://schemas.openxmlformats.org/officeDocument/2006/relationships/hyperlink" Target="https://www.reddit.com/r/relationship_advice/comments/1aw7vpw/23m_with_24f_gf_that_wants_a_future_but_doesnt/" TargetMode="External"/><Relationship Id="rId484" Type="http://schemas.openxmlformats.org/officeDocument/2006/relationships/hyperlink" Target="https://www.reddit.com/r/relationship_advice/comments/1awc6hh/am_i_28_m_a_bad_person_for_wanting_to_end_a/krg5x5v/" TargetMode="External"/><Relationship Id="rId137" Type="http://schemas.openxmlformats.org/officeDocument/2006/relationships/hyperlink" Target="https://www.reddit.com/r/relationship_advice/comments/1awbqjt/i_21f_am_frustrated_with_my_lack_of_replies_from/" TargetMode="External"/><Relationship Id="rId344" Type="http://schemas.openxmlformats.org/officeDocument/2006/relationships/hyperlink" Target="https://www.reddit.com/r/relationship_advice/comments/1aweaz5/my_24m_girlfriend_20f_was_having_sex_with_another/krgrws2/" TargetMode="External"/><Relationship Id="rId691" Type="http://schemas.openxmlformats.org/officeDocument/2006/relationships/hyperlink" Target="https://www.reddit.com/r/relationship_advice/comments/1awaq24/i_40m_found_out_wife_40f_sent_nudes_on_reddit/krgltvb/" TargetMode="External"/><Relationship Id="rId789" Type="http://schemas.openxmlformats.org/officeDocument/2006/relationships/hyperlink" Target="https://www.reddit.com/r/relationship_advice/comments/1awaq24/i_40m_found_out_wife_40f_sent_nudes_on_reddit/krfv77j/" TargetMode="External"/><Relationship Id="rId996" Type="http://schemas.openxmlformats.org/officeDocument/2006/relationships/hyperlink" Target="https://www.reddit.com/r/relationship_advice/comments/1aw9qpa/title_27f_had_sex_for_the_first_time_with_30m_who/krgbjtb/" TargetMode="External"/><Relationship Id="rId551" Type="http://schemas.openxmlformats.org/officeDocument/2006/relationships/hyperlink" Target="https://www.reddit.com/r/relationship_advice/comments/1awaq24/i_40m_found_out_wife_40f_sent_nudes_on_reddit/krfvi1t/" TargetMode="External"/><Relationship Id="rId649" Type="http://schemas.openxmlformats.org/officeDocument/2006/relationships/hyperlink" Target="https://www.reddit.com/r/relationship_advice/comments/1awaq24/i_40m_found_out_wife_40f_sent_nudes_on_reddit/krg80no/" TargetMode="External"/><Relationship Id="rId856" Type="http://schemas.openxmlformats.org/officeDocument/2006/relationships/hyperlink" Target="https://www.reddit.com/r/relationship_advice/comments/1awa22l/i_cant_tell_when_my_bf32m_is_consenting_and_it/krfqc55/" TargetMode="External"/><Relationship Id="rId1181" Type="http://schemas.openxmlformats.org/officeDocument/2006/relationships/hyperlink" Target="https://www.reddit.com/r/relationship_advice/comments/1aw7p9a/i_25m_just_found_out_my_wife_21f_was_cheating_on/krflopu/" TargetMode="External"/><Relationship Id="rId1279" Type="http://schemas.openxmlformats.org/officeDocument/2006/relationships/hyperlink" Target="https://www.reddit.com/r/relationship_advice/comments/1aw7p9a/i_25m_just_found_out_my_wife_21f_was_cheating_on/krfv7wk/" TargetMode="External"/><Relationship Id="rId1486" Type="http://schemas.openxmlformats.org/officeDocument/2006/relationships/hyperlink" Target="https://www.reddit.com/r/relationship_advice/comments/1aw7p9a/i_25m_just_found_out_my_wife_21f_was_cheating_on/krfw9xq/" TargetMode="External"/><Relationship Id="rId204" Type="http://schemas.openxmlformats.org/officeDocument/2006/relationships/hyperlink" Target="https://www.reddit.com/r/relationship_advice/comments/1aw9p7t/i_21m_broke_up_with_my_now_ex_21f_and_now_i_got/" TargetMode="External"/><Relationship Id="rId411" Type="http://schemas.openxmlformats.org/officeDocument/2006/relationships/hyperlink" Target="https://www.reddit.com/r/relationship_advice/comments/1awc7gv/girlfriend_24f_called_me_27m_unreasonable_for/krgk994/" TargetMode="External"/><Relationship Id="rId509" Type="http://schemas.openxmlformats.org/officeDocument/2006/relationships/hyperlink" Target="https://www.reddit.com/r/relationship_advice/comments/1awc6hh/am_i_28_m_a_bad_person_for_wanting_to_end_a/krghxyf/" TargetMode="External"/><Relationship Id="rId1041" Type="http://schemas.openxmlformats.org/officeDocument/2006/relationships/hyperlink" Target="https://www.reddit.com/r/relationship_advice/comments/1aw8nr8/my_girlfriend_f20_had_a_lot_of_previous_sexual/krfjo3d/" TargetMode="External"/><Relationship Id="rId1139" Type="http://schemas.openxmlformats.org/officeDocument/2006/relationships/hyperlink" Target="https://www.reddit.com/r/relationship_advice/comments/1aw7p9a/i_25m_just_found_out_my_wife_21f_was_cheating_on/krfd4ju/" TargetMode="External"/><Relationship Id="rId1346" Type="http://schemas.openxmlformats.org/officeDocument/2006/relationships/hyperlink" Target="https://www.reddit.com/r/relationship_advice/comments/1aw7p9a/i_25m_just_found_out_my_wife_21f_was_cheating_on/krg2etb/" TargetMode="External"/><Relationship Id="rId716" Type="http://schemas.openxmlformats.org/officeDocument/2006/relationships/hyperlink" Target="https://www.reddit.com/r/relationship_advice/comments/1awaq24/i_40m_found_out_wife_40f_sent_nudes_on_reddit/krg8nge/" TargetMode="External"/><Relationship Id="rId923" Type="http://schemas.openxmlformats.org/officeDocument/2006/relationships/hyperlink" Target="https://www.reddit.com/r/relationship_advice/comments/1aw9qpa/title_27f_had_sex_for_the_first_time_with_30m_who/krfvkh5/" TargetMode="External"/><Relationship Id="rId1553" Type="http://schemas.openxmlformats.org/officeDocument/2006/relationships/hyperlink" Target="https://www.reddit.com/r/relationship_advice/comments/1aw7mhm/i_f20_walked_in_on_my_bf_m22_cumming_while/krfjq8o/" TargetMode="External"/><Relationship Id="rId52" Type="http://schemas.openxmlformats.org/officeDocument/2006/relationships/hyperlink" Target="https://www.reddit.com/r/relationship_advice/comments/1awenbu/my_bf_m25_cheated_on_me_f20_why_do_guys_cheat/" TargetMode="External"/><Relationship Id="rId1206" Type="http://schemas.openxmlformats.org/officeDocument/2006/relationships/hyperlink" Target="https://www.reddit.com/r/relationship_advice/comments/1aw7p9a/i_25m_just_found_out_my_wife_21f_was_cheating_on/krfozuk/" TargetMode="External"/><Relationship Id="rId1413" Type="http://schemas.openxmlformats.org/officeDocument/2006/relationships/hyperlink" Target="https://www.reddit.com/r/relationship_advice/comments/1aw7p9a/i_25m_just_found_out_my_wife_21f_was_cheating_on/krgltq6/" TargetMode="External"/><Relationship Id="rId299" Type="http://schemas.openxmlformats.org/officeDocument/2006/relationships/hyperlink" Target="https://www.reddit.com/r/relationship_advice/comments/1aweaz5/my_24m_girlfriend_20f_was_having_sex_with_another/krgp4nx/" TargetMode="External"/><Relationship Id="rId159" Type="http://schemas.openxmlformats.org/officeDocument/2006/relationships/hyperlink" Target="https://www.reddit.com/r/relationship_advice/comments/1awb2jy/is_my_36m_partner_a_mommy_boy_and_i_34f_will_be/" TargetMode="External"/><Relationship Id="rId366" Type="http://schemas.openxmlformats.org/officeDocument/2006/relationships/hyperlink" Target="https://www.reddit.com/r/relationship_advice/comments/1aweaes/my_25f_fianc&#233;_26m_just_told_me_he_will_never/krgrrww/" TargetMode="External"/><Relationship Id="rId573" Type="http://schemas.openxmlformats.org/officeDocument/2006/relationships/hyperlink" Target="https://www.reddit.com/r/relationship_advice/comments/1awaq24/i_40m_found_out_wife_40f_sent_nudes_on_reddit/krg2rmn/" TargetMode="External"/><Relationship Id="rId780" Type="http://schemas.openxmlformats.org/officeDocument/2006/relationships/hyperlink" Target="https://www.reddit.com/r/relationship_advice/comments/1awaq24/i_40m_found_out_wife_40f_sent_nudes_on_reddit/krfvlgd/" TargetMode="External"/><Relationship Id="rId226" Type="http://schemas.openxmlformats.org/officeDocument/2006/relationships/hyperlink" Target="https://www.reddit.com/r/relationship_advice/comments/1aw982x/i_26m_recently_met_a_girl_26f_who_is_very_shady/" TargetMode="External"/><Relationship Id="rId433" Type="http://schemas.openxmlformats.org/officeDocument/2006/relationships/hyperlink" Target="https://www.reddit.com/r/relationship_advice/comments/1awc7gv/girlfriend_24f_called_me_27m_unreasonable_for/krgbsly/" TargetMode="External"/><Relationship Id="rId878" Type="http://schemas.openxmlformats.org/officeDocument/2006/relationships/hyperlink" Target="https://www.reddit.com/r/relationship_advice/comments/1awa22l/i_cant_tell_when_my_bf32m_is_consenting_and_it/krfr1fg/" TargetMode="External"/><Relationship Id="rId1063" Type="http://schemas.openxmlformats.org/officeDocument/2006/relationships/hyperlink" Target="https://www.reddit.com/r/relationship_advice/comments/1aw816n/i_21f_feel_like_i_do_everything_for_my_boyfriend/krfhctd/" TargetMode="External"/><Relationship Id="rId1270" Type="http://schemas.openxmlformats.org/officeDocument/2006/relationships/hyperlink" Target="https://www.reddit.com/r/relationship_advice/comments/1aw7p9a/i_25m_just_found_out_my_wife_21f_was_cheating_on/krfuaz0/" TargetMode="External"/><Relationship Id="rId640" Type="http://schemas.openxmlformats.org/officeDocument/2006/relationships/hyperlink" Target="https://www.reddit.com/r/relationship_advice/comments/1awaq24/i_40m_found_out_wife_40f_sent_nudes_on_reddit/krg6jmj/" TargetMode="External"/><Relationship Id="rId738" Type="http://schemas.openxmlformats.org/officeDocument/2006/relationships/hyperlink" Target="https://www.reddit.com/r/relationship_advice/comments/1awaq24/i_40m_found_out_wife_40f_sent_nudes_on_reddit/krg3xye/" TargetMode="External"/><Relationship Id="rId945" Type="http://schemas.openxmlformats.org/officeDocument/2006/relationships/hyperlink" Target="https://www.reddit.com/r/relationship_advice/comments/1aw9qpa/title_27f_had_sex_for_the_first_time_with_30m_who/krfpker/" TargetMode="External"/><Relationship Id="rId1368" Type="http://schemas.openxmlformats.org/officeDocument/2006/relationships/hyperlink" Target="https://www.reddit.com/r/relationship_advice/comments/1aw7p9a/i_25m_just_found_out_my_wife_21f_was_cheating_on/krg6udy/" TargetMode="External"/><Relationship Id="rId1575" Type="http://schemas.openxmlformats.org/officeDocument/2006/relationships/hyperlink" Target="https://www.reddit.com/r/relationship_advice/comments/1aw7mhm/i_f20_walked_in_on_my_bf_m22_cumming_while/krfh5ii/" TargetMode="External"/><Relationship Id="rId74" Type="http://schemas.openxmlformats.org/officeDocument/2006/relationships/hyperlink" Target="https://www.reddit.com/r/relationship_advice/comments/1awdqts/am_i_34m_being_selfish_for_asking_for_more_care/" TargetMode="External"/><Relationship Id="rId500" Type="http://schemas.openxmlformats.org/officeDocument/2006/relationships/hyperlink" Target="https://www.reddit.com/r/relationship_advice/comments/1awc6hh/am_i_28_m_a_bad_person_for_wanting_to_end_a/krg59yi/" TargetMode="External"/><Relationship Id="rId805" Type="http://schemas.openxmlformats.org/officeDocument/2006/relationships/hyperlink" Target="https://www.reddit.com/r/relationship_advice/comments/1awaq24/i_40m_found_out_wife_40f_sent_nudes_on_reddit/krg9b1n/" TargetMode="External"/><Relationship Id="rId1130" Type="http://schemas.openxmlformats.org/officeDocument/2006/relationships/hyperlink" Target="https://www.reddit.com/r/relationship_advice/comments/1aw7p9a/i_25m_just_found_out_my_wife_21f_was_cheating_on/krfj4a0/" TargetMode="External"/><Relationship Id="rId1228" Type="http://schemas.openxmlformats.org/officeDocument/2006/relationships/hyperlink" Target="https://www.reddit.com/r/relationship_advice/comments/1aw7p9a/i_25m_just_found_out_my_wife_21f_was_cheating_on/krfqn5l/" TargetMode="External"/><Relationship Id="rId1435" Type="http://schemas.openxmlformats.org/officeDocument/2006/relationships/hyperlink" Target="https://www.reddit.com/r/relationship_advice/comments/1aw7p9a/i_25m_just_found_out_my_wife_21f_was_cheating_on/krglac3/" TargetMode="External"/><Relationship Id="rId1502" Type="http://schemas.openxmlformats.org/officeDocument/2006/relationships/hyperlink" Target="https://www.reddit.com/r/relationship_advice/comments/1aw7mhm/i_f20_walked_in_on_my_bf_m22_cumming_while/" TargetMode="External"/><Relationship Id="rId290" Type="http://schemas.openxmlformats.org/officeDocument/2006/relationships/hyperlink" Target="https://www.reddit.com/r/relationship_advice/comments/1awenh4/i_31f_want_my_partner_38m_of_1_year_to_wait_for/krgqw4f/" TargetMode="External"/><Relationship Id="rId388" Type="http://schemas.openxmlformats.org/officeDocument/2006/relationships/hyperlink" Target="https://www.reddit.com/r/relationship_advice/comments/1awd3cp/i_18m_didnt_want_my_gf_18f_to_go_busking_she_is/krgi3cu/" TargetMode="External"/><Relationship Id="rId150" Type="http://schemas.openxmlformats.org/officeDocument/2006/relationships/hyperlink" Target="https://www.reddit.com/r/relationship_advice/comments/1awbded/need_advice_47m_and_37f/" TargetMode="External"/><Relationship Id="rId595" Type="http://schemas.openxmlformats.org/officeDocument/2006/relationships/hyperlink" Target="https://www.reddit.com/r/relationship_advice/comments/1awaq24/i_40m_found_out_wife_40f_sent_nudes_on_reddit/krg3tyu/" TargetMode="External"/><Relationship Id="rId248" Type="http://schemas.openxmlformats.org/officeDocument/2006/relationships/hyperlink" Target="https://www.reddit.com/r/relationship_advice/comments/1aw8nbn/myf19_boyfriend_m18dates_me_even_tho_im_not_his/" TargetMode="External"/><Relationship Id="rId455" Type="http://schemas.openxmlformats.org/officeDocument/2006/relationships/hyperlink" Target="https://www.reddit.com/r/relationship_advice/comments/1awc7gv/girlfriend_24f_called_me_27m_unreasonable_for/krgomz1/" TargetMode="External"/><Relationship Id="rId662" Type="http://schemas.openxmlformats.org/officeDocument/2006/relationships/hyperlink" Target="https://www.reddit.com/r/relationship_advice/comments/1awaq24/i_40m_found_out_wife_40f_sent_nudes_on_reddit/krgcaof/" TargetMode="External"/><Relationship Id="rId1085" Type="http://schemas.openxmlformats.org/officeDocument/2006/relationships/hyperlink" Target="https://www.reddit.com/r/relationship_advice/comments/1aw816n/i_21f_feel_like_i_do_everything_for_my_boyfriend/krgiafm/" TargetMode="External"/><Relationship Id="rId1292" Type="http://schemas.openxmlformats.org/officeDocument/2006/relationships/hyperlink" Target="https://www.reddit.com/r/relationship_advice/comments/1aw7p9a/i_25m_just_found_out_my_wife_21f_was_cheating_on/krfx230/" TargetMode="External"/><Relationship Id="rId108" Type="http://schemas.openxmlformats.org/officeDocument/2006/relationships/hyperlink" Target="https://www.reddit.com/r/relationship_advice/comments/1awcrms/i_f25_am_in_love_with_someone_m26_i_cant_have/" TargetMode="External"/><Relationship Id="rId315" Type="http://schemas.openxmlformats.org/officeDocument/2006/relationships/hyperlink" Target="https://www.reddit.com/r/relationship_advice/comments/1aweaz5/my_24m_girlfriend_20f_was_having_sex_with_another/krgohwc/" TargetMode="External"/><Relationship Id="rId522" Type="http://schemas.openxmlformats.org/officeDocument/2006/relationships/hyperlink" Target="https://www.reddit.com/r/relationship_advice/comments/1awbvb9/my_19f_boyfriend_19m_loves_me_more_than_i_love/krgdpnp/" TargetMode="External"/><Relationship Id="rId967" Type="http://schemas.openxmlformats.org/officeDocument/2006/relationships/hyperlink" Target="https://www.reddit.com/r/relationship_advice/comments/1aw9qpa/title_27f_had_sex_for_the_first_time_with_30m_who/krg0pnt/" TargetMode="External"/><Relationship Id="rId1152" Type="http://schemas.openxmlformats.org/officeDocument/2006/relationships/hyperlink" Target="https://www.reddit.com/r/relationship_advice/comments/1aw7p9a/i_25m_just_found_out_my_wife_21f_was_cheating_on/krfiyvw/" TargetMode="External"/><Relationship Id="rId1597" Type="http://schemas.openxmlformats.org/officeDocument/2006/relationships/hyperlink" Target="https://www.reddit.com/r/relationship_advice/comments/1aw7mhm/i_f20_walked_in_on_my_bf_m22_cumming_while/krfifu6/" TargetMode="External"/><Relationship Id="rId96" Type="http://schemas.openxmlformats.org/officeDocument/2006/relationships/hyperlink" Target="https://www.reddit.com/r/relationship_advice/comments/1awd679/second_date_went_well_we_kissed_i30m_really_like/" TargetMode="External"/><Relationship Id="rId827" Type="http://schemas.openxmlformats.org/officeDocument/2006/relationships/hyperlink" Target="https://www.reddit.com/r/relationship_advice/comments/1awaize/i29m_want_my_fianc&#233;_24f_to_sleep_with_another_man/krfv8gi/" TargetMode="External"/><Relationship Id="rId1012" Type="http://schemas.openxmlformats.org/officeDocument/2006/relationships/hyperlink" Target="https://www.reddit.com/r/relationship_advice/comments/1aw8nr8/my_girlfriend_f20_had_a_lot_of_previous_sexual/krfj4b4/" TargetMode="External"/><Relationship Id="rId1457" Type="http://schemas.openxmlformats.org/officeDocument/2006/relationships/hyperlink" Target="https://www.reddit.com/r/relationship_advice/comments/1aw7p9a/i_25m_just_found_out_my_wife_21f_was_cheating_on/krfjz1s/" TargetMode="External"/><Relationship Id="rId1317" Type="http://schemas.openxmlformats.org/officeDocument/2006/relationships/hyperlink" Target="https://www.reddit.com/r/relationship_advice/comments/1aw7p9a/i_25m_just_found_out_my_wife_21f_was_cheating_on/krfyxeb/" TargetMode="External"/><Relationship Id="rId1524" Type="http://schemas.openxmlformats.org/officeDocument/2006/relationships/hyperlink" Target="https://www.reddit.com/r/relationship_advice/comments/1aw7mhm/i_f20_walked_in_on_my_bf_m22_cumming_while/krfwa3r/" TargetMode="External"/><Relationship Id="rId23" Type="http://schemas.openxmlformats.org/officeDocument/2006/relationships/hyperlink" Target="https://www.reddit.com/r/relationship_advice/comments/1awf7y5/vr_porntoy_use_in_a_marriage_between_33f_and_36m/" TargetMode="External"/><Relationship Id="rId172" Type="http://schemas.openxmlformats.org/officeDocument/2006/relationships/hyperlink" Target="https://www.reddit.com/r/relationship_advice/comments/1awamez/me_25m_and_my_boyfriend_28m_i_managed_to/" TargetMode="External"/><Relationship Id="rId477" Type="http://schemas.openxmlformats.org/officeDocument/2006/relationships/hyperlink" Target="https://www.reddit.com/r/relationship_advice/comments/1awc7gv/girlfriend_24f_called_me_27m_unreasonable_for/krgj7q0/" TargetMode="External"/><Relationship Id="rId684" Type="http://schemas.openxmlformats.org/officeDocument/2006/relationships/hyperlink" Target="https://www.reddit.com/r/relationship_advice/comments/1awaq24/i_40m_found_out_wife_40f_sent_nudes_on_reddit/krgis7l/" TargetMode="External"/><Relationship Id="rId337" Type="http://schemas.openxmlformats.org/officeDocument/2006/relationships/hyperlink" Target="https://www.reddit.com/r/relationship_advice/comments/1aweaz5/my_24m_girlfriend_20f_was_having_sex_with_another/krgovq9/" TargetMode="External"/><Relationship Id="rId891" Type="http://schemas.openxmlformats.org/officeDocument/2006/relationships/hyperlink" Target="https://www.reddit.com/r/relationship_advice/comments/1awa22l/i_cant_tell_when_my_bf32m_is_consenting_and_it/krfspjl/" TargetMode="External"/><Relationship Id="rId989" Type="http://schemas.openxmlformats.org/officeDocument/2006/relationships/hyperlink" Target="https://www.reddit.com/r/relationship_advice/comments/1aw9qpa/title_27f_had_sex_for_the_first_time_with_30m_who/krg6cmn/" TargetMode="External"/></Relationships>
</file>

<file path=xl/worksheets/_rels/sheet6.xml.rels><?xml version="1.0" encoding="UTF-8" standalone="yes"?>
<Relationships xmlns="http://schemas.openxmlformats.org/package/2006/relationships"><Relationship Id="rId1827" Type="http://schemas.openxmlformats.org/officeDocument/2006/relationships/hyperlink" Target="https://www.reddit.com/r/AmItheAsshole/comments/1awm5kq/aita_for_not_inviting_my_girlfriend_to_join_the/krkuyhu/" TargetMode="External"/><Relationship Id="rId3182" Type="http://schemas.openxmlformats.org/officeDocument/2006/relationships/hyperlink" Target="https://www.reddit.com/r/AmItheAsshole/comments/1awvi0c/aita_for_not_selling_my_house_and_giving_my_ex/krm5ut9/" TargetMode="External"/><Relationship Id="rId3042" Type="http://schemas.openxmlformats.org/officeDocument/2006/relationships/hyperlink" Target="https://www.reddit.com/r/AmItheAsshole/comments/1awq8mp/aita_for_leaving_my_wife_behind/krj51wi/" TargetMode="External"/><Relationship Id="rId170" Type="http://schemas.openxmlformats.org/officeDocument/2006/relationships/hyperlink" Target="https://www.reddit.com/r/AmItheAsshole/comments/1ax5zmp/aita_for_not_adapting_to_the_shchedule_of_the/krm0uxn/" TargetMode="External"/><Relationship Id="rId987" Type="http://schemas.openxmlformats.org/officeDocument/2006/relationships/hyperlink" Target="https://www.reddit.com/r/AmItheAsshole/comments/1awkqhy/aita_for_snapping_at_my_husband_and_telling_him/krhstmb/" TargetMode="External"/><Relationship Id="rId2668" Type="http://schemas.openxmlformats.org/officeDocument/2006/relationships/hyperlink" Target="https://www.reddit.com/r/AmItheAsshole/comments/1awm5kq/aita_for_not_inviting_my_girlfriend_to_join_the/krimzpi/" TargetMode="External"/><Relationship Id="rId2875" Type="http://schemas.openxmlformats.org/officeDocument/2006/relationships/hyperlink" Target="https://www.reddit.com/r/AmItheAsshole/comments/1awm5kq/aita_for_not_inviting_my_girlfriend_to_join_the/krlrdg9/" TargetMode="External"/><Relationship Id="rId847" Type="http://schemas.openxmlformats.org/officeDocument/2006/relationships/hyperlink" Target="https://www.reddit.com/r/AmItheAsshole/comments/1ax6o2s/aita_for_ignoring_my_mothers_daily_phone_calls/krlyq0m/" TargetMode="External"/><Relationship Id="rId1477" Type="http://schemas.openxmlformats.org/officeDocument/2006/relationships/hyperlink" Target="https://www.reddit.com/r/AmItheAsshole/comments/1awlk12/aita_for_telling_my_wife_to_be_happy_with_the_car/krj110r/" TargetMode="External"/><Relationship Id="rId1684" Type="http://schemas.openxmlformats.org/officeDocument/2006/relationships/hyperlink" Target="https://www.reddit.com/r/AmItheAsshole/comments/1awm5kq/aita_for_not_inviting_my_girlfriend_to_join_the/kri4awo/" TargetMode="External"/><Relationship Id="rId1891" Type="http://schemas.openxmlformats.org/officeDocument/2006/relationships/hyperlink" Target="https://www.reddit.com/r/AmItheAsshole/comments/1awm5kq/aita_for_not_inviting_my_girlfriend_to_join_the/krj9dgo/" TargetMode="External"/><Relationship Id="rId2528" Type="http://schemas.openxmlformats.org/officeDocument/2006/relationships/hyperlink" Target="https://www.reddit.com/r/AmItheAsshole/comments/1awm5kq/aita_for_not_inviting_my_girlfriend_to_join_the/krj7i9m/" TargetMode="External"/><Relationship Id="rId2735" Type="http://schemas.openxmlformats.org/officeDocument/2006/relationships/hyperlink" Target="https://www.reddit.com/r/AmItheAsshole/comments/1awm5kq/aita_for_not_inviting_my_girlfriend_to_join_the/krm5j3n/" TargetMode="External"/><Relationship Id="rId2942" Type="http://schemas.openxmlformats.org/officeDocument/2006/relationships/hyperlink" Target="https://www.reddit.com/r/AmItheAsshole/comments/1awm5kq/aita_for_not_inviting_my_girlfriend_to_join_the/krldmk7/" TargetMode="External"/><Relationship Id="rId707" Type="http://schemas.openxmlformats.org/officeDocument/2006/relationships/hyperlink" Target="https://www.reddit.com/r/AmItheAsshole/comments/1ax6dek/aita_for_refusing_the_cook_for_my_boyfriend/krm34u1/" TargetMode="External"/><Relationship Id="rId914" Type="http://schemas.openxmlformats.org/officeDocument/2006/relationships/hyperlink" Target="https://www.reddit.com/r/AmItheAsshole/comments/1awizuh/aita_for_not_wanting_to_sleep_on_the_couch/krhwb6c/" TargetMode="External"/><Relationship Id="rId1337" Type="http://schemas.openxmlformats.org/officeDocument/2006/relationships/hyperlink" Target="https://www.reddit.com/r/AmItheAsshole/comments/1awkqhy/aita_for_snapping_at_my_husband_and_telling_him/kriorn5/" TargetMode="External"/><Relationship Id="rId1544" Type="http://schemas.openxmlformats.org/officeDocument/2006/relationships/hyperlink" Target="https://www.reddit.com/r/AmItheAsshole/comments/1awlk12/aita_for_telling_my_wife_to_be_happy_with_the_car/krl67nb/" TargetMode="External"/><Relationship Id="rId1751" Type="http://schemas.openxmlformats.org/officeDocument/2006/relationships/hyperlink" Target="https://www.reddit.com/r/AmItheAsshole/comments/1awm5kq/aita_for_not_inviting_my_girlfriend_to_join_the/krimhym/" TargetMode="External"/><Relationship Id="rId2802" Type="http://schemas.openxmlformats.org/officeDocument/2006/relationships/hyperlink" Target="https://www.reddit.com/r/AmItheAsshole/comments/1awm5kq/aita_for_not_inviting_my_girlfriend_to_join_the/krjals6/" TargetMode="External"/><Relationship Id="rId43" Type="http://schemas.openxmlformats.org/officeDocument/2006/relationships/hyperlink" Target="https://www.reddit.com/r/AmItheAsshole/comments/1ax5zmp/aita_for_not_adapting_to_the_shchedule_of_the/krlzclh/" TargetMode="External"/><Relationship Id="rId1404" Type="http://schemas.openxmlformats.org/officeDocument/2006/relationships/hyperlink" Target="https://www.reddit.com/r/AmItheAsshole/comments/1awlk12/aita_for_telling_my_wife_to_be_happy_with_the_car/kriguq0/" TargetMode="External"/><Relationship Id="rId1611" Type="http://schemas.openxmlformats.org/officeDocument/2006/relationships/hyperlink" Target="https://www.reddit.com/r/AmItheAsshole/comments/1awlk12/aita_for_telling_my_wife_to_be_happy_with_the_car/kri27gn/" TargetMode="External"/><Relationship Id="rId3369" Type="http://schemas.openxmlformats.org/officeDocument/2006/relationships/hyperlink" Target="https://www.reddit.com/r/AmItheAsshole/comments/1ax0gye/aita_for_being_concerned_about_my_bfs_drinking/krkvv11/" TargetMode="External"/><Relationship Id="rId497" Type="http://schemas.openxmlformats.org/officeDocument/2006/relationships/hyperlink" Target="https://www.reddit.com/r/AmItheAsshole/comments/1ax5zmp/aita_for_not_adapting_to_the_shchedule_of_the/krm6p29/" TargetMode="External"/><Relationship Id="rId2178" Type="http://schemas.openxmlformats.org/officeDocument/2006/relationships/hyperlink" Target="https://www.reddit.com/r/AmItheAsshole/comments/1awm5kq/aita_for_not_inviting_my_girlfriend_to_join_the/krjgy4j/" TargetMode="External"/><Relationship Id="rId2385" Type="http://schemas.openxmlformats.org/officeDocument/2006/relationships/hyperlink" Target="https://www.reddit.com/r/AmItheAsshole/comments/1awm5kq/aita_for_not_inviting_my_girlfriend_to_join_the/krl81ei/" TargetMode="External"/><Relationship Id="rId3229" Type="http://schemas.openxmlformats.org/officeDocument/2006/relationships/hyperlink" Target="https://www.reddit.com/r/AmItheAsshole/comments/1awwvhj/aita_for_no_longer_wanting_to_play_trombone/krk7p1l/" TargetMode="External"/><Relationship Id="rId357" Type="http://schemas.openxmlformats.org/officeDocument/2006/relationships/hyperlink" Target="https://www.reddit.com/r/AmItheAsshole/comments/1ax5zmp/aita_for_not_adapting_to_the_shchedule_of_the/krm96wj/" TargetMode="External"/><Relationship Id="rId1194" Type="http://schemas.openxmlformats.org/officeDocument/2006/relationships/hyperlink" Target="https://www.reddit.com/r/AmItheAsshole/comments/1awkqhy/aita_for_snapping_at_my_husband_and_telling_him/krj397c/" TargetMode="External"/><Relationship Id="rId2038" Type="http://schemas.openxmlformats.org/officeDocument/2006/relationships/hyperlink" Target="https://www.reddit.com/r/AmItheAsshole/comments/1awm5kq/aita_for_not_inviting_my_girlfriend_to_join_the/krj4z3p/" TargetMode="External"/><Relationship Id="rId2592" Type="http://schemas.openxmlformats.org/officeDocument/2006/relationships/hyperlink" Target="https://www.reddit.com/r/AmItheAsshole/comments/1awm5kq/aita_for_not_inviting_my_girlfriend_to_join_the/krj7mnp/" TargetMode="External"/><Relationship Id="rId3436" Type="http://schemas.openxmlformats.org/officeDocument/2006/relationships/hyperlink" Target="https://www.reddit.com/r/AmItheAsshole/comments/1ax0gye/aita_for_being_concerned_about_my_bfs_drinking/krkyzt2/" TargetMode="External"/><Relationship Id="rId217" Type="http://schemas.openxmlformats.org/officeDocument/2006/relationships/hyperlink" Target="https://www.reddit.com/r/AmItheAsshole/comments/1ax5zmp/aita_for_not_adapting_to_the_shchedule_of_the/krm397k/" TargetMode="External"/><Relationship Id="rId564" Type="http://schemas.openxmlformats.org/officeDocument/2006/relationships/hyperlink" Target="https://www.reddit.com/r/AmItheAsshole/comments/1ax5zmp/aita_for_not_adapting_to_the_shchedule_of_the/krm9zrd/" TargetMode="External"/><Relationship Id="rId771" Type="http://schemas.openxmlformats.org/officeDocument/2006/relationships/hyperlink" Target="https://www.reddit.com/r/AmItheAsshole/comments/1ax6dek/aita_for_refusing_the_cook_for_my_boyfriend/krm8akt/" TargetMode="External"/><Relationship Id="rId2245" Type="http://schemas.openxmlformats.org/officeDocument/2006/relationships/hyperlink" Target="https://www.reddit.com/r/AmItheAsshole/comments/1awm5kq/aita_for_not_inviting_my_girlfriend_to_join_the/krju188/" TargetMode="External"/><Relationship Id="rId2452" Type="http://schemas.openxmlformats.org/officeDocument/2006/relationships/hyperlink" Target="https://www.reddit.com/r/AmItheAsshole/comments/1awm5kq/aita_for_not_inviting_my_girlfriend_to_join_the/krlsba2/" TargetMode="External"/><Relationship Id="rId424" Type="http://schemas.openxmlformats.org/officeDocument/2006/relationships/hyperlink" Target="https://www.reddit.com/r/AmItheAsshole/comments/1ax5zmp/aita_for_not_adapting_to_the_shchedule_of_the/krm5gfz/" TargetMode="External"/><Relationship Id="rId631" Type="http://schemas.openxmlformats.org/officeDocument/2006/relationships/hyperlink" Target="https://www.reddit.com/r/AmItheAsshole/comments/1ax6dek/aita_for_refusing_the_cook_for_my_boyfriend/krlzmfq/" TargetMode="External"/><Relationship Id="rId1054" Type="http://schemas.openxmlformats.org/officeDocument/2006/relationships/hyperlink" Target="https://www.reddit.com/r/AmItheAsshole/comments/1awkqhy/aita_for_snapping_at_my_husband_and_telling_him/kri8lnf/" TargetMode="External"/><Relationship Id="rId1261" Type="http://schemas.openxmlformats.org/officeDocument/2006/relationships/hyperlink" Target="https://www.reddit.com/r/AmItheAsshole/comments/1awkqhy/aita_for_snapping_at_my_husband_and_telling_him/krjkyog/" TargetMode="External"/><Relationship Id="rId2105" Type="http://schemas.openxmlformats.org/officeDocument/2006/relationships/hyperlink" Target="https://www.reddit.com/r/AmItheAsshole/comments/1awm5kq/aita_for_not_inviting_my_girlfriend_to_join_the/krja9xs/" TargetMode="External"/><Relationship Id="rId2312" Type="http://schemas.openxmlformats.org/officeDocument/2006/relationships/hyperlink" Target="https://www.reddit.com/r/AmItheAsshole/comments/1awm5kq/aita_for_not_inviting_my_girlfriend_to_join_the/krkgjjb/" TargetMode="External"/><Relationship Id="rId1121" Type="http://schemas.openxmlformats.org/officeDocument/2006/relationships/hyperlink" Target="https://www.reddit.com/r/AmItheAsshole/comments/1awkqhy/aita_for_snapping_at_my_husband_and_telling_him/krjfyx3/" TargetMode="External"/><Relationship Id="rId3086" Type="http://schemas.openxmlformats.org/officeDocument/2006/relationships/hyperlink" Target="https://www.reddit.com/r/AmItheAsshole/comments/1awvi0c/aita_for_not_selling_my_house_and_giving_my_ex/krk1cnp/" TargetMode="External"/><Relationship Id="rId3293" Type="http://schemas.openxmlformats.org/officeDocument/2006/relationships/hyperlink" Target="https://www.reddit.com/r/AmItheAsshole/comments/1awyol1/aita_for_expecting_my_girlfriend_to_do_more/krknjkh/" TargetMode="External"/><Relationship Id="rId1938" Type="http://schemas.openxmlformats.org/officeDocument/2006/relationships/hyperlink" Target="https://www.reddit.com/r/AmItheAsshole/comments/1awm5kq/aita_for_not_inviting_my_girlfriend_to_join_the/krixheu/" TargetMode="External"/><Relationship Id="rId3153" Type="http://schemas.openxmlformats.org/officeDocument/2006/relationships/hyperlink" Target="https://www.reddit.com/r/AmItheAsshole/comments/1awvi0c/aita_for_not_selling_my_house_and_giving_my_ex/krladf9/" TargetMode="External"/><Relationship Id="rId3360" Type="http://schemas.openxmlformats.org/officeDocument/2006/relationships/hyperlink" Target="https://www.reddit.com/r/AmItheAsshole/comments/1ax0gye/aita_for_being_concerned_about_my_bfs_drinking/krm7hlh/" TargetMode="External"/><Relationship Id="rId281" Type="http://schemas.openxmlformats.org/officeDocument/2006/relationships/hyperlink" Target="https://www.reddit.com/r/AmItheAsshole/comments/1ax5zmp/aita_for_not_adapting_to_the_shchedule_of_the/krm5y6o/" TargetMode="External"/><Relationship Id="rId3013" Type="http://schemas.openxmlformats.org/officeDocument/2006/relationships/hyperlink" Target="https://www.reddit.com/r/AmItheAsshole/comments/1awp734/aita_for_ignoring_a_text/kriwv59/" TargetMode="External"/><Relationship Id="rId141" Type="http://schemas.openxmlformats.org/officeDocument/2006/relationships/hyperlink" Target="https://www.reddit.com/r/AmItheAsshole/comments/1ax5zmp/aita_for_not_adapting_to_the_shchedule_of_the/krlpcpb/" TargetMode="External"/><Relationship Id="rId3220" Type="http://schemas.openxmlformats.org/officeDocument/2006/relationships/hyperlink" Target="https://www.reddit.com/r/AmItheAsshole/comments/1awvi0c/aita_for_not_selling_my_house_and_giving_my_ex/" TargetMode="External"/><Relationship Id="rId7" Type="http://schemas.openxmlformats.org/officeDocument/2006/relationships/hyperlink" Target="https://www.reddit.com/r/AmItheAsshole/comments/1awovzt/aita_for_asking_my_ex_for_my_phone_back/" TargetMode="External"/><Relationship Id="rId2779" Type="http://schemas.openxmlformats.org/officeDocument/2006/relationships/hyperlink" Target="https://www.reddit.com/r/AmItheAsshole/comments/1awm5kq/aita_for_not_inviting_my_girlfriend_to_join_the/kriwoxd/" TargetMode="External"/><Relationship Id="rId2986" Type="http://schemas.openxmlformats.org/officeDocument/2006/relationships/hyperlink" Target="https://www.reddit.com/r/AmItheAsshole/comments/1awosbj/aita_for_no_longer_doing_things_for_my_younger/krirzt4/" TargetMode="External"/><Relationship Id="rId958" Type="http://schemas.openxmlformats.org/officeDocument/2006/relationships/hyperlink" Target="https://www.reddit.com/r/AmItheAsshole/comments/1awjb7j/aita_for_wanting_to_use_seperate_sponges_1/krhkw1h/" TargetMode="External"/><Relationship Id="rId1588" Type="http://schemas.openxmlformats.org/officeDocument/2006/relationships/hyperlink" Target="https://www.reddit.com/r/AmItheAsshole/comments/1awlk12/aita_for_telling_my_wife_to_be_happy_with_the_car/kripw76/" TargetMode="External"/><Relationship Id="rId1795" Type="http://schemas.openxmlformats.org/officeDocument/2006/relationships/hyperlink" Target="https://www.reddit.com/r/AmItheAsshole/comments/1awm5kq/aita_for_not_inviting_my_girlfriend_to_join_the/kriqzuo/" TargetMode="External"/><Relationship Id="rId2639" Type="http://schemas.openxmlformats.org/officeDocument/2006/relationships/hyperlink" Target="https://www.reddit.com/r/AmItheAsshole/comments/1awm5kq/aita_for_not_inviting_my_girlfriend_to_join_the/krkitsb/" TargetMode="External"/><Relationship Id="rId2846" Type="http://schemas.openxmlformats.org/officeDocument/2006/relationships/hyperlink" Target="https://www.reddit.com/r/AmItheAsshole/comments/1awm5kq/aita_for_not_inviting_my_girlfriend_to_join_the/kriyprn/" TargetMode="External"/><Relationship Id="rId87" Type="http://schemas.openxmlformats.org/officeDocument/2006/relationships/hyperlink" Target="https://www.reddit.com/r/AmItheAsshole/comments/1ax5zmp/aita_for_not_adapting_to_the_shchedule_of_the/krm3kfy/" TargetMode="External"/><Relationship Id="rId818" Type="http://schemas.openxmlformats.org/officeDocument/2006/relationships/hyperlink" Target="https://www.reddit.com/r/AmItheAsshole/comments/1ax6hdo/aita_for_being_super_frustrated_with_a_special/krltiyv/" TargetMode="External"/><Relationship Id="rId1448" Type="http://schemas.openxmlformats.org/officeDocument/2006/relationships/hyperlink" Target="https://www.reddit.com/r/AmItheAsshole/comments/1awlk12/aita_for_telling_my_wife_to_be_happy_with_the_car/krimhu2/" TargetMode="External"/><Relationship Id="rId1655" Type="http://schemas.openxmlformats.org/officeDocument/2006/relationships/hyperlink" Target="https://www.reddit.com/r/AmItheAsshole/comments/1awlk12/aita_for_telling_my_wife_to_be_happy_with_the_car/krjf1cy/" TargetMode="External"/><Relationship Id="rId2706" Type="http://schemas.openxmlformats.org/officeDocument/2006/relationships/hyperlink" Target="https://www.reddit.com/r/AmItheAsshole/comments/1awm5kq/aita_for_not_inviting_my_girlfriend_to_join_the/krizkqd/" TargetMode="External"/><Relationship Id="rId1308" Type="http://schemas.openxmlformats.org/officeDocument/2006/relationships/hyperlink" Target="https://www.reddit.com/r/AmItheAsshole/comments/1awkqhy/aita_for_snapping_at_my_husband_and_telling_him/krjfqjb/" TargetMode="External"/><Relationship Id="rId1862" Type="http://schemas.openxmlformats.org/officeDocument/2006/relationships/hyperlink" Target="https://www.reddit.com/r/AmItheAsshole/comments/1awm5kq/aita_for_not_inviting_my_girlfriend_to_join_the/krj495v/" TargetMode="External"/><Relationship Id="rId2913" Type="http://schemas.openxmlformats.org/officeDocument/2006/relationships/hyperlink" Target="https://www.reddit.com/r/AmItheAsshole/comments/1awm5kq/aita_for_not_inviting_my_girlfriend_to_join_the/krjzlri/" TargetMode="External"/><Relationship Id="rId1515" Type="http://schemas.openxmlformats.org/officeDocument/2006/relationships/hyperlink" Target="https://www.reddit.com/r/AmItheAsshole/comments/1awlk12/aita_for_telling_my_wife_to_be_happy_with_the_car/krjrljw/" TargetMode="External"/><Relationship Id="rId1722" Type="http://schemas.openxmlformats.org/officeDocument/2006/relationships/hyperlink" Target="https://www.reddit.com/r/AmItheAsshole/comments/1awm5kq/aita_for_not_inviting_my_girlfriend_to_join_the/krihbud/" TargetMode="External"/><Relationship Id="rId14" Type="http://schemas.openxmlformats.org/officeDocument/2006/relationships/hyperlink" Target="https://www.reddit.com/r/AmItheAsshole/comments/1ax5zmp/aita_for_not_adapting_to_the_shchedule_of_the/krluim6/" TargetMode="External"/><Relationship Id="rId2289" Type="http://schemas.openxmlformats.org/officeDocument/2006/relationships/hyperlink" Target="https://www.reddit.com/r/AmItheAsshole/comments/1awm5kq/aita_for_not_inviting_my_girlfriend_to_join_the/krkahjx/" TargetMode="External"/><Relationship Id="rId2496" Type="http://schemas.openxmlformats.org/officeDocument/2006/relationships/hyperlink" Target="https://www.reddit.com/r/AmItheAsshole/comments/1awm5kq/aita_for_not_inviting_my_girlfriend_to_join_the/krm7d8b/" TargetMode="External"/><Relationship Id="rId468" Type="http://schemas.openxmlformats.org/officeDocument/2006/relationships/hyperlink" Target="https://www.reddit.com/r/AmItheAsshole/comments/1ax5zmp/aita_for_not_adapting_to_the_shchedule_of_the/krmaovj/" TargetMode="External"/><Relationship Id="rId675" Type="http://schemas.openxmlformats.org/officeDocument/2006/relationships/hyperlink" Target="https://www.reddit.com/r/AmItheAsshole/comments/1ax6dek/aita_for_refusing_the_cook_for_my_boyfriend/krlt4kv/" TargetMode="External"/><Relationship Id="rId882" Type="http://schemas.openxmlformats.org/officeDocument/2006/relationships/hyperlink" Target="https://www.reddit.com/r/AmItheAsshole/comments/1ax22es/aita_if_i_leave_my_little_boy_with_my_parents/krl3xvp/" TargetMode="External"/><Relationship Id="rId1098" Type="http://schemas.openxmlformats.org/officeDocument/2006/relationships/hyperlink" Target="https://www.reddit.com/r/AmItheAsshole/comments/1awkqhy/aita_for_snapping_at_my_husband_and_telling_him/kril0p7/" TargetMode="External"/><Relationship Id="rId2149" Type="http://schemas.openxmlformats.org/officeDocument/2006/relationships/hyperlink" Target="https://www.reddit.com/r/AmItheAsshole/comments/1awm5kq/aita_for_not_inviting_my_girlfriend_to_join_the/krjemp8/" TargetMode="External"/><Relationship Id="rId2356" Type="http://schemas.openxmlformats.org/officeDocument/2006/relationships/hyperlink" Target="https://www.reddit.com/r/AmItheAsshole/comments/1awm5kq/aita_for_not_inviting_my_girlfriend_to_join_the/krkwjep/" TargetMode="External"/><Relationship Id="rId2563" Type="http://schemas.openxmlformats.org/officeDocument/2006/relationships/hyperlink" Target="https://www.reddit.com/r/AmItheAsshole/comments/1awm5kq/aita_for_not_inviting_my_girlfriend_to_join_the/kriwdxi/" TargetMode="External"/><Relationship Id="rId2770" Type="http://schemas.openxmlformats.org/officeDocument/2006/relationships/hyperlink" Target="https://www.reddit.com/r/AmItheAsshole/comments/1awm5kq/aita_for_not_inviting_my_girlfriend_to_join_the/krizi04/" TargetMode="External"/><Relationship Id="rId3407" Type="http://schemas.openxmlformats.org/officeDocument/2006/relationships/hyperlink" Target="https://www.reddit.com/r/AmItheAsshole/comments/1ax0gye/aita_for_being_concerned_about_my_bfs_drinking/krkzy85/" TargetMode="External"/><Relationship Id="rId328" Type="http://schemas.openxmlformats.org/officeDocument/2006/relationships/hyperlink" Target="https://www.reddit.com/r/AmItheAsshole/comments/1ax5zmp/aita_for_not_adapting_to_the_shchedule_of_the/krm88qn/" TargetMode="External"/><Relationship Id="rId535" Type="http://schemas.openxmlformats.org/officeDocument/2006/relationships/hyperlink" Target="https://www.reddit.com/r/AmItheAsshole/comments/1ax5zmp/aita_for_not_adapting_to_the_shchedule_of_the/krm7etk/" TargetMode="External"/><Relationship Id="rId742" Type="http://schemas.openxmlformats.org/officeDocument/2006/relationships/hyperlink" Target="https://www.reddit.com/r/AmItheAsshole/comments/1ax6dek/aita_for_refusing_the_cook_for_my_boyfriend/krm56pn/" TargetMode="External"/><Relationship Id="rId1165" Type="http://schemas.openxmlformats.org/officeDocument/2006/relationships/hyperlink" Target="https://www.reddit.com/r/AmItheAsshole/comments/1awkqhy/aita_for_snapping_at_my_husband_and_telling_him/krilus5/" TargetMode="External"/><Relationship Id="rId1372" Type="http://schemas.openxmlformats.org/officeDocument/2006/relationships/hyperlink" Target="https://www.reddit.com/r/AmItheAsshole/comments/1awlk12/aita_for_telling_my_wife_to_be_happy_with_the_car/kri0rqu/" TargetMode="External"/><Relationship Id="rId2009" Type="http://schemas.openxmlformats.org/officeDocument/2006/relationships/hyperlink" Target="https://www.reddit.com/r/AmItheAsshole/comments/1awm5kq/aita_for_not_inviting_my_girlfriend_to_join_the/krj2q3l/" TargetMode="External"/><Relationship Id="rId2216" Type="http://schemas.openxmlformats.org/officeDocument/2006/relationships/hyperlink" Target="https://www.reddit.com/r/AmItheAsshole/comments/1awm5kq/aita_for_not_inviting_my_girlfriend_to_join_the/krjnbey/" TargetMode="External"/><Relationship Id="rId2423" Type="http://schemas.openxmlformats.org/officeDocument/2006/relationships/hyperlink" Target="https://www.reddit.com/r/AmItheAsshole/comments/1awm5kq/aita_for_not_inviting_my_girlfriend_to_join_the/krli29p/" TargetMode="External"/><Relationship Id="rId2630" Type="http://schemas.openxmlformats.org/officeDocument/2006/relationships/hyperlink" Target="https://www.reddit.com/r/AmItheAsshole/comments/1awm5kq/aita_for_not_inviting_my_girlfriend_to_join_the/krj5576/" TargetMode="External"/><Relationship Id="rId602" Type="http://schemas.openxmlformats.org/officeDocument/2006/relationships/hyperlink" Target="https://www.reddit.com/r/AmItheAsshole/comments/1ax6035/aita_for_being_offended_when_my_friend_called_my/krm0ir4/" TargetMode="External"/><Relationship Id="rId1025" Type="http://schemas.openxmlformats.org/officeDocument/2006/relationships/hyperlink" Target="https://www.reddit.com/r/AmItheAsshole/comments/1awkqhy/aita_for_snapping_at_my_husband_and_telling_him/kri4kee/" TargetMode="External"/><Relationship Id="rId1232" Type="http://schemas.openxmlformats.org/officeDocument/2006/relationships/hyperlink" Target="https://www.reddit.com/r/AmItheAsshole/comments/1awkqhy/aita_for_snapping_at_my_husband_and_telling_him/krimos6/" TargetMode="External"/><Relationship Id="rId3197" Type="http://schemas.openxmlformats.org/officeDocument/2006/relationships/hyperlink" Target="https://www.reddit.com/r/AmItheAsshole/comments/1awvi0c/aita_for_not_selling_my_house_and_giving_my_ex/krkof88/" TargetMode="External"/><Relationship Id="rId3057" Type="http://schemas.openxmlformats.org/officeDocument/2006/relationships/hyperlink" Target="https://www.reddit.com/r/AmItheAsshole/comments/1awqpfo/aita_for_going_against_my_husbands_wishes_and/krjc8tx/" TargetMode="External"/><Relationship Id="rId185" Type="http://schemas.openxmlformats.org/officeDocument/2006/relationships/hyperlink" Target="https://www.reddit.com/r/AmItheAsshole/comments/1ax5zmp/aita_for_not_adapting_to_the_shchedule_of_the/krm1org/" TargetMode="External"/><Relationship Id="rId1909" Type="http://schemas.openxmlformats.org/officeDocument/2006/relationships/hyperlink" Target="https://www.reddit.com/r/AmItheAsshole/comments/1awm5kq/aita_for_not_inviting_my_girlfriend_to_join_the/krirbt4/" TargetMode="External"/><Relationship Id="rId3264" Type="http://schemas.openxmlformats.org/officeDocument/2006/relationships/hyperlink" Target="https://www.reddit.com/r/AmItheAsshole/comments/1awxabz/update_for_yelling_at_my_mom_over_a_bad_birthday/krm23z5/" TargetMode="External"/><Relationship Id="rId3471" Type="http://schemas.openxmlformats.org/officeDocument/2006/relationships/hyperlink" Target="https://www.reddit.com/r/AmItheAsshole/comments/1ax14i7/aita_for_asking_my_boyfriend_for_money/krl9ih6/" TargetMode="External"/><Relationship Id="rId392" Type="http://schemas.openxmlformats.org/officeDocument/2006/relationships/hyperlink" Target="https://www.reddit.com/r/AmItheAsshole/comments/1ax5zmp/aita_for_not_adapting_to_the_shchedule_of_the/krmaet3/" TargetMode="External"/><Relationship Id="rId2073" Type="http://schemas.openxmlformats.org/officeDocument/2006/relationships/hyperlink" Target="https://www.reddit.com/r/AmItheAsshole/comments/1awm5kq/aita_for_not_inviting_my_girlfriend_to_join_the/krj7kqw/" TargetMode="External"/><Relationship Id="rId2280" Type="http://schemas.openxmlformats.org/officeDocument/2006/relationships/hyperlink" Target="https://www.reddit.com/r/AmItheAsshole/comments/1awm5kq/aita_for_not_inviting_my_girlfriend_to_join_the/krk8xu4/" TargetMode="External"/><Relationship Id="rId3124" Type="http://schemas.openxmlformats.org/officeDocument/2006/relationships/hyperlink" Target="https://www.reddit.com/r/AmItheAsshole/comments/1awvi0c/aita_for_not_selling_my_house_and_giving_my_ex/krkgxds/" TargetMode="External"/><Relationship Id="rId3331" Type="http://schemas.openxmlformats.org/officeDocument/2006/relationships/hyperlink" Target="https://www.reddit.com/r/AmItheAsshole/comments/1ax0gye/aita_for_being_concerned_about_my_bfs_drinking/krku67u/" TargetMode="External"/><Relationship Id="rId252" Type="http://schemas.openxmlformats.org/officeDocument/2006/relationships/hyperlink" Target="https://www.reddit.com/r/AmItheAsshole/comments/1ax5zmp/aita_for_not_adapting_to_the_shchedule_of_the/krm4lbf/" TargetMode="External"/><Relationship Id="rId2140" Type="http://schemas.openxmlformats.org/officeDocument/2006/relationships/hyperlink" Target="https://www.reddit.com/r/AmItheAsshole/comments/1awm5kq/aita_for_not_inviting_my_girlfriend_to_join_the/krjdnub/" TargetMode="External"/><Relationship Id="rId112" Type="http://schemas.openxmlformats.org/officeDocument/2006/relationships/hyperlink" Target="https://www.reddit.com/r/AmItheAsshole/comments/1ax5zmp/aita_for_not_adapting_to_the_shchedule_of_the/krltoy1/" TargetMode="External"/><Relationship Id="rId1699" Type="http://schemas.openxmlformats.org/officeDocument/2006/relationships/hyperlink" Target="https://www.reddit.com/r/AmItheAsshole/comments/1awm5kq/aita_for_not_inviting_my_girlfriend_to_join_the/kriftux/" TargetMode="External"/><Relationship Id="rId2000" Type="http://schemas.openxmlformats.org/officeDocument/2006/relationships/hyperlink" Target="https://www.reddit.com/r/AmItheAsshole/comments/1awm5kq/aita_for_not_inviting_my_girlfriend_to_join_the/krj1zpl/" TargetMode="External"/><Relationship Id="rId2957" Type="http://schemas.openxmlformats.org/officeDocument/2006/relationships/hyperlink" Target="https://www.reddit.com/r/AmItheAsshole/comments/1awm5kq/aita_for_not_inviting_my_girlfriend_to_join_the/krlzc34/" TargetMode="External"/><Relationship Id="rId929" Type="http://schemas.openxmlformats.org/officeDocument/2006/relationships/hyperlink" Target="https://www.reddit.com/r/AmItheAsshole/comments/1awizuh/aita_for_not_wanting_to_sleep_on_the_couch/krjwy6p/" TargetMode="External"/><Relationship Id="rId1559" Type="http://schemas.openxmlformats.org/officeDocument/2006/relationships/hyperlink" Target="https://www.reddit.com/r/AmItheAsshole/comments/1awlk12/aita_for_telling_my_wife_to_be_happy_with_the_car/krj0xf3/" TargetMode="External"/><Relationship Id="rId1766" Type="http://schemas.openxmlformats.org/officeDocument/2006/relationships/hyperlink" Target="https://www.reddit.com/r/AmItheAsshole/comments/1awm5kq/aita_for_not_inviting_my_girlfriend_to_join_the/krinxrg/" TargetMode="External"/><Relationship Id="rId1973" Type="http://schemas.openxmlformats.org/officeDocument/2006/relationships/hyperlink" Target="https://www.reddit.com/r/AmItheAsshole/comments/1awm5kq/aita_for_not_inviting_my_girlfriend_to_join_the/krizvg1/" TargetMode="External"/><Relationship Id="rId2817" Type="http://schemas.openxmlformats.org/officeDocument/2006/relationships/hyperlink" Target="https://www.reddit.com/r/AmItheAsshole/comments/1awm5kq/aita_for_not_inviting_my_girlfriend_to_join_the/krjzlq4/" TargetMode="External"/><Relationship Id="rId58" Type="http://schemas.openxmlformats.org/officeDocument/2006/relationships/hyperlink" Target="https://www.reddit.com/r/AmItheAsshole/comments/1ax5zmp/aita_for_not_adapting_to_the_shchedule_of_the/krlzva9/" TargetMode="External"/><Relationship Id="rId1419" Type="http://schemas.openxmlformats.org/officeDocument/2006/relationships/hyperlink" Target="https://www.reddit.com/r/AmItheAsshole/comments/1awlk12/aita_for_telling_my_wife_to_be_happy_with_the_car/kriwdob/" TargetMode="External"/><Relationship Id="rId1626" Type="http://schemas.openxmlformats.org/officeDocument/2006/relationships/hyperlink" Target="https://www.reddit.com/r/AmItheAsshole/comments/1awlk12/aita_for_telling_my_wife_to_be_happy_with_the_car/krks4ip/" TargetMode="External"/><Relationship Id="rId1833" Type="http://schemas.openxmlformats.org/officeDocument/2006/relationships/hyperlink" Target="https://www.reddit.com/r/AmItheAsshole/comments/1awm5kq/aita_for_not_inviting_my_girlfriend_to_join_the/kriq89w/" TargetMode="External"/><Relationship Id="rId1900" Type="http://schemas.openxmlformats.org/officeDocument/2006/relationships/hyperlink" Target="https://www.reddit.com/r/AmItheAsshole/comments/1awm5kq/aita_for_not_inviting_my_girlfriend_to_join_the/krl1qqe/" TargetMode="External"/><Relationship Id="rId579" Type="http://schemas.openxmlformats.org/officeDocument/2006/relationships/hyperlink" Target="https://www.reddit.com/r/AmItheAsshole/comments/1ax5zmp/aita_for_not_adapting_to_the_shchedule_of_the/krm9ghj/" TargetMode="External"/><Relationship Id="rId786" Type="http://schemas.openxmlformats.org/officeDocument/2006/relationships/hyperlink" Target="https://www.reddit.com/r/AmItheAsshole/comments/1ax6dek/aita_for_refusing_the_cook_for_my_boyfriend/krm7v8l/" TargetMode="External"/><Relationship Id="rId993" Type="http://schemas.openxmlformats.org/officeDocument/2006/relationships/hyperlink" Target="https://www.reddit.com/r/AmItheAsshole/comments/1awkqhy/aita_for_snapping_at_my_husband_and_telling_him/kri2yri/" TargetMode="External"/><Relationship Id="rId2467" Type="http://schemas.openxmlformats.org/officeDocument/2006/relationships/hyperlink" Target="https://www.reddit.com/r/AmItheAsshole/comments/1awm5kq/aita_for_not_inviting_my_girlfriend_to_join_the/krlwonx/" TargetMode="External"/><Relationship Id="rId2674" Type="http://schemas.openxmlformats.org/officeDocument/2006/relationships/hyperlink" Target="https://www.reddit.com/r/AmItheAsshole/comments/1awm5kq/aita_for_not_inviting_my_girlfriend_to_join_the/krikewm/" TargetMode="External"/><Relationship Id="rId439" Type="http://schemas.openxmlformats.org/officeDocument/2006/relationships/hyperlink" Target="https://www.reddit.com/r/AmItheAsshole/comments/1ax5zmp/aita_for_not_adapting_to_the_shchedule_of_the/krm5nyp/" TargetMode="External"/><Relationship Id="rId646" Type="http://schemas.openxmlformats.org/officeDocument/2006/relationships/hyperlink" Target="https://www.reddit.com/r/AmItheAsshole/comments/1ax6dek/aita_for_refusing_the_cook_for_my_boyfriend/krlwngg/" TargetMode="External"/><Relationship Id="rId1069" Type="http://schemas.openxmlformats.org/officeDocument/2006/relationships/hyperlink" Target="https://www.reddit.com/r/AmItheAsshole/comments/1awkqhy/aita_for_snapping_at_my_husband_and_telling_him/krihi3z/" TargetMode="External"/><Relationship Id="rId1276" Type="http://schemas.openxmlformats.org/officeDocument/2006/relationships/hyperlink" Target="https://www.reddit.com/r/AmItheAsshole/comments/1awkqhy/aita_for_snapping_at_my_husband_and_telling_him/krk07t5/" TargetMode="External"/><Relationship Id="rId1483" Type="http://schemas.openxmlformats.org/officeDocument/2006/relationships/hyperlink" Target="https://www.reddit.com/r/AmItheAsshole/comments/1awlk12/aita_for_telling_my_wife_to_be_happy_with_the_car/krj2v4r/" TargetMode="External"/><Relationship Id="rId2327" Type="http://schemas.openxmlformats.org/officeDocument/2006/relationships/hyperlink" Target="https://www.reddit.com/r/AmItheAsshole/comments/1awm5kq/aita_for_not_inviting_my_girlfriend_to_join_the/krkl4h3/" TargetMode="External"/><Relationship Id="rId2881" Type="http://schemas.openxmlformats.org/officeDocument/2006/relationships/hyperlink" Target="https://www.reddit.com/r/AmItheAsshole/comments/1awm5kq/aita_for_not_inviting_my_girlfriend_to_join_the/krjsefh/" TargetMode="External"/><Relationship Id="rId506" Type="http://schemas.openxmlformats.org/officeDocument/2006/relationships/hyperlink" Target="https://www.reddit.com/r/AmItheAsshole/comments/1ax5zmp/aita_for_not_adapting_to_the_shchedule_of_the/krm8mot/" TargetMode="External"/><Relationship Id="rId853" Type="http://schemas.openxmlformats.org/officeDocument/2006/relationships/hyperlink" Target="https://www.reddit.com/r/AmItheAsshole/comments/1ax6o2s/aita_for_ignoring_my_mothers_daily_phone_calls/krm6y1t/" TargetMode="External"/><Relationship Id="rId1136" Type="http://schemas.openxmlformats.org/officeDocument/2006/relationships/hyperlink" Target="https://www.reddit.com/r/AmItheAsshole/comments/1awkqhy/aita_for_snapping_at_my_husband_and_telling_him/krij8jd/" TargetMode="External"/><Relationship Id="rId1690" Type="http://schemas.openxmlformats.org/officeDocument/2006/relationships/hyperlink" Target="https://www.reddit.com/r/AmItheAsshole/comments/1awm5kq/aita_for_not_inviting_my_girlfriend_to_join_the/kri3akt/" TargetMode="External"/><Relationship Id="rId2534" Type="http://schemas.openxmlformats.org/officeDocument/2006/relationships/hyperlink" Target="https://www.reddit.com/r/AmItheAsshole/comments/1awm5kq/aita_for_not_inviting_my_girlfriend_to_join_the/krifdiu/" TargetMode="External"/><Relationship Id="rId2741" Type="http://schemas.openxmlformats.org/officeDocument/2006/relationships/hyperlink" Target="https://www.reddit.com/r/AmItheAsshole/comments/1awm5kq/aita_for_not_inviting_my_girlfriend_to_join_the/krixdol/" TargetMode="External"/><Relationship Id="rId713" Type="http://schemas.openxmlformats.org/officeDocument/2006/relationships/hyperlink" Target="https://www.reddit.com/r/AmItheAsshole/comments/1ax6dek/aita_for_refusing_the_cook_for_my_boyfriend/krm3zct/" TargetMode="External"/><Relationship Id="rId920" Type="http://schemas.openxmlformats.org/officeDocument/2006/relationships/hyperlink" Target="https://www.reddit.com/r/AmItheAsshole/comments/1awizuh/aita_for_not_wanting_to_sleep_on_the_couch/krhfv5f/" TargetMode="External"/><Relationship Id="rId1343" Type="http://schemas.openxmlformats.org/officeDocument/2006/relationships/hyperlink" Target="https://www.reddit.com/r/AmItheAsshole/comments/1awkqhy/aita_for_snapping_at_my_husband_and_telling_him/krirl9a/" TargetMode="External"/><Relationship Id="rId1550" Type="http://schemas.openxmlformats.org/officeDocument/2006/relationships/hyperlink" Target="https://www.reddit.com/r/AmItheAsshole/comments/1awlk12/aita_for_telling_my_wife_to_be_happy_with_the_car/krlpot5/" TargetMode="External"/><Relationship Id="rId2601" Type="http://schemas.openxmlformats.org/officeDocument/2006/relationships/hyperlink" Target="https://www.reddit.com/r/AmItheAsshole/comments/1awm5kq/aita_for_not_inviting_my_girlfriend_to_join_the/krii59n/" TargetMode="External"/><Relationship Id="rId1203" Type="http://schemas.openxmlformats.org/officeDocument/2006/relationships/hyperlink" Target="https://www.reddit.com/r/AmItheAsshole/comments/1awkqhy/aita_for_snapping_at_my_husband_and_telling_him/krjcam4/" TargetMode="External"/><Relationship Id="rId1410" Type="http://schemas.openxmlformats.org/officeDocument/2006/relationships/hyperlink" Target="https://www.reddit.com/r/AmItheAsshole/comments/1awlk12/aita_for_telling_my_wife_to_be_happy_with_the_car/krlvxer/" TargetMode="External"/><Relationship Id="rId3168" Type="http://schemas.openxmlformats.org/officeDocument/2006/relationships/hyperlink" Target="https://www.reddit.com/r/AmItheAsshole/comments/1awvi0c/aita_for_not_selling_my_house_and_giving_my_ex/krlpfrp/" TargetMode="External"/><Relationship Id="rId3375" Type="http://schemas.openxmlformats.org/officeDocument/2006/relationships/hyperlink" Target="https://www.reddit.com/r/AmItheAsshole/comments/1ax0gye/aita_for_being_concerned_about_my_bfs_drinking/krkunl2/" TargetMode="External"/><Relationship Id="rId296" Type="http://schemas.openxmlformats.org/officeDocument/2006/relationships/hyperlink" Target="https://www.reddit.com/r/AmItheAsshole/comments/1ax5zmp/aita_for_not_adapting_to_the_shchedule_of_the/krm6i2q/" TargetMode="External"/><Relationship Id="rId2184" Type="http://schemas.openxmlformats.org/officeDocument/2006/relationships/hyperlink" Target="https://www.reddit.com/r/AmItheAsshole/comments/1awm5kq/aita_for_not_inviting_my_girlfriend_to_join_the/krjhi7g/" TargetMode="External"/><Relationship Id="rId2391" Type="http://schemas.openxmlformats.org/officeDocument/2006/relationships/hyperlink" Target="https://www.reddit.com/r/AmItheAsshole/comments/1awm5kq/aita_for_not_inviting_my_girlfriend_to_join_the/krl8o91/" TargetMode="External"/><Relationship Id="rId3028" Type="http://schemas.openxmlformats.org/officeDocument/2006/relationships/hyperlink" Target="https://www.reddit.com/r/AmItheAsshole/comments/1awpa84/aita_or_am_i_asking_for_fair_help/kriy5tp/" TargetMode="External"/><Relationship Id="rId3235" Type="http://schemas.openxmlformats.org/officeDocument/2006/relationships/hyperlink" Target="https://www.reddit.com/r/AmItheAsshole/comments/1awwvhj/aita_for_no_longer_wanting_to_play_trombone/krkehku/" TargetMode="External"/><Relationship Id="rId3442" Type="http://schemas.openxmlformats.org/officeDocument/2006/relationships/hyperlink" Target="https://www.reddit.com/r/AmItheAsshole/comments/1ax0v4u/aita_for_telling_my_husband_to_not_eat_his_moms/krkxtg2/" TargetMode="External"/><Relationship Id="rId156" Type="http://schemas.openxmlformats.org/officeDocument/2006/relationships/hyperlink" Target="https://www.reddit.com/r/AmItheAsshole/comments/1ax5zmp/aita_for_not_adapting_to_the_shchedule_of_the/krlz87r/" TargetMode="External"/><Relationship Id="rId363" Type="http://schemas.openxmlformats.org/officeDocument/2006/relationships/hyperlink" Target="https://www.reddit.com/r/AmItheAsshole/comments/1ax5zmp/aita_for_not_adapting_to_the_shchedule_of_the/krm99tg/" TargetMode="External"/><Relationship Id="rId570" Type="http://schemas.openxmlformats.org/officeDocument/2006/relationships/hyperlink" Target="https://www.reddit.com/r/AmItheAsshole/comments/1ax5zmp/aita_for_not_adapting_to_the_shchedule_of_the/krm6ew0/" TargetMode="External"/><Relationship Id="rId2044" Type="http://schemas.openxmlformats.org/officeDocument/2006/relationships/hyperlink" Target="https://www.reddit.com/r/AmItheAsshole/comments/1awm5kq/aita_for_not_inviting_my_girlfriend_to_join_the/krj5c9j/" TargetMode="External"/><Relationship Id="rId2251" Type="http://schemas.openxmlformats.org/officeDocument/2006/relationships/hyperlink" Target="https://www.reddit.com/r/AmItheAsshole/comments/1awm5kq/aita_for_not_inviting_my_girlfriend_to_join_the/krjvnu0/" TargetMode="External"/><Relationship Id="rId3302" Type="http://schemas.openxmlformats.org/officeDocument/2006/relationships/hyperlink" Target="https://www.reddit.com/r/AmItheAsshole/comments/1awyol1/aita_for_expecting_my_girlfriend_to_do_more/krl1de2/" TargetMode="External"/><Relationship Id="rId223" Type="http://schemas.openxmlformats.org/officeDocument/2006/relationships/hyperlink" Target="https://www.reddit.com/r/AmItheAsshole/comments/1ax5zmp/aita_for_not_adapting_to_the_shchedule_of_the/krm3gn2/" TargetMode="External"/><Relationship Id="rId430" Type="http://schemas.openxmlformats.org/officeDocument/2006/relationships/hyperlink" Target="https://www.reddit.com/r/AmItheAsshole/comments/1ax5zmp/aita_for_not_adapting_to_the_shchedule_of_the/krm48dt/" TargetMode="External"/><Relationship Id="rId1060" Type="http://schemas.openxmlformats.org/officeDocument/2006/relationships/hyperlink" Target="https://www.reddit.com/r/AmItheAsshole/comments/1awkqhy/aita_for_snapping_at_my_husband_and_telling_him/kriaabw/" TargetMode="External"/><Relationship Id="rId2111" Type="http://schemas.openxmlformats.org/officeDocument/2006/relationships/hyperlink" Target="https://www.reddit.com/r/AmItheAsshole/comments/1awm5kq/aita_for_not_inviting_my_girlfriend_to_join_the/krjal46/" TargetMode="External"/><Relationship Id="rId1877" Type="http://schemas.openxmlformats.org/officeDocument/2006/relationships/hyperlink" Target="https://www.reddit.com/r/AmItheAsshole/comments/1awm5kq/aita_for_not_inviting_my_girlfriend_to_join_the/kriupnr/" TargetMode="External"/><Relationship Id="rId2928" Type="http://schemas.openxmlformats.org/officeDocument/2006/relationships/hyperlink" Target="https://www.reddit.com/r/AmItheAsshole/comments/1awm5kq/aita_for_not_inviting_my_girlfriend_to_join_the/krm7yy9/" TargetMode="External"/><Relationship Id="rId1737" Type="http://schemas.openxmlformats.org/officeDocument/2006/relationships/hyperlink" Target="https://www.reddit.com/r/AmItheAsshole/comments/1awm5kq/aita_for_not_inviting_my_girlfriend_to_join_the/krikzzm/" TargetMode="External"/><Relationship Id="rId1944" Type="http://schemas.openxmlformats.org/officeDocument/2006/relationships/hyperlink" Target="https://www.reddit.com/r/AmItheAsshole/comments/1awm5kq/aita_for_not_inviting_my_girlfriend_to_join_the/krixwu4/" TargetMode="External"/><Relationship Id="rId3092" Type="http://schemas.openxmlformats.org/officeDocument/2006/relationships/hyperlink" Target="https://www.reddit.com/r/AmItheAsshole/comments/1awvi0c/aita_for_not_selling_my_house_and_giving_my_ex/krk0pr7/" TargetMode="External"/><Relationship Id="rId29" Type="http://schemas.openxmlformats.org/officeDocument/2006/relationships/hyperlink" Target="https://www.reddit.com/r/AmItheAsshole/comments/1ax5zmp/aita_for_not_adapting_to_the_shchedule_of_the/krlxfh2/" TargetMode="External"/><Relationship Id="rId1804" Type="http://schemas.openxmlformats.org/officeDocument/2006/relationships/hyperlink" Target="https://www.reddit.com/r/AmItheAsshole/comments/1awm5kq/aita_for_not_inviting_my_girlfriend_to_join_the/krirw3i/" TargetMode="External"/><Relationship Id="rId897" Type="http://schemas.openxmlformats.org/officeDocument/2006/relationships/hyperlink" Target="https://www.reddit.com/r/AmItheAsshole/comments/1ax22es/aita_if_i_leave_my_little_boy_with_my_parents/" TargetMode="External"/><Relationship Id="rId2578" Type="http://schemas.openxmlformats.org/officeDocument/2006/relationships/hyperlink" Target="https://www.reddit.com/r/AmItheAsshole/comments/1awm5kq/aita_for_not_inviting_my_girlfriend_to_join_the/krjexkz/" TargetMode="External"/><Relationship Id="rId2785" Type="http://schemas.openxmlformats.org/officeDocument/2006/relationships/hyperlink" Target="https://www.reddit.com/r/AmItheAsshole/comments/1awm5kq/aita_for_not_inviting_my_girlfriend_to_join_the/krjgpg3/" TargetMode="External"/><Relationship Id="rId2992" Type="http://schemas.openxmlformats.org/officeDocument/2006/relationships/hyperlink" Target="https://www.reddit.com/r/AmItheAsshole/comments/1awp6th/aita_for_not_wanting_my_fianc&#233;_to_drive_for_uber/kriquro/" TargetMode="External"/><Relationship Id="rId757" Type="http://schemas.openxmlformats.org/officeDocument/2006/relationships/hyperlink" Target="https://www.reddit.com/r/AmItheAsshole/comments/1ax6dek/aita_for_refusing_the_cook_for_my_boyfriend/krm6ifc/" TargetMode="External"/><Relationship Id="rId964" Type="http://schemas.openxmlformats.org/officeDocument/2006/relationships/hyperlink" Target="https://www.reddit.com/r/AmItheAsshole/comments/1awjb7j/aita_for_wanting_to_use_seperate_sponges_1/krhuthy/" TargetMode="External"/><Relationship Id="rId1387" Type="http://schemas.openxmlformats.org/officeDocument/2006/relationships/hyperlink" Target="https://www.reddit.com/r/AmItheAsshole/comments/1awlk12/aita_for_telling_my_wife_to_be_happy_with_the_car/kridr5g/" TargetMode="External"/><Relationship Id="rId1594" Type="http://schemas.openxmlformats.org/officeDocument/2006/relationships/hyperlink" Target="https://www.reddit.com/r/AmItheAsshole/comments/1awlk12/aita_for_telling_my_wife_to_be_happy_with_the_car/krj961g/" TargetMode="External"/><Relationship Id="rId2438" Type="http://schemas.openxmlformats.org/officeDocument/2006/relationships/hyperlink" Target="https://www.reddit.com/r/AmItheAsshole/comments/1awm5kq/aita_for_not_inviting_my_girlfriend_to_join_the/krlmk4a/" TargetMode="External"/><Relationship Id="rId2645" Type="http://schemas.openxmlformats.org/officeDocument/2006/relationships/hyperlink" Target="https://www.reddit.com/r/AmItheAsshole/comments/1awm5kq/aita_for_not_inviting_my_girlfriend_to_join_the/krjbzjs/" TargetMode="External"/><Relationship Id="rId2852" Type="http://schemas.openxmlformats.org/officeDocument/2006/relationships/hyperlink" Target="https://www.reddit.com/r/AmItheAsshole/comments/1awm5kq/aita_for_not_inviting_my_girlfriend_to_join_the/krk0av8/" TargetMode="External"/><Relationship Id="rId93" Type="http://schemas.openxmlformats.org/officeDocument/2006/relationships/hyperlink" Target="https://www.reddit.com/r/AmItheAsshole/comments/1ax5zmp/aita_for_not_adapting_to_the_shchedule_of_the/krm48ej/" TargetMode="External"/><Relationship Id="rId617" Type="http://schemas.openxmlformats.org/officeDocument/2006/relationships/hyperlink" Target="https://www.reddit.com/r/AmItheAsshole/comments/1ax6035/aita_for_being_offended_when_my_friend_called_my/krm2bi6/" TargetMode="External"/><Relationship Id="rId824" Type="http://schemas.openxmlformats.org/officeDocument/2006/relationships/hyperlink" Target="https://www.reddit.com/r/AmItheAsshole/comments/1ax6hdo/aita_for_being_super_frustrated_with_a_special/krlyfri/" TargetMode="External"/><Relationship Id="rId1247" Type="http://schemas.openxmlformats.org/officeDocument/2006/relationships/hyperlink" Target="https://www.reddit.com/r/AmItheAsshole/comments/1awkqhy/aita_for_snapping_at_my_husband_and_telling_him/kriak1c/" TargetMode="External"/><Relationship Id="rId1454" Type="http://schemas.openxmlformats.org/officeDocument/2006/relationships/hyperlink" Target="https://www.reddit.com/r/AmItheAsshole/comments/1awlk12/aita_for_telling_my_wife_to_be_happy_with_the_car/kriqw7p/" TargetMode="External"/><Relationship Id="rId1661" Type="http://schemas.openxmlformats.org/officeDocument/2006/relationships/hyperlink" Target="https://www.reddit.com/r/AmItheAsshole/comments/1awlk12/aita_for_telling_my_wife_to_be_happy_with_the_car/krj7e7b/" TargetMode="External"/><Relationship Id="rId2505" Type="http://schemas.openxmlformats.org/officeDocument/2006/relationships/hyperlink" Target="https://www.reddit.com/r/AmItheAsshole/comments/1awm5kq/aita_for_not_inviting_my_girlfriend_to_join_the/krm97jc/" TargetMode="External"/><Relationship Id="rId2712" Type="http://schemas.openxmlformats.org/officeDocument/2006/relationships/hyperlink" Target="https://www.reddit.com/r/AmItheAsshole/comments/1awm5kq/aita_for_not_inviting_my_girlfriend_to_join_the/kriz1lx/" TargetMode="External"/><Relationship Id="rId1107" Type="http://schemas.openxmlformats.org/officeDocument/2006/relationships/hyperlink" Target="https://www.reddit.com/r/AmItheAsshole/comments/1awkqhy/aita_for_snapping_at_my_husband_and_telling_him/krixb1d/" TargetMode="External"/><Relationship Id="rId1314" Type="http://schemas.openxmlformats.org/officeDocument/2006/relationships/hyperlink" Target="https://www.reddit.com/r/AmItheAsshole/comments/1awkqhy/aita_for_snapping_at_my_husband_and_telling_him/krihvb3/" TargetMode="External"/><Relationship Id="rId1521" Type="http://schemas.openxmlformats.org/officeDocument/2006/relationships/hyperlink" Target="https://www.reddit.com/r/AmItheAsshole/comments/1awlk12/aita_for_telling_my_wife_to_be_happy_with_the_car/krk4zi3/" TargetMode="External"/><Relationship Id="rId3279" Type="http://schemas.openxmlformats.org/officeDocument/2006/relationships/hyperlink" Target="https://www.reddit.com/r/AmItheAsshole/comments/1awyol1/aita_for_expecting_my_girlfriend_to_do_more/krku310/" TargetMode="External"/><Relationship Id="rId3486" Type="http://schemas.openxmlformats.org/officeDocument/2006/relationships/hyperlink" Target="https://www.reddit.com/r/AmItheAsshole/comments/1ax1604/aitah_for_bringing_chaos_to_a_quiet_community/krm2hdh/" TargetMode="External"/><Relationship Id="rId20" Type="http://schemas.openxmlformats.org/officeDocument/2006/relationships/hyperlink" Target="https://www.reddit.com/r/AmItheAsshole/comments/1ax5zmp/aita_for_not_adapting_to_the_shchedule_of_the/krltfen/" TargetMode="External"/><Relationship Id="rId2088" Type="http://schemas.openxmlformats.org/officeDocument/2006/relationships/hyperlink" Target="https://www.reddit.com/r/AmItheAsshole/comments/1awm5kq/aita_for_not_inviting_my_girlfriend_to_join_the/krj8qx2/" TargetMode="External"/><Relationship Id="rId2295" Type="http://schemas.openxmlformats.org/officeDocument/2006/relationships/hyperlink" Target="https://www.reddit.com/r/AmItheAsshole/comments/1awm5kq/aita_for_not_inviting_my_girlfriend_to_join_the/krkck5m/" TargetMode="External"/><Relationship Id="rId3139" Type="http://schemas.openxmlformats.org/officeDocument/2006/relationships/hyperlink" Target="https://www.reddit.com/r/AmItheAsshole/comments/1awvi0c/aita_for_not_selling_my_house_and_giving_my_ex/krl12x2/" TargetMode="External"/><Relationship Id="rId3346" Type="http://schemas.openxmlformats.org/officeDocument/2006/relationships/hyperlink" Target="https://www.reddit.com/r/AmItheAsshole/comments/1ax0gye/aita_for_being_concerned_about_my_bfs_drinking/krl2h3m/" TargetMode="External"/><Relationship Id="rId267" Type="http://schemas.openxmlformats.org/officeDocument/2006/relationships/hyperlink" Target="https://www.reddit.com/r/AmItheAsshole/comments/1ax5zmp/aita_for_not_adapting_to_the_shchedule_of_the/krm5f3z/" TargetMode="External"/><Relationship Id="rId474" Type="http://schemas.openxmlformats.org/officeDocument/2006/relationships/hyperlink" Target="https://www.reddit.com/r/AmItheAsshole/comments/1ax5zmp/aita_for_not_adapting_to_the_shchedule_of_the/krm5nlg/" TargetMode="External"/><Relationship Id="rId2155" Type="http://schemas.openxmlformats.org/officeDocument/2006/relationships/hyperlink" Target="https://www.reddit.com/r/AmItheAsshole/comments/1awm5kq/aita_for_not_inviting_my_girlfriend_to_join_the/krjf8h7/" TargetMode="External"/><Relationship Id="rId127" Type="http://schemas.openxmlformats.org/officeDocument/2006/relationships/hyperlink" Target="https://www.reddit.com/r/AmItheAsshole/comments/1ax5zmp/aita_for_not_adapting_to_the_shchedule_of_the/krlscjl/" TargetMode="External"/><Relationship Id="rId681" Type="http://schemas.openxmlformats.org/officeDocument/2006/relationships/hyperlink" Target="https://www.reddit.com/r/AmItheAsshole/comments/1ax6dek/aita_for_refusing_the_cook_for_my_boyfriend/krm7d7v/" TargetMode="External"/><Relationship Id="rId2362" Type="http://schemas.openxmlformats.org/officeDocument/2006/relationships/hyperlink" Target="https://www.reddit.com/r/AmItheAsshole/comments/1awm5kq/aita_for_not_inviting_my_girlfriend_to_join_the/krky96u/" TargetMode="External"/><Relationship Id="rId3206" Type="http://schemas.openxmlformats.org/officeDocument/2006/relationships/hyperlink" Target="https://www.reddit.com/r/AmItheAsshole/comments/1awvi0c/aita_for_not_selling_my_house_and_giving_my_ex/krkqp78/" TargetMode="External"/><Relationship Id="rId3413" Type="http://schemas.openxmlformats.org/officeDocument/2006/relationships/hyperlink" Target="https://www.reddit.com/r/AmItheAsshole/comments/1ax0gye/aita_for_being_concerned_about_my_bfs_drinking/krl3lru/" TargetMode="External"/><Relationship Id="rId334" Type="http://schemas.openxmlformats.org/officeDocument/2006/relationships/hyperlink" Target="https://www.reddit.com/r/AmItheAsshole/comments/1ax5zmp/aita_for_not_adapting_to_the_shchedule_of_the/krm8dpn/" TargetMode="External"/><Relationship Id="rId541" Type="http://schemas.openxmlformats.org/officeDocument/2006/relationships/hyperlink" Target="https://www.reddit.com/r/AmItheAsshole/comments/1ax5zmp/aita_for_not_adapting_to_the_shchedule_of_the/krm71vk/" TargetMode="External"/><Relationship Id="rId1171" Type="http://schemas.openxmlformats.org/officeDocument/2006/relationships/hyperlink" Target="https://www.reddit.com/r/AmItheAsshole/comments/1awkqhy/aita_for_snapping_at_my_husband_and_telling_him/kripjvb/" TargetMode="External"/><Relationship Id="rId2015" Type="http://schemas.openxmlformats.org/officeDocument/2006/relationships/hyperlink" Target="https://www.reddit.com/r/AmItheAsshole/comments/1awm5kq/aita_for_not_inviting_my_girlfriend_to_join_the/krj3e17/" TargetMode="External"/><Relationship Id="rId2222" Type="http://schemas.openxmlformats.org/officeDocument/2006/relationships/hyperlink" Target="https://www.reddit.com/r/AmItheAsshole/comments/1awm5kq/aita_for_not_inviting_my_girlfriend_to_join_the/krjnu0u/" TargetMode="External"/><Relationship Id="rId401" Type="http://schemas.openxmlformats.org/officeDocument/2006/relationships/hyperlink" Target="https://www.reddit.com/r/AmItheAsshole/comments/1ax5zmp/aita_for_not_adapting_to_the_shchedule_of_the/krmaq77/" TargetMode="External"/><Relationship Id="rId1031" Type="http://schemas.openxmlformats.org/officeDocument/2006/relationships/hyperlink" Target="https://www.reddit.com/r/AmItheAsshole/comments/1awkqhy/aita_for_snapping_at_my_husband_and_telling_him/kri97ld/" TargetMode="External"/><Relationship Id="rId1988" Type="http://schemas.openxmlformats.org/officeDocument/2006/relationships/hyperlink" Target="https://www.reddit.com/r/AmItheAsshole/comments/1awm5kq/aita_for_not_inviting_my_girlfriend_to_join_the/krj12a7/" TargetMode="External"/><Relationship Id="rId1848" Type="http://schemas.openxmlformats.org/officeDocument/2006/relationships/hyperlink" Target="https://www.reddit.com/r/AmItheAsshole/comments/1awm5kq/aita_for_not_inviting_my_girlfriend_to_join_the/kritwp9/" TargetMode="External"/><Relationship Id="rId3063" Type="http://schemas.openxmlformats.org/officeDocument/2006/relationships/hyperlink" Target="https://www.reddit.com/r/AmItheAsshole/comments/1awqpfo/aita_for_going_against_my_husbands_wishes_and/krjbesu/" TargetMode="External"/><Relationship Id="rId3270" Type="http://schemas.openxmlformats.org/officeDocument/2006/relationships/hyperlink" Target="https://www.reddit.com/r/AmItheAsshole/comments/1awxabz/update_for_yelling_at_my_mom_over_a_bad_birthday/krklgzl/" TargetMode="External"/><Relationship Id="rId191" Type="http://schemas.openxmlformats.org/officeDocument/2006/relationships/hyperlink" Target="https://www.reddit.com/r/AmItheAsshole/comments/1ax5zmp/aita_for_not_adapting_to_the_shchedule_of_the/krm1y71/" TargetMode="External"/><Relationship Id="rId1708" Type="http://schemas.openxmlformats.org/officeDocument/2006/relationships/hyperlink" Target="https://www.reddit.com/r/AmItheAsshole/comments/1awm5kq/aita_for_not_inviting_my_girlfriend_to_join_the/krif15t/" TargetMode="External"/><Relationship Id="rId1915" Type="http://schemas.openxmlformats.org/officeDocument/2006/relationships/hyperlink" Target="https://www.reddit.com/r/AmItheAsshole/comments/1awm5kq/aita_for_not_inviting_my_girlfriend_to_join_the/krivj4f/" TargetMode="External"/><Relationship Id="rId3130" Type="http://schemas.openxmlformats.org/officeDocument/2006/relationships/hyperlink" Target="https://www.reddit.com/r/AmItheAsshole/comments/1awvi0c/aita_for_not_selling_my_house_and_giving_my_ex/krknxzd/" TargetMode="External"/><Relationship Id="rId2689" Type="http://schemas.openxmlformats.org/officeDocument/2006/relationships/hyperlink" Target="https://www.reddit.com/r/AmItheAsshole/comments/1awm5kq/aita_for_not_inviting_my_girlfriend_to_join_the/krihddo/" TargetMode="External"/><Relationship Id="rId2896" Type="http://schemas.openxmlformats.org/officeDocument/2006/relationships/hyperlink" Target="https://www.reddit.com/r/AmItheAsshole/comments/1awm5kq/aita_for_not_inviting_my_girlfriend_to_join_the/krlztru/" TargetMode="External"/><Relationship Id="rId868" Type="http://schemas.openxmlformats.org/officeDocument/2006/relationships/hyperlink" Target="https://www.reddit.com/r/AmItheAsshole/comments/1ax6o2s/aita_for_ignoring_my_mothers_daily_phone_calls/krm5jmb/" TargetMode="External"/><Relationship Id="rId1498" Type="http://schemas.openxmlformats.org/officeDocument/2006/relationships/hyperlink" Target="https://www.reddit.com/r/AmItheAsshole/comments/1awlk12/aita_for_telling_my_wife_to_be_happy_with_the_car/krj9pvm/" TargetMode="External"/><Relationship Id="rId2549" Type="http://schemas.openxmlformats.org/officeDocument/2006/relationships/hyperlink" Target="https://www.reddit.com/r/AmItheAsshole/comments/1awm5kq/aita_for_not_inviting_my_girlfriend_to_join_the/krj0ayw/" TargetMode="External"/><Relationship Id="rId2756" Type="http://schemas.openxmlformats.org/officeDocument/2006/relationships/hyperlink" Target="https://www.reddit.com/r/AmItheAsshole/comments/1awm5kq/aita_for_not_inviting_my_girlfriend_to_join_the/krjhtwv/" TargetMode="External"/><Relationship Id="rId2963" Type="http://schemas.openxmlformats.org/officeDocument/2006/relationships/hyperlink" Target="https://www.reddit.com/r/AmItheAsshole/comments/1awm5kq/aita_for_not_inviting_my_girlfriend_to_join_the/krjrvyt/" TargetMode="External"/><Relationship Id="rId728" Type="http://schemas.openxmlformats.org/officeDocument/2006/relationships/hyperlink" Target="https://www.reddit.com/r/AmItheAsshole/comments/1ax6dek/aita_for_refusing_the_cook_for_my_boyfriend/krm4vtl/" TargetMode="External"/><Relationship Id="rId935" Type="http://schemas.openxmlformats.org/officeDocument/2006/relationships/hyperlink" Target="https://www.reddit.com/r/AmItheAsshole/comments/1awizuh/aita_for_not_wanting_to_sleep_on_the_couch/kri02g7/" TargetMode="External"/><Relationship Id="rId1358" Type="http://schemas.openxmlformats.org/officeDocument/2006/relationships/hyperlink" Target="https://www.reddit.com/r/AmItheAsshole/comments/1awkqhy/aita_for_snapping_at_my_husband_and_telling_him/krjrthm/" TargetMode="External"/><Relationship Id="rId1565" Type="http://schemas.openxmlformats.org/officeDocument/2006/relationships/hyperlink" Target="https://www.reddit.com/r/AmItheAsshole/comments/1awlk12/aita_for_telling_my_wife_to_be_happy_with_the_car/krii6i0/" TargetMode="External"/><Relationship Id="rId1772" Type="http://schemas.openxmlformats.org/officeDocument/2006/relationships/hyperlink" Target="https://www.reddit.com/r/AmItheAsshole/comments/1awm5kq/aita_for_not_inviting_my_girlfriend_to_join_the/kriqu8o/" TargetMode="External"/><Relationship Id="rId2409" Type="http://schemas.openxmlformats.org/officeDocument/2006/relationships/hyperlink" Target="https://www.reddit.com/r/AmItheAsshole/comments/1awm5kq/aita_for_not_inviting_my_girlfriend_to_join_the/krle7k6/" TargetMode="External"/><Relationship Id="rId2616" Type="http://schemas.openxmlformats.org/officeDocument/2006/relationships/hyperlink" Target="https://www.reddit.com/r/AmItheAsshole/comments/1awm5kq/aita_for_not_inviting_my_girlfriend_to_join_the/krj9hnd/" TargetMode="External"/><Relationship Id="rId64" Type="http://schemas.openxmlformats.org/officeDocument/2006/relationships/hyperlink" Target="https://www.reddit.com/r/AmItheAsshole/comments/1ax5zmp/aita_for_not_adapting_to_the_shchedule_of_the/krlwyvt/" TargetMode="External"/><Relationship Id="rId1218" Type="http://schemas.openxmlformats.org/officeDocument/2006/relationships/hyperlink" Target="https://www.reddit.com/r/AmItheAsshole/comments/1awkqhy/aita_for_snapping_at_my_husband_and_telling_him/krkchwz/" TargetMode="External"/><Relationship Id="rId1425" Type="http://schemas.openxmlformats.org/officeDocument/2006/relationships/hyperlink" Target="https://www.reddit.com/r/AmItheAsshole/comments/1awlk12/aita_for_telling_my_wife_to_be_happy_with_the_car/kria6qb/" TargetMode="External"/><Relationship Id="rId2823" Type="http://schemas.openxmlformats.org/officeDocument/2006/relationships/hyperlink" Target="https://www.reddit.com/r/AmItheAsshole/comments/1awm5kq/aita_for_not_inviting_my_girlfriend_to_join_the/krlmi9v/" TargetMode="External"/><Relationship Id="rId1632" Type="http://schemas.openxmlformats.org/officeDocument/2006/relationships/hyperlink" Target="https://www.reddit.com/r/AmItheAsshole/comments/1awlk12/aita_for_telling_my_wife_to_be_happy_with_the_car/kri9iek/" TargetMode="External"/><Relationship Id="rId2199" Type="http://schemas.openxmlformats.org/officeDocument/2006/relationships/hyperlink" Target="https://www.reddit.com/r/AmItheAsshole/comments/1awm5kq/aita_for_not_inviting_my_girlfriend_to_join_the/krjkxr1/" TargetMode="External"/><Relationship Id="rId3457" Type="http://schemas.openxmlformats.org/officeDocument/2006/relationships/hyperlink" Target="https://www.reddit.com/r/AmItheAsshole/comments/1ax14i7/aita_for_asking_my_boyfriend_for_money/krldr1g/" TargetMode="External"/><Relationship Id="rId378" Type="http://schemas.openxmlformats.org/officeDocument/2006/relationships/hyperlink" Target="https://www.reddit.com/r/AmItheAsshole/comments/1ax5zmp/aita_for_not_adapting_to_the_shchedule_of_the/krm9v11/" TargetMode="External"/><Relationship Id="rId585" Type="http://schemas.openxmlformats.org/officeDocument/2006/relationships/hyperlink" Target="https://www.reddit.com/r/AmItheAsshole/comments/1ax5zmp/aita_for_not_adapting_to_the_shchedule_of_the/krm7h5s/" TargetMode="External"/><Relationship Id="rId792" Type="http://schemas.openxmlformats.org/officeDocument/2006/relationships/hyperlink" Target="https://www.reddit.com/r/AmItheAsshole/comments/1ax6dek/aita_for_refusing_the_cook_for_my_boyfriend/krm5d5x/" TargetMode="External"/><Relationship Id="rId2059" Type="http://schemas.openxmlformats.org/officeDocument/2006/relationships/hyperlink" Target="https://www.reddit.com/r/AmItheAsshole/comments/1awm5kq/aita_for_not_inviting_my_girlfriend_to_join_the/krj6pga/" TargetMode="External"/><Relationship Id="rId2266" Type="http://schemas.openxmlformats.org/officeDocument/2006/relationships/hyperlink" Target="https://www.reddit.com/r/AmItheAsshole/comments/1awm5kq/aita_for_not_inviting_my_girlfriend_to_join_the/krk38c2/" TargetMode="External"/><Relationship Id="rId2473" Type="http://schemas.openxmlformats.org/officeDocument/2006/relationships/hyperlink" Target="https://www.reddit.com/r/AmItheAsshole/comments/1awm5kq/aita_for_not_inviting_my_girlfriend_to_join_the/krlzg7t/" TargetMode="External"/><Relationship Id="rId2680" Type="http://schemas.openxmlformats.org/officeDocument/2006/relationships/hyperlink" Target="https://www.reddit.com/r/AmItheAsshole/comments/1awm5kq/aita_for_not_inviting_my_girlfriend_to_join_the/kri4slt/" TargetMode="External"/><Relationship Id="rId3317" Type="http://schemas.openxmlformats.org/officeDocument/2006/relationships/hyperlink" Target="https://www.reddit.com/r/AmItheAsshole/comments/1ax0gye/aita_for_being_concerned_about_my_bfs_drinking/" TargetMode="External"/><Relationship Id="rId238" Type="http://schemas.openxmlformats.org/officeDocument/2006/relationships/hyperlink" Target="https://www.reddit.com/r/AmItheAsshole/comments/1ax5zmp/aita_for_not_adapting_to_the_shchedule_of_the/krm44ul/" TargetMode="External"/><Relationship Id="rId445" Type="http://schemas.openxmlformats.org/officeDocument/2006/relationships/hyperlink" Target="https://www.reddit.com/r/AmItheAsshole/comments/1ax5zmp/aita_for_not_adapting_to_the_shchedule_of_the/krm2mz9/" TargetMode="External"/><Relationship Id="rId652" Type="http://schemas.openxmlformats.org/officeDocument/2006/relationships/hyperlink" Target="https://www.reddit.com/r/AmItheAsshole/comments/1ax6dek/aita_for_refusing_the_cook_for_my_boyfriend/krm0791/" TargetMode="External"/><Relationship Id="rId1075" Type="http://schemas.openxmlformats.org/officeDocument/2006/relationships/hyperlink" Target="https://www.reddit.com/r/AmItheAsshole/comments/1awkqhy/aita_for_snapping_at_my_husband_and_telling_him/krick8l/" TargetMode="External"/><Relationship Id="rId1282" Type="http://schemas.openxmlformats.org/officeDocument/2006/relationships/hyperlink" Target="https://www.reddit.com/r/AmItheAsshole/comments/1awkqhy/aita_for_snapping_at_my_husband_and_telling_him/kritgu3/" TargetMode="External"/><Relationship Id="rId2126" Type="http://schemas.openxmlformats.org/officeDocument/2006/relationships/hyperlink" Target="https://www.reddit.com/r/AmItheAsshole/comments/1awm5kq/aita_for_not_inviting_my_girlfriend_to_join_the/krjc8bh/" TargetMode="External"/><Relationship Id="rId2333" Type="http://schemas.openxmlformats.org/officeDocument/2006/relationships/hyperlink" Target="https://www.reddit.com/r/AmItheAsshole/comments/1awm5kq/aita_for_not_inviting_my_girlfriend_to_join_the/krkodt7/" TargetMode="External"/><Relationship Id="rId2540" Type="http://schemas.openxmlformats.org/officeDocument/2006/relationships/hyperlink" Target="https://www.reddit.com/r/AmItheAsshole/comments/1awm5kq/aita_for_not_inviting_my_girlfriend_to_join_the/krifa57/" TargetMode="External"/><Relationship Id="rId305" Type="http://schemas.openxmlformats.org/officeDocument/2006/relationships/hyperlink" Target="https://www.reddit.com/r/AmItheAsshole/comments/1ax5zmp/aita_for_not_adapting_to_the_shchedule_of_the/krm703h/" TargetMode="External"/><Relationship Id="rId512" Type="http://schemas.openxmlformats.org/officeDocument/2006/relationships/hyperlink" Target="https://www.reddit.com/r/AmItheAsshole/comments/1ax5zmp/aita_for_not_adapting_to_the_shchedule_of_the/krm6nco/" TargetMode="External"/><Relationship Id="rId1142" Type="http://schemas.openxmlformats.org/officeDocument/2006/relationships/hyperlink" Target="https://www.reddit.com/r/AmItheAsshole/comments/1awkqhy/aita_for_snapping_at_my_husband_and_telling_him/krid9xi/" TargetMode="External"/><Relationship Id="rId2400" Type="http://schemas.openxmlformats.org/officeDocument/2006/relationships/hyperlink" Target="https://www.reddit.com/r/AmItheAsshole/comments/1awm5kq/aita_for_not_inviting_my_girlfriend_to_join_the/krlb7ux/" TargetMode="External"/><Relationship Id="rId1002" Type="http://schemas.openxmlformats.org/officeDocument/2006/relationships/hyperlink" Target="https://www.reddit.com/r/AmItheAsshole/comments/1awkqhy/aita_for_snapping_at_my_husband_and_telling_him/krhsidy/" TargetMode="External"/><Relationship Id="rId1959" Type="http://schemas.openxmlformats.org/officeDocument/2006/relationships/hyperlink" Target="https://www.reddit.com/r/AmItheAsshole/comments/1awm5kq/aita_for_not_inviting_my_girlfriend_to_join_the/kriyrx3/" TargetMode="External"/><Relationship Id="rId3174" Type="http://schemas.openxmlformats.org/officeDocument/2006/relationships/hyperlink" Target="https://www.reddit.com/r/AmItheAsshole/comments/1awvi0c/aita_for_not_selling_my_house_and_giving_my_ex/krlwj1v/" TargetMode="External"/><Relationship Id="rId1819" Type="http://schemas.openxmlformats.org/officeDocument/2006/relationships/hyperlink" Target="https://www.reddit.com/r/AmItheAsshole/comments/1awm5kq/aita_for_not_inviting_my_girlfriend_to_join_the/kritnen/" TargetMode="External"/><Relationship Id="rId3381" Type="http://schemas.openxmlformats.org/officeDocument/2006/relationships/hyperlink" Target="https://www.reddit.com/r/AmItheAsshole/comments/1ax0gye/aita_for_being_concerned_about_my_bfs_drinking/krl12re/" TargetMode="External"/><Relationship Id="rId2190" Type="http://schemas.openxmlformats.org/officeDocument/2006/relationships/hyperlink" Target="https://www.reddit.com/r/AmItheAsshole/comments/1awm5kq/aita_for_not_inviting_my_girlfriend_to_join_the/krjj5o3/" TargetMode="External"/><Relationship Id="rId3034" Type="http://schemas.openxmlformats.org/officeDocument/2006/relationships/hyperlink" Target="https://www.reddit.com/r/AmItheAsshole/comments/1awq8mp/aita_for_leaving_my_wife_behind/krixlfj/" TargetMode="External"/><Relationship Id="rId3241" Type="http://schemas.openxmlformats.org/officeDocument/2006/relationships/hyperlink" Target="https://www.reddit.com/r/AmItheAsshole/comments/1awx2lv/aita_for_telling_my_dad_that_theyre_constant/krkec8z/" TargetMode="External"/><Relationship Id="rId162" Type="http://schemas.openxmlformats.org/officeDocument/2006/relationships/hyperlink" Target="https://www.reddit.com/r/AmItheAsshole/comments/1ax5zmp/aita_for_not_adapting_to_the_shchedule_of_the/krm06j0/" TargetMode="External"/><Relationship Id="rId2050" Type="http://schemas.openxmlformats.org/officeDocument/2006/relationships/hyperlink" Target="https://www.reddit.com/r/AmItheAsshole/comments/1awm5kq/aita_for_not_inviting_my_girlfriend_to_join_the/krj5uz7/" TargetMode="External"/><Relationship Id="rId3101" Type="http://schemas.openxmlformats.org/officeDocument/2006/relationships/hyperlink" Target="https://www.reddit.com/r/AmItheAsshole/comments/1awvi0c/aita_for_not_selling_my_house_and_giving_my_ex/krkbzwd/" TargetMode="External"/><Relationship Id="rId979" Type="http://schemas.openxmlformats.org/officeDocument/2006/relationships/hyperlink" Target="https://www.reddit.com/r/AmItheAsshole/comments/1awjb7j/aita_for_wanting_to_use_seperate_sponges_1/krhx2j2/" TargetMode="External"/><Relationship Id="rId839" Type="http://schemas.openxmlformats.org/officeDocument/2006/relationships/hyperlink" Target="https://www.reddit.com/r/AmItheAsshole/comments/1ax6o2s/aita_for_ignoring_my_mothers_daily_phone_calls/krm4tbx/" TargetMode="External"/><Relationship Id="rId1469" Type="http://schemas.openxmlformats.org/officeDocument/2006/relationships/hyperlink" Target="https://www.reddit.com/r/AmItheAsshole/comments/1awlk12/aita_for_telling_my_wife_to_be_happy_with_the_car/kriyn0u/" TargetMode="External"/><Relationship Id="rId2867" Type="http://schemas.openxmlformats.org/officeDocument/2006/relationships/hyperlink" Target="https://www.reddit.com/r/AmItheAsshole/comments/1awm5kq/aita_for_not_inviting_my_girlfriend_to_join_the/krjq0qd/" TargetMode="External"/><Relationship Id="rId1676" Type="http://schemas.openxmlformats.org/officeDocument/2006/relationships/hyperlink" Target="https://www.reddit.com/r/AmItheAsshole/comments/1awm5kq/aita_for_not_inviting_my_girlfriend_to_join_the/kri79s1/" TargetMode="External"/><Relationship Id="rId1883" Type="http://schemas.openxmlformats.org/officeDocument/2006/relationships/hyperlink" Target="https://www.reddit.com/r/AmItheAsshole/comments/1awm5kq/aita_for_not_inviting_my_girlfriend_to_join_the/krjj1j5/" TargetMode="External"/><Relationship Id="rId2727" Type="http://schemas.openxmlformats.org/officeDocument/2006/relationships/hyperlink" Target="https://www.reddit.com/r/AmItheAsshole/comments/1awm5kq/aita_for_not_inviting_my_girlfriend_to_join_the/krk0v2h/" TargetMode="External"/><Relationship Id="rId2934" Type="http://schemas.openxmlformats.org/officeDocument/2006/relationships/hyperlink" Target="https://www.reddit.com/r/AmItheAsshole/comments/1awm5kq/aita_for_not_inviting_my_girlfriend_to_join_the/krm5rxv/" TargetMode="External"/><Relationship Id="rId906" Type="http://schemas.openxmlformats.org/officeDocument/2006/relationships/hyperlink" Target="https://www.reddit.com/r/AmItheAsshole/comments/1awizuh/aita_for_not_wanting_to_sleep_on_the_couch/krhfudz/" TargetMode="External"/><Relationship Id="rId1329" Type="http://schemas.openxmlformats.org/officeDocument/2006/relationships/hyperlink" Target="https://www.reddit.com/r/AmItheAsshole/comments/1awkqhy/aita_for_snapping_at_my_husband_and_telling_him/krjw8c9/" TargetMode="External"/><Relationship Id="rId1536" Type="http://schemas.openxmlformats.org/officeDocument/2006/relationships/hyperlink" Target="https://www.reddit.com/r/AmItheAsshole/comments/1awlk12/aita_for_telling_my_wife_to_be_happy_with_the_car/krkwtx2/" TargetMode="External"/><Relationship Id="rId1743" Type="http://schemas.openxmlformats.org/officeDocument/2006/relationships/hyperlink" Target="https://www.reddit.com/r/AmItheAsshole/comments/1awm5kq/aita_for_not_inviting_my_girlfriend_to_join_the/krierb6/" TargetMode="External"/><Relationship Id="rId1950" Type="http://schemas.openxmlformats.org/officeDocument/2006/relationships/hyperlink" Target="https://www.reddit.com/r/AmItheAsshole/comments/1awm5kq/aita_for_not_inviting_my_girlfriend_to_join_the/kriy266/" TargetMode="External"/><Relationship Id="rId35" Type="http://schemas.openxmlformats.org/officeDocument/2006/relationships/hyperlink" Target="https://www.reddit.com/r/AmItheAsshole/comments/1ax5zmp/aita_for_not_adapting_to_the_shchedule_of_the/krlz12d/" TargetMode="External"/><Relationship Id="rId1603" Type="http://schemas.openxmlformats.org/officeDocument/2006/relationships/hyperlink" Target="https://www.reddit.com/r/AmItheAsshole/comments/1awlk12/aita_for_telling_my_wife_to_be_happy_with_the_car/krjudg1/" TargetMode="External"/><Relationship Id="rId1810" Type="http://schemas.openxmlformats.org/officeDocument/2006/relationships/hyperlink" Target="https://www.reddit.com/r/AmItheAsshole/comments/1awm5kq/aita_for_not_inviting_my_girlfriend_to_join_the/krisakb/" TargetMode="External"/><Relationship Id="rId489" Type="http://schemas.openxmlformats.org/officeDocument/2006/relationships/hyperlink" Target="https://www.reddit.com/r/AmItheAsshole/comments/1ax5zmp/aita_for_not_adapting_to_the_shchedule_of_the/krm8atx/" TargetMode="External"/><Relationship Id="rId696" Type="http://schemas.openxmlformats.org/officeDocument/2006/relationships/hyperlink" Target="https://www.reddit.com/r/AmItheAsshole/comments/1ax6dek/aita_for_refusing_the_cook_for_my_boyfriend/krma4w4/" TargetMode="External"/><Relationship Id="rId2377" Type="http://schemas.openxmlformats.org/officeDocument/2006/relationships/hyperlink" Target="https://www.reddit.com/r/AmItheAsshole/comments/1awm5kq/aita_for_not_inviting_my_girlfriend_to_join_the/krl6mzu/" TargetMode="External"/><Relationship Id="rId2584" Type="http://schemas.openxmlformats.org/officeDocument/2006/relationships/hyperlink" Target="https://www.reddit.com/r/AmItheAsshole/comments/1awm5kq/aita_for_not_inviting_my_girlfriend_to_join_the/krl1cnt/" TargetMode="External"/><Relationship Id="rId2791" Type="http://schemas.openxmlformats.org/officeDocument/2006/relationships/hyperlink" Target="https://www.reddit.com/r/AmItheAsshole/comments/1awm5kq/aita_for_not_inviting_my_girlfriend_to_join_the/krj1sjm/" TargetMode="External"/><Relationship Id="rId3428" Type="http://schemas.openxmlformats.org/officeDocument/2006/relationships/hyperlink" Target="https://www.reddit.com/r/AmItheAsshole/comments/1ax0gye/aita_for_being_concerned_about_my_bfs_drinking/krl5a3r/" TargetMode="External"/><Relationship Id="rId349" Type="http://schemas.openxmlformats.org/officeDocument/2006/relationships/hyperlink" Target="https://www.reddit.com/r/AmItheAsshole/comments/1ax5zmp/aita_for_not_adapting_to_the_shchedule_of_the/krm8wbr/" TargetMode="External"/><Relationship Id="rId556" Type="http://schemas.openxmlformats.org/officeDocument/2006/relationships/hyperlink" Target="https://www.reddit.com/r/AmItheAsshole/comments/1ax5zmp/aita_for_not_adapting_to_the_shchedule_of_the/krmad58/" TargetMode="External"/><Relationship Id="rId763" Type="http://schemas.openxmlformats.org/officeDocument/2006/relationships/hyperlink" Target="https://www.reddit.com/r/AmItheAsshole/comments/1ax6dek/aita_for_refusing_the_cook_for_my_boyfriend/krm5szp/" TargetMode="External"/><Relationship Id="rId1186" Type="http://schemas.openxmlformats.org/officeDocument/2006/relationships/hyperlink" Target="https://www.reddit.com/r/AmItheAsshole/comments/1awkqhy/aita_for_snapping_at_my_husband_and_telling_him/kriw7qu/" TargetMode="External"/><Relationship Id="rId1393" Type="http://schemas.openxmlformats.org/officeDocument/2006/relationships/hyperlink" Target="https://www.reddit.com/r/AmItheAsshole/comments/1awlk12/aita_for_telling_my_wife_to_be_happy_with_the_car/kriqb9g/" TargetMode="External"/><Relationship Id="rId2237" Type="http://schemas.openxmlformats.org/officeDocument/2006/relationships/hyperlink" Target="https://www.reddit.com/r/AmItheAsshole/comments/1awm5kq/aita_for_not_inviting_my_girlfriend_to_join_the/krjs0c5/" TargetMode="External"/><Relationship Id="rId2444" Type="http://schemas.openxmlformats.org/officeDocument/2006/relationships/hyperlink" Target="https://www.reddit.com/r/AmItheAsshole/comments/1awm5kq/aita_for_not_inviting_my_girlfriend_to_join_the/krlpzc2/" TargetMode="External"/><Relationship Id="rId209" Type="http://schemas.openxmlformats.org/officeDocument/2006/relationships/hyperlink" Target="https://www.reddit.com/r/AmItheAsshole/comments/1ax5zmp/aita_for_not_adapting_to_the_shchedule_of_the/krm2ves/" TargetMode="External"/><Relationship Id="rId416" Type="http://schemas.openxmlformats.org/officeDocument/2006/relationships/hyperlink" Target="https://www.reddit.com/r/AmItheAsshole/comments/1ax5zmp/aita_for_not_adapting_to_the_shchedule_of_the/krm7mmd/" TargetMode="External"/><Relationship Id="rId970" Type="http://schemas.openxmlformats.org/officeDocument/2006/relationships/hyperlink" Target="https://www.reddit.com/r/AmItheAsshole/comments/1awjb7j/aita_for_wanting_to_use_seperate_sponges_1/krltalk/" TargetMode="External"/><Relationship Id="rId1046" Type="http://schemas.openxmlformats.org/officeDocument/2006/relationships/hyperlink" Target="https://www.reddit.com/r/AmItheAsshole/comments/1awkqhy/aita_for_snapping_at_my_husband_and_telling_him/kri98sq/" TargetMode="External"/><Relationship Id="rId1253" Type="http://schemas.openxmlformats.org/officeDocument/2006/relationships/hyperlink" Target="https://www.reddit.com/r/AmItheAsshole/comments/1awkqhy/aita_for_snapping_at_my_husband_and_telling_him/krikdtg/" TargetMode="External"/><Relationship Id="rId2651" Type="http://schemas.openxmlformats.org/officeDocument/2006/relationships/hyperlink" Target="https://www.reddit.com/r/AmItheAsshole/comments/1awm5kq/aita_for_not_inviting_my_girlfriend_to_join_the/krkcraq/" TargetMode="External"/><Relationship Id="rId623" Type="http://schemas.openxmlformats.org/officeDocument/2006/relationships/hyperlink" Target="https://www.reddit.com/r/AmItheAsshole/comments/1ax6dek/aita_for_refusing_the_cook_for_my_boyfriend/krm3s9y/" TargetMode="External"/><Relationship Id="rId830" Type="http://schemas.openxmlformats.org/officeDocument/2006/relationships/hyperlink" Target="https://www.reddit.com/r/AmItheAsshole/comments/1ax6hdo/aita_for_being_super_frustrated_with_a_special/krmaj74/" TargetMode="External"/><Relationship Id="rId1460" Type="http://schemas.openxmlformats.org/officeDocument/2006/relationships/hyperlink" Target="https://www.reddit.com/r/AmItheAsshole/comments/1awlk12/aita_for_telling_my_wife_to_be_happy_with_the_car/kriueyv/" TargetMode="External"/><Relationship Id="rId2304" Type="http://schemas.openxmlformats.org/officeDocument/2006/relationships/hyperlink" Target="https://www.reddit.com/r/AmItheAsshole/comments/1awm5kq/aita_for_not_inviting_my_girlfriend_to_join_the/krkenhb/" TargetMode="External"/><Relationship Id="rId2511" Type="http://schemas.openxmlformats.org/officeDocument/2006/relationships/hyperlink" Target="https://www.reddit.com/r/AmItheAsshole/comments/1awm5kq/aita_for_not_inviting_my_girlfriend_to_join_the/krisesg/" TargetMode="External"/><Relationship Id="rId1113" Type="http://schemas.openxmlformats.org/officeDocument/2006/relationships/hyperlink" Target="https://www.reddit.com/r/AmItheAsshole/comments/1awkqhy/aita_for_snapping_at_my_husband_and_telling_him/krj1kw5/" TargetMode="External"/><Relationship Id="rId1320" Type="http://schemas.openxmlformats.org/officeDocument/2006/relationships/hyperlink" Target="https://www.reddit.com/r/AmItheAsshole/comments/1awkqhy/aita_for_snapping_at_my_husband_and_telling_him/kriuai4/" TargetMode="External"/><Relationship Id="rId3078" Type="http://schemas.openxmlformats.org/officeDocument/2006/relationships/hyperlink" Target="https://www.reddit.com/r/AmItheAsshole/comments/1awqpfo/aita_for_going_against_my_husbands_wishes_and/krj37hf/" TargetMode="External"/><Relationship Id="rId3285" Type="http://schemas.openxmlformats.org/officeDocument/2006/relationships/hyperlink" Target="https://www.reddit.com/r/AmItheAsshole/comments/1awyol1/aita_for_expecting_my_girlfriend_to_do_more/krkpiyk/" TargetMode="External"/><Relationship Id="rId3492" Type="http://schemas.openxmlformats.org/officeDocument/2006/relationships/hyperlink" Target="https://www.reddit.com/r/AmItheAsshole/comments/1ax1604/aitah_for_bringing_chaos_to_a_quiet_community/krl331v/" TargetMode="External"/><Relationship Id="rId2094" Type="http://schemas.openxmlformats.org/officeDocument/2006/relationships/hyperlink" Target="https://www.reddit.com/r/AmItheAsshole/comments/1awm5kq/aita_for_not_inviting_my_girlfriend_to_join_the/krj9hqf/" TargetMode="External"/><Relationship Id="rId3145" Type="http://schemas.openxmlformats.org/officeDocument/2006/relationships/hyperlink" Target="https://www.reddit.com/r/AmItheAsshole/comments/1awvi0c/aita_for_not_selling_my_house_and_giving_my_ex/krl4vt8/" TargetMode="External"/><Relationship Id="rId3352" Type="http://schemas.openxmlformats.org/officeDocument/2006/relationships/hyperlink" Target="https://www.reddit.com/r/AmItheAsshole/comments/1ax0gye/aita_for_being_concerned_about_my_bfs_drinking/krlel0p/" TargetMode="External"/><Relationship Id="rId273" Type="http://schemas.openxmlformats.org/officeDocument/2006/relationships/hyperlink" Target="https://www.reddit.com/r/AmItheAsshole/comments/1ax5zmp/aita_for_not_adapting_to_the_shchedule_of_the/krm5pan/" TargetMode="External"/><Relationship Id="rId480" Type="http://schemas.openxmlformats.org/officeDocument/2006/relationships/hyperlink" Target="https://www.reddit.com/r/AmItheAsshole/comments/1ax5zmp/aita_for_not_adapting_to_the_shchedule_of_the/krm6mnk/" TargetMode="External"/><Relationship Id="rId2161" Type="http://schemas.openxmlformats.org/officeDocument/2006/relationships/hyperlink" Target="https://www.reddit.com/r/AmItheAsshole/comments/1awm5kq/aita_for_not_inviting_my_girlfriend_to_join_the/krjfkm9/" TargetMode="External"/><Relationship Id="rId3005" Type="http://schemas.openxmlformats.org/officeDocument/2006/relationships/hyperlink" Target="https://www.reddit.com/r/AmItheAsshole/comments/1awp6th/aita_for_not_wanting_my_fianc&#233;_to_drive_for_uber/" TargetMode="External"/><Relationship Id="rId3212" Type="http://schemas.openxmlformats.org/officeDocument/2006/relationships/hyperlink" Target="https://www.reddit.com/r/AmItheAsshole/comments/1awvi0c/aita_for_not_selling_my_house_and_giving_my_ex/krkcljk/" TargetMode="External"/><Relationship Id="rId133" Type="http://schemas.openxmlformats.org/officeDocument/2006/relationships/hyperlink" Target="https://www.reddit.com/r/AmItheAsshole/comments/1ax5zmp/aita_for_not_adapting_to_the_shchedule_of_the/krlzaj8/" TargetMode="External"/><Relationship Id="rId340" Type="http://schemas.openxmlformats.org/officeDocument/2006/relationships/hyperlink" Target="https://www.reddit.com/r/AmItheAsshole/comments/1ax5zmp/aita_for_not_adapting_to_the_shchedule_of_the/krm8ivl/" TargetMode="External"/><Relationship Id="rId2021" Type="http://schemas.openxmlformats.org/officeDocument/2006/relationships/hyperlink" Target="https://www.reddit.com/r/AmItheAsshole/comments/1awm5kq/aita_for_not_inviting_my_girlfriend_to_join_the/krj3sgt/" TargetMode="External"/><Relationship Id="rId200" Type="http://schemas.openxmlformats.org/officeDocument/2006/relationships/hyperlink" Target="https://www.reddit.com/r/AmItheAsshole/comments/1ax5zmp/aita_for_not_adapting_to_the_shchedule_of_the/krm253r/" TargetMode="External"/><Relationship Id="rId2978" Type="http://schemas.openxmlformats.org/officeDocument/2006/relationships/hyperlink" Target="https://www.reddit.com/r/AmItheAsshole/comments/1awosbj/aita_for_no_longer_doing_things_for_my_younger/krizjwa/" TargetMode="External"/><Relationship Id="rId1787" Type="http://schemas.openxmlformats.org/officeDocument/2006/relationships/hyperlink" Target="https://www.reddit.com/r/AmItheAsshole/comments/1awm5kq/aita_for_not_inviting_my_girlfriend_to_join_the/kripztd/" TargetMode="External"/><Relationship Id="rId1994" Type="http://schemas.openxmlformats.org/officeDocument/2006/relationships/hyperlink" Target="https://www.reddit.com/r/AmItheAsshole/comments/1awm5kq/aita_for_not_inviting_my_girlfriend_to_join_the/krj1kh2/" TargetMode="External"/><Relationship Id="rId2838" Type="http://schemas.openxmlformats.org/officeDocument/2006/relationships/hyperlink" Target="https://www.reddit.com/r/AmItheAsshole/comments/1awm5kq/aita_for_not_inviting_my_girlfriend_to_join_the/kri8haa/" TargetMode="External"/><Relationship Id="rId79" Type="http://schemas.openxmlformats.org/officeDocument/2006/relationships/hyperlink" Target="https://www.reddit.com/r/AmItheAsshole/comments/1ax5zmp/aita_for_not_adapting_to_the_shchedule_of_the/krm15il/" TargetMode="External"/><Relationship Id="rId1647" Type="http://schemas.openxmlformats.org/officeDocument/2006/relationships/hyperlink" Target="https://www.reddit.com/r/AmItheAsshole/comments/1awlk12/aita_for_telling_my_wife_to_be_happy_with_the_car/krimcyu/" TargetMode="External"/><Relationship Id="rId1854" Type="http://schemas.openxmlformats.org/officeDocument/2006/relationships/hyperlink" Target="https://www.reddit.com/r/AmItheAsshole/comments/1awm5kq/aita_for_not_inviting_my_girlfriend_to_join_the/krjopfq/" TargetMode="External"/><Relationship Id="rId2905" Type="http://schemas.openxmlformats.org/officeDocument/2006/relationships/hyperlink" Target="https://www.reddit.com/r/AmItheAsshole/comments/1awm5kq/aita_for_not_inviting_my_girlfriend_to_join_the/krktcv6/" TargetMode="External"/><Relationship Id="rId1507" Type="http://schemas.openxmlformats.org/officeDocument/2006/relationships/hyperlink" Target="https://www.reddit.com/r/AmItheAsshole/comments/1awlk12/aita_for_telling_my_wife_to_be_happy_with_the_car/krjeuzd/" TargetMode="External"/><Relationship Id="rId1714" Type="http://schemas.openxmlformats.org/officeDocument/2006/relationships/hyperlink" Target="https://www.reddit.com/r/AmItheAsshole/comments/1awm5kq/aita_for_not_inviting_my_girlfriend_to_join_the/krii0lr/" TargetMode="External"/><Relationship Id="rId1921" Type="http://schemas.openxmlformats.org/officeDocument/2006/relationships/hyperlink" Target="https://www.reddit.com/r/AmItheAsshole/comments/1awm5kq/aita_for_not_inviting_my_girlfriend_to_join_the/kriw1do/" TargetMode="External"/><Relationship Id="rId2488" Type="http://schemas.openxmlformats.org/officeDocument/2006/relationships/hyperlink" Target="https://www.reddit.com/r/AmItheAsshole/comments/1awm5kq/aita_for_not_inviting_my_girlfriend_to_join_the/krm4cqh/" TargetMode="External"/><Relationship Id="rId1297" Type="http://schemas.openxmlformats.org/officeDocument/2006/relationships/hyperlink" Target="https://www.reddit.com/r/AmItheAsshole/comments/1awkqhy/aita_for_snapping_at_my_husband_and_telling_him/krlcc89/" TargetMode="External"/><Relationship Id="rId2695" Type="http://schemas.openxmlformats.org/officeDocument/2006/relationships/hyperlink" Target="https://www.reddit.com/r/AmItheAsshole/comments/1awm5kq/aita_for_not_inviting_my_girlfriend_to_join_the/kriuqpb/" TargetMode="External"/><Relationship Id="rId667" Type="http://schemas.openxmlformats.org/officeDocument/2006/relationships/hyperlink" Target="https://www.reddit.com/r/AmItheAsshole/comments/1ax6dek/aita_for_refusing_the_cook_for_my_boyfriend/krm5yo6/" TargetMode="External"/><Relationship Id="rId874" Type="http://schemas.openxmlformats.org/officeDocument/2006/relationships/hyperlink" Target="https://www.reddit.com/r/AmItheAsshole/comments/1ax22es/aita_if_i_leave_my_little_boy_with_my_parents/krlasdf/" TargetMode="External"/><Relationship Id="rId2348" Type="http://schemas.openxmlformats.org/officeDocument/2006/relationships/hyperlink" Target="https://www.reddit.com/r/AmItheAsshole/comments/1awm5kq/aita_for_not_inviting_my_girlfriend_to_join_the/krku76l/" TargetMode="External"/><Relationship Id="rId2555" Type="http://schemas.openxmlformats.org/officeDocument/2006/relationships/hyperlink" Target="https://www.reddit.com/r/AmItheAsshole/comments/1awm5kq/aita_for_not_inviting_my_girlfriend_to_join_the/kriu8pu/" TargetMode="External"/><Relationship Id="rId2762" Type="http://schemas.openxmlformats.org/officeDocument/2006/relationships/hyperlink" Target="https://www.reddit.com/r/AmItheAsshole/comments/1awm5kq/aita_for_not_inviting_my_girlfriend_to_join_the/krj8vxm/" TargetMode="External"/><Relationship Id="rId527" Type="http://schemas.openxmlformats.org/officeDocument/2006/relationships/hyperlink" Target="https://www.reddit.com/r/AmItheAsshole/comments/1ax5zmp/aita_for_not_adapting_to_the_shchedule_of_the/krm81sn/" TargetMode="External"/><Relationship Id="rId734" Type="http://schemas.openxmlformats.org/officeDocument/2006/relationships/hyperlink" Target="https://www.reddit.com/r/AmItheAsshole/comments/1ax6dek/aita_for_refusing_the_cook_for_my_boyfriend/krm8hjm/" TargetMode="External"/><Relationship Id="rId941" Type="http://schemas.openxmlformats.org/officeDocument/2006/relationships/hyperlink" Target="https://www.reddit.com/r/AmItheAsshole/comments/1awizuh/aita_for_not_wanting_to_sleep_on_the_couch/krhinr0/" TargetMode="External"/><Relationship Id="rId1157" Type="http://schemas.openxmlformats.org/officeDocument/2006/relationships/hyperlink" Target="https://www.reddit.com/r/AmItheAsshole/comments/1awkqhy/aita_for_snapping_at_my_husband_and_telling_him/kriizjc/" TargetMode="External"/><Relationship Id="rId1364" Type="http://schemas.openxmlformats.org/officeDocument/2006/relationships/hyperlink" Target="https://www.reddit.com/r/AmItheAsshole/comments/1awkqhy/aita_for_snapping_at_my_husband_and_telling_him/krisn8d/" TargetMode="External"/><Relationship Id="rId1571" Type="http://schemas.openxmlformats.org/officeDocument/2006/relationships/hyperlink" Target="https://www.reddit.com/r/AmItheAsshole/comments/1awlk12/aita_for_telling_my_wife_to_be_happy_with_the_car/kris5fj/" TargetMode="External"/><Relationship Id="rId2208" Type="http://schemas.openxmlformats.org/officeDocument/2006/relationships/hyperlink" Target="https://www.reddit.com/r/AmItheAsshole/comments/1awm5kq/aita_for_not_inviting_my_girlfriend_to_join_the/krjmbnq/" TargetMode="External"/><Relationship Id="rId2415" Type="http://schemas.openxmlformats.org/officeDocument/2006/relationships/hyperlink" Target="https://www.reddit.com/r/AmItheAsshole/comments/1awm5kq/aita_for_not_inviting_my_girlfriend_to_join_the/krlfa1l/" TargetMode="External"/><Relationship Id="rId2622" Type="http://schemas.openxmlformats.org/officeDocument/2006/relationships/hyperlink" Target="https://www.reddit.com/r/AmItheAsshole/comments/1awm5kq/aita_for_not_inviting_my_girlfriend_to_join_the/krlipsz/" TargetMode="External"/><Relationship Id="rId70" Type="http://schemas.openxmlformats.org/officeDocument/2006/relationships/hyperlink" Target="https://www.reddit.com/r/AmItheAsshole/comments/1ax5zmp/aita_for_not_adapting_to_the_shchedule_of_the/krlywiu/" TargetMode="External"/><Relationship Id="rId801" Type="http://schemas.openxmlformats.org/officeDocument/2006/relationships/hyperlink" Target="https://www.reddit.com/r/AmItheAsshole/comments/1ax6dek/aita_for_refusing_the_cook_for_my_boyfriend/krm57cy/" TargetMode="External"/><Relationship Id="rId1017" Type="http://schemas.openxmlformats.org/officeDocument/2006/relationships/hyperlink" Target="https://www.reddit.com/r/AmItheAsshole/comments/1awkqhy/aita_for_snapping_at_my_husband_and_telling_him/krhz059/" TargetMode="External"/><Relationship Id="rId1224" Type="http://schemas.openxmlformats.org/officeDocument/2006/relationships/hyperlink" Target="https://www.reddit.com/r/AmItheAsshole/comments/1awkqhy/aita_for_snapping_at_my_husband_and_telling_him/krkz69z/" TargetMode="External"/><Relationship Id="rId1431" Type="http://schemas.openxmlformats.org/officeDocument/2006/relationships/hyperlink" Target="https://www.reddit.com/r/AmItheAsshole/comments/1awlk12/aita_for_telling_my_wife_to_be_happy_with_the_car/krik5iy/" TargetMode="External"/><Relationship Id="rId3189" Type="http://schemas.openxmlformats.org/officeDocument/2006/relationships/hyperlink" Target="https://www.reddit.com/r/AmItheAsshole/comments/1awvi0c/aita_for_not_selling_my_house_and_giving_my_ex/krkh2fo/" TargetMode="External"/><Relationship Id="rId3396" Type="http://schemas.openxmlformats.org/officeDocument/2006/relationships/hyperlink" Target="https://www.reddit.com/r/AmItheAsshole/comments/1ax0gye/aita_for_being_concerned_about_my_bfs_drinking/krkuuyz/" TargetMode="External"/><Relationship Id="rId3049" Type="http://schemas.openxmlformats.org/officeDocument/2006/relationships/hyperlink" Target="https://www.reddit.com/r/AmItheAsshole/comments/1awq8mp/aita_for_leaving_my_wife_behind/krkm6c4/" TargetMode="External"/><Relationship Id="rId3256" Type="http://schemas.openxmlformats.org/officeDocument/2006/relationships/hyperlink" Target="https://www.reddit.com/r/AmItheAsshole/comments/1awxabz/update_for_yelling_at_my_mom_over_a_bad_birthday/krkpibn/" TargetMode="External"/><Relationship Id="rId3463" Type="http://schemas.openxmlformats.org/officeDocument/2006/relationships/hyperlink" Target="https://www.reddit.com/r/AmItheAsshole/comments/1ax14i7/aita_for_asking_my_boyfriend_for_money/krl23qi/" TargetMode="External"/><Relationship Id="rId177" Type="http://schemas.openxmlformats.org/officeDocument/2006/relationships/hyperlink" Target="https://www.reddit.com/r/AmItheAsshole/comments/1ax5zmp/aita_for_not_adapting_to_the_shchedule_of_the/krm11oq/" TargetMode="External"/><Relationship Id="rId384" Type="http://schemas.openxmlformats.org/officeDocument/2006/relationships/hyperlink" Target="https://www.reddit.com/r/AmItheAsshole/comments/1ax5zmp/aita_for_not_adapting_to_the_shchedule_of_the/krma5cr/" TargetMode="External"/><Relationship Id="rId591" Type="http://schemas.openxmlformats.org/officeDocument/2006/relationships/hyperlink" Target="https://www.reddit.com/r/AmItheAsshole/comments/1ax5zmp/aita_for_not_adapting_to_the_shchedule_of_the/krma2sa/" TargetMode="External"/><Relationship Id="rId2065" Type="http://schemas.openxmlformats.org/officeDocument/2006/relationships/hyperlink" Target="https://www.reddit.com/r/AmItheAsshole/comments/1awm5kq/aita_for_not_inviting_my_girlfriend_to_join_the/krj777q/" TargetMode="External"/><Relationship Id="rId2272" Type="http://schemas.openxmlformats.org/officeDocument/2006/relationships/hyperlink" Target="https://www.reddit.com/r/AmItheAsshole/comments/1awm5kq/aita_for_not_inviting_my_girlfriend_to_join_the/krk62uk/" TargetMode="External"/><Relationship Id="rId3116" Type="http://schemas.openxmlformats.org/officeDocument/2006/relationships/hyperlink" Target="https://www.reddit.com/r/AmItheAsshole/comments/1awvi0c/aita_for_not_selling_my_house_and_giving_my_ex/krkr5y5/" TargetMode="External"/><Relationship Id="rId244" Type="http://schemas.openxmlformats.org/officeDocument/2006/relationships/hyperlink" Target="https://www.reddit.com/r/AmItheAsshole/comments/1ax5zmp/aita_for_not_adapting_to_the_shchedule_of_the/krm4983/" TargetMode="External"/><Relationship Id="rId1081" Type="http://schemas.openxmlformats.org/officeDocument/2006/relationships/hyperlink" Target="https://www.reddit.com/r/AmItheAsshole/comments/1awkqhy/aita_for_snapping_at_my_husband_and_telling_him/krkjvto/" TargetMode="External"/><Relationship Id="rId3323" Type="http://schemas.openxmlformats.org/officeDocument/2006/relationships/hyperlink" Target="https://www.reddit.com/r/AmItheAsshole/comments/1ax0gye/aita_for_being_concerned_about_my_bfs_drinking/krl00u9/" TargetMode="External"/><Relationship Id="rId451" Type="http://schemas.openxmlformats.org/officeDocument/2006/relationships/hyperlink" Target="https://www.reddit.com/r/AmItheAsshole/comments/1ax5zmp/aita_for_not_adapting_to_the_shchedule_of_the/krlwmxv/" TargetMode="External"/><Relationship Id="rId2132" Type="http://schemas.openxmlformats.org/officeDocument/2006/relationships/hyperlink" Target="https://www.reddit.com/r/AmItheAsshole/comments/1awm5kq/aita_for_not_inviting_my_girlfriend_to_join_the/krjcs1y/" TargetMode="External"/><Relationship Id="rId104" Type="http://schemas.openxmlformats.org/officeDocument/2006/relationships/hyperlink" Target="https://www.reddit.com/r/AmItheAsshole/comments/1ax5zmp/aita_for_not_adapting_to_the_shchedule_of_the/krm7sh3/" TargetMode="External"/><Relationship Id="rId311" Type="http://schemas.openxmlformats.org/officeDocument/2006/relationships/hyperlink" Target="https://www.reddit.com/r/AmItheAsshole/comments/1ax5zmp/aita_for_not_adapting_to_the_shchedule_of_the/krm7bst/" TargetMode="External"/><Relationship Id="rId1898" Type="http://schemas.openxmlformats.org/officeDocument/2006/relationships/hyperlink" Target="https://www.reddit.com/r/AmItheAsshole/comments/1awm5kq/aita_for_not_inviting_my_girlfriend_to_join_the/krjhxye/" TargetMode="External"/><Relationship Id="rId2949" Type="http://schemas.openxmlformats.org/officeDocument/2006/relationships/hyperlink" Target="https://www.reddit.com/r/AmItheAsshole/comments/1awm5kq/aita_for_not_inviting_my_girlfriend_to_join_the/krk1nxn/" TargetMode="External"/><Relationship Id="rId1758" Type="http://schemas.openxmlformats.org/officeDocument/2006/relationships/hyperlink" Target="https://www.reddit.com/r/AmItheAsshole/comments/1awm5kq/aita_for_not_inviting_my_girlfriend_to_join_the/kri2zzr/" TargetMode="External"/><Relationship Id="rId2809" Type="http://schemas.openxmlformats.org/officeDocument/2006/relationships/hyperlink" Target="https://www.reddit.com/r/AmItheAsshole/comments/1awm5kq/aita_for_not_inviting_my_girlfriend_to_join_the/krj1bhh/" TargetMode="External"/><Relationship Id="rId1965" Type="http://schemas.openxmlformats.org/officeDocument/2006/relationships/hyperlink" Target="https://www.reddit.com/r/AmItheAsshole/comments/1awm5kq/aita_for_not_inviting_my_girlfriend_to_join_the/kriyyk9/" TargetMode="External"/><Relationship Id="rId3180" Type="http://schemas.openxmlformats.org/officeDocument/2006/relationships/hyperlink" Target="https://www.reddit.com/r/AmItheAsshole/comments/1awvi0c/aita_for_not_selling_my_house_and_giving_my_ex/krm2jeb/" TargetMode="External"/><Relationship Id="rId1618" Type="http://schemas.openxmlformats.org/officeDocument/2006/relationships/hyperlink" Target="https://www.reddit.com/r/AmItheAsshole/comments/1awlk12/aita_for_telling_my_wife_to_be_happy_with_the_car/krimgdm/" TargetMode="External"/><Relationship Id="rId1825" Type="http://schemas.openxmlformats.org/officeDocument/2006/relationships/hyperlink" Target="https://www.reddit.com/r/AmItheAsshole/comments/1awm5kq/aita_for_not_inviting_my_girlfriend_to_join_the/krj2geh/" TargetMode="External"/><Relationship Id="rId3040" Type="http://schemas.openxmlformats.org/officeDocument/2006/relationships/hyperlink" Target="https://www.reddit.com/r/AmItheAsshole/comments/1awq8mp/aita_for_leaving_my_wife_behind/kriyl5f/" TargetMode="External"/><Relationship Id="rId2599" Type="http://schemas.openxmlformats.org/officeDocument/2006/relationships/hyperlink" Target="https://www.reddit.com/r/AmItheAsshole/comments/1awm5kq/aita_for_not_inviting_my_girlfriend_to_join_the/krj25uh/" TargetMode="External"/><Relationship Id="rId778" Type="http://schemas.openxmlformats.org/officeDocument/2006/relationships/hyperlink" Target="https://www.reddit.com/r/AmItheAsshole/comments/1ax6dek/aita_for_refusing_the_cook_for_my_boyfriend/krm2t4r/" TargetMode="External"/><Relationship Id="rId985" Type="http://schemas.openxmlformats.org/officeDocument/2006/relationships/hyperlink" Target="https://www.reddit.com/r/AmItheAsshole/comments/1awkqhy/aita_for_snapping_at_my_husband_and_telling_him/" TargetMode="External"/><Relationship Id="rId2459" Type="http://schemas.openxmlformats.org/officeDocument/2006/relationships/hyperlink" Target="https://www.reddit.com/r/AmItheAsshole/comments/1awm5kq/aita_for_not_inviting_my_girlfriend_to_join_the/krlt7jj/" TargetMode="External"/><Relationship Id="rId2666" Type="http://schemas.openxmlformats.org/officeDocument/2006/relationships/hyperlink" Target="https://www.reddit.com/r/AmItheAsshole/comments/1awm5kq/aita_for_not_inviting_my_girlfriend_to_join_the/krm8hol/" TargetMode="External"/><Relationship Id="rId2873" Type="http://schemas.openxmlformats.org/officeDocument/2006/relationships/hyperlink" Target="https://www.reddit.com/r/AmItheAsshole/comments/1awm5kq/aita_for_not_inviting_my_girlfriend_to_join_the/kriuurg/" TargetMode="External"/><Relationship Id="rId638" Type="http://schemas.openxmlformats.org/officeDocument/2006/relationships/hyperlink" Target="https://www.reddit.com/r/AmItheAsshole/comments/1ax6dek/aita_for_refusing_the_cook_for_my_boyfriend/krm2stq/" TargetMode="External"/><Relationship Id="rId845" Type="http://schemas.openxmlformats.org/officeDocument/2006/relationships/hyperlink" Target="https://www.reddit.com/r/AmItheAsshole/comments/1ax6o2s/aita_for_ignoring_my_mothers_daily_phone_calls/krm7662/" TargetMode="External"/><Relationship Id="rId1268" Type="http://schemas.openxmlformats.org/officeDocument/2006/relationships/hyperlink" Target="https://www.reddit.com/r/AmItheAsshole/comments/1awkqhy/aita_for_snapping_at_my_husband_and_telling_him/krigjvg/" TargetMode="External"/><Relationship Id="rId1475" Type="http://schemas.openxmlformats.org/officeDocument/2006/relationships/hyperlink" Target="https://www.reddit.com/r/AmItheAsshole/comments/1awlk12/aita_for_telling_my_wife_to_be_happy_with_the_car/krj0x5g/" TargetMode="External"/><Relationship Id="rId1682" Type="http://schemas.openxmlformats.org/officeDocument/2006/relationships/hyperlink" Target="https://www.reddit.com/r/AmItheAsshole/comments/1awm5kq/aita_for_not_inviting_my_girlfriend_to_join_the/kri4jct/" TargetMode="External"/><Relationship Id="rId2319" Type="http://schemas.openxmlformats.org/officeDocument/2006/relationships/hyperlink" Target="https://www.reddit.com/r/AmItheAsshole/comments/1awm5kq/aita_for_not_inviting_my_girlfriend_to_join_the/krkiehd/" TargetMode="External"/><Relationship Id="rId2526" Type="http://schemas.openxmlformats.org/officeDocument/2006/relationships/hyperlink" Target="https://www.reddit.com/r/AmItheAsshole/comments/1awm5kq/aita_for_not_inviting_my_girlfriend_to_join_the/krjbzet/" TargetMode="External"/><Relationship Id="rId2733" Type="http://schemas.openxmlformats.org/officeDocument/2006/relationships/hyperlink" Target="https://www.reddit.com/r/AmItheAsshole/comments/1awm5kq/aita_for_not_inviting_my_girlfriend_to_join_the/krlg1f7/" TargetMode="External"/><Relationship Id="rId705" Type="http://schemas.openxmlformats.org/officeDocument/2006/relationships/hyperlink" Target="https://www.reddit.com/r/AmItheAsshole/comments/1ax6dek/aita_for_refusing_the_cook_for_my_boyfriend/krm5adx/" TargetMode="External"/><Relationship Id="rId1128" Type="http://schemas.openxmlformats.org/officeDocument/2006/relationships/hyperlink" Target="https://www.reddit.com/r/AmItheAsshole/comments/1awkqhy/aita_for_snapping_at_my_husband_and_telling_him/krigrx4/" TargetMode="External"/><Relationship Id="rId1335" Type="http://schemas.openxmlformats.org/officeDocument/2006/relationships/hyperlink" Target="https://www.reddit.com/r/AmItheAsshole/comments/1awkqhy/aita_for_snapping_at_my_husband_and_telling_him/krii7zv/" TargetMode="External"/><Relationship Id="rId1542" Type="http://schemas.openxmlformats.org/officeDocument/2006/relationships/hyperlink" Target="https://www.reddit.com/r/AmItheAsshole/comments/1awlk12/aita_for_telling_my_wife_to_be_happy_with_the_car/krl5a6p/" TargetMode="External"/><Relationship Id="rId2940" Type="http://schemas.openxmlformats.org/officeDocument/2006/relationships/hyperlink" Target="https://www.reddit.com/r/AmItheAsshole/comments/1awm5kq/aita_for_not_inviting_my_girlfriend_to_join_the/krk0lsx/" TargetMode="External"/><Relationship Id="rId912" Type="http://schemas.openxmlformats.org/officeDocument/2006/relationships/hyperlink" Target="https://www.reddit.com/r/AmItheAsshole/comments/1awizuh/aita_for_not_wanting_to_sleep_on_the_couch/krhkeww/" TargetMode="External"/><Relationship Id="rId2800" Type="http://schemas.openxmlformats.org/officeDocument/2006/relationships/hyperlink" Target="https://www.reddit.com/r/AmItheAsshole/comments/1awm5kq/aita_for_not_inviting_my_girlfriend_to_join_the/krl2874/" TargetMode="External"/><Relationship Id="rId41" Type="http://schemas.openxmlformats.org/officeDocument/2006/relationships/hyperlink" Target="https://www.reddit.com/r/AmItheAsshole/comments/1ax5zmp/aita_for_not_adapting_to_the_shchedule_of_the/krlz4aq/" TargetMode="External"/><Relationship Id="rId1402" Type="http://schemas.openxmlformats.org/officeDocument/2006/relationships/hyperlink" Target="https://www.reddit.com/r/AmItheAsshole/comments/1awlk12/aita_for_telling_my_wife_to_be_happy_with_the_car/kriwgwx/" TargetMode="External"/><Relationship Id="rId288" Type="http://schemas.openxmlformats.org/officeDocument/2006/relationships/hyperlink" Target="https://www.reddit.com/r/AmItheAsshole/comments/1ax5zmp/aita_for_not_adapting_to_the_shchedule_of_the/krm653l/" TargetMode="External"/><Relationship Id="rId3367" Type="http://schemas.openxmlformats.org/officeDocument/2006/relationships/hyperlink" Target="https://www.reddit.com/r/AmItheAsshole/comments/1ax0gye/aita_for_being_concerned_about_my_bfs_drinking/krkw8lg/" TargetMode="External"/><Relationship Id="rId495" Type="http://schemas.openxmlformats.org/officeDocument/2006/relationships/hyperlink" Target="https://www.reddit.com/r/AmItheAsshole/comments/1ax5zmp/aita_for_not_adapting_to_the_shchedule_of_the/krm580h/" TargetMode="External"/><Relationship Id="rId2176" Type="http://schemas.openxmlformats.org/officeDocument/2006/relationships/hyperlink" Target="https://www.reddit.com/r/AmItheAsshole/comments/1awm5kq/aita_for_not_inviting_my_girlfriend_to_join_the/krjgqpr/" TargetMode="External"/><Relationship Id="rId2383" Type="http://schemas.openxmlformats.org/officeDocument/2006/relationships/hyperlink" Target="https://www.reddit.com/r/AmItheAsshole/comments/1awm5kq/aita_for_not_inviting_my_girlfriend_to_join_the/krl7ttd/" TargetMode="External"/><Relationship Id="rId2590" Type="http://schemas.openxmlformats.org/officeDocument/2006/relationships/hyperlink" Target="https://www.reddit.com/r/AmItheAsshole/comments/1awm5kq/aita_for_not_inviting_my_girlfriend_to_join_the/krm15jq/" TargetMode="External"/><Relationship Id="rId3227" Type="http://schemas.openxmlformats.org/officeDocument/2006/relationships/hyperlink" Target="https://www.reddit.com/r/AmItheAsshole/comments/1awwjl7/aita_for_refusing_to_spend_more_money_on_an/krkrqzi/" TargetMode="External"/><Relationship Id="rId3434" Type="http://schemas.openxmlformats.org/officeDocument/2006/relationships/hyperlink" Target="https://www.reddit.com/r/AmItheAsshole/comments/1ax0gye/aita_for_being_concerned_about_my_bfs_drinking/krl49m3/" TargetMode="External"/><Relationship Id="rId148" Type="http://schemas.openxmlformats.org/officeDocument/2006/relationships/hyperlink" Target="https://www.reddit.com/r/AmItheAsshole/comments/1ax5zmp/aita_for_not_adapting_to_the_shchedule_of_the/krlxoiy/" TargetMode="External"/><Relationship Id="rId355" Type="http://schemas.openxmlformats.org/officeDocument/2006/relationships/hyperlink" Target="https://www.reddit.com/r/AmItheAsshole/comments/1ax5zmp/aita_for_not_adapting_to_the_shchedule_of_the/krm949y/" TargetMode="External"/><Relationship Id="rId562" Type="http://schemas.openxmlformats.org/officeDocument/2006/relationships/hyperlink" Target="https://www.reddit.com/r/AmItheAsshole/comments/1ax5zmp/aita_for_not_adapting_to_the_shchedule_of_the/krm8w2j/" TargetMode="External"/><Relationship Id="rId1192" Type="http://schemas.openxmlformats.org/officeDocument/2006/relationships/hyperlink" Target="https://www.reddit.com/r/AmItheAsshole/comments/1awkqhy/aita_for_snapping_at_my_husband_and_telling_him/kriyaxl/" TargetMode="External"/><Relationship Id="rId2036" Type="http://schemas.openxmlformats.org/officeDocument/2006/relationships/hyperlink" Target="https://www.reddit.com/r/AmItheAsshole/comments/1awm5kq/aita_for_not_inviting_my_girlfriend_to_join_the/krj4v4l/" TargetMode="External"/><Relationship Id="rId2243" Type="http://schemas.openxmlformats.org/officeDocument/2006/relationships/hyperlink" Target="https://www.reddit.com/r/AmItheAsshole/comments/1awm5kq/aita_for_not_inviting_my_girlfriend_to_join_the/krjtrri/" TargetMode="External"/><Relationship Id="rId2450" Type="http://schemas.openxmlformats.org/officeDocument/2006/relationships/hyperlink" Target="https://www.reddit.com/r/AmItheAsshole/comments/1awm5kq/aita_for_not_inviting_my_girlfriend_to_join_the/krlr4zn/" TargetMode="External"/><Relationship Id="rId215" Type="http://schemas.openxmlformats.org/officeDocument/2006/relationships/hyperlink" Target="https://www.reddit.com/r/AmItheAsshole/comments/1ax5zmp/aita_for_not_adapting_to_the_shchedule_of_the/krm37ot/" TargetMode="External"/><Relationship Id="rId422" Type="http://schemas.openxmlformats.org/officeDocument/2006/relationships/hyperlink" Target="https://www.reddit.com/r/AmItheAsshole/comments/1ax5zmp/aita_for_not_adapting_to_the_shchedule_of_the/krm5ajc/" TargetMode="External"/><Relationship Id="rId1052" Type="http://schemas.openxmlformats.org/officeDocument/2006/relationships/hyperlink" Target="https://www.reddit.com/r/AmItheAsshole/comments/1awkqhy/aita_for_snapping_at_my_husband_and_telling_him/kri717w/" TargetMode="External"/><Relationship Id="rId2103" Type="http://schemas.openxmlformats.org/officeDocument/2006/relationships/hyperlink" Target="https://www.reddit.com/r/AmItheAsshole/comments/1awm5kq/aita_for_not_inviting_my_girlfriend_to_join_the/krja679/" TargetMode="External"/><Relationship Id="rId2310" Type="http://schemas.openxmlformats.org/officeDocument/2006/relationships/hyperlink" Target="https://www.reddit.com/r/AmItheAsshole/comments/1awm5kq/aita_for_not_inviting_my_girlfriend_to_join_the/krkgj2l/" TargetMode="External"/><Relationship Id="rId1869" Type="http://schemas.openxmlformats.org/officeDocument/2006/relationships/hyperlink" Target="https://www.reddit.com/r/AmItheAsshole/comments/1awm5kq/aita_for_not_inviting_my_girlfriend_to_join_the/kriu4xr/" TargetMode="External"/><Relationship Id="rId3084" Type="http://schemas.openxmlformats.org/officeDocument/2006/relationships/hyperlink" Target="https://www.reddit.com/r/AmItheAsshole/comments/1awvi0c/aita_for_not_selling_my_house_and_giving_my_ex/krjys4j/" TargetMode="External"/><Relationship Id="rId3291" Type="http://schemas.openxmlformats.org/officeDocument/2006/relationships/hyperlink" Target="https://www.reddit.com/r/AmItheAsshole/comments/1awyol1/aita_for_expecting_my_girlfriend_to_do_more/krkx4me/" TargetMode="External"/><Relationship Id="rId1729" Type="http://schemas.openxmlformats.org/officeDocument/2006/relationships/hyperlink" Target="https://www.reddit.com/r/AmItheAsshole/comments/1awm5kq/aita_for_not_inviting_my_girlfriend_to_join_the/kricfa4/" TargetMode="External"/><Relationship Id="rId1936" Type="http://schemas.openxmlformats.org/officeDocument/2006/relationships/hyperlink" Target="https://www.reddit.com/r/AmItheAsshole/comments/1awm5kq/aita_for_not_inviting_my_girlfriend_to_join_the/krixckw/" TargetMode="External"/><Relationship Id="rId3151" Type="http://schemas.openxmlformats.org/officeDocument/2006/relationships/hyperlink" Target="https://www.reddit.com/r/AmItheAsshole/comments/1awvi0c/aita_for_not_selling_my_house_and_giving_my_ex/krla2xq/" TargetMode="External"/><Relationship Id="rId3011" Type="http://schemas.openxmlformats.org/officeDocument/2006/relationships/hyperlink" Target="https://www.reddit.com/r/AmItheAsshole/comments/1awp734/aita_for_ignoring_a_text/kris2t1/" TargetMode="External"/><Relationship Id="rId5" Type="http://schemas.openxmlformats.org/officeDocument/2006/relationships/hyperlink" Target="https://www.reddit.com/r/AmItheAsshole/comments/1ax7a1a/aita_for_telling_my_husband_he_was_wrong_for/" TargetMode="External"/><Relationship Id="rId889" Type="http://schemas.openxmlformats.org/officeDocument/2006/relationships/hyperlink" Target="https://www.reddit.com/r/AmItheAsshole/comments/1ax22es/aita_if_i_leave_my_little_boy_with_my_parents/krlrs6d/" TargetMode="External"/><Relationship Id="rId2777" Type="http://schemas.openxmlformats.org/officeDocument/2006/relationships/hyperlink" Target="https://www.reddit.com/r/AmItheAsshole/comments/1awm5kq/aita_for_not_inviting_my_girlfriend_to_join_the/krk7wr5/" TargetMode="External"/><Relationship Id="rId749" Type="http://schemas.openxmlformats.org/officeDocument/2006/relationships/hyperlink" Target="https://www.reddit.com/r/AmItheAsshole/comments/1ax6dek/aita_for_refusing_the_cook_for_my_boyfriend/krma2g8/" TargetMode="External"/><Relationship Id="rId1379" Type="http://schemas.openxmlformats.org/officeDocument/2006/relationships/hyperlink" Target="https://www.reddit.com/r/AmItheAsshole/comments/1awlk12/aita_for_telling_my_wife_to_be_happy_with_the_car/kri23k1/" TargetMode="External"/><Relationship Id="rId1586" Type="http://schemas.openxmlformats.org/officeDocument/2006/relationships/hyperlink" Target="https://www.reddit.com/r/AmItheAsshole/comments/1awlk12/aita_for_telling_my_wife_to_be_happy_with_the_car/kri8zqf/" TargetMode="External"/><Relationship Id="rId2984" Type="http://schemas.openxmlformats.org/officeDocument/2006/relationships/hyperlink" Target="https://www.reddit.com/r/AmItheAsshole/comments/1awosbj/aita_for_no_longer_doing_things_for_my_younger/kriqith/" TargetMode="External"/><Relationship Id="rId609" Type="http://schemas.openxmlformats.org/officeDocument/2006/relationships/hyperlink" Target="https://www.reddit.com/r/AmItheAsshole/comments/1ax6035/aita_for_being_offended_when_my_friend_called_my/krlzqo8/" TargetMode="External"/><Relationship Id="rId956" Type="http://schemas.openxmlformats.org/officeDocument/2006/relationships/hyperlink" Target="https://www.reddit.com/r/AmItheAsshole/comments/1awjb7j/aita_for_wanting_to_use_seperate_sponges_1/krhj97j/" TargetMode="External"/><Relationship Id="rId1239" Type="http://schemas.openxmlformats.org/officeDocument/2006/relationships/hyperlink" Target="https://www.reddit.com/r/AmItheAsshole/comments/1awkqhy/aita_for_snapping_at_my_husband_and_telling_him/krix2qo/" TargetMode="External"/><Relationship Id="rId1793" Type="http://schemas.openxmlformats.org/officeDocument/2006/relationships/hyperlink" Target="https://www.reddit.com/r/AmItheAsshole/comments/1awm5kq/aita_for_not_inviting_my_girlfriend_to_join_the/kriquoa/" TargetMode="External"/><Relationship Id="rId2637" Type="http://schemas.openxmlformats.org/officeDocument/2006/relationships/hyperlink" Target="https://www.reddit.com/r/AmItheAsshole/comments/1awm5kq/aita_for_not_inviting_my_girlfriend_to_join_the/krjl46m/" TargetMode="External"/><Relationship Id="rId2844" Type="http://schemas.openxmlformats.org/officeDocument/2006/relationships/hyperlink" Target="https://www.reddit.com/r/AmItheAsshole/comments/1awm5kq/aita_for_not_inviting_my_girlfriend_to_join_the/krkvmqq/" TargetMode="External"/><Relationship Id="rId85" Type="http://schemas.openxmlformats.org/officeDocument/2006/relationships/hyperlink" Target="https://www.reddit.com/r/AmItheAsshole/comments/1ax5zmp/aita_for_not_adapting_to_the_shchedule_of_the/krm2qgx/" TargetMode="External"/><Relationship Id="rId816" Type="http://schemas.openxmlformats.org/officeDocument/2006/relationships/hyperlink" Target="https://www.reddit.com/r/AmItheAsshole/comments/1ax6hdo/aita_for_being_super_frustrated_with_a_special/krlxds0/" TargetMode="External"/><Relationship Id="rId1446" Type="http://schemas.openxmlformats.org/officeDocument/2006/relationships/hyperlink" Target="https://www.reddit.com/r/AmItheAsshole/comments/1awlk12/aita_for_telling_my_wife_to_be_happy_with_the_car/kril9bc/" TargetMode="External"/><Relationship Id="rId1653" Type="http://schemas.openxmlformats.org/officeDocument/2006/relationships/hyperlink" Target="https://www.reddit.com/r/AmItheAsshole/comments/1awlk12/aita_for_telling_my_wife_to_be_happy_with_the_car/krkx34w/" TargetMode="External"/><Relationship Id="rId1860" Type="http://schemas.openxmlformats.org/officeDocument/2006/relationships/hyperlink" Target="https://www.reddit.com/r/AmItheAsshole/comments/1awm5kq/aita_for_not_inviting_my_girlfriend_to_join_the/krisgnm/" TargetMode="External"/><Relationship Id="rId2704" Type="http://schemas.openxmlformats.org/officeDocument/2006/relationships/hyperlink" Target="https://www.reddit.com/r/AmItheAsshole/comments/1awm5kq/aita_for_not_inviting_my_girlfriend_to_join_the/kriyxw2/" TargetMode="External"/><Relationship Id="rId2911" Type="http://schemas.openxmlformats.org/officeDocument/2006/relationships/hyperlink" Target="https://www.reddit.com/r/AmItheAsshole/comments/1awm5kq/aita_for_not_inviting_my_girlfriend_to_join_the/krjw2u0/" TargetMode="External"/><Relationship Id="rId1306" Type="http://schemas.openxmlformats.org/officeDocument/2006/relationships/hyperlink" Target="https://www.reddit.com/r/AmItheAsshole/comments/1awkqhy/aita_for_snapping_at_my_husband_and_telling_him/kri9el6/" TargetMode="External"/><Relationship Id="rId1513" Type="http://schemas.openxmlformats.org/officeDocument/2006/relationships/hyperlink" Target="https://www.reddit.com/r/AmItheAsshole/comments/1awlk12/aita_for_telling_my_wife_to_be_happy_with_the_car/krjk74x/" TargetMode="External"/><Relationship Id="rId1720" Type="http://schemas.openxmlformats.org/officeDocument/2006/relationships/hyperlink" Target="https://www.reddit.com/r/AmItheAsshole/comments/1awm5kq/aita_for_not_inviting_my_girlfriend_to_join_the/kri2toi/" TargetMode="External"/><Relationship Id="rId12" Type="http://schemas.openxmlformats.org/officeDocument/2006/relationships/hyperlink" Target="https://www.reddit.com/r/AmItheAsshole/comments/1ax5zmp/aita_for_not_adapting_to_the_shchedule_of_the/krluvyz/" TargetMode="External"/><Relationship Id="rId3478" Type="http://schemas.openxmlformats.org/officeDocument/2006/relationships/hyperlink" Target="https://www.reddit.com/r/AmItheAsshole/comments/1ax1604/aitah_for_bringing_chaos_to_a_quiet_community/" TargetMode="External"/><Relationship Id="rId399" Type="http://schemas.openxmlformats.org/officeDocument/2006/relationships/hyperlink" Target="https://www.reddit.com/r/AmItheAsshole/comments/1ax5zmp/aita_for_not_adapting_to_the_shchedule_of_the/krmairy/" TargetMode="External"/><Relationship Id="rId2287" Type="http://schemas.openxmlformats.org/officeDocument/2006/relationships/hyperlink" Target="https://www.reddit.com/r/AmItheAsshole/comments/1awm5kq/aita_for_not_inviting_my_girlfriend_to_join_the/krka1sf/" TargetMode="External"/><Relationship Id="rId2494" Type="http://schemas.openxmlformats.org/officeDocument/2006/relationships/hyperlink" Target="https://www.reddit.com/r/AmItheAsshole/comments/1awm5kq/aita_for_not_inviting_my_girlfriend_to_join_the/krm68ta/" TargetMode="External"/><Relationship Id="rId3338" Type="http://schemas.openxmlformats.org/officeDocument/2006/relationships/hyperlink" Target="https://www.reddit.com/r/AmItheAsshole/comments/1ax0gye/aita_for_being_concerned_about_my_bfs_drinking/krlrtsl/" TargetMode="External"/><Relationship Id="rId259" Type="http://schemas.openxmlformats.org/officeDocument/2006/relationships/hyperlink" Target="https://www.reddit.com/r/AmItheAsshole/comments/1ax5zmp/aita_for_not_adapting_to_the_shchedule_of_the/krm555c/" TargetMode="External"/><Relationship Id="rId466" Type="http://schemas.openxmlformats.org/officeDocument/2006/relationships/hyperlink" Target="https://www.reddit.com/r/AmItheAsshole/comments/1ax5zmp/aita_for_not_adapting_to_the_shchedule_of_the/krm2jjg/" TargetMode="External"/><Relationship Id="rId673" Type="http://schemas.openxmlformats.org/officeDocument/2006/relationships/hyperlink" Target="https://www.reddit.com/r/AmItheAsshole/comments/1ax6dek/aita_for_refusing_the_cook_for_my_boyfriend/krm2rqr/" TargetMode="External"/><Relationship Id="rId880" Type="http://schemas.openxmlformats.org/officeDocument/2006/relationships/hyperlink" Target="https://www.reddit.com/r/AmItheAsshole/comments/1ax22es/aita_if_i_leave_my_little_boy_with_my_parents/krl63kt/" TargetMode="External"/><Relationship Id="rId1096" Type="http://schemas.openxmlformats.org/officeDocument/2006/relationships/hyperlink" Target="https://www.reddit.com/r/AmItheAsshole/comments/1awkqhy/aita_for_snapping_at_my_husband_and_telling_him/kriih33/" TargetMode="External"/><Relationship Id="rId2147" Type="http://schemas.openxmlformats.org/officeDocument/2006/relationships/hyperlink" Target="https://www.reddit.com/r/AmItheAsshole/comments/1awm5kq/aita_for_not_inviting_my_girlfriend_to_join_the/krjecfe/" TargetMode="External"/><Relationship Id="rId2354" Type="http://schemas.openxmlformats.org/officeDocument/2006/relationships/hyperlink" Target="https://www.reddit.com/r/AmItheAsshole/comments/1awm5kq/aita_for_not_inviting_my_girlfriend_to_join_the/krkvvve/" TargetMode="External"/><Relationship Id="rId2561" Type="http://schemas.openxmlformats.org/officeDocument/2006/relationships/hyperlink" Target="https://www.reddit.com/r/AmItheAsshole/comments/1awm5kq/aita_for_not_inviting_my_girlfriend_to_join_the/krir96y/" TargetMode="External"/><Relationship Id="rId3405" Type="http://schemas.openxmlformats.org/officeDocument/2006/relationships/hyperlink" Target="https://www.reddit.com/r/AmItheAsshole/comments/1ax0gye/aita_for_being_concerned_about_my_bfs_drinking/krl475u/" TargetMode="External"/><Relationship Id="rId119" Type="http://schemas.openxmlformats.org/officeDocument/2006/relationships/hyperlink" Target="https://www.reddit.com/r/AmItheAsshole/comments/1ax5zmp/aita_for_not_adapting_to_the_shchedule_of_the/krlv0vv/" TargetMode="External"/><Relationship Id="rId326" Type="http://schemas.openxmlformats.org/officeDocument/2006/relationships/hyperlink" Target="https://www.reddit.com/r/AmItheAsshole/comments/1ax5zmp/aita_for_not_adapting_to_the_shchedule_of_the/krm81x9/" TargetMode="External"/><Relationship Id="rId533" Type="http://schemas.openxmlformats.org/officeDocument/2006/relationships/hyperlink" Target="https://www.reddit.com/r/AmItheAsshole/comments/1ax5zmp/aita_for_not_adapting_to_the_shchedule_of_the/krm9f03/" TargetMode="External"/><Relationship Id="rId1163" Type="http://schemas.openxmlformats.org/officeDocument/2006/relationships/hyperlink" Target="https://www.reddit.com/r/AmItheAsshole/comments/1awkqhy/aita_for_snapping_at_my_husband_and_telling_him/krilb6c/" TargetMode="External"/><Relationship Id="rId1370" Type="http://schemas.openxmlformats.org/officeDocument/2006/relationships/hyperlink" Target="https://www.reddit.com/r/AmItheAsshole/comments/1awlk12/aita_for_telling_my_wife_to_be_happy_with_the_car/" TargetMode="External"/><Relationship Id="rId2007" Type="http://schemas.openxmlformats.org/officeDocument/2006/relationships/hyperlink" Target="https://www.reddit.com/r/AmItheAsshole/comments/1awm5kq/aita_for_not_inviting_my_girlfriend_to_join_the/krj2k2c/" TargetMode="External"/><Relationship Id="rId2214" Type="http://schemas.openxmlformats.org/officeDocument/2006/relationships/hyperlink" Target="https://www.reddit.com/r/AmItheAsshole/comments/1awm5kq/aita_for_not_inviting_my_girlfriend_to_join_the/krjn78t/" TargetMode="External"/><Relationship Id="rId740" Type="http://schemas.openxmlformats.org/officeDocument/2006/relationships/hyperlink" Target="https://www.reddit.com/r/AmItheAsshole/comments/1ax6dek/aita_for_refusing_the_cook_for_my_boyfriend/krm8kg8/" TargetMode="External"/><Relationship Id="rId1023" Type="http://schemas.openxmlformats.org/officeDocument/2006/relationships/hyperlink" Target="https://www.reddit.com/r/AmItheAsshole/comments/1awkqhy/aita_for_snapping_at_my_husband_and_telling_him/krhuvy2/" TargetMode="External"/><Relationship Id="rId2421" Type="http://schemas.openxmlformats.org/officeDocument/2006/relationships/hyperlink" Target="https://www.reddit.com/r/AmItheAsshole/comments/1awm5kq/aita_for_not_inviting_my_girlfriend_to_join_the/krlhdv0/" TargetMode="External"/><Relationship Id="rId600" Type="http://schemas.openxmlformats.org/officeDocument/2006/relationships/hyperlink" Target="https://www.reddit.com/r/AmItheAsshole/comments/1ax6035/aita_for_being_offended_when_my_friend_called_my/krltedd/" TargetMode="External"/><Relationship Id="rId1230" Type="http://schemas.openxmlformats.org/officeDocument/2006/relationships/hyperlink" Target="https://www.reddit.com/r/AmItheAsshole/comments/1awkqhy/aita_for_snapping_at_my_husband_and_telling_him/kri9bvf/" TargetMode="External"/><Relationship Id="rId3195" Type="http://schemas.openxmlformats.org/officeDocument/2006/relationships/hyperlink" Target="https://www.reddit.com/r/AmItheAsshole/comments/1awvi0c/aita_for_not_selling_my_house_and_giving_my_ex/krkhhpr/" TargetMode="External"/><Relationship Id="rId3055" Type="http://schemas.openxmlformats.org/officeDocument/2006/relationships/hyperlink" Target="https://www.reddit.com/r/AmItheAsshole/comments/1awqpfo/aita_for_going_against_my_husbands_wishes_and/krjb64s/" TargetMode="External"/><Relationship Id="rId3262" Type="http://schemas.openxmlformats.org/officeDocument/2006/relationships/hyperlink" Target="https://www.reddit.com/r/AmItheAsshole/comments/1awxabz/update_for_yelling_at_my_mom_over_a_bad_birthday/krlvhuq/" TargetMode="External"/><Relationship Id="rId183" Type="http://schemas.openxmlformats.org/officeDocument/2006/relationships/hyperlink" Target="https://www.reddit.com/r/AmItheAsshole/comments/1ax5zmp/aita_for_not_adapting_to_the_shchedule_of_the/krm1h2k/" TargetMode="External"/><Relationship Id="rId390" Type="http://schemas.openxmlformats.org/officeDocument/2006/relationships/hyperlink" Target="https://www.reddit.com/r/AmItheAsshole/comments/1ax5zmp/aita_for_not_adapting_to_the_shchedule_of_the/krmab9x/" TargetMode="External"/><Relationship Id="rId1907" Type="http://schemas.openxmlformats.org/officeDocument/2006/relationships/hyperlink" Target="https://www.reddit.com/r/AmItheAsshole/comments/1awm5kq/aita_for_not_inviting_my_girlfriend_to_join_the/kritkp4/" TargetMode="External"/><Relationship Id="rId2071" Type="http://schemas.openxmlformats.org/officeDocument/2006/relationships/hyperlink" Target="https://www.reddit.com/r/AmItheAsshole/comments/1awm5kq/aita_for_not_inviting_my_girlfriend_to_join_the/krj7ggl/" TargetMode="External"/><Relationship Id="rId3122" Type="http://schemas.openxmlformats.org/officeDocument/2006/relationships/hyperlink" Target="https://www.reddit.com/r/AmItheAsshole/comments/1awvi0c/aita_for_not_selling_my_house_and_giving_my_ex/krkgwk6/" TargetMode="External"/><Relationship Id="rId250" Type="http://schemas.openxmlformats.org/officeDocument/2006/relationships/hyperlink" Target="https://www.reddit.com/r/AmItheAsshole/comments/1ax5zmp/aita_for_not_adapting_to_the_shchedule_of_the/krm4iga/" TargetMode="External"/><Relationship Id="rId110" Type="http://schemas.openxmlformats.org/officeDocument/2006/relationships/hyperlink" Target="https://www.reddit.com/r/AmItheAsshole/comments/1ax5zmp/aita_for_not_adapting_to_the_shchedule_of_the/krm86ge/" TargetMode="External"/><Relationship Id="rId2888" Type="http://schemas.openxmlformats.org/officeDocument/2006/relationships/hyperlink" Target="https://www.reddit.com/r/AmItheAsshole/comments/1awm5kq/aita_for_not_inviting_my_girlfriend_to_join_the/krjfu5l/" TargetMode="External"/><Relationship Id="rId1697" Type="http://schemas.openxmlformats.org/officeDocument/2006/relationships/hyperlink" Target="https://www.reddit.com/r/AmItheAsshole/comments/1awm5kq/aita_for_not_inviting_my_girlfriend_to_join_the/kridi7y/" TargetMode="External"/><Relationship Id="rId2748" Type="http://schemas.openxmlformats.org/officeDocument/2006/relationships/hyperlink" Target="https://www.reddit.com/r/AmItheAsshole/comments/1awm5kq/aita_for_not_inviting_my_girlfriend_to_join_the/krm1d3r/" TargetMode="External"/><Relationship Id="rId2955" Type="http://schemas.openxmlformats.org/officeDocument/2006/relationships/hyperlink" Target="https://www.reddit.com/r/AmItheAsshole/comments/1awm5kq/aita_for_not_inviting_my_girlfriend_to_join_the/krjcexr/" TargetMode="External"/><Relationship Id="rId927" Type="http://schemas.openxmlformats.org/officeDocument/2006/relationships/hyperlink" Target="https://www.reddit.com/r/AmItheAsshole/comments/1awizuh/aita_for_not_wanting_to_sleep_on_the_couch/kri1hrr/" TargetMode="External"/><Relationship Id="rId1557" Type="http://schemas.openxmlformats.org/officeDocument/2006/relationships/hyperlink" Target="https://www.reddit.com/r/AmItheAsshole/comments/1awlk12/aita_for_telling_my_wife_to_be_happy_with_the_car/krj4aab/" TargetMode="External"/><Relationship Id="rId1764" Type="http://schemas.openxmlformats.org/officeDocument/2006/relationships/hyperlink" Target="https://www.reddit.com/r/AmItheAsshole/comments/1awm5kq/aita_for_not_inviting_my_girlfriend_to_join_the/krimzs4/" TargetMode="External"/><Relationship Id="rId1971" Type="http://schemas.openxmlformats.org/officeDocument/2006/relationships/hyperlink" Target="https://www.reddit.com/r/AmItheAsshole/comments/1awm5kq/aita_for_not_inviting_my_girlfriend_to_join_the/krizhbp/" TargetMode="External"/><Relationship Id="rId2608" Type="http://schemas.openxmlformats.org/officeDocument/2006/relationships/hyperlink" Target="https://www.reddit.com/r/AmItheAsshole/comments/1awm5kq/aita_for_not_inviting_my_girlfriend_to_join_the/krj06mv/" TargetMode="External"/><Relationship Id="rId2815" Type="http://schemas.openxmlformats.org/officeDocument/2006/relationships/hyperlink" Target="https://www.reddit.com/r/AmItheAsshole/comments/1awm5kq/aita_for_not_inviting_my_girlfriend_to_join_the/krjm4x2/" TargetMode="External"/><Relationship Id="rId56" Type="http://schemas.openxmlformats.org/officeDocument/2006/relationships/hyperlink" Target="https://www.reddit.com/r/AmItheAsshole/comments/1ax5zmp/aita_for_not_adapting_to_the_shchedule_of_the/krlzh2n/" TargetMode="External"/><Relationship Id="rId1417" Type="http://schemas.openxmlformats.org/officeDocument/2006/relationships/hyperlink" Target="https://www.reddit.com/r/AmItheAsshole/comments/1awlk12/aita_for_telling_my_wife_to_be_happy_with_the_car/krj0qki/" TargetMode="External"/><Relationship Id="rId1624" Type="http://schemas.openxmlformats.org/officeDocument/2006/relationships/hyperlink" Target="https://www.reddit.com/r/AmItheAsshole/comments/1awlk12/aita_for_telling_my_wife_to_be_happy_with_the_car/krkxbpw/" TargetMode="External"/><Relationship Id="rId1831" Type="http://schemas.openxmlformats.org/officeDocument/2006/relationships/hyperlink" Target="https://www.reddit.com/r/AmItheAsshole/comments/1awm5kq/aita_for_not_inviting_my_girlfriend_to_join_the/krl1q9l/" TargetMode="External"/><Relationship Id="rId2398" Type="http://schemas.openxmlformats.org/officeDocument/2006/relationships/hyperlink" Target="https://www.reddit.com/r/AmItheAsshole/comments/1awm5kq/aita_for_not_inviting_my_girlfriend_to_join_the/krla7ys/" TargetMode="External"/><Relationship Id="rId3449" Type="http://schemas.openxmlformats.org/officeDocument/2006/relationships/hyperlink" Target="https://www.reddit.com/r/AmItheAsshole/comments/1ax0v4u/aita_for_telling_my_husband_to_not_eat_his_moms/krm3c4e/" TargetMode="External"/><Relationship Id="rId577" Type="http://schemas.openxmlformats.org/officeDocument/2006/relationships/hyperlink" Target="https://www.reddit.com/r/AmItheAsshole/comments/1ax5zmp/aita_for_not_adapting_to_the_shchedule_of_the/krm6c5o/" TargetMode="External"/><Relationship Id="rId2258" Type="http://schemas.openxmlformats.org/officeDocument/2006/relationships/hyperlink" Target="https://www.reddit.com/r/AmItheAsshole/comments/1awm5kq/aita_for_not_inviting_my_girlfriend_to_join_the/krjyjjh/" TargetMode="External"/><Relationship Id="rId784" Type="http://schemas.openxmlformats.org/officeDocument/2006/relationships/hyperlink" Target="https://www.reddit.com/r/AmItheAsshole/comments/1ax6dek/aita_for_refusing_the_cook_for_my_boyfriend/krm508i/" TargetMode="External"/><Relationship Id="rId991" Type="http://schemas.openxmlformats.org/officeDocument/2006/relationships/hyperlink" Target="https://www.reddit.com/r/AmItheAsshole/comments/1awkqhy/aita_for_snapping_at_my_husband_and_telling_him/krhylfy/" TargetMode="External"/><Relationship Id="rId1067" Type="http://schemas.openxmlformats.org/officeDocument/2006/relationships/hyperlink" Target="https://www.reddit.com/r/AmItheAsshole/comments/1awkqhy/aita_for_snapping_at_my_husband_and_telling_him/krifts2/" TargetMode="External"/><Relationship Id="rId2465" Type="http://schemas.openxmlformats.org/officeDocument/2006/relationships/hyperlink" Target="https://www.reddit.com/r/AmItheAsshole/comments/1awm5kq/aita_for_not_inviting_my_girlfriend_to_join_the/krlvm4i/" TargetMode="External"/><Relationship Id="rId2672" Type="http://schemas.openxmlformats.org/officeDocument/2006/relationships/hyperlink" Target="https://www.reddit.com/r/AmItheAsshole/comments/1awm5kq/aita_for_not_inviting_my_girlfriend_to_join_the/krj5s7p/" TargetMode="External"/><Relationship Id="rId3309" Type="http://schemas.openxmlformats.org/officeDocument/2006/relationships/hyperlink" Target="https://www.reddit.com/r/AmItheAsshole/comments/1awyol1/aita_for_expecting_my_girlfriend_to_do_more/krlj34g/" TargetMode="External"/><Relationship Id="rId437" Type="http://schemas.openxmlformats.org/officeDocument/2006/relationships/hyperlink" Target="https://www.reddit.com/r/AmItheAsshole/comments/1ax5zmp/aita_for_not_adapting_to_the_shchedule_of_the/krm71c5/" TargetMode="External"/><Relationship Id="rId644" Type="http://schemas.openxmlformats.org/officeDocument/2006/relationships/hyperlink" Target="https://www.reddit.com/r/AmItheAsshole/comments/1ax6dek/aita_for_refusing_the_cook_for_my_boyfriend/krm4aja/" TargetMode="External"/><Relationship Id="rId851" Type="http://schemas.openxmlformats.org/officeDocument/2006/relationships/hyperlink" Target="https://www.reddit.com/r/AmItheAsshole/comments/1ax6o2s/aita_for_ignoring_my_mothers_daily_phone_calls/krlz1na/" TargetMode="External"/><Relationship Id="rId1274" Type="http://schemas.openxmlformats.org/officeDocument/2006/relationships/hyperlink" Target="https://www.reddit.com/r/AmItheAsshole/comments/1awkqhy/aita_for_snapping_at_my_husband_and_telling_him/krj3h42/" TargetMode="External"/><Relationship Id="rId1481" Type="http://schemas.openxmlformats.org/officeDocument/2006/relationships/hyperlink" Target="https://www.reddit.com/r/AmItheAsshole/comments/1awlk12/aita_for_telling_my_wife_to_be_happy_with_the_car/krj1z4j/" TargetMode="External"/><Relationship Id="rId2118" Type="http://schemas.openxmlformats.org/officeDocument/2006/relationships/hyperlink" Target="https://www.reddit.com/r/AmItheAsshole/comments/1awm5kq/aita_for_not_inviting_my_girlfriend_to_join_the/krjawpw/" TargetMode="External"/><Relationship Id="rId2325" Type="http://schemas.openxmlformats.org/officeDocument/2006/relationships/hyperlink" Target="https://www.reddit.com/r/AmItheAsshole/comments/1awm5kq/aita_for_not_inviting_my_girlfriend_to_join_the/krkkd6r/" TargetMode="External"/><Relationship Id="rId2532" Type="http://schemas.openxmlformats.org/officeDocument/2006/relationships/hyperlink" Target="https://www.reddit.com/r/AmItheAsshole/comments/1awm5kq/aita_for_not_inviting_my_girlfriend_to_join_the/kriyh84/" TargetMode="External"/><Relationship Id="rId504" Type="http://schemas.openxmlformats.org/officeDocument/2006/relationships/hyperlink" Target="https://www.reddit.com/r/AmItheAsshole/comments/1ax5zmp/aita_for_not_adapting_to_the_shchedule_of_the/krm1kh3/" TargetMode="External"/><Relationship Id="rId711" Type="http://schemas.openxmlformats.org/officeDocument/2006/relationships/hyperlink" Target="https://www.reddit.com/r/AmItheAsshole/comments/1ax6dek/aita_for_refusing_the_cook_for_my_boyfriend/krlxe54/" TargetMode="External"/><Relationship Id="rId1134" Type="http://schemas.openxmlformats.org/officeDocument/2006/relationships/hyperlink" Target="https://www.reddit.com/r/AmItheAsshole/comments/1awkqhy/aita_for_snapping_at_my_husband_and_telling_him/krhwl64/" TargetMode="External"/><Relationship Id="rId1341" Type="http://schemas.openxmlformats.org/officeDocument/2006/relationships/hyperlink" Target="https://www.reddit.com/r/AmItheAsshole/comments/1awkqhy/aita_for_snapping_at_my_husband_and_telling_him/krjo2xu/" TargetMode="External"/><Relationship Id="rId1201" Type="http://schemas.openxmlformats.org/officeDocument/2006/relationships/hyperlink" Target="https://www.reddit.com/r/AmItheAsshole/comments/1awkqhy/aita_for_snapping_at_my_husband_and_telling_him/krj8wvi/" TargetMode="External"/><Relationship Id="rId3099" Type="http://schemas.openxmlformats.org/officeDocument/2006/relationships/hyperlink" Target="https://www.reddit.com/r/AmItheAsshole/comments/1awvi0c/aita_for_not_selling_my_house_and_giving_my_ex/krk5e2k/" TargetMode="External"/><Relationship Id="rId3166" Type="http://schemas.openxmlformats.org/officeDocument/2006/relationships/hyperlink" Target="https://www.reddit.com/r/AmItheAsshole/comments/1awvi0c/aita_for_not_selling_my_house_and_giving_my_ex/krlp2cu/" TargetMode="External"/><Relationship Id="rId3373" Type="http://schemas.openxmlformats.org/officeDocument/2006/relationships/hyperlink" Target="https://www.reddit.com/r/AmItheAsshole/comments/1ax0gye/aita_for_being_concerned_about_my_bfs_drinking/krkwe4e/" TargetMode="External"/><Relationship Id="rId294" Type="http://schemas.openxmlformats.org/officeDocument/2006/relationships/hyperlink" Target="https://www.reddit.com/r/AmItheAsshole/comments/1ax5zmp/aita_for_not_adapting_to_the_shchedule_of_the/krm6eqn/" TargetMode="External"/><Relationship Id="rId2182" Type="http://schemas.openxmlformats.org/officeDocument/2006/relationships/hyperlink" Target="https://www.reddit.com/r/AmItheAsshole/comments/1awm5kq/aita_for_not_inviting_my_girlfriend_to_join_the/krjhbin/" TargetMode="External"/><Relationship Id="rId3026" Type="http://schemas.openxmlformats.org/officeDocument/2006/relationships/hyperlink" Target="https://www.reddit.com/r/AmItheAsshole/comments/1awpa84/aita_or_am_i_asking_for_fair_help/krixq15/" TargetMode="External"/><Relationship Id="rId3233" Type="http://schemas.openxmlformats.org/officeDocument/2006/relationships/hyperlink" Target="https://www.reddit.com/r/AmItheAsshole/comments/1awwvhj/aita_for_no_longer_wanting_to_play_trombone/krkmykg/" TargetMode="External"/><Relationship Id="rId154" Type="http://schemas.openxmlformats.org/officeDocument/2006/relationships/hyperlink" Target="https://www.reddit.com/r/AmItheAsshole/comments/1ax5zmp/aita_for_not_adapting_to_the_shchedule_of_the/krlyvts/" TargetMode="External"/><Relationship Id="rId361" Type="http://schemas.openxmlformats.org/officeDocument/2006/relationships/hyperlink" Target="https://www.reddit.com/r/AmItheAsshole/comments/1ax5zmp/aita_for_not_adapting_to_the_shchedule_of_the/krm9921/" TargetMode="External"/><Relationship Id="rId2042" Type="http://schemas.openxmlformats.org/officeDocument/2006/relationships/hyperlink" Target="https://www.reddit.com/r/AmItheAsshole/comments/1awm5kq/aita_for_not_inviting_my_girlfriend_to_join_the/krj5awe/" TargetMode="External"/><Relationship Id="rId3440" Type="http://schemas.openxmlformats.org/officeDocument/2006/relationships/hyperlink" Target="https://www.reddit.com/r/AmItheAsshole/comments/1ax0v4u/aita_for_telling_my_husband_to_not_eat_his_moms/krkzt6r/" TargetMode="External"/><Relationship Id="rId2999" Type="http://schemas.openxmlformats.org/officeDocument/2006/relationships/hyperlink" Target="https://www.reddit.com/r/AmItheAsshole/comments/1awp6th/aita_for_not_wanting_my_fianc&#233;_to_drive_for_uber/krj01j3/" TargetMode="External"/><Relationship Id="rId3300" Type="http://schemas.openxmlformats.org/officeDocument/2006/relationships/hyperlink" Target="https://www.reddit.com/r/AmItheAsshole/comments/1awyol1/aita_for_expecting_my_girlfriend_to_do_more/krkzii1/" TargetMode="External"/><Relationship Id="rId221" Type="http://schemas.openxmlformats.org/officeDocument/2006/relationships/hyperlink" Target="https://www.reddit.com/r/AmItheAsshole/comments/1ax5zmp/aita_for_not_adapting_to_the_shchedule_of_the/krm3ehr/" TargetMode="External"/><Relationship Id="rId2859" Type="http://schemas.openxmlformats.org/officeDocument/2006/relationships/hyperlink" Target="https://www.reddit.com/r/AmItheAsshole/comments/1awm5kq/aita_for_not_inviting_my_girlfriend_to_join_the/krm57ws/" TargetMode="External"/><Relationship Id="rId1668" Type="http://schemas.openxmlformats.org/officeDocument/2006/relationships/hyperlink" Target="https://www.reddit.com/r/AmItheAsshole/comments/1awm5kq/aita_for_not_inviting_my_girlfriend_to_join_the/kri3x76/" TargetMode="External"/><Relationship Id="rId1875" Type="http://schemas.openxmlformats.org/officeDocument/2006/relationships/hyperlink" Target="https://www.reddit.com/r/AmItheAsshole/comments/1awm5kq/aita_for_not_inviting_my_girlfriend_to_join_the/kriulqf/" TargetMode="External"/><Relationship Id="rId2719" Type="http://schemas.openxmlformats.org/officeDocument/2006/relationships/hyperlink" Target="https://www.reddit.com/r/AmItheAsshole/comments/1awm5kq/aita_for_not_inviting_my_girlfriend_to_join_the/krj7g77/" TargetMode="External"/><Relationship Id="rId1528" Type="http://schemas.openxmlformats.org/officeDocument/2006/relationships/hyperlink" Target="https://www.reddit.com/r/AmItheAsshole/comments/1awlk12/aita_for_telling_my_wife_to_be_happy_with_the_car/krkeqpe/" TargetMode="External"/><Relationship Id="rId2926" Type="http://schemas.openxmlformats.org/officeDocument/2006/relationships/hyperlink" Target="https://www.reddit.com/r/AmItheAsshole/comments/1awm5kq/aita_for_not_inviting_my_girlfriend_to_join_the/krjxr72/" TargetMode="External"/><Relationship Id="rId3090" Type="http://schemas.openxmlformats.org/officeDocument/2006/relationships/hyperlink" Target="https://www.reddit.com/r/AmItheAsshole/comments/1awvi0c/aita_for_not_selling_my_house_and_giving_my_ex/krk5n27/" TargetMode="External"/><Relationship Id="rId1735" Type="http://schemas.openxmlformats.org/officeDocument/2006/relationships/hyperlink" Target="https://www.reddit.com/r/AmItheAsshole/comments/1awm5kq/aita_for_not_inviting_my_girlfriend_to_join_the/krikm43/" TargetMode="External"/><Relationship Id="rId1942" Type="http://schemas.openxmlformats.org/officeDocument/2006/relationships/hyperlink" Target="https://www.reddit.com/r/AmItheAsshole/comments/1awm5kq/aita_for_not_inviting_my_girlfriend_to_join_the/krixqzf/" TargetMode="External"/><Relationship Id="rId27" Type="http://schemas.openxmlformats.org/officeDocument/2006/relationships/hyperlink" Target="https://www.reddit.com/r/AmItheAsshole/comments/1ax5zmp/aita_for_not_adapting_to_the_shchedule_of_the/krlwcnd/" TargetMode="External"/><Relationship Id="rId1802" Type="http://schemas.openxmlformats.org/officeDocument/2006/relationships/hyperlink" Target="https://www.reddit.com/r/AmItheAsshole/comments/1awm5kq/aita_for_not_inviting_my_girlfriend_to_join_the/krirtkt/" TargetMode="External"/><Relationship Id="rId688" Type="http://schemas.openxmlformats.org/officeDocument/2006/relationships/hyperlink" Target="https://www.reddit.com/r/AmItheAsshole/comments/1ax6dek/aita_for_refusing_the_cook_for_my_boyfriend/krm8vtt/" TargetMode="External"/><Relationship Id="rId895" Type="http://schemas.openxmlformats.org/officeDocument/2006/relationships/hyperlink" Target="https://www.reddit.com/r/AmItheAsshole/comments/1ax22es/aita_if_i_leave_my_little_boy_with_my_parents/krm4s6w/" TargetMode="External"/><Relationship Id="rId2369" Type="http://schemas.openxmlformats.org/officeDocument/2006/relationships/hyperlink" Target="https://www.reddit.com/r/AmItheAsshole/comments/1awm5kq/aita_for_not_inviting_my_girlfriend_to_join_the/krl3gax/" TargetMode="External"/><Relationship Id="rId2576" Type="http://schemas.openxmlformats.org/officeDocument/2006/relationships/hyperlink" Target="https://www.reddit.com/r/AmItheAsshole/comments/1awm5kq/aita_for_not_inviting_my_girlfriend_to_join_the/krj4apg/" TargetMode="External"/><Relationship Id="rId2783" Type="http://schemas.openxmlformats.org/officeDocument/2006/relationships/hyperlink" Target="https://www.reddit.com/r/AmItheAsshole/comments/1awm5kq/aita_for_not_inviting_my_girlfriend_to_join_the/krix5pt/" TargetMode="External"/><Relationship Id="rId2990" Type="http://schemas.openxmlformats.org/officeDocument/2006/relationships/hyperlink" Target="https://www.reddit.com/r/AmItheAsshole/comments/1awp6th/aita_for_not_wanting_my_fianc&#233;_to_drive_for_uber/kriptko/" TargetMode="External"/><Relationship Id="rId548" Type="http://schemas.openxmlformats.org/officeDocument/2006/relationships/hyperlink" Target="https://www.reddit.com/r/AmItheAsshole/comments/1ax5zmp/aita_for_not_adapting_to_the_shchedule_of_the/krm7pc9/" TargetMode="External"/><Relationship Id="rId755" Type="http://schemas.openxmlformats.org/officeDocument/2006/relationships/hyperlink" Target="https://www.reddit.com/r/AmItheAsshole/comments/1ax6dek/aita_for_refusing_the_cook_for_my_boyfriend/krm4ivv/" TargetMode="External"/><Relationship Id="rId962" Type="http://schemas.openxmlformats.org/officeDocument/2006/relationships/hyperlink" Target="https://www.reddit.com/r/AmItheAsshole/comments/1awjb7j/aita_for_wanting_to_use_seperate_sponges_1/krjip2z/" TargetMode="External"/><Relationship Id="rId1178" Type="http://schemas.openxmlformats.org/officeDocument/2006/relationships/hyperlink" Target="https://www.reddit.com/r/AmItheAsshole/comments/1awkqhy/aita_for_snapping_at_my_husband_and_telling_him/krirk8l/" TargetMode="External"/><Relationship Id="rId1385" Type="http://schemas.openxmlformats.org/officeDocument/2006/relationships/hyperlink" Target="https://www.reddit.com/r/AmItheAsshole/comments/1awlk12/aita_for_telling_my_wife_to_be_happy_with_the_car/kri5aoh/" TargetMode="External"/><Relationship Id="rId1592" Type="http://schemas.openxmlformats.org/officeDocument/2006/relationships/hyperlink" Target="https://www.reddit.com/r/AmItheAsshole/comments/1awlk12/aita_for_telling_my_wife_to_be_happy_with_the_car/krjdwsv/" TargetMode="External"/><Relationship Id="rId2229" Type="http://schemas.openxmlformats.org/officeDocument/2006/relationships/hyperlink" Target="https://www.reddit.com/r/AmItheAsshole/comments/1awm5kq/aita_for_not_inviting_my_girlfriend_to_join_the/krjp5ne/" TargetMode="External"/><Relationship Id="rId2436" Type="http://schemas.openxmlformats.org/officeDocument/2006/relationships/hyperlink" Target="https://www.reddit.com/r/AmItheAsshole/comments/1awm5kq/aita_for_not_inviting_my_girlfriend_to_join_the/krll3es/" TargetMode="External"/><Relationship Id="rId2643" Type="http://schemas.openxmlformats.org/officeDocument/2006/relationships/hyperlink" Target="https://www.reddit.com/r/AmItheAsshole/comments/1awm5kq/aita_for_not_inviting_my_girlfriend_to_join_the/krj0mgl/" TargetMode="External"/><Relationship Id="rId2850" Type="http://schemas.openxmlformats.org/officeDocument/2006/relationships/hyperlink" Target="https://www.reddit.com/r/AmItheAsshole/comments/1awm5kq/aita_for_not_inviting_my_girlfriend_to_join_the/krjkeyu/" TargetMode="External"/><Relationship Id="rId91" Type="http://schemas.openxmlformats.org/officeDocument/2006/relationships/hyperlink" Target="https://www.reddit.com/r/AmItheAsshole/comments/1ax5zmp/aita_for_not_adapting_to_the_shchedule_of_the/krm421w/" TargetMode="External"/><Relationship Id="rId408" Type="http://schemas.openxmlformats.org/officeDocument/2006/relationships/hyperlink" Target="https://www.reddit.com/r/AmItheAsshole/comments/1ax5zmp/aita_for_not_adapting_to_the_shchedule_of_the/krlxpza/" TargetMode="External"/><Relationship Id="rId615" Type="http://schemas.openxmlformats.org/officeDocument/2006/relationships/hyperlink" Target="https://www.reddit.com/r/AmItheAsshole/comments/1ax6035/aita_for_being_offended_when_my_friend_called_my/krlyp9t/" TargetMode="External"/><Relationship Id="rId822" Type="http://schemas.openxmlformats.org/officeDocument/2006/relationships/hyperlink" Target="https://www.reddit.com/r/AmItheAsshole/comments/1ax6hdo/aita_for_being_super_frustrated_with_a_special/krm84yv/" TargetMode="External"/><Relationship Id="rId1038" Type="http://schemas.openxmlformats.org/officeDocument/2006/relationships/hyperlink" Target="https://www.reddit.com/r/AmItheAsshole/comments/1awkqhy/aita_for_snapping_at_my_husband_and_telling_him/kri4dn0/" TargetMode="External"/><Relationship Id="rId1245" Type="http://schemas.openxmlformats.org/officeDocument/2006/relationships/hyperlink" Target="https://www.reddit.com/r/AmItheAsshole/comments/1awkqhy/aita_for_snapping_at_my_husband_and_telling_him/krivvok/" TargetMode="External"/><Relationship Id="rId1452" Type="http://schemas.openxmlformats.org/officeDocument/2006/relationships/hyperlink" Target="https://www.reddit.com/r/AmItheAsshole/comments/1awlk12/aita_for_telling_my_wife_to_be_happy_with_the_car/krip3hs/" TargetMode="External"/><Relationship Id="rId2503" Type="http://schemas.openxmlformats.org/officeDocument/2006/relationships/hyperlink" Target="https://www.reddit.com/r/AmItheAsshole/comments/1awm5kq/aita_for_not_inviting_my_girlfriend_to_join_the/krm8wp0/" TargetMode="External"/><Relationship Id="rId1105" Type="http://schemas.openxmlformats.org/officeDocument/2006/relationships/hyperlink" Target="https://www.reddit.com/r/AmItheAsshole/comments/1awkqhy/aita_for_snapping_at_my_husband_and_telling_him/kriu9n7/" TargetMode="External"/><Relationship Id="rId1312" Type="http://schemas.openxmlformats.org/officeDocument/2006/relationships/hyperlink" Target="https://www.reddit.com/r/AmItheAsshole/comments/1awkqhy/aita_for_snapping_at_my_husband_and_telling_him/krkkawn/" TargetMode="External"/><Relationship Id="rId2710" Type="http://schemas.openxmlformats.org/officeDocument/2006/relationships/hyperlink" Target="https://www.reddit.com/r/AmItheAsshole/comments/1awm5kq/aita_for_not_inviting_my_girlfriend_to_join_the/krjckwu/" TargetMode="External"/><Relationship Id="rId3277" Type="http://schemas.openxmlformats.org/officeDocument/2006/relationships/hyperlink" Target="https://www.reddit.com/r/AmItheAsshole/comments/1awyol1/aita_for_expecting_my_girlfriend_to_do_more/krkk0x9/" TargetMode="External"/><Relationship Id="rId198" Type="http://schemas.openxmlformats.org/officeDocument/2006/relationships/hyperlink" Target="https://www.reddit.com/r/AmItheAsshole/comments/1ax5zmp/aita_for_not_adapting_to_the_shchedule_of_the/krm243e/" TargetMode="External"/><Relationship Id="rId2086" Type="http://schemas.openxmlformats.org/officeDocument/2006/relationships/hyperlink" Target="https://www.reddit.com/r/AmItheAsshole/comments/1awm5kq/aita_for_not_inviting_my_girlfriend_to_join_the/krj8npl/" TargetMode="External"/><Relationship Id="rId3484" Type="http://schemas.openxmlformats.org/officeDocument/2006/relationships/hyperlink" Target="https://www.reddit.com/r/AmItheAsshole/comments/1ax1604/aitah_for_bringing_chaos_to_a_quiet_community/krl6asi/" TargetMode="External"/><Relationship Id="rId2293" Type="http://schemas.openxmlformats.org/officeDocument/2006/relationships/hyperlink" Target="https://www.reddit.com/r/AmItheAsshole/comments/1awm5kq/aita_for_not_inviting_my_girlfriend_to_join_the/krkbpj2/" TargetMode="External"/><Relationship Id="rId3137" Type="http://schemas.openxmlformats.org/officeDocument/2006/relationships/hyperlink" Target="https://www.reddit.com/r/AmItheAsshole/comments/1awvi0c/aita_for_not_selling_my_house_and_giving_my_ex/krkyyj0/" TargetMode="External"/><Relationship Id="rId3344" Type="http://schemas.openxmlformats.org/officeDocument/2006/relationships/hyperlink" Target="https://www.reddit.com/r/AmItheAsshole/comments/1ax0gye/aita_for_being_concerned_about_my_bfs_drinking/krl1a41/" TargetMode="External"/><Relationship Id="rId265" Type="http://schemas.openxmlformats.org/officeDocument/2006/relationships/hyperlink" Target="https://www.reddit.com/r/AmItheAsshole/comments/1ax5zmp/aita_for_not_adapting_to_the_shchedule_of_the/krm5a2q/" TargetMode="External"/><Relationship Id="rId472" Type="http://schemas.openxmlformats.org/officeDocument/2006/relationships/hyperlink" Target="https://www.reddit.com/r/AmItheAsshole/comments/1ax5zmp/aita_for_not_adapting_to_the_shchedule_of_the/krlzfj7/" TargetMode="External"/><Relationship Id="rId2153" Type="http://schemas.openxmlformats.org/officeDocument/2006/relationships/hyperlink" Target="https://www.reddit.com/r/AmItheAsshole/comments/1awm5kq/aita_for_not_inviting_my_girlfriend_to_join_the/krjf2is/" TargetMode="External"/><Relationship Id="rId2360" Type="http://schemas.openxmlformats.org/officeDocument/2006/relationships/hyperlink" Target="https://www.reddit.com/r/AmItheAsshole/comments/1awm5kq/aita_for_not_inviting_my_girlfriend_to_join_the/krkxvs7/" TargetMode="External"/><Relationship Id="rId3204" Type="http://schemas.openxmlformats.org/officeDocument/2006/relationships/hyperlink" Target="https://www.reddit.com/r/AmItheAsshole/comments/1awvi0c/aita_for_not_selling_my_house_and_giving_my_ex/krlvmim/" TargetMode="External"/><Relationship Id="rId3411" Type="http://schemas.openxmlformats.org/officeDocument/2006/relationships/hyperlink" Target="https://www.reddit.com/r/AmItheAsshole/comments/1ax0gye/aita_for_being_concerned_about_my_bfs_drinking/krlf3av/" TargetMode="External"/><Relationship Id="rId125" Type="http://schemas.openxmlformats.org/officeDocument/2006/relationships/hyperlink" Target="https://www.reddit.com/r/AmItheAsshole/comments/1ax5zmp/aita_for_not_adapting_to_the_shchedule_of_the/krlta78/" TargetMode="External"/><Relationship Id="rId332" Type="http://schemas.openxmlformats.org/officeDocument/2006/relationships/hyperlink" Target="https://www.reddit.com/r/AmItheAsshole/comments/1ax5zmp/aita_for_not_adapting_to_the_shchedule_of_the/krm8cth/" TargetMode="External"/><Relationship Id="rId2013" Type="http://schemas.openxmlformats.org/officeDocument/2006/relationships/hyperlink" Target="https://www.reddit.com/r/AmItheAsshole/comments/1awm5kq/aita_for_not_inviting_my_girlfriend_to_join_the/krj3bma/" TargetMode="External"/><Relationship Id="rId2220" Type="http://schemas.openxmlformats.org/officeDocument/2006/relationships/hyperlink" Target="https://www.reddit.com/r/AmItheAsshole/comments/1awm5kq/aita_for_not_inviting_my_girlfriend_to_join_the/krjnkzb/" TargetMode="External"/><Relationship Id="rId1779" Type="http://schemas.openxmlformats.org/officeDocument/2006/relationships/hyperlink" Target="https://www.reddit.com/r/AmItheAsshole/comments/1awm5kq/aita_for_not_inviting_my_girlfriend_to_join_the/kril0s9/" TargetMode="External"/><Relationship Id="rId1986" Type="http://schemas.openxmlformats.org/officeDocument/2006/relationships/hyperlink" Target="https://www.reddit.com/r/AmItheAsshole/comments/1awm5kq/aita_for_not_inviting_my_girlfriend_to_join_the/krj0x53/" TargetMode="External"/><Relationship Id="rId1639" Type="http://schemas.openxmlformats.org/officeDocument/2006/relationships/hyperlink" Target="https://www.reddit.com/r/AmItheAsshole/comments/1awlk12/aita_for_telling_my_wife_to_be_happy_with_the_car/krimpvd/" TargetMode="External"/><Relationship Id="rId1846" Type="http://schemas.openxmlformats.org/officeDocument/2006/relationships/hyperlink" Target="https://www.reddit.com/r/AmItheAsshole/comments/1awm5kq/aita_for_not_inviting_my_girlfriend_to_join_the/kritu1q/" TargetMode="External"/><Relationship Id="rId3061" Type="http://schemas.openxmlformats.org/officeDocument/2006/relationships/hyperlink" Target="https://www.reddit.com/r/AmItheAsshole/comments/1awqpfo/aita_for_going_against_my_husbands_wishes_and/krj6mxw/" TargetMode="External"/><Relationship Id="rId1706" Type="http://schemas.openxmlformats.org/officeDocument/2006/relationships/hyperlink" Target="https://www.reddit.com/r/AmItheAsshole/comments/1awm5kq/aita_for_not_inviting_my_girlfriend_to_join_the/kridiqm/" TargetMode="External"/><Relationship Id="rId1913" Type="http://schemas.openxmlformats.org/officeDocument/2006/relationships/hyperlink" Target="https://www.reddit.com/r/AmItheAsshole/comments/1awm5kq/aita_for_not_inviting_my_girlfriend_to_join_the/krivc3k/" TargetMode="External"/><Relationship Id="rId799" Type="http://schemas.openxmlformats.org/officeDocument/2006/relationships/hyperlink" Target="https://www.reddit.com/r/AmItheAsshole/comments/1ax6dek/aita_for_refusing_the_cook_for_my_boyfriend/krm7mmy/" TargetMode="External"/><Relationship Id="rId2687" Type="http://schemas.openxmlformats.org/officeDocument/2006/relationships/hyperlink" Target="https://www.reddit.com/r/AmItheAsshole/comments/1awm5kq/aita_for_not_inviting_my_girlfriend_to_join_the/krinpdn/" TargetMode="External"/><Relationship Id="rId2894" Type="http://schemas.openxmlformats.org/officeDocument/2006/relationships/hyperlink" Target="https://www.reddit.com/r/AmItheAsshole/comments/1awm5kq/aita_for_not_inviting_my_girlfriend_to_join_the/krjyhiw/" TargetMode="External"/><Relationship Id="rId659" Type="http://schemas.openxmlformats.org/officeDocument/2006/relationships/hyperlink" Target="https://www.reddit.com/r/AmItheAsshole/comments/1ax6dek/aita_for_refusing_the_cook_for_my_boyfriend/krlybwq/" TargetMode="External"/><Relationship Id="rId866" Type="http://schemas.openxmlformats.org/officeDocument/2006/relationships/hyperlink" Target="https://www.reddit.com/r/AmItheAsshole/comments/1ax6o2s/aita_for_ignoring_my_mothers_daily_phone_calls/krm9vpx/" TargetMode="External"/><Relationship Id="rId1289" Type="http://schemas.openxmlformats.org/officeDocument/2006/relationships/hyperlink" Target="https://www.reddit.com/r/AmItheAsshole/comments/1awkqhy/aita_for_snapping_at_my_husband_and_telling_him/krinh5b/" TargetMode="External"/><Relationship Id="rId1496" Type="http://schemas.openxmlformats.org/officeDocument/2006/relationships/hyperlink" Target="https://www.reddit.com/r/AmItheAsshole/comments/1awlk12/aita_for_telling_my_wife_to_be_happy_with_the_car/krj9bd1/" TargetMode="External"/><Relationship Id="rId2547" Type="http://schemas.openxmlformats.org/officeDocument/2006/relationships/hyperlink" Target="https://www.reddit.com/r/AmItheAsshole/comments/1awm5kq/aita_for_not_inviting_my_girlfriend_to_join_the/krifse7/" TargetMode="External"/><Relationship Id="rId519" Type="http://schemas.openxmlformats.org/officeDocument/2006/relationships/hyperlink" Target="https://www.reddit.com/r/AmItheAsshole/comments/1ax5zmp/aita_for_not_adapting_to_the_shchedule_of_the/krm3bhh/" TargetMode="External"/><Relationship Id="rId1149" Type="http://schemas.openxmlformats.org/officeDocument/2006/relationships/hyperlink" Target="https://www.reddit.com/r/AmItheAsshole/comments/1awkqhy/aita_for_snapping_at_my_husband_and_telling_him/krigs5k/" TargetMode="External"/><Relationship Id="rId1356" Type="http://schemas.openxmlformats.org/officeDocument/2006/relationships/hyperlink" Target="https://www.reddit.com/r/AmItheAsshole/comments/1awkqhy/aita_for_snapping_at_my_husband_and_telling_him/kriuama/" TargetMode="External"/><Relationship Id="rId2754" Type="http://schemas.openxmlformats.org/officeDocument/2006/relationships/hyperlink" Target="https://www.reddit.com/r/AmItheAsshole/comments/1awm5kq/aita_for_not_inviting_my_girlfriend_to_join_the/krjehjy/" TargetMode="External"/><Relationship Id="rId2961" Type="http://schemas.openxmlformats.org/officeDocument/2006/relationships/hyperlink" Target="https://www.reddit.com/r/AmItheAsshole/comments/1awm5kq/aita_for_not_inviting_my_girlfriend_to_join_the/krm6xdu/" TargetMode="External"/><Relationship Id="rId726" Type="http://schemas.openxmlformats.org/officeDocument/2006/relationships/hyperlink" Target="https://www.reddit.com/r/AmItheAsshole/comments/1ax6dek/aita_for_refusing_the_cook_for_my_boyfriend/krm7msk/" TargetMode="External"/><Relationship Id="rId933" Type="http://schemas.openxmlformats.org/officeDocument/2006/relationships/hyperlink" Target="https://www.reddit.com/r/AmItheAsshole/comments/1awizuh/aita_for_not_wanting_to_sleep_on_the_couch/krhqi0m/" TargetMode="External"/><Relationship Id="rId1009" Type="http://schemas.openxmlformats.org/officeDocument/2006/relationships/hyperlink" Target="https://www.reddit.com/r/AmItheAsshole/comments/1awkqhy/aita_for_snapping_at_my_husband_and_telling_him/kri0xz8/" TargetMode="External"/><Relationship Id="rId1563" Type="http://schemas.openxmlformats.org/officeDocument/2006/relationships/hyperlink" Target="https://www.reddit.com/r/AmItheAsshole/comments/1awlk12/aita_for_telling_my_wife_to_be_happy_with_the_car/krilg9b/" TargetMode="External"/><Relationship Id="rId1770" Type="http://schemas.openxmlformats.org/officeDocument/2006/relationships/hyperlink" Target="https://www.reddit.com/r/AmItheAsshole/comments/1awm5kq/aita_for_not_inviting_my_girlfriend_to_join_the/kriobjo/" TargetMode="External"/><Relationship Id="rId2407" Type="http://schemas.openxmlformats.org/officeDocument/2006/relationships/hyperlink" Target="https://www.reddit.com/r/AmItheAsshole/comments/1awm5kq/aita_for_not_inviting_my_girlfriend_to_join_the/krldp4u/" TargetMode="External"/><Relationship Id="rId2614" Type="http://schemas.openxmlformats.org/officeDocument/2006/relationships/hyperlink" Target="https://www.reddit.com/r/AmItheAsshole/comments/1awm5kq/aita_for_not_inviting_my_girlfriend_to_join_the/krjct53/" TargetMode="External"/><Relationship Id="rId2821" Type="http://schemas.openxmlformats.org/officeDocument/2006/relationships/hyperlink" Target="https://www.reddit.com/r/AmItheAsshole/comments/1awm5kq/aita_for_not_inviting_my_girlfriend_to_join_the/krjld99/" TargetMode="External"/><Relationship Id="rId62" Type="http://schemas.openxmlformats.org/officeDocument/2006/relationships/hyperlink" Target="https://www.reddit.com/r/AmItheAsshole/comments/1ax5zmp/aita_for_not_adapting_to_the_shchedule_of_the/krm5yvg/" TargetMode="External"/><Relationship Id="rId1216" Type="http://schemas.openxmlformats.org/officeDocument/2006/relationships/hyperlink" Target="https://www.reddit.com/r/AmItheAsshole/comments/1awkqhy/aita_for_snapping_at_my_husband_and_telling_him/krjq4tk/" TargetMode="External"/><Relationship Id="rId1423" Type="http://schemas.openxmlformats.org/officeDocument/2006/relationships/hyperlink" Target="https://www.reddit.com/r/AmItheAsshole/comments/1awlk12/aita_for_telling_my_wife_to_be_happy_with_the_car/krj32jk/" TargetMode="External"/><Relationship Id="rId1630" Type="http://schemas.openxmlformats.org/officeDocument/2006/relationships/hyperlink" Target="https://www.reddit.com/r/AmItheAsshole/comments/1awlk12/aita_for_telling_my_wife_to_be_happy_with_the_car/krj0lo8/" TargetMode="External"/><Relationship Id="rId3388" Type="http://schemas.openxmlformats.org/officeDocument/2006/relationships/hyperlink" Target="https://www.reddit.com/r/AmItheAsshole/comments/1ax0gye/aita_for_being_concerned_about_my_bfs_drinking/krl4h4a/" TargetMode="External"/><Relationship Id="rId2197" Type="http://schemas.openxmlformats.org/officeDocument/2006/relationships/hyperlink" Target="https://www.reddit.com/r/AmItheAsshole/comments/1awm5kq/aita_for_not_inviting_my_girlfriend_to_join_the/krjk7qw/" TargetMode="External"/><Relationship Id="rId3248" Type="http://schemas.openxmlformats.org/officeDocument/2006/relationships/hyperlink" Target="https://www.reddit.com/r/AmItheAsshole/comments/1awx2lv/aita_for_telling_my_dad_that_theyre_constant/krkb49c/" TargetMode="External"/><Relationship Id="rId3455" Type="http://schemas.openxmlformats.org/officeDocument/2006/relationships/hyperlink" Target="https://www.reddit.com/r/AmItheAsshole/comments/1ax14i7/aita_for_asking_my_boyfriend_for_money/krkzb83/" TargetMode="External"/><Relationship Id="rId169" Type="http://schemas.openxmlformats.org/officeDocument/2006/relationships/hyperlink" Target="https://www.reddit.com/r/AmItheAsshole/comments/1ax5zmp/aita_for_not_adapting_to_the_shchedule_of_the/krm0tmq/" TargetMode="External"/><Relationship Id="rId376" Type="http://schemas.openxmlformats.org/officeDocument/2006/relationships/hyperlink" Target="https://www.reddit.com/r/AmItheAsshole/comments/1ax5zmp/aita_for_not_adapting_to_the_shchedule_of_the/krm9she/" TargetMode="External"/><Relationship Id="rId583" Type="http://schemas.openxmlformats.org/officeDocument/2006/relationships/hyperlink" Target="https://www.reddit.com/r/AmItheAsshole/comments/1ax5zmp/aita_for_not_adapting_to_the_shchedule_of_the/krmakin/" TargetMode="External"/><Relationship Id="rId790" Type="http://schemas.openxmlformats.org/officeDocument/2006/relationships/hyperlink" Target="https://www.reddit.com/r/AmItheAsshole/comments/1ax6dek/aita_for_refusing_the_cook_for_my_boyfriend/krm8pyo/" TargetMode="External"/><Relationship Id="rId2057" Type="http://schemas.openxmlformats.org/officeDocument/2006/relationships/hyperlink" Target="https://www.reddit.com/r/AmItheAsshole/comments/1awm5kq/aita_for_not_inviting_my_girlfriend_to_join_the/krj6ha5/" TargetMode="External"/><Relationship Id="rId2264" Type="http://schemas.openxmlformats.org/officeDocument/2006/relationships/hyperlink" Target="https://www.reddit.com/r/AmItheAsshole/comments/1awm5kq/aita_for_not_inviting_my_girlfriend_to_join_the/krk0vhp/" TargetMode="External"/><Relationship Id="rId2471" Type="http://schemas.openxmlformats.org/officeDocument/2006/relationships/hyperlink" Target="https://www.reddit.com/r/AmItheAsshole/comments/1awm5kq/aita_for_not_inviting_my_girlfriend_to_join_the/krlys32/" TargetMode="External"/><Relationship Id="rId3108" Type="http://schemas.openxmlformats.org/officeDocument/2006/relationships/hyperlink" Target="https://www.reddit.com/r/AmItheAsshole/comments/1awvi0c/aita_for_not_selling_my_house_and_giving_my_ex/krknbbh/" TargetMode="External"/><Relationship Id="rId3315" Type="http://schemas.openxmlformats.org/officeDocument/2006/relationships/hyperlink" Target="https://www.reddit.com/r/AmItheAsshole/comments/1awyol1/aita_for_expecting_my_girlfriend_to_do_more/" TargetMode="External"/><Relationship Id="rId236" Type="http://schemas.openxmlformats.org/officeDocument/2006/relationships/hyperlink" Target="https://www.reddit.com/r/AmItheAsshole/comments/1ax5zmp/aita_for_not_adapting_to_the_shchedule_of_the/krm44hu/" TargetMode="External"/><Relationship Id="rId443" Type="http://schemas.openxmlformats.org/officeDocument/2006/relationships/hyperlink" Target="https://www.reddit.com/r/AmItheAsshole/comments/1ax5zmp/aita_for_not_adapting_to_the_shchedule_of_the/krm2kiz/" TargetMode="External"/><Relationship Id="rId650" Type="http://schemas.openxmlformats.org/officeDocument/2006/relationships/hyperlink" Target="https://www.reddit.com/r/AmItheAsshole/comments/1ax6dek/aita_for_refusing_the_cook_for_my_boyfriend/krlvxrp/" TargetMode="External"/><Relationship Id="rId1073" Type="http://schemas.openxmlformats.org/officeDocument/2006/relationships/hyperlink" Target="https://www.reddit.com/r/AmItheAsshole/comments/1awkqhy/aita_for_snapping_at_my_husband_and_telling_him/kria7tr/" TargetMode="External"/><Relationship Id="rId1280" Type="http://schemas.openxmlformats.org/officeDocument/2006/relationships/hyperlink" Target="https://www.reddit.com/r/AmItheAsshole/comments/1awkqhy/aita_for_snapping_at_my_husband_and_telling_him/kritnpt/" TargetMode="External"/><Relationship Id="rId2124" Type="http://schemas.openxmlformats.org/officeDocument/2006/relationships/hyperlink" Target="https://www.reddit.com/r/AmItheAsshole/comments/1awm5kq/aita_for_not_inviting_my_girlfriend_to_join_the/krjbnrn/" TargetMode="External"/><Relationship Id="rId2331" Type="http://schemas.openxmlformats.org/officeDocument/2006/relationships/hyperlink" Target="https://www.reddit.com/r/AmItheAsshole/comments/1awm5kq/aita_for_not_inviting_my_girlfriend_to_join_the/krkn33i/" TargetMode="External"/><Relationship Id="rId303" Type="http://schemas.openxmlformats.org/officeDocument/2006/relationships/hyperlink" Target="https://www.reddit.com/r/AmItheAsshole/comments/1ax5zmp/aita_for_not_adapting_to_the_shchedule_of_the/krm6r9j/" TargetMode="External"/><Relationship Id="rId1140" Type="http://schemas.openxmlformats.org/officeDocument/2006/relationships/hyperlink" Target="https://www.reddit.com/r/AmItheAsshole/comments/1awkqhy/aita_for_snapping_at_my_husband_and_telling_him/kricdew/" TargetMode="External"/><Relationship Id="rId510" Type="http://schemas.openxmlformats.org/officeDocument/2006/relationships/hyperlink" Target="https://www.reddit.com/r/AmItheAsshole/comments/1ax5zmp/aita_for_not_adapting_to_the_shchedule_of_the/krm5yy3/" TargetMode="External"/><Relationship Id="rId1000" Type="http://schemas.openxmlformats.org/officeDocument/2006/relationships/hyperlink" Target="https://www.reddit.com/r/AmItheAsshole/comments/1awkqhy/aita_for_snapping_at_my_husband_and_telling_him/kri369t/" TargetMode="External"/><Relationship Id="rId1957" Type="http://schemas.openxmlformats.org/officeDocument/2006/relationships/hyperlink" Target="https://www.reddit.com/r/AmItheAsshole/comments/1awm5kq/aita_for_not_inviting_my_girlfriend_to_join_the/kriyr89/" TargetMode="External"/><Relationship Id="rId1817" Type="http://schemas.openxmlformats.org/officeDocument/2006/relationships/hyperlink" Target="https://www.reddit.com/r/AmItheAsshole/comments/1awm5kq/aita_for_not_inviting_my_girlfriend_to_join_the/kriszpk/" TargetMode="External"/><Relationship Id="rId3172" Type="http://schemas.openxmlformats.org/officeDocument/2006/relationships/hyperlink" Target="https://www.reddit.com/r/AmItheAsshole/comments/1awvi0c/aita_for_not_selling_my_house_and_giving_my_ex/krlsw36/" TargetMode="External"/><Relationship Id="rId3032" Type="http://schemas.openxmlformats.org/officeDocument/2006/relationships/hyperlink" Target="https://www.reddit.com/r/AmItheAsshole/comments/1awpa84/aita_or_am_i_asking_for_fair_help/krizid3/" TargetMode="External"/><Relationship Id="rId160" Type="http://schemas.openxmlformats.org/officeDocument/2006/relationships/hyperlink" Target="https://www.reddit.com/r/AmItheAsshole/comments/1ax5zmp/aita_for_not_adapting_to_the_shchedule_of_the/krlzlqc/" TargetMode="External"/><Relationship Id="rId2798" Type="http://schemas.openxmlformats.org/officeDocument/2006/relationships/hyperlink" Target="https://www.reddit.com/r/AmItheAsshole/comments/1awm5kq/aita_for_not_inviting_my_girlfriend_to_join_the/krjdqpl/" TargetMode="External"/><Relationship Id="rId977" Type="http://schemas.openxmlformats.org/officeDocument/2006/relationships/hyperlink" Target="https://www.reddit.com/r/AmItheAsshole/comments/1awjb7j/aita_for_wanting_to_use_seperate_sponges_1/krhwobn/" TargetMode="External"/><Relationship Id="rId2658" Type="http://schemas.openxmlformats.org/officeDocument/2006/relationships/hyperlink" Target="https://www.reddit.com/r/AmItheAsshole/comments/1awm5kq/aita_for_not_inviting_my_girlfriend_to_join_the/krj4mzw/" TargetMode="External"/><Relationship Id="rId2865" Type="http://schemas.openxmlformats.org/officeDocument/2006/relationships/hyperlink" Target="https://www.reddit.com/r/AmItheAsshole/comments/1awm5kq/aita_for_not_inviting_my_girlfriend_to_join_the/krjmdns/" TargetMode="External"/><Relationship Id="rId837" Type="http://schemas.openxmlformats.org/officeDocument/2006/relationships/hyperlink" Target="https://www.reddit.com/r/AmItheAsshole/comments/1ax6o2s/aita_for_ignoring_my_mothers_daily_phone_calls/krm0ong/" TargetMode="External"/><Relationship Id="rId1467" Type="http://schemas.openxmlformats.org/officeDocument/2006/relationships/hyperlink" Target="https://www.reddit.com/r/AmItheAsshole/comments/1awlk12/aita_for_telling_my_wife_to_be_happy_with_the_car/kriy9a8/" TargetMode="External"/><Relationship Id="rId1674" Type="http://schemas.openxmlformats.org/officeDocument/2006/relationships/hyperlink" Target="https://www.reddit.com/r/AmItheAsshole/comments/1awm5kq/aita_for_not_inviting_my_girlfriend_to_join_the/kri685y/" TargetMode="External"/><Relationship Id="rId1881" Type="http://schemas.openxmlformats.org/officeDocument/2006/relationships/hyperlink" Target="https://www.reddit.com/r/AmItheAsshole/comments/1awm5kq/aita_for_not_inviting_my_girlfriend_to_join_the/krj4ydx/" TargetMode="External"/><Relationship Id="rId2518" Type="http://schemas.openxmlformats.org/officeDocument/2006/relationships/hyperlink" Target="https://www.reddit.com/r/AmItheAsshole/comments/1awm5kq/aita_for_not_inviting_my_girlfriend_to_join_the/krih51o/" TargetMode="External"/><Relationship Id="rId2725" Type="http://schemas.openxmlformats.org/officeDocument/2006/relationships/hyperlink" Target="https://www.reddit.com/r/AmItheAsshole/comments/1awm5kq/aita_for_not_inviting_my_girlfriend_to_join_the/krjn0g8/" TargetMode="External"/><Relationship Id="rId2932" Type="http://schemas.openxmlformats.org/officeDocument/2006/relationships/hyperlink" Target="https://www.reddit.com/r/AmItheAsshole/comments/1awm5kq/aita_for_not_inviting_my_girlfriend_to_join_the/krk7wvm/" TargetMode="External"/><Relationship Id="rId904" Type="http://schemas.openxmlformats.org/officeDocument/2006/relationships/hyperlink" Target="https://www.reddit.com/r/AmItheAsshole/comments/1awizuh/aita_for_not_wanting_to_sleep_on_the_couch/krhgz3a/" TargetMode="External"/><Relationship Id="rId1327" Type="http://schemas.openxmlformats.org/officeDocument/2006/relationships/hyperlink" Target="https://www.reddit.com/r/AmItheAsshole/comments/1awkqhy/aita_for_snapping_at_my_husband_and_telling_him/krjji69/" TargetMode="External"/><Relationship Id="rId1534" Type="http://schemas.openxmlformats.org/officeDocument/2006/relationships/hyperlink" Target="https://www.reddit.com/r/AmItheAsshole/comments/1awlk12/aita_for_telling_my_wife_to_be_happy_with_the_car/krkr6i0/" TargetMode="External"/><Relationship Id="rId1741" Type="http://schemas.openxmlformats.org/officeDocument/2006/relationships/hyperlink" Target="https://www.reddit.com/r/AmItheAsshole/comments/1awm5kq/aita_for_not_inviting_my_girlfriend_to_join_the/kri72md/" TargetMode="External"/><Relationship Id="rId33" Type="http://schemas.openxmlformats.org/officeDocument/2006/relationships/hyperlink" Target="https://www.reddit.com/r/AmItheAsshole/comments/1ax5zmp/aita_for_not_adapting_to_the_shchedule_of_the/krlxby6/" TargetMode="External"/><Relationship Id="rId1601" Type="http://schemas.openxmlformats.org/officeDocument/2006/relationships/hyperlink" Target="https://www.reddit.com/r/AmItheAsshole/comments/1awlk12/aita_for_telling_my_wife_to_be_happy_with_the_car/kriy9x6/" TargetMode="External"/><Relationship Id="rId3359" Type="http://schemas.openxmlformats.org/officeDocument/2006/relationships/hyperlink" Target="https://www.reddit.com/r/AmItheAsshole/comments/1ax0gye/aita_for_being_concerned_about_my_bfs_drinking/krm4em7/" TargetMode="External"/><Relationship Id="rId487" Type="http://schemas.openxmlformats.org/officeDocument/2006/relationships/hyperlink" Target="https://www.reddit.com/r/AmItheAsshole/comments/1ax5zmp/aita_for_not_adapting_to_the_shchedule_of_the/krm6iks/" TargetMode="External"/><Relationship Id="rId694" Type="http://schemas.openxmlformats.org/officeDocument/2006/relationships/hyperlink" Target="https://www.reddit.com/r/AmItheAsshole/comments/1ax6dek/aita_for_refusing_the_cook_for_my_boyfriend/krm9ucz/" TargetMode="External"/><Relationship Id="rId2168" Type="http://schemas.openxmlformats.org/officeDocument/2006/relationships/hyperlink" Target="https://www.reddit.com/r/AmItheAsshole/comments/1awm5kq/aita_for_not_inviting_my_girlfriend_to_join_the/krjg2jj/" TargetMode="External"/><Relationship Id="rId2375" Type="http://schemas.openxmlformats.org/officeDocument/2006/relationships/hyperlink" Target="https://www.reddit.com/r/AmItheAsshole/comments/1awm5kq/aita_for_not_inviting_my_girlfriend_to_join_the/krl6blx/" TargetMode="External"/><Relationship Id="rId3219" Type="http://schemas.openxmlformats.org/officeDocument/2006/relationships/hyperlink" Target="https://www.reddit.com/r/AmItheAsshole/comments/1awvi0c/aita_for_not_selling_my_house_and_giving_my_ex/krm4f3o/" TargetMode="External"/><Relationship Id="rId347" Type="http://schemas.openxmlformats.org/officeDocument/2006/relationships/hyperlink" Target="https://www.reddit.com/r/AmItheAsshole/comments/1ax5zmp/aita_for_not_adapting_to_the_shchedule_of_the/krm8r3p/" TargetMode="External"/><Relationship Id="rId1184" Type="http://schemas.openxmlformats.org/officeDocument/2006/relationships/hyperlink" Target="https://www.reddit.com/r/AmItheAsshole/comments/1awkqhy/aita_for_snapping_at_my_husband_and_telling_him/krivdh4/" TargetMode="External"/><Relationship Id="rId2028" Type="http://schemas.openxmlformats.org/officeDocument/2006/relationships/hyperlink" Target="https://www.reddit.com/r/AmItheAsshole/comments/1awm5kq/aita_for_not_inviting_my_girlfriend_to_join_the/krj47n0/" TargetMode="External"/><Relationship Id="rId2582" Type="http://schemas.openxmlformats.org/officeDocument/2006/relationships/hyperlink" Target="https://www.reddit.com/r/AmItheAsshole/comments/1awm5kq/aita_for_not_inviting_my_girlfriend_to_join_the/krk930z/" TargetMode="External"/><Relationship Id="rId3426" Type="http://schemas.openxmlformats.org/officeDocument/2006/relationships/hyperlink" Target="https://www.reddit.com/r/AmItheAsshole/comments/1ax0gye/aita_for_being_concerned_about_my_bfs_drinking/krl2dvr/" TargetMode="External"/><Relationship Id="rId554" Type="http://schemas.openxmlformats.org/officeDocument/2006/relationships/hyperlink" Target="https://www.reddit.com/r/AmItheAsshole/comments/1ax5zmp/aita_for_not_adapting_to_the_shchedule_of_the/krm6ql0/" TargetMode="External"/><Relationship Id="rId761" Type="http://schemas.openxmlformats.org/officeDocument/2006/relationships/hyperlink" Target="https://www.reddit.com/r/AmItheAsshole/comments/1ax6dek/aita_for_refusing_the_cook_for_my_boyfriend/krlzorb/" TargetMode="External"/><Relationship Id="rId1391" Type="http://schemas.openxmlformats.org/officeDocument/2006/relationships/hyperlink" Target="https://www.reddit.com/r/AmItheAsshole/comments/1awlk12/aita_for_telling_my_wife_to_be_happy_with_the_car/krikhwd/" TargetMode="External"/><Relationship Id="rId2235" Type="http://schemas.openxmlformats.org/officeDocument/2006/relationships/hyperlink" Target="https://www.reddit.com/r/AmItheAsshole/comments/1awm5kq/aita_for_not_inviting_my_girlfriend_to_join_the/krjqrks/" TargetMode="External"/><Relationship Id="rId2442" Type="http://schemas.openxmlformats.org/officeDocument/2006/relationships/hyperlink" Target="https://www.reddit.com/r/AmItheAsshole/comments/1awm5kq/aita_for_not_inviting_my_girlfriend_to_join_the/krloyfg/" TargetMode="External"/><Relationship Id="rId207" Type="http://schemas.openxmlformats.org/officeDocument/2006/relationships/hyperlink" Target="https://www.reddit.com/r/AmItheAsshole/comments/1ax5zmp/aita_for_not_adapting_to_the_shchedule_of_the/krm2u0n/" TargetMode="External"/><Relationship Id="rId414" Type="http://schemas.openxmlformats.org/officeDocument/2006/relationships/hyperlink" Target="https://www.reddit.com/r/AmItheAsshole/comments/1ax5zmp/aita_for_not_adapting_to_the_shchedule_of_the/krlzdh4/" TargetMode="External"/><Relationship Id="rId621" Type="http://schemas.openxmlformats.org/officeDocument/2006/relationships/hyperlink" Target="https://www.reddit.com/r/AmItheAsshole/comments/1ax6dek/aita_for_refusing_the_cook_for_my_boyfriend/krlses4/" TargetMode="External"/><Relationship Id="rId1044" Type="http://schemas.openxmlformats.org/officeDocument/2006/relationships/hyperlink" Target="https://www.reddit.com/r/AmItheAsshole/comments/1awkqhy/aita_for_snapping_at_my_husband_and_telling_him/kri8dn3/" TargetMode="External"/><Relationship Id="rId1251" Type="http://schemas.openxmlformats.org/officeDocument/2006/relationships/hyperlink" Target="https://www.reddit.com/r/AmItheAsshole/comments/1awkqhy/aita_for_snapping_at_my_husband_and_telling_him/krk0zqx/" TargetMode="External"/><Relationship Id="rId2302" Type="http://schemas.openxmlformats.org/officeDocument/2006/relationships/hyperlink" Target="https://www.reddit.com/r/AmItheAsshole/comments/1awm5kq/aita_for_not_inviting_my_girlfriend_to_join_the/krkeaeu/" TargetMode="External"/><Relationship Id="rId1111" Type="http://schemas.openxmlformats.org/officeDocument/2006/relationships/hyperlink" Target="https://www.reddit.com/r/AmItheAsshole/comments/1awkqhy/aita_for_snapping_at_my_husband_and_telling_him/kriz8ln/" TargetMode="External"/><Relationship Id="rId3076" Type="http://schemas.openxmlformats.org/officeDocument/2006/relationships/hyperlink" Target="https://www.reddit.com/r/AmItheAsshole/comments/1awqpfo/aita_for_going_against_my_husbands_wishes_and/krkjxno/" TargetMode="External"/><Relationship Id="rId3283" Type="http://schemas.openxmlformats.org/officeDocument/2006/relationships/hyperlink" Target="https://www.reddit.com/r/AmItheAsshole/comments/1awyol1/aita_for_expecting_my_girlfriend_to_do_more/krku70m/" TargetMode="External"/><Relationship Id="rId3490" Type="http://schemas.openxmlformats.org/officeDocument/2006/relationships/hyperlink" Target="https://www.reddit.com/r/AmItheAsshole/comments/1ax1604/aitah_for_bringing_chaos_to_a_quiet_community/krl30bs/" TargetMode="External"/><Relationship Id="rId1928" Type="http://schemas.openxmlformats.org/officeDocument/2006/relationships/hyperlink" Target="https://www.reddit.com/r/AmItheAsshole/comments/1awm5kq/aita_for_not_inviting_my_girlfriend_to_join_the/kriwocu/" TargetMode="External"/><Relationship Id="rId2092" Type="http://schemas.openxmlformats.org/officeDocument/2006/relationships/hyperlink" Target="https://www.reddit.com/r/AmItheAsshole/comments/1awm5kq/aita_for_not_inviting_my_girlfriend_to_join_the/krj9606/" TargetMode="External"/><Relationship Id="rId3143" Type="http://schemas.openxmlformats.org/officeDocument/2006/relationships/hyperlink" Target="https://www.reddit.com/r/AmItheAsshole/comments/1awvi0c/aita_for_not_selling_my_house_and_giving_my_ex/krl3jb5/" TargetMode="External"/><Relationship Id="rId3350" Type="http://schemas.openxmlformats.org/officeDocument/2006/relationships/hyperlink" Target="https://www.reddit.com/r/AmItheAsshole/comments/1ax0gye/aita_for_being_concerned_about_my_bfs_drinking/krl89z3/" TargetMode="External"/><Relationship Id="rId271" Type="http://schemas.openxmlformats.org/officeDocument/2006/relationships/hyperlink" Target="https://www.reddit.com/r/AmItheAsshole/comments/1ax5zmp/aita_for_not_adapting_to_the_shchedule_of_the/krm5mpt/" TargetMode="External"/><Relationship Id="rId3003" Type="http://schemas.openxmlformats.org/officeDocument/2006/relationships/hyperlink" Target="https://www.reddit.com/r/AmItheAsshole/comments/1awp6th/aita_for_not_wanting_my_fianc&#233;_to_drive_for_uber/kripoo1/" TargetMode="External"/><Relationship Id="rId131" Type="http://schemas.openxmlformats.org/officeDocument/2006/relationships/hyperlink" Target="https://www.reddit.com/r/AmItheAsshole/comments/1ax5zmp/aita_for_not_adapting_to_the_shchedule_of_the/krlxm2q/" TargetMode="External"/><Relationship Id="rId3210" Type="http://schemas.openxmlformats.org/officeDocument/2006/relationships/hyperlink" Target="https://www.reddit.com/r/AmItheAsshole/comments/1awvi0c/aita_for_not_selling_my_house_and_giving_my_ex/krkhkom/" TargetMode="External"/><Relationship Id="rId2769" Type="http://schemas.openxmlformats.org/officeDocument/2006/relationships/hyperlink" Target="https://www.reddit.com/r/AmItheAsshole/comments/1awm5kq/aita_for_not_inviting_my_girlfriend_to_join_the/krljkfs/" TargetMode="External"/><Relationship Id="rId2976" Type="http://schemas.openxmlformats.org/officeDocument/2006/relationships/hyperlink" Target="https://www.reddit.com/r/AmItheAsshole/comments/1awosbj/aita_for_no_longer_doing_things_for_my_younger/kripg1d/" TargetMode="External"/><Relationship Id="rId948" Type="http://schemas.openxmlformats.org/officeDocument/2006/relationships/hyperlink" Target="https://www.reddit.com/r/AmItheAsshole/comments/1awizuh/aita_for_not_wanting_to_sleep_on_the_couch/krhy012/" TargetMode="External"/><Relationship Id="rId1578" Type="http://schemas.openxmlformats.org/officeDocument/2006/relationships/hyperlink" Target="https://www.reddit.com/r/AmItheAsshole/comments/1awlk12/aita_for_telling_my_wife_to_be_happy_with_the_car/krixd11/" TargetMode="External"/><Relationship Id="rId1785" Type="http://schemas.openxmlformats.org/officeDocument/2006/relationships/hyperlink" Target="https://www.reddit.com/r/AmItheAsshole/comments/1awm5kq/aita_for_not_inviting_my_girlfriend_to_join_the/kripqm2/" TargetMode="External"/><Relationship Id="rId1992" Type="http://schemas.openxmlformats.org/officeDocument/2006/relationships/hyperlink" Target="https://www.reddit.com/r/AmItheAsshole/comments/1awm5kq/aita_for_not_inviting_my_girlfriend_to_join_the/krj1ejf/" TargetMode="External"/><Relationship Id="rId2629" Type="http://schemas.openxmlformats.org/officeDocument/2006/relationships/hyperlink" Target="https://www.reddit.com/r/AmItheAsshole/comments/1awm5kq/aita_for_not_inviting_my_girlfriend_to_join_the/krisptu/" TargetMode="External"/><Relationship Id="rId2836" Type="http://schemas.openxmlformats.org/officeDocument/2006/relationships/hyperlink" Target="https://www.reddit.com/r/AmItheAsshole/comments/1awm5kq/aita_for_not_inviting_my_girlfriend_to_join_the/krm3v1h/" TargetMode="External"/><Relationship Id="rId77" Type="http://schemas.openxmlformats.org/officeDocument/2006/relationships/hyperlink" Target="https://www.reddit.com/r/AmItheAsshole/comments/1ax5zmp/aita_for_not_adapting_to_the_shchedule_of_the/krm0u8o/" TargetMode="External"/><Relationship Id="rId808" Type="http://schemas.openxmlformats.org/officeDocument/2006/relationships/hyperlink" Target="https://www.reddit.com/r/AmItheAsshole/comments/1ax6dek/aita_for_refusing_the_cook_for_my_boyfriend/krm9ntj/" TargetMode="External"/><Relationship Id="rId1438" Type="http://schemas.openxmlformats.org/officeDocument/2006/relationships/hyperlink" Target="https://www.reddit.com/r/AmItheAsshole/comments/1awlk12/aita_for_telling_my_wife_to_be_happy_with_the_car/krih82j/" TargetMode="External"/><Relationship Id="rId1645" Type="http://schemas.openxmlformats.org/officeDocument/2006/relationships/hyperlink" Target="https://www.reddit.com/r/AmItheAsshole/comments/1awlk12/aita_for_telling_my_wife_to_be_happy_with_the_car/krj1g4r/" TargetMode="External"/><Relationship Id="rId1852" Type="http://schemas.openxmlformats.org/officeDocument/2006/relationships/hyperlink" Target="https://www.reddit.com/r/AmItheAsshole/comments/1awm5kq/aita_for_not_inviting_my_girlfriend_to_join_the/krj4dh5/" TargetMode="External"/><Relationship Id="rId2903" Type="http://schemas.openxmlformats.org/officeDocument/2006/relationships/hyperlink" Target="https://www.reddit.com/r/AmItheAsshole/comments/1awm5kq/aita_for_not_inviting_my_girlfriend_to_join_the/krkny8t/" TargetMode="External"/><Relationship Id="rId1505" Type="http://schemas.openxmlformats.org/officeDocument/2006/relationships/hyperlink" Target="https://www.reddit.com/r/AmItheAsshole/comments/1awlk12/aita_for_telling_my_wife_to_be_happy_with_the_car/krje7qu/" TargetMode="External"/><Relationship Id="rId1712" Type="http://schemas.openxmlformats.org/officeDocument/2006/relationships/hyperlink" Target="https://www.reddit.com/r/AmItheAsshole/comments/1awm5kq/aita_for_not_inviting_my_girlfriend_to_join_the/krihs35/" TargetMode="External"/><Relationship Id="rId598" Type="http://schemas.openxmlformats.org/officeDocument/2006/relationships/hyperlink" Target="https://www.reddit.com/r/AmItheAsshole/comments/1ax6035/aita_for_being_offended_when_my_friend_called_my/krlr3p1/" TargetMode="External"/><Relationship Id="rId2279" Type="http://schemas.openxmlformats.org/officeDocument/2006/relationships/hyperlink" Target="https://www.reddit.com/r/AmItheAsshole/comments/1awm5kq/aita_for_not_inviting_my_girlfriend_to_join_the/krk898s/" TargetMode="External"/><Relationship Id="rId2486" Type="http://schemas.openxmlformats.org/officeDocument/2006/relationships/hyperlink" Target="https://www.reddit.com/r/AmItheAsshole/comments/1awm5kq/aita_for_not_inviting_my_girlfriend_to_join_the/krm46k7/" TargetMode="External"/><Relationship Id="rId2693" Type="http://schemas.openxmlformats.org/officeDocument/2006/relationships/hyperlink" Target="https://www.reddit.com/r/AmItheAsshole/comments/1awm5kq/aita_for_not_inviting_my_girlfriend_to_join_the/krj02qq/" TargetMode="External"/><Relationship Id="rId458" Type="http://schemas.openxmlformats.org/officeDocument/2006/relationships/hyperlink" Target="https://www.reddit.com/r/AmItheAsshole/comments/1ax5zmp/aita_for_not_adapting_to_the_shchedule_of_the/krm29si/" TargetMode="External"/><Relationship Id="rId665" Type="http://schemas.openxmlformats.org/officeDocument/2006/relationships/hyperlink" Target="https://www.reddit.com/r/AmItheAsshole/comments/1ax6dek/aita_for_refusing_the_cook_for_my_boyfriend/krm5803/" TargetMode="External"/><Relationship Id="rId872" Type="http://schemas.openxmlformats.org/officeDocument/2006/relationships/hyperlink" Target="https://www.reddit.com/r/AmItheAsshole/comments/1ax22es/aita_if_i_leave_my_little_boy_with_my_parents/krl2fgf/" TargetMode="External"/><Relationship Id="rId1088" Type="http://schemas.openxmlformats.org/officeDocument/2006/relationships/hyperlink" Target="https://www.reddit.com/r/AmItheAsshole/comments/1awkqhy/aita_for_snapping_at_my_husband_and_telling_him/krisgmh/" TargetMode="External"/><Relationship Id="rId1295" Type="http://schemas.openxmlformats.org/officeDocument/2006/relationships/hyperlink" Target="https://www.reddit.com/r/AmItheAsshole/comments/1awkqhy/aita_for_snapping_at_my_husband_and_telling_him/kri7i05/" TargetMode="External"/><Relationship Id="rId2139" Type="http://schemas.openxmlformats.org/officeDocument/2006/relationships/hyperlink" Target="https://www.reddit.com/r/AmItheAsshole/comments/1awm5kq/aita_for_not_inviting_my_girlfriend_to_join_the/krjdkqr/" TargetMode="External"/><Relationship Id="rId2346" Type="http://schemas.openxmlformats.org/officeDocument/2006/relationships/hyperlink" Target="https://www.reddit.com/r/AmItheAsshole/comments/1awm5kq/aita_for_not_inviting_my_girlfriend_to_join_the/krktx5q/" TargetMode="External"/><Relationship Id="rId2553" Type="http://schemas.openxmlformats.org/officeDocument/2006/relationships/hyperlink" Target="https://www.reddit.com/r/AmItheAsshole/comments/1awm5kq/aita_for_not_inviting_my_girlfriend_to_join_the/krkna7n/" TargetMode="External"/><Relationship Id="rId2760" Type="http://schemas.openxmlformats.org/officeDocument/2006/relationships/hyperlink" Target="https://www.reddit.com/r/AmItheAsshole/comments/1awm5kq/aita_for_not_inviting_my_girlfriend_to_join_the/krjf6rz/" TargetMode="External"/><Relationship Id="rId318" Type="http://schemas.openxmlformats.org/officeDocument/2006/relationships/hyperlink" Target="https://www.reddit.com/r/AmItheAsshole/comments/1ax5zmp/aita_for_not_adapting_to_the_shchedule_of_the/krm7jut/" TargetMode="External"/><Relationship Id="rId525" Type="http://schemas.openxmlformats.org/officeDocument/2006/relationships/hyperlink" Target="https://www.reddit.com/r/AmItheAsshole/comments/1ax5zmp/aita_for_not_adapting_to_the_shchedule_of_the/krlwwuv/" TargetMode="External"/><Relationship Id="rId732" Type="http://schemas.openxmlformats.org/officeDocument/2006/relationships/hyperlink" Target="https://www.reddit.com/r/AmItheAsshole/comments/1ax6dek/aita_for_refusing_the_cook_for_my_boyfriend/krm52qo/" TargetMode="External"/><Relationship Id="rId1155" Type="http://schemas.openxmlformats.org/officeDocument/2006/relationships/hyperlink" Target="https://www.reddit.com/r/AmItheAsshole/comments/1awkqhy/aita_for_snapping_at_my_husband_and_telling_him/kriiozy/" TargetMode="External"/><Relationship Id="rId1362" Type="http://schemas.openxmlformats.org/officeDocument/2006/relationships/hyperlink" Target="https://www.reddit.com/r/AmItheAsshole/comments/1awkqhy/aita_for_snapping_at_my_husband_and_telling_him/krisgjm/" TargetMode="External"/><Relationship Id="rId2206" Type="http://schemas.openxmlformats.org/officeDocument/2006/relationships/hyperlink" Target="https://www.reddit.com/r/AmItheAsshole/comments/1awm5kq/aita_for_not_inviting_my_girlfriend_to_join_the/krjltv1/" TargetMode="External"/><Relationship Id="rId2413" Type="http://schemas.openxmlformats.org/officeDocument/2006/relationships/hyperlink" Target="https://www.reddit.com/r/AmItheAsshole/comments/1awm5kq/aita_for_not_inviting_my_girlfriend_to_join_the/krlejt3/" TargetMode="External"/><Relationship Id="rId2620" Type="http://schemas.openxmlformats.org/officeDocument/2006/relationships/hyperlink" Target="https://www.reddit.com/r/AmItheAsshole/comments/1awm5kq/aita_for_not_inviting_my_girlfriend_to_join_the/kriw6py/" TargetMode="External"/><Relationship Id="rId1015" Type="http://schemas.openxmlformats.org/officeDocument/2006/relationships/hyperlink" Target="https://www.reddit.com/r/AmItheAsshole/comments/1awkqhy/aita_for_snapping_at_my_husband_and_telling_him/kri4ajd/" TargetMode="External"/><Relationship Id="rId1222" Type="http://schemas.openxmlformats.org/officeDocument/2006/relationships/hyperlink" Target="https://www.reddit.com/r/AmItheAsshole/comments/1awkqhy/aita_for_snapping_at_my_husband_and_telling_him/krkukq2/" TargetMode="External"/><Relationship Id="rId3187" Type="http://schemas.openxmlformats.org/officeDocument/2006/relationships/hyperlink" Target="https://www.reddit.com/r/AmItheAsshole/comments/1awvi0c/aita_for_not_selling_my_house_and_giving_my_ex/krkqihx/" TargetMode="External"/><Relationship Id="rId3394" Type="http://schemas.openxmlformats.org/officeDocument/2006/relationships/hyperlink" Target="https://www.reddit.com/r/AmItheAsshole/comments/1ax0gye/aita_for_being_concerned_about_my_bfs_drinking/krl1ysp/" TargetMode="External"/><Relationship Id="rId3047" Type="http://schemas.openxmlformats.org/officeDocument/2006/relationships/hyperlink" Target="https://www.reddit.com/r/AmItheAsshole/comments/1awq8mp/aita_for_leaving_my_wife_behind/" TargetMode="External"/><Relationship Id="rId175" Type="http://schemas.openxmlformats.org/officeDocument/2006/relationships/hyperlink" Target="https://www.reddit.com/r/AmItheAsshole/comments/1ax5zmp/aita_for_not_adapting_to_the_shchedule_of_the/krm0zn3/" TargetMode="External"/><Relationship Id="rId3254" Type="http://schemas.openxmlformats.org/officeDocument/2006/relationships/hyperlink" Target="https://www.reddit.com/r/AmItheAsshole/comments/1awxabz/update_for_yelling_at_my_mom_over_a_bad_birthday/krka5e3/" TargetMode="External"/><Relationship Id="rId3461" Type="http://schemas.openxmlformats.org/officeDocument/2006/relationships/hyperlink" Target="https://www.reddit.com/r/AmItheAsshole/comments/1ax14i7/aita_for_asking_my_boyfriend_for_money/krldz84/" TargetMode="External"/><Relationship Id="rId382" Type="http://schemas.openxmlformats.org/officeDocument/2006/relationships/hyperlink" Target="https://www.reddit.com/r/AmItheAsshole/comments/1ax5zmp/aita_for_not_adapting_to_the_shchedule_of_the/krma1vq/" TargetMode="External"/><Relationship Id="rId2063" Type="http://schemas.openxmlformats.org/officeDocument/2006/relationships/hyperlink" Target="https://www.reddit.com/r/AmItheAsshole/comments/1awm5kq/aita_for_not_inviting_my_girlfriend_to_join_the/krj73xn/" TargetMode="External"/><Relationship Id="rId2270" Type="http://schemas.openxmlformats.org/officeDocument/2006/relationships/hyperlink" Target="https://www.reddit.com/r/AmItheAsshole/comments/1awm5kq/aita_for_not_inviting_my_girlfriend_to_join_the/krk4wq9/" TargetMode="External"/><Relationship Id="rId3114" Type="http://schemas.openxmlformats.org/officeDocument/2006/relationships/hyperlink" Target="https://www.reddit.com/r/AmItheAsshole/comments/1awvi0c/aita_for_not_selling_my_house_and_giving_my_ex/krkbcdq/" TargetMode="External"/><Relationship Id="rId3321" Type="http://schemas.openxmlformats.org/officeDocument/2006/relationships/hyperlink" Target="https://www.reddit.com/r/AmItheAsshole/comments/1ax0gye/aita_for_being_concerned_about_my_bfs_drinking/krktob1/" TargetMode="External"/><Relationship Id="rId242" Type="http://schemas.openxmlformats.org/officeDocument/2006/relationships/hyperlink" Target="https://www.reddit.com/r/AmItheAsshole/comments/1ax5zmp/aita_for_not_adapting_to_the_shchedule_of_the/krm48h4/" TargetMode="External"/><Relationship Id="rId2130" Type="http://schemas.openxmlformats.org/officeDocument/2006/relationships/hyperlink" Target="https://www.reddit.com/r/AmItheAsshole/comments/1awm5kq/aita_for_not_inviting_my_girlfriend_to_join_the/krjcl70/" TargetMode="External"/><Relationship Id="rId102" Type="http://schemas.openxmlformats.org/officeDocument/2006/relationships/hyperlink" Target="https://www.reddit.com/r/AmItheAsshole/comments/1ax5zmp/aita_for_not_adapting_to_the_shchedule_of_the/krm6hxj/" TargetMode="External"/><Relationship Id="rId1689" Type="http://schemas.openxmlformats.org/officeDocument/2006/relationships/hyperlink" Target="https://www.reddit.com/r/AmItheAsshole/comments/1awm5kq/aita_for_not_inviting_my_girlfriend_to_join_the/kri3ebk/" TargetMode="External"/><Relationship Id="rId1896" Type="http://schemas.openxmlformats.org/officeDocument/2006/relationships/hyperlink" Target="https://www.reddit.com/r/AmItheAsshole/comments/1awm5kq/aita_for_not_inviting_my_girlfriend_to_join_the/krj4740/" TargetMode="External"/><Relationship Id="rId2947" Type="http://schemas.openxmlformats.org/officeDocument/2006/relationships/hyperlink" Target="https://www.reddit.com/r/AmItheAsshole/comments/1awm5kq/aita_for_not_inviting_my_girlfriend_to_join_the/krlre1t/" TargetMode="External"/><Relationship Id="rId919" Type="http://schemas.openxmlformats.org/officeDocument/2006/relationships/hyperlink" Target="https://www.reddit.com/r/AmItheAsshole/comments/1awizuh/aita_for_not_wanting_to_sleep_on_the_couch/krhg66u/" TargetMode="External"/><Relationship Id="rId1549" Type="http://schemas.openxmlformats.org/officeDocument/2006/relationships/hyperlink" Target="https://www.reddit.com/r/AmItheAsshole/comments/1awlk12/aita_for_telling_my_wife_to_be_happy_with_the_car/krlleb3/" TargetMode="External"/><Relationship Id="rId1756" Type="http://schemas.openxmlformats.org/officeDocument/2006/relationships/hyperlink" Target="https://www.reddit.com/r/AmItheAsshole/comments/1awm5kq/aita_for_not_inviting_my_girlfriend_to_join_the/krikxna/" TargetMode="External"/><Relationship Id="rId1963" Type="http://schemas.openxmlformats.org/officeDocument/2006/relationships/hyperlink" Target="https://www.reddit.com/r/AmItheAsshole/comments/1awm5kq/aita_for_not_inviting_my_girlfriend_to_join_the/kriyw6z/" TargetMode="External"/><Relationship Id="rId2807" Type="http://schemas.openxmlformats.org/officeDocument/2006/relationships/hyperlink" Target="https://www.reddit.com/r/AmItheAsshole/comments/1awm5kq/aita_for_not_inviting_my_girlfriend_to_join_the/krji364/" TargetMode="External"/><Relationship Id="rId48" Type="http://schemas.openxmlformats.org/officeDocument/2006/relationships/hyperlink" Target="https://www.reddit.com/r/AmItheAsshole/comments/1ax5zmp/aita_for_not_adapting_to_the_shchedule_of_the/krlyvo0/" TargetMode="External"/><Relationship Id="rId1409" Type="http://schemas.openxmlformats.org/officeDocument/2006/relationships/hyperlink" Target="https://www.reddit.com/r/AmItheAsshole/comments/1awlk12/aita_for_telling_my_wife_to_be_happy_with_the_car/krlj8nb/" TargetMode="External"/><Relationship Id="rId1616" Type="http://schemas.openxmlformats.org/officeDocument/2006/relationships/hyperlink" Target="https://www.reddit.com/r/AmItheAsshole/comments/1awlk12/aita_for_telling_my_wife_to_be_happy_with_the_car/krium1q/" TargetMode="External"/><Relationship Id="rId1823" Type="http://schemas.openxmlformats.org/officeDocument/2006/relationships/hyperlink" Target="https://www.reddit.com/r/AmItheAsshole/comments/1awm5kq/aita_for_not_inviting_my_girlfriend_to_join_the/krixf4j/" TargetMode="External"/><Relationship Id="rId2597" Type="http://schemas.openxmlformats.org/officeDocument/2006/relationships/hyperlink" Target="https://www.reddit.com/r/AmItheAsshole/comments/1awm5kq/aita_for_not_inviting_my_girlfriend_to_join_the/krl3du7/" TargetMode="External"/><Relationship Id="rId569" Type="http://schemas.openxmlformats.org/officeDocument/2006/relationships/hyperlink" Target="https://www.reddit.com/r/AmItheAsshole/comments/1ax5zmp/aita_for_not_adapting_to_the_shchedule_of_the/krm7jf6/" TargetMode="External"/><Relationship Id="rId776" Type="http://schemas.openxmlformats.org/officeDocument/2006/relationships/hyperlink" Target="https://www.reddit.com/r/AmItheAsshole/comments/1ax6dek/aita_for_refusing_the_cook_for_my_boyfriend/krm5725/" TargetMode="External"/><Relationship Id="rId983" Type="http://schemas.openxmlformats.org/officeDocument/2006/relationships/hyperlink" Target="https://www.reddit.com/r/AmItheAsshole/comments/1awjb7j/aita_for_wanting_to_use_seperate_sponges_1/" TargetMode="External"/><Relationship Id="rId1199" Type="http://schemas.openxmlformats.org/officeDocument/2006/relationships/hyperlink" Target="https://www.reddit.com/r/AmItheAsshole/comments/1awkqhy/aita_for_snapping_at_my_husband_and_telling_him/krj7iid/" TargetMode="External"/><Relationship Id="rId2457" Type="http://schemas.openxmlformats.org/officeDocument/2006/relationships/hyperlink" Target="https://www.reddit.com/r/AmItheAsshole/comments/1awm5kq/aita_for_not_inviting_my_girlfriend_to_join_the/krlsl0e/" TargetMode="External"/><Relationship Id="rId2664" Type="http://schemas.openxmlformats.org/officeDocument/2006/relationships/hyperlink" Target="https://www.reddit.com/r/AmItheAsshole/comments/1awm5kq/aita_for_not_inviting_my_girlfriend_to_join_the/krj5xzo/" TargetMode="External"/><Relationship Id="rId429" Type="http://schemas.openxmlformats.org/officeDocument/2006/relationships/hyperlink" Target="https://www.reddit.com/r/AmItheAsshole/comments/1ax5zmp/aita_for_not_adapting_to_the_shchedule_of_the/krm8vgi/" TargetMode="External"/><Relationship Id="rId636" Type="http://schemas.openxmlformats.org/officeDocument/2006/relationships/hyperlink" Target="https://www.reddit.com/r/AmItheAsshole/comments/1ax6dek/aita_for_refusing_the_cook_for_my_boyfriend/krm64ww/" TargetMode="External"/><Relationship Id="rId1059" Type="http://schemas.openxmlformats.org/officeDocument/2006/relationships/hyperlink" Target="https://www.reddit.com/r/AmItheAsshole/comments/1awkqhy/aita_for_snapping_at_my_husband_and_telling_him/kri9kmc/" TargetMode="External"/><Relationship Id="rId1266" Type="http://schemas.openxmlformats.org/officeDocument/2006/relationships/hyperlink" Target="https://www.reddit.com/r/AmItheAsshole/comments/1awkqhy/aita_for_snapping_at_my_husband_and_telling_him/krjboa3/" TargetMode="External"/><Relationship Id="rId1473" Type="http://schemas.openxmlformats.org/officeDocument/2006/relationships/hyperlink" Target="https://www.reddit.com/r/AmItheAsshole/comments/1awlk12/aita_for_telling_my_wife_to_be_happy_with_the_car/kriztke/" TargetMode="External"/><Relationship Id="rId2317" Type="http://schemas.openxmlformats.org/officeDocument/2006/relationships/hyperlink" Target="https://www.reddit.com/r/AmItheAsshole/comments/1awm5kq/aita_for_not_inviting_my_girlfriend_to_join_the/krkhvrs/" TargetMode="External"/><Relationship Id="rId2871" Type="http://schemas.openxmlformats.org/officeDocument/2006/relationships/hyperlink" Target="https://www.reddit.com/r/AmItheAsshole/comments/1awm5kq/aita_for_not_inviting_my_girlfriend_to_join_the/krj23y9/" TargetMode="External"/><Relationship Id="rId843" Type="http://schemas.openxmlformats.org/officeDocument/2006/relationships/hyperlink" Target="https://www.reddit.com/r/AmItheAsshole/comments/1ax6o2s/aita_for_ignoring_my_mothers_daily_phone_calls/krlucmz/" TargetMode="External"/><Relationship Id="rId1126" Type="http://schemas.openxmlformats.org/officeDocument/2006/relationships/hyperlink" Target="https://www.reddit.com/r/AmItheAsshole/comments/1awkqhy/aita_for_snapping_at_my_husband_and_telling_him/krj9g4m/" TargetMode="External"/><Relationship Id="rId1680" Type="http://schemas.openxmlformats.org/officeDocument/2006/relationships/hyperlink" Target="https://www.reddit.com/r/AmItheAsshole/comments/1awm5kq/aita_for_not_inviting_my_girlfriend_to_join_the/kri5x1x/" TargetMode="External"/><Relationship Id="rId2524" Type="http://schemas.openxmlformats.org/officeDocument/2006/relationships/hyperlink" Target="https://www.reddit.com/r/AmItheAsshole/comments/1awm5kq/aita_for_not_inviting_my_girlfriend_to_join_the/krkri2y/" TargetMode="External"/><Relationship Id="rId2731" Type="http://schemas.openxmlformats.org/officeDocument/2006/relationships/hyperlink" Target="https://www.reddit.com/r/AmItheAsshole/comments/1awm5kq/aita_for_not_inviting_my_girlfriend_to_join_the/krkxftu/" TargetMode="External"/><Relationship Id="rId703" Type="http://schemas.openxmlformats.org/officeDocument/2006/relationships/hyperlink" Target="https://www.reddit.com/r/AmItheAsshole/comments/1ax6dek/aita_for_refusing_the_cook_for_my_boyfriend/krlsqsx/" TargetMode="External"/><Relationship Id="rId910" Type="http://schemas.openxmlformats.org/officeDocument/2006/relationships/hyperlink" Target="https://www.reddit.com/r/AmItheAsshole/comments/1awizuh/aita_for_not_wanting_to_sleep_on_the_couch/krhgvv2/" TargetMode="External"/><Relationship Id="rId1333" Type="http://schemas.openxmlformats.org/officeDocument/2006/relationships/hyperlink" Target="https://www.reddit.com/r/AmItheAsshole/comments/1awkqhy/aita_for_snapping_at_my_husband_and_telling_him/kriqvj3/" TargetMode="External"/><Relationship Id="rId1540" Type="http://schemas.openxmlformats.org/officeDocument/2006/relationships/hyperlink" Target="https://www.reddit.com/r/AmItheAsshole/comments/1awlk12/aita_for_telling_my_wife_to_be_happy_with_the_car/krl58wp/" TargetMode="External"/><Relationship Id="rId1400" Type="http://schemas.openxmlformats.org/officeDocument/2006/relationships/hyperlink" Target="https://www.reddit.com/r/AmItheAsshole/comments/1awlk12/aita_for_telling_my_wife_to_be_happy_with_the_car/krirtnn/" TargetMode="External"/><Relationship Id="rId3298" Type="http://schemas.openxmlformats.org/officeDocument/2006/relationships/hyperlink" Target="https://www.reddit.com/r/AmItheAsshole/comments/1awyol1/aita_for_expecting_my_girlfriend_to_do_more/krky4so/" TargetMode="External"/><Relationship Id="rId3158" Type="http://schemas.openxmlformats.org/officeDocument/2006/relationships/hyperlink" Target="https://www.reddit.com/r/AmItheAsshole/comments/1awvi0c/aita_for_not_selling_my_house_and_giving_my_ex/krlcb1h/" TargetMode="External"/><Relationship Id="rId3365" Type="http://schemas.openxmlformats.org/officeDocument/2006/relationships/hyperlink" Target="https://www.reddit.com/r/AmItheAsshole/comments/1ax0gye/aita_for_being_concerned_about_my_bfs_drinking/krlh7hc/" TargetMode="External"/><Relationship Id="rId286" Type="http://schemas.openxmlformats.org/officeDocument/2006/relationships/hyperlink" Target="https://www.reddit.com/r/AmItheAsshole/comments/1ax5zmp/aita_for_not_adapting_to_the_shchedule_of_the/krm61es/" TargetMode="External"/><Relationship Id="rId493" Type="http://schemas.openxmlformats.org/officeDocument/2006/relationships/hyperlink" Target="https://www.reddit.com/r/AmItheAsshole/comments/1ax5zmp/aita_for_not_adapting_to_the_shchedule_of_the/krm3ykc/" TargetMode="External"/><Relationship Id="rId2174" Type="http://schemas.openxmlformats.org/officeDocument/2006/relationships/hyperlink" Target="https://www.reddit.com/r/AmItheAsshole/comments/1awm5kq/aita_for_not_inviting_my_girlfriend_to_join_the/krjgp8k/" TargetMode="External"/><Relationship Id="rId2381" Type="http://schemas.openxmlformats.org/officeDocument/2006/relationships/hyperlink" Target="https://www.reddit.com/r/AmItheAsshole/comments/1awm5kq/aita_for_not_inviting_my_girlfriend_to_join_the/krl7bgt/" TargetMode="External"/><Relationship Id="rId3018" Type="http://schemas.openxmlformats.org/officeDocument/2006/relationships/hyperlink" Target="https://www.reddit.com/r/AmItheAsshole/comments/1awpa84/aita_or_am_i_asking_for_fair_help/kriudfu/" TargetMode="External"/><Relationship Id="rId3225" Type="http://schemas.openxmlformats.org/officeDocument/2006/relationships/hyperlink" Target="https://www.reddit.com/r/AmItheAsshole/comments/1awwjl7/aita_for_refusing_to_spend_more_money_on_an/krkp7w4/" TargetMode="External"/><Relationship Id="rId3432" Type="http://schemas.openxmlformats.org/officeDocument/2006/relationships/hyperlink" Target="https://www.reddit.com/r/AmItheAsshole/comments/1ax0gye/aita_for_being_concerned_about_my_bfs_drinking/krlh6fa/" TargetMode="External"/><Relationship Id="rId146" Type="http://schemas.openxmlformats.org/officeDocument/2006/relationships/hyperlink" Target="https://www.reddit.com/r/AmItheAsshole/comments/1ax5zmp/aita_for_not_adapting_to_the_shchedule_of_the/krlpps3/" TargetMode="External"/><Relationship Id="rId353" Type="http://schemas.openxmlformats.org/officeDocument/2006/relationships/hyperlink" Target="https://www.reddit.com/r/AmItheAsshole/comments/1ax5zmp/aita_for_not_adapting_to_the_shchedule_of_the/krm8zzh/" TargetMode="External"/><Relationship Id="rId560" Type="http://schemas.openxmlformats.org/officeDocument/2006/relationships/hyperlink" Target="https://www.reddit.com/r/AmItheAsshole/comments/1ax5zmp/aita_for_not_adapting_to_the_shchedule_of_the/krm5v5h/" TargetMode="External"/><Relationship Id="rId1190" Type="http://schemas.openxmlformats.org/officeDocument/2006/relationships/hyperlink" Target="https://www.reddit.com/r/AmItheAsshole/comments/1awkqhy/aita_for_snapping_at_my_husband_and_telling_him/kriy1tr/" TargetMode="External"/><Relationship Id="rId2034" Type="http://schemas.openxmlformats.org/officeDocument/2006/relationships/hyperlink" Target="https://www.reddit.com/r/AmItheAsshole/comments/1awm5kq/aita_for_not_inviting_my_girlfriend_to_join_the/krj4taa/" TargetMode="External"/><Relationship Id="rId2241" Type="http://schemas.openxmlformats.org/officeDocument/2006/relationships/hyperlink" Target="https://www.reddit.com/r/AmItheAsshole/comments/1awm5kq/aita_for_not_inviting_my_girlfriend_to_join_the/krjsvvr/" TargetMode="External"/><Relationship Id="rId213" Type="http://schemas.openxmlformats.org/officeDocument/2006/relationships/hyperlink" Target="https://www.reddit.com/r/AmItheAsshole/comments/1ax5zmp/aita_for_not_adapting_to_the_shchedule_of_the/krm36h4/" TargetMode="External"/><Relationship Id="rId420" Type="http://schemas.openxmlformats.org/officeDocument/2006/relationships/hyperlink" Target="https://www.reddit.com/r/AmItheAsshole/comments/1ax5zmp/aita_for_not_adapting_to_the_shchedule_of_the/krma829/" TargetMode="External"/><Relationship Id="rId1050" Type="http://schemas.openxmlformats.org/officeDocument/2006/relationships/hyperlink" Target="https://www.reddit.com/r/AmItheAsshole/comments/1awkqhy/aita_for_snapping_at_my_husband_and_telling_him/kri6lnt/" TargetMode="External"/><Relationship Id="rId2101" Type="http://schemas.openxmlformats.org/officeDocument/2006/relationships/hyperlink" Target="https://www.reddit.com/r/AmItheAsshole/comments/1awm5kq/aita_for_not_inviting_my_girlfriend_to_join_the/krja4yi/" TargetMode="External"/><Relationship Id="rId1867" Type="http://schemas.openxmlformats.org/officeDocument/2006/relationships/hyperlink" Target="https://www.reddit.com/r/AmItheAsshole/comments/1awm5kq/aita_for_not_inviting_my_girlfriend_to_join_the/kriu2pl/" TargetMode="External"/><Relationship Id="rId2918" Type="http://schemas.openxmlformats.org/officeDocument/2006/relationships/hyperlink" Target="https://www.reddit.com/r/AmItheAsshole/comments/1awm5kq/aita_for_not_inviting_my_girlfriend_to_join_the/krlrnvb/" TargetMode="External"/><Relationship Id="rId1727" Type="http://schemas.openxmlformats.org/officeDocument/2006/relationships/hyperlink" Target="https://www.reddit.com/r/AmItheAsshole/comments/1awm5kq/aita_for_not_inviting_my_girlfriend_to_join_the/kri7g0r/" TargetMode="External"/><Relationship Id="rId1934" Type="http://schemas.openxmlformats.org/officeDocument/2006/relationships/hyperlink" Target="https://www.reddit.com/r/AmItheAsshole/comments/1awm5kq/aita_for_not_inviting_my_girlfriend_to_join_the/krix8qk/" TargetMode="External"/><Relationship Id="rId3082" Type="http://schemas.openxmlformats.org/officeDocument/2006/relationships/hyperlink" Target="https://www.reddit.com/r/AmItheAsshole/comments/1awqpfo/aita_for_going_against_my_husbands_wishes_and/" TargetMode="External"/><Relationship Id="rId19" Type="http://schemas.openxmlformats.org/officeDocument/2006/relationships/hyperlink" Target="https://www.reddit.com/r/AmItheAsshole/comments/1ax5zmp/aita_for_not_adapting_to_the_shchedule_of_the/krlyivy/" TargetMode="External"/><Relationship Id="rId3" Type="http://schemas.openxmlformats.org/officeDocument/2006/relationships/hyperlink" Target="https://www.reddit.com/r/AmItheAsshole/comments/1ax7h0j/wibta_for_trying_to_score_a_second_first_date/" TargetMode="External"/><Relationship Id="rId887" Type="http://schemas.openxmlformats.org/officeDocument/2006/relationships/hyperlink" Target="https://www.reddit.com/r/AmItheAsshole/comments/1ax22es/aita_if_i_leave_my_little_boy_with_my_parents/krl37j6/" TargetMode="External"/><Relationship Id="rId2568" Type="http://schemas.openxmlformats.org/officeDocument/2006/relationships/hyperlink" Target="https://www.reddit.com/r/AmItheAsshole/comments/1awm5kq/aita_for_not_inviting_my_girlfriend_to_join_the/krlz1es/" TargetMode="External"/><Relationship Id="rId2775" Type="http://schemas.openxmlformats.org/officeDocument/2006/relationships/hyperlink" Target="https://www.reddit.com/r/AmItheAsshole/comments/1awm5kq/aita_for_not_inviting_my_girlfriend_to_join_the/krjfmd4/" TargetMode="External"/><Relationship Id="rId2982" Type="http://schemas.openxmlformats.org/officeDocument/2006/relationships/hyperlink" Target="https://www.reddit.com/r/AmItheAsshole/comments/1awosbj/aita_for_no_longer_doing_things_for_my_younger/krima68/" TargetMode="External"/><Relationship Id="rId747" Type="http://schemas.openxmlformats.org/officeDocument/2006/relationships/hyperlink" Target="https://www.reddit.com/r/AmItheAsshole/comments/1ax6dek/aita_for_refusing_the_cook_for_my_boyfriend/krm4m62/" TargetMode="External"/><Relationship Id="rId954" Type="http://schemas.openxmlformats.org/officeDocument/2006/relationships/hyperlink" Target="https://www.reddit.com/r/AmItheAsshole/comments/1awjb7j/aita_for_wanting_to_use_seperate_sponges_1/krhk39r/" TargetMode="External"/><Relationship Id="rId1377" Type="http://schemas.openxmlformats.org/officeDocument/2006/relationships/hyperlink" Target="https://www.reddit.com/r/AmItheAsshole/comments/1awlk12/aita_for_telling_my_wife_to_be_happy_with_the_car/kri5z3z/" TargetMode="External"/><Relationship Id="rId1584" Type="http://schemas.openxmlformats.org/officeDocument/2006/relationships/hyperlink" Target="https://www.reddit.com/r/AmItheAsshole/comments/1awlk12/aita_for_telling_my_wife_to_be_happy_with_the_car/krlg70m/" TargetMode="External"/><Relationship Id="rId1791" Type="http://schemas.openxmlformats.org/officeDocument/2006/relationships/hyperlink" Target="https://www.reddit.com/r/AmItheAsshole/comments/1awm5kq/aita_for_not_inviting_my_girlfriend_to_join_the/kriqr3p/" TargetMode="External"/><Relationship Id="rId2428" Type="http://schemas.openxmlformats.org/officeDocument/2006/relationships/hyperlink" Target="https://www.reddit.com/r/AmItheAsshole/comments/1awm5kq/aita_for_not_inviting_my_girlfriend_to_join_the/krljjtx/" TargetMode="External"/><Relationship Id="rId2635" Type="http://schemas.openxmlformats.org/officeDocument/2006/relationships/hyperlink" Target="https://www.reddit.com/r/AmItheAsshole/comments/1awm5kq/aita_for_not_inviting_my_girlfriend_to_join_the/krjm9rz/" TargetMode="External"/><Relationship Id="rId2842" Type="http://schemas.openxmlformats.org/officeDocument/2006/relationships/hyperlink" Target="https://www.reddit.com/r/AmItheAsshole/comments/1awm5kq/aita_for_not_inviting_my_girlfriend_to_join_the/kriv36w/" TargetMode="External"/><Relationship Id="rId83" Type="http://schemas.openxmlformats.org/officeDocument/2006/relationships/hyperlink" Target="https://www.reddit.com/r/AmItheAsshole/comments/1ax5zmp/aita_for_not_adapting_to_the_shchedule_of_the/krm2ajy/" TargetMode="External"/><Relationship Id="rId607" Type="http://schemas.openxmlformats.org/officeDocument/2006/relationships/hyperlink" Target="https://www.reddit.com/r/AmItheAsshole/comments/1ax6035/aita_for_being_offended_when_my_friend_called_my/krlxk5n/" TargetMode="External"/><Relationship Id="rId814" Type="http://schemas.openxmlformats.org/officeDocument/2006/relationships/hyperlink" Target="https://www.reddit.com/r/AmItheAsshole/comments/1ax6dek/aita_for_refusing_the_cook_for_my_boyfriend/krmab98/" TargetMode="External"/><Relationship Id="rId1237" Type="http://schemas.openxmlformats.org/officeDocument/2006/relationships/hyperlink" Target="https://www.reddit.com/r/AmItheAsshole/comments/1awkqhy/aita_for_snapping_at_my_husband_and_telling_him/kri29ql/" TargetMode="External"/><Relationship Id="rId1444" Type="http://schemas.openxmlformats.org/officeDocument/2006/relationships/hyperlink" Target="https://www.reddit.com/r/AmItheAsshole/comments/1awlk12/aita_for_telling_my_wife_to_be_happy_with_the_car/krijzqd/" TargetMode="External"/><Relationship Id="rId1651" Type="http://schemas.openxmlformats.org/officeDocument/2006/relationships/hyperlink" Target="https://www.reddit.com/r/AmItheAsshole/comments/1awlk12/aita_for_telling_my_wife_to_be_happy_with_the_car/krkihx2/" TargetMode="External"/><Relationship Id="rId2702" Type="http://schemas.openxmlformats.org/officeDocument/2006/relationships/hyperlink" Target="https://www.reddit.com/r/AmItheAsshole/comments/1awm5kq/aita_for_not_inviting_my_girlfriend_to_join_the/krisx2d/" TargetMode="External"/><Relationship Id="rId1304" Type="http://schemas.openxmlformats.org/officeDocument/2006/relationships/hyperlink" Target="https://www.reddit.com/r/AmItheAsshole/comments/1awkqhy/aita_for_snapping_at_my_husband_and_telling_him/krijb0h/" TargetMode="External"/><Relationship Id="rId1511" Type="http://schemas.openxmlformats.org/officeDocument/2006/relationships/hyperlink" Target="https://www.reddit.com/r/AmItheAsshole/comments/1awlk12/aita_for_telling_my_wife_to_be_happy_with_the_car/krjhoqd/" TargetMode="External"/><Relationship Id="rId3269" Type="http://schemas.openxmlformats.org/officeDocument/2006/relationships/hyperlink" Target="https://www.reddit.com/r/AmItheAsshole/comments/1awxabz/update_for_yelling_at_my_mom_over_a_bad_birthday/krl44an/" TargetMode="External"/><Relationship Id="rId3476" Type="http://schemas.openxmlformats.org/officeDocument/2006/relationships/hyperlink" Target="https://www.reddit.com/r/AmItheAsshole/comments/1ax14i7/aita_for_asking_my_boyfriend_for_money/" TargetMode="External"/><Relationship Id="rId10" Type="http://schemas.openxmlformats.org/officeDocument/2006/relationships/hyperlink" Target="https://www.reddit.com/r/AmItheAsshole/comments/1ax5zmp/aita_for_not_adapting_to_the_shchedule_of_the/krlsknp/" TargetMode="External"/><Relationship Id="rId397" Type="http://schemas.openxmlformats.org/officeDocument/2006/relationships/hyperlink" Target="https://www.reddit.com/r/AmItheAsshole/comments/1ax5zmp/aita_for_not_adapting_to_the_shchedule_of_the/krmageu/" TargetMode="External"/><Relationship Id="rId2078" Type="http://schemas.openxmlformats.org/officeDocument/2006/relationships/hyperlink" Target="https://www.reddit.com/r/AmItheAsshole/comments/1awm5kq/aita_for_not_inviting_my_girlfriend_to_join_the/krj81g7/" TargetMode="External"/><Relationship Id="rId2285" Type="http://schemas.openxmlformats.org/officeDocument/2006/relationships/hyperlink" Target="https://www.reddit.com/r/AmItheAsshole/comments/1awm5kq/aita_for_not_inviting_my_girlfriend_to_join_the/krk9mr4/" TargetMode="External"/><Relationship Id="rId2492" Type="http://schemas.openxmlformats.org/officeDocument/2006/relationships/hyperlink" Target="https://www.reddit.com/r/AmItheAsshole/comments/1awm5kq/aita_for_not_inviting_my_girlfriend_to_join_the/krm5l8f/" TargetMode="External"/><Relationship Id="rId3129" Type="http://schemas.openxmlformats.org/officeDocument/2006/relationships/hyperlink" Target="https://www.reddit.com/r/AmItheAsshole/comments/1awvi0c/aita_for_not_selling_my_house_and_giving_my_ex/krkm43i/" TargetMode="External"/><Relationship Id="rId3336" Type="http://schemas.openxmlformats.org/officeDocument/2006/relationships/hyperlink" Target="https://www.reddit.com/r/AmItheAsshole/comments/1ax0gye/aita_for_being_concerned_about_my_bfs_drinking/krlbbqi/" TargetMode="External"/><Relationship Id="rId257" Type="http://schemas.openxmlformats.org/officeDocument/2006/relationships/hyperlink" Target="https://www.reddit.com/r/AmItheAsshole/comments/1ax5zmp/aita_for_not_adapting_to_the_shchedule_of_the/krm4xw1/" TargetMode="External"/><Relationship Id="rId464" Type="http://schemas.openxmlformats.org/officeDocument/2006/relationships/hyperlink" Target="https://www.reddit.com/r/AmItheAsshole/comments/1ax5zmp/aita_for_not_adapting_to_the_shchedule_of_the/krm05ru/" TargetMode="External"/><Relationship Id="rId1094" Type="http://schemas.openxmlformats.org/officeDocument/2006/relationships/hyperlink" Target="https://www.reddit.com/r/AmItheAsshole/comments/1awkqhy/aita_for_snapping_at_my_husband_and_telling_him/krifdkb/" TargetMode="External"/><Relationship Id="rId2145" Type="http://schemas.openxmlformats.org/officeDocument/2006/relationships/hyperlink" Target="https://www.reddit.com/r/AmItheAsshole/comments/1awm5kq/aita_for_not_inviting_my_girlfriend_to_join_the/krje3uv/" TargetMode="External"/><Relationship Id="rId117" Type="http://schemas.openxmlformats.org/officeDocument/2006/relationships/hyperlink" Target="https://www.reddit.com/r/AmItheAsshole/comments/1ax5zmp/aita_for_not_adapting_to_the_shchedule_of_the/krly6we/" TargetMode="External"/><Relationship Id="rId671" Type="http://schemas.openxmlformats.org/officeDocument/2006/relationships/hyperlink" Target="https://www.reddit.com/r/AmItheAsshole/comments/1ax6dek/aita_for_refusing_the_cook_for_my_boyfriend/krm5959/" TargetMode="External"/><Relationship Id="rId2352" Type="http://schemas.openxmlformats.org/officeDocument/2006/relationships/hyperlink" Target="https://www.reddit.com/r/AmItheAsshole/comments/1awm5kq/aita_for_not_inviting_my_girlfriend_to_join_the/krkve4l/" TargetMode="External"/><Relationship Id="rId3403" Type="http://schemas.openxmlformats.org/officeDocument/2006/relationships/hyperlink" Target="https://www.reddit.com/r/AmItheAsshole/comments/1ax0gye/aita_for_being_concerned_about_my_bfs_drinking/krl29ac/" TargetMode="External"/><Relationship Id="rId324" Type="http://schemas.openxmlformats.org/officeDocument/2006/relationships/hyperlink" Target="https://www.reddit.com/r/AmItheAsshole/comments/1ax5zmp/aita_for_not_adapting_to_the_shchedule_of_the/krm7svz/" TargetMode="External"/><Relationship Id="rId531" Type="http://schemas.openxmlformats.org/officeDocument/2006/relationships/hyperlink" Target="https://www.reddit.com/r/AmItheAsshole/comments/1ax5zmp/aita_for_not_adapting_to_the_shchedule_of_the/krm8vo5/" TargetMode="External"/><Relationship Id="rId1161" Type="http://schemas.openxmlformats.org/officeDocument/2006/relationships/hyperlink" Target="https://www.reddit.com/r/AmItheAsshole/comments/1awkqhy/aita_for_snapping_at_my_husband_and_telling_him/krijwxf/" TargetMode="External"/><Relationship Id="rId2005" Type="http://schemas.openxmlformats.org/officeDocument/2006/relationships/hyperlink" Target="https://www.reddit.com/r/AmItheAsshole/comments/1awm5kq/aita_for_not_inviting_my_girlfriend_to_join_the/krj2b08/" TargetMode="External"/><Relationship Id="rId2212" Type="http://schemas.openxmlformats.org/officeDocument/2006/relationships/hyperlink" Target="https://www.reddit.com/r/AmItheAsshole/comments/1awm5kq/aita_for_not_inviting_my_girlfriend_to_join_the/krjmy94/" TargetMode="External"/><Relationship Id="rId1021" Type="http://schemas.openxmlformats.org/officeDocument/2006/relationships/hyperlink" Target="https://www.reddit.com/r/AmItheAsshole/comments/1awkqhy/aita_for_snapping_at_my_husband_and_telling_him/kri9h55/" TargetMode="External"/><Relationship Id="rId1978" Type="http://schemas.openxmlformats.org/officeDocument/2006/relationships/hyperlink" Target="https://www.reddit.com/r/AmItheAsshole/comments/1awm5kq/aita_for_not_inviting_my_girlfriend_to_join_the/krj082f/" TargetMode="External"/><Relationship Id="rId3193" Type="http://schemas.openxmlformats.org/officeDocument/2006/relationships/hyperlink" Target="https://www.reddit.com/r/AmItheAsshole/comments/1awvi0c/aita_for_not_selling_my_house_and_giving_my_ex/krlxgo2/" TargetMode="External"/><Relationship Id="rId1838" Type="http://schemas.openxmlformats.org/officeDocument/2006/relationships/hyperlink" Target="https://www.reddit.com/r/AmItheAsshole/comments/1awm5kq/aita_for_not_inviting_my_girlfriend_to_join_the/krioiex/" TargetMode="External"/><Relationship Id="rId3053" Type="http://schemas.openxmlformats.org/officeDocument/2006/relationships/hyperlink" Target="https://www.reddit.com/r/AmItheAsshole/comments/1awqpfo/aita_for_going_against_my_husbands_wishes_and/krizokt/" TargetMode="External"/><Relationship Id="rId3260" Type="http://schemas.openxmlformats.org/officeDocument/2006/relationships/hyperlink" Target="https://www.reddit.com/r/AmItheAsshole/comments/1awxabz/update_for_yelling_at_my_mom_over_a_bad_birthday/krljpq5/" TargetMode="External"/><Relationship Id="rId181" Type="http://schemas.openxmlformats.org/officeDocument/2006/relationships/hyperlink" Target="https://www.reddit.com/r/AmItheAsshole/comments/1ax5zmp/aita_for_not_adapting_to_the_shchedule_of_the/krm1ezv/" TargetMode="External"/><Relationship Id="rId1905" Type="http://schemas.openxmlformats.org/officeDocument/2006/relationships/hyperlink" Target="https://www.reddit.com/r/AmItheAsshole/comments/1awm5kq/aita_for_not_inviting_my_girlfriend_to_join_the/krj50m3/" TargetMode="External"/><Relationship Id="rId3120" Type="http://schemas.openxmlformats.org/officeDocument/2006/relationships/hyperlink" Target="https://www.reddit.com/r/AmItheAsshole/comments/1awvi0c/aita_for_not_selling_my_house_and_giving_my_ex/krm0pmf/" TargetMode="External"/><Relationship Id="rId998" Type="http://schemas.openxmlformats.org/officeDocument/2006/relationships/hyperlink" Target="https://www.reddit.com/r/AmItheAsshole/comments/1awkqhy/aita_for_snapping_at_my_husband_and_telling_him/krhrwqc/" TargetMode="External"/><Relationship Id="rId2679" Type="http://schemas.openxmlformats.org/officeDocument/2006/relationships/hyperlink" Target="https://www.reddit.com/r/AmItheAsshole/comments/1awm5kq/aita_for_not_inviting_my_girlfriend_to_join_the/krkxw3o/" TargetMode="External"/><Relationship Id="rId2886" Type="http://schemas.openxmlformats.org/officeDocument/2006/relationships/hyperlink" Target="https://www.reddit.com/r/AmItheAsshole/comments/1awm5kq/aita_for_not_inviting_my_girlfriend_to_join_the/krlsqt5/" TargetMode="External"/><Relationship Id="rId858" Type="http://schemas.openxmlformats.org/officeDocument/2006/relationships/hyperlink" Target="https://www.reddit.com/r/AmItheAsshole/comments/1ax6o2s/aita_for_ignoring_my_mothers_daily_phone_calls/krlwbos/" TargetMode="External"/><Relationship Id="rId1488" Type="http://schemas.openxmlformats.org/officeDocument/2006/relationships/hyperlink" Target="https://www.reddit.com/r/AmItheAsshole/comments/1awlk12/aita_for_telling_my_wife_to_be_happy_with_the_car/krj42fp/" TargetMode="External"/><Relationship Id="rId1695" Type="http://schemas.openxmlformats.org/officeDocument/2006/relationships/hyperlink" Target="https://www.reddit.com/r/AmItheAsshole/comments/1awm5kq/aita_for_not_inviting_my_girlfriend_to_join_the/kriftly/" TargetMode="External"/><Relationship Id="rId2539" Type="http://schemas.openxmlformats.org/officeDocument/2006/relationships/hyperlink" Target="https://www.reddit.com/r/AmItheAsshole/comments/1awm5kq/aita_for_not_inviting_my_girlfriend_to_join_the/krie40j/" TargetMode="External"/><Relationship Id="rId2746" Type="http://schemas.openxmlformats.org/officeDocument/2006/relationships/hyperlink" Target="https://www.reddit.com/r/AmItheAsshole/comments/1awm5kq/aita_for_not_inviting_my_girlfriend_to_join_the/krjgda3/" TargetMode="External"/><Relationship Id="rId2953" Type="http://schemas.openxmlformats.org/officeDocument/2006/relationships/hyperlink" Target="https://www.reddit.com/r/AmItheAsshole/comments/1awm5kq/aita_for_not_inviting_my_girlfriend_to_join_the/krlumj6/" TargetMode="External"/><Relationship Id="rId718" Type="http://schemas.openxmlformats.org/officeDocument/2006/relationships/hyperlink" Target="https://www.reddit.com/r/AmItheAsshole/comments/1ax6dek/aita_for_refusing_the_cook_for_my_boyfriend/krm33z0/" TargetMode="External"/><Relationship Id="rId925" Type="http://schemas.openxmlformats.org/officeDocument/2006/relationships/hyperlink" Target="https://www.reddit.com/r/AmItheAsshole/comments/1awizuh/aita_for_not_wanting_to_sleep_on_the_couch/krhsqfg/" TargetMode="External"/><Relationship Id="rId1348" Type="http://schemas.openxmlformats.org/officeDocument/2006/relationships/hyperlink" Target="https://www.reddit.com/r/AmItheAsshole/comments/1awkqhy/aita_for_snapping_at_my_husband_and_telling_him/krirt1f/" TargetMode="External"/><Relationship Id="rId1555" Type="http://schemas.openxmlformats.org/officeDocument/2006/relationships/hyperlink" Target="https://www.reddit.com/r/AmItheAsshole/comments/1awlk12/aita_for_telling_my_wife_to_be_happy_with_the_car/krjdye6/" TargetMode="External"/><Relationship Id="rId1762" Type="http://schemas.openxmlformats.org/officeDocument/2006/relationships/hyperlink" Target="https://www.reddit.com/r/AmItheAsshole/comments/1awm5kq/aita_for_not_inviting_my_girlfriend_to_join_the/krimlua/" TargetMode="External"/><Relationship Id="rId2606" Type="http://schemas.openxmlformats.org/officeDocument/2006/relationships/hyperlink" Target="https://www.reddit.com/r/AmItheAsshole/comments/1awm5kq/aita_for_not_inviting_my_girlfriend_to_join_the/krjvgdu/" TargetMode="External"/><Relationship Id="rId1208" Type="http://schemas.openxmlformats.org/officeDocument/2006/relationships/hyperlink" Target="https://www.reddit.com/r/AmItheAsshole/comments/1awkqhy/aita_for_snapping_at_my_husband_and_telling_him/krjl5cd/" TargetMode="External"/><Relationship Id="rId1415" Type="http://schemas.openxmlformats.org/officeDocument/2006/relationships/hyperlink" Target="https://www.reddit.com/r/AmItheAsshole/comments/1awlk12/aita_for_telling_my_wife_to_be_happy_with_the_car/krhy80s/" TargetMode="External"/><Relationship Id="rId2813" Type="http://schemas.openxmlformats.org/officeDocument/2006/relationships/hyperlink" Target="https://www.reddit.com/r/AmItheAsshole/comments/1awm5kq/aita_for_not_inviting_my_girlfriend_to_join_the/krj3o7d/" TargetMode="External"/><Relationship Id="rId54" Type="http://schemas.openxmlformats.org/officeDocument/2006/relationships/hyperlink" Target="https://www.reddit.com/r/AmItheAsshole/comments/1ax5zmp/aita_for_not_adapting_to_the_shchedule_of_the/krlysyz/" TargetMode="External"/><Relationship Id="rId1622" Type="http://schemas.openxmlformats.org/officeDocument/2006/relationships/hyperlink" Target="https://www.reddit.com/r/AmItheAsshole/comments/1awlk12/aita_for_telling_my_wife_to_be_happy_with_the_car/krjpiip/" TargetMode="External"/><Relationship Id="rId2189" Type="http://schemas.openxmlformats.org/officeDocument/2006/relationships/hyperlink" Target="https://www.reddit.com/r/AmItheAsshole/comments/1awm5kq/aita_for_not_inviting_my_girlfriend_to_join_the/krjip26/" TargetMode="External"/><Relationship Id="rId2396" Type="http://schemas.openxmlformats.org/officeDocument/2006/relationships/hyperlink" Target="https://www.reddit.com/r/AmItheAsshole/comments/1awm5kq/aita_for_not_inviting_my_girlfriend_to_join_the/krl9lyp/" TargetMode="External"/><Relationship Id="rId3447" Type="http://schemas.openxmlformats.org/officeDocument/2006/relationships/hyperlink" Target="https://www.reddit.com/r/AmItheAsshole/comments/1ax0v4u/aita_for_telling_my_husband_to_not_eat_his_moms/krl3lty/" TargetMode="External"/><Relationship Id="rId368" Type="http://schemas.openxmlformats.org/officeDocument/2006/relationships/hyperlink" Target="https://www.reddit.com/r/AmItheAsshole/comments/1ax5zmp/aita_for_not_adapting_to_the_shchedule_of_the/krm9h5g/" TargetMode="External"/><Relationship Id="rId575" Type="http://schemas.openxmlformats.org/officeDocument/2006/relationships/hyperlink" Target="https://www.reddit.com/r/AmItheAsshole/comments/1ax5zmp/aita_for_not_adapting_to_the_shchedule_of_the/krmat13/" TargetMode="External"/><Relationship Id="rId782" Type="http://schemas.openxmlformats.org/officeDocument/2006/relationships/hyperlink" Target="https://www.reddit.com/r/AmItheAsshole/comments/1ax6dek/aita_for_refusing_the_cook_for_my_boyfriend/krm4p9l/" TargetMode="External"/><Relationship Id="rId2049" Type="http://schemas.openxmlformats.org/officeDocument/2006/relationships/hyperlink" Target="https://www.reddit.com/r/AmItheAsshole/comments/1awm5kq/aita_for_not_inviting_my_girlfriend_to_join_the/krj5l5e/" TargetMode="External"/><Relationship Id="rId2256" Type="http://schemas.openxmlformats.org/officeDocument/2006/relationships/hyperlink" Target="https://www.reddit.com/r/AmItheAsshole/comments/1awm5kq/aita_for_not_inviting_my_girlfriend_to_join_the/krjy05l/" TargetMode="External"/><Relationship Id="rId2463" Type="http://schemas.openxmlformats.org/officeDocument/2006/relationships/hyperlink" Target="https://www.reddit.com/r/AmItheAsshole/comments/1awm5kq/aita_for_not_inviting_my_girlfriend_to_join_the/krlvif1/" TargetMode="External"/><Relationship Id="rId2670" Type="http://schemas.openxmlformats.org/officeDocument/2006/relationships/hyperlink" Target="https://www.reddit.com/r/AmItheAsshole/comments/1awm5kq/aita_for_not_inviting_my_girlfriend_to_join_the/kris8c9/" TargetMode="External"/><Relationship Id="rId3307" Type="http://schemas.openxmlformats.org/officeDocument/2006/relationships/hyperlink" Target="https://www.reddit.com/r/AmItheAsshole/comments/1awyol1/aita_for_expecting_my_girlfriend_to_do_more/krlcyho/" TargetMode="External"/><Relationship Id="rId228" Type="http://schemas.openxmlformats.org/officeDocument/2006/relationships/hyperlink" Target="https://www.reddit.com/r/AmItheAsshole/comments/1ax5zmp/aita_for_not_adapting_to_the_shchedule_of_the/krm3n2r/" TargetMode="External"/><Relationship Id="rId435" Type="http://schemas.openxmlformats.org/officeDocument/2006/relationships/hyperlink" Target="https://www.reddit.com/r/AmItheAsshole/comments/1ax5zmp/aita_for_not_adapting_to_the_shchedule_of_the/krm7fd7/" TargetMode="External"/><Relationship Id="rId642" Type="http://schemas.openxmlformats.org/officeDocument/2006/relationships/hyperlink" Target="https://www.reddit.com/r/AmItheAsshole/comments/1ax6dek/aita_for_refusing_the_cook_for_my_boyfriend/krm2jpd/" TargetMode="External"/><Relationship Id="rId1065" Type="http://schemas.openxmlformats.org/officeDocument/2006/relationships/hyperlink" Target="https://www.reddit.com/r/AmItheAsshole/comments/1awkqhy/aita_for_snapping_at_my_husband_and_telling_him/kridc8n/" TargetMode="External"/><Relationship Id="rId1272" Type="http://schemas.openxmlformats.org/officeDocument/2006/relationships/hyperlink" Target="https://www.reddit.com/r/AmItheAsshole/comments/1awkqhy/aita_for_snapping_at_my_husband_and_telling_him/krijpyo/" TargetMode="External"/><Relationship Id="rId2116" Type="http://schemas.openxmlformats.org/officeDocument/2006/relationships/hyperlink" Target="https://www.reddit.com/r/AmItheAsshole/comments/1awm5kq/aita_for_not_inviting_my_girlfriend_to_join_the/krjare3/" TargetMode="External"/><Relationship Id="rId2323" Type="http://schemas.openxmlformats.org/officeDocument/2006/relationships/hyperlink" Target="https://www.reddit.com/r/AmItheAsshole/comments/1awm5kq/aita_for_not_inviting_my_girlfriend_to_join_the/krkjvct/" TargetMode="External"/><Relationship Id="rId2530" Type="http://schemas.openxmlformats.org/officeDocument/2006/relationships/hyperlink" Target="https://www.reddit.com/r/AmItheAsshole/comments/1awm5kq/aita_for_not_inviting_my_girlfriend_to_join_the/krjopvo/" TargetMode="External"/><Relationship Id="rId502" Type="http://schemas.openxmlformats.org/officeDocument/2006/relationships/hyperlink" Target="https://www.reddit.com/r/AmItheAsshole/comments/1ax5zmp/aita_for_not_adapting_to_the_shchedule_of_the/krma6ve/" TargetMode="External"/><Relationship Id="rId1132" Type="http://schemas.openxmlformats.org/officeDocument/2006/relationships/hyperlink" Target="https://www.reddit.com/r/AmItheAsshole/comments/1awkqhy/aita_for_snapping_at_my_husband_and_telling_him/krjtdza/" TargetMode="External"/><Relationship Id="rId3097" Type="http://schemas.openxmlformats.org/officeDocument/2006/relationships/hyperlink" Target="https://www.reddit.com/r/AmItheAsshole/comments/1awvi0c/aita_for_not_selling_my_house_and_giving_my_ex/krk0ew5/" TargetMode="External"/><Relationship Id="rId1949" Type="http://schemas.openxmlformats.org/officeDocument/2006/relationships/hyperlink" Target="https://www.reddit.com/r/AmItheAsshole/comments/1awm5kq/aita_for_not_inviting_my_girlfriend_to_join_the/kriy1tw/" TargetMode="External"/><Relationship Id="rId3164" Type="http://schemas.openxmlformats.org/officeDocument/2006/relationships/hyperlink" Target="https://www.reddit.com/r/AmItheAsshole/comments/1awvi0c/aita_for_not_selling_my_house_and_giving_my_ex/krlgzuz/" TargetMode="External"/><Relationship Id="rId292" Type="http://schemas.openxmlformats.org/officeDocument/2006/relationships/hyperlink" Target="https://www.reddit.com/r/AmItheAsshole/comments/1ax5zmp/aita_for_not_adapting_to_the_shchedule_of_the/krm6bmg/" TargetMode="External"/><Relationship Id="rId1809" Type="http://schemas.openxmlformats.org/officeDocument/2006/relationships/hyperlink" Target="https://www.reddit.com/r/AmItheAsshole/comments/1awm5kq/aita_for_not_inviting_my_girlfriend_to_join_the/kris8ng/" TargetMode="External"/><Relationship Id="rId3371" Type="http://schemas.openxmlformats.org/officeDocument/2006/relationships/hyperlink" Target="https://www.reddit.com/r/AmItheAsshole/comments/1ax0gye/aita_for_being_concerned_about_my_bfs_drinking/krl0elo/" TargetMode="External"/><Relationship Id="rId2180" Type="http://schemas.openxmlformats.org/officeDocument/2006/relationships/hyperlink" Target="https://www.reddit.com/r/AmItheAsshole/comments/1awm5kq/aita_for_not_inviting_my_girlfriend_to_join_the/krjh693/" TargetMode="External"/><Relationship Id="rId3024" Type="http://schemas.openxmlformats.org/officeDocument/2006/relationships/hyperlink" Target="https://www.reddit.com/r/AmItheAsshole/comments/1awpa84/aita_or_am_i_asking_for_fair_help/krj38hz/" TargetMode="External"/><Relationship Id="rId3231" Type="http://schemas.openxmlformats.org/officeDocument/2006/relationships/hyperlink" Target="https://www.reddit.com/r/AmItheAsshole/comments/1awwvhj/aita_for_no_longer_wanting_to_play_trombone/krkc1n5/" TargetMode="External"/><Relationship Id="rId152" Type="http://schemas.openxmlformats.org/officeDocument/2006/relationships/hyperlink" Target="https://www.reddit.com/r/AmItheAsshole/comments/1ax5zmp/aita_for_not_adapting_to_the_shchedule_of_the/krm9utg/" TargetMode="External"/><Relationship Id="rId2040" Type="http://schemas.openxmlformats.org/officeDocument/2006/relationships/hyperlink" Target="https://www.reddit.com/r/AmItheAsshole/comments/1awm5kq/aita_for_not_inviting_my_girlfriend_to_join_the/krj55s7/" TargetMode="External"/><Relationship Id="rId2997" Type="http://schemas.openxmlformats.org/officeDocument/2006/relationships/hyperlink" Target="https://www.reddit.com/r/AmItheAsshole/comments/1awp6th/aita_for_not_wanting_my_fianc&#233;_to_drive_for_uber/kriuwqj/" TargetMode="External"/><Relationship Id="rId969" Type="http://schemas.openxmlformats.org/officeDocument/2006/relationships/hyperlink" Target="https://www.reddit.com/r/AmItheAsshole/comments/1awjb7j/aita_for_wanting_to_use_seperate_sponges_1/krhvn76/" TargetMode="External"/><Relationship Id="rId1599" Type="http://schemas.openxmlformats.org/officeDocument/2006/relationships/hyperlink" Target="https://www.reddit.com/r/AmItheAsshole/comments/1awlk12/aita_for_telling_my_wife_to_be_happy_with_the_car/krjeat1/" TargetMode="External"/><Relationship Id="rId1459" Type="http://schemas.openxmlformats.org/officeDocument/2006/relationships/hyperlink" Target="https://www.reddit.com/r/AmItheAsshole/comments/1awlk12/aita_for_telling_my_wife_to_be_happy_with_the_car/kritje5/" TargetMode="External"/><Relationship Id="rId2857" Type="http://schemas.openxmlformats.org/officeDocument/2006/relationships/hyperlink" Target="https://www.reddit.com/r/AmItheAsshole/comments/1awm5kq/aita_for_not_inviting_my_girlfriend_to_join_the/krm9ns6/" TargetMode="External"/><Relationship Id="rId98" Type="http://schemas.openxmlformats.org/officeDocument/2006/relationships/hyperlink" Target="https://www.reddit.com/r/AmItheAsshole/comments/1ax5zmp/aita_for_not_adapting_to_the_shchedule_of_the/krm5azz/" TargetMode="External"/><Relationship Id="rId829" Type="http://schemas.openxmlformats.org/officeDocument/2006/relationships/hyperlink" Target="https://www.reddit.com/r/AmItheAsshole/comments/1ax6hdo/aita_for_being_super_frustrated_with_a_special/krlynvw/" TargetMode="External"/><Relationship Id="rId1666" Type="http://schemas.openxmlformats.org/officeDocument/2006/relationships/hyperlink" Target="https://www.reddit.com/r/AmItheAsshole/comments/1awm5kq/aita_for_not_inviting_my_girlfriend_to_join_the/" TargetMode="External"/><Relationship Id="rId1873" Type="http://schemas.openxmlformats.org/officeDocument/2006/relationships/hyperlink" Target="https://www.reddit.com/r/AmItheAsshole/comments/1awm5kq/aita_for_not_inviting_my_girlfriend_to_join_the/kriug2d/" TargetMode="External"/><Relationship Id="rId2717" Type="http://schemas.openxmlformats.org/officeDocument/2006/relationships/hyperlink" Target="https://www.reddit.com/r/AmItheAsshole/comments/1awm5kq/aita_for_not_inviting_my_girlfriend_to_join_the/krj5zmk/" TargetMode="External"/><Relationship Id="rId2924" Type="http://schemas.openxmlformats.org/officeDocument/2006/relationships/hyperlink" Target="https://www.reddit.com/r/AmItheAsshole/comments/1awm5kq/aita_for_not_inviting_my_girlfriend_to_join_the/krla9u4/" TargetMode="External"/><Relationship Id="rId1319" Type="http://schemas.openxmlformats.org/officeDocument/2006/relationships/hyperlink" Target="https://www.reddit.com/r/AmItheAsshole/comments/1awkqhy/aita_for_snapping_at_my_husband_and_telling_him/krio21f/" TargetMode="External"/><Relationship Id="rId1526" Type="http://schemas.openxmlformats.org/officeDocument/2006/relationships/hyperlink" Target="https://www.reddit.com/r/AmItheAsshole/comments/1awlk12/aita_for_telling_my_wife_to_be_happy_with_the_car/krkdmad/" TargetMode="External"/><Relationship Id="rId1733" Type="http://schemas.openxmlformats.org/officeDocument/2006/relationships/hyperlink" Target="https://www.reddit.com/r/AmItheAsshole/comments/1awm5kq/aita_for_not_inviting_my_girlfriend_to_join_the/kriitul/" TargetMode="External"/><Relationship Id="rId1940" Type="http://schemas.openxmlformats.org/officeDocument/2006/relationships/hyperlink" Target="https://www.reddit.com/r/AmItheAsshole/comments/1awm5kq/aita_for_not_inviting_my_girlfriend_to_join_the/krixmqt/" TargetMode="External"/><Relationship Id="rId25" Type="http://schemas.openxmlformats.org/officeDocument/2006/relationships/hyperlink" Target="https://www.reddit.com/r/AmItheAsshole/comments/1ax5zmp/aita_for_not_adapting_to_the_shchedule_of_the/krlrmzj/" TargetMode="External"/><Relationship Id="rId1800" Type="http://schemas.openxmlformats.org/officeDocument/2006/relationships/hyperlink" Target="https://www.reddit.com/r/AmItheAsshole/comments/1awm5kq/aita_for_not_inviting_my_girlfriend_to_join_the/krirlwy/" TargetMode="External"/><Relationship Id="rId479" Type="http://schemas.openxmlformats.org/officeDocument/2006/relationships/hyperlink" Target="https://www.reddit.com/r/AmItheAsshole/comments/1ax5zmp/aita_for_not_adapting_to_the_shchedule_of_the/krm82z6/" TargetMode="External"/><Relationship Id="rId686" Type="http://schemas.openxmlformats.org/officeDocument/2006/relationships/hyperlink" Target="https://www.reddit.com/r/AmItheAsshole/comments/1ax6dek/aita_for_refusing_the_cook_for_my_boyfriend/krm7w8z/" TargetMode="External"/><Relationship Id="rId893" Type="http://schemas.openxmlformats.org/officeDocument/2006/relationships/hyperlink" Target="https://www.reddit.com/r/AmItheAsshole/comments/1ax22es/aita_if_i_leave_my_little_boy_with_my_parents/krl8xgx/" TargetMode="External"/><Relationship Id="rId2367" Type="http://schemas.openxmlformats.org/officeDocument/2006/relationships/hyperlink" Target="https://www.reddit.com/r/AmItheAsshole/comments/1awm5kq/aita_for_not_inviting_my_girlfriend_to_join_the/krl3a5r/" TargetMode="External"/><Relationship Id="rId2574" Type="http://schemas.openxmlformats.org/officeDocument/2006/relationships/hyperlink" Target="https://www.reddit.com/r/AmItheAsshole/comments/1awm5kq/aita_for_not_inviting_my_girlfriend_to_join_the/krj1pqi/" TargetMode="External"/><Relationship Id="rId2781" Type="http://schemas.openxmlformats.org/officeDocument/2006/relationships/hyperlink" Target="https://www.reddit.com/r/AmItheAsshole/comments/1awm5kq/aita_for_not_inviting_my_girlfriend_to_join_the/krm2tsb/" TargetMode="External"/><Relationship Id="rId3418" Type="http://schemas.openxmlformats.org/officeDocument/2006/relationships/hyperlink" Target="https://www.reddit.com/r/AmItheAsshole/comments/1ax0gye/aita_for_being_concerned_about_my_bfs_drinking/krl4msy/" TargetMode="External"/><Relationship Id="rId339" Type="http://schemas.openxmlformats.org/officeDocument/2006/relationships/hyperlink" Target="https://www.reddit.com/r/AmItheAsshole/comments/1ax5zmp/aita_for_not_adapting_to_the_shchedule_of_the/krm8hqz/" TargetMode="External"/><Relationship Id="rId546" Type="http://schemas.openxmlformats.org/officeDocument/2006/relationships/hyperlink" Target="https://www.reddit.com/r/AmItheAsshole/comments/1ax5zmp/aita_for_not_adapting_to_the_shchedule_of_the/krm4qnt/" TargetMode="External"/><Relationship Id="rId753" Type="http://schemas.openxmlformats.org/officeDocument/2006/relationships/hyperlink" Target="https://www.reddit.com/r/AmItheAsshole/comments/1ax6dek/aita_for_refusing_the_cook_for_my_boyfriend/krm3aiv/" TargetMode="External"/><Relationship Id="rId1176" Type="http://schemas.openxmlformats.org/officeDocument/2006/relationships/hyperlink" Target="https://www.reddit.com/r/AmItheAsshole/comments/1awkqhy/aita_for_snapping_at_my_husband_and_telling_him/krir2ov/" TargetMode="External"/><Relationship Id="rId1383" Type="http://schemas.openxmlformats.org/officeDocument/2006/relationships/hyperlink" Target="https://www.reddit.com/r/AmItheAsshole/comments/1awlk12/aita_for_telling_my_wife_to_be_happy_with_the_car/kri3bli/" TargetMode="External"/><Relationship Id="rId2227" Type="http://schemas.openxmlformats.org/officeDocument/2006/relationships/hyperlink" Target="https://www.reddit.com/r/AmItheAsshole/comments/1awm5kq/aita_for_not_inviting_my_girlfriend_to_join_the/krjotd8/" TargetMode="External"/><Relationship Id="rId2434" Type="http://schemas.openxmlformats.org/officeDocument/2006/relationships/hyperlink" Target="https://www.reddit.com/r/AmItheAsshole/comments/1awm5kq/aita_for_not_inviting_my_girlfriend_to_join_the/krlktaq/" TargetMode="External"/><Relationship Id="rId406" Type="http://schemas.openxmlformats.org/officeDocument/2006/relationships/hyperlink" Target="https://www.reddit.com/r/AmItheAsshole/comments/1ax5zmp/aita_for_not_adapting_to_the_shchedule_of_the/krm5e9w/" TargetMode="External"/><Relationship Id="rId960" Type="http://schemas.openxmlformats.org/officeDocument/2006/relationships/hyperlink" Target="https://www.reddit.com/r/AmItheAsshole/comments/1awjb7j/aita_for_wanting_to_use_seperate_sponges_1/krhoglw/" TargetMode="External"/><Relationship Id="rId1036" Type="http://schemas.openxmlformats.org/officeDocument/2006/relationships/hyperlink" Target="https://www.reddit.com/r/AmItheAsshole/comments/1awkqhy/aita_for_snapping_at_my_husband_and_telling_him/kri3kr1/" TargetMode="External"/><Relationship Id="rId1243" Type="http://schemas.openxmlformats.org/officeDocument/2006/relationships/hyperlink" Target="https://www.reddit.com/r/AmItheAsshole/comments/1awkqhy/aita_for_snapping_at_my_husband_and_telling_him/kri7fhd/" TargetMode="External"/><Relationship Id="rId1590" Type="http://schemas.openxmlformats.org/officeDocument/2006/relationships/hyperlink" Target="https://www.reddit.com/r/AmItheAsshole/comments/1awlk12/aita_for_telling_my_wife_to_be_happy_with_the_car/krj3z1z/" TargetMode="External"/><Relationship Id="rId2641" Type="http://schemas.openxmlformats.org/officeDocument/2006/relationships/hyperlink" Target="https://www.reddit.com/r/AmItheAsshole/comments/1awm5kq/aita_for_not_inviting_my_girlfriend_to_join_the/krii684/" TargetMode="External"/><Relationship Id="rId613" Type="http://schemas.openxmlformats.org/officeDocument/2006/relationships/hyperlink" Target="https://www.reddit.com/r/AmItheAsshole/comments/1ax6035/aita_for_being_offended_when_my_friend_called_my/krm2x0m/" TargetMode="External"/><Relationship Id="rId820" Type="http://schemas.openxmlformats.org/officeDocument/2006/relationships/hyperlink" Target="https://www.reddit.com/r/AmItheAsshole/comments/1ax6hdo/aita_for_being_super_frustrated_with_a_special/krm0ylo/" TargetMode="External"/><Relationship Id="rId1450" Type="http://schemas.openxmlformats.org/officeDocument/2006/relationships/hyperlink" Target="https://www.reddit.com/r/AmItheAsshole/comments/1awlk12/aita_for_telling_my_wife_to_be_happy_with_the_car/krioajn/" TargetMode="External"/><Relationship Id="rId2501" Type="http://schemas.openxmlformats.org/officeDocument/2006/relationships/hyperlink" Target="https://www.reddit.com/r/AmItheAsshole/comments/1awm5kq/aita_for_not_inviting_my_girlfriend_to_join_the/krm8olc/" TargetMode="External"/><Relationship Id="rId1103" Type="http://schemas.openxmlformats.org/officeDocument/2006/relationships/hyperlink" Target="https://www.reddit.com/r/AmItheAsshole/comments/1awkqhy/aita_for_snapping_at_my_husband_and_telling_him/krioeqg/" TargetMode="External"/><Relationship Id="rId1310" Type="http://schemas.openxmlformats.org/officeDocument/2006/relationships/hyperlink" Target="https://www.reddit.com/r/AmItheAsshole/comments/1awkqhy/aita_for_snapping_at_my_husband_and_telling_him/kriqpfp/" TargetMode="External"/><Relationship Id="rId3068" Type="http://schemas.openxmlformats.org/officeDocument/2006/relationships/hyperlink" Target="https://www.reddit.com/r/AmItheAsshole/comments/1awqpfo/aita_for_going_against_my_husbands_wishes_and/krkemes/" TargetMode="External"/><Relationship Id="rId3275" Type="http://schemas.openxmlformats.org/officeDocument/2006/relationships/hyperlink" Target="https://www.reddit.com/r/AmItheAsshole/comments/1awyol1/aita_for_expecting_my_girlfriend_to_do_more/krkkb95/" TargetMode="External"/><Relationship Id="rId3482" Type="http://schemas.openxmlformats.org/officeDocument/2006/relationships/hyperlink" Target="https://www.reddit.com/r/AmItheAsshole/comments/1ax1604/aitah_for_bringing_chaos_to_a_quiet_community/krl138x/" TargetMode="External"/><Relationship Id="rId196" Type="http://schemas.openxmlformats.org/officeDocument/2006/relationships/hyperlink" Target="https://www.reddit.com/r/AmItheAsshole/comments/1ax5zmp/aita_for_not_adapting_to_the_shchedule_of_the/krm22uq/" TargetMode="External"/><Relationship Id="rId2084" Type="http://schemas.openxmlformats.org/officeDocument/2006/relationships/hyperlink" Target="https://www.reddit.com/r/AmItheAsshole/comments/1awm5kq/aita_for_not_inviting_my_girlfriend_to_join_the/krj8ds6/" TargetMode="External"/><Relationship Id="rId2291" Type="http://schemas.openxmlformats.org/officeDocument/2006/relationships/hyperlink" Target="https://www.reddit.com/r/AmItheAsshole/comments/1awm5kq/aita_for_not_inviting_my_girlfriend_to_join_the/krkb0q9/" TargetMode="External"/><Relationship Id="rId3135" Type="http://schemas.openxmlformats.org/officeDocument/2006/relationships/hyperlink" Target="https://www.reddit.com/r/AmItheAsshole/comments/1awvi0c/aita_for_not_selling_my_house_and_giving_my_ex/krkv4ld/" TargetMode="External"/><Relationship Id="rId3342" Type="http://schemas.openxmlformats.org/officeDocument/2006/relationships/hyperlink" Target="https://www.reddit.com/r/AmItheAsshole/comments/1ax0gye/aita_for_being_concerned_about_my_bfs_drinking/krl00xc/" TargetMode="External"/><Relationship Id="rId263" Type="http://schemas.openxmlformats.org/officeDocument/2006/relationships/hyperlink" Target="https://www.reddit.com/r/AmItheAsshole/comments/1ax5zmp/aita_for_not_adapting_to_the_shchedule_of_the/krm58un/" TargetMode="External"/><Relationship Id="rId470" Type="http://schemas.openxmlformats.org/officeDocument/2006/relationships/hyperlink" Target="https://www.reddit.com/r/AmItheAsshole/comments/1ax5zmp/aita_for_not_adapting_to_the_shchedule_of_the/krm8h9w/" TargetMode="External"/><Relationship Id="rId2151" Type="http://schemas.openxmlformats.org/officeDocument/2006/relationships/hyperlink" Target="https://www.reddit.com/r/AmItheAsshole/comments/1awm5kq/aita_for_not_inviting_my_girlfriend_to_join_the/krjev1p/" TargetMode="External"/><Relationship Id="rId3202" Type="http://schemas.openxmlformats.org/officeDocument/2006/relationships/hyperlink" Target="https://www.reddit.com/r/AmItheAsshole/comments/1awvi0c/aita_for_not_selling_my_house_and_giving_my_ex/krltmgo/" TargetMode="External"/><Relationship Id="rId123" Type="http://schemas.openxmlformats.org/officeDocument/2006/relationships/hyperlink" Target="https://www.reddit.com/r/AmItheAsshole/comments/1ax5zmp/aita_for_not_adapting_to_the_shchedule_of_the/krlv66t/" TargetMode="External"/><Relationship Id="rId330" Type="http://schemas.openxmlformats.org/officeDocument/2006/relationships/hyperlink" Target="https://www.reddit.com/r/AmItheAsshole/comments/1ax5zmp/aita_for_not_adapting_to_the_shchedule_of_the/krm89uf/" TargetMode="External"/><Relationship Id="rId2011" Type="http://schemas.openxmlformats.org/officeDocument/2006/relationships/hyperlink" Target="https://www.reddit.com/r/AmItheAsshole/comments/1awm5kq/aita_for_not_inviting_my_girlfriend_to_join_the/krj2xed/" TargetMode="External"/><Relationship Id="rId2968" Type="http://schemas.openxmlformats.org/officeDocument/2006/relationships/hyperlink" Target="https://www.reddit.com/r/AmItheAsshole/comments/1awok0z/aita_for_forcing_my_wife_into_therapy_tough_read/" TargetMode="External"/><Relationship Id="rId1777" Type="http://schemas.openxmlformats.org/officeDocument/2006/relationships/hyperlink" Target="https://www.reddit.com/r/AmItheAsshole/comments/1awm5kq/aita_for_not_inviting_my_girlfriend_to_join_the/krijeak/" TargetMode="External"/><Relationship Id="rId1984" Type="http://schemas.openxmlformats.org/officeDocument/2006/relationships/hyperlink" Target="https://www.reddit.com/r/AmItheAsshole/comments/1awm5kq/aita_for_not_inviting_my_girlfriend_to_join_the/krj0s78/" TargetMode="External"/><Relationship Id="rId2828" Type="http://schemas.openxmlformats.org/officeDocument/2006/relationships/hyperlink" Target="https://www.reddit.com/r/AmItheAsshole/comments/1awm5kq/aita_for_not_inviting_my_girlfriend_to_join_the/krixo2b/" TargetMode="External"/><Relationship Id="rId69" Type="http://schemas.openxmlformats.org/officeDocument/2006/relationships/hyperlink" Target="https://www.reddit.com/r/AmItheAsshole/comments/1ax5zmp/aita_for_not_adapting_to_the_shchedule_of_the/krlyvl0/" TargetMode="External"/><Relationship Id="rId1637" Type="http://schemas.openxmlformats.org/officeDocument/2006/relationships/hyperlink" Target="https://www.reddit.com/r/AmItheAsshole/comments/1awlk12/aita_for_telling_my_wife_to_be_happy_with_the_car/krj0phs/" TargetMode="External"/><Relationship Id="rId1844" Type="http://schemas.openxmlformats.org/officeDocument/2006/relationships/hyperlink" Target="https://www.reddit.com/r/AmItheAsshole/comments/1awm5kq/aita_for_not_inviting_my_girlfriend_to_join_the/kritoaw/" TargetMode="External"/><Relationship Id="rId1704" Type="http://schemas.openxmlformats.org/officeDocument/2006/relationships/hyperlink" Target="https://www.reddit.com/r/AmItheAsshole/comments/1awm5kq/aita_for_not_inviting_my_girlfriend_to_join_the/kri9eic/" TargetMode="External"/><Relationship Id="rId1911" Type="http://schemas.openxmlformats.org/officeDocument/2006/relationships/hyperlink" Target="https://www.reddit.com/r/AmItheAsshole/comments/1awm5kq/aita_for_not_inviting_my_girlfriend_to_join_the/krif4b0/" TargetMode="External"/><Relationship Id="rId797" Type="http://schemas.openxmlformats.org/officeDocument/2006/relationships/hyperlink" Target="https://www.reddit.com/r/AmItheAsshole/comments/1ax6dek/aita_for_refusing_the_cook_for_my_boyfriend/krm5m46/" TargetMode="External"/><Relationship Id="rId2478" Type="http://schemas.openxmlformats.org/officeDocument/2006/relationships/hyperlink" Target="https://www.reddit.com/r/AmItheAsshole/comments/1awm5kq/aita_for_not_inviting_my_girlfriend_to_join_the/krm0zq2/" TargetMode="External"/><Relationship Id="rId1287" Type="http://schemas.openxmlformats.org/officeDocument/2006/relationships/hyperlink" Target="https://www.reddit.com/r/AmItheAsshole/comments/1awkqhy/aita_for_snapping_at_my_husband_and_telling_him/krjh0nz/" TargetMode="External"/><Relationship Id="rId2685" Type="http://schemas.openxmlformats.org/officeDocument/2006/relationships/hyperlink" Target="https://www.reddit.com/r/AmItheAsshole/comments/1awm5kq/aita_for_not_inviting_my_girlfriend_to_join_the/krifs5y/" TargetMode="External"/><Relationship Id="rId2892" Type="http://schemas.openxmlformats.org/officeDocument/2006/relationships/hyperlink" Target="https://www.reddit.com/r/AmItheAsshole/comments/1awm5kq/aita_for_not_inviting_my_girlfriend_to_join_the/krm6op8/" TargetMode="External"/><Relationship Id="rId657" Type="http://schemas.openxmlformats.org/officeDocument/2006/relationships/hyperlink" Target="https://www.reddit.com/r/AmItheAsshole/comments/1ax6dek/aita_for_refusing_the_cook_for_my_boyfriend/krm2cmr/" TargetMode="External"/><Relationship Id="rId864" Type="http://schemas.openxmlformats.org/officeDocument/2006/relationships/hyperlink" Target="https://www.reddit.com/r/AmItheAsshole/comments/1ax6o2s/aita_for_ignoring_my_mothers_daily_phone_calls/krm2j0y/" TargetMode="External"/><Relationship Id="rId1494" Type="http://schemas.openxmlformats.org/officeDocument/2006/relationships/hyperlink" Target="https://www.reddit.com/r/AmItheAsshole/comments/1awlk12/aita_for_telling_my_wife_to_be_happy_with_the_car/krj6u0b/" TargetMode="External"/><Relationship Id="rId2338" Type="http://schemas.openxmlformats.org/officeDocument/2006/relationships/hyperlink" Target="https://www.reddit.com/r/AmItheAsshole/comments/1awm5kq/aita_for_not_inviting_my_girlfriend_to_join_the/krkqqx0/" TargetMode="External"/><Relationship Id="rId2545" Type="http://schemas.openxmlformats.org/officeDocument/2006/relationships/hyperlink" Target="https://www.reddit.com/r/AmItheAsshole/comments/1awm5kq/aita_for_not_inviting_my_girlfriend_to_join_the/krjcqny/" TargetMode="External"/><Relationship Id="rId2752" Type="http://schemas.openxmlformats.org/officeDocument/2006/relationships/hyperlink" Target="https://www.reddit.com/r/AmItheAsshole/comments/1awm5kq/aita_for_not_inviting_my_girlfriend_to_join_the/krm15ab/" TargetMode="External"/><Relationship Id="rId517" Type="http://schemas.openxmlformats.org/officeDocument/2006/relationships/hyperlink" Target="https://www.reddit.com/r/AmItheAsshole/comments/1ax5zmp/aita_for_not_adapting_to_the_shchedule_of_the/krm7ve3/" TargetMode="External"/><Relationship Id="rId724" Type="http://schemas.openxmlformats.org/officeDocument/2006/relationships/hyperlink" Target="https://www.reddit.com/r/AmItheAsshole/comments/1ax6dek/aita_for_refusing_the_cook_for_my_boyfriend/krm7u09/" TargetMode="External"/><Relationship Id="rId931" Type="http://schemas.openxmlformats.org/officeDocument/2006/relationships/hyperlink" Target="https://www.reddit.com/r/AmItheAsshole/comments/1awizuh/aita_for_not_wanting_to_sleep_on_the_couch/krhjz5z/" TargetMode="External"/><Relationship Id="rId1147" Type="http://schemas.openxmlformats.org/officeDocument/2006/relationships/hyperlink" Target="https://www.reddit.com/r/AmItheAsshole/comments/1awkqhy/aita_for_snapping_at_my_husband_and_telling_him/krig6b0/" TargetMode="External"/><Relationship Id="rId1354" Type="http://schemas.openxmlformats.org/officeDocument/2006/relationships/hyperlink" Target="https://www.reddit.com/r/AmItheAsshole/comments/1awkqhy/aita_for_snapping_at_my_husband_and_telling_him/krix6mc/" TargetMode="External"/><Relationship Id="rId1561" Type="http://schemas.openxmlformats.org/officeDocument/2006/relationships/hyperlink" Target="https://www.reddit.com/r/AmItheAsshole/comments/1awlk12/aita_for_telling_my_wife_to_be_happy_with_the_car/krlgw7j/" TargetMode="External"/><Relationship Id="rId2405" Type="http://schemas.openxmlformats.org/officeDocument/2006/relationships/hyperlink" Target="https://www.reddit.com/r/AmItheAsshole/comments/1awm5kq/aita_for_not_inviting_my_girlfriend_to_join_the/krlcni7/" TargetMode="External"/><Relationship Id="rId2612" Type="http://schemas.openxmlformats.org/officeDocument/2006/relationships/hyperlink" Target="https://www.reddit.com/r/AmItheAsshole/comments/1awm5kq/aita_for_not_inviting_my_girlfriend_to_join_the/krj3xat/" TargetMode="External"/><Relationship Id="rId60" Type="http://schemas.openxmlformats.org/officeDocument/2006/relationships/hyperlink" Target="https://www.reddit.com/r/AmItheAsshole/comments/1ax5zmp/aita_for_not_adapting_to_the_shchedule_of_the/krm1401/" TargetMode="External"/><Relationship Id="rId1007" Type="http://schemas.openxmlformats.org/officeDocument/2006/relationships/hyperlink" Target="https://www.reddit.com/r/AmItheAsshole/comments/1awkqhy/aita_for_snapping_at_my_husband_and_telling_him/kridpxl/" TargetMode="External"/><Relationship Id="rId1214" Type="http://schemas.openxmlformats.org/officeDocument/2006/relationships/hyperlink" Target="https://www.reddit.com/r/AmItheAsshole/comments/1awkqhy/aita_for_snapping_at_my_husband_and_telling_him/krjntam/" TargetMode="External"/><Relationship Id="rId1421" Type="http://schemas.openxmlformats.org/officeDocument/2006/relationships/hyperlink" Target="https://www.reddit.com/r/AmItheAsshole/comments/1awlk12/aita_for_telling_my_wife_to_be_happy_with_the_car/kri2g0o/" TargetMode="External"/><Relationship Id="rId3179" Type="http://schemas.openxmlformats.org/officeDocument/2006/relationships/hyperlink" Target="https://www.reddit.com/r/AmItheAsshole/comments/1awvi0c/aita_for_not_selling_my_house_and_giving_my_ex/krlzyk0/" TargetMode="External"/><Relationship Id="rId3386" Type="http://schemas.openxmlformats.org/officeDocument/2006/relationships/hyperlink" Target="https://www.reddit.com/r/AmItheAsshole/comments/1ax0gye/aita_for_being_concerned_about_my_bfs_drinking/krlvpjz/" TargetMode="External"/><Relationship Id="rId2195" Type="http://schemas.openxmlformats.org/officeDocument/2006/relationships/hyperlink" Target="https://www.reddit.com/r/AmItheAsshole/comments/1awm5kq/aita_for_not_inviting_my_girlfriend_to_join_the/krjjxeb/" TargetMode="External"/><Relationship Id="rId3039" Type="http://schemas.openxmlformats.org/officeDocument/2006/relationships/hyperlink" Target="https://www.reddit.com/r/AmItheAsshole/comments/1awq8mp/aita_for_leaving_my_wife_behind/kriy0wj/" TargetMode="External"/><Relationship Id="rId3246" Type="http://schemas.openxmlformats.org/officeDocument/2006/relationships/hyperlink" Target="https://www.reddit.com/r/AmItheAsshole/comments/1awx2lv/aita_for_telling_my_dad_that_theyre_constant/krkqtll/" TargetMode="External"/><Relationship Id="rId3453" Type="http://schemas.openxmlformats.org/officeDocument/2006/relationships/hyperlink" Target="https://www.reddit.com/r/AmItheAsshole/comments/1ax0v4u/aita_for_telling_my_husband_to_not_eat_his_moms/krm5jdn/" TargetMode="External"/><Relationship Id="rId167" Type="http://schemas.openxmlformats.org/officeDocument/2006/relationships/hyperlink" Target="https://www.reddit.com/r/AmItheAsshole/comments/1ax5zmp/aita_for_not_adapting_to_the_shchedule_of_the/krm0rcd/" TargetMode="External"/><Relationship Id="rId374" Type="http://schemas.openxmlformats.org/officeDocument/2006/relationships/hyperlink" Target="https://www.reddit.com/r/AmItheAsshole/comments/1ax5zmp/aita_for_not_adapting_to_the_shchedule_of_the/krm9ne2/" TargetMode="External"/><Relationship Id="rId581" Type="http://schemas.openxmlformats.org/officeDocument/2006/relationships/hyperlink" Target="https://www.reddit.com/r/AmItheAsshole/comments/1ax5zmp/aita_for_not_adapting_to_the_shchedule_of_the/krm8yms/" TargetMode="External"/><Relationship Id="rId2055" Type="http://schemas.openxmlformats.org/officeDocument/2006/relationships/hyperlink" Target="https://www.reddit.com/r/AmItheAsshole/comments/1awm5kq/aita_for_not_inviting_my_girlfriend_to_join_the/krj6dm9/" TargetMode="External"/><Relationship Id="rId2262" Type="http://schemas.openxmlformats.org/officeDocument/2006/relationships/hyperlink" Target="https://www.reddit.com/r/AmItheAsshole/comments/1awm5kq/aita_for_not_inviting_my_girlfriend_to_join_the/krk05yu/" TargetMode="External"/><Relationship Id="rId3106" Type="http://schemas.openxmlformats.org/officeDocument/2006/relationships/hyperlink" Target="https://www.reddit.com/r/AmItheAsshole/comments/1awvi0c/aita_for_not_selling_my_house_and_giving_my_ex/krkkqyo/" TargetMode="External"/><Relationship Id="rId234" Type="http://schemas.openxmlformats.org/officeDocument/2006/relationships/hyperlink" Target="https://www.reddit.com/r/AmItheAsshole/comments/1ax5zmp/aita_for_not_adapting_to_the_shchedule_of_the/krm3yj8/" TargetMode="External"/><Relationship Id="rId3313" Type="http://schemas.openxmlformats.org/officeDocument/2006/relationships/hyperlink" Target="https://www.reddit.com/r/AmItheAsshole/comments/1awyol1/aita_for_expecting_my_girlfriend_to_do_more/krkwvk7/" TargetMode="External"/><Relationship Id="rId441" Type="http://schemas.openxmlformats.org/officeDocument/2006/relationships/hyperlink" Target="https://www.reddit.com/r/AmItheAsshole/comments/1ax5zmp/aita_for_not_adapting_to_the_shchedule_of_the/krm7ihu/" TargetMode="External"/><Relationship Id="rId1071" Type="http://schemas.openxmlformats.org/officeDocument/2006/relationships/hyperlink" Target="https://www.reddit.com/r/AmItheAsshole/comments/1awkqhy/aita_for_snapping_at_my_husband_and_telling_him/krl68j6/" TargetMode="External"/><Relationship Id="rId2122" Type="http://schemas.openxmlformats.org/officeDocument/2006/relationships/hyperlink" Target="https://www.reddit.com/r/AmItheAsshole/comments/1awm5kq/aita_for_not_inviting_my_girlfriend_to_join_the/krjbgwq/" TargetMode="External"/><Relationship Id="rId301" Type="http://schemas.openxmlformats.org/officeDocument/2006/relationships/hyperlink" Target="https://www.reddit.com/r/AmItheAsshole/comments/1ax5zmp/aita_for_not_adapting_to_the_shchedule_of_the/krm6m3e/" TargetMode="External"/><Relationship Id="rId1888" Type="http://schemas.openxmlformats.org/officeDocument/2006/relationships/hyperlink" Target="https://www.reddit.com/r/AmItheAsshole/comments/1awm5kq/aita_for_not_inviting_my_girlfriend_to_join_the/krl5nsw/" TargetMode="External"/><Relationship Id="rId2939" Type="http://schemas.openxmlformats.org/officeDocument/2006/relationships/hyperlink" Target="https://www.reddit.com/r/AmItheAsshole/comments/1awm5kq/aita_for_not_inviting_my_girlfriend_to_join_the/krk0dsu/" TargetMode="External"/><Relationship Id="rId1748" Type="http://schemas.openxmlformats.org/officeDocument/2006/relationships/hyperlink" Target="https://www.reddit.com/r/AmItheAsshole/comments/1awm5kq/aita_for_not_inviting_my_girlfriend_to_join_the/krilhp0/" TargetMode="External"/><Relationship Id="rId1955" Type="http://schemas.openxmlformats.org/officeDocument/2006/relationships/hyperlink" Target="https://www.reddit.com/r/AmItheAsshole/comments/1awm5kq/aita_for_not_inviting_my_girlfriend_to_join_the/kriypk1/" TargetMode="External"/><Relationship Id="rId3170" Type="http://schemas.openxmlformats.org/officeDocument/2006/relationships/hyperlink" Target="https://www.reddit.com/r/AmItheAsshole/comments/1awvi0c/aita_for_not_selling_my_house_and_giving_my_ex/krlq8t1/" TargetMode="External"/><Relationship Id="rId1608" Type="http://schemas.openxmlformats.org/officeDocument/2006/relationships/hyperlink" Target="https://www.reddit.com/r/AmItheAsshole/comments/1awlk12/aita_for_telling_my_wife_to_be_happy_with_the_car/krixicj/" TargetMode="External"/><Relationship Id="rId1815" Type="http://schemas.openxmlformats.org/officeDocument/2006/relationships/hyperlink" Target="https://www.reddit.com/r/AmItheAsshole/comments/1awm5kq/aita_for_not_inviting_my_girlfriend_to_join_the/krislx8/" TargetMode="External"/><Relationship Id="rId3030" Type="http://schemas.openxmlformats.org/officeDocument/2006/relationships/hyperlink" Target="https://www.reddit.com/r/AmItheAsshole/comments/1awpa84/aita_or_am_i_asking_for_fair_help/kriyvfa/" TargetMode="External"/><Relationship Id="rId2589" Type="http://schemas.openxmlformats.org/officeDocument/2006/relationships/hyperlink" Target="https://www.reddit.com/r/AmItheAsshole/comments/1awm5kq/aita_for_not_inviting_my_girlfriend_to_join_the/krlrt5y/" TargetMode="External"/><Relationship Id="rId2796" Type="http://schemas.openxmlformats.org/officeDocument/2006/relationships/hyperlink" Target="https://www.reddit.com/r/AmItheAsshole/comments/1awm5kq/aita_for_not_inviting_my_girlfriend_to_join_the/krits9p/" TargetMode="External"/><Relationship Id="rId768" Type="http://schemas.openxmlformats.org/officeDocument/2006/relationships/hyperlink" Target="https://www.reddit.com/r/AmItheAsshole/comments/1ax6dek/aita_for_refusing_the_cook_for_my_boyfriend/krm70en/" TargetMode="External"/><Relationship Id="rId975" Type="http://schemas.openxmlformats.org/officeDocument/2006/relationships/hyperlink" Target="https://www.reddit.com/r/AmItheAsshole/comments/1awjb7j/aita_for_wanting_to_use_seperate_sponges_1/krhqk42/" TargetMode="External"/><Relationship Id="rId1398" Type="http://schemas.openxmlformats.org/officeDocument/2006/relationships/hyperlink" Target="https://www.reddit.com/r/AmItheAsshole/comments/1awlk12/aita_for_telling_my_wife_to_be_happy_with_the_car/kriflmx/" TargetMode="External"/><Relationship Id="rId2449" Type="http://schemas.openxmlformats.org/officeDocument/2006/relationships/hyperlink" Target="https://www.reddit.com/r/AmItheAsshole/comments/1awm5kq/aita_for_not_inviting_my_girlfriend_to_join_the/krlqxrr/" TargetMode="External"/><Relationship Id="rId2656" Type="http://schemas.openxmlformats.org/officeDocument/2006/relationships/hyperlink" Target="https://www.reddit.com/r/AmItheAsshole/comments/1awm5kq/aita_for_not_inviting_my_girlfriend_to_join_the/kriu503/" TargetMode="External"/><Relationship Id="rId2863" Type="http://schemas.openxmlformats.org/officeDocument/2006/relationships/hyperlink" Target="https://www.reddit.com/r/AmItheAsshole/comments/1awm5kq/aita_for_not_inviting_my_girlfriend_to_join_the/krj7xkv/" TargetMode="External"/><Relationship Id="rId628" Type="http://schemas.openxmlformats.org/officeDocument/2006/relationships/hyperlink" Target="https://www.reddit.com/r/AmItheAsshole/comments/1ax6dek/aita_for_refusing_the_cook_for_my_boyfriend/krlul76/" TargetMode="External"/><Relationship Id="rId835" Type="http://schemas.openxmlformats.org/officeDocument/2006/relationships/hyperlink" Target="https://www.reddit.com/r/AmItheAsshole/comments/1ax6o2s/aita_for_ignoring_my_mothers_daily_phone_calls/krlwphn/" TargetMode="External"/><Relationship Id="rId1258" Type="http://schemas.openxmlformats.org/officeDocument/2006/relationships/hyperlink" Target="https://www.reddit.com/r/AmItheAsshole/comments/1awkqhy/aita_for_snapping_at_my_husband_and_telling_him/kri6p8y/" TargetMode="External"/><Relationship Id="rId1465" Type="http://schemas.openxmlformats.org/officeDocument/2006/relationships/hyperlink" Target="https://www.reddit.com/r/AmItheAsshole/comments/1awlk12/aita_for_telling_my_wife_to_be_happy_with_the_car/krix2at/" TargetMode="External"/><Relationship Id="rId1672" Type="http://schemas.openxmlformats.org/officeDocument/2006/relationships/hyperlink" Target="https://www.reddit.com/r/AmItheAsshole/comments/1awm5kq/aita_for_not_inviting_my_girlfriend_to_join_the/kri28n5/" TargetMode="External"/><Relationship Id="rId2309" Type="http://schemas.openxmlformats.org/officeDocument/2006/relationships/hyperlink" Target="https://www.reddit.com/r/AmItheAsshole/comments/1awm5kq/aita_for_not_inviting_my_girlfriend_to_join_the/krkg3pv/" TargetMode="External"/><Relationship Id="rId2516" Type="http://schemas.openxmlformats.org/officeDocument/2006/relationships/hyperlink" Target="https://www.reddit.com/r/AmItheAsshole/comments/1awm5kq/aita_for_not_inviting_my_girlfriend_to_join_the/krjocoe/" TargetMode="External"/><Relationship Id="rId2723" Type="http://schemas.openxmlformats.org/officeDocument/2006/relationships/hyperlink" Target="https://www.reddit.com/r/AmItheAsshole/comments/1awm5kq/aita_for_not_inviting_my_girlfriend_to_join_the/krj71w1/" TargetMode="External"/><Relationship Id="rId1118" Type="http://schemas.openxmlformats.org/officeDocument/2006/relationships/hyperlink" Target="https://www.reddit.com/r/AmItheAsshole/comments/1awkqhy/aita_for_snapping_at_my_husband_and_telling_him/krjc1ul/" TargetMode="External"/><Relationship Id="rId1325" Type="http://schemas.openxmlformats.org/officeDocument/2006/relationships/hyperlink" Target="https://www.reddit.com/r/AmItheAsshole/comments/1awkqhy/aita_for_snapping_at_my_husband_and_telling_him/krjl0tt/" TargetMode="External"/><Relationship Id="rId1532" Type="http://schemas.openxmlformats.org/officeDocument/2006/relationships/hyperlink" Target="https://www.reddit.com/r/AmItheAsshole/comments/1awlk12/aita_for_telling_my_wife_to_be_happy_with_the_car/krkqfs2/" TargetMode="External"/><Relationship Id="rId2930" Type="http://schemas.openxmlformats.org/officeDocument/2006/relationships/hyperlink" Target="https://www.reddit.com/r/AmItheAsshole/comments/1awm5kq/aita_for_not_inviting_my_girlfriend_to_join_the/krld3qb/" TargetMode="External"/><Relationship Id="rId902" Type="http://schemas.openxmlformats.org/officeDocument/2006/relationships/hyperlink" Target="https://www.reddit.com/r/AmItheAsshole/comments/1awizuh/aita_for_not_wanting_to_sleep_on_the_couch/krhfykh/" TargetMode="External"/><Relationship Id="rId31" Type="http://schemas.openxmlformats.org/officeDocument/2006/relationships/hyperlink" Target="https://www.reddit.com/r/AmItheAsshole/comments/1ax5zmp/aita_for_not_adapting_to_the_shchedule_of_the/krlwu5l/" TargetMode="External"/><Relationship Id="rId2099" Type="http://schemas.openxmlformats.org/officeDocument/2006/relationships/hyperlink" Target="https://www.reddit.com/r/AmItheAsshole/comments/1awm5kq/aita_for_not_inviting_my_girlfriend_to_join_the/krja2cl/" TargetMode="External"/><Relationship Id="rId278" Type="http://schemas.openxmlformats.org/officeDocument/2006/relationships/hyperlink" Target="https://www.reddit.com/r/AmItheAsshole/comments/1ax5zmp/aita_for_not_adapting_to_the_shchedule_of_the/krm5w20/" TargetMode="External"/><Relationship Id="rId3357" Type="http://schemas.openxmlformats.org/officeDocument/2006/relationships/hyperlink" Target="https://www.reddit.com/r/AmItheAsshole/comments/1ax0gye/aita_for_being_concerned_about_my_bfs_drinking/krlokea/" TargetMode="External"/><Relationship Id="rId485" Type="http://schemas.openxmlformats.org/officeDocument/2006/relationships/hyperlink" Target="https://www.reddit.com/r/AmItheAsshole/comments/1ax5zmp/aita_for_not_adapting_to_the_shchedule_of_the/krm4udj/" TargetMode="External"/><Relationship Id="rId692" Type="http://schemas.openxmlformats.org/officeDocument/2006/relationships/hyperlink" Target="https://www.reddit.com/r/AmItheAsshole/comments/1ax6dek/aita_for_refusing_the_cook_for_my_boyfriend/krm9jqs/" TargetMode="External"/><Relationship Id="rId2166" Type="http://schemas.openxmlformats.org/officeDocument/2006/relationships/hyperlink" Target="https://www.reddit.com/r/AmItheAsshole/comments/1awm5kq/aita_for_not_inviting_my_girlfriend_to_join_the/krjfwek/" TargetMode="External"/><Relationship Id="rId2373" Type="http://schemas.openxmlformats.org/officeDocument/2006/relationships/hyperlink" Target="https://www.reddit.com/r/AmItheAsshole/comments/1awm5kq/aita_for_not_inviting_my_girlfriend_to_join_the/krl5l9y/" TargetMode="External"/><Relationship Id="rId2580" Type="http://schemas.openxmlformats.org/officeDocument/2006/relationships/hyperlink" Target="https://www.reddit.com/r/AmItheAsshole/comments/1awm5kq/aita_for_not_inviting_my_girlfriend_to_join_the/krjs39v/" TargetMode="External"/><Relationship Id="rId3217" Type="http://schemas.openxmlformats.org/officeDocument/2006/relationships/hyperlink" Target="https://www.reddit.com/r/AmItheAsshole/comments/1awvi0c/aita_for_not_selling_my_house_and_giving_my_ex/krm457l/" TargetMode="External"/><Relationship Id="rId3424" Type="http://schemas.openxmlformats.org/officeDocument/2006/relationships/hyperlink" Target="https://www.reddit.com/r/AmItheAsshole/comments/1ax0gye/aita_for_being_concerned_about_my_bfs_drinking/krkws27/" TargetMode="External"/><Relationship Id="rId138" Type="http://schemas.openxmlformats.org/officeDocument/2006/relationships/hyperlink" Target="https://www.reddit.com/r/AmItheAsshole/comments/1ax5zmp/aita_for_not_adapting_to_the_shchedule_of_the/krluaj8/" TargetMode="External"/><Relationship Id="rId345" Type="http://schemas.openxmlformats.org/officeDocument/2006/relationships/hyperlink" Target="https://www.reddit.com/r/AmItheAsshole/comments/1ax5zmp/aita_for_not_adapting_to_the_shchedule_of_the/krm8qft/" TargetMode="External"/><Relationship Id="rId552" Type="http://schemas.openxmlformats.org/officeDocument/2006/relationships/hyperlink" Target="https://www.reddit.com/r/AmItheAsshole/comments/1ax5zmp/aita_for_not_adapting_to_the_shchedule_of_the/krm9ktk/" TargetMode="External"/><Relationship Id="rId1182" Type="http://schemas.openxmlformats.org/officeDocument/2006/relationships/hyperlink" Target="https://www.reddit.com/r/AmItheAsshole/comments/1awkqhy/aita_for_snapping_at_my_husband_and_telling_him/kritjuy/" TargetMode="External"/><Relationship Id="rId2026" Type="http://schemas.openxmlformats.org/officeDocument/2006/relationships/hyperlink" Target="https://www.reddit.com/r/AmItheAsshole/comments/1awm5kq/aita_for_not_inviting_my_girlfriend_to_join_the/krj3y9u/" TargetMode="External"/><Relationship Id="rId2233" Type="http://schemas.openxmlformats.org/officeDocument/2006/relationships/hyperlink" Target="https://www.reddit.com/r/AmItheAsshole/comments/1awm5kq/aita_for_not_inviting_my_girlfriend_to_join_the/krjq2vk/" TargetMode="External"/><Relationship Id="rId2440" Type="http://schemas.openxmlformats.org/officeDocument/2006/relationships/hyperlink" Target="https://www.reddit.com/r/AmItheAsshole/comments/1awm5kq/aita_for_not_inviting_my_girlfriend_to_join_the/krlng3v/" TargetMode="External"/><Relationship Id="rId205" Type="http://schemas.openxmlformats.org/officeDocument/2006/relationships/hyperlink" Target="https://www.reddit.com/r/AmItheAsshole/comments/1ax5zmp/aita_for_not_adapting_to_the_shchedule_of_the/krm2lpw/" TargetMode="External"/><Relationship Id="rId412" Type="http://schemas.openxmlformats.org/officeDocument/2006/relationships/hyperlink" Target="https://www.reddit.com/r/AmItheAsshole/comments/1ax5zmp/aita_for_not_adapting_to_the_shchedule_of_the/krm6sb0/" TargetMode="External"/><Relationship Id="rId1042" Type="http://schemas.openxmlformats.org/officeDocument/2006/relationships/hyperlink" Target="https://www.reddit.com/r/AmItheAsshole/comments/1awkqhy/aita_for_snapping_at_my_husband_and_telling_him/kri7dsq/" TargetMode="External"/><Relationship Id="rId2300" Type="http://schemas.openxmlformats.org/officeDocument/2006/relationships/hyperlink" Target="https://www.reddit.com/r/AmItheAsshole/comments/1awm5kq/aita_for_not_inviting_my_girlfriend_to_join_the/krkd8ut/" TargetMode="External"/><Relationship Id="rId1999" Type="http://schemas.openxmlformats.org/officeDocument/2006/relationships/hyperlink" Target="https://www.reddit.com/r/AmItheAsshole/comments/1awm5kq/aita_for_not_inviting_my_girlfriend_to_join_the/krj1wdk/" TargetMode="External"/><Relationship Id="rId1859" Type="http://schemas.openxmlformats.org/officeDocument/2006/relationships/hyperlink" Target="https://www.reddit.com/r/AmItheAsshole/comments/1awm5kq/aita_for_not_inviting_my_girlfriend_to_join_the/kriypnx/" TargetMode="External"/><Relationship Id="rId3074" Type="http://schemas.openxmlformats.org/officeDocument/2006/relationships/hyperlink" Target="https://www.reddit.com/r/AmItheAsshole/comments/1awqpfo/aita_for_going_against_my_husbands_wishes_and/krkgae5/" TargetMode="External"/><Relationship Id="rId1719" Type="http://schemas.openxmlformats.org/officeDocument/2006/relationships/hyperlink" Target="https://www.reddit.com/r/AmItheAsshole/comments/1awm5kq/aita_for_not_inviting_my_girlfriend_to_join_the/kripffu/" TargetMode="External"/><Relationship Id="rId1926" Type="http://schemas.openxmlformats.org/officeDocument/2006/relationships/hyperlink" Target="https://www.reddit.com/r/AmItheAsshole/comments/1awm5kq/aita_for_not_inviting_my_girlfriend_to_join_the/kriwkbu/" TargetMode="External"/><Relationship Id="rId3281" Type="http://schemas.openxmlformats.org/officeDocument/2006/relationships/hyperlink" Target="https://www.reddit.com/r/AmItheAsshole/comments/1awyol1/aita_for_expecting_my_girlfriend_to_do_more/krkn32m/" TargetMode="External"/><Relationship Id="rId2090" Type="http://schemas.openxmlformats.org/officeDocument/2006/relationships/hyperlink" Target="https://www.reddit.com/r/AmItheAsshole/comments/1awm5kq/aita_for_not_inviting_my_girlfriend_to_join_the/krj94h4/" TargetMode="External"/><Relationship Id="rId3141" Type="http://schemas.openxmlformats.org/officeDocument/2006/relationships/hyperlink" Target="https://www.reddit.com/r/AmItheAsshole/comments/1awvi0c/aita_for_not_selling_my_house_and_giving_my_ex/krl2tck/" TargetMode="External"/><Relationship Id="rId3001" Type="http://schemas.openxmlformats.org/officeDocument/2006/relationships/hyperlink" Target="https://www.reddit.com/r/AmItheAsshole/comments/1awp6th/aita_for_not_wanting_my_fianc&#233;_to_drive_for_uber/krj3ilh/" TargetMode="External"/><Relationship Id="rId879" Type="http://schemas.openxmlformats.org/officeDocument/2006/relationships/hyperlink" Target="https://www.reddit.com/r/AmItheAsshole/comments/1ax22es/aita_if_i_leave_my_little_boy_with_my_parents/krl2stj/" TargetMode="External"/><Relationship Id="rId2767" Type="http://schemas.openxmlformats.org/officeDocument/2006/relationships/hyperlink" Target="https://www.reddit.com/r/AmItheAsshole/comments/1awm5kq/aita_for_not_inviting_my_girlfriend_to_join_the/krje9jg/" TargetMode="External"/><Relationship Id="rId739" Type="http://schemas.openxmlformats.org/officeDocument/2006/relationships/hyperlink" Target="https://www.reddit.com/r/AmItheAsshole/comments/1ax6dek/aita_for_refusing_the_cook_for_my_boyfriend/krm2o0l/" TargetMode="External"/><Relationship Id="rId1369" Type="http://schemas.openxmlformats.org/officeDocument/2006/relationships/hyperlink" Target="https://www.reddit.com/r/AmItheAsshole/comments/1awkqhy/aita_for_snapping_at_my_husband_and_telling_him/krk2a9x/" TargetMode="External"/><Relationship Id="rId1576" Type="http://schemas.openxmlformats.org/officeDocument/2006/relationships/hyperlink" Target="https://www.reddit.com/r/AmItheAsshole/comments/1awlk12/aita_for_telling_my_wife_to_be_happy_with_the_car/kriaqm9/" TargetMode="External"/><Relationship Id="rId2974" Type="http://schemas.openxmlformats.org/officeDocument/2006/relationships/hyperlink" Target="https://www.reddit.com/r/AmItheAsshole/comments/1awosbj/aita_for_no_longer_doing_things_for_my_younger/krin1ln/" TargetMode="External"/><Relationship Id="rId946" Type="http://schemas.openxmlformats.org/officeDocument/2006/relationships/hyperlink" Target="https://www.reddit.com/r/AmItheAsshole/comments/1awizuh/aita_for_not_wanting_to_sleep_on_the_couch/kri34n1/" TargetMode="External"/><Relationship Id="rId1229" Type="http://schemas.openxmlformats.org/officeDocument/2006/relationships/hyperlink" Target="https://www.reddit.com/r/AmItheAsshole/comments/1awkqhy/aita_for_snapping_at_my_husband_and_telling_him/kribg7n/" TargetMode="External"/><Relationship Id="rId1783" Type="http://schemas.openxmlformats.org/officeDocument/2006/relationships/hyperlink" Target="https://www.reddit.com/r/AmItheAsshole/comments/1awm5kq/aita_for_not_inviting_my_girlfriend_to_join_the/kripnlw/" TargetMode="External"/><Relationship Id="rId1990" Type="http://schemas.openxmlformats.org/officeDocument/2006/relationships/hyperlink" Target="https://www.reddit.com/r/AmItheAsshole/comments/1awm5kq/aita_for_not_inviting_my_girlfriend_to_join_the/krj162o/" TargetMode="External"/><Relationship Id="rId2627" Type="http://schemas.openxmlformats.org/officeDocument/2006/relationships/hyperlink" Target="https://www.reddit.com/r/AmItheAsshole/comments/1awm5kq/aita_for_not_inviting_my_girlfriend_to_join_the/krkfp40/" TargetMode="External"/><Relationship Id="rId2834" Type="http://schemas.openxmlformats.org/officeDocument/2006/relationships/hyperlink" Target="https://www.reddit.com/r/AmItheAsshole/comments/1awm5kq/aita_for_not_inviting_my_girlfriend_to_join_the/krkvnwr/" TargetMode="External"/><Relationship Id="rId75" Type="http://schemas.openxmlformats.org/officeDocument/2006/relationships/hyperlink" Target="https://www.reddit.com/r/AmItheAsshole/comments/1ax5zmp/aita_for_not_adapting_to_the_shchedule_of_the/krlzyxx/" TargetMode="External"/><Relationship Id="rId806" Type="http://schemas.openxmlformats.org/officeDocument/2006/relationships/hyperlink" Target="https://www.reddit.com/r/AmItheAsshole/comments/1ax6dek/aita_for_refusing_the_cook_for_my_boyfriend/krm5gex/" TargetMode="External"/><Relationship Id="rId1436" Type="http://schemas.openxmlformats.org/officeDocument/2006/relationships/hyperlink" Target="https://www.reddit.com/r/AmItheAsshole/comments/1awlk12/aita_for_telling_my_wife_to_be_happy_with_the_car/krie5k3/" TargetMode="External"/><Relationship Id="rId1643" Type="http://schemas.openxmlformats.org/officeDocument/2006/relationships/hyperlink" Target="https://www.reddit.com/r/AmItheAsshole/comments/1awlk12/aita_for_telling_my_wife_to_be_happy_with_the_car/krkxl47/" TargetMode="External"/><Relationship Id="rId1850" Type="http://schemas.openxmlformats.org/officeDocument/2006/relationships/hyperlink" Target="https://www.reddit.com/r/AmItheAsshole/comments/1awm5kq/aita_for_not_inviting_my_girlfriend_to_join_the/kriu8bi/" TargetMode="External"/><Relationship Id="rId2901" Type="http://schemas.openxmlformats.org/officeDocument/2006/relationships/hyperlink" Target="https://www.reddit.com/r/AmItheAsshole/comments/1awm5kq/aita_for_not_inviting_my_girlfriend_to_join_the/krlc8ar/" TargetMode="External"/><Relationship Id="rId1503" Type="http://schemas.openxmlformats.org/officeDocument/2006/relationships/hyperlink" Target="https://www.reddit.com/r/AmItheAsshole/comments/1awlk12/aita_for_telling_my_wife_to_be_happy_with_the_car/krjcpt8/" TargetMode="External"/><Relationship Id="rId1710" Type="http://schemas.openxmlformats.org/officeDocument/2006/relationships/hyperlink" Target="https://www.reddit.com/r/AmItheAsshole/comments/1awm5kq/aita_for_not_inviting_my_girlfriend_to_join_the/krihdfa/" TargetMode="External"/><Relationship Id="rId3468" Type="http://schemas.openxmlformats.org/officeDocument/2006/relationships/hyperlink" Target="https://www.reddit.com/r/AmItheAsshole/comments/1ax14i7/aita_for_asking_my_boyfriend_for_money/krlzu56/" TargetMode="External"/><Relationship Id="rId389" Type="http://schemas.openxmlformats.org/officeDocument/2006/relationships/hyperlink" Target="https://www.reddit.com/r/AmItheAsshole/comments/1ax5zmp/aita_for_not_adapting_to_the_shchedule_of_the/krmaa5f/" TargetMode="External"/><Relationship Id="rId596" Type="http://schemas.openxmlformats.org/officeDocument/2006/relationships/hyperlink" Target="https://www.reddit.com/r/AmItheAsshole/comments/1ax6035/aita_for_being_offended_when_my_friend_called_my/krlug5p/" TargetMode="External"/><Relationship Id="rId2277" Type="http://schemas.openxmlformats.org/officeDocument/2006/relationships/hyperlink" Target="https://www.reddit.com/r/AmItheAsshole/comments/1awm5kq/aita_for_not_inviting_my_girlfriend_to_join_the/krk7xcp/" TargetMode="External"/><Relationship Id="rId2484" Type="http://schemas.openxmlformats.org/officeDocument/2006/relationships/hyperlink" Target="https://www.reddit.com/r/AmItheAsshole/comments/1awm5kq/aita_for_not_inviting_my_girlfriend_to_join_the/krm42br/" TargetMode="External"/><Relationship Id="rId2691" Type="http://schemas.openxmlformats.org/officeDocument/2006/relationships/hyperlink" Target="https://www.reddit.com/r/AmItheAsshole/comments/1awm5kq/aita_for_not_inviting_my_girlfriend_to_join_the/krijy4r/" TargetMode="External"/><Relationship Id="rId3328" Type="http://schemas.openxmlformats.org/officeDocument/2006/relationships/hyperlink" Target="https://www.reddit.com/r/AmItheAsshole/comments/1ax0gye/aita_for_being_concerned_about_my_bfs_drinking/krl67ac/" TargetMode="External"/><Relationship Id="rId249" Type="http://schemas.openxmlformats.org/officeDocument/2006/relationships/hyperlink" Target="https://www.reddit.com/r/AmItheAsshole/comments/1ax5zmp/aita_for_not_adapting_to_the_shchedule_of_the/krm4gl0/" TargetMode="External"/><Relationship Id="rId456" Type="http://schemas.openxmlformats.org/officeDocument/2006/relationships/hyperlink" Target="https://www.reddit.com/r/AmItheAsshole/comments/1ax5zmp/aita_for_not_adapting_to_the_shchedule_of_the/krm7sjo/" TargetMode="External"/><Relationship Id="rId663" Type="http://schemas.openxmlformats.org/officeDocument/2006/relationships/hyperlink" Target="https://www.reddit.com/r/AmItheAsshole/comments/1ax6dek/aita_for_refusing_the_cook_for_my_boyfriend/krm05p0/" TargetMode="External"/><Relationship Id="rId870" Type="http://schemas.openxmlformats.org/officeDocument/2006/relationships/hyperlink" Target="https://www.reddit.com/r/AmItheAsshole/comments/1ax6dek/aita_for_refusing_the_cook_for_my_boyfriend/" TargetMode="External"/><Relationship Id="rId1086" Type="http://schemas.openxmlformats.org/officeDocument/2006/relationships/hyperlink" Target="https://www.reddit.com/r/AmItheAsshole/comments/1awkqhy/aita_for_snapping_at_my_husband_and_telling_him/kriiazo/" TargetMode="External"/><Relationship Id="rId1293" Type="http://schemas.openxmlformats.org/officeDocument/2006/relationships/hyperlink" Target="https://www.reddit.com/r/AmItheAsshole/comments/1awkqhy/aita_for_snapping_at_my_husband_and_telling_him/kriefzr/" TargetMode="External"/><Relationship Id="rId2137" Type="http://schemas.openxmlformats.org/officeDocument/2006/relationships/hyperlink" Target="https://www.reddit.com/r/AmItheAsshole/comments/1awm5kq/aita_for_not_inviting_my_girlfriend_to_join_the/krjdeye/" TargetMode="External"/><Relationship Id="rId2344" Type="http://schemas.openxmlformats.org/officeDocument/2006/relationships/hyperlink" Target="https://www.reddit.com/r/AmItheAsshole/comments/1awm5kq/aita_for_not_inviting_my_girlfriend_to_join_the/krktbal/" TargetMode="External"/><Relationship Id="rId2551" Type="http://schemas.openxmlformats.org/officeDocument/2006/relationships/hyperlink" Target="https://www.reddit.com/r/AmItheAsshole/comments/1awm5kq/aita_for_not_inviting_my_girlfriend_to_join_the/kriet36/" TargetMode="External"/><Relationship Id="rId109" Type="http://schemas.openxmlformats.org/officeDocument/2006/relationships/hyperlink" Target="https://www.reddit.com/r/AmItheAsshole/comments/1ax5zmp/aita_for_not_adapting_to_the_shchedule_of_the/krm85yv/" TargetMode="External"/><Relationship Id="rId316" Type="http://schemas.openxmlformats.org/officeDocument/2006/relationships/hyperlink" Target="https://www.reddit.com/r/AmItheAsshole/comments/1ax5zmp/aita_for_not_adapting_to_the_shchedule_of_the/krm7it0/" TargetMode="External"/><Relationship Id="rId523" Type="http://schemas.openxmlformats.org/officeDocument/2006/relationships/hyperlink" Target="https://www.reddit.com/r/AmItheAsshole/comments/1ax5zmp/aita_for_not_adapting_to_the_shchedule_of_the/krm8lg4/" TargetMode="External"/><Relationship Id="rId1153" Type="http://schemas.openxmlformats.org/officeDocument/2006/relationships/hyperlink" Target="https://www.reddit.com/r/AmItheAsshole/comments/1awkqhy/aita_for_snapping_at_my_husband_and_telling_him/krihjo0/" TargetMode="External"/><Relationship Id="rId2204" Type="http://schemas.openxmlformats.org/officeDocument/2006/relationships/hyperlink" Target="https://www.reddit.com/r/AmItheAsshole/comments/1awm5kq/aita_for_not_inviting_my_girlfriend_to_join_the/krjlq57/" TargetMode="External"/><Relationship Id="rId730" Type="http://schemas.openxmlformats.org/officeDocument/2006/relationships/hyperlink" Target="https://www.reddit.com/r/AmItheAsshole/comments/1ax6dek/aita_for_refusing_the_cook_for_my_boyfriend/krlx9w6/" TargetMode="External"/><Relationship Id="rId1013" Type="http://schemas.openxmlformats.org/officeDocument/2006/relationships/hyperlink" Target="https://www.reddit.com/r/AmItheAsshole/comments/1awkqhy/aita_for_snapping_at_my_husband_and_telling_him/kriarau/" TargetMode="External"/><Relationship Id="rId1360" Type="http://schemas.openxmlformats.org/officeDocument/2006/relationships/hyperlink" Target="https://www.reddit.com/r/AmItheAsshole/comments/1awkqhy/aita_for_snapping_at_my_husband_and_telling_him/krj1evy/" TargetMode="External"/><Relationship Id="rId2411" Type="http://schemas.openxmlformats.org/officeDocument/2006/relationships/hyperlink" Target="https://www.reddit.com/r/AmItheAsshole/comments/1awm5kq/aita_for_not_inviting_my_girlfriend_to_join_the/krleem3/" TargetMode="External"/><Relationship Id="rId1220" Type="http://schemas.openxmlformats.org/officeDocument/2006/relationships/hyperlink" Target="https://www.reddit.com/r/AmItheAsshole/comments/1awkqhy/aita_for_snapping_at_my_husband_and_telling_him/krkfmnr/" TargetMode="External"/><Relationship Id="rId3185" Type="http://schemas.openxmlformats.org/officeDocument/2006/relationships/hyperlink" Target="https://www.reddit.com/r/AmItheAsshole/comments/1awvi0c/aita_for_not_selling_my_house_and_giving_my_ex/krk1bsa/" TargetMode="External"/><Relationship Id="rId3392" Type="http://schemas.openxmlformats.org/officeDocument/2006/relationships/hyperlink" Target="https://www.reddit.com/r/AmItheAsshole/comments/1ax0gye/aita_for_being_concerned_about_my_bfs_drinking/krkwl49/" TargetMode="External"/><Relationship Id="rId3045" Type="http://schemas.openxmlformats.org/officeDocument/2006/relationships/hyperlink" Target="https://www.reddit.com/r/AmItheAsshole/comments/1awq8mp/aita_for_leaving_my_wife_behind/krlp7j7/" TargetMode="External"/><Relationship Id="rId3252" Type="http://schemas.openxmlformats.org/officeDocument/2006/relationships/hyperlink" Target="https://www.reddit.com/r/AmItheAsshole/comments/1awx2lv/aita_for_telling_my_dad_that_theyre_constant/krm8f5a/" TargetMode="External"/><Relationship Id="rId173" Type="http://schemas.openxmlformats.org/officeDocument/2006/relationships/hyperlink" Target="https://www.reddit.com/r/AmItheAsshole/comments/1ax5zmp/aita_for_not_adapting_to_the_shchedule_of_the/krm0y3n/" TargetMode="External"/><Relationship Id="rId380" Type="http://schemas.openxmlformats.org/officeDocument/2006/relationships/hyperlink" Target="https://www.reddit.com/r/AmItheAsshole/comments/1ax5zmp/aita_for_not_adapting_to_the_shchedule_of_the/krm9zqg/" TargetMode="External"/><Relationship Id="rId2061" Type="http://schemas.openxmlformats.org/officeDocument/2006/relationships/hyperlink" Target="https://www.reddit.com/r/AmItheAsshole/comments/1awm5kq/aita_for_not_inviting_my_girlfriend_to_join_the/krj6s5g/" TargetMode="External"/><Relationship Id="rId3112" Type="http://schemas.openxmlformats.org/officeDocument/2006/relationships/hyperlink" Target="https://www.reddit.com/r/AmItheAsshole/comments/1awvi0c/aita_for_not_selling_my_house_and_giving_my_ex/krk0jzm/" TargetMode="External"/><Relationship Id="rId240" Type="http://schemas.openxmlformats.org/officeDocument/2006/relationships/hyperlink" Target="https://www.reddit.com/r/AmItheAsshole/comments/1ax5zmp/aita_for_not_adapting_to_the_shchedule_of_the/krm46dm/" TargetMode="External"/><Relationship Id="rId100" Type="http://schemas.openxmlformats.org/officeDocument/2006/relationships/hyperlink" Target="https://www.reddit.com/r/AmItheAsshole/comments/1ax5zmp/aita_for_not_adapting_to_the_shchedule_of_the/krm635p/" TargetMode="External"/><Relationship Id="rId2878" Type="http://schemas.openxmlformats.org/officeDocument/2006/relationships/hyperlink" Target="https://www.reddit.com/r/AmItheAsshole/comments/1awm5kq/aita_for_not_inviting_my_girlfriend_to_join_the/krlbtbz/" TargetMode="External"/><Relationship Id="rId1687" Type="http://schemas.openxmlformats.org/officeDocument/2006/relationships/hyperlink" Target="https://www.reddit.com/r/AmItheAsshole/comments/1awm5kq/aita_for_not_inviting_my_girlfriend_to_join_the/kribkmb/" TargetMode="External"/><Relationship Id="rId1894" Type="http://schemas.openxmlformats.org/officeDocument/2006/relationships/hyperlink" Target="https://www.reddit.com/r/AmItheAsshole/comments/1awm5kq/aita_for_not_inviting_my_girlfriend_to_join_the/krin7wg/" TargetMode="External"/><Relationship Id="rId2738" Type="http://schemas.openxmlformats.org/officeDocument/2006/relationships/hyperlink" Target="https://www.reddit.com/r/AmItheAsshole/comments/1awm5kq/aita_for_not_inviting_my_girlfriend_to_join_the/krj9yu9/" TargetMode="External"/><Relationship Id="rId2945" Type="http://schemas.openxmlformats.org/officeDocument/2006/relationships/hyperlink" Target="https://www.reddit.com/r/AmItheAsshole/comments/1awm5kq/aita_for_not_inviting_my_girlfriend_to_join_the/krkr84w/" TargetMode="External"/><Relationship Id="rId917" Type="http://schemas.openxmlformats.org/officeDocument/2006/relationships/hyperlink" Target="https://www.reddit.com/r/AmItheAsshole/comments/1awizuh/aita_for_not_wanting_to_sleep_on_the_couch/krhrlnv/" TargetMode="External"/><Relationship Id="rId1547" Type="http://schemas.openxmlformats.org/officeDocument/2006/relationships/hyperlink" Target="https://www.reddit.com/r/AmItheAsshole/comments/1awlk12/aita_for_telling_my_wife_to_be_happy_with_the_car/krld39d/" TargetMode="External"/><Relationship Id="rId1754" Type="http://schemas.openxmlformats.org/officeDocument/2006/relationships/hyperlink" Target="https://www.reddit.com/r/AmItheAsshole/comments/1awm5kq/aita_for_not_inviting_my_girlfriend_to_join_the/kris6me/" TargetMode="External"/><Relationship Id="rId1961" Type="http://schemas.openxmlformats.org/officeDocument/2006/relationships/hyperlink" Target="https://www.reddit.com/r/AmItheAsshole/comments/1awm5kq/aita_for_not_inviting_my_girlfriend_to_join_the/kriyt53/" TargetMode="External"/><Relationship Id="rId2805" Type="http://schemas.openxmlformats.org/officeDocument/2006/relationships/hyperlink" Target="https://www.reddit.com/r/AmItheAsshole/comments/1awm5kq/aita_for_not_inviting_my_girlfriend_to_join_the/krm0wz3/" TargetMode="External"/><Relationship Id="rId46" Type="http://schemas.openxmlformats.org/officeDocument/2006/relationships/hyperlink" Target="https://www.reddit.com/r/AmItheAsshole/comments/1ax5zmp/aita_for_not_adapting_to_the_shchedule_of_the/krlxe7t/" TargetMode="External"/><Relationship Id="rId1407" Type="http://schemas.openxmlformats.org/officeDocument/2006/relationships/hyperlink" Target="https://www.reddit.com/r/AmItheAsshole/comments/1awlk12/aita_for_telling_my_wife_to_be_happy_with_the_car/kriscvt/" TargetMode="External"/><Relationship Id="rId1614" Type="http://schemas.openxmlformats.org/officeDocument/2006/relationships/hyperlink" Target="https://www.reddit.com/r/AmItheAsshole/comments/1awlk12/aita_for_telling_my_wife_to_be_happy_with_the_car/krixjjj/" TargetMode="External"/><Relationship Id="rId1821" Type="http://schemas.openxmlformats.org/officeDocument/2006/relationships/hyperlink" Target="https://www.reddit.com/r/AmItheAsshole/comments/1awm5kq/aita_for_not_inviting_my_girlfriend_to_join_the/kriv2kq/" TargetMode="External"/><Relationship Id="rId2388" Type="http://schemas.openxmlformats.org/officeDocument/2006/relationships/hyperlink" Target="https://www.reddit.com/r/AmItheAsshole/comments/1awm5kq/aita_for_not_inviting_my_girlfriend_to_join_the/krl88k1/" TargetMode="External"/><Relationship Id="rId2595" Type="http://schemas.openxmlformats.org/officeDocument/2006/relationships/hyperlink" Target="https://www.reddit.com/r/AmItheAsshole/comments/1awm5kq/aita_for_not_inviting_my_girlfriend_to_join_the/krlxz2m/" TargetMode="External"/><Relationship Id="rId3439" Type="http://schemas.openxmlformats.org/officeDocument/2006/relationships/hyperlink" Target="https://www.reddit.com/r/AmItheAsshole/comments/1ax0v4u/aita_for_telling_my_husband_to_not_eat_his_moms/" TargetMode="External"/><Relationship Id="rId567" Type="http://schemas.openxmlformats.org/officeDocument/2006/relationships/hyperlink" Target="https://www.reddit.com/r/AmItheAsshole/comments/1ax5zmp/aita_for_not_adapting_to_the_shchedule_of_the/krma8jm/" TargetMode="External"/><Relationship Id="rId1197" Type="http://schemas.openxmlformats.org/officeDocument/2006/relationships/hyperlink" Target="https://www.reddit.com/r/AmItheAsshole/comments/1awkqhy/aita_for_snapping_at_my_husband_and_telling_him/krj6wet/" TargetMode="External"/><Relationship Id="rId2248" Type="http://schemas.openxmlformats.org/officeDocument/2006/relationships/hyperlink" Target="https://www.reddit.com/r/AmItheAsshole/comments/1awm5kq/aita_for_not_inviting_my_girlfriend_to_join_the/krjv1os/" TargetMode="External"/><Relationship Id="rId774" Type="http://schemas.openxmlformats.org/officeDocument/2006/relationships/hyperlink" Target="https://www.reddit.com/r/AmItheAsshole/comments/1ax6dek/aita_for_refusing_the_cook_for_my_boyfriend/krm3htf/" TargetMode="External"/><Relationship Id="rId981" Type="http://schemas.openxmlformats.org/officeDocument/2006/relationships/hyperlink" Target="https://www.reddit.com/r/AmItheAsshole/comments/1awjb7j/aita_for_wanting_to_use_seperate_sponges_1/krhp4qz/" TargetMode="External"/><Relationship Id="rId1057" Type="http://schemas.openxmlformats.org/officeDocument/2006/relationships/hyperlink" Target="https://www.reddit.com/r/AmItheAsshole/comments/1awkqhy/aita_for_snapping_at_my_husband_and_telling_him/kri98te/" TargetMode="External"/><Relationship Id="rId2455" Type="http://schemas.openxmlformats.org/officeDocument/2006/relationships/hyperlink" Target="https://www.reddit.com/r/AmItheAsshole/comments/1awm5kq/aita_for_not_inviting_my_girlfriend_to_join_the/krlshv6/" TargetMode="External"/><Relationship Id="rId2662" Type="http://schemas.openxmlformats.org/officeDocument/2006/relationships/hyperlink" Target="https://www.reddit.com/r/AmItheAsshole/comments/1awm5kq/aita_for_not_inviting_my_girlfriend_to_join_the/krk0xy8/" TargetMode="External"/><Relationship Id="rId427" Type="http://schemas.openxmlformats.org/officeDocument/2006/relationships/hyperlink" Target="https://www.reddit.com/r/AmItheAsshole/comments/1ax5zmp/aita_for_not_adapting_to_the_shchedule_of_the/krm83qn/" TargetMode="External"/><Relationship Id="rId634" Type="http://schemas.openxmlformats.org/officeDocument/2006/relationships/hyperlink" Target="https://www.reddit.com/r/AmItheAsshole/comments/1ax6dek/aita_for_refusing_the_cook_for_my_boyfriend/krlxhxu/" TargetMode="External"/><Relationship Id="rId841" Type="http://schemas.openxmlformats.org/officeDocument/2006/relationships/hyperlink" Target="https://www.reddit.com/r/AmItheAsshole/comments/1ax6o2s/aita_for_ignoring_my_mothers_daily_phone_calls/krm8dvw/" TargetMode="External"/><Relationship Id="rId1264" Type="http://schemas.openxmlformats.org/officeDocument/2006/relationships/hyperlink" Target="https://www.reddit.com/r/AmItheAsshole/comments/1awkqhy/aita_for_snapping_at_my_husband_and_telling_him/kriv1zv/" TargetMode="External"/><Relationship Id="rId1471" Type="http://schemas.openxmlformats.org/officeDocument/2006/relationships/hyperlink" Target="https://www.reddit.com/r/AmItheAsshole/comments/1awlk12/aita_for_telling_my_wife_to_be_happy_with_the_car/krizngi/" TargetMode="External"/><Relationship Id="rId2108" Type="http://schemas.openxmlformats.org/officeDocument/2006/relationships/hyperlink" Target="https://www.reddit.com/r/AmItheAsshole/comments/1awm5kq/aita_for_not_inviting_my_girlfriend_to_join_the/krjagpy/" TargetMode="External"/><Relationship Id="rId2315" Type="http://schemas.openxmlformats.org/officeDocument/2006/relationships/hyperlink" Target="https://www.reddit.com/r/AmItheAsshole/comments/1awm5kq/aita_for_not_inviting_my_girlfriend_to_join_the/krkh897/" TargetMode="External"/><Relationship Id="rId2522" Type="http://schemas.openxmlformats.org/officeDocument/2006/relationships/hyperlink" Target="https://www.reddit.com/r/AmItheAsshole/comments/1awm5kq/aita_for_not_inviting_my_girlfriend_to_join_the/kriuths/" TargetMode="External"/><Relationship Id="rId701" Type="http://schemas.openxmlformats.org/officeDocument/2006/relationships/hyperlink" Target="https://www.reddit.com/r/AmItheAsshole/comments/1ax6dek/aita_for_refusing_the_cook_for_my_boyfriend/krlul1o/" TargetMode="External"/><Relationship Id="rId1124" Type="http://schemas.openxmlformats.org/officeDocument/2006/relationships/hyperlink" Target="https://www.reddit.com/r/AmItheAsshole/comments/1awkqhy/aita_for_snapping_at_my_husband_and_telling_him/kriki0v/" TargetMode="External"/><Relationship Id="rId1331" Type="http://schemas.openxmlformats.org/officeDocument/2006/relationships/hyperlink" Target="https://www.reddit.com/r/AmItheAsshole/comments/1awkqhy/aita_for_snapping_at_my_husband_and_telling_him/kria20r/" TargetMode="External"/><Relationship Id="rId3089" Type="http://schemas.openxmlformats.org/officeDocument/2006/relationships/hyperlink" Target="https://www.reddit.com/r/AmItheAsshole/comments/1awvi0c/aita_for_not_selling_my_house_and_giving_my_ex/krjyrl3/" TargetMode="External"/><Relationship Id="rId3296" Type="http://schemas.openxmlformats.org/officeDocument/2006/relationships/hyperlink" Target="https://www.reddit.com/r/AmItheAsshole/comments/1awyol1/aita_for_expecting_my_girlfriend_to_do_more/krkqgm1/" TargetMode="External"/><Relationship Id="rId3156" Type="http://schemas.openxmlformats.org/officeDocument/2006/relationships/hyperlink" Target="https://www.reddit.com/r/AmItheAsshole/comments/1awvi0c/aita_for_not_selling_my_house_and_giving_my_ex/krlbx6x/" TargetMode="External"/><Relationship Id="rId3363" Type="http://schemas.openxmlformats.org/officeDocument/2006/relationships/hyperlink" Target="https://www.reddit.com/r/AmItheAsshole/comments/1ax0gye/aita_for_being_concerned_about_my_bfs_drinking/krkwas2/" TargetMode="External"/><Relationship Id="rId284" Type="http://schemas.openxmlformats.org/officeDocument/2006/relationships/hyperlink" Target="https://www.reddit.com/r/AmItheAsshole/comments/1ax5zmp/aita_for_not_adapting_to_the_shchedule_of_the/krm60mm/" TargetMode="External"/><Relationship Id="rId491" Type="http://schemas.openxmlformats.org/officeDocument/2006/relationships/hyperlink" Target="https://www.reddit.com/r/AmItheAsshole/comments/1ax5zmp/aita_for_not_adapting_to_the_shchedule_of_the/krm53qj/" TargetMode="External"/><Relationship Id="rId2172" Type="http://schemas.openxmlformats.org/officeDocument/2006/relationships/hyperlink" Target="https://www.reddit.com/r/AmItheAsshole/comments/1awm5kq/aita_for_not_inviting_my_girlfriend_to_join_the/krjg78h/" TargetMode="External"/><Relationship Id="rId3016" Type="http://schemas.openxmlformats.org/officeDocument/2006/relationships/hyperlink" Target="https://www.reddit.com/r/AmItheAsshole/comments/1awpa84/aita_or_am_i_asking_for_fair_help/krj12c0/" TargetMode="External"/><Relationship Id="rId3223" Type="http://schemas.openxmlformats.org/officeDocument/2006/relationships/hyperlink" Target="https://www.reddit.com/r/AmItheAsshole/comments/1awwjl7/aita_for_refusing_to_spend_more_money_on_an/krk7hhs/" TargetMode="External"/><Relationship Id="rId144" Type="http://schemas.openxmlformats.org/officeDocument/2006/relationships/hyperlink" Target="https://www.reddit.com/r/AmItheAsshole/comments/1ax5zmp/aita_for_not_adapting_to_the_shchedule_of_the/krly3tj/" TargetMode="External"/><Relationship Id="rId3430" Type="http://schemas.openxmlformats.org/officeDocument/2006/relationships/hyperlink" Target="https://www.reddit.com/r/AmItheAsshole/comments/1ax0gye/aita_for_being_concerned_about_my_bfs_drinking/krl1gxx/" TargetMode="External"/><Relationship Id="rId351" Type="http://schemas.openxmlformats.org/officeDocument/2006/relationships/hyperlink" Target="https://www.reddit.com/r/AmItheAsshole/comments/1ax5zmp/aita_for_not_adapting_to_the_shchedule_of_the/krm8z1d/" TargetMode="External"/><Relationship Id="rId2032" Type="http://schemas.openxmlformats.org/officeDocument/2006/relationships/hyperlink" Target="https://www.reddit.com/r/AmItheAsshole/comments/1awm5kq/aita_for_not_inviting_my_girlfriend_to_join_the/krj4nyn/" TargetMode="External"/><Relationship Id="rId2989" Type="http://schemas.openxmlformats.org/officeDocument/2006/relationships/hyperlink" Target="https://www.reddit.com/r/AmItheAsshole/comments/1awp6th/aita_for_not_wanting_my_fianc&#233;_to_drive_for_uber/krioym4/" TargetMode="External"/><Relationship Id="rId211" Type="http://schemas.openxmlformats.org/officeDocument/2006/relationships/hyperlink" Target="https://www.reddit.com/r/AmItheAsshole/comments/1ax5zmp/aita_for_not_adapting_to_the_shchedule_of_the/krm2zul/" TargetMode="External"/><Relationship Id="rId1798" Type="http://schemas.openxmlformats.org/officeDocument/2006/relationships/hyperlink" Target="https://www.reddit.com/r/AmItheAsshole/comments/1awm5kq/aita_for_not_inviting_my_girlfriend_to_join_the/krir6yc/" TargetMode="External"/><Relationship Id="rId2849" Type="http://schemas.openxmlformats.org/officeDocument/2006/relationships/hyperlink" Target="https://www.reddit.com/r/AmItheAsshole/comments/1awm5kq/aita_for_not_inviting_my_girlfriend_to_join_the/krl2287/" TargetMode="External"/><Relationship Id="rId1658" Type="http://schemas.openxmlformats.org/officeDocument/2006/relationships/hyperlink" Target="https://www.reddit.com/r/AmItheAsshole/comments/1awlk12/aita_for_telling_my_wife_to_be_happy_with_the_car/krimtkt/" TargetMode="External"/><Relationship Id="rId1865" Type="http://schemas.openxmlformats.org/officeDocument/2006/relationships/hyperlink" Target="https://www.reddit.com/r/AmItheAsshole/comments/1awm5kq/aita_for_not_inviting_my_girlfriend_to_join_the/kriu08b/" TargetMode="External"/><Relationship Id="rId2709" Type="http://schemas.openxmlformats.org/officeDocument/2006/relationships/hyperlink" Target="https://www.reddit.com/r/AmItheAsshole/comments/1awm5kq/aita_for_not_inviting_my_girlfriend_to_join_the/krj3gy9/" TargetMode="External"/><Relationship Id="rId1518" Type="http://schemas.openxmlformats.org/officeDocument/2006/relationships/hyperlink" Target="https://www.reddit.com/r/AmItheAsshole/comments/1awlk12/aita_for_telling_my_wife_to_be_happy_with_the_car/krjus2u/" TargetMode="External"/><Relationship Id="rId2916" Type="http://schemas.openxmlformats.org/officeDocument/2006/relationships/hyperlink" Target="https://www.reddit.com/r/AmItheAsshole/comments/1awm5kq/aita_for_not_inviting_my_girlfriend_to_join_the/krlcjmj/" TargetMode="External"/><Relationship Id="rId3080" Type="http://schemas.openxmlformats.org/officeDocument/2006/relationships/hyperlink" Target="https://www.reddit.com/r/AmItheAsshole/comments/1awnh4t/aita_for_not_throwing_out_a_gift_from_my_ex_even/" TargetMode="External"/><Relationship Id="rId1725" Type="http://schemas.openxmlformats.org/officeDocument/2006/relationships/hyperlink" Target="https://www.reddit.com/r/AmItheAsshole/comments/1awm5kq/aita_for_not_inviting_my_girlfriend_to_join_the/kri8xie/" TargetMode="External"/><Relationship Id="rId1932" Type="http://schemas.openxmlformats.org/officeDocument/2006/relationships/hyperlink" Target="https://www.reddit.com/r/AmItheAsshole/comments/1awm5kq/aita_for_not_inviting_my_girlfriend_to_join_the/kriwsf9/" TargetMode="External"/><Relationship Id="rId17" Type="http://schemas.openxmlformats.org/officeDocument/2006/relationships/hyperlink" Target="https://www.reddit.com/r/AmItheAsshole/comments/1ax5zmp/aita_for_not_adapting_to_the_shchedule_of_the/krlw4sh/" TargetMode="External"/><Relationship Id="rId2194" Type="http://schemas.openxmlformats.org/officeDocument/2006/relationships/hyperlink" Target="https://www.reddit.com/r/AmItheAsshole/comments/1awm5kq/aita_for_not_inviting_my_girlfriend_to_join_the/krjjo41/" TargetMode="External"/><Relationship Id="rId3038" Type="http://schemas.openxmlformats.org/officeDocument/2006/relationships/hyperlink" Target="https://www.reddit.com/r/AmItheAsshole/comments/1awq8mp/aita_for_leaving_my_wife_behind/krixkz5/" TargetMode="External"/><Relationship Id="rId3245" Type="http://schemas.openxmlformats.org/officeDocument/2006/relationships/hyperlink" Target="https://www.reddit.com/r/AmItheAsshole/comments/1awx2lv/aita_for_telling_my_dad_that_theyre_constant/krl93jy/" TargetMode="External"/><Relationship Id="rId3452" Type="http://schemas.openxmlformats.org/officeDocument/2006/relationships/hyperlink" Target="https://www.reddit.com/r/AmItheAsshole/comments/1ax0v4u/aita_for_telling_my_husband_to_not_eat_his_moms/krlvnke/" TargetMode="External"/><Relationship Id="rId166" Type="http://schemas.openxmlformats.org/officeDocument/2006/relationships/hyperlink" Target="https://www.reddit.com/r/AmItheAsshole/comments/1ax5zmp/aita_for_not_adapting_to_the_shchedule_of_the/krm0nom/" TargetMode="External"/><Relationship Id="rId373" Type="http://schemas.openxmlformats.org/officeDocument/2006/relationships/hyperlink" Target="https://www.reddit.com/r/AmItheAsshole/comments/1ax5zmp/aita_for_not_adapting_to_the_shchedule_of_the/krm9n3d/" TargetMode="External"/><Relationship Id="rId580" Type="http://schemas.openxmlformats.org/officeDocument/2006/relationships/hyperlink" Target="https://www.reddit.com/r/AmItheAsshole/comments/1ax5zmp/aita_for_not_adapting_to_the_shchedule_of_the/krm9mh8/" TargetMode="External"/><Relationship Id="rId2054" Type="http://schemas.openxmlformats.org/officeDocument/2006/relationships/hyperlink" Target="https://www.reddit.com/r/AmItheAsshole/comments/1awm5kq/aita_for_not_inviting_my_girlfriend_to_join_the/krj68kj/" TargetMode="External"/><Relationship Id="rId2261" Type="http://schemas.openxmlformats.org/officeDocument/2006/relationships/hyperlink" Target="https://www.reddit.com/r/AmItheAsshole/comments/1awm5kq/aita_for_not_inviting_my_girlfriend_to_join_the/krk004p/" TargetMode="External"/><Relationship Id="rId2499" Type="http://schemas.openxmlformats.org/officeDocument/2006/relationships/hyperlink" Target="https://www.reddit.com/r/AmItheAsshole/comments/1awm5kq/aita_for_not_inviting_my_girlfriend_to_join_the/krm86mv/" TargetMode="External"/><Relationship Id="rId3105" Type="http://schemas.openxmlformats.org/officeDocument/2006/relationships/hyperlink" Target="https://www.reddit.com/r/AmItheAsshole/comments/1awvi0c/aita_for_not_selling_my_house_and_giving_my_ex/krked2k/" TargetMode="External"/><Relationship Id="rId3312" Type="http://schemas.openxmlformats.org/officeDocument/2006/relationships/hyperlink" Target="https://www.reddit.com/r/AmItheAsshole/comments/1awyol1/aita_for_expecting_my_girlfriend_to_do_more/krmansn/" TargetMode="External"/><Relationship Id="rId1" Type="http://schemas.openxmlformats.org/officeDocument/2006/relationships/hyperlink" Target="https://www.reddit.com/r/AmItheAsshole/comments/1ax91ra/aita_if_i_travel_and_wont_be_seeing_my_gf_for_3/" TargetMode="External"/><Relationship Id="rId233" Type="http://schemas.openxmlformats.org/officeDocument/2006/relationships/hyperlink" Target="https://www.reddit.com/r/AmItheAsshole/comments/1ax5zmp/aita_for_not_adapting_to_the_shchedule_of_the/krm3x6s/" TargetMode="External"/><Relationship Id="rId440" Type="http://schemas.openxmlformats.org/officeDocument/2006/relationships/hyperlink" Target="https://www.reddit.com/r/AmItheAsshole/comments/1ax5zmp/aita_for_not_adapting_to_the_shchedule_of_the/krm45u5/" TargetMode="External"/><Relationship Id="rId678" Type="http://schemas.openxmlformats.org/officeDocument/2006/relationships/hyperlink" Target="https://www.reddit.com/r/AmItheAsshole/comments/1ax6dek/aita_for_refusing_the_cook_for_my_boyfriend/krm6g51/" TargetMode="External"/><Relationship Id="rId885" Type="http://schemas.openxmlformats.org/officeDocument/2006/relationships/hyperlink" Target="https://www.reddit.com/r/AmItheAsshole/comments/1ax22es/aita_if_i_leave_my_little_boy_with_my_parents/krlpj4w/" TargetMode="External"/><Relationship Id="rId1070" Type="http://schemas.openxmlformats.org/officeDocument/2006/relationships/hyperlink" Target="https://www.reddit.com/r/AmItheAsshole/comments/1awkqhy/aita_for_snapping_at_my_husband_and_telling_him/krkox16/" TargetMode="External"/><Relationship Id="rId2121" Type="http://schemas.openxmlformats.org/officeDocument/2006/relationships/hyperlink" Target="https://www.reddit.com/r/AmItheAsshole/comments/1awm5kq/aita_for_not_inviting_my_girlfriend_to_join_the/krjbbo8/" TargetMode="External"/><Relationship Id="rId2359" Type="http://schemas.openxmlformats.org/officeDocument/2006/relationships/hyperlink" Target="https://www.reddit.com/r/AmItheAsshole/comments/1awm5kq/aita_for_not_inviting_my_girlfriend_to_join_the/krkx8kn/" TargetMode="External"/><Relationship Id="rId2566" Type="http://schemas.openxmlformats.org/officeDocument/2006/relationships/hyperlink" Target="https://www.reddit.com/r/AmItheAsshole/comments/1awm5kq/aita_for_not_inviting_my_girlfriend_to_join_the/krj83cf/" TargetMode="External"/><Relationship Id="rId2773" Type="http://schemas.openxmlformats.org/officeDocument/2006/relationships/hyperlink" Target="https://www.reddit.com/r/AmItheAsshole/comments/1awm5kq/aita_for_not_inviting_my_girlfriend_to_join_the/kriuv3d/" TargetMode="External"/><Relationship Id="rId2980" Type="http://schemas.openxmlformats.org/officeDocument/2006/relationships/hyperlink" Target="https://www.reddit.com/r/AmItheAsshole/comments/1awosbj/aita_for_no_longer_doing_things_for_my_younger/krio0ki/" TargetMode="External"/><Relationship Id="rId300" Type="http://schemas.openxmlformats.org/officeDocument/2006/relationships/hyperlink" Target="https://www.reddit.com/r/AmItheAsshole/comments/1ax5zmp/aita_for_not_adapting_to_the_shchedule_of_the/krm6lmb/" TargetMode="External"/><Relationship Id="rId538" Type="http://schemas.openxmlformats.org/officeDocument/2006/relationships/hyperlink" Target="https://www.reddit.com/r/AmItheAsshole/comments/1ax5zmp/aita_for_not_adapting_to_the_shchedule_of_the/krm9cqo/" TargetMode="External"/><Relationship Id="rId745" Type="http://schemas.openxmlformats.org/officeDocument/2006/relationships/hyperlink" Target="https://www.reddit.com/r/AmItheAsshole/comments/1ax6dek/aita_for_refusing_the_cook_for_my_boyfriend/krm40jc/" TargetMode="External"/><Relationship Id="rId952" Type="http://schemas.openxmlformats.org/officeDocument/2006/relationships/hyperlink" Target="https://www.reddit.com/r/AmItheAsshole/comments/1awjb7j/aita_for_wanting_to_use_seperate_sponges_1/krhjnps/" TargetMode="External"/><Relationship Id="rId1168" Type="http://schemas.openxmlformats.org/officeDocument/2006/relationships/hyperlink" Target="https://www.reddit.com/r/AmItheAsshole/comments/1awkqhy/aita_for_snapping_at_my_husband_and_telling_him/krinn8q/" TargetMode="External"/><Relationship Id="rId1375" Type="http://schemas.openxmlformats.org/officeDocument/2006/relationships/hyperlink" Target="https://www.reddit.com/r/AmItheAsshole/comments/1awlk12/aita_for_telling_my_wife_to_be_happy_with_the_car/kri0ut4/" TargetMode="External"/><Relationship Id="rId1582" Type="http://schemas.openxmlformats.org/officeDocument/2006/relationships/hyperlink" Target="https://www.reddit.com/r/AmItheAsshole/comments/1awlk12/aita_for_telling_my_wife_to_be_happy_with_the_car/kribivf/" TargetMode="External"/><Relationship Id="rId2219" Type="http://schemas.openxmlformats.org/officeDocument/2006/relationships/hyperlink" Target="https://www.reddit.com/r/AmItheAsshole/comments/1awm5kq/aita_for_not_inviting_my_girlfriend_to_join_the/krjngcy/" TargetMode="External"/><Relationship Id="rId2426" Type="http://schemas.openxmlformats.org/officeDocument/2006/relationships/hyperlink" Target="https://www.reddit.com/r/AmItheAsshole/comments/1awm5kq/aita_for_not_inviting_my_girlfriend_to_join_the/krlj85o/" TargetMode="External"/><Relationship Id="rId2633" Type="http://schemas.openxmlformats.org/officeDocument/2006/relationships/hyperlink" Target="https://www.reddit.com/r/AmItheAsshole/comments/1awm5kq/aita_for_not_inviting_my_girlfriend_to_join_the/krj5ujo/" TargetMode="External"/><Relationship Id="rId81" Type="http://schemas.openxmlformats.org/officeDocument/2006/relationships/hyperlink" Target="https://www.reddit.com/r/AmItheAsshole/comments/1ax5zmp/aita_for_not_adapting_to_the_shchedule_of_the/krm1vox/" TargetMode="External"/><Relationship Id="rId605" Type="http://schemas.openxmlformats.org/officeDocument/2006/relationships/hyperlink" Target="https://www.reddit.com/r/AmItheAsshole/comments/1ax6035/aita_for_being_offended_when_my_friend_called_my/krlve4l/" TargetMode="External"/><Relationship Id="rId812" Type="http://schemas.openxmlformats.org/officeDocument/2006/relationships/hyperlink" Target="https://www.reddit.com/r/AmItheAsshole/comments/1ax6dek/aita_for_refusing_the_cook_for_my_boyfriend/krmalzc/" TargetMode="External"/><Relationship Id="rId1028" Type="http://schemas.openxmlformats.org/officeDocument/2006/relationships/hyperlink" Target="https://www.reddit.com/r/AmItheAsshole/comments/1awkqhy/aita_for_snapping_at_my_husband_and_telling_him/kri9w56/" TargetMode="External"/><Relationship Id="rId1235" Type="http://schemas.openxmlformats.org/officeDocument/2006/relationships/hyperlink" Target="https://www.reddit.com/r/AmItheAsshole/comments/1awkqhy/aita_for_snapping_at_my_husband_and_telling_him/kridlje/" TargetMode="External"/><Relationship Id="rId1442" Type="http://schemas.openxmlformats.org/officeDocument/2006/relationships/hyperlink" Target="https://www.reddit.com/r/AmItheAsshole/comments/1awlk12/aita_for_telling_my_wife_to_be_happy_with_the_car/krijjlt/" TargetMode="External"/><Relationship Id="rId1887" Type="http://schemas.openxmlformats.org/officeDocument/2006/relationships/hyperlink" Target="https://www.reddit.com/r/AmItheAsshole/comments/1awm5kq/aita_for_not_inviting_my_girlfriend_to_join_the/krl1vto/" TargetMode="External"/><Relationship Id="rId2840" Type="http://schemas.openxmlformats.org/officeDocument/2006/relationships/hyperlink" Target="https://www.reddit.com/r/AmItheAsshole/comments/1awm5kq/aita_for_not_inviting_my_girlfriend_to_join_the/kribomc/" TargetMode="External"/><Relationship Id="rId2938" Type="http://schemas.openxmlformats.org/officeDocument/2006/relationships/hyperlink" Target="https://www.reddit.com/r/AmItheAsshole/comments/1awm5kq/aita_for_not_inviting_my_girlfriend_to_join_the/krjyv1m/" TargetMode="External"/><Relationship Id="rId1302" Type="http://schemas.openxmlformats.org/officeDocument/2006/relationships/hyperlink" Target="https://www.reddit.com/r/AmItheAsshole/comments/1awkqhy/aita_for_snapping_at_my_husband_and_telling_him/krj0b7g/" TargetMode="External"/><Relationship Id="rId1747" Type="http://schemas.openxmlformats.org/officeDocument/2006/relationships/hyperlink" Target="https://www.reddit.com/r/AmItheAsshole/comments/1awm5kq/aita_for_not_inviting_my_girlfriend_to_join_the/kria5mn/" TargetMode="External"/><Relationship Id="rId1954" Type="http://schemas.openxmlformats.org/officeDocument/2006/relationships/hyperlink" Target="https://www.reddit.com/r/AmItheAsshole/comments/1awm5kq/aita_for_not_inviting_my_girlfriend_to_join_the/kriyc17/" TargetMode="External"/><Relationship Id="rId2700" Type="http://schemas.openxmlformats.org/officeDocument/2006/relationships/hyperlink" Target="https://www.reddit.com/r/AmItheAsshole/comments/1awm5kq/aita_for_not_inviting_my_girlfriend_to_join_the/kripv7o/" TargetMode="External"/><Relationship Id="rId39" Type="http://schemas.openxmlformats.org/officeDocument/2006/relationships/hyperlink" Target="https://www.reddit.com/r/AmItheAsshole/comments/1ax5zmp/aita_for_not_adapting_to_the_shchedule_of_the/krlx8m7/" TargetMode="External"/><Relationship Id="rId1607" Type="http://schemas.openxmlformats.org/officeDocument/2006/relationships/hyperlink" Target="https://www.reddit.com/r/AmItheAsshole/comments/1awlk12/aita_for_telling_my_wife_to_be_happy_with_the_car/krj1i8a/" TargetMode="External"/><Relationship Id="rId1814" Type="http://schemas.openxmlformats.org/officeDocument/2006/relationships/hyperlink" Target="https://www.reddit.com/r/AmItheAsshole/comments/1awm5kq/aita_for_not_inviting_my_girlfriend_to_join_the/krislwu/" TargetMode="External"/><Relationship Id="rId3267" Type="http://schemas.openxmlformats.org/officeDocument/2006/relationships/hyperlink" Target="https://www.reddit.com/r/AmItheAsshole/comments/1awxabz/update_for_yelling_at_my_mom_over_a_bad_birthday/krm9lix/" TargetMode="External"/><Relationship Id="rId188" Type="http://schemas.openxmlformats.org/officeDocument/2006/relationships/hyperlink" Target="https://www.reddit.com/r/AmItheAsshole/comments/1ax5zmp/aita_for_not_adapting_to_the_shchedule_of_the/krm1rsw/" TargetMode="External"/><Relationship Id="rId395" Type="http://schemas.openxmlformats.org/officeDocument/2006/relationships/hyperlink" Target="https://www.reddit.com/r/AmItheAsshole/comments/1ax5zmp/aita_for_not_adapting_to_the_shchedule_of_the/krmafri/" TargetMode="External"/><Relationship Id="rId2076" Type="http://schemas.openxmlformats.org/officeDocument/2006/relationships/hyperlink" Target="https://www.reddit.com/r/AmItheAsshole/comments/1awm5kq/aita_for_not_inviting_my_girlfriend_to_join_the/krj7w6w/" TargetMode="External"/><Relationship Id="rId3474" Type="http://schemas.openxmlformats.org/officeDocument/2006/relationships/hyperlink" Target="https://www.reddit.com/r/AmItheAsshole/comments/1ax14i7/aita_for_asking_my_boyfriend_for_money/krlan5z/" TargetMode="External"/><Relationship Id="rId2283" Type="http://schemas.openxmlformats.org/officeDocument/2006/relationships/hyperlink" Target="https://www.reddit.com/r/AmItheAsshole/comments/1awm5kq/aita_for_not_inviting_my_girlfriend_to_join_the/krk984p/" TargetMode="External"/><Relationship Id="rId2490" Type="http://schemas.openxmlformats.org/officeDocument/2006/relationships/hyperlink" Target="https://www.reddit.com/r/AmItheAsshole/comments/1awm5kq/aita_for_not_inviting_my_girlfriend_to_join_the/krm53js/" TargetMode="External"/><Relationship Id="rId2588" Type="http://schemas.openxmlformats.org/officeDocument/2006/relationships/hyperlink" Target="https://www.reddit.com/r/AmItheAsshole/comments/1awm5kq/aita_for_not_inviting_my_girlfriend_to_join_the/krljphk/" TargetMode="External"/><Relationship Id="rId3127" Type="http://schemas.openxmlformats.org/officeDocument/2006/relationships/hyperlink" Target="https://www.reddit.com/r/AmItheAsshole/comments/1awvi0c/aita_for_not_selling_my_house_and_giving_my_ex/krkj3h6/" TargetMode="External"/><Relationship Id="rId3334" Type="http://schemas.openxmlformats.org/officeDocument/2006/relationships/hyperlink" Target="https://www.reddit.com/r/AmItheAsshole/comments/1ax0gye/aita_for_being_concerned_about_my_bfs_drinking/krkv1ti/" TargetMode="External"/><Relationship Id="rId255" Type="http://schemas.openxmlformats.org/officeDocument/2006/relationships/hyperlink" Target="https://www.reddit.com/r/AmItheAsshole/comments/1ax5zmp/aita_for_not_adapting_to_the_shchedule_of_the/krm4vpe/" TargetMode="External"/><Relationship Id="rId462" Type="http://schemas.openxmlformats.org/officeDocument/2006/relationships/hyperlink" Target="https://www.reddit.com/r/AmItheAsshole/comments/1ax5zmp/aita_for_not_adapting_to_the_shchedule_of_the/krlybhn/" TargetMode="External"/><Relationship Id="rId1092" Type="http://schemas.openxmlformats.org/officeDocument/2006/relationships/hyperlink" Target="https://www.reddit.com/r/AmItheAsshole/comments/1awkqhy/aita_for_snapping_at_my_husband_and_telling_him/kridi5m/" TargetMode="External"/><Relationship Id="rId1397" Type="http://schemas.openxmlformats.org/officeDocument/2006/relationships/hyperlink" Target="https://www.reddit.com/r/AmItheAsshole/comments/1awlk12/aita_for_telling_my_wife_to_be_happy_with_the_car/krie50w/" TargetMode="External"/><Relationship Id="rId2143" Type="http://schemas.openxmlformats.org/officeDocument/2006/relationships/hyperlink" Target="https://www.reddit.com/r/AmItheAsshole/comments/1awm5kq/aita_for_not_inviting_my_girlfriend_to_join_the/krje382/" TargetMode="External"/><Relationship Id="rId2350" Type="http://schemas.openxmlformats.org/officeDocument/2006/relationships/hyperlink" Target="https://www.reddit.com/r/AmItheAsshole/comments/1awm5kq/aita_for_not_inviting_my_girlfriend_to_join_the/krkusi8/" TargetMode="External"/><Relationship Id="rId2795" Type="http://schemas.openxmlformats.org/officeDocument/2006/relationships/hyperlink" Target="https://www.reddit.com/r/AmItheAsshole/comments/1awm5kq/aita_for_not_inviting_my_girlfriend_to_join_the/krjddw3/" TargetMode="External"/><Relationship Id="rId3401" Type="http://schemas.openxmlformats.org/officeDocument/2006/relationships/hyperlink" Target="https://www.reddit.com/r/AmItheAsshole/comments/1ax0gye/aita_for_being_concerned_about_my_bfs_drinking/krl1scc/" TargetMode="External"/><Relationship Id="rId115" Type="http://schemas.openxmlformats.org/officeDocument/2006/relationships/hyperlink" Target="https://www.reddit.com/r/AmItheAsshole/comments/1ax5zmp/aita_for_not_adapting_to_the_shchedule_of_the/krlx19q/" TargetMode="External"/><Relationship Id="rId322" Type="http://schemas.openxmlformats.org/officeDocument/2006/relationships/hyperlink" Target="https://www.reddit.com/r/AmItheAsshole/comments/1ax5zmp/aita_for_not_adapting_to_the_shchedule_of_the/krm7pzm/" TargetMode="External"/><Relationship Id="rId767" Type="http://schemas.openxmlformats.org/officeDocument/2006/relationships/hyperlink" Target="https://www.reddit.com/r/AmItheAsshole/comments/1ax6dek/aita_for_refusing_the_cook_for_my_boyfriend/krm7yyp/" TargetMode="External"/><Relationship Id="rId974" Type="http://schemas.openxmlformats.org/officeDocument/2006/relationships/hyperlink" Target="https://www.reddit.com/r/AmItheAsshole/comments/1awjb7j/aita_for_wanting_to_use_seperate_sponges_1/kri3e6d/" TargetMode="External"/><Relationship Id="rId2003" Type="http://schemas.openxmlformats.org/officeDocument/2006/relationships/hyperlink" Target="https://www.reddit.com/r/AmItheAsshole/comments/1awm5kq/aita_for_not_inviting_my_girlfriend_to_join_the/krj2904/" TargetMode="External"/><Relationship Id="rId2210" Type="http://schemas.openxmlformats.org/officeDocument/2006/relationships/hyperlink" Target="https://www.reddit.com/r/AmItheAsshole/comments/1awm5kq/aita_for_not_inviting_my_girlfriend_to_join_the/krjmjcw/" TargetMode="External"/><Relationship Id="rId2448" Type="http://schemas.openxmlformats.org/officeDocument/2006/relationships/hyperlink" Target="https://www.reddit.com/r/AmItheAsshole/comments/1awm5kq/aita_for_not_inviting_my_girlfriend_to_join_the/krlqifz/" TargetMode="External"/><Relationship Id="rId2655" Type="http://schemas.openxmlformats.org/officeDocument/2006/relationships/hyperlink" Target="https://www.reddit.com/r/AmItheAsshole/comments/1awm5kq/aita_for_not_inviting_my_girlfriend_to_join_the/krioia6/" TargetMode="External"/><Relationship Id="rId2862" Type="http://schemas.openxmlformats.org/officeDocument/2006/relationships/hyperlink" Target="https://www.reddit.com/r/AmItheAsshole/comments/1awm5kq/aita_for_not_inviting_my_girlfriend_to_join_the/krj7amw/" TargetMode="External"/><Relationship Id="rId627" Type="http://schemas.openxmlformats.org/officeDocument/2006/relationships/hyperlink" Target="https://www.reddit.com/r/AmItheAsshole/comments/1ax6dek/aita_for_refusing_the_cook_for_my_boyfriend/krm3pr5/" TargetMode="External"/><Relationship Id="rId834" Type="http://schemas.openxmlformats.org/officeDocument/2006/relationships/hyperlink" Target="https://www.reddit.com/r/AmItheAsshole/comments/1ax6o2s/aita_for_ignoring_my_mothers_daily_phone_calls/krlyquy/" TargetMode="External"/><Relationship Id="rId1257" Type="http://schemas.openxmlformats.org/officeDocument/2006/relationships/hyperlink" Target="https://www.reddit.com/r/AmItheAsshole/comments/1awkqhy/aita_for_snapping_at_my_husband_and_telling_him/kri7lgu/" TargetMode="External"/><Relationship Id="rId1464" Type="http://schemas.openxmlformats.org/officeDocument/2006/relationships/hyperlink" Target="https://www.reddit.com/r/AmItheAsshole/comments/1awlk12/aita_for_telling_my_wife_to_be_happy_with_the_car/kriwyik/" TargetMode="External"/><Relationship Id="rId1671" Type="http://schemas.openxmlformats.org/officeDocument/2006/relationships/hyperlink" Target="https://www.reddit.com/r/AmItheAsshole/comments/1awm5kq/aita_for_not_inviting_my_girlfriend_to_join_the/kri2sjk/" TargetMode="External"/><Relationship Id="rId2308" Type="http://schemas.openxmlformats.org/officeDocument/2006/relationships/hyperlink" Target="https://www.reddit.com/r/AmItheAsshole/comments/1awm5kq/aita_for_not_inviting_my_girlfriend_to_join_the/krkfi8v/" TargetMode="External"/><Relationship Id="rId2515" Type="http://schemas.openxmlformats.org/officeDocument/2006/relationships/hyperlink" Target="https://www.reddit.com/r/AmItheAsshole/comments/1awm5kq/aita_for_not_inviting_my_girlfriend_to_join_the/krjxx6n/" TargetMode="External"/><Relationship Id="rId2722" Type="http://schemas.openxmlformats.org/officeDocument/2006/relationships/hyperlink" Target="https://www.reddit.com/r/AmItheAsshole/comments/1awm5kq/aita_for_not_inviting_my_girlfriend_to_join_the/krkef57/" TargetMode="External"/><Relationship Id="rId901" Type="http://schemas.openxmlformats.org/officeDocument/2006/relationships/hyperlink" Target="https://www.reddit.com/r/AmItheAsshole/comments/1awizuh/aita_for_not_wanting_to_sleep_on_the_couch/krhk40l/" TargetMode="External"/><Relationship Id="rId1117" Type="http://schemas.openxmlformats.org/officeDocument/2006/relationships/hyperlink" Target="https://www.reddit.com/r/AmItheAsshole/comments/1awkqhy/aita_for_snapping_at_my_husband_and_telling_him/krjb2ea/" TargetMode="External"/><Relationship Id="rId1324" Type="http://schemas.openxmlformats.org/officeDocument/2006/relationships/hyperlink" Target="https://www.reddit.com/r/AmItheAsshole/comments/1awkqhy/aita_for_snapping_at_my_husband_and_telling_him/krk21w5/" TargetMode="External"/><Relationship Id="rId1531" Type="http://schemas.openxmlformats.org/officeDocument/2006/relationships/hyperlink" Target="https://www.reddit.com/r/AmItheAsshole/comments/1awlk12/aita_for_telling_my_wife_to_be_happy_with_the_car/krkn311/" TargetMode="External"/><Relationship Id="rId1769" Type="http://schemas.openxmlformats.org/officeDocument/2006/relationships/hyperlink" Target="https://www.reddit.com/r/AmItheAsshole/comments/1awm5kq/aita_for_not_inviting_my_girlfriend_to_join_the/krioa56/" TargetMode="External"/><Relationship Id="rId1976" Type="http://schemas.openxmlformats.org/officeDocument/2006/relationships/hyperlink" Target="https://www.reddit.com/r/AmItheAsshole/comments/1awm5kq/aita_for_not_inviting_my_girlfriend_to_join_the/krj04x3/" TargetMode="External"/><Relationship Id="rId3191" Type="http://schemas.openxmlformats.org/officeDocument/2006/relationships/hyperlink" Target="https://www.reddit.com/r/AmItheAsshole/comments/1awvi0c/aita_for_not_selling_my_house_and_giving_my_ex/krkhzlh/" TargetMode="External"/><Relationship Id="rId30" Type="http://schemas.openxmlformats.org/officeDocument/2006/relationships/hyperlink" Target="https://www.reddit.com/r/AmItheAsshole/comments/1ax5zmp/aita_for_not_adapting_to_the_shchedule_of_the/krlt7ta/" TargetMode="External"/><Relationship Id="rId1629" Type="http://schemas.openxmlformats.org/officeDocument/2006/relationships/hyperlink" Target="https://www.reddit.com/r/AmItheAsshole/comments/1awlk12/aita_for_telling_my_wife_to_be_happy_with_the_car/krj0k79/" TargetMode="External"/><Relationship Id="rId1836" Type="http://schemas.openxmlformats.org/officeDocument/2006/relationships/hyperlink" Target="https://www.reddit.com/r/AmItheAsshole/comments/1awm5kq/aita_for_not_inviting_my_girlfriend_to_join_the/krisa1l/" TargetMode="External"/><Relationship Id="rId3289" Type="http://schemas.openxmlformats.org/officeDocument/2006/relationships/hyperlink" Target="https://www.reddit.com/r/AmItheAsshole/comments/1awyol1/aita_for_expecting_my_girlfriend_to_do_more/krkwcxu/" TargetMode="External"/><Relationship Id="rId1903" Type="http://schemas.openxmlformats.org/officeDocument/2006/relationships/hyperlink" Target="https://www.reddit.com/r/AmItheAsshole/comments/1awm5kq/aita_for_not_inviting_my_girlfriend_to_join_the/kriklc8/" TargetMode="External"/><Relationship Id="rId2098" Type="http://schemas.openxmlformats.org/officeDocument/2006/relationships/hyperlink" Target="https://www.reddit.com/r/AmItheAsshole/comments/1awm5kq/aita_for_not_inviting_my_girlfriend_to_join_the/krja20p/" TargetMode="External"/><Relationship Id="rId3051" Type="http://schemas.openxmlformats.org/officeDocument/2006/relationships/hyperlink" Target="https://www.reddit.com/r/AmItheAsshole/comments/1awq8mp/aita_for_leaving_my_wife_behind/krlopuq/" TargetMode="External"/><Relationship Id="rId3149" Type="http://schemas.openxmlformats.org/officeDocument/2006/relationships/hyperlink" Target="https://www.reddit.com/r/AmItheAsshole/comments/1awvi0c/aita_for_not_selling_my_house_and_giving_my_ex/krl9b5k/" TargetMode="External"/><Relationship Id="rId3356" Type="http://schemas.openxmlformats.org/officeDocument/2006/relationships/hyperlink" Target="https://www.reddit.com/r/AmItheAsshole/comments/1ax0gye/aita_for_being_concerned_about_my_bfs_drinking/krlmvrr/" TargetMode="External"/><Relationship Id="rId277" Type="http://schemas.openxmlformats.org/officeDocument/2006/relationships/hyperlink" Target="https://www.reddit.com/r/AmItheAsshole/comments/1ax5zmp/aita_for_not_adapting_to_the_shchedule_of_the/krm5ulo/" TargetMode="External"/><Relationship Id="rId484" Type="http://schemas.openxmlformats.org/officeDocument/2006/relationships/hyperlink" Target="https://www.reddit.com/r/AmItheAsshole/comments/1ax5zmp/aita_for_not_adapting_to_the_shchedule_of_the/krm23ja/" TargetMode="External"/><Relationship Id="rId2165" Type="http://schemas.openxmlformats.org/officeDocument/2006/relationships/hyperlink" Target="https://www.reddit.com/r/AmItheAsshole/comments/1awm5kq/aita_for_not_inviting_my_girlfriend_to_join_the/krjfr11/" TargetMode="External"/><Relationship Id="rId3009" Type="http://schemas.openxmlformats.org/officeDocument/2006/relationships/hyperlink" Target="https://www.reddit.com/r/AmItheAsshole/comments/1awp734/aita_for_ignoring_a_text/krirqdl/" TargetMode="External"/><Relationship Id="rId3216" Type="http://schemas.openxmlformats.org/officeDocument/2006/relationships/hyperlink" Target="https://www.reddit.com/r/AmItheAsshole/comments/1awvi0c/aita_for_not_selling_my_house_and_giving_my_ex/krln6oz/" TargetMode="External"/><Relationship Id="rId137" Type="http://schemas.openxmlformats.org/officeDocument/2006/relationships/hyperlink" Target="https://www.reddit.com/r/AmItheAsshole/comments/1ax5zmp/aita_for_not_adapting_to_the_shchedule_of_the/krlqyez/" TargetMode="External"/><Relationship Id="rId344" Type="http://schemas.openxmlformats.org/officeDocument/2006/relationships/hyperlink" Target="https://www.reddit.com/r/AmItheAsshole/comments/1ax5zmp/aita_for_not_adapting_to_the_shchedule_of_the/krm8q6t/" TargetMode="External"/><Relationship Id="rId691" Type="http://schemas.openxmlformats.org/officeDocument/2006/relationships/hyperlink" Target="https://www.reddit.com/r/AmItheAsshole/comments/1ax6dek/aita_for_refusing_the_cook_for_my_boyfriend/krm960p/" TargetMode="External"/><Relationship Id="rId789" Type="http://schemas.openxmlformats.org/officeDocument/2006/relationships/hyperlink" Target="https://www.reddit.com/r/AmItheAsshole/comments/1ax6dek/aita_for_refusing_the_cook_for_my_boyfriend/krm4zuk/" TargetMode="External"/><Relationship Id="rId996" Type="http://schemas.openxmlformats.org/officeDocument/2006/relationships/hyperlink" Target="https://www.reddit.com/r/AmItheAsshole/comments/1awkqhy/aita_for_snapping_at_my_husband_and_telling_him/kri3cxa/" TargetMode="External"/><Relationship Id="rId2025" Type="http://schemas.openxmlformats.org/officeDocument/2006/relationships/hyperlink" Target="https://www.reddit.com/r/AmItheAsshole/comments/1awm5kq/aita_for_not_inviting_my_girlfriend_to_join_the/krj3wia/" TargetMode="External"/><Relationship Id="rId2372" Type="http://schemas.openxmlformats.org/officeDocument/2006/relationships/hyperlink" Target="https://www.reddit.com/r/AmItheAsshole/comments/1awm5kq/aita_for_not_inviting_my_girlfriend_to_join_the/krl4oak/" TargetMode="External"/><Relationship Id="rId2677" Type="http://schemas.openxmlformats.org/officeDocument/2006/relationships/hyperlink" Target="https://www.reddit.com/r/AmItheAsshole/comments/1awm5kq/aita_for_not_inviting_my_girlfriend_to_join_the/kricnal/" TargetMode="External"/><Relationship Id="rId2884" Type="http://schemas.openxmlformats.org/officeDocument/2006/relationships/hyperlink" Target="https://www.reddit.com/r/AmItheAsshole/comments/1awm5kq/aita_for_not_inviting_my_girlfriend_to_join_the/krkrm4q/" TargetMode="External"/><Relationship Id="rId3423" Type="http://schemas.openxmlformats.org/officeDocument/2006/relationships/hyperlink" Target="https://www.reddit.com/r/AmItheAsshole/comments/1ax0gye/aita_for_being_concerned_about_my_bfs_drinking/krlgs6i/" TargetMode="External"/><Relationship Id="rId551" Type="http://schemas.openxmlformats.org/officeDocument/2006/relationships/hyperlink" Target="https://www.reddit.com/r/AmItheAsshole/comments/1ax5zmp/aita_for_not_adapting_to_the_shchedule_of_the/krm9rse/" TargetMode="External"/><Relationship Id="rId649" Type="http://schemas.openxmlformats.org/officeDocument/2006/relationships/hyperlink" Target="https://www.reddit.com/r/AmItheAsshole/comments/1ax6dek/aita_for_refusing_the_cook_for_my_boyfriend/krlshau/" TargetMode="External"/><Relationship Id="rId856" Type="http://schemas.openxmlformats.org/officeDocument/2006/relationships/hyperlink" Target="https://www.reddit.com/r/AmItheAsshole/comments/1ax6o2s/aita_for_ignoring_my_mothers_daily_phone_calls/krma26k/" TargetMode="External"/><Relationship Id="rId1181" Type="http://schemas.openxmlformats.org/officeDocument/2006/relationships/hyperlink" Target="https://www.reddit.com/r/AmItheAsshole/comments/1awkqhy/aita_for_snapping_at_my_husband_and_telling_him/krithe4/" TargetMode="External"/><Relationship Id="rId1279" Type="http://schemas.openxmlformats.org/officeDocument/2006/relationships/hyperlink" Target="https://www.reddit.com/r/AmItheAsshole/comments/1awkqhy/aita_for_snapping_at_my_husband_and_telling_him/krinjpc/" TargetMode="External"/><Relationship Id="rId1486" Type="http://schemas.openxmlformats.org/officeDocument/2006/relationships/hyperlink" Target="https://www.reddit.com/r/AmItheAsshole/comments/1awlk12/aita_for_telling_my_wife_to_be_happy_with_the_car/krj3pwc/" TargetMode="External"/><Relationship Id="rId2232" Type="http://schemas.openxmlformats.org/officeDocument/2006/relationships/hyperlink" Target="https://www.reddit.com/r/AmItheAsshole/comments/1awm5kq/aita_for_not_inviting_my_girlfriend_to_join_the/krjpu3v/" TargetMode="External"/><Relationship Id="rId2537" Type="http://schemas.openxmlformats.org/officeDocument/2006/relationships/hyperlink" Target="https://www.reddit.com/r/AmItheAsshole/comments/1awm5kq/aita_for_not_inviting_my_girlfriend_to_join_the/kriqu4q/" TargetMode="External"/><Relationship Id="rId204" Type="http://schemas.openxmlformats.org/officeDocument/2006/relationships/hyperlink" Target="https://www.reddit.com/r/AmItheAsshole/comments/1ax5zmp/aita_for_not_adapting_to_the_shchedule_of_the/krm2hzn/" TargetMode="External"/><Relationship Id="rId411" Type="http://schemas.openxmlformats.org/officeDocument/2006/relationships/hyperlink" Target="https://www.reddit.com/r/AmItheAsshole/comments/1ax5zmp/aita_for_not_adapting_to_the_shchedule_of_the/krlyy0j/" TargetMode="External"/><Relationship Id="rId509" Type="http://schemas.openxmlformats.org/officeDocument/2006/relationships/hyperlink" Target="https://www.reddit.com/r/AmItheAsshole/comments/1ax5zmp/aita_for_not_adapting_to_the_shchedule_of_the/krmah0h/" TargetMode="External"/><Relationship Id="rId1041" Type="http://schemas.openxmlformats.org/officeDocument/2006/relationships/hyperlink" Target="https://www.reddit.com/r/AmItheAsshole/comments/1awkqhy/aita_for_snapping_at_my_husband_and_telling_him/kri7df4/" TargetMode="External"/><Relationship Id="rId1139" Type="http://schemas.openxmlformats.org/officeDocument/2006/relationships/hyperlink" Target="https://www.reddit.com/r/AmItheAsshole/comments/1awkqhy/aita_for_snapping_at_my_husband_and_telling_him/kric0nr/" TargetMode="External"/><Relationship Id="rId1346" Type="http://schemas.openxmlformats.org/officeDocument/2006/relationships/hyperlink" Target="https://www.reddit.com/r/AmItheAsshole/comments/1awkqhy/aita_for_snapping_at_my_husband_and_telling_him/krk2hqa/" TargetMode="External"/><Relationship Id="rId1693" Type="http://schemas.openxmlformats.org/officeDocument/2006/relationships/hyperlink" Target="https://www.reddit.com/r/AmItheAsshole/comments/1awm5kq/aita_for_not_inviting_my_girlfriend_to_join_the/krib81r/" TargetMode="External"/><Relationship Id="rId1998" Type="http://schemas.openxmlformats.org/officeDocument/2006/relationships/hyperlink" Target="https://www.reddit.com/r/AmItheAsshole/comments/1awm5kq/aita_for_not_inviting_my_girlfriend_to_join_the/krj1vp4/" TargetMode="External"/><Relationship Id="rId2744" Type="http://schemas.openxmlformats.org/officeDocument/2006/relationships/hyperlink" Target="https://www.reddit.com/r/AmItheAsshole/comments/1awm5kq/aita_for_not_inviting_my_girlfriend_to_join_the/krkg3tk/" TargetMode="External"/><Relationship Id="rId2951" Type="http://schemas.openxmlformats.org/officeDocument/2006/relationships/hyperlink" Target="https://www.reddit.com/r/AmItheAsshole/comments/1awm5kq/aita_for_not_inviting_my_girlfriend_to_join_the/krk1kja/" TargetMode="External"/><Relationship Id="rId716" Type="http://schemas.openxmlformats.org/officeDocument/2006/relationships/hyperlink" Target="https://www.reddit.com/r/AmItheAsshole/comments/1ax6dek/aita_for_refusing_the_cook_for_my_boyfriend/krm7t5n/" TargetMode="External"/><Relationship Id="rId923" Type="http://schemas.openxmlformats.org/officeDocument/2006/relationships/hyperlink" Target="https://www.reddit.com/r/AmItheAsshole/comments/1awizuh/aita_for_not_wanting_to_sleep_on_the_couch/krhqi1h/" TargetMode="External"/><Relationship Id="rId1553" Type="http://schemas.openxmlformats.org/officeDocument/2006/relationships/hyperlink" Target="https://www.reddit.com/r/AmItheAsshole/comments/1awlk12/aita_for_telling_my_wife_to_be_happy_with_the_car/krm3s1k/" TargetMode="External"/><Relationship Id="rId1760" Type="http://schemas.openxmlformats.org/officeDocument/2006/relationships/hyperlink" Target="https://www.reddit.com/r/AmItheAsshole/comments/1awm5kq/aita_for_not_inviting_my_girlfriend_to_join_the/krigc1o/" TargetMode="External"/><Relationship Id="rId1858" Type="http://schemas.openxmlformats.org/officeDocument/2006/relationships/hyperlink" Target="https://www.reddit.com/r/AmItheAsshole/comments/1awm5kq/aita_for_not_inviting_my_girlfriend_to_join_the/krj52yv/" TargetMode="External"/><Relationship Id="rId2604" Type="http://schemas.openxmlformats.org/officeDocument/2006/relationships/hyperlink" Target="https://www.reddit.com/r/AmItheAsshole/comments/1awm5kq/aita_for_not_inviting_my_girlfriend_to_join_the/krincjh/" TargetMode="External"/><Relationship Id="rId2811" Type="http://schemas.openxmlformats.org/officeDocument/2006/relationships/hyperlink" Target="https://www.reddit.com/r/AmItheAsshole/comments/1awm5kq/aita_for_not_inviting_my_girlfriend_to_join_the/kriyll5/" TargetMode="External"/><Relationship Id="rId52" Type="http://schemas.openxmlformats.org/officeDocument/2006/relationships/hyperlink" Target="https://www.reddit.com/r/AmItheAsshole/comments/1ax5zmp/aita_for_not_adapting_to_the_shchedule_of_the/krlx1v4/" TargetMode="External"/><Relationship Id="rId1206" Type="http://schemas.openxmlformats.org/officeDocument/2006/relationships/hyperlink" Target="https://www.reddit.com/r/AmItheAsshole/comments/1awkqhy/aita_for_snapping_at_my_husband_and_telling_him/krjiyw3/" TargetMode="External"/><Relationship Id="rId1413" Type="http://schemas.openxmlformats.org/officeDocument/2006/relationships/hyperlink" Target="https://www.reddit.com/r/AmItheAsshole/comments/1awlk12/aita_for_telling_my_wife_to_be_happy_with_the_car/kriroo5/" TargetMode="External"/><Relationship Id="rId1620" Type="http://schemas.openxmlformats.org/officeDocument/2006/relationships/hyperlink" Target="https://www.reddit.com/r/AmItheAsshole/comments/1awlk12/aita_for_telling_my_wife_to_be_happy_with_the_car/krjmup5/" TargetMode="External"/><Relationship Id="rId2909" Type="http://schemas.openxmlformats.org/officeDocument/2006/relationships/hyperlink" Target="https://www.reddit.com/r/AmItheAsshole/comments/1awm5kq/aita_for_not_inviting_my_girlfriend_to_join_the/krjutog/" TargetMode="External"/><Relationship Id="rId3073" Type="http://schemas.openxmlformats.org/officeDocument/2006/relationships/hyperlink" Target="https://www.reddit.com/r/AmItheAsshole/comments/1awqpfo/aita_for_going_against_my_husbands_wishes_and/krkwqa1/" TargetMode="External"/><Relationship Id="rId3280" Type="http://schemas.openxmlformats.org/officeDocument/2006/relationships/hyperlink" Target="https://www.reddit.com/r/AmItheAsshole/comments/1awyol1/aita_for_expecting_my_girlfriend_to_do_more/krkusys/" TargetMode="External"/><Relationship Id="rId1718" Type="http://schemas.openxmlformats.org/officeDocument/2006/relationships/hyperlink" Target="https://www.reddit.com/r/AmItheAsshole/comments/1awm5kq/aita_for_not_inviting_my_girlfriend_to_join_the/krimv8v/" TargetMode="External"/><Relationship Id="rId1925" Type="http://schemas.openxmlformats.org/officeDocument/2006/relationships/hyperlink" Target="https://www.reddit.com/r/AmItheAsshole/comments/1awm5kq/aita_for_not_inviting_my_girlfriend_to_join_the/kriwaai/" TargetMode="External"/><Relationship Id="rId3140" Type="http://schemas.openxmlformats.org/officeDocument/2006/relationships/hyperlink" Target="https://www.reddit.com/r/AmItheAsshole/comments/1awvi0c/aita_for_not_selling_my_house_and_giving_my_ex/krl26vl/" TargetMode="External"/><Relationship Id="rId3378" Type="http://schemas.openxmlformats.org/officeDocument/2006/relationships/hyperlink" Target="https://www.reddit.com/r/AmItheAsshole/comments/1ax0gye/aita_for_being_concerned_about_my_bfs_drinking/krl54rf/" TargetMode="External"/><Relationship Id="rId299" Type="http://schemas.openxmlformats.org/officeDocument/2006/relationships/hyperlink" Target="https://www.reddit.com/r/AmItheAsshole/comments/1ax5zmp/aita_for_not_adapting_to_the_shchedule_of_the/krm6kwb/" TargetMode="External"/><Relationship Id="rId2187" Type="http://schemas.openxmlformats.org/officeDocument/2006/relationships/hyperlink" Target="https://www.reddit.com/r/AmItheAsshole/comments/1awm5kq/aita_for_not_inviting_my_girlfriend_to_join_the/krjhv55/" TargetMode="External"/><Relationship Id="rId2394" Type="http://schemas.openxmlformats.org/officeDocument/2006/relationships/hyperlink" Target="https://www.reddit.com/r/AmItheAsshole/comments/1awm5kq/aita_for_not_inviting_my_girlfriend_to_join_the/krl9j1p/" TargetMode="External"/><Relationship Id="rId3238" Type="http://schemas.openxmlformats.org/officeDocument/2006/relationships/hyperlink" Target="https://www.reddit.com/r/AmItheAsshole/comments/1awwvhj/aita_for_no_longer_wanting_to_play_trombone/krkchg3/" TargetMode="External"/><Relationship Id="rId3445" Type="http://schemas.openxmlformats.org/officeDocument/2006/relationships/hyperlink" Target="https://www.reddit.com/r/AmItheAsshole/comments/1ax0v4u/aita_for_telling_my_husband_to_not_eat_his_moms/krl2wi4/" TargetMode="External"/><Relationship Id="rId159" Type="http://schemas.openxmlformats.org/officeDocument/2006/relationships/hyperlink" Target="https://www.reddit.com/r/AmItheAsshole/comments/1ax5zmp/aita_for_not_adapting_to_the_shchedule_of_the/krlzhg3/" TargetMode="External"/><Relationship Id="rId366" Type="http://schemas.openxmlformats.org/officeDocument/2006/relationships/hyperlink" Target="https://www.reddit.com/r/AmItheAsshole/comments/1ax5zmp/aita_for_not_adapting_to_the_shchedule_of_the/krm9f2g/" TargetMode="External"/><Relationship Id="rId573" Type="http://schemas.openxmlformats.org/officeDocument/2006/relationships/hyperlink" Target="https://www.reddit.com/r/AmItheAsshole/comments/1ax5zmp/aita_for_not_adapting_to_the_shchedule_of_the/krmac4c/" TargetMode="External"/><Relationship Id="rId780" Type="http://schemas.openxmlformats.org/officeDocument/2006/relationships/hyperlink" Target="https://www.reddit.com/r/AmItheAsshole/comments/1ax6dek/aita_for_refusing_the_cook_for_my_boyfriend/krlzcv0/" TargetMode="External"/><Relationship Id="rId2047" Type="http://schemas.openxmlformats.org/officeDocument/2006/relationships/hyperlink" Target="https://www.reddit.com/r/AmItheAsshole/comments/1awm5kq/aita_for_not_inviting_my_girlfriend_to_join_the/krj5in1/" TargetMode="External"/><Relationship Id="rId2254" Type="http://schemas.openxmlformats.org/officeDocument/2006/relationships/hyperlink" Target="https://www.reddit.com/r/AmItheAsshole/comments/1awm5kq/aita_for_not_inviting_my_girlfriend_to_join_the/krjxelk/" TargetMode="External"/><Relationship Id="rId2461" Type="http://schemas.openxmlformats.org/officeDocument/2006/relationships/hyperlink" Target="https://www.reddit.com/r/AmItheAsshole/comments/1awm5kq/aita_for_not_inviting_my_girlfriend_to_join_the/krluerl/" TargetMode="External"/><Relationship Id="rId2699" Type="http://schemas.openxmlformats.org/officeDocument/2006/relationships/hyperlink" Target="https://www.reddit.com/r/AmItheAsshole/comments/1awm5kq/aita_for_not_inviting_my_girlfriend_to_join_the/krinuki/" TargetMode="External"/><Relationship Id="rId3000" Type="http://schemas.openxmlformats.org/officeDocument/2006/relationships/hyperlink" Target="https://www.reddit.com/r/AmItheAsshole/comments/1awp6th/aita_for_not_wanting_my_fianc&#233;_to_drive_for_uber/krj2i0g/" TargetMode="External"/><Relationship Id="rId3305" Type="http://schemas.openxmlformats.org/officeDocument/2006/relationships/hyperlink" Target="https://www.reddit.com/r/AmItheAsshole/comments/1awyol1/aita_for_expecting_my_girlfriend_to_do_more/krl1ima/" TargetMode="External"/><Relationship Id="rId226" Type="http://schemas.openxmlformats.org/officeDocument/2006/relationships/hyperlink" Target="https://www.reddit.com/r/AmItheAsshole/comments/1ax5zmp/aita_for_not_adapting_to_the_shchedule_of_the/krm3jgb/" TargetMode="External"/><Relationship Id="rId433" Type="http://schemas.openxmlformats.org/officeDocument/2006/relationships/hyperlink" Target="https://www.reddit.com/r/AmItheAsshole/comments/1ax5zmp/aita_for_not_adapting_to_the_shchedule_of_the/krm0108/" TargetMode="External"/><Relationship Id="rId878" Type="http://schemas.openxmlformats.org/officeDocument/2006/relationships/hyperlink" Target="https://www.reddit.com/r/AmItheAsshole/comments/1ax22es/aita_if_i_leave_my_little_boy_with_my_parents/krl2iho/" TargetMode="External"/><Relationship Id="rId1063" Type="http://schemas.openxmlformats.org/officeDocument/2006/relationships/hyperlink" Target="https://www.reddit.com/r/AmItheAsshole/comments/1awkqhy/aita_for_snapping_at_my_husband_and_telling_him/kribuw2/" TargetMode="External"/><Relationship Id="rId1270" Type="http://schemas.openxmlformats.org/officeDocument/2006/relationships/hyperlink" Target="https://www.reddit.com/r/AmItheAsshole/comments/1awkqhy/aita_for_snapping_at_my_husband_and_telling_him/krj0o9a/" TargetMode="External"/><Relationship Id="rId2114" Type="http://schemas.openxmlformats.org/officeDocument/2006/relationships/hyperlink" Target="https://www.reddit.com/r/AmItheAsshole/comments/1awm5kq/aita_for_not_inviting_my_girlfriend_to_join_the/krjaqg3/" TargetMode="External"/><Relationship Id="rId2559" Type="http://schemas.openxmlformats.org/officeDocument/2006/relationships/hyperlink" Target="https://www.reddit.com/r/AmItheAsshole/comments/1awm5kq/aita_for_not_inviting_my_girlfriend_to_join_the/krispp8/" TargetMode="External"/><Relationship Id="rId2766" Type="http://schemas.openxmlformats.org/officeDocument/2006/relationships/hyperlink" Target="https://www.reddit.com/r/AmItheAsshole/comments/1awm5kq/aita_for_not_inviting_my_girlfriend_to_join_the/krjbl28/" TargetMode="External"/><Relationship Id="rId2973" Type="http://schemas.openxmlformats.org/officeDocument/2006/relationships/hyperlink" Target="https://www.reddit.com/r/AmItheAsshole/comments/1awosbj/aita_for_no_longer_doing_things_for_my_younger/krim1gc/" TargetMode="External"/><Relationship Id="rId640" Type="http://schemas.openxmlformats.org/officeDocument/2006/relationships/hyperlink" Target="https://www.reddit.com/r/AmItheAsshole/comments/1ax6dek/aita_for_refusing_the_cook_for_my_boyfriend/krlruwi/" TargetMode="External"/><Relationship Id="rId738" Type="http://schemas.openxmlformats.org/officeDocument/2006/relationships/hyperlink" Target="https://www.reddit.com/r/AmItheAsshole/comments/1ax6dek/aita_for_refusing_the_cook_for_my_boyfriend/krm2cj8/" TargetMode="External"/><Relationship Id="rId945" Type="http://schemas.openxmlformats.org/officeDocument/2006/relationships/hyperlink" Target="https://www.reddit.com/r/AmItheAsshole/comments/1awizuh/aita_for_not_wanting_to_sleep_on_the_couch/krhwjrd/" TargetMode="External"/><Relationship Id="rId1368" Type="http://schemas.openxmlformats.org/officeDocument/2006/relationships/hyperlink" Target="https://www.reddit.com/r/AmItheAsshole/comments/1awkqhy/aita_for_snapping_at_my_husband_and_telling_him/krk1jc1/" TargetMode="External"/><Relationship Id="rId1575" Type="http://schemas.openxmlformats.org/officeDocument/2006/relationships/hyperlink" Target="https://www.reddit.com/r/AmItheAsshole/comments/1awlk12/aita_for_telling_my_wife_to_be_happy_with_the_car/krike9r/" TargetMode="External"/><Relationship Id="rId1782" Type="http://schemas.openxmlformats.org/officeDocument/2006/relationships/hyperlink" Target="https://www.reddit.com/r/AmItheAsshole/comments/1awm5kq/aita_for_not_inviting_my_girlfriend_to_join_the/krip7zt/" TargetMode="External"/><Relationship Id="rId2321" Type="http://schemas.openxmlformats.org/officeDocument/2006/relationships/hyperlink" Target="https://www.reddit.com/r/AmItheAsshole/comments/1awm5kq/aita_for_not_inviting_my_girlfriend_to_join_the/krkj7oo/" TargetMode="External"/><Relationship Id="rId2419" Type="http://schemas.openxmlformats.org/officeDocument/2006/relationships/hyperlink" Target="https://www.reddit.com/r/AmItheAsshole/comments/1awm5kq/aita_for_not_inviting_my_girlfriend_to_join_the/krlg3vd/" TargetMode="External"/><Relationship Id="rId2626" Type="http://schemas.openxmlformats.org/officeDocument/2006/relationships/hyperlink" Target="https://www.reddit.com/r/AmItheAsshole/comments/1awm5kq/aita_for_not_inviting_my_girlfriend_to_join_the/krkayrm/" TargetMode="External"/><Relationship Id="rId2833" Type="http://schemas.openxmlformats.org/officeDocument/2006/relationships/hyperlink" Target="https://www.reddit.com/r/AmItheAsshole/comments/1awm5kq/aita_for_not_inviting_my_girlfriend_to_join_the/krjlnbz/" TargetMode="External"/><Relationship Id="rId74" Type="http://schemas.openxmlformats.org/officeDocument/2006/relationships/hyperlink" Target="https://www.reddit.com/r/AmItheAsshole/comments/1ax5zmp/aita_for_not_adapting_to_the_shchedule_of_the/krlzgo1/" TargetMode="External"/><Relationship Id="rId500" Type="http://schemas.openxmlformats.org/officeDocument/2006/relationships/hyperlink" Target="https://www.reddit.com/r/AmItheAsshole/comments/1ax5zmp/aita_for_not_adapting_to_the_shchedule_of_the/krm9mf4/" TargetMode="External"/><Relationship Id="rId805" Type="http://schemas.openxmlformats.org/officeDocument/2006/relationships/hyperlink" Target="https://www.reddit.com/r/AmItheAsshole/comments/1ax6dek/aita_for_refusing_the_cook_for_my_boyfriend/krm66l5/" TargetMode="External"/><Relationship Id="rId1130" Type="http://schemas.openxmlformats.org/officeDocument/2006/relationships/hyperlink" Target="https://www.reddit.com/r/AmItheAsshole/comments/1awkqhy/aita_for_snapping_at_my_husband_and_telling_him/kri953u/" TargetMode="External"/><Relationship Id="rId1228" Type="http://schemas.openxmlformats.org/officeDocument/2006/relationships/hyperlink" Target="https://www.reddit.com/r/AmItheAsshole/comments/1awkqhy/aita_for_snapping_at_my_husband_and_telling_him/krm2nsw/" TargetMode="External"/><Relationship Id="rId1435" Type="http://schemas.openxmlformats.org/officeDocument/2006/relationships/hyperlink" Target="https://www.reddit.com/r/AmItheAsshole/comments/1awlk12/aita_for_telling_my_wife_to_be_happy_with_the_car/krid5yb/" TargetMode="External"/><Relationship Id="rId1642" Type="http://schemas.openxmlformats.org/officeDocument/2006/relationships/hyperlink" Target="https://www.reddit.com/r/AmItheAsshole/comments/1awlk12/aita_for_telling_my_wife_to_be_happy_with_the_car/krjwc2h/" TargetMode="External"/><Relationship Id="rId1947" Type="http://schemas.openxmlformats.org/officeDocument/2006/relationships/hyperlink" Target="https://www.reddit.com/r/AmItheAsshole/comments/1awm5kq/aita_for_not_inviting_my_girlfriend_to_join_the/krixzmz/" TargetMode="External"/><Relationship Id="rId2900" Type="http://schemas.openxmlformats.org/officeDocument/2006/relationships/hyperlink" Target="https://www.reddit.com/r/AmItheAsshole/comments/1awm5kq/aita_for_not_inviting_my_girlfriend_to_join_the/krlbztr/" TargetMode="External"/><Relationship Id="rId3095" Type="http://schemas.openxmlformats.org/officeDocument/2006/relationships/hyperlink" Target="https://www.reddit.com/r/AmItheAsshole/comments/1awvi0c/aita_for_not_selling_my_house_and_giving_my_ex/krjzort/" TargetMode="External"/><Relationship Id="rId1502" Type="http://schemas.openxmlformats.org/officeDocument/2006/relationships/hyperlink" Target="https://www.reddit.com/r/AmItheAsshole/comments/1awlk12/aita_for_telling_my_wife_to_be_happy_with_the_car/krjc4ua/" TargetMode="External"/><Relationship Id="rId1807" Type="http://schemas.openxmlformats.org/officeDocument/2006/relationships/hyperlink" Target="https://www.reddit.com/r/AmItheAsshole/comments/1awm5kq/aita_for_not_inviting_my_girlfriend_to_join_the/kris3w5/" TargetMode="External"/><Relationship Id="rId3162" Type="http://schemas.openxmlformats.org/officeDocument/2006/relationships/hyperlink" Target="https://www.reddit.com/r/AmItheAsshole/comments/1awvi0c/aita_for_not_selling_my_house_and_giving_my_ex/krldp18/" TargetMode="External"/><Relationship Id="rId290" Type="http://schemas.openxmlformats.org/officeDocument/2006/relationships/hyperlink" Target="https://www.reddit.com/r/AmItheAsshole/comments/1ax5zmp/aita_for_not_adapting_to_the_shchedule_of_the/krm68g0/" TargetMode="External"/><Relationship Id="rId388" Type="http://schemas.openxmlformats.org/officeDocument/2006/relationships/hyperlink" Target="https://www.reddit.com/r/AmItheAsshole/comments/1ax5zmp/aita_for_not_adapting_to_the_shchedule_of_the/krma8by/" TargetMode="External"/><Relationship Id="rId2069" Type="http://schemas.openxmlformats.org/officeDocument/2006/relationships/hyperlink" Target="https://www.reddit.com/r/AmItheAsshole/comments/1awm5kq/aita_for_not_inviting_my_girlfriend_to_join_the/krj7bxs/" TargetMode="External"/><Relationship Id="rId3022" Type="http://schemas.openxmlformats.org/officeDocument/2006/relationships/hyperlink" Target="https://www.reddit.com/r/AmItheAsshole/comments/1awpa84/aita_or_am_i_asking_for_fair_help/krixzrd/" TargetMode="External"/><Relationship Id="rId3467" Type="http://schemas.openxmlformats.org/officeDocument/2006/relationships/hyperlink" Target="https://www.reddit.com/r/AmItheAsshole/comments/1ax14i7/aita_for_asking_my_boyfriend_for_money/krl5cn6/" TargetMode="External"/><Relationship Id="rId150" Type="http://schemas.openxmlformats.org/officeDocument/2006/relationships/hyperlink" Target="https://www.reddit.com/r/AmItheAsshole/comments/1ax5zmp/aita_for_not_adapting_to_the_shchedule_of_the/krlxneb/" TargetMode="External"/><Relationship Id="rId595" Type="http://schemas.openxmlformats.org/officeDocument/2006/relationships/hyperlink" Target="https://www.reddit.com/r/AmItheAsshole/comments/1ax6035/aita_for_being_offended_when_my_friend_called_my/krlqdmj/" TargetMode="External"/><Relationship Id="rId2276" Type="http://schemas.openxmlformats.org/officeDocument/2006/relationships/hyperlink" Target="https://www.reddit.com/r/AmItheAsshole/comments/1awm5kq/aita_for_not_inviting_my_girlfriend_to_join_the/krk7bq5/" TargetMode="External"/><Relationship Id="rId2483" Type="http://schemas.openxmlformats.org/officeDocument/2006/relationships/hyperlink" Target="https://www.reddit.com/r/AmItheAsshole/comments/1awm5kq/aita_for_not_inviting_my_girlfriend_to_join_the/krm3wr6/" TargetMode="External"/><Relationship Id="rId2690" Type="http://schemas.openxmlformats.org/officeDocument/2006/relationships/hyperlink" Target="https://www.reddit.com/r/AmItheAsshole/comments/1awm5kq/aita_for_not_inviting_my_girlfriend_to_join_the/krindi4/" TargetMode="External"/><Relationship Id="rId3327" Type="http://schemas.openxmlformats.org/officeDocument/2006/relationships/hyperlink" Target="https://www.reddit.com/r/AmItheAsshole/comments/1ax0gye/aita_for_being_concerned_about_my_bfs_drinking/krkuq87/" TargetMode="External"/><Relationship Id="rId248" Type="http://schemas.openxmlformats.org/officeDocument/2006/relationships/hyperlink" Target="https://www.reddit.com/r/AmItheAsshole/comments/1ax5zmp/aita_for_not_adapting_to_the_shchedule_of_the/krm4fx3/" TargetMode="External"/><Relationship Id="rId455" Type="http://schemas.openxmlformats.org/officeDocument/2006/relationships/hyperlink" Target="https://www.reddit.com/r/AmItheAsshole/comments/1ax5zmp/aita_for_not_adapting_to_the_shchedule_of_the/krmal4c/" TargetMode="External"/><Relationship Id="rId662" Type="http://schemas.openxmlformats.org/officeDocument/2006/relationships/hyperlink" Target="https://www.reddit.com/r/AmItheAsshole/comments/1ax6dek/aita_for_refusing_the_cook_for_my_boyfriend/krltegj/" TargetMode="External"/><Relationship Id="rId1085" Type="http://schemas.openxmlformats.org/officeDocument/2006/relationships/hyperlink" Target="https://www.reddit.com/r/AmItheAsshole/comments/1awkqhy/aita_for_snapping_at_my_husband_and_telling_him/krii56m/" TargetMode="External"/><Relationship Id="rId1292" Type="http://schemas.openxmlformats.org/officeDocument/2006/relationships/hyperlink" Target="https://www.reddit.com/r/AmItheAsshole/comments/1awkqhy/aita_for_snapping_at_my_husband_and_telling_him/kriph0t/" TargetMode="External"/><Relationship Id="rId2136" Type="http://schemas.openxmlformats.org/officeDocument/2006/relationships/hyperlink" Target="https://www.reddit.com/r/AmItheAsshole/comments/1awm5kq/aita_for_not_inviting_my_girlfriend_to_join_the/krjd7f0/" TargetMode="External"/><Relationship Id="rId2343" Type="http://schemas.openxmlformats.org/officeDocument/2006/relationships/hyperlink" Target="https://www.reddit.com/r/AmItheAsshole/comments/1awm5kq/aita_for_not_inviting_my_girlfriend_to_join_the/krksjj6/" TargetMode="External"/><Relationship Id="rId2550" Type="http://schemas.openxmlformats.org/officeDocument/2006/relationships/hyperlink" Target="https://www.reddit.com/r/AmItheAsshole/comments/1awm5kq/aita_for_not_inviting_my_girlfriend_to_join_the/krjcqw1/" TargetMode="External"/><Relationship Id="rId2788" Type="http://schemas.openxmlformats.org/officeDocument/2006/relationships/hyperlink" Target="https://www.reddit.com/r/AmItheAsshole/comments/1awm5kq/aita_for_not_inviting_my_girlfriend_to_join_the/krkh2x6/" TargetMode="External"/><Relationship Id="rId2995" Type="http://schemas.openxmlformats.org/officeDocument/2006/relationships/hyperlink" Target="https://www.reddit.com/r/AmItheAsshole/comments/1awp6th/aita_for_not_wanting_my_fianc&#233;_to_drive_for_uber/krirld8/" TargetMode="External"/><Relationship Id="rId108" Type="http://schemas.openxmlformats.org/officeDocument/2006/relationships/hyperlink" Target="https://www.reddit.com/r/AmItheAsshole/comments/1ax5zmp/aita_for_not_adapting_to_the_shchedule_of_the/krm83rn/" TargetMode="External"/><Relationship Id="rId315" Type="http://schemas.openxmlformats.org/officeDocument/2006/relationships/hyperlink" Target="https://www.reddit.com/r/AmItheAsshole/comments/1ax5zmp/aita_for_not_adapting_to_the_shchedule_of_the/krm7i3w/" TargetMode="External"/><Relationship Id="rId522" Type="http://schemas.openxmlformats.org/officeDocument/2006/relationships/hyperlink" Target="https://www.reddit.com/r/AmItheAsshole/comments/1ax5zmp/aita_for_not_adapting_to_the_shchedule_of_the/krm78jf/" TargetMode="External"/><Relationship Id="rId967" Type="http://schemas.openxmlformats.org/officeDocument/2006/relationships/hyperlink" Target="https://www.reddit.com/r/AmItheAsshole/comments/1awjb7j/aita_for_wanting_to_use_seperate_sponges_1/krhpiwv/" TargetMode="External"/><Relationship Id="rId1152" Type="http://schemas.openxmlformats.org/officeDocument/2006/relationships/hyperlink" Target="https://www.reddit.com/r/AmItheAsshole/comments/1awkqhy/aita_for_snapping_at_my_husband_and_telling_him/krihcaj/" TargetMode="External"/><Relationship Id="rId1597" Type="http://schemas.openxmlformats.org/officeDocument/2006/relationships/hyperlink" Target="https://www.reddit.com/r/AmItheAsshole/comments/1awlk12/aita_for_telling_my_wife_to_be_happy_with_the_car/krj71uq/" TargetMode="External"/><Relationship Id="rId2203" Type="http://schemas.openxmlformats.org/officeDocument/2006/relationships/hyperlink" Target="https://www.reddit.com/r/AmItheAsshole/comments/1awm5kq/aita_for_not_inviting_my_girlfriend_to_join_the/krjlppb/" TargetMode="External"/><Relationship Id="rId2410" Type="http://schemas.openxmlformats.org/officeDocument/2006/relationships/hyperlink" Target="https://www.reddit.com/r/AmItheAsshole/comments/1awm5kq/aita_for_not_inviting_my_girlfriend_to_join_the/krleb85/" TargetMode="External"/><Relationship Id="rId2648" Type="http://schemas.openxmlformats.org/officeDocument/2006/relationships/hyperlink" Target="https://www.reddit.com/r/AmItheAsshole/comments/1awm5kq/aita_for_not_inviting_my_girlfriend_to_join_the/krj0eie/" TargetMode="External"/><Relationship Id="rId2855" Type="http://schemas.openxmlformats.org/officeDocument/2006/relationships/hyperlink" Target="https://www.reddit.com/r/AmItheAsshole/comments/1awm5kq/aita_for_not_inviting_my_girlfriend_to_join_the/krlwg1f/" TargetMode="External"/><Relationship Id="rId96" Type="http://schemas.openxmlformats.org/officeDocument/2006/relationships/hyperlink" Target="https://www.reddit.com/r/AmItheAsshole/comments/1ax5zmp/aita_for_not_adapting_to_the_shchedule_of_the/krm51lw/" TargetMode="External"/><Relationship Id="rId827" Type="http://schemas.openxmlformats.org/officeDocument/2006/relationships/hyperlink" Target="https://www.reddit.com/r/AmItheAsshole/comments/1ax6hdo/aita_for_being_super_frustrated_with_a_special/krm4f9e/" TargetMode="External"/><Relationship Id="rId1012" Type="http://schemas.openxmlformats.org/officeDocument/2006/relationships/hyperlink" Target="https://www.reddit.com/r/AmItheAsshole/comments/1awkqhy/aita_for_snapping_at_my_husband_and_telling_him/kri4a8w/" TargetMode="External"/><Relationship Id="rId1457" Type="http://schemas.openxmlformats.org/officeDocument/2006/relationships/hyperlink" Target="https://www.reddit.com/r/AmItheAsshole/comments/1awlk12/aita_for_telling_my_wife_to_be_happy_with_the_car/krisv6n/" TargetMode="External"/><Relationship Id="rId1664" Type="http://schemas.openxmlformats.org/officeDocument/2006/relationships/hyperlink" Target="https://www.reddit.com/r/AmItheAsshole/comments/1awlk12/aita_for_telling_my_wife_to_be_happy_with_the_car/krlfnpu/" TargetMode="External"/><Relationship Id="rId1871" Type="http://schemas.openxmlformats.org/officeDocument/2006/relationships/hyperlink" Target="https://www.reddit.com/r/AmItheAsshole/comments/1awm5kq/aita_for_not_inviting_my_girlfriend_to_join_the/kriufa9/" TargetMode="External"/><Relationship Id="rId2508" Type="http://schemas.openxmlformats.org/officeDocument/2006/relationships/hyperlink" Target="https://www.reddit.com/r/AmItheAsshole/comments/1awm5kq/aita_for_not_inviting_my_girlfriend_to_join_the/krm9t5u/" TargetMode="External"/><Relationship Id="rId2715" Type="http://schemas.openxmlformats.org/officeDocument/2006/relationships/hyperlink" Target="https://www.reddit.com/r/AmItheAsshole/comments/1awm5kq/aita_for_not_inviting_my_girlfriend_to_join_the/krj3pci/" TargetMode="External"/><Relationship Id="rId2922" Type="http://schemas.openxmlformats.org/officeDocument/2006/relationships/hyperlink" Target="https://www.reddit.com/r/AmItheAsshole/comments/1awm5kq/aita_for_not_inviting_my_girlfriend_to_join_the/krjyiok/" TargetMode="External"/><Relationship Id="rId1317" Type="http://schemas.openxmlformats.org/officeDocument/2006/relationships/hyperlink" Target="https://www.reddit.com/r/AmItheAsshole/comments/1awkqhy/aita_for_snapping_at_my_husband_and_telling_him/krkt5nd/" TargetMode="External"/><Relationship Id="rId1524" Type="http://schemas.openxmlformats.org/officeDocument/2006/relationships/hyperlink" Target="https://www.reddit.com/r/AmItheAsshole/comments/1awlk12/aita_for_telling_my_wife_to_be_happy_with_the_car/krk9788/" TargetMode="External"/><Relationship Id="rId1731" Type="http://schemas.openxmlformats.org/officeDocument/2006/relationships/hyperlink" Target="https://www.reddit.com/r/AmItheAsshole/comments/1awm5kq/aita_for_not_inviting_my_girlfriend_to_join_the/krignjv/" TargetMode="External"/><Relationship Id="rId1969" Type="http://schemas.openxmlformats.org/officeDocument/2006/relationships/hyperlink" Target="https://www.reddit.com/r/AmItheAsshole/comments/1awm5kq/aita_for_not_inviting_my_girlfriend_to_join_the/kriz5w8/" TargetMode="External"/><Relationship Id="rId3184" Type="http://schemas.openxmlformats.org/officeDocument/2006/relationships/hyperlink" Target="https://www.reddit.com/r/AmItheAsshole/comments/1awvi0c/aita_for_not_selling_my_house_and_giving_my_ex/krm9tnr/" TargetMode="External"/><Relationship Id="rId23" Type="http://schemas.openxmlformats.org/officeDocument/2006/relationships/hyperlink" Target="https://www.reddit.com/r/AmItheAsshole/comments/1ax5zmp/aita_for_not_adapting_to_the_shchedule_of_the/krlukug/" TargetMode="External"/><Relationship Id="rId1829" Type="http://schemas.openxmlformats.org/officeDocument/2006/relationships/hyperlink" Target="https://www.reddit.com/r/AmItheAsshole/comments/1awm5kq/aita_for_not_inviting_my_girlfriend_to_join_the/krkzdt0/" TargetMode="External"/><Relationship Id="rId3391" Type="http://schemas.openxmlformats.org/officeDocument/2006/relationships/hyperlink" Target="https://www.reddit.com/r/AmItheAsshole/comments/1ax0gye/aita_for_being_concerned_about_my_bfs_drinking/krkxhts/" TargetMode="External"/><Relationship Id="rId3489" Type="http://schemas.openxmlformats.org/officeDocument/2006/relationships/hyperlink" Target="https://www.reddit.com/r/AmItheAsshole/comments/1ax1604/aitah_for_bringing_chaos_to_a_quiet_community/krl36mw/" TargetMode="External"/><Relationship Id="rId2298" Type="http://schemas.openxmlformats.org/officeDocument/2006/relationships/hyperlink" Target="https://www.reddit.com/r/AmItheAsshole/comments/1awm5kq/aita_for_not_inviting_my_girlfriend_to_join_the/krkd1ww/" TargetMode="External"/><Relationship Id="rId3044" Type="http://schemas.openxmlformats.org/officeDocument/2006/relationships/hyperlink" Target="https://www.reddit.com/r/AmItheAsshole/comments/1awq8mp/aita_for_leaving_my_wife_behind/krjq1ak/" TargetMode="External"/><Relationship Id="rId3251" Type="http://schemas.openxmlformats.org/officeDocument/2006/relationships/hyperlink" Target="https://www.reddit.com/r/AmItheAsshole/comments/1awx2lv/aita_for_telling_my_dad_that_theyre_constant/krle9qa/" TargetMode="External"/><Relationship Id="rId3349" Type="http://schemas.openxmlformats.org/officeDocument/2006/relationships/hyperlink" Target="https://www.reddit.com/r/AmItheAsshole/comments/1ax0gye/aita_for_being_concerned_about_my_bfs_drinking/krl6int/" TargetMode="External"/><Relationship Id="rId172" Type="http://schemas.openxmlformats.org/officeDocument/2006/relationships/hyperlink" Target="https://www.reddit.com/r/AmItheAsshole/comments/1ax5zmp/aita_for_not_adapting_to_the_shchedule_of_the/krm0xtu/" TargetMode="External"/><Relationship Id="rId477" Type="http://schemas.openxmlformats.org/officeDocument/2006/relationships/hyperlink" Target="https://www.reddit.com/r/AmItheAsshole/comments/1ax5zmp/aita_for_not_adapting_to_the_shchedule_of_the/krm6ac8/" TargetMode="External"/><Relationship Id="rId684" Type="http://schemas.openxmlformats.org/officeDocument/2006/relationships/hyperlink" Target="https://www.reddit.com/r/AmItheAsshole/comments/1ax6dek/aita_for_refusing_the_cook_for_my_boyfriend/krm7p4x/" TargetMode="External"/><Relationship Id="rId2060" Type="http://schemas.openxmlformats.org/officeDocument/2006/relationships/hyperlink" Target="https://www.reddit.com/r/AmItheAsshole/comments/1awm5kq/aita_for_not_inviting_my_girlfriend_to_join_the/krj6rb8/" TargetMode="External"/><Relationship Id="rId2158" Type="http://schemas.openxmlformats.org/officeDocument/2006/relationships/hyperlink" Target="https://www.reddit.com/r/AmItheAsshole/comments/1awm5kq/aita_for_not_inviting_my_girlfriend_to_join_the/krjfeyb/" TargetMode="External"/><Relationship Id="rId2365" Type="http://schemas.openxmlformats.org/officeDocument/2006/relationships/hyperlink" Target="https://www.reddit.com/r/AmItheAsshole/comments/1awm5kq/aita_for_not_inviting_my_girlfriend_to_join_the/krl29fq/" TargetMode="External"/><Relationship Id="rId3111" Type="http://schemas.openxmlformats.org/officeDocument/2006/relationships/hyperlink" Target="https://www.reddit.com/r/AmItheAsshole/comments/1awvi0c/aita_for_not_selling_my_house_and_giving_my_ex/krjxyii/" TargetMode="External"/><Relationship Id="rId3209" Type="http://schemas.openxmlformats.org/officeDocument/2006/relationships/hyperlink" Target="https://www.reddit.com/r/AmItheAsshole/comments/1awvi0c/aita_for_not_selling_my_house_and_giving_my_ex/krkeyss/" TargetMode="External"/><Relationship Id="rId337" Type="http://schemas.openxmlformats.org/officeDocument/2006/relationships/hyperlink" Target="https://www.reddit.com/r/AmItheAsshole/comments/1ax5zmp/aita_for_not_adapting_to_the_shchedule_of_the/krm8fxw/" TargetMode="External"/><Relationship Id="rId891" Type="http://schemas.openxmlformats.org/officeDocument/2006/relationships/hyperlink" Target="https://www.reddit.com/r/AmItheAsshole/comments/1ax22es/aita_if_i_leave_my_little_boy_with_my_parents/krl3ixc/" TargetMode="External"/><Relationship Id="rId989" Type="http://schemas.openxmlformats.org/officeDocument/2006/relationships/hyperlink" Target="https://www.reddit.com/r/AmItheAsshole/comments/1awkqhy/aita_for_snapping_at_my_husband_and_telling_him/krhsw5z/" TargetMode="External"/><Relationship Id="rId2018" Type="http://schemas.openxmlformats.org/officeDocument/2006/relationships/hyperlink" Target="https://www.reddit.com/r/AmItheAsshole/comments/1awm5kq/aita_for_not_inviting_my_girlfriend_to_join_the/krj3kg2/" TargetMode="External"/><Relationship Id="rId2572" Type="http://schemas.openxmlformats.org/officeDocument/2006/relationships/hyperlink" Target="https://www.reddit.com/r/AmItheAsshole/comments/1awm5kq/aita_for_not_inviting_my_girlfriend_to_join_the/krko7zx/" TargetMode="External"/><Relationship Id="rId2877" Type="http://schemas.openxmlformats.org/officeDocument/2006/relationships/hyperlink" Target="https://www.reddit.com/r/AmItheAsshole/comments/1awm5kq/aita_for_not_inviting_my_girlfriend_to_join_the/krj31md/" TargetMode="External"/><Relationship Id="rId3416" Type="http://schemas.openxmlformats.org/officeDocument/2006/relationships/hyperlink" Target="https://www.reddit.com/r/AmItheAsshole/comments/1ax0gye/aita_for_being_concerned_about_my_bfs_drinking/krl1wy1/" TargetMode="External"/><Relationship Id="rId544" Type="http://schemas.openxmlformats.org/officeDocument/2006/relationships/hyperlink" Target="https://www.reddit.com/r/AmItheAsshole/comments/1ax5zmp/aita_for_not_adapting_to_the_shchedule_of_the/krm9bzr/" TargetMode="External"/><Relationship Id="rId751" Type="http://schemas.openxmlformats.org/officeDocument/2006/relationships/hyperlink" Target="https://www.reddit.com/r/AmItheAsshole/comments/1ax6dek/aita_for_refusing_the_cook_for_my_boyfriend/krm7ubu/" TargetMode="External"/><Relationship Id="rId849" Type="http://schemas.openxmlformats.org/officeDocument/2006/relationships/hyperlink" Target="https://www.reddit.com/r/AmItheAsshole/comments/1ax6o2s/aita_for_ignoring_my_mothers_daily_phone_calls/krm2337/" TargetMode="External"/><Relationship Id="rId1174" Type="http://schemas.openxmlformats.org/officeDocument/2006/relationships/hyperlink" Target="https://www.reddit.com/r/AmItheAsshole/comments/1awkqhy/aita_for_snapping_at_my_husband_and_telling_him/kriqxt8/" TargetMode="External"/><Relationship Id="rId1381" Type="http://schemas.openxmlformats.org/officeDocument/2006/relationships/hyperlink" Target="https://www.reddit.com/r/AmItheAsshole/comments/1awlk12/aita_for_telling_my_wife_to_be_happy_with_the_car/kri565t/" TargetMode="External"/><Relationship Id="rId1479" Type="http://schemas.openxmlformats.org/officeDocument/2006/relationships/hyperlink" Target="https://www.reddit.com/r/AmItheAsshole/comments/1awlk12/aita_for_telling_my_wife_to_be_happy_with_the_car/krj1trx/" TargetMode="External"/><Relationship Id="rId1686" Type="http://schemas.openxmlformats.org/officeDocument/2006/relationships/hyperlink" Target="https://www.reddit.com/r/AmItheAsshole/comments/1awm5kq/aita_for_not_inviting_my_girlfriend_to_join_the/krimzwm/" TargetMode="External"/><Relationship Id="rId2225" Type="http://schemas.openxmlformats.org/officeDocument/2006/relationships/hyperlink" Target="https://www.reddit.com/r/AmItheAsshole/comments/1awm5kq/aita_for_not_inviting_my_girlfriend_to_join_the/krjo6f5/" TargetMode="External"/><Relationship Id="rId2432" Type="http://schemas.openxmlformats.org/officeDocument/2006/relationships/hyperlink" Target="https://www.reddit.com/r/AmItheAsshole/comments/1awm5kq/aita_for_not_inviting_my_girlfriend_to_join_the/krljrdd/" TargetMode="External"/><Relationship Id="rId404" Type="http://schemas.openxmlformats.org/officeDocument/2006/relationships/hyperlink" Target="https://www.reddit.com/r/AmItheAsshole/comments/1ax5zmp/aita_for_not_adapting_to_the_shchedule_of_the/krm47vm/" TargetMode="External"/><Relationship Id="rId611" Type="http://schemas.openxmlformats.org/officeDocument/2006/relationships/hyperlink" Target="https://www.reddit.com/r/AmItheAsshole/comments/1ax6035/aita_for_being_offended_when_my_friend_called_my/krlxrf9/" TargetMode="External"/><Relationship Id="rId1034" Type="http://schemas.openxmlformats.org/officeDocument/2006/relationships/hyperlink" Target="https://www.reddit.com/r/AmItheAsshole/comments/1awkqhy/aita_for_snapping_at_my_husband_and_telling_him/kribmz3/" TargetMode="External"/><Relationship Id="rId1241" Type="http://schemas.openxmlformats.org/officeDocument/2006/relationships/hyperlink" Target="https://www.reddit.com/r/AmItheAsshole/comments/1awkqhy/aita_for_snapping_at_my_husband_and_telling_him/krig4fs/" TargetMode="External"/><Relationship Id="rId1339" Type="http://schemas.openxmlformats.org/officeDocument/2006/relationships/hyperlink" Target="https://www.reddit.com/r/AmItheAsshole/comments/1awkqhy/aita_for_snapping_at_my_husband_and_telling_him/krk4jex/" TargetMode="External"/><Relationship Id="rId1893" Type="http://schemas.openxmlformats.org/officeDocument/2006/relationships/hyperlink" Target="https://www.reddit.com/r/AmItheAsshole/comments/1awm5kq/aita_for_not_inviting_my_girlfriend_to_join_the/kril82u/" TargetMode="External"/><Relationship Id="rId2737" Type="http://schemas.openxmlformats.org/officeDocument/2006/relationships/hyperlink" Target="https://www.reddit.com/r/AmItheAsshole/comments/1awm5kq/aita_for_not_inviting_my_girlfriend_to_join_the/krj3lvq/" TargetMode="External"/><Relationship Id="rId2944" Type="http://schemas.openxmlformats.org/officeDocument/2006/relationships/hyperlink" Target="https://www.reddit.com/r/AmItheAsshole/comments/1awm5kq/aita_for_not_inviting_my_girlfriend_to_join_the/krkctmc/" TargetMode="External"/><Relationship Id="rId709" Type="http://schemas.openxmlformats.org/officeDocument/2006/relationships/hyperlink" Target="https://www.reddit.com/r/AmItheAsshole/comments/1ax6dek/aita_for_refusing_the_cook_for_my_boyfriend/krm4bc6/" TargetMode="External"/><Relationship Id="rId916" Type="http://schemas.openxmlformats.org/officeDocument/2006/relationships/hyperlink" Target="https://www.reddit.com/r/AmItheAsshole/comments/1awizuh/aita_for_not_wanting_to_sleep_on_the_couch/krhhjwk/" TargetMode="External"/><Relationship Id="rId1101" Type="http://schemas.openxmlformats.org/officeDocument/2006/relationships/hyperlink" Target="https://www.reddit.com/r/AmItheAsshole/comments/1awkqhy/aita_for_snapping_at_my_husband_and_telling_him/krin88r/" TargetMode="External"/><Relationship Id="rId1546" Type="http://schemas.openxmlformats.org/officeDocument/2006/relationships/hyperlink" Target="https://www.reddit.com/r/AmItheAsshole/comments/1awlk12/aita_for_telling_my_wife_to_be_happy_with_the_car/krlcg1a/" TargetMode="External"/><Relationship Id="rId1753" Type="http://schemas.openxmlformats.org/officeDocument/2006/relationships/hyperlink" Target="https://www.reddit.com/r/AmItheAsshole/comments/1awm5kq/aita_for_not_inviting_my_girlfriend_to_join_the/kripwj0/" TargetMode="External"/><Relationship Id="rId1960" Type="http://schemas.openxmlformats.org/officeDocument/2006/relationships/hyperlink" Target="https://www.reddit.com/r/AmItheAsshole/comments/1awm5kq/aita_for_not_inviting_my_girlfriend_to_join_the/kriys0u/" TargetMode="External"/><Relationship Id="rId2804" Type="http://schemas.openxmlformats.org/officeDocument/2006/relationships/hyperlink" Target="https://www.reddit.com/r/AmItheAsshole/comments/1awm5kq/aita_for_not_inviting_my_girlfriend_to_join_the/krkgfp0/" TargetMode="External"/><Relationship Id="rId45" Type="http://schemas.openxmlformats.org/officeDocument/2006/relationships/hyperlink" Target="https://www.reddit.com/r/AmItheAsshole/comments/1ax5zmp/aita_for_not_adapting_to_the_shchedule_of_the/krlvnwr/" TargetMode="External"/><Relationship Id="rId1406" Type="http://schemas.openxmlformats.org/officeDocument/2006/relationships/hyperlink" Target="https://www.reddit.com/r/AmItheAsshole/comments/1awlk12/aita_for_telling_my_wife_to_be_happy_with_the_car/krilx6b/" TargetMode="External"/><Relationship Id="rId1613" Type="http://schemas.openxmlformats.org/officeDocument/2006/relationships/hyperlink" Target="https://www.reddit.com/r/AmItheAsshole/comments/1awlk12/aita_for_telling_my_wife_to_be_happy_with_the_car/krj3bt1/" TargetMode="External"/><Relationship Id="rId1820" Type="http://schemas.openxmlformats.org/officeDocument/2006/relationships/hyperlink" Target="https://www.reddit.com/r/AmItheAsshole/comments/1awm5kq/aita_for_not_inviting_my_girlfriend_to_join_the/kriu8ez/" TargetMode="External"/><Relationship Id="rId3066" Type="http://schemas.openxmlformats.org/officeDocument/2006/relationships/hyperlink" Target="https://www.reddit.com/r/AmItheAsshole/comments/1awqpfo/aita_for_going_against_my_husbands_wishes_and/krjcmqd/" TargetMode="External"/><Relationship Id="rId3273" Type="http://schemas.openxmlformats.org/officeDocument/2006/relationships/hyperlink" Target="https://www.reddit.com/r/AmItheAsshole/comments/1awyol1/aita_for_expecting_my_girlfriend_to_do_more/krkjmi8/" TargetMode="External"/><Relationship Id="rId3480" Type="http://schemas.openxmlformats.org/officeDocument/2006/relationships/hyperlink" Target="https://www.reddit.com/r/AmItheAsshole/comments/1ax1604/aitah_for_bringing_chaos_to_a_quiet_community/krl0heg/" TargetMode="External"/><Relationship Id="rId194" Type="http://schemas.openxmlformats.org/officeDocument/2006/relationships/hyperlink" Target="https://www.reddit.com/r/AmItheAsshole/comments/1ax5zmp/aita_for_not_adapting_to_the_shchedule_of_the/krm20ak/" TargetMode="External"/><Relationship Id="rId1918" Type="http://schemas.openxmlformats.org/officeDocument/2006/relationships/hyperlink" Target="https://www.reddit.com/r/AmItheAsshole/comments/1awm5kq/aita_for_not_inviting_my_girlfriend_to_join_the/krivm32/" TargetMode="External"/><Relationship Id="rId2082" Type="http://schemas.openxmlformats.org/officeDocument/2006/relationships/hyperlink" Target="https://www.reddit.com/r/AmItheAsshole/comments/1awm5kq/aita_for_not_inviting_my_girlfriend_to_join_the/krj89sr/" TargetMode="External"/><Relationship Id="rId3133" Type="http://schemas.openxmlformats.org/officeDocument/2006/relationships/hyperlink" Target="https://www.reddit.com/r/AmItheAsshole/comments/1awvi0c/aita_for_not_selling_my_house_and_giving_my_ex/krktyjb/" TargetMode="External"/><Relationship Id="rId261" Type="http://schemas.openxmlformats.org/officeDocument/2006/relationships/hyperlink" Target="https://www.reddit.com/r/AmItheAsshole/comments/1ax5zmp/aita_for_not_adapting_to_the_shchedule_of_the/krm585x/" TargetMode="External"/><Relationship Id="rId499" Type="http://schemas.openxmlformats.org/officeDocument/2006/relationships/hyperlink" Target="https://www.reddit.com/r/AmItheAsshole/comments/1ax5zmp/aita_for_not_adapting_to_the_shchedule_of_the/krm75co/" TargetMode="External"/><Relationship Id="rId2387" Type="http://schemas.openxmlformats.org/officeDocument/2006/relationships/hyperlink" Target="https://www.reddit.com/r/AmItheAsshole/comments/1awm5kq/aita_for_not_inviting_my_girlfriend_to_join_the/krl85vp/" TargetMode="External"/><Relationship Id="rId2594" Type="http://schemas.openxmlformats.org/officeDocument/2006/relationships/hyperlink" Target="https://www.reddit.com/r/AmItheAsshole/comments/1awm5kq/aita_for_not_inviting_my_girlfriend_to_join_the/krj65dt/" TargetMode="External"/><Relationship Id="rId3340" Type="http://schemas.openxmlformats.org/officeDocument/2006/relationships/hyperlink" Target="https://www.reddit.com/r/AmItheAsshole/comments/1ax0gye/aita_for_being_concerned_about_my_bfs_drinking/krl0qke/" TargetMode="External"/><Relationship Id="rId3438" Type="http://schemas.openxmlformats.org/officeDocument/2006/relationships/hyperlink" Target="https://www.reddit.com/r/AmItheAsshole/comments/1ax0v4u/aita_for_telling_my_husband_to_not_eat_his_moms/" TargetMode="External"/><Relationship Id="rId359" Type="http://schemas.openxmlformats.org/officeDocument/2006/relationships/hyperlink" Target="https://www.reddit.com/r/AmItheAsshole/comments/1ax5zmp/aita_for_not_adapting_to_the_shchedule_of_the/krm9832/" TargetMode="External"/><Relationship Id="rId566" Type="http://schemas.openxmlformats.org/officeDocument/2006/relationships/hyperlink" Target="https://www.reddit.com/r/AmItheAsshole/comments/1ax5zmp/aita_for_not_adapting_to_the_shchedule_of_the/krm8rzx/" TargetMode="External"/><Relationship Id="rId773" Type="http://schemas.openxmlformats.org/officeDocument/2006/relationships/hyperlink" Target="https://www.reddit.com/r/AmItheAsshole/comments/1ax6dek/aita_for_refusing_the_cook_for_my_boyfriend/krm4tep/" TargetMode="External"/><Relationship Id="rId1196" Type="http://schemas.openxmlformats.org/officeDocument/2006/relationships/hyperlink" Target="https://www.reddit.com/r/AmItheAsshole/comments/1awkqhy/aita_for_snapping_at_my_husband_and_telling_him/krj6c1x/" TargetMode="External"/><Relationship Id="rId2247" Type="http://schemas.openxmlformats.org/officeDocument/2006/relationships/hyperlink" Target="https://www.reddit.com/r/AmItheAsshole/comments/1awm5kq/aita_for_not_inviting_my_girlfriend_to_join_the/krjuyv9/" TargetMode="External"/><Relationship Id="rId2454" Type="http://schemas.openxmlformats.org/officeDocument/2006/relationships/hyperlink" Target="https://www.reddit.com/r/AmItheAsshole/comments/1awm5kq/aita_for_not_inviting_my_girlfriend_to_join_the/krlsfp5/" TargetMode="External"/><Relationship Id="rId2899" Type="http://schemas.openxmlformats.org/officeDocument/2006/relationships/hyperlink" Target="https://www.reddit.com/r/AmItheAsshole/comments/1awm5kq/aita_for_not_inviting_my_girlfriend_to_join_the/krm7pkb/" TargetMode="External"/><Relationship Id="rId3200" Type="http://schemas.openxmlformats.org/officeDocument/2006/relationships/hyperlink" Target="https://www.reddit.com/r/AmItheAsshole/comments/1awvi0c/aita_for_not_selling_my_house_and_giving_my_ex/krkhzx0/" TargetMode="External"/><Relationship Id="rId121" Type="http://schemas.openxmlformats.org/officeDocument/2006/relationships/hyperlink" Target="https://www.reddit.com/r/AmItheAsshole/comments/1ax5zmp/aita_for_not_adapting_to_the_shchedule_of_the/krlx8m5/" TargetMode="External"/><Relationship Id="rId219" Type="http://schemas.openxmlformats.org/officeDocument/2006/relationships/hyperlink" Target="https://www.reddit.com/r/AmItheAsshole/comments/1ax5zmp/aita_for_not_adapting_to_the_shchedule_of_the/krm3an8/" TargetMode="External"/><Relationship Id="rId426" Type="http://schemas.openxmlformats.org/officeDocument/2006/relationships/hyperlink" Target="https://www.reddit.com/r/AmItheAsshole/comments/1ax5zmp/aita_for_not_adapting_to_the_shchedule_of_the/krm41ot/" TargetMode="External"/><Relationship Id="rId633" Type="http://schemas.openxmlformats.org/officeDocument/2006/relationships/hyperlink" Target="https://www.reddit.com/r/AmItheAsshole/comments/1ax6dek/aita_for_refusing_the_cook_for_my_boyfriend/krlsv94/" TargetMode="External"/><Relationship Id="rId980" Type="http://schemas.openxmlformats.org/officeDocument/2006/relationships/hyperlink" Target="https://www.reddit.com/r/AmItheAsshole/comments/1awjb7j/aita_for_wanting_to_use_seperate_sponges_1/krhyj8r/" TargetMode="External"/><Relationship Id="rId1056" Type="http://schemas.openxmlformats.org/officeDocument/2006/relationships/hyperlink" Target="https://www.reddit.com/r/AmItheAsshole/comments/1awkqhy/aita_for_snapping_at_my_husband_and_telling_him/kri94id/" TargetMode="External"/><Relationship Id="rId1263" Type="http://schemas.openxmlformats.org/officeDocument/2006/relationships/hyperlink" Target="https://www.reddit.com/r/AmItheAsshole/comments/1awkqhy/aita_for_snapping_at_my_husband_and_telling_him/krifdf8/" TargetMode="External"/><Relationship Id="rId2107" Type="http://schemas.openxmlformats.org/officeDocument/2006/relationships/hyperlink" Target="https://www.reddit.com/r/AmItheAsshole/comments/1awm5kq/aita_for_not_inviting_my_girlfriend_to_join_the/krjag4x/" TargetMode="External"/><Relationship Id="rId2314" Type="http://schemas.openxmlformats.org/officeDocument/2006/relationships/hyperlink" Target="https://www.reddit.com/r/AmItheAsshole/comments/1awm5kq/aita_for_not_inviting_my_girlfriend_to_join_the/krkgwli/" TargetMode="External"/><Relationship Id="rId2661" Type="http://schemas.openxmlformats.org/officeDocument/2006/relationships/hyperlink" Target="https://www.reddit.com/r/AmItheAsshole/comments/1awm5kq/aita_for_not_inviting_my_girlfriend_to_join_the/krjaani/" TargetMode="External"/><Relationship Id="rId2759" Type="http://schemas.openxmlformats.org/officeDocument/2006/relationships/hyperlink" Target="https://www.reddit.com/r/AmItheAsshole/comments/1awm5kq/aita_for_not_inviting_my_girlfriend_to_join_the/krj58rb/" TargetMode="External"/><Relationship Id="rId2966" Type="http://schemas.openxmlformats.org/officeDocument/2006/relationships/hyperlink" Target="https://www.reddit.com/r/AmItheAsshole/comments/1awm5kq/aita_for_not_inviting_my_girlfriend_to_join_the/krk13ex/" TargetMode="External"/><Relationship Id="rId840" Type="http://schemas.openxmlformats.org/officeDocument/2006/relationships/hyperlink" Target="https://www.reddit.com/r/AmItheAsshole/comments/1ax6o2s/aita_for_ignoring_my_mothers_daily_phone_calls/krm3xzh/" TargetMode="External"/><Relationship Id="rId938" Type="http://schemas.openxmlformats.org/officeDocument/2006/relationships/hyperlink" Target="https://www.reddit.com/r/AmItheAsshole/comments/1awizuh/aita_for_not_wanting_to_sleep_on_the_couch/krjzhcz/" TargetMode="External"/><Relationship Id="rId1470" Type="http://schemas.openxmlformats.org/officeDocument/2006/relationships/hyperlink" Target="https://www.reddit.com/r/AmItheAsshole/comments/1awlk12/aita_for_telling_my_wife_to_be_happy_with_the_car/kriz57s/" TargetMode="External"/><Relationship Id="rId1568" Type="http://schemas.openxmlformats.org/officeDocument/2006/relationships/hyperlink" Target="https://www.reddit.com/r/AmItheAsshole/comments/1awlk12/aita_for_telling_my_wife_to_be_happy_with_the_car/krisf81/" TargetMode="External"/><Relationship Id="rId1775" Type="http://schemas.openxmlformats.org/officeDocument/2006/relationships/hyperlink" Target="https://www.reddit.com/r/AmItheAsshole/comments/1awm5kq/aita_for_not_inviting_my_girlfriend_to_join_the/kri87rb/" TargetMode="External"/><Relationship Id="rId2521" Type="http://schemas.openxmlformats.org/officeDocument/2006/relationships/hyperlink" Target="https://www.reddit.com/r/AmItheAsshole/comments/1awm5kq/aita_for_not_inviting_my_girlfriend_to_join_the/kriniis/" TargetMode="External"/><Relationship Id="rId2619" Type="http://schemas.openxmlformats.org/officeDocument/2006/relationships/hyperlink" Target="https://www.reddit.com/r/AmItheAsshole/comments/1awm5kq/aita_for_not_inviting_my_girlfriend_to_join_the/krizrni/" TargetMode="External"/><Relationship Id="rId2826" Type="http://schemas.openxmlformats.org/officeDocument/2006/relationships/hyperlink" Target="https://www.reddit.com/r/AmItheAsshole/comments/1awm5kq/aita_for_not_inviting_my_girlfriend_to_join_the/krk9dja/" TargetMode="External"/><Relationship Id="rId67" Type="http://schemas.openxmlformats.org/officeDocument/2006/relationships/hyperlink" Target="https://www.reddit.com/r/AmItheAsshole/comments/1ax5zmp/aita_for_not_adapting_to_the_shchedule_of_the/krly0dw/" TargetMode="External"/><Relationship Id="rId700" Type="http://schemas.openxmlformats.org/officeDocument/2006/relationships/hyperlink" Target="https://www.reddit.com/r/AmItheAsshole/comments/1ax6dek/aita_for_refusing_the_cook_for_my_boyfriend/krm7l08/" TargetMode="External"/><Relationship Id="rId1123" Type="http://schemas.openxmlformats.org/officeDocument/2006/relationships/hyperlink" Target="https://www.reddit.com/r/AmItheAsshole/comments/1awkqhy/aita_for_snapping_at_my_husband_and_telling_him/krkhxrm/" TargetMode="External"/><Relationship Id="rId1330" Type="http://schemas.openxmlformats.org/officeDocument/2006/relationships/hyperlink" Target="https://www.reddit.com/r/AmItheAsshole/comments/1awkqhy/aita_for_snapping_at_my_husband_and_telling_him/krio8v4/" TargetMode="External"/><Relationship Id="rId1428" Type="http://schemas.openxmlformats.org/officeDocument/2006/relationships/hyperlink" Target="https://www.reddit.com/r/AmItheAsshole/comments/1awlk12/aita_for_telling_my_wife_to_be_happy_with_the_car/krj9jp6/" TargetMode="External"/><Relationship Id="rId1635" Type="http://schemas.openxmlformats.org/officeDocument/2006/relationships/hyperlink" Target="https://www.reddit.com/r/AmItheAsshole/comments/1awlk12/aita_for_telling_my_wife_to_be_happy_with_the_car/krkhmrk/" TargetMode="External"/><Relationship Id="rId1982" Type="http://schemas.openxmlformats.org/officeDocument/2006/relationships/hyperlink" Target="https://www.reddit.com/r/AmItheAsshole/comments/1awm5kq/aita_for_not_inviting_my_girlfriend_to_join_the/krj0lff/" TargetMode="External"/><Relationship Id="rId3088" Type="http://schemas.openxmlformats.org/officeDocument/2006/relationships/hyperlink" Target="https://www.reddit.com/r/AmItheAsshole/comments/1awvi0c/aita_for_not_selling_my_house_and_giving_my_ex/krk4htf/" TargetMode="External"/><Relationship Id="rId1842" Type="http://schemas.openxmlformats.org/officeDocument/2006/relationships/hyperlink" Target="https://www.reddit.com/r/AmItheAsshole/comments/1awm5kq/aita_for_not_inviting_my_girlfriend_to_join_the/kritirt/" TargetMode="External"/><Relationship Id="rId3295" Type="http://schemas.openxmlformats.org/officeDocument/2006/relationships/hyperlink" Target="https://www.reddit.com/r/AmItheAsshole/comments/1awyol1/aita_for_expecting_my_girlfriend_to_do_more/krkjt3w/" TargetMode="External"/><Relationship Id="rId1702" Type="http://schemas.openxmlformats.org/officeDocument/2006/relationships/hyperlink" Target="https://www.reddit.com/r/AmItheAsshole/comments/1awm5kq/aita_for_not_inviting_my_girlfriend_to_join_the/kri4rpq/" TargetMode="External"/><Relationship Id="rId3155" Type="http://schemas.openxmlformats.org/officeDocument/2006/relationships/hyperlink" Target="https://www.reddit.com/r/AmItheAsshole/comments/1awvi0c/aita_for_not_selling_my_house_and_giving_my_ex/krlbaf4/" TargetMode="External"/><Relationship Id="rId3362" Type="http://schemas.openxmlformats.org/officeDocument/2006/relationships/hyperlink" Target="https://www.reddit.com/r/AmItheAsshole/comments/1ax0gye/aita_for_being_concerned_about_my_bfs_drinking/krm86e1/" TargetMode="External"/><Relationship Id="rId283" Type="http://schemas.openxmlformats.org/officeDocument/2006/relationships/hyperlink" Target="https://www.reddit.com/r/AmItheAsshole/comments/1ax5zmp/aita_for_not_adapting_to_the_shchedule_of_the/krm60dx/" TargetMode="External"/><Relationship Id="rId490" Type="http://schemas.openxmlformats.org/officeDocument/2006/relationships/hyperlink" Target="https://www.reddit.com/r/AmItheAsshole/comments/1ax5zmp/aita_for_not_adapting_to_the_shchedule_of_the/krm70f4/" TargetMode="External"/><Relationship Id="rId2171" Type="http://schemas.openxmlformats.org/officeDocument/2006/relationships/hyperlink" Target="https://www.reddit.com/r/AmItheAsshole/comments/1awm5kq/aita_for_not_inviting_my_girlfriend_to_join_the/krjg4y9/" TargetMode="External"/><Relationship Id="rId3015" Type="http://schemas.openxmlformats.org/officeDocument/2006/relationships/hyperlink" Target="https://www.reddit.com/r/AmItheAsshole/comments/1awpa84/aita_or_am_i_asking_for_fair_help/kriwldk/" TargetMode="External"/><Relationship Id="rId3222" Type="http://schemas.openxmlformats.org/officeDocument/2006/relationships/hyperlink" Target="https://www.reddit.com/r/AmItheAsshole/comments/1awwjl7/aita_for_refusing_to_spend_more_money_on_an/krka2o3/" TargetMode="External"/><Relationship Id="rId143" Type="http://schemas.openxmlformats.org/officeDocument/2006/relationships/hyperlink" Target="https://www.reddit.com/r/AmItheAsshole/comments/1ax5zmp/aita_for_not_adapting_to_the_shchedule_of_the/krlwce2/" TargetMode="External"/><Relationship Id="rId350" Type="http://schemas.openxmlformats.org/officeDocument/2006/relationships/hyperlink" Target="https://www.reddit.com/r/AmItheAsshole/comments/1ax5zmp/aita_for_not_adapting_to_the_shchedule_of_the/krm8z0l/" TargetMode="External"/><Relationship Id="rId588" Type="http://schemas.openxmlformats.org/officeDocument/2006/relationships/hyperlink" Target="https://www.reddit.com/r/AmItheAsshole/comments/1ax5zmp/aita_for_not_adapting_to_the_shchedule_of_the/krm9271/" TargetMode="External"/><Relationship Id="rId795" Type="http://schemas.openxmlformats.org/officeDocument/2006/relationships/hyperlink" Target="https://www.reddit.com/r/AmItheAsshole/comments/1ax6dek/aita_for_refusing_the_cook_for_my_boyfriend/krm3x4l/" TargetMode="External"/><Relationship Id="rId2031" Type="http://schemas.openxmlformats.org/officeDocument/2006/relationships/hyperlink" Target="https://www.reddit.com/r/AmItheAsshole/comments/1awm5kq/aita_for_not_inviting_my_girlfriend_to_join_the/krj4k4m/" TargetMode="External"/><Relationship Id="rId2269" Type="http://schemas.openxmlformats.org/officeDocument/2006/relationships/hyperlink" Target="https://www.reddit.com/r/AmItheAsshole/comments/1awm5kq/aita_for_not_inviting_my_girlfriend_to_join_the/krk4hbq/" TargetMode="External"/><Relationship Id="rId2476" Type="http://schemas.openxmlformats.org/officeDocument/2006/relationships/hyperlink" Target="https://www.reddit.com/r/AmItheAsshole/comments/1awm5kq/aita_for_not_inviting_my_girlfriend_to_join_the/krm0930/" TargetMode="External"/><Relationship Id="rId2683" Type="http://schemas.openxmlformats.org/officeDocument/2006/relationships/hyperlink" Target="https://www.reddit.com/r/AmItheAsshole/comments/1awm5kq/aita_for_not_inviting_my_girlfriend_to_join_the/krilk31/" TargetMode="External"/><Relationship Id="rId2890" Type="http://schemas.openxmlformats.org/officeDocument/2006/relationships/hyperlink" Target="https://www.reddit.com/r/AmItheAsshole/comments/1awm5kq/aita_for_not_inviting_my_girlfriend_to_join_the/krj89ro/" TargetMode="External"/><Relationship Id="rId9" Type="http://schemas.openxmlformats.org/officeDocument/2006/relationships/hyperlink" Target="https://www.reddit.com/r/AmItheAsshole/comments/1ax5zmp/aita_for_not_adapting_to_the_shchedule_of_the/krluh84/" TargetMode="External"/><Relationship Id="rId210" Type="http://schemas.openxmlformats.org/officeDocument/2006/relationships/hyperlink" Target="https://www.reddit.com/r/AmItheAsshole/comments/1ax5zmp/aita_for_not_adapting_to_the_shchedule_of_the/krm2wje/" TargetMode="External"/><Relationship Id="rId448" Type="http://schemas.openxmlformats.org/officeDocument/2006/relationships/hyperlink" Target="https://www.reddit.com/r/AmItheAsshole/comments/1ax5zmp/aita_for_not_adapting_to_the_shchedule_of_the/krluu3e/" TargetMode="External"/><Relationship Id="rId655" Type="http://schemas.openxmlformats.org/officeDocument/2006/relationships/hyperlink" Target="https://www.reddit.com/r/AmItheAsshole/comments/1ax6dek/aita_for_refusing_the_cook_for_my_boyfriend/krltzbk/" TargetMode="External"/><Relationship Id="rId862" Type="http://schemas.openxmlformats.org/officeDocument/2006/relationships/hyperlink" Target="https://www.reddit.com/r/AmItheAsshole/comments/1ax6o2s/aita_for_ignoring_my_mothers_daily_phone_calls/krlz83w/" TargetMode="External"/><Relationship Id="rId1078" Type="http://schemas.openxmlformats.org/officeDocument/2006/relationships/hyperlink" Target="https://www.reddit.com/r/AmItheAsshole/comments/1awkqhy/aita_for_snapping_at_my_husband_and_telling_him/krihkk2/" TargetMode="External"/><Relationship Id="rId1285" Type="http://schemas.openxmlformats.org/officeDocument/2006/relationships/hyperlink" Target="https://www.reddit.com/r/AmItheAsshole/comments/1awkqhy/aita_for_snapping_at_my_husband_and_telling_him/krif2kp/" TargetMode="External"/><Relationship Id="rId1492" Type="http://schemas.openxmlformats.org/officeDocument/2006/relationships/hyperlink" Target="https://www.reddit.com/r/AmItheAsshole/comments/1awlk12/aita_for_telling_my_wife_to_be_happy_with_the_car/krj5sqt/" TargetMode="External"/><Relationship Id="rId2129" Type="http://schemas.openxmlformats.org/officeDocument/2006/relationships/hyperlink" Target="https://www.reddit.com/r/AmItheAsshole/comments/1awm5kq/aita_for_not_inviting_my_girlfriend_to_join_the/krjckit/" TargetMode="External"/><Relationship Id="rId2336" Type="http://schemas.openxmlformats.org/officeDocument/2006/relationships/hyperlink" Target="https://www.reddit.com/r/AmItheAsshole/comments/1awm5kq/aita_for_not_inviting_my_girlfriend_to_join_the/krkpwm3/" TargetMode="External"/><Relationship Id="rId2543" Type="http://schemas.openxmlformats.org/officeDocument/2006/relationships/hyperlink" Target="https://www.reddit.com/r/AmItheAsshole/comments/1awm5kq/aita_for_not_inviting_my_girlfriend_to_join_the/krifggd/" TargetMode="External"/><Relationship Id="rId2750" Type="http://schemas.openxmlformats.org/officeDocument/2006/relationships/hyperlink" Target="https://www.reddit.com/r/AmItheAsshole/comments/1awm5kq/aita_for_not_inviting_my_girlfriend_to_join_the/krlzwid/" TargetMode="External"/><Relationship Id="rId2988" Type="http://schemas.openxmlformats.org/officeDocument/2006/relationships/hyperlink" Target="https://www.reddit.com/r/AmItheAsshole/comments/1awosbj/aita_for_no_longer_doing_things_for_my_younger/krix1bn/" TargetMode="External"/><Relationship Id="rId308" Type="http://schemas.openxmlformats.org/officeDocument/2006/relationships/hyperlink" Target="https://www.reddit.com/r/AmItheAsshole/comments/1ax5zmp/aita_for_not_adapting_to_the_shchedule_of_the/krm7375/" TargetMode="External"/><Relationship Id="rId515" Type="http://schemas.openxmlformats.org/officeDocument/2006/relationships/hyperlink" Target="https://www.reddit.com/r/AmItheAsshole/comments/1ax5zmp/aita_for_not_adapting_to_the_shchedule_of_the/krm8wqk/" TargetMode="External"/><Relationship Id="rId722" Type="http://schemas.openxmlformats.org/officeDocument/2006/relationships/hyperlink" Target="https://www.reddit.com/r/AmItheAsshole/comments/1ax6dek/aita_for_refusing_the_cook_for_my_boyfriend/krm0xf6/" TargetMode="External"/><Relationship Id="rId1145" Type="http://schemas.openxmlformats.org/officeDocument/2006/relationships/hyperlink" Target="https://www.reddit.com/r/AmItheAsshole/comments/1awkqhy/aita_for_snapping_at_my_husband_and_telling_him/krif456/" TargetMode="External"/><Relationship Id="rId1352" Type="http://schemas.openxmlformats.org/officeDocument/2006/relationships/hyperlink" Target="https://www.reddit.com/r/AmItheAsshole/comments/1awkqhy/aita_for_snapping_at_my_husband_and_telling_him/kris03u/" TargetMode="External"/><Relationship Id="rId1797" Type="http://schemas.openxmlformats.org/officeDocument/2006/relationships/hyperlink" Target="https://www.reddit.com/r/AmItheAsshole/comments/1awm5kq/aita_for_not_inviting_my_girlfriend_to_join_the/krir5gc/" TargetMode="External"/><Relationship Id="rId2403" Type="http://schemas.openxmlformats.org/officeDocument/2006/relationships/hyperlink" Target="https://www.reddit.com/r/AmItheAsshole/comments/1awm5kq/aita_for_not_inviting_my_girlfriend_to_join_the/krlbh7q/" TargetMode="External"/><Relationship Id="rId2848" Type="http://schemas.openxmlformats.org/officeDocument/2006/relationships/hyperlink" Target="https://www.reddit.com/r/AmItheAsshole/comments/1awm5kq/aita_for_not_inviting_my_girlfriend_to_join_the/krj26de/" TargetMode="External"/><Relationship Id="rId89" Type="http://schemas.openxmlformats.org/officeDocument/2006/relationships/hyperlink" Target="https://www.reddit.com/r/AmItheAsshole/comments/1ax5zmp/aita_for_not_adapting_to_the_shchedule_of_the/krm3uyr/" TargetMode="External"/><Relationship Id="rId1005" Type="http://schemas.openxmlformats.org/officeDocument/2006/relationships/hyperlink" Target="https://www.reddit.com/r/AmItheAsshole/comments/1awkqhy/aita_for_snapping_at_my_husband_and_telling_him/krhugut/" TargetMode="External"/><Relationship Id="rId1212" Type="http://schemas.openxmlformats.org/officeDocument/2006/relationships/hyperlink" Target="https://www.reddit.com/r/AmItheAsshole/comments/1awkqhy/aita_for_snapping_at_my_husband_and_telling_him/krjm6io/" TargetMode="External"/><Relationship Id="rId1657" Type="http://schemas.openxmlformats.org/officeDocument/2006/relationships/hyperlink" Target="https://www.reddit.com/r/AmItheAsshole/comments/1awlk12/aita_for_telling_my_wife_to_be_happy_with_the_car/krirwfc/" TargetMode="External"/><Relationship Id="rId1864" Type="http://schemas.openxmlformats.org/officeDocument/2006/relationships/hyperlink" Target="https://www.reddit.com/r/AmItheAsshole/comments/1awm5kq/aita_for_not_inviting_my_girlfriend_to_join_the/kriw4ab/" TargetMode="External"/><Relationship Id="rId2610" Type="http://schemas.openxmlformats.org/officeDocument/2006/relationships/hyperlink" Target="https://www.reddit.com/r/AmItheAsshole/comments/1awm5kq/aita_for_not_inviting_my_girlfriend_to_join_the/krju3du/" TargetMode="External"/><Relationship Id="rId2708" Type="http://schemas.openxmlformats.org/officeDocument/2006/relationships/hyperlink" Target="https://www.reddit.com/r/AmItheAsshole/comments/1awm5kq/aita_for_not_inviting_my_girlfriend_to_join_the/krj1ozd/" TargetMode="External"/><Relationship Id="rId2915" Type="http://schemas.openxmlformats.org/officeDocument/2006/relationships/hyperlink" Target="https://www.reddit.com/r/AmItheAsshole/comments/1awm5kq/aita_for_not_inviting_my_girlfriend_to_join_the/krlcu08/" TargetMode="External"/><Relationship Id="rId1517" Type="http://schemas.openxmlformats.org/officeDocument/2006/relationships/hyperlink" Target="https://www.reddit.com/r/AmItheAsshole/comments/1awlk12/aita_for_telling_my_wife_to_be_happy_with_the_car/krjsy0c/" TargetMode="External"/><Relationship Id="rId1724" Type="http://schemas.openxmlformats.org/officeDocument/2006/relationships/hyperlink" Target="https://www.reddit.com/r/AmItheAsshole/comments/1awm5kq/aita_for_not_inviting_my_girlfriend_to_join_the/krile9m/" TargetMode="External"/><Relationship Id="rId3177" Type="http://schemas.openxmlformats.org/officeDocument/2006/relationships/hyperlink" Target="https://www.reddit.com/r/AmItheAsshole/comments/1awvi0c/aita_for_not_selling_my_house_and_giving_my_ex/krlz6r3/" TargetMode="External"/><Relationship Id="rId16" Type="http://schemas.openxmlformats.org/officeDocument/2006/relationships/hyperlink" Target="https://www.reddit.com/r/AmItheAsshole/comments/1ax5zmp/aita_for_not_adapting_to_the_shchedule_of_the/krltwcf/" TargetMode="External"/><Relationship Id="rId1931" Type="http://schemas.openxmlformats.org/officeDocument/2006/relationships/hyperlink" Target="https://www.reddit.com/r/AmItheAsshole/comments/1awm5kq/aita_for_not_inviting_my_girlfriend_to_join_the/kriws58/" TargetMode="External"/><Relationship Id="rId3037" Type="http://schemas.openxmlformats.org/officeDocument/2006/relationships/hyperlink" Target="https://www.reddit.com/r/AmItheAsshole/comments/1awq8mp/aita_for_leaving_my_wife_behind/krjeltr/" TargetMode="External"/><Relationship Id="rId3384" Type="http://schemas.openxmlformats.org/officeDocument/2006/relationships/hyperlink" Target="https://www.reddit.com/r/AmItheAsshole/comments/1ax0gye/aita_for_being_concerned_about_my_bfs_drinking/krl64ad/" TargetMode="External"/><Relationship Id="rId2193" Type="http://schemas.openxmlformats.org/officeDocument/2006/relationships/hyperlink" Target="https://www.reddit.com/r/AmItheAsshole/comments/1awm5kq/aita_for_not_inviting_my_girlfriend_to_join_the/krjjjqy/" TargetMode="External"/><Relationship Id="rId2498" Type="http://schemas.openxmlformats.org/officeDocument/2006/relationships/hyperlink" Target="https://www.reddit.com/r/AmItheAsshole/comments/1awm5kq/aita_for_not_inviting_my_girlfriend_to_join_the/krm83w8/" TargetMode="External"/><Relationship Id="rId3244" Type="http://schemas.openxmlformats.org/officeDocument/2006/relationships/hyperlink" Target="https://www.reddit.com/r/AmItheAsshole/comments/1awx2lv/aita_for_telling_my_dad_that_theyre_constant/krkxs9t/" TargetMode="External"/><Relationship Id="rId3451" Type="http://schemas.openxmlformats.org/officeDocument/2006/relationships/hyperlink" Target="https://www.reddit.com/r/AmItheAsshole/comments/1ax0v4u/aita_for_telling_my_husband_to_not_eat_his_moms/krm5pq5/" TargetMode="External"/><Relationship Id="rId165" Type="http://schemas.openxmlformats.org/officeDocument/2006/relationships/hyperlink" Target="https://www.reddit.com/r/AmItheAsshole/comments/1ax5zmp/aita_for_not_adapting_to_the_shchedule_of_the/krm0k7x/" TargetMode="External"/><Relationship Id="rId372" Type="http://schemas.openxmlformats.org/officeDocument/2006/relationships/hyperlink" Target="https://www.reddit.com/r/AmItheAsshole/comments/1ax5zmp/aita_for_not_adapting_to_the_shchedule_of_the/krm9lth/" TargetMode="External"/><Relationship Id="rId677" Type="http://schemas.openxmlformats.org/officeDocument/2006/relationships/hyperlink" Target="https://www.reddit.com/r/AmItheAsshole/comments/1ax6dek/aita_for_refusing_the_cook_for_my_boyfriend/krm5h4e/" TargetMode="External"/><Relationship Id="rId2053" Type="http://schemas.openxmlformats.org/officeDocument/2006/relationships/hyperlink" Target="https://www.reddit.com/r/AmItheAsshole/comments/1awm5kq/aita_for_not_inviting_my_girlfriend_to_join_the/krj63k5/" TargetMode="External"/><Relationship Id="rId2260" Type="http://schemas.openxmlformats.org/officeDocument/2006/relationships/hyperlink" Target="https://www.reddit.com/r/AmItheAsshole/comments/1awm5kq/aita_for_not_inviting_my_girlfriend_to_join_the/krjzl32/" TargetMode="External"/><Relationship Id="rId2358" Type="http://schemas.openxmlformats.org/officeDocument/2006/relationships/hyperlink" Target="https://www.reddit.com/r/AmItheAsshole/comments/1awm5kq/aita_for_not_inviting_my_girlfriend_to_join_the/krkx82d/" TargetMode="External"/><Relationship Id="rId3104" Type="http://schemas.openxmlformats.org/officeDocument/2006/relationships/hyperlink" Target="https://www.reddit.com/r/AmItheAsshole/comments/1awvi0c/aita_for_not_selling_my_house_and_giving_my_ex/krkea8v/" TargetMode="External"/><Relationship Id="rId3311" Type="http://schemas.openxmlformats.org/officeDocument/2006/relationships/hyperlink" Target="https://www.reddit.com/r/AmItheAsshole/comments/1awyol1/aita_for_expecting_my_girlfriend_to_do_more/krma721/" TargetMode="External"/><Relationship Id="rId232" Type="http://schemas.openxmlformats.org/officeDocument/2006/relationships/hyperlink" Target="https://www.reddit.com/r/AmItheAsshole/comments/1ax5zmp/aita_for_not_adapting_to_the_shchedule_of_the/krm3uj6/" TargetMode="External"/><Relationship Id="rId884" Type="http://schemas.openxmlformats.org/officeDocument/2006/relationships/hyperlink" Target="https://www.reddit.com/r/AmItheAsshole/comments/1ax22es/aita_if_i_leave_my_little_boy_with_my_parents/krm1y66/" TargetMode="External"/><Relationship Id="rId2120" Type="http://schemas.openxmlformats.org/officeDocument/2006/relationships/hyperlink" Target="https://www.reddit.com/r/AmItheAsshole/comments/1awm5kq/aita_for_not_inviting_my_girlfriend_to_join_the/krjb5qu/" TargetMode="External"/><Relationship Id="rId2565" Type="http://schemas.openxmlformats.org/officeDocument/2006/relationships/hyperlink" Target="https://www.reddit.com/r/AmItheAsshole/comments/1awm5kq/aita_for_not_inviting_my_girlfriend_to_join_the/krj16b7/" TargetMode="External"/><Relationship Id="rId2772" Type="http://schemas.openxmlformats.org/officeDocument/2006/relationships/hyperlink" Target="https://www.reddit.com/r/AmItheAsshole/comments/1awm5kq/aita_for_not_inviting_my_girlfriend_to_join_the/krj2onb/" TargetMode="External"/><Relationship Id="rId3409" Type="http://schemas.openxmlformats.org/officeDocument/2006/relationships/hyperlink" Target="https://www.reddit.com/r/AmItheAsshole/comments/1ax0gye/aita_for_being_concerned_about_my_bfs_drinking/krky2mc/" TargetMode="External"/><Relationship Id="rId537" Type="http://schemas.openxmlformats.org/officeDocument/2006/relationships/hyperlink" Target="https://www.reddit.com/r/AmItheAsshole/comments/1ax5zmp/aita_for_not_adapting_to_the_shchedule_of_the/krm7re1/" TargetMode="External"/><Relationship Id="rId744" Type="http://schemas.openxmlformats.org/officeDocument/2006/relationships/hyperlink" Target="https://www.reddit.com/r/AmItheAsshole/comments/1ax6dek/aita_for_refusing_the_cook_for_my_boyfriend/krlw42i/" TargetMode="External"/><Relationship Id="rId951" Type="http://schemas.openxmlformats.org/officeDocument/2006/relationships/hyperlink" Target="https://www.reddit.com/r/AmItheAsshole/comments/1awjb7j/aita_for_wanting_to_use_seperate_sponges_1/krhl8g0/" TargetMode="External"/><Relationship Id="rId1167" Type="http://schemas.openxmlformats.org/officeDocument/2006/relationships/hyperlink" Target="https://www.reddit.com/r/AmItheAsshole/comments/1awkqhy/aita_for_snapping_at_my_husband_and_telling_him/krinjq3/" TargetMode="External"/><Relationship Id="rId1374" Type="http://schemas.openxmlformats.org/officeDocument/2006/relationships/hyperlink" Target="https://www.reddit.com/r/AmItheAsshole/comments/1awlk12/aita_for_telling_my_wife_to_be_happy_with_the_car/kri23hx/" TargetMode="External"/><Relationship Id="rId1581" Type="http://schemas.openxmlformats.org/officeDocument/2006/relationships/hyperlink" Target="https://www.reddit.com/r/AmItheAsshole/comments/1awlk12/aita_for_telling_my_wife_to_be_happy_with_the_car/krjfv5x/" TargetMode="External"/><Relationship Id="rId1679" Type="http://schemas.openxmlformats.org/officeDocument/2006/relationships/hyperlink" Target="https://www.reddit.com/r/AmItheAsshole/comments/1awm5kq/aita_for_not_inviting_my_girlfriend_to_join_the/kri3cxf/" TargetMode="External"/><Relationship Id="rId2218" Type="http://schemas.openxmlformats.org/officeDocument/2006/relationships/hyperlink" Target="https://www.reddit.com/r/AmItheAsshole/comments/1awm5kq/aita_for_not_inviting_my_girlfriend_to_join_the/krjng3i/" TargetMode="External"/><Relationship Id="rId2425" Type="http://schemas.openxmlformats.org/officeDocument/2006/relationships/hyperlink" Target="https://www.reddit.com/r/AmItheAsshole/comments/1awm5kq/aita_for_not_inviting_my_girlfriend_to_join_the/krlj55w/" TargetMode="External"/><Relationship Id="rId2632" Type="http://schemas.openxmlformats.org/officeDocument/2006/relationships/hyperlink" Target="https://www.reddit.com/r/AmItheAsshole/comments/1awm5kq/aita_for_not_inviting_my_girlfriend_to_join_the/krm3s55/" TargetMode="External"/><Relationship Id="rId80" Type="http://schemas.openxmlformats.org/officeDocument/2006/relationships/hyperlink" Target="https://www.reddit.com/r/AmItheAsshole/comments/1ax5zmp/aita_for_not_adapting_to_the_shchedule_of_the/krm1gjy/" TargetMode="External"/><Relationship Id="rId604" Type="http://schemas.openxmlformats.org/officeDocument/2006/relationships/hyperlink" Target="https://www.reddit.com/r/AmItheAsshole/comments/1ax6035/aita_for_being_offended_when_my_friend_called_my/krma9ju/" TargetMode="External"/><Relationship Id="rId811" Type="http://schemas.openxmlformats.org/officeDocument/2006/relationships/hyperlink" Target="https://www.reddit.com/r/AmItheAsshole/comments/1ax6dek/aita_for_refusing_the_cook_for_my_boyfriend/krm3q7u/" TargetMode="External"/><Relationship Id="rId1027" Type="http://schemas.openxmlformats.org/officeDocument/2006/relationships/hyperlink" Target="https://www.reddit.com/r/AmItheAsshole/comments/1awkqhy/aita_for_snapping_at_my_husband_and_telling_him/kri7vxs/" TargetMode="External"/><Relationship Id="rId1234" Type="http://schemas.openxmlformats.org/officeDocument/2006/relationships/hyperlink" Target="https://www.reddit.com/r/AmItheAsshole/comments/1awkqhy/aita_for_snapping_at_my_husband_and_telling_him/kriuiw7/" TargetMode="External"/><Relationship Id="rId1441" Type="http://schemas.openxmlformats.org/officeDocument/2006/relationships/hyperlink" Target="https://www.reddit.com/r/AmItheAsshole/comments/1awlk12/aita_for_telling_my_wife_to_be_happy_with_the_car/kriit0y/" TargetMode="External"/><Relationship Id="rId1886" Type="http://schemas.openxmlformats.org/officeDocument/2006/relationships/hyperlink" Target="https://www.reddit.com/r/AmItheAsshole/comments/1awm5kq/aita_for_not_inviting_my_girlfriend_to_join_the/krkvmvd/" TargetMode="External"/><Relationship Id="rId2937" Type="http://schemas.openxmlformats.org/officeDocument/2006/relationships/hyperlink" Target="https://www.reddit.com/r/AmItheAsshole/comments/1awm5kq/aita_for_not_inviting_my_girlfriend_to_join_the/krjbiw1/" TargetMode="External"/><Relationship Id="rId909" Type="http://schemas.openxmlformats.org/officeDocument/2006/relationships/hyperlink" Target="https://www.reddit.com/r/AmItheAsshole/comments/1awizuh/aita_for_not_wanting_to_sleep_on_the_couch/krhzq8s/" TargetMode="External"/><Relationship Id="rId1301" Type="http://schemas.openxmlformats.org/officeDocument/2006/relationships/hyperlink" Target="https://www.reddit.com/r/AmItheAsshole/comments/1awkqhy/aita_for_snapping_at_my_husband_and_telling_him/krju2y1/" TargetMode="External"/><Relationship Id="rId1539" Type="http://schemas.openxmlformats.org/officeDocument/2006/relationships/hyperlink" Target="https://www.reddit.com/r/AmItheAsshole/comments/1awlk12/aita_for_telling_my_wife_to_be_happy_with_the_car/krl3rdp/" TargetMode="External"/><Relationship Id="rId1746" Type="http://schemas.openxmlformats.org/officeDocument/2006/relationships/hyperlink" Target="https://www.reddit.com/r/AmItheAsshole/comments/1awm5kq/aita_for_not_inviting_my_girlfriend_to_join_the/kriczzx/" TargetMode="External"/><Relationship Id="rId1953" Type="http://schemas.openxmlformats.org/officeDocument/2006/relationships/hyperlink" Target="https://www.reddit.com/r/AmItheAsshole/comments/1awm5kq/aita_for_not_inviting_my_girlfriend_to_join_the/kriy9vk/" TargetMode="External"/><Relationship Id="rId3199" Type="http://schemas.openxmlformats.org/officeDocument/2006/relationships/hyperlink" Target="https://www.reddit.com/r/AmItheAsshole/comments/1awvi0c/aita_for_not_selling_my_house_and_giving_my_ex/krkbwgu/" TargetMode="External"/><Relationship Id="rId38" Type="http://schemas.openxmlformats.org/officeDocument/2006/relationships/hyperlink" Target="https://www.reddit.com/r/AmItheAsshole/comments/1ax5zmp/aita_for_not_adapting_to_the_shchedule_of_the/krlyjb4/" TargetMode="External"/><Relationship Id="rId1606" Type="http://schemas.openxmlformats.org/officeDocument/2006/relationships/hyperlink" Target="https://www.reddit.com/r/AmItheAsshole/comments/1awlk12/aita_for_telling_my_wife_to_be_happy_with_the_car/krj093i/" TargetMode="External"/><Relationship Id="rId1813" Type="http://schemas.openxmlformats.org/officeDocument/2006/relationships/hyperlink" Target="https://www.reddit.com/r/AmItheAsshole/comments/1awm5kq/aita_for_not_inviting_my_girlfriend_to_join_the/krisiwd/" TargetMode="External"/><Relationship Id="rId3059" Type="http://schemas.openxmlformats.org/officeDocument/2006/relationships/hyperlink" Target="https://www.reddit.com/r/AmItheAsshole/comments/1awqpfo/aita_for_going_against_my_husbands_wishes_and/krkd4j9/" TargetMode="External"/><Relationship Id="rId3266" Type="http://schemas.openxmlformats.org/officeDocument/2006/relationships/hyperlink" Target="https://www.reddit.com/r/AmItheAsshole/comments/1awxabz/update_for_yelling_at_my_mom_over_a_bad_birthday/krm7lmm/" TargetMode="External"/><Relationship Id="rId3473" Type="http://schemas.openxmlformats.org/officeDocument/2006/relationships/hyperlink" Target="https://www.reddit.com/r/AmItheAsshole/comments/1ax14i7/aita_for_asking_my_boyfriend_for_money/krm04h3/" TargetMode="External"/><Relationship Id="rId187" Type="http://schemas.openxmlformats.org/officeDocument/2006/relationships/hyperlink" Target="https://www.reddit.com/r/AmItheAsshole/comments/1ax5zmp/aita_for_not_adapting_to_the_shchedule_of_the/krm1qab/" TargetMode="External"/><Relationship Id="rId394" Type="http://schemas.openxmlformats.org/officeDocument/2006/relationships/hyperlink" Target="https://www.reddit.com/r/AmItheAsshole/comments/1ax5zmp/aita_for_not_adapting_to_the_shchedule_of_the/krmafhc/" TargetMode="External"/><Relationship Id="rId2075" Type="http://schemas.openxmlformats.org/officeDocument/2006/relationships/hyperlink" Target="https://www.reddit.com/r/AmItheAsshole/comments/1awm5kq/aita_for_not_inviting_my_girlfriend_to_join_the/krj7puy/" TargetMode="External"/><Relationship Id="rId2282" Type="http://schemas.openxmlformats.org/officeDocument/2006/relationships/hyperlink" Target="https://www.reddit.com/r/AmItheAsshole/comments/1awm5kq/aita_for_not_inviting_my_girlfriend_to_join_the/krk97tv/" TargetMode="External"/><Relationship Id="rId3126" Type="http://schemas.openxmlformats.org/officeDocument/2006/relationships/hyperlink" Target="https://www.reddit.com/r/AmItheAsshole/comments/1awvi0c/aita_for_not_selling_my_house_and_giving_my_ex/krkipzn/" TargetMode="External"/><Relationship Id="rId254" Type="http://schemas.openxmlformats.org/officeDocument/2006/relationships/hyperlink" Target="https://www.reddit.com/r/AmItheAsshole/comments/1ax5zmp/aita_for_not_adapting_to_the_shchedule_of_the/krm4pqk/" TargetMode="External"/><Relationship Id="rId699" Type="http://schemas.openxmlformats.org/officeDocument/2006/relationships/hyperlink" Target="https://www.reddit.com/r/AmItheAsshole/comments/1ax6dek/aita_for_refusing_the_cook_for_my_boyfriend/krm624r/" TargetMode="External"/><Relationship Id="rId1091" Type="http://schemas.openxmlformats.org/officeDocument/2006/relationships/hyperlink" Target="https://www.reddit.com/r/AmItheAsshole/comments/1awkqhy/aita_for_snapping_at_my_husband_and_telling_him/krid822/" TargetMode="External"/><Relationship Id="rId2587" Type="http://schemas.openxmlformats.org/officeDocument/2006/relationships/hyperlink" Target="https://www.reddit.com/r/AmItheAsshole/comments/1awm5kq/aita_for_not_inviting_my_girlfriend_to_join_the/krl8etg/" TargetMode="External"/><Relationship Id="rId2794" Type="http://schemas.openxmlformats.org/officeDocument/2006/relationships/hyperlink" Target="https://www.reddit.com/r/AmItheAsshole/comments/1awm5kq/aita_for_not_inviting_my_girlfriend_to_join_the/krj0elz/" TargetMode="External"/><Relationship Id="rId3333" Type="http://schemas.openxmlformats.org/officeDocument/2006/relationships/hyperlink" Target="https://www.reddit.com/r/AmItheAsshole/comments/1ax0gye/aita_for_being_concerned_about_my_bfs_drinking/krl4iag/" TargetMode="External"/><Relationship Id="rId114" Type="http://schemas.openxmlformats.org/officeDocument/2006/relationships/hyperlink" Target="https://www.reddit.com/r/AmItheAsshole/comments/1ax5zmp/aita_for_not_adapting_to_the_shchedule_of_the/krm1bjy/" TargetMode="External"/><Relationship Id="rId461" Type="http://schemas.openxmlformats.org/officeDocument/2006/relationships/hyperlink" Target="https://www.reddit.com/r/AmItheAsshole/comments/1ax5zmp/aita_for_not_adapting_to_the_shchedule_of_the/krm93t8/" TargetMode="External"/><Relationship Id="rId559" Type="http://schemas.openxmlformats.org/officeDocument/2006/relationships/hyperlink" Target="https://www.reddit.com/r/AmItheAsshole/comments/1ax5zmp/aita_for_not_adapting_to_the_shchedule_of_the/krm384i/" TargetMode="External"/><Relationship Id="rId766" Type="http://schemas.openxmlformats.org/officeDocument/2006/relationships/hyperlink" Target="https://www.reddit.com/r/AmItheAsshole/comments/1ax6dek/aita_for_refusing_the_cook_for_my_boyfriend/krlz1rd/" TargetMode="External"/><Relationship Id="rId1189" Type="http://schemas.openxmlformats.org/officeDocument/2006/relationships/hyperlink" Target="https://www.reddit.com/r/AmItheAsshole/comments/1awkqhy/aita_for_snapping_at_my_husband_and_telling_him/krixyyd/" TargetMode="External"/><Relationship Id="rId1396" Type="http://schemas.openxmlformats.org/officeDocument/2006/relationships/hyperlink" Target="https://www.reddit.com/r/AmItheAsshole/comments/1awlk12/aita_for_telling_my_wife_to_be_happy_with_the_car/krict1k/" TargetMode="External"/><Relationship Id="rId2142" Type="http://schemas.openxmlformats.org/officeDocument/2006/relationships/hyperlink" Target="https://www.reddit.com/r/AmItheAsshole/comments/1awm5kq/aita_for_not_inviting_my_girlfriend_to_join_the/krje1m3/" TargetMode="External"/><Relationship Id="rId2447" Type="http://schemas.openxmlformats.org/officeDocument/2006/relationships/hyperlink" Target="https://www.reddit.com/r/AmItheAsshole/comments/1awm5kq/aita_for_not_inviting_my_girlfriend_to_join_the/krlqb9p/" TargetMode="External"/><Relationship Id="rId3400" Type="http://schemas.openxmlformats.org/officeDocument/2006/relationships/hyperlink" Target="https://www.reddit.com/r/AmItheAsshole/comments/1ax0gye/aita_for_being_concerned_about_my_bfs_drinking/krkxi4d/" TargetMode="External"/><Relationship Id="rId321" Type="http://schemas.openxmlformats.org/officeDocument/2006/relationships/hyperlink" Target="https://www.reddit.com/r/AmItheAsshole/comments/1ax5zmp/aita_for_not_adapting_to_the_shchedule_of_the/krm7p70/" TargetMode="External"/><Relationship Id="rId419" Type="http://schemas.openxmlformats.org/officeDocument/2006/relationships/hyperlink" Target="https://www.reddit.com/r/AmItheAsshole/comments/1ax5zmp/aita_for_not_adapting_to_the_shchedule_of_the/krm1wvh/" TargetMode="External"/><Relationship Id="rId626" Type="http://schemas.openxmlformats.org/officeDocument/2006/relationships/hyperlink" Target="https://www.reddit.com/r/AmItheAsshole/comments/1ax6dek/aita_for_refusing_the_cook_for_my_boyfriend/krlzsjk/" TargetMode="External"/><Relationship Id="rId973" Type="http://schemas.openxmlformats.org/officeDocument/2006/relationships/hyperlink" Target="https://www.reddit.com/r/AmItheAsshole/comments/1awjb7j/aita_for_wanting_to_use_seperate_sponges_1/krhws04/" TargetMode="External"/><Relationship Id="rId1049" Type="http://schemas.openxmlformats.org/officeDocument/2006/relationships/hyperlink" Target="https://www.reddit.com/r/AmItheAsshole/comments/1awkqhy/aita_for_snapping_at_my_husband_and_telling_him/kri618h/" TargetMode="External"/><Relationship Id="rId1256" Type="http://schemas.openxmlformats.org/officeDocument/2006/relationships/hyperlink" Target="https://www.reddit.com/r/AmItheAsshole/comments/1awkqhy/aita_for_snapping_at_my_husband_and_telling_him/kri5af9/" TargetMode="External"/><Relationship Id="rId2002" Type="http://schemas.openxmlformats.org/officeDocument/2006/relationships/hyperlink" Target="https://www.reddit.com/r/AmItheAsshole/comments/1awm5kq/aita_for_not_inviting_my_girlfriend_to_join_the/krj28bz/" TargetMode="External"/><Relationship Id="rId2307" Type="http://schemas.openxmlformats.org/officeDocument/2006/relationships/hyperlink" Target="https://www.reddit.com/r/AmItheAsshole/comments/1awm5kq/aita_for_not_inviting_my_girlfriend_to_join_the/krkfdcn/" TargetMode="External"/><Relationship Id="rId2654" Type="http://schemas.openxmlformats.org/officeDocument/2006/relationships/hyperlink" Target="https://www.reddit.com/r/AmItheAsshole/comments/1awm5kq/aita_for_not_inviting_my_girlfriend_to_join_the/kritpj7/" TargetMode="External"/><Relationship Id="rId2861" Type="http://schemas.openxmlformats.org/officeDocument/2006/relationships/hyperlink" Target="https://www.reddit.com/r/AmItheAsshole/comments/1awm5kq/aita_for_not_inviting_my_girlfriend_to_join_the/krkvssh/" TargetMode="External"/><Relationship Id="rId2959" Type="http://schemas.openxmlformats.org/officeDocument/2006/relationships/hyperlink" Target="https://www.reddit.com/r/AmItheAsshole/comments/1awm5kq/aita_for_not_inviting_my_girlfriend_to_join_the/krjcvca/" TargetMode="External"/><Relationship Id="rId833" Type="http://schemas.openxmlformats.org/officeDocument/2006/relationships/hyperlink" Target="https://www.reddit.com/r/AmItheAsshole/comments/1ax6o2s/aita_for_ignoring_my_mothers_daily_phone_calls/krlwm9y/" TargetMode="External"/><Relationship Id="rId1116" Type="http://schemas.openxmlformats.org/officeDocument/2006/relationships/hyperlink" Target="https://www.reddit.com/r/AmItheAsshole/comments/1awkqhy/aita_for_snapping_at_my_husband_and_telling_him/krj77rc/" TargetMode="External"/><Relationship Id="rId1463" Type="http://schemas.openxmlformats.org/officeDocument/2006/relationships/hyperlink" Target="https://www.reddit.com/r/AmItheAsshole/comments/1awlk12/aita_for_telling_my_wife_to_be_happy_with_the_car/krivpis/" TargetMode="External"/><Relationship Id="rId1670" Type="http://schemas.openxmlformats.org/officeDocument/2006/relationships/hyperlink" Target="https://www.reddit.com/r/AmItheAsshole/comments/1awm5kq/aita_for_not_inviting_my_girlfriend_to_join_the/kri3wyv/" TargetMode="External"/><Relationship Id="rId1768" Type="http://schemas.openxmlformats.org/officeDocument/2006/relationships/hyperlink" Target="https://www.reddit.com/r/AmItheAsshole/comments/1awm5kq/aita_for_not_inviting_my_girlfriend_to_join_the/krio9c2/" TargetMode="External"/><Relationship Id="rId2514" Type="http://schemas.openxmlformats.org/officeDocument/2006/relationships/hyperlink" Target="https://www.reddit.com/r/AmItheAsshole/comments/1awm5kq/aita_for_not_inviting_my_girlfriend_to_join_the/krkcj6f/" TargetMode="External"/><Relationship Id="rId2721" Type="http://schemas.openxmlformats.org/officeDocument/2006/relationships/hyperlink" Target="https://www.reddit.com/r/AmItheAsshole/comments/1awm5kq/aita_for_not_inviting_my_girlfriend_to_join_the/krkdd45/" TargetMode="External"/><Relationship Id="rId2819" Type="http://schemas.openxmlformats.org/officeDocument/2006/relationships/hyperlink" Target="https://www.reddit.com/r/AmItheAsshole/comments/1awm5kq/aita_for_not_inviting_my_girlfriend_to_join_the/krjcseg/" TargetMode="External"/><Relationship Id="rId900" Type="http://schemas.openxmlformats.org/officeDocument/2006/relationships/hyperlink" Target="https://www.reddit.com/r/AmItheAsshole/comments/1awizuh/aita_for_not_wanting_to_sleep_on_the_couch/krhg3z4/" TargetMode="External"/><Relationship Id="rId1323" Type="http://schemas.openxmlformats.org/officeDocument/2006/relationships/hyperlink" Target="https://www.reddit.com/r/AmItheAsshole/comments/1awkqhy/aita_for_snapping_at_my_husband_and_telling_him/krju6dl/" TargetMode="External"/><Relationship Id="rId1530" Type="http://schemas.openxmlformats.org/officeDocument/2006/relationships/hyperlink" Target="https://www.reddit.com/r/AmItheAsshole/comments/1awlk12/aita_for_telling_my_wife_to_be_happy_with_the_car/krkgvp6/" TargetMode="External"/><Relationship Id="rId1628" Type="http://schemas.openxmlformats.org/officeDocument/2006/relationships/hyperlink" Target="https://www.reddit.com/r/AmItheAsshole/comments/1awlk12/aita_for_telling_my_wife_to_be_happy_with_the_car/krkuimf/" TargetMode="External"/><Relationship Id="rId1975" Type="http://schemas.openxmlformats.org/officeDocument/2006/relationships/hyperlink" Target="https://www.reddit.com/r/AmItheAsshole/comments/1awm5kq/aita_for_not_inviting_my_girlfriend_to_join_the/krizykd/" TargetMode="External"/><Relationship Id="rId3190" Type="http://schemas.openxmlformats.org/officeDocument/2006/relationships/hyperlink" Target="https://www.reddit.com/r/AmItheAsshole/comments/1awvi0c/aita_for_not_selling_my_house_and_giving_my_ex/krk84pu/" TargetMode="External"/><Relationship Id="rId1835" Type="http://schemas.openxmlformats.org/officeDocument/2006/relationships/hyperlink" Target="https://www.reddit.com/r/AmItheAsshole/comments/1awm5kq/aita_for_not_inviting_my_girlfriend_to_join_the/kriqxhc/" TargetMode="External"/><Relationship Id="rId3050" Type="http://schemas.openxmlformats.org/officeDocument/2006/relationships/hyperlink" Target="https://www.reddit.com/r/AmItheAsshole/comments/1awq8mp/aita_for_leaving_my_wife_behind/krkhayb/" TargetMode="External"/><Relationship Id="rId3288" Type="http://schemas.openxmlformats.org/officeDocument/2006/relationships/hyperlink" Target="https://www.reddit.com/r/AmItheAsshole/comments/1awyol1/aita_for_expecting_my_girlfriend_to_do_more/krkvdg3/" TargetMode="External"/><Relationship Id="rId3495" Type="http://schemas.openxmlformats.org/officeDocument/2006/relationships/hyperlink" Target="https://www.reddit.com/r/AmItheAsshole/comments/1ax1cxb/aita_dont_want_boyfriends_friend_to_be_over_on/" TargetMode="External"/><Relationship Id="rId1902" Type="http://schemas.openxmlformats.org/officeDocument/2006/relationships/hyperlink" Target="https://www.reddit.com/r/AmItheAsshole/comments/1awm5kq/aita_for_not_inviting_my_girlfriend_to_join_the/krirko2/" TargetMode="External"/><Relationship Id="rId2097" Type="http://schemas.openxmlformats.org/officeDocument/2006/relationships/hyperlink" Target="https://www.reddit.com/r/AmItheAsshole/comments/1awm5kq/aita_for_not_inviting_my_girlfriend_to_join_the/krj9vqd/" TargetMode="External"/><Relationship Id="rId3148" Type="http://schemas.openxmlformats.org/officeDocument/2006/relationships/hyperlink" Target="https://www.reddit.com/r/AmItheAsshole/comments/1awvi0c/aita_for_not_selling_my_house_and_giving_my_ex/krl970j/" TargetMode="External"/><Relationship Id="rId3355" Type="http://schemas.openxmlformats.org/officeDocument/2006/relationships/hyperlink" Target="https://www.reddit.com/r/AmItheAsshole/comments/1ax0gye/aita_for_being_concerned_about_my_bfs_drinking/krli22b/" TargetMode="External"/><Relationship Id="rId276" Type="http://schemas.openxmlformats.org/officeDocument/2006/relationships/hyperlink" Target="https://www.reddit.com/r/AmItheAsshole/comments/1ax5zmp/aita_for_not_adapting_to_the_shchedule_of_the/krm5rap/" TargetMode="External"/><Relationship Id="rId483" Type="http://schemas.openxmlformats.org/officeDocument/2006/relationships/hyperlink" Target="https://www.reddit.com/r/AmItheAsshole/comments/1ax5zmp/aita_for_not_adapting_to_the_shchedule_of_the/krm7z4u/" TargetMode="External"/><Relationship Id="rId690" Type="http://schemas.openxmlformats.org/officeDocument/2006/relationships/hyperlink" Target="https://www.reddit.com/r/AmItheAsshole/comments/1ax6dek/aita_for_refusing_the_cook_for_my_boyfriend/krm936s/" TargetMode="External"/><Relationship Id="rId2164" Type="http://schemas.openxmlformats.org/officeDocument/2006/relationships/hyperlink" Target="https://www.reddit.com/r/AmItheAsshole/comments/1awm5kq/aita_for_not_inviting_my_girlfriend_to_join_the/krjfqfj/" TargetMode="External"/><Relationship Id="rId2371" Type="http://schemas.openxmlformats.org/officeDocument/2006/relationships/hyperlink" Target="https://www.reddit.com/r/AmItheAsshole/comments/1awm5kq/aita_for_not_inviting_my_girlfriend_to_join_the/krl42vo/" TargetMode="External"/><Relationship Id="rId3008" Type="http://schemas.openxmlformats.org/officeDocument/2006/relationships/hyperlink" Target="https://www.reddit.com/r/AmItheAsshole/comments/1awp734/aita_for_ignoring_a_text/" TargetMode="External"/><Relationship Id="rId3215" Type="http://schemas.openxmlformats.org/officeDocument/2006/relationships/hyperlink" Target="https://www.reddit.com/r/AmItheAsshole/comments/1awvi0c/aita_for_not_selling_my_house_and_giving_my_ex/krl3f99/" TargetMode="External"/><Relationship Id="rId3422" Type="http://schemas.openxmlformats.org/officeDocument/2006/relationships/hyperlink" Target="https://www.reddit.com/r/AmItheAsshole/comments/1ax0gye/aita_for_being_concerned_about_my_bfs_drinking/krkxgpe/" TargetMode="External"/><Relationship Id="rId136" Type="http://schemas.openxmlformats.org/officeDocument/2006/relationships/hyperlink" Target="https://www.reddit.com/r/AmItheAsshole/comments/1ax5zmp/aita_for_not_adapting_to_the_shchedule_of_the/krm65i8/" TargetMode="External"/><Relationship Id="rId343" Type="http://schemas.openxmlformats.org/officeDocument/2006/relationships/hyperlink" Target="https://www.reddit.com/r/AmItheAsshole/comments/1ax5zmp/aita_for_not_adapting_to_the_shchedule_of_the/krm8oaa/" TargetMode="External"/><Relationship Id="rId550" Type="http://schemas.openxmlformats.org/officeDocument/2006/relationships/hyperlink" Target="https://www.reddit.com/r/AmItheAsshole/comments/1ax5zmp/aita_for_not_adapting_to_the_shchedule_of_the/krm4k0e/" TargetMode="External"/><Relationship Id="rId788" Type="http://schemas.openxmlformats.org/officeDocument/2006/relationships/hyperlink" Target="https://www.reddit.com/r/AmItheAsshole/comments/1ax6dek/aita_for_refusing_the_cook_for_my_boyfriend/krm84wk/" TargetMode="External"/><Relationship Id="rId995" Type="http://schemas.openxmlformats.org/officeDocument/2006/relationships/hyperlink" Target="https://www.reddit.com/r/AmItheAsshole/comments/1awkqhy/aita_for_snapping_at_my_husband_and_telling_him/krhswvm/" TargetMode="External"/><Relationship Id="rId1180" Type="http://schemas.openxmlformats.org/officeDocument/2006/relationships/hyperlink" Target="https://www.reddit.com/r/AmItheAsshole/comments/1awkqhy/aita_for_snapping_at_my_husband_and_telling_him/krita15/" TargetMode="External"/><Relationship Id="rId2024" Type="http://schemas.openxmlformats.org/officeDocument/2006/relationships/hyperlink" Target="https://www.reddit.com/r/AmItheAsshole/comments/1awm5kq/aita_for_not_inviting_my_girlfriend_to_join_the/krj3v1p/" TargetMode="External"/><Relationship Id="rId2231" Type="http://schemas.openxmlformats.org/officeDocument/2006/relationships/hyperlink" Target="https://www.reddit.com/r/AmItheAsshole/comments/1awm5kq/aita_for_not_inviting_my_girlfriend_to_join_the/krjpj21/" TargetMode="External"/><Relationship Id="rId2469" Type="http://schemas.openxmlformats.org/officeDocument/2006/relationships/hyperlink" Target="https://www.reddit.com/r/AmItheAsshole/comments/1awm5kq/aita_for_not_inviting_my_girlfriend_to_join_the/krlye1v/" TargetMode="External"/><Relationship Id="rId2676" Type="http://schemas.openxmlformats.org/officeDocument/2006/relationships/hyperlink" Target="https://www.reddit.com/r/AmItheAsshole/comments/1awm5kq/aita_for_not_inviting_my_girlfriend_to_join_the/krm1oew/" TargetMode="External"/><Relationship Id="rId2883" Type="http://schemas.openxmlformats.org/officeDocument/2006/relationships/hyperlink" Target="https://www.reddit.com/r/AmItheAsshole/comments/1awm5kq/aita_for_not_inviting_my_girlfriend_to_join_the/krkg9lf/" TargetMode="External"/><Relationship Id="rId203" Type="http://schemas.openxmlformats.org/officeDocument/2006/relationships/hyperlink" Target="https://www.reddit.com/r/AmItheAsshole/comments/1ax5zmp/aita_for_not_adapting_to_the_shchedule_of_the/krm2fcb/" TargetMode="External"/><Relationship Id="rId648" Type="http://schemas.openxmlformats.org/officeDocument/2006/relationships/hyperlink" Target="https://www.reddit.com/r/AmItheAsshole/comments/1ax6dek/aita_for_refusing_the_cook_for_my_boyfriend/krls5pk/" TargetMode="External"/><Relationship Id="rId855" Type="http://schemas.openxmlformats.org/officeDocument/2006/relationships/hyperlink" Target="https://www.reddit.com/r/AmItheAsshole/comments/1ax6o2s/aita_for_ignoring_my_mothers_daily_phone_calls/krm64j3/" TargetMode="External"/><Relationship Id="rId1040" Type="http://schemas.openxmlformats.org/officeDocument/2006/relationships/hyperlink" Target="https://www.reddit.com/r/AmItheAsshole/comments/1awkqhy/aita_for_snapping_at_my_husband_and_telling_him/kri59hr/" TargetMode="External"/><Relationship Id="rId1278" Type="http://schemas.openxmlformats.org/officeDocument/2006/relationships/hyperlink" Target="https://www.reddit.com/r/AmItheAsshole/comments/1awkqhy/aita_for_snapping_at_my_husband_and_telling_him/krjule9/" TargetMode="External"/><Relationship Id="rId1485" Type="http://schemas.openxmlformats.org/officeDocument/2006/relationships/hyperlink" Target="https://www.reddit.com/r/AmItheAsshole/comments/1awlk12/aita_for_telling_my_wife_to_be_happy_with_the_car/krj3dqu/" TargetMode="External"/><Relationship Id="rId1692" Type="http://schemas.openxmlformats.org/officeDocument/2006/relationships/hyperlink" Target="https://www.reddit.com/r/AmItheAsshole/comments/1awm5kq/aita_for_not_inviting_my_girlfriend_to_join_the/kri7i6b/" TargetMode="External"/><Relationship Id="rId2329" Type="http://schemas.openxmlformats.org/officeDocument/2006/relationships/hyperlink" Target="https://www.reddit.com/r/AmItheAsshole/comments/1awm5kq/aita_for_not_inviting_my_girlfriend_to_join_the/krkmqar/" TargetMode="External"/><Relationship Id="rId2536" Type="http://schemas.openxmlformats.org/officeDocument/2006/relationships/hyperlink" Target="https://www.reddit.com/r/AmItheAsshole/comments/1awm5kq/aita_for_not_inviting_my_girlfriend_to_join_the/krik2zu/" TargetMode="External"/><Relationship Id="rId2743" Type="http://schemas.openxmlformats.org/officeDocument/2006/relationships/hyperlink" Target="https://www.reddit.com/r/AmItheAsshole/comments/1awm5kq/aita_for_not_inviting_my_girlfriend_to_join_the/kriuejg/" TargetMode="External"/><Relationship Id="rId410" Type="http://schemas.openxmlformats.org/officeDocument/2006/relationships/hyperlink" Target="https://www.reddit.com/r/AmItheAsshole/comments/1ax5zmp/aita_for_not_adapting_to_the_shchedule_of_the/krlucqj/" TargetMode="External"/><Relationship Id="rId508" Type="http://schemas.openxmlformats.org/officeDocument/2006/relationships/hyperlink" Target="https://www.reddit.com/r/AmItheAsshole/comments/1ax5zmp/aita_for_not_adapting_to_the_shchedule_of_the/krmap4j/" TargetMode="External"/><Relationship Id="rId715" Type="http://schemas.openxmlformats.org/officeDocument/2006/relationships/hyperlink" Target="https://www.reddit.com/r/AmItheAsshole/comments/1ax6dek/aita_for_refusing_the_cook_for_my_boyfriend/krm84b8/" TargetMode="External"/><Relationship Id="rId922" Type="http://schemas.openxmlformats.org/officeDocument/2006/relationships/hyperlink" Target="https://www.reddit.com/r/AmItheAsshole/comments/1awizuh/aita_for_not_wanting_to_sleep_on_the_couch/krhphm7/" TargetMode="External"/><Relationship Id="rId1138" Type="http://schemas.openxmlformats.org/officeDocument/2006/relationships/hyperlink" Target="https://www.reddit.com/r/AmItheAsshole/comments/1awkqhy/aita_for_snapping_at_my_husband_and_telling_him/kribp83/" TargetMode="External"/><Relationship Id="rId1345" Type="http://schemas.openxmlformats.org/officeDocument/2006/relationships/hyperlink" Target="https://www.reddit.com/r/AmItheAsshole/comments/1awkqhy/aita_for_snapping_at_my_husband_and_telling_him/krjmrlx/" TargetMode="External"/><Relationship Id="rId1552" Type="http://schemas.openxmlformats.org/officeDocument/2006/relationships/hyperlink" Target="https://www.reddit.com/r/AmItheAsshole/comments/1awlk12/aita_for_telling_my_wife_to_be_happy_with_the_car/krlsyhc/" TargetMode="External"/><Relationship Id="rId1997" Type="http://schemas.openxmlformats.org/officeDocument/2006/relationships/hyperlink" Target="https://www.reddit.com/r/AmItheAsshole/comments/1awm5kq/aita_for_not_inviting_my_girlfriend_to_join_the/krj1qhf/" TargetMode="External"/><Relationship Id="rId2603" Type="http://schemas.openxmlformats.org/officeDocument/2006/relationships/hyperlink" Target="https://www.reddit.com/r/AmItheAsshole/comments/1awm5kq/aita_for_not_inviting_my_girlfriend_to_join_the/kri43ej/" TargetMode="External"/><Relationship Id="rId2950" Type="http://schemas.openxmlformats.org/officeDocument/2006/relationships/hyperlink" Target="https://www.reddit.com/r/AmItheAsshole/comments/1awm5kq/aita_for_not_inviting_my_girlfriend_to_join_the/krk31km/" TargetMode="External"/><Relationship Id="rId1205" Type="http://schemas.openxmlformats.org/officeDocument/2006/relationships/hyperlink" Target="https://www.reddit.com/r/AmItheAsshole/comments/1awkqhy/aita_for_snapping_at_my_husband_and_telling_him/krjfjmv/" TargetMode="External"/><Relationship Id="rId1857" Type="http://schemas.openxmlformats.org/officeDocument/2006/relationships/hyperlink" Target="https://www.reddit.com/r/AmItheAsshole/comments/1awm5kq/aita_for_not_inviting_my_girlfriend_to_join_the/krivfwc/" TargetMode="External"/><Relationship Id="rId2810" Type="http://schemas.openxmlformats.org/officeDocument/2006/relationships/hyperlink" Target="https://www.reddit.com/r/AmItheAsshole/comments/1awm5kq/aita_for_not_inviting_my_girlfriend_to_join_the/krjdrkr/" TargetMode="External"/><Relationship Id="rId2908" Type="http://schemas.openxmlformats.org/officeDocument/2006/relationships/hyperlink" Target="https://www.reddit.com/r/AmItheAsshole/comments/1awm5kq/aita_for_not_inviting_my_girlfriend_to_join_the/krm9j45/" TargetMode="External"/><Relationship Id="rId51" Type="http://schemas.openxmlformats.org/officeDocument/2006/relationships/hyperlink" Target="https://www.reddit.com/r/AmItheAsshole/comments/1ax5zmp/aita_for_not_adapting_to_the_shchedule_of_the/krlz105/" TargetMode="External"/><Relationship Id="rId1412" Type="http://schemas.openxmlformats.org/officeDocument/2006/relationships/hyperlink" Target="https://www.reddit.com/r/AmItheAsshole/comments/1awlk12/aita_for_telling_my_wife_to_be_happy_with_the_car/kribx35/" TargetMode="External"/><Relationship Id="rId1717" Type="http://schemas.openxmlformats.org/officeDocument/2006/relationships/hyperlink" Target="https://www.reddit.com/r/AmItheAsshole/comments/1awm5kq/aita_for_not_inviting_my_girlfriend_to_join_the/krijhzb/" TargetMode="External"/><Relationship Id="rId1924" Type="http://schemas.openxmlformats.org/officeDocument/2006/relationships/hyperlink" Target="https://www.reddit.com/r/AmItheAsshole/comments/1awm5kq/aita_for_not_inviting_my_girlfriend_to_join_the/kriw9vw/" TargetMode="External"/><Relationship Id="rId3072" Type="http://schemas.openxmlformats.org/officeDocument/2006/relationships/hyperlink" Target="https://www.reddit.com/r/AmItheAsshole/comments/1awqpfo/aita_for_going_against_my_husbands_wishes_and/krlvbh8/" TargetMode="External"/><Relationship Id="rId3377" Type="http://schemas.openxmlformats.org/officeDocument/2006/relationships/hyperlink" Target="https://www.reddit.com/r/AmItheAsshole/comments/1ax0gye/aita_for_being_concerned_about_my_bfs_drinking/krls024/" TargetMode="External"/><Relationship Id="rId298" Type="http://schemas.openxmlformats.org/officeDocument/2006/relationships/hyperlink" Target="https://www.reddit.com/r/AmItheAsshole/comments/1ax5zmp/aita_for_not_adapting_to_the_shchedule_of_the/krm6jm1/" TargetMode="External"/><Relationship Id="rId158" Type="http://schemas.openxmlformats.org/officeDocument/2006/relationships/hyperlink" Target="https://www.reddit.com/r/AmItheAsshole/comments/1ax5zmp/aita_for_not_adapting_to_the_shchedule_of_the/krlzgnf/" TargetMode="External"/><Relationship Id="rId2186" Type="http://schemas.openxmlformats.org/officeDocument/2006/relationships/hyperlink" Target="https://www.reddit.com/r/AmItheAsshole/comments/1awm5kq/aita_for_not_inviting_my_girlfriend_to_join_the/krjhoim/" TargetMode="External"/><Relationship Id="rId2393" Type="http://schemas.openxmlformats.org/officeDocument/2006/relationships/hyperlink" Target="https://www.reddit.com/r/AmItheAsshole/comments/1awm5kq/aita_for_not_inviting_my_girlfriend_to_join_the/krl91z0/" TargetMode="External"/><Relationship Id="rId2698" Type="http://schemas.openxmlformats.org/officeDocument/2006/relationships/hyperlink" Target="https://www.reddit.com/r/AmItheAsshole/comments/1awm5kq/aita_for_not_inviting_my_girlfriend_to_join_the/krijdl4/" TargetMode="External"/><Relationship Id="rId3237" Type="http://schemas.openxmlformats.org/officeDocument/2006/relationships/hyperlink" Target="https://www.reddit.com/r/AmItheAsshole/comments/1awwvhj/aita_for_no_longer_wanting_to_play_trombone/krkbxca/" TargetMode="External"/><Relationship Id="rId3444" Type="http://schemas.openxmlformats.org/officeDocument/2006/relationships/hyperlink" Target="https://www.reddit.com/r/AmItheAsshole/comments/1ax0v4u/aita_for_telling_my_husband_to_not_eat_his_moms/krkzwc6/" TargetMode="External"/><Relationship Id="rId365" Type="http://schemas.openxmlformats.org/officeDocument/2006/relationships/hyperlink" Target="https://www.reddit.com/r/AmItheAsshole/comments/1ax5zmp/aita_for_not_adapting_to_the_shchedule_of_the/krm9bh3/" TargetMode="External"/><Relationship Id="rId572" Type="http://schemas.openxmlformats.org/officeDocument/2006/relationships/hyperlink" Target="https://www.reddit.com/r/AmItheAsshole/comments/1ax5zmp/aita_for_not_adapting_to_the_shchedule_of_the/krm82fa/" TargetMode="External"/><Relationship Id="rId2046" Type="http://schemas.openxmlformats.org/officeDocument/2006/relationships/hyperlink" Target="https://www.reddit.com/r/AmItheAsshole/comments/1awm5kq/aita_for_not_inviting_my_girlfriend_to_join_the/krj5icy/" TargetMode="External"/><Relationship Id="rId2253" Type="http://schemas.openxmlformats.org/officeDocument/2006/relationships/hyperlink" Target="https://www.reddit.com/r/AmItheAsshole/comments/1awm5kq/aita_for_not_inviting_my_girlfriend_to_join_the/krjwvtb/" TargetMode="External"/><Relationship Id="rId2460" Type="http://schemas.openxmlformats.org/officeDocument/2006/relationships/hyperlink" Target="https://www.reddit.com/r/AmItheAsshole/comments/1awm5kq/aita_for_not_inviting_my_girlfriend_to_join_the/krlthqu/" TargetMode="External"/><Relationship Id="rId3304" Type="http://schemas.openxmlformats.org/officeDocument/2006/relationships/hyperlink" Target="https://www.reddit.com/r/AmItheAsshole/comments/1awyol1/aita_for_expecting_my_girlfriend_to_do_more/krl06l9/" TargetMode="External"/><Relationship Id="rId225" Type="http://schemas.openxmlformats.org/officeDocument/2006/relationships/hyperlink" Target="https://www.reddit.com/r/AmItheAsshole/comments/1ax5zmp/aita_for_not_adapting_to_the_shchedule_of_the/krm3jg5/" TargetMode="External"/><Relationship Id="rId432" Type="http://schemas.openxmlformats.org/officeDocument/2006/relationships/hyperlink" Target="https://www.reddit.com/r/AmItheAsshole/comments/1ax5zmp/aita_for_not_adapting_to_the_shchedule_of_the/krm9xov/" TargetMode="External"/><Relationship Id="rId877" Type="http://schemas.openxmlformats.org/officeDocument/2006/relationships/hyperlink" Target="https://www.reddit.com/r/AmItheAsshole/comments/1ax22es/aita_if_i_leave_my_little_boy_with_my_parents/krl2uty/" TargetMode="External"/><Relationship Id="rId1062" Type="http://schemas.openxmlformats.org/officeDocument/2006/relationships/hyperlink" Target="https://www.reddit.com/r/AmItheAsshole/comments/1awkqhy/aita_for_snapping_at_my_husband_and_telling_him/kribhhs/" TargetMode="External"/><Relationship Id="rId2113" Type="http://schemas.openxmlformats.org/officeDocument/2006/relationships/hyperlink" Target="https://www.reddit.com/r/AmItheAsshole/comments/1awm5kq/aita_for_not_inviting_my_girlfriend_to_join_the/krjamni/" TargetMode="External"/><Relationship Id="rId2320" Type="http://schemas.openxmlformats.org/officeDocument/2006/relationships/hyperlink" Target="https://www.reddit.com/r/AmItheAsshole/comments/1awm5kq/aita_for_not_inviting_my_girlfriend_to_join_the/krkimkf/" TargetMode="External"/><Relationship Id="rId2558" Type="http://schemas.openxmlformats.org/officeDocument/2006/relationships/hyperlink" Target="https://www.reddit.com/r/AmItheAsshole/comments/1awm5kq/aita_for_not_inviting_my_girlfriend_to_join_the/kris2c5/" TargetMode="External"/><Relationship Id="rId2765" Type="http://schemas.openxmlformats.org/officeDocument/2006/relationships/hyperlink" Target="https://www.reddit.com/r/AmItheAsshole/comments/1awm5kq/aita_for_not_inviting_my_girlfriend_to_join_the/krk1m9g/" TargetMode="External"/><Relationship Id="rId2972" Type="http://schemas.openxmlformats.org/officeDocument/2006/relationships/hyperlink" Target="https://www.reddit.com/r/AmItheAsshole/comments/1awok0z/aita_for_forcing_my_wife_into_therapy_tough_read/krjrrc7/" TargetMode="External"/><Relationship Id="rId737" Type="http://schemas.openxmlformats.org/officeDocument/2006/relationships/hyperlink" Target="https://www.reddit.com/r/AmItheAsshole/comments/1ax6dek/aita_for_refusing_the_cook_for_my_boyfriend/krm50dc/" TargetMode="External"/><Relationship Id="rId944" Type="http://schemas.openxmlformats.org/officeDocument/2006/relationships/hyperlink" Target="https://www.reddit.com/r/AmItheAsshole/comments/1awizuh/aita_for_not_wanting_to_sleep_on_the_couch/kri1nzi/" TargetMode="External"/><Relationship Id="rId1367" Type="http://schemas.openxmlformats.org/officeDocument/2006/relationships/hyperlink" Target="https://www.reddit.com/r/AmItheAsshole/comments/1awkqhy/aita_for_snapping_at_my_husband_and_telling_him/krit3i5/" TargetMode="External"/><Relationship Id="rId1574" Type="http://schemas.openxmlformats.org/officeDocument/2006/relationships/hyperlink" Target="https://www.reddit.com/r/AmItheAsshole/comments/1awlk12/aita_for_telling_my_wife_to_be_happy_with_the_car/krid10k/" TargetMode="External"/><Relationship Id="rId1781" Type="http://schemas.openxmlformats.org/officeDocument/2006/relationships/hyperlink" Target="https://www.reddit.com/r/AmItheAsshole/comments/1awm5kq/aita_for_not_inviting_my_girlfriend_to_join_the/krip427/" TargetMode="External"/><Relationship Id="rId2418" Type="http://schemas.openxmlformats.org/officeDocument/2006/relationships/hyperlink" Target="https://www.reddit.com/r/AmItheAsshole/comments/1awm5kq/aita_for_not_inviting_my_girlfriend_to_join_the/krlfuea/" TargetMode="External"/><Relationship Id="rId2625" Type="http://schemas.openxmlformats.org/officeDocument/2006/relationships/hyperlink" Target="https://www.reddit.com/r/AmItheAsshole/comments/1awm5kq/aita_for_not_inviting_my_girlfriend_to_join_the/krk9q41/" TargetMode="External"/><Relationship Id="rId2832" Type="http://schemas.openxmlformats.org/officeDocument/2006/relationships/hyperlink" Target="https://www.reddit.com/r/AmItheAsshole/comments/1awm5kq/aita_for_not_inviting_my_girlfriend_to_join_the/krjlcz9/" TargetMode="External"/><Relationship Id="rId73" Type="http://schemas.openxmlformats.org/officeDocument/2006/relationships/hyperlink" Target="https://www.reddit.com/r/AmItheAsshole/comments/1ax5zmp/aita_for_not_adapting_to_the_shchedule_of_the/krlzb31/" TargetMode="External"/><Relationship Id="rId804" Type="http://schemas.openxmlformats.org/officeDocument/2006/relationships/hyperlink" Target="https://www.reddit.com/r/AmItheAsshole/comments/1ax6dek/aita_for_refusing_the_cook_for_my_boyfriend/krm3e3f/" TargetMode="External"/><Relationship Id="rId1227" Type="http://schemas.openxmlformats.org/officeDocument/2006/relationships/hyperlink" Target="https://www.reddit.com/r/AmItheAsshole/comments/1awkqhy/aita_for_snapping_at_my_husband_and_telling_him/krltkhj/" TargetMode="External"/><Relationship Id="rId1434" Type="http://schemas.openxmlformats.org/officeDocument/2006/relationships/hyperlink" Target="https://www.reddit.com/r/AmItheAsshole/comments/1awlk12/aita_for_telling_my_wife_to_be_happy_with_the_car/krib3le/" TargetMode="External"/><Relationship Id="rId1641" Type="http://schemas.openxmlformats.org/officeDocument/2006/relationships/hyperlink" Target="https://www.reddit.com/r/AmItheAsshole/comments/1awlk12/aita_for_telling_my_wife_to_be_happy_with_the_car/krjtdh2/" TargetMode="External"/><Relationship Id="rId1879" Type="http://schemas.openxmlformats.org/officeDocument/2006/relationships/hyperlink" Target="https://www.reddit.com/r/AmItheAsshole/comments/1awm5kq/aita_for_not_inviting_my_girlfriend_to_join_the/kriuyss/" TargetMode="External"/><Relationship Id="rId3094" Type="http://schemas.openxmlformats.org/officeDocument/2006/relationships/hyperlink" Target="https://www.reddit.com/r/AmItheAsshole/comments/1awvi0c/aita_for_not_selling_my_house_and_giving_my_ex/krk318r/" TargetMode="External"/><Relationship Id="rId1501" Type="http://schemas.openxmlformats.org/officeDocument/2006/relationships/hyperlink" Target="https://www.reddit.com/r/AmItheAsshole/comments/1awlk12/aita_for_telling_my_wife_to_be_happy_with_the_car/krjbrlw/" TargetMode="External"/><Relationship Id="rId1739" Type="http://schemas.openxmlformats.org/officeDocument/2006/relationships/hyperlink" Target="https://www.reddit.com/r/AmItheAsshole/comments/1awm5kq/aita_for_not_inviting_my_girlfriend_to_join_the/krilzq5/" TargetMode="External"/><Relationship Id="rId1946" Type="http://schemas.openxmlformats.org/officeDocument/2006/relationships/hyperlink" Target="https://www.reddit.com/r/AmItheAsshole/comments/1awm5kq/aita_for_not_inviting_my_girlfriend_to_join_the/krixzc7/" TargetMode="External"/><Relationship Id="rId3399" Type="http://schemas.openxmlformats.org/officeDocument/2006/relationships/hyperlink" Target="https://www.reddit.com/r/AmItheAsshole/comments/1ax0gye/aita_for_being_concerned_about_my_bfs_drinking/krl5akb/" TargetMode="External"/><Relationship Id="rId1806" Type="http://schemas.openxmlformats.org/officeDocument/2006/relationships/hyperlink" Target="https://www.reddit.com/r/AmItheAsshole/comments/1awm5kq/aita_for_not_inviting_my_girlfriend_to_join_the/kris3ok/" TargetMode="External"/><Relationship Id="rId3161" Type="http://schemas.openxmlformats.org/officeDocument/2006/relationships/hyperlink" Target="https://www.reddit.com/r/AmItheAsshole/comments/1awvi0c/aita_for_not_selling_my_house_and_giving_my_ex/krldg2g/" TargetMode="External"/><Relationship Id="rId3259" Type="http://schemas.openxmlformats.org/officeDocument/2006/relationships/hyperlink" Target="https://www.reddit.com/r/AmItheAsshole/comments/1awxabz/update_for_yelling_at_my_mom_over_a_bad_birthday/krlw7uq/" TargetMode="External"/><Relationship Id="rId3466" Type="http://schemas.openxmlformats.org/officeDocument/2006/relationships/hyperlink" Target="https://www.reddit.com/r/AmItheAsshole/comments/1ax14i7/aita_for_asking_my_boyfriend_for_money/krle4qw/" TargetMode="External"/><Relationship Id="rId387" Type="http://schemas.openxmlformats.org/officeDocument/2006/relationships/hyperlink" Target="https://www.reddit.com/r/AmItheAsshole/comments/1ax5zmp/aita_for_not_adapting_to_the_shchedule_of_the/krma8ac/" TargetMode="External"/><Relationship Id="rId594" Type="http://schemas.openxmlformats.org/officeDocument/2006/relationships/hyperlink" Target="https://www.reddit.com/r/AmItheAsshole/comments/1ax5zmp/aita_for_not_adapting_to_the_shchedule_of_the/krm6vbo/" TargetMode="External"/><Relationship Id="rId2068" Type="http://schemas.openxmlformats.org/officeDocument/2006/relationships/hyperlink" Target="https://www.reddit.com/r/AmItheAsshole/comments/1awm5kq/aita_for_not_inviting_my_girlfriend_to_join_the/krj7b0r/" TargetMode="External"/><Relationship Id="rId2275" Type="http://schemas.openxmlformats.org/officeDocument/2006/relationships/hyperlink" Target="https://www.reddit.com/r/AmItheAsshole/comments/1awm5kq/aita_for_not_inviting_my_girlfriend_to_join_the/krk78nx/" TargetMode="External"/><Relationship Id="rId3021" Type="http://schemas.openxmlformats.org/officeDocument/2006/relationships/hyperlink" Target="https://www.reddit.com/r/AmItheAsshole/comments/1awpa84/aita_or_am_i_asking_for_fair_help/kriwno9/" TargetMode="External"/><Relationship Id="rId3119" Type="http://schemas.openxmlformats.org/officeDocument/2006/relationships/hyperlink" Target="https://www.reddit.com/r/AmItheAsshole/comments/1awvi0c/aita_for_not_selling_my_house_and_giving_my_ex/krlt82p/" TargetMode="External"/><Relationship Id="rId3326" Type="http://schemas.openxmlformats.org/officeDocument/2006/relationships/hyperlink" Target="https://www.reddit.com/r/AmItheAsshole/comments/1ax0gye/aita_for_being_concerned_about_my_bfs_drinking/krl8dq1/" TargetMode="External"/><Relationship Id="rId247" Type="http://schemas.openxmlformats.org/officeDocument/2006/relationships/hyperlink" Target="https://www.reddit.com/r/AmItheAsshole/comments/1ax5zmp/aita_for_not_adapting_to_the_shchedule_of_the/krm4bmk/" TargetMode="External"/><Relationship Id="rId899" Type="http://schemas.openxmlformats.org/officeDocument/2006/relationships/hyperlink" Target="https://www.reddit.com/r/AmItheAsshole/comments/1awizuh/aita_for_not_wanting_to_sleep_on_the_couch/" TargetMode="External"/><Relationship Id="rId1084" Type="http://schemas.openxmlformats.org/officeDocument/2006/relationships/hyperlink" Target="https://www.reddit.com/r/AmItheAsshole/comments/1awkqhy/aita_for_snapping_at_my_husband_and_telling_him/krihpe5/" TargetMode="External"/><Relationship Id="rId2482" Type="http://schemas.openxmlformats.org/officeDocument/2006/relationships/hyperlink" Target="https://www.reddit.com/r/AmItheAsshole/comments/1awm5kq/aita_for_not_inviting_my_girlfriend_to_join_the/krm3edk/" TargetMode="External"/><Relationship Id="rId2787" Type="http://schemas.openxmlformats.org/officeDocument/2006/relationships/hyperlink" Target="https://www.reddit.com/r/AmItheAsshole/comments/1awm5kq/aita_for_not_inviting_my_girlfriend_to_join_the/krjsdw7/" TargetMode="External"/><Relationship Id="rId107" Type="http://schemas.openxmlformats.org/officeDocument/2006/relationships/hyperlink" Target="https://www.reddit.com/r/AmItheAsshole/comments/1ax5zmp/aita_for_not_adapting_to_the_shchedule_of_the/krm7xs0/" TargetMode="External"/><Relationship Id="rId454" Type="http://schemas.openxmlformats.org/officeDocument/2006/relationships/hyperlink" Target="https://www.reddit.com/r/AmItheAsshole/comments/1ax5zmp/aita_for_not_adapting_to_the_shchedule_of_the/krma0nu/" TargetMode="External"/><Relationship Id="rId661" Type="http://schemas.openxmlformats.org/officeDocument/2006/relationships/hyperlink" Target="https://www.reddit.com/r/AmItheAsshole/comments/1ax6dek/aita_for_refusing_the_cook_for_my_boyfriend/krlt5gy/" TargetMode="External"/><Relationship Id="rId759" Type="http://schemas.openxmlformats.org/officeDocument/2006/relationships/hyperlink" Target="https://www.reddit.com/r/AmItheAsshole/comments/1ax6dek/aita_for_refusing_the_cook_for_my_boyfriend/krm20ic/" TargetMode="External"/><Relationship Id="rId966" Type="http://schemas.openxmlformats.org/officeDocument/2006/relationships/hyperlink" Target="https://www.reddit.com/r/AmItheAsshole/comments/1awjb7j/aita_for_wanting_to_use_seperate_sponges_1/krhoyj1/" TargetMode="External"/><Relationship Id="rId1291" Type="http://schemas.openxmlformats.org/officeDocument/2006/relationships/hyperlink" Target="https://www.reddit.com/r/AmItheAsshole/comments/1awkqhy/aita_for_snapping_at_my_husband_and_telling_him/kri9mpb/" TargetMode="External"/><Relationship Id="rId1389" Type="http://schemas.openxmlformats.org/officeDocument/2006/relationships/hyperlink" Target="https://www.reddit.com/r/AmItheAsshole/comments/1awlk12/aita_for_telling_my_wife_to_be_happy_with_the_car/kricp04/" TargetMode="External"/><Relationship Id="rId1596" Type="http://schemas.openxmlformats.org/officeDocument/2006/relationships/hyperlink" Target="https://www.reddit.com/r/AmItheAsshole/comments/1awlk12/aita_for_telling_my_wife_to_be_happy_with_the_car/krk0kc0/" TargetMode="External"/><Relationship Id="rId2135" Type="http://schemas.openxmlformats.org/officeDocument/2006/relationships/hyperlink" Target="https://www.reddit.com/r/AmItheAsshole/comments/1awm5kq/aita_for_not_inviting_my_girlfriend_to_join_the/krjd629/" TargetMode="External"/><Relationship Id="rId2342" Type="http://schemas.openxmlformats.org/officeDocument/2006/relationships/hyperlink" Target="https://www.reddit.com/r/AmItheAsshole/comments/1awm5kq/aita_for_not_inviting_my_girlfriend_to_join_the/krks5rc/" TargetMode="External"/><Relationship Id="rId2647" Type="http://schemas.openxmlformats.org/officeDocument/2006/relationships/hyperlink" Target="https://www.reddit.com/r/AmItheAsshole/comments/1awm5kq/aita_for_not_inviting_my_girlfriend_to_join_the/krlvcxo/" TargetMode="External"/><Relationship Id="rId2994" Type="http://schemas.openxmlformats.org/officeDocument/2006/relationships/hyperlink" Target="https://www.reddit.com/r/AmItheAsshole/comments/1awp6th/aita_for_not_wanting_my_fianc&#233;_to_drive_for_uber/kriqzkm/" TargetMode="External"/><Relationship Id="rId314" Type="http://schemas.openxmlformats.org/officeDocument/2006/relationships/hyperlink" Target="https://www.reddit.com/r/AmItheAsshole/comments/1ax5zmp/aita_for_not_adapting_to_the_shchedule_of_the/krm7his/" TargetMode="External"/><Relationship Id="rId521" Type="http://schemas.openxmlformats.org/officeDocument/2006/relationships/hyperlink" Target="https://www.reddit.com/r/AmItheAsshole/comments/1ax5zmp/aita_for_not_adapting_to_the_shchedule_of_the/krm8b18/" TargetMode="External"/><Relationship Id="rId619" Type="http://schemas.openxmlformats.org/officeDocument/2006/relationships/hyperlink" Target="https://www.reddit.com/r/AmItheAsshole/comments/1ax5zmp/aita_for_not_adapting_to_the_shchedule_of_the/" TargetMode="External"/><Relationship Id="rId1151" Type="http://schemas.openxmlformats.org/officeDocument/2006/relationships/hyperlink" Target="https://www.reddit.com/r/AmItheAsshole/comments/1awkqhy/aita_for_snapping_at_my_husband_and_telling_him/krih6ac/" TargetMode="External"/><Relationship Id="rId1249" Type="http://schemas.openxmlformats.org/officeDocument/2006/relationships/hyperlink" Target="https://www.reddit.com/r/AmItheAsshole/comments/1awkqhy/aita_for_snapping_at_my_husband_and_telling_him/kri80ru/" TargetMode="External"/><Relationship Id="rId2202" Type="http://schemas.openxmlformats.org/officeDocument/2006/relationships/hyperlink" Target="https://www.reddit.com/r/AmItheAsshole/comments/1awm5kq/aita_for_not_inviting_my_girlfriend_to_join_the/krjlnvp/" TargetMode="External"/><Relationship Id="rId2854" Type="http://schemas.openxmlformats.org/officeDocument/2006/relationships/hyperlink" Target="https://www.reddit.com/r/AmItheAsshole/comments/1awm5kq/aita_for_not_inviting_my_girlfriend_to_join_the/krldz98/" TargetMode="External"/><Relationship Id="rId95" Type="http://schemas.openxmlformats.org/officeDocument/2006/relationships/hyperlink" Target="https://www.reddit.com/r/AmItheAsshole/comments/1ax5zmp/aita_for_not_adapting_to_the_shchedule_of_the/krm50js/" TargetMode="External"/><Relationship Id="rId826" Type="http://schemas.openxmlformats.org/officeDocument/2006/relationships/hyperlink" Target="https://www.reddit.com/r/AmItheAsshole/comments/1ax6hdo/aita_for_being_super_frustrated_with_a_special/krm774n/" TargetMode="External"/><Relationship Id="rId1011" Type="http://schemas.openxmlformats.org/officeDocument/2006/relationships/hyperlink" Target="https://www.reddit.com/r/AmItheAsshole/comments/1awkqhy/aita_for_snapping_at_my_husband_and_telling_him/krhzr7f/" TargetMode="External"/><Relationship Id="rId1109" Type="http://schemas.openxmlformats.org/officeDocument/2006/relationships/hyperlink" Target="https://www.reddit.com/r/AmItheAsshole/comments/1awkqhy/aita_for_snapping_at_my_husband_and_telling_him/krixjlz/" TargetMode="External"/><Relationship Id="rId1456" Type="http://schemas.openxmlformats.org/officeDocument/2006/relationships/hyperlink" Target="https://www.reddit.com/r/AmItheAsshole/comments/1awlk12/aita_for_telling_my_wife_to_be_happy_with_the_car/krir2tk/" TargetMode="External"/><Relationship Id="rId1663" Type="http://schemas.openxmlformats.org/officeDocument/2006/relationships/hyperlink" Target="https://www.reddit.com/r/AmItheAsshole/comments/1awlk12/aita_for_telling_my_wife_to_be_happy_with_the_car/krkwtmn/" TargetMode="External"/><Relationship Id="rId1870" Type="http://schemas.openxmlformats.org/officeDocument/2006/relationships/hyperlink" Target="https://www.reddit.com/r/AmItheAsshole/comments/1awm5kq/aita_for_not_inviting_my_girlfriend_to_join_the/kriudzq/" TargetMode="External"/><Relationship Id="rId1968" Type="http://schemas.openxmlformats.org/officeDocument/2006/relationships/hyperlink" Target="https://www.reddit.com/r/AmItheAsshole/comments/1awm5kq/aita_for_not_inviting_my_girlfriend_to_join_the/kriz54y/" TargetMode="External"/><Relationship Id="rId2507" Type="http://schemas.openxmlformats.org/officeDocument/2006/relationships/hyperlink" Target="https://www.reddit.com/r/AmItheAsshole/comments/1awm5kq/aita_for_not_inviting_my_girlfriend_to_join_the/krm9nvo/" TargetMode="External"/><Relationship Id="rId2714" Type="http://schemas.openxmlformats.org/officeDocument/2006/relationships/hyperlink" Target="https://www.reddit.com/r/AmItheAsshole/comments/1awm5kq/aita_for_not_inviting_my_girlfriend_to_join_the/krj3kmd/" TargetMode="External"/><Relationship Id="rId2921" Type="http://schemas.openxmlformats.org/officeDocument/2006/relationships/hyperlink" Target="https://www.reddit.com/r/AmItheAsshole/comments/1awm5kq/aita_for_not_inviting_my_girlfriend_to_join_the/krlpbbx/" TargetMode="External"/><Relationship Id="rId1316" Type="http://schemas.openxmlformats.org/officeDocument/2006/relationships/hyperlink" Target="https://www.reddit.com/r/AmItheAsshole/comments/1awkqhy/aita_for_snapping_at_my_husband_and_telling_him/krj7j4w/" TargetMode="External"/><Relationship Id="rId1523" Type="http://schemas.openxmlformats.org/officeDocument/2006/relationships/hyperlink" Target="https://www.reddit.com/r/AmItheAsshole/comments/1awlk12/aita_for_telling_my_wife_to_be_happy_with_the_car/krk78wf/" TargetMode="External"/><Relationship Id="rId1730" Type="http://schemas.openxmlformats.org/officeDocument/2006/relationships/hyperlink" Target="https://www.reddit.com/r/AmItheAsshole/comments/1awm5kq/aita_for_not_inviting_my_girlfriend_to_join_the/krifndh/" TargetMode="External"/><Relationship Id="rId3183" Type="http://schemas.openxmlformats.org/officeDocument/2006/relationships/hyperlink" Target="https://www.reddit.com/r/AmItheAsshole/comments/1awvi0c/aita_for_not_selling_my_house_and_giving_my_ex/krm99ae/" TargetMode="External"/><Relationship Id="rId3390" Type="http://schemas.openxmlformats.org/officeDocument/2006/relationships/hyperlink" Target="https://www.reddit.com/r/AmItheAsshole/comments/1ax0gye/aita_for_being_concerned_about_my_bfs_drinking/krkxmyk/" TargetMode="External"/><Relationship Id="rId22" Type="http://schemas.openxmlformats.org/officeDocument/2006/relationships/hyperlink" Target="https://www.reddit.com/r/AmItheAsshole/comments/1ax5zmp/aita_for_not_adapting_to_the_shchedule_of_the/krltgic/" TargetMode="External"/><Relationship Id="rId1828" Type="http://schemas.openxmlformats.org/officeDocument/2006/relationships/hyperlink" Target="https://www.reddit.com/r/AmItheAsshole/comments/1awm5kq/aita_for_not_inviting_my_girlfriend_to_join_the/krkx6w4/" TargetMode="External"/><Relationship Id="rId3043" Type="http://schemas.openxmlformats.org/officeDocument/2006/relationships/hyperlink" Target="https://www.reddit.com/r/AmItheAsshole/comments/1awq8mp/aita_for_leaving_my_wife_behind/krjlwfo/" TargetMode="External"/><Relationship Id="rId3250" Type="http://schemas.openxmlformats.org/officeDocument/2006/relationships/hyperlink" Target="https://www.reddit.com/r/AmItheAsshole/comments/1awx2lv/aita_for_telling_my_dad_that_theyre_constant/krkazwu/" TargetMode="External"/><Relationship Id="rId3488" Type="http://schemas.openxmlformats.org/officeDocument/2006/relationships/hyperlink" Target="https://www.reddit.com/r/AmItheAsshole/comments/1ax1604/aitah_for_bringing_chaos_to_a_quiet_community/krm8ulq/" TargetMode="External"/><Relationship Id="rId171" Type="http://schemas.openxmlformats.org/officeDocument/2006/relationships/hyperlink" Target="https://www.reddit.com/r/AmItheAsshole/comments/1ax5zmp/aita_for_not_adapting_to_the_shchedule_of_the/krm0vj2/" TargetMode="External"/><Relationship Id="rId2297" Type="http://schemas.openxmlformats.org/officeDocument/2006/relationships/hyperlink" Target="https://www.reddit.com/r/AmItheAsshole/comments/1awm5kq/aita_for_not_inviting_my_girlfriend_to_join_the/krkcr7d/" TargetMode="External"/><Relationship Id="rId3348" Type="http://schemas.openxmlformats.org/officeDocument/2006/relationships/hyperlink" Target="https://www.reddit.com/r/AmItheAsshole/comments/1ax0gye/aita_for_being_concerned_about_my_bfs_drinking/krl5aem/" TargetMode="External"/><Relationship Id="rId269" Type="http://schemas.openxmlformats.org/officeDocument/2006/relationships/hyperlink" Target="https://www.reddit.com/r/AmItheAsshole/comments/1ax5zmp/aita_for_not_adapting_to_the_shchedule_of_the/krm5hrt/" TargetMode="External"/><Relationship Id="rId476" Type="http://schemas.openxmlformats.org/officeDocument/2006/relationships/hyperlink" Target="https://www.reddit.com/r/AmItheAsshole/comments/1ax5zmp/aita_for_not_adapting_to_the_shchedule_of_the/krm7t02/" TargetMode="External"/><Relationship Id="rId683" Type="http://schemas.openxmlformats.org/officeDocument/2006/relationships/hyperlink" Target="https://www.reddit.com/r/AmItheAsshole/comments/1ax6dek/aita_for_refusing_the_cook_for_my_boyfriend/krm7nre/" TargetMode="External"/><Relationship Id="rId890" Type="http://schemas.openxmlformats.org/officeDocument/2006/relationships/hyperlink" Target="https://www.reddit.com/r/AmItheAsshole/comments/1ax22es/aita_if_i_leave_my_little_boy_with_my_parents/krl3cqa/" TargetMode="External"/><Relationship Id="rId2157" Type="http://schemas.openxmlformats.org/officeDocument/2006/relationships/hyperlink" Target="https://www.reddit.com/r/AmItheAsshole/comments/1awm5kq/aita_for_not_inviting_my_girlfriend_to_join_the/krjfcxw/" TargetMode="External"/><Relationship Id="rId2364" Type="http://schemas.openxmlformats.org/officeDocument/2006/relationships/hyperlink" Target="https://www.reddit.com/r/AmItheAsshole/comments/1awm5kq/aita_for_not_inviting_my_girlfriend_to_join_the/krkzp28/" TargetMode="External"/><Relationship Id="rId2571" Type="http://schemas.openxmlformats.org/officeDocument/2006/relationships/hyperlink" Target="https://www.reddit.com/r/AmItheAsshole/comments/1awm5kq/aita_for_not_inviting_my_girlfriend_to_join_the/krj4x88/" TargetMode="External"/><Relationship Id="rId3110" Type="http://schemas.openxmlformats.org/officeDocument/2006/relationships/hyperlink" Target="https://www.reddit.com/r/AmItheAsshole/comments/1awvi0c/aita_for_not_selling_my_house_and_giving_my_ex/krlprf5/" TargetMode="External"/><Relationship Id="rId3208" Type="http://schemas.openxmlformats.org/officeDocument/2006/relationships/hyperlink" Target="https://www.reddit.com/r/AmItheAsshole/comments/1awvi0c/aita_for_not_selling_my_house_and_giving_my_ex/krl3d2h/" TargetMode="External"/><Relationship Id="rId3415" Type="http://schemas.openxmlformats.org/officeDocument/2006/relationships/hyperlink" Target="https://www.reddit.com/r/AmItheAsshole/comments/1ax0gye/aita_for_being_concerned_about_my_bfs_drinking/krkxtvh/" TargetMode="External"/><Relationship Id="rId129" Type="http://schemas.openxmlformats.org/officeDocument/2006/relationships/hyperlink" Target="https://www.reddit.com/r/AmItheAsshole/comments/1ax5zmp/aita_for_not_adapting_to_the_shchedule_of_the/krlx826/" TargetMode="External"/><Relationship Id="rId336" Type="http://schemas.openxmlformats.org/officeDocument/2006/relationships/hyperlink" Target="https://www.reddit.com/r/AmItheAsshole/comments/1ax5zmp/aita_for_not_adapting_to_the_shchedule_of_the/krm8e6b/" TargetMode="External"/><Relationship Id="rId543" Type="http://schemas.openxmlformats.org/officeDocument/2006/relationships/hyperlink" Target="https://www.reddit.com/r/AmItheAsshole/comments/1ax5zmp/aita_for_not_adapting_to_the_shchedule_of_the/krm9exr/" TargetMode="External"/><Relationship Id="rId988" Type="http://schemas.openxmlformats.org/officeDocument/2006/relationships/hyperlink" Target="https://www.reddit.com/r/AmItheAsshole/comments/1awkqhy/aita_for_snapping_at_my_husband_and_telling_him/krhzqxt/" TargetMode="External"/><Relationship Id="rId1173" Type="http://schemas.openxmlformats.org/officeDocument/2006/relationships/hyperlink" Target="https://www.reddit.com/r/AmItheAsshole/comments/1awkqhy/aita_for_snapping_at_my_husband_and_telling_him/kripsmk/" TargetMode="External"/><Relationship Id="rId1380" Type="http://schemas.openxmlformats.org/officeDocument/2006/relationships/hyperlink" Target="https://www.reddit.com/r/AmItheAsshole/comments/1awlk12/aita_for_telling_my_wife_to_be_happy_with_the_car/kri0wyj/" TargetMode="External"/><Relationship Id="rId2017" Type="http://schemas.openxmlformats.org/officeDocument/2006/relationships/hyperlink" Target="https://www.reddit.com/r/AmItheAsshole/comments/1awm5kq/aita_for_not_inviting_my_girlfriend_to_join_the/krj3fum/" TargetMode="External"/><Relationship Id="rId2224" Type="http://schemas.openxmlformats.org/officeDocument/2006/relationships/hyperlink" Target="https://www.reddit.com/r/AmItheAsshole/comments/1awm5kq/aita_for_not_inviting_my_girlfriend_to_join_the/krjo5jw/" TargetMode="External"/><Relationship Id="rId2669" Type="http://schemas.openxmlformats.org/officeDocument/2006/relationships/hyperlink" Target="https://www.reddit.com/r/AmItheAsshole/comments/1awm5kq/aita_for_not_inviting_my_girlfriend_to_join_the/krisoyv/" TargetMode="External"/><Relationship Id="rId2876" Type="http://schemas.openxmlformats.org/officeDocument/2006/relationships/hyperlink" Target="https://www.reddit.com/r/AmItheAsshole/comments/1awm5kq/aita_for_not_inviting_my_girlfriend_to_join_the/krm5anp/" TargetMode="External"/><Relationship Id="rId403" Type="http://schemas.openxmlformats.org/officeDocument/2006/relationships/hyperlink" Target="https://www.reddit.com/r/AmItheAsshole/comments/1ax5zmp/aita_for_not_adapting_to_the_shchedule_of_the/krm1w4f/" TargetMode="External"/><Relationship Id="rId750" Type="http://schemas.openxmlformats.org/officeDocument/2006/relationships/hyperlink" Target="https://www.reddit.com/r/AmItheAsshole/comments/1ax6dek/aita_for_refusing_the_cook_for_my_boyfriend/krm1z6o/" TargetMode="External"/><Relationship Id="rId848" Type="http://schemas.openxmlformats.org/officeDocument/2006/relationships/hyperlink" Target="https://www.reddit.com/r/AmItheAsshole/comments/1ax6o2s/aita_for_ignoring_my_mothers_daily_phone_calls/krlyz3e/" TargetMode="External"/><Relationship Id="rId1033" Type="http://schemas.openxmlformats.org/officeDocument/2006/relationships/hyperlink" Target="https://www.reddit.com/r/AmItheAsshole/comments/1awkqhy/aita_for_snapping_at_my_husband_and_telling_him/kriaus9/" TargetMode="External"/><Relationship Id="rId1478" Type="http://schemas.openxmlformats.org/officeDocument/2006/relationships/hyperlink" Target="https://www.reddit.com/r/AmItheAsshole/comments/1awlk12/aita_for_telling_my_wife_to_be_happy_with_the_car/krj1bul/" TargetMode="External"/><Relationship Id="rId1685" Type="http://schemas.openxmlformats.org/officeDocument/2006/relationships/hyperlink" Target="https://www.reddit.com/r/AmItheAsshole/comments/1awm5kq/aita_for_not_inviting_my_girlfriend_to_join_the/kriesrf/" TargetMode="External"/><Relationship Id="rId1892" Type="http://schemas.openxmlformats.org/officeDocument/2006/relationships/hyperlink" Target="https://www.reddit.com/r/AmItheAsshole/comments/1awm5kq/aita_for_not_inviting_my_girlfriend_to_join_the/krjlv6p/" TargetMode="External"/><Relationship Id="rId2431" Type="http://schemas.openxmlformats.org/officeDocument/2006/relationships/hyperlink" Target="https://www.reddit.com/r/AmItheAsshole/comments/1awm5kq/aita_for_not_inviting_my_girlfriend_to_join_the/krljo8c/" TargetMode="External"/><Relationship Id="rId2529" Type="http://schemas.openxmlformats.org/officeDocument/2006/relationships/hyperlink" Target="https://www.reddit.com/r/AmItheAsshole/comments/1awm5kq/aita_for_not_inviting_my_girlfriend_to_join_the/kri95wp/" TargetMode="External"/><Relationship Id="rId2736" Type="http://schemas.openxmlformats.org/officeDocument/2006/relationships/hyperlink" Target="https://www.reddit.com/r/AmItheAsshole/comments/1awm5kq/aita_for_not_inviting_my_girlfriend_to_join_the/krj2m56/" TargetMode="External"/><Relationship Id="rId610" Type="http://schemas.openxmlformats.org/officeDocument/2006/relationships/hyperlink" Target="https://www.reddit.com/r/AmItheAsshole/comments/1ax6035/aita_for_being_offended_when_my_friend_called_my/krm9pi0/" TargetMode="External"/><Relationship Id="rId708" Type="http://schemas.openxmlformats.org/officeDocument/2006/relationships/hyperlink" Target="https://www.reddit.com/r/AmItheAsshole/comments/1ax6dek/aita_for_refusing_the_cook_for_my_boyfriend/krm48i8/" TargetMode="External"/><Relationship Id="rId915" Type="http://schemas.openxmlformats.org/officeDocument/2006/relationships/hyperlink" Target="https://www.reddit.com/r/AmItheAsshole/comments/1awizuh/aita_for_not_wanting_to_sleep_on_the_couch/kritjsv/" TargetMode="External"/><Relationship Id="rId1240" Type="http://schemas.openxmlformats.org/officeDocument/2006/relationships/hyperlink" Target="https://www.reddit.com/r/AmItheAsshole/comments/1awkqhy/aita_for_snapping_at_my_husband_and_telling_him/kri4ukk/" TargetMode="External"/><Relationship Id="rId1338" Type="http://schemas.openxmlformats.org/officeDocument/2006/relationships/hyperlink" Target="https://www.reddit.com/r/AmItheAsshole/comments/1awkqhy/aita_for_snapping_at_my_husband_and_telling_him/kriyzav/" TargetMode="External"/><Relationship Id="rId1545" Type="http://schemas.openxmlformats.org/officeDocument/2006/relationships/hyperlink" Target="https://www.reddit.com/r/AmItheAsshole/comments/1awlk12/aita_for_telling_my_wife_to_be_happy_with_the_car/krl7rm2/" TargetMode="External"/><Relationship Id="rId2943" Type="http://schemas.openxmlformats.org/officeDocument/2006/relationships/hyperlink" Target="https://www.reddit.com/r/AmItheAsshole/comments/1awm5kq/aita_for_not_inviting_my_girlfriend_to_join_the/krle6ug/" TargetMode="External"/><Relationship Id="rId1100" Type="http://schemas.openxmlformats.org/officeDocument/2006/relationships/hyperlink" Target="https://www.reddit.com/r/AmItheAsshole/comments/1awkqhy/aita_for_snapping_at_my_husband_and_telling_him/krin17j/" TargetMode="External"/><Relationship Id="rId1405" Type="http://schemas.openxmlformats.org/officeDocument/2006/relationships/hyperlink" Target="https://www.reddit.com/r/AmItheAsshole/comments/1awlk12/aita_for_telling_my_wife_to_be_happy_with_the_car/krigrqs/" TargetMode="External"/><Relationship Id="rId1752" Type="http://schemas.openxmlformats.org/officeDocument/2006/relationships/hyperlink" Target="https://www.reddit.com/r/AmItheAsshole/comments/1awm5kq/aita_for_not_inviting_my_girlfriend_to_join_the/krinpwp/" TargetMode="External"/><Relationship Id="rId2803" Type="http://schemas.openxmlformats.org/officeDocument/2006/relationships/hyperlink" Target="https://www.reddit.com/r/AmItheAsshole/comments/1awm5kq/aita_for_not_inviting_my_girlfriend_to_join_the/krj862m/" TargetMode="External"/><Relationship Id="rId44" Type="http://schemas.openxmlformats.org/officeDocument/2006/relationships/hyperlink" Target="https://www.reddit.com/r/AmItheAsshole/comments/1ax5zmp/aita_for_not_adapting_to_the_shchedule_of_the/krlzelz/" TargetMode="External"/><Relationship Id="rId1612" Type="http://schemas.openxmlformats.org/officeDocument/2006/relationships/hyperlink" Target="https://www.reddit.com/r/AmItheAsshole/comments/1awlk12/aita_for_telling_my_wife_to_be_happy_with_the_car/kri994s/" TargetMode="External"/><Relationship Id="rId1917" Type="http://schemas.openxmlformats.org/officeDocument/2006/relationships/hyperlink" Target="https://www.reddit.com/r/AmItheAsshole/comments/1awm5kq/aita_for_not_inviting_my_girlfriend_to_join_the/krivlxc/" TargetMode="External"/><Relationship Id="rId3065" Type="http://schemas.openxmlformats.org/officeDocument/2006/relationships/hyperlink" Target="https://www.reddit.com/r/AmItheAsshole/comments/1awqpfo/aita_for_going_against_my_husbands_wishes_and/kriz15j/" TargetMode="External"/><Relationship Id="rId3272" Type="http://schemas.openxmlformats.org/officeDocument/2006/relationships/hyperlink" Target="https://www.reddit.com/r/AmItheAsshole/comments/1awwjl7/aita_for_refusing_to_spend_more_money_on_an/" TargetMode="External"/><Relationship Id="rId193" Type="http://schemas.openxmlformats.org/officeDocument/2006/relationships/hyperlink" Target="https://www.reddit.com/r/AmItheAsshole/comments/1ax5zmp/aita_for_not_adapting_to_the_shchedule_of_the/krm1zi9/" TargetMode="External"/><Relationship Id="rId498" Type="http://schemas.openxmlformats.org/officeDocument/2006/relationships/hyperlink" Target="https://www.reddit.com/r/AmItheAsshole/comments/1ax5zmp/aita_for_not_adapting_to_the_shchedule_of_the/krm2t88/" TargetMode="External"/><Relationship Id="rId2081" Type="http://schemas.openxmlformats.org/officeDocument/2006/relationships/hyperlink" Target="https://www.reddit.com/r/AmItheAsshole/comments/1awm5kq/aita_for_not_inviting_my_girlfriend_to_join_the/krj88px/" TargetMode="External"/><Relationship Id="rId2179" Type="http://schemas.openxmlformats.org/officeDocument/2006/relationships/hyperlink" Target="https://www.reddit.com/r/AmItheAsshole/comments/1awm5kq/aita_for_not_inviting_my_girlfriend_to_join_the/krjh298/" TargetMode="External"/><Relationship Id="rId3132" Type="http://schemas.openxmlformats.org/officeDocument/2006/relationships/hyperlink" Target="https://www.reddit.com/r/AmItheAsshole/comments/1awvi0c/aita_for_not_selling_my_house_and_giving_my_ex/krktaal/" TargetMode="External"/><Relationship Id="rId260" Type="http://schemas.openxmlformats.org/officeDocument/2006/relationships/hyperlink" Target="https://www.reddit.com/r/AmItheAsshole/comments/1ax5zmp/aita_for_not_adapting_to_the_shchedule_of_the/krm57iv/" TargetMode="External"/><Relationship Id="rId2386" Type="http://schemas.openxmlformats.org/officeDocument/2006/relationships/hyperlink" Target="https://www.reddit.com/r/AmItheAsshole/comments/1awm5kq/aita_for_not_inviting_my_girlfriend_to_join_the/krl854r/" TargetMode="External"/><Relationship Id="rId2593" Type="http://schemas.openxmlformats.org/officeDocument/2006/relationships/hyperlink" Target="https://www.reddit.com/r/AmItheAsshole/comments/1awm5kq/aita_for_not_inviting_my_girlfriend_to_join_the/krigmvw/" TargetMode="External"/><Relationship Id="rId3437" Type="http://schemas.openxmlformats.org/officeDocument/2006/relationships/hyperlink" Target="https://www.reddit.com/r/AmItheAsshole/comments/1ax0gye/aita_for_being_concerned_about_my_bfs_drinking/krl5ehx/" TargetMode="External"/><Relationship Id="rId120" Type="http://schemas.openxmlformats.org/officeDocument/2006/relationships/hyperlink" Target="https://www.reddit.com/r/AmItheAsshole/comments/1ax5zmp/aita_for_not_adapting_to_the_shchedule_of_the/krlpii6/" TargetMode="External"/><Relationship Id="rId358" Type="http://schemas.openxmlformats.org/officeDocument/2006/relationships/hyperlink" Target="https://www.reddit.com/r/AmItheAsshole/comments/1ax5zmp/aita_for_not_adapting_to_the_shchedule_of_the/krm97vu/" TargetMode="External"/><Relationship Id="rId565" Type="http://schemas.openxmlformats.org/officeDocument/2006/relationships/hyperlink" Target="https://www.reddit.com/r/AmItheAsshole/comments/1ax5zmp/aita_for_not_adapting_to_the_shchedule_of_the/krm8885/" TargetMode="External"/><Relationship Id="rId772" Type="http://schemas.openxmlformats.org/officeDocument/2006/relationships/hyperlink" Target="https://www.reddit.com/r/AmItheAsshole/comments/1ax6dek/aita_for_refusing_the_cook_for_my_boyfriend/krm3xcs/" TargetMode="External"/><Relationship Id="rId1195" Type="http://schemas.openxmlformats.org/officeDocument/2006/relationships/hyperlink" Target="https://www.reddit.com/r/AmItheAsshole/comments/1awkqhy/aita_for_snapping_at_my_husband_and_telling_him/krj4t60/" TargetMode="External"/><Relationship Id="rId2039" Type="http://schemas.openxmlformats.org/officeDocument/2006/relationships/hyperlink" Target="https://www.reddit.com/r/AmItheAsshole/comments/1awm5kq/aita_for_not_inviting_my_girlfriend_to_join_the/krj53kb/" TargetMode="External"/><Relationship Id="rId2246" Type="http://schemas.openxmlformats.org/officeDocument/2006/relationships/hyperlink" Target="https://www.reddit.com/r/AmItheAsshole/comments/1awm5kq/aita_for_not_inviting_my_girlfriend_to_join_the/krjuj98/" TargetMode="External"/><Relationship Id="rId2453" Type="http://schemas.openxmlformats.org/officeDocument/2006/relationships/hyperlink" Target="https://www.reddit.com/r/AmItheAsshole/comments/1awm5kq/aita_for_not_inviting_my_girlfriend_to_join_the/krlscln/" TargetMode="External"/><Relationship Id="rId2660" Type="http://schemas.openxmlformats.org/officeDocument/2006/relationships/hyperlink" Target="https://www.reddit.com/r/AmItheAsshole/comments/1awm5kq/aita_for_not_inviting_my_girlfriend_to_join_the/krl1u47/" TargetMode="External"/><Relationship Id="rId2898" Type="http://schemas.openxmlformats.org/officeDocument/2006/relationships/hyperlink" Target="https://www.reddit.com/r/AmItheAsshole/comments/1awm5kq/aita_for_not_inviting_my_girlfriend_to_join_the/krlu2lc/" TargetMode="External"/><Relationship Id="rId218" Type="http://schemas.openxmlformats.org/officeDocument/2006/relationships/hyperlink" Target="https://www.reddit.com/r/AmItheAsshole/comments/1ax5zmp/aita_for_not_adapting_to_the_shchedule_of_the/krm39ry/" TargetMode="External"/><Relationship Id="rId425" Type="http://schemas.openxmlformats.org/officeDocument/2006/relationships/hyperlink" Target="https://www.reddit.com/r/AmItheAsshole/comments/1ax5zmp/aita_for_not_adapting_to_the_shchedule_of_the/krlzges/" TargetMode="External"/><Relationship Id="rId632" Type="http://schemas.openxmlformats.org/officeDocument/2006/relationships/hyperlink" Target="https://www.reddit.com/r/AmItheAsshole/comments/1ax6dek/aita_for_refusing_the_cook_for_my_boyfriend/krm1i3s/" TargetMode="External"/><Relationship Id="rId1055" Type="http://schemas.openxmlformats.org/officeDocument/2006/relationships/hyperlink" Target="https://www.reddit.com/r/AmItheAsshole/comments/1awkqhy/aita_for_snapping_at_my_husband_and_telling_him/kri8tve/" TargetMode="External"/><Relationship Id="rId1262" Type="http://schemas.openxmlformats.org/officeDocument/2006/relationships/hyperlink" Target="https://www.reddit.com/r/AmItheAsshole/comments/1awkqhy/aita_for_snapping_at_my_husband_and_telling_him/krifk8b/" TargetMode="External"/><Relationship Id="rId2106" Type="http://schemas.openxmlformats.org/officeDocument/2006/relationships/hyperlink" Target="https://www.reddit.com/r/AmItheAsshole/comments/1awm5kq/aita_for_not_inviting_my_girlfriend_to_join_the/krjadom/" TargetMode="External"/><Relationship Id="rId2313" Type="http://schemas.openxmlformats.org/officeDocument/2006/relationships/hyperlink" Target="https://www.reddit.com/r/AmItheAsshole/comments/1awm5kq/aita_for_not_inviting_my_girlfriend_to_join_the/krkgs4m/" TargetMode="External"/><Relationship Id="rId2520" Type="http://schemas.openxmlformats.org/officeDocument/2006/relationships/hyperlink" Target="https://www.reddit.com/r/AmItheAsshole/comments/1awm5kq/aita_for_not_inviting_my_girlfriend_to_join_the/krit11s/" TargetMode="External"/><Relationship Id="rId2758" Type="http://schemas.openxmlformats.org/officeDocument/2006/relationships/hyperlink" Target="https://www.reddit.com/r/AmItheAsshole/comments/1awm5kq/aita_for_not_inviting_my_girlfriend_to_join_the/krj0wnu/" TargetMode="External"/><Relationship Id="rId2965" Type="http://schemas.openxmlformats.org/officeDocument/2006/relationships/hyperlink" Target="https://www.reddit.com/r/AmItheAsshole/comments/1awm5kq/aita_for_not_inviting_my_girlfriend_to_join_the/krlczuv/" TargetMode="External"/><Relationship Id="rId937" Type="http://schemas.openxmlformats.org/officeDocument/2006/relationships/hyperlink" Target="https://www.reddit.com/r/AmItheAsshole/comments/1awizuh/aita_for_not_wanting_to_sleep_on_the_couch/krhwuwy/" TargetMode="External"/><Relationship Id="rId1122" Type="http://schemas.openxmlformats.org/officeDocument/2006/relationships/hyperlink" Target="https://www.reddit.com/r/AmItheAsshole/comments/1awkqhy/aita_for_snapping_at_my_husband_and_telling_him/krjxeun/" TargetMode="External"/><Relationship Id="rId1567" Type="http://schemas.openxmlformats.org/officeDocument/2006/relationships/hyperlink" Target="https://www.reddit.com/r/AmItheAsshole/comments/1awlk12/aita_for_telling_my_wife_to_be_happy_with_the_car/krinbbf/" TargetMode="External"/><Relationship Id="rId1774" Type="http://schemas.openxmlformats.org/officeDocument/2006/relationships/hyperlink" Target="https://www.reddit.com/r/AmItheAsshole/comments/1awm5kq/aita_for_not_inviting_my_girlfriend_to_join_the/krjb10m/" TargetMode="External"/><Relationship Id="rId1981" Type="http://schemas.openxmlformats.org/officeDocument/2006/relationships/hyperlink" Target="https://www.reddit.com/r/AmItheAsshole/comments/1awm5kq/aita_for_not_inviting_my_girlfriend_to_join_the/krj0j3s/" TargetMode="External"/><Relationship Id="rId2618" Type="http://schemas.openxmlformats.org/officeDocument/2006/relationships/hyperlink" Target="https://www.reddit.com/r/AmItheAsshole/comments/1awm5kq/aita_for_not_inviting_my_girlfriend_to_join_the/krizxzi/" TargetMode="External"/><Relationship Id="rId2825" Type="http://schemas.openxmlformats.org/officeDocument/2006/relationships/hyperlink" Target="https://www.reddit.com/r/AmItheAsshole/comments/1awm5kq/aita_for_not_inviting_my_girlfriend_to_join_the/krkfods/" TargetMode="External"/><Relationship Id="rId66" Type="http://schemas.openxmlformats.org/officeDocument/2006/relationships/hyperlink" Target="https://www.reddit.com/r/AmItheAsshole/comments/1ax5zmp/aita_for_not_adapting_to_the_shchedule_of_the/krlwcg6/" TargetMode="External"/><Relationship Id="rId1427" Type="http://schemas.openxmlformats.org/officeDocument/2006/relationships/hyperlink" Target="https://www.reddit.com/r/AmItheAsshole/comments/1awlk12/aita_for_telling_my_wife_to_be_happy_with_the_car/krj0nb9/" TargetMode="External"/><Relationship Id="rId1634" Type="http://schemas.openxmlformats.org/officeDocument/2006/relationships/hyperlink" Target="https://www.reddit.com/r/AmItheAsshole/comments/1awlk12/aita_for_telling_my_wife_to_be_happy_with_the_car/krjz5ej/" TargetMode="External"/><Relationship Id="rId1841" Type="http://schemas.openxmlformats.org/officeDocument/2006/relationships/hyperlink" Target="https://www.reddit.com/r/AmItheAsshole/comments/1awm5kq/aita_for_not_inviting_my_girlfriend_to_join_the/krirb4s/" TargetMode="External"/><Relationship Id="rId3087" Type="http://schemas.openxmlformats.org/officeDocument/2006/relationships/hyperlink" Target="https://www.reddit.com/r/AmItheAsshole/comments/1awvi0c/aita_for_not_selling_my_house_and_giving_my_ex/krk1ae5/" TargetMode="External"/><Relationship Id="rId3294" Type="http://schemas.openxmlformats.org/officeDocument/2006/relationships/hyperlink" Target="https://www.reddit.com/r/AmItheAsshole/comments/1awyol1/aita_for_expecting_my_girlfriend_to_do_more/krkq79o/" TargetMode="External"/><Relationship Id="rId1939" Type="http://schemas.openxmlformats.org/officeDocument/2006/relationships/hyperlink" Target="https://www.reddit.com/r/AmItheAsshole/comments/1awm5kq/aita_for_not_inviting_my_girlfriend_to_join_the/krixjtj/" TargetMode="External"/><Relationship Id="rId1701" Type="http://schemas.openxmlformats.org/officeDocument/2006/relationships/hyperlink" Target="https://www.reddit.com/r/AmItheAsshole/comments/1awm5kq/aita_for_not_inviting_my_girlfriend_to_join_the/krihr1w/" TargetMode="External"/><Relationship Id="rId3154" Type="http://schemas.openxmlformats.org/officeDocument/2006/relationships/hyperlink" Target="https://www.reddit.com/r/AmItheAsshole/comments/1awvi0c/aita_for_not_selling_my_house_and_giving_my_ex/krlb898/" TargetMode="External"/><Relationship Id="rId3361" Type="http://schemas.openxmlformats.org/officeDocument/2006/relationships/hyperlink" Target="https://www.reddit.com/r/AmItheAsshole/comments/1ax0gye/aita_for_being_concerned_about_my_bfs_drinking/krm7o5l/" TargetMode="External"/><Relationship Id="rId3459" Type="http://schemas.openxmlformats.org/officeDocument/2006/relationships/hyperlink" Target="https://www.reddit.com/r/AmItheAsshole/comments/1ax14i7/aita_for_asking_my_boyfriend_for_money/krlzp6l/" TargetMode="External"/><Relationship Id="rId282" Type="http://schemas.openxmlformats.org/officeDocument/2006/relationships/hyperlink" Target="https://www.reddit.com/r/AmItheAsshole/comments/1ax5zmp/aita_for_not_adapting_to_the_shchedule_of_the/krm5y72/" TargetMode="External"/><Relationship Id="rId587" Type="http://schemas.openxmlformats.org/officeDocument/2006/relationships/hyperlink" Target="https://www.reddit.com/r/AmItheAsshole/comments/1ax5zmp/aita_for_not_adapting_to_the_shchedule_of_the/krm6mrr/" TargetMode="External"/><Relationship Id="rId2170" Type="http://schemas.openxmlformats.org/officeDocument/2006/relationships/hyperlink" Target="https://www.reddit.com/r/AmItheAsshole/comments/1awm5kq/aita_for_not_inviting_my_girlfriend_to_join_the/krjg4pv/" TargetMode="External"/><Relationship Id="rId2268" Type="http://schemas.openxmlformats.org/officeDocument/2006/relationships/hyperlink" Target="https://www.reddit.com/r/AmItheAsshole/comments/1awm5kq/aita_for_not_inviting_my_girlfriend_to_join_the/krk4a4g/" TargetMode="External"/><Relationship Id="rId3014" Type="http://schemas.openxmlformats.org/officeDocument/2006/relationships/hyperlink" Target="https://www.reddit.com/r/AmItheAsshole/comments/1awp734/aita_for_ignoring_a_text/krizv9y/" TargetMode="External"/><Relationship Id="rId3221" Type="http://schemas.openxmlformats.org/officeDocument/2006/relationships/hyperlink" Target="https://www.reddit.com/r/AmItheAsshole/comments/1awvi0c/aita_for_not_selling_my_house_and_giving_my_ex/" TargetMode="External"/><Relationship Id="rId3319" Type="http://schemas.openxmlformats.org/officeDocument/2006/relationships/hyperlink" Target="https://www.reddit.com/r/AmItheAsshole/comments/1ax0gye/aita_for_being_concerned_about_my_bfs_drinking/krku8d1/" TargetMode="External"/><Relationship Id="rId8" Type="http://schemas.openxmlformats.org/officeDocument/2006/relationships/hyperlink" Target="https://www.reddit.com/r/AmItheAsshole/comments/1awovzt/aita_for_asking_my_ex_for_my_phone_back/" TargetMode="External"/><Relationship Id="rId142" Type="http://schemas.openxmlformats.org/officeDocument/2006/relationships/hyperlink" Target="https://www.reddit.com/r/AmItheAsshole/comments/1ax5zmp/aita_for_not_adapting_to_the_shchedule_of_the/krlsm0h/" TargetMode="External"/><Relationship Id="rId447" Type="http://schemas.openxmlformats.org/officeDocument/2006/relationships/hyperlink" Target="https://www.reddit.com/r/AmItheAsshole/comments/1ax5zmp/aita_for_not_adapting_to_the_shchedule_of_the/krlwlyj/" TargetMode="External"/><Relationship Id="rId794" Type="http://schemas.openxmlformats.org/officeDocument/2006/relationships/hyperlink" Target="https://www.reddit.com/r/AmItheAsshole/comments/1ax6dek/aita_for_refusing_the_cook_for_my_boyfriend/krm1no3/" TargetMode="External"/><Relationship Id="rId1077" Type="http://schemas.openxmlformats.org/officeDocument/2006/relationships/hyperlink" Target="https://www.reddit.com/r/AmItheAsshole/comments/1awkqhy/aita_for_snapping_at_my_husband_and_telling_him/krih5w9/" TargetMode="External"/><Relationship Id="rId2030" Type="http://schemas.openxmlformats.org/officeDocument/2006/relationships/hyperlink" Target="https://www.reddit.com/r/AmItheAsshole/comments/1awm5kq/aita_for_not_inviting_my_girlfriend_to_join_the/krj4g89/" TargetMode="External"/><Relationship Id="rId2128" Type="http://schemas.openxmlformats.org/officeDocument/2006/relationships/hyperlink" Target="https://www.reddit.com/r/AmItheAsshole/comments/1awm5kq/aita_for_not_inviting_my_girlfriend_to_join_the/krjccxb/" TargetMode="External"/><Relationship Id="rId2475" Type="http://schemas.openxmlformats.org/officeDocument/2006/relationships/hyperlink" Target="https://www.reddit.com/r/AmItheAsshole/comments/1awm5kq/aita_for_not_inviting_my_girlfriend_to_join_the/krlzo3y/" TargetMode="External"/><Relationship Id="rId2682" Type="http://schemas.openxmlformats.org/officeDocument/2006/relationships/hyperlink" Target="https://www.reddit.com/r/AmItheAsshole/comments/1awm5kq/aita_for_not_inviting_my_girlfriend_to_join_the/kri8kxv/" TargetMode="External"/><Relationship Id="rId2987" Type="http://schemas.openxmlformats.org/officeDocument/2006/relationships/hyperlink" Target="https://www.reddit.com/r/AmItheAsshole/comments/1awosbj/aita_for_no_longer_doing_things_for_my_younger/kripev9/" TargetMode="External"/><Relationship Id="rId654" Type="http://schemas.openxmlformats.org/officeDocument/2006/relationships/hyperlink" Target="https://www.reddit.com/r/AmItheAsshole/comments/1ax6dek/aita_for_refusing_the_cook_for_my_boyfriend/krlse9q/" TargetMode="External"/><Relationship Id="rId861" Type="http://schemas.openxmlformats.org/officeDocument/2006/relationships/hyperlink" Target="https://www.reddit.com/r/AmItheAsshole/comments/1ax6o2s/aita_for_ignoring_my_mothers_daily_phone_calls/krlv14s/" TargetMode="External"/><Relationship Id="rId959" Type="http://schemas.openxmlformats.org/officeDocument/2006/relationships/hyperlink" Target="https://www.reddit.com/r/AmItheAsshole/comments/1awjb7j/aita_for_wanting_to_use_seperate_sponges_1/krhktpr/" TargetMode="External"/><Relationship Id="rId1284" Type="http://schemas.openxmlformats.org/officeDocument/2006/relationships/hyperlink" Target="https://www.reddit.com/r/AmItheAsshole/comments/1awkqhy/aita_for_snapping_at_my_husband_and_telling_him/krida92/" TargetMode="External"/><Relationship Id="rId1491" Type="http://schemas.openxmlformats.org/officeDocument/2006/relationships/hyperlink" Target="https://www.reddit.com/r/AmItheAsshole/comments/1awlk12/aita_for_telling_my_wife_to_be_happy_with_the_car/krj5dnj/" TargetMode="External"/><Relationship Id="rId1589" Type="http://schemas.openxmlformats.org/officeDocument/2006/relationships/hyperlink" Target="https://www.reddit.com/r/AmItheAsshole/comments/1awlk12/aita_for_telling_my_wife_to_be_happy_with_the_car/krlg3oz/" TargetMode="External"/><Relationship Id="rId2335" Type="http://schemas.openxmlformats.org/officeDocument/2006/relationships/hyperlink" Target="https://www.reddit.com/r/AmItheAsshole/comments/1awm5kq/aita_for_not_inviting_my_girlfriend_to_join_the/krkpp7u/" TargetMode="External"/><Relationship Id="rId2542" Type="http://schemas.openxmlformats.org/officeDocument/2006/relationships/hyperlink" Target="https://www.reddit.com/r/AmItheAsshole/comments/1awm5kq/aita_for_not_inviting_my_girlfriend_to_join_the/krj2icv/" TargetMode="External"/><Relationship Id="rId307" Type="http://schemas.openxmlformats.org/officeDocument/2006/relationships/hyperlink" Target="https://www.reddit.com/r/AmItheAsshole/comments/1ax5zmp/aita_for_not_adapting_to_the_shchedule_of_the/krm734u/" TargetMode="External"/><Relationship Id="rId514" Type="http://schemas.openxmlformats.org/officeDocument/2006/relationships/hyperlink" Target="https://www.reddit.com/r/AmItheAsshole/comments/1ax5zmp/aita_for_not_adapting_to_the_shchedule_of_the/krm6p6j/" TargetMode="External"/><Relationship Id="rId721" Type="http://schemas.openxmlformats.org/officeDocument/2006/relationships/hyperlink" Target="https://www.reddit.com/r/AmItheAsshole/comments/1ax6dek/aita_for_refusing_the_cook_for_my_boyfriend/krm2yah/" TargetMode="External"/><Relationship Id="rId1144" Type="http://schemas.openxmlformats.org/officeDocument/2006/relationships/hyperlink" Target="https://www.reddit.com/r/AmItheAsshole/comments/1awkqhy/aita_for_snapping_at_my_husband_and_telling_him/kriey61/" TargetMode="External"/><Relationship Id="rId1351" Type="http://schemas.openxmlformats.org/officeDocument/2006/relationships/hyperlink" Target="https://www.reddit.com/r/AmItheAsshole/comments/1awkqhy/aita_for_snapping_at_my_husband_and_telling_him/krivqql/" TargetMode="External"/><Relationship Id="rId1449" Type="http://schemas.openxmlformats.org/officeDocument/2006/relationships/hyperlink" Target="https://www.reddit.com/r/AmItheAsshole/comments/1awlk12/aita_for_telling_my_wife_to_be_happy_with_the_car/kring9w/" TargetMode="External"/><Relationship Id="rId1796" Type="http://schemas.openxmlformats.org/officeDocument/2006/relationships/hyperlink" Target="https://www.reddit.com/r/AmItheAsshole/comments/1awm5kq/aita_for_not_inviting_my_girlfriend_to_join_the/krir2cb/" TargetMode="External"/><Relationship Id="rId2402" Type="http://schemas.openxmlformats.org/officeDocument/2006/relationships/hyperlink" Target="https://www.reddit.com/r/AmItheAsshole/comments/1awm5kq/aita_for_not_inviting_my_girlfriend_to_join_the/krlb8rs/" TargetMode="External"/><Relationship Id="rId2847" Type="http://schemas.openxmlformats.org/officeDocument/2006/relationships/hyperlink" Target="https://www.reddit.com/r/AmItheAsshole/comments/1awm5kq/aita_for_not_inviting_my_girlfriend_to_join_the/krj2e3g/" TargetMode="External"/><Relationship Id="rId88" Type="http://schemas.openxmlformats.org/officeDocument/2006/relationships/hyperlink" Target="https://www.reddit.com/r/AmItheAsshole/comments/1ax5zmp/aita_for_not_adapting_to_the_shchedule_of_the/krm3th9/" TargetMode="External"/><Relationship Id="rId819" Type="http://schemas.openxmlformats.org/officeDocument/2006/relationships/hyperlink" Target="https://www.reddit.com/r/AmItheAsshole/comments/1ax6hdo/aita_for_being_super_frustrated_with_a_special/krltmd4/" TargetMode="External"/><Relationship Id="rId1004" Type="http://schemas.openxmlformats.org/officeDocument/2006/relationships/hyperlink" Target="https://www.reddit.com/r/AmItheAsshole/comments/1awkqhy/aita_for_snapping_at_my_husband_and_telling_him/krhxukh/" TargetMode="External"/><Relationship Id="rId1211" Type="http://schemas.openxmlformats.org/officeDocument/2006/relationships/hyperlink" Target="https://www.reddit.com/r/AmItheAsshole/comments/1awkqhy/aita_for_snapping_at_my_husband_and_telling_him/krjm5zd/" TargetMode="External"/><Relationship Id="rId1656" Type="http://schemas.openxmlformats.org/officeDocument/2006/relationships/hyperlink" Target="https://www.reddit.com/r/AmItheAsshole/comments/1awlk12/aita_for_telling_my_wife_to_be_happy_with_the_car/krj4qju/" TargetMode="External"/><Relationship Id="rId1863" Type="http://schemas.openxmlformats.org/officeDocument/2006/relationships/hyperlink" Target="https://www.reddit.com/r/AmItheAsshole/comments/1awm5kq/aita_for_not_inviting_my_girlfriend_to_join_the/kriutcj/" TargetMode="External"/><Relationship Id="rId2707" Type="http://schemas.openxmlformats.org/officeDocument/2006/relationships/hyperlink" Target="https://www.reddit.com/r/AmItheAsshole/comments/1awm5kq/aita_for_not_inviting_my_girlfriend_to_join_the/krj09mn/" TargetMode="External"/><Relationship Id="rId2914" Type="http://schemas.openxmlformats.org/officeDocument/2006/relationships/hyperlink" Target="https://www.reddit.com/r/AmItheAsshole/comments/1awm5kq/aita_for_not_inviting_my_girlfriend_to_join_the/krkap1v/" TargetMode="External"/><Relationship Id="rId1309" Type="http://schemas.openxmlformats.org/officeDocument/2006/relationships/hyperlink" Target="https://www.reddit.com/r/AmItheAsshole/comments/1awkqhy/aita_for_snapping_at_my_husband_and_telling_him/krk78f2/" TargetMode="External"/><Relationship Id="rId1516" Type="http://schemas.openxmlformats.org/officeDocument/2006/relationships/hyperlink" Target="https://www.reddit.com/r/AmItheAsshole/comments/1awlk12/aita_for_telling_my_wife_to_be_happy_with_the_car/krjsa6e/" TargetMode="External"/><Relationship Id="rId1723" Type="http://schemas.openxmlformats.org/officeDocument/2006/relationships/hyperlink" Target="https://www.reddit.com/r/AmItheAsshole/comments/1awm5kq/aita_for_not_inviting_my_girlfriend_to_join_the/krilb29/" TargetMode="External"/><Relationship Id="rId1930" Type="http://schemas.openxmlformats.org/officeDocument/2006/relationships/hyperlink" Target="https://www.reddit.com/r/AmItheAsshole/comments/1awm5kq/aita_for_not_inviting_my_girlfriend_to_join_the/kriwpu2/" TargetMode="External"/><Relationship Id="rId3176" Type="http://schemas.openxmlformats.org/officeDocument/2006/relationships/hyperlink" Target="https://www.reddit.com/r/AmItheAsshole/comments/1awvi0c/aita_for_not_selling_my_house_and_giving_my_ex/krlyof3/" TargetMode="External"/><Relationship Id="rId3383" Type="http://schemas.openxmlformats.org/officeDocument/2006/relationships/hyperlink" Target="https://www.reddit.com/r/AmItheAsshole/comments/1ax0gye/aita_for_being_concerned_about_my_bfs_drinking/krl21me/" TargetMode="External"/><Relationship Id="rId15" Type="http://schemas.openxmlformats.org/officeDocument/2006/relationships/hyperlink" Target="https://www.reddit.com/r/AmItheAsshole/comments/1ax5zmp/aita_for_not_adapting_to_the_shchedule_of_the/krltx3d/" TargetMode="External"/><Relationship Id="rId2192" Type="http://schemas.openxmlformats.org/officeDocument/2006/relationships/hyperlink" Target="https://www.reddit.com/r/AmItheAsshole/comments/1awm5kq/aita_for_not_inviting_my_girlfriend_to_join_the/krjjett/" TargetMode="External"/><Relationship Id="rId3036" Type="http://schemas.openxmlformats.org/officeDocument/2006/relationships/hyperlink" Target="https://www.reddit.com/r/AmItheAsshole/comments/1awq8mp/aita_for_leaving_my_wife_behind/krk6ti3/" TargetMode="External"/><Relationship Id="rId3243" Type="http://schemas.openxmlformats.org/officeDocument/2006/relationships/hyperlink" Target="https://www.reddit.com/r/AmItheAsshole/comments/1awx2lv/aita_for_telling_my_dad_that_theyre_constant/krke2vj/" TargetMode="External"/><Relationship Id="rId164" Type="http://schemas.openxmlformats.org/officeDocument/2006/relationships/hyperlink" Target="https://www.reddit.com/r/AmItheAsshole/comments/1ax5zmp/aita_for_not_adapting_to_the_shchedule_of_the/krm0cdm/" TargetMode="External"/><Relationship Id="rId371" Type="http://schemas.openxmlformats.org/officeDocument/2006/relationships/hyperlink" Target="https://www.reddit.com/r/AmItheAsshole/comments/1ax5zmp/aita_for_not_adapting_to_the_shchedule_of_the/krm9kyr/" TargetMode="External"/><Relationship Id="rId2052" Type="http://schemas.openxmlformats.org/officeDocument/2006/relationships/hyperlink" Target="https://www.reddit.com/r/AmItheAsshole/comments/1awm5kq/aita_for_not_inviting_my_girlfriend_to_join_the/krj5yft/" TargetMode="External"/><Relationship Id="rId2497" Type="http://schemas.openxmlformats.org/officeDocument/2006/relationships/hyperlink" Target="https://www.reddit.com/r/AmItheAsshole/comments/1awm5kq/aita_for_not_inviting_my_girlfriend_to_join_the/krm81lm/" TargetMode="External"/><Relationship Id="rId3450" Type="http://schemas.openxmlformats.org/officeDocument/2006/relationships/hyperlink" Target="https://www.reddit.com/r/AmItheAsshole/comments/1ax0v4u/aita_for_telling_my_husband_to_not_eat_his_moms/krm5yko/" TargetMode="External"/><Relationship Id="rId469" Type="http://schemas.openxmlformats.org/officeDocument/2006/relationships/hyperlink" Target="https://www.reddit.com/r/AmItheAsshole/comments/1ax5zmp/aita_for_not_adapting_to_the_shchedule_of_the/krm9kk9/" TargetMode="External"/><Relationship Id="rId676" Type="http://schemas.openxmlformats.org/officeDocument/2006/relationships/hyperlink" Target="https://www.reddit.com/r/AmItheAsshole/comments/1ax6dek/aita_for_refusing_the_cook_for_my_boyfriend/krm02e3/" TargetMode="External"/><Relationship Id="rId883" Type="http://schemas.openxmlformats.org/officeDocument/2006/relationships/hyperlink" Target="https://www.reddit.com/r/AmItheAsshole/comments/1ax22es/aita_if_i_leave_my_little_boy_with_my_parents/krlris1/" TargetMode="External"/><Relationship Id="rId1099" Type="http://schemas.openxmlformats.org/officeDocument/2006/relationships/hyperlink" Target="https://www.reddit.com/r/AmItheAsshole/comments/1awkqhy/aita_for_snapping_at_my_husband_and_telling_him/krilhn6/" TargetMode="External"/><Relationship Id="rId2357" Type="http://schemas.openxmlformats.org/officeDocument/2006/relationships/hyperlink" Target="https://www.reddit.com/r/AmItheAsshole/comments/1awm5kq/aita_for_not_inviting_my_girlfriend_to_join_the/krkx717/" TargetMode="External"/><Relationship Id="rId2564" Type="http://schemas.openxmlformats.org/officeDocument/2006/relationships/hyperlink" Target="https://www.reddit.com/r/AmItheAsshole/comments/1awm5kq/aita_for_not_inviting_my_girlfriend_to_join_the/krix98m/" TargetMode="External"/><Relationship Id="rId3103" Type="http://schemas.openxmlformats.org/officeDocument/2006/relationships/hyperlink" Target="https://www.reddit.com/r/AmItheAsshole/comments/1awvi0c/aita_for_not_selling_my_house_and_giving_my_ex/krkd2jr/" TargetMode="External"/><Relationship Id="rId3310" Type="http://schemas.openxmlformats.org/officeDocument/2006/relationships/hyperlink" Target="https://www.reddit.com/r/AmItheAsshole/comments/1awyol1/aita_for_expecting_my_girlfriend_to_do_more/krlo52m/" TargetMode="External"/><Relationship Id="rId3408" Type="http://schemas.openxmlformats.org/officeDocument/2006/relationships/hyperlink" Target="https://www.reddit.com/r/AmItheAsshole/comments/1ax0gye/aita_for_being_concerned_about_my_bfs_drinking/krkxua8/" TargetMode="External"/><Relationship Id="rId231" Type="http://schemas.openxmlformats.org/officeDocument/2006/relationships/hyperlink" Target="https://www.reddit.com/r/AmItheAsshole/comments/1ax5zmp/aita_for_not_adapting_to_the_shchedule_of_the/krm3rrv/" TargetMode="External"/><Relationship Id="rId329" Type="http://schemas.openxmlformats.org/officeDocument/2006/relationships/hyperlink" Target="https://www.reddit.com/r/AmItheAsshole/comments/1ax5zmp/aita_for_not_adapting_to_the_shchedule_of_the/krm89cn/" TargetMode="External"/><Relationship Id="rId536" Type="http://schemas.openxmlformats.org/officeDocument/2006/relationships/hyperlink" Target="https://www.reddit.com/r/AmItheAsshole/comments/1ax5zmp/aita_for_not_adapting_to_the_shchedule_of_the/krm9rfv/" TargetMode="External"/><Relationship Id="rId1166" Type="http://schemas.openxmlformats.org/officeDocument/2006/relationships/hyperlink" Target="https://www.reddit.com/r/AmItheAsshole/comments/1awkqhy/aita_for_snapping_at_my_husband_and_telling_him/krim51s/" TargetMode="External"/><Relationship Id="rId1373" Type="http://schemas.openxmlformats.org/officeDocument/2006/relationships/hyperlink" Target="https://www.reddit.com/r/AmItheAsshole/comments/1awlk12/aita_for_telling_my_wife_to_be_happy_with_the_car/kri2njt/" TargetMode="External"/><Relationship Id="rId2217" Type="http://schemas.openxmlformats.org/officeDocument/2006/relationships/hyperlink" Target="https://www.reddit.com/r/AmItheAsshole/comments/1awm5kq/aita_for_not_inviting_my_girlfriend_to_join_the/krjnelg/" TargetMode="External"/><Relationship Id="rId2771" Type="http://schemas.openxmlformats.org/officeDocument/2006/relationships/hyperlink" Target="https://www.reddit.com/r/AmItheAsshole/comments/1awm5kq/aita_for_not_inviting_my_girlfriend_to_join_the/krj1b6t/" TargetMode="External"/><Relationship Id="rId2869" Type="http://schemas.openxmlformats.org/officeDocument/2006/relationships/hyperlink" Target="https://www.reddit.com/r/AmItheAsshole/comments/1awm5kq/aita_for_not_inviting_my_girlfriend_to_join_the/krk08dy/" TargetMode="External"/><Relationship Id="rId743" Type="http://schemas.openxmlformats.org/officeDocument/2006/relationships/hyperlink" Target="https://www.reddit.com/r/AmItheAsshole/comments/1ax6dek/aita_for_refusing_the_cook_for_my_boyfriend/krm9em1/" TargetMode="External"/><Relationship Id="rId950" Type="http://schemas.openxmlformats.org/officeDocument/2006/relationships/hyperlink" Target="https://www.reddit.com/r/AmItheAsshole/comments/1awjb7j/aita_for_wanting_to_use_seperate_sponges_1/krhlo4t/" TargetMode="External"/><Relationship Id="rId1026" Type="http://schemas.openxmlformats.org/officeDocument/2006/relationships/hyperlink" Target="https://www.reddit.com/r/AmItheAsshole/comments/1awkqhy/aita_for_snapping_at_my_husband_and_telling_him/kri5bd1/" TargetMode="External"/><Relationship Id="rId1580" Type="http://schemas.openxmlformats.org/officeDocument/2006/relationships/hyperlink" Target="https://www.reddit.com/r/AmItheAsshole/comments/1awlk12/aita_for_telling_my_wife_to_be_happy_with_the_car/krk2vhm/" TargetMode="External"/><Relationship Id="rId1678" Type="http://schemas.openxmlformats.org/officeDocument/2006/relationships/hyperlink" Target="https://www.reddit.com/r/AmItheAsshole/comments/1awm5kq/aita_for_not_inviting_my_girlfriend_to_join_the/kri48v1/" TargetMode="External"/><Relationship Id="rId1885" Type="http://schemas.openxmlformats.org/officeDocument/2006/relationships/hyperlink" Target="https://www.reddit.com/r/AmItheAsshole/comments/1awm5kq/aita_for_not_inviting_my_girlfriend_to_join_the/krkt1am/" TargetMode="External"/><Relationship Id="rId2424" Type="http://schemas.openxmlformats.org/officeDocument/2006/relationships/hyperlink" Target="https://www.reddit.com/r/AmItheAsshole/comments/1awm5kq/aita_for_not_inviting_my_girlfriend_to_join_the/krliyhk/" TargetMode="External"/><Relationship Id="rId2631" Type="http://schemas.openxmlformats.org/officeDocument/2006/relationships/hyperlink" Target="https://www.reddit.com/r/AmItheAsshole/comments/1awm5kq/aita_for_not_inviting_my_girlfriend_to_join_the/krm36qk/" TargetMode="External"/><Relationship Id="rId2729" Type="http://schemas.openxmlformats.org/officeDocument/2006/relationships/hyperlink" Target="https://www.reddit.com/r/AmItheAsshole/comments/1awm5kq/aita_for_not_inviting_my_girlfriend_to_join_the/krkk29j/" TargetMode="External"/><Relationship Id="rId2936" Type="http://schemas.openxmlformats.org/officeDocument/2006/relationships/hyperlink" Target="https://www.reddit.com/r/AmItheAsshole/comments/1awm5kq/aita_for_not_inviting_my_girlfriend_to_join_the/krjwqhw/" TargetMode="External"/><Relationship Id="rId603" Type="http://schemas.openxmlformats.org/officeDocument/2006/relationships/hyperlink" Target="https://www.reddit.com/r/AmItheAsshole/comments/1ax6035/aita_for_being_offended_when_my_friend_called_my/krlze8f/" TargetMode="External"/><Relationship Id="rId810" Type="http://schemas.openxmlformats.org/officeDocument/2006/relationships/hyperlink" Target="https://www.reddit.com/r/AmItheAsshole/comments/1ax6dek/aita_for_refusing_the_cook_for_my_boyfriend/krm3uhx/" TargetMode="External"/><Relationship Id="rId908" Type="http://schemas.openxmlformats.org/officeDocument/2006/relationships/hyperlink" Target="https://www.reddit.com/r/AmItheAsshole/comments/1awizuh/aita_for_not_wanting_to_sleep_on_the_couch/krhfym5/" TargetMode="External"/><Relationship Id="rId1233" Type="http://schemas.openxmlformats.org/officeDocument/2006/relationships/hyperlink" Target="https://www.reddit.com/r/AmItheAsshole/comments/1awkqhy/aita_for_snapping_at_my_husband_and_telling_him/kri7haa/" TargetMode="External"/><Relationship Id="rId1440" Type="http://schemas.openxmlformats.org/officeDocument/2006/relationships/hyperlink" Target="https://www.reddit.com/r/AmItheAsshole/comments/1awlk12/aita_for_telling_my_wife_to_be_happy_with_the_car/kriim9y/" TargetMode="External"/><Relationship Id="rId1538" Type="http://schemas.openxmlformats.org/officeDocument/2006/relationships/hyperlink" Target="https://www.reddit.com/r/AmItheAsshole/comments/1awlk12/aita_for_telling_my_wife_to_be_happy_with_the_car/krl3kjc/" TargetMode="External"/><Relationship Id="rId1300" Type="http://schemas.openxmlformats.org/officeDocument/2006/relationships/hyperlink" Target="https://www.reddit.com/r/AmItheAsshole/comments/1awkqhy/aita_for_snapping_at_my_husband_and_telling_him/krkhuh1/" TargetMode="External"/><Relationship Id="rId1745" Type="http://schemas.openxmlformats.org/officeDocument/2006/relationships/hyperlink" Target="https://www.reddit.com/r/AmItheAsshole/comments/1awm5kq/aita_for_not_inviting_my_girlfriend_to_join_the/krihf4j/" TargetMode="External"/><Relationship Id="rId1952" Type="http://schemas.openxmlformats.org/officeDocument/2006/relationships/hyperlink" Target="https://www.reddit.com/r/AmItheAsshole/comments/1awm5kq/aita_for_not_inviting_my_girlfriend_to_join_the/kriy89o/" TargetMode="External"/><Relationship Id="rId3198" Type="http://schemas.openxmlformats.org/officeDocument/2006/relationships/hyperlink" Target="https://www.reddit.com/r/AmItheAsshole/comments/1awvi0c/aita_for_not_selling_my_house_and_giving_my_ex/krkoqj2/" TargetMode="External"/><Relationship Id="rId37" Type="http://schemas.openxmlformats.org/officeDocument/2006/relationships/hyperlink" Target="https://www.reddit.com/r/AmItheAsshole/comments/1ax5zmp/aita_for_not_adapting_to_the_shchedule_of_the/krlx41t/" TargetMode="External"/><Relationship Id="rId1605" Type="http://schemas.openxmlformats.org/officeDocument/2006/relationships/hyperlink" Target="https://www.reddit.com/r/AmItheAsshole/comments/1awlk12/aita_for_telling_my_wife_to_be_happy_with_the_car/krjje1b/" TargetMode="External"/><Relationship Id="rId1812" Type="http://schemas.openxmlformats.org/officeDocument/2006/relationships/hyperlink" Target="https://www.reddit.com/r/AmItheAsshole/comments/1awm5kq/aita_for_not_inviting_my_girlfriend_to_join_the/krisiu2/" TargetMode="External"/><Relationship Id="rId3058" Type="http://schemas.openxmlformats.org/officeDocument/2006/relationships/hyperlink" Target="https://www.reddit.com/r/AmItheAsshole/comments/1awqpfo/aita_for_going_against_my_husbands_wishes_and/krj5o87/" TargetMode="External"/><Relationship Id="rId3265" Type="http://schemas.openxmlformats.org/officeDocument/2006/relationships/hyperlink" Target="https://www.reddit.com/r/AmItheAsshole/comments/1awxabz/update_for_yelling_at_my_mom_over_a_bad_birthday/krm6ky8/" TargetMode="External"/><Relationship Id="rId3472" Type="http://schemas.openxmlformats.org/officeDocument/2006/relationships/hyperlink" Target="https://www.reddit.com/r/AmItheAsshole/comments/1ax14i7/aita_for_asking_my_boyfriend_for_money/krlr73n/" TargetMode="External"/><Relationship Id="rId186" Type="http://schemas.openxmlformats.org/officeDocument/2006/relationships/hyperlink" Target="https://www.reddit.com/r/AmItheAsshole/comments/1ax5zmp/aita_for_not_adapting_to_the_shchedule_of_the/krm1ovy/" TargetMode="External"/><Relationship Id="rId393" Type="http://schemas.openxmlformats.org/officeDocument/2006/relationships/hyperlink" Target="https://www.reddit.com/r/AmItheAsshole/comments/1ax5zmp/aita_for_not_adapting_to_the_shchedule_of_the/krmaf80/" TargetMode="External"/><Relationship Id="rId2074" Type="http://schemas.openxmlformats.org/officeDocument/2006/relationships/hyperlink" Target="https://www.reddit.com/r/AmItheAsshole/comments/1awm5kq/aita_for_not_inviting_my_girlfriend_to_join_the/krj7m9s/" TargetMode="External"/><Relationship Id="rId2281" Type="http://schemas.openxmlformats.org/officeDocument/2006/relationships/hyperlink" Target="https://www.reddit.com/r/AmItheAsshole/comments/1awm5kq/aita_for_not_inviting_my_girlfriend_to_join_the/krk96xd/" TargetMode="External"/><Relationship Id="rId3125" Type="http://schemas.openxmlformats.org/officeDocument/2006/relationships/hyperlink" Target="https://www.reddit.com/r/AmItheAsshole/comments/1awvi0c/aita_for_not_selling_my_house_and_giving_my_ex/krkhujh/" TargetMode="External"/><Relationship Id="rId3332" Type="http://schemas.openxmlformats.org/officeDocument/2006/relationships/hyperlink" Target="https://www.reddit.com/r/AmItheAsshole/comments/1ax0gye/aita_for_being_concerned_about_my_bfs_drinking/krkwate/" TargetMode="External"/><Relationship Id="rId253" Type="http://schemas.openxmlformats.org/officeDocument/2006/relationships/hyperlink" Target="https://www.reddit.com/r/AmItheAsshole/comments/1ax5zmp/aita_for_not_adapting_to_the_shchedule_of_the/krm4pdo/" TargetMode="External"/><Relationship Id="rId460" Type="http://schemas.openxmlformats.org/officeDocument/2006/relationships/hyperlink" Target="https://www.reddit.com/r/AmItheAsshole/comments/1ax5zmp/aita_for_not_adapting_to_the_shchedule_of_the/krm9zv8/" TargetMode="External"/><Relationship Id="rId698" Type="http://schemas.openxmlformats.org/officeDocument/2006/relationships/hyperlink" Target="https://www.reddit.com/r/AmItheAsshole/comments/1ax6dek/aita_for_refusing_the_cook_for_my_boyfriend/krmaj5y/" TargetMode="External"/><Relationship Id="rId1090" Type="http://schemas.openxmlformats.org/officeDocument/2006/relationships/hyperlink" Target="https://www.reddit.com/r/AmItheAsshole/comments/1awkqhy/aita_for_snapping_at_my_husband_and_telling_him/kri5aap/" TargetMode="External"/><Relationship Id="rId2141" Type="http://schemas.openxmlformats.org/officeDocument/2006/relationships/hyperlink" Target="https://www.reddit.com/r/AmItheAsshole/comments/1awm5kq/aita_for_not_inviting_my_girlfriend_to_join_the/krjdy6z/" TargetMode="External"/><Relationship Id="rId2379" Type="http://schemas.openxmlformats.org/officeDocument/2006/relationships/hyperlink" Target="https://www.reddit.com/r/AmItheAsshole/comments/1awm5kq/aita_for_not_inviting_my_girlfriend_to_join_the/krl71f0/" TargetMode="External"/><Relationship Id="rId2586" Type="http://schemas.openxmlformats.org/officeDocument/2006/relationships/hyperlink" Target="https://www.reddit.com/r/AmItheAsshole/comments/1awm5kq/aita_for_not_inviting_my_girlfriend_to_join_the/krl4y12/" TargetMode="External"/><Relationship Id="rId2793" Type="http://schemas.openxmlformats.org/officeDocument/2006/relationships/hyperlink" Target="https://www.reddit.com/r/AmItheAsshole/comments/1awm5kq/aita_for_not_inviting_my_girlfriend_to_join_the/krjcg6f/" TargetMode="External"/><Relationship Id="rId113" Type="http://schemas.openxmlformats.org/officeDocument/2006/relationships/hyperlink" Target="https://www.reddit.com/r/AmItheAsshole/comments/1ax5zmp/aita_for_not_adapting_to_the_shchedule_of_the/krlw26m/" TargetMode="External"/><Relationship Id="rId320" Type="http://schemas.openxmlformats.org/officeDocument/2006/relationships/hyperlink" Target="https://www.reddit.com/r/AmItheAsshole/comments/1ax5zmp/aita_for_not_adapting_to_the_shchedule_of_the/krm7noz/" TargetMode="External"/><Relationship Id="rId558" Type="http://schemas.openxmlformats.org/officeDocument/2006/relationships/hyperlink" Target="https://www.reddit.com/r/AmItheAsshole/comments/1ax5zmp/aita_for_not_adapting_to_the_shchedule_of_the/krlz28r/" TargetMode="External"/><Relationship Id="rId765" Type="http://schemas.openxmlformats.org/officeDocument/2006/relationships/hyperlink" Target="https://www.reddit.com/r/AmItheAsshole/comments/1ax6dek/aita_for_refusing_the_cook_for_my_boyfriend/krm0xb5/" TargetMode="External"/><Relationship Id="rId972" Type="http://schemas.openxmlformats.org/officeDocument/2006/relationships/hyperlink" Target="https://www.reddit.com/r/AmItheAsshole/comments/1awjb7j/aita_for_wanting_to_use_seperate_sponges_1/krhwclh/" TargetMode="External"/><Relationship Id="rId1188" Type="http://schemas.openxmlformats.org/officeDocument/2006/relationships/hyperlink" Target="https://www.reddit.com/r/AmItheAsshole/comments/1awkqhy/aita_for_snapping_at_my_husband_and_telling_him/krixi9p/" TargetMode="External"/><Relationship Id="rId1395" Type="http://schemas.openxmlformats.org/officeDocument/2006/relationships/hyperlink" Target="https://www.reddit.com/r/AmItheAsshole/comments/1awlk12/aita_for_telling_my_wife_to_be_happy_with_the_car/kri8phs/" TargetMode="External"/><Relationship Id="rId2001" Type="http://schemas.openxmlformats.org/officeDocument/2006/relationships/hyperlink" Target="https://www.reddit.com/r/AmItheAsshole/comments/1awm5kq/aita_for_not_inviting_my_girlfriend_to_join_the/krj20vv/" TargetMode="External"/><Relationship Id="rId2239" Type="http://schemas.openxmlformats.org/officeDocument/2006/relationships/hyperlink" Target="https://www.reddit.com/r/AmItheAsshole/comments/1awm5kq/aita_for_not_inviting_my_girlfriend_to_join_the/krjsab2/" TargetMode="External"/><Relationship Id="rId2446" Type="http://schemas.openxmlformats.org/officeDocument/2006/relationships/hyperlink" Target="https://www.reddit.com/r/AmItheAsshole/comments/1awm5kq/aita_for_not_inviting_my_girlfriend_to_join_the/krlq4gy/" TargetMode="External"/><Relationship Id="rId2653" Type="http://schemas.openxmlformats.org/officeDocument/2006/relationships/hyperlink" Target="https://www.reddit.com/r/AmItheAsshole/comments/1awm5kq/aita_for_not_inviting_my_girlfriend_to_join_the/krivddb/" TargetMode="External"/><Relationship Id="rId2860" Type="http://schemas.openxmlformats.org/officeDocument/2006/relationships/hyperlink" Target="https://www.reddit.com/r/AmItheAsshole/comments/1awm5kq/aita_for_not_inviting_my_girlfriend_to_join_the/krj8tbt/" TargetMode="External"/><Relationship Id="rId418" Type="http://schemas.openxmlformats.org/officeDocument/2006/relationships/hyperlink" Target="https://www.reddit.com/r/AmItheAsshole/comments/1ax5zmp/aita_for_not_adapting_to_the_shchedule_of_the/krm23zt/" TargetMode="External"/><Relationship Id="rId625" Type="http://schemas.openxmlformats.org/officeDocument/2006/relationships/hyperlink" Target="https://www.reddit.com/r/AmItheAsshole/comments/1ax6dek/aita_for_refusing_the_cook_for_my_boyfriend/krlw0yk/" TargetMode="External"/><Relationship Id="rId832" Type="http://schemas.openxmlformats.org/officeDocument/2006/relationships/hyperlink" Target="https://www.reddit.com/r/AmItheAsshole/comments/1ax6o2s/aita_for_ignoring_my_mothers_daily_phone_calls/krlv7fs/" TargetMode="External"/><Relationship Id="rId1048" Type="http://schemas.openxmlformats.org/officeDocument/2006/relationships/hyperlink" Target="https://www.reddit.com/r/AmItheAsshole/comments/1awkqhy/aita_for_snapping_at_my_husband_and_telling_him/kri0hrv/" TargetMode="External"/><Relationship Id="rId1255" Type="http://schemas.openxmlformats.org/officeDocument/2006/relationships/hyperlink" Target="https://www.reddit.com/r/AmItheAsshole/comments/1awkqhy/aita_for_snapping_at_my_husband_and_telling_him/kri3vx3/" TargetMode="External"/><Relationship Id="rId1462" Type="http://schemas.openxmlformats.org/officeDocument/2006/relationships/hyperlink" Target="https://www.reddit.com/r/AmItheAsshole/comments/1awlk12/aita_for_telling_my_wife_to_be_happy_with_the_car/kriv8wt/" TargetMode="External"/><Relationship Id="rId2306" Type="http://schemas.openxmlformats.org/officeDocument/2006/relationships/hyperlink" Target="https://www.reddit.com/r/AmItheAsshole/comments/1awm5kq/aita_for_not_inviting_my_girlfriend_to_join_the/krkf3be/" TargetMode="External"/><Relationship Id="rId2513" Type="http://schemas.openxmlformats.org/officeDocument/2006/relationships/hyperlink" Target="https://www.reddit.com/r/AmItheAsshole/comments/1awm5kq/aita_for_not_inviting_my_girlfriend_to_join_the/krl0309/" TargetMode="External"/><Relationship Id="rId2958" Type="http://schemas.openxmlformats.org/officeDocument/2006/relationships/hyperlink" Target="https://www.reddit.com/r/AmItheAsshole/comments/1awm5kq/aita_for_not_inviting_my_girlfriend_to_join_the/krleayq/" TargetMode="External"/><Relationship Id="rId1115" Type="http://schemas.openxmlformats.org/officeDocument/2006/relationships/hyperlink" Target="https://www.reddit.com/r/AmItheAsshole/comments/1awkqhy/aita_for_snapping_at_my_husband_and_telling_him/krj70fi/" TargetMode="External"/><Relationship Id="rId1322" Type="http://schemas.openxmlformats.org/officeDocument/2006/relationships/hyperlink" Target="https://www.reddit.com/r/AmItheAsshole/comments/1awkqhy/aita_for_snapping_at_my_husband_and_telling_him/krix8qj/" TargetMode="External"/><Relationship Id="rId1767" Type="http://schemas.openxmlformats.org/officeDocument/2006/relationships/hyperlink" Target="https://www.reddit.com/r/AmItheAsshole/comments/1awm5kq/aita_for_not_inviting_my_girlfriend_to_join_the/krio7se/" TargetMode="External"/><Relationship Id="rId1974" Type="http://schemas.openxmlformats.org/officeDocument/2006/relationships/hyperlink" Target="https://www.reddit.com/r/AmItheAsshole/comments/1awm5kq/aita_for_not_inviting_my_girlfriend_to_join_the/krizyie/" TargetMode="External"/><Relationship Id="rId2720" Type="http://schemas.openxmlformats.org/officeDocument/2006/relationships/hyperlink" Target="https://www.reddit.com/r/AmItheAsshole/comments/1awm5kq/aita_for_not_inviting_my_girlfriend_to_join_the/krjc8sw/" TargetMode="External"/><Relationship Id="rId2818" Type="http://schemas.openxmlformats.org/officeDocument/2006/relationships/hyperlink" Target="https://www.reddit.com/r/AmItheAsshole/comments/1awm5kq/aita_for_not_inviting_my_girlfriend_to_join_the/krkdd1d/" TargetMode="External"/><Relationship Id="rId59" Type="http://schemas.openxmlformats.org/officeDocument/2006/relationships/hyperlink" Target="https://www.reddit.com/r/AmItheAsshole/comments/1ax5zmp/aita_for_not_adapting_to_the_shchedule_of_the/krm0v5e/" TargetMode="External"/><Relationship Id="rId1627" Type="http://schemas.openxmlformats.org/officeDocument/2006/relationships/hyperlink" Target="https://www.reddit.com/r/AmItheAsshole/comments/1awlk12/aita_for_telling_my_wife_to_be_happy_with_the_car/krjl07h/" TargetMode="External"/><Relationship Id="rId1834" Type="http://schemas.openxmlformats.org/officeDocument/2006/relationships/hyperlink" Target="https://www.reddit.com/r/AmItheAsshole/comments/1awm5kq/aita_for_not_inviting_my_girlfriend_to_join_the/kriqsm6/" TargetMode="External"/><Relationship Id="rId3287" Type="http://schemas.openxmlformats.org/officeDocument/2006/relationships/hyperlink" Target="https://www.reddit.com/r/AmItheAsshole/comments/1awyol1/aita_for_expecting_my_girlfriend_to_do_more/krkuc05/" TargetMode="External"/><Relationship Id="rId2096" Type="http://schemas.openxmlformats.org/officeDocument/2006/relationships/hyperlink" Target="https://www.reddit.com/r/AmItheAsshole/comments/1awm5kq/aita_for_not_inviting_my_girlfriend_to_join_the/krj9j2z/" TargetMode="External"/><Relationship Id="rId3494" Type="http://schemas.openxmlformats.org/officeDocument/2006/relationships/hyperlink" Target="https://www.reddit.com/r/AmItheAsshole/comments/1ax1cxb/aita_dont_want_boyfriends_friend_to_be_over_on/" TargetMode="External"/><Relationship Id="rId1901" Type="http://schemas.openxmlformats.org/officeDocument/2006/relationships/hyperlink" Target="https://www.reddit.com/r/AmItheAsshole/comments/1awm5kq/aita_for_not_inviting_my_girlfriend_to_join_the/krimx3t/" TargetMode="External"/><Relationship Id="rId3147" Type="http://schemas.openxmlformats.org/officeDocument/2006/relationships/hyperlink" Target="https://www.reddit.com/r/AmItheAsshole/comments/1awvi0c/aita_for_not_selling_my_house_and_giving_my_ex/krl84d1/" TargetMode="External"/><Relationship Id="rId3354" Type="http://schemas.openxmlformats.org/officeDocument/2006/relationships/hyperlink" Target="https://www.reddit.com/r/AmItheAsshole/comments/1ax0gye/aita_for_being_concerned_about_my_bfs_drinking/krlgmzr/" TargetMode="External"/><Relationship Id="rId275" Type="http://schemas.openxmlformats.org/officeDocument/2006/relationships/hyperlink" Target="https://www.reddit.com/r/AmItheAsshole/comments/1ax5zmp/aita_for_not_adapting_to_the_shchedule_of_the/krm5qx2/" TargetMode="External"/><Relationship Id="rId482" Type="http://schemas.openxmlformats.org/officeDocument/2006/relationships/hyperlink" Target="https://www.reddit.com/r/AmItheAsshole/comments/1ax5zmp/aita_for_not_adapting_to_the_shchedule_of_the/krm9wib/" TargetMode="External"/><Relationship Id="rId2163" Type="http://schemas.openxmlformats.org/officeDocument/2006/relationships/hyperlink" Target="https://www.reddit.com/r/AmItheAsshole/comments/1awm5kq/aita_for_not_inviting_my_girlfriend_to_join_the/krjfmbk/" TargetMode="External"/><Relationship Id="rId2370" Type="http://schemas.openxmlformats.org/officeDocument/2006/relationships/hyperlink" Target="https://www.reddit.com/r/AmItheAsshole/comments/1awm5kq/aita_for_not_inviting_my_girlfriend_to_join_the/krl3yvs/" TargetMode="External"/><Relationship Id="rId3007" Type="http://schemas.openxmlformats.org/officeDocument/2006/relationships/hyperlink" Target="https://www.reddit.com/r/AmItheAsshole/comments/1awp734/aita_for_ignoring_a_text/" TargetMode="External"/><Relationship Id="rId3214" Type="http://schemas.openxmlformats.org/officeDocument/2006/relationships/hyperlink" Target="https://www.reddit.com/r/AmItheAsshole/comments/1awvi0c/aita_for_not_selling_my_house_and_giving_my_ex/krkq2xo/" TargetMode="External"/><Relationship Id="rId3421" Type="http://schemas.openxmlformats.org/officeDocument/2006/relationships/hyperlink" Target="https://www.reddit.com/r/AmItheAsshole/comments/1ax0gye/aita_for_being_concerned_about_my_bfs_drinking/krkz76h/" TargetMode="External"/><Relationship Id="rId135" Type="http://schemas.openxmlformats.org/officeDocument/2006/relationships/hyperlink" Target="https://www.reddit.com/r/AmItheAsshole/comments/1ax5zmp/aita_for_not_adapting_to_the_shchedule_of_the/krm0gqq/" TargetMode="External"/><Relationship Id="rId342" Type="http://schemas.openxmlformats.org/officeDocument/2006/relationships/hyperlink" Target="https://www.reddit.com/r/AmItheAsshole/comments/1ax5zmp/aita_for_not_adapting_to_the_shchedule_of_the/krm8mu9/" TargetMode="External"/><Relationship Id="rId787" Type="http://schemas.openxmlformats.org/officeDocument/2006/relationships/hyperlink" Target="https://www.reddit.com/r/AmItheAsshole/comments/1ax6dek/aita_for_refusing_the_cook_for_my_boyfriend/krm61g6/" TargetMode="External"/><Relationship Id="rId994" Type="http://schemas.openxmlformats.org/officeDocument/2006/relationships/hyperlink" Target="https://www.reddit.com/r/AmItheAsshole/comments/1awkqhy/aita_for_snapping_at_my_husband_and_telling_him/krhxh09/" TargetMode="External"/><Relationship Id="rId2023" Type="http://schemas.openxmlformats.org/officeDocument/2006/relationships/hyperlink" Target="https://www.reddit.com/r/AmItheAsshole/comments/1awm5kq/aita_for_not_inviting_my_girlfriend_to_join_the/krj3t8g/" TargetMode="External"/><Relationship Id="rId2230" Type="http://schemas.openxmlformats.org/officeDocument/2006/relationships/hyperlink" Target="https://www.reddit.com/r/AmItheAsshole/comments/1awm5kq/aita_for_not_inviting_my_girlfriend_to_join_the/krjpglh/" TargetMode="External"/><Relationship Id="rId2468" Type="http://schemas.openxmlformats.org/officeDocument/2006/relationships/hyperlink" Target="https://www.reddit.com/r/AmItheAsshole/comments/1awm5kq/aita_for_not_inviting_my_girlfriend_to_join_the/krly7zt/" TargetMode="External"/><Relationship Id="rId2675" Type="http://schemas.openxmlformats.org/officeDocument/2006/relationships/hyperlink" Target="https://www.reddit.com/r/AmItheAsshole/comments/1awm5kq/aita_for_not_inviting_my_girlfriend_to_join_the/krjd9vb/" TargetMode="External"/><Relationship Id="rId2882" Type="http://schemas.openxmlformats.org/officeDocument/2006/relationships/hyperlink" Target="https://www.reddit.com/r/AmItheAsshole/comments/1awm5kq/aita_for_not_inviting_my_girlfriend_to_join_the/krkgs66/" TargetMode="External"/><Relationship Id="rId202" Type="http://schemas.openxmlformats.org/officeDocument/2006/relationships/hyperlink" Target="https://www.reddit.com/r/AmItheAsshole/comments/1ax5zmp/aita_for_not_adapting_to_the_shchedule_of_the/krm28l0/" TargetMode="External"/><Relationship Id="rId647" Type="http://schemas.openxmlformats.org/officeDocument/2006/relationships/hyperlink" Target="https://www.reddit.com/r/AmItheAsshole/comments/1ax6dek/aita_for_refusing_the_cook_for_my_boyfriend/krm06kd/" TargetMode="External"/><Relationship Id="rId854" Type="http://schemas.openxmlformats.org/officeDocument/2006/relationships/hyperlink" Target="https://www.reddit.com/r/AmItheAsshole/comments/1ax6o2s/aita_for_ignoring_my_mothers_daily_phone_calls/krlyhm3/" TargetMode="External"/><Relationship Id="rId1277" Type="http://schemas.openxmlformats.org/officeDocument/2006/relationships/hyperlink" Target="https://www.reddit.com/r/AmItheAsshole/comments/1awkqhy/aita_for_snapping_at_my_husband_and_telling_him/krk0f6i/" TargetMode="External"/><Relationship Id="rId1484" Type="http://schemas.openxmlformats.org/officeDocument/2006/relationships/hyperlink" Target="https://www.reddit.com/r/AmItheAsshole/comments/1awlk12/aita_for_telling_my_wife_to_be_happy_with_the_car/krj34ht/" TargetMode="External"/><Relationship Id="rId1691" Type="http://schemas.openxmlformats.org/officeDocument/2006/relationships/hyperlink" Target="https://www.reddit.com/r/AmItheAsshole/comments/1awm5kq/aita_for_not_inviting_my_girlfriend_to_join_the/kri7oll/" TargetMode="External"/><Relationship Id="rId2328" Type="http://schemas.openxmlformats.org/officeDocument/2006/relationships/hyperlink" Target="https://www.reddit.com/r/AmItheAsshole/comments/1awm5kq/aita_for_not_inviting_my_girlfriend_to_join_the/krklgof/" TargetMode="External"/><Relationship Id="rId2535" Type="http://schemas.openxmlformats.org/officeDocument/2006/relationships/hyperlink" Target="https://www.reddit.com/r/AmItheAsshole/comments/1awm5kq/aita_for_not_inviting_my_girlfriend_to_join_the/krirolt/" TargetMode="External"/><Relationship Id="rId2742" Type="http://schemas.openxmlformats.org/officeDocument/2006/relationships/hyperlink" Target="https://www.reddit.com/r/AmItheAsshole/comments/1awm5kq/aita_for_not_inviting_my_girlfriend_to_join_the/krj5ak6/" TargetMode="External"/><Relationship Id="rId507" Type="http://schemas.openxmlformats.org/officeDocument/2006/relationships/hyperlink" Target="https://www.reddit.com/r/AmItheAsshole/comments/1ax5zmp/aita_for_not_adapting_to_the_shchedule_of_the/krm4cac/" TargetMode="External"/><Relationship Id="rId714" Type="http://schemas.openxmlformats.org/officeDocument/2006/relationships/hyperlink" Target="https://www.reddit.com/r/AmItheAsshole/comments/1ax6dek/aita_for_refusing_the_cook_for_my_boyfriend/krlvfcl/" TargetMode="External"/><Relationship Id="rId921" Type="http://schemas.openxmlformats.org/officeDocument/2006/relationships/hyperlink" Target="https://www.reddit.com/r/AmItheAsshole/comments/1awizuh/aita_for_not_wanting_to_sleep_on_the_couch/krhhh9u/" TargetMode="External"/><Relationship Id="rId1137" Type="http://schemas.openxmlformats.org/officeDocument/2006/relationships/hyperlink" Target="https://www.reddit.com/r/AmItheAsshole/comments/1awkqhy/aita_for_snapping_at_my_husband_and_telling_him/kri5ai0/" TargetMode="External"/><Relationship Id="rId1344" Type="http://schemas.openxmlformats.org/officeDocument/2006/relationships/hyperlink" Target="https://www.reddit.com/r/AmItheAsshole/comments/1awkqhy/aita_for_snapping_at_my_husband_and_telling_him/kriram8/" TargetMode="External"/><Relationship Id="rId1551" Type="http://schemas.openxmlformats.org/officeDocument/2006/relationships/hyperlink" Target="https://www.reddit.com/r/AmItheAsshole/comments/1awlk12/aita_for_telling_my_wife_to_be_happy_with_the_car/krlqen9/" TargetMode="External"/><Relationship Id="rId1789" Type="http://schemas.openxmlformats.org/officeDocument/2006/relationships/hyperlink" Target="https://www.reddit.com/r/AmItheAsshole/comments/1awm5kq/aita_for_not_inviting_my_girlfriend_to_join_the/kriqbvq/" TargetMode="External"/><Relationship Id="rId1996" Type="http://schemas.openxmlformats.org/officeDocument/2006/relationships/hyperlink" Target="https://www.reddit.com/r/AmItheAsshole/comments/1awm5kq/aita_for_not_inviting_my_girlfriend_to_join_the/krj1nms/" TargetMode="External"/><Relationship Id="rId2602" Type="http://schemas.openxmlformats.org/officeDocument/2006/relationships/hyperlink" Target="https://www.reddit.com/r/AmItheAsshole/comments/1awm5kq/aita_for_not_inviting_my_girlfriend_to_join_the/krkmdlo/" TargetMode="External"/><Relationship Id="rId50" Type="http://schemas.openxmlformats.org/officeDocument/2006/relationships/hyperlink" Target="https://www.reddit.com/r/AmItheAsshole/comments/1ax5zmp/aita_for_not_adapting_to_the_shchedule_of_the/krm0dqu/" TargetMode="External"/><Relationship Id="rId1204" Type="http://schemas.openxmlformats.org/officeDocument/2006/relationships/hyperlink" Target="https://www.reddit.com/r/AmItheAsshole/comments/1awkqhy/aita_for_snapping_at_my_husband_and_telling_him/krjfhyr/" TargetMode="External"/><Relationship Id="rId1411" Type="http://schemas.openxmlformats.org/officeDocument/2006/relationships/hyperlink" Target="https://www.reddit.com/r/AmItheAsshole/comments/1awlk12/aita_for_telling_my_wife_to_be_happy_with_the_car/krlxsc0/" TargetMode="External"/><Relationship Id="rId1649" Type="http://schemas.openxmlformats.org/officeDocument/2006/relationships/hyperlink" Target="https://www.reddit.com/r/AmItheAsshole/comments/1awlk12/aita_for_telling_my_wife_to_be_happy_with_the_car/krjixah/" TargetMode="External"/><Relationship Id="rId1856" Type="http://schemas.openxmlformats.org/officeDocument/2006/relationships/hyperlink" Target="https://www.reddit.com/r/AmItheAsshole/comments/1awm5kq/aita_for_not_inviting_my_girlfriend_to_join_the/krivd2v/" TargetMode="External"/><Relationship Id="rId2907" Type="http://schemas.openxmlformats.org/officeDocument/2006/relationships/hyperlink" Target="https://www.reddit.com/r/AmItheAsshole/comments/1awm5kq/aita_for_not_inviting_my_girlfriend_to_join_the/krkljyi/" TargetMode="External"/><Relationship Id="rId3071" Type="http://schemas.openxmlformats.org/officeDocument/2006/relationships/hyperlink" Target="https://www.reddit.com/r/AmItheAsshole/comments/1awqpfo/aita_for_going_against_my_husbands_wishes_and/krma246/" TargetMode="External"/><Relationship Id="rId1509" Type="http://schemas.openxmlformats.org/officeDocument/2006/relationships/hyperlink" Target="https://www.reddit.com/r/AmItheAsshole/comments/1awlk12/aita_for_telling_my_wife_to_be_happy_with_the_car/krjf7h8/" TargetMode="External"/><Relationship Id="rId1716" Type="http://schemas.openxmlformats.org/officeDocument/2006/relationships/hyperlink" Target="https://www.reddit.com/r/AmItheAsshole/comments/1awm5kq/aita_for_not_inviting_my_girlfriend_to_join_the/krij66o/" TargetMode="External"/><Relationship Id="rId1923" Type="http://schemas.openxmlformats.org/officeDocument/2006/relationships/hyperlink" Target="https://www.reddit.com/r/AmItheAsshole/comments/1awm5kq/aita_for_not_inviting_my_girlfriend_to_join_the/kriw9mb/" TargetMode="External"/><Relationship Id="rId3169" Type="http://schemas.openxmlformats.org/officeDocument/2006/relationships/hyperlink" Target="https://www.reddit.com/r/AmItheAsshole/comments/1awvi0c/aita_for_not_selling_my_house_and_giving_my_ex/krlpo9q/" TargetMode="External"/><Relationship Id="rId3376" Type="http://schemas.openxmlformats.org/officeDocument/2006/relationships/hyperlink" Target="https://www.reddit.com/r/AmItheAsshole/comments/1ax0gye/aita_for_being_concerned_about_my_bfs_drinking/krkxs55/" TargetMode="External"/><Relationship Id="rId297" Type="http://schemas.openxmlformats.org/officeDocument/2006/relationships/hyperlink" Target="https://www.reddit.com/r/AmItheAsshole/comments/1ax5zmp/aita_for_not_adapting_to_the_shchedule_of_the/krm6i6y/" TargetMode="External"/><Relationship Id="rId2185" Type="http://schemas.openxmlformats.org/officeDocument/2006/relationships/hyperlink" Target="https://www.reddit.com/r/AmItheAsshole/comments/1awm5kq/aita_for_not_inviting_my_girlfriend_to_join_the/krjhl4y/" TargetMode="External"/><Relationship Id="rId2392" Type="http://schemas.openxmlformats.org/officeDocument/2006/relationships/hyperlink" Target="https://www.reddit.com/r/AmItheAsshole/comments/1awm5kq/aita_for_not_inviting_my_girlfriend_to_join_the/krl91po/" TargetMode="External"/><Relationship Id="rId3029" Type="http://schemas.openxmlformats.org/officeDocument/2006/relationships/hyperlink" Target="https://www.reddit.com/r/AmItheAsshole/comments/1awpa84/aita_or_am_i_asking_for_fair_help/krj7rbq/" TargetMode="External"/><Relationship Id="rId3236" Type="http://schemas.openxmlformats.org/officeDocument/2006/relationships/hyperlink" Target="https://www.reddit.com/r/AmItheAsshole/comments/1awwvhj/aita_for_no_longer_wanting_to_play_trombone/krk84oy/" TargetMode="External"/><Relationship Id="rId157" Type="http://schemas.openxmlformats.org/officeDocument/2006/relationships/hyperlink" Target="https://www.reddit.com/r/AmItheAsshole/comments/1ax5zmp/aita_for_not_adapting_to_the_shchedule_of_the/krlz94d/" TargetMode="External"/><Relationship Id="rId364" Type="http://schemas.openxmlformats.org/officeDocument/2006/relationships/hyperlink" Target="https://www.reddit.com/r/AmItheAsshole/comments/1ax5zmp/aita_for_not_adapting_to_the_shchedule_of_the/krm9b6s/" TargetMode="External"/><Relationship Id="rId2045" Type="http://schemas.openxmlformats.org/officeDocument/2006/relationships/hyperlink" Target="https://www.reddit.com/r/AmItheAsshole/comments/1awm5kq/aita_for_not_inviting_my_girlfriend_to_join_the/krj5dps/" TargetMode="External"/><Relationship Id="rId2697" Type="http://schemas.openxmlformats.org/officeDocument/2006/relationships/hyperlink" Target="https://www.reddit.com/r/AmItheAsshole/comments/1awm5kq/aita_for_not_inviting_my_girlfriend_to_join_the/krixu4u/" TargetMode="External"/><Relationship Id="rId3443" Type="http://schemas.openxmlformats.org/officeDocument/2006/relationships/hyperlink" Target="https://www.reddit.com/r/AmItheAsshole/comments/1ax0v4u/aita_for_telling_my_husband_to_not_eat_his_moms/krlycm3/" TargetMode="External"/><Relationship Id="rId571" Type="http://schemas.openxmlformats.org/officeDocument/2006/relationships/hyperlink" Target="https://www.reddit.com/r/AmItheAsshole/comments/1ax5zmp/aita_for_not_adapting_to_the_shchedule_of_the/krm70t8/" TargetMode="External"/><Relationship Id="rId669" Type="http://schemas.openxmlformats.org/officeDocument/2006/relationships/hyperlink" Target="https://www.reddit.com/r/AmItheAsshole/comments/1ax6dek/aita_for_refusing_the_cook_for_my_boyfriend/krm4k1a/" TargetMode="External"/><Relationship Id="rId876" Type="http://schemas.openxmlformats.org/officeDocument/2006/relationships/hyperlink" Target="https://www.reddit.com/r/AmItheAsshole/comments/1ax22es/aita_if_i_leave_my_little_boy_with_my_parents/krl3ouf/" TargetMode="External"/><Relationship Id="rId1299" Type="http://schemas.openxmlformats.org/officeDocument/2006/relationships/hyperlink" Target="https://www.reddit.com/r/AmItheAsshole/comments/1awkqhy/aita_for_snapping_at_my_husband_and_telling_him/krjgf7g/" TargetMode="External"/><Relationship Id="rId2252" Type="http://schemas.openxmlformats.org/officeDocument/2006/relationships/hyperlink" Target="https://www.reddit.com/r/AmItheAsshole/comments/1awm5kq/aita_for_not_inviting_my_girlfriend_to_join_the/krjwk49/" TargetMode="External"/><Relationship Id="rId2557" Type="http://schemas.openxmlformats.org/officeDocument/2006/relationships/hyperlink" Target="https://www.reddit.com/r/AmItheAsshole/comments/1awm5kq/aita_for_not_inviting_my_girlfriend_to_join_the/kripk8v/" TargetMode="External"/><Relationship Id="rId3303" Type="http://schemas.openxmlformats.org/officeDocument/2006/relationships/hyperlink" Target="https://www.reddit.com/r/AmItheAsshole/comments/1awyol1/aita_for_expecting_my_girlfriend_to_do_more/krkqcfl/" TargetMode="External"/><Relationship Id="rId224" Type="http://schemas.openxmlformats.org/officeDocument/2006/relationships/hyperlink" Target="https://www.reddit.com/r/AmItheAsshole/comments/1ax5zmp/aita_for_not_adapting_to_the_shchedule_of_the/krm3gux/" TargetMode="External"/><Relationship Id="rId431" Type="http://schemas.openxmlformats.org/officeDocument/2006/relationships/hyperlink" Target="https://www.reddit.com/r/AmItheAsshole/comments/1ax5zmp/aita_for_not_adapting_to_the_shchedule_of_the/krm9fkj/" TargetMode="External"/><Relationship Id="rId529" Type="http://schemas.openxmlformats.org/officeDocument/2006/relationships/hyperlink" Target="https://www.reddit.com/r/AmItheAsshole/comments/1ax5zmp/aita_for_not_adapting_to_the_shchedule_of_the/krm9880/" TargetMode="External"/><Relationship Id="rId736" Type="http://schemas.openxmlformats.org/officeDocument/2006/relationships/hyperlink" Target="https://www.reddit.com/r/AmItheAsshole/comments/1ax6dek/aita_for_refusing_the_cook_for_my_boyfriend/krm8u6e/" TargetMode="External"/><Relationship Id="rId1061" Type="http://schemas.openxmlformats.org/officeDocument/2006/relationships/hyperlink" Target="https://www.reddit.com/r/AmItheAsshole/comments/1awkqhy/aita_for_snapping_at_my_husband_and_telling_him/kribaa3/" TargetMode="External"/><Relationship Id="rId1159" Type="http://schemas.openxmlformats.org/officeDocument/2006/relationships/hyperlink" Target="https://www.reddit.com/r/AmItheAsshole/comments/1awkqhy/aita_for_snapping_at_my_husband_and_telling_him/krijk84/" TargetMode="External"/><Relationship Id="rId1366" Type="http://schemas.openxmlformats.org/officeDocument/2006/relationships/hyperlink" Target="https://www.reddit.com/r/AmItheAsshole/comments/1awkqhy/aita_for_snapping_at_my_husband_and_telling_him/krisrav/" TargetMode="External"/><Relationship Id="rId2112" Type="http://schemas.openxmlformats.org/officeDocument/2006/relationships/hyperlink" Target="https://www.reddit.com/r/AmItheAsshole/comments/1awm5kq/aita_for_not_inviting_my_girlfriend_to_join_the/krjalew/" TargetMode="External"/><Relationship Id="rId2417" Type="http://schemas.openxmlformats.org/officeDocument/2006/relationships/hyperlink" Target="https://www.reddit.com/r/AmItheAsshole/comments/1awm5kq/aita_for_not_inviting_my_girlfriend_to_join_the/krlfnyg/" TargetMode="External"/><Relationship Id="rId2764" Type="http://schemas.openxmlformats.org/officeDocument/2006/relationships/hyperlink" Target="https://www.reddit.com/r/AmItheAsshole/comments/1awm5kq/aita_for_not_inviting_my_girlfriend_to_join_the/krlipwz/" TargetMode="External"/><Relationship Id="rId2971" Type="http://schemas.openxmlformats.org/officeDocument/2006/relationships/hyperlink" Target="https://www.reddit.com/r/AmItheAsshole/comments/1awok0z/aita_for_forcing_my_wife_into_therapy_tough_read/krj0b4x/" TargetMode="External"/><Relationship Id="rId943" Type="http://schemas.openxmlformats.org/officeDocument/2006/relationships/hyperlink" Target="https://www.reddit.com/r/AmItheAsshole/comments/1awizuh/aita_for_not_wanting_to_sleep_on_the_couch/krhw1ex/" TargetMode="External"/><Relationship Id="rId1019" Type="http://schemas.openxmlformats.org/officeDocument/2006/relationships/hyperlink" Target="https://www.reddit.com/r/AmItheAsshole/comments/1awkqhy/aita_for_snapping_at_my_husband_and_telling_him/kri5ua5/" TargetMode="External"/><Relationship Id="rId1573" Type="http://schemas.openxmlformats.org/officeDocument/2006/relationships/hyperlink" Target="https://www.reddit.com/r/AmItheAsshole/comments/1awlk12/aita_for_telling_my_wife_to_be_happy_with_the_car/krhysw8/" TargetMode="External"/><Relationship Id="rId1780" Type="http://schemas.openxmlformats.org/officeDocument/2006/relationships/hyperlink" Target="https://www.reddit.com/r/AmItheAsshole/comments/1awm5kq/aita_for_not_inviting_my_girlfriend_to_join_the/krip2am/" TargetMode="External"/><Relationship Id="rId1878" Type="http://schemas.openxmlformats.org/officeDocument/2006/relationships/hyperlink" Target="https://www.reddit.com/r/AmItheAsshole/comments/1awm5kq/aita_for_not_inviting_my_girlfriend_to_join_the/kriustf/" TargetMode="External"/><Relationship Id="rId2624" Type="http://schemas.openxmlformats.org/officeDocument/2006/relationships/hyperlink" Target="https://www.reddit.com/r/AmItheAsshole/comments/1awm5kq/aita_for_not_inviting_my_girlfriend_to_join_the/krjr9hd/" TargetMode="External"/><Relationship Id="rId2831" Type="http://schemas.openxmlformats.org/officeDocument/2006/relationships/hyperlink" Target="https://www.reddit.com/r/AmItheAsshole/comments/1awm5kq/aita_for_not_inviting_my_girlfriend_to_join_the/krj4vk0/" TargetMode="External"/><Relationship Id="rId2929" Type="http://schemas.openxmlformats.org/officeDocument/2006/relationships/hyperlink" Target="https://www.reddit.com/r/AmItheAsshole/comments/1awm5kq/aita_for_not_inviting_my_girlfriend_to_join_the/krk0icg/" TargetMode="External"/><Relationship Id="rId72" Type="http://schemas.openxmlformats.org/officeDocument/2006/relationships/hyperlink" Target="https://www.reddit.com/r/AmItheAsshole/comments/1ax5zmp/aita_for_not_adapting_to_the_shchedule_of_the/krlz38x/" TargetMode="External"/><Relationship Id="rId803" Type="http://schemas.openxmlformats.org/officeDocument/2006/relationships/hyperlink" Target="https://www.reddit.com/r/AmItheAsshole/comments/1ax6dek/aita_for_refusing_the_cook_for_my_boyfriend/krm37en/" TargetMode="External"/><Relationship Id="rId1226" Type="http://schemas.openxmlformats.org/officeDocument/2006/relationships/hyperlink" Target="https://www.reddit.com/r/AmItheAsshole/comments/1awkqhy/aita_for_snapping_at_my_husband_and_telling_him/krldem4/" TargetMode="External"/><Relationship Id="rId1433" Type="http://schemas.openxmlformats.org/officeDocument/2006/relationships/hyperlink" Target="https://www.reddit.com/r/AmItheAsshole/comments/1awlk12/aita_for_telling_my_wife_to_be_happy_with_the_car/kri8eup/" TargetMode="External"/><Relationship Id="rId1640" Type="http://schemas.openxmlformats.org/officeDocument/2006/relationships/hyperlink" Target="https://www.reddit.com/r/AmItheAsshole/comments/1awlk12/aita_for_telling_my_wife_to_be_happy_with_the_car/krkh16d/" TargetMode="External"/><Relationship Id="rId1738" Type="http://schemas.openxmlformats.org/officeDocument/2006/relationships/hyperlink" Target="https://www.reddit.com/r/AmItheAsshole/comments/1awm5kq/aita_for_not_inviting_my_girlfriend_to_join_the/kril4p5/" TargetMode="External"/><Relationship Id="rId3093" Type="http://schemas.openxmlformats.org/officeDocument/2006/relationships/hyperlink" Target="https://www.reddit.com/r/AmItheAsshole/comments/1awvi0c/aita_for_not_selling_my_house_and_giving_my_ex/krk82lt/" TargetMode="External"/><Relationship Id="rId1500" Type="http://schemas.openxmlformats.org/officeDocument/2006/relationships/hyperlink" Target="https://www.reddit.com/r/AmItheAsshole/comments/1awlk12/aita_for_telling_my_wife_to_be_happy_with_the_car/krjap2s/" TargetMode="External"/><Relationship Id="rId1945" Type="http://schemas.openxmlformats.org/officeDocument/2006/relationships/hyperlink" Target="https://www.reddit.com/r/AmItheAsshole/comments/1awm5kq/aita_for_not_inviting_my_girlfriend_to_join_the/krixxgg/" TargetMode="External"/><Relationship Id="rId3160" Type="http://schemas.openxmlformats.org/officeDocument/2006/relationships/hyperlink" Target="https://www.reddit.com/r/AmItheAsshole/comments/1awvi0c/aita_for_not_selling_my_house_and_giving_my_ex/krld233/" TargetMode="External"/><Relationship Id="rId3398" Type="http://schemas.openxmlformats.org/officeDocument/2006/relationships/hyperlink" Target="https://www.reddit.com/r/AmItheAsshole/comments/1ax0gye/aita_for_being_concerned_about_my_bfs_drinking/krluq5l/" TargetMode="External"/><Relationship Id="rId1805" Type="http://schemas.openxmlformats.org/officeDocument/2006/relationships/hyperlink" Target="https://www.reddit.com/r/AmItheAsshole/comments/1awm5kq/aita_for_not_inviting_my_girlfriend_to_join_the/kris37x/" TargetMode="External"/><Relationship Id="rId3020" Type="http://schemas.openxmlformats.org/officeDocument/2006/relationships/hyperlink" Target="https://www.reddit.com/r/AmItheAsshole/comments/1awpa84/aita_or_am_i_asking_for_fair_help/krirjh0/" TargetMode="External"/><Relationship Id="rId3258" Type="http://schemas.openxmlformats.org/officeDocument/2006/relationships/hyperlink" Target="https://www.reddit.com/r/AmItheAsshole/comments/1awxabz/update_for_yelling_at_my_mom_over_a_bad_birthday/krl8xik/" TargetMode="External"/><Relationship Id="rId3465" Type="http://schemas.openxmlformats.org/officeDocument/2006/relationships/hyperlink" Target="https://www.reddit.com/r/AmItheAsshole/comments/1ax14i7/aita_for_asking_my_boyfriend_for_money/krle7ad/" TargetMode="External"/><Relationship Id="rId179" Type="http://schemas.openxmlformats.org/officeDocument/2006/relationships/hyperlink" Target="https://www.reddit.com/r/AmItheAsshole/comments/1ax5zmp/aita_for_not_adapting_to_the_shchedule_of_the/krm1bnl/" TargetMode="External"/><Relationship Id="rId386" Type="http://schemas.openxmlformats.org/officeDocument/2006/relationships/hyperlink" Target="https://www.reddit.com/r/AmItheAsshole/comments/1ax5zmp/aita_for_not_adapting_to_the_shchedule_of_the/krma6fo/" TargetMode="External"/><Relationship Id="rId593" Type="http://schemas.openxmlformats.org/officeDocument/2006/relationships/hyperlink" Target="https://www.reddit.com/r/AmItheAsshole/comments/1ax5zmp/aita_for_not_adapting_to_the_shchedule_of_the/krm6wb0/" TargetMode="External"/><Relationship Id="rId2067" Type="http://schemas.openxmlformats.org/officeDocument/2006/relationships/hyperlink" Target="https://www.reddit.com/r/AmItheAsshole/comments/1awm5kq/aita_for_not_inviting_my_girlfriend_to_join_the/krj7ahj/" TargetMode="External"/><Relationship Id="rId2274" Type="http://schemas.openxmlformats.org/officeDocument/2006/relationships/hyperlink" Target="https://www.reddit.com/r/AmItheAsshole/comments/1awm5kq/aita_for_not_inviting_my_girlfriend_to_join_the/krk74my/" TargetMode="External"/><Relationship Id="rId2481" Type="http://schemas.openxmlformats.org/officeDocument/2006/relationships/hyperlink" Target="https://www.reddit.com/r/AmItheAsshole/comments/1awm5kq/aita_for_not_inviting_my_girlfriend_to_join_the/krm2acn/" TargetMode="External"/><Relationship Id="rId3118" Type="http://schemas.openxmlformats.org/officeDocument/2006/relationships/hyperlink" Target="https://www.reddit.com/r/AmItheAsshole/comments/1awvi0c/aita_for_not_selling_my_house_and_giving_my_ex/krkxc54/" TargetMode="External"/><Relationship Id="rId3325" Type="http://schemas.openxmlformats.org/officeDocument/2006/relationships/hyperlink" Target="https://www.reddit.com/r/AmItheAsshole/comments/1ax0gye/aita_for_being_concerned_about_my_bfs_drinking/krkw1ny/" TargetMode="External"/><Relationship Id="rId246" Type="http://schemas.openxmlformats.org/officeDocument/2006/relationships/hyperlink" Target="https://www.reddit.com/r/AmItheAsshole/comments/1ax5zmp/aita_for_not_adapting_to_the_shchedule_of_the/krm4asv/" TargetMode="External"/><Relationship Id="rId453" Type="http://schemas.openxmlformats.org/officeDocument/2006/relationships/hyperlink" Target="https://www.reddit.com/r/AmItheAsshole/comments/1ax5zmp/aita_for_not_adapting_to_the_shchedule_of_the/krm7zkx/" TargetMode="External"/><Relationship Id="rId660" Type="http://schemas.openxmlformats.org/officeDocument/2006/relationships/hyperlink" Target="https://www.reddit.com/r/AmItheAsshole/comments/1ax6dek/aita_for_refusing_the_cook_for_my_boyfriend/krlwc1k/" TargetMode="External"/><Relationship Id="rId898" Type="http://schemas.openxmlformats.org/officeDocument/2006/relationships/hyperlink" Target="https://www.reddit.com/r/AmItheAsshole/comments/1awizuh/aita_for_not_wanting_to_sleep_on_the_couch/" TargetMode="External"/><Relationship Id="rId1083" Type="http://schemas.openxmlformats.org/officeDocument/2006/relationships/hyperlink" Target="https://www.reddit.com/r/AmItheAsshole/comments/1awkqhy/aita_for_snapping_at_my_husband_and_telling_him/kribm34/" TargetMode="External"/><Relationship Id="rId1290" Type="http://schemas.openxmlformats.org/officeDocument/2006/relationships/hyperlink" Target="https://www.reddit.com/r/AmItheAsshole/comments/1awkqhy/aita_for_snapping_at_my_husband_and_telling_him/krid7n1/" TargetMode="External"/><Relationship Id="rId2134" Type="http://schemas.openxmlformats.org/officeDocument/2006/relationships/hyperlink" Target="https://www.reddit.com/r/AmItheAsshole/comments/1awm5kq/aita_for_not_inviting_my_girlfriend_to_join_the/krjcva6/" TargetMode="External"/><Relationship Id="rId2341" Type="http://schemas.openxmlformats.org/officeDocument/2006/relationships/hyperlink" Target="https://www.reddit.com/r/AmItheAsshole/comments/1awm5kq/aita_for_not_inviting_my_girlfriend_to_join_the/krkrajo/" TargetMode="External"/><Relationship Id="rId2579" Type="http://schemas.openxmlformats.org/officeDocument/2006/relationships/hyperlink" Target="https://www.reddit.com/r/AmItheAsshole/comments/1awm5kq/aita_for_not_inviting_my_girlfriend_to_join_the/krjjhur/" TargetMode="External"/><Relationship Id="rId2786" Type="http://schemas.openxmlformats.org/officeDocument/2006/relationships/hyperlink" Target="https://www.reddit.com/r/AmItheAsshole/comments/1awm5kq/aita_for_not_inviting_my_girlfriend_to_join_the/krjqsf1/" TargetMode="External"/><Relationship Id="rId2993" Type="http://schemas.openxmlformats.org/officeDocument/2006/relationships/hyperlink" Target="https://www.reddit.com/r/AmItheAsshole/comments/1awp6th/aita_for_not_wanting_my_fianc&#233;_to_drive_for_uber/kriq8yv/" TargetMode="External"/><Relationship Id="rId106" Type="http://schemas.openxmlformats.org/officeDocument/2006/relationships/hyperlink" Target="https://www.reddit.com/r/AmItheAsshole/comments/1ax5zmp/aita_for_not_adapting_to_the_shchedule_of_the/krm7wx2/" TargetMode="External"/><Relationship Id="rId313" Type="http://schemas.openxmlformats.org/officeDocument/2006/relationships/hyperlink" Target="https://www.reddit.com/r/AmItheAsshole/comments/1ax5zmp/aita_for_not_adapting_to_the_shchedule_of_the/krm7gvv/" TargetMode="External"/><Relationship Id="rId758" Type="http://schemas.openxmlformats.org/officeDocument/2006/relationships/hyperlink" Target="https://www.reddit.com/r/AmItheAsshole/comments/1ax6dek/aita_for_refusing_the_cook_for_my_boyfriend/krma1xk/" TargetMode="External"/><Relationship Id="rId965" Type="http://schemas.openxmlformats.org/officeDocument/2006/relationships/hyperlink" Target="https://www.reddit.com/r/AmItheAsshole/comments/1awjb7j/aita_for_wanting_to_use_seperate_sponges_1/krivafm/" TargetMode="External"/><Relationship Id="rId1150" Type="http://schemas.openxmlformats.org/officeDocument/2006/relationships/hyperlink" Target="https://www.reddit.com/r/AmItheAsshole/comments/1awkqhy/aita_for_snapping_at_my_husband_and_telling_him/krigyl7/" TargetMode="External"/><Relationship Id="rId1388" Type="http://schemas.openxmlformats.org/officeDocument/2006/relationships/hyperlink" Target="https://www.reddit.com/r/AmItheAsshole/comments/1awlk12/aita_for_telling_my_wife_to_be_happy_with_the_car/krihxoh/" TargetMode="External"/><Relationship Id="rId1595" Type="http://schemas.openxmlformats.org/officeDocument/2006/relationships/hyperlink" Target="https://www.reddit.com/r/AmItheAsshole/comments/1awlk12/aita_for_telling_my_wife_to_be_happy_with_the_car/krjsr1r/" TargetMode="External"/><Relationship Id="rId2439" Type="http://schemas.openxmlformats.org/officeDocument/2006/relationships/hyperlink" Target="https://www.reddit.com/r/AmItheAsshole/comments/1awm5kq/aita_for_not_inviting_my_girlfriend_to_join_the/krlmu37/" TargetMode="External"/><Relationship Id="rId2646" Type="http://schemas.openxmlformats.org/officeDocument/2006/relationships/hyperlink" Target="https://www.reddit.com/r/AmItheAsshole/comments/1awm5kq/aita_for_not_inviting_my_girlfriend_to_join_the/krl0958/" TargetMode="External"/><Relationship Id="rId2853" Type="http://schemas.openxmlformats.org/officeDocument/2006/relationships/hyperlink" Target="https://www.reddit.com/r/AmItheAsshole/comments/1awm5kq/aita_for_not_inviting_my_girlfriend_to_join_the/krkd7ra/" TargetMode="External"/><Relationship Id="rId94" Type="http://schemas.openxmlformats.org/officeDocument/2006/relationships/hyperlink" Target="https://www.reddit.com/r/AmItheAsshole/comments/1ax5zmp/aita_for_not_adapting_to_the_shchedule_of_the/krm4ayl/" TargetMode="External"/><Relationship Id="rId520" Type="http://schemas.openxmlformats.org/officeDocument/2006/relationships/hyperlink" Target="https://www.reddit.com/r/AmItheAsshole/comments/1ax5zmp/aita_for_not_adapting_to_the_shchedule_of_the/krm2unq/" TargetMode="External"/><Relationship Id="rId618" Type="http://schemas.openxmlformats.org/officeDocument/2006/relationships/hyperlink" Target="https://www.reddit.com/r/AmItheAsshole/comments/1ax5zmp/aita_for_not_adapting_to_the_shchedule_of_the/" TargetMode="External"/><Relationship Id="rId825" Type="http://schemas.openxmlformats.org/officeDocument/2006/relationships/hyperlink" Target="https://www.reddit.com/r/AmItheAsshole/comments/1ax6hdo/aita_for_being_super_frustrated_with_a_special/krluk54/" TargetMode="External"/><Relationship Id="rId1248" Type="http://schemas.openxmlformats.org/officeDocument/2006/relationships/hyperlink" Target="https://www.reddit.com/r/AmItheAsshole/comments/1awkqhy/aita_for_snapping_at_my_husband_and_telling_him/krj6xnt/" TargetMode="External"/><Relationship Id="rId1455" Type="http://schemas.openxmlformats.org/officeDocument/2006/relationships/hyperlink" Target="https://www.reddit.com/r/AmItheAsshole/comments/1awlk12/aita_for_telling_my_wife_to_be_happy_with_the_car/kriqz7e/" TargetMode="External"/><Relationship Id="rId1662" Type="http://schemas.openxmlformats.org/officeDocument/2006/relationships/hyperlink" Target="https://www.reddit.com/r/AmItheAsshole/comments/1awlk12/aita_for_telling_my_wife_to_be_happy_with_the_car/krixtly/" TargetMode="External"/><Relationship Id="rId2201" Type="http://schemas.openxmlformats.org/officeDocument/2006/relationships/hyperlink" Target="https://www.reddit.com/r/AmItheAsshole/comments/1awm5kq/aita_for_not_inviting_my_girlfriend_to_join_the/krjlgqp/" TargetMode="External"/><Relationship Id="rId2506" Type="http://schemas.openxmlformats.org/officeDocument/2006/relationships/hyperlink" Target="https://www.reddit.com/r/AmItheAsshole/comments/1awm5kq/aita_for_not_inviting_my_girlfriend_to_join_the/krm9imy/" TargetMode="External"/><Relationship Id="rId1010" Type="http://schemas.openxmlformats.org/officeDocument/2006/relationships/hyperlink" Target="https://www.reddit.com/r/AmItheAsshole/comments/1awkqhy/aita_for_snapping_at_my_husband_and_telling_him/krhzp7h/" TargetMode="External"/><Relationship Id="rId1108" Type="http://schemas.openxmlformats.org/officeDocument/2006/relationships/hyperlink" Target="https://www.reddit.com/r/AmItheAsshole/comments/1awkqhy/aita_for_snapping_at_my_husband_and_telling_him/krixbkh/" TargetMode="External"/><Relationship Id="rId1315" Type="http://schemas.openxmlformats.org/officeDocument/2006/relationships/hyperlink" Target="https://www.reddit.com/r/AmItheAsshole/comments/1awkqhy/aita_for_snapping_at_my_husband_and_telling_him/kril75w/" TargetMode="External"/><Relationship Id="rId1967" Type="http://schemas.openxmlformats.org/officeDocument/2006/relationships/hyperlink" Target="https://www.reddit.com/r/AmItheAsshole/comments/1awm5kq/aita_for_not_inviting_my_girlfriend_to_join_the/kriz2ms/" TargetMode="External"/><Relationship Id="rId2713" Type="http://schemas.openxmlformats.org/officeDocument/2006/relationships/hyperlink" Target="https://www.reddit.com/r/AmItheAsshole/comments/1awm5kq/aita_for_not_inviting_my_girlfriend_to_join_the/krj1qjp/" TargetMode="External"/><Relationship Id="rId2920" Type="http://schemas.openxmlformats.org/officeDocument/2006/relationships/hyperlink" Target="https://www.reddit.com/r/AmItheAsshole/comments/1awm5kq/aita_for_not_inviting_my_girlfriend_to_join_the/krlixru/" TargetMode="External"/><Relationship Id="rId1522" Type="http://schemas.openxmlformats.org/officeDocument/2006/relationships/hyperlink" Target="https://www.reddit.com/r/AmItheAsshole/comments/1awlk12/aita_for_telling_my_wife_to_be_happy_with_the_car/krk6kcj/" TargetMode="External"/><Relationship Id="rId21" Type="http://schemas.openxmlformats.org/officeDocument/2006/relationships/hyperlink" Target="https://www.reddit.com/r/AmItheAsshole/comments/1ax5zmp/aita_for_not_adapting_to_the_shchedule_of_the/krlvv9z/" TargetMode="External"/><Relationship Id="rId2089" Type="http://schemas.openxmlformats.org/officeDocument/2006/relationships/hyperlink" Target="https://www.reddit.com/r/AmItheAsshole/comments/1awm5kq/aita_for_not_inviting_my_girlfriend_to_join_the/krj8ya7/" TargetMode="External"/><Relationship Id="rId3487" Type="http://schemas.openxmlformats.org/officeDocument/2006/relationships/hyperlink" Target="https://www.reddit.com/r/AmItheAsshole/comments/1ax1604/aitah_for_bringing_chaos_to_a_quiet_community/krm4wxb/" TargetMode="External"/><Relationship Id="rId2296" Type="http://schemas.openxmlformats.org/officeDocument/2006/relationships/hyperlink" Target="https://www.reddit.com/r/AmItheAsshole/comments/1awm5kq/aita_for_not_inviting_my_girlfriend_to_join_the/krkcnai/" TargetMode="External"/><Relationship Id="rId3347" Type="http://schemas.openxmlformats.org/officeDocument/2006/relationships/hyperlink" Target="https://www.reddit.com/r/AmItheAsshole/comments/1ax0gye/aita_for_being_concerned_about_my_bfs_drinking/krl2ilt/" TargetMode="External"/><Relationship Id="rId268" Type="http://schemas.openxmlformats.org/officeDocument/2006/relationships/hyperlink" Target="https://www.reddit.com/r/AmItheAsshole/comments/1ax5zmp/aita_for_not_adapting_to_the_shchedule_of_the/krm5hg9/" TargetMode="External"/><Relationship Id="rId475" Type="http://schemas.openxmlformats.org/officeDocument/2006/relationships/hyperlink" Target="https://www.reddit.com/r/AmItheAsshole/comments/1ax5zmp/aita_for_not_adapting_to_the_shchedule_of_the/krm79rz/" TargetMode="External"/><Relationship Id="rId682" Type="http://schemas.openxmlformats.org/officeDocument/2006/relationships/hyperlink" Target="https://www.reddit.com/r/AmItheAsshole/comments/1ax6dek/aita_for_refusing_the_cook_for_my_boyfriend/krm7hib/" TargetMode="External"/><Relationship Id="rId2156" Type="http://schemas.openxmlformats.org/officeDocument/2006/relationships/hyperlink" Target="https://www.reddit.com/r/AmItheAsshole/comments/1awm5kq/aita_for_not_inviting_my_girlfriend_to_join_the/krjfaoc/" TargetMode="External"/><Relationship Id="rId2363" Type="http://schemas.openxmlformats.org/officeDocument/2006/relationships/hyperlink" Target="https://www.reddit.com/r/AmItheAsshole/comments/1awm5kq/aita_for_not_inviting_my_girlfriend_to_join_the/krkz6qi/" TargetMode="External"/><Relationship Id="rId2570" Type="http://schemas.openxmlformats.org/officeDocument/2006/relationships/hyperlink" Target="https://www.reddit.com/r/AmItheAsshole/comments/1awm5kq/aita_for_not_inviting_my_girlfriend_to_join_the/krj6jef/" TargetMode="External"/><Relationship Id="rId3207" Type="http://schemas.openxmlformats.org/officeDocument/2006/relationships/hyperlink" Target="https://www.reddit.com/r/AmItheAsshole/comments/1awvi0c/aita_for_not_selling_my_house_and_giving_my_ex/krkcf79/" TargetMode="External"/><Relationship Id="rId3414" Type="http://schemas.openxmlformats.org/officeDocument/2006/relationships/hyperlink" Target="https://www.reddit.com/r/AmItheAsshole/comments/1ax0gye/aita_for_being_concerned_about_my_bfs_drinking/krkw3za/" TargetMode="External"/><Relationship Id="rId128" Type="http://schemas.openxmlformats.org/officeDocument/2006/relationships/hyperlink" Target="https://www.reddit.com/r/AmItheAsshole/comments/1ax5zmp/aita_for_not_adapting_to_the_shchedule_of_the/krlv7e3/" TargetMode="External"/><Relationship Id="rId335" Type="http://schemas.openxmlformats.org/officeDocument/2006/relationships/hyperlink" Target="https://www.reddit.com/r/AmItheAsshole/comments/1ax5zmp/aita_for_not_adapting_to_the_shchedule_of_the/krm8dzf/" TargetMode="External"/><Relationship Id="rId542" Type="http://schemas.openxmlformats.org/officeDocument/2006/relationships/hyperlink" Target="https://www.reddit.com/r/AmItheAsshole/comments/1ax5zmp/aita_for_not_adapting_to_the_shchedule_of_the/krm6i3d/" TargetMode="External"/><Relationship Id="rId1172" Type="http://schemas.openxmlformats.org/officeDocument/2006/relationships/hyperlink" Target="https://www.reddit.com/r/AmItheAsshole/comments/1awkqhy/aita_for_snapping_at_my_husband_and_telling_him/kriprb8/" TargetMode="External"/><Relationship Id="rId2016" Type="http://schemas.openxmlformats.org/officeDocument/2006/relationships/hyperlink" Target="https://www.reddit.com/r/AmItheAsshole/comments/1awm5kq/aita_for_not_inviting_my_girlfriend_to_join_the/krj3f9n/" TargetMode="External"/><Relationship Id="rId2223" Type="http://schemas.openxmlformats.org/officeDocument/2006/relationships/hyperlink" Target="https://www.reddit.com/r/AmItheAsshole/comments/1awm5kq/aita_for_not_inviting_my_girlfriend_to_join_the/krjny0f/" TargetMode="External"/><Relationship Id="rId2430" Type="http://schemas.openxmlformats.org/officeDocument/2006/relationships/hyperlink" Target="https://www.reddit.com/r/AmItheAsshole/comments/1awm5kq/aita_for_not_inviting_my_girlfriend_to_join_the/krljnvt/" TargetMode="External"/><Relationship Id="rId402" Type="http://schemas.openxmlformats.org/officeDocument/2006/relationships/hyperlink" Target="https://www.reddit.com/r/AmItheAsshole/comments/1ax5zmp/aita_for_not_adapting_to_the_shchedule_of_the/krmaqho/" TargetMode="External"/><Relationship Id="rId1032" Type="http://schemas.openxmlformats.org/officeDocument/2006/relationships/hyperlink" Target="https://www.reddit.com/r/AmItheAsshole/comments/1awkqhy/aita_for_snapping_at_my_husband_and_telling_him/krialht/" TargetMode="External"/><Relationship Id="rId1989" Type="http://schemas.openxmlformats.org/officeDocument/2006/relationships/hyperlink" Target="https://www.reddit.com/r/AmItheAsshole/comments/1awm5kq/aita_for_not_inviting_my_girlfriend_to_join_the/krj14vb/" TargetMode="External"/><Relationship Id="rId1849" Type="http://schemas.openxmlformats.org/officeDocument/2006/relationships/hyperlink" Target="https://www.reddit.com/r/AmItheAsshole/comments/1awm5kq/aita_for_not_inviting_my_girlfriend_to_join_the/kritziy/" TargetMode="External"/><Relationship Id="rId3064" Type="http://schemas.openxmlformats.org/officeDocument/2006/relationships/hyperlink" Target="https://www.reddit.com/r/AmItheAsshole/comments/1awqpfo/aita_for_going_against_my_husbands_wishes_and/krjbi4j/" TargetMode="External"/><Relationship Id="rId192" Type="http://schemas.openxmlformats.org/officeDocument/2006/relationships/hyperlink" Target="https://www.reddit.com/r/AmItheAsshole/comments/1ax5zmp/aita_for_not_adapting_to_the_shchedule_of_the/krm1yhv/" TargetMode="External"/><Relationship Id="rId1709" Type="http://schemas.openxmlformats.org/officeDocument/2006/relationships/hyperlink" Target="https://www.reddit.com/r/AmItheAsshole/comments/1awm5kq/aita_for_not_inviting_my_girlfriend_to_join_the/krig35r/" TargetMode="External"/><Relationship Id="rId1916" Type="http://schemas.openxmlformats.org/officeDocument/2006/relationships/hyperlink" Target="https://www.reddit.com/r/AmItheAsshole/comments/1awm5kq/aita_for_not_inviting_my_girlfriend_to_join_the/krivjk7/" TargetMode="External"/><Relationship Id="rId3271" Type="http://schemas.openxmlformats.org/officeDocument/2006/relationships/hyperlink" Target="https://www.reddit.com/r/AmItheAsshole/comments/1awwjl7/aita_for_refusing_to_spend_more_money_on_an/" TargetMode="External"/><Relationship Id="rId2080" Type="http://schemas.openxmlformats.org/officeDocument/2006/relationships/hyperlink" Target="https://www.reddit.com/r/AmItheAsshole/comments/1awm5kq/aita_for_not_inviting_my_girlfriend_to_join_the/krj88oo/" TargetMode="External"/><Relationship Id="rId3131" Type="http://schemas.openxmlformats.org/officeDocument/2006/relationships/hyperlink" Target="https://www.reddit.com/r/AmItheAsshole/comments/1awvi0c/aita_for_not_selling_my_house_and_giving_my_ex/krksvr0/" TargetMode="External"/><Relationship Id="rId2897" Type="http://schemas.openxmlformats.org/officeDocument/2006/relationships/hyperlink" Target="https://www.reddit.com/r/AmItheAsshole/comments/1awm5kq/aita_for_not_inviting_my_girlfriend_to_join_the/krk2mnu/" TargetMode="External"/><Relationship Id="rId869" Type="http://schemas.openxmlformats.org/officeDocument/2006/relationships/hyperlink" Target="https://www.reddit.com/r/AmItheAsshole/comments/1ax6o2s/aita_for_ignoring_my_mothers_daily_phone_calls/krm5754/" TargetMode="External"/><Relationship Id="rId1499" Type="http://schemas.openxmlformats.org/officeDocument/2006/relationships/hyperlink" Target="https://www.reddit.com/r/AmItheAsshole/comments/1awlk12/aita_for_telling_my_wife_to_be_happy_with_the_car/krj9sbb/" TargetMode="External"/><Relationship Id="rId729" Type="http://schemas.openxmlformats.org/officeDocument/2006/relationships/hyperlink" Target="https://www.reddit.com/r/AmItheAsshole/comments/1ax6dek/aita_for_refusing_the_cook_for_my_boyfriend/krm5r3e/" TargetMode="External"/><Relationship Id="rId1359" Type="http://schemas.openxmlformats.org/officeDocument/2006/relationships/hyperlink" Target="https://www.reddit.com/r/AmItheAsshole/comments/1awkqhy/aita_for_snapping_at_my_husband_and_telling_him/kris95z/" TargetMode="External"/><Relationship Id="rId2757" Type="http://schemas.openxmlformats.org/officeDocument/2006/relationships/hyperlink" Target="https://www.reddit.com/r/AmItheAsshole/comments/1awm5kq/aita_for_not_inviting_my_girlfriend_to_join_the/kriwg4j/" TargetMode="External"/><Relationship Id="rId2964" Type="http://schemas.openxmlformats.org/officeDocument/2006/relationships/hyperlink" Target="https://www.reddit.com/r/AmItheAsshole/comments/1awm5kq/aita_for_not_inviting_my_girlfriend_to_join_the/krm7sw1/" TargetMode="External"/><Relationship Id="rId936" Type="http://schemas.openxmlformats.org/officeDocument/2006/relationships/hyperlink" Target="https://www.reddit.com/r/AmItheAsshole/comments/1awizuh/aita_for_not_wanting_to_sleep_on_the_couch/krhwek8/" TargetMode="External"/><Relationship Id="rId1219" Type="http://schemas.openxmlformats.org/officeDocument/2006/relationships/hyperlink" Target="https://www.reddit.com/r/AmItheAsshole/comments/1awkqhy/aita_for_snapping_at_my_husband_and_telling_him/krkexim/" TargetMode="External"/><Relationship Id="rId1566" Type="http://schemas.openxmlformats.org/officeDocument/2006/relationships/hyperlink" Target="https://www.reddit.com/r/AmItheAsshole/comments/1awlk12/aita_for_telling_my_wife_to_be_happy_with_the_car/krixcw9/" TargetMode="External"/><Relationship Id="rId1773" Type="http://schemas.openxmlformats.org/officeDocument/2006/relationships/hyperlink" Target="https://www.reddit.com/r/AmItheAsshole/comments/1awm5kq/aita_for_not_inviting_my_girlfriend_to_join_the/kriswwj/" TargetMode="External"/><Relationship Id="rId1980" Type="http://schemas.openxmlformats.org/officeDocument/2006/relationships/hyperlink" Target="https://www.reddit.com/r/AmItheAsshole/comments/1awm5kq/aita_for_not_inviting_my_girlfriend_to_join_the/krj0gib/" TargetMode="External"/><Relationship Id="rId2617" Type="http://schemas.openxmlformats.org/officeDocument/2006/relationships/hyperlink" Target="https://www.reddit.com/r/AmItheAsshole/comments/1awm5kq/aita_for_not_inviting_my_girlfriend_to_join_the/krj4u0e/" TargetMode="External"/><Relationship Id="rId2824" Type="http://schemas.openxmlformats.org/officeDocument/2006/relationships/hyperlink" Target="https://www.reddit.com/r/AmItheAsshole/comments/1awm5kq/aita_for_not_inviting_my_girlfriend_to_join_the/krj2g5d/" TargetMode="External"/><Relationship Id="rId65" Type="http://schemas.openxmlformats.org/officeDocument/2006/relationships/hyperlink" Target="https://www.reddit.com/r/AmItheAsshole/comments/1ax5zmp/aita_for_not_adapting_to_the_shchedule_of_the/krlx0h5/" TargetMode="External"/><Relationship Id="rId1426" Type="http://schemas.openxmlformats.org/officeDocument/2006/relationships/hyperlink" Target="https://www.reddit.com/r/AmItheAsshole/comments/1awlk12/aita_for_telling_my_wife_to_be_happy_with_the_car/krip58e/" TargetMode="External"/><Relationship Id="rId1633" Type="http://schemas.openxmlformats.org/officeDocument/2006/relationships/hyperlink" Target="https://www.reddit.com/r/AmItheAsshole/comments/1awlk12/aita_for_telling_my_wife_to_be_happy_with_the_car/krjct6d/" TargetMode="External"/><Relationship Id="rId1840" Type="http://schemas.openxmlformats.org/officeDocument/2006/relationships/hyperlink" Target="https://www.reddit.com/r/AmItheAsshole/comments/1awm5kq/aita_for_not_inviting_my_girlfriend_to_join_the/kriq53r/" TargetMode="External"/><Relationship Id="rId1700" Type="http://schemas.openxmlformats.org/officeDocument/2006/relationships/hyperlink" Target="https://www.reddit.com/r/AmItheAsshole/comments/1awm5kq/aita_for_not_inviting_my_girlfriend_to_join_the/krifzru/" TargetMode="External"/><Relationship Id="rId3458" Type="http://schemas.openxmlformats.org/officeDocument/2006/relationships/hyperlink" Target="https://www.reddit.com/r/AmItheAsshole/comments/1ax14i7/aita_for_asking_my_boyfriend_for_money/krl1ol4/" TargetMode="External"/><Relationship Id="rId379" Type="http://schemas.openxmlformats.org/officeDocument/2006/relationships/hyperlink" Target="https://www.reddit.com/r/AmItheAsshole/comments/1ax5zmp/aita_for_not_adapting_to_the_shchedule_of_the/krm9wzw/" TargetMode="External"/><Relationship Id="rId586" Type="http://schemas.openxmlformats.org/officeDocument/2006/relationships/hyperlink" Target="https://www.reddit.com/r/AmItheAsshole/comments/1ax5zmp/aita_for_not_adapting_to_the_shchedule_of_the/krm9x55/" TargetMode="External"/><Relationship Id="rId793" Type="http://schemas.openxmlformats.org/officeDocument/2006/relationships/hyperlink" Target="https://www.reddit.com/r/AmItheAsshole/comments/1ax6dek/aita_for_refusing_the_cook_for_my_boyfriend/krm2l06/" TargetMode="External"/><Relationship Id="rId2267" Type="http://schemas.openxmlformats.org/officeDocument/2006/relationships/hyperlink" Target="https://www.reddit.com/r/AmItheAsshole/comments/1awm5kq/aita_for_not_inviting_my_girlfriend_to_join_the/krk3lgi/" TargetMode="External"/><Relationship Id="rId2474" Type="http://schemas.openxmlformats.org/officeDocument/2006/relationships/hyperlink" Target="https://www.reddit.com/r/AmItheAsshole/comments/1awm5kq/aita_for_not_inviting_my_girlfriend_to_join_the/krlznv7/" TargetMode="External"/><Relationship Id="rId2681" Type="http://schemas.openxmlformats.org/officeDocument/2006/relationships/hyperlink" Target="https://www.reddit.com/r/AmItheAsshole/comments/1awm5kq/aita_for_not_inviting_my_girlfriend_to_join_the/kri5464/" TargetMode="External"/><Relationship Id="rId3318" Type="http://schemas.openxmlformats.org/officeDocument/2006/relationships/hyperlink" Target="https://www.reddit.com/r/AmItheAsshole/comments/1ax0gye/aita_for_being_concerned_about_my_bfs_drinking/krkuo0a/" TargetMode="External"/><Relationship Id="rId239" Type="http://schemas.openxmlformats.org/officeDocument/2006/relationships/hyperlink" Target="https://www.reddit.com/r/AmItheAsshole/comments/1ax5zmp/aita_for_not_adapting_to_the_shchedule_of_the/krm45ta/" TargetMode="External"/><Relationship Id="rId446" Type="http://schemas.openxmlformats.org/officeDocument/2006/relationships/hyperlink" Target="https://www.reddit.com/r/AmItheAsshole/comments/1ax5zmp/aita_for_not_adapting_to_the_shchedule_of_the/krm7cuv/" TargetMode="External"/><Relationship Id="rId653" Type="http://schemas.openxmlformats.org/officeDocument/2006/relationships/hyperlink" Target="https://www.reddit.com/r/AmItheAsshole/comments/1ax6dek/aita_for_refusing_the_cook_for_my_boyfriend/krm4hni/" TargetMode="External"/><Relationship Id="rId1076" Type="http://schemas.openxmlformats.org/officeDocument/2006/relationships/hyperlink" Target="https://www.reddit.com/r/AmItheAsshole/comments/1awkqhy/aita_for_snapping_at_my_husband_and_telling_him/krieizt/" TargetMode="External"/><Relationship Id="rId1283" Type="http://schemas.openxmlformats.org/officeDocument/2006/relationships/hyperlink" Target="https://www.reddit.com/r/AmItheAsshole/comments/1awkqhy/aita_for_snapping_at_my_husband_and_telling_him/krlxgeg/" TargetMode="External"/><Relationship Id="rId1490" Type="http://schemas.openxmlformats.org/officeDocument/2006/relationships/hyperlink" Target="https://www.reddit.com/r/AmItheAsshole/comments/1awlk12/aita_for_telling_my_wife_to_be_happy_with_the_car/krj5bsy/" TargetMode="External"/><Relationship Id="rId2127" Type="http://schemas.openxmlformats.org/officeDocument/2006/relationships/hyperlink" Target="https://www.reddit.com/r/AmItheAsshole/comments/1awm5kq/aita_for_not_inviting_my_girlfriend_to_join_the/krjca5p/" TargetMode="External"/><Relationship Id="rId2334" Type="http://schemas.openxmlformats.org/officeDocument/2006/relationships/hyperlink" Target="https://www.reddit.com/r/AmItheAsshole/comments/1awm5kq/aita_for_not_inviting_my_girlfriend_to_join_the/krkpatd/" TargetMode="External"/><Relationship Id="rId306" Type="http://schemas.openxmlformats.org/officeDocument/2006/relationships/hyperlink" Target="https://www.reddit.com/r/AmItheAsshole/comments/1ax5zmp/aita_for_not_adapting_to_the_shchedule_of_the/krm711j/" TargetMode="External"/><Relationship Id="rId860" Type="http://schemas.openxmlformats.org/officeDocument/2006/relationships/hyperlink" Target="https://www.reddit.com/r/AmItheAsshole/comments/1ax6o2s/aita_for_ignoring_my_mothers_daily_phone_calls/krlvzyc/" TargetMode="External"/><Relationship Id="rId1143" Type="http://schemas.openxmlformats.org/officeDocument/2006/relationships/hyperlink" Target="https://www.reddit.com/r/AmItheAsshole/comments/1awkqhy/aita_for_snapping_at_my_husband_and_telling_him/kridbuw/" TargetMode="External"/><Relationship Id="rId2541" Type="http://schemas.openxmlformats.org/officeDocument/2006/relationships/hyperlink" Target="https://www.reddit.com/r/AmItheAsshole/comments/1awm5kq/aita_for_not_inviting_my_girlfriend_to_join_the/kriojhg/" TargetMode="External"/><Relationship Id="rId513" Type="http://schemas.openxmlformats.org/officeDocument/2006/relationships/hyperlink" Target="https://www.reddit.com/r/AmItheAsshole/comments/1ax5zmp/aita_for_not_adapting_to_the_shchedule_of_the/krm970p/" TargetMode="External"/><Relationship Id="rId720" Type="http://schemas.openxmlformats.org/officeDocument/2006/relationships/hyperlink" Target="https://www.reddit.com/r/AmItheAsshole/comments/1ax6dek/aita_for_refusing_the_cook_for_my_boyfriend/krlxs0q/" TargetMode="External"/><Relationship Id="rId1350" Type="http://schemas.openxmlformats.org/officeDocument/2006/relationships/hyperlink" Target="https://www.reddit.com/r/AmItheAsshole/comments/1awkqhy/aita_for_snapping_at_my_husband_and_telling_him/krk39n0/" TargetMode="External"/><Relationship Id="rId2401" Type="http://schemas.openxmlformats.org/officeDocument/2006/relationships/hyperlink" Target="https://www.reddit.com/r/AmItheAsshole/comments/1awm5kq/aita_for_not_inviting_my_girlfriend_to_join_the/krlb81f/" TargetMode="External"/><Relationship Id="rId1003" Type="http://schemas.openxmlformats.org/officeDocument/2006/relationships/hyperlink" Target="https://www.reddit.com/r/AmItheAsshole/comments/1awkqhy/aita_for_snapping_at_my_husband_and_telling_him/kri5b9t/" TargetMode="External"/><Relationship Id="rId1210" Type="http://schemas.openxmlformats.org/officeDocument/2006/relationships/hyperlink" Target="https://www.reddit.com/r/AmItheAsshole/comments/1awkqhy/aita_for_snapping_at_my_husband_and_telling_him/krjlg3n/" TargetMode="External"/><Relationship Id="rId3175" Type="http://schemas.openxmlformats.org/officeDocument/2006/relationships/hyperlink" Target="https://www.reddit.com/r/AmItheAsshole/comments/1awvi0c/aita_for_not_selling_my_house_and_giving_my_ex/krlx9zr/" TargetMode="External"/><Relationship Id="rId3382" Type="http://schemas.openxmlformats.org/officeDocument/2006/relationships/hyperlink" Target="https://www.reddit.com/r/AmItheAsshole/comments/1ax0gye/aita_for_being_concerned_about_my_bfs_drinking/krl0q6v/" TargetMode="External"/><Relationship Id="rId2191" Type="http://schemas.openxmlformats.org/officeDocument/2006/relationships/hyperlink" Target="https://www.reddit.com/r/AmItheAsshole/comments/1awm5kq/aita_for_not_inviting_my_girlfriend_to_join_the/krjj7y9/" TargetMode="External"/><Relationship Id="rId3035" Type="http://schemas.openxmlformats.org/officeDocument/2006/relationships/hyperlink" Target="https://www.reddit.com/r/AmItheAsshole/comments/1awq8mp/aita_for_leaving_my_wife_behind/krj97u6/" TargetMode="External"/><Relationship Id="rId3242" Type="http://schemas.openxmlformats.org/officeDocument/2006/relationships/hyperlink" Target="https://www.reddit.com/r/AmItheAsshole/comments/1awx2lv/aita_for_telling_my_dad_that_theyre_constant/krkow70/" TargetMode="External"/><Relationship Id="rId163" Type="http://schemas.openxmlformats.org/officeDocument/2006/relationships/hyperlink" Target="https://www.reddit.com/r/AmItheAsshole/comments/1ax5zmp/aita_for_not_adapting_to_the_shchedule_of_the/krm09o3/" TargetMode="External"/><Relationship Id="rId370" Type="http://schemas.openxmlformats.org/officeDocument/2006/relationships/hyperlink" Target="https://www.reddit.com/r/AmItheAsshole/comments/1ax5zmp/aita_for_not_adapting_to_the_shchedule_of_the/krm9ijh/" TargetMode="External"/><Relationship Id="rId2051" Type="http://schemas.openxmlformats.org/officeDocument/2006/relationships/hyperlink" Target="https://www.reddit.com/r/AmItheAsshole/comments/1awm5kq/aita_for_not_inviting_my_girlfriend_to_join_the/krj5w6a/" TargetMode="External"/><Relationship Id="rId3102" Type="http://schemas.openxmlformats.org/officeDocument/2006/relationships/hyperlink" Target="https://www.reddit.com/r/AmItheAsshole/comments/1awvi0c/aita_for_not_selling_my_house_and_giving_my_ex/krkebcy/" TargetMode="External"/><Relationship Id="rId230" Type="http://schemas.openxmlformats.org/officeDocument/2006/relationships/hyperlink" Target="https://www.reddit.com/r/AmItheAsshole/comments/1ax5zmp/aita_for_not_adapting_to_the_shchedule_of_the/krm3qkh/" TargetMode="External"/><Relationship Id="rId2868" Type="http://schemas.openxmlformats.org/officeDocument/2006/relationships/hyperlink" Target="https://www.reddit.com/r/AmItheAsshole/comments/1awm5kq/aita_for_not_inviting_my_girlfriend_to_join_the/krlpsji/" TargetMode="External"/><Relationship Id="rId1677" Type="http://schemas.openxmlformats.org/officeDocument/2006/relationships/hyperlink" Target="https://www.reddit.com/r/AmItheAsshole/comments/1awm5kq/aita_for_not_inviting_my_girlfriend_to_join_the/kri3110/" TargetMode="External"/><Relationship Id="rId1884" Type="http://schemas.openxmlformats.org/officeDocument/2006/relationships/hyperlink" Target="https://www.reddit.com/r/AmItheAsshole/comments/1awm5kq/aita_for_not_inviting_my_girlfriend_to_join_the/krjspuo/" TargetMode="External"/><Relationship Id="rId2728" Type="http://schemas.openxmlformats.org/officeDocument/2006/relationships/hyperlink" Target="https://www.reddit.com/r/AmItheAsshole/comments/1awm5kq/aita_for_not_inviting_my_girlfriend_to_join_the/krka9le/" TargetMode="External"/><Relationship Id="rId2935" Type="http://schemas.openxmlformats.org/officeDocument/2006/relationships/hyperlink" Target="https://www.reddit.com/r/AmItheAsshole/comments/1awm5kq/aita_for_not_inviting_my_girlfriend_to_join_the/krk0zc4/" TargetMode="External"/><Relationship Id="rId907" Type="http://schemas.openxmlformats.org/officeDocument/2006/relationships/hyperlink" Target="https://www.reddit.com/r/AmItheAsshole/comments/1awizuh/aita_for_not_wanting_to_sleep_on_the_couch/krhgxdy/" TargetMode="External"/><Relationship Id="rId1537" Type="http://schemas.openxmlformats.org/officeDocument/2006/relationships/hyperlink" Target="https://www.reddit.com/r/AmItheAsshole/comments/1awlk12/aita_for_telling_my_wife_to_be_happy_with_the_car/krkz1dk/" TargetMode="External"/><Relationship Id="rId1744" Type="http://schemas.openxmlformats.org/officeDocument/2006/relationships/hyperlink" Target="https://www.reddit.com/r/AmItheAsshole/comments/1awm5kq/aita_for_not_inviting_my_girlfriend_to_join_the/krigfzq/" TargetMode="External"/><Relationship Id="rId1951" Type="http://schemas.openxmlformats.org/officeDocument/2006/relationships/hyperlink" Target="https://www.reddit.com/r/AmItheAsshole/comments/1awm5kq/aita_for_not_inviting_my_girlfriend_to_join_the/kriy4z8/" TargetMode="External"/><Relationship Id="rId36" Type="http://schemas.openxmlformats.org/officeDocument/2006/relationships/hyperlink" Target="https://www.reddit.com/r/AmItheAsshole/comments/1ax5zmp/aita_for_not_adapting_to_the_shchedule_of_the/krlqyw9/" TargetMode="External"/><Relationship Id="rId1604" Type="http://schemas.openxmlformats.org/officeDocument/2006/relationships/hyperlink" Target="https://www.reddit.com/r/AmItheAsshole/comments/1awlk12/aita_for_telling_my_wife_to_be_happy_with_the_car/krldwsf/" TargetMode="External"/><Relationship Id="rId1811" Type="http://schemas.openxmlformats.org/officeDocument/2006/relationships/hyperlink" Target="https://www.reddit.com/r/AmItheAsshole/comments/1awm5kq/aita_for_not_inviting_my_girlfriend_to_join_the/krisdur/" TargetMode="External"/><Relationship Id="rId697" Type="http://schemas.openxmlformats.org/officeDocument/2006/relationships/hyperlink" Target="https://www.reddit.com/r/AmItheAsshole/comments/1ax6dek/aita_for_refusing_the_cook_for_my_boyfriend/krmaiyx/" TargetMode="External"/><Relationship Id="rId2378" Type="http://schemas.openxmlformats.org/officeDocument/2006/relationships/hyperlink" Target="https://www.reddit.com/r/AmItheAsshole/comments/1awm5kq/aita_for_not_inviting_my_girlfriend_to_join_the/krl6yy0/" TargetMode="External"/><Relationship Id="rId3429" Type="http://schemas.openxmlformats.org/officeDocument/2006/relationships/hyperlink" Target="https://www.reddit.com/r/AmItheAsshole/comments/1ax0gye/aita_for_being_concerned_about_my_bfs_drinking/krl0wdw/" TargetMode="External"/><Relationship Id="rId1187" Type="http://schemas.openxmlformats.org/officeDocument/2006/relationships/hyperlink" Target="https://www.reddit.com/r/AmItheAsshole/comments/1awkqhy/aita_for_snapping_at_my_husband_and_telling_him/krix91b/" TargetMode="External"/><Relationship Id="rId2585" Type="http://schemas.openxmlformats.org/officeDocument/2006/relationships/hyperlink" Target="https://www.reddit.com/r/AmItheAsshole/comments/1awm5kq/aita_for_not_inviting_my_girlfriend_to_join_the/krl4md2/" TargetMode="External"/><Relationship Id="rId2792" Type="http://schemas.openxmlformats.org/officeDocument/2006/relationships/hyperlink" Target="https://www.reddit.com/r/AmItheAsshole/comments/1awm5kq/aita_for_not_inviting_my_girlfriend_to_join_the/kri85da/" TargetMode="External"/><Relationship Id="rId557" Type="http://schemas.openxmlformats.org/officeDocument/2006/relationships/hyperlink" Target="https://www.reddit.com/r/AmItheAsshole/comments/1ax5zmp/aita_for_not_adapting_to_the_shchedule_of_the/krmaoeo/" TargetMode="External"/><Relationship Id="rId764" Type="http://schemas.openxmlformats.org/officeDocument/2006/relationships/hyperlink" Target="https://www.reddit.com/r/AmItheAsshole/comments/1ax6dek/aita_for_refusing_the_cook_for_my_boyfriend/krm51pu/" TargetMode="External"/><Relationship Id="rId971" Type="http://schemas.openxmlformats.org/officeDocument/2006/relationships/hyperlink" Target="https://www.reddit.com/r/AmItheAsshole/comments/1awjb7j/aita_for_wanting_to_use_seperate_sponges_1/krhke6c/" TargetMode="External"/><Relationship Id="rId1394" Type="http://schemas.openxmlformats.org/officeDocument/2006/relationships/hyperlink" Target="https://www.reddit.com/r/AmItheAsshole/comments/1awlk12/aita_for_telling_my_wife_to_be_happy_with_the_car/krixh77/" TargetMode="External"/><Relationship Id="rId2238" Type="http://schemas.openxmlformats.org/officeDocument/2006/relationships/hyperlink" Target="https://www.reddit.com/r/AmItheAsshole/comments/1awm5kq/aita_for_not_inviting_my_girlfriend_to_join_the/krjs5uh/" TargetMode="External"/><Relationship Id="rId2445" Type="http://schemas.openxmlformats.org/officeDocument/2006/relationships/hyperlink" Target="https://www.reddit.com/r/AmItheAsshole/comments/1awm5kq/aita_for_not_inviting_my_girlfriend_to_join_the/krlq3hr/" TargetMode="External"/><Relationship Id="rId2652" Type="http://schemas.openxmlformats.org/officeDocument/2006/relationships/hyperlink" Target="https://www.reddit.com/r/AmItheAsshole/comments/1awm5kq/aita_for_not_inviting_my_girlfriend_to_join_the/krk142i/" TargetMode="External"/><Relationship Id="rId417" Type="http://schemas.openxmlformats.org/officeDocument/2006/relationships/hyperlink" Target="https://www.reddit.com/r/AmItheAsshole/comments/1ax5zmp/aita_for_not_adapting_to_the_shchedule_of_the/krlzbdz/" TargetMode="External"/><Relationship Id="rId624" Type="http://schemas.openxmlformats.org/officeDocument/2006/relationships/hyperlink" Target="https://www.reddit.com/r/AmItheAsshole/comments/1ax6dek/aita_for_refusing_the_cook_for_my_boyfriend/krlv6qw/" TargetMode="External"/><Relationship Id="rId831" Type="http://schemas.openxmlformats.org/officeDocument/2006/relationships/hyperlink" Target="https://www.reddit.com/r/AmItheAsshole/comments/1ax6hdo/aita_for_being_super_frustrated_with_a_special/krm4p5p/" TargetMode="External"/><Relationship Id="rId1047" Type="http://schemas.openxmlformats.org/officeDocument/2006/relationships/hyperlink" Target="https://www.reddit.com/r/AmItheAsshole/comments/1awkqhy/aita_for_snapping_at_my_husband_and_telling_him/kri9slm/" TargetMode="External"/><Relationship Id="rId1254" Type="http://schemas.openxmlformats.org/officeDocument/2006/relationships/hyperlink" Target="https://www.reddit.com/r/AmItheAsshole/comments/1awkqhy/aita_for_snapping_at_my_husband_and_telling_him/kri80w1/" TargetMode="External"/><Relationship Id="rId1461" Type="http://schemas.openxmlformats.org/officeDocument/2006/relationships/hyperlink" Target="https://www.reddit.com/r/AmItheAsshole/comments/1awlk12/aita_for_telling_my_wife_to_be_happy_with_the_car/kriul5f/" TargetMode="External"/><Relationship Id="rId2305" Type="http://schemas.openxmlformats.org/officeDocument/2006/relationships/hyperlink" Target="https://www.reddit.com/r/AmItheAsshole/comments/1awm5kq/aita_for_not_inviting_my_girlfriend_to_join_the/krketgl/" TargetMode="External"/><Relationship Id="rId2512" Type="http://schemas.openxmlformats.org/officeDocument/2006/relationships/hyperlink" Target="https://www.reddit.com/r/AmItheAsshole/comments/1awm5kq/aita_for_not_inviting_my_girlfriend_to_join_the/krj6pq7/" TargetMode="External"/><Relationship Id="rId1114" Type="http://schemas.openxmlformats.org/officeDocument/2006/relationships/hyperlink" Target="https://www.reddit.com/r/AmItheAsshole/comments/1awkqhy/aita_for_snapping_at_my_husband_and_telling_him/krj2dym/" TargetMode="External"/><Relationship Id="rId1321" Type="http://schemas.openxmlformats.org/officeDocument/2006/relationships/hyperlink" Target="https://www.reddit.com/r/AmItheAsshole/comments/1awkqhy/aita_for_snapping_at_my_husband_and_telling_him/krizhsp/" TargetMode="External"/><Relationship Id="rId3079" Type="http://schemas.openxmlformats.org/officeDocument/2006/relationships/hyperlink" Target="https://www.reddit.com/r/AmItheAsshole/comments/1awqpfo/aita_for_going_against_my_husbands_wishes_and/krklekz/" TargetMode="External"/><Relationship Id="rId3286" Type="http://schemas.openxmlformats.org/officeDocument/2006/relationships/hyperlink" Target="https://www.reddit.com/r/AmItheAsshole/comments/1awyol1/aita_for_expecting_my_girlfriend_to_do_more/krkmneo/" TargetMode="External"/><Relationship Id="rId3493" Type="http://schemas.openxmlformats.org/officeDocument/2006/relationships/hyperlink" Target="https://www.reddit.com/r/AmItheAsshole/comments/1ax1604/aitah_for_bringing_chaos_to_a_quiet_community/krlx45k/" TargetMode="External"/><Relationship Id="rId2095" Type="http://schemas.openxmlformats.org/officeDocument/2006/relationships/hyperlink" Target="https://www.reddit.com/r/AmItheAsshole/comments/1awm5kq/aita_for_not_inviting_my_girlfriend_to_join_the/krj9icn/" TargetMode="External"/><Relationship Id="rId3146" Type="http://schemas.openxmlformats.org/officeDocument/2006/relationships/hyperlink" Target="https://www.reddit.com/r/AmItheAsshole/comments/1awvi0c/aita_for_not_selling_my_house_and_giving_my_ex/krl7ohk/" TargetMode="External"/><Relationship Id="rId3353" Type="http://schemas.openxmlformats.org/officeDocument/2006/relationships/hyperlink" Target="https://www.reddit.com/r/AmItheAsshole/comments/1ax0gye/aita_for_being_concerned_about_my_bfs_drinking/krlelwn/" TargetMode="External"/><Relationship Id="rId274" Type="http://schemas.openxmlformats.org/officeDocument/2006/relationships/hyperlink" Target="https://www.reddit.com/r/AmItheAsshole/comments/1ax5zmp/aita_for_not_adapting_to_the_shchedule_of_the/krm5pjs/" TargetMode="External"/><Relationship Id="rId481" Type="http://schemas.openxmlformats.org/officeDocument/2006/relationships/hyperlink" Target="https://www.reddit.com/r/AmItheAsshole/comments/1ax5zmp/aita_for_not_adapting_to_the_shchedule_of_the/krm8uil/" TargetMode="External"/><Relationship Id="rId2162" Type="http://schemas.openxmlformats.org/officeDocument/2006/relationships/hyperlink" Target="https://www.reddit.com/r/AmItheAsshole/comments/1awm5kq/aita_for_not_inviting_my_girlfriend_to_join_the/krjfksi/" TargetMode="External"/><Relationship Id="rId3006" Type="http://schemas.openxmlformats.org/officeDocument/2006/relationships/hyperlink" Target="https://www.reddit.com/r/AmItheAsshole/comments/1awp6th/aita_for_not_wanting_my_fianc&#233;_to_drive_for_uber/" TargetMode="External"/><Relationship Id="rId134" Type="http://schemas.openxmlformats.org/officeDocument/2006/relationships/hyperlink" Target="https://www.reddit.com/r/AmItheAsshole/comments/1ax5zmp/aita_for_not_adapting_to_the_shchedule_of_the/krm01yd/" TargetMode="External"/><Relationship Id="rId3213" Type="http://schemas.openxmlformats.org/officeDocument/2006/relationships/hyperlink" Target="https://www.reddit.com/r/AmItheAsshole/comments/1awvi0c/aita_for_not_selling_my_house_and_giving_my_ex/krlgqzn/" TargetMode="External"/><Relationship Id="rId3420" Type="http://schemas.openxmlformats.org/officeDocument/2006/relationships/hyperlink" Target="https://www.reddit.com/r/AmItheAsshole/comments/1ax0gye/aita_for_being_concerned_about_my_bfs_drinking/krl0iga/" TargetMode="External"/><Relationship Id="rId341" Type="http://schemas.openxmlformats.org/officeDocument/2006/relationships/hyperlink" Target="https://www.reddit.com/r/AmItheAsshole/comments/1ax5zmp/aita_for_not_adapting_to_the_shchedule_of_the/krm8kwt/" TargetMode="External"/><Relationship Id="rId2022" Type="http://schemas.openxmlformats.org/officeDocument/2006/relationships/hyperlink" Target="https://www.reddit.com/r/AmItheAsshole/comments/1awm5kq/aita_for_not_inviting_my_girlfriend_to_join_the/krj3sm1/" TargetMode="External"/><Relationship Id="rId2979" Type="http://schemas.openxmlformats.org/officeDocument/2006/relationships/hyperlink" Target="https://www.reddit.com/r/AmItheAsshole/comments/1awosbj/aita_for_no_longer_doing_things_for_my_younger/kriq9q2/" TargetMode="External"/><Relationship Id="rId201" Type="http://schemas.openxmlformats.org/officeDocument/2006/relationships/hyperlink" Target="https://www.reddit.com/r/AmItheAsshole/comments/1ax5zmp/aita_for_not_adapting_to_the_shchedule_of_the/krm27we/" TargetMode="External"/><Relationship Id="rId1788" Type="http://schemas.openxmlformats.org/officeDocument/2006/relationships/hyperlink" Target="https://www.reddit.com/r/AmItheAsshole/comments/1awm5kq/aita_for_not_inviting_my_girlfriend_to_join_the/kriq5yr/" TargetMode="External"/><Relationship Id="rId1995" Type="http://schemas.openxmlformats.org/officeDocument/2006/relationships/hyperlink" Target="https://www.reddit.com/r/AmItheAsshole/comments/1awm5kq/aita_for_not_inviting_my_girlfriend_to_join_the/krj1mja/" TargetMode="External"/><Relationship Id="rId2839" Type="http://schemas.openxmlformats.org/officeDocument/2006/relationships/hyperlink" Target="https://www.reddit.com/r/AmItheAsshole/comments/1awm5kq/aita_for_not_inviting_my_girlfriend_to_join_the/krium7r/" TargetMode="External"/><Relationship Id="rId1648" Type="http://schemas.openxmlformats.org/officeDocument/2006/relationships/hyperlink" Target="https://www.reddit.com/r/AmItheAsshole/comments/1awlk12/aita_for_telling_my_wife_to_be_happy_with_the_car/kriav7l/" TargetMode="External"/><Relationship Id="rId1508" Type="http://schemas.openxmlformats.org/officeDocument/2006/relationships/hyperlink" Target="https://www.reddit.com/r/AmItheAsshole/comments/1awlk12/aita_for_telling_my_wife_to_be_happy_with_the_car/krjevha/" TargetMode="External"/><Relationship Id="rId1855" Type="http://schemas.openxmlformats.org/officeDocument/2006/relationships/hyperlink" Target="https://www.reddit.com/r/AmItheAsshole/comments/1awm5kq/aita_for_not_inviting_my_girlfriend_to_join_the/krig41o/" TargetMode="External"/><Relationship Id="rId2906" Type="http://schemas.openxmlformats.org/officeDocument/2006/relationships/hyperlink" Target="https://www.reddit.com/r/AmItheAsshole/comments/1awm5kq/aita_for_not_inviting_my_girlfriend_to_join_the/krlc10s/" TargetMode="External"/><Relationship Id="rId3070" Type="http://schemas.openxmlformats.org/officeDocument/2006/relationships/hyperlink" Target="https://www.reddit.com/r/AmItheAsshole/comments/1awqpfo/aita_for_going_against_my_husbands_wishes_and/krj0ji4/" TargetMode="External"/><Relationship Id="rId1715" Type="http://schemas.openxmlformats.org/officeDocument/2006/relationships/hyperlink" Target="https://www.reddit.com/r/AmItheAsshole/comments/1awm5kq/aita_for_not_inviting_my_girlfriend_to_join_the/kriihxt/" TargetMode="External"/><Relationship Id="rId1922" Type="http://schemas.openxmlformats.org/officeDocument/2006/relationships/hyperlink" Target="https://www.reddit.com/r/AmItheAsshole/comments/1awm5kq/aita_for_not_inviting_my_girlfriend_to_join_the/kriw486/" TargetMode="External"/><Relationship Id="rId2489" Type="http://schemas.openxmlformats.org/officeDocument/2006/relationships/hyperlink" Target="https://www.reddit.com/r/AmItheAsshole/comments/1awm5kq/aita_for_not_inviting_my_girlfriend_to_join_the/krm4mxy/" TargetMode="External"/><Relationship Id="rId2696" Type="http://schemas.openxmlformats.org/officeDocument/2006/relationships/hyperlink" Target="https://www.reddit.com/r/AmItheAsshole/comments/1awm5kq/aita_for_not_inviting_my_girlfriend_to_join_the/kriso1o/" TargetMode="External"/><Relationship Id="rId668" Type="http://schemas.openxmlformats.org/officeDocument/2006/relationships/hyperlink" Target="https://www.reddit.com/r/AmItheAsshole/comments/1ax6dek/aita_for_refusing_the_cook_for_my_boyfriend/krm23eh/" TargetMode="External"/><Relationship Id="rId875" Type="http://schemas.openxmlformats.org/officeDocument/2006/relationships/hyperlink" Target="https://www.reddit.com/r/AmItheAsshole/comments/1ax22es/aita_if_i_leave_my_little_boy_with_my_parents/krl77da/" TargetMode="External"/><Relationship Id="rId1298" Type="http://schemas.openxmlformats.org/officeDocument/2006/relationships/hyperlink" Target="https://www.reddit.com/r/AmItheAsshole/comments/1awkqhy/aita_for_snapping_at_my_husband_and_telling_him/krizrz1/" TargetMode="External"/><Relationship Id="rId2349" Type="http://schemas.openxmlformats.org/officeDocument/2006/relationships/hyperlink" Target="https://www.reddit.com/r/AmItheAsshole/comments/1awm5kq/aita_for_not_inviting_my_girlfriend_to_join_the/krkufng/" TargetMode="External"/><Relationship Id="rId2556" Type="http://schemas.openxmlformats.org/officeDocument/2006/relationships/hyperlink" Target="https://www.reddit.com/r/AmItheAsshole/comments/1awm5kq/aita_for_not_inviting_my_girlfriend_to_join_the/krj5bkb/" TargetMode="External"/><Relationship Id="rId2763" Type="http://schemas.openxmlformats.org/officeDocument/2006/relationships/hyperlink" Target="https://www.reddit.com/r/AmItheAsshole/comments/1awm5kq/aita_for_not_inviting_my_girlfriend_to_join_the/krko5sj/" TargetMode="External"/><Relationship Id="rId2970" Type="http://schemas.openxmlformats.org/officeDocument/2006/relationships/hyperlink" Target="https://www.reddit.com/r/AmItheAsshole/comments/1awok0z/aita_for_forcing_my_wife_into_therapy_tough_read/kriqbgh/" TargetMode="External"/><Relationship Id="rId528" Type="http://schemas.openxmlformats.org/officeDocument/2006/relationships/hyperlink" Target="https://www.reddit.com/r/AmItheAsshole/comments/1ax5zmp/aita_for_not_adapting_to_the_shchedule_of_the/krm9ofy/" TargetMode="External"/><Relationship Id="rId735" Type="http://schemas.openxmlformats.org/officeDocument/2006/relationships/hyperlink" Target="https://www.reddit.com/r/AmItheAsshole/comments/1ax6dek/aita_for_refusing_the_cook_for_my_boyfriend/krm17wy/" TargetMode="External"/><Relationship Id="rId942" Type="http://schemas.openxmlformats.org/officeDocument/2006/relationships/hyperlink" Target="https://www.reddit.com/r/AmItheAsshole/comments/1awizuh/aita_for_not_wanting_to_sleep_on_the_couch/krhqg9p/" TargetMode="External"/><Relationship Id="rId1158" Type="http://schemas.openxmlformats.org/officeDocument/2006/relationships/hyperlink" Target="https://www.reddit.com/r/AmItheAsshole/comments/1awkqhy/aita_for_snapping_at_my_husband_and_telling_him/krij5yg/" TargetMode="External"/><Relationship Id="rId1365" Type="http://schemas.openxmlformats.org/officeDocument/2006/relationships/hyperlink" Target="https://www.reddit.com/r/AmItheAsshole/comments/1awkqhy/aita_for_snapping_at_my_husband_and_telling_him/krj4yjl/" TargetMode="External"/><Relationship Id="rId1572" Type="http://schemas.openxmlformats.org/officeDocument/2006/relationships/hyperlink" Target="https://www.reddit.com/r/AmItheAsshole/comments/1awlk12/aita_for_telling_my_wife_to_be_happy_with_the_car/krlo1ns/" TargetMode="External"/><Relationship Id="rId2209" Type="http://schemas.openxmlformats.org/officeDocument/2006/relationships/hyperlink" Target="https://www.reddit.com/r/AmItheAsshole/comments/1awm5kq/aita_for_not_inviting_my_girlfriend_to_join_the/krjmbu9/" TargetMode="External"/><Relationship Id="rId2416" Type="http://schemas.openxmlformats.org/officeDocument/2006/relationships/hyperlink" Target="https://www.reddit.com/r/AmItheAsshole/comments/1awm5kq/aita_for_not_inviting_my_girlfriend_to_join_the/krlfnot/" TargetMode="External"/><Relationship Id="rId2623" Type="http://schemas.openxmlformats.org/officeDocument/2006/relationships/hyperlink" Target="https://www.reddit.com/r/AmItheAsshole/comments/1awm5kq/aita_for_not_inviting_my_girlfriend_to_join_the/krj8iue/" TargetMode="External"/><Relationship Id="rId1018" Type="http://schemas.openxmlformats.org/officeDocument/2006/relationships/hyperlink" Target="https://www.reddit.com/r/AmItheAsshole/comments/1awkqhy/aita_for_snapping_at_my_husband_and_telling_him/kri1g88/" TargetMode="External"/><Relationship Id="rId1225" Type="http://schemas.openxmlformats.org/officeDocument/2006/relationships/hyperlink" Target="https://www.reddit.com/r/AmItheAsshole/comments/1awkqhy/aita_for_snapping_at_my_husband_and_telling_him/krl2owj/" TargetMode="External"/><Relationship Id="rId1432" Type="http://schemas.openxmlformats.org/officeDocument/2006/relationships/hyperlink" Target="https://www.reddit.com/r/AmItheAsshole/comments/1awlk12/aita_for_telling_my_wife_to_be_happy_with_the_car/kri4f9h/" TargetMode="External"/><Relationship Id="rId2830" Type="http://schemas.openxmlformats.org/officeDocument/2006/relationships/hyperlink" Target="https://www.reddit.com/r/AmItheAsshole/comments/1awm5kq/aita_for_not_inviting_my_girlfriend_to_join_the/krixxdg/" TargetMode="External"/><Relationship Id="rId71" Type="http://schemas.openxmlformats.org/officeDocument/2006/relationships/hyperlink" Target="https://www.reddit.com/r/AmItheAsshole/comments/1ax5zmp/aita_for_not_adapting_to_the_shchedule_of_the/krlz1fx/" TargetMode="External"/><Relationship Id="rId802" Type="http://schemas.openxmlformats.org/officeDocument/2006/relationships/hyperlink" Target="https://www.reddit.com/r/AmItheAsshole/comments/1ax6dek/aita_for_refusing_the_cook_for_my_boyfriend/krm9fiu/" TargetMode="External"/><Relationship Id="rId3397" Type="http://schemas.openxmlformats.org/officeDocument/2006/relationships/hyperlink" Target="https://www.reddit.com/r/AmItheAsshole/comments/1ax0gye/aita_for_being_concerned_about_my_bfs_drinking/krl3bll/" TargetMode="External"/><Relationship Id="rId178" Type="http://schemas.openxmlformats.org/officeDocument/2006/relationships/hyperlink" Target="https://www.reddit.com/r/AmItheAsshole/comments/1ax5zmp/aita_for_not_adapting_to_the_shchedule_of_the/krm14jm/" TargetMode="External"/><Relationship Id="rId3257" Type="http://schemas.openxmlformats.org/officeDocument/2006/relationships/hyperlink" Target="https://www.reddit.com/r/AmItheAsshole/comments/1awxabz/update_for_yelling_at_my_mom_over_a_bad_birthday/krkv2vw/" TargetMode="External"/><Relationship Id="rId3464" Type="http://schemas.openxmlformats.org/officeDocument/2006/relationships/hyperlink" Target="https://www.reddit.com/r/AmItheAsshole/comments/1ax14i7/aita_for_asking_my_boyfriend_for_money/krl5txn/" TargetMode="External"/><Relationship Id="rId385" Type="http://schemas.openxmlformats.org/officeDocument/2006/relationships/hyperlink" Target="https://www.reddit.com/r/AmItheAsshole/comments/1ax5zmp/aita_for_not_adapting_to_the_shchedule_of_the/krma5hy/" TargetMode="External"/><Relationship Id="rId592" Type="http://schemas.openxmlformats.org/officeDocument/2006/relationships/hyperlink" Target="https://www.reddit.com/r/AmItheAsshole/comments/1ax5zmp/aita_for_not_adapting_to_the_shchedule_of_the/krm6p3i/" TargetMode="External"/><Relationship Id="rId2066" Type="http://schemas.openxmlformats.org/officeDocument/2006/relationships/hyperlink" Target="https://www.reddit.com/r/AmItheAsshole/comments/1awm5kq/aita_for_not_inviting_my_girlfriend_to_join_the/krj77z4/" TargetMode="External"/><Relationship Id="rId2273" Type="http://schemas.openxmlformats.org/officeDocument/2006/relationships/hyperlink" Target="https://www.reddit.com/r/AmItheAsshole/comments/1awm5kq/aita_for_not_inviting_my_girlfriend_to_join_the/krk6ras/" TargetMode="External"/><Relationship Id="rId2480" Type="http://schemas.openxmlformats.org/officeDocument/2006/relationships/hyperlink" Target="https://www.reddit.com/r/AmItheAsshole/comments/1awm5kq/aita_for_not_inviting_my_girlfriend_to_join_the/krm1wtb/" TargetMode="External"/><Relationship Id="rId3117" Type="http://schemas.openxmlformats.org/officeDocument/2006/relationships/hyperlink" Target="https://www.reddit.com/r/AmItheAsshole/comments/1awvi0c/aita_for_not_selling_my_house_and_giving_my_ex/krkt3bw/" TargetMode="External"/><Relationship Id="rId3324" Type="http://schemas.openxmlformats.org/officeDocument/2006/relationships/hyperlink" Target="https://www.reddit.com/r/AmItheAsshole/comments/1ax0gye/aita_for_being_concerned_about_my_bfs_drinking/krkypou/" TargetMode="External"/><Relationship Id="rId245" Type="http://schemas.openxmlformats.org/officeDocument/2006/relationships/hyperlink" Target="https://www.reddit.com/r/AmItheAsshole/comments/1ax5zmp/aita_for_not_adapting_to_the_shchedule_of_the/krm49oa/" TargetMode="External"/><Relationship Id="rId452" Type="http://schemas.openxmlformats.org/officeDocument/2006/relationships/hyperlink" Target="https://www.reddit.com/r/AmItheAsshole/comments/1ax5zmp/aita_for_not_adapting_to_the_shchedule_of_the/krm3ooy/" TargetMode="External"/><Relationship Id="rId1082" Type="http://schemas.openxmlformats.org/officeDocument/2006/relationships/hyperlink" Target="https://www.reddit.com/r/AmItheAsshole/comments/1awkqhy/aita_for_snapping_at_my_husband_and_telling_him/kri5ycq/" TargetMode="External"/><Relationship Id="rId2133" Type="http://schemas.openxmlformats.org/officeDocument/2006/relationships/hyperlink" Target="https://www.reddit.com/r/AmItheAsshole/comments/1awm5kq/aita_for_not_inviting_my_girlfriend_to_join_the/krjcso7/" TargetMode="External"/><Relationship Id="rId2340" Type="http://schemas.openxmlformats.org/officeDocument/2006/relationships/hyperlink" Target="https://www.reddit.com/r/AmItheAsshole/comments/1awm5kq/aita_for_not_inviting_my_girlfriend_to_join_the/krkr63j/" TargetMode="External"/><Relationship Id="rId105" Type="http://schemas.openxmlformats.org/officeDocument/2006/relationships/hyperlink" Target="https://www.reddit.com/r/AmItheAsshole/comments/1ax5zmp/aita_for_not_adapting_to_the_shchedule_of_the/krm7v9a/" TargetMode="External"/><Relationship Id="rId312" Type="http://schemas.openxmlformats.org/officeDocument/2006/relationships/hyperlink" Target="https://www.reddit.com/r/AmItheAsshole/comments/1ax5zmp/aita_for_not_adapting_to_the_shchedule_of_the/krm7e8e/" TargetMode="External"/><Relationship Id="rId2200" Type="http://schemas.openxmlformats.org/officeDocument/2006/relationships/hyperlink" Target="https://www.reddit.com/r/AmItheAsshole/comments/1awm5kq/aita_for_not_inviting_my_girlfriend_to_join_the/krjl0zd/" TargetMode="External"/><Relationship Id="rId1899" Type="http://schemas.openxmlformats.org/officeDocument/2006/relationships/hyperlink" Target="https://www.reddit.com/r/AmItheAsshole/comments/1awm5kq/aita_for_not_inviting_my_girlfriend_to_join_the/krkvp8g/" TargetMode="External"/><Relationship Id="rId1759" Type="http://schemas.openxmlformats.org/officeDocument/2006/relationships/hyperlink" Target="https://www.reddit.com/r/AmItheAsshole/comments/1awm5kq/aita_for_not_inviting_my_girlfriend_to_join_the/kridyi3/" TargetMode="External"/><Relationship Id="rId1966" Type="http://schemas.openxmlformats.org/officeDocument/2006/relationships/hyperlink" Target="https://www.reddit.com/r/AmItheAsshole/comments/1awm5kq/aita_for_not_inviting_my_girlfriend_to_join_the/kriz117/" TargetMode="External"/><Relationship Id="rId3181" Type="http://schemas.openxmlformats.org/officeDocument/2006/relationships/hyperlink" Target="https://www.reddit.com/r/AmItheAsshole/comments/1awvi0c/aita_for_not_selling_my_house_and_giving_my_ex/krm2xrv/" TargetMode="External"/><Relationship Id="rId1619" Type="http://schemas.openxmlformats.org/officeDocument/2006/relationships/hyperlink" Target="https://www.reddit.com/r/AmItheAsshole/comments/1awlk12/aita_for_telling_my_wife_to_be_happy_with_the_car/krir0bs/" TargetMode="External"/><Relationship Id="rId1826" Type="http://schemas.openxmlformats.org/officeDocument/2006/relationships/hyperlink" Target="https://www.reddit.com/r/AmItheAsshole/comments/1awm5kq/aita_for_not_inviting_my_girlfriend_to_join_the/krjhp6z/" TargetMode="External"/><Relationship Id="rId3041" Type="http://schemas.openxmlformats.org/officeDocument/2006/relationships/hyperlink" Target="https://www.reddit.com/r/AmItheAsshole/comments/1awq8mp/aita_for_leaving_my_wife_behind/krjovm6/" TargetMode="External"/><Relationship Id="rId779" Type="http://schemas.openxmlformats.org/officeDocument/2006/relationships/hyperlink" Target="https://www.reddit.com/r/AmItheAsshole/comments/1ax6dek/aita_for_refusing_the_cook_for_my_boyfriend/krmatvn/" TargetMode="External"/><Relationship Id="rId986" Type="http://schemas.openxmlformats.org/officeDocument/2006/relationships/hyperlink" Target="https://www.reddit.com/r/AmItheAsshole/comments/1awkqhy/aita_for_snapping_at_my_husband_and_telling_him/krhy46s/" TargetMode="External"/><Relationship Id="rId2667" Type="http://schemas.openxmlformats.org/officeDocument/2006/relationships/hyperlink" Target="https://www.reddit.com/r/AmItheAsshole/comments/1awm5kq/aita_for_not_inviting_my_girlfriend_to_join_the/krm8s97/" TargetMode="External"/><Relationship Id="rId639" Type="http://schemas.openxmlformats.org/officeDocument/2006/relationships/hyperlink" Target="https://www.reddit.com/r/AmItheAsshole/comments/1ax6dek/aita_for_refusing_the_cook_for_my_boyfriend/krm41y6/" TargetMode="External"/><Relationship Id="rId1269" Type="http://schemas.openxmlformats.org/officeDocument/2006/relationships/hyperlink" Target="https://www.reddit.com/r/AmItheAsshole/comments/1awkqhy/aita_for_snapping_at_my_husband_and_telling_him/kriivcw/" TargetMode="External"/><Relationship Id="rId1476" Type="http://schemas.openxmlformats.org/officeDocument/2006/relationships/hyperlink" Target="https://www.reddit.com/r/AmItheAsshole/comments/1awlk12/aita_for_telling_my_wife_to_be_happy_with_the_car/krj0zgo/" TargetMode="External"/><Relationship Id="rId2874" Type="http://schemas.openxmlformats.org/officeDocument/2006/relationships/hyperlink" Target="https://www.reddit.com/r/AmItheAsshole/comments/1awm5kq/aita_for_not_inviting_my_girlfriend_to_join_the/krjzdg5/" TargetMode="External"/><Relationship Id="rId846" Type="http://schemas.openxmlformats.org/officeDocument/2006/relationships/hyperlink" Target="https://www.reddit.com/r/AmItheAsshole/comments/1ax6o2s/aita_for_ignoring_my_mothers_daily_phone_calls/krm9w7n/" TargetMode="External"/><Relationship Id="rId1129" Type="http://schemas.openxmlformats.org/officeDocument/2006/relationships/hyperlink" Target="https://www.reddit.com/r/AmItheAsshole/comments/1awkqhy/aita_for_snapping_at_my_husband_and_telling_him/krifjpm/" TargetMode="External"/><Relationship Id="rId1683" Type="http://schemas.openxmlformats.org/officeDocument/2006/relationships/hyperlink" Target="https://www.reddit.com/r/AmItheAsshole/comments/1awm5kq/aita_for_not_inviting_my_girlfriend_to_join_the/kri7jyk/" TargetMode="External"/><Relationship Id="rId1890" Type="http://schemas.openxmlformats.org/officeDocument/2006/relationships/hyperlink" Target="https://www.reddit.com/r/AmItheAsshole/comments/1awm5kq/aita_for_not_inviting_my_girlfriend_to_join_the/krj3utu/" TargetMode="External"/><Relationship Id="rId2527" Type="http://schemas.openxmlformats.org/officeDocument/2006/relationships/hyperlink" Target="https://www.reddit.com/r/AmItheAsshole/comments/1awm5kq/aita_for_not_inviting_my_girlfriend_to_join_the/krj2hiw/" TargetMode="External"/><Relationship Id="rId2734" Type="http://schemas.openxmlformats.org/officeDocument/2006/relationships/hyperlink" Target="https://www.reddit.com/r/AmItheAsshole/comments/1awm5kq/aita_for_not_inviting_my_girlfriend_to_join_the/krllalm/" TargetMode="External"/><Relationship Id="rId2941" Type="http://schemas.openxmlformats.org/officeDocument/2006/relationships/hyperlink" Target="https://www.reddit.com/r/AmItheAsshole/comments/1awm5kq/aita_for_not_inviting_my_girlfriend_to_join_the/krl0hkj/" TargetMode="External"/><Relationship Id="rId706" Type="http://schemas.openxmlformats.org/officeDocument/2006/relationships/hyperlink" Target="https://www.reddit.com/r/AmItheAsshole/comments/1ax6dek/aita_for_refusing_the_cook_for_my_boyfriend/krm6ya0/" TargetMode="External"/><Relationship Id="rId913" Type="http://schemas.openxmlformats.org/officeDocument/2006/relationships/hyperlink" Target="https://www.reddit.com/r/AmItheAsshole/comments/1awizuh/aita_for_not_wanting_to_sleep_on_the_couch/krhu4xf/" TargetMode="External"/><Relationship Id="rId1336" Type="http://schemas.openxmlformats.org/officeDocument/2006/relationships/hyperlink" Target="https://www.reddit.com/r/AmItheAsshole/comments/1awkqhy/aita_for_snapping_at_my_husband_and_telling_him/krjrq06/" TargetMode="External"/><Relationship Id="rId1543" Type="http://schemas.openxmlformats.org/officeDocument/2006/relationships/hyperlink" Target="https://www.reddit.com/r/AmItheAsshole/comments/1awlk12/aita_for_telling_my_wife_to_be_happy_with_the_car/krl5daa/" TargetMode="External"/><Relationship Id="rId1750" Type="http://schemas.openxmlformats.org/officeDocument/2006/relationships/hyperlink" Target="https://www.reddit.com/r/AmItheAsshole/comments/1awm5kq/aita_for_not_inviting_my_girlfriend_to_join_the/krim2b6/" TargetMode="External"/><Relationship Id="rId2801" Type="http://schemas.openxmlformats.org/officeDocument/2006/relationships/hyperlink" Target="https://www.reddit.com/r/AmItheAsshole/comments/1awm5kq/aita_for_not_inviting_my_girlfriend_to_join_the/krj0hov/" TargetMode="External"/><Relationship Id="rId42" Type="http://schemas.openxmlformats.org/officeDocument/2006/relationships/hyperlink" Target="https://www.reddit.com/r/AmItheAsshole/comments/1ax5zmp/aita_for_not_adapting_to_the_shchedule_of_the/krlwm31/" TargetMode="External"/><Relationship Id="rId1403" Type="http://schemas.openxmlformats.org/officeDocument/2006/relationships/hyperlink" Target="https://www.reddit.com/r/AmItheAsshole/comments/1awlk12/aita_for_telling_my_wife_to_be_happy_with_the_car/krifhtr/" TargetMode="External"/><Relationship Id="rId1610" Type="http://schemas.openxmlformats.org/officeDocument/2006/relationships/hyperlink" Target="https://www.reddit.com/r/AmItheAsshole/comments/1awlk12/aita_for_telling_my_wife_to_be_happy_with_the_car/krlp9h3/" TargetMode="External"/><Relationship Id="rId3368" Type="http://schemas.openxmlformats.org/officeDocument/2006/relationships/hyperlink" Target="https://www.reddit.com/r/AmItheAsshole/comments/1ax0gye/aita_for_being_concerned_about_my_bfs_drinking/krkx948/" TargetMode="External"/><Relationship Id="rId289" Type="http://schemas.openxmlformats.org/officeDocument/2006/relationships/hyperlink" Target="https://www.reddit.com/r/AmItheAsshole/comments/1ax5zmp/aita_for_not_adapting_to_the_shchedule_of_the/krm67a2/" TargetMode="External"/><Relationship Id="rId496" Type="http://schemas.openxmlformats.org/officeDocument/2006/relationships/hyperlink" Target="https://www.reddit.com/r/AmItheAsshole/comments/1ax5zmp/aita_for_not_adapting_to_the_shchedule_of_the/krm3yj6/" TargetMode="External"/><Relationship Id="rId2177" Type="http://schemas.openxmlformats.org/officeDocument/2006/relationships/hyperlink" Target="https://www.reddit.com/r/AmItheAsshole/comments/1awm5kq/aita_for_not_inviting_my_girlfriend_to_join_the/krjgt0t/" TargetMode="External"/><Relationship Id="rId2384" Type="http://schemas.openxmlformats.org/officeDocument/2006/relationships/hyperlink" Target="https://www.reddit.com/r/AmItheAsshole/comments/1awm5kq/aita_for_not_inviting_my_girlfriend_to_join_the/krl7y6y/" TargetMode="External"/><Relationship Id="rId2591" Type="http://schemas.openxmlformats.org/officeDocument/2006/relationships/hyperlink" Target="https://www.reddit.com/r/AmItheAsshole/comments/1awm5kq/aita_for_not_inviting_my_girlfriend_to_join_the/kriplp2/" TargetMode="External"/><Relationship Id="rId3228" Type="http://schemas.openxmlformats.org/officeDocument/2006/relationships/hyperlink" Target="https://www.reddit.com/r/AmItheAsshole/comments/1awwvhj/aita_for_no_longer_wanting_to_play_trombone/krk7pb5/" TargetMode="External"/><Relationship Id="rId3435" Type="http://schemas.openxmlformats.org/officeDocument/2006/relationships/hyperlink" Target="https://www.reddit.com/r/AmItheAsshole/comments/1ax0gye/aita_for_being_concerned_about_my_bfs_drinking/krkyqv3/" TargetMode="External"/><Relationship Id="rId149" Type="http://schemas.openxmlformats.org/officeDocument/2006/relationships/hyperlink" Target="https://www.reddit.com/r/AmItheAsshole/comments/1ax5zmp/aita_for_not_adapting_to_the_shchedule_of_the/krlper8/" TargetMode="External"/><Relationship Id="rId356" Type="http://schemas.openxmlformats.org/officeDocument/2006/relationships/hyperlink" Target="https://www.reddit.com/r/AmItheAsshole/comments/1ax5zmp/aita_for_not_adapting_to_the_shchedule_of_the/krm95tt/" TargetMode="External"/><Relationship Id="rId563" Type="http://schemas.openxmlformats.org/officeDocument/2006/relationships/hyperlink" Target="https://www.reddit.com/r/AmItheAsshole/comments/1ax5zmp/aita_for_not_adapting_to_the_shchedule_of_the/krm4zv3/" TargetMode="External"/><Relationship Id="rId770" Type="http://schemas.openxmlformats.org/officeDocument/2006/relationships/hyperlink" Target="https://www.reddit.com/r/AmItheAsshole/comments/1ax6dek/aita_for_refusing_the_cook_for_my_boyfriend/krm6s2t/" TargetMode="External"/><Relationship Id="rId1193" Type="http://schemas.openxmlformats.org/officeDocument/2006/relationships/hyperlink" Target="https://www.reddit.com/r/AmItheAsshole/comments/1awkqhy/aita_for_snapping_at_my_husband_and_telling_him/kriymtg/" TargetMode="External"/><Relationship Id="rId2037" Type="http://schemas.openxmlformats.org/officeDocument/2006/relationships/hyperlink" Target="https://www.reddit.com/r/AmItheAsshole/comments/1awm5kq/aita_for_not_inviting_my_girlfriend_to_join_the/krj4xl1/" TargetMode="External"/><Relationship Id="rId2244" Type="http://schemas.openxmlformats.org/officeDocument/2006/relationships/hyperlink" Target="https://www.reddit.com/r/AmItheAsshole/comments/1awm5kq/aita_for_not_inviting_my_girlfriend_to_join_the/krjtw3r/" TargetMode="External"/><Relationship Id="rId2451" Type="http://schemas.openxmlformats.org/officeDocument/2006/relationships/hyperlink" Target="https://www.reddit.com/r/AmItheAsshole/comments/1awm5kq/aita_for_not_inviting_my_girlfriend_to_join_the/krlreuq/" TargetMode="External"/><Relationship Id="rId216" Type="http://schemas.openxmlformats.org/officeDocument/2006/relationships/hyperlink" Target="https://www.reddit.com/r/AmItheAsshole/comments/1ax5zmp/aita_for_not_adapting_to_the_shchedule_of_the/krm38zs/" TargetMode="External"/><Relationship Id="rId423" Type="http://schemas.openxmlformats.org/officeDocument/2006/relationships/hyperlink" Target="https://www.reddit.com/r/AmItheAsshole/comments/1ax5zmp/aita_for_not_adapting_to_the_shchedule_of_the/krlxdi9/" TargetMode="External"/><Relationship Id="rId1053" Type="http://schemas.openxmlformats.org/officeDocument/2006/relationships/hyperlink" Target="https://www.reddit.com/r/AmItheAsshole/comments/1awkqhy/aita_for_snapping_at_my_husband_and_telling_him/kri7nx0/" TargetMode="External"/><Relationship Id="rId1260" Type="http://schemas.openxmlformats.org/officeDocument/2006/relationships/hyperlink" Target="https://www.reddit.com/r/AmItheAsshole/comments/1awkqhy/aita_for_snapping_at_my_husband_and_telling_him/kri7qyb/" TargetMode="External"/><Relationship Id="rId2104" Type="http://schemas.openxmlformats.org/officeDocument/2006/relationships/hyperlink" Target="https://www.reddit.com/r/AmItheAsshole/comments/1awm5kq/aita_for_not_inviting_my_girlfriend_to_join_the/krja847/" TargetMode="External"/><Relationship Id="rId630" Type="http://schemas.openxmlformats.org/officeDocument/2006/relationships/hyperlink" Target="https://www.reddit.com/r/AmItheAsshole/comments/1ax6dek/aita_for_refusing_the_cook_for_my_boyfriend/krm0aua/" TargetMode="External"/><Relationship Id="rId2311" Type="http://schemas.openxmlformats.org/officeDocument/2006/relationships/hyperlink" Target="https://www.reddit.com/r/AmItheAsshole/comments/1awm5kq/aita_for_not_inviting_my_girlfriend_to_join_the/krkgj4n/" TargetMode="External"/><Relationship Id="rId1120" Type="http://schemas.openxmlformats.org/officeDocument/2006/relationships/hyperlink" Target="https://www.reddit.com/r/AmItheAsshole/comments/1awkqhy/aita_for_snapping_at_my_husband_and_telling_him/krjefsu/" TargetMode="External"/><Relationship Id="rId1937" Type="http://schemas.openxmlformats.org/officeDocument/2006/relationships/hyperlink" Target="https://www.reddit.com/r/AmItheAsshole/comments/1awm5kq/aita_for_not_inviting_my_girlfriend_to_join_the/krixflb/" TargetMode="External"/><Relationship Id="rId3085" Type="http://schemas.openxmlformats.org/officeDocument/2006/relationships/hyperlink" Target="https://www.reddit.com/r/AmItheAsshole/comments/1awvi0c/aita_for_not_selling_my_house_and_giving_my_ex/krjz7pm/" TargetMode="External"/><Relationship Id="rId3292" Type="http://schemas.openxmlformats.org/officeDocument/2006/relationships/hyperlink" Target="https://www.reddit.com/r/AmItheAsshole/comments/1awyol1/aita_for_expecting_my_girlfriend_to_do_more/krl05cr/" TargetMode="External"/><Relationship Id="rId3152" Type="http://schemas.openxmlformats.org/officeDocument/2006/relationships/hyperlink" Target="https://www.reddit.com/r/AmItheAsshole/comments/1awvi0c/aita_for_not_selling_my_house_and_giving_my_ex/krlab5p/" TargetMode="External"/><Relationship Id="rId280" Type="http://schemas.openxmlformats.org/officeDocument/2006/relationships/hyperlink" Target="https://www.reddit.com/r/AmItheAsshole/comments/1ax5zmp/aita_for_not_adapting_to_the_shchedule_of_the/krm5xyg/" TargetMode="External"/><Relationship Id="rId3012" Type="http://schemas.openxmlformats.org/officeDocument/2006/relationships/hyperlink" Target="https://www.reddit.com/r/AmItheAsshole/comments/1awp734/aita_for_ignoring_a_text/krj0hg6/" TargetMode="External"/><Relationship Id="rId140" Type="http://schemas.openxmlformats.org/officeDocument/2006/relationships/hyperlink" Target="https://www.reddit.com/r/AmItheAsshole/comments/1ax5zmp/aita_for_not_adapting_to_the_shchedule_of_the/krlwtqk/" TargetMode="External"/><Relationship Id="rId6" Type="http://schemas.openxmlformats.org/officeDocument/2006/relationships/hyperlink" Target="https://www.reddit.com/r/AmItheAsshole/comments/1ax7a1a/aita_for_telling_my_husband_he_was_wrong_for/" TargetMode="External"/><Relationship Id="rId2778" Type="http://schemas.openxmlformats.org/officeDocument/2006/relationships/hyperlink" Target="https://www.reddit.com/r/AmItheAsshole/comments/1awm5kq/aita_for_not_inviting_my_girlfriend_to_join_the/krkdc7z/" TargetMode="External"/><Relationship Id="rId2985" Type="http://schemas.openxmlformats.org/officeDocument/2006/relationships/hyperlink" Target="https://www.reddit.com/r/AmItheAsshole/comments/1awosbj/aita_for_no_longer_doing_things_for_my_younger/krioct8/" TargetMode="External"/><Relationship Id="rId957" Type="http://schemas.openxmlformats.org/officeDocument/2006/relationships/hyperlink" Target="https://www.reddit.com/r/AmItheAsshole/comments/1awjb7j/aita_for_wanting_to_use_seperate_sponges_1/krhjvqe/" TargetMode="External"/><Relationship Id="rId1587" Type="http://schemas.openxmlformats.org/officeDocument/2006/relationships/hyperlink" Target="https://www.reddit.com/r/AmItheAsshole/comments/1awlk12/aita_for_telling_my_wife_to_be_happy_with_the_car/kriei53/" TargetMode="External"/><Relationship Id="rId1794" Type="http://schemas.openxmlformats.org/officeDocument/2006/relationships/hyperlink" Target="https://www.reddit.com/r/AmItheAsshole/comments/1awm5kq/aita_for_not_inviting_my_girlfriend_to_join_the/kriqzp1/" TargetMode="External"/><Relationship Id="rId2638" Type="http://schemas.openxmlformats.org/officeDocument/2006/relationships/hyperlink" Target="https://www.reddit.com/r/AmItheAsshole/comments/1awm5kq/aita_for_not_inviting_my_girlfriend_to_join_the/krl5sq3/" TargetMode="External"/><Relationship Id="rId2845" Type="http://schemas.openxmlformats.org/officeDocument/2006/relationships/hyperlink" Target="https://www.reddit.com/r/AmItheAsshole/comments/1awm5kq/aita_for_not_inviting_my_girlfriend_to_join_the/krjelku/" TargetMode="External"/><Relationship Id="rId86" Type="http://schemas.openxmlformats.org/officeDocument/2006/relationships/hyperlink" Target="https://www.reddit.com/r/AmItheAsshole/comments/1ax5zmp/aita_for_not_adapting_to_the_shchedule_of_the/krm3arj/" TargetMode="External"/><Relationship Id="rId817" Type="http://schemas.openxmlformats.org/officeDocument/2006/relationships/hyperlink" Target="https://www.reddit.com/r/AmItheAsshole/comments/1ax6hdo/aita_for_being_super_frustrated_with_a_special/krlw3uo/" TargetMode="External"/><Relationship Id="rId1447" Type="http://schemas.openxmlformats.org/officeDocument/2006/relationships/hyperlink" Target="https://www.reddit.com/r/AmItheAsshole/comments/1awlk12/aita_for_telling_my_wife_to_be_happy_with_the_car/krimcut/" TargetMode="External"/><Relationship Id="rId1654" Type="http://schemas.openxmlformats.org/officeDocument/2006/relationships/hyperlink" Target="https://www.reddit.com/r/AmItheAsshole/comments/1awlk12/aita_for_telling_my_wife_to_be_happy_with_the_car/krkx1qw/" TargetMode="External"/><Relationship Id="rId1861" Type="http://schemas.openxmlformats.org/officeDocument/2006/relationships/hyperlink" Target="https://www.reddit.com/r/AmItheAsshole/comments/1awm5kq/aita_for_not_inviting_my_girlfriend_to_join_the/krj4xq0/" TargetMode="External"/><Relationship Id="rId2705" Type="http://schemas.openxmlformats.org/officeDocument/2006/relationships/hyperlink" Target="https://www.reddit.com/r/AmItheAsshole/comments/1awm5kq/aita_for_not_inviting_my_girlfriend_to_join_the/krj02iv/" TargetMode="External"/><Relationship Id="rId2912" Type="http://schemas.openxmlformats.org/officeDocument/2006/relationships/hyperlink" Target="https://www.reddit.com/r/AmItheAsshole/comments/1awm5kq/aita_for_not_inviting_my_girlfriend_to_join_the/krjzovz/" TargetMode="External"/><Relationship Id="rId1307" Type="http://schemas.openxmlformats.org/officeDocument/2006/relationships/hyperlink" Target="https://www.reddit.com/r/AmItheAsshole/comments/1awkqhy/aita_for_snapping_at_my_husband_and_telling_him/kriu1oj/" TargetMode="External"/><Relationship Id="rId1514" Type="http://schemas.openxmlformats.org/officeDocument/2006/relationships/hyperlink" Target="https://www.reddit.com/r/AmItheAsshole/comments/1awlk12/aita_for_telling_my_wife_to_be_happy_with_the_car/krjm08p/" TargetMode="External"/><Relationship Id="rId1721" Type="http://schemas.openxmlformats.org/officeDocument/2006/relationships/hyperlink" Target="https://www.reddit.com/r/AmItheAsshole/comments/1awm5kq/aita_for_not_inviting_my_girlfriend_to_join_the/krieac4/" TargetMode="External"/><Relationship Id="rId13" Type="http://schemas.openxmlformats.org/officeDocument/2006/relationships/hyperlink" Target="https://www.reddit.com/r/AmItheAsshole/comments/1ax5zmp/aita_for_not_adapting_to_the_shchedule_of_the/krlvfq7/" TargetMode="External"/><Relationship Id="rId3479" Type="http://schemas.openxmlformats.org/officeDocument/2006/relationships/hyperlink" Target="https://www.reddit.com/r/AmItheAsshole/comments/1ax1604/aitah_for_bringing_chaos_to_a_quiet_community/" TargetMode="External"/><Relationship Id="rId2288" Type="http://schemas.openxmlformats.org/officeDocument/2006/relationships/hyperlink" Target="https://www.reddit.com/r/AmItheAsshole/comments/1awm5kq/aita_for_not_inviting_my_girlfriend_to_join_the/krkagj2/" TargetMode="External"/><Relationship Id="rId2495" Type="http://schemas.openxmlformats.org/officeDocument/2006/relationships/hyperlink" Target="https://www.reddit.com/r/AmItheAsshole/comments/1awm5kq/aita_for_not_inviting_my_girlfriend_to_join_the/krm6srd/" TargetMode="External"/><Relationship Id="rId3339" Type="http://schemas.openxmlformats.org/officeDocument/2006/relationships/hyperlink" Target="https://www.reddit.com/r/AmItheAsshole/comments/1ax0gye/aita_for_being_concerned_about_my_bfs_drinking/krkx43e/" TargetMode="External"/><Relationship Id="rId467" Type="http://schemas.openxmlformats.org/officeDocument/2006/relationships/hyperlink" Target="https://www.reddit.com/r/AmItheAsshole/comments/1ax5zmp/aita_for_not_adapting_to_the_shchedule_of_the/krlwhll/" TargetMode="External"/><Relationship Id="rId1097" Type="http://schemas.openxmlformats.org/officeDocument/2006/relationships/hyperlink" Target="https://www.reddit.com/r/AmItheAsshole/comments/1awkqhy/aita_for_snapping_at_my_husband_and_telling_him/krikquc/" TargetMode="External"/><Relationship Id="rId2148" Type="http://schemas.openxmlformats.org/officeDocument/2006/relationships/hyperlink" Target="https://www.reddit.com/r/AmItheAsshole/comments/1awm5kq/aita_for_not_inviting_my_girlfriend_to_join_the/krjegxz/" TargetMode="External"/><Relationship Id="rId674" Type="http://schemas.openxmlformats.org/officeDocument/2006/relationships/hyperlink" Target="https://www.reddit.com/r/AmItheAsshole/comments/1ax6dek/aita_for_refusing_the_cook_for_my_boyfriend/krlzxsb/" TargetMode="External"/><Relationship Id="rId881" Type="http://schemas.openxmlformats.org/officeDocument/2006/relationships/hyperlink" Target="https://www.reddit.com/r/AmItheAsshole/comments/1ax22es/aita_if_i_leave_my_little_boy_with_my_parents/krlm27f/" TargetMode="External"/><Relationship Id="rId2355" Type="http://schemas.openxmlformats.org/officeDocument/2006/relationships/hyperlink" Target="https://www.reddit.com/r/AmItheAsshole/comments/1awm5kq/aita_for_not_inviting_my_girlfriend_to_join_the/krkwi53/" TargetMode="External"/><Relationship Id="rId2562" Type="http://schemas.openxmlformats.org/officeDocument/2006/relationships/hyperlink" Target="https://www.reddit.com/r/AmItheAsshole/comments/1awm5kq/aita_for_not_inviting_my_girlfriend_to_join_the/krivcnf/" TargetMode="External"/><Relationship Id="rId3406" Type="http://schemas.openxmlformats.org/officeDocument/2006/relationships/hyperlink" Target="https://www.reddit.com/r/AmItheAsshole/comments/1ax0gye/aita_for_being_concerned_about_my_bfs_drinking/krl0wv8/" TargetMode="External"/><Relationship Id="rId327" Type="http://schemas.openxmlformats.org/officeDocument/2006/relationships/hyperlink" Target="https://www.reddit.com/r/AmItheAsshole/comments/1ax5zmp/aita_for_not_adapting_to_the_shchedule_of_the/krm8854/" TargetMode="External"/><Relationship Id="rId534" Type="http://schemas.openxmlformats.org/officeDocument/2006/relationships/hyperlink" Target="https://www.reddit.com/r/AmItheAsshole/comments/1ax5zmp/aita_for_not_adapting_to_the_shchedule_of_the/krm1btf/" TargetMode="External"/><Relationship Id="rId741" Type="http://schemas.openxmlformats.org/officeDocument/2006/relationships/hyperlink" Target="https://www.reddit.com/r/AmItheAsshole/comments/1ax6dek/aita_for_refusing_the_cook_for_my_boyfriend/krm9p1e/" TargetMode="External"/><Relationship Id="rId1164" Type="http://schemas.openxmlformats.org/officeDocument/2006/relationships/hyperlink" Target="https://www.reddit.com/r/AmItheAsshole/comments/1awkqhy/aita_for_snapping_at_my_husband_and_telling_him/krilg0c/" TargetMode="External"/><Relationship Id="rId1371" Type="http://schemas.openxmlformats.org/officeDocument/2006/relationships/hyperlink" Target="https://www.reddit.com/r/AmItheAsshole/comments/1awlk12/aita_for_telling_my_wife_to_be_happy_with_the_car/" TargetMode="External"/><Relationship Id="rId2008" Type="http://schemas.openxmlformats.org/officeDocument/2006/relationships/hyperlink" Target="https://www.reddit.com/r/AmItheAsshole/comments/1awm5kq/aita_for_not_inviting_my_girlfriend_to_join_the/krj2l95/" TargetMode="External"/><Relationship Id="rId2215" Type="http://schemas.openxmlformats.org/officeDocument/2006/relationships/hyperlink" Target="https://www.reddit.com/r/AmItheAsshole/comments/1awm5kq/aita_for_not_inviting_my_girlfriend_to_join_the/krjnacq/" TargetMode="External"/><Relationship Id="rId2422" Type="http://schemas.openxmlformats.org/officeDocument/2006/relationships/hyperlink" Target="https://www.reddit.com/r/AmItheAsshole/comments/1awm5kq/aita_for_not_inviting_my_girlfriend_to_join_the/krlhj8o/" TargetMode="External"/><Relationship Id="rId601" Type="http://schemas.openxmlformats.org/officeDocument/2006/relationships/hyperlink" Target="https://www.reddit.com/r/AmItheAsshole/comments/1ax6035/aita_for_being_offended_when_my_friend_called_my/krlw2kx/" TargetMode="External"/><Relationship Id="rId1024" Type="http://schemas.openxmlformats.org/officeDocument/2006/relationships/hyperlink" Target="https://www.reddit.com/r/AmItheAsshole/comments/1awkqhy/aita_for_snapping_at_my_husband_and_telling_him/kri2dn1/" TargetMode="External"/><Relationship Id="rId1231" Type="http://schemas.openxmlformats.org/officeDocument/2006/relationships/hyperlink" Target="https://www.reddit.com/r/AmItheAsshole/comments/1awkqhy/aita_for_snapping_at_my_husband_and_telling_him/krj37sw/" TargetMode="External"/><Relationship Id="rId3196" Type="http://schemas.openxmlformats.org/officeDocument/2006/relationships/hyperlink" Target="https://www.reddit.com/r/AmItheAsshole/comments/1awvi0c/aita_for_not_selling_my_house_and_giving_my_ex/krkdaik/" TargetMode="External"/><Relationship Id="rId3056" Type="http://schemas.openxmlformats.org/officeDocument/2006/relationships/hyperlink" Target="https://www.reddit.com/r/AmItheAsshole/comments/1awqpfo/aita_for_going_against_my_husbands_wishes_and/kriyxyd/" TargetMode="External"/><Relationship Id="rId3263" Type="http://schemas.openxmlformats.org/officeDocument/2006/relationships/hyperlink" Target="https://www.reddit.com/r/AmItheAsshole/comments/1awxabz/update_for_yelling_at_my_mom_over_a_bad_birthday/krm0wz9/" TargetMode="External"/><Relationship Id="rId3470" Type="http://schemas.openxmlformats.org/officeDocument/2006/relationships/hyperlink" Target="https://www.reddit.com/r/AmItheAsshole/comments/1ax14i7/aita_for_asking_my_boyfriend_for_money/krlzy4a/" TargetMode="External"/><Relationship Id="rId184" Type="http://schemas.openxmlformats.org/officeDocument/2006/relationships/hyperlink" Target="https://www.reddit.com/r/AmItheAsshole/comments/1ax5zmp/aita_for_not_adapting_to_the_shchedule_of_the/krm1ldp/" TargetMode="External"/><Relationship Id="rId391" Type="http://schemas.openxmlformats.org/officeDocument/2006/relationships/hyperlink" Target="https://www.reddit.com/r/AmItheAsshole/comments/1ax5zmp/aita_for_not_adapting_to_the_shchedule_of_the/krmabp7/" TargetMode="External"/><Relationship Id="rId1908" Type="http://schemas.openxmlformats.org/officeDocument/2006/relationships/hyperlink" Target="https://www.reddit.com/r/AmItheAsshole/comments/1awm5kq/aita_for_not_inviting_my_girlfriend_to_join_the/kriaryl/" TargetMode="External"/><Relationship Id="rId2072" Type="http://schemas.openxmlformats.org/officeDocument/2006/relationships/hyperlink" Target="https://www.reddit.com/r/AmItheAsshole/comments/1awm5kq/aita_for_not_inviting_my_girlfriend_to_join_the/krj7jvh/" TargetMode="External"/><Relationship Id="rId3123" Type="http://schemas.openxmlformats.org/officeDocument/2006/relationships/hyperlink" Target="https://www.reddit.com/r/AmItheAsshole/comments/1awvi0c/aita_for_not_selling_my_house_and_giving_my_ex/krkgx9j/" TargetMode="External"/><Relationship Id="rId251" Type="http://schemas.openxmlformats.org/officeDocument/2006/relationships/hyperlink" Target="https://www.reddit.com/r/AmItheAsshole/comments/1ax5zmp/aita_for_not_adapting_to_the_shchedule_of_the/krm4jhb/" TargetMode="External"/><Relationship Id="rId3330" Type="http://schemas.openxmlformats.org/officeDocument/2006/relationships/hyperlink" Target="https://www.reddit.com/r/AmItheAsshole/comments/1ax0gye/aita_for_being_concerned_about_my_bfs_drinking/krkzxix/" TargetMode="External"/><Relationship Id="rId2889" Type="http://schemas.openxmlformats.org/officeDocument/2006/relationships/hyperlink" Target="https://www.reddit.com/r/AmItheAsshole/comments/1awm5kq/aita_for_not_inviting_my_girlfriend_to_join_the/krjm08i/" TargetMode="External"/><Relationship Id="rId111" Type="http://schemas.openxmlformats.org/officeDocument/2006/relationships/hyperlink" Target="https://www.reddit.com/r/AmItheAsshole/comments/1ax5zmp/aita_for_not_adapting_to_the_shchedule_of_the/krm87j3/" TargetMode="External"/><Relationship Id="rId1698" Type="http://schemas.openxmlformats.org/officeDocument/2006/relationships/hyperlink" Target="https://www.reddit.com/r/AmItheAsshole/comments/1awm5kq/aita_for_not_inviting_my_girlfriend_to_join_the/krieagp/" TargetMode="External"/><Relationship Id="rId2749" Type="http://schemas.openxmlformats.org/officeDocument/2006/relationships/hyperlink" Target="https://www.reddit.com/r/AmItheAsshole/comments/1awm5kq/aita_for_not_inviting_my_girlfriend_to_join_the/krm1h5c/" TargetMode="External"/><Relationship Id="rId2956" Type="http://schemas.openxmlformats.org/officeDocument/2006/relationships/hyperlink" Target="https://www.reddit.com/r/AmItheAsshole/comments/1awm5kq/aita_for_not_inviting_my_girlfriend_to_join_the/krlcb6z/" TargetMode="External"/><Relationship Id="rId928" Type="http://schemas.openxmlformats.org/officeDocument/2006/relationships/hyperlink" Target="https://www.reddit.com/r/AmItheAsshole/comments/1awizuh/aita_for_not_wanting_to_sleep_on_the_couch/kriablk/" TargetMode="External"/><Relationship Id="rId1558" Type="http://schemas.openxmlformats.org/officeDocument/2006/relationships/hyperlink" Target="https://www.reddit.com/r/AmItheAsshole/comments/1awlk12/aita_for_telling_my_wife_to_be_happy_with_the_car/krinpzf/" TargetMode="External"/><Relationship Id="rId1765" Type="http://schemas.openxmlformats.org/officeDocument/2006/relationships/hyperlink" Target="https://www.reddit.com/r/AmItheAsshole/comments/1awm5kq/aita_for_not_inviting_my_girlfriend_to_join_the/krinbgr/" TargetMode="External"/><Relationship Id="rId2609" Type="http://schemas.openxmlformats.org/officeDocument/2006/relationships/hyperlink" Target="https://www.reddit.com/r/AmItheAsshole/comments/1awm5kq/aita_for_not_inviting_my_girlfriend_to_join_the/kriedyl/" TargetMode="External"/><Relationship Id="rId57" Type="http://schemas.openxmlformats.org/officeDocument/2006/relationships/hyperlink" Target="https://www.reddit.com/r/AmItheAsshole/comments/1ax5zmp/aita_for_not_adapting_to_the_shchedule_of_the/krlzrzv/" TargetMode="External"/><Relationship Id="rId1418" Type="http://schemas.openxmlformats.org/officeDocument/2006/relationships/hyperlink" Target="https://www.reddit.com/r/AmItheAsshole/comments/1awlk12/aita_for_telling_my_wife_to_be_happy_with_the_car/krisqe7/" TargetMode="External"/><Relationship Id="rId1972" Type="http://schemas.openxmlformats.org/officeDocument/2006/relationships/hyperlink" Target="https://www.reddit.com/r/AmItheAsshole/comments/1awm5kq/aita_for_not_inviting_my_girlfriend_to_join_the/krizovz/" TargetMode="External"/><Relationship Id="rId2816" Type="http://schemas.openxmlformats.org/officeDocument/2006/relationships/hyperlink" Target="https://www.reddit.com/r/AmItheAsshole/comments/1awm5kq/aita_for_not_inviting_my_girlfriend_to_join_the/krjbvzi/" TargetMode="External"/><Relationship Id="rId1625" Type="http://schemas.openxmlformats.org/officeDocument/2006/relationships/hyperlink" Target="https://www.reddit.com/r/AmItheAsshole/comments/1awlk12/aita_for_telling_my_wife_to_be_happy_with_the_car/krjbyyg/" TargetMode="External"/><Relationship Id="rId1832" Type="http://schemas.openxmlformats.org/officeDocument/2006/relationships/hyperlink" Target="https://www.reddit.com/r/AmItheAsshole/comments/1awm5kq/aita_for_not_inviting_my_girlfriend_to_join_the/krl2bx7/" TargetMode="External"/><Relationship Id="rId2399" Type="http://schemas.openxmlformats.org/officeDocument/2006/relationships/hyperlink" Target="https://www.reddit.com/r/AmItheAsshole/comments/1awm5kq/aita_for_not_inviting_my_girlfriend_to_join_the/krlb1ja/" TargetMode="External"/><Relationship Id="rId578" Type="http://schemas.openxmlformats.org/officeDocument/2006/relationships/hyperlink" Target="https://www.reddit.com/r/AmItheAsshole/comments/1ax5zmp/aita_for_not_adapting_to_the_shchedule_of_the/krm79c0/" TargetMode="External"/><Relationship Id="rId785" Type="http://schemas.openxmlformats.org/officeDocument/2006/relationships/hyperlink" Target="https://www.reddit.com/r/AmItheAsshole/comments/1ax6dek/aita_for_refusing_the_cook_for_my_boyfriend/krm6ach/" TargetMode="External"/><Relationship Id="rId992" Type="http://schemas.openxmlformats.org/officeDocument/2006/relationships/hyperlink" Target="https://www.reddit.com/r/AmItheAsshole/comments/1awkqhy/aita_for_snapping_at_my_husband_and_telling_him/krhwxf0/" TargetMode="External"/><Relationship Id="rId2259" Type="http://schemas.openxmlformats.org/officeDocument/2006/relationships/hyperlink" Target="https://www.reddit.com/r/AmItheAsshole/comments/1awm5kq/aita_for_not_inviting_my_girlfriend_to_join_the/krjyt3d/" TargetMode="External"/><Relationship Id="rId2466" Type="http://schemas.openxmlformats.org/officeDocument/2006/relationships/hyperlink" Target="https://www.reddit.com/r/AmItheAsshole/comments/1awm5kq/aita_for_not_inviting_my_girlfriend_to_join_the/krlvyod/" TargetMode="External"/><Relationship Id="rId2673" Type="http://schemas.openxmlformats.org/officeDocument/2006/relationships/hyperlink" Target="https://www.reddit.com/r/AmItheAsshole/comments/1awm5kq/aita_for_not_inviting_my_girlfriend_to_join_the/krjkun5/" TargetMode="External"/><Relationship Id="rId2880" Type="http://schemas.openxmlformats.org/officeDocument/2006/relationships/hyperlink" Target="https://www.reddit.com/r/AmItheAsshole/comments/1awm5kq/aita_for_not_inviting_my_girlfriend_to_join_the/krj317d/" TargetMode="External"/><Relationship Id="rId438" Type="http://schemas.openxmlformats.org/officeDocument/2006/relationships/hyperlink" Target="https://www.reddit.com/r/AmItheAsshole/comments/1ax5zmp/aita_for_not_adapting_to_the_shchedule_of_the/krm3000/" TargetMode="External"/><Relationship Id="rId645" Type="http://schemas.openxmlformats.org/officeDocument/2006/relationships/hyperlink" Target="https://www.reddit.com/r/AmItheAsshole/comments/1ax6dek/aita_for_refusing_the_cook_for_my_boyfriend/krm18hj/" TargetMode="External"/><Relationship Id="rId852" Type="http://schemas.openxmlformats.org/officeDocument/2006/relationships/hyperlink" Target="https://www.reddit.com/r/AmItheAsshole/comments/1ax6o2s/aita_for_ignoring_my_mothers_daily_phone_calls/krm26yn/" TargetMode="External"/><Relationship Id="rId1068" Type="http://schemas.openxmlformats.org/officeDocument/2006/relationships/hyperlink" Target="https://www.reddit.com/r/AmItheAsshole/comments/1awkqhy/aita_for_snapping_at_my_husband_and_telling_him/krig75t/" TargetMode="External"/><Relationship Id="rId1275" Type="http://schemas.openxmlformats.org/officeDocument/2006/relationships/hyperlink" Target="https://www.reddit.com/r/AmItheAsshole/comments/1awkqhy/aita_for_snapping_at_my_husband_and_telling_him/krk02nd/" TargetMode="External"/><Relationship Id="rId1482" Type="http://schemas.openxmlformats.org/officeDocument/2006/relationships/hyperlink" Target="https://www.reddit.com/r/AmItheAsshole/comments/1awlk12/aita_for_telling_my_wife_to_be_happy_with_the_car/krj2jej/" TargetMode="External"/><Relationship Id="rId2119" Type="http://schemas.openxmlformats.org/officeDocument/2006/relationships/hyperlink" Target="https://www.reddit.com/r/AmItheAsshole/comments/1awm5kq/aita_for_not_inviting_my_girlfriend_to_join_the/krjb2o3/" TargetMode="External"/><Relationship Id="rId2326" Type="http://schemas.openxmlformats.org/officeDocument/2006/relationships/hyperlink" Target="https://www.reddit.com/r/AmItheAsshole/comments/1awm5kq/aita_for_not_inviting_my_girlfriend_to_join_the/krkkv72/" TargetMode="External"/><Relationship Id="rId2533" Type="http://schemas.openxmlformats.org/officeDocument/2006/relationships/hyperlink" Target="https://www.reddit.com/r/AmItheAsshole/comments/1awm5kq/aita_for_not_inviting_my_girlfriend_to_join_the/krjakcn/" TargetMode="External"/><Relationship Id="rId2740" Type="http://schemas.openxmlformats.org/officeDocument/2006/relationships/hyperlink" Target="https://www.reddit.com/r/AmItheAsshole/comments/1awm5kq/aita_for_not_inviting_my_girlfriend_to_join_the/krix4zq/" TargetMode="External"/><Relationship Id="rId505" Type="http://schemas.openxmlformats.org/officeDocument/2006/relationships/hyperlink" Target="https://www.reddit.com/r/AmItheAsshole/comments/1ax5zmp/aita_for_not_adapting_to_the_shchedule_of_the/krm45u0/" TargetMode="External"/><Relationship Id="rId712" Type="http://schemas.openxmlformats.org/officeDocument/2006/relationships/hyperlink" Target="https://www.reddit.com/r/AmItheAsshole/comments/1ax6dek/aita_for_refusing_the_cook_for_my_boyfriend/krlzkm4/" TargetMode="External"/><Relationship Id="rId1135" Type="http://schemas.openxmlformats.org/officeDocument/2006/relationships/hyperlink" Target="https://www.reddit.com/r/AmItheAsshole/comments/1awkqhy/aita_for_snapping_at_my_husband_and_telling_him/kritds8/" TargetMode="External"/><Relationship Id="rId1342" Type="http://schemas.openxmlformats.org/officeDocument/2006/relationships/hyperlink" Target="https://www.reddit.com/r/AmItheAsshole/comments/1awkqhy/aita_for_snapping_at_my_husband_and_telling_him/krk17i1/" TargetMode="External"/><Relationship Id="rId1202" Type="http://schemas.openxmlformats.org/officeDocument/2006/relationships/hyperlink" Target="https://www.reddit.com/r/AmItheAsshole/comments/1awkqhy/aita_for_snapping_at_my_husband_and_telling_him/krjbpzi/" TargetMode="External"/><Relationship Id="rId2600" Type="http://schemas.openxmlformats.org/officeDocument/2006/relationships/hyperlink" Target="https://www.reddit.com/r/AmItheAsshole/comments/1awm5kq/aita_for_not_inviting_my_girlfriend_to_join_the/kri6gqw/" TargetMode="External"/><Relationship Id="rId3167" Type="http://schemas.openxmlformats.org/officeDocument/2006/relationships/hyperlink" Target="https://www.reddit.com/r/AmItheAsshole/comments/1awvi0c/aita_for_not_selling_my_house_and_giving_my_ex/krlp7ur/" TargetMode="External"/><Relationship Id="rId295" Type="http://schemas.openxmlformats.org/officeDocument/2006/relationships/hyperlink" Target="https://www.reddit.com/r/AmItheAsshole/comments/1ax5zmp/aita_for_not_adapting_to_the_shchedule_of_the/krm6gt5/" TargetMode="External"/><Relationship Id="rId3374" Type="http://schemas.openxmlformats.org/officeDocument/2006/relationships/hyperlink" Target="https://www.reddit.com/r/AmItheAsshole/comments/1ax0gye/aita_for_being_concerned_about_my_bfs_drinking/krlbg3v/" TargetMode="External"/><Relationship Id="rId2183" Type="http://schemas.openxmlformats.org/officeDocument/2006/relationships/hyperlink" Target="https://www.reddit.com/r/AmItheAsshole/comments/1awm5kq/aita_for_not_inviting_my_girlfriend_to_join_the/krjhd32/" TargetMode="External"/><Relationship Id="rId2390" Type="http://schemas.openxmlformats.org/officeDocument/2006/relationships/hyperlink" Target="https://www.reddit.com/r/AmItheAsshole/comments/1awm5kq/aita_for_not_inviting_my_girlfriend_to_join_the/krl8kc5/" TargetMode="External"/><Relationship Id="rId3027" Type="http://schemas.openxmlformats.org/officeDocument/2006/relationships/hyperlink" Target="https://www.reddit.com/r/AmItheAsshole/comments/1awpa84/aita_or_am_i_asking_for_fair_help/krj3xgn/" TargetMode="External"/><Relationship Id="rId3234" Type="http://schemas.openxmlformats.org/officeDocument/2006/relationships/hyperlink" Target="https://www.reddit.com/r/AmItheAsshole/comments/1awwvhj/aita_for_no_longer_wanting_to_play_trombone/krk83t7/" TargetMode="External"/><Relationship Id="rId3441" Type="http://schemas.openxmlformats.org/officeDocument/2006/relationships/hyperlink" Target="https://www.reddit.com/r/AmItheAsshole/comments/1ax0v4u/aita_for_telling_my_husband_to_not_eat_his_moms/krl0x0h/" TargetMode="External"/><Relationship Id="rId155" Type="http://schemas.openxmlformats.org/officeDocument/2006/relationships/hyperlink" Target="https://www.reddit.com/r/AmItheAsshole/comments/1ax5zmp/aita_for_not_adapting_to_the_shchedule_of_the/krlyxxy/" TargetMode="External"/><Relationship Id="rId362" Type="http://schemas.openxmlformats.org/officeDocument/2006/relationships/hyperlink" Target="https://www.reddit.com/r/AmItheAsshole/comments/1ax5zmp/aita_for_not_adapting_to_the_shchedule_of_the/krm99nt/" TargetMode="External"/><Relationship Id="rId2043" Type="http://schemas.openxmlformats.org/officeDocument/2006/relationships/hyperlink" Target="https://www.reddit.com/r/AmItheAsshole/comments/1awm5kq/aita_for_not_inviting_my_girlfriend_to_join_the/krj5bgq/" TargetMode="External"/><Relationship Id="rId2250" Type="http://schemas.openxmlformats.org/officeDocument/2006/relationships/hyperlink" Target="https://www.reddit.com/r/AmItheAsshole/comments/1awm5kq/aita_for_not_inviting_my_girlfriend_to_join_the/krjv5nf/" TargetMode="External"/><Relationship Id="rId3301" Type="http://schemas.openxmlformats.org/officeDocument/2006/relationships/hyperlink" Target="https://www.reddit.com/r/AmItheAsshole/comments/1awyol1/aita_for_expecting_my_girlfriend_to_do_more/krl06eq/" TargetMode="External"/><Relationship Id="rId222" Type="http://schemas.openxmlformats.org/officeDocument/2006/relationships/hyperlink" Target="https://www.reddit.com/r/AmItheAsshole/comments/1ax5zmp/aita_for_not_adapting_to_the_shchedule_of_the/krm3fqz/" TargetMode="External"/><Relationship Id="rId2110" Type="http://schemas.openxmlformats.org/officeDocument/2006/relationships/hyperlink" Target="https://www.reddit.com/r/AmItheAsshole/comments/1awm5kq/aita_for_not_inviting_my_girlfriend_to_join_the/krjakms/" TargetMode="External"/><Relationship Id="rId1669" Type="http://schemas.openxmlformats.org/officeDocument/2006/relationships/hyperlink" Target="https://www.reddit.com/r/AmItheAsshole/comments/1awm5kq/aita_for_not_inviting_my_girlfriend_to_join_the/kri71u9/" TargetMode="External"/><Relationship Id="rId1876" Type="http://schemas.openxmlformats.org/officeDocument/2006/relationships/hyperlink" Target="https://www.reddit.com/r/AmItheAsshole/comments/1awm5kq/aita_for_not_inviting_my_girlfriend_to_join_the/kriunpm/" TargetMode="External"/><Relationship Id="rId2927" Type="http://schemas.openxmlformats.org/officeDocument/2006/relationships/hyperlink" Target="https://www.reddit.com/r/AmItheAsshole/comments/1awm5kq/aita_for_not_inviting_my_girlfriend_to_join_the/krk202i/" TargetMode="External"/><Relationship Id="rId3091" Type="http://schemas.openxmlformats.org/officeDocument/2006/relationships/hyperlink" Target="https://www.reddit.com/r/AmItheAsshole/comments/1awvi0c/aita_for_not_selling_my_house_and_giving_my_ex/krk0zy8/" TargetMode="External"/><Relationship Id="rId1529" Type="http://schemas.openxmlformats.org/officeDocument/2006/relationships/hyperlink" Target="https://www.reddit.com/r/AmItheAsshole/comments/1awlk12/aita_for_telling_my_wife_to_be_happy_with_the_car/krkgp5i/" TargetMode="External"/><Relationship Id="rId1736" Type="http://schemas.openxmlformats.org/officeDocument/2006/relationships/hyperlink" Target="https://www.reddit.com/r/AmItheAsshole/comments/1awm5kq/aita_for_not_inviting_my_girlfriend_to_join_the/krikw5v/" TargetMode="External"/><Relationship Id="rId1943" Type="http://schemas.openxmlformats.org/officeDocument/2006/relationships/hyperlink" Target="https://www.reddit.com/r/AmItheAsshole/comments/1awm5kq/aita_for_not_inviting_my_girlfriend_to_join_the/krixutj/" TargetMode="External"/><Relationship Id="rId28" Type="http://schemas.openxmlformats.org/officeDocument/2006/relationships/hyperlink" Target="https://www.reddit.com/r/AmItheAsshole/comments/1ax5zmp/aita_for_not_adapting_to_the_shchedule_of_the/krlwi4u/" TargetMode="External"/><Relationship Id="rId1803" Type="http://schemas.openxmlformats.org/officeDocument/2006/relationships/hyperlink" Target="https://www.reddit.com/r/AmItheAsshole/comments/1awm5kq/aita_for_not_inviting_my_girlfriend_to_join_the/krirvfg/" TargetMode="External"/><Relationship Id="rId689" Type="http://schemas.openxmlformats.org/officeDocument/2006/relationships/hyperlink" Target="https://www.reddit.com/r/AmItheAsshole/comments/1ax6dek/aita_for_refusing_the_cook_for_my_boyfriend/krm9095/" TargetMode="External"/><Relationship Id="rId896" Type="http://schemas.openxmlformats.org/officeDocument/2006/relationships/hyperlink" Target="https://www.reddit.com/r/AmItheAsshole/comments/1ax22es/aita_if_i_leave_my_little_boy_with_my_parents/" TargetMode="External"/><Relationship Id="rId2577" Type="http://schemas.openxmlformats.org/officeDocument/2006/relationships/hyperlink" Target="https://www.reddit.com/r/AmItheAsshole/comments/1awm5kq/aita_for_not_inviting_my_girlfriend_to_join_the/krj9yo7/" TargetMode="External"/><Relationship Id="rId2784" Type="http://schemas.openxmlformats.org/officeDocument/2006/relationships/hyperlink" Target="https://www.reddit.com/r/AmItheAsshole/comments/1awm5kq/aita_for_not_inviting_my_girlfriend_to_join_the/krjgvf6/" TargetMode="External"/><Relationship Id="rId549" Type="http://schemas.openxmlformats.org/officeDocument/2006/relationships/hyperlink" Target="https://www.reddit.com/r/AmItheAsshole/comments/1ax5zmp/aita_for_not_adapting_to_the_shchedule_of_the/krm2ych/" TargetMode="External"/><Relationship Id="rId756" Type="http://schemas.openxmlformats.org/officeDocument/2006/relationships/hyperlink" Target="https://www.reddit.com/r/AmItheAsshole/comments/1ax6dek/aita_for_refusing_the_cook_for_my_boyfriend/krm4ov1/" TargetMode="External"/><Relationship Id="rId1179" Type="http://schemas.openxmlformats.org/officeDocument/2006/relationships/hyperlink" Target="https://www.reddit.com/r/AmItheAsshole/comments/1awkqhy/aita_for_snapping_at_my_husband_and_telling_him/kriss5y/" TargetMode="External"/><Relationship Id="rId1386" Type="http://schemas.openxmlformats.org/officeDocument/2006/relationships/hyperlink" Target="https://www.reddit.com/r/AmItheAsshole/comments/1awlk12/aita_for_telling_my_wife_to_be_happy_with_the_car/kri63ow/" TargetMode="External"/><Relationship Id="rId1593" Type="http://schemas.openxmlformats.org/officeDocument/2006/relationships/hyperlink" Target="https://www.reddit.com/r/AmItheAsshole/comments/1awlk12/aita_for_telling_my_wife_to_be_happy_with_the_car/krik41z/" TargetMode="External"/><Relationship Id="rId2437" Type="http://schemas.openxmlformats.org/officeDocument/2006/relationships/hyperlink" Target="https://www.reddit.com/r/AmItheAsshole/comments/1awm5kq/aita_for_not_inviting_my_girlfriend_to_join_the/krll887/" TargetMode="External"/><Relationship Id="rId2991" Type="http://schemas.openxmlformats.org/officeDocument/2006/relationships/hyperlink" Target="https://www.reddit.com/r/AmItheAsshole/comments/1awp6th/aita_for_not_wanting_my_fianc&#233;_to_drive_for_uber/krip9p9/" TargetMode="External"/><Relationship Id="rId409" Type="http://schemas.openxmlformats.org/officeDocument/2006/relationships/hyperlink" Target="https://www.reddit.com/r/AmItheAsshole/comments/1ax5zmp/aita_for_not_adapting_to_the_shchedule_of_the/krm5v59/" TargetMode="External"/><Relationship Id="rId963" Type="http://schemas.openxmlformats.org/officeDocument/2006/relationships/hyperlink" Target="https://www.reddit.com/r/AmItheAsshole/comments/1awjb7j/aita_for_wanting_to_use_seperate_sponges_1/krhnd83/" TargetMode="External"/><Relationship Id="rId1039" Type="http://schemas.openxmlformats.org/officeDocument/2006/relationships/hyperlink" Target="https://www.reddit.com/r/AmItheAsshole/comments/1awkqhy/aita_for_snapping_at_my_husband_and_telling_him/kri4j2n/" TargetMode="External"/><Relationship Id="rId1246" Type="http://schemas.openxmlformats.org/officeDocument/2006/relationships/hyperlink" Target="https://www.reddit.com/r/AmItheAsshole/comments/1awkqhy/aita_for_snapping_at_my_husband_and_telling_him/krj44je/" TargetMode="External"/><Relationship Id="rId2644" Type="http://schemas.openxmlformats.org/officeDocument/2006/relationships/hyperlink" Target="https://www.reddit.com/r/AmItheAsshole/comments/1awm5kq/aita_for_not_inviting_my_girlfriend_to_join_the/krit9k4/" TargetMode="External"/><Relationship Id="rId2851" Type="http://schemas.openxmlformats.org/officeDocument/2006/relationships/hyperlink" Target="https://www.reddit.com/r/AmItheAsshole/comments/1awm5kq/aita_for_not_inviting_my_girlfriend_to_join_the/krjca3p/" TargetMode="External"/><Relationship Id="rId92" Type="http://schemas.openxmlformats.org/officeDocument/2006/relationships/hyperlink" Target="https://www.reddit.com/r/AmItheAsshole/comments/1ax5zmp/aita_for_not_adapting_to_the_shchedule_of_the/krm46vz/" TargetMode="External"/><Relationship Id="rId616" Type="http://schemas.openxmlformats.org/officeDocument/2006/relationships/hyperlink" Target="https://www.reddit.com/r/AmItheAsshole/comments/1ax6035/aita_for_being_offended_when_my_friend_called_my/krm01jc/" TargetMode="External"/><Relationship Id="rId823" Type="http://schemas.openxmlformats.org/officeDocument/2006/relationships/hyperlink" Target="https://www.reddit.com/r/AmItheAsshole/comments/1ax6hdo/aita_for_being_super_frustrated_with_a_special/krlt8rn/" TargetMode="External"/><Relationship Id="rId1453" Type="http://schemas.openxmlformats.org/officeDocument/2006/relationships/hyperlink" Target="https://www.reddit.com/r/AmItheAsshole/comments/1awlk12/aita_for_telling_my_wife_to_be_happy_with_the_car/kriqtik/" TargetMode="External"/><Relationship Id="rId1660" Type="http://schemas.openxmlformats.org/officeDocument/2006/relationships/hyperlink" Target="https://www.reddit.com/r/AmItheAsshole/comments/1awlk12/aita_for_telling_my_wife_to_be_happy_with_the_car/krjfjd2/" TargetMode="External"/><Relationship Id="rId2504" Type="http://schemas.openxmlformats.org/officeDocument/2006/relationships/hyperlink" Target="https://www.reddit.com/r/AmItheAsshole/comments/1awm5kq/aita_for_not_inviting_my_girlfriend_to_join_the/krm959r/" TargetMode="External"/><Relationship Id="rId2711" Type="http://schemas.openxmlformats.org/officeDocument/2006/relationships/hyperlink" Target="https://www.reddit.com/r/AmItheAsshole/comments/1awm5kq/aita_for_not_inviting_my_girlfriend_to_join_the/kriuihk/" TargetMode="External"/><Relationship Id="rId1106" Type="http://schemas.openxmlformats.org/officeDocument/2006/relationships/hyperlink" Target="https://www.reddit.com/r/AmItheAsshole/comments/1awkqhy/aita_for_snapping_at_my_husband_and_telling_him/krivv79/" TargetMode="External"/><Relationship Id="rId1313" Type="http://schemas.openxmlformats.org/officeDocument/2006/relationships/hyperlink" Target="https://www.reddit.com/r/AmItheAsshole/comments/1awkqhy/aita_for_snapping_at_my_husband_and_telling_him/krizhpo/" TargetMode="External"/><Relationship Id="rId1520" Type="http://schemas.openxmlformats.org/officeDocument/2006/relationships/hyperlink" Target="https://www.reddit.com/r/AmItheAsshole/comments/1awlk12/aita_for_telling_my_wife_to_be_happy_with_the_car/krk2kju/" TargetMode="External"/><Relationship Id="rId3278" Type="http://schemas.openxmlformats.org/officeDocument/2006/relationships/hyperlink" Target="https://www.reddit.com/r/AmItheAsshole/comments/1awyol1/aita_for_expecting_my_girlfriend_to_do_more/krkn6oc/" TargetMode="External"/><Relationship Id="rId3485" Type="http://schemas.openxmlformats.org/officeDocument/2006/relationships/hyperlink" Target="https://www.reddit.com/r/AmItheAsshole/comments/1ax1604/aitah_for_bringing_chaos_to_a_quiet_community/krl2ls6/" TargetMode="External"/><Relationship Id="rId199" Type="http://schemas.openxmlformats.org/officeDocument/2006/relationships/hyperlink" Target="https://www.reddit.com/r/AmItheAsshole/comments/1ax5zmp/aita_for_not_adapting_to_the_shchedule_of_the/krm24l0/" TargetMode="External"/><Relationship Id="rId2087" Type="http://schemas.openxmlformats.org/officeDocument/2006/relationships/hyperlink" Target="https://www.reddit.com/r/AmItheAsshole/comments/1awm5kq/aita_for_not_inviting_my_girlfriend_to_join_the/krj8pk2/" TargetMode="External"/><Relationship Id="rId2294" Type="http://schemas.openxmlformats.org/officeDocument/2006/relationships/hyperlink" Target="https://www.reddit.com/r/AmItheAsshole/comments/1awm5kq/aita_for_not_inviting_my_girlfriend_to_join_the/krkcba8/" TargetMode="External"/><Relationship Id="rId3138" Type="http://schemas.openxmlformats.org/officeDocument/2006/relationships/hyperlink" Target="https://www.reddit.com/r/AmItheAsshole/comments/1awvi0c/aita_for_not_selling_my_house_and_giving_my_ex/krkz87q/" TargetMode="External"/><Relationship Id="rId3345" Type="http://schemas.openxmlformats.org/officeDocument/2006/relationships/hyperlink" Target="https://www.reddit.com/r/AmItheAsshole/comments/1ax0gye/aita_for_being_concerned_about_my_bfs_drinking/krl1u3m/" TargetMode="External"/><Relationship Id="rId266" Type="http://schemas.openxmlformats.org/officeDocument/2006/relationships/hyperlink" Target="https://www.reddit.com/r/AmItheAsshole/comments/1ax5zmp/aita_for_not_adapting_to_the_shchedule_of_the/krm5a8x/" TargetMode="External"/><Relationship Id="rId473" Type="http://schemas.openxmlformats.org/officeDocument/2006/relationships/hyperlink" Target="https://www.reddit.com/r/AmItheAsshole/comments/1ax5zmp/aita_for_not_adapting_to_the_shchedule_of_the/krm1o12/" TargetMode="External"/><Relationship Id="rId680" Type="http://schemas.openxmlformats.org/officeDocument/2006/relationships/hyperlink" Target="https://www.reddit.com/r/AmItheAsshole/comments/1ax6dek/aita_for_refusing_the_cook_for_my_boyfriend/krm6u2v/" TargetMode="External"/><Relationship Id="rId2154" Type="http://schemas.openxmlformats.org/officeDocument/2006/relationships/hyperlink" Target="https://www.reddit.com/r/AmItheAsshole/comments/1awm5kq/aita_for_not_inviting_my_girlfriend_to_join_the/krjf7fl/" TargetMode="External"/><Relationship Id="rId2361" Type="http://schemas.openxmlformats.org/officeDocument/2006/relationships/hyperlink" Target="https://www.reddit.com/r/AmItheAsshole/comments/1awm5kq/aita_for_not_inviting_my_girlfriend_to_join_the/krky7sq/" TargetMode="External"/><Relationship Id="rId3205" Type="http://schemas.openxmlformats.org/officeDocument/2006/relationships/hyperlink" Target="https://www.reddit.com/r/AmItheAsshole/comments/1awvi0c/aita_for_not_selling_my_house_and_giving_my_ex/krllca5/" TargetMode="External"/><Relationship Id="rId3412" Type="http://schemas.openxmlformats.org/officeDocument/2006/relationships/hyperlink" Target="https://www.reddit.com/r/AmItheAsshole/comments/1ax0gye/aita_for_being_concerned_about_my_bfs_drinking/krl27b9/" TargetMode="External"/><Relationship Id="rId126" Type="http://schemas.openxmlformats.org/officeDocument/2006/relationships/hyperlink" Target="https://www.reddit.com/r/AmItheAsshole/comments/1ax5zmp/aita_for_not_adapting_to_the_shchedule_of_the/krlqbzl/" TargetMode="External"/><Relationship Id="rId333" Type="http://schemas.openxmlformats.org/officeDocument/2006/relationships/hyperlink" Target="https://www.reddit.com/r/AmItheAsshole/comments/1ax5zmp/aita_for_not_adapting_to_the_shchedule_of_the/krm8dai/" TargetMode="External"/><Relationship Id="rId540" Type="http://schemas.openxmlformats.org/officeDocument/2006/relationships/hyperlink" Target="https://www.reddit.com/r/AmItheAsshole/comments/1ax5zmp/aita_for_not_adapting_to_the_shchedule_of_the/krm8s8b/" TargetMode="External"/><Relationship Id="rId1170" Type="http://schemas.openxmlformats.org/officeDocument/2006/relationships/hyperlink" Target="https://www.reddit.com/r/AmItheAsshole/comments/1awkqhy/aita_for_snapping_at_my_husband_and_telling_him/krip1kj/" TargetMode="External"/><Relationship Id="rId2014" Type="http://schemas.openxmlformats.org/officeDocument/2006/relationships/hyperlink" Target="https://www.reddit.com/r/AmItheAsshole/comments/1awm5kq/aita_for_not_inviting_my_girlfriend_to_join_the/krj3clu/" TargetMode="External"/><Relationship Id="rId2221" Type="http://schemas.openxmlformats.org/officeDocument/2006/relationships/hyperlink" Target="https://www.reddit.com/r/AmItheAsshole/comments/1awm5kq/aita_for_not_inviting_my_girlfriend_to_join_the/krjns58/" TargetMode="External"/><Relationship Id="rId1030" Type="http://schemas.openxmlformats.org/officeDocument/2006/relationships/hyperlink" Target="https://www.reddit.com/r/AmItheAsshole/comments/1awkqhy/aita_for_snapping_at_my_husband_and_telling_him/kri6mej/" TargetMode="External"/><Relationship Id="rId400" Type="http://schemas.openxmlformats.org/officeDocument/2006/relationships/hyperlink" Target="https://www.reddit.com/r/AmItheAsshole/comments/1ax5zmp/aita_for_not_adapting_to_the_shchedule_of_the/krmapos/" TargetMode="External"/><Relationship Id="rId1987" Type="http://schemas.openxmlformats.org/officeDocument/2006/relationships/hyperlink" Target="https://www.reddit.com/r/AmItheAsshole/comments/1awm5kq/aita_for_not_inviting_my_girlfriend_to_join_the/krj0yvy/" TargetMode="External"/><Relationship Id="rId1847" Type="http://schemas.openxmlformats.org/officeDocument/2006/relationships/hyperlink" Target="https://www.reddit.com/r/AmItheAsshole/comments/1awm5kq/aita_for_not_inviting_my_girlfriend_to_join_the/kritwll/" TargetMode="External"/><Relationship Id="rId1707" Type="http://schemas.openxmlformats.org/officeDocument/2006/relationships/hyperlink" Target="https://www.reddit.com/r/AmItheAsshole/comments/1awm5kq/aita_for_not_inviting_my_girlfriend_to_join_the/kridymq/" TargetMode="External"/><Relationship Id="rId3062" Type="http://schemas.openxmlformats.org/officeDocument/2006/relationships/hyperlink" Target="https://www.reddit.com/r/AmItheAsshole/comments/1awqpfo/aita_for_going_against_my_husbands_wishes_and/krizys2/" TargetMode="External"/><Relationship Id="rId190" Type="http://schemas.openxmlformats.org/officeDocument/2006/relationships/hyperlink" Target="https://www.reddit.com/r/AmItheAsshole/comments/1ax5zmp/aita_for_not_adapting_to_the_shchedule_of_the/krm1w3z/" TargetMode="External"/><Relationship Id="rId1914" Type="http://schemas.openxmlformats.org/officeDocument/2006/relationships/hyperlink" Target="https://www.reddit.com/r/AmItheAsshole/comments/1awm5kq/aita_for_not_inviting_my_girlfriend_to_join_the/krivib8/" TargetMode="External"/><Relationship Id="rId2688" Type="http://schemas.openxmlformats.org/officeDocument/2006/relationships/hyperlink" Target="https://www.reddit.com/r/AmItheAsshole/comments/1awm5kq/aita_for_not_inviting_my_girlfriend_to_join_the/krilo5d/" TargetMode="External"/><Relationship Id="rId2895" Type="http://schemas.openxmlformats.org/officeDocument/2006/relationships/hyperlink" Target="https://www.reddit.com/r/AmItheAsshole/comments/1awm5kq/aita_for_not_inviting_my_girlfriend_to_join_the/krkw3xi/" TargetMode="External"/><Relationship Id="rId867" Type="http://schemas.openxmlformats.org/officeDocument/2006/relationships/hyperlink" Target="https://www.reddit.com/r/AmItheAsshole/comments/1ax6o2s/aita_for_ignoring_my_mothers_daily_phone_calls/krm1j8d/" TargetMode="External"/><Relationship Id="rId1497" Type="http://schemas.openxmlformats.org/officeDocument/2006/relationships/hyperlink" Target="https://www.reddit.com/r/AmItheAsshole/comments/1awlk12/aita_for_telling_my_wife_to_be_happy_with_the_car/krj9nnb/" TargetMode="External"/><Relationship Id="rId2548" Type="http://schemas.openxmlformats.org/officeDocument/2006/relationships/hyperlink" Target="https://www.reddit.com/r/AmItheAsshole/comments/1awm5kq/aita_for_not_inviting_my_girlfriend_to_join_the/kriedvy/" TargetMode="External"/><Relationship Id="rId2755" Type="http://schemas.openxmlformats.org/officeDocument/2006/relationships/hyperlink" Target="https://www.reddit.com/r/AmItheAsshole/comments/1awm5kq/aita_for_not_inviting_my_girlfriend_to_join_the/kriui8l/" TargetMode="External"/><Relationship Id="rId2962" Type="http://schemas.openxmlformats.org/officeDocument/2006/relationships/hyperlink" Target="https://www.reddit.com/r/AmItheAsshole/comments/1awm5kq/aita_for_not_inviting_my_girlfriend_to_join_the/krjgx0x/" TargetMode="External"/><Relationship Id="rId727" Type="http://schemas.openxmlformats.org/officeDocument/2006/relationships/hyperlink" Target="https://www.reddit.com/r/AmItheAsshole/comments/1ax6dek/aita_for_refusing_the_cook_for_my_boyfriend/krm88l2/" TargetMode="External"/><Relationship Id="rId934" Type="http://schemas.openxmlformats.org/officeDocument/2006/relationships/hyperlink" Target="https://www.reddit.com/r/AmItheAsshole/comments/1awizuh/aita_for_not_wanting_to_sleep_on_the_couch/krhj4no/" TargetMode="External"/><Relationship Id="rId1357" Type="http://schemas.openxmlformats.org/officeDocument/2006/relationships/hyperlink" Target="https://www.reddit.com/r/AmItheAsshole/comments/1awkqhy/aita_for_snapping_at_my_husband_and_telling_him/kriyjac/" TargetMode="External"/><Relationship Id="rId1564" Type="http://schemas.openxmlformats.org/officeDocument/2006/relationships/hyperlink" Target="https://www.reddit.com/r/AmItheAsshole/comments/1awlk12/aita_for_telling_my_wife_to_be_happy_with_the_car/krlpxyc/" TargetMode="External"/><Relationship Id="rId1771" Type="http://schemas.openxmlformats.org/officeDocument/2006/relationships/hyperlink" Target="https://www.reddit.com/r/AmItheAsshole/comments/1awm5kq/aita_for_not_inviting_my_girlfriend_to_join_the/kriqqhb/" TargetMode="External"/><Relationship Id="rId2408" Type="http://schemas.openxmlformats.org/officeDocument/2006/relationships/hyperlink" Target="https://www.reddit.com/r/AmItheAsshole/comments/1awm5kq/aita_for_not_inviting_my_girlfriend_to_join_the/krle2mn/" TargetMode="External"/><Relationship Id="rId2615" Type="http://schemas.openxmlformats.org/officeDocument/2006/relationships/hyperlink" Target="https://www.reddit.com/r/AmItheAsshole/comments/1awm5kq/aita_for_not_inviting_my_girlfriend_to_join_the/krkeyer/" TargetMode="External"/><Relationship Id="rId2822" Type="http://schemas.openxmlformats.org/officeDocument/2006/relationships/hyperlink" Target="https://www.reddit.com/r/AmItheAsshole/comments/1awm5kq/aita_for_not_inviting_my_girlfriend_to_join_the/krjdwaw/" TargetMode="External"/><Relationship Id="rId63" Type="http://schemas.openxmlformats.org/officeDocument/2006/relationships/hyperlink" Target="https://www.reddit.com/r/AmItheAsshole/comments/1ax5zmp/aita_for_not_adapting_to_the_shchedule_of_the/krm65wr/" TargetMode="External"/><Relationship Id="rId1217" Type="http://schemas.openxmlformats.org/officeDocument/2006/relationships/hyperlink" Target="https://www.reddit.com/r/AmItheAsshole/comments/1awkqhy/aita_for_snapping_at_my_husband_and_telling_him/krjsrxn/" TargetMode="External"/><Relationship Id="rId1424" Type="http://schemas.openxmlformats.org/officeDocument/2006/relationships/hyperlink" Target="https://www.reddit.com/r/AmItheAsshole/comments/1awlk12/aita_for_telling_my_wife_to_be_happy_with_the_car/kri61ua/" TargetMode="External"/><Relationship Id="rId1631" Type="http://schemas.openxmlformats.org/officeDocument/2006/relationships/hyperlink" Target="https://www.reddit.com/r/AmItheAsshole/comments/1awlk12/aita_for_telling_my_wife_to_be_happy_with_the_car/krinf2z/" TargetMode="External"/><Relationship Id="rId3389" Type="http://schemas.openxmlformats.org/officeDocument/2006/relationships/hyperlink" Target="https://www.reddit.com/r/AmItheAsshole/comments/1ax0gye/aita_for_being_concerned_about_my_bfs_drinking/krl5wau/" TargetMode="External"/><Relationship Id="rId2198" Type="http://schemas.openxmlformats.org/officeDocument/2006/relationships/hyperlink" Target="https://www.reddit.com/r/AmItheAsshole/comments/1awm5kq/aita_for_not_inviting_my_girlfriend_to_join_the/krjkjzn/" TargetMode="External"/><Relationship Id="rId3249" Type="http://schemas.openxmlformats.org/officeDocument/2006/relationships/hyperlink" Target="https://www.reddit.com/r/AmItheAsshole/comments/1awx2lv/aita_for_telling_my_dad_that_theyre_constant/krkmivx/" TargetMode="External"/><Relationship Id="rId3456" Type="http://schemas.openxmlformats.org/officeDocument/2006/relationships/hyperlink" Target="https://www.reddit.com/r/AmItheAsshole/comments/1ax14i7/aita_for_asking_my_boyfriend_for_money/krl5j6j/" TargetMode="External"/><Relationship Id="rId377" Type="http://schemas.openxmlformats.org/officeDocument/2006/relationships/hyperlink" Target="https://www.reddit.com/r/AmItheAsshole/comments/1ax5zmp/aita_for_not_adapting_to_the_shchedule_of_the/krm9uqp/" TargetMode="External"/><Relationship Id="rId584" Type="http://schemas.openxmlformats.org/officeDocument/2006/relationships/hyperlink" Target="https://www.reddit.com/r/AmItheAsshole/comments/1ax5zmp/aita_for_not_adapting_to_the_shchedule_of_the/krmaq2g/" TargetMode="External"/><Relationship Id="rId2058" Type="http://schemas.openxmlformats.org/officeDocument/2006/relationships/hyperlink" Target="https://www.reddit.com/r/AmItheAsshole/comments/1awm5kq/aita_for_not_inviting_my_girlfriend_to_join_the/krj6oh6/" TargetMode="External"/><Relationship Id="rId2265" Type="http://schemas.openxmlformats.org/officeDocument/2006/relationships/hyperlink" Target="https://www.reddit.com/r/AmItheAsshole/comments/1awm5kq/aita_for_not_inviting_my_girlfriend_to_join_the/krk2wwy/" TargetMode="External"/><Relationship Id="rId3109" Type="http://schemas.openxmlformats.org/officeDocument/2006/relationships/hyperlink" Target="https://www.reddit.com/r/AmItheAsshole/comments/1awvi0c/aita_for_not_selling_my_house_and_giving_my_ex/krll8vz/" TargetMode="External"/><Relationship Id="rId237" Type="http://schemas.openxmlformats.org/officeDocument/2006/relationships/hyperlink" Target="https://www.reddit.com/r/AmItheAsshole/comments/1ax5zmp/aita_for_not_adapting_to_the_shchedule_of_the/krm44q3/" TargetMode="External"/><Relationship Id="rId791" Type="http://schemas.openxmlformats.org/officeDocument/2006/relationships/hyperlink" Target="https://www.reddit.com/r/AmItheAsshole/comments/1ax6dek/aita_for_refusing_the_cook_for_my_boyfriend/krm98gl/" TargetMode="External"/><Relationship Id="rId1074" Type="http://schemas.openxmlformats.org/officeDocument/2006/relationships/hyperlink" Target="https://www.reddit.com/r/AmItheAsshole/comments/1awkqhy/aita_for_snapping_at_my_husband_and_telling_him/kribu5e/" TargetMode="External"/><Relationship Id="rId2472" Type="http://schemas.openxmlformats.org/officeDocument/2006/relationships/hyperlink" Target="https://www.reddit.com/r/AmItheAsshole/comments/1awm5kq/aita_for_not_inviting_my_girlfriend_to_join_the/krlz1oe/" TargetMode="External"/><Relationship Id="rId3316" Type="http://schemas.openxmlformats.org/officeDocument/2006/relationships/hyperlink" Target="https://www.reddit.com/r/AmItheAsshole/comments/1ax0gye/aita_for_being_concerned_about_my_bfs_drinking/" TargetMode="External"/><Relationship Id="rId444" Type="http://schemas.openxmlformats.org/officeDocument/2006/relationships/hyperlink" Target="https://www.reddit.com/r/AmItheAsshole/comments/1ax5zmp/aita_for_not_adapting_to_the_shchedule_of_the/krm59n8/" TargetMode="External"/><Relationship Id="rId651" Type="http://schemas.openxmlformats.org/officeDocument/2006/relationships/hyperlink" Target="https://www.reddit.com/r/AmItheAsshole/comments/1ax6dek/aita_for_refusing_the_cook_for_my_boyfriend/krm062k/" TargetMode="External"/><Relationship Id="rId1281" Type="http://schemas.openxmlformats.org/officeDocument/2006/relationships/hyperlink" Target="https://www.reddit.com/r/AmItheAsshole/comments/1awkqhy/aita_for_snapping_at_my_husband_and_telling_him/kriki9v/" TargetMode="External"/><Relationship Id="rId2125" Type="http://schemas.openxmlformats.org/officeDocument/2006/relationships/hyperlink" Target="https://www.reddit.com/r/AmItheAsshole/comments/1awm5kq/aita_for_not_inviting_my_girlfriend_to_join_the/krjbud0/" TargetMode="External"/><Relationship Id="rId2332" Type="http://schemas.openxmlformats.org/officeDocument/2006/relationships/hyperlink" Target="https://www.reddit.com/r/AmItheAsshole/comments/1awm5kq/aita_for_not_inviting_my_girlfriend_to_join_the/krknjiy/" TargetMode="External"/><Relationship Id="rId304" Type="http://schemas.openxmlformats.org/officeDocument/2006/relationships/hyperlink" Target="https://www.reddit.com/r/AmItheAsshole/comments/1ax5zmp/aita_for_not_adapting_to_the_shchedule_of_the/krm6zr3/" TargetMode="External"/><Relationship Id="rId511" Type="http://schemas.openxmlformats.org/officeDocument/2006/relationships/hyperlink" Target="https://www.reddit.com/r/AmItheAsshole/comments/1ax5zmp/aita_for_not_adapting_to_the_shchedule_of_the/krm6hsk/" TargetMode="External"/><Relationship Id="rId1141" Type="http://schemas.openxmlformats.org/officeDocument/2006/relationships/hyperlink" Target="https://www.reddit.com/r/AmItheAsshole/comments/1awkqhy/aita_for_snapping_at_my_husband_and_telling_him/kricqz9/" TargetMode="External"/><Relationship Id="rId1001" Type="http://schemas.openxmlformats.org/officeDocument/2006/relationships/hyperlink" Target="https://www.reddit.com/r/AmItheAsshole/comments/1awkqhy/aita_for_snapping_at_my_husband_and_telling_him/krhve0a/" TargetMode="External"/><Relationship Id="rId1958" Type="http://schemas.openxmlformats.org/officeDocument/2006/relationships/hyperlink" Target="https://www.reddit.com/r/AmItheAsshole/comments/1awm5kq/aita_for_not_inviting_my_girlfriend_to_join_the/kriyrjb/" TargetMode="External"/><Relationship Id="rId3173" Type="http://schemas.openxmlformats.org/officeDocument/2006/relationships/hyperlink" Target="https://www.reddit.com/r/AmItheAsshole/comments/1awvi0c/aita_for_not_selling_my_house_and_giving_my_ex/krlu8pt/" TargetMode="External"/><Relationship Id="rId3380" Type="http://schemas.openxmlformats.org/officeDocument/2006/relationships/hyperlink" Target="https://www.reddit.com/r/AmItheAsshole/comments/1ax0gye/aita_for_being_concerned_about_my_bfs_drinking/krkxcs0/" TargetMode="External"/><Relationship Id="rId1818" Type="http://schemas.openxmlformats.org/officeDocument/2006/relationships/hyperlink" Target="https://www.reddit.com/r/AmItheAsshole/comments/1awm5kq/aita_for_not_inviting_my_girlfriend_to_join_the/krit0dt/" TargetMode="External"/><Relationship Id="rId3033" Type="http://schemas.openxmlformats.org/officeDocument/2006/relationships/hyperlink" Target="https://www.reddit.com/r/AmItheAsshole/comments/1awpa84/aita_or_am_i_asking_for_fair_help/krj2k5q/" TargetMode="External"/><Relationship Id="rId3240" Type="http://schemas.openxmlformats.org/officeDocument/2006/relationships/hyperlink" Target="https://www.reddit.com/r/AmItheAsshole/comments/1awx2lv/aita_for_telling_my_dad_that_theyre_constant/krkm6iu/" TargetMode="External"/><Relationship Id="rId161" Type="http://schemas.openxmlformats.org/officeDocument/2006/relationships/hyperlink" Target="https://www.reddit.com/r/AmItheAsshole/comments/1ax5zmp/aita_for_not_adapting_to_the_shchedule_of_the/krlzmw6/" TargetMode="External"/><Relationship Id="rId2799" Type="http://schemas.openxmlformats.org/officeDocument/2006/relationships/hyperlink" Target="https://www.reddit.com/r/AmItheAsshole/comments/1awm5kq/aita_for_not_inviting_my_girlfriend_to_join_the/krj9jej/" TargetMode="External"/><Relationship Id="rId3100" Type="http://schemas.openxmlformats.org/officeDocument/2006/relationships/hyperlink" Target="https://www.reddit.com/r/AmItheAsshole/comments/1awvi0c/aita_for_not_selling_my_house_and_giving_my_ex/krk8t98/" TargetMode="External"/><Relationship Id="rId978" Type="http://schemas.openxmlformats.org/officeDocument/2006/relationships/hyperlink" Target="https://www.reddit.com/r/AmItheAsshole/comments/1awjb7j/aita_for_wanting_to_use_seperate_sponges_1/krhl362/" TargetMode="External"/><Relationship Id="rId2659" Type="http://schemas.openxmlformats.org/officeDocument/2006/relationships/hyperlink" Target="https://www.reddit.com/r/AmItheAsshole/comments/1awm5kq/aita_for_not_inviting_my_girlfriend_to_join_the/krislwv/" TargetMode="External"/><Relationship Id="rId2866" Type="http://schemas.openxmlformats.org/officeDocument/2006/relationships/hyperlink" Target="https://www.reddit.com/r/AmItheAsshole/comments/1awm5kq/aita_for_not_inviting_my_girlfriend_to_join_the/krjbnta/" TargetMode="External"/><Relationship Id="rId838" Type="http://schemas.openxmlformats.org/officeDocument/2006/relationships/hyperlink" Target="https://www.reddit.com/r/AmItheAsshole/comments/1ax6o2s/aita_for_ignoring_my_mothers_daily_phone_calls/krlv04d/" TargetMode="External"/><Relationship Id="rId1468" Type="http://schemas.openxmlformats.org/officeDocument/2006/relationships/hyperlink" Target="https://www.reddit.com/r/AmItheAsshole/comments/1awlk12/aita_for_telling_my_wife_to_be_happy_with_the_car/kriydmb/" TargetMode="External"/><Relationship Id="rId1675" Type="http://schemas.openxmlformats.org/officeDocument/2006/relationships/hyperlink" Target="https://www.reddit.com/r/AmItheAsshole/comments/1awm5kq/aita_for_not_inviting_my_girlfriend_to_join_the/kri4fl6/" TargetMode="External"/><Relationship Id="rId1882" Type="http://schemas.openxmlformats.org/officeDocument/2006/relationships/hyperlink" Target="https://www.reddit.com/r/AmItheAsshole/comments/1awm5kq/aita_for_not_inviting_my_girlfriend_to_join_the/krjj00j/" TargetMode="External"/><Relationship Id="rId2519" Type="http://schemas.openxmlformats.org/officeDocument/2006/relationships/hyperlink" Target="https://www.reddit.com/r/AmItheAsshole/comments/1awm5kq/aita_for_not_inviting_my_girlfriend_to_join_the/krizfmp/" TargetMode="External"/><Relationship Id="rId2726" Type="http://schemas.openxmlformats.org/officeDocument/2006/relationships/hyperlink" Target="https://www.reddit.com/r/AmItheAsshole/comments/1awm5kq/aita_for_not_inviting_my_girlfriend_to_join_the/krjqsn3/" TargetMode="External"/><Relationship Id="rId1328" Type="http://schemas.openxmlformats.org/officeDocument/2006/relationships/hyperlink" Target="https://www.reddit.com/r/AmItheAsshole/comments/1awkqhy/aita_for_snapping_at_my_husband_and_telling_him/krjzflt/" TargetMode="External"/><Relationship Id="rId1535" Type="http://schemas.openxmlformats.org/officeDocument/2006/relationships/hyperlink" Target="https://www.reddit.com/r/AmItheAsshole/comments/1awlk12/aita_for_telling_my_wife_to_be_happy_with_the_car/krkvd28/" TargetMode="External"/><Relationship Id="rId2933" Type="http://schemas.openxmlformats.org/officeDocument/2006/relationships/hyperlink" Target="https://www.reddit.com/r/AmItheAsshole/comments/1awm5kq/aita_for_not_inviting_my_girlfriend_to_join_the/krm5uns/" TargetMode="External"/><Relationship Id="rId905" Type="http://schemas.openxmlformats.org/officeDocument/2006/relationships/hyperlink" Target="https://www.reddit.com/r/AmItheAsshole/comments/1awizuh/aita_for_not_wanting_to_sleep_on_the_couch/krhh4xw/" TargetMode="External"/><Relationship Id="rId1742" Type="http://schemas.openxmlformats.org/officeDocument/2006/relationships/hyperlink" Target="https://www.reddit.com/r/AmItheAsshole/comments/1awm5kq/aita_for_not_inviting_my_girlfriend_to_join_the/kridxte/" TargetMode="External"/><Relationship Id="rId34" Type="http://schemas.openxmlformats.org/officeDocument/2006/relationships/hyperlink" Target="https://www.reddit.com/r/AmItheAsshole/comments/1ax5zmp/aita_for_not_adapting_to_the_shchedule_of_the/krlylxs/" TargetMode="External"/><Relationship Id="rId1602" Type="http://schemas.openxmlformats.org/officeDocument/2006/relationships/hyperlink" Target="https://www.reddit.com/r/AmItheAsshole/comments/1awlk12/aita_for_telling_my_wife_to_be_happy_with_the_car/krimqrf/" TargetMode="External"/><Relationship Id="rId488" Type="http://schemas.openxmlformats.org/officeDocument/2006/relationships/hyperlink" Target="https://www.reddit.com/r/AmItheAsshole/comments/1ax5zmp/aita_for_not_adapting_to_the_shchedule_of_the/krm4yc7/" TargetMode="External"/><Relationship Id="rId695" Type="http://schemas.openxmlformats.org/officeDocument/2006/relationships/hyperlink" Target="https://www.reddit.com/r/AmItheAsshole/comments/1ax6dek/aita_for_refusing_the_cook_for_my_boyfriend/krma3f7/" TargetMode="External"/><Relationship Id="rId2169" Type="http://schemas.openxmlformats.org/officeDocument/2006/relationships/hyperlink" Target="https://www.reddit.com/r/AmItheAsshole/comments/1awm5kq/aita_for_not_inviting_my_girlfriend_to_join_the/krjg4nm/" TargetMode="External"/><Relationship Id="rId2376" Type="http://schemas.openxmlformats.org/officeDocument/2006/relationships/hyperlink" Target="https://www.reddit.com/r/AmItheAsshole/comments/1awm5kq/aita_for_not_inviting_my_girlfriend_to_join_the/krl6k5x/" TargetMode="External"/><Relationship Id="rId2583" Type="http://schemas.openxmlformats.org/officeDocument/2006/relationships/hyperlink" Target="https://www.reddit.com/r/AmItheAsshole/comments/1awm5kq/aita_for_not_inviting_my_girlfriend_to_join_the/krkfhv0/" TargetMode="External"/><Relationship Id="rId2790" Type="http://schemas.openxmlformats.org/officeDocument/2006/relationships/hyperlink" Target="https://www.reddit.com/r/AmItheAsshole/comments/1awm5kq/aita_for_not_inviting_my_girlfriend_to_join_the/kriigt9/" TargetMode="External"/><Relationship Id="rId3427" Type="http://schemas.openxmlformats.org/officeDocument/2006/relationships/hyperlink" Target="https://www.reddit.com/r/AmItheAsshole/comments/1ax0gye/aita_for_being_concerned_about_my_bfs_drinking/krkxxtu/" TargetMode="External"/><Relationship Id="rId348" Type="http://schemas.openxmlformats.org/officeDocument/2006/relationships/hyperlink" Target="https://www.reddit.com/r/AmItheAsshole/comments/1ax5zmp/aita_for_not_adapting_to_the_shchedule_of_the/krm8rew/" TargetMode="External"/><Relationship Id="rId555" Type="http://schemas.openxmlformats.org/officeDocument/2006/relationships/hyperlink" Target="https://www.reddit.com/r/AmItheAsshole/comments/1ax5zmp/aita_for_not_adapting_to_the_shchedule_of_the/krm6rmj/" TargetMode="External"/><Relationship Id="rId762" Type="http://schemas.openxmlformats.org/officeDocument/2006/relationships/hyperlink" Target="https://www.reddit.com/r/AmItheAsshole/comments/1ax6dek/aita_for_refusing_the_cook_for_my_boyfriend/krm3jy5/" TargetMode="External"/><Relationship Id="rId1185" Type="http://schemas.openxmlformats.org/officeDocument/2006/relationships/hyperlink" Target="https://www.reddit.com/r/AmItheAsshole/comments/1awkqhy/aita_for_snapping_at_my_husband_and_telling_him/kriw6mq/" TargetMode="External"/><Relationship Id="rId1392" Type="http://schemas.openxmlformats.org/officeDocument/2006/relationships/hyperlink" Target="https://www.reddit.com/r/AmItheAsshole/comments/1awlk12/aita_for_telling_my_wife_to_be_happy_with_the_car/krip5h4/" TargetMode="External"/><Relationship Id="rId2029" Type="http://schemas.openxmlformats.org/officeDocument/2006/relationships/hyperlink" Target="https://www.reddit.com/r/AmItheAsshole/comments/1awm5kq/aita_for_not_inviting_my_girlfriend_to_join_the/krj48ld/" TargetMode="External"/><Relationship Id="rId2236" Type="http://schemas.openxmlformats.org/officeDocument/2006/relationships/hyperlink" Target="https://www.reddit.com/r/AmItheAsshole/comments/1awm5kq/aita_for_not_inviting_my_girlfriend_to_join_the/krjqxpx/" TargetMode="External"/><Relationship Id="rId2443" Type="http://schemas.openxmlformats.org/officeDocument/2006/relationships/hyperlink" Target="https://www.reddit.com/r/AmItheAsshole/comments/1awm5kq/aita_for_not_inviting_my_girlfriend_to_join_the/krlpcqr/" TargetMode="External"/><Relationship Id="rId2650" Type="http://schemas.openxmlformats.org/officeDocument/2006/relationships/hyperlink" Target="https://www.reddit.com/r/AmItheAsshole/comments/1awm5kq/aita_for_not_inviting_my_girlfriend_to_join_the/krk665l/" TargetMode="External"/><Relationship Id="rId208" Type="http://schemas.openxmlformats.org/officeDocument/2006/relationships/hyperlink" Target="https://www.reddit.com/r/AmItheAsshole/comments/1ax5zmp/aita_for_not_adapting_to_the_shchedule_of_the/krm2uz2/" TargetMode="External"/><Relationship Id="rId415" Type="http://schemas.openxmlformats.org/officeDocument/2006/relationships/hyperlink" Target="https://www.reddit.com/r/AmItheAsshole/comments/1ax5zmp/aita_for_not_adapting_to_the_shchedule_of_the/krm29ww/" TargetMode="External"/><Relationship Id="rId622" Type="http://schemas.openxmlformats.org/officeDocument/2006/relationships/hyperlink" Target="https://www.reddit.com/r/AmItheAsshole/comments/1ax6dek/aita_for_refusing_the_cook_for_my_boyfriend/krlsz4c/" TargetMode="External"/><Relationship Id="rId1045" Type="http://schemas.openxmlformats.org/officeDocument/2006/relationships/hyperlink" Target="https://www.reddit.com/r/AmItheAsshole/comments/1awkqhy/aita_for_snapping_at_my_husband_and_telling_him/kri8w7i/" TargetMode="External"/><Relationship Id="rId1252" Type="http://schemas.openxmlformats.org/officeDocument/2006/relationships/hyperlink" Target="https://www.reddit.com/r/AmItheAsshole/comments/1awkqhy/aita_for_snapping_at_my_husband_and_telling_him/kri8wjm/" TargetMode="External"/><Relationship Id="rId2303" Type="http://schemas.openxmlformats.org/officeDocument/2006/relationships/hyperlink" Target="https://www.reddit.com/r/AmItheAsshole/comments/1awm5kq/aita_for_not_inviting_my_girlfriend_to_join_the/krkebsw/" TargetMode="External"/><Relationship Id="rId2510" Type="http://schemas.openxmlformats.org/officeDocument/2006/relationships/hyperlink" Target="https://www.reddit.com/r/AmItheAsshole/comments/1awm5kq/aita_for_not_inviting_my_girlfriend_to_join_the/krins0m/" TargetMode="External"/><Relationship Id="rId1112" Type="http://schemas.openxmlformats.org/officeDocument/2006/relationships/hyperlink" Target="https://www.reddit.com/r/AmItheAsshole/comments/1awkqhy/aita_for_snapping_at_my_husband_and_telling_him/krj05tj/" TargetMode="External"/><Relationship Id="rId3077" Type="http://schemas.openxmlformats.org/officeDocument/2006/relationships/hyperlink" Target="https://www.reddit.com/r/AmItheAsshole/comments/1awqpfo/aita_for_going_against_my_husbands_wishes_and/krlib67/" TargetMode="External"/><Relationship Id="rId3284" Type="http://schemas.openxmlformats.org/officeDocument/2006/relationships/hyperlink" Target="https://www.reddit.com/r/AmItheAsshole/comments/1awyol1/aita_for_expecting_my_girlfriend_to_do_more/krkp6mp/" TargetMode="External"/><Relationship Id="rId1929" Type="http://schemas.openxmlformats.org/officeDocument/2006/relationships/hyperlink" Target="https://www.reddit.com/r/AmItheAsshole/comments/1awm5kq/aita_for_not_inviting_my_girlfriend_to_join_the/kriwp2z/" TargetMode="External"/><Relationship Id="rId2093" Type="http://schemas.openxmlformats.org/officeDocument/2006/relationships/hyperlink" Target="https://www.reddit.com/r/AmItheAsshole/comments/1awm5kq/aita_for_not_inviting_my_girlfriend_to_join_the/krj9gej/" TargetMode="External"/><Relationship Id="rId3491" Type="http://schemas.openxmlformats.org/officeDocument/2006/relationships/hyperlink" Target="https://www.reddit.com/r/AmItheAsshole/comments/1ax1604/aitah_for_bringing_chaos_to_a_quiet_community/krl2x0e/" TargetMode="External"/><Relationship Id="rId3144" Type="http://schemas.openxmlformats.org/officeDocument/2006/relationships/hyperlink" Target="https://www.reddit.com/r/AmItheAsshole/comments/1awvi0c/aita_for_not_selling_my_house_and_giving_my_ex/krl4bf9/" TargetMode="External"/><Relationship Id="rId3351" Type="http://schemas.openxmlformats.org/officeDocument/2006/relationships/hyperlink" Target="https://www.reddit.com/r/AmItheAsshole/comments/1ax0gye/aita_for_being_concerned_about_my_bfs_drinking/krldemq/" TargetMode="External"/><Relationship Id="rId272" Type="http://schemas.openxmlformats.org/officeDocument/2006/relationships/hyperlink" Target="https://www.reddit.com/r/AmItheAsshole/comments/1ax5zmp/aita_for_not_adapting_to_the_shchedule_of_the/krm5oy0/" TargetMode="External"/><Relationship Id="rId2160" Type="http://schemas.openxmlformats.org/officeDocument/2006/relationships/hyperlink" Target="https://www.reddit.com/r/AmItheAsshole/comments/1awm5kq/aita_for_not_inviting_my_girlfriend_to_join_the/krjfjvi/" TargetMode="External"/><Relationship Id="rId3004" Type="http://schemas.openxmlformats.org/officeDocument/2006/relationships/hyperlink" Target="https://www.reddit.com/r/AmItheAsshole/comments/1awp6th/aita_for_not_wanting_my_fianc&#233;_to_drive_for_uber/kriv7a5/" TargetMode="External"/><Relationship Id="rId3211" Type="http://schemas.openxmlformats.org/officeDocument/2006/relationships/hyperlink" Target="https://www.reddit.com/r/AmItheAsshole/comments/1awvi0c/aita_for_not_selling_my_house_and_giving_my_ex/krm10hm/" TargetMode="External"/><Relationship Id="rId132" Type="http://schemas.openxmlformats.org/officeDocument/2006/relationships/hyperlink" Target="https://www.reddit.com/r/AmItheAsshole/comments/1ax5zmp/aita_for_not_adapting_to_the_shchedule_of_the/krlz7ps/" TargetMode="External"/><Relationship Id="rId2020" Type="http://schemas.openxmlformats.org/officeDocument/2006/relationships/hyperlink" Target="https://www.reddit.com/r/AmItheAsshole/comments/1awm5kq/aita_for_not_inviting_my_girlfriend_to_join_the/krj3set/" TargetMode="External"/><Relationship Id="rId1579" Type="http://schemas.openxmlformats.org/officeDocument/2006/relationships/hyperlink" Target="https://www.reddit.com/r/AmItheAsshole/comments/1awlk12/aita_for_telling_my_wife_to_be_happy_with_the_car/krinrtu/" TargetMode="External"/><Relationship Id="rId2977" Type="http://schemas.openxmlformats.org/officeDocument/2006/relationships/hyperlink" Target="https://www.reddit.com/r/AmItheAsshole/comments/1awosbj/aita_for_no_longer_doing_things_for_my_younger/krivpj8/" TargetMode="External"/><Relationship Id="rId949" Type="http://schemas.openxmlformats.org/officeDocument/2006/relationships/hyperlink" Target="https://www.reddit.com/r/AmItheAsshole/comments/1awizuh/aita_for_not_wanting_to_sleep_on_the_couch/krhytte/" TargetMode="External"/><Relationship Id="rId1786" Type="http://schemas.openxmlformats.org/officeDocument/2006/relationships/hyperlink" Target="https://www.reddit.com/r/AmItheAsshole/comments/1awm5kq/aita_for_not_inviting_my_girlfriend_to_join_the/kripvcr/" TargetMode="External"/><Relationship Id="rId1993" Type="http://schemas.openxmlformats.org/officeDocument/2006/relationships/hyperlink" Target="https://www.reddit.com/r/AmItheAsshole/comments/1awm5kq/aita_for_not_inviting_my_girlfriend_to_join_the/krj1fsx/" TargetMode="External"/><Relationship Id="rId2837" Type="http://schemas.openxmlformats.org/officeDocument/2006/relationships/hyperlink" Target="https://www.reddit.com/r/AmItheAsshole/comments/1awm5kq/aita_for_not_inviting_my_girlfriend_to_join_the/krj2r5z/" TargetMode="External"/><Relationship Id="rId78" Type="http://schemas.openxmlformats.org/officeDocument/2006/relationships/hyperlink" Target="https://www.reddit.com/r/AmItheAsshole/comments/1ax5zmp/aita_for_not_adapting_to_the_shchedule_of_the/krm12sp/" TargetMode="External"/><Relationship Id="rId809" Type="http://schemas.openxmlformats.org/officeDocument/2006/relationships/hyperlink" Target="https://www.reddit.com/r/AmItheAsshole/comments/1ax6dek/aita_for_refusing_the_cook_for_my_boyfriend/krm3w7b/" TargetMode="External"/><Relationship Id="rId1439" Type="http://schemas.openxmlformats.org/officeDocument/2006/relationships/hyperlink" Target="https://www.reddit.com/r/AmItheAsshole/comments/1awlk12/aita_for_telling_my_wife_to_be_happy_with_the_car/krii4co/" TargetMode="External"/><Relationship Id="rId1646" Type="http://schemas.openxmlformats.org/officeDocument/2006/relationships/hyperlink" Target="https://www.reddit.com/r/AmItheAsshole/comments/1awlk12/aita_for_telling_my_wife_to_be_happy_with_the_car/kripvwl/" TargetMode="External"/><Relationship Id="rId1853" Type="http://schemas.openxmlformats.org/officeDocument/2006/relationships/hyperlink" Target="https://www.reddit.com/r/AmItheAsshole/comments/1awm5kq/aita_for_not_inviting_my_girlfriend_to_join_the/krjibfk/" TargetMode="External"/><Relationship Id="rId2904" Type="http://schemas.openxmlformats.org/officeDocument/2006/relationships/hyperlink" Target="https://www.reddit.com/r/AmItheAsshole/comments/1awm5kq/aita_for_not_inviting_my_girlfriend_to_join_the/krlkfew/" TargetMode="External"/><Relationship Id="rId1506" Type="http://schemas.openxmlformats.org/officeDocument/2006/relationships/hyperlink" Target="https://www.reddit.com/r/AmItheAsshole/comments/1awlk12/aita_for_telling_my_wife_to_be_happy_with_the_car/krjeccz/" TargetMode="External"/><Relationship Id="rId1713" Type="http://schemas.openxmlformats.org/officeDocument/2006/relationships/hyperlink" Target="https://www.reddit.com/r/AmItheAsshole/comments/1awm5kq/aita_for_not_inviting_my_girlfriend_to_join_the/krihz8u/" TargetMode="External"/><Relationship Id="rId1920" Type="http://schemas.openxmlformats.org/officeDocument/2006/relationships/hyperlink" Target="https://www.reddit.com/r/AmItheAsshole/comments/1awm5kq/aita_for_not_inviting_my_girlfriend_to_join_the/krivyxv/" TargetMode="External"/><Relationship Id="rId599" Type="http://schemas.openxmlformats.org/officeDocument/2006/relationships/hyperlink" Target="https://www.reddit.com/r/AmItheAsshole/comments/1ax6035/aita_for_being_offended_when_my_friend_called_my/krlssk6/" TargetMode="External"/><Relationship Id="rId2487" Type="http://schemas.openxmlformats.org/officeDocument/2006/relationships/hyperlink" Target="https://www.reddit.com/r/AmItheAsshole/comments/1awm5kq/aita_for_not_inviting_my_girlfriend_to_join_the/krm49mq/" TargetMode="External"/><Relationship Id="rId2694" Type="http://schemas.openxmlformats.org/officeDocument/2006/relationships/hyperlink" Target="https://www.reddit.com/r/AmItheAsshole/comments/1awm5kq/aita_for_not_inviting_my_girlfriend_to_join_the/kriovki/" TargetMode="External"/><Relationship Id="rId459" Type="http://schemas.openxmlformats.org/officeDocument/2006/relationships/hyperlink" Target="https://www.reddit.com/r/AmItheAsshole/comments/1ax5zmp/aita_for_not_adapting_to_the_shchedule_of_the/krm42vc/" TargetMode="External"/><Relationship Id="rId666" Type="http://schemas.openxmlformats.org/officeDocument/2006/relationships/hyperlink" Target="https://www.reddit.com/r/AmItheAsshole/comments/1ax6dek/aita_for_refusing_the_cook_for_my_boyfriend/krm5n0d/" TargetMode="External"/><Relationship Id="rId873" Type="http://schemas.openxmlformats.org/officeDocument/2006/relationships/hyperlink" Target="https://www.reddit.com/r/AmItheAsshole/comments/1ax22es/aita_if_i_leave_my_little_boy_with_my_parents/krl436v/" TargetMode="External"/><Relationship Id="rId1089" Type="http://schemas.openxmlformats.org/officeDocument/2006/relationships/hyperlink" Target="https://www.reddit.com/r/AmItheAsshole/comments/1awkqhy/aita_for_snapping_at_my_husband_and_telling_him/kriivcr/" TargetMode="External"/><Relationship Id="rId1296" Type="http://schemas.openxmlformats.org/officeDocument/2006/relationships/hyperlink" Target="https://www.reddit.com/r/AmItheAsshole/comments/1awkqhy/aita_for_snapping_at_my_husband_and_telling_him/krjbh6n/" TargetMode="External"/><Relationship Id="rId2347" Type="http://schemas.openxmlformats.org/officeDocument/2006/relationships/hyperlink" Target="https://www.reddit.com/r/AmItheAsshole/comments/1awm5kq/aita_for_not_inviting_my_girlfriend_to_join_the/krku5im/" TargetMode="External"/><Relationship Id="rId2554" Type="http://schemas.openxmlformats.org/officeDocument/2006/relationships/hyperlink" Target="https://www.reddit.com/r/AmItheAsshole/comments/1awm5kq/aita_for_not_inviting_my_girlfriend_to_join_the/krinexk/" TargetMode="External"/><Relationship Id="rId319" Type="http://schemas.openxmlformats.org/officeDocument/2006/relationships/hyperlink" Target="https://www.reddit.com/r/AmItheAsshole/comments/1ax5zmp/aita_for_not_adapting_to_the_shchedule_of_the/krm7kou/" TargetMode="External"/><Relationship Id="rId526" Type="http://schemas.openxmlformats.org/officeDocument/2006/relationships/hyperlink" Target="https://www.reddit.com/r/AmItheAsshole/comments/1ax5zmp/aita_for_not_adapting_to_the_shchedule_of_the/krm5hqb/" TargetMode="External"/><Relationship Id="rId1156" Type="http://schemas.openxmlformats.org/officeDocument/2006/relationships/hyperlink" Target="https://www.reddit.com/r/AmItheAsshole/comments/1awkqhy/aita_for_snapping_at_my_husband_and_telling_him/kriiw95/" TargetMode="External"/><Relationship Id="rId1363" Type="http://schemas.openxmlformats.org/officeDocument/2006/relationships/hyperlink" Target="https://www.reddit.com/r/AmItheAsshole/comments/1awkqhy/aita_for_snapping_at_my_husband_and_telling_him/krj1w9f/" TargetMode="External"/><Relationship Id="rId2207" Type="http://schemas.openxmlformats.org/officeDocument/2006/relationships/hyperlink" Target="https://www.reddit.com/r/AmItheAsshole/comments/1awm5kq/aita_for_not_inviting_my_girlfriend_to_join_the/krjlura/" TargetMode="External"/><Relationship Id="rId2761" Type="http://schemas.openxmlformats.org/officeDocument/2006/relationships/hyperlink" Target="https://www.reddit.com/r/AmItheAsshole/comments/1awm5kq/aita_for_not_inviting_my_girlfriend_to_join_the/krjp0uu/" TargetMode="External"/><Relationship Id="rId733" Type="http://schemas.openxmlformats.org/officeDocument/2006/relationships/hyperlink" Target="https://www.reddit.com/r/AmItheAsshole/comments/1ax6dek/aita_for_refusing_the_cook_for_my_boyfriend/krm58hp/" TargetMode="External"/><Relationship Id="rId940" Type="http://schemas.openxmlformats.org/officeDocument/2006/relationships/hyperlink" Target="https://www.reddit.com/r/AmItheAsshole/comments/1awizuh/aita_for_not_wanting_to_sleep_on_the_couch/krhjk4m/" TargetMode="External"/><Relationship Id="rId1016" Type="http://schemas.openxmlformats.org/officeDocument/2006/relationships/hyperlink" Target="https://www.reddit.com/r/AmItheAsshole/comments/1awkqhy/aita_for_snapping_at_my_husband_and_telling_him/krhxewo/" TargetMode="External"/><Relationship Id="rId1570" Type="http://schemas.openxmlformats.org/officeDocument/2006/relationships/hyperlink" Target="https://www.reddit.com/r/AmItheAsshole/comments/1awlk12/aita_for_telling_my_wife_to_be_happy_with_the_car/krizmv2/" TargetMode="External"/><Relationship Id="rId2414" Type="http://schemas.openxmlformats.org/officeDocument/2006/relationships/hyperlink" Target="https://www.reddit.com/r/AmItheAsshole/comments/1awm5kq/aita_for_not_inviting_my_girlfriend_to_join_the/krlf47z/" TargetMode="External"/><Relationship Id="rId2621" Type="http://schemas.openxmlformats.org/officeDocument/2006/relationships/hyperlink" Target="https://www.reddit.com/r/AmItheAsshole/comments/1awm5kq/aita_for_not_inviting_my_girlfriend_to_join_the/kriud9p/" TargetMode="External"/><Relationship Id="rId800" Type="http://schemas.openxmlformats.org/officeDocument/2006/relationships/hyperlink" Target="https://www.reddit.com/r/AmItheAsshole/comments/1ax6dek/aita_for_refusing_the_cook_for_my_boyfriend/krm6tht/" TargetMode="External"/><Relationship Id="rId1223" Type="http://schemas.openxmlformats.org/officeDocument/2006/relationships/hyperlink" Target="https://www.reddit.com/r/AmItheAsshole/comments/1awkqhy/aita_for_snapping_at_my_husband_and_telling_him/krkxf4u/" TargetMode="External"/><Relationship Id="rId1430" Type="http://schemas.openxmlformats.org/officeDocument/2006/relationships/hyperlink" Target="https://www.reddit.com/r/AmItheAsshole/comments/1awlk12/aita_for_telling_my_wife_to_be_happy_with_the_car/krkob92/" TargetMode="External"/><Relationship Id="rId3188" Type="http://schemas.openxmlformats.org/officeDocument/2006/relationships/hyperlink" Target="https://www.reddit.com/r/AmItheAsshole/comments/1awvi0c/aita_for_not_selling_my_house_and_giving_my_ex/krlerkc/" TargetMode="External"/><Relationship Id="rId3395" Type="http://schemas.openxmlformats.org/officeDocument/2006/relationships/hyperlink" Target="https://www.reddit.com/r/AmItheAsshole/comments/1ax0gye/aita_for_being_concerned_about_my_bfs_drinking/krl32do/" TargetMode="External"/><Relationship Id="rId3048" Type="http://schemas.openxmlformats.org/officeDocument/2006/relationships/hyperlink" Target="https://www.reddit.com/r/AmItheAsshole/comments/1awq8mp/aita_for_leaving_my_wife_behind/" TargetMode="External"/><Relationship Id="rId3255" Type="http://schemas.openxmlformats.org/officeDocument/2006/relationships/hyperlink" Target="https://www.reddit.com/r/AmItheAsshole/comments/1awxabz/update_for_yelling_at_my_mom_over_a_bad_birthday/krkbb7x/" TargetMode="External"/><Relationship Id="rId3462" Type="http://schemas.openxmlformats.org/officeDocument/2006/relationships/hyperlink" Target="https://www.reddit.com/r/AmItheAsshole/comments/1ax14i7/aita_for_asking_my_boyfriend_for_money/krl45jv/" TargetMode="External"/><Relationship Id="rId176" Type="http://schemas.openxmlformats.org/officeDocument/2006/relationships/hyperlink" Target="https://www.reddit.com/r/AmItheAsshole/comments/1ax5zmp/aita_for_not_adapting_to_the_shchedule_of_the/krm1169/" TargetMode="External"/><Relationship Id="rId383" Type="http://schemas.openxmlformats.org/officeDocument/2006/relationships/hyperlink" Target="https://www.reddit.com/r/AmItheAsshole/comments/1ax5zmp/aita_for_not_adapting_to_the_shchedule_of_the/krma2rf/" TargetMode="External"/><Relationship Id="rId590" Type="http://schemas.openxmlformats.org/officeDocument/2006/relationships/hyperlink" Target="https://www.reddit.com/r/AmItheAsshole/comments/1ax5zmp/aita_for_not_adapting_to_the_shchedule_of_the/krmahjh/" TargetMode="External"/><Relationship Id="rId2064" Type="http://schemas.openxmlformats.org/officeDocument/2006/relationships/hyperlink" Target="https://www.reddit.com/r/AmItheAsshole/comments/1awm5kq/aita_for_not_inviting_my_girlfriend_to_join_the/krj744o/" TargetMode="External"/><Relationship Id="rId2271" Type="http://schemas.openxmlformats.org/officeDocument/2006/relationships/hyperlink" Target="https://www.reddit.com/r/AmItheAsshole/comments/1awm5kq/aita_for_not_inviting_my_girlfriend_to_join_the/krk5ejz/" TargetMode="External"/><Relationship Id="rId3115" Type="http://schemas.openxmlformats.org/officeDocument/2006/relationships/hyperlink" Target="https://www.reddit.com/r/AmItheAsshole/comments/1awvi0c/aita_for_not_selling_my_house_and_giving_my_ex/krk773s/" TargetMode="External"/><Relationship Id="rId3322" Type="http://schemas.openxmlformats.org/officeDocument/2006/relationships/hyperlink" Target="https://www.reddit.com/r/AmItheAsshole/comments/1ax0gye/aita_for_being_concerned_about_my_bfs_drinking/krkyajq/" TargetMode="External"/><Relationship Id="rId243" Type="http://schemas.openxmlformats.org/officeDocument/2006/relationships/hyperlink" Target="https://www.reddit.com/r/AmItheAsshole/comments/1ax5zmp/aita_for_not_adapting_to_the_shchedule_of_the/krm48vv/" TargetMode="External"/><Relationship Id="rId450" Type="http://schemas.openxmlformats.org/officeDocument/2006/relationships/hyperlink" Target="https://www.reddit.com/r/AmItheAsshole/comments/1ax5zmp/aita_for_not_adapting_to_the_shchedule_of_the/krm33qu/" TargetMode="External"/><Relationship Id="rId1080" Type="http://schemas.openxmlformats.org/officeDocument/2006/relationships/hyperlink" Target="https://www.reddit.com/r/AmItheAsshole/comments/1awkqhy/aita_for_snapping_at_my_husband_and_telling_him/krioprg/" TargetMode="External"/><Relationship Id="rId2131" Type="http://schemas.openxmlformats.org/officeDocument/2006/relationships/hyperlink" Target="https://www.reddit.com/r/AmItheAsshole/comments/1awm5kq/aita_for_not_inviting_my_girlfriend_to_join_the/krjcruf/" TargetMode="External"/><Relationship Id="rId103" Type="http://schemas.openxmlformats.org/officeDocument/2006/relationships/hyperlink" Target="https://www.reddit.com/r/AmItheAsshole/comments/1ax5zmp/aita_for_not_adapting_to_the_shchedule_of_the/krm6kto/" TargetMode="External"/><Relationship Id="rId310" Type="http://schemas.openxmlformats.org/officeDocument/2006/relationships/hyperlink" Target="https://www.reddit.com/r/AmItheAsshole/comments/1ax5zmp/aita_for_not_adapting_to_the_shchedule_of_the/krm7b2s/" TargetMode="External"/><Relationship Id="rId1897" Type="http://schemas.openxmlformats.org/officeDocument/2006/relationships/hyperlink" Target="https://www.reddit.com/r/AmItheAsshole/comments/1awm5kq/aita_for_not_inviting_my_girlfriend_to_join_the/krj8a2k/" TargetMode="External"/><Relationship Id="rId2948" Type="http://schemas.openxmlformats.org/officeDocument/2006/relationships/hyperlink" Target="https://www.reddit.com/r/AmItheAsshole/comments/1awm5kq/aita_for_not_inviting_my_girlfriend_to_join_the/krkrds1/" TargetMode="External"/><Relationship Id="rId1757" Type="http://schemas.openxmlformats.org/officeDocument/2006/relationships/hyperlink" Target="https://www.reddit.com/r/AmItheAsshole/comments/1awm5kq/aita_for_not_inviting_my_girlfriend_to_join_the/kri6q95/" TargetMode="External"/><Relationship Id="rId1964" Type="http://schemas.openxmlformats.org/officeDocument/2006/relationships/hyperlink" Target="https://www.reddit.com/r/AmItheAsshole/comments/1awm5kq/aita_for_not_inviting_my_girlfriend_to_join_the/kriyxu9/" TargetMode="External"/><Relationship Id="rId2808" Type="http://schemas.openxmlformats.org/officeDocument/2006/relationships/hyperlink" Target="https://www.reddit.com/r/AmItheAsshole/comments/1awm5kq/aita_for_not_inviting_my_girlfriend_to_join_the/kriw4b1/" TargetMode="External"/><Relationship Id="rId49" Type="http://schemas.openxmlformats.org/officeDocument/2006/relationships/hyperlink" Target="https://www.reddit.com/r/AmItheAsshole/comments/1ax5zmp/aita_for_not_adapting_to_the_shchedule_of_the/krlz27f/" TargetMode="External"/><Relationship Id="rId1617" Type="http://schemas.openxmlformats.org/officeDocument/2006/relationships/hyperlink" Target="https://www.reddit.com/r/AmItheAsshole/comments/1awlk12/aita_for_telling_my_wife_to_be_happy_with_the_car/krj3rcj/" TargetMode="External"/><Relationship Id="rId1824" Type="http://schemas.openxmlformats.org/officeDocument/2006/relationships/hyperlink" Target="https://www.reddit.com/r/AmItheAsshole/comments/1awm5kq/aita_for_not_inviting_my_girlfriend_to_join_the/krj160g/" TargetMode="External"/><Relationship Id="rId2598" Type="http://schemas.openxmlformats.org/officeDocument/2006/relationships/hyperlink" Target="https://www.reddit.com/r/AmItheAsshole/comments/1awm5kq/aita_for_not_inviting_my_girlfriend_to_join_the/krjmvdb/" TargetMode="External"/><Relationship Id="rId777" Type="http://schemas.openxmlformats.org/officeDocument/2006/relationships/hyperlink" Target="https://www.reddit.com/r/AmItheAsshole/comments/1ax6dek/aita_for_refusing_the_cook_for_my_boyfriend/krm1u4y/" TargetMode="External"/><Relationship Id="rId984" Type="http://schemas.openxmlformats.org/officeDocument/2006/relationships/hyperlink" Target="https://www.reddit.com/r/AmItheAsshole/comments/1awkqhy/aita_for_snapping_at_my_husband_and_telling_him/" TargetMode="External"/><Relationship Id="rId2458" Type="http://schemas.openxmlformats.org/officeDocument/2006/relationships/hyperlink" Target="https://www.reddit.com/r/AmItheAsshole/comments/1awm5kq/aita_for_not_inviting_my_girlfriend_to_join_the/krlsxrq/" TargetMode="External"/><Relationship Id="rId2665" Type="http://schemas.openxmlformats.org/officeDocument/2006/relationships/hyperlink" Target="https://www.reddit.com/r/AmItheAsshole/comments/1awm5kq/aita_for_not_inviting_my_girlfriend_to_join_the/krj12a9/" TargetMode="External"/><Relationship Id="rId2872" Type="http://schemas.openxmlformats.org/officeDocument/2006/relationships/hyperlink" Target="https://www.reddit.com/r/AmItheAsshole/comments/1awm5kq/aita_for_not_inviting_my_girlfriend_to_join_the/krjb0nb/" TargetMode="External"/><Relationship Id="rId637" Type="http://schemas.openxmlformats.org/officeDocument/2006/relationships/hyperlink" Target="https://www.reddit.com/r/AmItheAsshole/comments/1ax6dek/aita_for_refusing_the_cook_for_my_boyfriend/krls1yf/" TargetMode="External"/><Relationship Id="rId844" Type="http://schemas.openxmlformats.org/officeDocument/2006/relationships/hyperlink" Target="https://www.reddit.com/r/AmItheAsshole/comments/1ax6o2s/aita_for_ignoring_my_mothers_daily_phone_calls/krlx5sk/" TargetMode="External"/><Relationship Id="rId1267" Type="http://schemas.openxmlformats.org/officeDocument/2006/relationships/hyperlink" Target="https://www.reddit.com/r/AmItheAsshole/comments/1awkqhy/aita_for_snapping_at_my_husband_and_telling_him/kri6em6/" TargetMode="External"/><Relationship Id="rId1474" Type="http://schemas.openxmlformats.org/officeDocument/2006/relationships/hyperlink" Target="https://www.reddit.com/r/AmItheAsshole/comments/1awlk12/aita_for_telling_my_wife_to_be_happy_with_the_car/krj0ux7/" TargetMode="External"/><Relationship Id="rId1681" Type="http://schemas.openxmlformats.org/officeDocument/2006/relationships/hyperlink" Target="https://www.reddit.com/r/AmItheAsshole/comments/1awm5kq/aita_for_not_inviting_my_girlfriend_to_join_the/kri3tfw/" TargetMode="External"/><Relationship Id="rId2318" Type="http://schemas.openxmlformats.org/officeDocument/2006/relationships/hyperlink" Target="https://www.reddit.com/r/AmItheAsshole/comments/1awm5kq/aita_for_not_inviting_my_girlfriend_to_join_the/krki5dm/" TargetMode="External"/><Relationship Id="rId2525" Type="http://schemas.openxmlformats.org/officeDocument/2006/relationships/hyperlink" Target="https://www.reddit.com/r/AmItheAsshole/comments/1awm5kq/aita_for_not_inviting_my_girlfriend_to_join_the/kritmn3/" TargetMode="External"/><Relationship Id="rId2732" Type="http://schemas.openxmlformats.org/officeDocument/2006/relationships/hyperlink" Target="https://www.reddit.com/r/AmItheAsshole/comments/1awm5kq/aita_for_not_inviting_my_girlfriend_to_join_the/krl27ad/" TargetMode="External"/><Relationship Id="rId704" Type="http://schemas.openxmlformats.org/officeDocument/2006/relationships/hyperlink" Target="https://www.reddit.com/r/AmItheAsshole/comments/1ax6dek/aita_for_refusing_the_cook_for_my_boyfriend/krlwiuq/" TargetMode="External"/><Relationship Id="rId911" Type="http://schemas.openxmlformats.org/officeDocument/2006/relationships/hyperlink" Target="https://www.reddit.com/r/AmItheAsshole/comments/1awizuh/aita_for_not_wanting_to_sleep_on_the_couch/krhgzgh/" TargetMode="External"/><Relationship Id="rId1127" Type="http://schemas.openxmlformats.org/officeDocument/2006/relationships/hyperlink" Target="https://www.reddit.com/r/AmItheAsshole/comments/1awkqhy/aita_for_snapping_at_my_husband_and_telling_him/krjjobe/" TargetMode="External"/><Relationship Id="rId1334" Type="http://schemas.openxmlformats.org/officeDocument/2006/relationships/hyperlink" Target="https://www.reddit.com/r/AmItheAsshole/comments/1awkqhy/aita_for_snapping_at_my_husband_and_telling_him/krjy0il/" TargetMode="External"/><Relationship Id="rId1541" Type="http://schemas.openxmlformats.org/officeDocument/2006/relationships/hyperlink" Target="https://www.reddit.com/r/AmItheAsshole/comments/1awlk12/aita_for_telling_my_wife_to_be_happy_with_the_car/krl59r0/" TargetMode="External"/><Relationship Id="rId40" Type="http://schemas.openxmlformats.org/officeDocument/2006/relationships/hyperlink" Target="https://www.reddit.com/r/AmItheAsshole/comments/1ax5zmp/aita_for_not_adapting_to_the_shchedule_of_the/krlwzqp/" TargetMode="External"/><Relationship Id="rId1401" Type="http://schemas.openxmlformats.org/officeDocument/2006/relationships/hyperlink" Target="https://www.reddit.com/r/AmItheAsshole/comments/1awlk12/aita_for_telling_my_wife_to_be_happy_with_the_car/krisd67/" TargetMode="External"/><Relationship Id="rId3299" Type="http://schemas.openxmlformats.org/officeDocument/2006/relationships/hyperlink" Target="https://www.reddit.com/r/AmItheAsshole/comments/1awyol1/aita_for_expecting_my_girlfriend_to_do_more/krky9gp/" TargetMode="External"/><Relationship Id="rId3159" Type="http://schemas.openxmlformats.org/officeDocument/2006/relationships/hyperlink" Target="https://www.reddit.com/r/AmItheAsshole/comments/1awvi0c/aita_for_not_selling_my_house_and_giving_my_ex/krlcv3a/" TargetMode="External"/><Relationship Id="rId3366" Type="http://schemas.openxmlformats.org/officeDocument/2006/relationships/hyperlink" Target="https://www.reddit.com/r/AmItheAsshole/comments/1ax0gye/aita_for_being_concerned_about_my_bfs_drinking/krkw82j/" TargetMode="External"/><Relationship Id="rId287" Type="http://schemas.openxmlformats.org/officeDocument/2006/relationships/hyperlink" Target="https://www.reddit.com/r/AmItheAsshole/comments/1ax5zmp/aita_for_not_adapting_to_the_shchedule_of_the/krm62ul/" TargetMode="External"/><Relationship Id="rId494" Type="http://schemas.openxmlformats.org/officeDocument/2006/relationships/hyperlink" Target="https://www.reddit.com/r/AmItheAsshole/comments/1ax5zmp/aita_for_not_adapting_to_the_shchedule_of_the/krm4iaw/" TargetMode="External"/><Relationship Id="rId2175" Type="http://schemas.openxmlformats.org/officeDocument/2006/relationships/hyperlink" Target="https://www.reddit.com/r/AmItheAsshole/comments/1awm5kq/aita_for_not_inviting_my_girlfriend_to_join_the/krjgqog/" TargetMode="External"/><Relationship Id="rId2382" Type="http://schemas.openxmlformats.org/officeDocument/2006/relationships/hyperlink" Target="https://www.reddit.com/r/AmItheAsshole/comments/1awm5kq/aita_for_not_inviting_my_girlfriend_to_join_the/krl7rn3/" TargetMode="External"/><Relationship Id="rId3019" Type="http://schemas.openxmlformats.org/officeDocument/2006/relationships/hyperlink" Target="https://www.reddit.com/r/AmItheAsshole/comments/1awpa84/aita_or_am_i_asking_for_fair_help/krj57mh/" TargetMode="External"/><Relationship Id="rId3226" Type="http://schemas.openxmlformats.org/officeDocument/2006/relationships/hyperlink" Target="https://www.reddit.com/r/AmItheAsshole/comments/1awwjl7/aita_for_refusing_to_spend_more_money_on_an/krk6e37/" TargetMode="External"/><Relationship Id="rId147" Type="http://schemas.openxmlformats.org/officeDocument/2006/relationships/hyperlink" Target="https://www.reddit.com/r/AmItheAsshole/comments/1ax5zmp/aita_for_not_adapting_to_the_shchedule_of_the/krlvnif/" TargetMode="External"/><Relationship Id="rId354" Type="http://schemas.openxmlformats.org/officeDocument/2006/relationships/hyperlink" Target="https://www.reddit.com/r/AmItheAsshole/comments/1ax5zmp/aita_for_not_adapting_to_the_shchedule_of_the/krm90k1/" TargetMode="External"/><Relationship Id="rId1191" Type="http://schemas.openxmlformats.org/officeDocument/2006/relationships/hyperlink" Target="https://www.reddit.com/r/AmItheAsshole/comments/1awkqhy/aita_for_snapping_at_my_husband_and_telling_him/kriy51p/" TargetMode="External"/><Relationship Id="rId2035" Type="http://schemas.openxmlformats.org/officeDocument/2006/relationships/hyperlink" Target="https://www.reddit.com/r/AmItheAsshole/comments/1awm5kq/aita_for_not_inviting_my_girlfriend_to_join_the/krj4v0t/" TargetMode="External"/><Relationship Id="rId3433" Type="http://schemas.openxmlformats.org/officeDocument/2006/relationships/hyperlink" Target="https://www.reddit.com/r/AmItheAsshole/comments/1ax0gye/aita_for_being_concerned_about_my_bfs_drinking/krkybds/" TargetMode="External"/><Relationship Id="rId561" Type="http://schemas.openxmlformats.org/officeDocument/2006/relationships/hyperlink" Target="https://www.reddit.com/r/AmItheAsshole/comments/1ax5zmp/aita_for_not_adapting_to_the_shchedule_of_the/krm9dx9/" TargetMode="External"/><Relationship Id="rId2242" Type="http://schemas.openxmlformats.org/officeDocument/2006/relationships/hyperlink" Target="https://www.reddit.com/r/AmItheAsshole/comments/1awm5kq/aita_for_not_inviting_my_girlfriend_to_join_the/krjtedl/" TargetMode="External"/><Relationship Id="rId214" Type="http://schemas.openxmlformats.org/officeDocument/2006/relationships/hyperlink" Target="https://www.reddit.com/r/AmItheAsshole/comments/1ax5zmp/aita_for_not_adapting_to_the_shchedule_of_the/krm3714/" TargetMode="External"/><Relationship Id="rId421" Type="http://schemas.openxmlformats.org/officeDocument/2006/relationships/hyperlink" Target="https://www.reddit.com/r/AmItheAsshole/comments/1ax5zmp/aita_for_not_adapting_to_the_shchedule_of_the/krm6vql/" TargetMode="External"/><Relationship Id="rId1051" Type="http://schemas.openxmlformats.org/officeDocument/2006/relationships/hyperlink" Target="https://www.reddit.com/r/AmItheAsshole/comments/1awkqhy/aita_for_snapping_at_my_husband_and_telling_him/kri70b3/" TargetMode="External"/><Relationship Id="rId2102" Type="http://schemas.openxmlformats.org/officeDocument/2006/relationships/hyperlink" Target="https://www.reddit.com/r/AmItheAsshole/comments/1awm5kq/aita_for_not_inviting_my_girlfriend_to_join_the/krja5b9/" TargetMode="External"/><Relationship Id="rId1868" Type="http://schemas.openxmlformats.org/officeDocument/2006/relationships/hyperlink" Target="https://www.reddit.com/r/AmItheAsshole/comments/1awm5kq/aita_for_not_inviting_my_girlfriend_to_join_the/kriu4g9/" TargetMode="External"/><Relationship Id="rId2919" Type="http://schemas.openxmlformats.org/officeDocument/2006/relationships/hyperlink" Target="https://www.reddit.com/r/AmItheAsshole/comments/1awm5kq/aita_for_not_inviting_my_girlfriend_to_join_the/krlt30w/" TargetMode="External"/><Relationship Id="rId3083" Type="http://schemas.openxmlformats.org/officeDocument/2006/relationships/hyperlink" Target="https://www.reddit.com/r/AmItheAsshole/comments/1awqpfo/aita_for_going_against_my_husbands_wishes_and/" TargetMode="External"/><Relationship Id="rId3290" Type="http://schemas.openxmlformats.org/officeDocument/2006/relationships/hyperlink" Target="https://www.reddit.com/r/AmItheAsshole/comments/1awyol1/aita_for_expecting_my_girlfriend_to_do_more/krkvnz8/" TargetMode="External"/><Relationship Id="rId1728" Type="http://schemas.openxmlformats.org/officeDocument/2006/relationships/hyperlink" Target="https://www.reddit.com/r/AmItheAsshole/comments/1awm5kq/aita_for_not_inviting_my_girlfriend_to_join_the/kri956n/" TargetMode="External"/><Relationship Id="rId1935" Type="http://schemas.openxmlformats.org/officeDocument/2006/relationships/hyperlink" Target="https://www.reddit.com/r/AmItheAsshole/comments/1awm5kq/aita_for_not_inviting_my_girlfriend_to_join_the/krixbk1/" TargetMode="External"/><Relationship Id="rId3150" Type="http://schemas.openxmlformats.org/officeDocument/2006/relationships/hyperlink" Target="https://www.reddit.com/r/AmItheAsshole/comments/1awvi0c/aita_for_not_selling_my_house_and_giving_my_ex/krla2bo/" TargetMode="External"/><Relationship Id="rId3010" Type="http://schemas.openxmlformats.org/officeDocument/2006/relationships/hyperlink" Target="https://www.reddit.com/r/AmItheAsshole/comments/1awp734/aita_for_ignoring_a_text/krirvuq/" TargetMode="External"/><Relationship Id="rId4" Type="http://schemas.openxmlformats.org/officeDocument/2006/relationships/hyperlink" Target="https://www.reddit.com/r/AmItheAsshole/comments/1ax7h0j/wibta_for_trying_to_score_a_second_first_date/" TargetMode="External"/><Relationship Id="rId888" Type="http://schemas.openxmlformats.org/officeDocument/2006/relationships/hyperlink" Target="https://www.reddit.com/r/AmItheAsshole/comments/1ax22es/aita_if_i_leave_my_little_boy_with_my_parents/krlsimn/" TargetMode="External"/><Relationship Id="rId2569" Type="http://schemas.openxmlformats.org/officeDocument/2006/relationships/hyperlink" Target="https://www.reddit.com/r/AmItheAsshole/comments/1awm5kq/aita_for_not_inviting_my_girlfriend_to_join_the/krj1r45/" TargetMode="External"/><Relationship Id="rId2776" Type="http://schemas.openxmlformats.org/officeDocument/2006/relationships/hyperlink" Target="https://www.reddit.com/r/AmItheAsshole/comments/1awm5kq/aita_for_not_inviting_my_girlfriend_to_join_the/krjd4jq/" TargetMode="External"/><Relationship Id="rId2983" Type="http://schemas.openxmlformats.org/officeDocument/2006/relationships/hyperlink" Target="https://www.reddit.com/r/AmItheAsshole/comments/1awosbj/aita_for_no_longer_doing_things_for_my_younger/krindlt/" TargetMode="External"/><Relationship Id="rId748" Type="http://schemas.openxmlformats.org/officeDocument/2006/relationships/hyperlink" Target="https://www.reddit.com/r/AmItheAsshole/comments/1ax6dek/aita_for_refusing_the_cook_for_my_boyfriend/krm6vq6/" TargetMode="External"/><Relationship Id="rId955" Type="http://schemas.openxmlformats.org/officeDocument/2006/relationships/hyperlink" Target="https://www.reddit.com/r/AmItheAsshole/comments/1awjb7j/aita_for_wanting_to_use_seperate_sponges_1/krhk5it/" TargetMode="External"/><Relationship Id="rId1378" Type="http://schemas.openxmlformats.org/officeDocument/2006/relationships/hyperlink" Target="https://www.reddit.com/r/AmItheAsshole/comments/1awlk12/aita_for_telling_my_wife_to_be_happy_with_the_car/kri79li/" TargetMode="External"/><Relationship Id="rId1585" Type="http://schemas.openxmlformats.org/officeDocument/2006/relationships/hyperlink" Target="https://www.reddit.com/r/AmItheAsshole/comments/1awlk12/aita_for_telling_my_wife_to_be_happy_with_the_car/kribllv/" TargetMode="External"/><Relationship Id="rId1792" Type="http://schemas.openxmlformats.org/officeDocument/2006/relationships/hyperlink" Target="https://www.reddit.com/r/AmItheAsshole/comments/1awm5kq/aita_for_not_inviting_my_girlfriend_to_join_the/kriqs0x/" TargetMode="External"/><Relationship Id="rId2429" Type="http://schemas.openxmlformats.org/officeDocument/2006/relationships/hyperlink" Target="https://www.reddit.com/r/AmItheAsshole/comments/1awm5kq/aita_for_not_inviting_my_girlfriend_to_join_the/krljle9/" TargetMode="External"/><Relationship Id="rId2636" Type="http://schemas.openxmlformats.org/officeDocument/2006/relationships/hyperlink" Target="https://www.reddit.com/r/AmItheAsshole/comments/1awm5kq/aita_for_not_inviting_my_girlfriend_to_join_the/krl0m06/" TargetMode="External"/><Relationship Id="rId2843" Type="http://schemas.openxmlformats.org/officeDocument/2006/relationships/hyperlink" Target="https://www.reddit.com/r/AmItheAsshole/comments/1awm5kq/aita_for_not_inviting_my_girlfriend_to_join_the/krj72pn/" TargetMode="External"/><Relationship Id="rId84" Type="http://schemas.openxmlformats.org/officeDocument/2006/relationships/hyperlink" Target="https://www.reddit.com/r/AmItheAsshole/comments/1ax5zmp/aita_for_not_adapting_to_the_shchedule_of_the/krm2ggh/" TargetMode="External"/><Relationship Id="rId608" Type="http://schemas.openxmlformats.org/officeDocument/2006/relationships/hyperlink" Target="https://www.reddit.com/r/AmItheAsshole/comments/1ax6035/aita_for_being_offended_when_my_friend_called_my/krm1bda/" TargetMode="External"/><Relationship Id="rId815" Type="http://schemas.openxmlformats.org/officeDocument/2006/relationships/hyperlink" Target="https://www.reddit.com/r/AmItheAsshole/comments/1ax6hdo/aita_for_being_super_frustrated_with_a_special/krlvdxh/" TargetMode="External"/><Relationship Id="rId1238" Type="http://schemas.openxmlformats.org/officeDocument/2006/relationships/hyperlink" Target="https://www.reddit.com/r/AmItheAsshole/comments/1awkqhy/aita_for_snapping_at_my_husband_and_telling_him/kri6vti/" TargetMode="External"/><Relationship Id="rId1445" Type="http://schemas.openxmlformats.org/officeDocument/2006/relationships/hyperlink" Target="https://www.reddit.com/r/AmItheAsshole/comments/1awlk12/aita_for_telling_my_wife_to_be_happy_with_the_car/kril97c/" TargetMode="External"/><Relationship Id="rId1652" Type="http://schemas.openxmlformats.org/officeDocument/2006/relationships/hyperlink" Target="https://www.reddit.com/r/AmItheAsshole/comments/1awlk12/aita_for_telling_my_wife_to_be_happy_with_the_car/krkwkcf/" TargetMode="External"/><Relationship Id="rId1305" Type="http://schemas.openxmlformats.org/officeDocument/2006/relationships/hyperlink" Target="https://www.reddit.com/r/AmItheAsshole/comments/1awkqhy/aita_for_snapping_at_my_husband_and_telling_him/kri9pr8/" TargetMode="External"/><Relationship Id="rId2703" Type="http://schemas.openxmlformats.org/officeDocument/2006/relationships/hyperlink" Target="https://www.reddit.com/r/AmItheAsshole/comments/1awm5kq/aita_for_not_inviting_my_girlfriend_to_join_the/kriv1im/" TargetMode="External"/><Relationship Id="rId2910" Type="http://schemas.openxmlformats.org/officeDocument/2006/relationships/hyperlink" Target="https://www.reddit.com/r/AmItheAsshole/comments/1awm5kq/aita_for_not_inviting_my_girlfriend_to_join_the/krjaiit/" TargetMode="External"/><Relationship Id="rId1512" Type="http://schemas.openxmlformats.org/officeDocument/2006/relationships/hyperlink" Target="https://www.reddit.com/r/AmItheAsshole/comments/1awlk12/aita_for_telling_my_wife_to_be_happy_with_the_car/krjjuwy/" TargetMode="External"/><Relationship Id="rId11" Type="http://schemas.openxmlformats.org/officeDocument/2006/relationships/hyperlink" Target="https://www.reddit.com/r/AmItheAsshole/comments/1ax5zmp/aita_for_not_adapting_to_the_shchedule_of_the/krltgq5/" TargetMode="External"/><Relationship Id="rId398" Type="http://schemas.openxmlformats.org/officeDocument/2006/relationships/hyperlink" Target="https://www.reddit.com/r/AmItheAsshole/comments/1ax5zmp/aita_for_not_adapting_to_the_shchedule_of_the/krmahfr/" TargetMode="External"/><Relationship Id="rId2079" Type="http://schemas.openxmlformats.org/officeDocument/2006/relationships/hyperlink" Target="https://www.reddit.com/r/AmItheAsshole/comments/1awm5kq/aita_for_not_inviting_my_girlfriend_to_join_the/krj83z9/" TargetMode="External"/><Relationship Id="rId3477" Type="http://schemas.openxmlformats.org/officeDocument/2006/relationships/hyperlink" Target="https://www.reddit.com/r/AmItheAsshole/comments/1ax14i7/aita_for_asking_my_boyfriend_for_money/" TargetMode="External"/><Relationship Id="rId2286" Type="http://schemas.openxmlformats.org/officeDocument/2006/relationships/hyperlink" Target="https://www.reddit.com/r/AmItheAsshole/comments/1awm5kq/aita_for_not_inviting_my_girlfriend_to_join_the/krk9wyd/" TargetMode="External"/><Relationship Id="rId2493" Type="http://schemas.openxmlformats.org/officeDocument/2006/relationships/hyperlink" Target="https://www.reddit.com/r/AmItheAsshole/comments/1awm5kq/aita_for_not_inviting_my_girlfriend_to_join_the/krm5paa/" TargetMode="External"/><Relationship Id="rId3337" Type="http://schemas.openxmlformats.org/officeDocument/2006/relationships/hyperlink" Target="https://www.reddit.com/r/AmItheAsshole/comments/1ax0gye/aita_for_being_concerned_about_my_bfs_drinking/krlmusz/" TargetMode="External"/><Relationship Id="rId258" Type="http://schemas.openxmlformats.org/officeDocument/2006/relationships/hyperlink" Target="https://www.reddit.com/r/AmItheAsshole/comments/1ax5zmp/aita_for_not_adapting_to_the_shchedule_of_the/krm51ko/" TargetMode="External"/><Relationship Id="rId465" Type="http://schemas.openxmlformats.org/officeDocument/2006/relationships/hyperlink" Target="https://www.reddit.com/r/AmItheAsshole/comments/1ax5zmp/aita_for_not_adapting_to_the_shchedule_of_the/krlz5nu/" TargetMode="External"/><Relationship Id="rId672" Type="http://schemas.openxmlformats.org/officeDocument/2006/relationships/hyperlink" Target="https://www.reddit.com/r/AmItheAsshole/comments/1ax6dek/aita_for_refusing_the_cook_for_my_boyfriend/krlzyr1/" TargetMode="External"/><Relationship Id="rId1095" Type="http://schemas.openxmlformats.org/officeDocument/2006/relationships/hyperlink" Target="https://www.reddit.com/r/AmItheAsshole/comments/1awkqhy/aita_for_snapping_at_my_husband_and_telling_him/krih3ke/" TargetMode="External"/><Relationship Id="rId2146" Type="http://schemas.openxmlformats.org/officeDocument/2006/relationships/hyperlink" Target="https://www.reddit.com/r/AmItheAsshole/comments/1awm5kq/aita_for_not_inviting_my_girlfriend_to_join_the/krje51c/" TargetMode="External"/><Relationship Id="rId2353" Type="http://schemas.openxmlformats.org/officeDocument/2006/relationships/hyperlink" Target="https://www.reddit.com/r/AmItheAsshole/comments/1awm5kq/aita_for_not_inviting_my_girlfriend_to_join_the/krkvrkb/" TargetMode="External"/><Relationship Id="rId2560" Type="http://schemas.openxmlformats.org/officeDocument/2006/relationships/hyperlink" Target="https://www.reddit.com/r/AmItheAsshole/comments/1awm5kq/aita_for_not_inviting_my_girlfriend_to_join_the/kritzru/" TargetMode="External"/><Relationship Id="rId3404" Type="http://schemas.openxmlformats.org/officeDocument/2006/relationships/hyperlink" Target="https://www.reddit.com/r/AmItheAsshole/comments/1ax0gye/aita_for_being_concerned_about_my_bfs_drinking/krkx8um/" TargetMode="External"/><Relationship Id="rId118" Type="http://schemas.openxmlformats.org/officeDocument/2006/relationships/hyperlink" Target="https://www.reddit.com/r/AmItheAsshole/comments/1ax5zmp/aita_for_not_adapting_to_the_shchedule_of_the/krludao/" TargetMode="External"/><Relationship Id="rId325" Type="http://schemas.openxmlformats.org/officeDocument/2006/relationships/hyperlink" Target="https://www.reddit.com/r/AmItheAsshole/comments/1ax5zmp/aita_for_not_adapting_to_the_shchedule_of_the/krm7zej/" TargetMode="External"/><Relationship Id="rId532" Type="http://schemas.openxmlformats.org/officeDocument/2006/relationships/hyperlink" Target="https://www.reddit.com/r/AmItheAsshole/comments/1ax5zmp/aita_for_not_adapting_to_the_shchedule_of_the/krm861e/" TargetMode="External"/><Relationship Id="rId1162" Type="http://schemas.openxmlformats.org/officeDocument/2006/relationships/hyperlink" Target="https://www.reddit.com/r/AmItheAsshole/comments/1awkqhy/aita_for_snapping_at_my_husband_and_telling_him/kril0bu/" TargetMode="External"/><Relationship Id="rId2006" Type="http://schemas.openxmlformats.org/officeDocument/2006/relationships/hyperlink" Target="https://www.reddit.com/r/AmItheAsshole/comments/1awm5kq/aita_for_not_inviting_my_girlfriend_to_join_the/krj2iih/" TargetMode="External"/><Relationship Id="rId2213" Type="http://schemas.openxmlformats.org/officeDocument/2006/relationships/hyperlink" Target="https://www.reddit.com/r/AmItheAsshole/comments/1awm5kq/aita_for_not_inviting_my_girlfriend_to_join_the/krjmzwa/" TargetMode="External"/><Relationship Id="rId2420" Type="http://schemas.openxmlformats.org/officeDocument/2006/relationships/hyperlink" Target="https://www.reddit.com/r/AmItheAsshole/comments/1awm5kq/aita_for_not_inviting_my_girlfriend_to_join_the/krlge27/" TargetMode="External"/><Relationship Id="rId1022" Type="http://schemas.openxmlformats.org/officeDocument/2006/relationships/hyperlink" Target="https://www.reddit.com/r/AmItheAsshole/comments/1awkqhy/aita_for_snapping_at_my_husband_and_telling_him/krhx144/" TargetMode="External"/><Relationship Id="rId1979" Type="http://schemas.openxmlformats.org/officeDocument/2006/relationships/hyperlink" Target="https://www.reddit.com/r/AmItheAsshole/comments/1awm5kq/aita_for_not_inviting_my_girlfriend_to_join_the/krj08u6/" TargetMode="External"/><Relationship Id="rId3194" Type="http://schemas.openxmlformats.org/officeDocument/2006/relationships/hyperlink" Target="https://www.reddit.com/r/AmItheAsshole/comments/1awvi0c/aita_for_not_selling_my_house_and_giving_my_ex/krk1s6w/" TargetMode="External"/><Relationship Id="rId1839" Type="http://schemas.openxmlformats.org/officeDocument/2006/relationships/hyperlink" Target="https://www.reddit.com/r/AmItheAsshole/comments/1awm5kq/aita_for_not_inviting_my_girlfriend_to_join_the/krip2zf/" TargetMode="External"/><Relationship Id="rId3054" Type="http://schemas.openxmlformats.org/officeDocument/2006/relationships/hyperlink" Target="https://www.reddit.com/r/AmItheAsshole/comments/1awqpfo/aita_for_going_against_my_husbands_wishes_and/krjazbo/" TargetMode="External"/><Relationship Id="rId182" Type="http://schemas.openxmlformats.org/officeDocument/2006/relationships/hyperlink" Target="https://www.reddit.com/r/AmItheAsshole/comments/1ax5zmp/aita_for_not_adapting_to_the_shchedule_of_the/krm1gsv/" TargetMode="External"/><Relationship Id="rId1906" Type="http://schemas.openxmlformats.org/officeDocument/2006/relationships/hyperlink" Target="https://www.reddit.com/r/AmItheAsshole/comments/1awm5kq/aita_for_not_inviting_my_girlfriend_to_join_the/krjs42m/" TargetMode="External"/><Relationship Id="rId3261" Type="http://schemas.openxmlformats.org/officeDocument/2006/relationships/hyperlink" Target="https://www.reddit.com/r/AmItheAsshole/comments/1awxabz/update_for_yelling_at_my_mom_over_a_bad_birthday/krkhbgd/" TargetMode="External"/><Relationship Id="rId2070" Type="http://schemas.openxmlformats.org/officeDocument/2006/relationships/hyperlink" Target="https://www.reddit.com/r/AmItheAsshole/comments/1awm5kq/aita_for_not_inviting_my_girlfriend_to_join_the/krj7e0w/" TargetMode="External"/><Relationship Id="rId3121" Type="http://schemas.openxmlformats.org/officeDocument/2006/relationships/hyperlink" Target="https://www.reddit.com/r/AmItheAsshole/comments/1awvi0c/aita_for_not_selling_my_house_and_giving_my_ex/krlcr2d/" TargetMode="External"/><Relationship Id="rId999" Type="http://schemas.openxmlformats.org/officeDocument/2006/relationships/hyperlink" Target="https://www.reddit.com/r/AmItheAsshole/comments/1awkqhy/aita_for_snapping_at_my_husband_and_telling_him/kribthp/" TargetMode="External"/><Relationship Id="rId2887" Type="http://schemas.openxmlformats.org/officeDocument/2006/relationships/hyperlink" Target="https://www.reddit.com/r/AmItheAsshole/comments/1awm5kq/aita_for_not_inviting_my_girlfriend_to_join_the/krl5yoo/" TargetMode="External"/><Relationship Id="rId859" Type="http://schemas.openxmlformats.org/officeDocument/2006/relationships/hyperlink" Target="https://www.reddit.com/r/AmItheAsshole/comments/1ax6o2s/aita_for_ignoring_my_mothers_daily_phone_calls/krm0tkp/" TargetMode="External"/><Relationship Id="rId1489" Type="http://schemas.openxmlformats.org/officeDocument/2006/relationships/hyperlink" Target="https://www.reddit.com/r/AmItheAsshole/comments/1awlk12/aita_for_telling_my_wife_to_be_happy_with_the_car/krj4jo2/" TargetMode="External"/><Relationship Id="rId1696" Type="http://schemas.openxmlformats.org/officeDocument/2006/relationships/hyperlink" Target="https://www.reddit.com/r/AmItheAsshole/comments/1awm5kq/aita_for_not_inviting_my_girlfriend_to_join_the/kriksed/" TargetMode="External"/><Relationship Id="rId1349" Type="http://schemas.openxmlformats.org/officeDocument/2006/relationships/hyperlink" Target="https://www.reddit.com/r/AmItheAsshole/comments/1awkqhy/aita_for_snapping_at_my_husband_and_telling_him/krito9r/" TargetMode="External"/><Relationship Id="rId2747" Type="http://schemas.openxmlformats.org/officeDocument/2006/relationships/hyperlink" Target="https://www.reddit.com/r/AmItheAsshole/comments/1awm5kq/aita_for_not_inviting_my_girlfriend_to_join_the/krjis8s/" TargetMode="External"/><Relationship Id="rId2954" Type="http://schemas.openxmlformats.org/officeDocument/2006/relationships/hyperlink" Target="https://www.reddit.com/r/AmItheAsshole/comments/1awm5kq/aita_for_not_inviting_my_girlfriend_to_join_the/krle680/" TargetMode="External"/><Relationship Id="rId719" Type="http://schemas.openxmlformats.org/officeDocument/2006/relationships/hyperlink" Target="https://www.reddit.com/r/AmItheAsshole/comments/1ax6dek/aita_for_refusing_the_cook_for_my_boyfriend/krm5myb/" TargetMode="External"/><Relationship Id="rId926" Type="http://schemas.openxmlformats.org/officeDocument/2006/relationships/hyperlink" Target="https://www.reddit.com/r/AmItheAsshole/comments/1awizuh/aita_for_not_wanting_to_sleep_on_the_couch/krhvnkd/" TargetMode="External"/><Relationship Id="rId1556" Type="http://schemas.openxmlformats.org/officeDocument/2006/relationships/hyperlink" Target="https://www.reddit.com/r/AmItheAsshole/comments/1awlk12/aita_for_telling_my_wife_to_be_happy_with_the_car/krkkacb/" TargetMode="External"/><Relationship Id="rId1763" Type="http://schemas.openxmlformats.org/officeDocument/2006/relationships/hyperlink" Target="https://www.reddit.com/r/AmItheAsshole/comments/1awm5kq/aita_for_not_inviting_my_girlfriend_to_join_the/krimor8/" TargetMode="External"/><Relationship Id="rId1970" Type="http://schemas.openxmlformats.org/officeDocument/2006/relationships/hyperlink" Target="https://www.reddit.com/r/AmItheAsshole/comments/1awm5kq/aita_for_not_inviting_my_girlfriend_to_join_the/krizg64/" TargetMode="External"/><Relationship Id="rId2607" Type="http://schemas.openxmlformats.org/officeDocument/2006/relationships/hyperlink" Target="https://www.reddit.com/r/AmItheAsshole/comments/1awm5kq/aita_for_not_inviting_my_girlfriend_to_join_the/krjbx9p/" TargetMode="External"/><Relationship Id="rId2814" Type="http://schemas.openxmlformats.org/officeDocument/2006/relationships/hyperlink" Target="https://www.reddit.com/r/AmItheAsshole/comments/1awm5kq/aita_for_not_inviting_my_girlfriend_to_join_the/krja717/" TargetMode="External"/><Relationship Id="rId55" Type="http://schemas.openxmlformats.org/officeDocument/2006/relationships/hyperlink" Target="https://www.reddit.com/r/AmItheAsshole/comments/1ax5zmp/aita_for_not_adapting_to_the_shchedule_of_the/krlz5wu/" TargetMode="External"/><Relationship Id="rId1209" Type="http://schemas.openxmlformats.org/officeDocument/2006/relationships/hyperlink" Target="https://www.reddit.com/r/AmItheAsshole/comments/1awkqhy/aita_for_snapping_at_my_husband_and_telling_him/krjlar0/" TargetMode="External"/><Relationship Id="rId1416" Type="http://schemas.openxmlformats.org/officeDocument/2006/relationships/hyperlink" Target="https://www.reddit.com/r/AmItheAsshole/comments/1awlk12/aita_for_telling_my_wife_to_be_happy_with_the_car/kri4owa/" TargetMode="External"/><Relationship Id="rId1623" Type="http://schemas.openxmlformats.org/officeDocument/2006/relationships/hyperlink" Target="https://www.reddit.com/r/AmItheAsshole/comments/1awlk12/aita_for_telling_my_wife_to_be_happy_with_the_car/krjisak/" TargetMode="External"/><Relationship Id="rId1830" Type="http://schemas.openxmlformats.org/officeDocument/2006/relationships/hyperlink" Target="https://www.reddit.com/r/AmItheAsshole/comments/1awm5kq/aita_for_not_inviting_my_girlfriend_to_join_the/krl1kd3/" TargetMode="External"/><Relationship Id="rId2397" Type="http://schemas.openxmlformats.org/officeDocument/2006/relationships/hyperlink" Target="https://www.reddit.com/r/AmItheAsshole/comments/1awm5kq/aita_for_not_inviting_my_girlfriend_to_join_the/krl9uce/" TargetMode="External"/><Relationship Id="rId3448" Type="http://schemas.openxmlformats.org/officeDocument/2006/relationships/hyperlink" Target="https://www.reddit.com/r/AmItheAsshole/comments/1ax0v4u/aita_for_telling_my_husband_to_not_eat_his_moms/krleb4o/" TargetMode="External"/><Relationship Id="rId369" Type="http://schemas.openxmlformats.org/officeDocument/2006/relationships/hyperlink" Target="https://www.reddit.com/r/AmItheAsshole/comments/1ax5zmp/aita_for_not_adapting_to_the_shchedule_of_the/krm9iht/" TargetMode="External"/><Relationship Id="rId576" Type="http://schemas.openxmlformats.org/officeDocument/2006/relationships/hyperlink" Target="https://www.reddit.com/r/AmItheAsshole/comments/1ax5zmp/aita_for_not_adapting_to_the_shchedule_of_the/krlzms2/" TargetMode="External"/><Relationship Id="rId783" Type="http://schemas.openxmlformats.org/officeDocument/2006/relationships/hyperlink" Target="https://www.reddit.com/r/AmItheAsshole/comments/1ax6dek/aita_for_refusing_the_cook_for_my_boyfriend/krmad7n/" TargetMode="External"/><Relationship Id="rId990" Type="http://schemas.openxmlformats.org/officeDocument/2006/relationships/hyperlink" Target="https://www.reddit.com/r/AmItheAsshole/comments/1awkqhy/aita_for_snapping_at_my_husband_and_telling_him/krhzd2i/" TargetMode="External"/><Relationship Id="rId2257" Type="http://schemas.openxmlformats.org/officeDocument/2006/relationships/hyperlink" Target="https://www.reddit.com/r/AmItheAsshole/comments/1awm5kq/aita_for_not_inviting_my_girlfriend_to_join_the/krjyeut/" TargetMode="External"/><Relationship Id="rId2464" Type="http://schemas.openxmlformats.org/officeDocument/2006/relationships/hyperlink" Target="https://www.reddit.com/r/AmItheAsshole/comments/1awm5kq/aita_for_not_inviting_my_girlfriend_to_join_the/krlvli3/" TargetMode="External"/><Relationship Id="rId2671" Type="http://schemas.openxmlformats.org/officeDocument/2006/relationships/hyperlink" Target="https://www.reddit.com/r/AmItheAsshole/comments/1awm5kq/aita_for_not_inviting_my_girlfriend_to_join_the/kristbp/" TargetMode="External"/><Relationship Id="rId3308" Type="http://schemas.openxmlformats.org/officeDocument/2006/relationships/hyperlink" Target="https://www.reddit.com/r/AmItheAsshole/comments/1awyol1/aita_for_expecting_my_girlfriend_to_do_more/krkoxgv/" TargetMode="External"/><Relationship Id="rId229" Type="http://schemas.openxmlformats.org/officeDocument/2006/relationships/hyperlink" Target="https://www.reddit.com/r/AmItheAsshole/comments/1ax5zmp/aita_for_not_adapting_to_the_shchedule_of_the/krm3o6v/" TargetMode="External"/><Relationship Id="rId436" Type="http://schemas.openxmlformats.org/officeDocument/2006/relationships/hyperlink" Target="https://www.reddit.com/r/AmItheAsshole/comments/1ax5zmp/aita_for_not_adapting_to_the_shchedule_of_the/krm2yr4/" TargetMode="External"/><Relationship Id="rId643" Type="http://schemas.openxmlformats.org/officeDocument/2006/relationships/hyperlink" Target="https://www.reddit.com/r/AmItheAsshole/comments/1ax6dek/aita_for_refusing_the_cook_for_my_boyfriend/krm3jlj/" TargetMode="External"/><Relationship Id="rId1066" Type="http://schemas.openxmlformats.org/officeDocument/2006/relationships/hyperlink" Target="https://www.reddit.com/r/AmItheAsshole/comments/1awkqhy/aita_for_snapping_at_my_husband_and_telling_him/krie92k/" TargetMode="External"/><Relationship Id="rId1273" Type="http://schemas.openxmlformats.org/officeDocument/2006/relationships/hyperlink" Target="https://www.reddit.com/r/AmItheAsshole/comments/1awkqhy/aita_for_snapping_at_my_husband_and_telling_him/kri947n/" TargetMode="External"/><Relationship Id="rId1480" Type="http://schemas.openxmlformats.org/officeDocument/2006/relationships/hyperlink" Target="https://www.reddit.com/r/AmItheAsshole/comments/1awlk12/aita_for_telling_my_wife_to_be_happy_with_the_car/krj1yes/" TargetMode="External"/><Relationship Id="rId2117" Type="http://schemas.openxmlformats.org/officeDocument/2006/relationships/hyperlink" Target="https://www.reddit.com/r/AmItheAsshole/comments/1awm5kq/aita_for_not_inviting_my_girlfriend_to_join_the/krjarrm/" TargetMode="External"/><Relationship Id="rId2324" Type="http://schemas.openxmlformats.org/officeDocument/2006/relationships/hyperlink" Target="https://www.reddit.com/r/AmItheAsshole/comments/1awm5kq/aita_for_not_inviting_my_girlfriend_to_join_the/krkk1yc/" TargetMode="External"/><Relationship Id="rId850" Type="http://schemas.openxmlformats.org/officeDocument/2006/relationships/hyperlink" Target="https://www.reddit.com/r/AmItheAsshole/comments/1ax6o2s/aita_for_ignoring_my_mothers_daily_phone_calls/krm1rs8/" TargetMode="External"/><Relationship Id="rId1133" Type="http://schemas.openxmlformats.org/officeDocument/2006/relationships/hyperlink" Target="https://www.reddit.com/r/AmItheAsshole/comments/1awkqhy/aita_for_snapping_at_my_husband_and_telling_him/krifswp/" TargetMode="External"/><Relationship Id="rId2531" Type="http://schemas.openxmlformats.org/officeDocument/2006/relationships/hyperlink" Target="https://www.reddit.com/r/AmItheAsshole/comments/1awm5kq/aita_for_not_inviting_my_girlfriend_to_join_the/krifwfx/" TargetMode="External"/><Relationship Id="rId503" Type="http://schemas.openxmlformats.org/officeDocument/2006/relationships/hyperlink" Target="https://www.reddit.com/r/AmItheAsshole/comments/1ax5zmp/aita_for_not_adapting_to_the_shchedule_of_the/krm1b5s/" TargetMode="External"/><Relationship Id="rId710" Type="http://schemas.openxmlformats.org/officeDocument/2006/relationships/hyperlink" Target="https://www.reddit.com/r/AmItheAsshole/comments/1ax6dek/aita_for_refusing_the_cook_for_my_boyfriend/krm7gom/" TargetMode="External"/><Relationship Id="rId1340" Type="http://schemas.openxmlformats.org/officeDocument/2006/relationships/hyperlink" Target="https://www.reddit.com/r/AmItheAsshole/comments/1awkqhy/aita_for_snapping_at_my_husband_and_telling_him/krjcxtt/" TargetMode="External"/><Relationship Id="rId3098" Type="http://schemas.openxmlformats.org/officeDocument/2006/relationships/hyperlink" Target="https://www.reddit.com/r/AmItheAsshole/comments/1awvi0c/aita_for_not_selling_my_house_and_giving_my_ex/krk7tpg/" TargetMode="External"/><Relationship Id="rId1200" Type="http://schemas.openxmlformats.org/officeDocument/2006/relationships/hyperlink" Target="https://www.reddit.com/r/AmItheAsshole/comments/1awkqhy/aita_for_snapping_at_my_husband_and_telling_him/krj7lbn/" TargetMode="External"/><Relationship Id="rId3165" Type="http://schemas.openxmlformats.org/officeDocument/2006/relationships/hyperlink" Target="https://www.reddit.com/r/AmItheAsshole/comments/1awvi0c/aita_for_not_selling_my_house_and_giving_my_ex/krlm8qy/" TargetMode="External"/><Relationship Id="rId3372" Type="http://schemas.openxmlformats.org/officeDocument/2006/relationships/hyperlink" Target="https://www.reddit.com/r/AmItheAsshole/comments/1ax0gye/aita_for_being_concerned_about_my_bfs_drinking/krl8jgn/" TargetMode="External"/><Relationship Id="rId293" Type="http://schemas.openxmlformats.org/officeDocument/2006/relationships/hyperlink" Target="https://www.reddit.com/r/AmItheAsshole/comments/1ax5zmp/aita_for_not_adapting_to_the_shchedule_of_the/krm6c71/" TargetMode="External"/><Relationship Id="rId2181" Type="http://schemas.openxmlformats.org/officeDocument/2006/relationships/hyperlink" Target="https://www.reddit.com/r/AmItheAsshole/comments/1awm5kq/aita_for_not_inviting_my_girlfriend_to_join_the/krjh8q1/" TargetMode="External"/><Relationship Id="rId3025" Type="http://schemas.openxmlformats.org/officeDocument/2006/relationships/hyperlink" Target="https://www.reddit.com/r/AmItheAsshole/comments/1awpa84/aita_or_am_i_asking_for_fair_help/kriyd11/" TargetMode="External"/><Relationship Id="rId3232" Type="http://schemas.openxmlformats.org/officeDocument/2006/relationships/hyperlink" Target="https://www.reddit.com/r/AmItheAsshole/comments/1awwvhj/aita_for_no_longer_wanting_to_play_trombone/krkh7c7/" TargetMode="External"/><Relationship Id="rId153" Type="http://schemas.openxmlformats.org/officeDocument/2006/relationships/hyperlink" Target="https://www.reddit.com/r/AmItheAsshole/comments/1ax5zmp/aita_for_not_adapting_to_the_shchedule_of_the/krlrtt2/" TargetMode="External"/><Relationship Id="rId360" Type="http://schemas.openxmlformats.org/officeDocument/2006/relationships/hyperlink" Target="https://www.reddit.com/r/AmItheAsshole/comments/1ax5zmp/aita_for_not_adapting_to_the_shchedule_of_the/krm98g4/" TargetMode="External"/><Relationship Id="rId2041" Type="http://schemas.openxmlformats.org/officeDocument/2006/relationships/hyperlink" Target="https://www.reddit.com/r/AmItheAsshole/comments/1awm5kq/aita_for_not_inviting_my_girlfriend_to_join_the/krj5930/" TargetMode="External"/><Relationship Id="rId220" Type="http://schemas.openxmlformats.org/officeDocument/2006/relationships/hyperlink" Target="https://www.reddit.com/r/AmItheAsshole/comments/1ax5zmp/aita_for_not_adapting_to_the_shchedule_of_the/krm3ctb/" TargetMode="External"/><Relationship Id="rId2998" Type="http://schemas.openxmlformats.org/officeDocument/2006/relationships/hyperlink" Target="https://www.reddit.com/r/AmItheAsshole/comments/1awp6th/aita_for_not_wanting_my_fianc&#233;_to_drive_for_uber/kriv5lx/" TargetMode="External"/><Relationship Id="rId2858" Type="http://schemas.openxmlformats.org/officeDocument/2006/relationships/hyperlink" Target="https://www.reddit.com/r/AmItheAsshole/comments/1awm5kq/aita_for_not_inviting_my_girlfriend_to_join_the/krkyo7y/" TargetMode="External"/><Relationship Id="rId99" Type="http://schemas.openxmlformats.org/officeDocument/2006/relationships/hyperlink" Target="https://www.reddit.com/r/AmItheAsshole/comments/1ax5zmp/aita_for_not_adapting_to_the_shchedule_of_the/krm627h/" TargetMode="External"/><Relationship Id="rId1667" Type="http://schemas.openxmlformats.org/officeDocument/2006/relationships/hyperlink" Target="https://www.reddit.com/r/AmItheAsshole/comments/1awm5kq/aita_for_not_inviting_my_girlfriend_to_join_the/" TargetMode="External"/><Relationship Id="rId1874" Type="http://schemas.openxmlformats.org/officeDocument/2006/relationships/hyperlink" Target="https://www.reddit.com/r/AmItheAsshole/comments/1awm5kq/aita_for_not_inviting_my_girlfriend_to_join_the/kriui72/" TargetMode="External"/><Relationship Id="rId2718" Type="http://schemas.openxmlformats.org/officeDocument/2006/relationships/hyperlink" Target="https://www.reddit.com/r/AmItheAsshole/comments/1awm5kq/aita_for_not_inviting_my_girlfriend_to_join_the/krj6hjp/" TargetMode="External"/><Relationship Id="rId2925" Type="http://schemas.openxmlformats.org/officeDocument/2006/relationships/hyperlink" Target="https://www.reddit.com/r/AmItheAsshole/comments/1awm5kq/aita_for_not_inviting_my_girlfriend_to_join_the/krjaqq9/" TargetMode="External"/><Relationship Id="rId1527" Type="http://schemas.openxmlformats.org/officeDocument/2006/relationships/hyperlink" Target="https://www.reddit.com/r/AmItheAsshole/comments/1awlk12/aita_for_telling_my_wife_to_be_happy_with_the_car/krkekfl/" TargetMode="External"/><Relationship Id="rId1734" Type="http://schemas.openxmlformats.org/officeDocument/2006/relationships/hyperlink" Target="https://www.reddit.com/r/AmItheAsshole/comments/1awm5kq/aita_for_not_inviting_my_girlfriend_to_join_the/krik3n1/" TargetMode="External"/><Relationship Id="rId1941" Type="http://schemas.openxmlformats.org/officeDocument/2006/relationships/hyperlink" Target="https://www.reddit.com/r/AmItheAsshole/comments/1awm5kq/aita_for_not_inviting_my_girlfriend_to_join_the/krixmvu/" TargetMode="External"/><Relationship Id="rId26" Type="http://schemas.openxmlformats.org/officeDocument/2006/relationships/hyperlink" Target="https://www.reddit.com/r/AmItheAsshole/comments/1ax5zmp/aita_for_not_adapting_to_the_shchedule_of_the/krlvzwp/" TargetMode="External"/><Relationship Id="rId1801" Type="http://schemas.openxmlformats.org/officeDocument/2006/relationships/hyperlink" Target="https://www.reddit.com/r/AmItheAsshole/comments/1awm5kq/aita_for_not_inviting_my_girlfriend_to_join_the/krirrvh/" TargetMode="External"/><Relationship Id="rId687" Type="http://schemas.openxmlformats.org/officeDocument/2006/relationships/hyperlink" Target="https://www.reddit.com/r/AmItheAsshole/comments/1ax6dek/aita_for_refusing_the_cook_for_my_boyfriend/krm81e3/" TargetMode="External"/><Relationship Id="rId2368" Type="http://schemas.openxmlformats.org/officeDocument/2006/relationships/hyperlink" Target="https://www.reddit.com/r/AmItheAsshole/comments/1awm5kq/aita_for_not_inviting_my_girlfriend_to_join_the/krl3eh9/" TargetMode="External"/><Relationship Id="rId894" Type="http://schemas.openxmlformats.org/officeDocument/2006/relationships/hyperlink" Target="https://www.reddit.com/r/AmItheAsshole/comments/1ax22es/aita_if_i_leave_my_little_boy_with_my_parents/krlmfs5/" TargetMode="External"/><Relationship Id="rId1177" Type="http://schemas.openxmlformats.org/officeDocument/2006/relationships/hyperlink" Target="https://www.reddit.com/r/AmItheAsshole/comments/1awkqhy/aita_for_snapping_at_my_husband_and_telling_him/krircjr/" TargetMode="External"/><Relationship Id="rId2575" Type="http://schemas.openxmlformats.org/officeDocument/2006/relationships/hyperlink" Target="https://www.reddit.com/r/AmItheAsshole/comments/1awm5kq/aita_for_not_inviting_my_girlfriend_to_join_the/krj38l0/" TargetMode="External"/><Relationship Id="rId2782" Type="http://schemas.openxmlformats.org/officeDocument/2006/relationships/hyperlink" Target="https://www.reddit.com/r/AmItheAsshole/comments/1awm5kq/aita_for_not_inviting_my_girlfriend_to_join_the/krisnk2/" TargetMode="External"/><Relationship Id="rId3419" Type="http://schemas.openxmlformats.org/officeDocument/2006/relationships/hyperlink" Target="https://www.reddit.com/r/AmItheAsshole/comments/1ax0gye/aita_for_being_concerned_about_my_bfs_drinking/krl52id/" TargetMode="External"/><Relationship Id="rId547" Type="http://schemas.openxmlformats.org/officeDocument/2006/relationships/hyperlink" Target="https://www.reddit.com/r/AmItheAsshole/comments/1ax5zmp/aita_for_not_adapting_to_the_shchedule_of_the/krm65va/" TargetMode="External"/><Relationship Id="rId754" Type="http://schemas.openxmlformats.org/officeDocument/2006/relationships/hyperlink" Target="https://www.reddit.com/r/AmItheAsshole/comments/1ax6dek/aita_for_refusing_the_cook_for_my_boyfriend/krm4c3u/" TargetMode="External"/><Relationship Id="rId961" Type="http://schemas.openxmlformats.org/officeDocument/2006/relationships/hyperlink" Target="https://www.reddit.com/r/AmItheAsshole/comments/1awjb7j/aita_for_wanting_to_use_seperate_sponges_1/krhy71u/" TargetMode="External"/><Relationship Id="rId1384" Type="http://schemas.openxmlformats.org/officeDocument/2006/relationships/hyperlink" Target="https://www.reddit.com/r/AmItheAsshole/comments/1awlk12/aita_for_telling_my_wife_to_be_happy_with_the_car/kribm06/" TargetMode="External"/><Relationship Id="rId1591" Type="http://schemas.openxmlformats.org/officeDocument/2006/relationships/hyperlink" Target="https://www.reddit.com/r/AmItheAsshole/comments/1awlk12/aita_for_telling_my_wife_to_be_happy_with_the_car/kriq4xa/" TargetMode="External"/><Relationship Id="rId2228" Type="http://schemas.openxmlformats.org/officeDocument/2006/relationships/hyperlink" Target="https://www.reddit.com/r/AmItheAsshole/comments/1awm5kq/aita_for_not_inviting_my_girlfriend_to_join_the/krjp1y7/" TargetMode="External"/><Relationship Id="rId2435" Type="http://schemas.openxmlformats.org/officeDocument/2006/relationships/hyperlink" Target="https://www.reddit.com/r/AmItheAsshole/comments/1awm5kq/aita_for_not_inviting_my_girlfriend_to_join_the/krlkv2w/" TargetMode="External"/><Relationship Id="rId2642" Type="http://schemas.openxmlformats.org/officeDocument/2006/relationships/hyperlink" Target="https://www.reddit.com/r/AmItheAsshole/comments/1awm5kq/aita_for_not_inviting_my_girlfriend_to_join_the/krj2l8e/" TargetMode="External"/><Relationship Id="rId90" Type="http://schemas.openxmlformats.org/officeDocument/2006/relationships/hyperlink" Target="https://www.reddit.com/r/AmItheAsshole/comments/1ax5zmp/aita_for_not_adapting_to_the_shchedule_of_the/krm3xgd/" TargetMode="External"/><Relationship Id="rId407" Type="http://schemas.openxmlformats.org/officeDocument/2006/relationships/hyperlink" Target="https://www.reddit.com/r/AmItheAsshole/comments/1ax5zmp/aita_for_not_adapting_to_the_shchedule_of_the/krlzkyd/" TargetMode="External"/><Relationship Id="rId614" Type="http://schemas.openxmlformats.org/officeDocument/2006/relationships/hyperlink" Target="https://www.reddit.com/r/AmItheAsshole/comments/1ax6035/aita_for_being_offended_when_my_friend_called_my/krmaqim/" TargetMode="External"/><Relationship Id="rId821" Type="http://schemas.openxmlformats.org/officeDocument/2006/relationships/hyperlink" Target="https://www.reddit.com/r/AmItheAsshole/comments/1ax6hdo/aita_for_being_super_frustrated_with_a_special/krm549l/" TargetMode="External"/><Relationship Id="rId1037" Type="http://schemas.openxmlformats.org/officeDocument/2006/relationships/hyperlink" Target="https://www.reddit.com/r/AmItheAsshole/comments/1awkqhy/aita_for_snapping_at_my_husband_and_telling_him/kribopz/" TargetMode="External"/><Relationship Id="rId1244" Type="http://schemas.openxmlformats.org/officeDocument/2006/relationships/hyperlink" Target="https://www.reddit.com/r/AmItheAsshole/comments/1awkqhy/aita_for_snapping_at_my_husband_and_telling_him/kribnmu/" TargetMode="External"/><Relationship Id="rId1451" Type="http://schemas.openxmlformats.org/officeDocument/2006/relationships/hyperlink" Target="https://www.reddit.com/r/AmItheAsshole/comments/1awlk12/aita_for_telling_my_wife_to_be_happy_with_the_car/kriofsj/" TargetMode="External"/><Relationship Id="rId2502" Type="http://schemas.openxmlformats.org/officeDocument/2006/relationships/hyperlink" Target="https://www.reddit.com/r/AmItheAsshole/comments/1awm5kq/aita_for_not_inviting_my_girlfriend_to_join_the/krm8uhr/" TargetMode="External"/><Relationship Id="rId1104" Type="http://schemas.openxmlformats.org/officeDocument/2006/relationships/hyperlink" Target="https://www.reddit.com/r/AmItheAsshole/comments/1awkqhy/aita_for_snapping_at_my_husband_and_telling_him/krioumm/" TargetMode="External"/><Relationship Id="rId1311" Type="http://schemas.openxmlformats.org/officeDocument/2006/relationships/hyperlink" Target="https://www.reddit.com/r/AmItheAsshole/comments/1awkqhy/aita_for_snapping_at_my_husband_and_telling_him/kriop24/" TargetMode="External"/><Relationship Id="rId3069" Type="http://schemas.openxmlformats.org/officeDocument/2006/relationships/hyperlink" Target="https://www.reddit.com/r/AmItheAsshole/comments/1awqpfo/aita_for_going_against_my_husbands_wishes_and/krj89ge/" TargetMode="External"/><Relationship Id="rId3276" Type="http://schemas.openxmlformats.org/officeDocument/2006/relationships/hyperlink" Target="https://www.reddit.com/r/AmItheAsshole/comments/1awyol1/aita_for_expecting_my_girlfriend_to_do_more/krkjoqo/" TargetMode="External"/><Relationship Id="rId3483" Type="http://schemas.openxmlformats.org/officeDocument/2006/relationships/hyperlink" Target="https://www.reddit.com/r/AmItheAsshole/comments/1ax1604/aitah_for_bringing_chaos_to_a_quiet_community/krl5slo/" TargetMode="External"/><Relationship Id="rId197" Type="http://schemas.openxmlformats.org/officeDocument/2006/relationships/hyperlink" Target="https://www.reddit.com/r/AmItheAsshole/comments/1ax5zmp/aita_for_not_adapting_to_the_shchedule_of_the/krm22v9/" TargetMode="External"/><Relationship Id="rId2085" Type="http://schemas.openxmlformats.org/officeDocument/2006/relationships/hyperlink" Target="https://www.reddit.com/r/AmItheAsshole/comments/1awm5kq/aita_for_not_inviting_my_girlfriend_to_join_the/krj8gkm/" TargetMode="External"/><Relationship Id="rId2292" Type="http://schemas.openxmlformats.org/officeDocument/2006/relationships/hyperlink" Target="https://www.reddit.com/r/AmItheAsshole/comments/1awm5kq/aita_for_not_inviting_my_girlfriend_to_join_the/krkbodn/" TargetMode="External"/><Relationship Id="rId3136" Type="http://schemas.openxmlformats.org/officeDocument/2006/relationships/hyperlink" Target="https://www.reddit.com/r/AmItheAsshole/comments/1awvi0c/aita_for_not_selling_my_house_and_giving_my_ex/krkwn2i/" TargetMode="External"/><Relationship Id="rId3343" Type="http://schemas.openxmlformats.org/officeDocument/2006/relationships/hyperlink" Target="https://www.reddit.com/r/AmItheAsshole/comments/1ax0gye/aita_for_being_concerned_about_my_bfs_drinking/krl0zd5/" TargetMode="External"/><Relationship Id="rId264" Type="http://schemas.openxmlformats.org/officeDocument/2006/relationships/hyperlink" Target="https://www.reddit.com/r/AmItheAsshole/comments/1ax5zmp/aita_for_not_adapting_to_the_shchedule_of_the/krm59rd/" TargetMode="External"/><Relationship Id="rId471" Type="http://schemas.openxmlformats.org/officeDocument/2006/relationships/hyperlink" Target="https://www.reddit.com/r/AmItheAsshole/comments/1ax5zmp/aita_for_not_adapting_to_the_shchedule_of_the/krm6kxj/" TargetMode="External"/><Relationship Id="rId2152" Type="http://schemas.openxmlformats.org/officeDocument/2006/relationships/hyperlink" Target="https://www.reddit.com/r/AmItheAsshole/comments/1awm5kq/aita_for_not_inviting_my_girlfriend_to_join_the/krjf0j3/" TargetMode="External"/><Relationship Id="rId124" Type="http://schemas.openxmlformats.org/officeDocument/2006/relationships/hyperlink" Target="https://www.reddit.com/r/AmItheAsshole/comments/1ax5zmp/aita_for_not_adapting_to_the_shchedule_of_the/krlzqwl/" TargetMode="External"/><Relationship Id="rId3203" Type="http://schemas.openxmlformats.org/officeDocument/2006/relationships/hyperlink" Target="https://www.reddit.com/r/AmItheAsshole/comments/1awvi0c/aita_for_not_selling_my_house_and_giving_my_ex/krlkaip/" TargetMode="External"/><Relationship Id="rId3410" Type="http://schemas.openxmlformats.org/officeDocument/2006/relationships/hyperlink" Target="https://www.reddit.com/r/AmItheAsshole/comments/1ax0gye/aita_for_being_concerned_about_my_bfs_drinking/krkwyat/" TargetMode="External"/><Relationship Id="rId331" Type="http://schemas.openxmlformats.org/officeDocument/2006/relationships/hyperlink" Target="https://www.reddit.com/r/AmItheAsshole/comments/1ax5zmp/aita_for_not_adapting_to_the_shchedule_of_the/krm8b2m/" TargetMode="External"/><Relationship Id="rId2012" Type="http://schemas.openxmlformats.org/officeDocument/2006/relationships/hyperlink" Target="https://www.reddit.com/r/AmItheAsshole/comments/1awm5kq/aita_for_not_inviting_my_girlfriend_to_join_the/krj2z8a/" TargetMode="External"/><Relationship Id="rId2969" Type="http://schemas.openxmlformats.org/officeDocument/2006/relationships/hyperlink" Target="https://www.reddit.com/r/AmItheAsshole/comments/1awok0z/aita_for_forcing_my_wife_into_therapy_tough_read/" TargetMode="External"/><Relationship Id="rId1778" Type="http://schemas.openxmlformats.org/officeDocument/2006/relationships/hyperlink" Target="https://www.reddit.com/r/AmItheAsshole/comments/1awm5kq/aita_for_not_inviting_my_girlfriend_to_join_the/kri6v49/" TargetMode="External"/><Relationship Id="rId1985" Type="http://schemas.openxmlformats.org/officeDocument/2006/relationships/hyperlink" Target="https://www.reddit.com/r/AmItheAsshole/comments/1awm5kq/aita_for_not_inviting_my_girlfriend_to_join_the/krj0srn/" TargetMode="External"/><Relationship Id="rId2829" Type="http://schemas.openxmlformats.org/officeDocument/2006/relationships/hyperlink" Target="https://www.reddit.com/r/AmItheAsshole/comments/1awm5kq/aita_for_not_inviting_my_girlfriend_to_join_the/kritdhe/" TargetMode="External"/><Relationship Id="rId1638" Type="http://schemas.openxmlformats.org/officeDocument/2006/relationships/hyperlink" Target="https://www.reddit.com/r/AmItheAsshole/comments/1awlk12/aita_for_telling_my_wife_to_be_happy_with_the_car/krj2gd1/" TargetMode="External"/><Relationship Id="rId1845" Type="http://schemas.openxmlformats.org/officeDocument/2006/relationships/hyperlink" Target="https://www.reddit.com/r/AmItheAsshole/comments/1awm5kq/aita_for_not_inviting_my_girlfriend_to_join_the/kritrse/" TargetMode="External"/><Relationship Id="rId3060" Type="http://schemas.openxmlformats.org/officeDocument/2006/relationships/hyperlink" Target="https://www.reddit.com/r/AmItheAsshole/comments/1awqpfo/aita_for_going_against_my_husbands_wishes_and/krj27xp/" TargetMode="External"/><Relationship Id="rId1705" Type="http://schemas.openxmlformats.org/officeDocument/2006/relationships/hyperlink" Target="https://www.reddit.com/r/AmItheAsshole/comments/1awm5kq/aita_for_not_inviting_my_girlfriend_to_join_the/kricu2p/" TargetMode="External"/><Relationship Id="rId1912" Type="http://schemas.openxmlformats.org/officeDocument/2006/relationships/hyperlink" Target="https://www.reddit.com/r/AmItheAsshole/comments/1awm5kq/aita_for_not_inviting_my_girlfriend_to_join_the/kriuzry/" TargetMode="External"/><Relationship Id="rId798" Type="http://schemas.openxmlformats.org/officeDocument/2006/relationships/hyperlink" Target="https://www.reddit.com/r/AmItheAsshole/comments/1ax6dek/aita_for_refusing_the_cook_for_my_boyfriend/krm52sx/" TargetMode="External"/><Relationship Id="rId2479" Type="http://schemas.openxmlformats.org/officeDocument/2006/relationships/hyperlink" Target="https://www.reddit.com/r/AmItheAsshole/comments/1awm5kq/aita_for_not_inviting_my_girlfriend_to_join_the/krm1lo6/" TargetMode="External"/><Relationship Id="rId2686" Type="http://schemas.openxmlformats.org/officeDocument/2006/relationships/hyperlink" Target="https://www.reddit.com/r/AmItheAsshole/comments/1awm5kq/aita_for_not_inviting_my_girlfriend_to_join_the/kriivqh/" TargetMode="External"/><Relationship Id="rId2893" Type="http://schemas.openxmlformats.org/officeDocument/2006/relationships/hyperlink" Target="https://www.reddit.com/r/AmItheAsshole/comments/1awm5kq/aita_for_not_inviting_my_girlfriend_to_join_the/krjvqfq/" TargetMode="External"/><Relationship Id="rId658" Type="http://schemas.openxmlformats.org/officeDocument/2006/relationships/hyperlink" Target="https://www.reddit.com/r/AmItheAsshole/comments/1ax6dek/aita_for_refusing_the_cook_for_my_boyfriend/krm2our/" TargetMode="External"/><Relationship Id="rId865" Type="http://schemas.openxmlformats.org/officeDocument/2006/relationships/hyperlink" Target="https://www.reddit.com/r/AmItheAsshole/comments/1ax6o2s/aita_for_ignoring_my_mothers_daily_phone_calls/krm28g1/" TargetMode="External"/><Relationship Id="rId1288" Type="http://schemas.openxmlformats.org/officeDocument/2006/relationships/hyperlink" Target="https://www.reddit.com/r/AmItheAsshole/comments/1awkqhy/aita_for_snapping_at_my_husband_and_telling_him/krj33yf/" TargetMode="External"/><Relationship Id="rId1495" Type="http://schemas.openxmlformats.org/officeDocument/2006/relationships/hyperlink" Target="https://www.reddit.com/r/AmItheAsshole/comments/1awlk12/aita_for_telling_my_wife_to_be_happy_with_the_car/krj6v3d/" TargetMode="External"/><Relationship Id="rId2339" Type="http://schemas.openxmlformats.org/officeDocument/2006/relationships/hyperlink" Target="https://www.reddit.com/r/AmItheAsshole/comments/1awm5kq/aita_for_not_inviting_my_girlfriend_to_join_the/krkr51e/" TargetMode="External"/><Relationship Id="rId2546" Type="http://schemas.openxmlformats.org/officeDocument/2006/relationships/hyperlink" Target="https://www.reddit.com/r/AmItheAsshole/comments/1awm5kq/aita_for_not_inviting_my_girlfriend_to_join_the/kriphs9/" TargetMode="External"/><Relationship Id="rId2753" Type="http://schemas.openxmlformats.org/officeDocument/2006/relationships/hyperlink" Target="https://www.reddit.com/r/AmItheAsshole/comments/1awm5kq/aita_for_not_inviting_my_girlfriend_to_join_the/krjfmir/" TargetMode="External"/><Relationship Id="rId2960" Type="http://schemas.openxmlformats.org/officeDocument/2006/relationships/hyperlink" Target="https://www.reddit.com/r/AmItheAsshole/comments/1awm5kq/aita_for_not_inviting_my_girlfriend_to_join_the/krjk1kp/" TargetMode="External"/><Relationship Id="rId518" Type="http://schemas.openxmlformats.org/officeDocument/2006/relationships/hyperlink" Target="https://www.reddit.com/r/AmItheAsshole/comments/1ax5zmp/aita_for_not_adapting_to_the_shchedule_of_the/krm96fa/" TargetMode="External"/><Relationship Id="rId725" Type="http://schemas.openxmlformats.org/officeDocument/2006/relationships/hyperlink" Target="https://www.reddit.com/r/AmItheAsshole/comments/1ax6dek/aita_for_refusing_the_cook_for_my_boyfriend/krm4rrh/" TargetMode="External"/><Relationship Id="rId932" Type="http://schemas.openxmlformats.org/officeDocument/2006/relationships/hyperlink" Target="https://www.reddit.com/r/AmItheAsshole/comments/1awizuh/aita_for_not_wanting_to_sleep_on_the_couch/krhkhsr/" TargetMode="External"/><Relationship Id="rId1148" Type="http://schemas.openxmlformats.org/officeDocument/2006/relationships/hyperlink" Target="https://www.reddit.com/r/AmItheAsshole/comments/1awkqhy/aita_for_snapping_at_my_husband_and_telling_him/krigrb5/" TargetMode="External"/><Relationship Id="rId1355" Type="http://schemas.openxmlformats.org/officeDocument/2006/relationships/hyperlink" Target="https://www.reddit.com/r/AmItheAsshole/comments/1awkqhy/aita_for_snapping_at_my_husband_and_telling_him/kris4rb/" TargetMode="External"/><Relationship Id="rId1562" Type="http://schemas.openxmlformats.org/officeDocument/2006/relationships/hyperlink" Target="https://www.reddit.com/r/AmItheAsshole/comments/1awlk12/aita_for_telling_my_wife_to_be_happy_with_the_car/kri4gsl/" TargetMode="External"/><Relationship Id="rId2406" Type="http://schemas.openxmlformats.org/officeDocument/2006/relationships/hyperlink" Target="https://www.reddit.com/r/AmItheAsshole/comments/1awm5kq/aita_for_not_inviting_my_girlfriend_to_join_the/krlco87/" TargetMode="External"/><Relationship Id="rId2613" Type="http://schemas.openxmlformats.org/officeDocument/2006/relationships/hyperlink" Target="https://www.reddit.com/r/AmItheAsshole/comments/1awm5kq/aita_for_not_inviting_my_girlfriend_to_join_the/krkeky6/" TargetMode="External"/><Relationship Id="rId1008" Type="http://schemas.openxmlformats.org/officeDocument/2006/relationships/hyperlink" Target="https://www.reddit.com/r/AmItheAsshole/comments/1awkqhy/aita_for_snapping_at_my_husband_and_telling_him/krhu35m/" TargetMode="External"/><Relationship Id="rId1215" Type="http://schemas.openxmlformats.org/officeDocument/2006/relationships/hyperlink" Target="https://www.reddit.com/r/AmItheAsshole/comments/1awkqhy/aita_for_snapping_at_my_husband_and_telling_him/krjpj41/" TargetMode="External"/><Relationship Id="rId1422" Type="http://schemas.openxmlformats.org/officeDocument/2006/relationships/hyperlink" Target="https://www.reddit.com/r/AmItheAsshole/comments/1awlk12/aita_for_telling_my_wife_to_be_happy_with_the_car/krkqqkk/" TargetMode="External"/><Relationship Id="rId2820" Type="http://schemas.openxmlformats.org/officeDocument/2006/relationships/hyperlink" Target="https://www.reddit.com/r/AmItheAsshole/comments/1awm5kq/aita_for_not_inviting_my_girlfriend_to_join_the/krjrl79/" TargetMode="External"/><Relationship Id="rId61" Type="http://schemas.openxmlformats.org/officeDocument/2006/relationships/hyperlink" Target="https://www.reddit.com/r/AmItheAsshole/comments/1ax5zmp/aita_for_not_adapting_to_the_shchedule_of_the/krm1r9n/" TargetMode="External"/><Relationship Id="rId3387" Type="http://schemas.openxmlformats.org/officeDocument/2006/relationships/hyperlink" Target="https://www.reddit.com/r/AmItheAsshole/comments/1ax0gye/aita_for_being_concerned_about_my_bfs_drinking/krkz784/" TargetMode="External"/><Relationship Id="rId2196" Type="http://schemas.openxmlformats.org/officeDocument/2006/relationships/hyperlink" Target="https://www.reddit.com/r/AmItheAsshole/comments/1awm5kq/aita_for_not_inviting_my_girlfriend_to_join_the/krjjzfx/" TargetMode="External"/><Relationship Id="rId168" Type="http://schemas.openxmlformats.org/officeDocument/2006/relationships/hyperlink" Target="https://www.reddit.com/r/AmItheAsshole/comments/1ax5zmp/aita_for_not_adapting_to_the_shchedule_of_the/krm0t2z/" TargetMode="External"/><Relationship Id="rId3247" Type="http://schemas.openxmlformats.org/officeDocument/2006/relationships/hyperlink" Target="https://www.reddit.com/r/AmItheAsshole/comments/1awx2lv/aita_for_telling_my_dad_that_theyre_constant/krkr6kh/" TargetMode="External"/><Relationship Id="rId3454" Type="http://schemas.openxmlformats.org/officeDocument/2006/relationships/hyperlink" Target="https://www.reddit.com/r/AmItheAsshole/comments/1ax0v4u/aita_for_telling_my_husband_to_not_eat_his_moms/krm68xs/" TargetMode="External"/><Relationship Id="rId375" Type="http://schemas.openxmlformats.org/officeDocument/2006/relationships/hyperlink" Target="https://www.reddit.com/r/AmItheAsshole/comments/1ax5zmp/aita_for_not_adapting_to_the_shchedule_of_the/krm9s5q/" TargetMode="External"/><Relationship Id="rId582" Type="http://schemas.openxmlformats.org/officeDocument/2006/relationships/hyperlink" Target="https://www.reddit.com/r/AmItheAsshole/comments/1ax5zmp/aita_for_not_adapting_to_the_shchedule_of_the/krma263/" TargetMode="External"/><Relationship Id="rId2056" Type="http://schemas.openxmlformats.org/officeDocument/2006/relationships/hyperlink" Target="https://www.reddit.com/r/AmItheAsshole/comments/1awm5kq/aita_for_not_inviting_my_girlfriend_to_join_the/krj6gbn/" TargetMode="External"/><Relationship Id="rId2263" Type="http://schemas.openxmlformats.org/officeDocument/2006/relationships/hyperlink" Target="https://www.reddit.com/r/AmItheAsshole/comments/1awm5kq/aita_for_not_inviting_my_girlfriend_to_join_the/krk0bqx/" TargetMode="External"/><Relationship Id="rId2470" Type="http://schemas.openxmlformats.org/officeDocument/2006/relationships/hyperlink" Target="https://www.reddit.com/r/AmItheAsshole/comments/1awm5kq/aita_for_not_inviting_my_girlfriend_to_join_the/krlym9c/" TargetMode="External"/><Relationship Id="rId3107" Type="http://schemas.openxmlformats.org/officeDocument/2006/relationships/hyperlink" Target="https://www.reddit.com/r/AmItheAsshole/comments/1awvi0c/aita_for_not_selling_my_house_and_giving_my_ex/krkmr4o/" TargetMode="External"/><Relationship Id="rId3314" Type="http://schemas.openxmlformats.org/officeDocument/2006/relationships/hyperlink" Target="https://www.reddit.com/r/AmItheAsshole/comments/1awyol1/aita_for_expecting_my_girlfriend_to_do_more/" TargetMode="External"/><Relationship Id="rId235" Type="http://schemas.openxmlformats.org/officeDocument/2006/relationships/hyperlink" Target="https://www.reddit.com/r/AmItheAsshole/comments/1ax5zmp/aita_for_not_adapting_to_the_shchedule_of_the/krm41bw/" TargetMode="External"/><Relationship Id="rId442" Type="http://schemas.openxmlformats.org/officeDocument/2006/relationships/hyperlink" Target="https://www.reddit.com/r/AmItheAsshole/comments/1ax5zmp/aita_for_not_adapting_to_the_shchedule_of_the/krm1k9c/" TargetMode="External"/><Relationship Id="rId1072" Type="http://schemas.openxmlformats.org/officeDocument/2006/relationships/hyperlink" Target="https://www.reddit.com/r/AmItheAsshole/comments/1awkqhy/aita_for_snapping_at_my_husband_and_telling_him/krib2av/" TargetMode="External"/><Relationship Id="rId2123" Type="http://schemas.openxmlformats.org/officeDocument/2006/relationships/hyperlink" Target="https://www.reddit.com/r/AmItheAsshole/comments/1awm5kq/aita_for_not_inviting_my_girlfriend_to_join_the/krjbjo4/" TargetMode="External"/><Relationship Id="rId2330" Type="http://schemas.openxmlformats.org/officeDocument/2006/relationships/hyperlink" Target="https://www.reddit.com/r/AmItheAsshole/comments/1awm5kq/aita_for_not_inviting_my_girlfriend_to_join_the/krkmqd2/" TargetMode="External"/><Relationship Id="rId302" Type="http://schemas.openxmlformats.org/officeDocument/2006/relationships/hyperlink" Target="https://www.reddit.com/r/AmItheAsshole/comments/1ax5zmp/aita_for_not_adapting_to_the_shchedule_of_the/krm6my3/" TargetMode="External"/><Relationship Id="rId1889" Type="http://schemas.openxmlformats.org/officeDocument/2006/relationships/hyperlink" Target="https://www.reddit.com/r/AmItheAsshole/comments/1awm5kq/aita_for_not_inviting_my_girlfriend_to_join_the/krjpka5/" TargetMode="External"/><Relationship Id="rId1749" Type="http://schemas.openxmlformats.org/officeDocument/2006/relationships/hyperlink" Target="https://www.reddit.com/r/AmItheAsshole/comments/1awm5kq/aita_for_not_inviting_my_girlfriend_to_join_the/krily8j/" TargetMode="External"/><Relationship Id="rId1956" Type="http://schemas.openxmlformats.org/officeDocument/2006/relationships/hyperlink" Target="https://www.reddit.com/r/AmItheAsshole/comments/1awm5kq/aita_for_not_inviting_my_girlfriend_to_join_the/kriyr6n/" TargetMode="External"/><Relationship Id="rId3171" Type="http://schemas.openxmlformats.org/officeDocument/2006/relationships/hyperlink" Target="https://www.reddit.com/r/AmItheAsshole/comments/1awvi0c/aita_for_not_selling_my_house_and_giving_my_ex/krlrf73/" TargetMode="External"/><Relationship Id="rId1609" Type="http://schemas.openxmlformats.org/officeDocument/2006/relationships/hyperlink" Target="https://www.reddit.com/r/AmItheAsshole/comments/1awlk12/aita_for_telling_my_wife_to_be_happy_with_the_car/krj5as4/" TargetMode="External"/><Relationship Id="rId1816" Type="http://schemas.openxmlformats.org/officeDocument/2006/relationships/hyperlink" Target="https://www.reddit.com/r/AmItheAsshole/comments/1awm5kq/aita_for_not_inviting_my_girlfriend_to_join_the/krisq95/" TargetMode="External"/><Relationship Id="rId3031" Type="http://schemas.openxmlformats.org/officeDocument/2006/relationships/hyperlink" Target="https://www.reddit.com/r/AmItheAsshole/comments/1awpa84/aita_or_am_i_asking_for_fair_help/krj9v3w/" TargetMode="External"/><Relationship Id="rId2797" Type="http://schemas.openxmlformats.org/officeDocument/2006/relationships/hyperlink" Target="https://www.reddit.com/r/AmItheAsshole/comments/1awm5kq/aita_for_not_inviting_my_girlfriend_to_join_the/krizxaq/" TargetMode="External"/><Relationship Id="rId769" Type="http://schemas.openxmlformats.org/officeDocument/2006/relationships/hyperlink" Target="https://www.reddit.com/r/AmItheAsshole/comments/1ax6dek/aita_for_refusing_the_cook_for_my_boyfriend/krm1clc/" TargetMode="External"/><Relationship Id="rId976" Type="http://schemas.openxmlformats.org/officeDocument/2006/relationships/hyperlink" Target="https://www.reddit.com/r/AmItheAsshole/comments/1awjb7j/aita_for_wanting_to_use_seperate_sponges_1/krhx4kv/" TargetMode="External"/><Relationship Id="rId1399" Type="http://schemas.openxmlformats.org/officeDocument/2006/relationships/hyperlink" Target="https://www.reddit.com/r/AmItheAsshole/comments/1awlk12/aita_for_telling_my_wife_to_be_happy_with_the_car/krigbjy/" TargetMode="External"/><Relationship Id="rId2657" Type="http://schemas.openxmlformats.org/officeDocument/2006/relationships/hyperlink" Target="https://www.reddit.com/r/AmItheAsshole/comments/1awm5kq/aita_for_not_inviting_my_girlfriend_to_join_the/krj253u/" TargetMode="External"/><Relationship Id="rId629" Type="http://schemas.openxmlformats.org/officeDocument/2006/relationships/hyperlink" Target="https://www.reddit.com/r/AmItheAsshole/comments/1ax6dek/aita_for_refusing_the_cook_for_my_boyfriend/krm3xfu/" TargetMode="External"/><Relationship Id="rId1259" Type="http://schemas.openxmlformats.org/officeDocument/2006/relationships/hyperlink" Target="https://www.reddit.com/r/AmItheAsshole/comments/1awkqhy/aita_for_snapping_at_my_husband_and_telling_him/kri1lxg/" TargetMode="External"/><Relationship Id="rId1466" Type="http://schemas.openxmlformats.org/officeDocument/2006/relationships/hyperlink" Target="https://www.reddit.com/r/AmItheAsshole/comments/1awlk12/aita_for_telling_my_wife_to_be_happy_with_the_car/krixvnl/" TargetMode="External"/><Relationship Id="rId2864" Type="http://schemas.openxmlformats.org/officeDocument/2006/relationships/hyperlink" Target="https://www.reddit.com/r/AmItheAsshole/comments/1awm5kq/aita_for_not_inviting_my_girlfriend_to_join_the/krkvm10/" TargetMode="External"/><Relationship Id="rId836" Type="http://schemas.openxmlformats.org/officeDocument/2006/relationships/hyperlink" Target="https://www.reddit.com/r/AmItheAsshole/comments/1ax6o2s/aita_for_ignoring_my_mothers_daily_phone_calls/krlzlcn/" TargetMode="External"/><Relationship Id="rId1119" Type="http://schemas.openxmlformats.org/officeDocument/2006/relationships/hyperlink" Target="https://www.reddit.com/r/AmItheAsshole/comments/1awkqhy/aita_for_snapping_at_my_husband_and_telling_him/krjd0bq/" TargetMode="External"/><Relationship Id="rId1673" Type="http://schemas.openxmlformats.org/officeDocument/2006/relationships/hyperlink" Target="https://www.reddit.com/r/AmItheAsshole/comments/1awm5kq/aita_for_not_inviting_my_girlfriend_to_join_the/kri4xj0/" TargetMode="External"/><Relationship Id="rId1880" Type="http://schemas.openxmlformats.org/officeDocument/2006/relationships/hyperlink" Target="https://www.reddit.com/r/AmItheAsshole/comments/1awm5kq/aita_for_not_inviting_my_girlfriend_to_join_the/kriwcft/" TargetMode="External"/><Relationship Id="rId2517" Type="http://schemas.openxmlformats.org/officeDocument/2006/relationships/hyperlink" Target="https://www.reddit.com/r/AmItheAsshole/comments/1awm5kq/aita_for_not_inviting_my_girlfriend_to_join_the/krkre0v/" TargetMode="External"/><Relationship Id="rId2724" Type="http://schemas.openxmlformats.org/officeDocument/2006/relationships/hyperlink" Target="https://www.reddit.com/r/AmItheAsshole/comments/1awm5kq/aita_for_not_inviting_my_girlfriend_to_join_the/krjlj55/" TargetMode="External"/><Relationship Id="rId2931" Type="http://schemas.openxmlformats.org/officeDocument/2006/relationships/hyperlink" Target="https://www.reddit.com/r/AmItheAsshole/comments/1awm5kq/aita_for_not_inviting_my_girlfriend_to_join_the/krld8jg/" TargetMode="External"/><Relationship Id="rId903" Type="http://schemas.openxmlformats.org/officeDocument/2006/relationships/hyperlink" Target="https://www.reddit.com/r/AmItheAsshole/comments/1awizuh/aita_for_not_wanting_to_sleep_on_the_couch/krhgdew/" TargetMode="External"/><Relationship Id="rId1326" Type="http://schemas.openxmlformats.org/officeDocument/2006/relationships/hyperlink" Target="https://www.reddit.com/r/AmItheAsshole/comments/1awkqhy/aita_for_snapping_at_my_husband_and_telling_him/krio2yx/" TargetMode="External"/><Relationship Id="rId1533" Type="http://schemas.openxmlformats.org/officeDocument/2006/relationships/hyperlink" Target="https://www.reddit.com/r/AmItheAsshole/comments/1awlk12/aita_for_telling_my_wife_to_be_happy_with_the_car/krkqgdb/" TargetMode="External"/><Relationship Id="rId1740" Type="http://schemas.openxmlformats.org/officeDocument/2006/relationships/hyperlink" Target="https://www.reddit.com/r/AmItheAsshole/comments/1awm5kq/aita_for_not_inviting_my_girlfriend_to_join_the/krj0292/" TargetMode="External"/><Relationship Id="rId32" Type="http://schemas.openxmlformats.org/officeDocument/2006/relationships/hyperlink" Target="https://www.reddit.com/r/AmItheAsshole/comments/1ax5zmp/aita_for_not_adapting_to_the_shchedule_of_the/krlycu7/" TargetMode="External"/><Relationship Id="rId1600" Type="http://schemas.openxmlformats.org/officeDocument/2006/relationships/hyperlink" Target="https://www.reddit.com/r/AmItheAsshole/comments/1awlk12/aita_for_telling_my_wife_to_be_happy_with_the_car/krjw4gs/" TargetMode="External"/><Relationship Id="rId3358" Type="http://schemas.openxmlformats.org/officeDocument/2006/relationships/hyperlink" Target="https://www.reddit.com/r/AmItheAsshole/comments/1ax0gye/aita_for_being_concerned_about_my_bfs_drinking/krm40ns/" TargetMode="External"/><Relationship Id="rId279" Type="http://schemas.openxmlformats.org/officeDocument/2006/relationships/hyperlink" Target="https://www.reddit.com/r/AmItheAsshole/comments/1ax5zmp/aita_for_not_adapting_to_the_shchedule_of_the/krm5wzm/" TargetMode="External"/><Relationship Id="rId486" Type="http://schemas.openxmlformats.org/officeDocument/2006/relationships/hyperlink" Target="https://www.reddit.com/r/AmItheAsshole/comments/1ax5zmp/aita_for_not_adapting_to_the_shchedule_of_the/krm617p/" TargetMode="External"/><Relationship Id="rId693" Type="http://schemas.openxmlformats.org/officeDocument/2006/relationships/hyperlink" Target="https://www.reddit.com/r/AmItheAsshole/comments/1ax6dek/aita_for_refusing_the_cook_for_my_boyfriend/krm9l5n/" TargetMode="External"/><Relationship Id="rId2167" Type="http://schemas.openxmlformats.org/officeDocument/2006/relationships/hyperlink" Target="https://www.reddit.com/r/AmItheAsshole/comments/1awm5kq/aita_for_not_inviting_my_girlfriend_to_join_the/krjg0na/" TargetMode="External"/><Relationship Id="rId2374" Type="http://schemas.openxmlformats.org/officeDocument/2006/relationships/hyperlink" Target="https://www.reddit.com/r/AmItheAsshole/comments/1awm5kq/aita_for_not_inviting_my_girlfriend_to_join_the/krl6b21/" TargetMode="External"/><Relationship Id="rId2581" Type="http://schemas.openxmlformats.org/officeDocument/2006/relationships/hyperlink" Target="https://www.reddit.com/r/AmItheAsshole/comments/1awm5kq/aita_for_not_inviting_my_girlfriend_to_join_the/krk5cir/" TargetMode="External"/><Relationship Id="rId3218" Type="http://schemas.openxmlformats.org/officeDocument/2006/relationships/hyperlink" Target="https://www.reddit.com/r/AmItheAsshole/comments/1awvi0c/aita_for_not_selling_my_house_and_giving_my_ex/krlm6ib/" TargetMode="External"/><Relationship Id="rId3425" Type="http://schemas.openxmlformats.org/officeDocument/2006/relationships/hyperlink" Target="https://www.reddit.com/r/AmItheAsshole/comments/1ax0gye/aita_for_being_concerned_about_my_bfs_drinking/krkxyke/" TargetMode="External"/><Relationship Id="rId139" Type="http://schemas.openxmlformats.org/officeDocument/2006/relationships/hyperlink" Target="https://www.reddit.com/r/AmItheAsshole/comments/1ax5zmp/aita_for_not_adapting_to_the_shchedule_of_the/krlw0be/" TargetMode="External"/><Relationship Id="rId346" Type="http://schemas.openxmlformats.org/officeDocument/2006/relationships/hyperlink" Target="https://www.reddit.com/r/AmItheAsshole/comments/1ax5zmp/aita_for_not_adapting_to_the_shchedule_of_the/krm8qsk/" TargetMode="External"/><Relationship Id="rId553" Type="http://schemas.openxmlformats.org/officeDocument/2006/relationships/hyperlink" Target="https://www.reddit.com/r/AmItheAsshole/comments/1ax5zmp/aita_for_not_adapting_to_the_shchedule_of_the/krm65sb/" TargetMode="External"/><Relationship Id="rId760" Type="http://schemas.openxmlformats.org/officeDocument/2006/relationships/hyperlink" Target="https://www.reddit.com/r/AmItheAsshole/comments/1ax6dek/aita_for_refusing_the_cook_for_my_boyfriend/krm4gs2/" TargetMode="External"/><Relationship Id="rId1183" Type="http://schemas.openxmlformats.org/officeDocument/2006/relationships/hyperlink" Target="https://www.reddit.com/r/AmItheAsshole/comments/1awkqhy/aita_for_snapping_at_my_husband_and_telling_him/kriunny/" TargetMode="External"/><Relationship Id="rId1390" Type="http://schemas.openxmlformats.org/officeDocument/2006/relationships/hyperlink" Target="https://www.reddit.com/r/AmItheAsshole/comments/1awlk12/aita_for_telling_my_wife_to_be_happy_with_the_car/kribknw/" TargetMode="External"/><Relationship Id="rId2027" Type="http://schemas.openxmlformats.org/officeDocument/2006/relationships/hyperlink" Target="https://www.reddit.com/r/AmItheAsshole/comments/1awm5kq/aita_for_not_inviting_my_girlfriend_to_join_the/krj3z6i/" TargetMode="External"/><Relationship Id="rId2234" Type="http://schemas.openxmlformats.org/officeDocument/2006/relationships/hyperlink" Target="https://www.reddit.com/r/AmItheAsshole/comments/1awm5kq/aita_for_not_inviting_my_girlfriend_to_join_the/krjqjn3/" TargetMode="External"/><Relationship Id="rId2441" Type="http://schemas.openxmlformats.org/officeDocument/2006/relationships/hyperlink" Target="https://www.reddit.com/r/AmItheAsshole/comments/1awm5kq/aita_for_not_inviting_my_girlfriend_to_join_the/krlnipq/" TargetMode="External"/><Relationship Id="rId206" Type="http://schemas.openxmlformats.org/officeDocument/2006/relationships/hyperlink" Target="https://www.reddit.com/r/AmItheAsshole/comments/1ax5zmp/aita_for_not_adapting_to_the_shchedule_of_the/krm2qhk/" TargetMode="External"/><Relationship Id="rId413" Type="http://schemas.openxmlformats.org/officeDocument/2006/relationships/hyperlink" Target="https://www.reddit.com/r/AmItheAsshole/comments/1ax5zmp/aita_for_not_adapting_to_the_shchedule_of_the/krlz5wz/" TargetMode="External"/><Relationship Id="rId1043" Type="http://schemas.openxmlformats.org/officeDocument/2006/relationships/hyperlink" Target="https://www.reddit.com/r/AmItheAsshole/comments/1awkqhy/aita_for_snapping_at_my_husband_and_telling_him/kri7yyn/" TargetMode="External"/><Relationship Id="rId620" Type="http://schemas.openxmlformats.org/officeDocument/2006/relationships/hyperlink" Target="https://www.reddit.com/r/AmItheAsshole/comments/1ax6dek/aita_for_refusing_the_cook_for_my_boyfriend/krltswq/" TargetMode="External"/><Relationship Id="rId1250" Type="http://schemas.openxmlformats.org/officeDocument/2006/relationships/hyperlink" Target="https://www.reddit.com/r/AmItheAsshole/comments/1awkqhy/aita_for_snapping_at_my_husband_and_telling_him/krixrkd/" TargetMode="External"/><Relationship Id="rId2301" Type="http://schemas.openxmlformats.org/officeDocument/2006/relationships/hyperlink" Target="https://www.reddit.com/r/AmItheAsshole/comments/1awm5kq/aita_for_not_inviting_my_girlfriend_to_join_the/krkdp2a/" TargetMode="External"/><Relationship Id="rId1110" Type="http://schemas.openxmlformats.org/officeDocument/2006/relationships/hyperlink" Target="https://www.reddit.com/r/AmItheAsshole/comments/1awkqhy/aita_for_snapping_at_my_husband_and_telling_him/kriyz3g/" TargetMode="External"/><Relationship Id="rId1927" Type="http://schemas.openxmlformats.org/officeDocument/2006/relationships/hyperlink" Target="https://www.reddit.com/r/AmItheAsshole/comments/1awm5kq/aita_for_not_inviting_my_girlfriend_to_join_the/kriwo9f/" TargetMode="External"/><Relationship Id="rId3075" Type="http://schemas.openxmlformats.org/officeDocument/2006/relationships/hyperlink" Target="https://www.reddit.com/r/AmItheAsshole/comments/1awqpfo/aita_for_going_against_my_husbands_wishes_and/krj28k3/" TargetMode="External"/><Relationship Id="rId3282" Type="http://schemas.openxmlformats.org/officeDocument/2006/relationships/hyperlink" Target="https://www.reddit.com/r/AmItheAsshole/comments/1awyol1/aita_for_expecting_my_girlfriend_to_do_more/krkqjo5/" TargetMode="External"/><Relationship Id="rId2091" Type="http://schemas.openxmlformats.org/officeDocument/2006/relationships/hyperlink" Target="https://www.reddit.com/r/AmItheAsshole/comments/1awm5kq/aita_for_not_inviting_my_girlfriend_to_join_the/krj95vl/" TargetMode="External"/><Relationship Id="rId3142" Type="http://schemas.openxmlformats.org/officeDocument/2006/relationships/hyperlink" Target="https://www.reddit.com/r/AmItheAsshole/comments/1awvi0c/aita_for_not_selling_my_house_and_giving_my_ex/krl33bs/" TargetMode="External"/><Relationship Id="rId270" Type="http://schemas.openxmlformats.org/officeDocument/2006/relationships/hyperlink" Target="https://www.reddit.com/r/AmItheAsshole/comments/1ax5zmp/aita_for_not_adapting_to_the_shchedule_of_the/krm5kvi/" TargetMode="External"/><Relationship Id="rId3002" Type="http://schemas.openxmlformats.org/officeDocument/2006/relationships/hyperlink" Target="https://www.reddit.com/r/AmItheAsshole/comments/1awp6th/aita_for_not_wanting_my_fianc&#233;_to_drive_for_uber/krj76mt/" TargetMode="External"/><Relationship Id="rId130" Type="http://schemas.openxmlformats.org/officeDocument/2006/relationships/hyperlink" Target="https://www.reddit.com/r/AmItheAsshole/comments/1ax5zmp/aita_for_not_adapting_to_the_shchedule_of_the/krlxfow/" TargetMode="External"/><Relationship Id="rId2768" Type="http://schemas.openxmlformats.org/officeDocument/2006/relationships/hyperlink" Target="https://www.reddit.com/r/AmItheAsshole/comments/1awm5kq/aita_for_not_inviting_my_girlfriend_to_join_the/krj9wc3/" TargetMode="External"/><Relationship Id="rId2975" Type="http://schemas.openxmlformats.org/officeDocument/2006/relationships/hyperlink" Target="https://www.reddit.com/r/AmItheAsshole/comments/1awosbj/aita_for_no_longer_doing_things_for_my_younger/krio2r7/" TargetMode="External"/><Relationship Id="rId947" Type="http://schemas.openxmlformats.org/officeDocument/2006/relationships/hyperlink" Target="https://www.reddit.com/r/AmItheAsshole/comments/1awizuh/aita_for_not_wanting_to_sleep_on_the_couch/krhxghq/" TargetMode="External"/><Relationship Id="rId1577" Type="http://schemas.openxmlformats.org/officeDocument/2006/relationships/hyperlink" Target="https://www.reddit.com/r/AmItheAsshole/comments/1awlk12/aita_for_telling_my_wife_to_be_happy_with_the_car/krkgsxg/" TargetMode="External"/><Relationship Id="rId1784" Type="http://schemas.openxmlformats.org/officeDocument/2006/relationships/hyperlink" Target="https://www.reddit.com/r/AmItheAsshole/comments/1awm5kq/aita_for_not_inviting_my_girlfriend_to_join_the/kripos9/" TargetMode="External"/><Relationship Id="rId1991" Type="http://schemas.openxmlformats.org/officeDocument/2006/relationships/hyperlink" Target="https://www.reddit.com/r/AmItheAsshole/comments/1awm5kq/aita_for_not_inviting_my_girlfriend_to_join_the/krj16w9/" TargetMode="External"/><Relationship Id="rId2628" Type="http://schemas.openxmlformats.org/officeDocument/2006/relationships/hyperlink" Target="https://www.reddit.com/r/AmItheAsshole/comments/1awm5kq/aita_for_not_inviting_my_girlfriend_to_join_the/krlajph/" TargetMode="External"/><Relationship Id="rId2835" Type="http://schemas.openxmlformats.org/officeDocument/2006/relationships/hyperlink" Target="https://www.reddit.com/r/AmItheAsshole/comments/1awm5kq/aita_for_not_inviting_my_girlfriend_to_join_the/krlwl5x/" TargetMode="External"/><Relationship Id="rId76" Type="http://schemas.openxmlformats.org/officeDocument/2006/relationships/hyperlink" Target="https://www.reddit.com/r/AmItheAsshole/comments/1ax5zmp/aita_for_not_adapting_to_the_shchedule_of_the/krm0su1/" TargetMode="External"/><Relationship Id="rId807" Type="http://schemas.openxmlformats.org/officeDocument/2006/relationships/hyperlink" Target="https://www.reddit.com/r/AmItheAsshole/comments/1ax6dek/aita_for_refusing_the_cook_for_my_boyfriend/krm6t59/" TargetMode="External"/><Relationship Id="rId1437" Type="http://schemas.openxmlformats.org/officeDocument/2006/relationships/hyperlink" Target="https://www.reddit.com/r/AmItheAsshole/comments/1awlk12/aita_for_telling_my_wife_to_be_happy_with_the_car/krigm6e/" TargetMode="External"/><Relationship Id="rId1644" Type="http://schemas.openxmlformats.org/officeDocument/2006/relationships/hyperlink" Target="https://www.reddit.com/r/AmItheAsshole/comments/1awlk12/aita_for_telling_my_wife_to_be_happy_with_the_car/krle6ti/" TargetMode="External"/><Relationship Id="rId1851" Type="http://schemas.openxmlformats.org/officeDocument/2006/relationships/hyperlink" Target="https://www.reddit.com/r/AmItheAsshole/comments/1awm5kq/aita_for_not_inviting_my_girlfriend_to_join_the/krj0z8q/" TargetMode="External"/><Relationship Id="rId2902" Type="http://schemas.openxmlformats.org/officeDocument/2006/relationships/hyperlink" Target="https://www.reddit.com/r/AmItheAsshole/comments/1awm5kq/aita_for_not_inviting_my_girlfriend_to_join_the/krjniwh/" TargetMode="External"/><Relationship Id="rId1504" Type="http://schemas.openxmlformats.org/officeDocument/2006/relationships/hyperlink" Target="https://www.reddit.com/r/AmItheAsshole/comments/1awlk12/aita_for_telling_my_wife_to_be_happy_with_the_car/krjdqcy/" TargetMode="External"/><Relationship Id="rId1711" Type="http://schemas.openxmlformats.org/officeDocument/2006/relationships/hyperlink" Target="https://www.reddit.com/r/AmItheAsshole/comments/1awm5kq/aita_for_not_inviting_my_girlfriend_to_join_the/krihhj9/" TargetMode="External"/><Relationship Id="rId3469" Type="http://schemas.openxmlformats.org/officeDocument/2006/relationships/hyperlink" Target="https://www.reddit.com/r/AmItheAsshole/comments/1ax14i7/aita_for_asking_my_boyfriend_for_money/krm98ev/" TargetMode="External"/><Relationship Id="rId597" Type="http://schemas.openxmlformats.org/officeDocument/2006/relationships/hyperlink" Target="https://www.reddit.com/r/AmItheAsshole/comments/1ax6035/aita_for_being_offended_when_my_friend_called_my/krlujiy/" TargetMode="External"/><Relationship Id="rId2278" Type="http://schemas.openxmlformats.org/officeDocument/2006/relationships/hyperlink" Target="https://www.reddit.com/r/AmItheAsshole/comments/1awm5kq/aita_for_not_inviting_my_girlfriend_to_join_the/krk837u/" TargetMode="External"/><Relationship Id="rId2485" Type="http://schemas.openxmlformats.org/officeDocument/2006/relationships/hyperlink" Target="https://www.reddit.com/r/AmItheAsshole/comments/1awm5kq/aita_for_not_inviting_my_girlfriend_to_join_the/krm44yt/" TargetMode="External"/><Relationship Id="rId3329" Type="http://schemas.openxmlformats.org/officeDocument/2006/relationships/hyperlink" Target="https://www.reddit.com/r/AmItheAsshole/comments/1ax0gye/aita_for_being_concerned_about_my_bfs_drinking/krl04y5/" TargetMode="External"/><Relationship Id="rId457" Type="http://schemas.openxmlformats.org/officeDocument/2006/relationships/hyperlink" Target="https://www.reddit.com/r/AmItheAsshole/comments/1ax5zmp/aita_for_not_adapting_to_the_shchedule_of_the/krm29qp/" TargetMode="External"/><Relationship Id="rId1087" Type="http://schemas.openxmlformats.org/officeDocument/2006/relationships/hyperlink" Target="https://www.reddit.com/r/AmItheAsshole/comments/1awkqhy/aita_for_snapping_at_my_husband_and_telling_him/krilbx2/" TargetMode="External"/><Relationship Id="rId1294" Type="http://schemas.openxmlformats.org/officeDocument/2006/relationships/hyperlink" Target="https://www.reddit.com/r/AmItheAsshole/comments/1awkqhy/aita_for_snapping_at_my_husband_and_telling_him/krih59s/" TargetMode="External"/><Relationship Id="rId2138" Type="http://schemas.openxmlformats.org/officeDocument/2006/relationships/hyperlink" Target="https://www.reddit.com/r/AmItheAsshole/comments/1awm5kq/aita_for_not_inviting_my_girlfriend_to_join_the/krjdho3/" TargetMode="External"/><Relationship Id="rId2692" Type="http://schemas.openxmlformats.org/officeDocument/2006/relationships/hyperlink" Target="https://www.reddit.com/r/AmItheAsshole/comments/1awm5kq/aita_for_not_inviting_my_girlfriend_to_join_the/krirb6o/" TargetMode="External"/><Relationship Id="rId664" Type="http://schemas.openxmlformats.org/officeDocument/2006/relationships/hyperlink" Target="https://www.reddit.com/r/AmItheAsshole/comments/1ax6dek/aita_for_refusing_the_cook_for_my_boyfriend/krm50vd/" TargetMode="External"/><Relationship Id="rId871" Type="http://schemas.openxmlformats.org/officeDocument/2006/relationships/hyperlink" Target="https://www.reddit.com/r/AmItheAsshole/comments/1ax6dek/aita_for_refusing_the_cook_for_my_boyfriend/" TargetMode="External"/><Relationship Id="rId2345" Type="http://schemas.openxmlformats.org/officeDocument/2006/relationships/hyperlink" Target="https://www.reddit.com/r/AmItheAsshole/comments/1awm5kq/aita_for_not_inviting_my_girlfriend_to_join_the/krktlit/" TargetMode="External"/><Relationship Id="rId2552" Type="http://schemas.openxmlformats.org/officeDocument/2006/relationships/hyperlink" Target="https://www.reddit.com/r/AmItheAsshole/comments/1awm5kq/aita_for_not_inviting_my_girlfriend_to_join_the/krj5hob/" TargetMode="External"/><Relationship Id="rId317" Type="http://schemas.openxmlformats.org/officeDocument/2006/relationships/hyperlink" Target="https://www.reddit.com/r/AmItheAsshole/comments/1ax5zmp/aita_for_not_adapting_to_the_shchedule_of_the/krm7jcq/" TargetMode="External"/><Relationship Id="rId524" Type="http://schemas.openxmlformats.org/officeDocument/2006/relationships/hyperlink" Target="https://www.reddit.com/r/AmItheAsshole/comments/1ax5zmp/aita_for_not_adapting_to_the_shchedule_of_the/krlytob/" TargetMode="External"/><Relationship Id="rId731" Type="http://schemas.openxmlformats.org/officeDocument/2006/relationships/hyperlink" Target="https://www.reddit.com/r/AmItheAsshole/comments/1ax6dek/aita_for_refusing_the_cook_for_my_boyfriend/krlx0p9/" TargetMode="External"/><Relationship Id="rId1154" Type="http://schemas.openxmlformats.org/officeDocument/2006/relationships/hyperlink" Target="https://www.reddit.com/r/AmItheAsshole/comments/1awkqhy/aita_for_snapping_at_my_husband_and_telling_him/kriim8j/" TargetMode="External"/><Relationship Id="rId1361" Type="http://schemas.openxmlformats.org/officeDocument/2006/relationships/hyperlink" Target="https://www.reddit.com/r/AmItheAsshole/comments/1awkqhy/aita_for_snapping_at_my_husband_and_telling_him/krjt34y/" TargetMode="External"/><Relationship Id="rId2205" Type="http://schemas.openxmlformats.org/officeDocument/2006/relationships/hyperlink" Target="https://www.reddit.com/r/AmItheAsshole/comments/1awm5kq/aita_for_not_inviting_my_girlfriend_to_join_the/krjlt2w/" TargetMode="External"/><Relationship Id="rId2412" Type="http://schemas.openxmlformats.org/officeDocument/2006/relationships/hyperlink" Target="https://www.reddit.com/r/AmItheAsshole/comments/1awm5kq/aita_for_not_inviting_my_girlfriend_to_join_the/krlehjt/" TargetMode="External"/><Relationship Id="rId1014" Type="http://schemas.openxmlformats.org/officeDocument/2006/relationships/hyperlink" Target="https://www.reddit.com/r/AmItheAsshole/comments/1awkqhy/aita_for_snapping_at_my_husband_and_telling_him/kri3ydo/" TargetMode="External"/><Relationship Id="rId1221" Type="http://schemas.openxmlformats.org/officeDocument/2006/relationships/hyperlink" Target="https://www.reddit.com/r/AmItheAsshole/comments/1awkqhy/aita_for_snapping_at_my_husband_and_telling_him/krktwx9/" TargetMode="External"/><Relationship Id="rId3186" Type="http://schemas.openxmlformats.org/officeDocument/2006/relationships/hyperlink" Target="https://www.reddit.com/r/AmItheAsshole/comments/1awvi0c/aita_for_not_selling_my_house_and_giving_my_ex/krkwab2/" TargetMode="External"/><Relationship Id="rId3393" Type="http://schemas.openxmlformats.org/officeDocument/2006/relationships/hyperlink" Target="https://www.reddit.com/r/AmItheAsshole/comments/1ax0gye/aita_for_being_concerned_about_my_bfs_drinking/krleeqh/" TargetMode="External"/><Relationship Id="rId3046" Type="http://schemas.openxmlformats.org/officeDocument/2006/relationships/hyperlink" Target="https://www.reddit.com/r/AmItheAsshole/comments/1awq8mp/aita_for_leaving_my_wife_behind/krkm1h0/" TargetMode="External"/><Relationship Id="rId3253" Type="http://schemas.openxmlformats.org/officeDocument/2006/relationships/hyperlink" Target="https://www.reddit.com/r/AmItheAsshole/comments/1awxabz/update_for_yelling_at_my_mom_over_a_bad_birthday/krkbdwg/" TargetMode="External"/><Relationship Id="rId3460" Type="http://schemas.openxmlformats.org/officeDocument/2006/relationships/hyperlink" Target="https://www.reddit.com/r/AmItheAsshole/comments/1ax14i7/aita_for_asking_my_boyfriend_for_money/krm7cbu/" TargetMode="External"/><Relationship Id="rId174" Type="http://schemas.openxmlformats.org/officeDocument/2006/relationships/hyperlink" Target="https://www.reddit.com/r/AmItheAsshole/comments/1ax5zmp/aita_for_not_adapting_to_the_shchedule_of_the/krm0yfy/" TargetMode="External"/><Relationship Id="rId381" Type="http://schemas.openxmlformats.org/officeDocument/2006/relationships/hyperlink" Target="https://www.reddit.com/r/AmItheAsshole/comments/1ax5zmp/aita_for_not_adapting_to_the_shchedule_of_the/krm9zs0/" TargetMode="External"/><Relationship Id="rId2062" Type="http://schemas.openxmlformats.org/officeDocument/2006/relationships/hyperlink" Target="https://www.reddit.com/r/AmItheAsshole/comments/1awm5kq/aita_for_not_inviting_my_girlfriend_to_join_the/krj6wqp/" TargetMode="External"/><Relationship Id="rId3113" Type="http://schemas.openxmlformats.org/officeDocument/2006/relationships/hyperlink" Target="https://www.reddit.com/r/AmItheAsshole/comments/1awvi0c/aita_for_not_selling_my_house_and_giving_my_ex/krlp5mr/" TargetMode="External"/><Relationship Id="rId241" Type="http://schemas.openxmlformats.org/officeDocument/2006/relationships/hyperlink" Target="https://www.reddit.com/r/AmItheAsshole/comments/1ax5zmp/aita_for_not_adapting_to_the_shchedule_of_the/krm48gq/" TargetMode="External"/><Relationship Id="rId3320" Type="http://schemas.openxmlformats.org/officeDocument/2006/relationships/hyperlink" Target="https://www.reddit.com/r/AmItheAsshole/comments/1ax0gye/aita_for_being_concerned_about_my_bfs_drinking/krkucdp/" TargetMode="External"/><Relationship Id="rId2879" Type="http://schemas.openxmlformats.org/officeDocument/2006/relationships/hyperlink" Target="https://www.reddit.com/r/AmItheAsshole/comments/1awm5kq/aita_for_not_inviting_my_girlfriend_to_join_the/krjjj3n/" TargetMode="External"/><Relationship Id="rId101" Type="http://schemas.openxmlformats.org/officeDocument/2006/relationships/hyperlink" Target="https://www.reddit.com/r/AmItheAsshole/comments/1ax5zmp/aita_for_not_adapting_to_the_shchedule_of_the/krm67vr/" TargetMode="External"/><Relationship Id="rId1688" Type="http://schemas.openxmlformats.org/officeDocument/2006/relationships/hyperlink" Target="https://www.reddit.com/r/AmItheAsshole/comments/1awm5kq/aita_for_not_inviting_my_girlfriend_to_join_the/kri6ris/" TargetMode="External"/><Relationship Id="rId1895" Type="http://schemas.openxmlformats.org/officeDocument/2006/relationships/hyperlink" Target="https://www.reddit.com/r/AmItheAsshole/comments/1awm5kq/aita_for_not_inviting_my_girlfriend_to_join_the/krj1qnb/" TargetMode="External"/><Relationship Id="rId2739" Type="http://schemas.openxmlformats.org/officeDocument/2006/relationships/hyperlink" Target="https://www.reddit.com/r/AmItheAsshole/comments/1awm5kq/aita_for_not_inviting_my_girlfriend_to_join_the/krjo7bg/" TargetMode="External"/><Relationship Id="rId2946" Type="http://schemas.openxmlformats.org/officeDocument/2006/relationships/hyperlink" Target="https://www.reddit.com/r/AmItheAsshole/comments/1awm5kq/aita_for_not_inviting_my_girlfriend_to_join_the/krjbtiq/" TargetMode="External"/><Relationship Id="rId918" Type="http://schemas.openxmlformats.org/officeDocument/2006/relationships/hyperlink" Target="https://www.reddit.com/r/AmItheAsshole/comments/1awizuh/aita_for_not_wanting_to_sleep_on_the_couch/krhjlmr/" TargetMode="External"/><Relationship Id="rId1548" Type="http://schemas.openxmlformats.org/officeDocument/2006/relationships/hyperlink" Target="https://www.reddit.com/r/AmItheAsshole/comments/1awlk12/aita_for_telling_my_wife_to_be_happy_with_the_car/krld4a2/" TargetMode="External"/><Relationship Id="rId1755" Type="http://schemas.openxmlformats.org/officeDocument/2006/relationships/hyperlink" Target="https://www.reddit.com/r/AmItheAsshole/comments/1awm5kq/aita_for_not_inviting_my_girlfriend_to_join_the/krifmqg/" TargetMode="External"/><Relationship Id="rId1408" Type="http://schemas.openxmlformats.org/officeDocument/2006/relationships/hyperlink" Target="https://www.reddit.com/r/AmItheAsshole/comments/1awlk12/aita_for_telling_my_wife_to_be_happy_with_the_car/krismp3/" TargetMode="External"/><Relationship Id="rId1962" Type="http://schemas.openxmlformats.org/officeDocument/2006/relationships/hyperlink" Target="https://www.reddit.com/r/AmItheAsshole/comments/1awm5kq/aita_for_not_inviting_my_girlfriend_to_join_the/kriytz4/" TargetMode="External"/><Relationship Id="rId2806" Type="http://schemas.openxmlformats.org/officeDocument/2006/relationships/hyperlink" Target="https://www.reddit.com/r/AmItheAsshole/comments/1awm5kq/aita_for_not_inviting_my_girlfriend_to_join_the/krkhoaj/" TargetMode="External"/><Relationship Id="rId47" Type="http://schemas.openxmlformats.org/officeDocument/2006/relationships/hyperlink" Target="https://www.reddit.com/r/AmItheAsshole/comments/1ax5zmp/aita_for_not_adapting_to_the_shchedule_of_the/krlxv0s/" TargetMode="External"/><Relationship Id="rId1615" Type="http://schemas.openxmlformats.org/officeDocument/2006/relationships/hyperlink" Target="https://www.reddit.com/r/AmItheAsshole/comments/1awlk12/aita_for_telling_my_wife_to_be_happy_with_the_car/krk3qio/" TargetMode="External"/><Relationship Id="rId1822" Type="http://schemas.openxmlformats.org/officeDocument/2006/relationships/hyperlink" Target="https://www.reddit.com/r/AmItheAsshole/comments/1awm5kq/aita_for_not_inviting_my_girlfriend_to_join_the/kriw3d1/" TargetMode="External"/><Relationship Id="rId2389" Type="http://schemas.openxmlformats.org/officeDocument/2006/relationships/hyperlink" Target="https://www.reddit.com/r/AmItheAsshole/comments/1awm5kq/aita_for_not_inviting_my_girlfriend_to_join_the/krl899b/" TargetMode="External"/><Relationship Id="rId2596" Type="http://schemas.openxmlformats.org/officeDocument/2006/relationships/hyperlink" Target="https://www.reddit.com/r/AmItheAsshole/comments/1awm5kq/aita_for_not_inviting_my_girlfriend_to_join_the/kri4o8k/" TargetMode="External"/><Relationship Id="rId568" Type="http://schemas.openxmlformats.org/officeDocument/2006/relationships/hyperlink" Target="https://www.reddit.com/r/AmItheAsshole/comments/1ax5zmp/aita_for_not_adapting_to_the_shchedule_of_the/krm6lrb/" TargetMode="External"/><Relationship Id="rId775" Type="http://schemas.openxmlformats.org/officeDocument/2006/relationships/hyperlink" Target="https://www.reddit.com/r/AmItheAsshole/comments/1ax6dek/aita_for_refusing_the_cook_for_my_boyfriend/krm8lzn/" TargetMode="External"/><Relationship Id="rId982" Type="http://schemas.openxmlformats.org/officeDocument/2006/relationships/hyperlink" Target="https://www.reddit.com/r/AmItheAsshole/comments/1awjb7j/aita_for_wanting_to_use_seperate_sponges_1/" TargetMode="External"/><Relationship Id="rId1198" Type="http://schemas.openxmlformats.org/officeDocument/2006/relationships/hyperlink" Target="https://www.reddit.com/r/AmItheAsshole/comments/1awkqhy/aita_for_snapping_at_my_husband_and_telling_him/krj7eq8/" TargetMode="External"/><Relationship Id="rId2249" Type="http://schemas.openxmlformats.org/officeDocument/2006/relationships/hyperlink" Target="https://www.reddit.com/r/AmItheAsshole/comments/1awm5kq/aita_for_not_inviting_my_girlfriend_to_join_the/krjv3vv/" TargetMode="External"/><Relationship Id="rId2456" Type="http://schemas.openxmlformats.org/officeDocument/2006/relationships/hyperlink" Target="https://www.reddit.com/r/AmItheAsshole/comments/1awm5kq/aita_for_not_inviting_my_girlfriend_to_join_the/krlsixf/" TargetMode="External"/><Relationship Id="rId2663" Type="http://schemas.openxmlformats.org/officeDocument/2006/relationships/hyperlink" Target="https://www.reddit.com/r/AmItheAsshole/comments/1awm5kq/aita_for_not_inviting_my_girlfriend_to_join_the/krirxxk/" TargetMode="External"/><Relationship Id="rId2870" Type="http://schemas.openxmlformats.org/officeDocument/2006/relationships/hyperlink" Target="https://www.reddit.com/r/AmItheAsshole/comments/1awm5kq/aita_for_not_inviting_my_girlfriend_to_join_the/krlsnft/" TargetMode="External"/><Relationship Id="rId428" Type="http://schemas.openxmlformats.org/officeDocument/2006/relationships/hyperlink" Target="https://www.reddit.com/r/AmItheAsshole/comments/1ax5zmp/aita_for_not_adapting_to_the_shchedule_of_the/krm8gjk/" TargetMode="External"/><Relationship Id="rId635" Type="http://schemas.openxmlformats.org/officeDocument/2006/relationships/hyperlink" Target="https://www.reddit.com/r/AmItheAsshole/comments/1ax6dek/aita_for_refusing_the_cook_for_my_boyfriend/krlttbc/" TargetMode="External"/><Relationship Id="rId842" Type="http://schemas.openxmlformats.org/officeDocument/2006/relationships/hyperlink" Target="https://www.reddit.com/r/AmItheAsshole/comments/1ax6o2s/aita_for_ignoring_my_mothers_daily_phone_calls/krm99rd/" TargetMode="External"/><Relationship Id="rId1058" Type="http://schemas.openxmlformats.org/officeDocument/2006/relationships/hyperlink" Target="https://www.reddit.com/r/AmItheAsshole/comments/1awkqhy/aita_for_snapping_at_my_husband_and_telling_him/kri9hsa/" TargetMode="External"/><Relationship Id="rId1265" Type="http://schemas.openxmlformats.org/officeDocument/2006/relationships/hyperlink" Target="https://www.reddit.com/r/AmItheAsshole/comments/1awkqhy/aita_for_snapping_at_my_husband_and_telling_him/kric2ty/" TargetMode="External"/><Relationship Id="rId1472" Type="http://schemas.openxmlformats.org/officeDocument/2006/relationships/hyperlink" Target="https://www.reddit.com/r/AmItheAsshole/comments/1awlk12/aita_for_telling_my_wife_to_be_happy_with_the_car/krizrc7/" TargetMode="External"/><Relationship Id="rId2109" Type="http://schemas.openxmlformats.org/officeDocument/2006/relationships/hyperlink" Target="https://www.reddit.com/r/AmItheAsshole/comments/1awm5kq/aita_for_not_inviting_my_girlfriend_to_join_the/krjagx4/" TargetMode="External"/><Relationship Id="rId2316" Type="http://schemas.openxmlformats.org/officeDocument/2006/relationships/hyperlink" Target="https://www.reddit.com/r/AmItheAsshole/comments/1awm5kq/aita_for_not_inviting_my_girlfriend_to_join_the/krkhmvi/" TargetMode="External"/><Relationship Id="rId2523" Type="http://schemas.openxmlformats.org/officeDocument/2006/relationships/hyperlink" Target="https://www.reddit.com/r/AmItheAsshole/comments/1awm5kq/aita_for_not_inviting_my_girlfriend_to_join_the/krjgyq3/" TargetMode="External"/><Relationship Id="rId2730" Type="http://schemas.openxmlformats.org/officeDocument/2006/relationships/hyperlink" Target="https://www.reddit.com/r/AmItheAsshole/comments/1awm5kq/aita_for_not_inviting_my_girlfriend_to_join_the/krkp8co/" TargetMode="External"/><Relationship Id="rId702" Type="http://schemas.openxmlformats.org/officeDocument/2006/relationships/hyperlink" Target="https://www.reddit.com/r/AmItheAsshole/comments/1ax6dek/aita_for_refusing_the_cook_for_my_boyfriend/krm3suu/" TargetMode="External"/><Relationship Id="rId1125" Type="http://schemas.openxmlformats.org/officeDocument/2006/relationships/hyperlink" Target="https://www.reddit.com/r/AmItheAsshole/comments/1awkqhy/aita_for_snapping_at_my_husband_and_telling_him/krin5lz/" TargetMode="External"/><Relationship Id="rId1332" Type="http://schemas.openxmlformats.org/officeDocument/2006/relationships/hyperlink" Target="https://www.reddit.com/r/AmItheAsshole/comments/1awkqhy/aita_for_snapping_at_my_husband_and_telling_him/kriczt3/" TargetMode="External"/><Relationship Id="rId3297" Type="http://schemas.openxmlformats.org/officeDocument/2006/relationships/hyperlink" Target="https://www.reddit.com/r/AmItheAsshole/comments/1awyol1/aita_for_expecting_my_girlfriend_to_do_more/krkxrhn/" TargetMode="External"/><Relationship Id="rId3157" Type="http://schemas.openxmlformats.org/officeDocument/2006/relationships/hyperlink" Target="https://www.reddit.com/r/AmItheAsshole/comments/1awvi0c/aita_for_not_selling_my_house_and_giving_my_ex/krlc4im/" TargetMode="External"/><Relationship Id="rId285" Type="http://schemas.openxmlformats.org/officeDocument/2006/relationships/hyperlink" Target="https://www.reddit.com/r/AmItheAsshole/comments/1ax5zmp/aita_for_not_adapting_to_the_shchedule_of_the/krm60y6/" TargetMode="External"/><Relationship Id="rId3364" Type="http://schemas.openxmlformats.org/officeDocument/2006/relationships/hyperlink" Target="https://www.reddit.com/r/AmItheAsshole/comments/1ax0gye/aita_for_being_concerned_about_my_bfs_drinking/krlvo37/" TargetMode="External"/><Relationship Id="rId492" Type="http://schemas.openxmlformats.org/officeDocument/2006/relationships/hyperlink" Target="https://www.reddit.com/r/AmItheAsshole/comments/1ax5zmp/aita_for_not_adapting_to_the_shchedule_of_the/krm3sep/" TargetMode="External"/><Relationship Id="rId2173" Type="http://schemas.openxmlformats.org/officeDocument/2006/relationships/hyperlink" Target="https://www.reddit.com/r/AmItheAsshole/comments/1awm5kq/aita_for_not_inviting_my_girlfriend_to_join_the/krjgnos/" TargetMode="External"/><Relationship Id="rId2380" Type="http://schemas.openxmlformats.org/officeDocument/2006/relationships/hyperlink" Target="https://www.reddit.com/r/AmItheAsshole/comments/1awm5kq/aita_for_not_inviting_my_girlfriend_to_join_the/krl77ln/" TargetMode="External"/><Relationship Id="rId3017" Type="http://schemas.openxmlformats.org/officeDocument/2006/relationships/hyperlink" Target="https://www.reddit.com/r/AmItheAsshole/comments/1awpa84/aita_or_am_i_asking_for_fair_help/krj29vj/" TargetMode="External"/><Relationship Id="rId3224" Type="http://schemas.openxmlformats.org/officeDocument/2006/relationships/hyperlink" Target="https://www.reddit.com/r/AmItheAsshole/comments/1awwjl7/aita_for_refusing_to_spend_more_money_on_an/krk7on5/" TargetMode="External"/><Relationship Id="rId3431" Type="http://schemas.openxmlformats.org/officeDocument/2006/relationships/hyperlink" Target="https://www.reddit.com/r/AmItheAsshole/comments/1ax0gye/aita_for_being_concerned_about_my_bfs_drinking/krl5sfm/" TargetMode="External"/><Relationship Id="rId145" Type="http://schemas.openxmlformats.org/officeDocument/2006/relationships/hyperlink" Target="https://www.reddit.com/r/AmItheAsshole/comments/1ax5zmp/aita_for_not_adapting_to_the_shchedule_of_the/krlv3n0/" TargetMode="External"/><Relationship Id="rId352" Type="http://schemas.openxmlformats.org/officeDocument/2006/relationships/hyperlink" Target="https://www.reddit.com/r/AmItheAsshole/comments/1ax5zmp/aita_for_not_adapting_to_the_shchedule_of_the/krm8z54/" TargetMode="External"/><Relationship Id="rId2033" Type="http://schemas.openxmlformats.org/officeDocument/2006/relationships/hyperlink" Target="https://www.reddit.com/r/AmItheAsshole/comments/1awm5kq/aita_for_not_inviting_my_girlfriend_to_join_the/krj4pw7/" TargetMode="External"/><Relationship Id="rId2240" Type="http://schemas.openxmlformats.org/officeDocument/2006/relationships/hyperlink" Target="https://www.reddit.com/r/AmItheAsshole/comments/1awm5kq/aita_for_not_inviting_my_girlfriend_to_join_the/krjsnxi/" TargetMode="External"/><Relationship Id="rId212" Type="http://schemas.openxmlformats.org/officeDocument/2006/relationships/hyperlink" Target="https://www.reddit.com/r/AmItheAsshole/comments/1ax5zmp/aita_for_not_adapting_to_the_shchedule_of_the/krm31om/" TargetMode="External"/><Relationship Id="rId1799" Type="http://schemas.openxmlformats.org/officeDocument/2006/relationships/hyperlink" Target="https://www.reddit.com/r/AmItheAsshole/comments/1awm5kq/aita_for_not_inviting_my_girlfriend_to_join_the/krire5k/" TargetMode="External"/><Relationship Id="rId2100" Type="http://schemas.openxmlformats.org/officeDocument/2006/relationships/hyperlink" Target="https://www.reddit.com/r/AmItheAsshole/comments/1awm5kq/aita_for_not_inviting_my_girlfriend_to_join_the/krja4pw/" TargetMode="External"/><Relationship Id="rId1659" Type="http://schemas.openxmlformats.org/officeDocument/2006/relationships/hyperlink" Target="https://www.reddit.com/r/AmItheAsshole/comments/1awlk12/aita_for_telling_my_wife_to_be_happy_with_the_car/krk6bwg/" TargetMode="External"/><Relationship Id="rId1866" Type="http://schemas.openxmlformats.org/officeDocument/2006/relationships/hyperlink" Target="https://www.reddit.com/r/AmItheAsshole/comments/1awm5kq/aita_for_not_inviting_my_girlfriend_to_join_the/kriu17i/" TargetMode="External"/><Relationship Id="rId2917" Type="http://schemas.openxmlformats.org/officeDocument/2006/relationships/hyperlink" Target="https://www.reddit.com/r/AmItheAsshole/comments/1awm5kq/aita_for_not_inviting_my_girlfriend_to_join_the/krjte5f/" TargetMode="External"/><Relationship Id="rId3081" Type="http://schemas.openxmlformats.org/officeDocument/2006/relationships/hyperlink" Target="https://www.reddit.com/r/AmItheAsshole/comments/1awnh4t/aita_for_not_throwing_out_a_gift_from_my_ex_even/" TargetMode="External"/><Relationship Id="rId1519" Type="http://schemas.openxmlformats.org/officeDocument/2006/relationships/hyperlink" Target="https://www.reddit.com/r/AmItheAsshole/comments/1awlk12/aita_for_telling_my_wife_to_be_happy_with_the_car/krjxw5l/" TargetMode="External"/><Relationship Id="rId1726" Type="http://schemas.openxmlformats.org/officeDocument/2006/relationships/hyperlink" Target="https://www.reddit.com/r/AmItheAsshole/comments/1awm5kq/aita_for_not_inviting_my_girlfriend_to_join_the/kribtxd/" TargetMode="External"/><Relationship Id="rId1933" Type="http://schemas.openxmlformats.org/officeDocument/2006/relationships/hyperlink" Target="https://www.reddit.com/r/AmItheAsshole/comments/1awm5kq/aita_for_not_inviting_my_girlfriend_to_join_the/kriwv51/" TargetMode="External"/><Relationship Id="rId18" Type="http://schemas.openxmlformats.org/officeDocument/2006/relationships/hyperlink" Target="https://www.reddit.com/r/AmItheAsshole/comments/1ax5zmp/aita_for_not_adapting_to_the_shchedule_of_the/krlwkhs/" TargetMode="External"/><Relationship Id="rId679" Type="http://schemas.openxmlformats.org/officeDocument/2006/relationships/hyperlink" Target="https://www.reddit.com/r/AmItheAsshole/comments/1ax6dek/aita_for_refusing_the_cook_for_my_boyfriend/krm6k2k/" TargetMode="External"/><Relationship Id="rId886" Type="http://schemas.openxmlformats.org/officeDocument/2006/relationships/hyperlink" Target="https://www.reddit.com/r/AmItheAsshole/comments/1ax22es/aita_if_i_leave_my_little_boy_with_my_parents/krl2tb2/" TargetMode="External"/><Relationship Id="rId2567" Type="http://schemas.openxmlformats.org/officeDocument/2006/relationships/hyperlink" Target="https://www.reddit.com/r/AmItheAsshole/comments/1awm5kq/aita_for_not_inviting_my_girlfriend_to_join_the/krko66p/" TargetMode="External"/><Relationship Id="rId2774" Type="http://schemas.openxmlformats.org/officeDocument/2006/relationships/hyperlink" Target="https://www.reddit.com/r/AmItheAsshole/comments/1awm5kq/aita_for_not_inviting_my_girlfriend_to_join_the/krj3yab/" TargetMode="External"/><Relationship Id="rId2" Type="http://schemas.openxmlformats.org/officeDocument/2006/relationships/hyperlink" Target="https://www.reddit.com/r/AmItheAsshole/comments/1ax91ra/aita_if_i_travel_and_wont_be_seeing_my_gf_for_3/" TargetMode="External"/><Relationship Id="rId539" Type="http://schemas.openxmlformats.org/officeDocument/2006/relationships/hyperlink" Target="https://www.reddit.com/r/AmItheAsshole/comments/1ax5zmp/aita_for_not_adapting_to_the_shchedule_of_the/krm9ssg/" TargetMode="External"/><Relationship Id="rId746" Type="http://schemas.openxmlformats.org/officeDocument/2006/relationships/hyperlink" Target="https://www.reddit.com/r/AmItheAsshole/comments/1ax6dek/aita_for_refusing_the_cook_for_my_boyfriend/krm5cc6/" TargetMode="External"/><Relationship Id="rId1169" Type="http://schemas.openxmlformats.org/officeDocument/2006/relationships/hyperlink" Target="https://www.reddit.com/r/AmItheAsshole/comments/1awkqhy/aita_for_snapping_at_my_husband_and_telling_him/kriol7u/" TargetMode="External"/><Relationship Id="rId1376" Type="http://schemas.openxmlformats.org/officeDocument/2006/relationships/hyperlink" Target="https://www.reddit.com/r/AmItheAsshole/comments/1awlk12/aita_for_telling_my_wife_to_be_happy_with_the_car/kri74fd/" TargetMode="External"/><Relationship Id="rId1583" Type="http://schemas.openxmlformats.org/officeDocument/2006/relationships/hyperlink" Target="https://www.reddit.com/r/AmItheAsshole/comments/1awlk12/aita_for_telling_my_wife_to_be_happy_with_the_car/krki1dj/" TargetMode="External"/><Relationship Id="rId2427" Type="http://schemas.openxmlformats.org/officeDocument/2006/relationships/hyperlink" Target="https://www.reddit.com/r/AmItheAsshole/comments/1awm5kq/aita_for_not_inviting_my_girlfriend_to_join_the/krljc2o/" TargetMode="External"/><Relationship Id="rId2981" Type="http://schemas.openxmlformats.org/officeDocument/2006/relationships/hyperlink" Target="https://www.reddit.com/r/AmItheAsshole/comments/1awosbj/aita_for_no_longer_doing_things_for_my_younger/kriszro/" TargetMode="External"/><Relationship Id="rId953" Type="http://schemas.openxmlformats.org/officeDocument/2006/relationships/hyperlink" Target="https://www.reddit.com/r/AmItheAsshole/comments/1awjb7j/aita_for_wanting_to_use_seperate_sponges_1/krhjrx2/" TargetMode="External"/><Relationship Id="rId1029" Type="http://schemas.openxmlformats.org/officeDocument/2006/relationships/hyperlink" Target="https://www.reddit.com/r/AmItheAsshole/comments/1awkqhy/aita_for_snapping_at_my_husband_and_telling_him/krionqz/" TargetMode="External"/><Relationship Id="rId1236" Type="http://schemas.openxmlformats.org/officeDocument/2006/relationships/hyperlink" Target="https://www.reddit.com/r/AmItheAsshole/comments/1awkqhy/aita_for_snapping_at_my_husband_and_telling_him/kri34m8/" TargetMode="External"/><Relationship Id="rId1790" Type="http://schemas.openxmlformats.org/officeDocument/2006/relationships/hyperlink" Target="https://www.reddit.com/r/AmItheAsshole/comments/1awm5kq/aita_for_not_inviting_my_girlfriend_to_join_the/kriqfdk/" TargetMode="External"/><Relationship Id="rId2634" Type="http://schemas.openxmlformats.org/officeDocument/2006/relationships/hyperlink" Target="https://www.reddit.com/r/AmItheAsshole/comments/1awm5kq/aita_for_not_inviting_my_girlfriend_to_join_the/krj35jl/" TargetMode="External"/><Relationship Id="rId2841" Type="http://schemas.openxmlformats.org/officeDocument/2006/relationships/hyperlink" Target="https://www.reddit.com/r/AmItheAsshole/comments/1awm5kq/aita_for_not_inviting_my_girlfriend_to_join_the/kriwkwk/" TargetMode="External"/><Relationship Id="rId82" Type="http://schemas.openxmlformats.org/officeDocument/2006/relationships/hyperlink" Target="https://www.reddit.com/r/AmItheAsshole/comments/1ax5zmp/aita_for_not_adapting_to_the_shchedule_of_the/krm24hh/" TargetMode="External"/><Relationship Id="rId606" Type="http://schemas.openxmlformats.org/officeDocument/2006/relationships/hyperlink" Target="https://www.reddit.com/r/AmItheAsshole/comments/1ax6035/aita_for_being_offended_when_my_friend_called_my/krlwejt/" TargetMode="External"/><Relationship Id="rId813" Type="http://schemas.openxmlformats.org/officeDocument/2006/relationships/hyperlink" Target="https://www.reddit.com/r/AmItheAsshole/comments/1ax6dek/aita_for_refusing_the_cook_for_my_boyfriend/krm3yee/" TargetMode="External"/><Relationship Id="rId1443" Type="http://schemas.openxmlformats.org/officeDocument/2006/relationships/hyperlink" Target="https://www.reddit.com/r/AmItheAsshole/comments/1awlk12/aita_for_telling_my_wife_to_be_happy_with_the_car/krijmi8/" TargetMode="External"/><Relationship Id="rId1650" Type="http://schemas.openxmlformats.org/officeDocument/2006/relationships/hyperlink" Target="https://www.reddit.com/r/AmItheAsshole/comments/1awlk12/aita_for_telling_my_wife_to_be_happy_with_the_car/krkx8zd/" TargetMode="External"/><Relationship Id="rId2701" Type="http://schemas.openxmlformats.org/officeDocument/2006/relationships/hyperlink" Target="https://www.reddit.com/r/AmItheAsshole/comments/1awm5kq/aita_for_not_inviting_my_girlfriend_to_join_the/krj6l2l/" TargetMode="External"/><Relationship Id="rId1303" Type="http://schemas.openxmlformats.org/officeDocument/2006/relationships/hyperlink" Target="https://www.reddit.com/r/AmItheAsshole/comments/1awkqhy/aita_for_snapping_at_my_husband_and_telling_him/krj5x1e/" TargetMode="External"/><Relationship Id="rId1510" Type="http://schemas.openxmlformats.org/officeDocument/2006/relationships/hyperlink" Target="https://www.reddit.com/r/AmItheAsshole/comments/1awlk12/aita_for_telling_my_wife_to_be_happy_with_the_car/krjgl34/" TargetMode="External"/><Relationship Id="rId3268" Type="http://schemas.openxmlformats.org/officeDocument/2006/relationships/hyperlink" Target="https://www.reddit.com/r/AmItheAsshole/comments/1awxabz/update_for_yelling_at_my_mom_over_a_bad_birthday/krl2ckl/" TargetMode="External"/><Relationship Id="rId3475" Type="http://schemas.openxmlformats.org/officeDocument/2006/relationships/hyperlink" Target="https://www.reddit.com/r/AmItheAsshole/comments/1ax14i7/aita_for_asking_my_boyfriend_for_money/krlgjy2/" TargetMode="External"/><Relationship Id="rId189" Type="http://schemas.openxmlformats.org/officeDocument/2006/relationships/hyperlink" Target="https://www.reddit.com/r/AmItheAsshole/comments/1ax5zmp/aita_for_not_adapting_to_the_shchedule_of_the/krm1w01/" TargetMode="External"/><Relationship Id="rId396" Type="http://schemas.openxmlformats.org/officeDocument/2006/relationships/hyperlink" Target="https://www.reddit.com/r/AmItheAsshole/comments/1ax5zmp/aita_for_not_adapting_to_the_shchedule_of_the/krmafu7/" TargetMode="External"/><Relationship Id="rId2077" Type="http://schemas.openxmlformats.org/officeDocument/2006/relationships/hyperlink" Target="https://www.reddit.com/r/AmItheAsshole/comments/1awm5kq/aita_for_not_inviting_my_girlfriend_to_join_the/krj7wqi/" TargetMode="External"/><Relationship Id="rId2284" Type="http://schemas.openxmlformats.org/officeDocument/2006/relationships/hyperlink" Target="https://www.reddit.com/r/AmItheAsshole/comments/1awm5kq/aita_for_not_inviting_my_girlfriend_to_join_the/krk9loa/" TargetMode="External"/><Relationship Id="rId2491" Type="http://schemas.openxmlformats.org/officeDocument/2006/relationships/hyperlink" Target="https://www.reddit.com/r/AmItheAsshole/comments/1awm5kq/aita_for_not_inviting_my_girlfriend_to_join_the/krm56re/" TargetMode="External"/><Relationship Id="rId3128" Type="http://schemas.openxmlformats.org/officeDocument/2006/relationships/hyperlink" Target="https://www.reddit.com/r/AmItheAsshole/comments/1awvi0c/aita_for_not_selling_my_house_and_giving_my_ex/krkls4b/" TargetMode="External"/><Relationship Id="rId3335" Type="http://schemas.openxmlformats.org/officeDocument/2006/relationships/hyperlink" Target="https://www.reddit.com/r/AmItheAsshole/comments/1ax0gye/aita_for_being_concerned_about_my_bfs_drinking/krlb9yu/" TargetMode="External"/><Relationship Id="rId256" Type="http://schemas.openxmlformats.org/officeDocument/2006/relationships/hyperlink" Target="https://www.reddit.com/r/AmItheAsshole/comments/1ax5zmp/aita_for_not_adapting_to_the_shchedule_of_the/krm4x2q/" TargetMode="External"/><Relationship Id="rId463" Type="http://schemas.openxmlformats.org/officeDocument/2006/relationships/hyperlink" Target="https://www.reddit.com/r/AmItheAsshole/comments/1ax5zmp/aita_for_not_adapting_to_the_shchedule_of_the/krm39zg/" TargetMode="External"/><Relationship Id="rId670" Type="http://schemas.openxmlformats.org/officeDocument/2006/relationships/hyperlink" Target="https://www.reddit.com/r/AmItheAsshole/comments/1ax6dek/aita_for_refusing_the_cook_for_my_boyfriend/krm50ld/" TargetMode="External"/><Relationship Id="rId1093" Type="http://schemas.openxmlformats.org/officeDocument/2006/relationships/hyperlink" Target="https://www.reddit.com/r/AmItheAsshole/comments/1awkqhy/aita_for_snapping_at_my_husband_and_telling_him/krif3r0/" TargetMode="External"/><Relationship Id="rId2144" Type="http://schemas.openxmlformats.org/officeDocument/2006/relationships/hyperlink" Target="https://www.reddit.com/r/AmItheAsshole/comments/1awm5kq/aita_for_not_inviting_my_girlfriend_to_join_the/krje38w/" TargetMode="External"/><Relationship Id="rId2351" Type="http://schemas.openxmlformats.org/officeDocument/2006/relationships/hyperlink" Target="https://www.reddit.com/r/AmItheAsshole/comments/1awm5kq/aita_for_not_inviting_my_girlfriend_to_join_the/krkv9y6/" TargetMode="External"/><Relationship Id="rId3402" Type="http://schemas.openxmlformats.org/officeDocument/2006/relationships/hyperlink" Target="https://www.reddit.com/r/AmItheAsshole/comments/1ax0gye/aita_for_being_concerned_about_my_bfs_drinking/krl0v7i/" TargetMode="External"/><Relationship Id="rId116" Type="http://schemas.openxmlformats.org/officeDocument/2006/relationships/hyperlink" Target="https://www.reddit.com/r/AmItheAsshole/comments/1ax5zmp/aita_for_not_adapting_to_the_shchedule_of_the/krlxvhp/" TargetMode="External"/><Relationship Id="rId323" Type="http://schemas.openxmlformats.org/officeDocument/2006/relationships/hyperlink" Target="https://www.reddit.com/r/AmItheAsshole/comments/1ax5zmp/aita_for_not_adapting_to_the_shchedule_of_the/krm7q11/" TargetMode="External"/><Relationship Id="rId530" Type="http://schemas.openxmlformats.org/officeDocument/2006/relationships/hyperlink" Target="https://www.reddit.com/r/AmItheAsshole/comments/1ax5zmp/aita_for_not_adapting_to_the_shchedule_of_the/krm9h5z/" TargetMode="External"/><Relationship Id="rId1160" Type="http://schemas.openxmlformats.org/officeDocument/2006/relationships/hyperlink" Target="https://www.reddit.com/r/AmItheAsshole/comments/1awkqhy/aita_for_snapping_at_my_husband_and_telling_him/krijmzj/" TargetMode="External"/><Relationship Id="rId2004" Type="http://schemas.openxmlformats.org/officeDocument/2006/relationships/hyperlink" Target="https://www.reddit.com/r/AmItheAsshole/comments/1awm5kq/aita_for_not_inviting_my_girlfriend_to_join_the/krj29qd/" TargetMode="External"/><Relationship Id="rId2211" Type="http://schemas.openxmlformats.org/officeDocument/2006/relationships/hyperlink" Target="https://www.reddit.com/r/AmItheAsshole/comments/1awm5kq/aita_for_not_inviting_my_girlfriend_to_join_the/krjmszk/" TargetMode="External"/><Relationship Id="rId1020" Type="http://schemas.openxmlformats.org/officeDocument/2006/relationships/hyperlink" Target="https://www.reddit.com/r/AmItheAsshole/comments/1awkqhy/aita_for_snapping_at_my_husband_and_telling_him/kri7lun/" TargetMode="External"/><Relationship Id="rId1977" Type="http://schemas.openxmlformats.org/officeDocument/2006/relationships/hyperlink" Target="https://www.reddit.com/r/AmItheAsshole/comments/1awm5kq/aita_for_not_inviting_my_girlfriend_to_join_the/krj06xc/" TargetMode="External"/><Relationship Id="rId1837" Type="http://schemas.openxmlformats.org/officeDocument/2006/relationships/hyperlink" Target="https://www.reddit.com/r/AmItheAsshole/comments/1awm5kq/aita_for_not_inviting_my_girlfriend_to_join_the/krisk2p/" TargetMode="External"/><Relationship Id="rId3192" Type="http://schemas.openxmlformats.org/officeDocument/2006/relationships/hyperlink" Target="https://www.reddit.com/r/AmItheAsshole/comments/1awvi0c/aita_for_not_selling_my_house_and_giving_my_ex/krk18k3/" TargetMode="External"/><Relationship Id="rId3052" Type="http://schemas.openxmlformats.org/officeDocument/2006/relationships/hyperlink" Target="https://www.reddit.com/r/AmItheAsshole/comments/1awq8mp/aita_for_leaving_my_wife_behind/krlg941/" TargetMode="External"/><Relationship Id="rId180" Type="http://schemas.openxmlformats.org/officeDocument/2006/relationships/hyperlink" Target="https://www.reddit.com/r/AmItheAsshole/comments/1ax5zmp/aita_for_not_adapting_to_the_shchedule_of_the/krm1c6v/" TargetMode="External"/><Relationship Id="rId1904" Type="http://schemas.openxmlformats.org/officeDocument/2006/relationships/hyperlink" Target="https://www.reddit.com/r/AmItheAsshole/comments/1awm5kq/aita_for_not_inviting_my_girlfriend_to_join_the/krj0wfk/" TargetMode="External"/><Relationship Id="rId997" Type="http://schemas.openxmlformats.org/officeDocument/2006/relationships/hyperlink" Target="https://www.reddit.com/r/AmItheAsshole/comments/1awkqhy/aita_for_snapping_at_my_husband_and_telling_him/krhum0p/" TargetMode="External"/><Relationship Id="rId2678" Type="http://schemas.openxmlformats.org/officeDocument/2006/relationships/hyperlink" Target="https://www.reddit.com/r/AmItheAsshole/comments/1awm5kq/aita_for_not_inviting_my_girlfriend_to_join_the/krigg24/" TargetMode="External"/><Relationship Id="rId2885" Type="http://schemas.openxmlformats.org/officeDocument/2006/relationships/hyperlink" Target="https://www.reddit.com/r/AmItheAsshole/comments/1awm5kq/aita_for_not_inviting_my_girlfriend_to_join_the/krkg7f0/" TargetMode="External"/><Relationship Id="rId857" Type="http://schemas.openxmlformats.org/officeDocument/2006/relationships/hyperlink" Target="https://www.reddit.com/r/AmItheAsshole/comments/1ax6o2s/aita_for_ignoring_my_mothers_daily_phone_calls/krluzyi/" TargetMode="External"/><Relationship Id="rId1487" Type="http://schemas.openxmlformats.org/officeDocument/2006/relationships/hyperlink" Target="https://www.reddit.com/r/AmItheAsshole/comments/1awlk12/aita_for_telling_my_wife_to_be_happy_with_the_car/krj3w4l/" TargetMode="External"/><Relationship Id="rId1694" Type="http://schemas.openxmlformats.org/officeDocument/2006/relationships/hyperlink" Target="https://www.reddit.com/r/AmItheAsshole/comments/1awm5kq/aita_for_not_inviting_my_girlfriend_to_join_the/kri3qh2/" TargetMode="External"/><Relationship Id="rId2538" Type="http://schemas.openxmlformats.org/officeDocument/2006/relationships/hyperlink" Target="https://www.reddit.com/r/AmItheAsshole/comments/1awm5kq/aita_for_not_inviting_my_girlfriend_to_join_the/kris6z2/" TargetMode="External"/><Relationship Id="rId2745" Type="http://schemas.openxmlformats.org/officeDocument/2006/relationships/hyperlink" Target="https://www.reddit.com/r/AmItheAsshole/comments/1awm5kq/aita_for_not_inviting_my_girlfriend_to_join_the/krj6k5v/" TargetMode="External"/><Relationship Id="rId2952" Type="http://schemas.openxmlformats.org/officeDocument/2006/relationships/hyperlink" Target="https://www.reddit.com/r/AmItheAsshole/comments/1awm5kq/aita_for_not_inviting_my_girlfriend_to_join_the/krk43hw/" TargetMode="External"/><Relationship Id="rId717" Type="http://schemas.openxmlformats.org/officeDocument/2006/relationships/hyperlink" Target="https://www.reddit.com/r/AmItheAsshole/comments/1ax6dek/aita_for_refusing_the_cook_for_my_boyfriend/krm3aig/" TargetMode="External"/><Relationship Id="rId924" Type="http://schemas.openxmlformats.org/officeDocument/2006/relationships/hyperlink" Target="https://www.reddit.com/r/AmItheAsshole/comments/1awizuh/aita_for_not_wanting_to_sleep_on_the_couch/krhrhqz/" TargetMode="External"/><Relationship Id="rId1347" Type="http://schemas.openxmlformats.org/officeDocument/2006/relationships/hyperlink" Target="https://www.reddit.com/r/AmItheAsshole/comments/1awkqhy/aita_for_snapping_at_my_husband_and_telling_him/kritk57/" TargetMode="External"/><Relationship Id="rId1554" Type="http://schemas.openxmlformats.org/officeDocument/2006/relationships/hyperlink" Target="https://www.reddit.com/r/AmItheAsshole/comments/1awlk12/aita_for_telling_my_wife_to_be_happy_with_the_car/kri4eq6/" TargetMode="External"/><Relationship Id="rId1761" Type="http://schemas.openxmlformats.org/officeDocument/2006/relationships/hyperlink" Target="https://www.reddit.com/r/AmItheAsshole/comments/1awm5kq/aita_for_not_inviting_my_girlfriend_to_join_the/krimi1x/" TargetMode="External"/><Relationship Id="rId2605" Type="http://schemas.openxmlformats.org/officeDocument/2006/relationships/hyperlink" Target="https://www.reddit.com/r/AmItheAsshole/comments/1awm5kq/aita_for_not_inviting_my_girlfriend_to_join_the/krjrn78/" TargetMode="External"/><Relationship Id="rId2812" Type="http://schemas.openxmlformats.org/officeDocument/2006/relationships/hyperlink" Target="https://www.reddit.com/r/AmItheAsshole/comments/1awm5kq/aita_for_not_inviting_my_girlfriend_to_join_the/krj10cf/" TargetMode="External"/><Relationship Id="rId53" Type="http://schemas.openxmlformats.org/officeDocument/2006/relationships/hyperlink" Target="https://www.reddit.com/r/AmItheAsshole/comments/1ax5zmp/aita_for_not_adapting_to_the_shchedule_of_the/krlx6nt/" TargetMode="External"/><Relationship Id="rId1207" Type="http://schemas.openxmlformats.org/officeDocument/2006/relationships/hyperlink" Target="https://www.reddit.com/r/AmItheAsshole/comments/1awkqhy/aita_for_snapping_at_my_husband_and_telling_him/krjkpni/" TargetMode="External"/><Relationship Id="rId1414" Type="http://schemas.openxmlformats.org/officeDocument/2006/relationships/hyperlink" Target="https://www.reddit.com/r/AmItheAsshole/comments/1awlk12/aita_for_telling_my_wife_to_be_happy_with_the_car/kriwe6v/" TargetMode="External"/><Relationship Id="rId1621" Type="http://schemas.openxmlformats.org/officeDocument/2006/relationships/hyperlink" Target="https://www.reddit.com/r/AmItheAsshole/comments/1awlk12/aita_for_telling_my_wife_to_be_happy_with_the_car/krj7v7i/" TargetMode="External"/><Relationship Id="rId3379" Type="http://schemas.openxmlformats.org/officeDocument/2006/relationships/hyperlink" Target="https://www.reddit.com/r/AmItheAsshole/comments/1ax0gye/aita_for_being_concerned_about_my_bfs_drinking/krm3fbj/" TargetMode="External"/><Relationship Id="rId2188" Type="http://schemas.openxmlformats.org/officeDocument/2006/relationships/hyperlink" Target="https://www.reddit.com/r/AmItheAsshole/comments/1awm5kq/aita_for_not_inviting_my_girlfriend_to_join_the/krji20j/" TargetMode="External"/><Relationship Id="rId2395" Type="http://schemas.openxmlformats.org/officeDocument/2006/relationships/hyperlink" Target="https://www.reddit.com/r/AmItheAsshole/comments/1awm5kq/aita_for_not_inviting_my_girlfriend_to_join_the/krl9knb/" TargetMode="External"/><Relationship Id="rId3239" Type="http://schemas.openxmlformats.org/officeDocument/2006/relationships/hyperlink" Target="https://www.reddit.com/r/AmItheAsshole/comments/1awx2lv/aita_for_telling_my_dad_that_theyre_constant/krkbnfi/" TargetMode="External"/><Relationship Id="rId3446" Type="http://schemas.openxmlformats.org/officeDocument/2006/relationships/hyperlink" Target="https://www.reddit.com/r/AmItheAsshole/comments/1ax0v4u/aita_for_telling_my_husband_to_not_eat_his_moms/krl5srz/" TargetMode="External"/><Relationship Id="rId367" Type="http://schemas.openxmlformats.org/officeDocument/2006/relationships/hyperlink" Target="https://www.reddit.com/r/AmItheAsshole/comments/1ax5zmp/aita_for_not_adapting_to_the_shchedule_of_the/krm9f49/" TargetMode="External"/><Relationship Id="rId574" Type="http://schemas.openxmlformats.org/officeDocument/2006/relationships/hyperlink" Target="https://www.reddit.com/r/AmItheAsshole/comments/1ax5zmp/aita_for_not_adapting_to_the_shchedule_of_the/krmahju/" TargetMode="External"/><Relationship Id="rId2048" Type="http://schemas.openxmlformats.org/officeDocument/2006/relationships/hyperlink" Target="https://www.reddit.com/r/AmItheAsshole/comments/1awm5kq/aita_for_not_inviting_my_girlfriend_to_join_the/krj5kbo/" TargetMode="External"/><Relationship Id="rId2255" Type="http://schemas.openxmlformats.org/officeDocument/2006/relationships/hyperlink" Target="https://www.reddit.com/r/AmItheAsshole/comments/1awm5kq/aita_for_not_inviting_my_girlfriend_to_join_the/krjxwot/" TargetMode="External"/><Relationship Id="rId227" Type="http://schemas.openxmlformats.org/officeDocument/2006/relationships/hyperlink" Target="https://www.reddit.com/r/AmItheAsshole/comments/1ax5zmp/aita_for_not_adapting_to_the_shchedule_of_the/krm3jxr/" TargetMode="External"/><Relationship Id="rId781" Type="http://schemas.openxmlformats.org/officeDocument/2006/relationships/hyperlink" Target="https://www.reddit.com/r/AmItheAsshole/comments/1ax6dek/aita_for_refusing_the_cook_for_my_boyfriend/krm5gjq/" TargetMode="External"/><Relationship Id="rId2462" Type="http://schemas.openxmlformats.org/officeDocument/2006/relationships/hyperlink" Target="https://www.reddit.com/r/AmItheAsshole/comments/1awm5kq/aita_for_not_inviting_my_girlfriend_to_join_the/krlv2yq/" TargetMode="External"/><Relationship Id="rId3306" Type="http://schemas.openxmlformats.org/officeDocument/2006/relationships/hyperlink" Target="https://www.reddit.com/r/AmItheAsshole/comments/1awyol1/aita_for_expecting_my_girlfriend_to_do_more/krlctt6/" TargetMode="External"/><Relationship Id="rId434" Type="http://schemas.openxmlformats.org/officeDocument/2006/relationships/hyperlink" Target="https://www.reddit.com/r/AmItheAsshole/comments/1ax5zmp/aita_for_not_adapting_to_the_shchedule_of_the/krm4d2d/" TargetMode="External"/><Relationship Id="rId641" Type="http://schemas.openxmlformats.org/officeDocument/2006/relationships/hyperlink" Target="https://www.reddit.com/r/AmItheAsshole/comments/1ax6dek/aita_for_refusing_the_cook_for_my_boyfriend/krlte8t/" TargetMode="External"/><Relationship Id="rId1064" Type="http://schemas.openxmlformats.org/officeDocument/2006/relationships/hyperlink" Target="https://www.reddit.com/r/AmItheAsshole/comments/1awkqhy/aita_for_snapping_at_my_husband_and_telling_him/kric7r8/" TargetMode="External"/><Relationship Id="rId1271" Type="http://schemas.openxmlformats.org/officeDocument/2006/relationships/hyperlink" Target="https://www.reddit.com/r/AmItheAsshole/comments/1awkqhy/aita_for_snapping_at_my_husband_and_telling_him/krillwv/" TargetMode="External"/><Relationship Id="rId2115" Type="http://schemas.openxmlformats.org/officeDocument/2006/relationships/hyperlink" Target="https://www.reddit.com/r/AmItheAsshole/comments/1awm5kq/aita_for_not_inviting_my_girlfriend_to_join_the/krjar9s/" TargetMode="External"/><Relationship Id="rId2322" Type="http://schemas.openxmlformats.org/officeDocument/2006/relationships/hyperlink" Target="https://www.reddit.com/r/AmItheAsshole/comments/1awm5kq/aita_for_not_inviting_my_girlfriend_to_join_the/krkjq3c/" TargetMode="External"/><Relationship Id="rId501" Type="http://schemas.openxmlformats.org/officeDocument/2006/relationships/hyperlink" Target="https://www.reddit.com/r/AmItheAsshole/comments/1ax5zmp/aita_for_not_adapting_to_the_shchedule_of_the/krma5p6/" TargetMode="External"/><Relationship Id="rId1131" Type="http://schemas.openxmlformats.org/officeDocument/2006/relationships/hyperlink" Target="https://www.reddit.com/r/AmItheAsshole/comments/1awkqhy/aita_for_snapping_at_my_husband_and_telling_him/kribx4s/" TargetMode="External"/><Relationship Id="rId3096" Type="http://schemas.openxmlformats.org/officeDocument/2006/relationships/hyperlink" Target="https://www.reddit.com/r/AmItheAsshole/comments/1awvi0c/aita_for_not_selling_my_house_and_giving_my_ex/krkb1x4/" TargetMode="External"/><Relationship Id="rId1948" Type="http://schemas.openxmlformats.org/officeDocument/2006/relationships/hyperlink" Target="https://www.reddit.com/r/AmItheAsshole/comments/1awm5kq/aita_for_not_inviting_my_girlfriend_to_join_the/kriy14u/" TargetMode="External"/><Relationship Id="rId3163" Type="http://schemas.openxmlformats.org/officeDocument/2006/relationships/hyperlink" Target="https://www.reddit.com/r/AmItheAsshole/comments/1awvi0c/aita_for_not_selling_my_house_and_giving_my_ex/krle32f/" TargetMode="External"/><Relationship Id="rId3370" Type="http://schemas.openxmlformats.org/officeDocument/2006/relationships/hyperlink" Target="https://www.reddit.com/r/AmItheAsshole/comments/1ax0gye/aita_for_being_concerned_about_my_bfs_drinking/krlal4k/" TargetMode="External"/><Relationship Id="rId291" Type="http://schemas.openxmlformats.org/officeDocument/2006/relationships/hyperlink" Target="https://www.reddit.com/r/AmItheAsshole/comments/1ax5zmp/aita_for_not_adapting_to_the_shchedule_of_the/krm6aw4/" TargetMode="External"/><Relationship Id="rId1808" Type="http://schemas.openxmlformats.org/officeDocument/2006/relationships/hyperlink" Target="https://www.reddit.com/r/AmItheAsshole/comments/1awm5kq/aita_for_not_inviting_my_girlfriend_to_join_the/kris6px/" TargetMode="External"/><Relationship Id="rId3023" Type="http://schemas.openxmlformats.org/officeDocument/2006/relationships/hyperlink" Target="https://www.reddit.com/r/AmItheAsshole/comments/1awpa84/aita_or_am_i_asking_for_fair_help/krk69nu/" TargetMode="External"/><Relationship Id="rId151" Type="http://schemas.openxmlformats.org/officeDocument/2006/relationships/hyperlink" Target="https://www.reddit.com/r/AmItheAsshole/comments/1ax5zmp/aita_for_not_adapting_to_the_shchedule_of_the/krm1gr2/" TargetMode="External"/><Relationship Id="rId3230" Type="http://schemas.openxmlformats.org/officeDocument/2006/relationships/hyperlink" Target="https://www.reddit.com/r/AmItheAsshole/comments/1awwvhj/aita_for_no_longer_wanting_to_play_trombone/krk99kx/" TargetMode="External"/><Relationship Id="rId2789" Type="http://schemas.openxmlformats.org/officeDocument/2006/relationships/hyperlink" Target="https://www.reddit.com/r/AmItheAsshole/comments/1awm5kq/aita_for_not_inviting_my_girlfriend_to_join_the/krm21r0/" TargetMode="External"/><Relationship Id="rId2996" Type="http://schemas.openxmlformats.org/officeDocument/2006/relationships/hyperlink" Target="https://www.reddit.com/r/AmItheAsshole/comments/1awp6th/aita_for_not_wanting_my_fianc&#233;_to_drive_for_uber/kritfqz/" TargetMode="External"/><Relationship Id="rId968" Type="http://schemas.openxmlformats.org/officeDocument/2006/relationships/hyperlink" Target="https://www.reddit.com/r/AmItheAsshole/comments/1awjb7j/aita_for_wanting_to_use_seperate_sponges_1/krhq2xd/" TargetMode="External"/><Relationship Id="rId1598" Type="http://schemas.openxmlformats.org/officeDocument/2006/relationships/hyperlink" Target="https://www.reddit.com/r/AmItheAsshole/comments/1awlk12/aita_for_telling_my_wife_to_be_happy_with_the_car/krj5hz3/" TargetMode="External"/><Relationship Id="rId2649" Type="http://schemas.openxmlformats.org/officeDocument/2006/relationships/hyperlink" Target="https://www.reddit.com/r/AmItheAsshole/comments/1awm5kq/aita_for_not_inviting_my_girlfriend_to_join_the/krj5647/" TargetMode="External"/><Relationship Id="rId2856" Type="http://schemas.openxmlformats.org/officeDocument/2006/relationships/hyperlink" Target="https://www.reddit.com/r/AmItheAsshole/comments/1awm5kq/aita_for_not_inviting_my_girlfriend_to_join_the/krm7eyk/" TargetMode="External"/><Relationship Id="rId97" Type="http://schemas.openxmlformats.org/officeDocument/2006/relationships/hyperlink" Target="https://www.reddit.com/r/AmItheAsshole/comments/1ax5zmp/aita_for_not_adapting_to_the_shchedule_of_the/krm55sp/" TargetMode="External"/><Relationship Id="rId828" Type="http://schemas.openxmlformats.org/officeDocument/2006/relationships/hyperlink" Target="https://www.reddit.com/r/AmItheAsshole/comments/1ax6hdo/aita_for_being_super_frustrated_with_a_special/krmasfe/" TargetMode="External"/><Relationship Id="rId1458" Type="http://schemas.openxmlformats.org/officeDocument/2006/relationships/hyperlink" Target="https://www.reddit.com/r/AmItheAsshole/comments/1awlk12/aita_for_telling_my_wife_to_be_happy_with_the_car/krithbn/" TargetMode="External"/><Relationship Id="rId1665" Type="http://schemas.openxmlformats.org/officeDocument/2006/relationships/hyperlink" Target="https://www.reddit.com/r/AmItheAsshole/comments/1awlk12/aita_for_telling_my_wife_to_be_happy_with_the_car/krm01ho/" TargetMode="External"/><Relationship Id="rId1872" Type="http://schemas.openxmlformats.org/officeDocument/2006/relationships/hyperlink" Target="https://www.reddit.com/r/AmItheAsshole/comments/1awm5kq/aita_for_not_inviting_my_girlfriend_to_join_the/kriufo7/" TargetMode="External"/><Relationship Id="rId2509" Type="http://schemas.openxmlformats.org/officeDocument/2006/relationships/hyperlink" Target="https://www.reddit.com/r/AmItheAsshole/comments/1awm5kq/aita_for_not_inviting_my_girlfriend_to_join_the/krma247/" TargetMode="External"/><Relationship Id="rId2716" Type="http://schemas.openxmlformats.org/officeDocument/2006/relationships/hyperlink" Target="https://www.reddit.com/r/AmItheAsshole/comments/1awm5kq/aita_for_not_inviting_my_girlfriend_to_join_the/krj5y42/" TargetMode="External"/><Relationship Id="rId1318" Type="http://schemas.openxmlformats.org/officeDocument/2006/relationships/hyperlink" Target="https://www.reddit.com/r/AmItheAsshole/comments/1awkqhy/aita_for_snapping_at_my_husband_and_telling_him/krk126h/" TargetMode="External"/><Relationship Id="rId1525" Type="http://schemas.openxmlformats.org/officeDocument/2006/relationships/hyperlink" Target="https://www.reddit.com/r/AmItheAsshole/comments/1awlk12/aita_for_telling_my_wife_to_be_happy_with_the_car/krkb25y/" TargetMode="External"/><Relationship Id="rId2923" Type="http://schemas.openxmlformats.org/officeDocument/2006/relationships/hyperlink" Target="https://www.reddit.com/r/AmItheAsshole/comments/1awm5kq/aita_for_not_inviting_my_girlfriend_to_join_the/krln6av/" TargetMode="External"/><Relationship Id="rId1732" Type="http://schemas.openxmlformats.org/officeDocument/2006/relationships/hyperlink" Target="https://www.reddit.com/r/AmItheAsshole/comments/1awm5kq/aita_for_not_inviting_my_girlfriend_to_join_the/krii1bj/" TargetMode="External"/><Relationship Id="rId24" Type="http://schemas.openxmlformats.org/officeDocument/2006/relationships/hyperlink" Target="https://www.reddit.com/r/AmItheAsshole/comments/1ax5zmp/aita_for_not_adapting_to_the_shchedule_of_the/krlxzck/" TargetMode="External"/><Relationship Id="rId2299" Type="http://schemas.openxmlformats.org/officeDocument/2006/relationships/hyperlink" Target="https://www.reddit.com/r/AmItheAsshole/comments/1awm5kq/aita_for_not_inviting_my_girlfriend_to_join_the/krkd5bx/" TargetMode="External"/><Relationship Id="rId478" Type="http://schemas.openxmlformats.org/officeDocument/2006/relationships/hyperlink" Target="https://www.reddit.com/r/AmItheAsshole/comments/1ax5zmp/aita_for_not_adapting_to_the_shchedule_of_the/krm72at/" TargetMode="External"/><Relationship Id="rId685" Type="http://schemas.openxmlformats.org/officeDocument/2006/relationships/hyperlink" Target="https://www.reddit.com/r/AmItheAsshole/comments/1ax6dek/aita_for_refusing_the_cook_for_my_boyfriend/krm7w03/" TargetMode="External"/><Relationship Id="rId892" Type="http://schemas.openxmlformats.org/officeDocument/2006/relationships/hyperlink" Target="https://www.reddit.com/r/AmItheAsshole/comments/1ax22es/aita_if_i_leave_my_little_boy_with_my_parents/krl4n5i/" TargetMode="External"/><Relationship Id="rId2159" Type="http://schemas.openxmlformats.org/officeDocument/2006/relationships/hyperlink" Target="https://www.reddit.com/r/AmItheAsshole/comments/1awm5kq/aita_for_not_inviting_my_girlfriend_to_join_the/krjfff1/" TargetMode="External"/><Relationship Id="rId2366" Type="http://schemas.openxmlformats.org/officeDocument/2006/relationships/hyperlink" Target="https://www.reddit.com/r/AmItheAsshole/comments/1awm5kq/aita_for_not_inviting_my_girlfriend_to_join_the/krl361e/" TargetMode="External"/><Relationship Id="rId2573" Type="http://schemas.openxmlformats.org/officeDocument/2006/relationships/hyperlink" Target="https://www.reddit.com/r/AmItheAsshole/comments/1awm5kq/aita_for_not_inviting_my_girlfriend_to_join_the/kriiegh/" TargetMode="External"/><Relationship Id="rId2780" Type="http://schemas.openxmlformats.org/officeDocument/2006/relationships/hyperlink" Target="https://www.reddit.com/r/AmItheAsshole/comments/1awm5kq/aita_for_not_inviting_my_girlfriend_to_join_the/krjhji9/" TargetMode="External"/><Relationship Id="rId3417" Type="http://schemas.openxmlformats.org/officeDocument/2006/relationships/hyperlink" Target="https://www.reddit.com/r/AmItheAsshole/comments/1ax0gye/aita_for_being_concerned_about_my_bfs_drinking/krkxor6/" TargetMode="External"/><Relationship Id="rId338" Type="http://schemas.openxmlformats.org/officeDocument/2006/relationships/hyperlink" Target="https://www.reddit.com/r/AmItheAsshole/comments/1ax5zmp/aita_for_not_adapting_to_the_shchedule_of_the/krm8g2r/" TargetMode="External"/><Relationship Id="rId545" Type="http://schemas.openxmlformats.org/officeDocument/2006/relationships/hyperlink" Target="https://www.reddit.com/r/AmItheAsshole/comments/1ax5zmp/aita_for_not_adapting_to_the_shchedule_of_the/krm9dqe/" TargetMode="External"/><Relationship Id="rId752" Type="http://schemas.openxmlformats.org/officeDocument/2006/relationships/hyperlink" Target="https://www.reddit.com/r/AmItheAsshole/comments/1ax6dek/aita_for_refusing_the_cook_for_my_boyfriend/krm8ahp/" TargetMode="External"/><Relationship Id="rId1175" Type="http://schemas.openxmlformats.org/officeDocument/2006/relationships/hyperlink" Target="https://www.reddit.com/r/AmItheAsshole/comments/1awkqhy/aita_for_snapping_at_my_husband_and_telling_him/krir1xi/" TargetMode="External"/><Relationship Id="rId1382" Type="http://schemas.openxmlformats.org/officeDocument/2006/relationships/hyperlink" Target="https://www.reddit.com/r/AmItheAsshole/comments/1awlk12/aita_for_telling_my_wife_to_be_happy_with_the_car/kriben8/" TargetMode="External"/><Relationship Id="rId2019" Type="http://schemas.openxmlformats.org/officeDocument/2006/relationships/hyperlink" Target="https://www.reddit.com/r/AmItheAsshole/comments/1awm5kq/aita_for_not_inviting_my_girlfriend_to_join_the/krj3rrf/" TargetMode="External"/><Relationship Id="rId2226" Type="http://schemas.openxmlformats.org/officeDocument/2006/relationships/hyperlink" Target="https://www.reddit.com/r/AmItheAsshole/comments/1awm5kq/aita_for_not_inviting_my_girlfriend_to_join_the/krjoih2/" TargetMode="External"/><Relationship Id="rId2433" Type="http://schemas.openxmlformats.org/officeDocument/2006/relationships/hyperlink" Target="https://www.reddit.com/r/AmItheAsshole/comments/1awm5kq/aita_for_not_inviting_my_girlfriend_to_join_the/krlkk3h/" TargetMode="External"/><Relationship Id="rId2640" Type="http://schemas.openxmlformats.org/officeDocument/2006/relationships/hyperlink" Target="https://www.reddit.com/r/AmItheAsshole/comments/1awm5kq/aita_for_not_inviting_my_girlfriend_to_join_the/krisk1w/" TargetMode="External"/><Relationship Id="rId405" Type="http://schemas.openxmlformats.org/officeDocument/2006/relationships/hyperlink" Target="https://www.reddit.com/r/AmItheAsshole/comments/1ax5zmp/aita_for_not_adapting_to_the_shchedule_of_the/krlx1lc/" TargetMode="External"/><Relationship Id="rId612" Type="http://schemas.openxmlformats.org/officeDocument/2006/relationships/hyperlink" Target="https://www.reddit.com/r/AmItheAsshole/comments/1ax6035/aita_for_being_offended_when_my_friend_called_my/krlykhd/" TargetMode="External"/><Relationship Id="rId1035" Type="http://schemas.openxmlformats.org/officeDocument/2006/relationships/hyperlink" Target="https://www.reddit.com/r/AmItheAsshole/comments/1awkqhy/aita_for_snapping_at_my_husband_and_telling_him/krigm1i/" TargetMode="External"/><Relationship Id="rId1242" Type="http://schemas.openxmlformats.org/officeDocument/2006/relationships/hyperlink" Target="https://www.reddit.com/r/AmItheAsshole/comments/1awkqhy/aita_for_snapping_at_my_husband_and_telling_him/krig5b3/" TargetMode="External"/><Relationship Id="rId2500" Type="http://schemas.openxmlformats.org/officeDocument/2006/relationships/hyperlink" Target="https://www.reddit.com/r/AmItheAsshole/comments/1awm5kq/aita_for_not_inviting_my_girlfriend_to_join_the/krm8ims/" TargetMode="External"/><Relationship Id="rId1102" Type="http://schemas.openxmlformats.org/officeDocument/2006/relationships/hyperlink" Target="https://www.reddit.com/r/AmItheAsshole/comments/1awkqhy/aita_for_snapping_at_my_husband_and_telling_him/krinrgm/" TargetMode="External"/><Relationship Id="rId3067" Type="http://schemas.openxmlformats.org/officeDocument/2006/relationships/hyperlink" Target="https://www.reddit.com/r/AmItheAsshole/comments/1awqpfo/aita_for_going_against_my_husbands_wishes_and/krj62yg/" TargetMode="External"/><Relationship Id="rId3274" Type="http://schemas.openxmlformats.org/officeDocument/2006/relationships/hyperlink" Target="https://www.reddit.com/r/AmItheAsshole/comments/1awyol1/aita_for_expecting_my_girlfriend_to_do_more/krkjniz/" TargetMode="External"/><Relationship Id="rId195" Type="http://schemas.openxmlformats.org/officeDocument/2006/relationships/hyperlink" Target="https://www.reddit.com/r/AmItheAsshole/comments/1ax5zmp/aita_for_not_adapting_to_the_shchedule_of_the/krm219v/" TargetMode="External"/><Relationship Id="rId1919" Type="http://schemas.openxmlformats.org/officeDocument/2006/relationships/hyperlink" Target="https://www.reddit.com/r/AmItheAsshole/comments/1awm5kq/aita_for_not_inviting_my_girlfriend_to_join_the/krivws8/" TargetMode="External"/><Relationship Id="rId3481" Type="http://schemas.openxmlformats.org/officeDocument/2006/relationships/hyperlink" Target="https://www.reddit.com/r/AmItheAsshole/comments/1ax1604/aitah_for_bringing_chaos_to_a_quiet_community/krkzf7x/" TargetMode="External"/><Relationship Id="rId2083" Type="http://schemas.openxmlformats.org/officeDocument/2006/relationships/hyperlink" Target="https://www.reddit.com/r/AmItheAsshole/comments/1awm5kq/aita_for_not_inviting_my_girlfriend_to_join_the/krj8cav/" TargetMode="External"/><Relationship Id="rId2290" Type="http://schemas.openxmlformats.org/officeDocument/2006/relationships/hyperlink" Target="https://www.reddit.com/r/AmItheAsshole/comments/1awm5kq/aita_for_not_inviting_my_girlfriend_to_join_the/krkap8d/" TargetMode="External"/><Relationship Id="rId3134" Type="http://schemas.openxmlformats.org/officeDocument/2006/relationships/hyperlink" Target="https://www.reddit.com/r/AmItheAsshole/comments/1awvi0c/aita_for_not_selling_my_house_and_giving_my_ex/krku555/" TargetMode="External"/><Relationship Id="rId3341" Type="http://schemas.openxmlformats.org/officeDocument/2006/relationships/hyperlink" Target="https://www.reddit.com/r/AmItheAsshole/comments/1ax0gye/aita_for_being_concerned_about_my_bfs_drinking/krkxmkn/" TargetMode="External"/><Relationship Id="rId262" Type="http://schemas.openxmlformats.org/officeDocument/2006/relationships/hyperlink" Target="https://www.reddit.com/r/AmItheAsshole/comments/1ax5zmp/aita_for_not_adapting_to_the_shchedule_of_the/krm58gh/" TargetMode="External"/><Relationship Id="rId2150" Type="http://schemas.openxmlformats.org/officeDocument/2006/relationships/hyperlink" Target="https://www.reddit.com/r/AmItheAsshole/comments/1awm5kq/aita_for_not_inviting_my_girlfriend_to_join_the/krjeqh3/" TargetMode="External"/><Relationship Id="rId3201" Type="http://schemas.openxmlformats.org/officeDocument/2006/relationships/hyperlink" Target="https://www.reddit.com/r/AmItheAsshole/comments/1awvi0c/aita_for_not_selling_my_house_and_giving_my_ex/krkm4v6/" TargetMode="External"/><Relationship Id="rId122" Type="http://schemas.openxmlformats.org/officeDocument/2006/relationships/hyperlink" Target="https://www.reddit.com/r/AmItheAsshole/comments/1ax5zmp/aita_for_not_adapting_to_the_shchedule_of_the/krlxvyo/" TargetMode="External"/><Relationship Id="rId2010" Type="http://schemas.openxmlformats.org/officeDocument/2006/relationships/hyperlink" Target="https://www.reddit.com/r/AmItheAsshole/comments/1awm5kq/aita_for_not_inviting_my_girlfriend_to_join_the/krj2x1y/" TargetMode="External"/><Relationship Id="rId1569" Type="http://schemas.openxmlformats.org/officeDocument/2006/relationships/hyperlink" Target="https://www.reddit.com/r/AmItheAsshole/comments/1awlk12/aita_for_telling_my_wife_to_be_happy_with_the_car/kriu32s/" TargetMode="External"/><Relationship Id="rId2967" Type="http://schemas.openxmlformats.org/officeDocument/2006/relationships/hyperlink" Target="https://www.reddit.com/r/AmItheAsshole/comments/1awm5kq/aita_for_not_inviting_my_girlfriend_to_join_the/krkrhlt/" TargetMode="External"/><Relationship Id="rId939" Type="http://schemas.openxmlformats.org/officeDocument/2006/relationships/hyperlink" Target="https://www.reddit.com/r/AmItheAsshole/comments/1awizuh/aita_for_not_wanting_to_sleep_on_the_couch/krhj2xm/" TargetMode="External"/><Relationship Id="rId1776" Type="http://schemas.openxmlformats.org/officeDocument/2006/relationships/hyperlink" Target="https://www.reddit.com/r/AmItheAsshole/comments/1awm5kq/aita_for_not_inviting_my_girlfriend_to_join_the/krii4s7/" TargetMode="External"/><Relationship Id="rId1983" Type="http://schemas.openxmlformats.org/officeDocument/2006/relationships/hyperlink" Target="https://www.reddit.com/r/AmItheAsshole/comments/1awm5kq/aita_for_not_inviting_my_girlfriend_to_join_the/krj0o5a/" TargetMode="External"/><Relationship Id="rId2827" Type="http://schemas.openxmlformats.org/officeDocument/2006/relationships/hyperlink" Target="https://www.reddit.com/r/AmItheAsshole/comments/1awm5kq/aita_for_not_inviting_my_girlfriend_to_join_the/krkdtkx/" TargetMode="External"/><Relationship Id="rId68" Type="http://schemas.openxmlformats.org/officeDocument/2006/relationships/hyperlink" Target="https://www.reddit.com/r/AmItheAsshole/comments/1ax5zmp/aita_for_not_adapting_to_the_shchedule_of_the/krlyn1p/" TargetMode="External"/><Relationship Id="rId1429" Type="http://schemas.openxmlformats.org/officeDocument/2006/relationships/hyperlink" Target="https://www.reddit.com/r/AmItheAsshole/comments/1awlk12/aita_for_telling_my_wife_to_be_happy_with_the_car/krjhony/" TargetMode="External"/><Relationship Id="rId1636" Type="http://schemas.openxmlformats.org/officeDocument/2006/relationships/hyperlink" Target="https://www.reddit.com/r/AmItheAsshole/comments/1awlk12/aita_for_telling_my_wife_to_be_happy_with_the_car/krkg4sb/" TargetMode="External"/><Relationship Id="rId1843" Type="http://schemas.openxmlformats.org/officeDocument/2006/relationships/hyperlink" Target="https://www.reddit.com/r/AmItheAsshole/comments/1awm5kq/aita_for_not_inviting_my_girlfriend_to_join_the/kritn5z/" TargetMode="External"/><Relationship Id="rId1703" Type="http://schemas.openxmlformats.org/officeDocument/2006/relationships/hyperlink" Target="https://www.reddit.com/r/AmItheAsshole/comments/1awm5kq/aita_for_not_inviting_my_girlfriend_to_join_the/kri8as1/" TargetMode="External"/><Relationship Id="rId1910" Type="http://schemas.openxmlformats.org/officeDocument/2006/relationships/hyperlink" Target="https://www.reddit.com/r/AmItheAsshole/comments/1awm5kq/aita_for_not_inviting_my_girlfriend_to_join_the/kri8kqe/" TargetMode="External"/><Relationship Id="rId589" Type="http://schemas.openxmlformats.org/officeDocument/2006/relationships/hyperlink" Target="https://www.reddit.com/r/AmItheAsshole/comments/1ax5zmp/aita_for_not_adapting_to_the_shchedule_of_the/krm9sc4/" TargetMode="External"/><Relationship Id="rId796" Type="http://schemas.openxmlformats.org/officeDocument/2006/relationships/hyperlink" Target="https://www.reddit.com/r/AmItheAsshole/comments/1ax6dek/aita_for_refusing_the_cook_for_my_boyfriend/krm2ik7/" TargetMode="External"/><Relationship Id="rId2477" Type="http://schemas.openxmlformats.org/officeDocument/2006/relationships/hyperlink" Target="https://www.reddit.com/r/AmItheAsshole/comments/1awm5kq/aita_for_not_inviting_my_girlfriend_to_join_the/krm0cph/" TargetMode="External"/><Relationship Id="rId2684" Type="http://schemas.openxmlformats.org/officeDocument/2006/relationships/hyperlink" Target="https://www.reddit.com/r/AmItheAsshole/comments/1awm5kq/aita_for_not_inviting_my_girlfriend_to_join_the/kri8uln/" TargetMode="External"/><Relationship Id="rId449" Type="http://schemas.openxmlformats.org/officeDocument/2006/relationships/hyperlink" Target="https://www.reddit.com/r/AmItheAsshole/comments/1ax5zmp/aita_for_not_adapting_to_the_shchedule_of_the/krm2lv2/" TargetMode="External"/><Relationship Id="rId656" Type="http://schemas.openxmlformats.org/officeDocument/2006/relationships/hyperlink" Target="https://www.reddit.com/r/AmItheAsshole/comments/1ax6dek/aita_for_refusing_the_cook_for_my_boyfriend/krlva42/" TargetMode="External"/><Relationship Id="rId863" Type="http://schemas.openxmlformats.org/officeDocument/2006/relationships/hyperlink" Target="https://www.reddit.com/r/AmItheAsshole/comments/1ax6o2s/aita_for_ignoring_my_mothers_daily_phone_calls/krm7q0q/" TargetMode="External"/><Relationship Id="rId1079" Type="http://schemas.openxmlformats.org/officeDocument/2006/relationships/hyperlink" Target="https://www.reddit.com/r/AmItheAsshole/comments/1awkqhy/aita_for_snapping_at_my_husband_and_telling_him/krilg08/" TargetMode="External"/><Relationship Id="rId1286" Type="http://schemas.openxmlformats.org/officeDocument/2006/relationships/hyperlink" Target="https://www.reddit.com/r/AmItheAsshole/comments/1awkqhy/aita_for_snapping_at_my_husband_and_telling_him/krj0fua/" TargetMode="External"/><Relationship Id="rId1493" Type="http://schemas.openxmlformats.org/officeDocument/2006/relationships/hyperlink" Target="https://www.reddit.com/r/AmItheAsshole/comments/1awlk12/aita_for_telling_my_wife_to_be_happy_with_the_car/krj6r67/" TargetMode="External"/><Relationship Id="rId2337" Type="http://schemas.openxmlformats.org/officeDocument/2006/relationships/hyperlink" Target="https://www.reddit.com/r/AmItheAsshole/comments/1awm5kq/aita_for_not_inviting_my_girlfriend_to_join_the/krkq2av/" TargetMode="External"/><Relationship Id="rId2544" Type="http://schemas.openxmlformats.org/officeDocument/2006/relationships/hyperlink" Target="https://www.reddit.com/r/AmItheAsshole/comments/1awm5kq/aita_for_not_inviting_my_girlfriend_to_join_the/krjok16/" TargetMode="External"/><Relationship Id="rId2891" Type="http://schemas.openxmlformats.org/officeDocument/2006/relationships/hyperlink" Target="https://www.reddit.com/r/AmItheAsshole/comments/1awm5kq/aita_for_not_inviting_my_girlfriend_to_join_the/krldedo/" TargetMode="External"/><Relationship Id="rId309" Type="http://schemas.openxmlformats.org/officeDocument/2006/relationships/hyperlink" Target="https://www.reddit.com/r/AmItheAsshole/comments/1ax5zmp/aita_for_not_adapting_to_the_shchedule_of_the/krm7ae0/" TargetMode="External"/><Relationship Id="rId516" Type="http://schemas.openxmlformats.org/officeDocument/2006/relationships/hyperlink" Target="https://www.reddit.com/r/AmItheAsshole/comments/1ax5zmp/aita_for_not_adapting_to_the_shchedule_of_the/krma0bz/" TargetMode="External"/><Relationship Id="rId1146" Type="http://schemas.openxmlformats.org/officeDocument/2006/relationships/hyperlink" Target="https://www.reddit.com/r/AmItheAsshole/comments/1awkqhy/aita_for_snapping_at_my_husband_and_telling_him/krifcc1/" TargetMode="External"/><Relationship Id="rId2751" Type="http://schemas.openxmlformats.org/officeDocument/2006/relationships/hyperlink" Target="https://www.reddit.com/r/AmItheAsshole/comments/1awm5kq/aita_for_not_inviting_my_girlfriend_to_join_the/krm3ldo/" TargetMode="External"/><Relationship Id="rId723" Type="http://schemas.openxmlformats.org/officeDocument/2006/relationships/hyperlink" Target="https://www.reddit.com/r/AmItheAsshole/comments/1ax6dek/aita_for_refusing_the_cook_for_my_boyfriend/krm4e5k/" TargetMode="External"/><Relationship Id="rId930" Type="http://schemas.openxmlformats.org/officeDocument/2006/relationships/hyperlink" Target="https://www.reddit.com/r/AmItheAsshole/comments/1awizuh/aita_for_not_wanting_to_sleep_on_the_couch/krhzyjj/" TargetMode="External"/><Relationship Id="rId1006" Type="http://schemas.openxmlformats.org/officeDocument/2006/relationships/hyperlink" Target="https://www.reddit.com/r/AmItheAsshole/comments/1awkqhy/aita_for_snapping_at_my_husband_and_telling_him/kri6oo1/" TargetMode="External"/><Relationship Id="rId1353" Type="http://schemas.openxmlformats.org/officeDocument/2006/relationships/hyperlink" Target="https://www.reddit.com/r/AmItheAsshole/comments/1awkqhy/aita_for_snapping_at_my_husband_and_telling_him/kriu3s5/" TargetMode="External"/><Relationship Id="rId1560" Type="http://schemas.openxmlformats.org/officeDocument/2006/relationships/hyperlink" Target="https://www.reddit.com/r/AmItheAsshole/comments/1awlk12/aita_for_telling_my_wife_to_be_happy_with_the_car/krl5gr0/" TargetMode="External"/><Relationship Id="rId2404" Type="http://schemas.openxmlformats.org/officeDocument/2006/relationships/hyperlink" Target="https://www.reddit.com/r/AmItheAsshole/comments/1awm5kq/aita_for_not_inviting_my_girlfriend_to_join_the/krlbzcr/" TargetMode="External"/><Relationship Id="rId2611" Type="http://schemas.openxmlformats.org/officeDocument/2006/relationships/hyperlink" Target="https://www.reddit.com/r/AmItheAsshole/comments/1awm5kq/aita_for_not_inviting_my_girlfriend_to_join_the/krjws7e/" TargetMode="External"/><Relationship Id="rId1213" Type="http://schemas.openxmlformats.org/officeDocument/2006/relationships/hyperlink" Target="https://www.reddit.com/r/AmItheAsshole/comments/1awkqhy/aita_for_snapping_at_my_husband_and_telling_him/krjne69/" TargetMode="External"/><Relationship Id="rId1420" Type="http://schemas.openxmlformats.org/officeDocument/2006/relationships/hyperlink" Target="https://www.reddit.com/r/AmItheAsshole/comments/1awlk12/aita_for_telling_my_wife_to_be_happy_with_the_car/krjalc5/" TargetMode="External"/><Relationship Id="rId3178" Type="http://schemas.openxmlformats.org/officeDocument/2006/relationships/hyperlink" Target="https://www.reddit.com/r/AmItheAsshole/comments/1awvi0c/aita_for_not_selling_my_house_and_giving_my_ex/krlzgb2/" TargetMode="External"/><Relationship Id="rId3385" Type="http://schemas.openxmlformats.org/officeDocument/2006/relationships/hyperlink" Target="https://www.reddit.com/r/AmItheAsshole/comments/1ax0gye/aita_for_being_concerned_about_my_bfs_drinking/krkwioi/" TargetMode="External"/></Relationships>
</file>

<file path=xl/worksheets/_rels/sheet7.xml.rels><?xml version="1.0" encoding="UTF-8" standalone="yes"?>
<Relationships xmlns="http://schemas.openxmlformats.org/package/2006/relationships"><Relationship Id="rId1827" Type="http://schemas.openxmlformats.org/officeDocument/2006/relationships/hyperlink" Target="https://www.reddit.com/r/AmItheAsshole/comments/1aybqyz/aita_for_telling_my_wife_its_her_fault_that_our/kruh784/" TargetMode="External"/><Relationship Id="rId170" Type="http://schemas.openxmlformats.org/officeDocument/2006/relationships/hyperlink" Target="https://www.reddit.com/r/AmItheAsshole/comments/1ayf6xz/aita_for_not_helping_my_wife_around_the_house/krutmb0/" TargetMode="External"/><Relationship Id="rId987" Type="http://schemas.openxmlformats.org/officeDocument/2006/relationships/hyperlink" Target="https://www.reddit.com/r/AmItheAsshole/comments/1aybqyz/aita_for_telling_my_wife_its_her_fault_that_our/krtwj8v/" TargetMode="External"/><Relationship Id="rId847" Type="http://schemas.openxmlformats.org/officeDocument/2006/relationships/hyperlink" Target="https://www.reddit.com/r/AmItheAsshole/comments/1ayd22g/aita_for_wanting_my_gf_to_drop_her_guy_friend/kru6s1f/" TargetMode="External"/><Relationship Id="rId1477" Type="http://schemas.openxmlformats.org/officeDocument/2006/relationships/hyperlink" Target="https://www.reddit.com/r/AmItheAsshole/comments/1aybqyz/aita_for_telling_my_wife_its_her_fault_that_our/kruuem6/" TargetMode="External"/><Relationship Id="rId1684" Type="http://schemas.openxmlformats.org/officeDocument/2006/relationships/hyperlink" Target="https://www.reddit.com/r/AmItheAsshole/comments/1aybqyz/aita_for_telling_my_wife_its_her_fault_that_our/krubfio/" TargetMode="External"/><Relationship Id="rId1891" Type="http://schemas.openxmlformats.org/officeDocument/2006/relationships/hyperlink" Target="https://www.reddit.com/r/AmItheAsshole/comments/1aybqyz/aita_for_telling_my_wife_its_her_fault_that_our/kru8hxf/" TargetMode="External"/><Relationship Id="rId707" Type="http://schemas.openxmlformats.org/officeDocument/2006/relationships/hyperlink" Target="https://www.reddit.com/r/AmItheAsshole/comments/1ayf6xz/aita_for_not_helping_my_wife_around_the_house/krv6po1/" TargetMode="External"/><Relationship Id="rId914" Type="http://schemas.openxmlformats.org/officeDocument/2006/relationships/hyperlink" Target="https://www.reddit.com/r/AmItheAsshole/comments/1aycvma/aita_for_telling_my_boyfriend_hes_taking_all_the/krv3brk/" TargetMode="External"/><Relationship Id="rId1337" Type="http://schemas.openxmlformats.org/officeDocument/2006/relationships/hyperlink" Target="https://www.reddit.com/r/AmItheAsshole/comments/1aybqyz/aita_for_telling_my_wife_its_her_fault_that_our/krue4ka/" TargetMode="External"/><Relationship Id="rId1544" Type="http://schemas.openxmlformats.org/officeDocument/2006/relationships/hyperlink" Target="https://www.reddit.com/r/AmItheAsshole/comments/1aybqyz/aita_for_telling_my_wife_its_her_fault_that_our/krv9n4o/" TargetMode="External"/><Relationship Id="rId1751" Type="http://schemas.openxmlformats.org/officeDocument/2006/relationships/hyperlink" Target="https://www.reddit.com/r/AmItheAsshole/comments/1aybqyz/aita_for_telling_my_wife_its_her_fault_that_our/kruapvw/" TargetMode="External"/><Relationship Id="rId43" Type="http://schemas.openxmlformats.org/officeDocument/2006/relationships/hyperlink" Target="https://www.reddit.com/r/AmItheAsshole/comments/1ayf6xz/aita_for_not_helping_my_wife_around_the_house/krujob9/" TargetMode="External"/><Relationship Id="rId1404" Type="http://schemas.openxmlformats.org/officeDocument/2006/relationships/hyperlink" Target="https://www.reddit.com/r/AmItheAsshole/comments/1aybqyz/aita_for_telling_my_wife_its_her_fault_that_our/krum85k/" TargetMode="External"/><Relationship Id="rId1611" Type="http://schemas.openxmlformats.org/officeDocument/2006/relationships/hyperlink" Target="https://www.reddit.com/r/AmItheAsshole/comments/1aybqyz/aita_for_telling_my_wife_its_her_fault_that_our/krum5gx/" TargetMode="External"/><Relationship Id="rId497" Type="http://schemas.openxmlformats.org/officeDocument/2006/relationships/hyperlink" Target="https://www.reddit.com/r/AmItheAsshole/comments/1ayf6xz/aita_for_not_helping_my_wife_around_the_house/krunw5s/" TargetMode="External"/><Relationship Id="rId357" Type="http://schemas.openxmlformats.org/officeDocument/2006/relationships/hyperlink" Target="https://www.reddit.com/r/AmItheAsshole/comments/1ayf6xz/aita_for_not_helping_my_wife_around_the_house/krv8wrr/" TargetMode="External"/><Relationship Id="rId1194" Type="http://schemas.openxmlformats.org/officeDocument/2006/relationships/hyperlink" Target="https://www.reddit.com/r/AmItheAsshole/comments/1aybqyz/aita_for_telling_my_wife_its_her_fault_that_our/kru24vk/" TargetMode="External"/><Relationship Id="rId2038" Type="http://schemas.openxmlformats.org/officeDocument/2006/relationships/hyperlink" Target="https://www.reddit.com/r/AmItheAsshole/comments/1aybqyz/aita_for_telling_my_wife_its_her_fault_that_our/krv4adq/" TargetMode="External"/><Relationship Id="rId217" Type="http://schemas.openxmlformats.org/officeDocument/2006/relationships/hyperlink" Target="https://www.reddit.com/r/AmItheAsshole/comments/1ayf6xz/aita_for_not_helping_my_wife_around_the_house/kruy9u4/" TargetMode="External"/><Relationship Id="rId564" Type="http://schemas.openxmlformats.org/officeDocument/2006/relationships/hyperlink" Target="https://www.reddit.com/r/AmItheAsshole/comments/1ayf6xz/aita_for_not_helping_my_wife_around_the_house/krus902/" TargetMode="External"/><Relationship Id="rId771" Type="http://schemas.openxmlformats.org/officeDocument/2006/relationships/hyperlink" Target="https://www.reddit.com/r/AmItheAsshole/comments/1ayf6xz/aita_for_not_helping_my_wife_around_the_house/krv0u4r/" TargetMode="External"/><Relationship Id="rId424" Type="http://schemas.openxmlformats.org/officeDocument/2006/relationships/hyperlink" Target="https://www.reddit.com/r/AmItheAsshole/comments/1ayf6xz/aita_for_not_helping_my_wife_around_the_house/krvetps/" TargetMode="External"/><Relationship Id="rId631" Type="http://schemas.openxmlformats.org/officeDocument/2006/relationships/hyperlink" Target="https://www.reddit.com/r/AmItheAsshole/comments/1ayf6xz/aita_for_not_helping_my_wife_around_the_house/krulh2c/" TargetMode="External"/><Relationship Id="rId1054" Type="http://schemas.openxmlformats.org/officeDocument/2006/relationships/hyperlink" Target="https://www.reddit.com/r/AmItheAsshole/comments/1aybqyz/aita_for_telling_my_wife_its_her_fault_that_our/kru5axq/" TargetMode="External"/><Relationship Id="rId1261" Type="http://schemas.openxmlformats.org/officeDocument/2006/relationships/hyperlink" Target="https://www.reddit.com/r/AmItheAsshole/comments/1aybqyz/aita_for_telling_my_wife_its_her_fault_that_our/kru9bpd/" TargetMode="External"/><Relationship Id="rId2105" Type="http://schemas.openxmlformats.org/officeDocument/2006/relationships/hyperlink" Target="https://www.reddit.com/r/AmItheAsshole/comments/1aybqyz/aita_for_telling_my_wife_its_her_fault_that_our/kruw11k/" TargetMode="External"/><Relationship Id="rId1121" Type="http://schemas.openxmlformats.org/officeDocument/2006/relationships/hyperlink" Target="https://www.reddit.com/r/AmItheAsshole/comments/1aybqyz/aita_for_telling_my_wife_its_her_fault_that_our/krujwpz/" TargetMode="External"/><Relationship Id="rId1938" Type="http://schemas.openxmlformats.org/officeDocument/2006/relationships/hyperlink" Target="https://www.reddit.com/r/AmItheAsshole/comments/1aybqyz/aita_for_telling_my_wife_its_her_fault_that_our/krugkwz/" TargetMode="External"/><Relationship Id="rId281" Type="http://schemas.openxmlformats.org/officeDocument/2006/relationships/hyperlink" Target="https://www.reddit.com/r/AmItheAsshole/comments/1ayf6xz/aita_for_not_helping_my_wife_around_the_house/krv1szc/" TargetMode="External"/><Relationship Id="rId141" Type="http://schemas.openxmlformats.org/officeDocument/2006/relationships/hyperlink" Target="https://www.reddit.com/r/AmItheAsshole/comments/1ayf6xz/aita_for_not_helping_my_wife_around_the_house/krv24nc/" TargetMode="External"/><Relationship Id="rId7" Type="http://schemas.openxmlformats.org/officeDocument/2006/relationships/hyperlink" Target="https://www.reddit.com/r/AmItheAsshole/comments/1ayijeb/wibta_for_yelling_at_my_boyfriends_little_brother/" TargetMode="External"/><Relationship Id="rId958" Type="http://schemas.openxmlformats.org/officeDocument/2006/relationships/hyperlink" Target="https://www.reddit.com/r/AmItheAsshole/comments/1aybqyz/aita_for_telling_my_wife_its_her_fault_that_our/krtpjcz/" TargetMode="External"/><Relationship Id="rId1588" Type="http://schemas.openxmlformats.org/officeDocument/2006/relationships/hyperlink" Target="https://www.reddit.com/r/AmItheAsshole/comments/1aybqyz/aita_for_telling_my_wife_its_her_fault_that_our/kru7cw3/" TargetMode="External"/><Relationship Id="rId1795" Type="http://schemas.openxmlformats.org/officeDocument/2006/relationships/hyperlink" Target="https://www.reddit.com/r/AmItheAsshole/comments/1aybqyz/aita_for_telling_my_wife_its_her_fault_that_our/kru39s6/" TargetMode="External"/><Relationship Id="rId87" Type="http://schemas.openxmlformats.org/officeDocument/2006/relationships/hyperlink" Target="https://www.reddit.com/r/AmItheAsshole/comments/1ayf6xz/aita_for_not_helping_my_wife_around_the_house/krukt8x/" TargetMode="External"/><Relationship Id="rId818" Type="http://schemas.openxmlformats.org/officeDocument/2006/relationships/hyperlink" Target="https://www.reddit.com/r/AmItheAsshole/comments/1ayf6xz/aita_for_not_helping_my_wife_around_the_house/krv5mca/" TargetMode="External"/><Relationship Id="rId1448" Type="http://schemas.openxmlformats.org/officeDocument/2006/relationships/hyperlink" Target="https://www.reddit.com/r/AmItheAsshole/comments/1aybqyz/aita_for_telling_my_wife_its_her_fault_that_our/krurtr8/" TargetMode="External"/><Relationship Id="rId1655" Type="http://schemas.openxmlformats.org/officeDocument/2006/relationships/hyperlink" Target="https://www.reddit.com/r/AmItheAsshole/comments/1aybqyz/aita_for_telling_my_wife_its_her_fault_that_our/krv875g/" TargetMode="External"/><Relationship Id="rId1308" Type="http://schemas.openxmlformats.org/officeDocument/2006/relationships/hyperlink" Target="https://www.reddit.com/r/AmItheAsshole/comments/1aybqyz/aita_for_telling_my_wife_its_her_fault_that_our/kruc01z/" TargetMode="External"/><Relationship Id="rId1862" Type="http://schemas.openxmlformats.org/officeDocument/2006/relationships/hyperlink" Target="https://www.reddit.com/r/AmItheAsshole/comments/1aybqyz/aita_for_telling_my_wife_its_her_fault_that_our/krujy17/" TargetMode="External"/><Relationship Id="rId1515" Type="http://schemas.openxmlformats.org/officeDocument/2006/relationships/hyperlink" Target="https://www.reddit.com/r/AmItheAsshole/comments/1aybqyz/aita_for_telling_my_wife_its_her_fault_that_our/krv3aq0/" TargetMode="External"/><Relationship Id="rId1722" Type="http://schemas.openxmlformats.org/officeDocument/2006/relationships/hyperlink" Target="https://www.reddit.com/r/AmItheAsshole/comments/1aybqyz/aita_for_telling_my_wife_its_her_fault_that_our/kru2211/" TargetMode="External"/><Relationship Id="rId14" Type="http://schemas.openxmlformats.org/officeDocument/2006/relationships/hyperlink" Target="https://www.reddit.com/r/AmItheAsshole/comments/1ayklw6/aita_for_wanting_my_girlfriend_to_pay_for_things/krvelbw/" TargetMode="External"/><Relationship Id="rId163" Type="http://schemas.openxmlformats.org/officeDocument/2006/relationships/hyperlink" Target="https://www.reddit.com/r/AmItheAsshole/comments/1ayf6xz/aita_for_not_helping_my_wife_around_the_house/kruslj3/" TargetMode="External"/><Relationship Id="rId370" Type="http://schemas.openxmlformats.org/officeDocument/2006/relationships/hyperlink" Target="https://www.reddit.com/r/AmItheAsshole/comments/1ayf6xz/aita_for_not_helping_my_wife_around_the_house/krv9onc/" TargetMode="External"/><Relationship Id="rId2051" Type="http://schemas.openxmlformats.org/officeDocument/2006/relationships/hyperlink" Target="https://www.reddit.com/r/AmItheAsshole/comments/1aybqyz/aita_for_telling_my_wife_its_her_fault_that_our/krub9sf/" TargetMode="External"/><Relationship Id="rId230" Type="http://schemas.openxmlformats.org/officeDocument/2006/relationships/hyperlink" Target="https://www.reddit.com/r/AmItheAsshole/comments/1ayf6xz/aita_for_not_helping_my_wife_around_the_house/kruz08o/" TargetMode="External"/><Relationship Id="rId468" Type="http://schemas.openxmlformats.org/officeDocument/2006/relationships/hyperlink" Target="https://www.reddit.com/r/AmItheAsshole/comments/1ayf6xz/aita_for_not_helping_my_wife_around_the_house/kruukws/" TargetMode="External"/><Relationship Id="rId675" Type="http://schemas.openxmlformats.org/officeDocument/2006/relationships/hyperlink" Target="https://www.reddit.com/r/AmItheAsshole/comments/1ayf6xz/aita_for_not_helping_my_wife_around_the_house/krvclk8/" TargetMode="External"/><Relationship Id="rId882" Type="http://schemas.openxmlformats.org/officeDocument/2006/relationships/hyperlink" Target="https://www.reddit.com/r/AmItheAsshole/comments/1aycvma/aita_for_telling_my_boyfriend_hes_taking_all_the/kru7fba/" TargetMode="External"/><Relationship Id="rId1098" Type="http://schemas.openxmlformats.org/officeDocument/2006/relationships/hyperlink" Target="https://www.reddit.com/r/AmItheAsshole/comments/1aybqyz/aita_for_telling_my_wife_its_her_fault_that_our/kruxxnj/" TargetMode="External"/><Relationship Id="rId328" Type="http://schemas.openxmlformats.org/officeDocument/2006/relationships/hyperlink" Target="https://www.reddit.com/r/AmItheAsshole/comments/1ayf6xz/aita_for_not_helping_my_wife_around_the_house/krv6tbz/" TargetMode="External"/><Relationship Id="rId535" Type="http://schemas.openxmlformats.org/officeDocument/2006/relationships/hyperlink" Target="https://www.reddit.com/r/AmItheAsshole/comments/1ayf6xz/aita_for_not_helping_my_wife_around_the_house/kruyeax/" TargetMode="External"/><Relationship Id="rId742" Type="http://schemas.openxmlformats.org/officeDocument/2006/relationships/hyperlink" Target="https://www.reddit.com/r/AmItheAsshole/comments/1ayf6xz/aita_for_not_helping_my_wife_around_the_house/krvd2jp/" TargetMode="External"/><Relationship Id="rId1165" Type="http://schemas.openxmlformats.org/officeDocument/2006/relationships/hyperlink" Target="https://www.reddit.com/r/AmItheAsshole/comments/1aybqyz/aita_for_telling_my_wife_its_her_fault_that_our/kru2dw1/" TargetMode="External"/><Relationship Id="rId1372" Type="http://schemas.openxmlformats.org/officeDocument/2006/relationships/hyperlink" Target="https://www.reddit.com/r/AmItheAsshole/comments/1aybqyz/aita_for_telling_my_wife_its_her_fault_that_our/kruhewx/" TargetMode="External"/><Relationship Id="rId2009" Type="http://schemas.openxmlformats.org/officeDocument/2006/relationships/hyperlink" Target="https://www.reddit.com/r/AmItheAsshole/comments/1aybqyz/aita_for_telling_my_wife_its_her_fault_that_our/krugx8v/" TargetMode="External"/><Relationship Id="rId602" Type="http://schemas.openxmlformats.org/officeDocument/2006/relationships/hyperlink" Target="https://www.reddit.com/r/AmItheAsshole/comments/1ayf6xz/aita_for_not_helping_my_wife_around_the_house/krux41x/" TargetMode="External"/><Relationship Id="rId1025" Type="http://schemas.openxmlformats.org/officeDocument/2006/relationships/hyperlink" Target="https://www.reddit.com/r/AmItheAsshole/comments/1aybqyz/aita_for_telling_my_wife_its_her_fault_that_our/kru1dfq/" TargetMode="External"/><Relationship Id="rId1232" Type="http://schemas.openxmlformats.org/officeDocument/2006/relationships/hyperlink" Target="https://www.reddit.com/r/AmItheAsshole/comments/1aybqyz/aita_for_telling_my_wife_its_her_fault_that_our/kru5yz7/" TargetMode="External"/><Relationship Id="rId1677" Type="http://schemas.openxmlformats.org/officeDocument/2006/relationships/hyperlink" Target="https://www.reddit.com/r/AmItheAsshole/comments/1aybqyz/aita_for_telling_my_wife_its_her_fault_that_our/krttaa1/" TargetMode="External"/><Relationship Id="rId1884" Type="http://schemas.openxmlformats.org/officeDocument/2006/relationships/hyperlink" Target="https://www.reddit.com/r/AmItheAsshole/comments/1aybqyz/aita_for_telling_my_wife_its_her_fault_that_our/krv3ba7/" TargetMode="External"/><Relationship Id="rId907" Type="http://schemas.openxmlformats.org/officeDocument/2006/relationships/hyperlink" Target="https://www.reddit.com/r/AmItheAsshole/comments/1aycvma/aita_for_telling_my_boyfriend_hes_taking_all_the/krv3pi9/" TargetMode="External"/><Relationship Id="rId1537" Type="http://schemas.openxmlformats.org/officeDocument/2006/relationships/hyperlink" Target="https://www.reddit.com/r/AmItheAsshole/comments/1aybqyz/aita_for_telling_my_wife_its_her_fault_that_our/krv902g/" TargetMode="External"/><Relationship Id="rId1744" Type="http://schemas.openxmlformats.org/officeDocument/2006/relationships/hyperlink" Target="https://www.reddit.com/r/AmItheAsshole/comments/1aybqyz/aita_for_telling_my_wife_its_her_fault_that_our/kru77b1/" TargetMode="External"/><Relationship Id="rId1951" Type="http://schemas.openxmlformats.org/officeDocument/2006/relationships/hyperlink" Target="https://www.reddit.com/r/AmItheAsshole/comments/1aybqyz/aita_for_telling_my_wife_its_her_fault_that_our/krugccv/" TargetMode="External"/><Relationship Id="rId36" Type="http://schemas.openxmlformats.org/officeDocument/2006/relationships/hyperlink" Target="https://www.reddit.com/r/AmItheAsshole/comments/1ayf6xz/aita_for_not_helping_my_wife_around_the_house/kruhvz0/" TargetMode="External"/><Relationship Id="rId1604" Type="http://schemas.openxmlformats.org/officeDocument/2006/relationships/hyperlink" Target="https://www.reddit.com/r/AmItheAsshole/comments/1aybqyz/aita_for_telling_my_wife_its_her_fault_that_our/krulwgd/" TargetMode="External"/><Relationship Id="rId185" Type="http://schemas.openxmlformats.org/officeDocument/2006/relationships/hyperlink" Target="https://www.reddit.com/r/AmItheAsshole/comments/1ayf6xz/aita_for_not_helping_my_wife_around_the_house/kruw8ms/" TargetMode="External"/><Relationship Id="rId1811" Type="http://schemas.openxmlformats.org/officeDocument/2006/relationships/hyperlink" Target="https://www.reddit.com/r/AmItheAsshole/comments/1aybqyz/aita_for_telling_my_wife_its_her_fault_that_our/krui0ma/" TargetMode="External"/><Relationship Id="rId1909" Type="http://schemas.openxmlformats.org/officeDocument/2006/relationships/hyperlink" Target="https://www.reddit.com/r/AmItheAsshole/comments/1aybqyz/aita_for_telling_my_wife_its_her_fault_that_our/kruc7sp/" TargetMode="External"/><Relationship Id="rId392" Type="http://schemas.openxmlformats.org/officeDocument/2006/relationships/hyperlink" Target="https://www.reddit.com/r/AmItheAsshole/comments/1ayf6xz/aita_for_not_helping_my_wife_around_the_house/krvc64p/" TargetMode="External"/><Relationship Id="rId697" Type="http://schemas.openxmlformats.org/officeDocument/2006/relationships/hyperlink" Target="https://www.reddit.com/r/AmItheAsshole/comments/1ayf6xz/aita_for_not_helping_my_wife_around_the_house/krv9isc/" TargetMode="External"/><Relationship Id="rId2073" Type="http://schemas.openxmlformats.org/officeDocument/2006/relationships/hyperlink" Target="https://www.reddit.com/r/AmItheAsshole/comments/1aybqyz/aita_for_telling_my_wife_its_her_fault_that_our/krui18w/" TargetMode="External"/><Relationship Id="rId252" Type="http://schemas.openxmlformats.org/officeDocument/2006/relationships/hyperlink" Target="https://www.reddit.com/r/AmItheAsshole/comments/1ayf6xz/aita_for_not_helping_my_wife_around_the_house/krv03ml/" TargetMode="External"/><Relationship Id="rId1187" Type="http://schemas.openxmlformats.org/officeDocument/2006/relationships/hyperlink" Target="https://www.reddit.com/r/AmItheAsshole/comments/1aybqyz/aita_for_telling_my_wife_its_her_fault_that_our/kruzgu1/" TargetMode="External"/><Relationship Id="rId112" Type="http://schemas.openxmlformats.org/officeDocument/2006/relationships/hyperlink" Target="https://www.reddit.com/r/AmItheAsshole/comments/1ayf6xz/aita_for_not_helping_my_wife_around_the_house/kruplnc/" TargetMode="External"/><Relationship Id="rId557" Type="http://schemas.openxmlformats.org/officeDocument/2006/relationships/hyperlink" Target="https://www.reddit.com/r/AmItheAsshole/comments/1ayf6xz/aita_for_not_helping_my_wife_around_the_house/krupr3q/" TargetMode="External"/><Relationship Id="rId764" Type="http://schemas.openxmlformats.org/officeDocument/2006/relationships/hyperlink" Target="https://www.reddit.com/r/AmItheAsshole/comments/1ayf6xz/aita_for_not_helping_my_wife_around_the_house/krv37py/" TargetMode="External"/><Relationship Id="rId971" Type="http://schemas.openxmlformats.org/officeDocument/2006/relationships/hyperlink" Target="https://www.reddit.com/r/AmItheAsshole/comments/1aybqyz/aita_for_telling_my_wife_its_her_fault_that_our/kru1u0y/" TargetMode="External"/><Relationship Id="rId1394" Type="http://schemas.openxmlformats.org/officeDocument/2006/relationships/hyperlink" Target="https://www.reddit.com/r/AmItheAsshole/comments/1aybqyz/aita_for_telling_my_wife_its_her_fault_that_our/kruk6zs/" TargetMode="External"/><Relationship Id="rId1699" Type="http://schemas.openxmlformats.org/officeDocument/2006/relationships/hyperlink" Target="https://www.reddit.com/r/AmItheAsshole/comments/1aybqyz/aita_for_telling_my_wife_its_her_fault_that_our/kruhvgu/" TargetMode="External"/><Relationship Id="rId2000" Type="http://schemas.openxmlformats.org/officeDocument/2006/relationships/hyperlink" Target="https://www.reddit.com/r/AmItheAsshole/comments/1aybqyz/aita_for_telling_my_wife_its_her_fault_that_our/kru40m5/" TargetMode="External"/><Relationship Id="rId417" Type="http://schemas.openxmlformats.org/officeDocument/2006/relationships/hyperlink" Target="https://www.reddit.com/r/AmItheAsshole/comments/1ayf6xz/aita_for_not_helping_my_wife_around_the_house/krvefqv/" TargetMode="External"/><Relationship Id="rId624" Type="http://schemas.openxmlformats.org/officeDocument/2006/relationships/hyperlink" Target="https://www.reddit.com/r/AmItheAsshole/comments/1ayf6xz/aita_for_not_helping_my_wife_around_the_house/kruwpxk/" TargetMode="External"/><Relationship Id="rId831" Type="http://schemas.openxmlformats.org/officeDocument/2006/relationships/hyperlink" Target="https://www.reddit.com/r/AmItheAsshole/comments/1aydd2r/aita_for_talking_about_my_sisters_death_with_my/kru3025/" TargetMode="External"/><Relationship Id="rId1047" Type="http://schemas.openxmlformats.org/officeDocument/2006/relationships/hyperlink" Target="https://www.reddit.com/r/AmItheAsshole/comments/1aybqyz/aita_for_telling_my_wife_its_her_fault_that_our/kru473y/" TargetMode="External"/><Relationship Id="rId1254" Type="http://schemas.openxmlformats.org/officeDocument/2006/relationships/hyperlink" Target="https://www.reddit.com/r/AmItheAsshole/comments/1aybqyz/aita_for_telling_my_wife_its_her_fault_that_our/kru8wfk/" TargetMode="External"/><Relationship Id="rId1461" Type="http://schemas.openxmlformats.org/officeDocument/2006/relationships/hyperlink" Target="https://www.reddit.com/r/AmItheAsshole/comments/1aybqyz/aita_for_telling_my_wife_its_her_fault_that_our/krusruj/" TargetMode="External"/><Relationship Id="rId929" Type="http://schemas.openxmlformats.org/officeDocument/2006/relationships/hyperlink" Target="https://www.reddit.com/r/AmItheAsshole/comments/1aycvma/aita_for_telling_my_boyfriend_hes_taking_all_the/krtzvdi/" TargetMode="External"/><Relationship Id="rId1114" Type="http://schemas.openxmlformats.org/officeDocument/2006/relationships/hyperlink" Target="https://www.reddit.com/r/AmItheAsshole/comments/1aybqyz/aita_for_telling_my_wife_its_her_fault_that_our/krtwo3h/" TargetMode="External"/><Relationship Id="rId1321" Type="http://schemas.openxmlformats.org/officeDocument/2006/relationships/hyperlink" Target="https://www.reddit.com/r/AmItheAsshole/comments/1aybqyz/aita_for_telling_my_wife_its_her_fault_that_our/krud879/" TargetMode="External"/><Relationship Id="rId1559" Type="http://schemas.openxmlformats.org/officeDocument/2006/relationships/hyperlink" Target="https://www.reddit.com/r/AmItheAsshole/comments/1aybqyz/aita_for_telling_my_wife_its_her_fault_that_our/kru2s5t/" TargetMode="External"/><Relationship Id="rId1766" Type="http://schemas.openxmlformats.org/officeDocument/2006/relationships/hyperlink" Target="https://www.reddit.com/r/AmItheAsshole/comments/1aybqyz/aita_for_telling_my_wife_its_her_fault_that_our/krufl29/" TargetMode="External"/><Relationship Id="rId1973" Type="http://schemas.openxmlformats.org/officeDocument/2006/relationships/hyperlink" Target="https://www.reddit.com/r/AmItheAsshole/comments/1aybqyz/aita_for_telling_my_wife_its_her_fault_that_our/kru6eb7/" TargetMode="External"/><Relationship Id="rId58" Type="http://schemas.openxmlformats.org/officeDocument/2006/relationships/hyperlink" Target="https://www.reddit.com/r/AmItheAsshole/comments/1ayf6xz/aita_for_not_helping_my_wife_around_the_house/krud99r/" TargetMode="External"/><Relationship Id="rId1419" Type="http://schemas.openxmlformats.org/officeDocument/2006/relationships/hyperlink" Target="https://www.reddit.com/r/AmItheAsshole/comments/1aybqyz/aita_for_telling_my_wife_its_her_fault_that_our/krunhug/" TargetMode="External"/><Relationship Id="rId1626" Type="http://schemas.openxmlformats.org/officeDocument/2006/relationships/hyperlink" Target="https://www.reddit.com/r/AmItheAsshole/comments/1aybqyz/aita_for_telling_my_wife_its_her_fault_that_our/krtqzbu/" TargetMode="External"/><Relationship Id="rId1833" Type="http://schemas.openxmlformats.org/officeDocument/2006/relationships/hyperlink" Target="https://www.reddit.com/r/AmItheAsshole/comments/1aybqyz/aita_for_telling_my_wife_its_her_fault_that_our/krv9206/" TargetMode="External"/><Relationship Id="rId1900" Type="http://schemas.openxmlformats.org/officeDocument/2006/relationships/hyperlink" Target="https://www.reddit.com/r/AmItheAsshole/comments/1aybqyz/aita_for_telling_my_wife_its_her_fault_that_our/kruhsum/" TargetMode="External"/><Relationship Id="rId2095" Type="http://schemas.openxmlformats.org/officeDocument/2006/relationships/hyperlink" Target="https://www.reddit.com/r/AmItheAsshole/comments/1aybqyz/aita_for_telling_my_wife_its_her_fault_that_our/kruz7qm/" TargetMode="External"/><Relationship Id="rId274" Type="http://schemas.openxmlformats.org/officeDocument/2006/relationships/hyperlink" Target="https://www.reddit.com/r/AmItheAsshole/comments/1ayf6xz/aita_for_not_helping_my_wife_around_the_house/krv1i9h/" TargetMode="External"/><Relationship Id="rId481" Type="http://schemas.openxmlformats.org/officeDocument/2006/relationships/hyperlink" Target="https://www.reddit.com/r/AmItheAsshole/comments/1ayf6xz/aita_for_not_helping_my_wife_around_the_house/krv53of/" TargetMode="External"/><Relationship Id="rId134" Type="http://schemas.openxmlformats.org/officeDocument/2006/relationships/hyperlink" Target="https://www.reddit.com/r/AmItheAsshole/comments/1ayf6xz/aita_for_not_helping_my_wife_around_the_house/krutdgj/" TargetMode="External"/><Relationship Id="rId579" Type="http://schemas.openxmlformats.org/officeDocument/2006/relationships/hyperlink" Target="https://www.reddit.com/r/AmItheAsshole/comments/1ayf6xz/aita_for_not_helping_my_wife_around_the_house/krv9rzk/" TargetMode="External"/><Relationship Id="rId786" Type="http://schemas.openxmlformats.org/officeDocument/2006/relationships/hyperlink" Target="https://www.reddit.com/r/AmItheAsshole/comments/1ayf6xz/aita_for_not_helping_my_wife_around_the_house/kruymxi/" TargetMode="External"/><Relationship Id="rId993" Type="http://schemas.openxmlformats.org/officeDocument/2006/relationships/hyperlink" Target="https://www.reddit.com/r/AmItheAsshole/comments/1aybqyz/aita_for_telling_my_wife_its_her_fault_that_our/krttukz/" TargetMode="External"/><Relationship Id="rId341" Type="http://schemas.openxmlformats.org/officeDocument/2006/relationships/hyperlink" Target="https://www.reddit.com/r/AmItheAsshole/comments/1ayf6xz/aita_for_not_helping_my_wife_around_the_house/krv7hb7/" TargetMode="External"/><Relationship Id="rId439" Type="http://schemas.openxmlformats.org/officeDocument/2006/relationships/hyperlink" Target="https://www.reddit.com/r/AmItheAsshole/comments/1ayf6xz/aita_for_not_helping_my_wife_around_the_house/krv2l3h/" TargetMode="External"/><Relationship Id="rId646" Type="http://schemas.openxmlformats.org/officeDocument/2006/relationships/hyperlink" Target="https://www.reddit.com/r/AmItheAsshole/comments/1ayf6xz/aita_for_not_helping_my_wife_around_the_house/krux17o/" TargetMode="External"/><Relationship Id="rId1069" Type="http://schemas.openxmlformats.org/officeDocument/2006/relationships/hyperlink" Target="https://www.reddit.com/r/AmItheAsshole/comments/1aybqyz/aita_for_telling_my_wife_its_her_fault_that_our/krubew2/" TargetMode="External"/><Relationship Id="rId1276" Type="http://schemas.openxmlformats.org/officeDocument/2006/relationships/hyperlink" Target="https://www.reddit.com/r/AmItheAsshole/comments/1aybqyz/aita_for_telling_my_wife_its_her_fault_that_our/krua15t/" TargetMode="External"/><Relationship Id="rId1483" Type="http://schemas.openxmlformats.org/officeDocument/2006/relationships/hyperlink" Target="https://www.reddit.com/r/AmItheAsshole/comments/1aybqyz/aita_for_telling_my_wife_its_her_fault_that_our/kruvstc/" TargetMode="External"/><Relationship Id="rId2022" Type="http://schemas.openxmlformats.org/officeDocument/2006/relationships/hyperlink" Target="https://www.reddit.com/r/AmItheAsshole/comments/1aybqyz/aita_for_telling_my_wife_its_her_fault_that_our/krulume/" TargetMode="External"/><Relationship Id="rId201" Type="http://schemas.openxmlformats.org/officeDocument/2006/relationships/hyperlink" Target="https://www.reddit.com/r/AmItheAsshole/comments/1ayf6xz/aita_for_not_helping_my_wife_around_the_house/kruxj5d/" TargetMode="External"/><Relationship Id="rId506" Type="http://schemas.openxmlformats.org/officeDocument/2006/relationships/hyperlink" Target="https://www.reddit.com/r/AmItheAsshole/comments/1ayf6xz/aita_for_not_helping_my_wife_around_the_house/kruybyk/" TargetMode="External"/><Relationship Id="rId853" Type="http://schemas.openxmlformats.org/officeDocument/2006/relationships/hyperlink" Target="https://www.reddit.com/r/AmItheAsshole/comments/1ayd22g/aita_for_wanting_my_gf_to_drop_her_guy_friend/krusakm/" TargetMode="External"/><Relationship Id="rId1136" Type="http://schemas.openxmlformats.org/officeDocument/2006/relationships/hyperlink" Target="https://www.reddit.com/r/AmItheAsshole/comments/1aybqyz/aita_for_telling_my_wife_its_her_fault_that_our/kru168b/" TargetMode="External"/><Relationship Id="rId1690" Type="http://schemas.openxmlformats.org/officeDocument/2006/relationships/hyperlink" Target="https://www.reddit.com/r/AmItheAsshole/comments/1aybqyz/aita_for_telling_my_wife_its_her_fault_that_our/krujraf/" TargetMode="External"/><Relationship Id="rId1788" Type="http://schemas.openxmlformats.org/officeDocument/2006/relationships/hyperlink" Target="https://www.reddit.com/r/AmItheAsshole/comments/1aybqyz/aita_for_telling_my_wife_its_her_fault_that_our/krv29mo/" TargetMode="External"/><Relationship Id="rId1995" Type="http://schemas.openxmlformats.org/officeDocument/2006/relationships/hyperlink" Target="https://www.reddit.com/r/AmItheAsshole/comments/1aybqyz/aita_for_telling_my_wife_its_her_fault_that_our/kruxdm3/" TargetMode="External"/><Relationship Id="rId713" Type="http://schemas.openxmlformats.org/officeDocument/2006/relationships/hyperlink" Target="https://www.reddit.com/r/AmItheAsshole/comments/1ayf6xz/aita_for_not_helping_my_wife_around_the_house/kruyo3p/" TargetMode="External"/><Relationship Id="rId920" Type="http://schemas.openxmlformats.org/officeDocument/2006/relationships/hyperlink" Target="https://www.reddit.com/r/AmItheAsshole/comments/1aycvma/aita_for_telling_my_boyfriend_hes_taking_all_the/kru4tvq/" TargetMode="External"/><Relationship Id="rId1343" Type="http://schemas.openxmlformats.org/officeDocument/2006/relationships/hyperlink" Target="https://www.reddit.com/r/AmItheAsshole/comments/1aybqyz/aita_for_telling_my_wife_its_her_fault_that_our/krueypl/" TargetMode="External"/><Relationship Id="rId1550" Type="http://schemas.openxmlformats.org/officeDocument/2006/relationships/hyperlink" Target="https://www.reddit.com/r/AmItheAsshole/comments/1aybqyz/aita_for_telling_my_wife_its_her_fault_that_our/krvcaxa/" TargetMode="External"/><Relationship Id="rId1648" Type="http://schemas.openxmlformats.org/officeDocument/2006/relationships/hyperlink" Target="https://www.reddit.com/r/AmItheAsshole/comments/1aybqyz/aita_for_telling_my_wife_its_her_fault_that_our/kru9mul/" TargetMode="External"/><Relationship Id="rId1203" Type="http://schemas.openxmlformats.org/officeDocument/2006/relationships/hyperlink" Target="https://www.reddit.com/r/AmItheAsshole/comments/1aybqyz/aita_for_telling_my_wife_its_her_fault_that_our/kru6omf/" TargetMode="External"/><Relationship Id="rId1410" Type="http://schemas.openxmlformats.org/officeDocument/2006/relationships/hyperlink" Target="https://www.reddit.com/r/AmItheAsshole/comments/1aybqyz/aita_for_telling_my_wife_its_her_fault_that_our/krumljh/" TargetMode="External"/><Relationship Id="rId1508" Type="http://schemas.openxmlformats.org/officeDocument/2006/relationships/hyperlink" Target="https://www.reddit.com/r/AmItheAsshole/comments/1aybqyz/aita_for_telling_my_wife_its_her_fault_that_our/krv2jow/" TargetMode="External"/><Relationship Id="rId1855" Type="http://schemas.openxmlformats.org/officeDocument/2006/relationships/hyperlink" Target="https://www.reddit.com/r/AmItheAsshole/comments/1aybqyz/aita_for_telling_my_wife_its_her_fault_that_our/kruu06k/" TargetMode="External"/><Relationship Id="rId1715" Type="http://schemas.openxmlformats.org/officeDocument/2006/relationships/hyperlink" Target="https://www.reddit.com/r/AmItheAsshole/comments/1aybqyz/aita_for_telling_my_wife_its_her_fault_that_our/krupcgn/" TargetMode="External"/><Relationship Id="rId1922" Type="http://schemas.openxmlformats.org/officeDocument/2006/relationships/hyperlink" Target="https://www.reddit.com/r/AmItheAsshole/comments/1aybqyz/aita_for_telling_my_wife_its_her_fault_that_our/kruru7k/" TargetMode="External"/><Relationship Id="rId296" Type="http://schemas.openxmlformats.org/officeDocument/2006/relationships/hyperlink" Target="https://www.reddit.com/r/AmItheAsshole/comments/1ayf6xz/aita_for_not_helping_my_wife_around_the_house/krv3e0h/" TargetMode="External"/><Relationship Id="rId156" Type="http://schemas.openxmlformats.org/officeDocument/2006/relationships/hyperlink" Target="https://www.reddit.com/r/AmItheAsshole/comments/1ayf6xz/aita_for_not_helping_my_wife_around_the_house/kruo6jw/" TargetMode="External"/><Relationship Id="rId363" Type="http://schemas.openxmlformats.org/officeDocument/2006/relationships/hyperlink" Target="https://www.reddit.com/r/AmItheAsshole/comments/1ayf6xz/aita_for_not_helping_my_wife_around_the_house/krv989m/" TargetMode="External"/><Relationship Id="rId570" Type="http://schemas.openxmlformats.org/officeDocument/2006/relationships/hyperlink" Target="https://www.reddit.com/r/AmItheAsshole/comments/1ayf6xz/aita_for_not_helping_my_wife_around_the_house/krvd8ja/" TargetMode="External"/><Relationship Id="rId2044" Type="http://schemas.openxmlformats.org/officeDocument/2006/relationships/hyperlink" Target="https://www.reddit.com/r/AmItheAsshole/comments/1aybqyz/aita_for_telling_my_wife_its_her_fault_that_our/krur0ru/" TargetMode="External"/><Relationship Id="rId223" Type="http://schemas.openxmlformats.org/officeDocument/2006/relationships/hyperlink" Target="https://www.reddit.com/r/AmItheAsshole/comments/1ayf6xz/aita_for_not_helping_my_wife_around_the_house/kruykrf/" TargetMode="External"/><Relationship Id="rId430" Type="http://schemas.openxmlformats.org/officeDocument/2006/relationships/hyperlink" Target="https://www.reddit.com/r/AmItheAsshole/comments/1ayf6xz/aita_for_not_helping_my_wife_around_the_house/krvfalh/" TargetMode="External"/><Relationship Id="rId668" Type="http://schemas.openxmlformats.org/officeDocument/2006/relationships/hyperlink" Target="https://www.reddit.com/r/AmItheAsshole/comments/1ayf6xz/aita_for_not_helping_my_wife_around_the_house/krux81b/" TargetMode="External"/><Relationship Id="rId875" Type="http://schemas.openxmlformats.org/officeDocument/2006/relationships/hyperlink" Target="https://www.reddit.com/r/AmItheAsshole/comments/1aycvma/aita_for_telling_my_boyfriend_hes_taking_all_the/krtx2pi/" TargetMode="External"/><Relationship Id="rId1060" Type="http://schemas.openxmlformats.org/officeDocument/2006/relationships/hyperlink" Target="https://www.reddit.com/r/AmItheAsshole/comments/1aybqyz/aita_for_telling_my_wife_its_her_fault_that_our/kru68n6/" TargetMode="External"/><Relationship Id="rId1298" Type="http://schemas.openxmlformats.org/officeDocument/2006/relationships/hyperlink" Target="https://www.reddit.com/r/AmItheAsshole/comments/1aybqyz/aita_for_telling_my_wife_its_her_fault_that_our/krubgv8/" TargetMode="External"/><Relationship Id="rId2111" Type="http://schemas.openxmlformats.org/officeDocument/2006/relationships/hyperlink" Target="https://www.reddit.com/r/AmItheAsshole/comments/1aybqyz/aita_for_telling_my_wife_its_her_fault_that_our/krv0kkk/" TargetMode="External"/><Relationship Id="rId528" Type="http://schemas.openxmlformats.org/officeDocument/2006/relationships/hyperlink" Target="https://www.reddit.com/r/AmItheAsshole/comments/1ayf6xz/aita_for_not_helping_my_wife_around_the_house/krv2szg/" TargetMode="External"/><Relationship Id="rId735" Type="http://schemas.openxmlformats.org/officeDocument/2006/relationships/hyperlink" Target="https://www.reddit.com/r/AmItheAsshole/comments/1ayf6xz/aita_for_not_helping_my_wife_around_the_house/krv8j68/" TargetMode="External"/><Relationship Id="rId942" Type="http://schemas.openxmlformats.org/officeDocument/2006/relationships/hyperlink" Target="https://www.reddit.com/r/AmItheAsshole/comments/1aybqyz/aita_for_telling_my_wife_its_her_fault_that_our/krtwkrd/" TargetMode="External"/><Relationship Id="rId1158" Type="http://schemas.openxmlformats.org/officeDocument/2006/relationships/hyperlink" Target="https://www.reddit.com/r/AmItheAsshole/comments/1aybqyz/aita_for_telling_my_wife_its_her_fault_that_our/kru3qep/" TargetMode="External"/><Relationship Id="rId1365" Type="http://schemas.openxmlformats.org/officeDocument/2006/relationships/hyperlink" Target="https://www.reddit.com/r/AmItheAsshole/comments/1aybqyz/aita_for_telling_my_wife_its_her_fault_that_our/krugkad/" TargetMode="External"/><Relationship Id="rId1572" Type="http://schemas.openxmlformats.org/officeDocument/2006/relationships/hyperlink" Target="https://www.reddit.com/r/AmItheAsshole/comments/1aybqyz/aita_for_telling_my_wife_its_her_fault_that_our/kru0z2f/" TargetMode="External"/><Relationship Id="rId1018" Type="http://schemas.openxmlformats.org/officeDocument/2006/relationships/hyperlink" Target="https://www.reddit.com/r/AmItheAsshole/comments/1aybqyz/aita_for_telling_my_wife_its_her_fault_that_our/krtvv6o/" TargetMode="External"/><Relationship Id="rId1225" Type="http://schemas.openxmlformats.org/officeDocument/2006/relationships/hyperlink" Target="https://www.reddit.com/r/AmItheAsshole/comments/1aybqyz/aita_for_telling_my_wife_its_her_fault_that_our/kru4y7w/" TargetMode="External"/><Relationship Id="rId1432" Type="http://schemas.openxmlformats.org/officeDocument/2006/relationships/hyperlink" Target="https://www.reddit.com/r/AmItheAsshole/comments/1aybqyz/aita_for_telling_my_wife_its_her_fault_that_our/krupfv6/" TargetMode="External"/><Relationship Id="rId1877" Type="http://schemas.openxmlformats.org/officeDocument/2006/relationships/hyperlink" Target="https://www.reddit.com/r/AmItheAsshole/comments/1aybqyz/aita_for_telling_my_wife_its_her_fault_that_our/krufv87/" TargetMode="External"/><Relationship Id="rId71" Type="http://schemas.openxmlformats.org/officeDocument/2006/relationships/hyperlink" Target="https://www.reddit.com/r/AmItheAsshole/comments/1ayf6xz/aita_for_not_helping_my_wife_around_the_house/krursgm/" TargetMode="External"/><Relationship Id="rId802" Type="http://schemas.openxmlformats.org/officeDocument/2006/relationships/hyperlink" Target="https://www.reddit.com/r/AmItheAsshole/comments/1ayf6xz/aita_for_not_helping_my_wife_around_the_house/krv6710/" TargetMode="External"/><Relationship Id="rId1737" Type="http://schemas.openxmlformats.org/officeDocument/2006/relationships/hyperlink" Target="https://www.reddit.com/r/AmItheAsshole/comments/1aybqyz/aita_for_telling_my_wife_its_her_fault_that_our/krudv28/" TargetMode="External"/><Relationship Id="rId1944" Type="http://schemas.openxmlformats.org/officeDocument/2006/relationships/hyperlink" Target="https://www.reddit.com/r/AmItheAsshole/comments/1aybqyz/aita_for_telling_my_wife_its_her_fault_that_our/kruf24p/" TargetMode="External"/><Relationship Id="rId29" Type="http://schemas.openxmlformats.org/officeDocument/2006/relationships/hyperlink" Target="https://www.reddit.com/r/AmItheAsshole/comments/1ayi52w/aita_for_over_speaking_my_boyfriend_in_a_group/krv8fqx/" TargetMode="External"/><Relationship Id="rId178" Type="http://schemas.openxmlformats.org/officeDocument/2006/relationships/hyperlink" Target="https://www.reddit.com/r/AmItheAsshole/comments/1ayf6xz/aita_for_not_helping_my_wife_around_the_house/krutlmq/" TargetMode="External"/><Relationship Id="rId1804" Type="http://schemas.openxmlformats.org/officeDocument/2006/relationships/hyperlink" Target="https://www.reddit.com/r/AmItheAsshole/comments/1aybqyz/aita_for_telling_my_wife_its_her_fault_that_our/krvbxol/" TargetMode="External"/><Relationship Id="rId385" Type="http://schemas.openxmlformats.org/officeDocument/2006/relationships/hyperlink" Target="https://www.reddit.com/r/AmItheAsshole/comments/1ayf6xz/aita_for_not_helping_my_wife_around_the_house/krvatru/" TargetMode="External"/><Relationship Id="rId592" Type="http://schemas.openxmlformats.org/officeDocument/2006/relationships/hyperlink" Target="https://www.reddit.com/r/AmItheAsshole/comments/1ayf6xz/aita_for_not_helping_my_wife_around_the_house/krv920n/" TargetMode="External"/><Relationship Id="rId2066" Type="http://schemas.openxmlformats.org/officeDocument/2006/relationships/hyperlink" Target="https://www.reddit.com/r/AmItheAsshole/comments/1aybqyz/aita_for_telling_my_wife_its_her_fault_that_our/krufjc5/" TargetMode="External"/><Relationship Id="rId245" Type="http://schemas.openxmlformats.org/officeDocument/2006/relationships/hyperlink" Target="https://www.reddit.com/r/AmItheAsshole/comments/1ayf6xz/aita_for_not_helping_my_wife_around_the_house/kruzpmv/" TargetMode="External"/><Relationship Id="rId452" Type="http://schemas.openxmlformats.org/officeDocument/2006/relationships/hyperlink" Target="https://www.reddit.com/r/AmItheAsshole/comments/1ayf6xz/aita_for_not_helping_my_wife_around_the_house/kruyqqu/" TargetMode="External"/><Relationship Id="rId897" Type="http://schemas.openxmlformats.org/officeDocument/2006/relationships/hyperlink" Target="https://www.reddit.com/r/AmItheAsshole/comments/1aycvma/aita_for_telling_my_boyfriend_hes_taking_all_the/krtxtz4/" TargetMode="External"/><Relationship Id="rId1082" Type="http://schemas.openxmlformats.org/officeDocument/2006/relationships/hyperlink" Target="https://www.reddit.com/r/AmItheAsshole/comments/1aybqyz/aita_for_telling_my_wife_its_her_fault_that_our/kruj10q/" TargetMode="External"/><Relationship Id="rId2133" Type="http://schemas.openxmlformats.org/officeDocument/2006/relationships/hyperlink" Target="https://www.reddit.com/r/AmItheAsshole/comments/1aybqyz/aita_for_telling_my_wife_its_her_fault_that_our/krv0xwx/" TargetMode="External"/><Relationship Id="rId105" Type="http://schemas.openxmlformats.org/officeDocument/2006/relationships/hyperlink" Target="https://www.reddit.com/r/AmItheAsshole/comments/1ayf6xz/aita_for_not_helping_my_wife_around_the_house/kruxfnx/" TargetMode="External"/><Relationship Id="rId312" Type="http://schemas.openxmlformats.org/officeDocument/2006/relationships/hyperlink" Target="https://www.reddit.com/r/AmItheAsshole/comments/1ayf6xz/aita_for_not_helping_my_wife_around_the_house/krv5c1k/" TargetMode="External"/><Relationship Id="rId757" Type="http://schemas.openxmlformats.org/officeDocument/2006/relationships/hyperlink" Target="https://www.reddit.com/r/AmItheAsshole/comments/1ayf6xz/aita_for_not_helping_my_wife_around_the_house/krv8no5/" TargetMode="External"/><Relationship Id="rId964" Type="http://schemas.openxmlformats.org/officeDocument/2006/relationships/hyperlink" Target="https://www.reddit.com/r/AmItheAsshole/comments/1aybqyz/aita_for_telling_my_wife_its_her_fault_that_our/krty9rc/" TargetMode="External"/><Relationship Id="rId1387" Type="http://schemas.openxmlformats.org/officeDocument/2006/relationships/hyperlink" Target="https://www.reddit.com/r/AmItheAsshole/comments/1aybqyz/aita_for_telling_my_wife_its_her_fault_that_our/krujgbl/" TargetMode="External"/><Relationship Id="rId1594" Type="http://schemas.openxmlformats.org/officeDocument/2006/relationships/hyperlink" Target="https://www.reddit.com/r/AmItheAsshole/comments/1aybqyz/aita_for_telling_my_wife_its_her_fault_that_our/krup64j/" TargetMode="External"/><Relationship Id="rId93" Type="http://schemas.openxmlformats.org/officeDocument/2006/relationships/hyperlink" Target="https://www.reddit.com/r/AmItheAsshole/comments/1ayf6xz/aita_for_not_helping_my_wife_around_the_house/kruub4o/" TargetMode="External"/><Relationship Id="rId617" Type="http://schemas.openxmlformats.org/officeDocument/2006/relationships/hyperlink" Target="https://www.reddit.com/r/AmItheAsshole/comments/1ayf6xz/aita_for_not_helping_my_wife_around_the_house/krus7ux/" TargetMode="External"/><Relationship Id="rId824" Type="http://schemas.openxmlformats.org/officeDocument/2006/relationships/hyperlink" Target="https://www.reddit.com/r/AmItheAsshole/comments/1aydd2r/aita_for_talking_about_my_sisters_death_with_my/kru558m/" TargetMode="External"/><Relationship Id="rId1247" Type="http://schemas.openxmlformats.org/officeDocument/2006/relationships/hyperlink" Target="https://www.reddit.com/r/AmItheAsshole/comments/1aybqyz/aita_for_telling_my_wife_its_her_fault_that_our/kru808d/" TargetMode="External"/><Relationship Id="rId1454" Type="http://schemas.openxmlformats.org/officeDocument/2006/relationships/hyperlink" Target="https://www.reddit.com/r/AmItheAsshole/comments/1aybqyz/aita_for_telling_my_wife_its_her_fault_that_our/krusbgl/" TargetMode="External"/><Relationship Id="rId1661" Type="http://schemas.openxmlformats.org/officeDocument/2006/relationships/hyperlink" Target="https://www.reddit.com/r/AmItheAsshole/comments/1aybqyz/aita_for_telling_my_wife_its_her_fault_that_our/krtyiuh/" TargetMode="External"/><Relationship Id="rId1899" Type="http://schemas.openxmlformats.org/officeDocument/2006/relationships/hyperlink" Target="https://www.reddit.com/r/AmItheAsshole/comments/1aybqyz/aita_for_telling_my_wife_its_her_fault_that_our/kru4u57/" TargetMode="External"/><Relationship Id="rId1107" Type="http://schemas.openxmlformats.org/officeDocument/2006/relationships/hyperlink" Target="https://www.reddit.com/r/AmItheAsshole/comments/1aybqyz/aita_for_telling_my_wife_its_her_fault_that_our/krtz2ii/" TargetMode="External"/><Relationship Id="rId1314" Type="http://schemas.openxmlformats.org/officeDocument/2006/relationships/hyperlink" Target="https://www.reddit.com/r/AmItheAsshole/comments/1aybqyz/aita_for_telling_my_wife_its_her_fault_that_our/krucfpx/" TargetMode="External"/><Relationship Id="rId1521" Type="http://schemas.openxmlformats.org/officeDocument/2006/relationships/hyperlink" Target="https://www.reddit.com/r/AmItheAsshole/comments/1aybqyz/aita_for_telling_my_wife_its_her_fault_that_our/krv44zk/" TargetMode="External"/><Relationship Id="rId1759" Type="http://schemas.openxmlformats.org/officeDocument/2006/relationships/hyperlink" Target="https://www.reddit.com/r/AmItheAsshole/comments/1aybqyz/aita_for_telling_my_wife_its_her_fault_that_our/kru6mx4/" TargetMode="External"/><Relationship Id="rId1966" Type="http://schemas.openxmlformats.org/officeDocument/2006/relationships/hyperlink" Target="https://www.reddit.com/r/AmItheAsshole/comments/1aybqyz/aita_for_telling_my_wife_its_her_fault_that_our/kruu8l5/" TargetMode="External"/><Relationship Id="rId1619" Type="http://schemas.openxmlformats.org/officeDocument/2006/relationships/hyperlink" Target="https://www.reddit.com/r/AmItheAsshole/comments/1aybqyz/aita_for_telling_my_wife_its_her_fault_that_our/kruvwjk/" TargetMode="External"/><Relationship Id="rId1826" Type="http://schemas.openxmlformats.org/officeDocument/2006/relationships/hyperlink" Target="https://www.reddit.com/r/AmItheAsshole/comments/1aybqyz/aita_for_telling_my_wife_its_her_fault_that_our/krtysyl/" TargetMode="External"/><Relationship Id="rId20" Type="http://schemas.openxmlformats.org/officeDocument/2006/relationships/hyperlink" Target="https://www.reddit.com/r/AmItheAsshole/comments/1ayjacu/aita_for_asking_my_partner_to_talk_to_his_now/krvc9iz/" TargetMode="External"/><Relationship Id="rId2088" Type="http://schemas.openxmlformats.org/officeDocument/2006/relationships/hyperlink" Target="https://www.reddit.com/r/AmItheAsshole/comments/1aybqyz/aita_for_telling_my_wife_its_her_fault_that_our/kruxlh2/" TargetMode="External"/><Relationship Id="rId267" Type="http://schemas.openxmlformats.org/officeDocument/2006/relationships/hyperlink" Target="https://www.reddit.com/r/AmItheAsshole/comments/1ayf6xz/aita_for_not_helping_my_wife_around_the_house/krv0xay/" TargetMode="External"/><Relationship Id="rId474" Type="http://schemas.openxmlformats.org/officeDocument/2006/relationships/hyperlink" Target="https://www.reddit.com/r/AmItheAsshole/comments/1ayf6xz/aita_for_not_helping_my_wife_around_the_house/kruz8um/" TargetMode="External"/><Relationship Id="rId127" Type="http://schemas.openxmlformats.org/officeDocument/2006/relationships/hyperlink" Target="https://www.reddit.com/r/AmItheAsshole/comments/1ayf6xz/aita_for_not_helping_my_wife_around_the_house/krurm5a/" TargetMode="External"/><Relationship Id="rId681" Type="http://schemas.openxmlformats.org/officeDocument/2006/relationships/hyperlink" Target="https://www.reddit.com/r/AmItheAsshole/comments/1ayf6xz/aita_for_not_helping_my_wife_around_the_house/kruvfhn/" TargetMode="External"/><Relationship Id="rId779" Type="http://schemas.openxmlformats.org/officeDocument/2006/relationships/hyperlink" Target="https://www.reddit.com/r/AmItheAsshole/comments/1ayf6xz/aita_for_not_helping_my_wife_around_the_house/krv5j8j/" TargetMode="External"/><Relationship Id="rId986" Type="http://schemas.openxmlformats.org/officeDocument/2006/relationships/hyperlink" Target="https://www.reddit.com/r/AmItheAsshole/comments/1aybqyz/aita_for_telling_my_wife_its_her_fault_that_our/kruu81r/" TargetMode="External"/><Relationship Id="rId334" Type="http://schemas.openxmlformats.org/officeDocument/2006/relationships/hyperlink" Target="https://www.reddit.com/r/AmItheAsshole/comments/1ayf6xz/aita_for_not_helping_my_wife_around_the_house/krv7arv/" TargetMode="External"/><Relationship Id="rId541" Type="http://schemas.openxmlformats.org/officeDocument/2006/relationships/hyperlink" Target="https://www.reddit.com/r/AmItheAsshole/comments/1ayf6xz/aita_for_not_helping_my_wife_around_the_house/krv3gzx/" TargetMode="External"/><Relationship Id="rId639" Type="http://schemas.openxmlformats.org/officeDocument/2006/relationships/hyperlink" Target="https://www.reddit.com/r/AmItheAsshole/comments/1ayf6xz/aita_for_not_helping_my_wife_around_the_house/krv7nl3/" TargetMode="External"/><Relationship Id="rId1171" Type="http://schemas.openxmlformats.org/officeDocument/2006/relationships/hyperlink" Target="https://www.reddit.com/r/AmItheAsshole/comments/1aybqyz/aita_for_telling_my_wife_its_her_fault_that_our/krtt8xf/" TargetMode="External"/><Relationship Id="rId1269" Type="http://schemas.openxmlformats.org/officeDocument/2006/relationships/hyperlink" Target="https://www.reddit.com/r/AmItheAsshole/comments/1aybqyz/aita_for_telling_my_wife_its_her_fault_that_our/kru9nts/" TargetMode="External"/><Relationship Id="rId1476" Type="http://schemas.openxmlformats.org/officeDocument/2006/relationships/hyperlink" Target="https://www.reddit.com/r/AmItheAsshole/comments/1aybqyz/aita_for_telling_my_wife_its_her_fault_that_our/kruu729/" TargetMode="External"/><Relationship Id="rId2015" Type="http://schemas.openxmlformats.org/officeDocument/2006/relationships/hyperlink" Target="https://www.reddit.com/r/AmItheAsshole/comments/1aybqyz/aita_for_telling_my_wife_its_her_fault_that_our/krv1rhe/" TargetMode="External"/><Relationship Id="rId401" Type="http://schemas.openxmlformats.org/officeDocument/2006/relationships/hyperlink" Target="https://www.reddit.com/r/AmItheAsshole/comments/1ayf6xz/aita_for_not_helping_my_wife_around_the_house/krvcxef/" TargetMode="External"/><Relationship Id="rId846" Type="http://schemas.openxmlformats.org/officeDocument/2006/relationships/hyperlink" Target="https://www.reddit.com/r/AmItheAsshole/comments/1ayd22g/aita_for_wanting_my_gf_to_drop_her_guy_friend/" TargetMode="External"/><Relationship Id="rId1031" Type="http://schemas.openxmlformats.org/officeDocument/2006/relationships/hyperlink" Target="https://www.reddit.com/r/AmItheAsshole/comments/1aybqyz/aita_for_telling_my_wife_its_her_fault_that_our/krtwhx4/" TargetMode="External"/><Relationship Id="rId1129" Type="http://schemas.openxmlformats.org/officeDocument/2006/relationships/hyperlink" Target="https://www.reddit.com/r/AmItheAsshole/comments/1aybqyz/aita_for_telling_my_wife_its_her_fault_that_our/kru0u32/" TargetMode="External"/><Relationship Id="rId1683" Type="http://schemas.openxmlformats.org/officeDocument/2006/relationships/hyperlink" Target="https://www.reddit.com/r/AmItheAsshole/comments/1aybqyz/aita_for_telling_my_wife_its_her_fault_that_our/krtxt0y/" TargetMode="External"/><Relationship Id="rId1890" Type="http://schemas.openxmlformats.org/officeDocument/2006/relationships/hyperlink" Target="https://www.reddit.com/r/AmItheAsshole/comments/1aybqyz/aita_for_telling_my_wife_its_her_fault_that_our/kru2mws/" TargetMode="External"/><Relationship Id="rId1988" Type="http://schemas.openxmlformats.org/officeDocument/2006/relationships/hyperlink" Target="https://www.reddit.com/r/AmItheAsshole/comments/1aybqyz/aita_for_telling_my_wife_its_her_fault_that_our/krugoro/" TargetMode="External"/><Relationship Id="rId706" Type="http://schemas.openxmlformats.org/officeDocument/2006/relationships/hyperlink" Target="https://www.reddit.com/r/AmItheAsshole/comments/1ayf6xz/aita_for_not_helping_my_wife_around_the_house/krv6eqi/" TargetMode="External"/><Relationship Id="rId913" Type="http://schemas.openxmlformats.org/officeDocument/2006/relationships/hyperlink" Target="https://www.reddit.com/r/AmItheAsshole/comments/1aycvma/aita_for_telling_my_boyfriend_hes_taking_all_the/krtxnsq/" TargetMode="External"/><Relationship Id="rId1336" Type="http://schemas.openxmlformats.org/officeDocument/2006/relationships/hyperlink" Target="https://www.reddit.com/r/AmItheAsshole/comments/1aybqyz/aita_for_telling_my_wife_its_her_fault_that_our/krue164/" TargetMode="External"/><Relationship Id="rId1543" Type="http://schemas.openxmlformats.org/officeDocument/2006/relationships/hyperlink" Target="https://www.reddit.com/r/AmItheAsshole/comments/1aybqyz/aita_for_telling_my_wife_its_her_fault_that_our/krv9lr3/" TargetMode="External"/><Relationship Id="rId1750" Type="http://schemas.openxmlformats.org/officeDocument/2006/relationships/hyperlink" Target="https://www.reddit.com/r/AmItheAsshole/comments/1aybqyz/aita_for_telling_my_wife_its_her_fault_that_our/krueqav/" TargetMode="External"/><Relationship Id="rId42" Type="http://schemas.openxmlformats.org/officeDocument/2006/relationships/hyperlink" Target="https://www.reddit.com/r/AmItheAsshole/comments/1ayf6xz/aita_for_not_helping_my_wife_around_the_house/krunnwe/" TargetMode="External"/><Relationship Id="rId1403" Type="http://schemas.openxmlformats.org/officeDocument/2006/relationships/hyperlink" Target="https://www.reddit.com/r/AmItheAsshole/comments/1aybqyz/aita_for_telling_my_wife_its_her_fault_that_our/krum7wa/" TargetMode="External"/><Relationship Id="rId1610" Type="http://schemas.openxmlformats.org/officeDocument/2006/relationships/hyperlink" Target="https://www.reddit.com/r/AmItheAsshole/comments/1aybqyz/aita_for_telling_my_wife_its_her_fault_that_our/krulf2n/" TargetMode="External"/><Relationship Id="rId1848" Type="http://schemas.openxmlformats.org/officeDocument/2006/relationships/hyperlink" Target="https://www.reddit.com/r/AmItheAsshole/comments/1aybqyz/aita_for_telling_my_wife_its_her_fault_that_our/krttv46/" TargetMode="External"/><Relationship Id="rId191" Type="http://schemas.openxmlformats.org/officeDocument/2006/relationships/hyperlink" Target="https://www.reddit.com/r/AmItheAsshole/comments/1ayf6xz/aita_for_not_helping_my_wife_around_the_house/kruwl07/" TargetMode="External"/><Relationship Id="rId1708" Type="http://schemas.openxmlformats.org/officeDocument/2006/relationships/hyperlink" Target="https://www.reddit.com/r/AmItheAsshole/comments/1aybqyz/aita_for_telling_my_wife_its_her_fault_that_our/krtxywp/" TargetMode="External"/><Relationship Id="rId1915" Type="http://schemas.openxmlformats.org/officeDocument/2006/relationships/hyperlink" Target="https://www.reddit.com/r/AmItheAsshole/comments/1aybqyz/aita_for_telling_my_wife_its_her_fault_that_our/kruqidq/" TargetMode="External"/><Relationship Id="rId289" Type="http://schemas.openxmlformats.org/officeDocument/2006/relationships/hyperlink" Target="https://www.reddit.com/r/AmItheAsshole/comments/1ayf6xz/aita_for_not_helping_my_wife_around_the_house/krv2uvx/" TargetMode="External"/><Relationship Id="rId496" Type="http://schemas.openxmlformats.org/officeDocument/2006/relationships/hyperlink" Target="https://www.reddit.com/r/AmItheAsshole/comments/1ayf6xz/aita_for_not_helping_my_wife_around_the_house/kruj5yu/" TargetMode="External"/><Relationship Id="rId149" Type="http://schemas.openxmlformats.org/officeDocument/2006/relationships/hyperlink" Target="https://www.reddit.com/r/AmItheAsshole/comments/1ayf6xz/aita_for_not_helping_my_wife_around_the_house/krv3ebv/" TargetMode="External"/><Relationship Id="rId356" Type="http://schemas.openxmlformats.org/officeDocument/2006/relationships/hyperlink" Target="https://www.reddit.com/r/AmItheAsshole/comments/1ayf6xz/aita_for_not_helping_my_wife_around_the_house/krv8puw/" TargetMode="External"/><Relationship Id="rId563" Type="http://schemas.openxmlformats.org/officeDocument/2006/relationships/hyperlink" Target="https://www.reddit.com/r/AmItheAsshole/comments/1ayf6xz/aita_for_not_helping_my_wife_around_the_house/krurxt4/" TargetMode="External"/><Relationship Id="rId770" Type="http://schemas.openxmlformats.org/officeDocument/2006/relationships/hyperlink" Target="https://www.reddit.com/r/AmItheAsshole/comments/1ayf6xz/aita_for_not_helping_my_wife_around_the_house/krv8j8c/" TargetMode="External"/><Relationship Id="rId1193" Type="http://schemas.openxmlformats.org/officeDocument/2006/relationships/hyperlink" Target="https://www.reddit.com/r/AmItheAsshole/comments/1aybqyz/aita_for_telling_my_wife_its_her_fault_that_our/kru6pze/" TargetMode="External"/><Relationship Id="rId2037" Type="http://schemas.openxmlformats.org/officeDocument/2006/relationships/hyperlink" Target="https://www.reddit.com/r/AmItheAsshole/comments/1aybqyz/aita_for_telling_my_wife_its_her_fault_that_our/kruqi8o/" TargetMode="External"/><Relationship Id="rId216" Type="http://schemas.openxmlformats.org/officeDocument/2006/relationships/hyperlink" Target="https://www.reddit.com/r/AmItheAsshole/comments/1ayf6xz/aita_for_not_helping_my_wife_around_the_house/kruy9o0/" TargetMode="External"/><Relationship Id="rId423" Type="http://schemas.openxmlformats.org/officeDocument/2006/relationships/hyperlink" Target="https://www.reddit.com/r/AmItheAsshole/comments/1ayf6xz/aita_for_not_helping_my_wife_around_the_house/krvernr/" TargetMode="External"/><Relationship Id="rId868" Type="http://schemas.openxmlformats.org/officeDocument/2006/relationships/hyperlink" Target="https://www.reddit.com/r/AmItheAsshole/comments/1ayd22g/aita_for_wanting_my_gf_to_drop_her_guy_friend/krv7reo/" TargetMode="External"/><Relationship Id="rId1053" Type="http://schemas.openxmlformats.org/officeDocument/2006/relationships/hyperlink" Target="https://www.reddit.com/r/AmItheAsshole/comments/1aybqyz/aita_for_telling_my_wife_its_her_fault_that_our/kru52ub/" TargetMode="External"/><Relationship Id="rId1260" Type="http://schemas.openxmlformats.org/officeDocument/2006/relationships/hyperlink" Target="https://www.reddit.com/r/AmItheAsshole/comments/1aybqyz/aita_for_telling_my_wife_its_her_fault_that_our/kru9av9/" TargetMode="External"/><Relationship Id="rId1498" Type="http://schemas.openxmlformats.org/officeDocument/2006/relationships/hyperlink" Target="https://www.reddit.com/r/AmItheAsshole/comments/1aybqyz/aita_for_telling_my_wife_its_her_fault_that_our/krv048n/" TargetMode="External"/><Relationship Id="rId2104" Type="http://schemas.openxmlformats.org/officeDocument/2006/relationships/hyperlink" Target="https://www.reddit.com/r/AmItheAsshole/comments/1aybqyz/aita_for_telling_my_wife_its_her_fault_that_our/kruirrg/" TargetMode="External"/><Relationship Id="rId630" Type="http://schemas.openxmlformats.org/officeDocument/2006/relationships/hyperlink" Target="https://www.reddit.com/r/AmItheAsshole/comments/1ayf6xz/aita_for_not_helping_my_wife_around_the_house/krun1yn/" TargetMode="External"/><Relationship Id="rId728" Type="http://schemas.openxmlformats.org/officeDocument/2006/relationships/hyperlink" Target="https://www.reddit.com/r/AmItheAsshole/comments/1ayf6xz/aita_for_not_helping_my_wife_around_the_house/kruv2qu/" TargetMode="External"/><Relationship Id="rId935" Type="http://schemas.openxmlformats.org/officeDocument/2006/relationships/hyperlink" Target="https://www.reddit.com/r/AmItheAsshole/comments/1aybqyz/aita_for_telling_my_wife_its_her_fault_that_our/krtqa0n/" TargetMode="External"/><Relationship Id="rId1358" Type="http://schemas.openxmlformats.org/officeDocument/2006/relationships/hyperlink" Target="https://www.reddit.com/r/AmItheAsshole/comments/1aybqyz/aita_for_telling_my_wife_its_her_fault_that_our/krugarl/" TargetMode="External"/><Relationship Id="rId1565" Type="http://schemas.openxmlformats.org/officeDocument/2006/relationships/hyperlink" Target="https://www.reddit.com/r/AmItheAsshole/comments/1aybqyz/aita_for_telling_my_wife_its_her_fault_that_our/krtzry8/" TargetMode="External"/><Relationship Id="rId1772" Type="http://schemas.openxmlformats.org/officeDocument/2006/relationships/hyperlink" Target="https://www.reddit.com/r/AmItheAsshole/comments/1aybqyz/aita_for_telling_my_wife_its_her_fault_that_our/krusz7p/" TargetMode="External"/><Relationship Id="rId64" Type="http://schemas.openxmlformats.org/officeDocument/2006/relationships/hyperlink" Target="https://www.reddit.com/r/AmItheAsshole/comments/1ayf6xz/aita_for_not_helping_my_wife_around_the_house/kruf491/" TargetMode="External"/><Relationship Id="rId1120" Type="http://schemas.openxmlformats.org/officeDocument/2006/relationships/hyperlink" Target="https://www.reddit.com/r/AmItheAsshole/comments/1aybqyz/aita_for_telling_my_wife_its_her_fault_that_our/kru83vj/" TargetMode="External"/><Relationship Id="rId1218" Type="http://schemas.openxmlformats.org/officeDocument/2006/relationships/hyperlink" Target="https://www.reddit.com/r/AmItheAsshole/comments/1aybqyz/aita_for_telling_my_wife_its_her_fault_that_our/kru47or/" TargetMode="External"/><Relationship Id="rId1425" Type="http://schemas.openxmlformats.org/officeDocument/2006/relationships/hyperlink" Target="https://www.reddit.com/r/AmItheAsshole/comments/1aybqyz/aita_for_telling_my_wife_its_her_fault_that_our/kruoclb/" TargetMode="External"/><Relationship Id="rId1632" Type="http://schemas.openxmlformats.org/officeDocument/2006/relationships/hyperlink" Target="https://www.reddit.com/r/AmItheAsshole/comments/1aybqyz/aita_for_telling_my_wife_its_her_fault_that_our/krvc5ua/" TargetMode="External"/><Relationship Id="rId1937" Type="http://schemas.openxmlformats.org/officeDocument/2006/relationships/hyperlink" Target="https://www.reddit.com/r/AmItheAsshole/comments/1aybqyz/aita_for_telling_my_wife_its_her_fault_that_our/krunzh4/" TargetMode="External"/><Relationship Id="rId280" Type="http://schemas.openxmlformats.org/officeDocument/2006/relationships/hyperlink" Target="https://www.reddit.com/r/AmItheAsshole/comments/1ayf6xz/aita_for_not_helping_my_wife_around_the_house/krv1qyf/" TargetMode="External"/><Relationship Id="rId140" Type="http://schemas.openxmlformats.org/officeDocument/2006/relationships/hyperlink" Target="https://www.reddit.com/r/AmItheAsshole/comments/1ayf6xz/aita_for_not_helping_my_wife_around_the_house/kruvdxn/" TargetMode="External"/><Relationship Id="rId378" Type="http://schemas.openxmlformats.org/officeDocument/2006/relationships/hyperlink" Target="https://www.reddit.com/r/AmItheAsshole/comments/1ayf6xz/aita_for_not_helping_my_wife_around_the_house/krvabgq/" TargetMode="External"/><Relationship Id="rId585" Type="http://schemas.openxmlformats.org/officeDocument/2006/relationships/hyperlink" Target="https://www.reddit.com/r/AmItheAsshole/comments/1ayf6xz/aita_for_not_helping_my_wife_around_the_house/kruhq26/" TargetMode="External"/><Relationship Id="rId792" Type="http://schemas.openxmlformats.org/officeDocument/2006/relationships/hyperlink" Target="https://www.reddit.com/r/AmItheAsshole/comments/1ayf6xz/aita_for_not_helping_my_wife_around_the_house/krv7u7x/" TargetMode="External"/><Relationship Id="rId2059" Type="http://schemas.openxmlformats.org/officeDocument/2006/relationships/hyperlink" Target="https://www.reddit.com/r/AmItheAsshole/comments/1aybqyz/aita_for_telling_my_wife_its_her_fault_that_our/kruqvgt/" TargetMode="External"/><Relationship Id="rId6" Type="http://schemas.openxmlformats.org/officeDocument/2006/relationships/hyperlink" Target="https://www.reddit.com/r/AmItheAsshole/comments/1ayjacu/aita_for_asking_my_partner_to_talk_to_his_now/" TargetMode="External"/><Relationship Id="rId238" Type="http://schemas.openxmlformats.org/officeDocument/2006/relationships/hyperlink" Target="https://www.reddit.com/r/AmItheAsshole/comments/1ayf6xz/aita_for_not_helping_my_wife_around_the_house/kruzbax/" TargetMode="External"/><Relationship Id="rId445" Type="http://schemas.openxmlformats.org/officeDocument/2006/relationships/hyperlink" Target="https://www.reddit.com/r/AmItheAsshole/comments/1ayf6xz/aita_for_not_helping_my_wife_around_the_house/krugjlp/" TargetMode="External"/><Relationship Id="rId652" Type="http://schemas.openxmlformats.org/officeDocument/2006/relationships/hyperlink" Target="https://www.reddit.com/r/AmItheAsshole/comments/1ayf6xz/aita_for_not_helping_my_wife_around_the_house/krv3tsj/" TargetMode="External"/><Relationship Id="rId1075" Type="http://schemas.openxmlformats.org/officeDocument/2006/relationships/hyperlink" Target="https://www.reddit.com/r/AmItheAsshole/comments/1aybqyz/aita_for_telling_my_wife_its_her_fault_that_our/kruhh26/" TargetMode="External"/><Relationship Id="rId1282" Type="http://schemas.openxmlformats.org/officeDocument/2006/relationships/hyperlink" Target="https://www.reddit.com/r/AmItheAsshole/comments/1aybqyz/aita_for_telling_my_wife_its_her_fault_that_our/kruakxv/" TargetMode="External"/><Relationship Id="rId2126" Type="http://schemas.openxmlformats.org/officeDocument/2006/relationships/hyperlink" Target="https://www.reddit.com/r/AmItheAsshole/comments/1aybqyz/aita_for_telling_my_wife_its_her_fault_that_our/krvem3h/" TargetMode="External"/><Relationship Id="rId305" Type="http://schemas.openxmlformats.org/officeDocument/2006/relationships/hyperlink" Target="https://www.reddit.com/r/AmItheAsshole/comments/1ayf6xz/aita_for_not_helping_my_wife_around_the_house/krv4nrd/" TargetMode="External"/><Relationship Id="rId512" Type="http://schemas.openxmlformats.org/officeDocument/2006/relationships/hyperlink" Target="https://www.reddit.com/r/AmItheAsshole/comments/1ayf6xz/aita_for_not_helping_my_wife_around_the_house/krv0mzh/" TargetMode="External"/><Relationship Id="rId957" Type="http://schemas.openxmlformats.org/officeDocument/2006/relationships/hyperlink" Target="https://www.reddit.com/r/AmItheAsshole/comments/1aybqyz/aita_for_telling_my_wife_its_her_fault_that_our/krtz7zz/" TargetMode="External"/><Relationship Id="rId1142" Type="http://schemas.openxmlformats.org/officeDocument/2006/relationships/hyperlink" Target="https://www.reddit.com/r/AmItheAsshole/comments/1aybqyz/aita_for_telling_my_wife_its_her_fault_that_our/kru3u1g/" TargetMode="External"/><Relationship Id="rId1587" Type="http://schemas.openxmlformats.org/officeDocument/2006/relationships/hyperlink" Target="https://www.reddit.com/r/AmItheAsshole/comments/1aybqyz/aita_for_telling_my_wife_its_her_fault_that_our/kru6pus/" TargetMode="External"/><Relationship Id="rId1794" Type="http://schemas.openxmlformats.org/officeDocument/2006/relationships/hyperlink" Target="https://www.reddit.com/r/AmItheAsshole/comments/1aybqyz/aita_for_telling_my_wife_its_her_fault_that_our/krue7l7/" TargetMode="External"/><Relationship Id="rId86" Type="http://schemas.openxmlformats.org/officeDocument/2006/relationships/hyperlink" Target="https://www.reddit.com/r/AmItheAsshole/comments/1ayf6xz/aita_for_not_helping_my_wife_around_the_house/krufba7/" TargetMode="External"/><Relationship Id="rId817" Type="http://schemas.openxmlformats.org/officeDocument/2006/relationships/hyperlink" Target="https://www.reddit.com/r/AmItheAsshole/comments/1ayf6xz/aita_for_not_helping_my_wife_around_the_house/krv9uxx/" TargetMode="External"/><Relationship Id="rId1002" Type="http://schemas.openxmlformats.org/officeDocument/2006/relationships/hyperlink" Target="https://www.reddit.com/r/AmItheAsshole/comments/1aybqyz/aita_for_telling_my_wife_its_her_fault_that_our/krtzr71/" TargetMode="External"/><Relationship Id="rId1447" Type="http://schemas.openxmlformats.org/officeDocument/2006/relationships/hyperlink" Target="https://www.reddit.com/r/AmItheAsshole/comments/1aybqyz/aita_for_telling_my_wife_its_her_fault_that_our/krurp77/" TargetMode="External"/><Relationship Id="rId1654" Type="http://schemas.openxmlformats.org/officeDocument/2006/relationships/hyperlink" Target="https://www.reddit.com/r/AmItheAsshole/comments/1aybqyz/aita_for_telling_my_wife_its_her_fault_that_our/kru9l9c/" TargetMode="External"/><Relationship Id="rId1861" Type="http://schemas.openxmlformats.org/officeDocument/2006/relationships/hyperlink" Target="https://www.reddit.com/r/AmItheAsshole/comments/1aybqyz/aita_for_telling_my_wife_its_her_fault_that_our/krufvsm/" TargetMode="External"/><Relationship Id="rId1307" Type="http://schemas.openxmlformats.org/officeDocument/2006/relationships/hyperlink" Target="https://www.reddit.com/r/AmItheAsshole/comments/1aybqyz/aita_for_telling_my_wife_its_her_fault_that_our/krubvz8/" TargetMode="External"/><Relationship Id="rId1514" Type="http://schemas.openxmlformats.org/officeDocument/2006/relationships/hyperlink" Target="https://www.reddit.com/r/AmItheAsshole/comments/1aybqyz/aita_for_telling_my_wife_its_her_fault_that_our/krv2x6g/" TargetMode="External"/><Relationship Id="rId1721" Type="http://schemas.openxmlformats.org/officeDocument/2006/relationships/hyperlink" Target="https://www.reddit.com/r/AmItheAsshole/comments/1aybqyz/aita_for_telling_my_wife_its_her_fault_that_our/kru49be/" TargetMode="External"/><Relationship Id="rId1959" Type="http://schemas.openxmlformats.org/officeDocument/2006/relationships/hyperlink" Target="https://www.reddit.com/r/AmItheAsshole/comments/1aybqyz/aita_for_telling_my_wife_its_her_fault_that_our/kru33xt/" TargetMode="External"/><Relationship Id="rId13" Type="http://schemas.openxmlformats.org/officeDocument/2006/relationships/hyperlink" Target="https://www.reddit.com/r/AmItheAsshole/comments/1ayksqa/aita_for_not_acknowledging_my_girlfriends_eating/krvfls7/" TargetMode="External"/><Relationship Id="rId1819" Type="http://schemas.openxmlformats.org/officeDocument/2006/relationships/hyperlink" Target="https://www.reddit.com/r/AmItheAsshole/comments/1aybqyz/aita_for_telling_my_wife_its_her_fault_that_our/krtzuky/" TargetMode="External"/><Relationship Id="rId162" Type="http://schemas.openxmlformats.org/officeDocument/2006/relationships/hyperlink" Target="https://www.reddit.com/r/AmItheAsshole/comments/1ayf6xz/aita_for_not_helping_my_wife_around_the_house/kruqwe5/" TargetMode="External"/><Relationship Id="rId467" Type="http://schemas.openxmlformats.org/officeDocument/2006/relationships/hyperlink" Target="https://www.reddit.com/r/AmItheAsshole/comments/1ayf6xz/aita_for_not_helping_my_wife_around_the_house/kruxy1j/" TargetMode="External"/><Relationship Id="rId1097" Type="http://schemas.openxmlformats.org/officeDocument/2006/relationships/hyperlink" Target="https://www.reddit.com/r/AmItheAsshole/comments/1aybqyz/aita_for_telling_my_wife_its_her_fault_that_our/kruvxwn/" TargetMode="External"/><Relationship Id="rId2050" Type="http://schemas.openxmlformats.org/officeDocument/2006/relationships/hyperlink" Target="https://www.reddit.com/r/AmItheAsshole/comments/1aybqyz/aita_for_telling_my_wife_its_her_fault_that_our/kruo10t/" TargetMode="External"/><Relationship Id="rId674" Type="http://schemas.openxmlformats.org/officeDocument/2006/relationships/hyperlink" Target="https://www.reddit.com/r/AmItheAsshole/comments/1ayf6xz/aita_for_not_helping_my_wife_around_the_house/krvbvuw/" TargetMode="External"/><Relationship Id="rId881" Type="http://schemas.openxmlformats.org/officeDocument/2006/relationships/hyperlink" Target="https://www.reddit.com/r/AmItheAsshole/comments/1aycvma/aita_for_telling_my_boyfriend_hes_taking_all_the/kru17ne/" TargetMode="External"/><Relationship Id="rId979" Type="http://schemas.openxmlformats.org/officeDocument/2006/relationships/hyperlink" Target="https://www.reddit.com/r/AmItheAsshole/comments/1aybqyz/aita_for_telling_my_wife_its_her_fault_that_our/krtzsfr/" TargetMode="External"/><Relationship Id="rId327" Type="http://schemas.openxmlformats.org/officeDocument/2006/relationships/hyperlink" Target="https://www.reddit.com/r/AmItheAsshole/comments/1ayf6xz/aita_for_not_helping_my_wife_around_the_house/krv6sf6/" TargetMode="External"/><Relationship Id="rId534" Type="http://schemas.openxmlformats.org/officeDocument/2006/relationships/hyperlink" Target="https://www.reddit.com/r/AmItheAsshole/comments/1ayf6xz/aita_for_not_helping_my_wife_around_the_house/krv7gft/" TargetMode="External"/><Relationship Id="rId741" Type="http://schemas.openxmlformats.org/officeDocument/2006/relationships/hyperlink" Target="https://www.reddit.com/r/AmItheAsshole/comments/1ayf6xz/aita_for_not_helping_my_wife_around_the_house/kruy8eg/" TargetMode="External"/><Relationship Id="rId839" Type="http://schemas.openxmlformats.org/officeDocument/2006/relationships/hyperlink" Target="https://www.reddit.com/r/AmItheAsshole/comments/1aydd2r/aita_for_talking_about_my_sisters_death_with_my/kruci9z/" TargetMode="External"/><Relationship Id="rId1164" Type="http://schemas.openxmlformats.org/officeDocument/2006/relationships/hyperlink" Target="https://www.reddit.com/r/AmItheAsshole/comments/1aybqyz/aita_for_telling_my_wife_its_her_fault_that_our/kru1ao3/" TargetMode="External"/><Relationship Id="rId1371" Type="http://schemas.openxmlformats.org/officeDocument/2006/relationships/hyperlink" Target="https://www.reddit.com/r/AmItheAsshole/comments/1aybqyz/aita_for_telling_my_wife_its_her_fault_that_our/kruhddw/" TargetMode="External"/><Relationship Id="rId1469" Type="http://schemas.openxmlformats.org/officeDocument/2006/relationships/hyperlink" Target="https://www.reddit.com/r/AmItheAsshole/comments/1aybqyz/aita_for_telling_my_wife_its_her_fault_that_our/krutou9/" TargetMode="External"/><Relationship Id="rId2008" Type="http://schemas.openxmlformats.org/officeDocument/2006/relationships/hyperlink" Target="https://www.reddit.com/r/AmItheAsshole/comments/1aybqyz/aita_for_telling_my_wife_its_her_fault_that_our/krus2kf/" TargetMode="External"/><Relationship Id="rId601" Type="http://schemas.openxmlformats.org/officeDocument/2006/relationships/hyperlink" Target="https://www.reddit.com/r/AmItheAsshole/comments/1ayf6xz/aita_for_not_helping_my_wife_around_the_house/kruy5h3/" TargetMode="External"/><Relationship Id="rId1024" Type="http://schemas.openxmlformats.org/officeDocument/2006/relationships/hyperlink" Target="https://www.reddit.com/r/AmItheAsshole/comments/1aybqyz/aita_for_telling_my_wife_its_her_fault_that_our/krtvpek/" TargetMode="External"/><Relationship Id="rId1231" Type="http://schemas.openxmlformats.org/officeDocument/2006/relationships/hyperlink" Target="https://www.reddit.com/r/AmItheAsshole/comments/1aybqyz/aita_for_telling_my_wife_its_her_fault_that_our/kru5win/" TargetMode="External"/><Relationship Id="rId1676" Type="http://schemas.openxmlformats.org/officeDocument/2006/relationships/hyperlink" Target="https://www.reddit.com/r/AmItheAsshole/comments/1aybqyz/aita_for_telling_my_wife_its_her_fault_that_our/kru2p1t/" TargetMode="External"/><Relationship Id="rId1883" Type="http://schemas.openxmlformats.org/officeDocument/2006/relationships/hyperlink" Target="https://www.reddit.com/r/AmItheAsshole/comments/1aybqyz/aita_for_telling_my_wife_its_her_fault_that_our/krv15dd/" TargetMode="External"/><Relationship Id="rId906" Type="http://schemas.openxmlformats.org/officeDocument/2006/relationships/hyperlink" Target="https://www.reddit.com/r/AmItheAsshole/comments/1aycvma/aita_for_telling_my_boyfriend_hes_taking_all_the/krv0g88/" TargetMode="External"/><Relationship Id="rId1329" Type="http://schemas.openxmlformats.org/officeDocument/2006/relationships/hyperlink" Target="https://www.reddit.com/r/AmItheAsshole/comments/1aybqyz/aita_for_telling_my_wife_its_her_fault_that_our/krudsn2/" TargetMode="External"/><Relationship Id="rId1536" Type="http://schemas.openxmlformats.org/officeDocument/2006/relationships/hyperlink" Target="https://www.reddit.com/r/AmItheAsshole/comments/1aybqyz/aita_for_telling_my_wife_its_her_fault_that_our/krv8tbc/" TargetMode="External"/><Relationship Id="rId1743" Type="http://schemas.openxmlformats.org/officeDocument/2006/relationships/hyperlink" Target="https://www.reddit.com/r/AmItheAsshole/comments/1aybqyz/aita_for_telling_my_wife_its_her_fault_that_our/kru76ry/" TargetMode="External"/><Relationship Id="rId1950" Type="http://schemas.openxmlformats.org/officeDocument/2006/relationships/hyperlink" Target="https://www.reddit.com/r/AmItheAsshole/comments/1aybqyz/aita_for_telling_my_wife_its_her_fault_that_our/kruoygs/" TargetMode="External"/><Relationship Id="rId35" Type="http://schemas.openxmlformats.org/officeDocument/2006/relationships/hyperlink" Target="https://www.reddit.com/r/AmItheAsshole/comments/1ayfloa/aita_my_boyfriend_26m_says_i_25f_dont_contribute/krv8uod/" TargetMode="External"/><Relationship Id="rId1603" Type="http://schemas.openxmlformats.org/officeDocument/2006/relationships/hyperlink" Target="https://www.reddit.com/r/AmItheAsshole/comments/1aybqyz/aita_for_telling_my_wife_its_her_fault_that_our/krug1f8/" TargetMode="External"/><Relationship Id="rId1810" Type="http://schemas.openxmlformats.org/officeDocument/2006/relationships/hyperlink" Target="https://www.reddit.com/r/AmItheAsshole/comments/1aybqyz/aita_for_telling_my_wife_its_her_fault_that_our/krug8w8/" TargetMode="External"/><Relationship Id="rId184" Type="http://schemas.openxmlformats.org/officeDocument/2006/relationships/hyperlink" Target="https://www.reddit.com/r/AmItheAsshole/comments/1ayf6xz/aita_for_not_helping_my_wife_around_the_house/kruw40p/" TargetMode="External"/><Relationship Id="rId391" Type="http://schemas.openxmlformats.org/officeDocument/2006/relationships/hyperlink" Target="https://www.reddit.com/r/AmItheAsshole/comments/1ayf6xz/aita_for_not_helping_my_wife_around_the_house/krvc5dc/" TargetMode="External"/><Relationship Id="rId1908" Type="http://schemas.openxmlformats.org/officeDocument/2006/relationships/hyperlink" Target="https://www.reddit.com/r/AmItheAsshole/comments/1aybqyz/aita_for_telling_my_wife_its_her_fault_that_our/krudhnt/" TargetMode="External"/><Relationship Id="rId2072" Type="http://schemas.openxmlformats.org/officeDocument/2006/relationships/hyperlink" Target="https://www.reddit.com/r/AmItheAsshole/comments/1aybqyz/aita_for_telling_my_wife_its_her_fault_that_our/krugotg/" TargetMode="External"/><Relationship Id="rId251" Type="http://schemas.openxmlformats.org/officeDocument/2006/relationships/hyperlink" Target="https://www.reddit.com/r/AmItheAsshole/comments/1ayf6xz/aita_for_not_helping_my_wife_around_the_house/krv028o/" TargetMode="External"/><Relationship Id="rId489" Type="http://schemas.openxmlformats.org/officeDocument/2006/relationships/hyperlink" Target="https://www.reddit.com/r/AmItheAsshole/comments/1ayf6xz/aita_for_not_helping_my_wife_around_the_house/kruvf9d/" TargetMode="External"/><Relationship Id="rId696" Type="http://schemas.openxmlformats.org/officeDocument/2006/relationships/hyperlink" Target="https://www.reddit.com/r/AmItheAsshole/comments/1ayf6xz/aita_for_not_helping_my_wife_around_the_house/kruxxxi/" TargetMode="External"/><Relationship Id="rId349" Type="http://schemas.openxmlformats.org/officeDocument/2006/relationships/hyperlink" Target="https://www.reddit.com/r/AmItheAsshole/comments/1ayf6xz/aita_for_not_helping_my_wife_around_the_house/krv7vmv/" TargetMode="External"/><Relationship Id="rId556" Type="http://schemas.openxmlformats.org/officeDocument/2006/relationships/hyperlink" Target="https://www.reddit.com/r/AmItheAsshole/comments/1ayf6xz/aita_for_not_helping_my_wife_around_the_house/krujcdx/" TargetMode="External"/><Relationship Id="rId763" Type="http://schemas.openxmlformats.org/officeDocument/2006/relationships/hyperlink" Target="https://www.reddit.com/r/AmItheAsshole/comments/1ayf6xz/aita_for_not_helping_my_wife_around_the_house/kruynmh/" TargetMode="External"/><Relationship Id="rId1186" Type="http://schemas.openxmlformats.org/officeDocument/2006/relationships/hyperlink" Target="https://www.reddit.com/r/AmItheAsshole/comments/1aybqyz/aita_for_telling_my_wife_its_her_fault_that_our/krux8ax/" TargetMode="External"/><Relationship Id="rId1393" Type="http://schemas.openxmlformats.org/officeDocument/2006/relationships/hyperlink" Target="https://www.reddit.com/r/AmItheAsshole/comments/1aybqyz/aita_for_telling_my_wife_its_her_fault_that_our/kruk3b9/" TargetMode="External"/><Relationship Id="rId111" Type="http://schemas.openxmlformats.org/officeDocument/2006/relationships/hyperlink" Target="https://www.reddit.com/r/AmItheAsshole/comments/1ayf6xz/aita_for_not_helping_my_wife_around_the_house/krummei/" TargetMode="External"/><Relationship Id="rId209" Type="http://schemas.openxmlformats.org/officeDocument/2006/relationships/hyperlink" Target="https://www.reddit.com/r/AmItheAsshole/comments/1ayf6xz/aita_for_not_helping_my_wife_around_the_house/kruy1lm/" TargetMode="External"/><Relationship Id="rId416" Type="http://schemas.openxmlformats.org/officeDocument/2006/relationships/hyperlink" Target="https://www.reddit.com/r/AmItheAsshole/comments/1ayf6xz/aita_for_not_helping_my_wife_around_the_house/krvedeh/" TargetMode="External"/><Relationship Id="rId970" Type="http://schemas.openxmlformats.org/officeDocument/2006/relationships/hyperlink" Target="https://www.reddit.com/r/AmItheAsshole/comments/1aybqyz/aita_for_telling_my_wife_its_her_fault_that_our/kru1sy3/" TargetMode="External"/><Relationship Id="rId1046" Type="http://schemas.openxmlformats.org/officeDocument/2006/relationships/hyperlink" Target="https://www.reddit.com/r/AmItheAsshole/comments/1aybqyz/aita_for_telling_my_wife_its_her_fault_that_our/kru46t5/" TargetMode="External"/><Relationship Id="rId1253" Type="http://schemas.openxmlformats.org/officeDocument/2006/relationships/hyperlink" Target="https://www.reddit.com/r/AmItheAsshole/comments/1aybqyz/aita_for_telling_my_wife_its_her_fault_that_our/kru8unw/" TargetMode="External"/><Relationship Id="rId1698" Type="http://schemas.openxmlformats.org/officeDocument/2006/relationships/hyperlink" Target="https://www.reddit.com/r/AmItheAsshole/comments/1aybqyz/aita_for_telling_my_wife_its_her_fault_that_our/krtzqtb/" TargetMode="External"/><Relationship Id="rId623" Type="http://schemas.openxmlformats.org/officeDocument/2006/relationships/hyperlink" Target="https://www.reddit.com/r/AmItheAsshole/comments/1ayf6xz/aita_for_not_helping_my_wife_around_the_house/krvdunp/" TargetMode="External"/><Relationship Id="rId830" Type="http://schemas.openxmlformats.org/officeDocument/2006/relationships/hyperlink" Target="https://www.reddit.com/r/AmItheAsshole/comments/1aydd2r/aita_for_talking_about_my_sisters_death_with_my/kruji4f/" TargetMode="External"/><Relationship Id="rId928" Type="http://schemas.openxmlformats.org/officeDocument/2006/relationships/hyperlink" Target="https://www.reddit.com/r/AmItheAsshole/comments/1aycvma/aita_for_telling_my_boyfriend_hes_taking_all_the/krv6olj/" TargetMode="External"/><Relationship Id="rId1460" Type="http://schemas.openxmlformats.org/officeDocument/2006/relationships/hyperlink" Target="https://www.reddit.com/r/AmItheAsshole/comments/1aybqyz/aita_for_telling_my_wife_its_her_fault_that_our/krusqtw/" TargetMode="External"/><Relationship Id="rId1558" Type="http://schemas.openxmlformats.org/officeDocument/2006/relationships/hyperlink" Target="https://www.reddit.com/r/AmItheAsshole/comments/1aybqyz/aita_for_telling_my_wife_its_her_fault_that_our/krvee3s/" TargetMode="External"/><Relationship Id="rId1765" Type="http://schemas.openxmlformats.org/officeDocument/2006/relationships/hyperlink" Target="https://www.reddit.com/r/AmItheAsshole/comments/1aybqyz/aita_for_telling_my_wife_its_her_fault_that_our/krum27n/" TargetMode="External"/><Relationship Id="rId57" Type="http://schemas.openxmlformats.org/officeDocument/2006/relationships/hyperlink" Target="https://www.reddit.com/r/AmItheAsshole/comments/1ayf6xz/aita_for_not_helping_my_wife_around_the_house/krumvws/" TargetMode="External"/><Relationship Id="rId1113" Type="http://schemas.openxmlformats.org/officeDocument/2006/relationships/hyperlink" Target="https://www.reddit.com/r/AmItheAsshole/comments/1aybqyz/aita_for_telling_my_wife_its_her_fault_that_our/kruucx9/" TargetMode="External"/><Relationship Id="rId1320" Type="http://schemas.openxmlformats.org/officeDocument/2006/relationships/hyperlink" Target="https://www.reddit.com/r/AmItheAsshole/comments/1aybqyz/aita_for_telling_my_wife_its_her_fault_that_our/krud64j/" TargetMode="External"/><Relationship Id="rId1418" Type="http://schemas.openxmlformats.org/officeDocument/2006/relationships/hyperlink" Target="https://www.reddit.com/r/AmItheAsshole/comments/1aybqyz/aita_for_telling_my_wife_its_her_fault_that_our/krungxz/" TargetMode="External"/><Relationship Id="rId1972" Type="http://schemas.openxmlformats.org/officeDocument/2006/relationships/hyperlink" Target="https://www.reddit.com/r/AmItheAsshole/comments/1aybqyz/aita_for_telling_my_wife_its_her_fault_that_our/kru78pc/" TargetMode="External"/><Relationship Id="rId1625" Type="http://schemas.openxmlformats.org/officeDocument/2006/relationships/hyperlink" Target="https://www.reddit.com/r/AmItheAsshole/comments/1aybqyz/aita_for_telling_my_wife_its_her_fault_that_our/krvc6ft/" TargetMode="External"/><Relationship Id="rId1832" Type="http://schemas.openxmlformats.org/officeDocument/2006/relationships/hyperlink" Target="https://www.reddit.com/r/AmItheAsshole/comments/1aybqyz/aita_for_telling_my_wife_its_her_fault_that_our/kru8s4w/" TargetMode="External"/><Relationship Id="rId2094" Type="http://schemas.openxmlformats.org/officeDocument/2006/relationships/hyperlink" Target="https://www.reddit.com/r/AmItheAsshole/comments/1aybqyz/aita_for_telling_my_wife_its_her_fault_that_our/kruv46s/" TargetMode="External"/><Relationship Id="rId273" Type="http://schemas.openxmlformats.org/officeDocument/2006/relationships/hyperlink" Target="https://www.reddit.com/r/AmItheAsshole/comments/1ayf6xz/aita_for_not_helping_my_wife_around_the_house/krv1hyn/" TargetMode="External"/><Relationship Id="rId480" Type="http://schemas.openxmlformats.org/officeDocument/2006/relationships/hyperlink" Target="https://www.reddit.com/r/AmItheAsshole/comments/1ayf6xz/aita_for_not_helping_my_wife_around_the_house/kruxoz6/" TargetMode="External"/><Relationship Id="rId133" Type="http://schemas.openxmlformats.org/officeDocument/2006/relationships/hyperlink" Target="https://www.reddit.com/r/AmItheAsshole/comments/1ayf6xz/aita_for_not_helping_my_wife_around_the_house/krutag1/" TargetMode="External"/><Relationship Id="rId340" Type="http://schemas.openxmlformats.org/officeDocument/2006/relationships/hyperlink" Target="https://www.reddit.com/r/AmItheAsshole/comments/1ayf6xz/aita_for_not_helping_my_wife_around_the_house/krv7ghl/" TargetMode="External"/><Relationship Id="rId578" Type="http://schemas.openxmlformats.org/officeDocument/2006/relationships/hyperlink" Target="https://www.reddit.com/r/AmItheAsshole/comments/1ayf6xz/aita_for_not_helping_my_wife_around_the_house/krv9pxn/" TargetMode="External"/><Relationship Id="rId785" Type="http://schemas.openxmlformats.org/officeDocument/2006/relationships/hyperlink" Target="https://www.reddit.com/r/AmItheAsshole/comments/1ayf6xz/aita_for_not_helping_my_wife_around_the_house/kruymu4/" TargetMode="External"/><Relationship Id="rId992" Type="http://schemas.openxmlformats.org/officeDocument/2006/relationships/hyperlink" Target="https://www.reddit.com/r/AmItheAsshole/comments/1aybqyz/aita_for_telling_my_wife_its_her_fault_that_our/krts4ku/" TargetMode="External"/><Relationship Id="rId2021" Type="http://schemas.openxmlformats.org/officeDocument/2006/relationships/hyperlink" Target="https://www.reddit.com/r/AmItheAsshole/comments/1aybqyz/aita_for_telling_my_wife_its_her_fault_that_our/krudzci/" TargetMode="External"/><Relationship Id="rId200" Type="http://schemas.openxmlformats.org/officeDocument/2006/relationships/hyperlink" Target="https://www.reddit.com/r/AmItheAsshole/comments/1ayf6xz/aita_for_not_helping_my_wife_around_the_house/krux5q7/" TargetMode="External"/><Relationship Id="rId438" Type="http://schemas.openxmlformats.org/officeDocument/2006/relationships/hyperlink" Target="https://www.reddit.com/r/AmItheAsshole/comments/1ayf6xz/aita_for_not_helping_my_wife_around_the_house/krus0cs/" TargetMode="External"/><Relationship Id="rId645" Type="http://schemas.openxmlformats.org/officeDocument/2006/relationships/hyperlink" Target="https://www.reddit.com/r/AmItheAsshole/comments/1ayf6xz/aita_for_not_helping_my_wife_around_the_house/kruywqd/" TargetMode="External"/><Relationship Id="rId852" Type="http://schemas.openxmlformats.org/officeDocument/2006/relationships/hyperlink" Target="https://www.reddit.com/r/AmItheAsshole/comments/1ayd22g/aita_for_wanting_my_gf_to_drop_her_guy_friend/kruqwn9/" TargetMode="External"/><Relationship Id="rId1068" Type="http://schemas.openxmlformats.org/officeDocument/2006/relationships/hyperlink" Target="https://www.reddit.com/r/AmItheAsshole/comments/1aybqyz/aita_for_telling_my_wife_its_her_fault_that_our/kru9gim/" TargetMode="External"/><Relationship Id="rId1275" Type="http://schemas.openxmlformats.org/officeDocument/2006/relationships/hyperlink" Target="https://www.reddit.com/r/AmItheAsshole/comments/1aybqyz/aita_for_telling_my_wife_its_her_fault_that_our/krua13l/" TargetMode="External"/><Relationship Id="rId1482" Type="http://schemas.openxmlformats.org/officeDocument/2006/relationships/hyperlink" Target="https://www.reddit.com/r/AmItheAsshole/comments/1aybqyz/aita_for_telling_my_wife_its_her_fault_that_our/kruvrq7/" TargetMode="External"/><Relationship Id="rId2119" Type="http://schemas.openxmlformats.org/officeDocument/2006/relationships/hyperlink" Target="https://www.reddit.com/r/AmItheAsshole/comments/1aybqyz/aita_for_telling_my_wife_its_her_fault_that_our/krvd4lb/" TargetMode="External"/><Relationship Id="rId505" Type="http://schemas.openxmlformats.org/officeDocument/2006/relationships/hyperlink" Target="https://www.reddit.com/r/AmItheAsshole/comments/1ayf6xz/aita_for_not_helping_my_wife_around_the_house/kruokt8/" TargetMode="External"/><Relationship Id="rId712" Type="http://schemas.openxmlformats.org/officeDocument/2006/relationships/hyperlink" Target="https://www.reddit.com/r/AmItheAsshole/comments/1ayf6xz/aita_for_not_helping_my_wife_around_the_house/kruw49f/" TargetMode="External"/><Relationship Id="rId1135" Type="http://schemas.openxmlformats.org/officeDocument/2006/relationships/hyperlink" Target="https://www.reddit.com/r/AmItheAsshole/comments/1aybqyz/aita_for_telling_my_wife_its_her_fault_that_our/krtyrri/" TargetMode="External"/><Relationship Id="rId1342" Type="http://schemas.openxmlformats.org/officeDocument/2006/relationships/hyperlink" Target="https://www.reddit.com/r/AmItheAsshole/comments/1aybqyz/aita_for_telling_my_wife_its_her_fault_that_our/kruejja/" TargetMode="External"/><Relationship Id="rId1787" Type="http://schemas.openxmlformats.org/officeDocument/2006/relationships/hyperlink" Target="https://www.reddit.com/r/AmItheAsshole/comments/1aybqyz/aita_for_telling_my_wife_its_her_fault_that_our/kruoi5z/" TargetMode="External"/><Relationship Id="rId1994" Type="http://schemas.openxmlformats.org/officeDocument/2006/relationships/hyperlink" Target="https://www.reddit.com/r/AmItheAsshole/comments/1aybqyz/aita_for_telling_my_wife_its_her_fault_that_our/kruryrs/" TargetMode="External"/><Relationship Id="rId79" Type="http://schemas.openxmlformats.org/officeDocument/2006/relationships/hyperlink" Target="https://www.reddit.com/r/AmItheAsshole/comments/1ayf6xz/aita_for_not_helping_my_wife_around_the_house/kruw8b0/" TargetMode="External"/><Relationship Id="rId1202" Type="http://schemas.openxmlformats.org/officeDocument/2006/relationships/hyperlink" Target="https://www.reddit.com/r/AmItheAsshole/comments/1aybqyz/aita_for_telling_my_wife_its_her_fault_that_our/kru48m0/" TargetMode="External"/><Relationship Id="rId1647" Type="http://schemas.openxmlformats.org/officeDocument/2006/relationships/hyperlink" Target="https://www.reddit.com/r/AmItheAsshole/comments/1aybqyz/aita_for_telling_my_wife_its_her_fault_that_our/kru5kov/" TargetMode="External"/><Relationship Id="rId1854" Type="http://schemas.openxmlformats.org/officeDocument/2006/relationships/hyperlink" Target="https://www.reddit.com/r/AmItheAsshole/comments/1aybqyz/aita_for_telling_my_wife_its_her_fault_that_our/krumd24/" TargetMode="External"/><Relationship Id="rId1507" Type="http://schemas.openxmlformats.org/officeDocument/2006/relationships/hyperlink" Target="https://www.reddit.com/r/AmItheAsshole/comments/1aybqyz/aita_for_telling_my_wife_its_her_fault_that_our/krv2cwl/" TargetMode="External"/><Relationship Id="rId1714" Type="http://schemas.openxmlformats.org/officeDocument/2006/relationships/hyperlink" Target="https://www.reddit.com/r/AmItheAsshole/comments/1aybqyz/aita_for_telling_my_wife_its_her_fault_that_our/kruoug8/" TargetMode="External"/><Relationship Id="rId295" Type="http://schemas.openxmlformats.org/officeDocument/2006/relationships/hyperlink" Target="https://www.reddit.com/r/AmItheAsshole/comments/1ayf6xz/aita_for_not_helping_my_wife_around_the_house/krv3du1/" TargetMode="External"/><Relationship Id="rId1921" Type="http://schemas.openxmlformats.org/officeDocument/2006/relationships/hyperlink" Target="https://www.reddit.com/r/AmItheAsshole/comments/1aybqyz/aita_for_telling_my_wife_its_her_fault_that_our/krugng5/" TargetMode="External"/><Relationship Id="rId155" Type="http://schemas.openxmlformats.org/officeDocument/2006/relationships/hyperlink" Target="https://www.reddit.com/r/AmItheAsshole/comments/1ayf6xz/aita_for_not_helping_my_wife_around_the_house/krumnql/" TargetMode="External"/><Relationship Id="rId362" Type="http://schemas.openxmlformats.org/officeDocument/2006/relationships/hyperlink" Target="https://www.reddit.com/r/AmItheAsshole/comments/1ayf6xz/aita_for_not_helping_my_wife_around_the_house/krv90fn/" TargetMode="External"/><Relationship Id="rId1297" Type="http://schemas.openxmlformats.org/officeDocument/2006/relationships/hyperlink" Target="https://www.reddit.com/r/AmItheAsshole/comments/1aybqyz/aita_for_telling_my_wife_its_her_fault_that_our/krubeoc/" TargetMode="External"/><Relationship Id="rId2043" Type="http://schemas.openxmlformats.org/officeDocument/2006/relationships/hyperlink" Target="https://www.reddit.com/r/AmItheAsshole/comments/1aybqyz/aita_for_telling_my_wife_its_her_fault_that_our/kruhjrz/" TargetMode="External"/><Relationship Id="rId222" Type="http://schemas.openxmlformats.org/officeDocument/2006/relationships/hyperlink" Target="https://www.reddit.com/r/AmItheAsshole/comments/1ayf6xz/aita_for_not_helping_my_wife_around_the_house/kruyj13/" TargetMode="External"/><Relationship Id="rId667" Type="http://schemas.openxmlformats.org/officeDocument/2006/relationships/hyperlink" Target="https://www.reddit.com/r/AmItheAsshole/comments/1ayf6xz/aita_for_not_helping_my_wife_around_the_house/krun77h/" TargetMode="External"/><Relationship Id="rId874" Type="http://schemas.openxmlformats.org/officeDocument/2006/relationships/hyperlink" Target="https://www.reddit.com/r/AmItheAsshole/comments/1aycvma/aita_for_telling_my_boyfriend_hes_taking_all_the/krtxhss/" TargetMode="External"/><Relationship Id="rId2110" Type="http://schemas.openxmlformats.org/officeDocument/2006/relationships/hyperlink" Target="https://www.reddit.com/r/AmItheAsshole/comments/1aybqyz/aita_for_telling_my_wife_its_her_fault_that_our/kruwmqs/" TargetMode="External"/><Relationship Id="rId527" Type="http://schemas.openxmlformats.org/officeDocument/2006/relationships/hyperlink" Target="https://www.reddit.com/r/AmItheAsshole/comments/1ayf6xz/aita_for_not_helping_my_wife_around_the_house/kruxv3c/" TargetMode="External"/><Relationship Id="rId734" Type="http://schemas.openxmlformats.org/officeDocument/2006/relationships/hyperlink" Target="https://www.reddit.com/r/AmItheAsshole/comments/1ayf6xz/aita_for_not_helping_my_wife_around_the_house/krv8lur/" TargetMode="External"/><Relationship Id="rId941" Type="http://schemas.openxmlformats.org/officeDocument/2006/relationships/hyperlink" Target="https://www.reddit.com/r/AmItheAsshole/comments/1aybqyz/aita_for_telling_my_wife_its_her_fault_that_our/krtxo9n/" TargetMode="External"/><Relationship Id="rId1157" Type="http://schemas.openxmlformats.org/officeDocument/2006/relationships/hyperlink" Target="https://www.reddit.com/r/AmItheAsshole/comments/1aybqyz/aita_for_telling_my_wife_its_her_fault_that_our/kru19op/" TargetMode="External"/><Relationship Id="rId1364" Type="http://schemas.openxmlformats.org/officeDocument/2006/relationships/hyperlink" Target="https://www.reddit.com/r/AmItheAsshole/comments/1aybqyz/aita_for_telling_my_wife_its_her_fault_that_our/krugj15/" TargetMode="External"/><Relationship Id="rId1571" Type="http://schemas.openxmlformats.org/officeDocument/2006/relationships/hyperlink" Target="https://www.reddit.com/r/AmItheAsshole/comments/1aybqyz/aita_for_telling_my_wife_its_her_fault_that_our/krtzt3d/" TargetMode="External"/><Relationship Id="rId70" Type="http://schemas.openxmlformats.org/officeDocument/2006/relationships/hyperlink" Target="https://www.reddit.com/r/AmItheAsshole/comments/1ayf6xz/aita_for_not_helping_my_wife_around_the_house/kruedce/" TargetMode="External"/><Relationship Id="rId801" Type="http://schemas.openxmlformats.org/officeDocument/2006/relationships/hyperlink" Target="https://www.reddit.com/r/AmItheAsshole/comments/1ayf6xz/aita_for_not_helping_my_wife_around_the_house/krv7jat/" TargetMode="External"/><Relationship Id="rId1017" Type="http://schemas.openxmlformats.org/officeDocument/2006/relationships/hyperlink" Target="https://www.reddit.com/r/AmItheAsshole/comments/1aybqyz/aita_for_telling_my_wife_its_her_fault_that_our/krtvo1i/" TargetMode="External"/><Relationship Id="rId1224" Type="http://schemas.openxmlformats.org/officeDocument/2006/relationships/hyperlink" Target="https://www.reddit.com/r/AmItheAsshole/comments/1aybqyz/aita_for_telling_my_wife_its_her_fault_that_our/kru4sok/" TargetMode="External"/><Relationship Id="rId1431" Type="http://schemas.openxmlformats.org/officeDocument/2006/relationships/hyperlink" Target="https://www.reddit.com/r/AmItheAsshole/comments/1aybqyz/aita_for_telling_my_wife_its_her_fault_that_our/krup2ya/" TargetMode="External"/><Relationship Id="rId1669" Type="http://schemas.openxmlformats.org/officeDocument/2006/relationships/hyperlink" Target="https://www.reddit.com/r/AmItheAsshole/comments/1aybqyz/aita_for_telling_my_wife_its_her_fault_that_our/kru3gbu/" TargetMode="External"/><Relationship Id="rId1876" Type="http://schemas.openxmlformats.org/officeDocument/2006/relationships/hyperlink" Target="https://www.reddit.com/r/AmItheAsshole/comments/1aybqyz/aita_for_telling_my_wife_its_her_fault_that_our/krunlae/" TargetMode="External"/><Relationship Id="rId1529" Type="http://schemas.openxmlformats.org/officeDocument/2006/relationships/hyperlink" Target="https://www.reddit.com/r/AmItheAsshole/comments/1aybqyz/aita_for_telling_my_wife_its_her_fault_that_our/krv6e5o/" TargetMode="External"/><Relationship Id="rId1736" Type="http://schemas.openxmlformats.org/officeDocument/2006/relationships/hyperlink" Target="https://www.reddit.com/r/AmItheAsshole/comments/1aybqyz/aita_for_telling_my_wife_its_her_fault_that_our/kruc00c/" TargetMode="External"/><Relationship Id="rId1943" Type="http://schemas.openxmlformats.org/officeDocument/2006/relationships/hyperlink" Target="https://www.reddit.com/r/AmItheAsshole/comments/1aybqyz/aita_for_telling_my_wife_its_her_fault_that_our/kruixrc/" TargetMode="External"/><Relationship Id="rId28" Type="http://schemas.openxmlformats.org/officeDocument/2006/relationships/hyperlink" Target="https://www.reddit.com/r/AmItheAsshole/comments/1ayi52w/aita_for_over_speaking_my_boyfriend_in_a_group/kruxmit/" TargetMode="External"/><Relationship Id="rId1803" Type="http://schemas.openxmlformats.org/officeDocument/2006/relationships/hyperlink" Target="https://www.reddit.com/r/AmItheAsshole/comments/1aybqyz/aita_for_telling_my_wife_its_her_fault_that_our/krvdbmm/" TargetMode="External"/><Relationship Id="rId177" Type="http://schemas.openxmlformats.org/officeDocument/2006/relationships/hyperlink" Target="https://www.reddit.com/r/AmItheAsshole/comments/1ayf6xz/aita_for_not_helping_my_wife_around_the_house/krutepa/" TargetMode="External"/><Relationship Id="rId384" Type="http://schemas.openxmlformats.org/officeDocument/2006/relationships/hyperlink" Target="https://www.reddit.com/r/AmItheAsshole/comments/1ayf6xz/aita_for_not_helping_my_wife_around_the_house/krvaioy/" TargetMode="External"/><Relationship Id="rId591" Type="http://schemas.openxmlformats.org/officeDocument/2006/relationships/hyperlink" Target="https://www.reddit.com/r/AmItheAsshole/comments/1ayf6xz/aita_for_not_helping_my_wife_around_the_house/krv0vss/" TargetMode="External"/><Relationship Id="rId2065" Type="http://schemas.openxmlformats.org/officeDocument/2006/relationships/hyperlink" Target="https://www.reddit.com/r/AmItheAsshole/comments/1aybqyz/aita_for_telling_my_wife_its_her_fault_that_our/krue3yw/" TargetMode="External"/><Relationship Id="rId244" Type="http://schemas.openxmlformats.org/officeDocument/2006/relationships/hyperlink" Target="https://www.reddit.com/r/AmItheAsshole/comments/1ayf6xz/aita_for_not_helping_my_wife_around_the_house/kruzopx/" TargetMode="External"/><Relationship Id="rId689" Type="http://schemas.openxmlformats.org/officeDocument/2006/relationships/hyperlink" Target="https://www.reddit.com/r/AmItheAsshole/comments/1ayf6xz/aita_for_not_helping_my_wife_around_the_house/krvd6av/" TargetMode="External"/><Relationship Id="rId896" Type="http://schemas.openxmlformats.org/officeDocument/2006/relationships/hyperlink" Target="https://www.reddit.com/r/AmItheAsshole/comments/1aycvma/aita_for_telling_my_boyfriend_hes_taking_all_the/krut0ge/" TargetMode="External"/><Relationship Id="rId1081" Type="http://schemas.openxmlformats.org/officeDocument/2006/relationships/hyperlink" Target="https://www.reddit.com/r/AmItheAsshole/comments/1aybqyz/aita_for_telling_my_wife_its_her_fault_that_our/kruj0uw/" TargetMode="External"/><Relationship Id="rId451" Type="http://schemas.openxmlformats.org/officeDocument/2006/relationships/hyperlink" Target="https://www.reddit.com/r/AmItheAsshole/comments/1ayf6xz/aita_for_not_helping_my_wife_around_the_house/krvbbbt/" TargetMode="External"/><Relationship Id="rId549" Type="http://schemas.openxmlformats.org/officeDocument/2006/relationships/hyperlink" Target="https://www.reddit.com/r/AmItheAsshole/comments/1ayf6xz/aita_for_not_helping_my_wife_around_the_house/kruxmnp/" TargetMode="External"/><Relationship Id="rId756" Type="http://schemas.openxmlformats.org/officeDocument/2006/relationships/hyperlink" Target="https://www.reddit.com/r/AmItheAsshole/comments/1ayf6xz/aita_for_not_helping_my_wife_around_the_house/krv8tvt/" TargetMode="External"/><Relationship Id="rId1179" Type="http://schemas.openxmlformats.org/officeDocument/2006/relationships/hyperlink" Target="https://www.reddit.com/r/AmItheAsshole/comments/1aybqyz/aita_for_telling_my_wife_its_her_fault_that_our/kru3xxj/" TargetMode="External"/><Relationship Id="rId1386" Type="http://schemas.openxmlformats.org/officeDocument/2006/relationships/hyperlink" Target="https://www.reddit.com/r/AmItheAsshole/comments/1aybqyz/aita_for_telling_my_wife_its_her_fault_that_our/krujfbz/" TargetMode="External"/><Relationship Id="rId1593" Type="http://schemas.openxmlformats.org/officeDocument/2006/relationships/hyperlink" Target="https://www.reddit.com/r/AmItheAsshole/comments/1aybqyz/aita_for_telling_my_wife_its_her_fault_that_our/kruk6ai/" TargetMode="External"/><Relationship Id="rId2132" Type="http://schemas.openxmlformats.org/officeDocument/2006/relationships/hyperlink" Target="https://www.reddit.com/r/AmItheAsshole/comments/1aybqyz/aita_for_telling_my_wife_its_her_fault_that_our/krv0kvc/" TargetMode="External"/><Relationship Id="rId104" Type="http://schemas.openxmlformats.org/officeDocument/2006/relationships/hyperlink" Target="https://www.reddit.com/r/AmItheAsshole/comments/1ayf6xz/aita_for_not_helping_my_wife_around_the_house/kruvnu1/" TargetMode="External"/><Relationship Id="rId311" Type="http://schemas.openxmlformats.org/officeDocument/2006/relationships/hyperlink" Target="https://www.reddit.com/r/AmItheAsshole/comments/1ayf6xz/aita_for_not_helping_my_wife_around_the_house/krv5azc/" TargetMode="External"/><Relationship Id="rId409" Type="http://schemas.openxmlformats.org/officeDocument/2006/relationships/hyperlink" Target="https://www.reddit.com/r/AmItheAsshole/comments/1ayf6xz/aita_for_not_helping_my_wife_around_the_house/krvdhxg/" TargetMode="External"/><Relationship Id="rId963" Type="http://schemas.openxmlformats.org/officeDocument/2006/relationships/hyperlink" Target="https://www.reddit.com/r/AmItheAsshole/comments/1aybqyz/aita_for_telling_my_wife_its_her_fault_that_our/krtw4wo/" TargetMode="External"/><Relationship Id="rId1039" Type="http://schemas.openxmlformats.org/officeDocument/2006/relationships/hyperlink" Target="https://www.reddit.com/r/AmItheAsshole/comments/1aybqyz/aita_for_telling_my_wife_its_her_fault_that_our/kru2mnn/" TargetMode="External"/><Relationship Id="rId1246" Type="http://schemas.openxmlformats.org/officeDocument/2006/relationships/hyperlink" Target="https://www.reddit.com/r/AmItheAsshole/comments/1aybqyz/aita_for_telling_my_wife_its_her_fault_that_our/kru7n5d/" TargetMode="External"/><Relationship Id="rId1898" Type="http://schemas.openxmlformats.org/officeDocument/2006/relationships/hyperlink" Target="https://www.reddit.com/r/AmItheAsshole/comments/1aybqyz/aita_for_telling_my_wife_its_her_fault_that_our/kru4gav/" TargetMode="External"/><Relationship Id="rId92" Type="http://schemas.openxmlformats.org/officeDocument/2006/relationships/hyperlink" Target="https://www.reddit.com/r/AmItheAsshole/comments/1ayf6xz/aita_for_not_helping_my_wife_around_the_house/krun8kc/" TargetMode="External"/><Relationship Id="rId616" Type="http://schemas.openxmlformats.org/officeDocument/2006/relationships/hyperlink" Target="https://www.reddit.com/r/AmItheAsshole/comments/1ayf6xz/aita_for_not_helping_my_wife_around_the_house/krutzcg/" TargetMode="External"/><Relationship Id="rId823" Type="http://schemas.openxmlformats.org/officeDocument/2006/relationships/hyperlink" Target="https://www.reddit.com/r/AmItheAsshole/comments/1aydd2r/aita_for_talking_about_my_sisters_death_with_my/krui3vz/" TargetMode="External"/><Relationship Id="rId1453" Type="http://schemas.openxmlformats.org/officeDocument/2006/relationships/hyperlink" Target="https://www.reddit.com/r/AmItheAsshole/comments/1aybqyz/aita_for_telling_my_wife_its_her_fault_that_our/krusaxa/" TargetMode="External"/><Relationship Id="rId1660" Type="http://schemas.openxmlformats.org/officeDocument/2006/relationships/hyperlink" Target="https://www.reddit.com/r/AmItheAsshole/comments/1aybqyz/aita_for_telling_my_wife_its_her_fault_that_our/kru3nrx/" TargetMode="External"/><Relationship Id="rId1758" Type="http://schemas.openxmlformats.org/officeDocument/2006/relationships/hyperlink" Target="https://www.reddit.com/r/AmItheAsshole/comments/1aybqyz/aita_for_telling_my_wife_its_her_fault_that_our/krv7jrb/" TargetMode="External"/><Relationship Id="rId1106" Type="http://schemas.openxmlformats.org/officeDocument/2006/relationships/hyperlink" Target="https://www.reddit.com/r/AmItheAsshole/comments/1aybqyz/aita_for_telling_my_wife_its_her_fault_that_our/krtx41b/" TargetMode="External"/><Relationship Id="rId1313" Type="http://schemas.openxmlformats.org/officeDocument/2006/relationships/hyperlink" Target="https://www.reddit.com/r/AmItheAsshole/comments/1aybqyz/aita_for_telling_my_wife_its_her_fault_that_our/kruc95o/" TargetMode="External"/><Relationship Id="rId1520" Type="http://schemas.openxmlformats.org/officeDocument/2006/relationships/hyperlink" Target="https://www.reddit.com/r/AmItheAsshole/comments/1aybqyz/aita_for_telling_my_wife_its_her_fault_that_our/krv3sqa/" TargetMode="External"/><Relationship Id="rId1965" Type="http://schemas.openxmlformats.org/officeDocument/2006/relationships/hyperlink" Target="https://www.reddit.com/r/AmItheAsshole/comments/1aybqyz/aita_for_telling_my_wife_its_her_fault_that_our/krusj6x/" TargetMode="External"/><Relationship Id="rId1618" Type="http://schemas.openxmlformats.org/officeDocument/2006/relationships/hyperlink" Target="https://www.reddit.com/r/AmItheAsshole/comments/1aybqyz/aita_for_telling_my_wife_its_her_fault_that_our/krus15j/" TargetMode="External"/><Relationship Id="rId1825" Type="http://schemas.openxmlformats.org/officeDocument/2006/relationships/hyperlink" Target="https://www.reddit.com/r/AmItheAsshole/comments/1aybqyz/aita_for_telling_my_wife_its_her_fault_that_our/kruic3t/" TargetMode="External"/><Relationship Id="rId199" Type="http://schemas.openxmlformats.org/officeDocument/2006/relationships/hyperlink" Target="https://www.reddit.com/r/AmItheAsshole/comments/1ayf6xz/aita_for_not_helping_my_wife_around_the_house/krux4cf/" TargetMode="External"/><Relationship Id="rId2087" Type="http://schemas.openxmlformats.org/officeDocument/2006/relationships/hyperlink" Target="https://www.reddit.com/r/AmItheAsshole/comments/1aybqyz/aita_for_telling_my_wife_its_her_fault_that_our/kruy3fi/" TargetMode="External"/><Relationship Id="rId266" Type="http://schemas.openxmlformats.org/officeDocument/2006/relationships/hyperlink" Target="https://www.reddit.com/r/AmItheAsshole/comments/1ayf6xz/aita_for_not_helping_my_wife_around_the_house/krv0x5s/" TargetMode="External"/><Relationship Id="rId473" Type="http://schemas.openxmlformats.org/officeDocument/2006/relationships/hyperlink" Target="https://www.reddit.com/r/AmItheAsshole/comments/1ayf6xz/aita_for_not_helping_my_wife_around_the_house/kruoorr/" TargetMode="External"/><Relationship Id="rId680" Type="http://schemas.openxmlformats.org/officeDocument/2006/relationships/hyperlink" Target="https://www.reddit.com/r/AmItheAsshole/comments/1ayf6xz/aita_for_not_helping_my_wife_around_the_house/krvbz1b/" TargetMode="External"/><Relationship Id="rId126" Type="http://schemas.openxmlformats.org/officeDocument/2006/relationships/hyperlink" Target="https://www.reddit.com/r/AmItheAsshole/comments/1ayf6xz/aita_for_not_helping_my_wife_around_the_house/krutlyq/" TargetMode="External"/><Relationship Id="rId333" Type="http://schemas.openxmlformats.org/officeDocument/2006/relationships/hyperlink" Target="https://www.reddit.com/r/AmItheAsshole/comments/1ayf6xz/aita_for_not_helping_my_wife_around_the_house/krv78nq/" TargetMode="External"/><Relationship Id="rId540" Type="http://schemas.openxmlformats.org/officeDocument/2006/relationships/hyperlink" Target="https://www.reddit.com/r/AmItheAsshole/comments/1ayf6xz/aita_for_not_helping_my_wife_around_the_house/krvbh8l/" TargetMode="External"/><Relationship Id="rId778" Type="http://schemas.openxmlformats.org/officeDocument/2006/relationships/hyperlink" Target="https://www.reddit.com/r/AmItheAsshole/comments/1ayf6xz/aita_for_not_helping_my_wife_around_the_house/krv5l9z/" TargetMode="External"/><Relationship Id="rId985" Type="http://schemas.openxmlformats.org/officeDocument/2006/relationships/hyperlink" Target="https://www.reddit.com/r/AmItheAsshole/comments/1aybqyz/aita_for_telling_my_wife_its_her_fault_that_our/kruffun/" TargetMode="External"/><Relationship Id="rId1170" Type="http://schemas.openxmlformats.org/officeDocument/2006/relationships/hyperlink" Target="https://www.reddit.com/r/AmItheAsshole/comments/1aybqyz/aita_for_telling_my_wife_its_her_fault_that_our/krtyfxs/" TargetMode="External"/><Relationship Id="rId2014" Type="http://schemas.openxmlformats.org/officeDocument/2006/relationships/hyperlink" Target="https://www.reddit.com/r/AmItheAsshole/comments/1aybqyz/aita_for_telling_my_wife_its_her_fault_that_our/krusnh4/" TargetMode="External"/><Relationship Id="rId638" Type="http://schemas.openxmlformats.org/officeDocument/2006/relationships/hyperlink" Target="https://www.reddit.com/r/AmItheAsshole/comments/1ayf6xz/aita_for_not_helping_my_wife_around_the_house/krvbpxe/" TargetMode="External"/><Relationship Id="rId845" Type="http://schemas.openxmlformats.org/officeDocument/2006/relationships/hyperlink" Target="https://www.reddit.com/r/AmItheAsshole/comments/1ayd22g/aita_for_wanting_my_gf_to_drop_her_guy_friend/" TargetMode="External"/><Relationship Id="rId1030" Type="http://schemas.openxmlformats.org/officeDocument/2006/relationships/hyperlink" Target="https://www.reddit.com/r/AmItheAsshole/comments/1aybqyz/aita_for_telling_my_wife_its_her_fault_that_our/kru40t5/" TargetMode="External"/><Relationship Id="rId1268" Type="http://schemas.openxmlformats.org/officeDocument/2006/relationships/hyperlink" Target="https://www.reddit.com/r/AmItheAsshole/comments/1aybqyz/aita_for_telling_my_wife_its_her_fault_that_our/kru9mbs/" TargetMode="External"/><Relationship Id="rId1475" Type="http://schemas.openxmlformats.org/officeDocument/2006/relationships/hyperlink" Target="https://www.reddit.com/r/AmItheAsshole/comments/1aybqyz/aita_for_telling_my_wife_its_her_fault_that_our/kruu4bd/" TargetMode="External"/><Relationship Id="rId1682" Type="http://schemas.openxmlformats.org/officeDocument/2006/relationships/hyperlink" Target="https://www.reddit.com/r/AmItheAsshole/comments/1aybqyz/aita_for_telling_my_wife_its_her_fault_that_our/kru5ytr/" TargetMode="External"/><Relationship Id="rId400" Type="http://schemas.openxmlformats.org/officeDocument/2006/relationships/hyperlink" Target="https://www.reddit.com/r/AmItheAsshole/comments/1ayf6xz/aita_for_not_helping_my_wife_around_the_house/krvcsuo/" TargetMode="External"/><Relationship Id="rId705" Type="http://schemas.openxmlformats.org/officeDocument/2006/relationships/hyperlink" Target="https://www.reddit.com/r/AmItheAsshole/comments/1ayf6xz/aita_for_not_helping_my_wife_around_the_house/krv52u9/" TargetMode="External"/><Relationship Id="rId1128" Type="http://schemas.openxmlformats.org/officeDocument/2006/relationships/hyperlink" Target="https://www.reddit.com/r/AmItheAsshole/comments/1aybqyz/aita_for_telling_my_wife_its_her_fault_that_our/kruxnty/" TargetMode="External"/><Relationship Id="rId1335" Type="http://schemas.openxmlformats.org/officeDocument/2006/relationships/hyperlink" Target="https://www.reddit.com/r/AmItheAsshole/comments/1aybqyz/aita_for_telling_my_wife_its_her_fault_that_our/krudyw0/" TargetMode="External"/><Relationship Id="rId1542" Type="http://schemas.openxmlformats.org/officeDocument/2006/relationships/hyperlink" Target="https://www.reddit.com/r/AmItheAsshole/comments/1aybqyz/aita_for_telling_my_wife_its_her_fault_that_our/krv9jka/" TargetMode="External"/><Relationship Id="rId1987" Type="http://schemas.openxmlformats.org/officeDocument/2006/relationships/hyperlink" Target="https://www.reddit.com/r/AmItheAsshole/comments/1aybqyz/aita_for_telling_my_wife_its_her_fault_that_our/krudnfd/" TargetMode="External"/><Relationship Id="rId912" Type="http://schemas.openxmlformats.org/officeDocument/2006/relationships/hyperlink" Target="https://www.reddit.com/r/AmItheAsshole/comments/1aycvma/aita_for_telling_my_boyfriend_hes_taking_all_the/kru1tq4/" TargetMode="External"/><Relationship Id="rId1847" Type="http://schemas.openxmlformats.org/officeDocument/2006/relationships/hyperlink" Target="https://www.reddit.com/r/AmItheAsshole/comments/1aybqyz/aita_for_telling_my_wife_its_her_fault_that_our/krtwks1/" TargetMode="External"/><Relationship Id="rId41" Type="http://schemas.openxmlformats.org/officeDocument/2006/relationships/hyperlink" Target="https://www.reddit.com/r/AmItheAsshole/comments/1ayf6xz/aita_for_not_helping_my_wife_around_the_house/krumdzt/" TargetMode="External"/><Relationship Id="rId1402" Type="http://schemas.openxmlformats.org/officeDocument/2006/relationships/hyperlink" Target="https://www.reddit.com/r/AmItheAsshole/comments/1aybqyz/aita_for_telling_my_wife_its_her_fault_that_our/krultg8/" TargetMode="External"/><Relationship Id="rId1707" Type="http://schemas.openxmlformats.org/officeDocument/2006/relationships/hyperlink" Target="https://www.reddit.com/r/AmItheAsshole/comments/1aybqyz/aita_for_telling_my_wife_its_her_fault_that_our/krubtd9/" TargetMode="External"/><Relationship Id="rId190" Type="http://schemas.openxmlformats.org/officeDocument/2006/relationships/hyperlink" Target="https://www.reddit.com/r/AmItheAsshole/comments/1ayf6xz/aita_for_not_helping_my_wife_around_the_house/kruwgw7/" TargetMode="External"/><Relationship Id="rId288" Type="http://schemas.openxmlformats.org/officeDocument/2006/relationships/hyperlink" Target="https://www.reddit.com/r/AmItheAsshole/comments/1ayf6xz/aita_for_not_helping_my_wife_around_the_house/krv2ewd/" TargetMode="External"/><Relationship Id="rId1914" Type="http://schemas.openxmlformats.org/officeDocument/2006/relationships/hyperlink" Target="https://www.reddit.com/r/AmItheAsshole/comments/1aybqyz/aita_for_telling_my_wife_its_her_fault_that_our/kru1496/" TargetMode="External"/><Relationship Id="rId495" Type="http://schemas.openxmlformats.org/officeDocument/2006/relationships/hyperlink" Target="https://www.reddit.com/r/AmItheAsshole/comments/1ayf6xz/aita_for_not_helping_my_wife_around_the_house/kruh88k/" TargetMode="External"/><Relationship Id="rId148" Type="http://schemas.openxmlformats.org/officeDocument/2006/relationships/hyperlink" Target="https://www.reddit.com/r/AmItheAsshole/comments/1ayf6xz/aita_for_not_helping_my_wife_around_the_house/krv33wn/" TargetMode="External"/><Relationship Id="rId355" Type="http://schemas.openxmlformats.org/officeDocument/2006/relationships/hyperlink" Target="https://www.reddit.com/r/AmItheAsshole/comments/1ayf6xz/aita_for_not_helping_my_wife_around_the_house/krv8psf/" TargetMode="External"/><Relationship Id="rId562" Type="http://schemas.openxmlformats.org/officeDocument/2006/relationships/hyperlink" Target="https://www.reddit.com/r/AmItheAsshole/comments/1ayf6xz/aita_for_not_helping_my_wife_around_the_house/krujms9/" TargetMode="External"/><Relationship Id="rId1192" Type="http://schemas.openxmlformats.org/officeDocument/2006/relationships/hyperlink" Target="https://www.reddit.com/r/AmItheAsshole/comments/1aybqyz/aita_for_telling_my_wife_its_her_fault_that_our/kru3wja/" TargetMode="External"/><Relationship Id="rId2036" Type="http://schemas.openxmlformats.org/officeDocument/2006/relationships/hyperlink" Target="https://www.reddit.com/r/AmItheAsshole/comments/1aybqyz/aita_for_telling_my_wife_its_her_fault_that_our/kruh82z/" TargetMode="External"/><Relationship Id="rId215" Type="http://schemas.openxmlformats.org/officeDocument/2006/relationships/hyperlink" Target="https://www.reddit.com/r/AmItheAsshole/comments/1ayf6xz/aita_for_not_helping_my_wife_around_the_house/kruy67g/" TargetMode="External"/><Relationship Id="rId422" Type="http://schemas.openxmlformats.org/officeDocument/2006/relationships/hyperlink" Target="https://www.reddit.com/r/AmItheAsshole/comments/1ayf6xz/aita_for_not_helping_my_wife_around_the_house/krveqsh/" TargetMode="External"/><Relationship Id="rId867" Type="http://schemas.openxmlformats.org/officeDocument/2006/relationships/hyperlink" Target="https://www.reddit.com/r/AmItheAsshole/comments/1ayd22g/aita_for_wanting_my_gf_to_drop_her_guy_friend/krudi6q/" TargetMode="External"/><Relationship Id="rId1052" Type="http://schemas.openxmlformats.org/officeDocument/2006/relationships/hyperlink" Target="https://www.reddit.com/r/AmItheAsshole/comments/1aybqyz/aita_for_telling_my_wife_its_her_fault_that_our/kru4x2b/" TargetMode="External"/><Relationship Id="rId1497" Type="http://schemas.openxmlformats.org/officeDocument/2006/relationships/hyperlink" Target="https://www.reddit.com/r/AmItheAsshole/comments/1aybqyz/aita_for_telling_my_wife_its_her_fault_that_our/krv00f2/" TargetMode="External"/><Relationship Id="rId2103" Type="http://schemas.openxmlformats.org/officeDocument/2006/relationships/hyperlink" Target="https://www.reddit.com/r/AmItheAsshole/comments/1aybqyz/aita_for_telling_my_wife_its_her_fault_that_our/kruzkxg/" TargetMode="External"/><Relationship Id="rId727" Type="http://schemas.openxmlformats.org/officeDocument/2006/relationships/hyperlink" Target="https://www.reddit.com/r/AmItheAsshole/comments/1ayf6xz/aita_for_not_helping_my_wife_around_the_house/krv623p/" TargetMode="External"/><Relationship Id="rId934" Type="http://schemas.openxmlformats.org/officeDocument/2006/relationships/hyperlink" Target="https://www.reddit.com/r/AmItheAsshole/comments/1aybqyz/aita_for_telling_my_wife_its_her_fault_that_our/krtsahd/" TargetMode="External"/><Relationship Id="rId1357" Type="http://schemas.openxmlformats.org/officeDocument/2006/relationships/hyperlink" Target="https://www.reddit.com/r/AmItheAsshole/comments/1aybqyz/aita_for_telling_my_wife_its_her_fault_that_our/krug94z/" TargetMode="External"/><Relationship Id="rId1564" Type="http://schemas.openxmlformats.org/officeDocument/2006/relationships/hyperlink" Target="https://www.reddit.com/r/AmItheAsshole/comments/1aybqyz/aita_for_telling_my_wife_its_her_fault_that_our/kru8gj5/" TargetMode="External"/><Relationship Id="rId1771" Type="http://schemas.openxmlformats.org/officeDocument/2006/relationships/hyperlink" Target="https://www.reddit.com/r/AmItheAsshole/comments/1aybqyz/aita_for_telling_my_wife_its_her_fault_that_our/kru1bqi/" TargetMode="External"/><Relationship Id="rId63" Type="http://schemas.openxmlformats.org/officeDocument/2006/relationships/hyperlink" Target="https://www.reddit.com/r/AmItheAsshole/comments/1ayf6xz/aita_for_not_helping_my_wife_around_the_house/krutuh2/" TargetMode="External"/><Relationship Id="rId1217" Type="http://schemas.openxmlformats.org/officeDocument/2006/relationships/hyperlink" Target="https://www.reddit.com/r/AmItheAsshole/comments/1aybqyz/aita_for_telling_my_wife_its_her_fault_that_our/kru46x5/" TargetMode="External"/><Relationship Id="rId1424" Type="http://schemas.openxmlformats.org/officeDocument/2006/relationships/hyperlink" Target="https://www.reddit.com/r/AmItheAsshole/comments/1aybqyz/aita_for_telling_my_wife_its_her_fault_that_our/kruo5qq/" TargetMode="External"/><Relationship Id="rId1631" Type="http://schemas.openxmlformats.org/officeDocument/2006/relationships/hyperlink" Target="https://www.reddit.com/r/AmItheAsshole/comments/1aybqyz/aita_for_telling_my_wife_its_her_fault_that_our/krugmk0/" TargetMode="External"/><Relationship Id="rId1869" Type="http://schemas.openxmlformats.org/officeDocument/2006/relationships/hyperlink" Target="https://www.reddit.com/r/AmItheAsshole/comments/1aybqyz/aita_for_telling_my_wife_its_her_fault_that_our/kruejfp/" TargetMode="External"/><Relationship Id="rId1729" Type="http://schemas.openxmlformats.org/officeDocument/2006/relationships/hyperlink" Target="https://www.reddit.com/r/AmItheAsshole/comments/1aybqyz/aita_for_telling_my_wife_its_her_fault_that_our/kruc7lt/" TargetMode="External"/><Relationship Id="rId1936" Type="http://schemas.openxmlformats.org/officeDocument/2006/relationships/hyperlink" Target="https://www.reddit.com/r/AmItheAsshole/comments/1aybqyz/aita_for_telling_my_wife_its_her_fault_that_our/krue8i6/" TargetMode="External"/><Relationship Id="rId377" Type="http://schemas.openxmlformats.org/officeDocument/2006/relationships/hyperlink" Target="https://www.reddit.com/r/AmItheAsshole/comments/1ayf6xz/aita_for_not_helping_my_wife_around_the_house/krva72v/" TargetMode="External"/><Relationship Id="rId584" Type="http://schemas.openxmlformats.org/officeDocument/2006/relationships/hyperlink" Target="https://www.reddit.com/r/AmItheAsshole/comments/1ayf6xz/aita_for_not_helping_my_wife_around_the_house/kruv99q/" TargetMode="External"/><Relationship Id="rId2058" Type="http://schemas.openxmlformats.org/officeDocument/2006/relationships/hyperlink" Target="https://www.reddit.com/r/AmItheAsshole/comments/1aybqyz/aita_for_telling_my_wife_its_her_fault_that_our/kruptwl/" TargetMode="External"/><Relationship Id="rId5" Type="http://schemas.openxmlformats.org/officeDocument/2006/relationships/hyperlink" Target="https://www.reddit.com/r/AmItheAsshole/comments/1ayjacu/aita_for_asking_my_partner_to_talk_to_his_now/" TargetMode="External"/><Relationship Id="rId237" Type="http://schemas.openxmlformats.org/officeDocument/2006/relationships/hyperlink" Target="https://www.reddit.com/r/AmItheAsshole/comments/1ayf6xz/aita_for_not_helping_my_wife_around_the_house/kruzae1/" TargetMode="External"/><Relationship Id="rId791" Type="http://schemas.openxmlformats.org/officeDocument/2006/relationships/hyperlink" Target="https://www.reddit.com/r/AmItheAsshole/comments/1ayf6xz/aita_for_not_helping_my_wife_around_the_house/krv2f4p/" TargetMode="External"/><Relationship Id="rId889" Type="http://schemas.openxmlformats.org/officeDocument/2006/relationships/hyperlink" Target="https://www.reddit.com/r/AmItheAsshole/comments/1aycvma/aita_for_telling_my_boyfriend_hes_taking_all_the/kru7h40/" TargetMode="External"/><Relationship Id="rId1074" Type="http://schemas.openxmlformats.org/officeDocument/2006/relationships/hyperlink" Target="https://www.reddit.com/r/AmItheAsshole/comments/1aybqyz/aita_for_telling_my_wife_its_her_fault_that_our/krugtnv/" TargetMode="External"/><Relationship Id="rId444" Type="http://schemas.openxmlformats.org/officeDocument/2006/relationships/hyperlink" Target="https://www.reddit.com/r/AmItheAsshole/comments/1ayf6xz/aita_for_not_helping_my_wife_around_the_house/kruv0qw/" TargetMode="External"/><Relationship Id="rId651" Type="http://schemas.openxmlformats.org/officeDocument/2006/relationships/hyperlink" Target="https://www.reddit.com/r/AmItheAsshole/comments/1ayf6xz/aita_for_not_helping_my_wife_around_the_house/kruw28v/" TargetMode="External"/><Relationship Id="rId749" Type="http://schemas.openxmlformats.org/officeDocument/2006/relationships/hyperlink" Target="https://www.reddit.com/r/AmItheAsshole/comments/1ayf6xz/aita_for_not_helping_my_wife_around_the_house/krv7x0o/" TargetMode="External"/><Relationship Id="rId1281" Type="http://schemas.openxmlformats.org/officeDocument/2006/relationships/hyperlink" Target="https://www.reddit.com/r/AmItheAsshole/comments/1aybqyz/aita_for_telling_my_wife_its_her_fault_that_our/kruakpm/" TargetMode="External"/><Relationship Id="rId1379" Type="http://schemas.openxmlformats.org/officeDocument/2006/relationships/hyperlink" Target="https://www.reddit.com/r/AmItheAsshole/comments/1aybqyz/aita_for_telling_my_wife_its_her_fault_that_our/kruib6e/" TargetMode="External"/><Relationship Id="rId1586" Type="http://schemas.openxmlformats.org/officeDocument/2006/relationships/hyperlink" Target="https://www.reddit.com/r/AmItheAsshole/comments/1aybqyz/aita_for_telling_my_wife_its_her_fault_that_our/krun8kq/" TargetMode="External"/><Relationship Id="rId2125" Type="http://schemas.openxmlformats.org/officeDocument/2006/relationships/hyperlink" Target="https://www.reddit.com/r/AmItheAsshole/comments/1aybqyz/aita_for_telling_my_wife_its_her_fault_that_our/krus3j9/" TargetMode="External"/><Relationship Id="rId304" Type="http://schemas.openxmlformats.org/officeDocument/2006/relationships/hyperlink" Target="https://www.reddit.com/r/AmItheAsshole/comments/1ayf6xz/aita_for_not_helping_my_wife_around_the_house/krv4liw/" TargetMode="External"/><Relationship Id="rId511" Type="http://schemas.openxmlformats.org/officeDocument/2006/relationships/hyperlink" Target="https://www.reddit.com/r/AmItheAsshole/comments/1ayf6xz/aita_for_not_helping_my_wife_around_the_house/kruy301/" TargetMode="External"/><Relationship Id="rId609" Type="http://schemas.openxmlformats.org/officeDocument/2006/relationships/hyperlink" Target="https://www.reddit.com/r/AmItheAsshole/comments/1ayf6xz/aita_for_not_helping_my_wife_around_the_house/krv4kl1/" TargetMode="External"/><Relationship Id="rId956" Type="http://schemas.openxmlformats.org/officeDocument/2006/relationships/hyperlink" Target="https://www.reddit.com/r/AmItheAsshole/comments/1aybqyz/aita_for_telling_my_wife_its_her_fault_that_our/krttt0t/" TargetMode="External"/><Relationship Id="rId1141" Type="http://schemas.openxmlformats.org/officeDocument/2006/relationships/hyperlink" Target="https://www.reddit.com/r/AmItheAsshole/comments/1aybqyz/aita_for_telling_my_wife_its_her_fault_that_our/krttfwd/" TargetMode="External"/><Relationship Id="rId1239" Type="http://schemas.openxmlformats.org/officeDocument/2006/relationships/hyperlink" Target="https://www.reddit.com/r/AmItheAsshole/comments/1aybqyz/aita_for_telling_my_wife_its_her_fault_that_our/kru6xa2/" TargetMode="External"/><Relationship Id="rId1793" Type="http://schemas.openxmlformats.org/officeDocument/2006/relationships/hyperlink" Target="https://www.reddit.com/r/AmItheAsshole/comments/1aybqyz/aita_for_telling_my_wife_its_her_fault_that_our/krtx1k2/" TargetMode="External"/><Relationship Id="rId85" Type="http://schemas.openxmlformats.org/officeDocument/2006/relationships/hyperlink" Target="https://www.reddit.com/r/AmItheAsshole/comments/1ayf6xz/aita_for_not_helping_my_wife_around_the_house/kruryn0/" TargetMode="External"/><Relationship Id="rId816" Type="http://schemas.openxmlformats.org/officeDocument/2006/relationships/hyperlink" Target="https://www.reddit.com/r/AmItheAsshole/comments/1ayf6xz/aita_for_not_helping_my_wife_around_the_house/krv04lm/" TargetMode="External"/><Relationship Id="rId1001" Type="http://schemas.openxmlformats.org/officeDocument/2006/relationships/hyperlink" Target="https://www.reddit.com/r/AmItheAsshole/comments/1aybqyz/aita_for_telling_my_wife_its_her_fault_that_our/krty0ra/" TargetMode="External"/><Relationship Id="rId1446" Type="http://schemas.openxmlformats.org/officeDocument/2006/relationships/hyperlink" Target="https://www.reddit.com/r/AmItheAsshole/comments/1aybqyz/aita_for_telling_my_wife_its_her_fault_that_our/krurox0/" TargetMode="External"/><Relationship Id="rId1653" Type="http://schemas.openxmlformats.org/officeDocument/2006/relationships/hyperlink" Target="https://www.reddit.com/r/AmItheAsshole/comments/1aybqyz/aita_for_telling_my_wife_its_her_fault_that_our/kru4duw/" TargetMode="External"/><Relationship Id="rId1860" Type="http://schemas.openxmlformats.org/officeDocument/2006/relationships/hyperlink" Target="https://www.reddit.com/r/AmItheAsshole/comments/1aybqyz/aita_for_telling_my_wife_its_her_fault_that_our/krud9o4/" TargetMode="External"/><Relationship Id="rId1306" Type="http://schemas.openxmlformats.org/officeDocument/2006/relationships/hyperlink" Target="https://www.reddit.com/r/AmItheAsshole/comments/1aybqyz/aita_for_telling_my_wife_its_her_fault_that_our/krubu07/" TargetMode="External"/><Relationship Id="rId1513" Type="http://schemas.openxmlformats.org/officeDocument/2006/relationships/hyperlink" Target="https://www.reddit.com/r/AmItheAsshole/comments/1aybqyz/aita_for_telling_my_wife_its_her_fault_that_our/krv2qx0/" TargetMode="External"/><Relationship Id="rId1720" Type="http://schemas.openxmlformats.org/officeDocument/2006/relationships/hyperlink" Target="https://www.reddit.com/r/AmItheAsshole/comments/1aybqyz/aita_for_telling_my_wife_its_her_fault_that_our/krup0j8/" TargetMode="External"/><Relationship Id="rId1958" Type="http://schemas.openxmlformats.org/officeDocument/2006/relationships/hyperlink" Target="https://www.reddit.com/r/AmItheAsshole/comments/1aybqyz/aita_for_telling_my_wife_its_her_fault_that_our/krv9yac/" TargetMode="External"/><Relationship Id="rId12" Type="http://schemas.openxmlformats.org/officeDocument/2006/relationships/hyperlink" Target="https://www.reddit.com/r/AmItheAsshole/comments/1ayfloa/aita_my_boyfriend_26m_says_i_25f_dont_contribute/" TargetMode="External"/><Relationship Id="rId1818" Type="http://schemas.openxmlformats.org/officeDocument/2006/relationships/hyperlink" Target="https://www.reddit.com/r/AmItheAsshole/comments/1aybqyz/aita_for_telling_my_wife_its_her_fault_that_our/krtqdv6/" TargetMode="External"/><Relationship Id="rId161" Type="http://schemas.openxmlformats.org/officeDocument/2006/relationships/hyperlink" Target="https://www.reddit.com/r/AmItheAsshole/comments/1ayf6xz/aita_for_not_helping_my_wife_around_the_house/krup9oa/" TargetMode="External"/><Relationship Id="rId399" Type="http://schemas.openxmlformats.org/officeDocument/2006/relationships/hyperlink" Target="https://www.reddit.com/r/AmItheAsshole/comments/1ayf6xz/aita_for_not_helping_my_wife_around_the_house/krvcl6v/" TargetMode="External"/><Relationship Id="rId259" Type="http://schemas.openxmlformats.org/officeDocument/2006/relationships/hyperlink" Target="https://www.reddit.com/r/AmItheAsshole/comments/1ayf6xz/aita_for_not_helping_my_wife_around_the_house/krv0j9y/" TargetMode="External"/><Relationship Id="rId466" Type="http://schemas.openxmlformats.org/officeDocument/2006/relationships/hyperlink" Target="https://www.reddit.com/r/AmItheAsshole/comments/1ayf6xz/aita_for_not_helping_my_wife_around_the_house/krv3bou/" TargetMode="External"/><Relationship Id="rId673" Type="http://schemas.openxmlformats.org/officeDocument/2006/relationships/hyperlink" Target="https://www.reddit.com/r/AmItheAsshole/comments/1ayf6xz/aita_for_not_helping_my_wife_around_the_house/krv9rrv/" TargetMode="External"/><Relationship Id="rId880" Type="http://schemas.openxmlformats.org/officeDocument/2006/relationships/hyperlink" Target="https://www.reddit.com/r/AmItheAsshole/comments/1aycvma/aita_for_telling_my_boyfriend_hes_taking_all_the/kru0u4r/" TargetMode="External"/><Relationship Id="rId1096" Type="http://schemas.openxmlformats.org/officeDocument/2006/relationships/hyperlink" Target="https://www.reddit.com/r/AmItheAsshole/comments/1aybqyz/aita_for_telling_my_wife_its_her_fault_that_our/kruvuhc/" TargetMode="External"/><Relationship Id="rId119" Type="http://schemas.openxmlformats.org/officeDocument/2006/relationships/hyperlink" Target="https://www.reddit.com/r/AmItheAsshole/comments/1ayf6xz/aita_for_not_helping_my_wife_around_the_house/krv44b8/" TargetMode="External"/><Relationship Id="rId326" Type="http://schemas.openxmlformats.org/officeDocument/2006/relationships/hyperlink" Target="https://www.reddit.com/r/AmItheAsshole/comments/1ayf6xz/aita_for_not_helping_my_wife_around_the_house/krv6l4j/" TargetMode="External"/><Relationship Id="rId533" Type="http://schemas.openxmlformats.org/officeDocument/2006/relationships/hyperlink" Target="https://www.reddit.com/r/AmItheAsshole/comments/1ayf6xz/aita_for_not_helping_my_wife_around_the_house/krv5g7x/" TargetMode="External"/><Relationship Id="rId978" Type="http://schemas.openxmlformats.org/officeDocument/2006/relationships/hyperlink" Target="https://www.reddit.com/r/AmItheAsshole/comments/1aybqyz/aita_for_telling_my_wife_its_her_fault_that_our/krtvwmg/" TargetMode="External"/><Relationship Id="rId1163" Type="http://schemas.openxmlformats.org/officeDocument/2006/relationships/hyperlink" Target="https://www.reddit.com/r/AmItheAsshole/comments/1aybqyz/aita_for_telling_my_wife_its_her_fault_that_our/kru1723/" TargetMode="External"/><Relationship Id="rId1370" Type="http://schemas.openxmlformats.org/officeDocument/2006/relationships/hyperlink" Target="https://www.reddit.com/r/AmItheAsshole/comments/1aybqyz/aita_for_telling_my_wife_its_her_fault_that_our/kruhckh/" TargetMode="External"/><Relationship Id="rId2007" Type="http://schemas.openxmlformats.org/officeDocument/2006/relationships/hyperlink" Target="https://www.reddit.com/r/AmItheAsshole/comments/1aybqyz/aita_for_telling_my_wife_its_her_fault_that_our/krulv9o/" TargetMode="External"/><Relationship Id="rId740" Type="http://schemas.openxmlformats.org/officeDocument/2006/relationships/hyperlink" Target="https://www.reddit.com/r/AmItheAsshole/comments/1ayf6xz/aita_for_not_helping_my_wife_around_the_house/krv2rfs/" TargetMode="External"/><Relationship Id="rId838" Type="http://schemas.openxmlformats.org/officeDocument/2006/relationships/hyperlink" Target="https://www.reddit.com/r/AmItheAsshole/comments/1aydd2r/aita_for_talking_about_my_sisters_death_with_my/krukh8x/" TargetMode="External"/><Relationship Id="rId1023" Type="http://schemas.openxmlformats.org/officeDocument/2006/relationships/hyperlink" Target="https://www.reddit.com/r/AmItheAsshole/comments/1aybqyz/aita_for_telling_my_wife_its_her_fault_that_our/krtwj2h/" TargetMode="External"/><Relationship Id="rId1468" Type="http://schemas.openxmlformats.org/officeDocument/2006/relationships/hyperlink" Target="https://www.reddit.com/r/AmItheAsshole/comments/1aybqyz/aita_for_telling_my_wife_its_her_fault_that_our/krutkp2/" TargetMode="External"/><Relationship Id="rId1675" Type="http://schemas.openxmlformats.org/officeDocument/2006/relationships/hyperlink" Target="https://www.reddit.com/r/AmItheAsshole/comments/1aybqyz/aita_for_telling_my_wife_its_her_fault_that_our/krtyx2g/" TargetMode="External"/><Relationship Id="rId1882" Type="http://schemas.openxmlformats.org/officeDocument/2006/relationships/hyperlink" Target="https://www.reddit.com/r/AmItheAsshole/comments/1aybqyz/aita_for_telling_my_wife_its_her_fault_that_our/krurkys/" TargetMode="External"/><Relationship Id="rId600" Type="http://schemas.openxmlformats.org/officeDocument/2006/relationships/hyperlink" Target="https://www.reddit.com/r/AmItheAsshole/comments/1ayf6xz/aita_for_not_helping_my_wife_around_the_house/krv0752/" TargetMode="External"/><Relationship Id="rId1230" Type="http://schemas.openxmlformats.org/officeDocument/2006/relationships/hyperlink" Target="https://www.reddit.com/r/AmItheAsshole/comments/1aybqyz/aita_for_telling_my_wife_its_her_fault_that_our/kru5s66/" TargetMode="External"/><Relationship Id="rId1328" Type="http://schemas.openxmlformats.org/officeDocument/2006/relationships/hyperlink" Target="https://www.reddit.com/r/AmItheAsshole/comments/1aybqyz/aita_for_telling_my_wife_its_her_fault_that_our/krudl6g/" TargetMode="External"/><Relationship Id="rId1535" Type="http://schemas.openxmlformats.org/officeDocument/2006/relationships/hyperlink" Target="https://www.reddit.com/r/AmItheAsshole/comments/1aybqyz/aita_for_telling_my_wife_its_her_fault_that_our/krv8l5g/" TargetMode="External"/><Relationship Id="rId905" Type="http://schemas.openxmlformats.org/officeDocument/2006/relationships/hyperlink" Target="https://www.reddit.com/r/AmItheAsshole/comments/1aycvma/aita_for_telling_my_boyfriend_hes_taking_all_the/kruy6ig/" TargetMode="External"/><Relationship Id="rId1742" Type="http://schemas.openxmlformats.org/officeDocument/2006/relationships/hyperlink" Target="https://www.reddit.com/r/AmItheAsshole/comments/1aybqyz/aita_for_telling_my_wife_its_her_fault_that_our/kru82yf/" TargetMode="External"/><Relationship Id="rId34" Type="http://schemas.openxmlformats.org/officeDocument/2006/relationships/hyperlink" Target="https://www.reddit.com/r/AmItheAsshole/comments/1ayfloa/aita_my_boyfriend_26m_says_i_25f_dont_contribute/krv7ktq/" TargetMode="External"/><Relationship Id="rId1602" Type="http://schemas.openxmlformats.org/officeDocument/2006/relationships/hyperlink" Target="https://www.reddit.com/r/AmItheAsshole/comments/1aybqyz/aita_for_telling_my_wife_its_her_fault_that_our/krufobu/" TargetMode="External"/><Relationship Id="rId183" Type="http://schemas.openxmlformats.org/officeDocument/2006/relationships/hyperlink" Target="https://www.reddit.com/r/AmItheAsshole/comments/1ayf6xz/aita_for_not_helping_my_wife_around_the_house/kruvlvx/" TargetMode="External"/><Relationship Id="rId390" Type="http://schemas.openxmlformats.org/officeDocument/2006/relationships/hyperlink" Target="https://www.reddit.com/r/AmItheAsshole/comments/1ayf6xz/aita_for_not_helping_my_wife_around_the_house/krvc1qn/" TargetMode="External"/><Relationship Id="rId1907" Type="http://schemas.openxmlformats.org/officeDocument/2006/relationships/hyperlink" Target="https://www.reddit.com/r/AmItheAsshole/comments/1aybqyz/aita_for_telling_my_wife_its_her_fault_that_our/kruijrr/" TargetMode="External"/><Relationship Id="rId2071" Type="http://schemas.openxmlformats.org/officeDocument/2006/relationships/hyperlink" Target="https://www.reddit.com/r/AmItheAsshole/comments/1aybqyz/aita_for_telling_my_wife_its_her_fault_that_our/krueccu/" TargetMode="External"/><Relationship Id="rId250" Type="http://schemas.openxmlformats.org/officeDocument/2006/relationships/hyperlink" Target="https://www.reddit.com/r/AmItheAsshole/comments/1ayf6xz/aita_for_not_helping_my_wife_around_the_house/krv01pd/" TargetMode="External"/><Relationship Id="rId488" Type="http://schemas.openxmlformats.org/officeDocument/2006/relationships/hyperlink" Target="https://www.reddit.com/r/AmItheAsshole/comments/1ayf6xz/aita_for_not_helping_my_wife_around_the_house/krukl2x/" TargetMode="External"/><Relationship Id="rId695" Type="http://schemas.openxmlformats.org/officeDocument/2006/relationships/hyperlink" Target="https://www.reddit.com/r/AmItheAsshole/comments/1ayf6xz/aita_for_not_helping_my_wife_around_the_house/kruv2il/" TargetMode="External"/><Relationship Id="rId110" Type="http://schemas.openxmlformats.org/officeDocument/2006/relationships/hyperlink" Target="https://www.reddit.com/r/AmItheAsshole/comments/1ayf6xz/aita_for_not_helping_my_wife_around_the_house/krurild/" TargetMode="External"/><Relationship Id="rId348" Type="http://schemas.openxmlformats.org/officeDocument/2006/relationships/hyperlink" Target="https://www.reddit.com/r/AmItheAsshole/comments/1ayf6xz/aita_for_not_helping_my_wife_around_the_house/krv7tru/" TargetMode="External"/><Relationship Id="rId555" Type="http://schemas.openxmlformats.org/officeDocument/2006/relationships/hyperlink" Target="https://www.reddit.com/r/AmItheAsshole/comments/1ayf6xz/aita_for_not_helping_my_wife_around_the_house/kruwp49/" TargetMode="External"/><Relationship Id="rId762" Type="http://schemas.openxmlformats.org/officeDocument/2006/relationships/hyperlink" Target="https://www.reddit.com/r/AmItheAsshole/comments/1ayf6xz/aita_for_not_helping_my_wife_around_the_house/krv2zbu/" TargetMode="External"/><Relationship Id="rId1185" Type="http://schemas.openxmlformats.org/officeDocument/2006/relationships/hyperlink" Target="https://www.reddit.com/r/AmItheAsshole/comments/1aybqyz/aita_for_telling_my_wife_its_her_fault_that_our/krudz9a/" TargetMode="External"/><Relationship Id="rId1392" Type="http://schemas.openxmlformats.org/officeDocument/2006/relationships/hyperlink" Target="https://www.reddit.com/r/AmItheAsshole/comments/1aybqyz/aita_for_telling_my_wife_its_her_fault_that_our/kruk27d/" TargetMode="External"/><Relationship Id="rId2029" Type="http://schemas.openxmlformats.org/officeDocument/2006/relationships/hyperlink" Target="https://www.reddit.com/r/AmItheAsshole/comments/1aybqyz/aita_for_telling_my_wife_its_her_fault_that_our/krub8qx/" TargetMode="External"/><Relationship Id="rId208" Type="http://schemas.openxmlformats.org/officeDocument/2006/relationships/hyperlink" Target="https://www.reddit.com/r/AmItheAsshole/comments/1ayf6xz/aita_for_not_helping_my_wife_around_the_house/kruy0v7/" TargetMode="External"/><Relationship Id="rId415" Type="http://schemas.openxmlformats.org/officeDocument/2006/relationships/hyperlink" Target="https://www.reddit.com/r/AmItheAsshole/comments/1ayf6xz/aita_for_not_helping_my_wife_around_the_house/krvecvr/" TargetMode="External"/><Relationship Id="rId622" Type="http://schemas.openxmlformats.org/officeDocument/2006/relationships/hyperlink" Target="https://www.reddit.com/r/AmItheAsshole/comments/1ayf6xz/aita_for_not_helping_my_wife_around_the_house/kruu09n/" TargetMode="External"/><Relationship Id="rId1045" Type="http://schemas.openxmlformats.org/officeDocument/2006/relationships/hyperlink" Target="https://www.reddit.com/r/AmItheAsshole/comments/1aybqyz/aita_for_telling_my_wife_its_her_fault_that_our/kru43ps/" TargetMode="External"/><Relationship Id="rId1252" Type="http://schemas.openxmlformats.org/officeDocument/2006/relationships/hyperlink" Target="https://www.reddit.com/r/AmItheAsshole/comments/1aybqyz/aita_for_telling_my_wife_its_her_fault_that_our/kru8t7v/" TargetMode="External"/><Relationship Id="rId1697" Type="http://schemas.openxmlformats.org/officeDocument/2006/relationships/hyperlink" Target="https://www.reddit.com/r/AmItheAsshole/comments/1aybqyz/aita_for_telling_my_wife_its_her_fault_that_our/kru176x/" TargetMode="External"/><Relationship Id="rId927" Type="http://schemas.openxmlformats.org/officeDocument/2006/relationships/hyperlink" Target="https://www.reddit.com/r/AmItheAsshole/comments/1aycvma/aita_for_telling_my_boyfriend_hes_taking_all_the/kruu6lq/" TargetMode="External"/><Relationship Id="rId1112" Type="http://schemas.openxmlformats.org/officeDocument/2006/relationships/hyperlink" Target="https://www.reddit.com/r/AmItheAsshole/comments/1aybqyz/aita_for_telling_my_wife_its_her_fault_that_our/krty0yd/" TargetMode="External"/><Relationship Id="rId1557" Type="http://schemas.openxmlformats.org/officeDocument/2006/relationships/hyperlink" Target="https://www.reddit.com/r/AmItheAsshole/comments/1aybqyz/aita_for_telling_my_wife_its_her_fault_that_our/krve66j/" TargetMode="External"/><Relationship Id="rId1764" Type="http://schemas.openxmlformats.org/officeDocument/2006/relationships/hyperlink" Target="https://www.reddit.com/r/AmItheAsshole/comments/1aybqyz/aita_for_telling_my_wife_its_her_fault_that_our/krulafk/" TargetMode="External"/><Relationship Id="rId1971" Type="http://schemas.openxmlformats.org/officeDocument/2006/relationships/hyperlink" Target="https://www.reddit.com/r/AmItheAsshole/comments/1aybqyz/aita_for_telling_my_wife_its_her_fault_that_our/kru701p/" TargetMode="External"/><Relationship Id="rId56" Type="http://schemas.openxmlformats.org/officeDocument/2006/relationships/hyperlink" Target="https://www.reddit.com/r/AmItheAsshole/comments/1ayf6xz/aita_for_not_helping_my_wife_around_the_house/kruofdi/" TargetMode="External"/><Relationship Id="rId1417" Type="http://schemas.openxmlformats.org/officeDocument/2006/relationships/hyperlink" Target="https://www.reddit.com/r/AmItheAsshole/comments/1aybqyz/aita_for_telling_my_wife_its_her_fault_that_our/kruncjm/" TargetMode="External"/><Relationship Id="rId1624" Type="http://schemas.openxmlformats.org/officeDocument/2006/relationships/hyperlink" Target="https://www.reddit.com/r/AmItheAsshole/comments/1aybqyz/aita_for_telling_my_wife_its_her_fault_that_our/krv6pcn/" TargetMode="External"/><Relationship Id="rId1831" Type="http://schemas.openxmlformats.org/officeDocument/2006/relationships/hyperlink" Target="https://www.reddit.com/r/AmItheAsshole/comments/1aybqyz/aita_for_telling_my_wife_its_her_fault_that_our/kruc7o1/" TargetMode="External"/><Relationship Id="rId1929" Type="http://schemas.openxmlformats.org/officeDocument/2006/relationships/hyperlink" Target="https://www.reddit.com/r/AmItheAsshole/comments/1aybqyz/aita_for_telling_my_wife_its_her_fault_that_our/kru40la/" TargetMode="External"/><Relationship Id="rId2093" Type="http://schemas.openxmlformats.org/officeDocument/2006/relationships/hyperlink" Target="https://www.reddit.com/r/AmItheAsshole/comments/1aybqyz/aita_for_telling_my_wife_its_her_fault_that_our/krurxxn/" TargetMode="External"/><Relationship Id="rId272" Type="http://schemas.openxmlformats.org/officeDocument/2006/relationships/hyperlink" Target="https://www.reddit.com/r/AmItheAsshole/comments/1ayf6xz/aita_for_not_helping_my_wife_around_the_house/krv1glc/" TargetMode="External"/><Relationship Id="rId577" Type="http://schemas.openxmlformats.org/officeDocument/2006/relationships/hyperlink" Target="https://www.reddit.com/r/AmItheAsshole/comments/1ayf6xz/aita_for_not_helping_my_wife_around_the_house/kruvnws/" TargetMode="External"/><Relationship Id="rId132" Type="http://schemas.openxmlformats.org/officeDocument/2006/relationships/hyperlink" Target="https://www.reddit.com/r/AmItheAsshole/comments/1ayf6xz/aita_for_not_helping_my_wife_around_the_house/krusovw/" TargetMode="External"/><Relationship Id="rId784" Type="http://schemas.openxmlformats.org/officeDocument/2006/relationships/hyperlink" Target="https://www.reddit.com/r/AmItheAsshole/comments/1ayf6xz/aita_for_not_helping_my_wife_around_the_house/krvadwj/" TargetMode="External"/><Relationship Id="rId991" Type="http://schemas.openxmlformats.org/officeDocument/2006/relationships/hyperlink" Target="https://www.reddit.com/r/AmItheAsshole/comments/1aybqyz/aita_for_telling_my_wife_its_her_fault_that_our/krtz0rx/" TargetMode="External"/><Relationship Id="rId1067" Type="http://schemas.openxmlformats.org/officeDocument/2006/relationships/hyperlink" Target="https://www.reddit.com/r/AmItheAsshole/comments/1aybqyz/aita_for_telling_my_wife_its_her_fault_that_our/kru8mkd/" TargetMode="External"/><Relationship Id="rId2020" Type="http://schemas.openxmlformats.org/officeDocument/2006/relationships/hyperlink" Target="https://www.reddit.com/r/AmItheAsshole/comments/1aybqyz/aita_for_telling_my_wife_its_her_fault_that_our/kruadka/" TargetMode="External"/><Relationship Id="rId437" Type="http://schemas.openxmlformats.org/officeDocument/2006/relationships/hyperlink" Target="https://www.reddit.com/r/AmItheAsshole/comments/1ayf6xz/aita_for_not_helping_my_wife_around_the_house/kruxzjr/" TargetMode="External"/><Relationship Id="rId644" Type="http://schemas.openxmlformats.org/officeDocument/2006/relationships/hyperlink" Target="https://www.reddit.com/r/AmItheAsshole/comments/1ayf6xz/aita_for_not_helping_my_wife_around_the_house/kruu5ck/" TargetMode="External"/><Relationship Id="rId851" Type="http://schemas.openxmlformats.org/officeDocument/2006/relationships/hyperlink" Target="https://www.reddit.com/r/AmItheAsshole/comments/1ayd22g/aita_for_wanting_my_gf_to_drop_her_guy_friend/krunxqq/" TargetMode="External"/><Relationship Id="rId1274" Type="http://schemas.openxmlformats.org/officeDocument/2006/relationships/hyperlink" Target="https://www.reddit.com/r/AmItheAsshole/comments/1aybqyz/aita_for_telling_my_wife_its_her_fault_that_our/kru9vuh/" TargetMode="External"/><Relationship Id="rId1481" Type="http://schemas.openxmlformats.org/officeDocument/2006/relationships/hyperlink" Target="https://www.reddit.com/r/AmItheAsshole/comments/1aybqyz/aita_for_telling_my_wife_its_her_fault_that_our/kruvc83/" TargetMode="External"/><Relationship Id="rId1579" Type="http://schemas.openxmlformats.org/officeDocument/2006/relationships/hyperlink" Target="https://www.reddit.com/r/AmItheAsshole/comments/1aybqyz/aita_for_telling_my_wife_its_her_fault_that_our/kru5gw3/" TargetMode="External"/><Relationship Id="rId2118" Type="http://schemas.openxmlformats.org/officeDocument/2006/relationships/hyperlink" Target="https://www.reddit.com/r/AmItheAsshole/comments/1aybqyz/aita_for_telling_my_wife_its_her_fault_that_our/krv6dz6/" TargetMode="External"/><Relationship Id="rId504" Type="http://schemas.openxmlformats.org/officeDocument/2006/relationships/hyperlink" Target="https://www.reddit.com/r/AmItheAsshole/comments/1ayf6xz/aita_for_not_helping_my_wife_around_the_house/krurz7c/" TargetMode="External"/><Relationship Id="rId711" Type="http://schemas.openxmlformats.org/officeDocument/2006/relationships/hyperlink" Target="https://www.reddit.com/r/AmItheAsshole/comments/1ayf6xz/aita_for_not_helping_my_wife_around_the_house/krvce6f/" TargetMode="External"/><Relationship Id="rId949" Type="http://schemas.openxmlformats.org/officeDocument/2006/relationships/hyperlink" Target="https://www.reddit.com/r/AmItheAsshole/comments/1aybqyz/aita_for_telling_my_wife_its_her_fault_that_our/krtv8mh/" TargetMode="External"/><Relationship Id="rId1134" Type="http://schemas.openxmlformats.org/officeDocument/2006/relationships/hyperlink" Target="https://www.reddit.com/r/AmItheAsshole/comments/1aybqyz/aita_for_telling_my_wife_its_her_fault_that_our/krtyo0d/" TargetMode="External"/><Relationship Id="rId1341" Type="http://schemas.openxmlformats.org/officeDocument/2006/relationships/hyperlink" Target="https://www.reddit.com/r/AmItheAsshole/comments/1aybqyz/aita_for_telling_my_wife_its_her_fault_that_our/kruei9r/" TargetMode="External"/><Relationship Id="rId1786" Type="http://schemas.openxmlformats.org/officeDocument/2006/relationships/hyperlink" Target="https://www.reddit.com/r/AmItheAsshole/comments/1aybqyz/aita_for_telling_my_wife_its_her_fault_that_our/kruzsz8/" TargetMode="External"/><Relationship Id="rId1993" Type="http://schemas.openxmlformats.org/officeDocument/2006/relationships/hyperlink" Target="https://www.reddit.com/r/AmItheAsshole/comments/1aybqyz/aita_for_telling_my_wife_its_her_fault_that_our/kruexpj/" TargetMode="External"/><Relationship Id="rId78" Type="http://schemas.openxmlformats.org/officeDocument/2006/relationships/hyperlink" Target="https://www.reddit.com/r/AmItheAsshole/comments/1ayf6xz/aita_for_not_helping_my_wife_around_the_house/kruw55o/" TargetMode="External"/><Relationship Id="rId809" Type="http://schemas.openxmlformats.org/officeDocument/2006/relationships/hyperlink" Target="https://www.reddit.com/r/AmItheAsshole/comments/1ayf6xz/aita_for_not_helping_my_wife_around_the_house/kruzjv7/" TargetMode="External"/><Relationship Id="rId1201" Type="http://schemas.openxmlformats.org/officeDocument/2006/relationships/hyperlink" Target="https://www.reddit.com/r/AmItheAsshole/comments/1aybqyz/aita_for_telling_my_wife_its_her_fault_that_our/kru2onq/" TargetMode="External"/><Relationship Id="rId1439" Type="http://schemas.openxmlformats.org/officeDocument/2006/relationships/hyperlink" Target="https://www.reddit.com/r/AmItheAsshole/comments/1aybqyz/aita_for_telling_my_wife_its_her_fault_that_our/kruqrmr/" TargetMode="External"/><Relationship Id="rId1646" Type="http://schemas.openxmlformats.org/officeDocument/2006/relationships/hyperlink" Target="https://www.reddit.com/r/AmItheAsshole/comments/1aybqyz/aita_for_telling_my_wife_its_her_fault_that_our/kru7lkp/" TargetMode="External"/><Relationship Id="rId1853" Type="http://schemas.openxmlformats.org/officeDocument/2006/relationships/hyperlink" Target="https://www.reddit.com/r/AmItheAsshole/comments/1aybqyz/aita_for_telling_my_wife_its_her_fault_that_our/kruhdxh/" TargetMode="External"/><Relationship Id="rId1506" Type="http://schemas.openxmlformats.org/officeDocument/2006/relationships/hyperlink" Target="https://www.reddit.com/r/AmItheAsshole/comments/1aybqyz/aita_for_telling_my_wife_its_her_fault_that_our/krv25fs/" TargetMode="External"/><Relationship Id="rId1713" Type="http://schemas.openxmlformats.org/officeDocument/2006/relationships/hyperlink" Target="https://www.reddit.com/r/AmItheAsshole/comments/1aybqyz/aita_for_telling_my_wife_its_her_fault_that_our/kru38zf/" TargetMode="External"/><Relationship Id="rId1920" Type="http://schemas.openxmlformats.org/officeDocument/2006/relationships/hyperlink" Target="https://www.reddit.com/r/AmItheAsshole/comments/1aybqyz/aita_for_telling_my_wife_its_her_fault_that_our/kru9g6w/" TargetMode="External"/><Relationship Id="rId294" Type="http://schemas.openxmlformats.org/officeDocument/2006/relationships/hyperlink" Target="https://www.reddit.com/r/AmItheAsshole/comments/1ayf6xz/aita_for_not_helping_my_wife_around_the_house/krv37du/" TargetMode="External"/><Relationship Id="rId154" Type="http://schemas.openxmlformats.org/officeDocument/2006/relationships/hyperlink" Target="https://www.reddit.com/r/AmItheAsshole/comments/1ayf6xz/aita_for_not_helping_my_wife_around_the_house/kruol2x/" TargetMode="External"/><Relationship Id="rId361" Type="http://schemas.openxmlformats.org/officeDocument/2006/relationships/hyperlink" Target="https://www.reddit.com/r/AmItheAsshole/comments/1ayf6xz/aita_for_not_helping_my_wife_around_the_house/krv8z6p/" TargetMode="External"/><Relationship Id="rId599" Type="http://schemas.openxmlformats.org/officeDocument/2006/relationships/hyperlink" Target="https://www.reddit.com/r/AmItheAsshole/comments/1ayf6xz/aita_for_not_helping_my_wife_around_the_house/krv81qo/" TargetMode="External"/><Relationship Id="rId2042" Type="http://schemas.openxmlformats.org/officeDocument/2006/relationships/hyperlink" Target="https://www.reddit.com/r/AmItheAsshole/comments/1aybqyz/aita_for_telling_my_wife_its_her_fault_that_our/krulxrh/" TargetMode="External"/><Relationship Id="rId459" Type="http://schemas.openxmlformats.org/officeDocument/2006/relationships/hyperlink" Target="https://www.reddit.com/r/AmItheAsshole/comments/1ayf6xz/aita_for_not_helping_my_wife_around_the_house/kruwdvo/" TargetMode="External"/><Relationship Id="rId666" Type="http://schemas.openxmlformats.org/officeDocument/2006/relationships/hyperlink" Target="https://www.reddit.com/r/AmItheAsshole/comments/1ayf6xz/aita_for_not_helping_my_wife_around_the_house/krux3ad/" TargetMode="External"/><Relationship Id="rId873" Type="http://schemas.openxmlformats.org/officeDocument/2006/relationships/hyperlink" Target="https://www.reddit.com/r/AmItheAsshole/comments/1aycvma/aita_for_telling_my_boyfriend_hes_taking_all_the/" TargetMode="External"/><Relationship Id="rId1089" Type="http://schemas.openxmlformats.org/officeDocument/2006/relationships/hyperlink" Target="https://www.reddit.com/r/AmItheAsshole/comments/1aybqyz/aita_for_telling_my_wife_its_her_fault_that_our/krulrp4/" TargetMode="External"/><Relationship Id="rId1296" Type="http://schemas.openxmlformats.org/officeDocument/2006/relationships/hyperlink" Target="https://www.reddit.com/r/AmItheAsshole/comments/1aybqyz/aita_for_telling_my_wife_its_her_fault_that_our/krubeo5/" TargetMode="External"/><Relationship Id="rId221" Type="http://schemas.openxmlformats.org/officeDocument/2006/relationships/hyperlink" Target="https://www.reddit.com/r/AmItheAsshole/comments/1ayf6xz/aita_for_not_helping_my_wife_around_the_house/kruyhmw/" TargetMode="External"/><Relationship Id="rId319" Type="http://schemas.openxmlformats.org/officeDocument/2006/relationships/hyperlink" Target="https://www.reddit.com/r/AmItheAsshole/comments/1ayf6xz/aita_for_not_helping_my_wife_around_the_house/krv5ww8/" TargetMode="External"/><Relationship Id="rId526" Type="http://schemas.openxmlformats.org/officeDocument/2006/relationships/hyperlink" Target="https://www.reddit.com/r/AmItheAsshole/comments/1ayf6xz/aita_for_not_helping_my_wife_around_the_house/kruv8ak/" TargetMode="External"/><Relationship Id="rId1156" Type="http://schemas.openxmlformats.org/officeDocument/2006/relationships/hyperlink" Target="https://www.reddit.com/r/AmItheAsshole/comments/1aybqyz/aita_for_telling_my_wife_its_her_fault_that_our/krtwtc0/" TargetMode="External"/><Relationship Id="rId1363" Type="http://schemas.openxmlformats.org/officeDocument/2006/relationships/hyperlink" Target="https://www.reddit.com/r/AmItheAsshole/comments/1aybqyz/aita_for_telling_my_wife_its_her_fault_that_our/krughn8/" TargetMode="External"/><Relationship Id="rId733" Type="http://schemas.openxmlformats.org/officeDocument/2006/relationships/hyperlink" Target="https://www.reddit.com/r/AmItheAsshole/comments/1ayf6xz/aita_for_not_helping_my_wife_around_the_house/krvbb0g/" TargetMode="External"/><Relationship Id="rId940" Type="http://schemas.openxmlformats.org/officeDocument/2006/relationships/hyperlink" Target="https://www.reddit.com/r/AmItheAsshole/comments/1aybqyz/aita_for_telling_my_wife_its_her_fault_that_our/krtp1qz/" TargetMode="External"/><Relationship Id="rId1016" Type="http://schemas.openxmlformats.org/officeDocument/2006/relationships/hyperlink" Target="https://www.reddit.com/r/AmItheAsshole/comments/1aybqyz/aita_for_telling_my_wife_its_her_fault_that_our/kruwllb/" TargetMode="External"/><Relationship Id="rId1570" Type="http://schemas.openxmlformats.org/officeDocument/2006/relationships/hyperlink" Target="https://www.reddit.com/r/AmItheAsshole/comments/1aybqyz/aita_for_telling_my_wife_its_her_fault_that_our/krtzw71/" TargetMode="External"/><Relationship Id="rId1668" Type="http://schemas.openxmlformats.org/officeDocument/2006/relationships/hyperlink" Target="https://www.reddit.com/r/AmItheAsshole/comments/1aybqyz/aita_for_telling_my_wife_its_her_fault_that_our/krtwohx/" TargetMode="External"/><Relationship Id="rId1875" Type="http://schemas.openxmlformats.org/officeDocument/2006/relationships/hyperlink" Target="https://www.reddit.com/r/AmItheAsshole/comments/1aybqyz/aita_for_telling_my_wife_its_her_fault_that_our/krusyu3/" TargetMode="External"/><Relationship Id="rId800" Type="http://schemas.openxmlformats.org/officeDocument/2006/relationships/hyperlink" Target="https://www.reddit.com/r/AmItheAsshole/comments/1ayf6xz/aita_for_not_helping_my_wife_around_the_house/krvdaf3/" TargetMode="External"/><Relationship Id="rId1223" Type="http://schemas.openxmlformats.org/officeDocument/2006/relationships/hyperlink" Target="https://www.reddit.com/r/AmItheAsshole/comments/1aybqyz/aita_for_telling_my_wife_its_her_fault_that_our/kru4mz1/" TargetMode="External"/><Relationship Id="rId1430" Type="http://schemas.openxmlformats.org/officeDocument/2006/relationships/hyperlink" Target="https://www.reddit.com/r/AmItheAsshole/comments/1aybqyz/aita_for_telling_my_wife_its_her_fault_that_our/kruoxsv/" TargetMode="External"/><Relationship Id="rId1528" Type="http://schemas.openxmlformats.org/officeDocument/2006/relationships/hyperlink" Target="https://www.reddit.com/r/AmItheAsshole/comments/1aybqyz/aita_for_telling_my_wife_its_her_fault_that_our/krv6b8i/" TargetMode="External"/><Relationship Id="rId1735" Type="http://schemas.openxmlformats.org/officeDocument/2006/relationships/hyperlink" Target="https://www.reddit.com/r/AmItheAsshole/comments/1aybqyz/aita_for_telling_my_wife_its_her_fault_that_our/kruc47v/" TargetMode="External"/><Relationship Id="rId1942" Type="http://schemas.openxmlformats.org/officeDocument/2006/relationships/hyperlink" Target="https://www.reddit.com/r/AmItheAsshole/comments/1aybqyz/aita_for_telling_my_wife_its_her_fault_that_our/krub747/" TargetMode="External"/><Relationship Id="rId27" Type="http://schemas.openxmlformats.org/officeDocument/2006/relationships/hyperlink" Target="https://www.reddit.com/r/AmItheAsshole/comments/1ayi52w/aita_for_over_speaking_my_boyfriend_in_a_group/krv25yj/" TargetMode="External"/><Relationship Id="rId1802" Type="http://schemas.openxmlformats.org/officeDocument/2006/relationships/hyperlink" Target="https://www.reddit.com/r/AmItheAsshole/comments/1aybqyz/aita_for_telling_my_wife_its_her_fault_that_our/krurfy8/" TargetMode="External"/><Relationship Id="rId176" Type="http://schemas.openxmlformats.org/officeDocument/2006/relationships/hyperlink" Target="https://www.reddit.com/r/AmItheAsshole/comments/1ayf6xz/aita_for_not_helping_my_wife_around_the_house/krutcsj/" TargetMode="External"/><Relationship Id="rId383" Type="http://schemas.openxmlformats.org/officeDocument/2006/relationships/hyperlink" Target="https://www.reddit.com/r/AmItheAsshole/comments/1ayf6xz/aita_for_not_helping_my_wife_around_the_house/krvaiem/" TargetMode="External"/><Relationship Id="rId590" Type="http://schemas.openxmlformats.org/officeDocument/2006/relationships/hyperlink" Target="https://www.reddit.com/r/AmItheAsshole/comments/1ayf6xz/aita_for_not_helping_my_wife_around_the_house/krvb0jx/" TargetMode="External"/><Relationship Id="rId2064" Type="http://schemas.openxmlformats.org/officeDocument/2006/relationships/hyperlink" Target="https://www.reddit.com/r/AmItheAsshole/comments/1aybqyz/aita_for_telling_my_wife_its_her_fault_that_our/krucdc1/" TargetMode="External"/><Relationship Id="rId243" Type="http://schemas.openxmlformats.org/officeDocument/2006/relationships/hyperlink" Target="https://www.reddit.com/r/AmItheAsshole/comments/1ayf6xz/aita_for_not_helping_my_wife_around_the_house/kruzk9f/" TargetMode="External"/><Relationship Id="rId450" Type="http://schemas.openxmlformats.org/officeDocument/2006/relationships/hyperlink" Target="https://www.reddit.com/r/AmItheAsshole/comments/1ayf6xz/aita_for_not_helping_my_wife_around_the_house/krusa6y/" TargetMode="External"/><Relationship Id="rId688" Type="http://schemas.openxmlformats.org/officeDocument/2006/relationships/hyperlink" Target="https://www.reddit.com/r/AmItheAsshole/comments/1ayf6xz/aita_for_not_helping_my_wife_around_the_house/krv44sr/" TargetMode="External"/><Relationship Id="rId895" Type="http://schemas.openxmlformats.org/officeDocument/2006/relationships/hyperlink" Target="https://www.reddit.com/r/AmItheAsshole/comments/1aycvma/aita_for_telling_my_boyfriend_hes_taking_all_the/krust3s/" TargetMode="External"/><Relationship Id="rId1080" Type="http://schemas.openxmlformats.org/officeDocument/2006/relationships/hyperlink" Target="https://www.reddit.com/r/AmItheAsshole/comments/1aybqyz/aita_for_telling_my_wife_its_her_fault_that_our/kruin8u/" TargetMode="External"/><Relationship Id="rId2131" Type="http://schemas.openxmlformats.org/officeDocument/2006/relationships/hyperlink" Target="https://www.reddit.com/r/AmItheAsshole/comments/1aybqyz/aita_for_telling_my_wife_its_her_fault_that_our/krvcaa2/" TargetMode="External"/><Relationship Id="rId103" Type="http://schemas.openxmlformats.org/officeDocument/2006/relationships/hyperlink" Target="https://www.reddit.com/r/AmItheAsshole/comments/1ayf6xz/aita_for_not_helping_my_wife_around_the_house/krupltx/" TargetMode="External"/><Relationship Id="rId310" Type="http://schemas.openxmlformats.org/officeDocument/2006/relationships/hyperlink" Target="https://www.reddit.com/r/AmItheAsshole/comments/1ayf6xz/aita_for_not_helping_my_wife_around_the_house/krv58at/" TargetMode="External"/><Relationship Id="rId548" Type="http://schemas.openxmlformats.org/officeDocument/2006/relationships/hyperlink" Target="https://www.reddit.com/r/AmItheAsshole/comments/1ayf6xz/aita_for_not_helping_my_wife_around_the_house/kruzcql/" TargetMode="External"/><Relationship Id="rId755" Type="http://schemas.openxmlformats.org/officeDocument/2006/relationships/hyperlink" Target="https://www.reddit.com/r/AmItheAsshole/comments/1ayf6xz/aita_for_not_helping_my_wife_around_the_house/kruv2zu/" TargetMode="External"/><Relationship Id="rId962" Type="http://schemas.openxmlformats.org/officeDocument/2006/relationships/hyperlink" Target="https://www.reddit.com/r/AmItheAsshole/comments/1aybqyz/aita_for_telling_my_wife_its_her_fault_that_our/krtyvzd/" TargetMode="External"/><Relationship Id="rId1178" Type="http://schemas.openxmlformats.org/officeDocument/2006/relationships/hyperlink" Target="https://www.reddit.com/r/AmItheAsshole/comments/1aybqyz/aita_for_telling_my_wife_its_her_fault_that_our/kru3x1q/" TargetMode="External"/><Relationship Id="rId1385" Type="http://schemas.openxmlformats.org/officeDocument/2006/relationships/hyperlink" Target="https://www.reddit.com/r/AmItheAsshole/comments/1aybqyz/aita_for_telling_my_wife_its_her_fault_that_our/kruj4jq/" TargetMode="External"/><Relationship Id="rId1592" Type="http://schemas.openxmlformats.org/officeDocument/2006/relationships/hyperlink" Target="https://www.reddit.com/r/AmItheAsshole/comments/1aybqyz/aita_for_telling_my_wife_its_her_fault_that_our/kruick9/" TargetMode="External"/><Relationship Id="rId91" Type="http://schemas.openxmlformats.org/officeDocument/2006/relationships/hyperlink" Target="https://www.reddit.com/r/AmItheAsshole/comments/1ayf6xz/aita_for_not_helping_my_wife_around_the_house/kruvkrg/" TargetMode="External"/><Relationship Id="rId408" Type="http://schemas.openxmlformats.org/officeDocument/2006/relationships/hyperlink" Target="https://www.reddit.com/r/AmItheAsshole/comments/1ayf6xz/aita_for_not_helping_my_wife_around_the_house/krvdg1j/" TargetMode="External"/><Relationship Id="rId615" Type="http://schemas.openxmlformats.org/officeDocument/2006/relationships/hyperlink" Target="https://www.reddit.com/r/AmItheAsshole/comments/1ayf6xz/aita_for_not_helping_my_wife_around_the_house/kruzzrf/" TargetMode="External"/><Relationship Id="rId822" Type="http://schemas.openxmlformats.org/officeDocument/2006/relationships/hyperlink" Target="https://www.reddit.com/r/AmItheAsshole/comments/1ayf6xz/aita_for_not_helping_my_wife_around_the_house/" TargetMode="External"/><Relationship Id="rId1038" Type="http://schemas.openxmlformats.org/officeDocument/2006/relationships/hyperlink" Target="https://www.reddit.com/r/AmItheAsshole/comments/1aybqyz/aita_for_telling_my_wife_its_her_fault_that_our/kru2jgy/" TargetMode="External"/><Relationship Id="rId1245" Type="http://schemas.openxmlformats.org/officeDocument/2006/relationships/hyperlink" Target="https://www.reddit.com/r/AmItheAsshole/comments/1aybqyz/aita_for_telling_my_wife_its_her_fault_that_our/kru7lr9/" TargetMode="External"/><Relationship Id="rId1452" Type="http://schemas.openxmlformats.org/officeDocument/2006/relationships/hyperlink" Target="https://www.reddit.com/r/AmItheAsshole/comments/1aybqyz/aita_for_telling_my_wife_its_her_fault_that_our/krus23n/" TargetMode="External"/><Relationship Id="rId1897" Type="http://schemas.openxmlformats.org/officeDocument/2006/relationships/hyperlink" Target="https://www.reddit.com/r/AmItheAsshole/comments/1aybqyz/aita_for_telling_my_wife_its_her_fault_that_our/kru7729/" TargetMode="External"/><Relationship Id="rId1105" Type="http://schemas.openxmlformats.org/officeDocument/2006/relationships/hyperlink" Target="https://www.reddit.com/r/AmItheAsshole/comments/1aybqyz/aita_for_telling_my_wife_its_her_fault_that_our/krtv3e7/" TargetMode="External"/><Relationship Id="rId1312" Type="http://schemas.openxmlformats.org/officeDocument/2006/relationships/hyperlink" Target="https://www.reddit.com/r/AmItheAsshole/comments/1aybqyz/aita_for_telling_my_wife_its_her_fault_that_our/kruc6qt/" TargetMode="External"/><Relationship Id="rId1757" Type="http://schemas.openxmlformats.org/officeDocument/2006/relationships/hyperlink" Target="https://www.reddit.com/r/AmItheAsshole/comments/1aybqyz/aita_for_telling_my_wife_its_her_fault_that_our/krv83of/" TargetMode="External"/><Relationship Id="rId1964" Type="http://schemas.openxmlformats.org/officeDocument/2006/relationships/hyperlink" Target="https://www.reddit.com/r/AmItheAsshole/comments/1aybqyz/aita_for_telling_my_wife_its_her_fault_that_our/kruffwv/" TargetMode="External"/><Relationship Id="rId49" Type="http://schemas.openxmlformats.org/officeDocument/2006/relationships/hyperlink" Target="https://www.reddit.com/r/AmItheAsshole/comments/1ayf6xz/aita_for_not_helping_my_wife_around_the_house/kruggvu/" TargetMode="External"/><Relationship Id="rId1617" Type="http://schemas.openxmlformats.org/officeDocument/2006/relationships/hyperlink" Target="https://www.reddit.com/r/AmItheAsshole/comments/1aybqyz/aita_for_telling_my_wife_its_her_fault_that_our/krupp7u/" TargetMode="External"/><Relationship Id="rId1824" Type="http://schemas.openxmlformats.org/officeDocument/2006/relationships/hyperlink" Target="https://www.reddit.com/r/AmItheAsshole/comments/1aybqyz/aita_for_telling_my_wife_its_her_fault_that_our/krtz4rt/" TargetMode="External"/><Relationship Id="rId198" Type="http://schemas.openxmlformats.org/officeDocument/2006/relationships/hyperlink" Target="https://www.reddit.com/r/AmItheAsshole/comments/1ayf6xz/aita_for_not_helping_my_wife_around_the_house/krux03j/" TargetMode="External"/><Relationship Id="rId2086" Type="http://schemas.openxmlformats.org/officeDocument/2006/relationships/hyperlink" Target="https://www.reddit.com/r/AmItheAsshole/comments/1aybqyz/aita_for_telling_my_wife_its_her_fault_that_our/kruv0v2/" TargetMode="External"/><Relationship Id="rId265" Type="http://schemas.openxmlformats.org/officeDocument/2006/relationships/hyperlink" Target="https://www.reddit.com/r/AmItheAsshole/comments/1ayf6xz/aita_for_not_helping_my_wife_around_the_house/krv0uvl/" TargetMode="External"/><Relationship Id="rId472" Type="http://schemas.openxmlformats.org/officeDocument/2006/relationships/hyperlink" Target="https://www.reddit.com/r/AmItheAsshole/comments/1ayf6xz/aita_for_not_helping_my_wife_around_the_house/krunxaz/" TargetMode="External"/><Relationship Id="rId125" Type="http://schemas.openxmlformats.org/officeDocument/2006/relationships/hyperlink" Target="https://www.reddit.com/r/AmItheAsshole/comments/1ayf6xz/aita_for_not_helping_my_wife_around_the_house/krui3kb/" TargetMode="External"/><Relationship Id="rId332" Type="http://schemas.openxmlformats.org/officeDocument/2006/relationships/hyperlink" Target="https://www.reddit.com/r/AmItheAsshole/comments/1ayf6xz/aita_for_not_helping_my_wife_around_the_house/krv74kd/" TargetMode="External"/><Relationship Id="rId777" Type="http://schemas.openxmlformats.org/officeDocument/2006/relationships/hyperlink" Target="https://www.reddit.com/r/AmItheAsshole/comments/1ayf6xz/aita_for_not_helping_my_wife_around_the_house/krutq0c/" TargetMode="External"/><Relationship Id="rId984" Type="http://schemas.openxmlformats.org/officeDocument/2006/relationships/hyperlink" Target="https://www.reddit.com/r/AmItheAsshole/comments/1aybqyz/aita_for_telling_my_wife_its_her_fault_that_our/kru4fut/" TargetMode="External"/><Relationship Id="rId2013" Type="http://schemas.openxmlformats.org/officeDocument/2006/relationships/hyperlink" Target="https://www.reddit.com/r/AmItheAsshole/comments/1aybqyz/aita_for_telling_my_wife_its_her_fault_that_our/krv9ocl/" TargetMode="External"/><Relationship Id="rId637" Type="http://schemas.openxmlformats.org/officeDocument/2006/relationships/hyperlink" Target="https://www.reddit.com/r/AmItheAsshole/comments/1ayf6xz/aita_for_not_helping_my_wife_around_the_house/krvd4no/" TargetMode="External"/><Relationship Id="rId844" Type="http://schemas.openxmlformats.org/officeDocument/2006/relationships/hyperlink" Target="https://www.reddit.com/r/AmItheAsshole/comments/1aydd2r/aita_for_talking_about_my_sisters_death_with_my/" TargetMode="External"/><Relationship Id="rId1267" Type="http://schemas.openxmlformats.org/officeDocument/2006/relationships/hyperlink" Target="https://www.reddit.com/r/AmItheAsshole/comments/1aybqyz/aita_for_telling_my_wife_its_her_fault_that_our/kru9jli/" TargetMode="External"/><Relationship Id="rId1474" Type="http://schemas.openxmlformats.org/officeDocument/2006/relationships/hyperlink" Target="https://www.reddit.com/r/AmItheAsshole/comments/1aybqyz/aita_for_telling_my_wife_its_her_fault_that_our/kruu0he/" TargetMode="External"/><Relationship Id="rId1681" Type="http://schemas.openxmlformats.org/officeDocument/2006/relationships/hyperlink" Target="https://www.reddit.com/r/AmItheAsshole/comments/1aybqyz/aita_for_telling_my_wife_its_her_fault_that_our/krtpy94/" TargetMode="External"/><Relationship Id="rId704" Type="http://schemas.openxmlformats.org/officeDocument/2006/relationships/hyperlink" Target="https://www.reddit.com/r/AmItheAsshole/comments/1ayf6xz/aita_for_not_helping_my_wife_around_the_house/krv9x8i/" TargetMode="External"/><Relationship Id="rId911" Type="http://schemas.openxmlformats.org/officeDocument/2006/relationships/hyperlink" Target="https://www.reddit.com/r/AmItheAsshole/comments/1aycvma/aita_for_telling_my_boyfriend_hes_taking_all_the/krve86v/" TargetMode="External"/><Relationship Id="rId1127" Type="http://schemas.openxmlformats.org/officeDocument/2006/relationships/hyperlink" Target="https://www.reddit.com/r/AmItheAsshole/comments/1aybqyz/aita_for_telling_my_wife_its_her_fault_that_our/kru7f5o/" TargetMode="External"/><Relationship Id="rId1334" Type="http://schemas.openxmlformats.org/officeDocument/2006/relationships/hyperlink" Target="https://www.reddit.com/r/AmItheAsshole/comments/1aybqyz/aita_for_telling_my_wife_its_her_fault_that_our/krudytp/" TargetMode="External"/><Relationship Id="rId1541" Type="http://schemas.openxmlformats.org/officeDocument/2006/relationships/hyperlink" Target="https://www.reddit.com/r/AmItheAsshole/comments/1aybqyz/aita_for_telling_my_wife_its_her_fault_that_our/krv9hkb/" TargetMode="External"/><Relationship Id="rId1779" Type="http://schemas.openxmlformats.org/officeDocument/2006/relationships/hyperlink" Target="https://www.reddit.com/r/AmItheAsshole/comments/1aybqyz/aita_for_telling_my_wife_its_her_fault_that_our/krup7er/" TargetMode="External"/><Relationship Id="rId1986" Type="http://schemas.openxmlformats.org/officeDocument/2006/relationships/hyperlink" Target="https://www.reddit.com/r/AmItheAsshole/comments/1aybqyz/aita_for_telling_my_wife_its_her_fault_that_our/kruebzp/" TargetMode="External"/><Relationship Id="rId40" Type="http://schemas.openxmlformats.org/officeDocument/2006/relationships/hyperlink" Target="https://www.reddit.com/r/AmItheAsshole/comments/1ayf6xz/aita_for_not_helping_my_wife_around_the_house/krufzhv/" TargetMode="External"/><Relationship Id="rId1401" Type="http://schemas.openxmlformats.org/officeDocument/2006/relationships/hyperlink" Target="https://www.reddit.com/r/AmItheAsshole/comments/1aybqyz/aita_for_telling_my_wife_its_her_fault_that_our/krulmwd/" TargetMode="External"/><Relationship Id="rId1639" Type="http://schemas.openxmlformats.org/officeDocument/2006/relationships/hyperlink" Target="https://www.reddit.com/r/AmItheAsshole/comments/1aybqyz/aita_for_telling_my_wife_its_her_fault_that_our/krtvtpi/" TargetMode="External"/><Relationship Id="rId1846" Type="http://schemas.openxmlformats.org/officeDocument/2006/relationships/hyperlink" Target="https://www.reddit.com/r/AmItheAsshole/comments/1aybqyz/aita_for_telling_my_wife_its_her_fault_that_our/kru6blg/" TargetMode="External"/><Relationship Id="rId1706" Type="http://schemas.openxmlformats.org/officeDocument/2006/relationships/hyperlink" Target="https://www.reddit.com/r/AmItheAsshole/comments/1aybqyz/aita_for_telling_my_wife_its_her_fault_that_our/kru9tnd/" TargetMode="External"/><Relationship Id="rId1913" Type="http://schemas.openxmlformats.org/officeDocument/2006/relationships/hyperlink" Target="https://www.reddit.com/r/AmItheAsshole/comments/1aybqyz/aita_for_telling_my_wife_its_her_fault_that_our/kru0pkf/" TargetMode="External"/><Relationship Id="rId287" Type="http://schemas.openxmlformats.org/officeDocument/2006/relationships/hyperlink" Target="https://www.reddit.com/r/AmItheAsshole/comments/1ayf6xz/aita_for_not_helping_my_wife_around_the_house/krv2csp/" TargetMode="External"/><Relationship Id="rId494" Type="http://schemas.openxmlformats.org/officeDocument/2006/relationships/hyperlink" Target="https://www.reddit.com/r/AmItheAsshole/comments/1ayf6xz/aita_for_not_helping_my_wife_around_the_house/krv7ulc/" TargetMode="External"/><Relationship Id="rId147" Type="http://schemas.openxmlformats.org/officeDocument/2006/relationships/hyperlink" Target="https://www.reddit.com/r/AmItheAsshole/comments/1ayf6xz/aita_for_not_helping_my_wife_around_the_house/krv31oy/" TargetMode="External"/><Relationship Id="rId354" Type="http://schemas.openxmlformats.org/officeDocument/2006/relationships/hyperlink" Target="https://www.reddit.com/r/AmItheAsshole/comments/1ayf6xz/aita_for_not_helping_my_wife_around_the_house/krv8hjo/" TargetMode="External"/><Relationship Id="rId799" Type="http://schemas.openxmlformats.org/officeDocument/2006/relationships/hyperlink" Target="https://www.reddit.com/r/AmItheAsshole/comments/1ayf6xz/aita_for_not_helping_my_wife_around_the_house/krv6x9x/" TargetMode="External"/><Relationship Id="rId1191" Type="http://schemas.openxmlformats.org/officeDocument/2006/relationships/hyperlink" Target="https://www.reddit.com/r/AmItheAsshole/comments/1aybqyz/aita_for_telling_my_wife_its_her_fault_that_our/kru3vqf/" TargetMode="External"/><Relationship Id="rId2035" Type="http://schemas.openxmlformats.org/officeDocument/2006/relationships/hyperlink" Target="https://www.reddit.com/r/AmItheAsshole/comments/1aybqyz/aita_for_telling_my_wife_its_her_fault_that_our/krv2f7u/" TargetMode="External"/><Relationship Id="rId561" Type="http://schemas.openxmlformats.org/officeDocument/2006/relationships/hyperlink" Target="https://www.reddit.com/r/AmItheAsshole/comments/1ayf6xz/aita_for_not_helping_my_wife_around_the_house/krut2hw/" TargetMode="External"/><Relationship Id="rId659" Type="http://schemas.openxmlformats.org/officeDocument/2006/relationships/hyperlink" Target="https://www.reddit.com/r/AmItheAsshole/comments/1ayf6xz/aita_for_not_helping_my_wife_around_the_house/kruvh0i/" TargetMode="External"/><Relationship Id="rId866" Type="http://schemas.openxmlformats.org/officeDocument/2006/relationships/hyperlink" Target="https://www.reddit.com/r/AmItheAsshole/comments/1ayd22g/aita_for_wanting_my_gf_to_drop_her_guy_friend/krvexza/" TargetMode="External"/><Relationship Id="rId1289" Type="http://schemas.openxmlformats.org/officeDocument/2006/relationships/hyperlink" Target="https://www.reddit.com/r/AmItheAsshole/comments/1aybqyz/aita_for_telling_my_wife_its_her_fault_that_our/krub1ds/" TargetMode="External"/><Relationship Id="rId1496" Type="http://schemas.openxmlformats.org/officeDocument/2006/relationships/hyperlink" Target="https://www.reddit.com/r/AmItheAsshole/comments/1aybqyz/aita_for_telling_my_wife_its_her_fault_that_our/kruyw2b/" TargetMode="External"/><Relationship Id="rId214" Type="http://schemas.openxmlformats.org/officeDocument/2006/relationships/hyperlink" Target="https://www.reddit.com/r/AmItheAsshole/comments/1ayf6xz/aita_for_not_helping_my_wife_around_the_house/kruy53y/" TargetMode="External"/><Relationship Id="rId421" Type="http://schemas.openxmlformats.org/officeDocument/2006/relationships/hyperlink" Target="https://www.reddit.com/r/AmItheAsshole/comments/1ayf6xz/aita_for_not_helping_my_wife_around_the_house/krvejx3/" TargetMode="External"/><Relationship Id="rId519" Type="http://schemas.openxmlformats.org/officeDocument/2006/relationships/hyperlink" Target="https://www.reddit.com/r/AmItheAsshole/comments/1ayf6xz/aita_for_not_helping_my_wife_around_the_house/kruug6d/" TargetMode="External"/><Relationship Id="rId1051" Type="http://schemas.openxmlformats.org/officeDocument/2006/relationships/hyperlink" Target="https://www.reddit.com/r/AmItheAsshole/comments/1aybqyz/aita_for_telling_my_wife_its_her_fault_that_our/kru4uk6/" TargetMode="External"/><Relationship Id="rId1149" Type="http://schemas.openxmlformats.org/officeDocument/2006/relationships/hyperlink" Target="https://www.reddit.com/r/AmItheAsshole/comments/1aybqyz/aita_for_telling_my_wife_its_her_fault_that_our/kru4spf/" TargetMode="External"/><Relationship Id="rId1356" Type="http://schemas.openxmlformats.org/officeDocument/2006/relationships/hyperlink" Target="https://www.reddit.com/r/AmItheAsshole/comments/1aybqyz/aita_for_telling_my_wife_its_her_fault_that_our/krug4ho/" TargetMode="External"/><Relationship Id="rId2102" Type="http://schemas.openxmlformats.org/officeDocument/2006/relationships/hyperlink" Target="https://www.reddit.com/r/AmItheAsshole/comments/1aybqyz/aita_for_telling_my_wife_its_her_fault_that_our/kruxzlk/" TargetMode="External"/><Relationship Id="rId726" Type="http://schemas.openxmlformats.org/officeDocument/2006/relationships/hyperlink" Target="https://www.reddit.com/r/AmItheAsshole/comments/1ayf6xz/aita_for_not_helping_my_wife_around_the_house/krv1ryv/" TargetMode="External"/><Relationship Id="rId933" Type="http://schemas.openxmlformats.org/officeDocument/2006/relationships/hyperlink" Target="https://www.reddit.com/r/AmItheAsshole/comments/1aybqyz/aita_for_telling_my_wife_its_her_fault_that_our/krtosbv/" TargetMode="External"/><Relationship Id="rId1009" Type="http://schemas.openxmlformats.org/officeDocument/2006/relationships/hyperlink" Target="https://www.reddit.com/r/AmItheAsshole/comments/1aybqyz/aita_for_telling_my_wife_its_her_fault_that_our/kru5adm/" TargetMode="External"/><Relationship Id="rId1563" Type="http://schemas.openxmlformats.org/officeDocument/2006/relationships/hyperlink" Target="https://www.reddit.com/r/AmItheAsshole/comments/1aybqyz/aita_for_telling_my_wife_its_her_fault_that_our/kru60dv/" TargetMode="External"/><Relationship Id="rId1770" Type="http://schemas.openxmlformats.org/officeDocument/2006/relationships/hyperlink" Target="https://www.reddit.com/r/AmItheAsshole/comments/1aybqyz/aita_for_telling_my_wife_its_her_fault_that_our/kruhljk/" TargetMode="External"/><Relationship Id="rId1868" Type="http://schemas.openxmlformats.org/officeDocument/2006/relationships/hyperlink" Target="https://www.reddit.com/r/AmItheAsshole/comments/1aybqyz/aita_for_telling_my_wife_its_her_fault_that_our/krudas2/" TargetMode="External"/><Relationship Id="rId62" Type="http://schemas.openxmlformats.org/officeDocument/2006/relationships/hyperlink" Target="https://www.reddit.com/r/AmItheAsshole/comments/1ayf6xz/aita_for_not_helping_my_wife_around_the_house/krusilg/" TargetMode="External"/><Relationship Id="rId1216" Type="http://schemas.openxmlformats.org/officeDocument/2006/relationships/hyperlink" Target="https://www.reddit.com/r/AmItheAsshole/comments/1aybqyz/aita_for_telling_my_wife_its_her_fault_that_our/kru3v81/" TargetMode="External"/><Relationship Id="rId1423" Type="http://schemas.openxmlformats.org/officeDocument/2006/relationships/hyperlink" Target="https://www.reddit.com/r/AmItheAsshole/comments/1aybqyz/aita_for_telling_my_wife_its_her_fault_that_our/kruo2ty/" TargetMode="External"/><Relationship Id="rId1630" Type="http://schemas.openxmlformats.org/officeDocument/2006/relationships/hyperlink" Target="https://www.reddit.com/r/AmItheAsshole/comments/1aybqyz/aita_for_telling_my_wife_its_her_fault_that_our/krufzgs/" TargetMode="External"/><Relationship Id="rId1728" Type="http://schemas.openxmlformats.org/officeDocument/2006/relationships/hyperlink" Target="https://www.reddit.com/r/AmItheAsshole/comments/1aybqyz/aita_for_telling_my_wife_its_her_fault_that_our/krukjdp/" TargetMode="External"/><Relationship Id="rId1935" Type="http://schemas.openxmlformats.org/officeDocument/2006/relationships/hyperlink" Target="https://www.reddit.com/r/AmItheAsshole/comments/1aybqyz/aita_for_telling_my_wife_its_her_fault_that_our/kruuyde/" TargetMode="External"/><Relationship Id="rId169" Type="http://schemas.openxmlformats.org/officeDocument/2006/relationships/hyperlink" Target="https://www.reddit.com/r/AmItheAsshole/comments/1ayf6xz/aita_for_not_helping_my_wife_around_the_house/kruxt7o/" TargetMode="External"/><Relationship Id="rId376" Type="http://schemas.openxmlformats.org/officeDocument/2006/relationships/hyperlink" Target="https://www.reddit.com/r/AmItheAsshole/comments/1ayf6xz/aita_for_not_helping_my_wife_around_the_house/krva23x/" TargetMode="External"/><Relationship Id="rId583" Type="http://schemas.openxmlformats.org/officeDocument/2006/relationships/hyperlink" Target="https://www.reddit.com/r/AmItheAsshole/comments/1ayf6xz/aita_for_not_helping_my_wife_around_the_house/kruku0g/" TargetMode="External"/><Relationship Id="rId790" Type="http://schemas.openxmlformats.org/officeDocument/2006/relationships/hyperlink" Target="https://www.reddit.com/r/AmItheAsshole/comments/1ayf6xz/aita_for_not_helping_my_wife_around_the_house/krv0tve/" TargetMode="External"/><Relationship Id="rId2057" Type="http://schemas.openxmlformats.org/officeDocument/2006/relationships/hyperlink" Target="https://www.reddit.com/r/AmItheAsshole/comments/1aybqyz/aita_for_telling_my_wife_its_her_fault_that_our/krunuft/" TargetMode="External"/><Relationship Id="rId4" Type="http://schemas.openxmlformats.org/officeDocument/2006/relationships/hyperlink" Target="https://www.reddit.com/r/AmItheAsshole/comments/1ayklw6/aita_for_wanting_my_girlfriend_to_pay_for_things/" TargetMode="External"/><Relationship Id="rId236" Type="http://schemas.openxmlformats.org/officeDocument/2006/relationships/hyperlink" Target="https://www.reddit.com/r/AmItheAsshole/comments/1ayf6xz/aita_for_not_helping_my_wife_around_the_house/kruz5ez/" TargetMode="External"/><Relationship Id="rId443" Type="http://schemas.openxmlformats.org/officeDocument/2006/relationships/hyperlink" Target="https://www.reddit.com/r/AmItheAsshole/comments/1ayf6xz/aita_for_not_helping_my_wife_around_the_house/krva4bo/" TargetMode="External"/><Relationship Id="rId650" Type="http://schemas.openxmlformats.org/officeDocument/2006/relationships/hyperlink" Target="https://www.reddit.com/r/AmItheAsshole/comments/1ayf6xz/aita_for_not_helping_my_wife_around_the_house/kruxxh1/" TargetMode="External"/><Relationship Id="rId888" Type="http://schemas.openxmlformats.org/officeDocument/2006/relationships/hyperlink" Target="https://www.reddit.com/r/AmItheAsshole/comments/1aycvma/aita_for_telling_my_boyfriend_hes_taking_all_the/kru32cr/" TargetMode="External"/><Relationship Id="rId1073" Type="http://schemas.openxmlformats.org/officeDocument/2006/relationships/hyperlink" Target="https://www.reddit.com/r/AmItheAsshole/comments/1aybqyz/aita_for_telling_my_wife_its_her_fault_that_our/krufd7f/" TargetMode="External"/><Relationship Id="rId1280" Type="http://schemas.openxmlformats.org/officeDocument/2006/relationships/hyperlink" Target="https://www.reddit.com/r/AmItheAsshole/comments/1aybqyz/aita_for_telling_my_wife_its_her_fault_that_our/kruabnb/" TargetMode="External"/><Relationship Id="rId2124" Type="http://schemas.openxmlformats.org/officeDocument/2006/relationships/hyperlink" Target="https://www.reddit.com/r/AmItheAsshole/comments/1aybqyz/aita_for_telling_my_wife_its_her_fault_that_our/krv1ndf/" TargetMode="External"/><Relationship Id="rId303" Type="http://schemas.openxmlformats.org/officeDocument/2006/relationships/hyperlink" Target="https://www.reddit.com/r/AmItheAsshole/comments/1ayf6xz/aita_for_not_helping_my_wife_around_the_house/krv4jif/" TargetMode="External"/><Relationship Id="rId748" Type="http://schemas.openxmlformats.org/officeDocument/2006/relationships/hyperlink" Target="https://www.reddit.com/r/AmItheAsshole/comments/1ayf6xz/aita_for_not_helping_my_wife_around_the_house/krv3mun/" TargetMode="External"/><Relationship Id="rId955" Type="http://schemas.openxmlformats.org/officeDocument/2006/relationships/hyperlink" Target="https://www.reddit.com/r/AmItheAsshole/comments/1aybqyz/aita_for_telling_my_wife_its_her_fault_that_our/krtpugp/" TargetMode="External"/><Relationship Id="rId1140" Type="http://schemas.openxmlformats.org/officeDocument/2006/relationships/hyperlink" Target="https://www.reddit.com/r/AmItheAsshole/comments/1aybqyz/aita_for_telling_my_wife_its_her_fault_that_our/kruexz5/" TargetMode="External"/><Relationship Id="rId1378" Type="http://schemas.openxmlformats.org/officeDocument/2006/relationships/hyperlink" Target="https://www.reddit.com/r/AmItheAsshole/comments/1aybqyz/aita_for_telling_my_wife_its_her_fault_that_our/krui9sb/" TargetMode="External"/><Relationship Id="rId1585" Type="http://schemas.openxmlformats.org/officeDocument/2006/relationships/hyperlink" Target="https://www.reddit.com/r/AmItheAsshole/comments/1aybqyz/aita_for_telling_my_wife_its_her_fault_that_our/kruhiml/" TargetMode="External"/><Relationship Id="rId1792" Type="http://schemas.openxmlformats.org/officeDocument/2006/relationships/hyperlink" Target="https://www.reddit.com/r/AmItheAsshole/comments/1aybqyz/aita_for_telling_my_wife_its_her_fault_that_our/kru35se/" TargetMode="External"/><Relationship Id="rId84" Type="http://schemas.openxmlformats.org/officeDocument/2006/relationships/hyperlink" Target="https://www.reddit.com/r/AmItheAsshole/comments/1ayf6xz/aita_for_not_helping_my_wife_around_the_house/krurugi/" TargetMode="External"/><Relationship Id="rId510" Type="http://schemas.openxmlformats.org/officeDocument/2006/relationships/hyperlink" Target="https://www.reddit.com/r/AmItheAsshole/comments/1ayf6xz/aita_for_not_helping_my_wife_around_the_house/krv3ahy/" TargetMode="External"/><Relationship Id="rId608" Type="http://schemas.openxmlformats.org/officeDocument/2006/relationships/hyperlink" Target="https://www.reddit.com/r/AmItheAsshole/comments/1ayf6xz/aita_for_not_helping_my_wife_around_the_house/kruz1fr/" TargetMode="External"/><Relationship Id="rId815" Type="http://schemas.openxmlformats.org/officeDocument/2006/relationships/hyperlink" Target="https://www.reddit.com/r/AmItheAsshole/comments/1ayf6xz/aita_for_not_helping_my_wife_around_the_house/krv41am/" TargetMode="External"/><Relationship Id="rId1238" Type="http://schemas.openxmlformats.org/officeDocument/2006/relationships/hyperlink" Target="https://www.reddit.com/r/AmItheAsshole/comments/1aybqyz/aita_for_telling_my_wife_its_her_fault_that_our/kru6qfb/" TargetMode="External"/><Relationship Id="rId1445" Type="http://schemas.openxmlformats.org/officeDocument/2006/relationships/hyperlink" Target="https://www.reddit.com/r/AmItheAsshole/comments/1aybqyz/aita_for_telling_my_wife_its_her_fault_that_our/krurmsp/" TargetMode="External"/><Relationship Id="rId1652" Type="http://schemas.openxmlformats.org/officeDocument/2006/relationships/hyperlink" Target="https://www.reddit.com/r/AmItheAsshole/comments/1aybqyz/aita_for_telling_my_wife_its_her_fault_that_our/kru4brk/" TargetMode="External"/><Relationship Id="rId1000" Type="http://schemas.openxmlformats.org/officeDocument/2006/relationships/hyperlink" Target="https://www.reddit.com/r/AmItheAsshole/comments/1aybqyz/aita_for_telling_my_wife_its_her_fault_that_our/krtxn4z/" TargetMode="External"/><Relationship Id="rId1305" Type="http://schemas.openxmlformats.org/officeDocument/2006/relationships/hyperlink" Target="https://www.reddit.com/r/AmItheAsshole/comments/1aybqyz/aita_for_telling_my_wife_its_her_fault_that_our/krubqhj/" TargetMode="External"/><Relationship Id="rId1957" Type="http://schemas.openxmlformats.org/officeDocument/2006/relationships/hyperlink" Target="https://www.reddit.com/r/AmItheAsshole/comments/1aybqyz/aita_for_telling_my_wife_its_her_fault_that_our/kruxw6m/" TargetMode="External"/><Relationship Id="rId1512" Type="http://schemas.openxmlformats.org/officeDocument/2006/relationships/hyperlink" Target="https://www.reddit.com/r/AmItheAsshole/comments/1aybqyz/aita_for_telling_my_wife_its_her_fault_that_our/krv2ofc/" TargetMode="External"/><Relationship Id="rId1817" Type="http://schemas.openxmlformats.org/officeDocument/2006/relationships/hyperlink" Target="https://www.reddit.com/r/AmItheAsshole/comments/1aybqyz/aita_for_telling_my_wife_its_her_fault_that_our/kruk4d9/" TargetMode="External"/><Relationship Id="rId11" Type="http://schemas.openxmlformats.org/officeDocument/2006/relationships/hyperlink" Target="https://www.reddit.com/r/AmItheAsshole/comments/1ayfloa/aita_my_boyfriend_26m_says_i_25f_dont_contribute/" TargetMode="External"/><Relationship Id="rId398" Type="http://schemas.openxmlformats.org/officeDocument/2006/relationships/hyperlink" Target="https://www.reddit.com/r/AmItheAsshole/comments/1ayf6xz/aita_for_not_helping_my_wife_around_the_house/krvcksk/" TargetMode="External"/><Relationship Id="rId2079" Type="http://schemas.openxmlformats.org/officeDocument/2006/relationships/hyperlink" Target="https://www.reddit.com/r/AmItheAsshole/comments/1aybqyz/aita_for_telling_my_wife_its_her_fault_that_our/kruf5bt/" TargetMode="External"/><Relationship Id="rId160" Type="http://schemas.openxmlformats.org/officeDocument/2006/relationships/hyperlink" Target="https://www.reddit.com/r/AmItheAsshole/comments/1ayf6xz/aita_for_not_helping_my_wife_around_the_house/kruxq9g/" TargetMode="External"/><Relationship Id="rId258" Type="http://schemas.openxmlformats.org/officeDocument/2006/relationships/hyperlink" Target="https://www.reddit.com/r/AmItheAsshole/comments/1ayf6xz/aita_for_not_helping_my_wife_around_the_house/krv0bye/" TargetMode="External"/><Relationship Id="rId465" Type="http://schemas.openxmlformats.org/officeDocument/2006/relationships/hyperlink" Target="https://www.reddit.com/r/AmItheAsshole/comments/1ayf6xz/aita_for_not_helping_my_wife_around_the_house/krvax3p/" TargetMode="External"/><Relationship Id="rId672" Type="http://schemas.openxmlformats.org/officeDocument/2006/relationships/hyperlink" Target="https://www.reddit.com/r/AmItheAsshole/comments/1ayf6xz/aita_for_not_helping_my_wife_around_the_house/krv4cu1/" TargetMode="External"/><Relationship Id="rId1095" Type="http://schemas.openxmlformats.org/officeDocument/2006/relationships/hyperlink" Target="https://www.reddit.com/r/AmItheAsshole/comments/1aybqyz/aita_for_telling_my_wife_its_her_fault_that_our/kruucfy/" TargetMode="External"/><Relationship Id="rId118" Type="http://schemas.openxmlformats.org/officeDocument/2006/relationships/hyperlink" Target="https://www.reddit.com/r/AmItheAsshole/comments/1ayf6xz/aita_for_not_helping_my_wife_around_the_house/kruqkvg/" TargetMode="External"/><Relationship Id="rId325" Type="http://schemas.openxmlformats.org/officeDocument/2006/relationships/hyperlink" Target="https://www.reddit.com/r/AmItheAsshole/comments/1ayf6xz/aita_for_not_helping_my_wife_around_the_house/krv6hu1/" TargetMode="External"/><Relationship Id="rId532" Type="http://schemas.openxmlformats.org/officeDocument/2006/relationships/hyperlink" Target="https://www.reddit.com/r/AmItheAsshole/comments/1ayf6xz/aita_for_not_helping_my_wife_around_the_house/krv1bhj/" TargetMode="External"/><Relationship Id="rId977" Type="http://schemas.openxmlformats.org/officeDocument/2006/relationships/hyperlink" Target="https://www.reddit.com/r/AmItheAsshole/comments/1aybqyz/aita_for_telling_my_wife_its_her_fault_that_our/krttq7u/" TargetMode="External"/><Relationship Id="rId1162" Type="http://schemas.openxmlformats.org/officeDocument/2006/relationships/hyperlink" Target="https://www.reddit.com/r/AmItheAsshole/comments/1aybqyz/aita_for_telling_my_wife_its_her_fault_that_our/kru1st0/" TargetMode="External"/><Relationship Id="rId2006" Type="http://schemas.openxmlformats.org/officeDocument/2006/relationships/hyperlink" Target="https://www.reddit.com/r/AmItheAsshole/comments/1aybqyz/aita_for_telling_my_wife_its_her_fault_that_our/krux3g1/" TargetMode="External"/><Relationship Id="rId837" Type="http://schemas.openxmlformats.org/officeDocument/2006/relationships/hyperlink" Target="https://www.reddit.com/r/AmItheAsshole/comments/1aydd2r/aita_for_talking_about_my_sisters_death_with_my/krv4gpu/" TargetMode="External"/><Relationship Id="rId1022" Type="http://schemas.openxmlformats.org/officeDocument/2006/relationships/hyperlink" Target="https://www.reddit.com/r/AmItheAsshole/comments/1aybqyz/aita_for_telling_my_wife_its_her_fault_that_our/krtvcd1/" TargetMode="External"/><Relationship Id="rId1467" Type="http://schemas.openxmlformats.org/officeDocument/2006/relationships/hyperlink" Target="https://www.reddit.com/r/AmItheAsshole/comments/1aybqyz/aita_for_telling_my_wife_its_her_fault_that_our/krutkhd/" TargetMode="External"/><Relationship Id="rId1674" Type="http://schemas.openxmlformats.org/officeDocument/2006/relationships/hyperlink" Target="https://www.reddit.com/r/AmItheAsshole/comments/1aybqyz/aita_for_telling_my_wife_its_her_fault_that_our/krv6set/" TargetMode="External"/><Relationship Id="rId1881" Type="http://schemas.openxmlformats.org/officeDocument/2006/relationships/hyperlink" Target="https://www.reddit.com/r/AmItheAsshole/comments/1aybqyz/aita_for_telling_my_wife_its_her_fault_that_our/kru9v2k/" TargetMode="External"/><Relationship Id="rId904" Type="http://schemas.openxmlformats.org/officeDocument/2006/relationships/hyperlink" Target="https://www.reddit.com/r/AmItheAsshole/comments/1aycvma/aita_for_telling_my_boyfriend_hes_taking_all_the/kruu8t6/" TargetMode="External"/><Relationship Id="rId1327" Type="http://schemas.openxmlformats.org/officeDocument/2006/relationships/hyperlink" Target="https://www.reddit.com/r/AmItheAsshole/comments/1aybqyz/aita_for_telling_my_wife_its_her_fault_that_our/krudktr/" TargetMode="External"/><Relationship Id="rId1534" Type="http://schemas.openxmlformats.org/officeDocument/2006/relationships/hyperlink" Target="https://www.reddit.com/r/AmItheAsshole/comments/1aybqyz/aita_for_telling_my_wife_its_her_fault_that_our/krv8cgv/" TargetMode="External"/><Relationship Id="rId1741" Type="http://schemas.openxmlformats.org/officeDocument/2006/relationships/hyperlink" Target="https://www.reddit.com/r/AmItheAsshole/comments/1aybqyz/aita_for_telling_my_wife_its_her_fault_that_our/kru8zks/" TargetMode="External"/><Relationship Id="rId1979" Type="http://schemas.openxmlformats.org/officeDocument/2006/relationships/hyperlink" Target="https://www.reddit.com/r/AmItheAsshole/comments/1aybqyz/aita_for_telling_my_wife_its_her_fault_that_our/krupbko/" TargetMode="External"/><Relationship Id="rId33" Type="http://schemas.openxmlformats.org/officeDocument/2006/relationships/hyperlink" Target="https://www.reddit.com/r/AmItheAsshole/comments/1ayfloa/aita_my_boyfriend_26m_says_i_25f_dont_contribute/kruzlj7/" TargetMode="External"/><Relationship Id="rId1601" Type="http://schemas.openxmlformats.org/officeDocument/2006/relationships/hyperlink" Target="https://www.reddit.com/r/AmItheAsshole/comments/1aybqyz/aita_for_telling_my_wife_its_her_fault_that_our/krubhre/" TargetMode="External"/><Relationship Id="rId1839" Type="http://schemas.openxmlformats.org/officeDocument/2006/relationships/hyperlink" Target="https://www.reddit.com/r/AmItheAsshole/comments/1aybqyz/aita_for_telling_my_wife_its_her_fault_that_our/krupnot/" TargetMode="External"/><Relationship Id="rId182" Type="http://schemas.openxmlformats.org/officeDocument/2006/relationships/hyperlink" Target="https://www.reddit.com/r/AmItheAsshole/comments/1ayf6xz/aita_for_not_helping_my_wife_around_the_house/kruvihu/" TargetMode="External"/><Relationship Id="rId1906" Type="http://schemas.openxmlformats.org/officeDocument/2006/relationships/hyperlink" Target="https://www.reddit.com/r/AmItheAsshole/comments/1aybqyz/aita_for_telling_my_wife_its_her_fault_that_our/kruhm6a/" TargetMode="External"/><Relationship Id="rId487" Type="http://schemas.openxmlformats.org/officeDocument/2006/relationships/hyperlink" Target="https://www.reddit.com/r/AmItheAsshole/comments/1ayf6xz/aita_for_not_helping_my_wife_around_the_house/kruuswb/" TargetMode="External"/><Relationship Id="rId694" Type="http://schemas.openxmlformats.org/officeDocument/2006/relationships/hyperlink" Target="https://www.reddit.com/r/AmItheAsshole/comments/1ayf6xz/aita_for_not_helping_my_wife_around_the_house/kruzoyr/" TargetMode="External"/><Relationship Id="rId2070" Type="http://schemas.openxmlformats.org/officeDocument/2006/relationships/hyperlink" Target="https://www.reddit.com/r/AmItheAsshole/comments/1aybqyz/aita_for_telling_my_wife_its_her_fault_that_our/kruqpd1/" TargetMode="External"/><Relationship Id="rId347" Type="http://schemas.openxmlformats.org/officeDocument/2006/relationships/hyperlink" Target="https://www.reddit.com/r/AmItheAsshole/comments/1ayf6xz/aita_for_not_helping_my_wife_around_the_house/krv7tiv/" TargetMode="External"/><Relationship Id="rId999" Type="http://schemas.openxmlformats.org/officeDocument/2006/relationships/hyperlink" Target="https://www.reddit.com/r/AmItheAsshole/comments/1aybqyz/aita_for_telling_my_wife_its_her_fault_that_our/krtwccw/" TargetMode="External"/><Relationship Id="rId1184" Type="http://schemas.openxmlformats.org/officeDocument/2006/relationships/hyperlink" Target="https://www.reddit.com/r/AmItheAsshole/comments/1aybqyz/aita_for_telling_my_wife_its_her_fault_that_our/krud948/" TargetMode="External"/><Relationship Id="rId2028" Type="http://schemas.openxmlformats.org/officeDocument/2006/relationships/hyperlink" Target="https://www.reddit.com/r/AmItheAsshole/comments/1aybqyz/aita_for_telling_my_wife_its_her_fault_that_our/kru54n7/" TargetMode="External"/><Relationship Id="rId554" Type="http://schemas.openxmlformats.org/officeDocument/2006/relationships/hyperlink" Target="https://www.reddit.com/r/AmItheAsshole/comments/1ayf6xz/aita_for_not_helping_my_wife_around_the_house/krur4ro/" TargetMode="External"/><Relationship Id="rId761" Type="http://schemas.openxmlformats.org/officeDocument/2006/relationships/hyperlink" Target="https://www.reddit.com/r/AmItheAsshole/comments/1ayf6xz/aita_for_not_helping_my_wife_around_the_house/kruzy3y/" TargetMode="External"/><Relationship Id="rId859" Type="http://schemas.openxmlformats.org/officeDocument/2006/relationships/hyperlink" Target="https://www.reddit.com/r/AmItheAsshole/comments/1ayd22g/aita_for_wanting_my_gf_to_drop_her_guy_friend/kruq3sz/" TargetMode="External"/><Relationship Id="rId1391" Type="http://schemas.openxmlformats.org/officeDocument/2006/relationships/hyperlink" Target="https://www.reddit.com/r/AmItheAsshole/comments/1aybqyz/aita_for_telling_my_wife_its_her_fault_that_our/kruju2j/" TargetMode="External"/><Relationship Id="rId1489" Type="http://schemas.openxmlformats.org/officeDocument/2006/relationships/hyperlink" Target="https://www.reddit.com/r/AmItheAsshole/comments/1aybqyz/aita_for_telling_my_wife_its_her_fault_that_our/krux573/" TargetMode="External"/><Relationship Id="rId1696" Type="http://schemas.openxmlformats.org/officeDocument/2006/relationships/hyperlink" Target="https://www.reddit.com/r/AmItheAsshole/comments/1aybqyz/aita_for_telling_my_wife_its_her_fault_that_our/kru1um2/" TargetMode="External"/><Relationship Id="rId207" Type="http://schemas.openxmlformats.org/officeDocument/2006/relationships/hyperlink" Target="https://www.reddit.com/r/AmItheAsshole/comments/1ayf6xz/aita_for_not_helping_my_wife_around_the_house/kruxycq/" TargetMode="External"/><Relationship Id="rId414" Type="http://schemas.openxmlformats.org/officeDocument/2006/relationships/hyperlink" Target="https://www.reddit.com/r/AmItheAsshole/comments/1ayf6xz/aita_for_not_helping_my_wife_around_the_house/krvec7c/" TargetMode="External"/><Relationship Id="rId621" Type="http://schemas.openxmlformats.org/officeDocument/2006/relationships/hyperlink" Target="https://www.reddit.com/r/AmItheAsshole/comments/1ayf6xz/aita_for_not_helping_my_wife_around_the_house/krv3t98/" TargetMode="External"/><Relationship Id="rId1044" Type="http://schemas.openxmlformats.org/officeDocument/2006/relationships/hyperlink" Target="https://www.reddit.com/r/AmItheAsshole/comments/1aybqyz/aita_for_telling_my_wife_its_her_fault_that_our/kru40pu/" TargetMode="External"/><Relationship Id="rId1251" Type="http://schemas.openxmlformats.org/officeDocument/2006/relationships/hyperlink" Target="https://www.reddit.com/r/AmItheAsshole/comments/1aybqyz/aita_for_telling_my_wife_its_her_fault_that_our/kru8mpp/" TargetMode="External"/><Relationship Id="rId1349" Type="http://schemas.openxmlformats.org/officeDocument/2006/relationships/hyperlink" Target="https://www.reddit.com/r/AmItheAsshole/comments/1aybqyz/aita_for_telling_my_wife_its_her_fault_that_our/kruf9n6/" TargetMode="External"/><Relationship Id="rId719" Type="http://schemas.openxmlformats.org/officeDocument/2006/relationships/hyperlink" Target="https://www.reddit.com/r/AmItheAsshole/comments/1ayf6xz/aita_for_not_helping_my_wife_around_the_house/krvakk7/" TargetMode="External"/><Relationship Id="rId926" Type="http://schemas.openxmlformats.org/officeDocument/2006/relationships/hyperlink" Target="https://www.reddit.com/r/AmItheAsshole/comments/1aycvma/aita_for_telling_my_boyfriend_hes_taking_all_the/krucy5g/" TargetMode="External"/><Relationship Id="rId1111" Type="http://schemas.openxmlformats.org/officeDocument/2006/relationships/hyperlink" Target="https://www.reddit.com/r/AmItheAsshole/comments/1aybqyz/aita_for_telling_my_wife_its_her_fault_that_our/krtwb77/" TargetMode="External"/><Relationship Id="rId1556" Type="http://schemas.openxmlformats.org/officeDocument/2006/relationships/hyperlink" Target="https://www.reddit.com/r/AmItheAsshole/comments/1aybqyz/aita_for_telling_my_wife_its_her_fault_that_our/krvdqm4/" TargetMode="External"/><Relationship Id="rId1763" Type="http://schemas.openxmlformats.org/officeDocument/2006/relationships/hyperlink" Target="https://www.reddit.com/r/AmItheAsshole/comments/1aybqyz/aita_for_telling_my_wife_its_her_fault_that_our/kruw9ks/" TargetMode="External"/><Relationship Id="rId1970" Type="http://schemas.openxmlformats.org/officeDocument/2006/relationships/hyperlink" Target="https://www.reddit.com/r/AmItheAsshole/comments/1aybqyz/aita_for_telling_my_wife_its_her_fault_that_our/kru4mc5/" TargetMode="External"/><Relationship Id="rId55" Type="http://schemas.openxmlformats.org/officeDocument/2006/relationships/hyperlink" Target="https://www.reddit.com/r/AmItheAsshole/comments/1ayf6xz/aita_for_not_helping_my_wife_around_the_house/kruj3ku/" TargetMode="External"/><Relationship Id="rId1209" Type="http://schemas.openxmlformats.org/officeDocument/2006/relationships/hyperlink" Target="https://www.reddit.com/r/AmItheAsshole/comments/1aybqyz/aita_for_telling_my_wife_its_her_fault_that_our/kru1efz/" TargetMode="External"/><Relationship Id="rId1416" Type="http://schemas.openxmlformats.org/officeDocument/2006/relationships/hyperlink" Target="https://www.reddit.com/r/AmItheAsshole/comments/1aybqyz/aita_for_telling_my_wife_its_her_fault_that_our/krun662/" TargetMode="External"/><Relationship Id="rId1623" Type="http://schemas.openxmlformats.org/officeDocument/2006/relationships/hyperlink" Target="https://www.reddit.com/r/AmItheAsshole/comments/1aybqyz/aita_for_telling_my_wife_its_her_fault_that_our/krv64lg/" TargetMode="External"/><Relationship Id="rId1830" Type="http://schemas.openxmlformats.org/officeDocument/2006/relationships/hyperlink" Target="https://www.reddit.com/r/AmItheAsshole/comments/1aybqyz/aita_for_telling_my_wife_its_her_fault_that_our/kruyagl/" TargetMode="External"/><Relationship Id="rId1928" Type="http://schemas.openxmlformats.org/officeDocument/2006/relationships/hyperlink" Target="https://www.reddit.com/r/AmItheAsshole/comments/1aybqyz/aita_for_telling_my_wife_its_her_fault_that_our/krubl1x/" TargetMode="External"/><Relationship Id="rId2092" Type="http://schemas.openxmlformats.org/officeDocument/2006/relationships/hyperlink" Target="https://www.reddit.com/r/AmItheAsshole/comments/1aybqyz/aita_for_telling_my_wife_its_her_fault_that_our/kruok1g/" TargetMode="External"/><Relationship Id="rId271" Type="http://schemas.openxmlformats.org/officeDocument/2006/relationships/hyperlink" Target="https://www.reddit.com/r/AmItheAsshole/comments/1ayf6xz/aita_for_not_helping_my_wife_around_the_house/krv1f02/" TargetMode="External"/><Relationship Id="rId131" Type="http://schemas.openxmlformats.org/officeDocument/2006/relationships/hyperlink" Target="https://www.reddit.com/r/AmItheAsshole/comments/1ayf6xz/aita_for_not_helping_my_wife_around_the_house/krusgcw/" TargetMode="External"/><Relationship Id="rId369" Type="http://schemas.openxmlformats.org/officeDocument/2006/relationships/hyperlink" Target="https://www.reddit.com/r/AmItheAsshole/comments/1ayf6xz/aita_for_not_helping_my_wife_around_the_house/krv9m1s/" TargetMode="External"/><Relationship Id="rId576" Type="http://schemas.openxmlformats.org/officeDocument/2006/relationships/hyperlink" Target="https://www.reddit.com/r/AmItheAsshole/comments/1ayf6xz/aita_for_not_helping_my_wife_around_the_house/krv3rlm/" TargetMode="External"/><Relationship Id="rId783" Type="http://schemas.openxmlformats.org/officeDocument/2006/relationships/hyperlink" Target="https://www.reddit.com/r/AmItheAsshole/comments/1ayf6xz/aita_for_not_helping_my_wife_around_the_house/krva5ux/" TargetMode="External"/><Relationship Id="rId990" Type="http://schemas.openxmlformats.org/officeDocument/2006/relationships/hyperlink" Target="https://www.reddit.com/r/AmItheAsshole/comments/1aybqyz/aita_for_telling_my_wife_its_her_fault_that_our/krtyea9/" TargetMode="External"/><Relationship Id="rId229" Type="http://schemas.openxmlformats.org/officeDocument/2006/relationships/hyperlink" Target="https://www.reddit.com/r/AmItheAsshole/comments/1ayf6xz/aita_for_not_helping_my_wife_around_the_house/kruyyt1/" TargetMode="External"/><Relationship Id="rId436" Type="http://schemas.openxmlformats.org/officeDocument/2006/relationships/hyperlink" Target="https://www.reddit.com/r/AmItheAsshole/comments/1ayf6xz/aita_for_not_helping_my_wife_around_the_house/kruvnhb/" TargetMode="External"/><Relationship Id="rId643" Type="http://schemas.openxmlformats.org/officeDocument/2006/relationships/hyperlink" Target="https://www.reddit.com/r/AmItheAsshole/comments/1ayf6xz/aita_for_not_helping_my_wife_around_the_house/krux6t0/" TargetMode="External"/><Relationship Id="rId1066" Type="http://schemas.openxmlformats.org/officeDocument/2006/relationships/hyperlink" Target="https://www.reddit.com/r/AmItheAsshole/comments/1aybqyz/aita_for_telling_my_wife_its_her_fault_that_our/kru80od/" TargetMode="External"/><Relationship Id="rId1273" Type="http://schemas.openxmlformats.org/officeDocument/2006/relationships/hyperlink" Target="https://www.reddit.com/r/AmItheAsshole/comments/1aybqyz/aita_for_telling_my_wife_its_her_fault_that_our/kru9ugl/" TargetMode="External"/><Relationship Id="rId1480" Type="http://schemas.openxmlformats.org/officeDocument/2006/relationships/hyperlink" Target="https://www.reddit.com/r/AmItheAsshole/comments/1aybqyz/aita_for_telling_my_wife_its_her_fault_that_our/kruvbpm/" TargetMode="External"/><Relationship Id="rId2117" Type="http://schemas.openxmlformats.org/officeDocument/2006/relationships/hyperlink" Target="https://www.reddit.com/r/AmItheAsshole/comments/1aybqyz/aita_for_telling_my_wife_its_her_fault_that_our/kruoxry/" TargetMode="External"/><Relationship Id="rId850" Type="http://schemas.openxmlformats.org/officeDocument/2006/relationships/hyperlink" Target="https://www.reddit.com/r/AmItheAsshole/comments/1ayd22g/aita_for_wanting_my_gf_to_drop_her_guy_friend/krujyry/" TargetMode="External"/><Relationship Id="rId948" Type="http://schemas.openxmlformats.org/officeDocument/2006/relationships/hyperlink" Target="https://www.reddit.com/r/AmItheAsshole/comments/1aybqyz/aita_for_telling_my_wife_its_her_fault_that_our/krtynb2/" TargetMode="External"/><Relationship Id="rId1133" Type="http://schemas.openxmlformats.org/officeDocument/2006/relationships/hyperlink" Target="https://www.reddit.com/r/AmItheAsshole/comments/1aybqyz/aita_for_telling_my_wife_its_her_fault_that_our/kru2f4c/" TargetMode="External"/><Relationship Id="rId1578" Type="http://schemas.openxmlformats.org/officeDocument/2006/relationships/hyperlink" Target="https://www.reddit.com/r/AmItheAsshole/comments/1aybqyz/aita_for_telling_my_wife_its_her_fault_that_our/krul9sn/" TargetMode="External"/><Relationship Id="rId1785" Type="http://schemas.openxmlformats.org/officeDocument/2006/relationships/hyperlink" Target="https://www.reddit.com/r/AmItheAsshole/comments/1aybqyz/aita_for_telling_my_wife_its_her_fault_that_our/kruscm2/" TargetMode="External"/><Relationship Id="rId1992" Type="http://schemas.openxmlformats.org/officeDocument/2006/relationships/hyperlink" Target="https://www.reddit.com/r/AmItheAsshole/comments/1aybqyz/aita_for_telling_my_wife_its_her_fault_that_our/kruoz62/" TargetMode="External"/><Relationship Id="rId77" Type="http://schemas.openxmlformats.org/officeDocument/2006/relationships/hyperlink" Target="https://www.reddit.com/r/AmItheAsshole/comments/1ayf6xz/aita_for_not_helping_my_wife_around_the_house/kruugnu/" TargetMode="External"/><Relationship Id="rId503" Type="http://schemas.openxmlformats.org/officeDocument/2006/relationships/hyperlink" Target="https://www.reddit.com/r/AmItheAsshole/comments/1ayf6xz/aita_for_not_helping_my_wife_around_the_house/krve0q7/" TargetMode="External"/><Relationship Id="rId710" Type="http://schemas.openxmlformats.org/officeDocument/2006/relationships/hyperlink" Target="https://www.reddit.com/r/AmItheAsshole/comments/1ayf6xz/aita_for_not_helping_my_wife_around_the_house/kruyu3m/" TargetMode="External"/><Relationship Id="rId808" Type="http://schemas.openxmlformats.org/officeDocument/2006/relationships/hyperlink" Target="https://www.reddit.com/r/AmItheAsshole/comments/1ayf6xz/aita_for_not_helping_my_wife_around_the_house/krvchbq/" TargetMode="External"/><Relationship Id="rId1340" Type="http://schemas.openxmlformats.org/officeDocument/2006/relationships/hyperlink" Target="https://www.reddit.com/r/AmItheAsshole/comments/1aybqyz/aita_for_telling_my_wife_its_her_fault_that_our/krueb2k/" TargetMode="External"/><Relationship Id="rId1438" Type="http://schemas.openxmlformats.org/officeDocument/2006/relationships/hyperlink" Target="https://www.reddit.com/r/AmItheAsshole/comments/1aybqyz/aita_for_telling_my_wife_its_her_fault_that_our/kruqk1i/" TargetMode="External"/><Relationship Id="rId1645" Type="http://schemas.openxmlformats.org/officeDocument/2006/relationships/hyperlink" Target="https://www.reddit.com/r/AmItheAsshole/comments/1aybqyz/aita_for_telling_my_wife_its_her_fault_that_our/krtyftj/" TargetMode="External"/><Relationship Id="rId1200" Type="http://schemas.openxmlformats.org/officeDocument/2006/relationships/hyperlink" Target="https://www.reddit.com/r/AmItheAsshole/comments/1aybqyz/aita_for_telling_my_wife_its_her_fault_that_our/kru2i2i/" TargetMode="External"/><Relationship Id="rId1852" Type="http://schemas.openxmlformats.org/officeDocument/2006/relationships/hyperlink" Target="https://www.reddit.com/r/AmItheAsshole/comments/1aybqyz/aita_for_telling_my_wife_its_her_fault_that_our/krufzeg/" TargetMode="External"/><Relationship Id="rId1505" Type="http://schemas.openxmlformats.org/officeDocument/2006/relationships/hyperlink" Target="https://www.reddit.com/r/AmItheAsshole/comments/1aybqyz/aita_for_telling_my_wife_its_her_fault_that_our/krv1yks/" TargetMode="External"/><Relationship Id="rId1712" Type="http://schemas.openxmlformats.org/officeDocument/2006/relationships/hyperlink" Target="https://www.reddit.com/r/AmItheAsshole/comments/1aybqyz/aita_for_telling_my_wife_its_her_fault_that_our/krvatob/" TargetMode="External"/><Relationship Id="rId293" Type="http://schemas.openxmlformats.org/officeDocument/2006/relationships/hyperlink" Target="https://www.reddit.com/r/AmItheAsshole/comments/1ayf6xz/aita_for_not_helping_my_wife_around_the_house/krv33if/" TargetMode="External"/><Relationship Id="rId153" Type="http://schemas.openxmlformats.org/officeDocument/2006/relationships/hyperlink" Target="https://www.reddit.com/r/AmItheAsshole/comments/1ayf6xz/aita_for_not_helping_my_wife_around_the_house/krvdv0e/" TargetMode="External"/><Relationship Id="rId360" Type="http://schemas.openxmlformats.org/officeDocument/2006/relationships/hyperlink" Target="https://www.reddit.com/r/AmItheAsshole/comments/1ayf6xz/aita_for_not_helping_my_wife_around_the_house/krv8yq1/" TargetMode="External"/><Relationship Id="rId598" Type="http://schemas.openxmlformats.org/officeDocument/2006/relationships/hyperlink" Target="https://www.reddit.com/r/AmItheAsshole/comments/1ayf6xz/aita_for_not_helping_my_wife_around_the_house/krv7a6n/" TargetMode="External"/><Relationship Id="rId2041" Type="http://schemas.openxmlformats.org/officeDocument/2006/relationships/hyperlink" Target="https://www.reddit.com/r/AmItheAsshole/comments/1aybqyz/aita_for_telling_my_wife_its_her_fault_that_our/krumuv4/" TargetMode="External"/><Relationship Id="rId220" Type="http://schemas.openxmlformats.org/officeDocument/2006/relationships/hyperlink" Target="https://www.reddit.com/r/AmItheAsshole/comments/1ayf6xz/aita_for_not_helping_my_wife_around_the_house/kruyhe3/" TargetMode="External"/><Relationship Id="rId458" Type="http://schemas.openxmlformats.org/officeDocument/2006/relationships/hyperlink" Target="https://www.reddit.com/r/AmItheAsshole/comments/1ayf6xz/aita_for_not_helping_my_wife_around_the_house/krujtc3/" TargetMode="External"/><Relationship Id="rId665" Type="http://schemas.openxmlformats.org/officeDocument/2006/relationships/hyperlink" Target="https://www.reddit.com/r/AmItheAsshole/comments/1ayf6xz/aita_for_not_helping_my_wife_around_the_house/krumpi2/" TargetMode="External"/><Relationship Id="rId872" Type="http://schemas.openxmlformats.org/officeDocument/2006/relationships/hyperlink" Target="https://www.reddit.com/r/AmItheAsshole/comments/1aycvma/aita_for_telling_my_boyfriend_hes_taking_all_the/" TargetMode="External"/><Relationship Id="rId1088" Type="http://schemas.openxmlformats.org/officeDocument/2006/relationships/hyperlink" Target="https://www.reddit.com/r/AmItheAsshole/comments/1aybqyz/aita_for_telling_my_wife_its_her_fault_that_our/krulo5n/" TargetMode="External"/><Relationship Id="rId1295" Type="http://schemas.openxmlformats.org/officeDocument/2006/relationships/hyperlink" Target="https://www.reddit.com/r/AmItheAsshole/comments/1aybqyz/aita_for_telling_my_wife_its_her_fault_that_our/kruba88/" TargetMode="External"/><Relationship Id="rId318" Type="http://schemas.openxmlformats.org/officeDocument/2006/relationships/hyperlink" Target="https://www.reddit.com/r/AmItheAsshole/comments/1ayf6xz/aita_for_not_helping_my_wife_around_the_house/krv5oru/" TargetMode="External"/><Relationship Id="rId525" Type="http://schemas.openxmlformats.org/officeDocument/2006/relationships/hyperlink" Target="https://www.reddit.com/r/AmItheAsshole/comments/1ayf6xz/aita_for_not_helping_my_wife_around_the_house/krvbpob/" TargetMode="External"/><Relationship Id="rId732" Type="http://schemas.openxmlformats.org/officeDocument/2006/relationships/hyperlink" Target="https://www.reddit.com/r/AmItheAsshole/comments/1ayf6xz/aita_for_not_helping_my_wife_around_the_house/krv0vx3/" TargetMode="External"/><Relationship Id="rId1155" Type="http://schemas.openxmlformats.org/officeDocument/2006/relationships/hyperlink" Target="https://www.reddit.com/r/AmItheAsshole/comments/1aybqyz/aita_for_telling_my_wife_its_her_fault_that_our/krujdtv/" TargetMode="External"/><Relationship Id="rId1362" Type="http://schemas.openxmlformats.org/officeDocument/2006/relationships/hyperlink" Target="https://www.reddit.com/r/AmItheAsshole/comments/1aybqyz/aita_for_telling_my_wife_its_her_fault_that_our/krugfqy/" TargetMode="External"/><Relationship Id="rId99" Type="http://schemas.openxmlformats.org/officeDocument/2006/relationships/hyperlink" Target="https://www.reddit.com/r/AmItheAsshole/comments/1ayf6xz/aita_for_not_helping_my_wife_around_the_house/krunpve/" TargetMode="External"/><Relationship Id="rId1015" Type="http://schemas.openxmlformats.org/officeDocument/2006/relationships/hyperlink" Target="https://www.reddit.com/r/AmItheAsshole/comments/1aybqyz/aita_for_telling_my_wife_its_her_fault_that_our/kruua20/" TargetMode="External"/><Relationship Id="rId1222" Type="http://schemas.openxmlformats.org/officeDocument/2006/relationships/hyperlink" Target="https://www.reddit.com/r/AmItheAsshole/comments/1aybqyz/aita_for_telling_my_wife_its_her_fault_that_our/kru4mj2/" TargetMode="External"/><Relationship Id="rId1667" Type="http://schemas.openxmlformats.org/officeDocument/2006/relationships/hyperlink" Target="https://www.reddit.com/r/AmItheAsshole/comments/1aybqyz/aita_for_telling_my_wife_its_her_fault_that_our/kru9td4/" TargetMode="External"/><Relationship Id="rId1874" Type="http://schemas.openxmlformats.org/officeDocument/2006/relationships/hyperlink" Target="https://www.reddit.com/r/AmItheAsshole/comments/1aybqyz/aita_for_telling_my_wife_its_her_fault_that_our/krugf5f/" TargetMode="External"/><Relationship Id="rId1527" Type="http://schemas.openxmlformats.org/officeDocument/2006/relationships/hyperlink" Target="https://www.reddit.com/r/AmItheAsshole/comments/1aybqyz/aita_for_telling_my_wife_its_her_fault_that_our/krv5wac/" TargetMode="External"/><Relationship Id="rId1734" Type="http://schemas.openxmlformats.org/officeDocument/2006/relationships/hyperlink" Target="https://www.reddit.com/r/AmItheAsshole/comments/1aybqyz/aita_for_telling_my_wife_its_her_fault_that_our/kru8a82/" TargetMode="External"/><Relationship Id="rId1941" Type="http://schemas.openxmlformats.org/officeDocument/2006/relationships/hyperlink" Target="https://www.reddit.com/r/AmItheAsshole/comments/1aybqyz/aita_for_telling_my_wife_its_her_fault_that_our/krultwj/" TargetMode="External"/><Relationship Id="rId26" Type="http://schemas.openxmlformats.org/officeDocument/2006/relationships/hyperlink" Target="https://www.reddit.com/r/AmItheAsshole/comments/1ayi52w/aita_for_over_speaking_my_boyfriend_in_a_group/krvbmjz/" TargetMode="External"/><Relationship Id="rId175" Type="http://schemas.openxmlformats.org/officeDocument/2006/relationships/hyperlink" Target="https://www.reddit.com/r/AmItheAsshole/comments/1ayf6xz/aita_for_not_helping_my_wife_around_the_house/krusr69/" TargetMode="External"/><Relationship Id="rId1801" Type="http://schemas.openxmlformats.org/officeDocument/2006/relationships/hyperlink" Target="https://www.reddit.com/r/AmItheAsshole/comments/1aybqyz/aita_for_telling_my_wife_its_her_fault_that_our/kru3cii/" TargetMode="External"/><Relationship Id="rId382" Type="http://schemas.openxmlformats.org/officeDocument/2006/relationships/hyperlink" Target="https://www.reddit.com/r/AmItheAsshole/comments/1ayf6xz/aita_for_not_helping_my_wife_around_the_house/krvahtl/" TargetMode="External"/><Relationship Id="rId687" Type="http://schemas.openxmlformats.org/officeDocument/2006/relationships/hyperlink" Target="https://www.reddit.com/r/AmItheAsshole/comments/1ayf6xz/aita_for_not_helping_my_wife_around_the_house/krurwyl/" TargetMode="External"/><Relationship Id="rId2063" Type="http://schemas.openxmlformats.org/officeDocument/2006/relationships/hyperlink" Target="https://www.reddit.com/r/AmItheAsshole/comments/1aybqyz/aita_for_telling_my_wife_its_her_fault_that_our/krv9gas/" TargetMode="External"/><Relationship Id="rId242" Type="http://schemas.openxmlformats.org/officeDocument/2006/relationships/hyperlink" Target="https://www.reddit.com/r/AmItheAsshole/comments/1ayf6xz/aita_for_not_helping_my_wife_around_the_house/kruzdjz/" TargetMode="External"/><Relationship Id="rId894" Type="http://schemas.openxmlformats.org/officeDocument/2006/relationships/hyperlink" Target="https://www.reddit.com/r/AmItheAsshole/comments/1aycvma/aita_for_telling_my_boyfriend_hes_taking_all_the/krupw51/" TargetMode="External"/><Relationship Id="rId1177" Type="http://schemas.openxmlformats.org/officeDocument/2006/relationships/hyperlink" Target="https://www.reddit.com/r/AmItheAsshole/comments/1aybqyz/aita_for_telling_my_wife_its_her_fault_that_our/kru3pwy/" TargetMode="External"/><Relationship Id="rId2130" Type="http://schemas.openxmlformats.org/officeDocument/2006/relationships/hyperlink" Target="https://www.reddit.com/r/AmItheAsshole/comments/1aybqyz/aita_for_telling_my_wife_its_her_fault_that_our/kruqubs/" TargetMode="External"/><Relationship Id="rId102" Type="http://schemas.openxmlformats.org/officeDocument/2006/relationships/hyperlink" Target="https://www.reddit.com/r/AmItheAsshole/comments/1ayf6xz/aita_for_not_helping_my_wife_around_the_house/krupm3e/" TargetMode="External"/><Relationship Id="rId547" Type="http://schemas.openxmlformats.org/officeDocument/2006/relationships/hyperlink" Target="https://www.reddit.com/r/AmItheAsshole/comments/1ayf6xz/aita_for_not_helping_my_wife_around_the_house/kruw93m/" TargetMode="External"/><Relationship Id="rId754" Type="http://schemas.openxmlformats.org/officeDocument/2006/relationships/hyperlink" Target="https://www.reddit.com/r/AmItheAsshole/comments/1ayf6xz/aita_for_not_helping_my_wife_around_the_house/krutlhn/" TargetMode="External"/><Relationship Id="rId961" Type="http://schemas.openxmlformats.org/officeDocument/2006/relationships/hyperlink" Target="https://www.reddit.com/r/AmItheAsshole/comments/1aybqyz/aita_for_telling_my_wife_its_her_fault_that_our/krtpbdt/" TargetMode="External"/><Relationship Id="rId1384" Type="http://schemas.openxmlformats.org/officeDocument/2006/relationships/hyperlink" Target="https://www.reddit.com/r/AmItheAsshole/comments/1aybqyz/aita_for_telling_my_wife_its_her_fault_that_our/kruj099/" TargetMode="External"/><Relationship Id="rId1591" Type="http://schemas.openxmlformats.org/officeDocument/2006/relationships/hyperlink" Target="https://www.reddit.com/r/AmItheAsshole/comments/1aybqyz/aita_for_telling_my_wife_its_her_fault_that_our/kruguas/" TargetMode="External"/><Relationship Id="rId1689" Type="http://schemas.openxmlformats.org/officeDocument/2006/relationships/hyperlink" Target="https://www.reddit.com/r/AmItheAsshole/comments/1aybqyz/aita_for_telling_my_wife_its_her_fault_that_our/kru2j6z/" TargetMode="External"/><Relationship Id="rId90" Type="http://schemas.openxmlformats.org/officeDocument/2006/relationships/hyperlink" Target="https://www.reddit.com/r/AmItheAsshole/comments/1ayf6xz/aita_for_not_helping_my_wife_around_the_house/krukyrb/" TargetMode="External"/><Relationship Id="rId407" Type="http://schemas.openxmlformats.org/officeDocument/2006/relationships/hyperlink" Target="https://www.reddit.com/r/AmItheAsshole/comments/1ayf6xz/aita_for_not_helping_my_wife_around_the_house/krvdfe7/" TargetMode="External"/><Relationship Id="rId614" Type="http://schemas.openxmlformats.org/officeDocument/2006/relationships/hyperlink" Target="https://www.reddit.com/r/AmItheAsshole/comments/1ayf6xz/aita_for_not_helping_my_wife_around_the_house/kruvc7d/" TargetMode="External"/><Relationship Id="rId821" Type="http://schemas.openxmlformats.org/officeDocument/2006/relationships/hyperlink" Target="https://www.reddit.com/r/AmItheAsshole/comments/1ayf6xz/aita_for_not_helping_my_wife_around_the_house/" TargetMode="External"/><Relationship Id="rId1037" Type="http://schemas.openxmlformats.org/officeDocument/2006/relationships/hyperlink" Target="https://www.reddit.com/r/AmItheAsshole/comments/1aybqyz/aita_for_telling_my_wife_its_her_fault_that_our/kru141a/" TargetMode="External"/><Relationship Id="rId1244" Type="http://schemas.openxmlformats.org/officeDocument/2006/relationships/hyperlink" Target="https://www.reddit.com/r/AmItheAsshole/comments/1aybqyz/aita_for_telling_my_wife_its_her_fault_that_our/kru7ivm/" TargetMode="External"/><Relationship Id="rId1451" Type="http://schemas.openxmlformats.org/officeDocument/2006/relationships/hyperlink" Target="https://www.reddit.com/r/AmItheAsshole/comments/1aybqyz/aita_for_telling_my_wife_its_her_fault_that_our/krurw6i/" TargetMode="External"/><Relationship Id="rId1896" Type="http://schemas.openxmlformats.org/officeDocument/2006/relationships/hyperlink" Target="https://www.reddit.com/r/AmItheAsshole/comments/1aybqyz/aita_for_telling_my_wife_its_her_fault_that_our/krujyqn/" TargetMode="External"/><Relationship Id="rId919" Type="http://schemas.openxmlformats.org/officeDocument/2006/relationships/hyperlink" Target="https://www.reddit.com/r/AmItheAsshole/comments/1aycvma/aita_for_telling_my_boyfriend_hes_taking_all_the/krtzoqa/" TargetMode="External"/><Relationship Id="rId1104" Type="http://schemas.openxmlformats.org/officeDocument/2006/relationships/hyperlink" Target="https://www.reddit.com/r/AmItheAsshole/comments/1aybqyz/aita_for_telling_my_wife_its_her_fault_that_our/krty9sl/" TargetMode="External"/><Relationship Id="rId1311" Type="http://schemas.openxmlformats.org/officeDocument/2006/relationships/hyperlink" Target="https://www.reddit.com/r/AmItheAsshole/comments/1aybqyz/aita_for_telling_my_wife_its_her_fault_that_our/kruc5op/" TargetMode="External"/><Relationship Id="rId1549" Type="http://schemas.openxmlformats.org/officeDocument/2006/relationships/hyperlink" Target="https://www.reddit.com/r/AmItheAsshole/comments/1aybqyz/aita_for_telling_my_wife_its_her_fault_that_our/krvbnmi/" TargetMode="External"/><Relationship Id="rId1756" Type="http://schemas.openxmlformats.org/officeDocument/2006/relationships/hyperlink" Target="https://www.reddit.com/r/AmItheAsshole/comments/1aybqyz/aita_for_telling_my_wife_its_her_fault_that_our/kruv2q7/" TargetMode="External"/><Relationship Id="rId1963" Type="http://schemas.openxmlformats.org/officeDocument/2006/relationships/hyperlink" Target="https://www.reddit.com/r/AmItheAsshole/comments/1aybqyz/aita_for_telling_my_wife_its_her_fault_that_our/krunyrs/" TargetMode="External"/><Relationship Id="rId48" Type="http://schemas.openxmlformats.org/officeDocument/2006/relationships/hyperlink" Target="https://www.reddit.com/r/AmItheAsshole/comments/1ayf6xz/aita_for_not_helping_my_wife_around_the_house/kruuxwq/" TargetMode="External"/><Relationship Id="rId1409" Type="http://schemas.openxmlformats.org/officeDocument/2006/relationships/hyperlink" Target="https://www.reddit.com/r/AmItheAsshole/comments/1aybqyz/aita_for_telling_my_wife_its_her_fault_that_our/krumhix/" TargetMode="External"/><Relationship Id="rId1616" Type="http://schemas.openxmlformats.org/officeDocument/2006/relationships/hyperlink" Target="https://www.reddit.com/r/AmItheAsshole/comments/1aybqyz/aita_for_telling_my_wife_its_her_fault_that_our/krupds2/" TargetMode="External"/><Relationship Id="rId1823" Type="http://schemas.openxmlformats.org/officeDocument/2006/relationships/hyperlink" Target="https://www.reddit.com/r/AmItheAsshole/comments/1aybqyz/aita_for_telling_my_wife_its_her_fault_that_our/krtz0ry/" TargetMode="External"/><Relationship Id="rId197" Type="http://schemas.openxmlformats.org/officeDocument/2006/relationships/hyperlink" Target="https://www.reddit.com/r/AmItheAsshole/comments/1ayf6xz/aita_for_not_helping_my_wife_around_the_house/kruwxea/" TargetMode="External"/><Relationship Id="rId2085" Type="http://schemas.openxmlformats.org/officeDocument/2006/relationships/hyperlink" Target="https://www.reddit.com/r/AmItheAsshole/comments/190cay4/aita_for_telling_my_sons_that_we_would_have_only/?rdt=57925" TargetMode="External"/><Relationship Id="rId264" Type="http://schemas.openxmlformats.org/officeDocument/2006/relationships/hyperlink" Target="https://www.reddit.com/r/AmItheAsshole/comments/1ayf6xz/aita_for_not_helping_my_wife_around_the_house/krv0u7u/" TargetMode="External"/><Relationship Id="rId471" Type="http://schemas.openxmlformats.org/officeDocument/2006/relationships/hyperlink" Target="https://www.reddit.com/r/AmItheAsshole/comments/1ayf6xz/aita_for_not_helping_my_wife_around_the_house/kruxwuo/" TargetMode="External"/><Relationship Id="rId124" Type="http://schemas.openxmlformats.org/officeDocument/2006/relationships/hyperlink" Target="https://www.reddit.com/r/AmItheAsshole/comments/1ayf6xz/aita_for_not_helping_my_wife_around_the_house/krue8s7/" TargetMode="External"/><Relationship Id="rId569" Type="http://schemas.openxmlformats.org/officeDocument/2006/relationships/hyperlink" Target="https://www.reddit.com/r/AmItheAsshole/comments/1ayf6xz/aita_for_not_helping_my_wife_around_the_house/krutiyw/" TargetMode="External"/><Relationship Id="rId776" Type="http://schemas.openxmlformats.org/officeDocument/2006/relationships/hyperlink" Target="https://www.reddit.com/r/AmItheAsshole/comments/1ayf6xz/aita_for_not_helping_my_wife_around_the_house/krv5uhe/" TargetMode="External"/><Relationship Id="rId983" Type="http://schemas.openxmlformats.org/officeDocument/2006/relationships/hyperlink" Target="https://www.reddit.com/r/AmItheAsshole/comments/1aybqyz/aita_for_telling_my_wife_its_her_fault_that_our/kru3w0x/" TargetMode="External"/><Relationship Id="rId1199" Type="http://schemas.openxmlformats.org/officeDocument/2006/relationships/hyperlink" Target="https://www.reddit.com/r/AmItheAsshole/comments/1aybqyz/aita_for_telling_my_wife_its_her_fault_that_our/krtxaay/" TargetMode="External"/><Relationship Id="rId331" Type="http://schemas.openxmlformats.org/officeDocument/2006/relationships/hyperlink" Target="https://www.reddit.com/r/AmItheAsshole/comments/1ayf6xz/aita_for_not_helping_my_wife_around_the_house/krv71y3/" TargetMode="External"/><Relationship Id="rId429" Type="http://schemas.openxmlformats.org/officeDocument/2006/relationships/hyperlink" Target="https://www.reddit.com/r/AmItheAsshole/comments/1ayf6xz/aita_for_not_helping_my_wife_around_the_house/krvf6z7/" TargetMode="External"/><Relationship Id="rId636" Type="http://schemas.openxmlformats.org/officeDocument/2006/relationships/hyperlink" Target="https://www.reddit.com/r/AmItheAsshole/comments/1ayf6xz/aita_for_not_helping_my_wife_around_the_house/krv7tbl/" TargetMode="External"/><Relationship Id="rId1059" Type="http://schemas.openxmlformats.org/officeDocument/2006/relationships/hyperlink" Target="https://www.reddit.com/r/AmItheAsshole/comments/1aybqyz/aita_for_telling_my_wife_its_her_fault_that_our/kru62xs/" TargetMode="External"/><Relationship Id="rId1266" Type="http://schemas.openxmlformats.org/officeDocument/2006/relationships/hyperlink" Target="https://www.reddit.com/r/AmItheAsshole/comments/1aybqyz/aita_for_telling_my_wife_its_her_fault_that_our/kru9i0m/" TargetMode="External"/><Relationship Id="rId1473" Type="http://schemas.openxmlformats.org/officeDocument/2006/relationships/hyperlink" Target="https://www.reddit.com/r/AmItheAsshole/comments/1aybqyz/aita_for_telling_my_wife_its_her_fault_that_our/krutwsv/" TargetMode="External"/><Relationship Id="rId2012" Type="http://schemas.openxmlformats.org/officeDocument/2006/relationships/hyperlink" Target="https://www.reddit.com/r/AmItheAsshole/comments/1aybqyz/aita_for_telling_my_wife_its_her_fault_that_our/kruujjx/" TargetMode="External"/><Relationship Id="rId843" Type="http://schemas.openxmlformats.org/officeDocument/2006/relationships/hyperlink" Target="https://www.reddit.com/r/AmItheAsshole/comments/1aydd2r/aita_for_talking_about_my_sisters_death_with_my/" TargetMode="External"/><Relationship Id="rId1126" Type="http://schemas.openxmlformats.org/officeDocument/2006/relationships/hyperlink" Target="https://www.reddit.com/r/AmItheAsshole/comments/1aybqyz/aita_for_telling_my_wife_its_her_fault_that_our/krtupd4/" TargetMode="External"/><Relationship Id="rId1680" Type="http://schemas.openxmlformats.org/officeDocument/2006/relationships/hyperlink" Target="https://www.reddit.com/r/AmItheAsshole/comments/1aybqyz/aita_for_telling_my_wife_its_her_fault_that_our/krtwuwl/" TargetMode="External"/><Relationship Id="rId1778" Type="http://schemas.openxmlformats.org/officeDocument/2006/relationships/hyperlink" Target="https://www.reddit.com/r/AmItheAsshole/comments/1aybqyz/aita_for_telling_my_wife_its_her_fault_that_our/kru8wwc/" TargetMode="External"/><Relationship Id="rId1985" Type="http://schemas.openxmlformats.org/officeDocument/2006/relationships/hyperlink" Target="https://www.reddit.com/r/AmItheAsshole/comments/1aybqyz/aita_for_telling_my_wife_its_her_fault_that_our/krujnzq/" TargetMode="External"/><Relationship Id="rId703" Type="http://schemas.openxmlformats.org/officeDocument/2006/relationships/hyperlink" Target="https://www.reddit.com/r/AmItheAsshole/comments/1ayf6xz/aita_for_not_helping_my_wife_around_the_house/krus55g/" TargetMode="External"/><Relationship Id="rId910" Type="http://schemas.openxmlformats.org/officeDocument/2006/relationships/hyperlink" Target="https://www.reddit.com/r/AmItheAsshole/comments/1aycvma/aita_for_telling_my_boyfriend_hes_taking_all_the/krvd3ah/" TargetMode="External"/><Relationship Id="rId1333" Type="http://schemas.openxmlformats.org/officeDocument/2006/relationships/hyperlink" Target="https://www.reddit.com/r/AmItheAsshole/comments/1aybqyz/aita_for_telling_my_wife_its_her_fault_that_our/krudxlr/" TargetMode="External"/><Relationship Id="rId1540" Type="http://schemas.openxmlformats.org/officeDocument/2006/relationships/hyperlink" Target="https://www.reddit.com/r/AmItheAsshole/comments/1aybqyz/aita_for_telling_my_wife_its_her_fault_that_our/krv9ggh/" TargetMode="External"/><Relationship Id="rId1638" Type="http://schemas.openxmlformats.org/officeDocument/2006/relationships/hyperlink" Target="https://www.reddit.com/r/AmItheAsshole/comments/1aybqyz/aita_for_telling_my_wife_its_her_fault_that_our/krty9kw/" TargetMode="External"/><Relationship Id="rId1400" Type="http://schemas.openxmlformats.org/officeDocument/2006/relationships/hyperlink" Target="https://www.reddit.com/r/AmItheAsshole/comments/1aybqyz/aita_for_telling_my_wife_its_her_fault_that_our/krulflj/" TargetMode="External"/><Relationship Id="rId1845" Type="http://schemas.openxmlformats.org/officeDocument/2006/relationships/hyperlink" Target="https://www.reddit.com/r/AmItheAsshole/comments/1aybqyz/aita_for_telling_my_wife_its_her_fault_that_our/kruneid/" TargetMode="External"/><Relationship Id="rId1705" Type="http://schemas.openxmlformats.org/officeDocument/2006/relationships/hyperlink" Target="https://www.reddit.com/r/AmItheAsshole/comments/1aybqyz/aita_for_telling_my_wife_its_her_fault_that_our/krub6fh/" TargetMode="External"/><Relationship Id="rId1912" Type="http://schemas.openxmlformats.org/officeDocument/2006/relationships/hyperlink" Target="https://www.reddit.com/r/AmItheAsshole/comments/1aybqyz/aita_for_telling_my_wife_its_her_fault_that_our/krv2sbz/" TargetMode="External"/><Relationship Id="rId286" Type="http://schemas.openxmlformats.org/officeDocument/2006/relationships/hyperlink" Target="https://www.reddit.com/r/AmItheAsshole/comments/1ayf6xz/aita_for_not_helping_my_wife_around_the_house/krv27ug/" TargetMode="External"/><Relationship Id="rId493" Type="http://schemas.openxmlformats.org/officeDocument/2006/relationships/hyperlink" Target="https://www.reddit.com/r/AmItheAsshole/comments/1ayf6xz/aita_for_not_helping_my_wife_around_the_house/krusj3d/" TargetMode="External"/><Relationship Id="rId146" Type="http://schemas.openxmlformats.org/officeDocument/2006/relationships/hyperlink" Target="https://www.reddit.com/r/AmItheAsshole/comments/1ayf6xz/aita_for_not_helping_my_wife_around_the_house/krv2tbj/" TargetMode="External"/><Relationship Id="rId353" Type="http://schemas.openxmlformats.org/officeDocument/2006/relationships/hyperlink" Target="https://www.reddit.com/r/AmItheAsshole/comments/1ayf6xz/aita_for_not_helping_my_wife_around_the_house/krv89cv/" TargetMode="External"/><Relationship Id="rId560" Type="http://schemas.openxmlformats.org/officeDocument/2006/relationships/hyperlink" Target="https://www.reddit.com/r/AmItheAsshole/comments/1ayf6xz/aita_for_not_helping_my_wife_around_the_house/kruzg7n/" TargetMode="External"/><Relationship Id="rId798" Type="http://schemas.openxmlformats.org/officeDocument/2006/relationships/hyperlink" Target="https://www.reddit.com/r/AmItheAsshole/comments/1ayf6xz/aita_for_not_helping_my_wife_around_the_house/kruw1jr/" TargetMode="External"/><Relationship Id="rId1190" Type="http://schemas.openxmlformats.org/officeDocument/2006/relationships/hyperlink" Target="https://www.reddit.com/r/AmItheAsshole/comments/1aybqyz/aita_for_telling_my_wife_its_her_fault_that_our/krtyqzy/" TargetMode="External"/><Relationship Id="rId2034" Type="http://schemas.openxmlformats.org/officeDocument/2006/relationships/hyperlink" Target="https://www.reddit.com/r/AmItheAsshole/comments/1aybqyz/aita_for_telling_my_wife_its_her_fault_that_our/kru9w8d/" TargetMode="External"/><Relationship Id="rId213" Type="http://schemas.openxmlformats.org/officeDocument/2006/relationships/hyperlink" Target="https://www.reddit.com/r/AmItheAsshole/comments/1ayf6xz/aita_for_not_helping_my_wife_around_the_house/kruy4au/" TargetMode="External"/><Relationship Id="rId420" Type="http://schemas.openxmlformats.org/officeDocument/2006/relationships/hyperlink" Target="https://www.reddit.com/r/AmItheAsshole/comments/1ayf6xz/aita_for_not_helping_my_wife_around_the_house/krveit4/" TargetMode="External"/><Relationship Id="rId658" Type="http://schemas.openxmlformats.org/officeDocument/2006/relationships/hyperlink" Target="https://www.reddit.com/r/AmItheAsshole/comments/1ayf6xz/aita_for_not_helping_my_wife_around_the_house/kruui5m/" TargetMode="External"/><Relationship Id="rId865" Type="http://schemas.openxmlformats.org/officeDocument/2006/relationships/hyperlink" Target="https://www.reddit.com/r/AmItheAsshole/comments/1ayd22g/aita_for_wanting_my_gf_to_drop_her_guy_friend/krvcsik/" TargetMode="External"/><Relationship Id="rId1050" Type="http://schemas.openxmlformats.org/officeDocument/2006/relationships/hyperlink" Target="https://www.reddit.com/r/AmItheAsshole/comments/1aybqyz/aita_for_telling_my_wife_its_her_fault_that_our/kru4g81/" TargetMode="External"/><Relationship Id="rId1288" Type="http://schemas.openxmlformats.org/officeDocument/2006/relationships/hyperlink" Target="https://www.reddit.com/r/AmItheAsshole/comments/1aybqyz/aita_for_telling_my_wife_its_her_fault_that_our/kruazwm/" TargetMode="External"/><Relationship Id="rId1495" Type="http://schemas.openxmlformats.org/officeDocument/2006/relationships/hyperlink" Target="https://www.reddit.com/r/AmItheAsshole/comments/1aybqyz/aita_for_telling_my_wife_its_her_fault_that_our/kruytko/" TargetMode="External"/><Relationship Id="rId2101" Type="http://schemas.openxmlformats.org/officeDocument/2006/relationships/hyperlink" Target="https://www.reddit.com/r/AmItheAsshole/comments/1aybqyz/aita_for_telling_my_wife_its_her_fault_that_our/kruhmgy/" TargetMode="External"/><Relationship Id="rId518" Type="http://schemas.openxmlformats.org/officeDocument/2006/relationships/hyperlink" Target="https://www.reddit.com/r/AmItheAsshole/comments/1ayf6xz/aita_for_not_helping_my_wife_around_the_house/kruubca/" TargetMode="External"/><Relationship Id="rId725" Type="http://schemas.openxmlformats.org/officeDocument/2006/relationships/hyperlink" Target="https://www.reddit.com/r/AmItheAsshole/comments/1ayf6xz/aita_for_not_helping_my_wife_around_the_house/krv5zkc/" TargetMode="External"/><Relationship Id="rId932" Type="http://schemas.openxmlformats.org/officeDocument/2006/relationships/hyperlink" Target="https://www.reddit.com/r/AmItheAsshole/comments/1aybqyz/aita_for_telling_my_wife_its_her_fault_that_our/krtvbaj/" TargetMode="External"/><Relationship Id="rId1148" Type="http://schemas.openxmlformats.org/officeDocument/2006/relationships/hyperlink" Target="https://www.reddit.com/r/AmItheAsshole/comments/1aybqyz/aita_for_telling_my_wife_its_her_fault_that_our/kru37s6/" TargetMode="External"/><Relationship Id="rId1355" Type="http://schemas.openxmlformats.org/officeDocument/2006/relationships/hyperlink" Target="https://www.reddit.com/r/AmItheAsshole/comments/1aybqyz/aita_for_telling_my_wife_its_her_fault_that_our/kruftgp/" TargetMode="External"/><Relationship Id="rId1562" Type="http://schemas.openxmlformats.org/officeDocument/2006/relationships/hyperlink" Target="https://www.reddit.com/r/AmItheAsshole/comments/1aybqyz/aita_for_telling_my_wife_its_her_fault_that_our/kru8ayf/" TargetMode="External"/><Relationship Id="rId1008" Type="http://schemas.openxmlformats.org/officeDocument/2006/relationships/hyperlink" Target="https://www.reddit.com/r/AmItheAsshole/comments/1aybqyz/aita_for_telling_my_wife_its_her_fault_that_our/kru4kto/" TargetMode="External"/><Relationship Id="rId1215" Type="http://schemas.openxmlformats.org/officeDocument/2006/relationships/hyperlink" Target="https://www.reddit.com/r/AmItheAsshole/comments/1aybqyz/aita_for_telling_my_wife_its_her_fault_that_our/kru3cee/" TargetMode="External"/><Relationship Id="rId1422" Type="http://schemas.openxmlformats.org/officeDocument/2006/relationships/hyperlink" Target="https://www.reddit.com/r/AmItheAsshole/comments/1aybqyz/aita_for_telling_my_wife_its_her_fault_that_our/krunq0v/" TargetMode="External"/><Relationship Id="rId1867" Type="http://schemas.openxmlformats.org/officeDocument/2006/relationships/hyperlink" Target="https://www.reddit.com/r/AmItheAsshole/comments/1aybqyz/aita_for_telling_my_wife_its_her_fault_that_our/krudeaw/" TargetMode="External"/><Relationship Id="rId61" Type="http://schemas.openxmlformats.org/officeDocument/2006/relationships/hyperlink" Target="https://www.reddit.com/r/AmItheAsshole/comments/1ayf6xz/aita_for_not_helping_my_wife_around_the_house/krus02b/" TargetMode="External"/><Relationship Id="rId1727" Type="http://schemas.openxmlformats.org/officeDocument/2006/relationships/hyperlink" Target="https://www.reddit.com/r/AmItheAsshole/comments/1aybqyz/aita_for_telling_my_wife_its_her_fault_that_our/krtw4c9/" TargetMode="External"/><Relationship Id="rId1934" Type="http://schemas.openxmlformats.org/officeDocument/2006/relationships/hyperlink" Target="https://www.reddit.com/r/AmItheAsshole/comments/1aybqyz/aita_for_telling_my_wife_its_her_fault_that_our/krug9ga/" TargetMode="External"/><Relationship Id="rId19" Type="http://schemas.openxmlformats.org/officeDocument/2006/relationships/hyperlink" Target="https://www.reddit.com/r/AmItheAsshole/comments/1ayjacu/aita_for_asking_my_partner_to_talk_to_his_now/krvanvg/" TargetMode="External"/><Relationship Id="rId168" Type="http://schemas.openxmlformats.org/officeDocument/2006/relationships/hyperlink" Target="https://www.reddit.com/r/AmItheAsshole/comments/1ayf6xz/aita_for_not_helping_my_wife_around_the_house/krv37rv/" TargetMode="External"/><Relationship Id="rId375" Type="http://schemas.openxmlformats.org/officeDocument/2006/relationships/hyperlink" Target="https://www.reddit.com/r/AmItheAsshole/comments/1ayf6xz/aita_for_not_helping_my_wife_around_the_house/krva0zm/" TargetMode="External"/><Relationship Id="rId582" Type="http://schemas.openxmlformats.org/officeDocument/2006/relationships/hyperlink" Target="https://www.reddit.com/r/AmItheAsshole/comments/1ayf6xz/aita_for_not_helping_my_wife_around_the_house/kruvvwm/" TargetMode="External"/><Relationship Id="rId2056" Type="http://schemas.openxmlformats.org/officeDocument/2006/relationships/hyperlink" Target="https://www.reddit.com/r/AmItheAsshole/comments/1aybqyz/aita_for_telling_my_wife_its_her_fault_that_our/krv6qka/" TargetMode="External"/><Relationship Id="rId3" Type="http://schemas.openxmlformats.org/officeDocument/2006/relationships/hyperlink" Target="https://www.reddit.com/r/AmItheAsshole/comments/1ayklw6/aita_for_wanting_my_girlfriend_to_pay_for_things/" TargetMode="External"/><Relationship Id="rId235" Type="http://schemas.openxmlformats.org/officeDocument/2006/relationships/hyperlink" Target="https://www.reddit.com/r/AmItheAsshole/comments/1ayf6xz/aita_for_not_helping_my_wife_around_the_house/kruz4rj/" TargetMode="External"/><Relationship Id="rId442" Type="http://schemas.openxmlformats.org/officeDocument/2006/relationships/hyperlink" Target="https://www.reddit.com/r/AmItheAsshole/comments/1ayf6xz/aita_for_not_helping_my_wife_around_the_house/krv9cig/" TargetMode="External"/><Relationship Id="rId887" Type="http://schemas.openxmlformats.org/officeDocument/2006/relationships/hyperlink" Target="https://www.reddit.com/r/AmItheAsshole/comments/1aycvma/aita_for_telling_my_boyfriend_hes_taking_all_the/krtxrc0/" TargetMode="External"/><Relationship Id="rId1072" Type="http://schemas.openxmlformats.org/officeDocument/2006/relationships/hyperlink" Target="https://www.reddit.com/r/AmItheAsshole/comments/1aybqyz/aita_for_telling_my_wife_its_her_fault_that_our/krufcjx/" TargetMode="External"/><Relationship Id="rId2123" Type="http://schemas.openxmlformats.org/officeDocument/2006/relationships/hyperlink" Target="https://www.reddit.com/r/AmItheAsshole/comments/1aybqyz/aita_for_telling_my_wife_its_her_fault_that_our/krunloj/" TargetMode="External"/><Relationship Id="rId302" Type="http://schemas.openxmlformats.org/officeDocument/2006/relationships/hyperlink" Target="https://www.reddit.com/r/AmItheAsshole/comments/1ayf6xz/aita_for_not_helping_my_wife_around_the_house/krv4hqr/" TargetMode="External"/><Relationship Id="rId747" Type="http://schemas.openxmlformats.org/officeDocument/2006/relationships/hyperlink" Target="https://www.reddit.com/r/AmItheAsshole/comments/1ayf6xz/aita_for_not_helping_my_wife_around_the_house/krv819a/" TargetMode="External"/><Relationship Id="rId954" Type="http://schemas.openxmlformats.org/officeDocument/2006/relationships/hyperlink" Target="https://www.reddit.com/r/AmItheAsshole/comments/1aybqyz/aita_for_telling_my_wife_its_her_fault_that_our/krtot3o/" TargetMode="External"/><Relationship Id="rId1377" Type="http://schemas.openxmlformats.org/officeDocument/2006/relationships/hyperlink" Target="https://www.reddit.com/r/AmItheAsshole/comments/1aybqyz/aita_for_telling_my_wife_its_her_fault_that_our/krui298/" TargetMode="External"/><Relationship Id="rId1584" Type="http://schemas.openxmlformats.org/officeDocument/2006/relationships/hyperlink" Target="https://www.reddit.com/r/AmItheAsshole/comments/1aybqyz/aita_for_telling_my_wife_its_her_fault_that_our/krudp73/" TargetMode="External"/><Relationship Id="rId1791" Type="http://schemas.openxmlformats.org/officeDocument/2006/relationships/hyperlink" Target="https://www.reddit.com/r/AmItheAsshole/comments/1aybqyz/aita_for_telling_my_wife_its_her_fault_that_our/kruock4/" TargetMode="External"/><Relationship Id="rId83" Type="http://schemas.openxmlformats.org/officeDocument/2006/relationships/hyperlink" Target="https://www.reddit.com/r/AmItheAsshole/comments/1ayf6xz/aita_for_not_helping_my_wife_around_the_house/krur8uw/" TargetMode="External"/><Relationship Id="rId607" Type="http://schemas.openxmlformats.org/officeDocument/2006/relationships/hyperlink" Target="https://www.reddit.com/r/AmItheAsshole/comments/1ayf6xz/aita_for_not_helping_my_wife_around_the_house/krv423t/" TargetMode="External"/><Relationship Id="rId814" Type="http://schemas.openxmlformats.org/officeDocument/2006/relationships/hyperlink" Target="https://www.reddit.com/r/AmItheAsshole/comments/1ayf6xz/aita_for_not_helping_my_wife_around_the_house/krv9c0d/" TargetMode="External"/><Relationship Id="rId1237" Type="http://schemas.openxmlformats.org/officeDocument/2006/relationships/hyperlink" Target="https://www.reddit.com/r/AmItheAsshole/comments/1aybqyz/aita_for_telling_my_wife_its_her_fault_that_our/kru6ng1/" TargetMode="External"/><Relationship Id="rId1444" Type="http://schemas.openxmlformats.org/officeDocument/2006/relationships/hyperlink" Target="https://www.reddit.com/r/AmItheAsshole/comments/1aybqyz/aita_for_telling_my_wife_its_her_fault_that_our/krurkxc/" TargetMode="External"/><Relationship Id="rId1651" Type="http://schemas.openxmlformats.org/officeDocument/2006/relationships/hyperlink" Target="https://www.reddit.com/r/AmItheAsshole/comments/1aybqyz/aita_for_telling_my_wife_its_her_fault_that_our/kru4a4z/" TargetMode="External"/><Relationship Id="rId1889" Type="http://schemas.openxmlformats.org/officeDocument/2006/relationships/hyperlink" Target="https://www.reddit.com/r/AmItheAsshole/comments/1aybqyz/aita_for_telling_my_wife_its_her_fault_that_our/krux5zu/" TargetMode="External"/><Relationship Id="rId1304" Type="http://schemas.openxmlformats.org/officeDocument/2006/relationships/hyperlink" Target="https://www.reddit.com/r/AmItheAsshole/comments/1aybqyz/aita_for_telling_my_wife_its_her_fault_that_our/krubpa3/" TargetMode="External"/><Relationship Id="rId1511" Type="http://schemas.openxmlformats.org/officeDocument/2006/relationships/hyperlink" Target="https://www.reddit.com/r/AmItheAsshole/comments/1aybqyz/aita_for_telling_my_wife_its_her_fault_that_our/krv2lw8/" TargetMode="External"/><Relationship Id="rId1749" Type="http://schemas.openxmlformats.org/officeDocument/2006/relationships/hyperlink" Target="https://www.reddit.com/r/AmItheAsshole/comments/1aybqyz/aita_for_telling_my_wife_its_her_fault_that_our/kruea7m/" TargetMode="External"/><Relationship Id="rId1956" Type="http://schemas.openxmlformats.org/officeDocument/2006/relationships/hyperlink" Target="https://www.reddit.com/r/AmItheAsshole/comments/1aybqyz/aita_for_telling_my_wife_its_her_fault_that_our/krut2u4/" TargetMode="External"/><Relationship Id="rId1609" Type="http://schemas.openxmlformats.org/officeDocument/2006/relationships/hyperlink" Target="https://www.reddit.com/r/AmItheAsshole/comments/1aybqyz/aita_for_telling_my_wife_its_her_fault_that_our/krujfj7/" TargetMode="External"/><Relationship Id="rId1816" Type="http://schemas.openxmlformats.org/officeDocument/2006/relationships/hyperlink" Target="https://www.reddit.com/r/AmItheAsshole/comments/1aybqyz/aita_for_telling_my_wife_its_her_fault_that_our/kruu7i3/" TargetMode="External"/><Relationship Id="rId10" Type="http://schemas.openxmlformats.org/officeDocument/2006/relationships/hyperlink" Target="https://www.reddit.com/r/AmItheAsshole/comments/1ayi52w/aita_for_over_speaking_my_boyfriend_in_a_group/" TargetMode="External"/><Relationship Id="rId397" Type="http://schemas.openxmlformats.org/officeDocument/2006/relationships/hyperlink" Target="https://www.reddit.com/r/AmItheAsshole/comments/1ayf6xz/aita_for_not_helping_my_wife_around_the_house/krvcfjp/" TargetMode="External"/><Relationship Id="rId2078" Type="http://schemas.openxmlformats.org/officeDocument/2006/relationships/hyperlink" Target="https://www.reddit.com/r/AmItheAsshole/comments/1aybqyz/aita_for_telling_my_wife_its_her_fault_that_our/kruogqn/" TargetMode="External"/><Relationship Id="rId257" Type="http://schemas.openxmlformats.org/officeDocument/2006/relationships/hyperlink" Target="https://www.reddit.com/r/AmItheAsshole/comments/1ayf6xz/aita_for_not_helping_my_wife_around_the_house/krv0btg/" TargetMode="External"/><Relationship Id="rId464" Type="http://schemas.openxmlformats.org/officeDocument/2006/relationships/hyperlink" Target="https://www.reddit.com/r/AmItheAsshole/comments/1ayf6xz/aita_for_not_helping_my_wife_around_the_house/kruz10k/" TargetMode="External"/><Relationship Id="rId1094" Type="http://schemas.openxmlformats.org/officeDocument/2006/relationships/hyperlink" Target="https://www.reddit.com/r/AmItheAsshole/comments/1aybqyz/aita_for_telling_my_wife_its_her_fault_that_our/krumzuc/" TargetMode="External"/><Relationship Id="rId117" Type="http://schemas.openxmlformats.org/officeDocument/2006/relationships/hyperlink" Target="https://www.reddit.com/r/AmItheAsshole/comments/1ayf6xz/aita_for_not_helping_my_wife_around_the_house/krupr7o/" TargetMode="External"/><Relationship Id="rId671" Type="http://schemas.openxmlformats.org/officeDocument/2006/relationships/hyperlink" Target="https://www.reddit.com/r/AmItheAsshole/comments/1ayf6xz/aita_for_not_helping_my_wife_around_the_house/krv34ae/" TargetMode="External"/><Relationship Id="rId769" Type="http://schemas.openxmlformats.org/officeDocument/2006/relationships/hyperlink" Target="https://www.reddit.com/r/AmItheAsshole/comments/1ayf6xz/aita_for_not_helping_my_wife_around_the_house/krv0yl2/" TargetMode="External"/><Relationship Id="rId976" Type="http://schemas.openxmlformats.org/officeDocument/2006/relationships/hyperlink" Target="https://www.reddit.com/r/AmItheAsshole/comments/1aybqyz/aita_for_telling_my_wife_its_her_fault_that_our/krtwbox/" TargetMode="External"/><Relationship Id="rId1399" Type="http://schemas.openxmlformats.org/officeDocument/2006/relationships/hyperlink" Target="https://www.reddit.com/r/AmItheAsshole/comments/1aybqyz/aita_for_telling_my_wife_its_her_fault_that_our/krul3i3/" TargetMode="External"/><Relationship Id="rId324" Type="http://schemas.openxmlformats.org/officeDocument/2006/relationships/hyperlink" Target="https://www.reddit.com/r/AmItheAsshole/comments/1ayf6xz/aita_for_not_helping_my_wife_around_the_house/krv6ddg/" TargetMode="External"/><Relationship Id="rId531" Type="http://schemas.openxmlformats.org/officeDocument/2006/relationships/hyperlink" Target="https://www.reddit.com/r/AmItheAsshole/comments/1ayf6xz/aita_for_not_helping_my_wife_around_the_house/krvedtb/" TargetMode="External"/><Relationship Id="rId629" Type="http://schemas.openxmlformats.org/officeDocument/2006/relationships/hyperlink" Target="https://www.reddit.com/r/AmItheAsshole/comments/1ayf6xz/aita_for_not_helping_my_wife_around_the_house/krut87n/" TargetMode="External"/><Relationship Id="rId1161" Type="http://schemas.openxmlformats.org/officeDocument/2006/relationships/hyperlink" Target="https://www.reddit.com/r/AmItheAsshole/comments/1aybqyz/aita_for_telling_my_wife_its_her_fault_that_our/krui9z5/" TargetMode="External"/><Relationship Id="rId1259" Type="http://schemas.openxmlformats.org/officeDocument/2006/relationships/hyperlink" Target="https://www.reddit.com/r/AmItheAsshole/comments/1aybqyz/aita_for_telling_my_wife_its_her_fault_that_our/kru94e5/" TargetMode="External"/><Relationship Id="rId1466" Type="http://schemas.openxmlformats.org/officeDocument/2006/relationships/hyperlink" Target="https://www.reddit.com/r/AmItheAsshole/comments/1aybqyz/aita_for_telling_my_wife_its_her_fault_that_our/krutgx3/" TargetMode="External"/><Relationship Id="rId2005" Type="http://schemas.openxmlformats.org/officeDocument/2006/relationships/hyperlink" Target="https://www.reddit.com/r/AmItheAsshole/comments/1aybqyz/aita_for_telling_my_wife_its_her_fault_that_our/kruj2e6/" TargetMode="External"/><Relationship Id="rId836" Type="http://schemas.openxmlformats.org/officeDocument/2006/relationships/hyperlink" Target="https://www.reddit.com/r/AmItheAsshole/comments/1aydd2r/aita_for_talking_about_my_sisters_death_with_my/kru2qkj/" TargetMode="External"/><Relationship Id="rId1021" Type="http://schemas.openxmlformats.org/officeDocument/2006/relationships/hyperlink" Target="https://www.reddit.com/r/AmItheAsshole/comments/1aybqyz/aita_for_telling_my_wife_its_her_fault_that_our/krtuzoc/" TargetMode="External"/><Relationship Id="rId1119" Type="http://schemas.openxmlformats.org/officeDocument/2006/relationships/hyperlink" Target="https://www.reddit.com/r/AmItheAsshole/comments/1aybqyz/aita_for_telling_my_wife_its_her_fault_that_our/kru5tqf/" TargetMode="External"/><Relationship Id="rId1673" Type="http://schemas.openxmlformats.org/officeDocument/2006/relationships/hyperlink" Target="https://www.reddit.com/r/AmItheAsshole/comments/1aybqyz/aita_for_telling_my_wife_its_her_fault_that_our/krtpzn3/" TargetMode="External"/><Relationship Id="rId1880" Type="http://schemas.openxmlformats.org/officeDocument/2006/relationships/hyperlink" Target="https://www.reddit.com/r/AmItheAsshole/comments/1aybqyz/aita_for_telling_my_wife_its_her_fault_that_our/krut5ul/" TargetMode="External"/><Relationship Id="rId1978" Type="http://schemas.openxmlformats.org/officeDocument/2006/relationships/hyperlink" Target="https://www.reddit.com/r/AmItheAsshole/comments/1aybqyz/aita_for_telling_my_wife_its_her_fault_that_our/kruro9a/" TargetMode="External"/><Relationship Id="rId903" Type="http://schemas.openxmlformats.org/officeDocument/2006/relationships/hyperlink" Target="https://www.reddit.com/r/AmItheAsshole/comments/1aycvma/aita_for_telling_my_boyfriend_hes_taking_all_the/krup1vk/" TargetMode="External"/><Relationship Id="rId1326" Type="http://schemas.openxmlformats.org/officeDocument/2006/relationships/hyperlink" Target="https://www.reddit.com/r/AmItheAsshole/comments/1aybqyz/aita_for_telling_my_wife_its_her_fault_that_our/krudhss/" TargetMode="External"/><Relationship Id="rId1533" Type="http://schemas.openxmlformats.org/officeDocument/2006/relationships/hyperlink" Target="https://www.reddit.com/r/AmItheAsshole/comments/1aybqyz/aita_for_telling_my_wife_its_her_fault_that_our/krv7xl8/" TargetMode="External"/><Relationship Id="rId1740" Type="http://schemas.openxmlformats.org/officeDocument/2006/relationships/hyperlink" Target="https://www.reddit.com/r/AmItheAsshole/comments/1aybqyz/aita_for_telling_my_wife_its_her_fault_that_our/krumn2i/" TargetMode="External"/><Relationship Id="rId32" Type="http://schemas.openxmlformats.org/officeDocument/2006/relationships/hyperlink" Target="https://www.reddit.com/r/AmItheAsshole/comments/1ayfloa/aita_my_boyfriend_26m_says_i_25f_dont_contribute/krux2w7/" TargetMode="External"/><Relationship Id="rId1600" Type="http://schemas.openxmlformats.org/officeDocument/2006/relationships/hyperlink" Target="https://www.reddit.com/r/AmItheAsshole/comments/1aybqyz/aita_for_telling_my_wife_its_her_fault_that_our/kru71wz/" TargetMode="External"/><Relationship Id="rId1838" Type="http://schemas.openxmlformats.org/officeDocument/2006/relationships/hyperlink" Target="https://www.reddit.com/r/AmItheAsshole/comments/1aybqyz/aita_for_telling_my_wife_its_her_fault_that_our/krupib9/" TargetMode="External"/><Relationship Id="rId181" Type="http://schemas.openxmlformats.org/officeDocument/2006/relationships/hyperlink" Target="https://www.reddit.com/r/AmItheAsshole/comments/1ayf6xz/aita_for_not_helping_my_wife_around_the_house/kruvih5/" TargetMode="External"/><Relationship Id="rId1905" Type="http://schemas.openxmlformats.org/officeDocument/2006/relationships/hyperlink" Target="https://www.reddit.com/r/AmItheAsshole/comments/1aybqyz/aita_for_telling_my_wife_its_her_fault_that_our/krubrb2/" TargetMode="External"/><Relationship Id="rId279" Type="http://schemas.openxmlformats.org/officeDocument/2006/relationships/hyperlink" Target="https://www.reddit.com/r/AmItheAsshole/comments/1ayf6xz/aita_for_not_helping_my_wife_around_the_house/krv1okl/" TargetMode="External"/><Relationship Id="rId486" Type="http://schemas.openxmlformats.org/officeDocument/2006/relationships/hyperlink" Target="https://www.reddit.com/r/AmItheAsshole/comments/1ayf6xz/aita_for_not_helping_my_wife_around_the_house/kruqzm2/" TargetMode="External"/><Relationship Id="rId693" Type="http://schemas.openxmlformats.org/officeDocument/2006/relationships/hyperlink" Target="https://www.reddit.com/r/AmItheAsshole/comments/1ayf6xz/aita_for_not_helping_my_wife_around_the_house/kruzfjv/" TargetMode="External"/><Relationship Id="rId139" Type="http://schemas.openxmlformats.org/officeDocument/2006/relationships/hyperlink" Target="https://www.reddit.com/r/AmItheAsshole/comments/1ayf6xz/aita_for_not_helping_my_wife_around_the_house/kruv6g1/" TargetMode="External"/><Relationship Id="rId346" Type="http://schemas.openxmlformats.org/officeDocument/2006/relationships/hyperlink" Target="https://www.reddit.com/r/AmItheAsshole/comments/1ayf6xz/aita_for_not_helping_my_wife_around_the_house/krv7rax/" TargetMode="External"/><Relationship Id="rId553" Type="http://schemas.openxmlformats.org/officeDocument/2006/relationships/hyperlink" Target="https://www.reddit.com/r/AmItheAsshole/comments/1ayf6xz/aita_for_not_helping_my_wife_around_the_house/kruog2f/" TargetMode="External"/><Relationship Id="rId760" Type="http://schemas.openxmlformats.org/officeDocument/2006/relationships/hyperlink" Target="https://www.reddit.com/r/AmItheAsshole/comments/1ayf6xz/aita_for_not_helping_my_wife_around_the_house/kruzjb2/" TargetMode="External"/><Relationship Id="rId998" Type="http://schemas.openxmlformats.org/officeDocument/2006/relationships/hyperlink" Target="https://www.reddit.com/r/AmItheAsshole/comments/1aybqyz/aita_for_telling_my_wife_its_her_fault_that_our/krtphxd/" TargetMode="External"/><Relationship Id="rId1183" Type="http://schemas.openxmlformats.org/officeDocument/2006/relationships/hyperlink" Target="https://www.reddit.com/r/AmItheAsshole/comments/1aybqyz/aita_for_telling_my_wife_its_her_fault_that_our/kru84ij/" TargetMode="External"/><Relationship Id="rId1390" Type="http://schemas.openxmlformats.org/officeDocument/2006/relationships/hyperlink" Target="https://www.reddit.com/r/AmItheAsshole/comments/1aybqyz/aita_for_telling_my_wife_its_her_fault_that_our/krujsgf/" TargetMode="External"/><Relationship Id="rId2027" Type="http://schemas.openxmlformats.org/officeDocument/2006/relationships/hyperlink" Target="https://www.reddit.com/r/AmItheAsshole/comments/1aybqyz/aita_for_telling_my_wife_its_her_fault_that_our/krufc6d/" TargetMode="External"/><Relationship Id="rId206" Type="http://schemas.openxmlformats.org/officeDocument/2006/relationships/hyperlink" Target="https://www.reddit.com/r/AmItheAsshole/comments/1ayf6xz/aita_for_not_helping_my_wife_around_the_house/kruxy1n/" TargetMode="External"/><Relationship Id="rId413" Type="http://schemas.openxmlformats.org/officeDocument/2006/relationships/hyperlink" Target="https://www.reddit.com/r/AmItheAsshole/comments/1ayf6xz/aita_for_not_helping_my_wife_around_the_house/krve8gb/" TargetMode="External"/><Relationship Id="rId858" Type="http://schemas.openxmlformats.org/officeDocument/2006/relationships/hyperlink" Target="https://www.reddit.com/r/AmItheAsshole/comments/1ayd22g/aita_for_wanting_my_gf_to_drop_her_guy_friend/krugcr0/" TargetMode="External"/><Relationship Id="rId1043" Type="http://schemas.openxmlformats.org/officeDocument/2006/relationships/hyperlink" Target="https://www.reddit.com/r/AmItheAsshole/comments/1aybqyz/aita_for_telling_my_wife_its_her_fault_that_our/kru3vt4/" TargetMode="External"/><Relationship Id="rId1488" Type="http://schemas.openxmlformats.org/officeDocument/2006/relationships/hyperlink" Target="https://www.reddit.com/r/AmItheAsshole/comments/1aybqyz/aita_for_telling_my_wife_its_her_fault_that_our/kruwpd8/" TargetMode="External"/><Relationship Id="rId1695" Type="http://schemas.openxmlformats.org/officeDocument/2006/relationships/hyperlink" Target="https://www.reddit.com/r/AmItheAsshole/comments/1aybqyz/aita_for_telling_my_wife_its_her_fault_that_our/kru2sbp/" TargetMode="External"/><Relationship Id="rId620" Type="http://schemas.openxmlformats.org/officeDocument/2006/relationships/hyperlink" Target="https://www.reddit.com/r/AmItheAsshole/comments/1ayf6xz/aita_for_not_helping_my_wife_around_the_house/kruqaqg/" TargetMode="External"/><Relationship Id="rId718" Type="http://schemas.openxmlformats.org/officeDocument/2006/relationships/hyperlink" Target="https://www.reddit.com/r/AmItheAsshole/comments/1ayf6xz/aita_for_not_helping_my_wife_around_the_house/kruwb2q/" TargetMode="External"/><Relationship Id="rId925" Type="http://schemas.openxmlformats.org/officeDocument/2006/relationships/hyperlink" Target="https://www.reddit.com/r/AmItheAsshole/comments/1aycvma/aita_for_telling_my_boyfriend_hes_taking_all_the/krutw9q/" TargetMode="External"/><Relationship Id="rId1250" Type="http://schemas.openxmlformats.org/officeDocument/2006/relationships/hyperlink" Target="https://www.reddit.com/r/AmItheAsshole/comments/1aybqyz/aita_for_telling_my_wife_its_her_fault_that_our/kru8e7g/" TargetMode="External"/><Relationship Id="rId1348" Type="http://schemas.openxmlformats.org/officeDocument/2006/relationships/hyperlink" Target="https://www.reddit.com/r/AmItheAsshole/comments/1aybqyz/aita_for_telling_my_wife_its_her_fault_that_our/kruf9ab/" TargetMode="External"/><Relationship Id="rId1555" Type="http://schemas.openxmlformats.org/officeDocument/2006/relationships/hyperlink" Target="https://www.reddit.com/r/AmItheAsshole/comments/1aybqyz/aita_for_telling_my_wife_its_her_fault_that_our/krvdlnh/" TargetMode="External"/><Relationship Id="rId1762" Type="http://schemas.openxmlformats.org/officeDocument/2006/relationships/hyperlink" Target="https://www.reddit.com/r/AmItheAsshole/comments/1aybqyz/aita_for_telling_my_wife_its_her_fault_that_our/krubtba/" TargetMode="External"/><Relationship Id="rId1110" Type="http://schemas.openxmlformats.org/officeDocument/2006/relationships/hyperlink" Target="https://www.reddit.com/r/AmItheAsshole/comments/1aybqyz/aita_for_telling_my_wife_its_her_fault_that_our/krtxemk/" TargetMode="External"/><Relationship Id="rId1208" Type="http://schemas.openxmlformats.org/officeDocument/2006/relationships/hyperlink" Target="https://www.reddit.com/r/AmItheAsshole/comments/1aybqyz/aita_for_telling_my_wife_its_her_fault_that_our/krtzc7u/" TargetMode="External"/><Relationship Id="rId1415" Type="http://schemas.openxmlformats.org/officeDocument/2006/relationships/hyperlink" Target="https://www.reddit.com/r/AmItheAsshole/comments/1aybqyz/aita_for_telling_my_wife_its_her_fault_that_our/krun1uf/" TargetMode="External"/><Relationship Id="rId54" Type="http://schemas.openxmlformats.org/officeDocument/2006/relationships/hyperlink" Target="https://www.reddit.com/r/AmItheAsshole/comments/1ayf6xz/aita_for_not_helping_my_wife_around_the_house/krukv64/" TargetMode="External"/><Relationship Id="rId1622" Type="http://schemas.openxmlformats.org/officeDocument/2006/relationships/hyperlink" Target="https://www.reddit.com/r/AmItheAsshole/comments/1aybqyz/aita_for_telling_my_wife_its_her_fault_that_our/krv1b6n/" TargetMode="External"/><Relationship Id="rId1927" Type="http://schemas.openxmlformats.org/officeDocument/2006/relationships/hyperlink" Target="https://www.reddit.com/r/AmItheAsshole/comments/1aybqyz/aita_for_telling_my_wife_its_her_fault_that_our/krugggu/" TargetMode="External"/><Relationship Id="rId2091" Type="http://schemas.openxmlformats.org/officeDocument/2006/relationships/hyperlink" Target="https://www.reddit.com/r/AmItheAsshole/comments/1aybqyz/aita_for_telling_my_wife_its_her_fault_that_our/kruu5be/" TargetMode="External"/><Relationship Id="rId270" Type="http://schemas.openxmlformats.org/officeDocument/2006/relationships/hyperlink" Target="https://www.reddit.com/r/AmItheAsshole/comments/1ayf6xz/aita_for_not_helping_my_wife_around_the_house/krv1b8m/" TargetMode="External"/><Relationship Id="rId130" Type="http://schemas.openxmlformats.org/officeDocument/2006/relationships/hyperlink" Target="https://www.reddit.com/r/AmItheAsshole/comments/1ayf6xz/aita_for_not_helping_my_wife_around_the_house/krus7qb/" TargetMode="External"/><Relationship Id="rId368" Type="http://schemas.openxmlformats.org/officeDocument/2006/relationships/hyperlink" Target="https://www.reddit.com/r/AmItheAsshole/comments/1ayf6xz/aita_for_not_helping_my_wife_around_the_house/krv9kr1/" TargetMode="External"/><Relationship Id="rId575" Type="http://schemas.openxmlformats.org/officeDocument/2006/relationships/hyperlink" Target="https://www.reddit.com/r/AmItheAsshole/comments/1ayf6xz/aita_for_not_helping_my_wife_around_the_house/kruwd13/" TargetMode="External"/><Relationship Id="rId782" Type="http://schemas.openxmlformats.org/officeDocument/2006/relationships/hyperlink" Target="https://www.reddit.com/r/AmItheAsshole/comments/1ayf6xz/aita_for_not_helping_my_wife_around_the_house/kruw5zj/" TargetMode="External"/><Relationship Id="rId2049" Type="http://schemas.openxmlformats.org/officeDocument/2006/relationships/hyperlink" Target="https://www.reddit.com/r/AmItheAsshole/comments/1aybqyz/aita_for_telling_my_wife_its_her_fault_that_our/krufeit/" TargetMode="External"/><Relationship Id="rId228" Type="http://schemas.openxmlformats.org/officeDocument/2006/relationships/hyperlink" Target="https://www.reddit.com/r/AmItheAsshole/comments/1ayf6xz/aita_for_not_helping_my_wife_around_the_house/kruywf5/" TargetMode="External"/><Relationship Id="rId435" Type="http://schemas.openxmlformats.org/officeDocument/2006/relationships/hyperlink" Target="https://www.reddit.com/r/AmItheAsshole/comments/1ayf6xz/aita_for_not_helping_my_wife_around_the_house/kruqmdf/" TargetMode="External"/><Relationship Id="rId642" Type="http://schemas.openxmlformats.org/officeDocument/2006/relationships/hyperlink" Target="https://www.reddit.com/r/AmItheAsshole/comments/1ayf6xz/aita_for_not_helping_my_wife_around_the_house/kruuqyd/" TargetMode="External"/><Relationship Id="rId1065" Type="http://schemas.openxmlformats.org/officeDocument/2006/relationships/hyperlink" Target="https://www.reddit.com/r/AmItheAsshole/comments/1aybqyz/aita_for_telling_my_wife_its_her_fault_that_our/kru7vln/" TargetMode="External"/><Relationship Id="rId1272" Type="http://schemas.openxmlformats.org/officeDocument/2006/relationships/hyperlink" Target="https://www.reddit.com/r/AmItheAsshole/comments/1aybqyz/aita_for_telling_my_wife_its_her_fault_that_our/kru9q7v/" TargetMode="External"/><Relationship Id="rId2116" Type="http://schemas.openxmlformats.org/officeDocument/2006/relationships/hyperlink" Target="https://www.reddit.com/r/AmItheAsshole/comments/1aybqyz/aita_for_telling_my_wife_its_her_fault_that_our/krv1h74/" TargetMode="External"/><Relationship Id="rId502" Type="http://schemas.openxmlformats.org/officeDocument/2006/relationships/hyperlink" Target="https://www.reddit.com/r/AmItheAsshole/comments/1ayf6xz/aita_for_not_helping_my_wife_around_the_house/krv2f4o/" TargetMode="External"/><Relationship Id="rId947" Type="http://schemas.openxmlformats.org/officeDocument/2006/relationships/hyperlink" Target="https://www.reddit.com/r/AmItheAsshole/comments/1aybqyz/aita_for_telling_my_wife_its_her_fault_that_our/krtq1tc/" TargetMode="External"/><Relationship Id="rId1132" Type="http://schemas.openxmlformats.org/officeDocument/2006/relationships/hyperlink" Target="https://www.reddit.com/r/AmItheAsshole/comments/1aybqyz/aita_for_telling_my_wife_its_her_fault_that_our/kru3eah/" TargetMode="External"/><Relationship Id="rId1577" Type="http://schemas.openxmlformats.org/officeDocument/2006/relationships/hyperlink" Target="https://www.reddit.com/r/AmItheAsshole/comments/1aybqyz/aita_for_telling_my_wife_its_her_fault_that_our/kruct62/" TargetMode="External"/><Relationship Id="rId1784" Type="http://schemas.openxmlformats.org/officeDocument/2006/relationships/hyperlink" Target="https://www.reddit.com/r/AmItheAsshole/comments/1aybqyz/aita_for_telling_my_wife_its_her_fault_that_our/kru9hgq/" TargetMode="External"/><Relationship Id="rId1991" Type="http://schemas.openxmlformats.org/officeDocument/2006/relationships/hyperlink" Target="https://www.reddit.com/r/AmItheAsshole/comments/1aybqyz/aita_for_telling_my_wife_its_her_fault_that_our/kru7lfq/" TargetMode="External"/><Relationship Id="rId76" Type="http://schemas.openxmlformats.org/officeDocument/2006/relationships/hyperlink" Target="https://www.reddit.com/r/AmItheAsshole/comments/1ayf6xz/aita_for_not_helping_my_wife_around_the_house/kruu2uu/" TargetMode="External"/><Relationship Id="rId807" Type="http://schemas.openxmlformats.org/officeDocument/2006/relationships/hyperlink" Target="https://www.reddit.com/r/AmItheAsshole/comments/1ayf6xz/aita_for_not_helping_my_wife_around_the_house/krv52ay/" TargetMode="External"/><Relationship Id="rId1437" Type="http://schemas.openxmlformats.org/officeDocument/2006/relationships/hyperlink" Target="https://www.reddit.com/r/AmItheAsshole/comments/1aybqyz/aita_for_telling_my_wife_its_her_fault_that_our/kruqgh7/" TargetMode="External"/><Relationship Id="rId1644" Type="http://schemas.openxmlformats.org/officeDocument/2006/relationships/hyperlink" Target="https://www.reddit.com/r/AmItheAsshole/comments/1aybqyz/aita_for_telling_my_wife_its_her_fault_that_our/kru8ea5/" TargetMode="External"/><Relationship Id="rId1851" Type="http://schemas.openxmlformats.org/officeDocument/2006/relationships/hyperlink" Target="https://www.reddit.com/r/AmItheAsshole/comments/1aybqyz/aita_for_telling_my_wife_its_her_fault_that_our/krucgau/" TargetMode="External"/><Relationship Id="rId1504" Type="http://schemas.openxmlformats.org/officeDocument/2006/relationships/hyperlink" Target="https://www.reddit.com/r/AmItheAsshole/comments/1aybqyz/aita_for_telling_my_wife_its_her_fault_that_our/krv1wuo/" TargetMode="External"/><Relationship Id="rId1711" Type="http://schemas.openxmlformats.org/officeDocument/2006/relationships/hyperlink" Target="https://www.reddit.com/r/AmItheAsshole/comments/1aybqyz/aita_for_telling_my_wife_its_her_fault_that_our/krv4b50/" TargetMode="External"/><Relationship Id="rId1949" Type="http://schemas.openxmlformats.org/officeDocument/2006/relationships/hyperlink" Target="https://www.reddit.com/r/AmItheAsshole/comments/1aybqyz/aita_for_telling_my_wife_its_her_fault_that_our/krv1u1c/" TargetMode="External"/><Relationship Id="rId292" Type="http://schemas.openxmlformats.org/officeDocument/2006/relationships/hyperlink" Target="https://www.reddit.com/r/AmItheAsshole/comments/1ayf6xz/aita_for_not_helping_my_wife_around_the_house/krv2zrj/" TargetMode="External"/><Relationship Id="rId1809" Type="http://schemas.openxmlformats.org/officeDocument/2006/relationships/hyperlink" Target="https://www.reddit.com/r/AmItheAsshole/comments/1aybqyz/aita_for_telling_my_wife_its_her_fault_that_our/krujceb/" TargetMode="External"/><Relationship Id="rId597" Type="http://schemas.openxmlformats.org/officeDocument/2006/relationships/hyperlink" Target="https://www.reddit.com/r/AmItheAsshole/comments/1ayf6xz/aita_for_not_helping_my_wife_around_the_house/krv9r4p/" TargetMode="External"/><Relationship Id="rId152" Type="http://schemas.openxmlformats.org/officeDocument/2006/relationships/hyperlink" Target="https://www.reddit.com/r/AmItheAsshole/comments/1ayf6xz/aita_for_not_helping_my_wife_around_the_house/krv46a0/" TargetMode="External"/><Relationship Id="rId457" Type="http://schemas.openxmlformats.org/officeDocument/2006/relationships/hyperlink" Target="https://www.reddit.com/r/AmItheAsshole/comments/1ayf6xz/aita_for_not_helping_my_wife_around_the_house/kruwe3m/" TargetMode="External"/><Relationship Id="rId1087" Type="http://schemas.openxmlformats.org/officeDocument/2006/relationships/hyperlink" Target="https://www.reddit.com/r/AmItheAsshole/comments/1aybqyz/aita_for_telling_my_wife_its_her_fault_that_our/krulmyt/" TargetMode="External"/><Relationship Id="rId1294" Type="http://schemas.openxmlformats.org/officeDocument/2006/relationships/hyperlink" Target="https://www.reddit.com/r/AmItheAsshole/comments/1aybqyz/aita_for_telling_my_wife_its_her_fault_that_our/krub7cq/" TargetMode="External"/><Relationship Id="rId2040" Type="http://schemas.openxmlformats.org/officeDocument/2006/relationships/hyperlink" Target="https://www.reddit.com/r/AmItheAsshole/comments/1aybqyz/aita_for_telling_my_wife_its_her_fault_that_our/krumrt1/" TargetMode="External"/><Relationship Id="rId664" Type="http://schemas.openxmlformats.org/officeDocument/2006/relationships/hyperlink" Target="https://www.reddit.com/r/AmItheAsshole/comments/1ayf6xz/aita_for_not_helping_my_wife_around_the_house/krulpat/" TargetMode="External"/><Relationship Id="rId871" Type="http://schemas.openxmlformats.org/officeDocument/2006/relationships/hyperlink" Target="https://www.reddit.com/r/AmItheAsshole/comments/1ayd22g/aita_for_wanting_my_gf_to_drop_her_guy_friend/krvcg97/" TargetMode="External"/><Relationship Id="rId969" Type="http://schemas.openxmlformats.org/officeDocument/2006/relationships/hyperlink" Target="https://www.reddit.com/r/AmItheAsshole/comments/1aybqyz/aita_for_telling_my_wife_its_her_fault_that_our/krtzbnq/" TargetMode="External"/><Relationship Id="rId1599" Type="http://schemas.openxmlformats.org/officeDocument/2006/relationships/hyperlink" Target="https://www.reddit.com/r/AmItheAsshole/comments/1aybqyz/aita_for_telling_my_wife_its_her_fault_that_our/kru60uu/" TargetMode="External"/><Relationship Id="rId317" Type="http://schemas.openxmlformats.org/officeDocument/2006/relationships/hyperlink" Target="https://www.reddit.com/r/AmItheAsshole/comments/1ayf6xz/aita_for_not_helping_my_wife_around_the_house/krv5mcj/" TargetMode="External"/><Relationship Id="rId524" Type="http://schemas.openxmlformats.org/officeDocument/2006/relationships/hyperlink" Target="https://www.reddit.com/r/AmItheAsshole/comments/1ayf6xz/aita_for_not_helping_my_wife_around_the_house/krv72es/" TargetMode="External"/><Relationship Id="rId731" Type="http://schemas.openxmlformats.org/officeDocument/2006/relationships/hyperlink" Target="https://www.reddit.com/r/AmItheAsshole/comments/1ayf6xz/aita_for_not_helping_my_wife_around_the_house/kruslyo/" TargetMode="External"/><Relationship Id="rId1154" Type="http://schemas.openxmlformats.org/officeDocument/2006/relationships/hyperlink" Target="https://www.reddit.com/r/AmItheAsshole/comments/1aybqyz/aita_for_telling_my_wife_its_her_fault_that_our/krugruv/" TargetMode="External"/><Relationship Id="rId1361" Type="http://schemas.openxmlformats.org/officeDocument/2006/relationships/hyperlink" Target="https://www.reddit.com/r/AmItheAsshole/comments/1aybqyz/aita_for_telling_my_wife_its_her_fault_that_our/krugbli/" TargetMode="External"/><Relationship Id="rId1459" Type="http://schemas.openxmlformats.org/officeDocument/2006/relationships/hyperlink" Target="https://www.reddit.com/r/AmItheAsshole/comments/1aybqyz/aita_for_telling_my_wife_its_her_fault_that_our/krusqtq/" TargetMode="External"/><Relationship Id="rId98" Type="http://schemas.openxmlformats.org/officeDocument/2006/relationships/hyperlink" Target="https://www.reddit.com/r/AmItheAsshole/comments/1ayf6xz/aita_for_not_helping_my_wife_around_the_house/kruxsjt/" TargetMode="External"/><Relationship Id="rId829" Type="http://schemas.openxmlformats.org/officeDocument/2006/relationships/hyperlink" Target="https://www.reddit.com/r/AmItheAsshole/comments/1aydd2r/aita_for_talking_about_my_sisters_death_with_my/kru3ycn/" TargetMode="External"/><Relationship Id="rId1014" Type="http://schemas.openxmlformats.org/officeDocument/2006/relationships/hyperlink" Target="https://www.reddit.com/r/AmItheAsshole/comments/1aybqyz/aita_for_telling_my_wife_its_her_fault_that_our/krun473/" TargetMode="External"/><Relationship Id="rId1221" Type="http://schemas.openxmlformats.org/officeDocument/2006/relationships/hyperlink" Target="https://www.reddit.com/r/AmItheAsshole/comments/1aybqyz/aita_for_telling_my_wife_its_her_fault_that_our/kru4i5n/" TargetMode="External"/><Relationship Id="rId1666" Type="http://schemas.openxmlformats.org/officeDocument/2006/relationships/hyperlink" Target="https://www.reddit.com/r/AmItheAsshole/comments/1aybqyz/aita_for_telling_my_wife_its_her_fault_that_our/kru4dpv/" TargetMode="External"/><Relationship Id="rId1873" Type="http://schemas.openxmlformats.org/officeDocument/2006/relationships/hyperlink" Target="https://www.reddit.com/r/AmItheAsshole/comments/1aybqyz/aita_for_telling_my_wife_its_her_fault_that_our/krul4uw/" TargetMode="External"/><Relationship Id="rId1319" Type="http://schemas.openxmlformats.org/officeDocument/2006/relationships/hyperlink" Target="https://www.reddit.com/r/AmItheAsshole/comments/1aybqyz/aita_for_telling_my_wife_its_her_fault_that_our/krucxe6/" TargetMode="External"/><Relationship Id="rId1526" Type="http://schemas.openxmlformats.org/officeDocument/2006/relationships/hyperlink" Target="https://www.reddit.com/r/AmItheAsshole/comments/1aybqyz/aita_for_telling_my_wife_its_her_fault_that_our/krv5lgk/" TargetMode="External"/><Relationship Id="rId1733" Type="http://schemas.openxmlformats.org/officeDocument/2006/relationships/hyperlink" Target="https://www.reddit.com/r/AmItheAsshole/comments/1aybqyz/aita_for_telling_my_wife_its_her_fault_that_our/kruho1y/" TargetMode="External"/><Relationship Id="rId1940" Type="http://schemas.openxmlformats.org/officeDocument/2006/relationships/hyperlink" Target="https://www.reddit.com/r/AmItheAsshole/comments/1aybqyz/aita_for_telling_my_wife_its_her_fault_that_our/krusyus/" TargetMode="External"/><Relationship Id="rId25" Type="http://schemas.openxmlformats.org/officeDocument/2006/relationships/hyperlink" Target="https://www.reddit.com/r/AmItheAsshole/comments/1ayijeb/wibta_for_yelling_at_my_boyfriends_little_brother/krv7oby/" TargetMode="External"/><Relationship Id="rId1800" Type="http://schemas.openxmlformats.org/officeDocument/2006/relationships/hyperlink" Target="https://www.reddit.com/r/AmItheAsshole/comments/1aybqyz/aita_for_telling_my_wife_its_her_fault_that_our/kru6b6e/" TargetMode="External"/><Relationship Id="rId174" Type="http://schemas.openxmlformats.org/officeDocument/2006/relationships/hyperlink" Target="https://www.reddit.com/r/AmItheAsshole/comments/1ayf6xz/aita_for_not_helping_my_wife_around_the_house/krusp3r/" TargetMode="External"/><Relationship Id="rId381" Type="http://schemas.openxmlformats.org/officeDocument/2006/relationships/hyperlink" Target="https://www.reddit.com/r/AmItheAsshole/comments/1ayf6xz/aita_for_not_helping_my_wife_around_the_house/krvae3j/" TargetMode="External"/><Relationship Id="rId2062" Type="http://schemas.openxmlformats.org/officeDocument/2006/relationships/hyperlink" Target="https://www.reddit.com/r/AmItheAsshole/comments/1aybqyz/aita_for_telling_my_wife_its_her_fault_that_our/krumoto/" TargetMode="External"/><Relationship Id="rId241" Type="http://schemas.openxmlformats.org/officeDocument/2006/relationships/hyperlink" Target="https://www.reddit.com/r/AmItheAsshole/comments/1ayf6xz/aita_for_not_helping_my_wife_around_the_house/kruzdfc/" TargetMode="External"/><Relationship Id="rId479" Type="http://schemas.openxmlformats.org/officeDocument/2006/relationships/hyperlink" Target="https://www.reddit.com/r/AmItheAsshole/comments/1ayf6xz/aita_for_not_helping_my_wife_around_the_house/krv9ahk/" TargetMode="External"/><Relationship Id="rId686" Type="http://schemas.openxmlformats.org/officeDocument/2006/relationships/hyperlink" Target="https://www.reddit.com/r/AmItheAsshole/comments/1ayf6xz/aita_for_not_helping_my_wife_around_the_house/krusbke/" TargetMode="External"/><Relationship Id="rId893" Type="http://schemas.openxmlformats.org/officeDocument/2006/relationships/hyperlink" Target="https://www.reddit.com/r/AmItheAsshole/comments/1aycvma/aita_for_telling_my_boyfriend_hes_taking_all_the/krukt1f/" TargetMode="External"/><Relationship Id="rId339" Type="http://schemas.openxmlformats.org/officeDocument/2006/relationships/hyperlink" Target="https://www.reddit.com/r/AmItheAsshole/comments/1ayf6xz/aita_for_not_helping_my_wife_around_the_house/krv7gd7/" TargetMode="External"/><Relationship Id="rId546" Type="http://schemas.openxmlformats.org/officeDocument/2006/relationships/hyperlink" Target="https://www.reddit.com/r/AmItheAsshole/comments/1ayf6xz/aita_for_not_helping_my_wife_around_the_house/kruz0up/" TargetMode="External"/><Relationship Id="rId753" Type="http://schemas.openxmlformats.org/officeDocument/2006/relationships/hyperlink" Target="https://www.reddit.com/r/AmItheAsshole/comments/1ayf6xz/aita_for_not_helping_my_wife_around_the_house/krutp60/" TargetMode="External"/><Relationship Id="rId1176" Type="http://schemas.openxmlformats.org/officeDocument/2006/relationships/hyperlink" Target="https://www.reddit.com/r/AmItheAsshole/comments/1aybqyz/aita_for_telling_my_wife_its_her_fault_that_our/kru3ntf/" TargetMode="External"/><Relationship Id="rId1383" Type="http://schemas.openxmlformats.org/officeDocument/2006/relationships/hyperlink" Target="https://www.reddit.com/r/AmItheAsshole/comments/1aybqyz/aita_for_telling_my_wife_its_her_fault_that_our/kruiz0u/" TargetMode="External"/><Relationship Id="rId101" Type="http://schemas.openxmlformats.org/officeDocument/2006/relationships/hyperlink" Target="https://www.reddit.com/r/AmItheAsshole/comments/1ayf6xz/aita_for_not_helping_my_wife_around_the_house/kruuj7c/" TargetMode="External"/><Relationship Id="rId406" Type="http://schemas.openxmlformats.org/officeDocument/2006/relationships/hyperlink" Target="https://www.reddit.com/r/AmItheAsshole/comments/1ayf6xz/aita_for_not_helping_my_wife_around_the_house/krvde6j/" TargetMode="External"/><Relationship Id="rId960" Type="http://schemas.openxmlformats.org/officeDocument/2006/relationships/hyperlink" Target="https://www.reddit.com/r/AmItheAsshole/comments/1aybqyz/aita_for_telling_my_wife_its_her_fault_that_our/krtv56a/" TargetMode="External"/><Relationship Id="rId1036" Type="http://schemas.openxmlformats.org/officeDocument/2006/relationships/hyperlink" Target="https://www.reddit.com/r/AmItheAsshole/comments/1aybqyz/aita_for_telling_my_wife_its_her_fault_that_our/kru0x74/" TargetMode="External"/><Relationship Id="rId1243" Type="http://schemas.openxmlformats.org/officeDocument/2006/relationships/hyperlink" Target="https://www.reddit.com/r/AmItheAsshole/comments/1aybqyz/aita_for_telling_my_wife_its_her_fault_that_our/kru7i3o/" TargetMode="External"/><Relationship Id="rId1590" Type="http://schemas.openxmlformats.org/officeDocument/2006/relationships/hyperlink" Target="https://www.reddit.com/r/AmItheAsshole/comments/1aybqyz/aita_for_telling_my_wife_its_her_fault_that_our/krufau4/" TargetMode="External"/><Relationship Id="rId1688" Type="http://schemas.openxmlformats.org/officeDocument/2006/relationships/hyperlink" Target="https://www.reddit.com/r/AmItheAsshole/comments/1aybqyz/aita_for_telling_my_wife_its_her_fault_that_our/kru1aui/" TargetMode="External"/><Relationship Id="rId1895" Type="http://schemas.openxmlformats.org/officeDocument/2006/relationships/hyperlink" Target="https://www.reddit.com/r/AmItheAsshole/comments/1aybqyz/aita_for_telling_my_wife_its_her_fault_that_our/kru6p7z/" TargetMode="External"/><Relationship Id="rId613" Type="http://schemas.openxmlformats.org/officeDocument/2006/relationships/hyperlink" Target="https://www.reddit.com/r/AmItheAsshole/comments/1ayf6xz/aita_for_not_helping_my_wife_around_the_house/kruqfbb/" TargetMode="External"/><Relationship Id="rId820" Type="http://schemas.openxmlformats.org/officeDocument/2006/relationships/hyperlink" Target="https://www.reddit.com/r/AmItheAsshole/comments/1ayf6xz/aita_for_not_helping_my_wife_around_the_house/krvfery/" TargetMode="External"/><Relationship Id="rId918" Type="http://schemas.openxmlformats.org/officeDocument/2006/relationships/hyperlink" Target="https://www.reddit.com/r/AmItheAsshole/comments/1aycvma/aita_for_telling_my_boyfriend_hes_taking_all_the/kru4ljy/" TargetMode="External"/><Relationship Id="rId1450" Type="http://schemas.openxmlformats.org/officeDocument/2006/relationships/hyperlink" Target="https://www.reddit.com/r/AmItheAsshole/comments/1aybqyz/aita_for_telling_my_wife_its_her_fault_that_our/krurvf3/" TargetMode="External"/><Relationship Id="rId1548" Type="http://schemas.openxmlformats.org/officeDocument/2006/relationships/hyperlink" Target="https://www.reddit.com/r/AmItheAsshole/comments/1aybqyz/aita_for_telling_my_wife_its_her_fault_that_our/krvb8qs/" TargetMode="External"/><Relationship Id="rId1755" Type="http://schemas.openxmlformats.org/officeDocument/2006/relationships/hyperlink" Target="https://www.reddit.com/r/AmItheAsshole/comments/1aybqyz/aita_for_telling_my_wife_its_her_fault_that_our/kruups7/" TargetMode="External"/><Relationship Id="rId1103" Type="http://schemas.openxmlformats.org/officeDocument/2006/relationships/hyperlink" Target="https://www.reddit.com/r/AmItheAsshole/comments/1aybqyz/aita_for_telling_my_wife_its_her_fault_that_our/krvd5cj/" TargetMode="External"/><Relationship Id="rId1310" Type="http://schemas.openxmlformats.org/officeDocument/2006/relationships/hyperlink" Target="https://www.reddit.com/r/AmItheAsshole/comments/1aybqyz/aita_for_telling_my_wife_its_her_fault_that_our/kruc5dw/" TargetMode="External"/><Relationship Id="rId1408" Type="http://schemas.openxmlformats.org/officeDocument/2006/relationships/hyperlink" Target="https://www.reddit.com/r/AmItheAsshole/comments/1aybqyz/aita_for_telling_my_wife_its_her_fault_that_our/krumgdf/" TargetMode="External"/><Relationship Id="rId1962" Type="http://schemas.openxmlformats.org/officeDocument/2006/relationships/hyperlink" Target="https://www.reddit.com/r/AmItheAsshole/comments/1aybqyz/aita_for_telling_my_wife_its_her_fault_that_our/kru4i4j/" TargetMode="External"/><Relationship Id="rId47" Type="http://schemas.openxmlformats.org/officeDocument/2006/relationships/hyperlink" Target="https://www.reddit.com/r/AmItheAsshole/comments/1ayf6xz/aita_for_not_helping_my_wife_around_the_house/krulc16/" TargetMode="External"/><Relationship Id="rId1615" Type="http://schemas.openxmlformats.org/officeDocument/2006/relationships/hyperlink" Target="https://www.reddit.com/r/AmItheAsshole/comments/1aybqyz/aita_for_telling_my_wife_its_her_fault_that_our/krup434/" TargetMode="External"/><Relationship Id="rId1822" Type="http://schemas.openxmlformats.org/officeDocument/2006/relationships/hyperlink" Target="https://www.reddit.com/r/AmItheAsshole/comments/1aybqyz/aita_for_telling_my_wife_its_her_fault_that_our/kru6t6v/" TargetMode="External"/><Relationship Id="rId196" Type="http://schemas.openxmlformats.org/officeDocument/2006/relationships/hyperlink" Target="https://www.reddit.com/r/AmItheAsshole/comments/1ayf6xz/aita_for_not_helping_my_wife_around_the_house/kruws8n/" TargetMode="External"/><Relationship Id="rId2084" Type="http://schemas.openxmlformats.org/officeDocument/2006/relationships/hyperlink" Target="https://www.reddit.com/r/AmItheAsshole/comments/1aybqyz/aita_for_telling_my_wife_its_her_fault_that_our/kruljbp/" TargetMode="External"/><Relationship Id="rId263" Type="http://schemas.openxmlformats.org/officeDocument/2006/relationships/hyperlink" Target="https://www.reddit.com/r/AmItheAsshole/comments/1ayf6xz/aita_for_not_helping_my_wife_around_the_house/krv0rus/" TargetMode="External"/><Relationship Id="rId470" Type="http://schemas.openxmlformats.org/officeDocument/2006/relationships/hyperlink" Target="https://www.reddit.com/r/AmItheAsshole/comments/1ayf6xz/aita_for_not_helping_my_wife_around_the_house/kruu2og/" TargetMode="External"/><Relationship Id="rId123" Type="http://schemas.openxmlformats.org/officeDocument/2006/relationships/hyperlink" Target="https://www.reddit.com/r/AmItheAsshole/comments/1ayf6xz/aita_for_not_helping_my_wife_around_the_house/krufzf2/" TargetMode="External"/><Relationship Id="rId330" Type="http://schemas.openxmlformats.org/officeDocument/2006/relationships/hyperlink" Target="https://www.reddit.com/r/AmItheAsshole/comments/1ayf6xz/aita_for_not_helping_my_wife_around_the_house/krv6x0r/" TargetMode="External"/><Relationship Id="rId568" Type="http://schemas.openxmlformats.org/officeDocument/2006/relationships/hyperlink" Target="https://www.reddit.com/r/AmItheAsshole/comments/1ayf6xz/aita_for_not_helping_my_wife_around_the_house/krvbghu/" TargetMode="External"/><Relationship Id="rId775" Type="http://schemas.openxmlformats.org/officeDocument/2006/relationships/hyperlink" Target="https://www.reddit.com/r/AmItheAsshole/comments/1ayf6xz/aita_for_not_helping_my_wife_around_the_house/krv5gud/" TargetMode="External"/><Relationship Id="rId982" Type="http://schemas.openxmlformats.org/officeDocument/2006/relationships/hyperlink" Target="https://www.reddit.com/r/AmItheAsshole/comments/1aybqyz/aita_for_telling_my_wife_its_her_fault_that_our/kru3pcv/" TargetMode="External"/><Relationship Id="rId1198" Type="http://schemas.openxmlformats.org/officeDocument/2006/relationships/hyperlink" Target="https://www.reddit.com/r/AmItheAsshole/comments/1aybqyz/aita_for_telling_my_wife_its_her_fault_that_our/krtqxch/" TargetMode="External"/><Relationship Id="rId2011" Type="http://schemas.openxmlformats.org/officeDocument/2006/relationships/hyperlink" Target="https://www.reddit.com/r/AmItheAsshole/comments/1aybqyz/aita_for_telling_my_wife_its_her_fault_that_our/kruit3i/" TargetMode="External"/><Relationship Id="rId428" Type="http://schemas.openxmlformats.org/officeDocument/2006/relationships/hyperlink" Target="https://www.reddit.com/r/AmItheAsshole/comments/1ayf6xz/aita_for_not_helping_my_wife_around_the_house/krvf57q/" TargetMode="External"/><Relationship Id="rId635" Type="http://schemas.openxmlformats.org/officeDocument/2006/relationships/hyperlink" Target="https://www.reddit.com/r/AmItheAsshole/comments/1ayf6xz/aita_for_not_helping_my_wife_around_the_house/krutcts/" TargetMode="External"/><Relationship Id="rId842" Type="http://schemas.openxmlformats.org/officeDocument/2006/relationships/hyperlink" Target="https://www.reddit.com/r/AmItheAsshole/comments/1aydd2r/aita_for_talking_about_my_sisters_death_with_my/krveu0e/" TargetMode="External"/><Relationship Id="rId1058" Type="http://schemas.openxmlformats.org/officeDocument/2006/relationships/hyperlink" Target="https://www.reddit.com/r/AmItheAsshole/comments/1aybqyz/aita_for_telling_my_wife_its_her_fault_that_our/kru6014/" TargetMode="External"/><Relationship Id="rId1265" Type="http://schemas.openxmlformats.org/officeDocument/2006/relationships/hyperlink" Target="https://www.reddit.com/r/AmItheAsshole/comments/1aybqyz/aita_for_telling_my_wife_its_her_fault_that_our/kru9ewr/" TargetMode="External"/><Relationship Id="rId1472" Type="http://schemas.openxmlformats.org/officeDocument/2006/relationships/hyperlink" Target="https://www.reddit.com/r/AmItheAsshole/comments/1aybqyz/aita_for_telling_my_wife_its_her_fault_that_our/krutr4r/" TargetMode="External"/><Relationship Id="rId2109" Type="http://schemas.openxmlformats.org/officeDocument/2006/relationships/hyperlink" Target="https://www.reddit.com/r/AmItheAsshole/comments/1aybqyz/aita_for_telling_my_wife_its_her_fault_that_our/krv6gxx/" TargetMode="External"/><Relationship Id="rId702" Type="http://schemas.openxmlformats.org/officeDocument/2006/relationships/hyperlink" Target="https://www.reddit.com/r/AmItheAsshole/comments/1ayf6xz/aita_for_not_helping_my_wife_around_the_house/kruy59g/" TargetMode="External"/><Relationship Id="rId1125" Type="http://schemas.openxmlformats.org/officeDocument/2006/relationships/hyperlink" Target="https://www.reddit.com/r/AmItheAsshole/comments/1aybqyz/aita_for_telling_my_wife_its_her_fault_that_our/kru2dvb/" TargetMode="External"/><Relationship Id="rId1332" Type="http://schemas.openxmlformats.org/officeDocument/2006/relationships/hyperlink" Target="https://www.reddit.com/r/AmItheAsshole/comments/1aybqyz/aita_for_telling_my_wife_its_her_fault_that_our/krudw6a/" TargetMode="External"/><Relationship Id="rId1777" Type="http://schemas.openxmlformats.org/officeDocument/2006/relationships/hyperlink" Target="https://www.reddit.com/r/AmItheAsshole/comments/1aybqyz/aita_for_telling_my_wife_its_her_fault_that_our/krv4zi3/" TargetMode="External"/><Relationship Id="rId1984" Type="http://schemas.openxmlformats.org/officeDocument/2006/relationships/hyperlink" Target="https://www.reddit.com/r/AmItheAsshole/comments/1aybqyz/aita_for_telling_my_wife_its_her_fault_that_our/krukxxh/" TargetMode="External"/><Relationship Id="rId69" Type="http://schemas.openxmlformats.org/officeDocument/2006/relationships/hyperlink" Target="https://www.reddit.com/r/AmItheAsshole/comments/1ayf6xz/aita_for_not_helping_my_wife_around_the_house/krujk9o/" TargetMode="External"/><Relationship Id="rId1637" Type="http://schemas.openxmlformats.org/officeDocument/2006/relationships/hyperlink" Target="https://www.reddit.com/r/AmItheAsshole/comments/1aybqyz/aita_for_telling_my_wife_its_her_fault_that_our/krv5fc8/" TargetMode="External"/><Relationship Id="rId1844" Type="http://schemas.openxmlformats.org/officeDocument/2006/relationships/hyperlink" Target="https://www.reddit.com/r/AmItheAsshole/comments/1aybqyz/aita_for_telling_my_wife_its_her_fault_that_our/krtxmmr/" TargetMode="External"/><Relationship Id="rId1704" Type="http://schemas.openxmlformats.org/officeDocument/2006/relationships/hyperlink" Target="https://www.reddit.com/r/AmItheAsshole/comments/1aybqyz/aita_for_telling_my_wife_its_her_fault_that_our/krtzngb/" TargetMode="External"/><Relationship Id="rId285" Type="http://schemas.openxmlformats.org/officeDocument/2006/relationships/hyperlink" Target="https://www.reddit.com/r/AmItheAsshole/comments/1ayf6xz/aita_for_not_helping_my_wife_around_the_house/krv276e/" TargetMode="External"/><Relationship Id="rId1911" Type="http://schemas.openxmlformats.org/officeDocument/2006/relationships/hyperlink" Target="https://www.reddit.com/r/AmItheAsshole/comments/1aybqyz/aita_for_telling_my_wife_its_her_fault_that_our/kru7yi6/" TargetMode="External"/><Relationship Id="rId492" Type="http://schemas.openxmlformats.org/officeDocument/2006/relationships/hyperlink" Target="https://www.reddit.com/r/AmItheAsshole/comments/1ayf6xz/aita_for_not_helping_my_wife_around_the_house/kruwabe/" TargetMode="External"/><Relationship Id="rId797" Type="http://schemas.openxmlformats.org/officeDocument/2006/relationships/hyperlink" Target="https://www.reddit.com/r/AmItheAsshole/comments/1ayf6xz/aita_for_not_helping_my_wife_around_the_house/krvccaz/" TargetMode="External"/><Relationship Id="rId145" Type="http://schemas.openxmlformats.org/officeDocument/2006/relationships/hyperlink" Target="https://www.reddit.com/r/AmItheAsshole/comments/1ayf6xz/aita_for_not_helping_my_wife_around_the_house/krv2aj4/" TargetMode="External"/><Relationship Id="rId352" Type="http://schemas.openxmlformats.org/officeDocument/2006/relationships/hyperlink" Target="https://www.reddit.com/r/AmItheAsshole/comments/1ayf6xz/aita_for_not_helping_my_wife_around_the_house/krv88dl/" TargetMode="External"/><Relationship Id="rId1287" Type="http://schemas.openxmlformats.org/officeDocument/2006/relationships/hyperlink" Target="https://www.reddit.com/r/AmItheAsshole/comments/1aybqyz/aita_for_telling_my_wife_its_her_fault_that_our/kruaxjx/" TargetMode="External"/><Relationship Id="rId2033" Type="http://schemas.openxmlformats.org/officeDocument/2006/relationships/hyperlink" Target="https://www.reddit.com/r/AmItheAsshole/comments/1aybqyz/aita_for_telling_my_wife_its_her_fault_that_our/kruk9fl/" TargetMode="External"/><Relationship Id="rId212" Type="http://schemas.openxmlformats.org/officeDocument/2006/relationships/hyperlink" Target="https://www.reddit.com/r/AmItheAsshole/comments/1ayf6xz/aita_for_not_helping_my_wife_around_the_house/kruy30b/" TargetMode="External"/><Relationship Id="rId657" Type="http://schemas.openxmlformats.org/officeDocument/2006/relationships/hyperlink" Target="https://www.reddit.com/r/AmItheAsshole/comments/1ayf6xz/aita_for_not_helping_my_wife_around_the_house/kruyq9j/" TargetMode="External"/><Relationship Id="rId864" Type="http://schemas.openxmlformats.org/officeDocument/2006/relationships/hyperlink" Target="https://www.reddit.com/r/AmItheAsshole/comments/1ayd22g/aita_for_wanting_my_gf_to_drop_her_guy_friend/krvbznz/" TargetMode="External"/><Relationship Id="rId1494" Type="http://schemas.openxmlformats.org/officeDocument/2006/relationships/hyperlink" Target="https://www.reddit.com/r/AmItheAsshole/comments/1aybqyz/aita_for_telling_my_wife_its_her_fault_that_our/kruyt6g/" TargetMode="External"/><Relationship Id="rId1799" Type="http://schemas.openxmlformats.org/officeDocument/2006/relationships/hyperlink" Target="https://www.reddit.com/r/AmItheAsshole/comments/1aybqyz/aita_for_telling_my_wife_its_her_fault_that_our/kruhvbd/" TargetMode="External"/><Relationship Id="rId2100" Type="http://schemas.openxmlformats.org/officeDocument/2006/relationships/hyperlink" Target="https://www.reddit.com/r/AmItheAsshole/comments/1aybqyz/aita_for_telling_my_wife_its_her_fault_that_our/krufwuz/" TargetMode="External"/><Relationship Id="rId517" Type="http://schemas.openxmlformats.org/officeDocument/2006/relationships/hyperlink" Target="https://www.reddit.com/r/AmItheAsshole/comments/1ayf6xz/aita_for_not_helping_my_wife_around_the_house/krujj00/" TargetMode="External"/><Relationship Id="rId724" Type="http://schemas.openxmlformats.org/officeDocument/2006/relationships/hyperlink" Target="https://www.reddit.com/r/AmItheAsshole/comments/1ayf6xz/aita_for_not_helping_my_wife_around_the_house/krv03au/" TargetMode="External"/><Relationship Id="rId931" Type="http://schemas.openxmlformats.org/officeDocument/2006/relationships/hyperlink" Target="https://www.reddit.com/r/AmItheAsshole/comments/1aybqyz/aita_for_telling_my_wife_its_her_fault_that_our/" TargetMode="External"/><Relationship Id="rId1147" Type="http://schemas.openxmlformats.org/officeDocument/2006/relationships/hyperlink" Target="https://www.reddit.com/r/AmItheAsshole/comments/1aybqyz/aita_for_telling_my_wife_its_her_fault_that_our/kru31zw/" TargetMode="External"/><Relationship Id="rId1354" Type="http://schemas.openxmlformats.org/officeDocument/2006/relationships/hyperlink" Target="https://www.reddit.com/r/AmItheAsshole/comments/1aybqyz/aita_for_telling_my_wife_its_her_fault_that_our/krufqek/" TargetMode="External"/><Relationship Id="rId1561" Type="http://schemas.openxmlformats.org/officeDocument/2006/relationships/hyperlink" Target="https://www.reddit.com/r/AmItheAsshole/comments/1aybqyz/aita_for_telling_my_wife_its_her_fault_that_our/krtzpzu/" TargetMode="External"/><Relationship Id="rId60" Type="http://schemas.openxmlformats.org/officeDocument/2006/relationships/hyperlink" Target="https://www.reddit.com/r/AmItheAsshole/comments/1ayf6xz/aita_for_not_helping_my_wife_around_the_house/kruqrgc/" TargetMode="External"/><Relationship Id="rId1007" Type="http://schemas.openxmlformats.org/officeDocument/2006/relationships/hyperlink" Target="https://www.reddit.com/r/AmItheAsshole/comments/1aybqyz/aita_for_telling_my_wife_its_her_fault_that_our/kru3avc/" TargetMode="External"/><Relationship Id="rId1214" Type="http://schemas.openxmlformats.org/officeDocument/2006/relationships/hyperlink" Target="https://www.reddit.com/r/AmItheAsshole/comments/1aybqyz/aita_for_telling_my_wife_its_her_fault_that_our/kru31yx/" TargetMode="External"/><Relationship Id="rId1421" Type="http://schemas.openxmlformats.org/officeDocument/2006/relationships/hyperlink" Target="https://www.reddit.com/r/AmItheAsshole/comments/1aybqyz/aita_for_telling_my_wife_its_her_fault_that_our/krunjxd/" TargetMode="External"/><Relationship Id="rId1659" Type="http://schemas.openxmlformats.org/officeDocument/2006/relationships/hyperlink" Target="https://www.reddit.com/r/AmItheAsshole/comments/1aybqyz/aita_for_telling_my_wife_its_her_fault_that_our/kruszcg/" TargetMode="External"/><Relationship Id="rId1866" Type="http://schemas.openxmlformats.org/officeDocument/2006/relationships/hyperlink" Target="https://www.reddit.com/r/AmItheAsshole/comments/1aybqyz/aita_for_telling_my_wife_its_her_fault_that_our/krueo2y/" TargetMode="External"/><Relationship Id="rId1519" Type="http://schemas.openxmlformats.org/officeDocument/2006/relationships/hyperlink" Target="https://www.reddit.com/r/AmItheAsshole/comments/1aybqyz/aita_for_telling_my_wife_its_her_fault_that_our/krv3qhn/" TargetMode="External"/><Relationship Id="rId1726" Type="http://schemas.openxmlformats.org/officeDocument/2006/relationships/hyperlink" Target="https://www.reddit.com/r/AmItheAsshole/comments/1aybqyz/aita_for_telling_my_wife_its_her_fault_that_our/krtx7n9/" TargetMode="External"/><Relationship Id="rId1933" Type="http://schemas.openxmlformats.org/officeDocument/2006/relationships/hyperlink" Target="https://www.reddit.com/r/AmItheAsshole/comments/1aybqyz/aita_for_telling_my_wife_its_her_fault_that_our/kruqcbp/" TargetMode="External"/><Relationship Id="rId18" Type="http://schemas.openxmlformats.org/officeDocument/2006/relationships/hyperlink" Target="https://www.reddit.com/r/AmItheAsshole/comments/1ayjacu/aita_for_asking_my_partner_to_talk_to_his_now/krv5hdg/" TargetMode="External"/><Relationship Id="rId167" Type="http://schemas.openxmlformats.org/officeDocument/2006/relationships/hyperlink" Target="https://www.reddit.com/r/AmItheAsshole/comments/1ayf6xz/aita_for_not_helping_my_wife_around_the_house/krurb1i/" TargetMode="External"/><Relationship Id="rId374" Type="http://schemas.openxmlformats.org/officeDocument/2006/relationships/hyperlink" Target="https://www.reddit.com/r/AmItheAsshole/comments/1ayf6xz/aita_for_not_helping_my_wife_around_the_house/krv9wzn/" TargetMode="External"/><Relationship Id="rId581" Type="http://schemas.openxmlformats.org/officeDocument/2006/relationships/hyperlink" Target="https://www.reddit.com/r/AmItheAsshole/comments/1ayf6xz/aita_for_not_helping_my_wife_around_the_house/krv1hya/" TargetMode="External"/><Relationship Id="rId2055" Type="http://schemas.openxmlformats.org/officeDocument/2006/relationships/hyperlink" Target="https://www.reddit.com/r/AmItheAsshole/comments/1aybqyz/aita_for_telling_my_wife_its_her_fault_that_our/kruvs1f/" TargetMode="External"/><Relationship Id="rId234" Type="http://schemas.openxmlformats.org/officeDocument/2006/relationships/hyperlink" Target="https://www.reddit.com/r/AmItheAsshole/comments/1ayf6xz/aita_for_not_helping_my_wife_around_the_house/kruz2rr/" TargetMode="External"/><Relationship Id="rId679" Type="http://schemas.openxmlformats.org/officeDocument/2006/relationships/hyperlink" Target="https://www.reddit.com/r/AmItheAsshole/comments/1ayf6xz/aita_for_not_helping_my_wife_around_the_house/kruvuup/" TargetMode="External"/><Relationship Id="rId886" Type="http://schemas.openxmlformats.org/officeDocument/2006/relationships/hyperlink" Target="https://www.reddit.com/r/AmItheAsshole/comments/1aycvma/aita_for_telling_my_boyfriend_hes_taking_all_the/kru4gtw/" TargetMode="External"/><Relationship Id="rId2" Type="http://schemas.openxmlformats.org/officeDocument/2006/relationships/hyperlink" Target="https://www.reddit.com/r/AmItheAsshole/comments/1ayksqa/aita_for_not_acknowledging_my_girlfriends_eating/" TargetMode="External"/><Relationship Id="rId441" Type="http://schemas.openxmlformats.org/officeDocument/2006/relationships/hyperlink" Target="https://www.reddit.com/r/AmItheAsshole/comments/1ayf6xz/aita_for_not_helping_my_wife_around_the_house/krv9pf8/" TargetMode="External"/><Relationship Id="rId539" Type="http://schemas.openxmlformats.org/officeDocument/2006/relationships/hyperlink" Target="https://www.reddit.com/r/AmItheAsshole/comments/1ayf6xz/aita_for_not_helping_my_wife_around_the_house/krva4ud/" TargetMode="External"/><Relationship Id="rId746" Type="http://schemas.openxmlformats.org/officeDocument/2006/relationships/hyperlink" Target="https://www.reddit.com/r/AmItheAsshole/comments/1ayf6xz/aita_for_not_helping_my_wife_around_the_house/krv0m3e/" TargetMode="External"/><Relationship Id="rId1071" Type="http://schemas.openxmlformats.org/officeDocument/2006/relationships/hyperlink" Target="https://www.reddit.com/r/AmItheAsshole/comments/1aybqyz/aita_for_telling_my_wife_its_her_fault_that_our/kruemqe/" TargetMode="External"/><Relationship Id="rId1169" Type="http://schemas.openxmlformats.org/officeDocument/2006/relationships/hyperlink" Target="https://www.reddit.com/r/AmItheAsshole/comments/1aybqyz/aita_for_telling_my_wife_its_her_fault_that_our/krtx2cu/" TargetMode="External"/><Relationship Id="rId1376" Type="http://schemas.openxmlformats.org/officeDocument/2006/relationships/hyperlink" Target="https://www.reddit.com/r/AmItheAsshole/comments/1aybqyz/aita_for_telling_my_wife_its_her_fault_that_our/kruhvq7/" TargetMode="External"/><Relationship Id="rId1583" Type="http://schemas.openxmlformats.org/officeDocument/2006/relationships/hyperlink" Target="https://www.reddit.com/r/AmItheAsshole/comments/1aybqyz/aita_for_telling_my_wife_its_her_fault_that_our/krudc59/" TargetMode="External"/><Relationship Id="rId2122" Type="http://schemas.openxmlformats.org/officeDocument/2006/relationships/hyperlink" Target="https://www.reddit.com/r/AmItheAsshole/comments/1aybqyz/aita_for_telling_my_wife_its_her_fault_that_our/krun7v2/" TargetMode="External"/><Relationship Id="rId301" Type="http://schemas.openxmlformats.org/officeDocument/2006/relationships/hyperlink" Target="https://www.reddit.com/r/AmItheAsshole/comments/1ayf6xz/aita_for_not_helping_my_wife_around_the_house/krv4fhn/" TargetMode="External"/><Relationship Id="rId953" Type="http://schemas.openxmlformats.org/officeDocument/2006/relationships/hyperlink" Target="https://www.reddit.com/r/AmItheAsshole/comments/1aybqyz/aita_for_telling_my_wife_its_her_fault_that_our/kru3ity/" TargetMode="External"/><Relationship Id="rId1029" Type="http://schemas.openxmlformats.org/officeDocument/2006/relationships/hyperlink" Target="https://www.reddit.com/r/AmItheAsshole/comments/1aybqyz/aita_for_telling_my_wife_its_her_fault_that_our/kru1087/" TargetMode="External"/><Relationship Id="rId1236" Type="http://schemas.openxmlformats.org/officeDocument/2006/relationships/hyperlink" Target="https://www.reddit.com/r/AmItheAsshole/comments/1aybqyz/aita_for_telling_my_wife_its_her_fault_that_our/kru6g7k/" TargetMode="External"/><Relationship Id="rId1790" Type="http://schemas.openxmlformats.org/officeDocument/2006/relationships/hyperlink" Target="https://www.reddit.com/r/AmItheAsshole/comments/1aybqyz/aita_for_telling_my_wife_its_her_fault_that_our/krtyreq/" TargetMode="External"/><Relationship Id="rId1888" Type="http://schemas.openxmlformats.org/officeDocument/2006/relationships/hyperlink" Target="https://www.reddit.com/r/AmItheAsshole/comments/1aybqyz/aita_for_telling_my_wife_its_her_fault_that_our/krvawbg/" TargetMode="External"/><Relationship Id="rId82" Type="http://schemas.openxmlformats.org/officeDocument/2006/relationships/hyperlink" Target="https://www.reddit.com/r/AmItheAsshole/comments/1ayf6xz/aita_for_not_helping_my_wife_around_the_house/krup6m0/" TargetMode="External"/><Relationship Id="rId606" Type="http://schemas.openxmlformats.org/officeDocument/2006/relationships/hyperlink" Target="https://www.reddit.com/r/AmItheAsshole/comments/1ayf6xz/aita_for_not_helping_my_wife_around_the_house/krvb430/" TargetMode="External"/><Relationship Id="rId813" Type="http://schemas.openxmlformats.org/officeDocument/2006/relationships/hyperlink" Target="https://www.reddit.com/r/AmItheAsshole/comments/1ayf6xz/aita_for_not_helping_my_wife_around_the_house/kruwdzu/" TargetMode="External"/><Relationship Id="rId1443" Type="http://schemas.openxmlformats.org/officeDocument/2006/relationships/hyperlink" Target="https://www.reddit.com/r/AmItheAsshole/comments/1aybqyz/aita_for_telling_my_wife_its_her_fault_that_our/krurjm6/" TargetMode="External"/><Relationship Id="rId1650" Type="http://schemas.openxmlformats.org/officeDocument/2006/relationships/hyperlink" Target="https://www.reddit.com/r/AmItheAsshole/comments/1aybqyz/aita_for_telling_my_wife_its_her_fault_that_our/kru82s1/" TargetMode="External"/><Relationship Id="rId1748" Type="http://schemas.openxmlformats.org/officeDocument/2006/relationships/hyperlink" Target="https://www.reddit.com/r/AmItheAsshole/comments/1aybqyz/aita_for_telling_my_wife_its_her_fault_that_our/kru8hpl/" TargetMode="External"/><Relationship Id="rId1303" Type="http://schemas.openxmlformats.org/officeDocument/2006/relationships/hyperlink" Target="https://www.reddit.com/r/AmItheAsshole/comments/1aybqyz/aita_for_telling_my_wife_its_her_fault_that_our/krubp8m/" TargetMode="External"/><Relationship Id="rId1510" Type="http://schemas.openxmlformats.org/officeDocument/2006/relationships/hyperlink" Target="https://www.reddit.com/r/AmItheAsshole/comments/1aybqyz/aita_for_telling_my_wife_its_her_fault_that_our/krv2l8q/" TargetMode="External"/><Relationship Id="rId1955" Type="http://schemas.openxmlformats.org/officeDocument/2006/relationships/hyperlink" Target="https://www.reddit.com/r/AmItheAsshole/comments/1aybqyz/aita_for_telling_my_wife_its_her_fault_that_our/kruvo7w/" TargetMode="External"/><Relationship Id="rId1608" Type="http://schemas.openxmlformats.org/officeDocument/2006/relationships/hyperlink" Target="https://www.reddit.com/r/AmItheAsshole/comments/1aybqyz/aita_for_telling_my_wife_its_her_fault_that_our/kruj2ld/" TargetMode="External"/><Relationship Id="rId1815" Type="http://schemas.openxmlformats.org/officeDocument/2006/relationships/hyperlink" Target="https://www.reddit.com/r/AmItheAsshole/comments/1aybqyz/aita_for_telling_my_wife_its_her_fault_that_our/kru71c0/" TargetMode="External"/><Relationship Id="rId189" Type="http://schemas.openxmlformats.org/officeDocument/2006/relationships/hyperlink" Target="https://www.reddit.com/r/AmItheAsshole/comments/1ayf6xz/aita_for_not_helping_my_wife_around_the_house/kruwaph/" TargetMode="External"/><Relationship Id="rId396" Type="http://schemas.openxmlformats.org/officeDocument/2006/relationships/hyperlink" Target="https://www.reddit.com/r/AmItheAsshole/comments/1ayf6xz/aita_for_not_helping_my_wife_around_the_house/krvcdpl/" TargetMode="External"/><Relationship Id="rId2077" Type="http://schemas.openxmlformats.org/officeDocument/2006/relationships/hyperlink" Target="https://www.reddit.com/r/AmItheAsshole/comments/1aybqyz/aita_for_telling_my_wife_its_her_fault_that_our/krv5b0z/" TargetMode="External"/><Relationship Id="rId256" Type="http://schemas.openxmlformats.org/officeDocument/2006/relationships/hyperlink" Target="https://www.reddit.com/r/AmItheAsshole/comments/1ayf6xz/aita_for_not_helping_my_wife_around_the_house/krv0ahc/" TargetMode="External"/><Relationship Id="rId463" Type="http://schemas.openxmlformats.org/officeDocument/2006/relationships/hyperlink" Target="https://www.reddit.com/r/AmItheAsshole/comments/1ayf6xz/aita_for_not_helping_my_wife_around_the_house/krvbdja/" TargetMode="External"/><Relationship Id="rId670" Type="http://schemas.openxmlformats.org/officeDocument/2006/relationships/hyperlink" Target="https://www.reddit.com/r/AmItheAsshole/comments/1ayf6xz/aita_for_not_helping_my_wife_around_the_house/krv2opq/" TargetMode="External"/><Relationship Id="rId1093" Type="http://schemas.openxmlformats.org/officeDocument/2006/relationships/hyperlink" Target="https://www.reddit.com/r/AmItheAsshole/comments/1aybqyz/aita_for_telling_my_wife_its_her_fault_that_our/krumrjz/" TargetMode="External"/><Relationship Id="rId116" Type="http://schemas.openxmlformats.org/officeDocument/2006/relationships/hyperlink" Target="https://www.reddit.com/r/AmItheAsshole/comments/1ayf6xz/aita_for_not_helping_my_wife_around_the_house/krukcdh/" TargetMode="External"/><Relationship Id="rId323" Type="http://schemas.openxmlformats.org/officeDocument/2006/relationships/hyperlink" Target="https://www.reddit.com/r/AmItheAsshole/comments/1ayf6xz/aita_for_not_helping_my_wife_around_the_house/krv6buc/" TargetMode="External"/><Relationship Id="rId530" Type="http://schemas.openxmlformats.org/officeDocument/2006/relationships/hyperlink" Target="https://www.reddit.com/r/AmItheAsshole/comments/1ayf6xz/aita_for_not_helping_my_wife_around_the_house/krvbmbp/" TargetMode="External"/><Relationship Id="rId768" Type="http://schemas.openxmlformats.org/officeDocument/2006/relationships/hyperlink" Target="https://www.reddit.com/r/AmItheAsshole/comments/1ayf6xz/aita_for_not_helping_my_wife_around_the_house/krv15bx/" TargetMode="External"/><Relationship Id="rId975" Type="http://schemas.openxmlformats.org/officeDocument/2006/relationships/hyperlink" Target="https://www.reddit.com/r/AmItheAsshole/comments/1aybqyz/aita_for_telling_my_wife_its_her_fault_that_our/krtyzje/" TargetMode="External"/><Relationship Id="rId1160" Type="http://schemas.openxmlformats.org/officeDocument/2006/relationships/hyperlink" Target="https://www.reddit.com/r/AmItheAsshole/comments/1aybqyz/aita_for_telling_my_wife_its_her_fault_that_our/kru3ew2/" TargetMode="External"/><Relationship Id="rId1398" Type="http://schemas.openxmlformats.org/officeDocument/2006/relationships/hyperlink" Target="https://www.reddit.com/r/AmItheAsshole/comments/1aybqyz/aita_for_telling_my_wife_its_her_fault_that_our/krukrj5/" TargetMode="External"/><Relationship Id="rId2004" Type="http://schemas.openxmlformats.org/officeDocument/2006/relationships/hyperlink" Target="https://www.reddit.com/r/AmItheAsshole/comments/1aybqyz/aita_for_telling_my_wife_its_her_fault_that_our/krum5gv/" TargetMode="External"/><Relationship Id="rId628" Type="http://schemas.openxmlformats.org/officeDocument/2006/relationships/hyperlink" Target="https://www.reddit.com/r/AmItheAsshole/comments/1ayf6xz/aita_for_not_helping_my_wife_around_the_house/kruw99d/" TargetMode="External"/><Relationship Id="rId835" Type="http://schemas.openxmlformats.org/officeDocument/2006/relationships/hyperlink" Target="https://www.reddit.com/r/AmItheAsshole/comments/1aydd2r/aita_for_talking_about_my_sisters_death_with_my/krumgun/" TargetMode="External"/><Relationship Id="rId1258" Type="http://schemas.openxmlformats.org/officeDocument/2006/relationships/hyperlink" Target="https://www.reddit.com/r/AmItheAsshole/comments/1aybqyz/aita_for_telling_my_wife_its_her_fault_that_our/kru8y90/" TargetMode="External"/><Relationship Id="rId1465" Type="http://schemas.openxmlformats.org/officeDocument/2006/relationships/hyperlink" Target="https://www.reddit.com/r/AmItheAsshole/comments/1aybqyz/aita_for_telling_my_wife_its_her_fault_that_our/krut85h/" TargetMode="External"/><Relationship Id="rId1672" Type="http://schemas.openxmlformats.org/officeDocument/2006/relationships/hyperlink" Target="https://www.reddit.com/r/AmItheAsshole/comments/1aybqyz/aita_for_telling_my_wife_its_her_fault_that_our/kru4c1r/" TargetMode="External"/><Relationship Id="rId1020" Type="http://schemas.openxmlformats.org/officeDocument/2006/relationships/hyperlink" Target="https://www.reddit.com/r/AmItheAsshole/comments/1aybqyz/aita_for_telling_my_wife_its_her_fault_that_our/krtvc43/" TargetMode="External"/><Relationship Id="rId1118" Type="http://schemas.openxmlformats.org/officeDocument/2006/relationships/hyperlink" Target="https://www.reddit.com/r/AmItheAsshole/comments/1aybqyz/aita_for_telling_my_wife_its_her_fault_that_our/kru2obm/" TargetMode="External"/><Relationship Id="rId1325" Type="http://schemas.openxmlformats.org/officeDocument/2006/relationships/hyperlink" Target="https://www.reddit.com/r/AmItheAsshole/comments/1aybqyz/aita_for_telling_my_wife_its_her_fault_that_our/krudhb7/" TargetMode="External"/><Relationship Id="rId1532" Type="http://schemas.openxmlformats.org/officeDocument/2006/relationships/hyperlink" Target="https://www.reddit.com/r/AmItheAsshole/comments/1aybqyz/aita_for_telling_my_wife_its_her_fault_that_our/krv6zu9/" TargetMode="External"/><Relationship Id="rId1977" Type="http://schemas.openxmlformats.org/officeDocument/2006/relationships/hyperlink" Target="https://www.reddit.com/r/AmItheAsshole/comments/1aybqyz/aita_for_telling_my_wife_its_her_fault_that_our/kruhii3/" TargetMode="External"/><Relationship Id="rId902" Type="http://schemas.openxmlformats.org/officeDocument/2006/relationships/hyperlink" Target="https://www.reddit.com/r/AmItheAsshole/comments/1aycvma/aita_for_telling_my_boyfriend_hes_taking_all_the/kru32x8/" TargetMode="External"/><Relationship Id="rId1837" Type="http://schemas.openxmlformats.org/officeDocument/2006/relationships/hyperlink" Target="https://www.reddit.com/r/AmItheAsshole/comments/1aybqyz/aita_for_telling_my_wife_its_her_fault_that_our/krup413/" TargetMode="External"/><Relationship Id="rId31" Type="http://schemas.openxmlformats.org/officeDocument/2006/relationships/hyperlink" Target="https://www.reddit.com/r/AmItheAsshole/comments/1ayfloa/aita_my_boyfriend_26m_says_i_25f_dont_contribute/krumu9a/" TargetMode="External"/><Relationship Id="rId2099" Type="http://schemas.openxmlformats.org/officeDocument/2006/relationships/hyperlink" Target="https://www.reddit.com/r/AmItheAsshole/comments/1aybqyz/aita_for_telling_my_wife_its_her_fault_that_our/krv6m90/" TargetMode="External"/><Relationship Id="rId180" Type="http://schemas.openxmlformats.org/officeDocument/2006/relationships/hyperlink" Target="https://www.reddit.com/r/AmItheAsshole/comments/1ayf6xz/aita_for_not_helping_my_wife_around_the_house/kruv166/" TargetMode="External"/><Relationship Id="rId278" Type="http://schemas.openxmlformats.org/officeDocument/2006/relationships/hyperlink" Target="https://www.reddit.com/r/AmItheAsshole/comments/1ayf6xz/aita_for_not_helping_my_wife_around_the_house/krv1lu5/" TargetMode="External"/><Relationship Id="rId1904" Type="http://schemas.openxmlformats.org/officeDocument/2006/relationships/hyperlink" Target="https://www.reddit.com/r/AmItheAsshole/comments/1aybqyz/aita_for_telling_my_wife_its_her_fault_that_our/kruj3sz/" TargetMode="External"/><Relationship Id="rId485" Type="http://schemas.openxmlformats.org/officeDocument/2006/relationships/hyperlink" Target="https://www.reddit.com/r/AmItheAsshole/comments/1ayf6xz/aita_for_not_helping_my_wife_around_the_house/krv9gug/" TargetMode="External"/><Relationship Id="rId692" Type="http://schemas.openxmlformats.org/officeDocument/2006/relationships/hyperlink" Target="https://www.reddit.com/r/AmItheAsshole/comments/1ayf6xz/aita_for_not_helping_my_wife_around_the_house/kruzusb/" TargetMode="External"/><Relationship Id="rId138" Type="http://schemas.openxmlformats.org/officeDocument/2006/relationships/hyperlink" Target="https://www.reddit.com/r/AmItheAsshole/comments/1ayf6xz/aita_for_not_helping_my_wife_around_the_house/kruuura/" TargetMode="External"/><Relationship Id="rId345" Type="http://schemas.openxmlformats.org/officeDocument/2006/relationships/hyperlink" Target="https://www.reddit.com/r/AmItheAsshole/comments/1ayf6xz/aita_for_not_helping_my_wife_around_the_house/krv7odz/" TargetMode="External"/><Relationship Id="rId552" Type="http://schemas.openxmlformats.org/officeDocument/2006/relationships/hyperlink" Target="https://www.reddit.com/r/AmItheAsshole/comments/1ayf6xz/aita_for_not_helping_my_wife_around_the_house/krvbhjy/" TargetMode="External"/><Relationship Id="rId997" Type="http://schemas.openxmlformats.org/officeDocument/2006/relationships/hyperlink" Target="https://www.reddit.com/r/AmItheAsshole/comments/1aybqyz/aita_for_telling_my_wife_its_her_fault_that_our/krtvw48/" TargetMode="External"/><Relationship Id="rId1182" Type="http://schemas.openxmlformats.org/officeDocument/2006/relationships/hyperlink" Target="https://www.reddit.com/r/AmItheAsshole/comments/1aybqyz/aita_for_telling_my_wife_its_her_fault_that_our/kru6y0a/" TargetMode="External"/><Relationship Id="rId2026" Type="http://schemas.openxmlformats.org/officeDocument/2006/relationships/hyperlink" Target="https://www.reddit.com/r/AmItheAsshole/comments/1aybqyz/aita_for_telling_my_wife_its_her_fault_that_our/kru584y/" TargetMode="External"/><Relationship Id="rId205" Type="http://schemas.openxmlformats.org/officeDocument/2006/relationships/hyperlink" Target="https://www.reddit.com/r/AmItheAsshole/comments/1ayf6xz/aita_for_not_helping_my_wife_around_the_house/kruxtca/" TargetMode="External"/><Relationship Id="rId412" Type="http://schemas.openxmlformats.org/officeDocument/2006/relationships/hyperlink" Target="https://www.reddit.com/r/AmItheAsshole/comments/1ayf6xz/aita_for_not_helping_my_wife_around_the_house/krve8d5/" TargetMode="External"/><Relationship Id="rId857" Type="http://schemas.openxmlformats.org/officeDocument/2006/relationships/hyperlink" Target="https://www.reddit.com/r/AmItheAsshole/comments/1ayd22g/aita_for_wanting_my_gf_to_drop_her_guy_friend/krv2g1h/" TargetMode="External"/><Relationship Id="rId1042" Type="http://schemas.openxmlformats.org/officeDocument/2006/relationships/hyperlink" Target="https://www.reddit.com/r/AmItheAsshole/comments/1aybqyz/aita_for_telling_my_wife_its_her_fault_that_our/kru3v2g/" TargetMode="External"/><Relationship Id="rId1487" Type="http://schemas.openxmlformats.org/officeDocument/2006/relationships/hyperlink" Target="https://www.reddit.com/r/AmItheAsshole/comments/1aybqyz/aita_for_telling_my_wife_its_her_fault_that_our/kruwp6l/" TargetMode="External"/><Relationship Id="rId1694" Type="http://schemas.openxmlformats.org/officeDocument/2006/relationships/hyperlink" Target="https://www.reddit.com/r/AmItheAsshole/comments/1aybqyz/aita_for_telling_my_wife_its_her_fault_that_our/krubk6o/" TargetMode="External"/><Relationship Id="rId717" Type="http://schemas.openxmlformats.org/officeDocument/2006/relationships/hyperlink" Target="https://www.reddit.com/r/AmItheAsshole/comments/1ayf6xz/aita_for_not_helping_my_wife_around_the_house/kruyjzu/" TargetMode="External"/><Relationship Id="rId924" Type="http://schemas.openxmlformats.org/officeDocument/2006/relationships/hyperlink" Target="https://www.reddit.com/r/AmItheAsshole/comments/1aycvma/aita_for_telling_my_boyfriend_hes_taking_all_the/krtynz7/" TargetMode="External"/><Relationship Id="rId1347" Type="http://schemas.openxmlformats.org/officeDocument/2006/relationships/hyperlink" Target="https://www.reddit.com/r/AmItheAsshole/comments/1aybqyz/aita_for_telling_my_wife_its_her_fault_that_our/kruf99n/" TargetMode="External"/><Relationship Id="rId1554" Type="http://schemas.openxmlformats.org/officeDocument/2006/relationships/hyperlink" Target="https://www.reddit.com/r/AmItheAsshole/comments/1aybqyz/aita_for_telling_my_wife_its_her_fault_that_our/krvdhg1/" TargetMode="External"/><Relationship Id="rId1761" Type="http://schemas.openxmlformats.org/officeDocument/2006/relationships/hyperlink" Target="https://www.reddit.com/r/AmItheAsshole/comments/1aybqyz/aita_for_telling_my_wife_its_her_fault_that_our/kruvwd0/" TargetMode="External"/><Relationship Id="rId1999" Type="http://schemas.openxmlformats.org/officeDocument/2006/relationships/hyperlink" Target="https://www.reddit.com/r/AmItheAsshole/comments/1aybqyz/aita_for_telling_my_wife_its_her_fault_that_our/kru1z56/" TargetMode="External"/><Relationship Id="rId53" Type="http://schemas.openxmlformats.org/officeDocument/2006/relationships/hyperlink" Target="https://www.reddit.com/r/AmItheAsshole/comments/1ayf6xz/aita_for_not_helping_my_wife_around_the_house/krume0g/" TargetMode="External"/><Relationship Id="rId1207" Type="http://schemas.openxmlformats.org/officeDocument/2006/relationships/hyperlink" Target="https://www.reddit.com/r/AmItheAsshole/comments/1aybqyz/aita_for_telling_my_wife_its_her_fault_that_our/krtrk1q/" TargetMode="External"/><Relationship Id="rId1414" Type="http://schemas.openxmlformats.org/officeDocument/2006/relationships/hyperlink" Target="https://www.reddit.com/r/AmItheAsshole/comments/1aybqyz/aita_for_telling_my_wife_its_her_fault_that_our/krumsod/" TargetMode="External"/><Relationship Id="rId1621" Type="http://schemas.openxmlformats.org/officeDocument/2006/relationships/hyperlink" Target="https://www.reddit.com/r/AmItheAsshole/comments/1aybqyz/aita_for_telling_my_wife_its_her_fault_that_our/krv031d/" TargetMode="External"/><Relationship Id="rId1859" Type="http://schemas.openxmlformats.org/officeDocument/2006/relationships/hyperlink" Target="https://www.reddit.com/r/AmItheAsshole/comments/1aybqyz/aita_for_telling_my_wife_its_her_fault_that_our/krutxo8/" TargetMode="External"/><Relationship Id="rId1719" Type="http://schemas.openxmlformats.org/officeDocument/2006/relationships/hyperlink" Target="https://www.reddit.com/r/AmItheAsshole/comments/1aybqyz/aita_for_telling_my_wife_its_her_fault_that_our/krucwwp/" TargetMode="External"/><Relationship Id="rId1926" Type="http://schemas.openxmlformats.org/officeDocument/2006/relationships/hyperlink" Target="https://www.reddit.com/r/AmItheAsshole/comments/1aybqyz/aita_for_telling_my_wife_its_her_fault_that_our/krukv32/" TargetMode="External"/><Relationship Id="rId2090" Type="http://schemas.openxmlformats.org/officeDocument/2006/relationships/hyperlink" Target="https://www.reddit.com/r/AmItheAsshole/comments/1aybqyz/aita_for_telling_my_wife_its_her_fault_that_our/krugy1i/" TargetMode="External"/><Relationship Id="rId367" Type="http://schemas.openxmlformats.org/officeDocument/2006/relationships/hyperlink" Target="https://www.reddit.com/r/AmItheAsshole/comments/1ayf6xz/aita_for_not_helping_my_wife_around_the_house/krv9jgu/" TargetMode="External"/><Relationship Id="rId574" Type="http://schemas.openxmlformats.org/officeDocument/2006/relationships/hyperlink" Target="https://www.reddit.com/r/AmItheAsshole/comments/1ayf6xz/aita_for_not_helping_my_wife_around_the_house/krv6641/" TargetMode="External"/><Relationship Id="rId2048" Type="http://schemas.openxmlformats.org/officeDocument/2006/relationships/hyperlink" Target="https://www.reddit.com/r/AmItheAsshole/comments/1aybqyz/aita_for_telling_my_wife_its_her_fault_that_our/kruf4dc/" TargetMode="External"/><Relationship Id="rId227" Type="http://schemas.openxmlformats.org/officeDocument/2006/relationships/hyperlink" Target="https://www.reddit.com/r/AmItheAsshole/comments/1ayf6xz/aita_for_not_helping_my_wife_around_the_house/kruyvcv/" TargetMode="External"/><Relationship Id="rId781" Type="http://schemas.openxmlformats.org/officeDocument/2006/relationships/hyperlink" Target="https://www.reddit.com/r/AmItheAsshole/comments/1ayf6xz/aita_for_not_helping_my_wife_around_the_house/krv5x0j/" TargetMode="External"/><Relationship Id="rId879" Type="http://schemas.openxmlformats.org/officeDocument/2006/relationships/hyperlink" Target="https://www.reddit.com/r/AmItheAsshole/comments/1aycvma/aita_for_telling_my_boyfriend_hes_taking_all_the/krty9w9/" TargetMode="External"/><Relationship Id="rId434" Type="http://schemas.openxmlformats.org/officeDocument/2006/relationships/hyperlink" Target="https://www.reddit.com/r/AmItheAsshole/comments/1ayf6xz/aita_for_not_helping_my_wife_around_the_house/kruxsaa/" TargetMode="External"/><Relationship Id="rId641" Type="http://schemas.openxmlformats.org/officeDocument/2006/relationships/hyperlink" Target="https://www.reddit.com/r/AmItheAsshole/comments/1ayf6xz/aita_for_not_helping_my_wife_around_the_house/krv4fs2/" TargetMode="External"/><Relationship Id="rId739" Type="http://schemas.openxmlformats.org/officeDocument/2006/relationships/hyperlink" Target="https://www.reddit.com/r/AmItheAsshole/comments/1ayf6xz/aita_for_not_helping_my_wife_around_the_house/kruzcpl/" TargetMode="External"/><Relationship Id="rId1064" Type="http://schemas.openxmlformats.org/officeDocument/2006/relationships/hyperlink" Target="https://www.reddit.com/r/AmItheAsshole/comments/1aybqyz/aita_for_telling_my_wife_its_her_fault_that_our/kru7ruf/" TargetMode="External"/><Relationship Id="rId1271" Type="http://schemas.openxmlformats.org/officeDocument/2006/relationships/hyperlink" Target="https://www.reddit.com/r/AmItheAsshole/comments/1aybqyz/aita_for_telling_my_wife_its_her_fault_that_our/kru9pil/" TargetMode="External"/><Relationship Id="rId1369" Type="http://schemas.openxmlformats.org/officeDocument/2006/relationships/hyperlink" Target="https://www.reddit.com/r/AmItheAsshole/comments/1aybqyz/aita_for_telling_my_wife_its_her_fault_that_our/krugtyx/" TargetMode="External"/><Relationship Id="rId1576" Type="http://schemas.openxmlformats.org/officeDocument/2006/relationships/hyperlink" Target="https://www.reddit.com/r/AmItheAsshole/comments/1aybqyz/aita_for_telling_my_wife_its_her_fault_that_our/kru720w/" TargetMode="External"/><Relationship Id="rId2115" Type="http://schemas.openxmlformats.org/officeDocument/2006/relationships/hyperlink" Target="https://www.reddit.com/r/AmItheAsshole/comments/1aybqyz/aita_for_telling_my_wife_its_her_fault_that_our/krui4ta/" TargetMode="External"/><Relationship Id="rId501" Type="http://schemas.openxmlformats.org/officeDocument/2006/relationships/hyperlink" Target="https://www.reddit.com/r/AmItheAsshole/comments/1ayf6xz/aita_for_not_helping_my_wife_around_the_house/krv7daw/" TargetMode="External"/><Relationship Id="rId946" Type="http://schemas.openxmlformats.org/officeDocument/2006/relationships/hyperlink" Target="https://www.reddit.com/r/AmItheAsshole/comments/1aybqyz/aita_for_telling_my_wife_its_her_fault_that_our/krtpijp/" TargetMode="External"/><Relationship Id="rId1131" Type="http://schemas.openxmlformats.org/officeDocument/2006/relationships/hyperlink" Target="https://www.reddit.com/r/AmItheAsshole/comments/1aybqyz/aita_for_telling_my_wife_its_her_fault_that_our/kru37eu/" TargetMode="External"/><Relationship Id="rId1229" Type="http://schemas.openxmlformats.org/officeDocument/2006/relationships/hyperlink" Target="https://www.reddit.com/r/AmItheAsshole/comments/1aybqyz/aita_for_telling_my_wife_its_her_fault_that_our/kru5h07/" TargetMode="External"/><Relationship Id="rId1783" Type="http://schemas.openxmlformats.org/officeDocument/2006/relationships/hyperlink" Target="https://www.reddit.com/r/AmItheAsshole/comments/1aybqyz/aita_for_telling_my_wife_its_her_fault_that_our/krty2pc/" TargetMode="External"/><Relationship Id="rId1990" Type="http://schemas.openxmlformats.org/officeDocument/2006/relationships/hyperlink" Target="https://www.reddit.com/r/AmItheAsshole/comments/1aybqyz/aita_for_telling_my_wife_its_her_fault_that_our/kru2oi9/" TargetMode="External"/><Relationship Id="rId75" Type="http://schemas.openxmlformats.org/officeDocument/2006/relationships/hyperlink" Target="https://www.reddit.com/r/AmItheAsshole/comments/1ayf6xz/aita_for_not_helping_my_wife_around_the_house/krutz2l/" TargetMode="External"/><Relationship Id="rId806" Type="http://schemas.openxmlformats.org/officeDocument/2006/relationships/hyperlink" Target="https://www.reddit.com/r/AmItheAsshole/comments/1ayf6xz/aita_for_not_helping_my_wife_around_the_house/kruz35w/" TargetMode="External"/><Relationship Id="rId1436" Type="http://schemas.openxmlformats.org/officeDocument/2006/relationships/hyperlink" Target="https://www.reddit.com/r/AmItheAsshole/comments/1aybqyz/aita_for_telling_my_wife_its_her_fault_that_our/kruq85b/" TargetMode="External"/><Relationship Id="rId1643" Type="http://schemas.openxmlformats.org/officeDocument/2006/relationships/hyperlink" Target="https://www.reddit.com/r/AmItheAsshole/comments/1aybqyz/aita_for_telling_my_wife_its_her_fault_that_our/krv3e3l/" TargetMode="External"/><Relationship Id="rId1850" Type="http://schemas.openxmlformats.org/officeDocument/2006/relationships/hyperlink" Target="https://www.reddit.com/r/AmItheAsshole/comments/1aybqyz/aita_for_telling_my_wife_its_her_fault_that_our/kruywz1/" TargetMode="External"/><Relationship Id="rId1503" Type="http://schemas.openxmlformats.org/officeDocument/2006/relationships/hyperlink" Target="https://www.reddit.com/r/AmItheAsshole/comments/1aybqyz/aita_for_telling_my_wife_its_her_fault_that_our/krv1rw5/" TargetMode="External"/><Relationship Id="rId1710" Type="http://schemas.openxmlformats.org/officeDocument/2006/relationships/hyperlink" Target="https://www.reddit.com/r/AmItheAsshole/comments/1aybqyz/aita_for_telling_my_wife_its_her_fault_that_our/kruwujq/" TargetMode="External"/><Relationship Id="rId1948" Type="http://schemas.openxmlformats.org/officeDocument/2006/relationships/hyperlink" Target="https://www.reddit.com/r/AmItheAsshole/comments/1aybqyz/aita_for_telling_my_wife_its_her_fault_that_our/krufrdg/" TargetMode="External"/><Relationship Id="rId291" Type="http://schemas.openxmlformats.org/officeDocument/2006/relationships/hyperlink" Target="https://www.reddit.com/r/AmItheAsshole/comments/1ayf6xz/aita_for_not_helping_my_wife_around_the_house/krv2yqu/" TargetMode="External"/><Relationship Id="rId1808" Type="http://schemas.openxmlformats.org/officeDocument/2006/relationships/hyperlink" Target="https://www.reddit.com/r/AmItheAsshole/comments/1aybqyz/aita_for_telling_my_wife_its_her_fault_that_our/kruhyph/" TargetMode="External"/><Relationship Id="rId151" Type="http://schemas.openxmlformats.org/officeDocument/2006/relationships/hyperlink" Target="https://www.reddit.com/r/AmItheAsshole/comments/1ayf6xz/aita_for_not_helping_my_wife_around_the_house/krv3hbk/" TargetMode="External"/><Relationship Id="rId389" Type="http://schemas.openxmlformats.org/officeDocument/2006/relationships/hyperlink" Target="https://www.reddit.com/r/AmItheAsshole/comments/1ayf6xz/aita_for_not_helping_my_wife_around_the_house/krvb9xx/" TargetMode="External"/><Relationship Id="rId596" Type="http://schemas.openxmlformats.org/officeDocument/2006/relationships/hyperlink" Target="https://www.reddit.com/r/AmItheAsshole/comments/1ayf6xz/aita_for_not_helping_my_wife_around_the_house/kruzzrh/" TargetMode="External"/><Relationship Id="rId249" Type="http://schemas.openxmlformats.org/officeDocument/2006/relationships/hyperlink" Target="https://www.reddit.com/r/AmItheAsshole/comments/1ayf6xz/aita_for_not_helping_my_wife_around_the_house/krv00dr/" TargetMode="External"/><Relationship Id="rId456" Type="http://schemas.openxmlformats.org/officeDocument/2006/relationships/hyperlink" Target="https://www.reddit.com/r/AmItheAsshole/comments/1ayf6xz/aita_for_not_helping_my_wife_around_the_house/krv5w0q/" TargetMode="External"/><Relationship Id="rId663" Type="http://schemas.openxmlformats.org/officeDocument/2006/relationships/hyperlink" Target="https://www.reddit.com/r/AmItheAsshole/comments/1ayf6xz/aita_for_not_helping_my_wife_around_the_house/krun3dz/" TargetMode="External"/><Relationship Id="rId870" Type="http://schemas.openxmlformats.org/officeDocument/2006/relationships/hyperlink" Target="https://www.reddit.com/r/AmItheAsshole/comments/1ayd22g/aita_for_wanting_my_gf_to_drop_her_guy_friend/krudtlt/" TargetMode="External"/><Relationship Id="rId1086" Type="http://schemas.openxmlformats.org/officeDocument/2006/relationships/hyperlink" Target="https://www.reddit.com/r/AmItheAsshole/comments/1aybqyz/aita_for_telling_my_wife_its_her_fault_that_our/kruk8jf/" TargetMode="External"/><Relationship Id="rId1293" Type="http://schemas.openxmlformats.org/officeDocument/2006/relationships/hyperlink" Target="https://www.reddit.com/r/AmItheAsshole/comments/1aybqyz/aita_for_telling_my_wife_its_her_fault_that_our/krub688/" TargetMode="External"/><Relationship Id="rId109" Type="http://schemas.openxmlformats.org/officeDocument/2006/relationships/hyperlink" Target="https://www.reddit.com/r/AmItheAsshole/comments/1ayf6xz/aita_for_not_helping_my_wife_around_the_house/kruofa7/" TargetMode="External"/><Relationship Id="rId316" Type="http://schemas.openxmlformats.org/officeDocument/2006/relationships/hyperlink" Target="https://www.reddit.com/r/AmItheAsshole/comments/1ayf6xz/aita_for_not_helping_my_wife_around_the_house/krv5jjh/" TargetMode="External"/><Relationship Id="rId523" Type="http://schemas.openxmlformats.org/officeDocument/2006/relationships/hyperlink" Target="https://www.reddit.com/r/AmItheAsshole/comments/1ayf6xz/aita_for_not_helping_my_wife_around_the_house/kruzkdr/" TargetMode="External"/><Relationship Id="rId968" Type="http://schemas.openxmlformats.org/officeDocument/2006/relationships/hyperlink" Target="https://www.reddit.com/r/AmItheAsshole/comments/1aybqyz/aita_for_telling_my_wife_its_her_fault_that_our/krtv8gm/" TargetMode="External"/><Relationship Id="rId1153" Type="http://schemas.openxmlformats.org/officeDocument/2006/relationships/hyperlink" Target="https://www.reddit.com/r/AmItheAsshole/comments/1aybqyz/aita_for_telling_my_wife_its_her_fault_that_our/kru6uy5/" TargetMode="External"/><Relationship Id="rId1598" Type="http://schemas.openxmlformats.org/officeDocument/2006/relationships/hyperlink" Target="https://www.reddit.com/r/AmItheAsshole/comments/1aybqyz/aita_for_telling_my_wife_its_her_fault_that_our/krudl8f/" TargetMode="External"/><Relationship Id="rId97" Type="http://schemas.openxmlformats.org/officeDocument/2006/relationships/hyperlink" Target="https://www.reddit.com/r/AmItheAsshole/comments/1ayf6xz/aita_for_not_helping_my_wife_around_the_house/kruvw9d/" TargetMode="External"/><Relationship Id="rId730" Type="http://schemas.openxmlformats.org/officeDocument/2006/relationships/hyperlink" Target="https://www.reddit.com/r/AmItheAsshole/comments/1ayf6xz/aita_for_not_helping_my_wife_around_the_house/kruvkak/" TargetMode="External"/><Relationship Id="rId828" Type="http://schemas.openxmlformats.org/officeDocument/2006/relationships/hyperlink" Target="https://www.reddit.com/r/AmItheAsshole/comments/1aydd2r/aita_for_talking_about_my_sisters_death_with_my/krv0023/" TargetMode="External"/><Relationship Id="rId1013" Type="http://schemas.openxmlformats.org/officeDocument/2006/relationships/hyperlink" Target="https://www.reddit.com/r/AmItheAsshole/comments/1aybqyz/aita_for_telling_my_wife_its_her_fault_that_our/kruhc0o/" TargetMode="External"/><Relationship Id="rId1360" Type="http://schemas.openxmlformats.org/officeDocument/2006/relationships/hyperlink" Target="https://www.reddit.com/r/AmItheAsshole/comments/1aybqyz/aita_for_telling_my_wife_its_her_fault_that_our/krugavx/" TargetMode="External"/><Relationship Id="rId1458" Type="http://schemas.openxmlformats.org/officeDocument/2006/relationships/hyperlink" Target="https://www.reddit.com/r/AmItheAsshole/comments/1aybqyz/aita_for_telling_my_wife_its_her_fault_that_our/kruslhw/" TargetMode="External"/><Relationship Id="rId1665" Type="http://schemas.openxmlformats.org/officeDocument/2006/relationships/hyperlink" Target="https://www.reddit.com/r/AmItheAsshole/comments/1aybqyz/aita_for_telling_my_wife_its_her_fault_that_our/kru3sy5/" TargetMode="External"/><Relationship Id="rId1872" Type="http://schemas.openxmlformats.org/officeDocument/2006/relationships/hyperlink" Target="https://www.reddit.com/r/AmItheAsshole/comments/1aybqyz/aita_for_telling_my_wife_its_her_fault_that_our/krucve3/" TargetMode="External"/><Relationship Id="rId1220" Type="http://schemas.openxmlformats.org/officeDocument/2006/relationships/hyperlink" Target="https://www.reddit.com/r/AmItheAsshole/comments/1aybqyz/aita_for_telling_my_wife_its_her_fault_that_our/kru4dyc/" TargetMode="External"/><Relationship Id="rId1318" Type="http://schemas.openxmlformats.org/officeDocument/2006/relationships/hyperlink" Target="https://www.reddit.com/r/AmItheAsshole/comments/1aybqyz/aita_for_telling_my_wife_its_her_fault_that_our/krucw3u/" TargetMode="External"/><Relationship Id="rId1525" Type="http://schemas.openxmlformats.org/officeDocument/2006/relationships/hyperlink" Target="https://www.reddit.com/r/AmItheAsshole/comments/1aybqyz/aita_for_telling_my_wife_its_her_fault_that_our/krv591q/" TargetMode="External"/><Relationship Id="rId1732" Type="http://schemas.openxmlformats.org/officeDocument/2006/relationships/hyperlink" Target="https://www.reddit.com/r/AmItheAsshole/comments/1aybqyz/aita_for_telling_my_wife_its_her_fault_that_our/krtqrdg/" TargetMode="External"/><Relationship Id="rId24" Type="http://schemas.openxmlformats.org/officeDocument/2006/relationships/hyperlink" Target="https://www.reddit.com/r/AmItheAsshole/comments/1ayijeb/wibta_for_yelling_at_my_boyfriends_little_brother/krv6nep/" TargetMode="External"/><Relationship Id="rId173" Type="http://schemas.openxmlformats.org/officeDocument/2006/relationships/hyperlink" Target="https://www.reddit.com/r/AmItheAsshole/comments/1ayf6xz/aita_for_not_helping_my_wife_around_the_house/krurs9s/" TargetMode="External"/><Relationship Id="rId380" Type="http://schemas.openxmlformats.org/officeDocument/2006/relationships/hyperlink" Target="https://www.reddit.com/r/AmItheAsshole/comments/1ayf6xz/aita_for_not_helping_my_wife_around_the_house/krvacwm/" TargetMode="External"/><Relationship Id="rId2061" Type="http://schemas.openxmlformats.org/officeDocument/2006/relationships/hyperlink" Target="https://www.reddit.com/r/AmItheAsshole/comments/1aybqyz/aita_for_telling_my_wife_its_her_fault_that_our/kruhad3/" TargetMode="External"/><Relationship Id="rId240" Type="http://schemas.openxmlformats.org/officeDocument/2006/relationships/hyperlink" Target="https://www.reddit.com/r/AmItheAsshole/comments/1ayf6xz/aita_for_not_helping_my_wife_around_the_house/kruzd1o/" TargetMode="External"/><Relationship Id="rId478" Type="http://schemas.openxmlformats.org/officeDocument/2006/relationships/hyperlink" Target="https://www.reddit.com/r/AmItheAsshole/comments/1ayf6xz/aita_for_not_helping_my_wife_around_the_house/kruv05l/" TargetMode="External"/><Relationship Id="rId685" Type="http://schemas.openxmlformats.org/officeDocument/2006/relationships/hyperlink" Target="https://www.reddit.com/r/AmItheAsshole/comments/1ayf6xz/aita_for_not_helping_my_wife_around_the_house/krv4an5/" TargetMode="External"/><Relationship Id="rId892" Type="http://schemas.openxmlformats.org/officeDocument/2006/relationships/hyperlink" Target="https://www.reddit.com/r/AmItheAsshole/comments/1aycvma/aita_for_telling_my_boyfriend_hes_taking_all_the/kruiy59/" TargetMode="External"/><Relationship Id="rId100" Type="http://schemas.openxmlformats.org/officeDocument/2006/relationships/hyperlink" Target="https://www.reddit.com/r/AmItheAsshole/comments/1ayf6xz/aita_for_not_helping_my_wife_around_the_house/krulg21/" TargetMode="External"/><Relationship Id="rId338" Type="http://schemas.openxmlformats.org/officeDocument/2006/relationships/hyperlink" Target="https://www.reddit.com/r/AmItheAsshole/comments/1ayf6xz/aita_for_not_helping_my_wife_around_the_house/krv7g6p/" TargetMode="External"/><Relationship Id="rId545" Type="http://schemas.openxmlformats.org/officeDocument/2006/relationships/hyperlink" Target="https://www.reddit.com/r/AmItheAsshole/comments/1ayf6xz/aita_for_not_helping_my_wife_around_the_house/krv9tuq/" TargetMode="External"/><Relationship Id="rId752" Type="http://schemas.openxmlformats.org/officeDocument/2006/relationships/hyperlink" Target="https://www.reddit.com/r/AmItheAsshole/comments/1ayf6xz/aita_for_not_helping_my_wife_around_the_house/krv66mc/" TargetMode="External"/><Relationship Id="rId1175" Type="http://schemas.openxmlformats.org/officeDocument/2006/relationships/hyperlink" Target="https://www.reddit.com/r/AmItheAsshole/comments/1aybqyz/aita_for_telling_my_wife_its_her_fault_that_our/kru2z4c/" TargetMode="External"/><Relationship Id="rId1382" Type="http://schemas.openxmlformats.org/officeDocument/2006/relationships/hyperlink" Target="https://www.reddit.com/r/AmItheAsshole/comments/1aybqyz/aita_for_telling_my_wife_its_her_fault_that_our/kruixpe/" TargetMode="External"/><Relationship Id="rId2019" Type="http://schemas.openxmlformats.org/officeDocument/2006/relationships/hyperlink" Target="https://www.reddit.com/r/AmItheAsshole/comments/1aybqyz/aita_for_telling_my_wife_its_her_fault_that_our/krub5e9/" TargetMode="External"/><Relationship Id="rId405" Type="http://schemas.openxmlformats.org/officeDocument/2006/relationships/hyperlink" Target="https://www.reddit.com/r/AmItheAsshole/comments/1ayf6xz/aita_for_not_helping_my_wife_around_the_house/krvdbil/" TargetMode="External"/><Relationship Id="rId612" Type="http://schemas.openxmlformats.org/officeDocument/2006/relationships/hyperlink" Target="https://www.reddit.com/r/AmItheAsshole/comments/1ayf6xz/aita_for_not_helping_my_wife_around_the_house/krveop4/" TargetMode="External"/><Relationship Id="rId1035" Type="http://schemas.openxmlformats.org/officeDocument/2006/relationships/hyperlink" Target="https://www.reddit.com/r/AmItheAsshole/comments/1aybqyz/aita_for_telling_my_wife_its_her_fault_that_our/kru0dqf/" TargetMode="External"/><Relationship Id="rId1242" Type="http://schemas.openxmlformats.org/officeDocument/2006/relationships/hyperlink" Target="https://www.reddit.com/r/AmItheAsshole/comments/1aybqyz/aita_for_telling_my_wife_its_her_fault_that_our/kru7g6q/" TargetMode="External"/><Relationship Id="rId1687" Type="http://schemas.openxmlformats.org/officeDocument/2006/relationships/hyperlink" Target="https://www.reddit.com/r/AmItheAsshole/comments/1aybqyz/aita_for_telling_my_wife_its_her_fault_that_our/kru1dbe/" TargetMode="External"/><Relationship Id="rId1894" Type="http://schemas.openxmlformats.org/officeDocument/2006/relationships/hyperlink" Target="https://www.reddit.com/r/AmItheAsshole/comments/1aybqyz/aita_for_telling_my_wife_its_her_fault_that_our/kru1y7a/" TargetMode="External"/><Relationship Id="rId917" Type="http://schemas.openxmlformats.org/officeDocument/2006/relationships/hyperlink" Target="https://www.reddit.com/r/AmItheAsshole/comments/1aycvma/aita_for_telling_my_boyfriend_hes_taking_all_the/kru1spf/" TargetMode="External"/><Relationship Id="rId1102" Type="http://schemas.openxmlformats.org/officeDocument/2006/relationships/hyperlink" Target="https://www.reddit.com/r/AmItheAsshole/comments/1aybqyz/aita_for_telling_my_wife_its_her_fault_that_our/krv6d64/" TargetMode="External"/><Relationship Id="rId1547" Type="http://schemas.openxmlformats.org/officeDocument/2006/relationships/hyperlink" Target="https://www.reddit.com/r/AmItheAsshole/comments/1aybqyz/aita_for_telling_my_wife_its_her_fault_that_our/krvayyh/" TargetMode="External"/><Relationship Id="rId1754" Type="http://schemas.openxmlformats.org/officeDocument/2006/relationships/hyperlink" Target="https://www.reddit.com/r/AmItheAsshole/comments/1aybqyz/aita_for_telling_my_wife_its_her_fault_that_our/krv7n3p/" TargetMode="External"/><Relationship Id="rId1961" Type="http://schemas.openxmlformats.org/officeDocument/2006/relationships/hyperlink" Target="https://www.reddit.com/r/AmItheAsshole/comments/1aybqyz/aita_for_telling_my_wife_its_her_fault_that_our/kru784y/" TargetMode="External"/><Relationship Id="rId46" Type="http://schemas.openxmlformats.org/officeDocument/2006/relationships/hyperlink" Target="https://www.reddit.com/r/AmItheAsshole/comments/1ayf6xz/aita_for_not_helping_my_wife_around_the_house/krumdgu/" TargetMode="External"/><Relationship Id="rId1407" Type="http://schemas.openxmlformats.org/officeDocument/2006/relationships/hyperlink" Target="https://www.reddit.com/r/AmItheAsshole/comments/1aybqyz/aita_for_telling_my_wife_its_her_fault_that_our/krumc6i/" TargetMode="External"/><Relationship Id="rId1614" Type="http://schemas.openxmlformats.org/officeDocument/2006/relationships/hyperlink" Target="https://www.reddit.com/r/AmItheAsshole/comments/1aybqyz/aita_for_telling_my_wife_its_her_fault_that_our/kruoukf/" TargetMode="External"/><Relationship Id="rId1821" Type="http://schemas.openxmlformats.org/officeDocument/2006/relationships/hyperlink" Target="https://www.reddit.com/r/AmItheAsshole/comments/1aybqyz/aita_for_telling_my_wife_its_her_fault_that_our/krugi9z/" TargetMode="External"/><Relationship Id="rId195" Type="http://schemas.openxmlformats.org/officeDocument/2006/relationships/hyperlink" Target="https://www.reddit.com/r/AmItheAsshole/comments/1ayf6xz/aita_for_not_helping_my_wife_around_the_house/kruwr90/" TargetMode="External"/><Relationship Id="rId1919" Type="http://schemas.openxmlformats.org/officeDocument/2006/relationships/hyperlink" Target="https://www.reddit.com/r/AmItheAsshole/comments/1aybqyz/aita_for_telling_my_wife_its_her_fault_that_our/krulhas/" TargetMode="External"/><Relationship Id="rId2083" Type="http://schemas.openxmlformats.org/officeDocument/2006/relationships/hyperlink" Target="https://www.reddit.com/r/AmItheAsshole/comments/1aybqyz/aita_for_telling_my_wife_its_her_fault_that_our/kruvd03/" TargetMode="External"/><Relationship Id="rId262" Type="http://schemas.openxmlformats.org/officeDocument/2006/relationships/hyperlink" Target="https://www.reddit.com/r/AmItheAsshole/comments/1ayf6xz/aita_for_not_helping_my_wife_around_the_house/krv0pt8/" TargetMode="External"/><Relationship Id="rId567" Type="http://schemas.openxmlformats.org/officeDocument/2006/relationships/hyperlink" Target="https://www.reddit.com/r/AmItheAsshole/comments/1ayf6xz/aita_for_not_helping_my_wife_around_the_house/kruk44h/" TargetMode="External"/><Relationship Id="rId1197" Type="http://schemas.openxmlformats.org/officeDocument/2006/relationships/hyperlink" Target="https://www.reddit.com/r/AmItheAsshole/comments/1aybqyz/aita_for_telling_my_wife_its_her_fault_that_our/krtz4vs/" TargetMode="External"/><Relationship Id="rId122" Type="http://schemas.openxmlformats.org/officeDocument/2006/relationships/hyperlink" Target="https://www.reddit.com/r/AmItheAsshole/comments/1ayf6xz/aita_for_not_helping_my_wife_around_the_house/kruj088/" TargetMode="External"/><Relationship Id="rId774" Type="http://schemas.openxmlformats.org/officeDocument/2006/relationships/hyperlink" Target="https://www.reddit.com/r/AmItheAsshole/comments/1ayf6xz/aita_for_not_helping_my_wife_around_the_house/kruwydg/" TargetMode="External"/><Relationship Id="rId981" Type="http://schemas.openxmlformats.org/officeDocument/2006/relationships/hyperlink" Target="https://www.reddit.com/r/AmItheAsshole/comments/1aybqyz/aita_for_telling_my_wife_its_her_fault_that_our/krtzmyo/" TargetMode="External"/><Relationship Id="rId1057" Type="http://schemas.openxmlformats.org/officeDocument/2006/relationships/hyperlink" Target="https://www.reddit.com/r/AmItheAsshole/comments/1aybqyz/aita_for_telling_my_wife_its_her_fault_that_our/kru5vkw/" TargetMode="External"/><Relationship Id="rId2010" Type="http://schemas.openxmlformats.org/officeDocument/2006/relationships/hyperlink" Target="https://www.reddit.com/r/AmItheAsshole/comments/1aybqyz/aita_for_telling_my_wife_its_her_fault_that_our/kruuvs2/" TargetMode="External"/><Relationship Id="rId427" Type="http://schemas.openxmlformats.org/officeDocument/2006/relationships/hyperlink" Target="https://www.reddit.com/r/AmItheAsshole/comments/1ayf6xz/aita_for_not_helping_my_wife_around_the_house/krvf0qd/" TargetMode="External"/><Relationship Id="rId634" Type="http://schemas.openxmlformats.org/officeDocument/2006/relationships/hyperlink" Target="https://www.reddit.com/r/AmItheAsshole/comments/1ayf6xz/aita_for_not_helping_my_wife_around_the_house/krv5sz1/" TargetMode="External"/><Relationship Id="rId841" Type="http://schemas.openxmlformats.org/officeDocument/2006/relationships/hyperlink" Target="https://www.reddit.com/r/AmItheAsshole/comments/1aydd2r/aita_for_talking_about_my_sisters_death_with_my/kruukov/" TargetMode="External"/><Relationship Id="rId1264" Type="http://schemas.openxmlformats.org/officeDocument/2006/relationships/hyperlink" Target="https://www.reddit.com/r/AmItheAsshole/comments/1aybqyz/aita_for_telling_my_wife_its_her_fault_that_our/kru9e71/" TargetMode="External"/><Relationship Id="rId1471" Type="http://schemas.openxmlformats.org/officeDocument/2006/relationships/hyperlink" Target="https://www.reddit.com/r/AmItheAsshole/comments/1aybqyz/aita_for_telling_my_wife_its_her_fault_that_our/krutr01/" TargetMode="External"/><Relationship Id="rId1569" Type="http://schemas.openxmlformats.org/officeDocument/2006/relationships/hyperlink" Target="https://www.reddit.com/r/AmItheAsshole/comments/1aybqyz/aita_for_telling_my_wife_its_her_fault_that_our/kru8a8u/" TargetMode="External"/><Relationship Id="rId2108" Type="http://schemas.openxmlformats.org/officeDocument/2006/relationships/hyperlink" Target="https://www.reddit.com/r/AmItheAsshole/comments/1aybqyz/aita_for_telling_my_wife_its_her_fault_that_our/krv452i/" TargetMode="External"/><Relationship Id="rId701" Type="http://schemas.openxmlformats.org/officeDocument/2006/relationships/hyperlink" Target="https://www.reddit.com/r/AmItheAsshole/comments/1ayf6xz/aita_for_not_helping_my_wife_around_the_house/kruqyeo/" TargetMode="External"/><Relationship Id="rId939" Type="http://schemas.openxmlformats.org/officeDocument/2006/relationships/hyperlink" Target="https://www.reddit.com/r/AmItheAsshole/comments/1aybqyz/aita_for_telling_my_wife_its_her_fault_that_our/krtq3n0/" TargetMode="External"/><Relationship Id="rId1124" Type="http://schemas.openxmlformats.org/officeDocument/2006/relationships/hyperlink" Target="https://www.reddit.com/r/AmItheAsshole/comments/1aybqyz/aita_for_telling_my_wife_its_her_fault_that_our/krtu6yk/" TargetMode="External"/><Relationship Id="rId1331" Type="http://schemas.openxmlformats.org/officeDocument/2006/relationships/hyperlink" Target="https://www.reddit.com/r/AmItheAsshole/comments/1aybqyz/aita_for_telling_my_wife_its_her_fault_that_our/krudv47/" TargetMode="External"/><Relationship Id="rId1776" Type="http://schemas.openxmlformats.org/officeDocument/2006/relationships/hyperlink" Target="https://www.reddit.com/r/AmItheAsshole/comments/1aybqyz/aita_for_telling_my_wife_its_her_fault_that_our/krv0l4h/" TargetMode="External"/><Relationship Id="rId1983" Type="http://schemas.openxmlformats.org/officeDocument/2006/relationships/hyperlink" Target="https://www.reddit.com/r/AmItheAsshole/comments/1aybqyz/aita_for_telling_my_wife_its_her_fault_that_our/krul7ud/" TargetMode="External"/><Relationship Id="rId68" Type="http://schemas.openxmlformats.org/officeDocument/2006/relationships/hyperlink" Target="https://www.reddit.com/r/AmItheAsshole/comments/1ayf6xz/aita_for_not_helping_my_wife_around_the_house/krumt50/" TargetMode="External"/><Relationship Id="rId1429" Type="http://schemas.openxmlformats.org/officeDocument/2006/relationships/hyperlink" Target="https://www.reddit.com/r/AmItheAsshole/comments/1aybqyz/aita_for_telling_my_wife_its_her_fault_that_our/kruourw/" TargetMode="External"/><Relationship Id="rId1636" Type="http://schemas.openxmlformats.org/officeDocument/2006/relationships/hyperlink" Target="https://www.reddit.com/r/AmItheAsshole/comments/1aybqyz/aita_for_telling_my_wife_its_her_fault_that_our/krudomy/" TargetMode="External"/><Relationship Id="rId1843" Type="http://schemas.openxmlformats.org/officeDocument/2006/relationships/hyperlink" Target="https://www.reddit.com/r/AmItheAsshole/comments/1aybqyz/aita_for_telling_my_wife_its_her_fault_that_our/krtyb6g/" TargetMode="External"/><Relationship Id="rId1703" Type="http://schemas.openxmlformats.org/officeDocument/2006/relationships/hyperlink" Target="https://www.reddit.com/r/AmItheAsshole/comments/1aybqyz/aita_for_telling_my_wife_its_her_fault_that_our/kruixs7/" TargetMode="External"/><Relationship Id="rId1910" Type="http://schemas.openxmlformats.org/officeDocument/2006/relationships/hyperlink" Target="https://www.reddit.com/r/AmItheAsshole/comments/1aybqyz/aita_for_telling_my_wife_its_her_fault_that_our/kru4ycg/" TargetMode="External"/><Relationship Id="rId284" Type="http://schemas.openxmlformats.org/officeDocument/2006/relationships/hyperlink" Target="https://www.reddit.com/r/AmItheAsshole/comments/1ayf6xz/aita_for_not_helping_my_wife_around_the_house/krv245m/" TargetMode="External"/><Relationship Id="rId491" Type="http://schemas.openxmlformats.org/officeDocument/2006/relationships/hyperlink" Target="https://www.reddit.com/r/AmItheAsshole/comments/1ayf6xz/aita_for_not_helping_my_wife_around_the_house/kruyc8t/" TargetMode="External"/><Relationship Id="rId144" Type="http://schemas.openxmlformats.org/officeDocument/2006/relationships/hyperlink" Target="https://www.reddit.com/r/AmItheAsshole/comments/1ayf6xz/aita_for_not_helping_my_wife_around_the_house/krv2aba/" TargetMode="External"/><Relationship Id="rId589" Type="http://schemas.openxmlformats.org/officeDocument/2006/relationships/hyperlink" Target="https://www.reddit.com/r/AmItheAsshole/comments/1ayf6xz/aita_for_not_helping_my_wife_around_the_house/krv2pjv/" TargetMode="External"/><Relationship Id="rId796" Type="http://schemas.openxmlformats.org/officeDocument/2006/relationships/hyperlink" Target="https://www.reddit.com/r/AmItheAsshole/comments/1ayf6xz/aita_for_not_helping_my_wife_around_the_house/krv7br8/" TargetMode="External"/><Relationship Id="rId351" Type="http://schemas.openxmlformats.org/officeDocument/2006/relationships/hyperlink" Target="https://www.reddit.com/r/AmItheAsshole/comments/1ayf6xz/aita_for_not_helping_my_wife_around_the_house/krv83z2/" TargetMode="External"/><Relationship Id="rId449" Type="http://schemas.openxmlformats.org/officeDocument/2006/relationships/hyperlink" Target="https://www.reddit.com/r/AmItheAsshole/comments/1ayf6xz/aita_for_not_helping_my_wife_around_the_house/kruwiyl/" TargetMode="External"/><Relationship Id="rId656" Type="http://schemas.openxmlformats.org/officeDocument/2006/relationships/hyperlink" Target="https://www.reddit.com/r/AmItheAsshole/comments/1ayf6xz/aita_for_not_helping_my_wife_around_the_house/krv3ym8/" TargetMode="External"/><Relationship Id="rId863" Type="http://schemas.openxmlformats.org/officeDocument/2006/relationships/hyperlink" Target="https://www.reddit.com/r/AmItheAsshole/comments/1ayd22g/aita_for_wanting_my_gf_to_drop_her_guy_friend/kruqzjm/" TargetMode="External"/><Relationship Id="rId1079" Type="http://schemas.openxmlformats.org/officeDocument/2006/relationships/hyperlink" Target="https://www.reddit.com/r/AmItheAsshole/comments/1aybqyz/aita_for_telling_my_wife_its_her_fault_that_our/kruilyp/" TargetMode="External"/><Relationship Id="rId1286" Type="http://schemas.openxmlformats.org/officeDocument/2006/relationships/hyperlink" Target="https://www.reddit.com/r/AmItheAsshole/comments/1aybqyz/aita_for_telling_my_wife_its_her_fault_that_our/kruavn7/" TargetMode="External"/><Relationship Id="rId1493" Type="http://schemas.openxmlformats.org/officeDocument/2006/relationships/hyperlink" Target="https://www.reddit.com/r/AmItheAsshole/comments/1aybqyz/aita_for_telling_my_wife_its_her_fault_that_our/kruyhu7/" TargetMode="External"/><Relationship Id="rId2032" Type="http://schemas.openxmlformats.org/officeDocument/2006/relationships/hyperlink" Target="https://www.reddit.com/r/AmItheAsshole/comments/1aybqyz/aita_for_telling_my_wife_its_her_fault_that_our/krus2r1/" TargetMode="External"/><Relationship Id="rId211" Type="http://schemas.openxmlformats.org/officeDocument/2006/relationships/hyperlink" Target="https://www.reddit.com/r/AmItheAsshole/comments/1ayf6xz/aita_for_not_helping_my_wife_around_the_house/kruy2ui/" TargetMode="External"/><Relationship Id="rId309" Type="http://schemas.openxmlformats.org/officeDocument/2006/relationships/hyperlink" Target="https://www.reddit.com/r/AmItheAsshole/comments/1ayf6xz/aita_for_not_helping_my_wife_around_the_house/krv57s4/" TargetMode="External"/><Relationship Id="rId516" Type="http://schemas.openxmlformats.org/officeDocument/2006/relationships/hyperlink" Target="https://www.reddit.com/r/AmItheAsshole/comments/1ayf6xz/aita_for_not_helping_my_wife_around_the_house/kruqq2v/" TargetMode="External"/><Relationship Id="rId1146" Type="http://schemas.openxmlformats.org/officeDocument/2006/relationships/hyperlink" Target="https://www.reddit.com/r/AmItheAsshole/comments/1aybqyz/aita_for_telling_my_wife_its_her_fault_that_our/kru270m/" TargetMode="External"/><Relationship Id="rId1798" Type="http://schemas.openxmlformats.org/officeDocument/2006/relationships/hyperlink" Target="https://www.reddit.com/r/AmItheAsshole/comments/1aybqyz/aita_for_telling_my_wife_its_her_fault_that_our/kruifcf/" TargetMode="External"/><Relationship Id="rId723" Type="http://schemas.openxmlformats.org/officeDocument/2006/relationships/hyperlink" Target="https://www.reddit.com/r/AmItheAsshole/comments/1ayf6xz/aita_for_not_helping_my_wife_around_the_house/kruzr53/" TargetMode="External"/><Relationship Id="rId930" Type="http://schemas.openxmlformats.org/officeDocument/2006/relationships/hyperlink" Target="https://www.reddit.com/r/AmItheAsshole/comments/1aybqyz/aita_for_telling_my_wife_its_her_fault_that_our/" TargetMode="External"/><Relationship Id="rId1006" Type="http://schemas.openxmlformats.org/officeDocument/2006/relationships/hyperlink" Target="https://www.reddit.com/r/AmItheAsshole/comments/1aybqyz/aita_for_telling_my_wife_its_her_fault_that_our/kru2zl5/" TargetMode="External"/><Relationship Id="rId1353" Type="http://schemas.openxmlformats.org/officeDocument/2006/relationships/hyperlink" Target="https://www.reddit.com/r/AmItheAsshole/comments/1aybqyz/aita_for_telling_my_wife_its_her_fault_that_our/krufpky/" TargetMode="External"/><Relationship Id="rId1560" Type="http://schemas.openxmlformats.org/officeDocument/2006/relationships/hyperlink" Target="https://www.reddit.com/r/AmItheAsshole/comments/1aybqyz/aita_for_telling_my_wife_its_her_fault_that_our/kru8ve7/" TargetMode="External"/><Relationship Id="rId1658" Type="http://schemas.openxmlformats.org/officeDocument/2006/relationships/hyperlink" Target="https://www.reddit.com/r/AmItheAsshole/comments/1aybqyz/aita_for_telling_my_wife_its_her_fault_that_our/kruaby2/" TargetMode="External"/><Relationship Id="rId1865" Type="http://schemas.openxmlformats.org/officeDocument/2006/relationships/hyperlink" Target="https://www.reddit.com/r/AmItheAsshole/comments/1aybqyz/aita_for_telling_my_wife_its_her_fault_that_our/kru93jp/" TargetMode="External"/><Relationship Id="rId1213" Type="http://schemas.openxmlformats.org/officeDocument/2006/relationships/hyperlink" Target="https://www.reddit.com/r/AmItheAsshole/comments/1aybqyz/aita_for_telling_my_wife_its_her_fault_that_our/kru317c/" TargetMode="External"/><Relationship Id="rId1420" Type="http://schemas.openxmlformats.org/officeDocument/2006/relationships/hyperlink" Target="https://www.reddit.com/r/AmItheAsshole/comments/1aybqyz/aita_for_telling_my_wife_its_her_fault_that_our/krunjfm/" TargetMode="External"/><Relationship Id="rId1518" Type="http://schemas.openxmlformats.org/officeDocument/2006/relationships/hyperlink" Target="https://www.reddit.com/r/AmItheAsshole/comments/1aybqyz/aita_for_telling_my_wife_its_her_fault_that_our/krv3qbk/" TargetMode="External"/><Relationship Id="rId1725" Type="http://schemas.openxmlformats.org/officeDocument/2006/relationships/hyperlink" Target="https://www.reddit.com/r/AmItheAsshole/comments/1aybqyz/aita_for_telling_my_wife_its_her_fault_that_our/krtzkn1/" TargetMode="External"/><Relationship Id="rId1932" Type="http://schemas.openxmlformats.org/officeDocument/2006/relationships/hyperlink" Target="https://www.reddit.com/r/AmItheAsshole/comments/1aybqyz/aita_for_telling_my_wife_its_her_fault_that_our/kru0bof/" TargetMode="External"/><Relationship Id="rId17" Type="http://schemas.openxmlformats.org/officeDocument/2006/relationships/hyperlink" Target="https://www.reddit.com/r/AmItheAsshole/comments/1ayjacu/aita_for_asking_my_partner_to_talk_to_his_now/krv5hhn/" TargetMode="External"/><Relationship Id="rId166" Type="http://schemas.openxmlformats.org/officeDocument/2006/relationships/hyperlink" Target="https://www.reddit.com/r/AmItheAsshole/comments/1ayf6xz/aita_for_not_helping_my_wife_around_the_house/krv3513/" TargetMode="External"/><Relationship Id="rId373" Type="http://schemas.openxmlformats.org/officeDocument/2006/relationships/hyperlink" Target="https://www.reddit.com/r/AmItheAsshole/comments/1ayf6xz/aita_for_not_helping_my_wife_around_the_house/krv9ssl/" TargetMode="External"/><Relationship Id="rId580" Type="http://schemas.openxmlformats.org/officeDocument/2006/relationships/hyperlink" Target="https://www.reddit.com/r/AmItheAsshole/comments/1ayf6xz/aita_for_not_helping_my_wife_around_the_house/krvbcs9/" TargetMode="External"/><Relationship Id="rId2054" Type="http://schemas.openxmlformats.org/officeDocument/2006/relationships/hyperlink" Target="https://www.reddit.com/r/AmItheAsshole/comments/1aybqyz/aita_for_telling_my_wife_its_her_fault_that_our/krun4jd/" TargetMode="External"/><Relationship Id="rId1" Type="http://schemas.openxmlformats.org/officeDocument/2006/relationships/hyperlink" Target="https://www.reddit.com/r/AmItheAsshole/comments/1ayksqa/aita_for_not_acknowledging_my_girlfriends_eating/" TargetMode="External"/><Relationship Id="rId233" Type="http://schemas.openxmlformats.org/officeDocument/2006/relationships/hyperlink" Target="https://www.reddit.com/r/AmItheAsshole/comments/1ayf6xz/aita_for_not_helping_my_wife_around_the_house/kruz1vv/" TargetMode="External"/><Relationship Id="rId440" Type="http://schemas.openxmlformats.org/officeDocument/2006/relationships/hyperlink" Target="https://www.reddit.com/r/AmItheAsshole/comments/1ayf6xz/aita_for_not_helping_my_wife_around_the_house/krv4k8y/" TargetMode="External"/><Relationship Id="rId678" Type="http://schemas.openxmlformats.org/officeDocument/2006/relationships/hyperlink" Target="https://www.reddit.com/r/AmItheAsshole/comments/1ayf6xz/aita_for_not_helping_my_wife_around_the_house/kruuasl/" TargetMode="External"/><Relationship Id="rId885" Type="http://schemas.openxmlformats.org/officeDocument/2006/relationships/hyperlink" Target="https://www.reddit.com/r/AmItheAsshole/comments/1aycvma/aita_for_telling_my_boyfriend_hes_taking_all_the/krtx8a5/" TargetMode="External"/><Relationship Id="rId1070" Type="http://schemas.openxmlformats.org/officeDocument/2006/relationships/hyperlink" Target="https://www.reddit.com/r/AmItheAsshole/comments/1aybqyz/aita_for_telling_my_wife_its_her_fault_that_our/krue08c/" TargetMode="External"/><Relationship Id="rId2121" Type="http://schemas.openxmlformats.org/officeDocument/2006/relationships/hyperlink" Target="https://www.reddit.com/r/AmItheAsshole/comments/1aybqyz/aita_for_telling_my_wife_its_her_fault_that_our/krv8p7i/" TargetMode="External"/><Relationship Id="rId300" Type="http://schemas.openxmlformats.org/officeDocument/2006/relationships/hyperlink" Target="https://www.reddit.com/r/AmItheAsshole/comments/1ayf6xz/aita_for_not_helping_my_wife_around_the_house/krv4a1k/" TargetMode="External"/><Relationship Id="rId538" Type="http://schemas.openxmlformats.org/officeDocument/2006/relationships/hyperlink" Target="https://www.reddit.com/r/AmItheAsshole/comments/1ayf6xz/aita_for_not_helping_my_wife_around_the_house/krv8f6y/" TargetMode="External"/><Relationship Id="rId745" Type="http://schemas.openxmlformats.org/officeDocument/2006/relationships/hyperlink" Target="https://www.reddit.com/r/AmItheAsshole/comments/1ayf6xz/aita_for_not_helping_my_wife_around_the_house/krv0syx/" TargetMode="External"/><Relationship Id="rId952" Type="http://schemas.openxmlformats.org/officeDocument/2006/relationships/hyperlink" Target="https://www.reddit.com/r/AmItheAsshole/comments/1aybqyz/aita_for_telling_my_wife_its_her_fault_that_our/krtwgxj/" TargetMode="External"/><Relationship Id="rId1168" Type="http://schemas.openxmlformats.org/officeDocument/2006/relationships/hyperlink" Target="https://www.reddit.com/r/AmItheAsshole/comments/1aybqyz/aita_for_telling_my_wife_its_her_fault_that_our/kru65qr/" TargetMode="External"/><Relationship Id="rId1375" Type="http://schemas.openxmlformats.org/officeDocument/2006/relationships/hyperlink" Target="https://www.reddit.com/r/AmItheAsshole/comments/1aybqyz/aita_for_telling_my_wife_its_her_fault_that_our/kruhui6/" TargetMode="External"/><Relationship Id="rId1582" Type="http://schemas.openxmlformats.org/officeDocument/2006/relationships/hyperlink" Target="https://www.reddit.com/r/AmItheAsshole/comments/1aybqyz/aita_for_telling_my_wife_its_her_fault_that_our/kruc590/" TargetMode="External"/><Relationship Id="rId81" Type="http://schemas.openxmlformats.org/officeDocument/2006/relationships/hyperlink" Target="https://www.reddit.com/r/AmItheAsshole/comments/1ayf6xz/aita_for_not_helping_my_wife_around_the_house/kruwtrq/" TargetMode="External"/><Relationship Id="rId605" Type="http://schemas.openxmlformats.org/officeDocument/2006/relationships/hyperlink" Target="https://www.reddit.com/r/AmItheAsshole/comments/1ayf6xz/aita_for_not_helping_my_wife_around_the_house/krv4lr6/" TargetMode="External"/><Relationship Id="rId812" Type="http://schemas.openxmlformats.org/officeDocument/2006/relationships/hyperlink" Target="https://www.reddit.com/r/AmItheAsshole/comments/1ayf6xz/aita_for_not_helping_my_wife_around_the_house/krv95q7/" TargetMode="External"/><Relationship Id="rId1028" Type="http://schemas.openxmlformats.org/officeDocument/2006/relationships/hyperlink" Target="https://www.reddit.com/r/AmItheAsshole/comments/1aybqyz/aita_for_telling_my_wife_its_her_fault_that_our/krtx6fz/" TargetMode="External"/><Relationship Id="rId1235" Type="http://schemas.openxmlformats.org/officeDocument/2006/relationships/hyperlink" Target="https://www.reddit.com/r/AmItheAsshole/comments/1aybqyz/aita_for_telling_my_wife_its_her_fault_that_our/kru6cgy/" TargetMode="External"/><Relationship Id="rId1442" Type="http://schemas.openxmlformats.org/officeDocument/2006/relationships/hyperlink" Target="https://www.reddit.com/r/AmItheAsshole/comments/1aybqyz/aita_for_telling_my_wife_its_her_fault_that_our/krurgr4/" TargetMode="External"/><Relationship Id="rId1887" Type="http://schemas.openxmlformats.org/officeDocument/2006/relationships/hyperlink" Target="https://www.reddit.com/r/AmItheAsshole/comments/1aybqyz/aita_for_telling_my_wife_its_her_fault_that_our/krujbu6/" TargetMode="External"/><Relationship Id="rId1302" Type="http://schemas.openxmlformats.org/officeDocument/2006/relationships/hyperlink" Target="https://www.reddit.com/r/AmItheAsshole/comments/1aybqyz/aita_for_telling_my_wife_its_her_fault_that_our/krubn9v/" TargetMode="External"/><Relationship Id="rId1747" Type="http://schemas.openxmlformats.org/officeDocument/2006/relationships/hyperlink" Target="https://www.reddit.com/r/AmItheAsshole/comments/1aybqyz/aita_for_telling_my_wife_its_her_fault_that_our/kruawbx/" TargetMode="External"/><Relationship Id="rId1954" Type="http://schemas.openxmlformats.org/officeDocument/2006/relationships/hyperlink" Target="https://www.reddit.com/r/AmItheAsshole/comments/1aybqyz/aita_for_telling_my_wife_its_her_fault_that_our/krup1id/" TargetMode="External"/><Relationship Id="rId39" Type="http://schemas.openxmlformats.org/officeDocument/2006/relationships/hyperlink" Target="https://www.reddit.com/r/AmItheAsshole/comments/1ayf6xz/aita_for_not_helping_my_wife_around_the_house/krugcx4/" TargetMode="External"/><Relationship Id="rId1607" Type="http://schemas.openxmlformats.org/officeDocument/2006/relationships/hyperlink" Target="https://www.reddit.com/r/AmItheAsshole/comments/1aybqyz/aita_for_telling_my_wife_its_her_fault_that_our/krueqon/" TargetMode="External"/><Relationship Id="rId1814" Type="http://schemas.openxmlformats.org/officeDocument/2006/relationships/hyperlink" Target="https://www.reddit.com/r/AmItheAsshole/comments/1aybqyz/aita_for_telling_my_wife_its_her_fault_that_our/kru7cif/" TargetMode="External"/><Relationship Id="rId188" Type="http://schemas.openxmlformats.org/officeDocument/2006/relationships/hyperlink" Target="https://www.reddit.com/r/AmItheAsshole/comments/1ayf6xz/aita_for_not_helping_my_wife_around_the_house/kruwa59/" TargetMode="External"/><Relationship Id="rId395" Type="http://schemas.openxmlformats.org/officeDocument/2006/relationships/hyperlink" Target="https://www.reddit.com/r/AmItheAsshole/comments/1ayf6xz/aita_for_not_helping_my_wife_around_the_house/krvcc7a/" TargetMode="External"/><Relationship Id="rId2076" Type="http://schemas.openxmlformats.org/officeDocument/2006/relationships/hyperlink" Target="https://www.reddit.com/r/AmItheAsshole/comments/1aybqyz/aita_for_telling_my_wife_its_her_fault_that_our/kruw8ja/" TargetMode="External"/><Relationship Id="rId255" Type="http://schemas.openxmlformats.org/officeDocument/2006/relationships/hyperlink" Target="https://www.reddit.com/r/AmItheAsshole/comments/1ayf6xz/aita_for_not_helping_my_wife_around_the_house/krv06ah/" TargetMode="External"/><Relationship Id="rId462" Type="http://schemas.openxmlformats.org/officeDocument/2006/relationships/hyperlink" Target="https://www.reddit.com/r/AmItheAsshole/comments/1ayf6xz/aita_for_not_helping_my_wife_around_the_house/krusvis/" TargetMode="External"/><Relationship Id="rId1092" Type="http://schemas.openxmlformats.org/officeDocument/2006/relationships/hyperlink" Target="https://www.reddit.com/r/AmItheAsshole/comments/1aybqyz/aita_for_telling_my_wife_its_her_fault_that_our/kruml52/" TargetMode="External"/><Relationship Id="rId1397" Type="http://schemas.openxmlformats.org/officeDocument/2006/relationships/hyperlink" Target="https://www.reddit.com/r/AmItheAsshole/comments/1aybqyz/aita_for_telling_my_wife_its_her_fault_that_our/krukmc0/" TargetMode="External"/><Relationship Id="rId115" Type="http://schemas.openxmlformats.org/officeDocument/2006/relationships/hyperlink" Target="https://www.reddit.com/r/AmItheAsshole/comments/1ayf6xz/aita_for_not_helping_my_wife_around_the_house/kruxhmi/" TargetMode="External"/><Relationship Id="rId322" Type="http://schemas.openxmlformats.org/officeDocument/2006/relationships/hyperlink" Target="https://www.reddit.com/r/AmItheAsshole/comments/1ayf6xz/aita_for_not_helping_my_wife_around_the_house/krv6bdr/" TargetMode="External"/><Relationship Id="rId767" Type="http://schemas.openxmlformats.org/officeDocument/2006/relationships/hyperlink" Target="https://www.reddit.com/r/AmItheAsshole/comments/1ayf6xz/aita_for_not_helping_my_wife_around_the_house/krv0on1/" TargetMode="External"/><Relationship Id="rId974" Type="http://schemas.openxmlformats.org/officeDocument/2006/relationships/hyperlink" Target="https://www.reddit.com/r/AmItheAsshole/comments/1aybqyz/aita_for_telling_my_wife_its_her_fault_that_our/krtwmsa/" TargetMode="External"/><Relationship Id="rId2003" Type="http://schemas.openxmlformats.org/officeDocument/2006/relationships/hyperlink" Target="https://www.reddit.com/r/AmItheAsshole/comments/1aybqyz/aita_for_telling_my_wife_its_her_fault_that_our/krus58s/" TargetMode="External"/><Relationship Id="rId627" Type="http://schemas.openxmlformats.org/officeDocument/2006/relationships/hyperlink" Target="https://www.reddit.com/r/AmItheAsshole/comments/1ayf6xz/aita_for_not_helping_my_wife_around_the_house/krutar3/" TargetMode="External"/><Relationship Id="rId834" Type="http://schemas.openxmlformats.org/officeDocument/2006/relationships/hyperlink" Target="https://www.reddit.com/r/AmItheAsshole/comments/1aydd2r/aita_for_talking_about_my_sisters_death_with_my/kru2d3f/" TargetMode="External"/><Relationship Id="rId1257" Type="http://schemas.openxmlformats.org/officeDocument/2006/relationships/hyperlink" Target="https://www.reddit.com/r/AmItheAsshole/comments/1aybqyz/aita_for_telling_my_wife_its_her_fault_that_our/kru8xqd/" TargetMode="External"/><Relationship Id="rId1464" Type="http://schemas.openxmlformats.org/officeDocument/2006/relationships/hyperlink" Target="https://www.reddit.com/r/AmItheAsshole/comments/1aybqyz/aita_for_telling_my_wife_its_her_fault_that_our/krut4g6/" TargetMode="External"/><Relationship Id="rId1671" Type="http://schemas.openxmlformats.org/officeDocument/2006/relationships/hyperlink" Target="https://www.reddit.com/r/AmItheAsshole/comments/1aybqyz/aita_for_telling_my_wife_its_her_fault_that_our/krtzgbz/" TargetMode="External"/><Relationship Id="rId901" Type="http://schemas.openxmlformats.org/officeDocument/2006/relationships/hyperlink" Target="https://www.reddit.com/r/AmItheAsshole/comments/1aycvma/aita_for_telling_my_boyfriend_hes_taking_all_the/krtx5dy/" TargetMode="External"/><Relationship Id="rId1117" Type="http://schemas.openxmlformats.org/officeDocument/2006/relationships/hyperlink" Target="https://www.reddit.com/r/AmItheAsshole/comments/1aybqyz/aita_for_telling_my_wife_its_her_fault_that_our/kru0srs/" TargetMode="External"/><Relationship Id="rId1324" Type="http://schemas.openxmlformats.org/officeDocument/2006/relationships/hyperlink" Target="https://www.reddit.com/r/AmItheAsshole/comments/1aybqyz/aita_for_telling_my_wife_its_her_fault_that_our/krudezf/" TargetMode="External"/><Relationship Id="rId1531" Type="http://schemas.openxmlformats.org/officeDocument/2006/relationships/hyperlink" Target="https://www.reddit.com/r/AmItheAsshole/comments/1aybqyz/aita_for_telling_my_wife_its_her_fault_that_our/krv6zgq/" TargetMode="External"/><Relationship Id="rId1769" Type="http://schemas.openxmlformats.org/officeDocument/2006/relationships/hyperlink" Target="https://www.reddit.com/r/AmItheAsshole/comments/1aybqyz/aita_for_telling_my_wife_its_her_fault_that_our/kruvd41/" TargetMode="External"/><Relationship Id="rId1976" Type="http://schemas.openxmlformats.org/officeDocument/2006/relationships/hyperlink" Target="https://www.reddit.com/r/AmItheAsshole/comments/1aybqyz/aita_for_telling_my_wife_its_her_fault_that_our/krunhus/" TargetMode="External"/><Relationship Id="rId30" Type="http://schemas.openxmlformats.org/officeDocument/2006/relationships/hyperlink" Target="https://www.reddit.com/r/AmItheAsshole/comments/1ayfloa/aita_my_boyfriend_26m_says_i_25f_dont_contribute/krui7ix/" TargetMode="External"/><Relationship Id="rId1629" Type="http://schemas.openxmlformats.org/officeDocument/2006/relationships/hyperlink" Target="https://www.reddit.com/r/AmItheAsshole/comments/1aybqyz/aita_for_telling_my_wife_its_her_fault_that_our/krudxno/" TargetMode="External"/><Relationship Id="rId1836" Type="http://schemas.openxmlformats.org/officeDocument/2006/relationships/hyperlink" Target="https://www.reddit.com/r/AmItheAsshole/comments/1aybqyz/aita_for_telling_my_wife_its_her_fault_that_our/kru2h0z/" TargetMode="External"/><Relationship Id="rId1903" Type="http://schemas.openxmlformats.org/officeDocument/2006/relationships/hyperlink" Target="https://www.reddit.com/r/AmItheAsshole/comments/1aybqyz/aita_for_telling_my_wife_its_her_fault_that_our/krut63l/" TargetMode="External"/><Relationship Id="rId2098" Type="http://schemas.openxmlformats.org/officeDocument/2006/relationships/hyperlink" Target="https://www.reddit.com/r/AmItheAsshole/comments/1aybqyz/aita_for_telling_my_wife_its_her_fault_that_our/krv34nt/" TargetMode="External"/><Relationship Id="rId277" Type="http://schemas.openxmlformats.org/officeDocument/2006/relationships/hyperlink" Target="https://www.reddit.com/r/AmItheAsshole/comments/1ayf6xz/aita_for_not_helping_my_wife_around_the_house/krv1li3/" TargetMode="External"/><Relationship Id="rId484" Type="http://schemas.openxmlformats.org/officeDocument/2006/relationships/hyperlink" Target="https://www.reddit.com/r/AmItheAsshole/comments/1ayf6xz/aita_for_not_helping_my_wife_around_the_house/kruusz5/" TargetMode="External"/><Relationship Id="rId137" Type="http://schemas.openxmlformats.org/officeDocument/2006/relationships/hyperlink" Target="https://www.reddit.com/r/AmItheAsshole/comments/1ayf6xz/aita_for_not_helping_my_wife_around_the_house/kruu6qr/" TargetMode="External"/><Relationship Id="rId344" Type="http://schemas.openxmlformats.org/officeDocument/2006/relationships/hyperlink" Target="https://www.reddit.com/r/AmItheAsshole/comments/1ayf6xz/aita_for_not_helping_my_wife_around_the_house/krv7o0z/" TargetMode="External"/><Relationship Id="rId691" Type="http://schemas.openxmlformats.org/officeDocument/2006/relationships/hyperlink" Target="https://www.reddit.com/r/AmItheAsshole/comments/1ayf6xz/aita_for_not_helping_my_wife_around_the_house/kruvlhk/" TargetMode="External"/><Relationship Id="rId789" Type="http://schemas.openxmlformats.org/officeDocument/2006/relationships/hyperlink" Target="https://www.reddit.com/r/AmItheAsshole/comments/1ayf6xz/aita_for_not_helping_my_wife_around_the_house/kruz9i2/" TargetMode="External"/><Relationship Id="rId996" Type="http://schemas.openxmlformats.org/officeDocument/2006/relationships/hyperlink" Target="https://www.reddit.com/r/AmItheAsshole/comments/1aybqyz/aita_for_telling_my_wife_its_her_fault_that_our/krtokuc/" TargetMode="External"/><Relationship Id="rId2025" Type="http://schemas.openxmlformats.org/officeDocument/2006/relationships/hyperlink" Target="https://www.reddit.com/r/AmItheAsshole/comments/1aybqyz/aita_for_telling_my_wife_its_her_fault_that_our/krugkxd/" TargetMode="External"/><Relationship Id="rId551" Type="http://schemas.openxmlformats.org/officeDocument/2006/relationships/hyperlink" Target="https://www.reddit.com/r/AmItheAsshole/comments/1ayf6xz/aita_for_not_helping_my_wife_around_the_house/krv99dr/" TargetMode="External"/><Relationship Id="rId649" Type="http://schemas.openxmlformats.org/officeDocument/2006/relationships/hyperlink" Target="https://www.reddit.com/r/AmItheAsshole/comments/1ayf6xz/aita_for_not_helping_my_wife_around_the_house/kruygbe/" TargetMode="External"/><Relationship Id="rId856" Type="http://schemas.openxmlformats.org/officeDocument/2006/relationships/hyperlink" Target="https://www.reddit.com/r/AmItheAsshole/comments/1ayd22g/aita_for_wanting_my_gf_to_drop_her_guy_friend/krupwx0/" TargetMode="External"/><Relationship Id="rId1181" Type="http://schemas.openxmlformats.org/officeDocument/2006/relationships/hyperlink" Target="https://www.reddit.com/r/AmItheAsshole/comments/1aybqyz/aita_for_telling_my_wife_its_her_fault_that_our/kru6kv5/" TargetMode="External"/><Relationship Id="rId1279" Type="http://schemas.openxmlformats.org/officeDocument/2006/relationships/hyperlink" Target="https://www.reddit.com/r/AmItheAsshole/comments/1aybqyz/aita_for_telling_my_wife_its_her_fault_that_our/kruaaaf/" TargetMode="External"/><Relationship Id="rId1486" Type="http://schemas.openxmlformats.org/officeDocument/2006/relationships/hyperlink" Target="https://www.reddit.com/r/AmItheAsshole/comments/1aybqyz/aita_for_telling_my_wife_its_her_fault_that_our/kruw9zc/" TargetMode="External"/><Relationship Id="rId204" Type="http://schemas.openxmlformats.org/officeDocument/2006/relationships/hyperlink" Target="https://www.reddit.com/r/AmItheAsshole/comments/1ayf6xz/aita_for_not_helping_my_wife_around_the_house/kruxr1w/" TargetMode="External"/><Relationship Id="rId411" Type="http://schemas.openxmlformats.org/officeDocument/2006/relationships/hyperlink" Target="https://www.reddit.com/r/AmItheAsshole/comments/1ayf6xz/aita_for_not_helping_my_wife_around_the_house/krve3mg/" TargetMode="External"/><Relationship Id="rId509" Type="http://schemas.openxmlformats.org/officeDocument/2006/relationships/hyperlink" Target="https://www.reddit.com/r/AmItheAsshole/comments/1ayf6xz/aita_for_not_helping_my_wife_around_the_house/kruwe7t/" TargetMode="External"/><Relationship Id="rId1041" Type="http://schemas.openxmlformats.org/officeDocument/2006/relationships/hyperlink" Target="https://www.reddit.com/r/AmItheAsshole/comments/1aybqyz/aita_for_telling_my_wife_its_her_fault_that_our/kru2yws/" TargetMode="External"/><Relationship Id="rId1139" Type="http://schemas.openxmlformats.org/officeDocument/2006/relationships/hyperlink" Target="https://www.reddit.com/r/AmItheAsshole/comments/1aybqyz/aita_for_telling_my_wife_its_her_fault_that_our/kru33qc/" TargetMode="External"/><Relationship Id="rId1346" Type="http://schemas.openxmlformats.org/officeDocument/2006/relationships/hyperlink" Target="https://www.reddit.com/r/AmItheAsshole/comments/1aybqyz/aita_for_telling_my_wife_its_her_fault_that_our/kruf8xm/" TargetMode="External"/><Relationship Id="rId1693" Type="http://schemas.openxmlformats.org/officeDocument/2006/relationships/hyperlink" Target="https://www.reddit.com/r/AmItheAsshole/comments/1aybqyz/aita_for_telling_my_wife_its_her_fault_that_our/kru6ccb/" TargetMode="External"/><Relationship Id="rId1998" Type="http://schemas.openxmlformats.org/officeDocument/2006/relationships/hyperlink" Target="https://www.reddit.com/r/AmItheAsshole/comments/1aybqyz/aita_for_telling_my_wife_its_her_fault_that_our/kru4akw/" TargetMode="External"/><Relationship Id="rId716" Type="http://schemas.openxmlformats.org/officeDocument/2006/relationships/hyperlink" Target="https://www.reddit.com/r/AmItheAsshole/comments/1ayf6xz/aita_for_not_helping_my_wife_around_the_house/krva9s2/" TargetMode="External"/><Relationship Id="rId923" Type="http://schemas.openxmlformats.org/officeDocument/2006/relationships/hyperlink" Target="https://www.reddit.com/r/AmItheAsshole/comments/1aycvma/aita_for_telling_my_boyfriend_hes_taking_all_the/krtyofe/" TargetMode="External"/><Relationship Id="rId1553" Type="http://schemas.openxmlformats.org/officeDocument/2006/relationships/hyperlink" Target="https://www.reddit.com/r/AmItheAsshole/comments/1aybqyz/aita_for_telling_my_wife_its_her_fault_that_our/krvdh9r/" TargetMode="External"/><Relationship Id="rId1760" Type="http://schemas.openxmlformats.org/officeDocument/2006/relationships/hyperlink" Target="https://www.reddit.com/r/AmItheAsshole/comments/1aybqyz/aita_for_telling_my_wife_its_her_fault_that_our/kru6yi6/" TargetMode="External"/><Relationship Id="rId1858" Type="http://schemas.openxmlformats.org/officeDocument/2006/relationships/hyperlink" Target="https://www.reddit.com/r/AmItheAsshole/comments/1aybqyz/aita_for_telling_my_wife_its_her_fault_that_our/kruftdx/" TargetMode="External"/><Relationship Id="rId52" Type="http://schemas.openxmlformats.org/officeDocument/2006/relationships/hyperlink" Target="https://www.reddit.com/r/AmItheAsshole/comments/1ayf6xz/aita_for_not_helping_my_wife_around_the_house/krusog5/" TargetMode="External"/><Relationship Id="rId1206" Type="http://schemas.openxmlformats.org/officeDocument/2006/relationships/hyperlink" Target="https://www.reddit.com/r/AmItheAsshole/comments/1aybqyz/aita_for_telling_my_wife_its_her_fault_that_our/kru1baa/" TargetMode="External"/><Relationship Id="rId1413" Type="http://schemas.openxmlformats.org/officeDocument/2006/relationships/hyperlink" Target="https://www.reddit.com/r/AmItheAsshole/comments/1aybqyz/aita_for_telling_my_wife_its_her_fault_that_our/krumqr2/" TargetMode="External"/><Relationship Id="rId1620" Type="http://schemas.openxmlformats.org/officeDocument/2006/relationships/hyperlink" Target="https://www.reddit.com/r/AmItheAsshole/comments/1aybqyz/aita_for_telling_my_wife_its_her_fault_that_our/kruznbm/" TargetMode="External"/><Relationship Id="rId1718" Type="http://schemas.openxmlformats.org/officeDocument/2006/relationships/hyperlink" Target="https://www.reddit.com/r/AmItheAsshole/comments/1aybqyz/aita_for_telling_my_wife_its_her_fault_that_our/kru3f4j/" TargetMode="External"/><Relationship Id="rId1925" Type="http://schemas.openxmlformats.org/officeDocument/2006/relationships/hyperlink" Target="https://www.reddit.com/r/AmItheAsshole/comments/1aybqyz/aita_for_telling_my_wife_its_her_fault_that_our/kru2aq2/" TargetMode="External"/><Relationship Id="rId299" Type="http://schemas.openxmlformats.org/officeDocument/2006/relationships/hyperlink" Target="https://www.reddit.com/r/AmItheAsshole/comments/1ayf6xz/aita_for_not_helping_my_wife_around_the_house/krv464o/" TargetMode="External"/><Relationship Id="rId159" Type="http://schemas.openxmlformats.org/officeDocument/2006/relationships/hyperlink" Target="https://www.reddit.com/r/AmItheAsshole/comments/1ayf6xz/aita_for_not_helping_my_wife_around_the_house/kruvquf/" TargetMode="External"/><Relationship Id="rId366" Type="http://schemas.openxmlformats.org/officeDocument/2006/relationships/hyperlink" Target="https://www.reddit.com/r/AmItheAsshole/comments/1ayf6xz/aita_for_not_helping_my_wife_around_the_house/krv9hwx/" TargetMode="External"/><Relationship Id="rId573" Type="http://schemas.openxmlformats.org/officeDocument/2006/relationships/hyperlink" Target="https://www.reddit.com/r/AmItheAsshole/comments/1ayf6xz/aita_for_not_helping_my_wife_around_the_house/krv6f6r/" TargetMode="External"/><Relationship Id="rId780" Type="http://schemas.openxmlformats.org/officeDocument/2006/relationships/hyperlink" Target="https://www.reddit.com/r/AmItheAsshole/comments/1ayf6xz/aita_for_not_helping_my_wife_around_the_house/kruwl97/" TargetMode="External"/><Relationship Id="rId2047" Type="http://schemas.openxmlformats.org/officeDocument/2006/relationships/hyperlink" Target="https://www.reddit.com/r/AmItheAsshole/comments/1aybqyz/aita_for_telling_my_wife_its_her_fault_that_our/kruwg9g/" TargetMode="External"/><Relationship Id="rId226" Type="http://schemas.openxmlformats.org/officeDocument/2006/relationships/hyperlink" Target="https://www.reddit.com/r/AmItheAsshole/comments/1ayf6xz/aita_for_not_helping_my_wife_around_the_house/kruytl8/" TargetMode="External"/><Relationship Id="rId433" Type="http://schemas.openxmlformats.org/officeDocument/2006/relationships/hyperlink" Target="https://www.reddit.com/r/AmItheAsshole/comments/1ayf6xz/aita_for_not_helping_my_wife_around_the_house/krv953r/" TargetMode="External"/><Relationship Id="rId878" Type="http://schemas.openxmlformats.org/officeDocument/2006/relationships/hyperlink" Target="https://www.reddit.com/r/AmItheAsshole/comments/1aycvma/aita_for_telling_my_boyfriend_hes_taking_all_the/krtxks2/" TargetMode="External"/><Relationship Id="rId1063" Type="http://schemas.openxmlformats.org/officeDocument/2006/relationships/hyperlink" Target="https://www.reddit.com/r/AmItheAsshole/comments/1aybqyz/aita_for_telling_my_wife_its_her_fault_that_our/kru7oxf/" TargetMode="External"/><Relationship Id="rId1270" Type="http://schemas.openxmlformats.org/officeDocument/2006/relationships/hyperlink" Target="https://www.reddit.com/r/AmItheAsshole/comments/1aybqyz/aita_for_telling_my_wife_its_her_fault_that_our/kru9oce/" TargetMode="External"/><Relationship Id="rId2114" Type="http://schemas.openxmlformats.org/officeDocument/2006/relationships/hyperlink" Target="https://www.reddit.com/r/AmItheAsshole/comments/1aybqyz/aita_for_telling_my_wife_its_her_fault_that_our/kruijka/" TargetMode="External"/><Relationship Id="rId640" Type="http://schemas.openxmlformats.org/officeDocument/2006/relationships/hyperlink" Target="https://www.reddit.com/r/AmItheAsshole/comments/1ayf6xz/aita_for_not_helping_my_wife_around_the_house/krv2lk6/" TargetMode="External"/><Relationship Id="rId738" Type="http://schemas.openxmlformats.org/officeDocument/2006/relationships/hyperlink" Target="https://www.reddit.com/r/AmItheAsshole/comments/1ayf6xz/aita_for_not_helping_my_wife_around_the_house/kruxovd/" TargetMode="External"/><Relationship Id="rId945" Type="http://schemas.openxmlformats.org/officeDocument/2006/relationships/hyperlink" Target="https://www.reddit.com/r/AmItheAsshole/comments/1aybqyz/aita_for_telling_my_wife_its_her_fault_that_our/krtt4hl/" TargetMode="External"/><Relationship Id="rId1368" Type="http://schemas.openxmlformats.org/officeDocument/2006/relationships/hyperlink" Target="https://www.reddit.com/r/AmItheAsshole/comments/1aybqyz/aita_for_telling_my_wife_its_her_fault_that_our/krugnga/" TargetMode="External"/><Relationship Id="rId1575" Type="http://schemas.openxmlformats.org/officeDocument/2006/relationships/hyperlink" Target="https://www.reddit.com/r/AmItheAsshole/comments/1aybqyz/aita_for_telling_my_wife_its_her_fault_that_our/kru3rsi/" TargetMode="External"/><Relationship Id="rId1782" Type="http://schemas.openxmlformats.org/officeDocument/2006/relationships/hyperlink" Target="https://www.reddit.com/r/AmItheAsshole/comments/1aybqyz/aita_for_telling_my_wife_its_her_fault_that_our/kru4ikc/" TargetMode="External"/><Relationship Id="rId74" Type="http://schemas.openxmlformats.org/officeDocument/2006/relationships/hyperlink" Target="https://www.reddit.com/r/AmItheAsshole/comments/1ayf6xz/aita_for_not_helping_my_wife_around_the_house/krutujc/" TargetMode="External"/><Relationship Id="rId500" Type="http://schemas.openxmlformats.org/officeDocument/2006/relationships/hyperlink" Target="https://www.reddit.com/r/AmItheAsshole/comments/1ayf6xz/aita_for_not_helping_my_wife_around_the_house/krv1cpq/" TargetMode="External"/><Relationship Id="rId805" Type="http://schemas.openxmlformats.org/officeDocument/2006/relationships/hyperlink" Target="https://www.reddit.com/r/AmItheAsshole/comments/1ayf6xz/aita_for_not_helping_my_wife_around_the_house/kruzb91/" TargetMode="External"/><Relationship Id="rId1130" Type="http://schemas.openxmlformats.org/officeDocument/2006/relationships/hyperlink" Target="https://www.reddit.com/r/AmItheAsshole/comments/1aybqyz/aita_for_telling_my_wife_its_her_fault_that_our/krtz2fd/" TargetMode="External"/><Relationship Id="rId1228" Type="http://schemas.openxmlformats.org/officeDocument/2006/relationships/hyperlink" Target="https://www.reddit.com/r/AmItheAsshole/comments/1aybqyz/aita_for_telling_my_wife_its_her_fault_that_our/kru5fjd/" TargetMode="External"/><Relationship Id="rId1435" Type="http://schemas.openxmlformats.org/officeDocument/2006/relationships/hyperlink" Target="https://www.reddit.com/r/AmItheAsshole/comments/1aybqyz/aita_for_telling_my_wife_its_her_fault_that_our/kruq1b9/" TargetMode="External"/><Relationship Id="rId1642" Type="http://schemas.openxmlformats.org/officeDocument/2006/relationships/hyperlink" Target="https://www.reddit.com/r/AmItheAsshole/comments/1aybqyz/aita_for_telling_my_wife_its_her_fault_that_our/krud3ve/" TargetMode="External"/><Relationship Id="rId1947" Type="http://schemas.openxmlformats.org/officeDocument/2006/relationships/hyperlink" Target="https://www.reddit.com/r/AmItheAsshole/comments/1aybqyz/aita_for_telling_my_wife_its_her_fault_that_our/krvc2pi/" TargetMode="External"/><Relationship Id="rId1502" Type="http://schemas.openxmlformats.org/officeDocument/2006/relationships/hyperlink" Target="https://www.reddit.com/r/AmItheAsshole/comments/1aybqyz/aita_for_telling_my_wife_its_her_fault_that_our/krv1ocj/" TargetMode="External"/><Relationship Id="rId1807" Type="http://schemas.openxmlformats.org/officeDocument/2006/relationships/hyperlink" Target="https://www.reddit.com/r/AmItheAsshole/comments/1aybqyz/aita_for_telling_my_wife_its_her_fault_that_our/krukmpv/" TargetMode="External"/><Relationship Id="rId290" Type="http://schemas.openxmlformats.org/officeDocument/2006/relationships/hyperlink" Target="https://www.reddit.com/r/AmItheAsshole/comments/1ayf6xz/aita_for_not_helping_my_wife_around_the_house/krv2yqh/" TargetMode="External"/><Relationship Id="rId388" Type="http://schemas.openxmlformats.org/officeDocument/2006/relationships/hyperlink" Target="https://www.reddit.com/r/AmItheAsshole/comments/1ayf6xz/aita_for_not_helping_my_wife_around_the_house/krvb56a/" TargetMode="External"/><Relationship Id="rId2069" Type="http://schemas.openxmlformats.org/officeDocument/2006/relationships/hyperlink" Target="https://www.reddit.com/r/AmItheAsshole/comments/1aybqyz/aita_for_telling_my_wife_its_her_fault_that_our/kru78qj/" TargetMode="External"/><Relationship Id="rId150" Type="http://schemas.openxmlformats.org/officeDocument/2006/relationships/hyperlink" Target="https://www.reddit.com/r/AmItheAsshole/comments/1ayf6xz/aita_for_not_helping_my_wife_around_the_house/krv3h6d/" TargetMode="External"/><Relationship Id="rId595" Type="http://schemas.openxmlformats.org/officeDocument/2006/relationships/hyperlink" Target="https://www.reddit.com/r/AmItheAsshole/comments/1ayf6xz/aita_for_not_helping_my_wife_around_the_house/krv1jh2/" TargetMode="External"/><Relationship Id="rId248" Type="http://schemas.openxmlformats.org/officeDocument/2006/relationships/hyperlink" Target="https://www.reddit.com/r/AmItheAsshole/comments/1ayf6xz/aita_for_not_helping_my_wife_around_the_house/kruzytt/" TargetMode="External"/><Relationship Id="rId455" Type="http://schemas.openxmlformats.org/officeDocument/2006/relationships/hyperlink" Target="https://www.reddit.com/r/AmItheAsshole/comments/1ayf6xz/aita_for_not_helping_my_wife_around_the_house/krupxsw/" TargetMode="External"/><Relationship Id="rId662" Type="http://schemas.openxmlformats.org/officeDocument/2006/relationships/hyperlink" Target="https://www.reddit.com/r/AmItheAsshole/comments/1ayf6xz/aita_for_not_helping_my_wife_around_the_house/kruyxf5/" TargetMode="External"/><Relationship Id="rId1085" Type="http://schemas.openxmlformats.org/officeDocument/2006/relationships/hyperlink" Target="https://www.reddit.com/r/AmItheAsshole/comments/1aybqyz/aita_for_telling_my_wife_its_her_fault_that_our/krujvpq/" TargetMode="External"/><Relationship Id="rId1292" Type="http://schemas.openxmlformats.org/officeDocument/2006/relationships/hyperlink" Target="https://www.reddit.com/r/AmItheAsshole/comments/1aybqyz/aita_for_telling_my_wife_its_her_fault_that_our/krub45m/" TargetMode="External"/><Relationship Id="rId108" Type="http://schemas.openxmlformats.org/officeDocument/2006/relationships/hyperlink" Target="https://www.reddit.com/r/AmItheAsshole/comments/1ayf6xz/aita_for_not_helping_my_wife_around_the_house/kruo885/" TargetMode="External"/><Relationship Id="rId315" Type="http://schemas.openxmlformats.org/officeDocument/2006/relationships/hyperlink" Target="https://www.reddit.com/r/AmItheAsshole/comments/1ayf6xz/aita_for_not_helping_my_wife_around_the_house/krv5i0u/" TargetMode="External"/><Relationship Id="rId522" Type="http://schemas.openxmlformats.org/officeDocument/2006/relationships/hyperlink" Target="https://www.reddit.com/r/AmItheAsshole/comments/1ayf6xz/aita_for_not_helping_my_wife_around_the_house/kruy93k/" TargetMode="External"/><Relationship Id="rId967" Type="http://schemas.openxmlformats.org/officeDocument/2006/relationships/hyperlink" Target="https://www.reddit.com/r/AmItheAsshole/comments/1aybqyz/aita_for_telling_my_wife_its_her_fault_that_our/krtvyum/" TargetMode="External"/><Relationship Id="rId1152" Type="http://schemas.openxmlformats.org/officeDocument/2006/relationships/hyperlink" Target="https://www.reddit.com/r/AmItheAsshole/comments/1aybqyz/aita_for_telling_my_wife_its_her_fault_that_our/kru6txh/" TargetMode="External"/><Relationship Id="rId1597" Type="http://schemas.openxmlformats.org/officeDocument/2006/relationships/hyperlink" Target="https://www.reddit.com/r/AmItheAsshole/comments/1aybqyz/aita_for_telling_my_wife_its_her_fault_that_our/kruh7tw/" TargetMode="External"/><Relationship Id="rId96" Type="http://schemas.openxmlformats.org/officeDocument/2006/relationships/hyperlink" Target="https://www.reddit.com/r/AmItheAsshole/comments/1ayf6xz/aita_for_not_helping_my_wife_around_the_house/kruv7jo/" TargetMode="External"/><Relationship Id="rId827" Type="http://schemas.openxmlformats.org/officeDocument/2006/relationships/hyperlink" Target="https://www.reddit.com/r/AmItheAsshole/comments/1aydd2r/aita_for_talking_about_my_sisters_death_with_my/krudi45/" TargetMode="External"/><Relationship Id="rId1012" Type="http://schemas.openxmlformats.org/officeDocument/2006/relationships/hyperlink" Target="https://www.reddit.com/r/AmItheAsshole/comments/1aybqyz/aita_for_telling_my_wife_its_her_fault_that_our/kruh0iz/" TargetMode="External"/><Relationship Id="rId1457" Type="http://schemas.openxmlformats.org/officeDocument/2006/relationships/hyperlink" Target="https://www.reddit.com/r/AmItheAsshole/comments/1aybqyz/aita_for_telling_my_wife_its_her_fault_that_our/krusfp4/" TargetMode="External"/><Relationship Id="rId1664" Type="http://schemas.openxmlformats.org/officeDocument/2006/relationships/hyperlink" Target="https://www.reddit.com/r/AmItheAsshole/comments/1aybqyz/aita_for_telling_my_wife_its_her_fault_that_our/krtydlw/" TargetMode="External"/><Relationship Id="rId1871" Type="http://schemas.openxmlformats.org/officeDocument/2006/relationships/hyperlink" Target="https://www.reddit.com/r/AmItheAsshole/comments/1aybqyz/aita_for_telling_my_wife_its_her_fault_that_our/kru8ma6/" TargetMode="External"/><Relationship Id="rId1317" Type="http://schemas.openxmlformats.org/officeDocument/2006/relationships/hyperlink" Target="https://www.reddit.com/r/AmItheAsshole/comments/1aybqyz/aita_for_telling_my_wife_its_her_fault_that_our/krucpps/" TargetMode="External"/><Relationship Id="rId1524" Type="http://schemas.openxmlformats.org/officeDocument/2006/relationships/hyperlink" Target="https://www.reddit.com/r/AmItheAsshole/comments/1aybqyz/aita_for_telling_my_wife_its_her_fault_that_our/krv4zq6/" TargetMode="External"/><Relationship Id="rId1731" Type="http://schemas.openxmlformats.org/officeDocument/2006/relationships/hyperlink" Target="https://www.reddit.com/r/AmItheAsshole/comments/1aybqyz/aita_for_telling_my_wife_its_her_fault_that_our/kruh9n7/" TargetMode="External"/><Relationship Id="rId1969" Type="http://schemas.openxmlformats.org/officeDocument/2006/relationships/hyperlink" Target="https://www.reddit.com/r/AmItheAsshole/comments/1aybqyz/aita_for_telling_my_wife_its_her_fault_that_our/kru4osd/" TargetMode="External"/><Relationship Id="rId23" Type="http://schemas.openxmlformats.org/officeDocument/2006/relationships/hyperlink" Target="https://www.reddit.com/r/AmItheAsshole/comments/1ayijeb/wibta_for_yelling_at_my_boyfriends_little_brother/krv0xrd/" TargetMode="External"/><Relationship Id="rId1829" Type="http://schemas.openxmlformats.org/officeDocument/2006/relationships/hyperlink" Target="https://www.reddit.com/r/AmItheAsshole/comments/1aybqyz/aita_for_telling_my_wife_its_her_fault_that_our/kruilzz/" TargetMode="External"/><Relationship Id="rId172" Type="http://schemas.openxmlformats.org/officeDocument/2006/relationships/hyperlink" Target="https://www.reddit.com/r/AmItheAsshole/comments/1ayf6xz/aita_for_not_helping_my_wife_around_the_house/krurpep/" TargetMode="External"/><Relationship Id="rId477" Type="http://schemas.openxmlformats.org/officeDocument/2006/relationships/hyperlink" Target="https://www.reddit.com/r/AmItheAsshole/comments/1ayf6xz/aita_for_not_helping_my_wife_around_the_house/kruxmco/" TargetMode="External"/><Relationship Id="rId684" Type="http://schemas.openxmlformats.org/officeDocument/2006/relationships/hyperlink" Target="https://www.reddit.com/r/AmItheAsshole/comments/1ayf6xz/aita_for_not_helping_my_wife_around_the_house/kruxdag/" TargetMode="External"/><Relationship Id="rId2060" Type="http://schemas.openxmlformats.org/officeDocument/2006/relationships/hyperlink" Target="https://www.reddit.com/r/AmItheAsshole/comments/1aybqyz/aita_for_telling_my_wife_its_her_fault_that_our/krvaeao/" TargetMode="External"/><Relationship Id="rId337" Type="http://schemas.openxmlformats.org/officeDocument/2006/relationships/hyperlink" Target="https://www.reddit.com/r/AmItheAsshole/comments/1ayf6xz/aita_for_not_helping_my_wife_around_the_house/krv7eg0/" TargetMode="External"/><Relationship Id="rId891" Type="http://schemas.openxmlformats.org/officeDocument/2006/relationships/hyperlink" Target="https://www.reddit.com/r/AmItheAsshole/comments/1aycvma/aita_for_telling_my_boyfriend_hes_taking_all_the/krueiln/" TargetMode="External"/><Relationship Id="rId989" Type="http://schemas.openxmlformats.org/officeDocument/2006/relationships/hyperlink" Target="https://www.reddit.com/r/AmItheAsshole/comments/1aybqyz/aita_for_telling_my_wife_its_her_fault_that_our/krtxys0/" TargetMode="External"/><Relationship Id="rId2018" Type="http://schemas.openxmlformats.org/officeDocument/2006/relationships/hyperlink" Target="https://www.reddit.com/r/AmItheAsshole/comments/1aybqyz/aita_for_telling_my_wife_its_her_fault_that_our/krufayg/" TargetMode="External"/><Relationship Id="rId544" Type="http://schemas.openxmlformats.org/officeDocument/2006/relationships/hyperlink" Target="https://www.reddit.com/r/AmItheAsshole/comments/1ayf6xz/aita_for_not_helping_my_wife_around_the_house/krv3d2s/" TargetMode="External"/><Relationship Id="rId751" Type="http://schemas.openxmlformats.org/officeDocument/2006/relationships/hyperlink" Target="https://www.reddit.com/r/AmItheAsshole/comments/1ayf6xz/aita_for_not_helping_my_wife_around_the_house/kruvgr9/" TargetMode="External"/><Relationship Id="rId849" Type="http://schemas.openxmlformats.org/officeDocument/2006/relationships/hyperlink" Target="https://www.reddit.com/r/AmItheAsshole/comments/1ayd22g/aita_for_wanting_my_gf_to_drop_her_guy_friend/krug9i9/" TargetMode="External"/><Relationship Id="rId1174" Type="http://schemas.openxmlformats.org/officeDocument/2006/relationships/hyperlink" Target="https://www.reddit.com/r/AmItheAsshole/comments/1aybqyz/aita_for_telling_my_wife_its_her_fault_that_our/kru2i18/" TargetMode="External"/><Relationship Id="rId1381" Type="http://schemas.openxmlformats.org/officeDocument/2006/relationships/hyperlink" Target="https://www.reddit.com/r/AmItheAsshole/comments/1aybqyz/aita_for_telling_my_wife_its_her_fault_that_our/kruipg0/" TargetMode="External"/><Relationship Id="rId1479" Type="http://schemas.openxmlformats.org/officeDocument/2006/relationships/hyperlink" Target="https://www.reddit.com/r/AmItheAsshole/comments/1aybqyz/aita_for_telling_my_wife_its_her_fault_that_our/kruuoyn/" TargetMode="External"/><Relationship Id="rId1686" Type="http://schemas.openxmlformats.org/officeDocument/2006/relationships/hyperlink" Target="https://www.reddit.com/r/AmItheAsshole/comments/1aybqyz/aita_for_telling_my_wife_its_her_fault_that_our/krtw1qu/" TargetMode="External"/><Relationship Id="rId404" Type="http://schemas.openxmlformats.org/officeDocument/2006/relationships/hyperlink" Target="https://www.reddit.com/r/AmItheAsshole/comments/1ayf6xz/aita_for_not_helping_my_wife_around_the_house/krvd52z/" TargetMode="External"/><Relationship Id="rId611" Type="http://schemas.openxmlformats.org/officeDocument/2006/relationships/hyperlink" Target="https://www.reddit.com/r/AmItheAsshole/comments/1ayf6xz/aita_for_not_helping_my_wife_around_the_house/kruyg31/" TargetMode="External"/><Relationship Id="rId1034" Type="http://schemas.openxmlformats.org/officeDocument/2006/relationships/hyperlink" Target="https://www.reddit.com/r/AmItheAsshole/comments/1aybqyz/aita_for_telling_my_wife_its_her_fault_that_our/kru12ui/" TargetMode="External"/><Relationship Id="rId1241" Type="http://schemas.openxmlformats.org/officeDocument/2006/relationships/hyperlink" Target="https://www.reddit.com/r/AmItheAsshole/comments/1aybqyz/aita_for_telling_my_wife_its_her_fault_that_our/kru7eev/" TargetMode="External"/><Relationship Id="rId1339" Type="http://schemas.openxmlformats.org/officeDocument/2006/relationships/hyperlink" Target="https://www.reddit.com/r/AmItheAsshole/comments/1aybqyz/aita_for_telling_my_wife_its_her_fault_that_our/krueav5/" TargetMode="External"/><Relationship Id="rId1893" Type="http://schemas.openxmlformats.org/officeDocument/2006/relationships/hyperlink" Target="https://www.reddit.com/r/AmItheAsshole/comments/1aybqyz/aita_for_telling_my_wife_its_her_fault_that_our/krupajy/" TargetMode="External"/><Relationship Id="rId709" Type="http://schemas.openxmlformats.org/officeDocument/2006/relationships/hyperlink" Target="https://www.reddit.com/r/AmItheAsshole/comments/1ayf6xz/aita_for_not_helping_my_wife_around_the_house/kruysla/" TargetMode="External"/><Relationship Id="rId916" Type="http://schemas.openxmlformats.org/officeDocument/2006/relationships/hyperlink" Target="https://www.reddit.com/r/AmItheAsshole/comments/1aycvma/aita_for_telling_my_boyfriend_hes_taking_all_the/kru7wl6/" TargetMode="External"/><Relationship Id="rId1101" Type="http://schemas.openxmlformats.org/officeDocument/2006/relationships/hyperlink" Target="https://www.reddit.com/r/AmItheAsshole/comments/1aybqyz/aita_for_telling_my_wife_its_her_fault_that_our/krv4spu/" TargetMode="External"/><Relationship Id="rId1546" Type="http://schemas.openxmlformats.org/officeDocument/2006/relationships/hyperlink" Target="https://www.reddit.com/r/AmItheAsshole/comments/1aybqyz/aita_for_telling_my_wife_its_her_fault_that_our/krvatlg/" TargetMode="External"/><Relationship Id="rId1753" Type="http://schemas.openxmlformats.org/officeDocument/2006/relationships/hyperlink" Target="https://www.reddit.com/r/AmItheAsshole/comments/1aybqyz/aita_for_telling_my_wife_its_her_fault_that_our/kruf9ui/" TargetMode="External"/><Relationship Id="rId1960" Type="http://schemas.openxmlformats.org/officeDocument/2006/relationships/hyperlink" Target="https://www.reddit.com/r/AmItheAsshole/comments/1aybqyz/aita_for_telling_my_wife_its_her_fault_that_our/krua85o/" TargetMode="External"/><Relationship Id="rId45" Type="http://schemas.openxmlformats.org/officeDocument/2006/relationships/hyperlink" Target="https://www.reddit.com/r/AmItheAsshole/comments/1ayf6xz/aita_for_not_helping_my_wife_around_the_house/kruj996/" TargetMode="External"/><Relationship Id="rId1406" Type="http://schemas.openxmlformats.org/officeDocument/2006/relationships/hyperlink" Target="https://www.reddit.com/r/AmItheAsshole/comments/1aybqyz/aita_for_telling_my_wife_its_her_fault_that_our/kruma7e/" TargetMode="External"/><Relationship Id="rId1613" Type="http://schemas.openxmlformats.org/officeDocument/2006/relationships/hyperlink" Target="https://www.reddit.com/r/AmItheAsshole/comments/1aybqyz/aita_for_telling_my_wife_its_her_fault_that_our/krunsq1/" TargetMode="External"/><Relationship Id="rId1820" Type="http://schemas.openxmlformats.org/officeDocument/2006/relationships/hyperlink" Target="https://www.reddit.com/r/AmItheAsshole/comments/1aybqyz/aita_for_telling_my_wife_its_her_fault_that_our/kru66q6/" TargetMode="External"/><Relationship Id="rId194" Type="http://schemas.openxmlformats.org/officeDocument/2006/relationships/hyperlink" Target="https://www.reddit.com/r/AmItheAsshole/comments/1ayf6xz/aita_for_not_helping_my_wife_around_the_house/kruwr2v/" TargetMode="External"/><Relationship Id="rId1918" Type="http://schemas.openxmlformats.org/officeDocument/2006/relationships/hyperlink" Target="https://www.reddit.com/r/AmItheAsshole/comments/1aybqyz/aita_for_telling_my_wife_its_her_fault_that_our/kru7slr/" TargetMode="External"/><Relationship Id="rId2082" Type="http://schemas.openxmlformats.org/officeDocument/2006/relationships/hyperlink" Target="https://www.reddit.com/r/AmItheAsshole/comments/1aybqyz/aita_for_telling_my_wife_its_her_fault_that_our/kruvl6w/" TargetMode="External"/><Relationship Id="rId261" Type="http://schemas.openxmlformats.org/officeDocument/2006/relationships/hyperlink" Target="https://www.reddit.com/r/AmItheAsshole/comments/1ayf6xz/aita_for_not_helping_my_wife_around_the_house/krv0pb8/" TargetMode="External"/><Relationship Id="rId499" Type="http://schemas.openxmlformats.org/officeDocument/2006/relationships/hyperlink" Target="https://www.reddit.com/r/AmItheAsshole/comments/1ayf6xz/aita_for_not_helping_my_wife_around_the_house/kruwbug/" TargetMode="External"/><Relationship Id="rId359" Type="http://schemas.openxmlformats.org/officeDocument/2006/relationships/hyperlink" Target="https://www.reddit.com/r/AmItheAsshole/comments/1ayf6xz/aita_for_not_helping_my_wife_around_the_house/krv8xtw/" TargetMode="External"/><Relationship Id="rId566" Type="http://schemas.openxmlformats.org/officeDocument/2006/relationships/hyperlink" Target="https://www.reddit.com/r/AmItheAsshole/comments/1ayf6xz/aita_for_not_helping_my_wife_around_the_house/kruyuwd/" TargetMode="External"/><Relationship Id="rId773" Type="http://schemas.openxmlformats.org/officeDocument/2006/relationships/hyperlink" Target="https://www.reddit.com/r/AmItheAsshole/comments/1ayf6xz/aita_for_not_helping_my_wife_around_the_house/krv5ewa/" TargetMode="External"/><Relationship Id="rId1196" Type="http://schemas.openxmlformats.org/officeDocument/2006/relationships/hyperlink" Target="https://www.reddit.com/r/AmItheAsshole/comments/1aybqyz/aita_for_telling_my_wife_its_her_fault_that_our/krubuxa/" TargetMode="External"/><Relationship Id="rId121" Type="http://schemas.openxmlformats.org/officeDocument/2006/relationships/hyperlink" Target="https://www.reddit.com/r/AmItheAsshole/comments/1ayf6xz/aita_for_not_helping_my_wife_around_the_house/krum4nf/" TargetMode="External"/><Relationship Id="rId219" Type="http://schemas.openxmlformats.org/officeDocument/2006/relationships/hyperlink" Target="https://www.reddit.com/r/AmItheAsshole/comments/1ayf6xz/aita_for_not_helping_my_wife_around_the_house/kruyhdl/" TargetMode="External"/><Relationship Id="rId426" Type="http://schemas.openxmlformats.org/officeDocument/2006/relationships/hyperlink" Target="https://www.reddit.com/r/AmItheAsshole/comments/1ayf6xz/aita_for_not_helping_my_wife_around_the_house/krvexi9/" TargetMode="External"/><Relationship Id="rId633" Type="http://schemas.openxmlformats.org/officeDocument/2006/relationships/hyperlink" Target="https://www.reddit.com/r/AmItheAsshole/comments/1ayf6xz/aita_for_not_helping_my_wife_around_the_house/krulyl2/" TargetMode="External"/><Relationship Id="rId980" Type="http://schemas.openxmlformats.org/officeDocument/2006/relationships/hyperlink" Target="https://www.reddit.com/r/AmItheAsshole/comments/1aybqyz/aita_for_telling_my_wife_its_her_fault_that_our/krtx9ls/" TargetMode="External"/><Relationship Id="rId1056" Type="http://schemas.openxmlformats.org/officeDocument/2006/relationships/hyperlink" Target="https://www.reddit.com/r/AmItheAsshole/comments/1aybqyz/aita_for_telling_my_wife_its_her_fault_that_our/kru5ef6/" TargetMode="External"/><Relationship Id="rId1263" Type="http://schemas.openxmlformats.org/officeDocument/2006/relationships/hyperlink" Target="https://www.reddit.com/r/AmItheAsshole/comments/1aybqyz/aita_for_telling_my_wife_its_her_fault_that_our/kru9dt6/" TargetMode="External"/><Relationship Id="rId2107" Type="http://schemas.openxmlformats.org/officeDocument/2006/relationships/hyperlink" Target="https://www.reddit.com/r/AmItheAsshole/comments/1aybqyz/aita_for_telling_my_wife_its_her_fault_that_our/kruykfi/" TargetMode="External"/><Relationship Id="rId840" Type="http://schemas.openxmlformats.org/officeDocument/2006/relationships/hyperlink" Target="https://www.reddit.com/r/AmItheAsshole/comments/1aydd2r/aita_for_talking_about_my_sisters_death_with_my/kruls78/" TargetMode="External"/><Relationship Id="rId938" Type="http://schemas.openxmlformats.org/officeDocument/2006/relationships/hyperlink" Target="https://www.reddit.com/r/AmItheAsshole/comments/1aybqyz/aita_for_telling_my_wife_its_her_fault_that_our/krtyx1v/" TargetMode="External"/><Relationship Id="rId1470" Type="http://schemas.openxmlformats.org/officeDocument/2006/relationships/hyperlink" Target="https://www.reddit.com/r/AmItheAsshole/comments/1aybqyz/aita_for_telling_my_wife_its_her_fault_that_our/krutps0/" TargetMode="External"/><Relationship Id="rId1568" Type="http://schemas.openxmlformats.org/officeDocument/2006/relationships/hyperlink" Target="https://www.reddit.com/r/AmItheAsshole/comments/1aybqyz/aita_for_telling_my_wife_its_her_fault_that_our/kru4lrm/" TargetMode="External"/><Relationship Id="rId1775" Type="http://schemas.openxmlformats.org/officeDocument/2006/relationships/hyperlink" Target="https://www.reddit.com/r/AmItheAsshole/comments/1aybqyz/aita_for_telling_my_wife_its_her_fault_that_our/kruvmfs/" TargetMode="External"/><Relationship Id="rId67" Type="http://schemas.openxmlformats.org/officeDocument/2006/relationships/hyperlink" Target="https://www.reddit.com/r/AmItheAsshole/comments/1ayf6xz/aita_for_not_helping_my_wife_around_the_house/krumljw/" TargetMode="External"/><Relationship Id="rId700" Type="http://schemas.openxmlformats.org/officeDocument/2006/relationships/hyperlink" Target="https://www.reddit.com/r/AmItheAsshole/comments/1ayf6xz/aita_for_not_helping_my_wife_around_the_house/krv34l0/" TargetMode="External"/><Relationship Id="rId1123" Type="http://schemas.openxmlformats.org/officeDocument/2006/relationships/hyperlink" Target="https://www.reddit.com/r/AmItheAsshole/comments/1aybqyz/aita_for_telling_my_wife_its_her_fault_that_our/krtxy1u/" TargetMode="External"/><Relationship Id="rId1330" Type="http://schemas.openxmlformats.org/officeDocument/2006/relationships/hyperlink" Target="https://www.reddit.com/r/AmItheAsshole/comments/1aybqyz/aita_for_telling_my_wife_its_her_fault_that_our/krudu2c/" TargetMode="External"/><Relationship Id="rId1428" Type="http://schemas.openxmlformats.org/officeDocument/2006/relationships/hyperlink" Target="https://www.reddit.com/r/AmItheAsshole/comments/1aybqyz/aita_for_telling_my_wife_its_her_fault_that_our/kruot6g/" TargetMode="External"/><Relationship Id="rId1635" Type="http://schemas.openxmlformats.org/officeDocument/2006/relationships/hyperlink" Target="https://www.reddit.com/r/AmItheAsshole/comments/1aybqyz/aita_for_telling_my_wife_its_her_fault_that_our/krtwma8/" TargetMode="External"/><Relationship Id="rId1982" Type="http://schemas.openxmlformats.org/officeDocument/2006/relationships/hyperlink" Target="https://www.reddit.com/r/AmItheAsshole/comments/1aybqyz/aita_for_telling_my_wife_its_her_fault_that_our/krvber7/" TargetMode="External"/><Relationship Id="rId1842" Type="http://schemas.openxmlformats.org/officeDocument/2006/relationships/hyperlink" Target="https://www.reddit.com/r/AmItheAsshole/comments/1aybqyz/aita_for_telling_my_wife_its_her_fault_that_our/kru1nz8/" TargetMode="External"/><Relationship Id="rId1702" Type="http://schemas.openxmlformats.org/officeDocument/2006/relationships/hyperlink" Target="https://www.reddit.com/r/AmItheAsshole/comments/1aybqyz/aita_for_telling_my_wife_its_her_fault_that_our/krtzofj/" TargetMode="External"/><Relationship Id="rId283" Type="http://schemas.openxmlformats.org/officeDocument/2006/relationships/hyperlink" Target="https://www.reddit.com/r/AmItheAsshole/comments/1ayf6xz/aita_for_not_helping_my_wife_around_the_house/krv23gn/" TargetMode="External"/><Relationship Id="rId490" Type="http://schemas.openxmlformats.org/officeDocument/2006/relationships/hyperlink" Target="https://www.reddit.com/r/AmItheAsshole/comments/1ayf6xz/aita_for_not_helping_my_wife_around_the_house/kruvwng/" TargetMode="External"/><Relationship Id="rId143" Type="http://schemas.openxmlformats.org/officeDocument/2006/relationships/hyperlink" Target="https://www.reddit.com/r/AmItheAsshole/comments/1ayf6xz/aita_for_not_helping_my_wife_around_the_house/krv2822/" TargetMode="External"/><Relationship Id="rId350" Type="http://schemas.openxmlformats.org/officeDocument/2006/relationships/hyperlink" Target="https://www.reddit.com/r/AmItheAsshole/comments/1ayf6xz/aita_for_not_helping_my_wife_around_the_house/krv8240/" TargetMode="External"/><Relationship Id="rId588" Type="http://schemas.openxmlformats.org/officeDocument/2006/relationships/hyperlink" Target="https://www.reddit.com/r/AmItheAsshole/comments/1ayf6xz/aita_for_not_helping_my_wife_around_the_house/krul2ct/" TargetMode="External"/><Relationship Id="rId795" Type="http://schemas.openxmlformats.org/officeDocument/2006/relationships/hyperlink" Target="https://www.reddit.com/r/AmItheAsshole/comments/1ayf6xz/aita_for_not_helping_my_wife_around_the_house/krvc4eh/" TargetMode="External"/><Relationship Id="rId2031" Type="http://schemas.openxmlformats.org/officeDocument/2006/relationships/hyperlink" Target="https://www.reddit.com/r/AmItheAsshole/comments/1aybqyz/aita_for_telling_my_wife_its_her_fault_that_our/krulams/" TargetMode="External"/><Relationship Id="rId9" Type="http://schemas.openxmlformats.org/officeDocument/2006/relationships/hyperlink" Target="https://www.reddit.com/r/AmItheAsshole/comments/1ayi52w/aita_for_over_speaking_my_boyfriend_in_a_group/" TargetMode="External"/><Relationship Id="rId210" Type="http://schemas.openxmlformats.org/officeDocument/2006/relationships/hyperlink" Target="https://www.reddit.com/r/AmItheAsshole/comments/1ayf6xz/aita_for_not_helping_my_wife_around_the_house/kruy2qr/" TargetMode="External"/><Relationship Id="rId448" Type="http://schemas.openxmlformats.org/officeDocument/2006/relationships/hyperlink" Target="https://www.reddit.com/r/AmItheAsshole/comments/1ayf6xz/aita_for_not_helping_my_wife_around_the_house/kruja2h/" TargetMode="External"/><Relationship Id="rId655" Type="http://schemas.openxmlformats.org/officeDocument/2006/relationships/hyperlink" Target="https://www.reddit.com/r/AmItheAsshole/comments/1ayf6xz/aita_for_not_helping_my_wife_around_the_house/kruseam/" TargetMode="External"/><Relationship Id="rId862" Type="http://schemas.openxmlformats.org/officeDocument/2006/relationships/hyperlink" Target="https://www.reddit.com/r/AmItheAsshole/comments/1ayd22g/aita_for_wanting_my_gf_to_drop_her_guy_friend/krucqcn/" TargetMode="External"/><Relationship Id="rId1078" Type="http://schemas.openxmlformats.org/officeDocument/2006/relationships/hyperlink" Target="https://www.reddit.com/r/AmItheAsshole/comments/1aybqyz/aita_for_telling_my_wife_its_her_fault_that_our/kruid4p/" TargetMode="External"/><Relationship Id="rId1285" Type="http://schemas.openxmlformats.org/officeDocument/2006/relationships/hyperlink" Target="https://www.reddit.com/r/AmItheAsshole/comments/1aybqyz/aita_for_telling_my_wife_its_her_fault_that_our/kruarrk/" TargetMode="External"/><Relationship Id="rId1492" Type="http://schemas.openxmlformats.org/officeDocument/2006/relationships/hyperlink" Target="https://www.reddit.com/r/AmItheAsshole/comments/1aybqyz/aita_for_telling_my_wife_its_her_fault_that_our/kruyb8j/" TargetMode="External"/><Relationship Id="rId2129" Type="http://schemas.openxmlformats.org/officeDocument/2006/relationships/hyperlink" Target="https://www.reddit.com/r/AmItheAsshole/comments/1aybqyz/aita_for_telling_my_wife_its_her_fault_that_our/krux7v0/" TargetMode="External"/><Relationship Id="rId308" Type="http://schemas.openxmlformats.org/officeDocument/2006/relationships/hyperlink" Target="https://www.reddit.com/r/AmItheAsshole/comments/1ayf6xz/aita_for_not_helping_my_wife_around_the_house/krv57rp/" TargetMode="External"/><Relationship Id="rId515" Type="http://schemas.openxmlformats.org/officeDocument/2006/relationships/hyperlink" Target="https://www.reddit.com/r/AmItheAsshole/comments/1ayf6xz/aita_for_not_helping_my_wife_around_the_house/kruyynk/" TargetMode="External"/><Relationship Id="rId722" Type="http://schemas.openxmlformats.org/officeDocument/2006/relationships/hyperlink" Target="https://www.reddit.com/r/AmItheAsshole/comments/1ayf6xz/aita_for_not_helping_my_wife_around_the_house/krv3m7i/" TargetMode="External"/><Relationship Id="rId1145" Type="http://schemas.openxmlformats.org/officeDocument/2006/relationships/hyperlink" Target="https://www.reddit.com/r/AmItheAsshole/comments/1aybqyz/aita_for_telling_my_wife_its_her_fault_that_our/kru1702/" TargetMode="External"/><Relationship Id="rId1352" Type="http://schemas.openxmlformats.org/officeDocument/2006/relationships/hyperlink" Target="https://www.reddit.com/r/AmItheAsshole/comments/1aybqyz/aita_for_telling_my_wife_its_her_fault_that_our/krufmxc/" TargetMode="External"/><Relationship Id="rId1797" Type="http://schemas.openxmlformats.org/officeDocument/2006/relationships/hyperlink" Target="https://www.reddit.com/r/AmItheAsshole/comments/1aybqyz/aita_for_telling_my_wife_its_her_fault_that_our/krujv0q/" TargetMode="External"/><Relationship Id="rId89" Type="http://schemas.openxmlformats.org/officeDocument/2006/relationships/hyperlink" Target="https://www.reddit.com/r/AmItheAsshole/comments/1ayf6xz/aita_for_not_helping_my_wife_around_the_house/krujh4k/" TargetMode="External"/><Relationship Id="rId1005" Type="http://schemas.openxmlformats.org/officeDocument/2006/relationships/hyperlink" Target="https://www.reddit.com/r/AmItheAsshole/comments/1aybqyz/aita_for_telling_my_wife_its_her_fault_that_our/kru2ayn/" TargetMode="External"/><Relationship Id="rId1212" Type="http://schemas.openxmlformats.org/officeDocument/2006/relationships/hyperlink" Target="https://www.reddit.com/r/AmItheAsshole/comments/1aybqyz/aita_for_telling_my_wife_its_her_fault_that_our/kru2wz4/" TargetMode="External"/><Relationship Id="rId1657" Type="http://schemas.openxmlformats.org/officeDocument/2006/relationships/hyperlink" Target="https://www.reddit.com/r/AmItheAsshole/comments/1aybqyz/aita_for_telling_my_wife_its_her_fault_that_our/kru6t2l/" TargetMode="External"/><Relationship Id="rId1864" Type="http://schemas.openxmlformats.org/officeDocument/2006/relationships/hyperlink" Target="https://www.reddit.com/r/AmItheAsshole/comments/1aybqyz/aita_for_telling_my_wife_its_her_fault_that_our/kruk8af/" TargetMode="External"/><Relationship Id="rId1517" Type="http://schemas.openxmlformats.org/officeDocument/2006/relationships/hyperlink" Target="https://www.reddit.com/r/AmItheAsshole/comments/1aybqyz/aita_for_telling_my_wife_its_her_fault_that_our/krv3o5g/" TargetMode="External"/><Relationship Id="rId1724" Type="http://schemas.openxmlformats.org/officeDocument/2006/relationships/hyperlink" Target="https://www.reddit.com/r/AmItheAsshole/comments/1aybqyz/aita_for_telling_my_wife_its_her_fault_that_our/krtvo0k/" TargetMode="External"/><Relationship Id="rId16" Type="http://schemas.openxmlformats.org/officeDocument/2006/relationships/hyperlink" Target="https://www.reddit.com/r/AmItheAsshole/comments/1ayjacu/aita_for_asking_my_partner_to_talk_to_his_now/krva1pw/" TargetMode="External"/><Relationship Id="rId1931" Type="http://schemas.openxmlformats.org/officeDocument/2006/relationships/hyperlink" Target="https://www.reddit.com/r/AmItheAsshole/comments/1aybqyz/aita_for_telling_my_wife_its_her_fault_that_our/kru2x7p/" TargetMode="External"/><Relationship Id="rId165" Type="http://schemas.openxmlformats.org/officeDocument/2006/relationships/hyperlink" Target="https://www.reddit.com/r/AmItheAsshole/comments/1ayf6xz/aita_for_not_helping_my_wife_around_the_house/krut3vs/" TargetMode="External"/><Relationship Id="rId372" Type="http://schemas.openxmlformats.org/officeDocument/2006/relationships/hyperlink" Target="https://www.reddit.com/r/AmItheAsshole/comments/1ayf6xz/aita_for_not_helping_my_wife_around_the_house/krv9pju/" TargetMode="External"/><Relationship Id="rId677" Type="http://schemas.openxmlformats.org/officeDocument/2006/relationships/hyperlink" Target="https://www.reddit.com/r/AmItheAsshole/comments/1ayf6xz/aita_for_not_helping_my_wife_around_the_house/kruxwji/" TargetMode="External"/><Relationship Id="rId2053" Type="http://schemas.openxmlformats.org/officeDocument/2006/relationships/hyperlink" Target="https://www.reddit.com/r/AmItheAsshole/comments/1aybqyz/aita_for_telling_my_wife_its_her_fault_that_our/kruo4p1/" TargetMode="External"/><Relationship Id="rId232" Type="http://schemas.openxmlformats.org/officeDocument/2006/relationships/hyperlink" Target="https://www.reddit.com/r/AmItheAsshole/comments/1ayf6xz/aita_for_not_helping_my_wife_around_the_house/kruz1vk/" TargetMode="External"/><Relationship Id="rId884" Type="http://schemas.openxmlformats.org/officeDocument/2006/relationships/hyperlink" Target="https://www.reddit.com/r/AmItheAsshole/comments/1aycvma/aita_for_telling_my_boyfriend_hes_taking_all_the/kruenny/" TargetMode="External"/><Relationship Id="rId2120" Type="http://schemas.openxmlformats.org/officeDocument/2006/relationships/hyperlink" Target="https://www.reddit.com/r/AmItheAsshole/comments/1aybqyz/aita_for_telling_my_wife_its_her_fault_that_our/krv7qsz/" TargetMode="External"/><Relationship Id="rId537" Type="http://schemas.openxmlformats.org/officeDocument/2006/relationships/hyperlink" Target="https://www.reddit.com/r/AmItheAsshole/comments/1ayf6xz/aita_for_not_helping_my_wife_around_the_house/krv7158/" TargetMode="External"/><Relationship Id="rId744" Type="http://schemas.openxmlformats.org/officeDocument/2006/relationships/hyperlink" Target="https://www.reddit.com/r/AmItheAsshole/comments/1ayf6xz/aita_for_not_helping_my_wife_around_the_house/kruw9m6/" TargetMode="External"/><Relationship Id="rId951" Type="http://schemas.openxmlformats.org/officeDocument/2006/relationships/hyperlink" Target="https://www.reddit.com/r/AmItheAsshole/comments/1aybqyz/aita_for_telling_my_wife_its_her_fault_that_our/kru0rmp/" TargetMode="External"/><Relationship Id="rId1167" Type="http://schemas.openxmlformats.org/officeDocument/2006/relationships/hyperlink" Target="https://www.reddit.com/r/AmItheAsshole/comments/1aybqyz/aita_for_telling_my_wife_its_her_fault_that_our/kru63vk/" TargetMode="External"/><Relationship Id="rId1374" Type="http://schemas.openxmlformats.org/officeDocument/2006/relationships/hyperlink" Target="https://www.reddit.com/r/AmItheAsshole/comments/1aybqyz/aita_for_telling_my_wife_its_her_fault_that_our/kruhiic/" TargetMode="External"/><Relationship Id="rId1581" Type="http://schemas.openxmlformats.org/officeDocument/2006/relationships/hyperlink" Target="https://www.reddit.com/r/AmItheAsshole/comments/1aybqyz/aita_for_telling_my_wife_its_her_fault_that_our/kruanfe/" TargetMode="External"/><Relationship Id="rId1679" Type="http://schemas.openxmlformats.org/officeDocument/2006/relationships/hyperlink" Target="https://www.reddit.com/r/AmItheAsshole/comments/1aybqyz/aita_for_telling_my_wife_its_her_fault_that_our/kru5r6e/" TargetMode="External"/><Relationship Id="rId80" Type="http://schemas.openxmlformats.org/officeDocument/2006/relationships/hyperlink" Target="https://www.reddit.com/r/AmItheAsshole/comments/1ayf6xz/aita_for_not_helping_my_wife_around_the_house/kruwrpo/" TargetMode="External"/><Relationship Id="rId604" Type="http://schemas.openxmlformats.org/officeDocument/2006/relationships/hyperlink" Target="https://www.reddit.com/r/AmItheAsshole/comments/1ayf6xz/aita_for_not_helping_my_wife_around_the_house/krv8k15/" TargetMode="External"/><Relationship Id="rId811" Type="http://schemas.openxmlformats.org/officeDocument/2006/relationships/hyperlink" Target="https://www.reddit.com/r/AmItheAsshole/comments/1ayf6xz/aita_for_not_helping_my_wife_around_the_house/krvbsw1/" TargetMode="External"/><Relationship Id="rId1027" Type="http://schemas.openxmlformats.org/officeDocument/2006/relationships/hyperlink" Target="https://www.reddit.com/r/AmItheAsshole/comments/1aybqyz/aita_for_telling_my_wife_its_her_fault_that_our/krtwewb/" TargetMode="External"/><Relationship Id="rId1234" Type="http://schemas.openxmlformats.org/officeDocument/2006/relationships/hyperlink" Target="https://www.reddit.com/r/AmItheAsshole/comments/1aybqyz/aita_for_telling_my_wife_its_her_fault_that_our/kru67l5/" TargetMode="External"/><Relationship Id="rId1441" Type="http://schemas.openxmlformats.org/officeDocument/2006/relationships/hyperlink" Target="https://www.reddit.com/r/AmItheAsshole/comments/1aybqyz/aita_for_telling_my_wife_its_her_fault_that_our/krur3ix/" TargetMode="External"/><Relationship Id="rId1886" Type="http://schemas.openxmlformats.org/officeDocument/2006/relationships/hyperlink" Target="https://www.reddit.com/r/AmItheAsshole/comments/1aybqyz/aita_for_telling_my_wife_its_her_fault_that_our/kruoge6/" TargetMode="External"/><Relationship Id="rId909" Type="http://schemas.openxmlformats.org/officeDocument/2006/relationships/hyperlink" Target="https://www.reddit.com/r/AmItheAsshole/comments/1aycvma/aita_for_telling_my_boyfriend_hes_taking_all_the/krvd2fx/" TargetMode="External"/><Relationship Id="rId1301" Type="http://schemas.openxmlformats.org/officeDocument/2006/relationships/hyperlink" Target="https://www.reddit.com/r/AmItheAsshole/comments/1aybqyz/aita_for_telling_my_wife_its_her_fault_that_our/krubmaj/" TargetMode="External"/><Relationship Id="rId1539" Type="http://schemas.openxmlformats.org/officeDocument/2006/relationships/hyperlink" Target="https://www.reddit.com/r/AmItheAsshole/comments/1aybqyz/aita_for_telling_my_wife_its_her_fault_that_our/krv9dwv/" TargetMode="External"/><Relationship Id="rId1746" Type="http://schemas.openxmlformats.org/officeDocument/2006/relationships/hyperlink" Target="https://www.reddit.com/r/AmItheAsshole/comments/1aybqyz/aita_for_telling_my_wife_its_her_fault_that_our/kru9xs7/" TargetMode="External"/><Relationship Id="rId1953" Type="http://schemas.openxmlformats.org/officeDocument/2006/relationships/hyperlink" Target="https://www.reddit.com/r/AmItheAsshole/comments/1aybqyz/aita_for_telling_my_wife_its_her_fault_that_our/kruo58y/" TargetMode="External"/><Relationship Id="rId38" Type="http://schemas.openxmlformats.org/officeDocument/2006/relationships/hyperlink" Target="https://www.reddit.com/r/AmItheAsshole/comments/1ayf6xz/aita_for_not_helping_my_wife_around_the_house/kruf30s/" TargetMode="External"/><Relationship Id="rId1606" Type="http://schemas.openxmlformats.org/officeDocument/2006/relationships/hyperlink" Target="https://www.reddit.com/r/AmItheAsshole/comments/1aybqyz/aita_for_telling_my_wife_its_her_fault_that_our/krutpzr/" TargetMode="External"/><Relationship Id="rId1813" Type="http://schemas.openxmlformats.org/officeDocument/2006/relationships/hyperlink" Target="https://www.reddit.com/r/AmItheAsshole/comments/1aybqyz/aita_for_telling_my_wife_its_her_fault_that_our/kruooyw/" TargetMode="External"/><Relationship Id="rId187" Type="http://schemas.openxmlformats.org/officeDocument/2006/relationships/hyperlink" Target="https://www.reddit.com/r/AmItheAsshole/comments/1ayf6xz/aita_for_not_helping_my_wife_around_the_house/kruw9ct/" TargetMode="External"/><Relationship Id="rId394" Type="http://schemas.openxmlformats.org/officeDocument/2006/relationships/hyperlink" Target="https://www.reddit.com/r/AmItheAsshole/comments/1ayf6xz/aita_for_not_helping_my_wife_around_the_house/krvcajt/" TargetMode="External"/><Relationship Id="rId2075" Type="http://schemas.openxmlformats.org/officeDocument/2006/relationships/hyperlink" Target="https://www.reddit.com/r/AmItheAsshole/comments/1aybqyz/aita_for_telling_my_wife_its_her_fault_that_our/krv6mv7/" TargetMode="External"/><Relationship Id="rId254" Type="http://schemas.openxmlformats.org/officeDocument/2006/relationships/hyperlink" Target="https://www.reddit.com/r/AmItheAsshole/comments/1ayf6xz/aita_for_not_helping_my_wife_around_the_house/krv05ky/" TargetMode="External"/><Relationship Id="rId699" Type="http://schemas.openxmlformats.org/officeDocument/2006/relationships/hyperlink" Target="https://www.reddit.com/r/AmItheAsshole/comments/1ayf6xz/aita_for_not_helping_my_wife_around_the_house/krvarat/" TargetMode="External"/><Relationship Id="rId1091" Type="http://schemas.openxmlformats.org/officeDocument/2006/relationships/hyperlink" Target="https://www.reddit.com/r/AmItheAsshole/comments/1aybqyz/aita_for_telling_my_wife_its_her_fault_that_our/krum33n/" TargetMode="External"/><Relationship Id="rId114" Type="http://schemas.openxmlformats.org/officeDocument/2006/relationships/hyperlink" Target="https://www.reddit.com/r/AmItheAsshole/comments/1ayf6xz/aita_for_not_helping_my_wife_around_the_house/krutozv/" TargetMode="External"/><Relationship Id="rId461" Type="http://schemas.openxmlformats.org/officeDocument/2006/relationships/hyperlink" Target="https://www.reddit.com/r/AmItheAsshole/comments/1ayf6xz/aita_for_not_helping_my_wife_around_the_house/krv660q/" TargetMode="External"/><Relationship Id="rId559" Type="http://schemas.openxmlformats.org/officeDocument/2006/relationships/hyperlink" Target="https://www.reddit.com/r/AmItheAsshole/comments/1ayf6xz/aita_for_not_helping_my_wife_around_the_house/krusods/" TargetMode="External"/><Relationship Id="rId766" Type="http://schemas.openxmlformats.org/officeDocument/2006/relationships/hyperlink" Target="https://www.reddit.com/r/AmItheAsshole/comments/1ayf6xz/aita_for_not_helping_my_wife_around_the_house/kruy53k/" TargetMode="External"/><Relationship Id="rId1189" Type="http://schemas.openxmlformats.org/officeDocument/2006/relationships/hyperlink" Target="https://www.reddit.com/r/AmItheAsshole/comments/1aybqyz/aita_for_telling_my_wife_its_her_fault_that_our/krv5ncl/" TargetMode="External"/><Relationship Id="rId1396" Type="http://schemas.openxmlformats.org/officeDocument/2006/relationships/hyperlink" Target="https://www.reddit.com/r/AmItheAsshole/comments/1aybqyz/aita_for_telling_my_wife_its_her_fault_that_our/krukefi/" TargetMode="External"/><Relationship Id="rId321" Type="http://schemas.openxmlformats.org/officeDocument/2006/relationships/hyperlink" Target="https://www.reddit.com/r/AmItheAsshole/comments/1ayf6xz/aita_for_not_helping_my_wife_around_the_house/krv651y/" TargetMode="External"/><Relationship Id="rId419" Type="http://schemas.openxmlformats.org/officeDocument/2006/relationships/hyperlink" Target="https://www.reddit.com/r/AmItheAsshole/comments/1ayf6xz/aita_for_not_helping_my_wife_around_the_house/krveipn/" TargetMode="External"/><Relationship Id="rId626" Type="http://schemas.openxmlformats.org/officeDocument/2006/relationships/hyperlink" Target="https://www.reddit.com/r/AmItheAsshole/comments/1ayf6xz/aita_for_not_helping_my_wife_around_the_house/kruzy3a/" TargetMode="External"/><Relationship Id="rId973" Type="http://schemas.openxmlformats.org/officeDocument/2006/relationships/hyperlink" Target="https://www.reddit.com/r/AmItheAsshole/comments/1aybqyz/aita_for_telling_my_wife_its_her_fault_that_our/krtvv8d/" TargetMode="External"/><Relationship Id="rId1049" Type="http://schemas.openxmlformats.org/officeDocument/2006/relationships/hyperlink" Target="https://www.reddit.com/r/AmItheAsshole/comments/1aybqyz/aita_for_telling_my_wife_its_her_fault_that_our/kru4e31/" TargetMode="External"/><Relationship Id="rId1256" Type="http://schemas.openxmlformats.org/officeDocument/2006/relationships/hyperlink" Target="https://www.reddit.com/r/AmItheAsshole/comments/1aybqyz/aita_for_telling_my_wife_its_her_fault_that_our/kru8wzw/" TargetMode="External"/><Relationship Id="rId2002" Type="http://schemas.openxmlformats.org/officeDocument/2006/relationships/hyperlink" Target="https://www.reddit.com/r/AmItheAsshole/comments/1aybqyz/aita_for_telling_my_wife_its_her_fault_that_our/krugg14/" TargetMode="External"/><Relationship Id="rId833" Type="http://schemas.openxmlformats.org/officeDocument/2006/relationships/hyperlink" Target="https://www.reddit.com/r/AmItheAsshole/comments/1aydd2r/aita_for_talking_about_my_sisters_death_with_my/krudt3t/" TargetMode="External"/><Relationship Id="rId1116" Type="http://schemas.openxmlformats.org/officeDocument/2006/relationships/hyperlink" Target="https://www.reddit.com/r/AmItheAsshole/comments/1aybqyz/aita_for_telling_my_wife_its_her_fault_that_our/krtyjtm/" TargetMode="External"/><Relationship Id="rId1463" Type="http://schemas.openxmlformats.org/officeDocument/2006/relationships/hyperlink" Target="https://www.reddit.com/r/AmItheAsshole/comments/1aybqyz/aita_for_telling_my_wife_its_her_fault_that_our/krusvxq/" TargetMode="External"/><Relationship Id="rId1670" Type="http://schemas.openxmlformats.org/officeDocument/2006/relationships/hyperlink" Target="https://www.reddit.com/r/AmItheAsshole/comments/1aybqyz/aita_for_telling_my_wife_its_her_fault_that_our/kruiu4t/" TargetMode="External"/><Relationship Id="rId1768" Type="http://schemas.openxmlformats.org/officeDocument/2006/relationships/hyperlink" Target="https://www.reddit.com/r/AmItheAsshole/comments/1aybqyz/aita_for_telling_my_wife_its_her_fault_that_our/krudsqm/" TargetMode="External"/><Relationship Id="rId900" Type="http://schemas.openxmlformats.org/officeDocument/2006/relationships/hyperlink" Target="https://www.reddit.com/r/AmItheAsshole/comments/1aycvma/aita_for_telling_my_boyfriend_hes_taking_all_the/kru66lr/" TargetMode="External"/><Relationship Id="rId1323" Type="http://schemas.openxmlformats.org/officeDocument/2006/relationships/hyperlink" Target="https://www.reddit.com/r/AmItheAsshole/comments/1aybqyz/aita_for_telling_my_wife_its_her_fault_that_our/krudcpn/" TargetMode="External"/><Relationship Id="rId1530" Type="http://schemas.openxmlformats.org/officeDocument/2006/relationships/hyperlink" Target="https://www.reddit.com/r/AmItheAsshole/comments/1aybqyz/aita_for_telling_my_wife_its_her_fault_that_our/krv6kl1/" TargetMode="External"/><Relationship Id="rId1628" Type="http://schemas.openxmlformats.org/officeDocument/2006/relationships/hyperlink" Target="https://www.reddit.com/r/AmItheAsshole/comments/1aybqyz/aita_for_telling_my_wife_its_her_fault_that_our/kru43em/" TargetMode="External"/><Relationship Id="rId1975" Type="http://schemas.openxmlformats.org/officeDocument/2006/relationships/hyperlink" Target="https://www.reddit.com/r/AmItheAsshole/comments/1aybqyz/aita_for_telling_my_wife_its_her_fault_that_our/kru7mtz/" TargetMode="External"/><Relationship Id="rId1835" Type="http://schemas.openxmlformats.org/officeDocument/2006/relationships/hyperlink" Target="https://www.reddit.com/r/AmItheAsshole/comments/1aybqyz/aita_for_telling_my_wife_its_her_fault_that_our/kru8l3b/" TargetMode="External"/><Relationship Id="rId1902" Type="http://schemas.openxmlformats.org/officeDocument/2006/relationships/hyperlink" Target="https://www.reddit.com/r/AmItheAsshole/comments/1aybqyz/aita_for_telling_my_wife_its_her_fault_that_our/kruhtp6/" TargetMode="External"/><Relationship Id="rId2097" Type="http://schemas.openxmlformats.org/officeDocument/2006/relationships/hyperlink" Target="https://www.reddit.com/r/AmItheAsshole/comments/1aybqyz/aita_for_telling_my_wife_its_her_fault_that_our/krugtxr/" TargetMode="External"/><Relationship Id="rId276" Type="http://schemas.openxmlformats.org/officeDocument/2006/relationships/hyperlink" Target="https://www.reddit.com/r/AmItheAsshole/comments/1ayf6xz/aita_for_not_helping_my_wife_around_the_house/krv1l4w/" TargetMode="External"/><Relationship Id="rId483" Type="http://schemas.openxmlformats.org/officeDocument/2006/relationships/hyperlink" Target="https://www.reddit.com/r/AmItheAsshole/comments/1ayf6xz/aita_for_not_helping_my_wife_around_the_house/krv8ntv/" TargetMode="External"/><Relationship Id="rId690" Type="http://schemas.openxmlformats.org/officeDocument/2006/relationships/hyperlink" Target="https://www.reddit.com/r/AmItheAsshole/comments/1ayf6xz/aita_for_not_helping_my_wife_around_the_house/kruvrw9/" TargetMode="External"/><Relationship Id="rId136" Type="http://schemas.openxmlformats.org/officeDocument/2006/relationships/hyperlink" Target="https://www.reddit.com/r/AmItheAsshole/comments/1ayf6xz/aita_for_not_helping_my_wife_around_the_house/kruthh1/" TargetMode="External"/><Relationship Id="rId343" Type="http://schemas.openxmlformats.org/officeDocument/2006/relationships/hyperlink" Target="https://www.reddit.com/r/AmItheAsshole/comments/1ayf6xz/aita_for_not_helping_my_wife_around_the_house/krv7nyg/" TargetMode="External"/><Relationship Id="rId550" Type="http://schemas.openxmlformats.org/officeDocument/2006/relationships/hyperlink" Target="https://www.reddit.com/r/AmItheAsshole/comments/1ayf6xz/aita_for_not_helping_my_wife_around_the_house/kruz3s8/" TargetMode="External"/><Relationship Id="rId788" Type="http://schemas.openxmlformats.org/officeDocument/2006/relationships/hyperlink" Target="https://www.reddit.com/r/AmItheAsshole/comments/1ayf6xz/aita_for_not_helping_my_wife_around_the_house/krv9qkn/" TargetMode="External"/><Relationship Id="rId995" Type="http://schemas.openxmlformats.org/officeDocument/2006/relationships/hyperlink" Target="https://www.reddit.com/r/AmItheAsshole/comments/1aybqyz/aita_for_telling_my_wife_its_her_fault_that_our/krtujvt/" TargetMode="External"/><Relationship Id="rId1180" Type="http://schemas.openxmlformats.org/officeDocument/2006/relationships/hyperlink" Target="https://www.reddit.com/r/AmItheAsshole/comments/1aybqyz/aita_for_telling_my_wife_its_her_fault_that_our/kru4z7t/" TargetMode="External"/><Relationship Id="rId2024" Type="http://schemas.openxmlformats.org/officeDocument/2006/relationships/hyperlink" Target="https://www.reddit.com/r/AmItheAsshole/comments/1aybqyz/aita_for_telling_my_wife_its_her_fault_that_our/krupau8/" TargetMode="External"/><Relationship Id="rId203" Type="http://schemas.openxmlformats.org/officeDocument/2006/relationships/hyperlink" Target="https://www.reddit.com/r/AmItheAsshole/comments/1ayf6xz/aita_for_not_helping_my_wife_around_the_house/kruxnmp/" TargetMode="External"/><Relationship Id="rId648" Type="http://schemas.openxmlformats.org/officeDocument/2006/relationships/hyperlink" Target="https://www.reddit.com/r/AmItheAsshole/comments/1ayf6xz/aita_for_not_helping_my_wife_around_the_house/krv19ew/" TargetMode="External"/><Relationship Id="rId855" Type="http://schemas.openxmlformats.org/officeDocument/2006/relationships/hyperlink" Target="https://www.reddit.com/r/AmItheAsshole/comments/1ayd22g/aita_for_wanting_my_gf_to_drop_her_guy_friend/krupr5a/" TargetMode="External"/><Relationship Id="rId1040" Type="http://schemas.openxmlformats.org/officeDocument/2006/relationships/hyperlink" Target="https://www.reddit.com/r/AmItheAsshole/comments/1aybqyz/aita_for_telling_my_wife_its_her_fault_that_our/kru2neh/" TargetMode="External"/><Relationship Id="rId1278" Type="http://schemas.openxmlformats.org/officeDocument/2006/relationships/hyperlink" Target="https://www.reddit.com/r/AmItheAsshole/comments/1aybqyz/aita_for_telling_my_wife_its_her_fault_that_our/krua9xf/" TargetMode="External"/><Relationship Id="rId1485" Type="http://schemas.openxmlformats.org/officeDocument/2006/relationships/hyperlink" Target="https://www.reddit.com/r/AmItheAsshole/comments/1aybqyz/aita_for_telling_my_wife_its_her_fault_that_our/kruw9mg/" TargetMode="External"/><Relationship Id="rId1692" Type="http://schemas.openxmlformats.org/officeDocument/2006/relationships/hyperlink" Target="https://www.reddit.com/r/AmItheAsshole/comments/1aybqyz/aita_for_telling_my_wife_its_her_fault_that_our/kru476z/" TargetMode="External"/><Relationship Id="rId410" Type="http://schemas.openxmlformats.org/officeDocument/2006/relationships/hyperlink" Target="https://www.reddit.com/r/AmItheAsshole/comments/1ayf6xz/aita_for_not_helping_my_wife_around_the_house/krvdrwz/" TargetMode="External"/><Relationship Id="rId508" Type="http://schemas.openxmlformats.org/officeDocument/2006/relationships/hyperlink" Target="https://www.reddit.com/r/AmItheAsshole/comments/1ayf6xz/aita_for_not_helping_my_wife_around_the_house/krutjgf/" TargetMode="External"/><Relationship Id="rId715" Type="http://schemas.openxmlformats.org/officeDocument/2006/relationships/hyperlink" Target="https://www.reddit.com/r/AmItheAsshole/comments/1ayf6xz/aita_for_not_helping_my_wife_around_the_house/kruxn7i/" TargetMode="External"/><Relationship Id="rId922" Type="http://schemas.openxmlformats.org/officeDocument/2006/relationships/hyperlink" Target="https://www.reddit.com/r/AmItheAsshole/comments/1aycvma/aita_for_telling_my_boyfriend_hes_taking_all_the/krtycfv/" TargetMode="External"/><Relationship Id="rId1138" Type="http://schemas.openxmlformats.org/officeDocument/2006/relationships/hyperlink" Target="https://www.reddit.com/r/AmItheAsshole/comments/1aybqyz/aita_for_telling_my_wife_its_her_fault_that_our/kru2zfh/" TargetMode="External"/><Relationship Id="rId1345" Type="http://schemas.openxmlformats.org/officeDocument/2006/relationships/hyperlink" Target="https://www.reddit.com/r/AmItheAsshole/comments/1aybqyz/aita_for_telling_my_wife_its_her_fault_that_our/kruf7ii/" TargetMode="External"/><Relationship Id="rId1552" Type="http://schemas.openxmlformats.org/officeDocument/2006/relationships/hyperlink" Target="https://www.reddit.com/r/AmItheAsshole/comments/1aybqyz/aita_for_telling_my_wife_its_her_fault_that_our/krvcz0r/" TargetMode="External"/><Relationship Id="rId1997" Type="http://schemas.openxmlformats.org/officeDocument/2006/relationships/hyperlink" Target="https://www.reddit.com/r/AmItheAsshole/comments/1aybqyz/aita_for_telling_my_wife_its_her_fault_that_our/kruek52/" TargetMode="External"/><Relationship Id="rId1205" Type="http://schemas.openxmlformats.org/officeDocument/2006/relationships/hyperlink" Target="https://www.reddit.com/r/AmItheAsshole/comments/1aybqyz/aita_for_telling_my_wife_its_her_fault_that_our/krtpcva/" TargetMode="External"/><Relationship Id="rId1857" Type="http://schemas.openxmlformats.org/officeDocument/2006/relationships/hyperlink" Target="https://www.reddit.com/r/AmItheAsshole/comments/1aybqyz/aita_for_telling_my_wife_its_her_fault_that_our/krufga8/" TargetMode="External"/><Relationship Id="rId51" Type="http://schemas.openxmlformats.org/officeDocument/2006/relationships/hyperlink" Target="https://www.reddit.com/r/AmItheAsshole/comments/1ayf6xz/aita_for_not_helping_my_wife_around_the_house/krujh4u/" TargetMode="External"/><Relationship Id="rId1412" Type="http://schemas.openxmlformats.org/officeDocument/2006/relationships/hyperlink" Target="https://www.reddit.com/r/AmItheAsshole/comments/1aybqyz/aita_for_telling_my_wife_its_her_fault_that_our/krumm6c/" TargetMode="External"/><Relationship Id="rId1717" Type="http://schemas.openxmlformats.org/officeDocument/2006/relationships/hyperlink" Target="https://www.reddit.com/r/AmItheAsshole/comments/1aybqyz/aita_for_telling_my_wife_its_her_fault_that_our/kruibsg/" TargetMode="External"/><Relationship Id="rId1924" Type="http://schemas.openxmlformats.org/officeDocument/2006/relationships/hyperlink" Target="https://www.reddit.com/r/AmItheAsshole/comments/1aybqyz/aita_for_telling_my_wife_its_her_fault_that_our/kruf95y/" TargetMode="External"/><Relationship Id="rId298" Type="http://schemas.openxmlformats.org/officeDocument/2006/relationships/hyperlink" Target="https://www.reddit.com/r/AmItheAsshole/comments/1ayf6xz/aita_for_not_helping_my_wife_around_the_house/krv3s3v/" TargetMode="External"/><Relationship Id="rId158" Type="http://schemas.openxmlformats.org/officeDocument/2006/relationships/hyperlink" Target="https://www.reddit.com/r/AmItheAsshole/comments/1ayf6xz/aita_for_not_helping_my_wife_around_the_house/kruqnf6/" TargetMode="External"/><Relationship Id="rId365" Type="http://schemas.openxmlformats.org/officeDocument/2006/relationships/hyperlink" Target="https://www.reddit.com/r/AmItheAsshole/comments/1ayf6xz/aita_for_not_helping_my_wife_around_the_house/krv9g73/" TargetMode="External"/><Relationship Id="rId572" Type="http://schemas.openxmlformats.org/officeDocument/2006/relationships/hyperlink" Target="https://www.reddit.com/r/AmItheAsshole/comments/1ayf6xz/aita_for_not_helping_my_wife_around_the_house/krvdxki/" TargetMode="External"/><Relationship Id="rId2046" Type="http://schemas.openxmlformats.org/officeDocument/2006/relationships/hyperlink" Target="https://www.reddit.com/r/AmItheAsshole/comments/1aybqyz/aita_for_telling_my_wife_its_her_fault_that_our/krujd4w/" TargetMode="External"/><Relationship Id="rId225" Type="http://schemas.openxmlformats.org/officeDocument/2006/relationships/hyperlink" Target="https://www.reddit.com/r/AmItheAsshole/comments/1ayf6xz/aita_for_not_helping_my_wife_around_the_house/kruypoy/" TargetMode="External"/><Relationship Id="rId432" Type="http://schemas.openxmlformats.org/officeDocument/2006/relationships/hyperlink" Target="https://www.reddit.com/r/AmItheAsshole/comments/1ayf6xz/aita_for_not_helping_my_wife_around_the_house/krujds0/" TargetMode="External"/><Relationship Id="rId877" Type="http://schemas.openxmlformats.org/officeDocument/2006/relationships/hyperlink" Target="https://www.reddit.com/r/AmItheAsshole/comments/1aycvma/aita_for_telling_my_boyfriend_hes_taking_all_the/kru6zj7/" TargetMode="External"/><Relationship Id="rId1062" Type="http://schemas.openxmlformats.org/officeDocument/2006/relationships/hyperlink" Target="https://www.reddit.com/r/AmItheAsshole/comments/1aybqyz/aita_for_telling_my_wife_its_her_fault_that_our/kru7oqr/" TargetMode="External"/><Relationship Id="rId2113" Type="http://schemas.openxmlformats.org/officeDocument/2006/relationships/hyperlink" Target="https://www.reddit.com/r/AmItheAsshole/comments/1aybqyz/aita_for_telling_my_wife_its_her_fault_that_our/krukgi6/" TargetMode="External"/><Relationship Id="rId737" Type="http://schemas.openxmlformats.org/officeDocument/2006/relationships/hyperlink" Target="https://www.reddit.com/r/AmItheAsshole/comments/1ayf6xz/aita_for_not_helping_my_wife_around_the_house/krvcnx6/" TargetMode="External"/><Relationship Id="rId944" Type="http://schemas.openxmlformats.org/officeDocument/2006/relationships/hyperlink" Target="https://www.reddit.com/r/AmItheAsshole/comments/1aybqyz/aita_for_telling_my_wife_its_her_fault_that_our/krtw25e/" TargetMode="External"/><Relationship Id="rId1367" Type="http://schemas.openxmlformats.org/officeDocument/2006/relationships/hyperlink" Target="https://www.reddit.com/r/AmItheAsshole/comments/1aybqyz/aita_for_telling_my_wife_its_her_fault_that_our/krugmwf/" TargetMode="External"/><Relationship Id="rId1574" Type="http://schemas.openxmlformats.org/officeDocument/2006/relationships/hyperlink" Target="https://www.reddit.com/r/AmItheAsshole/comments/1aybqyz/aita_for_telling_my_wife_its_her_fault_that_our/kruiq36/" TargetMode="External"/><Relationship Id="rId1781" Type="http://schemas.openxmlformats.org/officeDocument/2006/relationships/hyperlink" Target="https://www.reddit.com/r/AmItheAsshole/comments/1aybqyz/aita_for_telling_my_wife_its_her_fault_that_our/krv4850/" TargetMode="External"/><Relationship Id="rId73" Type="http://schemas.openxmlformats.org/officeDocument/2006/relationships/hyperlink" Target="https://www.reddit.com/r/AmItheAsshole/comments/1ayf6xz/aita_for_not_helping_my_wife_around_the_house/krutsln/" TargetMode="External"/><Relationship Id="rId804" Type="http://schemas.openxmlformats.org/officeDocument/2006/relationships/hyperlink" Target="https://www.reddit.com/r/AmItheAsshole/comments/1ayf6xz/aita_for_not_helping_my_wife_around_the_house/krvchfx/" TargetMode="External"/><Relationship Id="rId1227" Type="http://schemas.openxmlformats.org/officeDocument/2006/relationships/hyperlink" Target="https://www.reddit.com/r/AmItheAsshole/comments/1aybqyz/aita_for_telling_my_wife_its_her_fault_that_our/kru5bp2/" TargetMode="External"/><Relationship Id="rId1434" Type="http://schemas.openxmlformats.org/officeDocument/2006/relationships/hyperlink" Target="https://www.reddit.com/r/AmItheAsshole/comments/1aybqyz/aita_for_telling_my_wife_its_her_fault_that_our/krupurg/" TargetMode="External"/><Relationship Id="rId1641" Type="http://schemas.openxmlformats.org/officeDocument/2006/relationships/hyperlink" Target="https://www.reddit.com/r/AmItheAsshole/comments/1aybqyz/aita_for_telling_my_wife_its_her_fault_that_our/krucpxo/" TargetMode="External"/><Relationship Id="rId1879" Type="http://schemas.openxmlformats.org/officeDocument/2006/relationships/hyperlink" Target="https://www.reddit.com/r/AmItheAsshole/comments/1aybqyz/aita_for_telling_my_wife_its_her_fault_that_our/krv6ehh/" TargetMode="External"/><Relationship Id="rId1501" Type="http://schemas.openxmlformats.org/officeDocument/2006/relationships/hyperlink" Target="https://www.reddit.com/r/AmItheAsshole/comments/1aybqyz/aita_for_telling_my_wife_its_her_fault_that_our/krv1hjy/" TargetMode="External"/><Relationship Id="rId1739" Type="http://schemas.openxmlformats.org/officeDocument/2006/relationships/hyperlink" Target="https://www.reddit.com/r/AmItheAsshole/comments/1aybqyz/aita_for_telling_my_wife_its_her_fault_that_our/kruj6me/" TargetMode="External"/><Relationship Id="rId1946" Type="http://schemas.openxmlformats.org/officeDocument/2006/relationships/hyperlink" Target="https://www.reddit.com/r/AmItheAsshole/comments/1aybqyz/aita_for_telling_my_wife_its_her_fault_that_our/krug5y6/" TargetMode="External"/><Relationship Id="rId1806" Type="http://schemas.openxmlformats.org/officeDocument/2006/relationships/hyperlink" Target="https://www.reddit.com/r/AmItheAsshole/comments/1aybqyz/aita_for_telling_my_wife_its_her_fault_that_our/kruh6te/" TargetMode="External"/><Relationship Id="rId387" Type="http://schemas.openxmlformats.org/officeDocument/2006/relationships/hyperlink" Target="https://www.reddit.com/r/AmItheAsshole/comments/1ayf6xz/aita_for_not_helping_my_wife_around_the_house/krvav0y/" TargetMode="External"/><Relationship Id="rId594" Type="http://schemas.openxmlformats.org/officeDocument/2006/relationships/hyperlink" Target="https://www.reddit.com/r/AmItheAsshole/comments/1ayf6xz/aita_for_not_helping_my_wife_around_the_house/krujr2f/" TargetMode="External"/><Relationship Id="rId2068" Type="http://schemas.openxmlformats.org/officeDocument/2006/relationships/hyperlink" Target="https://www.reddit.com/r/AmItheAsshole/comments/1aybqyz/aita_for_telling_my_wife_its_her_fault_that_our/kruqzsu/" TargetMode="External"/><Relationship Id="rId247" Type="http://schemas.openxmlformats.org/officeDocument/2006/relationships/hyperlink" Target="https://www.reddit.com/r/AmItheAsshole/comments/1ayf6xz/aita_for_not_helping_my_wife_around_the_house/kruzv44/" TargetMode="External"/><Relationship Id="rId899" Type="http://schemas.openxmlformats.org/officeDocument/2006/relationships/hyperlink" Target="https://www.reddit.com/r/AmItheAsshole/comments/1aycvma/aita_for_telling_my_boyfriend_hes_taking_all_the/kru2b7a/" TargetMode="External"/><Relationship Id="rId1084" Type="http://schemas.openxmlformats.org/officeDocument/2006/relationships/hyperlink" Target="https://www.reddit.com/r/AmItheAsshole/comments/1aybqyz/aita_for_telling_my_wife_its_her_fault_that_our/kruji9i/" TargetMode="External"/><Relationship Id="rId107" Type="http://schemas.openxmlformats.org/officeDocument/2006/relationships/hyperlink" Target="https://www.reddit.com/r/AmItheAsshole/comments/1ayf6xz/aita_for_not_helping_my_wife_around_the_house/krv4qgr/" TargetMode="External"/><Relationship Id="rId454" Type="http://schemas.openxmlformats.org/officeDocument/2006/relationships/hyperlink" Target="https://www.reddit.com/r/AmItheAsshole/comments/1ayf6xz/aita_for_not_helping_my_wife_around_the_house/krv1ccd/" TargetMode="External"/><Relationship Id="rId661" Type="http://schemas.openxmlformats.org/officeDocument/2006/relationships/hyperlink" Target="https://www.reddit.com/r/AmItheAsshole/comments/1ayf6xz/aita_for_not_helping_my_wife_around_the_house/kruywc9/" TargetMode="External"/><Relationship Id="rId759" Type="http://schemas.openxmlformats.org/officeDocument/2006/relationships/hyperlink" Target="https://www.reddit.com/r/AmItheAsshole/comments/1ayf6xz/aita_for_not_helping_my_wife_around_the_house/kruyu9y/" TargetMode="External"/><Relationship Id="rId966" Type="http://schemas.openxmlformats.org/officeDocument/2006/relationships/hyperlink" Target="https://www.reddit.com/r/AmItheAsshole/comments/1aybqyz/aita_for_telling_my_wife_its_her_fault_that_our/krtwqpx/" TargetMode="External"/><Relationship Id="rId1291" Type="http://schemas.openxmlformats.org/officeDocument/2006/relationships/hyperlink" Target="https://www.reddit.com/r/AmItheAsshole/comments/1aybqyz/aita_for_telling_my_wife_its_her_fault_that_our/krub31v/" TargetMode="External"/><Relationship Id="rId1389" Type="http://schemas.openxmlformats.org/officeDocument/2006/relationships/hyperlink" Target="https://www.reddit.com/r/AmItheAsshole/comments/1aybqyz/aita_for_telling_my_wife_its_her_fault_that_our/krujlk4/" TargetMode="External"/><Relationship Id="rId1596" Type="http://schemas.openxmlformats.org/officeDocument/2006/relationships/hyperlink" Target="https://www.reddit.com/r/AmItheAsshole/comments/1aybqyz/aita_for_telling_my_wife_its_her_fault_that_our/kru8cm0/" TargetMode="External"/><Relationship Id="rId314" Type="http://schemas.openxmlformats.org/officeDocument/2006/relationships/hyperlink" Target="https://www.reddit.com/r/AmItheAsshole/comments/1ayf6xz/aita_for_not_helping_my_wife_around_the_house/krv5fx6/" TargetMode="External"/><Relationship Id="rId521" Type="http://schemas.openxmlformats.org/officeDocument/2006/relationships/hyperlink" Target="https://www.reddit.com/r/AmItheAsshole/comments/1ayf6xz/aita_for_not_helping_my_wife_around_the_house/krv22uj/" TargetMode="External"/><Relationship Id="rId619" Type="http://schemas.openxmlformats.org/officeDocument/2006/relationships/hyperlink" Target="https://www.reddit.com/r/AmItheAsshole/comments/1ayf6xz/aita_for_not_helping_my_wife_around_the_house/kruu4mk/" TargetMode="External"/><Relationship Id="rId1151" Type="http://schemas.openxmlformats.org/officeDocument/2006/relationships/hyperlink" Target="https://www.reddit.com/r/AmItheAsshole/comments/1aybqyz/aita_for_telling_my_wife_its_her_fault_that_our/kru68ee/" TargetMode="External"/><Relationship Id="rId1249" Type="http://schemas.openxmlformats.org/officeDocument/2006/relationships/hyperlink" Target="https://www.reddit.com/r/AmItheAsshole/comments/1aybqyz/aita_for_telling_my_wife_its_her_fault_that_our/kru89wv/" TargetMode="External"/><Relationship Id="rId95" Type="http://schemas.openxmlformats.org/officeDocument/2006/relationships/hyperlink" Target="https://www.reddit.com/r/AmItheAsshole/comments/1ayf6xz/aita_for_not_helping_my_wife_around_the_house/kruumnv/" TargetMode="External"/><Relationship Id="rId826" Type="http://schemas.openxmlformats.org/officeDocument/2006/relationships/hyperlink" Target="https://www.reddit.com/r/AmItheAsshole/comments/1aydd2r/aita_for_talking_about_my_sisters_death_with_my/kru2ur8/" TargetMode="External"/><Relationship Id="rId1011" Type="http://schemas.openxmlformats.org/officeDocument/2006/relationships/hyperlink" Target="https://www.reddit.com/r/AmItheAsshole/comments/1aybqyz/aita_for_telling_my_wife_its_her_fault_that_our/kruek3k/" TargetMode="External"/><Relationship Id="rId1109" Type="http://schemas.openxmlformats.org/officeDocument/2006/relationships/hyperlink" Target="https://www.reddit.com/r/AmItheAsshole/comments/1aybqyz/aita_for_telling_my_wife_its_her_fault_that_our/kru1h3f/" TargetMode="External"/><Relationship Id="rId1456" Type="http://schemas.openxmlformats.org/officeDocument/2006/relationships/hyperlink" Target="https://www.reddit.com/r/AmItheAsshole/comments/1aybqyz/aita_for_telling_my_wife_its_her_fault_that_our/kruse1u/" TargetMode="External"/><Relationship Id="rId1663" Type="http://schemas.openxmlformats.org/officeDocument/2006/relationships/hyperlink" Target="https://www.reddit.com/r/AmItheAsshole/comments/1aybqyz/aita_for_telling_my_wife_its_her_fault_that_our/krubj37/" TargetMode="External"/><Relationship Id="rId1870" Type="http://schemas.openxmlformats.org/officeDocument/2006/relationships/hyperlink" Target="https://www.reddit.com/r/AmItheAsshole/comments/1aybqyz/aita_for_telling_my_wife_its_her_fault_that_our/krugiz2/" TargetMode="External"/><Relationship Id="rId1968" Type="http://schemas.openxmlformats.org/officeDocument/2006/relationships/hyperlink" Target="https://www.reddit.com/r/AmItheAsshole/comments/1aybqyz/aita_for_telling_my_wife_its_her_fault_that_our/kru6ysq/" TargetMode="External"/><Relationship Id="rId1316" Type="http://schemas.openxmlformats.org/officeDocument/2006/relationships/hyperlink" Target="https://www.reddit.com/r/AmItheAsshole/comments/1aybqyz/aita_for_telling_my_wife_its_her_fault_that_our/krucmid/" TargetMode="External"/><Relationship Id="rId1523" Type="http://schemas.openxmlformats.org/officeDocument/2006/relationships/hyperlink" Target="https://www.reddit.com/r/AmItheAsshole/comments/1aybqyz/aita_for_telling_my_wife_its_her_fault_that_our/krv4q6s/" TargetMode="External"/><Relationship Id="rId1730" Type="http://schemas.openxmlformats.org/officeDocument/2006/relationships/hyperlink" Target="https://www.reddit.com/r/AmItheAsshole/comments/1aybqyz/aita_for_telling_my_wife_its_her_fault_that_our/krttfvr/" TargetMode="External"/><Relationship Id="rId22" Type="http://schemas.openxmlformats.org/officeDocument/2006/relationships/hyperlink" Target="https://www.reddit.com/r/AmItheAsshole/comments/1ayijeb/wibta_for_yelling_at_my_boyfriends_little_brother/krv0594/" TargetMode="External"/><Relationship Id="rId1828" Type="http://schemas.openxmlformats.org/officeDocument/2006/relationships/hyperlink" Target="https://www.reddit.com/r/AmItheAsshole/comments/1aybqyz/aita_for_telling_my_wife_its_her_fault_that_our/krucn2i/" TargetMode="External"/><Relationship Id="rId171" Type="http://schemas.openxmlformats.org/officeDocument/2006/relationships/hyperlink" Target="https://www.reddit.com/r/AmItheAsshole/comments/1ayf6xz/aita_for_not_helping_my_wife_around_the_house/krurupv/" TargetMode="External"/><Relationship Id="rId269" Type="http://schemas.openxmlformats.org/officeDocument/2006/relationships/hyperlink" Target="https://www.reddit.com/r/AmItheAsshole/comments/1ayf6xz/aita_for_not_helping_my_wife_around_the_house/krv17l2/" TargetMode="External"/><Relationship Id="rId476" Type="http://schemas.openxmlformats.org/officeDocument/2006/relationships/hyperlink" Target="https://www.reddit.com/r/AmItheAsshole/comments/1ayf6xz/aita_for_not_helping_my_wife_around_the_house/kruw3ml/" TargetMode="External"/><Relationship Id="rId683" Type="http://schemas.openxmlformats.org/officeDocument/2006/relationships/hyperlink" Target="https://www.reddit.com/r/AmItheAsshole/comments/1ayf6xz/aita_for_not_helping_my_wife_around_the_house/kruyxdu/" TargetMode="External"/><Relationship Id="rId890" Type="http://schemas.openxmlformats.org/officeDocument/2006/relationships/hyperlink" Target="https://www.reddit.com/r/AmItheAsshole/comments/1aycvma/aita_for_telling_my_boyfriend_hes_taking_all_the/krucd4h/" TargetMode="External"/><Relationship Id="rId129" Type="http://schemas.openxmlformats.org/officeDocument/2006/relationships/hyperlink" Target="https://www.reddit.com/r/AmItheAsshole/comments/1ayf6xz/aita_for_not_helping_my_wife_around_the_house/krus6o0/" TargetMode="External"/><Relationship Id="rId336" Type="http://schemas.openxmlformats.org/officeDocument/2006/relationships/hyperlink" Target="https://www.reddit.com/r/AmItheAsshole/comments/1ayf6xz/aita_for_not_helping_my_wife_around_the_house/krv7ctu/" TargetMode="External"/><Relationship Id="rId543" Type="http://schemas.openxmlformats.org/officeDocument/2006/relationships/hyperlink" Target="https://www.reddit.com/r/AmItheAsshole/comments/1ayf6xz/aita_for_not_helping_my_wife_around_the_house/krv4jyt/" TargetMode="External"/><Relationship Id="rId988" Type="http://schemas.openxmlformats.org/officeDocument/2006/relationships/hyperlink" Target="https://www.reddit.com/r/AmItheAsshole/comments/1aybqyz/aita_for_telling_my_wife_its_her_fault_that_our/krtpbdv/" TargetMode="External"/><Relationship Id="rId1173" Type="http://schemas.openxmlformats.org/officeDocument/2006/relationships/hyperlink" Target="https://www.reddit.com/r/AmItheAsshole/comments/1aybqyz/aita_for_telling_my_wife_its_her_fault_that_our/kru1spl/" TargetMode="External"/><Relationship Id="rId1380" Type="http://schemas.openxmlformats.org/officeDocument/2006/relationships/hyperlink" Target="https://www.reddit.com/r/AmItheAsshole/comments/1aybqyz/aita_for_telling_my_wife_its_her_fault_that_our/kruiiqn/" TargetMode="External"/><Relationship Id="rId2017" Type="http://schemas.openxmlformats.org/officeDocument/2006/relationships/hyperlink" Target="https://www.reddit.com/r/AmItheAsshole/comments/1aybqyz/aita_for_telling_my_wife_its_her_fault_that_our/krubhqd/" TargetMode="External"/><Relationship Id="rId403" Type="http://schemas.openxmlformats.org/officeDocument/2006/relationships/hyperlink" Target="https://www.reddit.com/r/AmItheAsshole/comments/1ayf6xz/aita_for_not_helping_my_wife_around_the_house/krvd44x/" TargetMode="External"/><Relationship Id="rId750" Type="http://schemas.openxmlformats.org/officeDocument/2006/relationships/hyperlink" Target="https://www.reddit.com/r/AmItheAsshole/comments/1ayf6xz/aita_for_not_helping_my_wife_around_the_house/kruwok8/" TargetMode="External"/><Relationship Id="rId848" Type="http://schemas.openxmlformats.org/officeDocument/2006/relationships/hyperlink" Target="https://www.reddit.com/r/AmItheAsshole/comments/1ayd22g/aita_for_wanting_my_gf_to_drop_her_guy_friend/kruhy7r/" TargetMode="External"/><Relationship Id="rId1033" Type="http://schemas.openxmlformats.org/officeDocument/2006/relationships/hyperlink" Target="https://www.reddit.com/r/AmItheAsshole/comments/1aybqyz/aita_for_telling_my_wife_its_her_fault_that_our/krtyktr/" TargetMode="External"/><Relationship Id="rId1478" Type="http://schemas.openxmlformats.org/officeDocument/2006/relationships/hyperlink" Target="https://www.reddit.com/r/AmItheAsshole/comments/1aybqyz/aita_for_telling_my_wife_its_her_fault_that_our/kruulvw/" TargetMode="External"/><Relationship Id="rId1685" Type="http://schemas.openxmlformats.org/officeDocument/2006/relationships/hyperlink" Target="https://www.reddit.com/r/AmItheAsshole/comments/1aybqyz/aita_for_telling_my_wife_its_her_fault_that_our/krtw0te/" TargetMode="External"/><Relationship Id="rId1892" Type="http://schemas.openxmlformats.org/officeDocument/2006/relationships/hyperlink" Target="https://www.reddit.com/r/AmItheAsshole/comments/1aybqyz/aita_for_telling_my_wife_its_her_fault_that_our/krule57/" TargetMode="External"/><Relationship Id="rId610" Type="http://schemas.openxmlformats.org/officeDocument/2006/relationships/hyperlink" Target="https://www.reddit.com/r/AmItheAsshole/comments/1ayf6xz/aita_for_not_helping_my_wife_around_the_house/krutoyr/" TargetMode="External"/><Relationship Id="rId708" Type="http://schemas.openxmlformats.org/officeDocument/2006/relationships/hyperlink" Target="https://www.reddit.com/r/AmItheAsshole/comments/1ayf6xz/aita_for_not_helping_my_wife_around_the_house/kruvl4q/" TargetMode="External"/><Relationship Id="rId915" Type="http://schemas.openxmlformats.org/officeDocument/2006/relationships/hyperlink" Target="https://www.reddit.com/r/AmItheAsshole/comments/1aycvma/aita_for_telling_my_boyfriend_hes_taking_all_the/kru14va/" TargetMode="External"/><Relationship Id="rId1240" Type="http://schemas.openxmlformats.org/officeDocument/2006/relationships/hyperlink" Target="https://www.reddit.com/r/AmItheAsshole/comments/1aybqyz/aita_for_telling_my_wife_its_her_fault_that_our/kru74qf/" TargetMode="External"/><Relationship Id="rId1338" Type="http://schemas.openxmlformats.org/officeDocument/2006/relationships/hyperlink" Target="https://www.reddit.com/r/AmItheAsshole/comments/1aybqyz/aita_for_telling_my_wife_its_her_fault_that_our/krue6w4/" TargetMode="External"/><Relationship Id="rId1545" Type="http://schemas.openxmlformats.org/officeDocument/2006/relationships/hyperlink" Target="https://www.reddit.com/r/AmItheAsshole/comments/1aybqyz/aita_for_telling_my_wife_its_her_fault_that_our/krva7et/" TargetMode="External"/><Relationship Id="rId1100" Type="http://schemas.openxmlformats.org/officeDocument/2006/relationships/hyperlink" Target="https://www.reddit.com/r/AmItheAsshole/comments/1aybqyz/aita_for_telling_my_wife_its_her_fault_that_our/krv3fat/" TargetMode="External"/><Relationship Id="rId1405" Type="http://schemas.openxmlformats.org/officeDocument/2006/relationships/hyperlink" Target="https://www.reddit.com/r/AmItheAsshole/comments/1aybqyz/aita_for_telling_my_wife_its_her_fault_that_our/krum94h/" TargetMode="External"/><Relationship Id="rId1752" Type="http://schemas.openxmlformats.org/officeDocument/2006/relationships/hyperlink" Target="https://www.reddit.com/r/AmItheAsshole/comments/1aybqyz/aita_for_telling_my_wife_its_her_fault_that_our/krueq4u/" TargetMode="External"/><Relationship Id="rId44" Type="http://schemas.openxmlformats.org/officeDocument/2006/relationships/hyperlink" Target="https://www.reddit.com/r/AmItheAsshole/comments/1ayf6xz/aita_for_not_helping_my_wife_around_the_house/kruhhxa/" TargetMode="External"/><Relationship Id="rId1612" Type="http://schemas.openxmlformats.org/officeDocument/2006/relationships/hyperlink" Target="https://www.reddit.com/r/AmItheAsshole/comments/1aybqyz/aita_for_telling_my_wife_its_her_fault_that_our/krumwfa/" TargetMode="External"/><Relationship Id="rId1917" Type="http://schemas.openxmlformats.org/officeDocument/2006/relationships/hyperlink" Target="https://www.reddit.com/r/AmItheAsshole/comments/1aybqyz/aita_for_telling_my_wife_its_her_fault_that_our/kru238e/" TargetMode="External"/><Relationship Id="rId193" Type="http://schemas.openxmlformats.org/officeDocument/2006/relationships/hyperlink" Target="https://www.reddit.com/r/AmItheAsshole/comments/1ayf6xz/aita_for_not_helping_my_wife_around_the_house/kruwqn2/" TargetMode="External"/><Relationship Id="rId498" Type="http://schemas.openxmlformats.org/officeDocument/2006/relationships/hyperlink" Target="https://www.reddit.com/r/AmItheAsshole/comments/1ayf6xz/aita_for_not_helping_my_wife_around_the_house/krukufz/" TargetMode="External"/><Relationship Id="rId2081" Type="http://schemas.openxmlformats.org/officeDocument/2006/relationships/hyperlink" Target="https://www.reddit.com/r/AmItheAsshole/comments/1aybqyz/aita_for_telling_my_wife_its_her_fault_that_our/kruo0vy/" TargetMode="External"/><Relationship Id="rId260" Type="http://schemas.openxmlformats.org/officeDocument/2006/relationships/hyperlink" Target="https://www.reddit.com/r/AmItheAsshole/comments/1ayf6xz/aita_for_not_helping_my_wife_around_the_house/krv0mkz/" TargetMode="External"/><Relationship Id="rId120" Type="http://schemas.openxmlformats.org/officeDocument/2006/relationships/hyperlink" Target="https://www.reddit.com/r/AmItheAsshole/comments/1ayf6xz/aita_for_not_helping_my_wife_around_the_house/krunwcm/" TargetMode="External"/><Relationship Id="rId358" Type="http://schemas.openxmlformats.org/officeDocument/2006/relationships/hyperlink" Target="https://www.reddit.com/r/AmItheAsshole/comments/1ayf6xz/aita_for_not_helping_my_wife_around_the_house/krv8wrv/" TargetMode="External"/><Relationship Id="rId565" Type="http://schemas.openxmlformats.org/officeDocument/2006/relationships/hyperlink" Target="https://www.reddit.com/r/AmItheAsshole/comments/1ayf6xz/aita_for_not_helping_my_wife_around_the_house/krvaas1/" TargetMode="External"/><Relationship Id="rId772" Type="http://schemas.openxmlformats.org/officeDocument/2006/relationships/hyperlink" Target="https://www.reddit.com/r/AmItheAsshole/comments/1ayf6xz/aita_for_not_helping_my_wife_around_the_house/krv32lc/" TargetMode="External"/><Relationship Id="rId1195" Type="http://schemas.openxmlformats.org/officeDocument/2006/relationships/hyperlink" Target="https://www.reddit.com/r/AmItheAsshole/comments/1aybqyz/aita_for_telling_my_wife_its_her_fault_that_our/kru9qgg/" TargetMode="External"/><Relationship Id="rId2039" Type="http://schemas.openxmlformats.org/officeDocument/2006/relationships/hyperlink" Target="https://www.reddit.com/r/AmItheAsshole/comments/1aybqyz/aita_for_telling_my_wife_its_her_fault_that_our/krvcwjg/" TargetMode="External"/><Relationship Id="rId218" Type="http://schemas.openxmlformats.org/officeDocument/2006/relationships/hyperlink" Target="https://www.reddit.com/r/AmItheAsshole/comments/1ayf6xz/aita_for_not_helping_my_wife_around_the_house/kruyeln/" TargetMode="External"/><Relationship Id="rId425" Type="http://schemas.openxmlformats.org/officeDocument/2006/relationships/hyperlink" Target="https://www.reddit.com/r/AmItheAsshole/comments/1ayf6xz/aita_for_not_helping_my_wife_around_the_house/krvevaa/" TargetMode="External"/><Relationship Id="rId632" Type="http://schemas.openxmlformats.org/officeDocument/2006/relationships/hyperlink" Target="https://www.reddit.com/r/AmItheAsshole/comments/1ayf6xz/aita_for_not_helping_my_wife_around_the_house/krv3tx7/" TargetMode="External"/><Relationship Id="rId1055" Type="http://schemas.openxmlformats.org/officeDocument/2006/relationships/hyperlink" Target="https://www.reddit.com/r/AmItheAsshole/comments/1aybqyz/aita_for_telling_my_wife_its_her_fault_that_our/kru5cq4/" TargetMode="External"/><Relationship Id="rId1262" Type="http://schemas.openxmlformats.org/officeDocument/2006/relationships/hyperlink" Target="https://www.reddit.com/r/AmItheAsshole/comments/1aybqyz/aita_for_telling_my_wife_its_her_fault_that_our/kru9d7e/" TargetMode="External"/><Relationship Id="rId2106" Type="http://schemas.openxmlformats.org/officeDocument/2006/relationships/hyperlink" Target="https://www.reddit.com/r/AmItheAsshole/comments/1aybqyz/aita_for_telling_my_wife_its_her_fault_that_our/kruvrck/" TargetMode="External"/><Relationship Id="rId937" Type="http://schemas.openxmlformats.org/officeDocument/2006/relationships/hyperlink" Target="https://www.reddit.com/r/AmItheAsshole/comments/1aybqyz/aita_for_telling_my_wife_its_her_fault_that_our/krtvuyu/" TargetMode="External"/><Relationship Id="rId1122" Type="http://schemas.openxmlformats.org/officeDocument/2006/relationships/hyperlink" Target="https://www.reddit.com/r/AmItheAsshole/comments/1aybqyz/aita_for_telling_my_wife_its_her_fault_that_our/krukqi6/" TargetMode="External"/><Relationship Id="rId1567" Type="http://schemas.openxmlformats.org/officeDocument/2006/relationships/hyperlink" Target="https://www.reddit.com/r/AmItheAsshole/comments/1aybqyz/aita_for_telling_my_wife_its_her_fault_that_our/kru2ter/" TargetMode="External"/><Relationship Id="rId1774" Type="http://schemas.openxmlformats.org/officeDocument/2006/relationships/hyperlink" Target="https://www.reddit.com/r/AmItheAsshole/comments/1aybqyz/aita_for_telling_my_wife_its_her_fault_that_our/kru8a4h/" TargetMode="External"/><Relationship Id="rId1981" Type="http://schemas.openxmlformats.org/officeDocument/2006/relationships/hyperlink" Target="https://www.reddit.com/r/AmItheAsshole/comments/1aybqyz/aita_for_telling_my_wife_its_her_fault_that_our/krv69nd/" TargetMode="External"/><Relationship Id="rId66" Type="http://schemas.openxmlformats.org/officeDocument/2006/relationships/hyperlink" Target="https://www.reddit.com/r/AmItheAsshole/comments/1ayf6xz/aita_for_not_helping_my_wife_around_the_house/kruqn1h/" TargetMode="External"/><Relationship Id="rId1427" Type="http://schemas.openxmlformats.org/officeDocument/2006/relationships/hyperlink" Target="https://www.reddit.com/r/AmItheAsshole/comments/1aybqyz/aita_for_telling_my_wife_its_her_fault_that_our/kruop7c/" TargetMode="External"/><Relationship Id="rId1634" Type="http://schemas.openxmlformats.org/officeDocument/2006/relationships/hyperlink" Target="https://www.reddit.com/r/AmItheAsshole/comments/1aybqyz/aita_for_telling_my_wife_its_her_fault_that_our/kruh6qi/" TargetMode="External"/><Relationship Id="rId1841" Type="http://schemas.openxmlformats.org/officeDocument/2006/relationships/hyperlink" Target="https://www.reddit.com/r/AmItheAsshole/comments/1aybqyz/aita_for_telling_my_wife_its_her_fault_that_our/kruemsn/" TargetMode="External"/><Relationship Id="rId1939" Type="http://schemas.openxmlformats.org/officeDocument/2006/relationships/hyperlink" Target="https://www.reddit.com/r/AmItheAsshole/comments/1aybqyz/aita_for_telling_my_wife_its_her_fault_that_our/kruxysb/" TargetMode="External"/><Relationship Id="rId1701" Type="http://schemas.openxmlformats.org/officeDocument/2006/relationships/hyperlink" Target="https://www.reddit.com/r/AmItheAsshole/comments/1aybqyz/aita_for_telling_my_wife_its_her_fault_that_our/krtw1u2/" TargetMode="External"/><Relationship Id="rId282" Type="http://schemas.openxmlformats.org/officeDocument/2006/relationships/hyperlink" Target="https://www.reddit.com/r/AmItheAsshole/comments/1ayf6xz/aita_for_not_helping_my_wife_around_the_house/krv21ph/" TargetMode="External"/><Relationship Id="rId587" Type="http://schemas.openxmlformats.org/officeDocument/2006/relationships/hyperlink" Target="https://www.reddit.com/r/AmItheAsshole/comments/1ayf6xz/aita_for_not_helping_my_wife_around_the_house/krv1pbj/" TargetMode="External"/><Relationship Id="rId8" Type="http://schemas.openxmlformats.org/officeDocument/2006/relationships/hyperlink" Target="https://www.reddit.com/r/AmItheAsshole/comments/1ayijeb/wibta_for_yelling_at_my_boyfriends_little_brother/" TargetMode="External"/><Relationship Id="rId142" Type="http://schemas.openxmlformats.org/officeDocument/2006/relationships/hyperlink" Target="https://www.reddit.com/r/AmItheAsshole/comments/1ayf6xz/aita_for_not_helping_my_wife_around_the_house/krv27kb/" TargetMode="External"/><Relationship Id="rId447" Type="http://schemas.openxmlformats.org/officeDocument/2006/relationships/hyperlink" Target="https://www.reddit.com/r/AmItheAsshole/comments/1ayf6xz/aita_for_not_helping_my_wife_around_the_house/kruj682/" TargetMode="External"/><Relationship Id="rId794" Type="http://schemas.openxmlformats.org/officeDocument/2006/relationships/hyperlink" Target="https://www.reddit.com/r/AmItheAsshole/comments/1ayf6xz/aita_for_not_helping_my_wife_around_the_house/krvczma/" TargetMode="External"/><Relationship Id="rId1077" Type="http://schemas.openxmlformats.org/officeDocument/2006/relationships/hyperlink" Target="https://www.reddit.com/r/AmItheAsshole/comments/1aybqyz/aita_for_telling_my_wife_its_her_fault_that_our/kruiaoy/" TargetMode="External"/><Relationship Id="rId2030" Type="http://schemas.openxmlformats.org/officeDocument/2006/relationships/hyperlink" Target="https://www.reddit.com/r/AmItheAsshole/comments/1aybqyz/aita_for_telling_my_wife_its_her_fault_that_our/krv728l/" TargetMode="External"/><Relationship Id="rId2128" Type="http://schemas.openxmlformats.org/officeDocument/2006/relationships/hyperlink" Target="https://www.reddit.com/r/AmItheAsshole/comments/1aybqyz/aita_for_telling_my_wife_its_her_fault_that_our/krv6ker/" TargetMode="External"/><Relationship Id="rId654" Type="http://schemas.openxmlformats.org/officeDocument/2006/relationships/hyperlink" Target="https://www.reddit.com/r/AmItheAsshole/comments/1ayf6xz/aita_for_not_helping_my_wife_around_the_house/kruqmwb/" TargetMode="External"/><Relationship Id="rId861" Type="http://schemas.openxmlformats.org/officeDocument/2006/relationships/hyperlink" Target="https://www.reddit.com/r/AmItheAsshole/comments/1ayd22g/aita_for_wanting_my_gf_to_drop_her_guy_friend/krv4bf8/" TargetMode="External"/><Relationship Id="rId959" Type="http://schemas.openxmlformats.org/officeDocument/2006/relationships/hyperlink" Target="https://www.reddit.com/r/AmItheAsshole/comments/1aybqyz/aita_for_telling_my_wife_its_her_fault_that_our/kru4c22/" TargetMode="External"/><Relationship Id="rId1284" Type="http://schemas.openxmlformats.org/officeDocument/2006/relationships/hyperlink" Target="https://www.reddit.com/r/AmItheAsshole/comments/1aybqyz/aita_for_telling_my_wife_its_her_fault_that_our/krualfe/" TargetMode="External"/><Relationship Id="rId1491" Type="http://schemas.openxmlformats.org/officeDocument/2006/relationships/hyperlink" Target="https://www.reddit.com/r/AmItheAsshole/comments/1aybqyz/aita_for_telling_my_wife_its_her_fault_that_our/kruxtrt/" TargetMode="External"/><Relationship Id="rId1589" Type="http://schemas.openxmlformats.org/officeDocument/2006/relationships/hyperlink" Target="https://www.reddit.com/r/AmItheAsshole/comments/1aybqyz/aita_for_telling_my_wife_its_her_fault_that_our/krueis7/" TargetMode="External"/><Relationship Id="rId307" Type="http://schemas.openxmlformats.org/officeDocument/2006/relationships/hyperlink" Target="https://www.reddit.com/r/AmItheAsshole/comments/1ayf6xz/aita_for_not_helping_my_wife_around_the_house/krv4vn4/" TargetMode="External"/><Relationship Id="rId514" Type="http://schemas.openxmlformats.org/officeDocument/2006/relationships/hyperlink" Target="https://www.reddit.com/r/AmItheAsshole/comments/1ayf6xz/aita_for_not_helping_my_wife_around_the_house/kruylnb/" TargetMode="External"/><Relationship Id="rId721" Type="http://schemas.openxmlformats.org/officeDocument/2006/relationships/hyperlink" Target="https://www.reddit.com/r/AmItheAsshole/comments/1ayf6xz/aita_for_not_helping_my_wife_around_the_house/kruw0kj/" TargetMode="External"/><Relationship Id="rId1144" Type="http://schemas.openxmlformats.org/officeDocument/2006/relationships/hyperlink" Target="https://www.reddit.com/r/AmItheAsshole/comments/1aybqyz/aita_for_telling_my_wife_its_her_fault_that_our/kru0xub/" TargetMode="External"/><Relationship Id="rId1351" Type="http://schemas.openxmlformats.org/officeDocument/2006/relationships/hyperlink" Target="https://www.reddit.com/r/AmItheAsshole/comments/1aybqyz/aita_for_telling_my_wife_its_her_fault_that_our/krufm7n/" TargetMode="External"/><Relationship Id="rId1449" Type="http://schemas.openxmlformats.org/officeDocument/2006/relationships/hyperlink" Target="https://www.reddit.com/r/AmItheAsshole/comments/1aybqyz/aita_for_telling_my_wife_its_her_fault_that_our/kruru3w/" TargetMode="External"/><Relationship Id="rId1796" Type="http://schemas.openxmlformats.org/officeDocument/2006/relationships/hyperlink" Target="https://www.reddit.com/r/AmItheAsshole/comments/1aybqyz/aita_for_telling_my_wife_its_her_fault_that_our/kruhlze/" TargetMode="External"/><Relationship Id="rId88" Type="http://schemas.openxmlformats.org/officeDocument/2006/relationships/hyperlink" Target="https://www.reddit.com/r/AmItheAsshole/comments/1ayf6xz/aita_for_not_helping_my_wife_around_the_house/krumuhr/" TargetMode="External"/><Relationship Id="rId819" Type="http://schemas.openxmlformats.org/officeDocument/2006/relationships/hyperlink" Target="https://www.reddit.com/r/AmItheAsshole/comments/1ayf6xz/aita_for_not_helping_my_wife_around_the_house/krv0dgj/" TargetMode="External"/><Relationship Id="rId1004" Type="http://schemas.openxmlformats.org/officeDocument/2006/relationships/hyperlink" Target="https://www.reddit.com/r/AmItheAsshole/comments/1aybqyz/aita_for_telling_my_wife_its_her_fault_that_our/kru20fv/" TargetMode="External"/><Relationship Id="rId1211" Type="http://schemas.openxmlformats.org/officeDocument/2006/relationships/hyperlink" Target="https://www.reddit.com/r/AmItheAsshole/comments/1aybqyz/aita_for_telling_my_wife_its_her_fault_that_our/kru2lib/" TargetMode="External"/><Relationship Id="rId1656" Type="http://schemas.openxmlformats.org/officeDocument/2006/relationships/hyperlink" Target="https://www.reddit.com/r/AmItheAsshole/comments/1aybqyz/aita_for_telling_my_wife_its_her_fault_that_our/krtskqx/" TargetMode="External"/><Relationship Id="rId1863" Type="http://schemas.openxmlformats.org/officeDocument/2006/relationships/hyperlink" Target="https://www.reddit.com/r/AmItheAsshole/comments/1aybqyz/aita_for_telling_my_wife_its_her_fault_that_our/krulqct/" TargetMode="External"/><Relationship Id="rId1309" Type="http://schemas.openxmlformats.org/officeDocument/2006/relationships/hyperlink" Target="https://www.reddit.com/r/AmItheAsshole/comments/1aybqyz/aita_for_telling_my_wife_its_her_fault_that_our/kruc0s5/" TargetMode="External"/><Relationship Id="rId1516" Type="http://schemas.openxmlformats.org/officeDocument/2006/relationships/hyperlink" Target="https://www.reddit.com/r/AmItheAsshole/comments/1aybqyz/aita_for_telling_my_wife_its_her_fault_that_our/krv3brx/" TargetMode="External"/><Relationship Id="rId1723" Type="http://schemas.openxmlformats.org/officeDocument/2006/relationships/hyperlink" Target="https://www.reddit.com/r/AmItheAsshole/comments/1aybqyz/aita_for_telling_my_wife_its_her_fault_that_our/kruai55/" TargetMode="External"/><Relationship Id="rId1930" Type="http://schemas.openxmlformats.org/officeDocument/2006/relationships/hyperlink" Target="https://www.reddit.com/r/AmItheAsshole/comments/1aybqyz/aita_for_telling_my_wife_its_her_fault_that_our/krtyuwd/" TargetMode="External"/><Relationship Id="rId15" Type="http://schemas.openxmlformats.org/officeDocument/2006/relationships/hyperlink" Target="https://www.reddit.com/r/AmItheAsshole/comments/1ayjacu/aita_for_asking_my_partner_to_talk_to_his_now/krv6i80/" TargetMode="External"/><Relationship Id="rId164" Type="http://schemas.openxmlformats.org/officeDocument/2006/relationships/hyperlink" Target="https://www.reddit.com/r/AmItheAsshole/comments/1ayf6xz/aita_for_not_helping_my_wife_around_the_house/krusyt8/" TargetMode="External"/><Relationship Id="rId371" Type="http://schemas.openxmlformats.org/officeDocument/2006/relationships/hyperlink" Target="https://www.reddit.com/r/AmItheAsshole/comments/1ayf6xz/aita_for_not_helping_my_wife_around_the_house/krv9p96/" TargetMode="External"/><Relationship Id="rId2052" Type="http://schemas.openxmlformats.org/officeDocument/2006/relationships/hyperlink" Target="https://www.reddit.com/r/AmItheAsshole/comments/1aybqyz/aita_for_telling_my_wife_its_her_fault_that_our/krugnvv/" TargetMode="External"/><Relationship Id="rId469" Type="http://schemas.openxmlformats.org/officeDocument/2006/relationships/hyperlink" Target="https://www.reddit.com/r/AmItheAsshole/comments/1ayf6xz/aita_for_not_helping_my_wife_around_the_house/kruvnu3/" TargetMode="External"/><Relationship Id="rId676" Type="http://schemas.openxmlformats.org/officeDocument/2006/relationships/hyperlink" Target="https://www.reddit.com/r/AmItheAsshole/comments/1ayf6xz/aita_for_not_helping_my_wife_around_the_house/kruuxfe/" TargetMode="External"/><Relationship Id="rId883" Type="http://schemas.openxmlformats.org/officeDocument/2006/relationships/hyperlink" Target="https://www.reddit.com/r/AmItheAsshole/comments/1aycvma/aita_for_telling_my_boyfriend_hes_taking_all_the/kru8y81/" TargetMode="External"/><Relationship Id="rId1099" Type="http://schemas.openxmlformats.org/officeDocument/2006/relationships/hyperlink" Target="https://www.reddit.com/r/AmItheAsshole/comments/1aybqyz/aita_for_telling_my_wife_its_her_fault_that_our/krv1j1k/" TargetMode="External"/><Relationship Id="rId231" Type="http://schemas.openxmlformats.org/officeDocument/2006/relationships/hyperlink" Target="https://www.reddit.com/r/AmItheAsshole/comments/1ayf6xz/aita_for_not_helping_my_wife_around_the_house/kruz0og/" TargetMode="External"/><Relationship Id="rId329" Type="http://schemas.openxmlformats.org/officeDocument/2006/relationships/hyperlink" Target="https://www.reddit.com/r/AmItheAsshole/comments/1ayf6xz/aita_for_not_helping_my_wife_around_the_house/krv6tvf/" TargetMode="External"/><Relationship Id="rId536" Type="http://schemas.openxmlformats.org/officeDocument/2006/relationships/hyperlink" Target="https://www.reddit.com/r/AmItheAsshole/comments/1ayf6xz/aita_for_not_helping_my_wife_around_the_house/krv3arh/" TargetMode="External"/><Relationship Id="rId1166" Type="http://schemas.openxmlformats.org/officeDocument/2006/relationships/hyperlink" Target="https://www.reddit.com/r/AmItheAsshole/comments/1aybqyz/aita_for_telling_my_wife_its_her_fault_that_our/kru3grk/" TargetMode="External"/><Relationship Id="rId1373" Type="http://schemas.openxmlformats.org/officeDocument/2006/relationships/hyperlink" Target="https://www.reddit.com/r/AmItheAsshole/comments/1aybqyz/aita_for_telling_my_wife_its_her_fault_that_our/kruhfxd/" TargetMode="External"/><Relationship Id="rId743" Type="http://schemas.openxmlformats.org/officeDocument/2006/relationships/hyperlink" Target="https://www.reddit.com/r/AmItheAsshole/comments/1ayf6xz/aita_for_not_helping_my_wife_around_the_house/kruxvb5/" TargetMode="External"/><Relationship Id="rId950" Type="http://schemas.openxmlformats.org/officeDocument/2006/relationships/hyperlink" Target="https://www.reddit.com/r/AmItheAsshole/comments/1aybqyz/aita_for_telling_my_wife_its_her_fault_that_our/kru0ya2/" TargetMode="External"/><Relationship Id="rId1026" Type="http://schemas.openxmlformats.org/officeDocument/2006/relationships/hyperlink" Target="https://www.reddit.com/r/AmItheAsshole/comments/1aybqyz/aita_for_telling_my_wife_its_her_fault_that_our/krtsh64/" TargetMode="External"/><Relationship Id="rId1580" Type="http://schemas.openxmlformats.org/officeDocument/2006/relationships/hyperlink" Target="https://www.reddit.com/r/AmItheAsshole/comments/1aybqyz/aita_for_telling_my_wife_its_her_fault_that_our/kru9alz/" TargetMode="External"/><Relationship Id="rId1678" Type="http://schemas.openxmlformats.org/officeDocument/2006/relationships/hyperlink" Target="https://www.reddit.com/r/AmItheAsshole/comments/1aybqyz/aita_for_telling_my_wife_its_her_fault_that_our/krtxr55/" TargetMode="External"/><Relationship Id="rId1885" Type="http://schemas.openxmlformats.org/officeDocument/2006/relationships/hyperlink" Target="https://www.reddit.com/r/AmItheAsshole/comments/1aybqyz/aita_for_telling_my_wife_its_her_fault_that_our/krvdlvy/" TargetMode="External"/><Relationship Id="rId603" Type="http://schemas.openxmlformats.org/officeDocument/2006/relationships/hyperlink" Target="https://www.reddit.com/r/AmItheAsshole/comments/1ayf6xz/aita_for_not_helping_my_wife_around_the_house/kruyrsb/" TargetMode="External"/><Relationship Id="rId810" Type="http://schemas.openxmlformats.org/officeDocument/2006/relationships/hyperlink" Target="https://www.reddit.com/r/AmItheAsshole/comments/1ayf6xz/aita_for_not_helping_my_wife_around_the_house/krv2lyq/" TargetMode="External"/><Relationship Id="rId908" Type="http://schemas.openxmlformats.org/officeDocument/2006/relationships/hyperlink" Target="https://www.reddit.com/r/AmItheAsshole/comments/1aycvma/aita_for_telling_my_boyfriend_hes_taking_all_the/krvb0ub/" TargetMode="External"/><Relationship Id="rId1233" Type="http://schemas.openxmlformats.org/officeDocument/2006/relationships/hyperlink" Target="https://www.reddit.com/r/AmItheAsshole/comments/1aybqyz/aita_for_telling_my_wife_its_her_fault_that_our/kru604z/" TargetMode="External"/><Relationship Id="rId1440" Type="http://schemas.openxmlformats.org/officeDocument/2006/relationships/hyperlink" Target="https://www.reddit.com/r/AmItheAsshole/comments/1aybqyz/aita_for_telling_my_wife_its_her_fault_that_our/krur101/" TargetMode="External"/><Relationship Id="rId1538" Type="http://schemas.openxmlformats.org/officeDocument/2006/relationships/hyperlink" Target="https://www.reddit.com/r/AmItheAsshole/comments/1aybqyz/aita_for_telling_my_wife_its_her_fault_that_our/krv9a21/" TargetMode="External"/><Relationship Id="rId1300" Type="http://schemas.openxmlformats.org/officeDocument/2006/relationships/hyperlink" Target="https://www.reddit.com/r/AmItheAsshole/comments/1aybqyz/aita_for_telling_my_wife_its_her_fault_that_our/krubhzs/" TargetMode="External"/><Relationship Id="rId1745" Type="http://schemas.openxmlformats.org/officeDocument/2006/relationships/hyperlink" Target="https://www.reddit.com/r/AmItheAsshole/comments/1aybqyz/aita_for_telling_my_wife_its_her_fault_that_our/kru9euz/" TargetMode="External"/><Relationship Id="rId1952" Type="http://schemas.openxmlformats.org/officeDocument/2006/relationships/hyperlink" Target="https://www.reddit.com/r/AmItheAsshole/comments/1aybqyz/aita_for_telling_my_wife_its_her_fault_that_our/kruk2zn/" TargetMode="External"/><Relationship Id="rId37" Type="http://schemas.openxmlformats.org/officeDocument/2006/relationships/hyperlink" Target="https://www.reddit.com/r/AmItheAsshole/comments/1ayf6xz/aita_for_not_helping_my_wife_around_the_house/krumqyx/" TargetMode="External"/><Relationship Id="rId1605" Type="http://schemas.openxmlformats.org/officeDocument/2006/relationships/hyperlink" Target="https://www.reddit.com/r/AmItheAsshole/comments/1aybqyz/aita_for_telling_my_wife_its_her_fault_that_our/krun8qy/" TargetMode="External"/><Relationship Id="rId1812" Type="http://schemas.openxmlformats.org/officeDocument/2006/relationships/hyperlink" Target="https://www.reddit.com/r/AmItheAsshole/comments/1aybqyz/aita_for_telling_my_wife_its_her_fault_that_our/kru70rm/" TargetMode="External"/><Relationship Id="rId186" Type="http://schemas.openxmlformats.org/officeDocument/2006/relationships/hyperlink" Target="https://www.reddit.com/r/AmItheAsshole/comments/1ayf6xz/aita_for_not_helping_my_wife_around_the_house/kruw91a/" TargetMode="External"/><Relationship Id="rId393" Type="http://schemas.openxmlformats.org/officeDocument/2006/relationships/hyperlink" Target="https://www.reddit.com/r/AmItheAsshole/comments/1ayf6xz/aita_for_not_helping_my_wife_around_the_house/krvc918/" TargetMode="External"/><Relationship Id="rId2074" Type="http://schemas.openxmlformats.org/officeDocument/2006/relationships/hyperlink" Target="https://www.reddit.com/r/AmItheAsshole/comments/1aybqyz/aita_for_telling_my_wife_its_her_fault_that_our/kruejyp/" TargetMode="External"/><Relationship Id="rId253" Type="http://schemas.openxmlformats.org/officeDocument/2006/relationships/hyperlink" Target="https://www.reddit.com/r/AmItheAsshole/comments/1ayf6xz/aita_for_not_helping_my_wife_around_the_house/krv05go/" TargetMode="External"/><Relationship Id="rId460" Type="http://schemas.openxmlformats.org/officeDocument/2006/relationships/hyperlink" Target="https://www.reddit.com/r/AmItheAsshole/comments/1ayf6xz/aita_for_not_helping_my_wife_around_the_house/kruojuo/" TargetMode="External"/><Relationship Id="rId698" Type="http://schemas.openxmlformats.org/officeDocument/2006/relationships/hyperlink" Target="https://www.reddit.com/r/AmItheAsshole/comments/1ayf6xz/aita_for_not_helping_my_wife_around_the_house/krv0s5z/" TargetMode="External"/><Relationship Id="rId1090" Type="http://schemas.openxmlformats.org/officeDocument/2006/relationships/hyperlink" Target="https://www.reddit.com/r/AmItheAsshole/comments/1aybqyz/aita_for_telling_my_wife_its_her_fault_that_our/krum1b6/" TargetMode="External"/><Relationship Id="rId113" Type="http://schemas.openxmlformats.org/officeDocument/2006/relationships/hyperlink" Target="https://www.reddit.com/r/AmItheAsshole/comments/1ayf6xz/aita_for_not_helping_my_wife_around_the_house/krupw7d/" TargetMode="External"/><Relationship Id="rId320" Type="http://schemas.openxmlformats.org/officeDocument/2006/relationships/hyperlink" Target="https://www.reddit.com/r/AmItheAsshole/comments/1ayf6xz/aita_for_not_helping_my_wife_around_the_house/krv60w6/" TargetMode="External"/><Relationship Id="rId558" Type="http://schemas.openxmlformats.org/officeDocument/2006/relationships/hyperlink" Target="https://www.reddit.com/r/AmItheAsshole/comments/1ayf6xz/aita_for_not_helping_my_wife_around_the_house/krumwar/" TargetMode="External"/><Relationship Id="rId765" Type="http://schemas.openxmlformats.org/officeDocument/2006/relationships/hyperlink" Target="https://www.reddit.com/r/AmItheAsshole/comments/1ayf6xz/aita_for_not_helping_my_wife_around_the_house/krvfddt/" TargetMode="External"/><Relationship Id="rId972" Type="http://schemas.openxmlformats.org/officeDocument/2006/relationships/hyperlink" Target="https://www.reddit.com/r/AmItheAsshole/comments/1aybqyz/aita_for_telling_my_wife_its_her_fault_that_our/krtpkyd/" TargetMode="External"/><Relationship Id="rId1188" Type="http://schemas.openxmlformats.org/officeDocument/2006/relationships/hyperlink" Target="https://www.reddit.com/r/AmItheAsshole/comments/1aybqyz/aita_for_telling_my_wife_its_her_fault_that_our/krv21p4/" TargetMode="External"/><Relationship Id="rId1395" Type="http://schemas.openxmlformats.org/officeDocument/2006/relationships/hyperlink" Target="https://www.reddit.com/r/AmItheAsshole/comments/1aybqyz/aita_for_telling_my_wife_its_her_fault_that_our/krukaog/" TargetMode="External"/><Relationship Id="rId2001" Type="http://schemas.openxmlformats.org/officeDocument/2006/relationships/hyperlink" Target="https://www.reddit.com/r/AmItheAsshole/comments/1aybqyz/aita_for_telling_my_wife_its_her_fault_that_our/kru3ovd/" TargetMode="External"/><Relationship Id="rId418" Type="http://schemas.openxmlformats.org/officeDocument/2006/relationships/hyperlink" Target="https://www.reddit.com/r/AmItheAsshole/comments/1ayf6xz/aita_for_not_helping_my_wife_around_the_house/krveg5i/" TargetMode="External"/><Relationship Id="rId625" Type="http://schemas.openxmlformats.org/officeDocument/2006/relationships/hyperlink" Target="https://www.reddit.com/r/AmItheAsshole/comments/1ayf6xz/aita_for_not_helping_my_wife_around_the_house/krva3d1/" TargetMode="External"/><Relationship Id="rId832" Type="http://schemas.openxmlformats.org/officeDocument/2006/relationships/hyperlink" Target="https://www.reddit.com/r/AmItheAsshole/comments/1aydd2r/aita_for_talking_about_my_sisters_death_with_my/krv03ev/" TargetMode="External"/><Relationship Id="rId1048" Type="http://schemas.openxmlformats.org/officeDocument/2006/relationships/hyperlink" Target="https://www.reddit.com/r/AmItheAsshole/comments/1aybqyz/aita_for_telling_my_wife_its_her_fault_that_our/kru4csi/" TargetMode="External"/><Relationship Id="rId1255" Type="http://schemas.openxmlformats.org/officeDocument/2006/relationships/hyperlink" Target="https://www.reddit.com/r/AmItheAsshole/comments/1aybqyz/aita_for_telling_my_wife_its_her_fault_that_our/kru8wtd/" TargetMode="External"/><Relationship Id="rId1462" Type="http://schemas.openxmlformats.org/officeDocument/2006/relationships/hyperlink" Target="https://www.reddit.com/r/AmItheAsshole/comments/1aybqyz/aita_for_telling_my_wife_its_her_fault_that_our/krussmt/" TargetMode="External"/><Relationship Id="rId1115" Type="http://schemas.openxmlformats.org/officeDocument/2006/relationships/hyperlink" Target="https://www.reddit.com/r/AmItheAsshole/comments/1aybqyz/aita_for_telling_my_wife_its_her_fault_that_our/krtz7vg/" TargetMode="External"/><Relationship Id="rId1322" Type="http://schemas.openxmlformats.org/officeDocument/2006/relationships/hyperlink" Target="https://www.reddit.com/r/AmItheAsshole/comments/1aybqyz/aita_for_telling_my_wife_its_her_fault_that_our/krudcjs/" TargetMode="External"/><Relationship Id="rId1767" Type="http://schemas.openxmlformats.org/officeDocument/2006/relationships/hyperlink" Target="https://www.reddit.com/r/AmItheAsshole/comments/1aybqyz/aita_for_telling_my_wife_its_her_fault_that_our/kruds4w/" TargetMode="External"/><Relationship Id="rId1974" Type="http://schemas.openxmlformats.org/officeDocument/2006/relationships/hyperlink" Target="https://www.reddit.com/r/AmItheAsshole/comments/1aybqyz/aita_for_telling_my_wife_its_her_fault_that_our/kruge9c/" TargetMode="External"/><Relationship Id="rId59" Type="http://schemas.openxmlformats.org/officeDocument/2006/relationships/hyperlink" Target="https://www.reddit.com/r/AmItheAsshole/comments/1ayf6xz/aita_for_not_helping_my_wife_around_the_house/kruda84/" TargetMode="External"/><Relationship Id="rId1627" Type="http://schemas.openxmlformats.org/officeDocument/2006/relationships/hyperlink" Target="https://www.reddit.com/r/AmItheAsshole/comments/1aybqyz/aita_for_telling_my_wife_its_her_fault_that_our/krtp9fi/" TargetMode="External"/><Relationship Id="rId1834" Type="http://schemas.openxmlformats.org/officeDocument/2006/relationships/hyperlink" Target="https://www.reddit.com/r/AmItheAsshole/comments/1aybqyz/aita_for_telling_my_wife_its_her_fault_that_our/kru1xwk/" TargetMode="External"/><Relationship Id="rId2096" Type="http://schemas.openxmlformats.org/officeDocument/2006/relationships/hyperlink" Target="https://www.reddit.com/r/AmItheAsshole/comments/1aybqyz/aita_for_telling_my_wife_its_her_fault_that_our/kruk142/" TargetMode="External"/><Relationship Id="rId1901" Type="http://schemas.openxmlformats.org/officeDocument/2006/relationships/hyperlink" Target="https://www.reddit.com/r/AmItheAsshole/comments/1aybqyz/aita_for_telling_my_wife_its_her_fault_that_our/kruorq3/" TargetMode="External"/><Relationship Id="rId275" Type="http://schemas.openxmlformats.org/officeDocument/2006/relationships/hyperlink" Target="https://www.reddit.com/r/AmItheAsshole/comments/1ayf6xz/aita_for_not_helping_my_wife_around_the_house/krv1k85/" TargetMode="External"/><Relationship Id="rId482" Type="http://schemas.openxmlformats.org/officeDocument/2006/relationships/hyperlink" Target="https://www.reddit.com/r/AmItheAsshole/comments/1ayf6xz/aita_for_not_helping_my_wife_around_the_house/krv1qhv/" TargetMode="External"/><Relationship Id="rId135" Type="http://schemas.openxmlformats.org/officeDocument/2006/relationships/hyperlink" Target="https://www.reddit.com/r/AmItheAsshole/comments/1ayf6xz/aita_for_not_helping_my_wife_around_the_house/krutdhm/" TargetMode="External"/><Relationship Id="rId342" Type="http://schemas.openxmlformats.org/officeDocument/2006/relationships/hyperlink" Target="https://www.reddit.com/r/AmItheAsshole/comments/1ayf6xz/aita_for_not_helping_my_wife_around_the_house/krv7nf9/" TargetMode="External"/><Relationship Id="rId787" Type="http://schemas.openxmlformats.org/officeDocument/2006/relationships/hyperlink" Target="https://www.reddit.com/r/AmItheAsshole/comments/1ayf6xz/aita_for_not_helping_my_wife_around_the_house/kruzygu/" TargetMode="External"/><Relationship Id="rId994" Type="http://schemas.openxmlformats.org/officeDocument/2006/relationships/hyperlink" Target="https://www.reddit.com/r/AmItheAsshole/comments/1aybqyz/aita_for_telling_my_wife_its_her_fault_that_our/krtumn3/" TargetMode="External"/><Relationship Id="rId2023" Type="http://schemas.openxmlformats.org/officeDocument/2006/relationships/hyperlink" Target="https://www.reddit.com/r/AmItheAsshole/comments/1aybqyz/aita_for_telling_my_wife_its_her_fault_that_our/kruaqeh/" TargetMode="External"/><Relationship Id="rId202" Type="http://schemas.openxmlformats.org/officeDocument/2006/relationships/hyperlink" Target="https://www.reddit.com/r/AmItheAsshole/comments/1ayf6xz/aita_for_not_helping_my_wife_around_the_house/kruxjg1/" TargetMode="External"/><Relationship Id="rId647" Type="http://schemas.openxmlformats.org/officeDocument/2006/relationships/hyperlink" Target="https://www.reddit.com/r/AmItheAsshole/comments/1ayf6xz/aita_for_not_helping_my_wife_around_the_house/kruxnrq/" TargetMode="External"/><Relationship Id="rId854" Type="http://schemas.openxmlformats.org/officeDocument/2006/relationships/hyperlink" Target="https://www.reddit.com/r/AmItheAsshole/comments/1ayd22g/aita_for_wanting_my_gf_to_drop_her_guy_friend/krv7u1d/" TargetMode="External"/><Relationship Id="rId1277" Type="http://schemas.openxmlformats.org/officeDocument/2006/relationships/hyperlink" Target="https://www.reddit.com/r/AmItheAsshole/comments/1aybqyz/aita_for_telling_my_wife_its_her_fault_that_our/krua8am/" TargetMode="External"/><Relationship Id="rId1484" Type="http://schemas.openxmlformats.org/officeDocument/2006/relationships/hyperlink" Target="https://www.reddit.com/r/AmItheAsshole/comments/1aybqyz/aita_for_telling_my_wife_its_her_fault_that_our/kruvur0/" TargetMode="External"/><Relationship Id="rId1691" Type="http://schemas.openxmlformats.org/officeDocument/2006/relationships/hyperlink" Target="https://www.reddit.com/r/AmItheAsshole/comments/1aybqyz/aita_for_telling_my_wife_its_her_fault_that_our/kru2ut9/" TargetMode="External"/><Relationship Id="rId507" Type="http://schemas.openxmlformats.org/officeDocument/2006/relationships/hyperlink" Target="https://www.reddit.com/r/AmItheAsshole/comments/1ayf6xz/aita_for_not_helping_my_wife_around_the_house/krurt2j/" TargetMode="External"/><Relationship Id="rId714" Type="http://schemas.openxmlformats.org/officeDocument/2006/relationships/hyperlink" Target="https://www.reddit.com/r/AmItheAsshole/comments/1ayf6xz/aita_for_not_helping_my_wife_around_the_house/krv227o/" TargetMode="External"/><Relationship Id="rId921" Type="http://schemas.openxmlformats.org/officeDocument/2006/relationships/hyperlink" Target="https://www.reddit.com/r/AmItheAsshole/comments/1aycvma/aita_for_telling_my_boyfriend_hes_taking_all_the/krug7j8/" TargetMode="External"/><Relationship Id="rId1137" Type="http://schemas.openxmlformats.org/officeDocument/2006/relationships/hyperlink" Target="https://www.reddit.com/r/AmItheAsshole/comments/1aybqyz/aita_for_telling_my_wife_its_her_fault_that_our/kru1ym8/" TargetMode="External"/><Relationship Id="rId1344" Type="http://schemas.openxmlformats.org/officeDocument/2006/relationships/hyperlink" Target="https://www.reddit.com/r/AmItheAsshole/comments/1aybqyz/aita_for_telling_my_wife_its_her_fault_that_our/kruez49/" TargetMode="External"/><Relationship Id="rId1551" Type="http://schemas.openxmlformats.org/officeDocument/2006/relationships/hyperlink" Target="https://www.reddit.com/r/AmItheAsshole/comments/1aybqyz/aita_for_telling_my_wife_its_her_fault_that_our/krvcdwg/" TargetMode="External"/><Relationship Id="rId1789" Type="http://schemas.openxmlformats.org/officeDocument/2006/relationships/hyperlink" Target="https://www.reddit.com/r/AmItheAsshole/comments/1aybqyz/aita_for_telling_my_wife_its_her_fault_that_our/krui9tx/" TargetMode="External"/><Relationship Id="rId1996" Type="http://schemas.openxmlformats.org/officeDocument/2006/relationships/hyperlink" Target="https://www.reddit.com/r/AmItheAsshole/comments/1aybqyz/aita_for_telling_my_wife_its_her_fault_that_our/kruk4ly/" TargetMode="External"/><Relationship Id="rId50" Type="http://schemas.openxmlformats.org/officeDocument/2006/relationships/hyperlink" Target="https://www.reddit.com/r/AmItheAsshole/comments/1ayf6xz/aita_for_not_helping_my_wife_around_the_house/krucse9/" TargetMode="External"/><Relationship Id="rId1204" Type="http://schemas.openxmlformats.org/officeDocument/2006/relationships/hyperlink" Target="https://www.reddit.com/r/AmItheAsshole/comments/1aybqyz/aita_for_telling_my_wife_its_her_fault_that_our/krtyidj/" TargetMode="External"/><Relationship Id="rId1411" Type="http://schemas.openxmlformats.org/officeDocument/2006/relationships/hyperlink" Target="https://www.reddit.com/r/AmItheAsshole/comments/1aybqyz/aita_for_telling_my_wife_its_her_fault_that_our/krumloh/" TargetMode="External"/><Relationship Id="rId1649" Type="http://schemas.openxmlformats.org/officeDocument/2006/relationships/hyperlink" Target="https://www.reddit.com/r/AmItheAsshole/comments/1aybqyz/aita_for_telling_my_wife_its_her_fault_that_our/krtytf8/" TargetMode="External"/><Relationship Id="rId1856" Type="http://schemas.openxmlformats.org/officeDocument/2006/relationships/hyperlink" Target="https://www.reddit.com/r/AmItheAsshole/comments/1aybqyz/aita_for_telling_my_wife_its_her_fault_that_our/krudif6/" TargetMode="External"/><Relationship Id="rId1509" Type="http://schemas.openxmlformats.org/officeDocument/2006/relationships/hyperlink" Target="https://www.reddit.com/r/AmItheAsshole/comments/1aybqyz/aita_for_telling_my_wife_its_her_fault_that_our/krv2k81/" TargetMode="External"/><Relationship Id="rId1716" Type="http://schemas.openxmlformats.org/officeDocument/2006/relationships/hyperlink" Target="https://www.reddit.com/r/AmItheAsshole/comments/1aybqyz/aita_for_telling_my_wife_its_her_fault_that_our/krupnk4/" TargetMode="External"/><Relationship Id="rId1923" Type="http://schemas.openxmlformats.org/officeDocument/2006/relationships/hyperlink" Target="https://www.reddit.com/r/AmItheAsshole/comments/1aybqyz/aita_for_telling_my_wife_its_her_fault_that_our/krusxuk/" TargetMode="External"/><Relationship Id="rId297" Type="http://schemas.openxmlformats.org/officeDocument/2006/relationships/hyperlink" Target="https://www.reddit.com/r/AmItheAsshole/comments/1ayf6xz/aita_for_not_helping_my_wife_around_the_house/krv3fxn/" TargetMode="External"/><Relationship Id="rId157" Type="http://schemas.openxmlformats.org/officeDocument/2006/relationships/hyperlink" Target="https://www.reddit.com/r/AmItheAsshole/comments/1ayf6xz/aita_for_not_helping_my_wife_around_the_house/krusi5h/" TargetMode="External"/><Relationship Id="rId364" Type="http://schemas.openxmlformats.org/officeDocument/2006/relationships/hyperlink" Target="https://www.reddit.com/r/AmItheAsshole/comments/1ayf6xz/aita_for_not_helping_my_wife_around_the_house/krv9ea1/" TargetMode="External"/><Relationship Id="rId2045" Type="http://schemas.openxmlformats.org/officeDocument/2006/relationships/hyperlink" Target="https://www.reddit.com/r/AmItheAsshole/comments/1aybqyz/aita_for_telling_my_wife_its_her_fault_that_our/kruhefh/" TargetMode="External"/><Relationship Id="rId571" Type="http://schemas.openxmlformats.org/officeDocument/2006/relationships/hyperlink" Target="https://www.reddit.com/r/AmItheAsshole/comments/1ayf6xz/aita_for_not_helping_my_wife_around_the_house/krve9zd/" TargetMode="External"/><Relationship Id="rId669" Type="http://schemas.openxmlformats.org/officeDocument/2006/relationships/hyperlink" Target="https://www.reddit.com/r/AmItheAsshole/comments/1ayf6xz/aita_for_not_helping_my_wife_around_the_house/krv2gll/" TargetMode="External"/><Relationship Id="rId876" Type="http://schemas.openxmlformats.org/officeDocument/2006/relationships/hyperlink" Target="https://www.reddit.com/r/AmItheAsshole/comments/1aycvma/aita_for_telling_my_boyfriend_hes_taking_all_the/kru3kza/" TargetMode="External"/><Relationship Id="rId1299" Type="http://schemas.openxmlformats.org/officeDocument/2006/relationships/hyperlink" Target="https://www.reddit.com/r/AmItheAsshole/comments/1aybqyz/aita_for_telling_my_wife_its_her_fault_that_our/krubhxe/" TargetMode="External"/><Relationship Id="rId224" Type="http://schemas.openxmlformats.org/officeDocument/2006/relationships/hyperlink" Target="https://www.reddit.com/r/AmItheAsshole/comments/1ayf6xz/aita_for_not_helping_my_wife_around_the_house/kruypbs/" TargetMode="External"/><Relationship Id="rId431" Type="http://schemas.openxmlformats.org/officeDocument/2006/relationships/hyperlink" Target="https://www.reddit.com/r/AmItheAsshole/comments/1ayf6xz/aita_for_not_helping_my_wife_around_the_house/krvfd89/" TargetMode="External"/><Relationship Id="rId529" Type="http://schemas.openxmlformats.org/officeDocument/2006/relationships/hyperlink" Target="https://www.reddit.com/r/AmItheAsshole/comments/1ayf6xz/aita_for_not_helping_my_wife_around_the_house/krv8muy/" TargetMode="External"/><Relationship Id="rId736" Type="http://schemas.openxmlformats.org/officeDocument/2006/relationships/hyperlink" Target="https://www.reddit.com/r/AmItheAsshole/comments/1ayf6xz/aita_for_not_helping_my_wife_around_the_house/kruy7g0/" TargetMode="External"/><Relationship Id="rId1061" Type="http://schemas.openxmlformats.org/officeDocument/2006/relationships/hyperlink" Target="https://www.reddit.com/r/AmItheAsshole/comments/1aybqyz/aita_for_telling_my_wife_its_her_fault_that_our/kru6mfy/" TargetMode="External"/><Relationship Id="rId1159" Type="http://schemas.openxmlformats.org/officeDocument/2006/relationships/hyperlink" Target="https://www.reddit.com/r/AmItheAsshole/comments/1aybqyz/aita_for_telling_my_wife_its_her_fault_that_our/krtuvxd/" TargetMode="External"/><Relationship Id="rId1366" Type="http://schemas.openxmlformats.org/officeDocument/2006/relationships/hyperlink" Target="https://www.reddit.com/r/AmItheAsshole/comments/1aybqyz/aita_for_telling_my_wife_its_her_fault_that_our/krugl96/" TargetMode="External"/><Relationship Id="rId2112" Type="http://schemas.openxmlformats.org/officeDocument/2006/relationships/hyperlink" Target="https://www.reddit.com/r/AmItheAsshole/comments/1aybqyz/aita_for_telling_my_wife_its_her_fault_that_our/kruk6eg/" TargetMode="External"/><Relationship Id="rId943" Type="http://schemas.openxmlformats.org/officeDocument/2006/relationships/hyperlink" Target="https://www.reddit.com/r/AmItheAsshole/comments/1aybqyz/aita_for_telling_my_wife_its_her_fault_that_our/krty13h/" TargetMode="External"/><Relationship Id="rId1019" Type="http://schemas.openxmlformats.org/officeDocument/2006/relationships/hyperlink" Target="https://www.reddit.com/r/AmItheAsshole/comments/1aybqyz/aita_for_telling_my_wife_its_her_fault_that_our/krtzu1c/" TargetMode="External"/><Relationship Id="rId1573" Type="http://schemas.openxmlformats.org/officeDocument/2006/relationships/hyperlink" Target="https://www.reddit.com/r/AmItheAsshole/comments/1aybqyz/aita_for_telling_my_wife_its_her_fault_that_our/krugrsj/" TargetMode="External"/><Relationship Id="rId1780" Type="http://schemas.openxmlformats.org/officeDocument/2006/relationships/hyperlink" Target="https://www.reddit.com/r/AmItheAsshole/comments/1aybqyz/aita_for_telling_my_wife_its_her_fault_that_our/kru9nbg/" TargetMode="External"/><Relationship Id="rId1878" Type="http://schemas.openxmlformats.org/officeDocument/2006/relationships/hyperlink" Target="https://www.reddit.com/r/AmItheAsshole/comments/1aybqyz/aita_for_telling_my_wife_its_her_fault_that_our/krutqch/" TargetMode="External"/><Relationship Id="rId72" Type="http://schemas.openxmlformats.org/officeDocument/2006/relationships/hyperlink" Target="https://www.reddit.com/r/AmItheAsshole/comments/1ayf6xz/aita_for_not_helping_my_wife_around_the_house/krut0mr/" TargetMode="External"/><Relationship Id="rId803" Type="http://schemas.openxmlformats.org/officeDocument/2006/relationships/hyperlink" Target="https://www.reddit.com/r/AmItheAsshole/comments/1ayf6xz/aita_for_not_helping_my_wife_around_the_house/krv3evl/" TargetMode="External"/><Relationship Id="rId1226" Type="http://schemas.openxmlformats.org/officeDocument/2006/relationships/hyperlink" Target="https://www.reddit.com/r/AmItheAsshole/comments/1aybqyz/aita_for_telling_my_wife_its_her_fault_that_our/kru4ykx/" TargetMode="External"/><Relationship Id="rId1433" Type="http://schemas.openxmlformats.org/officeDocument/2006/relationships/hyperlink" Target="https://www.reddit.com/r/AmItheAsshole/comments/1aybqyz/aita_for_telling_my_wife_its_her_fault_that_our/krupkz5/" TargetMode="External"/><Relationship Id="rId1640" Type="http://schemas.openxmlformats.org/officeDocument/2006/relationships/hyperlink" Target="https://www.reddit.com/r/AmItheAsshole/comments/1aybqyz/aita_for_telling_my_wife_its_her_fault_that_our/krtwvgr/" TargetMode="External"/><Relationship Id="rId1738" Type="http://schemas.openxmlformats.org/officeDocument/2006/relationships/hyperlink" Target="https://www.reddit.com/r/AmItheAsshole/comments/1aybqyz/aita_for_telling_my_wife_its_her_fault_that_our/krudzgw/" TargetMode="External"/><Relationship Id="rId1500" Type="http://schemas.openxmlformats.org/officeDocument/2006/relationships/hyperlink" Target="https://www.reddit.com/r/AmItheAsshole/comments/1aybqyz/aita_for_telling_my_wife_its_her_fault_that_our/krv0ymy/" TargetMode="External"/><Relationship Id="rId1945" Type="http://schemas.openxmlformats.org/officeDocument/2006/relationships/hyperlink" Target="https://www.reddit.com/r/AmItheAsshole/comments/1aybqyz/aita_for_telling_my_wife_its_her_fault_that_our/krumi4t/" TargetMode="External"/><Relationship Id="rId1805" Type="http://schemas.openxmlformats.org/officeDocument/2006/relationships/hyperlink" Target="https://www.reddit.com/r/AmItheAsshole/comments/1aybqyz/aita_for_telling_my_wife_its_her_fault_that_our/krufwj1/" TargetMode="External"/><Relationship Id="rId179" Type="http://schemas.openxmlformats.org/officeDocument/2006/relationships/hyperlink" Target="https://www.reddit.com/r/AmItheAsshole/comments/1ayf6xz/aita_for_not_helping_my_wife_around_the_house/kruutie/" TargetMode="External"/><Relationship Id="rId386" Type="http://schemas.openxmlformats.org/officeDocument/2006/relationships/hyperlink" Target="https://www.reddit.com/r/AmItheAsshole/comments/1ayf6xz/aita_for_not_helping_my_wife_around_the_house/krvau1i/" TargetMode="External"/><Relationship Id="rId593" Type="http://schemas.openxmlformats.org/officeDocument/2006/relationships/hyperlink" Target="https://www.reddit.com/r/AmItheAsshole/comments/1ayf6xz/aita_for_not_helping_my_wife_around_the_house/krv02qw/" TargetMode="External"/><Relationship Id="rId2067" Type="http://schemas.openxmlformats.org/officeDocument/2006/relationships/hyperlink" Target="https://www.reddit.com/r/AmItheAsshole/comments/1aybqyz/aita_for_telling_my_wife_its_her_fault_that_our/kruivho/" TargetMode="External"/><Relationship Id="rId246" Type="http://schemas.openxmlformats.org/officeDocument/2006/relationships/hyperlink" Target="https://www.reddit.com/r/AmItheAsshole/comments/1ayf6xz/aita_for_not_helping_my_wife_around_the_house/kruzuym/" TargetMode="External"/><Relationship Id="rId453" Type="http://schemas.openxmlformats.org/officeDocument/2006/relationships/hyperlink" Target="https://www.reddit.com/r/AmItheAsshole/comments/1ayf6xz/aita_for_not_helping_my_wife_around_the_house/krvcd2h/" TargetMode="External"/><Relationship Id="rId660" Type="http://schemas.openxmlformats.org/officeDocument/2006/relationships/hyperlink" Target="https://www.reddit.com/r/AmItheAsshole/comments/1ayf6xz/aita_for_not_helping_my_wife_around_the_house/kruv750/" TargetMode="External"/><Relationship Id="rId898" Type="http://schemas.openxmlformats.org/officeDocument/2006/relationships/hyperlink" Target="https://www.reddit.com/r/AmItheAsshole/comments/1aycvma/aita_for_telling_my_boyfriend_hes_taking_all_the/krtwn35/" TargetMode="External"/><Relationship Id="rId1083" Type="http://schemas.openxmlformats.org/officeDocument/2006/relationships/hyperlink" Target="https://www.reddit.com/r/AmItheAsshole/comments/1aybqyz/aita_for_telling_my_wife_its_her_fault_that_our/kruj8b9/" TargetMode="External"/><Relationship Id="rId1290" Type="http://schemas.openxmlformats.org/officeDocument/2006/relationships/hyperlink" Target="https://www.reddit.com/r/AmItheAsshole/comments/1aybqyz/aita_for_telling_my_wife_its_her_fault_that_our/krub1js/" TargetMode="External"/><Relationship Id="rId106" Type="http://schemas.openxmlformats.org/officeDocument/2006/relationships/hyperlink" Target="https://www.reddit.com/r/AmItheAsshole/comments/1ayf6xz/aita_for_not_helping_my_wife_around_the_house/krutlwq/" TargetMode="External"/><Relationship Id="rId313" Type="http://schemas.openxmlformats.org/officeDocument/2006/relationships/hyperlink" Target="https://www.reddit.com/r/AmItheAsshole/comments/1ayf6xz/aita_for_not_helping_my_wife_around_the_house/krv5exj/" TargetMode="External"/><Relationship Id="rId758" Type="http://schemas.openxmlformats.org/officeDocument/2006/relationships/hyperlink" Target="https://www.reddit.com/r/AmItheAsshole/comments/1ayf6xz/aita_for_not_helping_my_wife_around_the_house/kruy9r2/" TargetMode="External"/><Relationship Id="rId965" Type="http://schemas.openxmlformats.org/officeDocument/2006/relationships/hyperlink" Target="https://www.reddit.com/r/AmItheAsshole/comments/1aybqyz/aita_for_telling_my_wife_its_her_fault_that_our/krtywev/" TargetMode="External"/><Relationship Id="rId1150" Type="http://schemas.openxmlformats.org/officeDocument/2006/relationships/hyperlink" Target="https://www.reddit.com/r/AmItheAsshole/comments/1aybqyz/aita_for_telling_my_wife_its_her_fault_that_our/kru5cvo/" TargetMode="External"/><Relationship Id="rId1388" Type="http://schemas.openxmlformats.org/officeDocument/2006/relationships/hyperlink" Target="https://www.reddit.com/r/AmItheAsshole/comments/1aybqyz/aita_for_telling_my_wife_its_her_fault_that_our/krujlh8/" TargetMode="External"/><Relationship Id="rId1595" Type="http://schemas.openxmlformats.org/officeDocument/2006/relationships/hyperlink" Target="https://www.reddit.com/r/AmItheAsshole/comments/1aybqyz/aita_for_telling_my_wife_its_her_fault_that_our/krv2cpa/" TargetMode="External"/><Relationship Id="rId94" Type="http://schemas.openxmlformats.org/officeDocument/2006/relationships/hyperlink" Target="https://www.reddit.com/r/AmItheAsshole/comments/1ayf6xz/aita_for_not_helping_my_wife_around_the_house/krugzfm/" TargetMode="External"/><Relationship Id="rId520" Type="http://schemas.openxmlformats.org/officeDocument/2006/relationships/hyperlink" Target="https://www.reddit.com/r/AmItheAsshole/comments/1ayf6xz/aita_for_not_helping_my_wife_around_the_house/kruwire/" TargetMode="External"/><Relationship Id="rId618" Type="http://schemas.openxmlformats.org/officeDocument/2006/relationships/hyperlink" Target="https://www.reddit.com/r/AmItheAsshole/comments/1ayf6xz/aita_for_not_helping_my_wife_around_the_house/kruo30q/" TargetMode="External"/><Relationship Id="rId825" Type="http://schemas.openxmlformats.org/officeDocument/2006/relationships/hyperlink" Target="https://www.reddit.com/r/AmItheAsshole/comments/1aydd2r/aita_for_talking_about_my_sisters_death_with_my/krudc8q/" TargetMode="External"/><Relationship Id="rId1248" Type="http://schemas.openxmlformats.org/officeDocument/2006/relationships/hyperlink" Target="https://www.reddit.com/r/AmItheAsshole/comments/1aybqyz/aita_for_telling_my_wife_its_her_fault_that_our/kru88rz/" TargetMode="External"/><Relationship Id="rId1455" Type="http://schemas.openxmlformats.org/officeDocument/2006/relationships/hyperlink" Target="https://www.reddit.com/r/AmItheAsshole/comments/1aybqyz/aita_for_telling_my_wife_its_her_fault_that_our/krusbtt/" TargetMode="External"/><Relationship Id="rId1662" Type="http://schemas.openxmlformats.org/officeDocument/2006/relationships/hyperlink" Target="https://www.reddit.com/r/AmItheAsshole/comments/1aybqyz/aita_for_telling_my_wife_its_her_fault_that_our/kru4bag/" TargetMode="External"/><Relationship Id="rId1010" Type="http://schemas.openxmlformats.org/officeDocument/2006/relationships/hyperlink" Target="https://www.reddit.com/r/AmItheAsshole/comments/1aybqyz/aita_for_telling_my_wife_its_her_fault_that_our/kru7syf/" TargetMode="External"/><Relationship Id="rId1108" Type="http://schemas.openxmlformats.org/officeDocument/2006/relationships/hyperlink" Target="https://www.reddit.com/r/AmItheAsshole/comments/1aybqyz/aita_for_telling_my_wife_its_her_fault_that_our/kru0xmz/" TargetMode="External"/><Relationship Id="rId1315" Type="http://schemas.openxmlformats.org/officeDocument/2006/relationships/hyperlink" Target="https://www.reddit.com/r/AmItheAsshole/comments/1aybqyz/aita_for_telling_my_wife_its_her_fault_that_our/kruclv1/" TargetMode="External"/><Relationship Id="rId1967" Type="http://schemas.openxmlformats.org/officeDocument/2006/relationships/hyperlink" Target="https://www.reddit.com/r/AmItheAsshole/comments/1aybqyz/aita_for_telling_my_wife_its_her_fault_that_our/kru44wh/" TargetMode="External"/><Relationship Id="rId1522" Type="http://schemas.openxmlformats.org/officeDocument/2006/relationships/hyperlink" Target="https://www.reddit.com/r/AmItheAsshole/comments/1aybqyz/aita_for_telling_my_wife_its_her_fault_that_our/krv4mcx/" TargetMode="External"/><Relationship Id="rId21" Type="http://schemas.openxmlformats.org/officeDocument/2006/relationships/hyperlink" Target="https://www.reddit.com/r/AmItheAsshole/comments/1ayijeb/wibta_for_yelling_at_my_boyfriends_little_brother/krv07n0/" TargetMode="External"/><Relationship Id="rId2089" Type="http://schemas.openxmlformats.org/officeDocument/2006/relationships/hyperlink" Target="https://www.reddit.com/r/AmItheAsshole/comments/1aybqyz/aita_for_telling_my_wife_its_her_fault_that_our/krujtxu/" TargetMode="External"/><Relationship Id="rId268" Type="http://schemas.openxmlformats.org/officeDocument/2006/relationships/hyperlink" Target="https://www.reddit.com/r/AmItheAsshole/comments/1ayf6xz/aita_for_not_helping_my_wife_around_the_house/krv13my/" TargetMode="External"/><Relationship Id="rId475" Type="http://schemas.openxmlformats.org/officeDocument/2006/relationships/hyperlink" Target="https://www.reddit.com/r/AmItheAsshole/comments/1ayf6xz/aita_for_not_helping_my_wife_around_the_house/krv3d0t/" TargetMode="External"/><Relationship Id="rId682" Type="http://schemas.openxmlformats.org/officeDocument/2006/relationships/hyperlink" Target="https://www.reddit.com/r/AmItheAsshole/comments/1ayf6xz/aita_for_not_helping_my_wife_around_the_house/krv1sk5/" TargetMode="External"/><Relationship Id="rId128" Type="http://schemas.openxmlformats.org/officeDocument/2006/relationships/hyperlink" Target="https://www.reddit.com/r/AmItheAsshole/comments/1ayf6xz/aita_for_not_helping_my_wife_around_the_house/krus674/" TargetMode="External"/><Relationship Id="rId335" Type="http://schemas.openxmlformats.org/officeDocument/2006/relationships/hyperlink" Target="https://www.reddit.com/r/AmItheAsshole/comments/1ayf6xz/aita_for_not_helping_my_wife_around_the_house/krv7c7b/" TargetMode="External"/><Relationship Id="rId542" Type="http://schemas.openxmlformats.org/officeDocument/2006/relationships/hyperlink" Target="https://www.reddit.com/r/AmItheAsshole/comments/1ayf6xz/aita_for_not_helping_my_wife_around_the_house/krut82b/" TargetMode="External"/><Relationship Id="rId1172" Type="http://schemas.openxmlformats.org/officeDocument/2006/relationships/hyperlink" Target="https://www.reddit.com/r/AmItheAsshole/comments/1aybqyz/aita_for_telling_my_wife_its_her_fault_that_our/krtz8xl/" TargetMode="External"/><Relationship Id="rId2016" Type="http://schemas.openxmlformats.org/officeDocument/2006/relationships/hyperlink" Target="https://www.reddit.com/r/AmItheAsshole/comments/1aybqyz/aita_for_telling_my_wife_its_her_fault_that_our/kruzhrm/" TargetMode="External"/><Relationship Id="rId402" Type="http://schemas.openxmlformats.org/officeDocument/2006/relationships/hyperlink" Target="https://www.reddit.com/r/AmItheAsshole/comments/1ayf6xz/aita_for_not_helping_my_wife_around_the_house/krvd2la/" TargetMode="External"/><Relationship Id="rId1032" Type="http://schemas.openxmlformats.org/officeDocument/2006/relationships/hyperlink" Target="https://www.reddit.com/r/AmItheAsshole/comments/1aybqyz/aita_for_telling_my_wife_its_her_fault_that_our/krtx4j7/" TargetMode="External"/><Relationship Id="rId1989" Type="http://schemas.openxmlformats.org/officeDocument/2006/relationships/hyperlink" Target="https://www.reddit.com/r/AmItheAsshole/comments/1aybqyz/aita_for_telling_my_wife_its_her_fault_that_our/kruykyu/" TargetMode="External"/><Relationship Id="rId1849" Type="http://schemas.openxmlformats.org/officeDocument/2006/relationships/hyperlink" Target="https://www.reddit.com/r/AmItheAsshole/comments/1aybqyz/aita_for_telling_my_wife_its_her_fault_that_our/krui1u7/" TargetMode="External"/><Relationship Id="rId192" Type="http://schemas.openxmlformats.org/officeDocument/2006/relationships/hyperlink" Target="https://www.reddit.com/r/AmItheAsshole/comments/1ayf6xz/aita_for_not_helping_my_wife_around_the_house/kruwn2k/" TargetMode="External"/><Relationship Id="rId1709" Type="http://schemas.openxmlformats.org/officeDocument/2006/relationships/hyperlink" Target="https://www.reddit.com/r/AmItheAsshole/comments/1aybqyz/aita_for_telling_my_wife_its_her_fault_that_our/kru4mnk/" TargetMode="External"/><Relationship Id="rId1916" Type="http://schemas.openxmlformats.org/officeDocument/2006/relationships/hyperlink" Target="https://www.reddit.com/r/AmItheAsshole/comments/1aybqyz/aita_for_telling_my_wife_its_her_fault_that_our/kru23ye/" TargetMode="External"/><Relationship Id="rId2080" Type="http://schemas.openxmlformats.org/officeDocument/2006/relationships/hyperlink" Target="https://www.reddit.com/r/AmItheAsshole/comments/1aybqyz/aita_for_telling_my_wife_its_her_fault_that_our/kruhe0z/" TargetMode="External"/><Relationship Id="rId869" Type="http://schemas.openxmlformats.org/officeDocument/2006/relationships/hyperlink" Target="https://www.reddit.com/r/AmItheAsshole/comments/1ayd22g/aita_for_wanting_my_gf_to_drop_her_guy_friend/krufiva/" TargetMode="External"/><Relationship Id="rId1499" Type="http://schemas.openxmlformats.org/officeDocument/2006/relationships/hyperlink" Target="https://www.reddit.com/r/AmItheAsshole/comments/1aybqyz/aita_for_telling_my_wife_its_her_fault_that_our/krv0gmv/" TargetMode="External"/><Relationship Id="rId729" Type="http://schemas.openxmlformats.org/officeDocument/2006/relationships/hyperlink" Target="https://www.reddit.com/r/AmItheAsshole/comments/1ayf6xz/aita_for_not_helping_my_wife_around_the_house/krv26hz/" TargetMode="External"/><Relationship Id="rId1359" Type="http://schemas.openxmlformats.org/officeDocument/2006/relationships/hyperlink" Target="https://www.reddit.com/r/AmItheAsshole/comments/1aybqyz/aita_for_telling_my_wife_its_her_fault_that_our/krugauc/" TargetMode="External"/><Relationship Id="rId936" Type="http://schemas.openxmlformats.org/officeDocument/2006/relationships/hyperlink" Target="https://www.reddit.com/r/AmItheAsshole/comments/1aybqyz/aita_for_telling_my_wife_its_her_fault_that_our/krtvf45/" TargetMode="External"/><Relationship Id="rId1219" Type="http://schemas.openxmlformats.org/officeDocument/2006/relationships/hyperlink" Target="https://www.reddit.com/r/AmItheAsshole/comments/1aybqyz/aita_for_telling_my_wife_its_her_fault_that_our/kru49xr/" TargetMode="External"/><Relationship Id="rId1566" Type="http://schemas.openxmlformats.org/officeDocument/2006/relationships/hyperlink" Target="https://www.reddit.com/r/AmItheAsshole/comments/1aybqyz/aita_for_telling_my_wife_its_her_fault_that_our/kru9nna/" TargetMode="External"/><Relationship Id="rId1773" Type="http://schemas.openxmlformats.org/officeDocument/2006/relationships/hyperlink" Target="https://www.reddit.com/r/AmItheAsshole/comments/1aybqyz/aita_for_telling_my_wife_its_her_fault_that_our/krumryd/" TargetMode="External"/><Relationship Id="rId1980" Type="http://schemas.openxmlformats.org/officeDocument/2006/relationships/hyperlink" Target="https://www.reddit.com/r/AmItheAsshole/comments/1aybqyz/aita_for_telling_my_wife_its_her_fault_that_our/krv2ts4/" TargetMode="External"/><Relationship Id="rId65" Type="http://schemas.openxmlformats.org/officeDocument/2006/relationships/hyperlink" Target="https://www.reddit.com/r/AmItheAsshole/comments/1ayf6xz/aita_for_not_helping_my_wife_around_the_house/kruqvkh/" TargetMode="External"/><Relationship Id="rId1426" Type="http://schemas.openxmlformats.org/officeDocument/2006/relationships/hyperlink" Target="https://www.reddit.com/r/AmItheAsshole/comments/1aybqyz/aita_for_telling_my_wife_its_her_fault_that_our/kruohss/" TargetMode="External"/><Relationship Id="rId1633" Type="http://schemas.openxmlformats.org/officeDocument/2006/relationships/hyperlink" Target="https://www.reddit.com/r/AmItheAsshole/comments/1aybqyz/aita_for_telling_my_wife_its_her_fault_that_our/krtxjzc/" TargetMode="External"/><Relationship Id="rId1840" Type="http://schemas.openxmlformats.org/officeDocument/2006/relationships/hyperlink" Target="https://www.reddit.com/r/AmItheAsshole/comments/1aybqyz/aita_for_telling_my_wife_its_her_fault_that_our/kru4fhy/" TargetMode="External"/><Relationship Id="rId1700" Type="http://schemas.openxmlformats.org/officeDocument/2006/relationships/hyperlink" Target="https://www.reddit.com/r/AmItheAsshole/comments/1aybqyz/aita_for_telling_my_wife_its_her_fault_that_our/kru5yt6/" TargetMode="External"/><Relationship Id="rId379" Type="http://schemas.openxmlformats.org/officeDocument/2006/relationships/hyperlink" Target="https://www.reddit.com/r/AmItheAsshole/comments/1ayf6xz/aita_for_not_helping_my_wife_around_the_house/krvacma/" TargetMode="External"/><Relationship Id="rId586" Type="http://schemas.openxmlformats.org/officeDocument/2006/relationships/hyperlink" Target="https://www.reddit.com/r/AmItheAsshole/comments/1ayf6xz/aita_for_not_helping_my_wife_around_the_house/kruos8j/" TargetMode="External"/><Relationship Id="rId793" Type="http://schemas.openxmlformats.org/officeDocument/2006/relationships/hyperlink" Target="https://www.reddit.com/r/AmItheAsshole/comments/1ayf6xz/aita_for_not_helping_my_wife_around_the_house/krv37jd/" TargetMode="External"/><Relationship Id="rId239" Type="http://schemas.openxmlformats.org/officeDocument/2006/relationships/hyperlink" Target="https://www.reddit.com/r/AmItheAsshole/comments/1ayf6xz/aita_for_not_helping_my_wife_around_the_house/kruzd0f/" TargetMode="External"/><Relationship Id="rId446" Type="http://schemas.openxmlformats.org/officeDocument/2006/relationships/hyperlink" Target="https://www.reddit.com/r/AmItheAsshole/comments/1ayf6xz/aita_for_not_helping_my_wife_around_the_house/kruhasx/" TargetMode="External"/><Relationship Id="rId653" Type="http://schemas.openxmlformats.org/officeDocument/2006/relationships/hyperlink" Target="https://www.reddit.com/r/AmItheAsshole/comments/1ayf6xz/aita_for_not_helping_my_wife_around_the_house/krv3pud/" TargetMode="External"/><Relationship Id="rId1076" Type="http://schemas.openxmlformats.org/officeDocument/2006/relationships/hyperlink" Target="https://www.reddit.com/r/AmItheAsshole/comments/1aybqyz/aita_for_telling_my_wife_its_her_fault_that_our/kruhj4e/" TargetMode="External"/><Relationship Id="rId1283" Type="http://schemas.openxmlformats.org/officeDocument/2006/relationships/hyperlink" Target="https://www.reddit.com/r/AmItheAsshole/comments/1aybqyz/aita_for_telling_my_wife_its_her_fault_that_our/krual4t/" TargetMode="External"/><Relationship Id="rId1490" Type="http://schemas.openxmlformats.org/officeDocument/2006/relationships/hyperlink" Target="https://www.reddit.com/r/AmItheAsshole/comments/1aybqyz/aita_for_telling_my_wife_its_her_fault_that_our/kruxmjo/" TargetMode="External"/><Relationship Id="rId2127" Type="http://schemas.openxmlformats.org/officeDocument/2006/relationships/hyperlink" Target="https://www.reddit.com/r/AmItheAsshole/comments/1aybqyz/aita_for_telling_my_wife_its_her_fault_that_our/krv9b6n/" TargetMode="External"/><Relationship Id="rId306" Type="http://schemas.openxmlformats.org/officeDocument/2006/relationships/hyperlink" Target="https://www.reddit.com/r/AmItheAsshole/comments/1ayf6xz/aita_for_not_helping_my_wife_around_the_house/krv4uga/" TargetMode="External"/><Relationship Id="rId860" Type="http://schemas.openxmlformats.org/officeDocument/2006/relationships/hyperlink" Target="https://www.reddit.com/r/AmItheAsshole/comments/1ayd22g/aita_for_wanting_my_gf_to_drop_her_guy_friend/kruo4ez/" TargetMode="External"/><Relationship Id="rId1143" Type="http://schemas.openxmlformats.org/officeDocument/2006/relationships/hyperlink" Target="https://www.reddit.com/r/AmItheAsshole/comments/1aybqyz/aita_for_telling_my_wife_its_her_fault_that_our/krtxvlb/" TargetMode="External"/><Relationship Id="rId513" Type="http://schemas.openxmlformats.org/officeDocument/2006/relationships/hyperlink" Target="https://www.reddit.com/r/AmItheAsshole/comments/1ayf6xz/aita_for_not_helping_my_wife_around_the_house/krv7k3q/" TargetMode="External"/><Relationship Id="rId720" Type="http://schemas.openxmlformats.org/officeDocument/2006/relationships/hyperlink" Target="https://www.reddit.com/r/AmItheAsshole/comments/1ayf6xz/aita_for_not_helping_my_wife_around_the_house/kruwwvk/" TargetMode="External"/><Relationship Id="rId1350" Type="http://schemas.openxmlformats.org/officeDocument/2006/relationships/hyperlink" Target="https://www.reddit.com/r/AmItheAsshole/comments/1aybqyz/aita_for_telling_my_wife_its_her_fault_that_our/krufhf1/" TargetMode="External"/><Relationship Id="rId1003" Type="http://schemas.openxmlformats.org/officeDocument/2006/relationships/hyperlink" Target="https://www.reddit.com/r/AmItheAsshole/comments/1aybqyz/aita_for_telling_my_wife_its_her_fault_that_our/kru0uq6/" TargetMode="External"/><Relationship Id="rId1210" Type="http://schemas.openxmlformats.org/officeDocument/2006/relationships/hyperlink" Target="https://www.reddit.com/r/AmItheAsshole/comments/1aybqyz/aita_for_telling_my_wife_its_her_fault_that_our/kru23ho/"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reddit.com/r/AmItheAsshole/comments/1azpujh/aita_for_making_a_joke_about_my_boyfriend/ks48q62/" TargetMode="External"/><Relationship Id="rId299" Type="http://schemas.openxmlformats.org/officeDocument/2006/relationships/hyperlink" Target="https://www.reddit.com/r/AmItheAsshole/comments/1azvfyn/aita_for_not_washing_my_bfs_shirt/ks45nd7/" TargetMode="External"/><Relationship Id="rId21" Type="http://schemas.openxmlformats.org/officeDocument/2006/relationships/hyperlink" Target="https://www.reddit.com/r/AmItheAsshole/comments/1azxkkz/aita_for_being_bothered_that_my_girlfriend_gives/ks474hj/" TargetMode="External"/><Relationship Id="rId63" Type="http://schemas.openxmlformats.org/officeDocument/2006/relationships/hyperlink" Target="https://www.reddit.com/r/AmItheAsshole/comments/1azw7s0/aita_for_asking_my_girlfriend_to_move_again/ks45ltc/" TargetMode="External"/><Relationship Id="rId159" Type="http://schemas.openxmlformats.org/officeDocument/2006/relationships/hyperlink" Target="https://www.reddit.com/r/AmItheAsshole/comments/1azr53z/aita_for_calling_my_fiance_low_life_scum_after_he/ks34kk7/" TargetMode="External"/><Relationship Id="rId170" Type="http://schemas.openxmlformats.org/officeDocument/2006/relationships/hyperlink" Target="https://www.reddit.com/r/AmItheAsshole/comments/1aztceo/aita_for_questioning_if_my_wife_embezzled_a/ks3ly7k/" TargetMode="External"/><Relationship Id="rId226" Type="http://schemas.openxmlformats.org/officeDocument/2006/relationships/hyperlink" Target="https://www.reddit.com/r/AmItheAsshole/comments/1aztzt1/aita_for_not_wanting_to_use_my_car_to_drive_my_bf/ks3ix9n/" TargetMode="External"/><Relationship Id="rId268" Type="http://schemas.openxmlformats.org/officeDocument/2006/relationships/hyperlink" Target="https://www.reddit.com/r/AmItheAsshole/comments/1azvfyn/aita_for_not_washing_my_bfs_shirt/ks3tt3b/" TargetMode="External"/><Relationship Id="rId32" Type="http://schemas.openxmlformats.org/officeDocument/2006/relationships/hyperlink" Target="https://www.reddit.com/r/AmItheAsshole/comments/1azw7s0/aita_for_asking_my_girlfriend_to_move_again/ks3ydrw/" TargetMode="External"/><Relationship Id="rId74" Type="http://schemas.openxmlformats.org/officeDocument/2006/relationships/hyperlink" Target="https://www.reddit.com/r/AmItheAsshole/comments/1azoqor/aita_fiance_wants_our_toddler_to_go_to_mass_but_i/ks49gdk/" TargetMode="External"/><Relationship Id="rId128" Type="http://schemas.openxmlformats.org/officeDocument/2006/relationships/hyperlink" Target="https://www.reddit.com/r/AmItheAsshole/comments/1azpujh/aita_for_making_a_joke_about_my_boyfriend/ks30xt3/" TargetMode="External"/><Relationship Id="rId5" Type="http://schemas.openxmlformats.org/officeDocument/2006/relationships/hyperlink" Target="https://www.reddit.com/r/AmItheAsshole/comments/1azxkkz/aita_for_being_bothered_that_my_girlfriend_gives/" TargetMode="External"/><Relationship Id="rId181" Type="http://schemas.openxmlformats.org/officeDocument/2006/relationships/hyperlink" Target="https://www.reddit.com/r/AmItheAsshole/comments/1aztceo/aita_for_questioning_if_my_wife_embezzled_a/ks3ncjk/" TargetMode="External"/><Relationship Id="rId237" Type="http://schemas.openxmlformats.org/officeDocument/2006/relationships/hyperlink" Target="https://www.reddit.com/r/AmItheAsshole/comments/1azu2c8/aita_for_a_guy_preferring_me_over_my_friend/ks3ymvp/" TargetMode="External"/><Relationship Id="rId279" Type="http://schemas.openxmlformats.org/officeDocument/2006/relationships/hyperlink" Target="https://www.reddit.com/r/AmItheAsshole/comments/1azvfyn/aita_for_not_washing_my_bfs_shirt/ks3xzf2/" TargetMode="External"/><Relationship Id="rId43" Type="http://schemas.openxmlformats.org/officeDocument/2006/relationships/hyperlink" Target="https://www.reddit.com/r/AmItheAsshole/comments/1azw7s0/aita_for_asking_my_girlfriend_to_move_again/ks45c9p/" TargetMode="External"/><Relationship Id="rId139" Type="http://schemas.openxmlformats.org/officeDocument/2006/relationships/hyperlink" Target="https://www.reddit.com/r/AmItheAsshole/comments/1azpujh/aita_for_making_a_joke_about_my_boyfriend/ks3c64f/" TargetMode="External"/><Relationship Id="rId290" Type="http://schemas.openxmlformats.org/officeDocument/2006/relationships/hyperlink" Target="https://www.reddit.com/r/AmItheAsshole/comments/1azvfyn/aita_for_not_washing_my_bfs_shirt/ks498wo/" TargetMode="External"/><Relationship Id="rId85" Type="http://schemas.openxmlformats.org/officeDocument/2006/relationships/hyperlink" Target="https://www.reddit.com/r/AmItheAsshole/comments/1azpujh/aita_for_making_a_joke_about_my_boyfriend/ks3eyom/" TargetMode="External"/><Relationship Id="rId150" Type="http://schemas.openxmlformats.org/officeDocument/2006/relationships/hyperlink" Target="https://www.reddit.com/r/AmItheAsshole/comments/1azr53z/aita_for_calling_my_fiance_low_life_scum_after_he/ks33vi9/" TargetMode="External"/><Relationship Id="rId192" Type="http://schemas.openxmlformats.org/officeDocument/2006/relationships/hyperlink" Target="https://www.reddit.com/r/AmItheAsshole/comments/1azttvj/wibta_if_i_tell_my_bf_his_community_is_a_cult/ks3gnni/" TargetMode="External"/><Relationship Id="rId206" Type="http://schemas.openxmlformats.org/officeDocument/2006/relationships/hyperlink" Target="https://www.reddit.com/r/AmItheAsshole/comments/1azttvj/wibta_if_i_tell_my_bf_his_community_is_a_cult/ks3hmgl/" TargetMode="External"/><Relationship Id="rId248" Type="http://schemas.openxmlformats.org/officeDocument/2006/relationships/hyperlink" Target="https://www.reddit.com/r/AmItheAsshole/comments/1azubqq/aita_for_wanting_to_shave_my_chest/ks3k43o/" TargetMode="External"/><Relationship Id="rId12" Type="http://schemas.openxmlformats.org/officeDocument/2006/relationships/hyperlink" Target="https://www.reddit.com/r/AmItheAsshole/comments/1azxnzu/aita_for_watching_the_first_episode/ks493ph/" TargetMode="External"/><Relationship Id="rId108" Type="http://schemas.openxmlformats.org/officeDocument/2006/relationships/hyperlink" Target="https://www.reddit.com/r/AmItheAsshole/comments/1azpujh/aita_for_making_a_joke_about_my_boyfriend/ks3wq81/" TargetMode="External"/><Relationship Id="rId54" Type="http://schemas.openxmlformats.org/officeDocument/2006/relationships/hyperlink" Target="https://www.reddit.com/r/AmItheAsshole/comments/1azw7s0/aita_for_asking_my_girlfriend_to_move_again/ks3zxwy/" TargetMode="External"/><Relationship Id="rId75" Type="http://schemas.openxmlformats.org/officeDocument/2006/relationships/hyperlink" Target="https://www.reddit.com/r/AmItheAsshole/comments/1azpujh/aita_for_making_a_joke_about_my_boyfriend/" TargetMode="External"/><Relationship Id="rId96" Type="http://schemas.openxmlformats.org/officeDocument/2006/relationships/hyperlink" Target="https://www.reddit.com/r/AmItheAsshole/comments/1azpujh/aita_for_making_a_joke_about_my_boyfriend/ks30vhr/" TargetMode="External"/><Relationship Id="rId140" Type="http://schemas.openxmlformats.org/officeDocument/2006/relationships/hyperlink" Target="https://www.reddit.com/r/AmItheAsshole/comments/1azpujh/aita_for_making_a_joke_about_my_boyfriend/ks3coo4/" TargetMode="External"/><Relationship Id="rId161" Type="http://schemas.openxmlformats.org/officeDocument/2006/relationships/hyperlink" Target="https://www.reddit.com/r/AmItheAsshole/comments/1azr53z/aita_for_calling_my_fiance_low_life_scum_after_he/ks3a319/" TargetMode="External"/><Relationship Id="rId182" Type="http://schemas.openxmlformats.org/officeDocument/2006/relationships/hyperlink" Target="https://www.reddit.com/r/AmItheAsshole/comments/1aztceo/aita_for_questioning_if_my_wife_embezzled_a/ks3qbs0/" TargetMode="External"/><Relationship Id="rId217" Type="http://schemas.openxmlformats.org/officeDocument/2006/relationships/hyperlink" Target="https://www.reddit.com/r/AmItheAsshole/comments/1azttvj/wibta_if_i_tell_my_bf_his_community_is_a_cult/ks3pn1a/" TargetMode="External"/><Relationship Id="rId6" Type="http://schemas.openxmlformats.org/officeDocument/2006/relationships/hyperlink" Target="https://www.reddit.com/r/AmItheAsshole/comments/1azxkkz/aita_for_being_bothered_that_my_girlfriend_gives/" TargetMode="External"/><Relationship Id="rId238" Type="http://schemas.openxmlformats.org/officeDocument/2006/relationships/hyperlink" Target="https://www.reddit.com/r/AmItheAsshole/comments/1azu2c8/aita_for_a_guy_preferring_me_over_my_friend/ks3ip52/" TargetMode="External"/><Relationship Id="rId259" Type="http://schemas.openxmlformats.org/officeDocument/2006/relationships/hyperlink" Target="https://www.reddit.com/r/AmItheAsshole/comments/1azvfyn/aita_for_not_washing_my_bfs_shirt/ks3wr33/" TargetMode="External"/><Relationship Id="rId23" Type="http://schemas.openxmlformats.org/officeDocument/2006/relationships/hyperlink" Target="https://www.reddit.com/r/AmItheAsshole/comments/1azxkkz/aita_for_being_bothered_that_my_girlfriend_gives/ks47bf2/" TargetMode="External"/><Relationship Id="rId119" Type="http://schemas.openxmlformats.org/officeDocument/2006/relationships/hyperlink" Target="https://www.reddit.com/r/AmItheAsshole/comments/1azpujh/aita_for_making_a_joke_about_my_boyfriend/ks2p6w3/" TargetMode="External"/><Relationship Id="rId270" Type="http://schemas.openxmlformats.org/officeDocument/2006/relationships/hyperlink" Target="https://www.reddit.com/r/AmItheAsshole/comments/1azvfyn/aita_for_not_washing_my_bfs_shirt/ks3un0y/" TargetMode="External"/><Relationship Id="rId291" Type="http://schemas.openxmlformats.org/officeDocument/2006/relationships/hyperlink" Target="https://www.reddit.com/r/AmItheAsshole/comments/1azvfyn/aita_for_not_washing_my_bfs_shirt/ks3vj2i/" TargetMode="External"/><Relationship Id="rId44" Type="http://schemas.openxmlformats.org/officeDocument/2006/relationships/hyperlink" Target="https://www.reddit.com/r/AmItheAsshole/comments/1azw7s0/aita_for_asking_my_girlfriend_to_move_again/ks3yi0b/" TargetMode="External"/><Relationship Id="rId65" Type="http://schemas.openxmlformats.org/officeDocument/2006/relationships/hyperlink" Target="https://www.reddit.com/r/AmItheAsshole/comments/1azw7s0/aita_for_asking_my_girlfriend_to_move_again/ks418iu/" TargetMode="External"/><Relationship Id="rId86" Type="http://schemas.openxmlformats.org/officeDocument/2006/relationships/hyperlink" Target="https://www.reddit.com/r/AmItheAsshole/comments/1azpujh/aita_for_making_a_joke_about_my_boyfriend/ks3k84u/" TargetMode="External"/><Relationship Id="rId130" Type="http://schemas.openxmlformats.org/officeDocument/2006/relationships/hyperlink" Target="https://www.reddit.com/r/AmItheAsshole/comments/1azpujh/aita_for_making_a_joke_about_my_boyfriend/ks3dsbm/" TargetMode="External"/><Relationship Id="rId151" Type="http://schemas.openxmlformats.org/officeDocument/2006/relationships/hyperlink" Target="https://www.reddit.com/r/AmItheAsshole/comments/1azr53z/aita_for_calling_my_fiance_low_life_scum_after_he/ks3bxic/" TargetMode="External"/><Relationship Id="rId172" Type="http://schemas.openxmlformats.org/officeDocument/2006/relationships/hyperlink" Target="https://www.reddit.com/r/AmItheAsshole/comments/1aztceo/aita_for_questioning_if_my_wife_embezzled_a/ks3zyxa/" TargetMode="External"/><Relationship Id="rId193" Type="http://schemas.openxmlformats.org/officeDocument/2006/relationships/hyperlink" Target="https://www.reddit.com/r/AmItheAsshole/comments/1azttvj/wibta_if_i_tell_my_bf_his_community_is_a_cult/ks3h4td/" TargetMode="External"/><Relationship Id="rId207" Type="http://schemas.openxmlformats.org/officeDocument/2006/relationships/hyperlink" Target="https://www.reddit.com/r/AmItheAsshole/comments/1azttvj/wibta_if_i_tell_my_bf_his_community_is_a_cult/ks3hzsd/" TargetMode="External"/><Relationship Id="rId228" Type="http://schemas.openxmlformats.org/officeDocument/2006/relationships/hyperlink" Target="https://www.reddit.com/r/AmItheAsshole/comments/1aztzt1/aita_for_not_wanting_to_use_my_car_to_drive_my_bf/ks3nc33/" TargetMode="External"/><Relationship Id="rId249" Type="http://schemas.openxmlformats.org/officeDocument/2006/relationships/hyperlink" Target="https://www.reddit.com/r/AmItheAsshole/comments/1azubqq/aita_for_wanting_to_shave_my_chest/ks3sp24/" TargetMode="External"/><Relationship Id="rId13" Type="http://schemas.openxmlformats.org/officeDocument/2006/relationships/hyperlink" Target="https://www.reddit.com/r/AmItheAsshole/comments/1azxnb2/aita_for_asking_my_bf_24m_to_miss_watching_a/ks47kl4/" TargetMode="External"/><Relationship Id="rId109" Type="http://schemas.openxmlformats.org/officeDocument/2006/relationships/hyperlink" Target="https://www.reddit.com/r/AmItheAsshole/comments/1azpujh/aita_for_making_a_joke_about_my_boyfriend/ks37so4/" TargetMode="External"/><Relationship Id="rId260" Type="http://schemas.openxmlformats.org/officeDocument/2006/relationships/hyperlink" Target="https://www.reddit.com/r/AmItheAsshole/comments/1azvfyn/aita_for_not_washing_my_bfs_shirt/ks4471y/" TargetMode="External"/><Relationship Id="rId281" Type="http://schemas.openxmlformats.org/officeDocument/2006/relationships/hyperlink" Target="https://www.reddit.com/r/AmItheAsshole/comments/1azvfyn/aita_for_not_washing_my_bfs_shirt/ks3tdtb/" TargetMode="External"/><Relationship Id="rId34" Type="http://schemas.openxmlformats.org/officeDocument/2006/relationships/hyperlink" Target="https://www.reddit.com/r/AmItheAsshole/comments/1azw7s0/aita_for_asking_my_girlfriend_to_move_again/ks43f3s/" TargetMode="External"/><Relationship Id="rId55" Type="http://schemas.openxmlformats.org/officeDocument/2006/relationships/hyperlink" Target="https://www.reddit.com/r/AmItheAsshole/comments/1azw7s0/aita_for_asking_my_girlfriend_to_move_again/ks4635c/" TargetMode="External"/><Relationship Id="rId76" Type="http://schemas.openxmlformats.org/officeDocument/2006/relationships/hyperlink" Target="https://www.reddit.com/r/AmItheAsshole/comments/1azpujh/aita_for_making_a_joke_about_my_boyfriend/" TargetMode="External"/><Relationship Id="rId97" Type="http://schemas.openxmlformats.org/officeDocument/2006/relationships/hyperlink" Target="https://www.reddit.com/r/AmItheAsshole/comments/1azpujh/aita_for_making_a_joke_about_my_boyfriend/ks327xs/" TargetMode="External"/><Relationship Id="rId120" Type="http://schemas.openxmlformats.org/officeDocument/2006/relationships/hyperlink" Target="https://www.reddit.com/r/AmItheAsshole/comments/1azpujh/aita_for_making_a_joke_about_my_boyfriend/ks32cdv/" TargetMode="External"/><Relationship Id="rId141" Type="http://schemas.openxmlformats.org/officeDocument/2006/relationships/hyperlink" Target="https://www.reddit.com/r/AmItheAsshole/comments/1azpujh/aita_for_making_a_joke_about_my_boyfriend/ks3mgcj/" TargetMode="External"/><Relationship Id="rId7" Type="http://schemas.openxmlformats.org/officeDocument/2006/relationships/hyperlink" Target="https://www.reddit.com/r/AmItheAsshole/comments/1azubqq/aita_for_wanting_to_shave_my_chest/" TargetMode="External"/><Relationship Id="rId162" Type="http://schemas.openxmlformats.org/officeDocument/2006/relationships/hyperlink" Target="https://www.reddit.com/r/AmItheAsshole/comments/1azr53z/aita_for_calling_my_fiance_low_life_scum_after_he/ks3ozt7/" TargetMode="External"/><Relationship Id="rId183" Type="http://schemas.openxmlformats.org/officeDocument/2006/relationships/hyperlink" Target="https://www.reddit.com/r/AmItheAsshole/comments/1aztceo/aita_for_questioning_if_my_wife_embezzled_a/ks3ogst/" TargetMode="External"/><Relationship Id="rId218" Type="http://schemas.openxmlformats.org/officeDocument/2006/relationships/hyperlink" Target="https://www.reddit.com/r/AmItheAsshole/comments/1azttvj/wibta_if_i_tell_my_bf_his_community_is_a_cult/ks46kga/" TargetMode="External"/><Relationship Id="rId239" Type="http://schemas.openxmlformats.org/officeDocument/2006/relationships/hyperlink" Target="https://www.reddit.com/r/AmItheAsshole/comments/1azu2c8/aita_for_a_guy_preferring_me_over_my_friend/ks3j4x4/" TargetMode="External"/><Relationship Id="rId250" Type="http://schemas.openxmlformats.org/officeDocument/2006/relationships/hyperlink" Target="https://www.reddit.com/r/AmItheAsshole/comments/1azubqq/aita_for_wanting_to_shave_my_chest/ks3wpeq/" TargetMode="External"/><Relationship Id="rId271" Type="http://schemas.openxmlformats.org/officeDocument/2006/relationships/hyperlink" Target="https://www.reddit.com/r/AmItheAsshole/comments/1azvfyn/aita_for_not_washing_my_bfs_shirt/ks410lb/" TargetMode="External"/><Relationship Id="rId292" Type="http://schemas.openxmlformats.org/officeDocument/2006/relationships/hyperlink" Target="https://www.reddit.com/r/AmItheAsshole/comments/1azvfyn/aita_for_not_washing_my_bfs_shirt/ks3u3f7/" TargetMode="External"/><Relationship Id="rId24" Type="http://schemas.openxmlformats.org/officeDocument/2006/relationships/hyperlink" Target="https://www.reddit.com/r/AmItheAsshole/comments/1azxkkz/aita_for_being_bothered_that_my_girlfriend_gives/ks48ebt/" TargetMode="External"/><Relationship Id="rId45" Type="http://schemas.openxmlformats.org/officeDocument/2006/relationships/hyperlink" Target="https://www.reddit.com/r/AmItheAsshole/comments/1azw7s0/aita_for_asking_my_girlfriend_to_move_again/ks44qpb/" TargetMode="External"/><Relationship Id="rId66" Type="http://schemas.openxmlformats.org/officeDocument/2006/relationships/hyperlink" Target="https://www.reddit.com/r/AmItheAsshole/comments/1azoqor/aita_fiance_wants_our_toddler_to_go_to_mass_but_i/ks2pa43/" TargetMode="External"/><Relationship Id="rId87" Type="http://schemas.openxmlformats.org/officeDocument/2006/relationships/hyperlink" Target="https://www.reddit.com/r/AmItheAsshole/comments/1azpujh/aita_for_making_a_joke_about_my_boyfriend/ks32e8k/" TargetMode="External"/><Relationship Id="rId110" Type="http://schemas.openxmlformats.org/officeDocument/2006/relationships/hyperlink" Target="https://www.reddit.com/r/AmItheAsshole/comments/1azpujh/aita_for_making_a_joke_about_my_boyfriend/ks3m7zu/" TargetMode="External"/><Relationship Id="rId131" Type="http://schemas.openxmlformats.org/officeDocument/2006/relationships/hyperlink" Target="https://www.reddit.com/r/AmItheAsshole/comments/1azpujh/aita_for_making_a_joke_about_my_boyfriend/ks388zp/" TargetMode="External"/><Relationship Id="rId152" Type="http://schemas.openxmlformats.org/officeDocument/2006/relationships/hyperlink" Target="https://www.reddit.com/r/AmItheAsshole/comments/1azr53z/aita_for_calling_my_fiance_low_life_scum_after_he/ks3f4j3/" TargetMode="External"/><Relationship Id="rId173" Type="http://schemas.openxmlformats.org/officeDocument/2006/relationships/hyperlink" Target="https://www.reddit.com/r/AmItheAsshole/comments/1aztceo/aita_for_questioning_if_my_wife_embezzled_a/ks3v64y/" TargetMode="External"/><Relationship Id="rId194" Type="http://schemas.openxmlformats.org/officeDocument/2006/relationships/hyperlink" Target="https://www.reddit.com/r/AmItheAsshole/comments/1azttvj/wibta_if_i_tell_my_bf_his_community_is_a_cult/ks3gsjz/" TargetMode="External"/><Relationship Id="rId208" Type="http://schemas.openxmlformats.org/officeDocument/2006/relationships/hyperlink" Target="https://www.reddit.com/r/AmItheAsshole/comments/1azttvj/wibta_if_i_tell_my_bf_his_community_is_a_cult/ks4ahoh/" TargetMode="External"/><Relationship Id="rId229" Type="http://schemas.openxmlformats.org/officeDocument/2006/relationships/hyperlink" Target="https://www.reddit.com/r/AmItheAsshole/comments/1aztzt1/aita_for_not_wanting_to_use_my_car_to_drive_my_bf/ks3jxq8/" TargetMode="External"/><Relationship Id="rId240" Type="http://schemas.openxmlformats.org/officeDocument/2006/relationships/hyperlink" Target="https://www.reddit.com/r/AmItheAsshole/comments/1azu2c8/aita_for_a_guy_preferring_me_over_my_friend/ks3ifac/" TargetMode="External"/><Relationship Id="rId261" Type="http://schemas.openxmlformats.org/officeDocument/2006/relationships/hyperlink" Target="https://www.reddit.com/r/AmItheAsshole/comments/1azvfyn/aita_for_not_washing_my_bfs_shirt/ks3t719/" TargetMode="External"/><Relationship Id="rId14" Type="http://schemas.openxmlformats.org/officeDocument/2006/relationships/hyperlink" Target="https://www.reddit.com/r/AmItheAsshole/comments/1azxnb2/aita_for_asking_my_bf_24m_to_miss_watching_a/ks49b2r/" TargetMode="External"/><Relationship Id="rId35" Type="http://schemas.openxmlformats.org/officeDocument/2006/relationships/hyperlink" Target="https://www.reddit.com/r/AmItheAsshole/comments/1azw7s0/aita_for_asking_my_girlfriend_to_move_again/ks4b4f2/" TargetMode="External"/><Relationship Id="rId56" Type="http://schemas.openxmlformats.org/officeDocument/2006/relationships/hyperlink" Target="https://www.reddit.com/r/AmItheAsshole/comments/1azw7s0/aita_for_asking_my_girlfriend_to_move_again/ks3ywvq/" TargetMode="External"/><Relationship Id="rId77" Type="http://schemas.openxmlformats.org/officeDocument/2006/relationships/hyperlink" Target="https://www.reddit.com/r/AmItheAsshole/comments/1azpujh/aita_for_making_a_joke_about_my_boyfriend/ks2sn0f/" TargetMode="External"/><Relationship Id="rId100" Type="http://schemas.openxmlformats.org/officeDocument/2006/relationships/hyperlink" Target="https://www.reddit.com/r/AmItheAsshole/comments/1azpujh/aita_for_making_a_joke_about_my_boyfriend/ks30pi1/" TargetMode="External"/><Relationship Id="rId282" Type="http://schemas.openxmlformats.org/officeDocument/2006/relationships/hyperlink" Target="https://www.reddit.com/r/AmItheAsshole/comments/1azvfyn/aita_for_not_washing_my_bfs_shirt/ks3xgko/" TargetMode="External"/><Relationship Id="rId8" Type="http://schemas.openxmlformats.org/officeDocument/2006/relationships/hyperlink" Target="https://www.reddit.com/r/AmItheAsshole/comments/1azubqq/aita_for_wanting_to_shave_my_chest/" TargetMode="External"/><Relationship Id="rId98" Type="http://schemas.openxmlformats.org/officeDocument/2006/relationships/hyperlink" Target="https://www.reddit.com/r/AmItheAsshole/comments/1azpujh/aita_for_making_a_joke_about_my_boyfriend/ks2zdpz/" TargetMode="External"/><Relationship Id="rId121" Type="http://schemas.openxmlformats.org/officeDocument/2006/relationships/hyperlink" Target="https://www.reddit.com/r/AmItheAsshole/comments/1azpujh/aita_for_making_a_joke_about_my_boyfriend/ks3m4vw/" TargetMode="External"/><Relationship Id="rId142" Type="http://schemas.openxmlformats.org/officeDocument/2006/relationships/hyperlink" Target="https://www.reddit.com/r/AmItheAsshole/comments/1azpujh/aita_for_making_a_joke_about_my_boyfriend/ks3clzl/" TargetMode="External"/><Relationship Id="rId163" Type="http://schemas.openxmlformats.org/officeDocument/2006/relationships/hyperlink" Target="https://www.reddit.com/r/AmItheAsshole/comments/1azr53z/aita_for_calling_my_fiance_low_life_scum_after_he/ks42mxg/" TargetMode="External"/><Relationship Id="rId184" Type="http://schemas.openxmlformats.org/officeDocument/2006/relationships/hyperlink" Target="https://www.reddit.com/r/AmItheAsshole/comments/1aztceo/aita_for_questioning_if_my_wife_embezzled_a/ks3npvs/" TargetMode="External"/><Relationship Id="rId219" Type="http://schemas.openxmlformats.org/officeDocument/2006/relationships/hyperlink" Target="https://www.reddit.com/r/AmItheAsshole/comments/1azttvj/wibta_if_i_tell_my_bf_his_community_is_a_cult/ks3k79b/" TargetMode="External"/><Relationship Id="rId230" Type="http://schemas.openxmlformats.org/officeDocument/2006/relationships/hyperlink" Target="https://www.reddit.com/r/AmItheAsshole/comments/1aztzt1/aita_for_not_wanting_to_use_my_car_to_drive_my_bf/ks3otn6/" TargetMode="External"/><Relationship Id="rId251" Type="http://schemas.openxmlformats.org/officeDocument/2006/relationships/hyperlink" Target="https://www.reddit.com/r/AmItheAsshole/comments/1azubqq/aita_for_wanting_to_shave_my_chest/ks41589/" TargetMode="External"/><Relationship Id="rId25" Type="http://schemas.openxmlformats.org/officeDocument/2006/relationships/hyperlink" Target="https://www.reddit.com/r/AmItheAsshole/comments/1azxkkz/aita_for_being_bothered_that_my_girlfriend_gives/ks47q2r/" TargetMode="External"/><Relationship Id="rId46" Type="http://schemas.openxmlformats.org/officeDocument/2006/relationships/hyperlink" Target="https://www.reddit.com/r/AmItheAsshole/comments/1azw7s0/aita_for_asking_my_girlfriend_to_move_again/ks3yn37/" TargetMode="External"/><Relationship Id="rId67" Type="http://schemas.openxmlformats.org/officeDocument/2006/relationships/hyperlink" Target="https://www.reddit.com/r/AmItheAsshole/comments/1azoqor/aita_fiance_wants_our_toddler_to_go_to_mass_but_i/ks2zbdk/" TargetMode="External"/><Relationship Id="rId272" Type="http://schemas.openxmlformats.org/officeDocument/2006/relationships/hyperlink" Target="https://www.reddit.com/r/AmItheAsshole/comments/1azvfyn/aita_for_not_washing_my_bfs_shirt/ks44b6b/" TargetMode="External"/><Relationship Id="rId293" Type="http://schemas.openxmlformats.org/officeDocument/2006/relationships/hyperlink" Target="https://www.reddit.com/r/AmItheAsshole/comments/1azvfyn/aita_for_not_washing_my_bfs_shirt/ks3ydlv/" TargetMode="External"/><Relationship Id="rId88" Type="http://schemas.openxmlformats.org/officeDocument/2006/relationships/hyperlink" Target="https://www.reddit.com/r/AmItheAsshole/comments/1azpujh/aita_for_making_a_joke_about_my_boyfriend/ks30izj/" TargetMode="External"/><Relationship Id="rId111" Type="http://schemas.openxmlformats.org/officeDocument/2006/relationships/hyperlink" Target="https://www.reddit.com/r/AmItheAsshole/comments/1azpujh/aita_for_making_a_joke_about_my_boyfriend/ks3hg4u/" TargetMode="External"/><Relationship Id="rId132" Type="http://schemas.openxmlformats.org/officeDocument/2006/relationships/hyperlink" Target="https://www.reddit.com/r/AmItheAsshole/comments/1azpujh/aita_for_making_a_joke_about_my_boyfriend/ks39huf/" TargetMode="External"/><Relationship Id="rId153" Type="http://schemas.openxmlformats.org/officeDocument/2006/relationships/hyperlink" Target="https://www.reddit.com/r/AmItheAsshole/comments/1azr53z/aita_for_calling_my_fiance_low_life_scum_after_he/ks3g0iv/" TargetMode="External"/><Relationship Id="rId174" Type="http://schemas.openxmlformats.org/officeDocument/2006/relationships/hyperlink" Target="https://www.reddit.com/r/AmItheAsshole/comments/1aztceo/aita_for_questioning_if_my_wife_embezzled_a/ks43rka/" TargetMode="External"/><Relationship Id="rId195" Type="http://schemas.openxmlformats.org/officeDocument/2006/relationships/hyperlink" Target="https://www.reddit.com/r/AmItheAsshole/comments/1azttvj/wibta_if_i_tell_my_bf_his_community_is_a_cult/ks3jhbe/" TargetMode="External"/><Relationship Id="rId209" Type="http://schemas.openxmlformats.org/officeDocument/2006/relationships/hyperlink" Target="https://www.reddit.com/r/AmItheAsshole/comments/1azttvj/wibta_if_i_tell_my_bf_his_community_is_a_cult/ks3j7ki/" TargetMode="External"/><Relationship Id="rId220" Type="http://schemas.openxmlformats.org/officeDocument/2006/relationships/hyperlink" Target="https://www.reddit.com/r/AmItheAsshole/comments/1azttvj/wibta_if_i_tell_my_bf_his_community_is_a_cult/ks3mnau/" TargetMode="External"/><Relationship Id="rId241" Type="http://schemas.openxmlformats.org/officeDocument/2006/relationships/hyperlink" Target="https://www.reddit.com/r/AmItheAsshole/comments/1azu2c8/aita_for_a_guy_preferring_me_over_my_friend/ks3ixkn/" TargetMode="External"/><Relationship Id="rId15" Type="http://schemas.openxmlformats.org/officeDocument/2006/relationships/hyperlink" Target="https://www.reddit.com/r/AmItheAsshole/comments/1azxnb2/aita_for_asking_my_bf_24m_to_miss_watching_a/ks4ay2c/" TargetMode="External"/><Relationship Id="rId36" Type="http://schemas.openxmlformats.org/officeDocument/2006/relationships/hyperlink" Target="https://www.reddit.com/r/AmItheAsshole/comments/1azw7s0/aita_for_asking_my_girlfriend_to_move_again/ks408ba/" TargetMode="External"/><Relationship Id="rId57" Type="http://schemas.openxmlformats.org/officeDocument/2006/relationships/hyperlink" Target="https://www.reddit.com/r/AmItheAsshole/comments/1azw7s0/aita_for_asking_my_girlfriend_to_move_again/ks452dc/" TargetMode="External"/><Relationship Id="rId262" Type="http://schemas.openxmlformats.org/officeDocument/2006/relationships/hyperlink" Target="https://www.reddit.com/r/AmItheAsshole/comments/1azvfyn/aita_for_not_washing_my_bfs_shirt/ks3vj43/" TargetMode="External"/><Relationship Id="rId283" Type="http://schemas.openxmlformats.org/officeDocument/2006/relationships/hyperlink" Target="https://www.reddit.com/r/AmItheAsshole/comments/1azvfyn/aita_for_not_washing_my_bfs_shirt/ks3xpmj/" TargetMode="External"/><Relationship Id="rId78" Type="http://schemas.openxmlformats.org/officeDocument/2006/relationships/hyperlink" Target="https://www.reddit.com/r/AmItheAsshole/comments/1azpujh/aita_for_making_a_joke_about_my_boyfriend/ks2oks0/" TargetMode="External"/><Relationship Id="rId99" Type="http://schemas.openxmlformats.org/officeDocument/2006/relationships/hyperlink" Target="https://www.reddit.com/r/AmItheAsshole/comments/1azpujh/aita_for_making_a_joke_about_my_boyfriend/ks324qy/" TargetMode="External"/><Relationship Id="rId101" Type="http://schemas.openxmlformats.org/officeDocument/2006/relationships/hyperlink" Target="https://www.reddit.com/r/AmItheAsshole/comments/1azpujh/aita_for_making_a_joke_about_my_boyfriend/ks2y30m/" TargetMode="External"/><Relationship Id="rId122" Type="http://schemas.openxmlformats.org/officeDocument/2006/relationships/hyperlink" Target="https://www.reddit.com/r/AmItheAsshole/comments/1azpujh/aita_for_making_a_joke_about_my_boyfriend/ks3pjbp/" TargetMode="External"/><Relationship Id="rId143" Type="http://schemas.openxmlformats.org/officeDocument/2006/relationships/hyperlink" Target="https://www.reddit.com/r/AmItheAsshole/comments/1azpujh/aita_for_making_a_joke_about_my_boyfriend/ks3x1fv/" TargetMode="External"/><Relationship Id="rId164" Type="http://schemas.openxmlformats.org/officeDocument/2006/relationships/hyperlink" Target="https://www.reddit.com/r/AmItheAsshole/comments/1azr53z/aita_for_calling_my_fiance_low_life_scum_after_he/ks433fp/" TargetMode="External"/><Relationship Id="rId185" Type="http://schemas.openxmlformats.org/officeDocument/2006/relationships/hyperlink" Target="https://www.reddit.com/r/AmItheAsshole/comments/1aztceo/aita_for_questioning_if_my_wife_embezzled_a/ks43e1e/" TargetMode="External"/><Relationship Id="rId9" Type="http://schemas.openxmlformats.org/officeDocument/2006/relationships/hyperlink" Target="https://www.reddit.com/r/AmItheAsshole/comments/1azoqor/aita_fiance_wants_our_toddler_to_go_to_mass_but_i/" TargetMode="External"/><Relationship Id="rId210" Type="http://schemas.openxmlformats.org/officeDocument/2006/relationships/hyperlink" Target="https://www.reddit.com/r/AmItheAsshole/comments/1azttvj/wibta_if_i_tell_my_bf_his_community_is_a_cult/ks3jeme/" TargetMode="External"/><Relationship Id="rId26" Type="http://schemas.openxmlformats.org/officeDocument/2006/relationships/hyperlink" Target="https://www.reddit.com/r/AmItheAsshole/comments/1azxkkz/aita_for_being_bothered_that_my_girlfriend_gives/ks47awm/" TargetMode="External"/><Relationship Id="rId231" Type="http://schemas.openxmlformats.org/officeDocument/2006/relationships/hyperlink" Target="https://www.reddit.com/r/AmItheAsshole/comments/1aztzt1/aita_for_not_wanting_to_use_my_car_to_drive_my_bf/ks3uvuv/" TargetMode="External"/><Relationship Id="rId252" Type="http://schemas.openxmlformats.org/officeDocument/2006/relationships/hyperlink" Target="https://www.reddit.com/r/AmItheAsshole/comments/1azubqq/aita_for_wanting_to_shave_my_chest/ks45yge/" TargetMode="External"/><Relationship Id="rId273" Type="http://schemas.openxmlformats.org/officeDocument/2006/relationships/hyperlink" Target="https://www.reddit.com/r/AmItheAsshole/comments/1azvfyn/aita_for_not_washing_my_bfs_shirt/ks45p7q/" TargetMode="External"/><Relationship Id="rId294" Type="http://schemas.openxmlformats.org/officeDocument/2006/relationships/hyperlink" Target="https://www.reddit.com/r/AmItheAsshole/comments/1azvfyn/aita_for_not_washing_my_bfs_shirt/ks3w2sr/" TargetMode="External"/><Relationship Id="rId47" Type="http://schemas.openxmlformats.org/officeDocument/2006/relationships/hyperlink" Target="https://www.reddit.com/r/AmItheAsshole/comments/1azw7s0/aita_for_asking_my_girlfriend_to_move_again/ks424dy/" TargetMode="External"/><Relationship Id="rId68" Type="http://schemas.openxmlformats.org/officeDocument/2006/relationships/hyperlink" Target="https://www.reddit.com/r/AmItheAsshole/comments/1azoqor/aita_fiance_wants_our_toddler_to_go_to_mass_but_i/ks3cwfx/" TargetMode="External"/><Relationship Id="rId89" Type="http://schemas.openxmlformats.org/officeDocument/2006/relationships/hyperlink" Target="https://www.reddit.com/r/AmItheAsshole/comments/1azpujh/aita_for_making_a_joke_about_my_boyfriend/ks39dtq/" TargetMode="External"/><Relationship Id="rId112" Type="http://schemas.openxmlformats.org/officeDocument/2006/relationships/hyperlink" Target="https://www.reddit.com/r/AmItheAsshole/comments/1azpujh/aita_for_making_a_joke_about_my_boyfriend/ks41z08/" TargetMode="External"/><Relationship Id="rId133" Type="http://schemas.openxmlformats.org/officeDocument/2006/relationships/hyperlink" Target="https://www.reddit.com/r/AmItheAsshole/comments/1azpujh/aita_for_making_a_joke_about_my_boyfriend/ks3dw6q/" TargetMode="External"/><Relationship Id="rId154" Type="http://schemas.openxmlformats.org/officeDocument/2006/relationships/hyperlink" Target="https://www.reddit.com/r/AmItheAsshole/comments/1azr53z/aita_for_calling_my_fiance_low_life_scum_after_he/ks3qh5k/" TargetMode="External"/><Relationship Id="rId175" Type="http://schemas.openxmlformats.org/officeDocument/2006/relationships/hyperlink" Target="https://www.reddit.com/r/AmItheAsshole/comments/1aztceo/aita_for_questioning_if_my_wife_embezzled_a/ks3nult/" TargetMode="External"/><Relationship Id="rId196" Type="http://schemas.openxmlformats.org/officeDocument/2006/relationships/hyperlink" Target="https://www.reddit.com/r/AmItheAsshole/comments/1azttvj/wibta_if_i_tell_my_bf_his_community_is_a_cult/ks3i4n9/" TargetMode="External"/><Relationship Id="rId200" Type="http://schemas.openxmlformats.org/officeDocument/2006/relationships/hyperlink" Target="https://www.reddit.com/r/AmItheAsshole/comments/1azttvj/wibta_if_i_tell_my_bf_his_community_is_a_cult/ks3mr22/" TargetMode="External"/><Relationship Id="rId16" Type="http://schemas.openxmlformats.org/officeDocument/2006/relationships/hyperlink" Target="https://www.reddit.com/r/AmItheAsshole/comments/1azxnb2/aita_for_asking_my_bf_24m_to_miss_watching_a/ks492ss/" TargetMode="External"/><Relationship Id="rId221" Type="http://schemas.openxmlformats.org/officeDocument/2006/relationships/hyperlink" Target="https://www.reddit.com/r/AmItheAsshole/comments/1azttvj/wibta_if_i_tell_my_bf_his_community_is_a_cult/ks3mw5d/" TargetMode="External"/><Relationship Id="rId242" Type="http://schemas.openxmlformats.org/officeDocument/2006/relationships/hyperlink" Target="https://www.reddit.com/r/AmItheAsshole/comments/1azu2c8/aita_for_a_guy_preferring_me_over_my_friend/ks3pn43/" TargetMode="External"/><Relationship Id="rId263" Type="http://schemas.openxmlformats.org/officeDocument/2006/relationships/hyperlink" Target="https://www.reddit.com/r/AmItheAsshole/comments/1azvfyn/aita_for_not_washing_my_bfs_shirt/ks3trnr/" TargetMode="External"/><Relationship Id="rId284" Type="http://schemas.openxmlformats.org/officeDocument/2006/relationships/hyperlink" Target="https://www.reddit.com/r/AmItheAsshole/comments/1azvfyn/aita_for_not_washing_my_bfs_shirt/ks3ta0e/" TargetMode="External"/><Relationship Id="rId37" Type="http://schemas.openxmlformats.org/officeDocument/2006/relationships/hyperlink" Target="https://www.reddit.com/r/AmItheAsshole/comments/1azw7s0/aita_for_asking_my_girlfriend_to_move_again/ks49fwh/" TargetMode="External"/><Relationship Id="rId58" Type="http://schemas.openxmlformats.org/officeDocument/2006/relationships/hyperlink" Target="https://www.reddit.com/r/AmItheAsshole/comments/1azw7s0/aita_for_asking_my_girlfriend_to_move_again/ks41ech/" TargetMode="External"/><Relationship Id="rId79" Type="http://schemas.openxmlformats.org/officeDocument/2006/relationships/hyperlink" Target="https://www.reddit.com/r/AmItheAsshole/comments/1azpujh/aita_for_making_a_joke_about_my_boyfriend/ks3bcdz/" TargetMode="External"/><Relationship Id="rId102" Type="http://schemas.openxmlformats.org/officeDocument/2006/relationships/hyperlink" Target="https://www.reddit.com/r/AmItheAsshole/comments/1azpujh/aita_for_making_a_joke_about_my_boyfriend/ks37cig/" TargetMode="External"/><Relationship Id="rId123" Type="http://schemas.openxmlformats.org/officeDocument/2006/relationships/hyperlink" Target="https://www.reddit.com/r/AmItheAsshole/comments/1azpujh/aita_for_making_a_joke_about_my_boyfriend/ks3uc18/" TargetMode="External"/><Relationship Id="rId144" Type="http://schemas.openxmlformats.org/officeDocument/2006/relationships/hyperlink" Target="https://www.reddit.com/r/AmItheAsshole/comments/1azr53z/aita_for_calling_my_fiance_low_life_scum_after_he/" TargetMode="External"/><Relationship Id="rId90" Type="http://schemas.openxmlformats.org/officeDocument/2006/relationships/hyperlink" Target="https://www.reddit.com/r/AmItheAsshole/comments/1azpujh/aita_for_making_a_joke_about_my_boyfriend/ks36pz7/" TargetMode="External"/><Relationship Id="rId165" Type="http://schemas.openxmlformats.org/officeDocument/2006/relationships/hyperlink" Target="https://www.reddit.com/r/AmItheAsshole/comments/1aztceo/aita_for_questioning_if_my_wife_embezzled_a/ks48oyj/" TargetMode="External"/><Relationship Id="rId186" Type="http://schemas.openxmlformats.org/officeDocument/2006/relationships/hyperlink" Target="https://www.reddit.com/r/AmItheAsshole/comments/1aztceo/aita_for_questioning_if_my_wife_embezzled_a/" TargetMode="External"/><Relationship Id="rId211" Type="http://schemas.openxmlformats.org/officeDocument/2006/relationships/hyperlink" Target="https://www.reddit.com/r/AmItheAsshole/comments/1azttvj/wibta_if_i_tell_my_bf_his_community_is_a_cult/ks3nt72/" TargetMode="External"/><Relationship Id="rId232" Type="http://schemas.openxmlformats.org/officeDocument/2006/relationships/hyperlink" Target="https://www.reddit.com/r/AmItheAsshole/comments/1aztzt1/aita_for_not_wanting_to_use_my_car_to_drive_my_bf/ks3wl7b/" TargetMode="External"/><Relationship Id="rId253" Type="http://schemas.openxmlformats.org/officeDocument/2006/relationships/hyperlink" Target="https://www.reddit.com/r/AmItheAsshole/comments/1azubqq/aita_for_wanting_to_shave_my_chest/ks3v5a2/" TargetMode="External"/><Relationship Id="rId274" Type="http://schemas.openxmlformats.org/officeDocument/2006/relationships/hyperlink" Target="https://www.reddit.com/r/AmItheAsshole/comments/1azvfyn/aita_for_not_washing_my_bfs_shirt/ks3sgzw/" TargetMode="External"/><Relationship Id="rId295" Type="http://schemas.openxmlformats.org/officeDocument/2006/relationships/hyperlink" Target="https://www.reddit.com/r/AmItheAsshole/comments/1azvfyn/aita_for_not_washing_my_bfs_shirt/ks48sji/" TargetMode="External"/><Relationship Id="rId27" Type="http://schemas.openxmlformats.org/officeDocument/2006/relationships/hyperlink" Target="https://www.reddit.com/r/AmItheAsshole/comments/1azxkkz/aita_for_being_bothered_that_my_girlfriend_gives/ks47emc/" TargetMode="External"/><Relationship Id="rId48" Type="http://schemas.openxmlformats.org/officeDocument/2006/relationships/hyperlink" Target="https://www.reddit.com/r/AmItheAsshole/comments/1azw7s0/aita_for_asking_my_girlfriend_to_move_again/ks44wut/" TargetMode="External"/><Relationship Id="rId69" Type="http://schemas.openxmlformats.org/officeDocument/2006/relationships/hyperlink" Target="https://www.reddit.com/r/AmItheAsshole/comments/1azoqor/aita_fiance_wants_our_toddler_to_go_to_mass_but_i/ks2tqc5/" TargetMode="External"/><Relationship Id="rId113" Type="http://schemas.openxmlformats.org/officeDocument/2006/relationships/hyperlink" Target="https://www.reddit.com/r/AmItheAsshole/comments/1azpujh/aita_for_making_a_joke_about_my_boyfriend/ks423bt/" TargetMode="External"/><Relationship Id="rId134" Type="http://schemas.openxmlformats.org/officeDocument/2006/relationships/hyperlink" Target="https://www.reddit.com/r/AmItheAsshole/comments/1azpujh/aita_for_making_a_joke_about_my_boyfriend/ks3bih8/" TargetMode="External"/><Relationship Id="rId80" Type="http://schemas.openxmlformats.org/officeDocument/2006/relationships/hyperlink" Target="https://www.reddit.com/r/AmItheAsshole/comments/1azpujh/aita_for_making_a_joke_about_my_boyfriend/ks3po0y/" TargetMode="External"/><Relationship Id="rId155" Type="http://schemas.openxmlformats.org/officeDocument/2006/relationships/hyperlink" Target="https://www.reddit.com/r/AmItheAsshole/comments/1azr53z/aita_for_calling_my_fiance_low_life_scum_after_he/ks3ei2k/" TargetMode="External"/><Relationship Id="rId176" Type="http://schemas.openxmlformats.org/officeDocument/2006/relationships/hyperlink" Target="https://www.reddit.com/r/AmItheAsshole/comments/1aztceo/aita_for_questioning_if_my_wife_embezzled_a/ks3os9z/" TargetMode="External"/><Relationship Id="rId197" Type="http://schemas.openxmlformats.org/officeDocument/2006/relationships/hyperlink" Target="https://www.reddit.com/r/AmItheAsshole/comments/1azttvj/wibta_if_i_tell_my_bf_his_community_is_a_cult/ks3iw6v/" TargetMode="External"/><Relationship Id="rId201" Type="http://schemas.openxmlformats.org/officeDocument/2006/relationships/hyperlink" Target="https://www.reddit.com/r/AmItheAsshole/comments/1azttvj/wibta_if_i_tell_my_bf_his_community_is_a_cult/ks3j2a9/" TargetMode="External"/><Relationship Id="rId222" Type="http://schemas.openxmlformats.org/officeDocument/2006/relationships/hyperlink" Target="https://www.reddit.com/r/AmItheAsshole/comments/1azttvj/wibta_if_i_tell_my_bf_his_community_is_a_cult/ks42tqo/" TargetMode="External"/><Relationship Id="rId243" Type="http://schemas.openxmlformats.org/officeDocument/2006/relationships/hyperlink" Target="https://www.reddit.com/r/AmItheAsshole/comments/1azu2c8/aita_for_a_guy_preferring_me_over_my_friend/ks3jbfy/" TargetMode="External"/><Relationship Id="rId264" Type="http://schemas.openxmlformats.org/officeDocument/2006/relationships/hyperlink" Target="https://www.reddit.com/r/AmItheAsshole/comments/1azvfyn/aita_for_not_washing_my_bfs_shirt/ks3tsry/" TargetMode="External"/><Relationship Id="rId285" Type="http://schemas.openxmlformats.org/officeDocument/2006/relationships/hyperlink" Target="https://www.reddit.com/r/AmItheAsshole/comments/1azvfyn/aita_for_not_washing_my_bfs_shirt/ks3tif2/" TargetMode="External"/><Relationship Id="rId17" Type="http://schemas.openxmlformats.org/officeDocument/2006/relationships/hyperlink" Target="https://www.reddit.com/r/AmItheAsshole/comments/1azxnb2/aita_for_asking_my_bf_24m_to_miss_watching_a/ks49a0t/" TargetMode="External"/><Relationship Id="rId38" Type="http://schemas.openxmlformats.org/officeDocument/2006/relationships/hyperlink" Target="https://www.reddit.com/r/AmItheAsshole/comments/1azw7s0/aita_for_asking_my_girlfriend_to_move_again/ks3ywa4/" TargetMode="External"/><Relationship Id="rId59" Type="http://schemas.openxmlformats.org/officeDocument/2006/relationships/hyperlink" Target="https://www.reddit.com/r/AmItheAsshole/comments/1azw7s0/aita_for_asking_my_girlfriend_to_move_again/ks47isb/" TargetMode="External"/><Relationship Id="rId103" Type="http://schemas.openxmlformats.org/officeDocument/2006/relationships/hyperlink" Target="https://www.reddit.com/r/AmItheAsshole/comments/1azpujh/aita_for_making_a_joke_about_my_boyfriend/ks2odfq/" TargetMode="External"/><Relationship Id="rId124" Type="http://schemas.openxmlformats.org/officeDocument/2006/relationships/hyperlink" Target="https://www.reddit.com/r/AmItheAsshole/comments/1azpujh/aita_for_making_a_joke_about_my_boyfriend/ks3aqwk/" TargetMode="External"/><Relationship Id="rId70" Type="http://schemas.openxmlformats.org/officeDocument/2006/relationships/hyperlink" Target="https://www.reddit.com/r/AmItheAsshole/comments/1azoqor/aita_fiance_wants_our_toddler_to_go_to_mass_but_i/ks39coa/" TargetMode="External"/><Relationship Id="rId91" Type="http://schemas.openxmlformats.org/officeDocument/2006/relationships/hyperlink" Target="https://www.reddit.com/r/AmItheAsshole/comments/1azpujh/aita_for_making_a_joke_about_my_boyfriend/ks3oomx/" TargetMode="External"/><Relationship Id="rId145" Type="http://schemas.openxmlformats.org/officeDocument/2006/relationships/hyperlink" Target="https://www.reddit.com/r/AmItheAsshole/comments/1azr53z/aita_for_calling_my_fiance_low_life_scum_after_he/" TargetMode="External"/><Relationship Id="rId166" Type="http://schemas.openxmlformats.org/officeDocument/2006/relationships/hyperlink" Target="https://www.reddit.com/r/AmItheAsshole/comments/1aztceo/aita_for_questioning_if_my_wife_embezzled_a/ks3k0zi/" TargetMode="External"/><Relationship Id="rId187" Type="http://schemas.openxmlformats.org/officeDocument/2006/relationships/hyperlink" Target="https://www.reddit.com/r/AmItheAsshole/comments/1aztceo/aita_for_questioning_if_my_wife_embezzled_a/" TargetMode="External"/><Relationship Id="rId1" Type="http://schemas.openxmlformats.org/officeDocument/2006/relationships/hyperlink" Target="https://www.reddit.com/r/AmItheAsshole/comments/1azxnzu/aita_for_watching_the_first_episode/" TargetMode="External"/><Relationship Id="rId212" Type="http://schemas.openxmlformats.org/officeDocument/2006/relationships/hyperlink" Target="https://www.reddit.com/r/AmItheAsshole/comments/1azttvj/wibta_if_i_tell_my_bf_his_community_is_a_cult/ks3jx4f/" TargetMode="External"/><Relationship Id="rId233" Type="http://schemas.openxmlformats.org/officeDocument/2006/relationships/hyperlink" Target="https://www.reddit.com/r/AmItheAsshole/comments/1aztzt1/aita_for_not_wanting_to_use_my_car_to_drive_my_bf/ks419cg/" TargetMode="External"/><Relationship Id="rId254" Type="http://schemas.openxmlformats.org/officeDocument/2006/relationships/hyperlink" Target="https://www.reddit.com/r/AmItheAsshole/comments/1azvfyn/aita_for_not_washing_my_bfs_shirt/" TargetMode="External"/><Relationship Id="rId28" Type="http://schemas.openxmlformats.org/officeDocument/2006/relationships/hyperlink" Target="https://www.reddit.com/r/AmItheAsshole/comments/1azxkkz/aita_for_being_bothered_that_my_girlfriend_gives/ks4850q/" TargetMode="External"/><Relationship Id="rId49" Type="http://schemas.openxmlformats.org/officeDocument/2006/relationships/hyperlink" Target="https://www.reddit.com/r/AmItheAsshole/comments/1azw7s0/aita_for_asking_my_girlfriend_to_move_again/ks4b175/" TargetMode="External"/><Relationship Id="rId114" Type="http://schemas.openxmlformats.org/officeDocument/2006/relationships/hyperlink" Target="https://www.reddit.com/r/AmItheAsshole/comments/1azpujh/aita_for_making_a_joke_about_my_boyfriend/ks42ffk/" TargetMode="External"/><Relationship Id="rId275" Type="http://schemas.openxmlformats.org/officeDocument/2006/relationships/hyperlink" Target="https://www.reddit.com/r/AmItheAsshole/comments/1azvfyn/aita_for_not_washing_my_bfs_shirt/ks3xrug/" TargetMode="External"/><Relationship Id="rId296" Type="http://schemas.openxmlformats.org/officeDocument/2006/relationships/hyperlink" Target="https://www.reddit.com/r/AmItheAsshole/comments/1azvfyn/aita_for_not_washing_my_bfs_shirt/ks3ytf9/" TargetMode="External"/><Relationship Id="rId300" Type="http://schemas.openxmlformats.org/officeDocument/2006/relationships/hyperlink" Target="https://www.reddit.com/r/AmItheAsshole/comments/1azvfyn/aita_for_not_washing_my_bfs_shirt/ks46gqe/" TargetMode="External"/><Relationship Id="rId60" Type="http://schemas.openxmlformats.org/officeDocument/2006/relationships/hyperlink" Target="https://www.reddit.com/r/AmItheAsshole/comments/1azw7s0/aita_for_asking_my_girlfriend_to_move_again/ks3zo93/" TargetMode="External"/><Relationship Id="rId81" Type="http://schemas.openxmlformats.org/officeDocument/2006/relationships/hyperlink" Target="https://www.reddit.com/r/AmItheAsshole/comments/1azpujh/aita_for_making_a_joke_about_my_boyfriend/ks32orr/" TargetMode="External"/><Relationship Id="rId135" Type="http://schemas.openxmlformats.org/officeDocument/2006/relationships/hyperlink" Target="https://www.reddit.com/r/AmItheAsshole/comments/1azpujh/aita_for_making_a_joke_about_my_boyfriend/ks3eey8/" TargetMode="External"/><Relationship Id="rId156" Type="http://schemas.openxmlformats.org/officeDocument/2006/relationships/hyperlink" Target="https://www.reddit.com/r/AmItheAsshole/comments/1azr53z/aita_for_calling_my_fiance_low_life_scum_after_he/ks42l56/" TargetMode="External"/><Relationship Id="rId177" Type="http://schemas.openxmlformats.org/officeDocument/2006/relationships/hyperlink" Target="https://www.reddit.com/r/AmItheAsshole/comments/1aztceo/aita_for_questioning_if_my_wife_embezzled_a/ks3mw6o/" TargetMode="External"/><Relationship Id="rId198" Type="http://schemas.openxmlformats.org/officeDocument/2006/relationships/hyperlink" Target="https://www.reddit.com/r/AmItheAsshole/comments/1azttvj/wibta_if_i_tell_my_bf_his_community_is_a_cult/ks3j90j/" TargetMode="External"/><Relationship Id="rId202" Type="http://schemas.openxmlformats.org/officeDocument/2006/relationships/hyperlink" Target="https://www.reddit.com/r/AmItheAsshole/comments/1azttvj/wibta_if_i_tell_my_bf_his_community_is_a_cult/ks3z4j9/" TargetMode="External"/><Relationship Id="rId223" Type="http://schemas.openxmlformats.org/officeDocument/2006/relationships/hyperlink" Target="https://www.reddit.com/r/AmItheAsshole/comments/1aztzt1/aita_for_not_wanting_to_use_my_car_to_drive_my_bf/" TargetMode="External"/><Relationship Id="rId244" Type="http://schemas.openxmlformats.org/officeDocument/2006/relationships/hyperlink" Target="https://www.reddit.com/r/AmItheAsshole/comments/1azubqq/aita_for_wanting_to_shave_my_chest/ks3kofe/" TargetMode="External"/><Relationship Id="rId18" Type="http://schemas.openxmlformats.org/officeDocument/2006/relationships/hyperlink" Target="https://www.reddit.com/r/AmItheAsshole/comments/1azxnb2/aita_for_asking_my_bf_24m_to_miss_watching_a/ks4a38e/" TargetMode="External"/><Relationship Id="rId39" Type="http://schemas.openxmlformats.org/officeDocument/2006/relationships/hyperlink" Target="https://www.reddit.com/r/AmItheAsshole/comments/1azw7s0/aita_for_asking_my_girlfriend_to_move_again/ks41p6n/" TargetMode="External"/><Relationship Id="rId265" Type="http://schemas.openxmlformats.org/officeDocument/2006/relationships/hyperlink" Target="https://www.reddit.com/r/AmItheAsshole/comments/1azvfyn/aita_for_not_washing_my_bfs_shirt/ks3vcqw/" TargetMode="External"/><Relationship Id="rId286" Type="http://schemas.openxmlformats.org/officeDocument/2006/relationships/hyperlink" Target="https://www.reddit.com/r/AmItheAsshole/comments/1azvfyn/aita_for_not_washing_my_bfs_shirt/ks3xyv0/" TargetMode="External"/><Relationship Id="rId50" Type="http://schemas.openxmlformats.org/officeDocument/2006/relationships/hyperlink" Target="https://www.reddit.com/r/AmItheAsshole/comments/1azw7s0/aita_for_asking_my_girlfriend_to_move_again/ks47awu/" TargetMode="External"/><Relationship Id="rId104" Type="http://schemas.openxmlformats.org/officeDocument/2006/relationships/hyperlink" Target="https://www.reddit.com/r/AmItheAsshole/comments/1azpujh/aita_for_making_a_joke_about_my_boyfriend/ks2tzke/" TargetMode="External"/><Relationship Id="rId125" Type="http://schemas.openxmlformats.org/officeDocument/2006/relationships/hyperlink" Target="https://www.reddit.com/r/AmItheAsshole/comments/1azpujh/aita_for_making_a_joke_about_my_boyfriend/ks3vmpj/" TargetMode="External"/><Relationship Id="rId146" Type="http://schemas.openxmlformats.org/officeDocument/2006/relationships/hyperlink" Target="https://www.reddit.com/r/AmItheAsshole/comments/1azr53z/aita_for_calling_my_fiance_low_life_scum_after_he/ks352j1/" TargetMode="External"/><Relationship Id="rId167" Type="http://schemas.openxmlformats.org/officeDocument/2006/relationships/hyperlink" Target="https://www.reddit.com/r/AmItheAsshole/comments/1aztceo/aita_for_questioning_if_my_wife_embezzled_a/ks3ivk8/" TargetMode="External"/><Relationship Id="rId188" Type="http://schemas.openxmlformats.org/officeDocument/2006/relationships/hyperlink" Target="https://www.reddit.com/r/AmItheAsshole/comments/1azttvj/wibta_if_i_tell_my_bf_his_community_is_a_cult/" TargetMode="External"/><Relationship Id="rId71" Type="http://schemas.openxmlformats.org/officeDocument/2006/relationships/hyperlink" Target="https://www.reddit.com/r/AmItheAsshole/comments/1azoqor/aita_fiance_wants_our_toddler_to_go_to_mass_but_i/ks2yni6/" TargetMode="External"/><Relationship Id="rId92" Type="http://schemas.openxmlformats.org/officeDocument/2006/relationships/hyperlink" Target="https://www.reddit.com/r/AmItheAsshole/comments/1azpujh/aita_for_making_a_joke_about_my_boyfriend/ks3ri9h/" TargetMode="External"/><Relationship Id="rId213" Type="http://schemas.openxmlformats.org/officeDocument/2006/relationships/hyperlink" Target="https://www.reddit.com/r/AmItheAsshole/comments/1azttvj/wibta_if_i_tell_my_bf_his_community_is_a_cult/ks3j9iq/" TargetMode="External"/><Relationship Id="rId234" Type="http://schemas.openxmlformats.org/officeDocument/2006/relationships/hyperlink" Target="https://www.reddit.com/r/AmItheAsshole/comments/1azu2c8/aita_for_a_guy_preferring_me_over_my_friend/ks3i8fg/" TargetMode="External"/><Relationship Id="rId2" Type="http://schemas.openxmlformats.org/officeDocument/2006/relationships/hyperlink" Target="https://www.reddit.com/r/AmItheAsshole/comments/1azxnzu/aita_for_watching_the_first_episode/" TargetMode="External"/><Relationship Id="rId29" Type="http://schemas.openxmlformats.org/officeDocument/2006/relationships/hyperlink" Target="https://www.reddit.com/r/AmItheAsshole/comments/1azxkkz/aita_for_being_bothered_that_my_girlfriend_gives/ks4a7c9/" TargetMode="External"/><Relationship Id="rId255" Type="http://schemas.openxmlformats.org/officeDocument/2006/relationships/hyperlink" Target="https://www.reddit.com/r/AmItheAsshole/comments/1azvfyn/aita_for_not_washing_my_bfs_shirt/" TargetMode="External"/><Relationship Id="rId276" Type="http://schemas.openxmlformats.org/officeDocument/2006/relationships/hyperlink" Target="https://www.reddit.com/r/AmItheAsshole/comments/1azvfyn/aita_for_not_washing_my_bfs_shirt/ks49nl1/" TargetMode="External"/><Relationship Id="rId297" Type="http://schemas.openxmlformats.org/officeDocument/2006/relationships/hyperlink" Target="https://www.reddit.com/r/AmItheAsshole/comments/1azvfyn/aita_for_not_washing_my_bfs_shirt/ks42ciq/" TargetMode="External"/><Relationship Id="rId40" Type="http://schemas.openxmlformats.org/officeDocument/2006/relationships/hyperlink" Target="https://www.reddit.com/r/AmItheAsshole/comments/1azw7s0/aita_for_asking_my_girlfriend_to_move_again/ks3zje6/" TargetMode="External"/><Relationship Id="rId115" Type="http://schemas.openxmlformats.org/officeDocument/2006/relationships/hyperlink" Target="https://www.reddit.com/r/AmItheAsshole/comments/1azpujh/aita_for_making_a_joke_about_my_boyfriend/ks440vw/" TargetMode="External"/><Relationship Id="rId136" Type="http://schemas.openxmlformats.org/officeDocument/2006/relationships/hyperlink" Target="https://www.reddit.com/r/AmItheAsshole/comments/1azpujh/aita_for_making_a_joke_about_my_boyfriend/ks439xu/" TargetMode="External"/><Relationship Id="rId157" Type="http://schemas.openxmlformats.org/officeDocument/2006/relationships/hyperlink" Target="https://www.reddit.com/r/AmItheAsshole/comments/1azr53z/aita_for_calling_my_fiance_low_life_scum_after_he/ks3iufc/" TargetMode="External"/><Relationship Id="rId178" Type="http://schemas.openxmlformats.org/officeDocument/2006/relationships/hyperlink" Target="https://www.reddit.com/r/AmItheAsshole/comments/1aztceo/aita_for_questioning_if_my_wife_embezzled_a/ks3mu42/" TargetMode="External"/><Relationship Id="rId61" Type="http://schemas.openxmlformats.org/officeDocument/2006/relationships/hyperlink" Target="https://www.reddit.com/r/AmItheAsshole/comments/1azw7s0/aita_for_asking_my_girlfriend_to_move_again/ks3z2im/" TargetMode="External"/><Relationship Id="rId82" Type="http://schemas.openxmlformats.org/officeDocument/2006/relationships/hyperlink" Target="https://www.reddit.com/r/AmItheAsshole/comments/1azpujh/aita_for_making_a_joke_about_my_boyfriend/ks2yoys/" TargetMode="External"/><Relationship Id="rId199" Type="http://schemas.openxmlformats.org/officeDocument/2006/relationships/hyperlink" Target="https://www.reddit.com/r/AmItheAsshole/comments/1azttvj/wibta_if_i_tell_my_bf_his_community_is_a_cult/ks3j9w4/" TargetMode="External"/><Relationship Id="rId203" Type="http://schemas.openxmlformats.org/officeDocument/2006/relationships/hyperlink" Target="https://www.reddit.com/r/AmItheAsshole/comments/1azttvj/wibta_if_i_tell_my_bf_his_community_is_a_cult/ks45ve9/" TargetMode="External"/><Relationship Id="rId19" Type="http://schemas.openxmlformats.org/officeDocument/2006/relationships/hyperlink" Target="https://www.reddit.com/r/AmItheAsshole/comments/1azxnb2/aita_for_asking_my_bf_24m_to_miss_watching_a/ks49spo/" TargetMode="External"/><Relationship Id="rId224" Type="http://schemas.openxmlformats.org/officeDocument/2006/relationships/hyperlink" Target="https://www.reddit.com/r/AmItheAsshole/comments/1aztzt1/aita_for_not_wanting_to_use_my_car_to_drive_my_bf/" TargetMode="External"/><Relationship Id="rId245" Type="http://schemas.openxmlformats.org/officeDocument/2006/relationships/hyperlink" Target="https://www.reddit.com/r/AmItheAsshole/comments/1azubqq/aita_for_wanting_to_shave_my_chest/ks3ltqv/" TargetMode="External"/><Relationship Id="rId266" Type="http://schemas.openxmlformats.org/officeDocument/2006/relationships/hyperlink" Target="https://www.reddit.com/r/AmItheAsshole/comments/1azvfyn/aita_for_not_washing_my_bfs_shirt/ks3wuwv/" TargetMode="External"/><Relationship Id="rId287" Type="http://schemas.openxmlformats.org/officeDocument/2006/relationships/hyperlink" Target="https://www.reddit.com/r/AmItheAsshole/comments/1azvfyn/aita_for_not_washing_my_bfs_shirt/ks3v39l/" TargetMode="External"/><Relationship Id="rId30" Type="http://schemas.openxmlformats.org/officeDocument/2006/relationships/hyperlink" Target="https://www.reddit.com/r/AmItheAsshole/comments/1azw7s0/aita_for_asking_my_girlfriend_to_move_again/" TargetMode="External"/><Relationship Id="rId105" Type="http://schemas.openxmlformats.org/officeDocument/2006/relationships/hyperlink" Target="https://www.reddit.com/r/AmItheAsshole/comments/1azpujh/aita_for_making_a_joke_about_my_boyfriend/ks2z6tx/" TargetMode="External"/><Relationship Id="rId126" Type="http://schemas.openxmlformats.org/officeDocument/2006/relationships/hyperlink" Target="https://www.reddit.com/r/AmItheAsshole/comments/1azpujh/aita_for_making_a_joke_about_my_boyfriend/ks3u0ly/" TargetMode="External"/><Relationship Id="rId147" Type="http://schemas.openxmlformats.org/officeDocument/2006/relationships/hyperlink" Target="https://www.reddit.com/r/AmItheAsshole/comments/1azr53z/aita_for_calling_my_fiance_low_life_scum_after_he/ks2ycaz/" TargetMode="External"/><Relationship Id="rId168" Type="http://schemas.openxmlformats.org/officeDocument/2006/relationships/hyperlink" Target="https://www.reddit.com/r/AmItheAsshole/comments/1aztceo/aita_for_questioning_if_my_wife_embezzled_a/ks3euuh/" TargetMode="External"/><Relationship Id="rId51" Type="http://schemas.openxmlformats.org/officeDocument/2006/relationships/hyperlink" Target="https://www.reddit.com/r/AmItheAsshole/comments/1azw7s0/aita_for_asking_my_girlfriend_to_move_again/ks450ju/" TargetMode="External"/><Relationship Id="rId72" Type="http://schemas.openxmlformats.org/officeDocument/2006/relationships/hyperlink" Target="https://www.reddit.com/r/AmItheAsshole/comments/1azoqor/aita_fiance_wants_our_toddler_to_go_to_mass_but_i/ks3d8h2/" TargetMode="External"/><Relationship Id="rId93" Type="http://schemas.openxmlformats.org/officeDocument/2006/relationships/hyperlink" Target="https://www.reddit.com/r/AmItheAsshole/comments/1azpujh/aita_for_making_a_joke_about_my_boyfriend/ks331jt/" TargetMode="External"/><Relationship Id="rId189" Type="http://schemas.openxmlformats.org/officeDocument/2006/relationships/hyperlink" Target="https://www.reddit.com/r/AmItheAsshole/comments/1azttvj/wibta_if_i_tell_my_bf_his_community_is_a_cult/" TargetMode="External"/><Relationship Id="rId3" Type="http://schemas.openxmlformats.org/officeDocument/2006/relationships/hyperlink" Target="https://www.reddit.com/r/AmItheAsshole/comments/1azxnb2/aita_for_asking_my_bf_24m_to_miss_watching_a/" TargetMode="External"/><Relationship Id="rId214" Type="http://schemas.openxmlformats.org/officeDocument/2006/relationships/hyperlink" Target="https://www.reddit.com/r/AmItheAsshole/comments/1azttvj/wibta_if_i_tell_my_bf_his_community_is_a_cult/ks3kykz/" TargetMode="External"/><Relationship Id="rId235" Type="http://schemas.openxmlformats.org/officeDocument/2006/relationships/hyperlink" Target="https://www.reddit.com/r/AmItheAsshole/comments/1azu2c8/aita_for_a_guy_preferring_me_over_my_friend/ks3ilum/" TargetMode="External"/><Relationship Id="rId256" Type="http://schemas.openxmlformats.org/officeDocument/2006/relationships/hyperlink" Target="https://www.reddit.com/r/AmItheAsshole/comments/1azvfyn/aita_for_not_washing_my_bfs_shirt/ks3slxb/" TargetMode="External"/><Relationship Id="rId277" Type="http://schemas.openxmlformats.org/officeDocument/2006/relationships/hyperlink" Target="https://www.reddit.com/r/AmItheAsshole/comments/1azvfyn/aita_for_not_washing_my_bfs_shirt/ks41rmo/" TargetMode="External"/><Relationship Id="rId298" Type="http://schemas.openxmlformats.org/officeDocument/2006/relationships/hyperlink" Target="https://www.reddit.com/r/AmItheAsshole/comments/1azvfyn/aita_for_not_washing_my_bfs_shirt/ks43za8/" TargetMode="External"/><Relationship Id="rId116" Type="http://schemas.openxmlformats.org/officeDocument/2006/relationships/hyperlink" Target="https://www.reddit.com/r/AmItheAsshole/comments/1azpujh/aita_for_making_a_joke_about_my_boyfriend/ks47goy/" TargetMode="External"/><Relationship Id="rId137" Type="http://schemas.openxmlformats.org/officeDocument/2006/relationships/hyperlink" Target="https://www.reddit.com/r/AmItheAsshole/comments/1azpujh/aita_for_making_a_joke_about_my_boyfriend/ks3hz73/" TargetMode="External"/><Relationship Id="rId158" Type="http://schemas.openxmlformats.org/officeDocument/2006/relationships/hyperlink" Target="https://www.reddit.com/r/AmItheAsshole/comments/1azr53z/aita_for_calling_my_fiance_low_life_scum_after_he/ks3xga2/" TargetMode="External"/><Relationship Id="rId20" Type="http://schemas.openxmlformats.org/officeDocument/2006/relationships/hyperlink" Target="https://www.reddit.com/r/AmItheAsshole/comments/1azxkkz/aita_for_being_bothered_that_my_girlfriend_gives/ks4a1o4/" TargetMode="External"/><Relationship Id="rId41" Type="http://schemas.openxmlformats.org/officeDocument/2006/relationships/hyperlink" Target="https://www.reddit.com/r/AmItheAsshole/comments/1azw7s0/aita_for_asking_my_girlfriend_to_move_again/ks40nqa/" TargetMode="External"/><Relationship Id="rId62" Type="http://schemas.openxmlformats.org/officeDocument/2006/relationships/hyperlink" Target="https://www.reddit.com/r/AmItheAsshole/comments/1azw7s0/aita_for_asking_my_girlfriend_to_move_again/ks3zd8v/" TargetMode="External"/><Relationship Id="rId83" Type="http://schemas.openxmlformats.org/officeDocument/2006/relationships/hyperlink" Target="https://www.reddit.com/r/AmItheAsshole/comments/1azpujh/aita_for_making_a_joke_about_my_boyfriend/ks3fxak/" TargetMode="External"/><Relationship Id="rId179" Type="http://schemas.openxmlformats.org/officeDocument/2006/relationships/hyperlink" Target="https://www.reddit.com/r/AmItheAsshole/comments/1aztceo/aita_for_questioning_if_my_wife_embezzled_a/ks49ay9/" TargetMode="External"/><Relationship Id="rId190" Type="http://schemas.openxmlformats.org/officeDocument/2006/relationships/hyperlink" Target="https://www.reddit.com/r/AmItheAsshole/comments/1azttvj/wibta_if_i_tell_my_bf_his_community_is_a_cult/ks3hbs8/" TargetMode="External"/><Relationship Id="rId204" Type="http://schemas.openxmlformats.org/officeDocument/2006/relationships/hyperlink" Target="https://www.reddit.com/r/AmItheAsshole/comments/1azttvj/wibta_if_i_tell_my_bf_his_community_is_a_cult/ks49nkf/" TargetMode="External"/><Relationship Id="rId225" Type="http://schemas.openxmlformats.org/officeDocument/2006/relationships/hyperlink" Target="https://www.reddit.com/r/AmItheAsshole/comments/1aztzt1/aita_for_not_wanting_to_use_my_car_to_drive_my_bf/ks3iiuf/" TargetMode="External"/><Relationship Id="rId246" Type="http://schemas.openxmlformats.org/officeDocument/2006/relationships/hyperlink" Target="https://www.reddit.com/r/AmItheAsshole/comments/1azubqq/aita_for_wanting_to_shave_my_chest/ks3o4rl/" TargetMode="External"/><Relationship Id="rId267" Type="http://schemas.openxmlformats.org/officeDocument/2006/relationships/hyperlink" Target="https://www.reddit.com/r/AmItheAsshole/comments/1azvfyn/aita_for_not_washing_my_bfs_shirt/ks44ocm/" TargetMode="External"/><Relationship Id="rId288" Type="http://schemas.openxmlformats.org/officeDocument/2006/relationships/hyperlink" Target="https://www.reddit.com/r/AmItheAsshole/comments/1azvfyn/aita_for_not_washing_my_bfs_shirt/ks4a9ps/" TargetMode="External"/><Relationship Id="rId106" Type="http://schemas.openxmlformats.org/officeDocument/2006/relationships/hyperlink" Target="https://www.reddit.com/r/AmItheAsshole/comments/1azpujh/aita_for_making_a_joke_about_my_boyfriend/ks34d1d/" TargetMode="External"/><Relationship Id="rId127" Type="http://schemas.openxmlformats.org/officeDocument/2006/relationships/hyperlink" Target="https://www.reddit.com/r/AmItheAsshole/comments/1azpujh/aita_for_making_a_joke_about_my_boyfriend/ks3bo80/" TargetMode="External"/><Relationship Id="rId10" Type="http://schemas.openxmlformats.org/officeDocument/2006/relationships/hyperlink" Target="https://www.reddit.com/r/AmItheAsshole/comments/1azoqor/aita_fiance_wants_our_toddler_to_go_to_mass_but_i/" TargetMode="External"/><Relationship Id="rId31" Type="http://schemas.openxmlformats.org/officeDocument/2006/relationships/hyperlink" Target="https://www.reddit.com/r/AmItheAsshole/comments/1azw7s0/aita_for_asking_my_girlfriend_to_move_again/" TargetMode="External"/><Relationship Id="rId52" Type="http://schemas.openxmlformats.org/officeDocument/2006/relationships/hyperlink" Target="https://www.reddit.com/r/AmItheAsshole/comments/1azw7s0/aita_for_asking_my_girlfriend_to_move_again/ks44n8n/" TargetMode="External"/><Relationship Id="rId73" Type="http://schemas.openxmlformats.org/officeDocument/2006/relationships/hyperlink" Target="https://www.reddit.com/r/AmItheAsshole/comments/1azoqor/aita_fiance_wants_our_toddler_to_go_to_mass_but_i/ks3yndp/" TargetMode="External"/><Relationship Id="rId94" Type="http://schemas.openxmlformats.org/officeDocument/2006/relationships/hyperlink" Target="https://www.reddit.com/r/AmItheAsshole/comments/1azpujh/aita_for_making_a_joke_about_my_boyfriend/ks2udf0/" TargetMode="External"/><Relationship Id="rId148" Type="http://schemas.openxmlformats.org/officeDocument/2006/relationships/hyperlink" Target="https://www.reddit.com/r/AmItheAsshole/comments/1azr53z/aita_for_calling_my_fiance_low_life_scum_after_he/ks2yh8m/" TargetMode="External"/><Relationship Id="rId169" Type="http://schemas.openxmlformats.org/officeDocument/2006/relationships/hyperlink" Target="https://www.reddit.com/r/AmItheAsshole/comments/1aztceo/aita_for_questioning_if_my_wife_embezzled_a/ks3i34t/" TargetMode="External"/><Relationship Id="rId4" Type="http://schemas.openxmlformats.org/officeDocument/2006/relationships/hyperlink" Target="https://www.reddit.com/r/AmItheAsshole/comments/1azxnb2/aita_for_asking_my_bf_24m_to_miss_watching_a/" TargetMode="External"/><Relationship Id="rId180" Type="http://schemas.openxmlformats.org/officeDocument/2006/relationships/hyperlink" Target="https://www.reddit.com/r/AmItheAsshole/comments/1aztceo/aita_for_questioning_if_my_wife_embezzled_a/ks4apc4/" TargetMode="External"/><Relationship Id="rId215" Type="http://schemas.openxmlformats.org/officeDocument/2006/relationships/hyperlink" Target="https://www.reddit.com/r/AmItheAsshole/comments/1azttvj/wibta_if_i_tell_my_bf_his_community_is_a_cult/ks3jwyr/" TargetMode="External"/><Relationship Id="rId236" Type="http://schemas.openxmlformats.org/officeDocument/2006/relationships/hyperlink" Target="https://www.reddit.com/r/AmItheAsshole/comments/1azu2c8/aita_for_a_guy_preferring_me_over_my_friend/ks3i3ax/" TargetMode="External"/><Relationship Id="rId257" Type="http://schemas.openxmlformats.org/officeDocument/2006/relationships/hyperlink" Target="https://www.reddit.com/r/AmItheAsshole/comments/1azvfyn/aita_for_not_washing_my_bfs_shirt/ks3soem/" TargetMode="External"/><Relationship Id="rId278" Type="http://schemas.openxmlformats.org/officeDocument/2006/relationships/hyperlink" Target="https://www.reddit.com/r/AmItheAsshole/comments/1azvfyn/aita_for_not_washing_my_bfs_shirt/ks4890s/" TargetMode="External"/><Relationship Id="rId42" Type="http://schemas.openxmlformats.org/officeDocument/2006/relationships/hyperlink" Target="https://www.reddit.com/r/AmItheAsshole/comments/1azw7s0/aita_for_asking_my_girlfriend_to_move_again/ks3wvh8/" TargetMode="External"/><Relationship Id="rId84" Type="http://schemas.openxmlformats.org/officeDocument/2006/relationships/hyperlink" Target="https://www.reddit.com/r/AmItheAsshole/comments/1azpujh/aita_for_making_a_joke_about_my_boyfriend/ks3d0cx/" TargetMode="External"/><Relationship Id="rId138" Type="http://schemas.openxmlformats.org/officeDocument/2006/relationships/hyperlink" Target="https://www.reddit.com/r/AmItheAsshole/comments/1azpujh/aita_for_making_a_joke_about_my_boyfriend/ks3cfa5/" TargetMode="External"/><Relationship Id="rId191" Type="http://schemas.openxmlformats.org/officeDocument/2006/relationships/hyperlink" Target="https://www.reddit.com/r/AmItheAsshole/comments/1azttvj/wibta_if_i_tell_my_bf_his_community_is_a_cult/ks3gkkr/" TargetMode="External"/><Relationship Id="rId205" Type="http://schemas.openxmlformats.org/officeDocument/2006/relationships/hyperlink" Target="https://www.reddit.com/r/AmItheAsshole/comments/1azttvj/wibta_if_i_tell_my_bf_his_community_is_a_cult/ks4a1bq/" TargetMode="External"/><Relationship Id="rId247" Type="http://schemas.openxmlformats.org/officeDocument/2006/relationships/hyperlink" Target="https://www.reddit.com/r/AmItheAsshole/comments/1azubqq/aita_for_wanting_to_shave_my_chest/ks3ows4/" TargetMode="External"/><Relationship Id="rId107" Type="http://schemas.openxmlformats.org/officeDocument/2006/relationships/hyperlink" Target="https://www.reddit.com/r/AmItheAsshole/comments/1azpujh/aita_for_making_a_joke_about_my_boyfriend/ks37t4u/" TargetMode="External"/><Relationship Id="rId289" Type="http://schemas.openxmlformats.org/officeDocument/2006/relationships/hyperlink" Target="https://www.reddit.com/r/AmItheAsshole/comments/1azvfyn/aita_for_not_washing_my_bfs_shirt/ks3v30c/" TargetMode="External"/><Relationship Id="rId11" Type="http://schemas.openxmlformats.org/officeDocument/2006/relationships/hyperlink" Target="https://www.reddit.com/r/AmItheAsshole/comments/1azxnzu/aita_for_watching_the_first_episode/ks484vo/" TargetMode="External"/><Relationship Id="rId53" Type="http://schemas.openxmlformats.org/officeDocument/2006/relationships/hyperlink" Target="https://www.reddit.com/r/AmItheAsshole/comments/1azw7s0/aita_for_asking_my_girlfriend_to_move_again/ks4at6j/" TargetMode="External"/><Relationship Id="rId149" Type="http://schemas.openxmlformats.org/officeDocument/2006/relationships/hyperlink" Target="https://www.reddit.com/r/AmItheAsshole/comments/1azr53z/aita_for_calling_my_fiance_low_life_scum_after_he/ks2x4s2/" TargetMode="External"/><Relationship Id="rId95" Type="http://schemas.openxmlformats.org/officeDocument/2006/relationships/hyperlink" Target="https://www.reddit.com/r/AmItheAsshole/comments/1azpujh/aita_for_making_a_joke_about_my_boyfriend/ks32kbq/" TargetMode="External"/><Relationship Id="rId160" Type="http://schemas.openxmlformats.org/officeDocument/2006/relationships/hyperlink" Target="https://www.reddit.com/r/AmItheAsshole/comments/1azr53z/aita_for_calling_my_fiance_low_life_scum_after_he/ks43c83/" TargetMode="External"/><Relationship Id="rId216" Type="http://schemas.openxmlformats.org/officeDocument/2006/relationships/hyperlink" Target="https://www.reddit.com/r/AmItheAsshole/comments/1azttvj/wibta_if_i_tell_my_bf_his_community_is_a_cult/ks3o67h/" TargetMode="External"/><Relationship Id="rId258" Type="http://schemas.openxmlformats.org/officeDocument/2006/relationships/hyperlink" Target="https://www.reddit.com/r/AmItheAsshole/comments/1azvfyn/aita_for_not_washing_my_bfs_shirt/ks41ziv/" TargetMode="External"/><Relationship Id="rId22" Type="http://schemas.openxmlformats.org/officeDocument/2006/relationships/hyperlink" Target="https://www.reddit.com/r/AmItheAsshole/comments/1azxkkz/aita_for_being_bothered_that_my_girlfriend_gives/ks4a35i/" TargetMode="External"/><Relationship Id="rId64" Type="http://schemas.openxmlformats.org/officeDocument/2006/relationships/hyperlink" Target="https://www.reddit.com/r/AmItheAsshole/comments/1azw7s0/aita_for_asking_my_girlfriend_to_move_again/ks4024n/" TargetMode="External"/><Relationship Id="rId118" Type="http://schemas.openxmlformats.org/officeDocument/2006/relationships/hyperlink" Target="https://www.reddit.com/r/AmItheAsshole/comments/1azpujh/aita_for_making_a_joke_about_my_boyfriend/ks48wdn/" TargetMode="External"/><Relationship Id="rId171" Type="http://schemas.openxmlformats.org/officeDocument/2006/relationships/hyperlink" Target="https://www.reddit.com/r/AmItheAsshole/comments/1aztceo/aita_for_questioning_if_my_wife_embezzled_a/ks3rdm7/" TargetMode="External"/><Relationship Id="rId227" Type="http://schemas.openxmlformats.org/officeDocument/2006/relationships/hyperlink" Target="https://www.reddit.com/r/AmItheAsshole/comments/1aztzt1/aita_for_not_wanting_to_use_my_car_to_drive_my_bf/ks3lnz2/" TargetMode="External"/><Relationship Id="rId269" Type="http://schemas.openxmlformats.org/officeDocument/2006/relationships/hyperlink" Target="https://www.reddit.com/r/AmItheAsshole/comments/1azvfyn/aita_for_not_washing_my_bfs_shirt/ks3siy8/" TargetMode="External"/><Relationship Id="rId33" Type="http://schemas.openxmlformats.org/officeDocument/2006/relationships/hyperlink" Target="https://www.reddit.com/r/AmItheAsshole/comments/1azw7s0/aita_for_asking_my_girlfriend_to_move_again/ks3y7ay/" TargetMode="External"/><Relationship Id="rId129" Type="http://schemas.openxmlformats.org/officeDocument/2006/relationships/hyperlink" Target="https://www.reddit.com/r/AmItheAsshole/comments/1azpujh/aita_for_making_a_joke_about_my_boyfriend/ks3v8ha/" TargetMode="External"/><Relationship Id="rId280" Type="http://schemas.openxmlformats.org/officeDocument/2006/relationships/hyperlink" Target="https://www.reddit.com/r/AmItheAsshole/comments/1azvfyn/aita_for_not_washing_my_bfs_shirt/ks4a8um/" TargetMode="External"/></Relationships>
</file>

<file path=xl/worksheets/_rels/sheet9.xml.rels><?xml version="1.0" encoding="UTF-8" standalone="yes"?>
<Relationships xmlns="http://schemas.openxmlformats.org/package/2006/relationships"><Relationship Id="rId26" Type="http://schemas.openxmlformats.org/officeDocument/2006/relationships/hyperlink" Target="https://www.reddit.com/r/AmItheAsshole/comments/1b0kh45/aita_should_i_expect_my_wife_to_have_my_back/ks8e5y8/" TargetMode="External"/><Relationship Id="rId21" Type="http://schemas.openxmlformats.org/officeDocument/2006/relationships/hyperlink" Target="https://www.reddit.com/r/AmItheAsshole/comments/1b0kh45/aita_should_i_expect_my_wife_to_have_my_back/ks8chbh/" TargetMode="External"/><Relationship Id="rId42" Type="http://schemas.openxmlformats.org/officeDocument/2006/relationships/hyperlink" Target="https://www.reddit.com/r/AmItheAsshole/comments/1b0cix9/aita_for_starting_arguments_by_insisting_on/ks7ix5u/" TargetMode="External"/><Relationship Id="rId47" Type="http://schemas.openxmlformats.org/officeDocument/2006/relationships/hyperlink" Target="https://www.reddit.com/r/AmItheAsshole/comments/1b0cix9/aita_for_starting_arguments_by_insisting_on/ks75lf9/" TargetMode="External"/><Relationship Id="rId63" Type="http://schemas.openxmlformats.org/officeDocument/2006/relationships/hyperlink" Target="https://www.reddit.com/r/AmItheAsshole/comments/1b0c2oq/aita_for_giving_a_colleague_a_lift/ks6x5bw/" TargetMode="External"/><Relationship Id="rId68" Type="http://schemas.openxmlformats.org/officeDocument/2006/relationships/hyperlink" Target="https://www.reddit.com/r/AmItheAsshole/comments/1b0avv5/aita_for_not_telling_my_bf_about_my_smoking_habit/ks6obbh/" TargetMode="External"/><Relationship Id="rId84" Type="http://schemas.openxmlformats.org/officeDocument/2006/relationships/hyperlink" Target="https://www.reddit.com/r/AmItheAsshole/comments/1b0avv5/aita_for_not_telling_my_bf_about_my_smoking_habit/ks76tv6/" TargetMode="External"/><Relationship Id="rId16" Type="http://schemas.openxmlformats.org/officeDocument/2006/relationships/hyperlink" Target="https://www.reddit.com/r/AmItheAsshole/comments/1b0avv5/aita_for_not_telling_my_bf_about_my_smoking_habit/" TargetMode="External"/><Relationship Id="rId11" Type="http://schemas.openxmlformats.org/officeDocument/2006/relationships/hyperlink" Target="https://www.reddit.com/r/AmItheAsshole/comments/1b0cix9/aita_for_starting_arguments_by_insisting_on/" TargetMode="External"/><Relationship Id="rId32" Type="http://schemas.openxmlformats.org/officeDocument/2006/relationships/hyperlink" Target="https://www.reddit.com/r/AmItheAsshole/comments/1b0erc8/aita_for_favoring_one_of_the_kids/ks7aq7o/" TargetMode="External"/><Relationship Id="rId37" Type="http://schemas.openxmlformats.org/officeDocument/2006/relationships/hyperlink" Target="https://www.reddit.com/r/AmItheAsshole/comments/1b0cvlx/aita_for_calling_out_my_crush_for_what_he_said/ks7j1yo/" TargetMode="External"/><Relationship Id="rId53" Type="http://schemas.openxmlformats.org/officeDocument/2006/relationships/hyperlink" Target="https://www.reddit.com/r/AmItheAsshole/comments/1b0c2oq/aita_for_giving_a_colleague_a_lift/ks6w034/" TargetMode="External"/><Relationship Id="rId58" Type="http://schemas.openxmlformats.org/officeDocument/2006/relationships/hyperlink" Target="https://www.reddit.com/r/AmItheAsshole/comments/1b0c2oq/aita_for_giving_a_colleague_a_lift/ks70mnn/" TargetMode="External"/><Relationship Id="rId74" Type="http://schemas.openxmlformats.org/officeDocument/2006/relationships/hyperlink" Target="https://www.reddit.com/r/AmItheAsshole/comments/1b0avv5/aita_for_not_telling_my_bf_about_my_smoking_habit/ks745u8/" TargetMode="External"/><Relationship Id="rId79" Type="http://schemas.openxmlformats.org/officeDocument/2006/relationships/hyperlink" Target="https://www.reddit.com/r/AmItheAsshole/comments/1b0avv5/aita_for_not_telling_my_bf_about_my_smoking_habit/ks75pd3/" TargetMode="External"/><Relationship Id="rId5" Type="http://schemas.openxmlformats.org/officeDocument/2006/relationships/hyperlink" Target="https://www.reddit.com/r/AmItheAsshole/comments/1b0kh45/aita_should_i_expect_my_wife_to_have_my_back/" TargetMode="External"/><Relationship Id="rId19" Type="http://schemas.openxmlformats.org/officeDocument/2006/relationships/hyperlink" Target="https://www.reddit.com/r/AmItheAsshole/comments/1b0ksll/aita_for_telling_my_girlfriend_she_is_selfish_for/ks8eb63/" TargetMode="External"/><Relationship Id="rId14" Type="http://schemas.openxmlformats.org/officeDocument/2006/relationships/hyperlink" Target="https://www.reddit.com/r/AmItheAsshole/comments/1b0c2oq/aita_for_giving_a_colleague_a_lift/" TargetMode="External"/><Relationship Id="rId22" Type="http://schemas.openxmlformats.org/officeDocument/2006/relationships/hyperlink" Target="https://www.reddit.com/r/AmItheAsshole/comments/1b0kh45/aita_should_i_expect_my_wife_to_have_my_back/ks8bwtj/" TargetMode="External"/><Relationship Id="rId27" Type="http://schemas.openxmlformats.org/officeDocument/2006/relationships/hyperlink" Target="https://www.reddit.com/r/AmItheAsshole/comments/1b0erc8/aita_for_favoring_one_of_the_kids/ks7arsz/" TargetMode="External"/><Relationship Id="rId30" Type="http://schemas.openxmlformats.org/officeDocument/2006/relationships/hyperlink" Target="https://www.reddit.com/r/AmItheAsshole/comments/1b0erc8/aita_for_favoring_one_of_the_kids/ks7cays/" TargetMode="External"/><Relationship Id="rId35" Type="http://schemas.openxmlformats.org/officeDocument/2006/relationships/hyperlink" Target="https://www.reddit.com/r/AmItheAsshole/comments/1b0cvlx/aita_for_calling_out_my_crush_for_what_he_said/ks752oy/" TargetMode="External"/><Relationship Id="rId43" Type="http://schemas.openxmlformats.org/officeDocument/2006/relationships/hyperlink" Target="https://www.reddit.com/r/AmItheAsshole/comments/1b0cix9/aita_for_starting_arguments_by_insisting_on/ks73itc/" TargetMode="External"/><Relationship Id="rId48" Type="http://schemas.openxmlformats.org/officeDocument/2006/relationships/hyperlink" Target="https://www.reddit.com/r/AmItheAsshole/comments/1b0cix9/aita_for_starting_arguments_by_insisting_on/ks7648r/" TargetMode="External"/><Relationship Id="rId56" Type="http://schemas.openxmlformats.org/officeDocument/2006/relationships/hyperlink" Target="https://www.reddit.com/r/AmItheAsshole/comments/1b0c2oq/aita_for_giving_a_colleague_a_lift/ks70tw5/" TargetMode="External"/><Relationship Id="rId64" Type="http://schemas.openxmlformats.org/officeDocument/2006/relationships/hyperlink" Target="https://www.reddit.com/r/AmItheAsshole/comments/1b0c2oq/aita_for_giving_a_colleague_a_lift/ks7q92w/" TargetMode="External"/><Relationship Id="rId69" Type="http://schemas.openxmlformats.org/officeDocument/2006/relationships/hyperlink" Target="https://www.reddit.com/r/AmItheAsshole/comments/1b0avv5/aita_for_not_telling_my_bf_about_my_smoking_habit/ks6qzg9/" TargetMode="External"/><Relationship Id="rId77" Type="http://schemas.openxmlformats.org/officeDocument/2006/relationships/hyperlink" Target="https://www.reddit.com/r/AmItheAsshole/comments/1b0avv5/aita_for_not_telling_my_bf_about_my_smoking_habit/ks7d1q4/" TargetMode="External"/><Relationship Id="rId8" Type="http://schemas.openxmlformats.org/officeDocument/2006/relationships/hyperlink" Target="https://www.reddit.com/r/AmItheAsshole/comments/1b0erc8/aita_for_favoring_one_of_the_kids/" TargetMode="External"/><Relationship Id="rId51" Type="http://schemas.openxmlformats.org/officeDocument/2006/relationships/hyperlink" Target="https://www.reddit.com/r/AmItheAsshole/comments/1b0cix9/aita_for_starting_arguments_by_insisting_on/ks77omu/" TargetMode="External"/><Relationship Id="rId72" Type="http://schemas.openxmlformats.org/officeDocument/2006/relationships/hyperlink" Target="https://www.reddit.com/r/AmItheAsshole/comments/1b0avv5/aita_for_not_telling_my_bf_about_my_smoking_habit/ks6rlq7/" TargetMode="External"/><Relationship Id="rId80" Type="http://schemas.openxmlformats.org/officeDocument/2006/relationships/hyperlink" Target="https://www.reddit.com/r/AmItheAsshole/comments/1b0avv5/aita_for_not_telling_my_bf_about_my_smoking_habit/ks6qyfr/" TargetMode="External"/><Relationship Id="rId85" Type="http://schemas.openxmlformats.org/officeDocument/2006/relationships/hyperlink" Target="https://www.reddit.com/r/AmItheAsshole/comments/1b0avv5/aita_for_not_telling_my_bf_about_my_smoking_habit/ks77awm/" TargetMode="External"/><Relationship Id="rId3" Type="http://schemas.openxmlformats.org/officeDocument/2006/relationships/hyperlink" Target="https://www.reddit.com/r/AmItheAsshole/comments/1b0ksll/aita_for_telling_my_girlfriend_she_is_selfish_for/" TargetMode="External"/><Relationship Id="rId12" Type="http://schemas.openxmlformats.org/officeDocument/2006/relationships/hyperlink" Target="https://www.reddit.com/r/AmItheAsshole/comments/1b0cix9/aita_for_starting_arguments_by_insisting_on/" TargetMode="External"/><Relationship Id="rId17" Type="http://schemas.openxmlformats.org/officeDocument/2006/relationships/hyperlink" Target="https://www.reddit.com/r/AmItheAsshole/comments/1b09ubj/aita_for_speaking_badly_about_my_boyfriends_mom/" TargetMode="External"/><Relationship Id="rId25" Type="http://schemas.openxmlformats.org/officeDocument/2006/relationships/hyperlink" Target="https://www.reddit.com/r/AmItheAsshole/comments/1b0kh45/aita_should_i_expect_my_wife_to_have_my_back/ks8ek4c/" TargetMode="External"/><Relationship Id="rId33" Type="http://schemas.openxmlformats.org/officeDocument/2006/relationships/hyperlink" Target="https://www.reddit.com/r/AmItheAsshole/comments/1b0erc8/aita_for_favoring_one_of_the_kids/ks7pdj8/" TargetMode="External"/><Relationship Id="rId38" Type="http://schemas.openxmlformats.org/officeDocument/2006/relationships/hyperlink" Target="https://www.reddit.com/r/AmItheAsshole/comments/1b0cix9/aita_for_starting_arguments_by_insisting_on/ks7cshi/" TargetMode="External"/><Relationship Id="rId46" Type="http://schemas.openxmlformats.org/officeDocument/2006/relationships/hyperlink" Target="https://www.reddit.com/r/AmItheAsshole/comments/1b0cix9/aita_for_starting_arguments_by_insisting_on/ks75iy7/" TargetMode="External"/><Relationship Id="rId59" Type="http://schemas.openxmlformats.org/officeDocument/2006/relationships/hyperlink" Target="https://www.reddit.com/r/AmItheAsshole/comments/1b0c2oq/aita_for_giving_a_colleague_a_lift/ks7kw07/" TargetMode="External"/><Relationship Id="rId67" Type="http://schemas.openxmlformats.org/officeDocument/2006/relationships/hyperlink" Target="https://www.reddit.com/r/AmItheAsshole/comments/1b0avv5/aita_for_not_telling_my_bf_about_my_smoking_habit/ks6nzep/" TargetMode="External"/><Relationship Id="rId20" Type="http://schemas.openxmlformats.org/officeDocument/2006/relationships/hyperlink" Target="https://www.reddit.com/r/AmItheAsshole/comments/1b0kh45/aita_should_i_expect_my_wife_to_have_my_back/ks8c2w6/" TargetMode="External"/><Relationship Id="rId41" Type="http://schemas.openxmlformats.org/officeDocument/2006/relationships/hyperlink" Target="https://www.reddit.com/r/AmItheAsshole/comments/1b0cix9/aita_for_starting_arguments_by_insisting_on/ks6yyfu/" TargetMode="External"/><Relationship Id="rId54" Type="http://schemas.openxmlformats.org/officeDocument/2006/relationships/hyperlink" Target="https://www.reddit.com/r/AmItheAsshole/comments/1b0c2oq/aita_for_giving_a_colleague_a_lift/ks6vwqr/" TargetMode="External"/><Relationship Id="rId62" Type="http://schemas.openxmlformats.org/officeDocument/2006/relationships/hyperlink" Target="https://www.reddit.com/r/AmItheAsshole/comments/1b0c2oq/aita_for_giving_a_colleague_a_lift/ks80ons/" TargetMode="External"/><Relationship Id="rId70" Type="http://schemas.openxmlformats.org/officeDocument/2006/relationships/hyperlink" Target="https://www.reddit.com/r/AmItheAsshole/comments/1b0avv5/aita_for_not_telling_my_bf_about_my_smoking_habit/ks6sztk/" TargetMode="External"/><Relationship Id="rId75" Type="http://schemas.openxmlformats.org/officeDocument/2006/relationships/hyperlink" Target="https://www.reddit.com/r/AmItheAsshole/comments/1b0avv5/aita_for_not_telling_my_bf_about_my_smoking_habit/ks74fha/" TargetMode="External"/><Relationship Id="rId83" Type="http://schemas.openxmlformats.org/officeDocument/2006/relationships/hyperlink" Target="https://www.reddit.com/r/AmItheAsshole/comments/1b0avv5/aita_for_not_telling_my_bf_about_my_smoking_habit/ks75gil/" TargetMode="External"/><Relationship Id="rId88" Type="http://schemas.openxmlformats.org/officeDocument/2006/relationships/hyperlink" Target="https://www.reddit.com/r/AmItheAsshole/comments/1b09ubj/aita_for_speaking_badly_about_my_boyfriends_mom/ks6iz2y/" TargetMode="External"/><Relationship Id="rId1" Type="http://schemas.openxmlformats.org/officeDocument/2006/relationships/hyperlink" Target="https://www.reddit.com/r/AmItheAsshole/comments/1b0kz30/aita_for_not_just_saying_i_was_lying_even_if_i/" TargetMode="External"/><Relationship Id="rId6" Type="http://schemas.openxmlformats.org/officeDocument/2006/relationships/hyperlink" Target="https://www.reddit.com/r/AmItheAsshole/comments/1b0kh45/aita_should_i_expect_my_wife_to_have_my_back/" TargetMode="External"/><Relationship Id="rId15" Type="http://schemas.openxmlformats.org/officeDocument/2006/relationships/hyperlink" Target="https://www.reddit.com/r/AmItheAsshole/comments/1b0avv5/aita_for_not_telling_my_bf_about_my_smoking_habit/" TargetMode="External"/><Relationship Id="rId23" Type="http://schemas.openxmlformats.org/officeDocument/2006/relationships/hyperlink" Target="https://www.reddit.com/r/AmItheAsshole/comments/1b0kh45/aita_should_i_expect_my_wife_to_have_my_back/ks8daap/" TargetMode="External"/><Relationship Id="rId28" Type="http://schemas.openxmlformats.org/officeDocument/2006/relationships/hyperlink" Target="https://www.reddit.com/r/AmItheAsshole/comments/1b0erc8/aita_for_favoring_one_of_the_kids/ks7awab/" TargetMode="External"/><Relationship Id="rId36" Type="http://schemas.openxmlformats.org/officeDocument/2006/relationships/hyperlink" Target="https://www.reddit.com/r/AmItheAsshole/comments/1b0cvlx/aita_for_calling_out_my_crush_for_what_he_said/ks77rw1/" TargetMode="External"/><Relationship Id="rId49" Type="http://schemas.openxmlformats.org/officeDocument/2006/relationships/hyperlink" Target="https://www.reddit.com/r/AmItheAsshole/comments/1b0cix9/aita_for_starting_arguments_by_insisting_on/ks764s2/" TargetMode="External"/><Relationship Id="rId57" Type="http://schemas.openxmlformats.org/officeDocument/2006/relationships/hyperlink" Target="https://www.reddit.com/r/AmItheAsshole/comments/1b0c2oq/aita_for_giving_a_colleague_a_lift/ks6vltw/" TargetMode="External"/><Relationship Id="rId10" Type="http://schemas.openxmlformats.org/officeDocument/2006/relationships/hyperlink" Target="https://www.reddit.com/r/AmItheAsshole/comments/1b0cvlx/aita_for_calling_out_my_crush_for_what_he_said/" TargetMode="External"/><Relationship Id="rId31" Type="http://schemas.openxmlformats.org/officeDocument/2006/relationships/hyperlink" Target="https://www.reddit.com/r/AmItheAsshole/comments/1b0erc8/aita_for_favoring_one_of_the_kids/ks7divr/" TargetMode="External"/><Relationship Id="rId44" Type="http://schemas.openxmlformats.org/officeDocument/2006/relationships/hyperlink" Target="https://www.reddit.com/r/AmItheAsshole/comments/1b0cix9/aita_for_starting_arguments_by_insisting_on/ks739xs/" TargetMode="External"/><Relationship Id="rId52" Type="http://schemas.openxmlformats.org/officeDocument/2006/relationships/hyperlink" Target="https://www.reddit.com/r/AmItheAsshole/comments/1b0c2oq/aita_for_giving_a_colleague_a_lift/ks6w6b4/" TargetMode="External"/><Relationship Id="rId60" Type="http://schemas.openxmlformats.org/officeDocument/2006/relationships/hyperlink" Target="https://www.reddit.com/r/AmItheAsshole/comments/1b0c2oq/aita_for_giving_a_colleague_a_lift/ks70wua/" TargetMode="External"/><Relationship Id="rId65" Type="http://schemas.openxmlformats.org/officeDocument/2006/relationships/hyperlink" Target="https://www.reddit.com/r/AmItheAsshole/comments/1b0c2oq/aita_for_giving_a_colleague_a_lift/ks6zwxk/" TargetMode="External"/><Relationship Id="rId73" Type="http://schemas.openxmlformats.org/officeDocument/2006/relationships/hyperlink" Target="https://www.reddit.com/r/AmItheAsshole/comments/1b0avv5/aita_for_not_telling_my_bf_about_my_smoking_habit/ks73mas/" TargetMode="External"/><Relationship Id="rId78" Type="http://schemas.openxmlformats.org/officeDocument/2006/relationships/hyperlink" Target="https://www.reddit.com/r/AmItheAsshole/comments/1b0avv5/aita_for_not_telling_my_bf_about_my_smoking_habit/ks6zi5q/" TargetMode="External"/><Relationship Id="rId81" Type="http://schemas.openxmlformats.org/officeDocument/2006/relationships/hyperlink" Target="https://www.reddit.com/r/AmItheAsshole/comments/1b0avv5/aita_for_not_telling_my_bf_about_my_smoking_habit/ks76mwy/" TargetMode="External"/><Relationship Id="rId86" Type="http://schemas.openxmlformats.org/officeDocument/2006/relationships/hyperlink" Target="https://www.reddit.com/r/AmItheAsshole/comments/1b0avv5/aita_for_not_telling_my_bf_about_my_smoking_habit/ks7497a/" TargetMode="External"/><Relationship Id="rId4" Type="http://schemas.openxmlformats.org/officeDocument/2006/relationships/hyperlink" Target="https://www.reddit.com/r/AmItheAsshole/comments/1b0ksll/aita_for_telling_my_girlfriend_she_is_selfish_for/" TargetMode="External"/><Relationship Id="rId9" Type="http://schemas.openxmlformats.org/officeDocument/2006/relationships/hyperlink" Target="https://www.reddit.com/r/AmItheAsshole/comments/1b0cvlx/aita_for_calling_out_my_crush_for_what_he_said/" TargetMode="External"/><Relationship Id="rId13" Type="http://schemas.openxmlformats.org/officeDocument/2006/relationships/hyperlink" Target="https://www.reddit.com/r/AmItheAsshole/comments/1b0c2oq/aita_for_giving_a_colleague_a_lift/" TargetMode="External"/><Relationship Id="rId18" Type="http://schemas.openxmlformats.org/officeDocument/2006/relationships/hyperlink" Target="https://www.reddit.com/r/AmItheAsshole/comments/1b09ubj/aita_for_speaking_badly_about_my_boyfriends_mom/" TargetMode="External"/><Relationship Id="rId39" Type="http://schemas.openxmlformats.org/officeDocument/2006/relationships/hyperlink" Target="https://www.reddit.com/r/AmItheAsshole/comments/1b0cix9/aita_for_starting_arguments_by_insisting_on/ks77x4g/" TargetMode="External"/><Relationship Id="rId34" Type="http://schemas.openxmlformats.org/officeDocument/2006/relationships/hyperlink" Target="https://www.reddit.com/r/AmItheAsshole/comments/1b0erc8/aita_for_favoring_one_of_the_kids/ks8e2bv/" TargetMode="External"/><Relationship Id="rId50" Type="http://schemas.openxmlformats.org/officeDocument/2006/relationships/hyperlink" Target="https://www.reddit.com/r/AmItheAsshole/comments/1b0cix9/aita_for_starting_arguments_by_insisting_on/ks76k53/" TargetMode="External"/><Relationship Id="rId55" Type="http://schemas.openxmlformats.org/officeDocument/2006/relationships/hyperlink" Target="https://www.reddit.com/r/AmItheAsshole/comments/1b0c2oq/aita_for_giving_a_colleague_a_lift/ks716zd/" TargetMode="External"/><Relationship Id="rId76" Type="http://schemas.openxmlformats.org/officeDocument/2006/relationships/hyperlink" Target="https://www.reddit.com/r/AmItheAsshole/comments/1b0avv5/aita_for_not_telling_my_bf_about_my_smoking_habit/ks7bwck/" TargetMode="External"/><Relationship Id="rId7" Type="http://schemas.openxmlformats.org/officeDocument/2006/relationships/hyperlink" Target="https://www.reddit.com/r/AmItheAsshole/comments/1b0erc8/aita_for_favoring_one_of_the_kids/" TargetMode="External"/><Relationship Id="rId71" Type="http://schemas.openxmlformats.org/officeDocument/2006/relationships/hyperlink" Target="https://www.reddit.com/r/AmItheAsshole/comments/1b0avv5/aita_for_not_telling_my_bf_about_my_smoking_habit/ks70tm5/" TargetMode="External"/><Relationship Id="rId2" Type="http://schemas.openxmlformats.org/officeDocument/2006/relationships/hyperlink" Target="https://www.reddit.com/r/AmItheAsshole/comments/1b0kz30/aita_for_not_just_saying_i_was_lying_even_if_i/" TargetMode="External"/><Relationship Id="rId29" Type="http://schemas.openxmlformats.org/officeDocument/2006/relationships/hyperlink" Target="https://www.reddit.com/r/AmItheAsshole/comments/1b0erc8/aita_for_favoring_one_of_the_kids/ks7az7j/" TargetMode="External"/><Relationship Id="rId24" Type="http://schemas.openxmlformats.org/officeDocument/2006/relationships/hyperlink" Target="https://www.reddit.com/r/AmItheAsshole/comments/1b0kh45/aita_should_i_expect_my_wife_to_have_my_back/ks8dpx8/" TargetMode="External"/><Relationship Id="rId40" Type="http://schemas.openxmlformats.org/officeDocument/2006/relationships/hyperlink" Target="https://www.reddit.com/r/AmItheAsshole/comments/1b0cix9/aita_for_starting_arguments_by_insisting_on/ks6z07m/" TargetMode="External"/><Relationship Id="rId45" Type="http://schemas.openxmlformats.org/officeDocument/2006/relationships/hyperlink" Target="https://www.reddit.com/r/AmItheAsshole/comments/1b0cix9/aita_for_starting_arguments_by_insisting_on/ks755re/" TargetMode="External"/><Relationship Id="rId66" Type="http://schemas.openxmlformats.org/officeDocument/2006/relationships/hyperlink" Target="https://www.reddit.com/r/AmItheAsshole/comments/1b0c2oq/aita_for_giving_a_colleague_a_lift/ks74qp1/" TargetMode="External"/><Relationship Id="rId87" Type="http://schemas.openxmlformats.org/officeDocument/2006/relationships/hyperlink" Target="https://www.reddit.com/r/AmItheAsshole/comments/1b0avv5/aita_for_not_telling_my_bf_about_my_smoking_habit/ks7rz7w/" TargetMode="External"/><Relationship Id="rId61" Type="http://schemas.openxmlformats.org/officeDocument/2006/relationships/hyperlink" Target="https://www.reddit.com/r/AmItheAsshole/comments/1b0c2oq/aita_for_giving_a_colleague_a_lift/ks78ycc/" TargetMode="External"/><Relationship Id="rId82" Type="http://schemas.openxmlformats.org/officeDocument/2006/relationships/hyperlink" Target="https://www.reddit.com/r/AmItheAsshole/comments/1b0avv5/aita_for_not_telling_my_bf_about_my_smoking_habit/ks8e24k/" TargetMode="External"/></Relationships>
</file>

<file path=xl/worksheets/_rels/sheet10.xml.rels><?xml version="1.0" encoding="UTF-8" standalone="yes"?>
<Relationships xmlns="http://schemas.openxmlformats.org/package/2006/relationships"><Relationship Id="rId1522" Type="http://schemas.openxmlformats.org/officeDocument/2006/relationships/hyperlink" Target="https://www.reddit.com/r/AmItheAsshole/comments/1b0zogp/aita_because_of_my_mom/ksbwyaz/" TargetMode="External"/><Relationship Id="rId1827" Type="http://schemas.openxmlformats.org/officeDocument/2006/relationships/hyperlink" Target="https://www.reddit.com/r/AmItheAsshole/comments/1b0ltn0/aita_for_not_spending_time_with_my_gf/ks8timt/" TargetMode="External"/><Relationship Id="rId21" Type="http://schemas.openxmlformats.org/officeDocument/2006/relationships/hyperlink" Target="https://www.reddit.com/r/AmItheAsshole/comments/1b0qmjf/aita_for_not_being_okay_with_my_husband_going/" TargetMode="External"/><Relationship Id="rId170" Type="http://schemas.openxmlformats.org/officeDocument/2006/relationships/hyperlink" Target="https://www.reddit.com/r/AmItheAsshole/comments/1b1blvx/aita_for_not_picking_up_my_dogs_poop/ksdo727/" TargetMode="External"/><Relationship Id="rId268" Type="http://schemas.openxmlformats.org/officeDocument/2006/relationships/hyperlink" Target="https://www.reddit.com/r/AmItheAsshole/comments/1b18fhp/aita_for_telling_my_fianc&#233;_she_cant_invite_her/ksd82nx/" TargetMode="External"/><Relationship Id="rId475" Type="http://schemas.openxmlformats.org/officeDocument/2006/relationships/hyperlink" Target="https://www.reddit.com/r/AmItheAsshole/comments/1b15jv0/aita_for_making_my_wife_cry_several_times_over/ksckeqw/" TargetMode="External"/><Relationship Id="rId682" Type="http://schemas.openxmlformats.org/officeDocument/2006/relationships/hyperlink" Target="https://www.reddit.com/r/AmItheAsshole/comments/1b15jv0/aita_for_making_my_wife_cry_several_times_over/ksdeva4/" TargetMode="External"/><Relationship Id="rId128" Type="http://schemas.openxmlformats.org/officeDocument/2006/relationships/hyperlink" Target="https://www.reddit.com/r/AmItheAsshole/comments/1b1c1hc/aita_i_want_my_wife_to_return_my_bday_gift/ksdpmj5/" TargetMode="External"/><Relationship Id="rId335" Type="http://schemas.openxmlformats.org/officeDocument/2006/relationships/hyperlink" Target="https://www.reddit.com/r/AmItheAsshole/comments/1b18fhp/aita_for_telling_my_fianc&#233;_she_cant_invite_her/ksd1rf3/" TargetMode="External"/><Relationship Id="rId542" Type="http://schemas.openxmlformats.org/officeDocument/2006/relationships/hyperlink" Target="https://www.reddit.com/r/AmItheAsshole/comments/1b15jv0/aita_for_making_my_wife_cry_several_times_over/kscpdwo/" TargetMode="External"/><Relationship Id="rId987" Type="http://schemas.openxmlformats.org/officeDocument/2006/relationships/hyperlink" Target="https://www.reddit.com/r/AmItheAsshole/comments/1b15jv0/aita_for_making_my_wife_cry_several_times_over/kscs6h9/" TargetMode="External"/><Relationship Id="rId1172" Type="http://schemas.openxmlformats.org/officeDocument/2006/relationships/hyperlink" Target="https://www.reddit.com/r/AmItheAsshole/comments/1b15jv0/aita_for_making_my_wife_cry_several_times_over/kscvcbf/" TargetMode="External"/><Relationship Id="rId402" Type="http://schemas.openxmlformats.org/officeDocument/2006/relationships/hyperlink" Target="https://www.reddit.com/r/AmItheAsshole/comments/1b18fhp/aita_for_telling_my_fianc&#233;_she_cant_invite_her/ksd65pf/" TargetMode="External"/><Relationship Id="rId847" Type="http://schemas.openxmlformats.org/officeDocument/2006/relationships/hyperlink" Target="https://www.reddit.com/r/AmItheAsshole/comments/1b15jv0/aita_for_making_my_wife_cry_several_times_over/kscfs4x/" TargetMode="External"/><Relationship Id="rId1032" Type="http://schemas.openxmlformats.org/officeDocument/2006/relationships/hyperlink" Target="https://www.reddit.com/r/AmItheAsshole/comments/1b15jv0/aita_for_making_my_wife_cry_several_times_over/ksctp4e/" TargetMode="External"/><Relationship Id="rId1477" Type="http://schemas.openxmlformats.org/officeDocument/2006/relationships/hyperlink" Target="https://www.reddit.com/r/AmItheAsshole/comments/1b10y5y/aita_for_stopping_my_wife_visiting_for_the/ksc83x8/" TargetMode="External"/><Relationship Id="rId1684" Type="http://schemas.openxmlformats.org/officeDocument/2006/relationships/hyperlink" Target="https://www.reddit.com/r/AmItheAsshole/comments/1b0p7sm/aita_for_keeping_my_fianc&#233;s_old_wedding_photos/ksad7ir/" TargetMode="External"/><Relationship Id="rId707" Type="http://schemas.openxmlformats.org/officeDocument/2006/relationships/hyperlink" Target="https://www.reddit.com/r/AmItheAsshole/comments/1b15jv0/aita_for_making_my_wife_cry_several_times_over/ksdlfde/" TargetMode="External"/><Relationship Id="rId914" Type="http://schemas.openxmlformats.org/officeDocument/2006/relationships/hyperlink" Target="https://www.reddit.com/r/AmItheAsshole/comments/1b15jv0/aita_for_making_my_wife_cry_several_times_over/ksco8pt/" TargetMode="External"/><Relationship Id="rId1337" Type="http://schemas.openxmlformats.org/officeDocument/2006/relationships/hyperlink" Target="https://www.reddit.com/r/AmItheAsshole/comments/1b129kb/aita_for_being_sad_because_my_bf_refused_to_bring/ksbyzla/" TargetMode="External"/><Relationship Id="rId1544" Type="http://schemas.openxmlformats.org/officeDocument/2006/relationships/hyperlink" Target="https://www.reddit.com/r/AmItheAsshole/comments/1b0v9y0/aita_for_telling_my_boyfriend_i_feel_betrayed/ksammo6/" TargetMode="External"/><Relationship Id="rId1751" Type="http://schemas.openxmlformats.org/officeDocument/2006/relationships/hyperlink" Target="https://www.reddit.com/r/AmItheAsshole/comments/1b0p6uh/aita_for_telling_my_wife_to_stop_dying_her_dog/ksab9pq/" TargetMode="External"/><Relationship Id="rId43" Type="http://schemas.openxmlformats.org/officeDocument/2006/relationships/hyperlink" Target="https://www.reddit.com/r/AmItheAsshole/comments/1b1blvx/aita_for_not_picking_up_my_dogs_poop/" TargetMode="External"/><Relationship Id="rId1404" Type="http://schemas.openxmlformats.org/officeDocument/2006/relationships/hyperlink" Target="https://www.reddit.com/r/AmItheAsshole/comments/1b129kb/aita_for_being_sad_because_my_bf_refused_to_bring/ksd38mo/" TargetMode="External"/><Relationship Id="rId1611" Type="http://schemas.openxmlformats.org/officeDocument/2006/relationships/hyperlink" Target="https://www.reddit.com/r/AmItheAsshole/comments/1b0qhrs/aita_for_buying_my_girlfriend_possibly_ex_gf_a/ks9qv93/" TargetMode="External"/><Relationship Id="rId192" Type="http://schemas.openxmlformats.org/officeDocument/2006/relationships/hyperlink" Target="https://www.reddit.com/r/AmItheAsshole/comments/1b18fhp/aita_for_telling_my_fianc&#233;_she_cant_invite_her/kscyobw/" TargetMode="External"/><Relationship Id="rId1709" Type="http://schemas.openxmlformats.org/officeDocument/2006/relationships/hyperlink" Target="https://www.reddit.com/r/AmItheAsshole/comments/1b0p6uh/aita_for_telling_my_wife_to_stop_dying_her_dog/ks9adob/" TargetMode="External"/><Relationship Id="rId497" Type="http://schemas.openxmlformats.org/officeDocument/2006/relationships/hyperlink" Target="https://www.reddit.com/r/AmItheAsshole/comments/1b15jv0/aita_for_making_my_wife_cry_several_times_over/kscp1zq/" TargetMode="External"/><Relationship Id="rId357" Type="http://schemas.openxmlformats.org/officeDocument/2006/relationships/hyperlink" Target="https://www.reddit.com/r/AmItheAsshole/comments/1b18fhp/aita_for_telling_my_fianc&#233;_she_cant_invite_her/ksdjwmv/" TargetMode="External"/><Relationship Id="rId1194" Type="http://schemas.openxmlformats.org/officeDocument/2006/relationships/hyperlink" Target="https://www.reddit.com/r/AmItheAsshole/comments/1b147ja/aita_for_using_ac_in_austin_tx/ksc7dga/" TargetMode="External"/><Relationship Id="rId217" Type="http://schemas.openxmlformats.org/officeDocument/2006/relationships/hyperlink" Target="https://www.reddit.com/r/AmItheAsshole/comments/1b18fhp/aita_for_telling_my_fianc&#233;_she_cant_invite_her/ksczg09/" TargetMode="External"/><Relationship Id="rId564" Type="http://schemas.openxmlformats.org/officeDocument/2006/relationships/hyperlink" Target="https://www.reddit.com/r/AmItheAsshole/comments/1b15jv0/aita_for_making_my_wife_cry_several_times_over/kscrg0a/" TargetMode="External"/><Relationship Id="rId771" Type="http://schemas.openxmlformats.org/officeDocument/2006/relationships/hyperlink" Target="https://www.reddit.com/r/AmItheAsshole/comments/1b15jv0/aita_for_making_my_wife_cry_several_times_over/ksd3oqo/" TargetMode="External"/><Relationship Id="rId869" Type="http://schemas.openxmlformats.org/officeDocument/2006/relationships/hyperlink" Target="https://www.reddit.com/r/AmItheAsshole/comments/1b15jv0/aita_for_making_my_wife_cry_several_times_over/kscsgwr/" TargetMode="External"/><Relationship Id="rId1499" Type="http://schemas.openxmlformats.org/officeDocument/2006/relationships/hyperlink" Target="https://www.reddit.com/r/AmItheAsshole/comments/1b0zogp/aita_because_of_my_mom/ksbtnh9/" TargetMode="External"/><Relationship Id="rId424" Type="http://schemas.openxmlformats.org/officeDocument/2006/relationships/hyperlink" Target="https://www.reddit.com/r/AmItheAsshole/comments/1b18fhp/aita_for_telling_my_fianc&#233;_she_cant_invite_her/ksdtrkx/" TargetMode="External"/><Relationship Id="rId631" Type="http://schemas.openxmlformats.org/officeDocument/2006/relationships/hyperlink" Target="https://www.reddit.com/r/AmItheAsshole/comments/1b15jv0/aita_for_making_my_wife_cry_several_times_over/ksd07wr/" TargetMode="External"/><Relationship Id="rId729" Type="http://schemas.openxmlformats.org/officeDocument/2006/relationships/hyperlink" Target="https://www.reddit.com/r/AmItheAsshole/comments/1b15jv0/aita_for_making_my_wife_cry_several_times_over/ksdq6ph/" TargetMode="External"/><Relationship Id="rId1054" Type="http://schemas.openxmlformats.org/officeDocument/2006/relationships/hyperlink" Target="https://www.reddit.com/r/AmItheAsshole/comments/1b15jv0/aita_for_making_my_wife_cry_several_times_over/ksd1a2s/" TargetMode="External"/><Relationship Id="rId1261" Type="http://schemas.openxmlformats.org/officeDocument/2006/relationships/hyperlink" Target="https://www.reddit.com/r/AmItheAsshole/comments/1b13t3z/aita_for_getting_a_tattoo_and_piercings_without/ksc5bti/" TargetMode="External"/><Relationship Id="rId1359" Type="http://schemas.openxmlformats.org/officeDocument/2006/relationships/hyperlink" Target="https://www.reddit.com/r/AmItheAsshole/comments/1b129kb/aita_for_being_sad_because_my_bf_refused_to_bring/ksdvn9m/" TargetMode="External"/><Relationship Id="rId936" Type="http://schemas.openxmlformats.org/officeDocument/2006/relationships/hyperlink" Target="https://www.reddit.com/r/AmItheAsshole/comments/1b15jv0/aita_for_making_my_wife_cry_several_times_over/ksdfbvn/" TargetMode="External"/><Relationship Id="rId1121" Type="http://schemas.openxmlformats.org/officeDocument/2006/relationships/hyperlink" Target="https://www.reddit.com/r/AmItheAsshole/comments/1b15jv0/aita_for_making_my_wife_cry_several_times_over/kscxkop/" TargetMode="External"/><Relationship Id="rId1219" Type="http://schemas.openxmlformats.org/officeDocument/2006/relationships/hyperlink" Target="https://www.reddit.com/r/AmItheAsshole/comments/1b147ja/aita_for_using_ac_in_austin_tx/ksc77fi/" TargetMode="External"/><Relationship Id="rId1566" Type="http://schemas.openxmlformats.org/officeDocument/2006/relationships/hyperlink" Target="https://www.reddit.com/r/AmItheAsshole/comments/1b0qmjf/aita_for_not_being_okay_with_my_husband_going/ksa1tvz/" TargetMode="External"/><Relationship Id="rId1773" Type="http://schemas.openxmlformats.org/officeDocument/2006/relationships/hyperlink" Target="https://www.reddit.com/r/AmItheAsshole/comments/1b0p4tq/aita_something_is_always_wrong/ks9bapi/" TargetMode="External"/><Relationship Id="rId65" Type="http://schemas.openxmlformats.org/officeDocument/2006/relationships/hyperlink" Target="https://www.reddit.com/r/AmItheAsshole/comments/1b1csgp/aita_weekend_drinker/ksdvrb5/" TargetMode="External"/><Relationship Id="rId1426" Type="http://schemas.openxmlformats.org/officeDocument/2006/relationships/hyperlink" Target="https://www.reddit.com/r/AmItheAsshole/comments/1b11ops/aita_for_ending_a_conflict_in_a_way_my_husband/ksbzhte/" TargetMode="External"/><Relationship Id="rId1633" Type="http://schemas.openxmlformats.org/officeDocument/2006/relationships/hyperlink" Target="https://www.reddit.com/r/AmItheAsshole/comments/1b0qhrs/aita_for_buying_my_girlfriend_possibly_ex_gf_a/ksctchj/" TargetMode="External"/><Relationship Id="rId1700" Type="http://schemas.openxmlformats.org/officeDocument/2006/relationships/hyperlink" Target="https://www.reddit.com/r/AmItheAsshole/comments/1b0p7sm/aita_for_keeping_my_fianc&#233;s_old_wedding_photos/ks9sxef/" TargetMode="External"/><Relationship Id="rId281" Type="http://schemas.openxmlformats.org/officeDocument/2006/relationships/hyperlink" Target="https://www.reddit.com/r/AmItheAsshole/comments/1b18fhp/aita_for_telling_my_fianc&#233;_she_cant_invite_her/ksddt1v/" TargetMode="External"/><Relationship Id="rId141" Type="http://schemas.openxmlformats.org/officeDocument/2006/relationships/hyperlink" Target="https://www.reddit.com/r/AmItheAsshole/comments/1b1c1hc/aita_i_want_my_wife_to_return_my_bday_gift/ksdrp6l/" TargetMode="External"/><Relationship Id="rId379" Type="http://schemas.openxmlformats.org/officeDocument/2006/relationships/hyperlink" Target="https://www.reddit.com/r/AmItheAsshole/comments/1b18fhp/aita_for_telling_my_fianc&#233;_she_cant_invite_her/ksd96gj/" TargetMode="External"/><Relationship Id="rId586" Type="http://schemas.openxmlformats.org/officeDocument/2006/relationships/hyperlink" Target="https://www.reddit.com/r/AmItheAsshole/comments/1b15jv0/aita_for_making_my_wife_cry_several_times_over/ksct7wm/" TargetMode="External"/><Relationship Id="rId793" Type="http://schemas.openxmlformats.org/officeDocument/2006/relationships/hyperlink" Target="https://www.reddit.com/r/AmItheAsshole/comments/1b15jv0/aita_for_making_my_wife_cry_several_times_over/ksdxokr/" TargetMode="External"/><Relationship Id="rId7" Type="http://schemas.openxmlformats.org/officeDocument/2006/relationships/hyperlink" Target="https://www.reddit.com/r/AmItheAsshole/comments/1b0nann/aita_for_being_frustrated_my_wife_is_changing_my/" TargetMode="External"/><Relationship Id="rId239" Type="http://schemas.openxmlformats.org/officeDocument/2006/relationships/hyperlink" Target="https://www.reddit.com/r/AmItheAsshole/comments/1b18fhp/aita_for_telling_my_fianc&#233;_she_cant_invite_her/ksdr6d9/" TargetMode="External"/><Relationship Id="rId446" Type="http://schemas.openxmlformats.org/officeDocument/2006/relationships/hyperlink" Target="https://www.reddit.com/r/AmItheAsshole/comments/1b16ut4/wibta_if_i_stopped_paying_for_groceries/kscpfoc/" TargetMode="External"/><Relationship Id="rId653" Type="http://schemas.openxmlformats.org/officeDocument/2006/relationships/hyperlink" Target="https://www.reddit.com/r/AmItheAsshole/comments/1b15jv0/aita_for_making_my_wife_cry_several_times_over/ksd3dsq/" TargetMode="External"/><Relationship Id="rId1076" Type="http://schemas.openxmlformats.org/officeDocument/2006/relationships/hyperlink" Target="https://www.reddit.com/r/AmItheAsshole/comments/1b15jv0/aita_for_making_my_wife_cry_several_times_over/ksd4bkq/" TargetMode="External"/><Relationship Id="rId1283" Type="http://schemas.openxmlformats.org/officeDocument/2006/relationships/hyperlink" Target="https://www.reddit.com/r/AmItheAsshole/comments/1b129kb/aita_for_being_sad_because_my_bf_refused_to_bring/kscqgak/" TargetMode="External"/><Relationship Id="rId1490" Type="http://schemas.openxmlformats.org/officeDocument/2006/relationships/hyperlink" Target="https://www.reddit.com/r/AmItheAsshole/comments/1b0zogp/aita_because_of_my_mom/ksbiilp/" TargetMode="External"/><Relationship Id="rId306" Type="http://schemas.openxmlformats.org/officeDocument/2006/relationships/hyperlink" Target="https://www.reddit.com/r/AmItheAsshole/comments/1b18fhp/aita_for_telling_my_fianc&#233;_she_cant_invite_her/ksdtdyx/" TargetMode="External"/><Relationship Id="rId860" Type="http://schemas.openxmlformats.org/officeDocument/2006/relationships/hyperlink" Target="https://www.reddit.com/r/AmItheAsshole/comments/1b15jv0/aita_for_making_my_wife_cry_several_times_over/kscvil3/" TargetMode="External"/><Relationship Id="rId958" Type="http://schemas.openxmlformats.org/officeDocument/2006/relationships/hyperlink" Target="https://www.reddit.com/r/AmItheAsshole/comments/1b15jv0/aita_for_making_my_wife_cry_several_times_over/kscsggq/" TargetMode="External"/><Relationship Id="rId1143" Type="http://schemas.openxmlformats.org/officeDocument/2006/relationships/hyperlink" Target="https://www.reddit.com/r/AmItheAsshole/comments/1b15jv0/aita_for_making_my_wife_cry_several_times_over/kscyyo9/" TargetMode="External"/><Relationship Id="rId1588" Type="http://schemas.openxmlformats.org/officeDocument/2006/relationships/hyperlink" Target="https://www.reddit.com/r/AmItheAsshole/comments/1b0qmjf/aita_for_not_being_okay_with_my_husband_going/ksa3gs1/" TargetMode="External"/><Relationship Id="rId1795" Type="http://schemas.openxmlformats.org/officeDocument/2006/relationships/hyperlink" Target="https://www.reddit.com/r/AmItheAsshole/comments/1b0nlja/aita_for_saying_i_dont_want_to_go_on_a_trip_for/ks99ncg/" TargetMode="External"/><Relationship Id="rId87" Type="http://schemas.openxmlformats.org/officeDocument/2006/relationships/hyperlink" Target="https://www.reddit.com/r/AmItheAsshole/comments/1b1csgp/aita_weekend_drinker/ksdrtm3/" TargetMode="External"/><Relationship Id="rId513" Type="http://schemas.openxmlformats.org/officeDocument/2006/relationships/hyperlink" Target="https://www.reddit.com/r/AmItheAsshole/comments/1b15jv0/aita_for_making_my_wife_cry_several_times_over/ksd1ojp/" TargetMode="External"/><Relationship Id="rId720" Type="http://schemas.openxmlformats.org/officeDocument/2006/relationships/hyperlink" Target="https://www.reddit.com/r/AmItheAsshole/comments/1b15jv0/aita_for_making_my_wife_cry_several_times_over/ksdny96/" TargetMode="External"/><Relationship Id="rId818" Type="http://schemas.openxmlformats.org/officeDocument/2006/relationships/hyperlink" Target="https://www.reddit.com/r/AmItheAsshole/comments/1b15jv0/aita_for_making_my_wife_cry_several_times_over/kscmc0r/" TargetMode="External"/><Relationship Id="rId1350" Type="http://schemas.openxmlformats.org/officeDocument/2006/relationships/hyperlink" Target="https://www.reddit.com/r/AmItheAsshole/comments/1b129kb/aita_for_being_sad_because_my_bf_refused_to_bring/kscah2q/" TargetMode="External"/><Relationship Id="rId1448" Type="http://schemas.openxmlformats.org/officeDocument/2006/relationships/hyperlink" Target="https://www.reddit.com/r/AmItheAsshole/comments/1b10y5y/aita_for_stopping_my_wife_visiting_for_the/ksbr2s8/" TargetMode="External"/><Relationship Id="rId1655" Type="http://schemas.openxmlformats.org/officeDocument/2006/relationships/hyperlink" Target="https://www.reddit.com/r/AmItheAsshole/comments/1b0qhrs/aita_for_buying_my_girlfriend_possibly_ex_gf_a/ks9zduz/" TargetMode="External"/><Relationship Id="rId1003" Type="http://schemas.openxmlformats.org/officeDocument/2006/relationships/hyperlink" Target="https://www.reddit.com/r/AmItheAsshole/comments/1b15jv0/aita_for_making_my_wife_cry_several_times_over/kscvow6/" TargetMode="External"/><Relationship Id="rId1210" Type="http://schemas.openxmlformats.org/officeDocument/2006/relationships/hyperlink" Target="https://www.reddit.com/r/AmItheAsshole/comments/1b147ja/aita_for_using_ac_in_austin_tx/kscs7gf/" TargetMode="External"/><Relationship Id="rId1308" Type="http://schemas.openxmlformats.org/officeDocument/2006/relationships/hyperlink" Target="https://www.reddit.com/r/AmItheAsshole/comments/1b129kb/aita_for_being_sad_because_my_bf_refused_to_bring/ksc6s01/" TargetMode="External"/><Relationship Id="rId1515" Type="http://schemas.openxmlformats.org/officeDocument/2006/relationships/hyperlink" Target="https://www.reddit.com/r/AmItheAsshole/comments/1b0zogp/aita_because_of_my_mom/ksd0p87/" TargetMode="External"/><Relationship Id="rId1722" Type="http://schemas.openxmlformats.org/officeDocument/2006/relationships/hyperlink" Target="https://www.reddit.com/r/AmItheAsshole/comments/1b0p6uh/aita_for_telling_my_wife_to_stop_dying_her_dog/ksbqc5s/" TargetMode="External"/><Relationship Id="rId14" Type="http://schemas.openxmlformats.org/officeDocument/2006/relationships/hyperlink" Target="https://www.reddit.com/r/AmItheAsshole/comments/1b0p7sm/aita_for_keeping_my_fianc&#233;s_old_wedding_photos/" TargetMode="External"/><Relationship Id="rId163" Type="http://schemas.openxmlformats.org/officeDocument/2006/relationships/hyperlink" Target="https://www.reddit.com/r/AmItheAsshole/comments/1b1blvx/aita_for_not_picking_up_my_dogs_poop/ksdh6an/" TargetMode="External"/><Relationship Id="rId370" Type="http://schemas.openxmlformats.org/officeDocument/2006/relationships/hyperlink" Target="https://www.reddit.com/r/AmItheAsshole/comments/1b18fhp/aita_for_telling_my_fianc&#233;_she_cant_invite_her/ksd30gv/" TargetMode="External"/><Relationship Id="rId230" Type="http://schemas.openxmlformats.org/officeDocument/2006/relationships/hyperlink" Target="https://www.reddit.com/r/AmItheAsshole/comments/1b18fhp/aita_for_telling_my_fianc&#233;_she_cant_invite_her/ksdeaci/" TargetMode="External"/><Relationship Id="rId468" Type="http://schemas.openxmlformats.org/officeDocument/2006/relationships/hyperlink" Target="https://www.reddit.com/r/AmItheAsshole/comments/1b15jv0/aita_for_making_my_wife_cry_several_times_over/kscob5e/" TargetMode="External"/><Relationship Id="rId675" Type="http://schemas.openxmlformats.org/officeDocument/2006/relationships/hyperlink" Target="https://www.reddit.com/r/AmItheAsshole/comments/1b15jv0/aita_for_making_my_wife_cry_several_times_over/ksd9z8g/" TargetMode="External"/><Relationship Id="rId882" Type="http://schemas.openxmlformats.org/officeDocument/2006/relationships/hyperlink" Target="https://www.reddit.com/r/AmItheAsshole/comments/1b15jv0/aita_for_making_my_wife_cry_several_times_over/ksdokto/" TargetMode="External"/><Relationship Id="rId1098" Type="http://schemas.openxmlformats.org/officeDocument/2006/relationships/hyperlink" Target="https://www.reddit.com/r/AmItheAsshole/comments/1b15jv0/aita_for_making_my_wife_cry_several_times_over/kscw33w/" TargetMode="External"/><Relationship Id="rId328" Type="http://schemas.openxmlformats.org/officeDocument/2006/relationships/hyperlink" Target="https://www.reddit.com/r/AmItheAsshole/comments/1b18fhp/aita_for_telling_my_fianc&#233;_she_cant_invite_her/ksczoea/" TargetMode="External"/><Relationship Id="rId535" Type="http://schemas.openxmlformats.org/officeDocument/2006/relationships/hyperlink" Target="https://www.reddit.com/r/AmItheAsshole/comments/1b15jv0/aita_for_making_my_wife_cry_several_times_over/kscon6u/" TargetMode="External"/><Relationship Id="rId742" Type="http://schemas.openxmlformats.org/officeDocument/2006/relationships/hyperlink" Target="https://www.reddit.com/r/AmItheAsshole/comments/1b15jv0/aita_for_making_my_wife_cry_several_times_over/ksdsl0a/" TargetMode="External"/><Relationship Id="rId1165" Type="http://schemas.openxmlformats.org/officeDocument/2006/relationships/hyperlink" Target="https://www.reddit.com/r/AmItheAsshole/comments/1b15jv0/aita_for_making_my_wife_cry_several_times_over/ksdujml/" TargetMode="External"/><Relationship Id="rId1372" Type="http://schemas.openxmlformats.org/officeDocument/2006/relationships/hyperlink" Target="https://www.reddit.com/r/AmItheAsshole/comments/1b129kb/aita_for_being_sad_because_my_bf_refused_to_bring/ksdvz9x/" TargetMode="External"/><Relationship Id="rId602" Type="http://schemas.openxmlformats.org/officeDocument/2006/relationships/hyperlink" Target="https://www.reddit.com/r/AmItheAsshole/comments/1b15jv0/aita_for_making_my_wife_cry_several_times_over/kscv2i1/" TargetMode="External"/><Relationship Id="rId1025" Type="http://schemas.openxmlformats.org/officeDocument/2006/relationships/hyperlink" Target="https://www.reddit.com/r/AmItheAsshole/comments/1b15jv0/aita_for_making_my_wife_cry_several_times_over/kscsp5w/" TargetMode="External"/><Relationship Id="rId1232" Type="http://schemas.openxmlformats.org/officeDocument/2006/relationships/hyperlink" Target="https://www.reddit.com/r/AmItheAsshole/comments/1b147ja/aita_for_using_ac_in_austin_tx/ksc8fwv/" TargetMode="External"/><Relationship Id="rId1677" Type="http://schemas.openxmlformats.org/officeDocument/2006/relationships/hyperlink" Target="https://www.reddit.com/r/AmItheAsshole/comments/1b0p7sm/aita_for_keeping_my_fianc&#233;s_old_wedding_photos/ks9aosv/" TargetMode="External"/><Relationship Id="rId907" Type="http://schemas.openxmlformats.org/officeDocument/2006/relationships/hyperlink" Target="https://www.reddit.com/r/AmItheAsshole/comments/1b15jv0/aita_for_making_my_wife_cry_several_times_over/kscq3n8/" TargetMode="External"/><Relationship Id="rId1537" Type="http://schemas.openxmlformats.org/officeDocument/2006/relationships/hyperlink" Target="https://www.reddit.com/r/AmItheAsshole/comments/1b0v9y0/aita_for_telling_my_boyfriend_i_feel_betrayed/ksaqbej/" TargetMode="External"/><Relationship Id="rId1744" Type="http://schemas.openxmlformats.org/officeDocument/2006/relationships/hyperlink" Target="https://www.reddit.com/r/AmItheAsshole/comments/1b0p6uh/aita_for_telling_my_wife_to_stop_dying_her_dog/ksa8bvt/" TargetMode="External"/><Relationship Id="rId36" Type="http://schemas.openxmlformats.org/officeDocument/2006/relationships/hyperlink" Target="https://www.reddit.com/r/AmItheAsshole/comments/1b11ops/aita_for_ending_a_conflict_in_a_way_my_husband/" TargetMode="External"/><Relationship Id="rId1604" Type="http://schemas.openxmlformats.org/officeDocument/2006/relationships/hyperlink" Target="https://www.reddit.com/r/AmItheAsshole/comments/1b0qlsr/aita_for_not_apologizing_to_my_partner_after/ks9uto7/" TargetMode="External"/><Relationship Id="rId185" Type="http://schemas.openxmlformats.org/officeDocument/2006/relationships/hyperlink" Target="https://www.reddit.com/r/AmItheAsshole/comments/1b18fhp/aita_for_telling_my_fianc&#233;_she_cant_invite_her/kscuuon/" TargetMode="External"/><Relationship Id="rId1811" Type="http://schemas.openxmlformats.org/officeDocument/2006/relationships/hyperlink" Target="https://www.reddit.com/r/AmItheAsshole/comments/1b0ltn0/aita_for_not_spending_time_with_my_gf/ks98rnh/" TargetMode="External"/><Relationship Id="rId392" Type="http://schemas.openxmlformats.org/officeDocument/2006/relationships/hyperlink" Target="https://www.reddit.com/r/AmItheAsshole/comments/1b18fhp/aita_for_telling_my_fianc&#233;_she_cant_invite_her/ksd9u25/" TargetMode="External"/><Relationship Id="rId697" Type="http://schemas.openxmlformats.org/officeDocument/2006/relationships/hyperlink" Target="https://www.reddit.com/r/AmItheAsshole/comments/1b15jv0/aita_for_making_my_wife_cry_several_times_over/ksdhgdv/" TargetMode="External"/><Relationship Id="rId252" Type="http://schemas.openxmlformats.org/officeDocument/2006/relationships/hyperlink" Target="https://www.reddit.com/r/AmItheAsshole/comments/1b18fhp/aita_for_telling_my_fianc&#233;_she_cant_invite_her/ksd1n00/" TargetMode="External"/><Relationship Id="rId1187" Type="http://schemas.openxmlformats.org/officeDocument/2006/relationships/hyperlink" Target="https://www.reddit.com/r/AmItheAsshole/comments/1b15jv0/aita_for_making_my_wife_cry_several_times_over/kscwoj4/" TargetMode="External"/><Relationship Id="rId112" Type="http://schemas.openxmlformats.org/officeDocument/2006/relationships/hyperlink" Target="https://www.reddit.com/r/AmItheAsshole/comments/1b1csgp/aita_weekend_drinker/ksdvlf4/" TargetMode="External"/><Relationship Id="rId557" Type="http://schemas.openxmlformats.org/officeDocument/2006/relationships/hyperlink" Target="https://www.reddit.com/r/AmItheAsshole/comments/1b15jv0/aita_for_making_my_wife_cry_several_times_over/kscpb68/" TargetMode="External"/><Relationship Id="rId764" Type="http://schemas.openxmlformats.org/officeDocument/2006/relationships/hyperlink" Target="https://www.reddit.com/r/AmItheAsshole/comments/1b15jv0/aita_for_making_my_wife_cry_several_times_over/kscilof/" TargetMode="External"/><Relationship Id="rId971" Type="http://schemas.openxmlformats.org/officeDocument/2006/relationships/hyperlink" Target="https://www.reddit.com/r/AmItheAsshole/comments/1b15jv0/aita_for_making_my_wife_cry_several_times_over/kscpc2s/" TargetMode="External"/><Relationship Id="rId1394" Type="http://schemas.openxmlformats.org/officeDocument/2006/relationships/hyperlink" Target="https://www.reddit.com/r/AmItheAsshole/comments/1b129kb/aita_for_being_sad_because_my_bf_refused_to_bring/ksce51g/" TargetMode="External"/><Relationship Id="rId1699" Type="http://schemas.openxmlformats.org/officeDocument/2006/relationships/hyperlink" Target="https://www.reddit.com/r/AmItheAsshole/comments/1b0p7sm/aita_for_keeping_my_fianc&#233;s_old_wedding_photos/ks9x31r/" TargetMode="External"/><Relationship Id="rId417" Type="http://schemas.openxmlformats.org/officeDocument/2006/relationships/hyperlink" Target="https://www.reddit.com/r/AmItheAsshole/comments/1b18fhp/aita_for_telling_my_fianc&#233;_she_cant_invite_her/ksd2jo5/" TargetMode="External"/><Relationship Id="rId624" Type="http://schemas.openxmlformats.org/officeDocument/2006/relationships/hyperlink" Target="https://www.reddit.com/r/AmItheAsshole/comments/1b15jv0/aita_for_making_my_wife_cry_several_times_over/kscykm6/" TargetMode="External"/><Relationship Id="rId831" Type="http://schemas.openxmlformats.org/officeDocument/2006/relationships/hyperlink" Target="https://www.reddit.com/r/AmItheAsshole/comments/1b15jv0/aita_for_making_my_wife_cry_several_times_over/ksdki9g/" TargetMode="External"/><Relationship Id="rId1047" Type="http://schemas.openxmlformats.org/officeDocument/2006/relationships/hyperlink" Target="https://www.reddit.com/r/AmItheAsshole/comments/1b15jv0/aita_for_making_my_wife_cry_several_times_over/ksdph42/" TargetMode="External"/><Relationship Id="rId1254" Type="http://schemas.openxmlformats.org/officeDocument/2006/relationships/hyperlink" Target="https://www.reddit.com/r/AmItheAsshole/comments/1b147ja/aita_for_using_ac_in_austin_tx/kscb7vn/" TargetMode="External"/><Relationship Id="rId1461" Type="http://schemas.openxmlformats.org/officeDocument/2006/relationships/hyperlink" Target="https://www.reddit.com/r/AmItheAsshole/comments/1b10y5y/aita_for_stopping_my_wife_visiting_for_the/ksbvign/" TargetMode="External"/><Relationship Id="rId929" Type="http://schemas.openxmlformats.org/officeDocument/2006/relationships/hyperlink" Target="https://www.reddit.com/r/AmItheAsshole/comments/1b15jv0/aita_for_making_my_wife_cry_several_times_over/kschmi5/" TargetMode="External"/><Relationship Id="rId1114" Type="http://schemas.openxmlformats.org/officeDocument/2006/relationships/hyperlink" Target="https://www.reddit.com/r/AmItheAsshole/comments/1b15jv0/aita_for_making_my_wife_cry_several_times_over/kscyagr/" TargetMode="External"/><Relationship Id="rId1321" Type="http://schemas.openxmlformats.org/officeDocument/2006/relationships/hyperlink" Target="https://www.reddit.com/r/AmItheAsshole/comments/1b129kb/aita_for_being_sad_because_my_bf_refused_to_bring/ksc2eey/" TargetMode="External"/><Relationship Id="rId1559" Type="http://schemas.openxmlformats.org/officeDocument/2006/relationships/hyperlink" Target="https://www.reddit.com/r/AmItheAsshole/comments/1b0qmjf/aita_for_not_being_okay_with_my_husband_going/ks9ys6j/" TargetMode="External"/><Relationship Id="rId1766" Type="http://schemas.openxmlformats.org/officeDocument/2006/relationships/hyperlink" Target="https://www.reddit.com/r/AmItheAsshole/comments/1b0p6uh/aita_for_telling_my_wife_to_stop_dying_her_dog/ksaxezt/" TargetMode="External"/><Relationship Id="rId58" Type="http://schemas.openxmlformats.org/officeDocument/2006/relationships/hyperlink" Target="https://www.reddit.com/r/AmItheAsshole/comments/1b1csgp/aita_weekend_drinker/ksdmo1c/" TargetMode="External"/><Relationship Id="rId1419" Type="http://schemas.openxmlformats.org/officeDocument/2006/relationships/hyperlink" Target="https://www.reddit.com/r/AmItheAsshole/comments/1b11ops/aita_for_ending_a_conflict_in_a_way_my_husband/ksbt832/" TargetMode="External"/><Relationship Id="rId1626" Type="http://schemas.openxmlformats.org/officeDocument/2006/relationships/hyperlink" Target="https://www.reddit.com/r/AmItheAsshole/comments/1b0qhrs/aita_for_buying_my_girlfriend_possibly_ex_gf_a/ks9yz5m/" TargetMode="External"/><Relationship Id="rId1833" Type="http://schemas.openxmlformats.org/officeDocument/2006/relationships/hyperlink" Target="https://www.reddit.com/r/AmItheAsshole/comments/1b0ltn0/aita_for_not_spending_time_with_my_gf/ks90l5w/" TargetMode="External"/><Relationship Id="rId274" Type="http://schemas.openxmlformats.org/officeDocument/2006/relationships/hyperlink" Target="https://www.reddit.com/r/AmItheAsshole/comments/1b18fhp/aita_for_telling_my_fianc&#233;_she_cant_invite_her/ksdafji/" TargetMode="External"/><Relationship Id="rId481" Type="http://schemas.openxmlformats.org/officeDocument/2006/relationships/hyperlink" Target="https://www.reddit.com/r/AmItheAsshole/comments/1b15jv0/aita_for_making_my_wife_cry_several_times_over/kscogl9/" TargetMode="External"/><Relationship Id="rId134" Type="http://schemas.openxmlformats.org/officeDocument/2006/relationships/hyperlink" Target="https://www.reddit.com/r/AmItheAsshole/comments/1b1c1hc/aita_i_want_my_wife_to_return_my_bday_gift/ksdqdx9/" TargetMode="External"/><Relationship Id="rId579" Type="http://schemas.openxmlformats.org/officeDocument/2006/relationships/hyperlink" Target="https://www.reddit.com/r/AmItheAsshole/comments/1b15jv0/aita_for_making_my_wife_cry_several_times_over/kscsq51/" TargetMode="External"/><Relationship Id="rId786" Type="http://schemas.openxmlformats.org/officeDocument/2006/relationships/hyperlink" Target="https://www.reddit.com/r/AmItheAsshole/comments/1b15jv0/aita_for_making_my_wife_cry_several_times_over/kscm5fk/" TargetMode="External"/><Relationship Id="rId993" Type="http://schemas.openxmlformats.org/officeDocument/2006/relationships/hyperlink" Target="https://www.reddit.com/r/AmItheAsshole/comments/1b15jv0/aita_for_making_my_wife_cry_several_times_over/ksct1ei/" TargetMode="External"/><Relationship Id="rId341" Type="http://schemas.openxmlformats.org/officeDocument/2006/relationships/hyperlink" Target="https://www.reddit.com/r/AmItheAsshole/comments/1b18fhp/aita_for_telling_my_fianc&#233;_she_cant_invite_her/ksdlkhm/" TargetMode="External"/><Relationship Id="rId439" Type="http://schemas.openxmlformats.org/officeDocument/2006/relationships/hyperlink" Target="https://www.reddit.com/r/AmItheAsshole/comments/1b16ut4/wibta_if_i_stopped_paying_for_groceries/kscoeb0/" TargetMode="External"/><Relationship Id="rId646" Type="http://schemas.openxmlformats.org/officeDocument/2006/relationships/hyperlink" Target="https://www.reddit.com/r/AmItheAsshole/comments/1b15jv0/aita_for_making_my_wife_cry_several_times_over/ksd2ial/" TargetMode="External"/><Relationship Id="rId1069" Type="http://schemas.openxmlformats.org/officeDocument/2006/relationships/hyperlink" Target="https://www.reddit.com/r/AmItheAsshole/comments/1b15jv0/aita_for_making_my_wife_cry_several_times_over/ksd1sxi/" TargetMode="External"/><Relationship Id="rId1276" Type="http://schemas.openxmlformats.org/officeDocument/2006/relationships/hyperlink" Target="https://www.reddit.com/r/AmItheAsshole/comments/1b129kb/aita_for_being_sad_because_my_bf_refused_to_bring/ksbzeu7/" TargetMode="External"/><Relationship Id="rId1483" Type="http://schemas.openxmlformats.org/officeDocument/2006/relationships/hyperlink" Target="https://www.reddit.com/r/AmItheAsshole/comments/1b0zogp/aita_because_of_my_mom/ksbgwzm/" TargetMode="External"/><Relationship Id="rId201" Type="http://schemas.openxmlformats.org/officeDocument/2006/relationships/hyperlink" Target="https://www.reddit.com/r/AmItheAsshole/comments/1b18fhp/aita_for_telling_my_fianc&#233;_she_cant_invite_her/kscwaqh/" TargetMode="External"/><Relationship Id="rId506" Type="http://schemas.openxmlformats.org/officeDocument/2006/relationships/hyperlink" Target="https://www.reddit.com/r/AmItheAsshole/comments/1b15jv0/aita_for_making_my_wife_cry_several_times_over/kscq3qz/" TargetMode="External"/><Relationship Id="rId853" Type="http://schemas.openxmlformats.org/officeDocument/2006/relationships/hyperlink" Target="https://www.reddit.com/r/AmItheAsshole/comments/1b15jv0/aita_for_making_my_wife_cry_several_times_over/kscnsbv/" TargetMode="External"/><Relationship Id="rId1136" Type="http://schemas.openxmlformats.org/officeDocument/2006/relationships/hyperlink" Target="https://www.reddit.com/r/AmItheAsshole/comments/1b15jv0/aita_for_making_my_wife_cry_several_times_over/kscsp13/" TargetMode="External"/><Relationship Id="rId1690" Type="http://schemas.openxmlformats.org/officeDocument/2006/relationships/hyperlink" Target="https://www.reddit.com/r/AmItheAsshole/comments/1b0p7sm/aita_for_keeping_my_fianc&#233;s_old_wedding_photos/ks9hf6p/" TargetMode="External"/><Relationship Id="rId1788" Type="http://schemas.openxmlformats.org/officeDocument/2006/relationships/hyperlink" Target="https://www.reddit.com/r/AmItheAsshole/comments/1b0nlja/aita_for_saying_i_dont_want_to_go_on_a_trip_for/ks96t67/" TargetMode="External"/><Relationship Id="rId713" Type="http://schemas.openxmlformats.org/officeDocument/2006/relationships/hyperlink" Target="https://www.reddit.com/r/AmItheAsshole/comments/1b15jv0/aita_for_making_my_wife_cry_several_times_over/ksdmxve/" TargetMode="External"/><Relationship Id="rId920" Type="http://schemas.openxmlformats.org/officeDocument/2006/relationships/hyperlink" Target="https://www.reddit.com/r/AmItheAsshole/comments/1b15jv0/aita_for_making_my_wife_cry_several_times_over/kscre3i/" TargetMode="External"/><Relationship Id="rId1343" Type="http://schemas.openxmlformats.org/officeDocument/2006/relationships/hyperlink" Target="https://www.reddit.com/r/AmItheAsshole/comments/1b129kb/aita_for_being_sad_because_my_bf_refused_to_bring/ksby15t/" TargetMode="External"/><Relationship Id="rId1550" Type="http://schemas.openxmlformats.org/officeDocument/2006/relationships/hyperlink" Target="https://www.reddit.com/r/AmItheAsshole/comments/1b0tewp/aita_for_asking_my_gf_to_stay_up_later/ksa6ntu/" TargetMode="External"/><Relationship Id="rId1648" Type="http://schemas.openxmlformats.org/officeDocument/2006/relationships/hyperlink" Target="https://www.reddit.com/r/AmItheAsshole/comments/1b0qhrs/aita_for_buying_my_girlfriend_possibly_ex_gf_a/ks9qg8a/" TargetMode="External"/><Relationship Id="rId1203" Type="http://schemas.openxmlformats.org/officeDocument/2006/relationships/hyperlink" Target="https://www.reddit.com/r/AmItheAsshole/comments/1b147ja/aita_for_using_ac_in_austin_tx/ksc9amu/" TargetMode="External"/><Relationship Id="rId1410" Type="http://schemas.openxmlformats.org/officeDocument/2006/relationships/hyperlink" Target="https://www.reddit.com/r/AmItheAsshole/comments/1b129kb/aita_for_being_sad_because_my_bf_refused_to_bring/ksccgol/" TargetMode="External"/><Relationship Id="rId1508" Type="http://schemas.openxmlformats.org/officeDocument/2006/relationships/hyperlink" Target="https://www.reddit.com/r/AmItheAsshole/comments/1b0zogp/aita_because_of_my_mom/ksblljh/" TargetMode="External"/><Relationship Id="rId1715" Type="http://schemas.openxmlformats.org/officeDocument/2006/relationships/hyperlink" Target="https://www.reddit.com/r/AmItheAsshole/comments/1b0p6uh/aita_for_telling_my_wife_to_stop_dying_her_dog/ks9d0g5/" TargetMode="External"/><Relationship Id="rId296" Type="http://schemas.openxmlformats.org/officeDocument/2006/relationships/hyperlink" Target="https://www.reddit.com/r/AmItheAsshole/comments/1b18fhp/aita_for_telling_my_fianc&#233;_she_cant_invite_her/ksdlsun/" TargetMode="External"/><Relationship Id="rId156" Type="http://schemas.openxmlformats.org/officeDocument/2006/relationships/hyperlink" Target="https://www.reddit.com/r/AmItheAsshole/comments/1b1blvx/aita_for_not_picking_up_my_dogs_poop/ksdgnk3/" TargetMode="External"/><Relationship Id="rId363" Type="http://schemas.openxmlformats.org/officeDocument/2006/relationships/hyperlink" Target="https://www.reddit.com/r/AmItheAsshole/comments/1b18fhp/aita_for_telling_my_fianc&#233;_she_cant_invite_her/ksd3nfa/" TargetMode="External"/><Relationship Id="rId570" Type="http://schemas.openxmlformats.org/officeDocument/2006/relationships/hyperlink" Target="https://www.reddit.com/r/AmItheAsshole/comments/1b15jv0/aita_for_making_my_wife_cry_several_times_over/kscrt2g/" TargetMode="External"/><Relationship Id="rId223" Type="http://schemas.openxmlformats.org/officeDocument/2006/relationships/hyperlink" Target="https://www.reddit.com/r/AmItheAsshole/comments/1b18fhp/aita_for_telling_my_fianc&#233;_she_cant_invite_her/kscysy6/" TargetMode="External"/><Relationship Id="rId430" Type="http://schemas.openxmlformats.org/officeDocument/2006/relationships/hyperlink" Target="https://www.reddit.com/r/AmItheAsshole/comments/1b18fhp/aita_for_telling_my_fianc&#233;_she_cant_invite_her/ksd4d1v/" TargetMode="External"/><Relationship Id="rId668" Type="http://schemas.openxmlformats.org/officeDocument/2006/relationships/hyperlink" Target="https://www.reddit.com/r/AmItheAsshole/comments/1b15jv0/aita_for_making_my_wife_cry_several_times_over/ksd7x8l/" TargetMode="External"/><Relationship Id="rId875" Type="http://schemas.openxmlformats.org/officeDocument/2006/relationships/hyperlink" Target="https://www.reddit.com/r/AmItheAsshole/comments/1b15jv0/aita_for_making_my_wife_cry_several_times_over/kscqls7/" TargetMode="External"/><Relationship Id="rId1060" Type="http://schemas.openxmlformats.org/officeDocument/2006/relationships/hyperlink" Target="https://www.reddit.com/r/AmItheAsshole/comments/1b15jv0/aita_for_making_my_wife_cry_several_times_over/ksdrkx6/" TargetMode="External"/><Relationship Id="rId1298" Type="http://schemas.openxmlformats.org/officeDocument/2006/relationships/hyperlink" Target="https://www.reddit.com/r/AmItheAsshole/comments/1b129kb/aita_for_being_sad_because_my_bf_refused_to_bring/ksbyrg1/" TargetMode="External"/><Relationship Id="rId528" Type="http://schemas.openxmlformats.org/officeDocument/2006/relationships/hyperlink" Target="https://www.reddit.com/r/AmItheAsshole/comments/1b15jv0/aita_for_making_my_wife_cry_several_times_over/ksd05mr/" TargetMode="External"/><Relationship Id="rId735" Type="http://schemas.openxmlformats.org/officeDocument/2006/relationships/hyperlink" Target="https://www.reddit.com/r/AmItheAsshole/comments/1b15jv0/aita_for_making_my_wife_cry_several_times_over/ksdrk9d/" TargetMode="External"/><Relationship Id="rId942" Type="http://schemas.openxmlformats.org/officeDocument/2006/relationships/hyperlink" Target="https://www.reddit.com/r/AmItheAsshole/comments/1b15jv0/aita_for_making_my_wife_cry_several_times_over/kscwo4w/" TargetMode="External"/><Relationship Id="rId1158" Type="http://schemas.openxmlformats.org/officeDocument/2006/relationships/hyperlink" Target="https://www.reddit.com/r/AmItheAsshole/comments/1b15jv0/aita_for_making_my_wife_cry_several_times_over/ksctnp9/" TargetMode="External"/><Relationship Id="rId1365" Type="http://schemas.openxmlformats.org/officeDocument/2006/relationships/hyperlink" Target="https://www.reddit.com/r/AmItheAsshole/comments/1b129kb/aita_for_being_sad_because_my_bf_refused_to_bring/ksbxk2x/" TargetMode="External"/><Relationship Id="rId1572" Type="http://schemas.openxmlformats.org/officeDocument/2006/relationships/hyperlink" Target="https://www.reddit.com/r/AmItheAsshole/comments/1b0qmjf/aita_for_not_being_okay_with_my_husband_going/ksbwfwm/" TargetMode="External"/><Relationship Id="rId1018" Type="http://schemas.openxmlformats.org/officeDocument/2006/relationships/hyperlink" Target="https://www.reddit.com/r/AmItheAsshole/comments/1b15jv0/aita_for_making_my_wife_cry_several_times_over/kscstoq/" TargetMode="External"/><Relationship Id="rId1225" Type="http://schemas.openxmlformats.org/officeDocument/2006/relationships/hyperlink" Target="https://www.reddit.com/r/AmItheAsshole/comments/1b147ja/aita_for_using_ac_in_austin_tx/ksd72ru/" TargetMode="External"/><Relationship Id="rId1432" Type="http://schemas.openxmlformats.org/officeDocument/2006/relationships/hyperlink" Target="https://www.reddit.com/r/AmItheAsshole/comments/1b10y5y/aita_for_stopping_my_wife_visiting_for_the/ksbm35n/" TargetMode="External"/><Relationship Id="rId71" Type="http://schemas.openxmlformats.org/officeDocument/2006/relationships/hyperlink" Target="https://www.reddit.com/r/AmItheAsshole/comments/1b1csgp/aita_weekend_drinker/ksdq8vn/" TargetMode="External"/><Relationship Id="rId802" Type="http://schemas.openxmlformats.org/officeDocument/2006/relationships/hyperlink" Target="https://www.reddit.com/r/AmItheAsshole/comments/1b15jv0/aita_for_making_my_wife_cry_several_times_over/kscoqhq/" TargetMode="External"/><Relationship Id="rId1737" Type="http://schemas.openxmlformats.org/officeDocument/2006/relationships/hyperlink" Target="https://www.reddit.com/r/AmItheAsshole/comments/1b0p6uh/aita_for_telling_my_wife_to_stop_dying_her_dog/ksdjtai/" TargetMode="External"/><Relationship Id="rId29" Type="http://schemas.openxmlformats.org/officeDocument/2006/relationships/hyperlink" Target="https://www.reddit.com/r/AmItheAsshole/comments/1b0xkqg/aita_for_not_wanting_my_boyfriends_mom_to_move_in/" TargetMode="External"/><Relationship Id="rId178" Type="http://schemas.openxmlformats.org/officeDocument/2006/relationships/hyperlink" Target="https://www.reddit.com/r/AmItheAsshole/comments/1b1blvx/aita_for_not_picking_up_my_dogs_poop/ksdevog/" TargetMode="External"/><Relationship Id="rId1804" Type="http://schemas.openxmlformats.org/officeDocument/2006/relationships/hyperlink" Target="https://www.reddit.com/r/AmItheAsshole/comments/1b0nann/aita_for_being_frustrated_my_wife_is_changing_my/ks9btiy/" TargetMode="External"/><Relationship Id="rId385" Type="http://schemas.openxmlformats.org/officeDocument/2006/relationships/hyperlink" Target="https://www.reddit.com/r/AmItheAsshole/comments/1b18fhp/aita_for_telling_my_fianc&#233;_she_cant_invite_her/ksdu89v/" TargetMode="External"/><Relationship Id="rId592" Type="http://schemas.openxmlformats.org/officeDocument/2006/relationships/hyperlink" Target="https://www.reddit.com/r/AmItheAsshole/comments/1b15jv0/aita_for_making_my_wife_cry_several_times_over/ksctne7/" TargetMode="External"/><Relationship Id="rId245" Type="http://schemas.openxmlformats.org/officeDocument/2006/relationships/hyperlink" Target="https://www.reddit.com/r/AmItheAsshole/comments/1b18fhp/aita_for_telling_my_fianc&#233;_she_cant_invite_her/ksczswz/" TargetMode="External"/><Relationship Id="rId452" Type="http://schemas.openxmlformats.org/officeDocument/2006/relationships/hyperlink" Target="https://www.reddit.com/r/AmItheAsshole/comments/1b16ut4/wibta_if_i_stopped_paying_for_groceries/ksdynvy/" TargetMode="External"/><Relationship Id="rId897" Type="http://schemas.openxmlformats.org/officeDocument/2006/relationships/hyperlink" Target="https://www.reddit.com/r/AmItheAsshole/comments/1b15jv0/aita_for_making_my_wife_cry_several_times_over/ksckpk1/" TargetMode="External"/><Relationship Id="rId1082" Type="http://schemas.openxmlformats.org/officeDocument/2006/relationships/hyperlink" Target="https://www.reddit.com/r/AmItheAsshole/comments/1b15jv0/aita_for_making_my_wife_cry_several_times_over/ksdi4ns/" TargetMode="External"/><Relationship Id="rId105" Type="http://schemas.openxmlformats.org/officeDocument/2006/relationships/hyperlink" Target="https://www.reddit.com/r/AmItheAsshole/comments/1b1csgp/aita_weekend_drinker/ksdvs49/" TargetMode="External"/><Relationship Id="rId312" Type="http://schemas.openxmlformats.org/officeDocument/2006/relationships/hyperlink" Target="https://www.reddit.com/r/AmItheAsshole/comments/1b18fhp/aita_for_telling_my_fianc&#233;_she_cant_invite_her/ksdy9zo/" TargetMode="External"/><Relationship Id="rId757" Type="http://schemas.openxmlformats.org/officeDocument/2006/relationships/hyperlink" Target="https://www.reddit.com/r/AmItheAsshole/comments/1b15jv0/aita_for_making_my_wife_cry_several_times_over/ksdwk6v/" TargetMode="External"/><Relationship Id="rId964" Type="http://schemas.openxmlformats.org/officeDocument/2006/relationships/hyperlink" Target="https://www.reddit.com/r/AmItheAsshole/comments/1b15jv0/aita_for_making_my_wife_cry_several_times_over/kscqt54/" TargetMode="External"/><Relationship Id="rId1387" Type="http://schemas.openxmlformats.org/officeDocument/2006/relationships/hyperlink" Target="https://www.reddit.com/r/AmItheAsshole/comments/1b129kb/aita_for_being_sad_because_my_bf_refused_to_bring/kscakuw/" TargetMode="External"/><Relationship Id="rId1594" Type="http://schemas.openxmlformats.org/officeDocument/2006/relationships/hyperlink" Target="https://www.reddit.com/r/AmItheAsshole/comments/1b0qmjf/aita_for_not_being_okay_with_my_husband_going/ksa23dz/" TargetMode="External"/><Relationship Id="rId93" Type="http://schemas.openxmlformats.org/officeDocument/2006/relationships/hyperlink" Target="https://www.reddit.com/r/AmItheAsshole/comments/1b1csgp/aita_weekend_drinker/ksdmqh4/" TargetMode="External"/><Relationship Id="rId617" Type="http://schemas.openxmlformats.org/officeDocument/2006/relationships/hyperlink" Target="https://www.reddit.com/r/AmItheAsshole/comments/1b15jv0/aita_for_making_my_wife_cry_several_times_over/kscxg6i/" TargetMode="External"/><Relationship Id="rId824" Type="http://schemas.openxmlformats.org/officeDocument/2006/relationships/hyperlink" Target="https://www.reddit.com/r/AmItheAsshole/comments/1b15jv0/aita_for_making_my_wife_cry_several_times_over/kscgvzk/" TargetMode="External"/><Relationship Id="rId1247" Type="http://schemas.openxmlformats.org/officeDocument/2006/relationships/hyperlink" Target="https://www.reddit.com/r/AmItheAsshole/comments/1b147ja/aita_for_using_ac_in_austin_tx/ksc9ijp/" TargetMode="External"/><Relationship Id="rId1454" Type="http://schemas.openxmlformats.org/officeDocument/2006/relationships/hyperlink" Target="https://www.reddit.com/r/AmItheAsshole/comments/1b10y5y/aita_for_stopping_my_wife_visiting_for_the/ksbrcea/" TargetMode="External"/><Relationship Id="rId1661" Type="http://schemas.openxmlformats.org/officeDocument/2006/relationships/hyperlink" Target="https://www.reddit.com/r/AmItheAsshole/comments/1b0qhrs/aita_for_buying_my_girlfriend_possibly_ex_gf_a/ksahh1y/" TargetMode="External"/><Relationship Id="rId1107" Type="http://schemas.openxmlformats.org/officeDocument/2006/relationships/hyperlink" Target="https://www.reddit.com/r/AmItheAsshole/comments/1b15jv0/aita_for_making_my_wife_cry_several_times_over/ksdag00/" TargetMode="External"/><Relationship Id="rId1314" Type="http://schemas.openxmlformats.org/officeDocument/2006/relationships/hyperlink" Target="https://www.reddit.com/r/AmItheAsshole/comments/1b129kb/aita_for_being_sad_because_my_bf_refused_to_bring/ksbzym5/" TargetMode="External"/><Relationship Id="rId1521" Type="http://schemas.openxmlformats.org/officeDocument/2006/relationships/hyperlink" Target="https://www.reddit.com/r/AmItheAsshole/comments/1b0zogp/aita_because_of_my_mom/ksbol16/" TargetMode="External"/><Relationship Id="rId1759" Type="http://schemas.openxmlformats.org/officeDocument/2006/relationships/hyperlink" Target="https://www.reddit.com/r/AmItheAsshole/comments/1b0p6uh/aita_for_telling_my_wife_to_stop_dying_her_dog/ksaizk0/" TargetMode="External"/><Relationship Id="rId1619" Type="http://schemas.openxmlformats.org/officeDocument/2006/relationships/hyperlink" Target="https://www.reddit.com/r/AmItheAsshole/comments/1b0qhrs/aita_for_buying_my_girlfriend_possibly_ex_gf_a/ks9jrhj/" TargetMode="External"/><Relationship Id="rId1826" Type="http://schemas.openxmlformats.org/officeDocument/2006/relationships/hyperlink" Target="https://www.reddit.com/r/AmItheAsshole/comments/1b0ltn0/aita_for_not_spending_time_with_my_gf/ks8u7oc/" TargetMode="External"/><Relationship Id="rId20" Type="http://schemas.openxmlformats.org/officeDocument/2006/relationships/hyperlink" Target="https://www.reddit.com/r/AmItheAsshole/comments/1b0qlsr/aita_for_not_apologizing_to_my_partner_after/" TargetMode="External"/><Relationship Id="rId267" Type="http://schemas.openxmlformats.org/officeDocument/2006/relationships/hyperlink" Target="https://www.reddit.com/r/AmItheAsshole/comments/1b18fhp/aita_for_telling_my_fianc&#233;_she_cant_invite_her/ksd78sm/" TargetMode="External"/><Relationship Id="rId474" Type="http://schemas.openxmlformats.org/officeDocument/2006/relationships/hyperlink" Target="https://www.reddit.com/r/AmItheAsshole/comments/1b15jv0/aita_for_making_my_wife_cry_several_times_over/kscpl94/" TargetMode="External"/><Relationship Id="rId127" Type="http://schemas.openxmlformats.org/officeDocument/2006/relationships/hyperlink" Target="https://www.reddit.com/r/AmItheAsshole/comments/1b1c1hc/aita_i_want_my_wife_to_return_my_bday_gift/ksdwm8t/" TargetMode="External"/><Relationship Id="rId681" Type="http://schemas.openxmlformats.org/officeDocument/2006/relationships/hyperlink" Target="https://www.reddit.com/r/AmItheAsshole/comments/1b15jv0/aita_for_making_my_wife_cry_several_times_over/ksder95/" TargetMode="External"/><Relationship Id="rId779" Type="http://schemas.openxmlformats.org/officeDocument/2006/relationships/hyperlink" Target="https://www.reddit.com/r/AmItheAsshole/comments/1b15jv0/aita_for_making_my_wife_cry_several_times_over/kscq9fl/" TargetMode="External"/><Relationship Id="rId986" Type="http://schemas.openxmlformats.org/officeDocument/2006/relationships/hyperlink" Target="https://www.reddit.com/r/AmItheAsshole/comments/1b15jv0/aita_for_making_my_wife_cry_several_times_over/ksdmiad/" TargetMode="External"/><Relationship Id="rId334" Type="http://schemas.openxmlformats.org/officeDocument/2006/relationships/hyperlink" Target="https://www.reddit.com/r/AmItheAsshole/comments/1b18fhp/aita_for_telling_my_fianc&#233;_she_cant_invite_her/ksd02vl/" TargetMode="External"/><Relationship Id="rId541" Type="http://schemas.openxmlformats.org/officeDocument/2006/relationships/hyperlink" Target="https://www.reddit.com/r/AmItheAsshole/comments/1b15jv0/aita_for_making_my_wife_cry_several_times_over/ksd67vj/" TargetMode="External"/><Relationship Id="rId639" Type="http://schemas.openxmlformats.org/officeDocument/2006/relationships/hyperlink" Target="https://www.reddit.com/r/AmItheAsshole/comments/1b15jv0/aita_for_making_my_wife_cry_several_times_over/ksd1diy/" TargetMode="External"/><Relationship Id="rId1171" Type="http://schemas.openxmlformats.org/officeDocument/2006/relationships/hyperlink" Target="https://www.reddit.com/r/AmItheAsshole/comments/1b15jv0/aita_for_making_my_wife_cry_several_times_over/kscxuag/" TargetMode="External"/><Relationship Id="rId1269" Type="http://schemas.openxmlformats.org/officeDocument/2006/relationships/hyperlink" Target="https://www.reddit.com/r/AmItheAsshole/comments/1b13t3z/aita_for_getting_a_tattoo_and_piercings_without/ksc5983/" TargetMode="External"/><Relationship Id="rId1476" Type="http://schemas.openxmlformats.org/officeDocument/2006/relationships/hyperlink" Target="https://www.reddit.com/r/AmItheAsshole/comments/1b10y5y/aita_for_stopping_my_wife_visiting_for_the/ksc5gj2/" TargetMode="External"/><Relationship Id="rId401" Type="http://schemas.openxmlformats.org/officeDocument/2006/relationships/hyperlink" Target="https://www.reddit.com/r/AmItheAsshole/comments/1b18fhp/aita_for_telling_my_fianc&#233;_she_cant_invite_her/ksdydlp/" TargetMode="External"/><Relationship Id="rId846" Type="http://schemas.openxmlformats.org/officeDocument/2006/relationships/hyperlink" Target="https://www.reddit.com/r/AmItheAsshole/comments/1b15jv0/aita_for_making_my_wife_cry_several_times_over/ksd9kcp/" TargetMode="External"/><Relationship Id="rId1031" Type="http://schemas.openxmlformats.org/officeDocument/2006/relationships/hyperlink" Target="https://www.reddit.com/r/AmItheAsshole/comments/1b15jv0/aita_for_making_my_wife_cry_several_times_over/kscualw/" TargetMode="External"/><Relationship Id="rId1129" Type="http://schemas.openxmlformats.org/officeDocument/2006/relationships/hyperlink" Target="https://www.reddit.com/r/AmItheAsshole/comments/1b15jv0/aita_for_making_my_wife_cry_several_times_over/kscxut9/" TargetMode="External"/><Relationship Id="rId1683" Type="http://schemas.openxmlformats.org/officeDocument/2006/relationships/hyperlink" Target="https://www.reddit.com/r/AmItheAsshole/comments/1b0p7sm/aita_for_keeping_my_fianc&#233;s_old_wedding_photos/ks9cgwq/" TargetMode="External"/><Relationship Id="rId706" Type="http://schemas.openxmlformats.org/officeDocument/2006/relationships/hyperlink" Target="https://www.reddit.com/r/AmItheAsshole/comments/1b15jv0/aita_for_making_my_wife_cry_several_times_over/ksdkyaf/" TargetMode="External"/><Relationship Id="rId913" Type="http://schemas.openxmlformats.org/officeDocument/2006/relationships/hyperlink" Target="https://www.reddit.com/r/AmItheAsshole/comments/1b15jv0/aita_for_making_my_wife_cry_several_times_over/ksdvzww/" TargetMode="External"/><Relationship Id="rId1336" Type="http://schemas.openxmlformats.org/officeDocument/2006/relationships/hyperlink" Target="https://www.reddit.com/r/AmItheAsshole/comments/1b129kb/aita_for_being_sad_because_my_bf_refused_to_bring/ksbxw2l/" TargetMode="External"/><Relationship Id="rId1543" Type="http://schemas.openxmlformats.org/officeDocument/2006/relationships/hyperlink" Target="https://www.reddit.com/r/AmItheAsshole/comments/1b0v9y0/aita_for_telling_my_boyfriend_i_feel_betrayed/ksd4516/" TargetMode="External"/><Relationship Id="rId1750" Type="http://schemas.openxmlformats.org/officeDocument/2006/relationships/hyperlink" Target="https://www.reddit.com/r/AmItheAsshole/comments/1b0p6uh/aita_for_telling_my_wife_to_stop_dying_her_dog/ksa6q4q/" TargetMode="External"/><Relationship Id="rId42" Type="http://schemas.openxmlformats.org/officeDocument/2006/relationships/hyperlink" Target="https://www.reddit.com/r/AmItheAsshole/comments/1b147ja/aita_for_using_ac_in_austin_tx/" TargetMode="External"/><Relationship Id="rId1403" Type="http://schemas.openxmlformats.org/officeDocument/2006/relationships/hyperlink" Target="https://www.reddit.com/r/AmItheAsshole/comments/1b129kb/aita_for_being_sad_because_my_bf_refused_to_bring/ksceoj5/" TargetMode="External"/><Relationship Id="rId1610" Type="http://schemas.openxmlformats.org/officeDocument/2006/relationships/hyperlink" Target="https://www.reddit.com/r/AmItheAsshole/comments/1b0qhrs/aita_for_buying_my_girlfriend_possibly_ex_gf_a/ks9jy8r/" TargetMode="External"/><Relationship Id="rId191" Type="http://schemas.openxmlformats.org/officeDocument/2006/relationships/hyperlink" Target="https://www.reddit.com/r/AmItheAsshole/comments/1b18fhp/aita_for_telling_my_fianc&#233;_she_cant_invite_her/kscwvpz/" TargetMode="External"/><Relationship Id="rId1708" Type="http://schemas.openxmlformats.org/officeDocument/2006/relationships/hyperlink" Target="https://www.reddit.com/r/AmItheAsshole/comments/1b0p6uh/aita_for_telling_my_wife_to_stop_dying_her_dog/ks9hn4n/" TargetMode="External"/><Relationship Id="rId289" Type="http://schemas.openxmlformats.org/officeDocument/2006/relationships/hyperlink" Target="https://www.reddit.com/r/AmItheAsshole/comments/1b18fhp/aita_for_telling_my_fianc&#233;_she_cant_invite_her/ksdjp22/" TargetMode="External"/><Relationship Id="rId496" Type="http://schemas.openxmlformats.org/officeDocument/2006/relationships/hyperlink" Target="https://www.reddit.com/r/AmItheAsshole/comments/1b15jv0/aita_for_making_my_wife_cry_several_times_over/kscnjh2/" TargetMode="External"/><Relationship Id="rId149" Type="http://schemas.openxmlformats.org/officeDocument/2006/relationships/hyperlink" Target="https://www.reddit.com/r/AmItheAsshole/comments/1b1blvx/aita_for_not_picking_up_my_dogs_poop/ksdp6g3/" TargetMode="External"/><Relationship Id="rId356" Type="http://schemas.openxmlformats.org/officeDocument/2006/relationships/hyperlink" Target="https://www.reddit.com/r/AmItheAsshole/comments/1b18fhp/aita_for_telling_my_fianc&#233;_she_cant_invite_her/ksdh798/" TargetMode="External"/><Relationship Id="rId563" Type="http://schemas.openxmlformats.org/officeDocument/2006/relationships/hyperlink" Target="https://www.reddit.com/r/AmItheAsshole/comments/1b15jv0/aita_for_making_my_wife_cry_several_times_over/kscrczx/" TargetMode="External"/><Relationship Id="rId770" Type="http://schemas.openxmlformats.org/officeDocument/2006/relationships/hyperlink" Target="https://www.reddit.com/r/AmItheAsshole/comments/1b15jv0/aita_for_making_my_wife_cry_several_times_over/kscjv30/" TargetMode="External"/><Relationship Id="rId1193" Type="http://schemas.openxmlformats.org/officeDocument/2006/relationships/hyperlink" Target="https://www.reddit.com/r/AmItheAsshole/comments/1b15jv0/aita_for_making_my_wife_cry_several_times_over/ksd0aiu/" TargetMode="External"/><Relationship Id="rId216" Type="http://schemas.openxmlformats.org/officeDocument/2006/relationships/hyperlink" Target="https://www.reddit.com/r/AmItheAsshole/comments/1b18fhp/aita_for_telling_my_fianc&#233;_she_cant_invite_her/kscw075/" TargetMode="External"/><Relationship Id="rId423" Type="http://schemas.openxmlformats.org/officeDocument/2006/relationships/hyperlink" Target="https://www.reddit.com/r/AmItheAsshole/comments/1b18fhp/aita_for_telling_my_fianc&#233;_she_cant_invite_her/ksdhmu7/" TargetMode="External"/><Relationship Id="rId868" Type="http://schemas.openxmlformats.org/officeDocument/2006/relationships/hyperlink" Target="https://www.reddit.com/r/AmItheAsshole/comments/1b15jv0/aita_for_making_my_wife_cry_several_times_over/kscvvo7/" TargetMode="External"/><Relationship Id="rId1053" Type="http://schemas.openxmlformats.org/officeDocument/2006/relationships/hyperlink" Target="https://www.reddit.com/r/AmItheAsshole/comments/1b15jv0/aita_for_making_my_wife_cry_several_times_over/kscvvvy/" TargetMode="External"/><Relationship Id="rId1260" Type="http://schemas.openxmlformats.org/officeDocument/2006/relationships/hyperlink" Target="https://www.reddit.com/r/AmItheAsshole/comments/1b147ja/aita_for_using_ac_in_austin_tx/ksceph2/" TargetMode="External"/><Relationship Id="rId1498" Type="http://schemas.openxmlformats.org/officeDocument/2006/relationships/hyperlink" Target="https://www.reddit.com/r/AmItheAsshole/comments/1b0zogp/aita_because_of_my_mom/ksbtbgr/" TargetMode="External"/><Relationship Id="rId630" Type="http://schemas.openxmlformats.org/officeDocument/2006/relationships/hyperlink" Target="https://www.reddit.com/r/AmItheAsshole/comments/1b15jv0/aita_for_making_my_wife_cry_several_times_over/ksczwg9/" TargetMode="External"/><Relationship Id="rId728" Type="http://schemas.openxmlformats.org/officeDocument/2006/relationships/hyperlink" Target="https://www.reddit.com/r/AmItheAsshole/comments/1b15jv0/aita_for_making_my_wife_cry_several_times_over/ksdpxzt/" TargetMode="External"/><Relationship Id="rId935" Type="http://schemas.openxmlformats.org/officeDocument/2006/relationships/hyperlink" Target="https://www.reddit.com/r/AmItheAsshole/comments/1b15jv0/aita_for_making_my_wife_cry_several_times_over/kschmll/" TargetMode="External"/><Relationship Id="rId1358" Type="http://schemas.openxmlformats.org/officeDocument/2006/relationships/hyperlink" Target="https://www.reddit.com/r/AmItheAsshole/comments/1b129kb/aita_for_being_sad_because_my_bf_refused_to_bring/kscxwiv/" TargetMode="External"/><Relationship Id="rId1565" Type="http://schemas.openxmlformats.org/officeDocument/2006/relationships/hyperlink" Target="https://www.reddit.com/r/AmItheAsshole/comments/1b0qmjf/aita_for_not_being_okay_with_my_husband_going/ks9la9s/" TargetMode="External"/><Relationship Id="rId1772" Type="http://schemas.openxmlformats.org/officeDocument/2006/relationships/hyperlink" Target="https://www.reddit.com/r/AmItheAsshole/comments/1b0p4tq/aita_something_is_always_wrong/ksb4xdd/" TargetMode="External"/><Relationship Id="rId64" Type="http://schemas.openxmlformats.org/officeDocument/2006/relationships/hyperlink" Target="https://www.reddit.com/r/AmItheAsshole/comments/1b1csgp/aita_weekend_drinker/ksdnqu9/" TargetMode="External"/><Relationship Id="rId1120" Type="http://schemas.openxmlformats.org/officeDocument/2006/relationships/hyperlink" Target="https://www.reddit.com/r/AmItheAsshole/comments/1b15jv0/aita_for_making_my_wife_cry_several_times_over/ksdeada/" TargetMode="External"/><Relationship Id="rId1218" Type="http://schemas.openxmlformats.org/officeDocument/2006/relationships/hyperlink" Target="https://www.reddit.com/r/AmItheAsshole/comments/1b147ja/aita_for_using_ac_in_austin_tx/ksc7sll/" TargetMode="External"/><Relationship Id="rId1425" Type="http://schemas.openxmlformats.org/officeDocument/2006/relationships/hyperlink" Target="https://www.reddit.com/r/AmItheAsshole/comments/1b11ops/aita_for_ending_a_conflict_in_a_way_my_husband/ksby95i/" TargetMode="External"/><Relationship Id="rId1632" Type="http://schemas.openxmlformats.org/officeDocument/2006/relationships/hyperlink" Target="https://www.reddit.com/r/AmItheAsshole/comments/1b0qhrs/aita_for_buying_my_girlfriend_possibly_ex_gf_a/ksce3in/" TargetMode="External"/><Relationship Id="rId280" Type="http://schemas.openxmlformats.org/officeDocument/2006/relationships/hyperlink" Target="https://www.reddit.com/r/AmItheAsshole/comments/1b18fhp/aita_for_telling_my_fianc&#233;_she_cant_invite_her/ksddn4w/" TargetMode="External"/><Relationship Id="rId140" Type="http://schemas.openxmlformats.org/officeDocument/2006/relationships/hyperlink" Target="https://www.reddit.com/r/AmItheAsshole/comments/1b1c1hc/aita_i_want_my_wife_to_return_my_bday_gift/ksdrn72/" TargetMode="External"/><Relationship Id="rId378" Type="http://schemas.openxmlformats.org/officeDocument/2006/relationships/hyperlink" Target="https://www.reddit.com/r/AmItheAsshole/comments/1b18fhp/aita_for_telling_my_fianc&#233;_she_cant_invite_her/ksd8ju2/" TargetMode="External"/><Relationship Id="rId585" Type="http://schemas.openxmlformats.org/officeDocument/2006/relationships/hyperlink" Target="https://www.reddit.com/r/AmItheAsshole/comments/1b15jv0/aita_for_making_my_wife_cry_several_times_over/ksct7jm/" TargetMode="External"/><Relationship Id="rId792" Type="http://schemas.openxmlformats.org/officeDocument/2006/relationships/hyperlink" Target="https://www.reddit.com/r/AmItheAsshole/comments/1b15jv0/aita_for_making_my_wife_cry_several_times_over/ksdukbs/" TargetMode="External"/><Relationship Id="rId6" Type="http://schemas.openxmlformats.org/officeDocument/2006/relationships/hyperlink" Target="https://www.reddit.com/r/AmItheAsshole/comments/1b0qhrs/aita_for_buying_my_girlfriend_possibly_ex_gf_a/" TargetMode="External"/><Relationship Id="rId238" Type="http://schemas.openxmlformats.org/officeDocument/2006/relationships/hyperlink" Target="https://www.reddit.com/r/AmItheAsshole/comments/1b18fhp/aita_for_telling_my_fianc&#233;_she_cant_invite_her/ksd0hbc/" TargetMode="External"/><Relationship Id="rId445" Type="http://schemas.openxmlformats.org/officeDocument/2006/relationships/hyperlink" Target="https://www.reddit.com/r/AmItheAsshole/comments/1b16ut4/wibta_if_i_stopped_paying_for_groceries/kscr9w9/" TargetMode="External"/><Relationship Id="rId652" Type="http://schemas.openxmlformats.org/officeDocument/2006/relationships/hyperlink" Target="https://www.reddit.com/r/AmItheAsshole/comments/1b15jv0/aita_for_making_my_wife_cry_several_times_over/ksd3blx/" TargetMode="External"/><Relationship Id="rId1075" Type="http://schemas.openxmlformats.org/officeDocument/2006/relationships/hyperlink" Target="https://www.reddit.com/r/AmItheAsshole/comments/1b15jv0/aita_for_making_my_wife_cry_several_times_over/kscxcgi/" TargetMode="External"/><Relationship Id="rId1282" Type="http://schemas.openxmlformats.org/officeDocument/2006/relationships/hyperlink" Target="https://www.reddit.com/r/AmItheAsshole/comments/1b129kb/aita_for_being_sad_because_my_bf_refused_to_bring/kscaqjm/" TargetMode="External"/><Relationship Id="rId305" Type="http://schemas.openxmlformats.org/officeDocument/2006/relationships/hyperlink" Target="https://www.reddit.com/r/AmItheAsshole/comments/1b18fhp/aita_for_telling_my_fianc&#233;_she_cant_invite_her/ksdsjo1/" TargetMode="External"/><Relationship Id="rId512" Type="http://schemas.openxmlformats.org/officeDocument/2006/relationships/hyperlink" Target="https://www.reddit.com/r/AmItheAsshole/comments/1b15jv0/aita_for_making_my_wife_cry_several_times_over/kscxzk3/" TargetMode="External"/><Relationship Id="rId957" Type="http://schemas.openxmlformats.org/officeDocument/2006/relationships/hyperlink" Target="https://www.reddit.com/r/AmItheAsshole/comments/1b15jv0/aita_for_making_my_wife_cry_several_times_over/ksctrbn/" TargetMode="External"/><Relationship Id="rId1142" Type="http://schemas.openxmlformats.org/officeDocument/2006/relationships/hyperlink" Target="https://www.reddit.com/r/AmItheAsshole/comments/1b15jv0/aita_for_making_my_wife_cry_several_times_over/kscubx5/" TargetMode="External"/><Relationship Id="rId1587" Type="http://schemas.openxmlformats.org/officeDocument/2006/relationships/hyperlink" Target="https://www.reddit.com/r/AmItheAsshole/comments/1b0qmjf/aita_for_not_being_okay_with_my_husband_going/ksa28jr/" TargetMode="External"/><Relationship Id="rId1794" Type="http://schemas.openxmlformats.org/officeDocument/2006/relationships/hyperlink" Target="https://www.reddit.com/r/AmItheAsshole/comments/1b0nlja/aita_for_saying_i_dont_want_to_go_on_a_trip_for/ks98ode/" TargetMode="External"/><Relationship Id="rId86" Type="http://schemas.openxmlformats.org/officeDocument/2006/relationships/hyperlink" Target="https://www.reddit.com/r/AmItheAsshole/comments/1b1csgp/aita_weekend_drinker/ksdvo12/" TargetMode="External"/><Relationship Id="rId817" Type="http://schemas.openxmlformats.org/officeDocument/2006/relationships/hyperlink" Target="https://www.reddit.com/r/AmItheAsshole/comments/1b15jv0/aita_for_making_my_wife_cry_several_times_over/kscj2x4/" TargetMode="External"/><Relationship Id="rId1002" Type="http://schemas.openxmlformats.org/officeDocument/2006/relationships/hyperlink" Target="https://www.reddit.com/r/AmItheAsshole/comments/1b15jv0/aita_for_making_my_wife_cry_several_times_over/kscu9z7/" TargetMode="External"/><Relationship Id="rId1447" Type="http://schemas.openxmlformats.org/officeDocument/2006/relationships/hyperlink" Target="https://www.reddit.com/r/AmItheAsshole/comments/1b10y5y/aita_for_stopping_my_wife_visiting_for_the/ksbqr7d/" TargetMode="External"/><Relationship Id="rId1654" Type="http://schemas.openxmlformats.org/officeDocument/2006/relationships/hyperlink" Target="https://www.reddit.com/r/AmItheAsshole/comments/1b0qhrs/aita_for_buying_my_girlfriend_possibly_ex_gf_a/ksb99ag/" TargetMode="External"/><Relationship Id="rId1307" Type="http://schemas.openxmlformats.org/officeDocument/2006/relationships/hyperlink" Target="https://www.reddit.com/r/AmItheAsshole/comments/1b129kb/aita_for_being_sad_because_my_bf_refused_to_bring/ksc6pnk/" TargetMode="External"/><Relationship Id="rId1514" Type="http://schemas.openxmlformats.org/officeDocument/2006/relationships/hyperlink" Target="https://www.reddit.com/r/AmItheAsshole/comments/1b0zogp/aita_because_of_my_mom/ksc4xbm/" TargetMode="External"/><Relationship Id="rId1721" Type="http://schemas.openxmlformats.org/officeDocument/2006/relationships/hyperlink" Target="https://www.reddit.com/r/AmItheAsshole/comments/1b0p6uh/aita_for_telling_my_wife_to_stop_dying_her_dog/ksc0und/" TargetMode="External"/><Relationship Id="rId13" Type="http://schemas.openxmlformats.org/officeDocument/2006/relationships/hyperlink" Target="https://www.reddit.com/r/AmItheAsshole/comments/1b0p7sm/aita_for_keeping_my_fianc&#233;s_old_wedding_photos/" TargetMode="External"/><Relationship Id="rId1819" Type="http://schemas.openxmlformats.org/officeDocument/2006/relationships/hyperlink" Target="https://www.reddit.com/r/AmItheAsshole/comments/1b0ltn0/aita_for_not_spending_time_with_my_gf/ksbihn8/" TargetMode="External"/><Relationship Id="rId162" Type="http://schemas.openxmlformats.org/officeDocument/2006/relationships/hyperlink" Target="https://www.reddit.com/r/AmItheAsshole/comments/1b1blvx/aita_for_not_picking_up_my_dogs_poop/ksdgxfg/" TargetMode="External"/><Relationship Id="rId467" Type="http://schemas.openxmlformats.org/officeDocument/2006/relationships/hyperlink" Target="https://www.reddit.com/r/AmItheAsshole/comments/1b15jv0/aita_for_making_my_wife_cry_several_times_over/ksclr0b/" TargetMode="External"/><Relationship Id="rId1097" Type="http://schemas.openxmlformats.org/officeDocument/2006/relationships/hyperlink" Target="https://www.reddit.com/r/AmItheAsshole/comments/1b15jv0/aita_for_making_my_wife_cry_several_times_over/kscs898/" TargetMode="External"/><Relationship Id="rId674" Type="http://schemas.openxmlformats.org/officeDocument/2006/relationships/hyperlink" Target="https://www.reddit.com/r/AmItheAsshole/comments/1b15jv0/aita_for_making_my_wife_cry_several_times_over/ksd9ajw/" TargetMode="External"/><Relationship Id="rId881" Type="http://schemas.openxmlformats.org/officeDocument/2006/relationships/hyperlink" Target="https://www.reddit.com/r/AmItheAsshole/comments/1b15jv0/aita_for_making_my_wife_cry_several_times_over/ksdqsxp/" TargetMode="External"/><Relationship Id="rId979" Type="http://schemas.openxmlformats.org/officeDocument/2006/relationships/hyperlink" Target="https://www.reddit.com/r/AmItheAsshole/comments/1b15jv0/aita_for_making_my_wife_cry_several_times_over/ksdpet9/" TargetMode="External"/><Relationship Id="rId327" Type="http://schemas.openxmlformats.org/officeDocument/2006/relationships/hyperlink" Target="https://www.reddit.com/r/AmItheAsshole/comments/1b18fhp/aita_for_telling_my_fianc&#233;_she_cant_invite_her/ksd2h63/" TargetMode="External"/><Relationship Id="rId534" Type="http://schemas.openxmlformats.org/officeDocument/2006/relationships/hyperlink" Target="https://www.reddit.com/r/AmItheAsshole/comments/1b15jv0/aita_for_making_my_wife_cry_several_times_over/kscoj22/" TargetMode="External"/><Relationship Id="rId741" Type="http://schemas.openxmlformats.org/officeDocument/2006/relationships/hyperlink" Target="https://www.reddit.com/r/AmItheAsshole/comments/1b15jv0/aita_for_making_my_wife_cry_several_times_over/ksdsj1n/" TargetMode="External"/><Relationship Id="rId839" Type="http://schemas.openxmlformats.org/officeDocument/2006/relationships/hyperlink" Target="https://www.reddit.com/r/AmItheAsshole/comments/1b15jv0/aita_for_making_my_wife_cry_several_times_over/kscra1r/" TargetMode="External"/><Relationship Id="rId1164" Type="http://schemas.openxmlformats.org/officeDocument/2006/relationships/hyperlink" Target="https://www.reddit.com/r/AmItheAsshole/comments/1b15jv0/aita_for_making_my_wife_cry_several_times_over/ksdqlkx/" TargetMode="External"/><Relationship Id="rId1371" Type="http://schemas.openxmlformats.org/officeDocument/2006/relationships/hyperlink" Target="https://www.reddit.com/r/AmItheAsshole/comments/1b129kb/aita_for_being_sad_because_my_bf_refused_to_bring/ksd1pls/" TargetMode="External"/><Relationship Id="rId1469" Type="http://schemas.openxmlformats.org/officeDocument/2006/relationships/hyperlink" Target="https://www.reddit.com/r/AmItheAsshole/comments/1b10y5y/aita_for_stopping_my_wife_visiting_for_the/ksbul51/" TargetMode="External"/><Relationship Id="rId601" Type="http://schemas.openxmlformats.org/officeDocument/2006/relationships/hyperlink" Target="https://www.reddit.com/r/AmItheAsshole/comments/1b15jv0/aita_for_making_my_wife_cry_several_times_over/kscuyae/" TargetMode="External"/><Relationship Id="rId1024" Type="http://schemas.openxmlformats.org/officeDocument/2006/relationships/hyperlink" Target="https://www.reddit.com/r/AmItheAsshole/comments/1b15jv0/aita_for_making_my_wife_cry_several_times_over/ksdocpf/" TargetMode="External"/><Relationship Id="rId1231" Type="http://schemas.openxmlformats.org/officeDocument/2006/relationships/hyperlink" Target="https://www.reddit.com/r/AmItheAsshole/comments/1b147ja/aita_for_using_ac_in_austin_tx/kscb1jb/" TargetMode="External"/><Relationship Id="rId1676" Type="http://schemas.openxmlformats.org/officeDocument/2006/relationships/hyperlink" Target="https://www.reddit.com/r/AmItheAsshole/comments/1b0p7sm/aita_for_keeping_my_fianc&#233;s_old_wedding_photos/ks9d04c/" TargetMode="External"/><Relationship Id="rId906" Type="http://schemas.openxmlformats.org/officeDocument/2006/relationships/hyperlink" Target="https://www.reddit.com/r/AmItheAsshole/comments/1b15jv0/aita_for_making_my_wife_cry_several_times_over/kscptaw/" TargetMode="External"/><Relationship Id="rId1329" Type="http://schemas.openxmlformats.org/officeDocument/2006/relationships/hyperlink" Target="https://www.reddit.com/r/AmItheAsshole/comments/1b129kb/aita_for_being_sad_because_my_bf_refused_to_bring/ksbyyay/" TargetMode="External"/><Relationship Id="rId1536" Type="http://schemas.openxmlformats.org/officeDocument/2006/relationships/hyperlink" Target="https://www.reddit.com/r/AmItheAsshole/comments/1b0v9y0/aita_for_telling_my_boyfriend_i_feel_betrayed/ksahxys/" TargetMode="External"/><Relationship Id="rId1743" Type="http://schemas.openxmlformats.org/officeDocument/2006/relationships/hyperlink" Target="https://www.reddit.com/r/AmItheAsshole/comments/1b0p6uh/aita_for_telling_my_wife_to_stop_dying_her_dog/ks9dti2/" TargetMode="External"/><Relationship Id="rId35" Type="http://schemas.openxmlformats.org/officeDocument/2006/relationships/hyperlink" Target="https://www.reddit.com/r/AmItheAsshole/comments/1b11ops/aita_for_ending_a_conflict_in_a_way_my_husband/" TargetMode="External"/><Relationship Id="rId1603" Type="http://schemas.openxmlformats.org/officeDocument/2006/relationships/hyperlink" Target="https://www.reddit.com/r/AmItheAsshole/comments/1b0qlsr/aita_for_not_apologizing_to_my_partner_after/ks9psrv/" TargetMode="External"/><Relationship Id="rId1810" Type="http://schemas.openxmlformats.org/officeDocument/2006/relationships/hyperlink" Target="https://www.reddit.com/r/AmItheAsshole/comments/1b0ltn0/aita_for_not_spending_time_with_my_gf/ks90tda/" TargetMode="External"/><Relationship Id="rId184" Type="http://schemas.openxmlformats.org/officeDocument/2006/relationships/hyperlink" Target="https://www.reddit.com/r/AmItheAsshole/comments/1b18fhp/aita_for_telling_my_fianc&#233;_she_cant_invite_her/kscusbg/" TargetMode="External"/><Relationship Id="rId391" Type="http://schemas.openxmlformats.org/officeDocument/2006/relationships/hyperlink" Target="https://www.reddit.com/r/AmItheAsshole/comments/1b18fhp/aita_for_telling_my_fianc&#233;_she_cant_invite_her/ksd2chv/" TargetMode="External"/><Relationship Id="rId251" Type="http://schemas.openxmlformats.org/officeDocument/2006/relationships/hyperlink" Target="https://www.reddit.com/r/AmItheAsshole/comments/1b18fhp/aita_for_telling_my_fianc&#233;_she_cant_invite_her/ksd172i/" TargetMode="External"/><Relationship Id="rId489" Type="http://schemas.openxmlformats.org/officeDocument/2006/relationships/hyperlink" Target="https://www.reddit.com/r/AmItheAsshole/comments/1b15jv0/aita_for_making_my_wife_cry_several_times_over/kscokn2/" TargetMode="External"/><Relationship Id="rId696" Type="http://schemas.openxmlformats.org/officeDocument/2006/relationships/hyperlink" Target="https://www.reddit.com/r/AmItheAsshole/comments/1b15jv0/aita_for_making_my_wife_cry_several_times_over/ksdhdfn/" TargetMode="External"/><Relationship Id="rId349" Type="http://schemas.openxmlformats.org/officeDocument/2006/relationships/hyperlink" Target="https://www.reddit.com/r/AmItheAsshole/comments/1b18fhp/aita_for_telling_my_fianc&#233;_she_cant_invite_her/ksd4w5i/" TargetMode="External"/><Relationship Id="rId556" Type="http://schemas.openxmlformats.org/officeDocument/2006/relationships/hyperlink" Target="https://www.reddit.com/r/AmItheAsshole/comments/1b15jv0/aita_for_making_my_wife_cry_several_times_over/kscp6g0/" TargetMode="External"/><Relationship Id="rId763" Type="http://schemas.openxmlformats.org/officeDocument/2006/relationships/hyperlink" Target="https://www.reddit.com/r/AmItheAsshole/comments/1b15jv0/aita_for_making_my_wife_cry_several_times_over/kscipno/" TargetMode="External"/><Relationship Id="rId1186" Type="http://schemas.openxmlformats.org/officeDocument/2006/relationships/hyperlink" Target="https://www.reddit.com/r/AmItheAsshole/comments/1b15jv0/aita_for_making_my_wife_cry_several_times_over/kscxvy7/" TargetMode="External"/><Relationship Id="rId1393" Type="http://schemas.openxmlformats.org/officeDocument/2006/relationships/hyperlink" Target="https://www.reddit.com/r/AmItheAsshole/comments/1b129kb/aita_for_being_sad_because_my_bf_refused_to_bring/ksc95sf/" TargetMode="External"/><Relationship Id="rId111" Type="http://schemas.openxmlformats.org/officeDocument/2006/relationships/hyperlink" Target="https://www.reddit.com/r/AmItheAsshole/comments/1b1csgp/aita_weekend_drinker/ksdsjjb/" TargetMode="External"/><Relationship Id="rId209" Type="http://schemas.openxmlformats.org/officeDocument/2006/relationships/hyperlink" Target="https://www.reddit.com/r/AmItheAsshole/comments/1b18fhp/aita_for_telling_my_fianc&#233;_she_cant_invite_her/kscydel/" TargetMode="External"/><Relationship Id="rId416" Type="http://schemas.openxmlformats.org/officeDocument/2006/relationships/hyperlink" Target="https://www.reddit.com/r/AmItheAsshole/comments/1b18fhp/aita_for_telling_my_fianc&#233;_she_cant_invite_her/ksd2cfc/" TargetMode="External"/><Relationship Id="rId970" Type="http://schemas.openxmlformats.org/officeDocument/2006/relationships/hyperlink" Target="https://www.reddit.com/r/AmItheAsshole/comments/1b15jv0/aita_for_making_my_wife_cry_several_times_over/kscoq6x/" TargetMode="External"/><Relationship Id="rId1046" Type="http://schemas.openxmlformats.org/officeDocument/2006/relationships/hyperlink" Target="https://www.reddit.com/r/AmItheAsshole/comments/1b15jv0/aita_for_making_my_wife_cry_several_times_over/kscrymv/" TargetMode="External"/><Relationship Id="rId1253" Type="http://schemas.openxmlformats.org/officeDocument/2006/relationships/hyperlink" Target="https://www.reddit.com/r/AmItheAsshole/comments/1b147ja/aita_for_using_ac_in_austin_tx/ksc9m85/" TargetMode="External"/><Relationship Id="rId1698" Type="http://schemas.openxmlformats.org/officeDocument/2006/relationships/hyperlink" Target="https://www.reddit.com/r/AmItheAsshole/comments/1b0p7sm/aita_for_keeping_my_fianc&#233;s_old_wedding_photos/ks9jk5j/" TargetMode="External"/><Relationship Id="rId623" Type="http://schemas.openxmlformats.org/officeDocument/2006/relationships/hyperlink" Target="https://www.reddit.com/r/AmItheAsshole/comments/1b15jv0/aita_for_making_my_wife_cry_several_times_over/kscygf1/" TargetMode="External"/><Relationship Id="rId830" Type="http://schemas.openxmlformats.org/officeDocument/2006/relationships/hyperlink" Target="https://www.reddit.com/r/AmItheAsshole/comments/1b15jv0/aita_for_making_my_wife_cry_several_times_over/ksdidkl/" TargetMode="External"/><Relationship Id="rId928" Type="http://schemas.openxmlformats.org/officeDocument/2006/relationships/hyperlink" Target="https://www.reddit.com/r/AmItheAsshole/comments/1b15jv0/aita_for_making_my_wife_cry_several_times_over/kscunf6/" TargetMode="External"/><Relationship Id="rId1460" Type="http://schemas.openxmlformats.org/officeDocument/2006/relationships/hyperlink" Target="https://www.reddit.com/r/AmItheAsshole/comments/1b10y5y/aita_for_stopping_my_wife_visiting_for_the/ksc3sw3/" TargetMode="External"/><Relationship Id="rId1558" Type="http://schemas.openxmlformats.org/officeDocument/2006/relationships/hyperlink" Target="https://www.reddit.com/r/AmItheAsshole/comments/1b0qmjf/aita_for_not_being_okay_with_my_husband_going/ks9urne/" TargetMode="External"/><Relationship Id="rId1765" Type="http://schemas.openxmlformats.org/officeDocument/2006/relationships/hyperlink" Target="https://www.reddit.com/r/AmItheAsshole/comments/1b0p6uh/aita_for_telling_my_wife_to_stop_dying_her_dog/ksapaen/" TargetMode="External"/><Relationship Id="rId57" Type="http://schemas.openxmlformats.org/officeDocument/2006/relationships/hyperlink" Target="https://www.reddit.com/r/AmItheAsshole/comments/1b1csgp/aita_weekend_drinker/ksdm7vn/" TargetMode="External"/><Relationship Id="rId1113" Type="http://schemas.openxmlformats.org/officeDocument/2006/relationships/hyperlink" Target="https://www.reddit.com/r/AmItheAsshole/comments/1b15jv0/aita_for_making_my_wife_cry_several_times_over/ksd2gz7/" TargetMode="External"/><Relationship Id="rId1320" Type="http://schemas.openxmlformats.org/officeDocument/2006/relationships/hyperlink" Target="https://www.reddit.com/r/AmItheAsshole/comments/1b129kb/aita_for_being_sad_because_my_bf_refused_to_bring/ksbvsde/" TargetMode="External"/><Relationship Id="rId1418" Type="http://schemas.openxmlformats.org/officeDocument/2006/relationships/hyperlink" Target="https://www.reddit.com/r/AmItheAsshole/comments/1b11ops/aita_for_ending_a_conflict_in_a_way_my_husband/ksbzaj1/" TargetMode="External"/><Relationship Id="rId1625" Type="http://schemas.openxmlformats.org/officeDocument/2006/relationships/hyperlink" Target="https://www.reddit.com/r/AmItheAsshole/comments/1b0qhrs/aita_for_buying_my_girlfriend_possibly_ex_gf_a/ks9ks6d/" TargetMode="External"/><Relationship Id="rId1832" Type="http://schemas.openxmlformats.org/officeDocument/2006/relationships/hyperlink" Target="https://www.reddit.com/r/AmItheAsshole/comments/1b0ltn0/aita_for_not_spending_time_with_my_gf/ksbpxwe/" TargetMode="External"/><Relationship Id="rId273" Type="http://schemas.openxmlformats.org/officeDocument/2006/relationships/hyperlink" Target="https://www.reddit.com/r/AmItheAsshole/comments/1b18fhp/aita_for_telling_my_fianc&#233;_she_cant_invite_her/ksd9545/" TargetMode="External"/><Relationship Id="rId480" Type="http://schemas.openxmlformats.org/officeDocument/2006/relationships/hyperlink" Target="https://www.reddit.com/r/AmItheAsshole/comments/1b15jv0/aita_for_making_my_wife_cry_several_times_over/ksco6sx/" TargetMode="External"/><Relationship Id="rId133" Type="http://schemas.openxmlformats.org/officeDocument/2006/relationships/hyperlink" Target="https://www.reddit.com/r/AmItheAsshole/comments/1b1c1hc/aita_i_want_my_wife_to_return_my_bday_gift/ksduh6j/" TargetMode="External"/><Relationship Id="rId340" Type="http://schemas.openxmlformats.org/officeDocument/2006/relationships/hyperlink" Target="https://www.reddit.com/r/AmItheAsshole/comments/1b18fhp/aita_for_telling_my_fianc&#233;_she_cant_invite_her/ksdjc9f/" TargetMode="External"/><Relationship Id="rId578" Type="http://schemas.openxmlformats.org/officeDocument/2006/relationships/hyperlink" Target="https://www.reddit.com/r/AmItheAsshole/comments/1b15jv0/aita_for_making_my_wife_cry_several_times_over/kscsoz3/" TargetMode="External"/><Relationship Id="rId785" Type="http://schemas.openxmlformats.org/officeDocument/2006/relationships/hyperlink" Target="https://www.reddit.com/r/AmItheAsshole/comments/1b15jv0/aita_for_making_my_wife_cry_several_times_over/kscod8g/" TargetMode="External"/><Relationship Id="rId992" Type="http://schemas.openxmlformats.org/officeDocument/2006/relationships/hyperlink" Target="https://www.reddit.com/r/AmItheAsshole/comments/1b15jv0/aita_for_making_my_wife_cry_several_times_over/ksctt7j/" TargetMode="External"/><Relationship Id="rId200" Type="http://schemas.openxmlformats.org/officeDocument/2006/relationships/hyperlink" Target="https://www.reddit.com/r/AmItheAsshole/comments/1b18fhp/aita_for_telling_my_fianc&#233;_she_cant_invite_her/kscuuxo/" TargetMode="External"/><Relationship Id="rId438" Type="http://schemas.openxmlformats.org/officeDocument/2006/relationships/hyperlink" Target="https://www.reddit.com/r/AmItheAsshole/comments/1b16ut4/wibta_if_i_stopped_paying_for_groceries/kscq8mz/" TargetMode="External"/><Relationship Id="rId645" Type="http://schemas.openxmlformats.org/officeDocument/2006/relationships/hyperlink" Target="https://www.reddit.com/r/AmItheAsshole/comments/1b15jv0/aita_for_making_my_wife_cry_several_times_over/ksd2htv/" TargetMode="External"/><Relationship Id="rId852" Type="http://schemas.openxmlformats.org/officeDocument/2006/relationships/hyperlink" Target="https://www.reddit.com/r/AmItheAsshole/comments/1b15jv0/aita_for_making_my_wife_cry_several_times_over/kscnozy/" TargetMode="External"/><Relationship Id="rId1068" Type="http://schemas.openxmlformats.org/officeDocument/2006/relationships/hyperlink" Target="https://www.reddit.com/r/AmItheAsshole/comments/1b15jv0/aita_for_making_my_wife_cry_several_times_over/kscvjue/" TargetMode="External"/><Relationship Id="rId1275" Type="http://schemas.openxmlformats.org/officeDocument/2006/relationships/hyperlink" Target="https://www.reddit.com/r/AmItheAsshole/comments/1b129kb/aita_for_being_sad_because_my_bf_refused_to_bring/ksbvl8d/" TargetMode="External"/><Relationship Id="rId1482" Type="http://schemas.openxmlformats.org/officeDocument/2006/relationships/hyperlink" Target="https://www.reddit.com/r/AmItheAsshole/comments/1b0zogp/aita_because_of_my_mom/ksbax1g/" TargetMode="External"/><Relationship Id="rId505" Type="http://schemas.openxmlformats.org/officeDocument/2006/relationships/hyperlink" Target="https://www.reddit.com/r/AmItheAsshole/comments/1b15jv0/aita_for_making_my_wife_cry_several_times_over/kscpy52/" TargetMode="External"/><Relationship Id="rId712" Type="http://schemas.openxmlformats.org/officeDocument/2006/relationships/hyperlink" Target="https://www.reddit.com/r/AmItheAsshole/comments/1b15jv0/aita_for_making_my_wife_cry_several_times_over/ksdms15/" TargetMode="External"/><Relationship Id="rId1135" Type="http://schemas.openxmlformats.org/officeDocument/2006/relationships/hyperlink" Target="https://www.reddit.com/r/AmItheAsshole/comments/1b15jv0/aita_for_making_my_wife_cry_several_times_over/kscwzie/" TargetMode="External"/><Relationship Id="rId1342" Type="http://schemas.openxmlformats.org/officeDocument/2006/relationships/hyperlink" Target="https://www.reddit.com/r/AmItheAsshole/comments/1b129kb/aita_for_being_sad_because_my_bf_refused_to_bring/ksdg5ff/" TargetMode="External"/><Relationship Id="rId1787" Type="http://schemas.openxmlformats.org/officeDocument/2006/relationships/hyperlink" Target="https://www.reddit.com/r/AmItheAsshole/comments/1b0nlja/aita_for_saying_i_dont_want_to_go_on_a_trip_for/ks96lbm/" TargetMode="External"/><Relationship Id="rId79" Type="http://schemas.openxmlformats.org/officeDocument/2006/relationships/hyperlink" Target="https://www.reddit.com/r/AmItheAsshole/comments/1b1csgp/aita_weekend_drinker/ksdta4j/" TargetMode="External"/><Relationship Id="rId1202" Type="http://schemas.openxmlformats.org/officeDocument/2006/relationships/hyperlink" Target="https://www.reddit.com/r/AmItheAsshole/comments/1b147ja/aita_for_using_ac_in_austin_tx/ksd36gk/" TargetMode="External"/><Relationship Id="rId1647" Type="http://schemas.openxmlformats.org/officeDocument/2006/relationships/hyperlink" Target="https://www.reddit.com/r/AmItheAsshole/comments/1b0qhrs/aita_for_buying_my_girlfriend_possibly_ex_gf_a/ks9yb6j/" TargetMode="External"/><Relationship Id="rId1507" Type="http://schemas.openxmlformats.org/officeDocument/2006/relationships/hyperlink" Target="https://www.reddit.com/r/AmItheAsshole/comments/1b0zogp/aita_because_of_my_mom/ksbestn/" TargetMode="External"/><Relationship Id="rId1714" Type="http://schemas.openxmlformats.org/officeDocument/2006/relationships/hyperlink" Target="https://www.reddit.com/r/AmItheAsshole/comments/1b0p6uh/aita_for_telling_my_wife_to_stop_dying_her_dog/ks9axp7/" TargetMode="External"/><Relationship Id="rId295" Type="http://schemas.openxmlformats.org/officeDocument/2006/relationships/hyperlink" Target="https://www.reddit.com/r/AmItheAsshole/comments/1b18fhp/aita_for_telling_my_fianc&#233;_she_cant_invite_her/ksdls6j/" TargetMode="External"/><Relationship Id="rId155" Type="http://schemas.openxmlformats.org/officeDocument/2006/relationships/hyperlink" Target="https://www.reddit.com/r/AmItheAsshole/comments/1b1blvx/aita_for_not_picking_up_my_dogs_poop/ksddfna/" TargetMode="External"/><Relationship Id="rId362" Type="http://schemas.openxmlformats.org/officeDocument/2006/relationships/hyperlink" Target="https://www.reddit.com/r/AmItheAsshole/comments/1b18fhp/aita_for_telling_my_fianc&#233;_she_cant_invite_her/ksd2nd9/" TargetMode="External"/><Relationship Id="rId1297" Type="http://schemas.openxmlformats.org/officeDocument/2006/relationships/hyperlink" Target="https://www.reddit.com/r/AmItheAsshole/comments/1b129kb/aita_for_being_sad_because_my_bf_refused_to_bring/kscmb9k/" TargetMode="External"/><Relationship Id="rId222" Type="http://schemas.openxmlformats.org/officeDocument/2006/relationships/hyperlink" Target="https://www.reddit.com/r/AmItheAsshole/comments/1b18fhp/aita_for_telling_my_fianc&#233;_she_cant_invite_her/kscv02p/" TargetMode="External"/><Relationship Id="rId667" Type="http://schemas.openxmlformats.org/officeDocument/2006/relationships/hyperlink" Target="https://www.reddit.com/r/AmItheAsshole/comments/1b15jv0/aita_for_making_my_wife_cry_several_times_over/ksd77n7/" TargetMode="External"/><Relationship Id="rId874" Type="http://schemas.openxmlformats.org/officeDocument/2006/relationships/hyperlink" Target="https://www.reddit.com/r/AmItheAsshole/comments/1b15jv0/aita_for_making_my_wife_cry_several_times_over/kscq17j/" TargetMode="External"/><Relationship Id="rId527" Type="http://schemas.openxmlformats.org/officeDocument/2006/relationships/hyperlink" Target="https://www.reddit.com/r/AmItheAsshole/comments/1b15jv0/aita_for_making_my_wife_cry_several_times_over/ksczwpx/" TargetMode="External"/><Relationship Id="rId734" Type="http://schemas.openxmlformats.org/officeDocument/2006/relationships/hyperlink" Target="https://www.reddit.com/r/AmItheAsshole/comments/1b15jv0/aita_for_making_my_wife_cry_several_times_over/ksdrjal/" TargetMode="External"/><Relationship Id="rId941" Type="http://schemas.openxmlformats.org/officeDocument/2006/relationships/hyperlink" Target="https://www.reddit.com/r/AmItheAsshole/comments/1b15jv0/aita_for_making_my_wife_cry_several_times_over/ksculu4/" TargetMode="External"/><Relationship Id="rId1157" Type="http://schemas.openxmlformats.org/officeDocument/2006/relationships/hyperlink" Target="https://www.reddit.com/r/AmItheAsshole/comments/1b15jv0/aita_for_making_my_wife_cry_several_times_over/kscxmul/" TargetMode="External"/><Relationship Id="rId1364" Type="http://schemas.openxmlformats.org/officeDocument/2006/relationships/hyperlink" Target="https://www.reddit.com/r/AmItheAsshole/comments/1b129kb/aita_for_being_sad_because_my_bf_refused_to_bring/ksc54oz/" TargetMode="External"/><Relationship Id="rId1571" Type="http://schemas.openxmlformats.org/officeDocument/2006/relationships/hyperlink" Target="https://www.reddit.com/r/AmItheAsshole/comments/1b0qmjf/aita_for_not_being_okay_with_my_husband_going/ksba6ld/" TargetMode="External"/><Relationship Id="rId70" Type="http://schemas.openxmlformats.org/officeDocument/2006/relationships/hyperlink" Target="https://www.reddit.com/r/AmItheAsshole/comments/1b1csgp/aita_weekend_drinker/ksdur2a/" TargetMode="External"/><Relationship Id="rId801" Type="http://schemas.openxmlformats.org/officeDocument/2006/relationships/hyperlink" Target="https://www.reddit.com/r/AmItheAsshole/comments/1b15jv0/aita_for_making_my_wife_cry_several_times_over/kscz9l8/" TargetMode="External"/><Relationship Id="rId1017" Type="http://schemas.openxmlformats.org/officeDocument/2006/relationships/hyperlink" Target="https://www.reddit.com/r/AmItheAsshole/comments/1b15jv0/aita_for_making_my_wife_cry_several_times_over/ksctt1t/" TargetMode="External"/><Relationship Id="rId1224" Type="http://schemas.openxmlformats.org/officeDocument/2006/relationships/hyperlink" Target="https://www.reddit.com/r/AmItheAsshole/comments/1b147ja/aita_for_using_ac_in_austin_tx/ksdqn72/" TargetMode="External"/><Relationship Id="rId1431" Type="http://schemas.openxmlformats.org/officeDocument/2006/relationships/hyperlink" Target="https://www.reddit.com/r/AmItheAsshole/comments/1b10y5y/aita_for_stopping_my_wife_visiting_for_the/ksbl16d/" TargetMode="External"/><Relationship Id="rId1669" Type="http://schemas.openxmlformats.org/officeDocument/2006/relationships/hyperlink" Target="https://www.reddit.com/r/AmItheAsshole/comments/1b0qhrs/aita_for_buying_my_girlfriend_possibly_ex_gf_a/ksap9df/" TargetMode="External"/><Relationship Id="rId1529" Type="http://schemas.openxmlformats.org/officeDocument/2006/relationships/hyperlink" Target="https://www.reddit.com/r/AmItheAsshole/comments/1b0xkqg/aita_for_not_wanting_my_boyfriends_mom_to_move_in/ksbjk2x/" TargetMode="External"/><Relationship Id="rId1736" Type="http://schemas.openxmlformats.org/officeDocument/2006/relationships/hyperlink" Target="https://www.reddit.com/r/AmItheAsshole/comments/1b0p6uh/aita_for_telling_my_wife_to_stop_dying_her_dog/ks9dfq1/" TargetMode="External"/><Relationship Id="rId28" Type="http://schemas.openxmlformats.org/officeDocument/2006/relationships/hyperlink" Target="https://www.reddit.com/r/AmItheAsshole/comments/1b0vveo/wibta_for_telling_a_friend_i_dont_like_them_in/" TargetMode="External"/><Relationship Id="rId1803" Type="http://schemas.openxmlformats.org/officeDocument/2006/relationships/hyperlink" Target="https://www.reddit.com/r/AmItheAsshole/comments/1b0nann/aita_for_being_frustrated_my_wife_is_changing_my/ksdwsly/" TargetMode="External"/><Relationship Id="rId177" Type="http://schemas.openxmlformats.org/officeDocument/2006/relationships/hyperlink" Target="https://www.reddit.com/r/AmItheAsshole/comments/1b1blvx/aita_for_not_picking_up_my_dogs_poop/ksdems4/" TargetMode="External"/><Relationship Id="rId384" Type="http://schemas.openxmlformats.org/officeDocument/2006/relationships/hyperlink" Target="https://www.reddit.com/r/AmItheAsshole/comments/1b18fhp/aita_for_telling_my_fianc&#233;_she_cant_invite_her/ksdq8c1/" TargetMode="External"/><Relationship Id="rId591" Type="http://schemas.openxmlformats.org/officeDocument/2006/relationships/hyperlink" Target="https://www.reddit.com/r/AmItheAsshole/comments/1b15jv0/aita_for_making_my_wife_cry_several_times_over/ksctn28/" TargetMode="External"/><Relationship Id="rId244" Type="http://schemas.openxmlformats.org/officeDocument/2006/relationships/hyperlink" Target="https://www.reddit.com/r/AmItheAsshole/comments/1b18fhp/aita_for_telling_my_fianc&#233;_she_cant_invite_her/ksculjw/" TargetMode="External"/><Relationship Id="rId689" Type="http://schemas.openxmlformats.org/officeDocument/2006/relationships/hyperlink" Target="https://www.reddit.com/r/AmItheAsshole/comments/1b15jv0/aita_for_making_my_wife_cry_several_times_over/ksdgnyi/" TargetMode="External"/><Relationship Id="rId896" Type="http://schemas.openxmlformats.org/officeDocument/2006/relationships/hyperlink" Target="https://www.reddit.com/r/AmItheAsshole/comments/1b15jv0/aita_for_making_my_wife_cry_several_times_over/ksclmxf/" TargetMode="External"/><Relationship Id="rId1081" Type="http://schemas.openxmlformats.org/officeDocument/2006/relationships/hyperlink" Target="https://www.reddit.com/r/AmItheAsshole/comments/1b15jv0/aita_for_making_my_wife_cry_several_times_over/ksdn8e3/" TargetMode="External"/><Relationship Id="rId451" Type="http://schemas.openxmlformats.org/officeDocument/2006/relationships/hyperlink" Target="https://www.reddit.com/r/AmItheAsshole/comments/1b16ut4/wibta_if_i_stopped_paying_for_groceries/ksdbvmb/" TargetMode="External"/><Relationship Id="rId549" Type="http://schemas.openxmlformats.org/officeDocument/2006/relationships/hyperlink" Target="https://www.reddit.com/r/AmItheAsshole/comments/1b15jv0/aita_for_making_my_wife_cry_several_times_over/kscr7gp/" TargetMode="External"/><Relationship Id="rId756" Type="http://schemas.openxmlformats.org/officeDocument/2006/relationships/hyperlink" Target="https://www.reddit.com/r/AmItheAsshole/comments/1b15jv0/aita_for_making_my_wife_cry_several_times_over/ksdwhit/" TargetMode="External"/><Relationship Id="rId1179" Type="http://schemas.openxmlformats.org/officeDocument/2006/relationships/hyperlink" Target="https://www.reddit.com/r/AmItheAsshole/comments/1b15jv0/aita_for_making_my_wife_cry_several_times_over/kscvz1f/" TargetMode="External"/><Relationship Id="rId1386" Type="http://schemas.openxmlformats.org/officeDocument/2006/relationships/hyperlink" Target="https://www.reddit.com/r/AmItheAsshole/comments/1b129kb/aita_for_being_sad_because_my_bf_refused_to_bring/kscci0m/" TargetMode="External"/><Relationship Id="rId1593" Type="http://schemas.openxmlformats.org/officeDocument/2006/relationships/hyperlink" Target="https://www.reddit.com/r/AmItheAsshole/comments/1b0qmjf/aita_for_not_being_okay_with_my_husband_going/ksa9lrd/" TargetMode="External"/><Relationship Id="rId104" Type="http://schemas.openxmlformats.org/officeDocument/2006/relationships/hyperlink" Target="https://www.reddit.com/r/AmItheAsshole/comments/1b1csgp/aita_weekend_drinker/ksduycv/" TargetMode="External"/><Relationship Id="rId311" Type="http://schemas.openxmlformats.org/officeDocument/2006/relationships/hyperlink" Target="https://www.reddit.com/r/AmItheAsshole/comments/1b18fhp/aita_for_telling_my_fianc&#233;_she_cant_invite_her/ksdx3q2/" TargetMode="External"/><Relationship Id="rId409" Type="http://schemas.openxmlformats.org/officeDocument/2006/relationships/hyperlink" Target="https://www.reddit.com/r/AmItheAsshole/comments/1b18fhp/aita_for_telling_my_fianc&#233;_she_cant_invite_her/ksd2hdd/" TargetMode="External"/><Relationship Id="rId963" Type="http://schemas.openxmlformats.org/officeDocument/2006/relationships/hyperlink" Target="https://www.reddit.com/r/AmItheAsshole/comments/1b15jv0/aita_for_making_my_wife_cry_several_times_over/ksd59k9/" TargetMode="External"/><Relationship Id="rId1039" Type="http://schemas.openxmlformats.org/officeDocument/2006/relationships/hyperlink" Target="https://www.reddit.com/r/AmItheAsshole/comments/1b15jv0/aita_for_making_my_wife_cry_several_times_over/ksdprsw/" TargetMode="External"/><Relationship Id="rId1246" Type="http://schemas.openxmlformats.org/officeDocument/2006/relationships/hyperlink" Target="https://www.reddit.com/r/AmItheAsshole/comments/1b147ja/aita_for_using_ac_in_austin_tx/kscagkk/" TargetMode="External"/><Relationship Id="rId92" Type="http://schemas.openxmlformats.org/officeDocument/2006/relationships/hyperlink" Target="https://www.reddit.com/r/AmItheAsshole/comments/1b1csgp/aita_weekend_drinker/ksdxayl/" TargetMode="External"/><Relationship Id="rId616" Type="http://schemas.openxmlformats.org/officeDocument/2006/relationships/hyperlink" Target="https://www.reddit.com/r/AmItheAsshole/comments/1b15jv0/aita_for_making_my_wife_cry_several_times_over/kscwroi/" TargetMode="External"/><Relationship Id="rId823" Type="http://schemas.openxmlformats.org/officeDocument/2006/relationships/hyperlink" Target="https://www.reddit.com/r/AmItheAsshole/comments/1b15jv0/aita_for_making_my_wife_cry_several_times_over/kscvdts/" TargetMode="External"/><Relationship Id="rId1453" Type="http://schemas.openxmlformats.org/officeDocument/2006/relationships/hyperlink" Target="https://www.reddit.com/r/AmItheAsshole/comments/1b10y5y/aita_for_stopping_my_wife_visiting_for_the/ksbrzly/" TargetMode="External"/><Relationship Id="rId1660" Type="http://schemas.openxmlformats.org/officeDocument/2006/relationships/hyperlink" Target="https://www.reddit.com/r/AmItheAsshole/comments/1b0qhrs/aita_for_buying_my_girlfriend_possibly_ex_gf_a/ksa77en/" TargetMode="External"/><Relationship Id="rId1758" Type="http://schemas.openxmlformats.org/officeDocument/2006/relationships/hyperlink" Target="https://www.reddit.com/r/AmItheAsshole/comments/1b0p6uh/aita_for_telling_my_wife_to_stop_dying_her_dog/ksagt82/" TargetMode="External"/><Relationship Id="rId1106" Type="http://schemas.openxmlformats.org/officeDocument/2006/relationships/hyperlink" Target="https://www.reddit.com/r/AmItheAsshole/comments/1b15jv0/aita_for_making_my_wife_cry_several_times_over/kscu0ye/" TargetMode="External"/><Relationship Id="rId1313" Type="http://schemas.openxmlformats.org/officeDocument/2006/relationships/hyperlink" Target="https://www.reddit.com/r/AmItheAsshole/comments/1b129kb/aita_for_being_sad_because_my_bf_refused_to_bring/ksbxaa7/" TargetMode="External"/><Relationship Id="rId1520" Type="http://schemas.openxmlformats.org/officeDocument/2006/relationships/hyperlink" Target="https://youtu.be/uaU1J8KMWbY?si=oeOSMEFP2WldcBlQ" TargetMode="External"/><Relationship Id="rId1618" Type="http://schemas.openxmlformats.org/officeDocument/2006/relationships/hyperlink" Target="https://www.reddit.com/r/AmItheAsshole/comments/1b0qhrs/aita_for_buying_my_girlfriend_possibly_ex_gf_a/ks9zwsd/" TargetMode="External"/><Relationship Id="rId1825" Type="http://schemas.openxmlformats.org/officeDocument/2006/relationships/hyperlink" Target="https://www.reddit.com/r/AmItheAsshole/comments/1b0ltn0/aita_for_not_spending_time_with_my_gf/ksan6fn/" TargetMode="External"/><Relationship Id="rId199" Type="http://schemas.openxmlformats.org/officeDocument/2006/relationships/hyperlink" Target="https://www.reddit.com/r/AmItheAsshole/comments/1b18fhp/aita_for_telling_my_fianc&#233;_she_cant_invite_her/kscvvct/" TargetMode="External"/><Relationship Id="rId266" Type="http://schemas.openxmlformats.org/officeDocument/2006/relationships/hyperlink" Target="https://www.reddit.com/r/AmItheAsshole/comments/1b18fhp/aita_for_telling_my_fianc&#233;_she_cant_invite_her/ksd6rrx/" TargetMode="External"/><Relationship Id="rId473" Type="http://schemas.openxmlformats.org/officeDocument/2006/relationships/hyperlink" Target="https://www.reddit.com/r/AmItheAsshole/comments/1b15jv0/aita_for_making_my_wife_cry_several_times_over/kscod4s/" TargetMode="External"/><Relationship Id="rId680" Type="http://schemas.openxmlformats.org/officeDocument/2006/relationships/hyperlink" Target="https://www.reddit.com/r/AmItheAsshole/comments/1b15jv0/aita_for_making_my_wife_cry_several_times_over/ksdck5c/" TargetMode="External"/><Relationship Id="rId126" Type="http://schemas.openxmlformats.org/officeDocument/2006/relationships/hyperlink" Target="https://www.reddit.com/r/AmItheAsshole/comments/1b1c1hc/aita_i_want_my_wife_to_return_my_bday_gift/ksdvs2s/" TargetMode="External"/><Relationship Id="rId333" Type="http://schemas.openxmlformats.org/officeDocument/2006/relationships/hyperlink" Target="https://www.reddit.com/r/AmItheAsshole/comments/1b18fhp/aita_for_telling_my_fianc&#233;_she_cant_invite_her/ksczx5v/" TargetMode="External"/><Relationship Id="rId540" Type="http://schemas.openxmlformats.org/officeDocument/2006/relationships/hyperlink" Target="https://www.reddit.com/r/AmItheAsshole/comments/1b15jv0/aita_for_making_my_wife_cry_several_times_over/kscsxmk/" TargetMode="External"/><Relationship Id="rId778" Type="http://schemas.openxmlformats.org/officeDocument/2006/relationships/hyperlink" Target="https://www.reddit.com/r/AmItheAsshole/comments/1b15jv0/aita_for_making_my_wife_cry_several_times_over/kscgvam/" TargetMode="External"/><Relationship Id="rId985" Type="http://schemas.openxmlformats.org/officeDocument/2006/relationships/hyperlink" Target="https://www.reddit.com/r/AmItheAsshole/comments/1b15jv0/aita_for_making_my_wife_cry_several_times_over/kscvt0a/" TargetMode="External"/><Relationship Id="rId1170" Type="http://schemas.openxmlformats.org/officeDocument/2006/relationships/hyperlink" Target="https://www.reddit.com/r/AmItheAsshole/comments/1b15jv0/aita_for_making_my_wife_cry_several_times_over/ksdfy6z/" TargetMode="External"/><Relationship Id="rId638" Type="http://schemas.openxmlformats.org/officeDocument/2006/relationships/hyperlink" Target="https://www.reddit.com/r/AmItheAsshole/comments/1b15jv0/aita_for_making_my_wife_cry_several_times_over/ksd19zx/" TargetMode="External"/><Relationship Id="rId845" Type="http://schemas.openxmlformats.org/officeDocument/2006/relationships/hyperlink" Target="https://www.reddit.com/r/AmItheAsshole/comments/1b15jv0/aita_for_making_my_wife_cry_several_times_over/ksdhq30/" TargetMode="External"/><Relationship Id="rId1030" Type="http://schemas.openxmlformats.org/officeDocument/2006/relationships/hyperlink" Target="https://www.reddit.com/r/AmItheAsshole/comments/1b15jv0/aita_for_making_my_wife_cry_several_times_over/kscqtuk/" TargetMode="External"/><Relationship Id="rId1268" Type="http://schemas.openxmlformats.org/officeDocument/2006/relationships/hyperlink" Target="https://www.reddit.com/r/AmItheAsshole/comments/1b13t3z/aita_for_getting_a_tattoo_and_piercings_without/ksct9qi/" TargetMode="External"/><Relationship Id="rId1475" Type="http://schemas.openxmlformats.org/officeDocument/2006/relationships/hyperlink" Target="https://www.reddit.com/r/AmItheAsshole/comments/1b10y5y/aita_for_stopping_my_wife_visiting_for_the/ksc3iag/" TargetMode="External"/><Relationship Id="rId1682" Type="http://schemas.openxmlformats.org/officeDocument/2006/relationships/hyperlink" Target="https://www.reddit.com/r/AmItheAsshole/comments/1b0p7sm/aita_for_keeping_my_fianc&#233;s_old_wedding_photos/ks9avv2/" TargetMode="External"/><Relationship Id="rId400" Type="http://schemas.openxmlformats.org/officeDocument/2006/relationships/hyperlink" Target="https://www.reddit.com/r/AmItheAsshole/comments/1b18fhp/aita_for_telling_my_fianc&#233;_she_cant_invite_her/ksdai8c/" TargetMode="External"/><Relationship Id="rId705" Type="http://schemas.openxmlformats.org/officeDocument/2006/relationships/hyperlink" Target="https://www.reddit.com/r/AmItheAsshole/comments/1b15jv0/aita_for_making_my_wife_cry_several_times_over/ksdjcu4/" TargetMode="External"/><Relationship Id="rId1128" Type="http://schemas.openxmlformats.org/officeDocument/2006/relationships/hyperlink" Target="https://www.reddit.com/r/AmItheAsshole/comments/1b15jv0/aita_for_making_my_wife_cry_several_times_over/ksdarmf/" TargetMode="External"/><Relationship Id="rId1335" Type="http://schemas.openxmlformats.org/officeDocument/2006/relationships/hyperlink" Target="https://www.reddit.com/r/AmItheAsshole/comments/1b129kb/aita_for_being_sad_because_my_bf_refused_to_bring/ksda49l/" TargetMode="External"/><Relationship Id="rId1542" Type="http://schemas.openxmlformats.org/officeDocument/2006/relationships/hyperlink" Target="https://www.reddit.com/r/AmItheAsshole/comments/1b0v9y0/aita_for_telling_my_boyfriend_i_feel_betrayed/ksajn9k/" TargetMode="External"/><Relationship Id="rId912" Type="http://schemas.openxmlformats.org/officeDocument/2006/relationships/hyperlink" Target="https://www.reddit.com/r/AmItheAsshole/comments/1b15jv0/aita_for_making_my_wife_cry_several_times_over/ksddqe2/" TargetMode="External"/><Relationship Id="rId41" Type="http://schemas.openxmlformats.org/officeDocument/2006/relationships/hyperlink" Target="https://www.reddit.com/r/AmItheAsshole/comments/1b147ja/aita_for_using_ac_in_austin_tx/" TargetMode="External"/><Relationship Id="rId1402" Type="http://schemas.openxmlformats.org/officeDocument/2006/relationships/hyperlink" Target="https://www.reddit.com/r/AmItheAsshole/comments/1b129kb/aita_for_being_sad_because_my_bf_refused_to_bring/ksc9sih/" TargetMode="External"/><Relationship Id="rId1707" Type="http://schemas.openxmlformats.org/officeDocument/2006/relationships/hyperlink" Target="https://www.reddit.com/r/AmItheAsshole/comments/1b0p6uh/aita_for_telling_my_wife_to_stop_dying_her_dog/ks9fqyi/" TargetMode="External"/><Relationship Id="rId190" Type="http://schemas.openxmlformats.org/officeDocument/2006/relationships/hyperlink" Target="https://www.reddit.com/r/AmItheAsshole/comments/1b18fhp/aita_for_telling_my_fianc&#233;_she_cant_invite_her/kscvj53/" TargetMode="External"/><Relationship Id="rId288" Type="http://schemas.openxmlformats.org/officeDocument/2006/relationships/hyperlink" Target="https://www.reddit.com/r/AmItheAsshole/comments/1b18fhp/aita_for_telling_my_fianc&#233;_she_cant_invite_her/ksdjeog/" TargetMode="External"/><Relationship Id="rId495" Type="http://schemas.openxmlformats.org/officeDocument/2006/relationships/hyperlink" Target="https://www.reddit.com/r/AmItheAsshole/comments/1b15jv0/aita_for_making_my_wife_cry_several_times_over/kscrr4a/" TargetMode="External"/><Relationship Id="rId148" Type="http://schemas.openxmlformats.org/officeDocument/2006/relationships/hyperlink" Target="https://www.reddit.com/r/AmItheAsshole/comments/1b1blvx/aita_for_not_picking_up_my_dogs_poop/ksdl6ss/" TargetMode="External"/><Relationship Id="rId355" Type="http://schemas.openxmlformats.org/officeDocument/2006/relationships/hyperlink" Target="https://www.reddit.com/r/AmItheAsshole/comments/1b18fhp/aita_for_telling_my_fianc&#233;_she_cant_invite_her/ksd9sx1/" TargetMode="External"/><Relationship Id="rId562" Type="http://schemas.openxmlformats.org/officeDocument/2006/relationships/hyperlink" Target="https://www.reddit.com/r/AmItheAsshole/comments/1b15jv0/aita_for_making_my_wife_cry_several_times_over/kscqzuj/" TargetMode="External"/><Relationship Id="rId1192" Type="http://schemas.openxmlformats.org/officeDocument/2006/relationships/hyperlink" Target="https://www.reddit.com/r/AmItheAsshole/comments/1b15jv0/aita_for_making_my_wife_cry_several_times_over/ksczaza/" TargetMode="External"/><Relationship Id="rId215" Type="http://schemas.openxmlformats.org/officeDocument/2006/relationships/hyperlink" Target="https://www.reddit.com/r/AmItheAsshole/comments/1b18fhp/aita_for_telling_my_fianc&#233;_she_cant_invite_her/ksczalf/" TargetMode="External"/><Relationship Id="rId422" Type="http://schemas.openxmlformats.org/officeDocument/2006/relationships/hyperlink" Target="https://www.reddit.com/r/AmItheAsshole/comments/1b18fhp/aita_for_telling_my_fianc&#233;_she_cant_invite_her/ksd3bss/" TargetMode="External"/><Relationship Id="rId867" Type="http://schemas.openxmlformats.org/officeDocument/2006/relationships/hyperlink" Target="https://www.reddit.com/r/AmItheAsshole/comments/1b15jv0/aita_for_making_my_wife_cry_several_times_over/kscv7cg/" TargetMode="External"/><Relationship Id="rId1052" Type="http://schemas.openxmlformats.org/officeDocument/2006/relationships/hyperlink" Target="https://www.reddit.com/r/AmItheAsshole/comments/1b15jv0/aita_for_making_my_wife_cry_several_times_over/kscv19f/" TargetMode="External"/><Relationship Id="rId1497" Type="http://schemas.openxmlformats.org/officeDocument/2006/relationships/hyperlink" Target="https://www.reddit.com/r/AmItheAsshole/comments/1b0zogp/aita_because_of_my_mom/ksbr098/" TargetMode="External"/><Relationship Id="rId727" Type="http://schemas.openxmlformats.org/officeDocument/2006/relationships/hyperlink" Target="https://www.reddit.com/r/AmItheAsshole/comments/1b15jv0/aita_for_making_my_wife_cry_several_times_over/ksdpxyu/" TargetMode="External"/><Relationship Id="rId934" Type="http://schemas.openxmlformats.org/officeDocument/2006/relationships/hyperlink" Target="https://www.reddit.com/r/AmItheAsshole/comments/1b15jv0/aita_for_making_my_wife_cry_several_times_over/ksdr0zo/" TargetMode="External"/><Relationship Id="rId1357" Type="http://schemas.openxmlformats.org/officeDocument/2006/relationships/hyperlink" Target="https://www.reddit.com/r/AmItheAsshole/comments/1b129kb/aita_for_being_sad_because_my_bf_refused_to_bring/ksdenyt/" TargetMode="External"/><Relationship Id="rId1564" Type="http://schemas.openxmlformats.org/officeDocument/2006/relationships/hyperlink" Target="https://www.reddit.com/r/AmItheAsshole/comments/1b0qmjf/aita_for_not_being_okay_with_my_husband_going/ks9kzzt/" TargetMode="External"/><Relationship Id="rId1771" Type="http://schemas.openxmlformats.org/officeDocument/2006/relationships/hyperlink" Target="https://www.reddit.com/r/AmItheAsshole/comments/1b0p4tq/aita_something_is_always_wrong/ks9a3fd/" TargetMode="External"/><Relationship Id="rId63" Type="http://schemas.openxmlformats.org/officeDocument/2006/relationships/hyperlink" Target="https://www.reddit.com/r/AmItheAsshole/comments/1b1csgp/aita_weekend_drinker/ksdywid/" TargetMode="External"/><Relationship Id="rId1217" Type="http://schemas.openxmlformats.org/officeDocument/2006/relationships/hyperlink" Target="https://www.reddit.com/r/AmItheAsshole/comments/1b147ja/aita_for_using_ac_in_austin_tx/ksd5wjg/" TargetMode="External"/><Relationship Id="rId1424" Type="http://schemas.openxmlformats.org/officeDocument/2006/relationships/hyperlink" Target="https://www.reddit.com/r/AmItheAsshole/comments/1b11ops/aita_for_ending_a_conflict_in_a_way_my_husband/ksbwxdr/" TargetMode="External"/><Relationship Id="rId1631" Type="http://schemas.openxmlformats.org/officeDocument/2006/relationships/hyperlink" Target="https://www.reddit.com/r/AmItheAsshole/comments/1b0qhrs/aita_for_buying_my_girlfriend_possibly_ex_gf_a/ks9zj8t/" TargetMode="External"/><Relationship Id="rId1729" Type="http://schemas.openxmlformats.org/officeDocument/2006/relationships/hyperlink" Target="https://www.reddit.com/r/AmItheAsshole/comments/1b0p6uh/aita_for_telling_my_wife_to_stop_dying_her_dog/ksaodoe/" TargetMode="External"/><Relationship Id="rId377" Type="http://schemas.openxmlformats.org/officeDocument/2006/relationships/hyperlink" Target="https://www.reddit.com/r/AmItheAsshole/comments/1b18fhp/aita_for_telling_my_fianc&#233;_she_cant_invite_her/ksd5m35/" TargetMode="External"/><Relationship Id="rId584" Type="http://schemas.openxmlformats.org/officeDocument/2006/relationships/hyperlink" Target="https://www.reddit.com/r/AmItheAsshole/comments/1b15jv0/aita_for_making_my_wife_cry_several_times_over/ksct620/" TargetMode="External"/><Relationship Id="rId5" Type="http://schemas.openxmlformats.org/officeDocument/2006/relationships/hyperlink" Target="https://www.reddit.com/r/AmItheAsshole/comments/1b0qhrs/aita_for_buying_my_girlfriend_possibly_ex_gf_a/" TargetMode="External"/><Relationship Id="rId237" Type="http://schemas.openxmlformats.org/officeDocument/2006/relationships/hyperlink" Target="https://www.reddit.com/r/AmItheAsshole/comments/1b18fhp/aita_for_telling_my_fianc&#233;_she_cant_invite_her/kscv50i/" TargetMode="External"/><Relationship Id="rId791" Type="http://schemas.openxmlformats.org/officeDocument/2006/relationships/hyperlink" Target="https://www.reddit.com/r/AmItheAsshole/comments/1b15jv0/aita_for_making_my_wife_cry_several_times_over/ksczl0m/" TargetMode="External"/><Relationship Id="rId889" Type="http://schemas.openxmlformats.org/officeDocument/2006/relationships/hyperlink" Target="https://www.reddit.com/r/AmItheAsshole/comments/1b15jv0/aita_for_making_my_wife_cry_several_times_over/kscq07d/" TargetMode="External"/><Relationship Id="rId1074" Type="http://schemas.openxmlformats.org/officeDocument/2006/relationships/hyperlink" Target="https://www.reddit.com/r/AmItheAsshole/comments/1b15jv0/aita_for_making_my_wife_cry_several_times_over/kscuvtk/" TargetMode="External"/><Relationship Id="rId444" Type="http://schemas.openxmlformats.org/officeDocument/2006/relationships/hyperlink" Target="https://www.reddit.com/r/AmItheAsshole/comments/1b16ut4/wibta_if_i_stopped_paying_for_groceries/kscq6bt/" TargetMode="External"/><Relationship Id="rId651" Type="http://schemas.openxmlformats.org/officeDocument/2006/relationships/hyperlink" Target="https://www.reddit.com/r/AmItheAsshole/comments/1b15jv0/aita_for_making_my_wife_cry_several_times_over/ksd39zb/" TargetMode="External"/><Relationship Id="rId749" Type="http://schemas.openxmlformats.org/officeDocument/2006/relationships/hyperlink" Target="https://www.reddit.com/r/AmItheAsshole/comments/1b15jv0/aita_for_making_my_wife_cry_several_times_over/ksdugj7/" TargetMode="External"/><Relationship Id="rId1281" Type="http://schemas.openxmlformats.org/officeDocument/2006/relationships/hyperlink" Target="https://www.reddit.com/r/AmItheAsshole/comments/1b129kb/aita_for_being_sad_because_my_bf_refused_to_bring/ksbz80v/" TargetMode="External"/><Relationship Id="rId1379" Type="http://schemas.openxmlformats.org/officeDocument/2006/relationships/hyperlink" Target="https://www.reddit.com/r/AmItheAsshole/comments/1b129kb/aita_for_being_sad_because_my_bf_refused_to_bring/kscbk9c/" TargetMode="External"/><Relationship Id="rId1586" Type="http://schemas.openxmlformats.org/officeDocument/2006/relationships/hyperlink" Target="https://www.reddit.com/r/AmItheAsshole/comments/1b0qmjf/aita_for_not_being_okay_with_my_husband_going/ksbyoy8/" TargetMode="External"/><Relationship Id="rId304" Type="http://schemas.openxmlformats.org/officeDocument/2006/relationships/hyperlink" Target="https://www.reddit.com/r/AmItheAsshole/comments/1b18fhp/aita_for_telling_my_fianc&#233;_she_cant_invite_her/ksdsjmj/" TargetMode="External"/><Relationship Id="rId511" Type="http://schemas.openxmlformats.org/officeDocument/2006/relationships/hyperlink" Target="https://www.reddit.com/r/AmItheAsshole/comments/1b15jv0/aita_for_making_my_wife_cry_several_times_over/kscx72e/" TargetMode="External"/><Relationship Id="rId609" Type="http://schemas.openxmlformats.org/officeDocument/2006/relationships/hyperlink" Target="https://www.reddit.com/r/AmItheAsshole/comments/1b15jv0/aita_for_making_my_wife_cry_several_times_over/kscw0yc/" TargetMode="External"/><Relationship Id="rId956" Type="http://schemas.openxmlformats.org/officeDocument/2006/relationships/hyperlink" Target="https://www.reddit.com/r/AmItheAsshole/comments/1b15jv0/aita_for_making_my_wife_cry_several_times_over/kscq7je/" TargetMode="External"/><Relationship Id="rId1141" Type="http://schemas.openxmlformats.org/officeDocument/2006/relationships/hyperlink" Target="https://www.reddit.com/r/AmItheAsshole/comments/1b15jv0/aita_for_making_my_wife_cry_several_times_over/kscxc1r/" TargetMode="External"/><Relationship Id="rId1239" Type="http://schemas.openxmlformats.org/officeDocument/2006/relationships/hyperlink" Target="https://www.reddit.com/r/AmItheAsshole/comments/1b147ja/aita_for_using_ac_in_austin_tx/ksca906/" TargetMode="External"/><Relationship Id="rId1793" Type="http://schemas.openxmlformats.org/officeDocument/2006/relationships/hyperlink" Target="https://www.reddit.com/r/AmItheAsshole/comments/1b0nlja/aita_for_saying_i_dont_want_to_go_on_a_trip_for/ks982zn/" TargetMode="External"/><Relationship Id="rId85" Type="http://schemas.openxmlformats.org/officeDocument/2006/relationships/hyperlink" Target="https://www.reddit.com/r/AmItheAsshole/comments/1b1csgp/aita_weekend_drinker/ksdp4op/" TargetMode="External"/><Relationship Id="rId816" Type="http://schemas.openxmlformats.org/officeDocument/2006/relationships/hyperlink" Target="https://www.reddit.com/r/AmItheAsshole/comments/1b15jv0/aita_for_making_my_wife_cry_several_times_over/kscidpn/" TargetMode="External"/><Relationship Id="rId1001" Type="http://schemas.openxmlformats.org/officeDocument/2006/relationships/hyperlink" Target="https://www.reddit.com/r/AmItheAsshole/comments/1b15jv0/aita_for_making_my_wife_cry_several_times_over/kscoy5x/" TargetMode="External"/><Relationship Id="rId1446" Type="http://schemas.openxmlformats.org/officeDocument/2006/relationships/hyperlink" Target="https://www.reddit.com/r/AmItheAsshole/comments/1b10y5y/aita_for_stopping_my_wife_visiting_for_the/ksbq3mo/" TargetMode="External"/><Relationship Id="rId1653" Type="http://schemas.openxmlformats.org/officeDocument/2006/relationships/hyperlink" Target="https://www.reddit.com/r/AmItheAsshole/comments/1b0qhrs/aita_for_buying_my_girlfriend_possibly_ex_gf_a/ksbadzd/" TargetMode="External"/><Relationship Id="rId1306" Type="http://schemas.openxmlformats.org/officeDocument/2006/relationships/hyperlink" Target="https://www.reddit.com/r/AmItheAsshole/comments/1b129kb/aita_for_being_sad_because_my_bf_refused_to_bring/ksc6gjg/" TargetMode="External"/><Relationship Id="rId1513" Type="http://schemas.openxmlformats.org/officeDocument/2006/relationships/hyperlink" Target="https://www.reddit.com/r/AmItheAsshole/comments/1b0zogp/aita_because_of_my_mom/ksc1hrf/" TargetMode="External"/><Relationship Id="rId1720" Type="http://schemas.openxmlformats.org/officeDocument/2006/relationships/hyperlink" Target="https://www.reddit.com/r/AmItheAsshole/comments/1b0p6uh/aita_for_telling_my_wife_to_stop_dying_her_dog/ksd2xoy/" TargetMode="External"/><Relationship Id="rId12" Type="http://schemas.openxmlformats.org/officeDocument/2006/relationships/hyperlink" Target="https://www.reddit.com/r/AmItheAsshole/comments/1b0nlja/aita_for_saying_i_dont_want_to_go_on_a_trip_for/" TargetMode="External"/><Relationship Id="rId1818" Type="http://schemas.openxmlformats.org/officeDocument/2006/relationships/hyperlink" Target="https://www.reddit.com/r/AmItheAsshole/comments/1b0ltn0/aita_for_not_spending_time_with_my_gf/ks991oj/" TargetMode="External"/><Relationship Id="rId161" Type="http://schemas.openxmlformats.org/officeDocument/2006/relationships/hyperlink" Target="https://www.reddit.com/r/AmItheAsshole/comments/1b1blvx/aita_for_not_picking_up_my_dogs_poop/ksdfpzf/" TargetMode="External"/><Relationship Id="rId399" Type="http://schemas.openxmlformats.org/officeDocument/2006/relationships/hyperlink" Target="https://www.reddit.com/r/AmItheAsshole/comments/1b18fhp/aita_for_telling_my_fianc&#233;_she_cant_invite_her/ksdm2fk/" TargetMode="External"/><Relationship Id="rId259" Type="http://schemas.openxmlformats.org/officeDocument/2006/relationships/hyperlink" Target="https://www.reddit.com/r/AmItheAsshole/comments/1b18fhp/aita_for_telling_my_fianc&#233;_she_cant_invite_her/ksd3ioz/" TargetMode="External"/><Relationship Id="rId466" Type="http://schemas.openxmlformats.org/officeDocument/2006/relationships/hyperlink" Target="https://www.reddit.com/r/AmItheAsshole/comments/1b15jv0/aita_for_making_my_wife_cry_several_times_over/ksconh4/" TargetMode="External"/><Relationship Id="rId673" Type="http://schemas.openxmlformats.org/officeDocument/2006/relationships/hyperlink" Target="https://www.reddit.com/r/AmItheAsshole/comments/1b15jv0/aita_for_making_my_wife_cry_several_times_over/ksd97l0/" TargetMode="External"/><Relationship Id="rId880" Type="http://schemas.openxmlformats.org/officeDocument/2006/relationships/hyperlink" Target="https://www.reddit.com/r/AmItheAsshole/comments/1b15jv0/aita_for_making_my_wife_cry_several_times_over/ksdflcm/" TargetMode="External"/><Relationship Id="rId1096" Type="http://schemas.openxmlformats.org/officeDocument/2006/relationships/hyperlink" Target="https://www.reddit.com/r/AmItheAsshole/comments/1b15jv0/aita_for_making_my_wife_cry_several_times_over/kscvp92/" TargetMode="External"/><Relationship Id="rId119" Type="http://schemas.openxmlformats.org/officeDocument/2006/relationships/hyperlink" Target="https://www.reddit.com/r/AmItheAsshole/comments/1b1c1hc/aita_i_want_my_wife_to_return_my_bday_gift/ksdi83m/" TargetMode="External"/><Relationship Id="rId326" Type="http://schemas.openxmlformats.org/officeDocument/2006/relationships/hyperlink" Target="https://www.reddit.com/r/AmItheAsshole/comments/1b18fhp/aita_for_telling_my_fianc&#233;_she_cant_invite_her/ksd1x0n/" TargetMode="External"/><Relationship Id="rId533" Type="http://schemas.openxmlformats.org/officeDocument/2006/relationships/hyperlink" Target="https://www.reddit.com/r/AmItheAsshole/comments/1b15jv0/aita_for_making_my_wife_cry_several_times_over/kscpyqx/" TargetMode="External"/><Relationship Id="rId978" Type="http://schemas.openxmlformats.org/officeDocument/2006/relationships/hyperlink" Target="https://www.reddit.com/r/AmItheAsshole/comments/1b15jv0/aita_for_making_my_wife_cry_several_times_over/ksdhtwe/" TargetMode="External"/><Relationship Id="rId1163" Type="http://schemas.openxmlformats.org/officeDocument/2006/relationships/hyperlink" Target="https://www.reddit.com/r/AmItheAsshole/comments/1b15jv0/aita_for_making_my_wife_cry_several_times_over/ksd0voc/" TargetMode="External"/><Relationship Id="rId1370" Type="http://schemas.openxmlformats.org/officeDocument/2006/relationships/hyperlink" Target="https://www.reddit.com/r/AmItheAsshole/comments/1b129kb/aita_for_being_sad_because_my_bf_refused_to_bring/ksc9i8o/" TargetMode="External"/><Relationship Id="rId740" Type="http://schemas.openxmlformats.org/officeDocument/2006/relationships/hyperlink" Target="https://www.reddit.com/r/AmItheAsshole/comments/1b15jv0/aita_for_making_my_wife_cry_several_times_over/ksdse4c/" TargetMode="External"/><Relationship Id="rId838" Type="http://schemas.openxmlformats.org/officeDocument/2006/relationships/hyperlink" Target="https://www.reddit.com/r/AmItheAsshole/comments/1b15jv0/aita_for_making_my_wife_cry_several_times_over/kscor26/" TargetMode="External"/><Relationship Id="rId1023" Type="http://schemas.openxmlformats.org/officeDocument/2006/relationships/hyperlink" Target="https://www.reddit.com/r/AmItheAsshole/comments/1b15jv0/aita_for_making_my_wife_cry_several_times_over/ksdaexq/" TargetMode="External"/><Relationship Id="rId1468" Type="http://schemas.openxmlformats.org/officeDocument/2006/relationships/hyperlink" Target="https://www.reddit.com/r/AmItheAsshole/comments/1b10y5y/aita_for_stopping_my_wife_visiting_for_the/ksc5nu7/" TargetMode="External"/><Relationship Id="rId1675" Type="http://schemas.openxmlformats.org/officeDocument/2006/relationships/hyperlink" Target="https://www.reddit.com/r/AmItheAsshole/comments/1b0p7sm/aita_for_keeping_my_fianc&#233;s_old_wedding_photos/ks99jfe/" TargetMode="External"/><Relationship Id="rId600" Type="http://schemas.openxmlformats.org/officeDocument/2006/relationships/hyperlink" Target="https://www.reddit.com/r/AmItheAsshole/comments/1b15jv0/aita_for_making_my_wife_cry_several_times_over/kscuuws/" TargetMode="External"/><Relationship Id="rId1230" Type="http://schemas.openxmlformats.org/officeDocument/2006/relationships/hyperlink" Target="https://www.reddit.com/r/AmItheAsshole/comments/1b147ja/aita_for_using_ac_in_austin_tx/ksdgpgv/" TargetMode="External"/><Relationship Id="rId1328" Type="http://schemas.openxmlformats.org/officeDocument/2006/relationships/hyperlink" Target="https://www.reddit.com/r/AmItheAsshole/comments/1b129kb/aita_for_being_sad_because_my_bf_refused_to_bring/ksbwocy/" TargetMode="External"/><Relationship Id="rId1535" Type="http://schemas.openxmlformats.org/officeDocument/2006/relationships/hyperlink" Target="https://www.reddit.com/r/AmItheAsshole/comments/1b0vveo/wibta_for_telling_a_friend_i_dont_like_them_in/ksdjj9m/" TargetMode="External"/><Relationship Id="rId905" Type="http://schemas.openxmlformats.org/officeDocument/2006/relationships/hyperlink" Target="https://www.reddit.com/r/AmItheAsshole/comments/1b15jv0/aita_for_making_my_wife_cry_several_times_over/kscpcmq/" TargetMode="External"/><Relationship Id="rId1742" Type="http://schemas.openxmlformats.org/officeDocument/2006/relationships/hyperlink" Target="https://www.reddit.com/r/AmItheAsshole/comments/1b0p6uh/aita_for_telling_my_wife_to_stop_dying_her_dog/ksb2lj0/" TargetMode="External"/><Relationship Id="rId34" Type="http://schemas.openxmlformats.org/officeDocument/2006/relationships/hyperlink" Target="https://www.reddit.com/r/AmItheAsshole/comments/1b10y5y/aita_for_stopping_my_wife_visiting_for_the/" TargetMode="External"/><Relationship Id="rId1602" Type="http://schemas.openxmlformats.org/officeDocument/2006/relationships/hyperlink" Target="https://www.reddit.com/r/AmItheAsshole/comments/1b0qlsr/aita_for_not_apologizing_to_my_partner_after/ksa8spr/" TargetMode="External"/><Relationship Id="rId183" Type="http://schemas.openxmlformats.org/officeDocument/2006/relationships/hyperlink" Target="https://www.reddit.com/r/AmItheAsshole/comments/1b16ut4/wibta_if_i_stopped_paying_for_groceries/" TargetMode="External"/><Relationship Id="rId390" Type="http://schemas.openxmlformats.org/officeDocument/2006/relationships/hyperlink" Target="https://www.reddit.com/r/AmItheAsshole/comments/1b18fhp/aita_for_telling_my_fianc&#233;_she_cant_invite_her/ksd2ond/" TargetMode="External"/><Relationship Id="rId250" Type="http://schemas.openxmlformats.org/officeDocument/2006/relationships/hyperlink" Target="https://www.reddit.com/r/AmItheAsshole/comments/1b18fhp/aita_for_telling_my_fianc&#233;_she_cant_invite_her/ksd0muw/" TargetMode="External"/><Relationship Id="rId488" Type="http://schemas.openxmlformats.org/officeDocument/2006/relationships/hyperlink" Target="https://www.reddit.com/r/AmItheAsshole/comments/1b15jv0/aita_for_making_my_wife_cry_several_times_over/kscqhvk/" TargetMode="External"/><Relationship Id="rId695" Type="http://schemas.openxmlformats.org/officeDocument/2006/relationships/hyperlink" Target="https://www.reddit.com/r/AmItheAsshole/comments/1b15jv0/aita_for_making_my_wife_cry_several_times_over/ksdhd9p/" TargetMode="External"/><Relationship Id="rId110" Type="http://schemas.openxmlformats.org/officeDocument/2006/relationships/hyperlink" Target="https://www.reddit.com/r/AmItheAsshole/comments/1b1csgp/aita_weekend_drinker/ksdusi8/" TargetMode="External"/><Relationship Id="rId348" Type="http://schemas.openxmlformats.org/officeDocument/2006/relationships/hyperlink" Target="https://www.reddit.com/r/AmItheAsshole/comments/1b18fhp/aita_for_telling_my_fianc&#233;_she_cant_invite_her/ksd3tfm/" TargetMode="External"/><Relationship Id="rId555" Type="http://schemas.openxmlformats.org/officeDocument/2006/relationships/hyperlink" Target="https://www.reddit.com/r/AmItheAsshole/comments/1b15jv0/aita_for_making_my_wife_cry_several_times_over/kscp2lt/" TargetMode="External"/><Relationship Id="rId762" Type="http://schemas.openxmlformats.org/officeDocument/2006/relationships/hyperlink" Target="https://www.reddit.com/r/AmItheAsshole/comments/1b15jv0/aita_for_making_my_wife_cry_several_times_over/kscfzld/" TargetMode="External"/><Relationship Id="rId1185" Type="http://schemas.openxmlformats.org/officeDocument/2006/relationships/hyperlink" Target="https://www.reddit.com/r/AmItheAsshole/comments/1b15jv0/aita_for_making_my_wife_cry_several_times_over/ksd8nf2/" TargetMode="External"/><Relationship Id="rId1392" Type="http://schemas.openxmlformats.org/officeDocument/2006/relationships/hyperlink" Target="https://www.reddit.com/r/AmItheAsshole/comments/1b129kb/aita_for_being_sad_because_my_bf_refused_to_bring/ksd131o/" TargetMode="External"/><Relationship Id="rId208" Type="http://schemas.openxmlformats.org/officeDocument/2006/relationships/hyperlink" Target="https://www.reddit.com/r/AmItheAsshole/comments/1b18fhp/aita_for_telling_my_fianc&#233;_she_cant_invite_her/kscwsnf/" TargetMode="External"/><Relationship Id="rId415" Type="http://schemas.openxmlformats.org/officeDocument/2006/relationships/hyperlink" Target="https://www.reddit.com/r/AmItheAsshole/comments/1b18fhp/aita_for_telling_my_fianc&#233;_she_cant_invite_her/ksd289d/" TargetMode="External"/><Relationship Id="rId622" Type="http://schemas.openxmlformats.org/officeDocument/2006/relationships/hyperlink" Target="https://www.reddit.com/r/AmItheAsshole/comments/1b15jv0/aita_for_making_my_wife_cry_several_times_over/kscyf1e/" TargetMode="External"/><Relationship Id="rId1045" Type="http://schemas.openxmlformats.org/officeDocument/2006/relationships/hyperlink" Target="https://www.reddit.com/r/AmItheAsshole/comments/1b15jv0/aita_for_making_my_wife_cry_several_times_over/ksci5nf/" TargetMode="External"/><Relationship Id="rId1252" Type="http://schemas.openxmlformats.org/officeDocument/2006/relationships/hyperlink" Target="https://www.reddit.com/r/AmItheAsshole/comments/1b147ja/aita_for_using_ac_in_austin_tx/ksc9g67/" TargetMode="External"/><Relationship Id="rId1697" Type="http://schemas.openxmlformats.org/officeDocument/2006/relationships/hyperlink" Target="https://www.reddit.com/r/AmItheAsshole/comments/1b0p7sm/aita_for_keeping_my_fianc&#233;s_old_wedding_photos/ksdw3m7/" TargetMode="External"/><Relationship Id="rId927" Type="http://schemas.openxmlformats.org/officeDocument/2006/relationships/hyperlink" Target="https://www.reddit.com/r/AmItheAsshole/comments/1b15jv0/aita_for_making_my_wife_cry_several_times_over/kscvxh9/" TargetMode="External"/><Relationship Id="rId1112" Type="http://schemas.openxmlformats.org/officeDocument/2006/relationships/hyperlink" Target="https://www.reddit.com/r/AmItheAsshole/comments/1b15jv0/aita_for_making_my_wife_cry_several_times_over/kscybfh/" TargetMode="External"/><Relationship Id="rId1557" Type="http://schemas.openxmlformats.org/officeDocument/2006/relationships/hyperlink" Target="https://www.reddit.com/r/AmItheAsshole/comments/1b0qmjf/aita_for_not_being_okay_with_my_husband_going/ks9uz6y/" TargetMode="External"/><Relationship Id="rId1764" Type="http://schemas.openxmlformats.org/officeDocument/2006/relationships/hyperlink" Target="https://www.reddit.com/r/AmItheAsshole/comments/1b0p6uh/aita_for_telling_my_wife_to_stop_dying_her_dog/ksam8jj/" TargetMode="External"/><Relationship Id="rId56" Type="http://schemas.openxmlformats.org/officeDocument/2006/relationships/hyperlink" Target="https://www.reddit.com/r/AmItheAsshole/comments/1b1csgp/aita_weekend_drinker/ksdsipx/" TargetMode="External"/><Relationship Id="rId1417" Type="http://schemas.openxmlformats.org/officeDocument/2006/relationships/hyperlink" Target="https://www.reddit.com/r/AmItheAsshole/comments/1b11ops/aita_for_ending_a_conflict_in_a_way_my_husband/kscby9u/" TargetMode="External"/><Relationship Id="rId1624" Type="http://schemas.openxmlformats.org/officeDocument/2006/relationships/hyperlink" Target="https://www.reddit.com/r/AmItheAsshole/comments/1b0qhrs/aita_for_buying_my_girlfriend_possibly_ex_gf_a/ks9nwo1/" TargetMode="External"/><Relationship Id="rId1831" Type="http://schemas.openxmlformats.org/officeDocument/2006/relationships/hyperlink" Target="https://www.reddit.com/r/AmItheAsshole/comments/1b0ltn0/aita_for_not_spending_time_with_my_gf/ks8w7gm/" TargetMode="External"/><Relationship Id="rId272" Type="http://schemas.openxmlformats.org/officeDocument/2006/relationships/hyperlink" Target="https://www.reddit.com/r/AmItheAsshole/comments/1b18fhp/aita_for_telling_my_fianc&#233;_she_cant_invite_her/ksd8tes/" TargetMode="External"/><Relationship Id="rId577" Type="http://schemas.openxmlformats.org/officeDocument/2006/relationships/hyperlink" Target="https://www.reddit.com/r/AmItheAsshole/comments/1b15jv0/aita_for_making_my_wife_cry_several_times_over/kscsf0p/" TargetMode="External"/><Relationship Id="rId132" Type="http://schemas.openxmlformats.org/officeDocument/2006/relationships/hyperlink" Target="https://www.reddit.com/r/AmItheAsshole/comments/1b1c1hc/aita_i_want_my_wife_to_return_my_bday_gift/ksdpqwg/" TargetMode="External"/><Relationship Id="rId784" Type="http://schemas.openxmlformats.org/officeDocument/2006/relationships/hyperlink" Target="https://www.reddit.com/r/AmItheAsshole/comments/1b15jv0/aita_for_making_my_wife_cry_several_times_over/ksczehr/" TargetMode="External"/><Relationship Id="rId991" Type="http://schemas.openxmlformats.org/officeDocument/2006/relationships/hyperlink" Target="https://www.reddit.com/r/AmItheAsshole/comments/1b15jv0/aita_for_making_my_wife_cry_several_times_over/kscwqum/" TargetMode="External"/><Relationship Id="rId1067" Type="http://schemas.openxmlformats.org/officeDocument/2006/relationships/hyperlink" Target="https://www.reddit.com/r/AmItheAsshole/comments/1b15jv0/aita_for_making_my_wife_cry_several_times_over/kscubgp/" TargetMode="External"/><Relationship Id="rId437" Type="http://schemas.openxmlformats.org/officeDocument/2006/relationships/hyperlink" Target="https://www.reddit.com/r/AmItheAsshole/comments/1b15jv0/aita_for_making_my_wife_cry_several_times_over/" TargetMode="External"/><Relationship Id="rId644" Type="http://schemas.openxmlformats.org/officeDocument/2006/relationships/hyperlink" Target="https://www.reddit.com/r/AmItheAsshole/comments/1b15jv0/aita_for_making_my_wife_cry_several_times_over/ksd2h6t/" TargetMode="External"/><Relationship Id="rId851" Type="http://schemas.openxmlformats.org/officeDocument/2006/relationships/hyperlink" Target="https://www.reddit.com/r/AmItheAsshole/comments/1b15jv0/aita_for_making_my_wife_cry_several_times_over/kscpv71/" TargetMode="External"/><Relationship Id="rId1274" Type="http://schemas.openxmlformats.org/officeDocument/2006/relationships/hyperlink" Target="https://www.reddit.com/r/AmItheAsshole/comments/1b129kb/aita_for_being_sad_because_my_bf_refused_to_bring/ksc2639/" TargetMode="External"/><Relationship Id="rId1481" Type="http://schemas.openxmlformats.org/officeDocument/2006/relationships/hyperlink" Target="https://www.reddit.com/r/AmItheAsshole/comments/1b0zogp/aita_because_of_my_mom/ksbb8on/" TargetMode="External"/><Relationship Id="rId1579" Type="http://schemas.openxmlformats.org/officeDocument/2006/relationships/hyperlink" Target="https://www.reddit.com/r/AmItheAsshole/comments/1b0qmjf/aita_for_not_being_okay_with_my_husband_going/ksa07ib/" TargetMode="External"/><Relationship Id="rId504" Type="http://schemas.openxmlformats.org/officeDocument/2006/relationships/hyperlink" Target="https://www.reddit.com/r/AmItheAsshole/comments/1b15jv0/aita_for_making_my_wife_cry_several_times_over/kscpul7/" TargetMode="External"/><Relationship Id="rId711" Type="http://schemas.openxmlformats.org/officeDocument/2006/relationships/hyperlink" Target="https://www.reddit.com/r/AmItheAsshole/comments/1b15jv0/aita_for_making_my_wife_cry_several_times_over/ksdmiv5/" TargetMode="External"/><Relationship Id="rId949" Type="http://schemas.openxmlformats.org/officeDocument/2006/relationships/hyperlink" Target="https://www.reddit.com/r/AmItheAsshole/comments/1b15jv0/aita_for_making_my_wife_cry_several_times_over/kscrkzq/" TargetMode="External"/><Relationship Id="rId1134" Type="http://schemas.openxmlformats.org/officeDocument/2006/relationships/hyperlink" Target="https://www.reddit.com/r/AmItheAsshole/comments/1b15jv0/aita_for_making_my_wife_cry_several_times_over/kscwyht/" TargetMode="External"/><Relationship Id="rId1341" Type="http://schemas.openxmlformats.org/officeDocument/2006/relationships/hyperlink" Target="https://www.reddit.com/r/AmItheAsshole/comments/1b129kb/aita_for_being_sad_because_my_bf_refused_to_bring/ksc3213/" TargetMode="External"/><Relationship Id="rId1786" Type="http://schemas.openxmlformats.org/officeDocument/2006/relationships/hyperlink" Target="https://www.reddit.com/r/AmItheAsshole/comments/1b0nlja/aita_for_saying_i_dont_want_to_go_on_a_trip_for/ks96dts/" TargetMode="External"/><Relationship Id="rId78" Type="http://schemas.openxmlformats.org/officeDocument/2006/relationships/hyperlink" Target="https://www.reddit.com/r/AmItheAsshole/comments/1b1csgp/aita_weekend_drinker/ksdu0cf/" TargetMode="External"/><Relationship Id="rId809" Type="http://schemas.openxmlformats.org/officeDocument/2006/relationships/hyperlink" Target="https://www.reddit.com/r/AmItheAsshole/comments/1b15jv0/aita_for_making_my_wife_cry_several_times_over/kschnip/" TargetMode="External"/><Relationship Id="rId1201" Type="http://schemas.openxmlformats.org/officeDocument/2006/relationships/hyperlink" Target="https://www.reddit.com/r/AmItheAsshole/comments/1b147ja/aita_for_using_ac_in_austin_tx/ksclig2/" TargetMode="External"/><Relationship Id="rId1439" Type="http://schemas.openxmlformats.org/officeDocument/2006/relationships/hyperlink" Target="https://www.reddit.com/r/AmItheAsshole/comments/1b10y5y/aita_for_stopping_my_wife_visiting_for_the/ksby5px/" TargetMode="External"/><Relationship Id="rId1646" Type="http://schemas.openxmlformats.org/officeDocument/2006/relationships/hyperlink" Target="https://www.reddit.com/r/AmItheAsshole/comments/1b0qhrs/aita_for_buying_my_girlfriend_possibly_ex_gf_a/ks9w8gv/" TargetMode="External"/><Relationship Id="rId1506" Type="http://schemas.openxmlformats.org/officeDocument/2006/relationships/hyperlink" Target="https://www.reddit.com/r/AmItheAsshole/comments/1b0zogp/aita_because_of_my_mom/ksbaoua/" TargetMode="External"/><Relationship Id="rId1713" Type="http://schemas.openxmlformats.org/officeDocument/2006/relationships/hyperlink" Target="https://www.reddit.com/r/AmItheAsshole/comments/1b0p6uh/aita_for_telling_my_wife_to_stop_dying_her_dog/ks9b0w4/" TargetMode="External"/><Relationship Id="rId294" Type="http://schemas.openxmlformats.org/officeDocument/2006/relationships/hyperlink" Target="https://www.reddit.com/r/AmItheAsshole/comments/1b18fhp/aita_for_telling_my_fianc&#233;_she_cant_invite_her/ksdlb71/" TargetMode="External"/><Relationship Id="rId154" Type="http://schemas.openxmlformats.org/officeDocument/2006/relationships/hyperlink" Target="https://www.reddit.com/r/AmItheAsshole/comments/1b1blvx/aita_for_not_picking_up_my_dogs_poop/ksdoeul/" TargetMode="External"/><Relationship Id="rId361" Type="http://schemas.openxmlformats.org/officeDocument/2006/relationships/hyperlink" Target="https://www.reddit.com/r/AmItheAsshole/comments/1b18fhp/aita_for_telling_my_fianc&#233;_she_cant_invite_her/ksdxtol/" TargetMode="External"/><Relationship Id="rId599" Type="http://schemas.openxmlformats.org/officeDocument/2006/relationships/hyperlink" Target="https://www.reddit.com/r/AmItheAsshole/comments/1b15jv0/aita_for_making_my_wife_cry_several_times_over/kscuup5/" TargetMode="External"/><Relationship Id="rId459" Type="http://schemas.openxmlformats.org/officeDocument/2006/relationships/hyperlink" Target="https://www.reddit.com/r/AmItheAsshole/comments/1b15jv0/aita_for_making_my_wife_cry_several_times_over/kscp1o8/" TargetMode="External"/><Relationship Id="rId666" Type="http://schemas.openxmlformats.org/officeDocument/2006/relationships/hyperlink" Target="https://www.reddit.com/r/AmItheAsshole/comments/1b15jv0/aita_for_making_my_wife_cry_several_times_over/ksd6or5/" TargetMode="External"/><Relationship Id="rId873" Type="http://schemas.openxmlformats.org/officeDocument/2006/relationships/hyperlink" Target="https://www.reddit.com/r/AmItheAsshole/comments/1b15jv0/aita_for_making_my_wife_cry_several_times_over/ksd506v/" TargetMode="External"/><Relationship Id="rId1089" Type="http://schemas.openxmlformats.org/officeDocument/2006/relationships/hyperlink" Target="https://www.reddit.com/r/AmItheAsshole/comments/1b15jv0/aita_for_making_my_wife_cry_several_times_over/ksd3n04/" TargetMode="External"/><Relationship Id="rId1296" Type="http://schemas.openxmlformats.org/officeDocument/2006/relationships/hyperlink" Target="https://www.reddit.com/r/AmItheAsshole/comments/1b129kb/aita_for_being_sad_because_my_bf_refused_to_bring/ksc7kt0/" TargetMode="External"/><Relationship Id="rId221" Type="http://schemas.openxmlformats.org/officeDocument/2006/relationships/hyperlink" Target="https://www.reddit.com/r/AmItheAsshole/comments/1b18fhp/aita_for_telling_my_fianc&#233;_she_cant_invite_her/kscvtlj/" TargetMode="External"/><Relationship Id="rId319" Type="http://schemas.openxmlformats.org/officeDocument/2006/relationships/hyperlink" Target="https://www.reddit.com/r/AmItheAsshole/comments/1b18fhp/aita_for_telling_my_fianc&#233;_she_cant_invite_her/ksd065q/" TargetMode="External"/><Relationship Id="rId526" Type="http://schemas.openxmlformats.org/officeDocument/2006/relationships/hyperlink" Target="https://www.reddit.com/r/AmItheAsshole/comments/1b15jv0/aita_for_making_my_wife_cry_several_times_over/kscz3el/" TargetMode="External"/><Relationship Id="rId1156" Type="http://schemas.openxmlformats.org/officeDocument/2006/relationships/hyperlink" Target="https://www.reddit.com/r/AmItheAsshole/comments/1b15jv0/aita_for_making_my_wife_cry_several_times_over/ksd009l/" TargetMode="External"/><Relationship Id="rId1363" Type="http://schemas.openxmlformats.org/officeDocument/2006/relationships/hyperlink" Target="https://www.reddit.com/r/AmItheAsshole/comments/1b129kb/aita_for_being_sad_because_my_bf_refused_to_bring/ksd40j4/" TargetMode="External"/><Relationship Id="rId733" Type="http://schemas.openxmlformats.org/officeDocument/2006/relationships/hyperlink" Target="https://www.reddit.com/r/AmItheAsshole/comments/1b15jv0/aita_for_making_my_wife_cry_several_times_over/ksdr9k0/" TargetMode="External"/><Relationship Id="rId940" Type="http://schemas.openxmlformats.org/officeDocument/2006/relationships/hyperlink" Target="https://www.reddit.com/r/AmItheAsshole/comments/1b15jv0/aita_for_making_my_wife_cry_several_times_over/ksclotg/" TargetMode="External"/><Relationship Id="rId1016" Type="http://schemas.openxmlformats.org/officeDocument/2006/relationships/hyperlink" Target="https://www.reddit.com/r/AmItheAsshole/comments/1b15jv0/aita_for_making_my_wife_cry_several_times_over/kscu2ao/" TargetMode="External"/><Relationship Id="rId1570" Type="http://schemas.openxmlformats.org/officeDocument/2006/relationships/hyperlink" Target="https://www.reddit.com/r/AmItheAsshole/comments/1b0qmjf/aita_for_not_being_okay_with_my_husband_going/ksaoc8d/" TargetMode="External"/><Relationship Id="rId1668" Type="http://schemas.openxmlformats.org/officeDocument/2006/relationships/hyperlink" Target="https://www.reddit.com/r/AmItheAsshole/comments/1b0qhrs/aita_for_buying_my_girlfriend_possibly_ex_gf_a/ksdwlrl/" TargetMode="External"/><Relationship Id="rId800" Type="http://schemas.openxmlformats.org/officeDocument/2006/relationships/hyperlink" Target="https://www.reddit.com/r/AmItheAsshole/comments/1b15jv0/aita_for_making_my_wife_cry_several_times_over/kscix3c/" TargetMode="External"/><Relationship Id="rId1223" Type="http://schemas.openxmlformats.org/officeDocument/2006/relationships/hyperlink" Target="https://www.reddit.com/r/AmItheAsshole/comments/1b147ja/aita_for_using_ac_in_austin_tx/kscoua3/" TargetMode="External"/><Relationship Id="rId1430" Type="http://schemas.openxmlformats.org/officeDocument/2006/relationships/hyperlink" Target="https://www.reddit.com/r/AmItheAsshole/comments/1b10y5y/aita_for_stopping_my_wife_visiting_for_the/ksbo5au/" TargetMode="External"/><Relationship Id="rId1528" Type="http://schemas.openxmlformats.org/officeDocument/2006/relationships/hyperlink" Target="https://www.reddit.com/r/AmItheAsshole/comments/1b0xkqg/aita_for_not_wanting_my_boyfriends_mom_to_move_in/ksbh8qq/" TargetMode="External"/><Relationship Id="rId1735" Type="http://schemas.openxmlformats.org/officeDocument/2006/relationships/hyperlink" Target="https://www.reddit.com/r/AmItheAsshole/comments/1b0p6uh/aita_for_telling_my_wife_to_stop_dying_her_dog/ksbn6lo/" TargetMode="External"/><Relationship Id="rId27" Type="http://schemas.openxmlformats.org/officeDocument/2006/relationships/hyperlink" Target="https://www.reddit.com/r/AmItheAsshole/comments/1b0vveo/wibta_for_telling_a_friend_i_dont_like_them_in/" TargetMode="External"/><Relationship Id="rId1802" Type="http://schemas.openxmlformats.org/officeDocument/2006/relationships/hyperlink" Target="https://www.reddit.com/r/AmItheAsshole/comments/1b0nann/aita_for_being_frustrated_my_wife_is_changing_my/ks99yn4/" TargetMode="External"/><Relationship Id="rId176" Type="http://schemas.openxmlformats.org/officeDocument/2006/relationships/hyperlink" Target="https://www.reddit.com/r/AmItheAsshole/comments/1b1blvx/aita_for_not_picking_up_my_dogs_poop/ksdn9ap/" TargetMode="External"/><Relationship Id="rId383" Type="http://schemas.openxmlformats.org/officeDocument/2006/relationships/hyperlink" Target="https://www.reddit.com/r/AmItheAsshole/comments/1b18fhp/aita_for_telling_my_fianc&#233;_she_cant_invite_her/ksdpffp/" TargetMode="External"/><Relationship Id="rId590" Type="http://schemas.openxmlformats.org/officeDocument/2006/relationships/hyperlink" Target="https://www.reddit.com/r/AmItheAsshole/comments/1b15jv0/aita_for_making_my_wife_cry_several_times_over/ksctije/" TargetMode="External"/><Relationship Id="rId243" Type="http://schemas.openxmlformats.org/officeDocument/2006/relationships/hyperlink" Target="https://www.reddit.com/r/AmItheAsshole/comments/1b18fhp/aita_for_telling_my_fianc&#233;_she_cant_invite_her/kscvuq4/" TargetMode="External"/><Relationship Id="rId450" Type="http://schemas.openxmlformats.org/officeDocument/2006/relationships/hyperlink" Target="https://www.reddit.com/r/AmItheAsshole/comments/1b16ut4/wibta_if_i_stopped_paying_for_groceries/kscqsh1/" TargetMode="External"/><Relationship Id="rId688" Type="http://schemas.openxmlformats.org/officeDocument/2006/relationships/hyperlink" Target="https://www.reddit.com/r/AmItheAsshole/comments/1b15jv0/aita_for_making_my_wife_cry_several_times_over/ksdglk7/" TargetMode="External"/><Relationship Id="rId895" Type="http://schemas.openxmlformats.org/officeDocument/2006/relationships/hyperlink" Target="https://www.reddit.com/r/AmItheAsshole/comments/1b15jv0/aita_for_making_my_wife_cry_several_times_over/kscg7cw/" TargetMode="External"/><Relationship Id="rId1080" Type="http://schemas.openxmlformats.org/officeDocument/2006/relationships/hyperlink" Target="https://www.reddit.com/r/AmItheAsshole/comments/1b15jv0/aita_for_making_my_wife_cry_several_times_over/ksd2d0s/" TargetMode="External"/><Relationship Id="rId103" Type="http://schemas.openxmlformats.org/officeDocument/2006/relationships/hyperlink" Target="https://www.reddit.com/r/AmItheAsshole/comments/1b1csgp/aita_weekend_drinker/ksdsfvq/" TargetMode="External"/><Relationship Id="rId310" Type="http://schemas.openxmlformats.org/officeDocument/2006/relationships/hyperlink" Target="https://www.reddit.com/r/AmItheAsshole/comments/1b18fhp/aita_for_telling_my_fianc&#233;_she_cant_invite_her/ksdwz9d/" TargetMode="External"/><Relationship Id="rId548" Type="http://schemas.openxmlformats.org/officeDocument/2006/relationships/hyperlink" Target="https://www.reddit.com/r/AmItheAsshole/comments/1b15jv0/aita_for_making_my_wife_cry_several_times_over/kscplwv/" TargetMode="External"/><Relationship Id="rId755" Type="http://schemas.openxmlformats.org/officeDocument/2006/relationships/hyperlink" Target="https://www.reddit.com/r/AmItheAsshole/comments/1b15jv0/aita_for_making_my_wife_cry_several_times_over/ksdvtuq/" TargetMode="External"/><Relationship Id="rId962" Type="http://schemas.openxmlformats.org/officeDocument/2006/relationships/hyperlink" Target="https://www.reddit.com/r/AmItheAsshole/comments/1b15jv0/aita_for_making_my_wife_cry_several_times_over/kscs1qo/" TargetMode="External"/><Relationship Id="rId1178" Type="http://schemas.openxmlformats.org/officeDocument/2006/relationships/hyperlink" Target="https://www.reddit.com/r/AmItheAsshole/comments/1b15jv0/aita_for_making_my_wife_cry_several_times_over/kscvmup/" TargetMode="External"/><Relationship Id="rId1385" Type="http://schemas.openxmlformats.org/officeDocument/2006/relationships/hyperlink" Target="https://www.reddit.com/r/AmItheAsshole/comments/1b129kb/aita_for_being_sad_because_my_bf_refused_to_bring/kscqi1n/" TargetMode="External"/><Relationship Id="rId1592" Type="http://schemas.openxmlformats.org/officeDocument/2006/relationships/hyperlink" Target="https://www.reddit.com/r/AmItheAsshole/comments/1b0qmjf/aita_for_not_being_okay_with_my_husband_going/ksa0bcc/" TargetMode="External"/><Relationship Id="rId91" Type="http://schemas.openxmlformats.org/officeDocument/2006/relationships/hyperlink" Target="https://www.reddit.com/r/AmItheAsshole/comments/1b1csgp/aita_weekend_drinker/ksdug30/" TargetMode="External"/><Relationship Id="rId408" Type="http://schemas.openxmlformats.org/officeDocument/2006/relationships/hyperlink" Target="https://www.reddit.com/r/AmItheAsshole/comments/1b18fhp/aita_for_telling_my_fianc&#233;_she_cant_invite_her/ksd8qej/" TargetMode="External"/><Relationship Id="rId615" Type="http://schemas.openxmlformats.org/officeDocument/2006/relationships/hyperlink" Target="https://www.reddit.com/r/AmItheAsshole/comments/1b15jv0/aita_for_making_my_wife_cry_several_times_over/kscwido/" TargetMode="External"/><Relationship Id="rId822" Type="http://schemas.openxmlformats.org/officeDocument/2006/relationships/hyperlink" Target="https://www.reddit.com/r/AmItheAsshole/comments/1b15jv0/aita_for_making_my_wife_cry_several_times_over/kscw6h5/" TargetMode="External"/><Relationship Id="rId1038" Type="http://schemas.openxmlformats.org/officeDocument/2006/relationships/hyperlink" Target="https://www.reddit.com/r/AmItheAsshole/comments/1b15jv0/aita_for_making_my_wife_cry_several_times_over/ksd0ach/" TargetMode="External"/><Relationship Id="rId1245" Type="http://schemas.openxmlformats.org/officeDocument/2006/relationships/hyperlink" Target="https://www.reddit.com/r/AmItheAsshole/comments/1b147ja/aita_for_using_ac_in_austin_tx/ksceqwc/" TargetMode="External"/><Relationship Id="rId1452" Type="http://schemas.openxmlformats.org/officeDocument/2006/relationships/hyperlink" Target="https://www.reddit.com/r/AmItheAsshole/comments/1b10y5y/aita_for_stopping_my_wife_visiting_for_the/ksc10ak/" TargetMode="External"/><Relationship Id="rId1105" Type="http://schemas.openxmlformats.org/officeDocument/2006/relationships/hyperlink" Target="https://www.reddit.com/r/AmItheAsshole/comments/1b15jv0/aita_for_making_my_wife_cry_several_times_over/kscirzz/" TargetMode="External"/><Relationship Id="rId1312" Type="http://schemas.openxmlformats.org/officeDocument/2006/relationships/hyperlink" Target="https://www.reddit.com/r/AmItheAsshole/comments/1b129kb/aita_for_being_sad_because_my_bf_refused_to_bring/ksc1dt7/" TargetMode="External"/><Relationship Id="rId1757" Type="http://schemas.openxmlformats.org/officeDocument/2006/relationships/hyperlink" Target="https://www.reddit.com/r/AmItheAsshole/comments/1b0p6uh/aita_for_telling_my_wife_to_stop_dying_her_dog/ksagh9h/" TargetMode="External"/><Relationship Id="rId49" Type="http://schemas.openxmlformats.org/officeDocument/2006/relationships/hyperlink" Target="https://www.reddit.com/r/AmItheAsshole/comments/1b1csgp/aita_weekend_drinker/ksdosn2/" TargetMode="External"/><Relationship Id="rId1617" Type="http://schemas.openxmlformats.org/officeDocument/2006/relationships/hyperlink" Target="https://www.reddit.com/r/AmItheAsshole/comments/1b0qhrs/aita_for_buying_my_girlfriend_possibly_ex_gf_a/ksa44zw/" TargetMode="External"/><Relationship Id="rId1824" Type="http://schemas.openxmlformats.org/officeDocument/2006/relationships/hyperlink" Target="https://www.reddit.com/r/AmItheAsshole/comments/1b0ltn0/aita_for_not_spending_time_with_my_gf/ks8t7a3/" TargetMode="External"/><Relationship Id="rId198" Type="http://schemas.openxmlformats.org/officeDocument/2006/relationships/hyperlink" Target="https://www.reddit.com/r/AmItheAsshole/comments/1b18fhp/aita_for_telling_my_fianc&#233;_she_cant_invite_her/kscyv63/" TargetMode="External"/><Relationship Id="rId265" Type="http://schemas.openxmlformats.org/officeDocument/2006/relationships/hyperlink" Target="https://www.reddit.com/r/AmItheAsshole/comments/1b18fhp/aita_for_telling_my_fianc&#233;_she_cant_invite_her/ksd6ps3/" TargetMode="External"/><Relationship Id="rId472" Type="http://schemas.openxmlformats.org/officeDocument/2006/relationships/hyperlink" Target="https://www.reddit.com/r/AmItheAsshole/comments/1b15jv0/aita_for_making_my_wife_cry_several_times_over/kschhvg/" TargetMode="External"/><Relationship Id="rId125" Type="http://schemas.openxmlformats.org/officeDocument/2006/relationships/hyperlink" Target="https://www.reddit.com/r/AmItheAsshole/comments/1b1c1hc/aita_i_want_my_wife_to_return_my_bday_gift/ksdumuy/" TargetMode="External"/><Relationship Id="rId332" Type="http://schemas.openxmlformats.org/officeDocument/2006/relationships/hyperlink" Target="https://www.reddit.com/r/AmItheAsshole/comments/1b18fhp/aita_for_telling_my_fianc&#233;_she_cant_invite_her/ksczx38/" TargetMode="External"/><Relationship Id="rId777" Type="http://schemas.openxmlformats.org/officeDocument/2006/relationships/hyperlink" Target="https://www.reddit.com/r/AmItheAsshole/comments/1b15jv0/aita_for_making_my_wife_cry_several_times_over/kscrpyr/" TargetMode="External"/><Relationship Id="rId984" Type="http://schemas.openxmlformats.org/officeDocument/2006/relationships/hyperlink" Target="https://www.reddit.com/r/AmItheAsshole/comments/1b15jv0/aita_for_making_my_wife_cry_several_times_over/kscrxjr/" TargetMode="External"/><Relationship Id="rId637" Type="http://schemas.openxmlformats.org/officeDocument/2006/relationships/hyperlink" Target="https://www.reddit.com/r/AmItheAsshole/comments/1b15jv0/aita_for_making_my_wife_cry_several_times_over/ksd0z6c/" TargetMode="External"/><Relationship Id="rId844" Type="http://schemas.openxmlformats.org/officeDocument/2006/relationships/hyperlink" Target="https://www.reddit.com/r/AmItheAsshole/comments/1b15jv0/aita_for_making_my_wife_cry_several_times_over/kscp1ur/" TargetMode="External"/><Relationship Id="rId1267" Type="http://schemas.openxmlformats.org/officeDocument/2006/relationships/hyperlink" Target="https://www.reddit.com/r/AmItheAsshole/comments/1b13t3z/aita_for_getting_a_tattoo_and_piercings_without/ksch2c7/" TargetMode="External"/><Relationship Id="rId1474" Type="http://schemas.openxmlformats.org/officeDocument/2006/relationships/hyperlink" Target="https://www.reddit.com/r/AmItheAsshole/comments/1b10y5y/aita_for_stopping_my_wife_visiting_for_the/ksc1qfk/" TargetMode="External"/><Relationship Id="rId1681" Type="http://schemas.openxmlformats.org/officeDocument/2006/relationships/hyperlink" Target="https://www.reddit.com/r/AmItheAsshole/comments/1b0p7sm/aita_for_keeping_my_fianc&#233;s_old_wedding_photos/ks9aq4o/" TargetMode="External"/><Relationship Id="rId704" Type="http://schemas.openxmlformats.org/officeDocument/2006/relationships/hyperlink" Target="https://www.reddit.com/r/AmItheAsshole/comments/1b15jv0/aita_for_making_my_wife_cry_several_times_over/ksdjbsm/" TargetMode="External"/><Relationship Id="rId911" Type="http://schemas.openxmlformats.org/officeDocument/2006/relationships/hyperlink" Target="https://www.reddit.com/r/AmItheAsshole/comments/1b15jv0/aita_for_making_my_wife_cry_several_times_over/ksd7t28/" TargetMode="External"/><Relationship Id="rId1127" Type="http://schemas.openxmlformats.org/officeDocument/2006/relationships/hyperlink" Target="https://www.reddit.com/r/AmItheAsshole/comments/1b15jv0/aita_for_making_my_wife_cry_several_times_over/ksczm79/" TargetMode="External"/><Relationship Id="rId1334" Type="http://schemas.openxmlformats.org/officeDocument/2006/relationships/hyperlink" Target="https://www.reddit.com/r/AmItheAsshole/comments/1b129kb/aita_for_being_sad_because_my_bf_refused_to_bring/ksc65th/" TargetMode="External"/><Relationship Id="rId1541" Type="http://schemas.openxmlformats.org/officeDocument/2006/relationships/hyperlink" Target="https://www.reddit.com/r/AmItheAsshole/comments/1b0v9y0/aita_for_telling_my_boyfriend_i_feel_betrayed/ksajh0y/" TargetMode="External"/><Relationship Id="rId1779" Type="http://schemas.openxmlformats.org/officeDocument/2006/relationships/hyperlink" Target="https://www.reddit.com/r/AmItheAsshole/comments/1b0nlja/aita_for_saying_i_dont_want_to_go_on_a_trip_for/ks93pv0/" TargetMode="External"/><Relationship Id="rId40" Type="http://schemas.openxmlformats.org/officeDocument/2006/relationships/hyperlink" Target="https://www.reddit.com/r/AmItheAsshole/comments/1b13t3z/aita_for_getting_a_tattoo_and_piercings_without/" TargetMode="External"/><Relationship Id="rId1401" Type="http://schemas.openxmlformats.org/officeDocument/2006/relationships/hyperlink" Target="https://www.reddit.com/r/AmItheAsshole/comments/1b129kb/aita_for_being_sad_because_my_bf_refused_to_bring/ksca02l/" TargetMode="External"/><Relationship Id="rId1639" Type="http://schemas.openxmlformats.org/officeDocument/2006/relationships/hyperlink" Target="https://www.reddit.com/r/AmItheAsshole/comments/1b0qhrs/aita_for_buying_my_girlfriend_possibly_ex_gf_a/ks9pjg8/" TargetMode="External"/><Relationship Id="rId1706" Type="http://schemas.openxmlformats.org/officeDocument/2006/relationships/hyperlink" Target="https://www.reddit.com/r/AmItheAsshole/comments/1b0p6uh/aita_for_telling_my_wife_to_stop_dying_her_dog/ksa7kqx/" TargetMode="External"/><Relationship Id="rId287" Type="http://schemas.openxmlformats.org/officeDocument/2006/relationships/hyperlink" Target="https://www.reddit.com/r/AmItheAsshole/comments/1b18fhp/aita_for_telling_my_fianc&#233;_she_cant_invite_her/ksdinfs/" TargetMode="External"/><Relationship Id="rId494" Type="http://schemas.openxmlformats.org/officeDocument/2006/relationships/hyperlink" Target="https://www.reddit.com/r/AmItheAsshole/comments/1b15jv0/aita_for_making_my_wife_cry_several_times_over/kscowjs/" TargetMode="External"/><Relationship Id="rId147" Type="http://schemas.openxmlformats.org/officeDocument/2006/relationships/hyperlink" Target="https://www.reddit.com/r/AmItheAsshole/comments/1b1c1hc/aita_i_want_my_wife_to_return_my_bday_gift/ksduaed/" TargetMode="External"/><Relationship Id="rId354" Type="http://schemas.openxmlformats.org/officeDocument/2006/relationships/hyperlink" Target="https://www.reddit.com/r/AmItheAsshole/comments/1b18fhp/aita_for_telling_my_fianc&#233;_she_cant_invite_her/ksdgxja/" TargetMode="External"/><Relationship Id="rId799" Type="http://schemas.openxmlformats.org/officeDocument/2006/relationships/hyperlink" Target="https://www.reddit.com/r/AmItheAsshole/comments/1b15jv0/aita_for_making_my_wife_cry_several_times_over/kscg4e2/" TargetMode="External"/><Relationship Id="rId1191" Type="http://schemas.openxmlformats.org/officeDocument/2006/relationships/hyperlink" Target="https://www.reddit.com/r/AmItheAsshole/comments/1b15jv0/aita_for_making_my_wife_cry_several_times_over/kscxfvw/" TargetMode="External"/><Relationship Id="rId561" Type="http://schemas.openxmlformats.org/officeDocument/2006/relationships/hyperlink" Target="https://www.reddit.com/r/AmItheAsshole/comments/1b15jv0/aita_for_making_my_wife_cry_several_times_over/kscqu5i/" TargetMode="External"/><Relationship Id="rId659" Type="http://schemas.openxmlformats.org/officeDocument/2006/relationships/hyperlink" Target="https://www.reddit.com/r/AmItheAsshole/comments/1b15jv0/aita_for_making_my_wife_cry_several_times_over/ksd4bzu/" TargetMode="External"/><Relationship Id="rId866" Type="http://schemas.openxmlformats.org/officeDocument/2006/relationships/hyperlink" Target="https://www.reddit.com/r/AmItheAsshole/comments/1b15jv0/aita_for_making_my_wife_cry_several_times_over/kscnjia/" TargetMode="External"/><Relationship Id="rId1289" Type="http://schemas.openxmlformats.org/officeDocument/2006/relationships/hyperlink" Target="https://www.reddit.com/r/AmItheAsshole/comments/1b129kb/aita_for_being_sad_because_my_bf_refused_to_bring/ksbxkkj/" TargetMode="External"/><Relationship Id="rId1496" Type="http://schemas.openxmlformats.org/officeDocument/2006/relationships/hyperlink" Target="https://www.reddit.com/r/AmItheAsshole/comments/1b0zogp/aita_because_of_my_mom/ksbn16g/" TargetMode="External"/><Relationship Id="rId214" Type="http://schemas.openxmlformats.org/officeDocument/2006/relationships/hyperlink" Target="https://www.reddit.com/r/AmItheAsshole/comments/1b18fhp/aita_for_telling_my_fianc&#233;_she_cant_invite_her/kscz0iw/" TargetMode="External"/><Relationship Id="rId421" Type="http://schemas.openxmlformats.org/officeDocument/2006/relationships/hyperlink" Target="https://www.reddit.com/r/AmItheAsshole/comments/1b18fhp/aita_for_telling_my_fianc&#233;_she_cant_invite_her/ksd1yl1/" TargetMode="External"/><Relationship Id="rId519" Type="http://schemas.openxmlformats.org/officeDocument/2006/relationships/hyperlink" Target="https://www.reddit.com/r/AmItheAsshole/comments/1b15jv0/aita_for_making_my_wife_cry_several_times_over/kscy8ro/" TargetMode="External"/><Relationship Id="rId1051" Type="http://schemas.openxmlformats.org/officeDocument/2006/relationships/hyperlink" Target="https://www.reddit.com/r/AmItheAsshole/comments/1b15jv0/aita_for_making_my_wife_cry_several_times_over/ksdroq3/" TargetMode="External"/><Relationship Id="rId1149" Type="http://schemas.openxmlformats.org/officeDocument/2006/relationships/hyperlink" Target="https://www.reddit.com/r/AmItheAsshole/comments/1b15jv0/aita_for_making_my_wife_cry_several_times_over/ksdp617/" TargetMode="External"/><Relationship Id="rId1356" Type="http://schemas.openxmlformats.org/officeDocument/2006/relationships/hyperlink" Target="https://www.reddit.com/r/AmItheAsshole/comments/1b129kb/aita_for_being_sad_because_my_bf_refused_to_bring/ksbz525/" TargetMode="External"/><Relationship Id="rId726" Type="http://schemas.openxmlformats.org/officeDocument/2006/relationships/hyperlink" Target="https://www.reddit.com/r/AmItheAsshole/comments/1b15jv0/aita_for_making_my_wife_cry_several_times_over/ksdpv6v/" TargetMode="External"/><Relationship Id="rId933" Type="http://schemas.openxmlformats.org/officeDocument/2006/relationships/hyperlink" Target="https://www.reddit.com/r/AmItheAsshole/comments/1b15jv0/aita_for_making_my_wife_cry_several_times_over/kschrse/" TargetMode="External"/><Relationship Id="rId1009" Type="http://schemas.openxmlformats.org/officeDocument/2006/relationships/hyperlink" Target="https://www.reddit.com/r/AmItheAsshole/comments/1b15jv0/aita_for_making_my_wife_cry_several_times_over/kscv4f9/" TargetMode="External"/><Relationship Id="rId1563" Type="http://schemas.openxmlformats.org/officeDocument/2006/relationships/hyperlink" Target="https://www.reddit.com/r/AmItheAsshole/comments/1b0qmjf/aita_for_not_being_okay_with_my_husband_going/ks9k0rm/" TargetMode="External"/><Relationship Id="rId1770" Type="http://schemas.openxmlformats.org/officeDocument/2006/relationships/hyperlink" Target="https://www.reddit.com/r/AmItheAsshole/comments/1b0p4tq/aita_something_is_always_wrong/ksa6ajc/" TargetMode="External"/><Relationship Id="rId62" Type="http://schemas.openxmlformats.org/officeDocument/2006/relationships/hyperlink" Target="https://www.reddit.com/r/AmItheAsshole/comments/1b1csgp/aita_weekend_drinker/ksdm61r/" TargetMode="External"/><Relationship Id="rId1216" Type="http://schemas.openxmlformats.org/officeDocument/2006/relationships/hyperlink" Target="https://www.reddit.com/r/AmItheAsshole/comments/1b147ja/aita_for_using_ac_in_austin_tx/kscdceq/" TargetMode="External"/><Relationship Id="rId1423" Type="http://schemas.openxmlformats.org/officeDocument/2006/relationships/hyperlink" Target="https://www.reddit.com/r/AmItheAsshole/comments/1b11ops/aita_for_ending_a_conflict_in_a_way_my_husband/ksby1q7/" TargetMode="External"/><Relationship Id="rId1630" Type="http://schemas.openxmlformats.org/officeDocument/2006/relationships/hyperlink" Target="https://www.reddit.com/r/AmItheAsshole/comments/1b0qhrs/aita_for_buying_my_girlfriend_possibly_ex_gf_a/ksaejw9/" TargetMode="External"/><Relationship Id="rId1728" Type="http://schemas.openxmlformats.org/officeDocument/2006/relationships/hyperlink" Target="https://www.reddit.com/r/AmItheAsshole/comments/1b0p6uh/aita_for_telling_my_wife_to_stop_dying_her_dog/ksckxaa/" TargetMode="External"/><Relationship Id="rId169" Type="http://schemas.openxmlformats.org/officeDocument/2006/relationships/hyperlink" Target="https://www.reddit.com/r/AmItheAsshole/comments/1b1blvx/aita_for_not_picking_up_my_dogs_poop/ksdlk8i/" TargetMode="External"/><Relationship Id="rId376" Type="http://schemas.openxmlformats.org/officeDocument/2006/relationships/hyperlink" Target="https://www.reddit.com/r/AmItheAsshole/comments/1b18fhp/aita_for_telling_my_fianc&#233;_she_cant_invite_her/ksd0gm0/" TargetMode="External"/><Relationship Id="rId583" Type="http://schemas.openxmlformats.org/officeDocument/2006/relationships/hyperlink" Target="https://www.reddit.com/r/AmItheAsshole/comments/1b15jv0/aita_for_making_my_wife_cry_several_times_over/ksct2np/" TargetMode="External"/><Relationship Id="rId790" Type="http://schemas.openxmlformats.org/officeDocument/2006/relationships/hyperlink" Target="https://www.reddit.com/r/AmItheAsshole/comments/1b15jv0/aita_for_making_my_wife_cry_several_times_over/kscp4kn/" TargetMode="External"/><Relationship Id="rId4" Type="http://schemas.openxmlformats.org/officeDocument/2006/relationships/hyperlink" Target="https://www.reddit.com/r/AmItheAsshole/comments/1b18fhp/aita_for_telling_my_fianc&#233;_she_cant_invite_her/" TargetMode="External"/><Relationship Id="rId236" Type="http://schemas.openxmlformats.org/officeDocument/2006/relationships/hyperlink" Target="https://www.reddit.com/r/AmItheAsshole/comments/1b18fhp/aita_for_telling_my_fianc&#233;_she_cant_invite_her/kscuo8a/" TargetMode="External"/><Relationship Id="rId443" Type="http://schemas.openxmlformats.org/officeDocument/2006/relationships/hyperlink" Target="https://www.reddit.com/r/AmItheAsshole/comments/1b16ut4/wibta_if_i_stopped_paying_for_groceries/kscooba/" TargetMode="External"/><Relationship Id="rId650" Type="http://schemas.openxmlformats.org/officeDocument/2006/relationships/hyperlink" Target="https://www.reddit.com/r/AmItheAsshole/comments/1b15jv0/aita_for_making_my_wife_cry_several_times_over/ksd36lr/" TargetMode="External"/><Relationship Id="rId888" Type="http://schemas.openxmlformats.org/officeDocument/2006/relationships/hyperlink" Target="https://www.reddit.com/r/AmItheAsshole/comments/1b15jv0/aita_for_making_my_wife_cry_several_times_over/kscgqle/" TargetMode="External"/><Relationship Id="rId1073" Type="http://schemas.openxmlformats.org/officeDocument/2006/relationships/hyperlink" Target="https://www.reddit.com/r/AmItheAsshole/comments/1b15jv0/aita_for_making_my_wife_cry_several_times_over/ksd11fo/" TargetMode="External"/><Relationship Id="rId1280" Type="http://schemas.openxmlformats.org/officeDocument/2006/relationships/hyperlink" Target="https://www.reddit.com/r/AmItheAsshole/comments/1b129kb/aita_for_being_sad_because_my_bf_refused_to_bring/ksbysel/" TargetMode="External"/><Relationship Id="rId303" Type="http://schemas.openxmlformats.org/officeDocument/2006/relationships/hyperlink" Target="https://www.reddit.com/r/AmItheAsshole/comments/1b18fhp/aita_for_telling_my_fianc&#233;_she_cant_invite_her/ksdsizo/" TargetMode="External"/><Relationship Id="rId748" Type="http://schemas.openxmlformats.org/officeDocument/2006/relationships/hyperlink" Target="https://www.reddit.com/r/AmItheAsshole/comments/1b15jv0/aita_for_making_my_wife_cry_several_times_over/ksduftk/" TargetMode="External"/><Relationship Id="rId955" Type="http://schemas.openxmlformats.org/officeDocument/2006/relationships/hyperlink" Target="https://www.reddit.com/r/AmItheAsshole/comments/1b15jv0/aita_for_making_my_wife_cry_several_times_over/kscxlrn/" TargetMode="External"/><Relationship Id="rId1140" Type="http://schemas.openxmlformats.org/officeDocument/2006/relationships/hyperlink" Target="https://www.reddit.com/r/AmItheAsshole/comments/1b15jv0/aita_for_making_my_wife_cry_several_times_over/kscz61x/" TargetMode="External"/><Relationship Id="rId1378" Type="http://schemas.openxmlformats.org/officeDocument/2006/relationships/hyperlink" Target="https://www.reddit.com/r/AmItheAsshole/comments/1b129kb/aita_for_being_sad_because_my_bf_refused_to_bring/ksca9hw/" TargetMode="External"/><Relationship Id="rId1585" Type="http://schemas.openxmlformats.org/officeDocument/2006/relationships/hyperlink" Target="https://www.reddit.com/r/AmItheAsshole/comments/1b0qmjf/aita_for_not_being_okay_with_my_husband_going/ks9zy8u/" TargetMode="External"/><Relationship Id="rId1792" Type="http://schemas.openxmlformats.org/officeDocument/2006/relationships/hyperlink" Target="https://www.reddit.com/r/AmItheAsshole/comments/1b0nlja/aita_for_saying_i_dont_want_to_go_on_a_trip_for/ks978a5/" TargetMode="External"/><Relationship Id="rId84" Type="http://schemas.openxmlformats.org/officeDocument/2006/relationships/hyperlink" Target="https://www.reddit.com/r/AmItheAsshole/comments/1b1csgp/aita_weekend_drinker/ksdqnxu/" TargetMode="External"/><Relationship Id="rId510" Type="http://schemas.openxmlformats.org/officeDocument/2006/relationships/hyperlink" Target="https://www.reddit.com/r/AmItheAsshole/comments/1b15jv0/aita_for_making_my_wife_cry_several_times_over/kscwi2y/" TargetMode="External"/><Relationship Id="rId608" Type="http://schemas.openxmlformats.org/officeDocument/2006/relationships/hyperlink" Target="https://www.reddit.com/r/AmItheAsshole/comments/1b15jv0/aita_for_making_my_wife_cry_several_times_over/kscvz80/" TargetMode="External"/><Relationship Id="rId815" Type="http://schemas.openxmlformats.org/officeDocument/2006/relationships/hyperlink" Target="https://www.reddit.com/r/AmItheAsshole/comments/1b15jv0/aita_for_making_my_wife_cry_several_times_over/kscs5sy/" TargetMode="External"/><Relationship Id="rId1238" Type="http://schemas.openxmlformats.org/officeDocument/2006/relationships/hyperlink" Target="https://www.reddit.com/r/AmItheAsshole/comments/1b147ja/aita_for_using_ac_in_austin_tx/ksd8lpb/" TargetMode="External"/><Relationship Id="rId1445" Type="http://schemas.openxmlformats.org/officeDocument/2006/relationships/hyperlink" Target="https://www.reddit.com/r/AmItheAsshole/comments/1b10y5y/aita_for_stopping_my_wife_visiting_for_the/ksbqedn/" TargetMode="External"/><Relationship Id="rId1652" Type="http://schemas.openxmlformats.org/officeDocument/2006/relationships/hyperlink" Target="https://www.reddit.com/r/AmItheAsshole/comments/1b0qhrs/aita_for_buying_my_girlfriend_possibly_ex_gf_a/ksakc0r/" TargetMode="External"/><Relationship Id="rId1000" Type="http://schemas.openxmlformats.org/officeDocument/2006/relationships/hyperlink" Target="https://www.reddit.com/r/AmItheAsshole/comments/1b15jv0/aita_for_making_my_wife_cry_several_times_over/kscpwmn/" TargetMode="External"/><Relationship Id="rId1305" Type="http://schemas.openxmlformats.org/officeDocument/2006/relationships/hyperlink" Target="https://www.reddit.com/r/AmItheAsshole/comments/1b129kb/aita_for_being_sad_because_my_bf_refused_to_bring/ksc5tlf/" TargetMode="External"/><Relationship Id="rId1512" Type="http://schemas.openxmlformats.org/officeDocument/2006/relationships/hyperlink" Target="https://www.reddit.com/r/AmItheAsshole/comments/1b0zogp/aita_because_of_my_mom/ksc0pdh/" TargetMode="External"/><Relationship Id="rId1817" Type="http://schemas.openxmlformats.org/officeDocument/2006/relationships/hyperlink" Target="https://www.reddit.com/r/AmItheAsshole/comments/1b0ltn0/aita_for_not_spending_time_with_my_gf/ks9jfzc/" TargetMode="External"/><Relationship Id="rId11" Type="http://schemas.openxmlformats.org/officeDocument/2006/relationships/hyperlink" Target="https://www.reddit.com/r/AmItheAsshole/comments/1b0nlja/aita_for_saying_i_dont_want_to_go_on_a_trip_for/" TargetMode="External"/><Relationship Id="rId398" Type="http://schemas.openxmlformats.org/officeDocument/2006/relationships/hyperlink" Target="https://www.reddit.com/r/AmItheAsshole/comments/1b18fhp/aita_for_telling_my_fianc&#233;_she_cant_invite_her/kscxhsz/" TargetMode="External"/><Relationship Id="rId160" Type="http://schemas.openxmlformats.org/officeDocument/2006/relationships/hyperlink" Target="https://www.reddit.com/r/AmItheAsshole/comments/1b1blvx/aita_for_not_picking_up_my_dogs_poop/ksddo8z/" TargetMode="External"/><Relationship Id="rId258" Type="http://schemas.openxmlformats.org/officeDocument/2006/relationships/hyperlink" Target="https://www.reddit.com/r/AmItheAsshole/comments/1b18fhp/aita_for_telling_my_fianc&#233;_she_cant_invite_her/ksd2syx/" TargetMode="External"/><Relationship Id="rId465" Type="http://schemas.openxmlformats.org/officeDocument/2006/relationships/hyperlink" Target="https://www.reddit.com/r/AmItheAsshole/comments/1b15jv0/aita_for_making_my_wife_cry_several_times_over/kscp3o8/" TargetMode="External"/><Relationship Id="rId672" Type="http://schemas.openxmlformats.org/officeDocument/2006/relationships/hyperlink" Target="https://www.reddit.com/r/AmItheAsshole/comments/1b15jv0/aita_for_making_my_wife_cry_several_times_over/ksd8x8u/" TargetMode="External"/><Relationship Id="rId1095" Type="http://schemas.openxmlformats.org/officeDocument/2006/relationships/hyperlink" Target="https://www.reddit.com/r/AmItheAsshole/comments/1b15jv0/aita_for_making_my_wife_cry_several_times_over/ksctse8/" TargetMode="External"/><Relationship Id="rId118" Type="http://schemas.openxmlformats.org/officeDocument/2006/relationships/hyperlink" Target="https://www.reddit.com/r/AmItheAsshole/comments/1b1c1hc/aita_i_want_my_wife_to_return_my_bday_gift/ksdt0af/" TargetMode="External"/><Relationship Id="rId325" Type="http://schemas.openxmlformats.org/officeDocument/2006/relationships/hyperlink" Target="https://www.reddit.com/r/AmItheAsshole/comments/1b18fhp/aita_for_telling_my_fianc&#233;_she_cant_invite_her/ksd6ve8/" TargetMode="External"/><Relationship Id="rId532" Type="http://schemas.openxmlformats.org/officeDocument/2006/relationships/hyperlink" Target="https://www.reddit.com/r/AmItheAsshole/comments/1b15jv0/aita_for_making_my_wife_cry_several_times_over/ksd6axv/" TargetMode="External"/><Relationship Id="rId977" Type="http://schemas.openxmlformats.org/officeDocument/2006/relationships/hyperlink" Target="https://www.reddit.com/r/AmItheAsshole/comments/1b15jv0/aita_for_making_my_wife_cry_several_times_over/ksdg27c/" TargetMode="External"/><Relationship Id="rId1162" Type="http://schemas.openxmlformats.org/officeDocument/2006/relationships/hyperlink" Target="https://www.reddit.com/r/AmItheAsshole/comments/1b15jv0/aita_for_making_my_wife_cry_several_times_over/ksd0css/" TargetMode="External"/><Relationship Id="rId837" Type="http://schemas.openxmlformats.org/officeDocument/2006/relationships/hyperlink" Target="https://www.reddit.com/r/AmItheAsshole/comments/1b15jv0/aita_for_making_my_wife_cry_several_times_over/ksddjnr/" TargetMode="External"/><Relationship Id="rId1022" Type="http://schemas.openxmlformats.org/officeDocument/2006/relationships/hyperlink" Target="https://www.reddit.com/r/AmItheAsshole/comments/1b15jv0/aita_for_making_my_wife_cry_several_times_over/kscupvi/" TargetMode="External"/><Relationship Id="rId1467" Type="http://schemas.openxmlformats.org/officeDocument/2006/relationships/hyperlink" Target="https://www.reddit.com/r/AmItheAsshole/comments/1b10y5y/aita_for_stopping_my_wife_visiting_for_the/ksc2d7g/" TargetMode="External"/><Relationship Id="rId1674" Type="http://schemas.openxmlformats.org/officeDocument/2006/relationships/hyperlink" Target="https://www.reddit.com/r/AmItheAsshole/comments/1b0qhrs/aita_for_buying_my_girlfriend_possibly_ex_gf_a/ks9r93m/" TargetMode="External"/><Relationship Id="rId904" Type="http://schemas.openxmlformats.org/officeDocument/2006/relationships/hyperlink" Target="https://www.reddit.com/r/AmItheAsshole/comments/1b15jv0/aita_for_making_my_wife_cry_several_times_over/kscq2ls/" TargetMode="External"/><Relationship Id="rId1327" Type="http://schemas.openxmlformats.org/officeDocument/2006/relationships/hyperlink" Target="https://www.reddit.com/r/AmItheAsshole/comments/1b129kb/aita_for_being_sad_because_my_bf_refused_to_bring/ksc0k2f/" TargetMode="External"/><Relationship Id="rId1534" Type="http://schemas.openxmlformats.org/officeDocument/2006/relationships/hyperlink" Target="https://www.reddit.com/r/AmItheAsshole/comments/1b0vveo/wibta_for_telling_a_friend_i_dont_like_them_in/kscoxmw/" TargetMode="External"/><Relationship Id="rId1741" Type="http://schemas.openxmlformats.org/officeDocument/2006/relationships/hyperlink" Target="https://www.reddit.com/r/AmItheAsshole/comments/1b0p6uh/aita_for_telling_my_wife_to_stop_dying_her_dog/ksbnfuu/" TargetMode="External"/><Relationship Id="rId33" Type="http://schemas.openxmlformats.org/officeDocument/2006/relationships/hyperlink" Target="https://www.reddit.com/r/AmItheAsshole/comments/1b10y5y/aita_for_stopping_my_wife_visiting_for_the/" TargetMode="External"/><Relationship Id="rId1601" Type="http://schemas.openxmlformats.org/officeDocument/2006/relationships/hyperlink" Target="https://www.reddit.com/r/AmItheAsshole/comments/1b0qlsr/aita_for_not_apologizing_to_my_partner_after/ksdxyhw/" TargetMode="External"/><Relationship Id="rId182" Type="http://schemas.openxmlformats.org/officeDocument/2006/relationships/hyperlink" Target="https://www.reddit.com/r/AmItheAsshole/comments/1b16ut4/wibta_if_i_stopped_paying_for_groceries/" TargetMode="External"/><Relationship Id="rId487" Type="http://schemas.openxmlformats.org/officeDocument/2006/relationships/hyperlink" Target="https://www.reddit.com/r/AmItheAsshole/comments/1b15jv0/aita_for_making_my_wife_cry_several_times_over/ksclva1/" TargetMode="External"/><Relationship Id="rId610" Type="http://schemas.openxmlformats.org/officeDocument/2006/relationships/hyperlink" Target="https://www.reddit.com/r/AmItheAsshole/comments/1b15jv0/aita_for_making_my_wife_cry_several_times_over/kscw4a6/" TargetMode="External"/><Relationship Id="rId694" Type="http://schemas.openxmlformats.org/officeDocument/2006/relationships/hyperlink" Target="https://www.reddit.com/r/AmItheAsshole/comments/1b15jv0/aita_for_making_my_wife_cry_several_times_over/ksdhbke/" TargetMode="External"/><Relationship Id="rId708" Type="http://schemas.openxmlformats.org/officeDocument/2006/relationships/hyperlink" Target="https://www.reddit.com/r/AmItheAsshole/comments/1b15jv0/aita_for_making_my_wife_cry_several_times_over/ksdlo00/" TargetMode="External"/><Relationship Id="rId915" Type="http://schemas.openxmlformats.org/officeDocument/2006/relationships/hyperlink" Target="https://www.reddit.com/r/AmItheAsshole/comments/1b15jv0/aita_for_making_my_wife_cry_several_times_over/ksdqjut/" TargetMode="External"/><Relationship Id="rId1240" Type="http://schemas.openxmlformats.org/officeDocument/2006/relationships/hyperlink" Target="https://www.reddit.com/r/AmItheAsshole/comments/1b147ja/aita_for_using_ac_in_austin_tx/ksc9tv8/" TargetMode="External"/><Relationship Id="rId1338" Type="http://schemas.openxmlformats.org/officeDocument/2006/relationships/hyperlink" Target="https://www.reddit.com/r/AmItheAsshole/comments/1b129kb/aita_for_being_sad_because_my_bf_refused_to_bring/ksby08m/" TargetMode="External"/><Relationship Id="rId1545" Type="http://schemas.openxmlformats.org/officeDocument/2006/relationships/hyperlink" Target="https://www.reddit.com/r/AmItheAsshole/comments/1b0v9y0/aita_for_telling_my_boyfriend_i_feel_betrayed/ksbufgi/" TargetMode="External"/><Relationship Id="rId347" Type="http://schemas.openxmlformats.org/officeDocument/2006/relationships/hyperlink" Target="https://www.reddit.com/r/AmItheAsshole/comments/1b18fhp/aita_for_telling_my_fianc&#233;_she_cant_invite_her/ksd3hxh/" TargetMode="External"/><Relationship Id="rId999" Type="http://schemas.openxmlformats.org/officeDocument/2006/relationships/hyperlink" Target="https://www.reddit.com/r/AmItheAsshole/comments/1b15jv0/aita_for_making_my_wife_cry_several_times_over/ksci087/" TargetMode="External"/><Relationship Id="rId1100" Type="http://schemas.openxmlformats.org/officeDocument/2006/relationships/hyperlink" Target="https://www.reddit.com/r/AmItheAsshole/comments/1b15jv0/aita_for_making_my_wife_cry_several_times_over/kscwcwi/" TargetMode="External"/><Relationship Id="rId1184" Type="http://schemas.openxmlformats.org/officeDocument/2006/relationships/hyperlink" Target="https://www.reddit.com/r/AmItheAsshole/comments/1b15jv0/aita_for_making_my_wife_cry_several_times_over/kscwge4/" TargetMode="External"/><Relationship Id="rId1405" Type="http://schemas.openxmlformats.org/officeDocument/2006/relationships/hyperlink" Target="https://www.reddit.com/r/AmItheAsshole/comments/1b129kb/aita_for_being_sad_because_my_bf_refused_to_bring/kscbv80/" TargetMode="External"/><Relationship Id="rId1752" Type="http://schemas.openxmlformats.org/officeDocument/2006/relationships/hyperlink" Target="https://www.reddit.com/r/AmItheAsshole/comments/1b0p6uh/aita_for_telling_my_wife_to_stop_dying_her_dog/ksbmmsj/" TargetMode="External"/><Relationship Id="rId44" Type="http://schemas.openxmlformats.org/officeDocument/2006/relationships/hyperlink" Target="https://www.reddit.com/r/AmItheAsshole/comments/1b1blvx/aita_for_not_picking_up_my_dogs_poop/" TargetMode="External"/><Relationship Id="rId554" Type="http://schemas.openxmlformats.org/officeDocument/2006/relationships/hyperlink" Target="https://www.reddit.com/r/AmItheAsshole/comments/1b15jv0/aita_for_making_my_wife_cry_several_times_over/ksco23m/" TargetMode="External"/><Relationship Id="rId761" Type="http://schemas.openxmlformats.org/officeDocument/2006/relationships/hyperlink" Target="https://www.reddit.com/r/AmItheAsshole/comments/1b15jv0/aita_for_making_my_wife_cry_several_times_over/kscrcdi/" TargetMode="External"/><Relationship Id="rId859" Type="http://schemas.openxmlformats.org/officeDocument/2006/relationships/hyperlink" Target="https://www.reddit.com/r/AmItheAsshole/comments/1b15jv0/aita_for_making_my_wife_cry_several_times_over/kscpjn3/" TargetMode="External"/><Relationship Id="rId1391" Type="http://schemas.openxmlformats.org/officeDocument/2006/relationships/hyperlink" Target="https://www.reddit.com/r/AmItheAsshole/comments/1b129kb/aita_for_being_sad_because_my_bf_refused_to_bring/kscdaa5/" TargetMode="External"/><Relationship Id="rId1489" Type="http://schemas.openxmlformats.org/officeDocument/2006/relationships/hyperlink" Target="https://www.reddit.com/r/AmItheAsshole/comments/1b0zogp/aita_because_of_my_mom/ksbfn4y/" TargetMode="External"/><Relationship Id="rId1612" Type="http://schemas.openxmlformats.org/officeDocument/2006/relationships/hyperlink" Target="https://www.reddit.com/r/AmItheAsshole/comments/1b0qhrs/aita_for_buying_my_girlfriend_possibly_ex_gf_a/ks9mag5/" TargetMode="External"/><Relationship Id="rId1696" Type="http://schemas.openxmlformats.org/officeDocument/2006/relationships/hyperlink" Target="https://www.reddit.com/r/AmItheAsshole/comments/1b0p7sm/aita_for_keeping_my_fianc&#233;s_old_wedding_photos/ks9j12s/" TargetMode="External"/><Relationship Id="rId193" Type="http://schemas.openxmlformats.org/officeDocument/2006/relationships/hyperlink" Target="https://www.reddit.com/r/AmItheAsshole/comments/1b18fhp/aita_for_telling_my_fianc&#233;_she_cant_invite_her/kscuc4c/" TargetMode="External"/><Relationship Id="rId207" Type="http://schemas.openxmlformats.org/officeDocument/2006/relationships/hyperlink" Target="https://www.reddit.com/r/AmItheAsshole/comments/1b18fhp/aita_for_telling_my_fianc&#233;_she_cant_invite_her/kscwxod/" TargetMode="External"/><Relationship Id="rId414" Type="http://schemas.openxmlformats.org/officeDocument/2006/relationships/hyperlink" Target="https://www.reddit.com/r/AmItheAsshole/comments/1b18fhp/aita_for_telling_my_fianc&#233;_she_cant_invite_her/ksdc76c/" TargetMode="External"/><Relationship Id="rId498" Type="http://schemas.openxmlformats.org/officeDocument/2006/relationships/hyperlink" Target="https://www.reddit.com/r/AmItheAsshole/comments/1b15jv0/aita_for_making_my_wife_cry_several_times_over/ksctya6/" TargetMode="External"/><Relationship Id="rId621" Type="http://schemas.openxmlformats.org/officeDocument/2006/relationships/hyperlink" Target="https://www.reddit.com/r/AmItheAsshole/comments/1b15jv0/aita_for_making_my_wife_cry_several_times_over/kscy70u/" TargetMode="External"/><Relationship Id="rId1044" Type="http://schemas.openxmlformats.org/officeDocument/2006/relationships/hyperlink" Target="https://www.reddit.com/r/AmItheAsshole/comments/1b15jv0/aita_for_making_my_wife_cry_several_times_over/ksd45jn/" TargetMode="External"/><Relationship Id="rId1251" Type="http://schemas.openxmlformats.org/officeDocument/2006/relationships/hyperlink" Target="https://www.reddit.com/r/AmItheAsshole/comments/1b147ja/aita_for_using_ac_in_austin_tx/ksc9rmm/" TargetMode="External"/><Relationship Id="rId1349" Type="http://schemas.openxmlformats.org/officeDocument/2006/relationships/hyperlink" Target="https://www.reddit.com/r/AmItheAsshole/comments/1b129kb/aita_for_being_sad_because_my_bf_refused_to_bring/ksc7050/" TargetMode="External"/><Relationship Id="rId260" Type="http://schemas.openxmlformats.org/officeDocument/2006/relationships/hyperlink" Target="https://www.reddit.com/r/AmItheAsshole/comments/1b18fhp/aita_for_telling_my_fianc&#233;_she_cant_invite_her/ksd3oim/" TargetMode="External"/><Relationship Id="rId719" Type="http://schemas.openxmlformats.org/officeDocument/2006/relationships/hyperlink" Target="https://www.reddit.com/r/AmItheAsshole/comments/1b15jv0/aita_for_making_my_wife_cry_several_times_over/ksdnt3z/" TargetMode="External"/><Relationship Id="rId926" Type="http://schemas.openxmlformats.org/officeDocument/2006/relationships/hyperlink" Target="https://www.reddit.com/r/AmItheAsshole/comments/1b15jv0/aita_for_making_my_wife_cry_several_times_over/kscxw5w/" TargetMode="External"/><Relationship Id="rId1111" Type="http://schemas.openxmlformats.org/officeDocument/2006/relationships/hyperlink" Target="https://www.reddit.com/r/AmItheAsshole/comments/1b15jv0/aita_for_making_my_wife_cry_several_times_over/kscjlj1/" TargetMode="External"/><Relationship Id="rId1556" Type="http://schemas.openxmlformats.org/officeDocument/2006/relationships/hyperlink" Target="https://www.reddit.com/r/AmItheAsshole/comments/1b0qmjf/aita_for_not_being_okay_with_my_husband_going/ks9oio0/" TargetMode="External"/><Relationship Id="rId1763" Type="http://schemas.openxmlformats.org/officeDocument/2006/relationships/hyperlink" Target="https://www.reddit.com/r/AmItheAsshole/comments/1b0p6uh/aita_for_telling_my_wife_to_stop_dying_her_dog/ksajmql/" TargetMode="External"/><Relationship Id="rId55" Type="http://schemas.openxmlformats.org/officeDocument/2006/relationships/hyperlink" Target="https://www.reddit.com/r/AmItheAsshole/comments/1b1csgp/aita_weekend_drinker/ksdvgej/" TargetMode="External"/><Relationship Id="rId120" Type="http://schemas.openxmlformats.org/officeDocument/2006/relationships/hyperlink" Target="https://www.reddit.com/r/AmItheAsshole/comments/1b1c1hc/aita_i_want_my_wife_to_return_my_bday_gift/ksdu4sr/" TargetMode="External"/><Relationship Id="rId358" Type="http://schemas.openxmlformats.org/officeDocument/2006/relationships/hyperlink" Target="https://www.reddit.com/r/AmItheAsshole/comments/1b18fhp/aita_for_telling_my_fianc&#233;_she_cant_invite_her/ksdmdvc/" TargetMode="External"/><Relationship Id="rId565" Type="http://schemas.openxmlformats.org/officeDocument/2006/relationships/hyperlink" Target="https://www.reddit.com/r/AmItheAsshole/comments/1b15jv0/aita_for_making_my_wife_cry_several_times_over/kscritc/" TargetMode="External"/><Relationship Id="rId772" Type="http://schemas.openxmlformats.org/officeDocument/2006/relationships/hyperlink" Target="https://www.reddit.com/r/AmItheAsshole/comments/1b15jv0/aita_for_making_my_wife_cry_several_times_over/kscos7i/" TargetMode="External"/><Relationship Id="rId1195" Type="http://schemas.openxmlformats.org/officeDocument/2006/relationships/hyperlink" Target="https://www.reddit.com/r/AmItheAsshole/comments/1b147ja/aita_for_using_ac_in_austin_tx/ksc7epa/" TargetMode="External"/><Relationship Id="rId1209" Type="http://schemas.openxmlformats.org/officeDocument/2006/relationships/hyperlink" Target="https://www.reddit.com/r/AmItheAsshole/comments/1b147ja/aita_for_using_ac_in_austin_tx/kscnrnd/" TargetMode="External"/><Relationship Id="rId1416" Type="http://schemas.openxmlformats.org/officeDocument/2006/relationships/hyperlink" Target="https://www.reddit.com/r/AmItheAsshole/comments/1b11ops/aita_for_ending_a_conflict_in_a_way_my_husband/ksbsx6i/" TargetMode="External"/><Relationship Id="rId1623" Type="http://schemas.openxmlformats.org/officeDocument/2006/relationships/hyperlink" Target="https://www.reddit.com/r/AmItheAsshole/comments/1b0qhrs/aita_for_buying_my_girlfriend_possibly_ex_gf_a/ksb3pa9/" TargetMode="External"/><Relationship Id="rId1830" Type="http://schemas.openxmlformats.org/officeDocument/2006/relationships/hyperlink" Target="https://www.reddit.com/r/AmItheAsshole/comments/1b0ltn0/aita_for_not_spending_time_with_my_gf/ksboqyy/" TargetMode="External"/><Relationship Id="rId218" Type="http://schemas.openxmlformats.org/officeDocument/2006/relationships/hyperlink" Target="https://www.reddit.com/r/AmItheAsshole/comments/1b18fhp/aita_for_telling_my_fianc&#233;_she_cant_invite_her/ksczhgq/" TargetMode="External"/><Relationship Id="rId425" Type="http://schemas.openxmlformats.org/officeDocument/2006/relationships/hyperlink" Target="https://www.reddit.com/r/AmItheAsshole/comments/1b18fhp/aita_for_telling_my_fianc&#233;_she_cant_invite_her/ksd30am/" TargetMode="External"/><Relationship Id="rId632" Type="http://schemas.openxmlformats.org/officeDocument/2006/relationships/hyperlink" Target="https://www.reddit.com/r/AmItheAsshole/comments/1b15jv0/aita_for_making_my_wife_cry_several_times_over/ksd0afr/" TargetMode="External"/><Relationship Id="rId1055" Type="http://schemas.openxmlformats.org/officeDocument/2006/relationships/hyperlink" Target="https://www.reddit.com/r/AmItheAsshole/comments/1b15jv0/aita_for_making_my_wife_cry_several_times_over/ksd0hqv/" TargetMode="External"/><Relationship Id="rId1262" Type="http://schemas.openxmlformats.org/officeDocument/2006/relationships/hyperlink" Target="https://www.reddit.com/r/AmItheAsshole/comments/1b13t3z/aita_for_getting_a_tattoo_and_piercings_without/kscb2ug/" TargetMode="External"/><Relationship Id="rId271" Type="http://schemas.openxmlformats.org/officeDocument/2006/relationships/hyperlink" Target="https://www.reddit.com/r/AmItheAsshole/comments/1b18fhp/aita_for_telling_my_fianc&#233;_she_cant_invite_her/ksd8pmm/" TargetMode="External"/><Relationship Id="rId937" Type="http://schemas.openxmlformats.org/officeDocument/2006/relationships/hyperlink" Target="https://www.reddit.com/r/AmItheAsshole/comments/1b15jv0/aita_for_making_my_wife_cry_several_times_over/kscoyt5/" TargetMode="External"/><Relationship Id="rId1122" Type="http://schemas.openxmlformats.org/officeDocument/2006/relationships/hyperlink" Target="https://www.reddit.com/r/AmItheAsshole/comments/1b15jv0/aita_for_making_my_wife_cry_several_times_over/ksd01vx/" TargetMode="External"/><Relationship Id="rId1567" Type="http://schemas.openxmlformats.org/officeDocument/2006/relationships/hyperlink" Target="https://www.reddit.com/r/AmItheAsshole/comments/1b0qmjf/aita_for_not_being_okay_with_my_husband_going/ksa2jca/" TargetMode="External"/><Relationship Id="rId1774" Type="http://schemas.openxmlformats.org/officeDocument/2006/relationships/hyperlink" Target="https://www.reddit.com/r/AmItheAsshole/comments/1b0p4tq/aita_something_is_always_wrong/ks9cd9s/" TargetMode="External"/><Relationship Id="rId66" Type="http://schemas.openxmlformats.org/officeDocument/2006/relationships/hyperlink" Target="https://www.reddit.com/r/AmItheAsshole/comments/1b1csgp/aita_weekend_drinker/ksdlfzp/" TargetMode="External"/><Relationship Id="rId131" Type="http://schemas.openxmlformats.org/officeDocument/2006/relationships/hyperlink" Target="https://www.reddit.com/r/AmItheAsshole/comments/1b1c1hc/aita_i_want_my_wife_to_return_my_bday_gift/ksdt20r/" TargetMode="External"/><Relationship Id="rId369" Type="http://schemas.openxmlformats.org/officeDocument/2006/relationships/hyperlink" Target="https://www.reddit.com/r/AmItheAsshole/comments/1b18fhp/aita_for_telling_my_fianc&#233;_she_cant_invite_her/ksd6se1/" TargetMode="External"/><Relationship Id="rId576" Type="http://schemas.openxmlformats.org/officeDocument/2006/relationships/hyperlink" Target="https://www.reddit.com/r/AmItheAsshole/comments/1b15jv0/aita_for_making_my_wife_cry_several_times_over/kscsani/" TargetMode="External"/><Relationship Id="rId783" Type="http://schemas.openxmlformats.org/officeDocument/2006/relationships/hyperlink" Target="https://www.reddit.com/r/AmItheAsshole/comments/1b15jv0/aita_for_making_my_wife_cry_several_times_over/ksdo6y6/" TargetMode="External"/><Relationship Id="rId990" Type="http://schemas.openxmlformats.org/officeDocument/2006/relationships/hyperlink" Target="https://www.reddit.com/r/AmItheAsshole/comments/1b15jv0/aita_for_making_my_wife_cry_several_times_over/kscq4g9/" TargetMode="External"/><Relationship Id="rId1427" Type="http://schemas.openxmlformats.org/officeDocument/2006/relationships/hyperlink" Target="https://www.reddit.com/r/AmItheAsshole/comments/1b11ops/aita_for_ending_a_conflict_in_a_way_my_husband/ksc18x2/" TargetMode="External"/><Relationship Id="rId1634" Type="http://schemas.openxmlformats.org/officeDocument/2006/relationships/hyperlink" Target="https://www.reddit.com/r/AmItheAsshole/comments/1b0qhrs/aita_for_buying_my_girlfriend_possibly_ex_gf_a/ksdd917/" TargetMode="External"/><Relationship Id="rId229" Type="http://schemas.openxmlformats.org/officeDocument/2006/relationships/hyperlink" Target="https://www.reddit.com/r/AmItheAsshole/comments/1b18fhp/aita_for_telling_my_fianc&#233;_she_cant_invite_her/ksdbpuv/" TargetMode="External"/><Relationship Id="rId436" Type="http://schemas.openxmlformats.org/officeDocument/2006/relationships/hyperlink" Target="https://www.reddit.com/r/AmItheAsshole/comments/1b15jv0/aita_for_making_my_wife_cry_several_times_over/" TargetMode="External"/><Relationship Id="rId643" Type="http://schemas.openxmlformats.org/officeDocument/2006/relationships/hyperlink" Target="https://www.reddit.com/r/AmItheAsshole/comments/1b15jv0/aita_for_making_my_wife_cry_several_times_over/ksd2cam/" TargetMode="External"/><Relationship Id="rId1066" Type="http://schemas.openxmlformats.org/officeDocument/2006/relationships/hyperlink" Target="https://www.reddit.com/r/AmItheAsshole/comments/1b15jv0/aita_for_making_my_wife_cry_several_times_over/ksd0y8j/" TargetMode="External"/><Relationship Id="rId1273" Type="http://schemas.openxmlformats.org/officeDocument/2006/relationships/hyperlink" Target="https://www.reddit.com/r/AmItheAsshole/comments/1b13t3z/aita_for_getting_a_tattoo_and_piercings_without/ksdxnuw/" TargetMode="External"/><Relationship Id="rId1480" Type="http://schemas.openxmlformats.org/officeDocument/2006/relationships/hyperlink" Target="https://www.reddit.com/r/AmItheAsshole/comments/1b0zogp/aita_because_of_my_mom/ksbcjbz/" TargetMode="External"/><Relationship Id="rId850" Type="http://schemas.openxmlformats.org/officeDocument/2006/relationships/hyperlink" Target="https://www.reddit.com/r/AmItheAsshole/comments/1b15jv0/aita_for_making_my_wife_cry_several_times_over/kscyfhj/" TargetMode="External"/><Relationship Id="rId948" Type="http://schemas.openxmlformats.org/officeDocument/2006/relationships/hyperlink" Target="https://www.reddit.com/r/AmItheAsshole/comments/1b15jv0/aita_for_making_my_wife_cry_several_times_over/kscquqf/" TargetMode="External"/><Relationship Id="rId1133" Type="http://schemas.openxmlformats.org/officeDocument/2006/relationships/hyperlink" Target="https://www.reddit.com/r/AmItheAsshole/comments/1b15jv0/aita_for_making_my_wife_cry_several_times_over/kscvguq/" TargetMode="External"/><Relationship Id="rId1578" Type="http://schemas.openxmlformats.org/officeDocument/2006/relationships/hyperlink" Target="https://www.reddit.com/r/AmItheAsshole/comments/1b0qmjf/aita_for_not_being_okay_with_my_husband_going/ks9zi8p/" TargetMode="External"/><Relationship Id="rId1701" Type="http://schemas.openxmlformats.org/officeDocument/2006/relationships/hyperlink" Target="https://www.reddit.com/r/AmItheAsshole/comments/1b0p7sm/aita_for_keeping_my_fianc&#233;s_old_wedding_photos/ks9pzbt/" TargetMode="External"/><Relationship Id="rId1785" Type="http://schemas.openxmlformats.org/officeDocument/2006/relationships/hyperlink" Target="https://www.reddit.com/r/AmItheAsshole/comments/1b0nlja/aita_for_saying_i_dont_want_to_go_on_a_trip_for/ks90uhx/" TargetMode="External"/><Relationship Id="rId77" Type="http://schemas.openxmlformats.org/officeDocument/2006/relationships/hyperlink" Target="https://www.reddit.com/r/AmItheAsshole/comments/1b1csgp/aita_weekend_drinker/ksdoci2/" TargetMode="External"/><Relationship Id="rId282" Type="http://schemas.openxmlformats.org/officeDocument/2006/relationships/hyperlink" Target="https://www.reddit.com/r/AmItheAsshole/comments/1b18fhp/aita_for_telling_my_fianc&#233;_she_cant_invite_her/ksdehiq/" TargetMode="External"/><Relationship Id="rId503" Type="http://schemas.openxmlformats.org/officeDocument/2006/relationships/hyperlink" Target="https://www.reddit.com/r/AmItheAsshole/comments/1b15jv0/aita_for_making_my_wife_cry_several_times_over/ksd6g1y/" TargetMode="External"/><Relationship Id="rId587" Type="http://schemas.openxmlformats.org/officeDocument/2006/relationships/hyperlink" Target="https://www.reddit.com/r/AmItheAsshole/comments/1b15jv0/aita_for_making_my_wife_cry_several_times_over/ksctaqq/" TargetMode="External"/><Relationship Id="rId710" Type="http://schemas.openxmlformats.org/officeDocument/2006/relationships/hyperlink" Target="https://www.reddit.com/r/AmItheAsshole/comments/1b15jv0/aita_for_making_my_wife_cry_several_times_over/ksdmcgp/" TargetMode="External"/><Relationship Id="rId808" Type="http://schemas.openxmlformats.org/officeDocument/2006/relationships/hyperlink" Target="https://www.reddit.com/r/AmItheAsshole/comments/1b15jv0/aita_for_making_my_wife_cry_several_times_over/kscqulz/" TargetMode="External"/><Relationship Id="rId1340" Type="http://schemas.openxmlformats.org/officeDocument/2006/relationships/hyperlink" Target="https://www.reddit.com/r/AmItheAsshole/comments/1b129kb/aita_for_being_sad_because_my_bf_refused_to_bring/ksc2yzl/" TargetMode="External"/><Relationship Id="rId1438" Type="http://schemas.openxmlformats.org/officeDocument/2006/relationships/hyperlink" Target="https://www.reddit.com/r/AmItheAsshole/comments/1b10y5y/aita_for_stopping_my_wife_visiting_for_the/ksbwy2b/" TargetMode="External"/><Relationship Id="rId1645" Type="http://schemas.openxmlformats.org/officeDocument/2006/relationships/hyperlink" Target="https://www.reddit.com/r/AmItheAsshole/comments/1b0qhrs/aita_for_buying_my_girlfriend_possibly_ex_gf_a/ksc8tdk/" TargetMode="External"/><Relationship Id="rId8" Type="http://schemas.openxmlformats.org/officeDocument/2006/relationships/hyperlink" Target="https://www.reddit.com/r/AmItheAsshole/comments/1b0nann/aita_for_being_frustrated_my_wife_is_changing_my/" TargetMode="External"/><Relationship Id="rId142" Type="http://schemas.openxmlformats.org/officeDocument/2006/relationships/hyperlink" Target="https://www.reddit.com/r/AmItheAsshole/comments/1b1c1hc/aita_i_want_my_wife_to_return_my_bday_gift/ksdssbh/" TargetMode="External"/><Relationship Id="rId447" Type="http://schemas.openxmlformats.org/officeDocument/2006/relationships/hyperlink" Target="https://www.reddit.com/r/AmItheAsshole/comments/1b16ut4/wibta_if_i_stopped_paying_for_groceries/kscpltj/" TargetMode="External"/><Relationship Id="rId794" Type="http://schemas.openxmlformats.org/officeDocument/2006/relationships/hyperlink" Target="https://www.reddit.com/r/AmItheAsshole/comments/1b15jv0/aita_for_making_my_wife_cry_several_times_over/ksdyjq1/" TargetMode="External"/><Relationship Id="rId1077" Type="http://schemas.openxmlformats.org/officeDocument/2006/relationships/hyperlink" Target="https://www.reddit.com/r/AmItheAsshole/comments/1b15jv0/aita_for_making_my_wife_cry_several_times_over/ksddphh/" TargetMode="External"/><Relationship Id="rId1200" Type="http://schemas.openxmlformats.org/officeDocument/2006/relationships/hyperlink" Target="https://www.reddit.com/r/AmItheAsshole/comments/1b147ja/aita_for_using_ac_in_austin_tx/kscb4hj/" TargetMode="External"/><Relationship Id="rId654" Type="http://schemas.openxmlformats.org/officeDocument/2006/relationships/hyperlink" Target="https://www.reddit.com/r/AmItheAsshole/comments/1b15jv0/aita_for_making_my_wife_cry_several_times_over/ksd3in1/" TargetMode="External"/><Relationship Id="rId861" Type="http://schemas.openxmlformats.org/officeDocument/2006/relationships/hyperlink" Target="https://www.reddit.com/r/AmItheAsshole/comments/1b15jv0/aita_for_making_my_wife_cry_several_times_over/ksdyam1/" TargetMode="External"/><Relationship Id="rId959" Type="http://schemas.openxmlformats.org/officeDocument/2006/relationships/hyperlink" Target="https://www.reddit.com/r/AmItheAsshole/comments/1b15jv0/aita_for_making_my_wife_cry_several_times_over/kscqm0k/" TargetMode="External"/><Relationship Id="rId1284" Type="http://schemas.openxmlformats.org/officeDocument/2006/relationships/hyperlink" Target="https://www.reddit.com/r/AmItheAsshole/comments/1b129kb/aita_for_being_sad_because_my_bf_refused_to_bring/ksd2k2z/" TargetMode="External"/><Relationship Id="rId1491" Type="http://schemas.openxmlformats.org/officeDocument/2006/relationships/hyperlink" Target="https://www.reddit.com/r/AmItheAsshole/comments/1b0zogp/aita_because_of_my_mom/ksbe1of/" TargetMode="External"/><Relationship Id="rId1505" Type="http://schemas.openxmlformats.org/officeDocument/2006/relationships/hyperlink" Target="https://www.reddit.com/r/AmItheAsshole/comments/1b0zogp/aita_because_of_my_mom/ksbjm2b/" TargetMode="External"/><Relationship Id="rId1589" Type="http://schemas.openxmlformats.org/officeDocument/2006/relationships/hyperlink" Target="https://www.reddit.com/r/AmItheAsshole/comments/1b0qmjf/aita_for_not_being_okay_with_my_husband_going/ksd4uu6/" TargetMode="External"/><Relationship Id="rId1712" Type="http://schemas.openxmlformats.org/officeDocument/2006/relationships/hyperlink" Target="https://www.reddit.com/r/AmItheAsshole/comments/1b0p6uh/aita_for_telling_my_wife_to_stop_dying_her_dog/ksakxe6/" TargetMode="External"/><Relationship Id="rId293" Type="http://schemas.openxmlformats.org/officeDocument/2006/relationships/hyperlink" Target="https://www.reddit.com/r/AmItheAsshole/comments/1b18fhp/aita_for_telling_my_fianc&#233;_she_cant_invite_her/ksdl7k0/" TargetMode="External"/><Relationship Id="rId307" Type="http://schemas.openxmlformats.org/officeDocument/2006/relationships/hyperlink" Target="https://www.reddit.com/r/AmItheAsshole/comments/1b18fhp/aita_for_telling_my_fianc&#233;_she_cant_invite_her/ksdtyoj/" TargetMode="External"/><Relationship Id="rId514" Type="http://schemas.openxmlformats.org/officeDocument/2006/relationships/hyperlink" Target="https://www.reddit.com/r/AmItheAsshole/comments/1b15jv0/aita_for_making_my_wife_cry_several_times_over/ksd6fdk/" TargetMode="External"/><Relationship Id="rId721" Type="http://schemas.openxmlformats.org/officeDocument/2006/relationships/hyperlink" Target="https://www.reddit.com/r/AmItheAsshole/comments/1b15jv0/aita_for_making_my_wife_cry_several_times_over/ksdogdi/" TargetMode="External"/><Relationship Id="rId1144" Type="http://schemas.openxmlformats.org/officeDocument/2006/relationships/hyperlink" Target="https://www.reddit.com/r/AmItheAsshole/comments/1b15jv0/aita_for_making_my_wife_cry_several_times_over/ksdaz64/" TargetMode="External"/><Relationship Id="rId1351" Type="http://schemas.openxmlformats.org/officeDocument/2006/relationships/hyperlink" Target="https://www.reddit.com/r/AmItheAsshole/comments/1b129kb/aita_for_being_sad_because_my_bf_refused_to_bring/kscbchp/" TargetMode="External"/><Relationship Id="rId1449" Type="http://schemas.openxmlformats.org/officeDocument/2006/relationships/hyperlink" Target="https://www.reddit.com/r/AmItheAsshole/comments/1b10y5y/aita_for_stopping_my_wife_visiting_for_the/ksbqbq2/" TargetMode="External"/><Relationship Id="rId1796" Type="http://schemas.openxmlformats.org/officeDocument/2006/relationships/hyperlink" Target="https://www.reddit.com/r/AmItheAsshole/comments/1b0nann/aita_for_being_frustrated_my_wife_is_changing_my/ks8wgdh/" TargetMode="External"/><Relationship Id="rId88" Type="http://schemas.openxmlformats.org/officeDocument/2006/relationships/hyperlink" Target="https://www.reddit.com/r/AmItheAsshole/comments/1b1csgp/aita_weekend_drinker/ksdxcq0/" TargetMode="External"/><Relationship Id="rId153" Type="http://schemas.openxmlformats.org/officeDocument/2006/relationships/hyperlink" Target="https://www.reddit.com/r/AmItheAsshole/comments/1b1blvx/aita_for_not_picking_up_my_dogs_poop/ksdguvu/" TargetMode="External"/><Relationship Id="rId360" Type="http://schemas.openxmlformats.org/officeDocument/2006/relationships/hyperlink" Target="https://www.reddit.com/r/AmItheAsshole/comments/1b18fhp/aita_for_telling_my_fianc&#233;_she_cant_invite_her/ksd9uva/" TargetMode="External"/><Relationship Id="rId598" Type="http://schemas.openxmlformats.org/officeDocument/2006/relationships/hyperlink" Target="https://www.reddit.com/r/AmItheAsshole/comments/1b15jv0/aita_for_making_my_wife_cry_several_times_over/kscuons/" TargetMode="External"/><Relationship Id="rId819" Type="http://schemas.openxmlformats.org/officeDocument/2006/relationships/hyperlink" Target="https://www.reddit.com/r/AmItheAsshole/comments/1b15jv0/aita_for_making_my_wife_cry_several_times_over/kscjh86/" TargetMode="External"/><Relationship Id="rId1004" Type="http://schemas.openxmlformats.org/officeDocument/2006/relationships/hyperlink" Target="https://www.reddit.com/r/AmItheAsshole/comments/1b15jv0/aita_for_making_my_wife_cry_several_times_over/ksci60l/" TargetMode="External"/><Relationship Id="rId1211" Type="http://schemas.openxmlformats.org/officeDocument/2006/relationships/hyperlink" Target="https://www.reddit.com/r/AmItheAsshole/comments/1b147ja/aita_for_using_ac_in_austin_tx/ksd7ij8/" TargetMode="External"/><Relationship Id="rId1656" Type="http://schemas.openxmlformats.org/officeDocument/2006/relationships/hyperlink" Target="https://www.reddit.com/r/AmItheAsshole/comments/1b0qhrs/aita_for_buying_my_girlfriend_possibly_ex_gf_a/ks9rman/" TargetMode="External"/><Relationship Id="rId220" Type="http://schemas.openxmlformats.org/officeDocument/2006/relationships/hyperlink" Target="https://www.reddit.com/r/AmItheAsshole/comments/1b18fhp/aita_for_telling_my_fianc&#233;_she_cant_invite_her/ksdf97h/" TargetMode="External"/><Relationship Id="rId458" Type="http://schemas.openxmlformats.org/officeDocument/2006/relationships/hyperlink" Target="https://www.reddit.com/r/AmItheAsshole/comments/1b15jv0/aita_for_making_my_wife_cry_several_times_over/kscnfjq/" TargetMode="External"/><Relationship Id="rId665" Type="http://schemas.openxmlformats.org/officeDocument/2006/relationships/hyperlink" Target="https://www.reddit.com/r/AmItheAsshole/comments/1b15jv0/aita_for_making_my_wife_cry_several_times_over/ksd67eo/" TargetMode="External"/><Relationship Id="rId872" Type="http://schemas.openxmlformats.org/officeDocument/2006/relationships/hyperlink" Target="https://www.reddit.com/r/AmItheAsshole/comments/1b15jv0/aita_for_making_my_wife_cry_several_times_over/kschco5/" TargetMode="External"/><Relationship Id="rId1088" Type="http://schemas.openxmlformats.org/officeDocument/2006/relationships/hyperlink" Target="https://www.reddit.com/r/AmItheAsshole/comments/1b15jv0/aita_for_making_my_wife_cry_several_times_over/ksdmxh1/" TargetMode="External"/><Relationship Id="rId1295" Type="http://schemas.openxmlformats.org/officeDocument/2006/relationships/hyperlink" Target="https://www.reddit.com/r/AmItheAsshole/comments/1b129kb/aita_for_being_sad_because_my_bf_refused_to_bring/ksc4qd7/" TargetMode="External"/><Relationship Id="rId1309" Type="http://schemas.openxmlformats.org/officeDocument/2006/relationships/hyperlink" Target="https://www.reddit.com/r/AmItheAsshole/comments/1b129kb/aita_for_being_sad_because_my_bf_refused_to_bring/kscafaq/" TargetMode="External"/><Relationship Id="rId1516" Type="http://schemas.openxmlformats.org/officeDocument/2006/relationships/hyperlink" Target="https://www.reddit.com/r/AmItheAsshole/comments/1b0zogp/aita_because_of_my_mom/ksbp619/" TargetMode="External"/><Relationship Id="rId1723" Type="http://schemas.openxmlformats.org/officeDocument/2006/relationships/hyperlink" Target="https://www.reddit.com/r/AmItheAsshole/comments/1b0p6uh/aita_for_telling_my_wife_to_stop_dying_her_dog/ks9ayto/" TargetMode="External"/><Relationship Id="rId15" Type="http://schemas.openxmlformats.org/officeDocument/2006/relationships/hyperlink" Target="https://www.reddit.com/r/AmItheAsshole/comments/1b0p6uh/aita_for_telling_my_wife_to_stop_dying_her_dog/" TargetMode="External"/><Relationship Id="rId318" Type="http://schemas.openxmlformats.org/officeDocument/2006/relationships/hyperlink" Target="https://www.reddit.com/r/AmItheAsshole/comments/1b18fhp/aita_for_telling_my_fianc&#233;_she_cant_invite_her/ksd0zpn/" TargetMode="External"/><Relationship Id="rId525" Type="http://schemas.openxmlformats.org/officeDocument/2006/relationships/hyperlink" Target="https://www.reddit.com/r/AmItheAsshole/comments/1b15jv0/aita_for_making_my_wife_cry_several_times_over/kscyczk/" TargetMode="External"/><Relationship Id="rId732" Type="http://schemas.openxmlformats.org/officeDocument/2006/relationships/hyperlink" Target="https://www.reddit.com/r/AmItheAsshole/comments/1b15jv0/aita_for_making_my_wife_cry_several_times_over/ksdr2g1/" TargetMode="External"/><Relationship Id="rId1155" Type="http://schemas.openxmlformats.org/officeDocument/2006/relationships/hyperlink" Target="https://www.reddit.com/r/AmItheAsshole/comments/1b15jv0/aita_for_making_my_wife_cry_several_times_over/kscuw99/" TargetMode="External"/><Relationship Id="rId1362" Type="http://schemas.openxmlformats.org/officeDocument/2006/relationships/hyperlink" Target="https://www.reddit.com/r/AmItheAsshole/comments/1b129kb/aita_for_being_sad_because_my_bf_refused_to_bring/ksbzukb/" TargetMode="External"/><Relationship Id="rId99" Type="http://schemas.openxmlformats.org/officeDocument/2006/relationships/hyperlink" Target="https://www.reddit.com/r/AmItheAsshole/comments/1b1csgp/aita_weekend_drinker/ksdqbcm/" TargetMode="External"/><Relationship Id="rId164" Type="http://schemas.openxmlformats.org/officeDocument/2006/relationships/hyperlink" Target="https://www.reddit.com/r/AmItheAsshole/comments/1b1blvx/aita_for_not_picking_up_my_dogs_poop/ksdmiea/" TargetMode="External"/><Relationship Id="rId371" Type="http://schemas.openxmlformats.org/officeDocument/2006/relationships/hyperlink" Target="https://www.reddit.com/r/AmItheAsshole/comments/1b18fhp/aita_for_telling_my_fianc&#233;_she_cant_invite_her/ksddkth/" TargetMode="External"/><Relationship Id="rId1015" Type="http://schemas.openxmlformats.org/officeDocument/2006/relationships/hyperlink" Target="https://www.reddit.com/r/AmItheAsshole/comments/1b15jv0/aita_for_making_my_wife_cry_several_times_over/kscsqcv/" TargetMode="External"/><Relationship Id="rId1222" Type="http://schemas.openxmlformats.org/officeDocument/2006/relationships/hyperlink" Target="https://www.reddit.com/r/AmItheAsshole/comments/1b147ja/aita_for_using_ac_in_austin_tx/kscfh4d/" TargetMode="External"/><Relationship Id="rId1667" Type="http://schemas.openxmlformats.org/officeDocument/2006/relationships/hyperlink" Target="https://www.reddit.com/r/AmItheAsshole/comments/1b0qhrs/aita_for_buying_my_girlfriend_possibly_ex_gf_a/ks9lswr/" TargetMode="External"/><Relationship Id="rId469" Type="http://schemas.openxmlformats.org/officeDocument/2006/relationships/hyperlink" Target="https://www.reddit.com/r/AmItheAsshole/comments/1b15jv0/aita_for_making_my_wife_cry_several_times_over/kscoei4/" TargetMode="External"/><Relationship Id="rId676" Type="http://schemas.openxmlformats.org/officeDocument/2006/relationships/hyperlink" Target="https://www.reddit.com/r/AmItheAsshole/comments/1b15jv0/aita_for_making_my_wife_cry_several_times_over/ksdbnwf/" TargetMode="External"/><Relationship Id="rId883" Type="http://schemas.openxmlformats.org/officeDocument/2006/relationships/hyperlink" Target="https://www.reddit.com/r/AmItheAsshole/comments/1b15jv0/aita_for_making_my_wife_cry_several_times_over/kscsus4/" TargetMode="External"/><Relationship Id="rId1099" Type="http://schemas.openxmlformats.org/officeDocument/2006/relationships/hyperlink" Target="https://www.reddit.com/r/AmItheAsshole/comments/1b15jv0/aita_for_making_my_wife_cry_several_times_over/kscwi1d/" TargetMode="External"/><Relationship Id="rId1527" Type="http://schemas.openxmlformats.org/officeDocument/2006/relationships/hyperlink" Target="https://www.reddit.com/r/AmItheAsshole/comments/1b0xkqg/aita_for_not_wanting_my_boyfriends_mom_to_move_in/ksaxivp/" TargetMode="External"/><Relationship Id="rId1734" Type="http://schemas.openxmlformats.org/officeDocument/2006/relationships/hyperlink" Target="https://www.reddit.com/r/AmItheAsshole/comments/1b0p6uh/aita_for_telling_my_wife_to_stop_dying_her_dog/ksb21u3/" TargetMode="External"/><Relationship Id="rId26" Type="http://schemas.openxmlformats.org/officeDocument/2006/relationships/hyperlink" Target="https://www.reddit.com/r/AmItheAsshole/comments/1b0v9y0/aita_for_telling_my_boyfriend_i_feel_betrayed/" TargetMode="External"/><Relationship Id="rId231" Type="http://schemas.openxmlformats.org/officeDocument/2006/relationships/hyperlink" Target="https://www.reddit.com/r/AmItheAsshole/comments/1b18fhp/aita_for_telling_my_fianc&#233;_she_cant_invite_her/ksdgqoi/" TargetMode="External"/><Relationship Id="rId329" Type="http://schemas.openxmlformats.org/officeDocument/2006/relationships/hyperlink" Target="https://www.reddit.com/r/AmItheAsshole/comments/1b18fhp/aita_for_telling_my_fianc&#233;_she_cant_invite_her/ksd6f6u/" TargetMode="External"/><Relationship Id="rId536" Type="http://schemas.openxmlformats.org/officeDocument/2006/relationships/hyperlink" Target="https://www.reddit.com/r/AmItheAsshole/comments/1b15jv0/aita_for_making_my_wife_cry_several_times_over/kscoung/" TargetMode="External"/><Relationship Id="rId1166" Type="http://schemas.openxmlformats.org/officeDocument/2006/relationships/hyperlink" Target="https://www.reddit.com/r/AmItheAsshole/comments/1b15jv0/aita_for_making_my_wife_cry_several_times_over/kscypsx/" TargetMode="External"/><Relationship Id="rId1373" Type="http://schemas.openxmlformats.org/officeDocument/2006/relationships/hyperlink" Target="https://www.reddit.com/r/AmItheAsshole/comments/1b129kb/aita_for_being_sad_because_my_bf_refused_to_bring/ksd9ntn/" TargetMode="External"/><Relationship Id="rId175" Type="http://schemas.openxmlformats.org/officeDocument/2006/relationships/hyperlink" Target="https://www.reddit.com/r/AmItheAsshole/comments/1b1blvx/aita_for_not_picking_up_my_dogs_poop/ksdec26/" TargetMode="External"/><Relationship Id="rId743" Type="http://schemas.openxmlformats.org/officeDocument/2006/relationships/hyperlink" Target="https://www.reddit.com/r/AmItheAsshole/comments/1b15jv0/aita_for_making_my_wife_cry_several_times_over/ksdsqp2/" TargetMode="External"/><Relationship Id="rId950" Type="http://schemas.openxmlformats.org/officeDocument/2006/relationships/hyperlink" Target="https://www.reddit.com/r/AmItheAsshole/comments/1b15jv0/aita_for_making_my_wife_cry_several_times_over/ksdmvcv/" TargetMode="External"/><Relationship Id="rId1026" Type="http://schemas.openxmlformats.org/officeDocument/2006/relationships/hyperlink" Target="https://www.reddit.com/r/AmItheAsshole/comments/1b15jv0/aita_for_making_my_wife_cry_several_times_over/ksctq7z/" TargetMode="External"/><Relationship Id="rId1580" Type="http://schemas.openxmlformats.org/officeDocument/2006/relationships/hyperlink" Target="https://www.reddit.com/r/AmItheAsshole/comments/1b0qmjf/aita_for_not_being_okay_with_my_husband_going/ks9mx32/" TargetMode="External"/><Relationship Id="rId1678" Type="http://schemas.openxmlformats.org/officeDocument/2006/relationships/hyperlink" Target="https://www.reddit.com/r/AmItheAsshole/comments/1b0p7sm/aita_for_keeping_my_fianc&#233;s_old_wedding_photos/ks9ac49/" TargetMode="External"/><Relationship Id="rId1801" Type="http://schemas.openxmlformats.org/officeDocument/2006/relationships/hyperlink" Target="https://www.reddit.com/r/AmItheAsshole/comments/1b0nann/aita_for_being_frustrated_my_wife_is_changing_my/ks93la8/" TargetMode="External"/><Relationship Id="rId382" Type="http://schemas.openxmlformats.org/officeDocument/2006/relationships/hyperlink" Target="https://www.reddit.com/r/AmItheAsshole/comments/1b18fhp/aita_for_telling_my_fianc&#233;_she_cant_invite_her/ksdmz0g/" TargetMode="External"/><Relationship Id="rId603" Type="http://schemas.openxmlformats.org/officeDocument/2006/relationships/hyperlink" Target="https://www.reddit.com/r/AmItheAsshole/comments/1b15jv0/aita_for_making_my_wife_cry_several_times_over/kscviai/" TargetMode="External"/><Relationship Id="rId687" Type="http://schemas.openxmlformats.org/officeDocument/2006/relationships/hyperlink" Target="https://www.reddit.com/r/AmItheAsshole/comments/1b15jv0/aita_for_making_my_wife_cry_several_times_over/ksdg1zc/" TargetMode="External"/><Relationship Id="rId810" Type="http://schemas.openxmlformats.org/officeDocument/2006/relationships/hyperlink" Target="https://www.reddit.com/r/AmItheAsshole/comments/1b15jv0/aita_for_making_my_wife_cry_several_times_over/ksdylvs/" TargetMode="External"/><Relationship Id="rId908" Type="http://schemas.openxmlformats.org/officeDocument/2006/relationships/hyperlink" Target="https://www.reddit.com/r/AmItheAsshole/comments/1b15jv0/aita_for_making_my_wife_cry_several_times_over/kscul0z/" TargetMode="External"/><Relationship Id="rId1233" Type="http://schemas.openxmlformats.org/officeDocument/2006/relationships/hyperlink" Target="https://www.reddit.com/r/AmItheAsshole/comments/1b147ja/aita_for_using_ac_in_austin_tx/kscbvib/" TargetMode="External"/><Relationship Id="rId1440" Type="http://schemas.openxmlformats.org/officeDocument/2006/relationships/hyperlink" Target="https://www.reddit.com/r/AmItheAsshole/comments/1b10y5y/aita_for_stopping_my_wife_visiting_for_the/ksbzobw/" TargetMode="External"/><Relationship Id="rId1538" Type="http://schemas.openxmlformats.org/officeDocument/2006/relationships/hyperlink" Target="https://www.reddit.com/r/AmItheAsshole/comments/1b0v9y0/aita_for_telling_my_boyfriend_i_feel_betrayed/ksb6vya/" TargetMode="External"/><Relationship Id="rId242" Type="http://schemas.openxmlformats.org/officeDocument/2006/relationships/hyperlink" Target="https://www.reddit.com/r/AmItheAsshole/comments/1b18fhp/aita_for_telling_my_fianc&#233;_she_cant_invite_her/kscw3xu/" TargetMode="External"/><Relationship Id="rId894" Type="http://schemas.openxmlformats.org/officeDocument/2006/relationships/hyperlink" Target="https://www.reddit.com/r/AmItheAsshole/comments/1b15jv0/aita_for_making_my_wife_cry_several_times_over/kscpw47/" TargetMode="External"/><Relationship Id="rId1177" Type="http://schemas.openxmlformats.org/officeDocument/2006/relationships/hyperlink" Target="https://www.reddit.com/r/AmItheAsshole/comments/1b15jv0/aita_for_making_my_wife_cry_several_times_over/kscyd54/" TargetMode="External"/><Relationship Id="rId1300" Type="http://schemas.openxmlformats.org/officeDocument/2006/relationships/hyperlink" Target="https://www.reddit.com/r/AmItheAsshole/comments/1b129kb/aita_for_being_sad_because_my_bf_refused_to_bring/ksbx14g/" TargetMode="External"/><Relationship Id="rId1745" Type="http://schemas.openxmlformats.org/officeDocument/2006/relationships/hyperlink" Target="https://www.reddit.com/r/AmItheAsshole/comments/1b0p6uh/aita_for_telling_my_wife_to_stop_dying_her_dog/ksbqwg1/" TargetMode="External"/><Relationship Id="rId37" Type="http://schemas.openxmlformats.org/officeDocument/2006/relationships/hyperlink" Target="https://www.reddit.com/r/AmItheAsshole/comments/1b129kb/aita_for_being_sad_because_my_bf_refused_to_bring/" TargetMode="External"/><Relationship Id="rId102" Type="http://schemas.openxmlformats.org/officeDocument/2006/relationships/hyperlink" Target="https://www.reddit.com/r/AmItheAsshole/comments/1b1csgp/aita_weekend_drinker/ksdtkbi/" TargetMode="External"/><Relationship Id="rId547" Type="http://schemas.openxmlformats.org/officeDocument/2006/relationships/hyperlink" Target="https://www.reddit.com/r/AmItheAsshole/comments/1b15jv0/aita_for_making_my_wife_cry_several_times_over/kschdu4/" TargetMode="External"/><Relationship Id="rId754" Type="http://schemas.openxmlformats.org/officeDocument/2006/relationships/hyperlink" Target="https://www.reddit.com/r/AmItheAsshole/comments/1b15jv0/aita_for_making_my_wife_cry_several_times_over/ksdvdbg/" TargetMode="External"/><Relationship Id="rId961" Type="http://schemas.openxmlformats.org/officeDocument/2006/relationships/hyperlink" Target="https://www.reddit.com/r/AmItheAsshole/comments/1b15jv0/aita_for_making_my_wife_cry_several_times_over/kscrfru/" TargetMode="External"/><Relationship Id="rId1384" Type="http://schemas.openxmlformats.org/officeDocument/2006/relationships/hyperlink" Target="https://www.reddit.com/r/AmItheAsshole/comments/1b129kb/aita_for_being_sad_because_my_bf_refused_to_bring/ksbym4y/" TargetMode="External"/><Relationship Id="rId1591" Type="http://schemas.openxmlformats.org/officeDocument/2006/relationships/hyperlink" Target="https://www.reddit.com/r/AmItheAsshole/comments/1b0qmjf/aita_for_not_being_okay_with_my_husband_going/ksa0wja/" TargetMode="External"/><Relationship Id="rId1605" Type="http://schemas.openxmlformats.org/officeDocument/2006/relationships/hyperlink" Target="https://www.reddit.com/r/AmItheAsshole/comments/1b0qlsr/aita_for_not_apologizing_to_my_partner_after/ksad0b5/" TargetMode="External"/><Relationship Id="rId1689" Type="http://schemas.openxmlformats.org/officeDocument/2006/relationships/hyperlink" Target="https://www.reddit.com/r/AmItheAsshole/comments/1b0p7sm/aita_for_keeping_my_fianc&#233;s_old_wedding_photos/ks9hlkh/" TargetMode="External"/><Relationship Id="rId1812" Type="http://schemas.openxmlformats.org/officeDocument/2006/relationships/hyperlink" Target="https://www.reddit.com/r/AmItheAsshole/comments/1b0ltn0/aita_for_not_spending_time_with_my_gf/ks90h1t/" TargetMode="External"/><Relationship Id="rId90" Type="http://schemas.openxmlformats.org/officeDocument/2006/relationships/hyperlink" Target="https://www.reddit.com/r/AmItheAsshole/comments/1b1csgp/aita_weekend_drinker/ksdu46e/" TargetMode="External"/><Relationship Id="rId186" Type="http://schemas.openxmlformats.org/officeDocument/2006/relationships/hyperlink" Target="https://www.reddit.com/r/AmItheAsshole/comments/1b18fhp/aita_for_telling_my_fianc&#233;_she_cant_invite_her/kscwf4y/" TargetMode="External"/><Relationship Id="rId393" Type="http://schemas.openxmlformats.org/officeDocument/2006/relationships/hyperlink" Target="https://www.reddit.com/r/AmItheAsshole/comments/1b18fhp/aita_for_telling_my_fianc&#233;_she_cant_invite_her/ksdd208/" TargetMode="External"/><Relationship Id="rId407" Type="http://schemas.openxmlformats.org/officeDocument/2006/relationships/hyperlink" Target="https://www.reddit.com/r/AmItheAsshole/comments/1b18fhp/aita_for_telling_my_fianc&#233;_she_cant_invite_her/ksdegxh/" TargetMode="External"/><Relationship Id="rId614" Type="http://schemas.openxmlformats.org/officeDocument/2006/relationships/hyperlink" Target="https://www.reddit.com/r/AmItheAsshole/comments/1b15jv0/aita_for_making_my_wife_cry_several_times_over/kscwdks/" TargetMode="External"/><Relationship Id="rId821" Type="http://schemas.openxmlformats.org/officeDocument/2006/relationships/hyperlink" Target="https://www.reddit.com/r/AmItheAsshole/comments/1b15jv0/aita_for_making_my_wife_cry_several_times_over/kscpizj/" TargetMode="External"/><Relationship Id="rId1037" Type="http://schemas.openxmlformats.org/officeDocument/2006/relationships/hyperlink" Target="https://www.reddit.com/r/AmItheAsshole/comments/1b15jv0/aita_for_making_my_wife_cry_several_times_over/kscytzd/" TargetMode="External"/><Relationship Id="rId1244" Type="http://schemas.openxmlformats.org/officeDocument/2006/relationships/hyperlink" Target="https://www.reddit.com/r/AmItheAsshole/comments/1b147ja/aita_for_using_ac_in_austin_tx/kscaxe9/" TargetMode="External"/><Relationship Id="rId1451" Type="http://schemas.openxmlformats.org/officeDocument/2006/relationships/hyperlink" Target="https://www.reddit.com/r/AmItheAsshole/comments/1b10y5y/aita_for_stopping_my_wife_visiting_for_the/ksbzups/" TargetMode="External"/><Relationship Id="rId253" Type="http://schemas.openxmlformats.org/officeDocument/2006/relationships/hyperlink" Target="https://www.reddit.com/r/AmItheAsshole/comments/1b18fhp/aita_for_telling_my_fianc&#233;_she_cant_invite_her/ksd1ni1/" TargetMode="External"/><Relationship Id="rId460" Type="http://schemas.openxmlformats.org/officeDocument/2006/relationships/hyperlink" Target="https://www.reddit.com/r/AmItheAsshole/comments/1b15jv0/aita_for_making_my_wife_cry_several_times_over/ksci2tg/" TargetMode="External"/><Relationship Id="rId698" Type="http://schemas.openxmlformats.org/officeDocument/2006/relationships/hyperlink" Target="https://www.reddit.com/r/AmItheAsshole/comments/1b15jv0/aita_for_making_my_wife_cry_several_times_over/ksdhlx5/" TargetMode="External"/><Relationship Id="rId919" Type="http://schemas.openxmlformats.org/officeDocument/2006/relationships/hyperlink" Target="https://www.reddit.com/r/AmItheAsshole/comments/1b15jv0/aita_for_making_my_wife_cry_several_times_over/kscqbfp/" TargetMode="External"/><Relationship Id="rId1090" Type="http://schemas.openxmlformats.org/officeDocument/2006/relationships/hyperlink" Target="https://www.reddit.com/r/AmItheAsshole/comments/1b15jv0/aita_for_making_my_wife_cry_several_times_over/kscy1ef/" TargetMode="External"/><Relationship Id="rId1104" Type="http://schemas.openxmlformats.org/officeDocument/2006/relationships/hyperlink" Target="https://www.reddit.com/r/AmItheAsshole/comments/1b15jv0/aita_for_making_my_wife_cry_several_times_over/kscyqin/" TargetMode="External"/><Relationship Id="rId1311" Type="http://schemas.openxmlformats.org/officeDocument/2006/relationships/hyperlink" Target="https://www.reddit.com/r/AmItheAsshole/comments/1b129kb/aita_for_being_sad_because_my_bf_refused_to_bring/ksbwvzk/" TargetMode="External"/><Relationship Id="rId1549" Type="http://schemas.openxmlformats.org/officeDocument/2006/relationships/hyperlink" Target="https://www.reddit.com/r/AmItheAsshole/comments/1b0tewp/aita_for_asking_my_gf_to_stay_up_later/ksa4fw5/" TargetMode="External"/><Relationship Id="rId1756" Type="http://schemas.openxmlformats.org/officeDocument/2006/relationships/hyperlink" Target="https://www.reddit.com/r/AmItheAsshole/comments/1b0p6uh/aita_for_telling_my_wife_to_stop_dying_her_dog/ksai91u/" TargetMode="External"/><Relationship Id="rId48" Type="http://schemas.openxmlformats.org/officeDocument/2006/relationships/hyperlink" Target="https://www.reddit.com/r/AmItheAsshole/comments/1b1csgp/aita_weekend_drinker/ksdx1j9/" TargetMode="External"/><Relationship Id="rId113" Type="http://schemas.openxmlformats.org/officeDocument/2006/relationships/hyperlink" Target="https://www.reddit.com/r/AmItheAsshole/comments/1b1csgp/aita_weekend_drinker/ksdwy3i/" TargetMode="External"/><Relationship Id="rId320" Type="http://schemas.openxmlformats.org/officeDocument/2006/relationships/hyperlink" Target="https://www.reddit.com/r/AmItheAsshole/comments/1b18fhp/aita_for_telling_my_fianc&#233;_she_cant_invite_her/ksd57ar/" TargetMode="External"/><Relationship Id="rId558" Type="http://schemas.openxmlformats.org/officeDocument/2006/relationships/hyperlink" Target="https://www.reddit.com/r/AmItheAsshole/comments/1b15jv0/aita_for_making_my_wife_cry_several_times_over/kscqc3d/" TargetMode="External"/><Relationship Id="rId765" Type="http://schemas.openxmlformats.org/officeDocument/2006/relationships/hyperlink" Target="https://www.reddit.com/r/AmItheAsshole/comments/1b15jv0/aita_for_making_my_wife_cry_several_times_over/kscfpvy/" TargetMode="External"/><Relationship Id="rId972" Type="http://schemas.openxmlformats.org/officeDocument/2006/relationships/hyperlink" Target="https://www.reddit.com/r/AmItheAsshole/comments/1b15jv0/aita_for_making_my_wife_cry_several_times_over/kscqz4z/" TargetMode="External"/><Relationship Id="rId1188" Type="http://schemas.openxmlformats.org/officeDocument/2006/relationships/hyperlink" Target="https://www.reddit.com/r/AmItheAsshole/comments/1b15jv0/aita_for_making_my_wife_cry_several_times_over/kscyjw2/" TargetMode="External"/><Relationship Id="rId1395" Type="http://schemas.openxmlformats.org/officeDocument/2006/relationships/hyperlink" Target="https://www.reddit.com/r/AmItheAsshole/comments/1b129kb/aita_for_being_sad_because_my_bf_refused_to_bring/ksd2dbf/" TargetMode="External"/><Relationship Id="rId1409" Type="http://schemas.openxmlformats.org/officeDocument/2006/relationships/hyperlink" Target="https://www.reddit.com/r/AmItheAsshole/comments/1b129kb/aita_for_being_sad_because_my_bf_refused_to_bring/kscfeb4/" TargetMode="External"/><Relationship Id="rId1616" Type="http://schemas.openxmlformats.org/officeDocument/2006/relationships/hyperlink" Target="https://www.reddit.com/r/AmItheAsshole/comments/1b0qhrs/aita_for_buying_my_girlfriend_possibly_ex_gf_a/ks9jq6u/" TargetMode="External"/><Relationship Id="rId1823" Type="http://schemas.openxmlformats.org/officeDocument/2006/relationships/hyperlink" Target="https://www.reddit.com/r/AmItheAsshole/comments/1b0ltn0/aita_for_not_spending_time_with_my_gf/ksbmxfc/" TargetMode="External"/><Relationship Id="rId197" Type="http://schemas.openxmlformats.org/officeDocument/2006/relationships/hyperlink" Target="https://www.reddit.com/r/AmItheAsshole/comments/1b18fhp/aita_for_telling_my_fianc&#233;_she_cant_invite_her/kscvqm1/" TargetMode="External"/><Relationship Id="rId418" Type="http://schemas.openxmlformats.org/officeDocument/2006/relationships/hyperlink" Target="https://www.reddit.com/r/AmItheAsshole/comments/1b18fhp/aita_for_telling_my_fianc&#233;_she_cant_invite_her/ksd61zg/" TargetMode="External"/><Relationship Id="rId625" Type="http://schemas.openxmlformats.org/officeDocument/2006/relationships/hyperlink" Target="https://www.reddit.com/r/AmItheAsshole/comments/1b15jv0/aita_for_making_my_wife_cry_several_times_over/kscyn34/" TargetMode="External"/><Relationship Id="rId832" Type="http://schemas.openxmlformats.org/officeDocument/2006/relationships/hyperlink" Target="https://www.reddit.com/r/AmItheAsshole/comments/1b15jv0/aita_for_making_my_wife_cry_several_times_over/ksdfi6i/" TargetMode="External"/><Relationship Id="rId1048" Type="http://schemas.openxmlformats.org/officeDocument/2006/relationships/hyperlink" Target="https://www.reddit.com/r/AmItheAsshole/comments/1b15jv0/aita_for_making_my_wife_cry_several_times_over/kscyzqf/" TargetMode="External"/><Relationship Id="rId1255" Type="http://schemas.openxmlformats.org/officeDocument/2006/relationships/hyperlink" Target="https://www.reddit.com/r/AmItheAsshole/comments/1b147ja/aita_for_using_ac_in_austin_tx/ksca059/" TargetMode="External"/><Relationship Id="rId1462" Type="http://schemas.openxmlformats.org/officeDocument/2006/relationships/hyperlink" Target="https://www.reddit.com/r/AmItheAsshole/comments/1b10y5y/aita_for_stopping_my_wife_visiting_for_the/ksbu311/" TargetMode="External"/><Relationship Id="rId264" Type="http://schemas.openxmlformats.org/officeDocument/2006/relationships/hyperlink" Target="https://www.reddit.com/r/AmItheAsshole/comments/1b18fhp/aita_for_telling_my_fianc&#233;_she_cant_invite_her/ksd6l35/" TargetMode="External"/><Relationship Id="rId471" Type="http://schemas.openxmlformats.org/officeDocument/2006/relationships/hyperlink" Target="https://www.reddit.com/r/AmItheAsshole/comments/1b15jv0/aita_for_making_my_wife_cry_several_times_over/kscgdln/" TargetMode="External"/><Relationship Id="rId1115" Type="http://schemas.openxmlformats.org/officeDocument/2006/relationships/hyperlink" Target="https://www.reddit.com/r/AmItheAsshole/comments/1b15jv0/aita_for_making_my_wife_cry_several_times_over/ksd0moi/" TargetMode="External"/><Relationship Id="rId1322" Type="http://schemas.openxmlformats.org/officeDocument/2006/relationships/hyperlink" Target="https://www.reddit.com/r/AmItheAsshole/comments/1b129kb/aita_for_being_sad_because_my_bf_refused_to_bring/ksca0y1/" TargetMode="External"/><Relationship Id="rId1767" Type="http://schemas.openxmlformats.org/officeDocument/2006/relationships/hyperlink" Target="https://www.reddit.com/r/AmItheAsshole/comments/1b0p6uh/aita_for_telling_my_wife_to_stop_dying_her_dog/ksc3iwb/" TargetMode="External"/><Relationship Id="rId59" Type="http://schemas.openxmlformats.org/officeDocument/2006/relationships/hyperlink" Target="https://www.reddit.com/r/AmItheAsshole/comments/1b1csgp/aita_weekend_drinker/ksdms40/" TargetMode="External"/><Relationship Id="rId124" Type="http://schemas.openxmlformats.org/officeDocument/2006/relationships/hyperlink" Target="https://www.reddit.com/r/AmItheAsshole/comments/1b1c1hc/aita_i_want_my_wife_to_return_my_bday_gift/ksdmgvu/" TargetMode="External"/><Relationship Id="rId569" Type="http://schemas.openxmlformats.org/officeDocument/2006/relationships/hyperlink" Target="https://www.reddit.com/r/AmItheAsshole/comments/1b15jv0/aita_for_making_my_wife_cry_several_times_over/kscrszn/" TargetMode="External"/><Relationship Id="rId776" Type="http://schemas.openxmlformats.org/officeDocument/2006/relationships/hyperlink" Target="https://www.reddit.com/r/AmItheAsshole/comments/1b15jv0/aita_for_making_my_wife_cry_several_times_over/kscos3z/" TargetMode="External"/><Relationship Id="rId983" Type="http://schemas.openxmlformats.org/officeDocument/2006/relationships/hyperlink" Target="https://www.reddit.com/r/AmItheAsshole/comments/1b15jv0/aita_for_making_my_wife_cry_several_times_over/kscrzv0/" TargetMode="External"/><Relationship Id="rId1199" Type="http://schemas.openxmlformats.org/officeDocument/2006/relationships/hyperlink" Target="https://www.reddit.com/r/AmItheAsshole/comments/1b147ja/aita_for_using_ac_in_austin_tx/ksc7f3s/" TargetMode="External"/><Relationship Id="rId1627" Type="http://schemas.openxmlformats.org/officeDocument/2006/relationships/hyperlink" Target="https://www.reddit.com/r/AmItheAsshole/comments/1b0qhrs/aita_for_buying_my_girlfriend_possibly_ex_gf_a/ksapss9/" TargetMode="External"/><Relationship Id="rId1834" Type="http://schemas.openxmlformats.org/officeDocument/2006/relationships/hyperlink" Target="https://www.reddit.com/r/AmItheAsshole/comments/1b0ltn0/aita_for_not_spending_time_with_my_gf/ks8zfb2/" TargetMode="External"/><Relationship Id="rId331" Type="http://schemas.openxmlformats.org/officeDocument/2006/relationships/hyperlink" Target="https://www.reddit.com/r/AmItheAsshole/comments/1b18fhp/aita_for_telling_my_fianc&#233;_she_cant_invite_her/ksdeoom/" TargetMode="External"/><Relationship Id="rId429" Type="http://schemas.openxmlformats.org/officeDocument/2006/relationships/hyperlink" Target="https://www.reddit.com/r/AmItheAsshole/comments/1b18fhp/aita_for_telling_my_fianc&#233;_she_cant_invite_her/ksd5fxy/" TargetMode="External"/><Relationship Id="rId636" Type="http://schemas.openxmlformats.org/officeDocument/2006/relationships/hyperlink" Target="https://www.reddit.com/r/AmItheAsshole/comments/1b15jv0/aita_for_making_my_wife_cry_several_times_over/ksd0sdn/" TargetMode="External"/><Relationship Id="rId1059" Type="http://schemas.openxmlformats.org/officeDocument/2006/relationships/hyperlink" Target="https://www.reddit.com/r/AmItheAsshole/comments/1b15jv0/aita_for_making_my_wife_cry_several_times_over/ksdmsfe/" TargetMode="External"/><Relationship Id="rId1266" Type="http://schemas.openxmlformats.org/officeDocument/2006/relationships/hyperlink" Target="https://www.reddit.com/r/AmItheAsshole/comments/1b13t3z/aita_for_getting_a_tattoo_and_piercings_without/kscefx5/" TargetMode="External"/><Relationship Id="rId1473" Type="http://schemas.openxmlformats.org/officeDocument/2006/relationships/hyperlink" Target="https://www.reddit.com/r/AmItheAsshole/comments/1b10y5y/aita_for_stopping_my_wife_visiting_for_the/ksc6q9s/" TargetMode="External"/><Relationship Id="rId843" Type="http://schemas.openxmlformats.org/officeDocument/2006/relationships/hyperlink" Target="https://www.reddit.com/r/AmItheAsshole/comments/1b15jv0/aita_for_making_my_wife_cry_several_times_over/ksckggo/" TargetMode="External"/><Relationship Id="rId1126" Type="http://schemas.openxmlformats.org/officeDocument/2006/relationships/hyperlink" Target="https://www.reddit.com/r/AmItheAsshole/comments/1b15jv0/aita_for_making_my_wife_cry_several_times_over/kscz9zg/" TargetMode="External"/><Relationship Id="rId1680" Type="http://schemas.openxmlformats.org/officeDocument/2006/relationships/hyperlink" Target="https://www.reddit.com/r/AmItheAsshole/comments/1b0p7sm/aita_for_keeping_my_fianc&#233;s_old_wedding_photos/ksa4tm6/" TargetMode="External"/><Relationship Id="rId1778" Type="http://schemas.openxmlformats.org/officeDocument/2006/relationships/hyperlink" Target="https://www.reddit.com/r/AmItheAsshole/comments/1b0nlja/aita_for_saying_i_dont_want_to_go_on_a_trip_for/ks9a68e/" TargetMode="External"/><Relationship Id="rId275" Type="http://schemas.openxmlformats.org/officeDocument/2006/relationships/hyperlink" Target="https://www.reddit.com/r/AmItheAsshole/comments/1b18fhp/aita_for_telling_my_fianc&#233;_she_cant_invite_her/ksdanxp/" TargetMode="External"/><Relationship Id="rId482" Type="http://schemas.openxmlformats.org/officeDocument/2006/relationships/hyperlink" Target="https://www.reddit.com/r/AmItheAsshole/comments/1b15jv0/aita_for_making_my_wife_cry_several_times_over/kscq1ug/" TargetMode="External"/><Relationship Id="rId703" Type="http://schemas.openxmlformats.org/officeDocument/2006/relationships/hyperlink" Target="https://www.reddit.com/r/AmItheAsshole/comments/1b15jv0/aita_for_making_my_wife_cry_several_times_over/ksdj4dd/" TargetMode="External"/><Relationship Id="rId910" Type="http://schemas.openxmlformats.org/officeDocument/2006/relationships/hyperlink" Target="https://www.reddit.com/r/AmItheAsshole/comments/1b15jv0/aita_for_making_my_wife_cry_several_times_over/ksctljd/" TargetMode="External"/><Relationship Id="rId1333" Type="http://schemas.openxmlformats.org/officeDocument/2006/relationships/hyperlink" Target="https://www.reddit.com/r/AmItheAsshole/comments/1b129kb/aita_for_being_sad_because_my_bf_refused_to_bring/ksdukzn/" TargetMode="External"/><Relationship Id="rId1540" Type="http://schemas.openxmlformats.org/officeDocument/2006/relationships/hyperlink" Target="https://www.reddit.com/r/AmItheAsshole/comments/1b0v9y0/aita_for_telling_my_boyfriend_i_feel_betrayed/ksaiacl/" TargetMode="External"/><Relationship Id="rId1638" Type="http://schemas.openxmlformats.org/officeDocument/2006/relationships/hyperlink" Target="https://www.reddit.com/r/AmItheAsshole/comments/1b0qhrs/aita_for_buying_my_girlfriend_possibly_ex_gf_a/ks9ofyg/" TargetMode="External"/><Relationship Id="rId135" Type="http://schemas.openxmlformats.org/officeDocument/2006/relationships/hyperlink" Target="https://www.reddit.com/r/AmItheAsshole/comments/1b1c1hc/aita_i_want_my_wife_to_return_my_bday_gift/ksdqs5f/" TargetMode="External"/><Relationship Id="rId342" Type="http://schemas.openxmlformats.org/officeDocument/2006/relationships/hyperlink" Target="https://www.reddit.com/r/AmItheAsshole/comments/1b18fhp/aita_for_telling_my_fianc&#233;_she_cant_invite_her/ksds113/" TargetMode="External"/><Relationship Id="rId787" Type="http://schemas.openxmlformats.org/officeDocument/2006/relationships/hyperlink" Target="https://www.reddit.com/r/AmItheAsshole/comments/1b15jv0/aita_for_making_my_wife_cry_several_times_over/ksctop0/" TargetMode="External"/><Relationship Id="rId994" Type="http://schemas.openxmlformats.org/officeDocument/2006/relationships/hyperlink" Target="https://www.reddit.com/r/AmItheAsshole/comments/1b15jv0/aita_for_making_my_wife_cry_several_times_over/ksd0fl4/" TargetMode="External"/><Relationship Id="rId1400" Type="http://schemas.openxmlformats.org/officeDocument/2006/relationships/hyperlink" Target="https://www.reddit.com/r/AmItheAsshole/comments/1b129kb/aita_for_being_sad_because_my_bf_refused_to_bring/ksc9q3t/" TargetMode="External"/><Relationship Id="rId202" Type="http://schemas.openxmlformats.org/officeDocument/2006/relationships/hyperlink" Target="https://www.reddit.com/r/AmItheAsshole/comments/1b18fhp/aita_for_telling_my_fianc&#233;_she_cant_invite_her/kscuwsr/" TargetMode="External"/><Relationship Id="rId647" Type="http://schemas.openxmlformats.org/officeDocument/2006/relationships/hyperlink" Target="https://www.reddit.com/r/AmItheAsshole/comments/1b15jv0/aita_for_making_my_wife_cry_several_times_over/ksd2ire/" TargetMode="External"/><Relationship Id="rId854" Type="http://schemas.openxmlformats.org/officeDocument/2006/relationships/hyperlink" Target="https://www.reddit.com/r/AmItheAsshole/comments/1b15jv0/aita_for_making_my_wife_cry_several_times_over/ksctkob/" TargetMode="External"/><Relationship Id="rId1277" Type="http://schemas.openxmlformats.org/officeDocument/2006/relationships/hyperlink" Target="https://www.reddit.com/r/AmItheAsshole/comments/1b129kb/aita_for_being_sad_because_my_bf_refused_to_bring/ksc91a9/" TargetMode="External"/><Relationship Id="rId1484" Type="http://schemas.openxmlformats.org/officeDocument/2006/relationships/hyperlink" Target="https://www.reddit.com/r/AmItheAsshole/comments/1b0zogp/aita_because_of_my_mom/ksbcish/" TargetMode="External"/><Relationship Id="rId1691" Type="http://schemas.openxmlformats.org/officeDocument/2006/relationships/hyperlink" Target="https://www.reddit.com/r/AmItheAsshole/comments/1b0p7sm/aita_for_keeping_my_fianc&#233;s_old_wedding_photos/ks9px2q/" TargetMode="External"/><Relationship Id="rId1705" Type="http://schemas.openxmlformats.org/officeDocument/2006/relationships/hyperlink" Target="https://www.reddit.com/r/AmItheAsshole/comments/1b0p7sm/aita_for_keeping_my_fianc&#233;s_old_wedding_photos/kscv934/" TargetMode="External"/><Relationship Id="rId286" Type="http://schemas.openxmlformats.org/officeDocument/2006/relationships/hyperlink" Target="https://www.reddit.com/r/AmItheAsshole/comments/1b18fhp/aita_for_telling_my_fianc&#233;_she_cant_invite_her/ksdgl34/" TargetMode="External"/><Relationship Id="rId493" Type="http://schemas.openxmlformats.org/officeDocument/2006/relationships/hyperlink" Target="https://www.reddit.com/r/AmItheAsshole/comments/1b15jv0/aita_for_making_my_wife_cry_several_times_over/kscotxr/" TargetMode="External"/><Relationship Id="rId507" Type="http://schemas.openxmlformats.org/officeDocument/2006/relationships/hyperlink" Target="https://www.reddit.com/r/AmItheAsshole/comments/1b15jv0/aita_for_making_my_wife_cry_several_times_over/kscq804/" TargetMode="External"/><Relationship Id="rId714" Type="http://schemas.openxmlformats.org/officeDocument/2006/relationships/hyperlink" Target="https://www.reddit.com/r/AmItheAsshole/comments/1b15jv0/aita_for_making_my_wife_cry_several_times_over/ksdnawy/" TargetMode="External"/><Relationship Id="rId921" Type="http://schemas.openxmlformats.org/officeDocument/2006/relationships/hyperlink" Target="https://www.reddit.com/r/AmItheAsshole/comments/1b15jv0/aita_for_making_my_wife_cry_several_times_over/kscmewa/" TargetMode="External"/><Relationship Id="rId1137" Type="http://schemas.openxmlformats.org/officeDocument/2006/relationships/hyperlink" Target="https://www.reddit.com/r/AmItheAsshole/comments/1b15jv0/aita_for_making_my_wife_cry_several_times_over/kscvqnr/" TargetMode="External"/><Relationship Id="rId1344" Type="http://schemas.openxmlformats.org/officeDocument/2006/relationships/hyperlink" Target="https://www.reddit.com/r/AmItheAsshole/comments/1b129kb/aita_for_being_sad_because_my_bf_refused_to_bring/ksc1x7g/" TargetMode="External"/><Relationship Id="rId1551" Type="http://schemas.openxmlformats.org/officeDocument/2006/relationships/hyperlink" Target="https://www.reddit.com/r/AmItheAsshole/comments/1b0tewp/aita_for_asking_my_gf_to_stay_up_later/ksac735/" TargetMode="External"/><Relationship Id="rId1789" Type="http://schemas.openxmlformats.org/officeDocument/2006/relationships/hyperlink" Target="https://www.reddit.com/r/AmItheAsshole/comments/1b0nlja/aita_for_saying_i_dont_want_to_go_on_a_trip_for/ks97h0b/" TargetMode="External"/><Relationship Id="rId50" Type="http://schemas.openxmlformats.org/officeDocument/2006/relationships/hyperlink" Target="https://www.reddit.com/r/AmItheAsshole/comments/1b1csgp/aita_weekend_drinker/ksdm2tf/" TargetMode="External"/><Relationship Id="rId146" Type="http://schemas.openxmlformats.org/officeDocument/2006/relationships/hyperlink" Target="https://www.reddit.com/r/AmItheAsshole/comments/1b1c1hc/aita_i_want_my_wife_to_return_my_bday_gift/ksdtkvh/" TargetMode="External"/><Relationship Id="rId353" Type="http://schemas.openxmlformats.org/officeDocument/2006/relationships/hyperlink" Target="https://www.reddit.com/r/AmItheAsshole/comments/1b18fhp/aita_for_telling_my_fianc&#233;_she_cant_invite_her/ksdjstf/" TargetMode="External"/><Relationship Id="rId560" Type="http://schemas.openxmlformats.org/officeDocument/2006/relationships/hyperlink" Target="https://www.reddit.com/r/AmItheAsshole/comments/1b15jv0/aita_for_making_my_wife_cry_several_times_over/kscqea1/" TargetMode="External"/><Relationship Id="rId798" Type="http://schemas.openxmlformats.org/officeDocument/2006/relationships/hyperlink" Target="https://www.reddit.com/r/AmItheAsshole/comments/1b15jv0/aita_for_making_my_wife_cry_several_times_over/kscgdts/" TargetMode="External"/><Relationship Id="rId1190" Type="http://schemas.openxmlformats.org/officeDocument/2006/relationships/hyperlink" Target="https://www.reddit.com/r/AmItheAsshole/comments/1b15jv0/aita_for_making_my_wife_cry_several_times_over/kscz1se/" TargetMode="External"/><Relationship Id="rId1204" Type="http://schemas.openxmlformats.org/officeDocument/2006/relationships/hyperlink" Target="https://www.reddit.com/r/AmItheAsshole/comments/1b147ja/aita_for_using_ac_in_austin_tx/ksc9pwn/" TargetMode="External"/><Relationship Id="rId1411" Type="http://schemas.openxmlformats.org/officeDocument/2006/relationships/hyperlink" Target="https://www.reddit.com/r/AmItheAsshole/comments/1b129kb/aita_for_being_sad_because_my_bf_refused_to_bring/kscd5po/" TargetMode="External"/><Relationship Id="rId1649" Type="http://schemas.openxmlformats.org/officeDocument/2006/relationships/hyperlink" Target="https://www.reddit.com/r/AmItheAsshole/comments/1b0qhrs/aita_for_buying_my_girlfriend_possibly_ex_gf_a/ksacv4e/" TargetMode="External"/><Relationship Id="rId213" Type="http://schemas.openxmlformats.org/officeDocument/2006/relationships/hyperlink" Target="https://www.reddit.com/r/AmItheAsshole/comments/1b18fhp/aita_for_telling_my_fianc&#233;_she_cant_invite_her/kscx6to/" TargetMode="External"/><Relationship Id="rId420" Type="http://schemas.openxmlformats.org/officeDocument/2006/relationships/hyperlink" Target="https://www.reddit.com/r/AmItheAsshole/comments/1b18fhp/aita_for_telling_my_fianc&#233;_she_cant_invite_her/ksd0wll/" TargetMode="External"/><Relationship Id="rId658" Type="http://schemas.openxmlformats.org/officeDocument/2006/relationships/hyperlink" Target="https://www.reddit.com/r/AmItheAsshole/comments/1b15jv0/aita_for_making_my_wife_cry_several_times_over/ksd3yvh/" TargetMode="External"/><Relationship Id="rId865" Type="http://schemas.openxmlformats.org/officeDocument/2006/relationships/hyperlink" Target="https://www.reddit.com/r/AmItheAsshole/comments/1b15jv0/aita_for_making_my_wife_cry_several_times_over/kscig6p/" TargetMode="External"/><Relationship Id="rId1050" Type="http://schemas.openxmlformats.org/officeDocument/2006/relationships/hyperlink" Target="https://www.reddit.com/r/AmItheAsshole/comments/1b15jv0/aita_for_making_my_wife_cry_several_times_over/kscj66k/" TargetMode="External"/><Relationship Id="rId1288" Type="http://schemas.openxmlformats.org/officeDocument/2006/relationships/hyperlink" Target="https://www.reddit.com/r/AmItheAsshole/comments/1b129kb/aita_for_being_sad_because_my_bf_refused_to_bring/ksbves4/" TargetMode="External"/><Relationship Id="rId1495" Type="http://schemas.openxmlformats.org/officeDocument/2006/relationships/hyperlink" Target="https://www.reddit.com/r/AmItheAsshole/comments/1b0zogp/aita_because_of_my_mom/ksbl08i/" TargetMode="External"/><Relationship Id="rId1509" Type="http://schemas.openxmlformats.org/officeDocument/2006/relationships/hyperlink" Target="https://www.reddit.com/r/AmItheAsshole/comments/1b0zogp/aita_because_of_my_mom/ksbmjmc/" TargetMode="External"/><Relationship Id="rId1716" Type="http://schemas.openxmlformats.org/officeDocument/2006/relationships/hyperlink" Target="https://www.reddit.com/r/AmItheAsshole/comments/1b0p6uh/aita_for_telling_my_wife_to_stop_dying_her_dog/ksctkfd/" TargetMode="External"/><Relationship Id="rId297" Type="http://schemas.openxmlformats.org/officeDocument/2006/relationships/hyperlink" Target="https://www.reddit.com/r/AmItheAsshole/comments/1b18fhp/aita_for_telling_my_fianc&#233;_she_cant_invite_her/ksdmj0q/" TargetMode="External"/><Relationship Id="rId518" Type="http://schemas.openxmlformats.org/officeDocument/2006/relationships/hyperlink" Target="https://www.reddit.com/r/AmItheAsshole/comments/1b15jv0/aita_for_making_my_wife_cry_several_times_over/kscxw6m/" TargetMode="External"/><Relationship Id="rId725" Type="http://schemas.openxmlformats.org/officeDocument/2006/relationships/hyperlink" Target="https://www.reddit.com/r/AmItheAsshole/comments/1b15jv0/aita_for_making_my_wife_cry_several_times_over/ksdp3c3/" TargetMode="External"/><Relationship Id="rId932" Type="http://schemas.openxmlformats.org/officeDocument/2006/relationships/hyperlink" Target="https://www.reddit.com/r/AmItheAsshole/comments/1b15jv0/aita_for_making_my_wife_cry_several_times_over/ksctaig/" TargetMode="External"/><Relationship Id="rId1148" Type="http://schemas.openxmlformats.org/officeDocument/2006/relationships/hyperlink" Target="https://www.reddit.com/r/AmItheAsshole/comments/1b15jv0/aita_for_making_my_wife_cry_several_times_over/ksd4fb0/" TargetMode="External"/><Relationship Id="rId1355" Type="http://schemas.openxmlformats.org/officeDocument/2006/relationships/hyperlink" Target="https://www.reddit.com/r/AmItheAsshole/comments/1b129kb/aita_for_being_sad_because_my_bf_refused_to_bring/ksbxccd/" TargetMode="External"/><Relationship Id="rId1562" Type="http://schemas.openxmlformats.org/officeDocument/2006/relationships/hyperlink" Target="https://www.reddit.com/r/AmItheAsshole/comments/1b0qmjf/aita_for_not_being_okay_with_my_husband_going/ks9ovz1/" TargetMode="External"/><Relationship Id="rId157" Type="http://schemas.openxmlformats.org/officeDocument/2006/relationships/hyperlink" Target="https://www.reddit.com/r/AmItheAsshole/comments/1b1blvx/aita_for_not_picking_up_my_dogs_poop/ksdjqwr/" TargetMode="External"/><Relationship Id="rId364" Type="http://schemas.openxmlformats.org/officeDocument/2006/relationships/hyperlink" Target="https://www.reddit.com/r/AmItheAsshole/comments/1b18fhp/aita_for_telling_my_fianc&#233;_she_cant_invite_her/ksd40ut/" TargetMode="External"/><Relationship Id="rId1008" Type="http://schemas.openxmlformats.org/officeDocument/2006/relationships/hyperlink" Target="https://www.reddit.com/r/AmItheAsshole/comments/1b15jv0/aita_for_making_my_wife_cry_several_times_over/kscnap1/" TargetMode="External"/><Relationship Id="rId1215" Type="http://schemas.openxmlformats.org/officeDocument/2006/relationships/hyperlink" Target="https://www.reddit.com/r/AmItheAsshole/comments/1b147ja/aita_for_using_ac_in_austin_tx/kscag0d/" TargetMode="External"/><Relationship Id="rId1422" Type="http://schemas.openxmlformats.org/officeDocument/2006/relationships/hyperlink" Target="https://www.reddit.com/r/AmItheAsshole/comments/1b11ops/aita_for_ending_a_conflict_in_a_way_my_husband/ksbw1nj/" TargetMode="External"/><Relationship Id="rId61" Type="http://schemas.openxmlformats.org/officeDocument/2006/relationships/hyperlink" Target="https://www.reddit.com/r/AmItheAsshole/comments/1b1csgp/aita_weekend_drinker/ksdmhoi/" TargetMode="External"/><Relationship Id="rId571" Type="http://schemas.openxmlformats.org/officeDocument/2006/relationships/hyperlink" Target="https://www.reddit.com/r/AmItheAsshole/comments/1b15jv0/aita_for_making_my_wife_cry_several_times_over/kscrvgm/" TargetMode="External"/><Relationship Id="rId669" Type="http://schemas.openxmlformats.org/officeDocument/2006/relationships/hyperlink" Target="https://www.reddit.com/r/AmItheAsshole/comments/1b15jv0/aita_for_making_my_wife_cry_several_times_over/ksd8b4p/" TargetMode="External"/><Relationship Id="rId876" Type="http://schemas.openxmlformats.org/officeDocument/2006/relationships/hyperlink" Target="https://www.reddit.com/r/AmItheAsshole/comments/1b15jv0/aita_for_making_my_wife_cry_several_times_over/kscziz8/" TargetMode="External"/><Relationship Id="rId1299" Type="http://schemas.openxmlformats.org/officeDocument/2006/relationships/hyperlink" Target="https://www.reddit.com/r/AmItheAsshole/comments/1b129kb/aita_for_being_sad_because_my_bf_refused_to_bring/ksbzptz/" TargetMode="External"/><Relationship Id="rId1727" Type="http://schemas.openxmlformats.org/officeDocument/2006/relationships/hyperlink" Target="https://www.reddit.com/r/AmItheAsshole/comments/1b0p6uh/aita_for_telling_my_wife_to_stop_dying_her_dog/ks99clj/" TargetMode="External"/><Relationship Id="rId19" Type="http://schemas.openxmlformats.org/officeDocument/2006/relationships/hyperlink" Target="https://www.reddit.com/r/AmItheAsshole/comments/1b0qlsr/aita_for_not_apologizing_to_my_partner_after/" TargetMode="External"/><Relationship Id="rId224" Type="http://schemas.openxmlformats.org/officeDocument/2006/relationships/hyperlink" Target="https://www.reddit.com/r/AmItheAsshole/comments/1b18fhp/aita_for_telling_my_fianc&#233;_she_cant_invite_her/kscz1m7/" TargetMode="External"/><Relationship Id="rId431" Type="http://schemas.openxmlformats.org/officeDocument/2006/relationships/hyperlink" Target="https://www.reddit.com/r/AmItheAsshole/comments/1b18fhp/aita_for_telling_my_fianc&#233;_she_cant_invite_her/ksdem2t/" TargetMode="External"/><Relationship Id="rId529" Type="http://schemas.openxmlformats.org/officeDocument/2006/relationships/hyperlink" Target="https://www.reddit.com/r/AmItheAsshole/comments/1b15jv0/aita_for_making_my_wife_cry_several_times_over/ksd1qbi/" TargetMode="External"/><Relationship Id="rId736" Type="http://schemas.openxmlformats.org/officeDocument/2006/relationships/hyperlink" Target="https://www.reddit.com/r/AmItheAsshole/comments/1b15jv0/aita_for_making_my_wife_cry_several_times_over/ksdrnwd/" TargetMode="External"/><Relationship Id="rId1061" Type="http://schemas.openxmlformats.org/officeDocument/2006/relationships/hyperlink" Target="https://www.reddit.com/r/AmItheAsshole/comments/1b15jv0/aita_for_making_my_wife_cry_several_times_over/ksdueru/" TargetMode="External"/><Relationship Id="rId1159" Type="http://schemas.openxmlformats.org/officeDocument/2006/relationships/hyperlink" Target="https://www.reddit.com/r/AmItheAsshole/comments/1b15jv0/aita_for_making_my_wife_cry_several_times_over/kscvtdd/" TargetMode="External"/><Relationship Id="rId1366" Type="http://schemas.openxmlformats.org/officeDocument/2006/relationships/hyperlink" Target="https://www.reddit.com/r/AmItheAsshole/comments/1b129kb/aita_for_being_sad_because_my_bf_refused_to_bring/ksbxvq9/" TargetMode="External"/><Relationship Id="rId168" Type="http://schemas.openxmlformats.org/officeDocument/2006/relationships/hyperlink" Target="https://www.reddit.com/r/AmItheAsshole/comments/1b1blvx/aita_for_not_picking_up_my_dogs_poop/ksddngq/" TargetMode="External"/><Relationship Id="rId943" Type="http://schemas.openxmlformats.org/officeDocument/2006/relationships/hyperlink" Target="https://www.reddit.com/r/AmItheAsshole/comments/1b15jv0/aita_for_making_my_wife_cry_several_times_over/ksd8x3x/" TargetMode="External"/><Relationship Id="rId1019" Type="http://schemas.openxmlformats.org/officeDocument/2006/relationships/hyperlink" Target="https://www.reddit.com/r/AmItheAsshole/comments/1b15jv0/aita_for_making_my_wife_cry_several_times_over/ksdss37/" TargetMode="External"/><Relationship Id="rId1573" Type="http://schemas.openxmlformats.org/officeDocument/2006/relationships/hyperlink" Target="https://www.reddit.com/r/AmItheAsshole/comments/1b0qmjf/aita_for_not_being_okay_with_my_husband_going/ksd4nb4/" TargetMode="External"/><Relationship Id="rId1780" Type="http://schemas.openxmlformats.org/officeDocument/2006/relationships/hyperlink" Target="https://www.reddit.com/r/AmItheAsshole/comments/1b0nlja/aita_for_saying_i_dont_want_to_go_on_a_trip_for/ks95edp/" TargetMode="External"/><Relationship Id="rId72" Type="http://schemas.openxmlformats.org/officeDocument/2006/relationships/hyperlink" Target="https://www.reddit.com/r/AmItheAsshole/comments/1b1csgp/aita_weekend_drinker/ksdn2fa/" TargetMode="External"/><Relationship Id="rId375" Type="http://schemas.openxmlformats.org/officeDocument/2006/relationships/hyperlink" Target="https://www.reddit.com/r/AmItheAsshole/comments/1b18fhp/aita_for_telling_my_fianc&#233;_she_cant_invite_her/ksdvk22/" TargetMode="External"/><Relationship Id="rId582" Type="http://schemas.openxmlformats.org/officeDocument/2006/relationships/hyperlink" Target="https://www.reddit.com/r/AmItheAsshole/comments/1b15jv0/aita_for_making_my_wife_cry_several_times_over/kscsxn5/" TargetMode="External"/><Relationship Id="rId803" Type="http://schemas.openxmlformats.org/officeDocument/2006/relationships/hyperlink" Target="https://www.reddit.com/r/AmItheAsshole/comments/1b15jv0/aita_for_making_my_wife_cry_several_times_over/kschpkt/" TargetMode="External"/><Relationship Id="rId1226" Type="http://schemas.openxmlformats.org/officeDocument/2006/relationships/hyperlink" Target="https://www.reddit.com/r/AmItheAsshole/comments/1b147ja/aita_for_using_ac_in_austin_tx/kscepog/" TargetMode="External"/><Relationship Id="rId1433" Type="http://schemas.openxmlformats.org/officeDocument/2006/relationships/hyperlink" Target="https://www.reddit.com/r/AmItheAsshole/comments/1b10y5y/aita_for_stopping_my_wife_visiting_for_the/ksbkagd/" TargetMode="External"/><Relationship Id="rId1640" Type="http://schemas.openxmlformats.org/officeDocument/2006/relationships/hyperlink" Target="https://www.reddit.com/r/AmItheAsshole/comments/1b0qhrs/aita_for_buying_my_girlfriend_possibly_ex_gf_a/ks9kanm/" TargetMode="External"/><Relationship Id="rId1738" Type="http://schemas.openxmlformats.org/officeDocument/2006/relationships/hyperlink" Target="https://www.reddit.com/r/AmItheAsshole/comments/1b0p6uh/aita_for_telling_my_wife_to_stop_dying_her_dog/ksc2mbr/" TargetMode="External"/><Relationship Id="rId3" Type="http://schemas.openxmlformats.org/officeDocument/2006/relationships/hyperlink" Target="https://www.reddit.com/r/AmItheAsshole/comments/1b18fhp/aita_for_telling_my_fianc&#233;_she_cant_invite_her/" TargetMode="External"/><Relationship Id="rId235" Type="http://schemas.openxmlformats.org/officeDocument/2006/relationships/hyperlink" Target="https://www.reddit.com/r/AmItheAsshole/comments/1b18fhp/aita_for_telling_my_fianc&#233;_she_cant_invite_her/ksdlbzh/" TargetMode="External"/><Relationship Id="rId442" Type="http://schemas.openxmlformats.org/officeDocument/2006/relationships/hyperlink" Target="https://www.reddit.com/r/AmItheAsshole/comments/1b16ut4/wibta_if_i_stopped_paying_for_groceries/ksd2854/" TargetMode="External"/><Relationship Id="rId887" Type="http://schemas.openxmlformats.org/officeDocument/2006/relationships/hyperlink" Target="https://www.reddit.com/r/AmItheAsshole/comments/1b15jv0/aita_for_making_my_wife_cry_several_times_over/kscozjt/" TargetMode="External"/><Relationship Id="rId1072" Type="http://schemas.openxmlformats.org/officeDocument/2006/relationships/hyperlink" Target="https://www.reddit.com/r/AmItheAsshole/comments/1b15jv0/aita_for_making_my_wife_cry_several_times_over/kscu9fh/" TargetMode="External"/><Relationship Id="rId1500" Type="http://schemas.openxmlformats.org/officeDocument/2006/relationships/hyperlink" Target="https://www.reddit.com/r/AmItheAsshole/comments/1b0zogp/aita_because_of_my_mom/ksbvp2d/" TargetMode="External"/><Relationship Id="rId302" Type="http://schemas.openxmlformats.org/officeDocument/2006/relationships/hyperlink" Target="https://www.reddit.com/r/AmItheAsshole/comments/1b18fhp/aita_for_telling_my_fianc&#233;_she_cant_invite_her/ksdqpde/" TargetMode="External"/><Relationship Id="rId747" Type="http://schemas.openxmlformats.org/officeDocument/2006/relationships/hyperlink" Target="https://www.reddit.com/r/AmItheAsshole/comments/1b15jv0/aita_for_making_my_wife_cry_several_times_over/ksdu2pb/" TargetMode="External"/><Relationship Id="rId954" Type="http://schemas.openxmlformats.org/officeDocument/2006/relationships/hyperlink" Target="https://www.reddit.com/r/AmItheAsshole/comments/1b15jv0/aita_for_making_my_wife_cry_several_times_over/kscq2x7/" TargetMode="External"/><Relationship Id="rId1377" Type="http://schemas.openxmlformats.org/officeDocument/2006/relationships/hyperlink" Target="https://www.reddit.com/r/AmItheAsshole/comments/1b129kb/aita_for_being_sad_because_my_bf_refused_to_bring/ksby7qe/" TargetMode="External"/><Relationship Id="rId1584" Type="http://schemas.openxmlformats.org/officeDocument/2006/relationships/hyperlink" Target="https://www.reddit.com/r/AmItheAsshole/comments/1b0qmjf/aita_for_not_being_okay_with_my_husband_going/ksbyk9u/" TargetMode="External"/><Relationship Id="rId1791" Type="http://schemas.openxmlformats.org/officeDocument/2006/relationships/hyperlink" Target="https://www.reddit.com/r/AmItheAsshole/comments/1b0nlja/aita_for_saying_i_dont_want_to_go_on_a_trip_for/ks96674/" TargetMode="External"/><Relationship Id="rId1805" Type="http://schemas.openxmlformats.org/officeDocument/2006/relationships/hyperlink" Target="https://www.reddit.com/r/AmItheAsshole/comments/1b0ltn0/aita_for_not_spending_time_with_my_gf/ks8m4oj/" TargetMode="External"/><Relationship Id="rId83" Type="http://schemas.openxmlformats.org/officeDocument/2006/relationships/hyperlink" Target="https://www.reddit.com/r/AmItheAsshole/comments/1b1csgp/aita_weekend_drinker/ksdpmyu/" TargetMode="External"/><Relationship Id="rId179" Type="http://schemas.openxmlformats.org/officeDocument/2006/relationships/hyperlink" Target="https://www.reddit.com/r/AmItheAsshole/comments/1b1blvx/aita_for_not_picking_up_my_dogs_poop/ksdfngg/" TargetMode="External"/><Relationship Id="rId386" Type="http://schemas.openxmlformats.org/officeDocument/2006/relationships/hyperlink" Target="https://www.reddit.com/r/AmItheAsshole/comments/1b18fhp/aita_for_telling_my_fianc&#233;_she_cant_invite_her/ksdytgg/" TargetMode="External"/><Relationship Id="rId593" Type="http://schemas.openxmlformats.org/officeDocument/2006/relationships/hyperlink" Target="https://www.reddit.com/r/AmItheAsshole/comments/1b15jv0/aita_for_making_my_wife_cry_several_times_over/ksctz7j/" TargetMode="External"/><Relationship Id="rId607" Type="http://schemas.openxmlformats.org/officeDocument/2006/relationships/hyperlink" Target="https://www.reddit.com/r/AmItheAsshole/comments/1b15jv0/aita_for_making_my_wife_cry_several_times_over/kscvwie/" TargetMode="External"/><Relationship Id="rId814" Type="http://schemas.openxmlformats.org/officeDocument/2006/relationships/hyperlink" Target="https://www.reddit.com/r/AmItheAsshole/comments/1b15jv0/aita_for_making_my_wife_cry_several_times_over/kscspiu/" TargetMode="External"/><Relationship Id="rId1237" Type="http://schemas.openxmlformats.org/officeDocument/2006/relationships/hyperlink" Target="https://www.reddit.com/r/AmItheAsshole/comments/1b147ja/aita_for_using_ac_in_austin_tx/ksdg7si/" TargetMode="External"/><Relationship Id="rId1444" Type="http://schemas.openxmlformats.org/officeDocument/2006/relationships/hyperlink" Target="https://www.reddit.com/r/AmItheAsshole/comments/1b10y5y/aita_for_stopping_my_wife_visiting_for_the/ksbpxt3/" TargetMode="External"/><Relationship Id="rId1651" Type="http://schemas.openxmlformats.org/officeDocument/2006/relationships/hyperlink" Target="https://www.reddit.com/r/AmItheAsshole/comments/1b0qhrs/aita_for_buying_my_girlfriend_possibly_ex_gf_a/ks9q70x/" TargetMode="External"/><Relationship Id="rId246" Type="http://schemas.openxmlformats.org/officeDocument/2006/relationships/hyperlink" Target="https://www.reddit.com/r/AmItheAsshole/comments/1b18fhp/aita_for_telling_my_fianc&#233;_she_cant_invite_her/ksczykd/" TargetMode="External"/><Relationship Id="rId453" Type="http://schemas.openxmlformats.org/officeDocument/2006/relationships/hyperlink" Target="https://www.reddit.com/r/AmItheAsshole/comments/1b16ut4/wibta_if_i_stopped_paying_for_groceries/kscqjug/" TargetMode="External"/><Relationship Id="rId660" Type="http://schemas.openxmlformats.org/officeDocument/2006/relationships/hyperlink" Target="https://www.reddit.com/r/AmItheAsshole/comments/1b15jv0/aita_for_making_my_wife_cry_several_times_over/ksd4lwi/" TargetMode="External"/><Relationship Id="rId898" Type="http://schemas.openxmlformats.org/officeDocument/2006/relationships/hyperlink" Target="https://www.reddit.com/r/AmItheAsshole/comments/1b15jv0/aita_for_making_my_wife_cry_several_times_over/kscuf5c/" TargetMode="External"/><Relationship Id="rId1083" Type="http://schemas.openxmlformats.org/officeDocument/2006/relationships/hyperlink" Target="https://www.reddit.com/r/AmItheAsshole/comments/1b15jv0/aita_for_making_my_wife_cry_several_times_over/ksdp08o/" TargetMode="External"/><Relationship Id="rId1290" Type="http://schemas.openxmlformats.org/officeDocument/2006/relationships/hyperlink" Target="https://www.reddit.com/r/AmItheAsshole/comments/1b129kb/aita_for_being_sad_because_my_bf_refused_to_bring/ksbylq6/" TargetMode="External"/><Relationship Id="rId1304" Type="http://schemas.openxmlformats.org/officeDocument/2006/relationships/hyperlink" Target="https://www.reddit.com/r/AmItheAsshole/comments/1b129kb/aita_for_being_sad_because_my_bf_refused_to_bring/ksda3l6/" TargetMode="External"/><Relationship Id="rId1511" Type="http://schemas.openxmlformats.org/officeDocument/2006/relationships/hyperlink" Target="https://www.reddit.com/r/AmItheAsshole/comments/1b0zogp/aita_because_of_my_mom/ksbuupn/" TargetMode="External"/><Relationship Id="rId1749" Type="http://schemas.openxmlformats.org/officeDocument/2006/relationships/hyperlink" Target="https://www.reddit.com/r/AmItheAsshole/comments/1b0p6uh/aita_for_telling_my_wife_to_stop_dying_her_dog/ksa9hzq/" TargetMode="External"/><Relationship Id="rId106" Type="http://schemas.openxmlformats.org/officeDocument/2006/relationships/hyperlink" Target="https://www.reddit.com/r/AmItheAsshole/comments/1b1csgp/aita_weekend_drinker/ksdz4py/" TargetMode="External"/><Relationship Id="rId313" Type="http://schemas.openxmlformats.org/officeDocument/2006/relationships/hyperlink" Target="https://www.reddit.com/r/AmItheAsshole/comments/1b18fhp/aita_for_telling_my_fianc&#233;_she_cant_invite_her/ksczs7z/" TargetMode="External"/><Relationship Id="rId758" Type="http://schemas.openxmlformats.org/officeDocument/2006/relationships/hyperlink" Target="https://www.reddit.com/r/AmItheAsshole/comments/1b15jv0/aita_for_making_my_wife_cry_several_times_over/ksdwkgu/" TargetMode="External"/><Relationship Id="rId965" Type="http://schemas.openxmlformats.org/officeDocument/2006/relationships/hyperlink" Target="https://www.reddit.com/r/AmItheAsshole/comments/1b15jv0/aita_for_making_my_wife_cry_several_times_over/kscx1le/" TargetMode="External"/><Relationship Id="rId1150" Type="http://schemas.openxmlformats.org/officeDocument/2006/relationships/hyperlink" Target="https://www.reddit.com/r/AmItheAsshole/comments/1b15jv0/aita_for_making_my_wife_cry_several_times_over/ksd1yu9/" TargetMode="External"/><Relationship Id="rId1388" Type="http://schemas.openxmlformats.org/officeDocument/2006/relationships/hyperlink" Target="https://www.reddit.com/r/AmItheAsshole/comments/1b129kb/aita_for_being_sad_because_my_bf_refused_to_bring/ksc8bna/" TargetMode="External"/><Relationship Id="rId1595" Type="http://schemas.openxmlformats.org/officeDocument/2006/relationships/hyperlink" Target="https://www.reddit.com/r/AmItheAsshole/comments/1b0qlsr/aita_for_not_apologizing_to_my_partner_after/ksa2o0p/" TargetMode="External"/><Relationship Id="rId1609" Type="http://schemas.openxmlformats.org/officeDocument/2006/relationships/hyperlink" Target="https://www.reddit.com/r/AmItheAsshole/comments/1b0qlsr/aita_for_not_apologizing_to_my_partner_after/ksct3y6/" TargetMode="External"/><Relationship Id="rId1816" Type="http://schemas.openxmlformats.org/officeDocument/2006/relationships/hyperlink" Target="https://www.reddit.com/r/AmItheAsshole/comments/1b0ltn0/aita_for_not_spending_time_with_my_gf/ksaf24q/" TargetMode="External"/><Relationship Id="rId10" Type="http://schemas.openxmlformats.org/officeDocument/2006/relationships/hyperlink" Target="https://www.reddit.com/r/AmItheAsshole/comments/1b0ltn0/aita_for_not_spending_time_with_my_gf/" TargetMode="External"/><Relationship Id="rId94" Type="http://schemas.openxmlformats.org/officeDocument/2006/relationships/hyperlink" Target="https://www.reddit.com/r/AmItheAsshole/comments/1b1csgp/aita_weekend_drinker/ksdropu/" TargetMode="External"/><Relationship Id="rId397" Type="http://schemas.openxmlformats.org/officeDocument/2006/relationships/hyperlink" Target="https://www.reddit.com/r/AmItheAsshole/comments/1b18fhp/aita_for_telling_my_fianc&#233;_she_cant_invite_her/ksdxh0m/" TargetMode="External"/><Relationship Id="rId520" Type="http://schemas.openxmlformats.org/officeDocument/2006/relationships/hyperlink" Target="https://www.reddit.com/r/AmItheAsshole/comments/1b15jv0/aita_for_making_my_wife_cry_several_times_over/kscze8q/" TargetMode="External"/><Relationship Id="rId618" Type="http://schemas.openxmlformats.org/officeDocument/2006/relationships/hyperlink" Target="https://www.reddit.com/r/AmItheAsshole/comments/1b15jv0/aita_for_making_my_wife_cry_several_times_over/kscxstx/" TargetMode="External"/><Relationship Id="rId825" Type="http://schemas.openxmlformats.org/officeDocument/2006/relationships/hyperlink" Target="https://www.reddit.com/r/AmItheAsshole/comments/1b15jv0/aita_for_making_my_wife_cry_several_times_over/ksd0r2n/" TargetMode="External"/><Relationship Id="rId1248" Type="http://schemas.openxmlformats.org/officeDocument/2006/relationships/hyperlink" Target="https://www.reddit.com/r/AmItheAsshole/comments/1b147ja/aita_for_using_ac_in_austin_tx/ksc8spc/" TargetMode="External"/><Relationship Id="rId1455" Type="http://schemas.openxmlformats.org/officeDocument/2006/relationships/hyperlink" Target="https://www.reddit.com/r/AmItheAsshole/comments/1b10y5y/aita_for_stopping_my_wife_visiting_for_the/ksbrwdf/" TargetMode="External"/><Relationship Id="rId1662" Type="http://schemas.openxmlformats.org/officeDocument/2006/relationships/hyperlink" Target="https://www.reddit.com/r/AmItheAsshole/comments/1b0qhrs/aita_for_buying_my_girlfriend_possibly_ex_gf_a/ksdvxgq/" TargetMode="External"/><Relationship Id="rId257" Type="http://schemas.openxmlformats.org/officeDocument/2006/relationships/hyperlink" Target="https://www.reddit.com/r/AmItheAsshole/comments/1b18fhp/aita_for_telling_my_fianc&#233;_she_cant_invite_her/ksd2d5x/" TargetMode="External"/><Relationship Id="rId464" Type="http://schemas.openxmlformats.org/officeDocument/2006/relationships/hyperlink" Target="https://www.reddit.com/r/AmItheAsshole/comments/1b15jv0/aita_for_making_my_wife_cry_several_times_over/kscu4dp/" TargetMode="External"/><Relationship Id="rId1010" Type="http://schemas.openxmlformats.org/officeDocument/2006/relationships/hyperlink" Target="https://www.reddit.com/r/AmItheAsshole/comments/1b15jv0/aita_for_making_my_wife_cry_several_times_over/ksczvwi/" TargetMode="External"/><Relationship Id="rId1094" Type="http://schemas.openxmlformats.org/officeDocument/2006/relationships/hyperlink" Target="https://www.reddit.com/r/AmItheAsshole/comments/1b15jv0/aita_for_making_my_wife_cry_several_times_over/ksctkd7/" TargetMode="External"/><Relationship Id="rId1108" Type="http://schemas.openxmlformats.org/officeDocument/2006/relationships/hyperlink" Target="https://www.reddit.com/r/AmItheAsshole/comments/1b15jv0/aita_for_making_my_wife_cry_several_times_over/kscti1e/" TargetMode="External"/><Relationship Id="rId1315" Type="http://schemas.openxmlformats.org/officeDocument/2006/relationships/hyperlink" Target="https://www.reddit.com/r/AmItheAsshole/comments/1b129kb/aita_for_being_sad_because_my_bf_refused_to_bring/kscbtmz/" TargetMode="External"/><Relationship Id="rId117" Type="http://schemas.openxmlformats.org/officeDocument/2006/relationships/hyperlink" Target="https://www.reddit.com/r/AmItheAsshole/comments/1b1c1hc/aita_i_want_my_wife_to_return_my_bday_gift/ksdhzwq/" TargetMode="External"/><Relationship Id="rId671" Type="http://schemas.openxmlformats.org/officeDocument/2006/relationships/hyperlink" Target="https://www.reddit.com/r/AmItheAsshole/comments/1b15jv0/aita_for_making_my_wife_cry_several_times_over/ksd8r2p/" TargetMode="External"/><Relationship Id="rId769" Type="http://schemas.openxmlformats.org/officeDocument/2006/relationships/hyperlink" Target="https://www.reddit.com/r/AmItheAsshole/comments/1b15jv0/aita_for_making_my_wife_cry_several_times_over/kscma8c/" TargetMode="External"/><Relationship Id="rId976" Type="http://schemas.openxmlformats.org/officeDocument/2006/relationships/hyperlink" Target="https://www.reddit.com/r/AmItheAsshole/comments/1b15jv0/aita_for_making_my_wife_cry_several_times_over/ksddzlc/" TargetMode="External"/><Relationship Id="rId1399" Type="http://schemas.openxmlformats.org/officeDocument/2006/relationships/hyperlink" Target="https://www.reddit.com/r/AmItheAsshole/comments/1b129kb/aita_for_being_sad_because_my_bf_refused_to_bring/ksd2mlg/" TargetMode="External"/><Relationship Id="rId324" Type="http://schemas.openxmlformats.org/officeDocument/2006/relationships/hyperlink" Target="https://www.reddit.com/r/AmItheAsshole/comments/1b18fhp/aita_for_telling_my_fianc&#233;_she_cant_invite_her/ksd21m6/" TargetMode="External"/><Relationship Id="rId531" Type="http://schemas.openxmlformats.org/officeDocument/2006/relationships/hyperlink" Target="https://www.reddit.com/r/AmItheAsshole/comments/1b15jv0/aita_for_making_my_wife_cry_several_times_over/ksd5smo/" TargetMode="External"/><Relationship Id="rId629" Type="http://schemas.openxmlformats.org/officeDocument/2006/relationships/hyperlink" Target="https://www.reddit.com/r/AmItheAsshole/comments/1b15jv0/aita_for_making_my_wife_cry_several_times_over/ksczh08/" TargetMode="External"/><Relationship Id="rId1161" Type="http://schemas.openxmlformats.org/officeDocument/2006/relationships/hyperlink" Target="https://www.reddit.com/r/AmItheAsshole/comments/1b15jv0/aita_for_making_my_wife_cry_several_times_over/kscwi43/" TargetMode="External"/><Relationship Id="rId1259" Type="http://schemas.openxmlformats.org/officeDocument/2006/relationships/hyperlink" Target="https://www.reddit.com/r/AmItheAsshole/comments/1b147ja/aita_for_using_ac_in_austin_tx/kscalpm/" TargetMode="External"/><Relationship Id="rId1466" Type="http://schemas.openxmlformats.org/officeDocument/2006/relationships/hyperlink" Target="https://www.reddit.com/r/AmItheAsshole/comments/1b10y5y/aita_for_stopping_my_wife_visiting_for_the/ksbri2v/" TargetMode="External"/><Relationship Id="rId836" Type="http://schemas.openxmlformats.org/officeDocument/2006/relationships/hyperlink" Target="https://www.reddit.com/r/AmItheAsshole/comments/1b15jv0/aita_for_making_my_wife_cry_several_times_over/kscsz2f/" TargetMode="External"/><Relationship Id="rId1021" Type="http://schemas.openxmlformats.org/officeDocument/2006/relationships/hyperlink" Target="https://www.reddit.com/r/AmItheAsshole/comments/1b15jv0/aita_for_making_my_wife_cry_several_times_over/kscuosq/" TargetMode="External"/><Relationship Id="rId1119" Type="http://schemas.openxmlformats.org/officeDocument/2006/relationships/hyperlink" Target="https://www.reddit.com/r/AmItheAsshole/comments/1b15jv0/aita_for_making_my_wife_cry_several_times_over/ksd1rqb/" TargetMode="External"/><Relationship Id="rId1673" Type="http://schemas.openxmlformats.org/officeDocument/2006/relationships/hyperlink" Target="https://www.reddit.com/r/AmItheAsshole/comments/1b0qhrs/aita_for_buying_my_girlfriend_possibly_ex_gf_a/ksazwa5/" TargetMode="External"/><Relationship Id="rId903" Type="http://schemas.openxmlformats.org/officeDocument/2006/relationships/hyperlink" Target="https://www.reddit.com/r/AmItheAsshole/comments/1b15jv0/aita_for_making_my_wife_cry_several_times_over/kscqlv7/" TargetMode="External"/><Relationship Id="rId1326" Type="http://schemas.openxmlformats.org/officeDocument/2006/relationships/hyperlink" Target="https://www.reddit.com/r/AmItheAsshole/comments/1b129kb/aita_for_being_sad_because_my_bf_refused_to_bring/ksc4kml/" TargetMode="External"/><Relationship Id="rId1533" Type="http://schemas.openxmlformats.org/officeDocument/2006/relationships/hyperlink" Target="https://www.reddit.com/r/AmItheAsshole/comments/1b0vveo/wibta_for_telling_a_friend_i_dont_like_them_in/kscap2d/" TargetMode="External"/><Relationship Id="rId1740" Type="http://schemas.openxmlformats.org/officeDocument/2006/relationships/hyperlink" Target="https://www.reddit.com/r/AmItheAsshole/comments/1b0p6uh/aita_for_telling_my_wife_to_stop_dying_her_dog/ks9p5ni/" TargetMode="External"/><Relationship Id="rId32" Type="http://schemas.openxmlformats.org/officeDocument/2006/relationships/hyperlink" Target="https://www.reddit.com/r/AmItheAsshole/comments/1b0zogp/aita_because_of_my_mom/" TargetMode="External"/><Relationship Id="rId1600" Type="http://schemas.openxmlformats.org/officeDocument/2006/relationships/hyperlink" Target="https://www.reddit.com/r/AmItheAsshole/comments/1b0qlsr/aita_for_not_apologizing_to_my_partner_after/ksa2xcf/" TargetMode="External"/><Relationship Id="rId1838" Type="http://schemas.openxmlformats.org/officeDocument/2006/relationships/hyperlink" Target="https://www.reddit.com/r/AmItheAsshole/comments/1b0ltn0/aita_for_not_spending_time_with_my_gf/ks94mj2/" TargetMode="External"/><Relationship Id="rId181" Type="http://schemas.openxmlformats.org/officeDocument/2006/relationships/hyperlink" Target="https://www.reddit.com/r/AmItheAsshole/comments/1b1blvx/aita_for_not_picking_up_my_dogs_poop/ksdh1qk/" TargetMode="External"/><Relationship Id="rId279" Type="http://schemas.openxmlformats.org/officeDocument/2006/relationships/hyperlink" Target="https://www.reddit.com/r/AmItheAsshole/comments/1b18fhp/aita_for_telling_my_fianc&#233;_she_cant_invite_her/ksdd4kc/" TargetMode="External"/><Relationship Id="rId486" Type="http://schemas.openxmlformats.org/officeDocument/2006/relationships/hyperlink" Target="https://www.reddit.com/r/AmItheAsshole/comments/1b15jv0/aita_for_making_my_wife_cry_several_times_over/kscnnnc/" TargetMode="External"/><Relationship Id="rId693" Type="http://schemas.openxmlformats.org/officeDocument/2006/relationships/hyperlink" Target="https://www.reddit.com/r/AmItheAsshole/comments/1b15jv0/aita_for_making_my_wife_cry_several_times_over/ksdhasj/" TargetMode="External"/><Relationship Id="rId139" Type="http://schemas.openxmlformats.org/officeDocument/2006/relationships/hyperlink" Target="https://www.reddit.com/r/AmItheAsshole/comments/1b1c1hc/aita_i_want_my_wife_to_return_my_bday_gift/ksdr8wd/" TargetMode="External"/><Relationship Id="rId346" Type="http://schemas.openxmlformats.org/officeDocument/2006/relationships/hyperlink" Target="https://www.reddit.com/r/AmItheAsshole/comments/1b18fhp/aita_for_telling_my_fianc&#233;_she_cant_invite_her/ksd40cp/" TargetMode="External"/><Relationship Id="rId553" Type="http://schemas.openxmlformats.org/officeDocument/2006/relationships/hyperlink" Target="https://www.reddit.com/r/AmItheAsshole/comments/1b15jv0/aita_for_making_my_wife_cry_several_times_over/kscpczj/" TargetMode="External"/><Relationship Id="rId760" Type="http://schemas.openxmlformats.org/officeDocument/2006/relationships/hyperlink" Target="https://www.reddit.com/r/AmItheAsshole/comments/1b15jv0/aita_for_making_my_wife_cry_several_times_over/kscg3pq/" TargetMode="External"/><Relationship Id="rId998" Type="http://schemas.openxmlformats.org/officeDocument/2006/relationships/hyperlink" Target="https://www.reddit.com/r/AmItheAsshole/comments/1b15jv0/aita_for_making_my_wife_cry_several_times_over/ksd94rg/" TargetMode="External"/><Relationship Id="rId1183" Type="http://schemas.openxmlformats.org/officeDocument/2006/relationships/hyperlink" Target="https://www.reddit.com/r/AmItheAsshole/comments/1b15jv0/aita_for_making_my_wife_cry_several_times_over/ksczb3y/" TargetMode="External"/><Relationship Id="rId1390" Type="http://schemas.openxmlformats.org/officeDocument/2006/relationships/hyperlink" Target="https://www.reddit.com/r/AmItheAsshole/comments/1b129kb/aita_for_being_sad_because_my_bf_refused_to_bring/ksbynwp/" TargetMode="External"/><Relationship Id="rId206" Type="http://schemas.openxmlformats.org/officeDocument/2006/relationships/hyperlink" Target="https://www.reddit.com/r/AmItheAsshole/comments/1b18fhp/aita_for_telling_my_fianc&#233;_she_cant_invite_her/kscx8t7/" TargetMode="External"/><Relationship Id="rId413" Type="http://schemas.openxmlformats.org/officeDocument/2006/relationships/hyperlink" Target="https://www.reddit.com/r/AmItheAsshole/comments/1b18fhp/aita_for_telling_my_fianc&#233;_she_cant_invite_her/ksddhdy/" TargetMode="External"/><Relationship Id="rId858" Type="http://schemas.openxmlformats.org/officeDocument/2006/relationships/hyperlink" Target="https://www.reddit.com/r/AmItheAsshole/comments/1b15jv0/aita_for_making_my_wife_cry_several_times_over/kscn9d3/" TargetMode="External"/><Relationship Id="rId1043" Type="http://schemas.openxmlformats.org/officeDocument/2006/relationships/hyperlink" Target="https://www.reddit.com/r/AmItheAsshole/comments/1b15jv0/aita_for_making_my_wife_cry_several_times_over/kscusso/" TargetMode="External"/><Relationship Id="rId1488" Type="http://schemas.openxmlformats.org/officeDocument/2006/relationships/hyperlink" Target="https://www.reddit.com/r/AmItheAsshole/comments/1b0zogp/aita_because_of_my_mom/ksbfih4/" TargetMode="External"/><Relationship Id="rId1695" Type="http://schemas.openxmlformats.org/officeDocument/2006/relationships/hyperlink" Target="https://www.reddit.com/r/AmItheAsshole/comments/1b0p7sm/aita_for_keeping_my_fianc&#233;s_old_wedding_photos/ks9xbni/" TargetMode="External"/><Relationship Id="rId620" Type="http://schemas.openxmlformats.org/officeDocument/2006/relationships/hyperlink" Target="https://www.reddit.com/r/AmItheAsshole/comments/1b15jv0/aita_for_making_my_wife_cry_several_times_over/kscy6xg/" TargetMode="External"/><Relationship Id="rId718" Type="http://schemas.openxmlformats.org/officeDocument/2006/relationships/hyperlink" Target="https://www.reddit.com/r/AmItheAsshole/comments/1b15jv0/aita_for_making_my_wife_cry_several_times_over/ksdns9r/" TargetMode="External"/><Relationship Id="rId925" Type="http://schemas.openxmlformats.org/officeDocument/2006/relationships/hyperlink" Target="https://www.reddit.com/r/AmItheAsshole/comments/1b15jv0/aita_for_making_my_wife_cry_several_times_over/ksd1wg0/" TargetMode="External"/><Relationship Id="rId1250" Type="http://schemas.openxmlformats.org/officeDocument/2006/relationships/hyperlink" Target="https://www.reddit.com/r/AmItheAsshole/comments/1b147ja/aita_for_using_ac_in_austin_tx/kscbhks/" TargetMode="External"/><Relationship Id="rId1348" Type="http://schemas.openxmlformats.org/officeDocument/2006/relationships/hyperlink" Target="https://www.reddit.com/r/AmItheAsshole/comments/1b129kb/aita_for_being_sad_because_my_bf_refused_to_bring/ksbx4w7/" TargetMode="External"/><Relationship Id="rId1555" Type="http://schemas.openxmlformats.org/officeDocument/2006/relationships/hyperlink" Target="https://www.reddit.com/r/AmItheAsshole/comments/1b0qmjf/aita_for_not_being_okay_with_my_husband_going/ks9tiq7/" TargetMode="External"/><Relationship Id="rId1762" Type="http://schemas.openxmlformats.org/officeDocument/2006/relationships/hyperlink" Target="https://www.reddit.com/r/AmItheAsshole/comments/1b0p6uh/aita_for_telling_my_wife_to_stop_dying_her_dog/ksaksnn/" TargetMode="External"/><Relationship Id="rId1110" Type="http://schemas.openxmlformats.org/officeDocument/2006/relationships/hyperlink" Target="https://www.reddit.com/r/AmItheAsshole/comments/1b15jv0/aita_for_making_my_wife_cry_several_times_over/ksdqdx7/" TargetMode="External"/><Relationship Id="rId1208" Type="http://schemas.openxmlformats.org/officeDocument/2006/relationships/hyperlink" Target="https://www.reddit.com/r/AmItheAsshole/comments/1b147ja/aita_for_using_ac_in_austin_tx/kscmpy9/" TargetMode="External"/><Relationship Id="rId1415" Type="http://schemas.openxmlformats.org/officeDocument/2006/relationships/hyperlink" Target="https://www.reddit.com/r/AmItheAsshole/comments/1b11ops/aita_for_ending_a_conflict_in_a_way_my_husband/ksbsqf6/" TargetMode="External"/><Relationship Id="rId54" Type="http://schemas.openxmlformats.org/officeDocument/2006/relationships/hyperlink" Target="https://www.reddit.com/r/AmItheAsshole/comments/1b1csgp/aita_weekend_drinker/ksdmewj/" TargetMode="External"/><Relationship Id="rId1622" Type="http://schemas.openxmlformats.org/officeDocument/2006/relationships/hyperlink" Target="https://www.reddit.com/r/AmItheAsshole/comments/1b0qhrs/aita_for_buying_my_girlfriend_possibly_ex_gf_a/ksaq0wn/" TargetMode="External"/><Relationship Id="rId270" Type="http://schemas.openxmlformats.org/officeDocument/2006/relationships/hyperlink" Target="https://www.reddit.com/r/AmItheAsshole/comments/1b18fhp/aita_for_telling_my_fianc&#233;_she_cant_invite_her/ksd8ln8/" TargetMode="External"/><Relationship Id="rId130" Type="http://schemas.openxmlformats.org/officeDocument/2006/relationships/hyperlink" Target="https://www.reddit.com/r/AmItheAsshole/comments/1b1c1hc/aita_i_want_my_wife_to_return_my_bday_gift/ksdsft5/" TargetMode="External"/><Relationship Id="rId368" Type="http://schemas.openxmlformats.org/officeDocument/2006/relationships/hyperlink" Target="https://www.reddit.com/r/AmItheAsshole/comments/1b18fhp/aita_for_telling_my_fianc&#233;_she_cant_invite_her/ksd2i1c/" TargetMode="External"/><Relationship Id="rId575" Type="http://schemas.openxmlformats.org/officeDocument/2006/relationships/hyperlink" Target="https://www.reddit.com/r/AmItheAsshole/comments/1b15jv0/aita_for_making_my_wife_cry_several_times_over/kscs5nt/" TargetMode="External"/><Relationship Id="rId782" Type="http://schemas.openxmlformats.org/officeDocument/2006/relationships/hyperlink" Target="https://www.reddit.com/r/AmItheAsshole/comments/1b15jv0/aita_for_making_my_wife_cry_several_times_over/ksdmvke/" TargetMode="External"/><Relationship Id="rId228" Type="http://schemas.openxmlformats.org/officeDocument/2006/relationships/hyperlink" Target="https://www.reddit.com/r/AmItheAsshole/comments/1b18fhp/aita_for_telling_my_fianc&#233;_she_cant_invite_her/ksd8m84/" TargetMode="External"/><Relationship Id="rId435" Type="http://schemas.openxmlformats.org/officeDocument/2006/relationships/hyperlink" Target="https://www.reddit.com/r/AmItheAsshole/comments/1b18fhp/aita_for_telling_my_fianc&#233;_she_cant_invite_her/ksdyylo/" TargetMode="External"/><Relationship Id="rId642" Type="http://schemas.openxmlformats.org/officeDocument/2006/relationships/hyperlink" Target="https://www.reddit.com/r/AmItheAsshole/comments/1b15jv0/aita_for_making_my_wife_cry_several_times_over/ksd23we/" TargetMode="External"/><Relationship Id="rId1065" Type="http://schemas.openxmlformats.org/officeDocument/2006/relationships/hyperlink" Target="https://www.reddit.com/r/AmItheAsshole/comments/1b15jv0/aita_for_making_my_wife_cry_several_times_over/kscxofd/" TargetMode="External"/><Relationship Id="rId1272" Type="http://schemas.openxmlformats.org/officeDocument/2006/relationships/hyperlink" Target="https://www.reddit.com/r/AmItheAsshole/comments/1b13t3z/aita_for_getting_a_tattoo_and_piercings_without/kscnjg2/" TargetMode="External"/><Relationship Id="rId502" Type="http://schemas.openxmlformats.org/officeDocument/2006/relationships/hyperlink" Target="https://www.reddit.com/r/AmItheAsshole/comments/1b15jv0/aita_for_making_my_wife_cry_several_times_over/kscqpvf/" TargetMode="External"/><Relationship Id="rId947" Type="http://schemas.openxmlformats.org/officeDocument/2006/relationships/hyperlink" Target="https://www.reddit.com/r/AmItheAsshole/comments/1b15jv0/aita_for_making_my_wife_cry_several_times_over/kscrito/" TargetMode="External"/><Relationship Id="rId1132" Type="http://schemas.openxmlformats.org/officeDocument/2006/relationships/hyperlink" Target="https://www.reddit.com/r/AmItheAsshole/comments/1b15jv0/aita_for_making_my_wife_cry_several_times_over/ksctzz4/" TargetMode="External"/><Relationship Id="rId1577" Type="http://schemas.openxmlformats.org/officeDocument/2006/relationships/hyperlink" Target="https://www.reddit.com/r/AmItheAsshole/comments/1b0qmjf/aita_for_not_being_okay_with_my_husband_going/ks9ydsv/" TargetMode="External"/><Relationship Id="rId1784" Type="http://schemas.openxmlformats.org/officeDocument/2006/relationships/hyperlink" Target="https://www.reddit.com/r/AmItheAsshole/comments/1b0nlja/aita_for_saying_i_dont_want_to_go_on_a_trip_for/ks97c4p/" TargetMode="External"/><Relationship Id="rId76" Type="http://schemas.openxmlformats.org/officeDocument/2006/relationships/hyperlink" Target="https://www.reddit.com/r/AmItheAsshole/comments/1b1csgp/aita_weekend_drinker/ksdry9z/" TargetMode="External"/><Relationship Id="rId807" Type="http://schemas.openxmlformats.org/officeDocument/2006/relationships/hyperlink" Target="https://www.reddit.com/r/AmItheAsshole/comments/1b15jv0/aita_for_making_my_wife_cry_several_times_over/kscfugk/" TargetMode="External"/><Relationship Id="rId1437" Type="http://schemas.openxmlformats.org/officeDocument/2006/relationships/hyperlink" Target="https://www.reddit.com/r/AmItheAsshole/comments/1b10y5y/aita_for_stopping_my_wife_visiting_for_the/ksbkuv8/" TargetMode="External"/><Relationship Id="rId1644" Type="http://schemas.openxmlformats.org/officeDocument/2006/relationships/hyperlink" Target="https://www.reddit.com/r/AmItheAsshole/comments/1b0qhrs/aita_for_buying_my_girlfriend_possibly_ex_gf_a/ksane6c/" TargetMode="External"/><Relationship Id="rId1504" Type="http://schemas.openxmlformats.org/officeDocument/2006/relationships/hyperlink" Target="https://www.reddit.com/r/AmItheAsshole/comments/1b0zogp/aita_because_of_my_mom/ksbg5rr/" TargetMode="External"/><Relationship Id="rId1711" Type="http://schemas.openxmlformats.org/officeDocument/2006/relationships/hyperlink" Target="https://www.reddit.com/r/AmItheAsshole/comments/1b0p6uh/aita_for_telling_my_wife_to_stop_dying_her_dog/ksa2az7/" TargetMode="External"/><Relationship Id="rId292" Type="http://schemas.openxmlformats.org/officeDocument/2006/relationships/hyperlink" Target="https://www.reddit.com/r/AmItheAsshole/comments/1b18fhp/aita_for_telling_my_fianc&#233;_she_cant_invite_her/ksdkxot/" TargetMode="External"/><Relationship Id="rId1809" Type="http://schemas.openxmlformats.org/officeDocument/2006/relationships/hyperlink" Target="https://www.reddit.com/r/AmItheAsshole/comments/1b0ltn0/aita_for_not_spending_time_with_my_gf/ks9agex/" TargetMode="External"/><Relationship Id="rId597" Type="http://schemas.openxmlformats.org/officeDocument/2006/relationships/hyperlink" Target="https://www.reddit.com/r/AmItheAsshole/comments/1b15jv0/aita_for_making_my_wife_cry_several_times_over/ksculvl/" TargetMode="External"/><Relationship Id="rId152" Type="http://schemas.openxmlformats.org/officeDocument/2006/relationships/hyperlink" Target="https://www.reddit.com/r/AmItheAsshole/comments/1b1blvx/aita_for_not_picking_up_my_dogs_poop/ksddkn5/" TargetMode="External"/><Relationship Id="rId457" Type="http://schemas.openxmlformats.org/officeDocument/2006/relationships/hyperlink" Target="https://www.reddit.com/r/AmItheAsshole/comments/1b15jv0/aita_for_making_my_wife_cry_several_times_over/kscfl80/" TargetMode="External"/><Relationship Id="rId1087" Type="http://schemas.openxmlformats.org/officeDocument/2006/relationships/hyperlink" Target="https://www.reddit.com/r/AmItheAsshole/comments/1b15jv0/aita_for_making_my_wife_cry_several_times_over/kscwcop/" TargetMode="External"/><Relationship Id="rId1294" Type="http://schemas.openxmlformats.org/officeDocument/2006/relationships/hyperlink" Target="https://www.reddit.com/r/AmItheAsshole/comments/1b129kb/aita_for_being_sad_because_my_bf_refused_to_bring/ksc4pn9/" TargetMode="External"/><Relationship Id="rId664" Type="http://schemas.openxmlformats.org/officeDocument/2006/relationships/hyperlink" Target="https://www.reddit.com/r/AmItheAsshole/comments/1b15jv0/aita_for_making_my_wife_cry_several_times_over/ksd5ig1/" TargetMode="External"/><Relationship Id="rId871" Type="http://schemas.openxmlformats.org/officeDocument/2006/relationships/hyperlink" Target="https://www.reddit.com/r/AmItheAsshole/comments/1b15jv0/aita_for_making_my_wife_cry_several_times_over/kscye88/" TargetMode="External"/><Relationship Id="rId969" Type="http://schemas.openxmlformats.org/officeDocument/2006/relationships/hyperlink" Target="https://www.reddit.com/r/AmItheAsshole/comments/1b15jv0/aita_for_making_my_wife_cry_several_times_over/kscqohx/" TargetMode="External"/><Relationship Id="rId1599" Type="http://schemas.openxmlformats.org/officeDocument/2006/relationships/hyperlink" Target="https://www.reddit.com/r/AmItheAsshole/comments/1b0qlsr/aita_for_not_apologizing_to_my_partner_after/ks9pene/" TargetMode="External"/><Relationship Id="rId317" Type="http://schemas.openxmlformats.org/officeDocument/2006/relationships/hyperlink" Target="https://www.reddit.com/r/AmItheAsshole/comments/1b18fhp/aita_for_telling_my_fianc&#233;_she_cant_invite_her/ksd04ix/" TargetMode="External"/><Relationship Id="rId524" Type="http://schemas.openxmlformats.org/officeDocument/2006/relationships/hyperlink" Target="https://www.reddit.com/r/AmItheAsshole/comments/1b15jv0/aita_for_making_my_wife_cry_several_times_over/kscx1yk/" TargetMode="External"/><Relationship Id="rId731" Type="http://schemas.openxmlformats.org/officeDocument/2006/relationships/hyperlink" Target="https://www.reddit.com/r/AmItheAsshole/comments/1b15jv0/aita_for_making_my_wife_cry_several_times_over/ksdqlad/" TargetMode="External"/><Relationship Id="rId1154" Type="http://schemas.openxmlformats.org/officeDocument/2006/relationships/hyperlink" Target="https://www.reddit.com/r/AmItheAsshole/comments/1b15jv0/aita_for_making_my_wife_cry_several_times_over/ksdrklc/" TargetMode="External"/><Relationship Id="rId1361" Type="http://schemas.openxmlformats.org/officeDocument/2006/relationships/hyperlink" Target="https://www.reddit.com/r/AmItheAsshole/comments/1b129kb/aita_for_being_sad_because_my_bf_refused_to_bring/ksd20a1/" TargetMode="External"/><Relationship Id="rId1459" Type="http://schemas.openxmlformats.org/officeDocument/2006/relationships/hyperlink" Target="https://www.reddit.com/r/AmItheAsshole/comments/1b10y5y/aita_for_stopping_my_wife_visiting_for_the/ksbulxt/" TargetMode="External"/><Relationship Id="rId98" Type="http://schemas.openxmlformats.org/officeDocument/2006/relationships/hyperlink" Target="https://www.reddit.com/r/AmItheAsshole/comments/1b1csgp/aita_weekend_drinker/ksdslsb/" TargetMode="External"/><Relationship Id="rId829" Type="http://schemas.openxmlformats.org/officeDocument/2006/relationships/hyperlink" Target="https://www.reddit.com/r/AmItheAsshole/comments/1b15jv0/aita_for_making_my_wife_cry_several_times_over/ksdgsrz/" TargetMode="External"/><Relationship Id="rId1014" Type="http://schemas.openxmlformats.org/officeDocument/2006/relationships/hyperlink" Target="https://www.reddit.com/r/AmItheAsshole/comments/1b15jv0/aita_for_making_my_wife_cry_several_times_over/kscxep4/" TargetMode="External"/><Relationship Id="rId1221" Type="http://schemas.openxmlformats.org/officeDocument/2006/relationships/hyperlink" Target="https://www.reddit.com/r/AmItheAsshole/comments/1b147ja/aita_for_using_ac_in_austin_tx/ksc9jlm/" TargetMode="External"/><Relationship Id="rId1666" Type="http://schemas.openxmlformats.org/officeDocument/2006/relationships/hyperlink" Target="https://www.reddit.com/r/AmItheAsshole/comments/1b0qhrs/aita_for_buying_my_girlfriend_possibly_ex_gf_a/ks9zmjh/" TargetMode="External"/><Relationship Id="rId1319" Type="http://schemas.openxmlformats.org/officeDocument/2006/relationships/hyperlink" Target="https://www.reddit.com/r/AmItheAsshole/comments/1b129kb/aita_for_being_sad_because_my_bf_refused_to_bring/kscmsgy/" TargetMode="External"/><Relationship Id="rId1526" Type="http://schemas.openxmlformats.org/officeDocument/2006/relationships/hyperlink" Target="https://www.reddit.com/r/AmItheAsshole/comments/1b0xkqg/aita_for_not_wanting_my_boyfriends_mom_to_move_in/ksawubh/" TargetMode="External"/><Relationship Id="rId1733" Type="http://schemas.openxmlformats.org/officeDocument/2006/relationships/hyperlink" Target="https://www.reddit.com/r/AmItheAsshole/comments/1b0p6uh/aita_for_telling_my_wife_to_stop_dying_her_dog/ks9bp2g/" TargetMode="External"/><Relationship Id="rId25" Type="http://schemas.openxmlformats.org/officeDocument/2006/relationships/hyperlink" Target="https://www.reddit.com/r/AmItheAsshole/comments/1b0v9y0/aita_for_telling_my_boyfriend_i_feel_betrayed/" TargetMode="External"/><Relationship Id="rId1800" Type="http://schemas.openxmlformats.org/officeDocument/2006/relationships/hyperlink" Target="https://www.reddit.com/r/AmItheAsshole/comments/1b0nann/aita_for_being_frustrated_my_wife_is_changing_my/ks99j40/" TargetMode="External"/><Relationship Id="rId174" Type="http://schemas.openxmlformats.org/officeDocument/2006/relationships/hyperlink" Target="https://www.reddit.com/r/AmItheAsshole/comments/1b1blvx/aita_for_not_picking_up_my_dogs_poop/ksdo7k2/" TargetMode="External"/><Relationship Id="rId381" Type="http://schemas.openxmlformats.org/officeDocument/2006/relationships/hyperlink" Target="https://www.reddit.com/r/AmItheAsshole/comments/1b18fhp/aita_for_telling_my_fianc&#233;_she_cant_invite_her/ksdhlaz/" TargetMode="External"/><Relationship Id="rId241" Type="http://schemas.openxmlformats.org/officeDocument/2006/relationships/hyperlink" Target="https://www.reddit.com/r/AmItheAsshole/comments/1b18fhp/aita_for_telling_my_fianc&#233;_she_cant_invite_her/kscutq3/" TargetMode="External"/><Relationship Id="rId479" Type="http://schemas.openxmlformats.org/officeDocument/2006/relationships/hyperlink" Target="https://www.reddit.com/r/AmItheAsshole/comments/1b15jv0/aita_for_making_my_wife_cry_several_times_over/kscn9bg/" TargetMode="External"/><Relationship Id="rId686" Type="http://schemas.openxmlformats.org/officeDocument/2006/relationships/hyperlink" Target="https://www.reddit.com/r/AmItheAsshole/comments/1b15jv0/aita_for_making_my_wife_cry_several_times_over/ksdfsuc/" TargetMode="External"/><Relationship Id="rId893" Type="http://schemas.openxmlformats.org/officeDocument/2006/relationships/hyperlink" Target="https://www.reddit.com/r/AmItheAsshole/comments/1b15jv0/aita_for_making_my_wife_cry_several_times_over/ksckjbw/" TargetMode="External"/><Relationship Id="rId339" Type="http://schemas.openxmlformats.org/officeDocument/2006/relationships/hyperlink" Target="https://www.reddit.com/r/AmItheAsshole/comments/1b18fhp/aita_for_telling_my_fianc&#233;_she_cant_invite_her/ksdgr9f/" TargetMode="External"/><Relationship Id="rId546" Type="http://schemas.openxmlformats.org/officeDocument/2006/relationships/hyperlink" Target="https://www.reddit.com/r/AmItheAsshole/comments/1b15jv0/aita_for_making_my_wife_cry_several_times_over/kscp0q9/" TargetMode="External"/><Relationship Id="rId753" Type="http://schemas.openxmlformats.org/officeDocument/2006/relationships/hyperlink" Target="https://www.reddit.com/r/AmItheAsshole/comments/1b15jv0/aita_for_making_my_wife_cry_several_times_over/ksdva3q/" TargetMode="External"/><Relationship Id="rId1176" Type="http://schemas.openxmlformats.org/officeDocument/2006/relationships/hyperlink" Target="https://www.reddit.com/r/AmItheAsshole/comments/1b15jv0/aita_for_making_my_wife_cry_several_times_over/ksd001z/" TargetMode="External"/><Relationship Id="rId1383" Type="http://schemas.openxmlformats.org/officeDocument/2006/relationships/hyperlink" Target="https://www.reddit.com/r/AmItheAsshole/comments/1b129kb/aita_for_being_sad_because_my_bf_refused_to_bring/ksbzbfx/" TargetMode="External"/><Relationship Id="rId101" Type="http://schemas.openxmlformats.org/officeDocument/2006/relationships/hyperlink" Target="https://www.reddit.com/r/AmItheAsshole/comments/1b1csgp/aita_weekend_drinker/ksdv2n4/" TargetMode="External"/><Relationship Id="rId406" Type="http://schemas.openxmlformats.org/officeDocument/2006/relationships/hyperlink" Target="https://www.reddit.com/r/AmItheAsshole/comments/1b18fhp/aita_for_telling_my_fianc&#233;_she_cant_invite_her/ksd2u8m/" TargetMode="External"/><Relationship Id="rId960" Type="http://schemas.openxmlformats.org/officeDocument/2006/relationships/hyperlink" Target="https://www.reddit.com/r/AmItheAsshole/comments/1b15jv0/aita_for_making_my_wife_cry_several_times_over/kscqgl8/" TargetMode="External"/><Relationship Id="rId1036" Type="http://schemas.openxmlformats.org/officeDocument/2006/relationships/hyperlink" Target="https://www.reddit.com/r/AmItheAsshole/comments/1b15jv0/aita_for_making_my_wife_cry_several_times_over/kscrao6/" TargetMode="External"/><Relationship Id="rId1243" Type="http://schemas.openxmlformats.org/officeDocument/2006/relationships/hyperlink" Target="https://www.reddit.com/r/AmItheAsshole/comments/1b147ja/aita_for_using_ac_in_austin_tx/ksc866f/" TargetMode="External"/><Relationship Id="rId1590" Type="http://schemas.openxmlformats.org/officeDocument/2006/relationships/hyperlink" Target="https://www.reddit.com/r/AmItheAsshole/comments/1b0qmjf/aita_for_not_being_okay_with_my_husband_going/ksa1syn/" TargetMode="External"/><Relationship Id="rId1688" Type="http://schemas.openxmlformats.org/officeDocument/2006/relationships/hyperlink" Target="https://www.reddit.com/r/AmItheAsshole/comments/1b0p7sm/aita_for_keeping_my_fianc&#233;s_old_wedding_photos/ksdtze9/" TargetMode="External"/><Relationship Id="rId613" Type="http://schemas.openxmlformats.org/officeDocument/2006/relationships/hyperlink" Target="https://www.reddit.com/r/AmItheAsshole/comments/1b15jv0/aita_for_making_my_wife_cry_several_times_over/kscwc1e/" TargetMode="External"/><Relationship Id="rId820" Type="http://schemas.openxmlformats.org/officeDocument/2006/relationships/hyperlink" Target="https://www.reddit.com/r/AmItheAsshole/comments/1b15jv0/aita_for_making_my_wife_cry_several_times_over/kscov3g/" TargetMode="External"/><Relationship Id="rId918" Type="http://schemas.openxmlformats.org/officeDocument/2006/relationships/hyperlink" Target="https://www.reddit.com/r/AmItheAsshole/comments/1b15jv0/aita_for_making_my_wife_cry_several_times_over/kscpyj2/" TargetMode="External"/><Relationship Id="rId1450" Type="http://schemas.openxmlformats.org/officeDocument/2006/relationships/hyperlink" Target="https://www.reddit.com/r/AmItheAsshole/comments/1b10y5y/aita_for_stopping_my_wife_visiting_for_the/ksc21hk/" TargetMode="External"/><Relationship Id="rId1548" Type="http://schemas.openxmlformats.org/officeDocument/2006/relationships/hyperlink" Target="https://www.reddit.com/r/AmItheAsshole/comments/1b0tewp/aita_for_asking_my_gf_to_stay_up_later/ksat6yx/" TargetMode="External"/><Relationship Id="rId1755" Type="http://schemas.openxmlformats.org/officeDocument/2006/relationships/hyperlink" Target="https://www.reddit.com/r/AmItheAsshole/comments/1b0p6uh/aita_for_telling_my_wife_to_stop_dying_her_dog/ksc2zei/" TargetMode="External"/><Relationship Id="rId1103" Type="http://schemas.openxmlformats.org/officeDocument/2006/relationships/hyperlink" Target="https://www.reddit.com/r/AmItheAsshole/comments/1b15jv0/aita_for_making_my_wife_cry_several_times_over/ksctgmg/" TargetMode="External"/><Relationship Id="rId1310" Type="http://schemas.openxmlformats.org/officeDocument/2006/relationships/hyperlink" Target="https://www.reddit.com/r/AmItheAsshole/comments/1b129kb/aita_for_being_sad_because_my_bf_refused_to_bring/ksbv5mo/" TargetMode="External"/><Relationship Id="rId1408" Type="http://schemas.openxmlformats.org/officeDocument/2006/relationships/hyperlink" Target="https://www.reddit.com/r/AmItheAsshole/comments/1b129kb/aita_for_being_sad_because_my_bf_refused_to_bring/kscc3or/" TargetMode="External"/><Relationship Id="rId47" Type="http://schemas.openxmlformats.org/officeDocument/2006/relationships/hyperlink" Target="https://www.reddit.com/r/AmItheAsshole/comments/1b1csgp/aita_weekend_drinker/ksdn12m/" TargetMode="External"/><Relationship Id="rId1615" Type="http://schemas.openxmlformats.org/officeDocument/2006/relationships/hyperlink" Target="https://www.reddit.com/r/AmItheAsshole/comments/1b0qhrs/aita_for_buying_my_girlfriend_possibly_ex_gf_a/ks9kiie/" TargetMode="External"/><Relationship Id="rId1822" Type="http://schemas.openxmlformats.org/officeDocument/2006/relationships/hyperlink" Target="https://www.reddit.com/r/AmItheAsshole/comments/1b0ltn0/aita_for_not_spending_time_with_my_gf/ks8ompq/" TargetMode="External"/><Relationship Id="rId196" Type="http://schemas.openxmlformats.org/officeDocument/2006/relationships/hyperlink" Target="https://www.reddit.com/r/AmItheAsshole/comments/1b18fhp/aita_for_telling_my_fianc&#233;_she_cant_invite_her/kscxraa/" TargetMode="External"/><Relationship Id="rId263" Type="http://schemas.openxmlformats.org/officeDocument/2006/relationships/hyperlink" Target="https://www.reddit.com/r/AmItheAsshole/comments/1b18fhp/aita_for_telling_my_fianc&#233;_she_cant_invite_her/ksd4r1l/" TargetMode="External"/><Relationship Id="rId470" Type="http://schemas.openxmlformats.org/officeDocument/2006/relationships/hyperlink" Target="https://www.reddit.com/r/AmItheAsshole/comments/1b15jv0/aita_for_making_my_wife_cry_several_times_over/kschwkj/" TargetMode="External"/><Relationship Id="rId123" Type="http://schemas.openxmlformats.org/officeDocument/2006/relationships/hyperlink" Target="https://www.reddit.com/r/AmItheAsshole/comments/1b1c1hc/aita_i_want_my_wife_to_return_my_bday_gift/ksdr4qf/" TargetMode="External"/><Relationship Id="rId330" Type="http://schemas.openxmlformats.org/officeDocument/2006/relationships/hyperlink" Target="https://www.reddit.com/r/AmItheAsshole/comments/1b18fhp/aita_for_telling_my_fianc&#233;_she_cant_invite_her/kscwqqj/" TargetMode="External"/><Relationship Id="rId568" Type="http://schemas.openxmlformats.org/officeDocument/2006/relationships/hyperlink" Target="https://www.reddit.com/r/AmItheAsshole/comments/1b15jv0/aita_for_making_my_wife_cry_several_times_over/kscrprt/" TargetMode="External"/><Relationship Id="rId775" Type="http://schemas.openxmlformats.org/officeDocument/2006/relationships/hyperlink" Target="https://www.reddit.com/r/AmItheAsshole/comments/1b15jv0/aita_for_making_my_wife_cry_several_times_over/kscgwxg/" TargetMode="External"/><Relationship Id="rId982" Type="http://schemas.openxmlformats.org/officeDocument/2006/relationships/hyperlink" Target="https://www.reddit.com/r/AmItheAsshole/comments/1b15jv0/aita_for_making_my_wife_cry_several_times_over/kscr5m1/" TargetMode="External"/><Relationship Id="rId1198" Type="http://schemas.openxmlformats.org/officeDocument/2006/relationships/hyperlink" Target="https://www.reddit.com/r/AmItheAsshole/comments/1b147ja/aita_for_using_ac_in_austin_tx/ksccle8/" TargetMode="External"/><Relationship Id="rId428" Type="http://schemas.openxmlformats.org/officeDocument/2006/relationships/hyperlink" Target="https://www.reddit.com/r/AmItheAsshole/comments/1b18fhp/aita_for_telling_my_fianc&#233;_she_cant_invite_her/ksd2m9m/" TargetMode="External"/><Relationship Id="rId635" Type="http://schemas.openxmlformats.org/officeDocument/2006/relationships/hyperlink" Target="https://www.reddit.com/r/AmItheAsshole/comments/1b15jv0/aita_for_making_my_wife_cry_several_times_over/ksd0lpm/" TargetMode="External"/><Relationship Id="rId842" Type="http://schemas.openxmlformats.org/officeDocument/2006/relationships/hyperlink" Target="https://www.reddit.com/r/AmItheAsshole/comments/1b15jv0/aita_for_making_my_wife_cry_several_times_over/ksdyg4x/" TargetMode="External"/><Relationship Id="rId1058" Type="http://schemas.openxmlformats.org/officeDocument/2006/relationships/hyperlink" Target="https://www.reddit.com/r/AmItheAsshole/comments/1b15jv0/aita_for_making_my_wife_cry_several_times_over/ksdhvsk/" TargetMode="External"/><Relationship Id="rId1265" Type="http://schemas.openxmlformats.org/officeDocument/2006/relationships/hyperlink" Target="https://www.reddit.com/r/AmItheAsshole/comments/1b13t3z/aita_for_getting_a_tattoo_and_piercings_without/ksc53qn/" TargetMode="External"/><Relationship Id="rId1472" Type="http://schemas.openxmlformats.org/officeDocument/2006/relationships/hyperlink" Target="https://www.reddit.com/r/AmItheAsshole/comments/1b10y5y/aita_for_stopping_my_wife_visiting_for_the/ksbz2pr/" TargetMode="External"/><Relationship Id="rId702" Type="http://schemas.openxmlformats.org/officeDocument/2006/relationships/hyperlink" Target="https://www.reddit.com/r/AmItheAsshole/comments/1b15jv0/aita_for_making_my_wife_cry_several_times_over/ksdio9k/" TargetMode="External"/><Relationship Id="rId1125" Type="http://schemas.openxmlformats.org/officeDocument/2006/relationships/hyperlink" Target="https://www.reddit.com/r/AmItheAsshole/comments/1b15jv0/aita_for_making_my_wife_cry_several_times_over/ksd0py1/" TargetMode="External"/><Relationship Id="rId1332" Type="http://schemas.openxmlformats.org/officeDocument/2006/relationships/hyperlink" Target="https://www.reddit.com/r/AmItheAsshole/comments/1b129kb/aita_for_being_sad_because_my_bf_refused_to_bring/ksc8cf4/" TargetMode="External"/><Relationship Id="rId1777" Type="http://schemas.openxmlformats.org/officeDocument/2006/relationships/hyperlink" Target="https://www.reddit.com/r/AmItheAsshole/comments/1b0nlja/aita_for_saying_i_dont_want_to_go_on_a_trip_for/ks90m7d/" TargetMode="External"/><Relationship Id="rId69" Type="http://schemas.openxmlformats.org/officeDocument/2006/relationships/hyperlink" Target="https://www.reddit.com/r/AmItheAsshole/comments/1b1csgp/aita_weekend_drinker/ksdp4py/" TargetMode="External"/><Relationship Id="rId1637" Type="http://schemas.openxmlformats.org/officeDocument/2006/relationships/hyperlink" Target="https://www.reddit.com/r/AmItheAsshole/comments/1b0qhrs/aita_for_buying_my_girlfriend_possibly_ex_gf_a/ks9qtmc/" TargetMode="External"/><Relationship Id="rId1704" Type="http://schemas.openxmlformats.org/officeDocument/2006/relationships/hyperlink" Target="https://www.reddit.com/r/AmItheAsshole/comments/1b0p7sm/aita_for_keeping_my_fianc&#233;s_old_wedding_photos/ks9w0pr/" TargetMode="External"/><Relationship Id="rId285" Type="http://schemas.openxmlformats.org/officeDocument/2006/relationships/hyperlink" Target="https://www.reddit.com/r/AmItheAsshole/comments/1b18fhp/aita_for_telling_my_fianc&#233;_she_cant_invite_her/ksdgdl6/" TargetMode="External"/><Relationship Id="rId492" Type="http://schemas.openxmlformats.org/officeDocument/2006/relationships/hyperlink" Target="https://www.reddit.com/r/AmItheAsshole/comments/1b15jv0/aita_for_making_my_wife_cry_several_times_over/ksdcwj1/" TargetMode="External"/><Relationship Id="rId797" Type="http://schemas.openxmlformats.org/officeDocument/2006/relationships/hyperlink" Target="https://www.reddit.com/r/AmItheAsshole/comments/1b15jv0/aita_for_making_my_wife_cry_several_times_over/kscfv8t/" TargetMode="External"/><Relationship Id="rId145" Type="http://schemas.openxmlformats.org/officeDocument/2006/relationships/hyperlink" Target="https://www.reddit.com/r/AmItheAsshole/comments/1b1c1hc/aita_i_want_my_wife_to_return_my_bday_gift/ksdtf3j/" TargetMode="External"/><Relationship Id="rId352" Type="http://schemas.openxmlformats.org/officeDocument/2006/relationships/hyperlink" Target="https://www.reddit.com/r/AmItheAsshole/comments/1b18fhp/aita_for_telling_my_fianc&#233;_she_cant_invite_her/ksd5cxu/" TargetMode="External"/><Relationship Id="rId1287" Type="http://schemas.openxmlformats.org/officeDocument/2006/relationships/hyperlink" Target="https://www.reddit.com/r/AmItheAsshole/comments/1b129kb/aita_for_being_sad_because_my_bf_refused_to_bring/ksc3qw2/" TargetMode="External"/><Relationship Id="rId212" Type="http://schemas.openxmlformats.org/officeDocument/2006/relationships/hyperlink" Target="https://www.reddit.com/r/AmItheAsshole/comments/1b18fhp/aita_for_telling_my_fianc&#233;_she_cant_invite_her/kscvo7o/" TargetMode="External"/><Relationship Id="rId657" Type="http://schemas.openxmlformats.org/officeDocument/2006/relationships/hyperlink" Target="https://www.reddit.com/r/AmItheAsshole/comments/1b15jv0/aita_for_making_my_wife_cry_several_times_over/ksd3vzj/" TargetMode="External"/><Relationship Id="rId864" Type="http://schemas.openxmlformats.org/officeDocument/2006/relationships/hyperlink" Target="https://www.reddit.com/r/AmItheAsshole/comments/1b15jv0/aita_for_making_my_wife_cry_several_times_over/ksctgmq/" TargetMode="External"/><Relationship Id="rId1494" Type="http://schemas.openxmlformats.org/officeDocument/2006/relationships/hyperlink" Target="https://www.reddit.com/r/AmItheAsshole/comments/1b0zogp/aita_because_of_my_mom/ksbd9h1/" TargetMode="External"/><Relationship Id="rId1799" Type="http://schemas.openxmlformats.org/officeDocument/2006/relationships/hyperlink" Target="https://www.reddit.com/r/AmItheAsshole/comments/1b0nann/aita_for_being_frustrated_my_wife_is_changing_my/ks902u9/" TargetMode="External"/><Relationship Id="rId517" Type="http://schemas.openxmlformats.org/officeDocument/2006/relationships/hyperlink" Target="https://www.reddit.com/r/AmItheAsshole/comments/1b15jv0/aita_for_making_my_wife_cry_several_times_over/kscoiq6/" TargetMode="External"/><Relationship Id="rId724" Type="http://schemas.openxmlformats.org/officeDocument/2006/relationships/hyperlink" Target="https://www.reddit.com/r/AmItheAsshole/comments/1b15jv0/aita_for_making_my_wife_cry_several_times_over/ksdoop6/" TargetMode="External"/><Relationship Id="rId931" Type="http://schemas.openxmlformats.org/officeDocument/2006/relationships/hyperlink" Target="https://www.reddit.com/r/AmItheAsshole/comments/1b15jv0/aita_for_making_my_wife_cry_several_times_over/kscs4v2/" TargetMode="External"/><Relationship Id="rId1147" Type="http://schemas.openxmlformats.org/officeDocument/2006/relationships/hyperlink" Target="https://www.reddit.com/r/AmItheAsshole/comments/1b15jv0/aita_for_making_my_wife_cry_several_times_over/ksdx9cb/" TargetMode="External"/><Relationship Id="rId1354" Type="http://schemas.openxmlformats.org/officeDocument/2006/relationships/hyperlink" Target="https://www.reddit.com/r/AmItheAsshole/comments/1b129kb/aita_for_being_sad_because_my_bf_refused_to_bring/ksd1c9k/" TargetMode="External"/><Relationship Id="rId1561" Type="http://schemas.openxmlformats.org/officeDocument/2006/relationships/hyperlink" Target="https://www.reddit.com/r/AmItheAsshole/comments/1b0qmjf/aita_for_not_being_okay_with_my_husband_going/ks9kma0/" TargetMode="External"/><Relationship Id="rId60" Type="http://schemas.openxmlformats.org/officeDocument/2006/relationships/hyperlink" Target="https://www.reddit.com/r/AmItheAsshole/comments/1b1csgp/aita_weekend_drinker/ksdmbul/" TargetMode="External"/><Relationship Id="rId1007" Type="http://schemas.openxmlformats.org/officeDocument/2006/relationships/hyperlink" Target="https://www.reddit.com/r/AmItheAsshole/comments/1b15jv0/aita_for_making_my_wife_cry_several_times_over/kscglgu/" TargetMode="External"/><Relationship Id="rId1214" Type="http://schemas.openxmlformats.org/officeDocument/2006/relationships/hyperlink" Target="https://www.reddit.com/r/AmItheAsshole/comments/1b147ja/aita_for_using_ac_in_austin_tx/ksc7rdq/" TargetMode="External"/><Relationship Id="rId1421" Type="http://schemas.openxmlformats.org/officeDocument/2006/relationships/hyperlink" Target="https://www.reddit.com/r/AmItheAsshole/comments/1b11ops/aita_for_ending_a_conflict_in_a_way_my_husband/ksbvxc0/" TargetMode="External"/><Relationship Id="rId1659" Type="http://schemas.openxmlformats.org/officeDocument/2006/relationships/hyperlink" Target="https://www.reddit.com/r/AmItheAsshole/comments/1b0qhrs/aita_for_buying_my_girlfriend_possibly_ex_gf_a/ksadju0/" TargetMode="External"/><Relationship Id="rId1519" Type="http://schemas.openxmlformats.org/officeDocument/2006/relationships/hyperlink" Target="https://www.reddit.com/r/AmItheAsshole/comments/1b0zogp/aita_because_of_my_mom/ksbrkwd/" TargetMode="External"/><Relationship Id="rId1726" Type="http://schemas.openxmlformats.org/officeDocument/2006/relationships/hyperlink" Target="https://www.reddit.com/r/AmItheAsshole/comments/1b0p6uh/aita_for_telling_my_wife_to_stop_dying_her_dog/ksa5qjt/" TargetMode="External"/><Relationship Id="rId18" Type="http://schemas.openxmlformats.org/officeDocument/2006/relationships/hyperlink" Target="https://www.reddit.com/r/AmItheAsshole/comments/1b0p4tq/aita_something_is_always_wrong/" TargetMode="External"/><Relationship Id="rId167" Type="http://schemas.openxmlformats.org/officeDocument/2006/relationships/hyperlink" Target="https://www.reddit.com/r/AmItheAsshole/comments/1b1blvx/aita_for_not_picking_up_my_dogs_poop/ksdlpjz/" TargetMode="External"/><Relationship Id="rId374" Type="http://schemas.openxmlformats.org/officeDocument/2006/relationships/hyperlink" Target="https://www.reddit.com/r/AmItheAsshole/comments/1b18fhp/aita_for_telling_my_fianc&#233;_she_cant_invite_her/ksdtpag/" TargetMode="External"/><Relationship Id="rId581" Type="http://schemas.openxmlformats.org/officeDocument/2006/relationships/hyperlink" Target="https://www.reddit.com/r/AmItheAsshole/comments/1b15jv0/aita_for_making_my_wife_cry_several_times_over/kscsx5j/" TargetMode="External"/><Relationship Id="rId234" Type="http://schemas.openxmlformats.org/officeDocument/2006/relationships/hyperlink" Target="https://www.reddit.com/r/AmItheAsshole/comments/1b18fhp/aita_for_telling_my_fianc&#233;_she_cant_invite_her/ksdkzrn/" TargetMode="External"/><Relationship Id="rId679" Type="http://schemas.openxmlformats.org/officeDocument/2006/relationships/hyperlink" Target="https://www.reddit.com/r/AmItheAsshole/comments/1b15jv0/aita_for_making_my_wife_cry_several_times_over/ksdc6wc/" TargetMode="External"/><Relationship Id="rId886" Type="http://schemas.openxmlformats.org/officeDocument/2006/relationships/hyperlink" Target="https://www.reddit.com/r/AmItheAsshole/comments/1b15jv0/aita_for_making_my_wife_cry_several_times_over/ksdkg7h/" TargetMode="External"/><Relationship Id="rId2" Type="http://schemas.openxmlformats.org/officeDocument/2006/relationships/hyperlink" Target="https://www.reddit.com/r/AmItheAsshole/comments/1b1csgp/aita_weekend_drinker/" TargetMode="External"/><Relationship Id="rId441" Type="http://schemas.openxmlformats.org/officeDocument/2006/relationships/hyperlink" Target="https://www.reddit.com/r/AmItheAsshole/comments/1b16ut4/wibta_if_i_stopped_paying_for_groceries/kscp4nu/" TargetMode="External"/><Relationship Id="rId539" Type="http://schemas.openxmlformats.org/officeDocument/2006/relationships/hyperlink" Target="https://www.reddit.com/r/AmItheAsshole/comments/1b15jv0/aita_for_making_my_wife_cry_several_times_over/kscr5la/" TargetMode="External"/><Relationship Id="rId746" Type="http://schemas.openxmlformats.org/officeDocument/2006/relationships/hyperlink" Target="https://www.reddit.com/r/AmItheAsshole/comments/1b15jv0/aita_for_making_my_wife_cry_several_times_over/ksdts6x/" TargetMode="External"/><Relationship Id="rId1071" Type="http://schemas.openxmlformats.org/officeDocument/2006/relationships/hyperlink" Target="https://www.reddit.com/r/AmItheAsshole/comments/1b15jv0/aita_for_making_my_wife_cry_several_times_over/kscu96p/" TargetMode="External"/><Relationship Id="rId1169" Type="http://schemas.openxmlformats.org/officeDocument/2006/relationships/hyperlink" Target="https://www.reddit.com/r/AmItheAsshole/comments/1b15jv0/aita_for_making_my_wife_cry_several_times_over/ksd09c0/" TargetMode="External"/><Relationship Id="rId1376" Type="http://schemas.openxmlformats.org/officeDocument/2006/relationships/hyperlink" Target="https://www.reddit.com/r/AmItheAsshole/comments/1b129kb/aita_for_being_sad_because_my_bf_refused_to_bring/ksbz4na/" TargetMode="External"/><Relationship Id="rId1583" Type="http://schemas.openxmlformats.org/officeDocument/2006/relationships/hyperlink" Target="https://www.reddit.com/r/AmItheAsshole/comments/1b0qmjf/aita_for_not_being_okay_with_my_husband_going/ksacv2y/" TargetMode="External"/><Relationship Id="rId301" Type="http://schemas.openxmlformats.org/officeDocument/2006/relationships/hyperlink" Target="https://www.reddit.com/r/AmItheAsshole/comments/1b18fhp/aita_for_telling_my_fianc&#233;_she_cant_invite_her/ksdqjsx/" TargetMode="External"/><Relationship Id="rId953" Type="http://schemas.openxmlformats.org/officeDocument/2006/relationships/hyperlink" Target="https://www.reddit.com/r/AmItheAsshole/comments/1b15jv0/aita_for_making_my_wife_cry_several_times_over/ksd1jp4/" TargetMode="External"/><Relationship Id="rId1029" Type="http://schemas.openxmlformats.org/officeDocument/2006/relationships/hyperlink" Target="https://www.reddit.com/r/AmItheAsshole/comments/1b15jv0/aita_for_making_my_wife_cry_several_times_over/kscty5m/" TargetMode="External"/><Relationship Id="rId1236" Type="http://schemas.openxmlformats.org/officeDocument/2006/relationships/hyperlink" Target="https://www.reddit.com/r/AmItheAsshole/comments/1b147ja/aita_for_using_ac_in_austin_tx/ksc9q64/" TargetMode="External"/><Relationship Id="rId1790" Type="http://schemas.openxmlformats.org/officeDocument/2006/relationships/hyperlink" Target="https://www.reddit.com/r/AmItheAsshole/comments/1b0nlja/aita_for_saying_i_dont_want_to_go_on_a_trip_for/ks93i5r/" TargetMode="External"/><Relationship Id="rId82" Type="http://schemas.openxmlformats.org/officeDocument/2006/relationships/hyperlink" Target="https://www.reddit.com/r/AmItheAsshole/comments/1b1csgp/aita_weekend_drinker/ksdljp0/" TargetMode="External"/><Relationship Id="rId606" Type="http://schemas.openxmlformats.org/officeDocument/2006/relationships/hyperlink" Target="https://www.reddit.com/r/AmItheAsshole/comments/1b15jv0/aita_for_making_my_wife_cry_several_times_over/kscvt31/" TargetMode="External"/><Relationship Id="rId813" Type="http://schemas.openxmlformats.org/officeDocument/2006/relationships/hyperlink" Target="https://www.reddit.com/r/AmItheAsshole/comments/1b15jv0/aita_for_making_my_wife_cry_several_times_over/kscwwhi/" TargetMode="External"/><Relationship Id="rId1443" Type="http://schemas.openxmlformats.org/officeDocument/2006/relationships/hyperlink" Target="https://www.reddit.com/r/AmItheAsshole/comments/1b10y5y/aita_for_stopping_my_wife_visiting_for_the/ksbqo4x/" TargetMode="External"/><Relationship Id="rId1650" Type="http://schemas.openxmlformats.org/officeDocument/2006/relationships/hyperlink" Target="https://www.reddit.com/r/AmItheAsshole/comments/1b0qhrs/aita_for_buying_my_girlfriend_possibly_ex_gf_a/ks9zyf0/" TargetMode="External"/><Relationship Id="rId1748" Type="http://schemas.openxmlformats.org/officeDocument/2006/relationships/hyperlink" Target="https://www.reddit.com/r/AmItheAsshole/comments/1b0p6uh/aita_for_telling_my_wife_to_stop_dying_her_dog/ks9e7b1/" TargetMode="External"/><Relationship Id="rId1303" Type="http://schemas.openxmlformats.org/officeDocument/2006/relationships/hyperlink" Target="https://www.reddit.com/r/AmItheAsshole/comments/1b129kb/aita_for_being_sad_because_my_bf_refused_to_bring/ksc21jc/" TargetMode="External"/><Relationship Id="rId1510" Type="http://schemas.openxmlformats.org/officeDocument/2006/relationships/hyperlink" Target="https://www.reddit.com/r/AmItheAsshole/comments/1b0zogp/aita_because_of_my_mom/ksbotky/" TargetMode="External"/><Relationship Id="rId1608" Type="http://schemas.openxmlformats.org/officeDocument/2006/relationships/hyperlink" Target="https://www.reddit.com/r/AmItheAsshole/comments/1b0qlsr/aita_for_not_apologizing_to_my_partner_after/ksct93j/" TargetMode="External"/><Relationship Id="rId1815" Type="http://schemas.openxmlformats.org/officeDocument/2006/relationships/hyperlink" Target="https://www.reddit.com/r/AmItheAsshole/comments/1b0ltn0/aita_for_not_spending_time_with_my_gf/ks9effn/" TargetMode="External"/><Relationship Id="rId189" Type="http://schemas.openxmlformats.org/officeDocument/2006/relationships/hyperlink" Target="https://www.reddit.com/r/AmItheAsshole/comments/1b18fhp/aita_for_telling_my_fianc&#233;_she_cant_invite_her/kscx2tp/" TargetMode="External"/><Relationship Id="rId396" Type="http://schemas.openxmlformats.org/officeDocument/2006/relationships/hyperlink" Target="https://www.reddit.com/r/AmItheAsshole/comments/1b18fhp/aita_for_telling_my_fianc&#233;_she_cant_invite_her/ksdwoek/" TargetMode="External"/><Relationship Id="rId256" Type="http://schemas.openxmlformats.org/officeDocument/2006/relationships/hyperlink" Target="https://www.reddit.com/r/AmItheAsshole/comments/1b18fhp/aita_for_telling_my_fianc&#233;_she_cant_invite_her/ksd28s3/" TargetMode="External"/><Relationship Id="rId463" Type="http://schemas.openxmlformats.org/officeDocument/2006/relationships/hyperlink" Target="https://www.reddit.com/r/AmItheAsshole/comments/1b15jv0/aita_for_making_my_wife_cry_several_times_over/kscmgpf/" TargetMode="External"/><Relationship Id="rId670" Type="http://schemas.openxmlformats.org/officeDocument/2006/relationships/hyperlink" Target="https://www.reddit.com/r/AmItheAsshole/comments/1b15jv0/aita_for_making_my_wife_cry_several_times_over/ksd8h4d/" TargetMode="External"/><Relationship Id="rId1093" Type="http://schemas.openxmlformats.org/officeDocument/2006/relationships/hyperlink" Target="https://www.reddit.com/r/AmItheAsshole/comments/1b15jv0/aita_for_making_my_wife_cry_several_times_over/ksd4jmk/" TargetMode="External"/><Relationship Id="rId116" Type="http://schemas.openxmlformats.org/officeDocument/2006/relationships/hyperlink" Target="https://www.reddit.com/r/AmItheAsshole/comments/1b1csgp/aita_weekend_drinker/ksdts4m/" TargetMode="External"/><Relationship Id="rId323" Type="http://schemas.openxmlformats.org/officeDocument/2006/relationships/hyperlink" Target="https://www.reddit.com/r/AmItheAsshole/comments/1b18fhp/aita_for_telling_my_fianc&#233;_she_cant_invite_her/ksd2rhw/" TargetMode="External"/><Relationship Id="rId530" Type="http://schemas.openxmlformats.org/officeDocument/2006/relationships/hyperlink" Target="https://www.reddit.com/r/AmItheAsshole/comments/1b15jv0/aita_for_making_my_wife_cry_several_times_over/kscisor/" TargetMode="External"/><Relationship Id="rId768" Type="http://schemas.openxmlformats.org/officeDocument/2006/relationships/hyperlink" Target="https://www.reddit.com/r/AmItheAsshole/comments/1b15jv0/aita_for_making_my_wife_cry_several_times_over/ksd48wr/" TargetMode="External"/><Relationship Id="rId975" Type="http://schemas.openxmlformats.org/officeDocument/2006/relationships/hyperlink" Target="https://www.reddit.com/r/AmItheAsshole/comments/1b15jv0/aita_for_making_my_wife_cry_several_times_over/ksd864i/" TargetMode="External"/><Relationship Id="rId1160" Type="http://schemas.openxmlformats.org/officeDocument/2006/relationships/hyperlink" Target="https://www.reddit.com/r/AmItheAsshole/comments/1b15jv0/aita_for_making_my_wife_cry_several_times_over/ksd2lg2/" TargetMode="External"/><Relationship Id="rId1398" Type="http://schemas.openxmlformats.org/officeDocument/2006/relationships/hyperlink" Target="https://www.reddit.com/r/AmItheAsshole/comments/1b129kb/aita_for_being_sad_because_my_bf_refused_to_bring/kscef3g/" TargetMode="External"/><Relationship Id="rId628" Type="http://schemas.openxmlformats.org/officeDocument/2006/relationships/hyperlink" Target="https://www.reddit.com/r/AmItheAsshole/comments/1b15jv0/aita_for_making_my_wife_cry_several_times_over/kscz3tl/" TargetMode="External"/><Relationship Id="rId835" Type="http://schemas.openxmlformats.org/officeDocument/2006/relationships/hyperlink" Target="https://www.reddit.com/r/AmItheAsshole/comments/1b15jv0/aita_for_making_my_wife_cry_several_times_over/kscmenv/" TargetMode="External"/><Relationship Id="rId1258" Type="http://schemas.openxmlformats.org/officeDocument/2006/relationships/hyperlink" Target="https://www.reddit.com/r/AmItheAsshole/comments/1b147ja/aita_for_using_ac_in_austin_tx/kscbgf4/" TargetMode="External"/><Relationship Id="rId1465" Type="http://schemas.openxmlformats.org/officeDocument/2006/relationships/hyperlink" Target="https://www.reddit.com/r/AmItheAsshole/comments/1b10y5y/aita_for_stopping_my_wife_visiting_for_the/ksbv7y7/" TargetMode="External"/><Relationship Id="rId1672" Type="http://schemas.openxmlformats.org/officeDocument/2006/relationships/hyperlink" Target="https://www.reddit.com/r/AmItheAsshole/comments/1b0qhrs/aita_for_buying_my_girlfriend_possibly_ex_gf_a/ksbz9vm/" TargetMode="External"/><Relationship Id="rId1020" Type="http://schemas.openxmlformats.org/officeDocument/2006/relationships/hyperlink" Target="https://www.reddit.com/r/AmItheAsshole/comments/1b15jv0/aita_for_making_my_wife_cry_several_times_over/kscswl9/" TargetMode="External"/><Relationship Id="rId1118" Type="http://schemas.openxmlformats.org/officeDocument/2006/relationships/hyperlink" Target="https://www.reddit.com/r/AmItheAsshole/comments/1b15jv0/aita_for_making_my_wife_cry_several_times_over/kscwzol/" TargetMode="External"/><Relationship Id="rId1325" Type="http://schemas.openxmlformats.org/officeDocument/2006/relationships/hyperlink" Target="https://www.reddit.com/r/AmItheAsshole/comments/1b129kb/aita_for_being_sad_because_my_bf_refused_to_bring/ksducun/" TargetMode="External"/><Relationship Id="rId1532" Type="http://schemas.openxmlformats.org/officeDocument/2006/relationships/hyperlink" Target="https://www.reddit.com/r/AmItheAsshole/comments/1b0xkqg/aita_for_not_wanting_my_boyfriends_mom_to_move_in/ksb18yp/" TargetMode="External"/><Relationship Id="rId902" Type="http://schemas.openxmlformats.org/officeDocument/2006/relationships/hyperlink" Target="https://www.reddit.com/r/AmItheAsshole/comments/1b15jv0/aita_for_making_my_wife_cry_several_times_over/kscpnjn/" TargetMode="External"/><Relationship Id="rId1837" Type="http://schemas.openxmlformats.org/officeDocument/2006/relationships/hyperlink" Target="https://www.reddit.com/r/AmItheAsshole/comments/1b0ltn0/aita_for_not_spending_time_with_my_gf/ks9428z/" TargetMode="External"/><Relationship Id="rId31" Type="http://schemas.openxmlformats.org/officeDocument/2006/relationships/hyperlink" Target="https://www.reddit.com/r/AmItheAsshole/comments/1b0zogp/aita_because_of_my_mom/" TargetMode="External"/><Relationship Id="rId180" Type="http://schemas.openxmlformats.org/officeDocument/2006/relationships/hyperlink" Target="https://www.reddit.com/r/AmItheAsshole/comments/1b1blvx/aita_for_not_picking_up_my_dogs_poop/ksdk81a/" TargetMode="External"/><Relationship Id="rId278" Type="http://schemas.openxmlformats.org/officeDocument/2006/relationships/hyperlink" Target="https://www.reddit.com/r/AmItheAsshole/comments/1b18fhp/aita_for_telling_my_fianc&#233;_she_cant_invite_her/ksdcxhc/" TargetMode="External"/><Relationship Id="rId485" Type="http://schemas.openxmlformats.org/officeDocument/2006/relationships/hyperlink" Target="https://www.reddit.com/r/AmItheAsshole/comments/1b15jv0/aita_for_making_my_wife_cry_several_times_over/kscq8rq/" TargetMode="External"/><Relationship Id="rId692" Type="http://schemas.openxmlformats.org/officeDocument/2006/relationships/hyperlink" Target="https://www.reddit.com/r/AmItheAsshole/comments/1b15jv0/aita_for_making_my_wife_cry_several_times_over/ksdgyzu/" TargetMode="External"/><Relationship Id="rId138" Type="http://schemas.openxmlformats.org/officeDocument/2006/relationships/hyperlink" Target="https://www.reddit.com/r/AmItheAsshole/comments/1b1c1hc/aita_i_want_my_wife_to_return_my_bday_gift/ksds19r/" TargetMode="External"/><Relationship Id="rId345" Type="http://schemas.openxmlformats.org/officeDocument/2006/relationships/hyperlink" Target="https://www.reddit.com/r/AmItheAsshole/comments/1b18fhp/aita_for_telling_my_fianc&#233;_she_cant_invite_her/ksd3vyi/" TargetMode="External"/><Relationship Id="rId552" Type="http://schemas.openxmlformats.org/officeDocument/2006/relationships/hyperlink" Target="https://www.reddit.com/r/AmItheAsshole/comments/1b15jv0/aita_for_making_my_wife_cry_several_times_over/ksci78j/" TargetMode="External"/><Relationship Id="rId997" Type="http://schemas.openxmlformats.org/officeDocument/2006/relationships/hyperlink" Target="https://www.reddit.com/r/AmItheAsshole/comments/1b15jv0/aita_for_making_my_wife_cry_several_times_over/ksdh84g/" TargetMode="External"/><Relationship Id="rId1182" Type="http://schemas.openxmlformats.org/officeDocument/2006/relationships/hyperlink" Target="https://www.reddit.com/r/AmItheAsshole/comments/1b15jv0/aita_for_making_my_wife_cry_several_times_over/ksd3q4n/" TargetMode="External"/><Relationship Id="rId205" Type="http://schemas.openxmlformats.org/officeDocument/2006/relationships/hyperlink" Target="https://www.reddit.com/r/AmItheAsshole/comments/1b18fhp/aita_for_telling_my_fianc&#233;_she_cant_invite_her/kscw1an/" TargetMode="External"/><Relationship Id="rId412" Type="http://schemas.openxmlformats.org/officeDocument/2006/relationships/hyperlink" Target="https://www.reddit.com/r/AmItheAsshole/comments/1b18fhp/aita_for_telling_my_fianc&#233;_she_cant_invite_her/ksdkvam/" TargetMode="External"/><Relationship Id="rId857" Type="http://schemas.openxmlformats.org/officeDocument/2006/relationships/hyperlink" Target="https://www.reddit.com/r/AmItheAsshole/comments/1b15jv0/aita_for_making_my_wife_cry_several_times_over/ksdcrwa/" TargetMode="External"/><Relationship Id="rId1042" Type="http://schemas.openxmlformats.org/officeDocument/2006/relationships/hyperlink" Target="https://www.reddit.com/r/AmItheAsshole/comments/1b15jv0/aita_for_making_my_wife_cry_several_times_over/ksdmccm/" TargetMode="External"/><Relationship Id="rId1487" Type="http://schemas.openxmlformats.org/officeDocument/2006/relationships/hyperlink" Target="https://www.reddit.com/r/AmItheAsshole/comments/1b0zogp/aita_because_of_my_mom/ksbgu4c/" TargetMode="External"/><Relationship Id="rId1694" Type="http://schemas.openxmlformats.org/officeDocument/2006/relationships/hyperlink" Target="https://www.reddit.com/r/AmItheAsshole/comments/1b0p7sm/aita_for_keeping_my_fianc&#233;s_old_wedding_photos/ks9x8g6/" TargetMode="External"/><Relationship Id="rId717" Type="http://schemas.openxmlformats.org/officeDocument/2006/relationships/hyperlink" Target="https://www.reddit.com/r/AmItheAsshole/comments/1b15jv0/aita_for_making_my_wife_cry_several_times_over/ksdnpb6/" TargetMode="External"/><Relationship Id="rId924" Type="http://schemas.openxmlformats.org/officeDocument/2006/relationships/hyperlink" Target="https://www.reddit.com/r/AmItheAsshole/comments/1b15jv0/aita_for_making_my_wife_cry_several_times_over/ksd9jb5/" TargetMode="External"/><Relationship Id="rId1347" Type="http://schemas.openxmlformats.org/officeDocument/2006/relationships/hyperlink" Target="https://www.reddit.com/r/AmItheAsshole/comments/1b129kb/aita_for_being_sad_because_my_bf_refused_to_bring/ksbx6wh/" TargetMode="External"/><Relationship Id="rId1554" Type="http://schemas.openxmlformats.org/officeDocument/2006/relationships/hyperlink" Target="https://www.reddit.com/r/AmItheAsshole/comments/1b0qmjf/aita_for_not_being_okay_with_my_husband_going/ks9nxn4/" TargetMode="External"/><Relationship Id="rId1761" Type="http://schemas.openxmlformats.org/officeDocument/2006/relationships/hyperlink" Target="https://www.reddit.com/r/AmItheAsshole/comments/1b0p6uh/aita_for_telling_my_wife_to_stop_dying_her_dog/ksakh29/" TargetMode="External"/><Relationship Id="rId53" Type="http://schemas.openxmlformats.org/officeDocument/2006/relationships/hyperlink" Target="https://www.reddit.com/r/AmItheAsshole/comments/1b1csgp/aita_weekend_drinker/ksdssr6/" TargetMode="External"/><Relationship Id="rId1207" Type="http://schemas.openxmlformats.org/officeDocument/2006/relationships/hyperlink" Target="https://www.reddit.com/r/AmItheAsshole/comments/1b147ja/aita_for_using_ac_in_austin_tx/ksceju0/" TargetMode="External"/><Relationship Id="rId1414" Type="http://schemas.openxmlformats.org/officeDocument/2006/relationships/hyperlink" Target="https://www.reddit.com/r/AmItheAsshole/comments/1b11ops/aita_for_ending_a_conflict_in_a_way_my_husband/ksbsnp4/" TargetMode="External"/><Relationship Id="rId1621" Type="http://schemas.openxmlformats.org/officeDocument/2006/relationships/hyperlink" Target="https://www.reddit.com/r/AmItheAsshole/comments/1b0qhrs/aita_for_buying_my_girlfriend_possibly_ex_gf_a/ksaosrc/" TargetMode="External"/><Relationship Id="rId1719" Type="http://schemas.openxmlformats.org/officeDocument/2006/relationships/hyperlink" Target="https://www.reddit.com/r/AmItheAsshole/comments/1b0p6uh/aita_for_telling_my_wife_to_stop_dying_her_dog/ksa524e/" TargetMode="External"/><Relationship Id="rId367" Type="http://schemas.openxmlformats.org/officeDocument/2006/relationships/hyperlink" Target="https://www.reddit.com/r/AmItheAsshole/comments/1b18fhp/aita_for_telling_my_fianc&#233;_she_cant_invite_her/ksd08fl/" TargetMode="External"/><Relationship Id="rId574" Type="http://schemas.openxmlformats.org/officeDocument/2006/relationships/hyperlink" Target="https://www.reddit.com/r/AmItheAsshole/comments/1b15jv0/aita_for_making_my_wife_cry_several_times_over/kscs1dj/" TargetMode="External"/><Relationship Id="rId227" Type="http://schemas.openxmlformats.org/officeDocument/2006/relationships/hyperlink" Target="https://www.reddit.com/r/AmItheAsshole/comments/1b18fhp/aita_for_telling_my_fianc&#233;_she_cant_invite_her/ksd0l1t/" TargetMode="External"/><Relationship Id="rId781" Type="http://schemas.openxmlformats.org/officeDocument/2006/relationships/hyperlink" Target="https://www.reddit.com/r/AmItheAsshole/comments/1b15jv0/aita_for_making_my_wife_cry_several_times_over/ksdnjag/" TargetMode="External"/><Relationship Id="rId879" Type="http://schemas.openxmlformats.org/officeDocument/2006/relationships/hyperlink" Target="https://www.reddit.com/r/AmItheAsshole/comments/1b15jv0/aita_for_making_my_wife_cry_several_times_over/ksdpym9/" TargetMode="External"/><Relationship Id="rId434" Type="http://schemas.openxmlformats.org/officeDocument/2006/relationships/hyperlink" Target="https://www.reddit.com/r/AmItheAsshole/comments/1b18fhp/aita_for_telling_my_fianc&#233;_she_cant_invite_her/ksdxnu9/" TargetMode="External"/><Relationship Id="rId641" Type="http://schemas.openxmlformats.org/officeDocument/2006/relationships/hyperlink" Target="https://www.reddit.com/r/AmItheAsshole/comments/1b15jv0/aita_for_making_my_wife_cry_several_times_over/ksd23ty/" TargetMode="External"/><Relationship Id="rId739" Type="http://schemas.openxmlformats.org/officeDocument/2006/relationships/hyperlink" Target="https://www.reddit.com/r/AmItheAsshole/comments/1b15jv0/aita_for_making_my_wife_cry_several_times_over/ksdrspi/" TargetMode="External"/><Relationship Id="rId1064" Type="http://schemas.openxmlformats.org/officeDocument/2006/relationships/hyperlink" Target="https://www.reddit.com/r/AmItheAsshole/comments/1b15jv0/aita_for_making_my_wife_cry_several_times_over/ksdfqj5/" TargetMode="External"/><Relationship Id="rId1271" Type="http://schemas.openxmlformats.org/officeDocument/2006/relationships/hyperlink" Target="https://www.reddit.com/r/AmItheAsshole/comments/1b13t3z/aita_for_getting_a_tattoo_and_piercings_without/ksdsczy/" TargetMode="External"/><Relationship Id="rId1369" Type="http://schemas.openxmlformats.org/officeDocument/2006/relationships/hyperlink" Target="https://www.reddit.com/r/AmItheAsshole/comments/1b129kb/aita_for_being_sad_because_my_bf_refused_to_bring/ksbxri7/" TargetMode="External"/><Relationship Id="rId1576" Type="http://schemas.openxmlformats.org/officeDocument/2006/relationships/hyperlink" Target="https://www.reddit.com/r/AmItheAsshole/comments/1b0qmjf/aita_for_not_being_okay_with_my_husband_going/ks9yn2c/" TargetMode="External"/><Relationship Id="rId501" Type="http://schemas.openxmlformats.org/officeDocument/2006/relationships/hyperlink" Target="https://www.reddit.com/r/AmItheAsshole/comments/1b15jv0/aita_for_making_my_wife_cry_several_times_over/kscsk15/" TargetMode="External"/><Relationship Id="rId946" Type="http://schemas.openxmlformats.org/officeDocument/2006/relationships/hyperlink" Target="https://www.reddit.com/r/AmItheAsshole/comments/1b15jv0/aita_for_making_my_wife_cry_several_times_over/kscvxti/" TargetMode="External"/><Relationship Id="rId1131" Type="http://schemas.openxmlformats.org/officeDocument/2006/relationships/hyperlink" Target="https://www.reddit.com/r/AmItheAsshole/comments/1b15jv0/aita_for_making_my_wife_cry_several_times_over/ksdpw5w/" TargetMode="External"/><Relationship Id="rId1229" Type="http://schemas.openxmlformats.org/officeDocument/2006/relationships/hyperlink" Target="https://www.reddit.com/r/AmItheAsshole/comments/1b147ja/aita_for_using_ac_in_austin_tx/ksd79ne/" TargetMode="External"/><Relationship Id="rId1783" Type="http://schemas.openxmlformats.org/officeDocument/2006/relationships/hyperlink" Target="https://www.reddit.com/r/AmItheAsshole/comments/1b0nlja/aita_for_saying_i_dont_want_to_go_on_a_trip_for/ks95ypn/" TargetMode="External"/><Relationship Id="rId75" Type="http://schemas.openxmlformats.org/officeDocument/2006/relationships/hyperlink" Target="https://www.reddit.com/r/AmItheAsshole/comments/1b1csgp/aita_weekend_drinker/ksdtlet/" TargetMode="External"/><Relationship Id="rId806" Type="http://schemas.openxmlformats.org/officeDocument/2006/relationships/hyperlink" Target="https://www.reddit.com/r/AmItheAsshole/comments/1b15jv0/aita_for_making_my_wife_cry_several_times_over/kscfrzq/" TargetMode="External"/><Relationship Id="rId1436" Type="http://schemas.openxmlformats.org/officeDocument/2006/relationships/hyperlink" Target="https://www.reddit.com/r/AmItheAsshole/comments/1b10y5y/aita_for_stopping_my_wife_visiting_for_the/ksbq668/" TargetMode="External"/><Relationship Id="rId1643" Type="http://schemas.openxmlformats.org/officeDocument/2006/relationships/hyperlink" Target="https://www.reddit.com/r/AmItheAsshole/comments/1b0qhrs/aita_for_buying_my_girlfriend_possibly_ex_gf_a/ksbmsce/" TargetMode="External"/><Relationship Id="rId1503" Type="http://schemas.openxmlformats.org/officeDocument/2006/relationships/hyperlink" Target="https://www.reddit.com/r/AmItheAsshole/comments/1b0zogp/aita_because_of_my_mom/ksboksc/" TargetMode="External"/><Relationship Id="rId1710" Type="http://schemas.openxmlformats.org/officeDocument/2006/relationships/hyperlink" Target="https://www.reddit.com/r/AmItheAsshole/comments/1b0p6uh/aita_for_telling_my_wife_to_stop_dying_her_dog/ks9d5ga/" TargetMode="External"/><Relationship Id="rId291" Type="http://schemas.openxmlformats.org/officeDocument/2006/relationships/hyperlink" Target="https://www.reddit.com/r/AmItheAsshole/comments/1b18fhp/aita_for_telling_my_fianc&#233;_she_cant_invite_her/ksdk9zf/" TargetMode="External"/><Relationship Id="rId1808" Type="http://schemas.openxmlformats.org/officeDocument/2006/relationships/hyperlink" Target="https://www.reddit.com/r/AmItheAsshole/comments/1b0ltn0/aita_for_not_spending_time_with_my_gf/ks8mzeh/" TargetMode="External"/><Relationship Id="rId151" Type="http://schemas.openxmlformats.org/officeDocument/2006/relationships/hyperlink" Target="https://www.reddit.com/r/AmItheAsshole/comments/1b1blvx/aita_for_not_picking_up_my_dogs_poop/ksddzvn/" TargetMode="External"/><Relationship Id="rId389" Type="http://schemas.openxmlformats.org/officeDocument/2006/relationships/hyperlink" Target="https://www.reddit.com/r/AmItheAsshole/comments/1b18fhp/aita_for_telling_my_fianc&#233;_she_cant_invite_her/ksd2bk3/" TargetMode="External"/><Relationship Id="rId596" Type="http://schemas.openxmlformats.org/officeDocument/2006/relationships/hyperlink" Target="https://www.reddit.com/r/AmItheAsshole/comments/1b15jv0/aita_for_making_my_wife_cry_several_times_over/kscul18/" TargetMode="External"/><Relationship Id="rId249" Type="http://schemas.openxmlformats.org/officeDocument/2006/relationships/hyperlink" Target="https://www.reddit.com/r/AmItheAsshole/comments/1b18fhp/aita_for_telling_my_fianc&#233;_she_cant_invite_her/ksd0mlu/" TargetMode="External"/><Relationship Id="rId456" Type="http://schemas.openxmlformats.org/officeDocument/2006/relationships/hyperlink" Target="https://www.reddit.com/r/AmItheAsshole/comments/1b15jv0/aita_for_making_my_wife_cry_several_times_over/ksci1zi/" TargetMode="External"/><Relationship Id="rId663" Type="http://schemas.openxmlformats.org/officeDocument/2006/relationships/hyperlink" Target="https://www.reddit.com/r/AmItheAsshole/comments/1b15jv0/aita_for_making_my_wife_cry_several_times_over/ksd5h9t/" TargetMode="External"/><Relationship Id="rId870" Type="http://schemas.openxmlformats.org/officeDocument/2006/relationships/hyperlink" Target="https://www.reddit.com/r/AmItheAsshole/comments/1b15jv0/aita_for_making_my_wife_cry_several_times_over/kscy5fu/" TargetMode="External"/><Relationship Id="rId1086" Type="http://schemas.openxmlformats.org/officeDocument/2006/relationships/hyperlink" Target="https://www.reddit.com/r/AmItheAsshole/comments/1b15jv0/aita_for_making_my_wife_cry_several_times_over/ksdn6l7/" TargetMode="External"/><Relationship Id="rId1293" Type="http://schemas.openxmlformats.org/officeDocument/2006/relationships/hyperlink" Target="https://www.reddit.com/r/AmItheAsshole/comments/1b129kb/aita_for_being_sad_because_my_bf_refused_to_bring/ksbzu0k/" TargetMode="External"/><Relationship Id="rId109" Type="http://schemas.openxmlformats.org/officeDocument/2006/relationships/hyperlink" Target="https://www.reddit.com/r/AmItheAsshole/comments/1b1csgp/aita_weekend_drinker/ksdwmrs/" TargetMode="External"/><Relationship Id="rId316" Type="http://schemas.openxmlformats.org/officeDocument/2006/relationships/hyperlink" Target="https://www.reddit.com/r/AmItheAsshole/comments/1b18fhp/aita_for_telling_my_fianc&#233;_she_cant_invite_her/ksd2edw/" TargetMode="External"/><Relationship Id="rId523" Type="http://schemas.openxmlformats.org/officeDocument/2006/relationships/hyperlink" Target="https://www.reddit.com/r/AmItheAsshole/comments/1b15jv0/aita_for_making_my_wife_cry_several_times_over/kscfy8z/" TargetMode="External"/><Relationship Id="rId968" Type="http://schemas.openxmlformats.org/officeDocument/2006/relationships/hyperlink" Target="https://www.reddit.com/r/AmItheAsshole/comments/1b15jv0/aita_for_making_my_wife_cry_several_times_over/kscoial/" TargetMode="External"/><Relationship Id="rId1153" Type="http://schemas.openxmlformats.org/officeDocument/2006/relationships/hyperlink" Target="https://www.reddit.com/r/AmItheAsshole/comments/1b15jv0/aita_for_making_my_wife_cry_several_times_over/ksd7j2n/" TargetMode="External"/><Relationship Id="rId1598" Type="http://schemas.openxmlformats.org/officeDocument/2006/relationships/hyperlink" Target="https://www.reddit.com/r/AmItheAsshole/comments/1b0qlsr/aita_for_not_apologizing_to_my_partner_after/ksa7jax/" TargetMode="External"/><Relationship Id="rId97" Type="http://schemas.openxmlformats.org/officeDocument/2006/relationships/hyperlink" Target="https://www.reddit.com/r/AmItheAsshole/comments/1b1csgp/aita_weekend_drinker/ksdvp9i/" TargetMode="External"/><Relationship Id="rId730" Type="http://schemas.openxmlformats.org/officeDocument/2006/relationships/hyperlink" Target="https://www.reddit.com/r/AmItheAsshole/comments/1b15jv0/aita_for_making_my_wife_cry_several_times_over/ksdqfkt/" TargetMode="External"/><Relationship Id="rId828" Type="http://schemas.openxmlformats.org/officeDocument/2006/relationships/hyperlink" Target="https://www.reddit.com/r/AmItheAsshole/comments/1b15jv0/aita_for_making_my_wife_cry_several_times_over/ksd6cgz/" TargetMode="External"/><Relationship Id="rId1013" Type="http://schemas.openxmlformats.org/officeDocument/2006/relationships/hyperlink" Target="https://www.reddit.com/r/AmItheAsshole/comments/1b15jv0/aita_for_making_my_wife_cry_several_times_over/ksd7jui/" TargetMode="External"/><Relationship Id="rId1360" Type="http://schemas.openxmlformats.org/officeDocument/2006/relationships/hyperlink" Target="https://www.reddit.com/r/AmItheAsshole/comments/1b129kb/aita_for_being_sad_because_my_bf_refused_to_bring/ksda6hw/" TargetMode="External"/><Relationship Id="rId1458" Type="http://schemas.openxmlformats.org/officeDocument/2006/relationships/hyperlink" Target="https://www.reddit.com/r/AmItheAsshole/comments/1b10y5y/aita_for_stopping_my_wife_visiting_for_the/ksbs4ft/" TargetMode="External"/><Relationship Id="rId1665" Type="http://schemas.openxmlformats.org/officeDocument/2006/relationships/hyperlink" Target="https://www.reddit.com/r/AmItheAsshole/comments/1b0qhrs/aita_for_buying_my_girlfriend_possibly_ex_gf_a/ksakqw2/" TargetMode="External"/><Relationship Id="rId1220" Type="http://schemas.openxmlformats.org/officeDocument/2006/relationships/hyperlink" Target="https://www.reddit.com/r/AmItheAsshole/comments/1b147ja/aita_for_using_ac_in_austin_tx/kscaukd/" TargetMode="External"/><Relationship Id="rId1318" Type="http://schemas.openxmlformats.org/officeDocument/2006/relationships/hyperlink" Target="https://www.reddit.com/r/AmItheAsshole/comments/1b129kb/aita_for_being_sad_because_my_bf_refused_to_bring/ksc575o/" TargetMode="External"/><Relationship Id="rId1525" Type="http://schemas.openxmlformats.org/officeDocument/2006/relationships/hyperlink" Target="https://www.reddit.com/r/AmItheAsshole/comments/1b0zogp/aita_because_of_my_mom/ksbz4c4/" TargetMode="External"/><Relationship Id="rId1732" Type="http://schemas.openxmlformats.org/officeDocument/2006/relationships/hyperlink" Target="https://www.reddit.com/r/AmItheAsshole/comments/1b0p6uh/aita_for_telling_my_wife_to_stop_dying_her_dog/ksck3ct/" TargetMode="External"/><Relationship Id="rId24" Type="http://schemas.openxmlformats.org/officeDocument/2006/relationships/hyperlink" Target="https://www.reddit.com/r/AmItheAsshole/comments/1b0tewp/aita_for_asking_my_gf_to_stay_up_later/" TargetMode="External"/><Relationship Id="rId173" Type="http://schemas.openxmlformats.org/officeDocument/2006/relationships/hyperlink" Target="https://www.reddit.com/r/AmItheAsshole/comments/1b1blvx/aita_for_not_picking_up_my_dogs_poop/ksdn4tx/" TargetMode="External"/><Relationship Id="rId380" Type="http://schemas.openxmlformats.org/officeDocument/2006/relationships/hyperlink" Target="https://www.reddit.com/r/AmItheAsshole/comments/1b18fhp/aita_for_telling_my_fianc&#233;_she_cant_invite_her/ksdckmu/" TargetMode="External"/><Relationship Id="rId240" Type="http://schemas.openxmlformats.org/officeDocument/2006/relationships/hyperlink" Target="https://www.reddit.com/r/AmItheAsshole/comments/1b18fhp/aita_for_telling_my_fianc&#233;_she_cant_invite_her/kscy838/" TargetMode="External"/><Relationship Id="rId478" Type="http://schemas.openxmlformats.org/officeDocument/2006/relationships/hyperlink" Target="https://www.reddit.com/r/AmItheAsshole/comments/1b15jv0/aita_for_making_my_wife_cry_several_times_over/kschyvf/" TargetMode="External"/><Relationship Id="rId685" Type="http://schemas.openxmlformats.org/officeDocument/2006/relationships/hyperlink" Target="https://www.reddit.com/r/AmItheAsshole/comments/1b15jv0/aita_for_making_my_wife_cry_several_times_over/ksdfsko/" TargetMode="External"/><Relationship Id="rId892" Type="http://schemas.openxmlformats.org/officeDocument/2006/relationships/hyperlink" Target="https://www.reddit.com/r/AmItheAsshole/comments/1b15jv0/aita_for_making_my_wife_cry_several_times_over/kscil5i/" TargetMode="External"/><Relationship Id="rId100" Type="http://schemas.openxmlformats.org/officeDocument/2006/relationships/hyperlink" Target="https://www.reddit.com/r/AmItheAsshole/comments/1b1csgp/aita_weekend_drinker/ksdy7vx/" TargetMode="External"/><Relationship Id="rId338" Type="http://schemas.openxmlformats.org/officeDocument/2006/relationships/hyperlink" Target="https://www.reddit.com/r/AmItheAsshole/comments/1b18fhp/aita_for_telling_my_fianc&#233;_she_cant_invite_her/ksd6flv/" TargetMode="External"/><Relationship Id="rId545" Type="http://schemas.openxmlformats.org/officeDocument/2006/relationships/hyperlink" Target="https://www.reddit.com/r/AmItheAsshole/comments/1b15jv0/aita_for_making_my_wife_cry_several_times_over/kscf8zp/" TargetMode="External"/><Relationship Id="rId752" Type="http://schemas.openxmlformats.org/officeDocument/2006/relationships/hyperlink" Target="https://www.reddit.com/r/AmItheAsshole/comments/1b15jv0/aita_for_making_my_wife_cry_several_times_over/ksdv91b/" TargetMode="External"/><Relationship Id="rId1175" Type="http://schemas.openxmlformats.org/officeDocument/2006/relationships/hyperlink" Target="https://www.reddit.com/r/AmItheAsshole/comments/1b15jv0/aita_for_making_my_wife_cry_several_times_over/kscyz98/" TargetMode="External"/><Relationship Id="rId1382" Type="http://schemas.openxmlformats.org/officeDocument/2006/relationships/hyperlink" Target="https://www.reddit.com/r/AmItheAsshole/comments/1b129kb/aita_for_being_sad_because_my_bf_refused_to_bring/ksc86b2/" TargetMode="External"/><Relationship Id="rId405" Type="http://schemas.openxmlformats.org/officeDocument/2006/relationships/hyperlink" Target="https://www.reddit.com/r/AmItheAsshole/comments/1b18fhp/aita_for_telling_my_fianc&#233;_she_cant_invite_her/ksd2gnu/" TargetMode="External"/><Relationship Id="rId612" Type="http://schemas.openxmlformats.org/officeDocument/2006/relationships/hyperlink" Target="https://www.reddit.com/r/AmItheAsshole/comments/1b15jv0/aita_for_making_my_wife_cry_several_times_over/kscwbtu/" TargetMode="External"/><Relationship Id="rId1035" Type="http://schemas.openxmlformats.org/officeDocument/2006/relationships/hyperlink" Target="https://www.reddit.com/r/AmItheAsshole/comments/1b15jv0/aita_for_making_my_wife_cry_several_times_over/kscxym9/" TargetMode="External"/><Relationship Id="rId1242" Type="http://schemas.openxmlformats.org/officeDocument/2006/relationships/hyperlink" Target="https://www.reddit.com/r/AmItheAsshole/comments/1b147ja/aita_for_using_ac_in_austin_tx/ksc8f8w/" TargetMode="External"/><Relationship Id="rId1687" Type="http://schemas.openxmlformats.org/officeDocument/2006/relationships/hyperlink" Target="https://www.reddit.com/r/AmItheAsshole/comments/1b0p7sm/aita_for_keeping_my_fianc&#233;s_old_wedding_photos/ks9h6vm/" TargetMode="External"/><Relationship Id="rId917" Type="http://schemas.openxmlformats.org/officeDocument/2006/relationships/hyperlink" Target="https://www.reddit.com/r/AmItheAsshole/comments/1b15jv0/aita_for_making_my_wife_cry_several_times_over/kscr9k5/" TargetMode="External"/><Relationship Id="rId1102" Type="http://schemas.openxmlformats.org/officeDocument/2006/relationships/hyperlink" Target="https://www.reddit.com/r/AmItheAsshole/comments/1b15jv0/aita_for_making_my_wife_cry_several_times_over/kscqt47/" TargetMode="External"/><Relationship Id="rId1547" Type="http://schemas.openxmlformats.org/officeDocument/2006/relationships/hyperlink" Target="https://www.reddit.com/r/AmItheAsshole/comments/1b0tewp/aita_for_asking_my_gf_to_stay_up_later/ksag15f/" TargetMode="External"/><Relationship Id="rId1754" Type="http://schemas.openxmlformats.org/officeDocument/2006/relationships/hyperlink" Target="https://www.reddit.com/r/AmItheAsshole/comments/1b0p6uh/aita_for_telling_my_wife_to_stop_dying_her_dog/ksaeqks/" TargetMode="External"/><Relationship Id="rId46" Type="http://schemas.openxmlformats.org/officeDocument/2006/relationships/hyperlink" Target="https://www.reddit.com/r/AmItheAsshole/comments/1b1c1hc/aita_i_want_my_wife_to_return_my_bday_gift/" TargetMode="External"/><Relationship Id="rId1407" Type="http://schemas.openxmlformats.org/officeDocument/2006/relationships/hyperlink" Target="https://www.reddit.com/r/AmItheAsshole/comments/1b129kb/aita_for_being_sad_because_my_bf_refused_to_bring/kscewcg/" TargetMode="External"/><Relationship Id="rId1614" Type="http://schemas.openxmlformats.org/officeDocument/2006/relationships/hyperlink" Target="https://www.reddit.com/r/AmItheAsshole/comments/1b0qhrs/aita_for_buying_my_girlfriend_possibly_ex_gf_a/ks9lqbg/" TargetMode="External"/><Relationship Id="rId1821" Type="http://schemas.openxmlformats.org/officeDocument/2006/relationships/hyperlink" Target="https://www.reddit.com/r/AmItheAsshole/comments/1b0ltn0/aita_for_not_spending_time_with_my_gf/ks8m1j6/" TargetMode="External"/><Relationship Id="rId195" Type="http://schemas.openxmlformats.org/officeDocument/2006/relationships/hyperlink" Target="https://www.reddit.com/r/AmItheAsshole/comments/1b18fhp/aita_for_telling_my_fianc&#233;_she_cant_invite_her/kscwlqq/" TargetMode="External"/><Relationship Id="rId262" Type="http://schemas.openxmlformats.org/officeDocument/2006/relationships/hyperlink" Target="https://www.reddit.com/r/AmItheAsshole/comments/1b18fhp/aita_for_telling_my_fianc&#233;_she_cant_invite_her/ksd4pxi/" TargetMode="External"/><Relationship Id="rId567" Type="http://schemas.openxmlformats.org/officeDocument/2006/relationships/hyperlink" Target="https://www.reddit.com/r/AmItheAsshole/comments/1b15jv0/aita_for_making_my_wife_cry_several_times_over/kscrmb6/" TargetMode="External"/><Relationship Id="rId1197" Type="http://schemas.openxmlformats.org/officeDocument/2006/relationships/hyperlink" Target="https://www.reddit.com/r/AmItheAsshole/comments/1b147ja/aita_for_using_ac_in_austin_tx/ksc84ho/" TargetMode="External"/><Relationship Id="rId122" Type="http://schemas.openxmlformats.org/officeDocument/2006/relationships/hyperlink" Target="https://www.reddit.com/r/AmItheAsshole/comments/1b1c1hc/aita_i_want_my_wife_to_return_my_bday_gift/ksdpbwa/" TargetMode="External"/><Relationship Id="rId774" Type="http://schemas.openxmlformats.org/officeDocument/2006/relationships/hyperlink" Target="https://www.reddit.com/r/AmItheAsshole/comments/1b15jv0/aita_for_making_my_wife_cry_several_times_over/ksci0m0/" TargetMode="External"/><Relationship Id="rId981" Type="http://schemas.openxmlformats.org/officeDocument/2006/relationships/hyperlink" Target="https://www.reddit.com/r/AmItheAsshole/comments/1b15jv0/aita_for_making_my_wife_cry_several_times_over/ksdgjsv/" TargetMode="External"/><Relationship Id="rId1057" Type="http://schemas.openxmlformats.org/officeDocument/2006/relationships/hyperlink" Target="https://www.reddit.com/r/AmItheAsshole/comments/1b15jv0/aita_for_making_my_wife_cry_several_times_over/ksdlwtt/" TargetMode="External"/><Relationship Id="rId427" Type="http://schemas.openxmlformats.org/officeDocument/2006/relationships/hyperlink" Target="https://www.reddit.com/r/AmItheAsshole/comments/1b18fhp/aita_for_telling_my_fianc&#233;_she_cant_invite_her/ksdbkma/" TargetMode="External"/><Relationship Id="rId634" Type="http://schemas.openxmlformats.org/officeDocument/2006/relationships/hyperlink" Target="https://www.reddit.com/r/AmItheAsshole/comments/1b15jv0/aita_for_making_my_wife_cry_several_times_over/ksd0jzu/" TargetMode="External"/><Relationship Id="rId841" Type="http://schemas.openxmlformats.org/officeDocument/2006/relationships/hyperlink" Target="https://www.reddit.com/r/AmItheAsshole/comments/1b15jv0/aita_for_making_my_wife_cry_several_times_over/kscvi4z/" TargetMode="External"/><Relationship Id="rId1264" Type="http://schemas.openxmlformats.org/officeDocument/2006/relationships/hyperlink" Target="https://www.reddit.com/r/AmItheAsshole/comments/1b13t3z/aita_for_getting_a_tattoo_and_piercings_without/ksc4lg0/" TargetMode="External"/><Relationship Id="rId1471" Type="http://schemas.openxmlformats.org/officeDocument/2006/relationships/hyperlink" Target="https://www.reddit.com/r/AmItheAsshole/comments/1b10y5y/aita_for_stopping_my_wife_visiting_for_the/ksbyo1l/" TargetMode="External"/><Relationship Id="rId1569" Type="http://schemas.openxmlformats.org/officeDocument/2006/relationships/hyperlink" Target="https://www.reddit.com/r/AmItheAsshole/comments/1b0qmjf/aita_for_not_being_okay_with_my_husband_going/ksa91fy/" TargetMode="External"/><Relationship Id="rId701" Type="http://schemas.openxmlformats.org/officeDocument/2006/relationships/hyperlink" Target="https://www.reddit.com/r/AmItheAsshole/comments/1b15jv0/aita_for_making_my_wife_cry_several_times_over/ksdhupc/" TargetMode="External"/><Relationship Id="rId939" Type="http://schemas.openxmlformats.org/officeDocument/2006/relationships/hyperlink" Target="https://www.reddit.com/r/AmItheAsshole/comments/1b15jv0/aita_for_making_my_wife_cry_several_times_over/kscgdbr/" TargetMode="External"/><Relationship Id="rId1124" Type="http://schemas.openxmlformats.org/officeDocument/2006/relationships/hyperlink" Target="https://www.reddit.com/r/AmItheAsshole/comments/1b15jv0/aita_for_making_my_wife_cry_several_times_over/ksdr9yc/" TargetMode="External"/><Relationship Id="rId1331" Type="http://schemas.openxmlformats.org/officeDocument/2006/relationships/hyperlink" Target="https://www.reddit.com/r/AmItheAsshole/comments/1b129kb/aita_for_being_sad_because_my_bf_refused_to_bring/ksbyw7y/" TargetMode="External"/><Relationship Id="rId1776" Type="http://schemas.openxmlformats.org/officeDocument/2006/relationships/hyperlink" Target="https://www.reddit.com/r/AmItheAsshole/comments/1b0p4tq/aita_something_is_always_wrong/ksagend/" TargetMode="External"/><Relationship Id="rId68" Type="http://schemas.openxmlformats.org/officeDocument/2006/relationships/hyperlink" Target="https://www.reddit.com/r/AmItheAsshole/comments/1b1csgp/aita_weekend_drinker/ksdx6xk/" TargetMode="External"/><Relationship Id="rId1429" Type="http://schemas.openxmlformats.org/officeDocument/2006/relationships/hyperlink" Target="https://www.reddit.com/r/AmItheAsshole/comments/1b11ops/aita_for_ending_a_conflict_in_a_way_my_husband/ksc2w3r/" TargetMode="External"/><Relationship Id="rId1636" Type="http://schemas.openxmlformats.org/officeDocument/2006/relationships/hyperlink" Target="https://www.reddit.com/r/AmItheAsshole/comments/1b0qhrs/aita_for_buying_my_girlfriend_possibly_ex_gf_a/ks9nxzp/" TargetMode="External"/><Relationship Id="rId1703" Type="http://schemas.openxmlformats.org/officeDocument/2006/relationships/hyperlink" Target="https://www.reddit.com/r/AmItheAsshole/comments/1b0p7sm/aita_for_keeping_my_fianc&#233;s_old_wedding_photos/ks9xy36/" TargetMode="External"/><Relationship Id="rId284" Type="http://schemas.openxmlformats.org/officeDocument/2006/relationships/hyperlink" Target="https://www.reddit.com/r/AmItheAsshole/comments/1b18fhp/aita_for_telling_my_fianc&#233;_she_cant_invite_her/ksdg0md/" TargetMode="External"/><Relationship Id="rId491" Type="http://schemas.openxmlformats.org/officeDocument/2006/relationships/hyperlink" Target="https://www.reddit.com/r/AmItheAsshole/comments/1b15jv0/aita_for_making_my_wife_cry_several_times_over/ksd5f6h/" TargetMode="External"/><Relationship Id="rId144" Type="http://schemas.openxmlformats.org/officeDocument/2006/relationships/hyperlink" Target="https://www.reddit.com/r/AmItheAsshole/comments/1b1c1hc/aita_i_want_my_wife_to_return_my_bday_gift/ksdt0nb/" TargetMode="External"/><Relationship Id="rId589" Type="http://schemas.openxmlformats.org/officeDocument/2006/relationships/hyperlink" Target="https://www.reddit.com/r/AmItheAsshole/comments/1b15jv0/aita_for_making_my_wife_cry_several_times_over/kscti4w/" TargetMode="External"/><Relationship Id="rId796" Type="http://schemas.openxmlformats.org/officeDocument/2006/relationships/hyperlink" Target="https://www.reddit.com/r/AmItheAsshole/comments/1b15jv0/aita_for_making_my_wife_cry_several_times_over/kscg03c/" TargetMode="External"/><Relationship Id="rId351" Type="http://schemas.openxmlformats.org/officeDocument/2006/relationships/hyperlink" Target="https://www.reddit.com/r/AmItheAsshole/comments/1b18fhp/aita_for_telling_my_fianc&#233;_she_cant_invite_her/ksd5xx6/" TargetMode="External"/><Relationship Id="rId449" Type="http://schemas.openxmlformats.org/officeDocument/2006/relationships/hyperlink" Target="https://www.reddit.com/r/AmItheAsshole/comments/1b16ut4/wibta_if_i_stopped_paying_for_groceries/ksdkty9/" TargetMode="External"/><Relationship Id="rId656" Type="http://schemas.openxmlformats.org/officeDocument/2006/relationships/hyperlink" Target="https://www.reddit.com/r/AmItheAsshole/comments/1b15jv0/aita_for_making_my_wife_cry_several_times_over/ksd3pe4/" TargetMode="External"/><Relationship Id="rId863" Type="http://schemas.openxmlformats.org/officeDocument/2006/relationships/hyperlink" Target="https://www.reddit.com/r/AmItheAsshole/comments/1b15jv0/aita_for_making_my_wife_cry_several_times_over/kscmfae/" TargetMode="External"/><Relationship Id="rId1079" Type="http://schemas.openxmlformats.org/officeDocument/2006/relationships/hyperlink" Target="https://www.reddit.com/r/AmItheAsshole/comments/1b15jv0/aita_for_making_my_wife_cry_several_times_over/kscwwo9/" TargetMode="External"/><Relationship Id="rId1286" Type="http://schemas.openxmlformats.org/officeDocument/2006/relationships/hyperlink" Target="https://www.reddit.com/r/AmItheAsshole/comments/1b129kb/aita_for_being_sad_because_my_bf_refused_to_bring/ksdaegi/" TargetMode="External"/><Relationship Id="rId1493" Type="http://schemas.openxmlformats.org/officeDocument/2006/relationships/hyperlink" Target="https://www.reddit.com/r/AmItheAsshole/comments/1b0zogp/aita_because_of_my_mom/ksbgahx/" TargetMode="External"/><Relationship Id="rId211" Type="http://schemas.openxmlformats.org/officeDocument/2006/relationships/hyperlink" Target="https://www.reddit.com/r/AmItheAsshole/comments/1b18fhp/aita_for_telling_my_fianc&#233;_she_cant_invite_her/kscz6i4/" TargetMode="External"/><Relationship Id="rId309" Type="http://schemas.openxmlformats.org/officeDocument/2006/relationships/hyperlink" Target="https://www.reddit.com/r/AmItheAsshole/comments/1b18fhp/aita_for_telling_my_fianc&#233;_she_cant_invite_her/ksdvvtd/" TargetMode="External"/><Relationship Id="rId516" Type="http://schemas.openxmlformats.org/officeDocument/2006/relationships/hyperlink" Target="https://www.reddit.com/r/AmItheAsshole/comments/1b15jv0/aita_for_making_my_wife_cry_several_times_over/kscnc01/" TargetMode="External"/><Relationship Id="rId1146" Type="http://schemas.openxmlformats.org/officeDocument/2006/relationships/hyperlink" Target="https://www.reddit.com/r/AmItheAsshole/comments/1b15jv0/aita_for_making_my_wife_cry_several_times_over/kscyky2/" TargetMode="External"/><Relationship Id="rId1798" Type="http://schemas.openxmlformats.org/officeDocument/2006/relationships/hyperlink" Target="https://www.reddit.com/r/AmItheAsshole/comments/1b0nann/aita_for_being_frustrated_my_wife_is_changing_my/ks98nuc/" TargetMode="External"/><Relationship Id="rId723" Type="http://schemas.openxmlformats.org/officeDocument/2006/relationships/hyperlink" Target="https://www.reddit.com/r/AmItheAsshole/comments/1b15jv0/aita_for_making_my_wife_cry_several_times_over/ksdonz1/" TargetMode="External"/><Relationship Id="rId930" Type="http://schemas.openxmlformats.org/officeDocument/2006/relationships/hyperlink" Target="https://www.reddit.com/r/AmItheAsshole/comments/1b15jv0/aita_for_making_my_wife_cry_several_times_over/kscsb0s/" TargetMode="External"/><Relationship Id="rId1006" Type="http://schemas.openxmlformats.org/officeDocument/2006/relationships/hyperlink" Target="https://www.reddit.com/r/AmItheAsshole/comments/1b15jv0/aita_for_making_my_wife_cry_several_times_over/kscm786/" TargetMode="External"/><Relationship Id="rId1353" Type="http://schemas.openxmlformats.org/officeDocument/2006/relationships/hyperlink" Target="https://www.reddit.com/r/AmItheAsshole/comments/1b129kb/aita_for_being_sad_because_my_bf_refused_to_bring/ksd17yj/" TargetMode="External"/><Relationship Id="rId1560" Type="http://schemas.openxmlformats.org/officeDocument/2006/relationships/hyperlink" Target="https://www.reddit.com/r/AmItheAsshole/comments/1b0qmjf/aita_for_not_being_okay_with_my_husband_going/ksa306j/" TargetMode="External"/><Relationship Id="rId1658" Type="http://schemas.openxmlformats.org/officeDocument/2006/relationships/hyperlink" Target="https://www.reddit.com/r/AmItheAsshole/comments/1b0qhrs/aita_for_buying_my_girlfriend_possibly_ex_gf_a/ksa1qdb/" TargetMode="External"/><Relationship Id="rId1213" Type="http://schemas.openxmlformats.org/officeDocument/2006/relationships/hyperlink" Target="https://www.reddit.com/r/AmItheAsshole/comments/1b147ja/aita_for_using_ac_in_austin_tx/kscb2uy/" TargetMode="External"/><Relationship Id="rId1420" Type="http://schemas.openxmlformats.org/officeDocument/2006/relationships/hyperlink" Target="https://www.reddit.com/r/AmItheAsshole/comments/1b11ops/aita_for_ending_a_conflict_in_a_way_my_husband/ksbwe3g/" TargetMode="External"/><Relationship Id="rId1518" Type="http://schemas.openxmlformats.org/officeDocument/2006/relationships/hyperlink" Target="https://www.reddit.com/r/AmItheAsshole/comments/1b0zogp/aita_because_of_my_mom/ksbionu/" TargetMode="External"/><Relationship Id="rId1725" Type="http://schemas.openxmlformats.org/officeDocument/2006/relationships/hyperlink" Target="https://www.reddit.com/r/AmItheAsshole/comments/1b0p6uh/aita_for_telling_my_wife_to_stop_dying_her_dog/ksa4dt6/" TargetMode="External"/><Relationship Id="rId17" Type="http://schemas.openxmlformats.org/officeDocument/2006/relationships/hyperlink" Target="https://www.reddit.com/r/AmItheAsshole/comments/1b0p4tq/aita_something_is_always_wrong/" TargetMode="External"/><Relationship Id="rId166" Type="http://schemas.openxmlformats.org/officeDocument/2006/relationships/hyperlink" Target="https://www.reddit.com/r/AmItheAsshole/comments/1b1blvx/aita_for_not_picking_up_my_dogs_poop/ksdnpow/" TargetMode="External"/><Relationship Id="rId373" Type="http://schemas.openxmlformats.org/officeDocument/2006/relationships/hyperlink" Target="https://www.reddit.com/r/AmItheAsshole/comments/1b18fhp/aita_for_telling_my_fianc&#233;_she_cant_invite_her/ksdnonj/" TargetMode="External"/><Relationship Id="rId580" Type="http://schemas.openxmlformats.org/officeDocument/2006/relationships/hyperlink" Target="https://www.reddit.com/r/AmItheAsshole/comments/1b15jv0/aita_for_making_my_wife_cry_several_times_over/kscssuh/" TargetMode="External"/><Relationship Id="rId1" Type="http://schemas.openxmlformats.org/officeDocument/2006/relationships/hyperlink" Target="https://www.reddit.com/r/AmItheAsshole/comments/1b1csgp/aita_weekend_drinker/" TargetMode="External"/><Relationship Id="rId233" Type="http://schemas.openxmlformats.org/officeDocument/2006/relationships/hyperlink" Target="https://www.reddit.com/r/AmItheAsshole/comments/1b18fhp/aita_for_telling_my_fianc&#233;_she_cant_invite_her/ksdhcyl/" TargetMode="External"/><Relationship Id="rId440" Type="http://schemas.openxmlformats.org/officeDocument/2006/relationships/hyperlink" Target="https://www.reddit.com/r/AmItheAsshole/comments/1b16ut4/wibta_if_i_stopped_paying_for_groceries/kscvbb5/" TargetMode="External"/><Relationship Id="rId678" Type="http://schemas.openxmlformats.org/officeDocument/2006/relationships/hyperlink" Target="https://www.reddit.com/r/AmItheAsshole/comments/1b15jv0/aita_for_making_my_wife_cry_several_times_over/ksdc04h/" TargetMode="External"/><Relationship Id="rId885" Type="http://schemas.openxmlformats.org/officeDocument/2006/relationships/hyperlink" Target="https://www.reddit.com/r/AmItheAsshole/comments/1b15jv0/aita_for_making_my_wife_cry_several_times_over/ksd24l8/" TargetMode="External"/><Relationship Id="rId1070" Type="http://schemas.openxmlformats.org/officeDocument/2006/relationships/hyperlink" Target="https://www.reddit.com/r/AmItheAsshole/comments/1b15jv0/aita_for_making_my_wife_cry_several_times_over/ksd1mvw/" TargetMode="External"/><Relationship Id="rId300" Type="http://schemas.openxmlformats.org/officeDocument/2006/relationships/hyperlink" Target="https://www.reddit.com/r/AmItheAsshole/comments/1b18fhp/aita_for_telling_my_fianc&#233;_she_cant_invite_her/ksdpp4c/" TargetMode="External"/><Relationship Id="rId538" Type="http://schemas.openxmlformats.org/officeDocument/2006/relationships/hyperlink" Target="https://www.reddit.com/r/AmItheAsshole/comments/1b15jv0/aita_for_making_my_wife_cry_several_times_over/kscgjwb/" TargetMode="External"/><Relationship Id="rId745" Type="http://schemas.openxmlformats.org/officeDocument/2006/relationships/hyperlink" Target="https://www.reddit.com/r/AmItheAsshole/comments/1b15jv0/aita_for_making_my_wife_cry_several_times_over/ksdtn20/" TargetMode="External"/><Relationship Id="rId952" Type="http://schemas.openxmlformats.org/officeDocument/2006/relationships/hyperlink" Target="https://www.reddit.com/r/AmItheAsshole/comments/1b15jv0/aita_for_making_my_wife_cry_several_times_over/ksdutjx/" TargetMode="External"/><Relationship Id="rId1168" Type="http://schemas.openxmlformats.org/officeDocument/2006/relationships/hyperlink" Target="https://www.reddit.com/r/AmItheAsshole/comments/1b15jv0/aita_for_making_my_wife_cry_several_times_over/kscvvm2/" TargetMode="External"/><Relationship Id="rId1375" Type="http://schemas.openxmlformats.org/officeDocument/2006/relationships/hyperlink" Target="https://www.reddit.com/r/AmItheAsshole/comments/1b129kb/aita_for_being_sad_because_my_bf_refused_to_bring/ksd2944/" TargetMode="External"/><Relationship Id="rId1582" Type="http://schemas.openxmlformats.org/officeDocument/2006/relationships/hyperlink" Target="https://www.reddit.com/r/AmItheAsshole/comments/1b0qmjf/aita_for_not_being_okay_with_my_husband_going/ks9np3t/" TargetMode="External"/><Relationship Id="rId81" Type="http://schemas.openxmlformats.org/officeDocument/2006/relationships/hyperlink" Target="https://www.reddit.com/r/AmItheAsshole/comments/1b1csgp/aita_weekend_drinker/ksdnvr2/" TargetMode="External"/><Relationship Id="rId605" Type="http://schemas.openxmlformats.org/officeDocument/2006/relationships/hyperlink" Target="https://www.reddit.com/r/AmItheAsshole/comments/1b15jv0/aita_for_making_my_wife_cry_several_times_over/kscvs1v/" TargetMode="External"/><Relationship Id="rId812" Type="http://schemas.openxmlformats.org/officeDocument/2006/relationships/hyperlink" Target="https://www.reddit.com/r/AmItheAsshole/comments/1b15jv0/aita_for_making_my_wife_cry_several_times_over/kschshl/" TargetMode="External"/><Relationship Id="rId1028" Type="http://schemas.openxmlformats.org/officeDocument/2006/relationships/hyperlink" Target="https://www.reddit.com/r/AmItheAsshole/comments/1b15jv0/aita_for_making_my_wife_cry_several_times_over/kscqpmt/" TargetMode="External"/><Relationship Id="rId1235" Type="http://schemas.openxmlformats.org/officeDocument/2006/relationships/hyperlink" Target="https://www.reddit.com/r/AmItheAsshole/comments/1b147ja/aita_for_using_ac_in_austin_tx/ksc7kru/" TargetMode="External"/><Relationship Id="rId1442" Type="http://schemas.openxmlformats.org/officeDocument/2006/relationships/hyperlink" Target="https://www.reddit.com/r/AmItheAsshole/comments/1b10y5y/aita_for_stopping_my_wife_visiting_for_the/ksbmq98/" TargetMode="External"/><Relationship Id="rId1302" Type="http://schemas.openxmlformats.org/officeDocument/2006/relationships/hyperlink" Target="https://www.reddit.com/r/AmItheAsshole/comments/1b129kb/aita_for_being_sad_because_my_bf_refused_to_bring/ksbuwey/" TargetMode="External"/><Relationship Id="rId1747" Type="http://schemas.openxmlformats.org/officeDocument/2006/relationships/hyperlink" Target="https://www.reddit.com/r/AmItheAsshole/comments/1b0p6uh/aita_for_telling_my_wife_to_stop_dying_her_dog/ks9edqd/" TargetMode="External"/><Relationship Id="rId39" Type="http://schemas.openxmlformats.org/officeDocument/2006/relationships/hyperlink" Target="https://www.reddit.com/r/AmItheAsshole/comments/1b13t3z/aita_for_getting_a_tattoo_and_piercings_without/" TargetMode="External"/><Relationship Id="rId1607" Type="http://schemas.openxmlformats.org/officeDocument/2006/relationships/hyperlink" Target="https://www.reddit.com/r/AmItheAsshole/comments/1b0qlsr/aita_for_not_apologizing_to_my_partner_after/ks9teoq/" TargetMode="External"/><Relationship Id="rId1814" Type="http://schemas.openxmlformats.org/officeDocument/2006/relationships/hyperlink" Target="https://www.reddit.com/r/AmItheAsshole/comments/1b0ltn0/aita_for_not_spending_time_with_my_gf/ks8y2jb/" TargetMode="External"/><Relationship Id="rId188" Type="http://schemas.openxmlformats.org/officeDocument/2006/relationships/hyperlink" Target="https://www.reddit.com/r/AmItheAsshole/comments/1b18fhp/aita_for_telling_my_fianc&#233;_she_cant_invite_her/kscviyq/" TargetMode="External"/><Relationship Id="rId395" Type="http://schemas.openxmlformats.org/officeDocument/2006/relationships/hyperlink" Target="https://www.reddit.com/r/AmItheAsshole/comments/1b18fhp/aita_for_telling_my_fianc&#233;_she_cant_invite_her/ksdopom/" TargetMode="External"/><Relationship Id="rId255" Type="http://schemas.openxmlformats.org/officeDocument/2006/relationships/hyperlink" Target="https://www.reddit.com/r/AmItheAsshole/comments/1b18fhp/aita_for_telling_my_fianc&#233;_she_cant_invite_her/ksd27l1/" TargetMode="External"/><Relationship Id="rId462" Type="http://schemas.openxmlformats.org/officeDocument/2006/relationships/hyperlink" Target="https://www.reddit.com/r/AmItheAsshole/comments/1b15jv0/aita_for_making_my_wife_cry_several_times_over/kscjswv/" TargetMode="External"/><Relationship Id="rId1092" Type="http://schemas.openxmlformats.org/officeDocument/2006/relationships/hyperlink" Target="https://www.reddit.com/r/AmItheAsshole/comments/1b15jv0/aita_for_making_my_wife_cry_several_times_over/ksd9ece/" TargetMode="External"/><Relationship Id="rId1397" Type="http://schemas.openxmlformats.org/officeDocument/2006/relationships/hyperlink" Target="https://www.reddit.com/r/AmItheAsshole/comments/1b129kb/aita_for_being_sad_because_my_bf_refused_to_bring/ksc9jbp/" TargetMode="External"/><Relationship Id="rId115" Type="http://schemas.openxmlformats.org/officeDocument/2006/relationships/hyperlink" Target="https://www.reddit.com/r/AmItheAsshole/comments/1b1csgp/aita_weekend_drinker/ksdwker/" TargetMode="External"/><Relationship Id="rId322" Type="http://schemas.openxmlformats.org/officeDocument/2006/relationships/hyperlink" Target="https://www.reddit.com/r/AmItheAsshole/comments/1b18fhp/aita_for_telling_my_fianc&#233;_she_cant_invite_her/ksd66z4/" TargetMode="External"/><Relationship Id="rId767" Type="http://schemas.openxmlformats.org/officeDocument/2006/relationships/hyperlink" Target="https://www.reddit.com/r/AmItheAsshole/comments/1b15jv0/aita_for_making_my_wife_cry_several_times_over/kscivhc/" TargetMode="External"/><Relationship Id="rId974" Type="http://schemas.openxmlformats.org/officeDocument/2006/relationships/hyperlink" Target="https://www.reddit.com/r/AmItheAsshole/comments/1b15jv0/aita_for_making_my_wife_cry_several_times_over/ksd7hlx/" TargetMode="External"/><Relationship Id="rId627" Type="http://schemas.openxmlformats.org/officeDocument/2006/relationships/hyperlink" Target="https://www.reddit.com/r/AmItheAsshole/comments/1b15jv0/aita_for_making_my_wife_cry_several_times_over/kscyuyb/" TargetMode="External"/><Relationship Id="rId834" Type="http://schemas.openxmlformats.org/officeDocument/2006/relationships/hyperlink" Target="https://www.reddit.com/r/AmItheAsshole/comments/1b15jv0/aita_for_making_my_wife_cry_several_times_over/ksdy43q/" TargetMode="External"/><Relationship Id="rId1257" Type="http://schemas.openxmlformats.org/officeDocument/2006/relationships/hyperlink" Target="https://www.reddit.com/r/AmItheAsshole/comments/1b147ja/aita_for_using_ac_in_austin_tx/kscegb5/" TargetMode="External"/><Relationship Id="rId1464" Type="http://schemas.openxmlformats.org/officeDocument/2006/relationships/hyperlink" Target="https://www.reddit.com/r/AmItheAsshole/comments/1b10y5y/aita_for_stopping_my_wife_visiting_for_the/ksbwced/" TargetMode="External"/><Relationship Id="rId1671" Type="http://schemas.openxmlformats.org/officeDocument/2006/relationships/hyperlink" Target="https://www.reddit.com/r/AmItheAsshole/comments/1b0qhrs/aita_for_buying_my_girlfriend_possibly_ex_gf_a/kscco5r/" TargetMode="External"/><Relationship Id="rId901" Type="http://schemas.openxmlformats.org/officeDocument/2006/relationships/hyperlink" Target="https://www.reddit.com/r/AmItheAsshole/comments/1b15jv0/aita_for_making_my_wife_cry_several_times_over/kscpuly/" TargetMode="External"/><Relationship Id="rId1117" Type="http://schemas.openxmlformats.org/officeDocument/2006/relationships/hyperlink" Target="https://www.reddit.com/r/AmItheAsshole/comments/1b15jv0/aita_for_making_my_wife_cry_several_times_over/kscwm5g/" TargetMode="External"/><Relationship Id="rId1324" Type="http://schemas.openxmlformats.org/officeDocument/2006/relationships/hyperlink" Target="https://www.reddit.com/r/AmItheAsshole/comments/1b129kb/aita_for_being_sad_because_my_bf_refused_to_bring/ksbzymj/" TargetMode="External"/><Relationship Id="rId1531" Type="http://schemas.openxmlformats.org/officeDocument/2006/relationships/hyperlink" Target="https://www.reddit.com/r/AmItheAsshole/comments/1b0xkqg/aita_for_not_wanting_my_boyfriends_mom_to_move_in/ksaxgz8/" TargetMode="External"/><Relationship Id="rId1769" Type="http://schemas.openxmlformats.org/officeDocument/2006/relationships/hyperlink" Target="https://www.reddit.com/r/AmItheAsshole/comments/1b0p4tq/aita_something_is_always_wrong/ks9r6se/" TargetMode="External"/><Relationship Id="rId30" Type="http://schemas.openxmlformats.org/officeDocument/2006/relationships/hyperlink" Target="https://www.reddit.com/r/AmItheAsshole/comments/1b0xkqg/aita_for_not_wanting_my_boyfriends_mom_to_move_in/" TargetMode="External"/><Relationship Id="rId1629" Type="http://schemas.openxmlformats.org/officeDocument/2006/relationships/hyperlink" Target="https://www.reddit.com/r/AmItheAsshole/comments/1b0qhrs/aita_for_buying_my_girlfriend_possibly_ex_gf_a/ksc14rm/" TargetMode="External"/><Relationship Id="rId1836" Type="http://schemas.openxmlformats.org/officeDocument/2006/relationships/hyperlink" Target="https://www.reddit.com/r/AmItheAsshole/comments/1b0ltn0/aita_for_not_spending_time_with_my_gf/ks91kjh/" TargetMode="External"/><Relationship Id="rId277" Type="http://schemas.openxmlformats.org/officeDocument/2006/relationships/hyperlink" Target="https://www.reddit.com/r/AmItheAsshole/comments/1b18fhp/aita_for_telling_my_fianc&#233;_she_cant_invite_her/ksdcsew/" TargetMode="External"/><Relationship Id="rId484" Type="http://schemas.openxmlformats.org/officeDocument/2006/relationships/hyperlink" Target="https://www.reddit.com/r/AmItheAsshole/comments/1b15jv0/aita_for_making_my_wife_cry_several_times_over/kscq77f/" TargetMode="External"/><Relationship Id="rId137" Type="http://schemas.openxmlformats.org/officeDocument/2006/relationships/hyperlink" Target="https://www.reddit.com/r/AmItheAsshole/comments/1b1c1hc/aita_i_want_my_wife_to_return_my_bday_gift/ksdsito/" TargetMode="External"/><Relationship Id="rId344" Type="http://schemas.openxmlformats.org/officeDocument/2006/relationships/hyperlink" Target="https://www.reddit.com/r/AmItheAsshole/comments/1b18fhp/aita_for_telling_my_fianc&#233;_she_cant_invite_her/ksdmj5y/" TargetMode="External"/><Relationship Id="rId691" Type="http://schemas.openxmlformats.org/officeDocument/2006/relationships/hyperlink" Target="https://www.reddit.com/r/AmItheAsshole/comments/1b15jv0/aita_for_making_my_wife_cry_several_times_over/ksdgwzc/" TargetMode="External"/><Relationship Id="rId789" Type="http://schemas.openxmlformats.org/officeDocument/2006/relationships/hyperlink" Target="https://www.reddit.com/r/AmItheAsshole/comments/1b15jv0/aita_for_making_my_wife_cry_several_times_over/kscoxs1/" TargetMode="External"/><Relationship Id="rId996" Type="http://schemas.openxmlformats.org/officeDocument/2006/relationships/hyperlink" Target="https://www.reddit.com/r/AmItheAsshole/comments/1b15jv0/aita_for_making_my_wife_cry_several_times_over/ksdphrt/" TargetMode="External"/><Relationship Id="rId551" Type="http://schemas.openxmlformats.org/officeDocument/2006/relationships/hyperlink" Target="https://www.reddit.com/r/AmItheAsshole/comments/1b15jv0/aita_for_making_my_wife_cry_several_times_over/kscnncf/" TargetMode="External"/><Relationship Id="rId649" Type="http://schemas.openxmlformats.org/officeDocument/2006/relationships/hyperlink" Target="https://www.reddit.com/r/AmItheAsshole/comments/1b15jv0/aita_for_making_my_wife_cry_several_times_over/ksd2qhh/" TargetMode="External"/><Relationship Id="rId856" Type="http://schemas.openxmlformats.org/officeDocument/2006/relationships/hyperlink" Target="https://www.reddit.com/r/AmItheAsshole/comments/1b15jv0/aita_for_making_my_wife_cry_several_times_over/kscplj7/" TargetMode="External"/><Relationship Id="rId1181" Type="http://schemas.openxmlformats.org/officeDocument/2006/relationships/hyperlink" Target="https://www.reddit.com/r/AmItheAsshole/comments/1b15jv0/aita_for_making_my_wife_cry_several_times_over/kscwznu/" TargetMode="External"/><Relationship Id="rId1279" Type="http://schemas.openxmlformats.org/officeDocument/2006/relationships/hyperlink" Target="https://www.reddit.com/r/AmItheAsshole/comments/1b129kb/aita_for_being_sad_because_my_bf_refused_to_bring/ksby459/" TargetMode="External"/><Relationship Id="rId1486" Type="http://schemas.openxmlformats.org/officeDocument/2006/relationships/hyperlink" Target="https://www.reddit.com/r/AmItheAsshole/comments/1b0zogp/aita_because_of_my_mom/ksbd7vp/" TargetMode="External"/><Relationship Id="rId204" Type="http://schemas.openxmlformats.org/officeDocument/2006/relationships/hyperlink" Target="https://www.reddit.com/r/AmItheAsshole/comments/1b18fhp/aita_for_telling_my_fianc&#233;_she_cant_invite_her/kscuc2p/" TargetMode="External"/><Relationship Id="rId411" Type="http://schemas.openxmlformats.org/officeDocument/2006/relationships/hyperlink" Target="https://www.reddit.com/r/AmItheAsshole/comments/1b18fhp/aita_for_telling_my_fianc&#233;_she_cant_invite_her/ksdp4dq/" TargetMode="External"/><Relationship Id="rId509" Type="http://schemas.openxmlformats.org/officeDocument/2006/relationships/hyperlink" Target="https://www.reddit.com/r/AmItheAsshole/comments/1b15jv0/aita_for_making_my_wife_cry_several_times_over/kscv9pv/" TargetMode="External"/><Relationship Id="rId1041" Type="http://schemas.openxmlformats.org/officeDocument/2006/relationships/hyperlink" Target="https://www.reddit.com/r/AmItheAsshole/comments/1b15jv0/aita_for_making_my_wife_cry_several_times_over/ksctsjx/" TargetMode="External"/><Relationship Id="rId1139" Type="http://schemas.openxmlformats.org/officeDocument/2006/relationships/hyperlink" Target="https://www.reddit.com/r/AmItheAsshole/comments/1b15jv0/aita_for_making_my_wife_cry_several_times_over/kscw6v1/" TargetMode="External"/><Relationship Id="rId1346" Type="http://schemas.openxmlformats.org/officeDocument/2006/relationships/hyperlink" Target="https://www.reddit.com/r/AmItheAsshole/comments/1b129kb/aita_for_being_sad_because_my_bf_refused_to_bring/ksbx6sz/" TargetMode="External"/><Relationship Id="rId1693" Type="http://schemas.openxmlformats.org/officeDocument/2006/relationships/hyperlink" Target="https://www.reddit.com/r/AmItheAsshole/comments/1b0p7sm/aita_for_keeping_my_fianc&#233;s_old_wedding_photos/ks9wp7a/" TargetMode="External"/><Relationship Id="rId716" Type="http://schemas.openxmlformats.org/officeDocument/2006/relationships/hyperlink" Target="https://www.reddit.com/r/AmItheAsshole/comments/1b15jv0/aita_for_making_my_wife_cry_several_times_over/ksdnm3o/" TargetMode="External"/><Relationship Id="rId923" Type="http://schemas.openxmlformats.org/officeDocument/2006/relationships/hyperlink" Target="https://www.reddit.com/r/AmItheAsshole/comments/1b15jv0/aita_for_making_my_wife_cry_several_times_over/kscsfx6/" TargetMode="External"/><Relationship Id="rId1553" Type="http://schemas.openxmlformats.org/officeDocument/2006/relationships/hyperlink" Target="https://www.reddit.com/r/AmItheAsshole/comments/1b0qmjf/aita_for_not_being_okay_with_my_husband_going/ks9ogez/" TargetMode="External"/><Relationship Id="rId1760" Type="http://schemas.openxmlformats.org/officeDocument/2006/relationships/hyperlink" Target="https://www.reddit.com/r/AmItheAsshole/comments/1b0p6uh/aita_for_telling_my_wife_to_stop_dying_her_dog/ksaicce/" TargetMode="External"/><Relationship Id="rId52" Type="http://schemas.openxmlformats.org/officeDocument/2006/relationships/hyperlink" Target="https://www.reddit.com/r/AmItheAsshole/comments/1b1csgp/aita_weekend_drinker/ksdph48/" TargetMode="External"/><Relationship Id="rId1206" Type="http://schemas.openxmlformats.org/officeDocument/2006/relationships/hyperlink" Target="https://www.reddit.com/r/AmItheAsshole/comments/1b147ja/aita_for_using_ac_in_austin_tx/kscbgdy/" TargetMode="External"/><Relationship Id="rId1413" Type="http://schemas.openxmlformats.org/officeDocument/2006/relationships/hyperlink" Target="https://www.reddit.com/r/AmItheAsshole/comments/1b11ops/aita_for_ending_a_conflict_in_a_way_my_husband/ksbsplb/" TargetMode="External"/><Relationship Id="rId1620" Type="http://schemas.openxmlformats.org/officeDocument/2006/relationships/hyperlink" Target="https://www.reddit.com/r/AmItheAsshole/comments/1b0qhrs/aita_for_buying_my_girlfriend_possibly_ex_gf_a/ks9yin2/" TargetMode="External"/><Relationship Id="rId1718" Type="http://schemas.openxmlformats.org/officeDocument/2006/relationships/hyperlink" Target="https://www.reddit.com/r/AmItheAsshole/comments/1b0p6uh/aita_for_telling_my_wife_to_stop_dying_her_dog/ks9ha1v/" TargetMode="External"/><Relationship Id="rId299" Type="http://schemas.openxmlformats.org/officeDocument/2006/relationships/hyperlink" Target="https://www.reddit.com/r/AmItheAsshole/comments/1b18fhp/aita_for_telling_my_fianc&#233;_she_cant_invite_her/ksdpd36/" TargetMode="External"/><Relationship Id="rId159" Type="http://schemas.openxmlformats.org/officeDocument/2006/relationships/hyperlink" Target="https://www.reddit.com/r/AmItheAsshole/comments/1b1blvx/aita_for_not_picking_up_my_dogs_poop/ksdjvia/" TargetMode="External"/><Relationship Id="rId366" Type="http://schemas.openxmlformats.org/officeDocument/2006/relationships/hyperlink" Target="https://www.reddit.com/r/AmItheAsshole/comments/1b18fhp/aita_for_telling_my_fianc&#233;_she_cant_invite_her/ksdu4i2/" TargetMode="External"/><Relationship Id="rId573" Type="http://schemas.openxmlformats.org/officeDocument/2006/relationships/hyperlink" Target="https://www.reddit.com/r/AmItheAsshole/comments/1b15jv0/aita_for_making_my_wife_cry_several_times_over/kscs0ha/" TargetMode="External"/><Relationship Id="rId780" Type="http://schemas.openxmlformats.org/officeDocument/2006/relationships/hyperlink" Target="https://www.reddit.com/r/AmItheAsshole/comments/1b15jv0/aita_for_making_my_wife_cry_several_times_over/kscy0un/" TargetMode="External"/><Relationship Id="rId226" Type="http://schemas.openxmlformats.org/officeDocument/2006/relationships/hyperlink" Target="https://www.reddit.com/r/AmItheAsshole/comments/1b18fhp/aita_for_telling_my_fianc&#233;_she_cant_invite_her/ksd01vc/" TargetMode="External"/><Relationship Id="rId433" Type="http://schemas.openxmlformats.org/officeDocument/2006/relationships/hyperlink" Target="https://www.reddit.com/r/AmItheAsshole/comments/1b18fhp/aita_for_telling_my_fianc&#233;_she_cant_invite_her/ksdu6nq/" TargetMode="External"/><Relationship Id="rId878" Type="http://schemas.openxmlformats.org/officeDocument/2006/relationships/hyperlink" Target="https://www.reddit.com/r/AmItheAsshole/comments/1b15jv0/aita_for_making_my_wife_cry_several_times_over/ksch8i3/" TargetMode="External"/><Relationship Id="rId1063" Type="http://schemas.openxmlformats.org/officeDocument/2006/relationships/hyperlink" Target="https://www.reddit.com/r/AmItheAsshole/comments/1b15jv0/aita_for_making_my_wife_cry_several_times_over/ksdezfa/" TargetMode="External"/><Relationship Id="rId1270" Type="http://schemas.openxmlformats.org/officeDocument/2006/relationships/hyperlink" Target="https://www.reddit.com/r/AmItheAsshole/comments/1b13t3z/aita_for_getting_a_tattoo_and_piercings_without/kscjj5a/" TargetMode="External"/><Relationship Id="rId640" Type="http://schemas.openxmlformats.org/officeDocument/2006/relationships/hyperlink" Target="https://www.reddit.com/r/AmItheAsshole/comments/1b15jv0/aita_for_making_my_wife_cry_several_times_over/ksd239n/" TargetMode="External"/><Relationship Id="rId738" Type="http://schemas.openxmlformats.org/officeDocument/2006/relationships/hyperlink" Target="https://www.reddit.com/r/AmItheAsshole/comments/1b15jv0/aita_for_making_my_wife_cry_several_times_over/ksdrsm1/" TargetMode="External"/><Relationship Id="rId945" Type="http://schemas.openxmlformats.org/officeDocument/2006/relationships/hyperlink" Target="https://www.reddit.com/r/AmItheAsshole/comments/1b15jv0/aita_for_making_my_wife_cry_several_times_over/kscxbxo/" TargetMode="External"/><Relationship Id="rId1368" Type="http://schemas.openxmlformats.org/officeDocument/2006/relationships/hyperlink" Target="https://www.reddit.com/r/AmItheAsshole/comments/1b129kb/aita_for_being_sad_because_my_bf_refused_to_bring/kscb2ww/" TargetMode="External"/><Relationship Id="rId1575" Type="http://schemas.openxmlformats.org/officeDocument/2006/relationships/hyperlink" Target="https://www.reddit.com/r/AmItheAsshole/comments/1b0qmjf/aita_for_not_being_okay_with_my_husband_going/ks9nbtb/" TargetMode="External"/><Relationship Id="rId1782" Type="http://schemas.openxmlformats.org/officeDocument/2006/relationships/hyperlink" Target="https://www.reddit.com/r/AmItheAsshole/comments/1b0nlja/aita_for_saying_i_dont_want_to_go_on_a_trip_for/ks8z3tw/" TargetMode="External"/><Relationship Id="rId74" Type="http://schemas.openxmlformats.org/officeDocument/2006/relationships/hyperlink" Target="https://www.reddit.com/r/AmItheAsshole/comments/1b1csgp/aita_weekend_drinker/ksdnqtg/" TargetMode="External"/><Relationship Id="rId500" Type="http://schemas.openxmlformats.org/officeDocument/2006/relationships/hyperlink" Target="https://www.reddit.com/r/AmItheAsshole/comments/1b15jv0/aita_for_making_my_wife_cry_several_times_over/kscrg5y/" TargetMode="External"/><Relationship Id="rId805" Type="http://schemas.openxmlformats.org/officeDocument/2006/relationships/hyperlink" Target="https://www.reddit.com/r/AmItheAsshole/comments/1b15jv0/aita_for_making_my_wife_cry_several_times_over/kscpm9a/" TargetMode="External"/><Relationship Id="rId1130" Type="http://schemas.openxmlformats.org/officeDocument/2006/relationships/hyperlink" Target="https://www.reddit.com/r/AmItheAsshole/comments/1b15jv0/aita_for_making_my_wife_cry_several_times_over/ksd0gpb/" TargetMode="External"/><Relationship Id="rId1228" Type="http://schemas.openxmlformats.org/officeDocument/2006/relationships/hyperlink" Target="https://www.reddit.com/r/AmItheAsshole/comments/1b147ja/aita_for_using_ac_in_austin_tx/ksc9wxn/" TargetMode="External"/><Relationship Id="rId1435" Type="http://schemas.openxmlformats.org/officeDocument/2006/relationships/hyperlink" Target="https://www.reddit.com/r/AmItheAsshole/comments/1b10y5y/aita_for_stopping_my_wife_visiting_for_the/ksbmv9w/" TargetMode="External"/><Relationship Id="rId1642" Type="http://schemas.openxmlformats.org/officeDocument/2006/relationships/hyperlink" Target="https://www.reddit.com/r/AmItheAsshole/comments/1b0qhrs/aita_for_buying_my_girlfriend_possibly_ex_gf_a/ksbmvki/" TargetMode="External"/><Relationship Id="rId1502" Type="http://schemas.openxmlformats.org/officeDocument/2006/relationships/hyperlink" Target="https://www.reddit.com/r/AmItheAsshole/comments/1b0zogp/aita_because_of_my_mom/ksbjpsy/" TargetMode="External"/><Relationship Id="rId1807" Type="http://schemas.openxmlformats.org/officeDocument/2006/relationships/hyperlink" Target="https://www.reddit.com/r/AmItheAsshole/comments/1b0ltn0/aita_for_not_spending_time_with_my_gf/ks8mqhw/" TargetMode="External"/><Relationship Id="rId290" Type="http://schemas.openxmlformats.org/officeDocument/2006/relationships/hyperlink" Target="https://www.reddit.com/r/AmItheAsshole/comments/1b18fhp/aita_for_telling_my_fianc&#233;_she_cant_invite_her/ksdjpyf/" TargetMode="External"/><Relationship Id="rId388" Type="http://schemas.openxmlformats.org/officeDocument/2006/relationships/hyperlink" Target="https://www.reddit.com/r/AmItheAsshole/comments/1b18fhp/aita_for_telling_my_fianc&#233;_she_cant_invite_her/ksdmdcb/" TargetMode="External"/><Relationship Id="rId150" Type="http://schemas.openxmlformats.org/officeDocument/2006/relationships/hyperlink" Target="https://www.reddit.com/r/AmItheAsshole/comments/1b1blvx/aita_for_not_picking_up_my_dogs_poop/ksdpat5/" TargetMode="External"/><Relationship Id="rId595" Type="http://schemas.openxmlformats.org/officeDocument/2006/relationships/hyperlink" Target="https://www.reddit.com/r/AmItheAsshole/comments/1b15jv0/aita_for_making_my_wife_cry_several_times_over/kscuiq6/" TargetMode="External"/><Relationship Id="rId248" Type="http://schemas.openxmlformats.org/officeDocument/2006/relationships/hyperlink" Target="https://www.reddit.com/r/AmItheAsshole/comments/1b18fhp/aita_for_telling_my_fianc&#233;_she_cant_invite_her/ksd0k43/" TargetMode="External"/><Relationship Id="rId455" Type="http://schemas.openxmlformats.org/officeDocument/2006/relationships/hyperlink" Target="https://www.reddit.com/r/AmItheAsshole/comments/1b15jv0/aita_for_making_my_wife_cry_several_times_over/kscfbng/" TargetMode="External"/><Relationship Id="rId662" Type="http://schemas.openxmlformats.org/officeDocument/2006/relationships/hyperlink" Target="https://www.reddit.com/r/AmItheAsshole/comments/1b15jv0/aita_for_making_my_wife_cry_several_times_over/ksd55ho/" TargetMode="External"/><Relationship Id="rId1085" Type="http://schemas.openxmlformats.org/officeDocument/2006/relationships/hyperlink" Target="https://www.reddit.com/r/AmItheAsshole/comments/1b15jv0/aita_for_making_my_wife_cry_several_times_over/kscynx2/" TargetMode="External"/><Relationship Id="rId1292" Type="http://schemas.openxmlformats.org/officeDocument/2006/relationships/hyperlink" Target="https://www.reddit.com/r/AmItheAsshole/comments/1b129kb/aita_for_being_sad_because_my_bf_refused_to_bring/ksbx21q/" TargetMode="External"/><Relationship Id="rId108" Type="http://schemas.openxmlformats.org/officeDocument/2006/relationships/hyperlink" Target="https://www.reddit.com/r/AmItheAsshole/comments/1b1csgp/aita_weekend_drinker/ksdv9na/" TargetMode="External"/><Relationship Id="rId315" Type="http://schemas.openxmlformats.org/officeDocument/2006/relationships/hyperlink" Target="https://www.reddit.com/r/AmItheAsshole/comments/1b18fhp/aita_for_telling_my_fianc&#233;_she_cant_invite_her/ksd6vsx/" TargetMode="External"/><Relationship Id="rId522" Type="http://schemas.openxmlformats.org/officeDocument/2006/relationships/hyperlink" Target="https://www.reddit.com/r/AmItheAsshole/comments/1b15jv0/aita_for_making_my_wife_cry_several_times_over/kscfd18/" TargetMode="External"/><Relationship Id="rId967" Type="http://schemas.openxmlformats.org/officeDocument/2006/relationships/hyperlink" Target="https://www.reddit.com/r/AmItheAsshole/comments/1b15jv0/aita_for_making_my_wife_cry_several_times_over/kscqj95/" TargetMode="External"/><Relationship Id="rId1152" Type="http://schemas.openxmlformats.org/officeDocument/2006/relationships/hyperlink" Target="https://www.reddit.com/r/AmItheAsshole/comments/1b15jv0/aita_for_making_my_wife_cry_several_times_over/ksdawqj/" TargetMode="External"/><Relationship Id="rId1597" Type="http://schemas.openxmlformats.org/officeDocument/2006/relationships/hyperlink" Target="https://www.reddit.com/r/AmItheAsshole/comments/1b0qlsr/aita_for_not_apologizing_to_my_partner_after/ks9ktc1/" TargetMode="External"/><Relationship Id="rId96" Type="http://schemas.openxmlformats.org/officeDocument/2006/relationships/hyperlink" Target="https://www.reddit.com/r/AmItheAsshole/comments/1b1csgp/aita_weekend_drinker/ksdrsf9/" TargetMode="External"/><Relationship Id="rId827" Type="http://schemas.openxmlformats.org/officeDocument/2006/relationships/hyperlink" Target="https://www.reddit.com/r/AmItheAsshole/comments/1b15jv0/aita_for_making_my_wife_cry_several_times_over/kscol95/" TargetMode="External"/><Relationship Id="rId1012" Type="http://schemas.openxmlformats.org/officeDocument/2006/relationships/hyperlink" Target="https://www.reddit.com/r/AmItheAsshole/comments/1b15jv0/aita_for_making_my_wife_cry_several_times_over/ksdood1/" TargetMode="External"/><Relationship Id="rId1457" Type="http://schemas.openxmlformats.org/officeDocument/2006/relationships/hyperlink" Target="https://www.reddit.com/r/AmItheAsshole/comments/1b10y5y/aita_for_stopping_my_wife_visiting_for_the/ksbqswp/" TargetMode="External"/><Relationship Id="rId1664" Type="http://schemas.openxmlformats.org/officeDocument/2006/relationships/hyperlink" Target="https://www.reddit.com/r/AmItheAsshole/comments/1b0qhrs/aita_for_buying_my_girlfriend_possibly_ex_gf_a/ks9y3np/" TargetMode="External"/><Relationship Id="rId1317" Type="http://schemas.openxmlformats.org/officeDocument/2006/relationships/hyperlink" Target="https://www.reddit.com/r/AmItheAsshole/comments/1b129kb/aita_for_being_sad_because_my_bf_refused_to_bring/ksbyaty/" TargetMode="External"/><Relationship Id="rId1524" Type="http://schemas.openxmlformats.org/officeDocument/2006/relationships/hyperlink" Target="https://www.reddit.com/r/AmItheAsshole/comments/1b0zogp/aita_because_of_my_mom/ksbxyk9/" TargetMode="External"/><Relationship Id="rId1731" Type="http://schemas.openxmlformats.org/officeDocument/2006/relationships/hyperlink" Target="https://www.reddit.com/r/AmItheAsshole/comments/1b0p6uh/aita_for_telling_my_wife_to_stop_dying_her_dog/ksa3er1/" TargetMode="External"/><Relationship Id="rId23" Type="http://schemas.openxmlformats.org/officeDocument/2006/relationships/hyperlink" Target="https://www.reddit.com/r/AmItheAsshole/comments/1b0tewp/aita_for_asking_my_gf_to_stay_up_later/" TargetMode="External"/><Relationship Id="rId1829" Type="http://schemas.openxmlformats.org/officeDocument/2006/relationships/hyperlink" Target="https://www.reddit.com/r/AmItheAsshole/comments/1b0ltn0/aita_for_not_spending_time_with_my_gf/ks8tznt/" TargetMode="External"/><Relationship Id="rId172" Type="http://schemas.openxmlformats.org/officeDocument/2006/relationships/hyperlink" Target="https://www.reddit.com/r/AmItheAsshole/comments/1b1blvx/aita_for_not_picking_up_my_dogs_poop/ksde84f/" TargetMode="External"/><Relationship Id="rId477" Type="http://schemas.openxmlformats.org/officeDocument/2006/relationships/hyperlink" Target="https://www.reddit.com/r/AmItheAsshole/comments/1b15jv0/aita_for_making_my_wife_cry_several_times_over/ksco19c/" TargetMode="External"/><Relationship Id="rId684" Type="http://schemas.openxmlformats.org/officeDocument/2006/relationships/hyperlink" Target="https://www.reddit.com/r/AmItheAsshole/comments/1b15jv0/aita_for_making_my_wife_cry_several_times_over/ksdfmfk/" TargetMode="External"/><Relationship Id="rId337" Type="http://schemas.openxmlformats.org/officeDocument/2006/relationships/hyperlink" Target="https://www.reddit.com/r/AmItheAsshole/comments/1b18fhp/aita_for_telling_my_fianc&#233;_she_cant_invite_her/ksd3bh0/" TargetMode="External"/><Relationship Id="rId891" Type="http://schemas.openxmlformats.org/officeDocument/2006/relationships/hyperlink" Target="https://www.reddit.com/r/AmItheAsshole/comments/1b15jv0/aita_for_making_my_wife_cry_several_times_over/kscowux/" TargetMode="External"/><Relationship Id="rId989" Type="http://schemas.openxmlformats.org/officeDocument/2006/relationships/hyperlink" Target="https://www.reddit.com/r/AmItheAsshole/comments/1b15jv0/aita_for_making_my_wife_cry_several_times_over/kscshdj/" TargetMode="External"/><Relationship Id="rId544" Type="http://schemas.openxmlformats.org/officeDocument/2006/relationships/hyperlink" Target="https://www.reddit.com/r/AmItheAsshole/comments/1b15jv0/aita_for_making_my_wife_cry_several_times_over/kscy8au/" TargetMode="External"/><Relationship Id="rId751" Type="http://schemas.openxmlformats.org/officeDocument/2006/relationships/hyperlink" Target="https://www.reddit.com/r/AmItheAsshole/comments/1b15jv0/aita_for_making_my_wife_cry_several_times_over/ksdv5bg/" TargetMode="External"/><Relationship Id="rId849" Type="http://schemas.openxmlformats.org/officeDocument/2006/relationships/hyperlink" Target="https://www.reddit.com/r/AmItheAsshole/comments/1b15jv0/aita_for_making_my_wife_cry_several_times_over/kschjx8/" TargetMode="External"/><Relationship Id="rId1174" Type="http://schemas.openxmlformats.org/officeDocument/2006/relationships/hyperlink" Target="https://www.reddit.com/r/AmItheAsshole/comments/1b15jv0/aita_for_making_my_wife_cry_several_times_over/kscwsyb/" TargetMode="External"/><Relationship Id="rId1381" Type="http://schemas.openxmlformats.org/officeDocument/2006/relationships/hyperlink" Target="https://www.reddit.com/r/AmItheAsshole/comments/1b129kb/aita_for_being_sad_because_my_bf_refused_to_bring/ksd1xfl/" TargetMode="External"/><Relationship Id="rId1479" Type="http://schemas.openxmlformats.org/officeDocument/2006/relationships/hyperlink" Target="https://www.reddit.com/r/AmItheAsshole/comments/1b0zogp/aita_because_of_my_mom/ksbbpb6/" TargetMode="External"/><Relationship Id="rId1686" Type="http://schemas.openxmlformats.org/officeDocument/2006/relationships/hyperlink" Target="https://www.reddit.com/r/AmItheAsshole/comments/1b0p7sm/aita_for_keeping_my_fianc&#233;s_old_wedding_photos/ks9a1k8/" TargetMode="External"/><Relationship Id="rId404" Type="http://schemas.openxmlformats.org/officeDocument/2006/relationships/hyperlink" Target="https://www.reddit.com/r/AmItheAsshole/comments/1b18fhp/aita_for_telling_my_fianc&#233;_she_cant_invite_her/ksd0lcs/" TargetMode="External"/><Relationship Id="rId611" Type="http://schemas.openxmlformats.org/officeDocument/2006/relationships/hyperlink" Target="https://www.reddit.com/r/AmItheAsshole/comments/1b15jv0/aita_for_making_my_wife_cry_several_times_over/kscw6rs/" TargetMode="External"/><Relationship Id="rId1034" Type="http://schemas.openxmlformats.org/officeDocument/2006/relationships/hyperlink" Target="https://www.reddit.com/r/AmItheAsshole/comments/1b15jv0/aita_for_making_my_wife_cry_several_times_over/ksctui1/" TargetMode="External"/><Relationship Id="rId1241" Type="http://schemas.openxmlformats.org/officeDocument/2006/relationships/hyperlink" Target="https://www.reddit.com/r/AmItheAsshole/comments/1b147ja/aita_for_using_ac_in_austin_tx/ksc9313/" TargetMode="External"/><Relationship Id="rId1339" Type="http://schemas.openxmlformats.org/officeDocument/2006/relationships/hyperlink" Target="https://www.reddit.com/r/AmItheAsshole/comments/1b129kb/aita_for_being_sad_because_my_bf_refused_to_bring/ksbyvdk/" TargetMode="External"/><Relationship Id="rId709" Type="http://schemas.openxmlformats.org/officeDocument/2006/relationships/hyperlink" Target="https://www.reddit.com/r/AmItheAsshole/comments/1b15jv0/aita_for_making_my_wife_cry_several_times_over/ksdm83q/" TargetMode="External"/><Relationship Id="rId916" Type="http://schemas.openxmlformats.org/officeDocument/2006/relationships/hyperlink" Target="https://www.reddit.com/r/AmItheAsshole/comments/1b15jv0/aita_for_making_my_wife_cry_several_times_over/ksdwse7/" TargetMode="External"/><Relationship Id="rId1101" Type="http://schemas.openxmlformats.org/officeDocument/2006/relationships/hyperlink" Target="https://www.reddit.com/r/AmItheAsshole/comments/1b15jv0/aita_for_making_my_wife_cry_several_times_over/ksdov16/" TargetMode="External"/><Relationship Id="rId1546" Type="http://schemas.openxmlformats.org/officeDocument/2006/relationships/hyperlink" Target="https://www.reddit.com/r/AmItheAsshole/comments/1b0tewp/aita_for_asking_my_gf_to_stay_up_later/ksa8fv6/" TargetMode="External"/><Relationship Id="rId1753" Type="http://schemas.openxmlformats.org/officeDocument/2006/relationships/hyperlink" Target="https://www.reddit.com/r/AmItheAsshole/comments/1b0p6uh/aita_for_telling_my_wife_to_stop_dying_her_dog/ksahzg8/" TargetMode="External"/><Relationship Id="rId45" Type="http://schemas.openxmlformats.org/officeDocument/2006/relationships/hyperlink" Target="https://www.reddit.com/r/AmItheAsshole/comments/1b1c1hc/aita_i_want_my_wife_to_return_my_bday_gift/" TargetMode="External"/><Relationship Id="rId1406" Type="http://schemas.openxmlformats.org/officeDocument/2006/relationships/hyperlink" Target="https://www.reddit.com/r/AmItheAsshole/comments/1b129kb/aita_for_being_sad_because_my_bf_refused_to_bring/ksc9xx2/" TargetMode="External"/><Relationship Id="rId1613" Type="http://schemas.openxmlformats.org/officeDocument/2006/relationships/hyperlink" Target="https://www.reddit.com/r/AmItheAsshole/comments/1b0qhrs/aita_for_buying_my_girlfriend_possibly_ex_gf_a/ks9s004/" TargetMode="External"/><Relationship Id="rId1820" Type="http://schemas.openxmlformats.org/officeDocument/2006/relationships/hyperlink" Target="https://www.reddit.com/r/AmItheAsshole/comments/1b0ltn0/aita_for_not_spending_time_with_my_gf/ksd9e1f/" TargetMode="External"/><Relationship Id="rId194" Type="http://schemas.openxmlformats.org/officeDocument/2006/relationships/hyperlink" Target="https://www.reddit.com/r/AmItheAsshole/comments/1b18fhp/aita_for_telling_my_fianc&#233;_she_cant_invite_her/kscxqww/" TargetMode="External"/><Relationship Id="rId261" Type="http://schemas.openxmlformats.org/officeDocument/2006/relationships/hyperlink" Target="https://www.reddit.com/r/AmItheAsshole/comments/1b18fhp/aita_for_telling_my_fianc&#233;_she_cant_invite_her/ksd49zu/" TargetMode="External"/><Relationship Id="rId499" Type="http://schemas.openxmlformats.org/officeDocument/2006/relationships/hyperlink" Target="https://www.reddit.com/r/AmItheAsshole/comments/1b15jv0/aita_for_making_my_wife_cry_several_times_over/ksd8j6i/" TargetMode="External"/><Relationship Id="rId359" Type="http://schemas.openxmlformats.org/officeDocument/2006/relationships/hyperlink" Target="https://www.reddit.com/r/AmItheAsshole/comments/1b18fhp/aita_for_telling_my_fianc&#233;_she_cant_invite_her/ksdl7yw/" TargetMode="External"/><Relationship Id="rId566" Type="http://schemas.openxmlformats.org/officeDocument/2006/relationships/hyperlink" Target="https://www.reddit.com/r/AmItheAsshole/comments/1b15jv0/aita_for_making_my_wife_cry_several_times_over/kscrkro/" TargetMode="External"/><Relationship Id="rId773" Type="http://schemas.openxmlformats.org/officeDocument/2006/relationships/hyperlink" Target="https://www.reddit.com/r/AmItheAsshole/comments/1b15jv0/aita_for_making_my_wife_cry_several_times_over/kscltje/" TargetMode="External"/><Relationship Id="rId1196" Type="http://schemas.openxmlformats.org/officeDocument/2006/relationships/hyperlink" Target="https://www.reddit.com/r/AmItheAsshole/comments/1b147ja/aita_for_using_ac_in_austin_tx/kscbhaz/" TargetMode="External"/><Relationship Id="rId121" Type="http://schemas.openxmlformats.org/officeDocument/2006/relationships/hyperlink" Target="https://www.reddit.com/r/AmItheAsshole/comments/1b1c1hc/aita_i_want_my_wife_to_return_my_bday_gift/ksdsg3x/" TargetMode="External"/><Relationship Id="rId219" Type="http://schemas.openxmlformats.org/officeDocument/2006/relationships/hyperlink" Target="https://www.reddit.com/r/AmItheAsshole/comments/1b18fhp/aita_for_telling_my_fianc&#233;_she_cant_invite_her/ksd1tu1/" TargetMode="External"/><Relationship Id="rId426" Type="http://schemas.openxmlformats.org/officeDocument/2006/relationships/hyperlink" Target="https://www.reddit.com/r/AmItheAsshole/comments/1b18fhp/aita_for_telling_my_fianc&#233;_she_cant_invite_her/ksdglue/" TargetMode="External"/><Relationship Id="rId633" Type="http://schemas.openxmlformats.org/officeDocument/2006/relationships/hyperlink" Target="https://www.reddit.com/r/AmItheAsshole/comments/1b15jv0/aita_for_making_my_wife_cry_several_times_over/ksd0fo3/" TargetMode="External"/><Relationship Id="rId980" Type="http://schemas.openxmlformats.org/officeDocument/2006/relationships/hyperlink" Target="https://www.reddit.com/r/AmItheAsshole/comments/1b15jv0/aita_for_making_my_wife_cry_several_times_over/kscvp52/" TargetMode="External"/><Relationship Id="rId1056" Type="http://schemas.openxmlformats.org/officeDocument/2006/relationships/hyperlink" Target="https://www.reddit.com/r/AmItheAsshole/comments/1b15jv0/aita_for_making_my_wife_cry_several_times_over/ksd2mtq/" TargetMode="External"/><Relationship Id="rId1263" Type="http://schemas.openxmlformats.org/officeDocument/2006/relationships/hyperlink" Target="https://www.reddit.com/r/AmItheAsshole/comments/1b13t3z/aita_for_getting_a_tattoo_and_piercings_without/kscd218/" TargetMode="External"/><Relationship Id="rId840" Type="http://schemas.openxmlformats.org/officeDocument/2006/relationships/hyperlink" Target="https://www.reddit.com/r/AmItheAsshole/comments/1b15jv0/aita_for_making_my_wife_cry_several_times_over/kscurvv/" TargetMode="External"/><Relationship Id="rId938" Type="http://schemas.openxmlformats.org/officeDocument/2006/relationships/hyperlink" Target="https://www.reddit.com/r/AmItheAsshole/comments/1b15jv0/aita_for_making_my_wife_cry_several_times_over/kscjify/" TargetMode="External"/><Relationship Id="rId1470" Type="http://schemas.openxmlformats.org/officeDocument/2006/relationships/hyperlink" Target="https://www.reddit.com/r/AmItheAsshole/comments/1b10y5y/aita_for_stopping_my_wife_visiting_for_the/ksbxwul/" TargetMode="External"/><Relationship Id="rId1568" Type="http://schemas.openxmlformats.org/officeDocument/2006/relationships/hyperlink" Target="https://www.reddit.com/r/AmItheAsshole/comments/1b0qmjf/aita_for_not_being_okay_with_my_husband_going/ksa3dj0/" TargetMode="External"/><Relationship Id="rId1775" Type="http://schemas.openxmlformats.org/officeDocument/2006/relationships/hyperlink" Target="https://www.reddit.com/r/AmItheAsshole/comments/1b0p4tq/aita_something_is_always_wrong/ks9inhy/" TargetMode="External"/><Relationship Id="rId67" Type="http://schemas.openxmlformats.org/officeDocument/2006/relationships/hyperlink" Target="https://www.reddit.com/r/AmItheAsshole/comments/1b1csgp/aita_weekend_drinker/ksdn7jv/" TargetMode="External"/><Relationship Id="rId700" Type="http://schemas.openxmlformats.org/officeDocument/2006/relationships/hyperlink" Target="https://www.reddit.com/r/AmItheAsshole/comments/1b15jv0/aita_for_making_my_wife_cry_several_times_over/ksdhow0/" TargetMode="External"/><Relationship Id="rId1123" Type="http://schemas.openxmlformats.org/officeDocument/2006/relationships/hyperlink" Target="https://www.reddit.com/r/AmItheAsshole/comments/1b15jv0/aita_for_making_my_wife_cry_several_times_over/ksdpobh/" TargetMode="External"/><Relationship Id="rId1330" Type="http://schemas.openxmlformats.org/officeDocument/2006/relationships/hyperlink" Target="https://www.reddit.com/r/AmItheAsshole/comments/1b129kb/aita_for_being_sad_because_my_bf_refused_to_bring/ksbybnf/" TargetMode="External"/><Relationship Id="rId1428" Type="http://schemas.openxmlformats.org/officeDocument/2006/relationships/hyperlink" Target="https://www.reddit.com/r/AmItheAsshole/comments/1b11ops/aita_for_ending_a_conflict_in_a_way_my_husband/ksc1x5q/" TargetMode="External"/><Relationship Id="rId1635" Type="http://schemas.openxmlformats.org/officeDocument/2006/relationships/hyperlink" Target="https://www.reddit.com/r/AmItheAsshole/comments/1b0qhrs/aita_for_buying_my_girlfriend_possibly_ex_gf_a/ks9tkfg/" TargetMode="External"/><Relationship Id="rId1702" Type="http://schemas.openxmlformats.org/officeDocument/2006/relationships/hyperlink" Target="https://www.reddit.com/r/AmItheAsshole/comments/1b0p7sm/aita_for_keeping_my_fianc&#233;s_old_wedding_photos/ks9q5lv/" TargetMode="External"/><Relationship Id="rId283" Type="http://schemas.openxmlformats.org/officeDocument/2006/relationships/hyperlink" Target="https://www.reddit.com/r/AmItheAsshole/comments/1b18fhp/aita_for_telling_my_fianc&#233;_she_cant_invite_her/ksdfreb/" TargetMode="External"/><Relationship Id="rId490" Type="http://schemas.openxmlformats.org/officeDocument/2006/relationships/hyperlink" Target="https://www.reddit.com/r/AmItheAsshole/comments/1b15jv0/aita_for_making_my_wife_cry_several_times_over/ksd5aol/" TargetMode="External"/><Relationship Id="rId143" Type="http://schemas.openxmlformats.org/officeDocument/2006/relationships/hyperlink" Target="https://www.reddit.com/r/AmItheAsshole/comments/1b1c1hc/aita_i_want_my_wife_to_return_my_bday_gift/ksdrqoz/" TargetMode="External"/><Relationship Id="rId350" Type="http://schemas.openxmlformats.org/officeDocument/2006/relationships/hyperlink" Target="https://www.reddit.com/r/AmItheAsshole/comments/1b18fhp/aita_for_telling_my_fianc&#233;_she_cant_invite_her/ksddakg/" TargetMode="External"/><Relationship Id="rId588" Type="http://schemas.openxmlformats.org/officeDocument/2006/relationships/hyperlink" Target="https://www.reddit.com/r/AmItheAsshole/comments/1b15jv0/aita_for_making_my_wife_cry_several_times_over/ksctca3/" TargetMode="External"/><Relationship Id="rId795" Type="http://schemas.openxmlformats.org/officeDocument/2006/relationships/hyperlink" Target="https://www.reddit.com/r/AmItheAsshole/comments/1b15jv0/aita_for_making_my_wife_cry_several_times_over/kscon85/" TargetMode="External"/><Relationship Id="rId9" Type="http://schemas.openxmlformats.org/officeDocument/2006/relationships/hyperlink" Target="https://www.reddit.com/r/AmItheAsshole/comments/1b0ltn0/aita_for_not_spending_time_with_my_gf/" TargetMode="External"/><Relationship Id="rId210" Type="http://schemas.openxmlformats.org/officeDocument/2006/relationships/hyperlink" Target="https://www.reddit.com/r/AmItheAsshole/comments/1b18fhp/aita_for_telling_my_fianc&#233;_she_cant_invite_her/kscximd/" TargetMode="External"/><Relationship Id="rId448" Type="http://schemas.openxmlformats.org/officeDocument/2006/relationships/hyperlink" Target="https://www.reddit.com/r/AmItheAsshole/comments/1b16ut4/wibta_if_i_stopped_paying_for_groceries/kscxg88/" TargetMode="External"/><Relationship Id="rId655" Type="http://schemas.openxmlformats.org/officeDocument/2006/relationships/hyperlink" Target="https://www.reddit.com/r/AmItheAsshole/comments/1b15jv0/aita_for_making_my_wife_cry_several_times_over/ksd3pbz/" TargetMode="External"/><Relationship Id="rId862" Type="http://schemas.openxmlformats.org/officeDocument/2006/relationships/hyperlink" Target="https://www.reddit.com/r/AmItheAsshole/comments/1b15jv0/aita_for_making_my_wife_cry_several_times_over/kscpgl8/" TargetMode="External"/><Relationship Id="rId1078" Type="http://schemas.openxmlformats.org/officeDocument/2006/relationships/hyperlink" Target="https://www.reddit.com/r/AmItheAsshole/comments/1b15jv0/aita_for_making_my_wife_cry_several_times_over/ksctoza/" TargetMode="External"/><Relationship Id="rId1285" Type="http://schemas.openxmlformats.org/officeDocument/2006/relationships/hyperlink" Target="https://www.reddit.com/r/AmItheAsshole/comments/1b129kb/aita_for_being_sad_because_my_bf_refused_to_bring/ksdaazy/" TargetMode="External"/><Relationship Id="rId1492" Type="http://schemas.openxmlformats.org/officeDocument/2006/relationships/hyperlink" Target="https://www.reddit.com/r/AmItheAsshole/comments/1b0zogp/aita_because_of_my_mom/ksblrcl/" TargetMode="External"/><Relationship Id="rId308" Type="http://schemas.openxmlformats.org/officeDocument/2006/relationships/hyperlink" Target="https://www.reddit.com/r/AmItheAsshole/comments/1b18fhp/aita_for_telling_my_fianc&#233;_she_cant_invite_her/ksdv3r8/" TargetMode="External"/><Relationship Id="rId515" Type="http://schemas.openxmlformats.org/officeDocument/2006/relationships/hyperlink" Target="https://www.reddit.com/r/AmItheAsshole/comments/1b15jv0/aita_for_making_my_wife_cry_several_times_over/kscmui0/" TargetMode="External"/><Relationship Id="rId722" Type="http://schemas.openxmlformats.org/officeDocument/2006/relationships/hyperlink" Target="https://www.reddit.com/r/AmItheAsshole/comments/1b15jv0/aita_for_making_my_wife_cry_several_times_over/ksdol99/" TargetMode="External"/><Relationship Id="rId1145" Type="http://schemas.openxmlformats.org/officeDocument/2006/relationships/hyperlink" Target="https://www.reddit.com/r/AmItheAsshole/comments/1b15jv0/aita_for_making_my_wife_cry_several_times_over/kscz5pa/" TargetMode="External"/><Relationship Id="rId1352" Type="http://schemas.openxmlformats.org/officeDocument/2006/relationships/hyperlink" Target="https://www.reddit.com/r/AmItheAsshole/comments/1b129kb/aita_for_being_sad_because_my_bf_refused_to_bring/ksd7284/" TargetMode="External"/><Relationship Id="rId1797" Type="http://schemas.openxmlformats.org/officeDocument/2006/relationships/hyperlink" Target="https://www.reddit.com/r/AmItheAsshole/comments/1b0nann/aita_for_being_frustrated_my_wife_is_changing_my/ks8xh5j/" TargetMode="External"/><Relationship Id="rId89" Type="http://schemas.openxmlformats.org/officeDocument/2006/relationships/hyperlink" Target="https://www.reddit.com/r/AmItheAsshole/comments/1b1csgp/aita_weekend_drinker/ksdpb89/" TargetMode="External"/><Relationship Id="rId1005" Type="http://schemas.openxmlformats.org/officeDocument/2006/relationships/hyperlink" Target="https://www.reddit.com/r/AmItheAsshole/comments/1b15jv0/aita_for_making_my_wife_cry_several_times_over/ksdrhew/" TargetMode="External"/><Relationship Id="rId1212" Type="http://schemas.openxmlformats.org/officeDocument/2006/relationships/hyperlink" Target="https://www.reddit.com/r/AmItheAsshole/comments/1b147ja/aita_for_using_ac_in_austin_tx/ksdh4fx/" TargetMode="External"/><Relationship Id="rId1657" Type="http://schemas.openxmlformats.org/officeDocument/2006/relationships/hyperlink" Target="https://www.reddit.com/r/AmItheAsshole/comments/1b0qhrs/aita_for_buying_my_girlfriend_possibly_ex_gf_a/ksa83ff/" TargetMode="External"/><Relationship Id="rId1517" Type="http://schemas.openxmlformats.org/officeDocument/2006/relationships/hyperlink" Target="https://www.reddit.com/r/AmItheAsshole/comments/1b0zogp/aita_because_of_my_mom/ksc2z6a/" TargetMode="External"/><Relationship Id="rId1724" Type="http://schemas.openxmlformats.org/officeDocument/2006/relationships/hyperlink" Target="https://www.reddit.com/r/AmItheAsshole/comments/1b0p6uh/aita_for_telling_my_wife_to_stop_dying_her_dog/ksa9vhg/" TargetMode="External"/><Relationship Id="rId16" Type="http://schemas.openxmlformats.org/officeDocument/2006/relationships/hyperlink" Target="https://www.reddit.com/r/AmItheAsshole/comments/1b0p6uh/aita_for_telling_my_wife_to_stop_dying_her_dog/" TargetMode="External"/><Relationship Id="rId165" Type="http://schemas.openxmlformats.org/officeDocument/2006/relationships/hyperlink" Target="https://www.reddit.com/r/AmItheAsshole/comments/1b1blvx/aita_for_not_picking_up_my_dogs_poop/ksdjfau/" TargetMode="External"/><Relationship Id="rId372" Type="http://schemas.openxmlformats.org/officeDocument/2006/relationships/hyperlink" Target="https://www.reddit.com/r/AmItheAsshole/comments/1b18fhp/aita_for_telling_my_fianc&#233;_she_cant_invite_her/ksd12ix/" TargetMode="External"/><Relationship Id="rId677" Type="http://schemas.openxmlformats.org/officeDocument/2006/relationships/hyperlink" Target="https://www.reddit.com/r/AmItheAsshole/comments/1b15jv0/aita_for_making_my_wife_cry_several_times_over/ksdbzwb/" TargetMode="External"/><Relationship Id="rId232" Type="http://schemas.openxmlformats.org/officeDocument/2006/relationships/hyperlink" Target="https://www.reddit.com/r/AmItheAsshole/comments/1b18fhp/aita_for_telling_my_fianc&#233;_she_cant_invite_her/ksdh0c6/" TargetMode="External"/><Relationship Id="rId884" Type="http://schemas.openxmlformats.org/officeDocument/2006/relationships/hyperlink" Target="https://www.reddit.com/r/AmItheAsshole/comments/1b15jv0/aita_for_making_my_wife_cry_several_times_over/kscp5q9/" TargetMode="External"/><Relationship Id="rId537" Type="http://schemas.openxmlformats.org/officeDocument/2006/relationships/hyperlink" Target="https://www.reddit.com/r/AmItheAsshole/comments/1b15jv0/aita_for_making_my_wife_cry_several_times_over/kscrtci/" TargetMode="External"/><Relationship Id="rId744" Type="http://schemas.openxmlformats.org/officeDocument/2006/relationships/hyperlink" Target="https://www.reddit.com/r/AmItheAsshole/comments/1b15jv0/aita_for_making_my_wife_cry_several_times_over/ksdt26y/" TargetMode="External"/><Relationship Id="rId951" Type="http://schemas.openxmlformats.org/officeDocument/2006/relationships/hyperlink" Target="https://www.reddit.com/r/AmItheAsshole/comments/1b15jv0/aita_for_making_my_wife_cry_several_times_over/kscs2vd/" TargetMode="External"/><Relationship Id="rId1167" Type="http://schemas.openxmlformats.org/officeDocument/2006/relationships/hyperlink" Target="https://www.reddit.com/r/AmItheAsshole/comments/1b15jv0/aita_for_making_my_wife_cry_several_times_over/kscyqvj/" TargetMode="External"/><Relationship Id="rId1374" Type="http://schemas.openxmlformats.org/officeDocument/2006/relationships/hyperlink" Target="https://www.reddit.com/r/AmItheAsshole/comments/1b129kb/aita_for_being_sad_because_my_bf_refused_to_bring/ksc7w4o/" TargetMode="External"/><Relationship Id="rId1581" Type="http://schemas.openxmlformats.org/officeDocument/2006/relationships/hyperlink" Target="https://www.reddit.com/r/AmItheAsshole/comments/1b0qmjf/aita_for_not_being_okay_with_my_husband_going/ks9mjrs/" TargetMode="External"/><Relationship Id="rId1679" Type="http://schemas.openxmlformats.org/officeDocument/2006/relationships/hyperlink" Target="https://www.reddit.com/r/AmItheAsshole/comments/1b0p7sm/aita_for_keeping_my_fianc&#233;s_old_wedding_photos/ks9i9ns/" TargetMode="External"/><Relationship Id="rId80" Type="http://schemas.openxmlformats.org/officeDocument/2006/relationships/hyperlink" Target="https://www.reddit.com/r/AmItheAsshole/comments/1b1csgp/aita_weekend_drinker/ksdw05d/" TargetMode="External"/><Relationship Id="rId604" Type="http://schemas.openxmlformats.org/officeDocument/2006/relationships/hyperlink" Target="https://www.reddit.com/r/AmItheAsshole/comments/1b15jv0/aita_for_making_my_wife_cry_several_times_over/kscvs0b/" TargetMode="External"/><Relationship Id="rId811" Type="http://schemas.openxmlformats.org/officeDocument/2006/relationships/hyperlink" Target="https://www.reddit.com/r/AmItheAsshole/comments/1b15jv0/aita_for_making_my_wife_cry_several_times_over/kscrfro/" TargetMode="External"/><Relationship Id="rId1027" Type="http://schemas.openxmlformats.org/officeDocument/2006/relationships/hyperlink" Target="https://www.reddit.com/r/AmItheAsshole/comments/1b15jv0/aita_for_making_my_wife_cry_several_times_over/ksd2ufo/" TargetMode="External"/><Relationship Id="rId1234" Type="http://schemas.openxmlformats.org/officeDocument/2006/relationships/hyperlink" Target="https://www.reddit.com/r/AmItheAsshole/comments/1b147ja/aita_for_using_ac_in_austin_tx/ksc7lzs/" TargetMode="External"/><Relationship Id="rId1441" Type="http://schemas.openxmlformats.org/officeDocument/2006/relationships/hyperlink" Target="https://www.reddit.com/r/AmItheAsshole/comments/1b10y5y/aita_for_stopping_my_wife_visiting_for_the/ksbqvoh/" TargetMode="External"/><Relationship Id="rId909" Type="http://schemas.openxmlformats.org/officeDocument/2006/relationships/hyperlink" Target="https://www.reddit.com/r/AmItheAsshole/comments/1b15jv0/aita_for_making_my_wife_cry_several_times_over/kscucj1/" TargetMode="External"/><Relationship Id="rId1301" Type="http://schemas.openxmlformats.org/officeDocument/2006/relationships/hyperlink" Target="https://www.reddit.com/r/AmItheAsshole/comments/1b129kb/aita_for_being_sad_because_my_bf_refused_to_bring/ksc25tc/" TargetMode="External"/><Relationship Id="rId1539" Type="http://schemas.openxmlformats.org/officeDocument/2006/relationships/hyperlink" Target="https://www.reddit.com/r/AmItheAsshole/comments/1b0v9y0/aita_for_telling_my_boyfriend_i_feel_betrayed/ksbqdwj/" TargetMode="External"/><Relationship Id="rId1746" Type="http://schemas.openxmlformats.org/officeDocument/2006/relationships/hyperlink" Target="https://www.reddit.com/r/AmItheAsshole/comments/1b0p6uh/aita_for_telling_my_wife_to_stop_dying_her_dog/ksdcxxt/" TargetMode="External"/><Relationship Id="rId38" Type="http://schemas.openxmlformats.org/officeDocument/2006/relationships/hyperlink" Target="https://www.reddit.com/r/AmItheAsshole/comments/1b129kb/aita_for_being_sad_because_my_bf_refused_to_bring/" TargetMode="External"/><Relationship Id="rId1606" Type="http://schemas.openxmlformats.org/officeDocument/2006/relationships/hyperlink" Target="https://www.reddit.com/r/AmItheAsshole/comments/1b0qlsr/aita_for_not_apologizing_to_my_partner_after/ks9qoxh/" TargetMode="External"/><Relationship Id="rId1813" Type="http://schemas.openxmlformats.org/officeDocument/2006/relationships/hyperlink" Target="https://www.reddit.com/r/AmItheAsshole/comments/1b0ltn0/aita_for_not_spending_time_with_my_gf/ks95ocy/" TargetMode="External"/><Relationship Id="rId187" Type="http://schemas.openxmlformats.org/officeDocument/2006/relationships/hyperlink" Target="https://www.reddit.com/r/AmItheAsshole/comments/1b18fhp/aita_for_telling_my_fianc&#233;_she_cant_invite_her/kscuv1b/" TargetMode="External"/><Relationship Id="rId394" Type="http://schemas.openxmlformats.org/officeDocument/2006/relationships/hyperlink" Target="https://www.reddit.com/r/AmItheAsshole/comments/1b18fhp/aita_for_telling_my_fianc&#233;_she_cant_invite_her/ksdjvhd/" TargetMode="External"/><Relationship Id="rId254" Type="http://schemas.openxmlformats.org/officeDocument/2006/relationships/hyperlink" Target="https://www.reddit.com/r/AmItheAsshole/comments/1b18fhp/aita_for_telling_my_fianc&#233;_she_cant_invite_her/ksd1txv/" TargetMode="External"/><Relationship Id="rId699" Type="http://schemas.openxmlformats.org/officeDocument/2006/relationships/hyperlink" Target="https://www.reddit.com/r/AmItheAsshole/comments/1b15jv0/aita_for_making_my_wife_cry_several_times_over/ksdhmsw/" TargetMode="External"/><Relationship Id="rId1091" Type="http://schemas.openxmlformats.org/officeDocument/2006/relationships/hyperlink" Target="https://www.reddit.com/r/AmItheAsshole/comments/1b15jv0/aita_for_making_my_wife_cry_several_times_over/ksdoaaz/" TargetMode="External"/><Relationship Id="rId114" Type="http://schemas.openxmlformats.org/officeDocument/2006/relationships/hyperlink" Target="https://www.reddit.com/r/AmItheAsshole/comments/1b1csgp/aita_weekend_drinker/ksdtc0c/" TargetMode="External"/><Relationship Id="rId461" Type="http://schemas.openxmlformats.org/officeDocument/2006/relationships/hyperlink" Target="https://www.reddit.com/r/AmItheAsshole/comments/1b15jv0/aita_for_making_my_wife_cry_several_times_over/kscm064/" TargetMode="External"/><Relationship Id="rId559" Type="http://schemas.openxmlformats.org/officeDocument/2006/relationships/hyperlink" Target="https://www.reddit.com/r/AmItheAsshole/comments/1b15jv0/aita_for_making_my_wife_cry_several_times_over/kscqds1/" TargetMode="External"/><Relationship Id="rId766" Type="http://schemas.openxmlformats.org/officeDocument/2006/relationships/hyperlink" Target="https://www.reddit.com/r/AmItheAsshole/comments/1b15jv0/aita_for_making_my_wife_cry_several_times_over/kscp9d6/" TargetMode="External"/><Relationship Id="rId1189" Type="http://schemas.openxmlformats.org/officeDocument/2006/relationships/hyperlink" Target="https://www.reddit.com/r/AmItheAsshole/comments/1b15jv0/aita_for_making_my_wife_cry_several_times_over/kscx3cz/" TargetMode="External"/><Relationship Id="rId1396" Type="http://schemas.openxmlformats.org/officeDocument/2006/relationships/hyperlink" Target="https://www.reddit.com/r/AmItheAsshole/comments/1b129kb/aita_for_being_sad_because_my_bf_refused_to_bring/ksc98ts/" TargetMode="External"/><Relationship Id="rId321" Type="http://schemas.openxmlformats.org/officeDocument/2006/relationships/hyperlink" Target="https://www.reddit.com/r/AmItheAsshole/comments/1b18fhp/aita_for_telling_my_fianc&#233;_she_cant_invite_her/ksczumv/" TargetMode="External"/><Relationship Id="rId419" Type="http://schemas.openxmlformats.org/officeDocument/2006/relationships/hyperlink" Target="https://www.reddit.com/r/AmItheAsshole/comments/1b18fhp/aita_for_telling_my_fianc&#233;_she_cant_invite_her/ksdlnxn/" TargetMode="External"/><Relationship Id="rId626" Type="http://schemas.openxmlformats.org/officeDocument/2006/relationships/hyperlink" Target="https://www.reddit.com/r/AmItheAsshole/comments/1b15jv0/aita_for_making_my_wife_cry_several_times_over/kscyu9k/" TargetMode="External"/><Relationship Id="rId973" Type="http://schemas.openxmlformats.org/officeDocument/2006/relationships/hyperlink" Target="https://www.reddit.com/r/AmItheAsshole/comments/1b15jv0/aita_for_making_my_wife_cry_several_times_over/kscyya0/" TargetMode="External"/><Relationship Id="rId1049" Type="http://schemas.openxmlformats.org/officeDocument/2006/relationships/hyperlink" Target="https://www.reddit.com/r/AmItheAsshole/comments/1b15jv0/aita_for_making_my_wife_cry_several_times_over/ksdakis/" TargetMode="External"/><Relationship Id="rId1256" Type="http://schemas.openxmlformats.org/officeDocument/2006/relationships/hyperlink" Target="https://www.reddit.com/r/AmItheAsshole/comments/1b147ja/aita_for_using_ac_in_austin_tx/ksca579/" TargetMode="External"/><Relationship Id="rId833" Type="http://schemas.openxmlformats.org/officeDocument/2006/relationships/hyperlink" Target="https://www.reddit.com/r/AmItheAsshole/comments/1b15jv0/aita_for_making_my_wife_cry_several_times_over/ksdjx6g/" TargetMode="External"/><Relationship Id="rId1116" Type="http://schemas.openxmlformats.org/officeDocument/2006/relationships/hyperlink" Target="https://www.reddit.com/r/AmItheAsshole/comments/1b15jv0/aita_for_making_my_wife_cry_several_times_over/ksdcrr6/" TargetMode="External"/><Relationship Id="rId1463" Type="http://schemas.openxmlformats.org/officeDocument/2006/relationships/hyperlink" Target="https://www.reddit.com/r/AmItheAsshole/comments/1b10y5y/aita_for_stopping_my_wife_visiting_for_the/ksbt5zi/" TargetMode="External"/><Relationship Id="rId1670" Type="http://schemas.openxmlformats.org/officeDocument/2006/relationships/hyperlink" Target="https://www.reddit.com/r/AmItheAsshole/comments/1b0qhrs/aita_for_buying_my_girlfriend_possibly_ex_gf_a/ksct2a9/" TargetMode="External"/><Relationship Id="rId1768" Type="http://schemas.openxmlformats.org/officeDocument/2006/relationships/hyperlink" Target="https://www.reddit.com/r/AmItheAsshole/comments/1b0p4tq/aita_something_is_always_wrong/ks9odpe/" TargetMode="External"/><Relationship Id="rId900" Type="http://schemas.openxmlformats.org/officeDocument/2006/relationships/hyperlink" Target="https://www.reddit.com/r/AmItheAsshole/comments/1b15jv0/aita_for_making_my_wife_cry_several_times_over/kscpb5m/" TargetMode="External"/><Relationship Id="rId1323" Type="http://schemas.openxmlformats.org/officeDocument/2006/relationships/hyperlink" Target="https://www.reddit.com/r/AmItheAsshole/comments/1b129kb/aita_for_being_sad_because_my_bf_refused_to_bring/ksbzhf3/" TargetMode="External"/><Relationship Id="rId1530" Type="http://schemas.openxmlformats.org/officeDocument/2006/relationships/hyperlink" Target="https://www.reddit.com/r/AmItheAsshole/comments/1b0xkqg/aita_for_not_wanting_my_boyfriends_mom_to_move_in/ksaxk12/" TargetMode="External"/><Relationship Id="rId1628" Type="http://schemas.openxmlformats.org/officeDocument/2006/relationships/hyperlink" Target="https://www.reddit.com/r/AmItheAsshole/comments/1b0qhrs/aita_for_buying_my_girlfriend_possibly_ex_gf_a/ksa1naf/" TargetMode="External"/><Relationship Id="rId1835" Type="http://schemas.openxmlformats.org/officeDocument/2006/relationships/hyperlink" Target="https://www.reddit.com/r/AmItheAsshole/comments/1b0ltn0/aita_for_not_spending_time_with_my_gf/ks8z7oq/" TargetMode="External"/><Relationship Id="rId276" Type="http://schemas.openxmlformats.org/officeDocument/2006/relationships/hyperlink" Target="https://www.reddit.com/r/AmItheAsshole/comments/1b18fhp/aita_for_telling_my_fianc&#233;_she_cant_invite_her/ksdcqgk/" TargetMode="External"/><Relationship Id="rId483" Type="http://schemas.openxmlformats.org/officeDocument/2006/relationships/hyperlink" Target="https://www.reddit.com/r/AmItheAsshole/comments/1b15jv0/aita_for_making_my_wife_cry_several_times_over/kscq5g3/" TargetMode="External"/><Relationship Id="rId690" Type="http://schemas.openxmlformats.org/officeDocument/2006/relationships/hyperlink" Target="https://www.reddit.com/r/AmItheAsshole/comments/1b15jv0/aita_for_making_my_wife_cry_several_times_over/ksdgrwk/" TargetMode="External"/><Relationship Id="rId136" Type="http://schemas.openxmlformats.org/officeDocument/2006/relationships/hyperlink" Target="https://www.reddit.com/r/AmItheAsshole/comments/1b1c1hc/aita_i_want_my_wife_to_return_my_bday_gift/ksdr5h4/" TargetMode="External"/><Relationship Id="rId343" Type="http://schemas.openxmlformats.org/officeDocument/2006/relationships/hyperlink" Target="https://www.reddit.com/r/AmItheAsshole/comments/1b18fhp/aita_for_telling_my_fianc&#233;_she_cant_invite_her/ksdnjbg/" TargetMode="External"/><Relationship Id="rId550" Type="http://schemas.openxmlformats.org/officeDocument/2006/relationships/hyperlink" Target="https://www.reddit.com/r/AmItheAsshole/comments/1b15jv0/aita_for_making_my_wife_cry_several_times_over/kscodo0/" TargetMode="External"/><Relationship Id="rId788" Type="http://schemas.openxmlformats.org/officeDocument/2006/relationships/hyperlink" Target="https://www.reddit.com/r/AmItheAsshole/comments/1b15jv0/aita_for_making_my_wife_cry_several_times_over/ksdlyci/" TargetMode="External"/><Relationship Id="rId995" Type="http://schemas.openxmlformats.org/officeDocument/2006/relationships/hyperlink" Target="https://www.reddit.com/r/AmItheAsshole/comments/1b15jv0/aita_for_making_my_wife_cry_several_times_over/kscuhsu/" TargetMode="External"/><Relationship Id="rId1180" Type="http://schemas.openxmlformats.org/officeDocument/2006/relationships/hyperlink" Target="https://www.reddit.com/r/AmItheAsshole/comments/1b15jv0/aita_for_making_my_wife_cry_several_times_over/ksd4cu2/" TargetMode="External"/><Relationship Id="rId203" Type="http://schemas.openxmlformats.org/officeDocument/2006/relationships/hyperlink" Target="https://www.reddit.com/r/AmItheAsshole/comments/1b18fhp/aita_for_telling_my_fianc&#233;_she_cant_invite_her/kscwcqe/" TargetMode="External"/><Relationship Id="rId648" Type="http://schemas.openxmlformats.org/officeDocument/2006/relationships/hyperlink" Target="https://www.reddit.com/r/AmItheAsshole/comments/1b15jv0/aita_for_making_my_wife_cry_several_times_over/ksd2j6h/" TargetMode="External"/><Relationship Id="rId855" Type="http://schemas.openxmlformats.org/officeDocument/2006/relationships/hyperlink" Target="https://www.reddit.com/r/AmItheAsshole/comments/1b15jv0/aita_for_making_my_wife_cry_several_times_over/kscv9cf/" TargetMode="External"/><Relationship Id="rId1040" Type="http://schemas.openxmlformats.org/officeDocument/2006/relationships/hyperlink" Target="https://www.reddit.com/r/AmItheAsshole/comments/1b15jv0/aita_for_making_my_wife_cry_several_times_over/ksdh0b4/" TargetMode="External"/><Relationship Id="rId1278" Type="http://schemas.openxmlformats.org/officeDocument/2006/relationships/hyperlink" Target="https://www.reddit.com/r/AmItheAsshole/comments/1b129kb/aita_for_being_sad_because_my_bf_refused_to_bring/kscnigg/" TargetMode="External"/><Relationship Id="rId1485" Type="http://schemas.openxmlformats.org/officeDocument/2006/relationships/hyperlink" Target="https://www.reddit.com/r/AmItheAsshole/comments/1b0zogp/aita_because_of_my_mom/ksbd0oq/" TargetMode="External"/><Relationship Id="rId1692" Type="http://schemas.openxmlformats.org/officeDocument/2006/relationships/hyperlink" Target="https://www.reddit.com/r/AmItheAsshole/comments/1b0p7sm/aita_for_keeping_my_fianc&#233;s_old_wedding_photos/ksabcza/" TargetMode="External"/><Relationship Id="rId410" Type="http://schemas.openxmlformats.org/officeDocument/2006/relationships/hyperlink" Target="https://www.reddit.com/r/AmItheAsshole/comments/1b18fhp/aita_for_telling_my_fianc&#233;_she_cant_invite_her/ksd20i1/" TargetMode="External"/><Relationship Id="rId508" Type="http://schemas.openxmlformats.org/officeDocument/2006/relationships/hyperlink" Target="https://www.reddit.com/r/AmItheAsshole/comments/1b15jv0/aita_for_making_my_wife_cry_several_times_over/kscs5q2/" TargetMode="External"/><Relationship Id="rId715" Type="http://schemas.openxmlformats.org/officeDocument/2006/relationships/hyperlink" Target="https://www.reddit.com/r/AmItheAsshole/comments/1b15jv0/aita_for_making_my_wife_cry_several_times_over/ksdnffr/" TargetMode="External"/><Relationship Id="rId922" Type="http://schemas.openxmlformats.org/officeDocument/2006/relationships/hyperlink" Target="https://www.reddit.com/r/AmItheAsshole/comments/1b15jv0/aita_for_making_my_wife_cry_several_times_over/ksdqqbr/" TargetMode="External"/><Relationship Id="rId1138" Type="http://schemas.openxmlformats.org/officeDocument/2006/relationships/hyperlink" Target="https://www.reddit.com/r/AmItheAsshole/comments/1b15jv0/aita_for_making_my_wife_cry_several_times_over/ksd2bqj/" TargetMode="External"/><Relationship Id="rId1345" Type="http://schemas.openxmlformats.org/officeDocument/2006/relationships/hyperlink" Target="https://www.reddit.com/r/AmItheAsshole/comments/1b129kb/aita_for_being_sad_because_my_bf_refused_to_bring/ksc93ut/" TargetMode="External"/><Relationship Id="rId1552" Type="http://schemas.openxmlformats.org/officeDocument/2006/relationships/hyperlink" Target="https://www.reddit.com/r/AmItheAsshole/comments/1b0qmjf/aita_for_not_being_okay_with_my_husband_going/ks9jzmu/" TargetMode="External"/><Relationship Id="rId1205" Type="http://schemas.openxmlformats.org/officeDocument/2006/relationships/hyperlink" Target="https://www.reddit.com/r/AmItheAsshole/comments/1b147ja/aita_for_using_ac_in_austin_tx/kscaekl/" TargetMode="External"/><Relationship Id="rId51" Type="http://schemas.openxmlformats.org/officeDocument/2006/relationships/hyperlink" Target="https://www.reddit.com/r/AmItheAsshole/comments/1b1csgp/aita_weekend_drinker/ksdmko5/" TargetMode="External"/><Relationship Id="rId1412" Type="http://schemas.openxmlformats.org/officeDocument/2006/relationships/hyperlink" Target="https://www.reddit.com/r/AmItheAsshole/comments/1b129kb/aita_for_being_sad_because_my_bf_refused_to_bring/kscdyte/" TargetMode="External"/><Relationship Id="rId1717" Type="http://schemas.openxmlformats.org/officeDocument/2006/relationships/hyperlink" Target="https://www.reddit.com/r/AmItheAsshole/comments/1b0p6uh/aita_for_telling_my_wife_to_stop_dying_her_dog/ks9c5e9/" TargetMode="External"/><Relationship Id="rId298" Type="http://schemas.openxmlformats.org/officeDocument/2006/relationships/hyperlink" Target="https://www.reddit.com/r/AmItheAsshole/comments/1b18fhp/aita_for_telling_my_fianc&#233;_she_cant_invite_her/ksdnxav/" TargetMode="External"/><Relationship Id="rId158" Type="http://schemas.openxmlformats.org/officeDocument/2006/relationships/hyperlink" Target="https://www.reddit.com/r/AmItheAsshole/comments/1b1blvx/aita_for_not_picking_up_my_dogs_poop/ksdeswv/" TargetMode="External"/><Relationship Id="rId365" Type="http://schemas.openxmlformats.org/officeDocument/2006/relationships/hyperlink" Target="https://www.reddit.com/r/AmItheAsshole/comments/1b18fhp/aita_for_telling_my_fianc&#233;_she_cant_invite_her/ksd2z7s/" TargetMode="External"/><Relationship Id="rId572" Type="http://schemas.openxmlformats.org/officeDocument/2006/relationships/hyperlink" Target="https://www.reddit.com/r/AmItheAsshole/comments/1b15jv0/aita_for_making_my_wife_cry_several_times_over/kscrzod/" TargetMode="External"/><Relationship Id="rId225" Type="http://schemas.openxmlformats.org/officeDocument/2006/relationships/hyperlink" Target="https://www.reddit.com/r/AmItheAsshole/comments/1b18fhp/aita_for_telling_my_fianc&#233;_she_cant_invite_her/ksczlk8/" TargetMode="External"/><Relationship Id="rId432" Type="http://schemas.openxmlformats.org/officeDocument/2006/relationships/hyperlink" Target="https://www.reddit.com/r/AmItheAsshole/comments/1b18fhp/aita_for_telling_my_fianc&#233;_she_cant_invite_her/ksd72u5/" TargetMode="External"/><Relationship Id="rId877" Type="http://schemas.openxmlformats.org/officeDocument/2006/relationships/hyperlink" Target="https://www.reddit.com/r/AmItheAsshole/comments/1b15jv0/aita_for_making_my_wife_cry_several_times_over/ksculjp/" TargetMode="External"/><Relationship Id="rId1062" Type="http://schemas.openxmlformats.org/officeDocument/2006/relationships/hyperlink" Target="https://www.reddit.com/r/AmItheAsshole/comments/1b15jv0/aita_for_making_my_wife_cry_several_times_over/ksdko1r/" TargetMode="External"/><Relationship Id="rId737" Type="http://schemas.openxmlformats.org/officeDocument/2006/relationships/hyperlink" Target="https://www.reddit.com/r/AmItheAsshole/comments/1b15jv0/aita_for_making_my_wife_cry_several_times_over/ksdrris/" TargetMode="External"/><Relationship Id="rId944" Type="http://schemas.openxmlformats.org/officeDocument/2006/relationships/hyperlink" Target="https://www.reddit.com/r/AmItheAsshole/comments/1b15jv0/aita_for_making_my_wife_cry_several_times_over/ksdp9x0/" TargetMode="External"/><Relationship Id="rId1367" Type="http://schemas.openxmlformats.org/officeDocument/2006/relationships/hyperlink" Target="https://www.reddit.com/r/AmItheAsshole/comments/1b129kb/aita_for_being_sad_because_my_bf_refused_to_bring/ksc7jqs/" TargetMode="External"/><Relationship Id="rId1574" Type="http://schemas.openxmlformats.org/officeDocument/2006/relationships/hyperlink" Target="https://www.reddit.com/r/AmItheAsshole/comments/1b0qmjf/aita_for_not_being_okay_with_my_husband_going/ksdc5t7/" TargetMode="External"/><Relationship Id="rId1781" Type="http://schemas.openxmlformats.org/officeDocument/2006/relationships/hyperlink" Target="https://www.reddit.com/r/AmItheAsshole/comments/1b0nlja/aita_for_saying_i_dont_want_to_go_on_a_trip_for/ks951ox/" TargetMode="External"/><Relationship Id="rId73" Type="http://schemas.openxmlformats.org/officeDocument/2006/relationships/hyperlink" Target="https://www.reddit.com/r/AmItheAsshole/comments/1b1csgp/aita_weekend_drinker/ksdqyha/" TargetMode="External"/><Relationship Id="rId804" Type="http://schemas.openxmlformats.org/officeDocument/2006/relationships/hyperlink" Target="https://www.reddit.com/r/AmItheAsshole/comments/1b15jv0/aita_for_making_my_wife_cry_several_times_over/kschqnn/" TargetMode="External"/><Relationship Id="rId1227" Type="http://schemas.openxmlformats.org/officeDocument/2006/relationships/hyperlink" Target="https://www.reddit.com/r/AmItheAsshole/comments/1b147ja/aita_for_using_ac_in_austin_tx/kscbp4h/" TargetMode="External"/><Relationship Id="rId1434" Type="http://schemas.openxmlformats.org/officeDocument/2006/relationships/hyperlink" Target="https://www.reddit.com/r/AmItheAsshole/comments/1b10y5y/aita_for_stopping_my_wife_visiting_for_the/ksc46qv/" TargetMode="External"/><Relationship Id="rId1641" Type="http://schemas.openxmlformats.org/officeDocument/2006/relationships/hyperlink" Target="https://www.reddit.com/r/AmItheAsshole/comments/1b0qhrs/aita_for_buying_my_girlfriend_possibly_ex_gf_a/ks9kzlz/" TargetMode="External"/><Relationship Id="rId1501" Type="http://schemas.openxmlformats.org/officeDocument/2006/relationships/hyperlink" Target="https://www.reddit.com/r/AmItheAsshole/comments/1b0zogp/aita_because_of_my_mom/ksbgqpx/" TargetMode="External"/><Relationship Id="rId1739" Type="http://schemas.openxmlformats.org/officeDocument/2006/relationships/hyperlink" Target="https://www.reddit.com/r/AmItheAsshole/comments/1b0p6uh/aita_for_telling_my_wife_to_stop_dying_her_dog/ksctld9/" TargetMode="External"/><Relationship Id="rId1806" Type="http://schemas.openxmlformats.org/officeDocument/2006/relationships/hyperlink" Target="https://www.reddit.com/r/AmItheAsshole/comments/1b0ltn0/aita_for_not_spending_time_with_my_gf/ks8lg6h/" TargetMode="External"/><Relationship Id="rId387" Type="http://schemas.openxmlformats.org/officeDocument/2006/relationships/hyperlink" Target="https://www.reddit.com/r/AmItheAsshole/comments/1b18fhp/aita_for_telling_my_fianc&#233;_she_cant_invite_her/ksd03zm/" TargetMode="External"/><Relationship Id="rId594" Type="http://schemas.openxmlformats.org/officeDocument/2006/relationships/hyperlink" Target="https://www.reddit.com/r/AmItheAsshole/comments/1b15jv0/aita_for_making_my_wife_cry_several_times_over/kscui3e/" TargetMode="External"/><Relationship Id="rId247" Type="http://schemas.openxmlformats.org/officeDocument/2006/relationships/hyperlink" Target="https://www.reddit.com/r/AmItheAsshole/comments/1b18fhp/aita_for_telling_my_fianc&#233;_she_cant_invite_her/ksd05wc/" TargetMode="External"/><Relationship Id="rId899" Type="http://schemas.openxmlformats.org/officeDocument/2006/relationships/hyperlink" Target="https://www.reddit.com/r/AmItheAsshole/comments/1b15jv0/aita_for_making_my_wife_cry_several_times_over/kscvia8/" TargetMode="External"/><Relationship Id="rId1084" Type="http://schemas.openxmlformats.org/officeDocument/2006/relationships/hyperlink" Target="https://www.reddit.com/r/AmItheAsshole/comments/1b15jv0/aita_for_making_my_wife_cry_several_times_over/ksdrqh8/" TargetMode="External"/><Relationship Id="rId107" Type="http://schemas.openxmlformats.org/officeDocument/2006/relationships/hyperlink" Target="https://www.reddit.com/r/AmItheAsshole/comments/1b1csgp/aita_weekend_drinker/ksdrf8b/" TargetMode="External"/><Relationship Id="rId454" Type="http://schemas.openxmlformats.org/officeDocument/2006/relationships/hyperlink" Target="https://www.reddit.com/r/AmItheAsshole/comments/1b15jv0/aita_for_making_my_wife_cry_several_times_over/kscfn5o/" TargetMode="External"/><Relationship Id="rId661" Type="http://schemas.openxmlformats.org/officeDocument/2006/relationships/hyperlink" Target="https://www.reddit.com/r/AmItheAsshole/comments/1b15jv0/aita_for_making_my_wife_cry_several_times_over/ksd4xsh/" TargetMode="External"/><Relationship Id="rId759" Type="http://schemas.openxmlformats.org/officeDocument/2006/relationships/hyperlink" Target="https://www.reddit.com/r/AmItheAsshole/comments/1b15jv0/aita_for_making_my_wife_cry_several_times_over/ksdyc8m/" TargetMode="External"/><Relationship Id="rId966" Type="http://schemas.openxmlformats.org/officeDocument/2006/relationships/hyperlink" Target="https://www.reddit.com/r/AmItheAsshole/comments/1b15jv0/aita_for_making_my_wife_cry_several_times_over/kscx6io/" TargetMode="External"/><Relationship Id="rId1291" Type="http://schemas.openxmlformats.org/officeDocument/2006/relationships/hyperlink" Target="https://www.reddit.com/r/AmItheAsshole/comments/1b129kb/aita_for_being_sad_because_my_bf_refused_to_bring/ksbw3c9/" TargetMode="External"/><Relationship Id="rId1389" Type="http://schemas.openxmlformats.org/officeDocument/2006/relationships/hyperlink" Target="https://www.reddit.com/r/AmItheAsshole/comments/1b129kb/aita_for_being_sad_because_my_bf_refused_to_bring/ksc5l17/" TargetMode="External"/><Relationship Id="rId1596" Type="http://schemas.openxmlformats.org/officeDocument/2006/relationships/hyperlink" Target="https://www.reddit.com/r/AmItheAsshole/comments/1b0qlsr/aita_for_not_apologizing_to_my_partner_after/ks9v5q2/" TargetMode="External"/><Relationship Id="rId314" Type="http://schemas.openxmlformats.org/officeDocument/2006/relationships/hyperlink" Target="https://www.reddit.com/r/AmItheAsshole/comments/1b18fhp/aita_for_telling_my_fianc&#233;_she_cant_invite_her/ksd3dui/" TargetMode="External"/><Relationship Id="rId521" Type="http://schemas.openxmlformats.org/officeDocument/2006/relationships/hyperlink" Target="https://www.reddit.com/r/AmItheAsshole/comments/1b15jv0/aita_for_making_my_wife_cry_several_times_over/ksd4n76/" TargetMode="External"/><Relationship Id="rId619" Type="http://schemas.openxmlformats.org/officeDocument/2006/relationships/hyperlink" Target="https://www.reddit.com/r/AmItheAsshole/comments/1b15jv0/aita_for_making_my_wife_cry_several_times_over/kscy0eo/" TargetMode="External"/><Relationship Id="rId1151" Type="http://schemas.openxmlformats.org/officeDocument/2006/relationships/hyperlink" Target="https://www.reddit.com/r/AmItheAsshole/comments/1b15jv0/aita_for_making_my_wife_cry_several_times_over/ksd6fvl/" TargetMode="External"/><Relationship Id="rId1249" Type="http://schemas.openxmlformats.org/officeDocument/2006/relationships/hyperlink" Target="https://www.reddit.com/r/AmItheAsshole/comments/1b147ja/aita_for_using_ac_in_austin_tx/ksc96sb/" TargetMode="External"/><Relationship Id="rId95" Type="http://schemas.openxmlformats.org/officeDocument/2006/relationships/hyperlink" Target="https://www.reddit.com/r/AmItheAsshole/comments/1b1csgp/aita_weekend_drinker/ksds9g7/" TargetMode="External"/><Relationship Id="rId826" Type="http://schemas.openxmlformats.org/officeDocument/2006/relationships/hyperlink" Target="https://www.reddit.com/r/AmItheAsshole/comments/1b15jv0/aita_for_making_my_wife_cry_several_times_over/kscx7xs/" TargetMode="External"/><Relationship Id="rId1011" Type="http://schemas.openxmlformats.org/officeDocument/2006/relationships/hyperlink" Target="https://www.reddit.com/r/AmItheAsshole/comments/1b15jv0/aita_for_making_my_wife_cry_several_times_over/ksd3f90/" TargetMode="External"/><Relationship Id="rId1109" Type="http://schemas.openxmlformats.org/officeDocument/2006/relationships/hyperlink" Target="https://www.reddit.com/r/AmItheAsshole/comments/1b15jv0/aita_for_making_my_wife_cry_several_times_over/ksctm2t/" TargetMode="External"/><Relationship Id="rId1456" Type="http://schemas.openxmlformats.org/officeDocument/2006/relationships/hyperlink" Target="https://www.reddit.com/r/AmItheAsshole/comments/1b10y5y/aita_for_stopping_my_wife_visiting_for_the/ksbv1wn/" TargetMode="External"/><Relationship Id="rId1663" Type="http://schemas.openxmlformats.org/officeDocument/2006/relationships/hyperlink" Target="https://www.reddit.com/r/AmItheAsshole/comments/1b0qhrs/aita_for_buying_my_girlfriend_possibly_ex_gf_a/ks9odgt/" TargetMode="External"/><Relationship Id="rId1316" Type="http://schemas.openxmlformats.org/officeDocument/2006/relationships/hyperlink" Target="https://www.reddit.com/r/AmItheAsshole/comments/1b129kb/aita_for_being_sad_because_my_bf_refused_to_bring/ksc88c2/" TargetMode="External"/><Relationship Id="rId1523" Type="http://schemas.openxmlformats.org/officeDocument/2006/relationships/hyperlink" Target="https://www.reddit.com/r/AmItheAsshole/comments/1b0zogp/aita_because_of_my_mom/ksbnwjv/" TargetMode="External"/><Relationship Id="rId1730" Type="http://schemas.openxmlformats.org/officeDocument/2006/relationships/hyperlink" Target="https://www.reddit.com/r/AmItheAsshole/comments/1b0p6uh/aita_for_telling_my_wife_to_stop_dying_her_dog/ksck7ep/" TargetMode="External"/><Relationship Id="rId22" Type="http://schemas.openxmlformats.org/officeDocument/2006/relationships/hyperlink" Target="https://www.reddit.com/r/AmItheAsshole/comments/1b0qmjf/aita_for_not_being_okay_with_my_husband_going/" TargetMode="External"/><Relationship Id="rId1828" Type="http://schemas.openxmlformats.org/officeDocument/2006/relationships/hyperlink" Target="https://www.reddit.com/r/AmItheAsshole/comments/1b0ltn0/aita_for_not_spending_time_with_my_gf/ks8t0dk/" TargetMode="External"/><Relationship Id="rId171" Type="http://schemas.openxmlformats.org/officeDocument/2006/relationships/hyperlink" Target="https://www.reddit.com/r/AmItheAsshole/comments/1b1blvx/aita_for_not_picking_up_my_dogs_poop/ksdlslo/" TargetMode="External"/><Relationship Id="rId269" Type="http://schemas.openxmlformats.org/officeDocument/2006/relationships/hyperlink" Target="https://www.reddit.com/r/AmItheAsshole/comments/1b18fhp/aita_for_telling_my_fianc&#233;_she_cant_invite_her/ksd8j2g/" TargetMode="External"/><Relationship Id="rId476" Type="http://schemas.openxmlformats.org/officeDocument/2006/relationships/hyperlink" Target="https://www.reddit.com/r/AmItheAsshole/comments/1b15jv0/aita_for_making_my_wife_cry_several_times_over/ksckxpf/" TargetMode="External"/><Relationship Id="rId683" Type="http://schemas.openxmlformats.org/officeDocument/2006/relationships/hyperlink" Target="https://www.reddit.com/r/AmItheAsshole/comments/1b15jv0/aita_for_making_my_wife_cry_several_times_over/ksdex2n/" TargetMode="External"/><Relationship Id="rId890" Type="http://schemas.openxmlformats.org/officeDocument/2006/relationships/hyperlink" Target="https://www.reddit.com/r/AmItheAsshole/comments/1b15jv0/aita_for_making_my_wife_cry_several_times_over/ksckaa4/" TargetMode="External"/><Relationship Id="rId129" Type="http://schemas.openxmlformats.org/officeDocument/2006/relationships/hyperlink" Target="https://www.reddit.com/r/AmItheAsshole/comments/1b1c1hc/aita_i_want_my_wife_to_return_my_bday_gift/ksdspo2/" TargetMode="External"/><Relationship Id="rId336" Type="http://schemas.openxmlformats.org/officeDocument/2006/relationships/hyperlink" Target="https://www.reddit.com/r/AmItheAsshole/comments/1b18fhp/aita_for_telling_my_fianc&#233;_she_cant_invite_her/ksd230z/" TargetMode="External"/><Relationship Id="rId543" Type="http://schemas.openxmlformats.org/officeDocument/2006/relationships/hyperlink" Target="https://www.reddit.com/r/AmItheAsshole/comments/1b15jv0/aita_for_making_my_wife_cry_several_times_over/kscy675/" TargetMode="External"/><Relationship Id="rId988" Type="http://schemas.openxmlformats.org/officeDocument/2006/relationships/hyperlink" Target="https://www.reddit.com/r/AmItheAsshole/comments/1b15jv0/aita_for_making_my_wife_cry_several_times_over/kscsdob/" TargetMode="External"/><Relationship Id="rId1173" Type="http://schemas.openxmlformats.org/officeDocument/2006/relationships/hyperlink" Target="https://www.reddit.com/r/AmItheAsshole/comments/1b15jv0/aita_for_making_my_wife_cry_several_times_over/ksd2vou/" TargetMode="External"/><Relationship Id="rId1380" Type="http://schemas.openxmlformats.org/officeDocument/2006/relationships/hyperlink" Target="https://www.reddit.com/r/AmItheAsshole/comments/1b129kb/aita_for_being_sad_because_my_bf_refused_to_bring/ksc9zdm/" TargetMode="External"/><Relationship Id="rId403" Type="http://schemas.openxmlformats.org/officeDocument/2006/relationships/hyperlink" Target="https://www.reddit.com/r/AmItheAsshole/comments/1b18fhp/aita_for_telling_my_fianc&#233;_she_cant_invite_her/ksd1rfh/" TargetMode="External"/><Relationship Id="rId750" Type="http://schemas.openxmlformats.org/officeDocument/2006/relationships/hyperlink" Target="https://www.reddit.com/r/AmItheAsshole/comments/1b15jv0/aita_for_making_my_wife_cry_several_times_over/ksduvix/" TargetMode="External"/><Relationship Id="rId848" Type="http://schemas.openxmlformats.org/officeDocument/2006/relationships/hyperlink" Target="https://www.reddit.com/r/AmItheAsshole/comments/1b15jv0/aita_for_making_my_wife_cry_several_times_over/kscms4r/" TargetMode="External"/><Relationship Id="rId1033" Type="http://schemas.openxmlformats.org/officeDocument/2006/relationships/hyperlink" Target="https://www.reddit.com/r/AmItheAsshole/comments/1b15jv0/aita_for_making_my_wife_cry_several_times_over/kscqp6z/" TargetMode="External"/><Relationship Id="rId1478" Type="http://schemas.openxmlformats.org/officeDocument/2006/relationships/hyperlink" Target="https://www.reddit.com/r/AmItheAsshole/comments/1b0zogp/aita_because_of_my_mom/ksbang7/" TargetMode="External"/><Relationship Id="rId1685" Type="http://schemas.openxmlformats.org/officeDocument/2006/relationships/hyperlink" Target="https://www.reddit.com/r/AmItheAsshole/comments/1b0p7sm/aita_for_keeping_my_fianc&#233;s_old_wedding_photos/ksahld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156D0-90AC-1A45-BEF3-7D1FFBA8ED3A}">
  <dimension ref="A1:AZ3941"/>
  <sheetViews>
    <sheetView topLeftCell="A79" workbookViewId="0">
      <selection activeCell="A101" sqref="A101:A132"/>
    </sheetView>
  </sheetViews>
  <sheetFormatPr baseColWidth="10" defaultRowHeight="15" x14ac:dyDescent="0.2"/>
  <cols>
    <col min="1" max="1" width="38.83203125" customWidth="1"/>
    <col min="37" max="37" width="14" customWidth="1"/>
    <col min="40" max="40" width="11.83203125" customWidth="1"/>
    <col min="42" max="42" width="20.5" customWidth="1"/>
    <col min="43" max="43" width="18.1640625" customWidth="1"/>
    <col min="46" max="46" width="15.5" customWidth="1"/>
    <col min="48" max="48" width="21" customWidth="1"/>
  </cols>
  <sheetData>
    <row r="1" spans="1:5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H1" t="s">
        <v>1384</v>
      </c>
      <c r="AI1" t="s">
        <v>32</v>
      </c>
      <c r="AJ1" t="s">
        <v>33</v>
      </c>
      <c r="AK1" t="s">
        <v>34</v>
      </c>
      <c r="AM1" t="s">
        <v>35</v>
      </c>
      <c r="AN1" t="s">
        <v>36</v>
      </c>
      <c r="AP1" s="5" t="s">
        <v>18</v>
      </c>
      <c r="AQ1" s="5">
        <v>0.3</v>
      </c>
      <c r="AR1" s="5"/>
    </row>
    <row r="2" spans="1:52" x14ac:dyDescent="0.2">
      <c r="A2" s="3"/>
      <c r="AH2">
        <f>SUM(AI2:AJ2)</f>
        <v>0</v>
      </c>
      <c r="AI2">
        <f>COUNTIF(L2:L2,"Comment")</f>
        <v>0</v>
      </c>
      <c r="AJ2">
        <f t="shared" ref="AJ2:AJ25" si="0">COUNTIF(L2:L2, "Reply")</f>
        <v>0</v>
      </c>
      <c r="AK2" t="e">
        <f>COUNTIF(#REF!, C2)</f>
        <v>#REF!</v>
      </c>
      <c r="AM2" t="e">
        <f t="shared" ref="AM2:AM25" si="1">AVERAGE(S2:S2)</f>
        <v>#DIV/0!</v>
      </c>
      <c r="AN2" t="e">
        <f t="shared" ref="AN2:AN25" si="2">AVERAGE(Y2:Y2)</f>
        <v>#DIV/0!</v>
      </c>
      <c r="AP2" s="5" t="s">
        <v>1383</v>
      </c>
      <c r="AQ2" s="5">
        <v>0.05</v>
      </c>
      <c r="AR2" s="5">
        <v>-0.05</v>
      </c>
    </row>
    <row r="3" spans="1:52" x14ac:dyDescent="0.2">
      <c r="AH3">
        <f t="shared" ref="AH3" si="3">SUM(AI3:AJ3)</f>
        <v>0</v>
      </c>
      <c r="AI3">
        <f t="shared" ref="AI3:AI25" si="4">COUNTIF(L3:L3, "Comment")</f>
        <v>0</v>
      </c>
      <c r="AJ3">
        <f t="shared" si="0"/>
        <v>0</v>
      </c>
      <c r="AK3" t="e">
        <f>COUNTIF(#REF!, C3)</f>
        <v>#REF!</v>
      </c>
      <c r="AM3" t="e">
        <f t="shared" si="1"/>
        <v>#DIV/0!</v>
      </c>
      <c r="AN3" t="e">
        <f t="shared" si="2"/>
        <v>#DIV/0!</v>
      </c>
      <c r="AP3" s="8" t="s">
        <v>1385</v>
      </c>
      <c r="AQ3" s="8"/>
      <c r="AR3" s="8"/>
      <c r="AS3" s="8"/>
      <c r="AT3" s="8"/>
      <c r="AV3" s="8" t="s">
        <v>1391</v>
      </c>
      <c r="AW3" s="8"/>
      <c r="AX3" s="8"/>
      <c r="AY3" s="8"/>
      <c r="AZ3" s="8"/>
    </row>
    <row r="4" spans="1:52" x14ac:dyDescent="0.2">
      <c r="AH4">
        <f t="shared" ref="AH4" si="5">SUM(AI4:AJ4)</f>
        <v>0</v>
      </c>
      <c r="AI4">
        <f t="shared" si="4"/>
        <v>0</v>
      </c>
      <c r="AJ4">
        <f t="shared" si="0"/>
        <v>0</v>
      </c>
      <c r="AK4" t="e">
        <f>COUNTIF(#REF!, C4)</f>
        <v>#REF!</v>
      </c>
      <c r="AM4" t="e">
        <f t="shared" si="1"/>
        <v>#DIV/0!</v>
      </c>
      <c r="AN4" t="e">
        <f t="shared" si="2"/>
        <v>#DIV/0!</v>
      </c>
      <c r="AQ4" s="10" t="s">
        <v>1384</v>
      </c>
      <c r="AR4" s="10" t="s">
        <v>32</v>
      </c>
      <c r="AS4" s="10" t="s">
        <v>33</v>
      </c>
      <c r="AT4" s="10" t="s">
        <v>34</v>
      </c>
      <c r="AW4" s="10" t="s">
        <v>1393</v>
      </c>
      <c r="AX4" s="10" t="s">
        <v>43</v>
      </c>
      <c r="AY4" s="10" t="s">
        <v>42</v>
      </c>
      <c r="AZ4" s="10" t="s">
        <v>441</v>
      </c>
    </row>
    <row r="5" spans="1:52" x14ac:dyDescent="0.2">
      <c r="AH5">
        <f t="shared" ref="AH5" si="6">SUM(AI5:AJ5)</f>
        <v>0</v>
      </c>
      <c r="AI5">
        <f t="shared" si="4"/>
        <v>0</v>
      </c>
      <c r="AJ5">
        <f t="shared" si="0"/>
        <v>0</v>
      </c>
      <c r="AK5" t="e">
        <f>COUNTIF(#REF!, C5)</f>
        <v>#REF!</v>
      </c>
      <c r="AM5" t="e">
        <f t="shared" si="1"/>
        <v>#DIV/0!</v>
      </c>
      <c r="AN5" t="e">
        <f t="shared" si="2"/>
        <v>#DIV/0!</v>
      </c>
      <c r="AP5" s="10" t="s">
        <v>1393</v>
      </c>
      <c r="AQ5" t="e">
        <f>AVERAGE(AH:AH)</f>
        <v>#REF!</v>
      </c>
      <c r="AR5">
        <f t="shared" ref="AR5" si="7">AVERAGE(AI:AI)</f>
        <v>0</v>
      </c>
      <c r="AS5">
        <f>AVERAGE(AJ:AJ)</f>
        <v>0</v>
      </c>
      <c r="AT5" t="e">
        <f t="shared" ref="AT5" si="8">AVERAGE(AK:AK)</f>
        <v>#REF!</v>
      </c>
      <c r="AV5" s="10" t="s">
        <v>1393</v>
      </c>
      <c r="AW5">
        <f>COUNTIF(F:F, "&lt;&gt;")-1</f>
        <v>0</v>
      </c>
      <c r="AX5">
        <f>COUNTIF(F:F, "M")</f>
        <v>0</v>
      </c>
      <c r="AY5">
        <f>COUNTIF(F:F, "F")</f>
        <v>0</v>
      </c>
      <c r="AZ5">
        <f>COUNTIF(F:F, "NB")</f>
        <v>0</v>
      </c>
    </row>
    <row r="6" spans="1:52" x14ac:dyDescent="0.2">
      <c r="AH6">
        <f t="shared" ref="AH6" si="9">SUM(AI6:AJ6)</f>
        <v>0</v>
      </c>
      <c r="AI6">
        <f t="shared" si="4"/>
        <v>0</v>
      </c>
      <c r="AJ6">
        <f t="shared" si="0"/>
        <v>0</v>
      </c>
      <c r="AK6" t="e">
        <f>COUNTIF(#REF!, C6)</f>
        <v>#REF!</v>
      </c>
      <c r="AM6" t="e">
        <f t="shared" si="1"/>
        <v>#DIV/0!</v>
      </c>
      <c r="AN6" t="e">
        <f t="shared" si="2"/>
        <v>#DIV/0!</v>
      </c>
      <c r="AP6" s="10" t="s">
        <v>1394</v>
      </c>
      <c r="AQ6" t="e">
        <f>AVERAGEIF(AM:AM, "&gt;0")</f>
        <v>#DIV/0!</v>
      </c>
      <c r="AR6" t="e">
        <f t="shared" ref="AR6" si="10">AVERAGEIF(AN:AN, "&gt;0")</f>
        <v>#DIV/0!</v>
      </c>
      <c r="AS6" t="e">
        <f>AVERAGEIF(AO:AO, "&gt;0")</f>
        <v>#DIV/0!</v>
      </c>
      <c r="AT6" t="e">
        <f t="shared" ref="AT6" si="11">AVERAGEIF(AP:AP, "&gt;0")</f>
        <v>#DIV/0!</v>
      </c>
      <c r="AV6" s="10" t="s">
        <v>1395</v>
      </c>
      <c r="AW6">
        <f>COUNTIFS(F:F, "&lt;&gt;", AH:AH, "&gt;0")</f>
        <v>0</v>
      </c>
      <c r="AX6">
        <f>COUNTIFS(F:F, "M", AH:AH, "&gt;0")</f>
        <v>0</v>
      </c>
      <c r="AY6">
        <f>COUNTIFS(F:F, "F", AH:AH, "&gt;0")</f>
        <v>0</v>
      </c>
      <c r="AZ6">
        <f>COUNTIFS(F:F, "NB", AH:AH, "&gt;0")</f>
        <v>0</v>
      </c>
    </row>
    <row r="7" spans="1:52" x14ac:dyDescent="0.2">
      <c r="AH7">
        <f t="shared" ref="AH7" si="12">SUM(AI7:AJ7)</f>
        <v>0</v>
      </c>
      <c r="AI7">
        <f t="shared" si="4"/>
        <v>0</v>
      </c>
      <c r="AJ7">
        <f t="shared" si="0"/>
        <v>0</v>
      </c>
      <c r="AK7" t="e">
        <f>COUNTIF(#REF!, C7)</f>
        <v>#REF!</v>
      </c>
      <c r="AM7" t="e">
        <f t="shared" si="1"/>
        <v>#DIV/0!</v>
      </c>
      <c r="AN7" t="e">
        <f t="shared" si="2"/>
        <v>#DIV/0!</v>
      </c>
      <c r="AP7" s="10" t="s">
        <v>43</v>
      </c>
      <c r="AQ7" t="e">
        <f>AVERAGEIF(F:F,"M", AH:AH)</f>
        <v>#DIV/0!</v>
      </c>
      <c r="AR7" t="e">
        <f>AVERAGEIF(F:F,"M", AI:AI)</f>
        <v>#DIV/0!</v>
      </c>
      <c r="AS7" t="e">
        <f>AVERAGEIF(F:F,"M", AJ:AJ)</f>
        <v>#DIV/0!</v>
      </c>
      <c r="AT7" t="e">
        <f>AVERAGEIF(F:F,"M", AK:AK)</f>
        <v>#DIV/0!</v>
      </c>
      <c r="AV7" s="10" t="s">
        <v>2573</v>
      </c>
      <c r="AW7" t="e">
        <f>AW6/AW5</f>
        <v>#DIV/0!</v>
      </c>
      <c r="AX7" t="e">
        <f t="shared" ref="AX7:AZ7" si="13">AX6/AX5</f>
        <v>#DIV/0!</v>
      </c>
      <c r="AY7" t="e">
        <f t="shared" si="13"/>
        <v>#DIV/0!</v>
      </c>
      <c r="AZ7" t="e">
        <f t="shared" si="13"/>
        <v>#DIV/0!</v>
      </c>
    </row>
    <row r="8" spans="1:52" x14ac:dyDescent="0.2">
      <c r="AH8">
        <f t="shared" ref="AH8" si="14">SUM(AI8:AJ8)</f>
        <v>0</v>
      </c>
      <c r="AI8">
        <f t="shared" si="4"/>
        <v>0</v>
      </c>
      <c r="AJ8">
        <f t="shared" si="0"/>
        <v>0</v>
      </c>
      <c r="AK8" t="e">
        <f>COUNTIF(#REF!, C8)</f>
        <v>#REF!</v>
      </c>
      <c r="AM8" t="e">
        <f t="shared" si="1"/>
        <v>#DIV/0!</v>
      </c>
      <c r="AN8" t="e">
        <f t="shared" si="2"/>
        <v>#DIV/0!</v>
      </c>
      <c r="AP8" s="10" t="s">
        <v>2576</v>
      </c>
      <c r="AQ8" t="e">
        <f>AVERAGEIFS(AH:AH, AH:AH,"&gt;0", F:F, "M")</f>
        <v>#DIV/0!</v>
      </c>
      <c r="AR8" t="e">
        <f>AVERAGEIFS(AI:AI, AI:AI,"&gt;0", F:F, "M")</f>
        <v>#DIV/0!</v>
      </c>
      <c r="AS8" t="e">
        <f>AVERAGEIFS(AJ:AJ, AJ:AJ,"&gt;0", F:F, "M")</f>
        <v>#DIV/0!</v>
      </c>
      <c r="AT8" t="e">
        <f>AVERAGEIFS(AK:AK, AK:AK,"&gt;0", F:F, "M")</f>
        <v>#DIV/0!</v>
      </c>
      <c r="AV8" s="10" t="s">
        <v>1396</v>
      </c>
      <c r="AW8">
        <f>COUNTIFS(F:F, "&lt;&gt;", AK:AK, "&gt;0")</f>
        <v>0</v>
      </c>
      <c r="AX8">
        <f>COUNTIFS(F:F, "M", AK:AK, "&gt;0")</f>
        <v>0</v>
      </c>
      <c r="AY8">
        <f>COUNTIFS(F:F, "F", AK:AK, "&gt;0")</f>
        <v>0</v>
      </c>
      <c r="AZ8">
        <f>COUNTIFS(F:F, "NB", AK:AK, "&gt;0")</f>
        <v>0</v>
      </c>
    </row>
    <row r="9" spans="1:52" x14ac:dyDescent="0.2">
      <c r="AH9">
        <f t="shared" ref="AH9" si="15">SUM(AI9:AJ9)</f>
        <v>0</v>
      </c>
      <c r="AI9">
        <f t="shared" si="4"/>
        <v>0</v>
      </c>
      <c r="AJ9">
        <f t="shared" si="0"/>
        <v>0</v>
      </c>
      <c r="AK9" t="e">
        <f>COUNTIF(#REF!, C9)</f>
        <v>#REF!</v>
      </c>
      <c r="AM9" t="e">
        <f t="shared" si="1"/>
        <v>#DIV/0!</v>
      </c>
      <c r="AN9" t="e">
        <f t="shared" si="2"/>
        <v>#DIV/0!</v>
      </c>
      <c r="AP9" s="10" t="s">
        <v>42</v>
      </c>
      <c r="AQ9" t="e">
        <f>AVERAGEIF(F:F,"F", AH:AH)</f>
        <v>#DIV/0!</v>
      </c>
      <c r="AR9" t="e">
        <f>AVERAGEIF(F:F,"F", AI:AI)</f>
        <v>#DIV/0!</v>
      </c>
      <c r="AS9" t="e">
        <f>AVERAGEIF(F:F,"F", AJ:AJ)</f>
        <v>#DIV/0!</v>
      </c>
      <c r="AT9" t="e">
        <f>AVERAGEIF(F:F,"F", AK:AK)</f>
        <v>#DIV/0!</v>
      </c>
      <c r="AV9" s="10" t="s">
        <v>2573</v>
      </c>
      <c r="AW9" t="e">
        <f>AW8/AW5</f>
        <v>#DIV/0!</v>
      </c>
      <c r="AX9" t="e">
        <f>AX8/AX5</f>
        <v>#DIV/0!</v>
      </c>
      <c r="AY9" t="e">
        <f>AY8/AY5</f>
        <v>#DIV/0!</v>
      </c>
      <c r="AZ9" t="e">
        <f>AZ8/AZ5</f>
        <v>#DIV/0!</v>
      </c>
    </row>
    <row r="10" spans="1:52" x14ac:dyDescent="0.2">
      <c r="AH10">
        <f t="shared" ref="AH10" si="16">SUM(AI10:AJ10)</f>
        <v>0</v>
      </c>
      <c r="AI10">
        <f t="shared" si="4"/>
        <v>0</v>
      </c>
      <c r="AJ10">
        <f t="shared" si="0"/>
        <v>0</v>
      </c>
      <c r="AK10" t="e">
        <f>COUNTIF(#REF!, C10)</f>
        <v>#REF!</v>
      </c>
      <c r="AM10" t="e">
        <f t="shared" si="1"/>
        <v>#DIV/0!</v>
      </c>
      <c r="AN10" t="e">
        <f t="shared" si="2"/>
        <v>#DIV/0!</v>
      </c>
      <c r="AP10" s="10" t="s">
        <v>2575</v>
      </c>
      <c r="AQ10" t="e">
        <f>AVERAGEIFS(AH:AH, AH:AH,"&gt;0", F:F, "F")</f>
        <v>#DIV/0!</v>
      </c>
      <c r="AR10" t="e">
        <f>AVERAGEIFS(AI:AI, AI:AI,"&gt;0",F:F, "F")</f>
        <v>#DIV/0!</v>
      </c>
      <c r="AS10" t="e">
        <f>AVERAGEIFS(AJ:AJ, AJ:AJ,"&gt;0", F:F, "F")</f>
        <v>#DIV/0!</v>
      </c>
      <c r="AT10" t="e">
        <f>AVERAGEIFS(AK:AK, AK:AK,"&gt;0",F:F, "F")</f>
        <v>#DIV/0!</v>
      </c>
    </row>
    <row r="11" spans="1:52" x14ac:dyDescent="0.2">
      <c r="AH11">
        <f t="shared" ref="AH11" si="17">SUM(AI11:AJ11)</f>
        <v>0</v>
      </c>
      <c r="AI11">
        <f t="shared" si="4"/>
        <v>0</v>
      </c>
      <c r="AJ11">
        <f t="shared" si="0"/>
        <v>0</v>
      </c>
      <c r="AK11" t="e">
        <f>COUNTIF(#REF!, C11)</f>
        <v>#REF!</v>
      </c>
      <c r="AM11" t="e">
        <f t="shared" si="1"/>
        <v>#DIV/0!</v>
      </c>
      <c r="AN11" t="e">
        <f t="shared" si="2"/>
        <v>#DIV/0!</v>
      </c>
      <c r="AP11" s="10" t="s">
        <v>441</v>
      </c>
      <c r="AQ11" t="e">
        <f>AVERAGEIF(F:F,"NB", AH:AH)</f>
        <v>#DIV/0!</v>
      </c>
      <c r="AR11" t="e">
        <f>AVERAGEIF(F:F,"NB", AI:AI)</f>
        <v>#DIV/0!</v>
      </c>
      <c r="AS11" t="e">
        <f>AVERAGEIF(F:F,"NB", AJ:AJ)</f>
        <v>#DIV/0!</v>
      </c>
      <c r="AT11" t="e">
        <f>AVERAGEIF(F:F,"NB", AK:AK)</f>
        <v>#DIV/0!</v>
      </c>
      <c r="AV11" s="8" t="s">
        <v>1383</v>
      </c>
      <c r="AW11" s="8"/>
      <c r="AX11" s="8"/>
      <c r="AY11" s="8"/>
      <c r="AZ11" s="8"/>
    </row>
    <row r="12" spans="1:52" x14ac:dyDescent="0.2">
      <c r="AH12">
        <f t="shared" ref="AH12" si="18">SUM(AI12:AJ12)</f>
        <v>0</v>
      </c>
      <c r="AI12">
        <f t="shared" si="4"/>
        <v>0</v>
      </c>
      <c r="AJ12">
        <f t="shared" si="0"/>
        <v>0</v>
      </c>
      <c r="AK12" t="e">
        <f>COUNTIF(#REF!, C12)</f>
        <v>#REF!</v>
      </c>
      <c r="AM12" t="e">
        <f t="shared" si="1"/>
        <v>#DIV/0!</v>
      </c>
      <c r="AN12" t="e">
        <f t="shared" si="2"/>
        <v>#DIV/0!</v>
      </c>
      <c r="AP12" s="10" t="s">
        <v>2577</v>
      </c>
      <c r="AQ12" t="e">
        <f>AVERAGEIFS(AH:AH, AH:AH,"&gt;0", F:F, "NB")</f>
        <v>#DIV/0!</v>
      </c>
      <c r="AR12" t="e">
        <f>AVERAGEIFS(AI:AI, AI:AI,"&gt;0", F:F, "NB")</f>
        <v>#DIV/0!</v>
      </c>
      <c r="AS12" t="e">
        <f>AVERAGEIFS(AJ:AJ, AJ:AJ,"&gt;0", F:F, "NB")</f>
        <v>#DIV/0!</v>
      </c>
      <c r="AT12" t="e">
        <f>AVERAGEIFS(AK:AK, AK:AK,"&gt;0", F:F, "NB")</f>
        <v>#DIV/0!</v>
      </c>
      <c r="AW12" s="10" t="s">
        <v>1393</v>
      </c>
      <c r="AX12" s="10" t="s">
        <v>43</v>
      </c>
      <c r="AY12" s="10" t="s">
        <v>42</v>
      </c>
      <c r="AZ12" s="10" t="s">
        <v>441</v>
      </c>
    </row>
    <row r="13" spans="1:52" x14ac:dyDescent="0.2">
      <c r="AH13">
        <f t="shared" ref="AH13" si="19">SUM(AI13:AJ13)</f>
        <v>0</v>
      </c>
      <c r="AI13">
        <f t="shared" si="4"/>
        <v>0</v>
      </c>
      <c r="AJ13">
        <f t="shared" si="0"/>
        <v>0</v>
      </c>
      <c r="AK13" t="e">
        <f>COUNTIF(#REF!, C13)</f>
        <v>#REF!</v>
      </c>
      <c r="AM13" t="e">
        <f t="shared" si="1"/>
        <v>#DIV/0!</v>
      </c>
      <c r="AN13" t="e">
        <f t="shared" si="2"/>
        <v>#DIV/0!</v>
      </c>
      <c r="AV13" s="10" t="s">
        <v>1390</v>
      </c>
      <c r="AW13" s="4" t="e">
        <f>AVERAGEIF(AN:AN, "&gt;0")</f>
        <v>#DIV/0!</v>
      </c>
      <c r="AX13" t="e">
        <f>AVERAGEIFS(AN:AN,AN:AN, "&gt;0",F:F, "M")</f>
        <v>#DIV/0!</v>
      </c>
      <c r="AY13" t="e">
        <f>AVERAGEIFS(AN:AN,AN:AN, "&gt;0",F:F, "F")</f>
        <v>#DIV/0!</v>
      </c>
      <c r="AZ13" t="e">
        <f>AVERAGEIFS(AN:AN,AN:AN, "&gt;0",F:F, "NB")</f>
        <v>#DIV/0!</v>
      </c>
    </row>
    <row r="14" spans="1:52" x14ac:dyDescent="0.2">
      <c r="AH14">
        <f t="shared" ref="AH14" si="20">SUM(AI14:AJ14)</f>
        <v>0</v>
      </c>
      <c r="AI14">
        <f t="shared" si="4"/>
        <v>0</v>
      </c>
      <c r="AJ14">
        <f t="shared" si="0"/>
        <v>0</v>
      </c>
      <c r="AK14" t="e">
        <f>COUNTIF(#REF!, C14)</f>
        <v>#REF!</v>
      </c>
      <c r="AM14" t="e">
        <f t="shared" si="1"/>
        <v>#DIV/0!</v>
      </c>
      <c r="AN14" t="e">
        <f t="shared" si="2"/>
        <v>#DIV/0!</v>
      </c>
      <c r="AV14" s="10" t="s">
        <v>1391</v>
      </c>
    </row>
    <row r="15" spans="1:52" x14ac:dyDescent="0.2">
      <c r="AH15">
        <f t="shared" ref="AH15" si="21">SUM(AI15:AJ15)</f>
        <v>0</v>
      </c>
      <c r="AI15">
        <f t="shared" si="4"/>
        <v>0</v>
      </c>
      <c r="AJ15">
        <f t="shared" si="0"/>
        <v>0</v>
      </c>
      <c r="AK15" t="e">
        <f>COUNTIF(#REF!, C15)</f>
        <v>#REF!</v>
      </c>
      <c r="AM15" t="e">
        <f t="shared" si="1"/>
        <v>#DIV/0!</v>
      </c>
      <c r="AN15" t="e">
        <f t="shared" si="2"/>
        <v>#DIV/0!</v>
      </c>
      <c r="AV15" s="6" t="s">
        <v>1386</v>
      </c>
      <c r="AW15">
        <f>COUNTIF(AN:AN, "&gt;0.05")</f>
        <v>0</v>
      </c>
      <c r="AX15">
        <f>COUNTIFS(AN:AN, "&gt;0.05", F:F, "M")</f>
        <v>0</v>
      </c>
      <c r="AY15">
        <f>COUNTIFS(AN:AN, "&gt;0.05", F:F, "F")</f>
        <v>0</v>
      </c>
      <c r="AZ15">
        <f>COUNTIFS(AN:AN, "&gt;0.05", F:F, "NB")</f>
        <v>0</v>
      </c>
    </row>
    <row r="16" spans="1:52" x14ac:dyDescent="0.2">
      <c r="AH16">
        <f t="shared" ref="AH16" si="22">SUM(AI16:AJ16)</f>
        <v>0</v>
      </c>
      <c r="AI16">
        <f t="shared" si="4"/>
        <v>0</v>
      </c>
      <c r="AJ16">
        <f t="shared" si="0"/>
        <v>0</v>
      </c>
      <c r="AK16" t="e">
        <f>COUNTIF(#REF!, C16)</f>
        <v>#REF!</v>
      </c>
      <c r="AM16" t="e">
        <f t="shared" si="1"/>
        <v>#DIV/0!</v>
      </c>
      <c r="AN16" t="e">
        <f t="shared" si="2"/>
        <v>#DIV/0!</v>
      </c>
      <c r="AV16" s="10" t="s">
        <v>2574</v>
      </c>
      <c r="AW16" t="e">
        <f>AW15/AW5</f>
        <v>#DIV/0!</v>
      </c>
      <c r="AX16" t="e">
        <f>AX15/AX5</f>
        <v>#DIV/0!</v>
      </c>
      <c r="AY16" t="e">
        <f>AY15/AY5</f>
        <v>#DIV/0!</v>
      </c>
      <c r="AZ16" t="e">
        <f>AZ15/AZ5</f>
        <v>#DIV/0!</v>
      </c>
    </row>
    <row r="17" spans="1:52" x14ac:dyDescent="0.2">
      <c r="AH17">
        <f t="shared" ref="AH17" si="23">SUM(AI17:AJ17)</f>
        <v>0</v>
      </c>
      <c r="AI17">
        <f t="shared" si="4"/>
        <v>0</v>
      </c>
      <c r="AJ17">
        <f t="shared" si="0"/>
        <v>0</v>
      </c>
      <c r="AK17" t="e">
        <f>COUNTIF(#REF!, C17)</f>
        <v>#REF!</v>
      </c>
      <c r="AM17" t="e">
        <f t="shared" si="1"/>
        <v>#DIV/0!</v>
      </c>
      <c r="AN17" t="e">
        <f t="shared" si="2"/>
        <v>#DIV/0!</v>
      </c>
      <c r="AV17" s="7" t="s">
        <v>1387</v>
      </c>
      <c r="AW17">
        <f>COUNTIF(AN:AN, "&lt;-0.05")</f>
        <v>0</v>
      </c>
      <c r="AX17">
        <f>COUNTIFS(AN:AN, "&lt;-0.05", F:F, "M")</f>
        <v>0</v>
      </c>
      <c r="AY17" s="9">
        <f>COUNTIFS(AN:AN, "&lt;-0.05", F:F, "F")</f>
        <v>0</v>
      </c>
      <c r="AZ17">
        <f>COUNTIFS(AN:AN, "&lt;-0.05", F:F, "NB")</f>
        <v>0</v>
      </c>
    </row>
    <row r="18" spans="1:52" x14ac:dyDescent="0.2">
      <c r="AH18">
        <f t="shared" ref="AH18" si="24">SUM(AI18:AJ18)</f>
        <v>0</v>
      </c>
      <c r="AI18">
        <f t="shared" si="4"/>
        <v>0</v>
      </c>
      <c r="AJ18">
        <f t="shared" si="0"/>
        <v>0</v>
      </c>
      <c r="AK18" t="e">
        <f>COUNTIF(#REF!, C18)</f>
        <v>#REF!</v>
      </c>
      <c r="AM18" t="e">
        <f t="shared" si="1"/>
        <v>#DIV/0!</v>
      </c>
      <c r="AN18" t="e">
        <f t="shared" si="2"/>
        <v>#DIV/0!</v>
      </c>
      <c r="AV18" s="10" t="s">
        <v>2574</v>
      </c>
      <c r="AW18" t="e">
        <f>AW17/AW5</f>
        <v>#DIV/0!</v>
      </c>
      <c r="AX18" t="e">
        <f>AX17/AX5</f>
        <v>#DIV/0!</v>
      </c>
      <c r="AY18" t="e">
        <f>AY17/AY5</f>
        <v>#DIV/0!</v>
      </c>
      <c r="AZ18" t="e">
        <f>AZ17/AZ5</f>
        <v>#DIV/0!</v>
      </c>
    </row>
    <row r="19" spans="1:52" x14ac:dyDescent="0.2">
      <c r="AH19">
        <f t="shared" ref="AH19" si="25">SUM(AI19:AJ19)</f>
        <v>0</v>
      </c>
      <c r="AI19">
        <f t="shared" si="4"/>
        <v>0</v>
      </c>
      <c r="AJ19">
        <f t="shared" si="0"/>
        <v>0</v>
      </c>
      <c r="AK19" t="e">
        <f>COUNTIF(#REF!, C19)</f>
        <v>#REF!</v>
      </c>
      <c r="AM19" t="e">
        <f t="shared" si="1"/>
        <v>#DIV/0!</v>
      </c>
      <c r="AN19" t="e">
        <f t="shared" si="2"/>
        <v>#DIV/0!</v>
      </c>
      <c r="AV19" s="8" t="s">
        <v>1388</v>
      </c>
      <c r="AW19">
        <f>COUNTIFS(AN:AN, "&lt;0.05",AN:AN, "&gt;-0.05")</f>
        <v>0</v>
      </c>
      <c r="AX19">
        <f>COUNTIFS(AN:AN, "&lt;0.05",AN:AN, "&gt;-0.05", F:F, "M")</f>
        <v>0</v>
      </c>
      <c r="AY19">
        <f>COUNTIFS(AN:AN, "&lt;0.05",AN:AN, "&gt;-0.05", F:F, "F")</f>
        <v>0</v>
      </c>
      <c r="AZ19">
        <f>COUNTIFS(AN:AN, "&lt;0.05",AN:AN, "&gt;-0.05", F:F, "NB")</f>
        <v>0</v>
      </c>
    </row>
    <row r="20" spans="1:52" x14ac:dyDescent="0.2">
      <c r="AH20">
        <f t="shared" ref="AH20" si="26">SUM(AI20:AJ20)</f>
        <v>0</v>
      </c>
      <c r="AI20">
        <f t="shared" si="4"/>
        <v>0</v>
      </c>
      <c r="AJ20">
        <f t="shared" si="0"/>
        <v>0</v>
      </c>
      <c r="AK20" t="e">
        <f>COUNTIF(#REF!, C20)</f>
        <v>#REF!</v>
      </c>
      <c r="AM20" t="e">
        <f t="shared" si="1"/>
        <v>#DIV/0!</v>
      </c>
      <c r="AN20" t="e">
        <f t="shared" si="2"/>
        <v>#DIV/0!</v>
      </c>
      <c r="AV20" s="10" t="s">
        <v>2574</v>
      </c>
      <c r="AW20" t="e">
        <f>AW19/AW5</f>
        <v>#DIV/0!</v>
      </c>
      <c r="AX20" t="e">
        <f>AX19/AX5</f>
        <v>#DIV/0!</v>
      </c>
      <c r="AY20" t="e">
        <f>AY19/AY5</f>
        <v>#DIV/0!</v>
      </c>
      <c r="AZ20" t="e">
        <f>AZ19/AZ5</f>
        <v>#DIV/0!</v>
      </c>
    </row>
    <row r="21" spans="1:52" x14ac:dyDescent="0.2">
      <c r="AH21">
        <f t="shared" ref="AH21" si="27">SUM(AI21:AJ21)</f>
        <v>0</v>
      </c>
      <c r="AI21">
        <f t="shared" si="4"/>
        <v>0</v>
      </c>
      <c r="AJ21">
        <f t="shared" si="0"/>
        <v>0</v>
      </c>
      <c r="AK21" t="e">
        <f>COUNTIF(#REF!, C21)</f>
        <v>#REF!</v>
      </c>
      <c r="AM21" t="e">
        <f t="shared" si="1"/>
        <v>#DIV/0!</v>
      </c>
      <c r="AN21" t="e">
        <f t="shared" si="2"/>
        <v>#DIV/0!</v>
      </c>
    </row>
    <row r="22" spans="1:52" x14ac:dyDescent="0.2">
      <c r="AH22">
        <f t="shared" ref="AH22" si="28">SUM(AI22:AJ22)</f>
        <v>0</v>
      </c>
      <c r="AI22">
        <f t="shared" si="4"/>
        <v>0</v>
      </c>
      <c r="AJ22">
        <f t="shared" si="0"/>
        <v>0</v>
      </c>
      <c r="AK22" t="e">
        <f>COUNTIF(#REF!, C22)</f>
        <v>#REF!</v>
      </c>
      <c r="AM22" t="e">
        <f t="shared" si="1"/>
        <v>#DIV/0!</v>
      </c>
      <c r="AN22" t="e">
        <f t="shared" si="2"/>
        <v>#DIV/0!</v>
      </c>
      <c r="AV22" s="8" t="s">
        <v>1389</v>
      </c>
      <c r="AW22" s="8"/>
      <c r="AX22" s="8"/>
      <c r="AY22" s="8"/>
      <c r="AZ22" s="8"/>
    </row>
    <row r="23" spans="1:52" x14ac:dyDescent="0.2">
      <c r="AH23">
        <f t="shared" ref="AH23" si="29">SUM(AI23:AJ23)</f>
        <v>0</v>
      </c>
      <c r="AI23">
        <f t="shared" si="4"/>
        <v>0</v>
      </c>
      <c r="AJ23">
        <f t="shared" si="0"/>
        <v>0</v>
      </c>
      <c r="AK23" t="e">
        <f>COUNTIF(#REF!, C23)</f>
        <v>#REF!</v>
      </c>
      <c r="AM23" t="e">
        <f t="shared" si="1"/>
        <v>#DIV/0!</v>
      </c>
      <c r="AN23" t="e">
        <f t="shared" si="2"/>
        <v>#DIV/0!</v>
      </c>
      <c r="AW23" s="10" t="s">
        <v>1393</v>
      </c>
      <c r="AX23" s="10" t="s">
        <v>43</v>
      </c>
      <c r="AY23" s="10" t="s">
        <v>42</v>
      </c>
      <c r="AZ23" s="10" t="s">
        <v>441</v>
      </c>
    </row>
    <row r="24" spans="1:52" x14ac:dyDescent="0.2">
      <c r="AH24">
        <f t="shared" ref="AH24" si="30">SUM(AI24:AJ24)</f>
        <v>0</v>
      </c>
      <c r="AI24">
        <f t="shared" si="4"/>
        <v>0</v>
      </c>
      <c r="AJ24">
        <f t="shared" si="0"/>
        <v>0</v>
      </c>
      <c r="AK24" t="e">
        <f>COUNTIF(#REF!, C24)</f>
        <v>#REF!</v>
      </c>
      <c r="AM24" t="e">
        <f t="shared" si="1"/>
        <v>#DIV/0!</v>
      </c>
      <c r="AN24" t="e">
        <f t="shared" si="2"/>
        <v>#DIV/0!</v>
      </c>
      <c r="AV24" s="10" t="s">
        <v>1390</v>
      </c>
      <c r="AW24" s="4" t="e">
        <f>AVERAGEIF(AM:AM, "&gt;0")</f>
        <v>#DIV/0!</v>
      </c>
      <c r="AX24" t="e">
        <f>AVERAGEIFS(AM:AM,AM:AM, "&gt;0",F:F, "M")</f>
        <v>#DIV/0!</v>
      </c>
      <c r="AY24" t="e">
        <f>AVERAGEIFS(AM:AM,AM:AM, "&gt;0",F:F, "F")</f>
        <v>#DIV/0!</v>
      </c>
      <c r="AZ24" t="e">
        <f>AVERAGEIFS(AM:AM,AM:AM, "&gt;0",F:F, "NB")</f>
        <v>#DIV/0!</v>
      </c>
    </row>
    <row r="25" spans="1:52" x14ac:dyDescent="0.2">
      <c r="AH25" t="e">
        <f>SUM(AI25:AK25)</f>
        <v>#REF!</v>
      </c>
      <c r="AI25">
        <f t="shared" si="4"/>
        <v>0</v>
      </c>
      <c r="AJ25">
        <f t="shared" si="0"/>
        <v>0</v>
      </c>
      <c r="AK25" t="e">
        <f>COUNTIF(#REF!, C25)</f>
        <v>#REF!</v>
      </c>
      <c r="AM25" t="e">
        <f t="shared" si="1"/>
        <v>#DIV/0!</v>
      </c>
      <c r="AN25" t="e">
        <f t="shared" si="2"/>
        <v>#DIV/0!</v>
      </c>
      <c r="AV25" s="10" t="s">
        <v>1392</v>
      </c>
      <c r="AW25">
        <f>COUNTIF(AM:AM, "&gt;0.3")</f>
        <v>0</v>
      </c>
      <c r="AX25">
        <f>COUNTIFS(AM:AM, "&gt;0.3",F:F, "M")</f>
        <v>0</v>
      </c>
      <c r="AY25">
        <f>COUNTIFS(AM:AM, "&gt;0.3",F:F, "F")</f>
        <v>0</v>
      </c>
      <c r="AZ25">
        <f>COUNTIFS(AM:AM, "&gt;0.3",F:F, "NB")</f>
        <v>0</v>
      </c>
    </row>
    <row r="26" spans="1:52" x14ac:dyDescent="0.2">
      <c r="AH26">
        <f>SUM(AI26:AK26)</f>
        <v>0</v>
      </c>
      <c r="AI26">
        <f>COUNTIF(L26:L40, "Comment")</f>
        <v>0</v>
      </c>
      <c r="AJ26">
        <f>COUNTIF(L26:L40, "Reply")</f>
        <v>0</v>
      </c>
      <c r="AK26">
        <f t="shared" ref="AK26:AK56" si="31">COUNTIF(C27:C40, C26)</f>
        <v>0</v>
      </c>
      <c r="AM26" t="e">
        <f>AVERAGE(S26:S40)</f>
        <v>#DIV/0!</v>
      </c>
      <c r="AN26" t="e">
        <f t="shared" ref="AN26" si="32">AVERAGE(Y26:Y40)</f>
        <v>#DIV/0!</v>
      </c>
      <c r="AV26" s="10" t="s">
        <v>2573</v>
      </c>
      <c r="AW26" t="e">
        <f>AW24/AW5</f>
        <v>#DIV/0!</v>
      </c>
      <c r="AX26" t="e">
        <f>AX25/AX5</f>
        <v>#DIV/0!</v>
      </c>
      <c r="AY26" t="e">
        <f>AY24/AY5</f>
        <v>#DIV/0!</v>
      </c>
      <c r="AZ26" t="e">
        <f>AZ25/AZ5</f>
        <v>#DIV/0!</v>
      </c>
    </row>
    <row r="28" spans="1:52" ht="208" x14ac:dyDescent="0.2">
      <c r="A28" s="3" t="s">
        <v>1397</v>
      </c>
    </row>
    <row r="41" spans="34:40" x14ac:dyDescent="0.2">
      <c r="AH41">
        <f>SUM(AI41:AK41)</f>
        <v>0</v>
      </c>
      <c r="AI41">
        <f>COUNTIF(L41:L55, "Comment")</f>
        <v>0</v>
      </c>
      <c r="AJ41">
        <f>COUNTIF(L41:L55, "Reply")</f>
        <v>0</v>
      </c>
      <c r="AK41">
        <f t="shared" si="31"/>
        <v>0</v>
      </c>
      <c r="AM41" t="e">
        <f>AVERAGE(S41:S55)</f>
        <v>#DIV/0!</v>
      </c>
      <c r="AN41" t="e">
        <f t="shared" ref="AN41" si="33">AVERAGE(Y41:Y55)</f>
        <v>#DIV/0!</v>
      </c>
    </row>
    <row r="56" spans="34:40" x14ac:dyDescent="0.2">
      <c r="AH56">
        <f>SUM(AI56:AK56)</f>
        <v>0</v>
      </c>
      <c r="AI56">
        <f>COUNTIF(L56:L70, "Comment")</f>
        <v>0</v>
      </c>
      <c r="AJ56">
        <f>COUNTIF(L56:L70, "Reply")</f>
        <v>0</v>
      </c>
      <c r="AK56">
        <f t="shared" si="31"/>
        <v>0</v>
      </c>
      <c r="AM56" t="e">
        <f>AVERAGE(S56:S70)</f>
        <v>#DIV/0!</v>
      </c>
      <c r="AN56" t="e">
        <f t="shared" ref="AN56" si="34">AVERAGE(Y56:Y70)</f>
        <v>#DIV/0!</v>
      </c>
    </row>
    <row r="71" spans="34:40" x14ac:dyDescent="0.2">
      <c r="AH71">
        <f>SUM(AI71:AK71)</f>
        <v>0</v>
      </c>
      <c r="AI71">
        <f>COUNTIF(L71:L85, "Comment")</f>
        <v>0</v>
      </c>
      <c r="AJ71">
        <f>COUNTIF(L71:L85, "Reply")</f>
        <v>0</v>
      </c>
      <c r="AK71">
        <f t="shared" ref="AK71:AK131" si="35">COUNTIF(C72:C85, C71)</f>
        <v>0</v>
      </c>
      <c r="AM71" t="e">
        <f>AVERAGE(S71:S85)</f>
        <v>#DIV/0!</v>
      </c>
      <c r="AN71" t="e">
        <f t="shared" ref="AN71" si="36">AVERAGE(Y71:Y85)</f>
        <v>#DIV/0!</v>
      </c>
    </row>
    <row r="86" spans="34:40" x14ac:dyDescent="0.2">
      <c r="AH86">
        <f>SUM(AI86:AK86)</f>
        <v>0</v>
      </c>
      <c r="AI86">
        <f>COUNTIF(L86:L100, "Comment")</f>
        <v>0</v>
      </c>
      <c r="AJ86">
        <f>COUNTIF(L86:L100, "Reply")</f>
        <v>0</v>
      </c>
      <c r="AK86">
        <f t="shared" si="35"/>
        <v>0</v>
      </c>
      <c r="AM86" t="e">
        <f>AVERAGE(S86:S100)</f>
        <v>#DIV/0!</v>
      </c>
      <c r="AN86" t="e">
        <f t="shared" ref="AN86" si="37">AVERAGE(Y86:Y100)</f>
        <v>#DIV/0!</v>
      </c>
    </row>
    <row r="101" spans="34:40" x14ac:dyDescent="0.2">
      <c r="AH101">
        <f t="shared" ref="AH101" si="38">SUM(AI101:AK101)</f>
        <v>0</v>
      </c>
      <c r="AI101">
        <f>COUNTIF(L101:L115, "Comment")</f>
        <v>0</v>
      </c>
      <c r="AJ101">
        <f>COUNTIF(L101:L115, "Reply")</f>
        <v>0</v>
      </c>
      <c r="AK101">
        <f t="shared" si="35"/>
        <v>0</v>
      </c>
      <c r="AM101" t="e">
        <f>AVERAGE(S101:S115)</f>
        <v>#DIV/0!</v>
      </c>
      <c r="AN101" t="e">
        <f t="shared" ref="AN101" si="39">AVERAGE(Y101:Y115)</f>
        <v>#DIV/0!</v>
      </c>
    </row>
    <row r="116" spans="34:40" x14ac:dyDescent="0.2">
      <c r="AH116">
        <f t="shared" ref="AH116" si="40">SUM(AI116:AK116)</f>
        <v>0</v>
      </c>
      <c r="AI116">
        <f>COUNTIF(L116:L130, "Comment")</f>
        <v>0</v>
      </c>
      <c r="AJ116">
        <f>COUNTIF(L116:L130, "Reply")</f>
        <v>0</v>
      </c>
      <c r="AK116">
        <f t="shared" si="35"/>
        <v>0</v>
      </c>
      <c r="AM116" t="e">
        <f>AVERAGE(S116:S130)</f>
        <v>#DIV/0!</v>
      </c>
      <c r="AN116" t="e">
        <f t="shared" ref="AN116" si="41">AVERAGE(Y116:Y130)</f>
        <v>#DIV/0!</v>
      </c>
    </row>
    <row r="131" spans="34:40" x14ac:dyDescent="0.2">
      <c r="AH131">
        <f t="shared" ref="AH131:AH191" si="42">SUM(AI131:AK131)</f>
        <v>0</v>
      </c>
      <c r="AI131">
        <f>COUNTIF(L131:L145, "Comment")</f>
        <v>0</v>
      </c>
      <c r="AJ131">
        <f>COUNTIF(L131:L145, "Reply")</f>
        <v>0</v>
      </c>
      <c r="AK131">
        <f t="shared" si="35"/>
        <v>0</v>
      </c>
      <c r="AM131" t="e">
        <f>AVERAGE(S131:S145)</f>
        <v>#DIV/0!</v>
      </c>
      <c r="AN131" t="e">
        <f t="shared" ref="AN131" si="43">AVERAGE(Y131:Y145)</f>
        <v>#DIV/0!</v>
      </c>
    </row>
    <row r="146" spans="34:40" x14ac:dyDescent="0.2">
      <c r="AH146">
        <f t="shared" si="42"/>
        <v>0</v>
      </c>
      <c r="AI146">
        <f>COUNTIF(L146:L160, "Comment")</f>
        <v>0</v>
      </c>
      <c r="AJ146">
        <f>COUNTIF(L146:L160, "Reply")</f>
        <v>0</v>
      </c>
      <c r="AK146">
        <f t="shared" ref="AK146:AK206" si="44">COUNTIF(C147:C160, C146)</f>
        <v>0</v>
      </c>
      <c r="AM146" t="e">
        <f>AVERAGE(S146:S160)</f>
        <v>#DIV/0!</v>
      </c>
      <c r="AN146" t="e">
        <f t="shared" ref="AN146" si="45">AVERAGE(Y146:Y160)</f>
        <v>#DIV/0!</v>
      </c>
    </row>
    <row r="161" spans="34:40" x14ac:dyDescent="0.2">
      <c r="AH161">
        <f t="shared" si="42"/>
        <v>0</v>
      </c>
      <c r="AI161">
        <f>COUNTIF(L161:L175, "Comment")</f>
        <v>0</v>
      </c>
      <c r="AJ161">
        <f>COUNTIF(L161:L175, "Reply")</f>
        <v>0</v>
      </c>
      <c r="AK161">
        <f t="shared" si="44"/>
        <v>0</v>
      </c>
      <c r="AM161" t="e">
        <f>AVERAGE(S161:S175)</f>
        <v>#DIV/0!</v>
      </c>
      <c r="AN161" t="e">
        <f t="shared" ref="AN161" si="46">AVERAGE(Y161:Y175)</f>
        <v>#DIV/0!</v>
      </c>
    </row>
    <row r="176" spans="34:40" x14ac:dyDescent="0.2">
      <c r="AH176">
        <f t="shared" si="42"/>
        <v>0</v>
      </c>
      <c r="AI176">
        <f>COUNTIF(L176:L190, "Comment")</f>
        <v>0</v>
      </c>
      <c r="AJ176">
        <f>COUNTIF(L176:L190, "Reply")</f>
        <v>0</v>
      </c>
      <c r="AK176">
        <f t="shared" si="44"/>
        <v>0</v>
      </c>
      <c r="AM176" t="e">
        <f>AVERAGE(S176:S190)</f>
        <v>#DIV/0!</v>
      </c>
      <c r="AN176" t="e">
        <f t="shared" ref="AN176" si="47">AVERAGE(Y176:Y190)</f>
        <v>#DIV/0!</v>
      </c>
    </row>
    <row r="191" spans="34:40" x14ac:dyDescent="0.2">
      <c r="AH191">
        <f t="shared" si="42"/>
        <v>0</v>
      </c>
      <c r="AI191">
        <f>COUNTIF(L191:L205, "Comment")</f>
        <v>0</v>
      </c>
      <c r="AJ191">
        <f>COUNTIF(L191:L205, "Reply")</f>
        <v>0</v>
      </c>
      <c r="AK191">
        <f t="shared" si="44"/>
        <v>0</v>
      </c>
      <c r="AM191" t="e">
        <f>AVERAGE(S191:S205)</f>
        <v>#DIV/0!</v>
      </c>
      <c r="AN191" t="e">
        <f t="shared" ref="AN191" si="48">AVERAGE(Y191:Y205)</f>
        <v>#DIV/0!</v>
      </c>
    </row>
    <row r="206" spans="34:40" x14ac:dyDescent="0.2">
      <c r="AH206">
        <f t="shared" ref="AH206:AH266" si="49">SUM(AI206:AK206)</f>
        <v>0</v>
      </c>
      <c r="AI206">
        <f>COUNTIF(L206:L220, "Comment")</f>
        <v>0</v>
      </c>
      <c r="AJ206">
        <f>COUNTIF(L206:L220, "Reply")</f>
        <v>0</v>
      </c>
      <c r="AK206">
        <f t="shared" si="44"/>
        <v>0</v>
      </c>
      <c r="AM206" t="e">
        <f>AVERAGE(S206:S220)</f>
        <v>#DIV/0!</v>
      </c>
      <c r="AN206" t="e">
        <f t="shared" ref="AN206" si="50">AVERAGE(Y206:Y220)</f>
        <v>#DIV/0!</v>
      </c>
    </row>
    <row r="221" spans="34:40" x14ac:dyDescent="0.2">
      <c r="AH221">
        <f t="shared" si="49"/>
        <v>0</v>
      </c>
      <c r="AI221">
        <f>COUNTIF(L221:L235, "Comment")</f>
        <v>0</v>
      </c>
      <c r="AJ221">
        <f>COUNTIF(L221:L235, "Reply")</f>
        <v>0</v>
      </c>
      <c r="AK221">
        <f t="shared" ref="AK221:AK281" si="51">COUNTIF(C222:C235, C221)</f>
        <v>0</v>
      </c>
      <c r="AM221" t="e">
        <f>AVERAGE(S221:S235)</f>
        <v>#DIV/0!</v>
      </c>
      <c r="AN221" t="e">
        <f t="shared" ref="AN221" si="52">AVERAGE(Y221:Y235)</f>
        <v>#DIV/0!</v>
      </c>
    </row>
    <row r="236" spans="34:40" x14ac:dyDescent="0.2">
      <c r="AH236">
        <f t="shared" si="49"/>
        <v>0</v>
      </c>
      <c r="AI236">
        <f>COUNTIF(L236:L250, "Comment")</f>
        <v>0</v>
      </c>
      <c r="AJ236">
        <f>COUNTIF(L236:L250, "Reply")</f>
        <v>0</v>
      </c>
      <c r="AK236">
        <f t="shared" si="51"/>
        <v>0</v>
      </c>
      <c r="AM236" t="e">
        <f>AVERAGE(S236:S250)</f>
        <v>#DIV/0!</v>
      </c>
      <c r="AN236" t="e">
        <f t="shared" ref="AN236" si="53">AVERAGE(Y236:Y250)</f>
        <v>#DIV/0!</v>
      </c>
    </row>
    <row r="251" spans="34:40" x14ac:dyDescent="0.2">
      <c r="AH251">
        <f t="shared" si="49"/>
        <v>0</v>
      </c>
      <c r="AI251">
        <f>COUNTIF(L251:L265, "Comment")</f>
        <v>0</v>
      </c>
      <c r="AJ251">
        <f>COUNTIF(L251:L265, "Reply")</f>
        <v>0</v>
      </c>
      <c r="AK251">
        <f t="shared" si="51"/>
        <v>0</v>
      </c>
      <c r="AM251" t="e">
        <f>AVERAGE(S251:S265)</f>
        <v>#DIV/0!</v>
      </c>
      <c r="AN251" t="e">
        <f t="shared" ref="AN251" si="54">AVERAGE(Y251:Y265)</f>
        <v>#DIV/0!</v>
      </c>
    </row>
    <row r="266" spans="34:40" x14ac:dyDescent="0.2">
      <c r="AH266">
        <f t="shared" si="49"/>
        <v>0</v>
      </c>
      <c r="AI266">
        <f>COUNTIF(L266:L280, "Comment")</f>
        <v>0</v>
      </c>
      <c r="AJ266">
        <f>COUNTIF(L266:L280, "Reply")</f>
        <v>0</v>
      </c>
      <c r="AK266">
        <f t="shared" si="51"/>
        <v>0</v>
      </c>
      <c r="AM266" t="e">
        <f>AVERAGE(S266:S280)</f>
        <v>#DIV/0!</v>
      </c>
      <c r="AN266" t="e">
        <f t="shared" ref="AN266" si="55">AVERAGE(Y266:Y280)</f>
        <v>#DIV/0!</v>
      </c>
    </row>
    <row r="281" spans="34:40" x14ac:dyDescent="0.2">
      <c r="AH281">
        <f t="shared" ref="AH281:AH341" si="56">SUM(AI281:AK281)</f>
        <v>0</v>
      </c>
      <c r="AI281">
        <f>COUNTIF(L281:L295, "Comment")</f>
        <v>0</v>
      </c>
      <c r="AJ281">
        <f>COUNTIF(L281:L295, "Reply")</f>
        <v>0</v>
      </c>
      <c r="AK281">
        <f t="shared" si="51"/>
        <v>0</v>
      </c>
      <c r="AM281" t="e">
        <f>AVERAGE(S281:S295)</f>
        <v>#DIV/0!</v>
      </c>
      <c r="AN281" t="e">
        <f t="shared" ref="AN281" si="57">AVERAGE(Y281:Y295)</f>
        <v>#DIV/0!</v>
      </c>
    </row>
    <row r="296" spans="34:40" x14ac:dyDescent="0.2">
      <c r="AH296">
        <f t="shared" si="56"/>
        <v>0</v>
      </c>
      <c r="AI296">
        <f>COUNTIF(L296:L310, "Comment")</f>
        <v>0</v>
      </c>
      <c r="AJ296">
        <f>COUNTIF(L296:L310, "Reply")</f>
        <v>0</v>
      </c>
      <c r="AK296">
        <f t="shared" ref="AK296:AK356" si="58">COUNTIF(C297:C310, C296)</f>
        <v>0</v>
      </c>
      <c r="AM296" t="e">
        <f>AVERAGE(S296:S310)</f>
        <v>#DIV/0!</v>
      </c>
      <c r="AN296" t="e">
        <f t="shared" ref="AN296" si="59">AVERAGE(Y296:Y310)</f>
        <v>#DIV/0!</v>
      </c>
    </row>
    <row r="311" spans="34:40" x14ac:dyDescent="0.2">
      <c r="AH311">
        <f t="shared" si="56"/>
        <v>0</v>
      </c>
      <c r="AI311">
        <f>COUNTIF(L311:L325, "Comment")</f>
        <v>0</v>
      </c>
      <c r="AJ311">
        <f>COUNTIF(L311:L325, "Reply")</f>
        <v>0</v>
      </c>
      <c r="AK311">
        <f t="shared" si="58"/>
        <v>0</v>
      </c>
      <c r="AM311" t="e">
        <f>AVERAGE(S311:S325)</f>
        <v>#DIV/0!</v>
      </c>
      <c r="AN311" t="e">
        <f t="shared" ref="AN311" si="60">AVERAGE(Y311:Y325)</f>
        <v>#DIV/0!</v>
      </c>
    </row>
    <row r="326" spans="34:40" x14ac:dyDescent="0.2">
      <c r="AH326">
        <f t="shared" si="56"/>
        <v>0</v>
      </c>
      <c r="AI326">
        <f>COUNTIF(L326:L340, "Comment")</f>
        <v>0</v>
      </c>
      <c r="AJ326">
        <f>COUNTIF(L326:L340, "Reply")</f>
        <v>0</v>
      </c>
      <c r="AK326">
        <f t="shared" si="58"/>
        <v>0</v>
      </c>
      <c r="AM326" t="e">
        <f>AVERAGE(S326:S340)</f>
        <v>#DIV/0!</v>
      </c>
      <c r="AN326" t="e">
        <f t="shared" ref="AN326" si="61">AVERAGE(Y326:Y340)</f>
        <v>#DIV/0!</v>
      </c>
    </row>
    <row r="341" spans="34:40" x14ac:dyDescent="0.2">
      <c r="AH341">
        <f t="shared" si="56"/>
        <v>0</v>
      </c>
      <c r="AI341">
        <f>COUNTIF(L341:L355, "Comment")</f>
        <v>0</v>
      </c>
      <c r="AJ341">
        <f>COUNTIF(L341:L355, "Reply")</f>
        <v>0</v>
      </c>
      <c r="AK341">
        <f t="shared" si="58"/>
        <v>0</v>
      </c>
      <c r="AM341" t="e">
        <f>AVERAGE(S341:S355)</f>
        <v>#DIV/0!</v>
      </c>
      <c r="AN341" t="e">
        <f t="shared" ref="AN341" si="62">AVERAGE(Y341:Y355)</f>
        <v>#DIV/0!</v>
      </c>
    </row>
    <row r="356" spans="34:40" x14ac:dyDescent="0.2">
      <c r="AH356">
        <f t="shared" ref="AH356:AH416" si="63">SUM(AI356:AK356)</f>
        <v>0</v>
      </c>
      <c r="AI356">
        <f>COUNTIF(L356:L370, "Comment")</f>
        <v>0</v>
      </c>
      <c r="AJ356">
        <f>COUNTIF(L356:L370, "Reply")</f>
        <v>0</v>
      </c>
      <c r="AK356">
        <f t="shared" si="58"/>
        <v>0</v>
      </c>
      <c r="AM356" t="e">
        <f>AVERAGE(S356:S370)</f>
        <v>#DIV/0!</v>
      </c>
      <c r="AN356" t="e">
        <f t="shared" ref="AN356" si="64">AVERAGE(Y356:Y370)</f>
        <v>#DIV/0!</v>
      </c>
    </row>
    <row r="371" spans="34:40" x14ac:dyDescent="0.2">
      <c r="AH371">
        <f t="shared" si="63"/>
        <v>0</v>
      </c>
      <c r="AI371">
        <f>COUNTIF(L371:L385, "Comment")</f>
        <v>0</v>
      </c>
      <c r="AJ371">
        <f>COUNTIF(L371:L385, "Reply")</f>
        <v>0</v>
      </c>
      <c r="AK371">
        <f t="shared" ref="AK371:AK431" si="65">COUNTIF(C372:C385, C371)</f>
        <v>0</v>
      </c>
      <c r="AM371" t="e">
        <f>AVERAGE(S371:S385)</f>
        <v>#DIV/0!</v>
      </c>
      <c r="AN371" t="e">
        <f t="shared" ref="AN371" si="66">AVERAGE(Y371:Y385)</f>
        <v>#DIV/0!</v>
      </c>
    </row>
    <row r="386" spans="34:40" x14ac:dyDescent="0.2">
      <c r="AH386">
        <f t="shared" si="63"/>
        <v>0</v>
      </c>
      <c r="AI386">
        <f>COUNTIF(L386:L400, "Comment")</f>
        <v>0</v>
      </c>
      <c r="AJ386">
        <f>COUNTIF(L386:L400, "Reply")</f>
        <v>0</v>
      </c>
      <c r="AK386">
        <f t="shared" si="65"/>
        <v>0</v>
      </c>
      <c r="AM386" t="e">
        <f>AVERAGE(S386:S400)</f>
        <v>#DIV/0!</v>
      </c>
      <c r="AN386" t="e">
        <f t="shared" ref="AN386" si="67">AVERAGE(Y386:Y400)</f>
        <v>#DIV/0!</v>
      </c>
    </row>
    <row r="401" spans="34:40" x14ac:dyDescent="0.2">
      <c r="AH401">
        <f t="shared" si="63"/>
        <v>0</v>
      </c>
      <c r="AI401">
        <f>COUNTIF(L401:L415, "Comment")</f>
        <v>0</v>
      </c>
      <c r="AJ401">
        <f>COUNTIF(L401:L415, "Reply")</f>
        <v>0</v>
      </c>
      <c r="AK401">
        <f t="shared" si="65"/>
        <v>0</v>
      </c>
      <c r="AM401" t="e">
        <f>AVERAGE(S401:S415)</f>
        <v>#DIV/0!</v>
      </c>
      <c r="AN401" t="e">
        <f t="shared" ref="AN401" si="68">AVERAGE(Y401:Y415)</f>
        <v>#DIV/0!</v>
      </c>
    </row>
    <row r="416" spans="34:40" x14ac:dyDescent="0.2">
      <c r="AH416">
        <f t="shared" si="63"/>
        <v>0</v>
      </c>
      <c r="AI416">
        <f>COUNTIF(L416:L430, "Comment")</f>
        <v>0</v>
      </c>
      <c r="AJ416">
        <f>COUNTIF(L416:L430, "Reply")</f>
        <v>0</v>
      </c>
      <c r="AK416">
        <f t="shared" si="65"/>
        <v>0</v>
      </c>
      <c r="AM416" t="e">
        <f>AVERAGE(S416:S430)</f>
        <v>#DIV/0!</v>
      </c>
      <c r="AN416" t="e">
        <f t="shared" ref="AN416" si="69">AVERAGE(Y416:Y430)</f>
        <v>#DIV/0!</v>
      </c>
    </row>
    <row r="431" spans="34:40" x14ac:dyDescent="0.2">
      <c r="AH431">
        <f t="shared" ref="AH431:AH491" si="70">SUM(AI431:AK431)</f>
        <v>0</v>
      </c>
      <c r="AI431">
        <f>COUNTIF(L431:L445, "Comment")</f>
        <v>0</v>
      </c>
      <c r="AJ431">
        <f>COUNTIF(L431:L445, "Reply")</f>
        <v>0</v>
      </c>
      <c r="AK431">
        <f t="shared" si="65"/>
        <v>0</v>
      </c>
      <c r="AM431" t="e">
        <f>AVERAGE(S431:S445)</f>
        <v>#DIV/0!</v>
      </c>
      <c r="AN431" t="e">
        <f t="shared" ref="AN431" si="71">AVERAGE(Y431:Y445)</f>
        <v>#DIV/0!</v>
      </c>
    </row>
    <row r="446" spans="34:40" x14ac:dyDescent="0.2">
      <c r="AH446">
        <f t="shared" si="70"/>
        <v>0</v>
      </c>
      <c r="AI446">
        <f>COUNTIF(L446:L460, "Comment")</f>
        <v>0</v>
      </c>
      <c r="AJ446">
        <f>COUNTIF(L446:L460, "Reply")</f>
        <v>0</v>
      </c>
      <c r="AK446">
        <f t="shared" ref="AK446:AK506" si="72">COUNTIF(C447:C460, C446)</f>
        <v>0</v>
      </c>
      <c r="AM446" t="e">
        <f>AVERAGE(S446:S460)</f>
        <v>#DIV/0!</v>
      </c>
      <c r="AN446" t="e">
        <f t="shared" ref="AN446" si="73">AVERAGE(Y446:Y460)</f>
        <v>#DIV/0!</v>
      </c>
    </row>
    <row r="461" spans="34:40" x14ac:dyDescent="0.2">
      <c r="AH461">
        <f t="shared" si="70"/>
        <v>0</v>
      </c>
      <c r="AI461">
        <f>COUNTIF(L461:L475, "Comment")</f>
        <v>0</v>
      </c>
      <c r="AJ461">
        <f>COUNTIF(L461:L475, "Reply")</f>
        <v>0</v>
      </c>
      <c r="AK461">
        <f t="shared" si="72"/>
        <v>0</v>
      </c>
      <c r="AM461" t="e">
        <f>AVERAGE(S461:S475)</f>
        <v>#DIV/0!</v>
      </c>
      <c r="AN461" t="e">
        <f t="shared" ref="AN461" si="74">AVERAGE(Y461:Y475)</f>
        <v>#DIV/0!</v>
      </c>
    </row>
    <row r="476" spans="34:40" x14ac:dyDescent="0.2">
      <c r="AH476">
        <f t="shared" si="70"/>
        <v>0</v>
      </c>
      <c r="AI476">
        <f>COUNTIF(L476:L490, "Comment")</f>
        <v>0</v>
      </c>
      <c r="AJ476">
        <f>COUNTIF(L476:L490, "Reply")</f>
        <v>0</v>
      </c>
      <c r="AK476">
        <f t="shared" si="72"/>
        <v>0</v>
      </c>
      <c r="AM476" t="e">
        <f>AVERAGE(S476:S490)</f>
        <v>#DIV/0!</v>
      </c>
      <c r="AN476" t="e">
        <f t="shared" ref="AN476" si="75">AVERAGE(Y476:Y490)</f>
        <v>#DIV/0!</v>
      </c>
    </row>
    <row r="491" spans="34:40" x14ac:dyDescent="0.2">
      <c r="AH491">
        <f t="shared" si="70"/>
        <v>0</v>
      </c>
      <c r="AI491">
        <f>COUNTIF(L491:L505, "Comment")</f>
        <v>0</v>
      </c>
      <c r="AJ491">
        <f>COUNTIF(L491:L505, "Reply")</f>
        <v>0</v>
      </c>
      <c r="AK491">
        <f t="shared" si="72"/>
        <v>0</v>
      </c>
      <c r="AM491" t="e">
        <f>AVERAGE(S491:S505)</f>
        <v>#DIV/0!</v>
      </c>
      <c r="AN491" t="e">
        <f t="shared" ref="AN491" si="76">AVERAGE(Y491:Y505)</f>
        <v>#DIV/0!</v>
      </c>
    </row>
    <row r="506" spans="34:40" x14ac:dyDescent="0.2">
      <c r="AH506">
        <f t="shared" ref="AH506:AH566" si="77">SUM(AI506:AK506)</f>
        <v>0</v>
      </c>
      <c r="AI506">
        <f>COUNTIF(L506:L520, "Comment")</f>
        <v>0</v>
      </c>
      <c r="AJ506">
        <f>COUNTIF(L506:L520, "Reply")</f>
        <v>0</v>
      </c>
      <c r="AK506">
        <f t="shared" si="72"/>
        <v>0</v>
      </c>
      <c r="AM506" t="e">
        <f>AVERAGE(S506:S520)</f>
        <v>#DIV/0!</v>
      </c>
      <c r="AN506" t="e">
        <f t="shared" ref="AN506" si="78">AVERAGE(Y506:Y520)</f>
        <v>#DIV/0!</v>
      </c>
    </row>
    <row r="521" spans="34:40" x14ac:dyDescent="0.2">
      <c r="AH521">
        <f t="shared" si="77"/>
        <v>0</v>
      </c>
      <c r="AI521">
        <f>COUNTIF(L521:L535, "Comment")</f>
        <v>0</v>
      </c>
      <c r="AJ521">
        <f>COUNTIF(L521:L535, "Reply")</f>
        <v>0</v>
      </c>
      <c r="AK521">
        <f t="shared" ref="AK521:AK581" si="79">COUNTIF(C522:C535, C521)</f>
        <v>0</v>
      </c>
      <c r="AM521" t="e">
        <f>AVERAGE(S521:S535)</f>
        <v>#DIV/0!</v>
      </c>
      <c r="AN521" t="e">
        <f t="shared" ref="AN521" si="80">AVERAGE(Y521:Y535)</f>
        <v>#DIV/0!</v>
      </c>
    </row>
    <row r="536" spans="34:40" x14ac:dyDescent="0.2">
      <c r="AH536">
        <f t="shared" si="77"/>
        <v>0</v>
      </c>
      <c r="AI536">
        <f>COUNTIF(L536:L550, "Comment")</f>
        <v>0</v>
      </c>
      <c r="AJ536">
        <f>COUNTIF(L536:L550, "Reply")</f>
        <v>0</v>
      </c>
      <c r="AK536">
        <f t="shared" si="79"/>
        <v>0</v>
      </c>
      <c r="AM536" t="e">
        <f>AVERAGE(S536:S550)</f>
        <v>#DIV/0!</v>
      </c>
      <c r="AN536" t="e">
        <f t="shared" ref="AN536" si="81">AVERAGE(Y536:Y550)</f>
        <v>#DIV/0!</v>
      </c>
    </row>
    <row r="551" spans="34:40" x14ac:dyDescent="0.2">
      <c r="AH551">
        <f t="shared" si="77"/>
        <v>0</v>
      </c>
      <c r="AI551">
        <f>COUNTIF(L551:L565, "Comment")</f>
        <v>0</v>
      </c>
      <c r="AJ551">
        <f>COUNTIF(L551:L565, "Reply")</f>
        <v>0</v>
      </c>
      <c r="AK551">
        <f t="shared" si="79"/>
        <v>0</v>
      </c>
      <c r="AM551" t="e">
        <f>AVERAGE(S551:S565)</f>
        <v>#DIV/0!</v>
      </c>
      <c r="AN551" t="e">
        <f t="shared" ref="AN551" si="82">AVERAGE(Y551:Y565)</f>
        <v>#DIV/0!</v>
      </c>
    </row>
    <row r="566" spans="34:40" x14ac:dyDescent="0.2">
      <c r="AH566">
        <f t="shared" si="77"/>
        <v>0</v>
      </c>
      <c r="AI566">
        <f>COUNTIF(L566:L580, "Comment")</f>
        <v>0</v>
      </c>
      <c r="AJ566">
        <f>COUNTIF(L566:L580, "Reply")</f>
        <v>0</v>
      </c>
      <c r="AK566">
        <f t="shared" si="79"/>
        <v>0</v>
      </c>
      <c r="AM566" t="e">
        <f>AVERAGE(S566:S580)</f>
        <v>#DIV/0!</v>
      </c>
      <c r="AN566" t="e">
        <f t="shared" ref="AN566" si="83">AVERAGE(Y566:Y580)</f>
        <v>#DIV/0!</v>
      </c>
    </row>
    <row r="581" spans="34:40" x14ac:dyDescent="0.2">
      <c r="AH581">
        <f t="shared" ref="AH581:AH641" si="84">SUM(AI581:AK581)</f>
        <v>0</v>
      </c>
      <c r="AI581">
        <f>COUNTIF(L581:L595, "Comment")</f>
        <v>0</v>
      </c>
      <c r="AJ581">
        <f>COUNTIF(L581:L595, "Reply")</f>
        <v>0</v>
      </c>
      <c r="AK581">
        <f t="shared" si="79"/>
        <v>0</v>
      </c>
      <c r="AM581" t="e">
        <f>AVERAGE(S581:S595)</f>
        <v>#DIV/0!</v>
      </c>
      <c r="AN581" t="e">
        <f t="shared" ref="AN581" si="85">AVERAGE(Y581:Y595)</f>
        <v>#DIV/0!</v>
      </c>
    </row>
    <row r="596" spans="34:40" x14ac:dyDescent="0.2">
      <c r="AH596">
        <f t="shared" si="84"/>
        <v>0</v>
      </c>
      <c r="AI596">
        <f>COUNTIF(L596:L610, "Comment")</f>
        <v>0</v>
      </c>
      <c r="AJ596">
        <f>COUNTIF(L596:L610, "Reply")</f>
        <v>0</v>
      </c>
      <c r="AK596">
        <f t="shared" ref="AK596:AK656" si="86">COUNTIF(C597:C610, C596)</f>
        <v>0</v>
      </c>
      <c r="AM596" t="e">
        <f>AVERAGE(S596:S610)</f>
        <v>#DIV/0!</v>
      </c>
      <c r="AN596" t="e">
        <f t="shared" ref="AN596" si="87">AVERAGE(Y596:Y610)</f>
        <v>#DIV/0!</v>
      </c>
    </row>
    <row r="611" spans="34:40" x14ac:dyDescent="0.2">
      <c r="AH611">
        <f t="shared" si="84"/>
        <v>0</v>
      </c>
      <c r="AI611">
        <f>COUNTIF(L611:L625, "Comment")</f>
        <v>0</v>
      </c>
      <c r="AJ611">
        <f>COUNTIF(L611:L625, "Reply")</f>
        <v>0</v>
      </c>
      <c r="AK611">
        <f t="shared" si="86"/>
        <v>0</v>
      </c>
      <c r="AM611" t="e">
        <f>AVERAGE(S611:S625)</f>
        <v>#DIV/0!</v>
      </c>
      <c r="AN611" t="e">
        <f t="shared" ref="AN611" si="88">AVERAGE(Y611:Y625)</f>
        <v>#DIV/0!</v>
      </c>
    </row>
    <row r="626" spans="34:40" x14ac:dyDescent="0.2">
      <c r="AH626">
        <f t="shared" si="84"/>
        <v>0</v>
      </c>
      <c r="AI626">
        <f>COUNTIF(L626:L640, "Comment")</f>
        <v>0</v>
      </c>
      <c r="AJ626">
        <f>COUNTIF(L626:L640, "Reply")</f>
        <v>0</v>
      </c>
      <c r="AK626">
        <f t="shared" si="86"/>
        <v>0</v>
      </c>
      <c r="AM626" t="e">
        <f>AVERAGE(S626:S640)</f>
        <v>#DIV/0!</v>
      </c>
      <c r="AN626" t="e">
        <f t="shared" ref="AN626" si="89">AVERAGE(Y626:Y640)</f>
        <v>#DIV/0!</v>
      </c>
    </row>
    <row r="641" spans="34:40" x14ac:dyDescent="0.2">
      <c r="AH641">
        <f t="shared" si="84"/>
        <v>0</v>
      </c>
      <c r="AI641">
        <f>COUNTIF(L641:L655, "Comment")</f>
        <v>0</v>
      </c>
      <c r="AJ641">
        <f>COUNTIF(L641:L655, "Reply")</f>
        <v>0</v>
      </c>
      <c r="AK641">
        <f t="shared" si="86"/>
        <v>0</v>
      </c>
      <c r="AM641" t="e">
        <f>AVERAGE(S641:S655)</f>
        <v>#DIV/0!</v>
      </c>
      <c r="AN641" t="e">
        <f t="shared" ref="AN641" si="90">AVERAGE(Y641:Y655)</f>
        <v>#DIV/0!</v>
      </c>
    </row>
    <row r="656" spans="34:40" x14ac:dyDescent="0.2">
      <c r="AH656">
        <f t="shared" ref="AH656:AH716" si="91">SUM(AI656:AK656)</f>
        <v>0</v>
      </c>
      <c r="AI656">
        <f>COUNTIF(L656:L670, "Comment")</f>
        <v>0</v>
      </c>
      <c r="AJ656">
        <f>COUNTIF(L656:L670, "Reply")</f>
        <v>0</v>
      </c>
      <c r="AK656">
        <f t="shared" si="86"/>
        <v>0</v>
      </c>
      <c r="AM656" t="e">
        <f>AVERAGE(S656:S670)</f>
        <v>#DIV/0!</v>
      </c>
      <c r="AN656" t="e">
        <f t="shared" ref="AN656" si="92">AVERAGE(Y656:Y670)</f>
        <v>#DIV/0!</v>
      </c>
    </row>
    <row r="671" spans="34:40" x14ac:dyDescent="0.2">
      <c r="AH671">
        <f t="shared" si="91"/>
        <v>0</v>
      </c>
      <c r="AI671">
        <f>COUNTIF(L671:L685, "Comment")</f>
        <v>0</v>
      </c>
      <c r="AJ671">
        <f>COUNTIF(L671:L685, "Reply")</f>
        <v>0</v>
      </c>
      <c r="AK671">
        <f t="shared" ref="AK671:AK731" si="93">COUNTIF(C672:C685, C671)</f>
        <v>0</v>
      </c>
      <c r="AM671" t="e">
        <f>AVERAGE(S671:S685)</f>
        <v>#DIV/0!</v>
      </c>
      <c r="AN671" t="e">
        <f t="shared" ref="AN671" si="94">AVERAGE(Y671:Y685)</f>
        <v>#DIV/0!</v>
      </c>
    </row>
    <row r="686" spans="34:40" x14ac:dyDescent="0.2">
      <c r="AH686">
        <f t="shared" si="91"/>
        <v>0</v>
      </c>
      <c r="AI686">
        <f>COUNTIF(L686:L700, "Comment")</f>
        <v>0</v>
      </c>
      <c r="AJ686">
        <f>COUNTIF(L686:L700, "Reply")</f>
        <v>0</v>
      </c>
      <c r="AK686">
        <f t="shared" si="93"/>
        <v>0</v>
      </c>
      <c r="AM686" t="e">
        <f>AVERAGE(S686:S700)</f>
        <v>#DIV/0!</v>
      </c>
      <c r="AN686" t="e">
        <f t="shared" ref="AN686" si="95">AVERAGE(Y686:Y700)</f>
        <v>#DIV/0!</v>
      </c>
    </row>
    <row r="701" spans="34:40" x14ac:dyDescent="0.2">
      <c r="AH701">
        <f t="shared" si="91"/>
        <v>0</v>
      </c>
      <c r="AI701">
        <f>COUNTIF(L701:L715, "Comment")</f>
        <v>0</v>
      </c>
      <c r="AJ701">
        <f>COUNTIF(L701:L715, "Reply")</f>
        <v>0</v>
      </c>
      <c r="AK701">
        <f t="shared" si="93"/>
        <v>0</v>
      </c>
      <c r="AM701" t="e">
        <f>AVERAGE(S701:S715)</f>
        <v>#DIV/0!</v>
      </c>
      <c r="AN701" t="e">
        <f t="shared" ref="AN701" si="96">AVERAGE(Y701:Y715)</f>
        <v>#DIV/0!</v>
      </c>
    </row>
    <row r="716" spans="34:40" x14ac:dyDescent="0.2">
      <c r="AH716">
        <f t="shared" si="91"/>
        <v>0</v>
      </c>
      <c r="AI716">
        <f>COUNTIF(L716:L730, "Comment")</f>
        <v>0</v>
      </c>
      <c r="AJ716">
        <f>COUNTIF(L716:L730, "Reply")</f>
        <v>0</v>
      </c>
      <c r="AK716">
        <f t="shared" si="93"/>
        <v>0</v>
      </c>
      <c r="AM716" t="e">
        <f>AVERAGE(S716:S730)</f>
        <v>#DIV/0!</v>
      </c>
      <c r="AN716" t="e">
        <f t="shared" ref="AN716" si="97">AVERAGE(Y716:Y730)</f>
        <v>#DIV/0!</v>
      </c>
    </row>
    <row r="731" spans="34:40" x14ac:dyDescent="0.2">
      <c r="AH731">
        <f t="shared" ref="AH731:AH791" si="98">SUM(AI731:AK731)</f>
        <v>0</v>
      </c>
      <c r="AI731">
        <f>COUNTIF(L731:L745, "Comment")</f>
        <v>0</v>
      </c>
      <c r="AJ731">
        <f>COUNTIF(L731:L745, "Reply")</f>
        <v>0</v>
      </c>
      <c r="AK731">
        <f t="shared" si="93"/>
        <v>0</v>
      </c>
      <c r="AM731" t="e">
        <f>AVERAGE(S731:S745)</f>
        <v>#DIV/0!</v>
      </c>
      <c r="AN731" t="e">
        <f t="shared" ref="AN731" si="99">AVERAGE(Y731:Y745)</f>
        <v>#DIV/0!</v>
      </c>
    </row>
    <row r="746" spans="34:40" x14ac:dyDescent="0.2">
      <c r="AH746">
        <f t="shared" si="98"/>
        <v>0</v>
      </c>
      <c r="AI746">
        <f>COUNTIF(L746:L760, "Comment")</f>
        <v>0</v>
      </c>
      <c r="AJ746">
        <f>COUNTIF(L746:L760, "Reply")</f>
        <v>0</v>
      </c>
      <c r="AK746">
        <f t="shared" ref="AK746:AK806" si="100">COUNTIF(C747:C760, C746)</f>
        <v>0</v>
      </c>
      <c r="AM746" t="e">
        <f>AVERAGE(S746:S760)</f>
        <v>#DIV/0!</v>
      </c>
      <c r="AN746" t="e">
        <f t="shared" ref="AN746" si="101">AVERAGE(Y746:Y760)</f>
        <v>#DIV/0!</v>
      </c>
    </row>
    <row r="761" spans="34:40" x14ac:dyDescent="0.2">
      <c r="AH761">
        <f t="shared" si="98"/>
        <v>0</v>
      </c>
      <c r="AI761">
        <f>COUNTIF(L761:L775, "Comment")</f>
        <v>0</v>
      </c>
      <c r="AJ761">
        <f>COUNTIF(L761:L775, "Reply")</f>
        <v>0</v>
      </c>
      <c r="AK761">
        <f t="shared" si="100"/>
        <v>0</v>
      </c>
      <c r="AM761" t="e">
        <f>AVERAGE(S761:S775)</f>
        <v>#DIV/0!</v>
      </c>
      <c r="AN761" t="e">
        <f t="shared" ref="AN761" si="102">AVERAGE(Y761:Y775)</f>
        <v>#DIV/0!</v>
      </c>
    </row>
    <row r="776" spans="34:40" x14ac:dyDescent="0.2">
      <c r="AH776">
        <f t="shared" si="98"/>
        <v>0</v>
      </c>
      <c r="AI776">
        <f>COUNTIF(L776:L790, "Comment")</f>
        <v>0</v>
      </c>
      <c r="AJ776">
        <f>COUNTIF(L776:L790, "Reply")</f>
        <v>0</v>
      </c>
      <c r="AK776">
        <f t="shared" si="100"/>
        <v>0</v>
      </c>
      <c r="AM776" t="e">
        <f>AVERAGE(S776:S790)</f>
        <v>#DIV/0!</v>
      </c>
      <c r="AN776" t="e">
        <f t="shared" ref="AN776" si="103">AVERAGE(Y776:Y790)</f>
        <v>#DIV/0!</v>
      </c>
    </row>
    <row r="791" spans="34:40" x14ac:dyDescent="0.2">
      <c r="AH791">
        <f t="shared" si="98"/>
        <v>0</v>
      </c>
      <c r="AI791">
        <f>COUNTIF(L791:L805, "Comment")</f>
        <v>0</v>
      </c>
      <c r="AJ791">
        <f>COUNTIF(L791:L805, "Reply")</f>
        <v>0</v>
      </c>
      <c r="AK791">
        <f t="shared" si="100"/>
        <v>0</v>
      </c>
      <c r="AM791" t="e">
        <f>AVERAGE(S791:S805)</f>
        <v>#DIV/0!</v>
      </c>
      <c r="AN791" t="e">
        <f t="shared" ref="AN791" si="104">AVERAGE(Y791:Y805)</f>
        <v>#DIV/0!</v>
      </c>
    </row>
    <row r="806" spans="34:40" x14ac:dyDescent="0.2">
      <c r="AH806">
        <f t="shared" ref="AH806:AH866" si="105">SUM(AI806:AK806)</f>
        <v>0</v>
      </c>
      <c r="AI806">
        <f>COUNTIF(L806:L820, "Comment")</f>
        <v>0</v>
      </c>
      <c r="AJ806">
        <f>COUNTIF(L806:L820, "Reply")</f>
        <v>0</v>
      </c>
      <c r="AK806">
        <f t="shared" si="100"/>
        <v>0</v>
      </c>
      <c r="AM806" t="e">
        <f>AVERAGE(S806:S820)</f>
        <v>#DIV/0!</v>
      </c>
      <c r="AN806" t="e">
        <f t="shared" ref="AN806" si="106">AVERAGE(Y806:Y820)</f>
        <v>#DIV/0!</v>
      </c>
    </row>
    <row r="821" spans="34:40" x14ac:dyDescent="0.2">
      <c r="AH821">
        <f t="shared" si="105"/>
        <v>0</v>
      </c>
      <c r="AI821">
        <f>COUNTIF(L821:L835, "Comment")</f>
        <v>0</v>
      </c>
      <c r="AJ821">
        <f>COUNTIF(L821:L835, "Reply")</f>
        <v>0</v>
      </c>
      <c r="AK821">
        <f t="shared" ref="AK821:AK881" si="107">COUNTIF(C822:C835, C821)</f>
        <v>0</v>
      </c>
      <c r="AM821" t="e">
        <f>AVERAGE(S821:S835)</f>
        <v>#DIV/0!</v>
      </c>
      <c r="AN821" t="e">
        <f t="shared" ref="AN821" si="108">AVERAGE(Y821:Y835)</f>
        <v>#DIV/0!</v>
      </c>
    </row>
    <row r="836" spans="34:40" x14ac:dyDescent="0.2">
      <c r="AH836">
        <f t="shared" si="105"/>
        <v>0</v>
      </c>
      <c r="AI836">
        <f>COUNTIF(L836:L850, "Comment")</f>
        <v>0</v>
      </c>
      <c r="AJ836">
        <f>COUNTIF(L836:L850, "Reply")</f>
        <v>0</v>
      </c>
      <c r="AK836">
        <f t="shared" si="107"/>
        <v>0</v>
      </c>
      <c r="AM836" t="e">
        <f>AVERAGE(S836:S850)</f>
        <v>#DIV/0!</v>
      </c>
      <c r="AN836" t="e">
        <f t="shared" ref="AN836" si="109">AVERAGE(Y836:Y850)</f>
        <v>#DIV/0!</v>
      </c>
    </row>
    <row r="851" spans="34:40" x14ac:dyDescent="0.2">
      <c r="AH851">
        <f t="shared" si="105"/>
        <v>0</v>
      </c>
      <c r="AI851">
        <f>COUNTIF(L851:L865, "Comment")</f>
        <v>0</v>
      </c>
      <c r="AJ851">
        <f>COUNTIF(L851:L865, "Reply")</f>
        <v>0</v>
      </c>
      <c r="AK851">
        <f t="shared" si="107"/>
        <v>0</v>
      </c>
      <c r="AM851" t="e">
        <f>AVERAGE(S851:S865)</f>
        <v>#DIV/0!</v>
      </c>
      <c r="AN851" t="e">
        <f t="shared" ref="AN851" si="110">AVERAGE(Y851:Y865)</f>
        <v>#DIV/0!</v>
      </c>
    </row>
    <row r="866" spans="34:40" x14ac:dyDescent="0.2">
      <c r="AH866">
        <f t="shared" si="105"/>
        <v>0</v>
      </c>
      <c r="AI866">
        <f>COUNTIF(L866:L880, "Comment")</f>
        <v>0</v>
      </c>
      <c r="AJ866">
        <f>COUNTIF(L866:L880, "Reply")</f>
        <v>0</v>
      </c>
      <c r="AK866">
        <f t="shared" si="107"/>
        <v>0</v>
      </c>
      <c r="AM866" t="e">
        <f>AVERAGE(S866:S880)</f>
        <v>#DIV/0!</v>
      </c>
      <c r="AN866" t="e">
        <f t="shared" ref="AN866" si="111">AVERAGE(Y866:Y880)</f>
        <v>#DIV/0!</v>
      </c>
    </row>
    <row r="881" spans="34:40" x14ac:dyDescent="0.2">
      <c r="AH881">
        <f t="shared" ref="AH881:AH941" si="112">SUM(AI881:AK881)</f>
        <v>0</v>
      </c>
      <c r="AI881">
        <f>COUNTIF(L881:L895, "Comment")</f>
        <v>0</v>
      </c>
      <c r="AJ881">
        <f>COUNTIF(L881:L895, "Reply")</f>
        <v>0</v>
      </c>
      <c r="AK881">
        <f t="shared" si="107"/>
        <v>0</v>
      </c>
      <c r="AM881" t="e">
        <f>AVERAGE(S881:S895)</f>
        <v>#DIV/0!</v>
      </c>
      <c r="AN881" t="e">
        <f t="shared" ref="AN881" si="113">AVERAGE(Y881:Y895)</f>
        <v>#DIV/0!</v>
      </c>
    </row>
    <row r="896" spans="34:40" x14ac:dyDescent="0.2">
      <c r="AH896">
        <f t="shared" si="112"/>
        <v>0</v>
      </c>
      <c r="AI896">
        <f>COUNTIF(L896:L910, "Comment")</f>
        <v>0</v>
      </c>
      <c r="AJ896">
        <f>COUNTIF(L896:L910, "Reply")</f>
        <v>0</v>
      </c>
      <c r="AK896">
        <f t="shared" ref="AK896:AK956" si="114">COUNTIF(C897:C910, C896)</f>
        <v>0</v>
      </c>
      <c r="AM896" t="e">
        <f>AVERAGE(S896:S910)</f>
        <v>#DIV/0!</v>
      </c>
      <c r="AN896" t="e">
        <f t="shared" ref="AN896" si="115">AVERAGE(Y896:Y910)</f>
        <v>#DIV/0!</v>
      </c>
    </row>
    <row r="911" spans="34:40" x14ac:dyDescent="0.2">
      <c r="AH911">
        <f t="shared" si="112"/>
        <v>0</v>
      </c>
      <c r="AI911">
        <f>COUNTIF(L911:L925, "Comment")</f>
        <v>0</v>
      </c>
      <c r="AJ911">
        <f>COUNTIF(L911:L925, "Reply")</f>
        <v>0</v>
      </c>
      <c r="AK911">
        <f t="shared" si="114"/>
        <v>0</v>
      </c>
      <c r="AM911" t="e">
        <f>AVERAGE(S911:S925)</f>
        <v>#DIV/0!</v>
      </c>
      <c r="AN911" t="e">
        <f t="shared" ref="AN911" si="116">AVERAGE(Y911:Y925)</f>
        <v>#DIV/0!</v>
      </c>
    </row>
    <row r="926" spans="34:40" x14ac:dyDescent="0.2">
      <c r="AH926">
        <f t="shared" si="112"/>
        <v>0</v>
      </c>
      <c r="AI926">
        <f>COUNTIF(L926:L940, "Comment")</f>
        <v>0</v>
      </c>
      <c r="AJ926">
        <f>COUNTIF(L926:L940, "Reply")</f>
        <v>0</v>
      </c>
      <c r="AK926">
        <f t="shared" si="114"/>
        <v>0</v>
      </c>
      <c r="AM926" t="e">
        <f>AVERAGE(S926:S940)</f>
        <v>#DIV/0!</v>
      </c>
      <c r="AN926" t="e">
        <f t="shared" ref="AN926" si="117">AVERAGE(Y926:Y940)</f>
        <v>#DIV/0!</v>
      </c>
    </row>
    <row r="941" spans="34:40" x14ac:dyDescent="0.2">
      <c r="AH941">
        <f t="shared" si="112"/>
        <v>0</v>
      </c>
      <c r="AI941">
        <f>COUNTIF(L941:L955, "Comment")</f>
        <v>0</v>
      </c>
      <c r="AJ941">
        <f>COUNTIF(L941:L955, "Reply")</f>
        <v>0</v>
      </c>
      <c r="AK941">
        <f t="shared" si="114"/>
        <v>0</v>
      </c>
      <c r="AM941" t="e">
        <f>AVERAGE(S941:S955)</f>
        <v>#DIV/0!</v>
      </c>
      <c r="AN941" t="e">
        <f t="shared" ref="AN941" si="118">AVERAGE(Y941:Y955)</f>
        <v>#DIV/0!</v>
      </c>
    </row>
    <row r="956" spans="34:40" x14ac:dyDescent="0.2">
      <c r="AH956">
        <f t="shared" ref="AH956:AH1016" si="119">SUM(AI956:AK956)</f>
        <v>0</v>
      </c>
      <c r="AI956">
        <f>COUNTIF(L956:L970, "Comment")</f>
        <v>0</v>
      </c>
      <c r="AJ956">
        <f>COUNTIF(L956:L970, "Reply")</f>
        <v>0</v>
      </c>
      <c r="AK956">
        <f t="shared" si="114"/>
        <v>0</v>
      </c>
      <c r="AM956" t="e">
        <f>AVERAGE(S956:S970)</f>
        <v>#DIV/0!</v>
      </c>
      <c r="AN956" t="e">
        <f t="shared" ref="AN956" si="120">AVERAGE(Y956:Y970)</f>
        <v>#DIV/0!</v>
      </c>
    </row>
    <row r="971" spans="34:40" x14ac:dyDescent="0.2">
      <c r="AH971">
        <f t="shared" si="119"/>
        <v>0</v>
      </c>
      <c r="AI971">
        <f>COUNTIF(L971:L985, "Comment")</f>
        <v>0</v>
      </c>
      <c r="AJ971">
        <f>COUNTIF(L971:L985, "Reply")</f>
        <v>0</v>
      </c>
      <c r="AK971">
        <f t="shared" ref="AK971:AK1031" si="121">COUNTIF(C972:C985, C971)</f>
        <v>0</v>
      </c>
      <c r="AM971" t="e">
        <f>AVERAGE(S971:S985)</f>
        <v>#DIV/0!</v>
      </c>
      <c r="AN971" t="e">
        <f t="shared" ref="AN971" si="122">AVERAGE(Y971:Y985)</f>
        <v>#DIV/0!</v>
      </c>
    </row>
    <row r="986" spans="34:40" x14ac:dyDescent="0.2">
      <c r="AH986">
        <f t="shared" si="119"/>
        <v>0</v>
      </c>
      <c r="AI986">
        <f>COUNTIF(L986:L1000, "Comment")</f>
        <v>0</v>
      </c>
      <c r="AJ986">
        <f>COUNTIF(L986:L1000, "Reply")</f>
        <v>0</v>
      </c>
      <c r="AK986">
        <f t="shared" si="121"/>
        <v>0</v>
      </c>
      <c r="AM986" t="e">
        <f>AVERAGE(S986:S1000)</f>
        <v>#DIV/0!</v>
      </c>
      <c r="AN986" t="e">
        <f t="shared" ref="AN986" si="123">AVERAGE(Y986:Y1000)</f>
        <v>#DIV/0!</v>
      </c>
    </row>
    <row r="1001" spans="34:40" x14ac:dyDescent="0.2">
      <c r="AH1001">
        <f t="shared" si="119"/>
        <v>0</v>
      </c>
      <c r="AI1001">
        <f>COUNTIF(L1001:L1015, "Comment")</f>
        <v>0</v>
      </c>
      <c r="AJ1001">
        <f>COUNTIF(L1001:L1015, "Reply")</f>
        <v>0</v>
      </c>
      <c r="AK1001">
        <f t="shared" si="121"/>
        <v>0</v>
      </c>
      <c r="AM1001" t="e">
        <f>AVERAGE(S1001:S1015)</f>
        <v>#DIV/0!</v>
      </c>
      <c r="AN1001" t="e">
        <f t="shared" ref="AN1001" si="124">AVERAGE(Y1001:Y1015)</f>
        <v>#DIV/0!</v>
      </c>
    </row>
    <row r="1016" spans="34:40" x14ac:dyDescent="0.2">
      <c r="AH1016">
        <f t="shared" si="119"/>
        <v>0</v>
      </c>
      <c r="AI1016">
        <f>COUNTIF(L1016:L1030, "Comment")</f>
        <v>0</v>
      </c>
      <c r="AJ1016">
        <f>COUNTIF(L1016:L1030, "Reply")</f>
        <v>0</v>
      </c>
      <c r="AK1016">
        <f t="shared" si="121"/>
        <v>0</v>
      </c>
      <c r="AM1016" t="e">
        <f>AVERAGE(S1016:S1030)</f>
        <v>#DIV/0!</v>
      </c>
      <c r="AN1016" t="e">
        <f t="shared" ref="AN1016" si="125">AVERAGE(Y1016:Y1030)</f>
        <v>#DIV/0!</v>
      </c>
    </row>
    <row r="1031" spans="34:40" x14ac:dyDescent="0.2">
      <c r="AH1031">
        <f t="shared" ref="AH1031:AH1091" si="126">SUM(AI1031:AK1031)</f>
        <v>0</v>
      </c>
      <c r="AI1031">
        <f>COUNTIF(L1031:L1045, "Comment")</f>
        <v>0</v>
      </c>
      <c r="AJ1031">
        <f>COUNTIF(L1031:L1045, "Reply")</f>
        <v>0</v>
      </c>
      <c r="AK1031">
        <f t="shared" si="121"/>
        <v>0</v>
      </c>
      <c r="AM1031" t="e">
        <f>AVERAGE(S1031:S1045)</f>
        <v>#DIV/0!</v>
      </c>
      <c r="AN1031" t="e">
        <f t="shared" ref="AN1031" si="127">AVERAGE(Y1031:Y1045)</f>
        <v>#DIV/0!</v>
      </c>
    </row>
    <row r="1046" spans="34:40" x14ac:dyDescent="0.2">
      <c r="AH1046">
        <f t="shared" si="126"/>
        <v>0</v>
      </c>
      <c r="AI1046">
        <f>COUNTIF(L1046:L1060, "Comment")</f>
        <v>0</v>
      </c>
      <c r="AJ1046">
        <f>COUNTIF(L1046:L1060, "Reply")</f>
        <v>0</v>
      </c>
      <c r="AK1046">
        <f t="shared" ref="AK1046:AK1106" si="128">COUNTIF(C1047:C1060, C1046)</f>
        <v>0</v>
      </c>
      <c r="AM1046" t="e">
        <f>AVERAGE(S1046:S1060)</f>
        <v>#DIV/0!</v>
      </c>
      <c r="AN1046" t="e">
        <f t="shared" ref="AN1046" si="129">AVERAGE(Y1046:Y1060)</f>
        <v>#DIV/0!</v>
      </c>
    </row>
    <row r="1061" spans="34:40" x14ac:dyDescent="0.2">
      <c r="AH1061">
        <f t="shared" si="126"/>
        <v>0</v>
      </c>
      <c r="AI1061">
        <f>COUNTIF(L1061:L1075, "Comment")</f>
        <v>0</v>
      </c>
      <c r="AJ1061">
        <f>COUNTIF(L1061:L1075, "Reply")</f>
        <v>0</v>
      </c>
      <c r="AK1061">
        <f t="shared" si="128"/>
        <v>0</v>
      </c>
      <c r="AM1061" t="e">
        <f>AVERAGE(S1061:S1075)</f>
        <v>#DIV/0!</v>
      </c>
      <c r="AN1061" t="e">
        <f t="shared" ref="AN1061" si="130">AVERAGE(Y1061:Y1075)</f>
        <v>#DIV/0!</v>
      </c>
    </row>
    <row r="1076" spans="34:40" x14ac:dyDescent="0.2">
      <c r="AH1076">
        <f t="shared" si="126"/>
        <v>0</v>
      </c>
      <c r="AI1076">
        <f>COUNTIF(L1076:L1090, "Comment")</f>
        <v>0</v>
      </c>
      <c r="AJ1076">
        <f>COUNTIF(L1076:L1090, "Reply")</f>
        <v>0</v>
      </c>
      <c r="AK1076">
        <f t="shared" si="128"/>
        <v>0</v>
      </c>
      <c r="AM1076" t="e">
        <f>AVERAGE(S1076:S1090)</f>
        <v>#DIV/0!</v>
      </c>
      <c r="AN1076" t="e">
        <f t="shared" ref="AN1076" si="131">AVERAGE(Y1076:Y1090)</f>
        <v>#DIV/0!</v>
      </c>
    </row>
    <row r="1091" spans="34:40" x14ac:dyDescent="0.2">
      <c r="AH1091">
        <f t="shared" si="126"/>
        <v>0</v>
      </c>
      <c r="AI1091">
        <f>COUNTIF(L1091:L1105, "Comment")</f>
        <v>0</v>
      </c>
      <c r="AJ1091">
        <f>COUNTIF(L1091:L1105, "Reply")</f>
        <v>0</v>
      </c>
      <c r="AK1091">
        <f t="shared" si="128"/>
        <v>0</v>
      </c>
      <c r="AM1091" t="e">
        <f>AVERAGE(S1091:S1105)</f>
        <v>#DIV/0!</v>
      </c>
      <c r="AN1091" t="e">
        <f t="shared" ref="AN1091" si="132">AVERAGE(Y1091:Y1105)</f>
        <v>#DIV/0!</v>
      </c>
    </row>
    <row r="1106" spans="34:40" x14ac:dyDescent="0.2">
      <c r="AH1106">
        <f t="shared" ref="AH1106:AH1166" si="133">SUM(AI1106:AK1106)</f>
        <v>0</v>
      </c>
      <c r="AI1106">
        <f>COUNTIF(L1106:L1120, "Comment")</f>
        <v>0</v>
      </c>
      <c r="AJ1106">
        <f>COUNTIF(L1106:L1120, "Reply")</f>
        <v>0</v>
      </c>
      <c r="AK1106">
        <f t="shared" si="128"/>
        <v>0</v>
      </c>
      <c r="AM1106" t="e">
        <f>AVERAGE(S1106:S1120)</f>
        <v>#DIV/0!</v>
      </c>
      <c r="AN1106" t="e">
        <f t="shared" ref="AN1106" si="134">AVERAGE(Y1106:Y1120)</f>
        <v>#DIV/0!</v>
      </c>
    </row>
    <row r="1121" spans="34:40" x14ac:dyDescent="0.2">
      <c r="AH1121">
        <f t="shared" si="133"/>
        <v>0</v>
      </c>
      <c r="AI1121">
        <f>COUNTIF(L1121:L1135, "Comment")</f>
        <v>0</v>
      </c>
      <c r="AJ1121">
        <f>COUNTIF(L1121:L1135, "Reply")</f>
        <v>0</v>
      </c>
      <c r="AK1121">
        <f t="shared" ref="AK1121:AK1181" si="135">COUNTIF(C1122:C1135, C1121)</f>
        <v>0</v>
      </c>
      <c r="AM1121" t="e">
        <f>AVERAGE(S1121:S1135)</f>
        <v>#DIV/0!</v>
      </c>
      <c r="AN1121" t="e">
        <f t="shared" ref="AN1121" si="136">AVERAGE(Y1121:Y1135)</f>
        <v>#DIV/0!</v>
      </c>
    </row>
    <row r="1136" spans="34:40" x14ac:dyDescent="0.2">
      <c r="AH1136">
        <f t="shared" si="133"/>
        <v>0</v>
      </c>
      <c r="AI1136">
        <f>COUNTIF(L1136:L1150, "Comment")</f>
        <v>0</v>
      </c>
      <c r="AJ1136">
        <f>COUNTIF(L1136:L1150, "Reply")</f>
        <v>0</v>
      </c>
      <c r="AK1136">
        <f t="shared" si="135"/>
        <v>0</v>
      </c>
      <c r="AM1136" t="e">
        <f>AVERAGE(S1136:S1150)</f>
        <v>#DIV/0!</v>
      </c>
      <c r="AN1136" t="e">
        <f t="shared" ref="AN1136" si="137">AVERAGE(Y1136:Y1150)</f>
        <v>#DIV/0!</v>
      </c>
    </row>
    <row r="1151" spans="34:40" x14ac:dyDescent="0.2">
      <c r="AH1151">
        <f t="shared" si="133"/>
        <v>0</v>
      </c>
      <c r="AI1151">
        <f>COUNTIF(L1151:L1165, "Comment")</f>
        <v>0</v>
      </c>
      <c r="AJ1151">
        <f>COUNTIF(L1151:L1165, "Reply")</f>
        <v>0</v>
      </c>
      <c r="AK1151">
        <f t="shared" si="135"/>
        <v>0</v>
      </c>
      <c r="AM1151" t="e">
        <f>AVERAGE(S1151:S1165)</f>
        <v>#DIV/0!</v>
      </c>
      <c r="AN1151" t="e">
        <f t="shared" ref="AN1151" si="138">AVERAGE(Y1151:Y1165)</f>
        <v>#DIV/0!</v>
      </c>
    </row>
    <row r="1166" spans="34:40" x14ac:dyDescent="0.2">
      <c r="AH1166">
        <f t="shared" si="133"/>
        <v>0</v>
      </c>
      <c r="AI1166">
        <f>COUNTIF(L1166:L1180, "Comment")</f>
        <v>0</v>
      </c>
      <c r="AJ1166">
        <f>COUNTIF(L1166:L1180, "Reply")</f>
        <v>0</v>
      </c>
      <c r="AK1166">
        <f t="shared" si="135"/>
        <v>0</v>
      </c>
      <c r="AM1166" t="e">
        <f>AVERAGE(S1166:S1180)</f>
        <v>#DIV/0!</v>
      </c>
      <c r="AN1166" t="e">
        <f t="shared" ref="AN1166" si="139">AVERAGE(Y1166:Y1180)</f>
        <v>#DIV/0!</v>
      </c>
    </row>
    <row r="1181" spans="34:40" x14ac:dyDescent="0.2">
      <c r="AH1181">
        <f t="shared" ref="AH1181:AH1241" si="140">SUM(AI1181:AK1181)</f>
        <v>0</v>
      </c>
      <c r="AI1181">
        <f>COUNTIF(L1181:L1195, "Comment")</f>
        <v>0</v>
      </c>
      <c r="AJ1181">
        <f>COUNTIF(L1181:L1195, "Reply")</f>
        <v>0</v>
      </c>
      <c r="AK1181">
        <f t="shared" si="135"/>
        <v>0</v>
      </c>
      <c r="AM1181" t="e">
        <f>AVERAGE(S1181:S1195)</f>
        <v>#DIV/0!</v>
      </c>
      <c r="AN1181" t="e">
        <f t="shared" ref="AN1181" si="141">AVERAGE(Y1181:Y1195)</f>
        <v>#DIV/0!</v>
      </c>
    </row>
    <row r="1196" spans="34:40" x14ac:dyDescent="0.2">
      <c r="AH1196">
        <f t="shared" si="140"/>
        <v>0</v>
      </c>
      <c r="AI1196">
        <f>COUNTIF(L1196:L1210, "Comment")</f>
        <v>0</v>
      </c>
      <c r="AJ1196">
        <f>COUNTIF(L1196:L1210, "Reply")</f>
        <v>0</v>
      </c>
      <c r="AK1196">
        <f t="shared" ref="AK1196:AK1256" si="142">COUNTIF(C1197:C1210, C1196)</f>
        <v>0</v>
      </c>
      <c r="AM1196" t="e">
        <f>AVERAGE(S1196:S1210)</f>
        <v>#DIV/0!</v>
      </c>
      <c r="AN1196" t="e">
        <f t="shared" ref="AN1196" si="143">AVERAGE(Y1196:Y1210)</f>
        <v>#DIV/0!</v>
      </c>
    </row>
    <row r="1211" spans="34:40" x14ac:dyDescent="0.2">
      <c r="AH1211">
        <f t="shared" si="140"/>
        <v>0</v>
      </c>
      <c r="AI1211">
        <f>COUNTIF(L1211:L1225, "Comment")</f>
        <v>0</v>
      </c>
      <c r="AJ1211">
        <f>COUNTIF(L1211:L1225, "Reply")</f>
        <v>0</v>
      </c>
      <c r="AK1211">
        <f t="shared" si="142"/>
        <v>0</v>
      </c>
      <c r="AM1211" t="e">
        <f>AVERAGE(S1211:S1225)</f>
        <v>#DIV/0!</v>
      </c>
      <c r="AN1211" t="e">
        <f t="shared" ref="AN1211" si="144">AVERAGE(Y1211:Y1225)</f>
        <v>#DIV/0!</v>
      </c>
    </row>
    <row r="1226" spans="34:40" x14ac:dyDescent="0.2">
      <c r="AH1226">
        <f t="shared" si="140"/>
        <v>0</v>
      </c>
      <c r="AI1226">
        <f>COUNTIF(L1226:L1240, "Comment")</f>
        <v>0</v>
      </c>
      <c r="AJ1226">
        <f>COUNTIF(L1226:L1240, "Reply")</f>
        <v>0</v>
      </c>
      <c r="AK1226">
        <f t="shared" si="142"/>
        <v>0</v>
      </c>
      <c r="AM1226" t="e">
        <f>AVERAGE(S1226:S1240)</f>
        <v>#DIV/0!</v>
      </c>
      <c r="AN1226" t="e">
        <f t="shared" ref="AN1226" si="145">AVERAGE(Y1226:Y1240)</f>
        <v>#DIV/0!</v>
      </c>
    </row>
    <row r="1241" spans="34:40" x14ac:dyDescent="0.2">
      <c r="AH1241">
        <f t="shared" si="140"/>
        <v>0</v>
      </c>
      <c r="AI1241">
        <f>COUNTIF(L1241:L1255, "Comment")</f>
        <v>0</v>
      </c>
      <c r="AJ1241">
        <f>COUNTIF(L1241:L1255, "Reply")</f>
        <v>0</v>
      </c>
      <c r="AK1241">
        <f t="shared" si="142"/>
        <v>0</v>
      </c>
      <c r="AM1241" t="e">
        <f>AVERAGE(S1241:S1255)</f>
        <v>#DIV/0!</v>
      </c>
      <c r="AN1241" t="e">
        <f t="shared" ref="AN1241" si="146">AVERAGE(Y1241:Y1255)</f>
        <v>#DIV/0!</v>
      </c>
    </row>
    <row r="1256" spans="34:40" x14ac:dyDescent="0.2">
      <c r="AH1256">
        <f t="shared" ref="AH1256:AH1316" si="147">SUM(AI1256:AK1256)</f>
        <v>0</v>
      </c>
      <c r="AI1256">
        <f>COUNTIF(L1256:L1270, "Comment")</f>
        <v>0</v>
      </c>
      <c r="AJ1256">
        <f>COUNTIF(L1256:L1270, "Reply")</f>
        <v>0</v>
      </c>
      <c r="AK1256">
        <f t="shared" si="142"/>
        <v>0</v>
      </c>
      <c r="AM1256" t="e">
        <f>AVERAGE(S1256:S1270)</f>
        <v>#DIV/0!</v>
      </c>
      <c r="AN1256" t="e">
        <f t="shared" ref="AN1256" si="148">AVERAGE(Y1256:Y1270)</f>
        <v>#DIV/0!</v>
      </c>
    </row>
    <row r="1271" spans="34:40" x14ac:dyDescent="0.2">
      <c r="AH1271">
        <f t="shared" si="147"/>
        <v>0</v>
      </c>
      <c r="AI1271">
        <f>COUNTIF(L1271:L1285, "Comment")</f>
        <v>0</v>
      </c>
      <c r="AJ1271">
        <f>COUNTIF(L1271:L1285, "Reply")</f>
        <v>0</v>
      </c>
      <c r="AK1271">
        <f t="shared" ref="AK1271:AK1331" si="149">COUNTIF(C1272:C1285, C1271)</f>
        <v>0</v>
      </c>
      <c r="AM1271" t="e">
        <f>AVERAGE(S1271:S1285)</f>
        <v>#DIV/0!</v>
      </c>
      <c r="AN1271" t="e">
        <f t="shared" ref="AN1271" si="150">AVERAGE(Y1271:Y1285)</f>
        <v>#DIV/0!</v>
      </c>
    </row>
    <row r="1286" spans="34:40" x14ac:dyDescent="0.2">
      <c r="AH1286">
        <f t="shared" si="147"/>
        <v>0</v>
      </c>
      <c r="AI1286">
        <f>COUNTIF(L1286:L1300, "Comment")</f>
        <v>0</v>
      </c>
      <c r="AJ1286">
        <f>COUNTIF(L1286:L1300, "Reply")</f>
        <v>0</v>
      </c>
      <c r="AK1286">
        <f t="shared" si="149"/>
        <v>0</v>
      </c>
      <c r="AM1286" t="e">
        <f>AVERAGE(S1286:S1300)</f>
        <v>#DIV/0!</v>
      </c>
      <c r="AN1286" t="e">
        <f t="shared" ref="AN1286" si="151">AVERAGE(Y1286:Y1300)</f>
        <v>#DIV/0!</v>
      </c>
    </row>
    <row r="1301" spans="34:40" x14ac:dyDescent="0.2">
      <c r="AH1301">
        <f t="shared" si="147"/>
        <v>0</v>
      </c>
      <c r="AI1301">
        <f>COUNTIF(L1301:L1315, "Comment")</f>
        <v>0</v>
      </c>
      <c r="AJ1301">
        <f>COUNTIF(L1301:L1315, "Reply")</f>
        <v>0</v>
      </c>
      <c r="AK1301">
        <f t="shared" si="149"/>
        <v>0</v>
      </c>
      <c r="AM1301" t="e">
        <f>AVERAGE(S1301:S1315)</f>
        <v>#DIV/0!</v>
      </c>
      <c r="AN1301" t="e">
        <f t="shared" ref="AN1301" si="152">AVERAGE(Y1301:Y1315)</f>
        <v>#DIV/0!</v>
      </c>
    </row>
    <row r="1316" spans="34:40" x14ac:dyDescent="0.2">
      <c r="AH1316">
        <f t="shared" si="147"/>
        <v>0</v>
      </c>
      <c r="AI1316">
        <f>COUNTIF(L1316:L1330, "Comment")</f>
        <v>0</v>
      </c>
      <c r="AJ1316">
        <f>COUNTIF(L1316:L1330, "Reply")</f>
        <v>0</v>
      </c>
      <c r="AK1316">
        <f t="shared" si="149"/>
        <v>0</v>
      </c>
      <c r="AM1316" t="e">
        <f>AVERAGE(S1316:S1330)</f>
        <v>#DIV/0!</v>
      </c>
      <c r="AN1316" t="e">
        <f t="shared" ref="AN1316" si="153">AVERAGE(Y1316:Y1330)</f>
        <v>#DIV/0!</v>
      </c>
    </row>
    <row r="1331" spans="34:40" x14ac:dyDescent="0.2">
      <c r="AH1331">
        <f t="shared" ref="AH1331:AH1391" si="154">SUM(AI1331:AK1331)</f>
        <v>0</v>
      </c>
      <c r="AI1331">
        <f>COUNTIF(L1331:L1345, "Comment")</f>
        <v>0</v>
      </c>
      <c r="AJ1331">
        <f>COUNTIF(L1331:L1345, "Reply")</f>
        <v>0</v>
      </c>
      <c r="AK1331">
        <f t="shared" si="149"/>
        <v>0</v>
      </c>
      <c r="AM1331" t="e">
        <f>AVERAGE(S1331:S1345)</f>
        <v>#DIV/0!</v>
      </c>
      <c r="AN1331" t="e">
        <f t="shared" ref="AN1331" si="155">AVERAGE(Y1331:Y1345)</f>
        <v>#DIV/0!</v>
      </c>
    </row>
    <row r="1346" spans="34:40" x14ac:dyDescent="0.2">
      <c r="AH1346">
        <f t="shared" si="154"/>
        <v>0</v>
      </c>
      <c r="AI1346">
        <f>COUNTIF(L1346:L1360, "Comment")</f>
        <v>0</v>
      </c>
      <c r="AJ1346">
        <f>COUNTIF(L1346:L1360, "Reply")</f>
        <v>0</v>
      </c>
      <c r="AK1346">
        <f t="shared" ref="AK1346:AK1406" si="156">COUNTIF(C1347:C1360, C1346)</f>
        <v>0</v>
      </c>
      <c r="AM1346" t="e">
        <f>AVERAGE(S1346:S1360)</f>
        <v>#DIV/0!</v>
      </c>
      <c r="AN1346" t="e">
        <f t="shared" ref="AN1346" si="157">AVERAGE(Y1346:Y1360)</f>
        <v>#DIV/0!</v>
      </c>
    </row>
    <row r="1361" spans="34:40" x14ac:dyDescent="0.2">
      <c r="AH1361">
        <f t="shared" si="154"/>
        <v>0</v>
      </c>
      <c r="AI1361">
        <f>COUNTIF(L1361:L1375, "Comment")</f>
        <v>0</v>
      </c>
      <c r="AJ1361">
        <f>COUNTIF(L1361:L1375, "Reply")</f>
        <v>0</v>
      </c>
      <c r="AK1361">
        <f t="shared" si="156"/>
        <v>0</v>
      </c>
      <c r="AM1361" t="e">
        <f>AVERAGE(S1361:S1375)</f>
        <v>#DIV/0!</v>
      </c>
      <c r="AN1361" t="e">
        <f t="shared" ref="AN1361" si="158">AVERAGE(Y1361:Y1375)</f>
        <v>#DIV/0!</v>
      </c>
    </row>
    <row r="1376" spans="34:40" x14ac:dyDescent="0.2">
      <c r="AH1376">
        <f t="shared" si="154"/>
        <v>0</v>
      </c>
      <c r="AI1376">
        <f>COUNTIF(L1376:L1390, "Comment")</f>
        <v>0</v>
      </c>
      <c r="AJ1376">
        <f>COUNTIF(L1376:L1390, "Reply")</f>
        <v>0</v>
      </c>
      <c r="AK1376">
        <f t="shared" si="156"/>
        <v>0</v>
      </c>
      <c r="AM1376" t="e">
        <f>AVERAGE(S1376:S1390)</f>
        <v>#DIV/0!</v>
      </c>
      <c r="AN1376" t="e">
        <f t="shared" ref="AN1376" si="159">AVERAGE(Y1376:Y1390)</f>
        <v>#DIV/0!</v>
      </c>
    </row>
    <row r="1391" spans="34:40" x14ac:dyDescent="0.2">
      <c r="AH1391">
        <f t="shared" si="154"/>
        <v>0</v>
      </c>
      <c r="AI1391">
        <f>COUNTIF(L1391:L1405, "Comment")</f>
        <v>0</v>
      </c>
      <c r="AJ1391">
        <f>COUNTIF(L1391:L1405, "Reply")</f>
        <v>0</v>
      </c>
      <c r="AK1391">
        <f t="shared" si="156"/>
        <v>0</v>
      </c>
      <c r="AM1391" t="e">
        <f>AVERAGE(S1391:S1405)</f>
        <v>#DIV/0!</v>
      </c>
      <c r="AN1391" t="e">
        <f t="shared" ref="AN1391" si="160">AVERAGE(Y1391:Y1405)</f>
        <v>#DIV/0!</v>
      </c>
    </row>
    <row r="1406" spans="34:40" x14ac:dyDescent="0.2">
      <c r="AH1406">
        <f t="shared" ref="AH1406:AH1466" si="161">SUM(AI1406:AK1406)</f>
        <v>0</v>
      </c>
      <c r="AI1406">
        <f>COUNTIF(L1406:L1420, "Comment")</f>
        <v>0</v>
      </c>
      <c r="AJ1406">
        <f>COUNTIF(L1406:L1420, "Reply")</f>
        <v>0</v>
      </c>
      <c r="AK1406">
        <f t="shared" si="156"/>
        <v>0</v>
      </c>
      <c r="AM1406" t="e">
        <f>AVERAGE(S1406:S1420)</f>
        <v>#DIV/0!</v>
      </c>
      <c r="AN1406" t="e">
        <f t="shared" ref="AN1406" si="162">AVERAGE(Y1406:Y1420)</f>
        <v>#DIV/0!</v>
      </c>
    </row>
    <row r="1421" spans="34:40" x14ac:dyDescent="0.2">
      <c r="AH1421">
        <f t="shared" si="161"/>
        <v>0</v>
      </c>
      <c r="AI1421">
        <f>COUNTIF(L1421:L1435, "Comment")</f>
        <v>0</v>
      </c>
      <c r="AJ1421">
        <f>COUNTIF(L1421:L1435, "Reply")</f>
        <v>0</v>
      </c>
      <c r="AK1421">
        <f t="shared" ref="AK1421:AK1481" si="163">COUNTIF(C1422:C1435, C1421)</f>
        <v>0</v>
      </c>
      <c r="AM1421" t="e">
        <f>AVERAGE(S1421:S1435)</f>
        <v>#DIV/0!</v>
      </c>
      <c r="AN1421" t="e">
        <f t="shared" ref="AN1421" si="164">AVERAGE(Y1421:Y1435)</f>
        <v>#DIV/0!</v>
      </c>
    </row>
    <row r="1436" spans="34:40" x14ac:dyDescent="0.2">
      <c r="AH1436">
        <f t="shared" si="161"/>
        <v>0</v>
      </c>
      <c r="AI1436">
        <f>COUNTIF(L1436:L1450, "Comment")</f>
        <v>0</v>
      </c>
      <c r="AJ1436">
        <f>COUNTIF(L1436:L1450, "Reply")</f>
        <v>0</v>
      </c>
      <c r="AK1436">
        <f t="shared" si="163"/>
        <v>0</v>
      </c>
      <c r="AM1436" t="e">
        <f>AVERAGE(S1436:S1450)</f>
        <v>#DIV/0!</v>
      </c>
      <c r="AN1436" t="e">
        <f t="shared" ref="AN1436" si="165">AVERAGE(Y1436:Y1450)</f>
        <v>#DIV/0!</v>
      </c>
    </row>
    <row r="1451" spans="34:40" x14ac:dyDescent="0.2">
      <c r="AH1451">
        <f t="shared" si="161"/>
        <v>0</v>
      </c>
      <c r="AI1451">
        <f>COUNTIF(L1451:L1465, "Comment")</f>
        <v>0</v>
      </c>
      <c r="AJ1451">
        <f>COUNTIF(L1451:L1465, "Reply")</f>
        <v>0</v>
      </c>
      <c r="AK1451">
        <f t="shared" si="163"/>
        <v>0</v>
      </c>
      <c r="AM1451" t="e">
        <f>AVERAGE(S1451:S1465)</f>
        <v>#DIV/0!</v>
      </c>
      <c r="AN1451" t="e">
        <f t="shared" ref="AN1451" si="166">AVERAGE(Y1451:Y1465)</f>
        <v>#DIV/0!</v>
      </c>
    </row>
    <row r="1466" spans="34:40" x14ac:dyDescent="0.2">
      <c r="AH1466">
        <f t="shared" si="161"/>
        <v>0</v>
      </c>
      <c r="AI1466">
        <f>COUNTIF(L1466:L1480, "Comment")</f>
        <v>0</v>
      </c>
      <c r="AJ1466">
        <f>COUNTIF(L1466:L1480, "Reply")</f>
        <v>0</v>
      </c>
      <c r="AK1466">
        <f t="shared" si="163"/>
        <v>0</v>
      </c>
      <c r="AM1466" t="e">
        <f>AVERAGE(S1466:S1480)</f>
        <v>#DIV/0!</v>
      </c>
      <c r="AN1466" t="e">
        <f t="shared" ref="AN1466" si="167">AVERAGE(Y1466:Y1480)</f>
        <v>#DIV/0!</v>
      </c>
    </row>
    <row r="1481" spans="34:40" x14ac:dyDescent="0.2">
      <c r="AH1481">
        <f t="shared" ref="AH1481:AH1541" si="168">SUM(AI1481:AK1481)</f>
        <v>0</v>
      </c>
      <c r="AI1481">
        <f>COUNTIF(L1481:L1495, "Comment")</f>
        <v>0</v>
      </c>
      <c r="AJ1481">
        <f>COUNTIF(L1481:L1495, "Reply")</f>
        <v>0</v>
      </c>
      <c r="AK1481">
        <f t="shared" si="163"/>
        <v>0</v>
      </c>
      <c r="AM1481" t="e">
        <f>AVERAGE(S1481:S1495)</f>
        <v>#DIV/0!</v>
      </c>
      <c r="AN1481" t="e">
        <f t="shared" ref="AN1481" si="169">AVERAGE(Y1481:Y1495)</f>
        <v>#DIV/0!</v>
      </c>
    </row>
    <row r="1496" spans="34:40" x14ac:dyDescent="0.2">
      <c r="AH1496">
        <f t="shared" si="168"/>
        <v>0</v>
      </c>
      <c r="AI1496">
        <f>COUNTIF(L1496:L1510, "Comment")</f>
        <v>0</v>
      </c>
      <c r="AJ1496">
        <f>COUNTIF(L1496:L1510, "Reply")</f>
        <v>0</v>
      </c>
      <c r="AK1496">
        <f t="shared" ref="AK1496:AK1556" si="170">COUNTIF(C1497:C1510, C1496)</f>
        <v>0</v>
      </c>
      <c r="AM1496" t="e">
        <f>AVERAGE(S1496:S1510)</f>
        <v>#DIV/0!</v>
      </c>
      <c r="AN1496" t="e">
        <f t="shared" ref="AN1496" si="171">AVERAGE(Y1496:Y1510)</f>
        <v>#DIV/0!</v>
      </c>
    </row>
    <row r="1511" spans="34:40" x14ac:dyDescent="0.2">
      <c r="AH1511">
        <f t="shared" si="168"/>
        <v>0</v>
      </c>
      <c r="AI1511">
        <f>COUNTIF(L1511:L1525, "Comment")</f>
        <v>0</v>
      </c>
      <c r="AJ1511">
        <f>COUNTIF(L1511:L1525, "Reply")</f>
        <v>0</v>
      </c>
      <c r="AK1511">
        <f t="shared" si="170"/>
        <v>0</v>
      </c>
      <c r="AM1511" t="e">
        <f>AVERAGE(S1511:S1525)</f>
        <v>#DIV/0!</v>
      </c>
      <c r="AN1511" t="e">
        <f t="shared" ref="AN1511" si="172">AVERAGE(Y1511:Y1525)</f>
        <v>#DIV/0!</v>
      </c>
    </row>
    <row r="1526" spans="34:40" x14ac:dyDescent="0.2">
      <c r="AH1526">
        <f t="shared" si="168"/>
        <v>0</v>
      </c>
      <c r="AI1526">
        <f>COUNTIF(L1526:L1540, "Comment")</f>
        <v>0</v>
      </c>
      <c r="AJ1526">
        <f>COUNTIF(L1526:L1540, "Reply")</f>
        <v>0</v>
      </c>
      <c r="AK1526">
        <f t="shared" si="170"/>
        <v>0</v>
      </c>
      <c r="AM1526" t="e">
        <f>AVERAGE(S1526:S1540)</f>
        <v>#DIV/0!</v>
      </c>
      <c r="AN1526" t="e">
        <f t="shared" ref="AN1526" si="173">AVERAGE(Y1526:Y1540)</f>
        <v>#DIV/0!</v>
      </c>
    </row>
    <row r="1541" spans="34:40" x14ac:dyDescent="0.2">
      <c r="AH1541">
        <f t="shared" si="168"/>
        <v>0</v>
      </c>
      <c r="AI1541">
        <f>COUNTIF(L1541:L1555, "Comment")</f>
        <v>0</v>
      </c>
      <c r="AJ1541">
        <f>COUNTIF(L1541:L1555, "Reply")</f>
        <v>0</v>
      </c>
      <c r="AK1541">
        <f t="shared" si="170"/>
        <v>0</v>
      </c>
      <c r="AM1541" t="e">
        <f>AVERAGE(S1541:S1555)</f>
        <v>#DIV/0!</v>
      </c>
      <c r="AN1541" t="e">
        <f t="shared" ref="AN1541" si="174">AVERAGE(Y1541:Y1555)</f>
        <v>#DIV/0!</v>
      </c>
    </row>
    <row r="1556" spans="34:40" x14ac:dyDescent="0.2">
      <c r="AH1556">
        <f t="shared" ref="AH1556:AH1616" si="175">SUM(AI1556:AK1556)</f>
        <v>0</v>
      </c>
      <c r="AI1556">
        <f>COUNTIF(L1556:L1570, "Comment")</f>
        <v>0</v>
      </c>
      <c r="AJ1556">
        <f>COUNTIF(L1556:L1570, "Reply")</f>
        <v>0</v>
      </c>
      <c r="AK1556">
        <f t="shared" si="170"/>
        <v>0</v>
      </c>
      <c r="AM1556" t="e">
        <f>AVERAGE(S1556:S1570)</f>
        <v>#DIV/0!</v>
      </c>
      <c r="AN1556" t="e">
        <f t="shared" ref="AN1556" si="176">AVERAGE(Y1556:Y1570)</f>
        <v>#DIV/0!</v>
      </c>
    </row>
    <row r="1571" spans="34:40" x14ac:dyDescent="0.2">
      <c r="AH1571">
        <f t="shared" si="175"/>
        <v>0</v>
      </c>
      <c r="AI1571">
        <f>COUNTIF(L1571:L1585, "Comment")</f>
        <v>0</v>
      </c>
      <c r="AJ1571">
        <f>COUNTIF(L1571:L1585, "Reply")</f>
        <v>0</v>
      </c>
      <c r="AK1571">
        <f t="shared" ref="AK1571:AK1631" si="177">COUNTIF(C1572:C1585, C1571)</f>
        <v>0</v>
      </c>
      <c r="AM1571" t="e">
        <f>AVERAGE(S1571:S1585)</f>
        <v>#DIV/0!</v>
      </c>
      <c r="AN1571" t="e">
        <f t="shared" ref="AN1571" si="178">AVERAGE(Y1571:Y1585)</f>
        <v>#DIV/0!</v>
      </c>
    </row>
    <row r="1586" spans="34:40" x14ac:dyDescent="0.2">
      <c r="AH1586">
        <f t="shared" si="175"/>
        <v>0</v>
      </c>
      <c r="AI1586">
        <f>COUNTIF(L1586:L1600, "Comment")</f>
        <v>0</v>
      </c>
      <c r="AJ1586">
        <f>COUNTIF(L1586:L1600, "Reply")</f>
        <v>0</v>
      </c>
      <c r="AK1586">
        <f t="shared" si="177"/>
        <v>0</v>
      </c>
      <c r="AM1586" t="e">
        <f>AVERAGE(S1586:S1600)</f>
        <v>#DIV/0!</v>
      </c>
      <c r="AN1586" t="e">
        <f t="shared" ref="AN1586" si="179">AVERAGE(Y1586:Y1600)</f>
        <v>#DIV/0!</v>
      </c>
    </row>
    <row r="1601" spans="34:40" x14ac:dyDescent="0.2">
      <c r="AH1601">
        <f t="shared" si="175"/>
        <v>0</v>
      </c>
      <c r="AI1601">
        <f>COUNTIF(L1601:L1615, "Comment")</f>
        <v>0</v>
      </c>
      <c r="AJ1601">
        <f>COUNTIF(L1601:L1615, "Reply")</f>
        <v>0</v>
      </c>
      <c r="AK1601">
        <f t="shared" si="177"/>
        <v>0</v>
      </c>
      <c r="AM1601" t="e">
        <f>AVERAGE(S1601:S1615)</f>
        <v>#DIV/0!</v>
      </c>
      <c r="AN1601" t="e">
        <f t="shared" ref="AN1601" si="180">AVERAGE(Y1601:Y1615)</f>
        <v>#DIV/0!</v>
      </c>
    </row>
    <row r="1616" spans="34:40" x14ac:dyDescent="0.2">
      <c r="AH1616">
        <f t="shared" si="175"/>
        <v>0</v>
      </c>
      <c r="AI1616">
        <f>COUNTIF(L1616:L1630, "Comment")</f>
        <v>0</v>
      </c>
      <c r="AJ1616">
        <f>COUNTIF(L1616:L1630, "Reply")</f>
        <v>0</v>
      </c>
      <c r="AK1616">
        <f t="shared" si="177"/>
        <v>0</v>
      </c>
      <c r="AM1616" t="e">
        <f>AVERAGE(S1616:S1630)</f>
        <v>#DIV/0!</v>
      </c>
      <c r="AN1616" t="e">
        <f t="shared" ref="AN1616" si="181">AVERAGE(Y1616:Y1630)</f>
        <v>#DIV/0!</v>
      </c>
    </row>
    <row r="1631" spans="34:40" x14ac:dyDescent="0.2">
      <c r="AH1631">
        <f t="shared" ref="AH1631:AH1691" si="182">SUM(AI1631:AK1631)</f>
        <v>0</v>
      </c>
      <c r="AI1631">
        <f>COUNTIF(L1631:L1645, "Comment")</f>
        <v>0</v>
      </c>
      <c r="AJ1631">
        <f>COUNTIF(L1631:L1645, "Reply")</f>
        <v>0</v>
      </c>
      <c r="AK1631">
        <f t="shared" si="177"/>
        <v>0</v>
      </c>
      <c r="AM1631" t="e">
        <f>AVERAGE(S1631:S1645)</f>
        <v>#DIV/0!</v>
      </c>
      <c r="AN1631" t="e">
        <f t="shared" ref="AN1631" si="183">AVERAGE(Y1631:Y1645)</f>
        <v>#DIV/0!</v>
      </c>
    </row>
    <row r="1646" spans="34:40" x14ac:dyDescent="0.2">
      <c r="AH1646">
        <f t="shared" si="182"/>
        <v>0</v>
      </c>
      <c r="AI1646">
        <f>COUNTIF(L1646:L1660, "Comment")</f>
        <v>0</v>
      </c>
      <c r="AJ1646">
        <f>COUNTIF(L1646:L1660, "Reply")</f>
        <v>0</v>
      </c>
      <c r="AK1646">
        <f t="shared" ref="AK1646:AK1706" si="184">COUNTIF(C1647:C1660, C1646)</f>
        <v>0</v>
      </c>
      <c r="AM1646" t="e">
        <f>AVERAGE(S1646:S1660)</f>
        <v>#DIV/0!</v>
      </c>
      <c r="AN1646" t="e">
        <f t="shared" ref="AN1646" si="185">AVERAGE(Y1646:Y1660)</f>
        <v>#DIV/0!</v>
      </c>
    </row>
    <row r="1661" spans="34:40" x14ac:dyDescent="0.2">
      <c r="AH1661">
        <f t="shared" si="182"/>
        <v>0</v>
      </c>
      <c r="AI1661">
        <f>COUNTIF(L1661:L1675, "Comment")</f>
        <v>0</v>
      </c>
      <c r="AJ1661">
        <f>COUNTIF(L1661:L1675, "Reply")</f>
        <v>0</v>
      </c>
      <c r="AK1661">
        <f t="shared" si="184"/>
        <v>0</v>
      </c>
      <c r="AM1661" t="e">
        <f>AVERAGE(S1661:S1675)</f>
        <v>#DIV/0!</v>
      </c>
      <c r="AN1661" t="e">
        <f t="shared" ref="AN1661" si="186">AVERAGE(Y1661:Y1675)</f>
        <v>#DIV/0!</v>
      </c>
    </row>
    <row r="1676" spans="34:40" x14ac:dyDescent="0.2">
      <c r="AH1676">
        <f t="shared" si="182"/>
        <v>0</v>
      </c>
      <c r="AI1676">
        <f>COUNTIF(L1676:L1690, "Comment")</f>
        <v>0</v>
      </c>
      <c r="AJ1676">
        <f>COUNTIF(L1676:L1690, "Reply")</f>
        <v>0</v>
      </c>
      <c r="AK1676">
        <f t="shared" si="184"/>
        <v>0</v>
      </c>
      <c r="AM1676" t="e">
        <f>AVERAGE(S1676:S1690)</f>
        <v>#DIV/0!</v>
      </c>
      <c r="AN1676" t="e">
        <f t="shared" ref="AN1676" si="187">AVERAGE(Y1676:Y1690)</f>
        <v>#DIV/0!</v>
      </c>
    </row>
    <row r="1691" spans="34:40" x14ac:dyDescent="0.2">
      <c r="AH1691">
        <f t="shared" si="182"/>
        <v>0</v>
      </c>
      <c r="AI1691">
        <f>COUNTIF(L1691:L1705, "Comment")</f>
        <v>0</v>
      </c>
      <c r="AJ1691">
        <f>COUNTIF(L1691:L1705, "Reply")</f>
        <v>0</v>
      </c>
      <c r="AK1691">
        <f t="shared" si="184"/>
        <v>0</v>
      </c>
      <c r="AM1691" t="e">
        <f>AVERAGE(S1691:S1705)</f>
        <v>#DIV/0!</v>
      </c>
      <c r="AN1691" t="e">
        <f t="shared" ref="AN1691" si="188">AVERAGE(Y1691:Y1705)</f>
        <v>#DIV/0!</v>
      </c>
    </row>
    <row r="1706" spans="34:40" x14ac:dyDescent="0.2">
      <c r="AH1706">
        <f t="shared" ref="AH1706:AH1766" si="189">SUM(AI1706:AK1706)</f>
        <v>0</v>
      </c>
      <c r="AI1706">
        <f>COUNTIF(L1706:L1720, "Comment")</f>
        <v>0</v>
      </c>
      <c r="AJ1706">
        <f>COUNTIF(L1706:L1720, "Reply")</f>
        <v>0</v>
      </c>
      <c r="AK1706">
        <f t="shared" si="184"/>
        <v>0</v>
      </c>
      <c r="AM1706" t="e">
        <f>AVERAGE(S1706:S1720)</f>
        <v>#DIV/0!</v>
      </c>
      <c r="AN1706" t="e">
        <f t="shared" ref="AN1706" si="190">AVERAGE(Y1706:Y1720)</f>
        <v>#DIV/0!</v>
      </c>
    </row>
    <row r="1721" spans="34:40" x14ac:dyDescent="0.2">
      <c r="AH1721">
        <f t="shared" si="189"/>
        <v>0</v>
      </c>
      <c r="AI1721">
        <f>COUNTIF(L1721:L1735, "Comment")</f>
        <v>0</v>
      </c>
      <c r="AJ1721">
        <f>COUNTIF(L1721:L1735, "Reply")</f>
        <v>0</v>
      </c>
      <c r="AK1721">
        <f t="shared" ref="AK1721:AK1781" si="191">COUNTIF(C1722:C1735, C1721)</f>
        <v>0</v>
      </c>
      <c r="AM1721" t="e">
        <f>AVERAGE(S1721:S1735)</f>
        <v>#DIV/0!</v>
      </c>
      <c r="AN1721" t="e">
        <f t="shared" ref="AN1721" si="192">AVERAGE(Y1721:Y1735)</f>
        <v>#DIV/0!</v>
      </c>
    </row>
    <row r="1736" spans="34:40" x14ac:dyDescent="0.2">
      <c r="AH1736">
        <f t="shared" si="189"/>
        <v>0</v>
      </c>
      <c r="AI1736">
        <f>COUNTIF(L1736:L1750, "Comment")</f>
        <v>0</v>
      </c>
      <c r="AJ1736">
        <f>COUNTIF(L1736:L1750, "Reply")</f>
        <v>0</v>
      </c>
      <c r="AK1736">
        <f t="shared" si="191"/>
        <v>0</v>
      </c>
      <c r="AM1736" t="e">
        <f>AVERAGE(S1736:S1750)</f>
        <v>#DIV/0!</v>
      </c>
      <c r="AN1736" t="e">
        <f t="shared" ref="AN1736" si="193">AVERAGE(Y1736:Y1750)</f>
        <v>#DIV/0!</v>
      </c>
    </row>
    <row r="1751" spans="34:40" x14ac:dyDescent="0.2">
      <c r="AH1751">
        <f t="shared" si="189"/>
        <v>0</v>
      </c>
      <c r="AI1751">
        <f>COUNTIF(L1751:L1765, "Comment")</f>
        <v>0</v>
      </c>
      <c r="AJ1751">
        <f>COUNTIF(L1751:L1765, "Reply")</f>
        <v>0</v>
      </c>
      <c r="AK1751">
        <f t="shared" si="191"/>
        <v>0</v>
      </c>
      <c r="AM1751" t="e">
        <f>AVERAGE(S1751:S1765)</f>
        <v>#DIV/0!</v>
      </c>
      <c r="AN1751" t="e">
        <f t="shared" ref="AN1751" si="194">AVERAGE(Y1751:Y1765)</f>
        <v>#DIV/0!</v>
      </c>
    </row>
    <row r="1766" spans="34:40" x14ac:dyDescent="0.2">
      <c r="AH1766">
        <f t="shared" si="189"/>
        <v>0</v>
      </c>
      <c r="AI1766">
        <f>COUNTIF(L1766:L1780, "Comment")</f>
        <v>0</v>
      </c>
      <c r="AJ1766">
        <f>COUNTIF(L1766:L1780, "Reply")</f>
        <v>0</v>
      </c>
      <c r="AK1766">
        <f t="shared" si="191"/>
        <v>0</v>
      </c>
      <c r="AM1766" t="e">
        <f>AVERAGE(S1766:S1780)</f>
        <v>#DIV/0!</v>
      </c>
      <c r="AN1766" t="e">
        <f t="shared" ref="AN1766" si="195">AVERAGE(Y1766:Y1780)</f>
        <v>#DIV/0!</v>
      </c>
    </row>
    <row r="1781" spans="34:40" x14ac:dyDescent="0.2">
      <c r="AH1781">
        <f t="shared" ref="AH1781:AH1841" si="196">SUM(AI1781:AK1781)</f>
        <v>0</v>
      </c>
      <c r="AI1781">
        <f>COUNTIF(L1781:L1795, "Comment")</f>
        <v>0</v>
      </c>
      <c r="AJ1781">
        <f>COUNTIF(L1781:L1795, "Reply")</f>
        <v>0</v>
      </c>
      <c r="AK1781">
        <f t="shared" si="191"/>
        <v>0</v>
      </c>
      <c r="AM1781" t="e">
        <f>AVERAGE(S1781:S1795)</f>
        <v>#DIV/0!</v>
      </c>
      <c r="AN1781" t="e">
        <f t="shared" ref="AN1781" si="197">AVERAGE(Y1781:Y1795)</f>
        <v>#DIV/0!</v>
      </c>
    </row>
    <row r="1796" spans="34:40" x14ac:dyDescent="0.2">
      <c r="AH1796">
        <f t="shared" si="196"/>
        <v>0</v>
      </c>
      <c r="AI1796">
        <f>COUNTIF(L1796:L1810, "Comment")</f>
        <v>0</v>
      </c>
      <c r="AJ1796">
        <f>COUNTIF(L1796:L1810, "Reply")</f>
        <v>0</v>
      </c>
      <c r="AK1796">
        <f t="shared" ref="AK1796:AK1856" si="198">COUNTIF(C1797:C1810, C1796)</f>
        <v>0</v>
      </c>
      <c r="AM1796" t="e">
        <f>AVERAGE(S1796:S1810)</f>
        <v>#DIV/0!</v>
      </c>
      <c r="AN1796" t="e">
        <f t="shared" ref="AN1796" si="199">AVERAGE(Y1796:Y1810)</f>
        <v>#DIV/0!</v>
      </c>
    </row>
    <row r="1811" spans="34:40" x14ac:dyDescent="0.2">
      <c r="AH1811">
        <f t="shared" si="196"/>
        <v>0</v>
      </c>
      <c r="AI1811">
        <f>COUNTIF(L1811:L1825, "Comment")</f>
        <v>0</v>
      </c>
      <c r="AJ1811">
        <f>COUNTIF(L1811:L1825, "Reply")</f>
        <v>0</v>
      </c>
      <c r="AK1811">
        <f t="shared" si="198"/>
        <v>0</v>
      </c>
      <c r="AM1811" t="e">
        <f>AVERAGE(S1811:S1825)</f>
        <v>#DIV/0!</v>
      </c>
      <c r="AN1811" t="e">
        <f t="shared" ref="AN1811" si="200">AVERAGE(Y1811:Y1825)</f>
        <v>#DIV/0!</v>
      </c>
    </row>
    <row r="1826" spans="34:40" x14ac:dyDescent="0.2">
      <c r="AH1826">
        <f t="shared" si="196"/>
        <v>0</v>
      </c>
      <c r="AI1826">
        <f>COUNTIF(L1826:L1840, "Comment")</f>
        <v>0</v>
      </c>
      <c r="AJ1826">
        <f>COUNTIF(L1826:L1840, "Reply")</f>
        <v>0</v>
      </c>
      <c r="AK1826">
        <f t="shared" si="198"/>
        <v>0</v>
      </c>
      <c r="AM1826" t="e">
        <f>AVERAGE(S1826:S1840)</f>
        <v>#DIV/0!</v>
      </c>
      <c r="AN1826" t="e">
        <f t="shared" ref="AN1826" si="201">AVERAGE(Y1826:Y1840)</f>
        <v>#DIV/0!</v>
      </c>
    </row>
    <row r="1841" spans="34:40" x14ac:dyDescent="0.2">
      <c r="AH1841">
        <f t="shared" si="196"/>
        <v>0</v>
      </c>
      <c r="AI1841">
        <f>COUNTIF(L1841:L1855, "Comment")</f>
        <v>0</v>
      </c>
      <c r="AJ1841">
        <f>COUNTIF(L1841:L1855, "Reply")</f>
        <v>0</v>
      </c>
      <c r="AK1841">
        <f t="shared" si="198"/>
        <v>0</v>
      </c>
      <c r="AM1841" t="e">
        <f>AVERAGE(S1841:S1855)</f>
        <v>#DIV/0!</v>
      </c>
      <c r="AN1841" t="e">
        <f t="shared" ref="AN1841" si="202">AVERAGE(Y1841:Y1855)</f>
        <v>#DIV/0!</v>
      </c>
    </row>
    <row r="1856" spans="34:40" x14ac:dyDescent="0.2">
      <c r="AH1856">
        <f t="shared" ref="AH1856:AH1916" si="203">SUM(AI1856:AK1856)</f>
        <v>0</v>
      </c>
      <c r="AI1856">
        <f>COUNTIF(L1856:L1870, "Comment")</f>
        <v>0</v>
      </c>
      <c r="AJ1856">
        <f>COUNTIF(L1856:L1870, "Reply")</f>
        <v>0</v>
      </c>
      <c r="AK1856">
        <f t="shared" si="198"/>
        <v>0</v>
      </c>
      <c r="AM1856" t="e">
        <f>AVERAGE(S1856:S1870)</f>
        <v>#DIV/0!</v>
      </c>
      <c r="AN1856" t="e">
        <f t="shared" ref="AN1856" si="204">AVERAGE(Y1856:Y1870)</f>
        <v>#DIV/0!</v>
      </c>
    </row>
    <row r="1871" spans="34:40" x14ac:dyDescent="0.2">
      <c r="AH1871">
        <f t="shared" si="203"/>
        <v>0</v>
      </c>
      <c r="AI1871">
        <f>COUNTIF(L1871:L1885, "Comment")</f>
        <v>0</v>
      </c>
      <c r="AJ1871">
        <f>COUNTIF(L1871:L1885, "Reply")</f>
        <v>0</v>
      </c>
      <c r="AK1871">
        <f t="shared" ref="AK1871:AK1931" si="205">COUNTIF(C1872:C1885, C1871)</f>
        <v>0</v>
      </c>
      <c r="AM1871" t="e">
        <f>AVERAGE(S1871:S1885)</f>
        <v>#DIV/0!</v>
      </c>
      <c r="AN1871" t="e">
        <f t="shared" ref="AN1871" si="206">AVERAGE(Y1871:Y1885)</f>
        <v>#DIV/0!</v>
      </c>
    </row>
    <row r="1886" spans="34:40" x14ac:dyDescent="0.2">
      <c r="AH1886">
        <f t="shared" si="203"/>
        <v>0</v>
      </c>
      <c r="AI1886">
        <f>COUNTIF(L1886:L1900, "Comment")</f>
        <v>0</v>
      </c>
      <c r="AJ1886">
        <f>COUNTIF(L1886:L1900, "Reply")</f>
        <v>0</v>
      </c>
      <c r="AK1886">
        <f t="shared" si="205"/>
        <v>0</v>
      </c>
      <c r="AM1886" t="e">
        <f>AVERAGE(S1886:S1900)</f>
        <v>#DIV/0!</v>
      </c>
      <c r="AN1886" t="e">
        <f t="shared" ref="AN1886" si="207">AVERAGE(Y1886:Y1900)</f>
        <v>#DIV/0!</v>
      </c>
    </row>
    <row r="1901" spans="34:40" x14ac:dyDescent="0.2">
      <c r="AH1901">
        <f t="shared" si="203"/>
        <v>0</v>
      </c>
      <c r="AI1901">
        <f>COUNTIF(L1901:L1915, "Comment")</f>
        <v>0</v>
      </c>
      <c r="AJ1901">
        <f>COUNTIF(L1901:L1915, "Reply")</f>
        <v>0</v>
      </c>
      <c r="AK1901">
        <f t="shared" si="205"/>
        <v>0</v>
      </c>
      <c r="AM1901" t="e">
        <f>AVERAGE(S1901:S1915)</f>
        <v>#DIV/0!</v>
      </c>
      <c r="AN1901" t="e">
        <f t="shared" ref="AN1901" si="208">AVERAGE(Y1901:Y1915)</f>
        <v>#DIV/0!</v>
      </c>
    </row>
    <row r="1916" spans="34:40" x14ac:dyDescent="0.2">
      <c r="AH1916">
        <f t="shared" si="203"/>
        <v>0</v>
      </c>
      <c r="AI1916">
        <f>COUNTIF(L1916:L1930, "Comment")</f>
        <v>0</v>
      </c>
      <c r="AJ1916">
        <f>COUNTIF(L1916:L1930, "Reply")</f>
        <v>0</v>
      </c>
      <c r="AK1916">
        <f t="shared" si="205"/>
        <v>0</v>
      </c>
      <c r="AM1916" t="e">
        <f>AVERAGE(S1916:S1930)</f>
        <v>#DIV/0!</v>
      </c>
      <c r="AN1916" t="e">
        <f t="shared" ref="AN1916" si="209">AVERAGE(Y1916:Y1930)</f>
        <v>#DIV/0!</v>
      </c>
    </row>
    <row r="1931" spans="34:40" x14ac:dyDescent="0.2">
      <c r="AH1931">
        <f t="shared" ref="AH1931:AH1991" si="210">SUM(AI1931:AK1931)</f>
        <v>0</v>
      </c>
      <c r="AI1931">
        <f>COUNTIF(L1931:L1945, "Comment")</f>
        <v>0</v>
      </c>
      <c r="AJ1931">
        <f>COUNTIF(L1931:L1945, "Reply")</f>
        <v>0</v>
      </c>
      <c r="AK1931">
        <f t="shared" si="205"/>
        <v>0</v>
      </c>
      <c r="AM1931" t="e">
        <f>AVERAGE(S1931:S1945)</f>
        <v>#DIV/0!</v>
      </c>
      <c r="AN1931" t="e">
        <f t="shared" ref="AN1931" si="211">AVERAGE(Y1931:Y1945)</f>
        <v>#DIV/0!</v>
      </c>
    </row>
    <row r="1946" spans="34:40" x14ac:dyDescent="0.2">
      <c r="AH1946">
        <f t="shared" si="210"/>
        <v>0</v>
      </c>
      <c r="AI1946">
        <f>COUNTIF(L1946:L1960, "Comment")</f>
        <v>0</v>
      </c>
      <c r="AJ1946">
        <f>COUNTIF(L1946:L1960, "Reply")</f>
        <v>0</v>
      </c>
      <c r="AK1946">
        <f t="shared" ref="AK1946:AK2006" si="212">COUNTIF(C1947:C1960, C1946)</f>
        <v>0</v>
      </c>
      <c r="AM1946" t="e">
        <f>AVERAGE(S1946:S1960)</f>
        <v>#DIV/0!</v>
      </c>
      <c r="AN1946" t="e">
        <f t="shared" ref="AN1946" si="213">AVERAGE(Y1946:Y1960)</f>
        <v>#DIV/0!</v>
      </c>
    </row>
    <row r="1961" spans="34:40" x14ac:dyDescent="0.2">
      <c r="AH1961">
        <f t="shared" si="210"/>
        <v>0</v>
      </c>
      <c r="AI1961">
        <f>COUNTIF(L1961:L1975, "Comment")</f>
        <v>0</v>
      </c>
      <c r="AJ1961">
        <f>COUNTIF(L1961:L1975, "Reply")</f>
        <v>0</v>
      </c>
      <c r="AK1961">
        <f t="shared" si="212"/>
        <v>0</v>
      </c>
      <c r="AM1961" t="e">
        <f>AVERAGE(S1961:S1975)</f>
        <v>#DIV/0!</v>
      </c>
      <c r="AN1961" t="e">
        <f t="shared" ref="AN1961" si="214">AVERAGE(Y1961:Y1975)</f>
        <v>#DIV/0!</v>
      </c>
    </row>
    <row r="1976" spans="34:40" x14ac:dyDescent="0.2">
      <c r="AH1976">
        <f t="shared" si="210"/>
        <v>0</v>
      </c>
      <c r="AI1976">
        <f>COUNTIF(L1976:L1990, "Comment")</f>
        <v>0</v>
      </c>
      <c r="AJ1976">
        <f>COUNTIF(L1976:L1990, "Reply")</f>
        <v>0</v>
      </c>
      <c r="AK1976">
        <f t="shared" si="212"/>
        <v>0</v>
      </c>
      <c r="AM1976" t="e">
        <f>AVERAGE(S1976:S1990)</f>
        <v>#DIV/0!</v>
      </c>
      <c r="AN1976" t="e">
        <f t="shared" ref="AN1976" si="215">AVERAGE(Y1976:Y1990)</f>
        <v>#DIV/0!</v>
      </c>
    </row>
    <row r="1991" spans="34:40" x14ac:dyDescent="0.2">
      <c r="AH1991">
        <f t="shared" si="210"/>
        <v>0</v>
      </c>
      <c r="AI1991">
        <f>COUNTIF(L1991:L2005, "Comment")</f>
        <v>0</v>
      </c>
      <c r="AJ1991">
        <f>COUNTIF(L1991:L2005, "Reply")</f>
        <v>0</v>
      </c>
      <c r="AK1991">
        <f t="shared" si="212"/>
        <v>0</v>
      </c>
      <c r="AM1991" t="e">
        <f>AVERAGE(S1991:S2005)</f>
        <v>#DIV/0!</v>
      </c>
      <c r="AN1991" t="e">
        <f t="shared" ref="AN1991" si="216">AVERAGE(Y1991:Y2005)</f>
        <v>#DIV/0!</v>
      </c>
    </row>
    <row r="2006" spans="34:40" x14ac:dyDescent="0.2">
      <c r="AH2006">
        <f t="shared" ref="AH2006:AH2066" si="217">SUM(AI2006:AK2006)</f>
        <v>0</v>
      </c>
      <c r="AI2006">
        <f>COUNTIF(L2006:L2020, "Comment")</f>
        <v>0</v>
      </c>
      <c r="AJ2006">
        <f>COUNTIF(L2006:L2020, "Reply")</f>
        <v>0</v>
      </c>
      <c r="AK2006">
        <f t="shared" si="212"/>
        <v>0</v>
      </c>
      <c r="AM2006" t="e">
        <f>AVERAGE(S2006:S2020)</f>
        <v>#DIV/0!</v>
      </c>
      <c r="AN2006" t="e">
        <f t="shared" ref="AN2006" si="218">AVERAGE(Y2006:Y2020)</f>
        <v>#DIV/0!</v>
      </c>
    </row>
    <row r="2021" spans="34:40" x14ac:dyDescent="0.2">
      <c r="AH2021">
        <f t="shared" si="217"/>
        <v>0</v>
      </c>
      <c r="AI2021">
        <f>COUNTIF(L2021:L2035, "Comment")</f>
        <v>0</v>
      </c>
      <c r="AJ2021">
        <f>COUNTIF(L2021:L2035, "Reply")</f>
        <v>0</v>
      </c>
      <c r="AK2021">
        <f t="shared" ref="AK2021:AK2081" si="219">COUNTIF(C2022:C2035, C2021)</f>
        <v>0</v>
      </c>
      <c r="AM2021" t="e">
        <f>AVERAGE(S2021:S2035)</f>
        <v>#DIV/0!</v>
      </c>
      <c r="AN2021" t="e">
        <f t="shared" ref="AN2021" si="220">AVERAGE(Y2021:Y2035)</f>
        <v>#DIV/0!</v>
      </c>
    </row>
    <row r="2036" spans="34:40" x14ac:dyDescent="0.2">
      <c r="AH2036">
        <f t="shared" si="217"/>
        <v>0</v>
      </c>
      <c r="AI2036">
        <f>COUNTIF(L2036:L2050, "Comment")</f>
        <v>0</v>
      </c>
      <c r="AJ2036">
        <f>COUNTIF(L2036:L2050, "Reply")</f>
        <v>0</v>
      </c>
      <c r="AK2036">
        <f t="shared" si="219"/>
        <v>0</v>
      </c>
      <c r="AM2036" t="e">
        <f>AVERAGE(S2036:S2050)</f>
        <v>#DIV/0!</v>
      </c>
      <c r="AN2036" t="e">
        <f t="shared" ref="AN2036" si="221">AVERAGE(Y2036:Y2050)</f>
        <v>#DIV/0!</v>
      </c>
    </row>
    <row r="2051" spans="34:40" x14ac:dyDescent="0.2">
      <c r="AH2051">
        <f t="shared" si="217"/>
        <v>0</v>
      </c>
      <c r="AI2051">
        <f>COUNTIF(L2051:L2065, "Comment")</f>
        <v>0</v>
      </c>
      <c r="AJ2051">
        <f>COUNTIF(L2051:L2065, "Reply")</f>
        <v>0</v>
      </c>
      <c r="AK2051">
        <f t="shared" si="219"/>
        <v>0</v>
      </c>
      <c r="AM2051" t="e">
        <f>AVERAGE(S2051:S2065)</f>
        <v>#DIV/0!</v>
      </c>
      <c r="AN2051" t="e">
        <f t="shared" ref="AN2051" si="222">AVERAGE(Y2051:Y2065)</f>
        <v>#DIV/0!</v>
      </c>
    </row>
    <row r="2066" spans="34:40" x14ac:dyDescent="0.2">
      <c r="AH2066">
        <f t="shared" si="217"/>
        <v>0</v>
      </c>
      <c r="AI2066">
        <f>COUNTIF(L2066:L2080, "Comment")</f>
        <v>0</v>
      </c>
      <c r="AJ2066">
        <f>COUNTIF(L2066:L2080, "Reply")</f>
        <v>0</v>
      </c>
      <c r="AK2066">
        <f t="shared" si="219"/>
        <v>0</v>
      </c>
      <c r="AM2066" t="e">
        <f>AVERAGE(S2066:S2080)</f>
        <v>#DIV/0!</v>
      </c>
      <c r="AN2066" t="e">
        <f t="shared" ref="AN2066" si="223">AVERAGE(Y2066:Y2080)</f>
        <v>#DIV/0!</v>
      </c>
    </row>
    <row r="2081" spans="34:40" x14ac:dyDescent="0.2">
      <c r="AH2081">
        <f t="shared" ref="AH2081:AH2141" si="224">SUM(AI2081:AK2081)</f>
        <v>0</v>
      </c>
      <c r="AI2081">
        <f>COUNTIF(L2081:L2095, "Comment")</f>
        <v>0</v>
      </c>
      <c r="AJ2081">
        <f>COUNTIF(L2081:L2095, "Reply")</f>
        <v>0</v>
      </c>
      <c r="AK2081">
        <f t="shared" si="219"/>
        <v>0</v>
      </c>
      <c r="AM2081" t="e">
        <f>AVERAGE(S2081:S2095)</f>
        <v>#DIV/0!</v>
      </c>
      <c r="AN2081" t="e">
        <f t="shared" ref="AN2081" si="225">AVERAGE(Y2081:Y2095)</f>
        <v>#DIV/0!</v>
      </c>
    </row>
    <row r="2096" spans="34:40" x14ac:dyDescent="0.2">
      <c r="AH2096">
        <f t="shared" si="224"/>
        <v>0</v>
      </c>
      <c r="AI2096">
        <f>COUNTIF(L2096:L2110, "Comment")</f>
        <v>0</v>
      </c>
      <c r="AJ2096">
        <f>COUNTIF(L2096:L2110, "Reply")</f>
        <v>0</v>
      </c>
      <c r="AK2096">
        <f t="shared" ref="AK2096:AK2156" si="226">COUNTIF(C2097:C2110, C2096)</f>
        <v>0</v>
      </c>
      <c r="AM2096" t="e">
        <f>AVERAGE(S2096:S2110)</f>
        <v>#DIV/0!</v>
      </c>
      <c r="AN2096" t="e">
        <f t="shared" ref="AN2096" si="227">AVERAGE(Y2096:Y2110)</f>
        <v>#DIV/0!</v>
      </c>
    </row>
    <row r="2111" spans="34:40" x14ac:dyDescent="0.2">
      <c r="AH2111">
        <f t="shared" si="224"/>
        <v>0</v>
      </c>
      <c r="AI2111">
        <f>COUNTIF(L2111:L2125, "Comment")</f>
        <v>0</v>
      </c>
      <c r="AJ2111">
        <f>COUNTIF(L2111:L2125, "Reply")</f>
        <v>0</v>
      </c>
      <c r="AK2111">
        <f t="shared" si="226"/>
        <v>0</v>
      </c>
      <c r="AM2111" t="e">
        <f>AVERAGE(S2111:S2125)</f>
        <v>#DIV/0!</v>
      </c>
      <c r="AN2111" t="e">
        <f t="shared" ref="AN2111" si="228">AVERAGE(Y2111:Y2125)</f>
        <v>#DIV/0!</v>
      </c>
    </row>
    <row r="2126" spans="34:40" x14ac:dyDescent="0.2">
      <c r="AH2126">
        <f t="shared" si="224"/>
        <v>0</v>
      </c>
      <c r="AI2126">
        <f>COUNTIF(L2126:L2140, "Comment")</f>
        <v>0</v>
      </c>
      <c r="AJ2126">
        <f>COUNTIF(L2126:L2140, "Reply")</f>
        <v>0</v>
      </c>
      <c r="AK2126">
        <f t="shared" si="226"/>
        <v>0</v>
      </c>
      <c r="AM2126" t="e">
        <f>AVERAGE(S2126:S2140)</f>
        <v>#DIV/0!</v>
      </c>
      <c r="AN2126" t="e">
        <f t="shared" ref="AN2126" si="229">AVERAGE(Y2126:Y2140)</f>
        <v>#DIV/0!</v>
      </c>
    </row>
    <row r="2141" spans="34:40" x14ac:dyDescent="0.2">
      <c r="AH2141">
        <f t="shared" si="224"/>
        <v>0</v>
      </c>
      <c r="AI2141">
        <f>COUNTIF(L2141:L2155, "Comment")</f>
        <v>0</v>
      </c>
      <c r="AJ2141">
        <f>COUNTIF(L2141:L2155, "Reply")</f>
        <v>0</v>
      </c>
      <c r="AK2141">
        <f t="shared" si="226"/>
        <v>0</v>
      </c>
      <c r="AM2141" t="e">
        <f>AVERAGE(S2141:S2155)</f>
        <v>#DIV/0!</v>
      </c>
      <c r="AN2141" t="e">
        <f t="shared" ref="AN2141" si="230">AVERAGE(Y2141:Y2155)</f>
        <v>#DIV/0!</v>
      </c>
    </row>
    <row r="2156" spans="34:40" x14ac:dyDescent="0.2">
      <c r="AH2156">
        <f t="shared" ref="AH2156:AH2216" si="231">SUM(AI2156:AK2156)</f>
        <v>0</v>
      </c>
      <c r="AI2156">
        <f>COUNTIF(L2156:L2170, "Comment")</f>
        <v>0</v>
      </c>
      <c r="AJ2156">
        <f>COUNTIF(L2156:L2170, "Reply")</f>
        <v>0</v>
      </c>
      <c r="AK2156">
        <f t="shared" si="226"/>
        <v>0</v>
      </c>
      <c r="AM2156" t="e">
        <f>AVERAGE(S2156:S2170)</f>
        <v>#DIV/0!</v>
      </c>
      <c r="AN2156" t="e">
        <f t="shared" ref="AN2156" si="232">AVERAGE(Y2156:Y2170)</f>
        <v>#DIV/0!</v>
      </c>
    </row>
    <row r="2171" spans="34:40" x14ac:dyDescent="0.2">
      <c r="AH2171">
        <f t="shared" si="231"/>
        <v>0</v>
      </c>
      <c r="AI2171">
        <f>COUNTIF(L2171:L2185, "Comment")</f>
        <v>0</v>
      </c>
      <c r="AJ2171">
        <f>COUNTIF(L2171:L2185, "Reply")</f>
        <v>0</v>
      </c>
      <c r="AK2171">
        <f t="shared" ref="AK2171:AK2231" si="233">COUNTIF(C2172:C2185, C2171)</f>
        <v>0</v>
      </c>
      <c r="AM2171" t="e">
        <f>AVERAGE(S2171:S2185)</f>
        <v>#DIV/0!</v>
      </c>
      <c r="AN2171" t="e">
        <f t="shared" ref="AN2171" si="234">AVERAGE(Y2171:Y2185)</f>
        <v>#DIV/0!</v>
      </c>
    </row>
    <row r="2186" spans="34:40" x14ac:dyDescent="0.2">
      <c r="AH2186">
        <f t="shared" si="231"/>
        <v>0</v>
      </c>
      <c r="AI2186">
        <f>COUNTIF(L2186:L2200, "Comment")</f>
        <v>0</v>
      </c>
      <c r="AJ2186">
        <f>COUNTIF(L2186:L2200, "Reply")</f>
        <v>0</v>
      </c>
      <c r="AK2186">
        <f t="shared" si="233"/>
        <v>0</v>
      </c>
      <c r="AM2186" t="e">
        <f>AVERAGE(S2186:S2200)</f>
        <v>#DIV/0!</v>
      </c>
      <c r="AN2186" t="e">
        <f t="shared" ref="AN2186" si="235">AVERAGE(Y2186:Y2200)</f>
        <v>#DIV/0!</v>
      </c>
    </row>
    <row r="2201" spans="34:40" x14ac:dyDescent="0.2">
      <c r="AH2201">
        <f t="shared" si="231"/>
        <v>0</v>
      </c>
      <c r="AI2201">
        <f>COUNTIF(L2201:L2215, "Comment")</f>
        <v>0</v>
      </c>
      <c r="AJ2201">
        <f>COUNTIF(L2201:L2215, "Reply")</f>
        <v>0</v>
      </c>
      <c r="AK2201">
        <f t="shared" si="233"/>
        <v>0</v>
      </c>
      <c r="AM2201" t="e">
        <f>AVERAGE(S2201:S2215)</f>
        <v>#DIV/0!</v>
      </c>
      <c r="AN2201" t="e">
        <f t="shared" ref="AN2201" si="236">AVERAGE(Y2201:Y2215)</f>
        <v>#DIV/0!</v>
      </c>
    </row>
    <row r="2216" spans="34:40" x14ac:dyDescent="0.2">
      <c r="AH2216">
        <f t="shared" si="231"/>
        <v>0</v>
      </c>
      <c r="AI2216">
        <f>COUNTIF(L2216:L2230, "Comment")</f>
        <v>0</v>
      </c>
      <c r="AJ2216">
        <f>COUNTIF(L2216:L2230, "Reply")</f>
        <v>0</v>
      </c>
      <c r="AK2216">
        <f t="shared" si="233"/>
        <v>0</v>
      </c>
      <c r="AM2216" t="e">
        <f>AVERAGE(S2216:S2230)</f>
        <v>#DIV/0!</v>
      </c>
      <c r="AN2216" t="e">
        <f t="shared" ref="AN2216" si="237">AVERAGE(Y2216:Y2230)</f>
        <v>#DIV/0!</v>
      </c>
    </row>
    <row r="2231" spans="34:40" x14ac:dyDescent="0.2">
      <c r="AH2231">
        <f t="shared" ref="AH2231:AH2291" si="238">SUM(AI2231:AK2231)</f>
        <v>0</v>
      </c>
      <c r="AI2231">
        <f>COUNTIF(L2231:L2245, "Comment")</f>
        <v>0</v>
      </c>
      <c r="AJ2231">
        <f>COUNTIF(L2231:L2245, "Reply")</f>
        <v>0</v>
      </c>
      <c r="AK2231">
        <f t="shared" si="233"/>
        <v>0</v>
      </c>
      <c r="AM2231" t="e">
        <f>AVERAGE(S2231:S2245)</f>
        <v>#DIV/0!</v>
      </c>
      <c r="AN2231" t="e">
        <f t="shared" ref="AN2231" si="239">AVERAGE(Y2231:Y2245)</f>
        <v>#DIV/0!</v>
      </c>
    </row>
    <row r="2246" spans="34:40" x14ac:dyDescent="0.2">
      <c r="AH2246">
        <f t="shared" si="238"/>
        <v>0</v>
      </c>
      <c r="AI2246">
        <f>COUNTIF(L2246:L2260, "Comment")</f>
        <v>0</v>
      </c>
      <c r="AJ2246">
        <f>COUNTIF(L2246:L2260, "Reply")</f>
        <v>0</v>
      </c>
      <c r="AK2246">
        <f t="shared" ref="AK2246:AK2306" si="240">COUNTIF(C2247:C2260, C2246)</f>
        <v>0</v>
      </c>
      <c r="AM2246" t="e">
        <f>AVERAGE(S2246:S2260)</f>
        <v>#DIV/0!</v>
      </c>
      <c r="AN2246" t="e">
        <f t="shared" ref="AN2246" si="241">AVERAGE(Y2246:Y2260)</f>
        <v>#DIV/0!</v>
      </c>
    </row>
    <row r="2261" spans="34:40" x14ac:dyDescent="0.2">
      <c r="AH2261">
        <f t="shared" si="238"/>
        <v>0</v>
      </c>
      <c r="AI2261">
        <f>COUNTIF(L2261:L2275, "Comment")</f>
        <v>0</v>
      </c>
      <c r="AJ2261">
        <f>COUNTIF(L2261:L2275, "Reply")</f>
        <v>0</v>
      </c>
      <c r="AK2261">
        <f t="shared" si="240"/>
        <v>0</v>
      </c>
      <c r="AM2261" t="e">
        <f>AVERAGE(S2261:S2275)</f>
        <v>#DIV/0!</v>
      </c>
      <c r="AN2261" t="e">
        <f t="shared" ref="AN2261" si="242">AVERAGE(Y2261:Y2275)</f>
        <v>#DIV/0!</v>
      </c>
    </row>
    <row r="2276" spans="34:40" x14ac:dyDescent="0.2">
      <c r="AH2276">
        <f t="shared" si="238"/>
        <v>0</v>
      </c>
      <c r="AI2276">
        <f>COUNTIF(L2276:L2290, "Comment")</f>
        <v>0</v>
      </c>
      <c r="AJ2276">
        <f>COUNTIF(L2276:L2290, "Reply")</f>
        <v>0</v>
      </c>
      <c r="AK2276">
        <f t="shared" si="240"/>
        <v>0</v>
      </c>
      <c r="AM2276" t="e">
        <f>AVERAGE(S2276:S2290)</f>
        <v>#DIV/0!</v>
      </c>
      <c r="AN2276" t="e">
        <f t="shared" ref="AN2276" si="243">AVERAGE(Y2276:Y2290)</f>
        <v>#DIV/0!</v>
      </c>
    </row>
    <row r="2291" spans="34:40" x14ac:dyDescent="0.2">
      <c r="AH2291">
        <f t="shared" si="238"/>
        <v>0</v>
      </c>
      <c r="AI2291">
        <f>COUNTIF(L2291:L2305, "Comment")</f>
        <v>0</v>
      </c>
      <c r="AJ2291">
        <f>COUNTIF(L2291:L2305, "Reply")</f>
        <v>0</v>
      </c>
      <c r="AK2291">
        <f t="shared" si="240"/>
        <v>0</v>
      </c>
      <c r="AM2291" t="e">
        <f>AVERAGE(S2291:S2305)</f>
        <v>#DIV/0!</v>
      </c>
      <c r="AN2291" t="e">
        <f t="shared" ref="AN2291" si="244">AVERAGE(Y2291:Y2305)</f>
        <v>#DIV/0!</v>
      </c>
    </row>
    <row r="2306" spans="34:40" x14ac:dyDescent="0.2">
      <c r="AH2306">
        <f t="shared" ref="AH2306:AH2366" si="245">SUM(AI2306:AK2306)</f>
        <v>0</v>
      </c>
      <c r="AI2306">
        <f>COUNTIF(L2306:L2320, "Comment")</f>
        <v>0</v>
      </c>
      <c r="AJ2306">
        <f>COUNTIF(L2306:L2320, "Reply")</f>
        <v>0</v>
      </c>
      <c r="AK2306">
        <f t="shared" si="240"/>
        <v>0</v>
      </c>
      <c r="AM2306" t="e">
        <f>AVERAGE(S2306:S2320)</f>
        <v>#DIV/0!</v>
      </c>
      <c r="AN2306" t="e">
        <f t="shared" ref="AN2306" si="246">AVERAGE(Y2306:Y2320)</f>
        <v>#DIV/0!</v>
      </c>
    </row>
    <row r="2321" spans="34:40" x14ac:dyDescent="0.2">
      <c r="AH2321">
        <f t="shared" si="245"/>
        <v>0</v>
      </c>
      <c r="AI2321">
        <f>COUNTIF(L2321:L2335, "Comment")</f>
        <v>0</v>
      </c>
      <c r="AJ2321">
        <f>COUNTIF(L2321:L2335, "Reply")</f>
        <v>0</v>
      </c>
      <c r="AK2321">
        <f t="shared" ref="AK2321:AK2381" si="247">COUNTIF(C2322:C2335, C2321)</f>
        <v>0</v>
      </c>
      <c r="AM2321" t="e">
        <f>AVERAGE(S2321:S2335)</f>
        <v>#DIV/0!</v>
      </c>
      <c r="AN2321" t="e">
        <f t="shared" ref="AN2321" si="248">AVERAGE(Y2321:Y2335)</f>
        <v>#DIV/0!</v>
      </c>
    </row>
    <row r="2336" spans="34:40" x14ac:dyDescent="0.2">
      <c r="AH2336">
        <f t="shared" si="245"/>
        <v>0</v>
      </c>
      <c r="AI2336">
        <f>COUNTIF(L2336:L2350, "Comment")</f>
        <v>0</v>
      </c>
      <c r="AJ2336">
        <f>COUNTIF(L2336:L2350, "Reply")</f>
        <v>0</v>
      </c>
      <c r="AK2336">
        <f t="shared" si="247"/>
        <v>0</v>
      </c>
      <c r="AM2336" t="e">
        <f>AVERAGE(S2336:S2350)</f>
        <v>#DIV/0!</v>
      </c>
      <c r="AN2336" t="e">
        <f t="shared" ref="AN2336" si="249">AVERAGE(Y2336:Y2350)</f>
        <v>#DIV/0!</v>
      </c>
    </row>
    <row r="2351" spans="34:40" x14ac:dyDescent="0.2">
      <c r="AH2351">
        <f t="shared" si="245"/>
        <v>0</v>
      </c>
      <c r="AI2351">
        <f>COUNTIF(L2351:L2365, "Comment")</f>
        <v>0</v>
      </c>
      <c r="AJ2351">
        <f>COUNTIF(L2351:L2365, "Reply")</f>
        <v>0</v>
      </c>
      <c r="AK2351">
        <f t="shared" si="247"/>
        <v>0</v>
      </c>
      <c r="AM2351" t="e">
        <f>AVERAGE(S2351:S2365)</f>
        <v>#DIV/0!</v>
      </c>
      <c r="AN2351" t="e">
        <f t="shared" ref="AN2351" si="250">AVERAGE(Y2351:Y2365)</f>
        <v>#DIV/0!</v>
      </c>
    </row>
    <row r="2366" spans="34:40" x14ac:dyDescent="0.2">
      <c r="AH2366">
        <f t="shared" si="245"/>
        <v>0</v>
      </c>
      <c r="AI2366">
        <f>COUNTIF(L2366:L2380, "Comment")</f>
        <v>0</v>
      </c>
      <c r="AJ2366">
        <f>COUNTIF(L2366:L2380, "Reply")</f>
        <v>0</v>
      </c>
      <c r="AK2366">
        <f t="shared" si="247"/>
        <v>0</v>
      </c>
      <c r="AM2366" t="e">
        <f>AVERAGE(S2366:S2380)</f>
        <v>#DIV/0!</v>
      </c>
      <c r="AN2366" t="e">
        <f t="shared" ref="AN2366" si="251">AVERAGE(Y2366:Y2380)</f>
        <v>#DIV/0!</v>
      </c>
    </row>
    <row r="2381" spans="34:40" x14ac:dyDescent="0.2">
      <c r="AH2381">
        <f t="shared" ref="AH2381:AH2441" si="252">SUM(AI2381:AK2381)</f>
        <v>0</v>
      </c>
      <c r="AI2381">
        <f>COUNTIF(L2381:L2395, "Comment")</f>
        <v>0</v>
      </c>
      <c r="AJ2381">
        <f>COUNTIF(L2381:L2395, "Reply")</f>
        <v>0</v>
      </c>
      <c r="AK2381">
        <f t="shared" si="247"/>
        <v>0</v>
      </c>
      <c r="AM2381" t="e">
        <f>AVERAGE(S2381:S2395)</f>
        <v>#DIV/0!</v>
      </c>
      <c r="AN2381" t="e">
        <f t="shared" ref="AN2381" si="253">AVERAGE(Y2381:Y2395)</f>
        <v>#DIV/0!</v>
      </c>
    </row>
    <row r="2396" spans="34:40" x14ac:dyDescent="0.2">
      <c r="AH2396">
        <f t="shared" si="252"/>
        <v>0</v>
      </c>
      <c r="AI2396">
        <f>COUNTIF(L2396:L2410, "Comment")</f>
        <v>0</v>
      </c>
      <c r="AJ2396">
        <f>COUNTIF(L2396:L2410, "Reply")</f>
        <v>0</v>
      </c>
      <c r="AK2396">
        <f t="shared" ref="AK2396:AK2456" si="254">COUNTIF(C2397:C2410, C2396)</f>
        <v>0</v>
      </c>
      <c r="AM2396" t="e">
        <f>AVERAGE(S2396:S2410)</f>
        <v>#DIV/0!</v>
      </c>
      <c r="AN2396" t="e">
        <f t="shared" ref="AN2396" si="255">AVERAGE(Y2396:Y2410)</f>
        <v>#DIV/0!</v>
      </c>
    </row>
    <row r="2411" spans="34:40" x14ac:dyDescent="0.2">
      <c r="AH2411">
        <f t="shared" si="252"/>
        <v>0</v>
      </c>
      <c r="AI2411">
        <f>COUNTIF(L2411:L2425, "Comment")</f>
        <v>0</v>
      </c>
      <c r="AJ2411">
        <f>COUNTIF(L2411:L2425, "Reply")</f>
        <v>0</v>
      </c>
      <c r="AK2411">
        <f t="shared" si="254"/>
        <v>0</v>
      </c>
      <c r="AM2411" t="e">
        <f>AVERAGE(S2411:S2425)</f>
        <v>#DIV/0!</v>
      </c>
      <c r="AN2411" t="e">
        <f t="shared" ref="AN2411" si="256">AVERAGE(Y2411:Y2425)</f>
        <v>#DIV/0!</v>
      </c>
    </row>
    <row r="2426" spans="34:40" x14ac:dyDescent="0.2">
      <c r="AH2426">
        <f t="shared" si="252"/>
        <v>0</v>
      </c>
      <c r="AI2426">
        <f>COUNTIF(L2426:L2440, "Comment")</f>
        <v>0</v>
      </c>
      <c r="AJ2426">
        <f>COUNTIF(L2426:L2440, "Reply")</f>
        <v>0</v>
      </c>
      <c r="AK2426">
        <f t="shared" si="254"/>
        <v>0</v>
      </c>
      <c r="AM2426" t="e">
        <f>AVERAGE(S2426:S2440)</f>
        <v>#DIV/0!</v>
      </c>
      <c r="AN2426" t="e">
        <f t="shared" ref="AN2426" si="257">AVERAGE(Y2426:Y2440)</f>
        <v>#DIV/0!</v>
      </c>
    </row>
    <row r="2441" spans="34:40" x14ac:dyDescent="0.2">
      <c r="AH2441">
        <f t="shared" si="252"/>
        <v>0</v>
      </c>
      <c r="AI2441">
        <f>COUNTIF(L2441:L2455, "Comment")</f>
        <v>0</v>
      </c>
      <c r="AJ2441">
        <f>COUNTIF(L2441:L2455, "Reply")</f>
        <v>0</v>
      </c>
      <c r="AK2441">
        <f t="shared" si="254"/>
        <v>0</v>
      </c>
      <c r="AM2441" t="e">
        <f>AVERAGE(S2441:S2455)</f>
        <v>#DIV/0!</v>
      </c>
      <c r="AN2441" t="e">
        <f t="shared" ref="AN2441" si="258">AVERAGE(Y2441:Y2455)</f>
        <v>#DIV/0!</v>
      </c>
    </row>
    <row r="2456" spans="34:40" x14ac:dyDescent="0.2">
      <c r="AH2456">
        <f t="shared" ref="AH2456:AH2516" si="259">SUM(AI2456:AK2456)</f>
        <v>0</v>
      </c>
      <c r="AI2456">
        <f>COUNTIF(L2456:L2470, "Comment")</f>
        <v>0</v>
      </c>
      <c r="AJ2456">
        <f>COUNTIF(L2456:L2470, "Reply")</f>
        <v>0</v>
      </c>
      <c r="AK2456">
        <f t="shared" si="254"/>
        <v>0</v>
      </c>
      <c r="AM2456" t="e">
        <f>AVERAGE(S2456:S2470)</f>
        <v>#DIV/0!</v>
      </c>
      <c r="AN2456" t="e">
        <f t="shared" ref="AN2456" si="260">AVERAGE(Y2456:Y2470)</f>
        <v>#DIV/0!</v>
      </c>
    </row>
    <row r="2471" spans="34:40" x14ac:dyDescent="0.2">
      <c r="AH2471">
        <f t="shared" si="259"/>
        <v>0</v>
      </c>
      <c r="AI2471">
        <f>COUNTIF(L2471:L2485, "Comment")</f>
        <v>0</v>
      </c>
      <c r="AJ2471">
        <f>COUNTIF(L2471:L2485, "Reply")</f>
        <v>0</v>
      </c>
      <c r="AK2471">
        <f t="shared" ref="AK2471:AK2531" si="261">COUNTIF(C2472:C2485, C2471)</f>
        <v>0</v>
      </c>
      <c r="AM2471" t="e">
        <f>AVERAGE(S2471:S2485)</f>
        <v>#DIV/0!</v>
      </c>
      <c r="AN2471" t="e">
        <f t="shared" ref="AN2471" si="262">AVERAGE(Y2471:Y2485)</f>
        <v>#DIV/0!</v>
      </c>
    </row>
    <row r="2486" spans="34:40" x14ac:dyDescent="0.2">
      <c r="AH2486">
        <f t="shared" si="259"/>
        <v>0</v>
      </c>
      <c r="AI2486">
        <f>COUNTIF(L2486:L2500, "Comment")</f>
        <v>0</v>
      </c>
      <c r="AJ2486">
        <f>COUNTIF(L2486:L2500, "Reply")</f>
        <v>0</v>
      </c>
      <c r="AK2486">
        <f t="shared" si="261"/>
        <v>0</v>
      </c>
      <c r="AM2486" t="e">
        <f>AVERAGE(S2486:S2500)</f>
        <v>#DIV/0!</v>
      </c>
      <c r="AN2486" t="e">
        <f t="shared" ref="AN2486" si="263">AVERAGE(Y2486:Y2500)</f>
        <v>#DIV/0!</v>
      </c>
    </row>
    <row r="2501" spans="34:40" x14ac:dyDescent="0.2">
      <c r="AH2501">
        <f t="shared" si="259"/>
        <v>0</v>
      </c>
      <c r="AI2501">
        <f>COUNTIF(L2501:L2515, "Comment")</f>
        <v>0</v>
      </c>
      <c r="AJ2501">
        <f>COUNTIF(L2501:L2515, "Reply")</f>
        <v>0</v>
      </c>
      <c r="AK2501">
        <f t="shared" si="261"/>
        <v>0</v>
      </c>
      <c r="AM2501" t="e">
        <f>AVERAGE(S2501:S2515)</f>
        <v>#DIV/0!</v>
      </c>
      <c r="AN2501" t="e">
        <f t="shared" ref="AN2501" si="264">AVERAGE(Y2501:Y2515)</f>
        <v>#DIV/0!</v>
      </c>
    </row>
    <row r="2516" spans="34:40" x14ac:dyDescent="0.2">
      <c r="AH2516">
        <f t="shared" si="259"/>
        <v>0</v>
      </c>
      <c r="AI2516">
        <f>COUNTIF(L2516:L2529, "Comment")</f>
        <v>0</v>
      </c>
      <c r="AJ2516">
        <f>COUNTIF(L2516:L2529, "Reply")</f>
        <v>0</v>
      </c>
      <c r="AK2516">
        <f t="shared" si="261"/>
        <v>0</v>
      </c>
      <c r="AM2516" t="e">
        <f>AVERAGE(S2516:S2529)</f>
        <v>#DIV/0!</v>
      </c>
      <c r="AN2516" t="e">
        <f t="shared" ref="AN2516" si="265">AVERAGE(Y2516:Y2530)</f>
        <v>#DIV/0!</v>
      </c>
    </row>
    <row r="2531" spans="34:40" x14ac:dyDescent="0.2">
      <c r="AH2531">
        <f t="shared" ref="AH2531:AH2591" si="266">SUM(AI2531:AK2531)</f>
        <v>0</v>
      </c>
      <c r="AI2531">
        <f>COUNTIF(L2531:L2545, "Comment")</f>
        <v>0</v>
      </c>
      <c r="AJ2531">
        <f>COUNTIF(L2531:L2545, "Reply")</f>
        <v>0</v>
      </c>
      <c r="AK2531">
        <f t="shared" si="261"/>
        <v>0</v>
      </c>
      <c r="AM2531" t="e">
        <f>AVERAGE(S2531:S2545)</f>
        <v>#DIV/0!</v>
      </c>
      <c r="AN2531" t="e">
        <f t="shared" ref="AN2531" si="267">AVERAGE(Y2531:Y2545)</f>
        <v>#DIV/0!</v>
      </c>
    </row>
    <row r="2546" spans="34:40" x14ac:dyDescent="0.2">
      <c r="AH2546">
        <f t="shared" si="266"/>
        <v>0</v>
      </c>
      <c r="AI2546">
        <f>COUNTIF(L2546:L2560, "Comment")</f>
        <v>0</v>
      </c>
      <c r="AJ2546">
        <f>COUNTIF(L2546:L2560, "Reply")</f>
        <v>0</v>
      </c>
      <c r="AK2546">
        <f t="shared" ref="AK2546:AK2606" si="268">COUNTIF(C2547:C2560, C2546)</f>
        <v>0</v>
      </c>
      <c r="AM2546" t="e">
        <f>AVERAGE(S2546:S2560)</f>
        <v>#DIV/0!</v>
      </c>
      <c r="AN2546" t="e">
        <f t="shared" ref="AN2546" si="269">AVERAGE(Y2546:Y2560)</f>
        <v>#DIV/0!</v>
      </c>
    </row>
    <row r="2561" spans="34:40" x14ac:dyDescent="0.2">
      <c r="AH2561">
        <f t="shared" si="266"/>
        <v>0</v>
      </c>
      <c r="AI2561">
        <f>COUNTIF(L2561:L2575, "Comment")</f>
        <v>0</v>
      </c>
      <c r="AJ2561">
        <f>COUNTIF(L2561:L2575, "Reply")</f>
        <v>0</v>
      </c>
      <c r="AK2561">
        <f t="shared" si="268"/>
        <v>0</v>
      </c>
      <c r="AM2561" t="e">
        <f>AVERAGE(S2561:S2575)</f>
        <v>#DIV/0!</v>
      </c>
      <c r="AN2561" t="e">
        <f t="shared" ref="AN2561" si="270">AVERAGE(Y2561:Y2575)</f>
        <v>#DIV/0!</v>
      </c>
    </row>
    <row r="2576" spans="34:40" x14ac:dyDescent="0.2">
      <c r="AH2576">
        <f t="shared" si="266"/>
        <v>0</v>
      </c>
      <c r="AI2576">
        <f>COUNTIF(L2576:L2590, "Comment")</f>
        <v>0</v>
      </c>
      <c r="AJ2576">
        <f>COUNTIF(L2576:L2590, "Reply")</f>
        <v>0</v>
      </c>
      <c r="AK2576">
        <f t="shared" si="268"/>
        <v>0</v>
      </c>
      <c r="AM2576" t="e">
        <f>AVERAGE(S2576:S2590)</f>
        <v>#DIV/0!</v>
      </c>
      <c r="AN2576" t="e">
        <f t="shared" ref="AN2576" si="271">AVERAGE(Y2576:Y2590)</f>
        <v>#DIV/0!</v>
      </c>
    </row>
    <row r="2591" spans="34:40" x14ac:dyDescent="0.2">
      <c r="AH2591">
        <f t="shared" si="266"/>
        <v>0</v>
      </c>
      <c r="AI2591">
        <f>COUNTIF(L2591:L2605, "Comment")</f>
        <v>0</v>
      </c>
      <c r="AJ2591">
        <f>COUNTIF(L2591:L2605, "Reply")</f>
        <v>0</v>
      </c>
      <c r="AK2591">
        <f t="shared" si="268"/>
        <v>0</v>
      </c>
      <c r="AM2591" t="e">
        <f>AVERAGE(S2591:S2605)</f>
        <v>#DIV/0!</v>
      </c>
      <c r="AN2591" t="e">
        <f t="shared" ref="AN2591" si="272">AVERAGE(Y2591:Y2605)</f>
        <v>#DIV/0!</v>
      </c>
    </row>
    <row r="2606" spans="34:40" x14ac:dyDescent="0.2">
      <c r="AH2606">
        <f t="shared" ref="AH2606:AH2666" si="273">SUM(AI2606:AK2606)</f>
        <v>0</v>
      </c>
      <c r="AI2606">
        <f>COUNTIF(L2606:L2620, "Comment")</f>
        <v>0</v>
      </c>
      <c r="AJ2606">
        <f>COUNTIF(L2606:L2620, "Reply")</f>
        <v>0</v>
      </c>
      <c r="AK2606">
        <f t="shared" si="268"/>
        <v>0</v>
      </c>
      <c r="AM2606" t="e">
        <f>AVERAGE(S2606:S2620)</f>
        <v>#DIV/0!</v>
      </c>
      <c r="AN2606" t="e">
        <f t="shared" ref="AN2606" si="274">AVERAGE(Y2606:Y2620)</f>
        <v>#DIV/0!</v>
      </c>
    </row>
    <row r="2621" spans="34:40" x14ac:dyDescent="0.2">
      <c r="AH2621">
        <f t="shared" si="273"/>
        <v>0</v>
      </c>
      <c r="AI2621">
        <f>COUNTIF(L2621:L2635, "Comment")</f>
        <v>0</v>
      </c>
      <c r="AJ2621">
        <f>COUNTIF(L2621:L2635, "Reply")</f>
        <v>0</v>
      </c>
      <c r="AK2621">
        <f t="shared" ref="AK2621:AK2681" si="275">COUNTIF(C2622:C2635, C2621)</f>
        <v>0</v>
      </c>
      <c r="AM2621" t="e">
        <f>AVERAGE(S2621:S2635)</f>
        <v>#DIV/0!</v>
      </c>
      <c r="AN2621" t="e">
        <f t="shared" ref="AN2621" si="276">AVERAGE(Y2621:Y2635)</f>
        <v>#DIV/0!</v>
      </c>
    </row>
    <row r="2636" spans="34:40" x14ac:dyDescent="0.2">
      <c r="AH2636">
        <f t="shared" si="273"/>
        <v>0</v>
      </c>
      <c r="AI2636">
        <f>COUNTIF(L2636:L2650, "Comment")</f>
        <v>0</v>
      </c>
      <c r="AJ2636">
        <f>COUNTIF(L2636:L2650, "Reply")</f>
        <v>0</v>
      </c>
      <c r="AK2636">
        <f t="shared" si="275"/>
        <v>0</v>
      </c>
      <c r="AM2636" t="e">
        <f>AVERAGE(S2636:S2650)</f>
        <v>#DIV/0!</v>
      </c>
      <c r="AN2636" t="e">
        <f t="shared" ref="AN2636" si="277">AVERAGE(Y2636:Y2650)</f>
        <v>#DIV/0!</v>
      </c>
    </row>
    <row r="2651" spans="34:40" x14ac:dyDescent="0.2">
      <c r="AH2651">
        <f t="shared" si="273"/>
        <v>0</v>
      </c>
      <c r="AI2651">
        <f>COUNTIF(L2651:L2665, "Comment")</f>
        <v>0</v>
      </c>
      <c r="AJ2651">
        <f>COUNTIF(L2651:L2665, "Reply")</f>
        <v>0</v>
      </c>
      <c r="AK2651">
        <f t="shared" si="275"/>
        <v>0</v>
      </c>
      <c r="AM2651" t="e">
        <f>AVERAGE(S2651:S2665)</f>
        <v>#DIV/0!</v>
      </c>
      <c r="AN2651" t="e">
        <f t="shared" ref="AN2651" si="278">AVERAGE(Y2651:Y2665)</f>
        <v>#DIV/0!</v>
      </c>
    </row>
    <row r="2666" spans="34:40" x14ac:dyDescent="0.2">
      <c r="AH2666">
        <f t="shared" si="273"/>
        <v>0</v>
      </c>
      <c r="AI2666">
        <f>COUNTIF(L2666:L2680, "Comment")</f>
        <v>0</v>
      </c>
      <c r="AJ2666">
        <f>COUNTIF(L2666:L2680, "Reply")</f>
        <v>0</v>
      </c>
      <c r="AK2666">
        <f t="shared" si="275"/>
        <v>0</v>
      </c>
      <c r="AM2666" t="e">
        <f>AVERAGE(S2666:S2680)</f>
        <v>#DIV/0!</v>
      </c>
      <c r="AN2666" t="e">
        <f t="shared" ref="AN2666" si="279">AVERAGE(Y2666:Y2680)</f>
        <v>#DIV/0!</v>
      </c>
    </row>
    <row r="2681" spans="34:40" x14ac:dyDescent="0.2">
      <c r="AH2681">
        <f t="shared" ref="AH2681:AH2741" si="280">SUM(AI2681:AK2681)</f>
        <v>0</v>
      </c>
      <c r="AI2681">
        <f>COUNTIF(L2681:L2695, "Comment")</f>
        <v>0</v>
      </c>
      <c r="AJ2681">
        <f>COUNTIF(L2681:L2695, "Reply")</f>
        <v>0</v>
      </c>
      <c r="AK2681">
        <f t="shared" si="275"/>
        <v>0</v>
      </c>
      <c r="AM2681" t="e">
        <f>AVERAGE(S2681:S2695)</f>
        <v>#DIV/0!</v>
      </c>
      <c r="AN2681" t="e">
        <f t="shared" ref="AN2681" si="281">AVERAGE(Y2681:Y2695)</f>
        <v>#DIV/0!</v>
      </c>
    </row>
    <row r="2696" spans="34:40" x14ac:dyDescent="0.2">
      <c r="AH2696">
        <f t="shared" si="280"/>
        <v>0</v>
      </c>
      <c r="AI2696">
        <f>COUNTIF(L2696:L2710, "Comment")</f>
        <v>0</v>
      </c>
      <c r="AJ2696">
        <f>COUNTIF(L2696:L2710, "Reply")</f>
        <v>0</v>
      </c>
      <c r="AK2696">
        <f t="shared" ref="AK2696:AK2756" si="282">COUNTIF(C2697:C2710, C2696)</f>
        <v>0</v>
      </c>
      <c r="AM2696" t="e">
        <f>AVERAGE(S2696:S2710)</f>
        <v>#DIV/0!</v>
      </c>
      <c r="AN2696" t="e">
        <f t="shared" ref="AN2696" si="283">AVERAGE(Y2696:Y2710)</f>
        <v>#DIV/0!</v>
      </c>
    </row>
    <row r="2711" spans="34:40" x14ac:dyDescent="0.2">
      <c r="AH2711">
        <f t="shared" si="280"/>
        <v>0</v>
      </c>
      <c r="AI2711">
        <f>COUNTIF(L2711:L2725, "Comment")</f>
        <v>0</v>
      </c>
      <c r="AJ2711">
        <f>COUNTIF(L2711:L2725, "Reply")</f>
        <v>0</v>
      </c>
      <c r="AK2711">
        <f t="shared" si="282"/>
        <v>0</v>
      </c>
      <c r="AM2711" t="e">
        <f>AVERAGE(S2711:S2725)</f>
        <v>#DIV/0!</v>
      </c>
      <c r="AN2711" t="e">
        <f t="shared" ref="AN2711" si="284">AVERAGE(Y2711:Y2725)</f>
        <v>#DIV/0!</v>
      </c>
    </row>
    <row r="2726" spans="34:40" x14ac:dyDescent="0.2">
      <c r="AH2726">
        <f t="shared" si="280"/>
        <v>0</v>
      </c>
      <c r="AI2726">
        <f>COUNTIF(L2726:L2740, "Comment")</f>
        <v>0</v>
      </c>
      <c r="AJ2726">
        <f>COUNTIF(L2726:L2740, "Reply")</f>
        <v>0</v>
      </c>
      <c r="AK2726">
        <f t="shared" si="282"/>
        <v>0</v>
      </c>
      <c r="AM2726" t="e">
        <f>AVERAGE(S2726:S2740)</f>
        <v>#DIV/0!</v>
      </c>
      <c r="AN2726" t="e">
        <f t="shared" ref="AN2726" si="285">AVERAGE(Y2726:Y2740)</f>
        <v>#DIV/0!</v>
      </c>
    </row>
    <row r="2741" spans="34:40" x14ac:dyDescent="0.2">
      <c r="AH2741">
        <f t="shared" si="280"/>
        <v>0</v>
      </c>
      <c r="AI2741">
        <f>COUNTIF(L2741:L2755, "Comment")</f>
        <v>0</v>
      </c>
      <c r="AJ2741">
        <f>COUNTIF(L2741:L2755, "Reply")</f>
        <v>0</v>
      </c>
      <c r="AK2741">
        <f t="shared" si="282"/>
        <v>0</v>
      </c>
      <c r="AM2741" t="e">
        <f>AVERAGE(S2741:S2755)</f>
        <v>#DIV/0!</v>
      </c>
      <c r="AN2741" t="e">
        <f t="shared" ref="AN2741" si="286">AVERAGE(Y2741:Y2755)</f>
        <v>#DIV/0!</v>
      </c>
    </row>
    <row r="2756" spans="34:40" x14ac:dyDescent="0.2">
      <c r="AH2756">
        <f t="shared" ref="AH2756:AH2816" si="287">SUM(AI2756:AK2756)</f>
        <v>0</v>
      </c>
      <c r="AI2756">
        <f>COUNTIF(L2756:L2770, "Comment")</f>
        <v>0</v>
      </c>
      <c r="AJ2756">
        <f>COUNTIF(L2756:L2770, "Reply")</f>
        <v>0</v>
      </c>
      <c r="AK2756">
        <f t="shared" si="282"/>
        <v>0</v>
      </c>
      <c r="AM2756" t="e">
        <f>AVERAGE(S2756:S2770)</f>
        <v>#DIV/0!</v>
      </c>
      <c r="AN2756" t="e">
        <f t="shared" ref="AN2756" si="288">AVERAGE(Y2756:Y2770)</f>
        <v>#DIV/0!</v>
      </c>
    </row>
    <row r="2771" spans="34:40" x14ac:dyDescent="0.2">
      <c r="AH2771">
        <f t="shared" si="287"/>
        <v>0</v>
      </c>
      <c r="AI2771">
        <f>COUNTIF(L2771:L2785, "Comment")</f>
        <v>0</v>
      </c>
      <c r="AJ2771">
        <f>COUNTIF(L2771:L2785, "Reply")</f>
        <v>0</v>
      </c>
      <c r="AK2771">
        <f t="shared" ref="AK2771:AK2831" si="289">COUNTIF(C2772:C2785, C2771)</f>
        <v>0</v>
      </c>
      <c r="AM2771" t="e">
        <f>AVERAGE(S2771:S2785)</f>
        <v>#DIV/0!</v>
      </c>
      <c r="AN2771" t="e">
        <f t="shared" ref="AN2771" si="290">AVERAGE(Y2771:Y2785)</f>
        <v>#DIV/0!</v>
      </c>
    </row>
    <row r="2786" spans="34:40" x14ac:dyDescent="0.2">
      <c r="AH2786">
        <f t="shared" si="287"/>
        <v>0</v>
      </c>
      <c r="AI2786">
        <f>COUNTIF(L2786:L2800, "Comment")</f>
        <v>0</v>
      </c>
      <c r="AJ2786">
        <f>COUNTIF(L2786:L2800, "Reply")</f>
        <v>0</v>
      </c>
      <c r="AK2786">
        <f t="shared" si="289"/>
        <v>0</v>
      </c>
      <c r="AM2786" t="e">
        <f>AVERAGE(S2786:S2800)</f>
        <v>#DIV/0!</v>
      </c>
      <c r="AN2786" t="e">
        <f t="shared" ref="AN2786" si="291">AVERAGE(Y2786:Y2800)</f>
        <v>#DIV/0!</v>
      </c>
    </row>
    <row r="2801" spans="34:40" x14ac:dyDescent="0.2">
      <c r="AH2801">
        <f t="shared" si="287"/>
        <v>0</v>
      </c>
      <c r="AI2801">
        <f>COUNTIF(L2801:L2815, "Comment")</f>
        <v>0</v>
      </c>
      <c r="AJ2801">
        <f>COUNTIF(L2801:L2815, "Reply")</f>
        <v>0</v>
      </c>
      <c r="AK2801">
        <f t="shared" si="289"/>
        <v>0</v>
      </c>
      <c r="AM2801" t="e">
        <f>AVERAGE(S2801:S2815)</f>
        <v>#DIV/0!</v>
      </c>
      <c r="AN2801" t="e">
        <f t="shared" ref="AN2801" si="292">AVERAGE(Y2801:Y2815)</f>
        <v>#DIV/0!</v>
      </c>
    </row>
    <row r="2816" spans="34:40" x14ac:dyDescent="0.2">
      <c r="AH2816">
        <f t="shared" si="287"/>
        <v>0</v>
      </c>
      <c r="AI2816">
        <f>COUNTIF(L2816:L2830, "Comment")</f>
        <v>0</v>
      </c>
      <c r="AJ2816">
        <f>COUNTIF(L2816:L2830, "Reply")</f>
        <v>0</v>
      </c>
      <c r="AK2816">
        <f t="shared" si="289"/>
        <v>0</v>
      </c>
      <c r="AM2816" t="e">
        <f>AVERAGE(S2816:S2830)</f>
        <v>#DIV/0!</v>
      </c>
      <c r="AN2816" t="e">
        <f t="shared" ref="AN2816" si="293">AVERAGE(Y2816:Y2830)</f>
        <v>#DIV/0!</v>
      </c>
    </row>
    <row r="2831" spans="34:40" x14ac:dyDescent="0.2">
      <c r="AH2831">
        <f t="shared" ref="AH2831:AH2891" si="294">SUM(AI2831:AK2831)</f>
        <v>0</v>
      </c>
      <c r="AI2831">
        <f>COUNTIF(L2831:L2845, "Comment")</f>
        <v>0</v>
      </c>
      <c r="AJ2831">
        <f>COUNTIF(L2831:L2845, "Reply")</f>
        <v>0</v>
      </c>
      <c r="AK2831">
        <f t="shared" si="289"/>
        <v>0</v>
      </c>
      <c r="AM2831" t="e">
        <f>AVERAGE(S2831:S2845)</f>
        <v>#DIV/0!</v>
      </c>
      <c r="AN2831" t="e">
        <f t="shared" ref="AN2831" si="295">AVERAGE(Y2831:Y2845)</f>
        <v>#DIV/0!</v>
      </c>
    </row>
    <row r="2846" spans="34:40" x14ac:dyDescent="0.2">
      <c r="AH2846">
        <f t="shared" si="294"/>
        <v>0</v>
      </c>
      <c r="AI2846">
        <f>COUNTIF(L2846:L2860, "Comment")</f>
        <v>0</v>
      </c>
      <c r="AJ2846">
        <f>COUNTIF(L2846:L2860, "Reply")</f>
        <v>0</v>
      </c>
      <c r="AK2846">
        <f t="shared" ref="AK2846:AK2906" si="296">COUNTIF(C2847:C2860, C2846)</f>
        <v>0</v>
      </c>
      <c r="AM2846" t="e">
        <f>AVERAGE(S2846:S2860)</f>
        <v>#DIV/0!</v>
      </c>
      <c r="AN2846" t="e">
        <f t="shared" ref="AN2846" si="297">AVERAGE(Y2846:Y2860)</f>
        <v>#DIV/0!</v>
      </c>
    </row>
    <row r="2861" spans="34:40" x14ac:dyDescent="0.2">
      <c r="AH2861">
        <f t="shared" si="294"/>
        <v>0</v>
      </c>
      <c r="AI2861">
        <f>COUNTIF(L2861:L2875, "Comment")</f>
        <v>0</v>
      </c>
      <c r="AJ2861">
        <f>COUNTIF(L2861:L2875, "Reply")</f>
        <v>0</v>
      </c>
      <c r="AK2861">
        <f t="shared" si="296"/>
        <v>0</v>
      </c>
      <c r="AM2861" t="e">
        <f>AVERAGE(S2861:S2875)</f>
        <v>#DIV/0!</v>
      </c>
      <c r="AN2861" t="e">
        <f t="shared" ref="AN2861" si="298">AVERAGE(Y2861:Y2875)</f>
        <v>#DIV/0!</v>
      </c>
    </row>
    <row r="2876" spans="34:40" x14ac:dyDescent="0.2">
      <c r="AH2876">
        <f t="shared" si="294"/>
        <v>0</v>
      </c>
      <c r="AI2876">
        <f>COUNTIF(L2876:L2890, "Comment")</f>
        <v>0</v>
      </c>
      <c r="AJ2876">
        <f>COUNTIF(L2876:L2890, "Reply")</f>
        <v>0</v>
      </c>
      <c r="AK2876">
        <f t="shared" si="296"/>
        <v>0</v>
      </c>
      <c r="AM2876" t="e">
        <f>AVERAGE(S2876:S2890)</f>
        <v>#DIV/0!</v>
      </c>
      <c r="AN2876" t="e">
        <f t="shared" ref="AN2876" si="299">AVERAGE(Y2876:Y2890)</f>
        <v>#DIV/0!</v>
      </c>
    </row>
    <row r="2891" spans="34:40" x14ac:dyDescent="0.2">
      <c r="AH2891">
        <f t="shared" si="294"/>
        <v>0</v>
      </c>
      <c r="AI2891">
        <f>COUNTIF(L2891:L2905, "Comment")</f>
        <v>0</v>
      </c>
      <c r="AJ2891">
        <f>COUNTIF(L2891:L2905, "Reply")</f>
        <v>0</v>
      </c>
      <c r="AK2891">
        <f t="shared" si="296"/>
        <v>0</v>
      </c>
      <c r="AM2891" t="e">
        <f>AVERAGE(S2891:S2905)</f>
        <v>#DIV/0!</v>
      </c>
      <c r="AN2891" t="e">
        <f t="shared" ref="AN2891" si="300">AVERAGE(Y2891:Y2905)</f>
        <v>#DIV/0!</v>
      </c>
    </row>
    <row r="2906" spans="34:40" x14ac:dyDescent="0.2">
      <c r="AH2906">
        <f t="shared" ref="AH2906:AH2966" si="301">SUM(AI2906:AK2906)</f>
        <v>0</v>
      </c>
      <c r="AI2906">
        <f>COUNTIF(L2906:L2920, "Comment")</f>
        <v>0</v>
      </c>
      <c r="AJ2906">
        <f>COUNTIF(L2906:L2920, "Reply")</f>
        <v>0</v>
      </c>
      <c r="AK2906">
        <f t="shared" si="296"/>
        <v>0</v>
      </c>
      <c r="AM2906" t="e">
        <f>AVERAGE(S2906:S2920)</f>
        <v>#DIV/0!</v>
      </c>
      <c r="AN2906" t="e">
        <f t="shared" ref="AN2906" si="302">AVERAGE(Y2906:Y2920)</f>
        <v>#DIV/0!</v>
      </c>
    </row>
    <row r="2921" spans="34:40" x14ac:dyDescent="0.2">
      <c r="AH2921">
        <f t="shared" si="301"/>
        <v>0</v>
      </c>
      <c r="AI2921">
        <f>COUNTIF(L2921:L2935, "Comment")</f>
        <v>0</v>
      </c>
      <c r="AJ2921">
        <f>COUNTIF(L2921:L2935, "Reply")</f>
        <v>0</v>
      </c>
      <c r="AK2921">
        <f t="shared" ref="AK2921:AK2981" si="303">COUNTIF(C2922:C2935, C2921)</f>
        <v>0</v>
      </c>
      <c r="AM2921" t="e">
        <f>AVERAGE(S2921:S2935)</f>
        <v>#DIV/0!</v>
      </c>
      <c r="AN2921" t="e">
        <f t="shared" ref="AN2921" si="304">AVERAGE(Y2921:Y2935)</f>
        <v>#DIV/0!</v>
      </c>
    </row>
    <row r="2936" spans="34:40" x14ac:dyDescent="0.2">
      <c r="AH2936">
        <f t="shared" si="301"/>
        <v>0</v>
      </c>
      <c r="AI2936">
        <f>COUNTIF(L2936:L2950, "Comment")</f>
        <v>0</v>
      </c>
      <c r="AJ2936">
        <f>COUNTIF(L2936:L2950, "Reply")</f>
        <v>0</v>
      </c>
      <c r="AK2936">
        <f t="shared" si="303"/>
        <v>0</v>
      </c>
      <c r="AM2936" t="e">
        <f>AVERAGE(S2936:S2950)</f>
        <v>#DIV/0!</v>
      </c>
      <c r="AN2936" t="e">
        <f t="shared" ref="AN2936" si="305">AVERAGE(Y2936:Y2950)</f>
        <v>#DIV/0!</v>
      </c>
    </row>
    <row r="2951" spans="34:40" x14ac:dyDescent="0.2">
      <c r="AH2951">
        <f t="shared" si="301"/>
        <v>0</v>
      </c>
      <c r="AI2951">
        <f>COUNTIF(L2951:L2965, "Comment")</f>
        <v>0</v>
      </c>
      <c r="AJ2951">
        <f>COUNTIF(L2951:L2965, "Reply")</f>
        <v>0</v>
      </c>
      <c r="AK2951">
        <f t="shared" si="303"/>
        <v>0</v>
      </c>
      <c r="AM2951" t="e">
        <f>AVERAGE(S2951:S2965)</f>
        <v>#DIV/0!</v>
      </c>
      <c r="AN2951" t="e">
        <f t="shared" ref="AN2951" si="306">AVERAGE(Y2951:Y2965)</f>
        <v>#DIV/0!</v>
      </c>
    </row>
    <row r="2966" spans="34:40" x14ac:dyDescent="0.2">
      <c r="AH2966">
        <f t="shared" si="301"/>
        <v>0</v>
      </c>
      <c r="AI2966">
        <f>COUNTIF(L2966:L2980, "Comment")</f>
        <v>0</v>
      </c>
      <c r="AJ2966">
        <f>COUNTIF(L2966:L2980, "Reply")</f>
        <v>0</v>
      </c>
      <c r="AK2966">
        <f t="shared" si="303"/>
        <v>0</v>
      </c>
      <c r="AM2966" t="e">
        <f>AVERAGE(S2966:S2980)</f>
        <v>#DIV/0!</v>
      </c>
      <c r="AN2966" t="e">
        <f t="shared" ref="AN2966" si="307">AVERAGE(Y2966:Y2980)</f>
        <v>#DIV/0!</v>
      </c>
    </row>
    <row r="2981" spans="34:40" x14ac:dyDescent="0.2">
      <c r="AH2981">
        <f t="shared" ref="AH2981:AH3041" si="308">SUM(AI2981:AK2981)</f>
        <v>0</v>
      </c>
      <c r="AI2981">
        <f>COUNTIF(L2981:L2995, "Comment")</f>
        <v>0</v>
      </c>
      <c r="AJ2981">
        <f>COUNTIF(L2981:L2995, "Reply")</f>
        <v>0</v>
      </c>
      <c r="AK2981">
        <f t="shared" si="303"/>
        <v>0</v>
      </c>
      <c r="AM2981" t="e">
        <f>AVERAGE(S2981:S2995)</f>
        <v>#DIV/0!</v>
      </c>
      <c r="AN2981" t="e">
        <f t="shared" ref="AN2981" si="309">AVERAGE(Y2981:Y2995)</f>
        <v>#DIV/0!</v>
      </c>
    </row>
    <row r="2996" spans="34:40" x14ac:dyDescent="0.2">
      <c r="AH2996">
        <f t="shared" si="308"/>
        <v>0</v>
      </c>
      <c r="AI2996">
        <f>COUNTIF(L2996:L3010, "Comment")</f>
        <v>0</v>
      </c>
      <c r="AJ2996">
        <f>COUNTIF(L2996:L3010, "Reply")</f>
        <v>0</v>
      </c>
      <c r="AK2996">
        <f t="shared" ref="AK2996:AK3056" si="310">COUNTIF(C2997:C3010, C2996)</f>
        <v>0</v>
      </c>
      <c r="AM2996" t="e">
        <f>AVERAGE(S2996:S3010)</f>
        <v>#DIV/0!</v>
      </c>
      <c r="AN2996" t="e">
        <f t="shared" ref="AN2996" si="311">AVERAGE(Y2996:Y3010)</f>
        <v>#DIV/0!</v>
      </c>
    </row>
    <row r="3011" spans="34:40" x14ac:dyDescent="0.2">
      <c r="AH3011">
        <f t="shared" si="308"/>
        <v>0</v>
      </c>
      <c r="AI3011">
        <f>COUNTIF(L3011:L3025, "Comment")</f>
        <v>0</v>
      </c>
      <c r="AJ3011">
        <f>COUNTIF(L3011:L3025, "Reply")</f>
        <v>0</v>
      </c>
      <c r="AK3011">
        <f t="shared" si="310"/>
        <v>0</v>
      </c>
      <c r="AM3011" t="e">
        <f>AVERAGE(S3011:S3025)</f>
        <v>#DIV/0!</v>
      </c>
      <c r="AN3011" t="e">
        <f t="shared" ref="AN3011" si="312">AVERAGE(Y3011:Y3025)</f>
        <v>#DIV/0!</v>
      </c>
    </row>
    <row r="3026" spans="34:40" x14ac:dyDescent="0.2">
      <c r="AH3026">
        <f t="shared" si="308"/>
        <v>0</v>
      </c>
      <c r="AI3026">
        <f>COUNTIF(L3026:L3040, "Comment")</f>
        <v>0</v>
      </c>
      <c r="AJ3026">
        <f>COUNTIF(L3026:L3040, "Reply")</f>
        <v>0</v>
      </c>
      <c r="AK3026">
        <f t="shared" si="310"/>
        <v>0</v>
      </c>
      <c r="AM3026" t="e">
        <f>AVERAGE(S3026:S3040)</f>
        <v>#DIV/0!</v>
      </c>
      <c r="AN3026" t="e">
        <f t="shared" ref="AN3026" si="313">AVERAGE(Y3026:Y3040)</f>
        <v>#DIV/0!</v>
      </c>
    </row>
    <row r="3041" spans="34:40" x14ac:dyDescent="0.2">
      <c r="AH3041">
        <f t="shared" si="308"/>
        <v>0</v>
      </c>
      <c r="AI3041">
        <f>COUNTIF(L3041:L3055, "Comment")</f>
        <v>0</v>
      </c>
      <c r="AJ3041">
        <f>COUNTIF(L3041:L3055, "Reply")</f>
        <v>0</v>
      </c>
      <c r="AK3041">
        <f t="shared" si="310"/>
        <v>0</v>
      </c>
      <c r="AM3041" t="e">
        <f>AVERAGE(S3041:S3055)</f>
        <v>#DIV/0!</v>
      </c>
      <c r="AN3041" t="e">
        <f t="shared" ref="AN3041" si="314">AVERAGE(Y3041:Y3055)</f>
        <v>#DIV/0!</v>
      </c>
    </row>
    <row r="3056" spans="34:40" x14ac:dyDescent="0.2">
      <c r="AH3056">
        <f t="shared" ref="AH3056:AH3116" si="315">SUM(AI3056:AK3056)</f>
        <v>0</v>
      </c>
      <c r="AI3056">
        <f>COUNTIF(L3056:L3070, "Comment")</f>
        <v>0</v>
      </c>
      <c r="AJ3056">
        <f>COUNTIF(L3056:L3070, "Reply")</f>
        <v>0</v>
      </c>
      <c r="AK3056">
        <f t="shared" si="310"/>
        <v>0</v>
      </c>
      <c r="AM3056" t="e">
        <f>AVERAGE(S3056:S3070)</f>
        <v>#DIV/0!</v>
      </c>
      <c r="AN3056" t="e">
        <f t="shared" ref="AN3056" si="316">AVERAGE(Y3056:Y3070)</f>
        <v>#DIV/0!</v>
      </c>
    </row>
    <row r="3071" spans="34:40" x14ac:dyDescent="0.2">
      <c r="AH3071">
        <f t="shared" si="315"/>
        <v>0</v>
      </c>
      <c r="AI3071">
        <f>COUNTIF(L3071:L3085, "Comment")</f>
        <v>0</v>
      </c>
      <c r="AJ3071">
        <f>COUNTIF(L3071:L3085, "Reply")</f>
        <v>0</v>
      </c>
      <c r="AK3071">
        <f t="shared" ref="AK3071:AK3131" si="317">COUNTIF(C3072:C3085, C3071)</f>
        <v>0</v>
      </c>
      <c r="AM3071" t="e">
        <f>AVERAGE(S3071:S3085)</f>
        <v>#DIV/0!</v>
      </c>
      <c r="AN3071" t="e">
        <f t="shared" ref="AN3071" si="318">AVERAGE(Y3071:Y3085)</f>
        <v>#DIV/0!</v>
      </c>
    </row>
    <row r="3086" spans="34:40" x14ac:dyDescent="0.2">
      <c r="AH3086">
        <f t="shared" si="315"/>
        <v>0</v>
      </c>
      <c r="AI3086">
        <f>COUNTIF(L3086:L3100, "Comment")</f>
        <v>0</v>
      </c>
      <c r="AJ3086">
        <f>COUNTIF(L3086:L3100, "Reply")</f>
        <v>0</v>
      </c>
      <c r="AK3086">
        <f t="shared" si="317"/>
        <v>0</v>
      </c>
      <c r="AM3086" t="e">
        <f>AVERAGE(S3086:S3100)</f>
        <v>#DIV/0!</v>
      </c>
      <c r="AN3086" t="e">
        <f t="shared" ref="AN3086" si="319">AVERAGE(Y3086:Y3100)</f>
        <v>#DIV/0!</v>
      </c>
    </row>
    <row r="3101" spans="34:40" x14ac:dyDescent="0.2">
      <c r="AH3101">
        <f t="shared" si="315"/>
        <v>0</v>
      </c>
      <c r="AI3101">
        <f>COUNTIF(L3101:L3115, "Comment")</f>
        <v>0</v>
      </c>
      <c r="AJ3101">
        <f>COUNTIF(L3101:L3115, "Reply")</f>
        <v>0</v>
      </c>
      <c r="AK3101">
        <f t="shared" si="317"/>
        <v>0</v>
      </c>
      <c r="AM3101" t="e">
        <f>AVERAGE(S3101:S3115)</f>
        <v>#DIV/0!</v>
      </c>
      <c r="AN3101" t="e">
        <f t="shared" ref="AN3101" si="320">AVERAGE(Y3101:Y3115)</f>
        <v>#DIV/0!</v>
      </c>
    </row>
    <row r="3116" spans="34:40" x14ac:dyDescent="0.2">
      <c r="AH3116">
        <f t="shared" si="315"/>
        <v>0</v>
      </c>
      <c r="AI3116">
        <f>COUNTIF(L3116:L3130, "Comment")</f>
        <v>0</v>
      </c>
      <c r="AJ3116">
        <f>COUNTIF(L3116:L3130, "Reply")</f>
        <v>0</v>
      </c>
      <c r="AK3116">
        <f t="shared" si="317"/>
        <v>0</v>
      </c>
      <c r="AM3116" t="e">
        <f>AVERAGE(S3116:S3130)</f>
        <v>#DIV/0!</v>
      </c>
      <c r="AN3116" t="e">
        <f t="shared" ref="AN3116" si="321">AVERAGE(Y3116:Y3130)</f>
        <v>#DIV/0!</v>
      </c>
    </row>
    <row r="3131" spans="34:40" x14ac:dyDescent="0.2">
      <c r="AH3131">
        <f t="shared" ref="AH3131:AH3191" si="322">SUM(AI3131:AK3131)</f>
        <v>0</v>
      </c>
      <c r="AI3131">
        <f>COUNTIF(L3131:L3145, "Comment")</f>
        <v>0</v>
      </c>
      <c r="AJ3131">
        <f>COUNTIF(L3131:L3145, "Reply")</f>
        <v>0</v>
      </c>
      <c r="AK3131">
        <f t="shared" si="317"/>
        <v>0</v>
      </c>
      <c r="AM3131" t="e">
        <f>AVERAGE(S3131:S3145)</f>
        <v>#DIV/0!</v>
      </c>
      <c r="AN3131" t="e">
        <f t="shared" ref="AN3131" si="323">AVERAGE(Y3131:Y3145)</f>
        <v>#DIV/0!</v>
      </c>
    </row>
    <row r="3146" spans="34:40" x14ac:dyDescent="0.2">
      <c r="AH3146">
        <f t="shared" si="322"/>
        <v>0</v>
      </c>
      <c r="AI3146">
        <f>COUNTIF(L3146:L3160, "Comment")</f>
        <v>0</v>
      </c>
      <c r="AJ3146">
        <f>COUNTIF(L3146:L3160, "Reply")</f>
        <v>0</v>
      </c>
      <c r="AK3146">
        <f t="shared" ref="AK3146:AK3206" si="324">COUNTIF(C3147:C3160, C3146)</f>
        <v>0</v>
      </c>
      <c r="AM3146" t="e">
        <f>AVERAGE(S3146:S3160)</f>
        <v>#DIV/0!</v>
      </c>
      <c r="AN3146" t="e">
        <f t="shared" ref="AN3146" si="325">AVERAGE(Y3146:Y3160)</f>
        <v>#DIV/0!</v>
      </c>
    </row>
    <row r="3161" spans="34:40" x14ac:dyDescent="0.2">
      <c r="AH3161">
        <f t="shared" si="322"/>
        <v>0</v>
      </c>
      <c r="AI3161">
        <f>COUNTIF(L3161:L3175, "Comment")</f>
        <v>0</v>
      </c>
      <c r="AJ3161">
        <f>COUNTIF(L3161:L3175, "Reply")</f>
        <v>0</v>
      </c>
      <c r="AK3161">
        <f t="shared" si="324"/>
        <v>0</v>
      </c>
      <c r="AM3161" t="e">
        <f>AVERAGE(S3161:S3175)</f>
        <v>#DIV/0!</v>
      </c>
      <c r="AN3161" t="e">
        <f t="shared" ref="AN3161" si="326">AVERAGE(Y3161:Y3175)</f>
        <v>#DIV/0!</v>
      </c>
    </row>
    <row r="3176" spans="34:40" x14ac:dyDescent="0.2">
      <c r="AH3176">
        <f t="shared" si="322"/>
        <v>0</v>
      </c>
      <c r="AI3176">
        <f>COUNTIF(L3176:L3190, "Comment")</f>
        <v>0</v>
      </c>
      <c r="AJ3176">
        <f>COUNTIF(L3176:L3190, "Reply")</f>
        <v>0</v>
      </c>
      <c r="AK3176">
        <f t="shared" si="324"/>
        <v>0</v>
      </c>
      <c r="AM3176" t="e">
        <f>AVERAGE(S3176:S3190)</f>
        <v>#DIV/0!</v>
      </c>
      <c r="AN3176" t="e">
        <f t="shared" ref="AN3176" si="327">AVERAGE(Y3176:Y3190)</f>
        <v>#DIV/0!</v>
      </c>
    </row>
    <row r="3191" spans="34:40" x14ac:dyDescent="0.2">
      <c r="AH3191">
        <f t="shared" si="322"/>
        <v>0</v>
      </c>
      <c r="AI3191">
        <f>COUNTIF(L3191:L3205, "Comment")</f>
        <v>0</v>
      </c>
      <c r="AJ3191">
        <f>COUNTIF(L3191:L3205, "Reply")</f>
        <v>0</v>
      </c>
      <c r="AK3191">
        <f t="shared" si="324"/>
        <v>0</v>
      </c>
      <c r="AM3191" t="e">
        <f>AVERAGE(S3191:S3205)</f>
        <v>#DIV/0!</v>
      </c>
      <c r="AN3191" t="e">
        <f t="shared" ref="AN3191" si="328">AVERAGE(Y3191:Y3205)</f>
        <v>#DIV/0!</v>
      </c>
    </row>
    <row r="3206" spans="34:40" x14ac:dyDescent="0.2">
      <c r="AH3206">
        <f t="shared" ref="AH3206:AH3266" si="329">SUM(AI3206:AK3206)</f>
        <v>0</v>
      </c>
      <c r="AI3206">
        <f>COUNTIF(L3206:L3220, "Comment")</f>
        <v>0</v>
      </c>
      <c r="AJ3206">
        <f>COUNTIF(L3206:L3220, "Reply")</f>
        <v>0</v>
      </c>
      <c r="AK3206">
        <f t="shared" si="324"/>
        <v>0</v>
      </c>
      <c r="AM3206" t="e">
        <f>AVERAGE(S3206:S3220)</f>
        <v>#DIV/0!</v>
      </c>
      <c r="AN3206" t="e">
        <f t="shared" ref="AN3206" si="330">AVERAGE(Y3206:Y3220)</f>
        <v>#DIV/0!</v>
      </c>
    </row>
    <row r="3221" spans="34:40" x14ac:dyDescent="0.2">
      <c r="AH3221">
        <f t="shared" si="329"/>
        <v>0</v>
      </c>
      <c r="AI3221">
        <f>COUNTIF(L3221:L3235, "Comment")</f>
        <v>0</v>
      </c>
      <c r="AJ3221">
        <f>COUNTIF(L3221:L3235, "Reply")</f>
        <v>0</v>
      </c>
      <c r="AK3221">
        <f t="shared" ref="AK3221:AK3281" si="331">COUNTIF(C3222:C3235, C3221)</f>
        <v>0</v>
      </c>
      <c r="AM3221" t="e">
        <f>AVERAGE(S3221:S3235)</f>
        <v>#DIV/0!</v>
      </c>
      <c r="AN3221" t="e">
        <f t="shared" ref="AN3221" si="332">AVERAGE(Y3221:Y3235)</f>
        <v>#DIV/0!</v>
      </c>
    </row>
    <row r="3236" spans="34:40" x14ac:dyDescent="0.2">
      <c r="AH3236">
        <f t="shared" si="329"/>
        <v>0</v>
      </c>
      <c r="AI3236">
        <f>COUNTIF(L3236:L3250, "Comment")</f>
        <v>0</v>
      </c>
      <c r="AJ3236">
        <f>COUNTIF(L3236:L3250, "Reply")</f>
        <v>0</v>
      </c>
      <c r="AK3236">
        <f t="shared" si="331"/>
        <v>0</v>
      </c>
      <c r="AM3236" t="e">
        <f>AVERAGE(S3236:S3250)</f>
        <v>#DIV/0!</v>
      </c>
      <c r="AN3236" t="e">
        <f t="shared" ref="AN3236" si="333">AVERAGE(Y3236:Y3250)</f>
        <v>#DIV/0!</v>
      </c>
    </row>
    <row r="3251" spans="34:40" x14ac:dyDescent="0.2">
      <c r="AH3251">
        <f t="shared" si="329"/>
        <v>0</v>
      </c>
      <c r="AI3251">
        <f>COUNTIF(L3251:L3265, "Comment")</f>
        <v>0</v>
      </c>
      <c r="AJ3251">
        <f>COUNTIF(L3251:L3265, "Reply")</f>
        <v>0</v>
      </c>
      <c r="AK3251">
        <f t="shared" si="331"/>
        <v>0</v>
      </c>
      <c r="AM3251" t="e">
        <f>AVERAGE(S3251:S3265)</f>
        <v>#DIV/0!</v>
      </c>
      <c r="AN3251" t="e">
        <f t="shared" ref="AN3251" si="334">AVERAGE(Y3251:Y3265)</f>
        <v>#DIV/0!</v>
      </c>
    </row>
    <row r="3266" spans="34:40" x14ac:dyDescent="0.2">
      <c r="AH3266">
        <f t="shared" si="329"/>
        <v>0</v>
      </c>
      <c r="AI3266">
        <f>COUNTIF(L3266:L3280, "Comment")</f>
        <v>0</v>
      </c>
      <c r="AJ3266">
        <f>COUNTIF(L3266:L3280, "Reply")</f>
        <v>0</v>
      </c>
      <c r="AK3266">
        <f t="shared" si="331"/>
        <v>0</v>
      </c>
      <c r="AM3266" t="e">
        <f>AVERAGE(S3266:S3280)</f>
        <v>#DIV/0!</v>
      </c>
      <c r="AN3266" t="e">
        <f t="shared" ref="AN3266" si="335">AVERAGE(Y3266:Y3280)</f>
        <v>#DIV/0!</v>
      </c>
    </row>
    <row r="3281" spans="34:40" x14ac:dyDescent="0.2">
      <c r="AH3281">
        <f t="shared" ref="AH3281:AH3341" si="336">SUM(AI3281:AK3281)</f>
        <v>0</v>
      </c>
      <c r="AI3281">
        <f>COUNTIF(L3281:L3295, "Comment")</f>
        <v>0</v>
      </c>
      <c r="AJ3281">
        <f>COUNTIF(L3281:L3295, "Reply")</f>
        <v>0</v>
      </c>
      <c r="AK3281">
        <f t="shared" si="331"/>
        <v>0</v>
      </c>
      <c r="AM3281" t="e">
        <f>AVERAGE(S3281:S3295)</f>
        <v>#DIV/0!</v>
      </c>
      <c r="AN3281" t="e">
        <f t="shared" ref="AN3281" si="337">AVERAGE(Y3281:Y3295)</f>
        <v>#DIV/0!</v>
      </c>
    </row>
    <row r="3296" spans="34:40" x14ac:dyDescent="0.2">
      <c r="AH3296">
        <f t="shared" si="336"/>
        <v>0</v>
      </c>
      <c r="AI3296">
        <f>COUNTIF(L3296:L3310, "Comment")</f>
        <v>0</v>
      </c>
      <c r="AJ3296">
        <f>COUNTIF(L3296:L3310, "Reply")</f>
        <v>0</v>
      </c>
      <c r="AK3296">
        <f t="shared" ref="AK3296:AK3356" si="338">COUNTIF(C3297:C3310, C3296)</f>
        <v>0</v>
      </c>
      <c r="AM3296" t="e">
        <f>AVERAGE(S3296:S3310)</f>
        <v>#DIV/0!</v>
      </c>
      <c r="AN3296" t="e">
        <f t="shared" ref="AN3296" si="339">AVERAGE(Y3296:Y3310)</f>
        <v>#DIV/0!</v>
      </c>
    </row>
    <row r="3311" spans="34:40" x14ac:dyDescent="0.2">
      <c r="AH3311">
        <f t="shared" si="336"/>
        <v>0</v>
      </c>
      <c r="AI3311">
        <f>COUNTIF(L3311:L3325, "Comment")</f>
        <v>0</v>
      </c>
      <c r="AJ3311">
        <f>COUNTIF(L3311:L3325, "Reply")</f>
        <v>0</v>
      </c>
      <c r="AK3311">
        <f t="shared" si="338"/>
        <v>0</v>
      </c>
      <c r="AM3311" t="e">
        <f>AVERAGE(S3311:S3325)</f>
        <v>#DIV/0!</v>
      </c>
      <c r="AN3311" t="e">
        <f t="shared" ref="AN3311" si="340">AVERAGE(Y3311:Y3325)</f>
        <v>#DIV/0!</v>
      </c>
    </row>
    <row r="3326" spans="34:40" x14ac:dyDescent="0.2">
      <c r="AH3326">
        <f t="shared" si="336"/>
        <v>0</v>
      </c>
      <c r="AI3326">
        <f>COUNTIF(L3326:L3340, "Comment")</f>
        <v>0</v>
      </c>
      <c r="AJ3326">
        <f>COUNTIF(L3326:L3340, "Reply")</f>
        <v>0</v>
      </c>
      <c r="AK3326">
        <f t="shared" si="338"/>
        <v>0</v>
      </c>
      <c r="AM3326" t="e">
        <f>AVERAGE(S3326:S3340)</f>
        <v>#DIV/0!</v>
      </c>
      <c r="AN3326" t="e">
        <f t="shared" ref="AN3326" si="341">AVERAGE(Y3326:Y3340)</f>
        <v>#DIV/0!</v>
      </c>
    </row>
    <row r="3341" spans="34:40" x14ac:dyDescent="0.2">
      <c r="AH3341">
        <f t="shared" si="336"/>
        <v>0</v>
      </c>
      <c r="AI3341">
        <f>COUNTIF(L3341:L3355, "Comment")</f>
        <v>0</v>
      </c>
      <c r="AJ3341">
        <f>COUNTIF(L3341:L3355, "Reply")</f>
        <v>0</v>
      </c>
      <c r="AK3341">
        <f t="shared" si="338"/>
        <v>0</v>
      </c>
      <c r="AM3341" t="e">
        <f>AVERAGE(S3341:S3355)</f>
        <v>#DIV/0!</v>
      </c>
      <c r="AN3341" t="e">
        <f t="shared" ref="AN3341" si="342">AVERAGE(Y3341:Y3355)</f>
        <v>#DIV/0!</v>
      </c>
    </row>
    <row r="3356" spans="34:40" x14ac:dyDescent="0.2">
      <c r="AH3356">
        <f t="shared" ref="AH3356:AH3416" si="343">SUM(AI3356:AK3356)</f>
        <v>0</v>
      </c>
      <c r="AI3356">
        <f>COUNTIF(L3356:L3370, "Comment")</f>
        <v>0</v>
      </c>
      <c r="AJ3356">
        <f>COUNTIF(L3356:L3370, "Reply")</f>
        <v>0</v>
      </c>
      <c r="AK3356">
        <f t="shared" si="338"/>
        <v>0</v>
      </c>
      <c r="AM3356" t="e">
        <f>AVERAGE(S3356:S3370)</f>
        <v>#DIV/0!</v>
      </c>
      <c r="AN3356" t="e">
        <f t="shared" ref="AN3356" si="344">AVERAGE(Y3356:Y3370)</f>
        <v>#DIV/0!</v>
      </c>
    </row>
    <row r="3371" spans="34:40" x14ac:dyDescent="0.2">
      <c r="AH3371">
        <f t="shared" si="343"/>
        <v>0</v>
      </c>
      <c r="AI3371">
        <f>COUNTIF(L3371:L3385, "Comment")</f>
        <v>0</v>
      </c>
      <c r="AJ3371">
        <f>COUNTIF(L3371:L3385, "Reply")</f>
        <v>0</v>
      </c>
      <c r="AK3371">
        <f t="shared" ref="AK3371:AK3431" si="345">COUNTIF(C3372:C3385, C3371)</f>
        <v>0</v>
      </c>
      <c r="AM3371" t="e">
        <f>AVERAGE(S3371:S3385)</f>
        <v>#DIV/0!</v>
      </c>
      <c r="AN3371" t="e">
        <f t="shared" ref="AN3371" si="346">AVERAGE(Y3371:Y3385)</f>
        <v>#DIV/0!</v>
      </c>
    </row>
    <row r="3386" spans="34:40" x14ac:dyDescent="0.2">
      <c r="AH3386">
        <f t="shared" si="343"/>
        <v>0</v>
      </c>
      <c r="AI3386">
        <f>COUNTIF(L3386:L3400, "Comment")</f>
        <v>0</v>
      </c>
      <c r="AJ3386">
        <f>COUNTIF(L3386:L3400, "Reply")</f>
        <v>0</v>
      </c>
      <c r="AK3386">
        <f t="shared" si="345"/>
        <v>0</v>
      </c>
      <c r="AM3386" t="e">
        <f>AVERAGE(S3386:S3400)</f>
        <v>#DIV/0!</v>
      </c>
      <c r="AN3386" t="e">
        <f t="shared" ref="AN3386" si="347">AVERAGE(Y3386:Y3400)</f>
        <v>#DIV/0!</v>
      </c>
    </row>
    <row r="3401" spans="34:40" x14ac:dyDescent="0.2">
      <c r="AH3401">
        <f t="shared" si="343"/>
        <v>0</v>
      </c>
      <c r="AI3401">
        <f>COUNTIF(L3401:L3415, "Comment")</f>
        <v>0</v>
      </c>
      <c r="AJ3401">
        <f>COUNTIF(L3401:L3415, "Reply")</f>
        <v>0</v>
      </c>
      <c r="AK3401">
        <f t="shared" si="345"/>
        <v>0</v>
      </c>
      <c r="AM3401" t="e">
        <f>AVERAGE(S3401:S3415)</f>
        <v>#DIV/0!</v>
      </c>
      <c r="AN3401" t="e">
        <f t="shared" ref="AN3401" si="348">AVERAGE(Y3401:Y3415)</f>
        <v>#DIV/0!</v>
      </c>
    </row>
    <row r="3416" spans="34:40" x14ac:dyDescent="0.2">
      <c r="AH3416">
        <f t="shared" si="343"/>
        <v>0</v>
      </c>
      <c r="AI3416">
        <f>COUNTIF(L3416:L3430, "Comment")</f>
        <v>0</v>
      </c>
      <c r="AJ3416">
        <f>COUNTIF(L3416:L3430, "Reply")</f>
        <v>0</v>
      </c>
      <c r="AK3416">
        <f t="shared" si="345"/>
        <v>0</v>
      </c>
      <c r="AM3416" t="e">
        <f>AVERAGE(S3416:S3430)</f>
        <v>#DIV/0!</v>
      </c>
      <c r="AN3416" t="e">
        <f t="shared" ref="AN3416" si="349">AVERAGE(Y3416:Y3430)</f>
        <v>#DIV/0!</v>
      </c>
    </row>
    <row r="3431" spans="34:40" x14ac:dyDescent="0.2">
      <c r="AH3431">
        <f t="shared" ref="AH3431:AH3491" si="350">SUM(AI3431:AK3431)</f>
        <v>0</v>
      </c>
      <c r="AI3431">
        <f>COUNTIF(L3431:L3445, "Comment")</f>
        <v>0</v>
      </c>
      <c r="AJ3431">
        <f>COUNTIF(L3431:L3445, "Reply")</f>
        <v>0</v>
      </c>
      <c r="AK3431">
        <f t="shared" si="345"/>
        <v>0</v>
      </c>
      <c r="AM3431" t="e">
        <f>AVERAGE(S3431:S3445)</f>
        <v>#DIV/0!</v>
      </c>
      <c r="AN3431" t="e">
        <f t="shared" ref="AN3431" si="351">AVERAGE(Y3431:Y3445)</f>
        <v>#DIV/0!</v>
      </c>
    </row>
    <row r="3446" spans="34:40" x14ac:dyDescent="0.2">
      <c r="AH3446">
        <f t="shared" si="350"/>
        <v>0</v>
      </c>
      <c r="AI3446">
        <f>COUNTIF(L3446:L3460, "Comment")</f>
        <v>0</v>
      </c>
      <c r="AJ3446">
        <f>COUNTIF(L3446:L3460, "Reply")</f>
        <v>0</v>
      </c>
      <c r="AK3446">
        <f t="shared" ref="AK3446:AK3506" si="352">COUNTIF(C3447:C3460, C3446)</f>
        <v>0</v>
      </c>
      <c r="AM3446" t="e">
        <f>AVERAGE(S3446:S3460)</f>
        <v>#DIV/0!</v>
      </c>
      <c r="AN3446" t="e">
        <f t="shared" ref="AN3446" si="353">AVERAGE(Y3446:Y3460)</f>
        <v>#DIV/0!</v>
      </c>
    </row>
    <row r="3461" spans="34:40" x14ac:dyDescent="0.2">
      <c r="AH3461">
        <f t="shared" si="350"/>
        <v>0</v>
      </c>
      <c r="AI3461">
        <f>COUNTIF(L3461:L3475, "Comment")</f>
        <v>0</v>
      </c>
      <c r="AJ3461">
        <f>COUNTIF(L3461:L3475, "Reply")</f>
        <v>0</v>
      </c>
      <c r="AK3461">
        <f t="shared" si="352"/>
        <v>0</v>
      </c>
      <c r="AM3461" t="e">
        <f>AVERAGE(S3461:S3475)</f>
        <v>#DIV/0!</v>
      </c>
      <c r="AN3461" t="e">
        <f t="shared" ref="AN3461" si="354">AVERAGE(Y3461:Y3475)</f>
        <v>#DIV/0!</v>
      </c>
    </row>
    <row r="3476" spans="34:40" x14ac:dyDescent="0.2">
      <c r="AH3476">
        <f t="shared" si="350"/>
        <v>0</v>
      </c>
      <c r="AI3476">
        <f>COUNTIF(L3476:L3490, "Comment")</f>
        <v>0</v>
      </c>
      <c r="AJ3476">
        <f>COUNTIF(L3476:L3490, "Reply")</f>
        <v>0</v>
      </c>
      <c r="AK3476">
        <f t="shared" si="352"/>
        <v>0</v>
      </c>
      <c r="AM3476" t="e">
        <f>AVERAGE(S3476:S3490)</f>
        <v>#DIV/0!</v>
      </c>
      <c r="AN3476" t="e">
        <f t="shared" ref="AN3476" si="355">AVERAGE(Y3476:Y3490)</f>
        <v>#DIV/0!</v>
      </c>
    </row>
    <row r="3491" spans="34:40" x14ac:dyDescent="0.2">
      <c r="AH3491">
        <f t="shared" si="350"/>
        <v>0</v>
      </c>
      <c r="AI3491">
        <f>COUNTIF(L3491:L3505, "Comment")</f>
        <v>0</v>
      </c>
      <c r="AJ3491">
        <f>COUNTIF(L3491:L3505, "Reply")</f>
        <v>0</v>
      </c>
      <c r="AK3491">
        <f t="shared" si="352"/>
        <v>0</v>
      </c>
      <c r="AM3491" t="e">
        <f>AVERAGE(S3491:S3505)</f>
        <v>#DIV/0!</v>
      </c>
      <c r="AN3491" t="e">
        <f t="shared" ref="AN3491" si="356">AVERAGE(Y3491:Y3505)</f>
        <v>#DIV/0!</v>
      </c>
    </row>
    <row r="3506" spans="34:40" x14ac:dyDescent="0.2">
      <c r="AH3506">
        <f t="shared" ref="AH3506:AH3566" si="357">SUM(AI3506:AK3506)</f>
        <v>0</v>
      </c>
      <c r="AI3506">
        <f>COUNTIF(L3506:L3520, "Comment")</f>
        <v>0</v>
      </c>
      <c r="AJ3506">
        <f>COUNTIF(L3506:L3520, "Reply")</f>
        <v>0</v>
      </c>
      <c r="AK3506">
        <f t="shared" si="352"/>
        <v>0</v>
      </c>
      <c r="AM3506" t="e">
        <f>AVERAGE(S3506:S3520)</f>
        <v>#DIV/0!</v>
      </c>
      <c r="AN3506" t="e">
        <f t="shared" ref="AN3506" si="358">AVERAGE(Y3506:Y3520)</f>
        <v>#DIV/0!</v>
      </c>
    </row>
    <row r="3521" spans="34:40" x14ac:dyDescent="0.2">
      <c r="AH3521">
        <f t="shared" si="357"/>
        <v>0</v>
      </c>
      <c r="AI3521">
        <f>COUNTIF(L3521:L3535, "Comment")</f>
        <v>0</v>
      </c>
      <c r="AJ3521">
        <f>COUNTIF(L3521:L3535, "Reply")</f>
        <v>0</v>
      </c>
      <c r="AK3521">
        <f t="shared" ref="AK3521:AK3581" si="359">COUNTIF(C3522:C3535, C3521)</f>
        <v>0</v>
      </c>
      <c r="AM3521" t="e">
        <f>AVERAGE(S3521:S3535)</f>
        <v>#DIV/0!</v>
      </c>
      <c r="AN3521" t="e">
        <f t="shared" ref="AN3521" si="360">AVERAGE(Y3521:Y3535)</f>
        <v>#DIV/0!</v>
      </c>
    </row>
    <row r="3536" spans="34:40" x14ac:dyDescent="0.2">
      <c r="AH3536">
        <f t="shared" si="357"/>
        <v>0</v>
      </c>
      <c r="AI3536">
        <f>COUNTIF(L3536:L3550, "Comment")</f>
        <v>0</v>
      </c>
      <c r="AJ3536">
        <f>COUNTIF(L3536:L3550, "Reply")</f>
        <v>0</v>
      </c>
      <c r="AK3536">
        <f t="shared" si="359"/>
        <v>0</v>
      </c>
      <c r="AM3536" t="e">
        <f>AVERAGE(S3536:S3550)</f>
        <v>#DIV/0!</v>
      </c>
      <c r="AN3536" t="e">
        <f t="shared" ref="AN3536" si="361">AVERAGE(Y3536:Y3550)</f>
        <v>#DIV/0!</v>
      </c>
    </row>
    <row r="3551" spans="34:40" x14ac:dyDescent="0.2">
      <c r="AH3551">
        <f t="shared" si="357"/>
        <v>0</v>
      </c>
      <c r="AI3551">
        <f>COUNTIF(L3551:L3565, "Comment")</f>
        <v>0</v>
      </c>
      <c r="AJ3551">
        <f>COUNTIF(L3551:L3565, "Reply")</f>
        <v>0</v>
      </c>
      <c r="AK3551">
        <f t="shared" si="359"/>
        <v>0</v>
      </c>
      <c r="AM3551" t="e">
        <f>AVERAGE(S3551:S3565)</f>
        <v>#DIV/0!</v>
      </c>
      <c r="AN3551" t="e">
        <f t="shared" ref="AN3551" si="362">AVERAGE(Y3551:Y3565)</f>
        <v>#DIV/0!</v>
      </c>
    </row>
    <row r="3566" spans="34:40" x14ac:dyDescent="0.2">
      <c r="AH3566">
        <f t="shared" si="357"/>
        <v>0</v>
      </c>
      <c r="AI3566">
        <f>COUNTIF(L3566:L3580, "Comment")</f>
        <v>0</v>
      </c>
      <c r="AJ3566">
        <f>COUNTIF(L3566:L3580, "Reply")</f>
        <v>0</v>
      </c>
      <c r="AK3566">
        <f t="shared" si="359"/>
        <v>0</v>
      </c>
      <c r="AM3566" t="e">
        <f>AVERAGE(S3566:S3580)</f>
        <v>#DIV/0!</v>
      </c>
      <c r="AN3566" t="e">
        <f t="shared" ref="AN3566" si="363">AVERAGE(Y3566:Y3580)</f>
        <v>#DIV/0!</v>
      </c>
    </row>
    <row r="3581" spans="34:40" x14ac:dyDescent="0.2">
      <c r="AH3581">
        <f t="shared" ref="AH3581:AH3641" si="364">SUM(AI3581:AK3581)</f>
        <v>0</v>
      </c>
      <c r="AI3581">
        <f>COUNTIF(L3581:L3595, "Comment")</f>
        <v>0</v>
      </c>
      <c r="AJ3581">
        <f>COUNTIF(L3581:L3595, "Reply")</f>
        <v>0</v>
      </c>
      <c r="AK3581">
        <f t="shared" si="359"/>
        <v>0</v>
      </c>
      <c r="AM3581" t="e">
        <f>AVERAGE(S3581:S3595)</f>
        <v>#DIV/0!</v>
      </c>
      <c r="AN3581" t="e">
        <f t="shared" ref="AN3581" si="365">AVERAGE(Y3581:Y3595)</f>
        <v>#DIV/0!</v>
      </c>
    </row>
    <row r="3596" spans="34:40" x14ac:dyDescent="0.2">
      <c r="AH3596">
        <f t="shared" si="364"/>
        <v>0</v>
      </c>
      <c r="AI3596">
        <f>COUNTIF(L3596:L3610, "Comment")</f>
        <v>0</v>
      </c>
      <c r="AJ3596">
        <f>COUNTIF(L3596:L3610, "Reply")</f>
        <v>0</v>
      </c>
      <c r="AK3596">
        <f t="shared" ref="AK3596:AK3656" si="366">COUNTIF(C3597:C3610, C3596)</f>
        <v>0</v>
      </c>
      <c r="AM3596" t="e">
        <f>AVERAGE(S3596:S3610)</f>
        <v>#DIV/0!</v>
      </c>
      <c r="AN3596" t="e">
        <f t="shared" ref="AN3596" si="367">AVERAGE(Y3596:Y3610)</f>
        <v>#DIV/0!</v>
      </c>
    </row>
    <row r="3611" spans="34:40" x14ac:dyDescent="0.2">
      <c r="AH3611">
        <f t="shared" si="364"/>
        <v>0</v>
      </c>
      <c r="AI3611">
        <f>COUNTIF(L3611:L3625, "Comment")</f>
        <v>0</v>
      </c>
      <c r="AJ3611">
        <f>COUNTIF(L3611:L3625, "Reply")</f>
        <v>0</v>
      </c>
      <c r="AK3611">
        <f t="shared" si="366"/>
        <v>0</v>
      </c>
      <c r="AM3611" t="e">
        <f>AVERAGE(S3611:S3625)</f>
        <v>#DIV/0!</v>
      </c>
      <c r="AN3611" t="e">
        <f t="shared" ref="AN3611" si="368">AVERAGE(Y3611:Y3625)</f>
        <v>#DIV/0!</v>
      </c>
    </row>
    <row r="3626" spans="34:40" x14ac:dyDescent="0.2">
      <c r="AH3626">
        <f t="shared" si="364"/>
        <v>0</v>
      </c>
      <c r="AI3626">
        <f>COUNTIF(L3626:L3640, "Comment")</f>
        <v>0</v>
      </c>
      <c r="AJ3626">
        <f>COUNTIF(L3626:L3640, "Reply")</f>
        <v>0</v>
      </c>
      <c r="AK3626">
        <f t="shared" si="366"/>
        <v>0</v>
      </c>
      <c r="AM3626" t="e">
        <f>AVERAGE(S3626:S3640)</f>
        <v>#DIV/0!</v>
      </c>
      <c r="AN3626" t="e">
        <f t="shared" ref="AN3626" si="369">AVERAGE(Y3626:Y3640)</f>
        <v>#DIV/0!</v>
      </c>
    </row>
    <row r="3641" spans="34:40" x14ac:dyDescent="0.2">
      <c r="AH3641">
        <f t="shared" si="364"/>
        <v>0</v>
      </c>
      <c r="AI3641">
        <f>COUNTIF(L3641:L3655, "Comment")</f>
        <v>0</v>
      </c>
      <c r="AJ3641">
        <f>COUNTIF(L3641:L3655, "Reply")</f>
        <v>0</v>
      </c>
      <c r="AK3641">
        <f t="shared" si="366"/>
        <v>0</v>
      </c>
      <c r="AM3641" t="e">
        <f>AVERAGE(S3641:S3655)</f>
        <v>#DIV/0!</v>
      </c>
      <c r="AN3641" t="e">
        <f t="shared" ref="AN3641" si="370">AVERAGE(Y3641:Y3655)</f>
        <v>#DIV/0!</v>
      </c>
    </row>
    <row r="3656" spans="34:40" x14ac:dyDescent="0.2">
      <c r="AH3656">
        <f t="shared" ref="AH3656:AH3716" si="371">SUM(AI3656:AK3656)</f>
        <v>0</v>
      </c>
      <c r="AI3656">
        <f>COUNTIF(L3656:L3670, "Comment")</f>
        <v>0</v>
      </c>
      <c r="AJ3656">
        <f>COUNTIF(L3656:L3670, "Reply")</f>
        <v>0</v>
      </c>
      <c r="AK3656">
        <f t="shared" si="366"/>
        <v>0</v>
      </c>
      <c r="AM3656" t="e">
        <f>AVERAGE(S3656:S3670)</f>
        <v>#DIV/0!</v>
      </c>
      <c r="AN3656" t="e">
        <f t="shared" ref="AN3656" si="372">AVERAGE(Y3656:Y3670)</f>
        <v>#DIV/0!</v>
      </c>
    </row>
    <row r="3671" spans="34:40" x14ac:dyDescent="0.2">
      <c r="AH3671">
        <f t="shared" si="371"/>
        <v>0</v>
      </c>
      <c r="AI3671">
        <f>COUNTIF(L3671:L3685, "Comment")</f>
        <v>0</v>
      </c>
      <c r="AJ3671">
        <f>COUNTIF(L3671:L3685, "Reply")</f>
        <v>0</v>
      </c>
      <c r="AK3671">
        <f t="shared" ref="AK3671:AK3731" si="373">COUNTIF(C3672:C3685, C3671)</f>
        <v>0</v>
      </c>
      <c r="AM3671" t="e">
        <f>AVERAGE(S3671:S3685)</f>
        <v>#DIV/0!</v>
      </c>
      <c r="AN3671" t="e">
        <f t="shared" ref="AN3671" si="374">AVERAGE(Y3671:Y3685)</f>
        <v>#DIV/0!</v>
      </c>
    </row>
    <row r="3686" spans="34:40" x14ac:dyDescent="0.2">
      <c r="AH3686">
        <f t="shared" si="371"/>
        <v>0</v>
      </c>
      <c r="AI3686">
        <f>COUNTIF(L3686:L3700, "Comment")</f>
        <v>0</v>
      </c>
      <c r="AJ3686">
        <f>COUNTIF(L3686:L3700, "Reply")</f>
        <v>0</v>
      </c>
      <c r="AK3686">
        <f t="shared" si="373"/>
        <v>0</v>
      </c>
      <c r="AM3686" t="e">
        <f>AVERAGE(S3686:S3700)</f>
        <v>#DIV/0!</v>
      </c>
      <c r="AN3686" t="e">
        <f t="shared" ref="AN3686" si="375">AVERAGE(Y3686:Y3700)</f>
        <v>#DIV/0!</v>
      </c>
    </row>
    <row r="3701" spans="34:40" x14ac:dyDescent="0.2">
      <c r="AH3701">
        <f t="shared" si="371"/>
        <v>0</v>
      </c>
      <c r="AI3701">
        <f>COUNTIF(L3701:L3715, "Comment")</f>
        <v>0</v>
      </c>
      <c r="AJ3701">
        <f>COUNTIF(L3701:L3715, "Reply")</f>
        <v>0</v>
      </c>
      <c r="AK3701">
        <f t="shared" si="373"/>
        <v>0</v>
      </c>
      <c r="AM3701" t="e">
        <f>AVERAGE(S3701:S3715)</f>
        <v>#DIV/0!</v>
      </c>
      <c r="AN3701" t="e">
        <f t="shared" ref="AN3701" si="376">AVERAGE(Y3701:Y3715)</f>
        <v>#DIV/0!</v>
      </c>
    </row>
    <row r="3716" spans="34:40" x14ac:dyDescent="0.2">
      <c r="AH3716">
        <f t="shared" si="371"/>
        <v>0</v>
      </c>
      <c r="AI3716">
        <f>COUNTIF(L3716:L3730, "Comment")</f>
        <v>0</v>
      </c>
      <c r="AJ3716">
        <f>COUNTIF(L3716:L3730, "Reply")</f>
        <v>0</v>
      </c>
      <c r="AK3716">
        <f t="shared" si="373"/>
        <v>0</v>
      </c>
      <c r="AM3716" t="e">
        <f>AVERAGE(S3716:S3730)</f>
        <v>#DIV/0!</v>
      </c>
      <c r="AN3716" t="e">
        <f t="shared" ref="AN3716" si="377">AVERAGE(Y3716:Y3730)</f>
        <v>#DIV/0!</v>
      </c>
    </row>
    <row r="3731" spans="34:40" x14ac:dyDescent="0.2">
      <c r="AH3731">
        <f t="shared" ref="AH3731:AH3791" si="378">SUM(AI3731:AK3731)</f>
        <v>0</v>
      </c>
      <c r="AI3731">
        <f>COUNTIF(L3731:L3745, "Comment")</f>
        <v>0</v>
      </c>
      <c r="AJ3731">
        <f>COUNTIF(L3731:L3745, "Reply")</f>
        <v>0</v>
      </c>
      <c r="AK3731">
        <f t="shared" si="373"/>
        <v>0</v>
      </c>
      <c r="AM3731" t="e">
        <f>AVERAGE(S3731:S3745)</f>
        <v>#DIV/0!</v>
      </c>
      <c r="AN3731" t="e">
        <f t="shared" ref="AN3731" si="379">AVERAGE(Y3731:Y3745)</f>
        <v>#DIV/0!</v>
      </c>
    </row>
    <row r="3746" spans="34:40" x14ac:dyDescent="0.2">
      <c r="AH3746">
        <f t="shared" si="378"/>
        <v>0</v>
      </c>
      <c r="AI3746">
        <f>COUNTIF(L3746:L3760, "Comment")</f>
        <v>0</v>
      </c>
      <c r="AJ3746">
        <f>COUNTIF(L3746:L3760, "Reply")</f>
        <v>0</v>
      </c>
      <c r="AK3746">
        <f t="shared" ref="AK3746:AK3806" si="380">COUNTIF(C3747:C3760, C3746)</f>
        <v>0</v>
      </c>
      <c r="AM3746" t="e">
        <f>AVERAGE(S3746:S3760)</f>
        <v>#DIV/0!</v>
      </c>
      <c r="AN3746" t="e">
        <f t="shared" ref="AN3746" si="381">AVERAGE(Y3746:Y3760)</f>
        <v>#DIV/0!</v>
      </c>
    </row>
    <row r="3761" spans="34:40" x14ac:dyDescent="0.2">
      <c r="AH3761">
        <f t="shared" si="378"/>
        <v>0</v>
      </c>
      <c r="AI3761">
        <f>COUNTIF(L3761:L3775, "Comment")</f>
        <v>0</v>
      </c>
      <c r="AJ3761">
        <f>COUNTIF(L3761:L3775, "Reply")</f>
        <v>0</v>
      </c>
      <c r="AK3761">
        <f t="shared" si="380"/>
        <v>0</v>
      </c>
      <c r="AM3761" t="e">
        <f>AVERAGE(S3761:S3775)</f>
        <v>#DIV/0!</v>
      </c>
      <c r="AN3761" t="e">
        <f t="shared" ref="AN3761" si="382">AVERAGE(Y3761:Y3775)</f>
        <v>#DIV/0!</v>
      </c>
    </row>
    <row r="3776" spans="34:40" x14ac:dyDescent="0.2">
      <c r="AH3776">
        <f t="shared" si="378"/>
        <v>0</v>
      </c>
      <c r="AI3776">
        <f>COUNTIF(L3776:L3790, "Comment")</f>
        <v>0</v>
      </c>
      <c r="AJ3776">
        <f>COUNTIF(L3776:L3790, "Reply")</f>
        <v>0</v>
      </c>
      <c r="AK3776">
        <f t="shared" si="380"/>
        <v>0</v>
      </c>
      <c r="AM3776" t="e">
        <f>AVERAGE(S3776:S3790)</f>
        <v>#DIV/0!</v>
      </c>
      <c r="AN3776" t="e">
        <f t="shared" ref="AN3776" si="383">AVERAGE(Y3776:Y3790)</f>
        <v>#DIV/0!</v>
      </c>
    </row>
    <row r="3791" spans="34:40" x14ac:dyDescent="0.2">
      <c r="AH3791">
        <f t="shared" si="378"/>
        <v>0</v>
      </c>
      <c r="AI3791">
        <f>COUNTIF(L3791:L3805, "Comment")</f>
        <v>0</v>
      </c>
      <c r="AJ3791">
        <f>COUNTIF(L3791:L3805, "Reply")</f>
        <v>0</v>
      </c>
      <c r="AK3791">
        <f t="shared" si="380"/>
        <v>0</v>
      </c>
      <c r="AM3791" t="e">
        <f>AVERAGE(S3791:S3805)</f>
        <v>#DIV/0!</v>
      </c>
      <c r="AN3791" t="e">
        <f t="shared" ref="AN3791" si="384">AVERAGE(Y3791:Y3805)</f>
        <v>#DIV/0!</v>
      </c>
    </row>
    <row r="3806" spans="34:40" x14ac:dyDescent="0.2">
      <c r="AH3806">
        <f t="shared" ref="AH3806:AH3866" si="385">SUM(AI3806:AK3806)</f>
        <v>0</v>
      </c>
      <c r="AI3806">
        <f>COUNTIF(L3806:L3820, "Comment")</f>
        <v>0</v>
      </c>
      <c r="AJ3806">
        <f>COUNTIF(L3806:L3820, "Reply")</f>
        <v>0</v>
      </c>
      <c r="AK3806">
        <f t="shared" si="380"/>
        <v>0</v>
      </c>
      <c r="AM3806" t="e">
        <f>AVERAGE(S3806:S3820)</f>
        <v>#DIV/0!</v>
      </c>
      <c r="AN3806" t="e">
        <f t="shared" ref="AN3806" si="386">AVERAGE(Y3806:Y3820)</f>
        <v>#DIV/0!</v>
      </c>
    </row>
    <row r="3821" spans="34:40" x14ac:dyDescent="0.2">
      <c r="AH3821">
        <f t="shared" si="385"/>
        <v>0</v>
      </c>
      <c r="AI3821">
        <f>COUNTIF(L3821:L3835, "Comment")</f>
        <v>0</v>
      </c>
      <c r="AJ3821">
        <f>COUNTIF(L3821:L3835, "Reply")</f>
        <v>0</v>
      </c>
      <c r="AK3821">
        <f t="shared" ref="AK3821:AK3881" si="387">COUNTIF(C3822:C3835, C3821)</f>
        <v>0</v>
      </c>
      <c r="AM3821" t="e">
        <f>AVERAGE(S3821:S3835)</f>
        <v>#DIV/0!</v>
      </c>
      <c r="AN3821" t="e">
        <f t="shared" ref="AN3821" si="388">AVERAGE(Y3821:Y3835)</f>
        <v>#DIV/0!</v>
      </c>
    </row>
    <row r="3836" spans="34:40" x14ac:dyDescent="0.2">
      <c r="AH3836">
        <f t="shared" si="385"/>
        <v>0</v>
      </c>
      <c r="AI3836">
        <f>COUNTIF(L3836:L3850, "Comment")</f>
        <v>0</v>
      </c>
      <c r="AJ3836">
        <f>COUNTIF(L3836:L3850, "Reply")</f>
        <v>0</v>
      </c>
      <c r="AK3836">
        <f t="shared" si="387"/>
        <v>0</v>
      </c>
      <c r="AM3836" t="e">
        <f>AVERAGE(S3836:S3850)</f>
        <v>#DIV/0!</v>
      </c>
      <c r="AN3836" t="e">
        <f t="shared" ref="AN3836" si="389">AVERAGE(Y3836:Y3850)</f>
        <v>#DIV/0!</v>
      </c>
    </row>
    <row r="3851" spans="34:40" x14ac:dyDescent="0.2">
      <c r="AH3851">
        <f t="shared" si="385"/>
        <v>0</v>
      </c>
      <c r="AI3851">
        <f>COUNTIF(L3851:L3865, "Comment")</f>
        <v>0</v>
      </c>
      <c r="AJ3851">
        <f>COUNTIF(L3851:L3865, "Reply")</f>
        <v>0</v>
      </c>
      <c r="AK3851">
        <f t="shared" si="387"/>
        <v>0</v>
      </c>
      <c r="AM3851" t="e">
        <f>AVERAGE(S3851:S3865)</f>
        <v>#DIV/0!</v>
      </c>
      <c r="AN3851" t="e">
        <f t="shared" ref="AN3851" si="390">AVERAGE(Y3851:Y3865)</f>
        <v>#DIV/0!</v>
      </c>
    </row>
    <row r="3866" spans="34:40" x14ac:dyDescent="0.2">
      <c r="AH3866">
        <f t="shared" si="385"/>
        <v>0</v>
      </c>
      <c r="AI3866">
        <f>COUNTIF(L3866:L3880, "Comment")</f>
        <v>0</v>
      </c>
      <c r="AJ3866">
        <f>COUNTIF(L3866:L3880, "Reply")</f>
        <v>0</v>
      </c>
      <c r="AK3866">
        <f t="shared" si="387"/>
        <v>0</v>
      </c>
      <c r="AM3866" t="e">
        <f>AVERAGE(S3866:S3880)</f>
        <v>#DIV/0!</v>
      </c>
      <c r="AN3866" t="e">
        <f t="shared" ref="AN3866" si="391">AVERAGE(Y3866:Y3880)</f>
        <v>#DIV/0!</v>
      </c>
    </row>
    <row r="3881" spans="34:40" x14ac:dyDescent="0.2">
      <c r="AH3881">
        <f t="shared" ref="AH3881:AH3941" si="392">SUM(AI3881:AK3881)</f>
        <v>0</v>
      </c>
      <c r="AI3881">
        <f>COUNTIF(L3881:L3895, "Comment")</f>
        <v>0</v>
      </c>
      <c r="AJ3881">
        <f>COUNTIF(L3881:L3895, "Reply")</f>
        <v>0</v>
      </c>
      <c r="AK3881">
        <f t="shared" si="387"/>
        <v>0</v>
      </c>
      <c r="AM3881" t="e">
        <f>AVERAGE(S3881:S3895)</f>
        <v>#DIV/0!</v>
      </c>
      <c r="AN3881" t="e">
        <f t="shared" ref="AN3881" si="393">AVERAGE(Y3881:Y3895)</f>
        <v>#DIV/0!</v>
      </c>
    </row>
    <row r="3896" spans="34:40" x14ac:dyDescent="0.2">
      <c r="AH3896">
        <f t="shared" si="392"/>
        <v>0</v>
      </c>
      <c r="AI3896">
        <f>COUNTIF(L3896:L3910, "Comment")</f>
        <v>0</v>
      </c>
      <c r="AJ3896">
        <f>COUNTIF(L3896:L3910, "Reply")</f>
        <v>0</v>
      </c>
      <c r="AK3896">
        <f t="shared" ref="AK3896:AK3941" si="394">COUNTIF(C3897:C3910, C3896)</f>
        <v>0</v>
      </c>
      <c r="AM3896" t="e">
        <f>AVERAGE(S3896:S3910)</f>
        <v>#DIV/0!</v>
      </c>
      <c r="AN3896" t="e">
        <f t="shared" ref="AN3896" si="395">AVERAGE(Y3896:Y3910)</f>
        <v>#DIV/0!</v>
      </c>
    </row>
    <row r="3911" spans="34:40" x14ac:dyDescent="0.2">
      <c r="AH3911">
        <f t="shared" si="392"/>
        <v>0</v>
      </c>
      <c r="AI3911">
        <f>COUNTIF(L3911:L3925, "Comment")</f>
        <v>0</v>
      </c>
      <c r="AJ3911">
        <f>COUNTIF(L3911:L3925, "Reply")</f>
        <v>0</v>
      </c>
      <c r="AK3911">
        <f t="shared" si="394"/>
        <v>0</v>
      </c>
      <c r="AM3911" t="e">
        <f>AVERAGE(S3911:S3925)</f>
        <v>#DIV/0!</v>
      </c>
      <c r="AN3911" t="e">
        <f t="shared" ref="AN3911" si="396">AVERAGE(Y3911:Y3925)</f>
        <v>#DIV/0!</v>
      </c>
    </row>
    <row r="3926" spans="34:40" x14ac:dyDescent="0.2">
      <c r="AH3926">
        <f t="shared" si="392"/>
        <v>0</v>
      </c>
      <c r="AI3926">
        <f>COUNTIF(L3926:L3940, "Comment")</f>
        <v>0</v>
      </c>
      <c r="AJ3926">
        <f>COUNTIF(L3926:L3940, "Reply")</f>
        <v>0</v>
      </c>
      <c r="AK3926">
        <f t="shared" si="394"/>
        <v>0</v>
      </c>
      <c r="AM3926" t="e">
        <f>AVERAGE(S3926:S3940)</f>
        <v>#DIV/0!</v>
      </c>
      <c r="AN3926" t="e">
        <f t="shared" ref="AN3926" si="397">AVERAGE(Y3926:Y3940)</f>
        <v>#DIV/0!</v>
      </c>
    </row>
    <row r="3941" spans="34:40" x14ac:dyDescent="0.2">
      <c r="AH3941">
        <f t="shared" si="392"/>
        <v>0</v>
      </c>
      <c r="AI3941">
        <f>COUNTIF(L3941:L3955, "Comment")</f>
        <v>0</v>
      </c>
      <c r="AJ3941">
        <f>COUNTIF(L3941:L3955, "Reply")</f>
        <v>0</v>
      </c>
      <c r="AK3941">
        <f t="shared" si="394"/>
        <v>0</v>
      </c>
      <c r="AM3941" t="e">
        <f>AVERAGE(S3941:S3955)</f>
        <v>#DIV/0!</v>
      </c>
      <c r="AN3941" t="e">
        <f t="shared" ref="AN3941" si="398">AVERAGE(Y3941:Y3955)</f>
        <v>#DIV/0!</v>
      </c>
    </row>
  </sheetData>
  <conditionalFormatting sqref="A101:AF101">
    <cfRule type="expression" dxfId="285" priority="1">
      <formula>LEN($AI101)</formula>
    </cfRule>
  </conditionalFormatting>
  <conditionalFormatting sqref="A1:AG1 BA1:XFD1">
    <cfRule type="expression" dxfId="284" priority="16" stopIfTrue="1">
      <formula>LEN($AI1)</formula>
    </cfRule>
  </conditionalFormatting>
  <conditionalFormatting sqref="AH1:AK1048576">
    <cfRule type="cellIs" dxfId="283" priority="2" operator="greaterThan">
      <formula>0</formula>
    </cfRule>
  </conditionalFormatting>
  <conditionalFormatting sqref="AH1:AN1048576">
    <cfRule type="expression" dxfId="282" priority="6">
      <formula>LEN($AI1)</formula>
    </cfRule>
  </conditionalFormatting>
  <conditionalFormatting sqref="AM1:AM1048576">
    <cfRule type="cellIs" dxfId="281" priority="5" operator="greaterThan">
      <formula>0.3</formula>
    </cfRule>
  </conditionalFormatting>
  <conditionalFormatting sqref="AN1:AN1048576">
    <cfRule type="cellIs" dxfId="280" priority="3" operator="lessThan">
      <formula>-0.05</formula>
    </cfRule>
    <cfRule type="cellIs" dxfId="279" priority="4" operator="greaterThan">
      <formula>0.05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05C4E-37EA-954D-A60D-7DF77750A75D}">
  <dimension ref="A1:K39"/>
  <sheetViews>
    <sheetView zoomScale="84" workbookViewId="0">
      <selection activeCell="H14" sqref="H14"/>
    </sheetView>
  </sheetViews>
  <sheetFormatPr baseColWidth="10" defaultRowHeight="15" x14ac:dyDescent="0.2"/>
  <cols>
    <col min="1" max="1" width="21.33203125" customWidth="1"/>
    <col min="2" max="2" width="17.5" customWidth="1"/>
    <col min="5" max="5" width="13.6640625" customWidth="1"/>
  </cols>
  <sheetData>
    <row r="1" spans="1:11" x14ac:dyDescent="0.2">
      <c r="A1" s="8" t="s">
        <v>1385</v>
      </c>
      <c r="B1" s="8"/>
      <c r="C1" s="8"/>
      <c r="D1" s="8"/>
      <c r="E1" s="8"/>
      <c r="G1" s="8" t="s">
        <v>1391</v>
      </c>
      <c r="H1" s="8"/>
      <c r="I1" s="8"/>
      <c r="J1" s="8"/>
      <c r="K1" s="8"/>
    </row>
    <row r="2" spans="1:11" x14ac:dyDescent="0.2">
      <c r="B2" s="10" t="s">
        <v>1384</v>
      </c>
      <c r="C2" s="10" t="s">
        <v>32</v>
      </c>
      <c r="D2" s="10" t="s">
        <v>33</v>
      </c>
      <c r="E2" s="10" t="s">
        <v>34</v>
      </c>
      <c r="H2" s="10" t="s">
        <v>1393</v>
      </c>
      <c r="I2" s="10" t="s">
        <v>45741</v>
      </c>
      <c r="J2" s="10" t="s">
        <v>45742</v>
      </c>
      <c r="K2" s="10" t="s">
        <v>45743</v>
      </c>
    </row>
    <row r="3" spans="1:11" x14ac:dyDescent="0.2">
      <c r="A3" s="10" t="s">
        <v>1393</v>
      </c>
      <c r="B3">
        <f>AVERAGE(SummaryRelationship!B3,SummaryAITA!B3)</f>
        <v>41.104009185824246</v>
      </c>
      <c r="C3">
        <f>AVERAGE(SummaryRelationship!C3,SummaryAITA!C3)</f>
        <v>22.485522518722643</v>
      </c>
      <c r="D3">
        <f>AVERAGE(SummaryRelationship!D3,SummaryAITA!D3)</f>
        <v>19.100133034645868</v>
      </c>
      <c r="E3">
        <f>AVERAGE(SummaryRelationship!E3,SummaryAITA!E3)</f>
        <v>1.6996210137252514</v>
      </c>
      <c r="G3" s="10" t="s">
        <v>1393</v>
      </c>
      <c r="H3">
        <f>SUM(SummaryRelationship!H3,SummaryAITA!H3)</f>
        <v>251</v>
      </c>
      <c r="I3">
        <f>SUM(SummaryRelationship!I3,SummaryAITA!I3)</f>
        <v>99</v>
      </c>
      <c r="J3">
        <f>SUM(SummaryRelationship!J3,SummaryAITA!J3)</f>
        <v>149</v>
      </c>
      <c r="K3">
        <f>SUM(SummaryRelationship!K3,SummaryAITA!K3)</f>
        <v>2</v>
      </c>
    </row>
    <row r="4" spans="1:11" x14ac:dyDescent="0.2">
      <c r="A4" s="10" t="s">
        <v>45750</v>
      </c>
      <c r="B4">
        <f>AVERAGE(SummaryRelationship!B4,SummaryAITA!B4)</f>
        <v>50.30756543456544</v>
      </c>
      <c r="C4">
        <f>AVERAGE(SummaryRelationship!C4,SummaryAITA!C4)</f>
        <v>27.839876456876453</v>
      </c>
      <c r="D4">
        <f>AVERAGE(SummaryRelationship!D4,SummaryAITA!D4)</f>
        <v>31.38812021312021</v>
      </c>
      <c r="E4">
        <f>AVERAGE(SummaryRelationship!E4,SummaryAITA!E4)</f>
        <v>4.4507665598290593</v>
      </c>
      <c r="G4" s="10" t="s">
        <v>1395</v>
      </c>
      <c r="H4">
        <f>SUM(SummaryRelationship!H4,SummaryAITA!H4)</f>
        <v>222</v>
      </c>
      <c r="I4">
        <f>SUM(SummaryRelationship!I4,SummaryAITA!I4)</f>
        <v>85</v>
      </c>
      <c r="J4">
        <f>SUM(SummaryRelationship!J4,SummaryAITA!J4)</f>
        <v>135</v>
      </c>
      <c r="K4">
        <f>SUM(SummaryRelationship!K4,SummaryAITA!K4)</f>
        <v>1</v>
      </c>
    </row>
    <row r="5" spans="1:11" x14ac:dyDescent="0.2">
      <c r="A5" s="10" t="s">
        <v>45741</v>
      </c>
      <c r="B5">
        <f>AVERAGE(SummaryRelationship!B5,SummaryAITA!B5)</f>
        <v>82.577395833333327</v>
      </c>
      <c r="C5">
        <f>AVERAGE(SummaryRelationship!C5,SummaryAITA!C5)</f>
        <v>46.097083333333345</v>
      </c>
      <c r="D5">
        <f>AVERAGE(SummaryRelationship!D5,SummaryAITA!D5)</f>
        <v>36.417812500000004</v>
      </c>
      <c r="E5">
        <f>AVERAGE(SummaryRelationship!E5,SummaryAITA!E5)</f>
        <v>2.0327083333333333</v>
      </c>
      <c r="G5" s="10" t="s">
        <v>45749</v>
      </c>
      <c r="H5">
        <f>H4/H3</f>
        <v>0.8844621513944223</v>
      </c>
      <c r="I5">
        <f t="shared" ref="I5:K5" si="0">I4/I3</f>
        <v>0.85858585858585856</v>
      </c>
      <c r="J5">
        <f t="shared" si="0"/>
        <v>0.90604026845637586</v>
      </c>
      <c r="K5">
        <f t="shared" si="0"/>
        <v>0.5</v>
      </c>
    </row>
    <row r="6" spans="1:11" x14ac:dyDescent="0.2">
      <c r="A6" s="10" t="s">
        <v>45751</v>
      </c>
      <c r="B6">
        <f>AVERAGE(SummaryRelationship!B6,SummaryAITA!B6)</f>
        <v>85.353333333333325</v>
      </c>
      <c r="C6">
        <f>AVERAGE(SummaryRelationship!C6,SummaryAITA!C6)</f>
        <v>47.803333333333342</v>
      </c>
      <c r="D6">
        <f>AVERAGE(SummaryRelationship!D6,SummaryAITA!D6)</f>
        <v>47.263106060606063</v>
      </c>
      <c r="E6">
        <f>AVERAGE(SummaryRelationship!E6,SummaryAITA!E6)</f>
        <v>4.03</v>
      </c>
      <c r="G6" s="10" t="s">
        <v>1396</v>
      </c>
      <c r="H6">
        <f>SUM(SummaryRelationship!H6, SummaryAITA!H6)</f>
        <v>107</v>
      </c>
      <c r="I6">
        <f>SUM(SummaryRelationship!I6, SummaryAITA!I6)</f>
        <v>47</v>
      </c>
      <c r="J6">
        <f>SUM(SummaryRelationship!J6, SummaryAITA!J6)</f>
        <v>60</v>
      </c>
      <c r="K6">
        <f>SUM(SummaryRelationship!K6, SummaryAITA!K6)</f>
        <v>0</v>
      </c>
    </row>
    <row r="7" spans="1:11" x14ac:dyDescent="0.2">
      <c r="A7" s="10" t="s">
        <v>45742</v>
      </c>
      <c r="B7">
        <f>AVERAGE(SummaryRelationship!B7,SummaryAITA!B7)</f>
        <v>22.916181229773464</v>
      </c>
      <c r="C7">
        <f>AVERAGE(SummaryRelationship!C7,SummaryAITA!C7)</f>
        <v>12.523766181229773</v>
      </c>
      <c r="D7">
        <f>AVERAGE(SummaryRelationship!D7,SummaryAITA!D7)</f>
        <v>10.304915048543689</v>
      </c>
      <c r="E7">
        <f>AVERAGE(SummaryRelationship!E7,SummaryAITA!E7)</f>
        <v>1.9079692556634305</v>
      </c>
      <c r="G7" s="10" t="s">
        <v>2573</v>
      </c>
      <c r="H7">
        <f>H6/H3</f>
        <v>0.42629482071713148</v>
      </c>
      <c r="I7">
        <f t="shared" ref="I7:K7" si="1">I6/I3</f>
        <v>0.47474747474747475</v>
      </c>
      <c r="J7">
        <f t="shared" si="1"/>
        <v>0.40268456375838924</v>
      </c>
      <c r="K7">
        <f t="shared" si="1"/>
        <v>0</v>
      </c>
    </row>
    <row r="8" spans="1:11" x14ac:dyDescent="0.2">
      <c r="A8" s="10" t="s">
        <v>45752</v>
      </c>
      <c r="B8">
        <f>AVERAGE(SummaryRelationship!B8,SummaryAITA!B8)</f>
        <v>23.66888888888889</v>
      </c>
      <c r="C8">
        <f>AVERAGE(SummaryRelationship!C8,SummaryAITA!C8)</f>
        <v>12.933194444444444</v>
      </c>
      <c r="D8">
        <f>AVERAGE(SummaryRelationship!D8,SummaryAITA!D8)</f>
        <v>13.708396464646466</v>
      </c>
      <c r="E8">
        <f>AVERAGE(SummaryRelationship!E8,SummaryAITA!E8)</f>
        <v>4.6946581196581194</v>
      </c>
    </row>
    <row r="9" spans="1:11" x14ac:dyDescent="0.2">
      <c r="A9" s="10" t="s">
        <v>45743</v>
      </c>
      <c r="B9" t="e">
        <f>AVERAGE(SummaryRelationship!B9,SummaryAITA!B9)</f>
        <v>#DIV/0!</v>
      </c>
      <c r="C9" t="e">
        <f>AVERAGE(SummaryRelationship!C9,SummaryAITA!C9)</f>
        <v>#DIV/0!</v>
      </c>
      <c r="D9" t="e">
        <f>AVERAGE(SummaryRelationship!D9,SummaryAITA!D9)</f>
        <v>#DIV/0!</v>
      </c>
      <c r="E9" t="e">
        <f>AVERAGE(SummaryRelationship!E9,SummaryAITA!E9)</f>
        <v>#DIV/0!</v>
      </c>
      <c r="G9" s="8" t="s">
        <v>1383</v>
      </c>
      <c r="H9" s="8"/>
      <c r="I9" s="8"/>
      <c r="J9" s="8"/>
      <c r="K9" s="8"/>
    </row>
    <row r="10" spans="1:11" x14ac:dyDescent="0.2">
      <c r="A10" s="10" t="s">
        <v>45753</v>
      </c>
      <c r="B10" t="e">
        <f>AVERAGE(SummaryRelationship!B10,SummaryAITA!B10)</f>
        <v>#DIV/0!</v>
      </c>
      <c r="C10" t="e">
        <f>AVERAGE(SummaryRelationship!C10,SummaryAITA!C10)</f>
        <v>#DIV/0!</v>
      </c>
      <c r="D10" t="e">
        <f>AVERAGE(SummaryRelationship!D10,SummaryAITA!D10)</f>
        <v>#DIV/0!</v>
      </c>
      <c r="E10" t="e">
        <f>AVERAGE(SummaryRelationship!E10,SummaryAITA!E10)</f>
        <v>#DIV/0!</v>
      </c>
      <c r="H10" s="10" t="s">
        <v>1393</v>
      </c>
      <c r="I10" s="10" t="s">
        <v>45741</v>
      </c>
      <c r="J10" s="10" t="s">
        <v>45742</v>
      </c>
      <c r="K10" s="10" t="s">
        <v>45743</v>
      </c>
    </row>
    <row r="11" spans="1:11" x14ac:dyDescent="0.2">
      <c r="G11" s="10" t="s">
        <v>1390</v>
      </c>
      <c r="H11" s="4">
        <f>AVERAGE(SummaryRelationship!H11,SummaryAITA!H11)</f>
        <v>7.5051415943505756E-2</v>
      </c>
      <c r="I11" s="4">
        <f>AVERAGE(SummaryRelationship!I11,SummaryAITA!I11)</f>
        <v>6.0943608124751289E-2</v>
      </c>
      <c r="J11" s="4">
        <f>AVERAGE(SummaryRelationship!J11,SummaryAITA!J11)</f>
        <v>8.1710232360769297E-2</v>
      </c>
      <c r="K11" s="4" t="e">
        <f>AVERAGE(SummaryRelationship!K11,SummaryAITA!K11)</f>
        <v>#DIV/0!</v>
      </c>
    </row>
    <row r="12" spans="1:11" x14ac:dyDescent="0.2">
      <c r="G12" s="10" t="s">
        <v>1391</v>
      </c>
      <c r="H12" s="4"/>
      <c r="I12" s="4"/>
      <c r="J12" s="4"/>
      <c r="K12" s="4"/>
    </row>
    <row r="13" spans="1:11" x14ac:dyDescent="0.2">
      <c r="A13" s="8" t="s">
        <v>35981</v>
      </c>
      <c r="B13" s="8"/>
      <c r="C13" s="8"/>
      <c r="D13" s="8"/>
      <c r="E13" s="8"/>
      <c r="G13" s="6" t="s">
        <v>1386</v>
      </c>
      <c r="H13" s="4">
        <f>SUM(SummaryRelationship!H13,SummaryAITA!H13)</f>
        <v>163</v>
      </c>
      <c r="I13" s="4">
        <f>SUM(SummaryRelationship!I13,SummaryAITA!I13)</f>
        <v>62</v>
      </c>
      <c r="J13" s="4">
        <f>SUM(SummaryRelationship!J13,SummaryAITA!J13)</f>
        <v>99</v>
      </c>
      <c r="K13" s="4">
        <f>SUM(SummaryRelationship!K13,SummaryAITA!K13)</f>
        <v>2</v>
      </c>
    </row>
    <row r="14" spans="1:11" x14ac:dyDescent="0.2">
      <c r="B14" s="10" t="s">
        <v>1393</v>
      </c>
      <c r="C14" s="10" t="s">
        <v>45741</v>
      </c>
      <c r="D14" s="10" t="s">
        <v>45742</v>
      </c>
      <c r="E14" s="10" t="s">
        <v>45743</v>
      </c>
      <c r="G14" s="10" t="s">
        <v>45744</v>
      </c>
      <c r="H14">
        <f>H13/H3</f>
        <v>0.64940239043824699</v>
      </c>
      <c r="I14">
        <f>I13/I3</f>
        <v>0.6262626262626263</v>
      </c>
      <c r="J14">
        <f>J13/J3</f>
        <v>0.66442953020134232</v>
      </c>
      <c r="K14">
        <f>K13/K3</f>
        <v>1</v>
      </c>
    </row>
    <row r="15" spans="1:11" x14ac:dyDescent="0.2">
      <c r="A15" s="10" t="s">
        <v>45740</v>
      </c>
      <c r="B15">
        <f>SummaryRelationship!H3</f>
        <v>168</v>
      </c>
      <c r="C15">
        <f>SummaryRelationship!I3</f>
        <v>64</v>
      </c>
      <c r="D15">
        <f>SummaryRelationship!J3</f>
        <v>103</v>
      </c>
      <c r="E15">
        <f>SummaryRelationship!K3</f>
        <v>1</v>
      </c>
      <c r="G15" s="7" t="s">
        <v>1387</v>
      </c>
      <c r="H15" s="4">
        <f>SUM(SummaryRelationship!H15,SummaryAITA!H15)</f>
        <v>16</v>
      </c>
      <c r="I15" s="4">
        <f>SUM(SummaryRelationship!I15,SummaryAITA!I15)</f>
        <v>8</v>
      </c>
      <c r="J15" s="4">
        <f>SUM(SummaryRelationship!J15,SummaryAITA!J15)</f>
        <v>8</v>
      </c>
      <c r="K15" s="4">
        <f>SUM(SummaryRelationship!K15,SummaryAITA!K15)</f>
        <v>0</v>
      </c>
    </row>
    <row r="16" spans="1:11" x14ac:dyDescent="0.2">
      <c r="A16" s="10" t="s">
        <v>45737</v>
      </c>
      <c r="B16">
        <f>SummaryRelationship!H4</f>
        <v>140</v>
      </c>
      <c r="C16">
        <f>SummaryRelationship!I4</f>
        <v>50</v>
      </c>
      <c r="D16">
        <f>SummaryRelationship!J4</f>
        <v>90</v>
      </c>
      <c r="E16">
        <f>SummaryRelationship!K4</f>
        <v>0</v>
      </c>
      <c r="G16" s="10" t="s">
        <v>45745</v>
      </c>
      <c r="H16">
        <f>H15/H3</f>
        <v>6.3745019920318724E-2</v>
      </c>
      <c r="I16">
        <f>I15/I3</f>
        <v>8.0808080808080815E-2</v>
      </c>
      <c r="J16">
        <f>J15/J3</f>
        <v>5.3691275167785234E-2</v>
      </c>
      <c r="K16">
        <f>K15/K3</f>
        <v>0</v>
      </c>
    </row>
    <row r="17" spans="1:11" x14ac:dyDescent="0.2">
      <c r="B17" s="10" t="s">
        <v>1393</v>
      </c>
      <c r="C17" s="10" t="s">
        <v>45741</v>
      </c>
      <c r="D17" s="10" t="s">
        <v>45742</v>
      </c>
      <c r="E17" s="10" t="s">
        <v>45743</v>
      </c>
      <c r="G17" s="8" t="s">
        <v>45747</v>
      </c>
      <c r="H17" s="4">
        <f>SUM(SummaryRelationship!H17,SummaryAITA!H17)</f>
        <v>72</v>
      </c>
      <c r="I17" s="4">
        <f>SUM(SummaryRelationship!I17,SummaryAITA!I17)</f>
        <v>29</v>
      </c>
      <c r="J17" s="4">
        <f>SUM(SummaryRelationship!J17,SummaryAITA!J17)</f>
        <v>42</v>
      </c>
      <c r="K17" s="4">
        <f>SUM(SummaryRelationship!K17,SummaryAITA!K17)</f>
        <v>0</v>
      </c>
    </row>
    <row r="18" spans="1:11" x14ac:dyDescent="0.2">
      <c r="A18" s="10" t="s">
        <v>45739</v>
      </c>
      <c r="B18">
        <f>SummaryAITA!H3</f>
        <v>83</v>
      </c>
      <c r="C18">
        <f>SummaryAITA!I3</f>
        <v>35</v>
      </c>
      <c r="D18">
        <f>SummaryAITA!J3</f>
        <v>46</v>
      </c>
      <c r="E18">
        <f>SummaryAITA!K3</f>
        <v>1</v>
      </c>
      <c r="G18" s="10" t="s">
        <v>45746</v>
      </c>
      <c r="H18">
        <f>H17/H3</f>
        <v>0.28685258964143429</v>
      </c>
      <c r="I18">
        <f>I17/I3</f>
        <v>0.29292929292929293</v>
      </c>
      <c r="J18">
        <f>J17/J3</f>
        <v>0.28187919463087246</v>
      </c>
      <c r="K18">
        <f>K17/K3</f>
        <v>0</v>
      </c>
    </row>
    <row r="19" spans="1:11" x14ac:dyDescent="0.2">
      <c r="A19" s="10" t="s">
        <v>45738</v>
      </c>
      <c r="B19">
        <f>SummaryAITA!H4</f>
        <v>82</v>
      </c>
      <c r="C19">
        <f>SummaryAITA!I4</f>
        <v>35</v>
      </c>
      <c r="D19">
        <f>SummaryAITA!J4</f>
        <v>45</v>
      </c>
      <c r="E19">
        <f>SummaryAITA!K4</f>
        <v>1</v>
      </c>
    </row>
    <row r="20" spans="1:11" x14ac:dyDescent="0.2">
      <c r="G20" s="8" t="s">
        <v>1389</v>
      </c>
      <c r="H20" s="8"/>
      <c r="I20" s="8"/>
      <c r="J20" s="8"/>
      <c r="K20" s="8"/>
    </row>
    <row r="21" spans="1:11" x14ac:dyDescent="0.2">
      <c r="B21">
        <f>140+(0.1*140)</f>
        <v>154</v>
      </c>
      <c r="H21" s="10" t="s">
        <v>1393</v>
      </c>
      <c r="I21" s="10" t="s">
        <v>45741</v>
      </c>
      <c r="J21" s="10" t="s">
        <v>45742</v>
      </c>
      <c r="K21" s="10" t="s">
        <v>45743</v>
      </c>
    </row>
    <row r="22" spans="1:11" x14ac:dyDescent="0.2">
      <c r="B22">
        <f>140-(0.1*140)</f>
        <v>126</v>
      </c>
      <c r="E22">
        <f>251-222</f>
        <v>29</v>
      </c>
      <c r="G22" s="10" t="s">
        <v>1390</v>
      </c>
      <c r="H22" s="4">
        <f>AVERAGE(SummaryRelationship!H22,SummaryAITA!H22)</f>
        <v>0.109578440267737</v>
      </c>
      <c r="I22" s="4">
        <f>AVERAGE(SummaryRelationship!I22,SummaryAITA!I22)</f>
        <v>0.1106087832042114</v>
      </c>
      <c r="J22" s="4">
        <f>AVERAGE(SummaryRelationship!J22,SummaryAITA!J22)</f>
        <v>0.10740902935389714</v>
      </c>
      <c r="K22" s="4" t="e">
        <f>AVERAGE(SummaryRelationship!K22,SummaryAITA!K22)</f>
        <v>#DIV/0!</v>
      </c>
    </row>
    <row r="23" spans="1:11" x14ac:dyDescent="0.2">
      <c r="G23" s="10" t="s">
        <v>1392</v>
      </c>
      <c r="H23" s="4">
        <f>SUM(SummaryRelationship!H23,SummaryAITA!H23)</f>
        <v>13</v>
      </c>
      <c r="I23" s="4">
        <f>SUM(SummaryRelationship!I23,SummaryAITA!I23)</f>
        <v>5</v>
      </c>
      <c r="J23" s="4">
        <f>SUM(SummaryRelationship!J23,SummaryAITA!J23)</f>
        <v>8</v>
      </c>
      <c r="K23" s="4">
        <f>SUM(SummaryRelationship!K23,SummaryAITA!K23)</f>
        <v>0</v>
      </c>
    </row>
    <row r="24" spans="1:11" x14ac:dyDescent="0.2">
      <c r="G24" s="10" t="s">
        <v>45748</v>
      </c>
      <c r="H24">
        <f>H22/H3</f>
        <v>4.3656749110652189E-4</v>
      </c>
      <c r="I24">
        <f>I23/I3</f>
        <v>5.0505050505050504E-2</v>
      </c>
      <c r="J24">
        <f>J22/J3</f>
        <v>7.2086596881810159E-4</v>
      </c>
      <c r="K24">
        <f>K23/K3</f>
        <v>0</v>
      </c>
    </row>
    <row r="29" spans="1:11" x14ac:dyDescent="0.2">
      <c r="B29" t="e">
        <f>TTEST(#REF!,#REF!,2,2)</f>
        <v>#REF!</v>
      </c>
      <c r="C29" t="e">
        <f>TTEST(#REF!,#REF!,2,2)</f>
        <v>#REF!</v>
      </c>
      <c r="D29" t="e">
        <f>TTEST(#REF!,#REF!,2,2)</f>
        <v>#REF!</v>
      </c>
      <c r="E29" t="e">
        <f>TTEST(#REF!,#REF!,2,2)</f>
        <v>#REF!</v>
      </c>
      <c r="G29" t="e">
        <f>TTEST(#REF!,#REF!,2,2)</f>
        <v>#REF!</v>
      </c>
      <c r="H29" t="e">
        <f>TTEST(#REF!,#REF!,2,2)</f>
        <v>#REF!</v>
      </c>
    </row>
    <row r="31" spans="1:11" x14ac:dyDescent="0.2">
      <c r="G31" t="s">
        <v>1383</v>
      </c>
    </row>
    <row r="32" spans="1:11" x14ac:dyDescent="0.2">
      <c r="H32" t="s">
        <v>1393</v>
      </c>
      <c r="I32" t="s">
        <v>45741</v>
      </c>
      <c r="J32" t="s">
        <v>45742</v>
      </c>
      <c r="K32" t="s">
        <v>45743</v>
      </c>
    </row>
    <row r="35" spans="7:11" x14ac:dyDescent="0.2">
      <c r="G35" t="s">
        <v>1386</v>
      </c>
      <c r="I35">
        <v>62</v>
      </c>
      <c r="J35">
        <v>99</v>
      </c>
      <c r="K35">
        <v>2</v>
      </c>
    </row>
    <row r="37" spans="7:11" x14ac:dyDescent="0.2">
      <c r="G37" t="s">
        <v>1387</v>
      </c>
      <c r="I37">
        <v>8</v>
      </c>
      <c r="J37">
        <v>8</v>
      </c>
      <c r="K37">
        <v>0</v>
      </c>
    </row>
    <row r="39" spans="7:11" x14ac:dyDescent="0.2">
      <c r="G39" t="s">
        <v>45747</v>
      </c>
      <c r="I39">
        <v>29</v>
      </c>
      <c r="J39">
        <v>42</v>
      </c>
      <c r="K39">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C8DB4-E17F-F54D-B957-BAEFDAAA8473}">
  <dimension ref="A1:K24"/>
  <sheetViews>
    <sheetView workbookViewId="0">
      <selection activeCell="B3" sqref="B3"/>
    </sheetView>
  </sheetViews>
  <sheetFormatPr baseColWidth="10" defaultRowHeight="15" x14ac:dyDescent="0.2"/>
  <cols>
    <col min="1" max="1" width="21.33203125" customWidth="1"/>
    <col min="2" max="2" width="17.5" customWidth="1"/>
    <col min="5" max="5" width="13.6640625" customWidth="1"/>
  </cols>
  <sheetData>
    <row r="1" spans="1:11" x14ac:dyDescent="0.2">
      <c r="A1" s="8" t="s">
        <v>1385</v>
      </c>
      <c r="B1" s="8"/>
      <c r="C1" s="8"/>
      <c r="D1" s="8"/>
      <c r="E1" s="8"/>
      <c r="G1" s="8" t="s">
        <v>1391</v>
      </c>
      <c r="H1" s="8"/>
      <c r="I1" s="8"/>
      <c r="J1" s="8"/>
      <c r="K1" s="8"/>
    </row>
    <row r="2" spans="1:11" x14ac:dyDescent="0.2">
      <c r="B2" s="10" t="s">
        <v>1384</v>
      </c>
      <c r="C2" s="10" t="s">
        <v>32</v>
      </c>
      <c r="D2" s="10" t="s">
        <v>33</v>
      </c>
      <c r="E2" s="10" t="s">
        <v>34</v>
      </c>
      <c r="H2" s="10" t="s">
        <v>1393</v>
      </c>
      <c r="I2" s="10" t="s">
        <v>43</v>
      </c>
      <c r="J2" s="10" t="s">
        <v>42</v>
      </c>
      <c r="K2" s="10" t="s">
        <v>441</v>
      </c>
    </row>
    <row r="3" spans="1:11" x14ac:dyDescent="0.2">
      <c r="A3" s="10" t="s">
        <v>1393</v>
      </c>
      <c r="B3">
        <f>AVERAGE('Relationship FEB 21'!AQ5)</f>
        <v>10.207920792079207</v>
      </c>
      <c r="C3">
        <f>AVERAGE('Relationship FEB 21'!AR5)</f>
        <v>6.3879781420765029</v>
      </c>
      <c r="D3">
        <f>AVERAGE('Relationship FEB 21'!AS5)</f>
        <v>4.8360655737704921</v>
      </c>
      <c r="E3">
        <f>AVERAGE('Relationship FEB 21'!AT5)</f>
        <v>1.3715846994535519</v>
      </c>
      <c r="G3" s="10" t="s">
        <v>1393</v>
      </c>
      <c r="H3">
        <f>SUM('Relationship FEB 21'!AW5)</f>
        <v>168</v>
      </c>
      <c r="I3">
        <f>SUM('Relationship FEB 21'!AX5)</f>
        <v>64</v>
      </c>
      <c r="J3">
        <f>SUM('Relationship FEB 21'!AY5)</f>
        <v>103</v>
      </c>
      <c r="K3">
        <f>SUM('Relationship FEB 21'!AZ5)</f>
        <v>1</v>
      </c>
    </row>
    <row r="4" spans="1:11" x14ac:dyDescent="0.2">
      <c r="A4" s="10" t="s">
        <v>1394</v>
      </c>
      <c r="B4">
        <f>AVERAGE('Relationship FEB 21'!AQ6)</f>
        <v>14.728571428571428</v>
      </c>
      <c r="C4">
        <f>AVERAGE('Relationship FEB 21'!AR6)</f>
        <v>8.35</v>
      </c>
      <c r="D4">
        <f>AVERAGE('Relationship FEB 21'!AS6)</f>
        <v>11.346153846153847</v>
      </c>
      <c r="E4">
        <f>AVERAGE('Relationship FEB 21'!AT6)</f>
        <v>3.921875</v>
      </c>
      <c r="G4" s="10" t="s">
        <v>1395</v>
      </c>
      <c r="H4">
        <f>SUM('Relationship FEB 21'!AW6)</f>
        <v>140</v>
      </c>
      <c r="I4">
        <f>SUM('Relationship FEB 21'!AX6)</f>
        <v>50</v>
      </c>
      <c r="J4">
        <f>SUM('Relationship FEB 21'!AY6)</f>
        <v>90</v>
      </c>
      <c r="K4">
        <f>SUM('Relationship FEB 21'!AZ6)</f>
        <v>0</v>
      </c>
    </row>
    <row r="5" spans="1:11" x14ac:dyDescent="0.2">
      <c r="A5" s="10" t="s">
        <v>43</v>
      </c>
      <c r="B5">
        <f>AVERAGE('Relationship FEB 21'!AQ7)</f>
        <v>19.828125</v>
      </c>
      <c r="C5">
        <f>AVERAGE('Relationship FEB 21'!AR7)</f>
        <v>12.1875</v>
      </c>
      <c r="D5">
        <f>AVERAGE('Relationship FEB 21'!AS7)</f>
        <v>7.515625</v>
      </c>
      <c r="E5">
        <f>AVERAGE('Relationship FEB 21'!AT7)</f>
        <v>1.46875</v>
      </c>
      <c r="G5" s="10" t="s">
        <v>2573</v>
      </c>
      <c r="H5">
        <f>H4/H3</f>
        <v>0.83333333333333337</v>
      </c>
      <c r="I5">
        <f t="shared" ref="I5:K5" si="0">I4/I3</f>
        <v>0.78125</v>
      </c>
      <c r="J5">
        <f t="shared" si="0"/>
        <v>0.87378640776699024</v>
      </c>
      <c r="K5">
        <f t="shared" si="0"/>
        <v>0</v>
      </c>
    </row>
    <row r="6" spans="1:11" x14ac:dyDescent="0.2">
      <c r="A6" s="10" t="s">
        <v>2576</v>
      </c>
      <c r="B6">
        <f>AVERAGE('Relationship FEB 21'!AQ8)</f>
        <v>25.38</v>
      </c>
      <c r="C6">
        <f>AVERAGE('Relationship FEB 21'!AR8)</f>
        <v>15.6</v>
      </c>
      <c r="D6">
        <f>AVERAGE('Relationship FEB 21'!AS8)</f>
        <v>14.575757575757576</v>
      </c>
      <c r="E6">
        <f>AVERAGE('Relationship FEB 21'!AT8)</f>
        <v>3.3571428571428572</v>
      </c>
      <c r="G6" s="10" t="s">
        <v>1396</v>
      </c>
      <c r="H6">
        <f>SUM('Relationship FEB 21'!AW8)</f>
        <v>64</v>
      </c>
      <c r="I6">
        <f>SUM('Relationship FEB 21'!AX8)</f>
        <v>28</v>
      </c>
      <c r="J6">
        <f>SUM('Relationship FEB 21'!AY8)</f>
        <v>36</v>
      </c>
      <c r="K6">
        <f>SUM('Relationship FEB 21'!AZ8)</f>
        <v>0</v>
      </c>
    </row>
    <row r="7" spans="1:11" x14ac:dyDescent="0.2">
      <c r="A7" s="10" t="s">
        <v>42</v>
      </c>
      <c r="B7">
        <f>AVERAGE('Relationship FEB 21'!AQ9)</f>
        <v>7.6990291262135919</v>
      </c>
      <c r="C7">
        <f>AVERAGE('Relationship FEB 21'!AR9)</f>
        <v>3.7766990291262137</v>
      </c>
      <c r="D7">
        <f>AVERAGE('Relationship FEB 21'!AS9)</f>
        <v>3.9223300970873787</v>
      </c>
      <c r="E7">
        <f>AVERAGE('Relationship FEB 21'!AT9)</f>
        <v>1.5242718446601942</v>
      </c>
      <c r="G7" s="10" t="s">
        <v>2573</v>
      </c>
      <c r="H7">
        <f>H6/H3</f>
        <v>0.38095238095238093</v>
      </c>
      <c r="I7">
        <f t="shared" ref="I7:K7" si="1">I6/I3</f>
        <v>0.4375</v>
      </c>
      <c r="J7">
        <f t="shared" si="1"/>
        <v>0.34951456310679613</v>
      </c>
      <c r="K7">
        <f t="shared" si="1"/>
        <v>0</v>
      </c>
    </row>
    <row r="8" spans="1:11" x14ac:dyDescent="0.2">
      <c r="A8" s="10" t="s">
        <v>2575</v>
      </c>
      <c r="B8">
        <f>AVERAGE('Relationship FEB 21'!AQ10)</f>
        <v>8.8111111111111118</v>
      </c>
      <c r="C8">
        <f>AVERAGE('Relationship FEB 21'!AR10)</f>
        <v>4.322222222222222</v>
      </c>
      <c r="D8">
        <f>AVERAGE('Relationship FEB 21'!AS10)</f>
        <v>8.9777777777777779</v>
      </c>
      <c r="E8">
        <f>AVERAGE('Relationship FEB 21'!AT10)</f>
        <v>4.3611111111111107</v>
      </c>
    </row>
    <row r="9" spans="1:11" x14ac:dyDescent="0.2">
      <c r="A9" s="10" t="s">
        <v>441</v>
      </c>
      <c r="B9" t="e">
        <f>AVERAGE('Relationship FEB 21'!AQ11,'AITA FEB 22'!AQ11,'AITA FEB 23'!AQ11)</f>
        <v>#DIV/0!</v>
      </c>
      <c r="C9" t="e">
        <f>AVERAGE('Relationship FEB 21'!AR11,'AITA FEB 22'!AR11,'AITA FEB 23'!AR11)</f>
        <v>#DIV/0!</v>
      </c>
      <c r="D9" t="e">
        <f>AVERAGE('Relationship FEB 21'!AS11,'AITA FEB 22'!AS11,'AITA FEB 23'!AS11)</f>
        <v>#DIV/0!</v>
      </c>
      <c r="E9" t="e">
        <f>AVERAGE('Relationship FEB 21'!AT11,'AITA FEB 22'!AT11,'AITA FEB 23'!AT11)</f>
        <v>#DIV/0!</v>
      </c>
      <c r="G9" s="8" t="s">
        <v>1383</v>
      </c>
      <c r="H9" s="8"/>
      <c r="I9" s="8"/>
      <c r="J9" s="8"/>
      <c r="K9" s="8"/>
    </row>
    <row r="10" spans="1:11" x14ac:dyDescent="0.2">
      <c r="A10" s="10" t="s">
        <v>2577</v>
      </c>
      <c r="B10" t="e">
        <f>AVERAGE('Relationship FEB 21'!AQ12,'AITA FEB 22'!AQ12,'AITA FEB 23'!AQ12)</f>
        <v>#DIV/0!</v>
      </c>
      <c r="C10" t="e">
        <f>AVERAGE('Relationship FEB 21'!AR12,'AITA FEB 22'!AR12,'AITA FEB 23'!AR12)</f>
        <v>#DIV/0!</v>
      </c>
      <c r="D10" t="e">
        <f>AVERAGE('Relationship FEB 21'!AS12,'AITA FEB 22'!AS12,'AITA FEB 23'!AS12)</f>
        <v>#DIV/0!</v>
      </c>
      <c r="E10" t="e">
        <f>AVERAGE('Relationship FEB 21'!AT12,'AITA FEB 22'!AT12,'AITA FEB 23'!AT12)</f>
        <v>#DIV/0!</v>
      </c>
      <c r="H10" s="10" t="s">
        <v>1393</v>
      </c>
      <c r="I10" s="10" t="s">
        <v>43</v>
      </c>
      <c r="J10" s="10" t="s">
        <v>42</v>
      </c>
      <c r="K10" s="10" t="s">
        <v>441</v>
      </c>
    </row>
    <row r="11" spans="1:11" x14ac:dyDescent="0.2">
      <c r="G11" s="10" t="s">
        <v>1390</v>
      </c>
      <c r="H11" s="4">
        <f>AVERAGE('Relationship FEB 21'!AW13)</f>
        <v>8.4178796830634978E-2</v>
      </c>
      <c r="I11" s="4">
        <f>AVERAGE('Relationship FEB 21'!AX13)</f>
        <v>7.0792826819446653E-2</v>
      </c>
      <c r="J11" s="4">
        <f>AVERAGE('Relationship FEB 21'!AY13)</f>
        <v>9.2655112530433639E-2</v>
      </c>
      <c r="K11" s="4">
        <f>AVERAGE('Relationship FEB 21'!AZ13)</f>
        <v>6.7820360467419294E-2</v>
      </c>
    </row>
    <row r="12" spans="1:11" x14ac:dyDescent="0.2">
      <c r="G12" s="10" t="s">
        <v>1391</v>
      </c>
      <c r="H12" s="4"/>
      <c r="I12" s="4"/>
      <c r="J12" s="4"/>
      <c r="K12" s="4"/>
    </row>
    <row r="13" spans="1:11" x14ac:dyDescent="0.2">
      <c r="G13" s="6" t="s">
        <v>1386</v>
      </c>
      <c r="H13" s="4">
        <f>SUM('Relationship FEB 21'!AW15)</f>
        <v>110</v>
      </c>
      <c r="I13" s="4">
        <f>SUM('Relationship FEB 21'!AX15)</f>
        <v>41</v>
      </c>
      <c r="J13" s="4">
        <f>SUM('Relationship FEB 21'!AY15)</f>
        <v>68</v>
      </c>
      <c r="K13" s="4">
        <f>SUM('Relationship FEB 21'!AZ15)</f>
        <v>1</v>
      </c>
    </row>
    <row r="14" spans="1:11" x14ac:dyDescent="0.2">
      <c r="G14" s="10" t="s">
        <v>2574</v>
      </c>
      <c r="H14">
        <f>H13/H3</f>
        <v>0.65476190476190477</v>
      </c>
      <c r="I14">
        <f>I13/I3</f>
        <v>0.640625</v>
      </c>
      <c r="J14">
        <f>J13/J3</f>
        <v>0.66019417475728159</v>
      </c>
      <c r="K14">
        <f>K13/K3</f>
        <v>1</v>
      </c>
    </row>
    <row r="15" spans="1:11" x14ac:dyDescent="0.2">
      <c r="G15" s="7" t="s">
        <v>1387</v>
      </c>
      <c r="H15" s="4">
        <f>SUM('Relationship FEB 21'!AW17)</f>
        <v>10</v>
      </c>
      <c r="I15" s="4">
        <f>SUM('Relationship FEB 21'!AX17)</f>
        <v>4</v>
      </c>
      <c r="J15" s="4">
        <f>SUM('Relationship FEB 21'!AY17)</f>
        <v>6</v>
      </c>
      <c r="K15" s="4">
        <f>SUM('Relationship FEB 21'!AZ17)</f>
        <v>0</v>
      </c>
    </row>
    <row r="16" spans="1:11" x14ac:dyDescent="0.2">
      <c r="G16" s="10" t="s">
        <v>2574</v>
      </c>
      <c r="H16">
        <f>H15/H3</f>
        <v>5.9523809523809521E-2</v>
      </c>
      <c r="I16">
        <f>I15/I3</f>
        <v>6.25E-2</v>
      </c>
      <c r="J16">
        <f>J15/J3</f>
        <v>5.8252427184466021E-2</v>
      </c>
      <c r="K16">
        <f>K15/K3</f>
        <v>0</v>
      </c>
    </row>
    <row r="17" spans="7:11" x14ac:dyDescent="0.2">
      <c r="G17" s="8" t="s">
        <v>1388</v>
      </c>
      <c r="H17" s="4">
        <f>SUM('Relationship FEB 21'!AW19)</f>
        <v>48</v>
      </c>
      <c r="I17" s="4">
        <f>SUM('Relationship FEB 21'!AX19)</f>
        <v>19</v>
      </c>
      <c r="J17" s="4">
        <f>SUM('Relationship FEB 21'!AY19)</f>
        <v>29</v>
      </c>
      <c r="K17" s="4">
        <f>SUM('Relationship FEB 21'!AZ19)</f>
        <v>0</v>
      </c>
    </row>
    <row r="18" spans="7:11" x14ac:dyDescent="0.2">
      <c r="G18" s="10" t="s">
        <v>2574</v>
      </c>
      <c r="H18">
        <f>H17/H3</f>
        <v>0.2857142857142857</v>
      </c>
      <c r="I18">
        <f>I17/I3</f>
        <v>0.296875</v>
      </c>
      <c r="J18">
        <f>J17/J3</f>
        <v>0.28155339805825241</v>
      </c>
      <c r="K18">
        <f>K17/K3</f>
        <v>0</v>
      </c>
    </row>
    <row r="20" spans="7:11" x14ac:dyDescent="0.2">
      <c r="G20" s="8" t="s">
        <v>1389</v>
      </c>
      <c r="H20" s="8"/>
      <c r="I20" s="8"/>
      <c r="J20" s="8"/>
      <c r="K20" s="8"/>
    </row>
    <row r="21" spans="7:11" x14ac:dyDescent="0.2">
      <c r="H21" s="10" t="s">
        <v>1393</v>
      </c>
      <c r="I21" s="10" t="s">
        <v>43</v>
      </c>
      <c r="J21" s="10" t="s">
        <v>42</v>
      </c>
      <c r="K21" s="10" t="s">
        <v>441</v>
      </c>
    </row>
    <row r="22" spans="7:11" x14ac:dyDescent="0.2">
      <c r="G22" s="10" t="s">
        <v>1390</v>
      </c>
      <c r="H22" s="4">
        <f>AVERAGE('Relationship FEB 21'!AW24)</f>
        <v>9.0566220011395082E-2</v>
      </c>
      <c r="I22" s="4">
        <f>AVERAGE('Relationship FEB 21'!AX24)</f>
        <v>0.10220507344939145</v>
      </c>
      <c r="J22" s="4">
        <f>AVERAGE('Relationship FEB 21'!AY24)</f>
        <v>8.4192917011201213E-2</v>
      </c>
      <c r="K22" s="4">
        <f>AVERAGE('Relationship FEB 21'!AZ24)</f>
        <v>2.1298089995980258E-3</v>
      </c>
    </row>
    <row r="23" spans="7:11" x14ac:dyDescent="0.2">
      <c r="G23" s="10" t="s">
        <v>1392</v>
      </c>
      <c r="H23" s="4">
        <f>SUM('Relationship FEB 21'!AW25)</f>
        <v>11</v>
      </c>
      <c r="I23" s="4">
        <f>SUM('Relationship FEB 21'!AX25)</f>
        <v>5</v>
      </c>
      <c r="J23" s="4">
        <f>SUM('Relationship FEB 21'!AY25)</f>
        <v>6</v>
      </c>
      <c r="K23" s="4">
        <f>SUM('Relationship FEB 21'!AZ25)</f>
        <v>0</v>
      </c>
    </row>
    <row r="24" spans="7:11" x14ac:dyDescent="0.2">
      <c r="G24" s="10" t="s">
        <v>2573</v>
      </c>
      <c r="H24">
        <f>H22/H3</f>
        <v>5.3908464292497075E-4</v>
      </c>
      <c r="I24">
        <f>I23/I3</f>
        <v>7.8125E-2</v>
      </c>
      <c r="J24">
        <f>J22/J3</f>
        <v>8.1740696127379821E-4</v>
      </c>
      <c r="K24">
        <f>K23/K3</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7AC1D-43FC-DC4E-9ADC-49711F8AECB9}">
  <dimension ref="A1:T24"/>
  <sheetViews>
    <sheetView tabSelected="1" topLeftCell="H1" workbookViewId="0">
      <selection activeCell="R2" sqref="R2"/>
    </sheetView>
  </sheetViews>
  <sheetFormatPr baseColWidth="10" defaultRowHeight="15" x14ac:dyDescent="0.2"/>
  <cols>
    <col min="1" max="1" width="21.33203125" customWidth="1"/>
    <col min="2" max="2" width="17.5" customWidth="1"/>
    <col min="5" max="5" width="13.6640625" customWidth="1"/>
  </cols>
  <sheetData>
    <row r="1" spans="1:20" x14ac:dyDescent="0.2">
      <c r="A1" s="8" t="s">
        <v>1385</v>
      </c>
      <c r="B1" s="8"/>
      <c r="C1" s="8"/>
      <c r="D1" s="8"/>
      <c r="E1" s="8"/>
      <c r="G1" s="8" t="s">
        <v>1391</v>
      </c>
      <c r="H1" s="8"/>
      <c r="I1" s="8"/>
      <c r="J1" s="8"/>
      <c r="K1" s="8"/>
      <c r="M1" s="8" t="s">
        <v>26249</v>
      </c>
      <c r="N1" s="8"/>
      <c r="O1" s="8"/>
      <c r="P1" s="8"/>
      <c r="Q1" s="8"/>
    </row>
    <row r="2" spans="1:20" x14ac:dyDescent="0.2">
      <c r="B2" s="10" t="s">
        <v>1384</v>
      </c>
      <c r="C2" s="10" t="s">
        <v>32</v>
      </c>
      <c r="D2" s="10" t="s">
        <v>33</v>
      </c>
      <c r="E2" s="10" t="s">
        <v>34</v>
      </c>
      <c r="H2" s="10" t="s">
        <v>1393</v>
      </c>
      <c r="I2" s="10" t="s">
        <v>43</v>
      </c>
      <c r="J2" s="10" t="s">
        <v>42</v>
      </c>
      <c r="K2" s="10" t="s">
        <v>441</v>
      </c>
      <c r="N2" s="10" t="s">
        <v>1393</v>
      </c>
      <c r="O2" s="10" t="s">
        <v>43</v>
      </c>
      <c r="P2" s="10" t="s">
        <v>42</v>
      </c>
      <c r="Q2" s="10" t="s">
        <v>441</v>
      </c>
    </row>
    <row r="3" spans="1:20" x14ac:dyDescent="0.2">
      <c r="A3" s="10" t="s">
        <v>1393</v>
      </c>
      <c r="B3">
        <f>AVERAGE('AITA FEB 22'!AQ5,'AITA FEB 23'!AQ5, 'AITA FEB 25'!AQ5, 'AITA FEB 26'!AQ5, 'AITA FEB 27'!AQ5 )</f>
        <v>72.000097579569285</v>
      </c>
      <c r="C3">
        <f>AVERAGE('AITA FEB 22'!AR5,'AITA FEB 23'!AR5, 'AITA FEB 25'!AR5, 'AITA FEB 26'!AR5, 'AITA FEB 27'!AR5 )</f>
        <v>38.583066895368781</v>
      </c>
      <c r="D3">
        <f>AVERAGE('AITA FEB 22'!AS5,'AITA FEB 23'!AS5, 'AITA FEB 25'!AS5, 'AITA FEB 26'!AS5, 'AITA FEB 27'!AS5 )</f>
        <v>33.364200495521246</v>
      </c>
      <c r="E3">
        <f>AVERAGE('AITA FEB 22'!AT5,'AITA FEB 23'!AT5, 'AITA FEB 25'!AT5, 'AITA FEB 26'!AT5, 'AITA FEB 27'!AT5 )</f>
        <v>2.027657327996951</v>
      </c>
      <c r="G3" s="10" t="s">
        <v>1393</v>
      </c>
      <c r="H3">
        <f>SUM('AITA FEB 22'!AW5, 'AITA FEB 23'!AW5, 'AITA FEB 25'!AW5, 'AITA FEB 26'!AW5, 'AITA FEB 27'!AW5)</f>
        <v>83</v>
      </c>
      <c r="I3">
        <f>SUM('AITA FEB 22'!AX5, 'AITA FEB 23'!AX5, 'AITA FEB 25'!AX5, 'AITA FEB 26'!AX5, 'AITA FEB 27'!AX5)</f>
        <v>35</v>
      </c>
      <c r="J3">
        <f>SUM('AITA FEB 22'!AY5, 'AITA FEB 23'!AY5, 'AITA FEB 25'!AY5, 'AITA FEB 26'!AY5, 'AITA FEB 27'!AY5)</f>
        <v>46</v>
      </c>
      <c r="K3">
        <f>SUM('AITA FEB 22'!AZ5, 'AITA FEB 23'!AZ5, 'AITA FEB 25'!AZ5, 'AITA FEB 26'!AZ5, 'AITA FEB 27'!AZ5)</f>
        <v>1</v>
      </c>
      <c r="M3" s="10" t="s">
        <v>1391</v>
      </c>
    </row>
    <row r="4" spans="1:20" x14ac:dyDescent="0.2">
      <c r="A4" s="10" t="s">
        <v>1394</v>
      </c>
      <c r="B4">
        <f>AVERAGE('AITA FEB 22'!AQ6,'AITA FEB 23'!AQ6, 'AITA FEB 25'!AQ6, 'AITA FEB 26'!AQ6, 'AITA FEB 27'!AQ6 )</f>
        <v>85.886559440559452</v>
      </c>
      <c r="C4">
        <f>AVERAGE('AITA FEB 22'!AR6,'AITA FEB 23'!AR6, 'AITA FEB 25'!AR6, 'AITA FEB 26'!AR6, 'AITA FEB 27'!AR6 )</f>
        <v>47.329752913752905</v>
      </c>
      <c r="D4">
        <f>AVERAGE('AITA FEB 22'!AS6,'AITA FEB 23'!AS6, 'AITA FEB 25'!AS6, 'AITA FEB 26'!AS6, 'AITA FEB 27'!AS6 )</f>
        <v>51.430086580086574</v>
      </c>
      <c r="E4">
        <f>AVERAGE('AITA FEB 22'!AT6,'AITA FEB 23'!AT6, 'AITA FEB 25'!AT6, 'AITA FEB 26'!AT6, 'AITA FEB 27'!AT6 )</f>
        <v>4.9796581196581196</v>
      </c>
      <c r="G4" s="10" t="s">
        <v>1395</v>
      </c>
      <c r="H4">
        <f>SUM('AITA FEB 22'!AW6, 'AITA FEB 23'!AW6, 'AITA FEB 25'!AW6, 'AITA FEB 26'!AW6, 'AITA FEB 27'!AW6)</f>
        <v>82</v>
      </c>
      <c r="I4">
        <f>SUM('AITA FEB 22'!AX6, 'AITA FEB 23'!AX6, 'AITA FEB 25'!AX6, 'AITA FEB 26'!AX6, 'AITA FEB 27'!AX6)</f>
        <v>35</v>
      </c>
      <c r="J4">
        <f>SUM('AITA FEB 22'!AY6, 'AITA FEB 23'!AY6, 'AITA FEB 25'!AY6, 'AITA FEB 26'!AY6, 'AITA FEB 27'!AY6)</f>
        <v>45</v>
      </c>
      <c r="K4">
        <f>SUM('AITA FEB 22'!AZ6, 'AITA FEB 23'!AZ6, 'AITA FEB 25'!AZ6, 'AITA FEB 26'!AZ6, 'AITA FEB 27'!AZ6)</f>
        <v>1</v>
      </c>
      <c r="M4" s="6" t="s">
        <v>26250</v>
      </c>
      <c r="N4">
        <f>SUM('AITA FEB 22'!BC6, 'AITA FEB 23'!BC6, 'AITA FEB 25'!BC6, 'AITA FEB 26'!BC6, 'AITA FEB 27'!BC6)</f>
        <v>4</v>
      </c>
      <c r="O4">
        <f>SUM('AITA FEB 22'!BD6, 'AITA FEB 23'!BD6, 'AITA FEB 25'!BD6, 'AITA FEB 26'!BD6, 'AITA FEB 27'!BD6)</f>
        <v>1</v>
      </c>
      <c r="P4">
        <f>SUM('AITA FEB 22'!BE6, 'AITA FEB 23'!BE6, 'AITA FEB 25'!BE6, 'AITA FEB 26'!BE6, 'AITA FEB 27'!BE6)</f>
        <v>3</v>
      </c>
      <c r="Q4">
        <f>SUM('AITA FEB 22'!BF6, 'AITA FEB 23'!BF6, 'AITA FEB 25'!BF6, 'AITA FEB 26'!BF6, 'AITA FEB 27'!BF6)</f>
        <v>0</v>
      </c>
    </row>
    <row r="5" spans="1:20" x14ac:dyDescent="0.2">
      <c r="A5" s="10" t="s">
        <v>43</v>
      </c>
      <c r="B5">
        <f>AVERAGE('AITA FEB 22'!AQ7,'AITA FEB 23'!AQ7, 'AITA FEB 25'!AQ7, 'AITA FEB 26'!AQ7, 'AITA FEB 27'!AQ7 )</f>
        <v>145.32666666666665</v>
      </c>
      <c r="C5">
        <f>AVERAGE('AITA FEB 22'!AR7,'AITA FEB 23'!AR7, 'AITA FEB 25'!AR7, 'AITA FEB 26'!AR7, 'AITA FEB 27'!AR7 )</f>
        <v>80.006666666666689</v>
      </c>
      <c r="D5">
        <f>AVERAGE('AITA FEB 22'!AS7,'AITA FEB 23'!AS7, 'AITA FEB 25'!AS7, 'AITA FEB 26'!AS7, 'AITA FEB 27'!AS7 )</f>
        <v>65.320000000000007</v>
      </c>
      <c r="E5">
        <f>AVERAGE('AITA FEB 22'!AT7,'AITA FEB 23'!AT7, 'AITA FEB 25'!AT7, 'AITA FEB 26'!AT7, 'AITA FEB 27'!AT7 )</f>
        <v>2.5966666666666667</v>
      </c>
      <c r="G5" s="10" t="s">
        <v>2573</v>
      </c>
      <c r="H5">
        <f>H4/H3</f>
        <v>0.98795180722891562</v>
      </c>
      <c r="I5">
        <f t="shared" ref="I5:K5" si="0">I4/I3</f>
        <v>1</v>
      </c>
      <c r="J5">
        <f t="shared" si="0"/>
        <v>0.97826086956521741</v>
      </c>
      <c r="K5">
        <f t="shared" si="0"/>
        <v>1</v>
      </c>
      <c r="M5" s="10" t="s">
        <v>2574</v>
      </c>
      <c r="N5">
        <f>N4/H3</f>
        <v>4.8192771084337352E-2</v>
      </c>
      <c r="O5">
        <f>O4/I3</f>
        <v>2.8571428571428571E-2</v>
      </c>
      <c r="P5">
        <f>P4/J3</f>
        <v>6.5217391304347824E-2</v>
      </c>
      <c r="Q5">
        <f>Q4/K3</f>
        <v>0</v>
      </c>
    </row>
    <row r="6" spans="1:20" x14ac:dyDescent="0.2">
      <c r="A6" s="10" t="s">
        <v>2576</v>
      </c>
      <c r="B6">
        <f>AVERAGE('AITA FEB 22'!AQ8,'AITA FEB 23'!AQ8, 'AITA FEB 25'!AQ8, 'AITA FEB 26'!AQ8, 'AITA FEB 27'!AQ8 )</f>
        <v>145.32666666666665</v>
      </c>
      <c r="C6">
        <f>AVERAGE('AITA FEB 22'!AR8,'AITA FEB 23'!AR8, 'AITA FEB 25'!AR8, 'AITA FEB 26'!AR8, 'AITA FEB 27'!AR8 )</f>
        <v>80.006666666666689</v>
      </c>
      <c r="D6">
        <f>AVERAGE('AITA FEB 22'!AS8,'AITA FEB 23'!AS8, 'AITA FEB 25'!AS8, 'AITA FEB 26'!AS8, 'AITA FEB 27'!AS8 )</f>
        <v>79.950454545454548</v>
      </c>
      <c r="E6">
        <f>AVERAGE('AITA FEB 22'!AT8,'AITA FEB 23'!AT8, 'AITA FEB 25'!AT8, 'AITA FEB 26'!AT8, 'AITA FEB 27'!AT8 )</f>
        <v>4.7028571428571428</v>
      </c>
      <c r="G6" s="10" t="s">
        <v>1396</v>
      </c>
      <c r="H6">
        <f>SUM('AITA FEB 22'!AW8, 'AITA FEB 23'!AW8, 'AITA FEB 25'!AW8, 'AITA FEB 26'!AW8, 'AITA FEB 27'!AW8)</f>
        <v>43</v>
      </c>
      <c r="I6">
        <f>SUM('AITA FEB 22'!AX8, 'AITA FEB 23'!AX8, 'AITA FEB 25'!AX8, 'AITA FEB 26'!AX8, 'AITA FEB 27'!AX8)</f>
        <v>19</v>
      </c>
      <c r="J6">
        <f>SUM('AITA FEB 22'!AY8, 'AITA FEB 23'!AY8, 'AITA FEB 25'!AY8, 'AITA FEB 26'!AY8, 'AITA FEB 27'!AY8)</f>
        <v>24</v>
      </c>
      <c r="K6">
        <f>SUM('AITA FEB 22'!AZ8, 'AITA FEB 23'!AZ8, 'AITA FEB 25'!AZ8, 'AITA FEB 26'!AZ8, 'AITA FEB 27'!AZ8)</f>
        <v>0</v>
      </c>
      <c r="M6" s="7" t="s">
        <v>10596</v>
      </c>
      <c r="N6">
        <f>SUM('AITA FEB 22'!BC8, 'AITA FEB 23'!BC8, 'AITA FEB 25'!BC8, 'AITA FEB 26'!BC8, 'AITA FEB 27'!BC8)</f>
        <v>26</v>
      </c>
      <c r="O6">
        <f>SUM('AITA FEB 22'!BD8, 'AITA FEB 23'!BD8, 'AITA FEB 25'!BD8, 'AITA FEB 26'!BD8, 'AITA FEB 27'!BD8)</f>
        <v>14</v>
      </c>
      <c r="P6">
        <f>SUM('AITA FEB 22'!BE8, 'AITA FEB 23'!BE8, 'AITA FEB 25'!BE8, 'AITA FEB 26'!BE8, 'AITA FEB 27'!BE8)</f>
        <v>12</v>
      </c>
      <c r="Q6">
        <f>SUM('AITA FEB 22'!BF8, 'AITA FEB 23'!BF8, 'AITA FEB 25'!BF8, 'AITA FEB 26'!BF8, 'AITA FEB 27'!BF8)</f>
        <v>0</v>
      </c>
    </row>
    <row r="7" spans="1:20" x14ac:dyDescent="0.2">
      <c r="A7" s="10" t="s">
        <v>42</v>
      </c>
      <c r="B7">
        <f>AVERAGE('AITA FEB 22'!AQ9,'AITA FEB 23'!AQ9, 'AITA FEB 25'!AQ9, 'AITA FEB 26'!AQ9, 'AITA FEB 27'!AQ9 )</f>
        <v>38.13333333333334</v>
      </c>
      <c r="C7">
        <f>AVERAGE('AITA FEB 22'!AR9,'AITA FEB 23'!AR9, 'AITA FEB 25'!AR9, 'AITA FEB 26'!AR9, 'AITA FEB 27'!AR9 )</f>
        <v>21.270833333333332</v>
      </c>
      <c r="D7">
        <f>AVERAGE('AITA FEB 22'!AS9,'AITA FEB 23'!AS9, 'AITA FEB 25'!AS9, 'AITA FEB 26'!AS9, 'AITA FEB 27'!AS9 )</f>
        <v>16.6875</v>
      </c>
      <c r="E7">
        <f>AVERAGE('AITA FEB 22'!AT9,'AITA FEB 23'!AT9, 'AITA FEB 25'!AT9, 'AITA FEB 26'!AT9, 'AITA FEB 27'!AT9 )</f>
        <v>2.2916666666666665</v>
      </c>
      <c r="G7" s="10" t="s">
        <v>2573</v>
      </c>
      <c r="H7">
        <f>H6/H3</f>
        <v>0.51807228915662651</v>
      </c>
      <c r="I7">
        <f t="shared" ref="I7:K7" si="1">I6/I3</f>
        <v>0.54285714285714282</v>
      </c>
      <c r="J7">
        <f t="shared" si="1"/>
        <v>0.52173913043478259</v>
      </c>
      <c r="K7">
        <f t="shared" si="1"/>
        <v>0</v>
      </c>
      <c r="M7" s="10" t="s">
        <v>2574</v>
      </c>
      <c r="N7">
        <f>N6/H3</f>
        <v>0.31325301204819278</v>
      </c>
      <c r="O7">
        <f t="shared" ref="O7:Q7" si="2">O6/I3</f>
        <v>0.4</v>
      </c>
      <c r="P7">
        <f t="shared" si="2"/>
        <v>0.2608695652173913</v>
      </c>
      <c r="Q7">
        <f t="shared" si="2"/>
        <v>0</v>
      </c>
    </row>
    <row r="8" spans="1:20" x14ac:dyDescent="0.2">
      <c r="A8" s="10" t="s">
        <v>2575</v>
      </c>
      <c r="B8">
        <f>AVERAGE('AITA FEB 22'!AQ10,'AITA FEB 23'!AQ10, 'AITA FEB 25'!AQ10, 'AITA FEB 26'!AQ10, 'AITA FEB 27'!AQ10 )</f>
        <v>38.526666666666671</v>
      </c>
      <c r="C8">
        <f>AVERAGE('AITA FEB 22'!AR10,'AITA FEB 23'!AR10, 'AITA FEB 25'!AR10, 'AITA FEB 26'!AR10, 'AITA FEB 27'!AR10 )</f>
        <v>21.544166666666666</v>
      </c>
      <c r="D8">
        <f>AVERAGE('AITA FEB 22'!AS10,'AITA FEB 23'!AS10, 'AITA FEB 25'!AS10, 'AITA FEB 26'!AS10, 'AITA FEB 27'!AS10 )</f>
        <v>18.439015151515154</v>
      </c>
      <c r="E8">
        <f>AVERAGE('AITA FEB 22'!AT10,'AITA FEB 23'!AT10, 'AITA FEB 25'!AT10, 'AITA FEB 26'!AT10, 'AITA FEB 27'!AT10 )</f>
        <v>5.0282051282051281</v>
      </c>
      <c r="M8" s="8" t="s">
        <v>14166</v>
      </c>
      <c r="N8">
        <f>SUM('AITA FEB 22'!BC10, 'AITA FEB 23'!BC10, 'AITA FEB 25'!BC10, 'AITA FEB 26'!BC10, 'AITA FEB 27'!BC10)</f>
        <v>51</v>
      </c>
      <c r="O8">
        <f>SUM('AITA FEB 22'!BD10, 'AITA FEB 23'!BD10, 'AITA FEB 25'!BD10, 'AITA FEB 26'!BD10, 'AITA FEB 27'!BD10)</f>
        <v>20</v>
      </c>
      <c r="P8">
        <f>SUM('AITA FEB 22'!BE10, 'AITA FEB 23'!BE10, 'AITA FEB 25'!BE10, 'AITA FEB 26'!BE10, 'AITA FEB 27'!BE10)</f>
        <v>31</v>
      </c>
      <c r="Q8">
        <f>SUM('AITA FEB 22'!BF10, 'AITA FEB 23'!BF10, 'AITA FEB 25'!BF10, 'AITA FEB 26'!BF10, 'AITA FEB 27'!BF10)</f>
        <v>0</v>
      </c>
      <c r="T8" s="12"/>
    </row>
    <row r="9" spans="1:20" x14ac:dyDescent="0.2">
      <c r="A9" s="10" t="s">
        <v>441</v>
      </c>
      <c r="B9" t="e">
        <f>AVERAGE('AITA FEB 22'!AQ11,'AITA FEB 23'!AQ11, 'AITA FEB 25'!AQ11, 'AITA FEB 26'!AQ11, 'AITA FEB 27'!AQ11 )</f>
        <v>#DIV/0!</v>
      </c>
      <c r="C9" t="e">
        <f>AVERAGE('AITA FEB 22'!AR11,'AITA FEB 23'!AR11, 'AITA FEB 25'!AR11, 'AITA FEB 26'!AR11, 'AITA FEB 27'!AR11 )</f>
        <v>#DIV/0!</v>
      </c>
      <c r="D9" t="e">
        <f>AVERAGE('AITA FEB 22'!AS11,'AITA FEB 23'!AS11, 'AITA FEB 25'!AS11, 'AITA FEB 26'!AS11, 'AITA FEB 27'!AS11 )</f>
        <v>#DIV/0!</v>
      </c>
      <c r="E9" t="e">
        <f>AVERAGE('AITA FEB 22'!AT11,'AITA FEB 23'!AT11, 'AITA FEB 25'!AT11, 'AITA FEB 26'!AT11, 'AITA FEB 27'!AT11 )</f>
        <v>#DIV/0!</v>
      </c>
      <c r="G9" s="8" t="s">
        <v>1383</v>
      </c>
      <c r="H9" s="8"/>
      <c r="I9" s="8"/>
      <c r="J9" s="8"/>
      <c r="K9" s="8"/>
      <c r="M9" s="10" t="s">
        <v>2574</v>
      </c>
      <c r="N9">
        <f>N8/H3</f>
        <v>0.61445783132530118</v>
      </c>
      <c r="O9">
        <f>O8/I3</f>
        <v>0.5714285714285714</v>
      </c>
      <c r="P9">
        <f>P8/J3</f>
        <v>0.67391304347826086</v>
      </c>
      <c r="Q9">
        <f>Q8/K3</f>
        <v>0</v>
      </c>
    </row>
    <row r="10" spans="1:20" x14ac:dyDescent="0.2">
      <c r="A10" s="10" t="s">
        <v>2577</v>
      </c>
      <c r="B10" t="e">
        <f>AVERAGE('AITA FEB 22'!AQ12,'AITA FEB 23'!AQ12, 'AITA FEB 25'!AQ12, 'AITA FEB 26'!AQ12, 'AITA FEB 27'!AQ12 )</f>
        <v>#DIV/0!</v>
      </c>
      <c r="C10" t="e">
        <f>AVERAGE('AITA FEB 22'!AR12,'AITA FEB 23'!AR12, 'AITA FEB 25'!AR12, 'AITA FEB 26'!AR12, 'AITA FEB 27'!AR12 )</f>
        <v>#DIV/0!</v>
      </c>
      <c r="D10" t="e">
        <f>AVERAGE('AITA FEB 22'!AS12,'AITA FEB 23'!AS12, 'AITA FEB 25'!AS12, 'AITA FEB 26'!AS12, 'AITA FEB 27'!AS12 )</f>
        <v>#DIV/0!</v>
      </c>
      <c r="E10" t="e">
        <f>AVERAGE('AITA FEB 22'!AT12,'AITA FEB 23'!AT12, 'AITA FEB 25'!AT12, 'AITA FEB 26'!AT12, 'AITA FEB 27'!AT12 )</f>
        <v>#DIV/0!</v>
      </c>
      <c r="H10" s="10" t="s">
        <v>1393</v>
      </c>
      <c r="I10" s="10" t="s">
        <v>43</v>
      </c>
      <c r="J10" s="10" t="s">
        <v>42</v>
      </c>
      <c r="K10" s="10" t="s">
        <v>441</v>
      </c>
    </row>
    <row r="11" spans="1:20" x14ac:dyDescent="0.2">
      <c r="G11" s="10" t="s">
        <v>1390</v>
      </c>
      <c r="H11">
        <f>AVERAGE('AITA FEB 22'!AW13,'AITA FEB 23'!AW13, 'AITA FEB 25'!AW13, 'AITA FEB 26'!AW13, 'AITA FEB 27'!AW13 )</f>
        <v>6.5924035056376548E-2</v>
      </c>
      <c r="I11">
        <f>AVERAGE('AITA FEB 22'!AX13,'AITA FEB 23'!AX13, 'AITA FEB 25'!AX13, 'AITA FEB 26'!AX13, 'AITA FEB 27'!AX13 )</f>
        <v>5.1094389430055932E-2</v>
      </c>
      <c r="J11">
        <f>AVERAGE('AITA FEB 22'!AY13,'AITA FEB 23'!AY13, 'AITA FEB 25'!AY13, 'AITA FEB 26'!AY13, 'AITA FEB 27'!AY13 )</f>
        <v>7.0765352191104941E-2</v>
      </c>
      <c r="K11" t="e">
        <f>AVERAGE('AITA FEB 22'!AZ13,'AITA FEB 23'!AZ13, 'AITA FEB 25'!AZ13, 'AITA FEB 26'!AZ13, 'AITA FEB 27'!AZ13 )</f>
        <v>#DIV/0!</v>
      </c>
    </row>
    <row r="12" spans="1:20" x14ac:dyDescent="0.2">
      <c r="G12" s="10" t="s">
        <v>1391</v>
      </c>
      <c r="H12" s="4"/>
      <c r="I12" s="4"/>
      <c r="J12" s="4"/>
      <c r="K12" s="4"/>
      <c r="N12" t="s">
        <v>45741</v>
      </c>
      <c r="O12" t="s">
        <v>45742</v>
      </c>
      <c r="P12" t="s">
        <v>45743</v>
      </c>
    </row>
    <row r="13" spans="1:20" x14ac:dyDescent="0.2">
      <c r="G13" s="6" t="s">
        <v>1386</v>
      </c>
      <c r="H13">
        <f>SUM('AITA FEB 22'!AW15, 'AITA FEB 23'!AW15, 'AITA FEB 25'!AW15, 'AITA FEB 26'!AW15, 'AITA FEB 27'!AW15)</f>
        <v>53</v>
      </c>
      <c r="I13">
        <f>SUM('AITA FEB 22'!AX15, 'AITA FEB 23'!AX15, 'AITA FEB 25'!AX15, 'AITA FEB 26'!AX15, 'AITA FEB 27'!AX15)</f>
        <v>21</v>
      </c>
      <c r="J13">
        <f>SUM('AITA FEB 22'!AY15, 'AITA FEB 23'!AY15, 'AITA FEB 25'!AY15, 'AITA FEB 26'!AY15, 'AITA FEB 27'!AY15)</f>
        <v>31</v>
      </c>
      <c r="K13">
        <f>SUM('AITA FEB 22'!AZ15, 'AITA FEB 23'!AZ15, 'AITA FEB 25'!AZ15, 'AITA FEB 26'!AZ15, 'AITA FEB 27'!AZ15)</f>
        <v>1</v>
      </c>
    </row>
    <row r="14" spans="1:20" x14ac:dyDescent="0.2">
      <c r="G14" s="10" t="s">
        <v>2574</v>
      </c>
      <c r="H14">
        <f>H13/H3</f>
        <v>0.63855421686746983</v>
      </c>
      <c r="I14">
        <f>I13/I3</f>
        <v>0.6</v>
      </c>
      <c r="J14">
        <f>J13/J3</f>
        <v>0.67391304347826086</v>
      </c>
      <c r="K14">
        <f>K13/K3</f>
        <v>1</v>
      </c>
      <c r="M14" t="s">
        <v>26250</v>
      </c>
      <c r="N14">
        <v>1</v>
      </c>
      <c r="O14">
        <v>3</v>
      </c>
      <c r="P14">
        <v>0</v>
      </c>
    </row>
    <row r="15" spans="1:20" x14ac:dyDescent="0.2">
      <c r="G15" s="7" t="s">
        <v>1387</v>
      </c>
      <c r="H15">
        <f>SUM('AITA FEB 22'!AW17, 'AITA FEB 23'!AW17, 'AITA FEB 25'!AW17, 'AITA FEB 26'!AW17, 'AITA FEB 27'!AW17)</f>
        <v>6</v>
      </c>
      <c r="I15">
        <f>SUM('AITA FEB 22'!AX17, 'AITA FEB 23'!AX17, 'AITA FEB 25'!AX17, 'AITA FEB 26'!AX17, 'AITA FEB 27'!AX17)</f>
        <v>4</v>
      </c>
      <c r="J15">
        <f>SUM('AITA FEB 22'!AY17, 'AITA FEB 23'!AY17, 'AITA FEB 25'!AY17, 'AITA FEB 26'!AY17, 'AITA FEB 27'!AY17)</f>
        <v>2</v>
      </c>
      <c r="K15">
        <f>SUM('AITA FEB 22'!AZ17, 'AITA FEB 23'!AZ17, 'AITA FEB 25'!AZ17, 'AITA FEB 26'!AZ17, 'AITA FEB 27'!AZ17)</f>
        <v>0</v>
      </c>
    </row>
    <row r="16" spans="1:20" x14ac:dyDescent="0.2">
      <c r="G16" s="10" t="s">
        <v>2574</v>
      </c>
      <c r="H16">
        <f>H15/H3</f>
        <v>7.2289156626506021E-2</v>
      </c>
      <c r="I16">
        <f>I15/I3</f>
        <v>0.11428571428571428</v>
      </c>
      <c r="J16">
        <f>J15/J3</f>
        <v>4.3478260869565216E-2</v>
      </c>
      <c r="K16">
        <f>K15/K3</f>
        <v>0</v>
      </c>
      <c r="M16" t="s">
        <v>10596</v>
      </c>
      <c r="N16">
        <v>14</v>
      </c>
      <c r="O16">
        <v>12</v>
      </c>
      <c r="P16">
        <v>0</v>
      </c>
    </row>
    <row r="17" spans="7:16" x14ac:dyDescent="0.2">
      <c r="G17" s="8" t="s">
        <v>1388</v>
      </c>
      <c r="H17">
        <f>SUM('AITA FEB 22'!AW19, 'AITA FEB 23'!AW19, 'AITA FEB 25'!AW19, 'AITA FEB 26'!AW19, 'AITA FEB 27'!AW19)</f>
        <v>24</v>
      </c>
      <c r="I17">
        <f>SUM('AITA FEB 22'!AX19, 'AITA FEB 23'!AX19, 'AITA FEB 25'!AX19, 'AITA FEB 26'!AX19, 'AITA FEB 27'!AX19)</f>
        <v>10</v>
      </c>
      <c r="J17">
        <f>SUM('AITA FEB 22'!AY19, 'AITA FEB 23'!AY19, 'AITA FEB 25'!AY19, 'AITA FEB 26'!AY19, 'AITA FEB 27'!AY19)</f>
        <v>13</v>
      </c>
      <c r="K17">
        <f>SUM('AITA FEB 22'!AZ19, 'AITA FEB 23'!AZ19, 'AITA FEB 25'!AZ19, 'AITA FEB 26'!AZ19, 'AITA FEB 27'!AZ19)</f>
        <v>0</v>
      </c>
    </row>
    <row r="18" spans="7:16" x14ac:dyDescent="0.2">
      <c r="G18" s="10" t="s">
        <v>2574</v>
      </c>
      <c r="H18">
        <f>H17/H3</f>
        <v>0.28915662650602408</v>
      </c>
      <c r="I18">
        <f>I17/I3</f>
        <v>0.2857142857142857</v>
      </c>
      <c r="J18">
        <f>J17/J3</f>
        <v>0.28260869565217389</v>
      </c>
      <c r="K18">
        <f>K17/K3</f>
        <v>0</v>
      </c>
      <c r="M18" t="s">
        <v>14166</v>
      </c>
      <c r="N18">
        <v>20</v>
      </c>
      <c r="O18">
        <v>31</v>
      </c>
      <c r="P18">
        <v>0</v>
      </c>
    </row>
    <row r="20" spans="7:16" x14ac:dyDescent="0.2">
      <c r="G20" s="8" t="s">
        <v>1389</v>
      </c>
      <c r="H20" s="8"/>
      <c r="I20" s="8"/>
      <c r="J20" s="8"/>
      <c r="K20" s="8"/>
    </row>
    <row r="21" spans="7:16" x14ac:dyDescent="0.2">
      <c r="H21" s="10" t="s">
        <v>1393</v>
      </c>
      <c r="I21" s="10" t="s">
        <v>43</v>
      </c>
      <c r="J21" s="10" t="s">
        <v>42</v>
      </c>
      <c r="K21" s="10" t="s">
        <v>441</v>
      </c>
    </row>
    <row r="22" spans="7:16" x14ac:dyDescent="0.2">
      <c r="G22" s="10" t="s">
        <v>1390</v>
      </c>
      <c r="H22">
        <f>AVERAGE('AITA FEB 22'!AW24,'AITA FEB 23'!AW24, 'AITA FEB 25'!AW24, 'AITA FEB 26'!AW24, 'AITA FEB 27'!AW24 )</f>
        <v>0.12859066052407891</v>
      </c>
      <c r="I22">
        <f>AVERAGE('AITA FEB 22'!AX24,'AITA FEB 23'!AX24, 'AITA FEB 25'!AX24, 'AITA FEB 26'!AX24, 'AITA FEB 27'!AX24 )</f>
        <v>0.11901249295903135</v>
      </c>
      <c r="J22">
        <f>AVERAGE('AITA FEB 22'!AY24,'AITA FEB 23'!AY24, 'AITA FEB 25'!AY24, 'AITA FEB 26'!AY24, 'AITA FEB 27'!AY24 )</f>
        <v>0.13062514169659306</v>
      </c>
      <c r="K22" t="e">
        <f>AVERAGE('AITA FEB 22'!AZ24,'AITA FEB 23'!AZ24, 'AITA FEB 25'!AZ24, 'AITA FEB 26'!AZ24, 'AITA FEB 27'!AZ24 )</f>
        <v>#DIV/0!</v>
      </c>
    </row>
    <row r="23" spans="7:16" x14ac:dyDescent="0.2">
      <c r="G23" s="10" t="s">
        <v>1392</v>
      </c>
      <c r="H23">
        <f>SUM('AITA FEB 22'!AW25, 'AITA FEB 23'!AW25, 'AITA FEB 25'!AW25, 'AITA FEB 26'!AW25, 'AITA FEB 27'!AW25)</f>
        <v>2</v>
      </c>
      <c r="I23">
        <f>SUM('AITA FEB 22'!AX25, 'AITA FEB 23'!AX25, 'AITA FEB 25'!AX25, 'AITA FEB 26'!AX25, 'AITA FEB 27'!AX25)</f>
        <v>0</v>
      </c>
      <c r="J23">
        <f>SUM('AITA FEB 22'!AY25, 'AITA FEB 23'!AY25, 'AITA FEB 25'!AY25, 'AITA FEB 26'!AY25, 'AITA FEB 27'!AY25)</f>
        <v>2</v>
      </c>
      <c r="K23">
        <f>SUM('AITA FEB 22'!AZ25, 'AITA FEB 23'!AZ25, 'AITA FEB 25'!AZ25, 'AITA FEB 26'!AZ25, 'AITA FEB 27'!AZ25)</f>
        <v>0</v>
      </c>
    </row>
    <row r="24" spans="7:16" x14ac:dyDescent="0.2">
      <c r="G24" s="10" t="s">
        <v>2573</v>
      </c>
      <c r="H24">
        <f>H22/H3</f>
        <v>1.5492850665551677E-3</v>
      </c>
      <c r="I24">
        <f>I23/I3</f>
        <v>0</v>
      </c>
      <c r="J24">
        <f>J22/J3</f>
        <v>2.8396769934041972E-3</v>
      </c>
      <c r="K24">
        <f>K23/K3</f>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244B9-A06F-8148-860E-7264EEF3F483}">
  <sheetPr>
    <outlinePr summaryBelow="0"/>
  </sheetPr>
  <dimension ref="A1:AZ4390"/>
  <sheetViews>
    <sheetView topLeftCell="AQ2" zoomScale="116" zoomScaleNormal="116" workbookViewId="0">
      <selection activeCell="AZ14" sqref="AZ14"/>
    </sheetView>
  </sheetViews>
  <sheetFormatPr baseColWidth="10" defaultRowHeight="15" outlineLevelRow="1" x14ac:dyDescent="0.2"/>
  <cols>
    <col min="6" max="6" width="10.33203125" customWidth="1"/>
    <col min="7" max="7" width="10.83203125" customWidth="1"/>
    <col min="8" max="8" width="4.83203125" customWidth="1"/>
    <col min="9" max="9" width="5.83203125" customWidth="1"/>
    <col min="10" max="11" width="10.83203125" customWidth="1"/>
    <col min="34" max="34" width="19" customWidth="1"/>
    <col min="37" max="37" width="14" customWidth="1"/>
    <col min="40" max="40" width="11.83203125" customWidth="1"/>
    <col min="42" max="42" width="20.5" customWidth="1"/>
    <col min="43" max="43" width="18.1640625" customWidth="1"/>
    <col min="46" max="46" width="15.5" customWidth="1"/>
    <col min="48" max="48" width="21" customWidth="1"/>
  </cols>
  <sheetData>
    <row r="1" spans="1:5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H1" t="s">
        <v>1384</v>
      </c>
      <c r="AI1" t="s">
        <v>32</v>
      </c>
      <c r="AJ1" t="s">
        <v>33</v>
      </c>
      <c r="AK1" t="s">
        <v>34</v>
      </c>
      <c r="AM1" t="s">
        <v>35</v>
      </c>
      <c r="AN1" t="s">
        <v>36</v>
      </c>
      <c r="AP1" s="5" t="s">
        <v>18</v>
      </c>
      <c r="AQ1" s="5">
        <v>0.3</v>
      </c>
      <c r="AR1" s="5"/>
    </row>
    <row r="2" spans="1:52" outlineLevel="1" x14ac:dyDescent="0.2">
      <c r="AP2" s="5" t="s">
        <v>1383</v>
      </c>
      <c r="AQ2" s="5">
        <v>0.05</v>
      </c>
      <c r="AR2" s="5">
        <v>-0.05</v>
      </c>
    </row>
    <row r="3" spans="1:52" outlineLevel="1" x14ac:dyDescent="0.2">
      <c r="AP3" s="8" t="s">
        <v>1385</v>
      </c>
      <c r="AQ3" s="8"/>
      <c r="AR3" s="8"/>
      <c r="AS3" s="8"/>
      <c r="AT3" s="8"/>
      <c r="AV3" s="8" t="s">
        <v>1391</v>
      </c>
      <c r="AW3" s="8"/>
      <c r="AX3" s="8"/>
      <c r="AY3" s="8"/>
      <c r="AZ3" s="8"/>
    </row>
    <row r="4" spans="1:52" outlineLevel="1" x14ac:dyDescent="0.2">
      <c r="AQ4" s="10" t="s">
        <v>1384</v>
      </c>
      <c r="AR4" s="10" t="s">
        <v>32</v>
      </c>
      <c r="AS4" s="10" t="s">
        <v>33</v>
      </c>
      <c r="AT4" s="10" t="s">
        <v>34</v>
      </c>
      <c r="AW4" s="10" t="s">
        <v>1393</v>
      </c>
      <c r="AX4" s="10" t="s">
        <v>43</v>
      </c>
      <c r="AY4" s="10" t="s">
        <v>42</v>
      </c>
      <c r="AZ4" s="10" t="s">
        <v>441</v>
      </c>
    </row>
    <row r="5" spans="1:52" outlineLevel="1" x14ac:dyDescent="0.2">
      <c r="AP5" s="10" t="s">
        <v>1393</v>
      </c>
      <c r="AQ5">
        <f>AVERAGE(AH:AH)</f>
        <v>10.207920792079207</v>
      </c>
      <c r="AR5">
        <f t="shared" ref="AR5" si="0">AVERAGE(AI:AI)</f>
        <v>6.3879781420765029</v>
      </c>
      <c r="AS5">
        <f>AVERAGE(AJ:AJ)</f>
        <v>4.8360655737704921</v>
      </c>
      <c r="AT5">
        <f t="shared" ref="AT5" si="1">AVERAGE(AK:AK)</f>
        <v>1.3715846994535519</v>
      </c>
      <c r="AV5" s="10" t="s">
        <v>1393</v>
      </c>
      <c r="AW5">
        <f>COUNTIF(F:F, "&lt;&gt;")-1</f>
        <v>168</v>
      </c>
      <c r="AX5">
        <f>COUNTIF(F:F, "M")</f>
        <v>64</v>
      </c>
      <c r="AY5">
        <f>COUNTIF(F:F, "F")</f>
        <v>103</v>
      </c>
      <c r="AZ5">
        <f>COUNTIF(F:F, "NB")</f>
        <v>1</v>
      </c>
    </row>
    <row r="6" spans="1:52" outlineLevel="1" x14ac:dyDescent="0.2">
      <c r="AP6" s="10" t="s">
        <v>1394</v>
      </c>
      <c r="AQ6">
        <f>AVERAGEIF(AH:AH, "&gt;0")</f>
        <v>14.728571428571428</v>
      </c>
      <c r="AR6">
        <f>AVERAGEIF(AI:AI, "&gt;0")</f>
        <v>8.35</v>
      </c>
      <c r="AS6">
        <f>AVERAGEIF(AJ:AJ, "&gt;0")</f>
        <v>11.346153846153847</v>
      </c>
      <c r="AT6">
        <f>AVERAGEIF(AK:AK, "&gt;0")</f>
        <v>3.921875</v>
      </c>
      <c r="AV6" s="10" t="s">
        <v>1395</v>
      </c>
      <c r="AW6">
        <f>COUNTIFS(F:F, "&lt;&gt;", AH:AH, "&gt;0")</f>
        <v>140</v>
      </c>
      <c r="AX6">
        <f>COUNTIFS(F:F, "M", AH:AH, "&gt;0")</f>
        <v>50</v>
      </c>
      <c r="AY6">
        <f>COUNTIFS(F:F, "F", AH:AH, "&gt;0")</f>
        <v>90</v>
      </c>
      <c r="AZ6">
        <f>COUNTIFS(F:F, "NB", AH:AH, "&gt;0")</f>
        <v>0</v>
      </c>
    </row>
    <row r="7" spans="1:52" outlineLevel="1" x14ac:dyDescent="0.2">
      <c r="AP7" s="10" t="s">
        <v>43</v>
      </c>
      <c r="AQ7">
        <f>AVERAGEIF(F:F,"M", AH:AH)</f>
        <v>19.828125</v>
      </c>
      <c r="AR7">
        <f>AVERAGEIF(F:F,"M", AI:AI)</f>
        <v>12.1875</v>
      </c>
      <c r="AS7">
        <f>AVERAGEIF(F:F,"M", AJ:AJ)</f>
        <v>7.515625</v>
      </c>
      <c r="AT7">
        <f>AVERAGEIF(F:F,"M", AK:AK)</f>
        <v>1.46875</v>
      </c>
      <c r="AV7" s="10" t="s">
        <v>2573</v>
      </c>
      <c r="AW7">
        <f>AW6/AW5</f>
        <v>0.83333333333333337</v>
      </c>
      <c r="AX7">
        <f t="shared" ref="AX7:AZ7" si="2">AX6/AX5</f>
        <v>0.78125</v>
      </c>
      <c r="AY7">
        <f t="shared" si="2"/>
        <v>0.87378640776699024</v>
      </c>
      <c r="AZ7">
        <f t="shared" si="2"/>
        <v>0</v>
      </c>
    </row>
    <row r="8" spans="1:52" outlineLevel="1" x14ac:dyDescent="0.2">
      <c r="AP8" s="10" t="s">
        <v>2576</v>
      </c>
      <c r="AQ8">
        <f>AVERAGEIFS(AH:AH, AH:AH,"&gt;0", F:F, "M")</f>
        <v>25.38</v>
      </c>
      <c r="AR8">
        <f>AVERAGEIFS(AI:AI, AI:AI,"&gt;0", F:F, "M")</f>
        <v>15.6</v>
      </c>
      <c r="AS8">
        <f>AVERAGEIFS(AJ:AJ, AJ:AJ,"&gt;0", F:F, "M")</f>
        <v>14.575757575757576</v>
      </c>
      <c r="AT8">
        <f>AVERAGEIFS(AK:AK, AK:AK,"&gt;0", F:F, "M")</f>
        <v>3.3571428571428572</v>
      </c>
      <c r="AV8" s="10" t="s">
        <v>1396</v>
      </c>
      <c r="AW8">
        <f>COUNTIFS(F:F, "&lt;&gt;", AK:AK, "&gt;0")</f>
        <v>64</v>
      </c>
      <c r="AX8">
        <f>COUNTIFS(F:F, "M", AK:AK, "&gt;0")</f>
        <v>28</v>
      </c>
      <c r="AY8">
        <f>COUNTIFS(F:F, "F", AK:AK, "&gt;0")</f>
        <v>36</v>
      </c>
      <c r="AZ8">
        <f>COUNTIFS(F:F, "NB", AK:AK, "&gt;0")</f>
        <v>0</v>
      </c>
    </row>
    <row r="9" spans="1:52" outlineLevel="1" x14ac:dyDescent="0.2">
      <c r="AP9" s="10" t="s">
        <v>42</v>
      </c>
      <c r="AQ9">
        <f>AVERAGEIF(F:F,"F", AH:AH)</f>
        <v>7.6990291262135919</v>
      </c>
      <c r="AR9">
        <f>AVERAGEIF(F:F,"F", AI:AI)</f>
        <v>3.7766990291262137</v>
      </c>
      <c r="AS9">
        <f>AVERAGEIF(F:F,"F", AJ:AJ)</f>
        <v>3.9223300970873787</v>
      </c>
      <c r="AT9">
        <f>AVERAGEIF(F:F,"F", AK:AK)</f>
        <v>1.5242718446601942</v>
      </c>
      <c r="AV9" s="10" t="s">
        <v>2573</v>
      </c>
      <c r="AW9">
        <f>AW8/AW5</f>
        <v>0.38095238095238093</v>
      </c>
      <c r="AX9">
        <f>AX8/AX5</f>
        <v>0.4375</v>
      </c>
      <c r="AY9">
        <f>AY8/AY5</f>
        <v>0.34951456310679613</v>
      </c>
      <c r="AZ9">
        <f>AZ8/AZ5</f>
        <v>0</v>
      </c>
    </row>
    <row r="10" spans="1:52" outlineLevel="1" x14ac:dyDescent="0.2">
      <c r="AP10" s="10" t="s">
        <v>2575</v>
      </c>
      <c r="AQ10">
        <f>AVERAGEIFS(AH:AH, AH:AH,"&gt;0", F:F, "F")</f>
        <v>8.8111111111111118</v>
      </c>
      <c r="AR10">
        <f>AVERAGEIFS(AI:AI, AI:AI,"&gt;0",F:F, "F")</f>
        <v>4.322222222222222</v>
      </c>
      <c r="AS10">
        <f>AVERAGEIFS(AJ:AJ, AJ:AJ,"&gt;0", F:F, "F")</f>
        <v>8.9777777777777779</v>
      </c>
      <c r="AT10">
        <f>AVERAGEIFS(AK:AK, AK:AK,"&gt;0",F:F, "F")</f>
        <v>4.3611111111111107</v>
      </c>
    </row>
    <row r="11" spans="1:52" outlineLevel="1" x14ac:dyDescent="0.2">
      <c r="AP11" s="10" t="s">
        <v>441</v>
      </c>
      <c r="AQ11">
        <f>AVERAGEIF(F:F,"NB", AH:AH)</f>
        <v>0</v>
      </c>
      <c r="AR11">
        <f>AVERAGEIF(F:F,"NB", AI:AI)</f>
        <v>0</v>
      </c>
      <c r="AS11">
        <f>AVERAGEIF(F:F,"NB", AJ:AJ)</f>
        <v>0</v>
      </c>
      <c r="AT11">
        <f>AVERAGEIF(F:F,"NB", AK:AK)</f>
        <v>0</v>
      </c>
      <c r="AV11" s="8" t="s">
        <v>1383</v>
      </c>
      <c r="AW11" s="8"/>
      <c r="AX11" s="8"/>
      <c r="AY11" s="8"/>
      <c r="AZ11" s="8"/>
    </row>
    <row r="12" spans="1:52" outlineLevel="1" x14ac:dyDescent="0.2">
      <c r="AP12" s="10" t="s">
        <v>2577</v>
      </c>
      <c r="AQ12" t="e">
        <f>AVERAGEIFS(AH:AH, AH:AH,"&gt;0", F:F, "NB")</f>
        <v>#DIV/0!</v>
      </c>
      <c r="AR12" t="e">
        <f>AVERAGEIFS(AI:AI, AI:AI,"&gt;0", F:F, "NB")</f>
        <v>#DIV/0!</v>
      </c>
      <c r="AS12" t="e">
        <f>AVERAGEIFS(AJ:AJ, AJ:AJ,"&gt;0", F:F, "NB")</f>
        <v>#DIV/0!</v>
      </c>
      <c r="AT12" t="e">
        <f>AVERAGEIFS(AK:AK, AK:AK,"&gt;0", F:F, "NB")</f>
        <v>#DIV/0!</v>
      </c>
      <c r="AW12" s="10" t="s">
        <v>1393</v>
      </c>
      <c r="AX12" s="10" t="s">
        <v>43</v>
      </c>
      <c r="AY12" s="10" t="s">
        <v>42</v>
      </c>
      <c r="AZ12" s="10" t="s">
        <v>441</v>
      </c>
    </row>
    <row r="13" spans="1:52" outlineLevel="1" x14ac:dyDescent="0.2">
      <c r="AV13" s="10" t="s">
        <v>1390</v>
      </c>
      <c r="AW13" s="4">
        <f>AVERAGEIF(AN:AN, "&lt;&gt;")</f>
        <v>8.4178796830634978E-2</v>
      </c>
      <c r="AX13">
        <f>AVERAGEIFS(AN:AN,AN:AN, "&lt;&gt;",F:F, "M")</f>
        <v>7.0792826819446653E-2</v>
      </c>
      <c r="AY13">
        <f>AVERAGEIFS(AN:AN,AN:AN, "&lt;&gt;",F:F, "F")</f>
        <v>9.2655112530433639E-2</v>
      </c>
      <c r="AZ13">
        <f>AVERAGEIFS(AN:AN,AN:AN, "&lt;&gt;",F:F, "NB")</f>
        <v>6.7820360467419294E-2</v>
      </c>
    </row>
    <row r="14" spans="1:52" outlineLevel="1" x14ac:dyDescent="0.2">
      <c r="AV14" s="10" t="s">
        <v>1391</v>
      </c>
    </row>
    <row r="15" spans="1:52" outlineLevel="1" x14ac:dyDescent="0.2">
      <c r="AV15" s="6" t="s">
        <v>1386</v>
      </c>
      <c r="AW15">
        <f>COUNTIF(AN:AN, "&gt;0.05")</f>
        <v>110</v>
      </c>
      <c r="AX15">
        <f>COUNTIFS(AN:AN, "&gt;0.05", F:F, "M")</f>
        <v>41</v>
      </c>
      <c r="AY15">
        <f>COUNTIFS(AN:AN, "&gt;0.05", F:F, "F")</f>
        <v>68</v>
      </c>
      <c r="AZ15">
        <f>COUNTIFS(AN:AN, "&gt;0.05", F:F, "NB")</f>
        <v>1</v>
      </c>
    </row>
    <row r="16" spans="1:52" outlineLevel="1" x14ac:dyDescent="0.2">
      <c r="AV16" s="10" t="s">
        <v>2574</v>
      </c>
      <c r="AW16">
        <f>AW15/AW5</f>
        <v>0.65476190476190477</v>
      </c>
      <c r="AX16">
        <f>AX15/AX5</f>
        <v>0.640625</v>
      </c>
      <c r="AY16">
        <f>AY15/AY5</f>
        <v>0.66019417475728159</v>
      </c>
      <c r="AZ16">
        <f>AZ15/AZ5</f>
        <v>1</v>
      </c>
    </row>
    <row r="17" spans="1:52" outlineLevel="1" x14ac:dyDescent="0.2">
      <c r="AV17" s="7" t="s">
        <v>1387</v>
      </c>
      <c r="AW17">
        <f>COUNTIF(AN:AN, "&lt;-0.05")</f>
        <v>10</v>
      </c>
      <c r="AX17">
        <f>COUNTIFS(AN:AN, "&lt;-0.05", F:F, "M")</f>
        <v>4</v>
      </c>
      <c r="AY17" s="9">
        <f>COUNTIFS(AN:AN, "&lt;-0.05", F:F, "F")</f>
        <v>6</v>
      </c>
      <c r="AZ17">
        <f>COUNTIFS(AN:AN, "&lt;-0.05", F:F, "NB")</f>
        <v>0</v>
      </c>
    </row>
    <row r="18" spans="1:52" outlineLevel="1" x14ac:dyDescent="0.2">
      <c r="AV18" s="10" t="s">
        <v>2574</v>
      </c>
      <c r="AW18">
        <f>AW17/AW5</f>
        <v>5.9523809523809521E-2</v>
      </c>
      <c r="AX18">
        <f>AX17/AX5</f>
        <v>6.25E-2</v>
      </c>
      <c r="AY18">
        <f>AY17/AY5</f>
        <v>5.8252427184466021E-2</v>
      </c>
      <c r="AZ18">
        <f>AZ17/AZ5</f>
        <v>0</v>
      </c>
    </row>
    <row r="19" spans="1:52" outlineLevel="1" x14ac:dyDescent="0.2">
      <c r="AV19" s="8" t="s">
        <v>1388</v>
      </c>
      <c r="AW19">
        <f>COUNTIFS(AN:AN, "&lt;0.05",AN:AN, "&gt;-0.05")</f>
        <v>48</v>
      </c>
      <c r="AX19">
        <f>COUNTIFS(AN:AN, "&lt;0.05",AN:AN, "&gt;-0.05", F:F, "M")</f>
        <v>19</v>
      </c>
      <c r="AY19">
        <f>COUNTIFS(AN:AN, "&lt;0.05",AN:AN, "&gt;-0.05", F:F, "F")</f>
        <v>29</v>
      </c>
      <c r="AZ19">
        <f>COUNTIFS(AN:AN, "&lt;0.05",AN:AN, "&gt;-0.05", F:F, "NB")</f>
        <v>0</v>
      </c>
    </row>
    <row r="20" spans="1:52" outlineLevel="1" x14ac:dyDescent="0.2">
      <c r="AV20" s="10" t="s">
        <v>2574</v>
      </c>
      <c r="AW20">
        <f>AW19/AW5</f>
        <v>0.2857142857142857</v>
      </c>
      <c r="AX20">
        <f>AX19/AX5</f>
        <v>0.296875</v>
      </c>
      <c r="AY20">
        <f>AY19/AY5</f>
        <v>0.28155339805825241</v>
      </c>
      <c r="AZ20">
        <f>AZ19/AZ5</f>
        <v>0</v>
      </c>
    </row>
    <row r="21" spans="1:52" outlineLevel="1" x14ac:dyDescent="0.2"/>
    <row r="22" spans="1:52" outlineLevel="1" x14ac:dyDescent="0.2">
      <c r="AV22" s="8" t="s">
        <v>1389</v>
      </c>
      <c r="AW22" s="8"/>
      <c r="AX22" s="8"/>
      <c r="AY22" s="8"/>
      <c r="AZ22" s="8"/>
    </row>
    <row r="23" spans="1:52" outlineLevel="1" x14ac:dyDescent="0.2">
      <c r="AW23" s="10" t="s">
        <v>1393</v>
      </c>
      <c r="AX23" s="10" t="s">
        <v>43</v>
      </c>
      <c r="AY23" s="10" t="s">
        <v>42</v>
      </c>
      <c r="AZ23" s="10" t="s">
        <v>441</v>
      </c>
    </row>
    <row r="24" spans="1:52" outlineLevel="1" x14ac:dyDescent="0.2">
      <c r="AV24" s="10" t="s">
        <v>1390</v>
      </c>
      <c r="AW24" s="4">
        <f>AVERAGEIF(AM:AM, "&gt;0")</f>
        <v>9.0566220011395082E-2</v>
      </c>
      <c r="AX24">
        <f>AVERAGEIFS(AM:AM,AM:AM, "&gt;0",F:F, "M")</f>
        <v>0.10220507344939145</v>
      </c>
      <c r="AY24">
        <f>AVERAGEIFS(AM:AM,AM:AM, "&gt;0",F:F, "F")</f>
        <v>8.4192917011201213E-2</v>
      </c>
      <c r="AZ24">
        <f>AVERAGEIFS(AM:AM,AM:AM, "&gt;0",F:F, "NB")</f>
        <v>2.1298089995980258E-3</v>
      </c>
    </row>
    <row r="25" spans="1:52" outlineLevel="1" x14ac:dyDescent="0.2">
      <c r="AV25" s="10" t="s">
        <v>1392</v>
      </c>
      <c r="AW25">
        <f>COUNTIF(AM:AM, "&gt;0.3")</f>
        <v>11</v>
      </c>
      <c r="AX25">
        <f>COUNTIFS(AM:AM, "&gt;0.3",F:F, "M")</f>
        <v>5</v>
      </c>
      <c r="AY25">
        <f>COUNTIFS(AM:AM, "&gt;0.3",F:F, "F")</f>
        <v>6</v>
      </c>
      <c r="AZ25">
        <f>COUNTIFS(AM:AM, "&gt;0.3",F:F, "NB")</f>
        <v>0</v>
      </c>
    </row>
    <row r="26" spans="1:52" outlineLevel="1" x14ac:dyDescent="0.2">
      <c r="AV26" s="10" t="s">
        <v>2573</v>
      </c>
      <c r="AW26">
        <f>AW24/AW5</f>
        <v>5.3908464292497075E-4</v>
      </c>
      <c r="AX26">
        <f>AX25/AX5</f>
        <v>7.8125E-2</v>
      </c>
      <c r="AY26">
        <f>AY24/AY5</f>
        <v>8.1740696127379821E-4</v>
      </c>
      <c r="AZ26">
        <f>AZ25/AZ5</f>
        <v>0</v>
      </c>
    </row>
    <row r="27" spans="1:52" collapsed="1" x14ac:dyDescent="0.2">
      <c r="A27" t="s">
        <v>37</v>
      </c>
      <c r="B27" t="s">
        <v>38</v>
      </c>
      <c r="C27" t="s">
        <v>39</v>
      </c>
      <c r="D27" t="s">
        <v>40</v>
      </c>
      <c r="E27" t="s">
        <v>41</v>
      </c>
      <c r="F27" t="s">
        <v>42</v>
      </c>
      <c r="G27">
        <v>23</v>
      </c>
      <c r="H27" t="s">
        <v>43</v>
      </c>
      <c r="I27">
        <v>22</v>
      </c>
      <c r="J27" t="s">
        <v>44</v>
      </c>
      <c r="L27" t="s">
        <v>45</v>
      </c>
      <c r="M27">
        <v>1</v>
      </c>
      <c r="N27">
        <v>1</v>
      </c>
      <c r="O27" s="1" t="s">
        <v>46</v>
      </c>
      <c r="P27" s="1" t="s">
        <v>46</v>
      </c>
      <c r="Q27" t="s">
        <v>47</v>
      </c>
      <c r="R27" t="s">
        <v>47</v>
      </c>
      <c r="S27">
        <v>1.3410710962489249E-3</v>
      </c>
      <c r="T27">
        <v>7.2025700319500166E-6</v>
      </c>
      <c r="U27">
        <v>4.5795828918926418E-4</v>
      </c>
      <c r="V27">
        <v>5.3304705943446613E-5</v>
      </c>
      <c r="W27">
        <v>3.1973261502571399E-4</v>
      </c>
      <c r="X27">
        <v>1.088537173927762E-4</v>
      </c>
      <c r="Y27">
        <v>1.213474025974026E-2</v>
      </c>
      <c r="Z27">
        <v>0.13400000000000001</v>
      </c>
      <c r="AA27">
        <v>9.4E-2</v>
      </c>
      <c r="AB27">
        <v>0.77200000000000002</v>
      </c>
      <c r="AC27">
        <v>0.94440000000000002</v>
      </c>
      <c r="AD27" t="s">
        <v>48</v>
      </c>
      <c r="AE27" t="s">
        <v>48</v>
      </c>
      <c r="AF27" t="s">
        <v>48</v>
      </c>
      <c r="AH27">
        <f t="shared" ref="AH27" si="3">SUM(AI27:AJ27)</f>
        <v>0</v>
      </c>
      <c r="AI27">
        <f>COUNTIF(L27:L41,"Comment")</f>
        <v>0</v>
      </c>
      <c r="AJ27">
        <f>COUNTIF(L27:L41, "Reply")</f>
        <v>0</v>
      </c>
      <c r="AK27">
        <f t="shared" ref="AK27:AK87" si="4">COUNTIF(C28:C41, C27)</f>
        <v>0</v>
      </c>
      <c r="AM27">
        <f>AVERAGE(S27:S41)</f>
        <v>1.3410710962489249E-3</v>
      </c>
      <c r="AN27">
        <f>AVERAGE(Y27:Y41)</f>
        <v>1.213474025974026E-2</v>
      </c>
    </row>
    <row r="28" spans="1:52" hidden="1" outlineLevel="1" x14ac:dyDescent="0.2"/>
    <row r="29" spans="1:52" hidden="1" outlineLevel="1" x14ac:dyDescent="0.2"/>
    <row r="30" spans="1:52" hidden="1" outlineLevel="1" x14ac:dyDescent="0.2"/>
    <row r="31" spans="1:52" hidden="1" outlineLevel="1" x14ac:dyDescent="0.2"/>
    <row r="32" spans="1:52" hidden="1" outlineLevel="1" x14ac:dyDescent="0.2"/>
    <row r="33" spans="1:40" hidden="1" outlineLevel="1" x14ac:dyDescent="0.2"/>
    <row r="34" spans="1:40" hidden="1" outlineLevel="1" x14ac:dyDescent="0.2"/>
    <row r="35" spans="1:40" hidden="1" outlineLevel="1" x14ac:dyDescent="0.2"/>
    <row r="36" spans="1:40" hidden="1" outlineLevel="1" x14ac:dyDescent="0.2"/>
    <row r="37" spans="1:40" hidden="1" outlineLevel="1" x14ac:dyDescent="0.2"/>
    <row r="38" spans="1:40" hidden="1" outlineLevel="1" x14ac:dyDescent="0.2"/>
    <row r="39" spans="1:40" hidden="1" outlineLevel="1" x14ac:dyDescent="0.2"/>
    <row r="40" spans="1:40" hidden="1" outlineLevel="1" x14ac:dyDescent="0.2"/>
    <row r="41" spans="1:40" hidden="1" outlineLevel="1" x14ac:dyDescent="0.2"/>
    <row r="42" spans="1:40" collapsed="1" x14ac:dyDescent="0.2">
      <c r="A42" t="s">
        <v>49</v>
      </c>
      <c r="B42" t="s">
        <v>50</v>
      </c>
      <c r="C42" t="s">
        <v>51</v>
      </c>
      <c r="D42" t="s">
        <v>52</v>
      </c>
      <c r="E42" t="s">
        <v>53</v>
      </c>
      <c r="F42" t="s">
        <v>42</v>
      </c>
      <c r="G42">
        <v>30</v>
      </c>
      <c r="H42" t="s">
        <v>43</v>
      </c>
      <c r="I42">
        <v>30</v>
      </c>
      <c r="J42" t="s">
        <v>54</v>
      </c>
      <c r="L42" t="s">
        <v>45</v>
      </c>
      <c r="M42">
        <v>1</v>
      </c>
      <c r="N42">
        <v>1</v>
      </c>
      <c r="O42" s="1" t="s">
        <v>55</v>
      </c>
      <c r="P42" s="1" t="s">
        <v>55</v>
      </c>
      <c r="Q42" t="s">
        <v>47</v>
      </c>
      <c r="R42" t="s">
        <v>47</v>
      </c>
      <c r="S42">
        <v>2.427037543384358E-4</v>
      </c>
      <c r="T42">
        <v>3.8749471968912994E-6</v>
      </c>
      <c r="U42">
        <v>2.2891021217219532E-5</v>
      </c>
      <c r="V42">
        <v>4.3199241190450273E-5</v>
      </c>
      <c r="W42">
        <v>1.077843699022196E-4</v>
      </c>
      <c r="X42">
        <v>2.3220803996082399E-5</v>
      </c>
      <c r="Y42">
        <v>0.13536738351254479</v>
      </c>
      <c r="Z42">
        <v>0.16300000000000001</v>
      </c>
      <c r="AA42">
        <v>5.8000000000000003E-2</v>
      </c>
      <c r="AB42">
        <v>0.77800000000000002</v>
      </c>
      <c r="AC42">
        <v>0.99070000000000003</v>
      </c>
      <c r="AD42" t="s">
        <v>48</v>
      </c>
      <c r="AE42" t="s">
        <v>48</v>
      </c>
      <c r="AF42" t="s">
        <v>48</v>
      </c>
      <c r="AH42">
        <f t="shared" ref="AH42" si="5">SUM(AI42:AJ42)</f>
        <v>0</v>
      </c>
      <c r="AI42">
        <f>COUNTIF(L42:L56, "Comment")</f>
        <v>0</v>
      </c>
      <c r="AJ42">
        <f>COUNTIF(L42:L56, "Reply")</f>
        <v>0</v>
      </c>
      <c r="AK42">
        <f t="shared" si="4"/>
        <v>0</v>
      </c>
      <c r="AM42">
        <f>AVERAGE(S42:S56)</f>
        <v>2.427037543384358E-4</v>
      </c>
      <c r="AN42">
        <f t="shared" ref="AN42" si="6">AVERAGE(Y42:Y56)</f>
        <v>0.13536738351254479</v>
      </c>
    </row>
    <row r="43" spans="1:40" hidden="1" outlineLevel="1" x14ac:dyDescent="0.2">
      <c r="P43" s="1"/>
      <c r="Q43" s="1"/>
    </row>
    <row r="44" spans="1:40" hidden="1" outlineLevel="1" x14ac:dyDescent="0.2"/>
    <row r="45" spans="1:40" hidden="1" outlineLevel="1" x14ac:dyDescent="0.2"/>
    <row r="46" spans="1:40" hidden="1" outlineLevel="1" x14ac:dyDescent="0.2"/>
    <row r="47" spans="1:40" hidden="1" outlineLevel="1" x14ac:dyDescent="0.2"/>
    <row r="48" spans="1:40" hidden="1" outlineLevel="1" x14ac:dyDescent="0.2"/>
    <row r="49" spans="1:40" hidden="1" outlineLevel="1" x14ac:dyDescent="0.2"/>
    <row r="50" spans="1:40" hidden="1" outlineLevel="1" x14ac:dyDescent="0.2"/>
    <row r="51" spans="1:40" hidden="1" outlineLevel="1" x14ac:dyDescent="0.2"/>
    <row r="52" spans="1:40" hidden="1" outlineLevel="1" x14ac:dyDescent="0.2"/>
    <row r="53" spans="1:40" hidden="1" outlineLevel="1" x14ac:dyDescent="0.2"/>
    <row r="54" spans="1:40" hidden="1" outlineLevel="1" x14ac:dyDescent="0.2"/>
    <row r="55" spans="1:40" hidden="1" outlineLevel="1" x14ac:dyDescent="0.2"/>
    <row r="56" spans="1:40" hidden="1" outlineLevel="1" x14ac:dyDescent="0.2"/>
    <row r="57" spans="1:40" collapsed="1" x14ac:dyDescent="0.2">
      <c r="A57" t="s">
        <v>56</v>
      </c>
      <c r="B57" t="s">
        <v>57</v>
      </c>
      <c r="C57" t="s">
        <v>58</v>
      </c>
      <c r="D57" t="s">
        <v>59</v>
      </c>
      <c r="E57" t="s">
        <v>60</v>
      </c>
      <c r="F57" t="s">
        <v>42</v>
      </c>
      <c r="G57">
        <v>24</v>
      </c>
      <c r="H57" t="s">
        <v>43</v>
      </c>
      <c r="I57">
        <v>26</v>
      </c>
      <c r="J57" t="s">
        <v>61</v>
      </c>
      <c r="L57" t="s">
        <v>45</v>
      </c>
      <c r="M57">
        <v>2</v>
      </c>
      <c r="N57">
        <v>1</v>
      </c>
      <c r="O57" s="1" t="s">
        <v>62</v>
      </c>
      <c r="P57" s="1" t="s">
        <v>62</v>
      </c>
      <c r="Q57" t="s">
        <v>47</v>
      </c>
      <c r="R57" t="s">
        <v>47</v>
      </c>
      <c r="S57">
        <v>4.9202181398868561E-2</v>
      </c>
      <c r="T57">
        <v>8.9929080786532722E-6</v>
      </c>
      <c r="U57">
        <v>2.2685714066028591E-3</v>
      </c>
      <c r="V57">
        <v>1.4044516137801111E-4</v>
      </c>
      <c r="W57">
        <v>4.3084844946861267E-2</v>
      </c>
      <c r="X57">
        <v>2.8702479903586209E-4</v>
      </c>
      <c r="Y57">
        <v>0.10115773809523811</v>
      </c>
      <c r="Z57">
        <v>0.121</v>
      </c>
      <c r="AA57">
        <v>0.10299999999999999</v>
      </c>
      <c r="AB57">
        <v>0.77500000000000002</v>
      </c>
      <c r="AC57">
        <v>0.91410000000000002</v>
      </c>
      <c r="AD57" t="s">
        <v>48</v>
      </c>
      <c r="AE57" t="s">
        <v>48</v>
      </c>
      <c r="AF57" t="s">
        <v>48</v>
      </c>
      <c r="AH57">
        <f t="shared" ref="AH57" si="7">SUM(AI57:AJ57)</f>
        <v>0</v>
      </c>
      <c r="AI57">
        <f>COUNTIF(L57:L71, "Comment")</f>
        <v>0</v>
      </c>
      <c r="AJ57">
        <f>COUNTIF(L57:L71, "Reply")</f>
        <v>0</v>
      </c>
      <c r="AK57">
        <f t="shared" si="4"/>
        <v>0</v>
      </c>
      <c r="AM57">
        <f>AVERAGE(S57:S71)</f>
        <v>4.9202181398868561E-2</v>
      </c>
      <c r="AN57">
        <f t="shared" ref="AN57" si="8">AVERAGE(Y57:Y71)</f>
        <v>0.10115773809523811</v>
      </c>
    </row>
    <row r="58" spans="1:40" hidden="1" outlineLevel="1" x14ac:dyDescent="0.2">
      <c r="P58" s="1"/>
      <c r="Q58" s="1"/>
    </row>
    <row r="59" spans="1:40" hidden="1" outlineLevel="1" x14ac:dyDescent="0.2">
      <c r="P59" s="1"/>
      <c r="Q59" s="1"/>
    </row>
    <row r="60" spans="1:40" hidden="1" outlineLevel="1" x14ac:dyDescent="0.2"/>
    <row r="61" spans="1:40" hidden="1" outlineLevel="1" x14ac:dyDescent="0.2"/>
    <row r="62" spans="1:40" hidden="1" outlineLevel="1" x14ac:dyDescent="0.2"/>
    <row r="63" spans="1:40" hidden="1" outlineLevel="1" x14ac:dyDescent="0.2"/>
    <row r="64" spans="1:40" hidden="1" outlineLevel="1" x14ac:dyDescent="0.2"/>
    <row r="65" spans="1:40" hidden="1" outlineLevel="1" x14ac:dyDescent="0.2"/>
    <row r="66" spans="1:40" hidden="1" outlineLevel="1" x14ac:dyDescent="0.2"/>
    <row r="67" spans="1:40" hidden="1" outlineLevel="1" x14ac:dyDescent="0.2"/>
    <row r="68" spans="1:40" hidden="1" outlineLevel="1" x14ac:dyDescent="0.2"/>
    <row r="69" spans="1:40" hidden="1" outlineLevel="1" x14ac:dyDescent="0.2"/>
    <row r="70" spans="1:40" hidden="1" outlineLevel="1" x14ac:dyDescent="0.2"/>
    <row r="71" spans="1:40" hidden="1" outlineLevel="1" x14ac:dyDescent="0.2"/>
    <row r="72" spans="1:40" collapsed="1" x14ac:dyDescent="0.2">
      <c r="A72" t="s">
        <v>63</v>
      </c>
      <c r="B72" t="s">
        <v>64</v>
      </c>
      <c r="C72" t="s">
        <v>65</v>
      </c>
      <c r="D72" t="s">
        <v>66</v>
      </c>
      <c r="E72" t="s">
        <v>67</v>
      </c>
      <c r="F72" t="s">
        <v>42</v>
      </c>
      <c r="G72">
        <v>28</v>
      </c>
      <c r="H72" t="s">
        <v>43</v>
      </c>
      <c r="I72">
        <v>26</v>
      </c>
      <c r="J72" t="s">
        <v>68</v>
      </c>
      <c r="L72" t="s">
        <v>45</v>
      </c>
      <c r="M72">
        <v>1</v>
      </c>
      <c r="N72">
        <v>1</v>
      </c>
      <c r="O72" s="1" t="s">
        <v>69</v>
      </c>
      <c r="P72" s="1" t="s">
        <v>69</v>
      </c>
      <c r="Q72" t="s">
        <v>47</v>
      </c>
      <c r="R72" t="s">
        <v>47</v>
      </c>
      <c r="S72">
        <v>0.1014995276927948</v>
      </c>
      <c r="T72">
        <v>2.025973371928558E-4</v>
      </c>
      <c r="U72">
        <v>1.8960138550028201E-3</v>
      </c>
      <c r="V72">
        <v>2.7196814771741629E-3</v>
      </c>
      <c r="W72">
        <v>7.8271301463246346E-3</v>
      </c>
      <c r="X72">
        <v>1.0327091440558429E-3</v>
      </c>
      <c r="Y72">
        <v>0.15804597701149431</v>
      </c>
      <c r="Z72">
        <v>0.106</v>
      </c>
      <c r="AA72">
        <v>7.0000000000000007E-2</v>
      </c>
      <c r="AB72">
        <v>0.82399999999999995</v>
      </c>
      <c r="AC72">
        <v>0.8498</v>
      </c>
      <c r="AD72" t="s">
        <v>48</v>
      </c>
      <c r="AE72" t="s">
        <v>48</v>
      </c>
      <c r="AF72" t="s">
        <v>48</v>
      </c>
      <c r="AH72">
        <f t="shared" ref="AH72" si="9">SUM(AI72:AJ72)</f>
        <v>0</v>
      </c>
      <c r="AI72">
        <f>COUNTIF(L72:L86, "Comment")</f>
        <v>0</v>
      </c>
      <c r="AJ72">
        <f>COUNTIF(L72:L86, "Reply")</f>
        <v>0</v>
      </c>
      <c r="AK72">
        <f t="shared" si="4"/>
        <v>0</v>
      </c>
      <c r="AM72">
        <f>AVERAGE(S72:S86)</f>
        <v>0.1014995276927948</v>
      </c>
      <c r="AN72">
        <f t="shared" ref="AN72" si="10">AVERAGE(Y72:Y86)</f>
        <v>0.15804597701149431</v>
      </c>
    </row>
    <row r="73" spans="1:40" hidden="1" outlineLevel="1" x14ac:dyDescent="0.2"/>
    <row r="74" spans="1:40" hidden="1" outlineLevel="1" x14ac:dyDescent="0.2"/>
    <row r="75" spans="1:40" hidden="1" outlineLevel="1" x14ac:dyDescent="0.2">
      <c r="P75" s="1"/>
      <c r="Q75" s="1"/>
    </row>
    <row r="76" spans="1:40" hidden="1" outlineLevel="1" x14ac:dyDescent="0.2"/>
    <row r="77" spans="1:40" hidden="1" outlineLevel="1" x14ac:dyDescent="0.2"/>
    <row r="78" spans="1:40" hidden="1" outlineLevel="1" x14ac:dyDescent="0.2"/>
    <row r="79" spans="1:40" hidden="1" outlineLevel="1" x14ac:dyDescent="0.2"/>
    <row r="80" spans="1:40" hidden="1" outlineLevel="1" x14ac:dyDescent="0.2"/>
    <row r="81" spans="1:40" hidden="1" outlineLevel="1" x14ac:dyDescent="0.2"/>
    <row r="82" spans="1:40" hidden="1" outlineLevel="1" x14ac:dyDescent="0.2"/>
    <row r="83" spans="1:40" hidden="1" outlineLevel="1" x14ac:dyDescent="0.2"/>
    <row r="84" spans="1:40" hidden="1" outlineLevel="1" x14ac:dyDescent="0.2"/>
    <row r="85" spans="1:40" hidden="1" outlineLevel="1" x14ac:dyDescent="0.2"/>
    <row r="86" spans="1:40" hidden="1" outlineLevel="1" x14ac:dyDescent="0.2"/>
    <row r="87" spans="1:40" collapsed="1" x14ac:dyDescent="0.2">
      <c r="A87" t="s">
        <v>70</v>
      </c>
      <c r="B87" t="s">
        <v>71</v>
      </c>
      <c r="C87" t="s">
        <v>72</v>
      </c>
      <c r="D87" t="s">
        <v>73</v>
      </c>
      <c r="E87" t="s">
        <v>53</v>
      </c>
      <c r="F87" t="s">
        <v>43</v>
      </c>
      <c r="G87">
        <v>24</v>
      </c>
      <c r="H87" t="s">
        <v>42</v>
      </c>
      <c r="I87">
        <v>24</v>
      </c>
      <c r="J87" t="s">
        <v>74</v>
      </c>
      <c r="L87" t="s">
        <v>45</v>
      </c>
      <c r="M87">
        <v>1</v>
      </c>
      <c r="N87">
        <v>1</v>
      </c>
      <c r="O87" s="1" t="s">
        <v>75</v>
      </c>
      <c r="P87" s="1" t="s">
        <v>75</v>
      </c>
      <c r="Q87" t="s">
        <v>47</v>
      </c>
      <c r="R87" t="s">
        <v>47</v>
      </c>
      <c r="S87">
        <v>2.1889997879043219E-4</v>
      </c>
      <c r="T87">
        <v>4.1178818719345136E-6</v>
      </c>
      <c r="U87">
        <v>2.1719777578255162E-5</v>
      </c>
      <c r="V87">
        <v>5.0632253987714648E-5</v>
      </c>
      <c r="W87">
        <v>1.00907520391047E-4</v>
      </c>
      <c r="X87">
        <v>2.3362450519925911E-5</v>
      </c>
      <c r="Y87">
        <v>0.18977777777777771</v>
      </c>
      <c r="Z87">
        <v>0.13200000000000001</v>
      </c>
      <c r="AA87">
        <v>6.4000000000000001E-2</v>
      </c>
      <c r="AB87">
        <v>0.80400000000000005</v>
      </c>
      <c r="AC87">
        <v>0.98340000000000005</v>
      </c>
      <c r="AD87" t="s">
        <v>48</v>
      </c>
      <c r="AE87" t="s">
        <v>48</v>
      </c>
      <c r="AF87" t="s">
        <v>48</v>
      </c>
      <c r="AH87">
        <f t="shared" ref="AH87" si="11">SUM(AI87:AJ87)</f>
        <v>0</v>
      </c>
      <c r="AI87">
        <f>COUNTIF(L87:L101, "Comment")</f>
        <v>0</v>
      </c>
      <c r="AJ87">
        <f>COUNTIF(L87:L101, "Reply")</f>
        <v>0</v>
      </c>
      <c r="AK87">
        <f t="shared" si="4"/>
        <v>0</v>
      </c>
      <c r="AM87">
        <f>AVERAGE(S87:S101)</f>
        <v>2.1889997879043219E-4</v>
      </c>
      <c r="AN87">
        <f t="shared" ref="AN87" si="12">AVERAGE(Y87:Y101)</f>
        <v>0.18977777777777771</v>
      </c>
    </row>
    <row r="88" spans="1:40" hidden="1" outlineLevel="1" x14ac:dyDescent="0.2"/>
    <row r="89" spans="1:40" hidden="1" outlineLevel="1" x14ac:dyDescent="0.2"/>
    <row r="90" spans="1:40" hidden="1" outlineLevel="1" x14ac:dyDescent="0.2"/>
    <row r="91" spans="1:40" hidden="1" outlineLevel="1" x14ac:dyDescent="0.2">
      <c r="P91" s="1"/>
      <c r="Q91" s="1"/>
    </row>
    <row r="92" spans="1:40" hidden="1" outlineLevel="1" x14ac:dyDescent="0.2"/>
    <row r="93" spans="1:40" hidden="1" outlineLevel="1" x14ac:dyDescent="0.2"/>
    <row r="94" spans="1:40" hidden="1" outlineLevel="1" x14ac:dyDescent="0.2"/>
    <row r="95" spans="1:40" hidden="1" outlineLevel="1" x14ac:dyDescent="0.2"/>
    <row r="96" spans="1:40" hidden="1" outlineLevel="1" x14ac:dyDescent="0.2"/>
    <row r="97" spans="1:40" hidden="1" outlineLevel="1" x14ac:dyDescent="0.2"/>
    <row r="98" spans="1:40" hidden="1" outlineLevel="1" x14ac:dyDescent="0.2"/>
    <row r="99" spans="1:40" hidden="1" outlineLevel="1" x14ac:dyDescent="0.2"/>
    <row r="100" spans="1:40" hidden="1" outlineLevel="1" x14ac:dyDescent="0.2"/>
    <row r="101" spans="1:40" hidden="1" outlineLevel="1" x14ac:dyDescent="0.2"/>
    <row r="102" spans="1:40" collapsed="1" x14ac:dyDescent="0.2">
      <c r="A102" t="s">
        <v>76</v>
      </c>
      <c r="B102" t="s">
        <v>77</v>
      </c>
      <c r="C102" t="s">
        <v>78</v>
      </c>
      <c r="D102" t="s">
        <v>79</v>
      </c>
      <c r="E102" t="s">
        <v>80</v>
      </c>
      <c r="F102" t="s">
        <v>43</v>
      </c>
      <c r="G102">
        <v>28</v>
      </c>
      <c r="H102" t="s">
        <v>42</v>
      </c>
      <c r="I102">
        <v>29</v>
      </c>
      <c r="J102" t="s">
        <v>81</v>
      </c>
      <c r="L102" t="s">
        <v>45</v>
      </c>
      <c r="M102">
        <v>1</v>
      </c>
      <c r="N102">
        <v>1</v>
      </c>
      <c r="O102" s="1" t="s">
        <v>82</v>
      </c>
      <c r="P102" s="1" t="s">
        <v>82</v>
      </c>
      <c r="Q102" t="s">
        <v>47</v>
      </c>
      <c r="R102" t="s">
        <v>47</v>
      </c>
      <c r="S102">
        <v>1.31040858104825E-3</v>
      </c>
      <c r="T102">
        <v>9.4890099717304111E-5</v>
      </c>
      <c r="U102">
        <v>2.8373670647852117E-4</v>
      </c>
      <c r="V102">
        <v>1.057413828675635E-4</v>
      </c>
      <c r="W102">
        <v>3.8620422128587961E-4</v>
      </c>
      <c r="X102">
        <v>1.6137199418153611E-4</v>
      </c>
      <c r="Y102">
        <v>3.5608108108108091E-2</v>
      </c>
      <c r="Z102">
        <v>8.7999999999999995E-2</v>
      </c>
      <c r="AA102">
        <v>7.2999999999999995E-2</v>
      </c>
      <c r="AB102">
        <v>0.83899999999999997</v>
      </c>
      <c r="AC102">
        <v>0.87749999999999995</v>
      </c>
      <c r="AD102" t="s">
        <v>48</v>
      </c>
      <c r="AE102" t="s">
        <v>48</v>
      </c>
      <c r="AF102" t="s">
        <v>48</v>
      </c>
      <c r="AH102">
        <f t="shared" ref="AH102" si="13">SUM(AI102:AJ102)</f>
        <v>0</v>
      </c>
      <c r="AI102">
        <f>COUNTIF(L102:L116, "Comment")</f>
        <v>0</v>
      </c>
      <c r="AJ102">
        <f>COUNTIF(L102:L116, "Reply")</f>
        <v>0</v>
      </c>
      <c r="AK102">
        <f t="shared" ref="AK102:AK162" si="14">COUNTIF(C103:C116, C102)</f>
        <v>0</v>
      </c>
      <c r="AM102">
        <f>AVERAGE(S102:S116)</f>
        <v>1.31040858104825E-3</v>
      </c>
      <c r="AN102">
        <f t="shared" ref="AN102" si="15">AVERAGE(Y102:Y116)</f>
        <v>3.5608108108108091E-2</v>
      </c>
    </row>
    <row r="103" spans="1:40" hidden="1" outlineLevel="1" x14ac:dyDescent="0.2"/>
    <row r="104" spans="1:40" hidden="1" outlineLevel="1" x14ac:dyDescent="0.2"/>
    <row r="105" spans="1:40" hidden="1" outlineLevel="1" x14ac:dyDescent="0.2"/>
    <row r="106" spans="1:40" hidden="1" outlineLevel="1" x14ac:dyDescent="0.2"/>
    <row r="107" spans="1:40" hidden="1" outlineLevel="1" x14ac:dyDescent="0.2">
      <c r="P107" s="1"/>
      <c r="Q107" s="1"/>
    </row>
    <row r="108" spans="1:40" hidden="1" outlineLevel="1" x14ac:dyDescent="0.2"/>
    <row r="109" spans="1:40" hidden="1" outlineLevel="1" x14ac:dyDescent="0.2"/>
    <row r="110" spans="1:40" hidden="1" outlineLevel="1" x14ac:dyDescent="0.2"/>
    <row r="111" spans="1:40" hidden="1" outlineLevel="1" x14ac:dyDescent="0.2"/>
    <row r="112" spans="1:40" hidden="1" outlineLevel="1" x14ac:dyDescent="0.2"/>
    <row r="113" spans="1:40" hidden="1" outlineLevel="1" x14ac:dyDescent="0.2"/>
    <row r="114" spans="1:40" hidden="1" outlineLevel="1" x14ac:dyDescent="0.2"/>
    <row r="115" spans="1:40" hidden="1" outlineLevel="1" x14ac:dyDescent="0.2"/>
    <row r="116" spans="1:40" hidden="1" outlineLevel="1" x14ac:dyDescent="0.2"/>
    <row r="117" spans="1:40" collapsed="1" x14ac:dyDescent="0.2">
      <c r="A117" t="s">
        <v>83</v>
      </c>
      <c r="B117" t="s">
        <v>84</v>
      </c>
      <c r="C117" t="s">
        <v>85</v>
      </c>
      <c r="D117" t="s">
        <v>86</v>
      </c>
      <c r="E117" t="s">
        <v>87</v>
      </c>
      <c r="F117" t="s">
        <v>42</v>
      </c>
      <c r="G117">
        <v>21</v>
      </c>
      <c r="H117" t="s">
        <v>43</v>
      </c>
      <c r="I117">
        <v>22</v>
      </c>
      <c r="J117" t="s">
        <v>88</v>
      </c>
      <c r="L117" t="s">
        <v>45</v>
      </c>
      <c r="M117">
        <v>0</v>
      </c>
      <c r="N117">
        <v>0.5</v>
      </c>
      <c r="O117" s="1" t="s">
        <v>89</v>
      </c>
      <c r="P117" s="1" t="s">
        <v>89</v>
      </c>
      <c r="Q117" t="s">
        <v>47</v>
      </c>
      <c r="R117" t="s">
        <v>47</v>
      </c>
      <c r="S117">
        <v>0.50507849454879761</v>
      </c>
      <c r="T117">
        <v>1.4598223788198081E-4</v>
      </c>
      <c r="U117">
        <v>3.2257300335913901E-3</v>
      </c>
      <c r="V117">
        <v>2.3945462889969349E-3</v>
      </c>
      <c r="W117">
        <v>7.5940624810755253E-3</v>
      </c>
      <c r="X117">
        <v>3.1282072886824608E-3</v>
      </c>
      <c r="Y117">
        <v>7.7039218717790167E-2</v>
      </c>
      <c r="Z117">
        <v>0.10199999999999999</v>
      </c>
      <c r="AA117">
        <v>9.7000000000000003E-2</v>
      </c>
      <c r="AB117">
        <v>0.80100000000000005</v>
      </c>
      <c r="AC117">
        <v>-0.4622</v>
      </c>
      <c r="AD117" t="s">
        <v>48</v>
      </c>
      <c r="AE117" t="s">
        <v>48</v>
      </c>
      <c r="AF117" t="s">
        <v>48</v>
      </c>
      <c r="AH117">
        <f t="shared" ref="AH117" si="16">SUM(AI117:AJ117)</f>
        <v>1</v>
      </c>
      <c r="AI117">
        <f>COUNTIF(L117:L131, "Comment")</f>
        <v>1</v>
      </c>
      <c r="AJ117">
        <f>COUNTIF(L117:L131, "Reply")</f>
        <v>0</v>
      </c>
      <c r="AK117">
        <f t="shared" si="14"/>
        <v>0</v>
      </c>
      <c r="AM117">
        <f>AVERAGE(S117:S131)</f>
        <v>0.44754868745803833</v>
      </c>
      <c r="AN117">
        <f t="shared" ref="AN117" si="17">AVERAGE(Y117:Y131)</f>
        <v>8.8519609358895079E-2</v>
      </c>
    </row>
    <row r="118" spans="1:40" hidden="1" outlineLevel="1" x14ac:dyDescent="0.2">
      <c r="A118" t="s">
        <v>1229</v>
      </c>
      <c r="B118" t="s">
        <v>1230</v>
      </c>
      <c r="C118" t="s">
        <v>1231</v>
      </c>
      <c r="J118" t="s">
        <v>1232</v>
      </c>
      <c r="K118" t="s">
        <v>83</v>
      </c>
      <c r="L118" t="s">
        <v>1233</v>
      </c>
      <c r="M118">
        <v>1</v>
      </c>
      <c r="P118" s="2" t="s">
        <v>1234</v>
      </c>
      <c r="Q118" t="s">
        <v>47</v>
      </c>
      <c r="S118">
        <v>0.39001888036727911</v>
      </c>
      <c r="T118">
        <v>1.5197563334368169E-4</v>
      </c>
      <c r="U118">
        <v>1.813553739339113E-3</v>
      </c>
      <c r="V118">
        <v>2.2536467295140028E-3</v>
      </c>
      <c r="W118">
        <v>3.4557546023279428E-3</v>
      </c>
      <c r="X118">
        <v>1.390127371996641E-2</v>
      </c>
      <c r="Y118">
        <v>9.9999999999999992E-2</v>
      </c>
      <c r="Z118">
        <v>0.214</v>
      </c>
      <c r="AA118">
        <v>0.129</v>
      </c>
      <c r="AB118">
        <v>0.65700000000000003</v>
      </c>
      <c r="AC118">
        <v>0.60589999999999999</v>
      </c>
      <c r="AD118" t="s">
        <v>48</v>
      </c>
      <c r="AE118" t="s">
        <v>48</v>
      </c>
      <c r="AF118" t="s">
        <v>48</v>
      </c>
    </row>
    <row r="119" spans="1:40" hidden="1" outlineLevel="1" x14ac:dyDescent="0.2"/>
    <row r="120" spans="1:40" hidden="1" outlineLevel="1" x14ac:dyDescent="0.2"/>
    <row r="121" spans="1:40" hidden="1" outlineLevel="1" x14ac:dyDescent="0.2"/>
    <row r="122" spans="1:40" hidden="1" outlineLevel="1" x14ac:dyDescent="0.2"/>
    <row r="123" spans="1:40" hidden="1" outlineLevel="1" x14ac:dyDescent="0.2">
      <c r="P123" s="1"/>
      <c r="Q123" s="1"/>
    </row>
    <row r="124" spans="1:40" hidden="1" outlineLevel="1" x14ac:dyDescent="0.2"/>
    <row r="125" spans="1:40" hidden="1" outlineLevel="1" x14ac:dyDescent="0.2"/>
    <row r="126" spans="1:40" hidden="1" outlineLevel="1" x14ac:dyDescent="0.2"/>
    <row r="127" spans="1:40" hidden="1" outlineLevel="1" x14ac:dyDescent="0.2"/>
    <row r="128" spans="1:40" hidden="1" outlineLevel="1" x14ac:dyDescent="0.2"/>
    <row r="129" spans="1:40" hidden="1" outlineLevel="1" x14ac:dyDescent="0.2"/>
    <row r="130" spans="1:40" hidden="1" outlineLevel="1" x14ac:dyDescent="0.2"/>
    <row r="131" spans="1:40" hidden="1" outlineLevel="1" x14ac:dyDescent="0.2"/>
    <row r="132" spans="1:40" collapsed="1" x14ac:dyDescent="0.2">
      <c r="A132" t="s">
        <v>90</v>
      </c>
      <c r="B132" t="s">
        <v>91</v>
      </c>
      <c r="C132" t="s">
        <v>92</v>
      </c>
      <c r="D132" t="s">
        <v>93</v>
      </c>
      <c r="E132" t="s">
        <v>53</v>
      </c>
      <c r="F132" t="s">
        <v>42</v>
      </c>
      <c r="G132">
        <v>19</v>
      </c>
      <c r="H132" t="s">
        <v>43</v>
      </c>
      <c r="I132">
        <v>20</v>
      </c>
      <c r="J132" t="s">
        <v>94</v>
      </c>
      <c r="L132" t="s">
        <v>45</v>
      </c>
      <c r="M132">
        <v>1</v>
      </c>
      <c r="N132">
        <v>1</v>
      </c>
      <c r="O132" s="1" t="s">
        <v>95</v>
      </c>
      <c r="P132" s="1" t="s">
        <v>95</v>
      </c>
      <c r="Q132" t="s">
        <v>47</v>
      </c>
      <c r="R132" t="s">
        <v>47</v>
      </c>
      <c r="S132">
        <v>9.6183177083730698E-4</v>
      </c>
      <c r="T132">
        <v>1.1659485608106481E-5</v>
      </c>
      <c r="U132">
        <v>1.80632559931837E-4</v>
      </c>
      <c r="V132">
        <v>6.858480628579855E-5</v>
      </c>
      <c r="W132">
        <v>1.3499920896720141E-4</v>
      </c>
      <c r="X132">
        <v>9.3824950454290956E-5</v>
      </c>
      <c r="Y132">
        <v>8.2265406162464985E-2</v>
      </c>
      <c r="Z132">
        <v>0.154</v>
      </c>
      <c r="AA132">
        <v>5.1999999999999998E-2</v>
      </c>
      <c r="AB132">
        <v>0.79400000000000004</v>
      </c>
      <c r="AC132">
        <v>0.99829999999999997</v>
      </c>
      <c r="AD132" t="s">
        <v>48</v>
      </c>
      <c r="AE132" t="s">
        <v>48</v>
      </c>
      <c r="AF132" t="s">
        <v>48</v>
      </c>
      <c r="AH132">
        <f t="shared" ref="AH132" si="18">SUM(AI132:AJ132)</f>
        <v>0</v>
      </c>
      <c r="AI132">
        <f>COUNTIF(L132:L146, "Comment")</f>
        <v>0</v>
      </c>
      <c r="AJ132">
        <f>COUNTIF(L132:L146, "Reply")</f>
        <v>0</v>
      </c>
      <c r="AK132">
        <f t="shared" si="14"/>
        <v>0</v>
      </c>
      <c r="AM132">
        <f>AVERAGE(S132:S146)</f>
        <v>9.6183177083730698E-4</v>
      </c>
      <c r="AN132">
        <f t="shared" ref="AN132" si="19">AVERAGE(Y132:Y146)</f>
        <v>8.2265406162464985E-2</v>
      </c>
    </row>
    <row r="133" spans="1:40" hidden="1" outlineLevel="1" x14ac:dyDescent="0.2"/>
    <row r="134" spans="1:40" hidden="1" outlineLevel="1" x14ac:dyDescent="0.2"/>
    <row r="135" spans="1:40" hidden="1" outlineLevel="1" x14ac:dyDescent="0.2"/>
    <row r="136" spans="1:40" hidden="1" outlineLevel="1" x14ac:dyDescent="0.2"/>
    <row r="137" spans="1:40" hidden="1" outlineLevel="1" x14ac:dyDescent="0.2"/>
    <row r="138" spans="1:40" hidden="1" outlineLevel="1" x14ac:dyDescent="0.2"/>
    <row r="139" spans="1:40" hidden="1" outlineLevel="1" x14ac:dyDescent="0.2">
      <c r="P139" s="1"/>
      <c r="Q139" s="1"/>
    </row>
    <row r="140" spans="1:40" hidden="1" outlineLevel="1" x14ac:dyDescent="0.2"/>
    <row r="141" spans="1:40" hidden="1" outlineLevel="1" x14ac:dyDescent="0.2"/>
    <row r="142" spans="1:40" hidden="1" outlineLevel="1" x14ac:dyDescent="0.2"/>
    <row r="143" spans="1:40" hidden="1" outlineLevel="1" x14ac:dyDescent="0.2"/>
    <row r="144" spans="1:40" hidden="1" outlineLevel="1" x14ac:dyDescent="0.2"/>
    <row r="145" spans="1:40" hidden="1" outlineLevel="1" x14ac:dyDescent="0.2"/>
    <row r="146" spans="1:40" hidden="1" outlineLevel="1" x14ac:dyDescent="0.2"/>
    <row r="147" spans="1:40" collapsed="1" x14ac:dyDescent="0.2">
      <c r="A147" t="s">
        <v>96</v>
      </c>
      <c r="B147" t="s">
        <v>97</v>
      </c>
      <c r="C147" t="s">
        <v>98</v>
      </c>
      <c r="D147" t="s">
        <v>99</v>
      </c>
      <c r="E147" t="s">
        <v>80</v>
      </c>
      <c r="F147" t="s">
        <v>43</v>
      </c>
      <c r="G147">
        <v>35</v>
      </c>
      <c r="H147" t="s">
        <v>42</v>
      </c>
      <c r="I147">
        <v>33</v>
      </c>
      <c r="J147" t="s">
        <v>100</v>
      </c>
      <c r="L147" t="s">
        <v>45</v>
      </c>
      <c r="M147">
        <v>1</v>
      </c>
      <c r="N147">
        <v>1</v>
      </c>
      <c r="O147" s="1" t="s">
        <v>101</v>
      </c>
      <c r="P147" s="1" t="s">
        <v>101</v>
      </c>
      <c r="Q147" t="s">
        <v>47</v>
      </c>
      <c r="R147" t="s">
        <v>47</v>
      </c>
      <c r="S147">
        <v>4.70855797175318E-4</v>
      </c>
      <c r="T147">
        <v>1.8061275113723241E-5</v>
      </c>
      <c r="U147">
        <v>4.5948665501782671E-5</v>
      </c>
      <c r="V147">
        <v>1.6820868768263611E-4</v>
      </c>
      <c r="W147">
        <v>1.8531954265199599E-4</v>
      </c>
      <c r="X147">
        <v>6.142356141936034E-5</v>
      </c>
      <c r="Y147">
        <v>6.3863636363636372E-2</v>
      </c>
      <c r="Z147">
        <v>0.11899999999999999</v>
      </c>
      <c r="AA147">
        <v>0.127</v>
      </c>
      <c r="AB147">
        <v>0.754</v>
      </c>
      <c r="AC147">
        <v>-0.25119999999999998</v>
      </c>
      <c r="AD147" t="s">
        <v>48</v>
      </c>
      <c r="AE147" t="s">
        <v>48</v>
      </c>
      <c r="AF147" t="s">
        <v>48</v>
      </c>
      <c r="AH147">
        <f t="shared" ref="AH147" si="20">SUM(AI147:AJ147)</f>
        <v>3</v>
      </c>
      <c r="AI147">
        <f>COUNTIF(L147:L161, "Comment")</f>
        <v>3</v>
      </c>
      <c r="AJ147">
        <f>COUNTIF(L147:L161, "Reply")</f>
        <v>0</v>
      </c>
      <c r="AK147">
        <f t="shared" si="14"/>
        <v>0</v>
      </c>
      <c r="AM147">
        <f>AVERAGE(S147:S161)</f>
        <v>3.4963110083481297E-3</v>
      </c>
      <c r="AN147">
        <f t="shared" ref="AN147" si="21">AVERAGE(Y147:Y161)</f>
        <v>0.13298809891922136</v>
      </c>
    </row>
    <row r="148" spans="1:40" hidden="1" outlineLevel="1" x14ac:dyDescent="0.2">
      <c r="A148" t="s">
        <v>1235</v>
      </c>
      <c r="B148" t="s">
        <v>1236</v>
      </c>
      <c r="C148" t="s">
        <v>1237</v>
      </c>
      <c r="J148" t="s">
        <v>1238</v>
      </c>
      <c r="K148" t="s">
        <v>96</v>
      </c>
      <c r="L148" t="s">
        <v>1233</v>
      </c>
      <c r="M148">
        <v>1</v>
      </c>
      <c r="P148" t="s">
        <v>1239</v>
      </c>
      <c r="Q148" t="s">
        <v>47</v>
      </c>
      <c r="S148">
        <v>9.7792809829115868E-3</v>
      </c>
      <c r="T148">
        <v>1.021564457914792E-5</v>
      </c>
      <c r="U148">
        <v>7.4193878390360624E-5</v>
      </c>
      <c r="V148">
        <v>3.0138946021907032E-4</v>
      </c>
      <c r="W148">
        <v>9.7259820904582739E-4</v>
      </c>
      <c r="X148">
        <v>5.9241345152258873E-3</v>
      </c>
      <c r="Y148">
        <v>-0.2</v>
      </c>
      <c r="Z148">
        <v>0</v>
      </c>
      <c r="AA148">
        <v>0.121</v>
      </c>
      <c r="AB148">
        <v>0.879</v>
      </c>
      <c r="AC148">
        <v>-0.57069999999999999</v>
      </c>
      <c r="AD148" t="s">
        <v>48</v>
      </c>
      <c r="AE148" t="s">
        <v>48</v>
      </c>
      <c r="AF148" t="s">
        <v>48</v>
      </c>
    </row>
    <row r="149" spans="1:40" hidden="1" outlineLevel="1" x14ac:dyDescent="0.2">
      <c r="A149" t="s">
        <v>1240</v>
      </c>
      <c r="B149" t="s">
        <v>1241</v>
      </c>
      <c r="C149" t="s">
        <v>1242</v>
      </c>
      <c r="J149" t="s">
        <v>1243</v>
      </c>
      <c r="K149" t="s">
        <v>96</v>
      </c>
      <c r="L149" t="s">
        <v>1233</v>
      </c>
      <c r="M149">
        <v>1</v>
      </c>
      <c r="P149" t="s">
        <v>1244</v>
      </c>
      <c r="Q149" t="s">
        <v>47</v>
      </c>
      <c r="S149">
        <v>2.1170659456402059E-3</v>
      </c>
      <c r="T149">
        <v>8.6738356912974268E-5</v>
      </c>
      <c r="U149">
        <v>1.7845684487838301E-4</v>
      </c>
      <c r="V149">
        <v>8.1728654913604259E-4</v>
      </c>
      <c r="W149">
        <v>4.8203597543761129E-4</v>
      </c>
      <c r="X149">
        <v>2.9686989728361368E-4</v>
      </c>
      <c r="Y149">
        <v>0.1680887593132491</v>
      </c>
      <c r="Z149">
        <v>0.13400000000000001</v>
      </c>
      <c r="AA149">
        <v>9.5000000000000001E-2</v>
      </c>
      <c r="AB149">
        <v>0.77200000000000002</v>
      </c>
      <c r="AC149">
        <v>0.94430000000000003</v>
      </c>
      <c r="AD149" t="s">
        <v>48</v>
      </c>
      <c r="AE149" t="s">
        <v>48</v>
      </c>
      <c r="AF149" t="s">
        <v>48</v>
      </c>
    </row>
    <row r="150" spans="1:40" hidden="1" outlineLevel="1" x14ac:dyDescent="0.2">
      <c r="A150" t="s">
        <v>1245</v>
      </c>
      <c r="B150" t="s">
        <v>1246</v>
      </c>
      <c r="C150" t="s">
        <v>1247</v>
      </c>
      <c r="J150" t="s">
        <v>1248</v>
      </c>
      <c r="K150" t="s">
        <v>96</v>
      </c>
      <c r="L150" t="s">
        <v>1233</v>
      </c>
      <c r="M150">
        <v>1</v>
      </c>
      <c r="P150" t="s">
        <v>1249</v>
      </c>
      <c r="Q150" t="s">
        <v>47</v>
      </c>
      <c r="S150">
        <v>1.6180413076654081E-3</v>
      </c>
      <c r="T150">
        <v>7.396205091936281E-6</v>
      </c>
      <c r="U150">
        <v>2.4844126528478231E-5</v>
      </c>
      <c r="V150">
        <v>7.2701106546446681E-4</v>
      </c>
      <c r="W150">
        <v>2.0727251830976459E-4</v>
      </c>
      <c r="X150">
        <v>1.1952139175264159E-4</v>
      </c>
      <c r="Y150">
        <v>0.5</v>
      </c>
      <c r="Z150">
        <v>0.14099999999999999</v>
      </c>
      <c r="AA150">
        <v>0.27400000000000002</v>
      </c>
      <c r="AB150">
        <v>0.58499999999999996</v>
      </c>
      <c r="AC150">
        <v>-0.58289999999999997</v>
      </c>
      <c r="AD150" t="s">
        <v>48</v>
      </c>
      <c r="AE150" t="s">
        <v>48</v>
      </c>
      <c r="AF150" t="s">
        <v>48</v>
      </c>
    </row>
    <row r="151" spans="1:40" hidden="1" outlineLevel="1" x14ac:dyDescent="0.2"/>
    <row r="152" spans="1:40" hidden="1" outlineLevel="1" x14ac:dyDescent="0.2"/>
    <row r="153" spans="1:40" hidden="1" outlineLevel="1" x14ac:dyDescent="0.2"/>
    <row r="154" spans="1:40" hidden="1" outlineLevel="1" x14ac:dyDescent="0.2"/>
    <row r="155" spans="1:40" hidden="1" outlineLevel="1" x14ac:dyDescent="0.2">
      <c r="P155" s="1"/>
      <c r="Q155" s="1"/>
    </row>
    <row r="156" spans="1:40" hidden="1" outlineLevel="1" x14ac:dyDescent="0.2"/>
    <row r="157" spans="1:40" hidden="1" outlineLevel="1" x14ac:dyDescent="0.2"/>
    <row r="158" spans="1:40" hidden="1" outlineLevel="1" x14ac:dyDescent="0.2"/>
    <row r="159" spans="1:40" hidden="1" outlineLevel="1" x14ac:dyDescent="0.2"/>
    <row r="160" spans="1:40" hidden="1" outlineLevel="1" x14ac:dyDescent="0.2"/>
    <row r="161" spans="1:40" hidden="1" outlineLevel="1" x14ac:dyDescent="0.2"/>
    <row r="162" spans="1:40" collapsed="1" x14ac:dyDescent="0.2">
      <c r="A162" t="s">
        <v>102</v>
      </c>
      <c r="B162" t="s">
        <v>103</v>
      </c>
      <c r="C162" t="s">
        <v>104</v>
      </c>
      <c r="D162" t="s">
        <v>105</v>
      </c>
      <c r="E162" t="s">
        <v>87</v>
      </c>
      <c r="F162" t="s">
        <v>42</v>
      </c>
      <c r="G162">
        <v>25</v>
      </c>
      <c r="H162" t="s">
        <v>43</v>
      </c>
      <c r="I162">
        <v>27</v>
      </c>
      <c r="J162" t="s">
        <v>106</v>
      </c>
      <c r="L162" t="s">
        <v>45</v>
      </c>
      <c r="M162">
        <v>1</v>
      </c>
      <c r="N162">
        <v>0.99</v>
      </c>
      <c r="O162" s="1" t="s">
        <v>107</v>
      </c>
      <c r="P162" s="1" t="s">
        <v>107</v>
      </c>
      <c r="Q162" t="s">
        <v>47</v>
      </c>
      <c r="R162" t="s">
        <v>47</v>
      </c>
      <c r="S162">
        <v>8.2399286329746246E-2</v>
      </c>
      <c r="T162">
        <v>5.5769982282072312E-5</v>
      </c>
      <c r="U162">
        <v>1.0987048735842111E-3</v>
      </c>
      <c r="V162">
        <v>5.7666946668177843E-4</v>
      </c>
      <c r="W162">
        <v>1.5134332934394481E-3</v>
      </c>
      <c r="X162">
        <v>7.8758416930213571E-4</v>
      </c>
      <c r="Y162">
        <v>0.1241134085213033</v>
      </c>
      <c r="Z162">
        <v>0.158</v>
      </c>
      <c r="AA162">
        <v>0.111</v>
      </c>
      <c r="AB162">
        <v>0.73099999999999998</v>
      </c>
      <c r="AC162">
        <v>0.98260000000000003</v>
      </c>
      <c r="AD162" t="s">
        <v>48</v>
      </c>
      <c r="AE162" t="s">
        <v>48</v>
      </c>
      <c r="AF162" t="s">
        <v>48</v>
      </c>
      <c r="AH162">
        <f t="shared" ref="AH162" si="22">SUM(AI162:AJ162)</f>
        <v>3</v>
      </c>
      <c r="AI162">
        <f>COUNTIF(L162:L176, "Comment")</f>
        <v>2</v>
      </c>
      <c r="AJ162">
        <f>COUNTIF(L162:L176, "Reply")</f>
        <v>1</v>
      </c>
      <c r="AK162">
        <f t="shared" si="14"/>
        <v>1</v>
      </c>
      <c r="AM162">
        <f>AVERAGE(S162:S176)</f>
        <v>0.28648462439741706</v>
      </c>
      <c r="AN162">
        <f t="shared" ref="AN162" si="23">AVERAGE(Y162:Y176)</f>
        <v>3.9450187969924944E-3</v>
      </c>
    </row>
    <row r="163" spans="1:40" hidden="1" outlineLevel="1" x14ac:dyDescent="0.2">
      <c r="A163" t="s">
        <v>1250</v>
      </c>
      <c r="B163" t="s">
        <v>1251</v>
      </c>
      <c r="C163" t="s">
        <v>1252</v>
      </c>
      <c r="J163" t="s">
        <v>1253</v>
      </c>
      <c r="K163" t="s">
        <v>102</v>
      </c>
      <c r="L163" t="s">
        <v>1233</v>
      </c>
      <c r="M163">
        <v>1</v>
      </c>
      <c r="P163" t="s">
        <v>1254</v>
      </c>
      <c r="Q163" t="s">
        <v>47</v>
      </c>
      <c r="S163">
        <v>0.22981494665145871</v>
      </c>
      <c r="T163">
        <v>5.7318407925777137E-5</v>
      </c>
      <c r="U163">
        <v>9.9838955793529749E-4</v>
      </c>
      <c r="V163">
        <v>1.1350947897881269E-3</v>
      </c>
      <c r="W163">
        <v>8.0240853130817413E-3</v>
      </c>
      <c r="X163">
        <v>1.879019080661237E-3</v>
      </c>
      <c r="Y163">
        <v>0</v>
      </c>
      <c r="Z163">
        <v>0</v>
      </c>
      <c r="AA163">
        <v>0</v>
      </c>
      <c r="AB163">
        <v>1</v>
      </c>
      <c r="AC163">
        <v>0</v>
      </c>
      <c r="AD163" t="s">
        <v>48</v>
      </c>
      <c r="AE163" t="s">
        <v>48</v>
      </c>
      <c r="AF163" t="s">
        <v>48</v>
      </c>
    </row>
    <row r="164" spans="1:40" hidden="1" outlineLevel="1" x14ac:dyDescent="0.2">
      <c r="A164" t="s">
        <v>1255</v>
      </c>
      <c r="B164" t="s">
        <v>1256</v>
      </c>
      <c r="C164" t="s">
        <v>1257</v>
      </c>
      <c r="J164" t="s">
        <v>1258</v>
      </c>
      <c r="K164" t="s">
        <v>102</v>
      </c>
      <c r="L164" t="s">
        <v>1233</v>
      </c>
      <c r="M164">
        <v>1</v>
      </c>
      <c r="P164" t="s">
        <v>1259</v>
      </c>
      <c r="Q164" t="s">
        <v>47</v>
      </c>
      <c r="S164">
        <v>0.8333967924118042</v>
      </c>
      <c r="T164">
        <v>6.7614851286634803E-4</v>
      </c>
      <c r="U164">
        <v>7.078743539750576E-3</v>
      </c>
      <c r="V164">
        <v>6.9986465387046337E-3</v>
      </c>
      <c r="W164">
        <v>2.4234432727098461E-2</v>
      </c>
      <c r="X164">
        <v>8.7876114994287491E-3</v>
      </c>
      <c r="Y164">
        <v>0.16666666666666671</v>
      </c>
      <c r="Z164">
        <v>0</v>
      </c>
      <c r="AA164">
        <v>0.27400000000000002</v>
      </c>
      <c r="AB164">
        <v>0.72599999999999998</v>
      </c>
      <c r="AC164">
        <v>-0.76080000000000003</v>
      </c>
      <c r="AD164" t="s">
        <v>48</v>
      </c>
      <c r="AE164" t="s">
        <v>48</v>
      </c>
      <c r="AF164" t="s">
        <v>48</v>
      </c>
    </row>
    <row r="165" spans="1:40" hidden="1" outlineLevel="1" x14ac:dyDescent="0.2">
      <c r="A165" t="s">
        <v>1260</v>
      </c>
      <c r="B165" t="s">
        <v>1261</v>
      </c>
      <c r="C165" t="s">
        <v>104</v>
      </c>
      <c r="J165" t="s">
        <v>1262</v>
      </c>
      <c r="K165" t="s">
        <v>1250</v>
      </c>
      <c r="L165" t="s">
        <v>1263</v>
      </c>
      <c r="M165">
        <v>1</v>
      </c>
      <c r="P165" t="s">
        <v>1264</v>
      </c>
      <c r="Q165" t="s">
        <v>47</v>
      </c>
      <c r="S165">
        <v>3.2747219665907318E-4</v>
      </c>
      <c r="T165">
        <v>2.4480868887621909E-6</v>
      </c>
      <c r="U165">
        <v>1.7176560504594821E-5</v>
      </c>
      <c r="V165">
        <v>3.8907135603949428E-5</v>
      </c>
      <c r="W165">
        <v>1.6323807358276099E-4</v>
      </c>
      <c r="X165">
        <v>2.6482410248718221E-5</v>
      </c>
      <c r="Y165">
        <v>-0.27500000000000002</v>
      </c>
      <c r="Z165">
        <v>8.3000000000000004E-2</v>
      </c>
      <c r="AA165">
        <v>0</v>
      </c>
      <c r="AB165">
        <v>0.91700000000000004</v>
      </c>
      <c r="AC165">
        <v>0.25</v>
      </c>
      <c r="AD165" t="s">
        <v>48</v>
      </c>
      <c r="AE165" t="s">
        <v>48</v>
      </c>
      <c r="AF165" t="s">
        <v>48</v>
      </c>
    </row>
    <row r="166" spans="1:40" hidden="1" outlineLevel="1" x14ac:dyDescent="0.2"/>
    <row r="167" spans="1:40" hidden="1" outlineLevel="1" x14ac:dyDescent="0.2"/>
    <row r="168" spans="1:40" hidden="1" outlineLevel="1" x14ac:dyDescent="0.2"/>
    <row r="169" spans="1:40" hidden="1" outlineLevel="1" x14ac:dyDescent="0.2"/>
    <row r="170" spans="1:40" hidden="1" outlineLevel="1" x14ac:dyDescent="0.2"/>
    <row r="171" spans="1:40" hidden="1" outlineLevel="1" x14ac:dyDescent="0.2">
      <c r="P171" s="1"/>
      <c r="Q171" s="1"/>
    </row>
    <row r="172" spans="1:40" hidden="1" outlineLevel="1" x14ac:dyDescent="0.2"/>
    <row r="173" spans="1:40" hidden="1" outlineLevel="1" x14ac:dyDescent="0.2"/>
    <row r="174" spans="1:40" hidden="1" outlineLevel="1" x14ac:dyDescent="0.2"/>
    <row r="175" spans="1:40" hidden="1" outlineLevel="1" x14ac:dyDescent="0.2"/>
    <row r="176" spans="1:40" hidden="1" outlineLevel="1" x14ac:dyDescent="0.2"/>
    <row r="177" spans="1:40" collapsed="1" x14ac:dyDescent="0.2">
      <c r="A177" t="s">
        <v>108</v>
      </c>
      <c r="B177" t="s">
        <v>109</v>
      </c>
      <c r="C177" t="s">
        <v>110</v>
      </c>
      <c r="D177" t="s">
        <v>111</v>
      </c>
      <c r="E177" t="s">
        <v>53</v>
      </c>
      <c r="F177" t="s">
        <v>42</v>
      </c>
      <c r="G177">
        <v>20</v>
      </c>
      <c r="H177" t="s">
        <v>43</v>
      </c>
      <c r="I177">
        <v>24</v>
      </c>
      <c r="J177" t="s">
        <v>112</v>
      </c>
      <c r="L177" t="s">
        <v>45</v>
      </c>
      <c r="M177">
        <v>1</v>
      </c>
      <c r="N177">
        <v>1</v>
      </c>
      <c r="O177" s="1" t="s">
        <v>113</v>
      </c>
      <c r="P177" s="1" t="s">
        <v>113</v>
      </c>
      <c r="Q177" t="s">
        <v>47</v>
      </c>
      <c r="R177" t="s">
        <v>47</v>
      </c>
      <c r="S177">
        <v>3.9173918776214117E-4</v>
      </c>
      <c r="T177">
        <v>8.1747693911893293E-6</v>
      </c>
      <c r="U177">
        <v>4.1698851418914273E-5</v>
      </c>
      <c r="V177">
        <v>4.8184592742472887E-5</v>
      </c>
      <c r="W177">
        <v>1.2432821677066391E-4</v>
      </c>
      <c r="X177">
        <v>6.8995657784398645E-5</v>
      </c>
      <c r="Y177">
        <v>9.752380952380954E-2</v>
      </c>
      <c r="Z177">
        <v>0.13100000000000001</v>
      </c>
      <c r="AA177">
        <v>0.04</v>
      </c>
      <c r="AB177">
        <v>0.82899999999999996</v>
      </c>
      <c r="AC177">
        <v>0.97599999999999998</v>
      </c>
      <c r="AD177" t="s">
        <v>48</v>
      </c>
      <c r="AE177" t="s">
        <v>48</v>
      </c>
      <c r="AF177" t="s">
        <v>48</v>
      </c>
      <c r="AH177">
        <f t="shared" ref="AH177" si="24">SUM(AI177:AJ177)</f>
        <v>2</v>
      </c>
      <c r="AI177">
        <f>COUNTIF(L177:L191, "Comment")</f>
        <v>2</v>
      </c>
      <c r="AJ177">
        <f>COUNTIF(L177:L191, "Reply")</f>
        <v>0</v>
      </c>
      <c r="AK177">
        <f t="shared" ref="AK177" si="25">COUNTIF(C178:C191, C177)</f>
        <v>0</v>
      </c>
      <c r="AM177">
        <f>AVERAGE(S177:S191)</f>
        <v>4.7891815969099599E-4</v>
      </c>
      <c r="AN177">
        <f t="shared" ref="AN177" si="26">AVERAGE(Y177:Y191)</f>
        <v>-2.3869004949650094E-2</v>
      </c>
    </row>
    <row r="178" spans="1:40" hidden="1" outlineLevel="1" x14ac:dyDescent="0.2">
      <c r="A178" t="s">
        <v>1265</v>
      </c>
      <c r="B178" t="s">
        <v>1266</v>
      </c>
      <c r="C178" t="s">
        <v>1267</v>
      </c>
      <c r="J178" t="s">
        <v>1268</v>
      </c>
      <c r="K178" t="s">
        <v>108</v>
      </c>
      <c r="L178" t="s">
        <v>1233</v>
      </c>
      <c r="M178">
        <v>1</v>
      </c>
      <c r="P178" t="s">
        <v>1269</v>
      </c>
      <c r="Q178" t="s">
        <v>47</v>
      </c>
      <c r="S178">
        <v>5.913480999879539E-4</v>
      </c>
      <c r="T178">
        <v>7.0792229962535203E-6</v>
      </c>
      <c r="U178">
        <v>3.216938057448715E-5</v>
      </c>
      <c r="V178">
        <v>4.1741580935195088E-4</v>
      </c>
      <c r="W178">
        <v>1.2305944983381781E-4</v>
      </c>
      <c r="X178">
        <v>4.4275453547015793E-5</v>
      </c>
      <c r="Y178">
        <v>-0.1964285714285714</v>
      </c>
      <c r="Z178">
        <v>8.1000000000000003E-2</v>
      </c>
      <c r="AA178">
        <v>0.115</v>
      </c>
      <c r="AB178">
        <v>0.80400000000000005</v>
      </c>
      <c r="AC178">
        <v>-0.53139999999999998</v>
      </c>
      <c r="AD178" t="s">
        <v>48</v>
      </c>
      <c r="AE178" t="s">
        <v>48</v>
      </c>
      <c r="AF178" t="s">
        <v>48</v>
      </c>
    </row>
    <row r="179" spans="1:40" hidden="1" outlineLevel="1" x14ac:dyDescent="0.2">
      <c r="A179" t="s">
        <v>1270</v>
      </c>
      <c r="B179" t="s">
        <v>1271</v>
      </c>
      <c r="C179" t="s">
        <v>1272</v>
      </c>
      <c r="J179" t="s">
        <v>1273</v>
      </c>
      <c r="K179" t="s">
        <v>108</v>
      </c>
      <c r="L179" t="s">
        <v>1233</v>
      </c>
      <c r="M179">
        <v>1</v>
      </c>
      <c r="P179" t="s">
        <v>1274</v>
      </c>
      <c r="Q179" t="s">
        <v>47</v>
      </c>
      <c r="S179">
        <v>4.536671913228929E-4</v>
      </c>
      <c r="T179">
        <v>3.0094508929323642E-6</v>
      </c>
      <c r="U179">
        <v>2.3083934138412591E-5</v>
      </c>
      <c r="V179">
        <v>7.4728050094563514E-5</v>
      </c>
      <c r="W179">
        <v>1.5175031148828569E-4</v>
      </c>
      <c r="X179">
        <v>3.7041132600279518E-5</v>
      </c>
      <c r="Y179">
        <v>2.7297747055811571E-2</v>
      </c>
      <c r="Z179">
        <v>0.161</v>
      </c>
      <c r="AA179">
        <v>0.02</v>
      </c>
      <c r="AB179">
        <v>0.81799999999999995</v>
      </c>
      <c r="AC179">
        <v>0.99250000000000005</v>
      </c>
      <c r="AD179" t="s">
        <v>48</v>
      </c>
      <c r="AE179" t="s">
        <v>48</v>
      </c>
      <c r="AF179" t="s">
        <v>48</v>
      </c>
    </row>
    <row r="180" spans="1:40" hidden="1" outlineLevel="1" x14ac:dyDescent="0.2"/>
    <row r="181" spans="1:40" hidden="1" outlineLevel="1" x14ac:dyDescent="0.2"/>
    <row r="182" spans="1:40" hidden="1" outlineLevel="1" x14ac:dyDescent="0.2"/>
    <row r="183" spans="1:40" hidden="1" outlineLevel="1" x14ac:dyDescent="0.2"/>
    <row r="184" spans="1:40" hidden="1" outlineLevel="1" x14ac:dyDescent="0.2"/>
    <row r="185" spans="1:40" hidden="1" outlineLevel="1" x14ac:dyDescent="0.2"/>
    <row r="186" spans="1:40" hidden="1" outlineLevel="1" x14ac:dyDescent="0.2"/>
    <row r="187" spans="1:40" hidden="1" outlineLevel="1" x14ac:dyDescent="0.2"/>
    <row r="188" spans="1:40" hidden="1" outlineLevel="1" x14ac:dyDescent="0.2"/>
    <row r="189" spans="1:40" hidden="1" outlineLevel="1" x14ac:dyDescent="0.2"/>
    <row r="190" spans="1:40" hidden="1" outlineLevel="1" x14ac:dyDescent="0.2"/>
    <row r="191" spans="1:40" hidden="1" outlineLevel="1" x14ac:dyDescent="0.2"/>
    <row r="192" spans="1:40" collapsed="1" x14ac:dyDescent="0.2">
      <c r="A192" t="s">
        <v>114</v>
      </c>
      <c r="B192" t="s">
        <v>115</v>
      </c>
      <c r="C192" t="s">
        <v>116</v>
      </c>
      <c r="D192" t="s">
        <v>117</v>
      </c>
      <c r="E192" t="s">
        <v>87</v>
      </c>
      <c r="F192" t="s">
        <v>42</v>
      </c>
      <c r="G192">
        <v>33</v>
      </c>
      <c r="H192" t="s">
        <v>43</v>
      </c>
      <c r="I192">
        <v>36</v>
      </c>
      <c r="J192" t="s">
        <v>118</v>
      </c>
      <c r="L192" t="s">
        <v>45</v>
      </c>
      <c r="M192">
        <v>0</v>
      </c>
      <c r="N192">
        <v>0.5</v>
      </c>
      <c r="O192" s="1" t="s">
        <v>119</v>
      </c>
      <c r="P192" s="1" t="s">
        <v>119</v>
      </c>
      <c r="Q192" t="s">
        <v>47</v>
      </c>
      <c r="R192" t="s">
        <v>47</v>
      </c>
      <c r="S192">
        <v>0.34140455722808838</v>
      </c>
      <c r="T192">
        <v>8.8911023340187967E-5</v>
      </c>
      <c r="U192">
        <v>2.6103883981704708E-2</v>
      </c>
      <c r="V192">
        <v>1.6181751852855091E-3</v>
      </c>
      <c r="W192">
        <v>6.3557424582540989E-3</v>
      </c>
      <c r="X192">
        <v>1.135070924647152E-3</v>
      </c>
      <c r="Y192">
        <v>0.1534722222222222</v>
      </c>
      <c r="Z192">
        <v>9.1999999999999998E-2</v>
      </c>
      <c r="AA192">
        <v>4.8000000000000001E-2</v>
      </c>
      <c r="AB192">
        <v>0.86</v>
      </c>
      <c r="AC192">
        <v>0.95299999999999996</v>
      </c>
      <c r="AD192" t="s">
        <v>48</v>
      </c>
      <c r="AE192" t="s">
        <v>48</v>
      </c>
      <c r="AF192" t="s">
        <v>48</v>
      </c>
      <c r="AH192">
        <f t="shared" ref="AH192" si="27">SUM(AI192:AJ192)</f>
        <v>3</v>
      </c>
      <c r="AI192">
        <f>COUNTIF(L192:L206, "Comment")</f>
        <v>3</v>
      </c>
      <c r="AJ192">
        <f>COUNTIF(L192:L206, "Reply")</f>
        <v>0</v>
      </c>
      <c r="AK192">
        <f t="shared" ref="AK192:AK207" si="28">COUNTIF(C193:C206, C192)</f>
        <v>0</v>
      </c>
      <c r="AM192">
        <f>AVERAGE(S192:S206)</f>
        <v>0.19830371253192425</v>
      </c>
      <c r="AN192">
        <f t="shared" ref="AN192" si="29">AVERAGE(Y192:Y206)</f>
        <v>0.1401919261294261</v>
      </c>
    </row>
    <row r="193" spans="1:40" hidden="1" outlineLevel="1" x14ac:dyDescent="0.2">
      <c r="A193" t="s">
        <v>1275</v>
      </c>
      <c r="B193" t="s">
        <v>1276</v>
      </c>
      <c r="C193" t="s">
        <v>1277</v>
      </c>
      <c r="J193" t="s">
        <v>1278</v>
      </c>
      <c r="K193" t="s">
        <v>114</v>
      </c>
      <c r="L193" t="s">
        <v>1233</v>
      </c>
      <c r="M193">
        <v>1</v>
      </c>
      <c r="P193" s="1" t="s">
        <v>1279</v>
      </c>
      <c r="Q193" s="1" t="s">
        <v>47</v>
      </c>
      <c r="S193">
        <v>0.37961980700492859</v>
      </c>
      <c r="T193">
        <v>1.1707453086273741E-4</v>
      </c>
      <c r="U193">
        <v>2.1513514220714569E-3</v>
      </c>
      <c r="V193">
        <v>2.4313014000654221E-3</v>
      </c>
      <c r="W193">
        <v>4.8879380337893963E-3</v>
      </c>
      <c r="X193">
        <v>2.4896576069295411E-3</v>
      </c>
      <c r="Y193">
        <v>7.4358974358974372E-2</v>
      </c>
      <c r="Z193">
        <v>0.157</v>
      </c>
      <c r="AA193">
        <v>0</v>
      </c>
      <c r="AB193">
        <v>0.84299999999999997</v>
      </c>
      <c r="AC193">
        <v>0.96220000000000006</v>
      </c>
      <c r="AD193" t="s">
        <v>48</v>
      </c>
      <c r="AE193" t="s">
        <v>48</v>
      </c>
      <c r="AF193" t="s">
        <v>48</v>
      </c>
    </row>
    <row r="194" spans="1:40" hidden="1" outlineLevel="1" x14ac:dyDescent="0.2">
      <c r="A194" t="s">
        <v>1280</v>
      </c>
      <c r="B194" t="s">
        <v>1281</v>
      </c>
      <c r="C194" t="s">
        <v>1252</v>
      </c>
      <c r="J194" t="s">
        <v>1282</v>
      </c>
      <c r="K194" t="s">
        <v>114</v>
      </c>
      <c r="L194" t="s">
        <v>1233</v>
      </c>
      <c r="M194">
        <v>1</v>
      </c>
      <c r="P194" t="s">
        <v>1283</v>
      </c>
      <c r="Q194" t="s">
        <v>47</v>
      </c>
      <c r="S194">
        <v>3.6540213972330093E-2</v>
      </c>
      <c r="T194">
        <v>1.156532598542981E-4</v>
      </c>
      <c r="U194">
        <v>3.314473142381757E-4</v>
      </c>
      <c r="V194">
        <v>3.8096518255770211E-3</v>
      </c>
      <c r="W194">
        <v>2.555693499743938E-3</v>
      </c>
      <c r="X194">
        <v>7.9245190136134624E-4</v>
      </c>
      <c r="Y194">
        <v>0.22222222222222221</v>
      </c>
      <c r="Z194">
        <v>0</v>
      </c>
      <c r="AA194">
        <v>6.4000000000000001E-2</v>
      </c>
      <c r="AB194">
        <v>0.93600000000000005</v>
      </c>
      <c r="AC194">
        <v>-0.26169999999999999</v>
      </c>
      <c r="AD194" t="s">
        <v>48</v>
      </c>
      <c r="AE194" t="s">
        <v>48</v>
      </c>
      <c r="AF194" t="s">
        <v>48</v>
      </c>
    </row>
    <row r="195" spans="1:40" hidden="1" outlineLevel="1" x14ac:dyDescent="0.2">
      <c r="A195" t="s">
        <v>1284</v>
      </c>
      <c r="B195" t="s">
        <v>1285</v>
      </c>
      <c r="C195" t="s">
        <v>1286</v>
      </c>
      <c r="J195" t="s">
        <v>1287</v>
      </c>
      <c r="K195" t="s">
        <v>114</v>
      </c>
      <c r="L195" t="s">
        <v>1233</v>
      </c>
      <c r="M195">
        <v>1</v>
      </c>
      <c r="P195" t="s">
        <v>1288</v>
      </c>
      <c r="Q195" t="s">
        <v>47</v>
      </c>
      <c r="S195">
        <v>3.565027192234993E-2</v>
      </c>
      <c r="T195">
        <v>3.3232190617127337E-5</v>
      </c>
      <c r="U195">
        <v>6.8618188379332423E-4</v>
      </c>
      <c r="V195">
        <v>5.531868664547801E-4</v>
      </c>
      <c r="W195">
        <v>1.1477032676339149E-3</v>
      </c>
      <c r="X195">
        <v>6.7478028358891606E-4</v>
      </c>
      <c r="Y195">
        <v>0.1107142857142857</v>
      </c>
      <c r="Z195">
        <v>0.10199999999999999</v>
      </c>
      <c r="AA195">
        <v>1.0999999999999999E-2</v>
      </c>
      <c r="AB195">
        <v>0.88700000000000001</v>
      </c>
      <c r="AC195">
        <v>0.92649999999999999</v>
      </c>
      <c r="AD195" t="s">
        <v>48</v>
      </c>
      <c r="AE195" t="s">
        <v>48</v>
      </c>
      <c r="AF195" t="s">
        <v>48</v>
      </c>
    </row>
    <row r="196" spans="1:40" hidden="1" outlineLevel="1" x14ac:dyDescent="0.2"/>
    <row r="197" spans="1:40" hidden="1" outlineLevel="1" x14ac:dyDescent="0.2"/>
    <row r="198" spans="1:40" hidden="1" outlineLevel="1" x14ac:dyDescent="0.2"/>
    <row r="199" spans="1:40" hidden="1" outlineLevel="1" x14ac:dyDescent="0.2"/>
    <row r="200" spans="1:40" hidden="1" outlineLevel="1" x14ac:dyDescent="0.2"/>
    <row r="201" spans="1:40" hidden="1" outlineLevel="1" x14ac:dyDescent="0.2"/>
    <row r="202" spans="1:40" hidden="1" outlineLevel="1" x14ac:dyDescent="0.2"/>
    <row r="203" spans="1:40" hidden="1" outlineLevel="1" x14ac:dyDescent="0.2"/>
    <row r="204" spans="1:40" hidden="1" outlineLevel="1" x14ac:dyDescent="0.2"/>
    <row r="205" spans="1:40" hidden="1" outlineLevel="1" x14ac:dyDescent="0.2"/>
    <row r="206" spans="1:40" hidden="1" outlineLevel="1" x14ac:dyDescent="0.2"/>
    <row r="207" spans="1:40" collapsed="1" x14ac:dyDescent="0.2">
      <c r="A207" t="s">
        <v>120</v>
      </c>
      <c r="B207" t="s">
        <v>121</v>
      </c>
      <c r="C207" t="s">
        <v>122</v>
      </c>
      <c r="D207" t="s">
        <v>123</v>
      </c>
      <c r="E207" t="s">
        <v>53</v>
      </c>
      <c r="F207" t="s">
        <v>42</v>
      </c>
      <c r="G207">
        <v>25</v>
      </c>
      <c r="H207" t="s">
        <v>43</v>
      </c>
      <c r="I207">
        <v>30</v>
      </c>
      <c r="J207" t="s">
        <v>124</v>
      </c>
      <c r="L207" t="s">
        <v>45</v>
      </c>
      <c r="M207">
        <v>1</v>
      </c>
      <c r="N207">
        <v>1</v>
      </c>
      <c r="O207" s="1" t="s">
        <v>125</v>
      </c>
      <c r="P207" s="1" t="s">
        <v>125</v>
      </c>
      <c r="Q207" t="s">
        <v>47</v>
      </c>
      <c r="R207" t="s">
        <v>47</v>
      </c>
      <c r="S207">
        <v>0.40292733907699579</v>
      </c>
      <c r="T207">
        <v>4.038729821331799E-5</v>
      </c>
      <c r="U207">
        <v>2.2562483791261911E-3</v>
      </c>
      <c r="V207">
        <v>1.155111589469016E-3</v>
      </c>
      <c r="W207">
        <v>5.9390224516391747E-2</v>
      </c>
      <c r="X207">
        <v>7.4326427420601249E-4</v>
      </c>
      <c r="Y207">
        <v>4.7881888710540409E-2</v>
      </c>
      <c r="Z207">
        <v>0.13100000000000001</v>
      </c>
      <c r="AA207">
        <v>0.10299999999999999</v>
      </c>
      <c r="AB207">
        <v>0.76500000000000001</v>
      </c>
      <c r="AC207">
        <v>0.9919</v>
      </c>
      <c r="AD207" t="s">
        <v>48</v>
      </c>
      <c r="AE207" t="s">
        <v>48</v>
      </c>
      <c r="AF207" t="s">
        <v>48</v>
      </c>
      <c r="AH207">
        <f t="shared" ref="AH207" si="30">SUM(AI207:AJ207)</f>
        <v>0</v>
      </c>
      <c r="AI207">
        <f>COUNTIF(L207:L221, "Comment")</f>
        <v>0</v>
      </c>
      <c r="AJ207">
        <f>COUNTIF(L207:L221, "Reply")</f>
        <v>0</v>
      </c>
      <c r="AK207">
        <f t="shared" si="28"/>
        <v>0</v>
      </c>
      <c r="AM207">
        <f>AVERAGE(S207:S221)</f>
        <v>0.40292733907699579</v>
      </c>
      <c r="AN207">
        <f t="shared" ref="AN207" si="31">AVERAGE(Y207:Y221)</f>
        <v>4.7881888710540409E-2</v>
      </c>
    </row>
    <row r="208" spans="1:40" hidden="1" outlineLevel="1" x14ac:dyDescent="0.2">
      <c r="P208" s="1"/>
      <c r="Q208" s="1"/>
    </row>
    <row r="209" spans="1:40" hidden="1" outlineLevel="1" x14ac:dyDescent="0.2">
      <c r="P209" s="1"/>
      <c r="Q209" s="1"/>
    </row>
    <row r="210" spans="1:40" hidden="1" outlineLevel="1" x14ac:dyDescent="0.2"/>
    <row r="211" spans="1:40" hidden="1" outlineLevel="1" x14ac:dyDescent="0.2"/>
    <row r="212" spans="1:40" hidden="1" outlineLevel="1" x14ac:dyDescent="0.2"/>
    <row r="213" spans="1:40" hidden="1" outlineLevel="1" x14ac:dyDescent="0.2"/>
    <row r="214" spans="1:40" hidden="1" outlineLevel="1" x14ac:dyDescent="0.2"/>
    <row r="215" spans="1:40" hidden="1" outlineLevel="1" x14ac:dyDescent="0.2"/>
    <row r="216" spans="1:40" hidden="1" outlineLevel="1" x14ac:dyDescent="0.2"/>
    <row r="217" spans="1:40" hidden="1" outlineLevel="1" x14ac:dyDescent="0.2"/>
    <row r="218" spans="1:40" hidden="1" outlineLevel="1" x14ac:dyDescent="0.2"/>
    <row r="219" spans="1:40" hidden="1" outlineLevel="1" x14ac:dyDescent="0.2"/>
    <row r="220" spans="1:40" hidden="1" outlineLevel="1" x14ac:dyDescent="0.2"/>
    <row r="221" spans="1:40" hidden="1" outlineLevel="1" x14ac:dyDescent="0.2"/>
    <row r="222" spans="1:40" collapsed="1" x14ac:dyDescent="0.2">
      <c r="A222" t="s">
        <v>126</v>
      </c>
      <c r="B222" t="s">
        <v>127</v>
      </c>
      <c r="C222" t="s">
        <v>128</v>
      </c>
      <c r="D222" t="s">
        <v>129</v>
      </c>
      <c r="E222" t="s">
        <v>130</v>
      </c>
      <c r="F222" t="s">
        <v>42</v>
      </c>
      <c r="G222">
        <v>19</v>
      </c>
      <c r="H222" t="s">
        <v>43</v>
      </c>
      <c r="I222">
        <v>20</v>
      </c>
      <c r="J222" t="s">
        <v>131</v>
      </c>
      <c r="L222" t="s">
        <v>45</v>
      </c>
      <c r="M222">
        <v>1</v>
      </c>
      <c r="N222">
        <v>1</v>
      </c>
      <c r="O222" s="1" t="s">
        <v>132</v>
      </c>
      <c r="P222" s="1" t="s">
        <v>132</v>
      </c>
      <c r="Q222" t="s">
        <v>47</v>
      </c>
      <c r="R222" t="s">
        <v>47</v>
      </c>
      <c r="S222">
        <v>2.3459257499780511E-4</v>
      </c>
      <c r="T222">
        <v>4.0970230656967033E-6</v>
      </c>
      <c r="U222">
        <v>2.2802170860813931E-5</v>
      </c>
      <c r="V222">
        <v>3.642698356998153E-5</v>
      </c>
      <c r="W222">
        <v>1.0036053572548551E-4</v>
      </c>
      <c r="X222">
        <v>2.61404384218622E-5</v>
      </c>
      <c r="Y222">
        <v>0.12411674347158221</v>
      </c>
      <c r="Z222">
        <v>0.14199999999999999</v>
      </c>
      <c r="AA222">
        <v>8.6999999999999994E-2</v>
      </c>
      <c r="AB222">
        <v>0.77100000000000002</v>
      </c>
      <c r="AC222">
        <v>0.98450000000000004</v>
      </c>
      <c r="AD222" t="s">
        <v>48</v>
      </c>
      <c r="AE222" t="s">
        <v>48</v>
      </c>
      <c r="AF222" t="s">
        <v>48</v>
      </c>
      <c r="AH222">
        <f t="shared" ref="AH222" si="32">SUM(AI222:AJ222)</f>
        <v>4</v>
      </c>
      <c r="AI222">
        <f>COUNTIF(L222:L236, "Comment")</f>
        <v>2</v>
      </c>
      <c r="AJ222">
        <f>COUNTIF(L222:L236, "Reply")</f>
        <v>2</v>
      </c>
      <c r="AK222">
        <f t="shared" ref="AK222:AK282" si="33">COUNTIF(C223:C236, C222)</f>
        <v>2</v>
      </c>
      <c r="AM222">
        <f>AVERAGE(S222:S236)</f>
        <v>1.163691361725796E-2</v>
      </c>
      <c r="AN222">
        <f t="shared" ref="AN222" si="34">AVERAGE(Y222:Y236)</f>
        <v>1.9823348694316439E-2</v>
      </c>
    </row>
    <row r="223" spans="1:40" hidden="1" outlineLevel="1" x14ac:dyDescent="0.2">
      <c r="A223" t="s">
        <v>1289</v>
      </c>
      <c r="B223" t="s">
        <v>1290</v>
      </c>
      <c r="C223" t="s">
        <v>1291</v>
      </c>
      <c r="J223" t="s">
        <v>1292</v>
      </c>
      <c r="K223" t="s">
        <v>126</v>
      </c>
      <c r="L223" t="s">
        <v>1233</v>
      </c>
      <c r="M223">
        <v>1</v>
      </c>
      <c r="P223" t="s">
        <v>1293</v>
      </c>
      <c r="Q223" t="s">
        <v>1294</v>
      </c>
      <c r="S223">
        <v>5.6158155202865601E-2</v>
      </c>
      <c r="T223">
        <v>7.4760914685612079E-6</v>
      </c>
      <c r="U223">
        <v>2.9231637017801399E-4</v>
      </c>
      <c r="V223">
        <v>5.789246060885489E-4</v>
      </c>
      <c r="W223">
        <v>3.8281120359897607E-2</v>
      </c>
      <c r="X223">
        <v>8.7975285714492202E-4</v>
      </c>
      <c r="Y223">
        <v>-0.35</v>
      </c>
      <c r="Z223">
        <v>4.8000000000000001E-2</v>
      </c>
      <c r="AA223">
        <v>0.22700000000000001</v>
      </c>
      <c r="AB223">
        <v>0.72599999999999998</v>
      </c>
      <c r="AC223">
        <v>-0.7994</v>
      </c>
      <c r="AD223" t="s">
        <v>48</v>
      </c>
      <c r="AE223" t="s">
        <v>48</v>
      </c>
      <c r="AF223" t="s">
        <v>48</v>
      </c>
    </row>
    <row r="224" spans="1:40" hidden="1" outlineLevel="1" x14ac:dyDescent="0.2">
      <c r="A224" t="s">
        <v>1295</v>
      </c>
      <c r="B224" t="s">
        <v>1296</v>
      </c>
      <c r="C224" t="s">
        <v>1297</v>
      </c>
      <c r="J224" t="s">
        <v>1298</v>
      </c>
      <c r="K224" t="s">
        <v>126</v>
      </c>
      <c r="L224" t="s">
        <v>1233</v>
      </c>
      <c r="M224">
        <v>1</v>
      </c>
      <c r="P224" t="s">
        <v>1299</v>
      </c>
      <c r="Q224" t="s">
        <v>47</v>
      </c>
      <c r="S224">
        <v>3.7543807411566382E-4</v>
      </c>
      <c r="T224">
        <v>2.4186247173929591E-6</v>
      </c>
      <c r="U224">
        <v>1.7830694559961561E-5</v>
      </c>
      <c r="V224">
        <v>3.2638119591865689E-5</v>
      </c>
      <c r="W224">
        <v>1.897856272989884E-4</v>
      </c>
      <c r="X224">
        <v>2.4999228116939779E-5</v>
      </c>
      <c r="Y224">
        <v>0.42499999999999999</v>
      </c>
      <c r="Z224">
        <v>0.15</v>
      </c>
      <c r="AA224">
        <v>0.14399999999999999</v>
      </c>
      <c r="AB224">
        <v>0.70599999999999996</v>
      </c>
      <c r="AC224">
        <v>5.5199999999999999E-2</v>
      </c>
      <c r="AD224" t="s">
        <v>48</v>
      </c>
      <c r="AE224" t="s">
        <v>48</v>
      </c>
      <c r="AF224" t="s">
        <v>48</v>
      </c>
    </row>
    <row r="225" spans="1:40" hidden="1" outlineLevel="1" x14ac:dyDescent="0.2">
      <c r="A225" t="s">
        <v>1300</v>
      </c>
      <c r="B225" t="s">
        <v>1301</v>
      </c>
      <c r="C225" t="s">
        <v>128</v>
      </c>
      <c r="J225" t="s">
        <v>1302</v>
      </c>
      <c r="K225" t="s">
        <v>1289</v>
      </c>
      <c r="L225" t="s">
        <v>1263</v>
      </c>
      <c r="M225">
        <v>1</v>
      </c>
      <c r="P225" s="1" t="s">
        <v>1303</v>
      </c>
      <c r="Q225" s="1" t="s">
        <v>47</v>
      </c>
      <c r="S225">
        <v>4.200759285595268E-4</v>
      </c>
      <c r="T225">
        <v>1.8863637478716559E-6</v>
      </c>
      <c r="U225">
        <v>1.9062303181272E-5</v>
      </c>
      <c r="V225">
        <v>4.4173139031045139E-5</v>
      </c>
      <c r="W225">
        <v>1.938797358889133E-4</v>
      </c>
      <c r="X225">
        <v>2.442700861138292E-5</v>
      </c>
      <c r="Y225">
        <v>-0.1</v>
      </c>
      <c r="Z225">
        <v>0</v>
      </c>
      <c r="AA225">
        <v>0</v>
      </c>
      <c r="AB225">
        <v>1</v>
      </c>
      <c r="AC225">
        <v>0</v>
      </c>
      <c r="AD225" t="s">
        <v>48</v>
      </c>
      <c r="AE225" t="s">
        <v>48</v>
      </c>
      <c r="AF225" t="s">
        <v>48</v>
      </c>
    </row>
    <row r="226" spans="1:40" hidden="1" outlineLevel="1" x14ac:dyDescent="0.2">
      <c r="A226" t="s">
        <v>1304</v>
      </c>
      <c r="B226" t="s">
        <v>1305</v>
      </c>
      <c r="C226" t="s">
        <v>128</v>
      </c>
      <c r="J226" t="s">
        <v>1306</v>
      </c>
      <c r="K226" t="s">
        <v>1295</v>
      </c>
      <c r="L226" t="s">
        <v>1263</v>
      </c>
      <c r="M226">
        <v>1</v>
      </c>
      <c r="P226" t="s">
        <v>1307</v>
      </c>
      <c r="Q226" t="s">
        <v>47</v>
      </c>
      <c r="S226">
        <v>9.9630630575120449E-4</v>
      </c>
      <c r="T226">
        <v>1.7855136320577001E-6</v>
      </c>
      <c r="U226">
        <v>3.3993033866863698E-5</v>
      </c>
      <c r="V226">
        <v>6.7367989686317742E-5</v>
      </c>
      <c r="W226">
        <v>4.6567071694880719E-4</v>
      </c>
      <c r="X226">
        <v>3.4024880733340979E-5</v>
      </c>
      <c r="Y226">
        <v>0</v>
      </c>
      <c r="Z226">
        <v>0.26600000000000001</v>
      </c>
      <c r="AA226">
        <v>0</v>
      </c>
      <c r="AB226">
        <v>0.73399999999999999</v>
      </c>
      <c r="AC226">
        <v>0.44040000000000001</v>
      </c>
      <c r="AD226" t="s">
        <v>48</v>
      </c>
      <c r="AE226" t="s">
        <v>48</v>
      </c>
      <c r="AF226" t="s">
        <v>48</v>
      </c>
    </row>
    <row r="227" spans="1:40" hidden="1" outlineLevel="1" x14ac:dyDescent="0.2"/>
    <row r="228" spans="1:40" hidden="1" outlineLevel="1" x14ac:dyDescent="0.2"/>
    <row r="229" spans="1:40" hidden="1" outlineLevel="1" x14ac:dyDescent="0.2"/>
    <row r="230" spans="1:40" hidden="1" outlineLevel="1" x14ac:dyDescent="0.2"/>
    <row r="231" spans="1:40" hidden="1" outlineLevel="1" x14ac:dyDescent="0.2"/>
    <row r="232" spans="1:40" hidden="1" outlineLevel="1" x14ac:dyDescent="0.2"/>
    <row r="233" spans="1:40" hidden="1" outlineLevel="1" x14ac:dyDescent="0.2"/>
    <row r="234" spans="1:40" hidden="1" outlineLevel="1" x14ac:dyDescent="0.2"/>
    <row r="235" spans="1:40" hidden="1" outlineLevel="1" x14ac:dyDescent="0.2"/>
    <row r="236" spans="1:40" hidden="1" outlineLevel="1" x14ac:dyDescent="0.2"/>
    <row r="237" spans="1:40" collapsed="1" x14ac:dyDescent="0.2">
      <c r="A237" t="s">
        <v>133</v>
      </c>
      <c r="B237" t="s">
        <v>134</v>
      </c>
      <c r="C237" t="s">
        <v>135</v>
      </c>
      <c r="D237" t="s">
        <v>136</v>
      </c>
      <c r="E237" t="s">
        <v>60</v>
      </c>
      <c r="F237" t="s">
        <v>42</v>
      </c>
      <c r="G237">
        <v>18</v>
      </c>
      <c r="H237" t="s">
        <v>43</v>
      </c>
      <c r="I237">
        <v>19</v>
      </c>
      <c r="J237" t="s">
        <v>137</v>
      </c>
      <c r="L237" t="s">
        <v>45</v>
      </c>
      <c r="M237">
        <v>1</v>
      </c>
      <c r="N237">
        <v>1</v>
      </c>
      <c r="O237" s="1" t="s">
        <v>138</v>
      </c>
      <c r="P237" s="1" t="s">
        <v>138</v>
      </c>
      <c r="Q237" t="s">
        <v>47</v>
      </c>
      <c r="R237" t="s">
        <v>47</v>
      </c>
      <c r="S237">
        <v>7.7812792733311653E-4</v>
      </c>
      <c r="T237">
        <v>5.6910853345470969E-6</v>
      </c>
      <c r="U237">
        <v>7.7246440923772752E-5</v>
      </c>
      <c r="V237">
        <v>5.8328187151346362E-5</v>
      </c>
      <c r="W237">
        <v>1.7264297639485451E-4</v>
      </c>
      <c r="X237">
        <v>3.4483837225707248E-5</v>
      </c>
      <c r="Y237">
        <v>1.3888888888888879E-2</v>
      </c>
      <c r="Z237">
        <v>0.106</v>
      </c>
      <c r="AA237">
        <v>0.14599999999999999</v>
      </c>
      <c r="AB237">
        <v>0.747</v>
      </c>
      <c r="AC237">
        <v>-0.91759999999999997</v>
      </c>
      <c r="AD237" t="s">
        <v>48</v>
      </c>
      <c r="AE237" t="s">
        <v>48</v>
      </c>
      <c r="AF237" t="s">
        <v>48</v>
      </c>
      <c r="AH237">
        <f t="shared" ref="AH237" si="35">SUM(AI237:AJ237)</f>
        <v>1</v>
      </c>
      <c r="AI237">
        <f>COUNTIF(L237:L251, "Comment")</f>
        <v>1</v>
      </c>
      <c r="AJ237">
        <f>COUNTIF(L237:L251, "Reply")</f>
        <v>0</v>
      </c>
      <c r="AK237">
        <f t="shared" si="33"/>
        <v>0</v>
      </c>
      <c r="AM237">
        <f>AVERAGE(S237:S251)</f>
        <v>4.9123463686555624E-3</v>
      </c>
      <c r="AN237">
        <f t="shared" ref="AN237" si="36">AVERAGE(Y237:Y251)</f>
        <v>2.361111111111111E-2</v>
      </c>
    </row>
    <row r="238" spans="1:40" hidden="1" outlineLevel="1" x14ac:dyDescent="0.2">
      <c r="A238" t="s">
        <v>1308</v>
      </c>
      <c r="B238" t="s">
        <v>1309</v>
      </c>
      <c r="C238" t="s">
        <v>1310</v>
      </c>
      <c r="J238" t="s">
        <v>1311</v>
      </c>
      <c r="K238" t="s">
        <v>133</v>
      </c>
      <c r="L238" t="s">
        <v>1233</v>
      </c>
      <c r="M238">
        <v>1</v>
      </c>
      <c r="P238" t="s">
        <v>1312</v>
      </c>
      <c r="Q238" t="s">
        <v>47</v>
      </c>
      <c r="S238">
        <v>9.0465648099780083E-3</v>
      </c>
      <c r="T238">
        <v>5.7017655308300164E-6</v>
      </c>
      <c r="U238">
        <v>1.7662602476775649E-4</v>
      </c>
      <c r="V238">
        <v>1.0818399459822101E-4</v>
      </c>
      <c r="W238">
        <v>5.6866458617150784E-3</v>
      </c>
      <c r="X238">
        <v>2.1380660473369059E-4</v>
      </c>
      <c r="Y238">
        <v>3.333333333333334E-2</v>
      </c>
      <c r="Z238">
        <v>0.17799999999999999</v>
      </c>
      <c r="AA238">
        <v>9.1999999999999998E-2</v>
      </c>
      <c r="AB238">
        <v>0.73</v>
      </c>
      <c r="AC238">
        <v>0.47670000000000001</v>
      </c>
      <c r="AD238" t="s">
        <v>48</v>
      </c>
      <c r="AE238" t="s">
        <v>48</v>
      </c>
      <c r="AF238" t="s">
        <v>48</v>
      </c>
    </row>
    <row r="239" spans="1:40" hidden="1" outlineLevel="1" x14ac:dyDescent="0.2"/>
    <row r="240" spans="1:40" hidden="1" outlineLevel="1" x14ac:dyDescent="0.2"/>
    <row r="241" spans="1:40" hidden="1" outlineLevel="1" x14ac:dyDescent="0.2">
      <c r="P241" s="1"/>
      <c r="Q241" s="1"/>
    </row>
    <row r="242" spans="1:40" hidden="1" outlineLevel="1" x14ac:dyDescent="0.2"/>
    <row r="243" spans="1:40" hidden="1" outlineLevel="1" x14ac:dyDescent="0.2"/>
    <row r="244" spans="1:40" hidden="1" outlineLevel="1" x14ac:dyDescent="0.2"/>
    <row r="245" spans="1:40" hidden="1" outlineLevel="1" x14ac:dyDescent="0.2"/>
    <row r="246" spans="1:40" hidden="1" outlineLevel="1" x14ac:dyDescent="0.2"/>
    <row r="247" spans="1:40" hidden="1" outlineLevel="1" x14ac:dyDescent="0.2"/>
    <row r="248" spans="1:40" hidden="1" outlineLevel="1" x14ac:dyDescent="0.2"/>
    <row r="249" spans="1:40" hidden="1" outlineLevel="1" x14ac:dyDescent="0.2"/>
    <row r="250" spans="1:40" hidden="1" outlineLevel="1" x14ac:dyDescent="0.2"/>
    <row r="251" spans="1:40" hidden="1" outlineLevel="1" x14ac:dyDescent="0.2"/>
    <row r="252" spans="1:40" collapsed="1" x14ac:dyDescent="0.2">
      <c r="A252" t="s">
        <v>139</v>
      </c>
      <c r="B252" t="s">
        <v>140</v>
      </c>
      <c r="C252" t="s">
        <v>141</v>
      </c>
      <c r="D252" t="s">
        <v>142</v>
      </c>
      <c r="E252" t="s">
        <v>41</v>
      </c>
      <c r="F252" t="s">
        <v>43</v>
      </c>
      <c r="G252">
        <v>26</v>
      </c>
      <c r="H252" t="s">
        <v>42</v>
      </c>
      <c r="I252">
        <v>26</v>
      </c>
      <c r="J252" t="s">
        <v>143</v>
      </c>
      <c r="L252" t="s">
        <v>45</v>
      </c>
      <c r="M252">
        <v>1</v>
      </c>
      <c r="N252">
        <v>1</v>
      </c>
      <c r="O252" s="1" t="s">
        <v>144</v>
      </c>
      <c r="P252" s="1" t="s">
        <v>144</v>
      </c>
      <c r="Q252" t="s">
        <v>47</v>
      </c>
      <c r="R252" t="s">
        <v>47</v>
      </c>
      <c r="S252">
        <v>3.7257000803947449E-4</v>
      </c>
      <c r="T252">
        <v>2.444820438540773E-6</v>
      </c>
      <c r="U252">
        <v>2.2417878426495012E-5</v>
      </c>
      <c r="V252">
        <v>4.0127128158928833E-5</v>
      </c>
      <c r="W252">
        <v>1.6738439444452519E-4</v>
      </c>
      <c r="X252">
        <v>2.8387103157001551E-5</v>
      </c>
      <c r="Y252">
        <v>-0.23472222222222219</v>
      </c>
      <c r="Z252">
        <v>0.14399999999999999</v>
      </c>
      <c r="AA252">
        <v>0.109</v>
      </c>
      <c r="AB252">
        <v>0.748</v>
      </c>
      <c r="AC252">
        <v>0.94510000000000005</v>
      </c>
      <c r="AD252" t="s">
        <v>48</v>
      </c>
      <c r="AE252" t="s">
        <v>48</v>
      </c>
      <c r="AF252" t="s">
        <v>48</v>
      </c>
      <c r="AH252">
        <f t="shared" ref="AH252" si="37">SUM(AI252:AJ252)</f>
        <v>3</v>
      </c>
      <c r="AI252">
        <f>COUNTIF(L252:L266, "Comment")</f>
        <v>2</v>
      </c>
      <c r="AJ252">
        <f>COUNTIF(L252:L266, "Reply")</f>
        <v>1</v>
      </c>
      <c r="AK252">
        <f t="shared" si="33"/>
        <v>1</v>
      </c>
      <c r="AM252">
        <f>AVERAGE(S252:S266)</f>
        <v>0.24237748084124178</v>
      </c>
      <c r="AN252">
        <f t="shared" ref="AN252" si="38">AVERAGE(Y252:Y266)</f>
        <v>-0.25649305555555552</v>
      </c>
    </row>
    <row r="253" spans="1:40" hidden="1" outlineLevel="1" x14ac:dyDescent="0.2">
      <c r="A253" t="s">
        <v>1313</v>
      </c>
      <c r="B253" t="s">
        <v>1314</v>
      </c>
      <c r="C253" t="s">
        <v>1315</v>
      </c>
      <c r="J253" t="s">
        <v>1316</v>
      </c>
      <c r="K253" t="s">
        <v>139</v>
      </c>
      <c r="L253" t="s">
        <v>1233</v>
      </c>
      <c r="M253">
        <v>1</v>
      </c>
      <c r="P253" t="s">
        <v>1317</v>
      </c>
      <c r="Q253" t="s">
        <v>47</v>
      </c>
      <c r="S253">
        <v>6.8877078592777252E-4</v>
      </c>
      <c r="T253">
        <v>1.9662500108097451E-6</v>
      </c>
      <c r="U253">
        <v>2.1389494577306319E-5</v>
      </c>
      <c r="V253">
        <v>5.8564281061990193E-5</v>
      </c>
      <c r="W253">
        <v>3.8032009615562862E-4</v>
      </c>
      <c r="X253">
        <v>2.4378927264478989E-5</v>
      </c>
      <c r="Y253">
        <v>6.8750000000000006E-2</v>
      </c>
      <c r="Z253">
        <v>0.19700000000000001</v>
      </c>
      <c r="AA253">
        <v>0.111</v>
      </c>
      <c r="AB253">
        <v>0.69199999999999995</v>
      </c>
      <c r="AC253">
        <v>0.77039999999999997</v>
      </c>
      <c r="AD253" t="s">
        <v>48</v>
      </c>
      <c r="AE253" t="s">
        <v>48</v>
      </c>
      <c r="AF253" t="s">
        <v>48</v>
      </c>
    </row>
    <row r="254" spans="1:40" hidden="1" outlineLevel="1" x14ac:dyDescent="0.2">
      <c r="A254" t="s">
        <v>1318</v>
      </c>
      <c r="B254" t="s">
        <v>1319</v>
      </c>
      <c r="C254" t="s">
        <v>1320</v>
      </c>
      <c r="J254" t="s">
        <v>1321</v>
      </c>
      <c r="K254" t="s">
        <v>139</v>
      </c>
      <c r="L254" t="s">
        <v>1233</v>
      </c>
      <c r="M254">
        <v>1</v>
      </c>
      <c r="P254" t="s">
        <v>1322</v>
      </c>
      <c r="Q254" t="s">
        <v>47</v>
      </c>
      <c r="S254">
        <v>0.96309727430343628</v>
      </c>
      <c r="T254">
        <v>1.218309393152595E-3</v>
      </c>
      <c r="U254">
        <v>0.51928406953811646</v>
      </c>
      <c r="V254">
        <v>3.6193977575749159E-3</v>
      </c>
      <c r="W254">
        <v>0.15976901352405551</v>
      </c>
      <c r="X254">
        <v>1.9044181331992149E-2</v>
      </c>
      <c r="Y254">
        <v>-0.69999999999999984</v>
      </c>
      <c r="Z254">
        <v>0</v>
      </c>
      <c r="AA254">
        <v>0.434</v>
      </c>
      <c r="AB254">
        <v>0.56599999999999995</v>
      </c>
      <c r="AC254">
        <v>-0.83809999999999996</v>
      </c>
      <c r="AD254" t="s">
        <v>48</v>
      </c>
      <c r="AE254" t="s">
        <v>48</v>
      </c>
      <c r="AF254" t="s">
        <v>48</v>
      </c>
    </row>
    <row r="255" spans="1:40" hidden="1" outlineLevel="1" x14ac:dyDescent="0.2">
      <c r="A255" t="s">
        <v>1323</v>
      </c>
      <c r="B255" t="s">
        <v>1324</v>
      </c>
      <c r="C255" t="s">
        <v>141</v>
      </c>
      <c r="J255" t="s">
        <v>1325</v>
      </c>
      <c r="K255" t="s">
        <v>1313</v>
      </c>
      <c r="L255" t="s">
        <v>1263</v>
      </c>
      <c r="M255">
        <v>1</v>
      </c>
      <c r="P255" t="s">
        <v>1326</v>
      </c>
      <c r="Q255" t="s">
        <v>47</v>
      </c>
      <c r="S255">
        <v>5.3513082675635806E-3</v>
      </c>
      <c r="T255">
        <v>2.284010406583548E-6</v>
      </c>
      <c r="U255">
        <v>1.0645850852597499E-4</v>
      </c>
      <c r="V255">
        <v>1.5674768656026569E-4</v>
      </c>
      <c r="W255">
        <v>3.2175334636121988E-3</v>
      </c>
      <c r="X255">
        <v>5.5227719713002443E-5</v>
      </c>
      <c r="Y255">
        <v>-0.16</v>
      </c>
      <c r="Z255">
        <v>0.185</v>
      </c>
      <c r="AA255">
        <v>9.4E-2</v>
      </c>
      <c r="AB255">
        <v>0.72099999999999997</v>
      </c>
      <c r="AC255">
        <v>0.73909999999999998</v>
      </c>
      <c r="AD255" t="s">
        <v>48</v>
      </c>
      <c r="AE255" t="s">
        <v>48</v>
      </c>
      <c r="AF255" t="s">
        <v>48</v>
      </c>
    </row>
    <row r="256" spans="1:40" hidden="1" outlineLevel="1" x14ac:dyDescent="0.2"/>
    <row r="257" spans="1:40" hidden="1" outlineLevel="1" x14ac:dyDescent="0.2">
      <c r="P257" s="1"/>
      <c r="Q257" s="1"/>
    </row>
    <row r="258" spans="1:40" hidden="1" outlineLevel="1" x14ac:dyDescent="0.2"/>
    <row r="259" spans="1:40" hidden="1" outlineLevel="1" x14ac:dyDescent="0.2"/>
    <row r="260" spans="1:40" hidden="1" outlineLevel="1" x14ac:dyDescent="0.2"/>
    <row r="261" spans="1:40" hidden="1" outlineLevel="1" x14ac:dyDescent="0.2"/>
    <row r="262" spans="1:40" hidden="1" outlineLevel="1" x14ac:dyDescent="0.2"/>
    <row r="263" spans="1:40" hidden="1" outlineLevel="1" x14ac:dyDescent="0.2"/>
    <row r="264" spans="1:40" hidden="1" outlineLevel="1" x14ac:dyDescent="0.2"/>
    <row r="265" spans="1:40" hidden="1" outlineLevel="1" x14ac:dyDescent="0.2"/>
    <row r="266" spans="1:40" hidden="1" outlineLevel="1" x14ac:dyDescent="0.2"/>
    <row r="267" spans="1:40" collapsed="1" x14ac:dyDescent="0.2">
      <c r="A267" t="s">
        <v>145</v>
      </c>
      <c r="B267" t="s">
        <v>146</v>
      </c>
      <c r="C267" t="s">
        <v>147</v>
      </c>
      <c r="D267" t="s">
        <v>148</v>
      </c>
      <c r="E267" t="s">
        <v>53</v>
      </c>
      <c r="F267" t="s">
        <v>43</v>
      </c>
      <c r="G267">
        <v>30</v>
      </c>
      <c r="H267" t="s">
        <v>42</v>
      </c>
      <c r="I267">
        <v>30</v>
      </c>
      <c r="J267" t="s">
        <v>149</v>
      </c>
      <c r="L267" t="s">
        <v>45</v>
      </c>
      <c r="M267">
        <v>1</v>
      </c>
      <c r="N267">
        <v>1</v>
      </c>
      <c r="O267" s="1" t="s">
        <v>150</v>
      </c>
      <c r="P267" s="1" t="s">
        <v>150</v>
      </c>
      <c r="Q267" t="s">
        <v>47</v>
      </c>
      <c r="R267" t="s">
        <v>47</v>
      </c>
      <c r="S267">
        <v>2.4776876671239728E-4</v>
      </c>
      <c r="T267">
        <v>3.4954764487338248E-6</v>
      </c>
      <c r="U267">
        <v>2.0227142158546488E-5</v>
      </c>
      <c r="V267">
        <v>3.8370384572772309E-5</v>
      </c>
      <c r="W267">
        <v>1.2165738007752219E-4</v>
      </c>
      <c r="X267">
        <v>2.4506314730388109E-5</v>
      </c>
      <c r="Y267">
        <v>0.1939935064935065</v>
      </c>
      <c r="Z267">
        <v>0.189</v>
      </c>
      <c r="AA267">
        <v>4.9000000000000002E-2</v>
      </c>
      <c r="AB267">
        <v>0.76200000000000001</v>
      </c>
      <c r="AC267">
        <v>0.98880000000000001</v>
      </c>
      <c r="AD267" t="s">
        <v>48</v>
      </c>
      <c r="AE267" t="s">
        <v>48</v>
      </c>
      <c r="AF267" t="s">
        <v>48</v>
      </c>
      <c r="AH267">
        <f t="shared" ref="AH267" si="39">SUM(AI267:AJ267)</f>
        <v>3</v>
      </c>
      <c r="AI267">
        <f>COUNTIF(L267:L281, "Comment")</f>
        <v>3</v>
      </c>
      <c r="AJ267">
        <f>COUNTIF(L267:L281, "Reply")</f>
        <v>0</v>
      </c>
      <c r="AK267">
        <f t="shared" si="33"/>
        <v>0</v>
      </c>
      <c r="AM267">
        <f>AVERAGE(S267:S281)</f>
        <v>4.2290184137527822E-3</v>
      </c>
      <c r="AN267">
        <f t="shared" ref="AN267" si="40">AVERAGE(Y267:Y281)</f>
        <v>0.10608766233766231</v>
      </c>
    </row>
    <row r="268" spans="1:40" hidden="1" outlineLevel="1" x14ac:dyDescent="0.2">
      <c r="A268" t="s">
        <v>1327</v>
      </c>
      <c r="B268" t="s">
        <v>1328</v>
      </c>
      <c r="C268" t="s">
        <v>1329</v>
      </c>
      <c r="J268" t="s">
        <v>1330</v>
      </c>
      <c r="K268" t="s">
        <v>145</v>
      </c>
      <c r="L268" t="s">
        <v>1233</v>
      </c>
      <c r="M268">
        <v>1</v>
      </c>
      <c r="P268" t="s">
        <v>1331</v>
      </c>
      <c r="Q268" t="s">
        <v>47</v>
      </c>
      <c r="S268">
        <v>1.593278348445892E-2</v>
      </c>
      <c r="T268">
        <v>1.320515639235964E-5</v>
      </c>
      <c r="U268">
        <v>1.156845828518271E-4</v>
      </c>
      <c r="V268">
        <v>4.4399482430890203E-4</v>
      </c>
      <c r="W268">
        <v>7.4757228139787912E-4</v>
      </c>
      <c r="X268">
        <v>1.4629947952926161E-2</v>
      </c>
      <c r="Y268">
        <v>0.27500000000000002</v>
      </c>
      <c r="Z268">
        <v>9.0999999999999998E-2</v>
      </c>
      <c r="AA268">
        <v>2.9000000000000001E-2</v>
      </c>
      <c r="AB268">
        <v>0.88</v>
      </c>
      <c r="AC268">
        <v>0.31819999999999998</v>
      </c>
      <c r="AD268" t="s">
        <v>48</v>
      </c>
      <c r="AE268" t="s">
        <v>48</v>
      </c>
      <c r="AF268" t="s">
        <v>48</v>
      </c>
    </row>
    <row r="269" spans="1:40" hidden="1" outlineLevel="1" x14ac:dyDescent="0.2">
      <c r="A269" t="s">
        <v>1332</v>
      </c>
      <c r="B269" t="s">
        <v>1333</v>
      </c>
      <c r="C269" t="s">
        <v>1252</v>
      </c>
      <c r="J269" t="s">
        <v>1334</v>
      </c>
      <c r="K269" t="s">
        <v>145</v>
      </c>
      <c r="L269" t="s">
        <v>1233</v>
      </c>
      <c r="M269">
        <v>1</v>
      </c>
      <c r="P269" t="s">
        <v>1335</v>
      </c>
      <c r="Q269" t="s">
        <v>47</v>
      </c>
      <c r="S269">
        <v>4.360007296781987E-4</v>
      </c>
      <c r="T269">
        <v>1.940268248290522E-6</v>
      </c>
      <c r="U269">
        <v>1.9589953808463179E-5</v>
      </c>
      <c r="V269">
        <v>4.6357541577890522E-5</v>
      </c>
      <c r="W269">
        <v>2.3592000070493671E-4</v>
      </c>
      <c r="X269">
        <v>2.4090821170830171E-5</v>
      </c>
      <c r="Y269">
        <v>0.14285714285714279</v>
      </c>
      <c r="Z269">
        <v>0</v>
      </c>
      <c r="AA269">
        <v>0</v>
      </c>
      <c r="AB269">
        <v>1</v>
      </c>
      <c r="AC269">
        <v>0</v>
      </c>
      <c r="AD269" t="s">
        <v>48</v>
      </c>
      <c r="AE269" t="s">
        <v>48</v>
      </c>
      <c r="AF269" t="s">
        <v>48</v>
      </c>
    </row>
    <row r="270" spans="1:40" hidden="1" outlineLevel="1" x14ac:dyDescent="0.2">
      <c r="A270" t="s">
        <v>1336</v>
      </c>
      <c r="B270" t="s">
        <v>1337</v>
      </c>
      <c r="C270" t="s">
        <v>1267</v>
      </c>
      <c r="J270" t="s">
        <v>1338</v>
      </c>
      <c r="K270" t="s">
        <v>145</v>
      </c>
      <c r="L270" t="s">
        <v>1233</v>
      </c>
      <c r="M270">
        <v>1</v>
      </c>
      <c r="P270" t="s">
        <v>1339</v>
      </c>
      <c r="Q270" t="s">
        <v>47</v>
      </c>
      <c r="S270">
        <v>2.9952067416161299E-4</v>
      </c>
      <c r="T270">
        <v>3.9451642805943274E-6</v>
      </c>
      <c r="U270">
        <v>2.3547992896055799E-5</v>
      </c>
      <c r="V270">
        <v>5.1851940952474251E-5</v>
      </c>
      <c r="W270">
        <v>1.198756799567491E-4</v>
      </c>
      <c r="X270">
        <v>2.7404366846894849E-5</v>
      </c>
      <c r="Y270">
        <v>-0.1875</v>
      </c>
      <c r="Z270">
        <v>3.6999999999999998E-2</v>
      </c>
      <c r="AA270">
        <v>0</v>
      </c>
      <c r="AB270">
        <v>0.96299999999999997</v>
      </c>
      <c r="AC270">
        <v>0.2732</v>
      </c>
      <c r="AD270" t="s">
        <v>48</v>
      </c>
      <c r="AE270" t="s">
        <v>48</v>
      </c>
      <c r="AF270" t="s">
        <v>48</v>
      </c>
    </row>
    <row r="271" spans="1:40" hidden="1" outlineLevel="1" x14ac:dyDescent="0.2"/>
    <row r="272" spans="1:40" hidden="1" outlineLevel="1" x14ac:dyDescent="0.2"/>
    <row r="273" spans="1:40" hidden="1" outlineLevel="1" x14ac:dyDescent="0.2">
      <c r="P273" s="1"/>
      <c r="Q273" s="1"/>
    </row>
    <row r="274" spans="1:40" hidden="1" outlineLevel="1" x14ac:dyDescent="0.2"/>
    <row r="275" spans="1:40" hidden="1" outlineLevel="1" x14ac:dyDescent="0.2"/>
    <row r="276" spans="1:40" hidden="1" outlineLevel="1" x14ac:dyDescent="0.2"/>
    <row r="277" spans="1:40" hidden="1" outlineLevel="1" x14ac:dyDescent="0.2"/>
    <row r="278" spans="1:40" hidden="1" outlineLevel="1" x14ac:dyDescent="0.2"/>
    <row r="279" spans="1:40" hidden="1" outlineLevel="1" x14ac:dyDescent="0.2"/>
    <row r="280" spans="1:40" hidden="1" outlineLevel="1" x14ac:dyDescent="0.2"/>
    <row r="281" spans="1:40" hidden="1" outlineLevel="1" x14ac:dyDescent="0.2"/>
    <row r="282" spans="1:40" collapsed="1" x14ac:dyDescent="0.2">
      <c r="A282" t="s">
        <v>151</v>
      </c>
      <c r="B282" t="s">
        <v>152</v>
      </c>
      <c r="C282" t="s">
        <v>153</v>
      </c>
      <c r="D282" t="s">
        <v>154</v>
      </c>
      <c r="E282" t="s">
        <v>41</v>
      </c>
      <c r="F282" t="s">
        <v>43</v>
      </c>
      <c r="G282">
        <v>21</v>
      </c>
      <c r="H282" t="s">
        <v>42</v>
      </c>
      <c r="I282">
        <v>20</v>
      </c>
      <c r="J282" t="s">
        <v>155</v>
      </c>
      <c r="L282" t="s">
        <v>45</v>
      </c>
      <c r="M282">
        <v>1</v>
      </c>
      <c r="N282">
        <v>1</v>
      </c>
      <c r="O282" s="1" t="s">
        <v>156</v>
      </c>
      <c r="P282" s="1" t="s">
        <v>156</v>
      </c>
      <c r="Q282" t="s">
        <v>47</v>
      </c>
      <c r="R282" t="s">
        <v>47</v>
      </c>
      <c r="S282">
        <v>0.5155794620513916</v>
      </c>
      <c r="T282">
        <v>2.793078783724923E-5</v>
      </c>
      <c r="U282">
        <v>7.7720701694488525E-2</v>
      </c>
      <c r="V282">
        <v>1.3158619403839109E-3</v>
      </c>
      <c r="W282">
        <v>0.26405781507492071</v>
      </c>
      <c r="X282">
        <v>4.5560332364402711E-4</v>
      </c>
      <c r="Y282">
        <v>2.2670122275385451E-2</v>
      </c>
      <c r="Z282">
        <v>0.11600000000000001</v>
      </c>
      <c r="AA282">
        <v>9.0999999999999998E-2</v>
      </c>
      <c r="AB282">
        <v>0.79400000000000004</v>
      </c>
      <c r="AC282">
        <v>0.98480000000000001</v>
      </c>
      <c r="AD282" t="s">
        <v>48</v>
      </c>
      <c r="AE282" t="s">
        <v>48</v>
      </c>
      <c r="AF282" t="s">
        <v>48</v>
      </c>
      <c r="AH282">
        <f t="shared" ref="AH282" si="41">SUM(AI282:AJ282)</f>
        <v>0</v>
      </c>
      <c r="AI282">
        <f>COUNTIF(L282:L296, "Comment")</f>
        <v>0</v>
      </c>
      <c r="AJ282">
        <f>COUNTIF(L282:L296, "Reply")</f>
        <v>0</v>
      </c>
      <c r="AK282">
        <f t="shared" si="33"/>
        <v>0</v>
      </c>
      <c r="AM282">
        <f>AVERAGE(S282:S296)</f>
        <v>0.5155794620513916</v>
      </c>
      <c r="AN282">
        <f t="shared" ref="AN282" si="42">AVERAGE(Y282:Y296)</f>
        <v>2.2670122275385451E-2</v>
      </c>
    </row>
    <row r="283" spans="1:40" hidden="1" outlineLevel="1" x14ac:dyDescent="0.2"/>
    <row r="284" spans="1:40" hidden="1" outlineLevel="1" x14ac:dyDescent="0.2"/>
    <row r="285" spans="1:40" hidden="1" outlineLevel="1" x14ac:dyDescent="0.2"/>
    <row r="286" spans="1:40" hidden="1" outlineLevel="1" x14ac:dyDescent="0.2"/>
    <row r="287" spans="1:40" hidden="1" outlineLevel="1" x14ac:dyDescent="0.2"/>
    <row r="288" spans="1:40" hidden="1" outlineLevel="1" x14ac:dyDescent="0.2"/>
    <row r="289" spans="1:40" hidden="1" outlineLevel="1" x14ac:dyDescent="0.2">
      <c r="P289" s="1"/>
      <c r="Q289" s="1"/>
    </row>
    <row r="290" spans="1:40" hidden="1" outlineLevel="1" x14ac:dyDescent="0.2"/>
    <row r="291" spans="1:40" hidden="1" outlineLevel="1" x14ac:dyDescent="0.2"/>
    <row r="292" spans="1:40" hidden="1" outlineLevel="1" x14ac:dyDescent="0.2"/>
    <row r="293" spans="1:40" hidden="1" outlineLevel="1" x14ac:dyDescent="0.2"/>
    <row r="294" spans="1:40" hidden="1" outlineLevel="1" x14ac:dyDescent="0.2"/>
    <row r="295" spans="1:40" hidden="1" outlineLevel="1" x14ac:dyDescent="0.2"/>
    <row r="296" spans="1:40" hidden="1" outlineLevel="1" x14ac:dyDescent="0.2"/>
    <row r="297" spans="1:40" collapsed="1" x14ac:dyDescent="0.2">
      <c r="A297" t="s">
        <v>157</v>
      </c>
      <c r="B297" t="s">
        <v>158</v>
      </c>
      <c r="C297" t="s">
        <v>159</v>
      </c>
      <c r="D297" t="s">
        <v>160</v>
      </c>
      <c r="E297" t="s">
        <v>60</v>
      </c>
      <c r="F297" t="s">
        <v>43</v>
      </c>
      <c r="G297">
        <v>18</v>
      </c>
      <c r="H297" t="s">
        <v>42</v>
      </c>
      <c r="I297">
        <v>19</v>
      </c>
      <c r="J297" t="s">
        <v>161</v>
      </c>
      <c r="L297" t="s">
        <v>45</v>
      </c>
      <c r="M297">
        <v>1</v>
      </c>
      <c r="N297">
        <v>1</v>
      </c>
      <c r="O297" s="1" t="s">
        <v>162</v>
      </c>
      <c r="P297" s="1" t="s">
        <v>162</v>
      </c>
      <c r="Q297" t="s">
        <v>47</v>
      </c>
      <c r="R297" t="s">
        <v>47</v>
      </c>
      <c r="S297">
        <v>9.7273063147440553E-4</v>
      </c>
      <c r="T297">
        <v>1.190898638014914E-5</v>
      </c>
      <c r="U297">
        <v>7.0544287154916674E-5</v>
      </c>
      <c r="V297">
        <v>1.4149403432384131E-4</v>
      </c>
      <c r="W297">
        <v>2.328421833226457E-4</v>
      </c>
      <c r="X297">
        <v>1.5068848733790219E-4</v>
      </c>
      <c r="Y297">
        <v>0.14586038961038961</v>
      </c>
      <c r="Z297">
        <v>0.22700000000000001</v>
      </c>
      <c r="AA297">
        <v>6.3E-2</v>
      </c>
      <c r="AB297">
        <v>0.71</v>
      </c>
      <c r="AC297">
        <v>0.99509999999999998</v>
      </c>
      <c r="AD297" t="s">
        <v>48</v>
      </c>
      <c r="AE297" t="s">
        <v>48</v>
      </c>
      <c r="AF297" t="s">
        <v>48</v>
      </c>
      <c r="AH297">
        <f t="shared" ref="AH297" si="43">SUM(AI297:AJ297)</f>
        <v>0</v>
      </c>
      <c r="AI297">
        <f>COUNTIF(L297:L311, "Comment")</f>
        <v>0</v>
      </c>
      <c r="AJ297">
        <f>COUNTIF(L297:L311, "Reply")</f>
        <v>0</v>
      </c>
      <c r="AK297">
        <f t="shared" ref="AK297:AK357" si="44">COUNTIF(C298:C311, C297)</f>
        <v>0</v>
      </c>
      <c r="AM297">
        <f>AVERAGE(S297:S311)</f>
        <v>9.7273063147440553E-4</v>
      </c>
      <c r="AN297">
        <f t="shared" ref="AN297" si="45">AVERAGE(Y297:Y311)</f>
        <v>0.14586038961038961</v>
      </c>
    </row>
    <row r="298" spans="1:40" hidden="1" outlineLevel="1" x14ac:dyDescent="0.2"/>
    <row r="299" spans="1:40" hidden="1" outlineLevel="1" x14ac:dyDescent="0.2"/>
    <row r="300" spans="1:40" hidden="1" outlineLevel="1" x14ac:dyDescent="0.2"/>
    <row r="301" spans="1:40" hidden="1" outlineLevel="1" x14ac:dyDescent="0.2"/>
    <row r="302" spans="1:40" hidden="1" outlineLevel="1" x14ac:dyDescent="0.2"/>
    <row r="303" spans="1:40" hidden="1" outlineLevel="1" x14ac:dyDescent="0.2"/>
    <row r="304" spans="1:40" hidden="1" outlineLevel="1" x14ac:dyDescent="0.2"/>
    <row r="305" spans="1:40" hidden="1" outlineLevel="1" x14ac:dyDescent="0.2">
      <c r="P305" s="1"/>
      <c r="Q305" s="1"/>
    </row>
    <row r="306" spans="1:40" hidden="1" outlineLevel="1" x14ac:dyDescent="0.2"/>
    <row r="307" spans="1:40" hidden="1" outlineLevel="1" x14ac:dyDescent="0.2"/>
    <row r="308" spans="1:40" hidden="1" outlineLevel="1" x14ac:dyDescent="0.2"/>
    <row r="309" spans="1:40" hidden="1" outlineLevel="1" x14ac:dyDescent="0.2"/>
    <row r="310" spans="1:40" hidden="1" outlineLevel="1" x14ac:dyDescent="0.2"/>
    <row r="311" spans="1:40" hidden="1" outlineLevel="1" x14ac:dyDescent="0.2"/>
    <row r="312" spans="1:40" collapsed="1" x14ac:dyDescent="0.2">
      <c r="A312" t="s">
        <v>163</v>
      </c>
      <c r="B312" t="s">
        <v>164</v>
      </c>
      <c r="C312" t="s">
        <v>165</v>
      </c>
      <c r="D312" t="s">
        <v>166</v>
      </c>
      <c r="E312" t="s">
        <v>53</v>
      </c>
      <c r="F312" t="s">
        <v>43</v>
      </c>
      <c r="G312">
        <v>25</v>
      </c>
      <c r="H312" t="s">
        <v>42</v>
      </c>
      <c r="I312">
        <v>28</v>
      </c>
      <c r="J312" t="s">
        <v>167</v>
      </c>
      <c r="L312" t="s">
        <v>45</v>
      </c>
      <c r="M312">
        <v>0</v>
      </c>
      <c r="N312">
        <v>0.5</v>
      </c>
      <c r="O312" s="1" t="s">
        <v>168</v>
      </c>
      <c r="P312" s="1" t="s">
        <v>168</v>
      </c>
      <c r="Q312" t="s">
        <v>47</v>
      </c>
      <c r="R312" t="s">
        <v>47</v>
      </c>
      <c r="S312">
        <v>5.7439659722149372E-3</v>
      </c>
      <c r="T312">
        <v>2.1327410649973899E-5</v>
      </c>
      <c r="U312">
        <v>5.5104162311181426E-4</v>
      </c>
      <c r="V312">
        <v>1.559859229018912E-4</v>
      </c>
      <c r="W312">
        <v>4.3343391735106712E-4</v>
      </c>
      <c r="X312">
        <v>2.8475784347392619E-4</v>
      </c>
      <c r="Y312">
        <v>0.1005630711880712</v>
      </c>
      <c r="Z312">
        <v>0.10199999999999999</v>
      </c>
      <c r="AA312">
        <v>5.8000000000000003E-2</v>
      </c>
      <c r="AB312">
        <v>0.84</v>
      </c>
      <c r="AC312">
        <v>0.98819999999999997</v>
      </c>
      <c r="AD312" t="s">
        <v>48</v>
      </c>
      <c r="AE312" t="s">
        <v>48</v>
      </c>
      <c r="AF312" t="s">
        <v>48</v>
      </c>
      <c r="AH312">
        <f t="shared" ref="AH312" si="46">SUM(AI312:AJ312)</f>
        <v>1</v>
      </c>
      <c r="AI312">
        <f>COUNTIF(L312:L326, "Comment")</f>
        <v>1</v>
      </c>
      <c r="AJ312">
        <f>COUNTIF(L312:L326, "Reply")</f>
        <v>0</v>
      </c>
      <c r="AK312">
        <f t="shared" si="44"/>
        <v>0</v>
      </c>
      <c r="AM312">
        <f>AVERAGE(S312:S326)</f>
        <v>0.50131928198970854</v>
      </c>
      <c r="AN312">
        <f t="shared" ref="AN312" si="47">AVERAGE(Y312:Y326)</f>
        <v>-0.33721846440596437</v>
      </c>
    </row>
    <row r="313" spans="1:40" hidden="1" outlineLevel="1" x14ac:dyDescent="0.2">
      <c r="A313" t="s">
        <v>1340</v>
      </c>
      <c r="B313" t="s">
        <v>1341</v>
      </c>
      <c r="C313" t="s">
        <v>1342</v>
      </c>
      <c r="J313" t="s">
        <v>1343</v>
      </c>
      <c r="K313" t="s">
        <v>163</v>
      </c>
      <c r="L313" t="s">
        <v>1233</v>
      </c>
      <c r="M313">
        <v>1</v>
      </c>
      <c r="P313" t="s">
        <v>1344</v>
      </c>
      <c r="Q313" t="s">
        <v>47</v>
      </c>
      <c r="S313">
        <v>0.99689459800720215</v>
      </c>
      <c r="T313">
        <v>3.0567077919840813E-4</v>
      </c>
      <c r="U313">
        <v>2.478968352079391E-3</v>
      </c>
      <c r="V313">
        <v>1.4712449628859761E-3</v>
      </c>
      <c r="W313">
        <v>0.99626874923706055</v>
      </c>
      <c r="X313">
        <v>1.17185537237674E-3</v>
      </c>
      <c r="Y313">
        <v>-0.77499999999999991</v>
      </c>
      <c r="Z313">
        <v>0</v>
      </c>
      <c r="AA313">
        <v>0.55200000000000005</v>
      </c>
      <c r="AB313">
        <v>0.44800000000000001</v>
      </c>
      <c r="AC313">
        <v>-0.9264</v>
      </c>
      <c r="AD313" t="s">
        <v>48</v>
      </c>
      <c r="AE313" t="s">
        <v>48</v>
      </c>
      <c r="AF313" t="s">
        <v>48</v>
      </c>
    </row>
    <row r="314" spans="1:40" hidden="1" outlineLevel="1" x14ac:dyDescent="0.2"/>
    <row r="315" spans="1:40" hidden="1" outlineLevel="1" x14ac:dyDescent="0.2"/>
    <row r="316" spans="1:40" hidden="1" outlineLevel="1" x14ac:dyDescent="0.2"/>
    <row r="317" spans="1:40" hidden="1" outlineLevel="1" x14ac:dyDescent="0.2"/>
    <row r="318" spans="1:40" hidden="1" outlineLevel="1" x14ac:dyDescent="0.2"/>
    <row r="319" spans="1:40" hidden="1" outlineLevel="1" x14ac:dyDescent="0.2"/>
    <row r="320" spans="1:40" hidden="1" outlineLevel="1" x14ac:dyDescent="0.2"/>
    <row r="321" spans="1:40" hidden="1" outlineLevel="1" x14ac:dyDescent="0.2">
      <c r="P321" s="1"/>
      <c r="Q321" s="1"/>
    </row>
    <row r="322" spans="1:40" hidden="1" outlineLevel="1" x14ac:dyDescent="0.2"/>
    <row r="323" spans="1:40" hidden="1" outlineLevel="1" x14ac:dyDescent="0.2"/>
    <row r="324" spans="1:40" hidden="1" outlineLevel="1" x14ac:dyDescent="0.2"/>
    <row r="325" spans="1:40" hidden="1" outlineLevel="1" x14ac:dyDescent="0.2"/>
    <row r="326" spans="1:40" hidden="1" outlineLevel="1" x14ac:dyDescent="0.2"/>
    <row r="327" spans="1:40" collapsed="1" x14ac:dyDescent="0.2">
      <c r="A327" t="s">
        <v>169</v>
      </c>
      <c r="B327" t="s">
        <v>170</v>
      </c>
      <c r="C327" t="s">
        <v>171</v>
      </c>
      <c r="D327" t="s">
        <v>172</v>
      </c>
      <c r="E327" t="s">
        <v>130</v>
      </c>
      <c r="F327" t="s">
        <v>42</v>
      </c>
      <c r="G327">
        <v>18</v>
      </c>
      <c r="H327" t="s">
        <v>43</v>
      </c>
      <c r="I327">
        <v>18</v>
      </c>
      <c r="J327" t="s">
        <v>173</v>
      </c>
      <c r="L327" t="s">
        <v>45</v>
      </c>
      <c r="M327">
        <v>1</v>
      </c>
      <c r="N327">
        <v>1</v>
      </c>
      <c r="O327" s="1" t="s">
        <v>174</v>
      </c>
      <c r="P327" s="1" t="s">
        <v>174</v>
      </c>
      <c r="Q327" t="s">
        <v>47</v>
      </c>
      <c r="R327" t="s">
        <v>47</v>
      </c>
      <c r="S327">
        <v>2.710070693865418E-3</v>
      </c>
      <c r="T327">
        <v>1.127560790337157E-5</v>
      </c>
      <c r="U327">
        <v>1.4156811812426889E-4</v>
      </c>
      <c r="V327">
        <v>2.4162643239833409E-4</v>
      </c>
      <c r="W327">
        <v>3.2948394073173398E-4</v>
      </c>
      <c r="X327">
        <v>4.0994459413923318E-4</v>
      </c>
      <c r="Y327">
        <v>8.1476190476190466E-2</v>
      </c>
      <c r="Z327">
        <v>6.2E-2</v>
      </c>
      <c r="AA327">
        <v>5.6000000000000001E-2</v>
      </c>
      <c r="AB327">
        <v>0.88100000000000001</v>
      </c>
      <c r="AC327">
        <v>5.0799999999999998E-2</v>
      </c>
      <c r="AD327" t="s">
        <v>48</v>
      </c>
      <c r="AE327" t="s">
        <v>48</v>
      </c>
      <c r="AF327" t="s">
        <v>48</v>
      </c>
      <c r="AH327">
        <f t="shared" ref="AH327" si="48">SUM(AI327:AJ327)</f>
        <v>0</v>
      </c>
      <c r="AI327">
        <f>COUNTIF(L327:L341, "Comment")</f>
        <v>0</v>
      </c>
      <c r="AJ327">
        <f>COUNTIF(L327:L341, "Reply")</f>
        <v>0</v>
      </c>
      <c r="AK327">
        <f t="shared" si="44"/>
        <v>0</v>
      </c>
      <c r="AM327">
        <f>AVERAGE(S327:S341)</f>
        <v>2.710070693865418E-3</v>
      </c>
      <c r="AN327">
        <f t="shared" ref="AN327" si="49">AVERAGE(Y327:Y341)</f>
        <v>8.1476190476190466E-2</v>
      </c>
    </row>
    <row r="328" spans="1:40" hidden="1" outlineLevel="1" x14ac:dyDescent="0.2"/>
    <row r="329" spans="1:40" hidden="1" outlineLevel="1" x14ac:dyDescent="0.2"/>
    <row r="330" spans="1:40" hidden="1" outlineLevel="1" x14ac:dyDescent="0.2"/>
    <row r="331" spans="1:40" hidden="1" outlineLevel="1" x14ac:dyDescent="0.2"/>
    <row r="332" spans="1:40" hidden="1" outlineLevel="1" x14ac:dyDescent="0.2"/>
    <row r="333" spans="1:40" hidden="1" outlineLevel="1" x14ac:dyDescent="0.2"/>
    <row r="334" spans="1:40" hidden="1" outlineLevel="1" x14ac:dyDescent="0.2"/>
    <row r="335" spans="1:40" hidden="1" outlineLevel="1" x14ac:dyDescent="0.2"/>
    <row r="336" spans="1:40" hidden="1" outlineLevel="1" x14ac:dyDescent="0.2"/>
    <row r="337" spans="1:40" hidden="1" outlineLevel="1" x14ac:dyDescent="0.2"/>
    <row r="338" spans="1:40" hidden="1" outlineLevel="1" x14ac:dyDescent="0.2"/>
    <row r="339" spans="1:40" hidden="1" outlineLevel="1" x14ac:dyDescent="0.2"/>
    <row r="340" spans="1:40" hidden="1" outlineLevel="1" x14ac:dyDescent="0.2"/>
    <row r="341" spans="1:40" hidden="1" outlineLevel="1" x14ac:dyDescent="0.2"/>
    <row r="342" spans="1:40" collapsed="1" x14ac:dyDescent="0.2">
      <c r="A342" t="s">
        <v>175</v>
      </c>
      <c r="B342" t="s">
        <v>176</v>
      </c>
      <c r="C342" t="s">
        <v>177</v>
      </c>
      <c r="D342" t="s">
        <v>178</v>
      </c>
      <c r="E342" t="s">
        <v>41</v>
      </c>
      <c r="F342" t="s">
        <v>42</v>
      </c>
      <c r="G342">
        <v>29</v>
      </c>
      <c r="H342" t="s">
        <v>43</v>
      </c>
      <c r="I342">
        <v>37</v>
      </c>
      <c r="J342" t="s">
        <v>179</v>
      </c>
      <c r="L342" t="s">
        <v>45</v>
      </c>
      <c r="M342">
        <v>1</v>
      </c>
      <c r="N342">
        <v>0.56999999999999995</v>
      </c>
      <c r="O342" s="1" t="s">
        <v>180</v>
      </c>
      <c r="P342" s="1" t="s">
        <v>180</v>
      </c>
      <c r="Q342" t="s">
        <v>47</v>
      </c>
      <c r="R342" t="s">
        <v>47</v>
      </c>
      <c r="S342">
        <v>4.58178436383605E-3</v>
      </c>
      <c r="T342">
        <v>6.3254643464460969E-5</v>
      </c>
      <c r="U342">
        <v>8.2512188237160444E-4</v>
      </c>
      <c r="V342">
        <v>2.7859242982231081E-4</v>
      </c>
      <c r="W342">
        <v>8.2456378731876612E-4</v>
      </c>
      <c r="X342">
        <v>2.4806565488688648E-4</v>
      </c>
      <c r="Y342">
        <v>0.20666666666666669</v>
      </c>
      <c r="Z342">
        <v>0.14000000000000001</v>
      </c>
      <c r="AA342">
        <v>1.4E-2</v>
      </c>
      <c r="AB342">
        <v>0.84699999999999998</v>
      </c>
      <c r="AC342">
        <v>0.98270000000000002</v>
      </c>
      <c r="AD342" t="s">
        <v>48</v>
      </c>
      <c r="AE342" t="s">
        <v>48</v>
      </c>
      <c r="AF342" t="s">
        <v>48</v>
      </c>
      <c r="AH342">
        <f t="shared" ref="AH342" si="50">SUM(AI342:AJ342)</f>
        <v>7</v>
      </c>
      <c r="AI342">
        <f>COUNTIF(L342:L356, "Comment")</f>
        <v>7</v>
      </c>
      <c r="AJ342">
        <f>COUNTIF(L342:L356, "Reply")</f>
        <v>0</v>
      </c>
      <c r="AK342">
        <f t="shared" si="44"/>
        <v>0</v>
      </c>
      <c r="AM342">
        <f>AVERAGE(S342:S356)</f>
        <v>0.12587187335884664</v>
      </c>
      <c r="AN342">
        <f t="shared" ref="AN342" si="51">AVERAGE(Y342:Y356)</f>
        <v>8.1587301587301583E-2</v>
      </c>
    </row>
    <row r="343" spans="1:40" hidden="1" outlineLevel="1" x14ac:dyDescent="0.2">
      <c r="A343" t="s">
        <v>1345</v>
      </c>
      <c r="B343" t="s">
        <v>1346</v>
      </c>
      <c r="C343" t="s">
        <v>1297</v>
      </c>
      <c r="J343" t="s">
        <v>1347</v>
      </c>
      <c r="K343" t="s">
        <v>175</v>
      </c>
      <c r="L343" t="s">
        <v>1233</v>
      </c>
      <c r="M343">
        <v>1</v>
      </c>
      <c r="P343" s="1" t="s">
        <v>1348</v>
      </c>
      <c r="Q343" s="1" t="s">
        <v>47</v>
      </c>
      <c r="S343">
        <v>2.8258340898901219E-4</v>
      </c>
      <c r="T343">
        <v>2.5970873593905712E-6</v>
      </c>
      <c r="U343">
        <v>1.662424074311275E-5</v>
      </c>
      <c r="V343">
        <v>3.2694937544874847E-5</v>
      </c>
      <c r="W343">
        <v>1.5247640840243551E-4</v>
      </c>
      <c r="X343">
        <v>1.897180482046679E-5</v>
      </c>
      <c r="Y343">
        <v>0.28749999999999998</v>
      </c>
      <c r="Z343">
        <v>0.28499999999999998</v>
      </c>
      <c r="AA343">
        <v>0</v>
      </c>
      <c r="AB343">
        <v>0.71499999999999997</v>
      </c>
      <c r="AC343">
        <v>0.79920000000000002</v>
      </c>
      <c r="AD343" t="s">
        <v>48</v>
      </c>
      <c r="AE343" t="s">
        <v>48</v>
      </c>
      <c r="AF343" t="s">
        <v>48</v>
      </c>
    </row>
    <row r="344" spans="1:40" hidden="1" outlineLevel="1" x14ac:dyDescent="0.2">
      <c r="A344" t="s">
        <v>1349</v>
      </c>
      <c r="B344" t="s">
        <v>1350</v>
      </c>
      <c r="C344" t="s">
        <v>1277</v>
      </c>
      <c r="J344" t="s">
        <v>1351</v>
      </c>
      <c r="K344" t="s">
        <v>175</v>
      </c>
      <c r="L344" t="s">
        <v>1233</v>
      </c>
      <c r="M344">
        <v>1</v>
      </c>
      <c r="P344" t="s">
        <v>1352</v>
      </c>
      <c r="Q344" t="s">
        <v>47</v>
      </c>
      <c r="S344">
        <v>3.443623892962933E-3</v>
      </c>
      <c r="T344">
        <v>6.2865324252925348E-6</v>
      </c>
      <c r="U344">
        <v>1.5214708400890229E-3</v>
      </c>
      <c r="V344">
        <v>1.3048680557403711E-4</v>
      </c>
      <c r="W344">
        <v>9.0792245464399457E-4</v>
      </c>
      <c r="X344">
        <v>1.2396290549077091E-4</v>
      </c>
      <c r="Y344">
        <v>0.125</v>
      </c>
      <c r="Z344">
        <v>0.13300000000000001</v>
      </c>
      <c r="AA344">
        <v>0</v>
      </c>
      <c r="AB344">
        <v>0.86699999999999999</v>
      </c>
      <c r="AC344">
        <v>0.71840000000000004</v>
      </c>
      <c r="AD344" t="s">
        <v>48</v>
      </c>
      <c r="AE344" t="s">
        <v>48</v>
      </c>
      <c r="AF344" t="s">
        <v>48</v>
      </c>
    </row>
    <row r="345" spans="1:40" hidden="1" outlineLevel="1" x14ac:dyDescent="0.2">
      <c r="A345" t="s">
        <v>1353</v>
      </c>
      <c r="B345" t="s">
        <v>1354</v>
      </c>
      <c r="C345" t="s">
        <v>1355</v>
      </c>
      <c r="J345" t="s">
        <v>1356</v>
      </c>
      <c r="K345" t="s">
        <v>175</v>
      </c>
      <c r="L345" t="s">
        <v>1233</v>
      </c>
      <c r="M345">
        <v>1</v>
      </c>
      <c r="P345" t="s">
        <v>1357</v>
      </c>
      <c r="Q345" t="s">
        <v>47</v>
      </c>
      <c r="S345">
        <v>6.4920430304482579E-4</v>
      </c>
      <c r="T345">
        <v>1.623279558771173E-6</v>
      </c>
      <c r="U345">
        <v>2.5996099793701429E-5</v>
      </c>
      <c r="V345">
        <v>5.1496888772817329E-5</v>
      </c>
      <c r="W345">
        <v>3.8225858588702982E-4</v>
      </c>
      <c r="X345">
        <v>2.4055903850239702E-5</v>
      </c>
      <c r="Y345">
        <v>0</v>
      </c>
      <c r="Z345">
        <v>0</v>
      </c>
      <c r="AA345">
        <v>0</v>
      </c>
      <c r="AB345">
        <v>1</v>
      </c>
      <c r="AC345">
        <v>0</v>
      </c>
      <c r="AD345" t="s">
        <v>48</v>
      </c>
      <c r="AE345" t="s">
        <v>48</v>
      </c>
      <c r="AF345" t="s">
        <v>48</v>
      </c>
    </row>
    <row r="346" spans="1:40" hidden="1" outlineLevel="1" x14ac:dyDescent="0.2">
      <c r="A346" t="s">
        <v>1358</v>
      </c>
      <c r="B346" t="s">
        <v>1359</v>
      </c>
      <c r="C346" t="s">
        <v>1360</v>
      </c>
      <c r="J346" t="s">
        <v>1361</v>
      </c>
      <c r="K346" t="s">
        <v>175</v>
      </c>
      <c r="L346" t="s">
        <v>1233</v>
      </c>
      <c r="M346">
        <v>1</v>
      </c>
      <c r="P346" t="s">
        <v>1362</v>
      </c>
      <c r="Q346" t="s">
        <v>47</v>
      </c>
      <c r="S346">
        <v>6.5840716706588864E-4</v>
      </c>
      <c r="T346">
        <v>5.5701684686937369E-6</v>
      </c>
      <c r="U346">
        <v>5.3633790230378509E-5</v>
      </c>
      <c r="V346">
        <v>3.8610258343396708E-5</v>
      </c>
      <c r="W346">
        <v>3.0010548653081059E-4</v>
      </c>
      <c r="X346">
        <v>7.489885319955647E-5</v>
      </c>
      <c r="Y346">
        <v>0.16666666666666671</v>
      </c>
      <c r="Z346">
        <v>0</v>
      </c>
      <c r="AA346">
        <v>0.14499999999999999</v>
      </c>
      <c r="AB346">
        <v>0.85499999999999998</v>
      </c>
      <c r="AC346">
        <v>-0.52669999999999995</v>
      </c>
      <c r="AD346" t="s">
        <v>48</v>
      </c>
      <c r="AE346" t="s">
        <v>48</v>
      </c>
      <c r="AF346" t="s">
        <v>48</v>
      </c>
    </row>
    <row r="347" spans="1:40" hidden="1" outlineLevel="1" x14ac:dyDescent="0.2">
      <c r="A347" t="s">
        <v>1363</v>
      </c>
      <c r="B347" t="s">
        <v>1364</v>
      </c>
      <c r="C347" t="s">
        <v>1365</v>
      </c>
      <c r="J347" t="s">
        <v>1366</v>
      </c>
      <c r="K347" t="s">
        <v>175</v>
      </c>
      <c r="L347" t="s">
        <v>1233</v>
      </c>
      <c r="M347">
        <v>1</v>
      </c>
      <c r="P347" t="s">
        <v>1367</v>
      </c>
      <c r="Q347" t="s">
        <v>47</v>
      </c>
      <c r="S347">
        <v>1.477458165027201E-3</v>
      </c>
      <c r="T347">
        <v>3.7979991702741241E-6</v>
      </c>
      <c r="U347">
        <v>5.3890642448095598E-5</v>
      </c>
      <c r="V347">
        <v>9.5655508630443364E-5</v>
      </c>
      <c r="W347">
        <v>9.6450804267078638E-4</v>
      </c>
      <c r="X347">
        <v>3.4988133847946301E-5</v>
      </c>
      <c r="Y347">
        <v>-0.12619047619047619</v>
      </c>
      <c r="Z347">
        <v>0.114</v>
      </c>
      <c r="AA347">
        <v>6.3E-2</v>
      </c>
      <c r="AB347">
        <v>0.82299999999999995</v>
      </c>
      <c r="AC347">
        <v>0.54830000000000001</v>
      </c>
      <c r="AD347" t="s">
        <v>48</v>
      </c>
      <c r="AE347" t="s">
        <v>48</v>
      </c>
      <c r="AF347" t="s">
        <v>48</v>
      </c>
    </row>
    <row r="348" spans="1:40" hidden="1" outlineLevel="1" x14ac:dyDescent="0.2">
      <c r="A348" t="s">
        <v>1368</v>
      </c>
      <c r="B348" t="s">
        <v>1369</v>
      </c>
      <c r="C348" t="s">
        <v>1370</v>
      </c>
      <c r="J348" t="s">
        <v>1371</v>
      </c>
      <c r="K348" t="s">
        <v>175</v>
      </c>
      <c r="L348" t="s">
        <v>1233</v>
      </c>
      <c r="M348">
        <v>1</v>
      </c>
      <c r="P348" t="s">
        <v>1372</v>
      </c>
      <c r="Q348" t="s">
        <v>47</v>
      </c>
      <c r="S348">
        <v>4.9007986672222614E-4</v>
      </c>
      <c r="T348">
        <v>6.5940544118348043E-6</v>
      </c>
      <c r="U348">
        <v>4.6276491048047319E-5</v>
      </c>
      <c r="V348">
        <v>3.4066732041537762E-5</v>
      </c>
      <c r="W348">
        <v>2.0039830997120589E-4</v>
      </c>
      <c r="X348">
        <v>6.1765764257870615E-5</v>
      </c>
      <c r="Y348">
        <v>9.8611111111111108E-2</v>
      </c>
      <c r="Z348">
        <v>0.13800000000000001</v>
      </c>
      <c r="AA348">
        <v>8.2000000000000003E-2</v>
      </c>
      <c r="AB348">
        <v>0.78</v>
      </c>
      <c r="AC348">
        <v>0.84699999999999998</v>
      </c>
      <c r="AD348" t="s">
        <v>48</v>
      </c>
      <c r="AE348" t="s">
        <v>48</v>
      </c>
      <c r="AF348" t="s">
        <v>48</v>
      </c>
    </row>
    <row r="349" spans="1:40" hidden="1" outlineLevel="1" x14ac:dyDescent="0.2">
      <c r="A349" t="s">
        <v>1373</v>
      </c>
      <c r="B349" t="s">
        <v>1374</v>
      </c>
      <c r="C349" t="s">
        <v>1375</v>
      </c>
      <c r="J349" t="s">
        <v>1376</v>
      </c>
      <c r="K349" t="s">
        <v>175</v>
      </c>
      <c r="L349" t="s">
        <v>1233</v>
      </c>
      <c r="M349">
        <v>1</v>
      </c>
      <c r="P349" t="s">
        <v>1377</v>
      </c>
      <c r="Q349" t="s">
        <v>47</v>
      </c>
      <c r="S349">
        <v>0.995391845703125</v>
      </c>
      <c r="T349">
        <v>2.5834562256932259E-3</v>
      </c>
      <c r="U349">
        <v>0.60277175903320312</v>
      </c>
      <c r="V349">
        <v>5.0167492590844631E-3</v>
      </c>
      <c r="W349">
        <v>0.96519863605499268</v>
      </c>
      <c r="X349">
        <v>1.1711119674146181E-2</v>
      </c>
      <c r="Y349">
        <v>-0.1055555555555556</v>
      </c>
      <c r="Z349">
        <v>0.216</v>
      </c>
      <c r="AA349">
        <v>0.28599999999999998</v>
      </c>
      <c r="AB349">
        <v>0.498</v>
      </c>
      <c r="AC349">
        <v>-0.42149999999999999</v>
      </c>
      <c r="AD349" t="s">
        <v>48</v>
      </c>
      <c r="AE349" t="s">
        <v>48</v>
      </c>
      <c r="AF349" t="s">
        <v>48</v>
      </c>
    </row>
    <row r="350" spans="1:40" hidden="1" outlineLevel="1" x14ac:dyDescent="0.2"/>
    <row r="351" spans="1:40" hidden="1" outlineLevel="1" x14ac:dyDescent="0.2"/>
    <row r="352" spans="1:40" hidden="1" outlineLevel="1" x14ac:dyDescent="0.2"/>
    <row r="353" spans="1:40" hidden="1" outlineLevel="1" x14ac:dyDescent="0.2"/>
    <row r="354" spans="1:40" hidden="1" outlineLevel="1" x14ac:dyDescent="0.2"/>
    <row r="355" spans="1:40" hidden="1" outlineLevel="1" x14ac:dyDescent="0.2"/>
    <row r="356" spans="1:40" hidden="1" outlineLevel="1" x14ac:dyDescent="0.2"/>
    <row r="357" spans="1:40" collapsed="1" x14ac:dyDescent="0.2">
      <c r="A357" t="s">
        <v>181</v>
      </c>
      <c r="B357" t="s">
        <v>182</v>
      </c>
      <c r="C357" t="s">
        <v>183</v>
      </c>
      <c r="D357" t="s">
        <v>184</v>
      </c>
      <c r="E357" t="s">
        <v>53</v>
      </c>
      <c r="F357" t="s">
        <v>42</v>
      </c>
      <c r="G357">
        <v>18</v>
      </c>
      <c r="H357" t="s">
        <v>43</v>
      </c>
      <c r="I357">
        <v>18</v>
      </c>
      <c r="J357" t="s">
        <v>185</v>
      </c>
      <c r="L357" t="s">
        <v>45</v>
      </c>
      <c r="M357">
        <v>1</v>
      </c>
      <c r="N357">
        <v>1</v>
      </c>
      <c r="O357" s="1" t="s">
        <v>186</v>
      </c>
      <c r="P357" s="1" t="s">
        <v>186</v>
      </c>
      <c r="Q357" t="s">
        <v>47</v>
      </c>
      <c r="R357" t="s">
        <v>47</v>
      </c>
      <c r="S357">
        <v>1.1243214830756189E-2</v>
      </c>
      <c r="T357">
        <v>5.9261496971885208E-6</v>
      </c>
      <c r="U357">
        <v>2.2245282889343801E-4</v>
      </c>
      <c r="V357">
        <v>8.0349927884526551E-5</v>
      </c>
      <c r="W357">
        <v>7.4016856960952282E-3</v>
      </c>
      <c r="X357">
        <v>1.6737896658014509E-4</v>
      </c>
      <c r="Y357">
        <v>6.5000000000000002E-2</v>
      </c>
      <c r="Z357">
        <v>0.13800000000000001</v>
      </c>
      <c r="AA357">
        <v>7.5999999999999998E-2</v>
      </c>
      <c r="AB357">
        <v>0.78600000000000003</v>
      </c>
      <c r="AC357">
        <v>0.98089999999999999</v>
      </c>
      <c r="AD357" t="s">
        <v>48</v>
      </c>
      <c r="AE357" t="s">
        <v>48</v>
      </c>
      <c r="AF357" t="s">
        <v>48</v>
      </c>
      <c r="AH357">
        <f t="shared" ref="AH357" si="52">SUM(AI357:AJ357)</f>
        <v>1</v>
      </c>
      <c r="AI357">
        <f>COUNTIF(L357:L371, "Comment")</f>
        <v>1</v>
      </c>
      <c r="AJ357">
        <f>COUNTIF(L357:L371, "Reply")</f>
        <v>0</v>
      </c>
      <c r="AK357">
        <f t="shared" si="44"/>
        <v>0</v>
      </c>
      <c r="AM357">
        <f>AVERAGE(S357:S371)</f>
        <v>6.0695750289596626E-3</v>
      </c>
      <c r="AN357">
        <f t="shared" ref="AN357" si="53">AVERAGE(Y357:Y371)</f>
        <v>0.16134893822393825</v>
      </c>
    </row>
    <row r="358" spans="1:40" hidden="1" outlineLevel="1" x14ac:dyDescent="0.2">
      <c r="A358" t="s">
        <v>1378</v>
      </c>
      <c r="B358" t="s">
        <v>1379</v>
      </c>
      <c r="C358" t="s">
        <v>1380</v>
      </c>
      <c r="J358" t="s">
        <v>1381</v>
      </c>
      <c r="K358" t="s">
        <v>181</v>
      </c>
      <c r="L358" t="s">
        <v>1233</v>
      </c>
      <c r="M358">
        <v>1</v>
      </c>
      <c r="P358" s="1" t="s">
        <v>1382</v>
      </c>
      <c r="Q358" s="1" t="s">
        <v>47</v>
      </c>
      <c r="S358">
        <v>8.9593522716313601E-4</v>
      </c>
      <c r="T358">
        <v>5.4640368034597486E-6</v>
      </c>
      <c r="U358">
        <v>5.1839135267073289E-5</v>
      </c>
      <c r="V358">
        <v>4.2157265852438293E-5</v>
      </c>
      <c r="W358">
        <v>3.5493646282702679E-4</v>
      </c>
      <c r="X358">
        <v>5.9491871070349589E-5</v>
      </c>
      <c r="Y358">
        <v>0.25769787644787651</v>
      </c>
      <c r="Z358">
        <v>0.18099999999999999</v>
      </c>
      <c r="AA358">
        <v>4.9000000000000002E-2</v>
      </c>
      <c r="AB358">
        <v>0.77</v>
      </c>
      <c r="AC358">
        <v>0.99660000000000004</v>
      </c>
      <c r="AD358" t="s">
        <v>48</v>
      </c>
      <c r="AE358" t="s">
        <v>48</v>
      </c>
      <c r="AF358" t="s">
        <v>48</v>
      </c>
    </row>
    <row r="359" spans="1:40" hidden="1" outlineLevel="1" x14ac:dyDescent="0.2">
      <c r="P359" s="1"/>
      <c r="Q359" s="1"/>
    </row>
    <row r="360" spans="1:40" hidden="1" outlineLevel="1" x14ac:dyDescent="0.2"/>
    <row r="361" spans="1:40" hidden="1" outlineLevel="1" x14ac:dyDescent="0.2"/>
    <row r="362" spans="1:40" hidden="1" outlineLevel="1" x14ac:dyDescent="0.2"/>
    <row r="363" spans="1:40" hidden="1" outlineLevel="1" x14ac:dyDescent="0.2"/>
    <row r="364" spans="1:40" hidden="1" outlineLevel="1" x14ac:dyDescent="0.2"/>
    <row r="365" spans="1:40" hidden="1" outlineLevel="1" x14ac:dyDescent="0.2"/>
    <row r="366" spans="1:40" hidden="1" outlineLevel="1" x14ac:dyDescent="0.2"/>
    <row r="367" spans="1:40" hidden="1" outlineLevel="1" x14ac:dyDescent="0.2"/>
    <row r="368" spans="1:40" hidden="1" outlineLevel="1" x14ac:dyDescent="0.2"/>
    <row r="369" spans="1:40" hidden="1" outlineLevel="1" x14ac:dyDescent="0.2"/>
    <row r="370" spans="1:40" hidden="1" outlineLevel="1" x14ac:dyDescent="0.2"/>
    <row r="371" spans="1:40" hidden="1" outlineLevel="1" x14ac:dyDescent="0.2"/>
    <row r="372" spans="1:40" collapsed="1" x14ac:dyDescent="0.2">
      <c r="A372" t="s">
        <v>187</v>
      </c>
      <c r="B372" t="s">
        <v>188</v>
      </c>
      <c r="C372" t="s">
        <v>189</v>
      </c>
      <c r="D372" t="s">
        <v>190</v>
      </c>
      <c r="E372" t="s">
        <v>191</v>
      </c>
      <c r="F372" t="s">
        <v>42</v>
      </c>
      <c r="G372">
        <v>21</v>
      </c>
      <c r="H372" t="s">
        <v>43</v>
      </c>
      <c r="I372">
        <v>22</v>
      </c>
      <c r="J372" t="s">
        <v>192</v>
      </c>
      <c r="L372" t="s">
        <v>45</v>
      </c>
      <c r="M372">
        <v>0</v>
      </c>
      <c r="N372">
        <v>0.5</v>
      </c>
      <c r="O372" s="1" t="s">
        <v>193</v>
      </c>
      <c r="P372" s="1" t="s">
        <v>193</v>
      </c>
      <c r="Q372" t="s">
        <v>47</v>
      </c>
      <c r="R372" t="s">
        <v>47</v>
      </c>
      <c r="S372">
        <v>2.0863395184278488E-3</v>
      </c>
      <c r="T372">
        <v>3.5400712476985059E-6</v>
      </c>
      <c r="U372">
        <v>7.596399518661201E-5</v>
      </c>
      <c r="V372">
        <v>3.8589645555475727E-5</v>
      </c>
      <c r="W372">
        <v>1.4215755509212611E-3</v>
      </c>
      <c r="X372">
        <v>4.2691212001955137E-5</v>
      </c>
      <c r="Y372">
        <v>0.1212928153717627</v>
      </c>
      <c r="Z372">
        <v>0.21199999999999999</v>
      </c>
      <c r="AA372">
        <v>2.1000000000000001E-2</v>
      </c>
      <c r="AB372">
        <v>0.76600000000000001</v>
      </c>
      <c r="AC372">
        <v>0.98870000000000002</v>
      </c>
      <c r="AD372" t="s">
        <v>48</v>
      </c>
      <c r="AE372" t="s">
        <v>48</v>
      </c>
      <c r="AF372" t="s">
        <v>48</v>
      </c>
      <c r="AH372">
        <f t="shared" ref="AH372" si="54">SUM(AI372:AJ372)</f>
        <v>3</v>
      </c>
      <c r="AI372">
        <f>COUNTIF(L372:L386, "Comment")</f>
        <v>3</v>
      </c>
      <c r="AJ372">
        <f>COUNTIF(L372:L386, "Reply")</f>
        <v>0</v>
      </c>
      <c r="AK372">
        <f t="shared" ref="AK372:AK432" si="55">COUNTIF(C373:C386, C372)</f>
        <v>0</v>
      </c>
      <c r="AM372">
        <f>AVERAGE(S372:S386)</f>
        <v>0.21642482782044681</v>
      </c>
      <c r="AN372">
        <f t="shared" ref="AN372" si="56">AVERAGE(Y372:Y386)</f>
        <v>0.10130534670008351</v>
      </c>
    </row>
    <row r="373" spans="1:40" hidden="1" outlineLevel="1" x14ac:dyDescent="0.2">
      <c r="A373" t="s">
        <v>1398</v>
      </c>
      <c r="B373" t="s">
        <v>1399</v>
      </c>
      <c r="C373" t="s">
        <v>1297</v>
      </c>
      <c r="J373" t="s">
        <v>1400</v>
      </c>
      <c r="K373" t="s">
        <v>187</v>
      </c>
      <c r="L373" t="s">
        <v>1233</v>
      </c>
      <c r="M373">
        <v>1</v>
      </c>
      <c r="P373" t="s">
        <v>1401</v>
      </c>
      <c r="Q373" t="s">
        <v>47</v>
      </c>
      <c r="S373">
        <v>9.131147526204586E-4</v>
      </c>
      <c r="T373">
        <v>3.6772387375094699E-6</v>
      </c>
      <c r="U373">
        <v>5.5116917792474851E-5</v>
      </c>
      <c r="V373">
        <v>8.9210392616223544E-5</v>
      </c>
      <c r="W373">
        <v>2.1584876230917871E-4</v>
      </c>
      <c r="X373">
        <v>1.055991015164182E-4</v>
      </c>
      <c r="Y373">
        <v>0.17499999999999999</v>
      </c>
      <c r="Z373">
        <v>0</v>
      </c>
      <c r="AA373">
        <v>0</v>
      </c>
      <c r="AB373">
        <v>1</v>
      </c>
      <c r="AC373">
        <v>0</v>
      </c>
      <c r="AD373" t="s">
        <v>48</v>
      </c>
      <c r="AE373" t="s">
        <v>48</v>
      </c>
      <c r="AF373" t="s">
        <v>48</v>
      </c>
    </row>
    <row r="374" spans="1:40" hidden="1" outlineLevel="1" x14ac:dyDescent="0.2">
      <c r="A374" t="s">
        <v>1402</v>
      </c>
      <c r="B374" t="s">
        <v>1403</v>
      </c>
      <c r="C374" t="s">
        <v>1404</v>
      </c>
      <c r="J374" t="s">
        <v>1405</v>
      </c>
      <c r="K374" t="s">
        <v>187</v>
      </c>
      <c r="L374" t="s">
        <v>1233</v>
      </c>
      <c r="M374">
        <v>1</v>
      </c>
      <c r="P374" t="s">
        <v>1406</v>
      </c>
      <c r="Q374" t="s">
        <v>47</v>
      </c>
      <c r="S374">
        <v>0.86221987009048462</v>
      </c>
      <c r="T374">
        <v>4.7465765965171158E-4</v>
      </c>
      <c r="U374">
        <v>0.52888035774230957</v>
      </c>
      <c r="V374">
        <v>3.4870179370045662E-3</v>
      </c>
      <c r="W374">
        <v>0.45993888378143311</v>
      </c>
      <c r="X374">
        <v>2.344188280403614E-3</v>
      </c>
      <c r="Y374">
        <v>8.9285714285714246E-3</v>
      </c>
      <c r="Z374">
        <v>7.5999999999999998E-2</v>
      </c>
      <c r="AA374">
        <v>0.13</v>
      </c>
      <c r="AB374">
        <v>0.79400000000000004</v>
      </c>
      <c r="AC374">
        <v>-0.35949999999999999</v>
      </c>
      <c r="AD374" t="s">
        <v>48</v>
      </c>
      <c r="AE374" t="s">
        <v>48</v>
      </c>
      <c r="AF374" t="s">
        <v>48</v>
      </c>
    </row>
    <row r="375" spans="1:40" hidden="1" outlineLevel="1" x14ac:dyDescent="0.2">
      <c r="A375" t="s">
        <v>1407</v>
      </c>
      <c r="B375" t="s">
        <v>1408</v>
      </c>
      <c r="C375" t="s">
        <v>1252</v>
      </c>
      <c r="J375" t="s">
        <v>1409</v>
      </c>
      <c r="K375" t="s">
        <v>187</v>
      </c>
      <c r="L375" t="s">
        <v>1233</v>
      </c>
      <c r="M375">
        <v>1</v>
      </c>
      <c r="P375" s="1" t="s">
        <v>1410</v>
      </c>
      <c r="Q375" s="1" t="s">
        <v>47</v>
      </c>
      <c r="S375">
        <v>4.7998692025430501E-4</v>
      </c>
      <c r="T375">
        <v>2.0800441689061699E-6</v>
      </c>
      <c r="U375">
        <v>2.320900421182159E-5</v>
      </c>
      <c r="V375">
        <v>7.6828153396490961E-5</v>
      </c>
      <c r="W375">
        <v>1.8030939099844551E-4</v>
      </c>
      <c r="X375">
        <v>2.748209408309776E-5</v>
      </c>
      <c r="Y375">
        <v>0.1</v>
      </c>
      <c r="Z375">
        <v>0</v>
      </c>
      <c r="AA375">
        <v>0.16700000000000001</v>
      </c>
      <c r="AB375">
        <v>0.83299999999999996</v>
      </c>
      <c r="AC375">
        <v>-0.15310000000000001</v>
      </c>
      <c r="AD375" t="s">
        <v>48</v>
      </c>
      <c r="AE375" t="s">
        <v>48</v>
      </c>
      <c r="AF375" t="s">
        <v>48</v>
      </c>
    </row>
    <row r="376" spans="1:40" hidden="1" outlineLevel="1" x14ac:dyDescent="0.2"/>
    <row r="377" spans="1:40" hidden="1" outlineLevel="1" x14ac:dyDescent="0.2"/>
    <row r="378" spans="1:40" hidden="1" outlineLevel="1" x14ac:dyDescent="0.2"/>
    <row r="379" spans="1:40" hidden="1" outlineLevel="1" x14ac:dyDescent="0.2"/>
    <row r="380" spans="1:40" hidden="1" outlineLevel="1" x14ac:dyDescent="0.2"/>
    <row r="381" spans="1:40" hidden="1" outlineLevel="1" x14ac:dyDescent="0.2"/>
    <row r="382" spans="1:40" hidden="1" outlineLevel="1" x14ac:dyDescent="0.2"/>
    <row r="383" spans="1:40" hidden="1" outlineLevel="1" x14ac:dyDescent="0.2"/>
    <row r="384" spans="1:40" hidden="1" outlineLevel="1" x14ac:dyDescent="0.2"/>
    <row r="385" spans="1:40" hidden="1" outlineLevel="1" x14ac:dyDescent="0.2"/>
    <row r="386" spans="1:40" hidden="1" outlineLevel="1" x14ac:dyDescent="0.2"/>
    <row r="387" spans="1:40" ht="17" customHeight="1" collapsed="1" x14ac:dyDescent="0.2">
      <c r="A387" t="s">
        <v>194</v>
      </c>
      <c r="B387" t="s">
        <v>195</v>
      </c>
      <c r="C387" t="s">
        <v>196</v>
      </c>
      <c r="D387" t="s">
        <v>197</v>
      </c>
      <c r="E387" t="s">
        <v>41</v>
      </c>
      <c r="F387" t="s">
        <v>42</v>
      </c>
      <c r="G387">
        <v>31</v>
      </c>
      <c r="H387" t="s">
        <v>43</v>
      </c>
      <c r="I387">
        <v>38</v>
      </c>
      <c r="J387" s="3" t="s">
        <v>198</v>
      </c>
      <c r="L387" t="s">
        <v>45</v>
      </c>
      <c r="M387">
        <v>1</v>
      </c>
      <c r="N387">
        <v>1</v>
      </c>
      <c r="O387" s="1" t="s">
        <v>199</v>
      </c>
      <c r="P387" s="1" t="s">
        <v>199</v>
      </c>
      <c r="Q387" t="s">
        <v>47</v>
      </c>
      <c r="R387" t="s">
        <v>47</v>
      </c>
      <c r="S387">
        <v>3.1435705022886401E-4</v>
      </c>
      <c r="T387">
        <v>1.194121614389587E-5</v>
      </c>
      <c r="U387">
        <v>5.4969517805147923E-5</v>
      </c>
      <c r="V387">
        <v>1.365607604384422E-4</v>
      </c>
      <c r="W387">
        <v>1.0153307084692639E-4</v>
      </c>
      <c r="X387">
        <v>4.188572711427696E-5</v>
      </c>
      <c r="Y387">
        <v>0.13744093597034771</v>
      </c>
      <c r="Z387">
        <v>0.19600000000000001</v>
      </c>
      <c r="AA387">
        <v>7.1999999999999995E-2</v>
      </c>
      <c r="AB387">
        <v>0.73099999999999998</v>
      </c>
      <c r="AC387">
        <v>0.998</v>
      </c>
      <c r="AD387" t="s">
        <v>48</v>
      </c>
      <c r="AE387" t="s">
        <v>48</v>
      </c>
      <c r="AF387" t="s">
        <v>48</v>
      </c>
      <c r="AH387">
        <f t="shared" ref="AH387" si="57">SUM(AI387:AJ387)</f>
        <v>4</v>
      </c>
      <c r="AI387">
        <f>COUNTIF(L387:L401, "Comment")</f>
        <v>2</v>
      </c>
      <c r="AJ387">
        <f>COUNTIF(L387:L401, "Reply")</f>
        <v>2</v>
      </c>
      <c r="AK387">
        <f t="shared" si="55"/>
        <v>2</v>
      </c>
      <c r="AM387">
        <f>AVERAGE(S387:S401)</f>
        <v>4.8500812329165645E-3</v>
      </c>
      <c r="AN387">
        <f t="shared" ref="AN387" si="58">AVERAGE(Y387:Y401)</f>
        <v>0.11671899798328031</v>
      </c>
    </row>
    <row r="388" spans="1:40" hidden="1" outlineLevel="1" x14ac:dyDescent="0.2">
      <c r="A388" t="s">
        <v>1411</v>
      </c>
      <c r="B388" t="s">
        <v>1412</v>
      </c>
      <c r="C388" t="s">
        <v>1297</v>
      </c>
      <c r="J388" t="s">
        <v>1413</v>
      </c>
      <c r="K388" t="s">
        <v>194</v>
      </c>
      <c r="L388" t="s">
        <v>1233</v>
      </c>
      <c r="M388">
        <v>1</v>
      </c>
      <c r="P388" t="s">
        <v>1414</v>
      </c>
      <c r="Q388" t="s">
        <v>47</v>
      </c>
      <c r="S388">
        <v>4.850779369007796E-4</v>
      </c>
      <c r="T388">
        <v>1.9261829038441651E-6</v>
      </c>
      <c r="U388">
        <v>1.9505021555232819E-5</v>
      </c>
      <c r="V388">
        <v>5.5930722737684853E-5</v>
      </c>
      <c r="W388">
        <v>2.2285235172603279E-4</v>
      </c>
      <c r="X388">
        <v>2.9583627110696401E-5</v>
      </c>
      <c r="Y388">
        <v>0.15909090909090909</v>
      </c>
      <c r="Z388">
        <v>0.23499999999999999</v>
      </c>
      <c r="AA388">
        <v>0</v>
      </c>
      <c r="AB388">
        <v>0.76500000000000001</v>
      </c>
      <c r="AC388">
        <v>0.74299999999999999</v>
      </c>
      <c r="AD388" t="s">
        <v>48</v>
      </c>
      <c r="AE388" t="s">
        <v>48</v>
      </c>
      <c r="AF388" t="s">
        <v>48</v>
      </c>
    </row>
    <row r="389" spans="1:40" hidden="1" outlineLevel="1" x14ac:dyDescent="0.2">
      <c r="A389" t="s">
        <v>1415</v>
      </c>
      <c r="B389" t="s">
        <v>1416</v>
      </c>
      <c r="C389" t="s">
        <v>1417</v>
      </c>
      <c r="J389" t="s">
        <v>1418</v>
      </c>
      <c r="K389" t="s">
        <v>194</v>
      </c>
      <c r="L389" t="s">
        <v>1233</v>
      </c>
      <c r="M389">
        <v>1</v>
      </c>
      <c r="P389" t="s">
        <v>1419</v>
      </c>
      <c r="Q389" t="s">
        <v>47</v>
      </c>
      <c r="S389">
        <v>2.279840782284737E-2</v>
      </c>
      <c r="T389">
        <v>3.6304797959019201E-6</v>
      </c>
      <c r="U389">
        <v>4.4707031338475639E-4</v>
      </c>
      <c r="V389">
        <v>1.818808959797025E-4</v>
      </c>
      <c r="W389">
        <v>2.1827207878231999E-2</v>
      </c>
      <c r="X389">
        <v>4.9805457820184529E-5</v>
      </c>
      <c r="Y389">
        <v>8.8605144855144827E-2</v>
      </c>
      <c r="Z389">
        <v>0.161</v>
      </c>
      <c r="AA389">
        <v>6.5000000000000002E-2</v>
      </c>
      <c r="AB389">
        <v>0.77400000000000002</v>
      </c>
      <c r="AC389">
        <v>0.9829</v>
      </c>
      <c r="AD389" t="s">
        <v>48</v>
      </c>
      <c r="AE389" t="s">
        <v>48</v>
      </c>
      <c r="AF389" t="s">
        <v>48</v>
      </c>
    </row>
    <row r="390" spans="1:40" hidden="1" outlineLevel="1" x14ac:dyDescent="0.2">
      <c r="A390" t="s">
        <v>1420</v>
      </c>
      <c r="B390" t="s">
        <v>182</v>
      </c>
      <c r="C390" t="s">
        <v>196</v>
      </c>
      <c r="J390" t="s">
        <v>1421</v>
      </c>
      <c r="K390" t="s">
        <v>1411</v>
      </c>
      <c r="L390" t="s">
        <v>1263</v>
      </c>
      <c r="M390">
        <v>1</v>
      </c>
      <c r="P390" t="s">
        <v>1422</v>
      </c>
      <c r="Q390" t="s">
        <v>47</v>
      </c>
      <c r="S390">
        <v>4.2756335460580891E-4</v>
      </c>
      <c r="T390">
        <v>2.6319396511098599E-6</v>
      </c>
      <c r="U390">
        <v>2.824002694978844E-5</v>
      </c>
      <c r="V390">
        <v>4.3190877477172762E-5</v>
      </c>
      <c r="W390">
        <v>1.692470395937562E-4</v>
      </c>
      <c r="X390">
        <v>4.4304553739493713E-5</v>
      </c>
      <c r="Y390">
        <v>0</v>
      </c>
      <c r="Z390">
        <v>0.77</v>
      </c>
      <c r="AA390">
        <v>0</v>
      </c>
      <c r="AB390">
        <v>0.23</v>
      </c>
      <c r="AC390">
        <v>0.77170000000000005</v>
      </c>
      <c r="AD390" t="s">
        <v>48</v>
      </c>
      <c r="AE390" t="s">
        <v>48</v>
      </c>
      <c r="AF390" t="s">
        <v>48</v>
      </c>
    </row>
    <row r="391" spans="1:40" hidden="1" outlineLevel="1" x14ac:dyDescent="0.2">
      <c r="A391" s="9" t="s">
        <v>1423</v>
      </c>
      <c r="B391" s="9">
        <v>45343.668263888889</v>
      </c>
      <c r="C391" s="9" t="s">
        <v>196</v>
      </c>
      <c r="D391" s="9"/>
      <c r="E391" s="9"/>
      <c r="F391" s="9"/>
      <c r="G391" s="9"/>
      <c r="H391" s="9"/>
      <c r="I391" s="9"/>
      <c r="J391" s="9" t="s">
        <v>1424</v>
      </c>
      <c r="K391" s="9" t="s">
        <v>1415</v>
      </c>
      <c r="L391" s="9" t="s">
        <v>1263</v>
      </c>
      <c r="M391" s="9">
        <v>1</v>
      </c>
      <c r="N391" s="9"/>
      <c r="O391" s="9"/>
      <c r="P391" s="2" t="s">
        <v>1425</v>
      </c>
      <c r="Q391" s="9" t="s">
        <v>47</v>
      </c>
      <c r="R391" s="9"/>
      <c r="S391" s="9">
        <v>2.2499999999999999E-4</v>
      </c>
      <c r="T391" s="9">
        <v>4.2400000000000001E-6</v>
      </c>
      <c r="U391" s="9">
        <v>2.3499999999999999E-5</v>
      </c>
      <c r="V391" s="9">
        <v>4.3900000000000003E-5</v>
      </c>
      <c r="W391" s="9">
        <v>1.02E-4</v>
      </c>
      <c r="X391" s="9">
        <v>2.1699999999999999E-5</v>
      </c>
      <c r="Y391" s="9">
        <v>0.198458</v>
      </c>
      <c r="Z391" s="9">
        <v>0.13900000000000001</v>
      </c>
      <c r="AA391" s="9">
        <v>2.5999999999999999E-2</v>
      </c>
      <c r="AB391" s="9">
        <v>0.83499999999999996</v>
      </c>
      <c r="AC391" s="9">
        <v>0.98470000000000002</v>
      </c>
      <c r="AD391" s="9" t="s">
        <v>48</v>
      </c>
      <c r="AE391" s="9" t="s">
        <v>48</v>
      </c>
      <c r="AF391" s="9" t="s">
        <v>48</v>
      </c>
    </row>
    <row r="392" spans="1:40" hidden="1" outlineLevel="1" x14ac:dyDescent="0.2"/>
    <row r="393" spans="1:40" hidden="1" outlineLevel="1" x14ac:dyDescent="0.2"/>
    <row r="394" spans="1:40" hidden="1" outlineLevel="1" x14ac:dyDescent="0.2"/>
    <row r="395" spans="1:40" hidden="1" outlineLevel="1" x14ac:dyDescent="0.2"/>
    <row r="396" spans="1:40" hidden="1" outlineLevel="1" x14ac:dyDescent="0.2"/>
    <row r="397" spans="1:40" hidden="1" outlineLevel="1" x14ac:dyDescent="0.2"/>
    <row r="398" spans="1:40" hidden="1" outlineLevel="1" x14ac:dyDescent="0.2"/>
    <row r="399" spans="1:40" hidden="1" outlineLevel="1" x14ac:dyDescent="0.2"/>
    <row r="400" spans="1:40" hidden="1" outlineLevel="1" x14ac:dyDescent="0.2"/>
    <row r="401" spans="1:40" hidden="1" outlineLevel="1" x14ac:dyDescent="0.2"/>
    <row r="402" spans="1:40" collapsed="1" x14ac:dyDescent="0.2">
      <c r="A402" t="s">
        <v>200</v>
      </c>
      <c r="B402" t="s">
        <v>201</v>
      </c>
      <c r="C402" t="s">
        <v>202</v>
      </c>
      <c r="D402" t="s">
        <v>203</v>
      </c>
      <c r="E402" t="s">
        <v>67</v>
      </c>
      <c r="F402" t="s">
        <v>42</v>
      </c>
      <c r="G402">
        <v>20</v>
      </c>
      <c r="H402" t="s">
        <v>43</v>
      </c>
      <c r="I402">
        <v>25</v>
      </c>
      <c r="J402" t="s">
        <v>204</v>
      </c>
      <c r="L402" t="s">
        <v>45</v>
      </c>
      <c r="M402">
        <v>0</v>
      </c>
      <c r="N402">
        <v>0.33</v>
      </c>
      <c r="O402" s="1" t="s">
        <v>205</v>
      </c>
      <c r="P402" s="1" t="s">
        <v>205</v>
      </c>
      <c r="Q402" t="s">
        <v>47</v>
      </c>
      <c r="R402" t="s">
        <v>47</v>
      </c>
      <c r="S402">
        <v>1.4814479509368541E-3</v>
      </c>
      <c r="T402">
        <v>2.7221334676141851E-5</v>
      </c>
      <c r="U402">
        <v>9.8085656645707786E-5</v>
      </c>
      <c r="V402">
        <v>2.015801437664777E-4</v>
      </c>
      <c r="W402">
        <v>3.7808224442414939E-4</v>
      </c>
      <c r="X402">
        <v>1.6659018001519141E-4</v>
      </c>
      <c r="Y402">
        <v>-4.870129870129862E-4</v>
      </c>
      <c r="Z402">
        <v>5.8999999999999997E-2</v>
      </c>
      <c r="AA402">
        <v>8.7999999999999995E-2</v>
      </c>
      <c r="AB402">
        <v>0.85299999999999998</v>
      </c>
      <c r="AC402">
        <v>-0.9083</v>
      </c>
      <c r="AD402" t="s">
        <v>48</v>
      </c>
      <c r="AE402" t="s">
        <v>48</v>
      </c>
      <c r="AF402" t="s">
        <v>48</v>
      </c>
      <c r="AH402">
        <f t="shared" ref="AH402" si="59">SUM(AI402:AJ402)</f>
        <v>2</v>
      </c>
      <c r="AI402">
        <f>COUNTIF(L402:L416, "Comment")</f>
        <v>2</v>
      </c>
      <c r="AJ402">
        <f>COUNTIF(L402:L416, "Reply")</f>
        <v>0</v>
      </c>
      <c r="AK402">
        <f t="shared" si="55"/>
        <v>0</v>
      </c>
      <c r="AM402">
        <f>AVERAGE(S402:S416)</f>
        <v>1.8390874620915081E-2</v>
      </c>
      <c r="AN402">
        <f t="shared" ref="AN402" si="60">AVERAGE(Y402:Y416)</f>
        <v>0.11881525337407695</v>
      </c>
    </row>
    <row r="403" spans="1:40" hidden="1" outlineLevel="1" x14ac:dyDescent="0.2">
      <c r="A403" t="s">
        <v>1426</v>
      </c>
      <c r="B403" t="s">
        <v>1427</v>
      </c>
      <c r="C403" t="s">
        <v>1428</v>
      </c>
      <c r="J403" t="s">
        <v>1429</v>
      </c>
      <c r="K403" t="s">
        <v>200</v>
      </c>
      <c r="L403" t="s">
        <v>1233</v>
      </c>
      <c r="M403">
        <v>1</v>
      </c>
      <c r="P403" t="s">
        <v>1430</v>
      </c>
      <c r="Q403" t="s">
        <v>47</v>
      </c>
      <c r="S403">
        <v>5.327996239066124E-2</v>
      </c>
      <c r="T403">
        <v>1.9906756278942339E-5</v>
      </c>
      <c r="U403">
        <v>4.807116836309433E-2</v>
      </c>
      <c r="V403">
        <v>1.9403758924454451E-3</v>
      </c>
      <c r="W403">
        <v>8.435945026576519E-3</v>
      </c>
      <c r="X403">
        <v>4.4006810639984911E-4</v>
      </c>
      <c r="Y403">
        <v>8.0147058823529418E-2</v>
      </c>
      <c r="Z403">
        <v>7.6999999999999999E-2</v>
      </c>
      <c r="AA403">
        <v>0.14899999999999999</v>
      </c>
      <c r="AB403">
        <v>0.77400000000000002</v>
      </c>
      <c r="AC403">
        <v>-0.97889999999999999</v>
      </c>
      <c r="AD403" t="s">
        <v>48</v>
      </c>
      <c r="AE403" t="s">
        <v>48</v>
      </c>
      <c r="AF403" t="s">
        <v>48</v>
      </c>
    </row>
    <row r="404" spans="1:40" hidden="1" outlineLevel="1" x14ac:dyDescent="0.2">
      <c r="A404" t="s">
        <v>1431</v>
      </c>
      <c r="B404" t="s">
        <v>1432</v>
      </c>
      <c r="C404" t="s">
        <v>1433</v>
      </c>
      <c r="J404" t="s">
        <v>1434</v>
      </c>
      <c r="K404" t="s">
        <v>200</v>
      </c>
      <c r="L404" t="s">
        <v>1233</v>
      </c>
      <c r="M404">
        <v>1</v>
      </c>
      <c r="P404" t="s">
        <v>1435</v>
      </c>
      <c r="Q404" t="s">
        <v>47</v>
      </c>
      <c r="S404">
        <v>4.1121352114714682E-4</v>
      </c>
      <c r="T404">
        <v>3.0143971798679559E-6</v>
      </c>
      <c r="U404">
        <v>3.1798819691175588E-5</v>
      </c>
      <c r="V404">
        <v>3.6955785617465153E-5</v>
      </c>
      <c r="W404">
        <v>1.606105797691271E-4</v>
      </c>
      <c r="X404">
        <v>3.8387002859963097E-5</v>
      </c>
      <c r="Y404">
        <v>0.27678571428571441</v>
      </c>
      <c r="Z404">
        <v>0.17599999999999999</v>
      </c>
      <c r="AA404">
        <v>7.5999999999999998E-2</v>
      </c>
      <c r="AB404">
        <v>0.749</v>
      </c>
      <c r="AC404">
        <v>0.96809999999999996</v>
      </c>
      <c r="AD404" t="s">
        <v>48</v>
      </c>
      <c r="AE404" t="s">
        <v>48</v>
      </c>
      <c r="AF404" t="s">
        <v>48</v>
      </c>
    </row>
    <row r="405" spans="1:40" hidden="1" outlineLevel="1" x14ac:dyDescent="0.2"/>
    <row r="406" spans="1:40" hidden="1" outlineLevel="1" x14ac:dyDescent="0.2"/>
    <row r="407" spans="1:40" hidden="1" outlineLevel="1" x14ac:dyDescent="0.2">
      <c r="P407" s="1"/>
      <c r="Q407" s="1"/>
    </row>
    <row r="408" spans="1:40" hidden="1" outlineLevel="1" x14ac:dyDescent="0.2"/>
    <row r="409" spans="1:40" hidden="1" outlineLevel="1" x14ac:dyDescent="0.2"/>
    <row r="410" spans="1:40" hidden="1" outlineLevel="1" x14ac:dyDescent="0.2"/>
    <row r="411" spans="1:40" hidden="1" outlineLevel="1" x14ac:dyDescent="0.2"/>
    <row r="412" spans="1:40" hidden="1" outlineLevel="1" x14ac:dyDescent="0.2"/>
    <row r="413" spans="1:40" hidden="1" outlineLevel="1" x14ac:dyDescent="0.2"/>
    <row r="414" spans="1:40" hidden="1" outlineLevel="1" x14ac:dyDescent="0.2"/>
    <row r="415" spans="1:40" hidden="1" outlineLevel="1" x14ac:dyDescent="0.2"/>
    <row r="416" spans="1:40" hidden="1" outlineLevel="1" x14ac:dyDescent="0.2"/>
    <row r="417" spans="1:40" collapsed="1" x14ac:dyDescent="0.2">
      <c r="A417" t="s">
        <v>206</v>
      </c>
      <c r="B417" t="s">
        <v>207</v>
      </c>
      <c r="C417" t="s">
        <v>208</v>
      </c>
      <c r="D417" t="s">
        <v>209</v>
      </c>
      <c r="E417" t="s">
        <v>130</v>
      </c>
      <c r="F417" t="s">
        <v>42</v>
      </c>
      <c r="G417">
        <v>28</v>
      </c>
      <c r="H417" t="s">
        <v>43</v>
      </c>
      <c r="I417">
        <v>27</v>
      </c>
      <c r="J417" t="s">
        <v>210</v>
      </c>
      <c r="L417" t="s">
        <v>45</v>
      </c>
      <c r="M417">
        <v>4</v>
      </c>
      <c r="N417">
        <v>1</v>
      </c>
      <c r="O417" s="1" t="s">
        <v>211</v>
      </c>
      <c r="P417" s="1" t="s">
        <v>211</v>
      </c>
      <c r="Q417" t="s">
        <v>47</v>
      </c>
      <c r="R417" t="s">
        <v>47</v>
      </c>
      <c r="S417">
        <v>8.0196574330329895E-2</v>
      </c>
      <c r="T417">
        <v>5.048958701081574E-5</v>
      </c>
      <c r="U417">
        <v>2.6082254946231839E-2</v>
      </c>
      <c r="V417">
        <v>1.711820717900991E-3</v>
      </c>
      <c r="W417">
        <v>1.093113422393799E-2</v>
      </c>
      <c r="X417">
        <v>1.719156163744628E-3</v>
      </c>
      <c r="Y417">
        <v>2.7709118838151092E-2</v>
      </c>
      <c r="Z417">
        <v>0.14000000000000001</v>
      </c>
      <c r="AA417">
        <v>0.157</v>
      </c>
      <c r="AB417">
        <v>0.70299999999999996</v>
      </c>
      <c r="AC417">
        <v>-0.97050000000000003</v>
      </c>
      <c r="AD417" t="s">
        <v>48</v>
      </c>
      <c r="AE417" t="s">
        <v>48</v>
      </c>
      <c r="AF417" t="s">
        <v>48</v>
      </c>
      <c r="AH417">
        <f t="shared" ref="AH417" si="61">SUM(AI417:AJ417)</f>
        <v>7</v>
      </c>
      <c r="AI417">
        <f>COUNTIF(L417:L431, "Comment")</f>
        <v>3</v>
      </c>
      <c r="AJ417">
        <f>COUNTIF(L417:L431, "Reply")</f>
        <v>4</v>
      </c>
      <c r="AK417">
        <f t="shared" si="55"/>
        <v>4</v>
      </c>
      <c r="AM417">
        <f>AVERAGE(S417:S431)</f>
        <v>1.2719806643872289E-2</v>
      </c>
      <c r="AN417">
        <f t="shared" ref="AN417" si="62">AVERAGE(Y417:Y431)</f>
        <v>4.7402131918260967E-2</v>
      </c>
    </row>
    <row r="418" spans="1:40" hidden="1" outlineLevel="1" x14ac:dyDescent="0.2">
      <c r="A418" t="s">
        <v>1436</v>
      </c>
      <c r="B418" t="s">
        <v>1437</v>
      </c>
      <c r="C418" t="s">
        <v>1438</v>
      </c>
      <c r="J418" t="s">
        <v>1439</v>
      </c>
      <c r="K418" t="s">
        <v>206</v>
      </c>
      <c r="L418" t="s">
        <v>1233</v>
      </c>
      <c r="M418">
        <v>1</v>
      </c>
      <c r="P418" t="s">
        <v>1440</v>
      </c>
      <c r="Q418" t="s">
        <v>47</v>
      </c>
      <c r="S418">
        <v>1.332638086751103E-3</v>
      </c>
      <c r="T418">
        <v>2.0233712803019439E-6</v>
      </c>
      <c r="U418">
        <v>3.4230211895192042E-5</v>
      </c>
      <c r="V418">
        <v>8.1542566476855427E-5</v>
      </c>
      <c r="W418">
        <v>7.9449196346104145E-4</v>
      </c>
      <c r="X418">
        <v>4.9646030674921349E-5</v>
      </c>
      <c r="Y418">
        <v>0</v>
      </c>
      <c r="Z418">
        <v>0.11899999999999999</v>
      </c>
      <c r="AA418">
        <v>0</v>
      </c>
      <c r="AB418">
        <v>0.88100000000000001</v>
      </c>
      <c r="AC418">
        <v>0.2263</v>
      </c>
      <c r="AD418" t="s">
        <v>48</v>
      </c>
      <c r="AE418" t="s">
        <v>48</v>
      </c>
      <c r="AF418" t="s">
        <v>48</v>
      </c>
    </row>
    <row r="419" spans="1:40" hidden="1" outlineLevel="1" x14ac:dyDescent="0.2">
      <c r="A419" t="s">
        <v>1441</v>
      </c>
      <c r="B419" t="s">
        <v>1442</v>
      </c>
      <c r="C419" t="s">
        <v>1443</v>
      </c>
      <c r="J419" t="s">
        <v>1444</v>
      </c>
      <c r="K419" t="s">
        <v>206</v>
      </c>
      <c r="L419" t="s">
        <v>1233</v>
      </c>
      <c r="M419">
        <v>1</v>
      </c>
      <c r="P419" t="s">
        <v>1445</v>
      </c>
      <c r="Q419" t="s">
        <v>47</v>
      </c>
      <c r="S419">
        <v>7.2495522908866405E-4</v>
      </c>
      <c r="T419">
        <v>2.198064521508059E-6</v>
      </c>
      <c r="U419">
        <v>2.188269536418375E-5</v>
      </c>
      <c r="V419">
        <v>4.7860728955129161E-5</v>
      </c>
      <c r="W419">
        <v>3.1380818109028041E-4</v>
      </c>
      <c r="X419">
        <v>6.5155792981386185E-5</v>
      </c>
      <c r="Y419">
        <v>0</v>
      </c>
      <c r="Z419">
        <v>0</v>
      </c>
      <c r="AA419">
        <v>0.249</v>
      </c>
      <c r="AB419">
        <v>0.751</v>
      </c>
      <c r="AC419">
        <v>-0.51060000000000005</v>
      </c>
      <c r="AD419" t="s">
        <v>48</v>
      </c>
      <c r="AE419" t="s">
        <v>48</v>
      </c>
      <c r="AF419" t="s">
        <v>48</v>
      </c>
    </row>
    <row r="420" spans="1:40" hidden="1" outlineLevel="1" x14ac:dyDescent="0.2">
      <c r="A420" t="s">
        <v>1446</v>
      </c>
      <c r="B420" t="s">
        <v>1447</v>
      </c>
      <c r="C420" t="s">
        <v>1247</v>
      </c>
      <c r="J420" t="s">
        <v>1448</v>
      </c>
      <c r="K420" t="s">
        <v>206</v>
      </c>
      <c r="L420" t="s">
        <v>1233</v>
      </c>
      <c r="M420">
        <v>1</v>
      </c>
      <c r="P420" t="s">
        <v>1449</v>
      </c>
      <c r="Q420" t="s">
        <v>47</v>
      </c>
      <c r="S420">
        <v>1.816020347177982E-2</v>
      </c>
      <c r="T420">
        <v>4.5181795940152369E-6</v>
      </c>
      <c r="U420">
        <v>7.6939293649047613E-5</v>
      </c>
      <c r="V420">
        <v>3.597433096729219E-4</v>
      </c>
      <c r="W420">
        <v>7.906629703938961E-3</v>
      </c>
      <c r="X420">
        <v>1.211252296343446E-3</v>
      </c>
      <c r="Y420">
        <v>-0.1125</v>
      </c>
      <c r="Z420">
        <v>0</v>
      </c>
      <c r="AA420">
        <v>0.186</v>
      </c>
      <c r="AB420">
        <v>0.81399999999999995</v>
      </c>
      <c r="AC420">
        <v>-0.77769999999999995</v>
      </c>
      <c r="AD420" t="s">
        <v>48</v>
      </c>
      <c r="AE420" t="s">
        <v>48</v>
      </c>
      <c r="AF420" t="s">
        <v>48</v>
      </c>
    </row>
    <row r="421" spans="1:40" hidden="1" outlineLevel="1" x14ac:dyDescent="0.2">
      <c r="A421" t="s">
        <v>1450</v>
      </c>
      <c r="B421" t="s">
        <v>1451</v>
      </c>
      <c r="C421" t="s">
        <v>208</v>
      </c>
      <c r="J421" t="s">
        <v>1452</v>
      </c>
      <c r="K421" t="s">
        <v>1436</v>
      </c>
      <c r="L421" t="s">
        <v>1263</v>
      </c>
      <c r="M421">
        <v>1</v>
      </c>
      <c r="P421" t="s">
        <v>1453</v>
      </c>
      <c r="Q421" t="s">
        <v>47</v>
      </c>
      <c r="S421">
        <v>2.7320362278260291E-4</v>
      </c>
      <c r="T421">
        <v>2.581107310106745E-6</v>
      </c>
      <c r="U421">
        <v>1.8736338461167179E-5</v>
      </c>
      <c r="V421">
        <v>3.6172619729768478E-5</v>
      </c>
      <c r="W421">
        <v>1.382293121423572E-4</v>
      </c>
      <c r="X421">
        <v>2.2044077923055742E-5</v>
      </c>
      <c r="Y421">
        <v>0</v>
      </c>
      <c r="Z421">
        <v>0.121</v>
      </c>
      <c r="AA421">
        <v>0.13200000000000001</v>
      </c>
      <c r="AB421">
        <v>0.747</v>
      </c>
      <c r="AC421">
        <v>-0.31819999999999998</v>
      </c>
      <c r="AD421" t="s">
        <v>48</v>
      </c>
      <c r="AE421" t="s">
        <v>48</v>
      </c>
      <c r="AF421" t="s">
        <v>48</v>
      </c>
    </row>
    <row r="422" spans="1:40" hidden="1" outlineLevel="1" x14ac:dyDescent="0.2">
      <c r="A422" t="s">
        <v>1454</v>
      </c>
      <c r="B422" t="s">
        <v>1455</v>
      </c>
      <c r="C422" t="s">
        <v>208</v>
      </c>
      <c r="J422" t="s">
        <v>1456</v>
      </c>
      <c r="K422" t="s">
        <v>1436</v>
      </c>
      <c r="L422" t="s">
        <v>1263</v>
      </c>
      <c r="M422">
        <v>1</v>
      </c>
      <c r="P422" t="s">
        <v>1457</v>
      </c>
      <c r="Q422" t="s">
        <v>47</v>
      </c>
      <c r="S422">
        <v>4.3622564407996828E-4</v>
      </c>
      <c r="T422">
        <v>1.9451354091870598E-6</v>
      </c>
      <c r="U422">
        <v>2.014179153775331E-5</v>
      </c>
      <c r="V422">
        <v>4.2841824324568727E-5</v>
      </c>
      <c r="W422">
        <v>2.076966629829258E-4</v>
      </c>
      <c r="X422">
        <v>3.2039293728303157E-5</v>
      </c>
      <c r="Y422">
        <v>0</v>
      </c>
      <c r="Z422">
        <v>0</v>
      </c>
      <c r="AA422">
        <v>0.125</v>
      </c>
      <c r="AB422">
        <v>0.875</v>
      </c>
      <c r="AC422">
        <v>-0.25</v>
      </c>
      <c r="AD422" t="s">
        <v>48</v>
      </c>
      <c r="AE422" t="s">
        <v>48</v>
      </c>
      <c r="AF422" t="s">
        <v>48</v>
      </c>
    </row>
    <row r="423" spans="1:40" hidden="1" outlineLevel="1" x14ac:dyDescent="0.2">
      <c r="A423" t="s">
        <v>1458</v>
      </c>
      <c r="B423" t="s">
        <v>1459</v>
      </c>
      <c r="C423" t="s">
        <v>208</v>
      </c>
      <c r="J423" t="s">
        <v>1460</v>
      </c>
      <c r="K423" t="s">
        <v>1441</v>
      </c>
      <c r="L423" t="s">
        <v>1263</v>
      </c>
      <c r="M423">
        <v>1</v>
      </c>
      <c r="P423" s="1" t="s">
        <v>1461</v>
      </c>
      <c r="Q423" s="1" t="s">
        <v>47</v>
      </c>
      <c r="S423">
        <v>2.857870131265372E-4</v>
      </c>
      <c r="T423">
        <v>2.9667182843695632E-6</v>
      </c>
      <c r="U423">
        <v>1.7897784346132539E-5</v>
      </c>
      <c r="V423">
        <v>5.8213325246470049E-5</v>
      </c>
      <c r="W423">
        <v>1.2499830336309969E-4</v>
      </c>
      <c r="X423">
        <v>2.4312410459970121E-5</v>
      </c>
      <c r="Y423">
        <v>0.44000000000000011</v>
      </c>
      <c r="Z423">
        <v>0.253</v>
      </c>
      <c r="AA423">
        <v>0</v>
      </c>
      <c r="AB423">
        <v>0.747</v>
      </c>
      <c r="AC423">
        <v>0.91</v>
      </c>
      <c r="AD423" t="s">
        <v>48</v>
      </c>
      <c r="AE423" t="s">
        <v>48</v>
      </c>
      <c r="AF423" t="s">
        <v>48</v>
      </c>
    </row>
    <row r="424" spans="1:40" hidden="1" outlineLevel="1" x14ac:dyDescent="0.2">
      <c r="A424" t="s">
        <v>1462</v>
      </c>
      <c r="B424" t="s">
        <v>1463</v>
      </c>
      <c r="C424" t="s">
        <v>208</v>
      </c>
      <c r="J424" t="s">
        <v>1464</v>
      </c>
      <c r="K424" t="s">
        <v>1446</v>
      </c>
      <c r="L424" t="s">
        <v>1263</v>
      </c>
      <c r="M424">
        <v>1</v>
      </c>
      <c r="P424" t="s">
        <v>1465</v>
      </c>
      <c r="Q424" t="s">
        <v>47</v>
      </c>
      <c r="S424">
        <v>3.4886575303971767E-4</v>
      </c>
      <c r="T424">
        <v>2.4950593342509819E-6</v>
      </c>
      <c r="U424">
        <v>2.2085425371187739E-5</v>
      </c>
      <c r="V424">
        <v>4.7084704419830807E-5</v>
      </c>
      <c r="W424">
        <v>1.5478064597118651E-4</v>
      </c>
      <c r="X424">
        <v>2.4149912860593759E-5</v>
      </c>
      <c r="Y424">
        <v>2.4007936507936509E-2</v>
      </c>
      <c r="Z424">
        <v>0.20100000000000001</v>
      </c>
      <c r="AA424">
        <v>0.02</v>
      </c>
      <c r="AB424">
        <v>0.77900000000000003</v>
      </c>
      <c r="AC424">
        <v>0.89780000000000004</v>
      </c>
      <c r="AD424" t="s">
        <v>48</v>
      </c>
      <c r="AE424" t="s">
        <v>48</v>
      </c>
      <c r="AF424" t="s">
        <v>48</v>
      </c>
    </row>
    <row r="425" spans="1:40" hidden="1" outlineLevel="1" x14ac:dyDescent="0.2"/>
    <row r="426" spans="1:40" hidden="1" outlineLevel="1" x14ac:dyDescent="0.2"/>
    <row r="427" spans="1:40" hidden="1" outlineLevel="1" x14ac:dyDescent="0.2"/>
    <row r="428" spans="1:40" hidden="1" outlineLevel="1" x14ac:dyDescent="0.2"/>
    <row r="429" spans="1:40" hidden="1" outlineLevel="1" x14ac:dyDescent="0.2"/>
    <row r="430" spans="1:40" hidden="1" outlineLevel="1" x14ac:dyDescent="0.2"/>
    <row r="431" spans="1:40" hidden="1" outlineLevel="1" x14ac:dyDescent="0.2"/>
    <row r="432" spans="1:40" collapsed="1" x14ac:dyDescent="0.2">
      <c r="A432" t="s">
        <v>212</v>
      </c>
      <c r="B432" t="s">
        <v>213</v>
      </c>
      <c r="C432" t="s">
        <v>214</v>
      </c>
      <c r="D432" t="s">
        <v>215</v>
      </c>
      <c r="E432" t="s">
        <v>53</v>
      </c>
      <c r="F432" t="s">
        <v>43</v>
      </c>
      <c r="G432">
        <v>28</v>
      </c>
      <c r="H432" t="s">
        <v>42</v>
      </c>
      <c r="I432">
        <v>25</v>
      </c>
      <c r="J432" t="s">
        <v>216</v>
      </c>
      <c r="L432" t="s">
        <v>45</v>
      </c>
      <c r="M432">
        <v>0</v>
      </c>
      <c r="N432">
        <v>0.5</v>
      </c>
      <c r="O432" s="1" t="s">
        <v>217</v>
      </c>
      <c r="P432" s="1" t="s">
        <v>217</v>
      </c>
      <c r="Q432" t="s">
        <v>47</v>
      </c>
      <c r="R432" t="s">
        <v>47</v>
      </c>
      <c r="S432">
        <v>0.44117683172225952</v>
      </c>
      <c r="T432">
        <v>1.639099937165156E-4</v>
      </c>
      <c r="U432">
        <v>0.1049288883805275</v>
      </c>
      <c r="V432">
        <v>2.7950650546699758E-3</v>
      </c>
      <c r="W432">
        <v>6.5072335302829742E-2</v>
      </c>
      <c r="X432">
        <v>3.2820345368236299E-3</v>
      </c>
      <c r="Y432">
        <v>3.767161410018554E-2</v>
      </c>
      <c r="Z432">
        <v>8.1000000000000003E-2</v>
      </c>
      <c r="AA432">
        <v>0.125</v>
      </c>
      <c r="AB432">
        <v>0.79400000000000004</v>
      </c>
      <c r="AC432">
        <v>-0.96660000000000001</v>
      </c>
      <c r="AD432" t="s">
        <v>48</v>
      </c>
      <c r="AE432" t="s">
        <v>48</v>
      </c>
      <c r="AF432" t="s">
        <v>48</v>
      </c>
      <c r="AH432">
        <f t="shared" ref="AH432" si="63">SUM(AI432:AJ432)</f>
        <v>1</v>
      </c>
      <c r="AI432">
        <f>COUNTIF(L432:L446, "Comment")</f>
        <v>1</v>
      </c>
      <c r="AJ432">
        <f>COUNTIF(L432:L446, "Reply")</f>
        <v>0</v>
      </c>
      <c r="AK432">
        <f t="shared" si="55"/>
        <v>0</v>
      </c>
      <c r="AM432">
        <f>AVERAGE(S432:S446)</f>
        <v>0.22109541407553479</v>
      </c>
      <c r="AN432">
        <f t="shared" ref="AN432" si="64">AVERAGE(Y432:Y446)</f>
        <v>3.6337868480725601E-3</v>
      </c>
    </row>
    <row r="433" spans="1:40" hidden="1" outlineLevel="1" x14ac:dyDescent="0.2">
      <c r="A433" t="s">
        <v>1466</v>
      </c>
      <c r="B433" t="s">
        <v>1467</v>
      </c>
      <c r="C433" t="s">
        <v>1468</v>
      </c>
      <c r="J433" t="s">
        <v>1469</v>
      </c>
      <c r="K433" t="s">
        <v>212</v>
      </c>
      <c r="L433" t="s">
        <v>1233</v>
      </c>
      <c r="M433">
        <v>1</v>
      </c>
      <c r="P433" t="s">
        <v>1470</v>
      </c>
      <c r="Q433" t="s">
        <v>47</v>
      </c>
      <c r="S433">
        <v>1.01399642881006E-3</v>
      </c>
      <c r="T433">
        <v>3.3579660794202941E-6</v>
      </c>
      <c r="U433">
        <v>4.2628642404451973E-5</v>
      </c>
      <c r="V433">
        <v>5.5446929764002562E-5</v>
      </c>
      <c r="W433">
        <v>3.7822936428710818E-4</v>
      </c>
      <c r="X433">
        <v>1.249150227522478E-4</v>
      </c>
      <c r="Y433">
        <v>-3.0404040404040419E-2</v>
      </c>
      <c r="Z433">
        <v>0.125</v>
      </c>
      <c r="AA433">
        <v>5.8000000000000003E-2</v>
      </c>
      <c r="AB433">
        <v>0.81699999999999995</v>
      </c>
      <c r="AC433">
        <v>0.87529999999999997</v>
      </c>
      <c r="AD433" t="s">
        <v>48</v>
      </c>
      <c r="AE433" t="s">
        <v>48</v>
      </c>
      <c r="AF433" t="s">
        <v>48</v>
      </c>
    </row>
    <row r="434" spans="1:40" hidden="1" outlineLevel="1" x14ac:dyDescent="0.2"/>
    <row r="435" spans="1:40" hidden="1" outlineLevel="1" x14ac:dyDescent="0.2"/>
    <row r="436" spans="1:40" hidden="1" outlineLevel="1" x14ac:dyDescent="0.2"/>
    <row r="437" spans="1:40" hidden="1" outlineLevel="1" x14ac:dyDescent="0.2"/>
    <row r="438" spans="1:40" hidden="1" outlineLevel="1" x14ac:dyDescent="0.2"/>
    <row r="439" spans="1:40" hidden="1" outlineLevel="1" x14ac:dyDescent="0.2">
      <c r="P439" s="1"/>
      <c r="Q439" s="1"/>
    </row>
    <row r="440" spans="1:40" hidden="1" outlineLevel="1" x14ac:dyDescent="0.2"/>
    <row r="441" spans="1:40" hidden="1" outlineLevel="1" x14ac:dyDescent="0.2"/>
    <row r="442" spans="1:40" hidden="1" outlineLevel="1" x14ac:dyDescent="0.2"/>
    <row r="443" spans="1:40" hidden="1" outlineLevel="1" x14ac:dyDescent="0.2"/>
    <row r="444" spans="1:40" hidden="1" outlineLevel="1" x14ac:dyDescent="0.2"/>
    <row r="445" spans="1:40" hidden="1" outlineLevel="1" x14ac:dyDescent="0.2"/>
    <row r="446" spans="1:40" hidden="1" outlineLevel="1" x14ac:dyDescent="0.2"/>
    <row r="447" spans="1:40" collapsed="1" x14ac:dyDescent="0.2">
      <c r="A447" t="s">
        <v>218</v>
      </c>
      <c r="B447" t="s">
        <v>219</v>
      </c>
      <c r="C447" t="s">
        <v>220</v>
      </c>
      <c r="D447" t="s">
        <v>221</v>
      </c>
      <c r="E447" t="s">
        <v>130</v>
      </c>
      <c r="F447" t="s">
        <v>42</v>
      </c>
      <c r="G447">
        <v>18</v>
      </c>
      <c r="H447" t="s">
        <v>43</v>
      </c>
      <c r="I447">
        <v>18</v>
      </c>
      <c r="J447" t="s">
        <v>222</v>
      </c>
      <c r="L447" t="s">
        <v>45</v>
      </c>
      <c r="M447">
        <v>3</v>
      </c>
      <c r="N447">
        <v>1</v>
      </c>
      <c r="O447" s="1" t="s">
        <v>223</v>
      </c>
      <c r="P447" s="1" t="s">
        <v>223</v>
      </c>
      <c r="Q447" t="s">
        <v>47</v>
      </c>
      <c r="R447" t="s">
        <v>47</v>
      </c>
      <c r="S447">
        <v>9.0184411965310574E-4</v>
      </c>
      <c r="T447">
        <v>2.1459616618813019E-5</v>
      </c>
      <c r="U447">
        <v>8.4079707448836416E-5</v>
      </c>
      <c r="V447">
        <v>1.4856042980682099E-4</v>
      </c>
      <c r="W447">
        <v>3.4191802842542529E-4</v>
      </c>
      <c r="X447">
        <v>9.4997842097654939E-5</v>
      </c>
      <c r="Y447">
        <v>-2.2579365079365081E-2</v>
      </c>
      <c r="Z447">
        <v>5.1999999999999998E-2</v>
      </c>
      <c r="AA447">
        <v>0.20599999999999999</v>
      </c>
      <c r="AB447">
        <v>0.74199999999999999</v>
      </c>
      <c r="AC447">
        <v>-0.99680000000000002</v>
      </c>
      <c r="AD447" t="s">
        <v>48</v>
      </c>
      <c r="AE447" t="s">
        <v>48</v>
      </c>
      <c r="AF447" t="s">
        <v>48</v>
      </c>
      <c r="AH447">
        <f t="shared" ref="AH447" si="65">SUM(AI447:AJ447)</f>
        <v>2</v>
      </c>
      <c r="AI447">
        <f>COUNTIF(L447:L461, "Comment")</f>
        <v>2</v>
      </c>
      <c r="AJ447">
        <f>COUNTIF(L447:L461, "Reply")</f>
        <v>0</v>
      </c>
      <c r="AK447">
        <f t="shared" ref="AK447:AK477" si="66">COUNTIF(C448:C461, C447)</f>
        <v>0</v>
      </c>
      <c r="AM447">
        <f>AVERAGE(S447:S461)</f>
        <v>1.0991410914963731E-3</v>
      </c>
      <c r="AN447">
        <f t="shared" ref="AN447" si="67">AVERAGE(Y447:Y461)</f>
        <v>-8.847883597883599E-2</v>
      </c>
    </row>
    <row r="448" spans="1:40" hidden="1" outlineLevel="1" x14ac:dyDescent="0.2">
      <c r="A448" t="s">
        <v>1471</v>
      </c>
      <c r="B448" t="s">
        <v>1472</v>
      </c>
      <c r="C448" t="s">
        <v>1473</v>
      </c>
      <c r="J448" t="s">
        <v>1474</v>
      </c>
      <c r="K448" t="s">
        <v>218</v>
      </c>
      <c r="L448" t="s">
        <v>1233</v>
      </c>
      <c r="M448">
        <v>1</v>
      </c>
      <c r="P448" t="s">
        <v>1475</v>
      </c>
      <c r="Q448" t="s">
        <v>47</v>
      </c>
      <c r="S448">
        <v>2.145876875147223E-3</v>
      </c>
      <c r="T448">
        <v>2.5598781121516372E-6</v>
      </c>
      <c r="U448">
        <v>4.4820710172643892E-5</v>
      </c>
      <c r="V448">
        <v>7.0457761466968805E-5</v>
      </c>
      <c r="W448">
        <v>1.275349291972816E-3</v>
      </c>
      <c r="X448">
        <v>6.4608779211994261E-5</v>
      </c>
      <c r="Y448">
        <v>-0.35</v>
      </c>
      <c r="Z448">
        <v>0.05</v>
      </c>
      <c r="AA448">
        <v>0.36399999999999999</v>
      </c>
      <c r="AB448">
        <v>0.58599999999999997</v>
      </c>
      <c r="AC448">
        <v>-0.92610000000000003</v>
      </c>
      <c r="AD448" t="s">
        <v>48</v>
      </c>
      <c r="AE448" t="s">
        <v>48</v>
      </c>
      <c r="AF448" t="s">
        <v>48</v>
      </c>
    </row>
    <row r="449" spans="1:40" hidden="1" outlineLevel="1" x14ac:dyDescent="0.2">
      <c r="A449" t="s">
        <v>1476</v>
      </c>
      <c r="B449" t="s">
        <v>1477</v>
      </c>
      <c r="C449" t="s">
        <v>1478</v>
      </c>
      <c r="J449" t="s">
        <v>1479</v>
      </c>
      <c r="K449" t="s">
        <v>218</v>
      </c>
      <c r="L449" t="s">
        <v>1233</v>
      </c>
      <c r="M449">
        <v>1</v>
      </c>
      <c r="P449" t="s">
        <v>1480</v>
      </c>
      <c r="Q449" t="s">
        <v>47</v>
      </c>
      <c r="S449">
        <v>2.4970227968879039E-4</v>
      </c>
      <c r="T449">
        <v>3.4590420909808022E-6</v>
      </c>
      <c r="U449">
        <v>1.974867882381659E-5</v>
      </c>
      <c r="V449">
        <v>3.7386827898444608E-5</v>
      </c>
      <c r="W449">
        <v>1.141525281127542E-4</v>
      </c>
      <c r="X449">
        <v>2.217769906565081E-5</v>
      </c>
      <c r="Y449">
        <v>0.1071428571428571</v>
      </c>
      <c r="Z449">
        <v>0.11700000000000001</v>
      </c>
      <c r="AA449">
        <v>2.8000000000000001E-2</v>
      </c>
      <c r="AB449">
        <v>0.85499999999999998</v>
      </c>
      <c r="AC449">
        <v>0.86140000000000005</v>
      </c>
      <c r="AD449" t="s">
        <v>48</v>
      </c>
      <c r="AE449" t="s">
        <v>48</v>
      </c>
      <c r="AF449" t="s">
        <v>48</v>
      </c>
    </row>
    <row r="450" spans="1:40" hidden="1" outlineLevel="1" x14ac:dyDescent="0.2"/>
    <row r="451" spans="1:40" hidden="1" outlineLevel="1" x14ac:dyDescent="0.2"/>
    <row r="452" spans="1:40" hidden="1" outlineLevel="1" x14ac:dyDescent="0.2"/>
    <row r="453" spans="1:40" hidden="1" outlineLevel="1" x14ac:dyDescent="0.2"/>
    <row r="454" spans="1:40" hidden="1" outlineLevel="1" x14ac:dyDescent="0.2"/>
    <row r="455" spans="1:40" hidden="1" outlineLevel="1" x14ac:dyDescent="0.2">
      <c r="P455" s="1"/>
      <c r="Q455" s="1"/>
    </row>
    <row r="456" spans="1:40" hidden="1" outlineLevel="1" x14ac:dyDescent="0.2"/>
    <row r="457" spans="1:40" hidden="1" outlineLevel="1" x14ac:dyDescent="0.2"/>
    <row r="458" spans="1:40" hidden="1" outlineLevel="1" x14ac:dyDescent="0.2"/>
    <row r="459" spans="1:40" hidden="1" outlineLevel="1" x14ac:dyDescent="0.2"/>
    <row r="460" spans="1:40" hidden="1" outlineLevel="1" x14ac:dyDescent="0.2"/>
    <row r="461" spans="1:40" hidden="1" outlineLevel="1" x14ac:dyDescent="0.2"/>
    <row r="462" spans="1:40" collapsed="1" x14ac:dyDescent="0.2">
      <c r="A462" t="s">
        <v>224</v>
      </c>
      <c r="B462" t="s">
        <v>225</v>
      </c>
      <c r="C462" t="s">
        <v>226</v>
      </c>
      <c r="D462" t="s">
        <v>227</v>
      </c>
      <c r="E462" t="s">
        <v>80</v>
      </c>
      <c r="F462" t="s">
        <v>42</v>
      </c>
      <c r="G462">
        <v>31</v>
      </c>
      <c r="H462" t="s">
        <v>43</v>
      </c>
      <c r="I462">
        <v>35</v>
      </c>
      <c r="J462" t="s">
        <v>228</v>
      </c>
      <c r="L462" t="s">
        <v>45</v>
      </c>
      <c r="M462">
        <v>1</v>
      </c>
      <c r="N462">
        <v>1</v>
      </c>
      <c r="O462" s="1" t="s">
        <v>229</v>
      </c>
      <c r="P462" s="1" t="s">
        <v>229</v>
      </c>
      <c r="Q462" t="s">
        <v>47</v>
      </c>
      <c r="R462" t="s">
        <v>47</v>
      </c>
      <c r="S462">
        <v>7.2678562719374895E-4</v>
      </c>
      <c r="T462">
        <v>2.2129444914753549E-5</v>
      </c>
      <c r="U462">
        <v>6.5703359723556787E-5</v>
      </c>
      <c r="V462">
        <v>1.158710510935634E-4</v>
      </c>
      <c r="W462">
        <v>2.7008206234313548E-4</v>
      </c>
      <c r="X462">
        <v>5.7472811022307717E-5</v>
      </c>
      <c r="Y462">
        <v>0.1530926827801827</v>
      </c>
      <c r="Z462">
        <v>0.123</v>
      </c>
      <c r="AA462">
        <v>8.1000000000000003E-2</v>
      </c>
      <c r="AB462">
        <v>0.79700000000000004</v>
      </c>
      <c r="AC462">
        <v>0.997</v>
      </c>
      <c r="AD462" t="s">
        <v>48</v>
      </c>
      <c r="AE462" t="s">
        <v>48</v>
      </c>
      <c r="AF462" t="s">
        <v>48</v>
      </c>
      <c r="AH462">
        <f t="shared" ref="AH462" si="68">SUM(AI462:AJ462)</f>
        <v>2</v>
      </c>
      <c r="AI462">
        <f>COUNTIF(L462:L476, "Comment")</f>
        <v>2</v>
      </c>
      <c r="AJ462">
        <f>COUNTIF(L462:L476, "Reply")</f>
        <v>0</v>
      </c>
      <c r="AK462">
        <f t="shared" si="66"/>
        <v>0</v>
      </c>
      <c r="AM462">
        <f>AVERAGE(S462:S476)</f>
        <v>4.4619828501405801E-3</v>
      </c>
      <c r="AN462">
        <f t="shared" ref="AN462" si="69">AVERAGE(Y462:Y476)</f>
        <v>0.2780721400513067</v>
      </c>
    </row>
    <row r="463" spans="1:40" hidden="1" outlineLevel="1" x14ac:dyDescent="0.2">
      <c r="A463" t="s">
        <v>1481</v>
      </c>
      <c r="B463" t="s">
        <v>1482</v>
      </c>
      <c r="C463" t="s">
        <v>1297</v>
      </c>
      <c r="J463" t="s">
        <v>1483</v>
      </c>
      <c r="K463" t="s">
        <v>224</v>
      </c>
      <c r="L463" t="s">
        <v>1233</v>
      </c>
      <c r="M463">
        <v>1</v>
      </c>
      <c r="P463" t="s">
        <v>1484</v>
      </c>
      <c r="Q463" t="s">
        <v>47</v>
      </c>
      <c r="S463">
        <v>1.205727737396955E-2</v>
      </c>
      <c r="T463">
        <v>6.9081041147001088E-5</v>
      </c>
      <c r="U463">
        <v>3.7743707071058452E-4</v>
      </c>
      <c r="V463">
        <v>1.881697098724544E-4</v>
      </c>
      <c r="W463">
        <v>6.3439845107495776E-3</v>
      </c>
      <c r="X463">
        <v>2.0997255342081189E-4</v>
      </c>
      <c r="Y463">
        <v>0.33263888888888887</v>
      </c>
      <c r="Z463">
        <v>0.27500000000000002</v>
      </c>
      <c r="AA463">
        <v>2.8000000000000001E-2</v>
      </c>
      <c r="AB463">
        <v>0.69699999999999995</v>
      </c>
      <c r="AC463">
        <v>0.93899999999999995</v>
      </c>
      <c r="AD463" t="s">
        <v>48</v>
      </c>
      <c r="AE463" t="s">
        <v>48</v>
      </c>
      <c r="AF463" t="s">
        <v>48</v>
      </c>
    </row>
    <row r="464" spans="1:40" hidden="1" outlineLevel="1" x14ac:dyDescent="0.2">
      <c r="A464" t="s">
        <v>1485</v>
      </c>
      <c r="B464" t="s">
        <v>1486</v>
      </c>
      <c r="C464" t="s">
        <v>1329</v>
      </c>
      <c r="J464" t="s">
        <v>1487</v>
      </c>
      <c r="K464" t="s">
        <v>224</v>
      </c>
      <c r="L464" t="s">
        <v>1233</v>
      </c>
      <c r="M464">
        <v>1</v>
      </c>
      <c r="P464" t="s">
        <v>1488</v>
      </c>
      <c r="Q464" t="s">
        <v>47</v>
      </c>
      <c r="S464">
        <v>6.0188554925844073E-4</v>
      </c>
      <c r="T464">
        <v>4.6516179281752557E-6</v>
      </c>
      <c r="U464">
        <v>4.1772360418690369E-5</v>
      </c>
      <c r="V464">
        <v>3.7345740565797307E-5</v>
      </c>
      <c r="W464">
        <v>2.6577201788313692E-4</v>
      </c>
      <c r="X464">
        <v>6.5341584559064358E-5</v>
      </c>
      <c r="Y464">
        <v>0.34848484848484851</v>
      </c>
      <c r="Z464">
        <v>0.186</v>
      </c>
      <c r="AA464">
        <v>2.1999999999999999E-2</v>
      </c>
      <c r="AB464">
        <v>0.79100000000000004</v>
      </c>
      <c r="AC464">
        <v>0.95589999999999997</v>
      </c>
      <c r="AD464" t="s">
        <v>48</v>
      </c>
      <c r="AE464" t="s">
        <v>48</v>
      </c>
      <c r="AF464" t="s">
        <v>48</v>
      </c>
    </row>
    <row r="465" spans="1:40" hidden="1" outlineLevel="1" x14ac:dyDescent="0.2"/>
    <row r="466" spans="1:40" hidden="1" outlineLevel="1" x14ac:dyDescent="0.2"/>
    <row r="467" spans="1:40" hidden="1" outlineLevel="1" x14ac:dyDescent="0.2"/>
    <row r="468" spans="1:40" hidden="1" outlineLevel="1" x14ac:dyDescent="0.2"/>
    <row r="469" spans="1:40" hidden="1" outlineLevel="1" x14ac:dyDescent="0.2"/>
    <row r="470" spans="1:40" hidden="1" outlineLevel="1" x14ac:dyDescent="0.2"/>
    <row r="471" spans="1:40" hidden="1" outlineLevel="1" x14ac:dyDescent="0.2">
      <c r="P471" s="1"/>
      <c r="Q471" s="1"/>
    </row>
    <row r="472" spans="1:40" hidden="1" outlineLevel="1" x14ac:dyDescent="0.2"/>
    <row r="473" spans="1:40" hidden="1" outlineLevel="1" x14ac:dyDescent="0.2"/>
    <row r="474" spans="1:40" hidden="1" outlineLevel="1" x14ac:dyDescent="0.2"/>
    <row r="475" spans="1:40" hidden="1" outlineLevel="1" x14ac:dyDescent="0.2"/>
    <row r="476" spans="1:40" hidden="1" outlineLevel="1" x14ac:dyDescent="0.2"/>
    <row r="477" spans="1:40" collapsed="1" x14ac:dyDescent="0.2">
      <c r="A477" t="s">
        <v>230</v>
      </c>
      <c r="B477" t="s">
        <v>231</v>
      </c>
      <c r="C477" t="s">
        <v>232</v>
      </c>
      <c r="D477" t="s">
        <v>233</v>
      </c>
      <c r="E477" t="s">
        <v>67</v>
      </c>
      <c r="F477" t="s">
        <v>43</v>
      </c>
      <c r="G477">
        <v>25</v>
      </c>
      <c r="H477" t="s">
        <v>42</v>
      </c>
      <c r="I477">
        <v>23</v>
      </c>
      <c r="J477" t="s">
        <v>234</v>
      </c>
      <c r="L477" t="s">
        <v>45</v>
      </c>
      <c r="M477">
        <v>1</v>
      </c>
      <c r="N477">
        <v>1</v>
      </c>
      <c r="O477" s="1" t="s">
        <v>235</v>
      </c>
      <c r="P477" s="1" t="s">
        <v>235</v>
      </c>
      <c r="Q477" t="s">
        <v>47</v>
      </c>
      <c r="R477" t="s">
        <v>47</v>
      </c>
      <c r="S477">
        <v>3.2508471049368382E-3</v>
      </c>
      <c r="T477">
        <v>1.221606908075046E-5</v>
      </c>
      <c r="U477">
        <v>1.3099194620735941E-4</v>
      </c>
      <c r="V477">
        <v>2.550703939050436E-4</v>
      </c>
      <c r="W477">
        <v>4.1583750862628222E-4</v>
      </c>
      <c r="X477">
        <v>1.513488678028807E-4</v>
      </c>
      <c r="Y477">
        <v>6.8581081081081088E-2</v>
      </c>
      <c r="Z477">
        <v>7.8E-2</v>
      </c>
      <c r="AA477">
        <v>8.4000000000000005E-2</v>
      </c>
      <c r="AB477">
        <v>0.83799999999999997</v>
      </c>
      <c r="AC477">
        <v>0.34179999999999999</v>
      </c>
      <c r="AD477" t="s">
        <v>48</v>
      </c>
      <c r="AE477" t="s">
        <v>48</v>
      </c>
      <c r="AF477" t="s">
        <v>48</v>
      </c>
      <c r="AH477">
        <f t="shared" ref="AH477" si="70">SUM(AI477:AJ477)</f>
        <v>5</v>
      </c>
      <c r="AI477">
        <f>COUNTIF(L477:L491, "Comment")</f>
        <v>5</v>
      </c>
      <c r="AJ477">
        <f>COUNTIF(L477:L491, "Reply")</f>
        <v>0</v>
      </c>
      <c r="AK477">
        <f t="shared" si="66"/>
        <v>0</v>
      </c>
      <c r="AM477">
        <f>AVERAGE(S477:S491)</f>
        <v>3.0821700231172143E-3</v>
      </c>
      <c r="AN477">
        <f t="shared" ref="AN477" si="71">AVERAGE(Y477:Y491)</f>
        <v>-2.031156156156156E-2</v>
      </c>
    </row>
    <row r="478" spans="1:40" hidden="1" outlineLevel="1" x14ac:dyDescent="0.2">
      <c r="A478" t="s">
        <v>1489</v>
      </c>
      <c r="B478" t="s">
        <v>1490</v>
      </c>
      <c r="C478" t="s">
        <v>1297</v>
      </c>
      <c r="J478" t="s">
        <v>1491</v>
      </c>
      <c r="K478" t="s">
        <v>230</v>
      </c>
      <c r="L478" t="s">
        <v>1233</v>
      </c>
      <c r="M478">
        <v>4</v>
      </c>
      <c r="P478" t="s">
        <v>1492</v>
      </c>
      <c r="Q478" t="s">
        <v>47</v>
      </c>
      <c r="S478">
        <v>9.3944361433386803E-3</v>
      </c>
      <c r="T478">
        <v>5.5233122111530966E-6</v>
      </c>
      <c r="U478">
        <v>7.9545468906871974E-5</v>
      </c>
      <c r="V478">
        <v>5.1896960940212011E-4</v>
      </c>
      <c r="W478">
        <v>5.140320397913456E-3</v>
      </c>
      <c r="X478">
        <v>7.5910252053290606E-4</v>
      </c>
      <c r="Y478">
        <v>-0.15</v>
      </c>
      <c r="Z478">
        <v>0</v>
      </c>
      <c r="AA478">
        <v>0.41699999999999998</v>
      </c>
      <c r="AB478">
        <v>0.58299999999999996</v>
      </c>
      <c r="AC478">
        <v>-0.21820000000000001</v>
      </c>
      <c r="AD478" t="s">
        <v>48</v>
      </c>
      <c r="AE478" t="s">
        <v>48</v>
      </c>
      <c r="AF478" t="s">
        <v>48</v>
      </c>
    </row>
    <row r="479" spans="1:40" hidden="1" outlineLevel="1" x14ac:dyDescent="0.2">
      <c r="A479" t="s">
        <v>1493</v>
      </c>
      <c r="B479" t="s">
        <v>1494</v>
      </c>
      <c r="C479" t="s">
        <v>1495</v>
      </c>
      <c r="J479" t="s">
        <v>1496</v>
      </c>
      <c r="K479" t="s">
        <v>230</v>
      </c>
      <c r="L479" t="s">
        <v>1233</v>
      </c>
      <c r="M479">
        <v>1</v>
      </c>
      <c r="P479" t="s">
        <v>1497</v>
      </c>
      <c r="Q479" t="s">
        <v>47</v>
      </c>
      <c r="S479">
        <v>1.767512760125101E-3</v>
      </c>
      <c r="T479">
        <v>3.1771782232681289E-5</v>
      </c>
      <c r="U479">
        <v>1.5594458091072741E-4</v>
      </c>
      <c r="V479">
        <v>3.8329436210915452E-4</v>
      </c>
      <c r="W479">
        <v>4.7714493121020501E-4</v>
      </c>
      <c r="X479">
        <v>1.2228648120071739E-4</v>
      </c>
      <c r="Y479">
        <v>-2.6388888888888878E-2</v>
      </c>
      <c r="Z479">
        <v>7.4999999999999997E-2</v>
      </c>
      <c r="AA479">
        <v>5.8000000000000003E-2</v>
      </c>
      <c r="AB479">
        <v>0.86699999999999999</v>
      </c>
      <c r="AC479">
        <v>0.31690000000000002</v>
      </c>
      <c r="AD479" t="s">
        <v>48</v>
      </c>
      <c r="AE479" t="s">
        <v>48</v>
      </c>
      <c r="AF479" t="s">
        <v>48</v>
      </c>
    </row>
    <row r="480" spans="1:40" hidden="1" outlineLevel="1" x14ac:dyDescent="0.2">
      <c r="A480" t="s">
        <v>1498</v>
      </c>
      <c r="B480" t="s">
        <v>1499</v>
      </c>
      <c r="C480" t="s">
        <v>1500</v>
      </c>
      <c r="J480" t="s">
        <v>1501</v>
      </c>
      <c r="K480" t="s">
        <v>230</v>
      </c>
      <c r="L480" t="s">
        <v>1233</v>
      </c>
      <c r="M480">
        <v>1</v>
      </c>
      <c r="P480" t="s">
        <v>1502</v>
      </c>
      <c r="Q480" t="s">
        <v>47</v>
      </c>
      <c r="Y480" t="s">
        <v>48</v>
      </c>
      <c r="Z480" t="s">
        <v>48</v>
      </c>
      <c r="AA480" t="s">
        <v>48</v>
      </c>
      <c r="AB480" t="s">
        <v>48</v>
      </c>
      <c r="AC480" t="s">
        <v>48</v>
      </c>
      <c r="AD480" t="s">
        <v>48</v>
      </c>
      <c r="AE480" t="s">
        <v>48</v>
      </c>
      <c r="AF480" t="s">
        <v>48</v>
      </c>
    </row>
    <row r="481" spans="1:34" hidden="1" outlineLevel="1" x14ac:dyDescent="0.2">
      <c r="A481" t="s">
        <v>1503</v>
      </c>
      <c r="B481" t="s">
        <v>1504</v>
      </c>
      <c r="C481" t="s">
        <v>1505</v>
      </c>
      <c r="J481" t="s">
        <v>1506</v>
      </c>
      <c r="K481" t="s">
        <v>230</v>
      </c>
      <c r="L481" t="s">
        <v>1233</v>
      </c>
      <c r="M481">
        <v>1</v>
      </c>
      <c r="P481" t="s">
        <v>1507</v>
      </c>
      <c r="Q481" t="s">
        <v>47</v>
      </c>
      <c r="S481">
        <v>4.7915970208123332E-4</v>
      </c>
      <c r="T481">
        <v>1.8671466932573819E-6</v>
      </c>
      <c r="U481">
        <v>2.316358404641505E-5</v>
      </c>
      <c r="V481">
        <v>4.7574547352269292E-5</v>
      </c>
      <c r="W481">
        <v>2.113742521032691E-4</v>
      </c>
      <c r="X481">
        <v>2.5812305466388349E-5</v>
      </c>
      <c r="Y481">
        <v>-9.375E-2</v>
      </c>
      <c r="Z481">
        <v>6.0999999999999999E-2</v>
      </c>
      <c r="AA481">
        <v>9.0999999999999998E-2</v>
      </c>
      <c r="AB481">
        <v>0.84799999999999998</v>
      </c>
      <c r="AC481">
        <v>-4.9799999999999997E-2</v>
      </c>
      <c r="AD481" t="s">
        <v>48</v>
      </c>
      <c r="AE481" t="s">
        <v>48</v>
      </c>
      <c r="AF481" t="s">
        <v>48</v>
      </c>
    </row>
    <row r="482" spans="1:34" hidden="1" outlineLevel="1" x14ac:dyDescent="0.2">
      <c r="A482" t="s">
        <v>1508</v>
      </c>
      <c r="B482" t="s">
        <v>1509</v>
      </c>
      <c r="C482" t="s">
        <v>1510</v>
      </c>
      <c r="J482" t="s">
        <v>1511</v>
      </c>
      <c r="K482" t="s">
        <v>230</v>
      </c>
      <c r="L482" t="s">
        <v>1233</v>
      </c>
      <c r="M482">
        <v>1</v>
      </c>
      <c r="P482" t="s">
        <v>1512</v>
      </c>
      <c r="Q482" t="s">
        <v>47</v>
      </c>
      <c r="S482">
        <v>5.1889440510421991E-4</v>
      </c>
      <c r="T482">
        <v>2.0494312593655199E-6</v>
      </c>
      <c r="U482">
        <v>1.684209382801782E-5</v>
      </c>
      <c r="V482">
        <v>4.9168651457875967E-5</v>
      </c>
      <c r="W482">
        <v>2.4331148597411811E-4</v>
      </c>
      <c r="X482">
        <v>4.3568899855017662E-5</v>
      </c>
      <c r="Y482">
        <v>0.1</v>
      </c>
      <c r="Z482">
        <v>0.11700000000000001</v>
      </c>
      <c r="AA482">
        <v>0</v>
      </c>
      <c r="AB482">
        <v>0.88300000000000001</v>
      </c>
      <c r="AC482">
        <v>0.57189999999999996</v>
      </c>
      <c r="AD482" t="s">
        <v>48</v>
      </c>
      <c r="AE482" t="s">
        <v>48</v>
      </c>
      <c r="AF482" t="s">
        <v>48</v>
      </c>
    </row>
    <row r="483" spans="1:34" hidden="1" outlineLevel="1" x14ac:dyDescent="0.2"/>
    <row r="484" spans="1:34" hidden="1" outlineLevel="1" x14ac:dyDescent="0.2"/>
    <row r="485" spans="1:34" hidden="1" outlineLevel="1" x14ac:dyDescent="0.2"/>
    <row r="486" spans="1:34" hidden="1" outlineLevel="1" x14ac:dyDescent="0.2"/>
    <row r="487" spans="1:34" hidden="1" outlineLevel="1" x14ac:dyDescent="0.2"/>
    <row r="488" spans="1:34" hidden="1" outlineLevel="1" x14ac:dyDescent="0.2"/>
    <row r="489" spans="1:34" hidden="1" outlineLevel="1" x14ac:dyDescent="0.2"/>
    <row r="490" spans="1:34" hidden="1" outlineLevel="1" x14ac:dyDescent="0.2"/>
    <row r="491" spans="1:34" hidden="1" outlineLevel="1" x14ac:dyDescent="0.2"/>
    <row r="492" spans="1:34" collapsed="1" x14ac:dyDescent="0.2">
      <c r="O492" s="1"/>
      <c r="P492" s="1"/>
      <c r="AH492">
        <f t="shared" ref="AH492" si="72">SUM(AI492:AJ492)</f>
        <v>0</v>
      </c>
    </row>
    <row r="493" spans="1:34" hidden="1" outlineLevel="1" x14ac:dyDescent="0.2">
      <c r="P493" s="1"/>
      <c r="Q493" s="1"/>
    </row>
    <row r="494" spans="1:34" hidden="1" outlineLevel="1" x14ac:dyDescent="0.2"/>
    <row r="495" spans="1:34" hidden="1" outlineLevel="1" x14ac:dyDescent="0.2"/>
    <row r="496" spans="1:34" hidden="1" outlineLevel="1" x14ac:dyDescent="0.2"/>
    <row r="497" spans="15:34" hidden="1" outlineLevel="1" x14ac:dyDescent="0.2"/>
    <row r="498" spans="15:34" hidden="1" outlineLevel="1" x14ac:dyDescent="0.2"/>
    <row r="499" spans="15:34" hidden="1" outlineLevel="1" x14ac:dyDescent="0.2"/>
    <row r="500" spans="15:34" hidden="1" outlineLevel="1" x14ac:dyDescent="0.2"/>
    <row r="501" spans="15:34" hidden="1" outlineLevel="1" x14ac:dyDescent="0.2"/>
    <row r="502" spans="15:34" hidden="1" outlineLevel="1" x14ac:dyDescent="0.2"/>
    <row r="503" spans="15:34" hidden="1" outlineLevel="1" x14ac:dyDescent="0.2"/>
    <row r="504" spans="15:34" hidden="1" outlineLevel="1" x14ac:dyDescent="0.2"/>
    <row r="505" spans="15:34" hidden="1" outlineLevel="1" x14ac:dyDescent="0.2"/>
    <row r="506" spans="15:34" hidden="1" outlineLevel="1" x14ac:dyDescent="0.2"/>
    <row r="507" spans="15:34" collapsed="1" x14ac:dyDescent="0.2">
      <c r="O507" s="1"/>
      <c r="P507" s="1"/>
      <c r="AH507">
        <f t="shared" ref="AH507" si="73">SUM(AI507:AJ507)</f>
        <v>0</v>
      </c>
    </row>
    <row r="508" spans="15:34" hidden="1" outlineLevel="1" x14ac:dyDescent="0.2">
      <c r="P508" s="1"/>
      <c r="Q508" s="1"/>
    </row>
    <row r="509" spans="15:34" hidden="1" outlineLevel="1" x14ac:dyDescent="0.2">
      <c r="P509" s="1"/>
      <c r="Q509" s="1"/>
    </row>
    <row r="510" spans="15:34" hidden="1" outlineLevel="1" x14ac:dyDescent="0.2"/>
    <row r="511" spans="15:34" hidden="1" outlineLevel="1" x14ac:dyDescent="0.2"/>
    <row r="512" spans="15:34" hidden="1" outlineLevel="1" x14ac:dyDescent="0.2"/>
    <row r="513" spans="1:40" hidden="1" outlineLevel="1" x14ac:dyDescent="0.2"/>
    <row r="514" spans="1:40" hidden="1" outlineLevel="1" x14ac:dyDescent="0.2"/>
    <row r="515" spans="1:40" hidden="1" outlineLevel="1" x14ac:dyDescent="0.2"/>
    <row r="516" spans="1:40" hidden="1" outlineLevel="1" x14ac:dyDescent="0.2"/>
    <row r="517" spans="1:40" hidden="1" outlineLevel="1" x14ac:dyDescent="0.2"/>
    <row r="518" spans="1:40" hidden="1" outlineLevel="1" x14ac:dyDescent="0.2"/>
    <row r="519" spans="1:40" hidden="1" outlineLevel="1" x14ac:dyDescent="0.2"/>
    <row r="520" spans="1:40" hidden="1" outlineLevel="1" x14ac:dyDescent="0.2"/>
    <row r="521" spans="1:40" hidden="1" outlineLevel="1" x14ac:dyDescent="0.2"/>
    <row r="522" spans="1:40" collapsed="1" x14ac:dyDescent="0.2">
      <c r="A522" t="s">
        <v>249</v>
      </c>
      <c r="B522" t="s">
        <v>250</v>
      </c>
      <c r="C522" t="s">
        <v>251</v>
      </c>
      <c r="D522" t="s">
        <v>252</v>
      </c>
      <c r="E522" t="s">
        <v>53</v>
      </c>
      <c r="F522" t="s">
        <v>42</v>
      </c>
      <c r="G522">
        <v>26</v>
      </c>
      <c r="H522" t="s">
        <v>43</v>
      </c>
      <c r="I522">
        <v>28</v>
      </c>
      <c r="J522" t="s">
        <v>253</v>
      </c>
      <c r="L522" t="s">
        <v>45</v>
      </c>
      <c r="M522">
        <v>2</v>
      </c>
      <c r="N522">
        <v>1</v>
      </c>
      <c r="O522" s="1" t="s">
        <v>254</v>
      </c>
      <c r="P522" s="1" t="s">
        <v>254</v>
      </c>
      <c r="Q522" t="s">
        <v>47</v>
      </c>
      <c r="R522" t="s">
        <v>47</v>
      </c>
      <c r="S522">
        <v>2.2051413543522358E-3</v>
      </c>
      <c r="T522">
        <v>5.5584469009772866E-6</v>
      </c>
      <c r="U522">
        <v>9.3796326837036759E-5</v>
      </c>
      <c r="V522">
        <v>5.5166445235954598E-5</v>
      </c>
      <c r="W522">
        <v>9.9984265398234129E-4</v>
      </c>
      <c r="X522">
        <v>9.7144584287889302E-5</v>
      </c>
      <c r="Y522">
        <v>0.1032486032486032</v>
      </c>
      <c r="Z522">
        <v>9.4E-2</v>
      </c>
      <c r="AA522">
        <v>0.08</v>
      </c>
      <c r="AB522">
        <v>0.82599999999999996</v>
      </c>
      <c r="AC522">
        <v>0.68230000000000002</v>
      </c>
      <c r="AD522" t="s">
        <v>48</v>
      </c>
      <c r="AE522" t="s">
        <v>48</v>
      </c>
      <c r="AF522" t="s">
        <v>48</v>
      </c>
      <c r="AH522">
        <f t="shared" ref="AH522" si="74">SUM(AI522:AJ522)</f>
        <v>2</v>
      </c>
      <c r="AI522">
        <f>COUNTIF(L522:L536, "Comment")</f>
        <v>2</v>
      </c>
      <c r="AJ522">
        <f>COUNTIF(L522:L536, "Reply")</f>
        <v>0</v>
      </c>
      <c r="AK522">
        <f>COUNTIF(C523:C536, C522)</f>
        <v>0</v>
      </c>
      <c r="AM522">
        <f>AVERAGE(S522:S536)</f>
        <v>1.6268576340128977E-3</v>
      </c>
      <c r="AN522">
        <f>AVERAGE(Y522:Y536)</f>
        <v>0.34737916404583075</v>
      </c>
    </row>
    <row r="523" spans="1:40" hidden="1" outlineLevel="1" x14ac:dyDescent="0.2">
      <c r="A523" t="s">
        <v>1850</v>
      </c>
      <c r="B523" t="s">
        <v>1851</v>
      </c>
      <c r="C523" t="s">
        <v>1852</v>
      </c>
      <c r="J523" t="s">
        <v>1853</v>
      </c>
      <c r="K523" t="s">
        <v>249</v>
      </c>
      <c r="L523" t="s">
        <v>1233</v>
      </c>
      <c r="M523">
        <v>1</v>
      </c>
      <c r="P523" t="s">
        <v>1854</v>
      </c>
      <c r="Q523" t="s">
        <v>47</v>
      </c>
      <c r="S523">
        <v>1.012286636978388E-3</v>
      </c>
      <c r="T523">
        <v>4.6453142203972666E-6</v>
      </c>
      <c r="U523">
        <v>4.9293579650111503E-5</v>
      </c>
      <c r="V523">
        <v>4.9338588723912842E-5</v>
      </c>
      <c r="W523">
        <v>5.6582258548587561E-4</v>
      </c>
      <c r="X523">
        <v>4.784722113981843E-5</v>
      </c>
      <c r="Y523">
        <v>0.1388888888888889</v>
      </c>
      <c r="Z523">
        <v>0.10199999999999999</v>
      </c>
      <c r="AA523">
        <v>0.221</v>
      </c>
      <c r="AB523">
        <v>0.67700000000000005</v>
      </c>
      <c r="AC523">
        <v>-0.91200000000000003</v>
      </c>
      <c r="AD523" t="s">
        <v>48</v>
      </c>
      <c r="AE523" t="s">
        <v>48</v>
      </c>
      <c r="AF523" t="s">
        <v>48</v>
      </c>
    </row>
    <row r="524" spans="1:40" hidden="1" outlineLevel="1" x14ac:dyDescent="0.2">
      <c r="A524" t="s">
        <v>1855</v>
      </c>
      <c r="B524" t="s">
        <v>1856</v>
      </c>
      <c r="C524" t="s">
        <v>1438</v>
      </c>
      <c r="J524" t="s">
        <v>1857</v>
      </c>
      <c r="K524" t="s">
        <v>249</v>
      </c>
      <c r="L524" t="s">
        <v>1233</v>
      </c>
      <c r="M524">
        <v>1</v>
      </c>
      <c r="P524" t="s">
        <v>1858</v>
      </c>
      <c r="Q524" t="s">
        <v>47</v>
      </c>
      <c r="S524">
        <v>1.66314491070807E-3</v>
      </c>
      <c r="T524">
        <v>2.4827879769873111E-6</v>
      </c>
      <c r="U524">
        <v>4.7144279960775748E-5</v>
      </c>
      <c r="V524">
        <v>9.2893038527108729E-5</v>
      </c>
      <c r="W524">
        <v>6.4671866130083799E-4</v>
      </c>
      <c r="X524">
        <v>7.5314754212740809E-5</v>
      </c>
      <c r="Y524">
        <v>0.8</v>
      </c>
      <c r="Z524">
        <v>0</v>
      </c>
      <c r="AA524">
        <v>0.24199999999999999</v>
      </c>
      <c r="AB524">
        <v>0.75800000000000001</v>
      </c>
      <c r="AC524">
        <v>-0.76919999999999999</v>
      </c>
      <c r="AD524" t="s">
        <v>48</v>
      </c>
      <c r="AE524" t="s">
        <v>48</v>
      </c>
      <c r="AF524" t="s">
        <v>48</v>
      </c>
    </row>
    <row r="525" spans="1:40" hidden="1" outlineLevel="1" x14ac:dyDescent="0.2">
      <c r="P525" s="1"/>
      <c r="Q525" s="1"/>
    </row>
    <row r="526" spans="1:40" hidden="1" outlineLevel="1" x14ac:dyDescent="0.2"/>
    <row r="527" spans="1:40" hidden="1" outlineLevel="1" x14ac:dyDescent="0.2"/>
    <row r="528" spans="1:40" hidden="1" outlineLevel="1" x14ac:dyDescent="0.2"/>
    <row r="529" spans="1:40" hidden="1" outlineLevel="1" x14ac:dyDescent="0.2"/>
    <row r="530" spans="1:40" hidden="1" outlineLevel="1" x14ac:dyDescent="0.2"/>
    <row r="531" spans="1:40" hidden="1" outlineLevel="1" x14ac:dyDescent="0.2"/>
    <row r="532" spans="1:40" hidden="1" outlineLevel="1" x14ac:dyDescent="0.2"/>
    <row r="533" spans="1:40" hidden="1" outlineLevel="1" x14ac:dyDescent="0.2"/>
    <row r="534" spans="1:40" hidden="1" outlineLevel="1" x14ac:dyDescent="0.2"/>
    <row r="535" spans="1:40" hidden="1" outlineLevel="1" x14ac:dyDescent="0.2"/>
    <row r="536" spans="1:40" hidden="1" outlineLevel="1" x14ac:dyDescent="0.2"/>
    <row r="537" spans="1:40" collapsed="1" x14ac:dyDescent="0.2">
      <c r="A537" t="s">
        <v>255</v>
      </c>
      <c r="B537" t="s">
        <v>256</v>
      </c>
      <c r="C537" t="s">
        <v>257</v>
      </c>
      <c r="D537" t="s">
        <v>258</v>
      </c>
      <c r="E537" t="s">
        <v>53</v>
      </c>
      <c r="F537" t="s">
        <v>43</v>
      </c>
      <c r="G537">
        <v>21</v>
      </c>
      <c r="H537" t="s">
        <v>42</v>
      </c>
      <c r="I537">
        <v>21</v>
      </c>
      <c r="J537" t="s">
        <v>259</v>
      </c>
      <c r="L537" t="s">
        <v>45</v>
      </c>
      <c r="M537">
        <v>3</v>
      </c>
      <c r="N537">
        <v>1</v>
      </c>
      <c r="O537" s="1" t="s">
        <v>260</v>
      </c>
      <c r="P537" s="1" t="s">
        <v>260</v>
      </c>
      <c r="Q537" t="s">
        <v>47</v>
      </c>
      <c r="R537" t="s">
        <v>47</v>
      </c>
      <c r="S537">
        <v>8.3058304153382778E-4</v>
      </c>
      <c r="T537">
        <v>3.1240528187481693E-5</v>
      </c>
      <c r="U537">
        <v>8.6374115198850632E-5</v>
      </c>
      <c r="V537">
        <v>2.1130048844497651E-4</v>
      </c>
      <c r="W537">
        <v>2.4857823154889053E-4</v>
      </c>
      <c r="X537">
        <v>1.418978936271742E-4</v>
      </c>
      <c r="Y537">
        <v>8.1405483405483398E-2</v>
      </c>
      <c r="Z537">
        <v>0.17199999999999999</v>
      </c>
      <c r="AA537">
        <v>3.1E-2</v>
      </c>
      <c r="AB537">
        <v>0.79700000000000004</v>
      </c>
      <c r="AC537">
        <v>0.999</v>
      </c>
      <c r="AD537" t="s">
        <v>48</v>
      </c>
      <c r="AE537" t="s">
        <v>48</v>
      </c>
      <c r="AF537" t="s">
        <v>48</v>
      </c>
      <c r="AH537">
        <f t="shared" ref="AH537" si="75">SUM(AI537:AJ537)</f>
        <v>0</v>
      </c>
      <c r="AI537">
        <f>COUNTIF(L537:L551, "Comment")</f>
        <v>0</v>
      </c>
      <c r="AJ537">
        <f>COUNTIF(L537:L551, "Reply")</f>
        <v>0</v>
      </c>
      <c r="AK537">
        <f>COUNTIF(C538:C551, C537)</f>
        <v>0</v>
      </c>
      <c r="AM537">
        <f>AVERAGE(S537:S551)</f>
        <v>8.3058304153382778E-4</v>
      </c>
      <c r="AN537">
        <f>AVERAGE(Y537:Y551)</f>
        <v>8.1405483405483398E-2</v>
      </c>
    </row>
    <row r="538" spans="1:40" hidden="1" outlineLevel="1" x14ac:dyDescent="0.2"/>
    <row r="539" spans="1:40" hidden="1" outlineLevel="1" x14ac:dyDescent="0.2"/>
    <row r="540" spans="1:40" hidden="1" outlineLevel="1" x14ac:dyDescent="0.2"/>
    <row r="541" spans="1:40" hidden="1" outlineLevel="1" x14ac:dyDescent="0.2">
      <c r="P541" s="1"/>
      <c r="Q541" s="1"/>
    </row>
    <row r="542" spans="1:40" hidden="1" outlineLevel="1" x14ac:dyDescent="0.2"/>
    <row r="543" spans="1:40" hidden="1" outlineLevel="1" x14ac:dyDescent="0.2"/>
    <row r="544" spans="1:40" hidden="1" outlineLevel="1" x14ac:dyDescent="0.2"/>
    <row r="545" spans="1:40" hidden="1" outlineLevel="1" x14ac:dyDescent="0.2"/>
    <row r="546" spans="1:40" hidden="1" outlineLevel="1" x14ac:dyDescent="0.2"/>
    <row r="547" spans="1:40" hidden="1" outlineLevel="1" x14ac:dyDescent="0.2"/>
    <row r="548" spans="1:40" hidden="1" outlineLevel="1" x14ac:dyDescent="0.2"/>
    <row r="549" spans="1:40" hidden="1" outlineLevel="1" x14ac:dyDescent="0.2"/>
    <row r="550" spans="1:40" hidden="1" outlineLevel="1" x14ac:dyDescent="0.2"/>
    <row r="551" spans="1:40" hidden="1" outlineLevel="1" x14ac:dyDescent="0.2"/>
    <row r="552" spans="1:40" collapsed="1" x14ac:dyDescent="0.2">
      <c r="A552" t="s">
        <v>261</v>
      </c>
      <c r="B552" t="s">
        <v>262</v>
      </c>
      <c r="C552" t="s">
        <v>263</v>
      </c>
      <c r="D552" t="s">
        <v>264</v>
      </c>
      <c r="E552" t="s">
        <v>41</v>
      </c>
      <c r="F552" t="s">
        <v>42</v>
      </c>
      <c r="G552">
        <v>22</v>
      </c>
      <c r="H552" t="s">
        <v>43</v>
      </c>
      <c r="I552">
        <v>23</v>
      </c>
      <c r="J552" t="s">
        <v>265</v>
      </c>
      <c r="L552" t="s">
        <v>45</v>
      </c>
      <c r="M552">
        <v>3</v>
      </c>
      <c r="N552">
        <v>1</v>
      </c>
      <c r="O552" s="1" t="s">
        <v>266</v>
      </c>
      <c r="P552" s="1" t="s">
        <v>266</v>
      </c>
      <c r="Q552" t="s">
        <v>47</v>
      </c>
      <c r="R552" t="s">
        <v>47</v>
      </c>
      <c r="S552">
        <v>9.2289835447445512E-4</v>
      </c>
      <c r="T552">
        <v>3.781049235840328E-5</v>
      </c>
      <c r="U552">
        <v>1.8160484614782041E-4</v>
      </c>
      <c r="V552">
        <v>9.2307949671521783E-5</v>
      </c>
      <c r="W552">
        <v>1.9798419089056549E-4</v>
      </c>
      <c r="X552">
        <v>8.8157867139670998E-5</v>
      </c>
      <c r="Y552">
        <v>2.6813590449954069E-2</v>
      </c>
      <c r="Z552">
        <v>0.14499999999999999</v>
      </c>
      <c r="AA552">
        <v>0.129</v>
      </c>
      <c r="AB552">
        <v>0.72699999999999998</v>
      </c>
      <c r="AC552">
        <v>0.95730000000000004</v>
      </c>
      <c r="AD552" t="s">
        <v>48</v>
      </c>
      <c r="AE552" t="s">
        <v>48</v>
      </c>
      <c r="AF552" t="s">
        <v>48</v>
      </c>
      <c r="AH552">
        <f t="shared" ref="AH552" si="76">SUM(AI552:AJ552)</f>
        <v>4</v>
      </c>
      <c r="AI552">
        <f>COUNTIF(L552:L566, "Comment")</f>
        <v>3</v>
      </c>
      <c r="AJ552">
        <f>COUNTIF(L552:L566, "Reply")</f>
        <v>1</v>
      </c>
      <c r="AK552">
        <f>COUNTIF(C553:C566, C552)</f>
        <v>1</v>
      </c>
      <c r="AM552">
        <f>AVERAGE(S552:S566)</f>
        <v>6.3332198187708848E-4</v>
      </c>
      <c r="AN552">
        <f>AVERAGE(Y552:Y566)</f>
        <v>0.2358762046034773</v>
      </c>
    </row>
    <row r="553" spans="1:40" hidden="1" outlineLevel="1" x14ac:dyDescent="0.2">
      <c r="A553" t="s">
        <v>1859</v>
      </c>
      <c r="B553" t="s">
        <v>1860</v>
      </c>
      <c r="C553" t="s">
        <v>1861</v>
      </c>
      <c r="J553" t="s">
        <v>1862</v>
      </c>
      <c r="K553" t="s">
        <v>261</v>
      </c>
      <c r="L553" t="s">
        <v>1233</v>
      </c>
      <c r="M553">
        <v>1</v>
      </c>
      <c r="P553" t="s">
        <v>1863</v>
      </c>
      <c r="Q553" t="s">
        <v>47</v>
      </c>
      <c r="S553">
        <v>1.17826962377876E-3</v>
      </c>
      <c r="T553">
        <v>5.0348230615782086E-6</v>
      </c>
      <c r="U553">
        <v>6.6638567659538239E-5</v>
      </c>
      <c r="V553">
        <v>3.4551318094599992E-5</v>
      </c>
      <c r="W553">
        <v>5.3874327568337321E-4</v>
      </c>
      <c r="X553">
        <v>9.3948139692656696E-5</v>
      </c>
      <c r="Y553">
        <v>0.62857142857142856</v>
      </c>
      <c r="Z553">
        <v>0.24399999999999999</v>
      </c>
      <c r="AA553">
        <v>0</v>
      </c>
      <c r="AB553">
        <v>0.75600000000000001</v>
      </c>
      <c r="AC553">
        <v>0.875</v>
      </c>
      <c r="AD553" t="s">
        <v>48</v>
      </c>
      <c r="AE553" t="s">
        <v>48</v>
      </c>
      <c r="AF553" t="s">
        <v>48</v>
      </c>
    </row>
    <row r="554" spans="1:40" hidden="1" outlineLevel="1" x14ac:dyDescent="0.2">
      <c r="A554" t="s">
        <v>1864</v>
      </c>
      <c r="B554" t="s">
        <v>1865</v>
      </c>
      <c r="C554" t="s">
        <v>1438</v>
      </c>
      <c r="J554" t="s">
        <v>1866</v>
      </c>
      <c r="K554" t="s">
        <v>261</v>
      </c>
      <c r="L554" t="s">
        <v>1233</v>
      </c>
      <c r="M554">
        <v>1</v>
      </c>
      <c r="P554" t="s">
        <v>1867</v>
      </c>
      <c r="Q554" t="s">
        <v>47</v>
      </c>
      <c r="S554">
        <v>3.9252403075806802E-4</v>
      </c>
      <c r="T554">
        <v>2.115396682711435E-6</v>
      </c>
      <c r="U554">
        <v>1.8565890059107911E-5</v>
      </c>
      <c r="V554">
        <v>4.4075099140172817E-5</v>
      </c>
      <c r="W554">
        <v>1.816027506720275E-4</v>
      </c>
      <c r="X554">
        <v>2.5775409085326831E-5</v>
      </c>
      <c r="Y554">
        <v>0.12</v>
      </c>
      <c r="Z554">
        <v>6.8000000000000005E-2</v>
      </c>
      <c r="AA554">
        <v>0.22800000000000001</v>
      </c>
      <c r="AB554">
        <v>0.70399999999999996</v>
      </c>
      <c r="AC554">
        <v>-0.58830000000000005</v>
      </c>
      <c r="AD554" t="s">
        <v>48</v>
      </c>
      <c r="AE554" t="s">
        <v>48</v>
      </c>
      <c r="AF554" t="s">
        <v>48</v>
      </c>
    </row>
    <row r="555" spans="1:40" hidden="1" outlineLevel="1" x14ac:dyDescent="0.2">
      <c r="A555" t="s">
        <v>1868</v>
      </c>
      <c r="B555" t="s">
        <v>1869</v>
      </c>
      <c r="C555" t="s">
        <v>1870</v>
      </c>
      <c r="J555" t="s">
        <v>1871</v>
      </c>
      <c r="K555" t="s">
        <v>261</v>
      </c>
      <c r="L555" t="s">
        <v>1233</v>
      </c>
      <c r="M555">
        <v>1</v>
      </c>
      <c r="P555" t="s">
        <v>1872</v>
      </c>
      <c r="Q555" t="s">
        <v>47</v>
      </c>
      <c r="S555">
        <v>4.2642973130568862E-4</v>
      </c>
      <c r="T555">
        <v>6.2742478803556878E-6</v>
      </c>
      <c r="U555">
        <v>4.3695308704627678E-5</v>
      </c>
      <c r="V555">
        <v>2.9490056476788599E-5</v>
      </c>
      <c r="W555">
        <v>1.4968746108934281E-4</v>
      </c>
      <c r="X555">
        <v>5.2056162530789152E-5</v>
      </c>
      <c r="Y555">
        <v>0.19502164502164501</v>
      </c>
      <c r="Z555">
        <v>0.109</v>
      </c>
      <c r="AA555">
        <v>8.6999999999999994E-2</v>
      </c>
      <c r="AB555">
        <v>0.80400000000000005</v>
      </c>
      <c r="AC555">
        <v>0.8528</v>
      </c>
      <c r="AD555" t="s">
        <v>48</v>
      </c>
      <c r="AE555" t="s">
        <v>48</v>
      </c>
      <c r="AF555" t="s">
        <v>48</v>
      </c>
    </row>
    <row r="556" spans="1:40" hidden="1" outlineLevel="1" x14ac:dyDescent="0.2">
      <c r="A556" t="s">
        <v>1873</v>
      </c>
      <c r="B556" t="s">
        <v>1724</v>
      </c>
      <c r="C556" t="s">
        <v>263</v>
      </c>
      <c r="J556" t="s">
        <v>1874</v>
      </c>
      <c r="K556" t="s">
        <v>1868</v>
      </c>
      <c r="L556" t="s">
        <v>1263</v>
      </c>
      <c r="M556">
        <v>1</v>
      </c>
      <c r="P556" t="s">
        <v>1875</v>
      </c>
      <c r="Q556" t="s">
        <v>47</v>
      </c>
      <c r="S556">
        <v>2.464881690684706E-4</v>
      </c>
      <c r="T556">
        <v>3.2038947210821789E-6</v>
      </c>
      <c r="U556">
        <v>1.8795270079863261E-5</v>
      </c>
      <c r="V556">
        <v>3.9160182495834313E-5</v>
      </c>
      <c r="W556">
        <v>1.183795320685022E-4</v>
      </c>
      <c r="X556">
        <v>1.9284001609776169E-5</v>
      </c>
      <c r="Y556">
        <v>0.20897435897435901</v>
      </c>
      <c r="Z556">
        <v>0.16200000000000001</v>
      </c>
      <c r="AA556">
        <v>3.4000000000000002E-2</v>
      </c>
      <c r="AB556">
        <v>0.80400000000000005</v>
      </c>
      <c r="AC556">
        <v>0.96199999999999997</v>
      </c>
      <c r="AD556" t="s">
        <v>48</v>
      </c>
      <c r="AE556" t="s">
        <v>48</v>
      </c>
      <c r="AF556" t="s">
        <v>48</v>
      </c>
    </row>
    <row r="557" spans="1:40" hidden="1" outlineLevel="1" x14ac:dyDescent="0.2">
      <c r="P557" s="1"/>
      <c r="Q557" s="1"/>
    </row>
    <row r="558" spans="1:40" hidden="1" outlineLevel="1" x14ac:dyDescent="0.2"/>
    <row r="559" spans="1:40" hidden="1" outlineLevel="1" x14ac:dyDescent="0.2"/>
    <row r="560" spans="1:40" hidden="1" outlineLevel="1" x14ac:dyDescent="0.2"/>
    <row r="561" spans="1:40" hidden="1" outlineLevel="1" x14ac:dyDescent="0.2"/>
    <row r="562" spans="1:40" hidden="1" outlineLevel="1" x14ac:dyDescent="0.2"/>
    <row r="563" spans="1:40" hidden="1" outlineLevel="1" x14ac:dyDescent="0.2"/>
    <row r="564" spans="1:40" hidden="1" outlineLevel="1" x14ac:dyDescent="0.2"/>
    <row r="565" spans="1:40" hidden="1" outlineLevel="1" x14ac:dyDescent="0.2"/>
    <row r="566" spans="1:40" hidden="1" outlineLevel="1" x14ac:dyDescent="0.2"/>
    <row r="567" spans="1:40" collapsed="1" x14ac:dyDescent="0.2">
      <c r="A567" t="s">
        <v>267</v>
      </c>
      <c r="B567" t="s">
        <v>268</v>
      </c>
      <c r="C567" t="s">
        <v>269</v>
      </c>
      <c r="D567" t="s">
        <v>270</v>
      </c>
      <c r="E567" t="s">
        <v>53</v>
      </c>
      <c r="F567" t="s">
        <v>43</v>
      </c>
      <c r="G567">
        <v>25</v>
      </c>
      <c r="H567" t="s">
        <v>42</v>
      </c>
      <c r="I567">
        <v>25</v>
      </c>
      <c r="J567" t="s">
        <v>271</v>
      </c>
      <c r="L567" t="s">
        <v>45</v>
      </c>
      <c r="M567">
        <v>1</v>
      </c>
      <c r="N567">
        <v>1</v>
      </c>
      <c r="O567" s="1" t="s">
        <v>272</v>
      </c>
      <c r="P567" s="1" t="s">
        <v>272</v>
      </c>
      <c r="Q567" t="s">
        <v>47</v>
      </c>
      <c r="R567" t="s">
        <v>47</v>
      </c>
      <c r="S567">
        <v>1.565960352309048E-3</v>
      </c>
      <c r="T567">
        <v>7.4404873885214329E-5</v>
      </c>
      <c r="U567">
        <v>1.664615701884031E-4</v>
      </c>
      <c r="V567">
        <v>5.1140337018296123E-4</v>
      </c>
      <c r="W567">
        <v>4.4645703746937221E-4</v>
      </c>
      <c r="X567">
        <v>1.6701451386325061E-4</v>
      </c>
      <c r="Y567">
        <v>-1.562499999999999E-2</v>
      </c>
      <c r="Z567">
        <v>7.9000000000000001E-2</v>
      </c>
      <c r="AA567">
        <v>9.4E-2</v>
      </c>
      <c r="AB567">
        <v>0.82699999999999996</v>
      </c>
      <c r="AC567">
        <v>5.1799999999999999E-2</v>
      </c>
      <c r="AD567" t="s">
        <v>48</v>
      </c>
      <c r="AE567" t="s">
        <v>48</v>
      </c>
      <c r="AF567" t="s">
        <v>48</v>
      </c>
      <c r="AH567">
        <f t="shared" ref="AH567" si="77">SUM(AI567:AJ567)</f>
        <v>3</v>
      </c>
      <c r="AI567">
        <f>COUNTIF(L567:L581, "Comment")</f>
        <v>3</v>
      </c>
      <c r="AJ567">
        <f>COUNTIF(L567:L581, "Reply")</f>
        <v>0</v>
      </c>
      <c r="AK567">
        <f>COUNTIF(C568:C581, C567)</f>
        <v>0</v>
      </c>
      <c r="AM567">
        <f>AVERAGE(S567:S581)</f>
        <v>7.28621840971755E-2</v>
      </c>
      <c r="AN567">
        <f>AVERAGE(Y567:Y581)</f>
        <v>2.8450520833333326E-2</v>
      </c>
    </row>
    <row r="568" spans="1:40" hidden="1" outlineLevel="1" x14ac:dyDescent="0.2">
      <c r="A568" t="s">
        <v>1876</v>
      </c>
      <c r="B568" t="s">
        <v>1877</v>
      </c>
      <c r="C568" t="s">
        <v>1878</v>
      </c>
      <c r="J568" t="s">
        <v>1879</v>
      </c>
      <c r="K568" t="s">
        <v>267</v>
      </c>
      <c r="L568" t="s">
        <v>1233</v>
      </c>
      <c r="M568">
        <v>1</v>
      </c>
      <c r="P568" t="s">
        <v>1880</v>
      </c>
      <c r="Q568" t="s">
        <v>47</v>
      </c>
      <c r="S568">
        <v>5.0134682096540928E-3</v>
      </c>
      <c r="T568">
        <v>1.226190579473041E-5</v>
      </c>
      <c r="U568">
        <v>6.1157863819971681E-4</v>
      </c>
      <c r="V568">
        <v>2.1572365949396041E-4</v>
      </c>
      <c r="W568">
        <v>1.230520545504987E-3</v>
      </c>
      <c r="X568">
        <v>1.166549627669156E-3</v>
      </c>
      <c r="Y568">
        <v>0</v>
      </c>
      <c r="Z568">
        <v>0</v>
      </c>
      <c r="AA568">
        <v>0</v>
      </c>
      <c r="AB568">
        <v>1</v>
      </c>
      <c r="AC568">
        <v>0</v>
      </c>
      <c r="AD568" t="s">
        <v>48</v>
      </c>
      <c r="AE568" t="s">
        <v>48</v>
      </c>
      <c r="AF568" t="s">
        <v>48</v>
      </c>
    </row>
    <row r="569" spans="1:40" hidden="1" outlineLevel="1" x14ac:dyDescent="0.2">
      <c r="A569" t="s">
        <v>1881</v>
      </c>
      <c r="B569" t="s">
        <v>1882</v>
      </c>
      <c r="C569" t="s">
        <v>1257</v>
      </c>
      <c r="J569" t="s">
        <v>1883</v>
      </c>
      <c r="K569" t="s">
        <v>267</v>
      </c>
      <c r="L569" t="s">
        <v>1233</v>
      </c>
      <c r="M569">
        <v>1</v>
      </c>
      <c r="P569" t="s">
        <v>1884</v>
      </c>
      <c r="Q569" t="s">
        <v>47</v>
      </c>
      <c r="S569">
        <v>8.1934983609244227E-4</v>
      </c>
      <c r="T569">
        <v>4.4275125219428446E-6</v>
      </c>
      <c r="U569">
        <v>3.9871596527518698E-5</v>
      </c>
      <c r="V569">
        <v>5.3737505368189893E-5</v>
      </c>
      <c r="W569">
        <v>3.0339337536133831E-4</v>
      </c>
      <c r="X569">
        <v>6.7847715399693698E-5</v>
      </c>
      <c r="Y569">
        <v>0.1583333333333333</v>
      </c>
      <c r="Z569">
        <v>0.151</v>
      </c>
      <c r="AA569">
        <v>6.6000000000000003E-2</v>
      </c>
      <c r="AB569">
        <v>0.78300000000000003</v>
      </c>
      <c r="AC569">
        <v>0.67049999999999998</v>
      </c>
      <c r="AD569" t="s">
        <v>48</v>
      </c>
      <c r="AE569" t="s">
        <v>48</v>
      </c>
      <c r="AF569" t="s">
        <v>48</v>
      </c>
    </row>
    <row r="570" spans="1:40" hidden="1" outlineLevel="1" x14ac:dyDescent="0.2">
      <c r="A570" t="s">
        <v>1885</v>
      </c>
      <c r="B570" t="s">
        <v>1886</v>
      </c>
      <c r="C570" t="s">
        <v>1404</v>
      </c>
      <c r="J570" t="s">
        <v>1887</v>
      </c>
      <c r="K570" t="s">
        <v>267</v>
      </c>
      <c r="L570" t="s">
        <v>1233</v>
      </c>
      <c r="M570">
        <v>1</v>
      </c>
      <c r="P570" t="s">
        <v>1888</v>
      </c>
      <c r="Q570" t="s">
        <v>47</v>
      </c>
      <c r="S570">
        <v>0.28404995799064642</v>
      </c>
      <c r="T570">
        <v>1.596938673174009E-4</v>
      </c>
      <c r="U570">
        <v>8.1571988761425018E-2</v>
      </c>
      <c r="V570">
        <v>1.071946043521166E-2</v>
      </c>
      <c r="W570">
        <v>6.2257446348667138E-2</v>
      </c>
      <c r="X570">
        <v>2.2860483732074499E-3</v>
      </c>
      <c r="Y570">
        <v>-2.8906249999999991E-2</v>
      </c>
      <c r="Z570">
        <v>6.9000000000000006E-2</v>
      </c>
      <c r="AA570">
        <v>0.112</v>
      </c>
      <c r="AB570">
        <v>0.81899999999999995</v>
      </c>
      <c r="AC570">
        <v>-0.7681</v>
      </c>
      <c r="AD570" t="s">
        <v>48</v>
      </c>
      <c r="AE570" t="s">
        <v>48</v>
      </c>
      <c r="AF570" t="s">
        <v>48</v>
      </c>
    </row>
    <row r="571" spans="1:40" hidden="1" outlineLevel="1" x14ac:dyDescent="0.2"/>
    <row r="572" spans="1:40" hidden="1" outlineLevel="1" x14ac:dyDescent="0.2"/>
    <row r="573" spans="1:40" hidden="1" outlineLevel="1" x14ac:dyDescent="0.2">
      <c r="P573" s="1"/>
      <c r="Q573" s="1"/>
    </row>
    <row r="574" spans="1:40" hidden="1" outlineLevel="1" x14ac:dyDescent="0.2"/>
    <row r="575" spans="1:40" hidden="1" outlineLevel="1" x14ac:dyDescent="0.2"/>
    <row r="576" spans="1:40" hidden="1" outlineLevel="1" x14ac:dyDescent="0.2"/>
    <row r="577" spans="1:40" hidden="1" outlineLevel="1" x14ac:dyDescent="0.2"/>
    <row r="578" spans="1:40" hidden="1" outlineLevel="1" x14ac:dyDescent="0.2"/>
    <row r="579" spans="1:40" hidden="1" outlineLevel="1" x14ac:dyDescent="0.2"/>
    <row r="580" spans="1:40" hidden="1" outlineLevel="1" x14ac:dyDescent="0.2"/>
    <row r="581" spans="1:40" hidden="1" outlineLevel="1" x14ac:dyDescent="0.2"/>
    <row r="582" spans="1:40" collapsed="1" x14ac:dyDescent="0.2">
      <c r="A582" t="s">
        <v>273</v>
      </c>
      <c r="B582" t="s">
        <v>274</v>
      </c>
      <c r="C582" t="s">
        <v>275</v>
      </c>
      <c r="D582" t="s">
        <v>276</v>
      </c>
      <c r="E582" t="s">
        <v>53</v>
      </c>
      <c r="F582" t="s">
        <v>42</v>
      </c>
      <c r="G582">
        <v>29</v>
      </c>
      <c r="H582" t="s">
        <v>43</v>
      </c>
      <c r="I582">
        <v>25</v>
      </c>
      <c r="J582" t="s">
        <v>277</v>
      </c>
      <c r="L582" t="s">
        <v>45</v>
      </c>
      <c r="M582">
        <v>1</v>
      </c>
      <c r="N582">
        <v>1</v>
      </c>
      <c r="O582" s="1" t="s">
        <v>278</v>
      </c>
      <c r="P582" s="1" t="s">
        <v>278</v>
      </c>
      <c r="Q582" t="s">
        <v>47</v>
      </c>
      <c r="R582" t="s">
        <v>47</v>
      </c>
      <c r="S582">
        <v>2.5370487128384411E-4</v>
      </c>
      <c r="T582">
        <v>5.0628600547497626E-6</v>
      </c>
      <c r="U582">
        <v>2.8511878554127179E-5</v>
      </c>
      <c r="V582">
        <v>4.2261519411113113E-5</v>
      </c>
      <c r="W582">
        <v>9.0321809693705291E-5</v>
      </c>
      <c r="X582">
        <v>3.6966608604416251E-5</v>
      </c>
      <c r="Y582">
        <v>0.1400147583897583</v>
      </c>
      <c r="Z582">
        <v>0.129</v>
      </c>
      <c r="AA582">
        <v>0.11799999999999999</v>
      </c>
      <c r="AB582">
        <v>0.753</v>
      </c>
      <c r="AC582">
        <v>0.98199999999999998</v>
      </c>
      <c r="AD582" t="s">
        <v>48</v>
      </c>
      <c r="AE582" t="s">
        <v>48</v>
      </c>
      <c r="AF582" t="s">
        <v>48</v>
      </c>
      <c r="AH582">
        <f t="shared" ref="AH582" si="78">SUM(AI582:AJ582)</f>
        <v>2</v>
      </c>
      <c r="AI582">
        <f>COUNTIF(L582:L596, "Comment")</f>
        <v>2</v>
      </c>
      <c r="AJ582">
        <f>COUNTIF(L582:L596, "Reply")</f>
        <v>0</v>
      </c>
      <c r="AK582">
        <f>COUNTIF(C583:C596, C582)</f>
        <v>0</v>
      </c>
      <c r="AM582">
        <f>AVERAGE(S582:S596)</f>
        <v>0.12082215572202888</v>
      </c>
      <c r="AN582">
        <f>AVERAGE(Y582:Y596)</f>
        <v>0.2174508069091402</v>
      </c>
    </row>
    <row r="583" spans="1:40" hidden="1" outlineLevel="1" x14ac:dyDescent="0.2">
      <c r="A583" t="s">
        <v>1889</v>
      </c>
      <c r="B583" t="s">
        <v>1890</v>
      </c>
      <c r="C583" t="s">
        <v>1891</v>
      </c>
      <c r="J583" t="s">
        <v>1892</v>
      </c>
      <c r="K583" t="s">
        <v>273</v>
      </c>
      <c r="L583" t="s">
        <v>1233</v>
      </c>
      <c r="M583">
        <v>1</v>
      </c>
      <c r="P583" t="s">
        <v>1893</v>
      </c>
      <c r="Q583" t="s">
        <v>47</v>
      </c>
      <c r="S583">
        <v>3.3147638896480203E-4</v>
      </c>
      <c r="T583">
        <v>2.6780151074490281E-6</v>
      </c>
      <c r="U583">
        <v>1.8491604350856509E-5</v>
      </c>
      <c r="V583">
        <v>4.2736097384477027E-5</v>
      </c>
      <c r="W583">
        <v>1.4533790817949921E-4</v>
      </c>
      <c r="X583">
        <v>3.3522639569127932E-5</v>
      </c>
      <c r="Y583">
        <v>0.16233766233766231</v>
      </c>
      <c r="Z583">
        <v>0.156</v>
      </c>
      <c r="AA583">
        <v>2.5999999999999999E-2</v>
      </c>
      <c r="AB583">
        <v>0.81799999999999995</v>
      </c>
      <c r="AC583">
        <v>0.89190000000000003</v>
      </c>
      <c r="AD583" t="s">
        <v>48</v>
      </c>
      <c r="AE583" t="s">
        <v>48</v>
      </c>
      <c r="AF583" t="s">
        <v>48</v>
      </c>
    </row>
    <row r="584" spans="1:40" hidden="1" outlineLevel="1" x14ac:dyDescent="0.2">
      <c r="A584" t="s">
        <v>1894</v>
      </c>
      <c r="B584" t="s">
        <v>1895</v>
      </c>
      <c r="C584" t="s">
        <v>1896</v>
      </c>
      <c r="J584" t="s">
        <v>1897</v>
      </c>
      <c r="K584" t="s">
        <v>273</v>
      </c>
      <c r="L584" t="s">
        <v>1233</v>
      </c>
      <c r="M584">
        <v>1</v>
      </c>
      <c r="P584" t="s">
        <v>1898</v>
      </c>
      <c r="Q584" t="s">
        <v>47</v>
      </c>
      <c r="S584">
        <v>0.36188128590583801</v>
      </c>
      <c r="T584">
        <v>2.7240319468546659E-5</v>
      </c>
      <c r="U584">
        <v>0.28842765092849731</v>
      </c>
      <c r="V584">
        <v>1.692990656010807E-3</v>
      </c>
      <c r="W584">
        <v>3.8534626364707947E-2</v>
      </c>
      <c r="X584">
        <v>4.3946551159024239E-4</v>
      </c>
      <c r="Y584">
        <v>0.35</v>
      </c>
      <c r="Z584">
        <v>0.22800000000000001</v>
      </c>
      <c r="AA584">
        <v>0.12</v>
      </c>
      <c r="AB584">
        <v>0.65100000000000002</v>
      </c>
      <c r="AC584">
        <v>0.86929999999999996</v>
      </c>
      <c r="AD584" t="s">
        <v>48</v>
      </c>
      <c r="AE584" t="s">
        <v>48</v>
      </c>
      <c r="AF584" t="s">
        <v>48</v>
      </c>
    </row>
    <row r="585" spans="1:40" hidden="1" outlineLevel="1" x14ac:dyDescent="0.2"/>
    <row r="586" spans="1:40" hidden="1" outlineLevel="1" x14ac:dyDescent="0.2"/>
    <row r="587" spans="1:40" hidden="1" outlineLevel="1" x14ac:dyDescent="0.2"/>
    <row r="588" spans="1:40" hidden="1" outlineLevel="1" x14ac:dyDescent="0.2"/>
    <row r="589" spans="1:40" hidden="1" outlineLevel="1" x14ac:dyDescent="0.2">
      <c r="P589" s="1"/>
      <c r="Q589" s="1"/>
    </row>
    <row r="590" spans="1:40" hidden="1" outlineLevel="1" x14ac:dyDescent="0.2"/>
    <row r="591" spans="1:40" hidden="1" outlineLevel="1" x14ac:dyDescent="0.2"/>
    <row r="592" spans="1:40" hidden="1" outlineLevel="1" x14ac:dyDescent="0.2"/>
    <row r="593" spans="1:40" hidden="1" outlineLevel="1" x14ac:dyDescent="0.2"/>
    <row r="594" spans="1:40" hidden="1" outlineLevel="1" x14ac:dyDescent="0.2"/>
    <row r="595" spans="1:40" hidden="1" outlineLevel="1" x14ac:dyDescent="0.2"/>
    <row r="596" spans="1:40" hidden="1" outlineLevel="1" x14ac:dyDescent="0.2"/>
    <row r="597" spans="1:40" collapsed="1" x14ac:dyDescent="0.2">
      <c r="A597" t="s">
        <v>279</v>
      </c>
      <c r="B597" t="s">
        <v>280</v>
      </c>
      <c r="C597" t="s">
        <v>281</v>
      </c>
      <c r="D597" t="s">
        <v>282</v>
      </c>
      <c r="E597" t="s">
        <v>67</v>
      </c>
      <c r="F597" t="s">
        <v>42</v>
      </c>
      <c r="G597">
        <v>29</v>
      </c>
      <c r="H597" t="s">
        <v>43</v>
      </c>
      <c r="I597">
        <v>30</v>
      </c>
      <c r="J597" t="s">
        <v>283</v>
      </c>
      <c r="L597" t="s">
        <v>45</v>
      </c>
      <c r="M597">
        <v>3</v>
      </c>
      <c r="N597">
        <v>1</v>
      </c>
      <c r="O597" s="1" t="s">
        <v>284</v>
      </c>
      <c r="P597" s="1" t="s">
        <v>284</v>
      </c>
      <c r="Q597" t="s">
        <v>47</v>
      </c>
      <c r="R597" t="s">
        <v>47</v>
      </c>
      <c r="S597">
        <v>1.548951212316751E-2</v>
      </c>
      <c r="T597">
        <v>3.4317676181672141E-5</v>
      </c>
      <c r="U597">
        <v>5.4894259665161371E-4</v>
      </c>
      <c r="V597">
        <v>8.2785508129745722E-4</v>
      </c>
      <c r="W597">
        <v>1.34234456345439E-3</v>
      </c>
      <c r="X597">
        <v>5.7273106649518013E-3</v>
      </c>
      <c r="Y597">
        <v>-9.7069597069597072E-3</v>
      </c>
      <c r="Z597">
        <v>0.121</v>
      </c>
      <c r="AA597">
        <v>0.14199999999999999</v>
      </c>
      <c r="AB597">
        <v>0.73699999999999999</v>
      </c>
      <c r="AC597">
        <v>-0.96489999999999998</v>
      </c>
      <c r="AD597" t="s">
        <v>48</v>
      </c>
      <c r="AE597" t="s">
        <v>48</v>
      </c>
      <c r="AF597" t="s">
        <v>48</v>
      </c>
      <c r="AH597">
        <f t="shared" ref="AH597" si="79">SUM(AI597:AJ597)</f>
        <v>11</v>
      </c>
      <c r="AI597">
        <f>COUNTIF(L597:L611, "Comment")</f>
        <v>7</v>
      </c>
      <c r="AJ597">
        <f>COUNTIF(L597:L611, "Reply")</f>
        <v>4</v>
      </c>
      <c r="AK597">
        <f>COUNTIF(C598:C611, C597)</f>
        <v>3</v>
      </c>
      <c r="AM597">
        <f>AVERAGE(S597:S611)</f>
        <v>0.10618349718424724</v>
      </c>
      <c r="AN597">
        <f>AVERAGE(Y597:Y611)</f>
        <v>7.045662092537093E-2</v>
      </c>
    </row>
    <row r="598" spans="1:40" hidden="1" outlineLevel="1" x14ac:dyDescent="0.2">
      <c r="A598" t="s">
        <v>1899</v>
      </c>
      <c r="B598" t="s">
        <v>1900</v>
      </c>
      <c r="C598" t="s">
        <v>1901</v>
      </c>
      <c r="J598" t="s">
        <v>1902</v>
      </c>
      <c r="K598" t="s">
        <v>279</v>
      </c>
      <c r="L598" t="s">
        <v>1233</v>
      </c>
      <c r="M598">
        <v>1</v>
      </c>
      <c r="P598" t="s">
        <v>1903</v>
      </c>
      <c r="Q598" t="s">
        <v>47</v>
      </c>
      <c r="S598">
        <v>7.1380645036697388E-2</v>
      </c>
      <c r="T598">
        <v>2.646097709657624E-5</v>
      </c>
      <c r="U598">
        <v>1.1768456315621729E-3</v>
      </c>
      <c r="V598">
        <v>2.806769218295813E-3</v>
      </c>
      <c r="W598">
        <v>2.0874368492513899E-3</v>
      </c>
      <c r="X598">
        <v>1.0492936708033081E-3</v>
      </c>
      <c r="Y598">
        <v>0.31474358974358968</v>
      </c>
      <c r="Z598">
        <v>0.11600000000000001</v>
      </c>
      <c r="AA598">
        <v>7.4999999999999997E-2</v>
      </c>
      <c r="AB598">
        <v>0.80900000000000005</v>
      </c>
      <c r="AC598">
        <v>0.58009999999999995</v>
      </c>
      <c r="AD598" t="s">
        <v>48</v>
      </c>
      <c r="AE598" t="s">
        <v>48</v>
      </c>
      <c r="AF598" t="s">
        <v>48</v>
      </c>
    </row>
    <row r="599" spans="1:40" hidden="1" outlineLevel="1" x14ac:dyDescent="0.2">
      <c r="A599" t="s">
        <v>1904</v>
      </c>
      <c r="B599" t="s">
        <v>1905</v>
      </c>
      <c r="C599" t="s">
        <v>1417</v>
      </c>
      <c r="J599" t="s">
        <v>1906</v>
      </c>
      <c r="K599" t="s">
        <v>279</v>
      </c>
      <c r="L599" t="s">
        <v>1233</v>
      </c>
      <c r="M599">
        <v>2</v>
      </c>
      <c r="P599" t="s">
        <v>1907</v>
      </c>
      <c r="Q599" t="s">
        <v>47</v>
      </c>
      <c r="S599">
        <v>1.8266906961798671E-2</v>
      </c>
      <c r="T599">
        <v>9.4549490313511342E-5</v>
      </c>
      <c r="U599">
        <v>2.7128818910568948E-3</v>
      </c>
      <c r="V599">
        <v>2.8369640931487079E-3</v>
      </c>
      <c r="W599">
        <v>2.229565754532814E-3</v>
      </c>
      <c r="X599">
        <v>5.7281728368252516E-4</v>
      </c>
      <c r="Y599">
        <v>3.7436868686868692E-2</v>
      </c>
      <c r="Z599">
        <v>8.6999999999999994E-2</v>
      </c>
      <c r="AA599">
        <v>6.0999999999999999E-2</v>
      </c>
      <c r="AB599">
        <v>0.85099999999999998</v>
      </c>
      <c r="AC599">
        <v>0.78920000000000001</v>
      </c>
      <c r="AD599" t="s">
        <v>48</v>
      </c>
      <c r="AE599" t="s">
        <v>48</v>
      </c>
      <c r="AF599" t="s">
        <v>48</v>
      </c>
    </row>
    <row r="600" spans="1:40" hidden="1" outlineLevel="1" x14ac:dyDescent="0.2">
      <c r="A600" t="s">
        <v>1908</v>
      </c>
      <c r="B600" t="s">
        <v>1909</v>
      </c>
      <c r="C600" t="s">
        <v>1910</v>
      </c>
      <c r="J600" t="s">
        <v>1911</v>
      </c>
      <c r="K600" t="s">
        <v>279</v>
      </c>
      <c r="L600" t="s">
        <v>1233</v>
      </c>
      <c r="M600">
        <v>0</v>
      </c>
      <c r="P600" t="s">
        <v>1912</v>
      </c>
      <c r="Q600" t="s">
        <v>47</v>
      </c>
      <c r="S600">
        <v>3.7441652966663241E-4</v>
      </c>
      <c r="T600">
        <v>2.185239509344683E-6</v>
      </c>
      <c r="U600">
        <v>1.798483935999684E-5</v>
      </c>
      <c r="V600">
        <v>3.4512228012317792E-5</v>
      </c>
      <c r="W600">
        <v>1.797676086425781E-4</v>
      </c>
      <c r="X600">
        <v>2.7199383112019859E-5</v>
      </c>
      <c r="Y600">
        <v>-0.1333333333333333</v>
      </c>
      <c r="Z600">
        <v>0</v>
      </c>
      <c r="AA600">
        <v>7.0000000000000007E-2</v>
      </c>
      <c r="AB600">
        <v>0.93</v>
      </c>
      <c r="AC600">
        <v>-0.51060000000000005</v>
      </c>
      <c r="AD600" t="s">
        <v>48</v>
      </c>
      <c r="AE600" t="s">
        <v>48</v>
      </c>
      <c r="AF600" t="s">
        <v>48</v>
      </c>
    </row>
    <row r="601" spans="1:40" hidden="1" outlineLevel="1" x14ac:dyDescent="0.2">
      <c r="A601" t="s">
        <v>1913</v>
      </c>
      <c r="B601" t="s">
        <v>1914</v>
      </c>
      <c r="C601" t="s">
        <v>1915</v>
      </c>
      <c r="J601" t="s">
        <v>1916</v>
      </c>
      <c r="K601" t="s">
        <v>279</v>
      </c>
      <c r="L601" t="s">
        <v>1233</v>
      </c>
      <c r="M601">
        <v>1</v>
      </c>
      <c r="P601" t="s">
        <v>1917</v>
      </c>
      <c r="Q601" t="s">
        <v>47</v>
      </c>
      <c r="S601">
        <v>0.21675828099250791</v>
      </c>
      <c r="T601">
        <v>4.465662277652882E-5</v>
      </c>
      <c r="U601">
        <v>2.2231561597436671E-3</v>
      </c>
      <c r="V601">
        <v>4.8507421161048109E-4</v>
      </c>
      <c r="W601">
        <v>3.6724038422107697E-2</v>
      </c>
      <c r="X601">
        <v>5.0251435488462448E-2</v>
      </c>
      <c r="Y601">
        <v>0</v>
      </c>
      <c r="Z601">
        <v>0</v>
      </c>
      <c r="AA601">
        <v>0.35099999999999998</v>
      </c>
      <c r="AB601">
        <v>0.64900000000000002</v>
      </c>
      <c r="AC601">
        <v>-0.71489999999999998</v>
      </c>
      <c r="AD601" t="s">
        <v>48</v>
      </c>
      <c r="AE601" t="s">
        <v>48</v>
      </c>
      <c r="AF601" t="s">
        <v>48</v>
      </c>
    </row>
    <row r="602" spans="1:40" hidden="1" outlineLevel="1" x14ac:dyDescent="0.2">
      <c r="A602" t="s">
        <v>1918</v>
      </c>
      <c r="B602" t="s">
        <v>1919</v>
      </c>
      <c r="C602" t="s">
        <v>1878</v>
      </c>
      <c r="J602" t="s">
        <v>1920</v>
      </c>
      <c r="K602" t="s">
        <v>279</v>
      </c>
      <c r="L602" t="s">
        <v>1233</v>
      </c>
      <c r="M602">
        <v>-2</v>
      </c>
      <c r="P602" t="s">
        <v>1921</v>
      </c>
      <c r="Q602" t="s">
        <v>47</v>
      </c>
      <c r="S602">
        <v>2.0040277391672131E-2</v>
      </c>
      <c r="T602">
        <v>8.4349940152605996E-6</v>
      </c>
      <c r="U602">
        <v>1.4995003584772351E-4</v>
      </c>
      <c r="V602">
        <v>2.5051255943253642E-4</v>
      </c>
      <c r="W602">
        <v>4.8118163831532001E-3</v>
      </c>
      <c r="X602">
        <v>6.0191582888364792E-3</v>
      </c>
      <c r="Y602">
        <v>0</v>
      </c>
      <c r="Z602">
        <v>0</v>
      </c>
      <c r="AA602">
        <v>0</v>
      </c>
      <c r="AB602">
        <v>1</v>
      </c>
      <c r="AC602">
        <v>0</v>
      </c>
      <c r="AD602" t="s">
        <v>48</v>
      </c>
      <c r="AE602" t="s">
        <v>48</v>
      </c>
      <c r="AF602" t="s">
        <v>48</v>
      </c>
    </row>
    <row r="603" spans="1:40" hidden="1" outlineLevel="1" x14ac:dyDescent="0.2">
      <c r="A603" t="s">
        <v>1922</v>
      </c>
      <c r="B603" t="s">
        <v>1923</v>
      </c>
      <c r="C603" t="s">
        <v>1644</v>
      </c>
      <c r="J603" t="s">
        <v>1924</v>
      </c>
      <c r="K603" t="s">
        <v>279</v>
      </c>
      <c r="L603" t="s">
        <v>1233</v>
      </c>
      <c r="M603">
        <v>1</v>
      </c>
      <c r="P603" t="s">
        <v>1925</v>
      </c>
      <c r="Q603" t="s">
        <v>47</v>
      </c>
      <c r="S603">
        <v>2.1929759532213211E-2</v>
      </c>
      <c r="T603">
        <v>2.569140815467108E-5</v>
      </c>
      <c r="U603">
        <v>2.3700445308350029E-4</v>
      </c>
      <c r="V603">
        <v>1.40475807711482E-3</v>
      </c>
      <c r="W603">
        <v>1.543519203551114E-3</v>
      </c>
      <c r="X603">
        <v>6.4031785586848855E-4</v>
      </c>
      <c r="Y603">
        <v>4.8095238095238073E-2</v>
      </c>
      <c r="Z603">
        <v>5.5E-2</v>
      </c>
      <c r="AA603">
        <v>8.3000000000000004E-2</v>
      </c>
      <c r="AB603">
        <v>0.86199999999999999</v>
      </c>
      <c r="AC603">
        <v>-0.69979999999999998</v>
      </c>
      <c r="AD603" t="s">
        <v>48</v>
      </c>
      <c r="AE603" t="s">
        <v>48</v>
      </c>
      <c r="AF603" t="s">
        <v>48</v>
      </c>
    </row>
    <row r="604" spans="1:40" hidden="1" outlineLevel="1" x14ac:dyDescent="0.2">
      <c r="A604" t="s">
        <v>1926</v>
      </c>
      <c r="B604" t="s">
        <v>1486</v>
      </c>
      <c r="C604" t="s">
        <v>1896</v>
      </c>
      <c r="J604" t="s">
        <v>1927</v>
      </c>
      <c r="K604" t="s">
        <v>279</v>
      </c>
      <c r="L604" t="s">
        <v>1233</v>
      </c>
      <c r="M604">
        <v>1</v>
      </c>
      <c r="P604" t="s">
        <v>1928</v>
      </c>
      <c r="Q604" t="s">
        <v>47</v>
      </c>
      <c r="S604">
        <v>4.6792343258857727E-2</v>
      </c>
      <c r="T604">
        <v>2.0091143960598859E-4</v>
      </c>
      <c r="U604">
        <v>1.06782850343734E-3</v>
      </c>
      <c r="V604">
        <v>4.0141614153981209E-3</v>
      </c>
      <c r="W604">
        <v>2.4103010073304181E-3</v>
      </c>
      <c r="X604">
        <v>1.7409919528290629E-3</v>
      </c>
      <c r="Y604">
        <v>7.9166666666666663E-2</v>
      </c>
      <c r="Z604">
        <v>0</v>
      </c>
      <c r="AA604">
        <v>0.03</v>
      </c>
      <c r="AB604">
        <v>0.97</v>
      </c>
      <c r="AC604">
        <v>-0.39190000000000003</v>
      </c>
      <c r="AD604" t="s">
        <v>48</v>
      </c>
      <c r="AE604" t="s">
        <v>48</v>
      </c>
      <c r="AF604" t="s">
        <v>48</v>
      </c>
    </row>
    <row r="605" spans="1:40" hidden="1" outlineLevel="1" x14ac:dyDescent="0.2">
      <c r="A605" t="s">
        <v>1929</v>
      </c>
      <c r="B605" t="s">
        <v>1930</v>
      </c>
      <c r="C605" t="s">
        <v>281</v>
      </c>
      <c r="J605" t="s">
        <v>1931</v>
      </c>
      <c r="K605" t="s">
        <v>1913</v>
      </c>
      <c r="L605" t="s">
        <v>1263</v>
      </c>
      <c r="M605">
        <v>1</v>
      </c>
      <c r="P605" s="1" t="s">
        <v>1932</v>
      </c>
      <c r="Q605" s="1" t="s">
        <v>47</v>
      </c>
      <c r="S605">
        <v>0.85811209678649902</v>
      </c>
      <c r="T605">
        <v>1.5936724375933411E-3</v>
      </c>
      <c r="U605">
        <v>0.1671723127365112</v>
      </c>
      <c r="V605">
        <v>1.9635237753391269E-2</v>
      </c>
      <c r="W605">
        <v>9.2959575355052948E-2</v>
      </c>
      <c r="X605">
        <v>1.21407974511385E-2</v>
      </c>
      <c r="Y605">
        <v>-0.18437500000000001</v>
      </c>
      <c r="Z605">
        <v>4.7E-2</v>
      </c>
      <c r="AA605">
        <v>3.6999999999999998E-2</v>
      </c>
      <c r="AB605">
        <v>0.91600000000000004</v>
      </c>
      <c r="AC605">
        <v>0.128</v>
      </c>
      <c r="AD605" t="s">
        <v>48</v>
      </c>
      <c r="AE605" t="s">
        <v>48</v>
      </c>
      <c r="AF605" t="s">
        <v>48</v>
      </c>
    </row>
    <row r="606" spans="1:40" hidden="1" outlineLevel="1" x14ac:dyDescent="0.2">
      <c r="A606" t="s">
        <v>1933</v>
      </c>
      <c r="B606" t="s">
        <v>1934</v>
      </c>
      <c r="C606" t="s">
        <v>281</v>
      </c>
      <c r="J606" t="s">
        <v>1935</v>
      </c>
      <c r="K606" t="s">
        <v>1926</v>
      </c>
      <c r="L606" t="s">
        <v>1263</v>
      </c>
      <c r="M606">
        <v>1</v>
      </c>
      <c r="P606" t="s">
        <v>1936</v>
      </c>
      <c r="Q606" t="s">
        <v>47</v>
      </c>
      <c r="S606">
        <v>2.8960642521269619E-4</v>
      </c>
      <c r="T606">
        <v>2.7151700123795308E-6</v>
      </c>
      <c r="U606">
        <v>2.2524211090058092E-5</v>
      </c>
      <c r="V606">
        <v>5.7964713050751022E-5</v>
      </c>
      <c r="W606">
        <v>1.2050270015606659E-4</v>
      </c>
      <c r="X606">
        <v>2.7532592866919E-5</v>
      </c>
      <c r="Y606">
        <v>0.25</v>
      </c>
      <c r="Z606">
        <v>0</v>
      </c>
      <c r="AA606">
        <v>0.28599999999999998</v>
      </c>
      <c r="AB606">
        <v>0.71399999999999997</v>
      </c>
      <c r="AC606">
        <v>-0.34</v>
      </c>
      <c r="AD606" t="s">
        <v>48</v>
      </c>
      <c r="AE606" t="s">
        <v>48</v>
      </c>
      <c r="AF606" t="s">
        <v>48</v>
      </c>
    </row>
    <row r="607" spans="1:40" hidden="1" outlineLevel="1" x14ac:dyDescent="0.2">
      <c r="A607" t="s">
        <v>1937</v>
      </c>
      <c r="B607" t="s">
        <v>1938</v>
      </c>
      <c r="C607" t="s">
        <v>1540</v>
      </c>
      <c r="J607" t="s">
        <v>1939</v>
      </c>
      <c r="K607" t="s">
        <v>1929</v>
      </c>
      <c r="L607" t="s">
        <v>1263</v>
      </c>
      <c r="M607">
        <v>1</v>
      </c>
      <c r="P607" t="s">
        <v>1940</v>
      </c>
      <c r="Q607" t="s">
        <v>47</v>
      </c>
      <c r="S607">
        <v>4.4773169793188572E-3</v>
      </c>
      <c r="T607">
        <v>4.7005914893816234E-6</v>
      </c>
      <c r="U607">
        <v>2.9109185561537743E-4</v>
      </c>
      <c r="V607">
        <v>1.130218588514253E-4</v>
      </c>
      <c r="W607">
        <v>1.6947184922173619E-3</v>
      </c>
      <c r="X607">
        <v>1.0525006655370821E-4</v>
      </c>
      <c r="Y607">
        <v>0.2767857142857143</v>
      </c>
      <c r="Z607">
        <v>0.23200000000000001</v>
      </c>
      <c r="AA607">
        <v>0</v>
      </c>
      <c r="AB607">
        <v>0.76800000000000002</v>
      </c>
      <c r="AC607">
        <v>0.76770000000000005</v>
      </c>
      <c r="AD607" t="s">
        <v>48</v>
      </c>
      <c r="AE607" t="s">
        <v>48</v>
      </c>
      <c r="AF607" t="s">
        <v>48</v>
      </c>
    </row>
    <row r="608" spans="1:40" hidden="1" outlineLevel="1" x14ac:dyDescent="0.2">
      <c r="A608" t="s">
        <v>1941</v>
      </c>
      <c r="B608" t="s">
        <v>1942</v>
      </c>
      <c r="C608" t="s">
        <v>281</v>
      </c>
      <c r="J608" t="s">
        <v>1943</v>
      </c>
      <c r="K608" t="s">
        <v>1937</v>
      </c>
      <c r="L608" t="s">
        <v>1263</v>
      </c>
      <c r="M608">
        <v>1</v>
      </c>
      <c r="P608" t="s">
        <v>1944</v>
      </c>
      <c r="Q608" t="s">
        <v>47</v>
      </c>
      <c r="S608">
        <v>2.9080419335514312E-4</v>
      </c>
      <c r="T608">
        <v>2.6048192012240179E-6</v>
      </c>
      <c r="U608">
        <v>1.930471989908256E-5</v>
      </c>
      <c r="V608">
        <v>4.4473665184341371E-5</v>
      </c>
      <c r="W608">
        <v>1.3254165241960439E-4</v>
      </c>
      <c r="X608">
        <v>2.485033655830193E-5</v>
      </c>
      <c r="Y608">
        <v>0.16666666666666671</v>
      </c>
      <c r="Z608">
        <v>0.107</v>
      </c>
      <c r="AA608">
        <v>8.4000000000000005E-2</v>
      </c>
      <c r="AB608">
        <v>0.81</v>
      </c>
      <c r="AC608">
        <v>-3.8699999999999998E-2</v>
      </c>
      <c r="AD608" t="s">
        <v>48</v>
      </c>
      <c r="AE608" t="s">
        <v>48</v>
      </c>
      <c r="AF608" t="s">
        <v>48</v>
      </c>
    </row>
    <row r="609" spans="1:40" hidden="1" outlineLevel="1" x14ac:dyDescent="0.2"/>
    <row r="610" spans="1:40" hidden="1" outlineLevel="1" x14ac:dyDescent="0.2"/>
    <row r="611" spans="1:40" hidden="1" outlineLevel="1" x14ac:dyDescent="0.2"/>
    <row r="612" spans="1:40" collapsed="1" x14ac:dyDescent="0.2">
      <c r="A612" t="s">
        <v>285</v>
      </c>
      <c r="B612" t="s">
        <v>286</v>
      </c>
      <c r="C612" t="s">
        <v>287</v>
      </c>
      <c r="D612" t="s">
        <v>288</v>
      </c>
      <c r="E612" t="s">
        <v>87</v>
      </c>
      <c r="F612" t="s">
        <v>43</v>
      </c>
      <c r="G612">
        <v>34</v>
      </c>
      <c r="H612" t="s">
        <v>43</v>
      </c>
      <c r="I612">
        <v>33</v>
      </c>
      <c r="J612" t="s">
        <v>289</v>
      </c>
      <c r="L612" t="s">
        <v>45</v>
      </c>
      <c r="M612">
        <v>0</v>
      </c>
      <c r="N612">
        <v>0.5</v>
      </c>
      <c r="O612" s="1" t="s">
        <v>290</v>
      </c>
      <c r="P612" s="1" t="s">
        <v>290</v>
      </c>
      <c r="Q612" t="s">
        <v>47</v>
      </c>
      <c r="R612" t="s">
        <v>47</v>
      </c>
      <c r="S612">
        <v>0.3124619722366333</v>
      </c>
      <c r="T612">
        <v>4.5635702554136509E-4</v>
      </c>
      <c r="U612">
        <v>6.1023179441690436E-3</v>
      </c>
      <c r="V612">
        <v>4.5932792127132416E-3</v>
      </c>
      <c r="W612">
        <v>5.6246058084070683E-3</v>
      </c>
      <c r="X612">
        <v>3.9937724359333524E-3</v>
      </c>
      <c r="Y612">
        <v>0.25066666666666659</v>
      </c>
      <c r="Z612">
        <v>0.22700000000000001</v>
      </c>
      <c r="AA612">
        <v>6.4000000000000001E-2</v>
      </c>
      <c r="AB612">
        <v>0.71</v>
      </c>
      <c r="AC612">
        <v>0.99880000000000002</v>
      </c>
      <c r="AD612" t="s">
        <v>48</v>
      </c>
      <c r="AE612" t="s">
        <v>48</v>
      </c>
      <c r="AF612" t="s">
        <v>48</v>
      </c>
      <c r="AH612">
        <f t="shared" ref="AH612" si="80">SUM(AI612:AJ612)</f>
        <v>2</v>
      </c>
      <c r="AI612">
        <f>COUNTIF(L612:L626, "Comment")</f>
        <v>1</v>
      </c>
      <c r="AJ612">
        <f>COUNTIF(L612:L626, "Reply")</f>
        <v>1</v>
      </c>
      <c r="AK612">
        <f>COUNTIF(C613:C626, C612)</f>
        <v>1</v>
      </c>
      <c r="AM612">
        <f>AVERAGE(S612:S626)</f>
        <v>0.10436206515684414</v>
      </c>
      <c r="AN612">
        <f>AVERAGE(Y612:Y626)</f>
        <v>0.50022222222222223</v>
      </c>
    </row>
    <row r="613" spans="1:40" hidden="1" outlineLevel="1" x14ac:dyDescent="0.2">
      <c r="A613" t="s">
        <v>1945</v>
      </c>
      <c r="B613" t="s">
        <v>1946</v>
      </c>
      <c r="C613" t="s">
        <v>1878</v>
      </c>
      <c r="J613" t="s">
        <v>1947</v>
      </c>
      <c r="K613" t="s">
        <v>285</v>
      </c>
      <c r="L613" t="s">
        <v>1233</v>
      </c>
      <c r="M613">
        <v>1</v>
      </c>
      <c r="P613" t="s">
        <v>1948</v>
      </c>
      <c r="Q613" t="s">
        <v>47</v>
      </c>
      <c r="S613">
        <v>3.5941440728493029E-4</v>
      </c>
      <c r="T613">
        <v>1.900321308312414E-6</v>
      </c>
      <c r="U613">
        <v>1.862123099272139E-5</v>
      </c>
      <c r="V613">
        <v>4.2786094127222902E-5</v>
      </c>
      <c r="W613">
        <v>1.7637998098507521E-4</v>
      </c>
      <c r="X613">
        <v>2.1022955479566011E-5</v>
      </c>
      <c r="Y613">
        <v>1</v>
      </c>
      <c r="Z613">
        <v>0.59699999999999998</v>
      </c>
      <c r="AA613">
        <v>0</v>
      </c>
      <c r="AB613">
        <v>0.40300000000000002</v>
      </c>
      <c r="AC613">
        <v>0.83599999999999997</v>
      </c>
      <c r="AD613" t="s">
        <v>48</v>
      </c>
      <c r="AE613" t="s">
        <v>48</v>
      </c>
      <c r="AF613" t="s">
        <v>48</v>
      </c>
    </row>
    <row r="614" spans="1:40" hidden="1" outlineLevel="1" x14ac:dyDescent="0.2">
      <c r="A614" t="s">
        <v>1949</v>
      </c>
      <c r="B614" t="s">
        <v>1950</v>
      </c>
      <c r="C614" t="s">
        <v>287</v>
      </c>
      <c r="J614" t="s">
        <v>1951</v>
      </c>
      <c r="K614" t="s">
        <v>1945</v>
      </c>
      <c r="L614" t="s">
        <v>1263</v>
      </c>
      <c r="M614">
        <v>1</v>
      </c>
      <c r="P614" t="s">
        <v>1952</v>
      </c>
      <c r="Q614" t="s">
        <v>47</v>
      </c>
      <c r="S614">
        <v>2.6480882661417132E-4</v>
      </c>
      <c r="T614">
        <v>2.6865898234973429E-6</v>
      </c>
      <c r="U614">
        <v>1.8579739844426509E-5</v>
      </c>
      <c r="V614">
        <v>4.0485821955371648E-5</v>
      </c>
      <c r="W614">
        <v>1.3716681860387331E-4</v>
      </c>
      <c r="X614">
        <v>1.9252523998147811E-5</v>
      </c>
      <c r="Y614">
        <v>0.25</v>
      </c>
      <c r="Z614">
        <v>0.16700000000000001</v>
      </c>
      <c r="AA614">
        <v>2.1000000000000001E-2</v>
      </c>
      <c r="AB614">
        <v>0.81200000000000006</v>
      </c>
      <c r="AC614">
        <v>0.91439999999999999</v>
      </c>
      <c r="AD614" t="s">
        <v>48</v>
      </c>
      <c r="AE614" t="s">
        <v>48</v>
      </c>
      <c r="AF614" t="s">
        <v>48</v>
      </c>
    </row>
    <row r="615" spans="1:40" hidden="1" outlineLevel="1" x14ac:dyDescent="0.2"/>
    <row r="616" spans="1:40" hidden="1" outlineLevel="1" x14ac:dyDescent="0.2"/>
    <row r="617" spans="1:40" hidden="1" outlineLevel="1" x14ac:dyDescent="0.2"/>
    <row r="618" spans="1:40" hidden="1" outlineLevel="1" x14ac:dyDescent="0.2"/>
    <row r="619" spans="1:40" hidden="1" outlineLevel="1" x14ac:dyDescent="0.2"/>
    <row r="620" spans="1:40" hidden="1" outlineLevel="1" x14ac:dyDescent="0.2"/>
    <row r="621" spans="1:40" hidden="1" outlineLevel="1" x14ac:dyDescent="0.2">
      <c r="P621" s="1"/>
      <c r="Q621" s="1"/>
    </row>
    <row r="622" spans="1:40" hidden="1" outlineLevel="1" x14ac:dyDescent="0.2"/>
    <row r="623" spans="1:40" hidden="1" outlineLevel="1" x14ac:dyDescent="0.2"/>
    <row r="624" spans="1:40" hidden="1" outlineLevel="1" x14ac:dyDescent="0.2"/>
    <row r="625" spans="1:40" hidden="1" outlineLevel="1" x14ac:dyDescent="0.2"/>
    <row r="626" spans="1:40" hidden="1" outlineLevel="1" x14ac:dyDescent="0.2"/>
    <row r="627" spans="1:40" collapsed="1" x14ac:dyDescent="0.2">
      <c r="A627" t="s">
        <v>291</v>
      </c>
      <c r="B627" t="s">
        <v>292</v>
      </c>
      <c r="C627" t="s">
        <v>293</v>
      </c>
      <c r="D627" t="s">
        <v>294</v>
      </c>
      <c r="E627" t="s">
        <v>53</v>
      </c>
      <c r="F627" t="s">
        <v>42</v>
      </c>
      <c r="G627">
        <v>24</v>
      </c>
      <c r="H627" t="s">
        <v>43</v>
      </c>
      <c r="I627">
        <v>21</v>
      </c>
      <c r="J627" t="s">
        <v>295</v>
      </c>
      <c r="L627" t="s">
        <v>45</v>
      </c>
      <c r="M627">
        <v>4</v>
      </c>
      <c r="N627">
        <v>0.84</v>
      </c>
      <c r="O627" s="1" t="s">
        <v>296</v>
      </c>
      <c r="P627" s="1" t="s">
        <v>296</v>
      </c>
      <c r="Q627" t="s">
        <v>47</v>
      </c>
      <c r="R627" t="s">
        <v>47</v>
      </c>
      <c r="S627">
        <v>0.31714895367622381</v>
      </c>
      <c r="T627">
        <v>7.6298383646644652E-5</v>
      </c>
      <c r="U627">
        <v>0.24488005042076111</v>
      </c>
      <c r="V627">
        <v>4.1380138136446476E-3</v>
      </c>
      <c r="W627">
        <v>7.9751104116439819E-2</v>
      </c>
      <c r="X627">
        <v>8.648661314509809E-4</v>
      </c>
      <c r="Y627">
        <v>0.1082573341836735</v>
      </c>
      <c r="Z627">
        <v>0.17699999999999999</v>
      </c>
      <c r="AA627">
        <v>0.107</v>
      </c>
      <c r="AB627">
        <v>0.71599999999999997</v>
      </c>
      <c r="AC627">
        <v>0.97750000000000004</v>
      </c>
      <c r="AD627" t="s">
        <v>48</v>
      </c>
      <c r="AE627" t="s">
        <v>48</v>
      </c>
      <c r="AF627" t="s">
        <v>48</v>
      </c>
      <c r="AH627">
        <f t="shared" ref="AH627" si="81">SUM(AI627:AJ627)</f>
        <v>2</v>
      </c>
      <c r="AI627">
        <f>COUNTIF(L627:L641, "Comment")</f>
        <v>2</v>
      </c>
      <c r="AJ627">
        <f>COUNTIF(L627:L641, "Reply")</f>
        <v>0</v>
      </c>
      <c r="AK627">
        <f>COUNTIF(C628:C641, C627)</f>
        <v>0</v>
      </c>
      <c r="AM627">
        <f>AVERAGE(S627:S641)</f>
        <v>0.10655557670785737</v>
      </c>
      <c r="AN627">
        <f>AVERAGE(Y627:Y641)</f>
        <v>0.29547731245275888</v>
      </c>
    </row>
    <row r="628" spans="1:40" hidden="1" outlineLevel="1" x14ac:dyDescent="0.2">
      <c r="A628" t="s">
        <v>1953</v>
      </c>
      <c r="B628" t="s">
        <v>1954</v>
      </c>
      <c r="C628" t="s">
        <v>1955</v>
      </c>
      <c r="J628" t="s">
        <v>1956</v>
      </c>
      <c r="K628" t="s">
        <v>291</v>
      </c>
      <c r="L628" t="s">
        <v>1233</v>
      </c>
      <c r="M628">
        <v>4</v>
      </c>
      <c r="P628" t="s">
        <v>1957</v>
      </c>
      <c r="Q628" t="s">
        <v>47</v>
      </c>
      <c r="S628">
        <v>1.3978072674944999E-3</v>
      </c>
      <c r="T628">
        <v>1.609115497558378E-5</v>
      </c>
      <c r="U628">
        <v>1.1292242561466991E-4</v>
      </c>
      <c r="V628">
        <v>1.4398762141354379E-4</v>
      </c>
      <c r="W628">
        <v>5.8037322014570236E-4</v>
      </c>
      <c r="X628">
        <v>1.2874683307018131E-4</v>
      </c>
      <c r="Y628">
        <v>0.45833333333333331</v>
      </c>
      <c r="Z628">
        <v>0.23100000000000001</v>
      </c>
      <c r="AA628">
        <v>0</v>
      </c>
      <c r="AB628">
        <v>0.76900000000000002</v>
      </c>
      <c r="AC628">
        <v>0.83979999999999999</v>
      </c>
      <c r="AD628" t="s">
        <v>48</v>
      </c>
      <c r="AE628" t="s">
        <v>48</v>
      </c>
      <c r="AF628" t="s">
        <v>48</v>
      </c>
    </row>
    <row r="629" spans="1:40" hidden="1" outlineLevel="1" x14ac:dyDescent="0.2">
      <c r="A629" t="s">
        <v>1958</v>
      </c>
      <c r="B629" t="s">
        <v>1959</v>
      </c>
      <c r="C629" t="s">
        <v>1960</v>
      </c>
      <c r="J629" t="s">
        <v>1961</v>
      </c>
      <c r="K629" t="s">
        <v>291</v>
      </c>
      <c r="L629" t="s">
        <v>1233</v>
      </c>
      <c r="M629">
        <v>1</v>
      </c>
      <c r="P629" t="s">
        <v>1962</v>
      </c>
      <c r="Q629" t="s">
        <v>47</v>
      </c>
      <c r="S629">
        <v>1.119969179853797E-3</v>
      </c>
      <c r="T629">
        <v>4.9586424211156546E-6</v>
      </c>
      <c r="U629">
        <v>9.5797826361376792E-5</v>
      </c>
      <c r="V629">
        <v>7.0685899117961526E-5</v>
      </c>
      <c r="W629">
        <v>3.1761807622388011E-4</v>
      </c>
      <c r="X629">
        <v>1.4429356087930501E-4</v>
      </c>
      <c r="Y629">
        <v>0.31984126984126982</v>
      </c>
      <c r="Z629">
        <v>0.20899999999999999</v>
      </c>
      <c r="AA629">
        <v>0.124</v>
      </c>
      <c r="AB629">
        <v>0.66800000000000004</v>
      </c>
      <c r="AC629">
        <v>0.93779999999999997</v>
      </c>
      <c r="AD629" t="s">
        <v>48</v>
      </c>
      <c r="AE629" t="s">
        <v>48</v>
      </c>
      <c r="AF629" t="s">
        <v>48</v>
      </c>
    </row>
    <row r="630" spans="1:40" hidden="1" outlineLevel="1" x14ac:dyDescent="0.2"/>
    <row r="631" spans="1:40" hidden="1" outlineLevel="1" x14ac:dyDescent="0.2"/>
    <row r="632" spans="1:40" hidden="1" outlineLevel="1" x14ac:dyDescent="0.2"/>
    <row r="633" spans="1:40" hidden="1" outlineLevel="1" x14ac:dyDescent="0.2"/>
    <row r="634" spans="1:40" hidden="1" outlineLevel="1" x14ac:dyDescent="0.2"/>
    <row r="635" spans="1:40" hidden="1" outlineLevel="1" x14ac:dyDescent="0.2"/>
    <row r="636" spans="1:40" hidden="1" outlineLevel="1" x14ac:dyDescent="0.2"/>
    <row r="637" spans="1:40" hidden="1" outlineLevel="1" x14ac:dyDescent="0.2"/>
    <row r="638" spans="1:40" hidden="1" outlineLevel="1" x14ac:dyDescent="0.2"/>
    <row r="639" spans="1:40" hidden="1" outlineLevel="1" x14ac:dyDescent="0.2"/>
    <row r="640" spans="1:40" hidden="1" outlineLevel="1" x14ac:dyDescent="0.2"/>
    <row r="641" spans="1:40" hidden="1" outlineLevel="1" x14ac:dyDescent="0.2"/>
    <row r="642" spans="1:40" collapsed="1" x14ac:dyDescent="0.2">
      <c r="A642" t="s">
        <v>297</v>
      </c>
      <c r="B642" t="s">
        <v>298</v>
      </c>
      <c r="C642" t="s">
        <v>299</v>
      </c>
      <c r="D642" t="s">
        <v>300</v>
      </c>
      <c r="E642" t="s">
        <v>130</v>
      </c>
      <c r="F642" t="s">
        <v>43</v>
      </c>
      <c r="G642">
        <v>24</v>
      </c>
      <c r="H642" t="s">
        <v>42</v>
      </c>
      <c r="I642">
        <v>23</v>
      </c>
      <c r="J642" t="s">
        <v>301</v>
      </c>
      <c r="L642" t="s">
        <v>45</v>
      </c>
      <c r="M642">
        <v>1</v>
      </c>
      <c r="N642">
        <v>1</v>
      </c>
      <c r="O642" s="1" t="s">
        <v>302</v>
      </c>
      <c r="P642" s="1" t="s">
        <v>302</v>
      </c>
      <c r="Q642" t="s">
        <v>47</v>
      </c>
      <c r="R642" t="s">
        <v>47</v>
      </c>
      <c r="S642">
        <v>5.3889682749286294E-4</v>
      </c>
      <c r="T642">
        <v>8.0175504990620539E-6</v>
      </c>
      <c r="U642">
        <v>2.8370510335662399E-5</v>
      </c>
      <c r="V642">
        <v>7.0189380494412035E-5</v>
      </c>
      <c r="W642">
        <v>1.4443467080127451E-4</v>
      </c>
      <c r="X642">
        <v>1.4200265286490321E-4</v>
      </c>
      <c r="Y642">
        <v>0.10664902998236329</v>
      </c>
      <c r="Z642">
        <v>0.111</v>
      </c>
      <c r="AA642">
        <v>0.127</v>
      </c>
      <c r="AB642">
        <v>0.76200000000000001</v>
      </c>
      <c r="AC642">
        <v>-0.93730000000000002</v>
      </c>
      <c r="AD642" t="s">
        <v>48</v>
      </c>
      <c r="AE642" t="s">
        <v>48</v>
      </c>
      <c r="AF642" t="s">
        <v>48</v>
      </c>
      <c r="AH642">
        <f t="shared" ref="AH642" si="82">SUM(AI642:AJ642)</f>
        <v>1</v>
      </c>
      <c r="AI642">
        <f>COUNTIF(L642:L656, "Comment")</f>
        <v>1</v>
      </c>
      <c r="AJ642">
        <f>COUNTIF(L642:L656, "Reply")</f>
        <v>0</v>
      </c>
      <c r="AK642">
        <f>COUNTIF(C643:C656, C642)</f>
        <v>0</v>
      </c>
      <c r="AM642">
        <f>AVERAGE(S642:S656)</f>
        <v>2.3962804407346994E-3</v>
      </c>
      <c r="AN642">
        <f>AVERAGE(Y642:Y656)</f>
        <v>0.1663347190728143</v>
      </c>
    </row>
    <row r="643" spans="1:40" hidden="1" outlineLevel="1" x14ac:dyDescent="0.2">
      <c r="A643" t="s">
        <v>1963</v>
      </c>
      <c r="B643" t="s">
        <v>1964</v>
      </c>
      <c r="C643" t="s">
        <v>1965</v>
      </c>
      <c r="J643" t="s">
        <v>1966</v>
      </c>
      <c r="K643" t="s">
        <v>297</v>
      </c>
      <c r="L643" t="s">
        <v>1233</v>
      </c>
      <c r="M643">
        <v>2</v>
      </c>
      <c r="P643" s="1" t="s">
        <v>1967</v>
      </c>
      <c r="Q643" s="1" t="s">
        <v>47</v>
      </c>
      <c r="S643">
        <v>4.2536640539765358E-3</v>
      </c>
      <c r="T643">
        <v>1.8503405954106711E-5</v>
      </c>
      <c r="U643">
        <v>1.081515074474737E-4</v>
      </c>
      <c r="V643">
        <v>1.095207990147173E-4</v>
      </c>
      <c r="W643">
        <v>4.3131480924785143E-4</v>
      </c>
      <c r="X643">
        <v>3.4280202817171812E-3</v>
      </c>
      <c r="Y643">
        <v>0.2260204081632653</v>
      </c>
      <c r="Z643">
        <v>6.8000000000000005E-2</v>
      </c>
      <c r="AA643">
        <v>0.157</v>
      </c>
      <c r="AB643">
        <v>0.77500000000000002</v>
      </c>
      <c r="AC643">
        <v>-0.97299999999999998</v>
      </c>
      <c r="AD643" t="s">
        <v>48</v>
      </c>
      <c r="AE643" t="s">
        <v>48</v>
      </c>
      <c r="AF643" t="s">
        <v>48</v>
      </c>
    </row>
    <row r="644" spans="1:40" hidden="1" outlineLevel="1" x14ac:dyDescent="0.2"/>
    <row r="645" spans="1:40" hidden="1" outlineLevel="1" x14ac:dyDescent="0.2"/>
    <row r="646" spans="1:40" hidden="1" outlineLevel="1" x14ac:dyDescent="0.2"/>
    <row r="647" spans="1:40" hidden="1" outlineLevel="1" x14ac:dyDescent="0.2"/>
    <row r="648" spans="1:40" hidden="1" outlineLevel="1" x14ac:dyDescent="0.2"/>
    <row r="649" spans="1:40" hidden="1" outlineLevel="1" x14ac:dyDescent="0.2"/>
    <row r="650" spans="1:40" hidden="1" outlineLevel="1" x14ac:dyDescent="0.2"/>
    <row r="651" spans="1:40" hidden="1" outlineLevel="1" x14ac:dyDescent="0.2"/>
    <row r="652" spans="1:40" hidden="1" outlineLevel="1" x14ac:dyDescent="0.2"/>
    <row r="653" spans="1:40" hidden="1" outlineLevel="1" x14ac:dyDescent="0.2"/>
    <row r="654" spans="1:40" hidden="1" outlineLevel="1" x14ac:dyDescent="0.2"/>
    <row r="655" spans="1:40" hidden="1" outlineLevel="1" x14ac:dyDescent="0.2"/>
    <row r="656" spans="1:40" hidden="1" outlineLevel="1" x14ac:dyDescent="0.2"/>
    <row r="657" spans="1:40" collapsed="1" x14ac:dyDescent="0.2">
      <c r="O657" s="1"/>
      <c r="P657" s="1"/>
      <c r="AH657">
        <f t="shared" ref="AH657" si="83">SUM(AI657:AJ657)</f>
        <v>0</v>
      </c>
    </row>
    <row r="658" spans="1:40" hidden="1" outlineLevel="1" x14ac:dyDescent="0.2"/>
    <row r="659" spans="1:40" hidden="1" outlineLevel="1" x14ac:dyDescent="0.2">
      <c r="P659" s="1"/>
      <c r="Q659" s="1"/>
    </row>
    <row r="660" spans="1:40" hidden="1" outlineLevel="1" x14ac:dyDescent="0.2"/>
    <row r="661" spans="1:40" hidden="1" outlineLevel="1" x14ac:dyDescent="0.2"/>
    <row r="662" spans="1:40" hidden="1" outlineLevel="1" x14ac:dyDescent="0.2"/>
    <row r="663" spans="1:40" hidden="1" outlineLevel="1" x14ac:dyDescent="0.2"/>
    <row r="664" spans="1:40" hidden="1" outlineLevel="1" x14ac:dyDescent="0.2"/>
    <row r="665" spans="1:40" hidden="1" outlineLevel="1" x14ac:dyDescent="0.2"/>
    <row r="666" spans="1:40" hidden="1" outlineLevel="1" x14ac:dyDescent="0.2"/>
    <row r="667" spans="1:40" hidden="1" outlineLevel="1" x14ac:dyDescent="0.2"/>
    <row r="668" spans="1:40" hidden="1" outlineLevel="1" x14ac:dyDescent="0.2"/>
    <row r="669" spans="1:40" hidden="1" outlineLevel="1" x14ac:dyDescent="0.2"/>
    <row r="670" spans="1:40" hidden="1" outlineLevel="1" x14ac:dyDescent="0.2"/>
    <row r="671" spans="1:40" hidden="1" outlineLevel="1" x14ac:dyDescent="0.2"/>
    <row r="672" spans="1:40" collapsed="1" x14ac:dyDescent="0.2">
      <c r="A672" t="s">
        <v>309</v>
      </c>
      <c r="B672" t="s">
        <v>310</v>
      </c>
      <c r="C672" t="s">
        <v>311</v>
      </c>
      <c r="D672" t="s">
        <v>312</v>
      </c>
      <c r="E672" t="s">
        <v>313</v>
      </c>
      <c r="F672" t="s">
        <v>43</v>
      </c>
      <c r="G672">
        <v>30</v>
      </c>
      <c r="H672" t="s">
        <v>42</v>
      </c>
      <c r="I672">
        <v>27</v>
      </c>
      <c r="J672" t="s">
        <v>314</v>
      </c>
      <c r="L672" t="s">
        <v>45</v>
      </c>
      <c r="M672">
        <v>2</v>
      </c>
      <c r="N672">
        <v>1</v>
      </c>
      <c r="O672" s="1" t="s">
        <v>315</v>
      </c>
      <c r="P672" s="1" t="s">
        <v>315</v>
      </c>
      <c r="Q672" t="s">
        <v>47</v>
      </c>
      <c r="R672" t="s">
        <v>47</v>
      </c>
      <c r="S672">
        <v>1.881642150692642E-3</v>
      </c>
      <c r="T672">
        <v>1.329356655332958E-5</v>
      </c>
      <c r="U672">
        <v>1.422460481990129E-4</v>
      </c>
      <c r="V672">
        <v>2.4697629851289088E-4</v>
      </c>
      <c r="W672">
        <v>3.170589916408062E-4</v>
      </c>
      <c r="X672">
        <v>1.6839339514262969E-4</v>
      </c>
      <c r="Y672">
        <v>-7.8485363842506706E-2</v>
      </c>
      <c r="Z672">
        <v>7.3999999999999996E-2</v>
      </c>
      <c r="AA672">
        <v>9.6000000000000002E-2</v>
      </c>
      <c r="AB672">
        <v>0.83</v>
      </c>
      <c r="AC672">
        <v>-0.98480000000000001</v>
      </c>
      <c r="AD672" t="s">
        <v>48</v>
      </c>
      <c r="AE672" t="s">
        <v>48</v>
      </c>
      <c r="AF672" t="s">
        <v>48</v>
      </c>
      <c r="AH672">
        <f t="shared" ref="AH672" si="84">SUM(AI672:AJ672)</f>
        <v>0</v>
      </c>
      <c r="AI672">
        <f>COUNTIF(L672:L686, "Comment")</f>
        <v>0</v>
      </c>
      <c r="AJ672">
        <f>COUNTIF(L672:L686, "Reply")</f>
        <v>0</v>
      </c>
      <c r="AK672">
        <f>COUNTIF(C673:C686, C672)</f>
        <v>0</v>
      </c>
      <c r="AM672">
        <f>AVERAGE(S672:S686)</f>
        <v>1.881642150692642E-3</v>
      </c>
      <c r="AN672">
        <f>AVERAGE(Y672:Y686)</f>
        <v>-7.8485363842506706E-2</v>
      </c>
    </row>
    <row r="673" spans="1:40" hidden="1" outlineLevel="1" x14ac:dyDescent="0.2"/>
    <row r="674" spans="1:40" hidden="1" outlineLevel="1" x14ac:dyDescent="0.2"/>
    <row r="675" spans="1:40" hidden="1" outlineLevel="1" x14ac:dyDescent="0.2">
      <c r="P675" s="1"/>
      <c r="Q675" s="1"/>
    </row>
    <row r="676" spans="1:40" hidden="1" outlineLevel="1" x14ac:dyDescent="0.2"/>
    <row r="677" spans="1:40" hidden="1" outlineLevel="1" x14ac:dyDescent="0.2"/>
    <row r="678" spans="1:40" hidden="1" outlineLevel="1" x14ac:dyDescent="0.2"/>
    <row r="679" spans="1:40" hidden="1" outlineLevel="1" x14ac:dyDescent="0.2"/>
    <row r="680" spans="1:40" hidden="1" outlineLevel="1" x14ac:dyDescent="0.2"/>
    <row r="681" spans="1:40" hidden="1" outlineLevel="1" x14ac:dyDescent="0.2"/>
    <row r="682" spans="1:40" hidden="1" outlineLevel="1" x14ac:dyDescent="0.2"/>
    <row r="683" spans="1:40" hidden="1" outlineLevel="1" x14ac:dyDescent="0.2"/>
    <row r="684" spans="1:40" hidden="1" outlineLevel="1" x14ac:dyDescent="0.2"/>
    <row r="685" spans="1:40" hidden="1" outlineLevel="1" x14ac:dyDescent="0.2"/>
    <row r="686" spans="1:40" hidden="1" outlineLevel="1" x14ac:dyDescent="0.2"/>
    <row r="687" spans="1:40" collapsed="1" x14ac:dyDescent="0.2">
      <c r="A687" t="s">
        <v>316</v>
      </c>
      <c r="B687" t="s">
        <v>317</v>
      </c>
      <c r="C687" t="s">
        <v>318</v>
      </c>
      <c r="D687" t="s">
        <v>319</v>
      </c>
      <c r="E687" t="s">
        <v>41</v>
      </c>
      <c r="F687" t="s">
        <v>42</v>
      </c>
      <c r="G687">
        <v>38</v>
      </c>
      <c r="H687" t="s">
        <v>43</v>
      </c>
      <c r="I687">
        <v>41</v>
      </c>
      <c r="J687" t="s">
        <v>320</v>
      </c>
      <c r="L687" t="s">
        <v>45</v>
      </c>
      <c r="M687">
        <v>2</v>
      </c>
      <c r="N687">
        <v>0.75</v>
      </c>
      <c r="O687" s="1" t="s">
        <v>321</v>
      </c>
      <c r="P687" s="1" t="s">
        <v>321</v>
      </c>
      <c r="Q687" t="s">
        <v>47</v>
      </c>
      <c r="R687" t="s">
        <v>47</v>
      </c>
      <c r="S687">
        <v>7.929055136628449E-4</v>
      </c>
      <c r="T687">
        <v>8.1446078183944337E-6</v>
      </c>
      <c r="U687">
        <v>7.0558482548221946E-5</v>
      </c>
      <c r="V687">
        <v>6.6347842221148312E-5</v>
      </c>
      <c r="W687">
        <v>2.4254646268673241E-4</v>
      </c>
      <c r="X687">
        <v>6.318869418464601E-5</v>
      </c>
      <c r="Y687">
        <v>-2.2032203220321992E-3</v>
      </c>
      <c r="Z687">
        <v>8.5000000000000006E-2</v>
      </c>
      <c r="AA687">
        <v>0.106</v>
      </c>
      <c r="AB687">
        <v>0.80900000000000005</v>
      </c>
      <c r="AC687">
        <v>-0.98919999999999997</v>
      </c>
      <c r="AD687" t="s">
        <v>48</v>
      </c>
      <c r="AE687" t="s">
        <v>48</v>
      </c>
      <c r="AF687" t="s">
        <v>48</v>
      </c>
      <c r="AH687">
        <f t="shared" ref="AH687" si="85">SUM(AI687:AJ687)</f>
        <v>7</v>
      </c>
      <c r="AI687">
        <f>COUNTIF(L687:L701, "Comment")</f>
        <v>7</v>
      </c>
      <c r="AJ687">
        <f>COUNTIF(L687:L701, "Reply")</f>
        <v>0</v>
      </c>
      <c r="AK687">
        <f>COUNTIF(C688:C701, C687)</f>
        <v>0</v>
      </c>
      <c r="AM687">
        <f>AVERAGE(S687:S701)</f>
        <v>2.7591615529672712E-2</v>
      </c>
      <c r="AN687">
        <f>AVERAGE(Y687:Y701)</f>
        <v>2.9874072050326338E-2</v>
      </c>
    </row>
    <row r="688" spans="1:40" hidden="1" outlineLevel="1" x14ac:dyDescent="0.2">
      <c r="A688" t="s">
        <v>2032</v>
      </c>
      <c r="B688" t="s">
        <v>2033</v>
      </c>
      <c r="C688" t="s">
        <v>2034</v>
      </c>
      <c r="J688" t="s">
        <v>2035</v>
      </c>
      <c r="K688" t="s">
        <v>316</v>
      </c>
      <c r="L688" t="s">
        <v>1233</v>
      </c>
      <c r="M688">
        <v>3</v>
      </c>
      <c r="P688" t="s">
        <v>2036</v>
      </c>
      <c r="Q688" t="s">
        <v>47</v>
      </c>
      <c r="S688">
        <v>0.1281290948390961</v>
      </c>
      <c r="T688">
        <v>1.865235208242666E-5</v>
      </c>
      <c r="U688">
        <v>1.671685138717294E-3</v>
      </c>
      <c r="V688">
        <v>2.4254980962723489E-3</v>
      </c>
      <c r="W688">
        <v>2.7270827442407612E-2</v>
      </c>
      <c r="X688">
        <v>5.3509871941059828E-4</v>
      </c>
      <c r="Y688">
        <v>-7.7178030303030318E-2</v>
      </c>
      <c r="Z688">
        <v>4.1000000000000002E-2</v>
      </c>
      <c r="AA688">
        <v>0.10299999999999999</v>
      </c>
      <c r="AB688">
        <v>0.85699999999999998</v>
      </c>
      <c r="AC688">
        <v>-0.78620000000000001</v>
      </c>
      <c r="AD688" t="s">
        <v>48</v>
      </c>
      <c r="AE688" t="s">
        <v>48</v>
      </c>
      <c r="AF688" t="s">
        <v>48</v>
      </c>
    </row>
    <row r="689" spans="1:34" hidden="1" outlineLevel="1" x14ac:dyDescent="0.2">
      <c r="A689" t="s">
        <v>2037</v>
      </c>
      <c r="B689" t="s">
        <v>2038</v>
      </c>
      <c r="C689" t="s">
        <v>1878</v>
      </c>
      <c r="J689" t="s">
        <v>2039</v>
      </c>
      <c r="K689" t="s">
        <v>316</v>
      </c>
      <c r="L689" t="s">
        <v>1233</v>
      </c>
      <c r="M689">
        <v>0</v>
      </c>
      <c r="P689" t="s">
        <v>2040</v>
      </c>
      <c r="Q689" t="s">
        <v>47</v>
      </c>
      <c r="S689">
        <v>1.2593049323186281E-3</v>
      </c>
      <c r="T689">
        <v>2.2632104901276762E-6</v>
      </c>
      <c r="U689">
        <v>2.3472322936868298E-5</v>
      </c>
      <c r="V689">
        <v>7.123910472728312E-5</v>
      </c>
      <c r="W689">
        <v>5.9285515453666449E-4</v>
      </c>
      <c r="X689">
        <v>7.7080956543795764E-5</v>
      </c>
      <c r="Y689">
        <v>0.25</v>
      </c>
      <c r="Z689">
        <v>0.27800000000000002</v>
      </c>
      <c r="AA689">
        <v>0</v>
      </c>
      <c r="AB689">
        <v>0.72199999999999998</v>
      </c>
      <c r="AC689">
        <v>0.40229999999999999</v>
      </c>
      <c r="AD689" t="s">
        <v>48</v>
      </c>
      <c r="AE689" t="s">
        <v>48</v>
      </c>
      <c r="AF689" t="s">
        <v>48</v>
      </c>
    </row>
    <row r="690" spans="1:34" hidden="1" outlineLevel="1" x14ac:dyDescent="0.2">
      <c r="A690" t="s">
        <v>2041</v>
      </c>
      <c r="B690" t="s">
        <v>2042</v>
      </c>
      <c r="C690" t="s">
        <v>2043</v>
      </c>
      <c r="J690" t="s">
        <v>2044</v>
      </c>
      <c r="K690" t="s">
        <v>316</v>
      </c>
      <c r="L690" t="s">
        <v>1233</v>
      </c>
      <c r="M690">
        <v>1</v>
      </c>
      <c r="P690" t="s">
        <v>2045</v>
      </c>
      <c r="Q690" t="s">
        <v>47</v>
      </c>
      <c r="S690">
        <v>9.4032590277493E-4</v>
      </c>
      <c r="T690">
        <v>2.5585577532183379E-6</v>
      </c>
      <c r="U690">
        <v>4.5347806008066982E-5</v>
      </c>
      <c r="V690">
        <v>3.5115695209242398E-4</v>
      </c>
      <c r="W690">
        <v>1.6186882567126301E-4</v>
      </c>
      <c r="X690">
        <v>7.2652379458304495E-5</v>
      </c>
      <c r="Y690">
        <v>0</v>
      </c>
      <c r="Z690">
        <v>0</v>
      </c>
      <c r="AA690">
        <v>0</v>
      </c>
      <c r="AB690">
        <v>1</v>
      </c>
      <c r="AC690">
        <v>0</v>
      </c>
      <c r="AD690" t="s">
        <v>48</v>
      </c>
      <c r="AE690" t="s">
        <v>48</v>
      </c>
      <c r="AF690" t="s">
        <v>48</v>
      </c>
    </row>
    <row r="691" spans="1:34" hidden="1" outlineLevel="1" x14ac:dyDescent="0.2">
      <c r="A691" t="s">
        <v>2046</v>
      </c>
      <c r="B691" t="s">
        <v>2047</v>
      </c>
      <c r="C691" t="s">
        <v>2048</v>
      </c>
      <c r="J691" t="s">
        <v>2049</v>
      </c>
      <c r="K691" t="s">
        <v>316</v>
      </c>
      <c r="L691" t="s">
        <v>1233</v>
      </c>
      <c r="M691">
        <v>1</v>
      </c>
      <c r="P691" s="1" t="s">
        <v>2050</v>
      </c>
      <c r="Q691" s="1" t="s">
        <v>47</v>
      </c>
      <c r="S691">
        <v>2.6687064673751588E-3</v>
      </c>
      <c r="T691">
        <v>3.6883968732581711E-6</v>
      </c>
      <c r="U691">
        <v>4.5763514208374538E-5</v>
      </c>
      <c r="V691">
        <v>1.135335405706428E-4</v>
      </c>
      <c r="W691">
        <v>8.6825020844116807E-4</v>
      </c>
      <c r="X691">
        <v>3.4469543606974179E-4</v>
      </c>
      <c r="Y691">
        <v>-3.7499999999999978E-2</v>
      </c>
      <c r="Z691">
        <v>0.104</v>
      </c>
      <c r="AA691">
        <v>0.191</v>
      </c>
      <c r="AB691">
        <v>0.70499999999999996</v>
      </c>
      <c r="AC691">
        <v>-0.26440000000000002</v>
      </c>
      <c r="AD691" t="s">
        <v>48</v>
      </c>
      <c r="AE691" t="s">
        <v>48</v>
      </c>
      <c r="AF691" t="s">
        <v>48</v>
      </c>
    </row>
    <row r="692" spans="1:34" hidden="1" outlineLevel="1" x14ac:dyDescent="0.2">
      <c r="A692" t="s">
        <v>2051</v>
      </c>
      <c r="B692" t="s">
        <v>2052</v>
      </c>
      <c r="C692" t="s">
        <v>1901</v>
      </c>
      <c r="J692" t="s">
        <v>2053</v>
      </c>
      <c r="K692" t="s">
        <v>316</v>
      </c>
      <c r="L692" t="s">
        <v>1233</v>
      </c>
      <c r="M692">
        <v>1</v>
      </c>
      <c r="P692" t="s">
        <v>2054</v>
      </c>
      <c r="Q692" t="s">
        <v>47</v>
      </c>
      <c r="S692">
        <v>4.190217237919569E-3</v>
      </c>
      <c r="T692">
        <v>1.5076260751811789E-5</v>
      </c>
      <c r="U692">
        <v>1.8912916129920629E-4</v>
      </c>
      <c r="V692">
        <v>1.0540755465626719E-4</v>
      </c>
      <c r="W692">
        <v>6.1389710754156113E-4</v>
      </c>
      <c r="X692">
        <v>1.226881402544677E-3</v>
      </c>
      <c r="Y692">
        <v>0.1169849381387843</v>
      </c>
      <c r="Z692">
        <v>5.5E-2</v>
      </c>
      <c r="AA692">
        <v>0.26300000000000001</v>
      </c>
      <c r="AB692">
        <v>0.68200000000000005</v>
      </c>
      <c r="AC692">
        <v>-0.97250000000000003</v>
      </c>
      <c r="AD692" t="s">
        <v>48</v>
      </c>
      <c r="AE692" t="s">
        <v>48</v>
      </c>
      <c r="AF692" t="s">
        <v>48</v>
      </c>
    </row>
    <row r="693" spans="1:34" hidden="1" outlineLevel="1" x14ac:dyDescent="0.2">
      <c r="A693" t="s">
        <v>2055</v>
      </c>
      <c r="B693" t="s">
        <v>2056</v>
      </c>
      <c r="C693" t="s">
        <v>1910</v>
      </c>
      <c r="J693" t="s">
        <v>2057</v>
      </c>
      <c r="K693" t="s">
        <v>316</v>
      </c>
      <c r="L693" t="s">
        <v>1233</v>
      </c>
      <c r="M693">
        <v>1</v>
      </c>
      <c r="P693" t="s">
        <v>2058</v>
      </c>
      <c r="Q693" t="s">
        <v>47</v>
      </c>
      <c r="S693">
        <v>1.9831724464893341E-2</v>
      </c>
      <c r="T693">
        <v>1.1645161976048261E-5</v>
      </c>
      <c r="U693">
        <v>8.0731662455946207E-4</v>
      </c>
      <c r="V693">
        <v>2.589228970464319E-4</v>
      </c>
      <c r="W693">
        <v>3.5203192383050919E-3</v>
      </c>
      <c r="X693">
        <v>5.28403848875314E-4</v>
      </c>
      <c r="Y693">
        <v>-0.05</v>
      </c>
      <c r="Z693">
        <v>5.6000000000000001E-2</v>
      </c>
      <c r="AA693">
        <v>0</v>
      </c>
      <c r="AB693">
        <v>0.94399999999999995</v>
      </c>
      <c r="AC693">
        <v>7.7200000000000005E-2</v>
      </c>
      <c r="AD693" t="s">
        <v>48</v>
      </c>
      <c r="AE693" t="s">
        <v>48</v>
      </c>
      <c r="AF693" t="s">
        <v>48</v>
      </c>
    </row>
    <row r="694" spans="1:34" hidden="1" outlineLevel="1" x14ac:dyDescent="0.2">
      <c r="A694" t="s">
        <v>2059</v>
      </c>
      <c r="B694" t="s">
        <v>2060</v>
      </c>
      <c r="C694" t="s">
        <v>2061</v>
      </c>
      <c r="J694" t="s">
        <v>2062</v>
      </c>
      <c r="K694" t="s">
        <v>316</v>
      </c>
      <c r="L694" t="s">
        <v>1233</v>
      </c>
      <c r="M694">
        <v>1</v>
      </c>
      <c r="P694" t="s">
        <v>2063</v>
      </c>
      <c r="Q694" t="s">
        <v>47</v>
      </c>
      <c r="S694">
        <v>6.2920644879341125E-2</v>
      </c>
      <c r="T694">
        <v>5.6570975175418434E-6</v>
      </c>
      <c r="U694">
        <v>6.471746601164341E-4</v>
      </c>
      <c r="V694">
        <v>2.4374359054490921E-4</v>
      </c>
      <c r="W694">
        <v>6.1375867575407028E-2</v>
      </c>
      <c r="X694">
        <v>3.6260424531064928E-4</v>
      </c>
      <c r="Y694">
        <v>3.8888888888888883E-2</v>
      </c>
      <c r="Z694">
        <v>7.8E-2</v>
      </c>
      <c r="AA694">
        <v>8.5000000000000006E-2</v>
      </c>
      <c r="AB694">
        <v>0.83599999999999997</v>
      </c>
      <c r="AC694">
        <v>-0.1027</v>
      </c>
      <c r="AD694" t="s">
        <v>48</v>
      </c>
      <c r="AE694" t="s">
        <v>48</v>
      </c>
      <c r="AF694" t="s">
        <v>48</v>
      </c>
    </row>
    <row r="695" spans="1:34" hidden="1" outlineLevel="1" x14ac:dyDescent="0.2"/>
    <row r="696" spans="1:34" hidden="1" outlineLevel="1" x14ac:dyDescent="0.2"/>
    <row r="697" spans="1:34" hidden="1" outlineLevel="1" x14ac:dyDescent="0.2"/>
    <row r="698" spans="1:34" hidden="1" outlineLevel="1" x14ac:dyDescent="0.2"/>
    <row r="699" spans="1:34" hidden="1" outlineLevel="1" x14ac:dyDescent="0.2"/>
    <row r="700" spans="1:34" hidden="1" outlineLevel="1" x14ac:dyDescent="0.2"/>
    <row r="701" spans="1:34" hidden="1" outlineLevel="1" x14ac:dyDescent="0.2"/>
    <row r="702" spans="1:34" collapsed="1" x14ac:dyDescent="0.2">
      <c r="O702" s="1"/>
      <c r="P702" s="1"/>
      <c r="AH702">
        <f t="shared" ref="AH702" si="86">SUM(AI702:AJ702)</f>
        <v>0</v>
      </c>
    </row>
    <row r="703" spans="1:34" hidden="1" outlineLevel="1" x14ac:dyDescent="0.2"/>
    <row r="704" spans="1:34" hidden="1" outlineLevel="1" x14ac:dyDescent="0.2"/>
    <row r="705" spans="1:40" hidden="1" outlineLevel="1" x14ac:dyDescent="0.2"/>
    <row r="706" spans="1:40" hidden="1" outlineLevel="1" x14ac:dyDescent="0.2"/>
    <row r="707" spans="1:40" hidden="1" outlineLevel="1" x14ac:dyDescent="0.2">
      <c r="P707" s="1"/>
      <c r="Q707" s="1"/>
    </row>
    <row r="708" spans="1:40" hidden="1" outlineLevel="1" x14ac:dyDescent="0.2"/>
    <row r="709" spans="1:40" hidden="1" outlineLevel="1" x14ac:dyDescent="0.2"/>
    <row r="710" spans="1:40" hidden="1" outlineLevel="1" x14ac:dyDescent="0.2"/>
    <row r="711" spans="1:40" hidden="1" outlineLevel="1" x14ac:dyDescent="0.2"/>
    <row r="712" spans="1:40" hidden="1" outlineLevel="1" x14ac:dyDescent="0.2"/>
    <row r="713" spans="1:40" hidden="1" outlineLevel="1" x14ac:dyDescent="0.2"/>
    <row r="714" spans="1:40" hidden="1" outlineLevel="1" x14ac:dyDescent="0.2"/>
    <row r="715" spans="1:40" hidden="1" outlineLevel="1" x14ac:dyDescent="0.2"/>
    <row r="716" spans="1:40" hidden="1" outlineLevel="1" x14ac:dyDescent="0.2"/>
    <row r="717" spans="1:40" collapsed="1" x14ac:dyDescent="0.2">
      <c r="A717" t="s">
        <v>328</v>
      </c>
      <c r="B717" t="s">
        <v>329</v>
      </c>
      <c r="C717" t="s">
        <v>330</v>
      </c>
      <c r="D717" t="s">
        <v>331</v>
      </c>
      <c r="E717" t="s">
        <v>53</v>
      </c>
      <c r="F717" t="s">
        <v>43</v>
      </c>
      <c r="G717">
        <v>35</v>
      </c>
      <c r="H717" t="s">
        <v>42</v>
      </c>
      <c r="I717">
        <v>32</v>
      </c>
      <c r="J717" t="s">
        <v>332</v>
      </c>
      <c r="L717" t="s">
        <v>45</v>
      </c>
      <c r="M717">
        <v>1</v>
      </c>
      <c r="N717">
        <v>1</v>
      </c>
      <c r="O717" s="1" t="s">
        <v>333</v>
      </c>
      <c r="P717" s="1" t="s">
        <v>333</v>
      </c>
      <c r="Q717" t="s">
        <v>47</v>
      </c>
      <c r="R717" t="s">
        <v>47</v>
      </c>
      <c r="S717">
        <v>1.07663506641984E-2</v>
      </c>
      <c r="T717">
        <v>2.3674288968322799E-5</v>
      </c>
      <c r="U717">
        <v>2.8333716909401119E-4</v>
      </c>
      <c r="V717">
        <v>4.189074388705194E-4</v>
      </c>
      <c r="W717">
        <v>3.6688969703391189E-4</v>
      </c>
      <c r="X717">
        <v>2.5808587088249618E-4</v>
      </c>
      <c r="Y717">
        <v>5.7667371388301622E-2</v>
      </c>
      <c r="Z717">
        <v>0.215</v>
      </c>
      <c r="AA717">
        <v>9.6000000000000002E-2</v>
      </c>
      <c r="AB717">
        <v>0.68899999999999995</v>
      </c>
      <c r="AC717">
        <v>0.99560000000000004</v>
      </c>
      <c r="AD717" t="s">
        <v>48</v>
      </c>
      <c r="AE717" t="s">
        <v>48</v>
      </c>
      <c r="AF717" t="s">
        <v>48</v>
      </c>
      <c r="AH717">
        <f t="shared" ref="AH717" si="87">SUM(AI717:AJ717)</f>
        <v>0</v>
      </c>
      <c r="AI717">
        <f>COUNTIF(L717:L731, "Comment")</f>
        <v>0</v>
      </c>
      <c r="AJ717">
        <f>COUNTIF(L717:L731, "Reply")</f>
        <v>0</v>
      </c>
      <c r="AK717">
        <f>COUNTIF(C718:C731, C717)</f>
        <v>0</v>
      </c>
      <c r="AM717">
        <f>AVERAGE(S717:S731)</f>
        <v>1.07663506641984E-2</v>
      </c>
      <c r="AN717">
        <f>AVERAGE(Y717:Y731)</f>
        <v>5.7667371388301622E-2</v>
      </c>
    </row>
    <row r="718" spans="1:40" hidden="1" outlineLevel="1" x14ac:dyDescent="0.2"/>
    <row r="719" spans="1:40" hidden="1" outlineLevel="1" x14ac:dyDescent="0.2"/>
    <row r="720" spans="1:40" hidden="1" outlineLevel="1" x14ac:dyDescent="0.2"/>
    <row r="721" spans="1:40" hidden="1" outlineLevel="1" x14ac:dyDescent="0.2"/>
    <row r="722" spans="1:40" hidden="1" outlineLevel="1" x14ac:dyDescent="0.2"/>
    <row r="723" spans="1:40" hidden="1" outlineLevel="1" x14ac:dyDescent="0.2">
      <c r="P723" s="1"/>
      <c r="Q723" s="1"/>
    </row>
    <row r="724" spans="1:40" hidden="1" outlineLevel="1" x14ac:dyDescent="0.2"/>
    <row r="725" spans="1:40" hidden="1" outlineLevel="1" x14ac:dyDescent="0.2"/>
    <row r="726" spans="1:40" hidden="1" outlineLevel="1" x14ac:dyDescent="0.2"/>
    <row r="727" spans="1:40" hidden="1" outlineLevel="1" x14ac:dyDescent="0.2"/>
    <row r="728" spans="1:40" hidden="1" outlineLevel="1" x14ac:dyDescent="0.2"/>
    <row r="729" spans="1:40" hidden="1" outlineLevel="1" x14ac:dyDescent="0.2"/>
    <row r="730" spans="1:40" hidden="1" outlineLevel="1" x14ac:dyDescent="0.2"/>
    <row r="731" spans="1:40" hidden="1" outlineLevel="1" x14ac:dyDescent="0.2"/>
    <row r="732" spans="1:40" collapsed="1" x14ac:dyDescent="0.2">
      <c r="A732" t="s">
        <v>334</v>
      </c>
      <c r="B732" t="s">
        <v>335</v>
      </c>
      <c r="C732" t="s">
        <v>336</v>
      </c>
      <c r="D732" t="s">
        <v>337</v>
      </c>
      <c r="E732" t="s">
        <v>67</v>
      </c>
      <c r="F732" t="s">
        <v>43</v>
      </c>
      <c r="G732">
        <v>18</v>
      </c>
      <c r="H732" t="s">
        <v>42</v>
      </c>
      <c r="I732">
        <v>18</v>
      </c>
      <c r="J732" t="s">
        <v>338</v>
      </c>
      <c r="L732" t="s">
        <v>45</v>
      </c>
      <c r="M732">
        <v>0</v>
      </c>
      <c r="N732">
        <v>0.5</v>
      </c>
      <c r="O732" s="1" t="s">
        <v>339</v>
      </c>
      <c r="P732" s="1" t="s">
        <v>339</v>
      </c>
      <c r="Q732" t="s">
        <v>47</v>
      </c>
      <c r="R732" t="s">
        <v>47</v>
      </c>
      <c r="S732">
        <v>7.6372415060177445E-4</v>
      </c>
      <c r="T732">
        <v>5.8107302720600273E-6</v>
      </c>
      <c r="U732">
        <v>5.67657443752978E-5</v>
      </c>
      <c r="V732">
        <v>5.81263484491501E-5</v>
      </c>
      <c r="W732">
        <v>2.5242150877602398E-4</v>
      </c>
      <c r="X732">
        <v>5.9771249652840197E-5</v>
      </c>
      <c r="Y732">
        <v>-9.999999999999995E-3</v>
      </c>
      <c r="Z732">
        <v>9.4E-2</v>
      </c>
      <c r="AA732">
        <v>7.0000000000000007E-2</v>
      </c>
      <c r="AB732">
        <v>0.83599999999999997</v>
      </c>
      <c r="AC732">
        <v>0.63580000000000003</v>
      </c>
      <c r="AD732" t="s">
        <v>48</v>
      </c>
      <c r="AE732" t="s">
        <v>48</v>
      </c>
      <c r="AF732" t="s">
        <v>48</v>
      </c>
      <c r="AH732">
        <f t="shared" ref="AH732" si="88">SUM(AI732:AJ732)</f>
        <v>5</v>
      </c>
      <c r="AI732">
        <f>COUNTIF(L732:L746, "Comment")</f>
        <v>3</v>
      </c>
      <c r="AJ732">
        <f>COUNTIF(L732:L746, "Reply")</f>
        <v>2</v>
      </c>
      <c r="AK732">
        <f>COUNTIF(C733:C746, C732)</f>
        <v>1</v>
      </c>
      <c r="AM732">
        <f>AVERAGE(S732:S746)</f>
        <v>6.1804006826908627E-2</v>
      </c>
      <c r="AN732">
        <f>AVERAGE(Y732:Y746)</f>
        <v>8.9002525252525236E-2</v>
      </c>
    </row>
    <row r="733" spans="1:40" hidden="1" outlineLevel="1" x14ac:dyDescent="0.2">
      <c r="A733" t="s">
        <v>2160</v>
      </c>
      <c r="B733" t="s">
        <v>2161</v>
      </c>
      <c r="C733" t="s">
        <v>1237</v>
      </c>
      <c r="J733" t="s">
        <v>2162</v>
      </c>
      <c r="K733" t="s">
        <v>334</v>
      </c>
      <c r="L733" t="s">
        <v>1233</v>
      </c>
      <c r="M733">
        <v>2</v>
      </c>
      <c r="P733" t="s">
        <v>2163</v>
      </c>
      <c r="Q733" t="s">
        <v>47</v>
      </c>
      <c r="S733">
        <v>3.0184927163645631E-4</v>
      </c>
      <c r="T733">
        <v>2.6372108550276612E-6</v>
      </c>
      <c r="U733">
        <v>1.7502941773273051E-5</v>
      </c>
      <c r="V733">
        <v>4.2576844862196588E-5</v>
      </c>
      <c r="W733">
        <v>1.332369429292157E-4</v>
      </c>
      <c r="X733">
        <v>3.1840212614042678E-5</v>
      </c>
      <c r="Y733">
        <v>0.22878787878787879</v>
      </c>
      <c r="Z733">
        <v>0.20799999999999999</v>
      </c>
      <c r="AA733">
        <v>5.2999999999999999E-2</v>
      </c>
      <c r="AB733">
        <v>0.73899999999999999</v>
      </c>
      <c r="AC733">
        <v>0.94799999999999995</v>
      </c>
      <c r="AD733" t="s">
        <v>48</v>
      </c>
      <c r="AE733" t="s">
        <v>48</v>
      </c>
      <c r="AF733" t="s">
        <v>48</v>
      </c>
    </row>
    <row r="734" spans="1:40" hidden="1" outlineLevel="1" x14ac:dyDescent="0.2">
      <c r="A734" t="s">
        <v>2164</v>
      </c>
      <c r="B734" t="s">
        <v>2165</v>
      </c>
      <c r="C734" t="s">
        <v>2166</v>
      </c>
      <c r="J734" t="s">
        <v>2167</v>
      </c>
      <c r="K734" t="s">
        <v>334</v>
      </c>
      <c r="L734" t="s">
        <v>1233</v>
      </c>
      <c r="M734">
        <v>1</v>
      </c>
      <c r="P734" t="s">
        <v>2168</v>
      </c>
      <c r="Q734" t="s">
        <v>47</v>
      </c>
      <c r="S734">
        <v>1.0073559824377301E-3</v>
      </c>
      <c r="T734">
        <v>6.4558912526990753E-6</v>
      </c>
      <c r="U734">
        <v>8.7044689280446619E-5</v>
      </c>
      <c r="V734">
        <v>9.0350069513078779E-5</v>
      </c>
      <c r="W734">
        <v>3.4520335611887282E-4</v>
      </c>
      <c r="X734">
        <v>1.8383155111223459E-4</v>
      </c>
      <c r="Y734">
        <v>0.2</v>
      </c>
      <c r="Z734">
        <v>0</v>
      </c>
      <c r="AA734">
        <v>0</v>
      </c>
      <c r="AB734">
        <v>1</v>
      </c>
      <c r="AC734">
        <v>0</v>
      </c>
      <c r="AD734" t="s">
        <v>48</v>
      </c>
      <c r="AE734" t="s">
        <v>48</v>
      </c>
      <c r="AF734" t="s">
        <v>48</v>
      </c>
    </row>
    <row r="735" spans="1:40" hidden="1" outlineLevel="1" x14ac:dyDescent="0.2">
      <c r="A735" t="s">
        <v>2169</v>
      </c>
      <c r="B735" t="s">
        <v>2170</v>
      </c>
      <c r="C735" t="s">
        <v>2171</v>
      </c>
      <c r="J735" t="s">
        <v>2172</v>
      </c>
      <c r="K735" t="s">
        <v>334</v>
      </c>
      <c r="L735" t="s">
        <v>1233</v>
      </c>
      <c r="M735">
        <v>1</v>
      </c>
      <c r="P735" t="s">
        <v>2173</v>
      </c>
      <c r="Q735" t="s">
        <v>47</v>
      </c>
      <c r="S735">
        <v>0.36382150650024409</v>
      </c>
      <c r="T735">
        <v>5.2429968491196632E-4</v>
      </c>
      <c r="U735">
        <v>0.36372062563896179</v>
      </c>
      <c r="V735">
        <v>2.1833447739481929E-2</v>
      </c>
      <c r="W735">
        <v>6.048956885933876E-2</v>
      </c>
      <c r="X735">
        <v>3.3990198280662298E-3</v>
      </c>
      <c r="Y735">
        <v>0.1227272727272727</v>
      </c>
      <c r="Z735">
        <v>0.11</v>
      </c>
      <c r="AA735">
        <v>6.8000000000000005E-2</v>
      </c>
      <c r="AB735">
        <v>0.82199999999999995</v>
      </c>
      <c r="AC735">
        <v>0.7319</v>
      </c>
      <c r="AD735" t="s">
        <v>48</v>
      </c>
      <c r="AE735" t="s">
        <v>48</v>
      </c>
      <c r="AF735" t="s">
        <v>48</v>
      </c>
    </row>
    <row r="736" spans="1:40" hidden="1" outlineLevel="1" x14ac:dyDescent="0.2">
      <c r="A736" t="s">
        <v>2174</v>
      </c>
      <c r="B736" t="s">
        <v>262</v>
      </c>
      <c r="C736" t="s">
        <v>336</v>
      </c>
      <c r="J736" t="s">
        <v>2175</v>
      </c>
      <c r="K736" t="s">
        <v>2160</v>
      </c>
      <c r="L736" t="s">
        <v>1263</v>
      </c>
      <c r="M736">
        <v>1</v>
      </c>
      <c r="P736" t="s">
        <v>2176</v>
      </c>
      <c r="Q736" t="s">
        <v>47</v>
      </c>
      <c r="S736">
        <v>1.7479063244536519E-3</v>
      </c>
      <c r="T736">
        <v>7.0114765549078584E-6</v>
      </c>
      <c r="U736">
        <v>1.8181916675530371E-4</v>
      </c>
      <c r="V736">
        <v>6.2007376982364804E-5</v>
      </c>
      <c r="W736">
        <v>6.5008841920644045E-4</v>
      </c>
      <c r="X736">
        <v>1.8852384528145191E-4</v>
      </c>
      <c r="Y736">
        <v>-0.15</v>
      </c>
      <c r="Z736">
        <v>8.2000000000000003E-2</v>
      </c>
      <c r="AA736">
        <v>0</v>
      </c>
      <c r="AB736">
        <v>0.91800000000000004</v>
      </c>
      <c r="AC736">
        <v>0.29599999999999999</v>
      </c>
      <c r="AD736" t="s">
        <v>48</v>
      </c>
      <c r="AE736" t="s">
        <v>48</v>
      </c>
      <c r="AF736" t="s">
        <v>48</v>
      </c>
    </row>
    <row r="737" spans="1:34" hidden="1" outlineLevel="1" x14ac:dyDescent="0.2">
      <c r="A737" t="s">
        <v>2177</v>
      </c>
      <c r="B737" t="s">
        <v>2178</v>
      </c>
      <c r="C737" t="s">
        <v>1237</v>
      </c>
      <c r="J737" t="s">
        <v>2179</v>
      </c>
      <c r="K737" t="s">
        <v>2174</v>
      </c>
      <c r="L737" t="s">
        <v>1263</v>
      </c>
      <c r="M737">
        <v>1</v>
      </c>
      <c r="P737" t="s">
        <v>2180</v>
      </c>
      <c r="Q737" t="s">
        <v>47</v>
      </c>
      <c r="S737">
        <v>3.181698732078075E-3</v>
      </c>
      <c r="T737">
        <v>1.26187342175399E-5</v>
      </c>
      <c r="U737">
        <v>1.3625251594930889E-3</v>
      </c>
      <c r="V737">
        <v>2.5599251966923481E-4</v>
      </c>
      <c r="W737">
        <v>9.5047958893701434E-4</v>
      </c>
      <c r="X737">
        <v>1.6242450510617351E-4</v>
      </c>
      <c r="Y737">
        <v>0.14249999999999999</v>
      </c>
      <c r="Z737">
        <v>0.104</v>
      </c>
      <c r="AA737">
        <v>3.4000000000000002E-2</v>
      </c>
      <c r="AB737">
        <v>0.86199999999999999</v>
      </c>
      <c r="AC737">
        <v>0.88849999999999996</v>
      </c>
      <c r="AD737" t="s">
        <v>48</v>
      </c>
      <c r="AE737" t="s">
        <v>48</v>
      </c>
      <c r="AF737" t="s">
        <v>48</v>
      </c>
    </row>
    <row r="738" spans="1:34" hidden="1" outlineLevel="1" x14ac:dyDescent="0.2"/>
    <row r="739" spans="1:34" hidden="1" outlineLevel="1" x14ac:dyDescent="0.2">
      <c r="P739" s="1"/>
      <c r="Q739" s="1"/>
    </row>
    <row r="740" spans="1:34" hidden="1" outlineLevel="1" x14ac:dyDescent="0.2"/>
    <row r="741" spans="1:34" hidden="1" outlineLevel="1" x14ac:dyDescent="0.2"/>
    <row r="742" spans="1:34" hidden="1" outlineLevel="1" x14ac:dyDescent="0.2"/>
    <row r="743" spans="1:34" hidden="1" outlineLevel="1" x14ac:dyDescent="0.2"/>
    <row r="744" spans="1:34" hidden="1" outlineLevel="1" x14ac:dyDescent="0.2"/>
    <row r="745" spans="1:34" hidden="1" outlineLevel="1" x14ac:dyDescent="0.2"/>
    <row r="746" spans="1:34" hidden="1" outlineLevel="1" x14ac:dyDescent="0.2"/>
    <row r="747" spans="1:34" collapsed="1" x14ac:dyDescent="0.2">
      <c r="O747" s="1"/>
      <c r="P747" s="1"/>
      <c r="AH747">
        <f t="shared" ref="AH747" si="89">SUM(AI747:AJ747)</f>
        <v>0</v>
      </c>
    </row>
    <row r="748" spans="1:34" hidden="1" outlineLevel="1" x14ac:dyDescent="0.2"/>
    <row r="749" spans="1:34" hidden="1" outlineLevel="1" x14ac:dyDescent="0.2"/>
    <row r="750" spans="1:34" hidden="1" outlineLevel="1" x14ac:dyDescent="0.2"/>
    <row r="751" spans="1:34" hidden="1" outlineLevel="1" x14ac:dyDescent="0.2"/>
    <row r="752" spans="1:34" hidden="1" outlineLevel="1" x14ac:dyDescent="0.2"/>
    <row r="753" spans="1:40" hidden="1" outlineLevel="1" x14ac:dyDescent="0.2"/>
    <row r="754" spans="1:40" hidden="1" outlineLevel="1" x14ac:dyDescent="0.2"/>
    <row r="755" spans="1:40" hidden="1" outlineLevel="1" x14ac:dyDescent="0.2">
      <c r="P755" s="1"/>
      <c r="Q755" s="1"/>
    </row>
    <row r="756" spans="1:40" hidden="1" outlineLevel="1" x14ac:dyDescent="0.2"/>
    <row r="757" spans="1:40" hidden="1" outlineLevel="1" x14ac:dyDescent="0.2"/>
    <row r="758" spans="1:40" hidden="1" outlineLevel="1" x14ac:dyDescent="0.2"/>
    <row r="759" spans="1:40" hidden="1" outlineLevel="1" x14ac:dyDescent="0.2"/>
    <row r="760" spans="1:40" hidden="1" outlineLevel="1" x14ac:dyDescent="0.2"/>
    <row r="761" spans="1:40" hidden="1" outlineLevel="1" x14ac:dyDescent="0.2"/>
    <row r="762" spans="1:40" collapsed="1" x14ac:dyDescent="0.2">
      <c r="A762" t="s">
        <v>346</v>
      </c>
      <c r="B762" t="s">
        <v>347</v>
      </c>
      <c r="C762" t="s">
        <v>348</v>
      </c>
      <c r="D762" t="s">
        <v>349</v>
      </c>
      <c r="E762" t="s">
        <v>350</v>
      </c>
      <c r="F762" t="s">
        <v>42</v>
      </c>
      <c r="G762">
        <v>26</v>
      </c>
      <c r="H762" t="s">
        <v>43</v>
      </c>
      <c r="I762">
        <v>32</v>
      </c>
      <c r="J762" t="s">
        <v>351</v>
      </c>
      <c r="L762" t="s">
        <v>45</v>
      </c>
      <c r="M762">
        <v>2</v>
      </c>
      <c r="N762">
        <v>1</v>
      </c>
      <c r="O762" s="1" t="s">
        <v>352</v>
      </c>
      <c r="P762" s="1" t="s">
        <v>352</v>
      </c>
      <c r="Q762" t="s">
        <v>47</v>
      </c>
      <c r="R762" t="s">
        <v>47</v>
      </c>
      <c r="S762">
        <v>1.609277562238276E-3</v>
      </c>
      <c r="T762">
        <v>1.9750827050302181E-5</v>
      </c>
      <c r="U762">
        <v>1.142278852057643E-4</v>
      </c>
      <c r="V762">
        <v>9.6741714514791965E-5</v>
      </c>
      <c r="W762">
        <v>5.7267019292339683E-4</v>
      </c>
      <c r="X762">
        <v>2.2901903139427299E-4</v>
      </c>
      <c r="Y762">
        <v>0.1755411255411255</v>
      </c>
      <c r="Z762">
        <v>0.121</v>
      </c>
      <c r="AA762">
        <v>0.153</v>
      </c>
      <c r="AB762">
        <v>0.72499999999999998</v>
      </c>
      <c r="AC762">
        <v>-0.84030000000000005</v>
      </c>
      <c r="AD762" t="s">
        <v>48</v>
      </c>
      <c r="AE762" t="s">
        <v>48</v>
      </c>
      <c r="AF762" t="s">
        <v>48</v>
      </c>
      <c r="AH762">
        <f t="shared" ref="AH762" si="90">SUM(AI762:AJ762)</f>
        <v>2</v>
      </c>
      <c r="AI762">
        <f>COUNTIF(L762:L776, "Comment")</f>
        <v>2</v>
      </c>
      <c r="AJ762">
        <f>COUNTIF(L762:L776, "Reply")</f>
        <v>0</v>
      </c>
      <c r="AK762">
        <f>COUNTIF(C763:C776, C762)</f>
        <v>0</v>
      </c>
      <c r="AM762">
        <f>AVERAGE(S762:S776)</f>
        <v>1.1330514389555901E-3</v>
      </c>
      <c r="AN762">
        <f>AVERAGE(Y762:Y776)</f>
        <v>0.16277056277056273</v>
      </c>
    </row>
    <row r="763" spans="1:40" hidden="1" outlineLevel="1" x14ac:dyDescent="0.2">
      <c r="A763" t="s">
        <v>2244</v>
      </c>
      <c r="B763" t="s">
        <v>2245</v>
      </c>
      <c r="C763" t="s">
        <v>1237</v>
      </c>
      <c r="J763" t="s">
        <v>2246</v>
      </c>
      <c r="K763" t="s">
        <v>346</v>
      </c>
      <c r="L763" t="s">
        <v>1233</v>
      </c>
      <c r="M763">
        <v>5</v>
      </c>
      <c r="P763" t="s">
        <v>2247</v>
      </c>
      <c r="Q763" t="s">
        <v>47</v>
      </c>
      <c r="S763">
        <v>6.5682531567290425E-4</v>
      </c>
      <c r="T763">
        <v>2.0483430489548482E-6</v>
      </c>
      <c r="U763">
        <v>2.235261854366399E-5</v>
      </c>
      <c r="V763">
        <v>6.495838169939816E-5</v>
      </c>
      <c r="W763">
        <v>3.0435348162427539E-4</v>
      </c>
      <c r="X763">
        <v>2.761250107141677E-5</v>
      </c>
      <c r="Y763">
        <v>0.15</v>
      </c>
      <c r="Z763">
        <v>0</v>
      </c>
      <c r="AA763">
        <v>0</v>
      </c>
      <c r="AB763">
        <v>1</v>
      </c>
      <c r="AC763">
        <v>0</v>
      </c>
      <c r="AD763" t="s">
        <v>48</v>
      </c>
      <c r="AE763" t="s">
        <v>48</v>
      </c>
      <c r="AF763" t="s">
        <v>48</v>
      </c>
    </row>
    <row r="764" spans="1:40" hidden="1" outlineLevel="1" x14ac:dyDescent="0.2">
      <c r="A764" t="s">
        <v>2248</v>
      </c>
      <c r="B764" t="s">
        <v>2249</v>
      </c>
      <c r="C764" t="s">
        <v>1878</v>
      </c>
      <c r="J764" t="s">
        <v>2250</v>
      </c>
      <c r="K764" t="s">
        <v>346</v>
      </c>
      <c r="L764" t="s">
        <v>1233</v>
      </c>
      <c r="M764">
        <v>1</v>
      </c>
      <c r="P764" t="s">
        <v>2251</v>
      </c>
      <c r="Q764" t="s">
        <v>47</v>
      </c>
      <c r="Y764" t="s">
        <v>48</v>
      </c>
      <c r="Z764" t="s">
        <v>48</v>
      </c>
      <c r="AA764" t="s">
        <v>48</v>
      </c>
      <c r="AB764" t="s">
        <v>48</v>
      </c>
      <c r="AC764" t="s">
        <v>48</v>
      </c>
      <c r="AD764" t="s">
        <v>48</v>
      </c>
      <c r="AE764" t="s">
        <v>48</v>
      </c>
      <c r="AF764" t="s">
        <v>48</v>
      </c>
    </row>
    <row r="765" spans="1:40" hidden="1" outlineLevel="1" x14ac:dyDescent="0.2"/>
    <row r="766" spans="1:40" hidden="1" outlineLevel="1" x14ac:dyDescent="0.2"/>
    <row r="767" spans="1:40" hidden="1" outlineLevel="1" x14ac:dyDescent="0.2"/>
    <row r="768" spans="1:40" hidden="1" outlineLevel="1" x14ac:dyDescent="0.2"/>
    <row r="769" spans="1:41" hidden="1" outlineLevel="1" x14ac:dyDescent="0.2"/>
    <row r="770" spans="1:41" hidden="1" outlineLevel="1" x14ac:dyDescent="0.2"/>
    <row r="771" spans="1:41" hidden="1" outlineLevel="1" x14ac:dyDescent="0.2">
      <c r="P771" s="1"/>
      <c r="Q771" s="1"/>
    </row>
    <row r="772" spans="1:41" hidden="1" outlineLevel="1" x14ac:dyDescent="0.2"/>
    <row r="773" spans="1:41" hidden="1" outlineLevel="1" x14ac:dyDescent="0.2"/>
    <row r="774" spans="1:41" hidden="1" outlineLevel="1" x14ac:dyDescent="0.2"/>
    <row r="775" spans="1:41" hidden="1" outlineLevel="1" x14ac:dyDescent="0.2"/>
    <row r="776" spans="1:41" hidden="1" outlineLevel="1" x14ac:dyDescent="0.2"/>
    <row r="777" spans="1:41" collapsed="1" x14ac:dyDescent="0.2">
      <c r="A777" t="s">
        <v>353</v>
      </c>
      <c r="B777" t="s">
        <v>354</v>
      </c>
      <c r="C777" t="s">
        <v>355</v>
      </c>
      <c r="D777" t="s">
        <v>356</v>
      </c>
      <c r="E777" t="s">
        <v>130</v>
      </c>
      <c r="F777" t="s">
        <v>42</v>
      </c>
      <c r="G777">
        <v>19</v>
      </c>
      <c r="H777" t="s">
        <v>43</v>
      </c>
      <c r="I777">
        <v>18</v>
      </c>
      <c r="J777" t="s">
        <v>357</v>
      </c>
      <c r="L777" t="s">
        <v>45</v>
      </c>
      <c r="M777">
        <v>1</v>
      </c>
      <c r="N777">
        <v>1</v>
      </c>
      <c r="O777" s="1" t="s">
        <v>358</v>
      </c>
      <c r="P777" s="1" t="s">
        <v>358</v>
      </c>
      <c r="Q777" t="s">
        <v>47</v>
      </c>
      <c r="R777" t="s">
        <v>47</v>
      </c>
      <c r="S777">
        <v>1.8998665036633611E-3</v>
      </c>
      <c r="T777">
        <v>7.5983261922374368E-5</v>
      </c>
      <c r="U777">
        <v>2.3014284670352941E-4</v>
      </c>
      <c r="V777">
        <v>1.0201666009379549E-4</v>
      </c>
      <c r="W777">
        <v>6.9508433807641268E-4</v>
      </c>
      <c r="X777">
        <v>1.418540487065911E-4</v>
      </c>
      <c r="Y777">
        <v>-2.5056596409055429E-2</v>
      </c>
      <c r="Z777">
        <v>8.8999999999999996E-2</v>
      </c>
      <c r="AA777">
        <v>0.13700000000000001</v>
      </c>
      <c r="AB777">
        <v>0.77400000000000002</v>
      </c>
      <c r="AC777">
        <v>-0.98839999999999995</v>
      </c>
      <c r="AD777" t="s">
        <v>48</v>
      </c>
      <c r="AE777" t="s">
        <v>48</v>
      </c>
      <c r="AF777" t="s">
        <v>48</v>
      </c>
      <c r="AH777">
        <f t="shared" ref="AH777" si="91">SUM(AI777:AJ777)</f>
        <v>0</v>
      </c>
      <c r="AI777">
        <f>COUNTIF(L777:L791, "Comment")</f>
        <v>0</v>
      </c>
      <c r="AJ777">
        <f>COUNTIF(L777:L791, "Reply")</f>
        <v>0</v>
      </c>
      <c r="AK777">
        <f>COUNTIF(C778:C791, C777)</f>
        <v>0</v>
      </c>
      <c r="AM777">
        <f>AVERAGE(S777:S791)</f>
        <v>1.8998665036633611E-3</v>
      </c>
      <c r="AN777">
        <f>AVERAGE(Y777:Y791)</f>
        <v>-2.5056596409055429E-2</v>
      </c>
      <c r="AO777">
        <v>50</v>
      </c>
    </row>
    <row r="778" spans="1:41" hidden="1" outlineLevel="1" x14ac:dyDescent="0.2"/>
    <row r="779" spans="1:41" hidden="1" outlineLevel="1" x14ac:dyDescent="0.2"/>
    <row r="780" spans="1:41" hidden="1" outlineLevel="1" x14ac:dyDescent="0.2"/>
    <row r="781" spans="1:41" hidden="1" outlineLevel="1" x14ac:dyDescent="0.2"/>
    <row r="782" spans="1:41" hidden="1" outlineLevel="1" x14ac:dyDescent="0.2"/>
    <row r="783" spans="1:41" hidden="1" outlineLevel="1" x14ac:dyDescent="0.2"/>
    <row r="784" spans="1:41" hidden="1" outlineLevel="1" x14ac:dyDescent="0.2"/>
    <row r="785" spans="1:40" hidden="1" outlineLevel="1" x14ac:dyDescent="0.2"/>
    <row r="786" spans="1:40" hidden="1" outlineLevel="1" x14ac:dyDescent="0.2"/>
    <row r="787" spans="1:40" hidden="1" outlineLevel="1" x14ac:dyDescent="0.2"/>
    <row r="788" spans="1:40" hidden="1" outlineLevel="1" x14ac:dyDescent="0.2"/>
    <row r="789" spans="1:40" hidden="1" outlineLevel="1" x14ac:dyDescent="0.2"/>
    <row r="790" spans="1:40" hidden="1" outlineLevel="1" x14ac:dyDescent="0.2"/>
    <row r="791" spans="1:40" hidden="1" outlineLevel="1" x14ac:dyDescent="0.2"/>
    <row r="792" spans="1:40" collapsed="1" x14ac:dyDescent="0.2">
      <c r="A792" t="s">
        <v>359</v>
      </c>
      <c r="B792" t="s">
        <v>360</v>
      </c>
      <c r="C792" t="s">
        <v>361</v>
      </c>
      <c r="D792" t="s">
        <v>362</v>
      </c>
      <c r="E792" t="s">
        <v>60</v>
      </c>
      <c r="F792" t="s">
        <v>43</v>
      </c>
      <c r="G792">
        <v>25</v>
      </c>
      <c r="H792" t="s">
        <v>42</v>
      </c>
      <c r="I792">
        <v>24</v>
      </c>
      <c r="J792" t="s">
        <v>363</v>
      </c>
      <c r="L792" t="s">
        <v>45</v>
      </c>
      <c r="M792">
        <v>1</v>
      </c>
      <c r="N792">
        <v>0.99</v>
      </c>
      <c r="O792" s="1" t="s">
        <v>364</v>
      </c>
      <c r="P792" s="1" t="s">
        <v>364</v>
      </c>
      <c r="Q792" t="s">
        <v>47</v>
      </c>
      <c r="R792" t="s">
        <v>47</v>
      </c>
      <c r="S792">
        <v>1.040827948600054E-2</v>
      </c>
      <c r="T792">
        <v>4.5724995288765058E-5</v>
      </c>
      <c r="U792">
        <v>2.2458524908870459E-3</v>
      </c>
      <c r="V792">
        <v>4.9653527094051242E-4</v>
      </c>
      <c r="W792">
        <v>2.1018690895289178E-3</v>
      </c>
      <c r="X792">
        <v>3.0269537819549441E-4</v>
      </c>
      <c r="Y792">
        <v>-2.3516414141414151E-2</v>
      </c>
      <c r="Z792">
        <v>0.14199999999999999</v>
      </c>
      <c r="AA792">
        <v>7.0999999999999994E-2</v>
      </c>
      <c r="AB792">
        <v>0.78700000000000003</v>
      </c>
      <c r="AC792">
        <v>0.98709999999999998</v>
      </c>
      <c r="AD792" t="s">
        <v>48</v>
      </c>
      <c r="AE792" t="s">
        <v>48</v>
      </c>
      <c r="AF792" t="s">
        <v>48</v>
      </c>
      <c r="AH792">
        <f t="shared" ref="AH792" si="92">SUM(AI792:AJ792)</f>
        <v>5</v>
      </c>
      <c r="AI792">
        <f>COUNTIF(L792:L806, "Comment")</f>
        <v>2</v>
      </c>
      <c r="AJ792">
        <f>COUNTIF(L792:L806, "Reply")</f>
        <v>3</v>
      </c>
      <c r="AK792">
        <f>COUNTIF(C793:C806, C792)</f>
        <v>2</v>
      </c>
      <c r="AM792">
        <f>AVERAGE(S792:S806)</f>
        <v>0.18012384587685423</v>
      </c>
      <c r="AN792">
        <f>AVERAGE(Y792:Y806)</f>
        <v>4.6321849446849432E-3</v>
      </c>
    </row>
    <row r="793" spans="1:40" hidden="1" outlineLevel="1" x14ac:dyDescent="0.2">
      <c r="A793" t="s">
        <v>2252</v>
      </c>
      <c r="B793" t="s">
        <v>2253</v>
      </c>
      <c r="C793" t="s">
        <v>2254</v>
      </c>
      <c r="J793" t="s">
        <v>2255</v>
      </c>
      <c r="K793" t="s">
        <v>359</v>
      </c>
      <c r="L793" t="s">
        <v>1233</v>
      </c>
      <c r="M793">
        <v>2</v>
      </c>
      <c r="P793" s="1" t="s">
        <v>2256</v>
      </c>
      <c r="Q793" s="1" t="s">
        <v>47</v>
      </c>
      <c r="S793">
        <v>3.2564025372266769E-2</v>
      </c>
      <c r="T793">
        <v>4.9448335630586371E-5</v>
      </c>
      <c r="U793">
        <v>1.0440178448334341E-3</v>
      </c>
      <c r="V793">
        <v>7.5883412500843406E-4</v>
      </c>
      <c r="W793">
        <v>4.3653757311403751E-3</v>
      </c>
      <c r="X793">
        <v>2.645270898938179E-3</v>
      </c>
      <c r="Y793">
        <v>0.04</v>
      </c>
      <c r="Z793">
        <v>6.4000000000000001E-2</v>
      </c>
      <c r="AA793">
        <v>9.2999999999999999E-2</v>
      </c>
      <c r="AB793">
        <v>0.84299999999999997</v>
      </c>
      <c r="AC793">
        <v>-0.45150000000000001</v>
      </c>
      <c r="AD793" t="s">
        <v>48</v>
      </c>
      <c r="AE793" t="s">
        <v>48</v>
      </c>
      <c r="AF793" t="s">
        <v>48</v>
      </c>
    </row>
    <row r="794" spans="1:40" hidden="1" outlineLevel="1" x14ac:dyDescent="0.2">
      <c r="A794" t="s">
        <v>2257</v>
      </c>
      <c r="B794" t="s">
        <v>2258</v>
      </c>
      <c r="C794" t="s">
        <v>2259</v>
      </c>
      <c r="J794" t="s">
        <v>2260</v>
      </c>
      <c r="K794" t="s">
        <v>359</v>
      </c>
      <c r="L794" t="s">
        <v>1233</v>
      </c>
      <c r="M794">
        <v>1</v>
      </c>
      <c r="P794" t="s">
        <v>2261</v>
      </c>
      <c r="Q794" t="s">
        <v>47</v>
      </c>
      <c r="S794">
        <v>0.54064333438873291</v>
      </c>
      <c r="T794">
        <v>5.5560568580403924E-4</v>
      </c>
      <c r="U794">
        <v>0.17258548736572271</v>
      </c>
      <c r="V794">
        <v>2.2164879366755489E-2</v>
      </c>
      <c r="W794">
        <v>0.1120102629065514</v>
      </c>
      <c r="X794">
        <v>6.4678243361413479E-3</v>
      </c>
      <c r="Y794">
        <v>-0.18333333333333329</v>
      </c>
      <c r="Z794">
        <v>0.13600000000000001</v>
      </c>
      <c r="AA794">
        <v>0.11799999999999999</v>
      </c>
      <c r="AB794">
        <v>0.747</v>
      </c>
      <c r="AC794">
        <v>-1.03E-2</v>
      </c>
      <c r="AD794" t="s">
        <v>48</v>
      </c>
      <c r="AE794" t="s">
        <v>48</v>
      </c>
      <c r="AF794" t="s">
        <v>48</v>
      </c>
    </row>
    <row r="795" spans="1:40" hidden="1" outlineLevel="1" x14ac:dyDescent="0.2">
      <c r="A795" t="s">
        <v>2262</v>
      </c>
      <c r="B795" t="s">
        <v>2263</v>
      </c>
      <c r="C795" t="s">
        <v>361</v>
      </c>
      <c r="J795" t="s">
        <v>2264</v>
      </c>
      <c r="K795" t="s">
        <v>2252</v>
      </c>
      <c r="L795" t="s">
        <v>1263</v>
      </c>
      <c r="M795">
        <v>1</v>
      </c>
      <c r="P795" t="s">
        <v>2265</v>
      </c>
      <c r="Q795" t="s">
        <v>47</v>
      </c>
      <c r="S795">
        <v>3.3675870508886868E-4</v>
      </c>
      <c r="T795">
        <v>4.4020325731253251E-6</v>
      </c>
      <c r="U795">
        <v>4.1353887354489423E-5</v>
      </c>
      <c r="V795">
        <v>6.3639148720540106E-5</v>
      </c>
      <c r="W795">
        <v>1.519060897408053E-4</v>
      </c>
      <c r="X795">
        <v>3.2356041629100218E-5</v>
      </c>
      <c r="Y795">
        <v>-7.678571428571429E-2</v>
      </c>
      <c r="Z795">
        <v>0.125</v>
      </c>
      <c r="AA795">
        <v>9.5000000000000001E-2</v>
      </c>
      <c r="AB795">
        <v>0.78</v>
      </c>
      <c r="AC795">
        <v>-3.1399999999999997E-2</v>
      </c>
      <c r="AD795" t="s">
        <v>48</v>
      </c>
      <c r="AE795" t="s">
        <v>48</v>
      </c>
      <c r="AF795" t="s">
        <v>48</v>
      </c>
    </row>
    <row r="796" spans="1:40" hidden="1" outlineLevel="1" x14ac:dyDescent="0.2">
      <c r="A796" t="s">
        <v>2266</v>
      </c>
      <c r="B796" t="s">
        <v>2267</v>
      </c>
      <c r="C796" t="s">
        <v>361</v>
      </c>
      <c r="J796" t="s">
        <v>2268</v>
      </c>
      <c r="K796" t="s">
        <v>2257</v>
      </c>
      <c r="L796" t="s">
        <v>1263</v>
      </c>
      <c r="M796">
        <v>2</v>
      </c>
      <c r="P796" t="s">
        <v>2269</v>
      </c>
      <c r="Q796" t="s">
        <v>47</v>
      </c>
      <c r="S796">
        <v>0.44357076287269592</v>
      </c>
      <c r="T796">
        <v>4.347556023276411E-5</v>
      </c>
      <c r="U796">
        <v>0.31991460919380188</v>
      </c>
      <c r="V796">
        <v>1.6049890546128149E-3</v>
      </c>
      <c r="W796">
        <v>3.7321969866752618E-2</v>
      </c>
      <c r="X796">
        <v>1.61666376516223E-3</v>
      </c>
      <c r="Y796">
        <v>-1.428571428571428E-2</v>
      </c>
      <c r="Z796">
        <v>0.20499999999999999</v>
      </c>
      <c r="AA796">
        <v>0.11600000000000001</v>
      </c>
      <c r="AB796">
        <v>0.67900000000000005</v>
      </c>
      <c r="AC796">
        <v>0.75429999999999997</v>
      </c>
      <c r="AD796" t="s">
        <v>48</v>
      </c>
      <c r="AE796" t="s">
        <v>48</v>
      </c>
      <c r="AF796" t="s">
        <v>48</v>
      </c>
    </row>
    <row r="797" spans="1:40" hidden="1" outlineLevel="1" x14ac:dyDescent="0.2">
      <c r="A797" t="s">
        <v>2270</v>
      </c>
      <c r="B797" t="s">
        <v>2271</v>
      </c>
      <c r="C797" t="s">
        <v>2259</v>
      </c>
      <c r="J797" t="s">
        <v>2272</v>
      </c>
      <c r="K797" t="s">
        <v>2266</v>
      </c>
      <c r="L797" t="s">
        <v>1263</v>
      </c>
      <c r="M797">
        <v>1</v>
      </c>
      <c r="P797" t="s">
        <v>2273</v>
      </c>
      <c r="Q797" t="s">
        <v>47</v>
      </c>
      <c r="S797">
        <v>5.3219914436340332E-2</v>
      </c>
      <c r="T797">
        <v>2.59666885540355E-5</v>
      </c>
      <c r="U797">
        <v>1.537949574412778E-4</v>
      </c>
      <c r="V797">
        <v>5.6783639593049884E-4</v>
      </c>
      <c r="W797">
        <v>1.5558084705844519E-3</v>
      </c>
      <c r="X797">
        <v>6.2394678592681878E-2</v>
      </c>
      <c r="Y797">
        <v>0.2857142857142857</v>
      </c>
      <c r="Z797">
        <v>0.16200000000000001</v>
      </c>
      <c r="AA797">
        <v>0</v>
      </c>
      <c r="AB797">
        <v>0.83799999999999997</v>
      </c>
      <c r="AC797">
        <v>0.44040000000000001</v>
      </c>
      <c r="AD797" t="s">
        <v>48</v>
      </c>
      <c r="AE797" t="s">
        <v>48</v>
      </c>
      <c r="AF797" t="s">
        <v>48</v>
      </c>
    </row>
    <row r="798" spans="1:40" hidden="1" outlineLevel="1" x14ac:dyDescent="0.2"/>
    <row r="799" spans="1:40" hidden="1" outlineLevel="1" x14ac:dyDescent="0.2"/>
    <row r="800" spans="1:40" hidden="1" outlineLevel="1" x14ac:dyDescent="0.2"/>
    <row r="801" spans="1:40" hidden="1" outlineLevel="1" x14ac:dyDescent="0.2"/>
    <row r="802" spans="1:40" hidden="1" outlineLevel="1" x14ac:dyDescent="0.2"/>
    <row r="803" spans="1:40" hidden="1" outlineLevel="1" x14ac:dyDescent="0.2"/>
    <row r="804" spans="1:40" hidden="1" outlineLevel="1" x14ac:dyDescent="0.2"/>
    <row r="805" spans="1:40" hidden="1" outlineLevel="1" x14ac:dyDescent="0.2"/>
    <row r="806" spans="1:40" hidden="1" outlineLevel="1" x14ac:dyDescent="0.2"/>
    <row r="807" spans="1:40" collapsed="1" x14ac:dyDescent="0.2">
      <c r="A807" t="s">
        <v>365</v>
      </c>
      <c r="B807" t="s">
        <v>366</v>
      </c>
      <c r="C807" t="s">
        <v>367</v>
      </c>
      <c r="D807" t="s">
        <v>368</v>
      </c>
      <c r="E807" t="s">
        <v>130</v>
      </c>
      <c r="F807" t="s">
        <v>42</v>
      </c>
      <c r="G807">
        <v>33</v>
      </c>
      <c r="H807" t="s">
        <v>43</v>
      </c>
      <c r="I807">
        <v>34</v>
      </c>
      <c r="J807" t="s">
        <v>369</v>
      </c>
      <c r="L807" t="s">
        <v>45</v>
      </c>
      <c r="M807">
        <v>1</v>
      </c>
      <c r="N807">
        <v>1</v>
      </c>
      <c r="O807" s="1" t="s">
        <v>370</v>
      </c>
      <c r="P807" s="1" t="s">
        <v>370</v>
      </c>
      <c r="Q807" t="s">
        <v>47</v>
      </c>
      <c r="R807" t="s">
        <v>47</v>
      </c>
      <c r="S807">
        <v>7.9617276787757874E-3</v>
      </c>
      <c r="T807">
        <v>2.1164950157981371E-4</v>
      </c>
      <c r="U807">
        <v>2.5636553764343262E-3</v>
      </c>
      <c r="V807">
        <v>1.9518127373885361E-4</v>
      </c>
      <c r="W807">
        <v>2.024787943810225E-3</v>
      </c>
      <c r="X807">
        <v>9.1520510613918304E-4</v>
      </c>
      <c r="Y807">
        <v>-2.716049382716049E-2</v>
      </c>
      <c r="Z807">
        <v>0.13900000000000001</v>
      </c>
      <c r="AA807">
        <v>0.11899999999999999</v>
      </c>
      <c r="AB807">
        <v>0.74199999999999999</v>
      </c>
      <c r="AC807">
        <v>0.89380000000000004</v>
      </c>
      <c r="AD807" t="s">
        <v>48</v>
      </c>
      <c r="AE807" t="s">
        <v>48</v>
      </c>
      <c r="AF807" t="s">
        <v>48</v>
      </c>
      <c r="AH807">
        <f t="shared" ref="AH807" si="93">SUM(AI807:AJ807)</f>
        <v>0</v>
      </c>
      <c r="AI807">
        <f>COUNTIF(L807:L821, "Comment")</f>
        <v>0</v>
      </c>
      <c r="AJ807">
        <f>COUNTIF(L807:L821, "Reply")</f>
        <v>0</v>
      </c>
      <c r="AK807">
        <f>COUNTIF(C808:C821, C807)</f>
        <v>0</v>
      </c>
      <c r="AM807">
        <f>AVERAGE(S807:S821)</f>
        <v>7.9617276787757874E-3</v>
      </c>
      <c r="AN807">
        <f>AVERAGE(Y807:Y821)</f>
        <v>-2.716049382716049E-2</v>
      </c>
    </row>
    <row r="808" spans="1:40" hidden="1" outlineLevel="1" x14ac:dyDescent="0.2">
      <c r="P808" s="1"/>
      <c r="Q808" s="1"/>
    </row>
    <row r="809" spans="1:40" hidden="1" outlineLevel="1" x14ac:dyDescent="0.2">
      <c r="P809" s="1"/>
      <c r="Q809" s="1"/>
    </row>
    <row r="810" spans="1:40" hidden="1" outlineLevel="1" x14ac:dyDescent="0.2"/>
    <row r="811" spans="1:40" hidden="1" outlineLevel="1" x14ac:dyDescent="0.2"/>
    <row r="812" spans="1:40" hidden="1" outlineLevel="1" x14ac:dyDescent="0.2"/>
    <row r="813" spans="1:40" hidden="1" outlineLevel="1" x14ac:dyDescent="0.2"/>
    <row r="814" spans="1:40" hidden="1" outlineLevel="1" x14ac:dyDescent="0.2"/>
    <row r="815" spans="1:40" hidden="1" outlineLevel="1" x14ac:dyDescent="0.2"/>
    <row r="816" spans="1:40" hidden="1" outlineLevel="1" x14ac:dyDescent="0.2"/>
    <row r="817" spans="1:40" hidden="1" outlineLevel="1" x14ac:dyDescent="0.2"/>
    <row r="818" spans="1:40" hidden="1" outlineLevel="1" x14ac:dyDescent="0.2"/>
    <row r="819" spans="1:40" hidden="1" outlineLevel="1" x14ac:dyDescent="0.2"/>
    <row r="820" spans="1:40" hidden="1" outlineLevel="1" x14ac:dyDescent="0.2"/>
    <row r="821" spans="1:40" hidden="1" outlineLevel="1" x14ac:dyDescent="0.2"/>
    <row r="822" spans="1:40" collapsed="1" x14ac:dyDescent="0.2">
      <c r="A822" t="s">
        <v>371</v>
      </c>
      <c r="B822" t="s">
        <v>372</v>
      </c>
      <c r="C822" t="s">
        <v>373</v>
      </c>
      <c r="D822" t="s">
        <v>374</v>
      </c>
      <c r="E822" t="s">
        <v>53</v>
      </c>
      <c r="F822" t="s">
        <v>43</v>
      </c>
      <c r="G822">
        <v>30</v>
      </c>
      <c r="H822" t="s">
        <v>42</v>
      </c>
      <c r="I822">
        <v>29</v>
      </c>
      <c r="J822" t="s">
        <v>375</v>
      </c>
      <c r="L822" t="s">
        <v>45</v>
      </c>
      <c r="M822">
        <v>1</v>
      </c>
      <c r="N822">
        <v>1</v>
      </c>
      <c r="O822" s="1" t="s">
        <v>376</v>
      </c>
      <c r="P822" s="1" t="s">
        <v>376</v>
      </c>
      <c r="Q822" t="s">
        <v>47</v>
      </c>
      <c r="R822" t="s">
        <v>47</v>
      </c>
      <c r="S822">
        <v>8.4845656529068947E-3</v>
      </c>
      <c r="T822">
        <v>1.069569916580804E-4</v>
      </c>
      <c r="U822">
        <v>3.8038936327211559E-4</v>
      </c>
      <c r="V822">
        <v>6.1482167802751064E-4</v>
      </c>
      <c r="W822">
        <v>6.5389188239350915E-4</v>
      </c>
      <c r="X822">
        <v>4.4480501674115658E-4</v>
      </c>
      <c r="Y822">
        <v>0.12725694444444441</v>
      </c>
      <c r="Z822">
        <v>0.13400000000000001</v>
      </c>
      <c r="AA822">
        <v>5.3999999999999999E-2</v>
      </c>
      <c r="AB822">
        <v>0.81200000000000006</v>
      </c>
      <c r="AC822">
        <v>0.9798</v>
      </c>
      <c r="AD822" t="s">
        <v>48</v>
      </c>
      <c r="AE822" t="s">
        <v>48</v>
      </c>
      <c r="AF822" t="s">
        <v>48</v>
      </c>
      <c r="AH822">
        <f t="shared" ref="AH822" si="94">SUM(AI822:AJ822)</f>
        <v>2</v>
      </c>
      <c r="AI822">
        <f>COUNTIF(L822:L836, "Comment")</f>
        <v>1</v>
      </c>
      <c r="AJ822">
        <f>COUNTIF(L822:L836, "Reply")</f>
        <v>1</v>
      </c>
      <c r="AK822">
        <f>COUNTIF(C823:C836, C822)</f>
        <v>1</v>
      </c>
      <c r="AM822">
        <f>AVERAGE(S822:S836)</f>
        <v>3.7398038063353547E-3</v>
      </c>
      <c r="AN822">
        <f>AVERAGE(Y822:Y836)</f>
        <v>0.1257523148148148</v>
      </c>
    </row>
    <row r="823" spans="1:40" hidden="1" outlineLevel="1" x14ac:dyDescent="0.2">
      <c r="A823" t="s">
        <v>2274</v>
      </c>
      <c r="B823" t="s">
        <v>1623</v>
      </c>
      <c r="C823" t="s">
        <v>1540</v>
      </c>
      <c r="J823" t="s">
        <v>2275</v>
      </c>
      <c r="K823" t="s">
        <v>371</v>
      </c>
      <c r="L823" t="s">
        <v>1233</v>
      </c>
      <c r="M823">
        <v>1</v>
      </c>
      <c r="P823" t="s">
        <v>2276</v>
      </c>
      <c r="Q823" t="s">
        <v>47</v>
      </c>
      <c r="S823">
        <v>2.4748810101300478E-3</v>
      </c>
      <c r="T823">
        <v>2.9854959393560421E-6</v>
      </c>
      <c r="U823">
        <v>2.9120850740582679E-5</v>
      </c>
      <c r="V823">
        <v>7.1896734880283475E-5</v>
      </c>
      <c r="W823">
        <v>1.4362643705680971E-3</v>
      </c>
      <c r="X823">
        <v>1.001535492832772E-4</v>
      </c>
      <c r="Y823">
        <v>0</v>
      </c>
      <c r="Z823">
        <v>0.27800000000000002</v>
      </c>
      <c r="AA823">
        <v>8.3000000000000004E-2</v>
      </c>
      <c r="AB823">
        <v>0.63900000000000001</v>
      </c>
      <c r="AC823">
        <v>0.63690000000000002</v>
      </c>
      <c r="AD823" t="s">
        <v>48</v>
      </c>
      <c r="AE823" t="s">
        <v>48</v>
      </c>
      <c r="AF823" t="s">
        <v>48</v>
      </c>
    </row>
    <row r="824" spans="1:40" hidden="1" outlineLevel="1" x14ac:dyDescent="0.2">
      <c r="A824" t="s">
        <v>2277</v>
      </c>
      <c r="B824" t="s">
        <v>2278</v>
      </c>
      <c r="C824" t="s">
        <v>373</v>
      </c>
      <c r="J824" t="s">
        <v>2279</v>
      </c>
      <c r="K824" t="s">
        <v>2274</v>
      </c>
      <c r="L824" t="s">
        <v>1263</v>
      </c>
      <c r="M824">
        <v>1</v>
      </c>
      <c r="P824" t="s">
        <v>2280</v>
      </c>
      <c r="Q824" t="s">
        <v>47</v>
      </c>
      <c r="S824">
        <v>2.5996475596912211E-4</v>
      </c>
      <c r="T824">
        <v>2.5298279524577079E-6</v>
      </c>
      <c r="U824">
        <v>1.6430942196166139E-5</v>
      </c>
      <c r="V824">
        <v>4.1562758269719779E-5</v>
      </c>
      <c r="W824">
        <v>1.316249981755391E-4</v>
      </c>
      <c r="X824">
        <v>1.8439724954077971E-5</v>
      </c>
      <c r="Y824">
        <v>0.25</v>
      </c>
      <c r="Z824">
        <v>0.18</v>
      </c>
      <c r="AA824">
        <v>0</v>
      </c>
      <c r="AB824">
        <v>0.82</v>
      </c>
      <c r="AC824">
        <v>0.72689999999999999</v>
      </c>
      <c r="AD824" t="s">
        <v>48</v>
      </c>
      <c r="AE824" t="s">
        <v>48</v>
      </c>
      <c r="AF824" t="s">
        <v>48</v>
      </c>
    </row>
    <row r="825" spans="1:40" hidden="1" outlineLevel="1" x14ac:dyDescent="0.2">
      <c r="P825" s="1"/>
      <c r="Q825" s="1"/>
    </row>
    <row r="826" spans="1:40" hidden="1" outlineLevel="1" x14ac:dyDescent="0.2"/>
    <row r="827" spans="1:40" hidden="1" outlineLevel="1" x14ac:dyDescent="0.2"/>
    <row r="828" spans="1:40" hidden="1" outlineLevel="1" x14ac:dyDescent="0.2"/>
    <row r="829" spans="1:40" hidden="1" outlineLevel="1" x14ac:dyDescent="0.2"/>
    <row r="830" spans="1:40" hidden="1" outlineLevel="1" x14ac:dyDescent="0.2"/>
    <row r="831" spans="1:40" hidden="1" outlineLevel="1" x14ac:dyDescent="0.2"/>
    <row r="832" spans="1:40" hidden="1" outlineLevel="1" x14ac:dyDescent="0.2"/>
    <row r="833" spans="15:34" hidden="1" outlineLevel="1" x14ac:dyDescent="0.2"/>
    <row r="834" spans="15:34" hidden="1" outlineLevel="1" x14ac:dyDescent="0.2"/>
    <row r="835" spans="15:34" hidden="1" outlineLevel="1" x14ac:dyDescent="0.2"/>
    <row r="836" spans="15:34" hidden="1" outlineLevel="1" x14ac:dyDescent="0.2"/>
    <row r="837" spans="15:34" collapsed="1" x14ac:dyDescent="0.2">
      <c r="O837" s="1"/>
      <c r="P837" s="1"/>
      <c r="AH837">
        <f t="shared" ref="AH837" si="95">SUM(AI837:AJ837)</f>
        <v>0</v>
      </c>
    </row>
    <row r="838" spans="15:34" hidden="1" outlineLevel="1" x14ac:dyDescent="0.2"/>
    <row r="839" spans="15:34" hidden="1" outlineLevel="1" x14ac:dyDescent="0.2"/>
    <row r="840" spans="15:34" hidden="1" outlineLevel="1" x14ac:dyDescent="0.2"/>
    <row r="841" spans="15:34" hidden="1" outlineLevel="1" x14ac:dyDescent="0.2">
      <c r="P841" s="1"/>
      <c r="Q841" s="1"/>
    </row>
    <row r="842" spans="15:34" hidden="1" outlineLevel="1" x14ac:dyDescent="0.2"/>
    <row r="843" spans="15:34" hidden="1" outlineLevel="1" x14ac:dyDescent="0.2"/>
    <row r="844" spans="15:34" hidden="1" outlineLevel="1" x14ac:dyDescent="0.2"/>
    <row r="845" spans="15:34" hidden="1" outlineLevel="1" x14ac:dyDescent="0.2"/>
    <row r="846" spans="15:34" hidden="1" outlineLevel="1" x14ac:dyDescent="0.2"/>
    <row r="847" spans="15:34" hidden="1" outlineLevel="1" x14ac:dyDescent="0.2"/>
    <row r="848" spans="15:34" hidden="1" outlineLevel="1" x14ac:dyDescent="0.2"/>
    <row r="849" spans="1:40" hidden="1" outlineLevel="1" x14ac:dyDescent="0.2"/>
    <row r="850" spans="1:40" hidden="1" outlineLevel="1" x14ac:dyDescent="0.2"/>
    <row r="851" spans="1:40" hidden="1" outlineLevel="1" x14ac:dyDescent="0.2"/>
    <row r="852" spans="1:40" collapsed="1" x14ac:dyDescent="0.2">
      <c r="A852" t="s">
        <v>383</v>
      </c>
      <c r="B852" t="s">
        <v>384</v>
      </c>
      <c r="C852" t="s">
        <v>385</v>
      </c>
      <c r="D852" t="s">
        <v>386</v>
      </c>
      <c r="E852" t="s">
        <v>60</v>
      </c>
      <c r="F852" t="s">
        <v>43</v>
      </c>
      <c r="G852">
        <v>24</v>
      </c>
      <c r="H852" t="s">
        <v>42</v>
      </c>
      <c r="I852">
        <v>22</v>
      </c>
      <c r="J852" t="s">
        <v>387</v>
      </c>
      <c r="L852" t="s">
        <v>45</v>
      </c>
      <c r="M852">
        <v>1</v>
      </c>
      <c r="N852">
        <v>1</v>
      </c>
      <c r="O852" s="1" t="s">
        <v>388</v>
      </c>
      <c r="P852" s="1" t="s">
        <v>388</v>
      </c>
      <c r="Q852" t="s">
        <v>47</v>
      </c>
      <c r="R852" t="s">
        <v>47</v>
      </c>
      <c r="S852">
        <v>1.2742819963023071E-3</v>
      </c>
      <c r="T852">
        <v>6.6708284975902643E-6</v>
      </c>
      <c r="U852">
        <v>4.4789005187340081E-5</v>
      </c>
      <c r="V852">
        <v>1.5145685756579039E-4</v>
      </c>
      <c r="W852">
        <v>5.1621813327074051E-4</v>
      </c>
      <c r="X852">
        <v>7.1075432060752064E-5</v>
      </c>
      <c r="Y852">
        <v>0.1032753126503127</v>
      </c>
      <c r="Z852">
        <v>0.19900000000000001</v>
      </c>
      <c r="AA852">
        <v>0.121</v>
      </c>
      <c r="AB852">
        <v>0.68</v>
      </c>
      <c r="AC852">
        <v>0.9849</v>
      </c>
      <c r="AD852" t="s">
        <v>48</v>
      </c>
      <c r="AE852" t="s">
        <v>48</v>
      </c>
      <c r="AF852" t="s">
        <v>48</v>
      </c>
      <c r="AH852">
        <f t="shared" ref="AH852" si="96">SUM(AI852:AJ852)</f>
        <v>1</v>
      </c>
      <c r="AI852">
        <f>COUNTIF(L852:L866, "Comment")</f>
        <v>1</v>
      </c>
      <c r="AJ852">
        <f>COUNTIF(L852:L866, "Reply")</f>
        <v>0</v>
      </c>
      <c r="AK852">
        <f>COUNTIF(C853:C866, C852)</f>
        <v>0</v>
      </c>
      <c r="AM852">
        <f>AVERAGE(S852:S866)</f>
        <v>1.1690210492815824E-2</v>
      </c>
      <c r="AN852">
        <f>AVERAGE(Y852:Y866)</f>
        <v>8.4970989658489676E-2</v>
      </c>
    </row>
    <row r="853" spans="1:40" hidden="1" outlineLevel="1" x14ac:dyDescent="0.2">
      <c r="A853" t="s">
        <v>2578</v>
      </c>
      <c r="B853" t="s">
        <v>2579</v>
      </c>
      <c r="C853" t="s">
        <v>2297</v>
      </c>
      <c r="J853" t="s">
        <v>2580</v>
      </c>
      <c r="K853" t="s">
        <v>383</v>
      </c>
      <c r="L853" t="s">
        <v>1233</v>
      </c>
      <c r="M853">
        <v>2</v>
      </c>
      <c r="P853" t="s">
        <v>2581</v>
      </c>
      <c r="Q853" t="s">
        <v>47</v>
      </c>
      <c r="S853">
        <v>2.2106138989329342E-2</v>
      </c>
      <c r="T853">
        <v>1.8539703887654468E-5</v>
      </c>
      <c r="U853">
        <v>9.1683694336097687E-5</v>
      </c>
      <c r="V853">
        <v>3.437303239479661E-4</v>
      </c>
      <c r="W853">
        <v>1.1829558061435821E-3</v>
      </c>
      <c r="X853">
        <v>2.1234376356005669E-2</v>
      </c>
      <c r="Y853">
        <v>6.6666666666666666E-2</v>
      </c>
      <c r="Z853">
        <v>8.3000000000000004E-2</v>
      </c>
      <c r="AA853">
        <v>7.2999999999999995E-2</v>
      </c>
      <c r="AB853">
        <v>0.84399999999999997</v>
      </c>
      <c r="AC853">
        <v>0.15659999999999999</v>
      </c>
      <c r="AD853" t="s">
        <v>48</v>
      </c>
      <c r="AE853" t="s">
        <v>48</v>
      </c>
      <c r="AF853" t="s">
        <v>48</v>
      </c>
    </row>
    <row r="854" spans="1:40" hidden="1" outlineLevel="1" x14ac:dyDescent="0.2"/>
    <row r="855" spans="1:40" hidden="1" outlineLevel="1" x14ac:dyDescent="0.2"/>
    <row r="856" spans="1:40" hidden="1" outlineLevel="1" x14ac:dyDescent="0.2"/>
    <row r="857" spans="1:40" hidden="1" outlineLevel="1" x14ac:dyDescent="0.2">
      <c r="P857" s="1"/>
      <c r="Q857" s="1"/>
    </row>
    <row r="858" spans="1:40" hidden="1" outlineLevel="1" x14ac:dyDescent="0.2"/>
    <row r="859" spans="1:40" hidden="1" outlineLevel="1" x14ac:dyDescent="0.2"/>
    <row r="860" spans="1:40" hidden="1" outlineLevel="1" x14ac:dyDescent="0.2"/>
    <row r="861" spans="1:40" hidden="1" outlineLevel="1" x14ac:dyDescent="0.2"/>
    <row r="862" spans="1:40" hidden="1" outlineLevel="1" x14ac:dyDescent="0.2"/>
    <row r="863" spans="1:40" hidden="1" outlineLevel="1" x14ac:dyDescent="0.2"/>
    <row r="864" spans="1:40" hidden="1" outlineLevel="1" x14ac:dyDescent="0.2"/>
    <row r="865" spans="1:40" hidden="1" outlineLevel="1" x14ac:dyDescent="0.2"/>
    <row r="866" spans="1:40" hidden="1" outlineLevel="1" x14ac:dyDescent="0.2"/>
    <row r="867" spans="1:40" collapsed="1" x14ac:dyDescent="0.2">
      <c r="A867" t="s">
        <v>389</v>
      </c>
      <c r="B867" t="s">
        <v>390</v>
      </c>
      <c r="C867" t="s">
        <v>391</v>
      </c>
      <c r="D867" t="s">
        <v>392</v>
      </c>
      <c r="E867" t="s">
        <v>246</v>
      </c>
      <c r="F867" t="s">
        <v>43</v>
      </c>
      <c r="G867">
        <v>18</v>
      </c>
      <c r="H867" t="s">
        <v>42</v>
      </c>
      <c r="I867">
        <v>20</v>
      </c>
      <c r="J867" t="s">
        <v>393</v>
      </c>
      <c r="L867" t="s">
        <v>45</v>
      </c>
      <c r="M867">
        <v>1</v>
      </c>
      <c r="N867">
        <v>1</v>
      </c>
      <c r="O867" s="1" t="s">
        <v>394</v>
      </c>
      <c r="P867" s="1" t="s">
        <v>394</v>
      </c>
      <c r="Q867" t="s">
        <v>47</v>
      </c>
      <c r="R867" t="s">
        <v>47</v>
      </c>
      <c r="S867">
        <v>1.4862267300486559E-2</v>
      </c>
      <c r="T867">
        <v>1.7390750144841149E-5</v>
      </c>
      <c r="U867">
        <v>1.2309195881243801E-4</v>
      </c>
      <c r="V867">
        <v>2.138010895578191E-4</v>
      </c>
      <c r="W867">
        <v>6.9776072632521391E-4</v>
      </c>
      <c r="X867">
        <v>1.7856171354651451E-2</v>
      </c>
      <c r="Y867">
        <v>1.9791666666666669E-2</v>
      </c>
      <c r="Z867">
        <v>0.13</v>
      </c>
      <c r="AA867">
        <v>8.5000000000000006E-2</v>
      </c>
      <c r="AB867">
        <v>0.78500000000000003</v>
      </c>
      <c r="AC867">
        <v>0.75970000000000004</v>
      </c>
      <c r="AD867" t="s">
        <v>48</v>
      </c>
      <c r="AE867" t="s">
        <v>48</v>
      </c>
      <c r="AF867" t="s">
        <v>48</v>
      </c>
      <c r="AH867">
        <f t="shared" ref="AH867" si="97">SUM(AI867:AJ867)</f>
        <v>8</v>
      </c>
      <c r="AI867">
        <f>COUNTIF(L867:L881, "Comment")</f>
        <v>3</v>
      </c>
      <c r="AJ867">
        <f>COUNTIF(L867:L881, "Reply")</f>
        <v>5</v>
      </c>
      <c r="AK867">
        <f>COUNTIF(C868:C881, C867)</f>
        <v>3</v>
      </c>
      <c r="AM867">
        <f>AVERAGE(S867:S881)</f>
        <v>7.0295648313023984E-2</v>
      </c>
      <c r="AN867">
        <f>AVERAGE(Y867:Y881)</f>
        <v>2.2266414141414132E-2</v>
      </c>
    </row>
    <row r="868" spans="1:40" hidden="1" outlineLevel="1" x14ac:dyDescent="0.2">
      <c r="A868" t="s">
        <v>2582</v>
      </c>
      <c r="B868" t="s">
        <v>2583</v>
      </c>
      <c r="C868" t="s">
        <v>2584</v>
      </c>
      <c r="J868" t="s">
        <v>2585</v>
      </c>
      <c r="K868" t="s">
        <v>389</v>
      </c>
      <c r="L868" t="s">
        <v>1233</v>
      </c>
      <c r="M868">
        <v>1</v>
      </c>
      <c r="P868" t="s">
        <v>2586</v>
      </c>
      <c r="Q868" t="s">
        <v>47</v>
      </c>
      <c r="S868">
        <v>1.057208888232708E-2</v>
      </c>
      <c r="T868">
        <v>2.1167499653529379E-5</v>
      </c>
      <c r="U868">
        <v>1.7330750415567309E-4</v>
      </c>
      <c r="V868">
        <v>5.697050946764648E-4</v>
      </c>
      <c r="W868">
        <v>4.3044937774538988E-4</v>
      </c>
      <c r="X868">
        <v>2.7605611830949779E-3</v>
      </c>
      <c r="Y868">
        <v>0.1125</v>
      </c>
      <c r="Z868">
        <v>6.8000000000000005E-2</v>
      </c>
      <c r="AA868">
        <v>0.06</v>
      </c>
      <c r="AB868">
        <v>0.872</v>
      </c>
      <c r="AC868">
        <v>8.1299999999999997E-2</v>
      </c>
      <c r="AD868" t="s">
        <v>48</v>
      </c>
      <c r="AE868" t="s">
        <v>48</v>
      </c>
      <c r="AF868" t="s">
        <v>48</v>
      </c>
    </row>
    <row r="869" spans="1:40" hidden="1" outlineLevel="1" x14ac:dyDescent="0.2">
      <c r="A869" t="s">
        <v>2587</v>
      </c>
      <c r="B869" t="s">
        <v>354</v>
      </c>
      <c r="C869" t="s">
        <v>1417</v>
      </c>
      <c r="J869" t="s">
        <v>2588</v>
      </c>
      <c r="K869" t="s">
        <v>389</v>
      </c>
      <c r="L869" t="s">
        <v>1233</v>
      </c>
      <c r="M869">
        <v>1</v>
      </c>
      <c r="P869" t="s">
        <v>2589</v>
      </c>
      <c r="Q869" t="s">
        <v>47</v>
      </c>
      <c r="S869">
        <v>2.5612753233872349E-4</v>
      </c>
      <c r="T869">
        <v>3.9783403735782494E-6</v>
      </c>
      <c r="U869">
        <v>2.207287616329268E-5</v>
      </c>
      <c r="V869">
        <v>5.308322943164967E-5</v>
      </c>
      <c r="W869">
        <v>1.031889696605504E-4</v>
      </c>
      <c r="X869">
        <v>2.5318617190350778E-5</v>
      </c>
      <c r="Y869">
        <v>4.9999999999999989E-2</v>
      </c>
      <c r="Z869">
        <v>8.5000000000000006E-2</v>
      </c>
      <c r="AA869">
        <v>2.9000000000000001E-2</v>
      </c>
      <c r="AB869">
        <v>0.88600000000000001</v>
      </c>
      <c r="AC869">
        <v>0.8125</v>
      </c>
      <c r="AD869" t="s">
        <v>48</v>
      </c>
      <c r="AE869" t="s">
        <v>48</v>
      </c>
      <c r="AF869" t="s">
        <v>48</v>
      </c>
    </row>
    <row r="870" spans="1:40" hidden="1" outlineLevel="1" x14ac:dyDescent="0.2">
      <c r="A870" t="s">
        <v>2590</v>
      </c>
      <c r="B870" t="s">
        <v>2591</v>
      </c>
      <c r="C870" t="s">
        <v>1782</v>
      </c>
      <c r="J870" t="s">
        <v>2592</v>
      </c>
      <c r="K870" t="s">
        <v>389</v>
      </c>
      <c r="L870" t="s">
        <v>1233</v>
      </c>
      <c r="M870">
        <v>1</v>
      </c>
      <c r="P870" t="s">
        <v>2593</v>
      </c>
      <c r="Q870" t="s">
        <v>47</v>
      </c>
      <c r="S870">
        <v>3.2809749245643621E-4</v>
      </c>
      <c r="T870">
        <v>2.0949530608049831E-6</v>
      </c>
      <c r="U870">
        <v>1.4858135727990879E-5</v>
      </c>
      <c r="V870">
        <v>5.5848748161224648E-5</v>
      </c>
      <c r="W870">
        <v>1.3665792357642201E-4</v>
      </c>
      <c r="X870">
        <v>2.8380633011693132E-5</v>
      </c>
      <c r="Y870">
        <v>0.1</v>
      </c>
      <c r="Z870">
        <v>6.5000000000000002E-2</v>
      </c>
      <c r="AA870">
        <v>5.6000000000000001E-2</v>
      </c>
      <c r="AB870">
        <v>0.879</v>
      </c>
      <c r="AC870">
        <v>8.1299999999999997E-2</v>
      </c>
      <c r="AD870" t="s">
        <v>48</v>
      </c>
      <c r="AE870" t="s">
        <v>48</v>
      </c>
      <c r="AF870" t="s">
        <v>48</v>
      </c>
    </row>
    <row r="871" spans="1:40" hidden="1" outlineLevel="1" x14ac:dyDescent="0.2">
      <c r="A871" t="s">
        <v>2594</v>
      </c>
      <c r="B871" t="s">
        <v>2595</v>
      </c>
      <c r="C871" t="s">
        <v>391</v>
      </c>
      <c r="J871" t="s">
        <v>2596</v>
      </c>
      <c r="K871" t="s">
        <v>2587</v>
      </c>
      <c r="L871" t="s">
        <v>1263</v>
      </c>
      <c r="M871">
        <v>1</v>
      </c>
      <c r="P871" t="s">
        <v>2597</v>
      </c>
      <c r="Q871" t="s">
        <v>47</v>
      </c>
      <c r="S871">
        <v>4.7564072883687908E-4</v>
      </c>
      <c r="T871">
        <v>2.4563046281400598E-6</v>
      </c>
      <c r="U871">
        <v>2.804595897032414E-5</v>
      </c>
      <c r="V871">
        <v>7.3886883910745382E-5</v>
      </c>
      <c r="W871">
        <v>1.4086280134506521E-4</v>
      </c>
      <c r="X871">
        <v>5.2378585678525269E-5</v>
      </c>
      <c r="Y871">
        <v>0.14285714285714279</v>
      </c>
      <c r="Z871">
        <v>0.115</v>
      </c>
      <c r="AA871">
        <v>0.14000000000000001</v>
      </c>
      <c r="AB871">
        <v>0.745</v>
      </c>
      <c r="AC871">
        <v>-0.58089999999999997</v>
      </c>
      <c r="AD871" t="s">
        <v>48</v>
      </c>
      <c r="AE871" t="s">
        <v>48</v>
      </c>
      <c r="AF871" t="s">
        <v>48</v>
      </c>
    </row>
    <row r="872" spans="1:40" hidden="1" outlineLevel="1" x14ac:dyDescent="0.2">
      <c r="A872" t="s">
        <v>2598</v>
      </c>
      <c r="B872" t="s">
        <v>2599</v>
      </c>
      <c r="C872" t="s">
        <v>391</v>
      </c>
      <c r="J872" t="s">
        <v>2600</v>
      </c>
      <c r="K872" t="s">
        <v>2590</v>
      </c>
      <c r="L872" t="s">
        <v>1263</v>
      </c>
      <c r="M872">
        <v>1</v>
      </c>
      <c r="P872" t="s">
        <v>2601</v>
      </c>
      <c r="Q872" t="s">
        <v>47</v>
      </c>
      <c r="S872">
        <v>3.5928556462749839E-4</v>
      </c>
      <c r="T872">
        <v>2.213114157711971E-6</v>
      </c>
      <c r="U872">
        <v>2.0714585843961689E-5</v>
      </c>
      <c r="V872">
        <v>4.2497900722082698E-5</v>
      </c>
      <c r="W872">
        <v>1.6566636622883379E-4</v>
      </c>
      <c r="X872">
        <v>2.2794822143623609E-5</v>
      </c>
      <c r="Y872">
        <v>-0.12083333333333331</v>
      </c>
      <c r="Z872">
        <v>0</v>
      </c>
      <c r="AA872">
        <v>0.04</v>
      </c>
      <c r="AB872">
        <v>0.96</v>
      </c>
      <c r="AC872">
        <v>-5.7200000000000001E-2</v>
      </c>
      <c r="AD872" t="s">
        <v>48</v>
      </c>
      <c r="AE872" t="s">
        <v>48</v>
      </c>
      <c r="AF872" t="s">
        <v>48</v>
      </c>
    </row>
    <row r="873" spans="1:40" hidden="1" outlineLevel="1" x14ac:dyDescent="0.2">
      <c r="A873" t="s">
        <v>2602</v>
      </c>
      <c r="B873" t="s">
        <v>2603</v>
      </c>
      <c r="C873" t="s">
        <v>1417</v>
      </c>
      <c r="J873" t="s">
        <v>2604</v>
      </c>
      <c r="K873" t="s">
        <v>2594</v>
      </c>
      <c r="L873" t="s">
        <v>1263</v>
      </c>
      <c r="M873">
        <v>1</v>
      </c>
      <c r="P873" s="1" t="s">
        <v>2605</v>
      </c>
      <c r="Q873" s="1" t="s">
        <v>47</v>
      </c>
      <c r="S873">
        <v>1.00208364892751E-3</v>
      </c>
      <c r="T873">
        <v>4.1297312236565631E-6</v>
      </c>
      <c r="U873">
        <v>2.4781656975392249E-5</v>
      </c>
      <c r="V873">
        <v>8.9597444457467645E-5</v>
      </c>
      <c r="W873">
        <v>2.4885759921744471E-4</v>
      </c>
      <c r="X873">
        <v>2.4173934070859099E-4</v>
      </c>
      <c r="Y873">
        <v>-2.5000000000000001E-2</v>
      </c>
      <c r="Z873">
        <v>5.3999999999999999E-2</v>
      </c>
      <c r="AA873">
        <v>0.14199999999999999</v>
      </c>
      <c r="AB873">
        <v>0.80400000000000005</v>
      </c>
      <c r="AC873">
        <v>-0.88290000000000002</v>
      </c>
      <c r="AD873" t="s">
        <v>48</v>
      </c>
      <c r="AE873" t="s">
        <v>48</v>
      </c>
      <c r="AF873" t="s">
        <v>48</v>
      </c>
    </row>
    <row r="874" spans="1:40" hidden="1" outlineLevel="1" x14ac:dyDescent="0.2">
      <c r="A874" t="s">
        <v>2606</v>
      </c>
      <c r="B874" t="s">
        <v>2607</v>
      </c>
      <c r="C874" t="s">
        <v>1417</v>
      </c>
      <c r="J874" t="s">
        <v>2608</v>
      </c>
      <c r="K874" t="s">
        <v>2598</v>
      </c>
      <c r="L874" t="s">
        <v>1263</v>
      </c>
      <c r="M874">
        <v>1</v>
      </c>
      <c r="P874" t="s">
        <v>2609</v>
      </c>
      <c r="Q874" t="s">
        <v>47</v>
      </c>
      <c r="S874">
        <v>0.59702014923095703</v>
      </c>
      <c r="T874">
        <v>1.7345248488709331E-4</v>
      </c>
      <c r="U874">
        <v>9.1695941984653473E-2</v>
      </c>
      <c r="V874">
        <v>3.1909462995827198E-3</v>
      </c>
      <c r="W874">
        <v>5.2599426358938217E-2</v>
      </c>
      <c r="X874">
        <v>2.956632524728775E-2</v>
      </c>
      <c r="Y874">
        <v>-9.5584415584415591E-2</v>
      </c>
      <c r="Z874">
        <v>8.4000000000000005E-2</v>
      </c>
      <c r="AA874">
        <v>0.222</v>
      </c>
      <c r="AB874">
        <v>0.69299999999999995</v>
      </c>
      <c r="AC874">
        <v>-0.87949999999999995</v>
      </c>
      <c r="AD874" t="s">
        <v>48</v>
      </c>
      <c r="AE874" t="s">
        <v>48</v>
      </c>
      <c r="AF874" t="s">
        <v>48</v>
      </c>
    </row>
    <row r="875" spans="1:40" hidden="1" outlineLevel="1" x14ac:dyDescent="0.2">
      <c r="A875" t="s">
        <v>2610</v>
      </c>
      <c r="B875" t="s">
        <v>2611</v>
      </c>
      <c r="C875" t="s">
        <v>391</v>
      </c>
      <c r="J875" t="s">
        <v>2612</v>
      </c>
      <c r="K875" t="s">
        <v>2606</v>
      </c>
      <c r="L875" t="s">
        <v>1263</v>
      </c>
      <c r="M875">
        <v>1</v>
      </c>
      <c r="P875" t="s">
        <v>2613</v>
      </c>
      <c r="Q875" t="s">
        <v>47</v>
      </c>
      <c r="S875">
        <v>7.7850944362580776E-3</v>
      </c>
      <c r="T875">
        <v>1.075347972800955E-5</v>
      </c>
      <c r="U875">
        <v>1.2498316937126219E-4</v>
      </c>
      <c r="V875">
        <v>1.307029742747545E-4</v>
      </c>
      <c r="W875">
        <v>1.223527477122843E-3</v>
      </c>
      <c r="X875">
        <v>1.1246021604165431E-3</v>
      </c>
      <c r="Y875">
        <v>1.6666666666666659E-2</v>
      </c>
      <c r="Z875">
        <v>0.17799999999999999</v>
      </c>
      <c r="AA875">
        <v>0</v>
      </c>
      <c r="AB875">
        <v>0.82199999999999995</v>
      </c>
      <c r="AC875">
        <v>0.66279999999999994</v>
      </c>
      <c r="AD875" t="s">
        <v>48</v>
      </c>
      <c r="AE875" t="s">
        <v>48</v>
      </c>
      <c r="AF875" t="s">
        <v>48</v>
      </c>
    </row>
    <row r="876" spans="1:40" hidden="1" outlineLevel="1" x14ac:dyDescent="0.2"/>
    <row r="877" spans="1:40" hidden="1" outlineLevel="1" x14ac:dyDescent="0.2"/>
    <row r="878" spans="1:40" hidden="1" outlineLevel="1" x14ac:dyDescent="0.2"/>
    <row r="879" spans="1:40" hidden="1" outlineLevel="1" x14ac:dyDescent="0.2"/>
    <row r="880" spans="1:40" hidden="1" outlineLevel="1" x14ac:dyDescent="0.2"/>
    <row r="881" spans="1:40" hidden="1" outlineLevel="1" x14ac:dyDescent="0.2"/>
    <row r="882" spans="1:40" collapsed="1" x14ac:dyDescent="0.2">
      <c r="A882" t="s">
        <v>395</v>
      </c>
      <c r="B882" t="s">
        <v>396</v>
      </c>
      <c r="C882" t="s">
        <v>397</v>
      </c>
      <c r="D882" t="s">
        <v>398</v>
      </c>
      <c r="E882" t="s">
        <v>53</v>
      </c>
      <c r="F882" t="s">
        <v>42</v>
      </c>
      <c r="G882">
        <v>22</v>
      </c>
      <c r="H882" t="s">
        <v>43</v>
      </c>
      <c r="I882">
        <v>23</v>
      </c>
      <c r="J882" t="s">
        <v>399</v>
      </c>
      <c r="L882" t="s">
        <v>45</v>
      </c>
      <c r="M882">
        <v>1</v>
      </c>
      <c r="N882">
        <v>1</v>
      </c>
      <c r="O882" s="1" t="s">
        <v>400</v>
      </c>
      <c r="P882" s="1" t="s">
        <v>400</v>
      </c>
      <c r="Q882" t="s">
        <v>47</v>
      </c>
      <c r="R882" t="s">
        <v>47</v>
      </c>
      <c r="S882">
        <v>6.668121786788106E-4</v>
      </c>
      <c r="T882">
        <v>2.3373748263111341E-5</v>
      </c>
      <c r="U882">
        <v>7.7598466305062175E-5</v>
      </c>
      <c r="V882">
        <v>1.5653707669116559E-4</v>
      </c>
      <c r="W882">
        <v>2.440305397612974E-4</v>
      </c>
      <c r="X882">
        <v>8.2235841546207666E-5</v>
      </c>
      <c r="Y882">
        <v>2.3984126984126979E-2</v>
      </c>
      <c r="Z882">
        <v>0.123</v>
      </c>
      <c r="AA882">
        <v>6.4000000000000001E-2</v>
      </c>
      <c r="AB882">
        <v>0.81299999999999994</v>
      </c>
      <c r="AC882">
        <v>0.97870000000000001</v>
      </c>
      <c r="AD882" t="s">
        <v>48</v>
      </c>
      <c r="AE882" t="s">
        <v>48</v>
      </c>
      <c r="AF882" t="s">
        <v>48</v>
      </c>
      <c r="AH882">
        <f t="shared" ref="AH882" si="98">SUM(AI882:AJ882)</f>
        <v>2</v>
      </c>
      <c r="AI882">
        <f>COUNTIF(L882:L896, "Comment")</f>
        <v>2</v>
      </c>
      <c r="AJ882">
        <f>COUNTIF(L882:L896, "Reply")</f>
        <v>0</v>
      </c>
      <c r="AK882">
        <f>COUNTIF(C883:C896, C882)</f>
        <v>0</v>
      </c>
      <c r="AM882">
        <f>AVERAGE(S882:S896)</f>
        <v>3.8975617887141806E-4</v>
      </c>
      <c r="AN882">
        <f>AVERAGE(Y882:Y896)</f>
        <v>0.12464972064972064</v>
      </c>
    </row>
    <row r="883" spans="1:40" hidden="1" outlineLevel="1" x14ac:dyDescent="0.2">
      <c r="A883" t="s">
        <v>2614</v>
      </c>
      <c r="B883" t="s">
        <v>2615</v>
      </c>
      <c r="C883" t="s">
        <v>2616</v>
      </c>
      <c r="J883" t="s">
        <v>2617</v>
      </c>
      <c r="K883" t="s">
        <v>395</v>
      </c>
      <c r="L883" t="s">
        <v>1233</v>
      </c>
      <c r="M883">
        <v>1</v>
      </c>
      <c r="P883" t="s">
        <v>2618</v>
      </c>
      <c r="Q883" t="s">
        <v>47</v>
      </c>
      <c r="S883">
        <v>2.3538278765045109E-4</v>
      </c>
      <c r="T883">
        <v>3.3771871130738869E-6</v>
      </c>
      <c r="U883">
        <v>1.862250974227209E-5</v>
      </c>
      <c r="V883">
        <v>4.549368895823136E-5</v>
      </c>
      <c r="W883">
        <v>1.0659035615390169E-4</v>
      </c>
      <c r="X883">
        <v>2.015902828134131E-5</v>
      </c>
      <c r="Y883">
        <v>0.15769230769230769</v>
      </c>
      <c r="Z883">
        <v>0.216</v>
      </c>
      <c r="AA883">
        <v>1.7000000000000001E-2</v>
      </c>
      <c r="AB883">
        <v>0.76700000000000002</v>
      </c>
      <c r="AC883">
        <v>0.97750000000000004</v>
      </c>
      <c r="AD883" t="s">
        <v>48</v>
      </c>
      <c r="AE883" t="s">
        <v>48</v>
      </c>
      <c r="AF883" t="s">
        <v>48</v>
      </c>
    </row>
    <row r="884" spans="1:40" hidden="1" outlineLevel="1" x14ac:dyDescent="0.2">
      <c r="A884" t="s">
        <v>2619</v>
      </c>
      <c r="B884" t="s">
        <v>2620</v>
      </c>
      <c r="C884" t="s">
        <v>1417</v>
      </c>
      <c r="J884" t="s">
        <v>2621</v>
      </c>
      <c r="K884" t="s">
        <v>395</v>
      </c>
      <c r="L884" t="s">
        <v>1233</v>
      </c>
      <c r="M884">
        <v>1</v>
      </c>
      <c r="P884" t="s">
        <v>2622</v>
      </c>
      <c r="Q884" t="s">
        <v>47</v>
      </c>
      <c r="S884">
        <v>2.6707357028499251E-4</v>
      </c>
      <c r="T884">
        <v>2.774756694634561E-6</v>
      </c>
      <c r="U884">
        <v>1.823658385546878E-5</v>
      </c>
      <c r="V884">
        <v>3.8768543163314462E-5</v>
      </c>
      <c r="W884">
        <v>1.3037821918260309E-4</v>
      </c>
      <c r="X884">
        <v>2.2124468159745451E-5</v>
      </c>
      <c r="Y884">
        <v>0.19227272727272729</v>
      </c>
      <c r="Z884">
        <v>0.13400000000000001</v>
      </c>
      <c r="AA884">
        <v>0</v>
      </c>
      <c r="AB884">
        <v>0.86599999999999999</v>
      </c>
      <c r="AC884">
        <v>0.83160000000000001</v>
      </c>
      <c r="AD884" t="s">
        <v>48</v>
      </c>
      <c r="AE884" t="s">
        <v>48</v>
      </c>
      <c r="AF884" t="s">
        <v>48</v>
      </c>
    </row>
    <row r="885" spans="1:40" hidden="1" outlineLevel="1" x14ac:dyDescent="0.2"/>
    <row r="886" spans="1:40" hidden="1" outlineLevel="1" x14ac:dyDescent="0.2"/>
    <row r="887" spans="1:40" hidden="1" outlineLevel="1" x14ac:dyDescent="0.2"/>
    <row r="888" spans="1:40" hidden="1" outlineLevel="1" x14ac:dyDescent="0.2"/>
    <row r="889" spans="1:40" hidden="1" outlineLevel="1" x14ac:dyDescent="0.2">
      <c r="P889" s="1"/>
      <c r="Q889" s="1"/>
    </row>
    <row r="890" spans="1:40" hidden="1" outlineLevel="1" x14ac:dyDescent="0.2"/>
    <row r="891" spans="1:40" hidden="1" outlineLevel="1" x14ac:dyDescent="0.2"/>
    <row r="892" spans="1:40" hidden="1" outlineLevel="1" x14ac:dyDescent="0.2"/>
    <row r="893" spans="1:40" hidden="1" outlineLevel="1" x14ac:dyDescent="0.2"/>
    <row r="894" spans="1:40" hidden="1" outlineLevel="1" x14ac:dyDescent="0.2"/>
    <row r="895" spans="1:40" hidden="1" outlineLevel="1" x14ac:dyDescent="0.2"/>
    <row r="896" spans="1:40" hidden="1" outlineLevel="1" x14ac:dyDescent="0.2"/>
    <row r="897" spans="1:40" collapsed="1" x14ac:dyDescent="0.2">
      <c r="A897" t="s">
        <v>401</v>
      </c>
      <c r="B897" t="s">
        <v>402</v>
      </c>
      <c r="C897" t="s">
        <v>403</v>
      </c>
      <c r="D897" t="s">
        <v>404</v>
      </c>
      <c r="E897" t="s">
        <v>130</v>
      </c>
      <c r="F897" t="s">
        <v>42</v>
      </c>
      <c r="G897">
        <v>23</v>
      </c>
      <c r="H897" t="s">
        <v>43</v>
      </c>
      <c r="I897">
        <v>22</v>
      </c>
      <c r="J897" t="s">
        <v>405</v>
      </c>
      <c r="L897" t="s">
        <v>45</v>
      </c>
      <c r="M897">
        <v>1</v>
      </c>
      <c r="N897">
        <v>1</v>
      </c>
      <c r="O897" s="1" t="s">
        <v>406</v>
      </c>
      <c r="P897" s="1" t="s">
        <v>406</v>
      </c>
      <c r="Q897" t="s">
        <v>47</v>
      </c>
      <c r="R897" t="s">
        <v>47</v>
      </c>
      <c r="S897">
        <v>5.5355712538585067E-4</v>
      </c>
      <c r="T897">
        <v>2.167876118619461E-6</v>
      </c>
      <c r="U897">
        <v>2.3747461455059241E-5</v>
      </c>
      <c r="V897">
        <v>3.9106704207370058E-5</v>
      </c>
      <c r="W897">
        <v>2.7620821492746472E-4</v>
      </c>
      <c r="X897">
        <v>2.493128158675972E-5</v>
      </c>
      <c r="Y897">
        <v>0.17833333333333329</v>
      </c>
      <c r="Z897">
        <v>0.182</v>
      </c>
      <c r="AA897">
        <v>1.2E-2</v>
      </c>
      <c r="AB897">
        <v>0.80600000000000005</v>
      </c>
      <c r="AC897">
        <v>0.98370000000000002</v>
      </c>
      <c r="AD897" t="s">
        <v>48</v>
      </c>
      <c r="AE897" t="s">
        <v>48</v>
      </c>
      <c r="AF897" t="s">
        <v>48</v>
      </c>
      <c r="AH897">
        <f t="shared" ref="AH897" si="99">SUM(AI897:AJ897)</f>
        <v>2</v>
      </c>
      <c r="AI897">
        <f>COUNTIF(L897:L911, "Comment")</f>
        <v>2</v>
      </c>
      <c r="AJ897">
        <f>COUNTIF(L897:L911, "Reply")</f>
        <v>0</v>
      </c>
      <c r="AK897">
        <f>COUNTIF(C898:C911, C897)</f>
        <v>0</v>
      </c>
      <c r="AM897">
        <f>AVERAGE(S897:S911)</f>
        <v>0.1995478919513213</v>
      </c>
      <c r="AN897">
        <f>AVERAGE(Y897:Y911)</f>
        <v>0.34277777777777779</v>
      </c>
    </row>
    <row r="898" spans="1:40" hidden="1" outlineLevel="1" x14ac:dyDescent="0.2">
      <c r="A898" t="s">
        <v>2623</v>
      </c>
      <c r="B898" t="s">
        <v>2624</v>
      </c>
      <c r="C898" t="s">
        <v>2625</v>
      </c>
      <c r="J898" t="s">
        <v>2626</v>
      </c>
      <c r="K898" t="s">
        <v>401</v>
      </c>
      <c r="L898" t="s">
        <v>1233</v>
      </c>
      <c r="M898">
        <v>1</v>
      </c>
      <c r="P898" t="s">
        <v>2627</v>
      </c>
      <c r="Q898" t="s">
        <v>47</v>
      </c>
      <c r="S898">
        <v>6.8615740165114403E-3</v>
      </c>
      <c r="T898">
        <v>2.298660092492355E-6</v>
      </c>
      <c r="U898">
        <v>6.1262340750545263E-5</v>
      </c>
      <c r="V898">
        <v>5.7844343245960772E-5</v>
      </c>
      <c r="W898">
        <v>4.2518931441009036E-3</v>
      </c>
      <c r="X898">
        <v>5.5907526984810829E-5</v>
      </c>
      <c r="Y898">
        <v>-0.15</v>
      </c>
      <c r="Z898">
        <v>0.14000000000000001</v>
      </c>
      <c r="AA898">
        <v>0.17199999999999999</v>
      </c>
      <c r="AB898">
        <v>0.68799999999999994</v>
      </c>
      <c r="AC898">
        <v>-0.29599999999999999</v>
      </c>
      <c r="AD898" t="s">
        <v>48</v>
      </c>
      <c r="AE898" t="s">
        <v>48</v>
      </c>
      <c r="AF898" t="s">
        <v>48</v>
      </c>
    </row>
    <row r="899" spans="1:40" hidden="1" outlineLevel="1" x14ac:dyDescent="0.2">
      <c r="A899" t="s">
        <v>2628</v>
      </c>
      <c r="B899" t="s">
        <v>2629</v>
      </c>
      <c r="C899" t="s">
        <v>2630</v>
      </c>
      <c r="J899" t="s">
        <v>2631</v>
      </c>
      <c r="K899" t="s">
        <v>401</v>
      </c>
      <c r="L899" t="s">
        <v>1233</v>
      </c>
      <c r="M899">
        <v>1</v>
      </c>
      <c r="P899" t="s">
        <v>2632</v>
      </c>
      <c r="Q899" t="s">
        <v>47</v>
      </c>
      <c r="S899">
        <v>0.59122854471206665</v>
      </c>
      <c r="T899">
        <v>2.0496525394264609E-5</v>
      </c>
      <c r="U899">
        <v>4.932983429171145E-4</v>
      </c>
      <c r="V899">
        <v>1.251179142855108E-3</v>
      </c>
      <c r="W899">
        <v>0.41616731882095342</v>
      </c>
      <c r="X899">
        <v>5.6892940774559966E-3</v>
      </c>
      <c r="Y899">
        <v>1</v>
      </c>
      <c r="Z899">
        <v>0.161</v>
      </c>
      <c r="AA899">
        <v>8.5999999999999993E-2</v>
      </c>
      <c r="AB899">
        <v>0.753</v>
      </c>
      <c r="AC899">
        <v>0.44040000000000001</v>
      </c>
      <c r="AD899" t="s">
        <v>48</v>
      </c>
      <c r="AE899" t="s">
        <v>48</v>
      </c>
      <c r="AF899" t="s">
        <v>48</v>
      </c>
    </row>
    <row r="900" spans="1:40" hidden="1" outlineLevel="1" x14ac:dyDescent="0.2"/>
    <row r="901" spans="1:40" hidden="1" outlineLevel="1" x14ac:dyDescent="0.2"/>
    <row r="902" spans="1:40" hidden="1" outlineLevel="1" x14ac:dyDescent="0.2"/>
    <row r="903" spans="1:40" hidden="1" outlineLevel="1" x14ac:dyDescent="0.2"/>
    <row r="904" spans="1:40" hidden="1" outlineLevel="1" x14ac:dyDescent="0.2"/>
    <row r="905" spans="1:40" hidden="1" outlineLevel="1" x14ac:dyDescent="0.2">
      <c r="P905" s="1"/>
      <c r="Q905" s="1"/>
    </row>
    <row r="906" spans="1:40" hidden="1" outlineLevel="1" x14ac:dyDescent="0.2"/>
    <row r="907" spans="1:40" hidden="1" outlineLevel="1" x14ac:dyDescent="0.2"/>
    <row r="908" spans="1:40" hidden="1" outlineLevel="1" x14ac:dyDescent="0.2"/>
    <row r="909" spans="1:40" hidden="1" outlineLevel="1" x14ac:dyDescent="0.2"/>
    <row r="910" spans="1:40" hidden="1" outlineLevel="1" x14ac:dyDescent="0.2"/>
    <row r="911" spans="1:40" hidden="1" outlineLevel="1" x14ac:dyDescent="0.2"/>
    <row r="912" spans="1:40" collapsed="1" x14ac:dyDescent="0.2">
      <c r="A912" t="s">
        <v>407</v>
      </c>
      <c r="B912" t="s">
        <v>408</v>
      </c>
      <c r="C912" t="s">
        <v>409</v>
      </c>
      <c r="D912" t="s">
        <v>410</v>
      </c>
      <c r="E912" t="s">
        <v>67</v>
      </c>
      <c r="F912" t="s">
        <v>43</v>
      </c>
      <c r="G912">
        <v>20</v>
      </c>
      <c r="H912" t="s">
        <v>42</v>
      </c>
      <c r="I912">
        <v>19</v>
      </c>
      <c r="J912" t="s">
        <v>411</v>
      </c>
      <c r="L912" t="s">
        <v>45</v>
      </c>
      <c r="M912">
        <v>0</v>
      </c>
      <c r="N912">
        <v>0.5</v>
      </c>
      <c r="O912" s="1" t="s">
        <v>412</v>
      </c>
      <c r="P912" s="1" t="s">
        <v>412</v>
      </c>
      <c r="Q912" t="s">
        <v>47</v>
      </c>
      <c r="R912" t="s">
        <v>47</v>
      </c>
      <c r="S912">
        <v>4.8052417696453631E-4</v>
      </c>
      <c r="T912">
        <v>4.0524364521843381E-6</v>
      </c>
      <c r="U912">
        <v>2.295896956638899E-5</v>
      </c>
      <c r="V912">
        <v>4.6777102397754788E-5</v>
      </c>
      <c r="W912">
        <v>1.7808510165195909E-4</v>
      </c>
      <c r="X912">
        <v>2.7419739126344211E-5</v>
      </c>
      <c r="Y912">
        <v>3.9611678004535147E-2</v>
      </c>
      <c r="Z912">
        <v>0.159</v>
      </c>
      <c r="AA912">
        <v>0.16</v>
      </c>
      <c r="AB912">
        <v>0.68100000000000005</v>
      </c>
      <c r="AC912">
        <v>-0.52959999999999996</v>
      </c>
      <c r="AD912" t="s">
        <v>48</v>
      </c>
      <c r="AE912" t="s">
        <v>48</v>
      </c>
      <c r="AF912" t="s">
        <v>48</v>
      </c>
      <c r="AH912">
        <f t="shared" ref="AH912" si="100">SUM(AI912:AJ912)</f>
        <v>8</v>
      </c>
      <c r="AI912">
        <f>COUNTIF(L912:L926, "Comment")</f>
        <v>4</v>
      </c>
      <c r="AJ912">
        <f>COUNTIF(L912:L926, "Reply")</f>
        <v>4</v>
      </c>
      <c r="AK912">
        <f>COUNTIF(C913:C926, C912)</f>
        <v>0</v>
      </c>
      <c r="AM912">
        <f>AVERAGE(S912:S926)</f>
        <v>9.5513623130197331E-2</v>
      </c>
      <c r="AN912">
        <f>AVERAGE(Y912:Y926)</f>
        <v>5.9470742000503903E-2</v>
      </c>
    </row>
    <row r="913" spans="1:40" hidden="1" outlineLevel="1" x14ac:dyDescent="0.2">
      <c r="A913" t="s">
        <v>2633</v>
      </c>
      <c r="B913" t="s">
        <v>2634</v>
      </c>
      <c r="C913" t="s">
        <v>1329</v>
      </c>
      <c r="J913" t="s">
        <v>2635</v>
      </c>
      <c r="K913" t="s">
        <v>407</v>
      </c>
      <c r="L913" t="s">
        <v>1233</v>
      </c>
      <c r="M913">
        <v>2</v>
      </c>
      <c r="P913" t="s">
        <v>2636</v>
      </c>
      <c r="Q913" t="s">
        <v>47</v>
      </c>
      <c r="S913">
        <v>7.6546438504010439E-4</v>
      </c>
      <c r="T913">
        <v>2.0547856820485322E-6</v>
      </c>
      <c r="U913">
        <v>2.9100197934894819E-5</v>
      </c>
      <c r="V913">
        <v>7.1521106292493641E-5</v>
      </c>
      <c r="W913">
        <v>2.5094000739045441E-4</v>
      </c>
      <c r="X913">
        <v>3.5332286643097177E-5</v>
      </c>
      <c r="Y913">
        <v>9.6666666666666679E-2</v>
      </c>
      <c r="Z913">
        <v>5.0999999999999997E-2</v>
      </c>
      <c r="AA913">
        <v>0.13800000000000001</v>
      </c>
      <c r="AB913">
        <v>0.81200000000000006</v>
      </c>
      <c r="AC913">
        <v>-0.67659999999999998</v>
      </c>
      <c r="AD913" t="s">
        <v>48</v>
      </c>
      <c r="AE913" t="s">
        <v>48</v>
      </c>
      <c r="AF913" t="s">
        <v>48</v>
      </c>
    </row>
    <row r="914" spans="1:40" hidden="1" outlineLevel="1" x14ac:dyDescent="0.2">
      <c r="A914" t="s">
        <v>2637</v>
      </c>
      <c r="B914" t="s">
        <v>2638</v>
      </c>
      <c r="C914" t="s">
        <v>2639</v>
      </c>
      <c r="J914" t="s">
        <v>2640</v>
      </c>
      <c r="K914" t="s">
        <v>407</v>
      </c>
      <c r="L914" t="s">
        <v>1233</v>
      </c>
      <c r="M914">
        <v>2</v>
      </c>
      <c r="P914" t="s">
        <v>2641</v>
      </c>
      <c r="Q914" t="s">
        <v>47</v>
      </c>
      <c r="S914">
        <v>4.0197696536779397E-2</v>
      </c>
      <c r="T914">
        <v>2.899789251387119E-5</v>
      </c>
      <c r="U914">
        <v>7.4701849371194839E-4</v>
      </c>
      <c r="V914">
        <v>2.103613223880529E-3</v>
      </c>
      <c r="W914">
        <v>8.939702995121479E-3</v>
      </c>
      <c r="X914">
        <v>1.5131082618609071E-3</v>
      </c>
      <c r="Y914">
        <v>-0.15</v>
      </c>
      <c r="Z914">
        <v>0.193</v>
      </c>
      <c r="AA914">
        <v>0</v>
      </c>
      <c r="AB914">
        <v>0.80700000000000005</v>
      </c>
      <c r="AC914">
        <v>0.47670000000000001</v>
      </c>
      <c r="AD914" t="s">
        <v>48</v>
      </c>
      <c r="AE914" t="s">
        <v>48</v>
      </c>
      <c r="AF914" t="s">
        <v>48</v>
      </c>
    </row>
    <row r="915" spans="1:40" hidden="1" outlineLevel="1" x14ac:dyDescent="0.2">
      <c r="A915" t="s">
        <v>2642</v>
      </c>
      <c r="B915" t="s">
        <v>2643</v>
      </c>
      <c r="C915" t="s">
        <v>1267</v>
      </c>
      <c r="J915" t="s">
        <v>2644</v>
      </c>
      <c r="K915" t="s">
        <v>407</v>
      </c>
      <c r="L915" t="s">
        <v>1233</v>
      </c>
      <c r="M915">
        <v>1</v>
      </c>
      <c r="P915" t="s">
        <v>2645</v>
      </c>
      <c r="Q915" t="s">
        <v>47</v>
      </c>
      <c r="S915">
        <v>0.67707931995391846</v>
      </c>
      <c r="T915">
        <v>4.7766618081368513E-5</v>
      </c>
      <c r="U915">
        <v>0.50253695249557495</v>
      </c>
      <c r="V915">
        <v>3.631903557106853E-3</v>
      </c>
      <c r="W915">
        <v>0.17031183838844299</v>
      </c>
      <c r="X915">
        <v>5.953196668997407E-4</v>
      </c>
      <c r="Y915">
        <v>-0.18437500000000001</v>
      </c>
      <c r="Z915">
        <v>4.2999999999999997E-2</v>
      </c>
      <c r="AA915">
        <v>0.23799999999999999</v>
      </c>
      <c r="AB915">
        <v>0.71899999999999997</v>
      </c>
      <c r="AC915">
        <v>-0.95489999999999997</v>
      </c>
      <c r="AD915" t="s">
        <v>48</v>
      </c>
      <c r="AE915" t="s">
        <v>48</v>
      </c>
      <c r="AF915" t="s">
        <v>48</v>
      </c>
    </row>
    <row r="916" spans="1:40" hidden="1" outlineLevel="1" x14ac:dyDescent="0.2">
      <c r="A916" t="s">
        <v>2646</v>
      </c>
      <c r="B916" t="s">
        <v>2647</v>
      </c>
      <c r="C916" t="s">
        <v>2648</v>
      </c>
      <c r="J916" t="s">
        <v>2649</v>
      </c>
      <c r="K916" t="s">
        <v>407</v>
      </c>
      <c r="L916" t="s">
        <v>1233</v>
      </c>
      <c r="M916">
        <v>1</v>
      </c>
      <c r="P916" t="s">
        <v>2650</v>
      </c>
      <c r="Q916" t="s">
        <v>47</v>
      </c>
      <c r="S916">
        <v>4.0193923632614309E-4</v>
      </c>
      <c r="T916">
        <v>2.1928531168669001E-6</v>
      </c>
      <c r="U916">
        <v>2.0321262127254162E-5</v>
      </c>
      <c r="V916">
        <v>9.4692055427003652E-5</v>
      </c>
      <c r="W916">
        <v>1.486991823185235E-4</v>
      </c>
      <c r="X916">
        <v>2.334917371626943E-5</v>
      </c>
      <c r="Y916">
        <v>0</v>
      </c>
      <c r="Z916">
        <v>0.2</v>
      </c>
      <c r="AA916">
        <v>0</v>
      </c>
      <c r="AB916">
        <v>0.8</v>
      </c>
      <c r="AC916">
        <v>0.36120000000000002</v>
      </c>
      <c r="AD916" t="s">
        <v>48</v>
      </c>
      <c r="AE916" t="s">
        <v>48</v>
      </c>
      <c r="AF916" t="s">
        <v>48</v>
      </c>
    </row>
    <row r="917" spans="1:40" hidden="1" outlineLevel="1" x14ac:dyDescent="0.2">
      <c r="A917" t="s">
        <v>2651</v>
      </c>
      <c r="B917" t="s">
        <v>2652</v>
      </c>
      <c r="C917" t="s">
        <v>2639</v>
      </c>
      <c r="J917" t="s">
        <v>2653</v>
      </c>
      <c r="K917" t="s">
        <v>2642</v>
      </c>
      <c r="L917" t="s">
        <v>1263</v>
      </c>
      <c r="M917">
        <v>1</v>
      </c>
      <c r="P917" t="s">
        <v>2654</v>
      </c>
      <c r="Q917" t="s">
        <v>47</v>
      </c>
      <c r="S917">
        <v>7.402520626783371E-2</v>
      </c>
      <c r="T917">
        <v>1.153593166236533E-5</v>
      </c>
      <c r="U917">
        <v>5.1452853949740529E-4</v>
      </c>
      <c r="V917">
        <v>1.1513666249811649E-3</v>
      </c>
      <c r="W917">
        <v>1.5566743910312651E-2</v>
      </c>
      <c r="X917">
        <v>7.6289562275633216E-4</v>
      </c>
      <c r="Y917">
        <v>-1.6666666666666659E-2</v>
      </c>
      <c r="Z917">
        <v>0.315</v>
      </c>
      <c r="AA917">
        <v>0.126</v>
      </c>
      <c r="AB917">
        <v>0.55900000000000005</v>
      </c>
      <c r="AC917">
        <v>0.65949999999999998</v>
      </c>
      <c r="AD917" t="s">
        <v>48</v>
      </c>
      <c r="AE917" t="s">
        <v>48</v>
      </c>
      <c r="AF917" t="s">
        <v>48</v>
      </c>
    </row>
    <row r="918" spans="1:40" hidden="1" outlineLevel="1" x14ac:dyDescent="0.2">
      <c r="A918" t="s">
        <v>2655</v>
      </c>
      <c r="B918" t="s">
        <v>2656</v>
      </c>
      <c r="C918" t="s">
        <v>1267</v>
      </c>
      <c r="J918" t="s">
        <v>2657</v>
      </c>
      <c r="K918" t="s">
        <v>2651</v>
      </c>
      <c r="L918" t="s">
        <v>1263</v>
      </c>
      <c r="M918">
        <v>1</v>
      </c>
      <c r="P918" t="s">
        <v>2658</v>
      </c>
      <c r="Q918" t="s">
        <v>47</v>
      </c>
      <c r="S918">
        <v>3.2031780574470758E-4</v>
      </c>
      <c r="T918">
        <v>2.2725603230355769E-6</v>
      </c>
      <c r="U918">
        <v>1.736713238642551E-5</v>
      </c>
      <c r="V918">
        <v>4.1953968320740387E-5</v>
      </c>
      <c r="W918">
        <v>1.5930773224681621E-4</v>
      </c>
      <c r="X918">
        <v>1.7202215531142429E-5</v>
      </c>
      <c r="Y918">
        <v>0.375</v>
      </c>
      <c r="Z918">
        <v>0.53500000000000003</v>
      </c>
      <c r="AA918">
        <v>0</v>
      </c>
      <c r="AB918">
        <v>0.46500000000000002</v>
      </c>
      <c r="AC918">
        <v>0.55740000000000001</v>
      </c>
      <c r="AD918" t="s">
        <v>48</v>
      </c>
      <c r="AE918" t="s">
        <v>48</v>
      </c>
      <c r="AF918" t="s">
        <v>48</v>
      </c>
    </row>
    <row r="919" spans="1:40" hidden="1" outlineLevel="1" x14ac:dyDescent="0.2">
      <c r="A919" t="s">
        <v>2659</v>
      </c>
      <c r="B919" t="s">
        <v>2660</v>
      </c>
      <c r="C919" t="s">
        <v>2639</v>
      </c>
      <c r="J919" t="s">
        <v>2661</v>
      </c>
      <c r="K919" t="s">
        <v>2655</v>
      </c>
      <c r="L919" t="s">
        <v>1263</v>
      </c>
      <c r="M919">
        <v>0</v>
      </c>
      <c r="P919" t="s">
        <v>2662</v>
      </c>
      <c r="Q919" t="s">
        <v>47</v>
      </c>
      <c r="S919">
        <v>6.5808951854705811E-2</v>
      </c>
      <c r="T919">
        <v>1.452148444514023E-5</v>
      </c>
      <c r="U919">
        <v>3.3870356855914002E-4</v>
      </c>
      <c r="V919">
        <v>1.61272194236517E-3</v>
      </c>
      <c r="W919">
        <v>1.1748236604034901E-2</v>
      </c>
      <c r="X919">
        <v>1.556375995278358E-3</v>
      </c>
      <c r="Y919">
        <v>0</v>
      </c>
      <c r="Z919">
        <v>0.312</v>
      </c>
      <c r="AA919">
        <v>0.28799999999999998</v>
      </c>
      <c r="AB919">
        <v>0.4</v>
      </c>
      <c r="AC919">
        <v>-0.1779</v>
      </c>
      <c r="AD919" t="s">
        <v>48</v>
      </c>
      <c r="AE919" t="s">
        <v>48</v>
      </c>
      <c r="AF919" t="s">
        <v>48</v>
      </c>
    </row>
    <row r="920" spans="1:40" hidden="1" outlineLevel="1" x14ac:dyDescent="0.2">
      <c r="A920" t="s">
        <v>2663</v>
      </c>
      <c r="B920" t="s">
        <v>2664</v>
      </c>
      <c r="C920" t="s">
        <v>1267</v>
      </c>
      <c r="J920" t="s">
        <v>2665</v>
      </c>
      <c r="K920" t="s">
        <v>2659</v>
      </c>
      <c r="L920" t="s">
        <v>1263</v>
      </c>
      <c r="M920">
        <v>1</v>
      </c>
      <c r="P920" t="s">
        <v>2666</v>
      </c>
      <c r="Q920" t="s">
        <v>47</v>
      </c>
      <c r="S920">
        <v>5.4318795446306467E-4</v>
      </c>
      <c r="T920">
        <v>1.685117695160443E-6</v>
      </c>
      <c r="U920">
        <v>2.060802944470197E-5</v>
      </c>
      <c r="V920">
        <v>3.6564251786330708E-5</v>
      </c>
      <c r="W920">
        <v>3.1660529202781618E-4</v>
      </c>
      <c r="X920">
        <v>2.1587617084151131E-5</v>
      </c>
      <c r="Y920">
        <v>0.375</v>
      </c>
      <c r="Z920">
        <v>0.33300000000000002</v>
      </c>
      <c r="AA920">
        <v>0</v>
      </c>
      <c r="AB920">
        <v>0.66700000000000004</v>
      </c>
      <c r="AC920">
        <v>0.5423</v>
      </c>
      <c r="AD920" t="s">
        <v>48</v>
      </c>
      <c r="AE920" t="s">
        <v>48</v>
      </c>
      <c r="AF920" t="s">
        <v>48</v>
      </c>
    </row>
    <row r="921" spans="1:40" hidden="1" outlineLevel="1" x14ac:dyDescent="0.2">
      <c r="P921" s="1"/>
      <c r="Q921" s="1"/>
    </row>
    <row r="922" spans="1:40" hidden="1" outlineLevel="1" x14ac:dyDescent="0.2"/>
    <row r="923" spans="1:40" hidden="1" outlineLevel="1" x14ac:dyDescent="0.2"/>
    <row r="924" spans="1:40" hidden="1" outlineLevel="1" x14ac:dyDescent="0.2"/>
    <row r="925" spans="1:40" hidden="1" outlineLevel="1" x14ac:dyDescent="0.2"/>
    <row r="926" spans="1:40" hidden="1" outlineLevel="1" x14ac:dyDescent="0.2"/>
    <row r="927" spans="1:40" collapsed="1" x14ac:dyDescent="0.2">
      <c r="A927" t="s">
        <v>413</v>
      </c>
      <c r="B927" t="s">
        <v>414</v>
      </c>
      <c r="C927" t="s">
        <v>415</v>
      </c>
      <c r="D927" t="s">
        <v>416</v>
      </c>
      <c r="E927" t="s">
        <v>60</v>
      </c>
      <c r="F927" t="s">
        <v>42</v>
      </c>
      <c r="G927">
        <v>25</v>
      </c>
      <c r="H927" t="s">
        <v>43</v>
      </c>
      <c r="I927">
        <v>26</v>
      </c>
      <c r="J927" t="s">
        <v>417</v>
      </c>
      <c r="L927" t="s">
        <v>45</v>
      </c>
      <c r="M927">
        <v>2</v>
      </c>
      <c r="N927">
        <v>1</v>
      </c>
      <c r="O927" s="1" t="s">
        <v>418</v>
      </c>
      <c r="P927" s="1" t="s">
        <v>418</v>
      </c>
      <c r="Q927" t="s">
        <v>47</v>
      </c>
      <c r="R927" t="s">
        <v>47</v>
      </c>
      <c r="S927">
        <v>1.8757301149889829E-3</v>
      </c>
      <c r="T927">
        <v>1.6817857613204978E-5</v>
      </c>
      <c r="U927">
        <v>2.8652636683546012E-4</v>
      </c>
      <c r="V927">
        <v>1.0241708514513451E-4</v>
      </c>
      <c r="W927">
        <v>1.97325338376686E-4</v>
      </c>
      <c r="X927">
        <v>2.3571697238367051E-4</v>
      </c>
      <c r="Y927">
        <v>0.2268578643578644</v>
      </c>
      <c r="Z927">
        <v>0.13</v>
      </c>
      <c r="AA927">
        <v>2.5999999999999999E-2</v>
      </c>
      <c r="AB927">
        <v>0.84399999999999997</v>
      </c>
      <c r="AC927">
        <v>0.98140000000000005</v>
      </c>
      <c r="AD927" t="s">
        <v>48</v>
      </c>
      <c r="AE927" t="s">
        <v>48</v>
      </c>
      <c r="AF927" t="s">
        <v>48</v>
      </c>
      <c r="AH927">
        <f t="shared" ref="AH927" si="101">SUM(AI927:AJ927)</f>
        <v>2</v>
      </c>
      <c r="AI927">
        <f>COUNTIF(L927:L941, "Comment")</f>
        <v>2</v>
      </c>
      <c r="AJ927">
        <f>COUNTIF(L927:L941, "Reply")</f>
        <v>0</v>
      </c>
      <c r="AK927">
        <f>COUNTIF(C928:C941, C927)</f>
        <v>0</v>
      </c>
      <c r="AM927">
        <f>AVERAGE(S927:S941)</f>
        <v>6.2850779650034383E-3</v>
      </c>
      <c r="AN927">
        <f>AVERAGE(Y927:Y941)</f>
        <v>0.14141818619091348</v>
      </c>
    </row>
    <row r="928" spans="1:40" hidden="1" outlineLevel="1" x14ac:dyDescent="0.2">
      <c r="A928" t="s">
        <v>2667</v>
      </c>
      <c r="B928" t="s">
        <v>2668</v>
      </c>
      <c r="C928" t="s">
        <v>2669</v>
      </c>
      <c r="J928" t="s">
        <v>2670</v>
      </c>
      <c r="K928" t="s">
        <v>413</v>
      </c>
      <c r="L928" t="s">
        <v>1233</v>
      </c>
      <c r="M928">
        <v>1</v>
      </c>
      <c r="P928" t="s">
        <v>2671</v>
      </c>
      <c r="Q928" t="s">
        <v>47</v>
      </c>
      <c r="S928">
        <v>2.320905769011006E-4</v>
      </c>
      <c r="T928">
        <v>3.5877728805644442E-6</v>
      </c>
      <c r="U928">
        <v>1.9672364942380231E-5</v>
      </c>
      <c r="V928">
        <v>4.2889936594292521E-5</v>
      </c>
      <c r="W928">
        <v>1.0902106441790239E-4</v>
      </c>
      <c r="X928">
        <v>2.095997660944704E-5</v>
      </c>
      <c r="Y928">
        <v>0.1964876033057851</v>
      </c>
      <c r="Z928">
        <v>0.129</v>
      </c>
      <c r="AA928">
        <v>0.107</v>
      </c>
      <c r="AB928">
        <v>0.76400000000000001</v>
      </c>
      <c r="AC928">
        <v>0.57869999999999999</v>
      </c>
      <c r="AD928" t="s">
        <v>48</v>
      </c>
      <c r="AE928" t="s">
        <v>48</v>
      </c>
      <c r="AF928" t="s">
        <v>48</v>
      </c>
    </row>
    <row r="929" spans="1:40" hidden="1" outlineLevel="1" x14ac:dyDescent="0.2">
      <c r="A929" t="s">
        <v>2672</v>
      </c>
      <c r="B929" t="s">
        <v>2673</v>
      </c>
      <c r="C929" t="s">
        <v>2674</v>
      </c>
      <c r="J929" t="s">
        <v>2675</v>
      </c>
      <c r="K929" t="s">
        <v>413</v>
      </c>
      <c r="L929" t="s">
        <v>1233</v>
      </c>
      <c r="M929">
        <v>1</v>
      </c>
      <c r="P929" t="s">
        <v>2676</v>
      </c>
      <c r="Q929" t="s">
        <v>47</v>
      </c>
      <c r="S929">
        <v>1.6747413203120232E-2</v>
      </c>
      <c r="T929">
        <v>1.6414591300417669E-5</v>
      </c>
      <c r="U929">
        <v>2.7216473245061929E-4</v>
      </c>
      <c r="V929">
        <v>1.2599394540302461E-4</v>
      </c>
      <c r="W929">
        <v>3.4238083753734831E-3</v>
      </c>
      <c r="X929">
        <v>3.9400062523782253E-3</v>
      </c>
      <c r="Y929">
        <v>9.0909090909091494E-4</v>
      </c>
      <c r="Z929">
        <v>0.06</v>
      </c>
      <c r="AA929">
        <v>0.13100000000000001</v>
      </c>
      <c r="AB929">
        <v>0.80800000000000005</v>
      </c>
      <c r="AC929">
        <v>-0.79520000000000002</v>
      </c>
      <c r="AD929" t="s">
        <v>48</v>
      </c>
      <c r="AE929" t="s">
        <v>48</v>
      </c>
      <c r="AF929" t="s">
        <v>48</v>
      </c>
    </row>
    <row r="930" spans="1:40" hidden="1" outlineLevel="1" x14ac:dyDescent="0.2"/>
    <row r="931" spans="1:40" hidden="1" outlineLevel="1" x14ac:dyDescent="0.2"/>
    <row r="932" spans="1:40" hidden="1" outlineLevel="1" x14ac:dyDescent="0.2"/>
    <row r="933" spans="1:40" hidden="1" outlineLevel="1" x14ac:dyDescent="0.2"/>
    <row r="934" spans="1:40" hidden="1" outlineLevel="1" x14ac:dyDescent="0.2"/>
    <row r="935" spans="1:40" hidden="1" outlineLevel="1" x14ac:dyDescent="0.2"/>
    <row r="936" spans="1:40" hidden="1" outlineLevel="1" x14ac:dyDescent="0.2"/>
    <row r="937" spans="1:40" hidden="1" outlineLevel="1" x14ac:dyDescent="0.2"/>
    <row r="938" spans="1:40" hidden="1" outlineLevel="1" x14ac:dyDescent="0.2"/>
    <row r="939" spans="1:40" hidden="1" outlineLevel="1" x14ac:dyDescent="0.2"/>
    <row r="940" spans="1:40" hidden="1" outlineLevel="1" x14ac:dyDescent="0.2"/>
    <row r="941" spans="1:40" hidden="1" outlineLevel="1" x14ac:dyDescent="0.2"/>
    <row r="942" spans="1:40" collapsed="1" x14ac:dyDescent="0.2">
      <c r="A942" t="s">
        <v>419</v>
      </c>
      <c r="B942" t="s">
        <v>420</v>
      </c>
      <c r="C942" t="s">
        <v>421</v>
      </c>
      <c r="D942" t="s">
        <v>422</v>
      </c>
      <c r="E942" t="s">
        <v>130</v>
      </c>
      <c r="F942" t="s">
        <v>42</v>
      </c>
      <c r="G942">
        <v>30</v>
      </c>
      <c r="H942" t="s">
        <v>43</v>
      </c>
      <c r="I942">
        <v>32</v>
      </c>
      <c r="J942" t="s">
        <v>423</v>
      </c>
      <c r="L942" t="s">
        <v>45</v>
      </c>
      <c r="M942">
        <v>4</v>
      </c>
      <c r="N942">
        <v>1</v>
      </c>
      <c r="O942" s="1" t="s">
        <v>424</v>
      </c>
      <c r="P942" s="1" t="s">
        <v>424</v>
      </c>
      <c r="Q942" t="s">
        <v>47</v>
      </c>
      <c r="R942" t="s">
        <v>47</v>
      </c>
      <c r="S942">
        <v>4.1702007874846458E-3</v>
      </c>
      <c r="T942">
        <v>1.397576124873012E-5</v>
      </c>
      <c r="U942">
        <v>3.2176767126657069E-4</v>
      </c>
      <c r="V942">
        <v>1.7744000069797039E-4</v>
      </c>
      <c r="W942">
        <v>3.2552549964748318E-4</v>
      </c>
      <c r="X942">
        <v>1.3701322313863779E-4</v>
      </c>
      <c r="Y942">
        <v>0.1537037037037037</v>
      </c>
      <c r="Z942">
        <v>0.21299999999999999</v>
      </c>
      <c r="AA942">
        <v>1.4E-2</v>
      </c>
      <c r="AB942">
        <v>0.77300000000000002</v>
      </c>
      <c r="AC942">
        <v>0.99480000000000002</v>
      </c>
      <c r="AD942" t="s">
        <v>48</v>
      </c>
      <c r="AE942" t="s">
        <v>48</v>
      </c>
      <c r="AF942" t="s">
        <v>48</v>
      </c>
      <c r="AH942">
        <f t="shared" ref="AH942" si="102">SUM(AI942:AJ942)</f>
        <v>13</v>
      </c>
      <c r="AI942">
        <f>COUNTIF(L942:L956, "Comment")</f>
        <v>3</v>
      </c>
      <c r="AJ942">
        <f>COUNTIF(L942:L956, "Reply")</f>
        <v>10</v>
      </c>
      <c r="AK942">
        <f>COUNTIF(C943:C956, C942)</f>
        <v>6</v>
      </c>
      <c r="AM942">
        <f>AVERAGE(S942:S956)</f>
        <v>2.7143770566908643E-3</v>
      </c>
      <c r="AN942">
        <f>AVERAGE(Y942:Y956)</f>
        <v>0.19717500022951154</v>
      </c>
    </row>
    <row r="943" spans="1:40" hidden="1" outlineLevel="1" x14ac:dyDescent="0.2">
      <c r="A943" t="s">
        <v>2677</v>
      </c>
      <c r="B943" t="s">
        <v>2678</v>
      </c>
      <c r="C943" t="s">
        <v>2669</v>
      </c>
      <c r="J943" t="s">
        <v>2679</v>
      </c>
      <c r="K943" t="s">
        <v>419</v>
      </c>
      <c r="L943" t="s">
        <v>1233</v>
      </c>
      <c r="M943">
        <v>3</v>
      </c>
      <c r="P943" s="1" t="s">
        <v>2680</v>
      </c>
      <c r="Q943" s="1" t="s">
        <v>47</v>
      </c>
      <c r="S943">
        <v>3.7124790833331639E-4</v>
      </c>
      <c r="T943">
        <v>2.474851953593316E-6</v>
      </c>
      <c r="U943">
        <v>1.7309081158600751E-5</v>
      </c>
      <c r="V943">
        <v>4.7606863518012688E-5</v>
      </c>
      <c r="W943">
        <v>1.5821987472008911E-4</v>
      </c>
      <c r="X943">
        <v>3.6676770832855248E-5</v>
      </c>
      <c r="Y943">
        <v>0.26190476190476192</v>
      </c>
      <c r="Z943">
        <v>0.104</v>
      </c>
      <c r="AA943">
        <v>3.5999999999999997E-2</v>
      </c>
      <c r="AB943">
        <v>0.86</v>
      </c>
      <c r="AC943">
        <v>0.58289999999999997</v>
      </c>
      <c r="AD943" t="s">
        <v>48</v>
      </c>
      <c r="AE943" t="s">
        <v>48</v>
      </c>
      <c r="AF943" t="s">
        <v>48</v>
      </c>
    </row>
    <row r="944" spans="1:40" hidden="1" outlineLevel="1" x14ac:dyDescent="0.2">
      <c r="A944" t="s">
        <v>2681</v>
      </c>
      <c r="B944" t="s">
        <v>2682</v>
      </c>
      <c r="C944" t="s">
        <v>2683</v>
      </c>
      <c r="J944" t="s">
        <v>2684</v>
      </c>
      <c r="K944" t="s">
        <v>419</v>
      </c>
      <c r="L944" t="s">
        <v>1233</v>
      </c>
      <c r="M944">
        <v>3</v>
      </c>
      <c r="P944" t="s">
        <v>2685</v>
      </c>
      <c r="Q944" t="s">
        <v>47</v>
      </c>
      <c r="S944">
        <v>7.2894259355962276E-3</v>
      </c>
      <c r="T944">
        <v>2.1167237719055269E-5</v>
      </c>
      <c r="U944">
        <v>2.2005091886967421E-4</v>
      </c>
      <c r="V944">
        <v>2.2445296053774649E-4</v>
      </c>
      <c r="W944">
        <v>5.1635544514283538E-4</v>
      </c>
      <c r="X944">
        <v>1.9242622656747701E-3</v>
      </c>
      <c r="Y944">
        <v>4.1666666666666713E-2</v>
      </c>
      <c r="Z944">
        <v>0.17699999999999999</v>
      </c>
      <c r="AA944">
        <v>0.14899999999999999</v>
      </c>
      <c r="AB944">
        <v>0.67400000000000004</v>
      </c>
      <c r="AC944">
        <v>0.79410000000000003</v>
      </c>
      <c r="AD944" t="s">
        <v>48</v>
      </c>
      <c r="AE944" t="s">
        <v>48</v>
      </c>
      <c r="AF944" t="s">
        <v>48</v>
      </c>
    </row>
    <row r="945" spans="1:40" hidden="1" outlineLevel="1" x14ac:dyDescent="0.2">
      <c r="A945" t="s">
        <v>2686</v>
      </c>
      <c r="B945" t="s">
        <v>2687</v>
      </c>
      <c r="C945" t="s">
        <v>2688</v>
      </c>
      <c r="J945" t="s">
        <v>2689</v>
      </c>
      <c r="K945" t="s">
        <v>419</v>
      </c>
      <c r="L945" t="s">
        <v>1233</v>
      </c>
      <c r="M945">
        <v>2</v>
      </c>
      <c r="P945" t="s">
        <v>2690</v>
      </c>
      <c r="Q945" t="s">
        <v>47</v>
      </c>
      <c r="S945">
        <v>2.6233811513520783E-4</v>
      </c>
      <c r="T945">
        <v>2.8768574793502921E-6</v>
      </c>
      <c r="U945">
        <v>1.8418002582620829E-5</v>
      </c>
      <c r="V945">
        <v>4.177419759798795E-5</v>
      </c>
      <c r="W945">
        <v>1.2355080980341879E-4</v>
      </c>
      <c r="X945">
        <v>2.1724625185015611E-5</v>
      </c>
      <c r="Y945">
        <v>0.20833333333333329</v>
      </c>
      <c r="Z945">
        <v>0.20399999999999999</v>
      </c>
      <c r="AA945">
        <v>3.3000000000000002E-2</v>
      </c>
      <c r="AB945">
        <v>0.76300000000000001</v>
      </c>
      <c r="AC945">
        <v>0.93959999999999999</v>
      </c>
      <c r="AD945" t="s">
        <v>48</v>
      </c>
      <c r="AE945" t="s">
        <v>48</v>
      </c>
      <c r="AF945" t="s">
        <v>48</v>
      </c>
    </row>
    <row r="946" spans="1:40" hidden="1" outlineLevel="1" x14ac:dyDescent="0.2">
      <c r="A946" t="s">
        <v>2691</v>
      </c>
      <c r="B946" t="s">
        <v>2692</v>
      </c>
      <c r="C946" t="s">
        <v>421</v>
      </c>
      <c r="J946" t="s">
        <v>2693</v>
      </c>
      <c r="K946" t="s">
        <v>2677</v>
      </c>
      <c r="L946" t="s">
        <v>1263</v>
      </c>
      <c r="M946">
        <v>1</v>
      </c>
      <c r="P946" t="s">
        <v>2694</v>
      </c>
      <c r="Q946" t="s">
        <v>47</v>
      </c>
      <c r="S946">
        <v>2.3232961539179091E-3</v>
      </c>
      <c r="T946">
        <v>2.8701053906843299E-6</v>
      </c>
      <c r="U946">
        <v>6.6071865148842335E-5</v>
      </c>
      <c r="V946">
        <v>5.8541219914332032E-5</v>
      </c>
      <c r="W946">
        <v>1.293873181566596E-3</v>
      </c>
      <c r="X946">
        <v>5.9981721278745681E-5</v>
      </c>
      <c r="Y946">
        <v>0.25</v>
      </c>
      <c r="Z946">
        <v>0.182</v>
      </c>
      <c r="AA946">
        <v>0.09</v>
      </c>
      <c r="AB946">
        <v>0.72799999999999998</v>
      </c>
      <c r="AC946">
        <v>0.62890000000000001</v>
      </c>
      <c r="AD946" t="s">
        <v>48</v>
      </c>
      <c r="AE946" t="s">
        <v>48</v>
      </c>
      <c r="AF946" t="s">
        <v>48</v>
      </c>
    </row>
    <row r="947" spans="1:40" hidden="1" outlineLevel="1" x14ac:dyDescent="0.2">
      <c r="A947" t="s">
        <v>2695</v>
      </c>
      <c r="B947" t="s">
        <v>2696</v>
      </c>
      <c r="C947" t="s">
        <v>421</v>
      </c>
      <c r="J947" t="s">
        <v>2697</v>
      </c>
      <c r="K947" t="s">
        <v>2681</v>
      </c>
      <c r="L947" t="s">
        <v>1263</v>
      </c>
      <c r="M947">
        <v>1</v>
      </c>
      <c r="P947" t="s">
        <v>2698</v>
      </c>
      <c r="Q947" t="s">
        <v>47</v>
      </c>
      <c r="S947">
        <v>9.414012311026454E-4</v>
      </c>
      <c r="T947">
        <v>3.8035811940062558E-6</v>
      </c>
      <c r="U947">
        <v>4.1663595766294748E-5</v>
      </c>
      <c r="V947">
        <v>5.3904830565443262E-5</v>
      </c>
      <c r="W947">
        <v>3.2048457069322472E-4</v>
      </c>
      <c r="X947">
        <v>1.4632675447501239E-4</v>
      </c>
      <c r="Y947">
        <v>0.26931216931216928</v>
      </c>
      <c r="Z947">
        <v>6.4000000000000001E-2</v>
      </c>
      <c r="AA947">
        <v>0.19700000000000001</v>
      </c>
      <c r="AB947">
        <v>0.73899999999999999</v>
      </c>
      <c r="AC947">
        <v>-0.87729999999999997</v>
      </c>
      <c r="AD947" t="s">
        <v>48</v>
      </c>
      <c r="AE947" t="s">
        <v>48</v>
      </c>
      <c r="AF947" t="s">
        <v>48</v>
      </c>
    </row>
    <row r="948" spans="1:40" hidden="1" outlineLevel="1" x14ac:dyDescent="0.2">
      <c r="A948" t="s">
        <v>2699</v>
      </c>
      <c r="B948" t="s">
        <v>2700</v>
      </c>
      <c r="C948" t="s">
        <v>421</v>
      </c>
      <c r="J948" t="s">
        <v>2701</v>
      </c>
      <c r="K948" t="s">
        <v>2686</v>
      </c>
      <c r="L948" t="s">
        <v>1263</v>
      </c>
      <c r="M948">
        <v>1</v>
      </c>
      <c r="P948" t="s">
        <v>2702</v>
      </c>
      <c r="Q948" t="s">
        <v>47</v>
      </c>
      <c r="S948">
        <v>3.9664763608016068E-4</v>
      </c>
      <c r="T948">
        <v>2.6416762466396899E-6</v>
      </c>
      <c r="U948">
        <v>2.174966539314482E-5</v>
      </c>
      <c r="V948">
        <v>3.563204882084392E-5</v>
      </c>
      <c r="W948">
        <v>1.8058312707580629E-4</v>
      </c>
      <c r="X948">
        <v>3.0251969292294231E-5</v>
      </c>
      <c r="Y948">
        <v>6.9999999999999993E-2</v>
      </c>
      <c r="Z948">
        <v>0.13500000000000001</v>
      </c>
      <c r="AA948">
        <v>5.2999999999999999E-2</v>
      </c>
      <c r="AB948">
        <v>0.81200000000000006</v>
      </c>
      <c r="AC948">
        <v>0.51870000000000005</v>
      </c>
      <c r="AD948" t="s">
        <v>48</v>
      </c>
      <c r="AE948" t="s">
        <v>48</v>
      </c>
      <c r="AF948" t="s">
        <v>48</v>
      </c>
    </row>
    <row r="949" spans="1:40" hidden="1" outlineLevel="1" x14ac:dyDescent="0.2">
      <c r="A949" t="s">
        <v>2703</v>
      </c>
      <c r="B949" t="s">
        <v>2704</v>
      </c>
      <c r="C949" t="s">
        <v>2683</v>
      </c>
      <c r="J949" t="s">
        <v>2705</v>
      </c>
      <c r="K949" t="s">
        <v>2695</v>
      </c>
      <c r="L949" t="s">
        <v>1263</v>
      </c>
      <c r="M949">
        <v>2</v>
      </c>
      <c r="P949" t="s">
        <v>2706</v>
      </c>
      <c r="Q949" t="s">
        <v>47</v>
      </c>
      <c r="S949">
        <v>1.1012225411832329E-2</v>
      </c>
      <c r="T949">
        <v>6.8964186539233197E-6</v>
      </c>
      <c r="U949">
        <v>2.2319088748190549E-4</v>
      </c>
      <c r="V949">
        <v>1.0615448991302399E-4</v>
      </c>
      <c r="W949">
        <v>4.4981301762163639E-3</v>
      </c>
      <c r="X949">
        <v>1.0745114414021371E-3</v>
      </c>
      <c r="Y949">
        <v>0.23333333333333331</v>
      </c>
      <c r="Z949">
        <v>0.23699999999999999</v>
      </c>
      <c r="AA949">
        <v>4.5999999999999999E-2</v>
      </c>
      <c r="AB949">
        <v>0.71699999999999997</v>
      </c>
      <c r="AC949">
        <v>0.89910000000000001</v>
      </c>
      <c r="AD949" t="s">
        <v>48</v>
      </c>
      <c r="AE949" t="s">
        <v>48</v>
      </c>
      <c r="AF949" t="s">
        <v>48</v>
      </c>
    </row>
    <row r="950" spans="1:40" hidden="1" outlineLevel="1" x14ac:dyDescent="0.2">
      <c r="A950" t="s">
        <v>2707</v>
      </c>
      <c r="B950" t="s">
        <v>2708</v>
      </c>
      <c r="C950" t="s">
        <v>2709</v>
      </c>
      <c r="J950" t="s">
        <v>2710</v>
      </c>
      <c r="K950" t="s">
        <v>2699</v>
      </c>
      <c r="L950" t="s">
        <v>1263</v>
      </c>
      <c r="M950">
        <v>1</v>
      </c>
      <c r="P950" t="s">
        <v>2711</v>
      </c>
      <c r="Q950" t="s">
        <v>47</v>
      </c>
      <c r="S950">
        <v>5.7382094673812389E-3</v>
      </c>
      <c r="T950">
        <v>1.1757438187487419E-4</v>
      </c>
      <c r="U950">
        <v>1.056582201272249E-3</v>
      </c>
      <c r="V950">
        <v>1.63135991897434E-4</v>
      </c>
      <c r="W950">
        <v>2.158525632694364E-3</v>
      </c>
      <c r="X950">
        <v>3.7928330129943788E-4</v>
      </c>
      <c r="Y950">
        <v>3.2051282051281731E-4</v>
      </c>
      <c r="Z950">
        <v>8.2000000000000003E-2</v>
      </c>
      <c r="AA950">
        <v>6.8000000000000005E-2</v>
      </c>
      <c r="AB950">
        <v>0.85</v>
      </c>
      <c r="AC950">
        <v>0.57509999999999994</v>
      </c>
      <c r="AD950" t="s">
        <v>48</v>
      </c>
      <c r="AE950" t="s">
        <v>48</v>
      </c>
      <c r="AF950" t="s">
        <v>48</v>
      </c>
    </row>
    <row r="951" spans="1:40" hidden="1" outlineLevel="1" x14ac:dyDescent="0.2">
      <c r="A951" t="s">
        <v>2712</v>
      </c>
      <c r="B951" t="s">
        <v>2713</v>
      </c>
      <c r="C951" t="s">
        <v>2688</v>
      </c>
      <c r="J951" t="s">
        <v>2714</v>
      </c>
      <c r="K951" t="s">
        <v>2699</v>
      </c>
      <c r="L951" t="s">
        <v>1263</v>
      </c>
      <c r="M951">
        <v>1</v>
      </c>
      <c r="P951" t="s">
        <v>2715</v>
      </c>
      <c r="Q951" t="s">
        <v>47</v>
      </c>
      <c r="S951">
        <v>8.5512659279629588E-4</v>
      </c>
      <c r="T951">
        <v>2.2385270312952339E-6</v>
      </c>
      <c r="U951">
        <v>4.1236926335841417E-5</v>
      </c>
      <c r="V951">
        <v>5.2814404625678428E-5</v>
      </c>
      <c r="W951">
        <v>4.0095511940307921E-4</v>
      </c>
      <c r="X951">
        <v>2.5411891328985799E-5</v>
      </c>
      <c r="Y951">
        <v>0.23333333333333331</v>
      </c>
      <c r="Z951">
        <v>0.20300000000000001</v>
      </c>
      <c r="AA951">
        <v>0</v>
      </c>
      <c r="AB951">
        <v>0.79700000000000004</v>
      </c>
      <c r="AC951">
        <v>0.72689999999999999</v>
      </c>
      <c r="AD951" t="s">
        <v>48</v>
      </c>
      <c r="AE951" t="s">
        <v>48</v>
      </c>
      <c r="AF951" t="s">
        <v>48</v>
      </c>
    </row>
    <row r="952" spans="1:40" hidden="1" outlineLevel="1" x14ac:dyDescent="0.2">
      <c r="A952" t="s">
        <v>2716</v>
      </c>
      <c r="B952" t="s">
        <v>2717</v>
      </c>
      <c r="C952" t="s">
        <v>421</v>
      </c>
      <c r="J952" t="s">
        <v>2718</v>
      </c>
      <c r="K952" t="s">
        <v>2703</v>
      </c>
      <c r="L952" t="s">
        <v>1263</v>
      </c>
      <c r="M952">
        <v>2</v>
      </c>
      <c r="P952" t="s">
        <v>2719</v>
      </c>
      <c r="Q952" t="s">
        <v>47</v>
      </c>
      <c r="S952">
        <v>3.1277441303245718E-4</v>
      </c>
      <c r="T952">
        <v>2.467388412696891E-6</v>
      </c>
      <c r="U952">
        <v>2.1670080968760889E-5</v>
      </c>
      <c r="V952">
        <v>3.5494831536198028E-5</v>
      </c>
      <c r="W952">
        <v>1.4663346519228071E-4</v>
      </c>
      <c r="X952">
        <v>2.396904528723098E-5</v>
      </c>
      <c r="Y952">
        <v>-1.8650793650793661E-2</v>
      </c>
      <c r="Z952">
        <v>0.23100000000000001</v>
      </c>
      <c r="AA952">
        <v>4.8000000000000001E-2</v>
      </c>
      <c r="AB952">
        <v>0.72099999999999997</v>
      </c>
      <c r="AC952">
        <v>0.67749999999999999</v>
      </c>
      <c r="AD952" t="s">
        <v>48</v>
      </c>
      <c r="AE952" t="s">
        <v>48</v>
      </c>
      <c r="AF952" t="s">
        <v>48</v>
      </c>
    </row>
    <row r="953" spans="1:40" hidden="1" outlineLevel="1" x14ac:dyDescent="0.2">
      <c r="A953" t="s">
        <v>2720</v>
      </c>
      <c r="B953" t="s">
        <v>2721</v>
      </c>
      <c r="C953" t="s">
        <v>421</v>
      </c>
      <c r="J953" t="s">
        <v>2722</v>
      </c>
      <c r="K953" t="s">
        <v>2707</v>
      </c>
      <c r="L953" t="s">
        <v>1263</v>
      </c>
      <c r="M953">
        <v>1</v>
      </c>
      <c r="P953" t="s">
        <v>2723</v>
      </c>
      <c r="Q953" t="s">
        <v>47</v>
      </c>
      <c r="S953">
        <v>3.2097080256789918E-3</v>
      </c>
      <c r="T953">
        <v>2.0065202261321249E-4</v>
      </c>
      <c r="U953">
        <v>5.1633943803608418E-4</v>
      </c>
      <c r="V953">
        <v>2.5581318186596041E-4</v>
      </c>
      <c r="W953">
        <v>9.5389568014070392E-4</v>
      </c>
      <c r="X953">
        <v>3.0331473681144422E-4</v>
      </c>
      <c r="Y953">
        <v>3.4335839598997497E-2</v>
      </c>
      <c r="Z953">
        <v>0.17100000000000001</v>
      </c>
      <c r="AA953">
        <v>7.5999999999999998E-2</v>
      </c>
      <c r="AB953">
        <v>0.752</v>
      </c>
      <c r="AC953">
        <v>0.96040000000000003</v>
      </c>
      <c r="AD953" t="s">
        <v>48</v>
      </c>
      <c r="AE953" t="s">
        <v>48</v>
      </c>
      <c r="AF953" t="s">
        <v>48</v>
      </c>
    </row>
    <row r="954" spans="1:40" hidden="1" outlineLevel="1" x14ac:dyDescent="0.2">
      <c r="A954" t="s">
        <v>2724</v>
      </c>
      <c r="B954" t="s">
        <v>2725</v>
      </c>
      <c r="C954" t="s">
        <v>421</v>
      </c>
      <c r="J954" t="s">
        <v>2726</v>
      </c>
      <c r="K954" t="s">
        <v>2712</v>
      </c>
      <c r="L954" t="s">
        <v>1263</v>
      </c>
      <c r="M954">
        <v>2</v>
      </c>
      <c r="P954" t="s">
        <v>2727</v>
      </c>
      <c r="Q954" t="s">
        <v>47</v>
      </c>
      <c r="S954">
        <v>7.6552026439458132E-4</v>
      </c>
      <c r="T954">
        <v>5.9195408539380878E-6</v>
      </c>
      <c r="U954">
        <v>7.5325602665543556E-5</v>
      </c>
      <c r="V954">
        <v>7.0817266532685608E-5</v>
      </c>
      <c r="W954">
        <v>2.8233591001480818E-4</v>
      </c>
      <c r="X954">
        <v>9.042953752214089E-5</v>
      </c>
      <c r="Y954">
        <v>2.285714285714285E-2</v>
      </c>
      <c r="Z954">
        <v>0.25700000000000001</v>
      </c>
      <c r="AA954">
        <v>7.2999999999999995E-2</v>
      </c>
      <c r="AB954">
        <v>0.67</v>
      </c>
      <c r="AC954">
        <v>0.94930000000000003</v>
      </c>
      <c r="AD954" t="s">
        <v>48</v>
      </c>
      <c r="AE954" t="s">
        <v>48</v>
      </c>
      <c r="AF954" t="s">
        <v>48</v>
      </c>
    </row>
    <row r="955" spans="1:40" hidden="1" outlineLevel="1" x14ac:dyDescent="0.2">
      <c r="A955" t="s">
        <v>2728</v>
      </c>
      <c r="B955" t="s">
        <v>2729</v>
      </c>
      <c r="C955" t="s">
        <v>2688</v>
      </c>
      <c r="J955" t="s">
        <v>2730</v>
      </c>
      <c r="K955" t="s">
        <v>2724</v>
      </c>
      <c r="L955" t="s">
        <v>1263</v>
      </c>
      <c r="M955">
        <v>1</v>
      </c>
      <c r="P955" t="s">
        <v>2731</v>
      </c>
      <c r="Q955" t="s">
        <v>47</v>
      </c>
      <c r="S955">
        <v>3.5315685090608889E-4</v>
      </c>
      <c r="T955">
        <v>2.2973624709266009E-6</v>
      </c>
      <c r="U955">
        <v>1.8541048120823689E-5</v>
      </c>
      <c r="V955">
        <v>3.828525950666517E-5</v>
      </c>
      <c r="W955">
        <v>1.767818757798523E-4</v>
      </c>
      <c r="X955">
        <v>2.683069760678336E-5</v>
      </c>
      <c r="Y955">
        <v>1</v>
      </c>
      <c r="Z955">
        <v>0.30299999999999999</v>
      </c>
      <c r="AA955">
        <v>0</v>
      </c>
      <c r="AB955">
        <v>0.69699999999999995</v>
      </c>
      <c r="AC955">
        <v>0.72689999999999999</v>
      </c>
      <c r="AD955" t="s">
        <v>48</v>
      </c>
      <c r="AE955" t="s">
        <v>48</v>
      </c>
      <c r="AF955" t="s">
        <v>48</v>
      </c>
    </row>
    <row r="956" spans="1:40" hidden="1" outlineLevel="1" x14ac:dyDescent="0.2"/>
    <row r="957" spans="1:40" collapsed="1" x14ac:dyDescent="0.2">
      <c r="A957" t="s">
        <v>425</v>
      </c>
      <c r="B957" t="s">
        <v>426</v>
      </c>
      <c r="C957" t="s">
        <v>427</v>
      </c>
      <c r="D957" t="s">
        <v>428</v>
      </c>
      <c r="E957" t="s">
        <v>87</v>
      </c>
      <c r="F957" t="s">
        <v>42</v>
      </c>
      <c r="G957">
        <v>23</v>
      </c>
      <c r="H957" t="s">
        <v>43</v>
      </c>
      <c r="I957">
        <v>25</v>
      </c>
      <c r="J957" t="s">
        <v>429</v>
      </c>
      <c r="L957" t="s">
        <v>45</v>
      </c>
      <c r="M957">
        <v>5</v>
      </c>
      <c r="N957">
        <v>1</v>
      </c>
      <c r="O957" s="1" t="s">
        <v>430</v>
      </c>
      <c r="P957" s="1" t="s">
        <v>430</v>
      </c>
      <c r="Q957" t="s">
        <v>47</v>
      </c>
      <c r="R957" t="s">
        <v>47</v>
      </c>
      <c r="S957">
        <v>0.36363926529884338</v>
      </c>
      <c r="T957">
        <v>1.3462602510116989E-4</v>
      </c>
      <c r="U957">
        <v>6.5298234112560749E-3</v>
      </c>
      <c r="V957">
        <v>1.20317714754492E-3</v>
      </c>
      <c r="W957">
        <v>4.1521447710692883E-3</v>
      </c>
      <c r="X957">
        <v>1.6372724203392859E-3</v>
      </c>
      <c r="Y957">
        <v>0.13995115995115989</v>
      </c>
      <c r="Z957">
        <v>0.113</v>
      </c>
      <c r="AA957">
        <v>0.08</v>
      </c>
      <c r="AB957">
        <v>0.80600000000000005</v>
      </c>
      <c r="AC957">
        <v>0.98699999999999999</v>
      </c>
      <c r="AD957" t="s">
        <v>48</v>
      </c>
      <c r="AE957" t="s">
        <v>48</v>
      </c>
      <c r="AF957" t="s">
        <v>48</v>
      </c>
      <c r="AH957">
        <f t="shared" ref="AH957" si="103">SUM(AI957:AJ957)</f>
        <v>9</v>
      </c>
      <c r="AI957">
        <f>COUNTIF(L957:L971, "Comment")</f>
        <v>8</v>
      </c>
      <c r="AJ957">
        <f>COUNTIF(L957:L971, "Reply")</f>
        <v>1</v>
      </c>
      <c r="AK957">
        <f>COUNTIF(C958:C971, C957)</f>
        <v>0</v>
      </c>
      <c r="AM957">
        <f>AVERAGE(S957:S971)</f>
        <v>0.19009446056443266</v>
      </c>
      <c r="AN957">
        <f>AVERAGE(Y957:Y971)</f>
        <v>3.3472298534798536E-2</v>
      </c>
    </row>
    <row r="958" spans="1:40" hidden="1" outlineLevel="1" x14ac:dyDescent="0.2">
      <c r="A958" t="s">
        <v>2732</v>
      </c>
      <c r="B958" t="s">
        <v>2733</v>
      </c>
      <c r="C958" t="s">
        <v>2734</v>
      </c>
      <c r="J958" t="s">
        <v>2735</v>
      </c>
      <c r="K958" t="s">
        <v>425</v>
      </c>
      <c r="L958" t="s">
        <v>1233</v>
      </c>
      <c r="M958">
        <v>8</v>
      </c>
      <c r="P958" s="1" t="s">
        <v>2736</v>
      </c>
      <c r="Q958" s="1" t="s">
        <v>47</v>
      </c>
      <c r="S958">
        <v>0.21861666440963751</v>
      </c>
      <c r="T958">
        <v>4.8658170271664858E-5</v>
      </c>
      <c r="U958">
        <v>1.2012074002996089E-3</v>
      </c>
      <c r="V958">
        <v>6.8082165671512485E-4</v>
      </c>
      <c r="W958">
        <v>3.3019274473190308E-2</v>
      </c>
      <c r="X958">
        <v>7.4832461774349213E-2</v>
      </c>
      <c r="Y958">
        <v>-0.29166666666666669</v>
      </c>
      <c r="Z958">
        <v>0</v>
      </c>
      <c r="AA958">
        <v>0.16700000000000001</v>
      </c>
      <c r="AB958">
        <v>0.83299999999999996</v>
      </c>
      <c r="AC958">
        <v>-0.45879999999999999</v>
      </c>
      <c r="AD958" t="s">
        <v>48</v>
      </c>
      <c r="AE958" t="s">
        <v>48</v>
      </c>
      <c r="AF958" t="s">
        <v>48</v>
      </c>
    </row>
    <row r="959" spans="1:40" hidden="1" outlineLevel="1" x14ac:dyDescent="0.2">
      <c r="A959" t="s">
        <v>2737</v>
      </c>
      <c r="B959" t="s">
        <v>2738</v>
      </c>
      <c r="C959" t="s">
        <v>1797</v>
      </c>
      <c r="J959" t="s">
        <v>2739</v>
      </c>
      <c r="K959" t="s">
        <v>425</v>
      </c>
      <c r="L959" t="s">
        <v>1233</v>
      </c>
      <c r="M959">
        <v>6</v>
      </c>
      <c r="P959" s="1" t="s">
        <v>2740</v>
      </c>
      <c r="Q959" s="1" t="s">
        <v>1800</v>
      </c>
      <c r="S959">
        <v>0.99517291784286499</v>
      </c>
      <c r="T959">
        <v>3.0233992729336019E-3</v>
      </c>
      <c r="U959">
        <v>0.854289710521698</v>
      </c>
      <c r="V959">
        <v>8.6763957515358925E-3</v>
      </c>
      <c r="W959">
        <v>0.91181671619415283</v>
      </c>
      <c r="X959">
        <v>1.6844771802425381E-2</v>
      </c>
      <c r="Y959">
        <v>0.2</v>
      </c>
      <c r="Z959">
        <v>6.6000000000000003E-2</v>
      </c>
      <c r="AA959">
        <v>0.39600000000000002</v>
      </c>
      <c r="AB959">
        <v>0.53900000000000003</v>
      </c>
      <c r="AC959">
        <v>-0.93359999999999999</v>
      </c>
      <c r="AD959" t="s">
        <v>48</v>
      </c>
      <c r="AE959" t="s">
        <v>48</v>
      </c>
      <c r="AF959" t="s">
        <v>48</v>
      </c>
    </row>
    <row r="960" spans="1:40" hidden="1" outlineLevel="1" x14ac:dyDescent="0.2">
      <c r="A960" t="s">
        <v>2741</v>
      </c>
      <c r="B960" t="s">
        <v>2742</v>
      </c>
      <c r="C960" t="s">
        <v>2674</v>
      </c>
      <c r="J960" t="s">
        <v>2743</v>
      </c>
      <c r="K960" t="s">
        <v>425</v>
      </c>
      <c r="L960" t="s">
        <v>1233</v>
      </c>
      <c r="M960">
        <v>5</v>
      </c>
      <c r="P960" t="s">
        <v>2744</v>
      </c>
      <c r="Q960" t="s">
        <v>47</v>
      </c>
      <c r="S960">
        <v>6.2992021441459656E-2</v>
      </c>
      <c r="T960">
        <v>2.1408881366369311E-5</v>
      </c>
      <c r="U960">
        <v>6.5236655063927174E-4</v>
      </c>
      <c r="V960">
        <v>2.7060866705141962E-4</v>
      </c>
      <c r="W960">
        <v>1.1407961137592791E-2</v>
      </c>
      <c r="X960">
        <v>1.241344586014748E-2</v>
      </c>
      <c r="Y960">
        <v>-1.9841269841269962E-3</v>
      </c>
      <c r="Z960">
        <v>7.4999999999999997E-2</v>
      </c>
      <c r="AA960">
        <v>7.2999999999999995E-2</v>
      </c>
      <c r="AB960">
        <v>0.85199999999999998</v>
      </c>
      <c r="AC960">
        <v>2.58E-2</v>
      </c>
      <c r="AD960" t="s">
        <v>48</v>
      </c>
      <c r="AE960" t="s">
        <v>48</v>
      </c>
      <c r="AF960" t="s">
        <v>48</v>
      </c>
    </row>
    <row r="961" spans="1:40" hidden="1" outlineLevel="1" x14ac:dyDescent="0.2">
      <c r="A961" t="s">
        <v>2745</v>
      </c>
      <c r="B961" t="s">
        <v>2746</v>
      </c>
      <c r="C961" t="s">
        <v>2688</v>
      </c>
      <c r="J961" t="s">
        <v>2747</v>
      </c>
      <c r="K961" t="s">
        <v>425</v>
      </c>
      <c r="L961" t="s">
        <v>1233</v>
      </c>
      <c r="M961">
        <v>2</v>
      </c>
      <c r="P961" t="s">
        <v>2748</v>
      </c>
      <c r="Q961" t="s">
        <v>47</v>
      </c>
      <c r="S961">
        <v>6.5920670749619603E-4</v>
      </c>
      <c r="T961">
        <v>4.6164095692802221E-6</v>
      </c>
      <c r="U961">
        <v>6.0542766732396558E-5</v>
      </c>
      <c r="V961">
        <v>3.7641435483237728E-5</v>
      </c>
      <c r="W961">
        <v>2.8499413747340441E-4</v>
      </c>
      <c r="X961">
        <v>3.7117053580004722E-5</v>
      </c>
      <c r="Y961">
        <v>0.20854166666666671</v>
      </c>
      <c r="Z961">
        <v>0.19900000000000001</v>
      </c>
      <c r="AA961">
        <v>5.1999999999999998E-2</v>
      </c>
      <c r="AB961">
        <v>0.749</v>
      </c>
      <c r="AC961">
        <v>0.99019999999999997</v>
      </c>
      <c r="AD961" t="s">
        <v>48</v>
      </c>
      <c r="AE961" t="s">
        <v>48</v>
      </c>
      <c r="AF961" t="s">
        <v>48</v>
      </c>
    </row>
    <row r="962" spans="1:40" hidden="1" outlineLevel="1" x14ac:dyDescent="0.2">
      <c r="A962" t="s">
        <v>2749</v>
      </c>
      <c r="B962" t="s">
        <v>2750</v>
      </c>
      <c r="C962" t="s">
        <v>2098</v>
      </c>
      <c r="J962" t="s">
        <v>2751</v>
      </c>
      <c r="K962" t="s">
        <v>425</v>
      </c>
      <c r="L962" t="s">
        <v>1233</v>
      </c>
      <c r="M962">
        <v>1</v>
      </c>
      <c r="P962" t="s">
        <v>2752</v>
      </c>
      <c r="Q962" t="s">
        <v>1800</v>
      </c>
      <c r="S962">
        <v>1.028156490065157E-3</v>
      </c>
      <c r="T962">
        <v>1.981240529858042E-6</v>
      </c>
      <c r="U962">
        <v>2.998888521688059E-5</v>
      </c>
      <c r="V962">
        <v>6.7056360421702266E-5</v>
      </c>
      <c r="W962">
        <v>6.8834656849503517E-4</v>
      </c>
      <c r="X962">
        <v>3.8929105357965448E-5</v>
      </c>
      <c r="Y962">
        <v>0</v>
      </c>
      <c r="Z962">
        <v>0.2</v>
      </c>
      <c r="AA962">
        <v>0</v>
      </c>
      <c r="AB962">
        <v>0.8</v>
      </c>
      <c r="AC962">
        <v>0.36120000000000002</v>
      </c>
      <c r="AD962" t="s">
        <v>48</v>
      </c>
      <c r="AE962" t="s">
        <v>48</v>
      </c>
      <c r="AF962" t="s">
        <v>48</v>
      </c>
    </row>
    <row r="963" spans="1:40" hidden="1" outlineLevel="1" x14ac:dyDescent="0.2">
      <c r="A963" t="s">
        <v>2753</v>
      </c>
      <c r="B963" t="s">
        <v>2754</v>
      </c>
      <c r="C963" t="s">
        <v>2755</v>
      </c>
      <c r="J963" t="s">
        <v>2756</v>
      </c>
      <c r="K963" t="s">
        <v>425</v>
      </c>
      <c r="L963" t="s">
        <v>1233</v>
      </c>
      <c r="M963">
        <v>1</v>
      </c>
      <c r="P963" t="s">
        <v>2757</v>
      </c>
      <c r="Q963" t="s">
        <v>47</v>
      </c>
      <c r="S963">
        <v>0.116230420768261</v>
      </c>
      <c r="T963">
        <v>4.9496557039674371E-5</v>
      </c>
      <c r="U963">
        <v>8.5411395411938429E-4</v>
      </c>
      <c r="V963">
        <v>1.1452437611296771E-3</v>
      </c>
      <c r="W963">
        <v>2.3008838761597872E-3</v>
      </c>
      <c r="X963">
        <v>1.0253119980916381E-3</v>
      </c>
      <c r="Y963">
        <v>0.15785714285714289</v>
      </c>
      <c r="Z963">
        <v>0.17499999999999999</v>
      </c>
      <c r="AA963">
        <v>9.7000000000000003E-2</v>
      </c>
      <c r="AB963">
        <v>0.72799999999999998</v>
      </c>
      <c r="AC963">
        <v>0.63470000000000004</v>
      </c>
      <c r="AD963" t="s">
        <v>48</v>
      </c>
      <c r="AE963" t="s">
        <v>48</v>
      </c>
      <c r="AF963" t="s">
        <v>48</v>
      </c>
    </row>
    <row r="964" spans="1:40" hidden="1" outlineLevel="1" x14ac:dyDescent="0.2">
      <c r="A964" t="s">
        <v>2758</v>
      </c>
      <c r="B964" t="s">
        <v>2759</v>
      </c>
      <c r="C964" t="s">
        <v>2760</v>
      </c>
      <c r="J964" t="s">
        <v>2761</v>
      </c>
      <c r="K964" t="s">
        <v>425</v>
      </c>
      <c r="L964" t="s">
        <v>1233</v>
      </c>
      <c r="M964">
        <v>1</v>
      </c>
      <c r="P964" t="s">
        <v>2762</v>
      </c>
      <c r="Q964" t="s">
        <v>47</v>
      </c>
      <c r="S964">
        <v>2.7693679556250569E-2</v>
      </c>
      <c r="T964">
        <v>1.7625048712943681E-5</v>
      </c>
      <c r="U964">
        <v>1.3106066035106781E-4</v>
      </c>
      <c r="V964">
        <v>3.4124654484912748E-4</v>
      </c>
      <c r="W964">
        <v>2.4184125941246748E-3</v>
      </c>
      <c r="X964">
        <v>1.811883598566055E-2</v>
      </c>
      <c r="Y964">
        <v>0.24285714285714291</v>
      </c>
      <c r="Z964">
        <v>0.218</v>
      </c>
      <c r="AA964">
        <v>5.8999999999999997E-2</v>
      </c>
      <c r="AB964">
        <v>0.72299999999999998</v>
      </c>
      <c r="AC964">
        <v>0.71250000000000002</v>
      </c>
      <c r="AD964" t="s">
        <v>48</v>
      </c>
      <c r="AE964" t="s">
        <v>48</v>
      </c>
      <c r="AF964" t="s">
        <v>48</v>
      </c>
    </row>
    <row r="965" spans="1:40" hidden="1" outlineLevel="1" x14ac:dyDescent="0.2">
      <c r="A965" t="s">
        <v>2763</v>
      </c>
      <c r="B965" t="s">
        <v>2764</v>
      </c>
      <c r="C965" t="s">
        <v>2765</v>
      </c>
      <c r="J965" t="s">
        <v>2766</v>
      </c>
      <c r="K965" t="s">
        <v>425</v>
      </c>
      <c r="L965" t="s">
        <v>1233</v>
      </c>
      <c r="M965">
        <v>1</v>
      </c>
      <c r="P965" t="s">
        <v>2767</v>
      </c>
      <c r="Q965" t="s">
        <v>47</v>
      </c>
      <c r="S965">
        <v>0.11441937834024429</v>
      </c>
      <c r="T965">
        <v>2.824735383910593E-5</v>
      </c>
      <c r="U965">
        <v>4.4215039815753698E-4</v>
      </c>
      <c r="V965">
        <v>4.4690581853501499E-4</v>
      </c>
      <c r="W965">
        <v>1.956609450280666E-2</v>
      </c>
      <c r="X965">
        <v>6.147528812289238E-2</v>
      </c>
      <c r="Y965">
        <v>-2.0833333333333339E-2</v>
      </c>
      <c r="Z965">
        <v>0</v>
      </c>
      <c r="AA965">
        <v>0.23499999999999999</v>
      </c>
      <c r="AB965">
        <v>0.76500000000000001</v>
      </c>
      <c r="AC965">
        <v>-0.50929999999999997</v>
      </c>
      <c r="AD965" t="s">
        <v>48</v>
      </c>
      <c r="AE965" t="s">
        <v>48</v>
      </c>
      <c r="AF965" t="s">
        <v>48</v>
      </c>
    </row>
    <row r="966" spans="1:40" hidden="1" outlineLevel="1" x14ac:dyDescent="0.2">
      <c r="A966" t="s">
        <v>2768</v>
      </c>
      <c r="B966" t="s">
        <v>2769</v>
      </c>
      <c r="C966" t="s">
        <v>2683</v>
      </c>
      <c r="J966" t="s">
        <v>2770</v>
      </c>
      <c r="K966" t="s">
        <v>2732</v>
      </c>
      <c r="L966" t="s">
        <v>1263</v>
      </c>
      <c r="M966">
        <v>2</v>
      </c>
      <c r="P966" t="s">
        <v>2771</v>
      </c>
      <c r="Q966" t="s">
        <v>47</v>
      </c>
      <c r="S966">
        <v>4.9289478920400143E-4</v>
      </c>
      <c r="T966">
        <v>2.4088412828859869E-6</v>
      </c>
      <c r="U966">
        <v>2.0255130948498848E-5</v>
      </c>
      <c r="V966">
        <v>7.9873309005051851E-5</v>
      </c>
      <c r="W966">
        <v>1.6511266585439441E-4</v>
      </c>
      <c r="X966">
        <v>5.1540471758926287E-5</v>
      </c>
      <c r="Y966">
        <v>-0.3</v>
      </c>
      <c r="Z966">
        <v>0</v>
      </c>
      <c r="AA966">
        <v>0</v>
      </c>
      <c r="AB966">
        <v>1</v>
      </c>
      <c r="AC966">
        <v>0</v>
      </c>
      <c r="AD966" t="s">
        <v>48</v>
      </c>
      <c r="AE966" t="s">
        <v>48</v>
      </c>
      <c r="AF966" t="s">
        <v>48</v>
      </c>
    </row>
    <row r="967" spans="1:40" hidden="1" outlineLevel="1" x14ac:dyDescent="0.2"/>
    <row r="968" spans="1:40" hidden="1" outlineLevel="1" x14ac:dyDescent="0.2"/>
    <row r="969" spans="1:40" hidden="1" outlineLevel="1" x14ac:dyDescent="0.2"/>
    <row r="970" spans="1:40" hidden="1" outlineLevel="1" x14ac:dyDescent="0.2"/>
    <row r="971" spans="1:40" hidden="1" outlineLevel="1" x14ac:dyDescent="0.2"/>
    <row r="972" spans="1:40" collapsed="1" x14ac:dyDescent="0.2">
      <c r="A972" t="s">
        <v>431</v>
      </c>
      <c r="B972" t="s">
        <v>432</v>
      </c>
      <c r="C972" t="s">
        <v>433</v>
      </c>
      <c r="D972" t="s">
        <v>434</v>
      </c>
      <c r="E972" t="s">
        <v>41</v>
      </c>
      <c r="F972" t="s">
        <v>43</v>
      </c>
      <c r="G972">
        <v>27</v>
      </c>
      <c r="H972" t="s">
        <v>42</v>
      </c>
      <c r="I972">
        <v>23</v>
      </c>
      <c r="J972" t="s">
        <v>435</v>
      </c>
      <c r="L972" t="s">
        <v>45</v>
      </c>
      <c r="M972">
        <v>0</v>
      </c>
      <c r="N972">
        <v>0.5</v>
      </c>
      <c r="O972" s="1" t="s">
        <v>436</v>
      </c>
      <c r="P972" s="1" t="s">
        <v>436</v>
      </c>
      <c r="Q972" t="s">
        <v>47</v>
      </c>
      <c r="R972" t="s">
        <v>47</v>
      </c>
      <c r="S972">
        <v>9.4545644242316484E-4</v>
      </c>
      <c r="T972">
        <v>9.159350156551227E-6</v>
      </c>
      <c r="U972">
        <v>1.3007113011553881E-4</v>
      </c>
      <c r="V972">
        <v>6.8028406531084329E-5</v>
      </c>
      <c r="W972">
        <v>2.7055421378463512E-4</v>
      </c>
      <c r="X972">
        <v>1.067002885974944E-4</v>
      </c>
      <c r="Y972">
        <v>0.14795783926218711</v>
      </c>
      <c r="Z972">
        <v>0.11600000000000001</v>
      </c>
      <c r="AA972">
        <v>7.0000000000000007E-2</v>
      </c>
      <c r="AB972">
        <v>0.81399999999999995</v>
      </c>
      <c r="AC972">
        <v>0.9728</v>
      </c>
      <c r="AD972" t="s">
        <v>48</v>
      </c>
      <c r="AE972" t="s">
        <v>48</v>
      </c>
      <c r="AF972" t="s">
        <v>48</v>
      </c>
      <c r="AH972">
        <f t="shared" ref="AH972" si="104">SUM(AI972:AJ972)</f>
        <v>8</v>
      </c>
      <c r="AI972">
        <f>COUNTIF(L972:L986, "Comment")</f>
        <v>4</v>
      </c>
      <c r="AJ972">
        <f>COUNTIF(L972:L986, "Reply")</f>
        <v>4</v>
      </c>
      <c r="AK972">
        <f>COUNTIF(C973:C986, C972)</f>
        <v>4</v>
      </c>
      <c r="AM972">
        <f>AVERAGE(S972:S986)</f>
        <v>0.11009275433672075</v>
      </c>
      <c r="AN972">
        <f>AVERAGE(Y972:Y986)</f>
        <v>0.15665004346163766</v>
      </c>
    </row>
    <row r="973" spans="1:40" hidden="1" outlineLevel="1" x14ac:dyDescent="0.2">
      <c r="A973" t="s">
        <v>2772</v>
      </c>
      <c r="B973" t="s">
        <v>2296</v>
      </c>
      <c r="C973" t="s">
        <v>2773</v>
      </c>
      <c r="J973" t="s">
        <v>2774</v>
      </c>
      <c r="K973" t="s">
        <v>431</v>
      </c>
      <c r="L973" t="s">
        <v>1233</v>
      </c>
      <c r="M973">
        <v>2</v>
      </c>
      <c r="P973" t="s">
        <v>2775</v>
      </c>
      <c r="Q973" t="s">
        <v>47</v>
      </c>
      <c r="S973">
        <v>6.0604681493714452E-4</v>
      </c>
      <c r="T973">
        <v>1.8155002408093419E-6</v>
      </c>
      <c r="U973">
        <v>1.9085768144577742E-5</v>
      </c>
      <c r="V973">
        <v>5.2163650252623477E-5</v>
      </c>
      <c r="W973">
        <v>3.8831718848086888E-4</v>
      </c>
      <c r="X973">
        <v>3.1240826501743868E-5</v>
      </c>
      <c r="Y973">
        <v>0.27777777777777779</v>
      </c>
      <c r="Z973">
        <v>0.183</v>
      </c>
      <c r="AA973">
        <v>6.7000000000000004E-2</v>
      </c>
      <c r="AB973">
        <v>0.749</v>
      </c>
      <c r="AC973">
        <v>0.67120000000000002</v>
      </c>
      <c r="AD973" t="s">
        <v>48</v>
      </c>
      <c r="AE973" t="s">
        <v>48</v>
      </c>
      <c r="AF973" t="s">
        <v>48</v>
      </c>
    </row>
    <row r="974" spans="1:40" hidden="1" outlineLevel="1" x14ac:dyDescent="0.2">
      <c r="A974" t="s">
        <v>2776</v>
      </c>
      <c r="B974" t="s">
        <v>2777</v>
      </c>
      <c r="C974" t="s">
        <v>2683</v>
      </c>
      <c r="J974" t="s">
        <v>2778</v>
      </c>
      <c r="K974" t="s">
        <v>431</v>
      </c>
      <c r="L974" t="s">
        <v>1233</v>
      </c>
      <c r="M974">
        <v>2</v>
      </c>
      <c r="P974" t="s">
        <v>2779</v>
      </c>
      <c r="Q974" t="s">
        <v>47</v>
      </c>
      <c r="S974">
        <v>2.6990356855094428E-3</v>
      </c>
      <c r="T974">
        <v>1.4215678675100211E-5</v>
      </c>
      <c r="U974">
        <v>2.6240639272145932E-4</v>
      </c>
      <c r="V974">
        <v>9.7406256827525795E-5</v>
      </c>
      <c r="W974">
        <v>5.908255698159337E-4</v>
      </c>
      <c r="X974">
        <v>6.3438387587666512E-4</v>
      </c>
      <c r="Y974">
        <v>0.1714285714285714</v>
      </c>
      <c r="Z974">
        <v>0.1</v>
      </c>
      <c r="AA974">
        <v>6.8000000000000005E-2</v>
      </c>
      <c r="AB974">
        <v>0.83099999999999996</v>
      </c>
      <c r="AC974">
        <v>0.50600000000000001</v>
      </c>
      <c r="AD974" t="s">
        <v>48</v>
      </c>
      <c r="AE974" t="s">
        <v>48</v>
      </c>
      <c r="AF974" t="s">
        <v>48</v>
      </c>
    </row>
    <row r="975" spans="1:40" hidden="1" outlineLevel="1" x14ac:dyDescent="0.2">
      <c r="A975" t="s">
        <v>2780</v>
      </c>
      <c r="B975" t="s">
        <v>2781</v>
      </c>
      <c r="C975" t="s">
        <v>1417</v>
      </c>
      <c r="J975" t="s">
        <v>2782</v>
      </c>
      <c r="K975" t="s">
        <v>431</v>
      </c>
      <c r="L975" t="s">
        <v>1233</v>
      </c>
      <c r="M975">
        <v>1</v>
      </c>
      <c r="P975" s="1" t="s">
        <v>2783</v>
      </c>
      <c r="Q975" s="1" t="s">
        <v>47</v>
      </c>
      <c r="S975">
        <v>0.95993411540985107</v>
      </c>
      <c r="T975">
        <v>2.3861010049586181E-5</v>
      </c>
      <c r="U975">
        <v>1.0082882363349199E-3</v>
      </c>
      <c r="V975">
        <v>3.4425864578224719E-4</v>
      </c>
      <c r="W975">
        <v>0.93209272623062134</v>
      </c>
      <c r="X975">
        <v>2.4754612240940332E-4</v>
      </c>
      <c r="Y975">
        <v>-0.13583333333333331</v>
      </c>
      <c r="Z975">
        <v>0.10199999999999999</v>
      </c>
      <c r="AA975">
        <v>0.23200000000000001</v>
      </c>
      <c r="AB975">
        <v>0.66600000000000004</v>
      </c>
      <c r="AC975">
        <v>-0.66639999999999999</v>
      </c>
      <c r="AD975" t="s">
        <v>48</v>
      </c>
      <c r="AE975" t="s">
        <v>48</v>
      </c>
      <c r="AF975" t="s">
        <v>48</v>
      </c>
    </row>
    <row r="976" spans="1:40" hidden="1" outlineLevel="1" x14ac:dyDescent="0.2">
      <c r="A976" t="s">
        <v>2784</v>
      </c>
      <c r="B976" t="s">
        <v>2065</v>
      </c>
      <c r="C976" t="s">
        <v>2785</v>
      </c>
      <c r="J976" t="s">
        <v>2786</v>
      </c>
      <c r="K976" t="s">
        <v>431</v>
      </c>
      <c r="L976" t="s">
        <v>1233</v>
      </c>
      <c r="M976">
        <v>1</v>
      </c>
      <c r="P976" t="s">
        <v>2787</v>
      </c>
      <c r="Q976" t="s">
        <v>47</v>
      </c>
      <c r="S976">
        <v>3.4231757745146751E-3</v>
      </c>
      <c r="T976">
        <v>3.6606186768040061E-5</v>
      </c>
      <c r="U976">
        <v>2.5440077297389507E-4</v>
      </c>
      <c r="V976">
        <v>6.0915836365893483E-4</v>
      </c>
      <c r="W976">
        <v>9.1368134599179029E-4</v>
      </c>
      <c r="X976">
        <v>1.5747515135444701E-4</v>
      </c>
      <c r="Y976">
        <v>0.2095238095238095</v>
      </c>
      <c r="Z976">
        <v>0.222</v>
      </c>
      <c r="AA976">
        <v>0</v>
      </c>
      <c r="AB976">
        <v>0.77800000000000002</v>
      </c>
      <c r="AC976">
        <v>0.71840000000000004</v>
      </c>
      <c r="AD976" t="s">
        <v>48</v>
      </c>
      <c r="AE976" t="s">
        <v>48</v>
      </c>
      <c r="AF976" t="s">
        <v>48</v>
      </c>
    </row>
    <row r="977" spans="1:40" hidden="1" outlineLevel="1" x14ac:dyDescent="0.2">
      <c r="A977" t="s">
        <v>2788</v>
      </c>
      <c r="B977" t="s">
        <v>2789</v>
      </c>
      <c r="C977" t="s">
        <v>433</v>
      </c>
      <c r="J977" t="s">
        <v>2790</v>
      </c>
      <c r="K977" t="s">
        <v>2772</v>
      </c>
      <c r="L977" t="s">
        <v>1263</v>
      </c>
      <c r="M977">
        <v>2</v>
      </c>
      <c r="P977" t="s">
        <v>2791</v>
      </c>
      <c r="Q977" t="s">
        <v>47</v>
      </c>
      <c r="S977">
        <v>1.073620747774839E-3</v>
      </c>
      <c r="T977">
        <v>7.7475624493672512E-6</v>
      </c>
      <c r="U977">
        <v>1.09528744360432E-4</v>
      </c>
      <c r="V977">
        <v>4.9109043175121769E-5</v>
      </c>
      <c r="W977">
        <v>2.4672682047821581E-4</v>
      </c>
      <c r="X977">
        <v>4.0646755223860957E-5</v>
      </c>
      <c r="Y977">
        <v>0.1070512820512821</v>
      </c>
      <c r="Z977">
        <v>0.14299999999999999</v>
      </c>
      <c r="AA977">
        <v>6.6000000000000003E-2</v>
      </c>
      <c r="AB977">
        <v>0.79100000000000004</v>
      </c>
      <c r="AC977">
        <v>0.86229999999999996</v>
      </c>
      <c r="AD977" t="s">
        <v>48</v>
      </c>
      <c r="AE977" t="s">
        <v>48</v>
      </c>
      <c r="AF977" t="s">
        <v>48</v>
      </c>
    </row>
    <row r="978" spans="1:40" hidden="1" outlineLevel="1" x14ac:dyDescent="0.2">
      <c r="A978" t="s">
        <v>2792</v>
      </c>
      <c r="B978" t="s">
        <v>2793</v>
      </c>
      <c r="C978" t="s">
        <v>433</v>
      </c>
      <c r="J978" t="s">
        <v>2794</v>
      </c>
      <c r="K978" t="s">
        <v>2776</v>
      </c>
      <c r="L978" t="s">
        <v>1263</v>
      </c>
      <c r="M978">
        <v>1</v>
      </c>
      <c r="P978" t="s">
        <v>2795</v>
      </c>
      <c r="Q978" t="s">
        <v>47</v>
      </c>
      <c r="S978">
        <v>9.3171233311295509E-3</v>
      </c>
      <c r="T978">
        <v>1.0718053999880789E-5</v>
      </c>
      <c r="U978">
        <v>2.9135338263586158E-4</v>
      </c>
      <c r="V978">
        <v>2.2630854800809169E-4</v>
      </c>
      <c r="W978">
        <v>9.7181915771216154E-4</v>
      </c>
      <c r="X978">
        <v>1.2592559505719689E-4</v>
      </c>
      <c r="Y978">
        <v>0.31944444444444442</v>
      </c>
      <c r="Z978">
        <v>0.16200000000000001</v>
      </c>
      <c r="AA978">
        <v>9.5000000000000001E-2</v>
      </c>
      <c r="AB978">
        <v>0.74199999999999999</v>
      </c>
      <c r="AC978">
        <v>0.91690000000000005</v>
      </c>
      <c r="AD978" t="s">
        <v>48</v>
      </c>
      <c r="AE978" t="s">
        <v>48</v>
      </c>
      <c r="AF978" t="s">
        <v>48</v>
      </c>
    </row>
    <row r="979" spans="1:40" hidden="1" outlineLevel="1" x14ac:dyDescent="0.2">
      <c r="A979" t="s">
        <v>2800</v>
      </c>
      <c r="B979" t="s">
        <v>2801</v>
      </c>
      <c r="C979" t="s">
        <v>433</v>
      </c>
      <c r="J979" t="s">
        <v>2802</v>
      </c>
      <c r="K979" t="s">
        <v>2780</v>
      </c>
      <c r="L979" t="s">
        <v>1263</v>
      </c>
      <c r="M979">
        <v>2</v>
      </c>
      <c r="P979" t="s">
        <v>2803</v>
      </c>
      <c r="Q979" t="s">
        <v>47</v>
      </c>
      <c r="S979">
        <v>3.0970360967330629E-4</v>
      </c>
      <c r="T979">
        <v>2.68866574515414E-6</v>
      </c>
      <c r="U979">
        <v>2.0595178284565922E-5</v>
      </c>
      <c r="V979">
        <v>4.4816053559770808E-5</v>
      </c>
      <c r="W979">
        <v>1.2409938790369779E-4</v>
      </c>
      <c r="X979">
        <v>3.7658955989172682E-5</v>
      </c>
      <c r="Y979">
        <v>0.625</v>
      </c>
      <c r="Z979">
        <v>0.66600000000000004</v>
      </c>
      <c r="AA979">
        <v>0</v>
      </c>
      <c r="AB979">
        <v>0.33400000000000002</v>
      </c>
      <c r="AC979">
        <v>0.79010000000000002</v>
      </c>
      <c r="AD979" t="s">
        <v>48</v>
      </c>
      <c r="AE979" t="s">
        <v>48</v>
      </c>
      <c r="AF979" t="s">
        <v>48</v>
      </c>
    </row>
    <row r="980" spans="1:40" hidden="1" outlineLevel="1" x14ac:dyDescent="0.2">
      <c r="A980" t="s">
        <v>2796</v>
      </c>
      <c r="B980" t="s">
        <v>2797</v>
      </c>
      <c r="C980" t="s">
        <v>433</v>
      </c>
      <c r="J980" t="s">
        <v>2798</v>
      </c>
      <c r="K980" t="s">
        <v>2784</v>
      </c>
      <c r="L980" t="s">
        <v>1263</v>
      </c>
      <c r="M980">
        <v>1</v>
      </c>
      <c r="P980" t="s">
        <v>2799</v>
      </c>
      <c r="Q980" t="s">
        <v>47</v>
      </c>
      <c r="S980">
        <v>1.2526511214673519E-2</v>
      </c>
      <c r="T980">
        <v>3.1579372716805661E-6</v>
      </c>
      <c r="U980">
        <v>3.5809577093459671E-4</v>
      </c>
      <c r="V980">
        <v>3.1496543670073152E-4</v>
      </c>
      <c r="W980">
        <v>8.3362199366092682E-3</v>
      </c>
      <c r="X980">
        <v>8.1343205238226801E-5</v>
      </c>
      <c r="Y980">
        <v>-0.3125</v>
      </c>
      <c r="Z980">
        <v>0.127</v>
      </c>
      <c r="AA980">
        <v>5.1999999999999998E-2</v>
      </c>
      <c r="AB980">
        <v>0.82099999999999995</v>
      </c>
      <c r="AC980">
        <v>0.45700000000000002</v>
      </c>
      <c r="AD980" t="s">
        <v>48</v>
      </c>
      <c r="AE980" t="s">
        <v>48</v>
      </c>
      <c r="AF980" t="s">
        <v>48</v>
      </c>
    </row>
    <row r="981" spans="1:40" hidden="1" outlineLevel="1" x14ac:dyDescent="0.2"/>
    <row r="982" spans="1:40" hidden="1" outlineLevel="1" x14ac:dyDescent="0.2"/>
    <row r="983" spans="1:40" hidden="1" outlineLevel="1" x14ac:dyDescent="0.2"/>
    <row r="984" spans="1:40" hidden="1" outlineLevel="1" x14ac:dyDescent="0.2"/>
    <row r="985" spans="1:40" hidden="1" outlineLevel="1" x14ac:dyDescent="0.2"/>
    <row r="986" spans="1:40" hidden="1" outlineLevel="1" x14ac:dyDescent="0.2"/>
    <row r="987" spans="1:40" collapsed="1" x14ac:dyDescent="0.2">
      <c r="A987" t="s">
        <v>437</v>
      </c>
      <c r="B987" t="s">
        <v>438</v>
      </c>
      <c r="C987" t="s">
        <v>439</v>
      </c>
      <c r="D987" t="s">
        <v>440</v>
      </c>
      <c r="E987" t="s">
        <v>130</v>
      </c>
      <c r="F987" t="s">
        <v>441</v>
      </c>
      <c r="G987">
        <v>31</v>
      </c>
      <c r="H987" t="s">
        <v>441</v>
      </c>
      <c r="I987">
        <v>32</v>
      </c>
      <c r="J987" t="s">
        <v>442</v>
      </c>
      <c r="L987" t="s">
        <v>45</v>
      </c>
      <c r="M987">
        <v>1</v>
      </c>
      <c r="N987">
        <v>1</v>
      </c>
      <c r="O987" s="1" t="s">
        <v>443</v>
      </c>
      <c r="P987" s="1" t="s">
        <v>443</v>
      </c>
      <c r="Q987" t="s">
        <v>47</v>
      </c>
      <c r="R987" t="s">
        <v>47</v>
      </c>
      <c r="S987">
        <v>2.1298089995980258E-3</v>
      </c>
      <c r="T987">
        <v>1.046338547894266E-5</v>
      </c>
      <c r="U987">
        <v>2.09473044378683E-4</v>
      </c>
      <c r="V987">
        <v>1.406463125022128E-4</v>
      </c>
      <c r="W987">
        <v>2.8777774423360819E-4</v>
      </c>
      <c r="X987">
        <v>8.7506079580634832E-5</v>
      </c>
      <c r="Y987">
        <v>6.7820360467419294E-2</v>
      </c>
      <c r="Z987">
        <v>0.14399999999999999</v>
      </c>
      <c r="AA987">
        <v>6.4000000000000001E-2</v>
      </c>
      <c r="AB987">
        <v>0.79200000000000004</v>
      </c>
      <c r="AC987">
        <v>0.99739999999999995</v>
      </c>
      <c r="AD987" t="s">
        <v>48</v>
      </c>
      <c r="AE987" t="s">
        <v>48</v>
      </c>
      <c r="AF987" t="s">
        <v>48</v>
      </c>
      <c r="AH987">
        <f t="shared" ref="AH987" si="105">SUM(AI987:AJ987)</f>
        <v>0</v>
      </c>
      <c r="AI987">
        <f>COUNTIF(L987:L1001, "Comment")</f>
        <v>0</v>
      </c>
      <c r="AJ987">
        <f>COUNTIF(L987:L1001, "Reply")</f>
        <v>0</v>
      </c>
      <c r="AK987">
        <f>COUNTIF(C988:C1001, C987)</f>
        <v>0</v>
      </c>
      <c r="AM987">
        <f>AVERAGE(S987:S1001)</f>
        <v>2.1298089995980258E-3</v>
      </c>
      <c r="AN987">
        <f>AVERAGE(Y987:Y1001)</f>
        <v>6.7820360467419294E-2</v>
      </c>
    </row>
    <row r="988" spans="1:40" hidden="1" outlineLevel="1" x14ac:dyDescent="0.2"/>
    <row r="989" spans="1:40" hidden="1" outlineLevel="1" x14ac:dyDescent="0.2"/>
    <row r="990" spans="1:40" hidden="1" outlineLevel="1" x14ac:dyDescent="0.2"/>
    <row r="991" spans="1:40" hidden="1" outlineLevel="1" x14ac:dyDescent="0.2">
      <c r="P991" s="1"/>
      <c r="Q991" s="1"/>
    </row>
    <row r="992" spans="1:40" hidden="1" outlineLevel="1" x14ac:dyDescent="0.2"/>
    <row r="993" spans="1:40" hidden="1" outlineLevel="1" x14ac:dyDescent="0.2"/>
    <row r="994" spans="1:40" hidden="1" outlineLevel="1" x14ac:dyDescent="0.2"/>
    <row r="995" spans="1:40" hidden="1" outlineLevel="1" x14ac:dyDescent="0.2"/>
    <row r="996" spans="1:40" hidden="1" outlineLevel="1" x14ac:dyDescent="0.2"/>
    <row r="997" spans="1:40" hidden="1" outlineLevel="1" x14ac:dyDescent="0.2"/>
    <row r="998" spans="1:40" hidden="1" outlineLevel="1" x14ac:dyDescent="0.2"/>
    <row r="999" spans="1:40" hidden="1" outlineLevel="1" x14ac:dyDescent="0.2"/>
    <row r="1000" spans="1:40" hidden="1" outlineLevel="1" x14ac:dyDescent="0.2"/>
    <row r="1001" spans="1:40" hidden="1" outlineLevel="1" x14ac:dyDescent="0.2"/>
    <row r="1002" spans="1:40" collapsed="1" x14ac:dyDescent="0.2">
      <c r="A1002" t="s">
        <v>444</v>
      </c>
      <c r="B1002" t="s">
        <v>445</v>
      </c>
      <c r="C1002" t="s">
        <v>446</v>
      </c>
      <c r="D1002" t="s">
        <v>447</v>
      </c>
      <c r="E1002" t="s">
        <v>41</v>
      </c>
      <c r="F1002" t="s">
        <v>42</v>
      </c>
      <c r="G1002">
        <v>27</v>
      </c>
      <c r="H1002" t="s">
        <v>43</v>
      </c>
      <c r="I1002">
        <v>30</v>
      </c>
      <c r="J1002" t="s">
        <v>448</v>
      </c>
      <c r="L1002" t="s">
        <v>45</v>
      </c>
      <c r="M1002">
        <v>1</v>
      </c>
      <c r="N1002">
        <v>1</v>
      </c>
      <c r="O1002" s="1" t="s">
        <v>449</v>
      </c>
      <c r="P1002" s="1" t="s">
        <v>449</v>
      </c>
      <c r="Q1002" t="s">
        <v>47</v>
      </c>
      <c r="R1002" t="s">
        <v>47</v>
      </c>
      <c r="S1002">
        <v>3.467799979262054E-4</v>
      </c>
      <c r="T1002">
        <v>5.3486683100345536E-6</v>
      </c>
      <c r="U1002">
        <v>3.4642049286048859E-5</v>
      </c>
      <c r="V1002">
        <v>3.554519935278222E-5</v>
      </c>
      <c r="W1002">
        <v>1.175567813334055E-4</v>
      </c>
      <c r="X1002">
        <v>4.273902959539555E-5</v>
      </c>
      <c r="Y1002">
        <v>4.5333333333333337E-2</v>
      </c>
      <c r="Z1002">
        <v>0.106</v>
      </c>
      <c r="AA1002">
        <v>6.9000000000000006E-2</v>
      </c>
      <c r="AB1002">
        <v>0.82499999999999996</v>
      </c>
      <c r="AC1002">
        <v>0.95840000000000003</v>
      </c>
      <c r="AD1002" t="s">
        <v>48</v>
      </c>
      <c r="AE1002" t="s">
        <v>48</v>
      </c>
      <c r="AF1002" t="s">
        <v>48</v>
      </c>
      <c r="AH1002">
        <f t="shared" ref="AH1002" si="106">SUM(AI1002:AJ1002)</f>
        <v>3</v>
      </c>
      <c r="AI1002">
        <f>COUNTIF(L1002:L1016, "Comment")</f>
        <v>3</v>
      </c>
      <c r="AJ1002">
        <f>COUNTIF(L1002:L1016, "Reply")</f>
        <v>0</v>
      </c>
      <c r="AK1002">
        <f>COUNTIF(C1003:C1016, C1002)</f>
        <v>0</v>
      </c>
      <c r="AM1002">
        <f>AVERAGE(S1002:S1016)</f>
        <v>1.1101272917585449E-2</v>
      </c>
      <c r="AN1002">
        <f>AVERAGE(Y1002:Y1016)</f>
        <v>-1.1666666666666665E-3</v>
      </c>
    </row>
    <row r="1003" spans="1:40" hidden="1" outlineLevel="1" x14ac:dyDescent="0.2">
      <c r="A1003" t="s">
        <v>2804</v>
      </c>
      <c r="B1003" t="s">
        <v>2805</v>
      </c>
      <c r="C1003" t="s">
        <v>183</v>
      </c>
      <c r="J1003" t="s">
        <v>2806</v>
      </c>
      <c r="K1003" t="s">
        <v>444</v>
      </c>
      <c r="L1003" t="s">
        <v>1233</v>
      </c>
      <c r="M1003">
        <v>3</v>
      </c>
      <c r="P1003" t="s">
        <v>2807</v>
      </c>
      <c r="Q1003" t="s">
        <v>47</v>
      </c>
      <c r="S1003">
        <v>7.2451046435162425E-4</v>
      </c>
      <c r="T1003">
        <v>1.8848315903596811E-6</v>
      </c>
      <c r="U1003">
        <v>2.1986343199387189E-5</v>
      </c>
      <c r="V1003">
        <v>5.417125066742301E-5</v>
      </c>
      <c r="W1003">
        <v>3.3301772782579059E-4</v>
      </c>
      <c r="X1003">
        <v>4.0489067032467567E-5</v>
      </c>
      <c r="Y1003">
        <v>0</v>
      </c>
      <c r="Z1003">
        <v>0.215</v>
      </c>
      <c r="AA1003">
        <v>0</v>
      </c>
      <c r="AB1003">
        <v>0.78500000000000003</v>
      </c>
      <c r="AC1003">
        <v>0.5242</v>
      </c>
      <c r="AD1003" t="s">
        <v>48</v>
      </c>
      <c r="AE1003" t="s">
        <v>48</v>
      </c>
      <c r="AF1003" t="s">
        <v>48</v>
      </c>
    </row>
    <row r="1004" spans="1:40" hidden="1" outlineLevel="1" x14ac:dyDescent="0.2">
      <c r="A1004" t="s">
        <v>2808</v>
      </c>
      <c r="B1004" t="s">
        <v>2809</v>
      </c>
      <c r="C1004" t="s">
        <v>2683</v>
      </c>
      <c r="J1004" t="s">
        <v>2810</v>
      </c>
      <c r="K1004" t="s">
        <v>444</v>
      </c>
      <c r="L1004" t="s">
        <v>1233</v>
      </c>
      <c r="M1004">
        <v>1</v>
      </c>
      <c r="P1004" t="s">
        <v>2811</v>
      </c>
      <c r="Q1004" t="s">
        <v>47</v>
      </c>
      <c r="S1004">
        <v>1.3877663295716049E-3</v>
      </c>
      <c r="T1004">
        <v>3.9252176975423936E-6</v>
      </c>
      <c r="U1004">
        <v>4.7031211579451337E-5</v>
      </c>
      <c r="V1004">
        <v>4.7021658247103908E-5</v>
      </c>
      <c r="W1004">
        <v>1.133377314545214E-3</v>
      </c>
      <c r="X1004">
        <v>5.3327785280998803E-5</v>
      </c>
      <c r="Y1004">
        <v>0</v>
      </c>
      <c r="Z1004">
        <v>7.4999999999999997E-2</v>
      </c>
      <c r="AA1004">
        <v>0</v>
      </c>
      <c r="AB1004">
        <v>0.92500000000000004</v>
      </c>
      <c r="AC1004">
        <v>0.15310000000000001</v>
      </c>
      <c r="AD1004" t="s">
        <v>48</v>
      </c>
      <c r="AE1004" t="s">
        <v>48</v>
      </c>
      <c r="AF1004" t="s">
        <v>48</v>
      </c>
    </row>
    <row r="1005" spans="1:40" hidden="1" outlineLevel="1" x14ac:dyDescent="0.2">
      <c r="A1005" t="s">
        <v>2812</v>
      </c>
      <c r="B1005" t="s">
        <v>2813</v>
      </c>
      <c r="C1005" t="s">
        <v>2814</v>
      </c>
      <c r="J1005" t="s">
        <v>2815</v>
      </c>
      <c r="K1005" t="s">
        <v>444</v>
      </c>
      <c r="L1005" t="s">
        <v>1233</v>
      </c>
      <c r="M1005">
        <v>1</v>
      </c>
      <c r="P1005" t="s">
        <v>2816</v>
      </c>
      <c r="Q1005" t="s">
        <v>47</v>
      </c>
      <c r="S1005">
        <v>4.1946034878492362E-2</v>
      </c>
      <c r="T1005">
        <v>4.6972622840257827E-6</v>
      </c>
      <c r="U1005">
        <v>6.9723493652418256E-4</v>
      </c>
      <c r="V1005">
        <v>7.6085496402811259E-5</v>
      </c>
      <c r="W1005">
        <v>3.7131156772375107E-2</v>
      </c>
      <c r="X1005">
        <v>1.035333480103873E-4</v>
      </c>
      <c r="Y1005">
        <v>-0.05</v>
      </c>
      <c r="Z1005">
        <v>4.4999999999999998E-2</v>
      </c>
      <c r="AA1005">
        <v>6.2E-2</v>
      </c>
      <c r="AB1005">
        <v>0.89300000000000002</v>
      </c>
      <c r="AC1005">
        <v>-0.38629999999999998</v>
      </c>
      <c r="AD1005" t="s">
        <v>48</v>
      </c>
      <c r="AE1005" t="s">
        <v>48</v>
      </c>
      <c r="AF1005" t="s">
        <v>48</v>
      </c>
    </row>
    <row r="1006" spans="1:40" hidden="1" outlineLevel="1" x14ac:dyDescent="0.2"/>
    <row r="1007" spans="1:40" hidden="1" outlineLevel="1" x14ac:dyDescent="0.2">
      <c r="P1007" s="1"/>
      <c r="Q1007" s="1"/>
    </row>
    <row r="1008" spans="1:40" hidden="1" outlineLevel="1" x14ac:dyDescent="0.2"/>
    <row r="1009" spans="1:40" hidden="1" outlineLevel="1" x14ac:dyDescent="0.2"/>
    <row r="1010" spans="1:40" hidden="1" outlineLevel="1" x14ac:dyDescent="0.2"/>
    <row r="1011" spans="1:40" hidden="1" outlineLevel="1" x14ac:dyDescent="0.2"/>
    <row r="1012" spans="1:40" hidden="1" outlineLevel="1" x14ac:dyDescent="0.2"/>
    <row r="1013" spans="1:40" hidden="1" outlineLevel="1" x14ac:dyDescent="0.2"/>
    <row r="1014" spans="1:40" hidden="1" outlineLevel="1" x14ac:dyDescent="0.2"/>
    <row r="1015" spans="1:40" hidden="1" outlineLevel="1" x14ac:dyDescent="0.2"/>
    <row r="1016" spans="1:40" hidden="1" outlineLevel="1" x14ac:dyDescent="0.2"/>
    <row r="1017" spans="1:40" collapsed="1" x14ac:dyDescent="0.2">
      <c r="A1017" t="s">
        <v>450</v>
      </c>
      <c r="B1017" t="s">
        <v>451</v>
      </c>
      <c r="C1017" t="s">
        <v>452</v>
      </c>
      <c r="D1017" t="s">
        <v>453</v>
      </c>
      <c r="E1017" t="s">
        <v>41</v>
      </c>
      <c r="F1017" t="s">
        <v>43</v>
      </c>
      <c r="G1017">
        <v>18</v>
      </c>
      <c r="H1017" t="s">
        <v>42</v>
      </c>
      <c r="I1017">
        <v>18</v>
      </c>
      <c r="J1017" t="s">
        <v>454</v>
      </c>
      <c r="L1017" t="s">
        <v>45</v>
      </c>
      <c r="M1017">
        <v>1</v>
      </c>
      <c r="N1017">
        <v>1</v>
      </c>
      <c r="O1017" s="1" t="s">
        <v>455</v>
      </c>
      <c r="P1017" s="1" t="s">
        <v>455</v>
      </c>
      <c r="Q1017" t="s">
        <v>47</v>
      </c>
      <c r="R1017" t="s">
        <v>47</v>
      </c>
      <c r="S1017">
        <v>4.6077609295025468E-4</v>
      </c>
      <c r="T1017">
        <v>7.7591566878254525E-6</v>
      </c>
      <c r="U1017">
        <v>3.7089524994371459E-5</v>
      </c>
      <c r="V1017">
        <v>5.3335515985963873E-5</v>
      </c>
      <c r="W1017">
        <v>1.4010620361659681E-4</v>
      </c>
      <c r="X1017">
        <v>5.4959982662694529E-5</v>
      </c>
      <c r="Y1017">
        <v>7.4996392496392492E-2</v>
      </c>
      <c r="Z1017">
        <v>0.14000000000000001</v>
      </c>
      <c r="AA1017">
        <v>7.1999999999999995E-2</v>
      </c>
      <c r="AB1017">
        <v>0.78800000000000003</v>
      </c>
      <c r="AC1017">
        <v>0.98519999999999996</v>
      </c>
      <c r="AD1017" t="s">
        <v>48</v>
      </c>
      <c r="AE1017" t="s">
        <v>48</v>
      </c>
      <c r="AF1017" t="s">
        <v>48</v>
      </c>
      <c r="AH1017">
        <f t="shared" ref="AH1017" si="107">SUM(AI1017:AJ1017)</f>
        <v>11</v>
      </c>
      <c r="AI1017">
        <f>COUNTIF(L1017:L1031, "Comment")</f>
        <v>4</v>
      </c>
      <c r="AJ1017">
        <f>COUNTIF(L1017:L1031, "Reply")</f>
        <v>7</v>
      </c>
      <c r="AK1017">
        <f>COUNTIF(C1018:C1031, C1017)</f>
        <v>4</v>
      </c>
      <c r="AM1017">
        <f>AVERAGE(S1017:S1031)</f>
        <v>4.7017160856436629E-4</v>
      </c>
      <c r="AN1017">
        <f>AVERAGE(Y1017:Y1031)</f>
        <v>0.13170654962321629</v>
      </c>
    </row>
    <row r="1018" spans="1:40" hidden="1" outlineLevel="1" x14ac:dyDescent="0.2">
      <c r="A1018" t="s">
        <v>2817</v>
      </c>
      <c r="B1018" t="s">
        <v>2818</v>
      </c>
      <c r="C1018" t="s">
        <v>183</v>
      </c>
      <c r="J1018" t="s">
        <v>2819</v>
      </c>
      <c r="K1018" t="s">
        <v>450</v>
      </c>
      <c r="L1018" t="s">
        <v>1233</v>
      </c>
      <c r="M1018">
        <v>3</v>
      </c>
      <c r="P1018" t="s">
        <v>2820</v>
      </c>
      <c r="Q1018" t="s">
        <v>47</v>
      </c>
      <c r="S1018">
        <v>5.1406107377260923E-4</v>
      </c>
      <c r="T1018">
        <v>4.7943121899152166E-6</v>
      </c>
      <c r="U1018">
        <v>3.6346275010146201E-5</v>
      </c>
      <c r="V1018">
        <v>4.5116434193914763E-5</v>
      </c>
      <c r="W1018">
        <v>1.824547798605636E-4</v>
      </c>
      <c r="X1018">
        <v>6.3817758928053081E-5</v>
      </c>
      <c r="Y1018">
        <v>0.35</v>
      </c>
      <c r="Z1018">
        <v>0.13900000000000001</v>
      </c>
      <c r="AA1018">
        <v>7.8E-2</v>
      </c>
      <c r="AB1018">
        <v>0.78300000000000003</v>
      </c>
      <c r="AC1018">
        <v>0.40189999999999998</v>
      </c>
      <c r="AD1018" t="s">
        <v>48</v>
      </c>
      <c r="AE1018" t="s">
        <v>48</v>
      </c>
      <c r="AF1018" t="s">
        <v>48</v>
      </c>
    </row>
    <row r="1019" spans="1:40" hidden="1" outlineLevel="1" x14ac:dyDescent="0.2">
      <c r="A1019" t="s">
        <v>2821</v>
      </c>
      <c r="B1019" t="s">
        <v>2822</v>
      </c>
      <c r="C1019" t="s">
        <v>2823</v>
      </c>
      <c r="J1019" t="s">
        <v>2824</v>
      </c>
      <c r="K1019" t="s">
        <v>450</v>
      </c>
      <c r="L1019" t="s">
        <v>1233</v>
      </c>
      <c r="M1019">
        <v>1</v>
      </c>
      <c r="P1019" t="s">
        <v>2825</v>
      </c>
      <c r="Q1019" t="s">
        <v>47</v>
      </c>
      <c r="S1019">
        <v>1.2143638450652361E-3</v>
      </c>
      <c r="T1019">
        <v>1.498781148256967E-5</v>
      </c>
      <c r="U1019">
        <v>9.3822622147854418E-5</v>
      </c>
      <c r="V1019">
        <v>1.288093480980024E-4</v>
      </c>
      <c r="W1019">
        <v>4.4385413639247417E-4</v>
      </c>
      <c r="X1019">
        <v>6.583739013876766E-5</v>
      </c>
      <c r="Y1019">
        <v>7.2222222222222188E-2</v>
      </c>
      <c r="Z1019">
        <v>0.185</v>
      </c>
      <c r="AA1019">
        <v>3.1E-2</v>
      </c>
      <c r="AB1019">
        <v>0.78300000000000003</v>
      </c>
      <c r="AC1019">
        <v>0.90749999999999997</v>
      </c>
      <c r="AD1019" t="s">
        <v>48</v>
      </c>
      <c r="AE1019" t="s">
        <v>48</v>
      </c>
      <c r="AF1019" t="s">
        <v>48</v>
      </c>
    </row>
    <row r="1020" spans="1:40" hidden="1" outlineLevel="1" x14ac:dyDescent="0.2">
      <c r="A1020" t="s">
        <v>2826</v>
      </c>
      <c r="B1020" t="s">
        <v>2827</v>
      </c>
      <c r="C1020" t="s">
        <v>2828</v>
      </c>
      <c r="J1020" t="s">
        <v>2829</v>
      </c>
      <c r="K1020" t="s">
        <v>450</v>
      </c>
      <c r="L1020" t="s">
        <v>1233</v>
      </c>
      <c r="M1020">
        <v>1</v>
      </c>
      <c r="P1020" t="s">
        <v>2830</v>
      </c>
      <c r="Q1020" t="s">
        <v>2831</v>
      </c>
      <c r="S1020">
        <v>2.3293633421417331E-4</v>
      </c>
      <c r="T1020">
        <v>2.9418631584121609E-6</v>
      </c>
      <c r="U1020">
        <v>1.8170961993746459E-5</v>
      </c>
      <c r="V1020">
        <v>4.4222073483979329E-5</v>
      </c>
      <c r="W1020">
        <v>1.138077714131214E-4</v>
      </c>
      <c r="X1020">
        <v>1.966103627637494E-5</v>
      </c>
      <c r="Y1020">
        <v>-5.1851851851851857E-2</v>
      </c>
      <c r="Z1020">
        <v>8.5000000000000006E-2</v>
      </c>
      <c r="AA1020">
        <v>0</v>
      </c>
      <c r="AB1020">
        <v>0.91500000000000004</v>
      </c>
      <c r="AC1020">
        <v>0.72189999999999999</v>
      </c>
      <c r="AD1020" t="s">
        <v>48</v>
      </c>
      <c r="AE1020" t="s">
        <v>48</v>
      </c>
      <c r="AF1020" t="s">
        <v>48</v>
      </c>
    </row>
    <row r="1021" spans="1:40" hidden="1" outlineLevel="1" x14ac:dyDescent="0.2">
      <c r="A1021" t="s">
        <v>2832</v>
      </c>
      <c r="B1021" t="s">
        <v>2833</v>
      </c>
      <c r="C1021" t="s">
        <v>2630</v>
      </c>
      <c r="J1021" t="s">
        <v>2834</v>
      </c>
      <c r="K1021" t="s">
        <v>450</v>
      </c>
      <c r="L1021" t="s">
        <v>1233</v>
      </c>
      <c r="M1021">
        <v>1</v>
      </c>
      <c r="P1021" t="s">
        <v>2835</v>
      </c>
      <c r="Q1021" t="s">
        <v>47</v>
      </c>
      <c r="S1021">
        <v>2.7054158272221679E-4</v>
      </c>
      <c r="T1021">
        <v>2.6909642656391948E-6</v>
      </c>
      <c r="U1021">
        <v>1.8658665794646371E-5</v>
      </c>
      <c r="V1021">
        <v>3.6725490645039827E-5</v>
      </c>
      <c r="W1021">
        <v>1.388782548019662E-4</v>
      </c>
      <c r="X1021">
        <v>1.866810089268256E-5</v>
      </c>
      <c r="Y1021">
        <v>0.21249999999999999</v>
      </c>
      <c r="Z1021">
        <v>0.129</v>
      </c>
      <c r="AA1021">
        <v>2.4E-2</v>
      </c>
      <c r="AB1021">
        <v>0.84699999999999998</v>
      </c>
      <c r="AC1021">
        <v>0.76500000000000001</v>
      </c>
      <c r="AD1021" t="s">
        <v>48</v>
      </c>
      <c r="AE1021" t="s">
        <v>48</v>
      </c>
      <c r="AF1021" t="s">
        <v>48</v>
      </c>
    </row>
    <row r="1022" spans="1:40" hidden="1" outlineLevel="1" x14ac:dyDescent="0.2">
      <c r="A1022" t="s">
        <v>2836</v>
      </c>
      <c r="B1022" t="s">
        <v>2837</v>
      </c>
      <c r="C1022" t="s">
        <v>452</v>
      </c>
      <c r="J1022" t="s">
        <v>2838</v>
      </c>
      <c r="K1022" t="s">
        <v>2817</v>
      </c>
      <c r="L1022" t="s">
        <v>1263</v>
      </c>
      <c r="M1022">
        <v>1</v>
      </c>
      <c r="P1022" t="s">
        <v>2839</v>
      </c>
      <c r="Q1022" t="s">
        <v>47</v>
      </c>
      <c r="S1022">
        <v>3.0755333136767149E-4</v>
      </c>
      <c r="T1022">
        <v>2.1451958218676741E-6</v>
      </c>
      <c r="U1022">
        <v>1.7629790818318721E-5</v>
      </c>
      <c r="V1022">
        <v>4.4556698412634432E-5</v>
      </c>
      <c r="W1022">
        <v>1.5547749353572729E-4</v>
      </c>
      <c r="X1022">
        <v>2.207039324275684E-5</v>
      </c>
      <c r="Y1022">
        <v>0.43681818181818183</v>
      </c>
      <c r="Z1022">
        <v>0.36699999999999999</v>
      </c>
      <c r="AA1022">
        <v>0</v>
      </c>
      <c r="AB1022">
        <v>0.63300000000000001</v>
      </c>
      <c r="AC1022">
        <v>0.95830000000000004</v>
      </c>
      <c r="AD1022" t="s">
        <v>48</v>
      </c>
      <c r="AE1022" t="s">
        <v>48</v>
      </c>
      <c r="AF1022" t="s">
        <v>48</v>
      </c>
    </row>
    <row r="1023" spans="1:40" hidden="1" outlineLevel="1" x14ac:dyDescent="0.2">
      <c r="A1023" t="s">
        <v>2840</v>
      </c>
      <c r="B1023" t="s">
        <v>2841</v>
      </c>
      <c r="C1023" t="s">
        <v>452</v>
      </c>
      <c r="J1023" t="s">
        <v>2842</v>
      </c>
      <c r="K1023" t="s">
        <v>2821</v>
      </c>
      <c r="L1023" t="s">
        <v>1263</v>
      </c>
      <c r="M1023">
        <v>1</v>
      </c>
      <c r="P1023" s="1" t="s">
        <v>2843</v>
      </c>
      <c r="Q1023" s="1" t="s">
        <v>47</v>
      </c>
      <c r="S1023">
        <v>3.6051013739779592E-4</v>
      </c>
      <c r="T1023">
        <v>2.813583478200599E-6</v>
      </c>
      <c r="U1023">
        <v>1.8702117813518271E-5</v>
      </c>
      <c r="V1023">
        <v>4.93908446514979E-5</v>
      </c>
      <c r="W1023">
        <v>1.5631080896127969E-4</v>
      </c>
      <c r="X1023">
        <v>4.9780952394939959E-5</v>
      </c>
      <c r="Y1023">
        <v>0.5</v>
      </c>
      <c r="Z1023">
        <v>0.42799999999999999</v>
      </c>
      <c r="AA1023">
        <v>0</v>
      </c>
      <c r="AB1023">
        <v>0.57199999999999995</v>
      </c>
      <c r="AC1023">
        <v>0.66969999999999996</v>
      </c>
      <c r="AD1023" t="s">
        <v>48</v>
      </c>
      <c r="AE1023" t="s">
        <v>48</v>
      </c>
      <c r="AF1023" t="s">
        <v>48</v>
      </c>
    </row>
    <row r="1024" spans="1:40" hidden="1" outlineLevel="1" x14ac:dyDescent="0.2">
      <c r="A1024" t="s">
        <v>2844</v>
      </c>
      <c r="B1024" t="s">
        <v>2845</v>
      </c>
      <c r="C1024" t="s">
        <v>452</v>
      </c>
      <c r="J1024" t="s">
        <v>2846</v>
      </c>
      <c r="K1024" t="s">
        <v>2826</v>
      </c>
      <c r="L1024" t="s">
        <v>1263</v>
      </c>
      <c r="M1024">
        <v>1</v>
      </c>
      <c r="P1024" t="s">
        <v>2847</v>
      </c>
      <c r="Q1024" t="s">
        <v>47</v>
      </c>
      <c r="S1024">
        <v>2.7257920010015368E-4</v>
      </c>
      <c r="T1024">
        <v>3.3078767955885269E-6</v>
      </c>
      <c r="U1024">
        <v>1.7700005628285002E-5</v>
      </c>
      <c r="V1024">
        <v>6.709499575663358E-5</v>
      </c>
      <c r="W1024">
        <v>1.043635929818265E-4</v>
      </c>
      <c r="X1024">
        <v>2.6502621039981019E-5</v>
      </c>
      <c r="Y1024">
        <v>-6.083333333333333E-2</v>
      </c>
      <c r="Z1024">
        <v>0</v>
      </c>
      <c r="AA1024">
        <v>0.05</v>
      </c>
      <c r="AB1024">
        <v>0.95</v>
      </c>
      <c r="AC1024">
        <v>-0.26169999999999999</v>
      </c>
      <c r="AD1024" t="s">
        <v>48</v>
      </c>
      <c r="AE1024" t="s">
        <v>48</v>
      </c>
      <c r="AF1024" t="s">
        <v>48</v>
      </c>
    </row>
    <row r="1025" spans="1:40" hidden="1" outlineLevel="1" x14ac:dyDescent="0.2">
      <c r="A1025" t="s">
        <v>2848</v>
      </c>
      <c r="B1025" t="s">
        <v>2849</v>
      </c>
      <c r="C1025" t="s">
        <v>183</v>
      </c>
      <c r="J1025" t="s">
        <v>2850</v>
      </c>
      <c r="K1025" t="s">
        <v>2836</v>
      </c>
      <c r="L1025" t="s">
        <v>1263</v>
      </c>
      <c r="M1025">
        <v>1</v>
      </c>
      <c r="P1025" t="s">
        <v>2851</v>
      </c>
      <c r="Q1025" t="s">
        <v>47</v>
      </c>
      <c r="S1025">
        <v>4.0104688378050918E-4</v>
      </c>
      <c r="T1025">
        <v>2.5082454158109609E-6</v>
      </c>
      <c r="U1025">
        <v>1.661319583945442E-5</v>
      </c>
      <c r="V1025">
        <v>5.839909499627538E-5</v>
      </c>
      <c r="W1025">
        <v>1.5605481166858229E-4</v>
      </c>
      <c r="X1025">
        <v>4.1131515899905928E-5</v>
      </c>
      <c r="Y1025">
        <v>0.18055555555555561</v>
      </c>
      <c r="Z1025">
        <v>0.105</v>
      </c>
      <c r="AA1025">
        <v>0.22500000000000001</v>
      </c>
      <c r="AB1025">
        <v>0.67</v>
      </c>
      <c r="AC1025">
        <v>-0.73509999999999998</v>
      </c>
      <c r="AD1025" t="s">
        <v>48</v>
      </c>
      <c r="AE1025" t="s">
        <v>48</v>
      </c>
      <c r="AF1025" t="s">
        <v>48</v>
      </c>
    </row>
    <row r="1026" spans="1:40" hidden="1" outlineLevel="1" x14ac:dyDescent="0.2">
      <c r="A1026" t="s">
        <v>2852</v>
      </c>
      <c r="B1026" t="s">
        <v>2853</v>
      </c>
      <c r="C1026" t="s">
        <v>2823</v>
      </c>
      <c r="J1026" t="s">
        <v>2854</v>
      </c>
      <c r="K1026" t="s">
        <v>2840</v>
      </c>
      <c r="L1026" t="s">
        <v>1263</v>
      </c>
      <c r="M1026">
        <v>1</v>
      </c>
      <c r="P1026" t="s">
        <v>2855</v>
      </c>
      <c r="Q1026" t="s">
        <v>47</v>
      </c>
      <c r="S1026">
        <v>4.7998921945691109E-4</v>
      </c>
      <c r="T1026">
        <v>2.124855200236198E-6</v>
      </c>
      <c r="U1026">
        <v>1.7030837625497949E-5</v>
      </c>
      <c r="V1026">
        <v>5.0348466174909838E-5</v>
      </c>
      <c r="W1026">
        <v>2.5265771546401078E-4</v>
      </c>
      <c r="X1026">
        <v>3.0497429179376919E-5</v>
      </c>
      <c r="Y1026">
        <v>0</v>
      </c>
      <c r="Z1026">
        <v>0</v>
      </c>
      <c r="AA1026">
        <v>0</v>
      </c>
      <c r="AB1026">
        <v>1</v>
      </c>
      <c r="AC1026">
        <v>0</v>
      </c>
      <c r="AD1026" t="s">
        <v>48</v>
      </c>
      <c r="AE1026" t="s">
        <v>48</v>
      </c>
      <c r="AF1026" t="s">
        <v>48</v>
      </c>
    </row>
    <row r="1027" spans="1:40" hidden="1" outlineLevel="1" x14ac:dyDescent="0.2">
      <c r="A1027" t="s">
        <v>2856</v>
      </c>
      <c r="B1027" t="s">
        <v>2857</v>
      </c>
      <c r="C1027" t="s">
        <v>452</v>
      </c>
      <c r="J1027" t="s">
        <v>2858</v>
      </c>
      <c r="K1027" t="s">
        <v>2848</v>
      </c>
      <c r="L1027" t="s">
        <v>1263</v>
      </c>
      <c r="M1027">
        <v>1</v>
      </c>
      <c r="P1027" t="s">
        <v>2859</v>
      </c>
      <c r="Q1027" t="s">
        <v>47</v>
      </c>
      <c r="S1027">
        <v>5.6261150166392326E-4</v>
      </c>
      <c r="T1027">
        <v>1.6428106164312339E-6</v>
      </c>
      <c r="U1027">
        <v>2.5055509468074891E-5</v>
      </c>
      <c r="V1027">
        <v>6.1120423197280616E-5</v>
      </c>
      <c r="W1027">
        <v>2.8135324828326702E-4</v>
      </c>
      <c r="X1027">
        <v>2.60024971794337E-5</v>
      </c>
      <c r="Y1027">
        <v>-0.3125</v>
      </c>
      <c r="Z1027">
        <v>0</v>
      </c>
      <c r="AA1027">
        <v>0.26800000000000002</v>
      </c>
      <c r="AB1027">
        <v>0.73199999999999998</v>
      </c>
      <c r="AC1027">
        <v>-0.29599999999999999</v>
      </c>
      <c r="AD1027" t="s">
        <v>48</v>
      </c>
      <c r="AE1027" t="s">
        <v>48</v>
      </c>
      <c r="AF1027" t="s">
        <v>48</v>
      </c>
    </row>
    <row r="1028" spans="1:40" hidden="1" outlineLevel="1" x14ac:dyDescent="0.2">
      <c r="A1028" t="s">
        <v>2860</v>
      </c>
      <c r="B1028" t="s">
        <v>2861</v>
      </c>
      <c r="C1028" t="s">
        <v>183</v>
      </c>
      <c r="J1028" t="s">
        <v>2862</v>
      </c>
      <c r="K1028" t="s">
        <v>2856</v>
      </c>
      <c r="L1028" t="s">
        <v>1263</v>
      </c>
      <c r="M1028">
        <v>1</v>
      </c>
      <c r="P1028" t="s">
        <v>2863</v>
      </c>
      <c r="Q1028" t="s">
        <v>47</v>
      </c>
      <c r="S1028">
        <v>5.6509010028094053E-4</v>
      </c>
      <c r="T1028">
        <v>2.043521590167074E-6</v>
      </c>
      <c r="U1028">
        <v>2.2153664758661758E-5</v>
      </c>
      <c r="V1028">
        <v>5.1749979320447892E-5</v>
      </c>
      <c r="W1028">
        <v>2.7157348813489079E-4</v>
      </c>
      <c r="X1028">
        <v>2.4475670215906579E-5</v>
      </c>
      <c r="Y1028">
        <v>0.1785714285714286</v>
      </c>
      <c r="Z1028">
        <v>0.127</v>
      </c>
      <c r="AA1028">
        <v>0.115</v>
      </c>
      <c r="AB1028">
        <v>0.75800000000000001</v>
      </c>
      <c r="AC1028">
        <v>0.34</v>
      </c>
      <c r="AD1028" t="s">
        <v>48</v>
      </c>
      <c r="AE1028" t="s">
        <v>48</v>
      </c>
      <c r="AF1028" t="s">
        <v>48</v>
      </c>
    </row>
    <row r="1029" spans="1:40" hidden="1" outlineLevel="1" x14ac:dyDescent="0.2"/>
    <row r="1030" spans="1:40" hidden="1" outlineLevel="1" x14ac:dyDescent="0.2"/>
    <row r="1031" spans="1:40" hidden="1" outlineLevel="1" x14ac:dyDescent="0.2"/>
    <row r="1032" spans="1:40" collapsed="1" x14ac:dyDescent="0.2">
      <c r="A1032" t="s">
        <v>456</v>
      </c>
      <c r="B1032" t="s">
        <v>457</v>
      </c>
      <c r="C1032" t="s">
        <v>458</v>
      </c>
      <c r="D1032" t="s">
        <v>459</v>
      </c>
      <c r="E1032" t="s">
        <v>53</v>
      </c>
      <c r="F1032" t="s">
        <v>42</v>
      </c>
      <c r="G1032">
        <v>23</v>
      </c>
      <c r="H1032" t="s">
        <v>43</v>
      </c>
      <c r="I1032">
        <v>25</v>
      </c>
      <c r="J1032" t="s">
        <v>460</v>
      </c>
      <c r="L1032" t="s">
        <v>45</v>
      </c>
      <c r="M1032">
        <v>1</v>
      </c>
      <c r="N1032">
        <v>1</v>
      </c>
      <c r="O1032" s="1" t="s">
        <v>461</v>
      </c>
      <c r="P1032" s="1" t="s">
        <v>461</v>
      </c>
      <c r="Q1032" t="s">
        <v>47</v>
      </c>
      <c r="R1032" t="s">
        <v>47</v>
      </c>
      <c r="S1032">
        <v>1.673885388299823E-3</v>
      </c>
      <c r="T1032">
        <v>7.3800765676423907E-5</v>
      </c>
      <c r="U1032">
        <v>1.725059264572337E-4</v>
      </c>
      <c r="V1032">
        <v>6.9382460787892342E-4</v>
      </c>
      <c r="W1032">
        <v>4.7790852840989828E-4</v>
      </c>
      <c r="X1032">
        <v>1.9388954387977719E-4</v>
      </c>
      <c r="Y1032">
        <v>2.3350694444444459E-2</v>
      </c>
      <c r="Z1032">
        <v>0.124</v>
      </c>
      <c r="AA1032">
        <v>0.11799999999999999</v>
      </c>
      <c r="AB1032">
        <v>0.75800000000000001</v>
      </c>
      <c r="AC1032">
        <v>0.62870000000000004</v>
      </c>
      <c r="AD1032" t="s">
        <v>48</v>
      </c>
      <c r="AE1032" t="s">
        <v>48</v>
      </c>
      <c r="AF1032" t="s">
        <v>48</v>
      </c>
      <c r="AH1032">
        <f t="shared" ref="AH1032" si="108">SUM(AI1032:AJ1032)</f>
        <v>0</v>
      </c>
      <c r="AI1032">
        <f>COUNTIF(L1032:L1046, "Comment")</f>
        <v>0</v>
      </c>
      <c r="AJ1032">
        <f>COUNTIF(L1032:L1046, "Reply")</f>
        <v>0</v>
      </c>
      <c r="AK1032">
        <f>COUNTIF(C1033:C1046, C1032)</f>
        <v>0</v>
      </c>
      <c r="AM1032">
        <f>AVERAGE(S1032:S1046)</f>
        <v>1.673885388299823E-3</v>
      </c>
      <c r="AN1032">
        <f>AVERAGE(Y1032:Y1046)</f>
        <v>2.3350694444444459E-2</v>
      </c>
    </row>
    <row r="1033" spans="1:40" hidden="1" outlineLevel="1" x14ac:dyDescent="0.2"/>
    <row r="1034" spans="1:40" hidden="1" outlineLevel="1" x14ac:dyDescent="0.2"/>
    <row r="1035" spans="1:40" hidden="1" outlineLevel="1" x14ac:dyDescent="0.2"/>
    <row r="1036" spans="1:40" hidden="1" outlineLevel="1" x14ac:dyDescent="0.2"/>
    <row r="1037" spans="1:40" hidden="1" outlineLevel="1" x14ac:dyDescent="0.2"/>
    <row r="1038" spans="1:40" hidden="1" outlineLevel="1" x14ac:dyDescent="0.2"/>
    <row r="1039" spans="1:40" hidden="1" outlineLevel="1" x14ac:dyDescent="0.2">
      <c r="P1039" s="1"/>
      <c r="Q1039" s="1"/>
    </row>
    <row r="1040" spans="1:40" hidden="1" outlineLevel="1" x14ac:dyDescent="0.2"/>
    <row r="1041" spans="1:40" hidden="1" outlineLevel="1" x14ac:dyDescent="0.2"/>
    <row r="1042" spans="1:40" hidden="1" outlineLevel="1" x14ac:dyDescent="0.2"/>
    <row r="1043" spans="1:40" hidden="1" outlineLevel="1" x14ac:dyDescent="0.2"/>
    <row r="1044" spans="1:40" hidden="1" outlineLevel="1" x14ac:dyDescent="0.2"/>
    <row r="1045" spans="1:40" hidden="1" outlineLevel="1" x14ac:dyDescent="0.2"/>
    <row r="1046" spans="1:40" hidden="1" outlineLevel="1" x14ac:dyDescent="0.2"/>
    <row r="1047" spans="1:40" collapsed="1" x14ac:dyDescent="0.2">
      <c r="A1047" t="s">
        <v>462</v>
      </c>
      <c r="B1047" t="s">
        <v>463</v>
      </c>
      <c r="C1047" t="s">
        <v>464</v>
      </c>
      <c r="D1047" t="s">
        <v>465</v>
      </c>
      <c r="E1047" t="s">
        <v>60</v>
      </c>
      <c r="F1047" t="s">
        <v>42</v>
      </c>
      <c r="G1047">
        <v>26</v>
      </c>
      <c r="H1047" t="s">
        <v>43</v>
      </c>
      <c r="I1047">
        <v>35</v>
      </c>
      <c r="J1047" t="s">
        <v>466</v>
      </c>
      <c r="L1047" t="s">
        <v>45</v>
      </c>
      <c r="M1047">
        <v>1</v>
      </c>
      <c r="N1047">
        <v>1</v>
      </c>
      <c r="O1047" s="1" t="s">
        <v>467</v>
      </c>
      <c r="P1047" s="1" t="s">
        <v>467</v>
      </c>
      <c r="Q1047" t="s">
        <v>47</v>
      </c>
      <c r="R1047" t="s">
        <v>47</v>
      </c>
      <c r="S1047">
        <v>3.8619281258434063E-4</v>
      </c>
      <c r="T1047">
        <v>7.4518970905046436E-6</v>
      </c>
      <c r="U1047">
        <v>4.4244137825444341E-5</v>
      </c>
      <c r="V1047">
        <v>4.4755615817848593E-5</v>
      </c>
      <c r="W1047">
        <v>1.5115935821086171E-4</v>
      </c>
      <c r="X1047">
        <v>6.3051811594050378E-5</v>
      </c>
      <c r="Y1047">
        <v>0.12857142857142859</v>
      </c>
      <c r="Z1047">
        <v>7.4999999999999997E-2</v>
      </c>
      <c r="AA1047">
        <v>2.5000000000000001E-2</v>
      </c>
      <c r="AB1047">
        <v>0.9</v>
      </c>
      <c r="AC1047">
        <v>0.67349999999999999</v>
      </c>
      <c r="AD1047" t="s">
        <v>48</v>
      </c>
      <c r="AE1047" t="s">
        <v>48</v>
      </c>
      <c r="AF1047" t="s">
        <v>48</v>
      </c>
      <c r="AH1047">
        <f t="shared" ref="AH1047" si="109">SUM(AI1047:AJ1047)</f>
        <v>1</v>
      </c>
      <c r="AI1047">
        <f>COUNTIF(L1047:L1061, "Comment")</f>
        <v>1</v>
      </c>
      <c r="AJ1047">
        <f>COUNTIF(L1047:L1061, "Reply")</f>
        <v>0</v>
      </c>
      <c r="AK1047">
        <f>COUNTIF(C1048:C1061, C1047)</f>
        <v>0</v>
      </c>
      <c r="AM1047">
        <f>AVERAGE(S1047:S1061)</f>
        <v>6.4063956961035728E-4</v>
      </c>
      <c r="AN1047">
        <f>AVERAGE(Y1047:Y1061)</f>
        <v>0.15507142857142858</v>
      </c>
    </row>
    <row r="1048" spans="1:40" hidden="1" outlineLevel="1" x14ac:dyDescent="0.2">
      <c r="A1048" t="s">
        <v>2864</v>
      </c>
      <c r="B1048" t="s">
        <v>2865</v>
      </c>
      <c r="C1048" t="s">
        <v>2866</v>
      </c>
      <c r="J1048" t="s">
        <v>2867</v>
      </c>
      <c r="K1048" t="s">
        <v>462</v>
      </c>
      <c r="L1048" t="s">
        <v>1233</v>
      </c>
      <c r="M1048">
        <v>1</v>
      </c>
      <c r="P1048" t="s">
        <v>2868</v>
      </c>
      <c r="Q1048" t="s">
        <v>47</v>
      </c>
      <c r="S1048">
        <v>8.95086326636374E-4</v>
      </c>
      <c r="T1048">
        <v>6.2712329054193114E-6</v>
      </c>
      <c r="U1048">
        <v>5.9405643696663901E-5</v>
      </c>
      <c r="V1048">
        <v>3.6320496292319149E-5</v>
      </c>
      <c r="W1048">
        <v>4.3083154014311731E-4</v>
      </c>
      <c r="X1048">
        <v>9.2911643150728196E-5</v>
      </c>
      <c r="Y1048">
        <v>0.18157142857142861</v>
      </c>
      <c r="Z1048">
        <v>0.104</v>
      </c>
      <c r="AA1048">
        <v>7.0000000000000007E-2</v>
      </c>
      <c r="AB1048">
        <v>0.82599999999999996</v>
      </c>
      <c r="AC1048">
        <v>0.72889999999999999</v>
      </c>
      <c r="AD1048" t="s">
        <v>48</v>
      </c>
      <c r="AE1048" t="s">
        <v>48</v>
      </c>
      <c r="AF1048" t="s">
        <v>48</v>
      </c>
    </row>
    <row r="1049" spans="1:40" hidden="1" outlineLevel="1" x14ac:dyDescent="0.2"/>
    <row r="1050" spans="1:40" hidden="1" outlineLevel="1" x14ac:dyDescent="0.2"/>
    <row r="1051" spans="1:40" hidden="1" outlineLevel="1" x14ac:dyDescent="0.2"/>
    <row r="1052" spans="1:40" hidden="1" outlineLevel="1" x14ac:dyDescent="0.2"/>
    <row r="1053" spans="1:40" hidden="1" outlineLevel="1" x14ac:dyDescent="0.2"/>
    <row r="1054" spans="1:40" hidden="1" outlineLevel="1" x14ac:dyDescent="0.2"/>
    <row r="1055" spans="1:40" hidden="1" outlineLevel="1" x14ac:dyDescent="0.2">
      <c r="P1055" s="1"/>
      <c r="Q1055" s="1"/>
    </row>
    <row r="1056" spans="1:40" hidden="1" outlineLevel="1" x14ac:dyDescent="0.2"/>
    <row r="1057" spans="1:40" hidden="1" outlineLevel="1" x14ac:dyDescent="0.2"/>
    <row r="1058" spans="1:40" hidden="1" outlineLevel="1" x14ac:dyDescent="0.2"/>
    <row r="1059" spans="1:40" hidden="1" outlineLevel="1" x14ac:dyDescent="0.2"/>
    <row r="1060" spans="1:40" hidden="1" outlineLevel="1" x14ac:dyDescent="0.2"/>
    <row r="1061" spans="1:40" hidden="1" outlineLevel="1" x14ac:dyDescent="0.2"/>
    <row r="1062" spans="1:40" collapsed="1" x14ac:dyDescent="0.2">
      <c r="A1062" t="s">
        <v>468</v>
      </c>
      <c r="B1062" t="s">
        <v>469</v>
      </c>
      <c r="C1062" t="s">
        <v>470</v>
      </c>
      <c r="D1062" t="s">
        <v>471</v>
      </c>
      <c r="E1062" t="s">
        <v>472</v>
      </c>
      <c r="F1062" t="s">
        <v>42</v>
      </c>
      <c r="G1062">
        <v>23</v>
      </c>
      <c r="H1062" t="s">
        <v>43</v>
      </c>
      <c r="I1062">
        <v>27</v>
      </c>
      <c r="J1062" t="s">
        <v>473</v>
      </c>
      <c r="L1062" t="s">
        <v>45</v>
      </c>
      <c r="M1062">
        <v>1</v>
      </c>
      <c r="N1062">
        <v>1</v>
      </c>
      <c r="O1062" s="1" t="s">
        <v>474</v>
      </c>
      <c r="P1062" s="1" t="s">
        <v>474</v>
      </c>
      <c r="Q1062" t="s">
        <v>47</v>
      </c>
      <c r="R1062" t="s">
        <v>47</v>
      </c>
      <c r="S1062">
        <v>3.6321850493550301E-3</v>
      </c>
      <c r="T1062">
        <v>1.377674925606698E-5</v>
      </c>
      <c r="U1062">
        <v>1.956336636794731E-4</v>
      </c>
      <c r="V1062">
        <v>1.1869942682096731E-4</v>
      </c>
      <c r="W1062">
        <v>3.2548746094107628E-3</v>
      </c>
      <c r="X1062">
        <v>7.1473790740128607E-5</v>
      </c>
      <c r="Y1062">
        <v>0.12941176470588231</v>
      </c>
      <c r="Z1062">
        <v>0.111</v>
      </c>
      <c r="AA1062">
        <v>7.5999999999999998E-2</v>
      </c>
      <c r="AB1062">
        <v>0.81299999999999994</v>
      </c>
      <c r="AC1062">
        <v>0.88170000000000004</v>
      </c>
      <c r="AD1062" t="s">
        <v>48</v>
      </c>
      <c r="AE1062" t="s">
        <v>48</v>
      </c>
      <c r="AF1062" t="s">
        <v>48</v>
      </c>
      <c r="AH1062">
        <f t="shared" ref="AH1062" si="110">SUM(AI1062:AJ1062)</f>
        <v>1</v>
      </c>
      <c r="AI1062">
        <f>COUNTIF(L1062:L1076, "Comment")</f>
        <v>1</v>
      </c>
      <c r="AJ1062">
        <f>COUNTIF(L1062:L1076, "Reply")</f>
        <v>0</v>
      </c>
      <c r="AK1062">
        <f>COUNTIF(C1063:C1076, C1062)</f>
        <v>0</v>
      </c>
      <c r="AM1062">
        <f>AVERAGE(S1062:S1076)</f>
        <v>2.7894960949197412E-3</v>
      </c>
      <c r="AN1062">
        <f>AVERAGE(Y1062:Y1076)</f>
        <v>0.10470588235294115</v>
      </c>
    </row>
    <row r="1063" spans="1:40" hidden="1" outlineLevel="1" x14ac:dyDescent="0.2">
      <c r="A1063" t="s">
        <v>2869</v>
      </c>
      <c r="B1063" t="s">
        <v>2870</v>
      </c>
      <c r="C1063" t="s">
        <v>2871</v>
      </c>
      <c r="J1063" t="s">
        <v>2872</v>
      </c>
      <c r="K1063" t="s">
        <v>468</v>
      </c>
      <c r="L1063" t="s">
        <v>1233</v>
      </c>
      <c r="M1063">
        <v>2</v>
      </c>
      <c r="P1063" t="s">
        <v>2873</v>
      </c>
      <c r="Q1063" t="s">
        <v>47</v>
      </c>
      <c r="S1063">
        <v>1.946807140484452E-3</v>
      </c>
      <c r="T1063">
        <v>1.2459406570997089E-4</v>
      </c>
      <c r="U1063">
        <v>2.032590709859505E-4</v>
      </c>
      <c r="V1063">
        <v>7.750327349640429E-4</v>
      </c>
      <c r="W1063">
        <v>5.3935032337903976E-4</v>
      </c>
      <c r="X1063">
        <v>2.410318556940183E-4</v>
      </c>
      <c r="Y1063">
        <v>0.08</v>
      </c>
      <c r="Z1063">
        <v>5.0999999999999997E-2</v>
      </c>
      <c r="AA1063">
        <v>7.8E-2</v>
      </c>
      <c r="AB1063">
        <v>0.871</v>
      </c>
      <c r="AC1063">
        <v>-0.29420000000000002</v>
      </c>
      <c r="AD1063" t="s">
        <v>48</v>
      </c>
      <c r="AE1063" t="s">
        <v>48</v>
      </c>
      <c r="AF1063" t="s">
        <v>48</v>
      </c>
    </row>
    <row r="1064" spans="1:40" hidden="1" outlineLevel="1" x14ac:dyDescent="0.2"/>
    <row r="1065" spans="1:40" hidden="1" outlineLevel="1" x14ac:dyDescent="0.2"/>
    <row r="1066" spans="1:40" hidden="1" outlineLevel="1" x14ac:dyDescent="0.2"/>
    <row r="1067" spans="1:40" hidden="1" outlineLevel="1" x14ac:dyDescent="0.2"/>
    <row r="1068" spans="1:40" hidden="1" outlineLevel="1" x14ac:dyDescent="0.2"/>
    <row r="1069" spans="1:40" hidden="1" outlineLevel="1" x14ac:dyDescent="0.2"/>
    <row r="1070" spans="1:40" hidden="1" outlineLevel="1" x14ac:dyDescent="0.2"/>
    <row r="1071" spans="1:40" hidden="1" outlineLevel="1" x14ac:dyDescent="0.2">
      <c r="P1071" s="1"/>
      <c r="Q1071" s="1"/>
    </row>
    <row r="1072" spans="1:40" hidden="1" outlineLevel="1" x14ac:dyDescent="0.2"/>
    <row r="1073" spans="1:40" hidden="1" outlineLevel="1" x14ac:dyDescent="0.2"/>
    <row r="1074" spans="1:40" hidden="1" outlineLevel="1" x14ac:dyDescent="0.2"/>
    <row r="1075" spans="1:40" hidden="1" outlineLevel="1" x14ac:dyDescent="0.2"/>
    <row r="1076" spans="1:40" hidden="1" outlineLevel="1" x14ac:dyDescent="0.2"/>
    <row r="1077" spans="1:40" collapsed="1" x14ac:dyDescent="0.2">
      <c r="A1077" t="s">
        <v>475</v>
      </c>
      <c r="B1077" t="s">
        <v>476</v>
      </c>
      <c r="C1077" t="s">
        <v>477</v>
      </c>
      <c r="D1077" t="s">
        <v>478</v>
      </c>
      <c r="E1077" t="s">
        <v>130</v>
      </c>
      <c r="F1077" t="s">
        <v>43</v>
      </c>
      <c r="G1077">
        <v>23</v>
      </c>
      <c r="H1077" t="s">
        <v>42</v>
      </c>
      <c r="I1077">
        <v>24</v>
      </c>
      <c r="J1077" t="s">
        <v>479</v>
      </c>
      <c r="L1077" t="s">
        <v>45</v>
      </c>
      <c r="M1077">
        <v>2</v>
      </c>
      <c r="N1077">
        <v>1</v>
      </c>
      <c r="O1077" s="1" t="s">
        <v>480</v>
      </c>
      <c r="P1077" s="1" t="s">
        <v>480</v>
      </c>
      <c r="Q1077" t="s">
        <v>47</v>
      </c>
      <c r="R1077" t="s">
        <v>47</v>
      </c>
      <c r="S1077">
        <v>1.8870627973228691E-3</v>
      </c>
      <c r="T1077">
        <v>1.5747394354548311E-4</v>
      </c>
      <c r="U1077">
        <v>2.4644305813126271E-4</v>
      </c>
      <c r="V1077">
        <v>2.0608186605386439E-4</v>
      </c>
      <c r="W1077">
        <v>8.5722655057907104E-4</v>
      </c>
      <c r="X1077">
        <v>1.7427559942007059E-4</v>
      </c>
      <c r="Y1077">
        <v>1.16955266955267E-2</v>
      </c>
      <c r="Z1077">
        <v>0.121</v>
      </c>
      <c r="AA1077">
        <v>0.12</v>
      </c>
      <c r="AB1077">
        <v>0.75900000000000001</v>
      </c>
      <c r="AC1077">
        <v>0.54449999999999998</v>
      </c>
      <c r="AD1077" t="s">
        <v>48</v>
      </c>
      <c r="AE1077" t="s">
        <v>48</v>
      </c>
      <c r="AF1077" t="s">
        <v>48</v>
      </c>
      <c r="AH1077">
        <f t="shared" ref="AH1077" si="111">SUM(AI1077:AJ1077)</f>
        <v>4</v>
      </c>
      <c r="AI1077">
        <f>COUNTIF(L1077:L1091, "Comment")</f>
        <v>4</v>
      </c>
      <c r="AJ1077">
        <f>COUNTIF(L1077:L1091, "Reply")</f>
        <v>0</v>
      </c>
      <c r="AK1077">
        <f>COUNTIF(C1078:C1091, C1077)</f>
        <v>0</v>
      </c>
      <c r="AM1077">
        <f>AVERAGE(S1077:S1091)</f>
        <v>1.1138290399685502E-2</v>
      </c>
      <c r="AN1077">
        <f>AVERAGE(Y1077:Y1091)</f>
        <v>1.2269660894660892E-2</v>
      </c>
    </row>
    <row r="1078" spans="1:40" hidden="1" outlineLevel="1" x14ac:dyDescent="0.2">
      <c r="A1078" t="s">
        <v>2874</v>
      </c>
      <c r="B1078" t="s">
        <v>2875</v>
      </c>
      <c r="C1078" t="s">
        <v>2876</v>
      </c>
      <c r="J1078" t="s">
        <v>2877</v>
      </c>
      <c r="K1078" t="s">
        <v>475</v>
      </c>
      <c r="L1078" t="s">
        <v>1233</v>
      </c>
      <c r="M1078">
        <v>3</v>
      </c>
      <c r="P1078" t="s">
        <v>2878</v>
      </c>
      <c r="Q1078" t="s">
        <v>47</v>
      </c>
      <c r="S1078">
        <v>3.9265073835849762E-2</v>
      </c>
      <c r="T1078">
        <v>1.424031870556064E-5</v>
      </c>
      <c r="U1078">
        <v>1.05115665064659E-4</v>
      </c>
      <c r="V1078">
        <v>5.1054300274699926E-4</v>
      </c>
      <c r="W1078">
        <v>3.716268809512258E-3</v>
      </c>
      <c r="X1078">
        <v>2.568387612700462E-2</v>
      </c>
      <c r="Y1078">
        <v>0</v>
      </c>
      <c r="Z1078">
        <v>0</v>
      </c>
      <c r="AA1078">
        <v>0</v>
      </c>
      <c r="AB1078">
        <v>1</v>
      </c>
      <c r="AC1078">
        <v>0</v>
      </c>
      <c r="AD1078" t="s">
        <v>48</v>
      </c>
      <c r="AE1078" t="s">
        <v>48</v>
      </c>
      <c r="AF1078" t="s">
        <v>48</v>
      </c>
    </row>
    <row r="1079" spans="1:40" hidden="1" outlineLevel="1" x14ac:dyDescent="0.2">
      <c r="A1079" t="s">
        <v>2879</v>
      </c>
      <c r="B1079" t="s">
        <v>2880</v>
      </c>
      <c r="C1079" t="s">
        <v>2881</v>
      </c>
      <c r="J1079" t="s">
        <v>2882</v>
      </c>
      <c r="K1079" t="s">
        <v>475</v>
      </c>
      <c r="L1079" t="s">
        <v>1233</v>
      </c>
      <c r="M1079">
        <v>3</v>
      </c>
      <c r="P1079" t="s">
        <v>2883</v>
      </c>
      <c r="Q1079" t="s">
        <v>47</v>
      </c>
      <c r="S1079">
        <v>3.5851472057402129E-4</v>
      </c>
      <c r="T1079">
        <v>2.1980245037411809E-6</v>
      </c>
      <c r="U1079">
        <v>1.8884637029259469E-5</v>
      </c>
      <c r="V1079">
        <v>5.1554136007325717E-5</v>
      </c>
      <c r="W1079">
        <v>1.8113876285497099E-4</v>
      </c>
      <c r="X1079">
        <v>2.76608916465193E-5</v>
      </c>
      <c r="Y1079">
        <v>-6.7013888888888901E-2</v>
      </c>
      <c r="Z1079">
        <v>7.5999999999999998E-2</v>
      </c>
      <c r="AA1079">
        <v>0</v>
      </c>
      <c r="AB1079">
        <v>0.92400000000000004</v>
      </c>
      <c r="AC1079">
        <v>0.67049999999999998</v>
      </c>
      <c r="AD1079" t="s">
        <v>48</v>
      </c>
      <c r="AE1079" t="s">
        <v>48</v>
      </c>
      <c r="AF1079" t="s">
        <v>48</v>
      </c>
    </row>
    <row r="1080" spans="1:40" hidden="1" outlineLevel="1" x14ac:dyDescent="0.2">
      <c r="A1080" t="s">
        <v>2884</v>
      </c>
      <c r="B1080" t="s">
        <v>2885</v>
      </c>
      <c r="C1080" t="s">
        <v>2871</v>
      </c>
      <c r="J1080" t="s">
        <v>2886</v>
      </c>
      <c r="K1080" t="s">
        <v>475</v>
      </c>
      <c r="L1080" t="s">
        <v>1233</v>
      </c>
      <c r="M1080">
        <v>3</v>
      </c>
      <c r="P1080" t="s">
        <v>2887</v>
      </c>
      <c r="Q1080" t="s">
        <v>47</v>
      </c>
      <c r="S1080">
        <v>2.8044010978192091E-3</v>
      </c>
      <c r="T1080">
        <v>7.4369192589074373E-5</v>
      </c>
      <c r="U1080">
        <v>2.1487912454176689E-4</v>
      </c>
      <c r="V1080">
        <v>1.192424897453748E-4</v>
      </c>
      <c r="W1080">
        <v>1.294496236369014E-3</v>
      </c>
      <c r="X1080">
        <v>1.434636797057465E-4</v>
      </c>
      <c r="Y1080">
        <v>0.15</v>
      </c>
      <c r="Z1080">
        <v>0.224</v>
      </c>
      <c r="AA1080">
        <v>0</v>
      </c>
      <c r="AB1080">
        <v>0.77600000000000002</v>
      </c>
      <c r="AC1080">
        <v>0.95909999999999995</v>
      </c>
      <c r="AD1080" t="s">
        <v>48</v>
      </c>
      <c r="AE1080" t="s">
        <v>48</v>
      </c>
      <c r="AF1080" t="s">
        <v>48</v>
      </c>
    </row>
    <row r="1081" spans="1:40" hidden="1" outlineLevel="1" x14ac:dyDescent="0.2">
      <c r="A1081" t="s">
        <v>2888</v>
      </c>
      <c r="B1081" t="s">
        <v>2889</v>
      </c>
      <c r="C1081" t="s">
        <v>2630</v>
      </c>
      <c r="J1081" t="s">
        <v>2890</v>
      </c>
      <c r="K1081" t="s">
        <v>475</v>
      </c>
      <c r="L1081" t="s">
        <v>1233</v>
      </c>
      <c r="M1081">
        <v>1</v>
      </c>
      <c r="P1081" t="s">
        <v>2891</v>
      </c>
      <c r="Q1081" t="s">
        <v>47</v>
      </c>
      <c r="S1081">
        <v>1.137639954686165E-2</v>
      </c>
      <c r="T1081">
        <v>3.1960889464244252E-4</v>
      </c>
      <c r="U1081">
        <v>5.6363077601417899E-4</v>
      </c>
      <c r="V1081">
        <v>1.122430432587862E-3</v>
      </c>
      <c r="W1081">
        <v>4.2518223635852337E-3</v>
      </c>
      <c r="X1081">
        <v>6.8201066460460424E-4</v>
      </c>
      <c r="Y1081">
        <v>-3.3333333333333333E-2</v>
      </c>
      <c r="Z1081">
        <v>0.11700000000000001</v>
      </c>
      <c r="AA1081">
        <v>9.0999999999999998E-2</v>
      </c>
      <c r="AB1081">
        <v>0.79200000000000004</v>
      </c>
      <c r="AC1081">
        <v>-0.3644</v>
      </c>
      <c r="AD1081" t="s">
        <v>48</v>
      </c>
      <c r="AE1081" t="s">
        <v>48</v>
      </c>
      <c r="AF1081" t="s">
        <v>48</v>
      </c>
    </row>
    <row r="1082" spans="1:40" hidden="1" outlineLevel="1" x14ac:dyDescent="0.2"/>
    <row r="1083" spans="1:40" hidden="1" outlineLevel="1" x14ac:dyDescent="0.2"/>
    <row r="1084" spans="1:40" hidden="1" outlineLevel="1" x14ac:dyDescent="0.2"/>
    <row r="1085" spans="1:40" hidden="1" outlineLevel="1" x14ac:dyDescent="0.2"/>
    <row r="1086" spans="1:40" hidden="1" outlineLevel="1" x14ac:dyDescent="0.2"/>
    <row r="1087" spans="1:40" hidden="1" outlineLevel="1" x14ac:dyDescent="0.2"/>
    <row r="1088" spans="1:40" hidden="1" outlineLevel="1" x14ac:dyDescent="0.2"/>
    <row r="1089" spans="1:40" hidden="1" outlineLevel="1" x14ac:dyDescent="0.2"/>
    <row r="1090" spans="1:40" hidden="1" outlineLevel="1" x14ac:dyDescent="0.2"/>
    <row r="1091" spans="1:40" hidden="1" outlineLevel="1" x14ac:dyDescent="0.2"/>
    <row r="1092" spans="1:40" collapsed="1" x14ac:dyDescent="0.2">
      <c r="A1092" t="s">
        <v>481</v>
      </c>
      <c r="B1092" t="s">
        <v>482</v>
      </c>
      <c r="C1092" t="s">
        <v>483</v>
      </c>
      <c r="D1092" t="s">
        <v>484</v>
      </c>
      <c r="E1092" t="s">
        <v>53</v>
      </c>
      <c r="F1092" t="s">
        <v>42</v>
      </c>
      <c r="G1092">
        <v>32</v>
      </c>
      <c r="H1092" t="s">
        <v>43</v>
      </c>
      <c r="I1092">
        <v>45</v>
      </c>
      <c r="J1092" t="s">
        <v>485</v>
      </c>
      <c r="L1092" t="s">
        <v>45</v>
      </c>
      <c r="M1092">
        <v>1</v>
      </c>
      <c r="N1092">
        <v>1</v>
      </c>
      <c r="O1092" s="1" t="s">
        <v>486</v>
      </c>
      <c r="P1092" s="1" t="s">
        <v>486</v>
      </c>
      <c r="Q1092" t="s">
        <v>47</v>
      </c>
      <c r="R1092" t="s">
        <v>47</v>
      </c>
      <c r="S1092">
        <v>1.203945139423013E-3</v>
      </c>
      <c r="T1092">
        <v>2.4193528588511981E-5</v>
      </c>
      <c r="U1092">
        <v>8.2145867054350674E-5</v>
      </c>
      <c r="V1092">
        <v>2.3436565243173391E-4</v>
      </c>
      <c r="W1092">
        <v>4.1772550321184099E-4</v>
      </c>
      <c r="X1092">
        <v>1.16656294267159E-4</v>
      </c>
      <c r="Y1092">
        <v>7.4634273772204787E-2</v>
      </c>
      <c r="Z1092">
        <v>0.153</v>
      </c>
      <c r="AA1092">
        <v>9.2999999999999999E-2</v>
      </c>
      <c r="AB1092">
        <v>0.754</v>
      </c>
      <c r="AC1092">
        <v>0.95209999999999995</v>
      </c>
      <c r="AD1092" t="s">
        <v>48</v>
      </c>
      <c r="AE1092" t="s">
        <v>48</v>
      </c>
      <c r="AF1092" t="s">
        <v>48</v>
      </c>
      <c r="AH1092">
        <f t="shared" ref="AH1092" si="112">SUM(AI1092:AJ1092)</f>
        <v>10</v>
      </c>
      <c r="AI1092">
        <f>COUNTIF(L1092:L1106, "Comment")</f>
        <v>4</v>
      </c>
      <c r="AJ1092">
        <f>COUNTIF(L1092:L1106, "Reply")</f>
        <v>6</v>
      </c>
      <c r="AK1092">
        <f>COUNTIF(C1093:C1106, C1092)</f>
        <v>5</v>
      </c>
      <c r="AM1092">
        <f>AVERAGE(S1092:S1106)</f>
        <v>1.4125801596409556E-2</v>
      </c>
      <c r="AN1092">
        <f>AVERAGE(Y1092:Y1106)</f>
        <v>0.15860593915290766</v>
      </c>
    </row>
    <row r="1093" spans="1:40" hidden="1" outlineLevel="1" x14ac:dyDescent="0.2">
      <c r="A1093" t="s">
        <v>2892</v>
      </c>
      <c r="B1093" t="s">
        <v>2893</v>
      </c>
      <c r="C1093" t="s">
        <v>2894</v>
      </c>
      <c r="J1093" t="s">
        <v>2895</v>
      </c>
      <c r="K1093" t="s">
        <v>481</v>
      </c>
      <c r="L1093" t="s">
        <v>1233</v>
      </c>
      <c r="M1093">
        <v>3</v>
      </c>
      <c r="P1093" s="1" t="s">
        <v>2896</v>
      </c>
      <c r="Q1093" s="1" t="s">
        <v>47</v>
      </c>
      <c r="S1093">
        <v>3.7014548433944578E-4</v>
      </c>
      <c r="T1093">
        <v>2.1382186332630231E-6</v>
      </c>
      <c r="U1093">
        <v>1.9248025637352839E-5</v>
      </c>
      <c r="V1093">
        <v>5.76589627598878E-5</v>
      </c>
      <c r="W1093">
        <v>1.5628607070539149E-4</v>
      </c>
      <c r="X1093">
        <v>2.0035371562698859E-5</v>
      </c>
      <c r="Y1093">
        <v>0.375</v>
      </c>
      <c r="Z1093">
        <v>0</v>
      </c>
      <c r="AA1093">
        <v>0.184</v>
      </c>
      <c r="AB1093">
        <v>0.81599999999999995</v>
      </c>
      <c r="AC1093">
        <v>-0.25840000000000002</v>
      </c>
      <c r="AD1093" t="s">
        <v>48</v>
      </c>
      <c r="AE1093" t="s">
        <v>48</v>
      </c>
      <c r="AF1093" t="s">
        <v>48</v>
      </c>
    </row>
    <row r="1094" spans="1:40" hidden="1" outlineLevel="1" x14ac:dyDescent="0.2">
      <c r="A1094" t="s">
        <v>2897</v>
      </c>
      <c r="B1094" t="s">
        <v>2898</v>
      </c>
      <c r="C1094" t="s">
        <v>2871</v>
      </c>
      <c r="J1094" t="s">
        <v>2899</v>
      </c>
      <c r="K1094" t="s">
        <v>481</v>
      </c>
      <c r="L1094" t="s">
        <v>1233</v>
      </c>
      <c r="M1094">
        <v>2</v>
      </c>
      <c r="P1094" t="s">
        <v>2900</v>
      </c>
      <c r="Q1094" t="s">
        <v>47</v>
      </c>
      <c r="S1094">
        <v>3.4795975079759961E-4</v>
      </c>
      <c r="T1094">
        <v>3.3803255519160298E-6</v>
      </c>
      <c r="U1094">
        <v>2.547140684328042E-5</v>
      </c>
      <c r="V1094">
        <v>6.227142148418352E-5</v>
      </c>
      <c r="W1094">
        <v>1.2654648162424559E-4</v>
      </c>
      <c r="X1094">
        <v>2.318064616702031E-5</v>
      </c>
      <c r="Y1094">
        <v>0.13873185637891519</v>
      </c>
      <c r="Z1094">
        <v>0.128</v>
      </c>
      <c r="AA1094">
        <v>3.6999999999999998E-2</v>
      </c>
      <c r="AB1094">
        <v>0.83499999999999996</v>
      </c>
      <c r="AC1094">
        <v>0.91639999999999999</v>
      </c>
      <c r="AD1094" t="s">
        <v>48</v>
      </c>
      <c r="AE1094" t="s">
        <v>48</v>
      </c>
      <c r="AF1094" t="s">
        <v>48</v>
      </c>
    </row>
    <row r="1095" spans="1:40" hidden="1" outlineLevel="1" x14ac:dyDescent="0.2">
      <c r="A1095" t="s">
        <v>2901</v>
      </c>
      <c r="B1095" t="s">
        <v>2902</v>
      </c>
      <c r="C1095" t="s">
        <v>2903</v>
      </c>
      <c r="J1095" t="s">
        <v>2904</v>
      </c>
      <c r="K1095" t="s">
        <v>481</v>
      </c>
      <c r="L1095" t="s">
        <v>1233</v>
      </c>
      <c r="M1095">
        <v>1</v>
      </c>
      <c r="P1095" t="s">
        <v>2905</v>
      </c>
      <c r="Q1095" t="s">
        <v>2906</v>
      </c>
      <c r="S1095">
        <v>2.906733425334096E-4</v>
      </c>
      <c r="T1095">
        <v>2.7936962396779559E-6</v>
      </c>
      <c r="U1095">
        <v>1.836323099269066E-5</v>
      </c>
      <c r="V1095">
        <v>5.6376247812295333E-5</v>
      </c>
      <c r="W1095">
        <v>1.194768337882124E-4</v>
      </c>
      <c r="X1095">
        <v>2.5820774681051258E-5</v>
      </c>
      <c r="Y1095">
        <v>0.3</v>
      </c>
      <c r="Z1095">
        <v>0.113</v>
      </c>
      <c r="AA1095">
        <v>0.22600000000000001</v>
      </c>
      <c r="AB1095">
        <v>0.66100000000000003</v>
      </c>
      <c r="AC1095">
        <v>-0.56520000000000004</v>
      </c>
      <c r="AD1095" t="s">
        <v>48</v>
      </c>
      <c r="AE1095" t="s">
        <v>48</v>
      </c>
      <c r="AF1095" t="s">
        <v>48</v>
      </c>
    </row>
    <row r="1096" spans="1:40" hidden="1" outlineLevel="1" x14ac:dyDescent="0.2">
      <c r="A1096" t="s">
        <v>2907</v>
      </c>
      <c r="B1096" t="s">
        <v>2908</v>
      </c>
      <c r="C1096" t="s">
        <v>1417</v>
      </c>
      <c r="J1096" t="s">
        <v>2909</v>
      </c>
      <c r="K1096" t="s">
        <v>481</v>
      </c>
      <c r="L1096" t="s">
        <v>1233</v>
      </c>
      <c r="M1096">
        <v>1</v>
      </c>
      <c r="P1096" t="s">
        <v>2910</v>
      </c>
      <c r="Q1096" t="s">
        <v>47</v>
      </c>
      <c r="S1096">
        <v>5.3702137665823102E-4</v>
      </c>
      <c r="T1096">
        <v>6.3998631958384067E-6</v>
      </c>
      <c r="U1096">
        <v>4.2270385165466002E-5</v>
      </c>
      <c r="V1096">
        <v>3.9319627830991521E-5</v>
      </c>
      <c r="W1096">
        <v>2.2899589384905991E-4</v>
      </c>
      <c r="X1096">
        <v>6.111797847552225E-5</v>
      </c>
      <c r="Y1096">
        <v>9.4093915343915341E-2</v>
      </c>
      <c r="Z1096">
        <v>0.16600000000000001</v>
      </c>
      <c r="AA1096">
        <v>3.9E-2</v>
      </c>
      <c r="AB1096">
        <v>0.79500000000000004</v>
      </c>
      <c r="AC1096">
        <v>0.97140000000000004</v>
      </c>
      <c r="AD1096" t="s">
        <v>48</v>
      </c>
      <c r="AE1096" t="s">
        <v>48</v>
      </c>
      <c r="AF1096" t="s">
        <v>48</v>
      </c>
    </row>
    <row r="1097" spans="1:40" hidden="1" outlineLevel="1" x14ac:dyDescent="0.2">
      <c r="A1097" t="s">
        <v>2911</v>
      </c>
      <c r="B1097" t="s">
        <v>2912</v>
      </c>
      <c r="C1097" t="s">
        <v>483</v>
      </c>
      <c r="J1097" t="s">
        <v>2913</v>
      </c>
      <c r="K1097" t="s">
        <v>2892</v>
      </c>
      <c r="L1097" t="s">
        <v>1263</v>
      </c>
      <c r="M1097">
        <v>2</v>
      </c>
      <c r="P1097" t="s">
        <v>2914</v>
      </c>
      <c r="Q1097" t="s">
        <v>47</v>
      </c>
      <c r="S1097">
        <v>2.9866863042116171E-4</v>
      </c>
      <c r="T1097">
        <v>2.4425366973446221E-6</v>
      </c>
      <c r="U1097">
        <v>1.9420331227593121E-5</v>
      </c>
      <c r="V1097">
        <v>4.5087188482284553E-5</v>
      </c>
      <c r="W1097">
        <v>1.420153712388128E-4</v>
      </c>
      <c r="X1097">
        <v>1.8753089534584429E-5</v>
      </c>
      <c r="Y1097">
        <v>0.46875</v>
      </c>
      <c r="Z1097">
        <v>0.40699999999999997</v>
      </c>
      <c r="AA1097">
        <v>0</v>
      </c>
      <c r="AB1097">
        <v>0.59299999999999997</v>
      </c>
      <c r="AC1097">
        <v>0.7339</v>
      </c>
      <c r="AD1097" t="s">
        <v>48</v>
      </c>
      <c r="AE1097" t="s">
        <v>48</v>
      </c>
      <c r="AF1097" t="s">
        <v>48</v>
      </c>
    </row>
    <row r="1098" spans="1:40" hidden="1" outlineLevel="1" x14ac:dyDescent="0.2">
      <c r="A1098" t="s">
        <v>2915</v>
      </c>
      <c r="B1098" t="s">
        <v>2916</v>
      </c>
      <c r="C1098" t="s">
        <v>483</v>
      </c>
      <c r="J1098" t="s">
        <v>2917</v>
      </c>
      <c r="K1098" t="s">
        <v>2897</v>
      </c>
      <c r="L1098" t="s">
        <v>1263</v>
      </c>
      <c r="M1098">
        <v>1</v>
      </c>
      <c r="P1098" t="s">
        <v>2918</v>
      </c>
      <c r="Q1098" t="s">
        <v>47</v>
      </c>
      <c r="S1098">
        <v>2.648885129019618E-3</v>
      </c>
      <c r="T1098">
        <v>3.2694068067939952E-5</v>
      </c>
      <c r="U1098">
        <v>7.8949902672320604E-5</v>
      </c>
      <c r="V1098">
        <v>5.235730204731226E-4</v>
      </c>
      <c r="W1098">
        <v>6.9820607313886285E-4</v>
      </c>
      <c r="X1098">
        <v>1.259796408703551E-4</v>
      </c>
      <c r="Y1098">
        <v>4.9068729624285157E-2</v>
      </c>
      <c r="Z1098">
        <v>0.13800000000000001</v>
      </c>
      <c r="AA1098">
        <v>9.9000000000000005E-2</v>
      </c>
      <c r="AB1098">
        <v>0.76300000000000001</v>
      </c>
      <c r="AC1098">
        <v>0.9274</v>
      </c>
      <c r="AD1098" t="s">
        <v>48</v>
      </c>
      <c r="AE1098" t="s">
        <v>48</v>
      </c>
      <c r="AF1098" t="s">
        <v>48</v>
      </c>
    </row>
    <row r="1099" spans="1:40" hidden="1" outlineLevel="1" x14ac:dyDescent="0.2">
      <c r="A1099" t="s">
        <v>2919</v>
      </c>
      <c r="B1099" t="s">
        <v>2920</v>
      </c>
      <c r="C1099" t="s">
        <v>483</v>
      </c>
      <c r="J1099" t="s">
        <v>2921</v>
      </c>
      <c r="K1099" t="s">
        <v>2901</v>
      </c>
      <c r="L1099" t="s">
        <v>1263</v>
      </c>
      <c r="M1099">
        <v>1</v>
      </c>
      <c r="P1099" t="s">
        <v>2922</v>
      </c>
      <c r="Q1099" t="s">
        <v>47</v>
      </c>
      <c r="S1099">
        <v>2.730218693614006E-4</v>
      </c>
      <c r="T1099">
        <v>2.7586772830545669E-6</v>
      </c>
      <c r="U1099">
        <v>1.9541141227819029E-5</v>
      </c>
      <c r="V1099">
        <v>4.715642353403382E-5</v>
      </c>
      <c r="W1099">
        <v>1.236667885677889E-4</v>
      </c>
      <c r="X1099">
        <v>1.651245293032844E-5</v>
      </c>
      <c r="Y1099">
        <v>0</v>
      </c>
      <c r="Z1099">
        <v>0.182</v>
      </c>
      <c r="AA1099">
        <v>0</v>
      </c>
      <c r="AB1099">
        <v>0.81799999999999995</v>
      </c>
      <c r="AC1099">
        <v>0.6411</v>
      </c>
      <c r="AD1099" t="s">
        <v>48</v>
      </c>
      <c r="AE1099" t="s">
        <v>48</v>
      </c>
      <c r="AF1099" t="s">
        <v>48</v>
      </c>
    </row>
    <row r="1100" spans="1:40" hidden="1" outlineLevel="1" x14ac:dyDescent="0.2">
      <c r="A1100" t="s">
        <v>2923</v>
      </c>
      <c r="B1100" t="s">
        <v>2924</v>
      </c>
      <c r="C1100" t="s">
        <v>483</v>
      </c>
      <c r="J1100" t="s">
        <v>2925</v>
      </c>
      <c r="K1100" t="s">
        <v>2907</v>
      </c>
      <c r="L1100" t="s">
        <v>1263</v>
      </c>
      <c r="M1100">
        <v>1</v>
      </c>
      <c r="P1100" t="s">
        <v>2926</v>
      </c>
      <c r="Q1100" t="s">
        <v>47</v>
      </c>
      <c r="S1100">
        <v>0.14841280877590179</v>
      </c>
      <c r="T1100">
        <v>1.052644074661657E-5</v>
      </c>
      <c r="U1100">
        <v>1.6969167627394199E-3</v>
      </c>
      <c r="V1100">
        <v>1.398994587361813E-3</v>
      </c>
      <c r="W1100">
        <v>0.1184020861983299</v>
      </c>
      <c r="X1100">
        <v>2.024204732151702E-4</v>
      </c>
      <c r="Y1100">
        <v>6.1172954030096892E-2</v>
      </c>
      <c r="Z1100">
        <v>0.155</v>
      </c>
      <c r="AA1100">
        <v>7.6999999999999999E-2</v>
      </c>
      <c r="AB1100">
        <v>0.76800000000000002</v>
      </c>
      <c r="AC1100">
        <v>0.97209999999999996</v>
      </c>
      <c r="AD1100" t="s">
        <v>48</v>
      </c>
      <c r="AE1100" t="s">
        <v>48</v>
      </c>
      <c r="AF1100" t="s">
        <v>48</v>
      </c>
    </row>
    <row r="1101" spans="1:40" hidden="1" outlineLevel="1" x14ac:dyDescent="0.2">
      <c r="A1101" t="s">
        <v>2927</v>
      </c>
      <c r="B1101" t="s">
        <v>2928</v>
      </c>
      <c r="C1101" t="s">
        <v>1417</v>
      </c>
      <c r="J1101" t="s">
        <v>2929</v>
      </c>
      <c r="K1101" t="s">
        <v>2923</v>
      </c>
      <c r="L1101" t="s">
        <v>1263</v>
      </c>
      <c r="M1101">
        <v>1</v>
      </c>
      <c r="P1101" t="s">
        <v>2930</v>
      </c>
      <c r="Q1101" t="s">
        <v>47</v>
      </c>
      <c r="S1101">
        <v>3.0142453033477068E-4</v>
      </c>
      <c r="T1101">
        <v>2.7728785880753999E-6</v>
      </c>
      <c r="U1101">
        <v>2.0630955987144262E-5</v>
      </c>
      <c r="V1101">
        <v>3.6427332815947011E-5</v>
      </c>
      <c r="W1101">
        <v>1.4618449495173991E-4</v>
      </c>
      <c r="X1101">
        <v>2.6042598619824279E-5</v>
      </c>
      <c r="Y1101">
        <v>9.375E-2</v>
      </c>
      <c r="Z1101">
        <v>0.13900000000000001</v>
      </c>
      <c r="AA1101">
        <v>7.5999999999999998E-2</v>
      </c>
      <c r="AB1101">
        <v>0.78500000000000003</v>
      </c>
      <c r="AC1101">
        <v>0.84619999999999995</v>
      </c>
      <c r="AD1101" t="s">
        <v>48</v>
      </c>
      <c r="AE1101" t="s">
        <v>48</v>
      </c>
      <c r="AF1101" t="s">
        <v>48</v>
      </c>
    </row>
    <row r="1102" spans="1:40" hidden="1" outlineLevel="1" x14ac:dyDescent="0.2">
      <c r="A1102" t="s">
        <v>2931</v>
      </c>
      <c r="B1102" t="s">
        <v>2932</v>
      </c>
      <c r="C1102" t="s">
        <v>483</v>
      </c>
      <c r="J1102" t="s">
        <v>2933</v>
      </c>
      <c r="K1102" t="s">
        <v>2927</v>
      </c>
      <c r="L1102" t="s">
        <v>1263</v>
      </c>
      <c r="M1102">
        <v>1</v>
      </c>
      <c r="P1102" t="s">
        <v>2934</v>
      </c>
      <c r="Q1102" t="s">
        <v>47</v>
      </c>
      <c r="S1102">
        <v>6.9926353171467781E-4</v>
      </c>
      <c r="T1102">
        <v>3.2938856747932732E-5</v>
      </c>
      <c r="U1102">
        <v>6.6988228354603052E-5</v>
      </c>
      <c r="V1102">
        <v>2.8125080280005932E-4</v>
      </c>
      <c r="W1102">
        <v>2.9095672653056681E-4</v>
      </c>
      <c r="X1102">
        <v>1.0434180148877199E-4</v>
      </c>
      <c r="Y1102">
        <v>8.946360153256705E-2</v>
      </c>
      <c r="Z1102">
        <v>0.111</v>
      </c>
      <c r="AA1102">
        <v>5.5E-2</v>
      </c>
      <c r="AB1102">
        <v>0.83399999999999996</v>
      </c>
      <c r="AC1102">
        <v>0.96509999999999996</v>
      </c>
      <c r="AD1102" t="s">
        <v>48</v>
      </c>
      <c r="AE1102" t="s">
        <v>48</v>
      </c>
      <c r="AF1102" t="s">
        <v>48</v>
      </c>
    </row>
    <row r="1103" spans="1:40" hidden="1" outlineLevel="1" x14ac:dyDescent="0.2"/>
    <row r="1104" spans="1:40" hidden="1" outlineLevel="1" x14ac:dyDescent="0.2"/>
    <row r="1105" spans="15:34" hidden="1" outlineLevel="1" x14ac:dyDescent="0.2"/>
    <row r="1106" spans="15:34" hidden="1" outlineLevel="1" x14ac:dyDescent="0.2"/>
    <row r="1107" spans="15:34" collapsed="1" x14ac:dyDescent="0.2">
      <c r="O1107" s="1"/>
      <c r="P1107" s="1"/>
      <c r="AH1107">
        <f t="shared" ref="AH1107" si="113">SUM(AI1107:AJ1107)</f>
        <v>0</v>
      </c>
    </row>
    <row r="1108" spans="15:34" hidden="1" outlineLevel="1" x14ac:dyDescent="0.2">
      <c r="P1108" s="1"/>
      <c r="Q1108" s="1"/>
    </row>
    <row r="1109" spans="15:34" hidden="1" outlineLevel="1" x14ac:dyDescent="0.2">
      <c r="P1109" s="1"/>
      <c r="Q1109" s="1"/>
    </row>
    <row r="1110" spans="15:34" hidden="1" outlineLevel="1" x14ac:dyDescent="0.2"/>
    <row r="1111" spans="15:34" hidden="1" outlineLevel="1" x14ac:dyDescent="0.2"/>
    <row r="1112" spans="15:34" hidden="1" outlineLevel="1" x14ac:dyDescent="0.2"/>
    <row r="1113" spans="15:34" hidden="1" outlineLevel="1" x14ac:dyDescent="0.2"/>
    <row r="1114" spans="15:34" hidden="1" outlineLevel="1" x14ac:dyDescent="0.2"/>
    <row r="1115" spans="15:34" hidden="1" outlineLevel="1" x14ac:dyDescent="0.2"/>
    <row r="1116" spans="15:34" hidden="1" outlineLevel="1" x14ac:dyDescent="0.2"/>
    <row r="1117" spans="15:34" hidden="1" outlineLevel="1" x14ac:dyDescent="0.2"/>
    <row r="1118" spans="15:34" hidden="1" outlineLevel="1" x14ac:dyDescent="0.2"/>
    <row r="1119" spans="15:34" hidden="1" outlineLevel="1" x14ac:dyDescent="0.2"/>
    <row r="1120" spans="15:34" hidden="1" outlineLevel="1" x14ac:dyDescent="0.2"/>
    <row r="1121" spans="15:34" hidden="1" outlineLevel="1" x14ac:dyDescent="0.2"/>
    <row r="1122" spans="15:34" collapsed="1" x14ac:dyDescent="0.2">
      <c r="O1122" s="1"/>
      <c r="P1122" s="1"/>
      <c r="AH1122">
        <f t="shared" ref="AH1122" si="114">SUM(AI1122:AJ1122)</f>
        <v>0</v>
      </c>
    </row>
    <row r="1123" spans="15:34" hidden="1" outlineLevel="1" x14ac:dyDescent="0.2"/>
    <row r="1124" spans="15:34" hidden="1" outlineLevel="1" x14ac:dyDescent="0.2"/>
    <row r="1125" spans="15:34" hidden="1" outlineLevel="1" x14ac:dyDescent="0.2">
      <c r="P1125" s="1"/>
      <c r="Q1125" s="1"/>
    </row>
    <row r="1126" spans="15:34" hidden="1" outlineLevel="1" x14ac:dyDescent="0.2"/>
    <row r="1127" spans="15:34" hidden="1" outlineLevel="1" x14ac:dyDescent="0.2"/>
    <row r="1128" spans="15:34" hidden="1" outlineLevel="1" x14ac:dyDescent="0.2"/>
    <row r="1129" spans="15:34" hidden="1" outlineLevel="1" x14ac:dyDescent="0.2"/>
    <row r="1130" spans="15:34" hidden="1" outlineLevel="1" x14ac:dyDescent="0.2"/>
    <row r="1131" spans="15:34" hidden="1" outlineLevel="1" x14ac:dyDescent="0.2"/>
    <row r="1132" spans="15:34" hidden="1" outlineLevel="1" x14ac:dyDescent="0.2"/>
    <row r="1133" spans="15:34" hidden="1" outlineLevel="1" x14ac:dyDescent="0.2"/>
    <row r="1134" spans="15:34" hidden="1" outlineLevel="1" x14ac:dyDescent="0.2"/>
    <row r="1135" spans="15:34" hidden="1" outlineLevel="1" x14ac:dyDescent="0.2"/>
    <row r="1136" spans="15:34" hidden="1" outlineLevel="1" x14ac:dyDescent="0.2"/>
    <row r="1137" spans="1:40" collapsed="1" x14ac:dyDescent="0.2">
      <c r="A1137" t="s">
        <v>499</v>
      </c>
      <c r="B1137" t="s">
        <v>500</v>
      </c>
      <c r="C1137" t="s">
        <v>501</v>
      </c>
      <c r="D1137" t="s">
        <v>502</v>
      </c>
      <c r="E1137" t="s">
        <v>67</v>
      </c>
      <c r="F1137" t="s">
        <v>42</v>
      </c>
      <c r="G1137">
        <v>25</v>
      </c>
      <c r="H1137" t="s">
        <v>43</v>
      </c>
      <c r="I1137">
        <v>23</v>
      </c>
      <c r="J1137" t="s">
        <v>503</v>
      </c>
      <c r="L1137" t="s">
        <v>45</v>
      </c>
      <c r="M1137">
        <v>1</v>
      </c>
      <c r="N1137">
        <v>1</v>
      </c>
      <c r="O1137" s="1" t="s">
        <v>504</v>
      </c>
      <c r="P1137" s="1" t="s">
        <v>504</v>
      </c>
      <c r="Q1137" t="s">
        <v>47</v>
      </c>
      <c r="R1137" t="s">
        <v>47</v>
      </c>
      <c r="S1137">
        <v>1.402175752446055E-3</v>
      </c>
      <c r="T1137">
        <v>1.279506068385672E-5</v>
      </c>
      <c r="U1137">
        <v>7.9171106335707009E-5</v>
      </c>
      <c r="V1137">
        <v>1.346473436569795E-4</v>
      </c>
      <c r="W1137">
        <v>3.3592819818295538E-4</v>
      </c>
      <c r="X1137">
        <v>1.5145656652748579E-4</v>
      </c>
      <c r="Y1137">
        <v>5.7980599647266314E-3</v>
      </c>
      <c r="Z1137">
        <v>3.5999999999999997E-2</v>
      </c>
      <c r="AA1137">
        <v>7.9000000000000001E-2</v>
      </c>
      <c r="AB1137">
        <v>0.88500000000000001</v>
      </c>
      <c r="AC1137">
        <v>-0.95150000000000001</v>
      </c>
      <c r="AD1137" t="s">
        <v>48</v>
      </c>
      <c r="AE1137" t="s">
        <v>48</v>
      </c>
      <c r="AF1137" t="s">
        <v>48</v>
      </c>
      <c r="AH1137">
        <f t="shared" ref="AH1137" si="115">SUM(AI1137:AJ1137)</f>
        <v>10</v>
      </c>
      <c r="AI1137">
        <f>COUNTIF(L1137:L1151, "Comment")</f>
        <v>5</v>
      </c>
      <c r="AJ1137">
        <f>COUNTIF(L1137:L1151, "Reply")</f>
        <v>5</v>
      </c>
      <c r="AK1137">
        <f>COUNTIF(C1138:C1151, C1137)</f>
        <v>3</v>
      </c>
      <c r="AM1137">
        <f>AVERAGE(S1137:S1151)</f>
        <v>6.2089135925899345E-3</v>
      </c>
      <c r="AN1137">
        <f>AVERAGE(Y1137:Y1151)</f>
        <v>2.1913271913271844E-3</v>
      </c>
    </row>
    <row r="1138" spans="1:40" hidden="1" outlineLevel="1" x14ac:dyDescent="0.2">
      <c r="A1138" t="s">
        <v>3569</v>
      </c>
      <c r="B1138" t="s">
        <v>3570</v>
      </c>
      <c r="C1138" t="s">
        <v>1428</v>
      </c>
      <c r="J1138" t="s">
        <v>3571</v>
      </c>
      <c r="K1138" t="s">
        <v>499</v>
      </c>
      <c r="L1138" t="s">
        <v>1233</v>
      </c>
      <c r="M1138">
        <v>4</v>
      </c>
      <c r="P1138" t="s">
        <v>3572</v>
      </c>
      <c r="Q1138" t="s">
        <v>47</v>
      </c>
      <c r="S1138">
        <v>1.3423234922811389E-3</v>
      </c>
      <c r="T1138">
        <v>2.0441906599444341E-5</v>
      </c>
      <c r="U1138">
        <v>4.9980309995589778E-5</v>
      </c>
      <c r="V1138">
        <v>2.752300351858139E-4</v>
      </c>
      <c r="W1138">
        <v>4.6150293201208109E-4</v>
      </c>
      <c r="X1138">
        <v>9.7659605671651661E-5</v>
      </c>
      <c r="Y1138">
        <v>-5.512820512820512E-2</v>
      </c>
      <c r="Z1138">
        <v>6.7000000000000004E-2</v>
      </c>
      <c r="AA1138">
        <v>3.4000000000000002E-2</v>
      </c>
      <c r="AB1138">
        <v>0.89900000000000002</v>
      </c>
      <c r="AC1138">
        <v>0.56510000000000005</v>
      </c>
      <c r="AD1138" t="s">
        <v>48</v>
      </c>
      <c r="AE1138" t="s">
        <v>48</v>
      </c>
      <c r="AF1138" t="s">
        <v>48</v>
      </c>
    </row>
    <row r="1139" spans="1:40" hidden="1" outlineLevel="1" x14ac:dyDescent="0.2">
      <c r="A1139" t="s">
        <v>3573</v>
      </c>
      <c r="B1139" t="s">
        <v>3574</v>
      </c>
      <c r="C1139" t="s">
        <v>2171</v>
      </c>
      <c r="J1139" t="s">
        <v>3575</v>
      </c>
      <c r="K1139" t="s">
        <v>499</v>
      </c>
      <c r="L1139" t="s">
        <v>1233</v>
      </c>
      <c r="M1139">
        <v>2</v>
      </c>
      <c r="P1139" t="s">
        <v>3576</v>
      </c>
      <c r="Q1139" t="s">
        <v>47</v>
      </c>
      <c r="S1139">
        <v>4.6263929107226431E-4</v>
      </c>
      <c r="T1139">
        <v>2.5369599825353362E-6</v>
      </c>
      <c r="U1139">
        <v>2.6045529011753391E-5</v>
      </c>
      <c r="V1139">
        <v>8.1335449067410082E-5</v>
      </c>
      <c r="W1139">
        <v>1.528662542114034E-4</v>
      </c>
      <c r="X1139">
        <v>1.990039891097695E-5</v>
      </c>
      <c r="Y1139">
        <v>-0.1138888888888889</v>
      </c>
      <c r="Z1139">
        <v>0</v>
      </c>
      <c r="AA1139">
        <v>0.122</v>
      </c>
      <c r="AB1139">
        <v>0.878</v>
      </c>
      <c r="AC1139">
        <v>-0.38179999999999997</v>
      </c>
      <c r="AD1139" t="s">
        <v>48</v>
      </c>
      <c r="AE1139" t="s">
        <v>48</v>
      </c>
      <c r="AF1139" t="s">
        <v>48</v>
      </c>
    </row>
    <row r="1140" spans="1:40" hidden="1" outlineLevel="1" x14ac:dyDescent="0.2">
      <c r="A1140" t="s">
        <v>3577</v>
      </c>
      <c r="B1140" t="s">
        <v>3578</v>
      </c>
      <c r="C1140" t="s">
        <v>3579</v>
      </c>
      <c r="J1140" t="s">
        <v>3580</v>
      </c>
      <c r="K1140" t="s">
        <v>499</v>
      </c>
      <c r="L1140" t="s">
        <v>1233</v>
      </c>
      <c r="M1140">
        <v>2</v>
      </c>
      <c r="P1140" t="s">
        <v>3581</v>
      </c>
      <c r="Q1140" t="s">
        <v>47</v>
      </c>
      <c r="S1140">
        <v>1.204098109155893E-2</v>
      </c>
      <c r="T1140">
        <v>1.0605918214423581E-4</v>
      </c>
      <c r="U1140">
        <v>4.3437947169877589E-4</v>
      </c>
      <c r="V1140">
        <v>2.1573640697170049E-4</v>
      </c>
      <c r="W1140">
        <v>6.1568859964609146E-3</v>
      </c>
      <c r="X1140">
        <v>2.7263688389211888E-4</v>
      </c>
      <c r="Y1140">
        <v>4.8236331569664913E-2</v>
      </c>
      <c r="Z1140">
        <v>0.155</v>
      </c>
      <c r="AA1140">
        <v>0.114</v>
      </c>
      <c r="AB1140">
        <v>0.73199999999999998</v>
      </c>
      <c r="AC1140">
        <v>0.90139999999999998</v>
      </c>
      <c r="AD1140" t="s">
        <v>48</v>
      </c>
      <c r="AE1140" t="s">
        <v>48</v>
      </c>
      <c r="AF1140" t="s">
        <v>48</v>
      </c>
    </row>
    <row r="1141" spans="1:40" hidden="1" outlineLevel="1" x14ac:dyDescent="0.2">
      <c r="A1141" t="s">
        <v>3582</v>
      </c>
      <c r="B1141" t="s">
        <v>3583</v>
      </c>
      <c r="C1141" t="s">
        <v>1520</v>
      </c>
      <c r="J1141" t="s">
        <v>3584</v>
      </c>
      <c r="K1141" t="s">
        <v>499</v>
      </c>
      <c r="L1141" t="s">
        <v>1233</v>
      </c>
      <c r="M1141">
        <v>1</v>
      </c>
      <c r="P1141" s="1" t="s">
        <v>3585</v>
      </c>
      <c r="Q1141" s="1" t="s">
        <v>47</v>
      </c>
      <c r="S1141">
        <v>3.5727955400943763E-2</v>
      </c>
      <c r="T1141">
        <v>2.974866447402746E-6</v>
      </c>
      <c r="U1141">
        <v>5.6959374342113733E-4</v>
      </c>
      <c r="V1141">
        <v>2.8526570531539619E-4</v>
      </c>
      <c r="W1141">
        <v>3.4152984619140618E-2</v>
      </c>
      <c r="X1141">
        <v>1.3416723231784999E-4</v>
      </c>
      <c r="Y1141">
        <v>0.16214285714285709</v>
      </c>
      <c r="Z1141">
        <v>0.17399999999999999</v>
      </c>
      <c r="AA1141">
        <v>7.8E-2</v>
      </c>
      <c r="AB1141">
        <v>0.748</v>
      </c>
      <c r="AC1141">
        <v>0.4728</v>
      </c>
      <c r="AD1141" t="s">
        <v>48</v>
      </c>
      <c r="AE1141" t="s">
        <v>48</v>
      </c>
      <c r="AF1141" t="s">
        <v>48</v>
      </c>
    </row>
    <row r="1142" spans="1:40" hidden="1" outlineLevel="1" x14ac:dyDescent="0.2">
      <c r="A1142" t="s">
        <v>3586</v>
      </c>
      <c r="B1142" t="s">
        <v>2682</v>
      </c>
      <c r="C1142" t="s">
        <v>2823</v>
      </c>
      <c r="J1142" t="s">
        <v>3587</v>
      </c>
      <c r="K1142" t="s">
        <v>499</v>
      </c>
      <c r="L1142" t="s">
        <v>1233</v>
      </c>
      <c r="M1142">
        <v>1</v>
      </c>
      <c r="P1142" t="s">
        <v>3588</v>
      </c>
      <c r="Q1142" t="s">
        <v>47</v>
      </c>
      <c r="S1142">
        <v>1.589469239115715E-2</v>
      </c>
      <c r="T1142">
        <v>8.9344293883186765E-6</v>
      </c>
      <c r="U1142">
        <v>1.22917554108426E-4</v>
      </c>
      <c r="V1142">
        <v>2.2006162907928231E-4</v>
      </c>
      <c r="W1142">
        <v>3.4273636993020769E-3</v>
      </c>
      <c r="X1142">
        <v>6.0561522841453552E-3</v>
      </c>
      <c r="Y1142">
        <v>0</v>
      </c>
      <c r="Z1142">
        <v>0</v>
      </c>
      <c r="AA1142">
        <v>0</v>
      </c>
      <c r="AB1142">
        <v>1</v>
      </c>
      <c r="AC1142">
        <v>0</v>
      </c>
      <c r="AD1142" t="s">
        <v>48</v>
      </c>
      <c r="AE1142" t="s">
        <v>48</v>
      </c>
      <c r="AF1142" t="s">
        <v>48</v>
      </c>
    </row>
    <row r="1143" spans="1:40" hidden="1" outlineLevel="1" x14ac:dyDescent="0.2">
      <c r="A1143" t="s">
        <v>3589</v>
      </c>
      <c r="B1143" t="s">
        <v>3590</v>
      </c>
      <c r="C1143" t="s">
        <v>501</v>
      </c>
      <c r="J1143" t="s">
        <v>3591</v>
      </c>
      <c r="K1143" t="s">
        <v>3573</v>
      </c>
      <c r="L1143" t="s">
        <v>1263</v>
      </c>
      <c r="M1143">
        <v>1</v>
      </c>
      <c r="P1143" t="s">
        <v>3592</v>
      </c>
      <c r="Q1143" t="s">
        <v>47</v>
      </c>
      <c r="S1143">
        <v>2.7156778378412127E-4</v>
      </c>
      <c r="T1143">
        <v>3.2336363346985308E-6</v>
      </c>
      <c r="U1143">
        <v>1.961741509148851E-5</v>
      </c>
      <c r="V1143">
        <v>5.8534635172691203E-5</v>
      </c>
      <c r="W1143">
        <v>1.184130669571459E-4</v>
      </c>
      <c r="X1143">
        <v>2.1831272533745502E-5</v>
      </c>
      <c r="Y1143">
        <v>-0.1055555555555556</v>
      </c>
      <c r="Z1143">
        <v>7.2999999999999995E-2</v>
      </c>
      <c r="AA1143">
        <v>0</v>
      </c>
      <c r="AB1143">
        <v>0.92700000000000005</v>
      </c>
      <c r="AC1143">
        <v>0.58730000000000004</v>
      </c>
      <c r="AD1143" t="s">
        <v>48</v>
      </c>
      <c r="AE1143" t="s">
        <v>48</v>
      </c>
      <c r="AF1143" t="s">
        <v>48</v>
      </c>
    </row>
    <row r="1144" spans="1:40" hidden="1" outlineLevel="1" x14ac:dyDescent="0.2">
      <c r="A1144" t="s">
        <v>3593</v>
      </c>
      <c r="B1144" t="s">
        <v>3594</v>
      </c>
      <c r="C1144" t="s">
        <v>501</v>
      </c>
      <c r="J1144" t="s">
        <v>3595</v>
      </c>
      <c r="K1144" t="s">
        <v>3577</v>
      </c>
      <c r="L1144" t="s">
        <v>1263</v>
      </c>
      <c r="M1144">
        <v>1</v>
      </c>
      <c r="P1144" t="s">
        <v>3596</v>
      </c>
      <c r="Q1144" t="s">
        <v>47</v>
      </c>
      <c r="S1144">
        <v>2.8879224555566912E-4</v>
      </c>
      <c r="T1144">
        <v>2.33039600061602E-6</v>
      </c>
      <c r="U1144">
        <v>1.7980106349568811E-5</v>
      </c>
      <c r="V1144">
        <v>3.5547844163374982E-5</v>
      </c>
      <c r="W1144">
        <v>1.467842666897923E-4</v>
      </c>
      <c r="X1144">
        <v>1.745951340126339E-5</v>
      </c>
      <c r="Y1144">
        <v>0</v>
      </c>
      <c r="Z1144">
        <v>0.48199999999999998</v>
      </c>
      <c r="AA1144">
        <v>0</v>
      </c>
      <c r="AB1144">
        <v>0.51800000000000002</v>
      </c>
      <c r="AC1144">
        <v>0.68</v>
      </c>
      <c r="AD1144" t="s">
        <v>48</v>
      </c>
      <c r="AE1144" t="s">
        <v>48</v>
      </c>
      <c r="AF1144" t="s">
        <v>48</v>
      </c>
    </row>
    <row r="1145" spans="1:40" hidden="1" outlineLevel="1" x14ac:dyDescent="0.2">
      <c r="A1145" t="s">
        <v>3597</v>
      </c>
      <c r="B1145" t="s">
        <v>3598</v>
      </c>
      <c r="C1145" t="s">
        <v>501</v>
      </c>
      <c r="J1145" t="s">
        <v>3599</v>
      </c>
      <c r="K1145" t="s">
        <v>3586</v>
      </c>
      <c r="L1145" t="s">
        <v>1263</v>
      </c>
      <c r="M1145">
        <v>1</v>
      </c>
      <c r="P1145" t="s">
        <v>3600</v>
      </c>
      <c r="Q1145" t="s">
        <v>47</v>
      </c>
      <c r="S1145">
        <v>2.3670362133998421E-4</v>
      </c>
      <c r="T1145">
        <v>3.1880181268206802E-6</v>
      </c>
      <c r="U1145">
        <v>1.835249895520974E-5</v>
      </c>
      <c r="V1145">
        <v>4.6503082558047033E-5</v>
      </c>
      <c r="W1145">
        <v>1.0315187682863319E-4</v>
      </c>
      <c r="X1145">
        <v>2.0086661606910639E-5</v>
      </c>
      <c r="Y1145">
        <v>-0.21249999999999999</v>
      </c>
      <c r="Z1145">
        <v>0</v>
      </c>
      <c r="AA1145">
        <v>0</v>
      </c>
      <c r="AB1145">
        <v>1</v>
      </c>
      <c r="AC1145">
        <v>0</v>
      </c>
      <c r="AD1145" t="s">
        <v>48</v>
      </c>
      <c r="AE1145" t="s">
        <v>48</v>
      </c>
      <c r="AF1145" t="s">
        <v>48</v>
      </c>
    </row>
    <row r="1146" spans="1:40" hidden="1" outlineLevel="1" x14ac:dyDescent="0.2">
      <c r="A1146" t="s">
        <v>3601</v>
      </c>
      <c r="B1146" t="s">
        <v>3602</v>
      </c>
      <c r="C1146" t="s">
        <v>3579</v>
      </c>
      <c r="J1146" t="s">
        <v>3603</v>
      </c>
      <c r="K1146" t="s">
        <v>3593</v>
      </c>
      <c r="L1146" t="s">
        <v>1263</v>
      </c>
      <c r="M1146">
        <v>1</v>
      </c>
      <c r="P1146" t="s">
        <v>3604</v>
      </c>
      <c r="Q1146" t="s">
        <v>47</v>
      </c>
      <c r="S1146">
        <v>2.8356633265502751E-4</v>
      </c>
      <c r="T1146">
        <v>2.5499271032458641E-6</v>
      </c>
      <c r="U1146">
        <v>1.7326652596239001E-5</v>
      </c>
      <c r="V1146">
        <v>4.3341970012988902E-5</v>
      </c>
      <c r="W1146">
        <v>1.3407156802713871E-4</v>
      </c>
      <c r="X1146">
        <v>1.891517058538739E-5</v>
      </c>
      <c r="Y1146">
        <v>0.17</v>
      </c>
      <c r="Z1146">
        <v>0.158</v>
      </c>
      <c r="AA1146">
        <v>9.5000000000000001E-2</v>
      </c>
      <c r="AB1146">
        <v>0.747</v>
      </c>
      <c r="AC1146">
        <v>0.44040000000000001</v>
      </c>
      <c r="AD1146" t="s">
        <v>48</v>
      </c>
      <c r="AE1146" t="s">
        <v>48</v>
      </c>
      <c r="AF1146" t="s">
        <v>48</v>
      </c>
    </row>
    <row r="1147" spans="1:40" hidden="1" outlineLevel="1" x14ac:dyDescent="0.2">
      <c r="A1147" t="s">
        <v>3605</v>
      </c>
      <c r="B1147" t="s">
        <v>3606</v>
      </c>
      <c r="C1147" t="s">
        <v>2823</v>
      </c>
      <c r="J1147" t="s">
        <v>3607</v>
      </c>
      <c r="K1147" t="s">
        <v>3597</v>
      </c>
      <c r="L1147" t="s">
        <v>1263</v>
      </c>
      <c r="M1147">
        <v>1</v>
      </c>
      <c r="P1147" t="s">
        <v>3608</v>
      </c>
      <c r="Q1147" t="s">
        <v>47</v>
      </c>
      <c r="S1147">
        <v>3.4665211569517851E-4</v>
      </c>
      <c r="T1147">
        <v>2.4041917185968491E-6</v>
      </c>
      <c r="U1147">
        <v>1.7006639609462582E-5</v>
      </c>
      <c r="V1147">
        <v>6.7072418460156769E-5</v>
      </c>
      <c r="W1147">
        <v>1.2264755787327891E-4</v>
      </c>
      <c r="X1147">
        <v>3.2235649996437132E-5</v>
      </c>
      <c r="Y1147">
        <v>0.125</v>
      </c>
      <c r="Z1147">
        <v>0</v>
      </c>
      <c r="AA1147">
        <v>5.3999999999999999E-2</v>
      </c>
      <c r="AB1147">
        <v>0.94599999999999995</v>
      </c>
      <c r="AC1147">
        <v>-5.16E-2</v>
      </c>
      <c r="AD1147" t="s">
        <v>48</v>
      </c>
      <c r="AE1147" t="s">
        <v>48</v>
      </c>
      <c r="AF1147" t="s">
        <v>48</v>
      </c>
    </row>
    <row r="1148" spans="1:40" hidden="1" outlineLevel="1" x14ac:dyDescent="0.2"/>
    <row r="1149" spans="1:40" hidden="1" outlineLevel="1" x14ac:dyDescent="0.2"/>
    <row r="1150" spans="1:40" hidden="1" outlineLevel="1" x14ac:dyDescent="0.2"/>
    <row r="1151" spans="1:40" hidden="1" outlineLevel="1" x14ac:dyDescent="0.2"/>
    <row r="1152" spans="1:40" collapsed="1" x14ac:dyDescent="0.2">
      <c r="A1152" t="s">
        <v>505</v>
      </c>
      <c r="B1152" t="s">
        <v>506</v>
      </c>
      <c r="C1152" t="s">
        <v>507</v>
      </c>
      <c r="D1152" t="s">
        <v>508</v>
      </c>
      <c r="E1152" t="s">
        <v>53</v>
      </c>
      <c r="F1152" t="s">
        <v>42</v>
      </c>
      <c r="G1152">
        <v>26</v>
      </c>
      <c r="H1152" t="s">
        <v>43</v>
      </c>
      <c r="I1152">
        <v>29</v>
      </c>
      <c r="J1152" t="s">
        <v>509</v>
      </c>
      <c r="L1152" t="s">
        <v>45</v>
      </c>
      <c r="M1152">
        <v>1</v>
      </c>
      <c r="N1152">
        <v>1</v>
      </c>
      <c r="O1152" s="1" t="s">
        <v>510</v>
      </c>
      <c r="P1152" s="1" t="s">
        <v>510</v>
      </c>
      <c r="Q1152" t="s">
        <v>47</v>
      </c>
      <c r="R1152" t="s">
        <v>47</v>
      </c>
      <c r="S1152">
        <v>4.8665581271052361E-3</v>
      </c>
      <c r="T1152">
        <v>3.089442325290293E-4</v>
      </c>
      <c r="U1152">
        <v>5.268578534014523E-4</v>
      </c>
      <c r="V1152">
        <v>4.3610131251625722E-4</v>
      </c>
      <c r="W1152">
        <v>2.4073231033980851E-3</v>
      </c>
      <c r="X1152">
        <v>2.7469551423564548E-4</v>
      </c>
      <c r="Y1152">
        <v>6.3828502415458968E-2</v>
      </c>
      <c r="Z1152">
        <v>0.08</v>
      </c>
      <c r="AA1152">
        <v>0.13800000000000001</v>
      </c>
      <c r="AB1152">
        <v>0.78300000000000003</v>
      </c>
      <c r="AC1152">
        <v>-0.98280000000000001</v>
      </c>
      <c r="AD1152" t="s">
        <v>48</v>
      </c>
      <c r="AE1152" t="s">
        <v>48</v>
      </c>
      <c r="AF1152" t="s">
        <v>48</v>
      </c>
      <c r="AH1152">
        <f t="shared" ref="AH1152" si="116">SUM(AI1152:AJ1152)</f>
        <v>5</v>
      </c>
      <c r="AI1152">
        <f>COUNTIF(L1152:L1166, "Comment")</f>
        <v>2</v>
      </c>
      <c r="AJ1152">
        <f>COUNTIF(L1152:L1166, "Reply")</f>
        <v>3</v>
      </c>
      <c r="AK1152">
        <f>COUNTIF(C1153:C1166, C1152)</f>
        <v>3</v>
      </c>
      <c r="AM1152">
        <f>AVERAGE(S1152:S1166)</f>
        <v>1.8528371195619304E-3</v>
      </c>
      <c r="AN1152">
        <f>AVERAGE(Y1152:Y1166)</f>
        <v>0.1446493271221532</v>
      </c>
    </row>
    <row r="1153" spans="1:40" hidden="1" outlineLevel="1" x14ac:dyDescent="0.2">
      <c r="A1153" t="s">
        <v>3609</v>
      </c>
      <c r="B1153" t="s">
        <v>3610</v>
      </c>
      <c r="C1153" t="s">
        <v>1443</v>
      </c>
      <c r="J1153" t="s">
        <v>3611</v>
      </c>
      <c r="K1153" t="s">
        <v>505</v>
      </c>
      <c r="L1153" t="s">
        <v>1233</v>
      </c>
      <c r="M1153">
        <v>2</v>
      </c>
      <c r="P1153" t="s">
        <v>3612</v>
      </c>
      <c r="Q1153" t="s">
        <v>47</v>
      </c>
      <c r="S1153">
        <v>4.7427932731807232E-3</v>
      </c>
      <c r="T1153">
        <v>3.3741514471330451E-6</v>
      </c>
      <c r="U1153">
        <v>4.6145960368448868E-5</v>
      </c>
      <c r="V1153">
        <v>1.037485999404453E-4</v>
      </c>
      <c r="W1153">
        <v>2.2188080474734311E-3</v>
      </c>
      <c r="X1153">
        <v>2.0112245692871511E-4</v>
      </c>
      <c r="Y1153">
        <v>0</v>
      </c>
      <c r="Z1153">
        <v>0</v>
      </c>
      <c r="AA1153">
        <v>0</v>
      </c>
      <c r="AB1153">
        <v>1</v>
      </c>
      <c r="AC1153">
        <v>0</v>
      </c>
      <c r="AD1153" t="s">
        <v>48</v>
      </c>
      <c r="AE1153" t="s">
        <v>48</v>
      </c>
      <c r="AF1153" t="s">
        <v>48</v>
      </c>
    </row>
    <row r="1154" spans="1:40" hidden="1" outlineLevel="1" x14ac:dyDescent="0.2">
      <c r="A1154" t="s">
        <v>3613</v>
      </c>
      <c r="B1154" t="s">
        <v>3614</v>
      </c>
      <c r="C1154" t="s">
        <v>3615</v>
      </c>
      <c r="J1154" t="s">
        <v>3616</v>
      </c>
      <c r="K1154" t="s">
        <v>505</v>
      </c>
      <c r="L1154" t="s">
        <v>1233</v>
      </c>
      <c r="M1154">
        <v>1</v>
      </c>
      <c r="P1154" t="s">
        <v>3617</v>
      </c>
      <c r="Q1154" t="s">
        <v>47</v>
      </c>
      <c r="S1154">
        <v>4.700315766967833E-4</v>
      </c>
      <c r="T1154">
        <v>5.0579665185068734E-6</v>
      </c>
      <c r="U1154">
        <v>3.6942255974281579E-5</v>
      </c>
      <c r="V1154">
        <v>2.9092343538650312E-5</v>
      </c>
      <c r="W1154">
        <v>2.0989570475649091E-4</v>
      </c>
      <c r="X1154">
        <v>4.4032625737600029E-5</v>
      </c>
      <c r="Y1154">
        <v>0.25</v>
      </c>
      <c r="Z1154">
        <v>4.1000000000000002E-2</v>
      </c>
      <c r="AA1154">
        <v>7.9000000000000001E-2</v>
      </c>
      <c r="AB1154">
        <v>0.88</v>
      </c>
      <c r="AC1154">
        <v>-0.33129999999999998</v>
      </c>
      <c r="AD1154" t="s">
        <v>48</v>
      </c>
      <c r="AE1154" t="s">
        <v>48</v>
      </c>
      <c r="AF1154" t="s">
        <v>48</v>
      </c>
    </row>
    <row r="1155" spans="1:40" hidden="1" outlineLevel="1" x14ac:dyDescent="0.2">
      <c r="A1155" t="s">
        <v>3618</v>
      </c>
      <c r="B1155" t="s">
        <v>3619</v>
      </c>
      <c r="C1155" t="s">
        <v>507</v>
      </c>
      <c r="J1155" t="s">
        <v>3620</v>
      </c>
      <c r="K1155" t="s">
        <v>3609</v>
      </c>
      <c r="L1155" t="s">
        <v>1263</v>
      </c>
      <c r="M1155">
        <v>1</v>
      </c>
      <c r="P1155" t="s">
        <v>3621</v>
      </c>
      <c r="Q1155" t="s">
        <v>47</v>
      </c>
      <c r="S1155">
        <v>2.4520087754353881E-4</v>
      </c>
      <c r="T1155">
        <v>3.3562339467607671E-6</v>
      </c>
      <c r="U1155">
        <v>2.159169343940448E-5</v>
      </c>
      <c r="V1155">
        <v>4.9903963372344151E-5</v>
      </c>
      <c r="W1155">
        <v>1.061653238139115E-4</v>
      </c>
      <c r="X1155">
        <v>2.2558477212442089E-5</v>
      </c>
      <c r="Y1155">
        <v>0.39285714285714279</v>
      </c>
      <c r="Z1155">
        <v>0</v>
      </c>
      <c r="AA1155">
        <v>0</v>
      </c>
      <c r="AB1155">
        <v>1</v>
      </c>
      <c r="AC1155">
        <v>0</v>
      </c>
      <c r="AD1155" t="s">
        <v>48</v>
      </c>
      <c r="AE1155" t="s">
        <v>48</v>
      </c>
      <c r="AF1155" t="s">
        <v>48</v>
      </c>
    </row>
    <row r="1156" spans="1:40" hidden="1" outlineLevel="1" x14ac:dyDescent="0.2">
      <c r="A1156" t="s">
        <v>3622</v>
      </c>
      <c r="B1156" t="s">
        <v>3623</v>
      </c>
      <c r="C1156" t="s">
        <v>507</v>
      </c>
      <c r="J1156" t="s">
        <v>3624</v>
      </c>
      <c r="K1156" t="s">
        <v>3613</v>
      </c>
      <c r="L1156" t="s">
        <v>1263</v>
      </c>
      <c r="M1156">
        <v>1</v>
      </c>
      <c r="P1156" t="s">
        <v>3625</v>
      </c>
      <c r="Q1156" t="s">
        <v>47</v>
      </c>
      <c r="S1156">
        <v>4.2293360456824303E-4</v>
      </c>
      <c r="T1156">
        <v>9.6861431302386336E-6</v>
      </c>
      <c r="U1156">
        <v>4.3432668462628499E-5</v>
      </c>
      <c r="V1156">
        <v>6.5610256569925696E-5</v>
      </c>
      <c r="W1156">
        <v>1.709888310870156E-4</v>
      </c>
      <c r="X1156">
        <v>3.2906391425058252E-5</v>
      </c>
      <c r="Y1156">
        <v>0.31746031746031739</v>
      </c>
      <c r="Z1156">
        <v>6.7000000000000004E-2</v>
      </c>
      <c r="AA1156">
        <v>4.9000000000000002E-2</v>
      </c>
      <c r="AB1156">
        <v>0.88400000000000001</v>
      </c>
      <c r="AC1156">
        <v>0.35970000000000002</v>
      </c>
      <c r="AD1156" t="s">
        <v>48</v>
      </c>
      <c r="AE1156" t="s">
        <v>48</v>
      </c>
      <c r="AF1156" t="s">
        <v>48</v>
      </c>
    </row>
    <row r="1157" spans="1:40" hidden="1" outlineLevel="1" x14ac:dyDescent="0.2">
      <c r="A1157" t="s">
        <v>3626</v>
      </c>
      <c r="B1157" t="s">
        <v>3627</v>
      </c>
      <c r="C1157" t="s">
        <v>507</v>
      </c>
      <c r="J1157" t="s">
        <v>3628</v>
      </c>
      <c r="K1157" t="s">
        <v>3622</v>
      </c>
      <c r="L1157" t="s">
        <v>1263</v>
      </c>
      <c r="M1157">
        <v>1</v>
      </c>
      <c r="P1157" s="1" t="s">
        <v>3629</v>
      </c>
      <c r="Q1157" s="1" t="s">
        <v>47</v>
      </c>
      <c r="S1157">
        <v>3.695052582770586E-4</v>
      </c>
      <c r="T1157">
        <v>2.6678289941628459E-6</v>
      </c>
      <c r="U1157">
        <v>2.1594865756924261E-5</v>
      </c>
      <c r="V1157">
        <v>4.615824218490161E-5</v>
      </c>
      <c r="W1157">
        <v>1.947223208844662E-4</v>
      </c>
      <c r="X1157">
        <v>1.3224161193647889E-5</v>
      </c>
      <c r="Y1157">
        <v>-0.15625</v>
      </c>
      <c r="Z1157">
        <v>9.2999999999999999E-2</v>
      </c>
      <c r="AA1157">
        <v>0.20399999999999999</v>
      </c>
      <c r="AB1157">
        <v>0.70299999999999996</v>
      </c>
      <c r="AC1157">
        <v>-0.25230000000000002</v>
      </c>
      <c r="AD1157" t="s">
        <v>48</v>
      </c>
      <c r="AE1157" t="s">
        <v>48</v>
      </c>
      <c r="AF1157" t="s">
        <v>48</v>
      </c>
    </row>
    <row r="1158" spans="1:40" hidden="1" outlineLevel="1" x14ac:dyDescent="0.2"/>
    <row r="1159" spans="1:40" hidden="1" outlineLevel="1" x14ac:dyDescent="0.2"/>
    <row r="1160" spans="1:40" hidden="1" outlineLevel="1" x14ac:dyDescent="0.2"/>
    <row r="1161" spans="1:40" hidden="1" outlineLevel="1" x14ac:dyDescent="0.2"/>
    <row r="1162" spans="1:40" hidden="1" outlineLevel="1" x14ac:dyDescent="0.2"/>
    <row r="1163" spans="1:40" hidden="1" outlineLevel="1" x14ac:dyDescent="0.2"/>
    <row r="1164" spans="1:40" hidden="1" outlineLevel="1" x14ac:dyDescent="0.2"/>
    <row r="1165" spans="1:40" hidden="1" outlineLevel="1" x14ac:dyDescent="0.2"/>
    <row r="1166" spans="1:40" hidden="1" outlineLevel="1" x14ac:dyDescent="0.2"/>
    <row r="1167" spans="1:40" collapsed="1" x14ac:dyDescent="0.2">
      <c r="A1167" t="s">
        <v>511</v>
      </c>
      <c r="B1167" t="s">
        <v>512</v>
      </c>
      <c r="C1167" t="s">
        <v>513</v>
      </c>
      <c r="D1167" t="s">
        <v>514</v>
      </c>
      <c r="E1167" t="s">
        <v>67</v>
      </c>
      <c r="F1167" t="s">
        <v>42</v>
      </c>
      <c r="G1167">
        <v>19</v>
      </c>
      <c r="H1167" t="s">
        <v>43</v>
      </c>
      <c r="I1167">
        <v>19</v>
      </c>
      <c r="J1167" t="s">
        <v>515</v>
      </c>
      <c r="L1167" t="s">
        <v>45</v>
      </c>
      <c r="M1167">
        <v>5</v>
      </c>
      <c r="N1167">
        <v>0.86</v>
      </c>
      <c r="O1167" s="1" t="s">
        <v>516</v>
      </c>
      <c r="P1167" s="1" t="s">
        <v>516</v>
      </c>
      <c r="Q1167" t="s">
        <v>47</v>
      </c>
      <c r="R1167" t="s">
        <v>47</v>
      </c>
      <c r="S1167">
        <v>0.88568574190139771</v>
      </c>
      <c r="T1167">
        <v>8.9568915427662432E-5</v>
      </c>
      <c r="U1167">
        <v>0.37056142091751099</v>
      </c>
      <c r="V1167">
        <v>1.814558869227767E-3</v>
      </c>
      <c r="W1167">
        <v>0.63280826807022095</v>
      </c>
      <c r="X1167">
        <v>1.198869314976037E-3</v>
      </c>
      <c r="Y1167">
        <v>0.13928571428571421</v>
      </c>
      <c r="Z1167">
        <v>0.16800000000000001</v>
      </c>
      <c r="AA1167">
        <v>0.188</v>
      </c>
      <c r="AB1167">
        <v>0.64400000000000002</v>
      </c>
      <c r="AC1167">
        <v>-0.90539999999999998</v>
      </c>
      <c r="AD1167" t="s">
        <v>48</v>
      </c>
      <c r="AE1167" t="s">
        <v>48</v>
      </c>
      <c r="AF1167" t="s">
        <v>48</v>
      </c>
      <c r="AH1167">
        <f t="shared" ref="AH1167" si="117">SUM(AI1167:AJ1167)</f>
        <v>13</v>
      </c>
      <c r="AI1167">
        <f>COUNTIF(L1167:L1181, "Comment")</f>
        <v>13</v>
      </c>
      <c r="AJ1167">
        <f>COUNTIF(L1167:L1181, "Reply")</f>
        <v>0</v>
      </c>
      <c r="AK1167">
        <f>COUNTIF(C1168:C1181, C1167)</f>
        <v>0</v>
      </c>
      <c r="AM1167">
        <f>AVERAGE(S1167:S1181)</f>
        <v>0.19509466868252134</v>
      </c>
      <c r="AN1167">
        <f>AVERAGE(Y1167:Y1181)</f>
        <v>3.0651230750437092E-2</v>
      </c>
    </row>
    <row r="1168" spans="1:40" hidden="1" outlineLevel="1" x14ac:dyDescent="0.2">
      <c r="A1168" t="s">
        <v>3630</v>
      </c>
      <c r="B1168" t="s">
        <v>3631</v>
      </c>
      <c r="C1168" t="s">
        <v>1404</v>
      </c>
      <c r="J1168" t="s">
        <v>3632</v>
      </c>
      <c r="K1168" t="s">
        <v>511</v>
      </c>
      <c r="L1168" t="s">
        <v>1233</v>
      </c>
      <c r="M1168">
        <v>10</v>
      </c>
      <c r="P1168" t="s">
        <v>3633</v>
      </c>
      <c r="Q1168" t="s">
        <v>47</v>
      </c>
      <c r="S1168">
        <v>3.400014946237206E-3</v>
      </c>
      <c r="T1168">
        <v>9.6262128863600083E-6</v>
      </c>
      <c r="U1168">
        <v>6.4844745793379843E-5</v>
      </c>
      <c r="V1168">
        <v>1.7201348964590579E-4</v>
      </c>
      <c r="W1168">
        <v>3.5013718297705049E-4</v>
      </c>
      <c r="X1168">
        <v>3.4587164409458642E-3</v>
      </c>
      <c r="Y1168">
        <v>0</v>
      </c>
      <c r="Z1168">
        <v>0.19</v>
      </c>
      <c r="AA1168">
        <v>0</v>
      </c>
      <c r="AB1168">
        <v>0.81</v>
      </c>
      <c r="AC1168">
        <v>0.4667</v>
      </c>
      <c r="AD1168" t="s">
        <v>48</v>
      </c>
      <c r="AE1168" t="s">
        <v>48</v>
      </c>
      <c r="AF1168" t="s">
        <v>48</v>
      </c>
    </row>
    <row r="1169" spans="1:34" hidden="1" outlineLevel="1" x14ac:dyDescent="0.2">
      <c r="A1169" t="s">
        <v>3634</v>
      </c>
      <c r="B1169" t="s">
        <v>3635</v>
      </c>
      <c r="C1169" t="s">
        <v>3636</v>
      </c>
      <c r="J1169" t="s">
        <v>3637</v>
      </c>
      <c r="K1169" t="s">
        <v>511</v>
      </c>
      <c r="L1169" t="s">
        <v>1233</v>
      </c>
      <c r="M1169">
        <v>8</v>
      </c>
      <c r="P1169" t="s">
        <v>3638</v>
      </c>
      <c r="Q1169" t="s">
        <v>47</v>
      </c>
      <c r="Y1169">
        <v>0</v>
      </c>
      <c r="Z1169" t="s">
        <v>48</v>
      </c>
      <c r="AA1169" t="s">
        <v>48</v>
      </c>
      <c r="AB1169" t="s">
        <v>48</v>
      </c>
      <c r="AC1169" t="s">
        <v>48</v>
      </c>
      <c r="AD1169" t="s">
        <v>48</v>
      </c>
      <c r="AE1169" t="s">
        <v>48</v>
      </c>
      <c r="AF1169" t="s">
        <v>48</v>
      </c>
    </row>
    <row r="1170" spans="1:34" hidden="1" outlineLevel="1" x14ac:dyDescent="0.2">
      <c r="A1170" t="s">
        <v>3639</v>
      </c>
      <c r="B1170" t="s">
        <v>3640</v>
      </c>
      <c r="C1170" t="s">
        <v>3641</v>
      </c>
      <c r="J1170" t="s">
        <v>3642</v>
      </c>
      <c r="K1170" t="s">
        <v>511</v>
      </c>
      <c r="L1170" t="s">
        <v>1233</v>
      </c>
      <c r="M1170">
        <v>6</v>
      </c>
      <c r="P1170" t="s">
        <v>3643</v>
      </c>
      <c r="Q1170" t="s">
        <v>47</v>
      </c>
      <c r="S1170">
        <v>4.7308923676609993E-3</v>
      </c>
      <c r="T1170">
        <v>6.3676397985545918E-6</v>
      </c>
      <c r="U1170">
        <v>6.2325701583176851E-4</v>
      </c>
      <c r="V1170">
        <v>8.7229978817049414E-5</v>
      </c>
      <c r="W1170">
        <v>2.498243702575564E-3</v>
      </c>
      <c r="X1170">
        <v>7.5442847446538508E-5</v>
      </c>
      <c r="Y1170">
        <v>-3.7734898846009889E-3</v>
      </c>
      <c r="Z1170">
        <v>8.6999999999999994E-2</v>
      </c>
      <c r="AA1170">
        <v>0.182</v>
      </c>
      <c r="AB1170">
        <v>0.73099999999999998</v>
      </c>
      <c r="AC1170">
        <v>-0.99480000000000002</v>
      </c>
      <c r="AD1170" t="s">
        <v>48</v>
      </c>
      <c r="AE1170" t="s">
        <v>48</v>
      </c>
      <c r="AF1170" t="s">
        <v>48</v>
      </c>
    </row>
    <row r="1171" spans="1:34" hidden="1" outlineLevel="1" x14ac:dyDescent="0.2">
      <c r="A1171" t="s">
        <v>3644</v>
      </c>
      <c r="B1171" t="s">
        <v>3645</v>
      </c>
      <c r="C1171" t="s">
        <v>3646</v>
      </c>
      <c r="J1171" t="s">
        <v>3647</v>
      </c>
      <c r="K1171" t="s">
        <v>511</v>
      </c>
      <c r="L1171" t="s">
        <v>1233</v>
      </c>
      <c r="M1171">
        <v>4</v>
      </c>
      <c r="P1171" t="s">
        <v>3648</v>
      </c>
      <c r="Q1171" t="s">
        <v>47</v>
      </c>
      <c r="S1171">
        <v>2.7549304068088531E-2</v>
      </c>
      <c r="T1171">
        <v>2.332651820324827E-5</v>
      </c>
      <c r="U1171">
        <v>2.114858478307724E-2</v>
      </c>
      <c r="V1171">
        <v>1.646653690841049E-4</v>
      </c>
      <c r="W1171">
        <v>5.8491453528404236E-3</v>
      </c>
      <c r="X1171">
        <v>2.7632541605271399E-4</v>
      </c>
      <c r="Y1171">
        <v>4.4299450549450572E-2</v>
      </c>
      <c r="Z1171">
        <v>5.6000000000000001E-2</v>
      </c>
      <c r="AA1171">
        <v>0.19400000000000001</v>
      </c>
      <c r="AB1171">
        <v>0.749</v>
      </c>
      <c r="AC1171">
        <v>-0.98550000000000004</v>
      </c>
      <c r="AD1171" t="s">
        <v>48</v>
      </c>
      <c r="AE1171" t="s">
        <v>48</v>
      </c>
      <c r="AF1171" t="s">
        <v>48</v>
      </c>
    </row>
    <row r="1172" spans="1:34" hidden="1" outlineLevel="1" x14ac:dyDescent="0.2">
      <c r="A1172" t="s">
        <v>3649</v>
      </c>
      <c r="B1172" t="s">
        <v>3650</v>
      </c>
      <c r="C1172" t="s">
        <v>1574</v>
      </c>
      <c r="J1172" t="s">
        <v>3651</v>
      </c>
      <c r="K1172" t="s">
        <v>511</v>
      </c>
      <c r="L1172" t="s">
        <v>1233</v>
      </c>
      <c r="M1172">
        <v>4</v>
      </c>
      <c r="P1172" t="s">
        <v>3652</v>
      </c>
      <c r="Q1172" t="s">
        <v>47</v>
      </c>
      <c r="S1172">
        <v>6.4952118555083871E-4</v>
      </c>
      <c r="T1172">
        <v>5.6850913097150624E-6</v>
      </c>
      <c r="U1172">
        <v>2.7390702598495409E-5</v>
      </c>
      <c r="V1172">
        <v>7.5109412136953324E-5</v>
      </c>
      <c r="W1172">
        <v>1.6738471458666029E-4</v>
      </c>
      <c r="X1172">
        <v>3.8902470259927208E-4</v>
      </c>
      <c r="Y1172">
        <v>0</v>
      </c>
      <c r="Z1172">
        <v>0</v>
      </c>
      <c r="AA1172">
        <v>0.14599999999999999</v>
      </c>
      <c r="AB1172">
        <v>0.85399999999999998</v>
      </c>
      <c r="AC1172">
        <v>-5.16E-2</v>
      </c>
      <c r="AD1172" t="s">
        <v>48</v>
      </c>
      <c r="AE1172" t="s">
        <v>48</v>
      </c>
      <c r="AF1172" t="s">
        <v>48</v>
      </c>
    </row>
    <row r="1173" spans="1:34" hidden="1" outlineLevel="1" x14ac:dyDescent="0.2">
      <c r="A1173" t="s">
        <v>3653</v>
      </c>
      <c r="B1173" t="s">
        <v>3654</v>
      </c>
      <c r="C1173" t="s">
        <v>2048</v>
      </c>
      <c r="J1173" t="s">
        <v>3655</v>
      </c>
      <c r="K1173" t="s">
        <v>511</v>
      </c>
      <c r="L1173" t="s">
        <v>1233</v>
      </c>
      <c r="M1173">
        <v>3</v>
      </c>
      <c r="P1173" s="1" t="s">
        <v>3656</v>
      </c>
      <c r="Q1173" s="1" t="s">
        <v>47</v>
      </c>
      <c r="S1173">
        <v>1.523143029771745E-3</v>
      </c>
      <c r="T1173">
        <v>9.5557661552447826E-6</v>
      </c>
      <c r="U1173">
        <v>7.3187948146369308E-5</v>
      </c>
      <c r="V1173">
        <v>3.4937522286782041E-5</v>
      </c>
      <c r="W1173">
        <v>4.3731441837735469E-4</v>
      </c>
      <c r="X1173">
        <v>4.1713894461281598E-4</v>
      </c>
      <c r="Y1173">
        <v>0.1034722222222222</v>
      </c>
      <c r="Z1173">
        <v>0.121</v>
      </c>
      <c r="AA1173">
        <v>0.123</v>
      </c>
      <c r="AB1173">
        <v>0.75600000000000001</v>
      </c>
      <c r="AC1173">
        <v>-6.88E-2</v>
      </c>
      <c r="AD1173" t="s">
        <v>48</v>
      </c>
      <c r="AE1173" t="s">
        <v>48</v>
      </c>
      <c r="AF1173" t="s">
        <v>48</v>
      </c>
    </row>
    <row r="1174" spans="1:34" hidden="1" outlineLevel="1" x14ac:dyDescent="0.2">
      <c r="A1174" t="s">
        <v>3657</v>
      </c>
      <c r="B1174" t="s">
        <v>3658</v>
      </c>
      <c r="C1174" t="s">
        <v>3659</v>
      </c>
      <c r="J1174" t="s">
        <v>3660</v>
      </c>
      <c r="K1174" t="s">
        <v>511</v>
      </c>
      <c r="L1174" t="s">
        <v>1233</v>
      </c>
      <c r="M1174">
        <v>4</v>
      </c>
      <c r="P1174" t="s">
        <v>3661</v>
      </c>
      <c r="Q1174" t="s">
        <v>47</v>
      </c>
      <c r="S1174">
        <v>0.62420386075973511</v>
      </c>
      <c r="T1174">
        <v>1.1469620403659059E-5</v>
      </c>
      <c r="U1174">
        <v>1.502194674685597E-3</v>
      </c>
      <c r="V1174">
        <v>6.8098679184913635E-4</v>
      </c>
      <c r="W1174">
        <v>0.55060774087905884</v>
      </c>
      <c r="X1174">
        <v>4.0817831177264452E-4</v>
      </c>
      <c r="Y1174">
        <v>0</v>
      </c>
      <c r="Z1174">
        <v>0</v>
      </c>
      <c r="AA1174">
        <v>0.37</v>
      </c>
      <c r="AB1174">
        <v>0.63</v>
      </c>
      <c r="AC1174">
        <v>-0.875</v>
      </c>
      <c r="AD1174" t="s">
        <v>48</v>
      </c>
      <c r="AE1174" t="s">
        <v>48</v>
      </c>
      <c r="AF1174" t="s">
        <v>48</v>
      </c>
    </row>
    <row r="1175" spans="1:34" hidden="1" outlineLevel="1" x14ac:dyDescent="0.2">
      <c r="A1175" t="s">
        <v>3662</v>
      </c>
      <c r="B1175" t="s">
        <v>3663</v>
      </c>
      <c r="C1175" t="s">
        <v>3664</v>
      </c>
      <c r="J1175" t="s">
        <v>3665</v>
      </c>
      <c r="K1175" t="s">
        <v>511</v>
      </c>
      <c r="L1175" t="s">
        <v>1233</v>
      </c>
      <c r="M1175">
        <v>2</v>
      </c>
      <c r="P1175" t="s">
        <v>3666</v>
      </c>
      <c r="Q1175" t="s">
        <v>47</v>
      </c>
      <c r="S1175">
        <v>0.43727812170982361</v>
      </c>
      <c r="T1175">
        <v>2.7061765649705191E-5</v>
      </c>
      <c r="U1175">
        <v>6.5910644829273224E-2</v>
      </c>
      <c r="V1175">
        <v>2.6625441387295719E-3</v>
      </c>
      <c r="W1175">
        <v>7.8377135097980499E-2</v>
      </c>
      <c r="X1175">
        <v>5.037638358771801E-3</v>
      </c>
      <c r="Y1175">
        <v>0</v>
      </c>
      <c r="Z1175">
        <v>0.186</v>
      </c>
      <c r="AA1175">
        <v>0.27500000000000002</v>
      </c>
      <c r="AB1175">
        <v>0.53900000000000003</v>
      </c>
      <c r="AC1175">
        <v>-0.36120000000000002</v>
      </c>
      <c r="AD1175" t="s">
        <v>48</v>
      </c>
      <c r="AE1175" t="s">
        <v>48</v>
      </c>
      <c r="AF1175" t="s">
        <v>48</v>
      </c>
    </row>
    <row r="1176" spans="1:34" hidden="1" outlineLevel="1" x14ac:dyDescent="0.2">
      <c r="A1176" t="s">
        <v>3667</v>
      </c>
      <c r="B1176" t="s">
        <v>3668</v>
      </c>
      <c r="C1176" t="s">
        <v>3669</v>
      </c>
      <c r="J1176" t="s">
        <v>3670</v>
      </c>
      <c r="K1176" t="s">
        <v>511</v>
      </c>
      <c r="L1176" t="s">
        <v>1233</v>
      </c>
      <c r="M1176">
        <v>2</v>
      </c>
      <c r="P1176" t="s">
        <v>3671</v>
      </c>
      <c r="Q1176" t="s">
        <v>47</v>
      </c>
      <c r="S1176">
        <v>0.17386968433856961</v>
      </c>
      <c r="T1176">
        <v>1.236006664839806E-5</v>
      </c>
      <c r="U1176">
        <v>2.7140369638800621E-4</v>
      </c>
      <c r="V1176">
        <v>3.4036620054394011E-3</v>
      </c>
      <c r="W1176">
        <v>7.6839014887809753E-2</v>
      </c>
      <c r="X1176">
        <v>1.1239441111683851E-2</v>
      </c>
      <c r="Y1176">
        <v>-0.4</v>
      </c>
      <c r="Z1176">
        <v>0</v>
      </c>
      <c r="AA1176">
        <v>0.437</v>
      </c>
      <c r="AB1176">
        <v>0.56299999999999994</v>
      </c>
      <c r="AC1176">
        <v>-0.73509999999999998</v>
      </c>
      <c r="AD1176" t="s">
        <v>48</v>
      </c>
      <c r="AE1176" t="s">
        <v>48</v>
      </c>
      <c r="AF1176" t="s">
        <v>48</v>
      </c>
    </row>
    <row r="1177" spans="1:34" hidden="1" outlineLevel="1" x14ac:dyDescent="0.2">
      <c r="A1177" t="s">
        <v>3672</v>
      </c>
      <c r="B1177" t="s">
        <v>3673</v>
      </c>
      <c r="C1177" t="s">
        <v>1644</v>
      </c>
      <c r="J1177" t="s">
        <v>3674</v>
      </c>
      <c r="K1177" t="s">
        <v>511</v>
      </c>
      <c r="L1177" t="s">
        <v>1233</v>
      </c>
      <c r="M1177">
        <v>2</v>
      </c>
      <c r="P1177" t="s">
        <v>3675</v>
      </c>
      <c r="Q1177" t="s">
        <v>47</v>
      </c>
      <c r="S1177">
        <v>0.1152214482426643</v>
      </c>
      <c r="T1177">
        <v>6.8048630055272952E-6</v>
      </c>
      <c r="U1177">
        <v>2.1019650739617651E-4</v>
      </c>
      <c r="V1177">
        <v>6.6689233062788844E-4</v>
      </c>
      <c r="W1177">
        <v>7.4216000735759735E-2</v>
      </c>
      <c r="X1177">
        <v>1.575326197780669E-3</v>
      </c>
      <c r="Y1177">
        <v>0</v>
      </c>
      <c r="Z1177">
        <v>0.11</v>
      </c>
      <c r="AA1177">
        <v>0.33</v>
      </c>
      <c r="AB1177">
        <v>0.56000000000000005</v>
      </c>
      <c r="AC1177">
        <v>-0.875</v>
      </c>
      <c r="AD1177" t="s">
        <v>48</v>
      </c>
      <c r="AE1177" t="s">
        <v>48</v>
      </c>
      <c r="AF1177" t="s">
        <v>48</v>
      </c>
    </row>
    <row r="1178" spans="1:34" hidden="1" outlineLevel="1" x14ac:dyDescent="0.2">
      <c r="A1178" t="s">
        <v>3676</v>
      </c>
      <c r="B1178" t="s">
        <v>3677</v>
      </c>
      <c r="C1178" t="s">
        <v>2098</v>
      </c>
      <c r="J1178" t="s">
        <v>3678</v>
      </c>
      <c r="K1178" t="s">
        <v>511</v>
      </c>
      <c r="L1178" t="s">
        <v>1233</v>
      </c>
      <c r="M1178">
        <v>1</v>
      </c>
      <c r="P1178" t="s">
        <v>3679</v>
      </c>
      <c r="Q1178" t="s">
        <v>1800</v>
      </c>
      <c r="S1178">
        <v>2.5965512031689292E-4</v>
      </c>
      <c r="T1178">
        <v>3.903443030139897E-6</v>
      </c>
      <c r="U1178">
        <v>2.552604564698413E-5</v>
      </c>
      <c r="V1178">
        <v>4.8853871703613549E-5</v>
      </c>
      <c r="W1178">
        <v>1.147895600297488E-4</v>
      </c>
      <c r="X1178">
        <v>3.4695345675572753E-5</v>
      </c>
      <c r="Y1178">
        <v>0.27500000000000002</v>
      </c>
      <c r="Z1178">
        <v>0.22600000000000001</v>
      </c>
      <c r="AA1178">
        <v>0</v>
      </c>
      <c r="AB1178">
        <v>0.77400000000000002</v>
      </c>
      <c r="AC1178">
        <v>0.85329999999999995</v>
      </c>
      <c r="AD1178" t="s">
        <v>48</v>
      </c>
      <c r="AE1178" t="s">
        <v>48</v>
      </c>
      <c r="AF1178" t="s">
        <v>48</v>
      </c>
    </row>
    <row r="1179" spans="1:34" hidden="1" outlineLevel="1" x14ac:dyDescent="0.2">
      <c r="A1179" t="s">
        <v>3680</v>
      </c>
      <c r="B1179" t="s">
        <v>3681</v>
      </c>
      <c r="C1179" t="s">
        <v>3682</v>
      </c>
      <c r="J1179" t="s">
        <v>3683</v>
      </c>
      <c r="K1179" t="s">
        <v>511</v>
      </c>
      <c r="L1179" t="s">
        <v>1233</v>
      </c>
      <c r="M1179">
        <v>1</v>
      </c>
      <c r="P1179" t="s">
        <v>3684</v>
      </c>
      <c r="Q1179" t="s">
        <v>47</v>
      </c>
      <c r="S1179">
        <v>0.2182684391736984</v>
      </c>
      <c r="T1179">
        <v>1.7523270798847079E-4</v>
      </c>
      <c r="U1179">
        <v>2.229366265237331E-2</v>
      </c>
      <c r="V1179">
        <v>1.5278522856533531E-2</v>
      </c>
      <c r="W1179">
        <v>3.3179894089698792E-2</v>
      </c>
      <c r="X1179">
        <v>8.134317584335804E-3</v>
      </c>
      <c r="Y1179">
        <v>0</v>
      </c>
      <c r="Z1179">
        <v>0</v>
      </c>
      <c r="AA1179">
        <v>0</v>
      </c>
      <c r="AB1179">
        <v>1</v>
      </c>
      <c r="AC1179">
        <v>0</v>
      </c>
      <c r="AD1179" t="s">
        <v>48</v>
      </c>
      <c r="AE1179" t="s">
        <v>48</v>
      </c>
      <c r="AF1179" t="s">
        <v>48</v>
      </c>
    </row>
    <row r="1180" spans="1:34" hidden="1" outlineLevel="1" x14ac:dyDescent="0.2">
      <c r="A1180" t="s">
        <v>3685</v>
      </c>
      <c r="B1180" t="s">
        <v>3686</v>
      </c>
      <c r="C1180" t="s">
        <v>1604</v>
      </c>
      <c r="J1180" t="s">
        <v>3687</v>
      </c>
      <c r="K1180" t="s">
        <v>511</v>
      </c>
      <c r="L1180" t="s">
        <v>1233</v>
      </c>
      <c r="M1180">
        <v>1</v>
      </c>
      <c r="P1180" t="s">
        <v>3688</v>
      </c>
      <c r="Q1180" t="s">
        <v>47</v>
      </c>
      <c r="S1180">
        <v>4.3590866029262543E-2</v>
      </c>
      <c r="T1180">
        <v>3.1911261612549419E-4</v>
      </c>
      <c r="U1180">
        <v>1.2287228601053359E-3</v>
      </c>
      <c r="V1180">
        <v>1.8734898185357449E-3</v>
      </c>
      <c r="W1180">
        <v>2.240261621773243E-2</v>
      </c>
      <c r="X1180">
        <v>5.6587514700368047E-4</v>
      </c>
      <c r="Y1180">
        <v>0.27083333333333331</v>
      </c>
      <c r="Z1180">
        <v>8.6999999999999994E-2</v>
      </c>
      <c r="AA1180">
        <v>0.23699999999999999</v>
      </c>
      <c r="AB1180">
        <v>0.67600000000000005</v>
      </c>
      <c r="AC1180">
        <v>-0.9042</v>
      </c>
      <c r="AD1180" t="s">
        <v>48</v>
      </c>
      <c r="AE1180" t="s">
        <v>48</v>
      </c>
      <c r="AF1180" t="s">
        <v>48</v>
      </c>
    </row>
    <row r="1181" spans="1:34" hidden="1" outlineLevel="1" x14ac:dyDescent="0.2"/>
    <row r="1182" spans="1:34" ht="14" customHeight="1" collapsed="1" x14ac:dyDescent="0.2">
      <c r="O1182" s="1"/>
      <c r="P1182" s="1"/>
      <c r="AH1182">
        <f t="shared" ref="AH1182" si="118">SUM(AI1182:AJ1182)</f>
        <v>0</v>
      </c>
    </row>
    <row r="1183" spans="1:34" hidden="1" outlineLevel="1" x14ac:dyDescent="0.2"/>
    <row r="1184" spans="1:34" hidden="1" outlineLevel="1" x14ac:dyDescent="0.2"/>
    <row r="1185" spans="15:34" hidden="1" outlineLevel="1" x14ac:dyDescent="0.2"/>
    <row r="1186" spans="15:34" hidden="1" outlineLevel="1" x14ac:dyDescent="0.2"/>
    <row r="1187" spans="15:34" hidden="1" outlineLevel="1" x14ac:dyDescent="0.2"/>
    <row r="1188" spans="15:34" hidden="1" outlineLevel="1" x14ac:dyDescent="0.2"/>
    <row r="1189" spans="15:34" hidden="1" outlineLevel="1" x14ac:dyDescent="0.2">
      <c r="P1189" s="1"/>
      <c r="Q1189" s="1"/>
    </row>
    <row r="1190" spans="15:34" hidden="1" outlineLevel="1" x14ac:dyDescent="0.2"/>
    <row r="1191" spans="15:34" hidden="1" outlineLevel="1" x14ac:dyDescent="0.2"/>
    <row r="1192" spans="15:34" hidden="1" outlineLevel="1" x14ac:dyDescent="0.2"/>
    <row r="1193" spans="15:34" hidden="1" outlineLevel="1" x14ac:dyDescent="0.2"/>
    <row r="1194" spans="15:34" hidden="1" outlineLevel="1" x14ac:dyDescent="0.2"/>
    <row r="1195" spans="15:34" hidden="1" outlineLevel="1" x14ac:dyDescent="0.2"/>
    <row r="1196" spans="15:34" x14ac:dyDescent="0.2">
      <c r="P1196" s="2"/>
    </row>
    <row r="1197" spans="15:34" collapsed="1" x14ac:dyDescent="0.2">
      <c r="O1197" s="1"/>
      <c r="P1197" s="1"/>
      <c r="AH1197">
        <f t="shared" ref="AH1197" si="119">SUM(AI1197:AJ1197)</f>
        <v>0</v>
      </c>
    </row>
    <row r="1198" spans="15:34" hidden="1" outlineLevel="1" x14ac:dyDescent="0.2"/>
    <row r="1199" spans="15:34" hidden="1" outlineLevel="1" x14ac:dyDescent="0.2"/>
    <row r="1200" spans="15:34" hidden="1" outlineLevel="1" x14ac:dyDescent="0.2"/>
    <row r="1201" spans="1:40" hidden="1" outlineLevel="1" x14ac:dyDescent="0.2"/>
    <row r="1202" spans="1:40" hidden="1" outlineLevel="1" x14ac:dyDescent="0.2"/>
    <row r="1203" spans="1:40" hidden="1" outlineLevel="1" x14ac:dyDescent="0.2"/>
    <row r="1204" spans="1:40" hidden="1" outlineLevel="1" x14ac:dyDescent="0.2"/>
    <row r="1205" spans="1:40" hidden="1" outlineLevel="1" x14ac:dyDescent="0.2">
      <c r="P1205" s="1"/>
      <c r="Q1205" s="1"/>
    </row>
    <row r="1206" spans="1:40" hidden="1" outlineLevel="1" x14ac:dyDescent="0.2"/>
    <row r="1207" spans="1:40" hidden="1" outlineLevel="1" x14ac:dyDescent="0.2"/>
    <row r="1208" spans="1:40" hidden="1" outlineLevel="1" x14ac:dyDescent="0.2"/>
    <row r="1209" spans="1:40" hidden="1" outlineLevel="1" x14ac:dyDescent="0.2"/>
    <row r="1210" spans="1:40" hidden="1" outlineLevel="1" x14ac:dyDescent="0.2"/>
    <row r="1211" spans="1:40" hidden="1" outlineLevel="1" x14ac:dyDescent="0.2"/>
    <row r="1212" spans="1:40" collapsed="1" x14ac:dyDescent="0.2">
      <c r="A1212" t="s">
        <v>529</v>
      </c>
      <c r="B1212" t="s">
        <v>530</v>
      </c>
      <c r="C1212" t="s">
        <v>531</v>
      </c>
      <c r="D1212" t="s">
        <v>532</v>
      </c>
      <c r="E1212" t="s">
        <v>41</v>
      </c>
      <c r="F1212" t="s">
        <v>42</v>
      </c>
      <c r="G1212">
        <v>21</v>
      </c>
      <c r="H1212" t="s">
        <v>43</v>
      </c>
      <c r="I1212">
        <v>23</v>
      </c>
      <c r="J1212" t="s">
        <v>533</v>
      </c>
      <c r="L1212" t="s">
        <v>45</v>
      </c>
      <c r="M1212">
        <v>1</v>
      </c>
      <c r="N1212">
        <v>1</v>
      </c>
      <c r="O1212" s="1" t="s">
        <v>534</v>
      </c>
      <c r="P1212" s="1" t="s">
        <v>534</v>
      </c>
      <c r="Q1212" t="s">
        <v>47</v>
      </c>
      <c r="R1212" t="s">
        <v>47</v>
      </c>
      <c r="S1212">
        <v>7.7934568980708718E-4</v>
      </c>
      <c r="T1212">
        <v>1.535119372420013E-5</v>
      </c>
      <c r="U1212">
        <v>8.7123073171824217E-5</v>
      </c>
      <c r="V1212">
        <v>8.1743040936999023E-5</v>
      </c>
      <c r="W1212">
        <v>3.700759843923151E-4</v>
      </c>
      <c r="X1212">
        <v>5.6830416724551469E-5</v>
      </c>
      <c r="Y1212">
        <v>0.1075952380952381</v>
      </c>
      <c r="Z1212">
        <v>0.13700000000000001</v>
      </c>
      <c r="AA1212">
        <v>4.3999999999999997E-2</v>
      </c>
      <c r="AB1212">
        <v>0.81899999999999995</v>
      </c>
      <c r="AC1212">
        <v>0.97450000000000003</v>
      </c>
      <c r="AD1212" t="s">
        <v>48</v>
      </c>
      <c r="AE1212" t="s">
        <v>48</v>
      </c>
      <c r="AF1212" t="s">
        <v>48</v>
      </c>
      <c r="AH1212">
        <f t="shared" ref="AH1212" si="120">SUM(AI1212:AJ1212)</f>
        <v>10</v>
      </c>
      <c r="AI1212">
        <f>COUNTIF(L1212:L1226, "Comment")</f>
        <v>3</v>
      </c>
      <c r="AJ1212">
        <f>COUNTIF(L1212:L1226, "Reply")</f>
        <v>7</v>
      </c>
      <c r="AK1212">
        <f>COUNTIF(C1213:C1226, C1212)</f>
        <v>6</v>
      </c>
      <c r="AM1212">
        <f>AVERAGE(S1212:S1226)</f>
        <v>2.4292489175092094E-2</v>
      </c>
      <c r="AN1212">
        <f>AVERAGE(Y1212:Y1226)</f>
        <v>0.15542373312961547</v>
      </c>
    </row>
    <row r="1213" spans="1:40" hidden="1" outlineLevel="1" x14ac:dyDescent="0.2">
      <c r="A1213" t="s">
        <v>3858</v>
      </c>
      <c r="B1213" t="s">
        <v>3859</v>
      </c>
      <c r="C1213" t="s">
        <v>1915</v>
      </c>
      <c r="J1213" t="s">
        <v>3860</v>
      </c>
      <c r="K1213" t="s">
        <v>529</v>
      </c>
      <c r="L1213" t="s">
        <v>1233</v>
      </c>
      <c r="M1213">
        <v>1</v>
      </c>
      <c r="P1213" t="s">
        <v>3861</v>
      </c>
      <c r="Q1213" t="s">
        <v>47</v>
      </c>
      <c r="S1213">
        <v>9.8341377452015877E-4</v>
      </c>
      <c r="T1213">
        <v>2.0984223283448959E-6</v>
      </c>
      <c r="U1213">
        <v>2.0044868506374769E-5</v>
      </c>
      <c r="V1213">
        <v>5.2984403737355017E-5</v>
      </c>
      <c r="W1213">
        <v>5.7301745982840657E-4</v>
      </c>
      <c r="X1213">
        <v>4.2441486584721133E-5</v>
      </c>
      <c r="Y1213">
        <v>3.3333333333333333E-2</v>
      </c>
      <c r="Z1213">
        <v>4.1000000000000002E-2</v>
      </c>
      <c r="AA1213">
        <v>0.16600000000000001</v>
      </c>
      <c r="AB1213">
        <v>0.79400000000000004</v>
      </c>
      <c r="AC1213">
        <v>-0.56730000000000003</v>
      </c>
      <c r="AD1213" t="s">
        <v>48</v>
      </c>
      <c r="AE1213" t="s">
        <v>48</v>
      </c>
      <c r="AF1213" t="s">
        <v>48</v>
      </c>
    </row>
    <row r="1214" spans="1:40" hidden="1" outlineLevel="1" x14ac:dyDescent="0.2">
      <c r="A1214" t="s">
        <v>3862</v>
      </c>
      <c r="B1214" t="s">
        <v>3863</v>
      </c>
      <c r="C1214" t="s">
        <v>1417</v>
      </c>
      <c r="J1214" t="s">
        <v>3864</v>
      </c>
      <c r="K1214" t="s">
        <v>529</v>
      </c>
      <c r="L1214" t="s">
        <v>1233</v>
      </c>
      <c r="M1214">
        <v>1</v>
      </c>
      <c r="P1214" t="s">
        <v>3865</v>
      </c>
      <c r="Q1214" t="s">
        <v>47</v>
      </c>
      <c r="S1214">
        <v>5.8121548499912024E-4</v>
      </c>
      <c r="T1214">
        <v>4.4930516196473036E-6</v>
      </c>
      <c r="U1214">
        <v>3.88278131140396E-5</v>
      </c>
      <c r="V1214">
        <v>5.2781622798647732E-5</v>
      </c>
      <c r="W1214">
        <v>2.9315866413526242E-4</v>
      </c>
      <c r="X1214">
        <v>3.2300395105266937E-5</v>
      </c>
      <c r="Y1214">
        <v>7.3529411764705885E-2</v>
      </c>
      <c r="Z1214">
        <v>0.108</v>
      </c>
      <c r="AA1214">
        <v>2.4E-2</v>
      </c>
      <c r="AB1214">
        <v>0.86799999999999999</v>
      </c>
      <c r="AC1214">
        <v>0.96389999999999998</v>
      </c>
      <c r="AD1214" t="s">
        <v>48</v>
      </c>
      <c r="AE1214" t="s">
        <v>48</v>
      </c>
      <c r="AF1214" t="s">
        <v>48</v>
      </c>
    </row>
    <row r="1215" spans="1:40" hidden="1" outlineLevel="1" x14ac:dyDescent="0.2">
      <c r="A1215" t="s">
        <v>3866</v>
      </c>
      <c r="B1215" t="s">
        <v>3867</v>
      </c>
      <c r="C1215" t="s">
        <v>3641</v>
      </c>
      <c r="J1215" t="s">
        <v>3868</v>
      </c>
      <c r="K1215" t="s">
        <v>529</v>
      </c>
      <c r="L1215" t="s">
        <v>1233</v>
      </c>
      <c r="M1215">
        <v>1</v>
      </c>
      <c r="P1215" t="s">
        <v>3869</v>
      </c>
      <c r="Q1215" t="s">
        <v>47</v>
      </c>
      <c r="S1215">
        <v>0.26172685623168951</v>
      </c>
      <c r="T1215">
        <v>3.9617525180801749E-4</v>
      </c>
      <c r="U1215">
        <v>0.19511257112026209</v>
      </c>
      <c r="V1215">
        <v>2.0417077466845509E-2</v>
      </c>
      <c r="W1215">
        <v>3.8073230534791953E-2</v>
      </c>
      <c r="X1215">
        <v>2.1867048926651482E-3</v>
      </c>
      <c r="Y1215">
        <v>5.65126050420168E-2</v>
      </c>
      <c r="Z1215">
        <v>0.122</v>
      </c>
      <c r="AA1215">
        <v>0.127</v>
      </c>
      <c r="AB1215">
        <v>0.751</v>
      </c>
      <c r="AC1215">
        <v>0.22689999999999999</v>
      </c>
      <c r="AD1215" t="s">
        <v>48</v>
      </c>
      <c r="AE1215" t="s">
        <v>48</v>
      </c>
      <c r="AF1215" t="s">
        <v>48</v>
      </c>
    </row>
    <row r="1216" spans="1:40" hidden="1" outlineLevel="1" x14ac:dyDescent="0.2">
      <c r="A1216" t="s">
        <v>3870</v>
      </c>
      <c r="B1216" t="s">
        <v>3871</v>
      </c>
      <c r="C1216" t="s">
        <v>531</v>
      </c>
      <c r="J1216" t="s">
        <v>3872</v>
      </c>
      <c r="K1216" t="s">
        <v>3858</v>
      </c>
      <c r="L1216" t="s">
        <v>1263</v>
      </c>
      <c r="M1216">
        <v>1</v>
      </c>
      <c r="P1216" t="s">
        <v>3873</v>
      </c>
      <c r="Q1216" t="s">
        <v>47</v>
      </c>
      <c r="S1216">
        <v>6.4989703241735697E-4</v>
      </c>
      <c r="T1216">
        <v>2.116185669365223E-6</v>
      </c>
      <c r="U1216">
        <v>3.5700104490388178E-5</v>
      </c>
      <c r="V1216">
        <v>4.9209742428502068E-5</v>
      </c>
      <c r="W1216">
        <v>3.4422142198309302E-4</v>
      </c>
      <c r="X1216">
        <v>3.4661778045119718E-5</v>
      </c>
      <c r="Y1216">
        <v>0.3125</v>
      </c>
      <c r="Z1216">
        <v>0</v>
      </c>
      <c r="AA1216">
        <v>8.7999999999999995E-2</v>
      </c>
      <c r="AB1216">
        <v>0.91200000000000003</v>
      </c>
      <c r="AC1216">
        <v>-0.23130000000000001</v>
      </c>
      <c r="AD1216" t="s">
        <v>48</v>
      </c>
      <c r="AE1216" t="s">
        <v>48</v>
      </c>
      <c r="AF1216" t="s">
        <v>48</v>
      </c>
    </row>
    <row r="1217" spans="1:40" hidden="1" outlineLevel="1" x14ac:dyDescent="0.2">
      <c r="A1217" t="s">
        <v>3874</v>
      </c>
      <c r="B1217" t="s">
        <v>347</v>
      </c>
      <c r="C1217" t="s">
        <v>531</v>
      </c>
      <c r="J1217" t="s">
        <v>3875</v>
      </c>
      <c r="K1217" t="s">
        <v>3858</v>
      </c>
      <c r="L1217" t="s">
        <v>1263</v>
      </c>
      <c r="M1217">
        <v>1</v>
      </c>
      <c r="P1217" t="s">
        <v>3876</v>
      </c>
      <c r="Q1217" t="s">
        <v>47</v>
      </c>
      <c r="S1217">
        <v>2.9229349456727499E-4</v>
      </c>
      <c r="T1217">
        <v>2.620743771331036E-6</v>
      </c>
      <c r="U1217">
        <v>1.6639849491184581E-5</v>
      </c>
      <c r="V1217">
        <v>3.7432811950566247E-5</v>
      </c>
      <c r="W1217">
        <v>1.2589557445608079E-4</v>
      </c>
      <c r="X1217">
        <v>3.0722610972588882E-5</v>
      </c>
      <c r="Y1217">
        <v>0</v>
      </c>
      <c r="Z1217">
        <v>0</v>
      </c>
      <c r="AA1217">
        <v>0</v>
      </c>
      <c r="AB1217">
        <v>1</v>
      </c>
      <c r="AC1217">
        <v>0</v>
      </c>
      <c r="AD1217" t="s">
        <v>48</v>
      </c>
      <c r="AE1217" t="s">
        <v>48</v>
      </c>
      <c r="AF1217" t="s">
        <v>48</v>
      </c>
    </row>
    <row r="1218" spans="1:40" hidden="1" outlineLevel="1" x14ac:dyDescent="0.2">
      <c r="A1218" t="s">
        <v>3877</v>
      </c>
      <c r="B1218" t="s">
        <v>3878</v>
      </c>
      <c r="C1218" t="s">
        <v>531</v>
      </c>
      <c r="J1218" t="s">
        <v>3879</v>
      </c>
      <c r="K1218" t="s">
        <v>3862</v>
      </c>
      <c r="L1218" t="s">
        <v>1263</v>
      </c>
      <c r="M1218">
        <v>1</v>
      </c>
      <c r="P1218" t="s">
        <v>3880</v>
      </c>
      <c r="Q1218" t="s">
        <v>47</v>
      </c>
      <c r="S1218">
        <v>3.3775859628804028E-4</v>
      </c>
      <c r="T1218">
        <v>2.5140168418147368E-6</v>
      </c>
      <c r="U1218">
        <v>2.1557498257607222E-5</v>
      </c>
      <c r="V1218">
        <v>6.1359511164482683E-5</v>
      </c>
      <c r="W1218">
        <v>1.42169970786199E-4</v>
      </c>
      <c r="X1218">
        <v>2.4369515813305039E-5</v>
      </c>
      <c r="Y1218">
        <v>0.22500000000000001</v>
      </c>
      <c r="Z1218">
        <v>0.5</v>
      </c>
      <c r="AA1218">
        <v>0</v>
      </c>
      <c r="AB1218">
        <v>0.5</v>
      </c>
      <c r="AC1218">
        <v>0.45879999999999999</v>
      </c>
      <c r="AD1218" t="s">
        <v>48</v>
      </c>
      <c r="AE1218" t="s">
        <v>48</v>
      </c>
      <c r="AF1218" t="s">
        <v>48</v>
      </c>
    </row>
    <row r="1219" spans="1:40" hidden="1" outlineLevel="1" x14ac:dyDescent="0.2">
      <c r="A1219" t="s">
        <v>3881</v>
      </c>
      <c r="B1219" t="s">
        <v>3882</v>
      </c>
      <c r="C1219" t="s">
        <v>531</v>
      </c>
      <c r="J1219" t="s">
        <v>3883</v>
      </c>
      <c r="K1219" t="s">
        <v>3866</v>
      </c>
      <c r="L1219" t="s">
        <v>1263</v>
      </c>
      <c r="M1219">
        <v>1</v>
      </c>
      <c r="P1219" t="s">
        <v>3884</v>
      </c>
      <c r="Q1219" t="s">
        <v>47</v>
      </c>
      <c r="S1219">
        <v>7.5498642399907112E-4</v>
      </c>
      <c r="T1219">
        <v>2.427035042273928E-6</v>
      </c>
      <c r="U1219">
        <v>2.684037099243142E-5</v>
      </c>
      <c r="V1219">
        <v>1.21051591122523E-4</v>
      </c>
      <c r="W1219">
        <v>2.08383979042992E-4</v>
      </c>
      <c r="X1219">
        <v>5.8506895584287122E-5</v>
      </c>
      <c r="Y1219">
        <v>0.2</v>
      </c>
      <c r="Z1219">
        <v>0.14599999999999999</v>
      </c>
      <c r="AA1219">
        <v>0</v>
      </c>
      <c r="AB1219">
        <v>0.85399999999999998</v>
      </c>
      <c r="AC1219">
        <v>0.66520000000000001</v>
      </c>
      <c r="AD1219" t="s">
        <v>48</v>
      </c>
      <c r="AE1219" t="s">
        <v>48</v>
      </c>
      <c r="AF1219" t="s">
        <v>48</v>
      </c>
    </row>
    <row r="1220" spans="1:40" hidden="1" outlineLevel="1" x14ac:dyDescent="0.2">
      <c r="A1220" t="s">
        <v>3885</v>
      </c>
      <c r="B1220" t="s">
        <v>3886</v>
      </c>
      <c r="C1220" t="s">
        <v>531</v>
      </c>
      <c r="J1220" t="s">
        <v>3887</v>
      </c>
      <c r="K1220" t="s">
        <v>3866</v>
      </c>
      <c r="L1220" t="s">
        <v>1263</v>
      </c>
      <c r="M1220">
        <v>1</v>
      </c>
      <c r="P1220" t="s">
        <v>3888</v>
      </c>
      <c r="Q1220" t="s">
        <v>47</v>
      </c>
      <c r="S1220">
        <v>4.3578734039328992E-4</v>
      </c>
      <c r="T1220">
        <v>2.0708916963485539E-6</v>
      </c>
      <c r="U1220">
        <v>1.9370501831872389E-5</v>
      </c>
      <c r="V1220">
        <v>4.7294724936364219E-5</v>
      </c>
      <c r="W1220">
        <v>1.970280864043161E-4</v>
      </c>
      <c r="X1220">
        <v>2.7987152861896899E-5</v>
      </c>
      <c r="Y1220">
        <v>0.1761904761904762</v>
      </c>
      <c r="Z1220">
        <v>0.12</v>
      </c>
      <c r="AA1220">
        <v>7.0000000000000007E-2</v>
      </c>
      <c r="AB1220">
        <v>0.81</v>
      </c>
      <c r="AC1220">
        <v>0.39190000000000003</v>
      </c>
      <c r="AD1220" t="s">
        <v>48</v>
      </c>
      <c r="AE1220" t="s">
        <v>48</v>
      </c>
      <c r="AF1220" t="s">
        <v>48</v>
      </c>
    </row>
    <row r="1221" spans="1:40" hidden="1" outlineLevel="1" x14ac:dyDescent="0.2">
      <c r="A1221" t="s">
        <v>3889</v>
      </c>
      <c r="B1221" t="s">
        <v>3890</v>
      </c>
      <c r="C1221" t="s">
        <v>1417</v>
      </c>
      <c r="J1221" t="s">
        <v>3891</v>
      </c>
      <c r="K1221" t="s">
        <v>3877</v>
      </c>
      <c r="L1221" t="s">
        <v>1263</v>
      </c>
      <c r="M1221">
        <v>1</v>
      </c>
      <c r="P1221" s="1" t="s">
        <v>3892</v>
      </c>
      <c r="Q1221" s="1" t="s">
        <v>47</v>
      </c>
      <c r="S1221">
        <v>3.9028769242577249E-4</v>
      </c>
      <c r="T1221">
        <v>2.00378053705208E-6</v>
      </c>
      <c r="U1221">
        <v>1.7776772438082841E-5</v>
      </c>
      <c r="V1221">
        <v>5.3547624702332541E-5</v>
      </c>
      <c r="W1221">
        <v>1.6663371934555471E-4</v>
      </c>
      <c r="X1221">
        <v>2.048192982329056E-5</v>
      </c>
      <c r="Y1221">
        <v>0.5</v>
      </c>
      <c r="Z1221">
        <v>0.23799999999999999</v>
      </c>
      <c r="AA1221">
        <v>0</v>
      </c>
      <c r="AB1221">
        <v>0.76200000000000001</v>
      </c>
      <c r="AC1221">
        <v>0.14399999999999999</v>
      </c>
      <c r="AD1221" t="s">
        <v>48</v>
      </c>
      <c r="AE1221" t="s">
        <v>48</v>
      </c>
      <c r="AF1221" t="s">
        <v>48</v>
      </c>
    </row>
    <row r="1222" spans="1:40" hidden="1" outlineLevel="1" x14ac:dyDescent="0.2">
      <c r="A1222" t="s">
        <v>3893</v>
      </c>
      <c r="B1222" t="s">
        <v>2624</v>
      </c>
      <c r="C1222" t="s">
        <v>531</v>
      </c>
      <c r="J1222" t="s">
        <v>3894</v>
      </c>
      <c r="K1222" t="s">
        <v>3889</v>
      </c>
      <c r="L1222" t="s">
        <v>1263</v>
      </c>
      <c r="M1222">
        <v>1</v>
      </c>
      <c r="P1222" t="s">
        <v>3895</v>
      </c>
      <c r="Q1222" t="s">
        <v>47</v>
      </c>
      <c r="S1222">
        <v>2.8553916490636771E-4</v>
      </c>
      <c r="T1222">
        <v>2.3170773602032568E-6</v>
      </c>
      <c r="U1222">
        <v>1.7327725799987089E-5</v>
      </c>
      <c r="V1222">
        <v>4.3703057599486783E-5</v>
      </c>
      <c r="W1222">
        <v>1.365256030112505E-4</v>
      </c>
      <c r="X1222">
        <v>1.7246829884243201E-5</v>
      </c>
      <c r="Y1222">
        <v>2.5000000000000001E-2</v>
      </c>
      <c r="Z1222">
        <v>0.153</v>
      </c>
      <c r="AA1222">
        <v>0</v>
      </c>
      <c r="AB1222">
        <v>0.84699999999999998</v>
      </c>
      <c r="AC1222">
        <v>0.1154</v>
      </c>
      <c r="AD1222" t="s">
        <v>48</v>
      </c>
      <c r="AE1222" t="s">
        <v>48</v>
      </c>
      <c r="AF1222" t="s">
        <v>48</v>
      </c>
    </row>
    <row r="1223" spans="1:40" hidden="1" outlineLevel="1" x14ac:dyDescent="0.2"/>
    <row r="1224" spans="1:40" hidden="1" outlineLevel="1" x14ac:dyDescent="0.2"/>
    <row r="1225" spans="1:40" hidden="1" outlineLevel="1" x14ac:dyDescent="0.2"/>
    <row r="1226" spans="1:40" hidden="1" outlineLevel="1" x14ac:dyDescent="0.2"/>
    <row r="1227" spans="1:40" collapsed="1" x14ac:dyDescent="0.2">
      <c r="A1227" t="s">
        <v>535</v>
      </c>
      <c r="B1227" t="s">
        <v>536</v>
      </c>
      <c r="C1227" t="s">
        <v>537</v>
      </c>
      <c r="D1227" t="s">
        <v>538</v>
      </c>
      <c r="E1227" t="s">
        <v>539</v>
      </c>
      <c r="F1227" t="s">
        <v>42</v>
      </c>
      <c r="G1227">
        <v>25</v>
      </c>
      <c r="H1227" t="s">
        <v>43</v>
      </c>
      <c r="I1227">
        <v>28</v>
      </c>
      <c r="J1227" t="s">
        <v>540</v>
      </c>
      <c r="L1227" t="s">
        <v>45</v>
      </c>
      <c r="M1227">
        <v>7</v>
      </c>
      <c r="N1227">
        <v>0.82</v>
      </c>
      <c r="O1227" s="1" t="s">
        <v>541</v>
      </c>
      <c r="P1227" s="1" t="s">
        <v>541</v>
      </c>
      <c r="Q1227" t="s">
        <v>47</v>
      </c>
      <c r="R1227" t="s">
        <v>47</v>
      </c>
      <c r="S1227">
        <v>5.8502203319221735E-4</v>
      </c>
      <c r="T1227">
        <v>1.296189384447644E-5</v>
      </c>
      <c r="U1227">
        <v>5.805809996672906E-5</v>
      </c>
      <c r="V1227">
        <v>1.2585740478243679E-4</v>
      </c>
      <c r="W1227">
        <v>1.2615876039490101E-4</v>
      </c>
      <c r="X1227">
        <v>7.3710813012439758E-5</v>
      </c>
      <c r="Y1227">
        <v>0.17933501683501679</v>
      </c>
      <c r="Z1227">
        <v>2.9000000000000001E-2</v>
      </c>
      <c r="AA1227">
        <v>3.5000000000000003E-2</v>
      </c>
      <c r="AB1227">
        <v>0.93600000000000005</v>
      </c>
      <c r="AC1227">
        <v>-0.33129999999999998</v>
      </c>
      <c r="AD1227" t="s">
        <v>48</v>
      </c>
      <c r="AE1227" t="s">
        <v>48</v>
      </c>
      <c r="AF1227" t="s">
        <v>48</v>
      </c>
      <c r="AH1227">
        <f t="shared" ref="AH1227" si="121">SUM(AI1227:AJ1227)</f>
        <v>5</v>
      </c>
      <c r="AI1227">
        <f>COUNTIF(L1227:L1241, "Comment")</f>
        <v>4</v>
      </c>
      <c r="AJ1227">
        <f>COUNTIF(L1227:L1241, "Reply")</f>
        <v>1</v>
      </c>
      <c r="AK1227">
        <f>COUNTIF(C1228:C1241, C1227)</f>
        <v>0</v>
      </c>
      <c r="AM1227">
        <f>AVERAGE(S1227:S1241)</f>
        <v>0.17155598722941554</v>
      </c>
      <c r="AN1227">
        <f>AVERAGE(Y1227:Y1241)</f>
        <v>9.3083613916947194E-4</v>
      </c>
    </row>
    <row r="1228" spans="1:40" hidden="1" outlineLevel="1" x14ac:dyDescent="0.2">
      <c r="A1228" t="s">
        <v>3896</v>
      </c>
      <c r="B1228" t="s">
        <v>3897</v>
      </c>
      <c r="C1228" t="s">
        <v>3898</v>
      </c>
      <c r="J1228" t="s">
        <v>3899</v>
      </c>
      <c r="K1228" t="s">
        <v>535</v>
      </c>
      <c r="L1228" t="s">
        <v>1233</v>
      </c>
      <c r="M1228">
        <v>16</v>
      </c>
      <c r="P1228" t="s">
        <v>3900</v>
      </c>
      <c r="Q1228" t="s">
        <v>47</v>
      </c>
      <c r="S1228">
        <v>0.9960867166519165</v>
      </c>
      <c r="T1228">
        <v>2.0318019960541281E-4</v>
      </c>
      <c r="U1228">
        <v>3.4057879820466042E-3</v>
      </c>
      <c r="V1228">
        <v>1.3522523222491149E-3</v>
      </c>
      <c r="W1228">
        <v>0.99551552534103394</v>
      </c>
      <c r="X1228">
        <v>8.8367838179692626E-4</v>
      </c>
      <c r="Y1228">
        <v>-0.53333333333333333</v>
      </c>
      <c r="Z1228">
        <v>8.5999999999999993E-2</v>
      </c>
      <c r="AA1228">
        <v>0.107</v>
      </c>
      <c r="AB1228">
        <v>0.80700000000000005</v>
      </c>
      <c r="AC1228">
        <v>-0.27829999999999999</v>
      </c>
      <c r="AD1228" t="s">
        <v>48</v>
      </c>
      <c r="AE1228" t="s">
        <v>48</v>
      </c>
      <c r="AF1228" t="s">
        <v>48</v>
      </c>
    </row>
    <row r="1229" spans="1:40" hidden="1" outlineLevel="1" x14ac:dyDescent="0.2">
      <c r="A1229" t="s">
        <v>3901</v>
      </c>
      <c r="B1229" t="s">
        <v>3902</v>
      </c>
      <c r="C1229" t="s">
        <v>1417</v>
      </c>
      <c r="J1229" t="s">
        <v>3903</v>
      </c>
      <c r="K1229" t="s">
        <v>535</v>
      </c>
      <c r="L1229" t="s">
        <v>1233</v>
      </c>
      <c r="M1229">
        <v>6</v>
      </c>
      <c r="P1229" t="s">
        <v>3904</v>
      </c>
      <c r="Q1229" t="s">
        <v>47</v>
      </c>
      <c r="S1229">
        <v>2.8634978458285332E-2</v>
      </c>
      <c r="T1229">
        <v>7.4971608228224804E-6</v>
      </c>
      <c r="U1229">
        <v>6.2989816069602966E-4</v>
      </c>
      <c r="V1229">
        <v>1.625096308998764E-3</v>
      </c>
      <c r="W1229">
        <v>1.8466593697667118E-2</v>
      </c>
      <c r="X1229">
        <v>2.104335435433313E-4</v>
      </c>
      <c r="Y1229">
        <v>-0.17583333333333331</v>
      </c>
      <c r="Z1229">
        <v>9.2999999999999999E-2</v>
      </c>
      <c r="AA1229">
        <v>9.2999999999999999E-2</v>
      </c>
      <c r="AB1229">
        <v>0.81399999999999995</v>
      </c>
      <c r="AC1229">
        <v>0.23319999999999999</v>
      </c>
      <c r="AD1229" t="s">
        <v>48</v>
      </c>
      <c r="AE1229" t="s">
        <v>48</v>
      </c>
      <c r="AF1229" t="s">
        <v>48</v>
      </c>
    </row>
    <row r="1230" spans="1:40" hidden="1" outlineLevel="1" x14ac:dyDescent="0.2">
      <c r="A1230" t="s">
        <v>3905</v>
      </c>
      <c r="B1230" t="s">
        <v>3906</v>
      </c>
      <c r="C1230" t="s">
        <v>1915</v>
      </c>
      <c r="J1230" t="s">
        <v>3907</v>
      </c>
      <c r="K1230" t="s">
        <v>535</v>
      </c>
      <c r="L1230" t="s">
        <v>1233</v>
      </c>
      <c r="M1230">
        <v>10</v>
      </c>
      <c r="P1230" t="s">
        <v>3908</v>
      </c>
      <c r="Q1230" t="s">
        <v>47</v>
      </c>
      <c r="S1230">
        <v>1.9708860199898481E-3</v>
      </c>
      <c r="T1230">
        <v>5.0288534112041823E-5</v>
      </c>
      <c r="U1230">
        <v>1.8257068586535749E-4</v>
      </c>
      <c r="V1230">
        <v>5.1115779206156731E-4</v>
      </c>
      <c r="W1230">
        <v>4.7325508785434073E-4</v>
      </c>
      <c r="X1230">
        <v>1.3612664770334959E-4</v>
      </c>
      <c r="Y1230">
        <v>6.8750000000000006E-2</v>
      </c>
      <c r="Z1230">
        <v>0.214</v>
      </c>
      <c r="AA1230">
        <v>3.7999999999999999E-2</v>
      </c>
      <c r="AB1230">
        <v>0.748</v>
      </c>
      <c r="AC1230">
        <v>0.8448</v>
      </c>
      <c r="AD1230" t="s">
        <v>48</v>
      </c>
      <c r="AE1230" t="s">
        <v>48</v>
      </c>
      <c r="AF1230" t="s">
        <v>48</v>
      </c>
    </row>
    <row r="1231" spans="1:40" hidden="1" outlineLevel="1" x14ac:dyDescent="0.2">
      <c r="A1231" t="s">
        <v>3909</v>
      </c>
      <c r="B1231" t="s">
        <v>3910</v>
      </c>
      <c r="C1231" t="s">
        <v>3911</v>
      </c>
      <c r="J1231" t="s">
        <v>3912</v>
      </c>
      <c r="K1231" t="s">
        <v>535</v>
      </c>
      <c r="L1231" t="s">
        <v>1233</v>
      </c>
      <c r="M1231">
        <v>1</v>
      </c>
      <c r="P1231" t="s">
        <v>3913</v>
      </c>
      <c r="Q1231" t="s">
        <v>47</v>
      </c>
      <c r="S1231">
        <v>1.183291664347053E-3</v>
      </c>
      <c r="T1231">
        <v>6.7023484007222578E-6</v>
      </c>
      <c r="U1231">
        <v>7.3140785389114171E-5</v>
      </c>
      <c r="V1231">
        <v>2.3566347954329101E-4</v>
      </c>
      <c r="W1231">
        <v>1.775713171809912E-4</v>
      </c>
      <c r="X1231">
        <v>1.486077526351437E-4</v>
      </c>
      <c r="Y1231">
        <v>0.16666666666666671</v>
      </c>
      <c r="Z1231">
        <v>0</v>
      </c>
      <c r="AA1231">
        <v>0.09</v>
      </c>
      <c r="AB1231">
        <v>0.91</v>
      </c>
      <c r="AC1231">
        <v>-0.7319</v>
      </c>
      <c r="AD1231" t="s">
        <v>48</v>
      </c>
      <c r="AE1231" t="s">
        <v>48</v>
      </c>
      <c r="AF1231" t="s">
        <v>48</v>
      </c>
    </row>
    <row r="1232" spans="1:40" hidden="1" outlineLevel="1" x14ac:dyDescent="0.2">
      <c r="A1232" t="s">
        <v>3914</v>
      </c>
      <c r="B1232" t="s">
        <v>3915</v>
      </c>
      <c r="C1232" t="s">
        <v>3747</v>
      </c>
      <c r="J1232" t="s">
        <v>3916</v>
      </c>
      <c r="K1232" t="s">
        <v>3905</v>
      </c>
      <c r="L1232" t="s">
        <v>1263</v>
      </c>
      <c r="M1232">
        <v>7</v>
      </c>
      <c r="P1232" t="s">
        <v>3917</v>
      </c>
      <c r="Q1232" t="s">
        <v>47</v>
      </c>
      <c r="S1232">
        <v>8.7502854876220226E-4</v>
      </c>
      <c r="T1232">
        <v>4.9256077545578592E-6</v>
      </c>
      <c r="U1232">
        <v>5.9561465604929247E-5</v>
      </c>
      <c r="V1232">
        <v>5.2392675570445142E-5</v>
      </c>
      <c r="W1232">
        <v>3.5657625994645059E-4</v>
      </c>
      <c r="X1232">
        <v>8.9864071924239397E-5</v>
      </c>
      <c r="Y1232">
        <v>0.3</v>
      </c>
      <c r="Z1232">
        <v>6.7000000000000004E-2</v>
      </c>
      <c r="AA1232">
        <v>0</v>
      </c>
      <c r="AB1232">
        <v>0.93300000000000005</v>
      </c>
      <c r="AC1232">
        <v>0.36120000000000002</v>
      </c>
      <c r="AD1232" t="s">
        <v>48</v>
      </c>
      <c r="AE1232" t="s">
        <v>48</v>
      </c>
      <c r="AF1232" t="s">
        <v>48</v>
      </c>
    </row>
    <row r="1233" spans="1:40" hidden="1" outlineLevel="1" x14ac:dyDescent="0.2"/>
    <row r="1234" spans="1:40" hidden="1" outlineLevel="1" x14ac:dyDescent="0.2"/>
    <row r="1235" spans="1:40" hidden="1" outlineLevel="1" x14ac:dyDescent="0.2"/>
    <row r="1236" spans="1:40" hidden="1" outlineLevel="1" x14ac:dyDescent="0.2"/>
    <row r="1237" spans="1:40" hidden="1" outlineLevel="1" x14ac:dyDescent="0.2"/>
    <row r="1238" spans="1:40" hidden="1" outlineLevel="1" x14ac:dyDescent="0.2"/>
    <row r="1239" spans="1:40" hidden="1" outlineLevel="1" x14ac:dyDescent="0.2"/>
    <row r="1240" spans="1:40" hidden="1" outlineLevel="1" x14ac:dyDescent="0.2"/>
    <row r="1241" spans="1:40" hidden="1" outlineLevel="1" x14ac:dyDescent="0.2"/>
    <row r="1242" spans="1:40" collapsed="1" x14ac:dyDescent="0.2">
      <c r="A1242" t="s">
        <v>542</v>
      </c>
      <c r="B1242" t="s">
        <v>543</v>
      </c>
      <c r="C1242" t="s">
        <v>544</v>
      </c>
      <c r="D1242" t="s">
        <v>545</v>
      </c>
      <c r="E1242" t="s">
        <v>53</v>
      </c>
      <c r="F1242" t="s">
        <v>42</v>
      </c>
      <c r="G1242">
        <v>43</v>
      </c>
      <c r="H1242" t="s">
        <v>43</v>
      </c>
      <c r="I1242">
        <v>43</v>
      </c>
      <c r="J1242" t="s">
        <v>546</v>
      </c>
      <c r="L1242" t="s">
        <v>45</v>
      </c>
      <c r="M1242">
        <v>1</v>
      </c>
      <c r="N1242">
        <v>0.67</v>
      </c>
      <c r="O1242" s="1" t="s">
        <v>547</v>
      </c>
      <c r="P1242" s="1" t="s">
        <v>547</v>
      </c>
      <c r="Q1242" t="s">
        <v>47</v>
      </c>
      <c r="R1242" t="s">
        <v>47</v>
      </c>
      <c r="S1242">
        <v>3.1104028224945068E-2</v>
      </c>
      <c r="T1242">
        <v>5.2631239668698981E-5</v>
      </c>
      <c r="U1242">
        <v>7.251386996358633E-4</v>
      </c>
      <c r="V1242">
        <v>5.7779811322689056E-4</v>
      </c>
      <c r="W1242">
        <v>5.2279006922617555E-4</v>
      </c>
      <c r="X1242">
        <v>4.9154774751514196E-4</v>
      </c>
      <c r="Y1242">
        <v>0.1189024943310658</v>
      </c>
      <c r="Z1242">
        <v>0.10100000000000001</v>
      </c>
      <c r="AA1242">
        <v>0.13400000000000001</v>
      </c>
      <c r="AB1242">
        <v>0.76600000000000001</v>
      </c>
      <c r="AC1242">
        <v>-0.92920000000000003</v>
      </c>
      <c r="AD1242" t="s">
        <v>48</v>
      </c>
      <c r="AE1242" t="s">
        <v>48</v>
      </c>
      <c r="AF1242" t="s">
        <v>48</v>
      </c>
      <c r="AH1242">
        <f t="shared" ref="AH1242" si="122">SUM(AI1242:AJ1242)</f>
        <v>0</v>
      </c>
      <c r="AI1242">
        <f>COUNTIF(L1242:L1256, "Comment")</f>
        <v>0</v>
      </c>
      <c r="AJ1242">
        <f>COUNTIF(L1242:L1256, "Reply")</f>
        <v>0</v>
      </c>
      <c r="AK1242">
        <f>COUNTIF(C1243:C1256, C1242)</f>
        <v>0</v>
      </c>
      <c r="AM1242">
        <f>AVERAGE(S1242:S1256)</f>
        <v>3.1104028224945068E-2</v>
      </c>
      <c r="AN1242">
        <f>AVERAGE(Y1242:Y1256)</f>
        <v>0.1189024943310658</v>
      </c>
    </row>
    <row r="1243" spans="1:40" hidden="1" outlineLevel="1" x14ac:dyDescent="0.2">
      <c r="P1243" s="1"/>
      <c r="Q1243" s="1"/>
    </row>
    <row r="1244" spans="1:40" hidden="1" outlineLevel="1" x14ac:dyDescent="0.2"/>
    <row r="1245" spans="1:40" hidden="1" outlineLevel="1" x14ac:dyDescent="0.2"/>
    <row r="1246" spans="1:40" hidden="1" outlineLevel="1" x14ac:dyDescent="0.2"/>
    <row r="1247" spans="1:40" hidden="1" outlineLevel="1" x14ac:dyDescent="0.2"/>
    <row r="1248" spans="1:40" hidden="1" outlineLevel="1" x14ac:dyDescent="0.2"/>
    <row r="1249" spans="1:40" hidden="1" outlineLevel="1" x14ac:dyDescent="0.2"/>
    <row r="1250" spans="1:40" hidden="1" outlineLevel="1" x14ac:dyDescent="0.2"/>
    <row r="1251" spans="1:40" hidden="1" outlineLevel="1" x14ac:dyDescent="0.2"/>
    <row r="1252" spans="1:40" hidden="1" outlineLevel="1" x14ac:dyDescent="0.2"/>
    <row r="1253" spans="1:40" hidden="1" outlineLevel="1" x14ac:dyDescent="0.2"/>
    <row r="1254" spans="1:40" hidden="1" outlineLevel="1" x14ac:dyDescent="0.2"/>
    <row r="1255" spans="1:40" hidden="1" outlineLevel="1" x14ac:dyDescent="0.2"/>
    <row r="1256" spans="1:40" hidden="1" outlineLevel="1" x14ac:dyDescent="0.2"/>
    <row r="1257" spans="1:40" collapsed="1" x14ac:dyDescent="0.2">
      <c r="A1257" t="s">
        <v>548</v>
      </c>
      <c r="B1257" t="s">
        <v>549</v>
      </c>
      <c r="C1257" t="s">
        <v>550</v>
      </c>
      <c r="D1257" t="s">
        <v>551</v>
      </c>
      <c r="E1257" t="s">
        <v>67</v>
      </c>
      <c r="F1257" t="s">
        <v>42</v>
      </c>
      <c r="G1257">
        <v>20</v>
      </c>
      <c r="H1257" t="s">
        <v>43</v>
      </c>
      <c r="I1257">
        <v>25</v>
      </c>
      <c r="J1257" t="s">
        <v>552</v>
      </c>
      <c r="L1257" t="s">
        <v>45</v>
      </c>
      <c r="M1257">
        <v>1</v>
      </c>
      <c r="N1257">
        <v>1</v>
      </c>
      <c r="O1257" s="1" t="s">
        <v>553</v>
      </c>
      <c r="P1257" s="1" t="s">
        <v>553</v>
      </c>
      <c r="Q1257" t="s">
        <v>47</v>
      </c>
      <c r="R1257" t="s">
        <v>47</v>
      </c>
      <c r="S1257">
        <v>5.3586620837450027E-2</v>
      </c>
      <c r="T1257">
        <v>2.9822360374964768E-4</v>
      </c>
      <c r="U1257">
        <v>2.5061415508389469E-3</v>
      </c>
      <c r="V1257">
        <v>5.3958786884322762E-4</v>
      </c>
      <c r="W1257">
        <v>4.3501388281583786E-3</v>
      </c>
      <c r="X1257">
        <v>1.76625291351229E-3</v>
      </c>
      <c r="Y1257">
        <v>2.023809523809526E-2</v>
      </c>
      <c r="Z1257">
        <v>0.106</v>
      </c>
      <c r="AA1257">
        <v>0.16300000000000001</v>
      </c>
      <c r="AB1257">
        <v>0.73099999999999998</v>
      </c>
      <c r="AC1257">
        <v>-0.96150000000000002</v>
      </c>
      <c r="AD1257" t="s">
        <v>48</v>
      </c>
      <c r="AE1257" t="s">
        <v>48</v>
      </c>
      <c r="AF1257" t="s">
        <v>48</v>
      </c>
      <c r="AH1257">
        <f t="shared" ref="AH1257" si="123">SUM(AI1257:AJ1257)</f>
        <v>4</v>
      </c>
      <c r="AI1257">
        <f>COUNTIF(L1257:L1271, "Comment")</f>
        <v>3</v>
      </c>
      <c r="AJ1257">
        <f>COUNTIF(L1257:L1271, "Reply")</f>
        <v>1</v>
      </c>
      <c r="AK1257">
        <f>COUNTIF(C1258:C1271, C1257)</f>
        <v>0</v>
      </c>
      <c r="AM1257">
        <f>AVERAGE(S1257:S1271)</f>
        <v>0.35413544736802577</v>
      </c>
      <c r="AN1257">
        <f>AVERAGE(Y1257:Y1271)</f>
        <v>9.6218944099378895E-2</v>
      </c>
    </row>
    <row r="1258" spans="1:40" hidden="1" outlineLevel="1" x14ac:dyDescent="0.2">
      <c r="A1258" t="s">
        <v>3918</v>
      </c>
      <c r="B1258" t="s">
        <v>3919</v>
      </c>
      <c r="C1258" t="s">
        <v>3920</v>
      </c>
      <c r="J1258" t="s">
        <v>3921</v>
      </c>
      <c r="K1258" t="s">
        <v>548</v>
      </c>
      <c r="L1258" t="s">
        <v>1233</v>
      </c>
      <c r="M1258">
        <v>1</v>
      </c>
      <c r="P1258" s="1" t="s">
        <v>3922</v>
      </c>
      <c r="Q1258" s="1" t="s">
        <v>47</v>
      </c>
      <c r="S1258">
        <v>0.76210743188858032</v>
      </c>
      <c r="T1258">
        <v>1.3363518519327039E-4</v>
      </c>
      <c r="U1258">
        <v>0.22209902107715609</v>
      </c>
      <c r="V1258">
        <v>1.594627159647644E-3</v>
      </c>
      <c r="W1258">
        <v>0.1019008234143257</v>
      </c>
      <c r="X1258">
        <v>2.9840786010026932E-3</v>
      </c>
      <c r="Y1258">
        <v>0.26250000000000001</v>
      </c>
      <c r="Z1258">
        <v>0.185</v>
      </c>
      <c r="AA1258">
        <v>0.16600000000000001</v>
      </c>
      <c r="AB1258">
        <v>0.64900000000000002</v>
      </c>
      <c r="AC1258">
        <v>0.64119999999999999</v>
      </c>
      <c r="AD1258" t="s">
        <v>48</v>
      </c>
      <c r="AE1258" t="s">
        <v>48</v>
      </c>
      <c r="AF1258" t="s">
        <v>48</v>
      </c>
    </row>
    <row r="1259" spans="1:40" hidden="1" outlineLevel="1" x14ac:dyDescent="0.2">
      <c r="A1259" t="s">
        <v>3923</v>
      </c>
      <c r="B1259" t="s">
        <v>3924</v>
      </c>
      <c r="C1259" t="s">
        <v>3579</v>
      </c>
      <c r="J1259" t="s">
        <v>3925</v>
      </c>
      <c r="K1259" t="s">
        <v>548</v>
      </c>
      <c r="L1259" t="s">
        <v>1233</v>
      </c>
      <c r="M1259">
        <v>1</v>
      </c>
      <c r="P1259" s="1" t="s">
        <v>3926</v>
      </c>
      <c r="Q1259" s="1" t="s">
        <v>47</v>
      </c>
      <c r="S1259">
        <v>6.2274863012135029E-3</v>
      </c>
      <c r="T1259">
        <v>3.4080847399309278E-4</v>
      </c>
      <c r="U1259">
        <v>8.9116708841174841E-4</v>
      </c>
      <c r="V1259">
        <v>5.8496091514825821E-4</v>
      </c>
      <c r="W1259">
        <v>1.812759786844254E-3</v>
      </c>
      <c r="X1259">
        <v>5.1842501852661371E-4</v>
      </c>
      <c r="Y1259">
        <v>0.10073757763975159</v>
      </c>
      <c r="Z1259">
        <v>9.5000000000000001E-2</v>
      </c>
      <c r="AA1259">
        <v>0.1</v>
      </c>
      <c r="AB1259">
        <v>0.80600000000000005</v>
      </c>
      <c r="AC1259">
        <v>-3.4599999999999999E-2</v>
      </c>
      <c r="AD1259" t="s">
        <v>48</v>
      </c>
      <c r="AE1259" t="s">
        <v>48</v>
      </c>
      <c r="AF1259" t="s">
        <v>48</v>
      </c>
    </row>
    <row r="1260" spans="1:40" hidden="1" outlineLevel="1" x14ac:dyDescent="0.2">
      <c r="A1260" t="s">
        <v>3927</v>
      </c>
      <c r="B1260" t="s">
        <v>3928</v>
      </c>
      <c r="C1260" t="s">
        <v>1433</v>
      </c>
      <c r="J1260" t="s">
        <v>3929</v>
      </c>
      <c r="K1260" t="s">
        <v>548</v>
      </c>
      <c r="L1260" t="s">
        <v>1233</v>
      </c>
      <c r="M1260">
        <v>1</v>
      </c>
      <c r="P1260" t="s">
        <v>3930</v>
      </c>
      <c r="Q1260" t="s">
        <v>47</v>
      </c>
      <c r="S1260">
        <v>0.94662678241729736</v>
      </c>
      <c r="T1260">
        <v>3.6275273305363948E-4</v>
      </c>
      <c r="U1260">
        <v>3.4715218935161829E-3</v>
      </c>
      <c r="V1260">
        <v>4.6319952234625816E-3</v>
      </c>
      <c r="W1260">
        <v>0.90855222940444946</v>
      </c>
      <c r="X1260">
        <v>2.5240951217710972E-3</v>
      </c>
      <c r="Y1260">
        <v>0.1</v>
      </c>
      <c r="Z1260">
        <v>0.126</v>
      </c>
      <c r="AA1260">
        <v>0.3</v>
      </c>
      <c r="AB1260">
        <v>0.57399999999999995</v>
      </c>
      <c r="AC1260">
        <v>-0.72150000000000003</v>
      </c>
      <c r="AD1260" t="s">
        <v>48</v>
      </c>
      <c r="AE1260" t="s">
        <v>48</v>
      </c>
      <c r="AF1260" t="s">
        <v>48</v>
      </c>
    </row>
    <row r="1261" spans="1:40" hidden="1" outlineLevel="1" x14ac:dyDescent="0.2">
      <c r="A1261" t="s">
        <v>3931</v>
      </c>
      <c r="B1261" t="s">
        <v>3932</v>
      </c>
      <c r="C1261" t="s">
        <v>1231</v>
      </c>
      <c r="J1261" t="s">
        <v>3933</v>
      </c>
      <c r="K1261" t="s">
        <v>3918</v>
      </c>
      <c r="L1261" t="s">
        <v>1263</v>
      </c>
      <c r="M1261">
        <v>1</v>
      </c>
      <c r="P1261" t="s">
        <v>3934</v>
      </c>
      <c r="Q1261" t="s">
        <v>47</v>
      </c>
      <c r="S1261">
        <v>2.1289153955876832E-3</v>
      </c>
      <c r="T1261">
        <v>3.15263196171145E-6</v>
      </c>
      <c r="U1261">
        <v>3.8306039641611278E-5</v>
      </c>
      <c r="V1261">
        <v>6.9523892307188362E-5</v>
      </c>
      <c r="W1261">
        <v>1.26113835722208E-3</v>
      </c>
      <c r="X1261">
        <v>1.014287481666543E-4</v>
      </c>
      <c r="Y1261">
        <v>-2.3809523809523721E-3</v>
      </c>
      <c r="Z1261">
        <v>0.129</v>
      </c>
      <c r="AA1261">
        <v>9.7000000000000003E-2</v>
      </c>
      <c r="AB1261">
        <v>0.77400000000000002</v>
      </c>
      <c r="AC1261">
        <v>0.2361</v>
      </c>
      <c r="AD1261" t="s">
        <v>48</v>
      </c>
      <c r="AE1261" t="s">
        <v>48</v>
      </c>
      <c r="AF1261" t="s">
        <v>48</v>
      </c>
    </row>
    <row r="1262" spans="1:40" hidden="1" outlineLevel="1" x14ac:dyDescent="0.2"/>
    <row r="1263" spans="1:40" hidden="1" outlineLevel="1" x14ac:dyDescent="0.2"/>
    <row r="1264" spans="1:40" hidden="1" outlineLevel="1" x14ac:dyDescent="0.2"/>
    <row r="1265" spans="1:40" hidden="1" outlineLevel="1" x14ac:dyDescent="0.2"/>
    <row r="1266" spans="1:40" hidden="1" outlineLevel="1" x14ac:dyDescent="0.2"/>
    <row r="1267" spans="1:40" hidden="1" outlineLevel="1" x14ac:dyDescent="0.2"/>
    <row r="1268" spans="1:40" hidden="1" outlineLevel="1" x14ac:dyDescent="0.2"/>
    <row r="1269" spans="1:40" hidden="1" outlineLevel="1" x14ac:dyDescent="0.2"/>
    <row r="1270" spans="1:40" hidden="1" outlineLevel="1" x14ac:dyDescent="0.2"/>
    <row r="1271" spans="1:40" hidden="1" outlineLevel="1" x14ac:dyDescent="0.2"/>
    <row r="1272" spans="1:40" collapsed="1" x14ac:dyDescent="0.2">
      <c r="A1272" t="s">
        <v>554</v>
      </c>
      <c r="B1272" t="s">
        <v>555</v>
      </c>
      <c r="C1272" t="s">
        <v>556</v>
      </c>
      <c r="D1272" t="s">
        <v>557</v>
      </c>
      <c r="E1272" t="s">
        <v>53</v>
      </c>
      <c r="F1272" t="s">
        <v>43</v>
      </c>
      <c r="G1272">
        <v>21</v>
      </c>
      <c r="H1272" t="s">
        <v>42</v>
      </c>
      <c r="I1272">
        <v>20</v>
      </c>
      <c r="J1272" t="s">
        <v>558</v>
      </c>
      <c r="L1272" t="s">
        <v>45</v>
      </c>
      <c r="M1272">
        <v>1</v>
      </c>
      <c r="N1272">
        <v>1</v>
      </c>
      <c r="O1272" s="1" t="s">
        <v>559</v>
      </c>
      <c r="P1272" s="1" t="s">
        <v>559</v>
      </c>
      <c r="Q1272" t="s">
        <v>47</v>
      </c>
      <c r="R1272" t="s">
        <v>47</v>
      </c>
      <c r="S1272">
        <v>3.1608683639205992E-4</v>
      </c>
      <c r="T1272">
        <v>4.9196696636499837E-6</v>
      </c>
      <c r="U1272">
        <v>2.5457977244514041E-5</v>
      </c>
      <c r="V1272">
        <v>4.8149777285289019E-5</v>
      </c>
      <c r="W1272">
        <v>1.259979035239667E-4</v>
      </c>
      <c r="X1272">
        <v>2.7655880330712531E-5</v>
      </c>
      <c r="Y1272">
        <v>1.36904761904762E-3</v>
      </c>
      <c r="Z1272">
        <v>0.113</v>
      </c>
      <c r="AA1272">
        <v>3.7999999999999999E-2</v>
      </c>
      <c r="AB1272">
        <v>0.84899999999999998</v>
      </c>
      <c r="AC1272">
        <v>0.96650000000000003</v>
      </c>
      <c r="AD1272" t="s">
        <v>48</v>
      </c>
      <c r="AE1272" t="s">
        <v>48</v>
      </c>
      <c r="AF1272" t="s">
        <v>48</v>
      </c>
      <c r="AH1272">
        <f t="shared" ref="AH1272" si="124">SUM(AI1272:AJ1272)</f>
        <v>4</v>
      </c>
      <c r="AI1272">
        <f>COUNTIF(L1272:L1286, "Comment")</f>
        <v>1</v>
      </c>
      <c r="AJ1272">
        <f>COUNTIF(L1272:L1286, "Reply")</f>
        <v>3</v>
      </c>
      <c r="AK1272">
        <f>COUNTIF(C1273:C1286, C1272)</f>
        <v>2</v>
      </c>
      <c r="AM1272">
        <f>AVERAGE(S1272:S1286)</f>
        <v>5.1213666447438302E-4</v>
      </c>
      <c r="AN1272">
        <f>AVERAGE(Y1272:Y1286)</f>
        <v>0.25860714285714287</v>
      </c>
    </row>
    <row r="1273" spans="1:40" hidden="1" outlineLevel="1" x14ac:dyDescent="0.2">
      <c r="A1273" t="s">
        <v>3935</v>
      </c>
      <c r="B1273" t="s">
        <v>3936</v>
      </c>
      <c r="C1273" t="s">
        <v>183</v>
      </c>
      <c r="J1273" t="s">
        <v>3937</v>
      </c>
      <c r="K1273" t="s">
        <v>554</v>
      </c>
      <c r="L1273" t="s">
        <v>1233</v>
      </c>
      <c r="M1273">
        <v>2</v>
      </c>
      <c r="P1273" t="s">
        <v>3938</v>
      </c>
      <c r="Q1273" t="s">
        <v>47</v>
      </c>
      <c r="S1273">
        <v>6.4160744659602642E-4</v>
      </c>
      <c r="T1273">
        <v>3.9583883335581049E-6</v>
      </c>
      <c r="U1273">
        <v>3.219700010959059E-5</v>
      </c>
      <c r="V1273">
        <v>4.8269128456013277E-5</v>
      </c>
      <c r="W1273">
        <v>2.534925879444927E-4</v>
      </c>
      <c r="X1273">
        <v>6.1385384469758719E-5</v>
      </c>
      <c r="Y1273">
        <v>0.25</v>
      </c>
      <c r="Z1273">
        <v>7.1999999999999995E-2</v>
      </c>
      <c r="AA1273">
        <v>5.1999999999999998E-2</v>
      </c>
      <c r="AB1273">
        <v>0.876</v>
      </c>
      <c r="AC1273">
        <v>0.26029999999999998</v>
      </c>
      <c r="AD1273" t="s">
        <v>48</v>
      </c>
      <c r="AE1273" t="s">
        <v>48</v>
      </c>
      <c r="AF1273" t="s">
        <v>48</v>
      </c>
    </row>
    <row r="1274" spans="1:40" hidden="1" outlineLevel="1" x14ac:dyDescent="0.2">
      <c r="A1274" t="s">
        <v>3939</v>
      </c>
      <c r="B1274" t="s">
        <v>3940</v>
      </c>
      <c r="C1274" t="s">
        <v>556</v>
      </c>
      <c r="J1274" t="s">
        <v>3941</v>
      </c>
      <c r="K1274" t="s">
        <v>3935</v>
      </c>
      <c r="L1274" t="s">
        <v>1263</v>
      </c>
      <c r="M1274">
        <v>2</v>
      </c>
      <c r="P1274" t="s">
        <v>3942</v>
      </c>
      <c r="Q1274" t="s">
        <v>47</v>
      </c>
      <c r="S1274">
        <v>9.1537862317636609E-4</v>
      </c>
      <c r="T1274">
        <v>3.0753724331589179E-6</v>
      </c>
      <c r="U1274">
        <v>5.7119519624393433E-5</v>
      </c>
      <c r="V1274">
        <v>5.3796884458279237E-5</v>
      </c>
      <c r="W1274">
        <v>3.8159810355864471E-4</v>
      </c>
      <c r="X1274">
        <v>3.8827332900837057E-5</v>
      </c>
      <c r="Y1274">
        <v>0.19166666666666671</v>
      </c>
      <c r="Z1274">
        <v>0.16800000000000001</v>
      </c>
      <c r="AA1274">
        <v>3.5999999999999997E-2</v>
      </c>
      <c r="AB1274">
        <v>0.79600000000000004</v>
      </c>
      <c r="AC1274">
        <v>0.79010000000000002</v>
      </c>
      <c r="AD1274" t="s">
        <v>48</v>
      </c>
      <c r="AE1274" t="s">
        <v>48</v>
      </c>
      <c r="AF1274" t="s">
        <v>48</v>
      </c>
    </row>
    <row r="1275" spans="1:40" hidden="1" outlineLevel="1" x14ac:dyDescent="0.2">
      <c r="A1275" t="s">
        <v>3943</v>
      </c>
      <c r="B1275" t="s">
        <v>3944</v>
      </c>
      <c r="C1275" t="s">
        <v>183</v>
      </c>
      <c r="J1275" t="s">
        <v>3945</v>
      </c>
      <c r="K1275" t="s">
        <v>3939</v>
      </c>
      <c r="L1275" t="s">
        <v>1263</v>
      </c>
      <c r="M1275">
        <v>2</v>
      </c>
      <c r="P1275" s="1" t="s">
        <v>3946</v>
      </c>
      <c r="Q1275" s="1" t="s">
        <v>47</v>
      </c>
      <c r="S1275">
        <v>3.4817063715308899E-4</v>
      </c>
      <c r="T1275">
        <v>2.6479970074433372E-6</v>
      </c>
      <c r="U1275">
        <v>2.248856071673799E-5</v>
      </c>
      <c r="V1275">
        <v>4.5848209992982447E-5</v>
      </c>
      <c r="W1275">
        <v>1.336716377409175E-4</v>
      </c>
      <c r="X1275">
        <v>4.3429645302239812E-5</v>
      </c>
      <c r="Y1275">
        <v>0.35</v>
      </c>
      <c r="Z1275">
        <v>0.50800000000000001</v>
      </c>
      <c r="AA1275">
        <v>0</v>
      </c>
      <c r="AB1275">
        <v>0.49199999999999999</v>
      </c>
      <c r="AC1275">
        <v>0.73509999999999998</v>
      </c>
      <c r="AD1275" t="s">
        <v>48</v>
      </c>
      <c r="AE1275" t="s">
        <v>48</v>
      </c>
      <c r="AF1275" t="s">
        <v>48</v>
      </c>
    </row>
    <row r="1276" spans="1:40" hidden="1" outlineLevel="1" x14ac:dyDescent="0.2">
      <c r="A1276" t="s">
        <v>3947</v>
      </c>
      <c r="B1276" t="s">
        <v>3948</v>
      </c>
      <c r="C1276" t="s">
        <v>556</v>
      </c>
      <c r="J1276" t="s">
        <v>3949</v>
      </c>
      <c r="K1276" t="s">
        <v>3943</v>
      </c>
      <c r="L1276" t="s">
        <v>1263</v>
      </c>
      <c r="M1276">
        <v>1</v>
      </c>
      <c r="P1276" t="s">
        <v>3950</v>
      </c>
      <c r="Q1276" t="s">
        <v>47</v>
      </c>
      <c r="S1276">
        <v>3.394397790543735E-4</v>
      </c>
      <c r="T1276">
        <v>2.4861665224307221E-6</v>
      </c>
      <c r="U1276">
        <v>2.0084497009520419E-5</v>
      </c>
      <c r="V1276">
        <v>4.2708314140327268E-5</v>
      </c>
      <c r="W1276">
        <v>1.5552507829852399E-4</v>
      </c>
      <c r="X1276">
        <v>2.8411395760485899E-5</v>
      </c>
      <c r="Y1276">
        <v>0.5</v>
      </c>
      <c r="Z1276">
        <v>0.84599999999999997</v>
      </c>
      <c r="AA1276">
        <v>0</v>
      </c>
      <c r="AB1276">
        <v>0.154</v>
      </c>
      <c r="AC1276">
        <v>0.67049999999999998</v>
      </c>
      <c r="AD1276" t="s">
        <v>48</v>
      </c>
      <c r="AE1276" t="s">
        <v>48</v>
      </c>
      <c r="AF1276" t="s">
        <v>48</v>
      </c>
    </row>
    <row r="1277" spans="1:40" hidden="1" outlineLevel="1" x14ac:dyDescent="0.2"/>
    <row r="1278" spans="1:40" hidden="1" outlineLevel="1" x14ac:dyDescent="0.2"/>
    <row r="1279" spans="1:40" hidden="1" outlineLevel="1" x14ac:dyDescent="0.2"/>
    <row r="1280" spans="1:40" hidden="1" outlineLevel="1" x14ac:dyDescent="0.2"/>
    <row r="1281" spans="1:40" hidden="1" outlineLevel="1" x14ac:dyDescent="0.2"/>
    <row r="1282" spans="1:40" hidden="1" outlineLevel="1" x14ac:dyDescent="0.2"/>
    <row r="1283" spans="1:40" hidden="1" outlineLevel="1" x14ac:dyDescent="0.2"/>
    <row r="1284" spans="1:40" hidden="1" outlineLevel="1" x14ac:dyDescent="0.2"/>
    <row r="1285" spans="1:40" hidden="1" outlineLevel="1" x14ac:dyDescent="0.2"/>
    <row r="1286" spans="1:40" hidden="1" outlineLevel="1" x14ac:dyDescent="0.2"/>
    <row r="1287" spans="1:40" collapsed="1" x14ac:dyDescent="0.2">
      <c r="A1287" t="s">
        <v>560</v>
      </c>
      <c r="B1287" t="s">
        <v>561</v>
      </c>
      <c r="C1287" t="s">
        <v>562</v>
      </c>
      <c r="D1287" t="s">
        <v>563</v>
      </c>
      <c r="E1287" t="s">
        <v>53</v>
      </c>
      <c r="F1287" t="s">
        <v>42</v>
      </c>
      <c r="G1287">
        <v>27</v>
      </c>
      <c r="H1287" t="s">
        <v>43</v>
      </c>
      <c r="I1287">
        <v>27</v>
      </c>
      <c r="J1287" t="s">
        <v>564</v>
      </c>
      <c r="L1287" t="s">
        <v>45</v>
      </c>
      <c r="M1287">
        <v>1</v>
      </c>
      <c r="N1287">
        <v>1</v>
      </c>
      <c r="O1287" s="1" t="s">
        <v>565</v>
      </c>
      <c r="P1287" s="1" t="s">
        <v>565</v>
      </c>
      <c r="Q1287" t="s">
        <v>47</v>
      </c>
      <c r="R1287" t="s">
        <v>47</v>
      </c>
      <c r="S1287">
        <v>1.0474214795976879E-3</v>
      </c>
      <c r="T1287">
        <v>1.080599122360582E-5</v>
      </c>
      <c r="U1287">
        <v>9.6611358458176255E-5</v>
      </c>
      <c r="V1287">
        <v>7.8754252172075212E-5</v>
      </c>
      <c r="W1287">
        <v>3.4799874993041158E-4</v>
      </c>
      <c r="X1287">
        <v>1.2130662071285769E-4</v>
      </c>
      <c r="Y1287">
        <v>5.5254515599343197E-2</v>
      </c>
      <c r="Z1287">
        <v>8.5000000000000006E-2</v>
      </c>
      <c r="AA1287">
        <v>0.115</v>
      </c>
      <c r="AB1287">
        <v>0.79900000000000004</v>
      </c>
      <c r="AC1287">
        <v>-0.96079999999999999</v>
      </c>
      <c r="AD1287" t="s">
        <v>48</v>
      </c>
      <c r="AE1287" t="s">
        <v>48</v>
      </c>
      <c r="AF1287" t="s">
        <v>48</v>
      </c>
      <c r="AH1287">
        <f t="shared" ref="AH1287" si="125">SUM(AI1287:AJ1287)</f>
        <v>7</v>
      </c>
      <c r="AI1287">
        <f>COUNTIF(L1287:L1301, "Comment")</f>
        <v>2</v>
      </c>
      <c r="AJ1287">
        <f>COUNTIF(L1287:L1301, "Reply")</f>
        <v>5</v>
      </c>
      <c r="AK1287">
        <f>COUNTIF(C1288:C1301, C1287)</f>
        <v>3</v>
      </c>
      <c r="AM1287">
        <f>AVERAGE(S1287:S1301)</f>
        <v>6.0488458584586624E-3</v>
      </c>
      <c r="AN1287">
        <f>AVERAGE(Y1287:Y1301)</f>
        <v>7.1142925561028997E-2</v>
      </c>
    </row>
    <row r="1288" spans="1:40" hidden="1" outlineLevel="1" x14ac:dyDescent="0.2">
      <c r="A1288" t="s">
        <v>3951</v>
      </c>
      <c r="B1288" t="s">
        <v>3952</v>
      </c>
      <c r="C1288" t="s">
        <v>3953</v>
      </c>
      <c r="J1288" t="s">
        <v>3954</v>
      </c>
      <c r="K1288" t="s">
        <v>560</v>
      </c>
      <c r="L1288" t="s">
        <v>1233</v>
      </c>
      <c r="M1288">
        <v>2</v>
      </c>
      <c r="P1288" t="s">
        <v>3955</v>
      </c>
      <c r="Q1288" t="s">
        <v>47</v>
      </c>
      <c r="S1288">
        <v>2.196897566318512E-2</v>
      </c>
      <c r="T1288">
        <v>3.0595522275689291E-6</v>
      </c>
      <c r="U1288">
        <v>3.2303680200129747E-4</v>
      </c>
      <c r="V1288">
        <v>1.6863088239915669E-4</v>
      </c>
      <c r="W1288">
        <v>1.22043788433075E-2</v>
      </c>
      <c r="X1288">
        <v>6.077159196138382E-5</v>
      </c>
      <c r="Y1288">
        <v>0</v>
      </c>
      <c r="Z1288">
        <v>6.8000000000000005E-2</v>
      </c>
      <c r="AA1288">
        <v>0.12</v>
      </c>
      <c r="AB1288">
        <v>0.81200000000000006</v>
      </c>
      <c r="AC1288">
        <v>-0.29599999999999999</v>
      </c>
      <c r="AD1288" t="s">
        <v>48</v>
      </c>
      <c r="AE1288" t="s">
        <v>48</v>
      </c>
      <c r="AF1288" t="s">
        <v>48</v>
      </c>
    </row>
    <row r="1289" spans="1:40" hidden="1" outlineLevel="1" x14ac:dyDescent="0.2">
      <c r="A1289" t="s">
        <v>3956</v>
      </c>
      <c r="B1289" t="s">
        <v>3957</v>
      </c>
      <c r="C1289" t="s">
        <v>1231</v>
      </c>
      <c r="J1289" t="s">
        <v>3958</v>
      </c>
      <c r="K1289" t="s">
        <v>560</v>
      </c>
      <c r="L1289" t="s">
        <v>1233</v>
      </c>
      <c r="M1289">
        <v>2</v>
      </c>
      <c r="P1289" t="s">
        <v>3959</v>
      </c>
      <c r="Q1289" t="s">
        <v>47</v>
      </c>
      <c r="S1289">
        <v>2.2924089804291729E-2</v>
      </c>
      <c r="T1289">
        <v>1.960911140486132E-5</v>
      </c>
      <c r="U1289">
        <v>5.5314548080787063E-4</v>
      </c>
      <c r="V1289">
        <v>3.9148941868916148E-4</v>
      </c>
      <c r="W1289">
        <v>1.490842667408288E-3</v>
      </c>
      <c r="X1289">
        <v>1.6125323600135741E-4</v>
      </c>
      <c r="Y1289">
        <v>0.1180555555555555</v>
      </c>
      <c r="Z1289">
        <v>6.3E-2</v>
      </c>
      <c r="AA1289">
        <v>2.4E-2</v>
      </c>
      <c r="AB1289">
        <v>0.91300000000000003</v>
      </c>
      <c r="AC1289">
        <v>0.2475</v>
      </c>
      <c r="AD1289" t="s">
        <v>48</v>
      </c>
      <c r="AE1289" t="s">
        <v>48</v>
      </c>
      <c r="AF1289" t="s">
        <v>48</v>
      </c>
    </row>
    <row r="1290" spans="1:40" hidden="1" outlineLevel="1" x14ac:dyDescent="0.2">
      <c r="A1290" t="s">
        <v>3960</v>
      </c>
      <c r="B1290" t="s">
        <v>3961</v>
      </c>
      <c r="C1290" t="s">
        <v>562</v>
      </c>
      <c r="J1290" t="s">
        <v>3962</v>
      </c>
      <c r="K1290" t="s">
        <v>3951</v>
      </c>
      <c r="L1290" t="s">
        <v>1263</v>
      </c>
      <c r="M1290">
        <v>1</v>
      </c>
      <c r="P1290" t="s">
        <v>3963</v>
      </c>
      <c r="Q1290" t="s">
        <v>47</v>
      </c>
      <c r="S1290">
        <v>3.3189190435223281E-4</v>
      </c>
      <c r="T1290">
        <v>2.523490593375755E-6</v>
      </c>
      <c r="U1290">
        <v>1.9586777852964591E-5</v>
      </c>
      <c r="V1290">
        <v>4.1289971704827622E-5</v>
      </c>
      <c r="W1290">
        <v>1.5932717360556131E-4</v>
      </c>
      <c r="X1290">
        <v>1.948354838532396E-5</v>
      </c>
      <c r="Y1290">
        <v>-0.16250000000000001</v>
      </c>
      <c r="Z1290">
        <v>0.127</v>
      </c>
      <c r="AA1290">
        <v>0.106</v>
      </c>
      <c r="AB1290">
        <v>0.76800000000000002</v>
      </c>
      <c r="AC1290">
        <v>-0.126</v>
      </c>
      <c r="AD1290" t="s">
        <v>48</v>
      </c>
      <c r="AE1290" t="s">
        <v>48</v>
      </c>
      <c r="AF1290" t="s">
        <v>48</v>
      </c>
    </row>
    <row r="1291" spans="1:40" hidden="1" outlineLevel="1" x14ac:dyDescent="0.2">
      <c r="A1291" t="s">
        <v>3964</v>
      </c>
      <c r="B1291" t="s">
        <v>3965</v>
      </c>
      <c r="C1291" t="s">
        <v>562</v>
      </c>
      <c r="J1291" t="s">
        <v>3966</v>
      </c>
      <c r="K1291" t="s">
        <v>3956</v>
      </c>
      <c r="L1291" t="s">
        <v>1263</v>
      </c>
      <c r="M1291">
        <v>1</v>
      </c>
      <c r="P1291" s="1" t="s">
        <v>3967</v>
      </c>
      <c r="Q1291" s="1" t="s">
        <v>47</v>
      </c>
      <c r="S1291">
        <v>3.1956989550963039E-4</v>
      </c>
      <c r="T1291">
        <v>2.5544545678712889E-6</v>
      </c>
      <c r="U1291">
        <v>2.1344381821108979E-5</v>
      </c>
      <c r="V1291">
        <v>3.8423226214945323E-5</v>
      </c>
      <c r="W1291">
        <v>1.5692114538978791E-4</v>
      </c>
      <c r="X1291">
        <v>2.0729959942400459E-5</v>
      </c>
      <c r="Y1291">
        <v>5.8333333333333348E-2</v>
      </c>
      <c r="Z1291">
        <v>7.4999999999999997E-2</v>
      </c>
      <c r="AA1291">
        <v>3.5999999999999997E-2</v>
      </c>
      <c r="AB1291">
        <v>0.88900000000000001</v>
      </c>
      <c r="AC1291">
        <v>0.31819999999999998</v>
      </c>
      <c r="AD1291" t="s">
        <v>48</v>
      </c>
      <c r="AE1291" t="s">
        <v>48</v>
      </c>
      <c r="AF1291" t="s">
        <v>48</v>
      </c>
    </row>
    <row r="1292" spans="1:40" hidden="1" outlineLevel="1" x14ac:dyDescent="0.2">
      <c r="A1292" t="s">
        <v>3968</v>
      </c>
      <c r="B1292" t="s">
        <v>3969</v>
      </c>
      <c r="C1292" t="s">
        <v>1231</v>
      </c>
      <c r="J1292" t="s">
        <v>3970</v>
      </c>
      <c r="K1292" t="s">
        <v>3964</v>
      </c>
      <c r="L1292" t="s">
        <v>1263</v>
      </c>
      <c r="M1292">
        <v>1</v>
      </c>
      <c r="P1292" t="s">
        <v>3971</v>
      </c>
      <c r="Q1292" t="s">
        <v>47</v>
      </c>
      <c r="S1292">
        <v>5.3551787277683616E-4</v>
      </c>
      <c r="T1292">
        <v>3.2754744552221382E-6</v>
      </c>
      <c r="U1292">
        <v>2.4948261852841821E-5</v>
      </c>
      <c r="V1292">
        <v>4.7518638893961913E-5</v>
      </c>
      <c r="W1292">
        <v>1.72521045897156E-4</v>
      </c>
      <c r="X1292">
        <v>8.6639491200912744E-5</v>
      </c>
      <c r="Y1292">
        <v>0.1</v>
      </c>
      <c r="Z1292">
        <v>0.08</v>
      </c>
      <c r="AA1292">
        <v>0</v>
      </c>
      <c r="AB1292">
        <v>0.92</v>
      </c>
      <c r="AC1292">
        <v>0.45879999999999999</v>
      </c>
      <c r="AD1292" t="s">
        <v>48</v>
      </c>
      <c r="AE1292" t="s">
        <v>48</v>
      </c>
      <c r="AF1292" t="s">
        <v>48</v>
      </c>
    </row>
    <row r="1293" spans="1:40" hidden="1" outlineLevel="1" x14ac:dyDescent="0.2">
      <c r="A1293" t="s">
        <v>3972</v>
      </c>
      <c r="B1293" t="s">
        <v>3973</v>
      </c>
      <c r="C1293" t="s">
        <v>562</v>
      </c>
      <c r="J1293" t="s">
        <v>3974</v>
      </c>
      <c r="K1293" t="s">
        <v>3968</v>
      </c>
      <c r="L1293" t="s">
        <v>1263</v>
      </c>
      <c r="M1293">
        <v>1</v>
      </c>
      <c r="P1293" t="s">
        <v>3975</v>
      </c>
      <c r="Q1293" t="s">
        <v>47</v>
      </c>
      <c r="S1293">
        <v>8.2535343244671822E-4</v>
      </c>
      <c r="T1293">
        <v>5.848702130606398E-6</v>
      </c>
      <c r="U1293">
        <v>2.914371543738525E-5</v>
      </c>
      <c r="V1293">
        <v>1.4441415260080251E-4</v>
      </c>
      <c r="W1293">
        <v>2.4017893883865329E-4</v>
      </c>
      <c r="X1293">
        <v>5.7339624618180103E-5</v>
      </c>
      <c r="Y1293">
        <v>-0.26666666666666672</v>
      </c>
      <c r="Z1293">
        <v>5.0999999999999997E-2</v>
      </c>
      <c r="AA1293">
        <v>0.25800000000000001</v>
      </c>
      <c r="AB1293">
        <v>0.69099999999999995</v>
      </c>
      <c r="AC1293">
        <v>-0.95130000000000003</v>
      </c>
      <c r="AD1293" t="s">
        <v>48</v>
      </c>
      <c r="AE1293" t="s">
        <v>48</v>
      </c>
      <c r="AF1293" t="s">
        <v>48</v>
      </c>
    </row>
    <row r="1294" spans="1:40" hidden="1" outlineLevel="1" x14ac:dyDescent="0.2">
      <c r="A1294" t="s">
        <v>3976</v>
      </c>
      <c r="B1294" t="s">
        <v>3977</v>
      </c>
      <c r="C1294" t="s">
        <v>1231</v>
      </c>
      <c r="J1294" t="s">
        <v>3978</v>
      </c>
      <c r="K1294" t="s">
        <v>3972</v>
      </c>
      <c r="L1294" t="s">
        <v>1263</v>
      </c>
      <c r="M1294">
        <v>1</v>
      </c>
      <c r="P1294" t="s">
        <v>3979</v>
      </c>
      <c r="Q1294" t="s">
        <v>47</v>
      </c>
      <c r="S1294">
        <v>4.3794681550934911E-4</v>
      </c>
      <c r="T1294">
        <v>2.5169963464577449E-6</v>
      </c>
      <c r="U1294">
        <v>2.1363484847825021E-5</v>
      </c>
      <c r="V1294">
        <v>6.1650069255847484E-5</v>
      </c>
      <c r="W1294">
        <v>1.569235319038853E-4</v>
      </c>
      <c r="X1294">
        <v>4.0815801185090088E-5</v>
      </c>
      <c r="Y1294">
        <v>0.66666666666666663</v>
      </c>
      <c r="Z1294">
        <v>0.29099999999999998</v>
      </c>
      <c r="AA1294">
        <v>2.5000000000000001E-2</v>
      </c>
      <c r="AB1294">
        <v>0.68400000000000005</v>
      </c>
      <c r="AC1294">
        <v>0.93210000000000004</v>
      </c>
      <c r="AD1294" t="s">
        <v>48</v>
      </c>
      <c r="AE1294" t="s">
        <v>48</v>
      </c>
      <c r="AF1294" t="s">
        <v>48</v>
      </c>
    </row>
    <row r="1295" spans="1:40" hidden="1" outlineLevel="1" x14ac:dyDescent="0.2"/>
    <row r="1296" spans="1:40" hidden="1" outlineLevel="1" x14ac:dyDescent="0.2"/>
    <row r="1297" spans="1:40" hidden="1" outlineLevel="1" x14ac:dyDescent="0.2"/>
    <row r="1298" spans="1:40" hidden="1" outlineLevel="1" x14ac:dyDescent="0.2"/>
    <row r="1299" spans="1:40" hidden="1" outlineLevel="1" x14ac:dyDescent="0.2"/>
    <row r="1300" spans="1:40" hidden="1" outlineLevel="1" x14ac:dyDescent="0.2"/>
    <row r="1301" spans="1:40" hidden="1" outlineLevel="1" x14ac:dyDescent="0.2"/>
    <row r="1302" spans="1:40" collapsed="1" x14ac:dyDescent="0.2">
      <c r="A1302" t="s">
        <v>566</v>
      </c>
      <c r="B1302" t="s">
        <v>567</v>
      </c>
      <c r="C1302" t="s">
        <v>568</v>
      </c>
      <c r="D1302" t="s">
        <v>569</v>
      </c>
      <c r="E1302" t="s">
        <v>53</v>
      </c>
      <c r="F1302" t="s">
        <v>43</v>
      </c>
      <c r="G1302">
        <v>47</v>
      </c>
      <c r="H1302" t="s">
        <v>42</v>
      </c>
      <c r="I1302">
        <v>37</v>
      </c>
      <c r="J1302" t="s">
        <v>570</v>
      </c>
      <c r="L1302" t="s">
        <v>45</v>
      </c>
      <c r="M1302">
        <v>1</v>
      </c>
      <c r="N1302">
        <v>1</v>
      </c>
      <c r="O1302" s="1" t="s">
        <v>571</v>
      </c>
      <c r="P1302" s="1" t="s">
        <v>571</v>
      </c>
      <c r="Q1302" t="s">
        <v>47</v>
      </c>
      <c r="R1302" t="s">
        <v>47</v>
      </c>
      <c r="S1302">
        <v>0.35893180966377258</v>
      </c>
      <c r="T1302">
        <v>2.2842172256787311E-5</v>
      </c>
      <c r="U1302">
        <v>3.8822537753731008E-3</v>
      </c>
      <c r="V1302">
        <v>3.203272121027112E-3</v>
      </c>
      <c r="W1302">
        <v>0.1906221807003021</v>
      </c>
      <c r="X1302">
        <v>4.668787878472358E-4</v>
      </c>
      <c r="Y1302">
        <v>0.12597171347171349</v>
      </c>
      <c r="Z1302">
        <v>0.182</v>
      </c>
      <c r="AA1302">
        <v>7.8E-2</v>
      </c>
      <c r="AB1302">
        <v>0.74</v>
      </c>
      <c r="AC1302">
        <v>0.99629999999999996</v>
      </c>
      <c r="AD1302" t="s">
        <v>48</v>
      </c>
      <c r="AE1302" t="s">
        <v>48</v>
      </c>
      <c r="AF1302" t="s">
        <v>48</v>
      </c>
      <c r="AH1302">
        <f t="shared" ref="AH1302" si="126">SUM(AI1302:AJ1302)</f>
        <v>1</v>
      </c>
      <c r="AI1302">
        <f>COUNTIF(L1302:L1316, "Comment")</f>
        <v>1</v>
      </c>
      <c r="AJ1302">
        <f>COUNTIF(L1302:L1316, "Reply")</f>
        <v>0</v>
      </c>
      <c r="AK1302">
        <f>COUNTIF(C1303:C1316, C1302)</f>
        <v>0</v>
      </c>
      <c r="AM1302">
        <f>AVERAGE(S1302:S1316)</f>
        <v>0.48738013207912445</v>
      </c>
      <c r="AN1302">
        <f>AVERAGE(Y1302:Y1316)</f>
        <v>5.8819190069190078E-2</v>
      </c>
    </row>
    <row r="1303" spans="1:40" hidden="1" outlineLevel="1" x14ac:dyDescent="0.2">
      <c r="A1303" t="s">
        <v>3980</v>
      </c>
      <c r="B1303" t="s">
        <v>3981</v>
      </c>
      <c r="C1303" t="s">
        <v>2871</v>
      </c>
      <c r="J1303" t="s">
        <v>3982</v>
      </c>
      <c r="K1303" t="s">
        <v>566</v>
      </c>
      <c r="L1303" t="s">
        <v>1233</v>
      </c>
      <c r="M1303">
        <v>2</v>
      </c>
      <c r="P1303" t="s">
        <v>3983</v>
      </c>
      <c r="Q1303" t="s">
        <v>47</v>
      </c>
      <c r="S1303">
        <v>0.61582845449447632</v>
      </c>
      <c r="T1303">
        <v>6.8657449446618557E-5</v>
      </c>
      <c r="U1303">
        <v>0.43683558702468872</v>
      </c>
      <c r="V1303">
        <v>2.0970490295439959E-3</v>
      </c>
      <c r="W1303">
        <v>0.15918159484863281</v>
      </c>
      <c r="X1303">
        <v>1.5221519861370329E-3</v>
      </c>
      <c r="Y1303">
        <v>-8.333333333333335E-3</v>
      </c>
      <c r="Z1303">
        <v>7.3999999999999996E-2</v>
      </c>
      <c r="AA1303">
        <v>0.13200000000000001</v>
      </c>
      <c r="AB1303">
        <v>0.79400000000000004</v>
      </c>
      <c r="AC1303">
        <v>-0.68020000000000003</v>
      </c>
      <c r="AD1303" t="s">
        <v>48</v>
      </c>
      <c r="AE1303" t="s">
        <v>48</v>
      </c>
      <c r="AF1303" t="s">
        <v>48</v>
      </c>
    </row>
    <row r="1304" spans="1:40" hidden="1" outlineLevel="1" x14ac:dyDescent="0.2"/>
    <row r="1305" spans="1:40" hidden="1" outlineLevel="1" x14ac:dyDescent="0.2"/>
    <row r="1306" spans="1:40" hidden="1" outlineLevel="1" x14ac:dyDescent="0.2"/>
    <row r="1307" spans="1:40" hidden="1" outlineLevel="1" x14ac:dyDescent="0.2">
      <c r="P1307" s="1"/>
      <c r="Q1307" s="1"/>
    </row>
    <row r="1308" spans="1:40" hidden="1" outlineLevel="1" x14ac:dyDescent="0.2"/>
    <row r="1309" spans="1:40" hidden="1" outlineLevel="1" x14ac:dyDescent="0.2"/>
    <row r="1310" spans="1:40" hidden="1" outlineLevel="1" x14ac:dyDescent="0.2"/>
    <row r="1311" spans="1:40" hidden="1" outlineLevel="1" x14ac:dyDescent="0.2"/>
    <row r="1312" spans="1:40" hidden="1" outlineLevel="1" x14ac:dyDescent="0.2"/>
    <row r="1313" spans="1:40" hidden="1" outlineLevel="1" x14ac:dyDescent="0.2"/>
    <row r="1314" spans="1:40" hidden="1" outlineLevel="1" x14ac:dyDescent="0.2"/>
    <row r="1315" spans="1:40" hidden="1" outlineLevel="1" x14ac:dyDescent="0.2"/>
    <row r="1316" spans="1:40" hidden="1" outlineLevel="1" x14ac:dyDescent="0.2"/>
    <row r="1317" spans="1:40" collapsed="1" x14ac:dyDescent="0.2">
      <c r="A1317" t="s">
        <v>572</v>
      </c>
      <c r="B1317" t="s">
        <v>573</v>
      </c>
      <c r="C1317" t="s">
        <v>574</v>
      </c>
      <c r="D1317" t="s">
        <v>575</v>
      </c>
      <c r="E1317" t="s">
        <v>576</v>
      </c>
      <c r="F1317" t="s">
        <v>42</v>
      </c>
      <c r="G1317">
        <v>22</v>
      </c>
      <c r="H1317" t="s">
        <v>43</v>
      </c>
      <c r="I1317">
        <v>22</v>
      </c>
      <c r="J1317" t="s">
        <v>577</v>
      </c>
      <c r="L1317" t="s">
        <v>45</v>
      </c>
      <c r="M1317">
        <v>1</v>
      </c>
      <c r="N1317">
        <v>1</v>
      </c>
      <c r="O1317" s="1" t="s">
        <v>578</v>
      </c>
      <c r="P1317" s="1" t="s">
        <v>578</v>
      </c>
      <c r="Q1317" t="s">
        <v>47</v>
      </c>
      <c r="R1317" t="s">
        <v>47</v>
      </c>
      <c r="S1317">
        <v>6.4034532988443971E-4</v>
      </c>
      <c r="T1317">
        <v>6.4780692810018081E-6</v>
      </c>
      <c r="U1317">
        <v>4.2870025936281309E-5</v>
      </c>
      <c r="V1317">
        <v>4.0759397961664938E-5</v>
      </c>
      <c r="W1317">
        <v>2.488502359483391E-4</v>
      </c>
      <c r="X1317">
        <v>8.3412640378810465E-5</v>
      </c>
      <c r="Y1317">
        <v>3.64285714285714E-2</v>
      </c>
      <c r="Z1317">
        <v>0.15</v>
      </c>
      <c r="AA1317">
        <v>0.23100000000000001</v>
      </c>
      <c r="AB1317">
        <v>0.61899999999999999</v>
      </c>
      <c r="AC1317">
        <v>-0.98309999999999997</v>
      </c>
      <c r="AD1317" t="s">
        <v>48</v>
      </c>
      <c r="AE1317" t="s">
        <v>48</v>
      </c>
      <c r="AF1317" t="s">
        <v>48</v>
      </c>
      <c r="AH1317">
        <f t="shared" ref="AH1317" si="127">SUM(AI1317:AJ1317)</f>
        <v>2</v>
      </c>
      <c r="AI1317">
        <f>COUNTIF(L1317:L1331, "Comment")</f>
        <v>1</v>
      </c>
      <c r="AJ1317">
        <f>COUNTIF(L1317:L1331, "Reply")</f>
        <v>1</v>
      </c>
      <c r="AK1317">
        <f>COUNTIF(C1318:C1331, C1317)</f>
        <v>0</v>
      </c>
      <c r="AM1317">
        <f>AVERAGE(S1317:S1331)</f>
        <v>6.450440996559335E-3</v>
      </c>
      <c r="AN1317">
        <f>AVERAGE(Y1317:Y1331)</f>
        <v>4.4776785714285706E-2</v>
      </c>
    </row>
    <row r="1318" spans="1:40" hidden="1" outlineLevel="1" x14ac:dyDescent="0.2">
      <c r="A1318" t="s">
        <v>3984</v>
      </c>
      <c r="B1318" t="s">
        <v>3985</v>
      </c>
      <c r="C1318" t="s">
        <v>2946</v>
      </c>
      <c r="J1318" t="s">
        <v>3986</v>
      </c>
      <c r="K1318" t="s">
        <v>572</v>
      </c>
      <c r="L1318" t="s">
        <v>1233</v>
      </c>
      <c r="M1318">
        <v>1</v>
      </c>
      <c r="P1318" t="s">
        <v>3987</v>
      </c>
      <c r="Q1318" t="s">
        <v>47</v>
      </c>
      <c r="S1318">
        <v>1.226053666323423E-2</v>
      </c>
      <c r="T1318">
        <v>7.3197693382098814E-6</v>
      </c>
      <c r="U1318">
        <v>8.5260195191949606E-5</v>
      </c>
      <c r="V1318">
        <v>2.8257991652935738E-4</v>
      </c>
      <c r="W1318">
        <v>2.1348423324525361E-3</v>
      </c>
      <c r="X1318">
        <v>2.7917467523366209E-3</v>
      </c>
      <c r="Y1318">
        <v>5.3125000000000012E-2</v>
      </c>
      <c r="Z1318">
        <v>0.16800000000000001</v>
      </c>
      <c r="AA1318">
        <v>6.7000000000000004E-2</v>
      </c>
      <c r="AB1318">
        <v>0.76500000000000001</v>
      </c>
      <c r="AC1318">
        <v>0.64859999999999995</v>
      </c>
      <c r="AD1318" t="s">
        <v>48</v>
      </c>
      <c r="AE1318" t="s">
        <v>48</v>
      </c>
      <c r="AF1318" t="s">
        <v>48</v>
      </c>
    </row>
    <row r="1319" spans="1:40" hidden="1" outlineLevel="1" x14ac:dyDescent="0.2">
      <c r="A1319" t="s">
        <v>3988</v>
      </c>
      <c r="B1319" t="s">
        <v>3989</v>
      </c>
      <c r="C1319" t="s">
        <v>1965</v>
      </c>
      <c r="J1319" t="s">
        <v>3990</v>
      </c>
      <c r="K1319" t="s">
        <v>3984</v>
      </c>
      <c r="L1319" t="s">
        <v>1263</v>
      </c>
      <c r="M1319">
        <v>1</v>
      </c>
      <c r="P1319" t="s">
        <v>3991</v>
      </c>
      <c r="Q1319" t="s">
        <v>47</v>
      </c>
      <c r="Y1319" t="s">
        <v>48</v>
      </c>
      <c r="Z1319" t="s">
        <v>48</v>
      </c>
      <c r="AA1319" t="s">
        <v>48</v>
      </c>
      <c r="AB1319" t="s">
        <v>48</v>
      </c>
      <c r="AC1319" t="s">
        <v>48</v>
      </c>
      <c r="AD1319" t="s">
        <v>48</v>
      </c>
      <c r="AE1319" t="s">
        <v>48</v>
      </c>
      <c r="AF1319" t="s">
        <v>48</v>
      </c>
    </row>
    <row r="1320" spans="1:40" hidden="1" outlineLevel="1" x14ac:dyDescent="0.2"/>
    <row r="1321" spans="1:40" hidden="1" outlineLevel="1" x14ac:dyDescent="0.2"/>
    <row r="1322" spans="1:40" hidden="1" outlineLevel="1" x14ac:dyDescent="0.2"/>
    <row r="1323" spans="1:40" hidden="1" outlineLevel="1" x14ac:dyDescent="0.2">
      <c r="P1323" s="1"/>
      <c r="Q1323" s="1"/>
    </row>
    <row r="1324" spans="1:40" hidden="1" outlineLevel="1" x14ac:dyDescent="0.2"/>
    <row r="1325" spans="1:40" hidden="1" outlineLevel="1" x14ac:dyDescent="0.2"/>
    <row r="1326" spans="1:40" hidden="1" outlineLevel="1" x14ac:dyDescent="0.2"/>
    <row r="1327" spans="1:40" hidden="1" outlineLevel="1" x14ac:dyDescent="0.2"/>
    <row r="1328" spans="1:40" hidden="1" outlineLevel="1" x14ac:dyDescent="0.2"/>
    <row r="1329" spans="1:40" hidden="1" outlineLevel="1" x14ac:dyDescent="0.2"/>
    <row r="1330" spans="1:40" hidden="1" outlineLevel="1" x14ac:dyDescent="0.2"/>
    <row r="1331" spans="1:40" hidden="1" outlineLevel="1" x14ac:dyDescent="0.2"/>
    <row r="1332" spans="1:40" collapsed="1" x14ac:dyDescent="0.2">
      <c r="A1332" t="s">
        <v>579</v>
      </c>
      <c r="B1332" t="s">
        <v>580</v>
      </c>
      <c r="C1332" t="s">
        <v>581</v>
      </c>
      <c r="D1332" t="s">
        <v>582</v>
      </c>
      <c r="E1332" t="s">
        <v>53</v>
      </c>
      <c r="F1332" t="s">
        <v>43</v>
      </c>
      <c r="G1332">
        <v>24</v>
      </c>
      <c r="H1332" t="s">
        <v>42</v>
      </c>
      <c r="I1332">
        <v>23</v>
      </c>
      <c r="J1332" t="s">
        <v>583</v>
      </c>
      <c r="L1332" t="s">
        <v>45</v>
      </c>
      <c r="M1332">
        <v>1</v>
      </c>
      <c r="N1332">
        <v>1</v>
      </c>
      <c r="O1332" s="1" t="s">
        <v>584</v>
      </c>
      <c r="P1332" s="1" t="s">
        <v>584</v>
      </c>
      <c r="Q1332" t="s">
        <v>47</v>
      </c>
      <c r="R1332" t="s">
        <v>47</v>
      </c>
      <c r="S1332">
        <v>2.411580877378583E-3</v>
      </c>
      <c r="T1332">
        <v>7.3317743954248726E-5</v>
      </c>
      <c r="U1332">
        <v>2.9626709874719381E-4</v>
      </c>
      <c r="V1332">
        <v>1.066012264345773E-4</v>
      </c>
      <c r="W1332">
        <v>7.6917599653825164E-4</v>
      </c>
      <c r="X1332">
        <v>1.520492660347372E-4</v>
      </c>
      <c r="Y1332">
        <v>2.9137630662020901E-2</v>
      </c>
      <c r="Z1332">
        <v>8.1000000000000003E-2</v>
      </c>
      <c r="AA1332">
        <v>9.5000000000000001E-2</v>
      </c>
      <c r="AB1332">
        <v>0.82399999999999995</v>
      </c>
      <c r="AC1332">
        <v>-0.70379999999999998</v>
      </c>
      <c r="AD1332" t="s">
        <v>48</v>
      </c>
      <c r="AE1332" t="s">
        <v>48</v>
      </c>
      <c r="AF1332" t="s">
        <v>48</v>
      </c>
      <c r="AH1332">
        <f t="shared" ref="AH1332" si="128">SUM(AI1332:AJ1332)</f>
        <v>0</v>
      </c>
      <c r="AI1332">
        <f>COUNTIF(L1332:L1346, "Comment")</f>
        <v>0</v>
      </c>
      <c r="AJ1332">
        <f>COUNTIF(L1332:L1346, "Reply")</f>
        <v>0</v>
      </c>
      <c r="AK1332">
        <f>COUNTIF(C1333:C1346, C1332)</f>
        <v>0</v>
      </c>
      <c r="AM1332">
        <f>AVERAGE(S1332:S1346)</f>
        <v>2.411580877378583E-3</v>
      </c>
      <c r="AN1332">
        <f>AVERAGE(Y1332:Y1346)</f>
        <v>2.9137630662020901E-2</v>
      </c>
    </row>
    <row r="1333" spans="1:40" hidden="1" outlineLevel="1" x14ac:dyDescent="0.2"/>
    <row r="1334" spans="1:40" hidden="1" outlineLevel="1" x14ac:dyDescent="0.2"/>
    <row r="1335" spans="1:40" hidden="1" outlineLevel="1" x14ac:dyDescent="0.2"/>
    <row r="1336" spans="1:40" hidden="1" outlineLevel="1" x14ac:dyDescent="0.2"/>
    <row r="1337" spans="1:40" hidden="1" outlineLevel="1" x14ac:dyDescent="0.2"/>
    <row r="1338" spans="1:40" hidden="1" outlineLevel="1" x14ac:dyDescent="0.2"/>
    <row r="1339" spans="1:40" hidden="1" outlineLevel="1" x14ac:dyDescent="0.2">
      <c r="P1339" s="1"/>
      <c r="Q1339" s="1"/>
    </row>
    <row r="1340" spans="1:40" hidden="1" outlineLevel="1" x14ac:dyDescent="0.2"/>
    <row r="1341" spans="1:40" hidden="1" outlineLevel="1" x14ac:dyDescent="0.2"/>
    <row r="1342" spans="1:40" hidden="1" outlineLevel="1" x14ac:dyDescent="0.2"/>
    <row r="1343" spans="1:40" hidden="1" outlineLevel="1" x14ac:dyDescent="0.2"/>
    <row r="1344" spans="1:40" hidden="1" outlineLevel="1" x14ac:dyDescent="0.2"/>
    <row r="1345" spans="1:40" hidden="1" outlineLevel="1" x14ac:dyDescent="0.2"/>
    <row r="1346" spans="1:40" hidden="1" outlineLevel="1" x14ac:dyDescent="0.2"/>
    <row r="1347" spans="1:40" collapsed="1" x14ac:dyDescent="0.2">
      <c r="A1347" t="s">
        <v>585</v>
      </c>
      <c r="B1347" t="s">
        <v>586</v>
      </c>
      <c r="C1347" t="s">
        <v>587</v>
      </c>
      <c r="D1347" t="s">
        <v>588</v>
      </c>
      <c r="E1347" t="s">
        <v>472</v>
      </c>
      <c r="F1347" t="s">
        <v>43</v>
      </c>
      <c r="G1347">
        <v>28</v>
      </c>
      <c r="H1347" t="s">
        <v>42</v>
      </c>
      <c r="I1347">
        <v>28</v>
      </c>
      <c r="J1347" t="s">
        <v>589</v>
      </c>
      <c r="L1347" t="s">
        <v>45</v>
      </c>
      <c r="M1347">
        <v>5</v>
      </c>
      <c r="N1347">
        <v>0.78</v>
      </c>
      <c r="O1347" s="1" t="s">
        <v>590</v>
      </c>
      <c r="P1347" s="1" t="s">
        <v>590</v>
      </c>
      <c r="Q1347" t="s">
        <v>47</v>
      </c>
      <c r="R1347" t="s">
        <v>47</v>
      </c>
      <c r="S1347">
        <v>4.9430347280576825E-4</v>
      </c>
      <c r="T1347">
        <v>4.3149470911885146E-6</v>
      </c>
      <c r="U1347">
        <v>5.781836443929933E-5</v>
      </c>
      <c r="V1347">
        <v>8.7210690253414214E-5</v>
      </c>
      <c r="W1347">
        <v>1.4754456060472881E-4</v>
      </c>
      <c r="X1347">
        <v>3.2239862775895738E-5</v>
      </c>
      <c r="Y1347">
        <v>-1.489898989898991E-2</v>
      </c>
      <c r="Z1347">
        <v>8.3000000000000004E-2</v>
      </c>
      <c r="AA1347">
        <v>0.11799999999999999</v>
      </c>
      <c r="AB1347">
        <v>0.79900000000000004</v>
      </c>
      <c r="AC1347">
        <v>-0.97099999999999997</v>
      </c>
      <c r="AD1347" t="s">
        <v>48</v>
      </c>
      <c r="AE1347" t="s">
        <v>48</v>
      </c>
      <c r="AF1347" t="s">
        <v>48</v>
      </c>
      <c r="AH1347">
        <f t="shared" ref="AH1347" si="129">SUM(AI1347:AJ1347)</f>
        <v>11</v>
      </c>
      <c r="AI1347">
        <f>COUNTIF(L1347:L1361, "Comment")</f>
        <v>9</v>
      </c>
      <c r="AJ1347">
        <f>COUNTIF(L1347:L1361, "Reply")</f>
        <v>2</v>
      </c>
      <c r="AK1347">
        <f>COUNTIF(C1348:C1361, C1347)</f>
        <v>0</v>
      </c>
      <c r="AM1347">
        <f>AVERAGE(S1347:S1361)</f>
        <v>8.4877329849405214E-2</v>
      </c>
      <c r="AN1347">
        <f>AVERAGE(Y1347:Y1361)</f>
        <v>4.0927626337782581E-2</v>
      </c>
    </row>
    <row r="1348" spans="1:40" hidden="1" outlineLevel="1" x14ac:dyDescent="0.2">
      <c r="A1348" t="s">
        <v>3992</v>
      </c>
      <c r="B1348" t="s">
        <v>3993</v>
      </c>
      <c r="C1348" t="s">
        <v>3994</v>
      </c>
      <c r="J1348" t="s">
        <v>3995</v>
      </c>
      <c r="K1348" t="s">
        <v>585</v>
      </c>
      <c r="L1348" t="s">
        <v>1233</v>
      </c>
      <c r="M1348">
        <v>19</v>
      </c>
      <c r="P1348" t="s">
        <v>3996</v>
      </c>
      <c r="Q1348" t="s">
        <v>47</v>
      </c>
      <c r="S1348">
        <v>9.495345875620842E-3</v>
      </c>
      <c r="T1348">
        <v>1.23278705359553E-5</v>
      </c>
      <c r="U1348">
        <v>6.2267010798677802E-4</v>
      </c>
      <c r="V1348">
        <v>5.1263306522741914E-4</v>
      </c>
      <c r="W1348">
        <v>6.9964345311746001E-4</v>
      </c>
      <c r="X1348">
        <v>2.5378377176821232E-3</v>
      </c>
      <c r="Y1348">
        <v>3.4722222222222217E-2</v>
      </c>
      <c r="Z1348">
        <v>0.11799999999999999</v>
      </c>
      <c r="AA1348">
        <v>0.13700000000000001</v>
      </c>
      <c r="AB1348">
        <v>0.745</v>
      </c>
      <c r="AC1348">
        <v>-6.7699999999999996E-2</v>
      </c>
      <c r="AD1348" t="s">
        <v>48</v>
      </c>
      <c r="AE1348" t="s">
        <v>48</v>
      </c>
      <c r="AF1348" t="s">
        <v>48</v>
      </c>
    </row>
    <row r="1349" spans="1:40" hidden="1" outlineLevel="1" x14ac:dyDescent="0.2">
      <c r="A1349" t="s">
        <v>3997</v>
      </c>
      <c r="B1349" t="s">
        <v>3998</v>
      </c>
      <c r="C1349" t="s">
        <v>3999</v>
      </c>
      <c r="J1349" t="s">
        <v>4000</v>
      </c>
      <c r="K1349" t="s">
        <v>585</v>
      </c>
      <c r="L1349" t="s">
        <v>1233</v>
      </c>
      <c r="M1349">
        <v>17</v>
      </c>
      <c r="P1349" t="s">
        <v>4001</v>
      </c>
      <c r="Q1349" t="s">
        <v>47</v>
      </c>
      <c r="S1349">
        <v>2.8834101976826792E-4</v>
      </c>
      <c r="T1349">
        <v>2.6156424155487912E-6</v>
      </c>
      <c r="U1349">
        <v>1.793239789549261E-5</v>
      </c>
      <c r="V1349">
        <v>4.1531970055075362E-5</v>
      </c>
      <c r="W1349">
        <v>1.434009027434513E-4</v>
      </c>
      <c r="X1349">
        <v>2.4170791220967661E-5</v>
      </c>
      <c r="Y1349">
        <v>0.17083333333333339</v>
      </c>
      <c r="Z1349">
        <v>4.4999999999999998E-2</v>
      </c>
      <c r="AA1349">
        <v>7.8E-2</v>
      </c>
      <c r="AB1349">
        <v>0.878</v>
      </c>
      <c r="AC1349">
        <v>-0.6361</v>
      </c>
      <c r="AD1349" t="s">
        <v>48</v>
      </c>
      <c r="AE1349" t="s">
        <v>48</v>
      </c>
      <c r="AF1349" t="s">
        <v>48</v>
      </c>
    </row>
    <row r="1350" spans="1:40" hidden="1" outlineLevel="1" x14ac:dyDescent="0.2">
      <c r="A1350" t="s">
        <v>4002</v>
      </c>
      <c r="B1350" t="s">
        <v>4003</v>
      </c>
      <c r="C1350" t="s">
        <v>1329</v>
      </c>
      <c r="J1350" t="s">
        <v>4004</v>
      </c>
      <c r="K1350" t="s">
        <v>585</v>
      </c>
      <c r="L1350" t="s">
        <v>1233</v>
      </c>
      <c r="M1350">
        <v>12</v>
      </c>
      <c r="P1350" t="s">
        <v>4005</v>
      </c>
      <c r="Q1350" t="s">
        <v>47</v>
      </c>
      <c r="S1350">
        <v>4.9479515291750431E-4</v>
      </c>
      <c r="T1350">
        <v>4.1383696043340024E-6</v>
      </c>
      <c r="U1350">
        <v>3.43022657034453E-5</v>
      </c>
      <c r="V1350">
        <v>6.1005477618891753E-5</v>
      </c>
      <c r="W1350">
        <v>1.822663034545258E-4</v>
      </c>
      <c r="X1350">
        <v>3.8772977859480313E-5</v>
      </c>
      <c r="Y1350">
        <v>-4.9999999999999989E-2</v>
      </c>
      <c r="Z1350">
        <v>3.6999999999999998E-2</v>
      </c>
      <c r="AA1350">
        <v>0.10100000000000001</v>
      </c>
      <c r="AB1350">
        <v>0.86299999999999999</v>
      </c>
      <c r="AC1350">
        <v>-0.86829999999999996</v>
      </c>
      <c r="AD1350" t="s">
        <v>48</v>
      </c>
      <c r="AE1350" t="s">
        <v>48</v>
      </c>
      <c r="AF1350" t="s">
        <v>48</v>
      </c>
    </row>
    <row r="1351" spans="1:40" hidden="1" outlineLevel="1" x14ac:dyDescent="0.2">
      <c r="A1351" t="s">
        <v>4006</v>
      </c>
      <c r="B1351" t="s">
        <v>4007</v>
      </c>
      <c r="C1351" t="s">
        <v>4008</v>
      </c>
      <c r="J1351" t="s">
        <v>4009</v>
      </c>
      <c r="K1351" t="s">
        <v>585</v>
      </c>
      <c r="L1351" t="s">
        <v>1233</v>
      </c>
      <c r="M1351">
        <v>8</v>
      </c>
      <c r="P1351" t="s">
        <v>4010</v>
      </c>
      <c r="Q1351" t="s">
        <v>47</v>
      </c>
      <c r="S1351">
        <v>9.8887516651302576E-4</v>
      </c>
      <c r="T1351">
        <v>1.9855719983752351E-6</v>
      </c>
      <c r="U1351">
        <v>2.3333570425165821E-5</v>
      </c>
      <c r="V1351">
        <v>7.095651380950585E-5</v>
      </c>
      <c r="W1351">
        <v>4.5218048035167158E-4</v>
      </c>
      <c r="X1351">
        <v>4.2620755266398191E-5</v>
      </c>
      <c r="Y1351">
        <v>-2.142857142857146E-2</v>
      </c>
      <c r="Z1351">
        <v>0</v>
      </c>
      <c r="AA1351">
        <v>0.23</v>
      </c>
      <c r="AB1351">
        <v>0.77</v>
      </c>
      <c r="AC1351">
        <v>-0.65810000000000002</v>
      </c>
      <c r="AD1351" t="s">
        <v>48</v>
      </c>
      <c r="AE1351" t="s">
        <v>48</v>
      </c>
      <c r="AF1351" t="s">
        <v>48</v>
      </c>
    </row>
    <row r="1352" spans="1:40" hidden="1" outlineLevel="1" x14ac:dyDescent="0.2">
      <c r="A1352" t="s">
        <v>4011</v>
      </c>
      <c r="B1352" t="s">
        <v>2033</v>
      </c>
      <c r="C1352" t="s">
        <v>4012</v>
      </c>
      <c r="J1352" t="s">
        <v>4013</v>
      </c>
      <c r="K1352" t="s">
        <v>585</v>
      </c>
      <c r="L1352" t="s">
        <v>1233</v>
      </c>
      <c r="M1352">
        <v>5</v>
      </c>
      <c r="P1352" t="s">
        <v>4014</v>
      </c>
      <c r="Q1352" t="s">
        <v>47</v>
      </c>
      <c r="S1352">
        <v>4.4128909939900041E-4</v>
      </c>
      <c r="T1352">
        <v>5.7027987168112304E-6</v>
      </c>
      <c r="U1352">
        <v>4.0319417166756473E-5</v>
      </c>
      <c r="V1352">
        <v>4.0354076190851629E-5</v>
      </c>
      <c r="W1352">
        <v>1.684905728325248E-4</v>
      </c>
      <c r="X1352">
        <v>5.1342482038307928E-5</v>
      </c>
      <c r="Y1352">
        <v>-0.35</v>
      </c>
      <c r="Z1352">
        <v>0.03</v>
      </c>
      <c r="AA1352">
        <v>7.4999999999999997E-2</v>
      </c>
      <c r="AB1352">
        <v>0.89500000000000002</v>
      </c>
      <c r="AC1352">
        <v>-0.6976</v>
      </c>
      <c r="AD1352" t="s">
        <v>48</v>
      </c>
      <c r="AE1352" t="s">
        <v>48</v>
      </c>
      <c r="AF1352" t="s">
        <v>48</v>
      </c>
    </row>
    <row r="1353" spans="1:40" hidden="1" outlineLevel="1" x14ac:dyDescent="0.2">
      <c r="A1353" t="s">
        <v>4015</v>
      </c>
      <c r="B1353" t="s">
        <v>4016</v>
      </c>
      <c r="C1353" t="s">
        <v>1247</v>
      </c>
      <c r="J1353" t="s">
        <v>4017</v>
      </c>
      <c r="K1353" t="s">
        <v>585</v>
      </c>
      <c r="L1353" t="s">
        <v>1233</v>
      </c>
      <c r="M1353">
        <v>3</v>
      </c>
      <c r="P1353" t="s">
        <v>4018</v>
      </c>
      <c r="Q1353" t="s">
        <v>47</v>
      </c>
      <c r="S1353">
        <v>8.0193608300760388E-4</v>
      </c>
      <c r="T1353">
        <v>1.900469783322478E-6</v>
      </c>
      <c r="U1353">
        <v>2.2780219296691939E-5</v>
      </c>
      <c r="V1353">
        <v>3.9699836634099477E-5</v>
      </c>
      <c r="W1353">
        <v>5.1253312267363071E-4</v>
      </c>
      <c r="X1353">
        <v>2.8474050850491039E-5</v>
      </c>
      <c r="Y1353">
        <v>0</v>
      </c>
      <c r="Z1353">
        <v>0</v>
      </c>
      <c r="AA1353">
        <v>0.16700000000000001</v>
      </c>
      <c r="AB1353">
        <v>0.83299999999999996</v>
      </c>
      <c r="AC1353">
        <v>-0.29599999999999999</v>
      </c>
      <c r="AD1353" t="s">
        <v>48</v>
      </c>
      <c r="AE1353" t="s">
        <v>48</v>
      </c>
      <c r="AF1353" t="s">
        <v>48</v>
      </c>
    </row>
    <row r="1354" spans="1:40" hidden="1" outlineLevel="1" x14ac:dyDescent="0.2">
      <c r="A1354" t="s">
        <v>4019</v>
      </c>
      <c r="B1354" t="s">
        <v>1938</v>
      </c>
      <c r="C1354" t="s">
        <v>4020</v>
      </c>
      <c r="J1354" t="s">
        <v>4021</v>
      </c>
      <c r="K1354" t="s">
        <v>585</v>
      </c>
      <c r="L1354" t="s">
        <v>1233</v>
      </c>
      <c r="M1354">
        <v>1</v>
      </c>
      <c r="P1354" t="s">
        <v>4022</v>
      </c>
      <c r="Q1354" t="s">
        <v>47</v>
      </c>
      <c r="S1354">
        <v>0.40192824602127081</v>
      </c>
      <c r="T1354">
        <v>6.0500522522488609E-5</v>
      </c>
      <c r="U1354">
        <v>0.24003838002681729</v>
      </c>
      <c r="V1354">
        <v>2.3053751792758699E-3</v>
      </c>
      <c r="W1354">
        <v>8.7789081037044525E-2</v>
      </c>
      <c r="X1354">
        <v>2.5400840677320962E-3</v>
      </c>
      <c r="Y1354">
        <v>6.6189236111111105E-2</v>
      </c>
      <c r="Z1354">
        <v>3.9E-2</v>
      </c>
      <c r="AA1354">
        <v>0.14299999999999999</v>
      </c>
      <c r="AB1354">
        <v>0.81799999999999995</v>
      </c>
      <c r="AC1354">
        <v>-0.98550000000000004</v>
      </c>
      <c r="AD1354" t="s">
        <v>48</v>
      </c>
      <c r="AE1354" t="s">
        <v>48</v>
      </c>
      <c r="AF1354" t="s">
        <v>48</v>
      </c>
    </row>
    <row r="1355" spans="1:40" hidden="1" outlineLevel="1" x14ac:dyDescent="0.2">
      <c r="A1355" t="s">
        <v>4023</v>
      </c>
      <c r="B1355" t="s">
        <v>4024</v>
      </c>
      <c r="C1355" t="s">
        <v>2674</v>
      </c>
      <c r="J1355" t="s">
        <v>4025</v>
      </c>
      <c r="K1355" t="s">
        <v>585</v>
      </c>
      <c r="L1355" t="s">
        <v>1233</v>
      </c>
      <c r="M1355">
        <v>2</v>
      </c>
      <c r="P1355" s="1" t="s">
        <v>4026</v>
      </c>
      <c r="Q1355" s="1" t="s">
        <v>47</v>
      </c>
      <c r="S1355">
        <v>1.126710791140795E-3</v>
      </c>
      <c r="T1355">
        <v>1.9530223198671588E-6</v>
      </c>
      <c r="U1355">
        <v>2.350480281165801E-5</v>
      </c>
      <c r="V1355">
        <v>4.2766918340930722E-5</v>
      </c>
      <c r="W1355">
        <v>7.7363848686218262E-4</v>
      </c>
      <c r="X1355">
        <v>3.1412964744959033E-5</v>
      </c>
      <c r="Y1355">
        <v>6.9999999999999979E-2</v>
      </c>
      <c r="Z1355">
        <v>0.128</v>
      </c>
      <c r="AA1355">
        <v>7.3999999999999996E-2</v>
      </c>
      <c r="AB1355">
        <v>0.79800000000000004</v>
      </c>
      <c r="AC1355">
        <v>0.82010000000000005</v>
      </c>
      <c r="AD1355" t="s">
        <v>48</v>
      </c>
      <c r="AE1355" t="s">
        <v>48</v>
      </c>
      <c r="AF1355" t="s">
        <v>48</v>
      </c>
    </row>
    <row r="1356" spans="1:40" hidden="1" outlineLevel="1" x14ac:dyDescent="0.2">
      <c r="A1356" t="s">
        <v>4027</v>
      </c>
      <c r="B1356" t="s">
        <v>4028</v>
      </c>
      <c r="C1356" t="s">
        <v>4029</v>
      </c>
      <c r="J1356" t="s">
        <v>4030</v>
      </c>
      <c r="K1356" t="s">
        <v>585</v>
      </c>
      <c r="L1356" t="s">
        <v>1233</v>
      </c>
      <c r="M1356">
        <v>1</v>
      </c>
      <c r="P1356" t="s">
        <v>4031</v>
      </c>
      <c r="Q1356" t="s">
        <v>47</v>
      </c>
      <c r="S1356">
        <v>0.55549734830856323</v>
      </c>
      <c r="T1356">
        <v>5.4378997447201982E-6</v>
      </c>
      <c r="U1356">
        <v>8.0426182830706239E-4</v>
      </c>
      <c r="V1356">
        <v>5.9010268887504935E-4</v>
      </c>
      <c r="W1356">
        <v>0.49541923403739929</v>
      </c>
      <c r="X1356">
        <v>1.100706722354516E-4</v>
      </c>
      <c r="Y1356">
        <v>0</v>
      </c>
      <c r="Z1356">
        <v>7.8E-2</v>
      </c>
      <c r="AA1356">
        <v>6.3E-2</v>
      </c>
      <c r="AB1356">
        <v>0.86</v>
      </c>
      <c r="AC1356">
        <v>-9.3600000000000003E-2</v>
      </c>
      <c r="AD1356" t="s">
        <v>48</v>
      </c>
      <c r="AE1356" t="s">
        <v>48</v>
      </c>
      <c r="AF1356" t="s">
        <v>48</v>
      </c>
    </row>
    <row r="1357" spans="1:40" hidden="1" outlineLevel="1" x14ac:dyDescent="0.2">
      <c r="A1357" t="s">
        <v>4032</v>
      </c>
      <c r="B1357" t="s">
        <v>4033</v>
      </c>
      <c r="C1357" t="s">
        <v>1329</v>
      </c>
      <c r="J1357" t="s">
        <v>4034</v>
      </c>
      <c r="K1357" t="s">
        <v>4019</v>
      </c>
      <c r="L1357" t="s">
        <v>1263</v>
      </c>
      <c r="M1357">
        <v>1</v>
      </c>
      <c r="P1357" t="s">
        <v>4035</v>
      </c>
      <c r="Q1357" t="s">
        <v>47</v>
      </c>
      <c r="S1357">
        <v>4.6496227383613593E-2</v>
      </c>
      <c r="T1357">
        <v>1.7892289179144431E-5</v>
      </c>
      <c r="U1357">
        <v>5.3802981972694397E-2</v>
      </c>
      <c r="V1357">
        <v>4.1543060797266662E-4</v>
      </c>
      <c r="W1357">
        <v>7.0279990322887897E-3</v>
      </c>
      <c r="X1357">
        <v>6.6093227360397577E-4</v>
      </c>
      <c r="Y1357">
        <v>0.3</v>
      </c>
      <c r="Z1357">
        <v>3.5999999999999997E-2</v>
      </c>
      <c r="AA1357">
        <v>0.184</v>
      </c>
      <c r="AB1357">
        <v>0.78100000000000003</v>
      </c>
      <c r="AC1357">
        <v>-0.82820000000000005</v>
      </c>
      <c r="AD1357" t="s">
        <v>48</v>
      </c>
      <c r="AE1357" t="s">
        <v>48</v>
      </c>
      <c r="AF1357" t="s">
        <v>48</v>
      </c>
    </row>
    <row r="1358" spans="1:40" hidden="1" outlineLevel="1" x14ac:dyDescent="0.2">
      <c r="A1358" t="s">
        <v>4036</v>
      </c>
      <c r="B1358" t="s">
        <v>4037</v>
      </c>
      <c r="C1358" t="s">
        <v>4020</v>
      </c>
      <c r="J1358" t="s">
        <v>4038</v>
      </c>
      <c r="K1358" t="s">
        <v>4032</v>
      </c>
      <c r="L1358" t="s">
        <v>1263</v>
      </c>
      <c r="M1358">
        <v>1</v>
      </c>
      <c r="P1358" t="s">
        <v>4039</v>
      </c>
      <c r="Q1358" t="s">
        <v>47</v>
      </c>
      <c r="S1358">
        <v>4.7453981824219232E-4</v>
      </c>
      <c r="T1358">
        <v>1.8240386907564239E-6</v>
      </c>
      <c r="U1358">
        <v>1.9682067431858741E-5</v>
      </c>
      <c r="V1358">
        <v>5.1224422350060188E-5</v>
      </c>
      <c r="W1358">
        <v>2.3013605095911771E-4</v>
      </c>
      <c r="X1358">
        <v>3.6554032703861587E-5</v>
      </c>
      <c r="Y1358">
        <v>0.2857142857142857</v>
      </c>
      <c r="Z1358">
        <v>0</v>
      </c>
      <c r="AA1358">
        <v>0</v>
      </c>
      <c r="AB1358">
        <v>1</v>
      </c>
      <c r="AC1358">
        <v>0</v>
      </c>
      <c r="AD1358" t="s">
        <v>48</v>
      </c>
      <c r="AE1358" t="s">
        <v>48</v>
      </c>
      <c r="AF1358" t="s">
        <v>48</v>
      </c>
    </row>
    <row r="1359" spans="1:40" hidden="1" outlineLevel="1" x14ac:dyDescent="0.2"/>
    <row r="1360" spans="1:40" hidden="1" outlineLevel="1" x14ac:dyDescent="0.2"/>
    <row r="1361" spans="15:34" hidden="1" outlineLevel="1" x14ac:dyDescent="0.2"/>
    <row r="1362" spans="15:34" collapsed="1" x14ac:dyDescent="0.2">
      <c r="O1362" s="1"/>
      <c r="P1362" s="1"/>
      <c r="AH1362">
        <f t="shared" ref="AH1362" si="130">SUM(AI1362:AJ1362)</f>
        <v>0</v>
      </c>
    </row>
    <row r="1363" spans="15:34" hidden="1" outlineLevel="1" x14ac:dyDescent="0.2"/>
    <row r="1364" spans="15:34" hidden="1" outlineLevel="1" x14ac:dyDescent="0.2"/>
    <row r="1365" spans="15:34" hidden="1" outlineLevel="1" x14ac:dyDescent="0.2"/>
    <row r="1366" spans="15:34" hidden="1" outlineLevel="1" x14ac:dyDescent="0.2"/>
    <row r="1367" spans="15:34" hidden="1" outlineLevel="1" x14ac:dyDescent="0.2"/>
    <row r="1368" spans="15:34" hidden="1" outlineLevel="1" x14ac:dyDescent="0.2"/>
    <row r="1369" spans="15:34" hidden="1" outlineLevel="1" x14ac:dyDescent="0.2"/>
    <row r="1370" spans="15:34" hidden="1" outlineLevel="1" x14ac:dyDescent="0.2"/>
    <row r="1371" spans="15:34" hidden="1" outlineLevel="1" x14ac:dyDescent="0.2">
      <c r="P1371" s="1"/>
      <c r="Q1371" s="1"/>
    </row>
    <row r="1372" spans="15:34" hidden="1" outlineLevel="1" x14ac:dyDescent="0.2"/>
    <row r="1373" spans="15:34" hidden="1" outlineLevel="1" x14ac:dyDescent="0.2"/>
    <row r="1374" spans="15:34" hidden="1" outlineLevel="1" x14ac:dyDescent="0.2"/>
    <row r="1375" spans="15:34" hidden="1" outlineLevel="1" x14ac:dyDescent="0.2"/>
    <row r="1376" spans="15:34" hidden="1" outlineLevel="1" x14ac:dyDescent="0.2"/>
    <row r="1377" spans="1:40" collapsed="1" x14ac:dyDescent="0.2">
      <c r="A1377" t="s">
        <v>597</v>
      </c>
      <c r="B1377" t="s">
        <v>598</v>
      </c>
      <c r="C1377" t="s">
        <v>599</v>
      </c>
      <c r="D1377" t="s">
        <v>600</v>
      </c>
      <c r="E1377" t="s">
        <v>60</v>
      </c>
      <c r="F1377" t="s">
        <v>42</v>
      </c>
      <c r="G1377">
        <v>20</v>
      </c>
      <c r="H1377" t="s">
        <v>42</v>
      </c>
      <c r="I1377">
        <v>21</v>
      </c>
      <c r="J1377" t="s">
        <v>601</v>
      </c>
      <c r="L1377" t="s">
        <v>45</v>
      </c>
      <c r="M1377">
        <v>1</v>
      </c>
      <c r="N1377">
        <v>1</v>
      </c>
      <c r="O1377" s="1" t="s">
        <v>602</v>
      </c>
      <c r="P1377" s="1" t="s">
        <v>602</v>
      </c>
      <c r="Q1377" t="s">
        <v>47</v>
      </c>
      <c r="R1377" t="s">
        <v>47</v>
      </c>
      <c r="S1377">
        <v>5.4107344476506114E-4</v>
      </c>
      <c r="T1377">
        <v>4.4786434045818169E-6</v>
      </c>
      <c r="U1377">
        <v>6.7732456955127418E-5</v>
      </c>
      <c r="V1377">
        <v>3.8983271224424243E-5</v>
      </c>
      <c r="W1377">
        <v>1.9796832930296659E-4</v>
      </c>
      <c r="X1377">
        <v>4.8754318413557478E-5</v>
      </c>
      <c r="Y1377">
        <v>0.20814814814814819</v>
      </c>
      <c r="Z1377">
        <v>0.223</v>
      </c>
      <c r="AA1377">
        <v>0.05</v>
      </c>
      <c r="AB1377">
        <v>0.72699999999999998</v>
      </c>
      <c r="AC1377">
        <v>0.99639999999999995</v>
      </c>
      <c r="AD1377" t="s">
        <v>48</v>
      </c>
      <c r="AE1377" t="s">
        <v>48</v>
      </c>
      <c r="AF1377" t="s">
        <v>48</v>
      </c>
      <c r="AH1377">
        <f t="shared" ref="AH1377" si="131">SUM(AI1377:AJ1377)</f>
        <v>1</v>
      </c>
      <c r="AI1377">
        <f>COUNTIF(L1377:L1391, "Comment")</f>
        <v>1</v>
      </c>
      <c r="AJ1377">
        <f>COUNTIF(L1377:L1391, "Reply")</f>
        <v>0</v>
      </c>
      <c r="AK1377">
        <f>COUNTIF(C1378:C1391, C1377)</f>
        <v>0</v>
      </c>
      <c r="AM1377">
        <f>AVERAGE(S1377:S1391)</f>
        <v>1.2118196173105391E-3</v>
      </c>
      <c r="AN1377">
        <f>AVERAGE(Y1377:Y1391)</f>
        <v>0.26259680134680141</v>
      </c>
    </row>
    <row r="1378" spans="1:40" hidden="1" outlineLevel="1" x14ac:dyDescent="0.2">
      <c r="A1378" t="s">
        <v>4143</v>
      </c>
      <c r="B1378" t="s">
        <v>4144</v>
      </c>
      <c r="C1378" t="s">
        <v>1965</v>
      </c>
      <c r="J1378" t="s">
        <v>4145</v>
      </c>
      <c r="K1378" t="s">
        <v>597</v>
      </c>
      <c r="L1378" t="s">
        <v>1233</v>
      </c>
      <c r="M1378">
        <v>1</v>
      </c>
      <c r="P1378" t="s">
        <v>4146</v>
      </c>
      <c r="Q1378" t="s">
        <v>47</v>
      </c>
      <c r="S1378">
        <v>1.8825657898560171E-3</v>
      </c>
      <c r="T1378">
        <v>9.1709225671365857E-5</v>
      </c>
      <c r="U1378">
        <v>1.8209936388302589E-4</v>
      </c>
      <c r="V1378">
        <v>1.10728305298835E-3</v>
      </c>
      <c r="W1378">
        <v>4.7565408749505877E-4</v>
      </c>
      <c r="X1378">
        <v>1.592873741174117E-4</v>
      </c>
      <c r="Y1378">
        <v>0.31704545454545457</v>
      </c>
      <c r="Z1378">
        <v>0.13700000000000001</v>
      </c>
      <c r="AA1378">
        <v>0.04</v>
      </c>
      <c r="AB1378">
        <v>0.82299999999999995</v>
      </c>
      <c r="AC1378">
        <v>0.91249999999999998</v>
      </c>
      <c r="AD1378" t="s">
        <v>48</v>
      </c>
      <c r="AE1378" t="s">
        <v>48</v>
      </c>
      <c r="AF1378" t="s">
        <v>48</v>
      </c>
    </row>
    <row r="1379" spans="1:40" hidden="1" outlineLevel="1" x14ac:dyDescent="0.2"/>
    <row r="1380" spans="1:40" hidden="1" outlineLevel="1" x14ac:dyDescent="0.2"/>
    <row r="1381" spans="1:40" hidden="1" outlineLevel="1" x14ac:dyDescent="0.2"/>
    <row r="1382" spans="1:40" hidden="1" outlineLevel="1" x14ac:dyDescent="0.2"/>
    <row r="1383" spans="1:40" hidden="1" outlineLevel="1" x14ac:dyDescent="0.2"/>
    <row r="1384" spans="1:40" hidden="1" outlineLevel="1" x14ac:dyDescent="0.2"/>
    <row r="1385" spans="1:40" hidden="1" outlineLevel="1" x14ac:dyDescent="0.2"/>
    <row r="1386" spans="1:40" hidden="1" outlineLevel="1" x14ac:dyDescent="0.2"/>
    <row r="1387" spans="1:40" hidden="1" outlineLevel="1" x14ac:dyDescent="0.2"/>
    <row r="1388" spans="1:40" hidden="1" outlineLevel="1" x14ac:dyDescent="0.2"/>
    <row r="1389" spans="1:40" hidden="1" outlineLevel="1" x14ac:dyDescent="0.2"/>
    <row r="1390" spans="1:40" hidden="1" outlineLevel="1" x14ac:dyDescent="0.2"/>
    <row r="1391" spans="1:40" hidden="1" outlineLevel="1" x14ac:dyDescent="0.2"/>
    <row r="1392" spans="1:40" collapsed="1" x14ac:dyDescent="0.2">
      <c r="A1392" t="s">
        <v>603</v>
      </c>
      <c r="B1392" t="s">
        <v>604</v>
      </c>
      <c r="C1392" t="s">
        <v>605</v>
      </c>
      <c r="D1392" t="s">
        <v>606</v>
      </c>
      <c r="E1392" t="s">
        <v>246</v>
      </c>
      <c r="F1392" t="s">
        <v>42</v>
      </c>
      <c r="G1392">
        <v>34</v>
      </c>
      <c r="H1392" t="s">
        <v>43</v>
      </c>
      <c r="I1392">
        <v>36</v>
      </c>
      <c r="J1392" t="s">
        <v>607</v>
      </c>
      <c r="L1392" t="s">
        <v>45</v>
      </c>
      <c r="M1392">
        <v>1</v>
      </c>
      <c r="N1392">
        <v>1</v>
      </c>
      <c r="O1392" s="1" t="s">
        <v>608</v>
      </c>
      <c r="P1392" s="1" t="s">
        <v>608</v>
      </c>
      <c r="Q1392" t="s">
        <v>47</v>
      </c>
      <c r="R1392" t="s">
        <v>47</v>
      </c>
      <c r="S1392">
        <v>4.6506937360391021E-4</v>
      </c>
      <c r="T1392">
        <v>9.141618647845462E-6</v>
      </c>
      <c r="U1392">
        <v>4.6659668441861868E-5</v>
      </c>
      <c r="V1392">
        <v>5.478227831190452E-5</v>
      </c>
      <c r="W1392">
        <v>1.7594511155039069E-4</v>
      </c>
      <c r="X1392">
        <v>6.0765512898797169E-5</v>
      </c>
      <c r="Y1392">
        <v>8.5677471435668187E-2</v>
      </c>
      <c r="Z1392">
        <v>6.7000000000000004E-2</v>
      </c>
      <c r="AA1392">
        <v>0.107</v>
      </c>
      <c r="AB1392">
        <v>0.82599999999999996</v>
      </c>
      <c r="AC1392">
        <v>-0.97799999999999998</v>
      </c>
      <c r="AD1392" t="s">
        <v>48</v>
      </c>
      <c r="AE1392" t="s">
        <v>48</v>
      </c>
      <c r="AF1392" t="s">
        <v>48</v>
      </c>
      <c r="AH1392">
        <f t="shared" ref="AH1392" si="132">SUM(AI1392:AJ1392)</f>
        <v>1</v>
      </c>
      <c r="AI1392">
        <f>COUNTIF(L1392:L1406, "Comment")</f>
        <v>1</v>
      </c>
      <c r="AJ1392">
        <f>COUNTIF(L1392:L1406, "Reply")</f>
        <v>0</v>
      </c>
      <c r="AK1392">
        <f>COUNTIF(C1393:C1406, C1392)</f>
        <v>0</v>
      </c>
      <c r="AM1392">
        <f>AVERAGE(S1392:S1406)</f>
        <v>3.770500625250861E-4</v>
      </c>
      <c r="AN1392">
        <f>AVERAGE(Y1392:Y1406)</f>
        <v>0.10574457987367825</v>
      </c>
    </row>
    <row r="1393" spans="1:40" hidden="1" outlineLevel="1" x14ac:dyDescent="0.2">
      <c r="A1393" t="s">
        <v>4147</v>
      </c>
      <c r="B1393" t="s">
        <v>4148</v>
      </c>
      <c r="C1393" t="s">
        <v>1257</v>
      </c>
      <c r="J1393" t="s">
        <v>4149</v>
      </c>
      <c r="K1393" t="s">
        <v>603</v>
      </c>
      <c r="L1393" t="s">
        <v>1233</v>
      </c>
      <c r="M1393">
        <v>1</v>
      </c>
      <c r="P1393" s="1" t="s">
        <v>4150</v>
      </c>
      <c r="Q1393" s="1" t="s">
        <v>47</v>
      </c>
      <c r="S1393">
        <v>2.89030751446262E-4</v>
      </c>
      <c r="T1393">
        <v>4.1125094867311418E-6</v>
      </c>
      <c r="U1393">
        <v>2.210055390605703E-5</v>
      </c>
      <c r="V1393">
        <v>5.3403971833176911E-5</v>
      </c>
      <c r="W1393">
        <v>1.1065832950407641E-4</v>
      </c>
      <c r="X1393">
        <v>2.836088060576003E-5</v>
      </c>
      <c r="Y1393">
        <v>0.12581168831168829</v>
      </c>
      <c r="Z1393">
        <v>0.15</v>
      </c>
      <c r="AA1393">
        <v>5.0999999999999997E-2</v>
      </c>
      <c r="AB1393">
        <v>0.79900000000000004</v>
      </c>
      <c r="AC1393">
        <v>0.9405</v>
      </c>
      <c r="AD1393" t="s">
        <v>48</v>
      </c>
      <c r="AE1393" t="s">
        <v>48</v>
      </c>
      <c r="AF1393" t="s">
        <v>48</v>
      </c>
    </row>
    <row r="1394" spans="1:40" hidden="1" outlineLevel="1" x14ac:dyDescent="0.2"/>
    <row r="1395" spans="1:40" hidden="1" outlineLevel="1" x14ac:dyDescent="0.2"/>
    <row r="1396" spans="1:40" hidden="1" outlineLevel="1" x14ac:dyDescent="0.2"/>
    <row r="1397" spans="1:40" hidden="1" outlineLevel="1" x14ac:dyDescent="0.2"/>
    <row r="1398" spans="1:40" hidden="1" outlineLevel="1" x14ac:dyDescent="0.2"/>
    <row r="1399" spans="1:40" hidden="1" outlineLevel="1" x14ac:dyDescent="0.2"/>
    <row r="1400" spans="1:40" hidden="1" outlineLevel="1" x14ac:dyDescent="0.2"/>
    <row r="1401" spans="1:40" hidden="1" outlineLevel="1" x14ac:dyDescent="0.2"/>
    <row r="1402" spans="1:40" hidden="1" outlineLevel="1" x14ac:dyDescent="0.2"/>
    <row r="1403" spans="1:40" hidden="1" outlineLevel="1" x14ac:dyDescent="0.2"/>
    <row r="1404" spans="1:40" hidden="1" outlineLevel="1" x14ac:dyDescent="0.2"/>
    <row r="1405" spans="1:40" hidden="1" outlineLevel="1" x14ac:dyDescent="0.2"/>
    <row r="1406" spans="1:40" hidden="1" outlineLevel="1" x14ac:dyDescent="0.2"/>
    <row r="1407" spans="1:40" collapsed="1" x14ac:dyDescent="0.2">
      <c r="A1407" t="s">
        <v>609</v>
      </c>
      <c r="B1407" t="s">
        <v>610</v>
      </c>
      <c r="C1407" t="s">
        <v>611</v>
      </c>
      <c r="D1407" t="s">
        <v>612</v>
      </c>
      <c r="E1407" t="s">
        <v>60</v>
      </c>
      <c r="F1407" t="s">
        <v>43</v>
      </c>
      <c r="G1407">
        <v>18</v>
      </c>
      <c r="H1407" t="s">
        <v>42</v>
      </c>
      <c r="I1407">
        <v>18</v>
      </c>
      <c r="J1407" t="s">
        <v>613</v>
      </c>
      <c r="L1407" t="s">
        <v>45</v>
      </c>
      <c r="M1407">
        <v>1</v>
      </c>
      <c r="N1407">
        <v>0.67</v>
      </c>
      <c r="O1407" s="1" t="s">
        <v>614</v>
      </c>
      <c r="P1407" s="1" t="s">
        <v>614</v>
      </c>
      <c r="Q1407" t="s">
        <v>47</v>
      </c>
      <c r="R1407" t="s">
        <v>47</v>
      </c>
      <c r="S1407">
        <v>7.1272603236138821E-3</v>
      </c>
      <c r="T1407">
        <v>1.4015137276146561E-4</v>
      </c>
      <c r="U1407">
        <v>2.2668839665129781E-4</v>
      </c>
      <c r="V1407">
        <v>4.6282922849059096E-3</v>
      </c>
      <c r="W1407">
        <v>1.0194790083915E-3</v>
      </c>
      <c r="X1407">
        <v>5.762142245657742E-4</v>
      </c>
      <c r="Y1407">
        <v>8.227813852813852E-2</v>
      </c>
      <c r="Z1407">
        <v>0.23499999999999999</v>
      </c>
      <c r="AA1407">
        <v>4.5999999999999999E-2</v>
      </c>
      <c r="AB1407">
        <v>0.71899999999999997</v>
      </c>
      <c r="AC1407">
        <v>0.99419999999999997</v>
      </c>
      <c r="AD1407" t="s">
        <v>48</v>
      </c>
      <c r="AE1407" t="s">
        <v>48</v>
      </c>
      <c r="AF1407" t="s">
        <v>48</v>
      </c>
      <c r="AH1407">
        <f t="shared" ref="AH1407" si="133">SUM(AI1407:AJ1407)</f>
        <v>0</v>
      </c>
      <c r="AI1407">
        <f>COUNTIF(L1407:L1421, "Comment")</f>
        <v>0</v>
      </c>
      <c r="AJ1407">
        <f>COUNTIF(L1407:L1421, "Reply")</f>
        <v>0</v>
      </c>
      <c r="AK1407">
        <f>COUNTIF(C1408:C1421, C1407)</f>
        <v>0</v>
      </c>
      <c r="AM1407">
        <f>AVERAGE(S1407:S1421)</f>
        <v>7.1272603236138821E-3</v>
      </c>
      <c r="AN1407">
        <f>AVERAGE(Y1407:Y1421)</f>
        <v>8.227813852813852E-2</v>
      </c>
    </row>
    <row r="1408" spans="1:40" hidden="1" outlineLevel="1" x14ac:dyDescent="0.2">
      <c r="P1408" s="1"/>
      <c r="Q1408" s="1"/>
    </row>
    <row r="1409" spans="1:40" hidden="1" outlineLevel="1" x14ac:dyDescent="0.2">
      <c r="P1409" s="1"/>
      <c r="Q1409" s="1"/>
    </row>
    <row r="1410" spans="1:40" hidden="1" outlineLevel="1" x14ac:dyDescent="0.2"/>
    <row r="1411" spans="1:40" hidden="1" outlineLevel="1" x14ac:dyDescent="0.2"/>
    <row r="1412" spans="1:40" hidden="1" outlineLevel="1" x14ac:dyDescent="0.2"/>
    <row r="1413" spans="1:40" hidden="1" outlineLevel="1" x14ac:dyDescent="0.2"/>
    <row r="1414" spans="1:40" hidden="1" outlineLevel="1" x14ac:dyDescent="0.2"/>
    <row r="1415" spans="1:40" hidden="1" outlineLevel="1" x14ac:dyDescent="0.2"/>
    <row r="1416" spans="1:40" hidden="1" outlineLevel="1" x14ac:dyDescent="0.2"/>
    <row r="1417" spans="1:40" hidden="1" outlineLevel="1" x14ac:dyDescent="0.2"/>
    <row r="1418" spans="1:40" hidden="1" outlineLevel="1" x14ac:dyDescent="0.2"/>
    <row r="1419" spans="1:40" hidden="1" outlineLevel="1" x14ac:dyDescent="0.2"/>
    <row r="1420" spans="1:40" hidden="1" outlineLevel="1" x14ac:dyDescent="0.2"/>
    <row r="1421" spans="1:40" hidden="1" outlineLevel="1" x14ac:dyDescent="0.2"/>
    <row r="1422" spans="1:40" collapsed="1" x14ac:dyDescent="0.2">
      <c r="A1422" t="s">
        <v>615</v>
      </c>
      <c r="B1422" t="s">
        <v>616</v>
      </c>
      <c r="C1422" t="s">
        <v>617</v>
      </c>
      <c r="D1422" t="s">
        <v>618</v>
      </c>
      <c r="E1422" t="s">
        <v>67</v>
      </c>
      <c r="F1422" t="s">
        <v>43</v>
      </c>
      <c r="G1422">
        <v>18</v>
      </c>
      <c r="H1422" t="s">
        <v>42</v>
      </c>
      <c r="I1422">
        <v>18</v>
      </c>
      <c r="J1422" t="s">
        <v>619</v>
      </c>
      <c r="L1422" t="s">
        <v>45</v>
      </c>
      <c r="M1422">
        <v>0</v>
      </c>
      <c r="N1422">
        <v>0.5</v>
      </c>
      <c r="O1422" s="1" t="s">
        <v>620</v>
      </c>
      <c r="P1422" s="1" t="s">
        <v>620</v>
      </c>
      <c r="Q1422" t="s">
        <v>47</v>
      </c>
      <c r="R1422" t="s">
        <v>47</v>
      </c>
      <c r="S1422">
        <v>0.76869684457778931</v>
      </c>
      <c r="T1422">
        <v>8.0246631114277989E-5</v>
      </c>
      <c r="U1422">
        <v>0.18127493560314181</v>
      </c>
      <c r="V1422">
        <v>6.4656338654458523E-3</v>
      </c>
      <c r="W1422">
        <v>0.65447759628295898</v>
      </c>
      <c r="X1422">
        <v>8.6952024139463902E-4</v>
      </c>
      <c r="Y1422">
        <v>0.18575148809523809</v>
      </c>
      <c r="Z1422">
        <v>0.104</v>
      </c>
      <c r="AA1422">
        <v>0.10199999999999999</v>
      </c>
      <c r="AB1422">
        <v>0.79400000000000004</v>
      </c>
      <c r="AC1422">
        <v>0.74280000000000002</v>
      </c>
      <c r="AD1422" t="s">
        <v>48</v>
      </c>
      <c r="AE1422" t="s">
        <v>48</v>
      </c>
      <c r="AF1422" t="s">
        <v>48</v>
      </c>
      <c r="AH1422">
        <f t="shared" ref="AH1422" si="134">SUM(AI1422:AJ1422)</f>
        <v>1</v>
      </c>
      <c r="AI1422">
        <f>COUNTIF(L1422:L1436, "Comment")</f>
        <v>1</v>
      </c>
      <c r="AJ1422">
        <f>COUNTIF(L1422:L1436, "Reply")</f>
        <v>0</v>
      </c>
      <c r="AK1422">
        <f>COUNTIF(C1423:C1436, C1422)</f>
        <v>0</v>
      </c>
      <c r="AM1422">
        <f>AVERAGE(S1422:S1436)</f>
        <v>0.86528024077415466</v>
      </c>
      <c r="AN1422">
        <f>AVERAGE(Y1422:Y1436)</f>
        <v>0.10745907738095238</v>
      </c>
    </row>
    <row r="1423" spans="1:40" hidden="1" outlineLevel="1" x14ac:dyDescent="0.2">
      <c r="A1423" t="s">
        <v>4151</v>
      </c>
      <c r="B1423" t="s">
        <v>4152</v>
      </c>
      <c r="C1423" t="s">
        <v>4153</v>
      </c>
      <c r="J1423" t="s">
        <v>4154</v>
      </c>
      <c r="K1423" t="s">
        <v>615</v>
      </c>
      <c r="L1423" t="s">
        <v>1233</v>
      </c>
      <c r="M1423">
        <v>2</v>
      </c>
      <c r="P1423" t="s">
        <v>4155</v>
      </c>
      <c r="Q1423" t="s">
        <v>47</v>
      </c>
      <c r="S1423">
        <v>0.96186363697052002</v>
      </c>
      <c r="T1423">
        <v>2.2837534197606149E-4</v>
      </c>
      <c r="U1423">
        <v>0.79720306396484375</v>
      </c>
      <c r="V1423">
        <v>8.2273390144109726E-3</v>
      </c>
      <c r="W1423">
        <v>0.70552933216094971</v>
      </c>
      <c r="X1423">
        <v>2.375776413828135E-3</v>
      </c>
      <c r="Y1423">
        <v>2.9166666666666671E-2</v>
      </c>
      <c r="Z1423">
        <v>0.19600000000000001</v>
      </c>
      <c r="AA1423">
        <v>9.8000000000000004E-2</v>
      </c>
      <c r="AB1423">
        <v>0.70699999999999996</v>
      </c>
      <c r="AC1423">
        <v>0.38179999999999997</v>
      </c>
      <c r="AD1423" t="s">
        <v>48</v>
      </c>
      <c r="AE1423" t="s">
        <v>48</v>
      </c>
      <c r="AF1423" t="s">
        <v>48</v>
      </c>
    </row>
    <row r="1424" spans="1:40" hidden="1" outlineLevel="1" x14ac:dyDescent="0.2"/>
    <row r="1425" spans="1:40" hidden="1" outlineLevel="1" x14ac:dyDescent="0.2">
      <c r="P1425" s="1"/>
      <c r="Q1425" s="1"/>
    </row>
    <row r="1426" spans="1:40" hidden="1" outlineLevel="1" x14ac:dyDescent="0.2"/>
    <row r="1427" spans="1:40" hidden="1" outlineLevel="1" x14ac:dyDescent="0.2"/>
    <row r="1428" spans="1:40" hidden="1" outlineLevel="1" x14ac:dyDescent="0.2"/>
    <row r="1429" spans="1:40" hidden="1" outlineLevel="1" x14ac:dyDescent="0.2"/>
    <row r="1430" spans="1:40" hidden="1" outlineLevel="1" x14ac:dyDescent="0.2"/>
    <row r="1431" spans="1:40" hidden="1" outlineLevel="1" x14ac:dyDescent="0.2"/>
    <row r="1432" spans="1:40" hidden="1" outlineLevel="1" x14ac:dyDescent="0.2"/>
    <row r="1433" spans="1:40" hidden="1" outlineLevel="1" x14ac:dyDescent="0.2"/>
    <row r="1434" spans="1:40" hidden="1" outlineLevel="1" x14ac:dyDescent="0.2"/>
    <row r="1435" spans="1:40" hidden="1" outlineLevel="1" x14ac:dyDescent="0.2"/>
    <row r="1436" spans="1:40" hidden="1" outlineLevel="1" x14ac:dyDescent="0.2"/>
    <row r="1437" spans="1:40" collapsed="1" x14ac:dyDescent="0.2">
      <c r="A1437" t="s">
        <v>621</v>
      </c>
      <c r="B1437" t="s">
        <v>622</v>
      </c>
      <c r="C1437" t="s">
        <v>623</v>
      </c>
      <c r="D1437" t="s">
        <v>624</v>
      </c>
      <c r="E1437" t="s">
        <v>60</v>
      </c>
      <c r="F1437" t="s">
        <v>42</v>
      </c>
      <c r="G1437">
        <v>28</v>
      </c>
      <c r="H1437" t="s">
        <v>43</v>
      </c>
      <c r="I1437">
        <v>32</v>
      </c>
      <c r="J1437" t="s">
        <v>625</v>
      </c>
      <c r="L1437" t="s">
        <v>45</v>
      </c>
      <c r="M1437">
        <v>1</v>
      </c>
      <c r="N1437">
        <v>1</v>
      </c>
      <c r="O1437" s="1" t="s">
        <v>626</v>
      </c>
      <c r="P1437" s="1" t="s">
        <v>626</v>
      </c>
      <c r="Q1437" t="s">
        <v>47</v>
      </c>
      <c r="R1437" t="s">
        <v>47</v>
      </c>
      <c r="S1437">
        <v>2.519980072975159E-2</v>
      </c>
      <c r="T1437">
        <v>2.4992315957206301E-5</v>
      </c>
      <c r="U1437">
        <v>4.0046416223049157E-2</v>
      </c>
      <c r="V1437">
        <v>2.6997315580956638E-4</v>
      </c>
      <c r="W1437">
        <v>3.7798529956489801E-3</v>
      </c>
      <c r="X1437">
        <v>2.8532961732707918E-4</v>
      </c>
      <c r="Y1437">
        <v>0.14942327409432671</v>
      </c>
      <c r="Z1437">
        <v>0.111</v>
      </c>
      <c r="AA1437">
        <v>4.2000000000000003E-2</v>
      </c>
      <c r="AB1437">
        <v>0.84699999999999998</v>
      </c>
      <c r="AC1437">
        <v>0.98880000000000001</v>
      </c>
      <c r="AD1437" t="s">
        <v>48</v>
      </c>
      <c r="AE1437" t="s">
        <v>48</v>
      </c>
      <c r="AF1437" t="s">
        <v>48</v>
      </c>
      <c r="AH1437">
        <f t="shared" ref="AH1437" si="135">SUM(AI1437:AJ1437)</f>
        <v>12</v>
      </c>
      <c r="AI1437">
        <f>COUNTIF(L1437:L1451, "Comment")</f>
        <v>4</v>
      </c>
      <c r="AJ1437">
        <f>COUNTIF(L1437:L1451, "Reply")</f>
        <v>8</v>
      </c>
      <c r="AK1437">
        <f>COUNTIF(C1438:C1451, C1437)</f>
        <v>5</v>
      </c>
      <c r="AM1437">
        <f>AVERAGE(S1437:S1451)</f>
        <v>3.7500678758638417E-3</v>
      </c>
      <c r="AN1437">
        <f>AVERAGE(Y1437:Y1451)</f>
        <v>0.12003058466874254</v>
      </c>
    </row>
    <row r="1438" spans="1:40" hidden="1" outlineLevel="1" x14ac:dyDescent="0.2">
      <c r="A1438" t="s">
        <v>4156</v>
      </c>
      <c r="B1438" t="s">
        <v>4157</v>
      </c>
      <c r="C1438" t="s">
        <v>4158</v>
      </c>
      <c r="J1438" t="s">
        <v>4159</v>
      </c>
      <c r="K1438" t="s">
        <v>621</v>
      </c>
      <c r="L1438" t="s">
        <v>1233</v>
      </c>
      <c r="M1438">
        <v>0</v>
      </c>
      <c r="P1438" t="s">
        <v>4160</v>
      </c>
      <c r="Q1438" t="s">
        <v>47</v>
      </c>
      <c r="S1438">
        <v>1.169267925433815E-3</v>
      </c>
      <c r="T1438">
        <v>4.918839294987265E-6</v>
      </c>
      <c r="U1438">
        <v>5.996764957671985E-5</v>
      </c>
      <c r="V1438">
        <v>6.0745001974282793E-5</v>
      </c>
      <c r="W1438">
        <v>4.4827329111285508E-4</v>
      </c>
      <c r="X1438">
        <v>1.2735584459733221E-4</v>
      </c>
      <c r="Y1438">
        <v>-3.4090909090909588E-3</v>
      </c>
      <c r="Z1438">
        <v>0.26900000000000002</v>
      </c>
      <c r="AA1438">
        <v>0</v>
      </c>
      <c r="AB1438">
        <v>0.73099999999999998</v>
      </c>
      <c r="AC1438">
        <v>0.82010000000000005</v>
      </c>
      <c r="AD1438" t="s">
        <v>48</v>
      </c>
      <c r="AE1438" t="s">
        <v>48</v>
      </c>
      <c r="AF1438" t="s">
        <v>48</v>
      </c>
    </row>
    <row r="1439" spans="1:40" hidden="1" outlineLevel="1" x14ac:dyDescent="0.2">
      <c r="A1439" t="s">
        <v>4161</v>
      </c>
      <c r="B1439" t="s">
        <v>4162</v>
      </c>
      <c r="C1439" t="s">
        <v>4163</v>
      </c>
      <c r="J1439" t="s">
        <v>4164</v>
      </c>
      <c r="K1439" t="s">
        <v>621</v>
      </c>
      <c r="L1439" t="s">
        <v>1233</v>
      </c>
      <c r="M1439">
        <v>1</v>
      </c>
      <c r="P1439" t="s">
        <v>4165</v>
      </c>
      <c r="Q1439" t="s">
        <v>47</v>
      </c>
      <c r="S1439">
        <v>7.4310386553406724E-3</v>
      </c>
      <c r="T1439">
        <v>4.7820285544730723E-6</v>
      </c>
      <c r="U1439">
        <v>5.9319430874893442E-5</v>
      </c>
      <c r="V1439">
        <v>3.2263636239804327E-4</v>
      </c>
      <c r="W1439">
        <v>1.217371434904635E-3</v>
      </c>
      <c r="X1439">
        <v>1.7501001711934801E-3</v>
      </c>
      <c r="Y1439">
        <v>-0.1125</v>
      </c>
      <c r="Z1439">
        <v>0</v>
      </c>
      <c r="AA1439">
        <v>0.13700000000000001</v>
      </c>
      <c r="AB1439">
        <v>0.86299999999999999</v>
      </c>
      <c r="AC1439">
        <v>-0.2263</v>
      </c>
      <c r="AD1439" t="s">
        <v>48</v>
      </c>
      <c r="AE1439" t="s">
        <v>48</v>
      </c>
      <c r="AF1439" t="s">
        <v>48</v>
      </c>
    </row>
    <row r="1440" spans="1:40" hidden="1" outlineLevel="1" x14ac:dyDescent="0.2">
      <c r="A1440" t="s">
        <v>4166</v>
      </c>
      <c r="B1440" t="s">
        <v>4167</v>
      </c>
      <c r="C1440" t="s">
        <v>4168</v>
      </c>
      <c r="J1440" t="s">
        <v>4169</v>
      </c>
      <c r="K1440" t="s">
        <v>621</v>
      </c>
      <c r="L1440" t="s">
        <v>1233</v>
      </c>
      <c r="M1440">
        <v>1</v>
      </c>
      <c r="P1440" t="s">
        <v>4170</v>
      </c>
      <c r="Q1440" t="s">
        <v>47</v>
      </c>
      <c r="S1440">
        <v>4.0821586735546589E-3</v>
      </c>
      <c r="T1440">
        <v>7.3823230195557699E-6</v>
      </c>
      <c r="U1440">
        <v>1.7101409321185199E-4</v>
      </c>
      <c r="V1440">
        <v>9.5330520707648247E-5</v>
      </c>
      <c r="W1440">
        <v>1.5610787086188791E-3</v>
      </c>
      <c r="X1440">
        <v>3.7712993798777461E-4</v>
      </c>
      <c r="Y1440">
        <v>8.5132575757575754E-2</v>
      </c>
      <c r="Z1440">
        <v>0.14499999999999999</v>
      </c>
      <c r="AA1440">
        <v>9.0999999999999998E-2</v>
      </c>
      <c r="AB1440">
        <v>0.76300000000000001</v>
      </c>
      <c r="AC1440">
        <v>0.67569999999999997</v>
      </c>
      <c r="AD1440" t="s">
        <v>48</v>
      </c>
      <c r="AE1440" t="s">
        <v>48</v>
      </c>
      <c r="AF1440" t="s">
        <v>48</v>
      </c>
    </row>
    <row r="1441" spans="1:34" hidden="1" outlineLevel="1" x14ac:dyDescent="0.2">
      <c r="A1441" t="s">
        <v>4171</v>
      </c>
      <c r="B1441" t="s">
        <v>4172</v>
      </c>
      <c r="C1441" t="s">
        <v>4173</v>
      </c>
      <c r="J1441" t="s">
        <v>4174</v>
      </c>
      <c r="K1441" t="s">
        <v>621</v>
      </c>
      <c r="L1441" t="s">
        <v>1233</v>
      </c>
      <c r="M1441">
        <v>1</v>
      </c>
      <c r="P1441" s="1" t="s">
        <v>4175</v>
      </c>
      <c r="Q1441" s="1" t="s">
        <v>47</v>
      </c>
      <c r="S1441">
        <v>2.2494755685329442E-3</v>
      </c>
      <c r="T1441">
        <v>2.2389219793694788E-6</v>
      </c>
      <c r="U1441">
        <v>3.6683275538962328E-5</v>
      </c>
      <c r="V1441">
        <v>6.4929954532999545E-5</v>
      </c>
      <c r="W1441">
        <v>1.4055749634280801E-3</v>
      </c>
      <c r="X1441">
        <v>7.9602308687753975E-5</v>
      </c>
      <c r="Y1441">
        <v>-0.35</v>
      </c>
      <c r="Z1441">
        <v>0.113</v>
      </c>
      <c r="AA1441">
        <v>0</v>
      </c>
      <c r="AB1441">
        <v>0.88700000000000001</v>
      </c>
      <c r="AC1441">
        <v>0.51239999999999997</v>
      </c>
      <c r="AD1441" t="s">
        <v>48</v>
      </c>
      <c r="AE1441" t="s">
        <v>48</v>
      </c>
      <c r="AF1441" t="s">
        <v>48</v>
      </c>
    </row>
    <row r="1442" spans="1:34" hidden="1" outlineLevel="1" x14ac:dyDescent="0.2">
      <c r="A1442" t="s">
        <v>4176</v>
      </c>
      <c r="B1442" t="s">
        <v>4177</v>
      </c>
      <c r="C1442" t="s">
        <v>623</v>
      </c>
      <c r="J1442" t="s">
        <v>4178</v>
      </c>
      <c r="K1442" t="s">
        <v>4156</v>
      </c>
      <c r="L1442" t="s">
        <v>1263</v>
      </c>
      <c r="M1442">
        <v>1</v>
      </c>
      <c r="P1442" t="s">
        <v>4179</v>
      </c>
      <c r="Q1442" t="s">
        <v>47</v>
      </c>
      <c r="S1442">
        <v>1.3100903015583749E-3</v>
      </c>
      <c r="T1442">
        <v>1.283066831092583E-5</v>
      </c>
      <c r="U1442">
        <v>1.0851802653633059E-4</v>
      </c>
      <c r="V1442">
        <v>1.8905218166764831E-4</v>
      </c>
      <c r="W1442">
        <v>2.9289885424077511E-4</v>
      </c>
      <c r="X1442">
        <v>2.2284321312326941E-4</v>
      </c>
      <c r="Y1442">
        <v>1.6203703703703699E-2</v>
      </c>
      <c r="Z1442">
        <v>0.17799999999999999</v>
      </c>
      <c r="AA1442">
        <v>3.1E-2</v>
      </c>
      <c r="AB1442">
        <v>0.79</v>
      </c>
      <c r="AC1442">
        <v>0.93369999999999997</v>
      </c>
      <c r="AD1442" t="s">
        <v>48</v>
      </c>
      <c r="AE1442" t="s">
        <v>48</v>
      </c>
      <c r="AF1442" t="s">
        <v>48</v>
      </c>
    </row>
    <row r="1443" spans="1:34" hidden="1" outlineLevel="1" x14ac:dyDescent="0.2">
      <c r="A1443" t="s">
        <v>4180</v>
      </c>
      <c r="B1443" t="s">
        <v>4181</v>
      </c>
      <c r="C1443" t="s">
        <v>623</v>
      </c>
      <c r="J1443" t="s">
        <v>4182</v>
      </c>
      <c r="K1443" t="s">
        <v>4161</v>
      </c>
      <c r="L1443" t="s">
        <v>1263</v>
      </c>
      <c r="M1443">
        <v>1</v>
      </c>
      <c r="P1443" t="s">
        <v>4183</v>
      </c>
      <c r="Q1443" t="s">
        <v>47</v>
      </c>
      <c r="S1443">
        <v>2.6094514760188758E-4</v>
      </c>
      <c r="T1443">
        <v>2.6154505121667171E-6</v>
      </c>
      <c r="U1443">
        <v>1.730881558614783E-5</v>
      </c>
      <c r="V1443">
        <v>4.1725466871866963E-5</v>
      </c>
      <c r="W1443">
        <v>1.247674081241712E-4</v>
      </c>
      <c r="X1443">
        <v>2.3965203581610691E-5</v>
      </c>
      <c r="Y1443">
        <v>0.29523809523809519</v>
      </c>
      <c r="Z1443">
        <v>0.218</v>
      </c>
      <c r="AA1443">
        <v>0</v>
      </c>
      <c r="AB1443">
        <v>0.78200000000000003</v>
      </c>
      <c r="AC1443">
        <v>0.83599999999999997</v>
      </c>
      <c r="AD1443" t="s">
        <v>48</v>
      </c>
      <c r="AE1443" t="s">
        <v>48</v>
      </c>
      <c r="AF1443" t="s">
        <v>48</v>
      </c>
    </row>
    <row r="1444" spans="1:34" hidden="1" outlineLevel="1" x14ac:dyDescent="0.2">
      <c r="A1444" t="s">
        <v>4184</v>
      </c>
      <c r="B1444" t="s">
        <v>4185</v>
      </c>
      <c r="C1444" t="s">
        <v>623</v>
      </c>
      <c r="J1444" t="s">
        <v>4186</v>
      </c>
      <c r="K1444" t="s">
        <v>4166</v>
      </c>
      <c r="L1444" t="s">
        <v>1263</v>
      </c>
      <c r="M1444">
        <v>2</v>
      </c>
      <c r="P1444" t="s">
        <v>4187</v>
      </c>
      <c r="Q1444" t="s">
        <v>47</v>
      </c>
      <c r="S1444">
        <v>4.5961950672790408E-4</v>
      </c>
      <c r="T1444">
        <v>6.7392602431937121E-6</v>
      </c>
      <c r="U1444">
        <v>4.9791680794442073E-5</v>
      </c>
      <c r="V1444">
        <v>5.5696902563795447E-5</v>
      </c>
      <c r="W1444">
        <v>1.655539235798642E-4</v>
      </c>
      <c r="X1444">
        <v>8.3093247667420655E-5</v>
      </c>
      <c r="Y1444">
        <v>-2.824074074074075E-2</v>
      </c>
      <c r="Z1444">
        <v>0.17899999999999999</v>
      </c>
      <c r="AA1444">
        <v>1.2E-2</v>
      </c>
      <c r="AB1444">
        <v>0.80900000000000005</v>
      </c>
      <c r="AC1444">
        <v>0.93169999999999997</v>
      </c>
      <c r="AD1444" t="s">
        <v>48</v>
      </c>
      <c r="AE1444" t="s">
        <v>48</v>
      </c>
      <c r="AF1444" t="s">
        <v>48</v>
      </c>
    </row>
    <row r="1445" spans="1:34" hidden="1" outlineLevel="1" x14ac:dyDescent="0.2">
      <c r="A1445" t="s">
        <v>4188</v>
      </c>
      <c r="B1445" t="s">
        <v>4189</v>
      </c>
      <c r="C1445" t="s">
        <v>623</v>
      </c>
      <c r="J1445" t="s">
        <v>4190</v>
      </c>
      <c r="K1445" t="s">
        <v>4171</v>
      </c>
      <c r="L1445" t="s">
        <v>1263</v>
      </c>
      <c r="M1445">
        <v>1</v>
      </c>
      <c r="P1445" t="s">
        <v>4191</v>
      </c>
      <c r="Q1445" t="s">
        <v>47</v>
      </c>
      <c r="S1445">
        <v>5.0254818052053452E-4</v>
      </c>
      <c r="T1445">
        <v>2.156325308533269E-6</v>
      </c>
      <c r="U1445">
        <v>2.3294018319575119E-5</v>
      </c>
      <c r="V1445">
        <v>5.5590408010175452E-5</v>
      </c>
      <c r="W1445">
        <v>2.250066318083555E-4</v>
      </c>
      <c r="X1445">
        <v>3.706565621541813E-5</v>
      </c>
      <c r="Y1445">
        <v>0.2166666666666667</v>
      </c>
      <c r="Z1445">
        <v>0.122</v>
      </c>
      <c r="AA1445">
        <v>0</v>
      </c>
      <c r="AB1445">
        <v>0.878</v>
      </c>
      <c r="AC1445">
        <v>0.49390000000000001</v>
      </c>
      <c r="AD1445" t="s">
        <v>48</v>
      </c>
      <c r="AE1445" t="s">
        <v>48</v>
      </c>
      <c r="AF1445" t="s">
        <v>48</v>
      </c>
    </row>
    <row r="1446" spans="1:34" hidden="1" outlineLevel="1" x14ac:dyDescent="0.2">
      <c r="A1446" t="s">
        <v>4192</v>
      </c>
      <c r="B1446" t="s">
        <v>4193</v>
      </c>
      <c r="C1446" t="s">
        <v>4158</v>
      </c>
      <c r="J1446" t="s">
        <v>4194</v>
      </c>
      <c r="K1446" t="s">
        <v>4176</v>
      </c>
      <c r="L1446" t="s">
        <v>1263</v>
      </c>
      <c r="M1446">
        <v>2</v>
      </c>
      <c r="P1446" t="s">
        <v>4195</v>
      </c>
      <c r="Q1446" t="s">
        <v>47</v>
      </c>
      <c r="S1446">
        <v>4.2882589623332024E-3</v>
      </c>
      <c r="T1446">
        <v>3.6449532672122591E-6</v>
      </c>
      <c r="U1446">
        <v>5.1850798627128818E-5</v>
      </c>
      <c r="V1446">
        <v>1.6796811542008069E-4</v>
      </c>
      <c r="W1446">
        <v>2.1166086662560701E-3</v>
      </c>
      <c r="X1446">
        <v>2.1731243759859351E-4</v>
      </c>
      <c r="Y1446">
        <v>-2.5000000000000001E-2</v>
      </c>
      <c r="Z1446">
        <v>0.16</v>
      </c>
      <c r="AA1446">
        <v>0</v>
      </c>
      <c r="AB1446">
        <v>0.84</v>
      </c>
      <c r="AC1446">
        <v>0.76500000000000001</v>
      </c>
      <c r="AD1446" t="s">
        <v>48</v>
      </c>
      <c r="AE1446" t="s">
        <v>48</v>
      </c>
      <c r="AF1446" t="s">
        <v>48</v>
      </c>
    </row>
    <row r="1447" spans="1:34" hidden="1" outlineLevel="1" x14ac:dyDescent="0.2">
      <c r="A1447" t="s">
        <v>4196</v>
      </c>
      <c r="B1447" t="s">
        <v>4197</v>
      </c>
      <c r="C1447" t="s">
        <v>4173</v>
      </c>
      <c r="J1447" t="s">
        <v>4198</v>
      </c>
      <c r="K1447" t="s">
        <v>4188</v>
      </c>
      <c r="L1447" t="s">
        <v>1263</v>
      </c>
      <c r="M1447">
        <v>1</v>
      </c>
      <c r="P1447" t="s">
        <v>4199</v>
      </c>
      <c r="Q1447" t="s">
        <v>47</v>
      </c>
      <c r="S1447">
        <v>6.6604022867977619E-4</v>
      </c>
      <c r="T1447">
        <v>3.2035004551289599E-6</v>
      </c>
      <c r="U1447">
        <v>2.6375117158750069E-5</v>
      </c>
      <c r="V1447">
        <v>8.5304600361268967E-5</v>
      </c>
      <c r="W1447">
        <v>1.9021735351998359E-4</v>
      </c>
      <c r="X1447">
        <v>7.3124610935337842E-5</v>
      </c>
      <c r="Y1447">
        <v>9.18831168831169E-2</v>
      </c>
      <c r="Z1447">
        <v>0.221</v>
      </c>
      <c r="AA1447">
        <v>6.5000000000000002E-2</v>
      </c>
      <c r="AB1447">
        <v>0.71399999999999997</v>
      </c>
      <c r="AC1447">
        <v>0.92869999999999997</v>
      </c>
      <c r="AD1447" t="s">
        <v>48</v>
      </c>
      <c r="AE1447" t="s">
        <v>48</v>
      </c>
      <c r="AF1447" t="s">
        <v>48</v>
      </c>
    </row>
    <row r="1448" spans="1:34" hidden="1" outlineLevel="1" x14ac:dyDescent="0.2">
      <c r="A1448" t="s">
        <v>4200</v>
      </c>
      <c r="B1448" t="s">
        <v>4201</v>
      </c>
      <c r="C1448" t="s">
        <v>623</v>
      </c>
      <c r="J1448" t="s">
        <v>4202</v>
      </c>
      <c r="K1448" t="s">
        <v>4192</v>
      </c>
      <c r="L1448" t="s">
        <v>1263</v>
      </c>
      <c r="M1448">
        <v>2</v>
      </c>
      <c r="P1448" t="s">
        <v>4203</v>
      </c>
      <c r="Q1448" t="s">
        <v>47</v>
      </c>
      <c r="S1448">
        <v>3.0378936207853258E-4</v>
      </c>
      <c r="T1448">
        <v>2.332717485842295E-6</v>
      </c>
      <c r="U1448">
        <v>1.9300448911963031E-5</v>
      </c>
      <c r="V1448">
        <v>3.7877438444411382E-5</v>
      </c>
      <c r="W1448">
        <v>1.4344193914439529E-4</v>
      </c>
      <c r="X1448">
        <v>1.9567436538636681E-5</v>
      </c>
      <c r="Y1448">
        <v>0.35</v>
      </c>
      <c r="Z1448">
        <v>0.34599999999999997</v>
      </c>
      <c r="AA1448">
        <v>0</v>
      </c>
      <c r="AB1448">
        <v>0.65400000000000003</v>
      </c>
      <c r="AC1448">
        <v>0.87670000000000003</v>
      </c>
      <c r="AD1448" t="s">
        <v>48</v>
      </c>
      <c r="AE1448" t="s">
        <v>48</v>
      </c>
      <c r="AF1448" t="s">
        <v>48</v>
      </c>
    </row>
    <row r="1449" spans="1:34" hidden="1" outlineLevel="1" x14ac:dyDescent="0.2">
      <c r="A1449" t="s">
        <v>4204</v>
      </c>
      <c r="B1449" t="s">
        <v>4205</v>
      </c>
      <c r="C1449" t="s">
        <v>4158</v>
      </c>
      <c r="J1449" t="s">
        <v>4206</v>
      </c>
      <c r="K1449" t="s">
        <v>4200</v>
      </c>
      <c r="L1449" t="s">
        <v>1263</v>
      </c>
      <c r="M1449">
        <v>1</v>
      </c>
      <c r="P1449" t="s">
        <v>4207</v>
      </c>
      <c r="Q1449" t="s">
        <v>47</v>
      </c>
      <c r="S1449">
        <v>8.2784914411604404E-4</v>
      </c>
      <c r="T1449">
        <v>4.4171715671836864E-6</v>
      </c>
      <c r="U1449">
        <v>2.82063010672573E-5</v>
      </c>
      <c r="V1449">
        <v>8.5943589510861784E-5</v>
      </c>
      <c r="W1449">
        <v>1.621354458620772E-4</v>
      </c>
      <c r="X1449">
        <v>4.1682651499286289E-4</v>
      </c>
      <c r="Y1449">
        <v>0.875</v>
      </c>
      <c r="Z1449">
        <v>0.69099999999999995</v>
      </c>
      <c r="AA1449">
        <v>0</v>
      </c>
      <c r="AB1449">
        <v>0.309</v>
      </c>
      <c r="AC1449">
        <v>0.88049999999999995</v>
      </c>
      <c r="AD1449" t="s">
        <v>48</v>
      </c>
      <c r="AE1449" t="s">
        <v>48</v>
      </c>
      <c r="AF1449" t="s">
        <v>48</v>
      </c>
    </row>
    <row r="1450" spans="1:34" hidden="1" outlineLevel="1" x14ac:dyDescent="0.2"/>
    <row r="1451" spans="1:34" hidden="1" outlineLevel="1" x14ac:dyDescent="0.2"/>
    <row r="1452" spans="1:34" collapsed="1" x14ac:dyDescent="0.2">
      <c r="O1452" s="1"/>
      <c r="P1452" s="1"/>
      <c r="AH1452">
        <f t="shared" ref="AH1452" si="136">SUM(AI1452:AJ1452)</f>
        <v>0</v>
      </c>
    </row>
    <row r="1453" spans="1:34" hidden="1" outlineLevel="1" x14ac:dyDescent="0.2"/>
    <row r="1454" spans="1:34" hidden="1" outlineLevel="1" x14ac:dyDescent="0.2"/>
    <row r="1455" spans="1:34" hidden="1" outlineLevel="1" x14ac:dyDescent="0.2"/>
    <row r="1456" spans="1:34" hidden="1" outlineLevel="1" x14ac:dyDescent="0.2"/>
    <row r="1457" spans="1:40" hidden="1" outlineLevel="1" x14ac:dyDescent="0.2">
      <c r="P1457" s="1"/>
      <c r="Q1457" s="1"/>
    </row>
    <row r="1458" spans="1:40" hidden="1" outlineLevel="1" x14ac:dyDescent="0.2"/>
    <row r="1459" spans="1:40" hidden="1" outlineLevel="1" x14ac:dyDescent="0.2"/>
    <row r="1460" spans="1:40" hidden="1" outlineLevel="1" x14ac:dyDescent="0.2"/>
    <row r="1461" spans="1:40" hidden="1" outlineLevel="1" x14ac:dyDescent="0.2"/>
    <row r="1462" spans="1:40" hidden="1" outlineLevel="1" x14ac:dyDescent="0.2"/>
    <row r="1463" spans="1:40" hidden="1" outlineLevel="1" x14ac:dyDescent="0.2"/>
    <row r="1464" spans="1:40" hidden="1" outlineLevel="1" x14ac:dyDescent="0.2"/>
    <row r="1465" spans="1:40" hidden="1" outlineLevel="1" x14ac:dyDescent="0.2"/>
    <row r="1466" spans="1:40" hidden="1" outlineLevel="1" x14ac:dyDescent="0.2"/>
    <row r="1467" spans="1:40" collapsed="1" x14ac:dyDescent="0.2">
      <c r="A1467" t="s">
        <v>633</v>
      </c>
      <c r="B1467" t="s">
        <v>634</v>
      </c>
      <c r="C1467" t="s">
        <v>635</v>
      </c>
      <c r="D1467" t="s">
        <v>636</v>
      </c>
      <c r="E1467" t="s">
        <v>53</v>
      </c>
      <c r="F1467" t="s">
        <v>42</v>
      </c>
      <c r="G1467">
        <v>24</v>
      </c>
      <c r="H1467" t="s">
        <v>43</v>
      </c>
      <c r="I1467">
        <v>25</v>
      </c>
      <c r="J1467" t="s">
        <v>637</v>
      </c>
      <c r="L1467" t="s">
        <v>45</v>
      </c>
      <c r="M1467">
        <v>1</v>
      </c>
      <c r="N1467">
        <v>1</v>
      </c>
      <c r="O1467" s="1" t="s">
        <v>638</v>
      </c>
      <c r="P1467" s="1" t="s">
        <v>638</v>
      </c>
      <c r="Q1467" t="s">
        <v>47</v>
      </c>
      <c r="R1467" t="s">
        <v>47</v>
      </c>
      <c r="S1467">
        <v>4.9089692765846848E-4</v>
      </c>
      <c r="T1467">
        <v>1.08732874650741E-5</v>
      </c>
      <c r="U1467">
        <v>4.6556062443414703E-5</v>
      </c>
      <c r="V1467">
        <v>6.9340159825515002E-5</v>
      </c>
      <c r="W1467">
        <v>1.8168138922192159E-4</v>
      </c>
      <c r="X1467">
        <v>7.2279908636119217E-5</v>
      </c>
      <c r="Y1467">
        <v>0.15394819466248039</v>
      </c>
      <c r="Z1467">
        <v>0.157</v>
      </c>
      <c r="AA1467">
        <v>5.1999999999999998E-2</v>
      </c>
      <c r="AB1467">
        <v>0.79</v>
      </c>
      <c r="AC1467">
        <v>0.99929999999999997</v>
      </c>
      <c r="AD1467" t="s">
        <v>48</v>
      </c>
      <c r="AE1467" t="s">
        <v>48</v>
      </c>
      <c r="AF1467" t="s">
        <v>48</v>
      </c>
      <c r="AH1467">
        <f t="shared" ref="AH1467" si="137">SUM(AI1467:AJ1467)</f>
        <v>1</v>
      </c>
      <c r="AI1467">
        <f>COUNTIF(L1467:L1481, "Comment")</f>
        <v>1</v>
      </c>
      <c r="AJ1467">
        <f>COUNTIF(L1467:L1481, "Reply")</f>
        <v>0</v>
      </c>
      <c r="AK1467">
        <f>COUNTIF(C1468:C1481, C1467)</f>
        <v>0</v>
      </c>
      <c r="AM1467">
        <f>AVERAGE(S1467:S1481)</f>
        <v>4.9089692765846848E-4</v>
      </c>
      <c r="AN1467">
        <f>AVERAGE(Y1467:Y1481)</f>
        <v>0.15394819466248039</v>
      </c>
    </row>
    <row r="1468" spans="1:40" hidden="1" outlineLevel="1" x14ac:dyDescent="0.2">
      <c r="A1468" t="s">
        <v>4280</v>
      </c>
      <c r="B1468" t="s">
        <v>4281</v>
      </c>
      <c r="C1468" t="s">
        <v>4282</v>
      </c>
      <c r="J1468" t="s">
        <v>4283</v>
      </c>
      <c r="K1468" t="s">
        <v>633</v>
      </c>
      <c r="L1468" t="s">
        <v>1233</v>
      </c>
      <c r="M1468">
        <v>1</v>
      </c>
      <c r="P1468" t="s">
        <v>4284</v>
      </c>
      <c r="Q1468" t="s">
        <v>47</v>
      </c>
      <c r="Y1468" t="s">
        <v>48</v>
      </c>
      <c r="Z1468" t="s">
        <v>48</v>
      </c>
      <c r="AA1468" t="s">
        <v>48</v>
      </c>
      <c r="AB1468" t="s">
        <v>48</v>
      </c>
      <c r="AC1468" t="s">
        <v>48</v>
      </c>
      <c r="AD1468" t="s">
        <v>48</v>
      </c>
      <c r="AE1468" t="s">
        <v>48</v>
      </c>
      <c r="AF1468" t="s">
        <v>48</v>
      </c>
    </row>
    <row r="1469" spans="1:40" hidden="1" outlineLevel="1" x14ac:dyDescent="0.2"/>
    <row r="1470" spans="1:40" hidden="1" outlineLevel="1" x14ac:dyDescent="0.2"/>
    <row r="1471" spans="1:40" hidden="1" outlineLevel="1" x14ac:dyDescent="0.2"/>
    <row r="1472" spans="1:40" hidden="1" outlineLevel="1" x14ac:dyDescent="0.2"/>
    <row r="1473" spans="1:40" hidden="1" outlineLevel="1" x14ac:dyDescent="0.2">
      <c r="P1473" s="1"/>
      <c r="Q1473" s="1"/>
    </row>
    <row r="1474" spans="1:40" hidden="1" outlineLevel="1" x14ac:dyDescent="0.2"/>
    <row r="1475" spans="1:40" hidden="1" outlineLevel="1" x14ac:dyDescent="0.2"/>
    <row r="1476" spans="1:40" hidden="1" outlineLevel="1" x14ac:dyDescent="0.2"/>
    <row r="1477" spans="1:40" hidden="1" outlineLevel="1" x14ac:dyDescent="0.2"/>
    <row r="1478" spans="1:40" hidden="1" outlineLevel="1" x14ac:dyDescent="0.2"/>
    <row r="1479" spans="1:40" hidden="1" outlineLevel="1" x14ac:dyDescent="0.2"/>
    <row r="1480" spans="1:40" hidden="1" outlineLevel="1" x14ac:dyDescent="0.2"/>
    <row r="1481" spans="1:40" hidden="1" outlineLevel="1" x14ac:dyDescent="0.2"/>
    <row r="1482" spans="1:40" collapsed="1" x14ac:dyDescent="0.2">
      <c r="A1482" t="s">
        <v>639</v>
      </c>
      <c r="B1482" t="s">
        <v>640</v>
      </c>
      <c r="C1482" t="s">
        <v>641</v>
      </c>
      <c r="D1482" t="s">
        <v>642</v>
      </c>
      <c r="E1482" t="s">
        <v>643</v>
      </c>
      <c r="F1482" t="s">
        <v>42</v>
      </c>
      <c r="G1482">
        <v>27</v>
      </c>
      <c r="H1482" t="s">
        <v>43</v>
      </c>
      <c r="I1482">
        <v>30</v>
      </c>
      <c r="J1482" t="s">
        <v>644</v>
      </c>
      <c r="L1482" t="s">
        <v>45</v>
      </c>
      <c r="M1482">
        <v>3</v>
      </c>
      <c r="N1482">
        <v>1</v>
      </c>
      <c r="O1482" s="1" t="s">
        <v>645</v>
      </c>
      <c r="P1482" s="1" t="s">
        <v>645</v>
      </c>
      <c r="Q1482" t="s">
        <v>47</v>
      </c>
      <c r="R1482" t="s">
        <v>47</v>
      </c>
      <c r="S1482">
        <v>4.4714234536513692E-4</v>
      </c>
      <c r="T1482">
        <v>3.701480636664201E-6</v>
      </c>
      <c r="U1482">
        <v>2.9956270736875009E-5</v>
      </c>
      <c r="V1482">
        <v>6.5811022068373859E-5</v>
      </c>
      <c r="W1482">
        <v>1.598648086655885E-4</v>
      </c>
      <c r="X1482">
        <v>2.7214355213800449E-5</v>
      </c>
      <c r="Y1482">
        <v>2.856666666666666E-2</v>
      </c>
      <c r="Z1482">
        <v>0.10100000000000001</v>
      </c>
      <c r="AA1482">
        <v>0.107</v>
      </c>
      <c r="AB1482">
        <v>0.79200000000000004</v>
      </c>
      <c r="AC1482">
        <v>-0.74609999999999999</v>
      </c>
      <c r="AD1482" t="s">
        <v>48</v>
      </c>
      <c r="AE1482" t="s">
        <v>48</v>
      </c>
      <c r="AF1482" t="s">
        <v>48</v>
      </c>
      <c r="AH1482">
        <f t="shared" ref="AH1482" si="138">SUM(AI1482:AJ1482)</f>
        <v>3</v>
      </c>
      <c r="AI1482">
        <f>COUNTIF(L1482:L1496, "Comment")</f>
        <v>2</v>
      </c>
      <c r="AJ1482">
        <f>COUNTIF(L1482:L1496, "Reply")</f>
        <v>1</v>
      </c>
      <c r="AK1482">
        <f>COUNTIF(C1483:C1496, C1482)</f>
        <v>0</v>
      </c>
      <c r="AM1482">
        <f>AVERAGE(S1482:S1496)</f>
        <v>4.4110981980338693E-3</v>
      </c>
      <c r="AN1482">
        <f>AVERAGE(Y1482:Y1496)</f>
        <v>1.1308333333333337E-2</v>
      </c>
    </row>
    <row r="1483" spans="1:40" hidden="1" outlineLevel="1" x14ac:dyDescent="0.2">
      <c r="A1483" t="s">
        <v>4285</v>
      </c>
      <c r="B1483" t="s">
        <v>4286</v>
      </c>
      <c r="C1483" t="s">
        <v>4158</v>
      </c>
      <c r="J1483" t="s">
        <v>4287</v>
      </c>
      <c r="K1483" t="s">
        <v>639</v>
      </c>
      <c r="L1483" t="s">
        <v>1233</v>
      </c>
      <c r="M1483">
        <v>6</v>
      </c>
      <c r="P1483" t="s">
        <v>4288</v>
      </c>
      <c r="Q1483" t="s">
        <v>47</v>
      </c>
      <c r="S1483">
        <v>1.6435800120234489E-2</v>
      </c>
      <c r="T1483">
        <v>1.2996106306673029E-5</v>
      </c>
      <c r="U1483">
        <v>1.9515839812811459E-4</v>
      </c>
      <c r="V1483">
        <v>6.2371935928240418E-4</v>
      </c>
      <c r="W1483">
        <v>8.8644940406084061E-3</v>
      </c>
      <c r="X1483">
        <v>2.1139398450031879E-4</v>
      </c>
      <c r="Y1483">
        <v>-0.5</v>
      </c>
      <c r="Z1483">
        <v>0</v>
      </c>
      <c r="AA1483">
        <v>0.14399999999999999</v>
      </c>
      <c r="AB1483">
        <v>0.85599999999999998</v>
      </c>
      <c r="AC1483">
        <v>-0.63690000000000002</v>
      </c>
      <c r="AD1483" t="s">
        <v>48</v>
      </c>
      <c r="AE1483" t="s">
        <v>48</v>
      </c>
      <c r="AF1483" t="s">
        <v>48</v>
      </c>
    </row>
    <row r="1484" spans="1:40" hidden="1" outlineLevel="1" x14ac:dyDescent="0.2">
      <c r="A1484" t="s">
        <v>4289</v>
      </c>
      <c r="B1484" t="s">
        <v>4290</v>
      </c>
      <c r="C1484" t="s">
        <v>4291</v>
      </c>
      <c r="J1484" t="s">
        <v>4292</v>
      </c>
      <c r="K1484" t="s">
        <v>639</v>
      </c>
      <c r="L1484" t="s">
        <v>1233</v>
      </c>
      <c r="M1484">
        <v>1</v>
      </c>
      <c r="P1484" t="s">
        <v>4293</v>
      </c>
      <c r="Q1484" t="s">
        <v>47</v>
      </c>
      <c r="S1484">
        <v>3.7891286774538457E-4</v>
      </c>
      <c r="T1484">
        <v>2.3920749754324788E-6</v>
      </c>
      <c r="U1484">
        <v>2.0431596567505039E-5</v>
      </c>
      <c r="V1484">
        <v>8.0227961007039994E-5</v>
      </c>
      <c r="W1484">
        <v>1.5449605416506529E-4</v>
      </c>
      <c r="X1484">
        <v>2.2802758394391279E-5</v>
      </c>
      <c r="Y1484">
        <v>0.16666666666666671</v>
      </c>
      <c r="Z1484">
        <v>0.17499999999999999</v>
      </c>
      <c r="AA1484">
        <v>0</v>
      </c>
      <c r="AB1484">
        <v>0.82499999999999996</v>
      </c>
      <c r="AC1484">
        <v>0.83379999999999999</v>
      </c>
      <c r="AD1484" t="s">
        <v>48</v>
      </c>
      <c r="AE1484" t="s">
        <v>48</v>
      </c>
      <c r="AF1484" t="s">
        <v>48</v>
      </c>
    </row>
    <row r="1485" spans="1:40" hidden="1" outlineLevel="1" x14ac:dyDescent="0.2">
      <c r="A1485" t="s">
        <v>4294</v>
      </c>
      <c r="B1485" t="s">
        <v>4295</v>
      </c>
      <c r="C1485" t="s">
        <v>4223</v>
      </c>
      <c r="J1485" t="s">
        <v>4296</v>
      </c>
      <c r="K1485" t="s">
        <v>4285</v>
      </c>
      <c r="L1485" t="s">
        <v>1263</v>
      </c>
      <c r="M1485">
        <v>2</v>
      </c>
      <c r="P1485" t="s">
        <v>4297</v>
      </c>
      <c r="Q1485" t="s">
        <v>47</v>
      </c>
      <c r="S1485">
        <v>3.8253745879046619E-4</v>
      </c>
      <c r="T1485">
        <v>2.2168721898196959E-6</v>
      </c>
      <c r="U1485">
        <v>1.7440925148548558E-5</v>
      </c>
      <c r="V1485">
        <v>7.3066468758042902E-5</v>
      </c>
      <c r="W1485">
        <v>1.531294401502237E-4</v>
      </c>
      <c r="X1485">
        <v>1.704399983282201E-5</v>
      </c>
      <c r="Y1485">
        <v>0.35</v>
      </c>
      <c r="Z1485">
        <v>0.49399999999999999</v>
      </c>
      <c r="AA1485">
        <v>0</v>
      </c>
      <c r="AB1485">
        <v>0.50600000000000001</v>
      </c>
      <c r="AC1485">
        <v>0.44040000000000001</v>
      </c>
      <c r="AD1485" t="s">
        <v>48</v>
      </c>
      <c r="AE1485" t="s">
        <v>48</v>
      </c>
      <c r="AF1485" t="s">
        <v>48</v>
      </c>
    </row>
    <row r="1486" spans="1:40" hidden="1" outlineLevel="1" x14ac:dyDescent="0.2"/>
    <row r="1487" spans="1:40" hidden="1" outlineLevel="1" x14ac:dyDescent="0.2"/>
    <row r="1488" spans="1:40" hidden="1" outlineLevel="1" x14ac:dyDescent="0.2"/>
    <row r="1489" spans="15:34" hidden="1" outlineLevel="1" x14ac:dyDescent="0.2">
      <c r="P1489" s="1"/>
      <c r="Q1489" s="1"/>
    </row>
    <row r="1490" spans="15:34" hidden="1" outlineLevel="1" x14ac:dyDescent="0.2"/>
    <row r="1491" spans="15:34" hidden="1" outlineLevel="1" x14ac:dyDescent="0.2"/>
    <row r="1492" spans="15:34" hidden="1" outlineLevel="1" x14ac:dyDescent="0.2"/>
    <row r="1493" spans="15:34" hidden="1" outlineLevel="1" x14ac:dyDescent="0.2"/>
    <row r="1494" spans="15:34" hidden="1" outlineLevel="1" x14ac:dyDescent="0.2"/>
    <row r="1495" spans="15:34" hidden="1" outlineLevel="1" x14ac:dyDescent="0.2"/>
    <row r="1496" spans="15:34" hidden="1" outlineLevel="1" x14ac:dyDescent="0.2"/>
    <row r="1497" spans="15:34" collapsed="1" x14ac:dyDescent="0.2">
      <c r="O1497" s="1"/>
      <c r="P1497" s="1"/>
      <c r="AH1497">
        <f t="shared" ref="AH1497" si="139">SUM(AI1497:AJ1497)</f>
        <v>0</v>
      </c>
    </row>
    <row r="1498" spans="15:34" hidden="1" outlineLevel="1" x14ac:dyDescent="0.2"/>
    <row r="1499" spans="15:34" hidden="1" outlineLevel="1" x14ac:dyDescent="0.2"/>
    <row r="1500" spans="15:34" hidden="1" outlineLevel="1" x14ac:dyDescent="0.2"/>
    <row r="1501" spans="15:34" hidden="1" outlineLevel="1" x14ac:dyDescent="0.2"/>
    <row r="1502" spans="15:34" hidden="1" outlineLevel="1" x14ac:dyDescent="0.2"/>
    <row r="1503" spans="15:34" hidden="1" outlineLevel="1" x14ac:dyDescent="0.2"/>
    <row r="1504" spans="15:34" hidden="1" outlineLevel="1" x14ac:dyDescent="0.2"/>
    <row r="1505" spans="1:40" hidden="1" outlineLevel="1" x14ac:dyDescent="0.2">
      <c r="P1505" s="1"/>
      <c r="Q1505" s="1"/>
    </row>
    <row r="1506" spans="1:40" hidden="1" outlineLevel="1" x14ac:dyDescent="0.2"/>
    <row r="1507" spans="1:40" hidden="1" outlineLevel="1" x14ac:dyDescent="0.2"/>
    <row r="1508" spans="1:40" hidden="1" outlineLevel="1" x14ac:dyDescent="0.2"/>
    <row r="1509" spans="1:40" hidden="1" outlineLevel="1" x14ac:dyDescent="0.2"/>
    <row r="1510" spans="1:40" hidden="1" outlineLevel="1" x14ac:dyDescent="0.2"/>
    <row r="1511" spans="1:40" hidden="1" outlineLevel="1" x14ac:dyDescent="0.2"/>
    <row r="1512" spans="1:40" collapsed="1" x14ac:dyDescent="0.2">
      <c r="A1512" t="s">
        <v>652</v>
      </c>
      <c r="B1512" t="s">
        <v>653</v>
      </c>
      <c r="C1512" t="s">
        <v>654</v>
      </c>
      <c r="D1512" t="s">
        <v>655</v>
      </c>
      <c r="E1512" t="s">
        <v>53</v>
      </c>
      <c r="F1512" t="s">
        <v>43</v>
      </c>
      <c r="G1512">
        <v>25</v>
      </c>
      <c r="H1512" t="s">
        <v>43</v>
      </c>
      <c r="I1512">
        <v>28</v>
      </c>
      <c r="J1512" t="s">
        <v>656</v>
      </c>
      <c r="L1512" t="s">
        <v>45</v>
      </c>
      <c r="M1512">
        <v>1</v>
      </c>
      <c r="N1512">
        <v>1</v>
      </c>
      <c r="O1512" s="1" t="s">
        <v>657</v>
      </c>
      <c r="P1512" s="1" t="s">
        <v>657</v>
      </c>
      <c r="Q1512" t="s">
        <v>47</v>
      </c>
      <c r="R1512" t="s">
        <v>47</v>
      </c>
      <c r="S1512">
        <v>4.5082735596224671E-4</v>
      </c>
      <c r="T1512">
        <v>7.9354877016157843E-6</v>
      </c>
      <c r="U1512">
        <v>5.2696777856908739E-5</v>
      </c>
      <c r="V1512">
        <v>2.4937105990829881E-5</v>
      </c>
      <c r="W1512">
        <v>1.484473032178357E-4</v>
      </c>
      <c r="X1512">
        <v>5.7706820371095091E-5</v>
      </c>
      <c r="Y1512">
        <v>2.2386363636363659E-2</v>
      </c>
      <c r="Z1512">
        <v>0.10299999999999999</v>
      </c>
      <c r="AA1512">
        <v>9.5000000000000001E-2</v>
      </c>
      <c r="AB1512">
        <v>0.80200000000000005</v>
      </c>
      <c r="AC1512">
        <v>0.43590000000000001</v>
      </c>
      <c r="AD1512" t="s">
        <v>48</v>
      </c>
      <c r="AE1512" t="s">
        <v>48</v>
      </c>
      <c r="AF1512" t="s">
        <v>48</v>
      </c>
      <c r="AH1512">
        <f t="shared" ref="AH1512" si="140">SUM(AI1512:AJ1512)</f>
        <v>0</v>
      </c>
      <c r="AI1512">
        <f>COUNTIF(L1512:L1526, "Comment")</f>
        <v>0</v>
      </c>
      <c r="AJ1512">
        <f>COUNTIF(L1512:L1526, "Reply")</f>
        <v>0</v>
      </c>
      <c r="AK1512">
        <f>COUNTIF(C1513:C1526, C1512)</f>
        <v>0</v>
      </c>
      <c r="AM1512">
        <f>AVERAGE(S1512:S1526)</f>
        <v>4.5082735596224671E-4</v>
      </c>
      <c r="AN1512">
        <f>AVERAGE(Y1512:Y1526)</f>
        <v>2.2386363636363659E-2</v>
      </c>
    </row>
    <row r="1513" spans="1:40" hidden="1" outlineLevel="1" x14ac:dyDescent="0.2"/>
    <row r="1514" spans="1:40" hidden="1" outlineLevel="1" x14ac:dyDescent="0.2"/>
    <row r="1515" spans="1:40" hidden="1" outlineLevel="1" x14ac:dyDescent="0.2"/>
    <row r="1516" spans="1:40" hidden="1" outlineLevel="1" x14ac:dyDescent="0.2"/>
    <row r="1517" spans="1:40" hidden="1" outlineLevel="1" x14ac:dyDescent="0.2"/>
    <row r="1518" spans="1:40" hidden="1" outlineLevel="1" x14ac:dyDescent="0.2"/>
    <row r="1519" spans="1:40" hidden="1" outlineLevel="1" x14ac:dyDescent="0.2"/>
    <row r="1520" spans="1:40" hidden="1" outlineLevel="1" x14ac:dyDescent="0.2"/>
    <row r="1521" spans="15:34" hidden="1" outlineLevel="1" x14ac:dyDescent="0.2">
      <c r="P1521" s="1"/>
      <c r="Q1521" s="1"/>
    </row>
    <row r="1522" spans="15:34" hidden="1" outlineLevel="1" x14ac:dyDescent="0.2"/>
    <row r="1523" spans="15:34" hidden="1" outlineLevel="1" x14ac:dyDescent="0.2"/>
    <row r="1524" spans="15:34" hidden="1" outlineLevel="1" x14ac:dyDescent="0.2"/>
    <row r="1525" spans="15:34" hidden="1" outlineLevel="1" x14ac:dyDescent="0.2"/>
    <row r="1526" spans="15:34" hidden="1" outlineLevel="1" x14ac:dyDescent="0.2"/>
    <row r="1527" spans="15:34" collapsed="1" x14ac:dyDescent="0.2">
      <c r="O1527" s="1"/>
      <c r="P1527" s="1"/>
      <c r="AH1527">
        <f t="shared" ref="AH1527" si="141">SUM(AI1527:AJ1527)</f>
        <v>0</v>
      </c>
    </row>
    <row r="1528" spans="15:34" hidden="1" outlineLevel="1" x14ac:dyDescent="0.2"/>
    <row r="1529" spans="15:34" hidden="1" outlineLevel="1" x14ac:dyDescent="0.2"/>
    <row r="1530" spans="15:34" hidden="1" outlineLevel="1" x14ac:dyDescent="0.2"/>
    <row r="1531" spans="15:34" hidden="1" outlineLevel="1" x14ac:dyDescent="0.2"/>
    <row r="1532" spans="15:34" hidden="1" outlineLevel="1" x14ac:dyDescent="0.2"/>
    <row r="1533" spans="15:34" hidden="1" outlineLevel="1" x14ac:dyDescent="0.2"/>
    <row r="1534" spans="15:34" hidden="1" outlineLevel="1" x14ac:dyDescent="0.2"/>
    <row r="1535" spans="15:34" hidden="1" outlineLevel="1" x14ac:dyDescent="0.2"/>
    <row r="1536" spans="15:34" hidden="1" outlineLevel="1" x14ac:dyDescent="0.2"/>
    <row r="1537" spans="1:40" hidden="1" outlineLevel="1" x14ac:dyDescent="0.2"/>
    <row r="1538" spans="1:40" hidden="1" outlineLevel="1" x14ac:dyDescent="0.2"/>
    <row r="1539" spans="1:40" hidden="1" outlineLevel="1" x14ac:dyDescent="0.2"/>
    <row r="1540" spans="1:40" hidden="1" outlineLevel="1" x14ac:dyDescent="0.2"/>
    <row r="1541" spans="1:40" hidden="1" outlineLevel="1" x14ac:dyDescent="0.2"/>
    <row r="1542" spans="1:40" collapsed="1" x14ac:dyDescent="0.2">
      <c r="A1542" t="s">
        <v>664</v>
      </c>
      <c r="B1542" t="s">
        <v>665</v>
      </c>
      <c r="C1542" t="s">
        <v>666</v>
      </c>
      <c r="D1542" t="s">
        <v>667</v>
      </c>
      <c r="E1542" t="s">
        <v>67</v>
      </c>
      <c r="F1542" t="s">
        <v>42</v>
      </c>
      <c r="G1542">
        <v>34</v>
      </c>
      <c r="H1542" t="s">
        <v>43</v>
      </c>
      <c r="I1542">
        <v>34</v>
      </c>
      <c r="J1542" t="s">
        <v>668</v>
      </c>
      <c r="L1542" t="s">
        <v>45</v>
      </c>
      <c r="M1542">
        <v>1</v>
      </c>
      <c r="N1542">
        <v>1</v>
      </c>
      <c r="O1542" s="1" t="s">
        <v>669</v>
      </c>
      <c r="P1542" s="1" t="s">
        <v>669</v>
      </c>
      <c r="Q1542" t="s">
        <v>47</v>
      </c>
      <c r="R1542" t="s">
        <v>47</v>
      </c>
      <c r="S1542">
        <v>1.458465121686459E-3</v>
      </c>
      <c r="T1542">
        <v>4.9933147238334641E-5</v>
      </c>
      <c r="U1542">
        <v>1.616091176401824E-4</v>
      </c>
      <c r="V1542">
        <v>2.2932254069019109E-4</v>
      </c>
      <c r="W1542">
        <v>3.7458306178450579E-4</v>
      </c>
      <c r="X1542">
        <v>1.3080284406896681E-4</v>
      </c>
      <c r="Y1542">
        <v>4.0086580086580087E-2</v>
      </c>
      <c r="Z1542">
        <v>5.1999999999999998E-2</v>
      </c>
      <c r="AA1542">
        <v>7.6999999999999999E-2</v>
      </c>
      <c r="AB1542">
        <v>0.871</v>
      </c>
      <c r="AC1542">
        <v>-0.78820000000000001</v>
      </c>
      <c r="AD1542" t="s">
        <v>48</v>
      </c>
      <c r="AE1542" t="s">
        <v>48</v>
      </c>
      <c r="AF1542" t="s">
        <v>48</v>
      </c>
      <c r="AH1542">
        <f t="shared" ref="AH1542" si="142">SUM(AI1542:AJ1542)</f>
        <v>1</v>
      </c>
      <c r="AI1542">
        <f>COUNTIF(L1542:L1556, "Comment")</f>
        <v>1</v>
      </c>
      <c r="AJ1542">
        <f>COUNTIF(L1542:L1556, "Reply")</f>
        <v>0</v>
      </c>
      <c r="AK1542">
        <f>COUNTIF(C1543:C1556, C1542)</f>
        <v>0</v>
      </c>
      <c r="AM1542">
        <f>AVERAGE(S1542:S1556)</f>
        <v>1.87304662540555E-3</v>
      </c>
      <c r="AN1542">
        <f>AVERAGE(Y1542:Y1556)</f>
        <v>-0.15495670995670996</v>
      </c>
    </row>
    <row r="1543" spans="1:40" hidden="1" outlineLevel="1" x14ac:dyDescent="0.2">
      <c r="A1543" t="s">
        <v>5731</v>
      </c>
      <c r="B1543" t="s">
        <v>5732</v>
      </c>
      <c r="C1543" t="s">
        <v>1252</v>
      </c>
      <c r="J1543" t="s">
        <v>5733</v>
      </c>
      <c r="K1543" t="s">
        <v>664</v>
      </c>
      <c r="L1543" t="s">
        <v>1233</v>
      </c>
      <c r="M1543">
        <v>1</v>
      </c>
      <c r="P1543" s="1" t="s">
        <v>5734</v>
      </c>
      <c r="Q1543" s="1" t="s">
        <v>47</v>
      </c>
      <c r="S1543">
        <v>2.287628129124641E-3</v>
      </c>
      <c r="T1543">
        <v>1.9229066765547032E-6</v>
      </c>
      <c r="U1543">
        <v>3.7373672967078157E-5</v>
      </c>
      <c r="V1543">
        <v>8.0822457675822079E-5</v>
      </c>
      <c r="W1543">
        <v>1.5145520446822049E-3</v>
      </c>
      <c r="X1543">
        <v>3.1682466214988381E-5</v>
      </c>
      <c r="Y1543">
        <v>-0.35</v>
      </c>
      <c r="Z1543">
        <v>0.23799999999999999</v>
      </c>
      <c r="AA1543">
        <v>0.12</v>
      </c>
      <c r="AB1543">
        <v>0.64200000000000002</v>
      </c>
      <c r="AC1543">
        <v>0.65910000000000002</v>
      </c>
      <c r="AD1543" t="s">
        <v>48</v>
      </c>
      <c r="AE1543" t="s">
        <v>48</v>
      </c>
      <c r="AF1543" t="s">
        <v>48</v>
      </c>
    </row>
    <row r="1544" spans="1:40" hidden="1" outlineLevel="1" x14ac:dyDescent="0.2"/>
    <row r="1545" spans="1:40" hidden="1" outlineLevel="1" x14ac:dyDescent="0.2"/>
    <row r="1546" spans="1:40" hidden="1" outlineLevel="1" x14ac:dyDescent="0.2"/>
    <row r="1547" spans="1:40" hidden="1" outlineLevel="1" x14ac:dyDescent="0.2"/>
    <row r="1548" spans="1:40" hidden="1" outlineLevel="1" x14ac:dyDescent="0.2"/>
    <row r="1549" spans="1:40" hidden="1" outlineLevel="1" x14ac:dyDescent="0.2"/>
    <row r="1550" spans="1:40" hidden="1" outlineLevel="1" x14ac:dyDescent="0.2"/>
    <row r="1551" spans="1:40" hidden="1" outlineLevel="1" x14ac:dyDescent="0.2"/>
    <row r="1552" spans="1:40" hidden="1" outlineLevel="1" x14ac:dyDescent="0.2"/>
    <row r="1553" spans="1:40" hidden="1" outlineLevel="1" x14ac:dyDescent="0.2"/>
    <row r="1554" spans="1:40" hidden="1" outlineLevel="1" x14ac:dyDescent="0.2"/>
    <row r="1555" spans="1:40" hidden="1" outlineLevel="1" x14ac:dyDescent="0.2"/>
    <row r="1556" spans="1:40" hidden="1" outlineLevel="1" x14ac:dyDescent="0.2"/>
    <row r="1557" spans="1:40" collapsed="1" x14ac:dyDescent="0.2">
      <c r="A1557" t="s">
        <v>670</v>
      </c>
      <c r="B1557" t="s">
        <v>671</v>
      </c>
      <c r="C1557" t="s">
        <v>672</v>
      </c>
      <c r="D1557" t="s">
        <v>673</v>
      </c>
      <c r="E1557" t="s">
        <v>53</v>
      </c>
      <c r="F1557" t="s">
        <v>43</v>
      </c>
      <c r="G1557">
        <v>29</v>
      </c>
      <c r="H1557" t="s">
        <v>42</v>
      </c>
      <c r="I1557">
        <v>28</v>
      </c>
      <c r="J1557" t="s">
        <v>674</v>
      </c>
      <c r="L1557" t="s">
        <v>45</v>
      </c>
      <c r="M1557">
        <v>2</v>
      </c>
      <c r="N1557">
        <v>1</v>
      </c>
      <c r="O1557" s="1" t="s">
        <v>675</v>
      </c>
      <c r="P1557" s="1" t="s">
        <v>675</v>
      </c>
      <c r="Q1557" t="s">
        <v>47</v>
      </c>
      <c r="R1557" t="s">
        <v>47</v>
      </c>
      <c r="S1557">
        <v>1.91194040235132E-3</v>
      </c>
      <c r="T1557">
        <v>1.6674955986673009E-5</v>
      </c>
      <c r="U1557">
        <v>1.7584539018571379E-3</v>
      </c>
      <c r="V1557">
        <v>6.7769025918096304E-5</v>
      </c>
      <c r="W1557">
        <v>3.3350061858072882E-4</v>
      </c>
      <c r="X1557">
        <v>1.228478358825669E-4</v>
      </c>
      <c r="Y1557">
        <v>0.19758454106280199</v>
      </c>
      <c r="Z1557">
        <v>0.14199999999999999</v>
      </c>
      <c r="AA1557">
        <v>5.7000000000000002E-2</v>
      </c>
      <c r="AB1557">
        <v>0.80200000000000005</v>
      </c>
      <c r="AC1557">
        <v>0.9889</v>
      </c>
      <c r="AD1557" t="s">
        <v>48</v>
      </c>
      <c r="AE1557" t="s">
        <v>48</v>
      </c>
      <c r="AF1557" t="s">
        <v>48</v>
      </c>
      <c r="AH1557">
        <f t="shared" ref="AH1557" si="143">SUM(AI1557:AJ1557)</f>
        <v>5</v>
      </c>
      <c r="AI1557">
        <f>COUNTIF(L1557:L1571, "Comment")</f>
        <v>2</v>
      </c>
      <c r="AJ1557">
        <f>COUNTIF(L1557:L1571, "Reply")</f>
        <v>3</v>
      </c>
      <c r="AK1557">
        <f>COUNTIF(C1558:C1571, C1557)</f>
        <v>2</v>
      </c>
      <c r="AM1557">
        <f>AVERAGE(S1557:S1571)</f>
        <v>2.4448868158894279E-3</v>
      </c>
      <c r="AN1557">
        <f>AVERAGE(Y1557:Y1571)</f>
        <v>6.6381963614753486E-2</v>
      </c>
    </row>
    <row r="1558" spans="1:40" hidden="1" outlineLevel="1" x14ac:dyDescent="0.2">
      <c r="A1558" t="s">
        <v>5735</v>
      </c>
      <c r="B1558" t="s">
        <v>5736</v>
      </c>
      <c r="C1558" t="s">
        <v>5737</v>
      </c>
      <c r="J1558" t="s">
        <v>5738</v>
      </c>
      <c r="K1558" t="s">
        <v>670</v>
      </c>
      <c r="L1558" t="s">
        <v>1233</v>
      </c>
      <c r="M1558">
        <v>2</v>
      </c>
      <c r="P1558" s="1" t="s">
        <v>5739</v>
      </c>
      <c r="Q1558" s="1" t="s">
        <v>47</v>
      </c>
      <c r="S1558">
        <v>1.030370406806469E-2</v>
      </c>
      <c r="T1558">
        <v>8.5839938037679531E-6</v>
      </c>
      <c r="U1558">
        <v>1.5933476970531049E-4</v>
      </c>
      <c r="V1558">
        <v>8.3295482909306884E-4</v>
      </c>
      <c r="W1558">
        <v>9.5683929976075888E-4</v>
      </c>
      <c r="X1558">
        <v>3.334732900839299E-4</v>
      </c>
      <c r="Y1558">
        <v>0</v>
      </c>
      <c r="Z1558">
        <v>0</v>
      </c>
      <c r="AA1558">
        <v>0</v>
      </c>
      <c r="AB1558">
        <v>1</v>
      </c>
      <c r="AC1558">
        <v>0</v>
      </c>
      <c r="AD1558" t="s">
        <v>48</v>
      </c>
      <c r="AE1558" t="s">
        <v>48</v>
      </c>
      <c r="AF1558" t="s">
        <v>48</v>
      </c>
    </row>
    <row r="1559" spans="1:40" hidden="1" outlineLevel="1" x14ac:dyDescent="0.2">
      <c r="A1559" t="s">
        <v>5740</v>
      </c>
      <c r="B1559" t="s">
        <v>5741</v>
      </c>
      <c r="C1559" t="s">
        <v>1242</v>
      </c>
      <c r="J1559" t="s">
        <v>5742</v>
      </c>
      <c r="K1559" t="s">
        <v>670</v>
      </c>
      <c r="L1559" t="s">
        <v>1233</v>
      </c>
      <c r="M1559">
        <v>1</v>
      </c>
      <c r="P1559" s="1" t="s">
        <v>5743</v>
      </c>
      <c r="Q1559" s="1" t="s">
        <v>47</v>
      </c>
      <c r="S1559">
        <v>4.5474205398932099E-4</v>
      </c>
      <c r="T1559">
        <v>5.3729831961391028E-6</v>
      </c>
      <c r="U1559">
        <v>4.4282252929406241E-5</v>
      </c>
      <c r="V1559">
        <v>7.4315314122941345E-5</v>
      </c>
      <c r="W1559">
        <v>1.5326865832321351E-4</v>
      </c>
      <c r="X1559">
        <v>2.9121380066499111E-5</v>
      </c>
      <c r="Y1559">
        <v>0.15555555555555561</v>
      </c>
      <c r="Z1559">
        <v>8.7999999999999995E-2</v>
      </c>
      <c r="AA1559">
        <v>1.6E-2</v>
      </c>
      <c r="AB1559">
        <v>0.89700000000000002</v>
      </c>
      <c r="AC1559">
        <v>0.89590000000000003</v>
      </c>
      <c r="AD1559" t="s">
        <v>48</v>
      </c>
      <c r="AE1559" t="s">
        <v>48</v>
      </c>
      <c r="AF1559" t="s">
        <v>48</v>
      </c>
    </row>
    <row r="1560" spans="1:40" hidden="1" outlineLevel="1" x14ac:dyDescent="0.2">
      <c r="A1560" t="s">
        <v>5744</v>
      </c>
      <c r="B1560" t="s">
        <v>5745</v>
      </c>
      <c r="C1560" t="s">
        <v>672</v>
      </c>
      <c r="J1560" t="s">
        <v>5746</v>
      </c>
      <c r="K1560" t="s">
        <v>5740</v>
      </c>
      <c r="L1560" t="s">
        <v>1263</v>
      </c>
      <c r="M1560">
        <v>1</v>
      </c>
      <c r="P1560" t="s">
        <v>5747</v>
      </c>
      <c r="Q1560" t="s">
        <v>47</v>
      </c>
      <c r="S1560">
        <v>2.9510140302591031E-4</v>
      </c>
      <c r="T1560">
        <v>2.6083464490511692E-6</v>
      </c>
      <c r="U1560">
        <v>2.034301905950997E-5</v>
      </c>
      <c r="V1560">
        <v>3.7858368159504607E-5</v>
      </c>
      <c r="W1560">
        <v>1.3534787285607311E-4</v>
      </c>
      <c r="X1560">
        <v>2.821910857164767E-5</v>
      </c>
      <c r="Y1560">
        <v>1.0386473429951699E-2</v>
      </c>
      <c r="Z1560">
        <v>0.122</v>
      </c>
      <c r="AA1560">
        <v>8.6999999999999994E-2</v>
      </c>
      <c r="AB1560">
        <v>0.79200000000000004</v>
      </c>
      <c r="AC1560">
        <v>0.60289999999999999</v>
      </c>
      <c r="AD1560" t="s">
        <v>48</v>
      </c>
      <c r="AE1560" t="s">
        <v>48</v>
      </c>
      <c r="AF1560" t="s">
        <v>48</v>
      </c>
    </row>
    <row r="1561" spans="1:40" hidden="1" outlineLevel="1" x14ac:dyDescent="0.2">
      <c r="A1561" t="s">
        <v>5748</v>
      </c>
      <c r="B1561" t="s">
        <v>5749</v>
      </c>
      <c r="C1561" t="s">
        <v>1242</v>
      </c>
      <c r="J1561" t="s">
        <v>5750</v>
      </c>
      <c r="K1561" t="s">
        <v>5744</v>
      </c>
      <c r="L1561" t="s">
        <v>1263</v>
      </c>
      <c r="M1561">
        <v>1</v>
      </c>
      <c r="P1561" t="s">
        <v>5751</v>
      </c>
      <c r="Q1561" t="s">
        <v>47</v>
      </c>
      <c r="S1561">
        <v>3.658982168417424E-4</v>
      </c>
      <c r="T1561">
        <v>4.1210128074453678E-6</v>
      </c>
      <c r="U1561">
        <v>2.740050149441231E-5</v>
      </c>
      <c r="V1561">
        <v>4.4061522203264758E-5</v>
      </c>
      <c r="W1561">
        <v>1.404845388606191E-4</v>
      </c>
      <c r="X1561">
        <v>3.374604057171382E-5</v>
      </c>
      <c r="Y1561">
        <v>-5.5869708994709E-2</v>
      </c>
      <c r="Z1561">
        <v>9.0999999999999998E-2</v>
      </c>
      <c r="AA1561">
        <v>5.6000000000000001E-2</v>
      </c>
      <c r="AB1561">
        <v>0.85299999999999998</v>
      </c>
      <c r="AC1561">
        <v>0.76839999999999997</v>
      </c>
      <c r="AD1561" t="s">
        <v>48</v>
      </c>
      <c r="AE1561" t="s">
        <v>48</v>
      </c>
      <c r="AF1561" t="s">
        <v>48</v>
      </c>
    </row>
    <row r="1562" spans="1:40" hidden="1" outlineLevel="1" x14ac:dyDescent="0.2">
      <c r="A1562" t="s">
        <v>5752</v>
      </c>
      <c r="B1562" t="s">
        <v>5753</v>
      </c>
      <c r="C1562" t="s">
        <v>672</v>
      </c>
      <c r="J1562" t="s">
        <v>5754</v>
      </c>
      <c r="K1562" t="s">
        <v>5748</v>
      </c>
      <c r="L1562" t="s">
        <v>1263</v>
      </c>
      <c r="M1562">
        <v>1</v>
      </c>
      <c r="P1562" t="s">
        <v>5755</v>
      </c>
      <c r="Q1562" t="s">
        <v>47</v>
      </c>
      <c r="S1562">
        <v>1.3379347510635851E-3</v>
      </c>
      <c r="T1562">
        <v>4.2747222323669121E-5</v>
      </c>
      <c r="U1562">
        <v>1.4765404921490699E-4</v>
      </c>
      <c r="V1562">
        <v>3.5552875488065178E-4</v>
      </c>
      <c r="W1562">
        <v>4.7752942191436892E-4</v>
      </c>
      <c r="X1562">
        <v>1.2361162225715819E-4</v>
      </c>
      <c r="Y1562">
        <v>9.0634920634920624E-2</v>
      </c>
      <c r="Z1562">
        <v>0.20599999999999999</v>
      </c>
      <c r="AA1562">
        <v>5.2999999999999999E-2</v>
      </c>
      <c r="AB1562">
        <v>0.74099999999999999</v>
      </c>
      <c r="AC1562">
        <v>0.92589999999999995</v>
      </c>
      <c r="AD1562" t="s">
        <v>48</v>
      </c>
      <c r="AE1562" t="s">
        <v>48</v>
      </c>
      <c r="AF1562" t="s">
        <v>48</v>
      </c>
    </row>
    <row r="1563" spans="1:40" hidden="1" outlineLevel="1" x14ac:dyDescent="0.2"/>
    <row r="1564" spans="1:40" hidden="1" outlineLevel="1" x14ac:dyDescent="0.2"/>
    <row r="1565" spans="1:40" hidden="1" outlineLevel="1" x14ac:dyDescent="0.2"/>
    <row r="1566" spans="1:40" hidden="1" outlineLevel="1" x14ac:dyDescent="0.2"/>
    <row r="1567" spans="1:40" hidden="1" outlineLevel="1" x14ac:dyDescent="0.2"/>
    <row r="1568" spans="1:40" hidden="1" outlineLevel="1" x14ac:dyDescent="0.2"/>
    <row r="1569" spans="1:40" hidden="1" outlineLevel="1" x14ac:dyDescent="0.2"/>
    <row r="1570" spans="1:40" hidden="1" outlineLevel="1" x14ac:dyDescent="0.2"/>
    <row r="1571" spans="1:40" hidden="1" outlineLevel="1" x14ac:dyDescent="0.2"/>
    <row r="1572" spans="1:40" collapsed="1" x14ac:dyDescent="0.2">
      <c r="A1572" t="s">
        <v>676</v>
      </c>
      <c r="B1572" t="s">
        <v>677</v>
      </c>
      <c r="C1572" t="s">
        <v>678</v>
      </c>
      <c r="D1572" t="s">
        <v>679</v>
      </c>
      <c r="E1572" t="s">
        <v>53</v>
      </c>
      <c r="F1572" t="s">
        <v>42</v>
      </c>
      <c r="G1572">
        <v>19</v>
      </c>
      <c r="H1572" t="s">
        <v>43</v>
      </c>
      <c r="I1572">
        <v>19</v>
      </c>
      <c r="J1572" t="s">
        <v>680</v>
      </c>
      <c r="L1572" t="s">
        <v>45</v>
      </c>
      <c r="M1572">
        <v>0</v>
      </c>
      <c r="N1572">
        <v>0.5</v>
      </c>
      <c r="O1572" s="1" t="s">
        <v>681</v>
      </c>
      <c r="P1572" s="1" t="s">
        <v>681</v>
      </c>
      <c r="Q1572" t="s">
        <v>47</v>
      </c>
      <c r="R1572" t="s">
        <v>47</v>
      </c>
      <c r="S1572">
        <v>3.7159881321713328E-4</v>
      </c>
      <c r="T1572">
        <v>6.6086408878618394E-6</v>
      </c>
      <c r="U1572">
        <v>4.2906751332338899E-5</v>
      </c>
      <c r="V1572">
        <v>4.3093783460790291E-5</v>
      </c>
      <c r="W1572">
        <v>1.089180950657465E-4</v>
      </c>
      <c r="X1572">
        <v>5.6575729104224592E-5</v>
      </c>
      <c r="Y1572">
        <v>4.2940771349862281E-2</v>
      </c>
      <c r="Z1572">
        <v>0.17</v>
      </c>
      <c r="AA1572">
        <v>7.1999999999999995E-2</v>
      </c>
      <c r="AB1572">
        <v>0.75800000000000001</v>
      </c>
      <c r="AC1572">
        <v>0.98260000000000003</v>
      </c>
      <c r="AD1572" t="s">
        <v>48</v>
      </c>
      <c r="AE1572" t="s">
        <v>48</v>
      </c>
      <c r="AF1572" t="s">
        <v>48</v>
      </c>
      <c r="AH1572">
        <f t="shared" ref="AH1572" si="144">SUM(AI1572:AJ1572)</f>
        <v>1</v>
      </c>
      <c r="AI1572">
        <f>COUNTIF(L1572:L1586, "Comment")</f>
        <v>1</v>
      </c>
      <c r="AJ1572">
        <f>COUNTIF(L1572:L1586, "Reply")</f>
        <v>0</v>
      </c>
      <c r="AK1572">
        <f>COUNTIF(C1573:C1586, C1572)</f>
        <v>0</v>
      </c>
      <c r="AM1572">
        <f>AVERAGE(S1572:S1586)</f>
        <v>3.0810585303697735E-4</v>
      </c>
      <c r="AN1572">
        <f>AVERAGE(Y1572:Y1586)</f>
        <v>6.598792953458027E-2</v>
      </c>
    </row>
    <row r="1573" spans="1:40" hidden="1" outlineLevel="1" x14ac:dyDescent="0.2">
      <c r="A1573" t="s">
        <v>5756</v>
      </c>
      <c r="B1573" t="s">
        <v>5757</v>
      </c>
      <c r="C1573" t="s">
        <v>3646</v>
      </c>
      <c r="J1573" t="s">
        <v>5758</v>
      </c>
      <c r="K1573" t="s">
        <v>676</v>
      </c>
      <c r="L1573" t="s">
        <v>1233</v>
      </c>
      <c r="M1573">
        <v>1</v>
      </c>
      <c r="P1573" t="s">
        <v>5759</v>
      </c>
      <c r="Q1573" t="s">
        <v>47</v>
      </c>
      <c r="S1573">
        <v>2.4461289285682142E-4</v>
      </c>
      <c r="T1573">
        <v>2.9880879992560949E-6</v>
      </c>
      <c r="U1573">
        <v>2.007049988606013E-5</v>
      </c>
      <c r="V1573">
        <v>3.5308607039041817E-5</v>
      </c>
      <c r="W1573">
        <v>1.183013300760649E-4</v>
      </c>
      <c r="X1573">
        <v>2.0282655896153301E-5</v>
      </c>
      <c r="Y1573">
        <v>8.9035087719298259E-2</v>
      </c>
      <c r="Z1573">
        <v>0.125</v>
      </c>
      <c r="AA1573">
        <v>0.107</v>
      </c>
      <c r="AB1573">
        <v>0.76800000000000002</v>
      </c>
      <c r="AC1573">
        <v>0.4254</v>
      </c>
      <c r="AD1573" t="s">
        <v>48</v>
      </c>
      <c r="AE1573" t="s">
        <v>48</v>
      </c>
      <c r="AF1573" t="s">
        <v>48</v>
      </c>
    </row>
    <row r="1574" spans="1:40" hidden="1" outlineLevel="1" x14ac:dyDescent="0.2"/>
    <row r="1575" spans="1:40" hidden="1" outlineLevel="1" x14ac:dyDescent="0.2">
      <c r="P1575" s="1"/>
      <c r="Q1575" s="1"/>
    </row>
    <row r="1576" spans="1:40" hidden="1" outlineLevel="1" x14ac:dyDescent="0.2"/>
    <row r="1577" spans="1:40" hidden="1" outlineLevel="1" x14ac:dyDescent="0.2"/>
    <row r="1578" spans="1:40" hidden="1" outlineLevel="1" x14ac:dyDescent="0.2"/>
    <row r="1579" spans="1:40" hidden="1" outlineLevel="1" x14ac:dyDescent="0.2"/>
    <row r="1580" spans="1:40" hidden="1" outlineLevel="1" x14ac:dyDescent="0.2"/>
    <row r="1581" spans="1:40" hidden="1" outlineLevel="1" x14ac:dyDescent="0.2"/>
    <row r="1582" spans="1:40" hidden="1" outlineLevel="1" x14ac:dyDescent="0.2"/>
    <row r="1583" spans="1:40" hidden="1" outlineLevel="1" x14ac:dyDescent="0.2"/>
    <row r="1584" spans="1:40" hidden="1" outlineLevel="1" x14ac:dyDescent="0.2"/>
    <row r="1585" spans="1:40" hidden="1" outlineLevel="1" x14ac:dyDescent="0.2"/>
    <row r="1586" spans="1:40" hidden="1" outlineLevel="1" x14ac:dyDescent="0.2"/>
    <row r="1587" spans="1:40" collapsed="1" x14ac:dyDescent="0.2">
      <c r="A1587" t="s">
        <v>682</v>
      </c>
      <c r="B1587" t="s">
        <v>683</v>
      </c>
      <c r="C1587" t="s">
        <v>684</v>
      </c>
      <c r="D1587" t="s">
        <v>685</v>
      </c>
      <c r="E1587" t="s">
        <v>60</v>
      </c>
      <c r="F1587" t="s">
        <v>42</v>
      </c>
      <c r="G1587">
        <v>18</v>
      </c>
      <c r="H1587" t="s">
        <v>43</v>
      </c>
      <c r="I1587">
        <v>18</v>
      </c>
      <c r="J1587" t="s">
        <v>686</v>
      </c>
      <c r="L1587" t="s">
        <v>45</v>
      </c>
      <c r="M1587">
        <v>1</v>
      </c>
      <c r="N1587">
        <v>1</v>
      </c>
      <c r="O1587" s="1" t="s">
        <v>687</v>
      </c>
      <c r="P1587" s="1" t="s">
        <v>687</v>
      </c>
      <c r="Q1587" t="s">
        <v>47</v>
      </c>
      <c r="R1587" t="s">
        <v>47</v>
      </c>
      <c r="S1587">
        <v>4.0561653440818191E-4</v>
      </c>
      <c r="T1587">
        <v>7.0833020799909718E-6</v>
      </c>
      <c r="U1587">
        <v>4.1080165829043842E-5</v>
      </c>
      <c r="V1587">
        <v>3.8564521673833951E-5</v>
      </c>
      <c r="W1587">
        <v>1.6444317589048299E-4</v>
      </c>
      <c r="X1587">
        <v>5.5640259233769029E-5</v>
      </c>
      <c r="Y1587">
        <v>-5.4553788335433909E-2</v>
      </c>
      <c r="Z1587">
        <v>0.13700000000000001</v>
      </c>
      <c r="AA1587">
        <v>9.8000000000000004E-2</v>
      </c>
      <c r="AB1587">
        <v>0.76500000000000001</v>
      </c>
      <c r="AC1587">
        <v>0.99419999999999997</v>
      </c>
      <c r="AD1587" t="s">
        <v>48</v>
      </c>
      <c r="AE1587" t="s">
        <v>48</v>
      </c>
      <c r="AF1587" t="s">
        <v>48</v>
      </c>
      <c r="AH1587">
        <f t="shared" ref="AH1587" si="145">SUM(AI1587:AJ1587)</f>
        <v>0</v>
      </c>
      <c r="AI1587">
        <f>COUNTIF(L1587:L1601, "Comment")</f>
        <v>0</v>
      </c>
      <c r="AJ1587">
        <f>COUNTIF(L1587:L1601, "Reply")</f>
        <v>0</v>
      </c>
      <c r="AK1587">
        <f>COUNTIF(C1588:C1601, C1587)</f>
        <v>0</v>
      </c>
      <c r="AM1587">
        <f>AVERAGE(S1587:S1601)</f>
        <v>4.0561653440818191E-4</v>
      </c>
      <c r="AN1587">
        <f>AVERAGE(Y1587:Y1601)</f>
        <v>-5.4553788335433909E-2</v>
      </c>
    </row>
    <row r="1588" spans="1:40" hidden="1" outlineLevel="1" x14ac:dyDescent="0.2"/>
    <row r="1589" spans="1:40" hidden="1" outlineLevel="1" x14ac:dyDescent="0.2"/>
    <row r="1590" spans="1:40" hidden="1" outlineLevel="1" x14ac:dyDescent="0.2"/>
    <row r="1591" spans="1:40" hidden="1" outlineLevel="1" x14ac:dyDescent="0.2">
      <c r="P1591" s="1"/>
      <c r="Q1591" s="1"/>
    </row>
    <row r="1592" spans="1:40" hidden="1" outlineLevel="1" x14ac:dyDescent="0.2"/>
    <row r="1593" spans="1:40" hidden="1" outlineLevel="1" x14ac:dyDescent="0.2"/>
    <row r="1594" spans="1:40" hidden="1" outlineLevel="1" x14ac:dyDescent="0.2"/>
    <row r="1595" spans="1:40" hidden="1" outlineLevel="1" x14ac:dyDescent="0.2"/>
    <row r="1596" spans="1:40" hidden="1" outlineLevel="1" x14ac:dyDescent="0.2"/>
    <row r="1597" spans="1:40" hidden="1" outlineLevel="1" x14ac:dyDescent="0.2"/>
    <row r="1598" spans="1:40" hidden="1" outlineLevel="1" x14ac:dyDescent="0.2"/>
    <row r="1599" spans="1:40" hidden="1" outlineLevel="1" x14ac:dyDescent="0.2"/>
    <row r="1600" spans="1:40" hidden="1" outlineLevel="1" x14ac:dyDescent="0.2"/>
    <row r="1601" spans="1:40" hidden="1" outlineLevel="1" x14ac:dyDescent="0.2"/>
    <row r="1602" spans="1:40" collapsed="1" x14ac:dyDescent="0.2">
      <c r="A1602" t="s">
        <v>688</v>
      </c>
      <c r="B1602" t="s">
        <v>689</v>
      </c>
      <c r="C1602" t="s">
        <v>690</v>
      </c>
      <c r="D1602" t="s">
        <v>691</v>
      </c>
      <c r="E1602" t="s">
        <v>692</v>
      </c>
      <c r="F1602" t="s">
        <v>42</v>
      </c>
      <c r="G1602">
        <v>31</v>
      </c>
      <c r="H1602" t="s">
        <v>43</v>
      </c>
      <c r="I1602">
        <v>35</v>
      </c>
      <c r="J1602" t="s">
        <v>693</v>
      </c>
      <c r="L1602" t="s">
        <v>45</v>
      </c>
      <c r="M1602">
        <v>2</v>
      </c>
      <c r="N1602">
        <v>0.75</v>
      </c>
      <c r="O1602" s="1" t="s">
        <v>694</v>
      </c>
      <c r="P1602" s="1" t="s">
        <v>694</v>
      </c>
      <c r="Q1602" t="s">
        <v>47</v>
      </c>
      <c r="R1602" t="s">
        <v>47</v>
      </c>
      <c r="S1602">
        <v>7.4813878163695344E-3</v>
      </c>
      <c r="T1602">
        <v>1.079791400115937E-5</v>
      </c>
      <c r="U1602">
        <v>6.8059391342103481E-3</v>
      </c>
      <c r="V1602">
        <v>3.2513472251594072E-4</v>
      </c>
      <c r="W1602">
        <v>1.7175880493596201E-3</v>
      </c>
      <c r="X1602">
        <v>1.361300237476826E-4</v>
      </c>
      <c r="Y1602">
        <v>8.9595238095238061E-2</v>
      </c>
      <c r="Z1602">
        <v>9.6000000000000002E-2</v>
      </c>
      <c r="AA1602">
        <v>8.4000000000000005E-2</v>
      </c>
      <c r="AB1602">
        <v>0.82099999999999995</v>
      </c>
      <c r="AC1602">
        <v>0.96340000000000003</v>
      </c>
      <c r="AD1602" t="s">
        <v>48</v>
      </c>
      <c r="AE1602" t="s">
        <v>48</v>
      </c>
      <c r="AF1602" t="s">
        <v>48</v>
      </c>
      <c r="AH1602">
        <f t="shared" ref="AH1602" si="146">SUM(AI1602:AJ1602)</f>
        <v>3</v>
      </c>
      <c r="AI1602">
        <f>COUNTIF(L1602:L1616, "Comment")</f>
        <v>3</v>
      </c>
      <c r="AJ1602">
        <f>COUNTIF(L1602:L1616, "Reply")</f>
        <v>0</v>
      </c>
      <c r="AK1602">
        <f>COUNTIF(C1603:C1616, C1602)</f>
        <v>0</v>
      </c>
      <c r="AM1602">
        <f>AVERAGE(S1602:S1616)</f>
        <v>2.6379142364021395E-3</v>
      </c>
      <c r="AN1602">
        <f>AVERAGE(Y1602:Y1616)</f>
        <v>0.11084577922077922</v>
      </c>
    </row>
    <row r="1603" spans="1:40" hidden="1" outlineLevel="1" x14ac:dyDescent="0.2">
      <c r="A1603" t="s">
        <v>5760</v>
      </c>
      <c r="B1603" t="s">
        <v>5761</v>
      </c>
      <c r="C1603" t="s">
        <v>5762</v>
      </c>
      <c r="J1603" t="s">
        <v>5763</v>
      </c>
      <c r="K1603" t="s">
        <v>688</v>
      </c>
      <c r="L1603" t="s">
        <v>1233</v>
      </c>
      <c r="M1603">
        <v>5</v>
      </c>
      <c r="P1603" t="s">
        <v>5764</v>
      </c>
      <c r="Q1603" t="s">
        <v>47</v>
      </c>
      <c r="S1603">
        <v>1.6101113287732009E-3</v>
      </c>
      <c r="T1603">
        <v>2.3688828605372692E-6</v>
      </c>
      <c r="U1603">
        <v>3.5441018553683527E-5</v>
      </c>
      <c r="V1603">
        <v>6.6137923568021506E-5</v>
      </c>
      <c r="W1603">
        <v>6.7623198265209794E-4</v>
      </c>
      <c r="X1603">
        <v>8.2083613961003721E-5</v>
      </c>
      <c r="Y1603">
        <v>0.2</v>
      </c>
      <c r="Z1603">
        <v>9.0999999999999998E-2</v>
      </c>
      <c r="AA1603">
        <v>0</v>
      </c>
      <c r="AB1603">
        <v>0.90900000000000003</v>
      </c>
      <c r="AC1603">
        <v>0.36120000000000002</v>
      </c>
      <c r="AD1603" t="s">
        <v>48</v>
      </c>
      <c r="AE1603" t="s">
        <v>48</v>
      </c>
      <c r="AF1603" t="s">
        <v>48</v>
      </c>
    </row>
    <row r="1604" spans="1:40" hidden="1" outlineLevel="1" x14ac:dyDescent="0.2">
      <c r="A1604" t="s">
        <v>5765</v>
      </c>
      <c r="B1604" t="s">
        <v>5766</v>
      </c>
      <c r="C1604" t="s">
        <v>5767</v>
      </c>
      <c r="J1604" t="s">
        <v>5768</v>
      </c>
      <c r="K1604" t="s">
        <v>688</v>
      </c>
      <c r="L1604" t="s">
        <v>1233</v>
      </c>
      <c r="M1604">
        <v>5</v>
      </c>
      <c r="P1604" t="s">
        <v>5769</v>
      </c>
      <c r="Q1604" t="s">
        <v>47</v>
      </c>
      <c r="S1604">
        <v>3.6968477070331568E-4</v>
      </c>
      <c r="T1604">
        <v>2.447195129207103E-6</v>
      </c>
      <c r="U1604">
        <v>2.0407333067851141E-5</v>
      </c>
      <c r="V1604">
        <v>5.3791856771567843E-5</v>
      </c>
      <c r="W1604">
        <v>1.518238423159346E-4</v>
      </c>
      <c r="X1604">
        <v>2.846227107511368E-5</v>
      </c>
      <c r="Y1604">
        <v>7.8787878787878782E-2</v>
      </c>
      <c r="Z1604">
        <v>9.9000000000000005E-2</v>
      </c>
      <c r="AA1604">
        <v>5.8000000000000003E-2</v>
      </c>
      <c r="AB1604">
        <v>0.84199999999999997</v>
      </c>
      <c r="AC1604">
        <v>0.74690000000000001</v>
      </c>
      <c r="AD1604" t="s">
        <v>48</v>
      </c>
      <c r="AE1604" t="s">
        <v>48</v>
      </c>
      <c r="AF1604" t="s">
        <v>48</v>
      </c>
    </row>
    <row r="1605" spans="1:40" hidden="1" outlineLevel="1" x14ac:dyDescent="0.2">
      <c r="A1605" t="s">
        <v>5770</v>
      </c>
      <c r="B1605" t="s">
        <v>5771</v>
      </c>
      <c r="C1605" t="s">
        <v>1329</v>
      </c>
      <c r="J1605" t="s">
        <v>5772</v>
      </c>
      <c r="K1605" t="s">
        <v>688</v>
      </c>
      <c r="L1605" t="s">
        <v>1233</v>
      </c>
      <c r="M1605">
        <v>2</v>
      </c>
      <c r="P1605" t="s">
        <v>5773</v>
      </c>
      <c r="Q1605" t="s">
        <v>47</v>
      </c>
      <c r="S1605">
        <v>1.0904730297625061E-3</v>
      </c>
      <c r="T1605">
        <v>4.3891004679608159E-6</v>
      </c>
      <c r="U1605">
        <v>4.025061207357794E-5</v>
      </c>
      <c r="V1605">
        <v>9.6199415565934032E-5</v>
      </c>
      <c r="W1605">
        <v>2.4740313529036939E-4</v>
      </c>
      <c r="X1605">
        <v>2.5158346397802228E-4</v>
      </c>
      <c r="Y1605">
        <v>7.5000000000000011E-2</v>
      </c>
      <c r="Z1605">
        <v>0.32100000000000001</v>
      </c>
      <c r="AA1605">
        <v>0</v>
      </c>
      <c r="AB1605">
        <v>0.67900000000000005</v>
      </c>
      <c r="AC1605">
        <v>0.98750000000000004</v>
      </c>
      <c r="AD1605" t="s">
        <v>48</v>
      </c>
      <c r="AE1605" t="s">
        <v>48</v>
      </c>
      <c r="AF1605" t="s">
        <v>48</v>
      </c>
    </row>
    <row r="1606" spans="1:40" hidden="1" outlineLevel="1" x14ac:dyDescent="0.2"/>
    <row r="1607" spans="1:40" hidden="1" outlineLevel="1" x14ac:dyDescent="0.2">
      <c r="P1607" s="1"/>
      <c r="Q1607" s="1"/>
    </row>
    <row r="1608" spans="1:40" hidden="1" outlineLevel="1" x14ac:dyDescent="0.2"/>
    <row r="1609" spans="1:40" hidden="1" outlineLevel="1" x14ac:dyDescent="0.2"/>
    <row r="1610" spans="1:40" hidden="1" outlineLevel="1" x14ac:dyDescent="0.2"/>
    <row r="1611" spans="1:40" hidden="1" outlineLevel="1" x14ac:dyDescent="0.2"/>
    <row r="1612" spans="1:40" hidden="1" outlineLevel="1" x14ac:dyDescent="0.2"/>
    <row r="1613" spans="1:40" hidden="1" outlineLevel="1" x14ac:dyDescent="0.2"/>
    <row r="1614" spans="1:40" hidden="1" outlineLevel="1" x14ac:dyDescent="0.2"/>
    <row r="1615" spans="1:40" hidden="1" outlineLevel="1" x14ac:dyDescent="0.2"/>
    <row r="1616" spans="1:40" hidden="1" outlineLevel="1" x14ac:dyDescent="0.2"/>
    <row r="1617" spans="1:40" collapsed="1" x14ac:dyDescent="0.2">
      <c r="A1617" t="s">
        <v>695</v>
      </c>
      <c r="B1617" t="s">
        <v>696</v>
      </c>
      <c r="C1617" t="s">
        <v>697</v>
      </c>
      <c r="D1617" t="s">
        <v>698</v>
      </c>
      <c r="E1617" t="s">
        <v>246</v>
      </c>
      <c r="F1617" t="s">
        <v>42</v>
      </c>
      <c r="G1617">
        <v>20</v>
      </c>
      <c r="H1617" t="s">
        <v>43</v>
      </c>
      <c r="I1617">
        <v>30</v>
      </c>
      <c r="J1617" t="s">
        <v>699</v>
      </c>
      <c r="L1617" t="s">
        <v>45</v>
      </c>
      <c r="M1617">
        <v>1</v>
      </c>
      <c r="N1617">
        <v>1</v>
      </c>
      <c r="O1617" s="1" t="s">
        <v>700</v>
      </c>
      <c r="P1617" s="1" t="s">
        <v>700</v>
      </c>
      <c r="Q1617" t="s">
        <v>47</v>
      </c>
      <c r="R1617" t="s">
        <v>47</v>
      </c>
      <c r="S1617">
        <v>0.41445717215538019</v>
      </c>
      <c r="T1617">
        <v>3.9737711631460122E-5</v>
      </c>
      <c r="U1617">
        <v>7.0006251335144043E-2</v>
      </c>
      <c r="V1617">
        <v>7.2176568210124969E-4</v>
      </c>
      <c r="W1617">
        <v>0.18369041383266449</v>
      </c>
      <c r="X1617">
        <v>5.9471966233104467E-4</v>
      </c>
      <c r="Y1617">
        <v>0.12</v>
      </c>
      <c r="Z1617">
        <v>4.7E-2</v>
      </c>
      <c r="AA1617">
        <v>7.0999999999999994E-2</v>
      </c>
      <c r="AB1617">
        <v>0.88200000000000001</v>
      </c>
      <c r="AC1617">
        <v>-0.4274</v>
      </c>
      <c r="AD1617" t="s">
        <v>48</v>
      </c>
      <c r="AE1617" t="s">
        <v>48</v>
      </c>
      <c r="AF1617" t="s">
        <v>48</v>
      </c>
      <c r="AH1617">
        <f t="shared" ref="AH1617" si="147">SUM(AI1617:AJ1617)</f>
        <v>3</v>
      </c>
      <c r="AI1617">
        <f>COUNTIF(L1617:L1631, "Comment")</f>
        <v>2</v>
      </c>
      <c r="AJ1617">
        <f>COUNTIF(L1617:L1631, "Reply")</f>
        <v>1</v>
      </c>
      <c r="AK1617">
        <f>COUNTIF(C1618:C1631, C1617)</f>
        <v>0</v>
      </c>
      <c r="AM1617">
        <f>AVERAGE(S1617:S1631)</f>
        <v>0.16112871405978996</v>
      </c>
      <c r="AN1617">
        <f>AVERAGE(Y1617:Y1631)</f>
        <v>0.04</v>
      </c>
    </row>
    <row r="1618" spans="1:40" hidden="1" outlineLevel="1" x14ac:dyDescent="0.2">
      <c r="A1618" t="s">
        <v>5774</v>
      </c>
      <c r="B1618" t="s">
        <v>5775</v>
      </c>
      <c r="C1618" t="s">
        <v>5762</v>
      </c>
      <c r="J1618" t="s">
        <v>5776</v>
      </c>
      <c r="K1618" t="s">
        <v>695</v>
      </c>
      <c r="L1618" t="s">
        <v>1233</v>
      </c>
      <c r="M1618">
        <v>5</v>
      </c>
      <c r="P1618" t="s">
        <v>5777</v>
      </c>
      <c r="Q1618" t="s">
        <v>47</v>
      </c>
      <c r="S1618">
        <v>6.8626664578914642E-2</v>
      </c>
      <c r="T1618">
        <v>1.2641462490137201E-5</v>
      </c>
      <c r="U1618">
        <v>8.6735427612438798E-4</v>
      </c>
      <c r="V1618">
        <v>6.3325637020170689E-3</v>
      </c>
      <c r="W1618">
        <v>1.1783444322645661E-2</v>
      </c>
      <c r="X1618">
        <v>4.0747076855041092E-4</v>
      </c>
      <c r="Y1618">
        <v>0</v>
      </c>
      <c r="Z1618">
        <v>0</v>
      </c>
      <c r="AA1618">
        <v>0</v>
      </c>
      <c r="AB1618">
        <v>1</v>
      </c>
      <c r="AC1618">
        <v>0</v>
      </c>
      <c r="AD1618" t="s">
        <v>48</v>
      </c>
      <c r="AE1618" t="s">
        <v>48</v>
      </c>
      <c r="AF1618" t="s">
        <v>48</v>
      </c>
    </row>
    <row r="1619" spans="1:40" hidden="1" outlineLevel="1" x14ac:dyDescent="0.2">
      <c r="A1619" t="s">
        <v>5778</v>
      </c>
      <c r="B1619" t="s">
        <v>5779</v>
      </c>
      <c r="C1619" t="s">
        <v>5780</v>
      </c>
      <c r="J1619" t="s">
        <v>5781</v>
      </c>
      <c r="K1619" t="s">
        <v>695</v>
      </c>
      <c r="L1619" t="s">
        <v>1233</v>
      </c>
      <c r="M1619">
        <v>1</v>
      </c>
      <c r="P1619" t="s">
        <v>5782</v>
      </c>
      <c r="Q1619" t="s">
        <v>47</v>
      </c>
      <c r="S1619">
        <v>3.023054450750351E-4</v>
      </c>
      <c r="T1619">
        <v>2.799499725369969E-6</v>
      </c>
      <c r="U1619">
        <v>2.1027546608820561E-5</v>
      </c>
      <c r="V1619">
        <v>4.3943691707681858E-5</v>
      </c>
      <c r="W1619">
        <v>1.3675152149517089E-4</v>
      </c>
      <c r="X1619">
        <v>2.1682339138351381E-5</v>
      </c>
      <c r="Y1619">
        <v>-6.9388939039072284E-18</v>
      </c>
      <c r="Z1619">
        <v>4.9000000000000002E-2</v>
      </c>
      <c r="AA1619">
        <v>0</v>
      </c>
      <c r="AB1619">
        <v>0.95099999999999996</v>
      </c>
      <c r="AC1619">
        <v>0.35699999999999998</v>
      </c>
      <c r="AD1619" t="s">
        <v>48</v>
      </c>
      <c r="AE1619" t="s">
        <v>48</v>
      </c>
      <c r="AF1619" t="s">
        <v>48</v>
      </c>
    </row>
    <row r="1620" spans="1:40" hidden="1" outlineLevel="1" x14ac:dyDescent="0.2">
      <c r="A1620" t="s">
        <v>5783</v>
      </c>
      <c r="B1620" t="s">
        <v>5784</v>
      </c>
      <c r="C1620" t="s">
        <v>5785</v>
      </c>
      <c r="J1620" t="s">
        <v>5786</v>
      </c>
      <c r="K1620" t="s">
        <v>5774</v>
      </c>
      <c r="L1620" t="s">
        <v>1263</v>
      </c>
      <c r="M1620">
        <v>1</v>
      </c>
      <c r="P1620" t="s">
        <v>5787</v>
      </c>
      <c r="Q1620" t="s">
        <v>47</v>
      </c>
      <c r="Y1620" t="s">
        <v>48</v>
      </c>
      <c r="Z1620" t="s">
        <v>48</v>
      </c>
      <c r="AA1620" t="s">
        <v>48</v>
      </c>
      <c r="AB1620" t="s">
        <v>48</v>
      </c>
      <c r="AC1620" t="s">
        <v>48</v>
      </c>
      <c r="AD1620" t="s">
        <v>48</v>
      </c>
      <c r="AE1620" t="s">
        <v>48</v>
      </c>
      <c r="AF1620" t="s">
        <v>48</v>
      </c>
    </row>
    <row r="1621" spans="1:40" hidden="1" outlineLevel="1" x14ac:dyDescent="0.2"/>
    <row r="1622" spans="1:40" hidden="1" outlineLevel="1" x14ac:dyDescent="0.2"/>
    <row r="1623" spans="1:40" hidden="1" outlineLevel="1" x14ac:dyDescent="0.2">
      <c r="P1623" s="1"/>
      <c r="Q1623" s="1"/>
    </row>
    <row r="1624" spans="1:40" hidden="1" outlineLevel="1" x14ac:dyDescent="0.2"/>
    <row r="1625" spans="1:40" hidden="1" outlineLevel="1" x14ac:dyDescent="0.2"/>
    <row r="1626" spans="1:40" hidden="1" outlineLevel="1" x14ac:dyDescent="0.2"/>
    <row r="1627" spans="1:40" hidden="1" outlineLevel="1" x14ac:dyDescent="0.2"/>
    <row r="1628" spans="1:40" hidden="1" outlineLevel="1" x14ac:dyDescent="0.2"/>
    <row r="1629" spans="1:40" hidden="1" outlineLevel="1" x14ac:dyDescent="0.2"/>
    <row r="1630" spans="1:40" hidden="1" outlineLevel="1" x14ac:dyDescent="0.2"/>
    <row r="1631" spans="1:40" hidden="1" outlineLevel="1" x14ac:dyDescent="0.2"/>
    <row r="1632" spans="1:40" collapsed="1" x14ac:dyDescent="0.2">
      <c r="A1632" t="s">
        <v>701</v>
      </c>
      <c r="B1632" t="s">
        <v>702</v>
      </c>
      <c r="C1632" t="s">
        <v>703</v>
      </c>
      <c r="D1632" t="s">
        <v>704</v>
      </c>
      <c r="E1632" t="s">
        <v>130</v>
      </c>
      <c r="F1632" t="s">
        <v>43</v>
      </c>
      <c r="G1632">
        <v>22</v>
      </c>
      <c r="H1632" t="s">
        <v>42</v>
      </c>
      <c r="I1632">
        <v>22</v>
      </c>
      <c r="J1632" t="s">
        <v>705</v>
      </c>
      <c r="L1632" t="s">
        <v>45</v>
      </c>
      <c r="M1632">
        <v>2</v>
      </c>
      <c r="N1632">
        <v>1</v>
      </c>
      <c r="O1632" s="1" t="s">
        <v>706</v>
      </c>
      <c r="P1632" s="1" t="s">
        <v>706</v>
      </c>
      <c r="Q1632" t="s">
        <v>47</v>
      </c>
      <c r="R1632" t="s">
        <v>47</v>
      </c>
      <c r="S1632">
        <v>3.0042754951864481E-4</v>
      </c>
      <c r="T1632">
        <v>6.5922308749577496E-6</v>
      </c>
      <c r="U1632">
        <v>2.3868658900028091E-5</v>
      </c>
      <c r="V1632">
        <v>6.890143413329497E-5</v>
      </c>
      <c r="W1632">
        <v>1.166628644568846E-4</v>
      </c>
      <c r="X1632">
        <v>2.963665792776737E-5</v>
      </c>
      <c r="Y1632">
        <v>0.1239311311876528</v>
      </c>
      <c r="Z1632">
        <v>0.11799999999999999</v>
      </c>
      <c r="AA1632">
        <v>8.4000000000000005E-2</v>
      </c>
      <c r="AB1632">
        <v>0.79700000000000004</v>
      </c>
      <c r="AC1632">
        <v>0.99309999999999998</v>
      </c>
      <c r="AD1632" t="s">
        <v>48</v>
      </c>
      <c r="AE1632" t="s">
        <v>48</v>
      </c>
      <c r="AF1632" t="s">
        <v>48</v>
      </c>
      <c r="AH1632">
        <f t="shared" ref="AH1632" si="148">SUM(AI1632:AJ1632)</f>
        <v>0</v>
      </c>
      <c r="AI1632">
        <f>COUNTIF(L1632:L1646, "Comment")</f>
        <v>0</v>
      </c>
      <c r="AJ1632">
        <f>COUNTIF(L1632:L1646, "Reply")</f>
        <v>0</v>
      </c>
      <c r="AK1632">
        <f>COUNTIF(C1633:C1646, C1632)</f>
        <v>0</v>
      </c>
      <c r="AM1632">
        <f>AVERAGE(S1632:S1646)</f>
        <v>3.0042754951864481E-4</v>
      </c>
      <c r="AN1632">
        <f>AVERAGE(Y1632:Y1646)</f>
        <v>0.1239311311876528</v>
      </c>
    </row>
    <row r="1633" spans="15:17" hidden="1" outlineLevel="1" x14ac:dyDescent="0.2"/>
    <row r="1634" spans="15:17" hidden="1" outlineLevel="1" x14ac:dyDescent="0.2"/>
    <row r="1635" spans="15:17" hidden="1" outlineLevel="1" x14ac:dyDescent="0.2"/>
    <row r="1636" spans="15:17" hidden="1" outlineLevel="1" x14ac:dyDescent="0.2"/>
    <row r="1637" spans="15:17" hidden="1" outlineLevel="1" x14ac:dyDescent="0.2"/>
    <row r="1638" spans="15:17" hidden="1" outlineLevel="1" x14ac:dyDescent="0.2"/>
    <row r="1639" spans="15:17" hidden="1" outlineLevel="1" x14ac:dyDescent="0.2">
      <c r="P1639" s="1"/>
      <c r="Q1639" s="1"/>
    </row>
    <row r="1640" spans="15:17" hidden="1" outlineLevel="1" x14ac:dyDescent="0.2"/>
    <row r="1641" spans="15:17" hidden="1" outlineLevel="1" x14ac:dyDescent="0.2"/>
    <row r="1642" spans="15:17" hidden="1" outlineLevel="1" x14ac:dyDescent="0.2"/>
    <row r="1643" spans="15:17" hidden="1" outlineLevel="1" x14ac:dyDescent="0.2"/>
    <row r="1644" spans="15:17" hidden="1" outlineLevel="1" x14ac:dyDescent="0.2"/>
    <row r="1645" spans="15:17" hidden="1" outlineLevel="1" x14ac:dyDescent="0.2"/>
    <row r="1646" spans="15:17" hidden="1" outlineLevel="1" x14ac:dyDescent="0.2"/>
    <row r="1647" spans="15:17" collapsed="1" x14ac:dyDescent="0.2">
      <c r="O1647" s="1"/>
      <c r="P1647" s="1"/>
    </row>
    <row r="1648" spans="15:17" hidden="1" outlineLevel="1" x14ac:dyDescent="0.2"/>
    <row r="1649" spans="1:40" hidden="1" outlineLevel="1" x14ac:dyDescent="0.2"/>
    <row r="1650" spans="1:40" hidden="1" outlineLevel="1" x14ac:dyDescent="0.2"/>
    <row r="1651" spans="1:40" hidden="1" outlineLevel="1" x14ac:dyDescent="0.2"/>
    <row r="1652" spans="1:40" hidden="1" outlineLevel="1" x14ac:dyDescent="0.2"/>
    <row r="1653" spans="1:40" hidden="1" outlineLevel="1" x14ac:dyDescent="0.2"/>
    <row r="1654" spans="1:40" hidden="1" outlineLevel="1" x14ac:dyDescent="0.2"/>
    <row r="1655" spans="1:40" hidden="1" outlineLevel="1" x14ac:dyDescent="0.2">
      <c r="P1655" s="1"/>
      <c r="Q1655" s="1"/>
    </row>
    <row r="1656" spans="1:40" hidden="1" outlineLevel="1" x14ac:dyDescent="0.2"/>
    <row r="1657" spans="1:40" hidden="1" outlineLevel="1" x14ac:dyDescent="0.2"/>
    <row r="1658" spans="1:40" hidden="1" outlineLevel="1" x14ac:dyDescent="0.2"/>
    <row r="1659" spans="1:40" hidden="1" outlineLevel="1" x14ac:dyDescent="0.2"/>
    <row r="1660" spans="1:40" hidden="1" outlineLevel="1" x14ac:dyDescent="0.2"/>
    <row r="1661" spans="1:40" hidden="1" outlineLevel="1" x14ac:dyDescent="0.2"/>
    <row r="1662" spans="1:40" collapsed="1" x14ac:dyDescent="0.2">
      <c r="A1662" t="s">
        <v>713</v>
      </c>
      <c r="B1662" t="s">
        <v>714</v>
      </c>
      <c r="C1662" t="s">
        <v>715</v>
      </c>
      <c r="D1662" t="s">
        <v>716</v>
      </c>
      <c r="E1662" t="s">
        <v>130</v>
      </c>
      <c r="F1662" t="s">
        <v>42</v>
      </c>
      <c r="G1662">
        <v>21</v>
      </c>
      <c r="H1662" t="s">
        <v>43</v>
      </c>
      <c r="I1662">
        <v>32</v>
      </c>
      <c r="J1662" t="s">
        <v>717</v>
      </c>
      <c r="L1662" t="s">
        <v>45</v>
      </c>
      <c r="M1662">
        <v>6</v>
      </c>
      <c r="N1662">
        <v>0.81</v>
      </c>
      <c r="O1662" s="1" t="s">
        <v>718</v>
      </c>
      <c r="P1662" s="1" t="s">
        <v>718</v>
      </c>
      <c r="Q1662" t="s">
        <v>47</v>
      </c>
      <c r="R1662" t="s">
        <v>47</v>
      </c>
      <c r="S1662">
        <v>1.114735496230423E-3</v>
      </c>
      <c r="T1662">
        <v>9.8153595899930224E-6</v>
      </c>
      <c r="U1662">
        <v>1.032140571624041E-4</v>
      </c>
      <c r="V1662">
        <v>9.8215190519113094E-5</v>
      </c>
      <c r="W1662">
        <v>4.0702972910366952E-4</v>
      </c>
      <c r="X1662">
        <v>1.219889163621701E-4</v>
      </c>
      <c r="Y1662">
        <v>0.22380952380952379</v>
      </c>
      <c r="Z1662">
        <v>0.13800000000000001</v>
      </c>
      <c r="AA1662">
        <v>6.7000000000000004E-2</v>
      </c>
      <c r="AB1662">
        <v>0.79500000000000004</v>
      </c>
      <c r="AC1662">
        <v>0.96599999999999997</v>
      </c>
      <c r="AD1662" t="s">
        <v>48</v>
      </c>
      <c r="AE1662" t="s">
        <v>48</v>
      </c>
      <c r="AF1662" t="s">
        <v>48</v>
      </c>
      <c r="AH1662">
        <f t="shared" ref="AH1662" si="149">SUM(AI1662:AJ1662)</f>
        <v>10</v>
      </c>
      <c r="AI1662">
        <f>COUNTIF(L1662:L1676, "Comment")</f>
        <v>4</v>
      </c>
      <c r="AJ1662">
        <f>COUNTIF(L1662:L1676, "Reply")</f>
        <v>6</v>
      </c>
      <c r="AK1662">
        <f>COUNTIF(C1663:C1676, C1662)</f>
        <v>5</v>
      </c>
      <c r="AM1662">
        <f>AVERAGE(S1662:S1676)</f>
        <v>9.8103393700016153E-2</v>
      </c>
      <c r="AN1662">
        <f>AVERAGE(Y1662:Y1676)</f>
        <v>7.4978354978354977E-2</v>
      </c>
    </row>
    <row r="1663" spans="1:40" hidden="1" outlineLevel="1" x14ac:dyDescent="0.2">
      <c r="A1663" t="s">
        <v>6099</v>
      </c>
      <c r="B1663" t="s">
        <v>6100</v>
      </c>
      <c r="C1663" t="s">
        <v>6101</v>
      </c>
      <c r="J1663" t="s">
        <v>6102</v>
      </c>
      <c r="K1663" t="s">
        <v>713</v>
      </c>
      <c r="L1663" t="s">
        <v>1233</v>
      </c>
      <c r="M1663">
        <v>11</v>
      </c>
      <c r="P1663" t="s">
        <v>6103</v>
      </c>
      <c r="Q1663" t="s">
        <v>47</v>
      </c>
      <c r="S1663">
        <v>9.2213466763496399E-2</v>
      </c>
      <c r="T1663">
        <v>7.3075771069852644E-6</v>
      </c>
      <c r="U1663">
        <v>2.230398386018351E-4</v>
      </c>
      <c r="V1663">
        <v>3.7560236523859197E-4</v>
      </c>
      <c r="W1663">
        <v>6.5696828067302704E-2</v>
      </c>
      <c r="X1663">
        <v>2.2878793533891439E-3</v>
      </c>
      <c r="Y1663">
        <v>-0.23333333333333331</v>
      </c>
      <c r="Z1663">
        <v>4.2999999999999997E-2</v>
      </c>
      <c r="AA1663">
        <v>0.124</v>
      </c>
      <c r="AB1663">
        <v>0.83299999999999996</v>
      </c>
      <c r="AC1663">
        <v>-0.55740000000000001</v>
      </c>
      <c r="AD1663" t="s">
        <v>48</v>
      </c>
      <c r="AE1663" t="s">
        <v>48</v>
      </c>
      <c r="AF1663" t="s">
        <v>48</v>
      </c>
    </row>
    <row r="1664" spans="1:40" hidden="1" outlineLevel="1" x14ac:dyDescent="0.2">
      <c r="A1664" t="s">
        <v>6104</v>
      </c>
      <c r="B1664" t="s">
        <v>6105</v>
      </c>
      <c r="C1664" t="s">
        <v>2674</v>
      </c>
      <c r="J1664" t="s">
        <v>6106</v>
      </c>
      <c r="K1664" t="s">
        <v>713</v>
      </c>
      <c r="L1664" t="s">
        <v>1233</v>
      </c>
      <c r="M1664">
        <v>5</v>
      </c>
      <c r="P1664" t="s">
        <v>6107</v>
      </c>
      <c r="Q1664" t="s">
        <v>47</v>
      </c>
      <c r="S1664">
        <v>1.6092943260446191E-3</v>
      </c>
      <c r="T1664">
        <v>1.276625971513567E-5</v>
      </c>
      <c r="U1664">
        <v>5.3170013416092843E-5</v>
      </c>
      <c r="V1664">
        <v>2.6593523216433818E-4</v>
      </c>
      <c r="W1664">
        <v>4.6746773296035832E-4</v>
      </c>
      <c r="X1664">
        <v>1.407940580975264E-4</v>
      </c>
      <c r="Y1664">
        <v>0.16666666666666671</v>
      </c>
      <c r="Z1664">
        <v>0.158</v>
      </c>
      <c r="AA1664">
        <v>9.4E-2</v>
      </c>
      <c r="AB1664">
        <v>0.748</v>
      </c>
      <c r="AC1664">
        <v>0.72970000000000002</v>
      </c>
      <c r="AD1664" t="s">
        <v>48</v>
      </c>
      <c r="AE1664" t="s">
        <v>48</v>
      </c>
      <c r="AF1664" t="s">
        <v>48</v>
      </c>
    </row>
    <row r="1665" spans="1:40" hidden="1" outlineLevel="1" x14ac:dyDescent="0.2">
      <c r="A1665" t="s">
        <v>6108</v>
      </c>
      <c r="B1665" t="s">
        <v>6109</v>
      </c>
      <c r="C1665" t="s">
        <v>4089</v>
      </c>
      <c r="J1665" t="s">
        <v>6110</v>
      </c>
      <c r="K1665" t="s">
        <v>713</v>
      </c>
      <c r="L1665" t="s">
        <v>1233</v>
      </c>
      <c r="M1665">
        <v>1</v>
      </c>
      <c r="P1665" t="s">
        <v>6111</v>
      </c>
      <c r="Q1665" t="s">
        <v>47</v>
      </c>
      <c r="S1665">
        <v>5.9200258692726493E-4</v>
      </c>
      <c r="T1665">
        <v>1.601299914000265E-6</v>
      </c>
      <c r="U1665">
        <v>2.3712655092822391E-5</v>
      </c>
      <c r="V1665">
        <v>5.9207246522419148E-5</v>
      </c>
      <c r="W1665">
        <v>3.1324205338023598E-4</v>
      </c>
      <c r="X1665">
        <v>2.1496443878277202E-5</v>
      </c>
      <c r="Y1665">
        <v>0</v>
      </c>
      <c r="Z1665">
        <v>0</v>
      </c>
      <c r="AA1665">
        <v>0</v>
      </c>
      <c r="AB1665">
        <v>1</v>
      </c>
      <c r="AC1665">
        <v>0</v>
      </c>
      <c r="AD1665" t="s">
        <v>48</v>
      </c>
      <c r="AE1665" t="s">
        <v>48</v>
      </c>
      <c r="AF1665" t="s">
        <v>48</v>
      </c>
    </row>
    <row r="1666" spans="1:40" hidden="1" outlineLevel="1" x14ac:dyDescent="0.2">
      <c r="A1666" t="s">
        <v>6112</v>
      </c>
      <c r="B1666" t="s">
        <v>6113</v>
      </c>
      <c r="C1666" t="s">
        <v>3636</v>
      </c>
      <c r="J1666" t="s">
        <v>6114</v>
      </c>
      <c r="K1666" t="s">
        <v>713</v>
      </c>
      <c r="L1666" t="s">
        <v>1233</v>
      </c>
      <c r="M1666">
        <v>-2</v>
      </c>
      <c r="P1666" t="s">
        <v>6115</v>
      </c>
      <c r="Q1666" t="s">
        <v>47</v>
      </c>
      <c r="S1666">
        <v>0.9402925968170166</v>
      </c>
      <c r="T1666">
        <v>1.9877239537891001E-5</v>
      </c>
      <c r="U1666">
        <v>6.2892364803701639E-4</v>
      </c>
      <c r="V1666">
        <v>5.8904459001496434E-4</v>
      </c>
      <c r="W1666">
        <v>0.89900600910186768</v>
      </c>
      <c r="X1666">
        <v>2.4566514184698462E-4</v>
      </c>
      <c r="Y1666">
        <v>-1</v>
      </c>
      <c r="Z1666">
        <v>0</v>
      </c>
      <c r="AA1666">
        <v>0.38100000000000001</v>
      </c>
      <c r="AB1666">
        <v>0.61899999999999999</v>
      </c>
      <c r="AC1666">
        <v>-0.57189999999999996</v>
      </c>
      <c r="AD1666" t="s">
        <v>48</v>
      </c>
      <c r="AE1666" t="s">
        <v>48</v>
      </c>
      <c r="AF1666" t="s">
        <v>48</v>
      </c>
    </row>
    <row r="1667" spans="1:40" hidden="1" outlineLevel="1" x14ac:dyDescent="0.2">
      <c r="A1667" t="s">
        <v>6116</v>
      </c>
      <c r="B1667" t="s">
        <v>6117</v>
      </c>
      <c r="C1667" t="s">
        <v>715</v>
      </c>
      <c r="J1667" t="s">
        <v>6118</v>
      </c>
      <c r="K1667" t="s">
        <v>6099</v>
      </c>
      <c r="L1667" t="s">
        <v>1263</v>
      </c>
      <c r="M1667">
        <v>5</v>
      </c>
      <c r="P1667" t="s">
        <v>6119</v>
      </c>
      <c r="Q1667" t="s">
        <v>47</v>
      </c>
      <c r="S1667">
        <v>3.7108247634023428E-3</v>
      </c>
      <c r="T1667">
        <v>4.6928653318900607E-6</v>
      </c>
      <c r="U1667">
        <v>1.4075498620513829E-4</v>
      </c>
      <c r="V1667">
        <v>1.028939950629137E-4</v>
      </c>
      <c r="W1667">
        <v>1.1371787404641509E-3</v>
      </c>
      <c r="X1667">
        <v>4.0626723784953361E-4</v>
      </c>
      <c r="Y1667">
        <v>8.666666666666667E-2</v>
      </c>
      <c r="Z1667">
        <v>0</v>
      </c>
      <c r="AA1667">
        <v>4.3999999999999997E-2</v>
      </c>
      <c r="AB1667">
        <v>0.95599999999999996</v>
      </c>
      <c r="AC1667">
        <v>-0.29520000000000002</v>
      </c>
      <c r="AD1667" t="s">
        <v>48</v>
      </c>
      <c r="AE1667" t="s">
        <v>48</v>
      </c>
      <c r="AF1667" t="s">
        <v>48</v>
      </c>
    </row>
    <row r="1668" spans="1:40" hidden="1" outlineLevel="1" x14ac:dyDescent="0.2">
      <c r="A1668" t="s">
        <v>6120</v>
      </c>
      <c r="B1668" t="s">
        <v>6121</v>
      </c>
      <c r="C1668" t="s">
        <v>715</v>
      </c>
      <c r="J1668" t="s">
        <v>6122</v>
      </c>
      <c r="K1668" t="s">
        <v>6099</v>
      </c>
      <c r="L1668" t="s">
        <v>1263</v>
      </c>
      <c r="M1668">
        <v>3</v>
      </c>
      <c r="P1668" t="s">
        <v>6123</v>
      </c>
      <c r="Q1668" t="s">
        <v>47</v>
      </c>
      <c r="S1668">
        <v>4.354464472271502E-4</v>
      </c>
      <c r="T1668">
        <v>2.165091018468956E-6</v>
      </c>
      <c r="U1668">
        <v>2.1286001356202181E-5</v>
      </c>
      <c r="V1668">
        <v>5.2293045882834122E-5</v>
      </c>
      <c r="W1668">
        <v>1.7932694754563269E-4</v>
      </c>
      <c r="X1668">
        <v>2.38105931202881E-5</v>
      </c>
      <c r="Y1668">
        <v>0.1</v>
      </c>
      <c r="Z1668">
        <v>0.10100000000000001</v>
      </c>
      <c r="AA1668">
        <v>8.2000000000000003E-2</v>
      </c>
      <c r="AB1668">
        <v>0.81799999999999995</v>
      </c>
      <c r="AC1668">
        <v>0.15310000000000001</v>
      </c>
      <c r="AD1668" t="s">
        <v>48</v>
      </c>
      <c r="AE1668" t="s">
        <v>48</v>
      </c>
      <c r="AF1668" t="s">
        <v>48</v>
      </c>
    </row>
    <row r="1669" spans="1:40" hidden="1" outlineLevel="1" x14ac:dyDescent="0.2">
      <c r="A1669" t="s">
        <v>6124</v>
      </c>
      <c r="B1669" t="s">
        <v>6125</v>
      </c>
      <c r="C1669" t="s">
        <v>715</v>
      </c>
      <c r="J1669" t="s">
        <v>6126</v>
      </c>
      <c r="K1669" t="s">
        <v>6104</v>
      </c>
      <c r="L1669" t="s">
        <v>1263</v>
      </c>
      <c r="M1669">
        <v>2</v>
      </c>
      <c r="P1669" t="s">
        <v>6127</v>
      </c>
      <c r="Q1669" t="s">
        <v>47</v>
      </c>
      <c r="S1669">
        <v>1.2587496312335129E-3</v>
      </c>
      <c r="T1669">
        <v>2.4058845156105239E-6</v>
      </c>
      <c r="U1669">
        <v>5.879309173906222E-5</v>
      </c>
      <c r="V1669">
        <v>5.5731543397996568E-5</v>
      </c>
      <c r="W1669">
        <v>6.5309525234624743E-4</v>
      </c>
      <c r="X1669">
        <v>4.2447554733371362E-5</v>
      </c>
      <c r="Y1669">
        <v>0</v>
      </c>
      <c r="Z1669">
        <v>0.19900000000000001</v>
      </c>
      <c r="AA1669">
        <v>0</v>
      </c>
      <c r="AB1669">
        <v>0.80100000000000005</v>
      </c>
      <c r="AC1669">
        <v>0.73509999999999998</v>
      </c>
      <c r="AD1669" t="s">
        <v>48</v>
      </c>
      <c r="AE1669" t="s">
        <v>48</v>
      </c>
      <c r="AF1669" t="s">
        <v>48</v>
      </c>
    </row>
    <row r="1670" spans="1:40" hidden="1" outlineLevel="1" x14ac:dyDescent="0.2">
      <c r="A1670" t="s">
        <v>6128</v>
      </c>
      <c r="B1670" t="s">
        <v>1930</v>
      </c>
      <c r="C1670" t="s">
        <v>715</v>
      </c>
      <c r="J1670" t="s">
        <v>6129</v>
      </c>
      <c r="K1670" t="s">
        <v>6108</v>
      </c>
      <c r="L1670" t="s">
        <v>1263</v>
      </c>
      <c r="M1670">
        <v>1</v>
      </c>
      <c r="P1670" t="s">
        <v>6130</v>
      </c>
      <c r="Q1670" t="s">
        <v>47</v>
      </c>
      <c r="S1670">
        <v>3.62042635679245E-2</v>
      </c>
      <c r="T1670">
        <v>2.416074130451307E-5</v>
      </c>
      <c r="U1670">
        <v>2.6191223878413439E-4</v>
      </c>
      <c r="V1670">
        <v>3.0517228879034519E-4</v>
      </c>
      <c r="W1670">
        <v>1.933870953507721E-3</v>
      </c>
      <c r="X1670">
        <v>3.1555924564599991E-2</v>
      </c>
      <c r="Y1670">
        <v>1</v>
      </c>
      <c r="Z1670">
        <v>0.35599999999999998</v>
      </c>
      <c r="AA1670">
        <v>0</v>
      </c>
      <c r="AB1670">
        <v>0.64400000000000002</v>
      </c>
      <c r="AC1670">
        <v>0.80610000000000004</v>
      </c>
      <c r="AD1670" t="s">
        <v>48</v>
      </c>
      <c r="AE1670" t="s">
        <v>48</v>
      </c>
      <c r="AF1670" t="s">
        <v>48</v>
      </c>
    </row>
    <row r="1671" spans="1:40" hidden="1" outlineLevel="1" x14ac:dyDescent="0.2">
      <c r="A1671" t="s">
        <v>6131</v>
      </c>
      <c r="B1671" t="s">
        <v>6132</v>
      </c>
      <c r="C1671" t="s">
        <v>715</v>
      </c>
      <c r="J1671" t="s">
        <v>6133</v>
      </c>
      <c r="K1671" t="s">
        <v>6112</v>
      </c>
      <c r="L1671" t="s">
        <v>1263</v>
      </c>
      <c r="M1671">
        <v>3</v>
      </c>
      <c r="P1671" s="1" t="s">
        <v>6134</v>
      </c>
      <c r="Q1671" s="1" t="s">
        <v>47</v>
      </c>
      <c r="S1671">
        <v>5.7317205937579274E-4</v>
      </c>
      <c r="T1671">
        <v>2.663136683622724E-6</v>
      </c>
      <c r="U1671">
        <v>2.6426048862049359E-5</v>
      </c>
      <c r="V1671">
        <v>5.0059446948580437E-5</v>
      </c>
      <c r="W1671">
        <v>2.2888238891027871E-4</v>
      </c>
      <c r="X1671">
        <v>6.5514221205376089E-5</v>
      </c>
      <c r="Y1671">
        <v>0.6</v>
      </c>
      <c r="Z1671">
        <v>0</v>
      </c>
      <c r="AA1671">
        <v>0</v>
      </c>
      <c r="AB1671">
        <v>1</v>
      </c>
      <c r="AC1671">
        <v>0</v>
      </c>
      <c r="AD1671" t="s">
        <v>48</v>
      </c>
      <c r="AE1671" t="s">
        <v>48</v>
      </c>
      <c r="AF1671" t="s">
        <v>48</v>
      </c>
    </row>
    <row r="1672" spans="1:40" hidden="1" outlineLevel="1" x14ac:dyDescent="0.2">
      <c r="A1672" t="s">
        <v>6135</v>
      </c>
      <c r="B1672" t="s">
        <v>6136</v>
      </c>
      <c r="C1672" t="s">
        <v>4089</v>
      </c>
      <c r="J1672" t="s">
        <v>6137</v>
      </c>
      <c r="K1672" t="s">
        <v>6128</v>
      </c>
      <c r="L1672" t="s">
        <v>1263</v>
      </c>
      <c r="M1672">
        <v>1</v>
      </c>
      <c r="P1672" t="s">
        <v>6138</v>
      </c>
      <c r="Q1672" t="s">
        <v>47</v>
      </c>
      <c r="S1672">
        <v>1.132778241299093E-3</v>
      </c>
      <c r="T1672">
        <v>2.0129241420363542E-6</v>
      </c>
      <c r="U1672">
        <v>2.4258586563519199E-5</v>
      </c>
      <c r="V1672">
        <v>4.6796871174592518E-5</v>
      </c>
      <c r="W1672">
        <v>7.5799576006829739E-4</v>
      </c>
      <c r="X1672">
        <v>4.1290208173450083E-5</v>
      </c>
      <c r="Y1672">
        <v>-0.1190476190476191</v>
      </c>
      <c r="Z1672">
        <v>7.3999999999999996E-2</v>
      </c>
      <c r="AA1672">
        <v>9.0999999999999998E-2</v>
      </c>
      <c r="AB1672">
        <v>0.83499999999999996</v>
      </c>
      <c r="AC1672">
        <v>-0.25650000000000001</v>
      </c>
      <c r="AD1672" t="s">
        <v>48</v>
      </c>
      <c r="AE1672" t="s">
        <v>48</v>
      </c>
      <c r="AF1672" t="s">
        <v>48</v>
      </c>
    </row>
    <row r="1673" spans="1:40" hidden="1" outlineLevel="1" x14ac:dyDescent="0.2"/>
    <row r="1674" spans="1:40" hidden="1" outlineLevel="1" x14ac:dyDescent="0.2"/>
    <row r="1675" spans="1:40" hidden="1" outlineLevel="1" x14ac:dyDescent="0.2"/>
    <row r="1676" spans="1:40" hidden="1" outlineLevel="1" x14ac:dyDescent="0.2"/>
    <row r="1677" spans="1:40" collapsed="1" x14ac:dyDescent="0.2">
      <c r="A1677" t="s">
        <v>719</v>
      </c>
      <c r="B1677" t="s">
        <v>720</v>
      </c>
      <c r="C1677" t="s">
        <v>721</v>
      </c>
      <c r="D1677" t="s">
        <v>722</v>
      </c>
      <c r="E1677" t="s">
        <v>53</v>
      </c>
      <c r="F1677" t="s">
        <v>42</v>
      </c>
      <c r="G1677">
        <v>18</v>
      </c>
      <c r="H1677" t="s">
        <v>43</v>
      </c>
      <c r="I1677">
        <v>19</v>
      </c>
      <c r="J1677" t="s">
        <v>723</v>
      </c>
      <c r="L1677" t="s">
        <v>45</v>
      </c>
      <c r="M1677">
        <v>1</v>
      </c>
      <c r="N1677">
        <v>0.67</v>
      </c>
      <c r="O1677" s="1" t="s">
        <v>724</v>
      </c>
      <c r="P1677" s="1" t="s">
        <v>724</v>
      </c>
      <c r="Q1677" t="s">
        <v>47</v>
      </c>
      <c r="R1677" t="s">
        <v>47</v>
      </c>
      <c r="S1677">
        <v>1.7276338767260311E-3</v>
      </c>
      <c r="T1677">
        <v>1.661225905991159E-5</v>
      </c>
      <c r="U1677">
        <v>9.8056661954615265E-5</v>
      </c>
      <c r="V1677">
        <v>3.030225052498281E-4</v>
      </c>
      <c r="W1677">
        <v>5.0408142851665616E-4</v>
      </c>
      <c r="X1677">
        <v>1.382221817038953E-4</v>
      </c>
      <c r="Y1677">
        <v>9.31372549019608E-2</v>
      </c>
      <c r="Z1677">
        <v>0.16800000000000001</v>
      </c>
      <c r="AA1677">
        <v>0.108</v>
      </c>
      <c r="AB1677">
        <v>0.72399999999999998</v>
      </c>
      <c r="AC1677">
        <v>0.95379999999999998</v>
      </c>
      <c r="AD1677" t="s">
        <v>48</v>
      </c>
      <c r="AE1677" t="s">
        <v>48</v>
      </c>
      <c r="AF1677" t="s">
        <v>48</v>
      </c>
      <c r="AH1677">
        <f t="shared" ref="AH1677" si="150">SUM(AI1677:AJ1677)</f>
        <v>2</v>
      </c>
      <c r="AI1677">
        <f>COUNTIF(L1677:L1691, "Comment")</f>
        <v>1</v>
      </c>
      <c r="AJ1677">
        <f>COUNTIF(L1677:L1691, "Reply")</f>
        <v>1</v>
      </c>
      <c r="AK1677">
        <f>COUNTIF(C1678:C1691, C1677)</f>
        <v>1</v>
      </c>
      <c r="AM1677">
        <f>AVERAGE(S1677:S1691)</f>
        <v>2.6379714060264328E-3</v>
      </c>
      <c r="AN1677">
        <f>AVERAGE(Y1677:Y1691)</f>
        <v>4.0790019711588348E-2</v>
      </c>
    </row>
    <row r="1678" spans="1:40" hidden="1" outlineLevel="1" x14ac:dyDescent="0.2">
      <c r="A1678" t="s">
        <v>6139</v>
      </c>
      <c r="B1678" t="s">
        <v>6140</v>
      </c>
      <c r="C1678" t="s">
        <v>4168</v>
      </c>
      <c r="J1678" t="s">
        <v>6141</v>
      </c>
      <c r="K1678" t="s">
        <v>719</v>
      </c>
      <c r="L1678" t="s">
        <v>1233</v>
      </c>
      <c r="M1678">
        <v>2</v>
      </c>
      <c r="P1678" t="s">
        <v>6142</v>
      </c>
      <c r="Q1678" t="s">
        <v>47</v>
      </c>
      <c r="S1678">
        <v>5.4440363310277462E-3</v>
      </c>
      <c r="T1678">
        <v>1.496784352639224E-5</v>
      </c>
      <c r="U1678">
        <v>2.6565012522041802E-3</v>
      </c>
      <c r="V1678">
        <v>9.1293717559892684E-5</v>
      </c>
      <c r="W1678">
        <v>1.0276433313265441E-3</v>
      </c>
      <c r="X1678">
        <v>1.3296697579789909E-4</v>
      </c>
      <c r="Y1678">
        <v>2.9232804232804228E-2</v>
      </c>
      <c r="Z1678">
        <v>0.10199999999999999</v>
      </c>
      <c r="AA1678">
        <v>0.13900000000000001</v>
      </c>
      <c r="AB1678">
        <v>0.75900000000000001</v>
      </c>
      <c r="AC1678">
        <v>-0.98680000000000001</v>
      </c>
      <c r="AD1678" t="s">
        <v>48</v>
      </c>
      <c r="AE1678" t="s">
        <v>48</v>
      </c>
      <c r="AF1678" t="s">
        <v>48</v>
      </c>
    </row>
    <row r="1679" spans="1:40" hidden="1" outlineLevel="1" x14ac:dyDescent="0.2">
      <c r="A1679" t="s">
        <v>6143</v>
      </c>
      <c r="B1679" t="s">
        <v>6144</v>
      </c>
      <c r="C1679" t="s">
        <v>721</v>
      </c>
      <c r="J1679" t="s">
        <v>6145</v>
      </c>
      <c r="K1679" t="s">
        <v>6139</v>
      </c>
      <c r="L1679" t="s">
        <v>1263</v>
      </c>
      <c r="M1679">
        <v>2</v>
      </c>
      <c r="P1679" t="s">
        <v>6146</v>
      </c>
      <c r="Q1679" t="s">
        <v>47</v>
      </c>
      <c r="S1679">
        <v>7.4224401032552123E-4</v>
      </c>
      <c r="T1679">
        <v>2.6863797302212329E-6</v>
      </c>
      <c r="U1679">
        <v>2.3876535124145452E-5</v>
      </c>
      <c r="V1679">
        <v>8.8064014562405646E-5</v>
      </c>
      <c r="W1679">
        <v>2.3112645430956041E-4</v>
      </c>
      <c r="X1679">
        <v>1.3875224976800379E-4</v>
      </c>
      <c r="Y1679">
        <v>0</v>
      </c>
      <c r="Z1679">
        <v>0.438</v>
      </c>
      <c r="AA1679">
        <v>0</v>
      </c>
      <c r="AB1679">
        <v>0.56200000000000006</v>
      </c>
      <c r="AC1679">
        <v>0.66659999999999997</v>
      </c>
      <c r="AD1679" t="s">
        <v>48</v>
      </c>
      <c r="AE1679" t="s">
        <v>48</v>
      </c>
      <c r="AF1679" t="s">
        <v>48</v>
      </c>
    </row>
    <row r="1680" spans="1:40" hidden="1" outlineLevel="1" x14ac:dyDescent="0.2"/>
    <row r="1681" spans="1:40" hidden="1" outlineLevel="1" x14ac:dyDescent="0.2"/>
    <row r="1682" spans="1:40" hidden="1" outlineLevel="1" x14ac:dyDescent="0.2"/>
    <row r="1683" spans="1:40" hidden="1" outlineLevel="1" x14ac:dyDescent="0.2"/>
    <row r="1684" spans="1:40" hidden="1" outlineLevel="1" x14ac:dyDescent="0.2"/>
    <row r="1685" spans="1:40" hidden="1" outlineLevel="1" x14ac:dyDescent="0.2"/>
    <row r="1686" spans="1:40" hidden="1" outlineLevel="1" x14ac:dyDescent="0.2"/>
    <row r="1687" spans="1:40" hidden="1" outlineLevel="1" x14ac:dyDescent="0.2"/>
    <row r="1688" spans="1:40" hidden="1" outlineLevel="1" x14ac:dyDescent="0.2"/>
    <row r="1689" spans="1:40" hidden="1" outlineLevel="1" x14ac:dyDescent="0.2"/>
    <row r="1690" spans="1:40" hidden="1" outlineLevel="1" x14ac:dyDescent="0.2"/>
    <row r="1691" spans="1:40" hidden="1" outlineLevel="1" x14ac:dyDescent="0.2"/>
    <row r="1692" spans="1:40" collapsed="1" x14ac:dyDescent="0.2">
      <c r="A1692" t="s">
        <v>725</v>
      </c>
      <c r="B1692" t="s">
        <v>726</v>
      </c>
      <c r="C1692" t="s">
        <v>727</v>
      </c>
      <c r="D1692" t="s">
        <v>728</v>
      </c>
      <c r="E1692" t="s">
        <v>729</v>
      </c>
      <c r="F1692" t="s">
        <v>43</v>
      </c>
      <c r="G1692">
        <v>20</v>
      </c>
      <c r="H1692" t="s">
        <v>42</v>
      </c>
      <c r="I1692">
        <v>20</v>
      </c>
      <c r="J1692" t="s">
        <v>730</v>
      </c>
      <c r="L1692" t="s">
        <v>45</v>
      </c>
      <c r="M1692">
        <v>2</v>
      </c>
      <c r="N1692">
        <v>0.75</v>
      </c>
      <c r="O1692" s="1" t="s">
        <v>731</v>
      </c>
      <c r="P1692" s="1" t="s">
        <v>731</v>
      </c>
      <c r="Q1692" t="s">
        <v>47</v>
      </c>
      <c r="R1692" t="s">
        <v>47</v>
      </c>
      <c r="S1692">
        <v>0.11660246551036831</v>
      </c>
      <c r="T1692">
        <v>6.807357567595318E-5</v>
      </c>
      <c r="U1692">
        <v>1.061851810663939E-2</v>
      </c>
      <c r="V1692">
        <v>8.3115347661077976E-4</v>
      </c>
      <c r="W1692">
        <v>4.3343347497284412E-3</v>
      </c>
      <c r="X1692">
        <v>1.676677376963198E-3</v>
      </c>
      <c r="Y1692">
        <v>0.18809523809523809</v>
      </c>
      <c r="Z1692">
        <v>0.104</v>
      </c>
      <c r="AA1692">
        <v>0.108</v>
      </c>
      <c r="AB1692">
        <v>0.78800000000000003</v>
      </c>
      <c r="AC1692">
        <v>-0.21029999999999999</v>
      </c>
      <c r="AD1692" t="s">
        <v>48</v>
      </c>
      <c r="AE1692" t="s">
        <v>48</v>
      </c>
      <c r="AF1692" t="s">
        <v>48</v>
      </c>
      <c r="AH1692">
        <f t="shared" ref="AH1692" si="151">SUM(AI1692:AJ1692)</f>
        <v>8</v>
      </c>
      <c r="AI1692">
        <f>COUNTIF(L1692:L1706, "Comment")</f>
        <v>8</v>
      </c>
      <c r="AJ1692">
        <f>COUNTIF(L1692:L1706, "Reply")</f>
        <v>0</v>
      </c>
      <c r="AK1692">
        <f>COUNTIF(C1693:C1706, C1692)</f>
        <v>0</v>
      </c>
      <c r="AM1692">
        <f>AVERAGE(S1692:S1706)</f>
        <v>0.12573213374707848</v>
      </c>
      <c r="AN1692">
        <f>AVERAGE(Y1692:Y1706)</f>
        <v>0.12375165343915343</v>
      </c>
    </row>
    <row r="1693" spans="1:40" hidden="1" outlineLevel="1" x14ac:dyDescent="0.2">
      <c r="A1693" t="s">
        <v>6147</v>
      </c>
      <c r="B1693" t="s">
        <v>6148</v>
      </c>
      <c r="C1693" t="s">
        <v>2297</v>
      </c>
      <c r="J1693" t="s">
        <v>6149</v>
      </c>
      <c r="K1693" t="s">
        <v>725</v>
      </c>
      <c r="L1693" t="s">
        <v>1233</v>
      </c>
      <c r="M1693">
        <v>5</v>
      </c>
      <c r="P1693" s="1" t="s">
        <v>6150</v>
      </c>
      <c r="Q1693" s="1" t="s">
        <v>47</v>
      </c>
      <c r="S1693">
        <v>0.40641018748283392</v>
      </c>
      <c r="T1693">
        <v>2.6344698198954571E-5</v>
      </c>
      <c r="U1693">
        <v>6.9764966610819101E-4</v>
      </c>
      <c r="V1693">
        <v>2.6658917777240281E-3</v>
      </c>
      <c r="W1693">
        <v>0.165399044752121</v>
      </c>
      <c r="X1693">
        <v>2.4963028263300662E-3</v>
      </c>
      <c r="Y1693">
        <v>0</v>
      </c>
      <c r="Z1693">
        <v>0</v>
      </c>
      <c r="AA1693">
        <v>0.28999999999999998</v>
      </c>
      <c r="AB1693">
        <v>0.71</v>
      </c>
      <c r="AC1693">
        <v>-0.70960000000000001</v>
      </c>
      <c r="AD1693" t="s">
        <v>48</v>
      </c>
      <c r="AE1693" t="s">
        <v>48</v>
      </c>
      <c r="AF1693" t="s">
        <v>48</v>
      </c>
    </row>
    <row r="1694" spans="1:40" hidden="1" outlineLevel="1" x14ac:dyDescent="0.2">
      <c r="A1694" t="s">
        <v>6151</v>
      </c>
      <c r="B1694" t="s">
        <v>6152</v>
      </c>
      <c r="C1694" t="s">
        <v>6153</v>
      </c>
      <c r="J1694" t="s">
        <v>6154</v>
      </c>
      <c r="K1694" t="s">
        <v>725</v>
      </c>
      <c r="L1694" t="s">
        <v>1233</v>
      </c>
      <c r="M1694">
        <v>2</v>
      </c>
      <c r="P1694" t="s">
        <v>6155</v>
      </c>
      <c r="Q1694" t="s">
        <v>47</v>
      </c>
      <c r="S1694">
        <v>1.205552369356155E-3</v>
      </c>
      <c r="T1694">
        <v>2.7338692234479819E-5</v>
      </c>
      <c r="U1694">
        <v>1.1879159865202379E-4</v>
      </c>
      <c r="V1694">
        <v>2.8817341080866749E-4</v>
      </c>
      <c r="W1694">
        <v>4.3077938607893879E-4</v>
      </c>
      <c r="X1694">
        <v>8.9014436525758356E-5</v>
      </c>
      <c r="Y1694">
        <v>0.12916666666666671</v>
      </c>
      <c r="Z1694">
        <v>0.20499999999999999</v>
      </c>
      <c r="AA1694">
        <v>7.8E-2</v>
      </c>
      <c r="AB1694">
        <v>0.71699999999999997</v>
      </c>
      <c r="AC1694">
        <v>0.68010000000000004</v>
      </c>
      <c r="AD1694" t="s">
        <v>48</v>
      </c>
      <c r="AE1694" t="s">
        <v>48</v>
      </c>
      <c r="AF1694" t="s">
        <v>48</v>
      </c>
    </row>
    <row r="1695" spans="1:40" hidden="1" outlineLevel="1" x14ac:dyDescent="0.2">
      <c r="A1695" t="s">
        <v>6156</v>
      </c>
      <c r="B1695" t="s">
        <v>6157</v>
      </c>
      <c r="C1695" t="s">
        <v>2814</v>
      </c>
      <c r="J1695" t="s">
        <v>6158</v>
      </c>
      <c r="K1695" t="s">
        <v>725</v>
      </c>
      <c r="L1695" t="s">
        <v>1233</v>
      </c>
      <c r="M1695">
        <v>1</v>
      </c>
      <c r="P1695" t="s">
        <v>6159</v>
      </c>
      <c r="Q1695" t="s">
        <v>47</v>
      </c>
      <c r="S1695">
        <v>3.8141664117574692E-4</v>
      </c>
      <c r="T1695">
        <v>2.0379768557177158E-6</v>
      </c>
      <c r="U1695">
        <v>2.0177934857201759E-5</v>
      </c>
      <c r="V1695">
        <v>4.5202217734185979E-5</v>
      </c>
      <c r="W1695">
        <v>1.7186184413731101E-4</v>
      </c>
      <c r="X1695">
        <v>2.9678121791221201E-5</v>
      </c>
      <c r="Y1695">
        <v>0.23749999999999999</v>
      </c>
      <c r="Z1695">
        <v>0.17399999999999999</v>
      </c>
      <c r="AA1695">
        <v>4.3999999999999997E-2</v>
      </c>
      <c r="AB1695">
        <v>0.78200000000000003</v>
      </c>
      <c r="AC1695">
        <v>0.73180000000000001</v>
      </c>
      <c r="AD1695" t="s">
        <v>48</v>
      </c>
      <c r="AE1695" t="s">
        <v>48</v>
      </c>
      <c r="AF1695" t="s">
        <v>48</v>
      </c>
    </row>
    <row r="1696" spans="1:40" hidden="1" outlineLevel="1" x14ac:dyDescent="0.2">
      <c r="A1696" t="s">
        <v>6160</v>
      </c>
      <c r="B1696" t="s">
        <v>6161</v>
      </c>
      <c r="C1696" t="s">
        <v>6162</v>
      </c>
      <c r="J1696" t="s">
        <v>6163</v>
      </c>
      <c r="K1696" t="s">
        <v>725</v>
      </c>
      <c r="L1696" t="s">
        <v>1233</v>
      </c>
      <c r="M1696">
        <v>1</v>
      </c>
      <c r="P1696" t="s">
        <v>6164</v>
      </c>
      <c r="Q1696" t="s">
        <v>47</v>
      </c>
      <c r="S1696">
        <v>2.8216128703206778E-4</v>
      </c>
      <c r="T1696">
        <v>2.4298697098856792E-6</v>
      </c>
      <c r="U1696">
        <v>1.6525480532436632E-5</v>
      </c>
      <c r="V1696">
        <v>3.9071328501449898E-5</v>
      </c>
      <c r="W1696">
        <v>1.4033833576831969E-4</v>
      </c>
      <c r="X1696">
        <v>2.188812140957452E-5</v>
      </c>
      <c r="Y1696">
        <v>4.2857142857142858E-2</v>
      </c>
      <c r="Z1696">
        <v>0.10199999999999999</v>
      </c>
      <c r="AA1696">
        <v>4.2999999999999997E-2</v>
      </c>
      <c r="AB1696">
        <v>0.85499999999999998</v>
      </c>
      <c r="AC1696">
        <v>0.56310000000000004</v>
      </c>
      <c r="AD1696" t="s">
        <v>48</v>
      </c>
      <c r="AE1696" t="s">
        <v>48</v>
      </c>
      <c r="AF1696" t="s">
        <v>48</v>
      </c>
    </row>
    <row r="1697" spans="1:40" hidden="1" outlineLevel="1" x14ac:dyDescent="0.2">
      <c r="A1697" t="s">
        <v>6165</v>
      </c>
      <c r="B1697" t="s">
        <v>6166</v>
      </c>
      <c r="C1697" t="s">
        <v>6167</v>
      </c>
      <c r="J1697" t="s">
        <v>6168</v>
      </c>
      <c r="K1697" t="s">
        <v>725</v>
      </c>
      <c r="L1697" t="s">
        <v>1233</v>
      </c>
      <c r="M1697">
        <v>1</v>
      </c>
      <c r="P1697" t="s">
        <v>6169</v>
      </c>
      <c r="Q1697" t="s">
        <v>47</v>
      </c>
      <c r="S1697">
        <v>9.105439530685544E-4</v>
      </c>
      <c r="T1697">
        <v>4.1600337681302344E-6</v>
      </c>
      <c r="U1697">
        <v>2.2790431103203449E-5</v>
      </c>
      <c r="V1697">
        <v>1.067945413524285E-4</v>
      </c>
      <c r="W1697">
        <v>2.327773690922186E-4</v>
      </c>
      <c r="X1697">
        <v>3.4079074976034462E-4</v>
      </c>
      <c r="Y1697">
        <v>0.43333333333333329</v>
      </c>
      <c r="Z1697">
        <v>0.22500000000000001</v>
      </c>
      <c r="AA1697">
        <v>0</v>
      </c>
      <c r="AB1697">
        <v>0.77500000000000002</v>
      </c>
      <c r="AC1697">
        <v>0.44040000000000001</v>
      </c>
      <c r="AD1697" t="s">
        <v>48</v>
      </c>
      <c r="AE1697" t="s">
        <v>48</v>
      </c>
      <c r="AF1697" t="s">
        <v>48</v>
      </c>
    </row>
    <row r="1698" spans="1:40" hidden="1" outlineLevel="1" x14ac:dyDescent="0.2">
      <c r="A1698" t="s">
        <v>6170</v>
      </c>
      <c r="B1698" t="s">
        <v>6171</v>
      </c>
      <c r="C1698" t="s">
        <v>6172</v>
      </c>
      <c r="J1698" t="s">
        <v>6173</v>
      </c>
      <c r="K1698" t="s">
        <v>725</v>
      </c>
      <c r="L1698" t="s">
        <v>1233</v>
      </c>
      <c r="M1698">
        <v>1</v>
      </c>
      <c r="P1698" t="s">
        <v>6174</v>
      </c>
      <c r="Q1698" t="s">
        <v>47</v>
      </c>
      <c r="S1698">
        <v>0.36530008912086492</v>
      </c>
      <c r="T1698">
        <v>1.1531661584740501E-4</v>
      </c>
      <c r="U1698">
        <v>6.0464889975264668E-4</v>
      </c>
      <c r="V1698">
        <v>1.5492464881390331E-3</v>
      </c>
      <c r="W1698">
        <v>3.8233376108109951E-3</v>
      </c>
      <c r="X1698">
        <v>0.41029277443885798</v>
      </c>
      <c r="Y1698">
        <v>0</v>
      </c>
      <c r="Z1698">
        <v>0</v>
      </c>
      <c r="AA1698">
        <v>0</v>
      </c>
      <c r="AB1698">
        <v>1</v>
      </c>
      <c r="AC1698">
        <v>0</v>
      </c>
      <c r="AD1698" t="s">
        <v>48</v>
      </c>
      <c r="AE1698" t="s">
        <v>48</v>
      </c>
      <c r="AF1698" t="s">
        <v>48</v>
      </c>
    </row>
    <row r="1699" spans="1:40" hidden="1" outlineLevel="1" x14ac:dyDescent="0.2">
      <c r="A1699" t="s">
        <v>6175</v>
      </c>
      <c r="B1699" t="s">
        <v>6176</v>
      </c>
      <c r="C1699" t="s">
        <v>3048</v>
      </c>
      <c r="J1699" t="s">
        <v>6177</v>
      </c>
      <c r="K1699" t="s">
        <v>725</v>
      </c>
      <c r="L1699" t="s">
        <v>1233</v>
      </c>
      <c r="M1699">
        <v>1</v>
      </c>
      <c r="P1699" t="s">
        <v>6178</v>
      </c>
      <c r="Q1699" t="s">
        <v>47</v>
      </c>
      <c r="S1699">
        <v>6.0178630519658327E-4</v>
      </c>
      <c r="T1699">
        <v>5.4526631174667273E-6</v>
      </c>
      <c r="U1699">
        <v>5.3730389481643208E-5</v>
      </c>
      <c r="V1699">
        <v>4.8854664782993502E-5</v>
      </c>
      <c r="W1699">
        <v>2.2082247596699739E-4</v>
      </c>
      <c r="X1699">
        <v>7.5410047429613769E-5</v>
      </c>
      <c r="Y1699">
        <v>8.2812500000000025E-2</v>
      </c>
      <c r="Z1699">
        <v>0.17499999999999999</v>
      </c>
      <c r="AA1699">
        <v>0.106</v>
      </c>
      <c r="AB1699">
        <v>0.71899999999999997</v>
      </c>
      <c r="AC1699">
        <v>0.90910000000000002</v>
      </c>
      <c r="AD1699" t="s">
        <v>48</v>
      </c>
      <c r="AE1699" t="s">
        <v>48</v>
      </c>
      <c r="AF1699" t="s">
        <v>48</v>
      </c>
    </row>
    <row r="1700" spans="1:40" hidden="1" outlineLevel="1" x14ac:dyDescent="0.2">
      <c r="A1700" t="s">
        <v>6179</v>
      </c>
      <c r="B1700" t="s">
        <v>6180</v>
      </c>
      <c r="C1700" t="s">
        <v>3659</v>
      </c>
      <c r="J1700" t="s">
        <v>6181</v>
      </c>
      <c r="K1700" t="s">
        <v>725</v>
      </c>
      <c r="L1700" t="s">
        <v>1233</v>
      </c>
      <c r="M1700">
        <v>1</v>
      </c>
      <c r="P1700" t="s">
        <v>6182</v>
      </c>
      <c r="Q1700" t="s">
        <v>47</v>
      </c>
      <c r="S1700">
        <v>0.23989500105381009</v>
      </c>
      <c r="T1700">
        <v>1.0556305642239749E-4</v>
      </c>
      <c r="U1700">
        <v>5.8513105614110827E-4</v>
      </c>
      <c r="V1700">
        <v>1.659600180573761E-3</v>
      </c>
      <c r="W1700">
        <v>2.9660591389983888E-3</v>
      </c>
      <c r="X1700">
        <v>0.26944664120674128</v>
      </c>
      <c r="Y1700">
        <v>0</v>
      </c>
      <c r="Z1700">
        <v>0</v>
      </c>
      <c r="AA1700">
        <v>0.23100000000000001</v>
      </c>
      <c r="AB1700">
        <v>0.76900000000000002</v>
      </c>
      <c r="AC1700">
        <v>-0.51060000000000005</v>
      </c>
      <c r="AD1700" t="s">
        <v>48</v>
      </c>
      <c r="AE1700" t="s">
        <v>48</v>
      </c>
      <c r="AF1700" t="s">
        <v>48</v>
      </c>
    </row>
    <row r="1701" spans="1:40" hidden="1" outlineLevel="1" x14ac:dyDescent="0.2"/>
    <row r="1702" spans="1:40" hidden="1" outlineLevel="1" x14ac:dyDescent="0.2"/>
    <row r="1703" spans="1:40" hidden="1" outlineLevel="1" x14ac:dyDescent="0.2"/>
    <row r="1704" spans="1:40" hidden="1" outlineLevel="1" x14ac:dyDescent="0.2"/>
    <row r="1705" spans="1:40" hidden="1" outlineLevel="1" x14ac:dyDescent="0.2"/>
    <row r="1706" spans="1:40" hidden="1" outlineLevel="1" x14ac:dyDescent="0.2"/>
    <row r="1707" spans="1:40" collapsed="1" x14ac:dyDescent="0.2">
      <c r="A1707" t="s">
        <v>732</v>
      </c>
      <c r="B1707" t="s">
        <v>733</v>
      </c>
      <c r="C1707" t="s">
        <v>734</v>
      </c>
      <c r="D1707" t="s">
        <v>735</v>
      </c>
      <c r="E1707" t="s">
        <v>67</v>
      </c>
      <c r="F1707" t="s">
        <v>42</v>
      </c>
      <c r="G1707">
        <v>30</v>
      </c>
      <c r="H1707" t="s">
        <v>43</v>
      </c>
      <c r="I1707">
        <v>28</v>
      </c>
      <c r="J1707" t="s">
        <v>736</v>
      </c>
      <c r="L1707" t="s">
        <v>45</v>
      </c>
      <c r="M1707">
        <v>3</v>
      </c>
      <c r="N1707">
        <v>1</v>
      </c>
      <c r="O1707" s="1" t="s">
        <v>737</v>
      </c>
      <c r="P1707" s="1" t="s">
        <v>737</v>
      </c>
      <c r="Q1707" t="s">
        <v>47</v>
      </c>
      <c r="R1707" t="s">
        <v>47</v>
      </c>
      <c r="S1707">
        <v>7.9460004344582558E-3</v>
      </c>
      <c r="T1707">
        <v>5.062308264314197E-5</v>
      </c>
      <c r="U1707">
        <v>8.223240147344768E-4</v>
      </c>
      <c r="V1707">
        <v>4.9976247828453779E-4</v>
      </c>
      <c r="W1707">
        <v>1.1820354266092179E-3</v>
      </c>
      <c r="X1707">
        <v>3.9100437425076962E-4</v>
      </c>
      <c r="Y1707">
        <v>0.1058253588516747</v>
      </c>
      <c r="Z1707">
        <v>8.1000000000000003E-2</v>
      </c>
      <c r="AA1707">
        <v>8.1000000000000003E-2</v>
      </c>
      <c r="AB1707">
        <v>0.83799999999999997</v>
      </c>
      <c r="AC1707">
        <v>-7.0000000000000007E-2</v>
      </c>
      <c r="AD1707" t="s">
        <v>48</v>
      </c>
      <c r="AE1707" t="s">
        <v>48</v>
      </c>
      <c r="AF1707" t="s">
        <v>48</v>
      </c>
      <c r="AH1707">
        <f t="shared" ref="AH1707" si="152">SUM(AI1707:AJ1707)</f>
        <v>3</v>
      </c>
      <c r="AI1707">
        <f>COUNTIF(L1707:L1721, "Comment")</f>
        <v>2</v>
      </c>
      <c r="AJ1707">
        <f>COUNTIF(L1707:L1721, "Reply")</f>
        <v>1</v>
      </c>
      <c r="AK1707">
        <f>COUNTIF(C1708:C1721, C1707)</f>
        <v>1</v>
      </c>
      <c r="AM1707">
        <f>AVERAGE(S1707:S1721)</f>
        <v>9.5237577043008059E-3</v>
      </c>
      <c r="AN1707">
        <f>AVERAGE(Y1707:Y1721)</f>
        <v>0.13103335991493886</v>
      </c>
    </row>
    <row r="1708" spans="1:40" hidden="1" outlineLevel="1" x14ac:dyDescent="0.2">
      <c r="A1708" t="s">
        <v>6183</v>
      </c>
      <c r="B1708" t="s">
        <v>6184</v>
      </c>
      <c r="C1708" t="s">
        <v>6185</v>
      </c>
      <c r="J1708" t="s">
        <v>6186</v>
      </c>
      <c r="K1708" t="s">
        <v>732</v>
      </c>
      <c r="L1708" t="s">
        <v>1233</v>
      </c>
      <c r="M1708">
        <v>3</v>
      </c>
      <c r="P1708" s="1" t="s">
        <v>6187</v>
      </c>
      <c r="Q1708" s="1" t="s">
        <v>47</v>
      </c>
      <c r="S1708">
        <v>3.1029828824102879E-3</v>
      </c>
      <c r="T1708">
        <v>4.6998527977848432E-5</v>
      </c>
      <c r="U1708">
        <v>6.8701061536557972E-5</v>
      </c>
      <c r="V1708">
        <v>7.2270614327862859E-4</v>
      </c>
      <c r="W1708">
        <v>7.1766547625884414E-4</v>
      </c>
      <c r="X1708">
        <v>2.3304916976485399E-4</v>
      </c>
      <c r="Y1708">
        <v>0.14166666666666661</v>
      </c>
      <c r="Z1708">
        <v>5.7000000000000002E-2</v>
      </c>
      <c r="AA1708">
        <v>0</v>
      </c>
      <c r="AB1708">
        <v>0.94299999999999995</v>
      </c>
      <c r="AC1708">
        <v>0.29599999999999999</v>
      </c>
      <c r="AD1708" t="s">
        <v>48</v>
      </c>
      <c r="AE1708" t="s">
        <v>48</v>
      </c>
      <c r="AF1708" t="s">
        <v>48</v>
      </c>
    </row>
    <row r="1709" spans="1:40" hidden="1" outlineLevel="1" x14ac:dyDescent="0.2">
      <c r="A1709" t="s">
        <v>6188</v>
      </c>
      <c r="B1709" t="s">
        <v>6189</v>
      </c>
      <c r="C1709" t="s">
        <v>5790</v>
      </c>
      <c r="J1709" t="s">
        <v>6190</v>
      </c>
      <c r="K1709" t="s">
        <v>732</v>
      </c>
      <c r="L1709" t="s">
        <v>1233</v>
      </c>
      <c r="M1709">
        <v>4</v>
      </c>
      <c r="P1709" s="1" t="s">
        <v>6191</v>
      </c>
      <c r="Q1709" s="1" t="s">
        <v>47</v>
      </c>
      <c r="S1709">
        <v>2.581995353102684E-2</v>
      </c>
      <c r="T1709">
        <v>2.4444765585940331E-5</v>
      </c>
      <c r="U1709">
        <v>6.1029475182294846E-4</v>
      </c>
      <c r="V1709">
        <v>1.0190978646278379E-3</v>
      </c>
      <c r="W1709">
        <v>1.626010984182358E-3</v>
      </c>
      <c r="X1709">
        <v>3.0163867631927133E-4</v>
      </c>
      <c r="Y1709">
        <v>0.1516414141414141</v>
      </c>
      <c r="Z1709">
        <v>8.8999999999999996E-2</v>
      </c>
      <c r="AA1709">
        <v>4.4999999999999998E-2</v>
      </c>
      <c r="AB1709">
        <v>0.86599999999999999</v>
      </c>
      <c r="AC1709">
        <v>0.69389999999999996</v>
      </c>
      <c r="AD1709" t="s">
        <v>48</v>
      </c>
      <c r="AE1709" t="s">
        <v>48</v>
      </c>
      <c r="AF1709" t="s">
        <v>48</v>
      </c>
    </row>
    <row r="1710" spans="1:40" hidden="1" outlineLevel="1" x14ac:dyDescent="0.2">
      <c r="A1710" t="s">
        <v>6192</v>
      </c>
      <c r="B1710" t="s">
        <v>6193</v>
      </c>
      <c r="C1710" t="s">
        <v>734</v>
      </c>
      <c r="J1710" t="s">
        <v>6194</v>
      </c>
      <c r="K1710" t="s">
        <v>6188</v>
      </c>
      <c r="L1710" t="s">
        <v>1263</v>
      </c>
      <c r="M1710">
        <v>3</v>
      </c>
      <c r="P1710" t="s">
        <v>6195</v>
      </c>
      <c r="Q1710" t="s">
        <v>47</v>
      </c>
      <c r="S1710">
        <v>1.2260939693078401E-3</v>
      </c>
      <c r="T1710">
        <v>7.6910400821361691E-6</v>
      </c>
      <c r="U1710">
        <v>6.7706234403885901E-5</v>
      </c>
      <c r="V1710">
        <v>6.0949012549826882E-5</v>
      </c>
      <c r="W1710">
        <v>2.6807590620592242E-4</v>
      </c>
      <c r="X1710">
        <v>6.236904882825911E-4</v>
      </c>
      <c r="Y1710">
        <v>0.125</v>
      </c>
      <c r="Z1710">
        <v>6.6000000000000003E-2</v>
      </c>
      <c r="AA1710">
        <v>9.5000000000000001E-2</v>
      </c>
      <c r="AB1710">
        <v>0.83899999999999997</v>
      </c>
      <c r="AC1710">
        <v>-0.34039999999999998</v>
      </c>
      <c r="AD1710" t="s">
        <v>48</v>
      </c>
      <c r="AE1710" t="s">
        <v>48</v>
      </c>
      <c r="AF1710" t="s">
        <v>48</v>
      </c>
    </row>
    <row r="1711" spans="1:40" hidden="1" outlineLevel="1" x14ac:dyDescent="0.2"/>
    <row r="1712" spans="1:40" hidden="1" outlineLevel="1" x14ac:dyDescent="0.2"/>
    <row r="1713" spans="1:40" hidden="1" outlineLevel="1" x14ac:dyDescent="0.2"/>
    <row r="1714" spans="1:40" hidden="1" outlineLevel="1" x14ac:dyDescent="0.2"/>
    <row r="1715" spans="1:40" hidden="1" outlineLevel="1" x14ac:dyDescent="0.2"/>
    <row r="1716" spans="1:40" hidden="1" outlineLevel="1" x14ac:dyDescent="0.2"/>
    <row r="1717" spans="1:40" hidden="1" outlineLevel="1" x14ac:dyDescent="0.2"/>
    <row r="1718" spans="1:40" hidden="1" outlineLevel="1" x14ac:dyDescent="0.2"/>
    <row r="1719" spans="1:40" hidden="1" outlineLevel="1" x14ac:dyDescent="0.2"/>
    <row r="1720" spans="1:40" hidden="1" outlineLevel="1" x14ac:dyDescent="0.2"/>
    <row r="1721" spans="1:40" hidden="1" outlineLevel="1" x14ac:dyDescent="0.2"/>
    <row r="1722" spans="1:40" collapsed="1" x14ac:dyDescent="0.2">
      <c r="A1722" t="s">
        <v>738</v>
      </c>
      <c r="B1722" t="s">
        <v>739</v>
      </c>
      <c r="C1722" t="s">
        <v>740</v>
      </c>
      <c r="D1722" t="s">
        <v>741</v>
      </c>
      <c r="E1722" t="s">
        <v>130</v>
      </c>
      <c r="F1722" t="s">
        <v>43</v>
      </c>
      <c r="G1722">
        <v>18</v>
      </c>
      <c r="H1722" t="s">
        <v>42</v>
      </c>
      <c r="I1722">
        <v>18</v>
      </c>
      <c r="J1722" t="s">
        <v>742</v>
      </c>
      <c r="L1722" t="s">
        <v>45</v>
      </c>
      <c r="M1722">
        <v>2</v>
      </c>
      <c r="N1722">
        <v>1</v>
      </c>
      <c r="O1722" s="1" t="s">
        <v>743</v>
      </c>
      <c r="P1722" s="1" t="s">
        <v>743</v>
      </c>
      <c r="Q1722" t="s">
        <v>47</v>
      </c>
      <c r="R1722" t="s">
        <v>47</v>
      </c>
      <c r="S1722">
        <v>4.5257312012836343E-4</v>
      </c>
      <c r="T1722">
        <v>7.8634757301188074E-6</v>
      </c>
      <c r="U1722">
        <v>3.98973461415153E-5</v>
      </c>
      <c r="V1722">
        <v>8.3230530435685068E-5</v>
      </c>
      <c r="W1722">
        <v>1.3194845814723519E-4</v>
      </c>
      <c r="X1722">
        <v>5.9483361837919801E-5</v>
      </c>
      <c r="Y1722">
        <v>-1.0122968818621E-2</v>
      </c>
      <c r="Z1722">
        <v>5.8999999999999997E-2</v>
      </c>
      <c r="AA1722">
        <v>3.7999999999999999E-2</v>
      </c>
      <c r="AB1722">
        <v>0.90400000000000003</v>
      </c>
      <c r="AC1722">
        <v>0.73250000000000004</v>
      </c>
      <c r="AD1722" t="s">
        <v>48</v>
      </c>
      <c r="AE1722" t="s">
        <v>48</v>
      </c>
      <c r="AF1722" t="s">
        <v>48</v>
      </c>
      <c r="AH1722">
        <f t="shared" ref="AH1722" si="153">SUM(AI1722:AJ1722)</f>
        <v>1</v>
      </c>
      <c r="AI1722">
        <f>COUNTIF(L1722:L1736, "Comment")</f>
        <v>1</v>
      </c>
      <c r="AJ1722">
        <f>COUNTIF(L1722:L1736, "Reply")</f>
        <v>0</v>
      </c>
      <c r="AK1722">
        <f>COUNTIF(C1723:C1736, C1722)</f>
        <v>0</v>
      </c>
      <c r="AM1722">
        <f>AVERAGE(S1722:S1736)</f>
        <v>2.3713394475635141E-3</v>
      </c>
      <c r="AN1722">
        <f>AVERAGE(Y1722:Y1736)</f>
        <v>7.4385155906894953E-3</v>
      </c>
    </row>
    <row r="1723" spans="1:40" hidden="1" outlineLevel="1" x14ac:dyDescent="0.2">
      <c r="A1723" t="s">
        <v>6196</v>
      </c>
      <c r="B1723" t="s">
        <v>6197</v>
      </c>
      <c r="C1723" t="s">
        <v>6198</v>
      </c>
      <c r="J1723" t="s">
        <v>6199</v>
      </c>
      <c r="K1723" t="s">
        <v>738</v>
      </c>
      <c r="L1723" t="s">
        <v>1233</v>
      </c>
      <c r="M1723">
        <v>2</v>
      </c>
      <c r="P1723" t="s">
        <v>6200</v>
      </c>
      <c r="Q1723" t="s">
        <v>47</v>
      </c>
      <c r="S1723">
        <v>4.2901057749986649E-3</v>
      </c>
      <c r="T1723">
        <v>8.3233862824272364E-6</v>
      </c>
      <c r="U1723">
        <v>8.5890962509438396E-4</v>
      </c>
      <c r="V1723">
        <v>1.6181050159502769E-4</v>
      </c>
      <c r="W1723">
        <v>6.8548781564459205E-4</v>
      </c>
      <c r="X1723">
        <v>5.4915639339014888E-4</v>
      </c>
      <c r="Y1723">
        <v>2.4999999999999991E-2</v>
      </c>
      <c r="Z1723">
        <v>0.10199999999999999</v>
      </c>
      <c r="AA1723">
        <v>0.157</v>
      </c>
      <c r="AB1723">
        <v>0.74</v>
      </c>
      <c r="AC1723">
        <v>-0.5423</v>
      </c>
      <c r="AD1723" t="s">
        <v>48</v>
      </c>
      <c r="AE1723" t="s">
        <v>48</v>
      </c>
      <c r="AF1723" t="s">
        <v>48</v>
      </c>
    </row>
    <row r="1724" spans="1:40" hidden="1" outlineLevel="1" x14ac:dyDescent="0.2"/>
    <row r="1725" spans="1:40" hidden="1" outlineLevel="1" x14ac:dyDescent="0.2">
      <c r="P1725" s="1"/>
      <c r="Q1725" s="1"/>
    </row>
    <row r="1726" spans="1:40" hidden="1" outlineLevel="1" x14ac:dyDescent="0.2"/>
    <row r="1727" spans="1:40" hidden="1" outlineLevel="1" x14ac:dyDescent="0.2"/>
    <row r="1728" spans="1:40" hidden="1" outlineLevel="1" x14ac:dyDescent="0.2"/>
    <row r="1729" spans="1:40" hidden="1" outlineLevel="1" x14ac:dyDescent="0.2"/>
    <row r="1730" spans="1:40" hidden="1" outlineLevel="1" x14ac:dyDescent="0.2"/>
    <row r="1731" spans="1:40" hidden="1" outlineLevel="1" x14ac:dyDescent="0.2"/>
    <row r="1732" spans="1:40" hidden="1" outlineLevel="1" x14ac:dyDescent="0.2"/>
    <row r="1733" spans="1:40" hidden="1" outlineLevel="1" x14ac:dyDescent="0.2"/>
    <row r="1734" spans="1:40" hidden="1" outlineLevel="1" x14ac:dyDescent="0.2"/>
    <row r="1735" spans="1:40" hidden="1" outlineLevel="1" x14ac:dyDescent="0.2"/>
    <row r="1736" spans="1:40" hidden="1" outlineLevel="1" x14ac:dyDescent="0.2"/>
    <row r="1737" spans="1:40" collapsed="1" x14ac:dyDescent="0.2">
      <c r="A1737" t="s">
        <v>744</v>
      </c>
      <c r="B1737" t="s">
        <v>745</v>
      </c>
      <c r="C1737" t="s">
        <v>746</v>
      </c>
      <c r="D1737" t="s">
        <v>747</v>
      </c>
      <c r="E1737" t="s">
        <v>53</v>
      </c>
      <c r="F1737" t="s">
        <v>43</v>
      </c>
      <c r="G1737">
        <v>18</v>
      </c>
      <c r="H1737" t="s">
        <v>42</v>
      </c>
      <c r="I1737">
        <v>18</v>
      </c>
      <c r="J1737" t="s">
        <v>748</v>
      </c>
      <c r="L1737" t="s">
        <v>45</v>
      </c>
      <c r="M1737">
        <v>2</v>
      </c>
      <c r="N1737">
        <v>1</v>
      </c>
      <c r="O1737" s="1" t="s">
        <v>749</v>
      </c>
      <c r="P1737" s="1" t="s">
        <v>749</v>
      </c>
      <c r="Q1737" t="s">
        <v>47</v>
      </c>
      <c r="R1737" t="s">
        <v>47</v>
      </c>
      <c r="S1737">
        <v>7.3453644290566444E-4</v>
      </c>
      <c r="T1737">
        <v>1.9939017875003628E-5</v>
      </c>
      <c r="U1737">
        <v>6.5854466811288148E-5</v>
      </c>
      <c r="V1737">
        <v>1.2453182716853919E-4</v>
      </c>
      <c r="W1737">
        <v>2.6748818345367908E-4</v>
      </c>
      <c r="X1737">
        <v>4.9896825657924637E-5</v>
      </c>
      <c r="Y1737">
        <v>1.5224358974358979E-2</v>
      </c>
      <c r="Z1737">
        <v>0.157</v>
      </c>
      <c r="AA1737">
        <v>6.5000000000000002E-2</v>
      </c>
      <c r="AB1737">
        <v>0.77800000000000002</v>
      </c>
      <c r="AC1737">
        <v>0.98909999999999998</v>
      </c>
      <c r="AD1737" t="s">
        <v>48</v>
      </c>
      <c r="AE1737" t="s">
        <v>48</v>
      </c>
      <c r="AF1737" t="s">
        <v>48</v>
      </c>
      <c r="AH1737">
        <f t="shared" ref="AH1737" si="154">SUM(AI1737:AJ1737)</f>
        <v>2</v>
      </c>
      <c r="AI1737">
        <f>COUNTIF(L1737:L1751, "Comment")</f>
        <v>1</v>
      </c>
      <c r="AJ1737">
        <f>COUNTIF(L1737:L1751, "Reply")</f>
        <v>1</v>
      </c>
      <c r="AK1737">
        <f>COUNTIF(C1738:C1751, C1737)</f>
        <v>1</v>
      </c>
      <c r="AM1737">
        <f>AVERAGE(S1737:S1751)</f>
        <v>4.4515532984708744E-4</v>
      </c>
      <c r="AN1737">
        <f>AVERAGE(Y1737:Y1751)</f>
        <v>0.10935328560328562</v>
      </c>
    </row>
    <row r="1738" spans="1:40" hidden="1" outlineLevel="1" x14ac:dyDescent="0.2">
      <c r="A1738" t="s">
        <v>6201</v>
      </c>
      <c r="B1738" t="s">
        <v>6202</v>
      </c>
      <c r="C1738" t="s">
        <v>5790</v>
      </c>
      <c r="J1738" t="s">
        <v>6203</v>
      </c>
      <c r="K1738" t="s">
        <v>744</v>
      </c>
      <c r="L1738" t="s">
        <v>1233</v>
      </c>
      <c r="M1738">
        <v>1</v>
      </c>
      <c r="P1738" t="s">
        <v>6204</v>
      </c>
      <c r="Q1738" t="s">
        <v>47</v>
      </c>
      <c r="S1738">
        <v>3.1637959182262421E-4</v>
      </c>
      <c r="T1738">
        <v>2.9293405532371249E-6</v>
      </c>
      <c r="U1738">
        <v>1.8246986655867659E-5</v>
      </c>
      <c r="V1738">
        <v>4.5563112507807091E-5</v>
      </c>
      <c r="W1738">
        <v>1.3332272646948701E-4</v>
      </c>
      <c r="X1738">
        <v>3.6423371057026088E-5</v>
      </c>
      <c r="Y1738">
        <v>0.115</v>
      </c>
      <c r="Z1738">
        <v>0.154</v>
      </c>
      <c r="AA1738">
        <v>5.8999999999999997E-2</v>
      </c>
      <c r="AB1738">
        <v>0.78600000000000003</v>
      </c>
      <c r="AC1738">
        <v>0.95489999999999997</v>
      </c>
      <c r="AD1738" t="s">
        <v>48</v>
      </c>
      <c r="AE1738" t="s">
        <v>48</v>
      </c>
      <c r="AF1738" t="s">
        <v>48</v>
      </c>
    </row>
    <row r="1739" spans="1:40" hidden="1" outlineLevel="1" x14ac:dyDescent="0.2">
      <c r="A1739" t="s">
        <v>6205</v>
      </c>
      <c r="B1739" t="s">
        <v>6206</v>
      </c>
      <c r="C1739" t="s">
        <v>746</v>
      </c>
      <c r="J1739" t="s">
        <v>6207</v>
      </c>
      <c r="K1739" t="s">
        <v>6201</v>
      </c>
      <c r="L1739" t="s">
        <v>1263</v>
      </c>
      <c r="M1739">
        <v>1</v>
      </c>
      <c r="P1739" t="s">
        <v>6208</v>
      </c>
      <c r="Q1739" t="s">
        <v>47</v>
      </c>
      <c r="S1739">
        <v>2.8454995481297368E-4</v>
      </c>
      <c r="T1739">
        <v>3.433649453654652E-6</v>
      </c>
      <c r="U1739">
        <v>2.029782626777887E-5</v>
      </c>
      <c r="V1739">
        <v>4.0504284697817639E-5</v>
      </c>
      <c r="W1739">
        <v>1.3614585623145101E-4</v>
      </c>
      <c r="X1739">
        <v>2.1914980607107282E-5</v>
      </c>
      <c r="Y1739">
        <v>0.19783549783549789</v>
      </c>
      <c r="Z1739">
        <v>9.8000000000000004E-2</v>
      </c>
      <c r="AA1739">
        <v>2.5000000000000001E-2</v>
      </c>
      <c r="AB1739">
        <v>0.876</v>
      </c>
      <c r="AC1739">
        <v>0.96350000000000002</v>
      </c>
      <c r="AD1739" t="s">
        <v>48</v>
      </c>
      <c r="AE1739" t="s">
        <v>48</v>
      </c>
      <c r="AF1739" t="s">
        <v>48</v>
      </c>
    </row>
    <row r="1740" spans="1:40" hidden="1" outlineLevel="1" x14ac:dyDescent="0.2"/>
    <row r="1741" spans="1:40" hidden="1" outlineLevel="1" x14ac:dyDescent="0.2">
      <c r="P1741" s="1"/>
      <c r="Q1741" s="1"/>
    </row>
    <row r="1742" spans="1:40" hidden="1" outlineLevel="1" x14ac:dyDescent="0.2"/>
    <row r="1743" spans="1:40" hidden="1" outlineLevel="1" x14ac:dyDescent="0.2"/>
    <row r="1744" spans="1:40" hidden="1" outlineLevel="1" x14ac:dyDescent="0.2"/>
    <row r="1745" spans="1:40" hidden="1" outlineLevel="1" x14ac:dyDescent="0.2"/>
    <row r="1746" spans="1:40" hidden="1" outlineLevel="1" x14ac:dyDescent="0.2"/>
    <row r="1747" spans="1:40" hidden="1" outlineLevel="1" x14ac:dyDescent="0.2"/>
    <row r="1748" spans="1:40" hidden="1" outlineLevel="1" x14ac:dyDescent="0.2"/>
    <row r="1749" spans="1:40" hidden="1" outlineLevel="1" x14ac:dyDescent="0.2"/>
    <row r="1750" spans="1:40" hidden="1" outlineLevel="1" x14ac:dyDescent="0.2"/>
    <row r="1751" spans="1:40" hidden="1" outlineLevel="1" x14ac:dyDescent="0.2"/>
    <row r="1752" spans="1:40" collapsed="1" x14ac:dyDescent="0.2">
      <c r="A1752" t="s">
        <v>750</v>
      </c>
      <c r="B1752" t="s">
        <v>751</v>
      </c>
      <c r="C1752" t="s">
        <v>752</v>
      </c>
      <c r="D1752" t="s">
        <v>753</v>
      </c>
      <c r="E1752" t="s">
        <v>692</v>
      </c>
      <c r="F1752" t="s">
        <v>42</v>
      </c>
      <c r="G1752">
        <v>25</v>
      </c>
      <c r="H1752" t="s">
        <v>43</v>
      </c>
      <c r="I1752">
        <v>25</v>
      </c>
      <c r="J1752" t="s">
        <v>754</v>
      </c>
      <c r="L1752" t="s">
        <v>45</v>
      </c>
      <c r="M1752">
        <v>3</v>
      </c>
      <c r="N1752">
        <v>0.81</v>
      </c>
      <c r="O1752" s="1" t="s">
        <v>755</v>
      </c>
      <c r="P1752" s="1" t="s">
        <v>755</v>
      </c>
      <c r="Q1752" t="s">
        <v>47</v>
      </c>
      <c r="R1752" t="s">
        <v>47</v>
      </c>
      <c r="S1752">
        <v>3.3745542168617249E-4</v>
      </c>
      <c r="T1752">
        <v>6.1039986576361116E-6</v>
      </c>
      <c r="U1752">
        <v>3.3562813769094653E-5</v>
      </c>
      <c r="V1752">
        <v>3.2010430004447699E-5</v>
      </c>
      <c r="W1752">
        <v>1.125060589401983E-4</v>
      </c>
      <c r="X1752">
        <v>4.9317797675030313E-5</v>
      </c>
      <c r="Y1752">
        <v>0.15135445362718089</v>
      </c>
      <c r="Z1752">
        <v>4.3999999999999997E-2</v>
      </c>
      <c r="AA1752">
        <v>0.02</v>
      </c>
      <c r="AB1752">
        <v>0.93600000000000005</v>
      </c>
      <c r="AC1752">
        <v>0.6734</v>
      </c>
      <c r="AD1752" t="s">
        <v>48</v>
      </c>
      <c r="AE1752" t="s">
        <v>48</v>
      </c>
      <c r="AF1752" t="s">
        <v>48</v>
      </c>
      <c r="AH1752">
        <f t="shared" ref="AH1752" si="155">SUM(AI1752:AJ1752)</f>
        <v>11</v>
      </c>
      <c r="AI1752">
        <f>COUNTIF(L1752:L1766, "Comment")</f>
        <v>8</v>
      </c>
      <c r="AJ1752">
        <f>COUNTIF(L1752:L1766, "Reply")</f>
        <v>3</v>
      </c>
      <c r="AK1752">
        <f>COUNTIF(C1753:C1766, C1752)</f>
        <v>1</v>
      </c>
      <c r="AM1752">
        <f>AVERAGE(S1752:S1766)</f>
        <v>7.5201287754074045E-2</v>
      </c>
      <c r="AN1752">
        <f>AVERAGE(Y1752:Y1766)</f>
        <v>0.14972169319977763</v>
      </c>
    </row>
    <row r="1753" spans="1:40" hidden="1" outlineLevel="1" x14ac:dyDescent="0.2">
      <c r="A1753" t="s">
        <v>6209</v>
      </c>
      <c r="B1753" t="s">
        <v>6210</v>
      </c>
      <c r="C1753" t="s">
        <v>5834</v>
      </c>
      <c r="J1753" t="s">
        <v>6211</v>
      </c>
      <c r="K1753" t="s">
        <v>750</v>
      </c>
      <c r="L1753" t="s">
        <v>1233</v>
      </c>
      <c r="M1753">
        <v>5</v>
      </c>
      <c r="P1753" t="s">
        <v>6212</v>
      </c>
      <c r="Q1753" t="s">
        <v>47</v>
      </c>
      <c r="S1753">
        <v>2.6132605853490531E-4</v>
      </c>
      <c r="T1753">
        <v>3.3563333090569358E-6</v>
      </c>
      <c r="U1753">
        <v>2.6775358492159281E-5</v>
      </c>
      <c r="V1753">
        <v>4.1453229641774669E-5</v>
      </c>
      <c r="W1753">
        <v>1.054123786161654E-4</v>
      </c>
      <c r="X1753">
        <v>2.4176506485673599E-5</v>
      </c>
      <c r="Y1753">
        <v>0.1979591836734694</v>
      </c>
      <c r="Z1753">
        <v>0.106</v>
      </c>
      <c r="AA1753">
        <v>0</v>
      </c>
      <c r="AB1753">
        <v>0.89400000000000002</v>
      </c>
      <c r="AC1753">
        <v>0.80789999999999995</v>
      </c>
      <c r="AD1753" t="s">
        <v>48</v>
      </c>
      <c r="AE1753" t="s">
        <v>48</v>
      </c>
      <c r="AF1753" t="s">
        <v>48</v>
      </c>
    </row>
    <row r="1754" spans="1:40" hidden="1" outlineLevel="1" x14ac:dyDescent="0.2">
      <c r="A1754" t="s">
        <v>6213</v>
      </c>
      <c r="B1754" t="s">
        <v>6214</v>
      </c>
      <c r="C1754" t="s">
        <v>3420</v>
      </c>
      <c r="J1754" t="s">
        <v>6215</v>
      </c>
      <c r="K1754" t="s">
        <v>750</v>
      </c>
      <c r="L1754" t="s">
        <v>1233</v>
      </c>
      <c r="M1754">
        <v>5</v>
      </c>
      <c r="P1754" t="s">
        <v>6216</v>
      </c>
      <c r="Q1754" t="s">
        <v>47</v>
      </c>
      <c r="S1754">
        <v>3.4973488072864711E-4</v>
      </c>
      <c r="T1754">
        <v>2.2705671653966419E-6</v>
      </c>
      <c r="U1754">
        <v>1.921039802255109E-5</v>
      </c>
      <c r="V1754">
        <v>5.8837678807321943E-5</v>
      </c>
      <c r="W1754">
        <v>1.215082811540924E-4</v>
      </c>
      <c r="X1754">
        <v>3.1089784897631027E-5</v>
      </c>
      <c r="Y1754">
        <v>0.25</v>
      </c>
      <c r="Z1754">
        <v>0.217</v>
      </c>
      <c r="AA1754">
        <v>0</v>
      </c>
      <c r="AB1754">
        <v>0.78300000000000003</v>
      </c>
      <c r="AC1754">
        <v>0.36120000000000002</v>
      </c>
      <c r="AD1754" t="s">
        <v>48</v>
      </c>
      <c r="AE1754" t="s">
        <v>48</v>
      </c>
      <c r="AF1754" t="s">
        <v>48</v>
      </c>
    </row>
    <row r="1755" spans="1:40" hidden="1" outlineLevel="1" x14ac:dyDescent="0.2">
      <c r="A1755" t="s">
        <v>6217</v>
      </c>
      <c r="B1755" t="s">
        <v>6218</v>
      </c>
      <c r="C1755" t="s">
        <v>2297</v>
      </c>
      <c r="J1755" t="s">
        <v>6219</v>
      </c>
      <c r="K1755" t="s">
        <v>750</v>
      </c>
      <c r="L1755" t="s">
        <v>1233</v>
      </c>
      <c r="M1755">
        <v>4</v>
      </c>
      <c r="P1755" t="s">
        <v>6220</v>
      </c>
      <c r="Q1755" t="s">
        <v>47</v>
      </c>
      <c r="S1755">
        <v>2.52647849265486E-4</v>
      </c>
      <c r="T1755">
        <v>3.111876139882952E-6</v>
      </c>
      <c r="U1755">
        <v>1.8291098967893049E-5</v>
      </c>
      <c r="V1755">
        <v>3.5598051908891648E-5</v>
      </c>
      <c r="W1755">
        <v>1.2510812666732821E-4</v>
      </c>
      <c r="X1755">
        <v>1.8732676835497841E-5</v>
      </c>
      <c r="Y1755">
        <v>7.1428571428571425E-2</v>
      </c>
      <c r="Z1755">
        <v>0.11</v>
      </c>
      <c r="AA1755">
        <v>0.04</v>
      </c>
      <c r="AB1755">
        <v>0.85</v>
      </c>
      <c r="AC1755">
        <v>0.62490000000000001</v>
      </c>
      <c r="AD1755" t="s">
        <v>48</v>
      </c>
      <c r="AE1755" t="s">
        <v>48</v>
      </c>
      <c r="AF1755" t="s">
        <v>48</v>
      </c>
    </row>
    <row r="1756" spans="1:40" hidden="1" outlineLevel="1" x14ac:dyDescent="0.2">
      <c r="A1756" t="s">
        <v>6221</v>
      </c>
      <c r="B1756" t="s">
        <v>6222</v>
      </c>
      <c r="C1756" t="s">
        <v>6223</v>
      </c>
      <c r="J1756" t="s">
        <v>6224</v>
      </c>
      <c r="K1756" t="s">
        <v>750</v>
      </c>
      <c r="L1756" t="s">
        <v>1233</v>
      </c>
      <c r="M1756">
        <v>3</v>
      </c>
      <c r="P1756" t="s">
        <v>6225</v>
      </c>
      <c r="Q1756" t="s">
        <v>47</v>
      </c>
      <c r="S1756">
        <v>3.1490655965171749E-4</v>
      </c>
      <c r="T1756">
        <v>2.230503696409869E-6</v>
      </c>
      <c r="U1756">
        <v>1.6236946976277981E-5</v>
      </c>
      <c r="V1756">
        <v>5.3718551498604938E-5</v>
      </c>
      <c r="W1756">
        <v>1.4626953634433451E-4</v>
      </c>
      <c r="X1756">
        <v>1.9319821149110791E-5</v>
      </c>
      <c r="Y1756">
        <v>-9.6590909090909123E-3</v>
      </c>
      <c r="Z1756">
        <v>0</v>
      </c>
      <c r="AA1756">
        <v>0</v>
      </c>
      <c r="AB1756">
        <v>1</v>
      </c>
      <c r="AC1756">
        <v>0</v>
      </c>
      <c r="AD1756" t="s">
        <v>48</v>
      </c>
      <c r="AE1756" t="s">
        <v>48</v>
      </c>
      <c r="AF1756" t="s">
        <v>48</v>
      </c>
    </row>
    <row r="1757" spans="1:40" hidden="1" outlineLevel="1" x14ac:dyDescent="0.2">
      <c r="A1757" t="s">
        <v>6226</v>
      </c>
      <c r="B1757" t="s">
        <v>6227</v>
      </c>
      <c r="C1757" t="s">
        <v>6228</v>
      </c>
      <c r="J1757" t="s">
        <v>6229</v>
      </c>
      <c r="K1757" t="s">
        <v>750</v>
      </c>
      <c r="L1757" t="s">
        <v>1233</v>
      </c>
      <c r="M1757">
        <v>3</v>
      </c>
      <c r="P1757" s="1" t="s">
        <v>6230</v>
      </c>
      <c r="Q1757" s="1" t="s">
        <v>47</v>
      </c>
      <c r="S1757">
        <v>2.847062423825264E-4</v>
      </c>
      <c r="T1757">
        <v>3.0808239444013448E-6</v>
      </c>
      <c r="U1757">
        <v>1.8921755327028219E-5</v>
      </c>
      <c r="V1757">
        <v>4.9069672968471423E-5</v>
      </c>
      <c r="W1757">
        <v>1.2498961586970841E-4</v>
      </c>
      <c r="X1757">
        <v>1.9601315216277729E-5</v>
      </c>
      <c r="Y1757">
        <v>0.2037878787878788</v>
      </c>
      <c r="Z1757">
        <v>5.7000000000000002E-2</v>
      </c>
      <c r="AA1757">
        <v>0</v>
      </c>
      <c r="AB1757">
        <v>0.94299999999999995</v>
      </c>
      <c r="AC1757">
        <v>0.42149999999999999</v>
      </c>
      <c r="AD1757" t="s">
        <v>48</v>
      </c>
      <c r="AE1757" t="s">
        <v>48</v>
      </c>
      <c r="AF1757" t="s">
        <v>48</v>
      </c>
    </row>
    <row r="1758" spans="1:40" hidden="1" outlineLevel="1" x14ac:dyDescent="0.2">
      <c r="A1758" t="s">
        <v>6231</v>
      </c>
      <c r="B1758" t="s">
        <v>6232</v>
      </c>
      <c r="C1758" t="s">
        <v>5824</v>
      </c>
      <c r="J1758" t="s">
        <v>6233</v>
      </c>
      <c r="K1758" t="s">
        <v>750</v>
      </c>
      <c r="L1758" t="s">
        <v>1233</v>
      </c>
      <c r="M1758">
        <v>1</v>
      </c>
      <c r="P1758" t="s">
        <v>6234</v>
      </c>
      <c r="Q1758" t="s">
        <v>47</v>
      </c>
      <c r="S1758">
        <v>0.85800307989120483</v>
      </c>
      <c r="T1758">
        <v>3.5004309029318392E-4</v>
      </c>
      <c r="U1758">
        <v>0.42693975567817688</v>
      </c>
      <c r="V1758">
        <v>1.4234599657356739E-3</v>
      </c>
      <c r="W1758">
        <v>0.1049266755580902</v>
      </c>
      <c r="X1758">
        <v>3.7820173893123869E-3</v>
      </c>
      <c r="Y1758">
        <v>0.3666666666666667</v>
      </c>
      <c r="Z1758">
        <v>4.4999999999999998E-2</v>
      </c>
      <c r="AA1758">
        <v>2.9000000000000001E-2</v>
      </c>
      <c r="AB1758">
        <v>0.92600000000000005</v>
      </c>
      <c r="AC1758">
        <v>0.26050000000000001</v>
      </c>
      <c r="AD1758" t="s">
        <v>48</v>
      </c>
      <c r="AE1758" t="s">
        <v>48</v>
      </c>
      <c r="AF1758" t="s">
        <v>48</v>
      </c>
    </row>
    <row r="1759" spans="1:40" hidden="1" outlineLevel="1" x14ac:dyDescent="0.2">
      <c r="A1759" t="s">
        <v>6235</v>
      </c>
      <c r="B1759" t="s">
        <v>6236</v>
      </c>
      <c r="C1759" t="s">
        <v>6237</v>
      </c>
      <c r="J1759" t="s">
        <v>6238</v>
      </c>
      <c r="K1759" t="s">
        <v>750</v>
      </c>
      <c r="L1759" t="s">
        <v>1233</v>
      </c>
      <c r="M1759">
        <v>1</v>
      </c>
      <c r="P1759" t="s">
        <v>6239</v>
      </c>
      <c r="Q1759" t="s">
        <v>47</v>
      </c>
      <c r="S1759">
        <v>2.5364852626807988E-4</v>
      </c>
      <c r="T1759">
        <v>3.1696772566647269E-6</v>
      </c>
      <c r="U1759">
        <v>2.0358542315079831E-5</v>
      </c>
      <c r="V1759">
        <v>3.5080112866126001E-5</v>
      </c>
      <c r="W1759">
        <v>1.225083542522043E-4</v>
      </c>
      <c r="X1759">
        <v>2.3704131308477369E-5</v>
      </c>
      <c r="Y1759">
        <v>0.135974025974026</v>
      </c>
      <c r="Z1759">
        <v>6.3E-2</v>
      </c>
      <c r="AA1759">
        <v>2.8000000000000001E-2</v>
      </c>
      <c r="AB1759">
        <v>0.90900000000000003</v>
      </c>
      <c r="AC1759">
        <v>0.70699999999999996</v>
      </c>
      <c r="AD1759" t="s">
        <v>48</v>
      </c>
      <c r="AE1759" t="s">
        <v>48</v>
      </c>
      <c r="AF1759" t="s">
        <v>48</v>
      </c>
    </row>
    <row r="1760" spans="1:40" hidden="1" outlineLevel="1" x14ac:dyDescent="0.2">
      <c r="A1760" t="s">
        <v>6240</v>
      </c>
      <c r="B1760" t="s">
        <v>6241</v>
      </c>
      <c r="C1760" t="s">
        <v>6242</v>
      </c>
      <c r="J1760" t="s">
        <v>6243</v>
      </c>
      <c r="K1760" t="s">
        <v>750</v>
      </c>
      <c r="L1760" t="s">
        <v>1233</v>
      </c>
      <c r="M1760">
        <v>1</v>
      </c>
      <c r="P1760" t="s">
        <v>6244</v>
      </c>
      <c r="Q1760" t="s">
        <v>47</v>
      </c>
      <c r="S1760">
        <v>5.3764035692438483E-4</v>
      </c>
      <c r="T1760">
        <v>2.4709277113288408E-6</v>
      </c>
      <c r="U1760">
        <v>3.4767748729791492E-5</v>
      </c>
      <c r="V1760">
        <v>3.4003311156993732E-5</v>
      </c>
      <c r="W1760">
        <v>2.4232453142758459E-4</v>
      </c>
      <c r="X1760">
        <v>3.6504428862826899E-5</v>
      </c>
      <c r="Y1760">
        <v>5.9090909090909083E-2</v>
      </c>
      <c r="Z1760">
        <v>0.10100000000000001</v>
      </c>
      <c r="AA1760">
        <v>4.3999999999999997E-2</v>
      </c>
      <c r="AB1760">
        <v>0.85499999999999998</v>
      </c>
      <c r="AC1760">
        <v>0.48359999999999997</v>
      </c>
      <c r="AD1760" t="s">
        <v>48</v>
      </c>
      <c r="AE1760" t="s">
        <v>48</v>
      </c>
      <c r="AF1760" t="s">
        <v>48</v>
      </c>
    </row>
    <row r="1761" spans="1:40" hidden="1" outlineLevel="1" x14ac:dyDescent="0.2">
      <c r="A1761" t="s">
        <v>6245</v>
      </c>
      <c r="B1761" t="s">
        <v>6246</v>
      </c>
      <c r="C1761" t="s">
        <v>6237</v>
      </c>
      <c r="J1761" t="s">
        <v>6247</v>
      </c>
      <c r="K1761" t="s">
        <v>6209</v>
      </c>
      <c r="L1761" t="s">
        <v>1263</v>
      </c>
      <c r="M1761">
        <v>1</v>
      </c>
      <c r="P1761" t="s">
        <v>6248</v>
      </c>
      <c r="Q1761" t="s">
        <v>47</v>
      </c>
      <c r="S1761">
        <v>3.002706216648221E-4</v>
      </c>
      <c r="T1761">
        <v>2.198561332988902E-6</v>
      </c>
      <c r="U1761">
        <v>2.186629717471078E-5</v>
      </c>
      <c r="V1761">
        <v>4.1843173676170409E-5</v>
      </c>
      <c r="W1761">
        <v>1.4534207002725449E-4</v>
      </c>
      <c r="X1761">
        <v>1.8836075469152999E-5</v>
      </c>
      <c r="Y1761">
        <v>0.2857142857142857</v>
      </c>
      <c r="Z1761">
        <v>0.26300000000000001</v>
      </c>
      <c r="AA1761">
        <v>0</v>
      </c>
      <c r="AB1761">
        <v>0.73699999999999999</v>
      </c>
      <c r="AC1761">
        <v>0.36120000000000002</v>
      </c>
      <c r="AD1761" t="s">
        <v>48</v>
      </c>
      <c r="AE1761" t="s">
        <v>48</v>
      </c>
      <c r="AF1761" t="s">
        <v>48</v>
      </c>
    </row>
    <row r="1762" spans="1:40" hidden="1" outlineLevel="1" x14ac:dyDescent="0.2">
      <c r="A1762" t="s">
        <v>6249</v>
      </c>
      <c r="B1762" t="s">
        <v>6250</v>
      </c>
      <c r="C1762" t="s">
        <v>6251</v>
      </c>
      <c r="J1762" t="s">
        <v>6252</v>
      </c>
      <c r="K1762" t="s">
        <v>6231</v>
      </c>
      <c r="L1762" t="s">
        <v>1263</v>
      </c>
      <c r="M1762">
        <v>1</v>
      </c>
      <c r="P1762" t="s">
        <v>6253</v>
      </c>
      <c r="Q1762" t="s">
        <v>47</v>
      </c>
      <c r="S1762">
        <v>4.1264902800321579E-2</v>
      </c>
      <c r="T1762">
        <v>1.779559897840954E-5</v>
      </c>
      <c r="U1762">
        <v>3.5176914185285568E-2</v>
      </c>
      <c r="V1762">
        <v>4.5081638381816452E-4</v>
      </c>
      <c r="W1762">
        <v>6.2754307873547077E-3</v>
      </c>
      <c r="X1762">
        <v>3.2785205985419452E-4</v>
      </c>
      <c r="Y1762">
        <v>0.1222222222222222</v>
      </c>
      <c r="Z1762">
        <v>9.2999999999999999E-2</v>
      </c>
      <c r="AA1762">
        <v>5.5E-2</v>
      </c>
      <c r="AB1762">
        <v>0.85099999999999998</v>
      </c>
      <c r="AC1762">
        <v>0.4269</v>
      </c>
      <c r="AD1762" t="s">
        <v>48</v>
      </c>
      <c r="AE1762" t="s">
        <v>48</v>
      </c>
      <c r="AF1762" t="s">
        <v>48</v>
      </c>
    </row>
    <row r="1763" spans="1:40" hidden="1" outlineLevel="1" x14ac:dyDescent="0.2">
      <c r="A1763" t="s">
        <v>6254</v>
      </c>
      <c r="B1763" t="s">
        <v>6255</v>
      </c>
      <c r="C1763" t="s">
        <v>752</v>
      </c>
      <c r="J1763" t="s">
        <v>6256</v>
      </c>
      <c r="K1763" t="s">
        <v>6240</v>
      </c>
      <c r="L1763" t="s">
        <v>1263</v>
      </c>
      <c r="M1763">
        <v>2</v>
      </c>
      <c r="P1763" t="s">
        <v>6257</v>
      </c>
      <c r="Q1763" t="s">
        <v>47</v>
      </c>
      <c r="S1763">
        <v>2.5513384025543928E-4</v>
      </c>
      <c r="T1763">
        <v>3.3409246498194989E-6</v>
      </c>
      <c r="U1763">
        <v>1.9099368728348051E-5</v>
      </c>
      <c r="V1763">
        <v>3.9059628761606291E-5</v>
      </c>
      <c r="W1763">
        <v>1.2047960626659909E-4</v>
      </c>
      <c r="X1763">
        <v>2.1308951545506719E-5</v>
      </c>
      <c r="Y1763">
        <v>-3.787878787878788E-2</v>
      </c>
      <c r="Z1763">
        <v>4.8000000000000001E-2</v>
      </c>
      <c r="AA1763">
        <v>4.9000000000000002E-2</v>
      </c>
      <c r="AB1763">
        <v>0.90400000000000003</v>
      </c>
      <c r="AC1763">
        <v>0.44969999999999999</v>
      </c>
      <c r="AD1763" t="s">
        <v>48</v>
      </c>
      <c r="AE1763" t="s">
        <v>48</v>
      </c>
      <c r="AF1763" t="s">
        <v>48</v>
      </c>
    </row>
    <row r="1764" spans="1:40" hidden="1" outlineLevel="1" x14ac:dyDescent="0.2"/>
    <row r="1765" spans="1:40" hidden="1" outlineLevel="1" x14ac:dyDescent="0.2"/>
    <row r="1766" spans="1:40" hidden="1" outlineLevel="1" x14ac:dyDescent="0.2"/>
    <row r="1767" spans="1:40" collapsed="1" x14ac:dyDescent="0.2">
      <c r="A1767" t="s">
        <v>756</v>
      </c>
      <c r="B1767" t="s">
        <v>757</v>
      </c>
      <c r="C1767" t="s">
        <v>758</v>
      </c>
      <c r="D1767" t="s">
        <v>759</v>
      </c>
      <c r="E1767" t="s">
        <v>576</v>
      </c>
      <c r="F1767" t="s">
        <v>42</v>
      </c>
      <c r="G1767">
        <v>20</v>
      </c>
      <c r="H1767" t="s">
        <v>43</v>
      </c>
      <c r="I1767">
        <v>22</v>
      </c>
      <c r="J1767" t="s">
        <v>760</v>
      </c>
      <c r="L1767" t="s">
        <v>45</v>
      </c>
      <c r="M1767">
        <v>2</v>
      </c>
      <c r="N1767">
        <v>1</v>
      </c>
      <c r="O1767" s="1" t="s">
        <v>761</v>
      </c>
      <c r="P1767" s="1" t="s">
        <v>761</v>
      </c>
      <c r="Q1767" t="s">
        <v>47</v>
      </c>
      <c r="R1767" t="s">
        <v>47</v>
      </c>
      <c r="S1767">
        <v>1.1170470388606191E-3</v>
      </c>
      <c r="T1767">
        <v>3.9597296563442803E-5</v>
      </c>
      <c r="U1767">
        <v>1.248777407454327E-4</v>
      </c>
      <c r="V1767">
        <v>2.1801493130624289E-4</v>
      </c>
      <c r="W1767">
        <v>3.4551680437289178E-4</v>
      </c>
      <c r="X1767">
        <v>1.469569542678073E-4</v>
      </c>
      <c r="Y1767">
        <v>0.15654761904761899</v>
      </c>
      <c r="Z1767">
        <v>0.16300000000000001</v>
      </c>
      <c r="AA1767">
        <v>5.7000000000000002E-2</v>
      </c>
      <c r="AB1767">
        <v>0.78</v>
      </c>
      <c r="AC1767">
        <v>0.99419999999999997</v>
      </c>
      <c r="AD1767" t="s">
        <v>48</v>
      </c>
      <c r="AE1767" t="s">
        <v>48</v>
      </c>
      <c r="AF1767" t="s">
        <v>48</v>
      </c>
      <c r="AH1767">
        <f t="shared" ref="AH1767" si="156">SUM(AI1767:AJ1767)</f>
        <v>6</v>
      </c>
      <c r="AI1767">
        <f>COUNTIF(L1767:L1781, "Comment")</f>
        <v>3</v>
      </c>
      <c r="AJ1767">
        <f>COUNTIF(L1767:L1781, "Reply")</f>
        <v>3</v>
      </c>
      <c r="AK1767">
        <f>COUNTIF(C1768:C1781, C1767)</f>
        <v>3</v>
      </c>
      <c r="AM1767">
        <f>AVERAGE(S1767:S1781)</f>
        <v>6.4201157822805855E-3</v>
      </c>
      <c r="AN1767">
        <f>AVERAGE(Y1767:Y1781)</f>
        <v>0.18521015549076772</v>
      </c>
    </row>
    <row r="1768" spans="1:40" hidden="1" outlineLevel="1" x14ac:dyDescent="0.2">
      <c r="A1768" t="s">
        <v>6258</v>
      </c>
      <c r="B1768" t="s">
        <v>6259</v>
      </c>
      <c r="C1768" t="s">
        <v>6242</v>
      </c>
      <c r="J1768" t="s">
        <v>6260</v>
      </c>
      <c r="K1768" t="s">
        <v>756</v>
      </c>
      <c r="L1768" t="s">
        <v>1233</v>
      </c>
      <c r="M1768">
        <v>1</v>
      </c>
      <c r="P1768" t="s">
        <v>6261</v>
      </c>
      <c r="Q1768" t="s">
        <v>47</v>
      </c>
      <c r="S1768">
        <v>3.5810753703117371E-2</v>
      </c>
      <c r="T1768">
        <v>2.6528085072641261E-5</v>
      </c>
      <c r="U1768">
        <v>2.2746177273802459E-4</v>
      </c>
      <c r="V1768">
        <v>3.7873955443501472E-4</v>
      </c>
      <c r="W1768">
        <v>1.794871524907649E-3</v>
      </c>
      <c r="X1768">
        <v>3.8841567933559418E-2</v>
      </c>
      <c r="Y1768">
        <v>0.13958333333333331</v>
      </c>
      <c r="Z1768">
        <v>9.8000000000000004E-2</v>
      </c>
      <c r="AA1768">
        <v>0.20699999999999999</v>
      </c>
      <c r="AB1768">
        <v>0.69499999999999995</v>
      </c>
      <c r="AC1768">
        <v>-0.4148</v>
      </c>
      <c r="AD1768" t="s">
        <v>48</v>
      </c>
      <c r="AE1768" t="s">
        <v>48</v>
      </c>
      <c r="AF1768" t="s">
        <v>48</v>
      </c>
    </row>
    <row r="1769" spans="1:40" hidden="1" outlineLevel="1" x14ac:dyDescent="0.2">
      <c r="A1769" t="s">
        <v>6262</v>
      </c>
      <c r="B1769" t="s">
        <v>6263</v>
      </c>
      <c r="C1769" t="s">
        <v>5790</v>
      </c>
      <c r="J1769" t="s">
        <v>6264</v>
      </c>
      <c r="K1769" t="s">
        <v>756</v>
      </c>
      <c r="L1769" t="s">
        <v>1233</v>
      </c>
      <c r="M1769">
        <v>1</v>
      </c>
      <c r="P1769" t="s">
        <v>6265</v>
      </c>
      <c r="Q1769" t="s">
        <v>47</v>
      </c>
      <c r="S1769">
        <v>6.0196645790711045E-4</v>
      </c>
      <c r="T1769">
        <v>6.4988298618118279E-6</v>
      </c>
      <c r="U1769">
        <v>4.5731361751677468E-5</v>
      </c>
      <c r="V1769">
        <v>4.9705529818311327E-5</v>
      </c>
      <c r="W1769">
        <v>2.4686660617589951E-4</v>
      </c>
      <c r="X1769">
        <v>9.3210976046975702E-5</v>
      </c>
      <c r="Y1769">
        <v>0.20034013605442169</v>
      </c>
      <c r="Z1769">
        <v>0.187</v>
      </c>
      <c r="AA1769">
        <v>7.9000000000000001E-2</v>
      </c>
      <c r="AB1769">
        <v>0.73299999999999998</v>
      </c>
      <c r="AC1769">
        <v>0.88149999999999995</v>
      </c>
      <c r="AD1769" t="s">
        <v>48</v>
      </c>
      <c r="AE1769" t="s">
        <v>48</v>
      </c>
      <c r="AF1769" t="s">
        <v>48</v>
      </c>
    </row>
    <row r="1770" spans="1:40" hidden="1" outlineLevel="1" x14ac:dyDescent="0.2">
      <c r="A1770" t="s">
        <v>6266</v>
      </c>
      <c r="B1770" t="s">
        <v>6267</v>
      </c>
      <c r="C1770" t="s">
        <v>6268</v>
      </c>
      <c r="J1770" t="s">
        <v>6269</v>
      </c>
      <c r="K1770" t="s">
        <v>756</v>
      </c>
      <c r="L1770" t="s">
        <v>1233</v>
      </c>
      <c r="M1770">
        <v>1</v>
      </c>
      <c r="P1770" t="s">
        <v>6270</v>
      </c>
      <c r="Q1770" t="s">
        <v>47</v>
      </c>
      <c r="S1770">
        <v>3.7457895814441139E-4</v>
      </c>
      <c r="T1770">
        <v>2.2335220819513779E-6</v>
      </c>
      <c r="U1770">
        <v>1.957792665052693E-5</v>
      </c>
      <c r="V1770">
        <v>6.0519330872921273E-5</v>
      </c>
      <c r="W1770">
        <v>1.5580323815811431E-4</v>
      </c>
      <c r="X1770">
        <v>2.4580605895607729E-5</v>
      </c>
      <c r="Y1770">
        <v>0</v>
      </c>
      <c r="Z1770">
        <v>0</v>
      </c>
      <c r="AA1770">
        <v>0</v>
      </c>
      <c r="AB1770">
        <v>1</v>
      </c>
      <c r="AC1770">
        <v>0</v>
      </c>
      <c r="AD1770" t="s">
        <v>48</v>
      </c>
      <c r="AE1770" t="s">
        <v>48</v>
      </c>
      <c r="AF1770" t="s">
        <v>48</v>
      </c>
    </row>
    <row r="1771" spans="1:40" hidden="1" outlineLevel="1" x14ac:dyDescent="0.2">
      <c r="A1771" t="s">
        <v>6271</v>
      </c>
      <c r="B1771" t="s">
        <v>6272</v>
      </c>
      <c r="C1771" t="s">
        <v>758</v>
      </c>
      <c r="J1771" t="s">
        <v>6273</v>
      </c>
      <c r="K1771" t="s">
        <v>6258</v>
      </c>
      <c r="L1771" t="s">
        <v>1263</v>
      </c>
      <c r="M1771">
        <v>1</v>
      </c>
      <c r="P1771" t="s">
        <v>6274</v>
      </c>
      <c r="Q1771" t="s">
        <v>47</v>
      </c>
      <c r="S1771">
        <v>4.0593332960270351E-4</v>
      </c>
      <c r="T1771">
        <v>1.8136797734769059E-6</v>
      </c>
      <c r="U1771">
        <v>1.7593964003026489E-5</v>
      </c>
      <c r="V1771">
        <v>4.4985226850258193E-5</v>
      </c>
      <c r="W1771">
        <v>1.969071599887684E-4</v>
      </c>
      <c r="X1771">
        <v>1.847506973717827E-5</v>
      </c>
      <c r="Y1771">
        <v>0.2</v>
      </c>
      <c r="Z1771">
        <v>0.49199999999999999</v>
      </c>
      <c r="AA1771">
        <v>0</v>
      </c>
      <c r="AB1771">
        <v>0.50800000000000001</v>
      </c>
      <c r="AC1771">
        <v>0.44040000000000001</v>
      </c>
      <c r="AD1771" t="s">
        <v>48</v>
      </c>
      <c r="AE1771" t="s">
        <v>48</v>
      </c>
      <c r="AF1771" t="s">
        <v>48</v>
      </c>
    </row>
    <row r="1772" spans="1:40" hidden="1" outlineLevel="1" x14ac:dyDescent="0.2">
      <c r="A1772" t="s">
        <v>6275</v>
      </c>
      <c r="B1772" t="s">
        <v>6276</v>
      </c>
      <c r="C1772" t="s">
        <v>758</v>
      </c>
      <c r="J1772" t="s">
        <v>6277</v>
      </c>
      <c r="K1772" t="s">
        <v>6262</v>
      </c>
      <c r="L1772" t="s">
        <v>1263</v>
      </c>
      <c r="M1772">
        <v>1</v>
      </c>
      <c r="P1772" t="s">
        <v>6278</v>
      </c>
      <c r="Q1772" t="s">
        <v>47</v>
      </c>
      <c r="S1772">
        <v>3.2309530070051551E-4</v>
      </c>
      <c r="T1772">
        <v>2.1638484213326592E-6</v>
      </c>
      <c r="U1772">
        <v>1.8379103494226001E-5</v>
      </c>
      <c r="V1772">
        <v>4.5875152864027768E-5</v>
      </c>
      <c r="W1772">
        <v>1.4871945313643659E-4</v>
      </c>
      <c r="X1772">
        <v>2.3089305614121262E-5</v>
      </c>
      <c r="Y1772">
        <v>0.3</v>
      </c>
      <c r="Z1772">
        <v>0.60899999999999999</v>
      </c>
      <c r="AA1772">
        <v>0</v>
      </c>
      <c r="AB1772">
        <v>0.39100000000000001</v>
      </c>
      <c r="AC1772">
        <v>0.85399999999999998</v>
      </c>
      <c r="AD1772" t="s">
        <v>48</v>
      </c>
      <c r="AE1772" t="s">
        <v>48</v>
      </c>
      <c r="AF1772" t="s">
        <v>48</v>
      </c>
    </row>
    <row r="1773" spans="1:40" hidden="1" outlineLevel="1" x14ac:dyDescent="0.2">
      <c r="A1773" t="s">
        <v>6279</v>
      </c>
      <c r="B1773" t="s">
        <v>6280</v>
      </c>
      <c r="C1773" t="s">
        <v>758</v>
      </c>
      <c r="J1773" t="s">
        <v>6281</v>
      </c>
      <c r="K1773" t="s">
        <v>6266</v>
      </c>
      <c r="L1773" t="s">
        <v>1263</v>
      </c>
      <c r="M1773">
        <v>1</v>
      </c>
      <c r="P1773" s="1" t="s">
        <v>6282</v>
      </c>
      <c r="Q1773" s="1" t="s">
        <v>47</v>
      </c>
      <c r="S1773">
        <v>6.3074356876313686E-3</v>
      </c>
      <c r="T1773">
        <v>3.3757573874026998E-6</v>
      </c>
      <c r="U1773">
        <v>2.6648168568499392E-4</v>
      </c>
      <c r="V1773">
        <v>3.3330038422718639E-4</v>
      </c>
      <c r="W1773">
        <v>2.112921560183167E-3</v>
      </c>
      <c r="X1773">
        <v>2.5185418780893087E-4</v>
      </c>
      <c r="Y1773">
        <v>0.3</v>
      </c>
      <c r="Z1773">
        <v>0.33</v>
      </c>
      <c r="AA1773">
        <v>0</v>
      </c>
      <c r="AB1773">
        <v>0.67</v>
      </c>
      <c r="AC1773">
        <v>0.70960000000000001</v>
      </c>
      <c r="AD1773" t="s">
        <v>48</v>
      </c>
      <c r="AE1773" t="s">
        <v>48</v>
      </c>
      <c r="AF1773" t="s">
        <v>48</v>
      </c>
    </row>
    <row r="1774" spans="1:40" hidden="1" outlineLevel="1" x14ac:dyDescent="0.2"/>
    <row r="1775" spans="1:40" hidden="1" outlineLevel="1" x14ac:dyDescent="0.2"/>
    <row r="1776" spans="1:40" hidden="1" outlineLevel="1" x14ac:dyDescent="0.2"/>
    <row r="1777" spans="15:17" hidden="1" outlineLevel="1" x14ac:dyDescent="0.2"/>
    <row r="1778" spans="15:17" hidden="1" outlineLevel="1" x14ac:dyDescent="0.2"/>
    <row r="1779" spans="15:17" hidden="1" outlineLevel="1" x14ac:dyDescent="0.2"/>
    <row r="1780" spans="15:17" hidden="1" outlineLevel="1" x14ac:dyDescent="0.2"/>
    <row r="1781" spans="15:17" hidden="1" outlineLevel="1" x14ac:dyDescent="0.2"/>
    <row r="1782" spans="15:17" collapsed="1" x14ac:dyDescent="0.2">
      <c r="O1782" s="1"/>
      <c r="P1782" s="1"/>
    </row>
    <row r="1783" spans="15:17" hidden="1" outlineLevel="1" x14ac:dyDescent="0.2"/>
    <row r="1784" spans="15:17" hidden="1" outlineLevel="1" x14ac:dyDescent="0.2"/>
    <row r="1785" spans="15:17" hidden="1" outlineLevel="1" x14ac:dyDescent="0.2"/>
    <row r="1786" spans="15:17" hidden="1" outlineLevel="1" x14ac:dyDescent="0.2"/>
    <row r="1787" spans="15:17" hidden="1" outlineLevel="1" x14ac:dyDescent="0.2"/>
    <row r="1788" spans="15:17" hidden="1" outlineLevel="1" x14ac:dyDescent="0.2"/>
    <row r="1789" spans="15:17" hidden="1" outlineLevel="1" x14ac:dyDescent="0.2">
      <c r="P1789" s="1"/>
      <c r="Q1789" s="1"/>
    </row>
    <row r="1790" spans="15:17" hidden="1" outlineLevel="1" x14ac:dyDescent="0.2"/>
    <row r="1791" spans="15:17" hidden="1" outlineLevel="1" x14ac:dyDescent="0.2"/>
    <row r="1792" spans="15:17" hidden="1" outlineLevel="1" x14ac:dyDescent="0.2"/>
    <row r="1793" spans="1:40" hidden="1" outlineLevel="1" x14ac:dyDescent="0.2"/>
    <row r="1794" spans="1:40" hidden="1" outlineLevel="1" x14ac:dyDescent="0.2"/>
    <row r="1795" spans="1:40" hidden="1" outlineLevel="1" x14ac:dyDescent="0.2"/>
    <row r="1796" spans="1:40" hidden="1" outlineLevel="1" x14ac:dyDescent="0.2"/>
    <row r="1797" spans="1:40" collapsed="1" x14ac:dyDescent="0.2">
      <c r="A1797" t="s">
        <v>768</v>
      </c>
      <c r="B1797" t="s">
        <v>769</v>
      </c>
      <c r="C1797" t="s">
        <v>770</v>
      </c>
      <c r="D1797" t="s">
        <v>771</v>
      </c>
      <c r="E1797" t="s">
        <v>130</v>
      </c>
      <c r="F1797" t="s">
        <v>43</v>
      </c>
      <c r="G1797">
        <v>21</v>
      </c>
      <c r="H1797" t="s">
        <v>42</v>
      </c>
      <c r="I1797">
        <v>21</v>
      </c>
      <c r="J1797" t="s">
        <v>772</v>
      </c>
      <c r="L1797" t="s">
        <v>45</v>
      </c>
      <c r="M1797">
        <v>1</v>
      </c>
      <c r="N1797">
        <v>1</v>
      </c>
      <c r="O1797" s="1" t="s">
        <v>773</v>
      </c>
      <c r="P1797" s="1" t="s">
        <v>773</v>
      </c>
      <c r="Q1797" t="s">
        <v>47</v>
      </c>
      <c r="R1797" t="s">
        <v>47</v>
      </c>
      <c r="S1797">
        <v>3.3965116017498081E-4</v>
      </c>
      <c r="T1797">
        <v>6.3368406699737534E-6</v>
      </c>
      <c r="U1797">
        <v>2.724515252339188E-5</v>
      </c>
      <c r="V1797">
        <v>6.4763851696625352E-5</v>
      </c>
      <c r="W1797">
        <v>1.221401180373505E-4</v>
      </c>
      <c r="X1797">
        <v>3.2971161999739713E-5</v>
      </c>
      <c r="Y1797">
        <v>0.17855913026367581</v>
      </c>
      <c r="Z1797">
        <v>0.106</v>
      </c>
      <c r="AA1797">
        <v>0.05</v>
      </c>
      <c r="AB1797">
        <v>0.84399999999999997</v>
      </c>
      <c r="AC1797">
        <v>0.99139999999999995</v>
      </c>
      <c r="AD1797" t="s">
        <v>48</v>
      </c>
      <c r="AE1797" t="s">
        <v>48</v>
      </c>
      <c r="AF1797" t="s">
        <v>48</v>
      </c>
      <c r="AH1797">
        <f t="shared" ref="AH1797" si="157">SUM(AI1797:AJ1797)</f>
        <v>14</v>
      </c>
      <c r="AI1797">
        <f>COUNTIF(L1797:L1811, "Comment")</f>
        <v>6</v>
      </c>
      <c r="AJ1797">
        <f>COUNTIF(L1797:L1811, "Reply")</f>
        <v>8</v>
      </c>
      <c r="AK1797">
        <f>COUNTIF(C1798:C1811, C1797)</f>
        <v>6</v>
      </c>
      <c r="AM1797">
        <f>AVERAGE(S1797:S1811)</f>
        <v>2.5620558720159659E-2</v>
      </c>
      <c r="AN1797">
        <f>AVERAGE(Y1797:Y1811)</f>
        <v>4.5365582229218597E-2</v>
      </c>
    </row>
    <row r="1798" spans="1:40" hidden="1" outlineLevel="1" x14ac:dyDescent="0.2">
      <c r="A1798" t="s">
        <v>6666</v>
      </c>
      <c r="B1798" t="s">
        <v>6667</v>
      </c>
      <c r="C1798" t="s">
        <v>1443</v>
      </c>
      <c r="J1798" t="s">
        <v>6668</v>
      </c>
      <c r="K1798" t="s">
        <v>768</v>
      </c>
      <c r="L1798" t="s">
        <v>1233</v>
      </c>
      <c r="M1798">
        <v>4</v>
      </c>
      <c r="P1798" t="s">
        <v>6669</v>
      </c>
      <c r="Q1798" t="s">
        <v>47</v>
      </c>
      <c r="S1798">
        <v>3.5177162499167031E-4</v>
      </c>
      <c r="T1798">
        <v>2.3890952434157948E-6</v>
      </c>
      <c r="U1798">
        <v>1.705889553704765E-5</v>
      </c>
      <c r="V1798">
        <v>4.9447302444605157E-5</v>
      </c>
      <c r="W1798">
        <v>1.7954115173779431E-4</v>
      </c>
      <c r="X1798">
        <v>2.7743579266825691E-5</v>
      </c>
      <c r="Y1798">
        <v>8.8333333333333347E-2</v>
      </c>
      <c r="Z1798">
        <v>0.21199999999999999</v>
      </c>
      <c r="AA1798">
        <v>0.13700000000000001</v>
      </c>
      <c r="AB1798">
        <v>0.65100000000000002</v>
      </c>
      <c r="AC1798">
        <v>0.7268</v>
      </c>
      <c r="AD1798" t="s">
        <v>48</v>
      </c>
      <c r="AE1798" t="s">
        <v>48</v>
      </c>
      <c r="AF1798" t="s">
        <v>48</v>
      </c>
    </row>
    <row r="1799" spans="1:40" hidden="1" outlineLevel="1" x14ac:dyDescent="0.2">
      <c r="A1799" t="s">
        <v>6670</v>
      </c>
      <c r="B1799" t="s">
        <v>5970</v>
      </c>
      <c r="C1799" t="s">
        <v>6671</v>
      </c>
      <c r="J1799" t="s">
        <v>6672</v>
      </c>
      <c r="K1799" t="s">
        <v>768</v>
      </c>
      <c r="L1799" t="s">
        <v>1233</v>
      </c>
      <c r="M1799">
        <v>2</v>
      </c>
      <c r="P1799" t="s">
        <v>6673</v>
      </c>
      <c r="Q1799" t="s">
        <v>47</v>
      </c>
      <c r="S1799">
        <v>3.6324776010587811E-4</v>
      </c>
      <c r="T1799">
        <v>5.5455061556131113E-6</v>
      </c>
      <c r="U1799">
        <v>2.8182801543152891E-5</v>
      </c>
      <c r="V1799">
        <v>1.462006621295586E-4</v>
      </c>
      <c r="W1799">
        <v>9.1267953393980861E-5</v>
      </c>
      <c r="X1799">
        <v>3.9056725654518232E-5</v>
      </c>
      <c r="Y1799">
        <v>0.15555555555555561</v>
      </c>
      <c r="Z1799">
        <v>0.113</v>
      </c>
      <c r="AA1799">
        <v>3.2000000000000001E-2</v>
      </c>
      <c r="AB1799">
        <v>0.85499999999999998</v>
      </c>
      <c r="AC1799">
        <v>0.83499999999999996</v>
      </c>
      <c r="AD1799" t="s">
        <v>48</v>
      </c>
      <c r="AE1799" t="s">
        <v>48</v>
      </c>
      <c r="AF1799" t="s">
        <v>48</v>
      </c>
    </row>
    <row r="1800" spans="1:40" hidden="1" outlineLevel="1" x14ac:dyDescent="0.2">
      <c r="A1800" t="s">
        <v>6674</v>
      </c>
      <c r="B1800" t="s">
        <v>6675</v>
      </c>
      <c r="C1800" t="s">
        <v>6671</v>
      </c>
      <c r="J1800" t="s">
        <v>6676</v>
      </c>
      <c r="K1800" t="s">
        <v>768</v>
      </c>
      <c r="L1800" t="s">
        <v>1233</v>
      </c>
      <c r="M1800">
        <v>2</v>
      </c>
      <c r="P1800" t="s">
        <v>6677</v>
      </c>
      <c r="Q1800" t="s">
        <v>47</v>
      </c>
      <c r="S1800">
        <v>1.163505017757416E-3</v>
      </c>
      <c r="T1800">
        <v>7.1820209086581599E-6</v>
      </c>
      <c r="U1800">
        <v>2.4263492377940569E-5</v>
      </c>
      <c r="V1800">
        <v>1.9707939645741129E-4</v>
      </c>
      <c r="W1800">
        <v>2.7942316955886781E-4</v>
      </c>
      <c r="X1800">
        <v>1.106047348002903E-4</v>
      </c>
      <c r="Y1800">
        <v>0</v>
      </c>
      <c r="Z1800">
        <v>0.19600000000000001</v>
      </c>
      <c r="AA1800">
        <v>0</v>
      </c>
      <c r="AB1800">
        <v>0.80400000000000005</v>
      </c>
      <c r="AC1800">
        <v>0.62490000000000001</v>
      </c>
      <c r="AD1800" t="s">
        <v>48</v>
      </c>
      <c r="AE1800" t="s">
        <v>48</v>
      </c>
      <c r="AF1800" t="s">
        <v>48</v>
      </c>
    </row>
    <row r="1801" spans="1:40" hidden="1" outlineLevel="1" x14ac:dyDescent="0.2">
      <c r="A1801" t="s">
        <v>6678</v>
      </c>
      <c r="B1801" t="s">
        <v>6679</v>
      </c>
      <c r="C1801" t="s">
        <v>6671</v>
      </c>
      <c r="J1801" t="s">
        <v>6680</v>
      </c>
      <c r="K1801" t="s">
        <v>768</v>
      </c>
      <c r="L1801" t="s">
        <v>1233</v>
      </c>
      <c r="M1801">
        <v>1</v>
      </c>
      <c r="P1801" t="s">
        <v>6681</v>
      </c>
      <c r="Q1801" t="s">
        <v>47</v>
      </c>
      <c r="S1801">
        <v>1.030727056786418E-3</v>
      </c>
      <c r="T1801">
        <v>3.8231610233196989E-6</v>
      </c>
      <c r="U1801">
        <v>2.1512420062208552E-5</v>
      </c>
      <c r="V1801">
        <v>8.6265958088915795E-5</v>
      </c>
      <c r="W1801">
        <v>2.6431243168190122E-4</v>
      </c>
      <c r="X1801">
        <v>2.3403226805385199E-4</v>
      </c>
      <c r="Y1801">
        <v>0.55000000000000004</v>
      </c>
      <c r="Z1801">
        <v>6.3E-2</v>
      </c>
      <c r="AA1801">
        <v>0.11799999999999999</v>
      </c>
      <c r="AB1801">
        <v>0.81899999999999995</v>
      </c>
      <c r="AC1801">
        <v>-0.2263</v>
      </c>
      <c r="AD1801" t="s">
        <v>48</v>
      </c>
      <c r="AE1801" t="s">
        <v>48</v>
      </c>
      <c r="AF1801" t="s">
        <v>48</v>
      </c>
    </row>
    <row r="1802" spans="1:40" hidden="1" outlineLevel="1" x14ac:dyDescent="0.2">
      <c r="A1802" t="s">
        <v>6682</v>
      </c>
      <c r="B1802" t="s">
        <v>6683</v>
      </c>
      <c r="C1802" t="s">
        <v>6671</v>
      </c>
      <c r="J1802" t="s">
        <v>6684</v>
      </c>
      <c r="K1802" t="s">
        <v>768</v>
      </c>
      <c r="L1802" t="s">
        <v>1233</v>
      </c>
      <c r="M1802">
        <v>1</v>
      </c>
      <c r="P1802" t="s">
        <v>6685</v>
      </c>
      <c r="Q1802" t="s">
        <v>47</v>
      </c>
      <c r="S1802">
        <v>5.3419033065438271E-4</v>
      </c>
      <c r="T1802">
        <v>1.946450993273174E-6</v>
      </c>
      <c r="U1802">
        <v>1.8928289136965759E-5</v>
      </c>
      <c r="V1802">
        <v>4.6515058784279972E-5</v>
      </c>
      <c r="W1802">
        <v>3.0051491921767592E-4</v>
      </c>
      <c r="X1802">
        <v>3.5948953154729679E-5</v>
      </c>
      <c r="Y1802">
        <v>0</v>
      </c>
      <c r="Z1802">
        <v>0.434</v>
      </c>
      <c r="AA1802">
        <v>0</v>
      </c>
      <c r="AB1802">
        <v>0.56599999999999995</v>
      </c>
      <c r="AC1802">
        <v>0.31819999999999998</v>
      </c>
      <c r="AD1802" t="s">
        <v>48</v>
      </c>
      <c r="AE1802" t="s">
        <v>48</v>
      </c>
      <c r="AF1802" t="s">
        <v>48</v>
      </c>
    </row>
    <row r="1803" spans="1:40" hidden="1" outlineLevel="1" x14ac:dyDescent="0.2">
      <c r="A1803" t="s">
        <v>6686</v>
      </c>
      <c r="B1803" t="s">
        <v>6687</v>
      </c>
      <c r="C1803" t="s">
        <v>6671</v>
      </c>
      <c r="J1803" t="s">
        <v>6688</v>
      </c>
      <c r="K1803" t="s">
        <v>768</v>
      </c>
      <c r="L1803" t="s">
        <v>1233</v>
      </c>
      <c r="M1803">
        <v>1</v>
      </c>
      <c r="P1803" t="s">
        <v>6689</v>
      </c>
      <c r="Q1803" t="s">
        <v>47</v>
      </c>
      <c r="S1803">
        <v>2.418413013219833E-2</v>
      </c>
      <c r="T1803">
        <v>1.2247576705703979E-5</v>
      </c>
      <c r="U1803">
        <v>1.251778157893568E-4</v>
      </c>
      <c r="V1803">
        <v>3.6218024324625731E-3</v>
      </c>
      <c r="W1803">
        <v>2.4175995495170351E-3</v>
      </c>
      <c r="X1803">
        <v>4.8410164890810853E-4</v>
      </c>
      <c r="Y1803">
        <v>-0.3527777777777778</v>
      </c>
      <c r="Z1803">
        <v>0</v>
      </c>
      <c r="AA1803">
        <v>0.20599999999999999</v>
      </c>
      <c r="AB1803">
        <v>0.79400000000000004</v>
      </c>
      <c r="AC1803">
        <v>-0.56610000000000005</v>
      </c>
      <c r="AD1803" t="s">
        <v>48</v>
      </c>
      <c r="AE1803" t="s">
        <v>48</v>
      </c>
      <c r="AF1803" t="s">
        <v>48</v>
      </c>
    </row>
    <row r="1804" spans="1:40" hidden="1" outlineLevel="1" x14ac:dyDescent="0.2">
      <c r="A1804" t="s">
        <v>6690</v>
      </c>
      <c r="B1804" t="s">
        <v>6691</v>
      </c>
      <c r="C1804" t="s">
        <v>770</v>
      </c>
      <c r="J1804" t="s">
        <v>6692</v>
      </c>
      <c r="K1804" t="s">
        <v>6670</v>
      </c>
      <c r="L1804" t="s">
        <v>1263</v>
      </c>
      <c r="M1804">
        <v>1</v>
      </c>
      <c r="P1804" t="s">
        <v>6693</v>
      </c>
      <c r="Q1804" t="s">
        <v>47</v>
      </c>
      <c r="S1804">
        <v>5.7575583923608065E-4</v>
      </c>
      <c r="T1804">
        <v>8.2565265984158032E-6</v>
      </c>
      <c r="U1804">
        <v>4.7552097385050729E-5</v>
      </c>
      <c r="V1804">
        <v>8.4108891314826906E-5</v>
      </c>
      <c r="W1804">
        <v>2.1372425544541329E-4</v>
      </c>
      <c r="X1804">
        <v>5.8240595535608009E-5</v>
      </c>
      <c r="Y1804">
        <v>7.7380952380952384E-2</v>
      </c>
      <c r="Z1804">
        <v>0.104</v>
      </c>
      <c r="AA1804">
        <v>0.14099999999999999</v>
      </c>
      <c r="AB1804">
        <v>0.755</v>
      </c>
      <c r="AC1804">
        <v>-0.38879999999999998</v>
      </c>
      <c r="AD1804" t="s">
        <v>48</v>
      </c>
      <c r="AE1804" t="s">
        <v>48</v>
      </c>
      <c r="AF1804" t="s">
        <v>48</v>
      </c>
    </row>
    <row r="1805" spans="1:40" hidden="1" outlineLevel="1" x14ac:dyDescent="0.2">
      <c r="A1805" t="s">
        <v>6694</v>
      </c>
      <c r="B1805" t="s">
        <v>6695</v>
      </c>
      <c r="C1805" t="s">
        <v>770</v>
      </c>
      <c r="J1805" t="s">
        <v>6696</v>
      </c>
      <c r="K1805" t="s">
        <v>6678</v>
      </c>
      <c r="L1805" t="s">
        <v>1263</v>
      </c>
      <c r="M1805">
        <v>1</v>
      </c>
      <c r="P1805" s="1" t="s">
        <v>6697</v>
      </c>
      <c r="Q1805" s="1" t="s">
        <v>47</v>
      </c>
      <c r="S1805">
        <v>2.8907900559715932E-4</v>
      </c>
      <c r="T1805">
        <v>2.496323077139095E-6</v>
      </c>
      <c r="U1805">
        <v>1.5871220966801051E-5</v>
      </c>
      <c r="V1805">
        <v>4.9256224883720279E-5</v>
      </c>
      <c r="W1805">
        <v>1.293326640734449E-4</v>
      </c>
      <c r="X1805">
        <v>1.8306491256225851E-5</v>
      </c>
      <c r="Y1805">
        <v>1.111111111111111E-2</v>
      </c>
      <c r="Z1805">
        <v>0</v>
      </c>
      <c r="AA1805">
        <v>0</v>
      </c>
      <c r="AB1805">
        <v>1</v>
      </c>
      <c r="AC1805">
        <v>0</v>
      </c>
      <c r="AD1805" t="s">
        <v>48</v>
      </c>
      <c r="AE1805" t="s">
        <v>48</v>
      </c>
      <c r="AF1805" t="s">
        <v>48</v>
      </c>
    </row>
    <row r="1806" spans="1:40" hidden="1" outlineLevel="1" x14ac:dyDescent="0.2">
      <c r="A1806" t="s">
        <v>6698</v>
      </c>
      <c r="B1806" t="s">
        <v>6699</v>
      </c>
      <c r="C1806" t="s">
        <v>770</v>
      </c>
      <c r="J1806" t="s">
        <v>6700</v>
      </c>
      <c r="K1806" t="s">
        <v>6682</v>
      </c>
      <c r="L1806" t="s">
        <v>1263</v>
      </c>
      <c r="M1806">
        <v>1</v>
      </c>
      <c r="P1806" t="s">
        <v>6701</v>
      </c>
      <c r="Q1806" t="s">
        <v>47</v>
      </c>
      <c r="S1806">
        <v>1.74132757820189E-3</v>
      </c>
      <c r="T1806">
        <v>1.508919194748159E-5</v>
      </c>
      <c r="U1806">
        <v>8.5155617853160948E-5</v>
      </c>
      <c r="V1806">
        <v>1.8613308202475309E-4</v>
      </c>
      <c r="W1806">
        <v>4.6843988820910448E-4</v>
      </c>
      <c r="X1806">
        <v>1.4948591706343001E-4</v>
      </c>
      <c r="Y1806">
        <v>-3.125E-2</v>
      </c>
      <c r="Z1806">
        <v>3.6999999999999998E-2</v>
      </c>
      <c r="AA1806">
        <v>7.9000000000000001E-2</v>
      </c>
      <c r="AB1806">
        <v>0.88400000000000001</v>
      </c>
      <c r="AC1806">
        <v>-0.80900000000000005</v>
      </c>
      <c r="AD1806" t="s">
        <v>48</v>
      </c>
      <c r="AE1806" t="s">
        <v>48</v>
      </c>
      <c r="AF1806" t="s">
        <v>48</v>
      </c>
    </row>
    <row r="1807" spans="1:40" hidden="1" outlineLevel="1" x14ac:dyDescent="0.2">
      <c r="A1807" t="s">
        <v>6702</v>
      </c>
      <c r="B1807" t="s">
        <v>6703</v>
      </c>
      <c r="C1807" t="s">
        <v>770</v>
      </c>
      <c r="J1807" t="s">
        <v>6704</v>
      </c>
      <c r="K1807" t="s">
        <v>6686</v>
      </c>
      <c r="L1807" t="s">
        <v>1263</v>
      </c>
      <c r="M1807">
        <v>1</v>
      </c>
      <c r="P1807" t="s">
        <v>6705</v>
      </c>
      <c r="Q1807" t="s">
        <v>47</v>
      </c>
      <c r="S1807">
        <v>0.35245609283447271</v>
      </c>
      <c r="T1807">
        <v>4.2815313463506746E-6</v>
      </c>
      <c r="U1807">
        <v>5.6346663041040301E-4</v>
      </c>
      <c r="V1807">
        <v>2.4612745619378979E-4</v>
      </c>
      <c r="W1807">
        <v>0.34551164507865911</v>
      </c>
      <c r="X1807">
        <v>1.025435267365538E-4</v>
      </c>
      <c r="Y1807">
        <v>-0.375</v>
      </c>
      <c r="Z1807">
        <v>3.9E-2</v>
      </c>
      <c r="AA1807">
        <v>8.2000000000000003E-2</v>
      </c>
      <c r="AB1807">
        <v>0.879</v>
      </c>
      <c r="AC1807">
        <v>-0.40189999999999998</v>
      </c>
      <c r="AD1807" t="s">
        <v>48</v>
      </c>
      <c r="AE1807" t="s">
        <v>48</v>
      </c>
      <c r="AF1807" t="s">
        <v>48</v>
      </c>
    </row>
    <row r="1808" spans="1:40" hidden="1" outlineLevel="1" x14ac:dyDescent="0.2">
      <c r="A1808" t="s">
        <v>6706</v>
      </c>
      <c r="B1808" t="s">
        <v>6707</v>
      </c>
      <c r="C1808" t="s">
        <v>6671</v>
      </c>
      <c r="J1808" t="s">
        <v>6708</v>
      </c>
      <c r="K1808" t="s">
        <v>6694</v>
      </c>
      <c r="L1808" t="s">
        <v>1263</v>
      </c>
      <c r="M1808">
        <v>1</v>
      </c>
      <c r="P1808" t="s">
        <v>6709</v>
      </c>
      <c r="Q1808" t="s">
        <v>47</v>
      </c>
      <c r="S1808">
        <v>3.7030025850981469E-4</v>
      </c>
      <c r="T1808">
        <v>2.033806367762736E-6</v>
      </c>
      <c r="U1808">
        <v>2.1500300135812719E-5</v>
      </c>
      <c r="V1808">
        <v>4.3364751036278897E-5</v>
      </c>
      <c r="W1808">
        <v>1.871221174951643E-4</v>
      </c>
      <c r="X1808">
        <v>2.1169680621824231E-5</v>
      </c>
      <c r="Y1808">
        <v>0</v>
      </c>
      <c r="Z1808">
        <v>0</v>
      </c>
      <c r="AA1808">
        <v>0</v>
      </c>
      <c r="AB1808">
        <v>1</v>
      </c>
      <c r="AC1808">
        <v>0</v>
      </c>
      <c r="AD1808" t="s">
        <v>48</v>
      </c>
      <c r="AE1808" t="s">
        <v>48</v>
      </c>
      <c r="AF1808" t="s">
        <v>48</v>
      </c>
    </row>
    <row r="1809" spans="1:40" hidden="1" outlineLevel="1" x14ac:dyDescent="0.2">
      <c r="A1809" t="s">
        <v>6710</v>
      </c>
      <c r="B1809" t="s">
        <v>6711</v>
      </c>
      <c r="C1809" t="s">
        <v>770</v>
      </c>
      <c r="J1809" t="s">
        <v>6712</v>
      </c>
      <c r="K1809" t="s">
        <v>6706</v>
      </c>
      <c r="L1809" t="s">
        <v>1263</v>
      </c>
      <c r="M1809">
        <v>1</v>
      </c>
      <c r="P1809" t="s">
        <v>6713</v>
      </c>
      <c r="Q1809" t="s">
        <v>47</v>
      </c>
      <c r="S1809">
        <v>2.7295367908664048E-4</v>
      </c>
      <c r="T1809">
        <v>3.279647216913872E-6</v>
      </c>
      <c r="U1809">
        <v>1.960711051651742E-5</v>
      </c>
      <c r="V1809">
        <v>4.0005277696764097E-5</v>
      </c>
      <c r="W1809">
        <v>1.1696673027472571E-4</v>
      </c>
      <c r="X1809">
        <v>3.0052267902647148E-5</v>
      </c>
      <c r="Y1809">
        <v>0.1785714285714286</v>
      </c>
      <c r="Z1809">
        <v>6.3E-2</v>
      </c>
      <c r="AA1809">
        <v>3.4000000000000002E-2</v>
      </c>
      <c r="AB1809">
        <v>0.90300000000000002</v>
      </c>
      <c r="AC1809">
        <v>0.5111</v>
      </c>
      <c r="AD1809" t="s">
        <v>48</v>
      </c>
      <c r="AE1809" t="s">
        <v>48</v>
      </c>
      <c r="AF1809" t="s">
        <v>48</v>
      </c>
    </row>
    <row r="1810" spans="1:40" hidden="1" outlineLevel="1" x14ac:dyDescent="0.2">
      <c r="A1810" t="s">
        <v>6714</v>
      </c>
      <c r="B1810" t="s">
        <v>6715</v>
      </c>
      <c r="C1810" t="s">
        <v>6671</v>
      </c>
      <c r="J1810" t="s">
        <v>6716</v>
      </c>
      <c r="K1810" t="s">
        <v>6710</v>
      </c>
      <c r="L1810" t="s">
        <v>1263</v>
      </c>
      <c r="M1810">
        <v>1</v>
      </c>
      <c r="P1810" t="s">
        <v>6717</v>
      </c>
      <c r="Q1810" t="s">
        <v>47</v>
      </c>
      <c r="S1810">
        <v>3.6437652306631207E-4</v>
      </c>
      <c r="T1810">
        <v>2.720602878980571E-6</v>
      </c>
      <c r="U1810">
        <v>1.496558797953185E-5</v>
      </c>
      <c r="V1810">
        <v>4.8066875024233007E-5</v>
      </c>
      <c r="W1810">
        <v>1.4223736070562151E-4</v>
      </c>
      <c r="X1810">
        <v>6.4145278884097934E-5</v>
      </c>
      <c r="Y1810">
        <v>-7.4999999999999997E-2</v>
      </c>
      <c r="Z1810">
        <v>0.16600000000000001</v>
      </c>
      <c r="AA1810">
        <v>0.12</v>
      </c>
      <c r="AB1810">
        <v>0.71299999999999997</v>
      </c>
      <c r="AC1810">
        <v>0.1406</v>
      </c>
      <c r="AD1810" t="s">
        <v>48</v>
      </c>
      <c r="AE1810" t="s">
        <v>48</v>
      </c>
      <c r="AF1810" t="s">
        <v>48</v>
      </c>
    </row>
    <row r="1811" spans="1:40" hidden="1" outlineLevel="1" x14ac:dyDescent="0.2">
      <c r="A1811" t="s">
        <v>6718</v>
      </c>
      <c r="B1811" t="s">
        <v>6719</v>
      </c>
      <c r="C1811" t="s">
        <v>770</v>
      </c>
      <c r="J1811" t="s">
        <v>6720</v>
      </c>
      <c r="K1811" t="s">
        <v>6714</v>
      </c>
      <c r="L1811" t="s">
        <v>1263</v>
      </c>
      <c r="M1811">
        <v>1</v>
      </c>
      <c r="P1811" t="s">
        <v>6721</v>
      </c>
      <c r="Q1811" t="s">
        <v>47</v>
      </c>
      <c r="S1811">
        <v>2.7127200155518949E-4</v>
      </c>
      <c r="T1811">
        <v>3.2658676900609862E-6</v>
      </c>
      <c r="U1811">
        <v>2.121640682162251E-5</v>
      </c>
      <c r="V1811">
        <v>4.1582541598472737E-5</v>
      </c>
      <c r="W1811">
        <v>1.230944326380268E-4</v>
      </c>
      <c r="X1811">
        <v>2.6938121663988571E-5</v>
      </c>
      <c r="Y1811">
        <v>0.27500000000000002</v>
      </c>
      <c r="Z1811">
        <v>8.1000000000000003E-2</v>
      </c>
      <c r="AA1811">
        <v>5.7000000000000002E-2</v>
      </c>
      <c r="AB1811">
        <v>0.86199999999999999</v>
      </c>
      <c r="AC1811">
        <v>0.73070000000000002</v>
      </c>
      <c r="AD1811" t="s">
        <v>48</v>
      </c>
      <c r="AE1811" t="s">
        <v>48</v>
      </c>
      <c r="AF1811" t="s">
        <v>48</v>
      </c>
    </row>
    <row r="1812" spans="1:40" collapsed="1" x14ac:dyDescent="0.2">
      <c r="A1812" t="s">
        <v>774</v>
      </c>
      <c r="B1812" t="s">
        <v>775</v>
      </c>
      <c r="C1812" t="s">
        <v>776</v>
      </c>
      <c r="D1812" t="s">
        <v>777</v>
      </c>
      <c r="E1812" t="s">
        <v>60</v>
      </c>
      <c r="F1812" t="s">
        <v>42</v>
      </c>
      <c r="G1812">
        <v>19</v>
      </c>
      <c r="H1812" t="s">
        <v>43</v>
      </c>
      <c r="I1812">
        <v>18</v>
      </c>
      <c r="J1812" t="s">
        <v>778</v>
      </c>
      <c r="L1812" t="s">
        <v>45</v>
      </c>
      <c r="M1812">
        <v>1</v>
      </c>
      <c r="N1812">
        <v>1</v>
      </c>
      <c r="O1812" s="1" t="s">
        <v>779</v>
      </c>
      <c r="P1812" s="1" t="s">
        <v>779</v>
      </c>
      <c r="Q1812" t="s">
        <v>47</v>
      </c>
      <c r="R1812" t="s">
        <v>47</v>
      </c>
      <c r="S1812">
        <v>3.2968845334835351E-4</v>
      </c>
      <c r="T1812">
        <v>3.226347871532198E-6</v>
      </c>
      <c r="U1812">
        <v>2.3269638404599391E-5</v>
      </c>
      <c r="V1812">
        <v>3.5492055758368217E-5</v>
      </c>
      <c r="W1812">
        <v>1.6363234317395839E-4</v>
      </c>
      <c r="X1812">
        <v>1.7822536392486651E-5</v>
      </c>
      <c r="Y1812">
        <v>1.008522727272726E-2</v>
      </c>
      <c r="Z1812">
        <v>0.11</v>
      </c>
      <c r="AA1812">
        <v>8.2000000000000003E-2</v>
      </c>
      <c r="AB1812">
        <v>0.80900000000000005</v>
      </c>
      <c r="AC1812">
        <v>0.88</v>
      </c>
      <c r="AD1812" t="s">
        <v>48</v>
      </c>
      <c r="AE1812" t="s">
        <v>48</v>
      </c>
      <c r="AF1812" t="s">
        <v>48</v>
      </c>
      <c r="AH1812">
        <f t="shared" ref="AH1812" si="158">SUM(AI1812:AJ1812)</f>
        <v>1</v>
      </c>
      <c r="AI1812">
        <f>COUNTIF(L1812:L1826, "Comment")</f>
        <v>1</v>
      </c>
      <c r="AJ1812">
        <f>COUNTIF(L1812:L1826, "Reply")</f>
        <v>0</v>
      </c>
      <c r="AK1812">
        <f>COUNTIF(C1813:C1826, C1812)</f>
        <v>0</v>
      </c>
      <c r="AM1812">
        <f>AVERAGE(S1812:S1826)</f>
        <v>1.1463655537227167E-3</v>
      </c>
      <c r="AN1812">
        <f>AVERAGE(Y1812:Y1826)</f>
        <v>9.4328327922077931E-2</v>
      </c>
    </row>
    <row r="1813" spans="1:40" hidden="1" outlineLevel="1" x14ac:dyDescent="0.2">
      <c r="A1813" t="s">
        <v>6722</v>
      </c>
      <c r="B1813" t="s">
        <v>6723</v>
      </c>
      <c r="C1813" t="s">
        <v>1965</v>
      </c>
      <c r="J1813" t="s">
        <v>6724</v>
      </c>
      <c r="K1813" t="s">
        <v>774</v>
      </c>
      <c r="L1813" t="s">
        <v>1233</v>
      </c>
      <c r="M1813">
        <v>1</v>
      </c>
      <c r="P1813" t="s">
        <v>6725</v>
      </c>
      <c r="Q1813" t="s">
        <v>47</v>
      </c>
      <c r="S1813">
        <v>1.9630426540970798E-3</v>
      </c>
      <c r="T1813">
        <v>2.681908335944172E-5</v>
      </c>
      <c r="U1813">
        <v>9.3517141067422926E-5</v>
      </c>
      <c r="V1813">
        <v>3.4845274058170622E-4</v>
      </c>
      <c r="W1813">
        <v>4.0229441947303712E-4</v>
      </c>
      <c r="X1813">
        <v>2.2665924916509539E-4</v>
      </c>
      <c r="Y1813">
        <v>0.1785714285714286</v>
      </c>
      <c r="Z1813">
        <v>0.192</v>
      </c>
      <c r="AA1813">
        <v>1.2999999999999999E-2</v>
      </c>
      <c r="AB1813">
        <v>0.79500000000000004</v>
      </c>
      <c r="AC1813">
        <v>0.95440000000000003</v>
      </c>
      <c r="AD1813" t="s">
        <v>48</v>
      </c>
      <c r="AE1813" t="s">
        <v>48</v>
      </c>
      <c r="AF1813" t="s">
        <v>48</v>
      </c>
    </row>
    <row r="1814" spans="1:40" hidden="1" outlineLevel="1" x14ac:dyDescent="0.2"/>
    <row r="1815" spans="1:40" hidden="1" outlineLevel="1" x14ac:dyDescent="0.2"/>
    <row r="1816" spans="1:40" hidden="1" outlineLevel="1" x14ac:dyDescent="0.2"/>
    <row r="1817" spans="1:40" hidden="1" outlineLevel="1" x14ac:dyDescent="0.2"/>
    <row r="1818" spans="1:40" hidden="1" outlineLevel="1" x14ac:dyDescent="0.2"/>
    <row r="1819" spans="1:40" hidden="1" outlineLevel="1" x14ac:dyDescent="0.2"/>
    <row r="1820" spans="1:40" hidden="1" outlineLevel="1" x14ac:dyDescent="0.2"/>
    <row r="1821" spans="1:40" hidden="1" outlineLevel="1" x14ac:dyDescent="0.2">
      <c r="P1821" s="1"/>
      <c r="Q1821" s="1"/>
    </row>
    <row r="1822" spans="1:40" hidden="1" outlineLevel="1" x14ac:dyDescent="0.2"/>
    <row r="1823" spans="1:40" hidden="1" outlineLevel="1" x14ac:dyDescent="0.2"/>
    <row r="1824" spans="1:40" hidden="1" outlineLevel="1" x14ac:dyDescent="0.2"/>
    <row r="1825" spans="1:40" hidden="1" outlineLevel="1" x14ac:dyDescent="0.2"/>
    <row r="1826" spans="1:40" hidden="1" outlineLevel="1" x14ac:dyDescent="0.2"/>
    <row r="1827" spans="1:40" collapsed="1" x14ac:dyDescent="0.2">
      <c r="A1827" t="s">
        <v>780</v>
      </c>
      <c r="B1827" t="s">
        <v>781</v>
      </c>
      <c r="C1827" t="s">
        <v>782</v>
      </c>
      <c r="D1827" t="s">
        <v>783</v>
      </c>
      <c r="E1827" t="s">
        <v>67</v>
      </c>
      <c r="F1827" t="s">
        <v>42</v>
      </c>
      <c r="G1827">
        <v>46</v>
      </c>
      <c r="H1827" t="s">
        <v>43</v>
      </c>
      <c r="I1827">
        <v>46</v>
      </c>
      <c r="J1827" t="s">
        <v>784</v>
      </c>
      <c r="L1827" t="s">
        <v>45</v>
      </c>
      <c r="M1827">
        <v>1</v>
      </c>
      <c r="N1827">
        <v>0.67</v>
      </c>
      <c r="O1827" s="1" t="s">
        <v>785</v>
      </c>
      <c r="P1827" s="1" t="s">
        <v>785</v>
      </c>
      <c r="Q1827" t="s">
        <v>47</v>
      </c>
      <c r="R1827" t="s">
        <v>47</v>
      </c>
      <c r="S1827">
        <v>1.74410326872021E-3</v>
      </c>
      <c r="T1827">
        <v>1.282535868085688E-5</v>
      </c>
      <c r="U1827">
        <v>8.1070861779153347E-4</v>
      </c>
      <c r="V1827">
        <v>1.2621398491319269E-4</v>
      </c>
      <c r="W1827">
        <v>3.9584361365996301E-4</v>
      </c>
      <c r="X1827">
        <v>1.5015865210443741E-4</v>
      </c>
      <c r="Y1827">
        <v>9.5052083333333273E-3</v>
      </c>
      <c r="Z1827">
        <v>4.2000000000000003E-2</v>
      </c>
      <c r="AA1827">
        <v>5.8999999999999997E-2</v>
      </c>
      <c r="AB1827">
        <v>0.89900000000000002</v>
      </c>
      <c r="AC1827">
        <v>-0.85609999999999997</v>
      </c>
      <c r="AD1827" t="s">
        <v>48</v>
      </c>
      <c r="AE1827" t="s">
        <v>48</v>
      </c>
      <c r="AF1827" t="s">
        <v>48</v>
      </c>
      <c r="AH1827">
        <f t="shared" ref="AH1827" si="159">SUM(AI1827:AJ1827)</f>
        <v>3</v>
      </c>
      <c r="AI1827">
        <f>COUNTIF(L1827:L1841, "Comment")</f>
        <v>3</v>
      </c>
      <c r="AJ1827">
        <f>COUNTIF(L1827:L1841, "Reply")</f>
        <v>0</v>
      </c>
      <c r="AK1827">
        <f>COUNTIF(C1828:C1841, C1827)</f>
        <v>0</v>
      </c>
      <c r="AM1827">
        <f>AVERAGE(S1827:S1841)</f>
        <v>0.35043117328314111</v>
      </c>
      <c r="AN1827">
        <f>AVERAGE(Y1827:Y1841)</f>
        <v>-5.9420234713203457E-2</v>
      </c>
    </row>
    <row r="1828" spans="1:40" hidden="1" outlineLevel="1" x14ac:dyDescent="0.2">
      <c r="A1828" t="s">
        <v>6726</v>
      </c>
      <c r="B1828" t="s">
        <v>6727</v>
      </c>
      <c r="C1828" t="s">
        <v>6185</v>
      </c>
      <c r="J1828" t="s">
        <v>6728</v>
      </c>
      <c r="K1828" t="s">
        <v>780</v>
      </c>
      <c r="L1828" t="s">
        <v>1233</v>
      </c>
      <c r="M1828">
        <v>2</v>
      </c>
      <c r="P1828" t="s">
        <v>6729</v>
      </c>
      <c r="Q1828" t="s">
        <v>47</v>
      </c>
      <c r="S1828">
        <v>0.76892226934432983</v>
      </c>
      <c r="T1828">
        <v>1.254493108717725E-4</v>
      </c>
      <c r="U1828">
        <v>0.53551125526428223</v>
      </c>
      <c r="V1828">
        <v>1.8514443654567001E-3</v>
      </c>
      <c r="W1828">
        <v>0.1929538697004318</v>
      </c>
      <c r="X1828">
        <v>1.4015829656273131E-3</v>
      </c>
      <c r="Y1828">
        <v>-0.3</v>
      </c>
      <c r="Z1828">
        <v>0</v>
      </c>
      <c r="AA1828">
        <v>0</v>
      </c>
      <c r="AB1828">
        <v>1</v>
      </c>
      <c r="AC1828">
        <v>0</v>
      </c>
      <c r="AD1828" t="s">
        <v>48</v>
      </c>
      <c r="AE1828" t="s">
        <v>48</v>
      </c>
      <c r="AF1828" t="s">
        <v>48</v>
      </c>
    </row>
    <row r="1829" spans="1:40" hidden="1" outlineLevel="1" x14ac:dyDescent="0.2">
      <c r="A1829" t="s">
        <v>6730</v>
      </c>
      <c r="B1829" t="s">
        <v>6731</v>
      </c>
      <c r="C1829" t="s">
        <v>5673</v>
      </c>
      <c r="J1829" t="s">
        <v>6732</v>
      </c>
      <c r="K1829" t="s">
        <v>780</v>
      </c>
      <c r="L1829" t="s">
        <v>1233</v>
      </c>
      <c r="M1829">
        <v>1</v>
      </c>
      <c r="P1829" t="s">
        <v>6733</v>
      </c>
      <c r="Q1829" t="s">
        <v>47</v>
      </c>
      <c r="S1829">
        <v>3.9194535929709668E-4</v>
      </c>
      <c r="T1829">
        <v>2.1774403649033051E-6</v>
      </c>
      <c r="U1829">
        <v>2.3302705812966451E-5</v>
      </c>
      <c r="V1829">
        <v>4.9228608986595652E-5</v>
      </c>
      <c r="W1829">
        <v>1.8879024719353771E-4</v>
      </c>
      <c r="X1829">
        <v>1.6205436622840349E-5</v>
      </c>
      <c r="Y1829">
        <v>-1.6666666666666659E-2</v>
      </c>
      <c r="Z1829">
        <v>0.153</v>
      </c>
      <c r="AA1829">
        <v>0</v>
      </c>
      <c r="AB1829">
        <v>0.84699999999999998</v>
      </c>
      <c r="AC1829">
        <v>0.40189999999999998</v>
      </c>
      <c r="AD1829" t="s">
        <v>48</v>
      </c>
      <c r="AE1829" t="s">
        <v>48</v>
      </c>
      <c r="AF1829" t="s">
        <v>48</v>
      </c>
    </row>
    <row r="1830" spans="1:40" hidden="1" outlineLevel="1" x14ac:dyDescent="0.2">
      <c r="A1830" t="s">
        <v>6734</v>
      </c>
      <c r="B1830" t="s">
        <v>6735</v>
      </c>
      <c r="C1830" t="s">
        <v>6736</v>
      </c>
      <c r="J1830" t="s">
        <v>6737</v>
      </c>
      <c r="K1830" t="s">
        <v>780</v>
      </c>
      <c r="L1830" t="s">
        <v>1233</v>
      </c>
      <c r="M1830">
        <v>1</v>
      </c>
      <c r="P1830" t="s">
        <v>6738</v>
      </c>
      <c r="Q1830" t="s">
        <v>47</v>
      </c>
      <c r="S1830">
        <v>0.63066637516021729</v>
      </c>
      <c r="T1830">
        <v>6.3279381720349193E-5</v>
      </c>
      <c r="U1830">
        <v>2.0456479396671061E-3</v>
      </c>
      <c r="V1830">
        <v>4.0657985955476761E-3</v>
      </c>
      <c r="W1830">
        <v>0.56508851051330566</v>
      </c>
      <c r="X1830">
        <v>4.627336747944355E-4</v>
      </c>
      <c r="Y1830">
        <v>6.948051948051949E-2</v>
      </c>
      <c r="Z1830">
        <v>0.16500000000000001</v>
      </c>
      <c r="AA1830">
        <v>4.1000000000000002E-2</v>
      </c>
      <c r="AB1830">
        <v>0.79300000000000004</v>
      </c>
      <c r="AC1830">
        <v>0.9194</v>
      </c>
      <c r="AD1830" t="s">
        <v>48</v>
      </c>
      <c r="AE1830" t="s">
        <v>48</v>
      </c>
      <c r="AF1830" t="s">
        <v>48</v>
      </c>
    </row>
    <row r="1831" spans="1:40" hidden="1" outlineLevel="1" x14ac:dyDescent="0.2"/>
    <row r="1832" spans="1:40" hidden="1" outlineLevel="1" x14ac:dyDescent="0.2"/>
    <row r="1833" spans="1:40" hidden="1" outlineLevel="1" x14ac:dyDescent="0.2"/>
    <row r="1834" spans="1:40" hidden="1" outlineLevel="1" x14ac:dyDescent="0.2"/>
    <row r="1835" spans="1:40" hidden="1" outlineLevel="1" x14ac:dyDescent="0.2"/>
    <row r="1836" spans="1:40" hidden="1" outlineLevel="1" x14ac:dyDescent="0.2"/>
    <row r="1837" spans="1:40" hidden="1" outlineLevel="1" x14ac:dyDescent="0.2"/>
    <row r="1838" spans="1:40" hidden="1" outlineLevel="1" x14ac:dyDescent="0.2"/>
    <row r="1839" spans="1:40" hidden="1" outlineLevel="1" x14ac:dyDescent="0.2"/>
    <row r="1840" spans="1:40" hidden="1" outlineLevel="1" x14ac:dyDescent="0.2"/>
    <row r="1841" spans="1:40" hidden="1" outlineLevel="1" x14ac:dyDescent="0.2"/>
    <row r="1842" spans="1:40" collapsed="1" x14ac:dyDescent="0.2">
      <c r="A1842" t="s">
        <v>786</v>
      </c>
      <c r="B1842" t="s">
        <v>787</v>
      </c>
      <c r="C1842" t="s">
        <v>788</v>
      </c>
      <c r="D1842" t="s">
        <v>789</v>
      </c>
      <c r="E1842" t="s">
        <v>53</v>
      </c>
      <c r="F1842" t="s">
        <v>42</v>
      </c>
      <c r="G1842">
        <v>25</v>
      </c>
      <c r="H1842" t="s">
        <v>43</v>
      </c>
      <c r="I1842">
        <v>26</v>
      </c>
      <c r="J1842" t="s">
        <v>790</v>
      </c>
      <c r="L1842" t="s">
        <v>45</v>
      </c>
      <c r="M1842">
        <v>1</v>
      </c>
      <c r="N1842">
        <v>1</v>
      </c>
      <c r="O1842" s="1" t="s">
        <v>791</v>
      </c>
      <c r="P1842" s="1" t="s">
        <v>791</v>
      </c>
      <c r="Q1842" t="s">
        <v>47</v>
      </c>
      <c r="R1842" t="s">
        <v>47</v>
      </c>
      <c r="S1842">
        <v>6.8969754502177238E-3</v>
      </c>
      <c r="T1842">
        <v>6.274585030041635E-5</v>
      </c>
      <c r="U1842">
        <v>5.3290999494493008E-4</v>
      </c>
      <c r="V1842">
        <v>5.5706180864945054E-4</v>
      </c>
      <c r="W1842">
        <v>1.064365264028311E-3</v>
      </c>
      <c r="X1842">
        <v>2.7490669162943959E-4</v>
      </c>
      <c r="Y1842">
        <v>9.301739926739927E-2</v>
      </c>
      <c r="Z1842">
        <v>0.16200000000000001</v>
      </c>
      <c r="AA1842">
        <v>0.126</v>
      </c>
      <c r="AB1842">
        <v>0.71199999999999997</v>
      </c>
      <c r="AC1842">
        <v>0.95250000000000001</v>
      </c>
      <c r="AD1842" t="s">
        <v>48</v>
      </c>
      <c r="AE1842" t="s">
        <v>48</v>
      </c>
      <c r="AF1842" t="s">
        <v>48</v>
      </c>
      <c r="AH1842">
        <f t="shared" ref="AH1842" si="160">SUM(AI1842:AJ1842)</f>
        <v>0</v>
      </c>
      <c r="AI1842">
        <f>COUNTIF(L1842:L1856, "Comment")</f>
        <v>0</v>
      </c>
      <c r="AJ1842">
        <f>COUNTIF(L1842:L1856, "Reply")</f>
        <v>0</v>
      </c>
      <c r="AK1842">
        <f>COUNTIF(C1843:C1856, C1842)</f>
        <v>0</v>
      </c>
      <c r="AM1842">
        <f>AVERAGE(S1842:S1856)</f>
        <v>6.8969754502177238E-3</v>
      </c>
      <c r="AN1842">
        <f>AVERAGE(Y1842:Y1856)</f>
        <v>9.301739926739927E-2</v>
      </c>
    </row>
    <row r="1843" spans="1:40" hidden="1" outlineLevel="1" x14ac:dyDescent="0.2">
      <c r="P1843" s="1"/>
      <c r="Q1843" s="1"/>
    </row>
    <row r="1844" spans="1:40" hidden="1" outlineLevel="1" x14ac:dyDescent="0.2"/>
    <row r="1845" spans="1:40" hidden="1" outlineLevel="1" x14ac:dyDescent="0.2"/>
    <row r="1846" spans="1:40" hidden="1" outlineLevel="1" x14ac:dyDescent="0.2"/>
    <row r="1847" spans="1:40" hidden="1" outlineLevel="1" x14ac:dyDescent="0.2"/>
    <row r="1848" spans="1:40" hidden="1" outlineLevel="1" x14ac:dyDescent="0.2"/>
    <row r="1849" spans="1:40" hidden="1" outlineLevel="1" x14ac:dyDescent="0.2"/>
    <row r="1850" spans="1:40" hidden="1" outlineLevel="1" x14ac:dyDescent="0.2"/>
    <row r="1851" spans="1:40" hidden="1" outlineLevel="1" x14ac:dyDescent="0.2"/>
    <row r="1852" spans="1:40" hidden="1" outlineLevel="1" x14ac:dyDescent="0.2"/>
    <row r="1853" spans="1:40" hidden="1" outlineLevel="1" x14ac:dyDescent="0.2"/>
    <row r="1854" spans="1:40" hidden="1" outlineLevel="1" x14ac:dyDescent="0.2"/>
    <row r="1855" spans="1:40" hidden="1" outlineLevel="1" x14ac:dyDescent="0.2"/>
    <row r="1856" spans="1:40" hidden="1" outlineLevel="1" x14ac:dyDescent="0.2"/>
    <row r="1857" spans="1:40" collapsed="1" x14ac:dyDescent="0.2">
      <c r="A1857" t="s">
        <v>792</v>
      </c>
      <c r="B1857" t="s">
        <v>793</v>
      </c>
      <c r="C1857" t="s">
        <v>794</v>
      </c>
      <c r="D1857" t="s">
        <v>795</v>
      </c>
      <c r="E1857" t="s">
        <v>53</v>
      </c>
      <c r="F1857" t="s">
        <v>43</v>
      </c>
      <c r="G1857">
        <v>31</v>
      </c>
      <c r="H1857" t="s">
        <v>42</v>
      </c>
      <c r="I1857">
        <v>31</v>
      </c>
      <c r="J1857" t="s">
        <v>796</v>
      </c>
      <c r="L1857" t="s">
        <v>45</v>
      </c>
      <c r="M1857">
        <v>2</v>
      </c>
      <c r="N1857">
        <v>1</v>
      </c>
      <c r="O1857" s="1" t="s">
        <v>797</v>
      </c>
      <c r="P1857" s="1" t="s">
        <v>797</v>
      </c>
      <c r="Q1857" t="s">
        <v>47</v>
      </c>
      <c r="R1857" t="s">
        <v>47</v>
      </c>
      <c r="S1857">
        <v>7.045278325676918E-4</v>
      </c>
      <c r="T1857">
        <v>2.1418420146801509E-5</v>
      </c>
      <c r="U1857">
        <v>7.4232732004020363E-5</v>
      </c>
      <c r="V1857">
        <v>1.183797648991458E-4</v>
      </c>
      <c r="W1857">
        <v>2.6353489374741912E-4</v>
      </c>
      <c r="X1857">
        <v>5.2756713557755568E-5</v>
      </c>
      <c r="Y1857">
        <v>0.21502525252525251</v>
      </c>
      <c r="Z1857">
        <v>6.7000000000000004E-2</v>
      </c>
      <c r="AA1857">
        <v>3.4000000000000002E-2</v>
      </c>
      <c r="AB1857">
        <v>0.89900000000000002</v>
      </c>
      <c r="AC1857">
        <v>0.96879999999999999</v>
      </c>
      <c r="AD1857" t="s">
        <v>48</v>
      </c>
      <c r="AE1857" t="s">
        <v>48</v>
      </c>
      <c r="AF1857" t="s">
        <v>48</v>
      </c>
      <c r="AH1857">
        <f t="shared" ref="AH1857" si="161">SUM(AI1857:AJ1857)</f>
        <v>0</v>
      </c>
      <c r="AI1857">
        <f>COUNTIF(L1857:L1871, "Comment")</f>
        <v>0</v>
      </c>
      <c r="AJ1857">
        <f>COUNTIF(L1857:L1871, "Reply")</f>
        <v>0</v>
      </c>
      <c r="AK1857">
        <f>COUNTIF(C1858:C1871, C1857)</f>
        <v>0</v>
      </c>
      <c r="AM1857">
        <f>AVERAGE(S1857:S1871)</f>
        <v>7.045278325676918E-4</v>
      </c>
      <c r="AN1857">
        <f>AVERAGE(Y1857:Y1871)</f>
        <v>0.21502525252525251</v>
      </c>
    </row>
    <row r="1858" spans="1:40" hidden="1" outlineLevel="1" x14ac:dyDescent="0.2"/>
    <row r="1859" spans="1:40" hidden="1" outlineLevel="1" x14ac:dyDescent="0.2">
      <c r="P1859" s="1"/>
      <c r="Q1859" s="1"/>
    </row>
    <row r="1860" spans="1:40" hidden="1" outlineLevel="1" x14ac:dyDescent="0.2"/>
    <row r="1861" spans="1:40" hidden="1" outlineLevel="1" x14ac:dyDescent="0.2"/>
    <row r="1862" spans="1:40" hidden="1" outlineLevel="1" x14ac:dyDescent="0.2"/>
    <row r="1863" spans="1:40" hidden="1" outlineLevel="1" x14ac:dyDescent="0.2"/>
    <row r="1864" spans="1:40" hidden="1" outlineLevel="1" x14ac:dyDescent="0.2"/>
    <row r="1865" spans="1:40" hidden="1" outlineLevel="1" x14ac:dyDescent="0.2"/>
    <row r="1866" spans="1:40" hidden="1" outlineLevel="1" x14ac:dyDescent="0.2"/>
    <row r="1867" spans="1:40" hidden="1" outlineLevel="1" x14ac:dyDescent="0.2"/>
    <row r="1868" spans="1:40" hidden="1" outlineLevel="1" x14ac:dyDescent="0.2"/>
    <row r="1869" spans="1:40" hidden="1" outlineLevel="1" x14ac:dyDescent="0.2"/>
    <row r="1870" spans="1:40" hidden="1" outlineLevel="1" x14ac:dyDescent="0.2"/>
    <row r="1871" spans="1:40" hidden="1" outlineLevel="1" x14ac:dyDescent="0.2"/>
    <row r="1872" spans="1:40" collapsed="1" x14ac:dyDescent="0.2">
      <c r="A1872" t="s">
        <v>798</v>
      </c>
      <c r="B1872" t="s">
        <v>799</v>
      </c>
      <c r="C1872" t="s">
        <v>800</v>
      </c>
      <c r="D1872" t="s">
        <v>801</v>
      </c>
      <c r="E1872" t="s">
        <v>67</v>
      </c>
      <c r="F1872" t="s">
        <v>43</v>
      </c>
      <c r="G1872">
        <v>39</v>
      </c>
      <c r="H1872" t="s">
        <v>42</v>
      </c>
      <c r="I1872">
        <v>37</v>
      </c>
      <c r="J1872" t="s">
        <v>802</v>
      </c>
      <c r="L1872" t="s">
        <v>45</v>
      </c>
      <c r="M1872">
        <v>5</v>
      </c>
      <c r="N1872">
        <v>0.78</v>
      </c>
      <c r="O1872" s="1" t="s">
        <v>803</v>
      </c>
      <c r="P1872" s="1" t="s">
        <v>803</v>
      </c>
      <c r="Q1872" t="s">
        <v>47</v>
      </c>
      <c r="R1872" t="s">
        <v>47</v>
      </c>
      <c r="S1872">
        <v>5.8506764471530914E-3</v>
      </c>
      <c r="T1872">
        <v>1.4293934509623801E-4</v>
      </c>
      <c r="U1872">
        <v>8.7510363664478064E-4</v>
      </c>
      <c r="V1872">
        <v>3.8515415508300071E-4</v>
      </c>
      <c r="W1872">
        <v>9.7351591102778912E-4</v>
      </c>
      <c r="X1872">
        <v>2.7329169097356498E-4</v>
      </c>
      <c r="Y1872">
        <v>6.3062169312169319E-2</v>
      </c>
      <c r="Z1872">
        <v>3.1E-2</v>
      </c>
      <c r="AA1872">
        <v>6.6000000000000003E-2</v>
      </c>
      <c r="AB1872">
        <v>0.90300000000000002</v>
      </c>
      <c r="AC1872">
        <v>-0.94789999999999996</v>
      </c>
      <c r="AD1872" t="s">
        <v>48</v>
      </c>
      <c r="AE1872" t="s">
        <v>48</v>
      </c>
      <c r="AF1872" t="s">
        <v>48</v>
      </c>
      <c r="AH1872">
        <f t="shared" ref="AH1872" si="162">SUM(AI1872:AJ1872)</f>
        <v>10</v>
      </c>
      <c r="AI1872">
        <f>COUNTIF(L1872:L1886, "Comment")</f>
        <v>5</v>
      </c>
      <c r="AJ1872">
        <f>COUNTIF(L1872:L1886, "Reply")</f>
        <v>5</v>
      </c>
      <c r="AK1872">
        <f>COUNTIF(C1873:C1886, C1872)</f>
        <v>2</v>
      </c>
      <c r="AM1872">
        <f>AVERAGE(S1872:S1886)</f>
        <v>1.3280786838731729E-2</v>
      </c>
      <c r="AN1872">
        <f>AVERAGE(Y1872:Y1886)</f>
        <v>9.6877058127058144E-2</v>
      </c>
    </row>
    <row r="1873" spans="1:40" hidden="1" outlineLevel="1" x14ac:dyDescent="0.2">
      <c r="A1873" t="s">
        <v>6739</v>
      </c>
      <c r="B1873" t="s">
        <v>6740</v>
      </c>
      <c r="C1873" t="s">
        <v>6741</v>
      </c>
      <c r="J1873" t="s">
        <v>6742</v>
      </c>
      <c r="K1873" t="s">
        <v>798</v>
      </c>
      <c r="L1873" t="s">
        <v>1233</v>
      </c>
      <c r="M1873">
        <v>22</v>
      </c>
      <c r="P1873" t="s">
        <v>6743</v>
      </c>
      <c r="Q1873" t="s">
        <v>47</v>
      </c>
      <c r="S1873">
        <v>3.277766285464168E-3</v>
      </c>
      <c r="T1873">
        <v>4.1483603126835078E-5</v>
      </c>
      <c r="U1873">
        <v>5.2570849220501259E-5</v>
      </c>
      <c r="V1873">
        <v>1.7083755228668449E-3</v>
      </c>
      <c r="W1873">
        <v>9.7143737366423011E-4</v>
      </c>
      <c r="X1873">
        <v>1.493880263296887E-4</v>
      </c>
      <c r="Y1873">
        <v>6.1111111111111109E-2</v>
      </c>
      <c r="Z1873">
        <v>0</v>
      </c>
      <c r="AA1873">
        <v>0.223</v>
      </c>
      <c r="AB1873">
        <v>0.77700000000000002</v>
      </c>
      <c r="AC1873">
        <v>-0.31819999999999998</v>
      </c>
      <c r="AD1873" t="s">
        <v>48</v>
      </c>
      <c r="AE1873" t="s">
        <v>48</v>
      </c>
      <c r="AF1873" t="s">
        <v>48</v>
      </c>
    </row>
    <row r="1874" spans="1:40" hidden="1" outlineLevel="1" x14ac:dyDescent="0.2">
      <c r="A1874" t="s">
        <v>6744</v>
      </c>
      <c r="B1874" t="s">
        <v>6745</v>
      </c>
      <c r="C1874" t="s">
        <v>6746</v>
      </c>
      <c r="J1874" t="s">
        <v>6747</v>
      </c>
      <c r="K1874" t="s">
        <v>798</v>
      </c>
      <c r="L1874" t="s">
        <v>1233</v>
      </c>
      <c r="M1874">
        <v>3</v>
      </c>
      <c r="P1874" t="s">
        <v>6748</v>
      </c>
      <c r="Q1874" t="s">
        <v>47</v>
      </c>
      <c r="S1874">
        <v>7.3599763214588165E-2</v>
      </c>
      <c r="T1874">
        <v>8.7422095020883717E-6</v>
      </c>
      <c r="U1874">
        <v>2.3985671577975151E-4</v>
      </c>
      <c r="V1874">
        <v>6.946072680875659E-4</v>
      </c>
      <c r="W1874">
        <v>2.6255141943693161E-2</v>
      </c>
      <c r="X1874">
        <v>2.158104674890637E-3</v>
      </c>
      <c r="Y1874">
        <v>0</v>
      </c>
      <c r="Z1874">
        <v>0</v>
      </c>
      <c r="AA1874">
        <v>0.28599999999999998</v>
      </c>
      <c r="AB1874">
        <v>0.71399999999999997</v>
      </c>
      <c r="AC1874">
        <v>-0.55740000000000001</v>
      </c>
      <c r="AD1874" t="s">
        <v>48</v>
      </c>
      <c r="AE1874" t="s">
        <v>48</v>
      </c>
      <c r="AF1874" t="s">
        <v>48</v>
      </c>
    </row>
    <row r="1875" spans="1:40" hidden="1" outlineLevel="1" x14ac:dyDescent="0.2">
      <c r="A1875" t="s">
        <v>6749</v>
      </c>
      <c r="B1875" t="s">
        <v>6750</v>
      </c>
      <c r="C1875" t="s">
        <v>6751</v>
      </c>
      <c r="J1875" t="s">
        <v>6752</v>
      </c>
      <c r="K1875" t="s">
        <v>798</v>
      </c>
      <c r="L1875" t="s">
        <v>1233</v>
      </c>
      <c r="M1875">
        <v>2</v>
      </c>
      <c r="P1875" s="1" t="s">
        <v>6753</v>
      </c>
      <c r="Q1875" s="1" t="s">
        <v>47</v>
      </c>
      <c r="S1875">
        <v>6.1712055467069149E-3</v>
      </c>
      <c r="T1875">
        <v>1.0385446330474221E-5</v>
      </c>
      <c r="U1875">
        <v>2.03776202397421E-4</v>
      </c>
      <c r="V1875">
        <v>2.1519734582398089E-4</v>
      </c>
      <c r="W1875">
        <v>7.7139685163274407E-4</v>
      </c>
      <c r="X1875">
        <v>3.908761718776077E-4</v>
      </c>
      <c r="Y1875">
        <v>1.4166666666666669E-2</v>
      </c>
      <c r="Z1875">
        <v>0.10100000000000001</v>
      </c>
      <c r="AA1875">
        <v>7.8E-2</v>
      </c>
      <c r="AB1875">
        <v>0.82099999999999995</v>
      </c>
      <c r="AC1875">
        <v>0.52659999999999996</v>
      </c>
      <c r="AD1875" t="s">
        <v>48</v>
      </c>
      <c r="AE1875" t="s">
        <v>48</v>
      </c>
      <c r="AF1875" t="s">
        <v>48</v>
      </c>
    </row>
    <row r="1876" spans="1:40" hidden="1" outlineLevel="1" x14ac:dyDescent="0.2">
      <c r="A1876" t="s">
        <v>6754</v>
      </c>
      <c r="B1876" t="s">
        <v>6755</v>
      </c>
      <c r="C1876" t="s">
        <v>5824</v>
      </c>
      <c r="J1876" t="s">
        <v>6756</v>
      </c>
      <c r="K1876" t="s">
        <v>798</v>
      </c>
      <c r="L1876" t="s">
        <v>1233</v>
      </c>
      <c r="M1876">
        <v>1</v>
      </c>
      <c r="P1876" t="s">
        <v>6757</v>
      </c>
      <c r="Q1876" t="s">
        <v>47</v>
      </c>
      <c r="S1876">
        <v>1.8194632604718208E-2</v>
      </c>
      <c r="T1876">
        <v>1.162839271273697E-5</v>
      </c>
      <c r="U1876">
        <v>1.6172781761270019E-4</v>
      </c>
      <c r="V1876">
        <v>1.9907300884369761E-4</v>
      </c>
      <c r="W1876">
        <v>2.2048056125640869E-3</v>
      </c>
      <c r="X1876">
        <v>8.2671204581856728E-3</v>
      </c>
      <c r="Y1876">
        <v>0.16666666666666671</v>
      </c>
      <c r="Z1876">
        <v>0.121</v>
      </c>
      <c r="AA1876">
        <v>0</v>
      </c>
      <c r="AB1876">
        <v>0.879</v>
      </c>
      <c r="AC1876">
        <v>0.45879999999999999</v>
      </c>
      <c r="AD1876" t="s">
        <v>48</v>
      </c>
      <c r="AE1876" t="s">
        <v>48</v>
      </c>
      <c r="AF1876" t="s">
        <v>48</v>
      </c>
    </row>
    <row r="1877" spans="1:40" hidden="1" outlineLevel="1" x14ac:dyDescent="0.2">
      <c r="A1877" t="s">
        <v>6758</v>
      </c>
      <c r="B1877" t="s">
        <v>6759</v>
      </c>
      <c r="C1877" t="s">
        <v>6760</v>
      </c>
      <c r="J1877" t="s">
        <v>6761</v>
      </c>
      <c r="K1877" t="s">
        <v>798</v>
      </c>
      <c r="L1877" t="s">
        <v>1233</v>
      </c>
      <c r="M1877">
        <v>1</v>
      </c>
      <c r="P1877" t="s">
        <v>6762</v>
      </c>
      <c r="Q1877" t="s">
        <v>47</v>
      </c>
      <c r="S1877">
        <v>1.321117975749075E-3</v>
      </c>
      <c r="T1877">
        <v>2.7287302145850841E-5</v>
      </c>
      <c r="U1877">
        <v>1.4632953389082101E-4</v>
      </c>
      <c r="V1877">
        <v>2.8623966500163078E-4</v>
      </c>
      <c r="W1877">
        <v>2.6292854454368347E-4</v>
      </c>
      <c r="X1877">
        <v>9.5617579063400626E-5</v>
      </c>
      <c r="Y1877">
        <v>0.2023076923076923</v>
      </c>
      <c r="Z1877">
        <v>0.11700000000000001</v>
      </c>
      <c r="AA1877">
        <v>1.9E-2</v>
      </c>
      <c r="AB1877">
        <v>0.86399999999999999</v>
      </c>
      <c r="AC1877">
        <v>0.94350000000000001</v>
      </c>
      <c r="AD1877" t="s">
        <v>48</v>
      </c>
      <c r="AE1877" t="s">
        <v>48</v>
      </c>
      <c r="AF1877" t="s">
        <v>48</v>
      </c>
    </row>
    <row r="1878" spans="1:40" hidden="1" outlineLevel="1" x14ac:dyDescent="0.2">
      <c r="A1878" t="s">
        <v>6763</v>
      </c>
      <c r="B1878" t="s">
        <v>6764</v>
      </c>
      <c r="C1878" t="s">
        <v>800</v>
      </c>
      <c r="J1878" t="s">
        <v>6765</v>
      </c>
      <c r="K1878" t="s">
        <v>6739</v>
      </c>
      <c r="L1878" t="s">
        <v>1263</v>
      </c>
      <c r="M1878">
        <v>4</v>
      </c>
      <c r="P1878" t="s">
        <v>6766</v>
      </c>
      <c r="Q1878" t="s">
        <v>47</v>
      </c>
      <c r="S1878">
        <v>3.4403571044094861E-4</v>
      </c>
      <c r="T1878">
        <v>2.3861373392719538E-6</v>
      </c>
      <c r="U1878">
        <v>1.8419899788568731E-5</v>
      </c>
      <c r="V1878">
        <v>4.9678237701300532E-5</v>
      </c>
      <c r="W1878">
        <v>1.480064529459924E-4</v>
      </c>
      <c r="X1878">
        <v>2.390838744759094E-5</v>
      </c>
      <c r="Y1878">
        <v>0.3</v>
      </c>
      <c r="Z1878">
        <v>0.155</v>
      </c>
      <c r="AA1878">
        <v>0</v>
      </c>
      <c r="AB1878">
        <v>0.84499999999999997</v>
      </c>
      <c r="AC1878">
        <v>0.51060000000000005</v>
      </c>
      <c r="AD1878" t="s">
        <v>48</v>
      </c>
      <c r="AE1878" t="s">
        <v>48</v>
      </c>
      <c r="AF1878" t="s">
        <v>48</v>
      </c>
    </row>
    <row r="1879" spans="1:40" hidden="1" outlineLevel="1" x14ac:dyDescent="0.2">
      <c r="A1879" t="s">
        <v>6767</v>
      </c>
      <c r="B1879" t="s">
        <v>6768</v>
      </c>
      <c r="C1879" t="s">
        <v>2814</v>
      </c>
      <c r="J1879" t="s">
        <v>6769</v>
      </c>
      <c r="K1879" t="s">
        <v>6739</v>
      </c>
      <c r="L1879" t="s">
        <v>1263</v>
      </c>
      <c r="M1879">
        <v>6</v>
      </c>
      <c r="P1879" t="s">
        <v>6770</v>
      </c>
      <c r="Q1879" t="s">
        <v>47</v>
      </c>
      <c r="S1879">
        <v>6.0794613091275096E-4</v>
      </c>
      <c r="T1879">
        <v>1.8475086562830261E-6</v>
      </c>
      <c r="U1879">
        <v>1.6913090803427618E-5</v>
      </c>
      <c r="V1879">
        <v>5.5706619605189189E-5</v>
      </c>
      <c r="W1879">
        <v>3.0765007250010973E-4</v>
      </c>
      <c r="X1879">
        <v>2.103561018884648E-5</v>
      </c>
      <c r="Y1879">
        <v>0.25</v>
      </c>
      <c r="Z1879">
        <v>0.123</v>
      </c>
      <c r="AA1879">
        <v>0.151</v>
      </c>
      <c r="AB1879">
        <v>0.72599999999999998</v>
      </c>
      <c r="AC1879">
        <v>-0.1285</v>
      </c>
      <c r="AD1879" t="s">
        <v>48</v>
      </c>
      <c r="AE1879" t="s">
        <v>48</v>
      </c>
      <c r="AF1879" t="s">
        <v>48</v>
      </c>
    </row>
    <row r="1880" spans="1:40" hidden="1" outlineLevel="1" x14ac:dyDescent="0.2">
      <c r="A1880" t="s">
        <v>6771</v>
      </c>
      <c r="B1880" t="s">
        <v>6772</v>
      </c>
      <c r="C1880" t="s">
        <v>3503</v>
      </c>
      <c r="J1880" t="s">
        <v>6773</v>
      </c>
      <c r="K1880" t="s">
        <v>6744</v>
      </c>
      <c r="L1880" t="s">
        <v>1263</v>
      </c>
      <c r="M1880">
        <v>1</v>
      </c>
      <c r="P1880" t="s">
        <v>6774</v>
      </c>
      <c r="Q1880" t="s">
        <v>47</v>
      </c>
      <c r="Y1880">
        <v>0</v>
      </c>
      <c r="Z1880" t="s">
        <v>48</v>
      </c>
      <c r="AA1880" t="s">
        <v>48</v>
      </c>
      <c r="AB1880" t="s">
        <v>48</v>
      </c>
      <c r="AC1880" t="s">
        <v>48</v>
      </c>
      <c r="AD1880" t="s">
        <v>48</v>
      </c>
      <c r="AE1880" t="s">
        <v>48</v>
      </c>
      <c r="AF1880" t="s">
        <v>48</v>
      </c>
    </row>
    <row r="1881" spans="1:40" hidden="1" outlineLevel="1" x14ac:dyDescent="0.2">
      <c r="A1881" t="s">
        <v>6775</v>
      </c>
      <c r="B1881" t="s">
        <v>6776</v>
      </c>
      <c r="C1881" t="s">
        <v>800</v>
      </c>
      <c r="J1881" t="s">
        <v>6777</v>
      </c>
      <c r="K1881" t="s">
        <v>6749</v>
      </c>
      <c r="L1881" t="s">
        <v>1263</v>
      </c>
      <c r="M1881">
        <v>5</v>
      </c>
      <c r="P1881" t="s">
        <v>6778</v>
      </c>
      <c r="Q1881" t="s">
        <v>47</v>
      </c>
      <c r="S1881">
        <v>2.0430790260434151E-2</v>
      </c>
      <c r="T1881">
        <v>2.2129952412797141E-5</v>
      </c>
      <c r="U1881">
        <v>9.2528742970898747E-4</v>
      </c>
      <c r="V1881">
        <v>3.4747779136523599E-4</v>
      </c>
      <c r="W1881">
        <v>2.4719845969229941E-3</v>
      </c>
      <c r="X1881">
        <v>1.6749716596677899E-3</v>
      </c>
      <c r="Y1881">
        <v>-5.833333333333332E-2</v>
      </c>
      <c r="Z1881">
        <v>3.5000000000000003E-2</v>
      </c>
      <c r="AA1881">
        <v>7.9000000000000001E-2</v>
      </c>
      <c r="AB1881">
        <v>0.88600000000000001</v>
      </c>
      <c r="AC1881">
        <v>-0.72950000000000004</v>
      </c>
      <c r="AD1881" t="s">
        <v>48</v>
      </c>
      <c r="AE1881" t="s">
        <v>48</v>
      </c>
      <c r="AF1881" t="s">
        <v>48</v>
      </c>
    </row>
    <row r="1882" spans="1:40" hidden="1" outlineLevel="1" x14ac:dyDescent="0.2">
      <c r="A1882" t="s">
        <v>6779</v>
      </c>
      <c r="B1882" t="s">
        <v>6780</v>
      </c>
      <c r="C1882" t="s">
        <v>6751</v>
      </c>
      <c r="J1882" t="s">
        <v>6781</v>
      </c>
      <c r="K1882" t="s">
        <v>6775</v>
      </c>
      <c r="L1882" t="s">
        <v>1263</v>
      </c>
      <c r="M1882">
        <v>1</v>
      </c>
      <c r="P1882" t="s">
        <v>6782</v>
      </c>
      <c r="Q1882" t="s">
        <v>47</v>
      </c>
      <c r="S1882">
        <v>3.0099342111498122E-3</v>
      </c>
      <c r="T1882">
        <v>1.363337287330069E-5</v>
      </c>
      <c r="U1882">
        <v>1.8822946003638211E-4</v>
      </c>
      <c r="V1882">
        <v>1.6130106814671311E-4</v>
      </c>
      <c r="W1882">
        <v>5.1169691141694784E-4</v>
      </c>
      <c r="X1882">
        <v>2.9688462382182479E-4</v>
      </c>
      <c r="Y1882">
        <v>6.6666666666666652E-2</v>
      </c>
      <c r="Z1882">
        <v>9.2999999999999999E-2</v>
      </c>
      <c r="AA1882">
        <v>6.5000000000000002E-2</v>
      </c>
      <c r="AB1882">
        <v>0.84299999999999997</v>
      </c>
      <c r="AC1882">
        <v>0.56130000000000002</v>
      </c>
      <c r="AD1882" t="s">
        <v>48</v>
      </c>
      <c r="AE1882" t="s">
        <v>48</v>
      </c>
      <c r="AF1882" t="s">
        <v>48</v>
      </c>
    </row>
    <row r="1883" spans="1:40" hidden="1" outlineLevel="1" x14ac:dyDescent="0.2"/>
    <row r="1884" spans="1:40" hidden="1" outlineLevel="1" x14ac:dyDescent="0.2"/>
    <row r="1885" spans="1:40" hidden="1" outlineLevel="1" x14ac:dyDescent="0.2"/>
    <row r="1886" spans="1:40" hidden="1" outlineLevel="1" x14ac:dyDescent="0.2"/>
    <row r="1887" spans="1:40" collapsed="1" x14ac:dyDescent="0.2">
      <c r="A1887" t="s">
        <v>804</v>
      </c>
      <c r="B1887" t="s">
        <v>805</v>
      </c>
      <c r="C1887" t="s">
        <v>806</v>
      </c>
      <c r="D1887" t="s">
        <v>807</v>
      </c>
      <c r="E1887" t="s">
        <v>53</v>
      </c>
      <c r="F1887" t="s">
        <v>43</v>
      </c>
      <c r="G1887">
        <v>28</v>
      </c>
      <c r="H1887" t="s">
        <v>43</v>
      </c>
      <c r="I1887">
        <v>26</v>
      </c>
      <c r="J1887" t="s">
        <v>808</v>
      </c>
      <c r="L1887" t="s">
        <v>45</v>
      </c>
      <c r="M1887">
        <v>1</v>
      </c>
      <c r="N1887">
        <v>1</v>
      </c>
      <c r="O1887" s="1" t="s">
        <v>809</v>
      </c>
      <c r="P1887" s="1" t="s">
        <v>809</v>
      </c>
      <c r="Q1887" t="s">
        <v>47</v>
      </c>
      <c r="R1887" t="s">
        <v>47</v>
      </c>
      <c r="S1887">
        <v>2.5095531600527471E-4</v>
      </c>
      <c r="T1887">
        <v>3.4878778478741879E-6</v>
      </c>
      <c r="U1887">
        <v>2.269543438160326E-5</v>
      </c>
      <c r="V1887">
        <v>3.2100888347486027E-5</v>
      </c>
      <c r="W1887">
        <v>1.151983524323441E-4</v>
      </c>
      <c r="X1887">
        <v>2.2002177502145059E-5</v>
      </c>
      <c r="Y1887">
        <v>3.4074074074074069E-2</v>
      </c>
      <c r="Z1887">
        <v>9.2999999999999999E-2</v>
      </c>
      <c r="AA1887">
        <v>6.7000000000000004E-2</v>
      </c>
      <c r="AB1887">
        <v>0.84</v>
      </c>
      <c r="AC1887">
        <v>0.50760000000000005</v>
      </c>
      <c r="AD1887" t="s">
        <v>48</v>
      </c>
      <c r="AE1887" t="s">
        <v>48</v>
      </c>
      <c r="AF1887" t="s">
        <v>48</v>
      </c>
      <c r="AH1887">
        <f t="shared" ref="AH1887" si="163">SUM(AI1887:AJ1887)</f>
        <v>4</v>
      </c>
      <c r="AI1887">
        <f>COUNTIF(L1887:L1901, "Comment")</f>
        <v>2</v>
      </c>
      <c r="AJ1887">
        <f>COUNTIF(L1887:L1901, "Reply")</f>
        <v>2</v>
      </c>
      <c r="AK1887">
        <f>COUNTIF(C1888:C1901, C1887)</f>
        <v>1</v>
      </c>
      <c r="AM1887">
        <f>AVERAGE(S1887:S1901)</f>
        <v>3.5476895340252669E-3</v>
      </c>
      <c r="AN1887">
        <f>AVERAGE(Y1887:Y1901)</f>
        <v>9.681481481481477E-2</v>
      </c>
    </row>
    <row r="1888" spans="1:40" hidden="1" outlineLevel="1" x14ac:dyDescent="0.2">
      <c r="A1888" t="s">
        <v>6783</v>
      </c>
      <c r="B1888" t="s">
        <v>6784</v>
      </c>
      <c r="C1888" t="s">
        <v>4210</v>
      </c>
      <c r="J1888" t="s">
        <v>6785</v>
      </c>
      <c r="K1888" t="s">
        <v>804</v>
      </c>
      <c r="L1888" t="s">
        <v>1233</v>
      </c>
      <c r="M1888">
        <v>3</v>
      </c>
      <c r="P1888" t="s">
        <v>6786</v>
      </c>
      <c r="Q1888" t="s">
        <v>47</v>
      </c>
      <c r="S1888">
        <v>2.7753994800150389E-4</v>
      </c>
      <c r="T1888">
        <v>2.778222551569343E-6</v>
      </c>
      <c r="U1888">
        <v>1.9215858628740531E-5</v>
      </c>
      <c r="V1888">
        <v>4.3400290451245382E-5</v>
      </c>
      <c r="W1888">
        <v>1.267915504286066E-4</v>
      </c>
      <c r="X1888">
        <v>2.5057132006622851E-5</v>
      </c>
      <c r="Y1888">
        <v>0.5</v>
      </c>
      <c r="Z1888">
        <v>7.6999999999999999E-2</v>
      </c>
      <c r="AA1888">
        <v>7.0000000000000007E-2</v>
      </c>
      <c r="AB1888">
        <v>0.85299999999999998</v>
      </c>
      <c r="AC1888">
        <v>6.0900000000000003E-2</v>
      </c>
      <c r="AD1888" t="s">
        <v>48</v>
      </c>
      <c r="AE1888" t="s">
        <v>48</v>
      </c>
      <c r="AF1888" t="s">
        <v>48</v>
      </c>
    </row>
    <row r="1889" spans="1:40" hidden="1" outlineLevel="1" x14ac:dyDescent="0.2">
      <c r="A1889" t="s">
        <v>6787</v>
      </c>
      <c r="B1889" t="s">
        <v>6788</v>
      </c>
      <c r="C1889" t="s">
        <v>5762</v>
      </c>
      <c r="J1889" t="s">
        <v>6789</v>
      </c>
      <c r="K1889" t="s">
        <v>804</v>
      </c>
      <c r="L1889" t="s">
        <v>1233</v>
      </c>
      <c r="M1889">
        <v>3</v>
      </c>
      <c r="P1889" t="s">
        <v>6790</v>
      </c>
      <c r="Q1889" t="s">
        <v>47</v>
      </c>
      <c r="S1889">
        <v>3.6613707197830081E-4</v>
      </c>
      <c r="T1889">
        <v>2.4412138373008929E-6</v>
      </c>
      <c r="U1889">
        <v>2.3341917767538689E-5</v>
      </c>
      <c r="V1889">
        <v>5.1256429287604988E-5</v>
      </c>
      <c r="W1889">
        <v>1.5485061157960439E-4</v>
      </c>
      <c r="X1889">
        <v>2.6170268029090948E-5</v>
      </c>
      <c r="Y1889">
        <v>0.21666666666666659</v>
      </c>
      <c r="Z1889">
        <v>0.39800000000000002</v>
      </c>
      <c r="AA1889">
        <v>0</v>
      </c>
      <c r="AB1889">
        <v>0.60199999999999998</v>
      </c>
      <c r="AC1889">
        <v>0.82250000000000001</v>
      </c>
      <c r="AD1889" t="s">
        <v>48</v>
      </c>
      <c r="AE1889" t="s">
        <v>48</v>
      </c>
      <c r="AF1889" t="s">
        <v>48</v>
      </c>
    </row>
    <row r="1890" spans="1:40" hidden="1" outlineLevel="1" x14ac:dyDescent="0.2">
      <c r="A1890" t="s">
        <v>6791</v>
      </c>
      <c r="B1890" t="s">
        <v>6792</v>
      </c>
      <c r="C1890" t="s">
        <v>806</v>
      </c>
      <c r="J1890" t="s">
        <v>6793</v>
      </c>
      <c r="K1890" t="s">
        <v>6783</v>
      </c>
      <c r="L1890" t="s">
        <v>1263</v>
      </c>
      <c r="M1890">
        <v>2</v>
      </c>
      <c r="P1890" t="s">
        <v>6794</v>
      </c>
      <c r="Q1890" t="s">
        <v>47</v>
      </c>
      <c r="S1890">
        <v>1.4159940183162689E-2</v>
      </c>
      <c r="T1890">
        <v>7.7524109656224027E-6</v>
      </c>
      <c r="U1890">
        <v>2.6788323884829879E-4</v>
      </c>
      <c r="V1890">
        <v>5.6326395133510232E-4</v>
      </c>
      <c r="W1890">
        <v>2.9307336080819368E-3</v>
      </c>
      <c r="X1890">
        <v>3.554303664714098E-3</v>
      </c>
      <c r="Y1890">
        <v>-0.29166666666666669</v>
      </c>
      <c r="Z1890">
        <v>7.3999999999999996E-2</v>
      </c>
      <c r="AA1890">
        <v>4.9000000000000002E-2</v>
      </c>
      <c r="AB1890">
        <v>0.877</v>
      </c>
      <c r="AC1890">
        <v>0.13969999999999999</v>
      </c>
      <c r="AD1890" t="s">
        <v>48</v>
      </c>
      <c r="AE1890" t="s">
        <v>48</v>
      </c>
      <c r="AF1890" t="s">
        <v>48</v>
      </c>
    </row>
    <row r="1891" spans="1:40" hidden="1" outlineLevel="1" x14ac:dyDescent="0.2">
      <c r="A1891" t="s">
        <v>6795</v>
      </c>
      <c r="B1891" t="s">
        <v>6206</v>
      </c>
      <c r="C1891" t="s">
        <v>4210</v>
      </c>
      <c r="J1891" t="s">
        <v>6796</v>
      </c>
      <c r="K1891" t="s">
        <v>6791</v>
      </c>
      <c r="L1891" t="s">
        <v>1263</v>
      </c>
      <c r="M1891">
        <v>1</v>
      </c>
      <c r="P1891" s="1" t="s">
        <v>6797</v>
      </c>
      <c r="Q1891" s="1" t="s">
        <v>47</v>
      </c>
      <c r="S1891">
        <v>2.6838751509785652E-3</v>
      </c>
      <c r="T1891">
        <v>4.6374752855626866E-6</v>
      </c>
      <c r="U1891">
        <v>9.6671814389992505E-5</v>
      </c>
      <c r="V1891">
        <v>1.189225004054606E-4</v>
      </c>
      <c r="W1891">
        <v>6.3541287090629339E-4</v>
      </c>
      <c r="X1891">
        <v>4.6044413466006517E-4</v>
      </c>
      <c r="Y1891">
        <v>2.4999999999999991E-2</v>
      </c>
      <c r="Z1891">
        <v>0.13300000000000001</v>
      </c>
      <c r="AA1891">
        <v>9.5000000000000001E-2</v>
      </c>
      <c r="AB1891">
        <v>0.77200000000000002</v>
      </c>
      <c r="AC1891">
        <v>0.49330000000000002</v>
      </c>
      <c r="AD1891" t="s">
        <v>48</v>
      </c>
      <c r="AE1891" t="s">
        <v>48</v>
      </c>
      <c r="AF1891" t="s">
        <v>48</v>
      </c>
    </row>
    <row r="1892" spans="1:40" hidden="1" outlineLevel="1" x14ac:dyDescent="0.2"/>
    <row r="1893" spans="1:40" hidden="1" outlineLevel="1" x14ac:dyDescent="0.2"/>
    <row r="1894" spans="1:40" hidden="1" outlineLevel="1" x14ac:dyDescent="0.2"/>
    <row r="1895" spans="1:40" hidden="1" outlineLevel="1" x14ac:dyDescent="0.2"/>
    <row r="1896" spans="1:40" hidden="1" outlineLevel="1" x14ac:dyDescent="0.2"/>
    <row r="1897" spans="1:40" hidden="1" outlineLevel="1" x14ac:dyDescent="0.2"/>
    <row r="1898" spans="1:40" hidden="1" outlineLevel="1" x14ac:dyDescent="0.2"/>
    <row r="1899" spans="1:40" hidden="1" outlineLevel="1" x14ac:dyDescent="0.2"/>
    <row r="1900" spans="1:40" hidden="1" outlineLevel="1" x14ac:dyDescent="0.2"/>
    <row r="1901" spans="1:40" hidden="1" outlineLevel="1" x14ac:dyDescent="0.2"/>
    <row r="1902" spans="1:40" collapsed="1" x14ac:dyDescent="0.2">
      <c r="A1902" t="s">
        <v>810</v>
      </c>
      <c r="B1902" t="s">
        <v>811</v>
      </c>
      <c r="C1902" t="s">
        <v>812</v>
      </c>
      <c r="D1902" t="s">
        <v>813</v>
      </c>
      <c r="E1902" t="s">
        <v>53</v>
      </c>
      <c r="F1902" t="s">
        <v>42</v>
      </c>
      <c r="G1902">
        <v>21</v>
      </c>
      <c r="H1902" t="s">
        <v>43</v>
      </c>
      <c r="I1902">
        <v>21</v>
      </c>
      <c r="J1902" t="s">
        <v>814</v>
      </c>
      <c r="L1902" t="s">
        <v>45</v>
      </c>
      <c r="M1902">
        <v>1</v>
      </c>
      <c r="N1902">
        <v>1</v>
      </c>
      <c r="O1902" s="1" t="s">
        <v>815</v>
      </c>
      <c r="P1902" s="1" t="s">
        <v>815</v>
      </c>
      <c r="Q1902" t="s">
        <v>47</v>
      </c>
      <c r="R1902" t="s">
        <v>47</v>
      </c>
      <c r="S1902">
        <v>2.985152043402195E-2</v>
      </c>
      <c r="T1902">
        <v>1.8090528101311069E-5</v>
      </c>
      <c r="U1902">
        <v>6.7931116791442037E-4</v>
      </c>
      <c r="V1902">
        <v>9.6592848422005773E-5</v>
      </c>
      <c r="W1902">
        <v>2.8432372957468029E-2</v>
      </c>
      <c r="X1902">
        <v>1.3737179688178E-4</v>
      </c>
      <c r="Y1902">
        <v>0.10049206349206349</v>
      </c>
      <c r="Z1902">
        <v>0.191</v>
      </c>
      <c r="AA1902">
        <v>0.14799999999999999</v>
      </c>
      <c r="AB1902">
        <v>0.66100000000000003</v>
      </c>
      <c r="AC1902">
        <v>0.99509999999999998</v>
      </c>
      <c r="AD1902" t="s">
        <v>48</v>
      </c>
      <c r="AE1902" t="s">
        <v>48</v>
      </c>
      <c r="AF1902" t="s">
        <v>48</v>
      </c>
      <c r="AH1902">
        <f t="shared" ref="AH1902" si="164">SUM(AI1902:AJ1902)</f>
        <v>2</v>
      </c>
      <c r="AI1902">
        <f>COUNTIF(L1902:L1916, "Comment")</f>
        <v>2</v>
      </c>
      <c r="AJ1902">
        <f>COUNTIF(L1902:L1916, "Reply")</f>
        <v>0</v>
      </c>
      <c r="AK1902">
        <f>COUNTIF(C1903:C1916, C1902)</f>
        <v>0</v>
      </c>
      <c r="AM1902">
        <f>AVERAGE(S1902:S1916)</f>
        <v>1.5505948724846045E-2</v>
      </c>
      <c r="AN1902">
        <f>AVERAGE(Y1902:Y1916)</f>
        <v>5.7529341029341048E-2</v>
      </c>
    </row>
    <row r="1903" spans="1:40" hidden="1" outlineLevel="1" x14ac:dyDescent="0.2">
      <c r="A1903" t="s">
        <v>6798</v>
      </c>
      <c r="B1903" t="s">
        <v>6799</v>
      </c>
      <c r="C1903" t="s">
        <v>6800</v>
      </c>
      <c r="J1903" t="s">
        <v>6801</v>
      </c>
      <c r="K1903" t="s">
        <v>810</v>
      </c>
      <c r="L1903" t="s">
        <v>1233</v>
      </c>
      <c r="M1903">
        <v>1</v>
      </c>
      <c r="P1903" t="s">
        <v>6802</v>
      </c>
      <c r="Q1903" t="s">
        <v>47</v>
      </c>
      <c r="S1903">
        <v>5.4187700152397156E-3</v>
      </c>
      <c r="T1903">
        <v>1.136131140810903E-5</v>
      </c>
      <c r="U1903">
        <v>2.705671067815274E-4</v>
      </c>
      <c r="V1903">
        <v>1.8363269919063899E-4</v>
      </c>
      <c r="W1903">
        <v>7.4583984678611159E-4</v>
      </c>
      <c r="X1903">
        <v>1.282859942875803E-3</v>
      </c>
      <c r="Y1903">
        <v>0.1041666666666667</v>
      </c>
      <c r="Z1903">
        <v>0.193</v>
      </c>
      <c r="AA1903">
        <v>0</v>
      </c>
      <c r="AB1903">
        <v>0.80700000000000005</v>
      </c>
      <c r="AC1903">
        <v>0.77170000000000005</v>
      </c>
      <c r="AD1903" t="s">
        <v>48</v>
      </c>
      <c r="AE1903" t="s">
        <v>48</v>
      </c>
      <c r="AF1903" t="s">
        <v>48</v>
      </c>
    </row>
    <row r="1904" spans="1:40" hidden="1" outlineLevel="1" x14ac:dyDescent="0.2">
      <c r="A1904" t="s">
        <v>6803</v>
      </c>
      <c r="B1904" t="s">
        <v>6804</v>
      </c>
      <c r="C1904" t="s">
        <v>6805</v>
      </c>
      <c r="J1904" t="s">
        <v>6806</v>
      </c>
      <c r="K1904" t="s">
        <v>810</v>
      </c>
      <c r="L1904" t="s">
        <v>1233</v>
      </c>
      <c r="M1904">
        <v>1</v>
      </c>
      <c r="P1904" t="s">
        <v>6807</v>
      </c>
      <c r="Q1904" t="s">
        <v>47</v>
      </c>
      <c r="S1904">
        <v>1.124755572527647E-2</v>
      </c>
      <c r="T1904">
        <v>4.1706819320097571E-4</v>
      </c>
      <c r="U1904">
        <v>6.543463678099215E-4</v>
      </c>
      <c r="V1904">
        <v>6.7059142747893929E-4</v>
      </c>
      <c r="W1904">
        <v>7.0896684192121029E-3</v>
      </c>
      <c r="X1904">
        <v>3.5891070729121571E-4</v>
      </c>
      <c r="Y1904">
        <v>-3.2070707070707062E-2</v>
      </c>
      <c r="Z1904">
        <v>0.124</v>
      </c>
      <c r="AA1904">
        <v>8.3000000000000004E-2</v>
      </c>
      <c r="AB1904">
        <v>0.79300000000000004</v>
      </c>
      <c r="AC1904">
        <v>0.88380000000000003</v>
      </c>
      <c r="AD1904" t="s">
        <v>48</v>
      </c>
      <c r="AE1904" t="s">
        <v>48</v>
      </c>
      <c r="AF1904" t="s">
        <v>48</v>
      </c>
    </row>
    <row r="1905" spans="1:40" hidden="1" outlineLevel="1" x14ac:dyDescent="0.2"/>
    <row r="1906" spans="1:40" hidden="1" outlineLevel="1" x14ac:dyDescent="0.2"/>
    <row r="1907" spans="1:40" hidden="1" outlineLevel="1" x14ac:dyDescent="0.2">
      <c r="P1907" s="1"/>
      <c r="Q1907" s="1"/>
    </row>
    <row r="1908" spans="1:40" hidden="1" outlineLevel="1" x14ac:dyDescent="0.2"/>
    <row r="1909" spans="1:40" hidden="1" outlineLevel="1" x14ac:dyDescent="0.2"/>
    <row r="1910" spans="1:40" hidden="1" outlineLevel="1" x14ac:dyDescent="0.2"/>
    <row r="1911" spans="1:40" hidden="1" outlineLevel="1" x14ac:dyDescent="0.2"/>
    <row r="1912" spans="1:40" hidden="1" outlineLevel="1" x14ac:dyDescent="0.2"/>
    <row r="1913" spans="1:40" hidden="1" outlineLevel="1" x14ac:dyDescent="0.2"/>
    <row r="1914" spans="1:40" hidden="1" outlineLevel="1" x14ac:dyDescent="0.2"/>
    <row r="1915" spans="1:40" hidden="1" outlineLevel="1" x14ac:dyDescent="0.2"/>
    <row r="1916" spans="1:40" hidden="1" outlineLevel="1" x14ac:dyDescent="0.2"/>
    <row r="1917" spans="1:40" collapsed="1" x14ac:dyDescent="0.2">
      <c r="A1917" t="s">
        <v>816</v>
      </c>
      <c r="B1917" t="s">
        <v>817</v>
      </c>
      <c r="C1917" t="s">
        <v>818</v>
      </c>
      <c r="D1917" t="s">
        <v>819</v>
      </c>
      <c r="E1917" t="s">
        <v>53</v>
      </c>
      <c r="F1917" t="s">
        <v>42</v>
      </c>
      <c r="G1917">
        <v>20</v>
      </c>
      <c r="H1917" t="s">
        <v>43</v>
      </c>
      <c r="I1917">
        <v>20</v>
      </c>
      <c r="J1917" t="s">
        <v>820</v>
      </c>
      <c r="L1917" t="s">
        <v>45</v>
      </c>
      <c r="M1917">
        <v>2</v>
      </c>
      <c r="N1917">
        <v>1</v>
      </c>
      <c r="O1917" s="1" t="s">
        <v>821</v>
      </c>
      <c r="P1917" s="1" t="s">
        <v>821</v>
      </c>
      <c r="Q1917" t="s">
        <v>47</v>
      </c>
      <c r="R1917" t="s">
        <v>47</v>
      </c>
      <c r="S1917">
        <v>7.8929675510153174E-4</v>
      </c>
      <c r="T1917">
        <v>1.7381747966283001E-5</v>
      </c>
      <c r="U1917">
        <v>7.7568060078192502E-5</v>
      </c>
      <c r="V1917">
        <v>1.227025350090116E-4</v>
      </c>
      <c r="W1917">
        <v>3.4589710412546992E-4</v>
      </c>
      <c r="X1917">
        <v>6.1690654547419399E-5</v>
      </c>
      <c r="Y1917">
        <v>0.20050505050505049</v>
      </c>
      <c r="Z1917">
        <v>0.193</v>
      </c>
      <c r="AA1917">
        <v>4.5999999999999999E-2</v>
      </c>
      <c r="AB1917">
        <v>0.76100000000000001</v>
      </c>
      <c r="AC1917">
        <v>0.99399999999999999</v>
      </c>
      <c r="AD1917" t="s">
        <v>48</v>
      </c>
      <c r="AE1917" t="s">
        <v>48</v>
      </c>
      <c r="AF1917" t="s">
        <v>48</v>
      </c>
      <c r="AH1917">
        <f t="shared" ref="AH1917" si="165">SUM(AI1917:AJ1917)</f>
        <v>1</v>
      </c>
      <c r="AI1917">
        <f>COUNTIF(L1917:L1931, "Comment")</f>
        <v>1</v>
      </c>
      <c r="AJ1917">
        <f>COUNTIF(L1917:L1931, "Reply")</f>
        <v>0</v>
      </c>
      <c r="AK1917">
        <f>COUNTIF(C1918:C1931, C1917)</f>
        <v>0</v>
      </c>
      <c r="AM1917">
        <f>AVERAGE(S1917:S1931)</f>
        <v>6.4594941795803607E-4</v>
      </c>
      <c r="AN1917">
        <f>AVERAGE(Y1917:Y1931)</f>
        <v>0.1970117845117845</v>
      </c>
    </row>
    <row r="1918" spans="1:40" hidden="1" outlineLevel="1" x14ac:dyDescent="0.2">
      <c r="A1918" t="s">
        <v>6808</v>
      </c>
      <c r="B1918" t="s">
        <v>6809</v>
      </c>
      <c r="C1918" t="s">
        <v>6810</v>
      </c>
      <c r="J1918" t="s">
        <v>6811</v>
      </c>
      <c r="K1918" t="s">
        <v>816</v>
      </c>
      <c r="L1918" t="s">
        <v>1233</v>
      </c>
      <c r="M1918">
        <v>4</v>
      </c>
      <c r="P1918" t="s">
        <v>6812</v>
      </c>
      <c r="Q1918" t="s">
        <v>47</v>
      </c>
      <c r="S1918">
        <v>5.0260208081454039E-4</v>
      </c>
      <c r="T1918">
        <v>2.5359779556310968E-6</v>
      </c>
      <c r="U1918">
        <v>3.0654595320811502E-5</v>
      </c>
      <c r="V1918">
        <v>4.3082563934149221E-5</v>
      </c>
      <c r="W1918">
        <v>2.187030331697315E-4</v>
      </c>
      <c r="X1918">
        <v>2.9456748961820271E-5</v>
      </c>
      <c r="Y1918">
        <v>0.19351851851851851</v>
      </c>
      <c r="Z1918">
        <v>8.5000000000000006E-2</v>
      </c>
      <c r="AA1918">
        <v>7.0999999999999994E-2</v>
      </c>
      <c r="AB1918">
        <v>0.84399999999999997</v>
      </c>
      <c r="AC1918">
        <v>0.31059999999999999</v>
      </c>
      <c r="AD1918" t="s">
        <v>48</v>
      </c>
      <c r="AE1918" t="s">
        <v>48</v>
      </c>
      <c r="AF1918" t="s">
        <v>48</v>
      </c>
    </row>
    <row r="1919" spans="1:40" hidden="1" outlineLevel="1" x14ac:dyDescent="0.2"/>
    <row r="1920" spans="1:40" hidden="1" outlineLevel="1" x14ac:dyDescent="0.2"/>
    <row r="1921" spans="1:40" hidden="1" outlineLevel="1" x14ac:dyDescent="0.2"/>
    <row r="1922" spans="1:40" hidden="1" outlineLevel="1" x14ac:dyDescent="0.2"/>
    <row r="1923" spans="1:40" hidden="1" outlineLevel="1" x14ac:dyDescent="0.2">
      <c r="P1923" s="1"/>
      <c r="Q1923" s="1"/>
    </row>
    <row r="1924" spans="1:40" hidden="1" outlineLevel="1" x14ac:dyDescent="0.2"/>
    <row r="1925" spans="1:40" hidden="1" outlineLevel="1" x14ac:dyDescent="0.2"/>
    <row r="1926" spans="1:40" hidden="1" outlineLevel="1" x14ac:dyDescent="0.2"/>
    <row r="1927" spans="1:40" hidden="1" outlineLevel="1" x14ac:dyDescent="0.2"/>
    <row r="1928" spans="1:40" hidden="1" outlineLevel="1" x14ac:dyDescent="0.2"/>
    <row r="1929" spans="1:40" hidden="1" outlineLevel="1" x14ac:dyDescent="0.2"/>
    <row r="1930" spans="1:40" hidden="1" outlineLevel="1" x14ac:dyDescent="0.2"/>
    <row r="1931" spans="1:40" hidden="1" outlineLevel="1" x14ac:dyDescent="0.2"/>
    <row r="1932" spans="1:40" collapsed="1" x14ac:dyDescent="0.2">
      <c r="A1932" t="s">
        <v>822</v>
      </c>
      <c r="B1932" t="s">
        <v>823</v>
      </c>
      <c r="C1932" t="s">
        <v>824</v>
      </c>
      <c r="D1932" t="s">
        <v>825</v>
      </c>
      <c r="E1932" t="s">
        <v>53</v>
      </c>
      <c r="F1932" t="s">
        <v>43</v>
      </c>
      <c r="G1932">
        <v>27</v>
      </c>
      <c r="H1932" t="s">
        <v>42</v>
      </c>
      <c r="I1932">
        <v>21</v>
      </c>
      <c r="J1932" t="s">
        <v>826</v>
      </c>
      <c r="L1932" t="s">
        <v>45</v>
      </c>
      <c r="M1932">
        <v>1</v>
      </c>
      <c r="N1932">
        <v>1</v>
      </c>
      <c r="O1932" s="1" t="s">
        <v>827</v>
      </c>
      <c r="P1932" s="1" t="s">
        <v>827</v>
      </c>
      <c r="Q1932" t="s">
        <v>47</v>
      </c>
      <c r="R1932" t="s">
        <v>47</v>
      </c>
      <c r="S1932">
        <v>7.594501948915422E-4</v>
      </c>
      <c r="T1932">
        <v>8.3148970588808879E-6</v>
      </c>
      <c r="U1932">
        <v>4.9564525397727273E-5</v>
      </c>
      <c r="V1932">
        <v>7.2816204919945449E-5</v>
      </c>
      <c r="W1932">
        <v>2.6238389546051621E-4</v>
      </c>
      <c r="X1932">
        <v>8.5015657532494515E-5</v>
      </c>
      <c r="Y1932">
        <v>9.1874849687349672E-2</v>
      </c>
      <c r="Z1932">
        <v>0.122</v>
      </c>
      <c r="AA1932">
        <v>8.8999999999999996E-2</v>
      </c>
      <c r="AB1932">
        <v>0.78900000000000003</v>
      </c>
      <c r="AC1932">
        <v>0.99039999999999995</v>
      </c>
      <c r="AD1932" t="s">
        <v>48</v>
      </c>
      <c r="AE1932" t="s">
        <v>48</v>
      </c>
      <c r="AF1932" t="s">
        <v>48</v>
      </c>
      <c r="AH1932">
        <f t="shared" ref="AH1932" si="166">SUM(AI1932:AJ1932)</f>
        <v>1</v>
      </c>
      <c r="AI1932">
        <f>COUNTIF(L1932:L1946, "Comment")</f>
        <v>1</v>
      </c>
      <c r="AJ1932">
        <f>COUNTIF(L1932:L1946, "Reply")</f>
        <v>0</v>
      </c>
      <c r="AK1932">
        <f>COUNTIF(C1933:C1946, C1932)</f>
        <v>0</v>
      </c>
      <c r="AM1932">
        <f>AVERAGE(S1932:S1946)</f>
        <v>0.22782818853738718</v>
      </c>
      <c r="AN1932">
        <f>AVERAGE(Y1932:Y1946)</f>
        <v>4.5937424843674836E-2</v>
      </c>
    </row>
    <row r="1933" spans="1:40" hidden="1" outlineLevel="1" x14ac:dyDescent="0.2">
      <c r="A1933" t="s">
        <v>6813</v>
      </c>
      <c r="B1933" t="s">
        <v>6814</v>
      </c>
      <c r="C1933" t="s">
        <v>6185</v>
      </c>
      <c r="J1933" t="s">
        <v>6815</v>
      </c>
      <c r="K1933" t="s">
        <v>822</v>
      </c>
      <c r="L1933" t="s">
        <v>1233</v>
      </c>
      <c r="M1933">
        <v>1</v>
      </c>
      <c r="P1933" t="s">
        <v>6816</v>
      </c>
      <c r="Q1933" t="s">
        <v>47</v>
      </c>
      <c r="S1933">
        <v>0.45489692687988281</v>
      </c>
      <c r="T1933">
        <v>3.4453496482456103E-5</v>
      </c>
      <c r="U1933">
        <v>1.6851014224812391E-3</v>
      </c>
      <c r="V1933">
        <v>3.4729423932731152E-3</v>
      </c>
      <c r="W1933">
        <v>0.27340954542160029</v>
      </c>
      <c r="X1933">
        <v>1.9352365285158161E-2</v>
      </c>
      <c r="Y1933">
        <v>0</v>
      </c>
      <c r="Z1933">
        <v>0</v>
      </c>
      <c r="AA1933">
        <v>0.437</v>
      </c>
      <c r="AB1933">
        <v>0.56299999999999994</v>
      </c>
      <c r="AC1933">
        <v>-0.73509999999999998</v>
      </c>
      <c r="AD1933" t="s">
        <v>48</v>
      </c>
      <c r="AE1933" t="s">
        <v>48</v>
      </c>
      <c r="AF1933" t="s">
        <v>48</v>
      </c>
    </row>
    <row r="1934" spans="1:40" hidden="1" outlineLevel="1" x14ac:dyDescent="0.2"/>
    <row r="1935" spans="1:40" hidden="1" outlineLevel="1" x14ac:dyDescent="0.2"/>
    <row r="1936" spans="1:40" hidden="1" outlineLevel="1" x14ac:dyDescent="0.2"/>
    <row r="1937" spans="1:40" hidden="1" outlineLevel="1" x14ac:dyDescent="0.2"/>
    <row r="1938" spans="1:40" hidden="1" outlineLevel="1" x14ac:dyDescent="0.2"/>
    <row r="1939" spans="1:40" hidden="1" outlineLevel="1" x14ac:dyDescent="0.2">
      <c r="P1939" s="1"/>
      <c r="Q1939" s="1"/>
    </row>
    <row r="1940" spans="1:40" hidden="1" outlineLevel="1" x14ac:dyDescent="0.2"/>
    <row r="1941" spans="1:40" hidden="1" outlineLevel="1" x14ac:dyDescent="0.2"/>
    <row r="1942" spans="1:40" hidden="1" outlineLevel="1" x14ac:dyDescent="0.2"/>
    <row r="1943" spans="1:40" hidden="1" outlineLevel="1" x14ac:dyDescent="0.2"/>
    <row r="1944" spans="1:40" hidden="1" outlineLevel="1" x14ac:dyDescent="0.2"/>
    <row r="1945" spans="1:40" hidden="1" outlineLevel="1" x14ac:dyDescent="0.2"/>
    <row r="1946" spans="1:40" hidden="1" outlineLevel="1" x14ac:dyDescent="0.2"/>
    <row r="1947" spans="1:40" collapsed="1" x14ac:dyDescent="0.2">
      <c r="A1947" t="s">
        <v>828</v>
      </c>
      <c r="B1947" t="s">
        <v>829</v>
      </c>
      <c r="C1947" t="s">
        <v>830</v>
      </c>
      <c r="D1947" t="s">
        <v>831</v>
      </c>
      <c r="E1947" t="s">
        <v>60</v>
      </c>
      <c r="F1947" t="s">
        <v>43</v>
      </c>
      <c r="G1947">
        <v>22</v>
      </c>
      <c r="H1947" t="s">
        <v>42</v>
      </c>
      <c r="I1947">
        <v>20</v>
      </c>
      <c r="J1947" t="s">
        <v>832</v>
      </c>
      <c r="L1947" t="s">
        <v>45</v>
      </c>
      <c r="M1947">
        <v>2</v>
      </c>
      <c r="N1947">
        <v>1</v>
      </c>
      <c r="O1947" s="1" t="s">
        <v>833</v>
      </c>
      <c r="P1947" s="1" t="s">
        <v>833</v>
      </c>
      <c r="Q1947" t="s">
        <v>47</v>
      </c>
      <c r="R1947" t="s">
        <v>47</v>
      </c>
      <c r="S1947">
        <v>5.7537457905709743E-4</v>
      </c>
      <c r="T1947">
        <v>8.7273401732090861E-6</v>
      </c>
      <c r="U1947">
        <v>3.8489386497531093E-5</v>
      </c>
      <c r="V1947">
        <v>1.2883427552878859E-4</v>
      </c>
      <c r="W1947">
        <v>1.7602212028577921E-4</v>
      </c>
      <c r="X1947">
        <v>6.5166226704604924E-5</v>
      </c>
      <c r="Y1947">
        <v>5.5740964461894679E-2</v>
      </c>
      <c r="Z1947">
        <v>5.8999999999999997E-2</v>
      </c>
      <c r="AA1947">
        <v>4.1000000000000002E-2</v>
      </c>
      <c r="AB1947">
        <v>0.9</v>
      </c>
      <c r="AC1947">
        <v>0.83979999999999999</v>
      </c>
      <c r="AD1947" t="s">
        <v>48</v>
      </c>
      <c r="AE1947" t="s">
        <v>48</v>
      </c>
      <c r="AF1947" t="s">
        <v>48</v>
      </c>
      <c r="AH1947">
        <f t="shared" ref="AH1947" si="167">SUM(AI1947:AJ1947)</f>
        <v>0</v>
      </c>
      <c r="AI1947">
        <f>COUNTIF(L1947:L1961, "Comment")</f>
        <v>0</v>
      </c>
      <c r="AJ1947">
        <f>COUNTIF(L1947:L1961, "Reply")</f>
        <v>0</v>
      </c>
      <c r="AK1947">
        <f>COUNTIF(C1948:C1961, C1947)</f>
        <v>0</v>
      </c>
      <c r="AM1947">
        <f>AVERAGE(S1947:S1961)</f>
        <v>5.7537457905709743E-4</v>
      </c>
      <c r="AN1947">
        <f>AVERAGE(Y1947:Y1961)</f>
        <v>5.5740964461894679E-2</v>
      </c>
    </row>
    <row r="1948" spans="1:40" hidden="1" outlineLevel="1" x14ac:dyDescent="0.2"/>
    <row r="1949" spans="1:40" hidden="1" outlineLevel="1" x14ac:dyDescent="0.2"/>
    <row r="1950" spans="1:40" hidden="1" outlineLevel="1" x14ac:dyDescent="0.2"/>
    <row r="1951" spans="1:40" hidden="1" outlineLevel="1" x14ac:dyDescent="0.2"/>
    <row r="1952" spans="1:40" hidden="1" outlineLevel="1" x14ac:dyDescent="0.2"/>
    <row r="1953" spans="1:40" hidden="1" outlineLevel="1" x14ac:dyDescent="0.2"/>
    <row r="1954" spans="1:40" hidden="1" outlineLevel="1" x14ac:dyDescent="0.2"/>
    <row r="1955" spans="1:40" hidden="1" outlineLevel="1" x14ac:dyDescent="0.2">
      <c r="P1955" s="1"/>
      <c r="Q1955" s="1"/>
    </row>
    <row r="1956" spans="1:40" hidden="1" outlineLevel="1" x14ac:dyDescent="0.2"/>
    <row r="1957" spans="1:40" hidden="1" outlineLevel="1" x14ac:dyDescent="0.2"/>
    <row r="1958" spans="1:40" hidden="1" outlineLevel="1" x14ac:dyDescent="0.2"/>
    <row r="1959" spans="1:40" hidden="1" outlineLevel="1" x14ac:dyDescent="0.2"/>
    <row r="1960" spans="1:40" hidden="1" outlineLevel="1" x14ac:dyDescent="0.2"/>
    <row r="1961" spans="1:40" hidden="1" outlineLevel="1" x14ac:dyDescent="0.2"/>
    <row r="1962" spans="1:40" collapsed="1" x14ac:dyDescent="0.2">
      <c r="A1962" t="s">
        <v>834</v>
      </c>
      <c r="B1962" t="s">
        <v>835</v>
      </c>
      <c r="C1962" t="s">
        <v>836</v>
      </c>
      <c r="D1962" t="s">
        <v>837</v>
      </c>
      <c r="E1962" t="s">
        <v>53</v>
      </c>
      <c r="F1962" t="s">
        <v>43</v>
      </c>
      <c r="G1962">
        <v>26</v>
      </c>
      <c r="H1962" t="s">
        <v>42</v>
      </c>
      <c r="I1962">
        <v>26</v>
      </c>
      <c r="J1962" t="s">
        <v>838</v>
      </c>
      <c r="L1962" t="s">
        <v>45</v>
      </c>
      <c r="M1962">
        <v>0</v>
      </c>
      <c r="N1962">
        <v>0.33</v>
      </c>
      <c r="O1962" s="1" t="s">
        <v>839</v>
      </c>
      <c r="P1962" s="1" t="s">
        <v>839</v>
      </c>
      <c r="Q1962" t="s">
        <v>47</v>
      </c>
      <c r="R1962" t="s">
        <v>47</v>
      </c>
      <c r="S1962">
        <v>1.3857840094715359E-3</v>
      </c>
      <c r="T1962">
        <v>6.5461019403301179E-5</v>
      </c>
      <c r="U1962">
        <v>1.409904652973637E-4</v>
      </c>
      <c r="V1962">
        <v>5.4499681573361158E-4</v>
      </c>
      <c r="W1962">
        <v>4.2887451127171522E-4</v>
      </c>
      <c r="X1962">
        <v>1.7750480037648231E-4</v>
      </c>
      <c r="Y1962">
        <v>0.16574863776356311</v>
      </c>
      <c r="Z1962">
        <v>0.14399999999999999</v>
      </c>
      <c r="AA1962">
        <v>6.7000000000000004E-2</v>
      </c>
      <c r="AB1962">
        <v>0.78900000000000003</v>
      </c>
      <c r="AC1962">
        <v>0.99680000000000002</v>
      </c>
      <c r="AD1962" t="s">
        <v>48</v>
      </c>
      <c r="AE1962" t="s">
        <v>48</v>
      </c>
      <c r="AF1962" t="s">
        <v>48</v>
      </c>
      <c r="AH1962">
        <f t="shared" ref="AH1962" si="168">SUM(AI1962:AJ1962)</f>
        <v>2</v>
      </c>
      <c r="AI1962">
        <f>COUNTIF(L1962:L1976, "Comment")</f>
        <v>1</v>
      </c>
      <c r="AJ1962">
        <f>COUNTIF(L1962:L1976, "Reply")</f>
        <v>1</v>
      </c>
      <c r="AK1962">
        <f>COUNTIF(C1963:C1976, C1962)</f>
        <v>1</v>
      </c>
      <c r="AM1962">
        <f>AVERAGE(S1962:S1976)</f>
        <v>1.7444714127729337E-3</v>
      </c>
      <c r="AN1962">
        <f>AVERAGE(Y1962:Y1976)</f>
        <v>3.9411939083580864E-2</v>
      </c>
    </row>
    <row r="1963" spans="1:40" hidden="1" outlineLevel="1" x14ac:dyDescent="0.2">
      <c r="A1963" t="s">
        <v>6817</v>
      </c>
      <c r="B1963" t="s">
        <v>6818</v>
      </c>
      <c r="C1963" t="s">
        <v>6819</v>
      </c>
      <c r="J1963" t="s">
        <v>6820</v>
      </c>
      <c r="K1963" t="s">
        <v>834</v>
      </c>
      <c r="L1963" t="s">
        <v>1233</v>
      </c>
      <c r="M1963">
        <v>2</v>
      </c>
      <c r="P1963" t="s">
        <v>6821</v>
      </c>
      <c r="Q1963" t="s">
        <v>47</v>
      </c>
      <c r="S1963">
        <v>2.8428449295461182E-3</v>
      </c>
      <c r="T1963">
        <v>1.034945598803461E-4</v>
      </c>
      <c r="U1963">
        <v>2.5418837321922178E-4</v>
      </c>
      <c r="V1963">
        <v>1.522738253697753E-3</v>
      </c>
      <c r="W1963">
        <v>6.8119249772280455E-4</v>
      </c>
      <c r="X1963">
        <v>2.2765400353819129E-4</v>
      </c>
      <c r="Y1963">
        <v>2.948717948717949E-2</v>
      </c>
      <c r="Z1963">
        <v>0.127</v>
      </c>
      <c r="AA1963">
        <v>2.8000000000000001E-2</v>
      </c>
      <c r="AB1963">
        <v>0.84499999999999997</v>
      </c>
      <c r="AC1963">
        <v>0.93279999999999996</v>
      </c>
      <c r="AD1963" t="s">
        <v>48</v>
      </c>
      <c r="AE1963" t="s">
        <v>48</v>
      </c>
      <c r="AF1963" t="s">
        <v>48</v>
      </c>
    </row>
    <row r="1964" spans="1:40" hidden="1" outlineLevel="1" x14ac:dyDescent="0.2">
      <c r="A1964" t="s">
        <v>6822</v>
      </c>
      <c r="B1964" t="s">
        <v>6823</v>
      </c>
      <c r="C1964" t="s">
        <v>836</v>
      </c>
      <c r="J1964" t="s">
        <v>6824</v>
      </c>
      <c r="K1964" t="s">
        <v>6817</v>
      </c>
      <c r="L1964" t="s">
        <v>1263</v>
      </c>
      <c r="M1964">
        <v>1</v>
      </c>
      <c r="P1964" t="s">
        <v>6825</v>
      </c>
      <c r="Q1964" t="s">
        <v>47</v>
      </c>
      <c r="S1964">
        <v>1.004785299301147E-3</v>
      </c>
      <c r="T1964">
        <v>2.2051604901207611E-5</v>
      </c>
      <c r="U1964">
        <v>8.5824838606640697E-5</v>
      </c>
      <c r="V1964">
        <v>3.1626768759451812E-4</v>
      </c>
      <c r="W1964">
        <v>3.1763440347276628E-4</v>
      </c>
      <c r="X1964">
        <v>7.0480542490258813E-5</v>
      </c>
      <c r="Y1964">
        <v>-7.6999999999999999E-2</v>
      </c>
      <c r="Z1964">
        <v>0.13700000000000001</v>
      </c>
      <c r="AA1964">
        <v>0.08</v>
      </c>
      <c r="AB1964">
        <v>0.78300000000000003</v>
      </c>
      <c r="AC1964">
        <v>0.91310000000000002</v>
      </c>
      <c r="AD1964" t="s">
        <v>48</v>
      </c>
      <c r="AE1964" t="s">
        <v>48</v>
      </c>
      <c r="AF1964" t="s">
        <v>48</v>
      </c>
    </row>
    <row r="1965" spans="1:40" hidden="1" outlineLevel="1" x14ac:dyDescent="0.2"/>
    <row r="1966" spans="1:40" hidden="1" outlineLevel="1" x14ac:dyDescent="0.2"/>
    <row r="1967" spans="1:40" hidden="1" outlineLevel="1" x14ac:dyDescent="0.2"/>
    <row r="1968" spans="1:40" hidden="1" outlineLevel="1" x14ac:dyDescent="0.2"/>
    <row r="1969" spans="1:40" hidden="1" outlineLevel="1" x14ac:dyDescent="0.2"/>
    <row r="1970" spans="1:40" hidden="1" outlineLevel="1" x14ac:dyDescent="0.2"/>
    <row r="1971" spans="1:40" hidden="1" outlineLevel="1" x14ac:dyDescent="0.2">
      <c r="P1971" s="1"/>
      <c r="Q1971" s="1"/>
    </row>
    <row r="1972" spans="1:40" hidden="1" outlineLevel="1" x14ac:dyDescent="0.2"/>
    <row r="1973" spans="1:40" hidden="1" outlineLevel="1" x14ac:dyDescent="0.2"/>
    <row r="1974" spans="1:40" hidden="1" outlineLevel="1" x14ac:dyDescent="0.2"/>
    <row r="1975" spans="1:40" hidden="1" outlineLevel="1" x14ac:dyDescent="0.2"/>
    <row r="1976" spans="1:40" hidden="1" outlineLevel="1" x14ac:dyDescent="0.2"/>
    <row r="1977" spans="1:40" collapsed="1" x14ac:dyDescent="0.2">
      <c r="A1977" t="s">
        <v>840</v>
      </c>
      <c r="B1977" t="s">
        <v>841</v>
      </c>
      <c r="C1977" t="s">
        <v>842</v>
      </c>
      <c r="D1977" t="s">
        <v>843</v>
      </c>
      <c r="E1977" t="s">
        <v>67</v>
      </c>
      <c r="F1977" t="s">
        <v>42</v>
      </c>
      <c r="G1977">
        <v>26</v>
      </c>
      <c r="H1977" t="s">
        <v>43</v>
      </c>
      <c r="I1977">
        <v>32</v>
      </c>
      <c r="J1977" t="s">
        <v>844</v>
      </c>
      <c r="L1977" t="s">
        <v>45</v>
      </c>
      <c r="M1977">
        <v>0</v>
      </c>
      <c r="N1977">
        <v>0.38</v>
      </c>
      <c r="O1977" s="1" t="s">
        <v>845</v>
      </c>
      <c r="P1977" s="1" t="s">
        <v>845</v>
      </c>
      <c r="Q1977" t="s">
        <v>47</v>
      </c>
      <c r="R1977" t="s">
        <v>47</v>
      </c>
      <c r="S1977">
        <v>1.15990627091378E-3</v>
      </c>
      <c r="T1977">
        <v>3.9124945033108822E-5</v>
      </c>
      <c r="U1977">
        <v>1.3123950338922441E-4</v>
      </c>
      <c r="V1977">
        <v>2.8526707319542771E-4</v>
      </c>
      <c r="W1977">
        <v>3.416399413254112E-4</v>
      </c>
      <c r="X1977">
        <v>8.6885876953601837E-5</v>
      </c>
      <c r="Y1977">
        <v>0.13371453900709221</v>
      </c>
      <c r="Z1977">
        <v>0.13500000000000001</v>
      </c>
      <c r="AA1977">
        <v>5.2999999999999999E-2</v>
      </c>
      <c r="AB1977">
        <v>0.81100000000000005</v>
      </c>
      <c r="AC1977">
        <v>0.99870000000000003</v>
      </c>
      <c r="AD1977" t="s">
        <v>48</v>
      </c>
      <c r="AE1977" t="s">
        <v>48</v>
      </c>
      <c r="AF1977" t="s">
        <v>48</v>
      </c>
      <c r="AH1977">
        <f t="shared" ref="AH1977" si="169">SUM(AI1977:AJ1977)</f>
        <v>5</v>
      </c>
      <c r="AI1977">
        <f>COUNTIF(L1977:L1991, "Comment")</f>
        <v>5</v>
      </c>
      <c r="AJ1977">
        <f>COUNTIF(L1977:L1991, "Reply")</f>
        <v>0</v>
      </c>
      <c r="AK1977">
        <f>COUNTIF(C1978:C1991, C1977)</f>
        <v>0</v>
      </c>
      <c r="AM1977">
        <f>AVERAGE(S1977:S1991)</f>
        <v>1.3339804660063237E-2</v>
      </c>
      <c r="AN1977">
        <f>AVERAGE(Y1977:Y1991)</f>
        <v>0.14412480672564892</v>
      </c>
    </row>
    <row r="1978" spans="1:40" hidden="1" outlineLevel="1" x14ac:dyDescent="0.2">
      <c r="A1978" t="s">
        <v>6826</v>
      </c>
      <c r="B1978" t="s">
        <v>6827</v>
      </c>
      <c r="C1978" t="s">
        <v>6828</v>
      </c>
      <c r="J1978" t="s">
        <v>6829</v>
      </c>
      <c r="K1978" t="s">
        <v>840</v>
      </c>
      <c r="L1978" t="s">
        <v>1233</v>
      </c>
      <c r="M1978">
        <v>4</v>
      </c>
      <c r="P1978" t="s">
        <v>6830</v>
      </c>
      <c r="Q1978" t="s">
        <v>47</v>
      </c>
      <c r="S1978">
        <v>1.201297855004668E-3</v>
      </c>
      <c r="T1978">
        <v>6.6667678765952587E-5</v>
      </c>
      <c r="U1978">
        <v>1.480308710597456E-4</v>
      </c>
      <c r="V1978">
        <v>3.4527474781498308E-4</v>
      </c>
      <c r="W1978">
        <v>3.8316554855555301E-4</v>
      </c>
      <c r="X1978">
        <v>1.6381108434870839E-4</v>
      </c>
      <c r="Y1978">
        <v>8.4043560606060608E-2</v>
      </c>
      <c r="Z1978">
        <v>7.4999999999999997E-2</v>
      </c>
      <c r="AA1978">
        <v>6.6000000000000003E-2</v>
      </c>
      <c r="AB1978">
        <v>0.85899999999999999</v>
      </c>
      <c r="AC1978">
        <v>0.62919999999999998</v>
      </c>
      <c r="AD1978" t="s">
        <v>48</v>
      </c>
      <c r="AE1978" t="s">
        <v>48</v>
      </c>
      <c r="AF1978" t="s">
        <v>48</v>
      </c>
    </row>
    <row r="1979" spans="1:40" hidden="1" outlineLevel="1" x14ac:dyDescent="0.2">
      <c r="A1979" t="s">
        <v>6831</v>
      </c>
      <c r="B1979" t="s">
        <v>6832</v>
      </c>
      <c r="C1979" t="s">
        <v>4158</v>
      </c>
      <c r="J1979" t="s">
        <v>6833</v>
      </c>
      <c r="K1979" t="s">
        <v>840</v>
      </c>
      <c r="L1979" t="s">
        <v>1233</v>
      </c>
      <c r="M1979">
        <v>3</v>
      </c>
      <c r="P1979" t="s">
        <v>6834</v>
      </c>
      <c r="Q1979" t="s">
        <v>47</v>
      </c>
      <c r="S1979">
        <v>1.9650636240839958E-3</v>
      </c>
      <c r="T1979">
        <v>8.3372888184385374E-6</v>
      </c>
      <c r="U1979">
        <v>1.403838396072388E-4</v>
      </c>
      <c r="V1979">
        <v>1.15671893581748E-4</v>
      </c>
      <c r="W1979">
        <v>5.4897821974009275E-4</v>
      </c>
      <c r="X1979">
        <v>2.27260374231264E-4</v>
      </c>
      <c r="Y1979">
        <v>5.9490740740740733E-2</v>
      </c>
      <c r="Z1979">
        <v>0.13100000000000001</v>
      </c>
      <c r="AA1979">
        <v>7.1999999999999995E-2</v>
      </c>
      <c r="AB1979">
        <v>0.79700000000000004</v>
      </c>
      <c r="AC1979">
        <v>0.87760000000000005</v>
      </c>
      <c r="AD1979" t="s">
        <v>48</v>
      </c>
      <c r="AE1979" t="s">
        <v>48</v>
      </c>
      <c r="AF1979" t="s">
        <v>48</v>
      </c>
    </row>
    <row r="1980" spans="1:40" hidden="1" outlineLevel="1" x14ac:dyDescent="0.2">
      <c r="A1980" t="s">
        <v>6835</v>
      </c>
      <c r="B1980" t="s">
        <v>6836</v>
      </c>
      <c r="C1980" t="s">
        <v>6837</v>
      </c>
      <c r="J1980" t="s">
        <v>6838</v>
      </c>
      <c r="K1980" t="s">
        <v>840</v>
      </c>
      <c r="L1980" t="s">
        <v>1233</v>
      </c>
      <c r="M1980">
        <v>2</v>
      </c>
      <c r="P1980" t="s">
        <v>6839</v>
      </c>
      <c r="Q1980" t="s">
        <v>47</v>
      </c>
      <c r="S1980">
        <v>5.7141506113111973E-3</v>
      </c>
      <c r="T1980">
        <v>3.3449352940806421E-6</v>
      </c>
      <c r="U1980">
        <v>4.8819405492395163E-5</v>
      </c>
      <c r="V1980">
        <v>3.8165706791914999E-4</v>
      </c>
      <c r="W1980">
        <v>2.0476786885410552E-3</v>
      </c>
      <c r="X1980">
        <v>3.1276638037525117E-4</v>
      </c>
      <c r="Y1980">
        <v>0.5</v>
      </c>
      <c r="Z1980">
        <v>0.158</v>
      </c>
      <c r="AA1980">
        <v>0</v>
      </c>
      <c r="AB1980">
        <v>0.84199999999999997</v>
      </c>
      <c r="AC1980">
        <v>0.70030000000000003</v>
      </c>
      <c r="AD1980" t="s">
        <v>48</v>
      </c>
      <c r="AE1980" t="s">
        <v>48</v>
      </c>
      <c r="AF1980" t="s">
        <v>48</v>
      </c>
    </row>
    <row r="1981" spans="1:40" hidden="1" outlineLevel="1" x14ac:dyDescent="0.2">
      <c r="A1981" t="s">
        <v>6840</v>
      </c>
      <c r="B1981" t="s">
        <v>6841</v>
      </c>
      <c r="C1981" t="s">
        <v>5673</v>
      </c>
      <c r="J1981" t="s">
        <v>6842</v>
      </c>
      <c r="K1981" t="s">
        <v>840</v>
      </c>
      <c r="L1981" t="s">
        <v>1233</v>
      </c>
      <c r="M1981">
        <v>2</v>
      </c>
      <c r="P1981" t="s">
        <v>6843</v>
      </c>
      <c r="Q1981" t="s">
        <v>47</v>
      </c>
      <c r="S1981">
        <v>4.771769791841507E-2</v>
      </c>
      <c r="T1981">
        <v>7.0715163019485772E-5</v>
      </c>
      <c r="U1981">
        <v>7.3322508251294494E-4</v>
      </c>
      <c r="V1981">
        <v>5.9356591664254674E-3</v>
      </c>
      <c r="W1981">
        <v>4.5620454475283623E-3</v>
      </c>
      <c r="X1981">
        <v>2.1295889746397729E-3</v>
      </c>
      <c r="Y1981">
        <v>8.7500000000000008E-2</v>
      </c>
      <c r="Z1981">
        <v>9.1999999999999998E-2</v>
      </c>
      <c r="AA1981">
        <v>0</v>
      </c>
      <c r="AB1981">
        <v>0.90800000000000003</v>
      </c>
      <c r="AC1981">
        <v>0.32519999999999999</v>
      </c>
      <c r="AD1981" t="s">
        <v>48</v>
      </c>
      <c r="AE1981" t="s">
        <v>48</v>
      </c>
      <c r="AF1981" t="s">
        <v>48</v>
      </c>
    </row>
    <row r="1982" spans="1:40" hidden="1" outlineLevel="1" x14ac:dyDescent="0.2">
      <c r="A1982" t="s">
        <v>6844</v>
      </c>
      <c r="B1982" t="s">
        <v>6845</v>
      </c>
      <c r="C1982" t="s">
        <v>5762</v>
      </c>
      <c r="J1982" t="s">
        <v>6846</v>
      </c>
      <c r="K1982" t="s">
        <v>840</v>
      </c>
      <c r="L1982" t="s">
        <v>1233</v>
      </c>
      <c r="M1982">
        <v>1</v>
      </c>
      <c r="P1982" t="s">
        <v>6847</v>
      </c>
      <c r="Q1982" t="s">
        <v>47</v>
      </c>
      <c r="S1982">
        <v>2.2280711680650711E-2</v>
      </c>
      <c r="T1982">
        <v>4.5311589929042384E-6</v>
      </c>
      <c r="U1982">
        <v>1.3244146248325711E-4</v>
      </c>
      <c r="V1982">
        <v>4.4360224273987109E-4</v>
      </c>
      <c r="W1982">
        <v>1.2059135362505909E-2</v>
      </c>
      <c r="X1982">
        <v>1.141560729593039E-3</v>
      </c>
      <c r="Y1982">
        <v>0</v>
      </c>
      <c r="Z1982">
        <v>0.17299999999999999</v>
      </c>
      <c r="AA1982">
        <v>0</v>
      </c>
      <c r="AB1982">
        <v>0.82699999999999996</v>
      </c>
      <c r="AC1982">
        <v>0.2235</v>
      </c>
      <c r="AD1982" t="s">
        <v>48</v>
      </c>
      <c r="AE1982" t="s">
        <v>48</v>
      </c>
      <c r="AF1982" t="s">
        <v>48</v>
      </c>
    </row>
    <row r="1983" spans="1:40" hidden="1" outlineLevel="1" x14ac:dyDescent="0.2"/>
    <row r="1984" spans="1:40" hidden="1" outlineLevel="1" x14ac:dyDescent="0.2"/>
    <row r="1985" spans="1:40" hidden="1" outlineLevel="1" x14ac:dyDescent="0.2"/>
    <row r="1986" spans="1:40" hidden="1" outlineLevel="1" x14ac:dyDescent="0.2"/>
    <row r="1987" spans="1:40" hidden="1" outlineLevel="1" x14ac:dyDescent="0.2"/>
    <row r="1988" spans="1:40" hidden="1" outlineLevel="1" x14ac:dyDescent="0.2"/>
    <row r="1989" spans="1:40" hidden="1" outlineLevel="1" x14ac:dyDescent="0.2"/>
    <row r="1990" spans="1:40" hidden="1" outlineLevel="1" x14ac:dyDescent="0.2"/>
    <row r="1991" spans="1:40" hidden="1" outlineLevel="1" x14ac:dyDescent="0.2"/>
    <row r="1992" spans="1:40" collapsed="1" x14ac:dyDescent="0.2">
      <c r="A1992" t="s">
        <v>846</v>
      </c>
      <c r="B1992" t="s">
        <v>847</v>
      </c>
      <c r="C1992" t="s">
        <v>848</v>
      </c>
      <c r="D1992" t="s">
        <v>849</v>
      </c>
      <c r="E1992" t="s">
        <v>53</v>
      </c>
      <c r="F1992" t="s">
        <v>42</v>
      </c>
      <c r="G1992">
        <v>23</v>
      </c>
      <c r="H1992" t="s">
        <v>42</v>
      </c>
      <c r="I1992">
        <v>23</v>
      </c>
      <c r="J1992" t="s">
        <v>850</v>
      </c>
      <c r="L1992" t="s">
        <v>45</v>
      </c>
      <c r="M1992">
        <v>0</v>
      </c>
      <c r="N1992">
        <v>0.5</v>
      </c>
      <c r="O1992" s="1" t="s">
        <v>851</v>
      </c>
      <c r="P1992" s="1" t="s">
        <v>851</v>
      </c>
      <c r="Q1992" t="s">
        <v>47</v>
      </c>
      <c r="R1992" t="s">
        <v>47</v>
      </c>
      <c r="S1992">
        <v>3.679568180814385E-3</v>
      </c>
      <c r="T1992">
        <v>5.3340500016929582E-5</v>
      </c>
      <c r="U1992">
        <v>3.5667468910105532E-4</v>
      </c>
      <c r="V1992">
        <v>1.3160241360310471E-4</v>
      </c>
      <c r="W1992">
        <v>6.8241439294070005E-4</v>
      </c>
      <c r="X1992">
        <v>1.6525582759641111E-4</v>
      </c>
      <c r="Y1992">
        <v>0.14311417748917751</v>
      </c>
      <c r="Z1992">
        <v>0.154</v>
      </c>
      <c r="AA1992">
        <v>7.0999999999999994E-2</v>
      </c>
      <c r="AB1992">
        <v>0.77500000000000002</v>
      </c>
      <c r="AC1992">
        <v>0.99709999999999999</v>
      </c>
      <c r="AD1992" t="s">
        <v>48</v>
      </c>
      <c r="AE1992" t="s">
        <v>48</v>
      </c>
      <c r="AF1992" t="s">
        <v>48</v>
      </c>
      <c r="AH1992">
        <f t="shared" ref="AH1992" si="170">SUM(AI1992:AJ1992)</f>
        <v>1</v>
      </c>
      <c r="AI1992">
        <f>COUNTIF(L1992:L2006, "Comment")</f>
        <v>1</v>
      </c>
      <c r="AJ1992">
        <f>COUNTIF(L1992:L2006, "Reply")</f>
        <v>0</v>
      </c>
      <c r="AK1992">
        <f>COUNTIF(C1993:C2006, C1992)</f>
        <v>0</v>
      </c>
      <c r="AM1992">
        <f>AVERAGE(S1992:S2006)</f>
        <v>0.27517488331068307</v>
      </c>
      <c r="AN1992">
        <f>AVERAGE(Y1992:Y2006)</f>
        <v>8.1973755411255428E-2</v>
      </c>
    </row>
    <row r="1993" spans="1:40" hidden="1" outlineLevel="1" x14ac:dyDescent="0.2">
      <c r="A1993" t="s">
        <v>6848</v>
      </c>
      <c r="B1993" t="s">
        <v>6849</v>
      </c>
      <c r="C1993" t="s">
        <v>6850</v>
      </c>
      <c r="J1993" t="s">
        <v>6851</v>
      </c>
      <c r="K1993" t="s">
        <v>846</v>
      </c>
      <c r="L1993" t="s">
        <v>1233</v>
      </c>
      <c r="M1993">
        <v>1</v>
      </c>
      <c r="P1993" s="1" t="s">
        <v>6852</v>
      </c>
      <c r="Q1993" s="1" t="s">
        <v>47</v>
      </c>
      <c r="S1993">
        <v>0.54667019844055176</v>
      </c>
      <c r="T1993">
        <v>1.3407182996161279E-4</v>
      </c>
      <c r="U1993">
        <v>2.631025854498148E-3</v>
      </c>
      <c r="V1993">
        <v>2.4396541994065051E-3</v>
      </c>
      <c r="W1993">
        <v>1.017129421234131E-2</v>
      </c>
      <c r="X1993">
        <v>4.7054034657776356E-3</v>
      </c>
      <c r="Y1993">
        <v>2.0833333333333329E-2</v>
      </c>
      <c r="Z1993">
        <v>0.10199999999999999</v>
      </c>
      <c r="AA1993">
        <v>0.20599999999999999</v>
      </c>
      <c r="AB1993">
        <v>0.69199999999999995</v>
      </c>
      <c r="AC1993">
        <v>-0.81850000000000001</v>
      </c>
      <c r="AD1993" t="s">
        <v>48</v>
      </c>
      <c r="AE1993" t="s">
        <v>48</v>
      </c>
      <c r="AF1993" t="s">
        <v>48</v>
      </c>
    </row>
    <row r="1994" spans="1:40" hidden="1" outlineLevel="1" x14ac:dyDescent="0.2"/>
    <row r="1995" spans="1:40" hidden="1" outlineLevel="1" x14ac:dyDescent="0.2"/>
    <row r="1996" spans="1:40" hidden="1" outlineLevel="1" x14ac:dyDescent="0.2"/>
    <row r="1997" spans="1:40" hidden="1" outlineLevel="1" x14ac:dyDescent="0.2"/>
    <row r="1998" spans="1:40" hidden="1" outlineLevel="1" x14ac:dyDescent="0.2"/>
    <row r="1999" spans="1:40" hidden="1" outlineLevel="1" x14ac:dyDescent="0.2"/>
    <row r="2000" spans="1:40" hidden="1" outlineLevel="1" x14ac:dyDescent="0.2"/>
    <row r="2001" spans="1:40" hidden="1" outlineLevel="1" x14ac:dyDescent="0.2"/>
    <row r="2002" spans="1:40" hidden="1" outlineLevel="1" x14ac:dyDescent="0.2"/>
    <row r="2003" spans="1:40" hidden="1" outlineLevel="1" x14ac:dyDescent="0.2"/>
    <row r="2004" spans="1:40" hidden="1" outlineLevel="1" x14ac:dyDescent="0.2"/>
    <row r="2005" spans="1:40" hidden="1" outlineLevel="1" x14ac:dyDescent="0.2"/>
    <row r="2006" spans="1:40" hidden="1" outlineLevel="1" x14ac:dyDescent="0.2"/>
    <row r="2007" spans="1:40" collapsed="1" x14ac:dyDescent="0.2">
      <c r="A2007" t="s">
        <v>852</v>
      </c>
      <c r="B2007" t="s">
        <v>853</v>
      </c>
      <c r="C2007" t="s">
        <v>854</v>
      </c>
      <c r="D2007" t="s">
        <v>855</v>
      </c>
      <c r="E2007" t="s">
        <v>130</v>
      </c>
      <c r="F2007" t="s">
        <v>42</v>
      </c>
      <c r="G2007">
        <v>31</v>
      </c>
      <c r="H2007" t="s">
        <v>43</v>
      </c>
      <c r="I2007">
        <v>32</v>
      </c>
      <c r="J2007" t="s">
        <v>856</v>
      </c>
      <c r="L2007" t="s">
        <v>45</v>
      </c>
      <c r="M2007">
        <v>2</v>
      </c>
      <c r="N2007">
        <v>1</v>
      </c>
      <c r="O2007" s="1" t="s">
        <v>857</v>
      </c>
      <c r="P2007" s="1" t="s">
        <v>857</v>
      </c>
      <c r="Q2007" t="s">
        <v>47</v>
      </c>
      <c r="R2007" t="s">
        <v>47</v>
      </c>
      <c r="S2007">
        <v>0.50479316711425781</v>
      </c>
      <c r="T2007">
        <v>5.997663720336277E-6</v>
      </c>
      <c r="U2007">
        <v>4.2328835115768021E-4</v>
      </c>
      <c r="V2007">
        <v>4.2174168629571801E-4</v>
      </c>
      <c r="W2007">
        <v>0.45926868915557861</v>
      </c>
      <c r="X2007">
        <v>1.2745267304126171E-4</v>
      </c>
      <c r="Y2007">
        <v>6.5511998289776066E-2</v>
      </c>
      <c r="Z2007">
        <v>0.11899999999999999</v>
      </c>
      <c r="AA2007">
        <v>9.7000000000000003E-2</v>
      </c>
      <c r="AB2007">
        <v>0.78300000000000003</v>
      </c>
      <c r="AC2007">
        <v>0.96260000000000001</v>
      </c>
      <c r="AD2007" t="s">
        <v>48</v>
      </c>
      <c r="AE2007" t="s">
        <v>48</v>
      </c>
      <c r="AF2007" t="s">
        <v>48</v>
      </c>
      <c r="AH2007">
        <f t="shared" ref="AH2007" si="171">SUM(AI2007:AJ2007)</f>
        <v>1</v>
      </c>
      <c r="AI2007">
        <f>COUNTIF(L2007:L2021, "Comment")</f>
        <v>1</v>
      </c>
      <c r="AJ2007">
        <f>COUNTIF(L2007:L2021, "Reply")</f>
        <v>0</v>
      </c>
      <c r="AK2007">
        <f>COUNTIF(C2008:C2021, C2007)</f>
        <v>0</v>
      </c>
      <c r="AM2007">
        <f>AVERAGE(S2007:S2021)</f>
        <v>0.25582526880316436</v>
      </c>
      <c r="AN2007">
        <f>AVERAGE(Y2007:Y2021)</f>
        <v>9.5255999144888026E-2</v>
      </c>
    </row>
    <row r="2008" spans="1:40" hidden="1" outlineLevel="1" x14ac:dyDescent="0.2">
      <c r="A2008" t="s">
        <v>6853</v>
      </c>
      <c r="B2008" t="s">
        <v>6854</v>
      </c>
      <c r="C2008" t="s">
        <v>6855</v>
      </c>
      <c r="J2008" t="s">
        <v>6856</v>
      </c>
      <c r="K2008" t="s">
        <v>852</v>
      </c>
      <c r="L2008" t="s">
        <v>1233</v>
      </c>
      <c r="M2008">
        <v>1</v>
      </c>
      <c r="P2008" t="s">
        <v>6857</v>
      </c>
      <c r="Q2008" t="s">
        <v>47</v>
      </c>
      <c r="S2008">
        <v>6.8573704920709133E-3</v>
      </c>
      <c r="T2008">
        <v>4.4411804083210882E-6</v>
      </c>
      <c r="U2008">
        <v>1.448685943614691E-4</v>
      </c>
      <c r="V2008">
        <v>8.6982538050506264E-5</v>
      </c>
      <c r="W2008">
        <v>3.3780294470489029E-3</v>
      </c>
      <c r="X2008">
        <v>1.4952683704905209E-4</v>
      </c>
      <c r="Y2008">
        <v>0.125</v>
      </c>
      <c r="Z2008">
        <v>8.1000000000000003E-2</v>
      </c>
      <c r="AA2008">
        <v>5.1999999999999998E-2</v>
      </c>
      <c r="AB2008">
        <v>0.86799999999999999</v>
      </c>
      <c r="AC2008">
        <v>0.2263</v>
      </c>
      <c r="AD2008" t="s">
        <v>48</v>
      </c>
      <c r="AE2008" t="s">
        <v>48</v>
      </c>
      <c r="AF2008" t="s">
        <v>48</v>
      </c>
    </row>
    <row r="2009" spans="1:40" hidden="1" outlineLevel="1" x14ac:dyDescent="0.2">
      <c r="P2009" s="1"/>
      <c r="Q2009" s="1"/>
    </row>
    <row r="2010" spans="1:40" hidden="1" outlineLevel="1" x14ac:dyDescent="0.2"/>
    <row r="2011" spans="1:40" hidden="1" outlineLevel="1" x14ac:dyDescent="0.2"/>
    <row r="2012" spans="1:40" hidden="1" outlineLevel="1" x14ac:dyDescent="0.2"/>
    <row r="2013" spans="1:40" hidden="1" outlineLevel="1" x14ac:dyDescent="0.2"/>
    <row r="2014" spans="1:40" hidden="1" outlineLevel="1" x14ac:dyDescent="0.2"/>
    <row r="2015" spans="1:40" hidden="1" outlineLevel="1" x14ac:dyDescent="0.2"/>
    <row r="2016" spans="1:40" hidden="1" outlineLevel="1" x14ac:dyDescent="0.2"/>
    <row r="2017" spans="1:40" hidden="1" outlineLevel="1" x14ac:dyDescent="0.2"/>
    <row r="2018" spans="1:40" hidden="1" outlineLevel="1" x14ac:dyDescent="0.2"/>
    <row r="2019" spans="1:40" hidden="1" outlineLevel="1" x14ac:dyDescent="0.2"/>
    <row r="2020" spans="1:40" hidden="1" outlineLevel="1" x14ac:dyDescent="0.2"/>
    <row r="2021" spans="1:40" hidden="1" outlineLevel="1" x14ac:dyDescent="0.2"/>
    <row r="2022" spans="1:40" collapsed="1" x14ac:dyDescent="0.2">
      <c r="A2022" t="s">
        <v>858</v>
      </c>
      <c r="B2022" t="s">
        <v>859</v>
      </c>
      <c r="C2022" t="s">
        <v>860</v>
      </c>
      <c r="D2022" t="s">
        <v>861</v>
      </c>
      <c r="E2022" t="s">
        <v>130</v>
      </c>
      <c r="F2022" t="s">
        <v>42</v>
      </c>
      <c r="G2022">
        <v>18</v>
      </c>
      <c r="H2022" t="s">
        <v>43</v>
      </c>
      <c r="I2022">
        <v>19</v>
      </c>
      <c r="J2022" t="s">
        <v>862</v>
      </c>
      <c r="L2022" t="s">
        <v>45</v>
      </c>
      <c r="M2022">
        <v>2</v>
      </c>
      <c r="N2022">
        <v>0.75</v>
      </c>
      <c r="O2022" s="1" t="s">
        <v>863</v>
      </c>
      <c r="P2022" s="1" t="s">
        <v>863</v>
      </c>
      <c r="Q2022" t="s">
        <v>47</v>
      </c>
      <c r="R2022" t="s">
        <v>47</v>
      </c>
      <c r="S2022">
        <v>5.6318502174690366E-4</v>
      </c>
      <c r="T2022">
        <v>7.2160046329372562E-6</v>
      </c>
      <c r="U2022">
        <v>4.9520633183419698E-5</v>
      </c>
      <c r="V2022">
        <v>3.1260497053153813E-5</v>
      </c>
      <c r="W2022">
        <v>1.585034478921443E-4</v>
      </c>
      <c r="X2022">
        <v>9.5959650934673846E-5</v>
      </c>
      <c r="Y2022">
        <v>0.28966942148760327</v>
      </c>
      <c r="Z2022">
        <v>0.151</v>
      </c>
      <c r="AA2022">
        <v>0.14899999999999999</v>
      </c>
      <c r="AB2022">
        <v>0.7</v>
      </c>
      <c r="AC2022">
        <v>-0.32040000000000002</v>
      </c>
      <c r="AD2022" t="s">
        <v>48</v>
      </c>
      <c r="AE2022" t="s">
        <v>48</v>
      </c>
      <c r="AF2022" t="s">
        <v>48</v>
      </c>
      <c r="AH2022">
        <f t="shared" ref="AH2022" si="172">SUM(AI2022:AJ2022)</f>
        <v>14</v>
      </c>
      <c r="AI2022">
        <f>COUNTIF(L2022:L2036, "Comment")</f>
        <v>6</v>
      </c>
      <c r="AJ2022">
        <f>COUNTIF(L2022:L2036, "Reply")</f>
        <v>8</v>
      </c>
      <c r="AK2022">
        <f>COUNTIF(C2023:C2036, C2022)</f>
        <v>1</v>
      </c>
      <c r="AM2022">
        <f>AVERAGE(S2022:S2036)</f>
        <v>0.21619494249850202</v>
      </c>
      <c r="AN2022">
        <f>AVERAGE(Y2022:Y2036)</f>
        <v>-6.1294014276968831E-2</v>
      </c>
    </row>
    <row r="2023" spans="1:40" hidden="1" outlineLevel="1" x14ac:dyDescent="0.2">
      <c r="A2023" t="s">
        <v>6858</v>
      </c>
      <c r="B2023" t="s">
        <v>6859</v>
      </c>
      <c r="C2023" t="s">
        <v>6860</v>
      </c>
      <c r="J2023" t="s">
        <v>6861</v>
      </c>
      <c r="K2023" t="s">
        <v>858</v>
      </c>
      <c r="L2023" t="s">
        <v>1233</v>
      </c>
      <c r="M2023">
        <v>5</v>
      </c>
      <c r="P2023" t="s">
        <v>6862</v>
      </c>
      <c r="Q2023" t="s">
        <v>2831</v>
      </c>
      <c r="S2023">
        <v>3.2897418714128429E-4</v>
      </c>
      <c r="T2023">
        <v>2.3599468477186751E-6</v>
      </c>
      <c r="U2023">
        <v>1.9596791389631111E-5</v>
      </c>
      <c r="V2023">
        <v>4.6961926273070283E-5</v>
      </c>
      <c r="W2023">
        <v>1.45464509841986E-4</v>
      </c>
      <c r="X2023">
        <v>3.4012653486570343E-5</v>
      </c>
      <c r="Y2023">
        <v>0.375</v>
      </c>
      <c r="Z2023">
        <v>0.126</v>
      </c>
      <c r="AA2023">
        <v>4.7E-2</v>
      </c>
      <c r="AB2023">
        <v>0.82699999999999996</v>
      </c>
      <c r="AC2023">
        <v>0.45879999999999999</v>
      </c>
      <c r="AD2023" t="s">
        <v>48</v>
      </c>
      <c r="AE2023" t="s">
        <v>48</v>
      </c>
      <c r="AF2023" t="s">
        <v>48</v>
      </c>
    </row>
    <row r="2024" spans="1:40" hidden="1" outlineLevel="1" x14ac:dyDescent="0.2">
      <c r="A2024" t="s">
        <v>6863</v>
      </c>
      <c r="B2024" t="s">
        <v>6864</v>
      </c>
      <c r="C2024" t="s">
        <v>2688</v>
      </c>
      <c r="J2024" t="s">
        <v>6865</v>
      </c>
      <c r="K2024" t="s">
        <v>858</v>
      </c>
      <c r="L2024" t="s">
        <v>1233</v>
      </c>
      <c r="M2024">
        <v>3</v>
      </c>
      <c r="P2024" t="s">
        <v>6866</v>
      </c>
      <c r="Q2024" t="s">
        <v>47</v>
      </c>
      <c r="S2024">
        <v>4.5322123914957047E-3</v>
      </c>
      <c r="T2024">
        <v>4.9463578761788094E-6</v>
      </c>
      <c r="U2024">
        <v>9.028848580783233E-5</v>
      </c>
      <c r="V2024">
        <v>1.754952245391905E-4</v>
      </c>
      <c r="W2024">
        <v>1.3931248104199769E-3</v>
      </c>
      <c r="X2024">
        <v>2.9821821954101319E-4</v>
      </c>
      <c r="Y2024">
        <v>0.3214285714285714</v>
      </c>
      <c r="Z2024">
        <v>0.183</v>
      </c>
      <c r="AA2024">
        <v>8.6999999999999994E-2</v>
      </c>
      <c r="AB2024">
        <v>0.73</v>
      </c>
      <c r="AC2024">
        <v>0.44929999999999998</v>
      </c>
      <c r="AD2024" t="s">
        <v>48</v>
      </c>
      <c r="AE2024" t="s">
        <v>48</v>
      </c>
      <c r="AF2024" t="s">
        <v>48</v>
      </c>
    </row>
    <row r="2025" spans="1:40" hidden="1" outlineLevel="1" x14ac:dyDescent="0.2">
      <c r="A2025" t="s">
        <v>6867</v>
      </c>
      <c r="B2025" t="s">
        <v>6868</v>
      </c>
      <c r="C2025" t="s">
        <v>6869</v>
      </c>
      <c r="J2025" t="s">
        <v>6870</v>
      </c>
      <c r="K2025" t="s">
        <v>858</v>
      </c>
      <c r="L2025" t="s">
        <v>1233</v>
      </c>
      <c r="M2025">
        <v>-2</v>
      </c>
      <c r="P2025" s="1" t="s">
        <v>6871</v>
      </c>
      <c r="Q2025" s="1" t="s">
        <v>47</v>
      </c>
      <c r="S2025">
        <v>4.1006514802575111E-3</v>
      </c>
      <c r="T2025">
        <v>2.142815064871684E-4</v>
      </c>
      <c r="U2025">
        <v>2.7633199351839721E-4</v>
      </c>
      <c r="V2025">
        <v>3.7636060733348131E-4</v>
      </c>
      <c r="W2025">
        <v>2.3885031696408991E-3</v>
      </c>
      <c r="X2025">
        <v>2.034232893493026E-4</v>
      </c>
      <c r="Y2025">
        <v>0.14600694444444451</v>
      </c>
      <c r="Z2025">
        <v>0.17299999999999999</v>
      </c>
      <c r="AA2025">
        <v>5.8000000000000003E-2</v>
      </c>
      <c r="AB2025">
        <v>0.76900000000000002</v>
      </c>
      <c r="AC2025">
        <v>0.98860000000000003</v>
      </c>
      <c r="AD2025" t="s">
        <v>48</v>
      </c>
      <c r="AE2025" t="s">
        <v>48</v>
      </c>
      <c r="AF2025" t="s">
        <v>48</v>
      </c>
    </row>
    <row r="2026" spans="1:40" hidden="1" outlineLevel="1" x14ac:dyDescent="0.2">
      <c r="A2026" t="s">
        <v>6872</v>
      </c>
      <c r="B2026" t="s">
        <v>6873</v>
      </c>
      <c r="C2026" t="s">
        <v>6855</v>
      </c>
      <c r="J2026" t="s">
        <v>6874</v>
      </c>
      <c r="K2026" t="s">
        <v>858</v>
      </c>
      <c r="L2026" t="s">
        <v>1233</v>
      </c>
      <c r="M2026">
        <v>1</v>
      </c>
      <c r="P2026" t="s">
        <v>6875</v>
      </c>
      <c r="Q2026" t="s">
        <v>47</v>
      </c>
      <c r="S2026">
        <v>1.9045807421207431E-2</v>
      </c>
      <c r="T2026">
        <v>2.8177176136523491E-4</v>
      </c>
      <c r="U2026">
        <v>4.0433192043565208E-4</v>
      </c>
      <c r="V2026">
        <v>8.6165196262300014E-4</v>
      </c>
      <c r="W2026">
        <v>8.1876693293452263E-3</v>
      </c>
      <c r="X2026">
        <v>6.021888111717999E-4</v>
      </c>
      <c r="Y2026">
        <v>-0.18333333333333329</v>
      </c>
      <c r="Z2026">
        <v>0</v>
      </c>
      <c r="AA2026">
        <v>0.22700000000000001</v>
      </c>
      <c r="AB2026">
        <v>0.77300000000000002</v>
      </c>
      <c r="AC2026">
        <v>-0.89839999999999998</v>
      </c>
      <c r="AD2026" t="s">
        <v>48</v>
      </c>
      <c r="AE2026" t="s">
        <v>48</v>
      </c>
      <c r="AF2026" t="s">
        <v>48</v>
      </c>
    </row>
    <row r="2027" spans="1:40" hidden="1" outlineLevel="1" x14ac:dyDescent="0.2">
      <c r="A2027" t="s">
        <v>6876</v>
      </c>
      <c r="B2027" t="s">
        <v>6877</v>
      </c>
      <c r="C2027" t="s">
        <v>6878</v>
      </c>
      <c r="J2027" t="s">
        <v>6879</v>
      </c>
      <c r="K2027" t="s">
        <v>858</v>
      </c>
      <c r="L2027" t="s">
        <v>1233</v>
      </c>
      <c r="M2027">
        <v>1</v>
      </c>
      <c r="P2027" t="s">
        <v>6880</v>
      </c>
      <c r="Q2027" t="s">
        <v>47</v>
      </c>
      <c r="S2027">
        <v>5.2302228286862373E-3</v>
      </c>
      <c r="T2027">
        <v>1.9877901650033891E-4</v>
      </c>
      <c r="U2027">
        <v>3.1903473427519202E-4</v>
      </c>
      <c r="V2027">
        <v>4.0909062954597181E-4</v>
      </c>
      <c r="W2027">
        <v>1.682877657003701E-3</v>
      </c>
      <c r="X2027">
        <v>3.5488451248966157E-4</v>
      </c>
      <c r="Y2027">
        <v>0.1818181818181818</v>
      </c>
      <c r="Z2027">
        <v>0.123</v>
      </c>
      <c r="AA2027">
        <v>6.3E-2</v>
      </c>
      <c r="AB2027">
        <v>0.81299999999999994</v>
      </c>
      <c r="AC2027">
        <v>0.65180000000000005</v>
      </c>
      <c r="AD2027" t="s">
        <v>48</v>
      </c>
      <c r="AE2027" t="s">
        <v>48</v>
      </c>
      <c r="AF2027" t="s">
        <v>48</v>
      </c>
    </row>
    <row r="2028" spans="1:40" hidden="1" outlineLevel="1" x14ac:dyDescent="0.2">
      <c r="A2028" t="s">
        <v>6881</v>
      </c>
      <c r="B2028" t="s">
        <v>6882</v>
      </c>
      <c r="C2028" t="s">
        <v>6883</v>
      </c>
      <c r="J2028" t="s">
        <v>6884</v>
      </c>
      <c r="K2028" t="s">
        <v>858</v>
      </c>
      <c r="L2028" t="s">
        <v>1233</v>
      </c>
      <c r="M2028">
        <v>1</v>
      </c>
      <c r="P2028" t="s">
        <v>6885</v>
      </c>
      <c r="Q2028" t="s">
        <v>47</v>
      </c>
      <c r="S2028">
        <v>0.90857023000717163</v>
      </c>
      <c r="T2028">
        <v>1.5267514390870931E-3</v>
      </c>
      <c r="U2028">
        <v>4.1985241696238518E-3</v>
      </c>
      <c r="V2028">
        <v>1.097193267196417E-2</v>
      </c>
      <c r="W2028">
        <v>1.8032616004347801E-2</v>
      </c>
      <c r="X2028">
        <v>0.92373842000961304</v>
      </c>
      <c r="Y2028">
        <v>0</v>
      </c>
      <c r="Z2028">
        <v>0.219</v>
      </c>
      <c r="AA2028">
        <v>0</v>
      </c>
      <c r="AB2028">
        <v>0.78100000000000003</v>
      </c>
      <c r="AC2028">
        <v>0.63690000000000002</v>
      </c>
      <c r="AD2028" t="s">
        <v>48</v>
      </c>
      <c r="AE2028" t="s">
        <v>48</v>
      </c>
      <c r="AF2028" t="s">
        <v>48</v>
      </c>
    </row>
    <row r="2029" spans="1:40" hidden="1" outlineLevel="1" x14ac:dyDescent="0.2">
      <c r="A2029" t="s">
        <v>6886</v>
      </c>
      <c r="B2029" t="s">
        <v>6887</v>
      </c>
      <c r="C2029" t="s">
        <v>860</v>
      </c>
      <c r="J2029" t="s">
        <v>6888</v>
      </c>
      <c r="K2029" t="s">
        <v>6867</v>
      </c>
      <c r="L2029" t="s">
        <v>1263</v>
      </c>
      <c r="M2029">
        <v>6</v>
      </c>
      <c r="P2029" t="s">
        <v>6889</v>
      </c>
      <c r="Q2029" t="s">
        <v>47</v>
      </c>
      <c r="S2029">
        <v>9.0284794569015503E-3</v>
      </c>
      <c r="T2029">
        <v>2.9343953428906389E-5</v>
      </c>
      <c r="U2029">
        <v>2.9556543449871242E-4</v>
      </c>
      <c r="V2029">
        <v>1.1401273077353839E-3</v>
      </c>
      <c r="W2029">
        <v>2.2444403730332851E-3</v>
      </c>
      <c r="X2029">
        <v>2.1219812333583829E-4</v>
      </c>
      <c r="Y2029">
        <v>0</v>
      </c>
      <c r="Z2029">
        <v>5.6000000000000001E-2</v>
      </c>
      <c r="AA2029">
        <v>0.16200000000000001</v>
      </c>
      <c r="AB2029">
        <v>0.78200000000000003</v>
      </c>
      <c r="AC2029">
        <v>-0.58589999999999998</v>
      </c>
      <c r="AD2029" t="s">
        <v>48</v>
      </c>
      <c r="AE2029" t="s">
        <v>48</v>
      </c>
      <c r="AF2029" t="s">
        <v>48</v>
      </c>
    </row>
    <row r="2030" spans="1:40" hidden="1" outlineLevel="1" x14ac:dyDescent="0.2">
      <c r="A2030" t="s">
        <v>6890</v>
      </c>
      <c r="B2030" t="s">
        <v>6891</v>
      </c>
      <c r="C2030" t="s">
        <v>6860</v>
      </c>
      <c r="J2030" t="s">
        <v>6892</v>
      </c>
      <c r="K2030" t="s">
        <v>6867</v>
      </c>
      <c r="L2030" t="s">
        <v>1263</v>
      </c>
      <c r="M2030">
        <v>5</v>
      </c>
      <c r="P2030" t="s">
        <v>6893</v>
      </c>
      <c r="Q2030" t="s">
        <v>2831</v>
      </c>
      <c r="S2030">
        <v>0.2825712263584137</v>
      </c>
      <c r="T2030">
        <v>4.2803620453923941E-4</v>
      </c>
      <c r="U2030">
        <v>1.1146191973239179E-3</v>
      </c>
      <c r="V2030">
        <v>5.0713103264570236E-3</v>
      </c>
      <c r="W2030">
        <v>0.21491311490535739</v>
      </c>
      <c r="X2030">
        <v>1.2386681046336889E-3</v>
      </c>
      <c r="Y2030">
        <v>-0.55000000000000004</v>
      </c>
      <c r="Z2030">
        <v>0</v>
      </c>
      <c r="AA2030">
        <v>0.223</v>
      </c>
      <c r="AB2030">
        <v>0.77700000000000002</v>
      </c>
      <c r="AC2030">
        <v>-0.88049999999999995</v>
      </c>
      <c r="AD2030" t="s">
        <v>48</v>
      </c>
      <c r="AE2030" t="s">
        <v>48</v>
      </c>
      <c r="AF2030" t="s">
        <v>48</v>
      </c>
    </row>
    <row r="2031" spans="1:40" hidden="1" outlineLevel="1" x14ac:dyDescent="0.2">
      <c r="A2031" t="s">
        <v>6894</v>
      </c>
      <c r="B2031" t="s">
        <v>6895</v>
      </c>
      <c r="C2031" t="s">
        <v>6878</v>
      </c>
      <c r="J2031" t="s">
        <v>6896</v>
      </c>
      <c r="K2031" t="s">
        <v>6867</v>
      </c>
      <c r="L2031" t="s">
        <v>1263</v>
      </c>
      <c r="M2031">
        <v>1</v>
      </c>
      <c r="P2031" t="s">
        <v>6897</v>
      </c>
      <c r="Q2031" t="s">
        <v>47</v>
      </c>
      <c r="S2031">
        <v>1.009159022942185E-3</v>
      </c>
      <c r="T2031">
        <v>1.5411892491101751E-6</v>
      </c>
      <c r="U2031">
        <v>2.1387537344708111E-5</v>
      </c>
      <c r="V2031">
        <v>5.5855565733509138E-5</v>
      </c>
      <c r="W2031">
        <v>5.7696056319400668E-4</v>
      </c>
      <c r="X2031">
        <v>2.0911758838337849E-5</v>
      </c>
      <c r="Y2031">
        <v>0.2</v>
      </c>
      <c r="Z2031">
        <v>0.159</v>
      </c>
      <c r="AA2031">
        <v>0</v>
      </c>
      <c r="AB2031">
        <v>0.84099999999999997</v>
      </c>
      <c r="AC2031">
        <v>0.22550000000000001</v>
      </c>
      <c r="AD2031" t="s">
        <v>48</v>
      </c>
      <c r="AE2031" t="s">
        <v>48</v>
      </c>
      <c r="AF2031" t="s">
        <v>48</v>
      </c>
    </row>
    <row r="2032" spans="1:40" hidden="1" outlineLevel="1" x14ac:dyDescent="0.2">
      <c r="A2032" t="s">
        <v>6898</v>
      </c>
      <c r="B2032" t="s">
        <v>6899</v>
      </c>
      <c r="C2032" t="s">
        <v>6900</v>
      </c>
      <c r="J2032" t="s">
        <v>6901</v>
      </c>
      <c r="K2032" t="s">
        <v>6886</v>
      </c>
      <c r="L2032" t="s">
        <v>1263</v>
      </c>
      <c r="M2032">
        <v>6</v>
      </c>
      <c r="P2032" t="s">
        <v>6902</v>
      </c>
      <c r="Q2032" t="s">
        <v>47</v>
      </c>
      <c r="S2032">
        <v>0.10171043872833251</v>
      </c>
      <c r="T2032">
        <v>8.2037204265361652E-6</v>
      </c>
      <c r="U2032">
        <v>1.6912813298404219E-3</v>
      </c>
      <c r="V2032">
        <v>2.9558798996731639E-4</v>
      </c>
      <c r="W2032">
        <v>7.4728883802890778E-2</v>
      </c>
      <c r="X2032">
        <v>6.3405989203602076E-4</v>
      </c>
      <c r="Y2032">
        <v>-1</v>
      </c>
      <c r="Z2032">
        <v>0.156</v>
      </c>
      <c r="AA2032">
        <v>0.1</v>
      </c>
      <c r="AB2032">
        <v>0.74299999999999999</v>
      </c>
      <c r="AC2032">
        <v>0.36120000000000002</v>
      </c>
      <c r="AD2032" t="s">
        <v>48</v>
      </c>
      <c r="AE2032" t="s">
        <v>48</v>
      </c>
      <c r="AF2032" t="s">
        <v>48</v>
      </c>
    </row>
    <row r="2033" spans="1:40" hidden="1" outlineLevel="1" x14ac:dyDescent="0.2">
      <c r="A2033" t="s">
        <v>6903</v>
      </c>
      <c r="B2033" t="s">
        <v>6904</v>
      </c>
      <c r="C2033" t="s">
        <v>3144</v>
      </c>
      <c r="J2033" t="s">
        <v>6905</v>
      </c>
      <c r="K2033" t="s">
        <v>6886</v>
      </c>
      <c r="L2033" t="s">
        <v>1263</v>
      </c>
      <c r="M2033">
        <v>0</v>
      </c>
      <c r="P2033" t="s">
        <v>6906</v>
      </c>
      <c r="Q2033" t="s">
        <v>47</v>
      </c>
      <c r="S2033">
        <v>0.65844851732254028</v>
      </c>
      <c r="T2033">
        <v>3.3895987144205719E-5</v>
      </c>
      <c r="U2033">
        <v>9.980214387178421E-2</v>
      </c>
      <c r="V2033">
        <v>1.584516139701009E-3</v>
      </c>
      <c r="W2033">
        <v>0.40850651264190668</v>
      </c>
      <c r="X2033">
        <v>7.5513968477025628E-4</v>
      </c>
      <c r="Y2033">
        <v>0</v>
      </c>
      <c r="Z2033">
        <v>0</v>
      </c>
      <c r="AA2033">
        <v>0.128</v>
      </c>
      <c r="AB2033">
        <v>0.872</v>
      </c>
      <c r="AC2033">
        <v>-0.29599999999999999</v>
      </c>
      <c r="AD2033" t="s">
        <v>48</v>
      </c>
      <c r="AE2033" t="s">
        <v>48</v>
      </c>
      <c r="AF2033" t="s">
        <v>48</v>
      </c>
    </row>
    <row r="2034" spans="1:40" hidden="1" outlineLevel="1" x14ac:dyDescent="0.2">
      <c r="A2034" t="s">
        <v>6907</v>
      </c>
      <c r="B2034" t="s">
        <v>6908</v>
      </c>
      <c r="C2034" t="s">
        <v>6909</v>
      </c>
      <c r="J2034" t="s">
        <v>6910</v>
      </c>
      <c r="K2034" t="s">
        <v>6898</v>
      </c>
      <c r="L2034" t="s">
        <v>1263</v>
      </c>
      <c r="M2034">
        <v>0</v>
      </c>
      <c r="P2034" t="s">
        <v>6911</v>
      </c>
      <c r="Q2034" t="s">
        <v>47</v>
      </c>
      <c r="S2034">
        <v>5.2455213153734803E-4</v>
      </c>
      <c r="T2034">
        <v>2.2665215055894809E-6</v>
      </c>
      <c r="U2034">
        <v>2.3625099856872112E-5</v>
      </c>
      <c r="V2034">
        <v>4.7719811846036457E-5</v>
      </c>
      <c r="W2034">
        <v>2.7057770057581371E-4</v>
      </c>
      <c r="X2034">
        <v>2.6488345611141991E-5</v>
      </c>
      <c r="Y2034">
        <v>0.2</v>
      </c>
      <c r="Z2034">
        <v>0.312</v>
      </c>
      <c r="AA2034">
        <v>0</v>
      </c>
      <c r="AB2034">
        <v>0.68799999999999994</v>
      </c>
      <c r="AC2034">
        <v>0.746</v>
      </c>
      <c r="AD2034" t="s">
        <v>48</v>
      </c>
      <c r="AE2034" t="s">
        <v>48</v>
      </c>
      <c r="AF2034" t="s">
        <v>48</v>
      </c>
    </row>
    <row r="2035" spans="1:40" hidden="1" outlineLevel="1" x14ac:dyDescent="0.2">
      <c r="A2035" t="s">
        <v>6912</v>
      </c>
      <c r="B2035" t="s">
        <v>6913</v>
      </c>
      <c r="C2035" t="s">
        <v>6914</v>
      </c>
      <c r="J2035" t="s">
        <v>6915</v>
      </c>
      <c r="K2035" t="s">
        <v>6903</v>
      </c>
      <c r="L2035" t="s">
        <v>1263</v>
      </c>
      <c r="M2035">
        <v>1</v>
      </c>
      <c r="P2035" t="s">
        <v>6916</v>
      </c>
      <c r="Q2035" t="s">
        <v>47</v>
      </c>
      <c r="S2035">
        <v>0.25125393271446228</v>
      </c>
      <c r="T2035">
        <v>9.2601076175924391E-6</v>
      </c>
      <c r="U2035">
        <v>1.064634067006409E-3</v>
      </c>
      <c r="V2035">
        <v>1.4071802143007519E-3</v>
      </c>
      <c r="W2035">
        <v>0.17032851278781891</v>
      </c>
      <c r="X2035">
        <v>8.0052786506712437E-4</v>
      </c>
      <c r="Y2035">
        <v>-0.5</v>
      </c>
      <c r="Z2035">
        <v>0</v>
      </c>
      <c r="AA2035">
        <v>0.23799999999999999</v>
      </c>
      <c r="AB2035">
        <v>0.76200000000000001</v>
      </c>
      <c r="AC2035">
        <v>-0.61240000000000006</v>
      </c>
      <c r="AD2035" t="s">
        <v>48</v>
      </c>
      <c r="AE2035" t="s">
        <v>48</v>
      </c>
      <c r="AF2035" t="s">
        <v>48</v>
      </c>
    </row>
    <row r="2036" spans="1:40" hidden="1" outlineLevel="1" x14ac:dyDescent="0.2">
      <c r="A2036" t="s">
        <v>6917</v>
      </c>
      <c r="B2036" t="s">
        <v>6918</v>
      </c>
      <c r="C2036" t="s">
        <v>3144</v>
      </c>
      <c r="J2036" t="s">
        <v>6919</v>
      </c>
      <c r="K2036" t="s">
        <v>6912</v>
      </c>
      <c r="L2036" t="s">
        <v>1263</v>
      </c>
      <c r="M2036">
        <v>0</v>
      </c>
      <c r="P2036" t="s">
        <v>6920</v>
      </c>
      <c r="Q2036" t="s">
        <v>47</v>
      </c>
      <c r="S2036">
        <v>0.9960065484046936</v>
      </c>
      <c r="T2036">
        <v>1.6322282317560169E-4</v>
      </c>
      <c r="U2036">
        <v>1.87383929733187E-3</v>
      </c>
      <c r="V2036">
        <v>1.707861665636301E-3</v>
      </c>
      <c r="W2036">
        <v>0.99459582567214966</v>
      </c>
      <c r="X2036">
        <v>8.3339109551161528E-4</v>
      </c>
      <c r="Y2036">
        <v>-0.4</v>
      </c>
      <c r="Z2036">
        <v>0</v>
      </c>
      <c r="AA2036">
        <v>0.2</v>
      </c>
      <c r="AB2036">
        <v>0.8</v>
      </c>
      <c r="AC2036">
        <v>-0.61140000000000005</v>
      </c>
      <c r="AD2036" t="s">
        <v>48</v>
      </c>
      <c r="AE2036" t="s">
        <v>48</v>
      </c>
      <c r="AF2036" t="s">
        <v>48</v>
      </c>
    </row>
    <row r="2037" spans="1:40" collapsed="1" x14ac:dyDescent="0.2">
      <c r="A2037" t="s">
        <v>864</v>
      </c>
      <c r="B2037" t="s">
        <v>865</v>
      </c>
      <c r="C2037" t="s">
        <v>866</v>
      </c>
      <c r="D2037" t="s">
        <v>867</v>
      </c>
      <c r="E2037" t="s">
        <v>130</v>
      </c>
      <c r="F2037" t="s">
        <v>42</v>
      </c>
      <c r="G2037">
        <v>24</v>
      </c>
      <c r="H2037" t="s">
        <v>43</v>
      </c>
      <c r="I2037">
        <v>30</v>
      </c>
      <c r="J2037" t="s">
        <v>868</v>
      </c>
      <c r="L2037" t="s">
        <v>45</v>
      </c>
      <c r="M2037">
        <v>1</v>
      </c>
      <c r="N2037">
        <v>1</v>
      </c>
      <c r="O2037" s="1" t="s">
        <v>869</v>
      </c>
      <c r="P2037" s="1" t="s">
        <v>869</v>
      </c>
      <c r="Q2037" t="s">
        <v>47</v>
      </c>
      <c r="R2037" t="s">
        <v>47</v>
      </c>
      <c r="S2037">
        <v>3.7662030081264669E-4</v>
      </c>
      <c r="T2037">
        <v>6.0317465795378666E-6</v>
      </c>
      <c r="U2037">
        <v>4.0783041185932227E-5</v>
      </c>
      <c r="V2037">
        <v>3.6679324693977833E-5</v>
      </c>
      <c r="W2037">
        <v>1.3899352052249009E-4</v>
      </c>
      <c r="X2037">
        <v>6.1167127569206059E-5</v>
      </c>
      <c r="Y2037">
        <v>7.1874999999999994E-2</v>
      </c>
      <c r="Z2037">
        <v>0.06</v>
      </c>
      <c r="AA2037">
        <v>0.10100000000000001</v>
      </c>
      <c r="AB2037">
        <v>0.83899999999999997</v>
      </c>
      <c r="AC2037">
        <v>-0.87229999999999996</v>
      </c>
      <c r="AD2037" t="s">
        <v>48</v>
      </c>
      <c r="AE2037" t="s">
        <v>48</v>
      </c>
      <c r="AF2037" t="s">
        <v>48</v>
      </c>
      <c r="AH2037">
        <f t="shared" ref="AH2037" si="173">SUM(AI2037:AJ2037)</f>
        <v>1</v>
      </c>
      <c r="AI2037">
        <f>COUNTIF(L2037:L2051, "Comment")</f>
        <v>1</v>
      </c>
      <c r="AJ2037">
        <f>COUNTIF(L2037:L2051, "Reply")</f>
        <v>0</v>
      </c>
      <c r="AK2037">
        <f>COUNTIF(C2038:C2051, C2037)</f>
        <v>0</v>
      </c>
      <c r="AM2037">
        <f>AVERAGE(S2037:S2051)</f>
        <v>3.8526863500010222E-4</v>
      </c>
      <c r="AN2037">
        <f>AVERAGE(Y2037:Y2051)</f>
        <v>1.8080357142857151E-2</v>
      </c>
    </row>
    <row r="2038" spans="1:40" hidden="1" outlineLevel="1" x14ac:dyDescent="0.2">
      <c r="A2038" t="s">
        <v>6921</v>
      </c>
      <c r="B2038" t="s">
        <v>6922</v>
      </c>
      <c r="C2038" t="s">
        <v>6855</v>
      </c>
      <c r="J2038" t="s">
        <v>6923</v>
      </c>
      <c r="K2038" t="s">
        <v>864</v>
      </c>
      <c r="L2038" t="s">
        <v>1233</v>
      </c>
      <c r="M2038">
        <v>1</v>
      </c>
      <c r="P2038" t="s">
        <v>6924</v>
      </c>
      <c r="Q2038" t="s">
        <v>47</v>
      </c>
      <c r="S2038">
        <v>3.939169691875577E-4</v>
      </c>
      <c r="T2038">
        <v>2.2889626052347012E-6</v>
      </c>
      <c r="U2038">
        <v>2.1505835320567709E-5</v>
      </c>
      <c r="V2038">
        <v>3.7166533729759983E-5</v>
      </c>
      <c r="W2038">
        <v>1.9172063912265E-4</v>
      </c>
      <c r="X2038">
        <v>2.6319536118535322E-5</v>
      </c>
      <c r="Y2038">
        <v>-3.5714285714285691E-2</v>
      </c>
      <c r="Z2038">
        <v>0.112</v>
      </c>
      <c r="AA2038">
        <v>0.11</v>
      </c>
      <c r="AB2038">
        <v>0.77800000000000002</v>
      </c>
      <c r="AC2038">
        <v>-0.1996</v>
      </c>
      <c r="AD2038" t="s">
        <v>48</v>
      </c>
      <c r="AE2038" t="s">
        <v>48</v>
      </c>
      <c r="AF2038" t="s">
        <v>48</v>
      </c>
    </row>
    <row r="2039" spans="1:40" hidden="1" outlineLevel="1" x14ac:dyDescent="0.2"/>
    <row r="2040" spans="1:40" hidden="1" outlineLevel="1" x14ac:dyDescent="0.2"/>
    <row r="2041" spans="1:40" hidden="1" outlineLevel="1" x14ac:dyDescent="0.2">
      <c r="P2041" s="1"/>
      <c r="Q2041" s="1"/>
    </row>
    <row r="2042" spans="1:40" hidden="1" outlineLevel="1" x14ac:dyDescent="0.2"/>
    <row r="2043" spans="1:40" hidden="1" outlineLevel="1" x14ac:dyDescent="0.2"/>
    <row r="2044" spans="1:40" hidden="1" outlineLevel="1" x14ac:dyDescent="0.2"/>
    <row r="2045" spans="1:40" hidden="1" outlineLevel="1" x14ac:dyDescent="0.2"/>
    <row r="2046" spans="1:40" hidden="1" outlineLevel="1" x14ac:dyDescent="0.2"/>
    <row r="2047" spans="1:40" hidden="1" outlineLevel="1" x14ac:dyDescent="0.2"/>
    <row r="2048" spans="1:40" hidden="1" outlineLevel="1" x14ac:dyDescent="0.2"/>
    <row r="2049" spans="1:40" hidden="1" outlineLevel="1" x14ac:dyDescent="0.2"/>
    <row r="2050" spans="1:40" hidden="1" outlineLevel="1" x14ac:dyDescent="0.2"/>
    <row r="2051" spans="1:40" hidden="1" outlineLevel="1" x14ac:dyDescent="0.2"/>
    <row r="2052" spans="1:40" collapsed="1" x14ac:dyDescent="0.2">
      <c r="A2052" t="s">
        <v>870</v>
      </c>
      <c r="B2052" t="s">
        <v>871</v>
      </c>
      <c r="C2052" t="s">
        <v>872</v>
      </c>
      <c r="D2052" t="s">
        <v>873</v>
      </c>
      <c r="E2052" t="s">
        <v>41</v>
      </c>
      <c r="F2052" t="s">
        <v>43</v>
      </c>
      <c r="G2052">
        <v>33</v>
      </c>
      <c r="H2052" t="s">
        <v>42</v>
      </c>
      <c r="I2052">
        <v>45</v>
      </c>
      <c r="J2052" t="s">
        <v>874</v>
      </c>
      <c r="L2052" t="s">
        <v>45</v>
      </c>
      <c r="M2052">
        <v>1</v>
      </c>
      <c r="N2052">
        <v>1</v>
      </c>
      <c r="O2052" s="1" t="s">
        <v>875</v>
      </c>
      <c r="P2052" s="1" t="s">
        <v>875</v>
      </c>
      <c r="Q2052" t="s">
        <v>47</v>
      </c>
      <c r="R2052" t="s">
        <v>47</v>
      </c>
      <c r="S2052">
        <v>2.395961637375876E-4</v>
      </c>
      <c r="T2052">
        <v>4.0738800635153893E-6</v>
      </c>
      <c r="U2052">
        <v>2.076577402476687E-5</v>
      </c>
      <c r="V2052">
        <v>4.0014245314523578E-5</v>
      </c>
      <c r="W2052">
        <v>1.123829570133239E-4</v>
      </c>
      <c r="X2052">
        <v>2.4807810405036431E-5</v>
      </c>
      <c r="Y2052">
        <v>0.13687467458086011</v>
      </c>
      <c r="Z2052">
        <v>0.125</v>
      </c>
      <c r="AA2052">
        <v>5.7000000000000002E-2</v>
      </c>
      <c r="AB2052">
        <v>0.81799999999999995</v>
      </c>
      <c r="AC2052">
        <v>0.99850000000000005</v>
      </c>
      <c r="AD2052" t="s">
        <v>48</v>
      </c>
      <c r="AE2052" t="s">
        <v>48</v>
      </c>
      <c r="AF2052" t="s">
        <v>48</v>
      </c>
      <c r="AH2052">
        <f t="shared" ref="AH2052" si="174">SUM(AI2052:AJ2052)</f>
        <v>6</v>
      </c>
      <c r="AI2052">
        <f>COUNTIF(L2052:L2066, "Comment")</f>
        <v>5</v>
      </c>
      <c r="AJ2052">
        <f>COUNTIF(L2052:L2066, "Reply")</f>
        <v>1</v>
      </c>
      <c r="AK2052">
        <f>COUNTIF(C2053:C2066, C2052)</f>
        <v>1</v>
      </c>
      <c r="AM2052">
        <f>AVERAGE(S2052:S2066)</f>
        <v>2.7199024290894165E-2</v>
      </c>
      <c r="AN2052">
        <f>AVERAGE(Y2052:Y2066)</f>
        <v>9.6216841782011134E-2</v>
      </c>
    </row>
    <row r="2053" spans="1:40" hidden="1" outlineLevel="1" x14ac:dyDescent="0.2">
      <c r="A2053" t="s">
        <v>6925</v>
      </c>
      <c r="B2053" t="s">
        <v>6926</v>
      </c>
      <c r="C2053" t="s">
        <v>6927</v>
      </c>
      <c r="J2053" t="s">
        <v>6928</v>
      </c>
      <c r="K2053" t="s">
        <v>870</v>
      </c>
      <c r="L2053" t="s">
        <v>1233</v>
      </c>
      <c r="M2053">
        <v>1</v>
      </c>
      <c r="P2053" t="s">
        <v>6929</v>
      </c>
      <c r="Q2053" t="s">
        <v>47</v>
      </c>
      <c r="S2053">
        <v>6.9759273901581764E-3</v>
      </c>
      <c r="T2053">
        <v>7.3841115408868063E-6</v>
      </c>
      <c r="U2053">
        <v>1.00408389698714E-4</v>
      </c>
      <c r="V2053">
        <v>1.7692876281216741E-4</v>
      </c>
      <c r="W2053">
        <v>1.4255233108997341E-3</v>
      </c>
      <c r="X2053">
        <v>1.626135664992034E-3</v>
      </c>
      <c r="Y2053">
        <v>0</v>
      </c>
      <c r="Z2053">
        <v>6.8000000000000005E-2</v>
      </c>
      <c r="AA2053">
        <v>0.193</v>
      </c>
      <c r="AB2053">
        <v>0.73899999999999999</v>
      </c>
      <c r="AC2053">
        <v>-0.62190000000000001</v>
      </c>
      <c r="AD2053" t="s">
        <v>48</v>
      </c>
      <c r="AE2053" t="s">
        <v>48</v>
      </c>
      <c r="AF2053" t="s">
        <v>48</v>
      </c>
    </row>
    <row r="2054" spans="1:40" hidden="1" outlineLevel="1" x14ac:dyDescent="0.2">
      <c r="A2054" t="s">
        <v>6930</v>
      </c>
      <c r="B2054" t="s">
        <v>6931</v>
      </c>
      <c r="C2054" t="s">
        <v>6932</v>
      </c>
      <c r="J2054" t="s">
        <v>6933</v>
      </c>
      <c r="K2054" t="s">
        <v>870</v>
      </c>
      <c r="L2054" t="s">
        <v>1233</v>
      </c>
      <c r="M2054">
        <v>1</v>
      </c>
      <c r="P2054" t="s">
        <v>6934</v>
      </c>
      <c r="Q2054" t="s">
        <v>47</v>
      </c>
      <c r="S2054">
        <v>3.5065796691924328E-4</v>
      </c>
      <c r="T2054">
        <v>1.985636572499061E-6</v>
      </c>
      <c r="U2054">
        <v>1.7777247194317169E-5</v>
      </c>
      <c r="V2054">
        <v>3.5108725569443777E-5</v>
      </c>
      <c r="W2054">
        <v>1.9113966845907271E-4</v>
      </c>
      <c r="X2054">
        <v>2.0212024537613619E-5</v>
      </c>
      <c r="Y2054">
        <v>0.2233333333333333</v>
      </c>
      <c r="Z2054">
        <v>0.32500000000000001</v>
      </c>
      <c r="AA2054">
        <v>0</v>
      </c>
      <c r="AB2054">
        <v>0.67500000000000004</v>
      </c>
      <c r="AC2054">
        <v>0.82709999999999995</v>
      </c>
      <c r="AD2054" t="s">
        <v>48</v>
      </c>
      <c r="AE2054" t="s">
        <v>48</v>
      </c>
      <c r="AF2054" t="s">
        <v>48</v>
      </c>
    </row>
    <row r="2055" spans="1:40" hidden="1" outlineLevel="1" x14ac:dyDescent="0.2">
      <c r="A2055" t="s">
        <v>6935</v>
      </c>
      <c r="B2055" t="s">
        <v>6936</v>
      </c>
      <c r="C2055" t="s">
        <v>6937</v>
      </c>
      <c r="J2055" t="s">
        <v>6938</v>
      </c>
      <c r="K2055" t="s">
        <v>870</v>
      </c>
      <c r="L2055" t="s">
        <v>1233</v>
      </c>
      <c r="M2055">
        <v>1</v>
      </c>
      <c r="P2055" t="s">
        <v>6939</v>
      </c>
      <c r="Q2055" t="s">
        <v>47</v>
      </c>
      <c r="S2055">
        <v>3.7895297282375401E-4</v>
      </c>
      <c r="T2055">
        <v>5.4080014706414659E-6</v>
      </c>
      <c r="U2055">
        <v>2.8844875487266108E-5</v>
      </c>
      <c r="V2055">
        <v>4.3921154428971931E-5</v>
      </c>
      <c r="W2055">
        <v>1.4959799591451881E-4</v>
      </c>
      <c r="X2055">
        <v>4.1502044041408233E-5</v>
      </c>
      <c r="Y2055">
        <v>0.1543650793650794</v>
      </c>
      <c r="Z2055">
        <v>0.183</v>
      </c>
      <c r="AA2055">
        <v>4.9000000000000002E-2</v>
      </c>
      <c r="AB2055">
        <v>0.76700000000000002</v>
      </c>
      <c r="AC2055">
        <v>0.97919999999999996</v>
      </c>
      <c r="AD2055" t="s">
        <v>48</v>
      </c>
      <c r="AE2055" t="s">
        <v>48</v>
      </c>
      <c r="AF2055" t="s">
        <v>48</v>
      </c>
    </row>
    <row r="2056" spans="1:40" hidden="1" outlineLevel="1" x14ac:dyDescent="0.2">
      <c r="A2056" t="s">
        <v>6940</v>
      </c>
      <c r="B2056" t="s">
        <v>6941</v>
      </c>
      <c r="C2056" t="s">
        <v>5834</v>
      </c>
      <c r="J2056" t="s">
        <v>6942</v>
      </c>
      <c r="K2056" t="s">
        <v>870</v>
      </c>
      <c r="L2056" t="s">
        <v>1233</v>
      </c>
      <c r="M2056">
        <v>1</v>
      </c>
      <c r="P2056" t="s">
        <v>6943</v>
      </c>
      <c r="Q2056" t="s">
        <v>47</v>
      </c>
      <c r="S2056">
        <v>0.15188609063625341</v>
      </c>
      <c r="T2056">
        <v>3.951981125283055E-5</v>
      </c>
      <c r="U2056">
        <v>0.14946553111076349</v>
      </c>
      <c r="V2056">
        <v>1.2390717165544629E-3</v>
      </c>
      <c r="W2056">
        <v>1.445414684712887E-2</v>
      </c>
      <c r="X2056">
        <v>3.7262256955727929E-4</v>
      </c>
      <c r="Y2056">
        <v>0.16916666666666669</v>
      </c>
      <c r="Z2056">
        <v>0.189</v>
      </c>
      <c r="AA2056">
        <v>2.5000000000000001E-2</v>
      </c>
      <c r="AB2056">
        <v>0.78500000000000003</v>
      </c>
      <c r="AC2056">
        <v>0.99480000000000002</v>
      </c>
      <c r="AD2056" t="s">
        <v>48</v>
      </c>
      <c r="AE2056" t="s">
        <v>48</v>
      </c>
      <c r="AF2056" t="s">
        <v>48</v>
      </c>
    </row>
    <row r="2057" spans="1:40" hidden="1" outlineLevel="1" x14ac:dyDescent="0.2">
      <c r="A2057" t="s">
        <v>6944</v>
      </c>
      <c r="B2057" t="s">
        <v>6945</v>
      </c>
      <c r="C2057" t="s">
        <v>1555</v>
      </c>
      <c r="J2057" t="s">
        <v>6946</v>
      </c>
      <c r="K2057" t="s">
        <v>870</v>
      </c>
      <c r="L2057" t="s">
        <v>1233</v>
      </c>
      <c r="M2057">
        <v>1</v>
      </c>
      <c r="P2057" s="1" t="s">
        <v>6947</v>
      </c>
      <c r="Q2057" s="1" t="s">
        <v>47</v>
      </c>
      <c r="S2057">
        <v>3.0156850814819339E-2</v>
      </c>
      <c r="T2057">
        <v>3.2050505978986621E-5</v>
      </c>
      <c r="U2057">
        <v>2.2068817634135479E-4</v>
      </c>
      <c r="V2057">
        <v>2.4521417799405748E-4</v>
      </c>
      <c r="W2057">
        <v>1.0123173706233499E-3</v>
      </c>
      <c r="X2057">
        <v>3.8649510592222207E-2</v>
      </c>
      <c r="Y2057">
        <v>1.249999999999987E-3</v>
      </c>
      <c r="Z2057">
        <v>0.246</v>
      </c>
      <c r="AA2057">
        <v>8.2000000000000003E-2</v>
      </c>
      <c r="AB2057">
        <v>0.67200000000000004</v>
      </c>
      <c r="AC2057">
        <v>0.93920000000000003</v>
      </c>
      <c r="AD2057" t="s">
        <v>48</v>
      </c>
      <c r="AE2057" t="s">
        <v>48</v>
      </c>
      <c r="AF2057" t="s">
        <v>48</v>
      </c>
    </row>
    <row r="2058" spans="1:40" hidden="1" outlineLevel="1" x14ac:dyDescent="0.2">
      <c r="A2058" t="s">
        <v>6948</v>
      </c>
      <c r="B2058" t="s">
        <v>6949</v>
      </c>
      <c r="C2058" t="s">
        <v>872</v>
      </c>
      <c r="J2058" t="s">
        <v>6950</v>
      </c>
      <c r="K2058" t="s">
        <v>6944</v>
      </c>
      <c r="L2058" t="s">
        <v>1263</v>
      </c>
      <c r="M2058">
        <v>1</v>
      </c>
      <c r="P2058" t="s">
        <v>6951</v>
      </c>
      <c r="Q2058" t="s">
        <v>47</v>
      </c>
      <c r="S2058">
        <v>4.0509409154765308E-4</v>
      </c>
      <c r="T2058">
        <v>2.1040932551841252E-6</v>
      </c>
      <c r="U2058">
        <v>1.9172730389982459E-5</v>
      </c>
      <c r="V2058">
        <v>4.8941674322122708E-5</v>
      </c>
      <c r="W2058">
        <v>2.2520753554999831E-4</v>
      </c>
      <c r="X2058">
        <v>2.5181121600326151E-5</v>
      </c>
      <c r="Y2058">
        <v>-1.147186147186147E-2</v>
      </c>
      <c r="Z2058">
        <v>0.14000000000000001</v>
      </c>
      <c r="AA2058">
        <v>5.0999999999999997E-2</v>
      </c>
      <c r="AB2058">
        <v>0.81</v>
      </c>
      <c r="AC2058">
        <v>0.87819999999999998</v>
      </c>
      <c r="AD2058" t="s">
        <v>48</v>
      </c>
      <c r="AE2058" t="s">
        <v>48</v>
      </c>
      <c r="AF2058" t="s">
        <v>48</v>
      </c>
    </row>
    <row r="2059" spans="1:40" hidden="1" outlineLevel="1" x14ac:dyDescent="0.2"/>
    <row r="2060" spans="1:40" hidden="1" outlineLevel="1" x14ac:dyDescent="0.2"/>
    <row r="2061" spans="1:40" hidden="1" outlineLevel="1" x14ac:dyDescent="0.2"/>
    <row r="2062" spans="1:40" hidden="1" outlineLevel="1" x14ac:dyDescent="0.2"/>
    <row r="2063" spans="1:40" hidden="1" outlineLevel="1" x14ac:dyDescent="0.2"/>
    <row r="2064" spans="1:40" hidden="1" outlineLevel="1" x14ac:dyDescent="0.2"/>
    <row r="2065" spans="1:40" hidden="1" outlineLevel="1" x14ac:dyDescent="0.2"/>
    <row r="2066" spans="1:40" hidden="1" outlineLevel="1" x14ac:dyDescent="0.2"/>
    <row r="2067" spans="1:40" collapsed="1" x14ac:dyDescent="0.2">
      <c r="A2067" t="s">
        <v>876</v>
      </c>
      <c r="B2067" t="s">
        <v>877</v>
      </c>
      <c r="C2067" t="s">
        <v>878</v>
      </c>
      <c r="D2067" t="s">
        <v>879</v>
      </c>
      <c r="E2067" t="s">
        <v>130</v>
      </c>
      <c r="F2067" t="s">
        <v>42</v>
      </c>
      <c r="G2067">
        <v>21</v>
      </c>
      <c r="H2067" t="s">
        <v>43</v>
      </c>
      <c r="I2067">
        <v>20</v>
      </c>
      <c r="J2067" t="s">
        <v>880</v>
      </c>
      <c r="L2067" t="s">
        <v>45</v>
      </c>
      <c r="M2067">
        <v>1</v>
      </c>
      <c r="N2067">
        <v>1</v>
      </c>
      <c r="O2067" s="1" t="s">
        <v>881</v>
      </c>
      <c r="P2067" s="1" t="s">
        <v>881</v>
      </c>
      <c r="Q2067" t="s">
        <v>47</v>
      </c>
      <c r="R2067" t="s">
        <v>47</v>
      </c>
      <c r="S2067">
        <v>6.2959326896816492E-4</v>
      </c>
      <c r="T2067">
        <v>5.5276227612921502E-6</v>
      </c>
      <c r="U2067">
        <v>6.2426959630101919E-5</v>
      </c>
      <c r="V2067">
        <v>2.5542460207361731E-5</v>
      </c>
      <c r="W2067">
        <v>2.4310627486556771E-4</v>
      </c>
      <c r="X2067">
        <v>3.7521054764511057E-5</v>
      </c>
      <c r="Y2067">
        <v>5.6437728937728929E-2</v>
      </c>
      <c r="Z2067">
        <v>9.8000000000000004E-2</v>
      </c>
      <c r="AA2067">
        <v>7.3999999999999996E-2</v>
      </c>
      <c r="AB2067">
        <v>0.82799999999999996</v>
      </c>
      <c r="AC2067">
        <v>0.85729999999999995</v>
      </c>
      <c r="AD2067" t="s">
        <v>48</v>
      </c>
      <c r="AE2067" t="s">
        <v>48</v>
      </c>
      <c r="AF2067" t="s">
        <v>48</v>
      </c>
      <c r="AH2067">
        <f t="shared" ref="AH2067" si="175">SUM(AI2067:AJ2067)</f>
        <v>3</v>
      </c>
      <c r="AI2067">
        <f>COUNTIF(L2067:L2081, "Comment")</f>
        <v>3</v>
      </c>
      <c r="AJ2067">
        <f>COUNTIF(L2067:L2081, "Reply")</f>
        <v>0</v>
      </c>
      <c r="AK2067">
        <f>COUNTIF(C2068:C2081, C2067)</f>
        <v>0</v>
      </c>
      <c r="AM2067">
        <f>AVERAGE(S2067:S2081)</f>
        <v>5.0636944506550208E-3</v>
      </c>
      <c r="AN2067">
        <f>AVERAGE(Y2067:Y2081)</f>
        <v>7.5369352869352868E-2</v>
      </c>
    </row>
    <row r="2068" spans="1:40" hidden="1" outlineLevel="1" x14ac:dyDescent="0.2">
      <c r="A2068" t="s">
        <v>6952</v>
      </c>
      <c r="B2068" t="s">
        <v>6953</v>
      </c>
      <c r="C2068" t="s">
        <v>6927</v>
      </c>
      <c r="J2068" t="s">
        <v>6954</v>
      </c>
      <c r="K2068" t="s">
        <v>876</v>
      </c>
      <c r="L2068" t="s">
        <v>1233</v>
      </c>
      <c r="M2068">
        <v>1</v>
      </c>
      <c r="P2068" t="s">
        <v>6955</v>
      </c>
      <c r="Q2068" t="s">
        <v>47</v>
      </c>
      <c r="S2068">
        <v>1.655118889175355E-3</v>
      </c>
      <c r="T2068">
        <v>4.1771122596401264E-6</v>
      </c>
      <c r="U2068">
        <v>2.786571167234797E-5</v>
      </c>
      <c r="V2068">
        <v>1.3537883933167899E-4</v>
      </c>
      <c r="W2068">
        <v>3.2437770278193062E-4</v>
      </c>
      <c r="X2068">
        <v>2.1206705423537639E-4</v>
      </c>
      <c r="Y2068">
        <v>9.5634920634920628E-2</v>
      </c>
      <c r="Z2068">
        <v>0.20899999999999999</v>
      </c>
      <c r="AA2068">
        <v>8.4000000000000005E-2</v>
      </c>
      <c r="AB2068">
        <v>0.70699999999999996</v>
      </c>
      <c r="AC2068">
        <v>0.87729999999999997</v>
      </c>
      <c r="AD2068" t="s">
        <v>48</v>
      </c>
      <c r="AE2068" t="s">
        <v>48</v>
      </c>
      <c r="AF2068" t="s">
        <v>48</v>
      </c>
    </row>
    <row r="2069" spans="1:40" hidden="1" outlineLevel="1" x14ac:dyDescent="0.2">
      <c r="A2069" t="s">
        <v>6956</v>
      </c>
      <c r="B2069" t="s">
        <v>6957</v>
      </c>
      <c r="C2069" t="s">
        <v>6958</v>
      </c>
      <c r="J2069" t="s">
        <v>6959</v>
      </c>
      <c r="K2069" t="s">
        <v>876</v>
      </c>
      <c r="L2069" t="s">
        <v>1233</v>
      </c>
      <c r="M2069">
        <v>1</v>
      </c>
      <c r="P2069" t="s">
        <v>6960</v>
      </c>
      <c r="Q2069" t="s">
        <v>47</v>
      </c>
      <c r="S2069">
        <v>6.1929511139169335E-4</v>
      </c>
      <c r="T2069">
        <v>2.3414497718476919E-6</v>
      </c>
      <c r="U2069">
        <v>2.989933273056522E-5</v>
      </c>
      <c r="V2069">
        <v>3.5514909541234367E-5</v>
      </c>
      <c r="W2069">
        <v>3.1014267005957658E-4</v>
      </c>
      <c r="X2069">
        <v>2.6230060029774901E-5</v>
      </c>
      <c r="Y2069">
        <v>8.7500000000000008E-2</v>
      </c>
      <c r="Z2069">
        <v>0.17699999999999999</v>
      </c>
      <c r="AA2069">
        <v>9.0999999999999998E-2</v>
      </c>
      <c r="AB2069">
        <v>0.73299999999999998</v>
      </c>
      <c r="AC2069">
        <v>0.73099999999999998</v>
      </c>
      <c r="AD2069" t="s">
        <v>48</v>
      </c>
      <c r="AE2069" t="s">
        <v>48</v>
      </c>
      <c r="AF2069" t="s">
        <v>48</v>
      </c>
    </row>
    <row r="2070" spans="1:40" hidden="1" outlineLevel="1" x14ac:dyDescent="0.2">
      <c r="A2070" t="s">
        <v>6961</v>
      </c>
      <c r="B2070" t="s">
        <v>6962</v>
      </c>
      <c r="C2070" t="s">
        <v>6855</v>
      </c>
      <c r="J2070" t="s">
        <v>6963</v>
      </c>
      <c r="K2070" t="s">
        <v>876</v>
      </c>
      <c r="L2070" t="s">
        <v>1233</v>
      </c>
      <c r="M2070">
        <v>1</v>
      </c>
      <c r="P2070" t="s">
        <v>6964</v>
      </c>
      <c r="Q2070" t="s">
        <v>47</v>
      </c>
      <c r="S2070">
        <v>1.7350770533084869E-2</v>
      </c>
      <c r="T2070">
        <v>3.3285091376455971E-6</v>
      </c>
      <c r="U2070">
        <v>1.6770711226854471E-4</v>
      </c>
      <c r="V2070">
        <v>5.5217449698830017E-5</v>
      </c>
      <c r="W2070">
        <v>1.53608052060008E-2</v>
      </c>
      <c r="X2070">
        <v>5.6338631111429997E-5</v>
      </c>
      <c r="Y2070">
        <v>6.1904761904761921E-2</v>
      </c>
      <c r="Z2070">
        <v>5.8000000000000003E-2</v>
      </c>
      <c r="AA2070">
        <v>9.7000000000000003E-2</v>
      </c>
      <c r="AB2070">
        <v>0.84499999999999997</v>
      </c>
      <c r="AC2070">
        <v>-0.36070000000000002</v>
      </c>
      <c r="AD2070" t="s">
        <v>48</v>
      </c>
      <c r="AE2070" t="s">
        <v>48</v>
      </c>
      <c r="AF2070" t="s">
        <v>48</v>
      </c>
    </row>
    <row r="2071" spans="1:40" hidden="1" outlineLevel="1" x14ac:dyDescent="0.2"/>
    <row r="2072" spans="1:40" hidden="1" outlineLevel="1" x14ac:dyDescent="0.2"/>
    <row r="2073" spans="1:40" hidden="1" outlineLevel="1" x14ac:dyDescent="0.2">
      <c r="P2073" s="1"/>
      <c r="Q2073" s="1"/>
    </row>
    <row r="2074" spans="1:40" hidden="1" outlineLevel="1" x14ac:dyDescent="0.2"/>
    <row r="2075" spans="1:40" hidden="1" outlineLevel="1" x14ac:dyDescent="0.2"/>
    <row r="2076" spans="1:40" hidden="1" outlineLevel="1" x14ac:dyDescent="0.2"/>
    <row r="2077" spans="1:40" hidden="1" outlineLevel="1" x14ac:dyDescent="0.2"/>
    <row r="2078" spans="1:40" hidden="1" outlineLevel="1" x14ac:dyDescent="0.2"/>
    <row r="2079" spans="1:40" hidden="1" outlineLevel="1" x14ac:dyDescent="0.2"/>
    <row r="2080" spans="1:40" hidden="1" outlineLevel="1" x14ac:dyDescent="0.2"/>
    <row r="2081" spans="1:40" hidden="1" outlineLevel="1" x14ac:dyDescent="0.2"/>
    <row r="2082" spans="1:40" collapsed="1" x14ac:dyDescent="0.2">
      <c r="A2082" t="s">
        <v>882</v>
      </c>
      <c r="B2082" t="s">
        <v>883</v>
      </c>
      <c r="C2082" t="s">
        <v>884</v>
      </c>
      <c r="D2082" t="s">
        <v>885</v>
      </c>
      <c r="E2082" t="s">
        <v>130</v>
      </c>
      <c r="F2082" t="s">
        <v>43</v>
      </c>
      <c r="G2082">
        <v>20</v>
      </c>
      <c r="H2082" t="s">
        <v>42</v>
      </c>
      <c r="I2082">
        <v>19</v>
      </c>
      <c r="J2082" t="s">
        <v>886</v>
      </c>
      <c r="L2082" t="s">
        <v>45</v>
      </c>
      <c r="M2082">
        <v>0</v>
      </c>
      <c r="N2082">
        <v>0.5</v>
      </c>
      <c r="O2082" s="1" t="s">
        <v>887</v>
      </c>
      <c r="P2082" s="1" t="s">
        <v>887</v>
      </c>
      <c r="Q2082" t="s">
        <v>47</v>
      </c>
      <c r="R2082" t="s">
        <v>47</v>
      </c>
      <c r="S2082">
        <v>3.912329557351768E-4</v>
      </c>
      <c r="T2082">
        <v>8.2982542153331451E-6</v>
      </c>
      <c r="U2082">
        <v>4.4812757550971583E-5</v>
      </c>
      <c r="V2082">
        <v>5.1821491069858887E-5</v>
      </c>
      <c r="W2082">
        <v>1.2680931831710041E-4</v>
      </c>
      <c r="X2082">
        <v>5.3285799367586151E-5</v>
      </c>
      <c r="Y2082">
        <v>0.2336036036036036</v>
      </c>
      <c r="Z2082">
        <v>0.187</v>
      </c>
      <c r="AA2082">
        <v>2.5999999999999999E-2</v>
      </c>
      <c r="AB2082">
        <v>0.78700000000000003</v>
      </c>
      <c r="AC2082">
        <v>0.99490000000000001</v>
      </c>
      <c r="AD2082" t="s">
        <v>48</v>
      </c>
      <c r="AE2082" t="s">
        <v>48</v>
      </c>
      <c r="AF2082" t="s">
        <v>48</v>
      </c>
      <c r="AH2082">
        <f t="shared" ref="AH2082" si="176">SUM(AI2082:AJ2082)</f>
        <v>5</v>
      </c>
      <c r="AI2082">
        <f>COUNTIF(L2082:L2096, "Comment")</f>
        <v>3</v>
      </c>
      <c r="AJ2082">
        <f>COUNTIF(L2082:L2096, "Reply")</f>
        <v>2</v>
      </c>
      <c r="AK2082">
        <f>COUNTIF(C2083:C2096, C2082)</f>
        <v>1</v>
      </c>
      <c r="AM2082">
        <f>AVERAGE(S2082:S2096)</f>
        <v>0.33343588013667613</v>
      </c>
      <c r="AN2082">
        <f>AVERAGE(Y2082:Y2096)</f>
        <v>-1.5805924972591649E-2</v>
      </c>
    </row>
    <row r="2083" spans="1:40" hidden="1" outlineLevel="1" x14ac:dyDescent="0.2">
      <c r="A2083" t="s">
        <v>6965</v>
      </c>
      <c r="B2083" t="s">
        <v>6966</v>
      </c>
      <c r="C2083" t="s">
        <v>6927</v>
      </c>
      <c r="J2083" t="s">
        <v>6967</v>
      </c>
      <c r="K2083" t="s">
        <v>882</v>
      </c>
      <c r="L2083" t="s">
        <v>1233</v>
      </c>
      <c r="M2083">
        <v>3</v>
      </c>
      <c r="P2083" t="s">
        <v>6968</v>
      </c>
      <c r="Q2083" t="s">
        <v>47</v>
      </c>
      <c r="S2083">
        <v>4.6762242913246148E-2</v>
      </c>
      <c r="T2083">
        <v>1.299531140830368E-5</v>
      </c>
      <c r="U2083">
        <v>3.2678846269845963E-2</v>
      </c>
      <c r="V2083">
        <v>4.9392692744731903E-4</v>
      </c>
      <c r="W2083">
        <v>1.5560475178062919E-2</v>
      </c>
      <c r="X2083">
        <v>1.5944967162795359E-4</v>
      </c>
      <c r="Y2083">
        <v>7.4537037037037041E-2</v>
      </c>
      <c r="Z2083">
        <v>0.13300000000000001</v>
      </c>
      <c r="AA2083">
        <v>8.0000000000000002E-3</v>
      </c>
      <c r="AB2083">
        <v>0.85899999999999999</v>
      </c>
      <c r="AC2083">
        <v>0.96240000000000003</v>
      </c>
      <c r="AD2083" t="s">
        <v>48</v>
      </c>
      <c r="AE2083" t="s">
        <v>48</v>
      </c>
      <c r="AF2083" t="s">
        <v>48</v>
      </c>
    </row>
    <row r="2084" spans="1:40" hidden="1" outlineLevel="1" x14ac:dyDescent="0.2">
      <c r="A2084" t="s">
        <v>6969</v>
      </c>
      <c r="B2084" t="s">
        <v>6970</v>
      </c>
      <c r="C2084" t="s">
        <v>6971</v>
      </c>
      <c r="J2084" t="s">
        <v>6972</v>
      </c>
      <c r="K2084" t="s">
        <v>882</v>
      </c>
      <c r="L2084" t="s">
        <v>1233</v>
      </c>
      <c r="M2084">
        <v>2</v>
      </c>
      <c r="P2084" t="s">
        <v>6973</v>
      </c>
      <c r="Q2084" t="s">
        <v>47</v>
      </c>
      <c r="S2084">
        <v>3.9917143294587731E-4</v>
      </c>
      <c r="T2084">
        <v>1.7077574057111631E-6</v>
      </c>
      <c r="U2084">
        <v>1.8051476217806339E-5</v>
      </c>
      <c r="V2084">
        <v>6.4225525420624763E-5</v>
      </c>
      <c r="W2084">
        <v>1.7664505867287519E-4</v>
      </c>
      <c r="X2084">
        <v>1.625485856493469E-5</v>
      </c>
      <c r="Y2084">
        <v>-0.10714285714285721</v>
      </c>
      <c r="Z2084">
        <v>0.17100000000000001</v>
      </c>
      <c r="AA2084">
        <v>0.21199999999999999</v>
      </c>
      <c r="AB2084">
        <v>0.61599999999999999</v>
      </c>
      <c r="AC2084">
        <v>-0.15310000000000001</v>
      </c>
      <c r="AD2084" t="s">
        <v>48</v>
      </c>
      <c r="AE2084" t="s">
        <v>48</v>
      </c>
      <c r="AF2084" t="s">
        <v>48</v>
      </c>
    </row>
    <row r="2085" spans="1:40" hidden="1" outlineLevel="1" x14ac:dyDescent="0.2">
      <c r="A2085" t="s">
        <v>6974</v>
      </c>
      <c r="B2085" t="s">
        <v>6975</v>
      </c>
      <c r="C2085" t="s">
        <v>6976</v>
      </c>
      <c r="J2085" t="s">
        <v>6977</v>
      </c>
      <c r="K2085" t="s">
        <v>882</v>
      </c>
      <c r="L2085" t="s">
        <v>1233</v>
      </c>
      <c r="M2085">
        <v>1</v>
      </c>
      <c r="P2085" t="s">
        <v>6978</v>
      </c>
      <c r="Q2085" t="s">
        <v>47</v>
      </c>
      <c r="S2085">
        <v>0.9733198881149292</v>
      </c>
      <c r="T2085">
        <v>2.4432390928268428E-3</v>
      </c>
      <c r="U2085">
        <v>0.78286319971084595</v>
      </c>
      <c r="V2085">
        <v>0.14980538189411161</v>
      </c>
      <c r="W2085">
        <v>0.52186471223831177</v>
      </c>
      <c r="X2085">
        <v>9.5464877784252167E-2</v>
      </c>
      <c r="Y2085">
        <v>-2.0833333333333329E-2</v>
      </c>
      <c r="Z2085">
        <v>4.1000000000000002E-2</v>
      </c>
      <c r="AA2085">
        <v>0.112</v>
      </c>
      <c r="AB2085">
        <v>0.84699999999999998</v>
      </c>
      <c r="AC2085">
        <v>-0.45879999999999999</v>
      </c>
      <c r="AD2085" t="s">
        <v>48</v>
      </c>
      <c r="AE2085" t="s">
        <v>48</v>
      </c>
      <c r="AF2085" t="s">
        <v>48</v>
      </c>
    </row>
    <row r="2086" spans="1:40" hidden="1" outlineLevel="1" x14ac:dyDescent="0.2">
      <c r="A2086" t="s">
        <v>6979</v>
      </c>
      <c r="B2086" t="s">
        <v>6980</v>
      </c>
      <c r="C2086" t="s">
        <v>884</v>
      </c>
      <c r="J2086" t="s">
        <v>6981</v>
      </c>
      <c r="K2086" t="s">
        <v>6974</v>
      </c>
      <c r="L2086" t="s">
        <v>1263</v>
      </c>
      <c r="M2086">
        <v>1</v>
      </c>
      <c r="P2086" t="s">
        <v>6982</v>
      </c>
      <c r="Q2086" t="s">
        <v>47</v>
      </c>
      <c r="S2086">
        <v>4.2657041922211652E-4</v>
      </c>
      <c r="T2086">
        <v>2.063746705971425E-6</v>
      </c>
      <c r="U2086">
        <v>2.698295975278597E-5</v>
      </c>
      <c r="V2086">
        <v>4.3146046664332971E-5</v>
      </c>
      <c r="W2086">
        <v>2.057263191090897E-4</v>
      </c>
      <c r="X2086">
        <v>3.3069849450839677E-5</v>
      </c>
      <c r="Y2086">
        <v>-9.9999999999999992E-2</v>
      </c>
      <c r="Z2086">
        <v>0</v>
      </c>
      <c r="AA2086">
        <v>7.0999999999999994E-2</v>
      </c>
      <c r="AB2086">
        <v>0.92900000000000005</v>
      </c>
      <c r="AC2086">
        <v>-7.7200000000000005E-2</v>
      </c>
      <c r="AD2086" t="s">
        <v>48</v>
      </c>
      <c r="AE2086" t="s">
        <v>48</v>
      </c>
      <c r="AF2086" t="s">
        <v>48</v>
      </c>
    </row>
    <row r="2087" spans="1:40" hidden="1" outlineLevel="1" x14ac:dyDescent="0.2">
      <c r="A2087" t="s">
        <v>6983</v>
      </c>
      <c r="B2087" t="s">
        <v>6984</v>
      </c>
      <c r="C2087" t="s">
        <v>6976</v>
      </c>
      <c r="J2087" t="s">
        <v>6985</v>
      </c>
      <c r="K2087" t="s">
        <v>6979</v>
      </c>
      <c r="L2087" t="s">
        <v>1263</v>
      </c>
      <c r="M2087">
        <v>1</v>
      </c>
      <c r="P2087" t="s">
        <v>6986</v>
      </c>
      <c r="Q2087" t="s">
        <v>47</v>
      </c>
      <c r="S2087">
        <v>0.97931617498397827</v>
      </c>
      <c r="T2087">
        <v>6.1732269823551178E-3</v>
      </c>
      <c r="U2087">
        <v>0.84154796600341797</v>
      </c>
      <c r="V2087">
        <v>0.18130941689014429</v>
      </c>
      <c r="W2087">
        <v>0.41563037037849432</v>
      </c>
      <c r="X2087">
        <v>0.16470822691917419</v>
      </c>
      <c r="Y2087">
        <v>-0.17499999999999999</v>
      </c>
      <c r="Z2087">
        <v>0</v>
      </c>
      <c r="AA2087">
        <v>0.25600000000000001</v>
      </c>
      <c r="AB2087">
        <v>0.74399999999999999</v>
      </c>
      <c r="AC2087">
        <v>-0.83599999999999997</v>
      </c>
      <c r="AD2087" t="s">
        <v>48</v>
      </c>
      <c r="AE2087" t="s">
        <v>48</v>
      </c>
      <c r="AF2087" t="s">
        <v>48</v>
      </c>
    </row>
    <row r="2088" spans="1:40" hidden="1" outlineLevel="1" x14ac:dyDescent="0.2"/>
    <row r="2089" spans="1:40" hidden="1" outlineLevel="1" x14ac:dyDescent="0.2">
      <c r="P2089" s="1"/>
      <c r="Q2089" s="1"/>
    </row>
    <row r="2090" spans="1:40" hidden="1" outlineLevel="1" x14ac:dyDescent="0.2"/>
    <row r="2091" spans="1:40" hidden="1" outlineLevel="1" x14ac:dyDescent="0.2"/>
    <row r="2092" spans="1:40" hidden="1" outlineLevel="1" x14ac:dyDescent="0.2"/>
    <row r="2093" spans="1:40" hidden="1" outlineLevel="1" x14ac:dyDescent="0.2"/>
    <row r="2094" spans="1:40" hidden="1" outlineLevel="1" x14ac:dyDescent="0.2"/>
    <row r="2095" spans="1:40" hidden="1" outlineLevel="1" x14ac:dyDescent="0.2"/>
    <row r="2096" spans="1:40" hidden="1" outlineLevel="1" x14ac:dyDescent="0.2"/>
    <row r="2097" spans="1:40" collapsed="1" x14ac:dyDescent="0.2">
      <c r="A2097" t="s">
        <v>888</v>
      </c>
      <c r="B2097" t="s">
        <v>889</v>
      </c>
      <c r="C2097" t="s">
        <v>890</v>
      </c>
      <c r="D2097" t="s">
        <v>891</v>
      </c>
      <c r="E2097" t="s">
        <v>892</v>
      </c>
      <c r="F2097" t="s">
        <v>42</v>
      </c>
      <c r="G2097">
        <v>18</v>
      </c>
      <c r="H2097" t="s">
        <v>43</v>
      </c>
      <c r="I2097">
        <v>19</v>
      </c>
      <c r="J2097" t="s">
        <v>893</v>
      </c>
      <c r="L2097" t="s">
        <v>45</v>
      </c>
      <c r="M2097">
        <v>1</v>
      </c>
      <c r="N2097">
        <v>0.67</v>
      </c>
      <c r="O2097" s="1" t="s">
        <v>894</v>
      </c>
      <c r="P2097" s="1" t="s">
        <v>894</v>
      </c>
      <c r="Q2097" t="s">
        <v>47</v>
      </c>
      <c r="R2097" t="s">
        <v>47</v>
      </c>
      <c r="S2097">
        <v>2.9068095609545712E-3</v>
      </c>
      <c r="T2097">
        <v>5.15949577675201E-5</v>
      </c>
      <c r="U2097">
        <v>1.3018144818488511E-4</v>
      </c>
      <c r="V2097">
        <v>4.2252740240655839E-4</v>
      </c>
      <c r="W2097">
        <v>4.4672522926703101E-4</v>
      </c>
      <c r="X2097">
        <v>4.283488669898361E-4</v>
      </c>
      <c r="Y2097">
        <v>0.1392871017871018</v>
      </c>
      <c r="Z2097">
        <v>0.109</v>
      </c>
      <c r="AA2097">
        <v>0.13700000000000001</v>
      </c>
      <c r="AB2097">
        <v>0.754</v>
      </c>
      <c r="AC2097">
        <v>-0.91549999999999998</v>
      </c>
      <c r="AD2097" t="s">
        <v>48</v>
      </c>
      <c r="AE2097" t="s">
        <v>48</v>
      </c>
      <c r="AF2097" t="s">
        <v>48</v>
      </c>
      <c r="AH2097">
        <f t="shared" ref="AH2097" si="177">SUM(AI2097:AJ2097)</f>
        <v>14</v>
      </c>
      <c r="AI2097">
        <f>COUNTIF(L2097:L2111, "Comment")</f>
        <v>7</v>
      </c>
      <c r="AJ2097">
        <f>COUNTIF(L2097:L2111, "Reply")</f>
        <v>7</v>
      </c>
      <c r="AK2097">
        <f>COUNTIF(C2098:C2111, C2097)</f>
        <v>5</v>
      </c>
      <c r="AM2097">
        <f>AVERAGE(S2097:S2111)</f>
        <v>0.20928713477721128</v>
      </c>
      <c r="AN2097">
        <f>AVERAGE(Y2097:Y2111)</f>
        <v>0.20513362012766778</v>
      </c>
    </row>
    <row r="2098" spans="1:40" hidden="1" outlineLevel="1" x14ac:dyDescent="0.2">
      <c r="A2098" t="s">
        <v>6987</v>
      </c>
      <c r="B2098" t="s">
        <v>6988</v>
      </c>
      <c r="C2098" t="s">
        <v>3747</v>
      </c>
      <c r="J2098" t="s">
        <v>6989</v>
      </c>
      <c r="K2098" t="s">
        <v>888</v>
      </c>
      <c r="L2098" t="s">
        <v>1233</v>
      </c>
      <c r="M2098">
        <v>2</v>
      </c>
      <c r="P2098" t="s">
        <v>6990</v>
      </c>
      <c r="Q2098" t="s">
        <v>47</v>
      </c>
      <c r="S2098">
        <v>0.53757345676422119</v>
      </c>
      <c r="T2098">
        <v>1.009627667372115E-4</v>
      </c>
      <c r="U2098">
        <v>4.7937240451574333E-2</v>
      </c>
      <c r="V2098">
        <v>3.797459881752729E-3</v>
      </c>
      <c r="W2098">
        <v>5.83607517182827E-2</v>
      </c>
      <c r="X2098">
        <v>4.8384000547230244E-3</v>
      </c>
      <c r="Y2098">
        <v>0.2282312925170068</v>
      </c>
      <c r="Z2098">
        <v>0.124</v>
      </c>
      <c r="AA2098">
        <v>2.1999999999999999E-2</v>
      </c>
      <c r="AB2098">
        <v>0.85499999999999998</v>
      </c>
      <c r="AC2098">
        <v>0.92290000000000005</v>
      </c>
      <c r="AD2098" t="s">
        <v>48</v>
      </c>
      <c r="AE2098" t="s">
        <v>48</v>
      </c>
      <c r="AF2098" t="s">
        <v>48</v>
      </c>
    </row>
    <row r="2099" spans="1:40" hidden="1" outlineLevel="1" x14ac:dyDescent="0.2">
      <c r="A2099" t="s">
        <v>6991</v>
      </c>
      <c r="B2099" t="s">
        <v>6992</v>
      </c>
      <c r="C2099" t="s">
        <v>6878</v>
      </c>
      <c r="J2099" t="s">
        <v>6993</v>
      </c>
      <c r="K2099" t="s">
        <v>888</v>
      </c>
      <c r="L2099" t="s">
        <v>1233</v>
      </c>
      <c r="M2099">
        <v>2</v>
      </c>
      <c r="P2099" t="s">
        <v>6994</v>
      </c>
      <c r="Q2099" t="s">
        <v>47</v>
      </c>
      <c r="S2099">
        <v>4.9000675790011883E-4</v>
      </c>
      <c r="T2099">
        <v>6.6369298110657837E-6</v>
      </c>
      <c r="U2099">
        <v>2.9614904633490369E-5</v>
      </c>
      <c r="V2099">
        <v>8.6616935732308775E-5</v>
      </c>
      <c r="W2099">
        <v>1.48037783219479E-4</v>
      </c>
      <c r="X2099">
        <v>5.1237126172054559E-5</v>
      </c>
      <c r="Y2099">
        <v>0.20476190476190481</v>
      </c>
      <c r="Z2099">
        <v>0.111</v>
      </c>
      <c r="AA2099">
        <v>9.9000000000000005E-2</v>
      </c>
      <c r="AB2099">
        <v>0.79100000000000004</v>
      </c>
      <c r="AC2099">
        <v>-0.128</v>
      </c>
      <c r="AD2099" t="s">
        <v>48</v>
      </c>
      <c r="AE2099" t="s">
        <v>48</v>
      </c>
      <c r="AF2099" t="s">
        <v>48</v>
      </c>
    </row>
    <row r="2100" spans="1:40" hidden="1" outlineLevel="1" x14ac:dyDescent="0.2">
      <c r="A2100" t="s">
        <v>6995</v>
      </c>
      <c r="B2100" t="s">
        <v>6996</v>
      </c>
      <c r="C2100" t="s">
        <v>6997</v>
      </c>
      <c r="J2100" t="s">
        <v>6998</v>
      </c>
      <c r="K2100" t="s">
        <v>888</v>
      </c>
      <c r="L2100" t="s">
        <v>1233</v>
      </c>
      <c r="M2100">
        <v>-2</v>
      </c>
      <c r="P2100" t="s">
        <v>6999</v>
      </c>
      <c r="Q2100" t="s">
        <v>47</v>
      </c>
      <c r="S2100">
        <v>2.5459965690970421E-2</v>
      </c>
      <c r="T2100">
        <v>3.8026115362299613E-5</v>
      </c>
      <c r="U2100">
        <v>3.1826220219954848E-4</v>
      </c>
      <c r="V2100">
        <v>1.218787510879338E-3</v>
      </c>
      <c r="W2100">
        <v>4.9421068979427218E-4</v>
      </c>
      <c r="X2100">
        <v>2.389543951721862E-4</v>
      </c>
      <c r="Y2100">
        <v>0</v>
      </c>
      <c r="Z2100">
        <v>0</v>
      </c>
      <c r="AA2100">
        <v>0.104</v>
      </c>
      <c r="AB2100">
        <v>0.89600000000000002</v>
      </c>
      <c r="AC2100">
        <v>-0.18770000000000001</v>
      </c>
      <c r="AD2100" t="s">
        <v>48</v>
      </c>
      <c r="AE2100" t="s">
        <v>48</v>
      </c>
      <c r="AF2100" t="s">
        <v>48</v>
      </c>
    </row>
    <row r="2101" spans="1:40" hidden="1" outlineLevel="1" x14ac:dyDescent="0.2">
      <c r="A2101" t="s">
        <v>7000</v>
      </c>
      <c r="B2101" t="s">
        <v>7001</v>
      </c>
      <c r="C2101" t="s">
        <v>7002</v>
      </c>
      <c r="J2101" t="s">
        <v>7003</v>
      </c>
      <c r="K2101" t="s">
        <v>888</v>
      </c>
      <c r="L2101" t="s">
        <v>1233</v>
      </c>
      <c r="M2101">
        <v>-4</v>
      </c>
      <c r="P2101" t="s">
        <v>7004</v>
      </c>
      <c r="Q2101" t="s">
        <v>47</v>
      </c>
      <c r="S2101">
        <v>0.1954346299171448</v>
      </c>
      <c r="T2101">
        <v>7.524275133619085E-5</v>
      </c>
      <c r="U2101">
        <v>7.355606066994369E-4</v>
      </c>
      <c r="V2101">
        <v>2.0065123680979009E-3</v>
      </c>
      <c r="W2101">
        <v>7.9369768500328064E-3</v>
      </c>
      <c r="X2101">
        <v>9.2174112796783447E-2</v>
      </c>
      <c r="Y2101">
        <v>0</v>
      </c>
      <c r="Z2101">
        <v>0</v>
      </c>
      <c r="AA2101">
        <v>0.35499999999999998</v>
      </c>
      <c r="AB2101">
        <v>0.64500000000000002</v>
      </c>
      <c r="AC2101">
        <v>-0.29599999999999999</v>
      </c>
      <c r="AD2101" t="s">
        <v>48</v>
      </c>
      <c r="AE2101" t="s">
        <v>48</v>
      </c>
      <c r="AF2101" t="s">
        <v>48</v>
      </c>
    </row>
    <row r="2102" spans="1:40" hidden="1" outlineLevel="1" x14ac:dyDescent="0.2">
      <c r="A2102" t="s">
        <v>7005</v>
      </c>
      <c r="B2102" t="s">
        <v>7006</v>
      </c>
      <c r="C2102" t="s">
        <v>3420</v>
      </c>
      <c r="J2102" t="s">
        <v>7007</v>
      </c>
      <c r="K2102" t="s">
        <v>888</v>
      </c>
      <c r="L2102" t="s">
        <v>1233</v>
      </c>
      <c r="M2102">
        <v>1</v>
      </c>
      <c r="P2102" t="s">
        <v>7008</v>
      </c>
      <c r="Q2102" t="s">
        <v>47</v>
      </c>
      <c r="S2102">
        <v>0.67100930213928223</v>
      </c>
      <c r="T2102">
        <v>2.6566206361167127E-4</v>
      </c>
      <c r="U2102">
        <v>4.5392503961920738E-3</v>
      </c>
      <c r="V2102">
        <v>4.5287907123565674E-3</v>
      </c>
      <c r="W2102">
        <v>7.2517874650657177E-3</v>
      </c>
      <c r="X2102">
        <v>5.7364790700376034E-3</v>
      </c>
      <c r="Y2102">
        <v>0.4</v>
      </c>
      <c r="Z2102">
        <v>0.32300000000000001</v>
      </c>
      <c r="AA2102">
        <v>0</v>
      </c>
      <c r="AB2102">
        <v>0.67700000000000005</v>
      </c>
      <c r="AC2102">
        <v>0.51060000000000005</v>
      </c>
      <c r="AD2102" t="s">
        <v>48</v>
      </c>
      <c r="AE2102" t="s">
        <v>48</v>
      </c>
      <c r="AF2102" t="s">
        <v>48</v>
      </c>
    </row>
    <row r="2103" spans="1:40" hidden="1" outlineLevel="1" x14ac:dyDescent="0.2">
      <c r="A2103" t="s">
        <v>7009</v>
      </c>
      <c r="B2103" t="s">
        <v>7010</v>
      </c>
      <c r="C2103" t="s">
        <v>4232</v>
      </c>
      <c r="J2103" t="s">
        <v>7011</v>
      </c>
      <c r="K2103" t="s">
        <v>888</v>
      </c>
      <c r="L2103" t="s">
        <v>1233</v>
      </c>
      <c r="M2103">
        <v>1</v>
      </c>
      <c r="P2103" t="s">
        <v>7012</v>
      </c>
      <c r="Q2103" t="s">
        <v>47</v>
      </c>
      <c r="S2103">
        <v>0.31287750601768488</v>
      </c>
      <c r="T2103">
        <v>1.202553321490996E-4</v>
      </c>
      <c r="U2103">
        <v>1.837261253967881E-3</v>
      </c>
      <c r="V2103">
        <v>2.3294729180634022E-3</v>
      </c>
      <c r="W2103">
        <v>2.42593651637435E-3</v>
      </c>
      <c r="X2103">
        <v>3.0518930871039629E-3</v>
      </c>
      <c r="Y2103">
        <v>0.30925925925925918</v>
      </c>
      <c r="Z2103">
        <v>0.125</v>
      </c>
      <c r="AA2103">
        <v>5.7000000000000002E-2</v>
      </c>
      <c r="AB2103">
        <v>0.81799999999999995</v>
      </c>
      <c r="AC2103">
        <v>0.73340000000000005</v>
      </c>
      <c r="AD2103" t="s">
        <v>48</v>
      </c>
      <c r="AE2103" t="s">
        <v>48</v>
      </c>
      <c r="AF2103" t="s">
        <v>48</v>
      </c>
    </row>
    <row r="2104" spans="1:40" hidden="1" outlineLevel="1" x14ac:dyDescent="0.2">
      <c r="A2104" t="s">
        <v>7013</v>
      </c>
      <c r="B2104" t="s">
        <v>7014</v>
      </c>
      <c r="C2104" t="s">
        <v>5762</v>
      </c>
      <c r="J2104" t="s">
        <v>7015</v>
      </c>
      <c r="K2104" t="s">
        <v>888</v>
      </c>
      <c r="L2104" t="s">
        <v>1233</v>
      </c>
      <c r="M2104">
        <v>1</v>
      </c>
      <c r="P2104" t="s">
        <v>7016</v>
      </c>
      <c r="Q2104" t="s">
        <v>47</v>
      </c>
      <c r="S2104">
        <v>0.50567632913589478</v>
      </c>
      <c r="T2104">
        <v>2.2262851416599011E-4</v>
      </c>
      <c r="U2104">
        <v>2.9416738543659449E-3</v>
      </c>
      <c r="V2104">
        <v>4.8160725273191929E-3</v>
      </c>
      <c r="W2104">
        <v>4.0784263983368874E-3</v>
      </c>
      <c r="X2104">
        <v>4.3205833062529564E-3</v>
      </c>
      <c r="Y2104">
        <v>0</v>
      </c>
      <c r="Z2104">
        <v>0</v>
      </c>
      <c r="AA2104">
        <v>0.15</v>
      </c>
      <c r="AB2104">
        <v>0.85</v>
      </c>
      <c r="AC2104">
        <v>-0.27550000000000002</v>
      </c>
      <c r="AD2104" t="s">
        <v>48</v>
      </c>
      <c r="AE2104" t="s">
        <v>48</v>
      </c>
      <c r="AF2104" t="s">
        <v>48</v>
      </c>
    </row>
    <row r="2105" spans="1:40" hidden="1" outlineLevel="1" x14ac:dyDescent="0.2">
      <c r="A2105" t="s">
        <v>7017</v>
      </c>
      <c r="B2105" t="s">
        <v>7018</v>
      </c>
      <c r="C2105" t="s">
        <v>890</v>
      </c>
      <c r="J2105" t="s">
        <v>7019</v>
      </c>
      <c r="K2105" t="s">
        <v>6987</v>
      </c>
      <c r="L2105" t="s">
        <v>1263</v>
      </c>
      <c r="M2105">
        <v>1</v>
      </c>
      <c r="P2105" s="1" t="s">
        <v>7020</v>
      </c>
      <c r="Q2105" s="1" t="s">
        <v>47</v>
      </c>
      <c r="S2105">
        <v>9.4514023512601852E-3</v>
      </c>
      <c r="T2105">
        <v>1.6111345757963139E-5</v>
      </c>
      <c r="U2105">
        <v>8.2548009231686592E-4</v>
      </c>
      <c r="V2105">
        <v>9.593505528755486E-4</v>
      </c>
      <c r="W2105">
        <v>6.1644136440008879E-4</v>
      </c>
      <c r="X2105">
        <v>3.4896735451184208E-4</v>
      </c>
      <c r="Y2105">
        <v>0.28999999999999998</v>
      </c>
      <c r="Z2105">
        <v>0.14399999999999999</v>
      </c>
      <c r="AA2105">
        <v>0.05</v>
      </c>
      <c r="AB2105">
        <v>0.80500000000000005</v>
      </c>
      <c r="AC2105">
        <v>0.79500000000000004</v>
      </c>
      <c r="AD2105" t="s">
        <v>48</v>
      </c>
      <c r="AE2105" t="s">
        <v>48</v>
      </c>
      <c r="AF2105" t="s">
        <v>48</v>
      </c>
    </row>
    <row r="2106" spans="1:40" hidden="1" outlineLevel="1" x14ac:dyDescent="0.2">
      <c r="A2106" t="s">
        <v>7021</v>
      </c>
      <c r="B2106" t="s">
        <v>7022</v>
      </c>
      <c r="C2106" t="s">
        <v>890</v>
      </c>
      <c r="J2106" t="s">
        <v>7023</v>
      </c>
      <c r="K2106" t="s">
        <v>6991</v>
      </c>
      <c r="L2106" t="s">
        <v>1263</v>
      </c>
      <c r="M2106">
        <v>2</v>
      </c>
      <c r="P2106" t="s">
        <v>7024</v>
      </c>
      <c r="Q2106" t="s">
        <v>47</v>
      </c>
      <c r="S2106">
        <v>3.9898353861644859E-4</v>
      </c>
      <c r="T2106">
        <v>3.9450774238503072E-6</v>
      </c>
      <c r="U2106">
        <v>2.9751798138022419E-5</v>
      </c>
      <c r="V2106">
        <v>5.6341847084695473E-5</v>
      </c>
      <c r="W2106">
        <v>1.243596489075571E-4</v>
      </c>
      <c r="X2106">
        <v>6.4341198594775051E-5</v>
      </c>
      <c r="Y2106">
        <v>0.15758928571428571</v>
      </c>
      <c r="Z2106">
        <v>0.17499999999999999</v>
      </c>
      <c r="AA2106">
        <v>5.5E-2</v>
      </c>
      <c r="AB2106">
        <v>0.77</v>
      </c>
      <c r="AC2106">
        <v>0.91949999999999998</v>
      </c>
      <c r="AD2106" t="s">
        <v>48</v>
      </c>
      <c r="AE2106" t="s">
        <v>48</v>
      </c>
      <c r="AF2106" t="s">
        <v>48</v>
      </c>
    </row>
    <row r="2107" spans="1:40" hidden="1" outlineLevel="1" x14ac:dyDescent="0.2">
      <c r="A2107" t="s">
        <v>7025</v>
      </c>
      <c r="B2107" t="s">
        <v>7026</v>
      </c>
      <c r="C2107" t="s">
        <v>890</v>
      </c>
      <c r="J2107" t="s">
        <v>7027</v>
      </c>
      <c r="K2107" t="s">
        <v>6995</v>
      </c>
      <c r="L2107" t="s">
        <v>1263</v>
      </c>
      <c r="M2107">
        <v>1</v>
      </c>
      <c r="P2107" t="s">
        <v>7028</v>
      </c>
      <c r="Q2107" t="s">
        <v>47</v>
      </c>
      <c r="S2107">
        <v>4.4207938481122261E-4</v>
      </c>
      <c r="T2107">
        <v>2.6202237677352969E-6</v>
      </c>
      <c r="U2107">
        <v>2.3313952624448578E-5</v>
      </c>
      <c r="V2107">
        <v>6.9992674980312586E-5</v>
      </c>
      <c r="W2107">
        <v>1.398672902723774E-4</v>
      </c>
      <c r="X2107">
        <v>5.7436925999354571E-5</v>
      </c>
      <c r="Y2107">
        <v>0.35833333333333328</v>
      </c>
      <c r="Z2107">
        <v>8.2000000000000003E-2</v>
      </c>
      <c r="AA2107">
        <v>9.6000000000000002E-2</v>
      </c>
      <c r="AB2107">
        <v>0.82099999999999995</v>
      </c>
      <c r="AC2107">
        <v>-0.1027</v>
      </c>
      <c r="AD2107" t="s">
        <v>48</v>
      </c>
      <c r="AE2107" t="s">
        <v>48</v>
      </c>
      <c r="AF2107" t="s">
        <v>48</v>
      </c>
    </row>
    <row r="2108" spans="1:40" hidden="1" outlineLevel="1" x14ac:dyDescent="0.2">
      <c r="A2108" t="s">
        <v>7029</v>
      </c>
      <c r="B2108" t="s">
        <v>7030</v>
      </c>
      <c r="C2108" t="s">
        <v>890</v>
      </c>
      <c r="J2108" t="s">
        <v>7031</v>
      </c>
      <c r="K2108" t="s">
        <v>7000</v>
      </c>
      <c r="L2108" t="s">
        <v>1263</v>
      </c>
      <c r="M2108">
        <v>1</v>
      </c>
      <c r="P2108" t="s">
        <v>7032</v>
      </c>
      <c r="Q2108" t="s">
        <v>47</v>
      </c>
      <c r="S2108">
        <v>7.299070805311203E-2</v>
      </c>
      <c r="T2108">
        <v>2.557365951361135E-5</v>
      </c>
      <c r="U2108">
        <v>2.305847447132692E-4</v>
      </c>
      <c r="V2108">
        <v>1.368785626254976E-3</v>
      </c>
      <c r="W2108">
        <v>1.287114224396646E-3</v>
      </c>
      <c r="X2108">
        <v>6.5949194133281708E-2</v>
      </c>
      <c r="Y2108">
        <v>0</v>
      </c>
      <c r="Z2108">
        <v>0</v>
      </c>
      <c r="AA2108">
        <v>0.17299999999999999</v>
      </c>
      <c r="AB2108">
        <v>0.82699999999999996</v>
      </c>
      <c r="AC2108">
        <v>-0.31819999999999998</v>
      </c>
      <c r="AD2108" t="s">
        <v>48</v>
      </c>
      <c r="AE2108" t="s">
        <v>48</v>
      </c>
      <c r="AF2108" t="s">
        <v>48</v>
      </c>
    </row>
    <row r="2109" spans="1:40" hidden="1" outlineLevel="1" x14ac:dyDescent="0.2">
      <c r="A2109" t="s">
        <v>7033</v>
      </c>
      <c r="B2109" t="s">
        <v>7034</v>
      </c>
      <c r="C2109" t="s">
        <v>3747</v>
      </c>
      <c r="J2109" t="s">
        <v>7035</v>
      </c>
      <c r="K2109" t="s">
        <v>7017</v>
      </c>
      <c r="L2109" t="s">
        <v>1263</v>
      </c>
      <c r="M2109">
        <v>0</v>
      </c>
      <c r="P2109" t="s">
        <v>7036</v>
      </c>
      <c r="Q2109" t="s">
        <v>47</v>
      </c>
      <c r="S2109">
        <v>0.80374419689178467</v>
      </c>
      <c r="T2109">
        <v>6.0170370852574706E-4</v>
      </c>
      <c r="U2109">
        <v>1.7681967467069629E-2</v>
      </c>
      <c r="V2109">
        <v>2.306619426235557E-3</v>
      </c>
      <c r="W2109">
        <v>0.12845234572887421</v>
      </c>
      <c r="X2109">
        <v>8.7380083277821541E-3</v>
      </c>
      <c r="Y2109">
        <v>-0.01</v>
      </c>
      <c r="Z2109">
        <v>0.11700000000000001</v>
      </c>
      <c r="AA2109">
        <v>6.5000000000000002E-2</v>
      </c>
      <c r="AB2109">
        <v>0.81799999999999995</v>
      </c>
      <c r="AC2109">
        <v>0.47670000000000001</v>
      </c>
      <c r="AD2109" t="s">
        <v>48</v>
      </c>
      <c r="AE2109" t="s">
        <v>48</v>
      </c>
      <c r="AF2109" t="s">
        <v>48</v>
      </c>
    </row>
    <row r="2110" spans="1:40" hidden="1" outlineLevel="1" x14ac:dyDescent="0.2">
      <c r="A2110" t="s">
        <v>7037</v>
      </c>
      <c r="B2110" t="s">
        <v>7038</v>
      </c>
      <c r="C2110" t="s">
        <v>6878</v>
      </c>
      <c r="J2110" t="s">
        <v>7039</v>
      </c>
      <c r="K2110" t="s">
        <v>7021</v>
      </c>
      <c r="L2110" t="s">
        <v>1263</v>
      </c>
      <c r="M2110">
        <v>1</v>
      </c>
      <c r="P2110" t="s">
        <v>7040</v>
      </c>
      <c r="Q2110" t="s">
        <v>47</v>
      </c>
      <c r="S2110">
        <v>5.3419871255755424E-4</v>
      </c>
      <c r="T2110">
        <v>4.288866875867825E-6</v>
      </c>
      <c r="U2110">
        <v>3.8426889659604058E-5</v>
      </c>
      <c r="V2110">
        <v>3.3101907320087782E-5</v>
      </c>
      <c r="W2110">
        <v>1.968896831385791E-4</v>
      </c>
      <c r="X2110">
        <v>5.3943502280162647E-5</v>
      </c>
      <c r="Y2110">
        <v>0.24954212454212449</v>
      </c>
      <c r="Z2110">
        <v>0.24299999999999999</v>
      </c>
      <c r="AA2110">
        <v>0.06</v>
      </c>
      <c r="AB2110">
        <v>0.69699999999999995</v>
      </c>
      <c r="AC2110">
        <v>0.97340000000000004</v>
      </c>
      <c r="AD2110" t="s">
        <v>48</v>
      </c>
      <c r="AE2110" t="s">
        <v>48</v>
      </c>
      <c r="AF2110" t="s">
        <v>48</v>
      </c>
    </row>
    <row r="2111" spans="1:40" hidden="1" outlineLevel="1" x14ac:dyDescent="0.2">
      <c r="A2111" t="s">
        <v>7041</v>
      </c>
      <c r="B2111" t="s">
        <v>7042</v>
      </c>
      <c r="C2111" t="s">
        <v>890</v>
      </c>
      <c r="J2111" t="s">
        <v>7043</v>
      </c>
      <c r="K2111" t="s">
        <v>7037</v>
      </c>
      <c r="L2111" t="s">
        <v>1263</v>
      </c>
      <c r="M2111">
        <v>2</v>
      </c>
      <c r="P2111" t="s">
        <v>7044</v>
      </c>
      <c r="Q2111" t="s">
        <v>47</v>
      </c>
      <c r="S2111">
        <v>3.1744674197398132E-4</v>
      </c>
      <c r="T2111">
        <v>2.546209316278691E-6</v>
      </c>
      <c r="U2111">
        <v>1.8645949239726178E-5</v>
      </c>
      <c r="V2111">
        <v>4.681968130171299E-5</v>
      </c>
      <c r="W2111">
        <v>1.4416346675716341E-4</v>
      </c>
      <c r="X2111">
        <v>3.2579686376266181E-5</v>
      </c>
      <c r="Y2111">
        <v>0.75</v>
      </c>
      <c r="Z2111">
        <v>0.71899999999999997</v>
      </c>
      <c r="AA2111">
        <v>0</v>
      </c>
      <c r="AB2111">
        <v>0.28100000000000003</v>
      </c>
      <c r="AC2111">
        <v>0.91510000000000002</v>
      </c>
      <c r="AD2111" t="s">
        <v>48</v>
      </c>
      <c r="AE2111" t="s">
        <v>48</v>
      </c>
      <c r="AF2111" t="s">
        <v>48</v>
      </c>
    </row>
    <row r="2112" spans="1:40" collapsed="1" x14ac:dyDescent="0.2">
      <c r="A2112" t="s">
        <v>895</v>
      </c>
      <c r="B2112" t="s">
        <v>896</v>
      </c>
      <c r="C2112" t="s">
        <v>897</v>
      </c>
      <c r="D2112" t="s">
        <v>898</v>
      </c>
      <c r="E2112" t="s">
        <v>60</v>
      </c>
      <c r="F2112" t="s">
        <v>43</v>
      </c>
      <c r="G2112">
        <v>25</v>
      </c>
      <c r="H2112" t="s">
        <v>42</v>
      </c>
      <c r="I2112">
        <v>28</v>
      </c>
      <c r="J2112" t="s">
        <v>899</v>
      </c>
      <c r="L2112" t="s">
        <v>45</v>
      </c>
      <c r="M2112">
        <v>1</v>
      </c>
      <c r="N2112">
        <v>1</v>
      </c>
      <c r="O2112" s="1" t="s">
        <v>900</v>
      </c>
      <c r="P2112" s="1" t="s">
        <v>900</v>
      </c>
      <c r="Q2112" t="s">
        <v>47</v>
      </c>
      <c r="R2112" t="s">
        <v>47</v>
      </c>
      <c r="S2112">
        <v>0.1122067645192146</v>
      </c>
      <c r="T2112">
        <v>1.683929804130457E-5</v>
      </c>
      <c r="U2112">
        <v>2.9914767947047949E-4</v>
      </c>
      <c r="V2112">
        <v>9.6424116054549813E-4</v>
      </c>
      <c r="W2112">
        <v>9.2628687620162964E-2</v>
      </c>
      <c r="X2112">
        <v>1.197465899167582E-4</v>
      </c>
      <c r="Y2112">
        <v>8.635926363199091E-2</v>
      </c>
      <c r="Z2112">
        <v>0.153</v>
      </c>
      <c r="AA2112">
        <v>9.7000000000000003E-2</v>
      </c>
      <c r="AB2112">
        <v>0.75</v>
      </c>
      <c r="AC2112">
        <v>0.97819999999999996</v>
      </c>
      <c r="AD2112" t="s">
        <v>48</v>
      </c>
      <c r="AE2112" t="s">
        <v>48</v>
      </c>
      <c r="AF2112" t="s">
        <v>48</v>
      </c>
      <c r="AH2112">
        <f t="shared" ref="AH2112" si="178">SUM(AI2112:AJ2112)</f>
        <v>0</v>
      </c>
      <c r="AI2112">
        <f>COUNTIF(L2112:L2126, "Comment")</f>
        <v>0</v>
      </c>
      <c r="AJ2112">
        <f>COUNTIF(L2112:L2126, "Reply")</f>
        <v>0</v>
      </c>
      <c r="AK2112">
        <f>COUNTIF(C2113:C2126, C2112)</f>
        <v>0</v>
      </c>
      <c r="AM2112">
        <f>AVERAGE(S2112:S2126)</f>
        <v>0.1122067645192146</v>
      </c>
      <c r="AN2112">
        <f>AVERAGE(Y2112:Y2126)</f>
        <v>8.635926363199091E-2</v>
      </c>
    </row>
    <row r="2113" spans="15:17" hidden="1" outlineLevel="1" x14ac:dyDescent="0.2"/>
    <row r="2114" spans="15:17" hidden="1" outlineLevel="1" x14ac:dyDescent="0.2"/>
    <row r="2115" spans="15:17" hidden="1" outlineLevel="1" x14ac:dyDescent="0.2"/>
    <row r="2116" spans="15:17" hidden="1" outlineLevel="1" x14ac:dyDescent="0.2"/>
    <row r="2117" spans="15:17" hidden="1" outlineLevel="1" x14ac:dyDescent="0.2"/>
    <row r="2118" spans="15:17" hidden="1" outlineLevel="1" x14ac:dyDescent="0.2"/>
    <row r="2119" spans="15:17" hidden="1" outlineLevel="1" x14ac:dyDescent="0.2"/>
    <row r="2120" spans="15:17" hidden="1" outlineLevel="1" x14ac:dyDescent="0.2"/>
    <row r="2121" spans="15:17" hidden="1" outlineLevel="1" x14ac:dyDescent="0.2">
      <c r="P2121" s="1"/>
      <c r="Q2121" s="1"/>
    </row>
    <row r="2122" spans="15:17" hidden="1" outlineLevel="1" x14ac:dyDescent="0.2"/>
    <row r="2123" spans="15:17" hidden="1" outlineLevel="1" x14ac:dyDescent="0.2"/>
    <row r="2124" spans="15:17" hidden="1" outlineLevel="1" x14ac:dyDescent="0.2"/>
    <row r="2125" spans="15:17" hidden="1" outlineLevel="1" x14ac:dyDescent="0.2"/>
    <row r="2126" spans="15:17" hidden="1" outlineLevel="1" x14ac:dyDescent="0.2"/>
    <row r="2127" spans="15:17" collapsed="1" x14ac:dyDescent="0.2">
      <c r="O2127" s="1"/>
      <c r="P2127" s="1"/>
    </row>
    <row r="2128" spans="15:17" hidden="1" outlineLevel="1" x14ac:dyDescent="0.2"/>
    <row r="2129" spans="1:40" hidden="1" outlineLevel="1" x14ac:dyDescent="0.2"/>
    <row r="2130" spans="1:40" hidden="1" outlineLevel="1" x14ac:dyDescent="0.2"/>
    <row r="2131" spans="1:40" hidden="1" outlineLevel="1" x14ac:dyDescent="0.2"/>
    <row r="2132" spans="1:40" hidden="1" outlineLevel="1" x14ac:dyDescent="0.2"/>
    <row r="2133" spans="1:40" hidden="1" outlineLevel="1" x14ac:dyDescent="0.2"/>
    <row r="2134" spans="1:40" hidden="1" outlineLevel="1" x14ac:dyDescent="0.2"/>
    <row r="2135" spans="1:40" hidden="1" outlineLevel="1" x14ac:dyDescent="0.2"/>
    <row r="2136" spans="1:40" hidden="1" outlineLevel="1" x14ac:dyDescent="0.2"/>
    <row r="2137" spans="1:40" hidden="1" outlineLevel="1" x14ac:dyDescent="0.2"/>
    <row r="2138" spans="1:40" hidden="1" outlineLevel="1" x14ac:dyDescent="0.2"/>
    <row r="2139" spans="1:40" hidden="1" outlineLevel="1" x14ac:dyDescent="0.2"/>
    <row r="2140" spans="1:40" hidden="1" outlineLevel="1" x14ac:dyDescent="0.2"/>
    <row r="2141" spans="1:40" hidden="1" outlineLevel="1" x14ac:dyDescent="0.2"/>
    <row r="2142" spans="1:40" collapsed="1" x14ac:dyDescent="0.2">
      <c r="A2142" t="s">
        <v>907</v>
      </c>
      <c r="B2142" t="s">
        <v>908</v>
      </c>
      <c r="C2142" t="s">
        <v>909</v>
      </c>
      <c r="D2142" t="s">
        <v>910</v>
      </c>
      <c r="E2142" t="s">
        <v>41</v>
      </c>
      <c r="F2142" t="s">
        <v>42</v>
      </c>
      <c r="G2142">
        <v>19</v>
      </c>
      <c r="H2142" t="s">
        <v>43</v>
      </c>
      <c r="I2142">
        <v>18</v>
      </c>
      <c r="J2142" t="s">
        <v>911</v>
      </c>
      <c r="L2142" t="s">
        <v>45</v>
      </c>
      <c r="M2142">
        <v>1</v>
      </c>
      <c r="N2142">
        <v>1</v>
      </c>
      <c r="O2142" s="1" t="s">
        <v>912</v>
      </c>
      <c r="P2142" s="1" t="s">
        <v>912</v>
      </c>
      <c r="Q2142" t="s">
        <v>47</v>
      </c>
      <c r="R2142" t="s">
        <v>47</v>
      </c>
      <c r="S2142">
        <v>1.180378347635269E-2</v>
      </c>
      <c r="T2142">
        <v>7.330145308515057E-5</v>
      </c>
      <c r="U2142">
        <v>4.8179688747040927E-4</v>
      </c>
      <c r="V2142">
        <v>4.8378603532910347E-3</v>
      </c>
      <c r="W2142">
        <v>1.5981832984834909E-3</v>
      </c>
      <c r="X2142">
        <v>6.1073957476764917E-4</v>
      </c>
      <c r="Y2142">
        <v>7.7603615520282193E-2</v>
      </c>
      <c r="Z2142">
        <v>0.122</v>
      </c>
      <c r="AA2142">
        <v>7.3999999999999996E-2</v>
      </c>
      <c r="AB2142">
        <v>0.80400000000000005</v>
      </c>
      <c r="AC2142">
        <v>0.96509999999999996</v>
      </c>
      <c r="AD2142" t="s">
        <v>48</v>
      </c>
      <c r="AE2142" t="s">
        <v>48</v>
      </c>
      <c r="AF2142" t="s">
        <v>48</v>
      </c>
      <c r="AH2142">
        <f t="shared" ref="AH2142" si="179">SUM(AI2142:AJ2142)</f>
        <v>5</v>
      </c>
      <c r="AI2142">
        <f>COUNTIF(L2142:L2156, "Comment")</f>
        <v>3</v>
      </c>
      <c r="AJ2142">
        <f>COUNTIF(L2142:L2156, "Reply")</f>
        <v>2</v>
      </c>
      <c r="AK2142">
        <f>COUNTIF(C2143:C2156, C2142)</f>
        <v>1</v>
      </c>
      <c r="AM2142">
        <f>AVERAGE(S2142:S2156)</f>
        <v>0.11323478529326773</v>
      </c>
      <c r="AN2142">
        <f>AVERAGE(Y2142:Y2156)</f>
        <v>5.6202888466343311E-2</v>
      </c>
    </row>
    <row r="2143" spans="1:40" hidden="1" outlineLevel="1" x14ac:dyDescent="0.2">
      <c r="A2143" t="s">
        <v>7312</v>
      </c>
      <c r="B2143" t="s">
        <v>7313</v>
      </c>
      <c r="C2143" t="s">
        <v>6937</v>
      </c>
      <c r="J2143" t="s">
        <v>7314</v>
      </c>
      <c r="K2143" t="s">
        <v>907</v>
      </c>
      <c r="L2143" t="s">
        <v>1233</v>
      </c>
      <c r="M2143">
        <v>2</v>
      </c>
      <c r="P2143" s="1" t="s">
        <v>7315</v>
      </c>
      <c r="Q2143" s="1" t="s">
        <v>47</v>
      </c>
      <c r="S2143">
        <v>6.7510912194848061E-3</v>
      </c>
      <c r="T2143">
        <v>3.5310215480421898E-6</v>
      </c>
      <c r="U2143">
        <v>7.8575190855190158E-5</v>
      </c>
      <c r="V2143">
        <v>3.4390107612125581E-4</v>
      </c>
      <c r="W2143">
        <v>2.6071104221045971E-3</v>
      </c>
      <c r="X2143">
        <v>3.0292343581095338E-4</v>
      </c>
      <c r="Y2143">
        <v>-0.5</v>
      </c>
      <c r="Z2143">
        <v>0.29299999999999998</v>
      </c>
      <c r="AA2143">
        <v>0.105</v>
      </c>
      <c r="AB2143">
        <v>0.60199999999999998</v>
      </c>
      <c r="AC2143">
        <v>0.61240000000000006</v>
      </c>
      <c r="AD2143" t="s">
        <v>48</v>
      </c>
      <c r="AE2143" t="s">
        <v>48</v>
      </c>
      <c r="AF2143" t="s">
        <v>48</v>
      </c>
    </row>
    <row r="2144" spans="1:40" hidden="1" outlineLevel="1" x14ac:dyDescent="0.2">
      <c r="A2144" t="s">
        <v>7316</v>
      </c>
      <c r="B2144" t="s">
        <v>7317</v>
      </c>
      <c r="C2144" t="s">
        <v>6927</v>
      </c>
      <c r="J2144" t="s">
        <v>7318</v>
      </c>
      <c r="K2144" t="s">
        <v>907</v>
      </c>
      <c r="L2144" t="s">
        <v>1233</v>
      </c>
      <c r="M2144">
        <v>1</v>
      </c>
      <c r="P2144" t="s">
        <v>7319</v>
      </c>
      <c r="Q2144" t="s">
        <v>47</v>
      </c>
      <c r="S2144">
        <v>0.64969295263290405</v>
      </c>
      <c r="T2144">
        <v>1.089504221454263E-3</v>
      </c>
      <c r="U2144">
        <v>6.6018737852573395E-2</v>
      </c>
      <c r="V2144">
        <v>0.12290462106466291</v>
      </c>
      <c r="W2144">
        <v>0.38675659894943237</v>
      </c>
      <c r="X2144">
        <v>6.8133049644529819E-3</v>
      </c>
      <c r="Y2144">
        <v>0.1303819444444444</v>
      </c>
      <c r="Z2144">
        <v>0.17399999999999999</v>
      </c>
      <c r="AA2144">
        <v>6.8000000000000005E-2</v>
      </c>
      <c r="AB2144">
        <v>0.75800000000000001</v>
      </c>
      <c r="AC2144">
        <v>0.93330000000000002</v>
      </c>
      <c r="AD2144" t="s">
        <v>48</v>
      </c>
      <c r="AE2144" t="s">
        <v>48</v>
      </c>
      <c r="AF2144" t="s">
        <v>48</v>
      </c>
    </row>
    <row r="2145" spans="1:40" hidden="1" outlineLevel="1" x14ac:dyDescent="0.2">
      <c r="A2145" t="s">
        <v>7320</v>
      </c>
      <c r="B2145" t="s">
        <v>7321</v>
      </c>
      <c r="C2145" t="s">
        <v>7322</v>
      </c>
      <c r="J2145" t="s">
        <v>7323</v>
      </c>
      <c r="K2145" t="s">
        <v>907</v>
      </c>
      <c r="L2145" t="s">
        <v>1233</v>
      </c>
      <c r="M2145">
        <v>1</v>
      </c>
      <c r="P2145" t="s">
        <v>7324</v>
      </c>
      <c r="Q2145" t="s">
        <v>47</v>
      </c>
      <c r="S2145">
        <v>1.0207990184426309E-2</v>
      </c>
      <c r="T2145">
        <v>2.349193209738587E-6</v>
      </c>
      <c r="U2145">
        <v>7.7833392424508929E-5</v>
      </c>
      <c r="V2145">
        <v>1.619892718736082E-4</v>
      </c>
      <c r="W2145">
        <v>6.971895694732666E-3</v>
      </c>
      <c r="X2145">
        <v>6.9617773988284171E-5</v>
      </c>
      <c r="Y2145">
        <v>8.3333333333333329E-2</v>
      </c>
      <c r="Z2145">
        <v>0.188</v>
      </c>
      <c r="AA2145">
        <v>0</v>
      </c>
      <c r="AB2145">
        <v>0.81200000000000006</v>
      </c>
      <c r="AC2145">
        <v>0.71840000000000004</v>
      </c>
      <c r="AD2145" t="s">
        <v>48</v>
      </c>
      <c r="AE2145" t="s">
        <v>48</v>
      </c>
      <c r="AF2145" t="s">
        <v>48</v>
      </c>
    </row>
    <row r="2146" spans="1:40" hidden="1" outlineLevel="1" x14ac:dyDescent="0.2">
      <c r="A2146" t="s">
        <v>7325</v>
      </c>
      <c r="B2146" t="s">
        <v>7326</v>
      </c>
      <c r="C2146" t="s">
        <v>909</v>
      </c>
      <c r="J2146" t="s">
        <v>7327</v>
      </c>
      <c r="K2146" t="s">
        <v>7316</v>
      </c>
      <c r="L2146" t="s">
        <v>1263</v>
      </c>
      <c r="M2146">
        <v>1</v>
      </c>
      <c r="P2146" t="s">
        <v>7328</v>
      </c>
      <c r="Q2146" t="s">
        <v>47</v>
      </c>
      <c r="S2146">
        <v>6.3655234407633543E-4</v>
      </c>
      <c r="T2146">
        <v>6.5164294937858358E-6</v>
      </c>
      <c r="U2146">
        <v>5.3319854487199343E-5</v>
      </c>
      <c r="V2146">
        <v>5.3739408031106002E-5</v>
      </c>
      <c r="W2146">
        <v>2.0239828154444689E-4</v>
      </c>
      <c r="X2146">
        <v>6.6374355810694396E-5</v>
      </c>
      <c r="Y2146">
        <v>0.125</v>
      </c>
      <c r="Z2146">
        <v>0.152</v>
      </c>
      <c r="AA2146">
        <v>1.9E-2</v>
      </c>
      <c r="AB2146">
        <v>0.82899999999999996</v>
      </c>
      <c r="AC2146">
        <v>0.91669999999999996</v>
      </c>
      <c r="AD2146" t="s">
        <v>48</v>
      </c>
      <c r="AE2146" t="s">
        <v>48</v>
      </c>
      <c r="AF2146" t="s">
        <v>48</v>
      </c>
    </row>
    <row r="2147" spans="1:40" hidden="1" outlineLevel="1" x14ac:dyDescent="0.2">
      <c r="A2147" t="s">
        <v>7329</v>
      </c>
      <c r="B2147" t="s">
        <v>7330</v>
      </c>
      <c r="C2147" t="s">
        <v>6927</v>
      </c>
      <c r="J2147" t="s">
        <v>7331</v>
      </c>
      <c r="K2147" t="s">
        <v>7325</v>
      </c>
      <c r="L2147" t="s">
        <v>1263</v>
      </c>
      <c r="M2147">
        <v>1</v>
      </c>
      <c r="P2147" t="s">
        <v>7332</v>
      </c>
      <c r="Q2147" t="s">
        <v>47</v>
      </c>
      <c r="S2147">
        <v>3.1634190236218268E-4</v>
      </c>
      <c r="T2147">
        <v>2.4680546175659401E-6</v>
      </c>
      <c r="U2147">
        <v>1.874470217444468E-5</v>
      </c>
      <c r="V2147">
        <v>5.6765853514662012E-5</v>
      </c>
      <c r="W2147">
        <v>1.3610666792374099E-4</v>
      </c>
      <c r="X2147">
        <v>2.263329588458873E-5</v>
      </c>
      <c r="Y2147">
        <v>0.4208984375</v>
      </c>
      <c r="Z2147">
        <v>0.19400000000000001</v>
      </c>
      <c r="AA2147">
        <v>6.7000000000000004E-2</v>
      </c>
      <c r="AB2147">
        <v>0.73899999999999999</v>
      </c>
      <c r="AC2147">
        <v>0.81899999999999995</v>
      </c>
      <c r="AD2147" t="s">
        <v>48</v>
      </c>
      <c r="AE2147" t="s">
        <v>48</v>
      </c>
      <c r="AF2147" t="s">
        <v>48</v>
      </c>
    </row>
    <row r="2148" spans="1:40" hidden="1" outlineLevel="1" x14ac:dyDescent="0.2"/>
    <row r="2149" spans="1:40" hidden="1" outlineLevel="1" x14ac:dyDescent="0.2"/>
    <row r="2150" spans="1:40" hidden="1" outlineLevel="1" x14ac:dyDescent="0.2"/>
    <row r="2151" spans="1:40" hidden="1" outlineLevel="1" x14ac:dyDescent="0.2"/>
    <row r="2152" spans="1:40" hidden="1" outlineLevel="1" x14ac:dyDescent="0.2"/>
    <row r="2153" spans="1:40" hidden="1" outlineLevel="1" x14ac:dyDescent="0.2"/>
    <row r="2154" spans="1:40" hidden="1" outlineLevel="1" x14ac:dyDescent="0.2"/>
    <row r="2155" spans="1:40" hidden="1" outlineLevel="1" x14ac:dyDescent="0.2"/>
    <row r="2156" spans="1:40" hidden="1" outlineLevel="1" x14ac:dyDescent="0.2"/>
    <row r="2157" spans="1:40" collapsed="1" x14ac:dyDescent="0.2">
      <c r="A2157" t="s">
        <v>913</v>
      </c>
      <c r="B2157" t="s">
        <v>914</v>
      </c>
      <c r="C2157" t="s">
        <v>915</v>
      </c>
      <c r="D2157" t="s">
        <v>916</v>
      </c>
      <c r="E2157" t="s">
        <v>130</v>
      </c>
      <c r="F2157" t="s">
        <v>42</v>
      </c>
      <c r="G2157">
        <v>33</v>
      </c>
      <c r="H2157" t="s">
        <v>43</v>
      </c>
      <c r="I2157">
        <v>311</v>
      </c>
      <c r="J2157" t="s">
        <v>917</v>
      </c>
      <c r="L2157" t="s">
        <v>45</v>
      </c>
      <c r="M2157">
        <v>0</v>
      </c>
      <c r="N2157">
        <v>0.5</v>
      </c>
      <c r="O2157" s="1" t="s">
        <v>918</v>
      </c>
      <c r="P2157" s="1" t="s">
        <v>918</v>
      </c>
      <c r="Q2157" t="s">
        <v>47</v>
      </c>
      <c r="R2157" t="s">
        <v>47</v>
      </c>
      <c r="S2157">
        <v>0.36387491226196289</v>
      </c>
      <c r="T2157">
        <v>6.0597562878683684E-6</v>
      </c>
      <c r="U2157">
        <v>8.6097657913342118E-4</v>
      </c>
      <c r="V2157">
        <v>2.6257082936353981E-4</v>
      </c>
      <c r="W2157">
        <v>0.32739073038101202</v>
      </c>
      <c r="X2157">
        <v>9.4494957011193037E-5</v>
      </c>
      <c r="Y2157">
        <v>5.5555555555555573E-2</v>
      </c>
      <c r="Z2157">
        <v>0.13800000000000001</v>
      </c>
      <c r="AA2157">
        <v>0.109</v>
      </c>
      <c r="AB2157">
        <v>0.753</v>
      </c>
      <c r="AC2157">
        <v>0.95189999999999997</v>
      </c>
      <c r="AD2157" t="s">
        <v>48</v>
      </c>
      <c r="AE2157" t="s">
        <v>48</v>
      </c>
      <c r="AF2157" t="s">
        <v>48</v>
      </c>
      <c r="AH2157">
        <f t="shared" ref="AH2157" si="180">SUM(AI2157:AJ2157)</f>
        <v>8</v>
      </c>
      <c r="AI2157">
        <f>COUNTIF(L2157:L2171, "Comment")</f>
        <v>4</v>
      </c>
      <c r="AJ2157">
        <f>COUNTIF(L2157:L2171, "Reply")</f>
        <v>4</v>
      </c>
      <c r="AK2157">
        <f>COUNTIF(C2158:C2171, C2157)</f>
        <v>2</v>
      </c>
      <c r="AM2157">
        <f>AVERAGE(S2157:S2171)</f>
        <v>0.2946432386136924</v>
      </c>
      <c r="AN2157">
        <f>AVERAGE(Y2157:Y2171)</f>
        <v>3.1051366843033525E-2</v>
      </c>
    </row>
    <row r="2158" spans="1:40" hidden="1" outlineLevel="1" x14ac:dyDescent="0.2">
      <c r="A2158" t="s">
        <v>7333</v>
      </c>
      <c r="B2158" t="s">
        <v>7334</v>
      </c>
      <c r="C2158" t="s">
        <v>1443</v>
      </c>
      <c r="J2158" t="s">
        <v>7335</v>
      </c>
      <c r="K2158" t="s">
        <v>913</v>
      </c>
      <c r="L2158" t="s">
        <v>1233</v>
      </c>
      <c r="M2158">
        <v>2</v>
      </c>
      <c r="P2158" t="s">
        <v>7336</v>
      </c>
      <c r="Q2158" t="s">
        <v>47</v>
      </c>
      <c r="S2158">
        <v>9.9716847762465477E-4</v>
      </c>
      <c r="T2158">
        <v>2.0405504983500581E-5</v>
      </c>
      <c r="U2158">
        <v>1.0854555875994271E-4</v>
      </c>
      <c r="V2158">
        <v>1.0585588461253789E-4</v>
      </c>
      <c r="W2158">
        <v>4.2138868593610818E-4</v>
      </c>
      <c r="X2158">
        <v>7.3701739893294871E-5</v>
      </c>
      <c r="Y2158">
        <v>0.1257619047619048</v>
      </c>
      <c r="Z2158">
        <v>0.125</v>
      </c>
      <c r="AA2158">
        <v>9.9000000000000005E-2</v>
      </c>
      <c r="AB2158">
        <v>0.77600000000000002</v>
      </c>
      <c r="AC2158">
        <v>0.89429999999999998</v>
      </c>
      <c r="AD2158" t="s">
        <v>48</v>
      </c>
      <c r="AE2158" t="s">
        <v>48</v>
      </c>
      <c r="AF2158" t="s">
        <v>48</v>
      </c>
    </row>
    <row r="2159" spans="1:40" hidden="1" outlineLevel="1" x14ac:dyDescent="0.2">
      <c r="A2159" t="s">
        <v>7337</v>
      </c>
      <c r="B2159" t="s">
        <v>7338</v>
      </c>
      <c r="C2159" t="s">
        <v>7056</v>
      </c>
      <c r="J2159" t="s">
        <v>7339</v>
      </c>
      <c r="K2159" t="s">
        <v>913</v>
      </c>
      <c r="L2159" t="s">
        <v>1233</v>
      </c>
      <c r="M2159">
        <v>2</v>
      </c>
      <c r="P2159" s="1" t="s">
        <v>7340</v>
      </c>
      <c r="Q2159" s="1" t="s">
        <v>47</v>
      </c>
      <c r="S2159">
        <v>0.97658586502075195</v>
      </c>
      <c r="T2159">
        <v>1.4846582780592141E-4</v>
      </c>
      <c r="U2159">
        <v>0.29319596290588379</v>
      </c>
      <c r="V2159">
        <v>1.136302598752081E-3</v>
      </c>
      <c r="W2159">
        <v>0.95792227983474731</v>
      </c>
      <c r="X2159">
        <v>7.8509264858439565E-4</v>
      </c>
      <c r="Y2159">
        <v>5.3105158730158732E-2</v>
      </c>
      <c r="Z2159">
        <v>0.13400000000000001</v>
      </c>
      <c r="AA2159">
        <v>0.16500000000000001</v>
      </c>
      <c r="AB2159">
        <v>0.70099999999999996</v>
      </c>
      <c r="AC2159">
        <v>-0.75280000000000002</v>
      </c>
      <c r="AD2159" t="s">
        <v>48</v>
      </c>
      <c r="AE2159" t="s">
        <v>48</v>
      </c>
      <c r="AF2159" t="s">
        <v>48</v>
      </c>
    </row>
    <row r="2160" spans="1:40" hidden="1" outlineLevel="1" x14ac:dyDescent="0.2">
      <c r="A2160" t="s">
        <v>7341</v>
      </c>
      <c r="B2160" t="s">
        <v>7342</v>
      </c>
      <c r="C2160" t="s">
        <v>5166</v>
      </c>
      <c r="J2160" t="s">
        <v>7343</v>
      </c>
      <c r="K2160" t="s">
        <v>913</v>
      </c>
      <c r="L2160" t="s">
        <v>1233</v>
      </c>
      <c r="M2160">
        <v>1</v>
      </c>
      <c r="P2160" t="s">
        <v>7344</v>
      </c>
      <c r="Q2160" t="s">
        <v>47</v>
      </c>
      <c r="S2160">
        <v>2.059028716757894E-3</v>
      </c>
      <c r="T2160">
        <v>3.5862358345184482E-5</v>
      </c>
      <c r="U2160">
        <v>1.7311080591753131E-4</v>
      </c>
      <c r="V2160">
        <v>4.9096503062173724E-4</v>
      </c>
      <c r="W2160">
        <v>4.9898156430572271E-4</v>
      </c>
      <c r="X2160">
        <v>1.2967360089533031E-4</v>
      </c>
      <c r="Y2160">
        <v>7.4716553287981852E-2</v>
      </c>
      <c r="Z2160">
        <v>6.9000000000000006E-2</v>
      </c>
      <c r="AA2160">
        <v>2.5999999999999999E-2</v>
      </c>
      <c r="AB2160">
        <v>0.90400000000000003</v>
      </c>
      <c r="AC2160">
        <v>0.49390000000000001</v>
      </c>
      <c r="AD2160" t="s">
        <v>48</v>
      </c>
      <c r="AE2160" t="s">
        <v>48</v>
      </c>
      <c r="AF2160" t="s">
        <v>48</v>
      </c>
    </row>
    <row r="2161" spans="1:40" hidden="1" outlineLevel="1" x14ac:dyDescent="0.2">
      <c r="A2161" t="s">
        <v>7345</v>
      </c>
      <c r="B2161" t="s">
        <v>7346</v>
      </c>
      <c r="C2161" t="s">
        <v>5762</v>
      </c>
      <c r="J2161" t="s">
        <v>7347</v>
      </c>
      <c r="K2161" t="s">
        <v>913</v>
      </c>
      <c r="L2161" t="s">
        <v>1233</v>
      </c>
      <c r="M2161">
        <v>1</v>
      </c>
      <c r="P2161" t="s">
        <v>7348</v>
      </c>
      <c r="Q2161" t="s">
        <v>47</v>
      </c>
      <c r="S2161">
        <v>0.99111723899841309</v>
      </c>
      <c r="T2161">
        <v>1.817165612010285E-4</v>
      </c>
      <c r="U2161">
        <v>5.7989545166492462E-2</v>
      </c>
      <c r="V2161">
        <v>6.7507423227652907E-4</v>
      </c>
      <c r="W2161">
        <v>0.98892861604690552</v>
      </c>
      <c r="X2161">
        <v>6.6463986877351999E-4</v>
      </c>
      <c r="Y2161">
        <v>-0.2</v>
      </c>
      <c r="Z2161">
        <v>0.16600000000000001</v>
      </c>
      <c r="AA2161">
        <v>0.30499999999999999</v>
      </c>
      <c r="AB2161">
        <v>0.53</v>
      </c>
      <c r="AC2161">
        <v>-0.2732</v>
      </c>
      <c r="AD2161" t="s">
        <v>48</v>
      </c>
      <c r="AE2161" t="s">
        <v>48</v>
      </c>
      <c r="AF2161" t="s">
        <v>48</v>
      </c>
    </row>
    <row r="2162" spans="1:40" hidden="1" outlineLevel="1" x14ac:dyDescent="0.2">
      <c r="A2162" t="s">
        <v>7349</v>
      </c>
      <c r="B2162" t="s">
        <v>7350</v>
      </c>
      <c r="C2162" t="s">
        <v>915</v>
      </c>
      <c r="J2162" t="s">
        <v>7351</v>
      </c>
      <c r="K2162" t="s">
        <v>7333</v>
      </c>
      <c r="L2162" t="s">
        <v>1263</v>
      </c>
      <c r="M2162">
        <v>1</v>
      </c>
      <c r="P2162" t="s">
        <v>7352</v>
      </c>
      <c r="Q2162" t="s">
        <v>47</v>
      </c>
      <c r="S2162">
        <v>4.094154282938689E-4</v>
      </c>
      <c r="T2162">
        <v>6.3950005824153777E-6</v>
      </c>
      <c r="U2162">
        <v>3.5580367693910382E-5</v>
      </c>
      <c r="V2162">
        <v>1.150231692008674E-4</v>
      </c>
      <c r="W2162">
        <v>1.3455390580929821E-4</v>
      </c>
      <c r="X2162">
        <v>3.0380650059669279E-5</v>
      </c>
      <c r="Y2162">
        <v>-0.33333333333333331</v>
      </c>
      <c r="Z2162">
        <v>8.6999999999999994E-2</v>
      </c>
      <c r="AA2162">
        <v>3.7999999999999999E-2</v>
      </c>
      <c r="AB2162">
        <v>0.875</v>
      </c>
      <c r="AC2162">
        <v>0.40189999999999998</v>
      </c>
      <c r="AD2162" t="s">
        <v>48</v>
      </c>
      <c r="AE2162" t="s">
        <v>48</v>
      </c>
      <c r="AF2162" t="s">
        <v>48</v>
      </c>
    </row>
    <row r="2163" spans="1:40" hidden="1" outlineLevel="1" x14ac:dyDescent="0.2">
      <c r="A2163" t="s">
        <v>7353</v>
      </c>
      <c r="B2163" t="s">
        <v>7354</v>
      </c>
      <c r="C2163" t="s">
        <v>915</v>
      </c>
      <c r="J2163" t="s">
        <v>7355</v>
      </c>
      <c r="K2163" t="s">
        <v>7345</v>
      </c>
      <c r="L2163" t="s">
        <v>1263</v>
      </c>
      <c r="M2163">
        <v>1</v>
      </c>
      <c r="P2163" t="s">
        <v>7356</v>
      </c>
      <c r="Q2163" t="s">
        <v>47</v>
      </c>
      <c r="S2163">
        <v>2.5627823197282851E-4</v>
      </c>
      <c r="T2163">
        <v>2.466967316649971E-6</v>
      </c>
      <c r="U2163">
        <v>1.690097997197881E-5</v>
      </c>
      <c r="V2163">
        <v>3.6214729334460571E-5</v>
      </c>
      <c r="W2163">
        <v>1.3417132140602919E-4</v>
      </c>
      <c r="X2163">
        <v>1.9020155377802439E-5</v>
      </c>
      <c r="Y2163">
        <v>0.1041666666666667</v>
      </c>
      <c r="Z2163">
        <v>0.30599999999999999</v>
      </c>
      <c r="AA2163">
        <v>5.8999999999999997E-2</v>
      </c>
      <c r="AB2163">
        <v>0.63400000000000001</v>
      </c>
      <c r="AC2163">
        <v>0.76549999999999996</v>
      </c>
      <c r="AD2163" t="s">
        <v>48</v>
      </c>
      <c r="AE2163" t="s">
        <v>48</v>
      </c>
      <c r="AF2163" t="s">
        <v>48</v>
      </c>
    </row>
    <row r="2164" spans="1:40" hidden="1" outlineLevel="1" x14ac:dyDescent="0.2">
      <c r="A2164" t="s">
        <v>7357</v>
      </c>
      <c r="B2164" t="s">
        <v>7358</v>
      </c>
      <c r="C2164" t="s">
        <v>1443</v>
      </c>
      <c r="J2164" t="s">
        <v>7359</v>
      </c>
      <c r="K2164" t="s">
        <v>7349</v>
      </c>
      <c r="L2164" t="s">
        <v>1263</v>
      </c>
      <c r="M2164">
        <v>1</v>
      </c>
      <c r="P2164" t="s">
        <v>7360</v>
      </c>
      <c r="Q2164" t="s">
        <v>47</v>
      </c>
      <c r="S2164">
        <v>1.8119721207767721E-3</v>
      </c>
      <c r="T2164">
        <v>7.046528480714187E-5</v>
      </c>
      <c r="U2164">
        <v>2.06363620236516E-4</v>
      </c>
      <c r="V2164">
        <v>7.8685424523428082E-4</v>
      </c>
      <c r="W2164">
        <v>5.7119998382404447E-4</v>
      </c>
      <c r="X2164">
        <v>1.6562086238991469E-4</v>
      </c>
      <c r="Y2164">
        <v>0.1244897959183674</v>
      </c>
      <c r="Z2164">
        <v>6.6000000000000003E-2</v>
      </c>
      <c r="AA2164">
        <v>0.14599999999999999</v>
      </c>
      <c r="AB2164">
        <v>0.78900000000000003</v>
      </c>
      <c r="AC2164">
        <v>-0.7873</v>
      </c>
      <c r="AD2164" t="s">
        <v>48</v>
      </c>
      <c r="AE2164" t="s">
        <v>48</v>
      </c>
      <c r="AF2164" t="s">
        <v>48</v>
      </c>
    </row>
    <row r="2165" spans="1:40" hidden="1" outlineLevel="1" x14ac:dyDescent="0.2">
      <c r="A2165" t="s">
        <v>7361</v>
      </c>
      <c r="B2165" t="s">
        <v>7362</v>
      </c>
      <c r="C2165" t="s">
        <v>5762</v>
      </c>
      <c r="J2165" t="s">
        <v>7363</v>
      </c>
      <c r="K2165" t="s">
        <v>7353</v>
      </c>
      <c r="L2165" t="s">
        <v>1263</v>
      </c>
      <c r="M2165">
        <v>1</v>
      </c>
      <c r="P2165" t="s">
        <v>7364</v>
      </c>
      <c r="Q2165" t="s">
        <v>47</v>
      </c>
      <c r="S2165">
        <v>0.31467726826667791</v>
      </c>
      <c r="T2165">
        <v>6.4217012550216168E-5</v>
      </c>
      <c r="U2165">
        <v>1.3159610098227861E-3</v>
      </c>
      <c r="V2165">
        <v>1.0747294872999189E-3</v>
      </c>
      <c r="W2165">
        <v>2.6960993185639381E-2</v>
      </c>
      <c r="X2165">
        <v>0.14497920870780939</v>
      </c>
      <c r="Y2165">
        <v>0.27500000000000002</v>
      </c>
      <c r="Z2165">
        <v>0.17499999999999999</v>
      </c>
      <c r="AA2165">
        <v>0.13800000000000001</v>
      </c>
      <c r="AB2165">
        <v>0.68799999999999994</v>
      </c>
      <c r="AC2165">
        <v>0.1779</v>
      </c>
      <c r="AD2165" t="s">
        <v>48</v>
      </c>
      <c r="AE2165" t="s">
        <v>48</v>
      </c>
      <c r="AF2165" t="s">
        <v>48</v>
      </c>
    </row>
    <row r="2166" spans="1:40" hidden="1" outlineLevel="1" x14ac:dyDescent="0.2"/>
    <row r="2167" spans="1:40" hidden="1" outlineLevel="1" x14ac:dyDescent="0.2"/>
    <row r="2168" spans="1:40" hidden="1" outlineLevel="1" x14ac:dyDescent="0.2"/>
    <row r="2169" spans="1:40" hidden="1" outlineLevel="1" x14ac:dyDescent="0.2"/>
    <row r="2170" spans="1:40" hidden="1" outlineLevel="1" x14ac:dyDescent="0.2"/>
    <row r="2171" spans="1:40" hidden="1" outlineLevel="1" x14ac:dyDescent="0.2"/>
    <row r="2172" spans="1:40" collapsed="1" x14ac:dyDescent="0.2">
      <c r="A2172" t="s">
        <v>919</v>
      </c>
      <c r="B2172" t="s">
        <v>920</v>
      </c>
      <c r="C2172" t="s">
        <v>921</v>
      </c>
      <c r="D2172" t="s">
        <v>922</v>
      </c>
      <c r="E2172" t="s">
        <v>87</v>
      </c>
      <c r="F2172" t="s">
        <v>42</v>
      </c>
      <c r="G2172">
        <v>25</v>
      </c>
      <c r="H2172" t="s">
        <v>43</v>
      </c>
      <c r="I2172">
        <v>28</v>
      </c>
      <c r="J2172" t="s">
        <v>923</v>
      </c>
      <c r="L2172" t="s">
        <v>45</v>
      </c>
      <c r="M2172">
        <v>1</v>
      </c>
      <c r="N2172">
        <v>1</v>
      </c>
      <c r="O2172" s="1" t="s">
        <v>924</v>
      </c>
      <c r="P2172" s="1" t="s">
        <v>924</v>
      </c>
      <c r="Q2172" t="s">
        <v>47</v>
      </c>
      <c r="R2172" t="s">
        <v>47</v>
      </c>
      <c r="S2172">
        <v>1.3953053392469879E-2</v>
      </c>
      <c r="T2172">
        <v>1.9036560843233019E-5</v>
      </c>
      <c r="U2172">
        <v>4.8976257676258683E-4</v>
      </c>
      <c r="V2172">
        <v>3.1316292006522422E-4</v>
      </c>
      <c r="W2172">
        <v>7.1914843283593655E-4</v>
      </c>
      <c r="X2172">
        <v>2.4730688892304897E-4</v>
      </c>
      <c r="Y2172">
        <v>5.8055555555555569E-2</v>
      </c>
      <c r="Z2172">
        <v>0.121</v>
      </c>
      <c r="AA2172">
        <v>6.2E-2</v>
      </c>
      <c r="AB2172">
        <v>0.81699999999999995</v>
      </c>
      <c r="AC2172">
        <v>0.9708</v>
      </c>
      <c r="AD2172" t="s">
        <v>48</v>
      </c>
      <c r="AE2172" t="s">
        <v>48</v>
      </c>
      <c r="AF2172" t="s">
        <v>48</v>
      </c>
      <c r="AH2172">
        <f t="shared" ref="AH2172" si="181">SUM(AI2172:AJ2172)</f>
        <v>3</v>
      </c>
      <c r="AI2172">
        <f>COUNTIF(L2172:L2186, "Comment")</f>
        <v>3</v>
      </c>
      <c r="AJ2172">
        <f>COUNTIF(L2172:L2186, "Reply")</f>
        <v>0</v>
      </c>
      <c r="AK2172">
        <f>COUNTIF(C2173:C2186, C2172)</f>
        <v>0</v>
      </c>
      <c r="AM2172">
        <f>AVERAGE(S2172:S2186)</f>
        <v>2.6824389089597389E-2</v>
      </c>
      <c r="AN2172">
        <f>AVERAGE(Y2172:Y2186)</f>
        <v>5.2420962875508327E-2</v>
      </c>
    </row>
    <row r="2173" spans="1:40" hidden="1" outlineLevel="1" x14ac:dyDescent="0.2">
      <c r="A2173" t="s">
        <v>7365</v>
      </c>
      <c r="B2173" t="s">
        <v>7366</v>
      </c>
      <c r="C2173" t="s">
        <v>5636</v>
      </c>
      <c r="J2173" t="s">
        <v>7367</v>
      </c>
      <c r="K2173" t="s">
        <v>919</v>
      </c>
      <c r="L2173" t="s">
        <v>1233</v>
      </c>
      <c r="M2173">
        <v>1</v>
      </c>
      <c r="P2173" t="s">
        <v>7368</v>
      </c>
      <c r="Q2173" t="s">
        <v>47</v>
      </c>
      <c r="S2173">
        <v>8.5895977914333344E-2</v>
      </c>
      <c r="T2173">
        <v>3.5149096220266067E-5</v>
      </c>
      <c r="U2173">
        <v>8.6821214063093066E-4</v>
      </c>
      <c r="V2173">
        <v>6.5615325001999736E-4</v>
      </c>
      <c r="W2173">
        <v>3.287565428763628E-3</v>
      </c>
      <c r="X2173">
        <v>5.7871773606166244E-4</v>
      </c>
      <c r="Y2173">
        <v>-5.1190476190476189E-2</v>
      </c>
      <c r="Z2173">
        <v>7.6999999999999999E-2</v>
      </c>
      <c r="AA2173">
        <v>5.7000000000000002E-2</v>
      </c>
      <c r="AB2173">
        <v>0.86599999999999999</v>
      </c>
      <c r="AC2173">
        <v>0.37359999999999999</v>
      </c>
      <c r="AD2173" t="s">
        <v>48</v>
      </c>
      <c r="AE2173" t="s">
        <v>48</v>
      </c>
      <c r="AF2173" t="s">
        <v>48</v>
      </c>
    </row>
    <row r="2174" spans="1:40" hidden="1" outlineLevel="1" x14ac:dyDescent="0.2">
      <c r="A2174" t="s">
        <v>7369</v>
      </c>
      <c r="B2174" t="s">
        <v>7370</v>
      </c>
      <c r="C2174" t="s">
        <v>2297</v>
      </c>
      <c r="J2174" t="s">
        <v>7371</v>
      </c>
      <c r="K2174" t="s">
        <v>919</v>
      </c>
      <c r="L2174" t="s">
        <v>1233</v>
      </c>
      <c r="M2174">
        <v>1</v>
      </c>
      <c r="P2174" t="s">
        <v>7372</v>
      </c>
      <c r="Q2174" t="s">
        <v>47</v>
      </c>
      <c r="S2174">
        <v>2.389209112152457E-4</v>
      </c>
      <c r="T2174">
        <v>3.0301514470920669E-6</v>
      </c>
      <c r="U2174">
        <v>1.6763591702328991E-5</v>
      </c>
      <c r="V2174">
        <v>4.3124615331180387E-5</v>
      </c>
      <c r="W2174">
        <v>1.209587062476203E-4</v>
      </c>
      <c r="X2174">
        <v>1.7431912056053989E-5</v>
      </c>
      <c r="Y2174">
        <v>0.20633116883116881</v>
      </c>
      <c r="Z2174">
        <v>8.4000000000000005E-2</v>
      </c>
      <c r="AA2174">
        <v>0</v>
      </c>
      <c r="AB2174">
        <v>0.91600000000000004</v>
      </c>
      <c r="AC2174">
        <v>0.59219999999999995</v>
      </c>
      <c r="AD2174" t="s">
        <v>48</v>
      </c>
      <c r="AE2174" t="s">
        <v>48</v>
      </c>
      <c r="AF2174" t="s">
        <v>48</v>
      </c>
    </row>
    <row r="2175" spans="1:40" hidden="1" outlineLevel="1" x14ac:dyDescent="0.2">
      <c r="A2175" t="s">
        <v>7373</v>
      </c>
      <c r="B2175" t="s">
        <v>4497</v>
      </c>
      <c r="C2175" t="s">
        <v>2132</v>
      </c>
      <c r="J2175" t="s">
        <v>7374</v>
      </c>
      <c r="K2175" t="s">
        <v>919</v>
      </c>
      <c r="L2175" t="s">
        <v>1233</v>
      </c>
      <c r="M2175">
        <v>1</v>
      </c>
      <c r="P2175" s="1" t="s">
        <v>7375</v>
      </c>
      <c r="Q2175" s="1" t="s">
        <v>47</v>
      </c>
      <c r="S2175">
        <v>7.2096041403710842E-3</v>
      </c>
      <c r="T2175">
        <v>1.356999564450234E-5</v>
      </c>
      <c r="U2175">
        <v>4.8866227734833956E-4</v>
      </c>
      <c r="V2175">
        <v>1.9620229431893679E-4</v>
      </c>
      <c r="W2175">
        <v>8.2556932466104627E-4</v>
      </c>
      <c r="X2175">
        <v>3.349235921632499E-4</v>
      </c>
      <c r="Y2175">
        <v>-3.512396694214871E-3</v>
      </c>
      <c r="Z2175">
        <v>7.2999999999999995E-2</v>
      </c>
      <c r="AA2175">
        <v>6.3E-2</v>
      </c>
      <c r="AB2175">
        <v>0.86399999999999999</v>
      </c>
      <c r="AC2175">
        <v>5.16E-2</v>
      </c>
      <c r="AD2175" t="s">
        <v>48</v>
      </c>
      <c r="AE2175" t="s">
        <v>48</v>
      </c>
      <c r="AF2175" t="s">
        <v>48</v>
      </c>
    </row>
    <row r="2176" spans="1:40" hidden="1" outlineLevel="1" x14ac:dyDescent="0.2"/>
    <row r="2177" spans="1:40" hidden="1" outlineLevel="1" x14ac:dyDescent="0.2"/>
    <row r="2178" spans="1:40" hidden="1" outlineLevel="1" x14ac:dyDescent="0.2"/>
    <row r="2179" spans="1:40" hidden="1" outlineLevel="1" x14ac:dyDescent="0.2"/>
    <row r="2180" spans="1:40" hidden="1" outlineLevel="1" x14ac:dyDescent="0.2"/>
    <row r="2181" spans="1:40" hidden="1" outlineLevel="1" x14ac:dyDescent="0.2"/>
    <row r="2182" spans="1:40" hidden="1" outlineLevel="1" x14ac:dyDescent="0.2"/>
    <row r="2183" spans="1:40" hidden="1" outlineLevel="1" x14ac:dyDescent="0.2"/>
    <row r="2184" spans="1:40" hidden="1" outlineLevel="1" x14ac:dyDescent="0.2"/>
    <row r="2185" spans="1:40" hidden="1" outlineLevel="1" x14ac:dyDescent="0.2"/>
    <row r="2186" spans="1:40" hidden="1" outlineLevel="1" x14ac:dyDescent="0.2"/>
    <row r="2187" spans="1:40" collapsed="1" x14ac:dyDescent="0.2">
      <c r="A2187" t="s">
        <v>925</v>
      </c>
      <c r="B2187" t="s">
        <v>926</v>
      </c>
      <c r="C2187" t="s">
        <v>927</v>
      </c>
      <c r="D2187" t="s">
        <v>928</v>
      </c>
      <c r="E2187" t="s">
        <v>87</v>
      </c>
      <c r="F2187" t="s">
        <v>42</v>
      </c>
      <c r="G2187">
        <v>22</v>
      </c>
      <c r="H2187" t="s">
        <v>43</v>
      </c>
      <c r="I2187">
        <v>24</v>
      </c>
      <c r="J2187" t="s">
        <v>929</v>
      </c>
      <c r="L2187" t="s">
        <v>45</v>
      </c>
      <c r="M2187">
        <v>1</v>
      </c>
      <c r="N2187">
        <v>1</v>
      </c>
      <c r="O2187" s="1" t="s">
        <v>930</v>
      </c>
      <c r="P2187" s="1" t="s">
        <v>930</v>
      </c>
      <c r="Q2187" t="s">
        <v>47</v>
      </c>
      <c r="R2187" t="s">
        <v>47</v>
      </c>
      <c r="S2187">
        <v>0.1808343231678009</v>
      </c>
      <c r="T2187">
        <v>1.3378576841205361E-4</v>
      </c>
      <c r="U2187">
        <v>1.9793880637735128E-3</v>
      </c>
      <c r="V2187">
        <v>2.678375924006104E-3</v>
      </c>
      <c r="W2187">
        <v>1.1395838810130949E-3</v>
      </c>
      <c r="X2187">
        <v>2.0853439345955849E-3</v>
      </c>
      <c r="Y2187">
        <v>9.7931034482758611E-2</v>
      </c>
      <c r="Z2187">
        <v>0.17899999999999999</v>
      </c>
      <c r="AA2187">
        <v>0.125</v>
      </c>
      <c r="AB2187">
        <v>0.69599999999999995</v>
      </c>
      <c r="AC2187">
        <v>0.96760000000000002</v>
      </c>
      <c r="AD2187" t="s">
        <v>48</v>
      </c>
      <c r="AE2187" t="s">
        <v>48</v>
      </c>
      <c r="AF2187" t="s">
        <v>48</v>
      </c>
      <c r="AH2187">
        <f t="shared" ref="AH2187" si="182">SUM(AI2187:AJ2187)</f>
        <v>9</v>
      </c>
      <c r="AI2187">
        <f>COUNTIF(L2187:L2201, "Comment")</f>
        <v>6</v>
      </c>
      <c r="AJ2187">
        <f>COUNTIF(L2187:L2201, "Reply")</f>
        <v>3</v>
      </c>
      <c r="AK2187">
        <f>COUNTIF(C2188:C2201, C2187)</f>
        <v>2</v>
      </c>
      <c r="AM2187">
        <f>AVERAGE(S2187:S2201)</f>
        <v>0.21217599225055891</v>
      </c>
      <c r="AN2187">
        <f>AVERAGE(Y2187:Y2201)</f>
        <v>0.23979310344827587</v>
      </c>
    </row>
    <row r="2188" spans="1:40" hidden="1" outlineLevel="1" x14ac:dyDescent="0.2">
      <c r="A2188" t="s">
        <v>7376</v>
      </c>
      <c r="B2188" t="s">
        <v>7377</v>
      </c>
      <c r="C2188" t="s">
        <v>7378</v>
      </c>
      <c r="J2188" t="s">
        <v>7379</v>
      </c>
      <c r="K2188" t="s">
        <v>925</v>
      </c>
      <c r="L2188" t="s">
        <v>1233</v>
      </c>
      <c r="M2188">
        <v>3</v>
      </c>
      <c r="P2188" t="s">
        <v>7380</v>
      </c>
      <c r="Q2188" t="s">
        <v>47</v>
      </c>
      <c r="S2188">
        <v>0.55535483360290527</v>
      </c>
      <c r="T2188">
        <v>1.991293975152075E-4</v>
      </c>
      <c r="U2188">
        <v>2.561741741374135E-3</v>
      </c>
      <c r="V2188">
        <v>4.1403137147426614E-3</v>
      </c>
      <c r="W2188">
        <v>4.2409668676555157E-3</v>
      </c>
      <c r="X2188">
        <v>8.9374221861362457E-3</v>
      </c>
      <c r="Y2188">
        <v>0.17499999999999999</v>
      </c>
      <c r="Z2188">
        <v>0.214</v>
      </c>
      <c r="AA2188">
        <v>0</v>
      </c>
      <c r="AB2188">
        <v>0.78600000000000003</v>
      </c>
      <c r="AC2188">
        <v>0.91369999999999996</v>
      </c>
      <c r="AD2188" t="s">
        <v>48</v>
      </c>
      <c r="AE2188" t="s">
        <v>48</v>
      </c>
      <c r="AF2188" t="s">
        <v>48</v>
      </c>
    </row>
    <row r="2189" spans="1:40" hidden="1" outlineLevel="1" x14ac:dyDescent="0.2">
      <c r="A2189" t="s">
        <v>7381</v>
      </c>
      <c r="B2189" t="s">
        <v>7382</v>
      </c>
      <c r="C2189" t="s">
        <v>7383</v>
      </c>
      <c r="J2189" t="s">
        <v>7384</v>
      </c>
      <c r="K2189" t="s">
        <v>925</v>
      </c>
      <c r="L2189" t="s">
        <v>1233</v>
      </c>
      <c r="M2189">
        <v>2</v>
      </c>
      <c r="P2189" t="s">
        <v>7385</v>
      </c>
      <c r="Q2189" t="s">
        <v>47</v>
      </c>
      <c r="S2189">
        <v>0.2363874018192291</v>
      </c>
      <c r="T2189">
        <v>1.2084630725439641E-4</v>
      </c>
      <c r="U2189">
        <v>1.782674924470484E-3</v>
      </c>
      <c r="V2189">
        <v>1.933302031829953E-3</v>
      </c>
      <c r="W2189">
        <v>1.855343231000006E-3</v>
      </c>
      <c r="X2189">
        <v>3.3061127178370948E-3</v>
      </c>
      <c r="Y2189">
        <v>0.39285714285714279</v>
      </c>
      <c r="Z2189">
        <v>0.23899999999999999</v>
      </c>
      <c r="AA2189">
        <v>0</v>
      </c>
      <c r="AB2189">
        <v>0.76100000000000001</v>
      </c>
      <c r="AC2189">
        <v>0.83230000000000004</v>
      </c>
      <c r="AD2189" t="s">
        <v>48</v>
      </c>
      <c r="AE2189" t="s">
        <v>48</v>
      </c>
      <c r="AF2189" t="s">
        <v>48</v>
      </c>
    </row>
    <row r="2190" spans="1:40" hidden="1" outlineLevel="1" x14ac:dyDescent="0.2">
      <c r="A2190" t="s">
        <v>7386</v>
      </c>
      <c r="B2190" t="s">
        <v>7387</v>
      </c>
      <c r="C2190" t="s">
        <v>7388</v>
      </c>
      <c r="J2190" t="s">
        <v>7389</v>
      </c>
      <c r="K2190" t="s">
        <v>925</v>
      </c>
      <c r="L2190" t="s">
        <v>1233</v>
      </c>
      <c r="M2190">
        <v>1</v>
      </c>
      <c r="P2190" t="s">
        <v>7390</v>
      </c>
      <c r="Q2190" t="s">
        <v>47</v>
      </c>
      <c r="S2190">
        <v>0.20969019830226901</v>
      </c>
      <c r="T2190">
        <v>1.129956872318871E-4</v>
      </c>
      <c r="U2190">
        <v>1.504642656072974E-3</v>
      </c>
      <c r="V2190">
        <v>2.0266706123948102E-3</v>
      </c>
      <c r="W2190">
        <v>1.9081825157627459E-3</v>
      </c>
      <c r="X2190">
        <v>1.7526444280520079E-3</v>
      </c>
      <c r="Y2190">
        <v>0.22380952380952379</v>
      </c>
      <c r="Z2190">
        <v>0.20100000000000001</v>
      </c>
      <c r="AA2190">
        <v>0.14299999999999999</v>
      </c>
      <c r="AB2190">
        <v>0.65500000000000003</v>
      </c>
      <c r="AC2190">
        <v>0.75609999999999999</v>
      </c>
      <c r="AD2190" t="s">
        <v>48</v>
      </c>
      <c r="AE2190" t="s">
        <v>48</v>
      </c>
      <c r="AF2190" t="s">
        <v>48</v>
      </c>
    </row>
    <row r="2191" spans="1:40" hidden="1" outlineLevel="1" x14ac:dyDescent="0.2">
      <c r="A2191" t="s">
        <v>7391</v>
      </c>
      <c r="B2191" t="s">
        <v>7392</v>
      </c>
      <c r="C2191" t="s">
        <v>2975</v>
      </c>
      <c r="J2191" t="s">
        <v>7393</v>
      </c>
      <c r="K2191" t="s">
        <v>925</v>
      </c>
      <c r="L2191" t="s">
        <v>1233</v>
      </c>
      <c r="M2191">
        <v>1</v>
      </c>
      <c r="P2191" s="1" t="s">
        <v>7394</v>
      </c>
      <c r="Q2191" s="1" t="s">
        <v>47</v>
      </c>
      <c r="S2191">
        <v>0.2115647345781326</v>
      </c>
      <c r="T2191">
        <v>6.0791939176851877E-5</v>
      </c>
      <c r="U2191">
        <v>1.906392397359014E-3</v>
      </c>
      <c r="V2191">
        <v>9.9592760670930147E-4</v>
      </c>
      <c r="W2191">
        <v>4.1624968871474266E-3</v>
      </c>
      <c r="X2191">
        <v>1.3310486683622E-3</v>
      </c>
      <c r="Y2191">
        <v>0.39166666666666661</v>
      </c>
      <c r="Z2191">
        <v>0.20399999999999999</v>
      </c>
      <c r="AA2191">
        <v>9.2999999999999999E-2</v>
      </c>
      <c r="AB2191">
        <v>0.70299999999999996</v>
      </c>
      <c r="AC2191">
        <v>0.85450000000000004</v>
      </c>
      <c r="AD2191" t="s">
        <v>48</v>
      </c>
      <c r="AE2191" t="s">
        <v>48</v>
      </c>
      <c r="AF2191" t="s">
        <v>48</v>
      </c>
    </row>
    <row r="2192" spans="1:40" hidden="1" outlineLevel="1" x14ac:dyDescent="0.2">
      <c r="A2192" t="s">
        <v>7395</v>
      </c>
      <c r="B2192" t="s">
        <v>7396</v>
      </c>
      <c r="C2192" t="s">
        <v>6850</v>
      </c>
      <c r="J2192" t="s">
        <v>7397</v>
      </c>
      <c r="K2192" t="s">
        <v>925</v>
      </c>
      <c r="L2192" t="s">
        <v>1233</v>
      </c>
      <c r="M2192">
        <v>1</v>
      </c>
      <c r="P2192" t="s">
        <v>7398</v>
      </c>
      <c r="Q2192" t="s">
        <v>47</v>
      </c>
      <c r="S2192">
        <v>0.50860941410064697</v>
      </c>
      <c r="T2192">
        <v>1.1875014752149581E-4</v>
      </c>
      <c r="U2192">
        <v>1.3716755202040081E-3</v>
      </c>
      <c r="V2192">
        <v>6.4241476356983176E-3</v>
      </c>
      <c r="W2192">
        <v>1.249121688306332E-2</v>
      </c>
      <c r="X2192">
        <v>1.772347604855895E-3</v>
      </c>
      <c r="Y2192">
        <v>0.51666666666666661</v>
      </c>
      <c r="Z2192">
        <v>0.17899999999999999</v>
      </c>
      <c r="AA2192">
        <v>0</v>
      </c>
      <c r="AB2192">
        <v>0.82099999999999995</v>
      </c>
      <c r="AC2192">
        <v>0.72640000000000005</v>
      </c>
      <c r="AD2192" t="s">
        <v>48</v>
      </c>
      <c r="AE2192" t="s">
        <v>48</v>
      </c>
      <c r="AF2192" t="s">
        <v>48</v>
      </c>
    </row>
    <row r="2193" spans="1:32" hidden="1" outlineLevel="1" x14ac:dyDescent="0.2">
      <c r="A2193" t="s">
        <v>7399</v>
      </c>
      <c r="B2193" t="s">
        <v>7400</v>
      </c>
      <c r="C2193" t="s">
        <v>3420</v>
      </c>
      <c r="J2193" t="s">
        <v>7401</v>
      </c>
      <c r="K2193" t="s">
        <v>925</v>
      </c>
      <c r="L2193" t="s">
        <v>1233</v>
      </c>
      <c r="M2193">
        <v>1</v>
      </c>
      <c r="P2193" t="s">
        <v>7402</v>
      </c>
      <c r="Q2193" t="s">
        <v>47</v>
      </c>
      <c r="S2193">
        <v>2.624279004521668E-4</v>
      </c>
      <c r="T2193">
        <v>2.906303279814892E-6</v>
      </c>
      <c r="U2193">
        <v>1.9472943677101281E-5</v>
      </c>
      <c r="V2193">
        <v>5.3563657274935388E-5</v>
      </c>
      <c r="W2193">
        <v>1.0971124720526861E-4</v>
      </c>
      <c r="X2193">
        <v>3.3065785828512162E-5</v>
      </c>
      <c r="Y2193">
        <v>0.7</v>
      </c>
      <c r="Z2193">
        <v>8.7999999999999995E-2</v>
      </c>
      <c r="AA2193">
        <v>0.05</v>
      </c>
      <c r="AB2193">
        <v>0.86099999999999999</v>
      </c>
      <c r="AC2193">
        <v>0.2117</v>
      </c>
      <c r="AD2193" t="s">
        <v>48</v>
      </c>
      <c r="AE2193" t="s">
        <v>48</v>
      </c>
      <c r="AF2193" t="s">
        <v>48</v>
      </c>
    </row>
    <row r="2194" spans="1:32" hidden="1" outlineLevel="1" x14ac:dyDescent="0.2">
      <c r="A2194" t="s">
        <v>7403</v>
      </c>
      <c r="B2194" t="s">
        <v>7404</v>
      </c>
      <c r="C2194" t="s">
        <v>927</v>
      </c>
      <c r="J2194" t="s">
        <v>7405</v>
      </c>
      <c r="K2194" t="s">
        <v>7376</v>
      </c>
      <c r="L2194" t="s">
        <v>1263</v>
      </c>
      <c r="M2194">
        <v>1</v>
      </c>
      <c r="P2194" t="s">
        <v>7406</v>
      </c>
      <c r="Q2194" t="s">
        <v>47</v>
      </c>
      <c r="S2194">
        <v>2.95538135105744E-4</v>
      </c>
      <c r="T2194">
        <v>2.2633678327110829E-6</v>
      </c>
      <c r="U2194">
        <v>1.8688906493480321E-5</v>
      </c>
      <c r="V2194">
        <v>4.0738337702350691E-5</v>
      </c>
      <c r="W2194">
        <v>1.40275718877092E-4</v>
      </c>
      <c r="X2194">
        <v>2.0965235307812691E-5</v>
      </c>
      <c r="Y2194">
        <v>0.35</v>
      </c>
      <c r="Z2194">
        <v>0.11899999999999999</v>
      </c>
      <c r="AA2194">
        <v>5.0999999999999997E-2</v>
      </c>
      <c r="AB2194">
        <v>0.83</v>
      </c>
      <c r="AC2194">
        <v>0.46010000000000001</v>
      </c>
      <c r="AD2194" t="s">
        <v>48</v>
      </c>
      <c r="AE2194" t="s">
        <v>48</v>
      </c>
      <c r="AF2194" t="s">
        <v>48</v>
      </c>
    </row>
    <row r="2195" spans="1:32" hidden="1" outlineLevel="1" x14ac:dyDescent="0.2">
      <c r="A2195" t="s">
        <v>7407</v>
      </c>
      <c r="B2195" t="s">
        <v>7408</v>
      </c>
      <c r="C2195" t="s">
        <v>927</v>
      </c>
      <c r="J2195" t="s">
        <v>7409</v>
      </c>
      <c r="K2195" t="s">
        <v>7381</v>
      </c>
      <c r="L2195" t="s">
        <v>1263</v>
      </c>
      <c r="M2195">
        <v>1</v>
      </c>
      <c r="P2195" t="s">
        <v>7410</v>
      </c>
      <c r="Q2195" t="s">
        <v>47</v>
      </c>
      <c r="S2195">
        <v>2.9642303707078099E-4</v>
      </c>
      <c r="T2195">
        <v>2.5553438263159478E-6</v>
      </c>
      <c r="U2195">
        <v>2.0513754861894992E-5</v>
      </c>
      <c r="V2195">
        <v>4.1056118789128959E-5</v>
      </c>
      <c r="W2195">
        <v>1.408680545864627E-4</v>
      </c>
      <c r="X2195">
        <v>2.2743230147170831E-5</v>
      </c>
      <c r="Y2195">
        <v>-0.15</v>
      </c>
      <c r="Z2195">
        <v>0</v>
      </c>
      <c r="AA2195">
        <v>0.184</v>
      </c>
      <c r="AB2195">
        <v>0.81599999999999995</v>
      </c>
      <c r="AC2195">
        <v>-0.79830000000000001</v>
      </c>
      <c r="AD2195" t="s">
        <v>48</v>
      </c>
      <c r="AE2195" t="s">
        <v>48</v>
      </c>
      <c r="AF2195" t="s">
        <v>48</v>
      </c>
    </row>
    <row r="2196" spans="1:32" hidden="1" outlineLevel="1" x14ac:dyDescent="0.2">
      <c r="A2196" t="s">
        <v>7411</v>
      </c>
      <c r="B2196" t="s">
        <v>7412</v>
      </c>
      <c r="C2196" t="s">
        <v>7378</v>
      </c>
      <c r="J2196" t="s">
        <v>7413</v>
      </c>
      <c r="K2196" t="s">
        <v>7403</v>
      </c>
      <c r="L2196" t="s">
        <v>1263</v>
      </c>
      <c r="M2196">
        <v>1</v>
      </c>
      <c r="P2196" t="s">
        <v>7414</v>
      </c>
      <c r="Q2196" t="s">
        <v>47</v>
      </c>
      <c r="S2196">
        <v>0.2184646278619766</v>
      </c>
      <c r="T2196">
        <v>6.3141887949313968E-6</v>
      </c>
      <c r="U2196">
        <v>4.0964284562505782E-4</v>
      </c>
      <c r="V2196">
        <v>1.822067541070282E-3</v>
      </c>
      <c r="W2196">
        <v>0.25069323182106018</v>
      </c>
      <c r="X2196">
        <v>1.726062910165638E-4</v>
      </c>
      <c r="Y2196">
        <v>-0.3</v>
      </c>
      <c r="Z2196">
        <v>0</v>
      </c>
      <c r="AA2196">
        <v>0.36799999999999999</v>
      </c>
      <c r="AB2196">
        <v>0.63200000000000001</v>
      </c>
      <c r="AC2196">
        <v>-0.32519999999999999</v>
      </c>
      <c r="AD2196" t="s">
        <v>48</v>
      </c>
      <c r="AE2196" t="s">
        <v>48</v>
      </c>
      <c r="AF2196" t="s">
        <v>48</v>
      </c>
    </row>
    <row r="2197" spans="1:32" hidden="1" outlineLevel="1" x14ac:dyDescent="0.2"/>
    <row r="2198" spans="1:32" hidden="1" outlineLevel="1" x14ac:dyDescent="0.2"/>
    <row r="2199" spans="1:32" hidden="1" outlineLevel="1" x14ac:dyDescent="0.2"/>
    <row r="2200" spans="1:32" hidden="1" outlineLevel="1" x14ac:dyDescent="0.2"/>
    <row r="2201" spans="1:32" hidden="1" outlineLevel="1" x14ac:dyDescent="0.2"/>
    <row r="2202" spans="1:32" collapsed="1" x14ac:dyDescent="0.2">
      <c r="O2202" s="1"/>
      <c r="P2202" s="1"/>
    </row>
    <row r="2203" spans="1:32" hidden="1" outlineLevel="1" x14ac:dyDescent="0.2"/>
    <row r="2204" spans="1:32" hidden="1" outlineLevel="1" x14ac:dyDescent="0.2"/>
    <row r="2205" spans="1:32" hidden="1" outlineLevel="1" x14ac:dyDescent="0.2"/>
    <row r="2206" spans="1:32" hidden="1" outlineLevel="1" x14ac:dyDescent="0.2"/>
    <row r="2207" spans="1:32" hidden="1" outlineLevel="1" x14ac:dyDescent="0.2">
      <c r="P2207" s="1"/>
      <c r="Q2207" s="1"/>
    </row>
    <row r="2208" spans="1:32" hidden="1" outlineLevel="1" x14ac:dyDescent="0.2"/>
    <row r="2209" spans="1:40" hidden="1" outlineLevel="1" x14ac:dyDescent="0.2"/>
    <row r="2210" spans="1:40" hidden="1" outlineLevel="1" x14ac:dyDescent="0.2"/>
    <row r="2211" spans="1:40" hidden="1" outlineLevel="1" x14ac:dyDescent="0.2"/>
    <row r="2212" spans="1:40" hidden="1" outlineLevel="1" x14ac:dyDescent="0.2"/>
    <row r="2213" spans="1:40" hidden="1" outlineLevel="1" x14ac:dyDescent="0.2"/>
    <row r="2214" spans="1:40" hidden="1" outlineLevel="1" x14ac:dyDescent="0.2"/>
    <row r="2215" spans="1:40" hidden="1" outlineLevel="1" x14ac:dyDescent="0.2"/>
    <row r="2216" spans="1:40" hidden="1" outlineLevel="1" x14ac:dyDescent="0.2"/>
    <row r="2217" spans="1:40" collapsed="1" x14ac:dyDescent="0.2">
      <c r="A2217" t="s">
        <v>937</v>
      </c>
      <c r="B2217" t="s">
        <v>938</v>
      </c>
      <c r="C2217" t="s">
        <v>939</v>
      </c>
      <c r="D2217" t="s">
        <v>940</v>
      </c>
      <c r="E2217" t="s">
        <v>87</v>
      </c>
      <c r="F2217" t="s">
        <v>42</v>
      </c>
      <c r="G2217">
        <v>24</v>
      </c>
      <c r="H2217" t="s">
        <v>43</v>
      </c>
      <c r="I2217">
        <v>30</v>
      </c>
      <c r="J2217" t="s">
        <v>941</v>
      </c>
      <c r="L2217" t="s">
        <v>45</v>
      </c>
      <c r="M2217">
        <v>1</v>
      </c>
      <c r="N2217">
        <v>1</v>
      </c>
      <c r="O2217" s="1" t="s">
        <v>942</v>
      </c>
      <c r="P2217" s="1" t="s">
        <v>942</v>
      </c>
      <c r="Q2217" t="s">
        <v>47</v>
      </c>
      <c r="R2217" t="s">
        <v>47</v>
      </c>
      <c r="S2217">
        <v>0.8945198655128479</v>
      </c>
      <c r="T2217">
        <v>5.3281959844753146E-4</v>
      </c>
      <c r="U2217">
        <v>7.2822079062461853E-2</v>
      </c>
      <c r="V2217">
        <v>5.7717384770512581E-3</v>
      </c>
      <c r="W2217">
        <v>3.6512110382318497E-2</v>
      </c>
      <c r="X2217">
        <v>1.3073017820715901E-2</v>
      </c>
      <c r="Y2217">
        <v>7.313888888888892E-2</v>
      </c>
      <c r="Z2217">
        <v>0.123</v>
      </c>
      <c r="AA2217">
        <v>0.106</v>
      </c>
      <c r="AB2217">
        <v>0.77100000000000002</v>
      </c>
      <c r="AC2217">
        <v>0.4032</v>
      </c>
      <c r="AD2217" t="s">
        <v>48</v>
      </c>
      <c r="AE2217" t="s">
        <v>48</v>
      </c>
      <c r="AF2217" t="s">
        <v>48</v>
      </c>
      <c r="AH2217">
        <f t="shared" ref="AH2217" si="183">SUM(AI2217:AJ2217)</f>
        <v>2</v>
      </c>
      <c r="AI2217">
        <f>COUNTIF(L2217:L2231, "Comment")</f>
        <v>2</v>
      </c>
      <c r="AJ2217">
        <f>COUNTIF(L2217:L2231, "Reply")</f>
        <v>0</v>
      </c>
      <c r="AK2217">
        <f>COUNTIF(C2218:C2231, C2217)</f>
        <v>0</v>
      </c>
      <c r="AM2217">
        <f>AVERAGE(S2217:S2231)</f>
        <v>0.61048014958699548</v>
      </c>
      <c r="AN2217">
        <f>AVERAGE(Y2217:Y2231)</f>
        <v>3.8515432098765436E-2</v>
      </c>
    </row>
    <row r="2218" spans="1:40" hidden="1" outlineLevel="1" x14ac:dyDescent="0.2">
      <c r="A2218" t="s">
        <v>7482</v>
      </c>
      <c r="B2218" t="s">
        <v>7483</v>
      </c>
      <c r="C2218" t="s">
        <v>7484</v>
      </c>
      <c r="J2218" t="s">
        <v>7485</v>
      </c>
      <c r="K2218" t="s">
        <v>937</v>
      </c>
      <c r="L2218" t="s">
        <v>1233</v>
      </c>
      <c r="M2218">
        <v>1</v>
      </c>
      <c r="P2218" t="s">
        <v>7486</v>
      </c>
      <c r="Q2218" t="s">
        <v>47</v>
      </c>
      <c r="S2218">
        <v>0.1897589564323425</v>
      </c>
      <c r="T2218">
        <v>5.8210722636431456E-4</v>
      </c>
      <c r="U2218">
        <v>3.3578721340745692E-3</v>
      </c>
      <c r="V2218">
        <v>8.9603690430521965E-3</v>
      </c>
      <c r="W2218">
        <v>4.0157842449843884E-3</v>
      </c>
      <c r="X2218">
        <v>4.6212547458708286E-3</v>
      </c>
      <c r="Y2218">
        <v>-1.592592592592593E-2</v>
      </c>
      <c r="Z2218">
        <v>6.6000000000000003E-2</v>
      </c>
      <c r="AA2218">
        <v>0</v>
      </c>
      <c r="AB2218">
        <v>0.93400000000000005</v>
      </c>
      <c r="AC2218">
        <v>0.44040000000000001</v>
      </c>
      <c r="AD2218" t="s">
        <v>48</v>
      </c>
      <c r="AE2218" t="s">
        <v>48</v>
      </c>
      <c r="AF2218" t="s">
        <v>48</v>
      </c>
    </row>
    <row r="2219" spans="1:40" hidden="1" outlineLevel="1" x14ac:dyDescent="0.2">
      <c r="A2219" t="s">
        <v>7487</v>
      </c>
      <c r="B2219" t="s">
        <v>7488</v>
      </c>
      <c r="C2219" t="s">
        <v>7489</v>
      </c>
      <c r="J2219" t="s">
        <v>7490</v>
      </c>
      <c r="K2219" t="s">
        <v>937</v>
      </c>
      <c r="L2219" t="s">
        <v>1233</v>
      </c>
      <c r="M2219">
        <v>1</v>
      </c>
      <c r="P2219" t="s">
        <v>7491</v>
      </c>
      <c r="Q2219" t="s">
        <v>5434</v>
      </c>
      <c r="S2219">
        <v>0.7471616268157959</v>
      </c>
      <c r="T2219">
        <v>5.8772083139047027E-4</v>
      </c>
      <c r="U2219">
        <v>8.6869178339838982E-3</v>
      </c>
      <c r="V2219">
        <v>8.5624055936932564E-3</v>
      </c>
      <c r="W2219">
        <v>8.0163683742284775E-3</v>
      </c>
      <c r="X2219">
        <v>8.7762707844376564E-3</v>
      </c>
      <c r="Y2219">
        <v>5.8333333333333327E-2</v>
      </c>
      <c r="Z2219">
        <v>0</v>
      </c>
      <c r="AA2219">
        <v>7.1999999999999995E-2</v>
      </c>
      <c r="AB2219">
        <v>0.92800000000000005</v>
      </c>
      <c r="AC2219">
        <v>-0.3412</v>
      </c>
      <c r="AD2219" t="s">
        <v>48</v>
      </c>
      <c r="AE2219" t="s">
        <v>48</v>
      </c>
      <c r="AF2219" t="s">
        <v>48</v>
      </c>
    </row>
    <row r="2220" spans="1:40" hidden="1" outlineLevel="1" x14ac:dyDescent="0.2"/>
    <row r="2221" spans="1:40" hidden="1" outlineLevel="1" x14ac:dyDescent="0.2"/>
    <row r="2222" spans="1:40" hidden="1" outlineLevel="1" x14ac:dyDescent="0.2"/>
    <row r="2223" spans="1:40" hidden="1" outlineLevel="1" x14ac:dyDescent="0.2">
      <c r="P2223" s="1"/>
      <c r="Q2223" s="1"/>
    </row>
    <row r="2224" spans="1:40" hidden="1" outlineLevel="1" x14ac:dyDescent="0.2"/>
    <row r="2225" spans="1:40" hidden="1" outlineLevel="1" x14ac:dyDescent="0.2"/>
    <row r="2226" spans="1:40" hidden="1" outlineLevel="1" x14ac:dyDescent="0.2"/>
    <row r="2227" spans="1:40" hidden="1" outlineLevel="1" x14ac:dyDescent="0.2"/>
    <row r="2228" spans="1:40" hidden="1" outlineLevel="1" x14ac:dyDescent="0.2"/>
    <row r="2229" spans="1:40" hidden="1" outlineLevel="1" x14ac:dyDescent="0.2"/>
    <row r="2230" spans="1:40" hidden="1" outlineLevel="1" x14ac:dyDescent="0.2"/>
    <row r="2231" spans="1:40" hidden="1" outlineLevel="1" x14ac:dyDescent="0.2"/>
    <row r="2232" spans="1:40" collapsed="1" x14ac:dyDescent="0.2">
      <c r="A2232" t="s">
        <v>943</v>
      </c>
      <c r="B2232" t="s">
        <v>944</v>
      </c>
      <c r="C2232" t="s">
        <v>945</v>
      </c>
      <c r="D2232" t="s">
        <v>946</v>
      </c>
      <c r="E2232" t="s">
        <v>41</v>
      </c>
      <c r="F2232" t="s">
        <v>42</v>
      </c>
      <c r="G2232">
        <v>29</v>
      </c>
      <c r="H2232" t="s">
        <v>43</v>
      </c>
      <c r="I2232">
        <v>34</v>
      </c>
      <c r="J2232" t="s">
        <v>947</v>
      </c>
      <c r="L2232" t="s">
        <v>45</v>
      </c>
      <c r="M2232">
        <v>1</v>
      </c>
      <c r="N2232">
        <v>1</v>
      </c>
      <c r="O2232" s="1" t="s">
        <v>948</v>
      </c>
      <c r="P2232" s="1" t="s">
        <v>948</v>
      </c>
      <c r="Q2232" t="s">
        <v>47</v>
      </c>
      <c r="R2232" t="s">
        <v>47</v>
      </c>
      <c r="S2232">
        <v>0.64302742481231689</v>
      </c>
      <c r="T2232">
        <v>9.2412934463936836E-5</v>
      </c>
      <c r="U2232">
        <v>0.44739079475402832</v>
      </c>
      <c r="V2232">
        <v>1.565620419569314E-3</v>
      </c>
      <c r="W2232">
        <v>8.0577388405799866E-2</v>
      </c>
      <c r="X2232">
        <v>1.6682206187397239E-3</v>
      </c>
      <c r="Y2232">
        <v>-0.10512818274915051</v>
      </c>
      <c r="Z2232">
        <v>5.2999999999999999E-2</v>
      </c>
      <c r="AA2232">
        <v>0.22700000000000001</v>
      </c>
      <c r="AB2232">
        <v>0.72</v>
      </c>
      <c r="AC2232">
        <v>-0.99739999999999995</v>
      </c>
      <c r="AD2232" t="s">
        <v>48</v>
      </c>
      <c r="AE2232" t="s">
        <v>48</v>
      </c>
      <c r="AF2232" t="s">
        <v>48</v>
      </c>
      <c r="AH2232">
        <f t="shared" ref="AH2232" si="184">SUM(AI2232:AJ2232)</f>
        <v>2</v>
      </c>
      <c r="AI2232">
        <f>COUNTIF(L2232:L2246, "Comment")</f>
        <v>2</v>
      </c>
      <c r="AJ2232">
        <f>COUNTIF(L2232:L2246, "Reply")</f>
        <v>0</v>
      </c>
      <c r="AK2232">
        <f>COUNTIF(C2233:C2246, C2232)</f>
        <v>0</v>
      </c>
      <c r="AM2232">
        <f>AVERAGE(S2232:S2246)</f>
        <v>0.21489436377305537</v>
      </c>
      <c r="AN2232">
        <f>AVERAGE(Y2232:Y2246)</f>
        <v>0.1505128279725054</v>
      </c>
    </row>
    <row r="2233" spans="1:40" hidden="1" outlineLevel="1" x14ac:dyDescent="0.2">
      <c r="A2233" t="s">
        <v>7492</v>
      </c>
      <c r="B2233" t="s">
        <v>7493</v>
      </c>
      <c r="C2233" t="s">
        <v>7484</v>
      </c>
      <c r="J2233" t="s">
        <v>7494</v>
      </c>
      <c r="K2233" t="s">
        <v>943</v>
      </c>
      <c r="L2233" t="s">
        <v>1233</v>
      </c>
      <c r="M2233">
        <v>2</v>
      </c>
      <c r="P2233" t="s">
        <v>7495</v>
      </c>
      <c r="Q2233" t="s">
        <v>47</v>
      </c>
      <c r="S2233">
        <v>5.5266194976866245E-4</v>
      </c>
      <c r="T2233">
        <v>7.8587981988675892E-6</v>
      </c>
      <c r="U2233">
        <v>2.919612416008022E-5</v>
      </c>
      <c r="V2233">
        <v>3.2506219577044249E-4</v>
      </c>
      <c r="W2233">
        <v>1.199695689138025E-4</v>
      </c>
      <c r="X2233">
        <v>4.6608300181105733E-5</v>
      </c>
      <c r="Y2233">
        <v>0.26</v>
      </c>
      <c r="Z2233">
        <v>0.20100000000000001</v>
      </c>
      <c r="AA2233">
        <v>0.151</v>
      </c>
      <c r="AB2233">
        <v>0.64700000000000002</v>
      </c>
      <c r="AC2233">
        <v>0.3377</v>
      </c>
      <c r="AD2233" t="s">
        <v>48</v>
      </c>
      <c r="AE2233" t="s">
        <v>48</v>
      </c>
      <c r="AF2233" t="s">
        <v>48</v>
      </c>
    </row>
    <row r="2234" spans="1:40" hidden="1" outlineLevel="1" x14ac:dyDescent="0.2">
      <c r="A2234" t="s">
        <v>7496</v>
      </c>
      <c r="B2234" t="s">
        <v>6877</v>
      </c>
      <c r="C2234" t="s">
        <v>7388</v>
      </c>
      <c r="J2234" t="s">
        <v>7497</v>
      </c>
      <c r="K2234" t="s">
        <v>943</v>
      </c>
      <c r="L2234" t="s">
        <v>1233</v>
      </c>
      <c r="M2234">
        <v>1</v>
      </c>
      <c r="P2234" t="s">
        <v>7498</v>
      </c>
      <c r="Q2234" t="s">
        <v>47</v>
      </c>
      <c r="S2234">
        <v>1.1030045570805671E-3</v>
      </c>
      <c r="T2234">
        <v>4.3498737795744091E-5</v>
      </c>
      <c r="U2234">
        <v>8.8621447503101081E-5</v>
      </c>
      <c r="V2234">
        <v>4.8868905287235975E-4</v>
      </c>
      <c r="W2234">
        <v>2.2841474856249991E-4</v>
      </c>
      <c r="X2234">
        <v>1.445917587261647E-4</v>
      </c>
      <c r="Y2234">
        <v>0.29666666666666669</v>
      </c>
      <c r="Z2234">
        <v>0.17199999999999999</v>
      </c>
      <c r="AA2234">
        <v>9.4E-2</v>
      </c>
      <c r="AB2234">
        <v>0.73299999999999998</v>
      </c>
      <c r="AC2234">
        <v>0.89459999999999995</v>
      </c>
      <c r="AD2234" t="s">
        <v>48</v>
      </c>
      <c r="AE2234" t="s">
        <v>48</v>
      </c>
      <c r="AF2234" t="s">
        <v>48</v>
      </c>
    </row>
    <row r="2235" spans="1:40" hidden="1" outlineLevel="1" x14ac:dyDescent="0.2"/>
    <row r="2236" spans="1:40" hidden="1" outlineLevel="1" x14ac:dyDescent="0.2"/>
    <row r="2237" spans="1:40" hidden="1" outlineLevel="1" x14ac:dyDescent="0.2"/>
    <row r="2238" spans="1:40" hidden="1" outlineLevel="1" x14ac:dyDescent="0.2"/>
    <row r="2239" spans="1:40" hidden="1" outlineLevel="1" x14ac:dyDescent="0.2">
      <c r="P2239" s="1"/>
      <c r="Q2239" s="1"/>
    </row>
    <row r="2240" spans="1:40" hidden="1" outlineLevel="1" x14ac:dyDescent="0.2"/>
    <row r="2241" spans="1:40" hidden="1" outlineLevel="1" x14ac:dyDescent="0.2"/>
    <row r="2242" spans="1:40" hidden="1" outlineLevel="1" x14ac:dyDescent="0.2"/>
    <row r="2243" spans="1:40" hidden="1" outlineLevel="1" x14ac:dyDescent="0.2"/>
    <row r="2244" spans="1:40" hidden="1" outlineLevel="1" x14ac:dyDescent="0.2"/>
    <row r="2245" spans="1:40" hidden="1" outlineLevel="1" x14ac:dyDescent="0.2"/>
    <row r="2246" spans="1:40" hidden="1" outlineLevel="1" x14ac:dyDescent="0.2"/>
    <row r="2247" spans="1:40" collapsed="1" x14ac:dyDescent="0.2">
      <c r="A2247" t="s">
        <v>949</v>
      </c>
      <c r="B2247" t="s">
        <v>950</v>
      </c>
      <c r="C2247" t="s">
        <v>951</v>
      </c>
      <c r="D2247" t="s">
        <v>952</v>
      </c>
      <c r="E2247" t="s">
        <v>41</v>
      </c>
      <c r="F2247" t="s">
        <v>42</v>
      </c>
      <c r="G2247">
        <v>24</v>
      </c>
      <c r="H2247" t="s">
        <v>43</v>
      </c>
      <c r="I2247">
        <v>26</v>
      </c>
      <c r="J2247" t="s">
        <v>953</v>
      </c>
      <c r="L2247" t="s">
        <v>45</v>
      </c>
      <c r="M2247">
        <v>3</v>
      </c>
      <c r="N2247">
        <v>1</v>
      </c>
      <c r="O2247" s="1" t="s">
        <v>954</v>
      </c>
      <c r="P2247" s="1" t="s">
        <v>954</v>
      </c>
      <c r="Q2247" t="s">
        <v>47</v>
      </c>
      <c r="R2247" t="s">
        <v>47</v>
      </c>
      <c r="S2247">
        <v>1.8352327169850471E-3</v>
      </c>
      <c r="T2247">
        <v>5.2062317990930751E-5</v>
      </c>
      <c r="U2247">
        <v>7.6821110269520432E-5</v>
      </c>
      <c r="V2247">
        <v>5.173444515094161E-4</v>
      </c>
      <c r="W2247">
        <v>3.7611814332194632E-4</v>
      </c>
      <c r="X2247">
        <v>5.6038756156340241E-4</v>
      </c>
      <c r="Y2247">
        <v>6.6250000000000031E-2</v>
      </c>
      <c r="Z2247">
        <v>0.123</v>
      </c>
      <c r="AA2247">
        <v>0.11799999999999999</v>
      </c>
      <c r="AB2247">
        <v>0.75900000000000001</v>
      </c>
      <c r="AC2247">
        <v>-9.1700000000000004E-2</v>
      </c>
      <c r="AD2247" t="s">
        <v>48</v>
      </c>
      <c r="AE2247" t="s">
        <v>48</v>
      </c>
      <c r="AF2247" t="s">
        <v>48</v>
      </c>
      <c r="AH2247">
        <f t="shared" ref="AH2247" si="185">SUM(AI2247:AJ2247)</f>
        <v>2</v>
      </c>
      <c r="AI2247">
        <f>COUNTIF(L2247:L2261, "Comment")</f>
        <v>2</v>
      </c>
      <c r="AJ2247">
        <f>COUNTIF(L2247:L2261, "Reply")</f>
        <v>0</v>
      </c>
      <c r="AK2247">
        <f>COUNTIF(C2248:C2261, C2247)</f>
        <v>0</v>
      </c>
      <c r="AM2247">
        <f>AVERAGE(S2247:S2261)</f>
        <v>1.8584411979342501E-3</v>
      </c>
      <c r="AN2247">
        <f>AVERAGE(Y2247:Y2261)</f>
        <v>0.15587962962962962</v>
      </c>
    </row>
    <row r="2248" spans="1:40" hidden="1" outlineLevel="1" x14ac:dyDescent="0.2">
      <c r="A2248" t="s">
        <v>7499</v>
      </c>
      <c r="B2248" t="s">
        <v>7500</v>
      </c>
      <c r="C2248" t="s">
        <v>7459</v>
      </c>
      <c r="J2248" t="s">
        <v>7501</v>
      </c>
      <c r="K2248" t="s">
        <v>949</v>
      </c>
      <c r="L2248" t="s">
        <v>1233</v>
      </c>
      <c r="M2248">
        <v>6</v>
      </c>
      <c r="P2248" t="s">
        <v>7502</v>
      </c>
      <c r="Q2248" t="s">
        <v>47</v>
      </c>
      <c r="S2248">
        <v>1.330664614215493E-3</v>
      </c>
      <c r="T2248">
        <v>3.1995098197512561E-6</v>
      </c>
      <c r="U2248">
        <v>4.5038537791697308E-5</v>
      </c>
      <c r="V2248">
        <v>5.617189162876457E-5</v>
      </c>
      <c r="W2248">
        <v>5.3464341908693314E-4</v>
      </c>
      <c r="X2248">
        <v>1.254519447684288E-4</v>
      </c>
      <c r="Y2248">
        <v>5.1388888888888873E-2</v>
      </c>
      <c r="Z2248">
        <v>0.11799999999999999</v>
      </c>
      <c r="AA2248">
        <v>0.112</v>
      </c>
      <c r="AB2248">
        <v>0.77100000000000002</v>
      </c>
      <c r="AC2248">
        <v>0.35270000000000001</v>
      </c>
      <c r="AD2248" t="s">
        <v>48</v>
      </c>
      <c r="AE2248" t="s">
        <v>48</v>
      </c>
      <c r="AF2248" t="s">
        <v>48</v>
      </c>
    </row>
    <row r="2249" spans="1:40" hidden="1" outlineLevel="1" x14ac:dyDescent="0.2">
      <c r="A2249" t="s">
        <v>7503</v>
      </c>
      <c r="B2249" t="s">
        <v>7504</v>
      </c>
      <c r="C2249" t="s">
        <v>7505</v>
      </c>
      <c r="J2249" t="s">
        <v>7506</v>
      </c>
      <c r="K2249" t="s">
        <v>949</v>
      </c>
      <c r="L2249" t="s">
        <v>1233</v>
      </c>
      <c r="M2249">
        <v>3</v>
      </c>
      <c r="P2249" t="s">
        <v>7507</v>
      </c>
      <c r="Q2249" t="s">
        <v>47</v>
      </c>
      <c r="S2249">
        <v>2.40942626260221E-3</v>
      </c>
      <c r="T2249">
        <v>4.909321796731092E-5</v>
      </c>
      <c r="U2249">
        <v>6.8130204454064369E-5</v>
      </c>
      <c r="V2249">
        <v>1.119903521612287E-3</v>
      </c>
      <c r="W2249">
        <v>6.7421526182442904E-4</v>
      </c>
      <c r="X2249">
        <v>1.747283240547404E-4</v>
      </c>
      <c r="Y2249">
        <v>0.35</v>
      </c>
      <c r="Z2249">
        <v>4.2999999999999997E-2</v>
      </c>
      <c r="AA2249">
        <v>5.8000000000000003E-2</v>
      </c>
      <c r="AB2249">
        <v>0.89900000000000002</v>
      </c>
      <c r="AC2249">
        <v>-6.4399999999999999E-2</v>
      </c>
      <c r="AD2249" t="s">
        <v>48</v>
      </c>
      <c r="AE2249" t="s">
        <v>48</v>
      </c>
      <c r="AF2249" t="s">
        <v>48</v>
      </c>
    </row>
    <row r="2250" spans="1:40" hidden="1" outlineLevel="1" x14ac:dyDescent="0.2"/>
    <row r="2251" spans="1:40" hidden="1" outlineLevel="1" x14ac:dyDescent="0.2"/>
    <row r="2252" spans="1:40" hidden="1" outlineLevel="1" x14ac:dyDescent="0.2"/>
    <row r="2253" spans="1:40" hidden="1" outlineLevel="1" x14ac:dyDescent="0.2"/>
    <row r="2254" spans="1:40" hidden="1" outlineLevel="1" x14ac:dyDescent="0.2"/>
    <row r="2255" spans="1:40" hidden="1" outlineLevel="1" x14ac:dyDescent="0.2">
      <c r="P2255" s="1"/>
      <c r="Q2255" s="1"/>
    </row>
    <row r="2256" spans="1:40" hidden="1" outlineLevel="1" x14ac:dyDescent="0.2"/>
    <row r="2257" spans="1:40" hidden="1" outlineLevel="1" x14ac:dyDescent="0.2"/>
    <row r="2258" spans="1:40" hidden="1" outlineLevel="1" x14ac:dyDescent="0.2"/>
    <row r="2259" spans="1:40" hidden="1" outlineLevel="1" x14ac:dyDescent="0.2"/>
    <row r="2260" spans="1:40" hidden="1" outlineLevel="1" x14ac:dyDescent="0.2"/>
    <row r="2261" spans="1:40" hidden="1" outlineLevel="1" x14ac:dyDescent="0.2"/>
    <row r="2262" spans="1:40" collapsed="1" x14ac:dyDescent="0.2">
      <c r="A2262" t="s">
        <v>955</v>
      </c>
      <c r="B2262" t="s">
        <v>956</v>
      </c>
      <c r="C2262" t="s">
        <v>957</v>
      </c>
      <c r="D2262" t="s">
        <v>958</v>
      </c>
      <c r="E2262" t="s">
        <v>41</v>
      </c>
      <c r="F2262" t="s">
        <v>42</v>
      </c>
      <c r="G2262">
        <v>24</v>
      </c>
      <c r="H2262" t="s">
        <v>43</v>
      </c>
      <c r="I2262">
        <v>25</v>
      </c>
      <c r="J2262" t="s">
        <v>959</v>
      </c>
      <c r="L2262" t="s">
        <v>45</v>
      </c>
      <c r="M2262">
        <v>1</v>
      </c>
      <c r="N2262">
        <v>1</v>
      </c>
      <c r="O2262" s="1" t="s">
        <v>960</v>
      </c>
      <c r="P2262" s="1" t="s">
        <v>960</v>
      </c>
      <c r="Q2262" t="s">
        <v>47</v>
      </c>
      <c r="R2262" t="s">
        <v>47</v>
      </c>
      <c r="S2262">
        <v>1.2684628600254651E-3</v>
      </c>
      <c r="T2262">
        <v>1.133829937316477E-5</v>
      </c>
      <c r="U2262">
        <v>1.4303477655630559E-4</v>
      </c>
      <c r="V2262">
        <v>1.200884798890911E-4</v>
      </c>
      <c r="W2262">
        <v>4.7174803330563009E-4</v>
      </c>
      <c r="X2262">
        <v>6.7921384470537305E-5</v>
      </c>
      <c r="Y2262">
        <v>0.15773809523809521</v>
      </c>
      <c r="Z2262">
        <v>0.19600000000000001</v>
      </c>
      <c r="AA2262">
        <v>7.5999999999999998E-2</v>
      </c>
      <c r="AB2262">
        <v>0.72799999999999998</v>
      </c>
      <c r="AC2262">
        <v>0.99299999999999999</v>
      </c>
      <c r="AD2262" t="s">
        <v>48</v>
      </c>
      <c r="AE2262" t="s">
        <v>48</v>
      </c>
      <c r="AF2262" t="s">
        <v>48</v>
      </c>
      <c r="AH2262">
        <f t="shared" ref="AH2262" si="186">SUM(AI2262:AJ2262)</f>
        <v>2</v>
      </c>
      <c r="AI2262">
        <f>COUNTIF(L2262:L2276, "Comment")</f>
        <v>2</v>
      </c>
      <c r="AJ2262">
        <f>COUNTIF(L2262:L2276, "Reply")</f>
        <v>0</v>
      </c>
      <c r="AK2262">
        <f>COUNTIF(C2263:C2276, C2262)</f>
        <v>0</v>
      </c>
      <c r="AM2262">
        <f>AVERAGE(S2262:S2276)</f>
        <v>1.3736702191332972E-3</v>
      </c>
      <c r="AN2262">
        <f>AVERAGE(Y2262:Y2276)</f>
        <v>9.8009860509860491E-2</v>
      </c>
    </row>
    <row r="2263" spans="1:40" hidden="1" outlineLevel="1" x14ac:dyDescent="0.2">
      <c r="A2263" t="s">
        <v>7508</v>
      </c>
      <c r="B2263" t="s">
        <v>7509</v>
      </c>
      <c r="C2263" t="s">
        <v>7510</v>
      </c>
      <c r="J2263" t="s">
        <v>7511</v>
      </c>
      <c r="K2263" t="s">
        <v>955</v>
      </c>
      <c r="L2263" t="s">
        <v>1233</v>
      </c>
      <c r="M2263">
        <v>2</v>
      </c>
      <c r="P2263" t="s">
        <v>7512</v>
      </c>
      <c r="Q2263" t="s">
        <v>47</v>
      </c>
      <c r="S2263">
        <v>1.3862975174561141E-3</v>
      </c>
      <c r="T2263">
        <v>3.8722059798601549E-6</v>
      </c>
      <c r="U2263">
        <v>9.5902752946130931E-5</v>
      </c>
      <c r="V2263">
        <v>5.6724835303612047E-5</v>
      </c>
      <c r="W2263">
        <v>5.0363049376755953E-4</v>
      </c>
      <c r="X2263">
        <v>5.7177232520189143E-5</v>
      </c>
      <c r="Y2263">
        <v>0.1362914862914863</v>
      </c>
      <c r="Z2263">
        <v>0.14499999999999999</v>
      </c>
      <c r="AA2263">
        <v>8.8999999999999996E-2</v>
      </c>
      <c r="AB2263">
        <v>0.76600000000000001</v>
      </c>
      <c r="AC2263">
        <v>0.63429999999999997</v>
      </c>
      <c r="AD2263" t="s">
        <v>48</v>
      </c>
      <c r="AE2263" t="s">
        <v>48</v>
      </c>
      <c r="AF2263" t="s">
        <v>48</v>
      </c>
    </row>
    <row r="2264" spans="1:40" hidden="1" outlineLevel="1" x14ac:dyDescent="0.2">
      <c r="A2264" t="s">
        <v>7513</v>
      </c>
      <c r="B2264" t="s">
        <v>7514</v>
      </c>
      <c r="C2264" t="s">
        <v>7459</v>
      </c>
      <c r="J2264" t="s">
        <v>7515</v>
      </c>
      <c r="K2264" t="s">
        <v>955</v>
      </c>
      <c r="L2264" t="s">
        <v>1233</v>
      </c>
      <c r="M2264">
        <v>2</v>
      </c>
      <c r="P2264" t="s">
        <v>7516</v>
      </c>
      <c r="Q2264" t="s">
        <v>47</v>
      </c>
      <c r="S2264">
        <v>1.466250279918313E-3</v>
      </c>
      <c r="T2264">
        <v>2.053931666523567E-6</v>
      </c>
      <c r="U2264">
        <v>4.8082602006616071E-5</v>
      </c>
      <c r="V2264">
        <v>1.166357324109413E-4</v>
      </c>
      <c r="W2264">
        <v>8.6651463061571121E-4</v>
      </c>
      <c r="X2264">
        <v>3.4268196031916893E-5</v>
      </c>
      <c r="Y2264">
        <v>0</v>
      </c>
      <c r="Z2264">
        <v>0.217</v>
      </c>
      <c r="AA2264">
        <v>0</v>
      </c>
      <c r="AB2264">
        <v>0.78300000000000003</v>
      </c>
      <c r="AC2264">
        <v>0.36120000000000002</v>
      </c>
      <c r="AD2264" t="s">
        <v>48</v>
      </c>
      <c r="AE2264" t="s">
        <v>48</v>
      </c>
      <c r="AF2264" t="s">
        <v>48</v>
      </c>
    </row>
    <row r="2265" spans="1:40" hidden="1" outlineLevel="1" x14ac:dyDescent="0.2"/>
    <row r="2266" spans="1:40" hidden="1" outlineLevel="1" x14ac:dyDescent="0.2"/>
    <row r="2267" spans="1:40" hidden="1" outlineLevel="1" x14ac:dyDescent="0.2"/>
    <row r="2268" spans="1:40" hidden="1" outlineLevel="1" x14ac:dyDescent="0.2"/>
    <row r="2269" spans="1:40" hidden="1" outlineLevel="1" x14ac:dyDescent="0.2"/>
    <row r="2270" spans="1:40" hidden="1" outlineLevel="1" x14ac:dyDescent="0.2"/>
    <row r="2271" spans="1:40" hidden="1" outlineLevel="1" x14ac:dyDescent="0.2">
      <c r="P2271" s="1"/>
      <c r="Q2271" s="1"/>
    </row>
    <row r="2272" spans="1:40" hidden="1" outlineLevel="1" x14ac:dyDescent="0.2"/>
    <row r="2273" spans="1:40" hidden="1" outlineLevel="1" x14ac:dyDescent="0.2"/>
    <row r="2274" spans="1:40" hidden="1" outlineLevel="1" x14ac:dyDescent="0.2"/>
    <row r="2275" spans="1:40" hidden="1" outlineLevel="1" x14ac:dyDescent="0.2"/>
    <row r="2276" spans="1:40" hidden="1" outlineLevel="1" x14ac:dyDescent="0.2"/>
    <row r="2277" spans="1:40" collapsed="1" x14ac:dyDescent="0.2">
      <c r="A2277" t="s">
        <v>961</v>
      </c>
      <c r="B2277" t="s">
        <v>962</v>
      </c>
      <c r="C2277" t="s">
        <v>963</v>
      </c>
      <c r="D2277" t="s">
        <v>964</v>
      </c>
      <c r="E2277" t="s">
        <v>130</v>
      </c>
      <c r="F2277" t="s">
        <v>42</v>
      </c>
      <c r="G2277">
        <v>23</v>
      </c>
      <c r="H2277" t="s">
        <v>43</v>
      </c>
      <c r="I2277">
        <v>23</v>
      </c>
      <c r="J2277" t="s">
        <v>965</v>
      </c>
      <c r="L2277" t="s">
        <v>45</v>
      </c>
      <c r="M2277">
        <v>1</v>
      </c>
      <c r="N2277">
        <v>1</v>
      </c>
      <c r="O2277" s="1" t="s">
        <v>966</v>
      </c>
      <c r="P2277" s="1" t="s">
        <v>966</v>
      </c>
      <c r="Q2277" t="s">
        <v>47</v>
      </c>
      <c r="R2277" t="s">
        <v>47</v>
      </c>
      <c r="S2277">
        <v>0.16127936542034149</v>
      </c>
      <c r="T2277">
        <v>7.0746814344602171E-6</v>
      </c>
      <c r="U2277">
        <v>1.5618019970133901E-3</v>
      </c>
      <c r="V2277">
        <v>3.9256946183741093E-4</v>
      </c>
      <c r="W2277">
        <v>0.10149078816175459</v>
      </c>
      <c r="X2277">
        <v>4.4510446605272591E-4</v>
      </c>
      <c r="Y2277">
        <v>-0.26433490751672573</v>
      </c>
      <c r="Z2277">
        <v>8.8999999999999996E-2</v>
      </c>
      <c r="AA2277">
        <v>0.252</v>
      </c>
      <c r="AB2277">
        <v>0.65900000000000003</v>
      </c>
      <c r="AC2277">
        <v>-0.99080000000000001</v>
      </c>
      <c r="AD2277" t="s">
        <v>48</v>
      </c>
      <c r="AE2277" t="s">
        <v>48</v>
      </c>
      <c r="AF2277" t="s">
        <v>48</v>
      </c>
      <c r="AH2277">
        <f t="shared" ref="AH2277" si="187">SUM(AI2277:AJ2277)</f>
        <v>7</v>
      </c>
      <c r="AI2277">
        <f>COUNTIF(L2277:L2291, "Comment")</f>
        <v>5</v>
      </c>
      <c r="AJ2277">
        <f>COUNTIF(L2277:L2291, "Reply")</f>
        <v>2</v>
      </c>
      <c r="AK2277">
        <f>COUNTIF(C2278:C2291, C2277)</f>
        <v>1</v>
      </c>
      <c r="AM2277">
        <f>AVERAGE(S2277:S2291)</f>
        <v>2.479188609868288E-2</v>
      </c>
      <c r="AN2277">
        <f>AVERAGE(Y2277:Y2291)</f>
        <v>2.0988056293454026E-2</v>
      </c>
    </row>
    <row r="2278" spans="1:40" hidden="1" outlineLevel="1" x14ac:dyDescent="0.2">
      <c r="A2278" t="s">
        <v>7517</v>
      </c>
      <c r="B2278" t="s">
        <v>7518</v>
      </c>
      <c r="C2278" t="s">
        <v>7519</v>
      </c>
      <c r="J2278" t="s">
        <v>7520</v>
      </c>
      <c r="K2278" t="s">
        <v>961</v>
      </c>
      <c r="L2278" t="s">
        <v>1233</v>
      </c>
      <c r="M2278">
        <v>2</v>
      </c>
      <c r="P2278" t="s">
        <v>7521</v>
      </c>
      <c r="Q2278" t="s">
        <v>47</v>
      </c>
      <c r="S2278">
        <v>3.1172927469015121E-2</v>
      </c>
      <c r="T2278">
        <v>5.257997599983355E-6</v>
      </c>
      <c r="U2278">
        <v>1.6954327293206009E-4</v>
      </c>
      <c r="V2278">
        <v>3.1929794931784272E-4</v>
      </c>
      <c r="W2278">
        <v>1.542571093887091E-2</v>
      </c>
      <c r="X2278">
        <v>1.513284048996866E-3</v>
      </c>
      <c r="Y2278">
        <v>0.17</v>
      </c>
      <c r="Z2278">
        <v>6.4000000000000001E-2</v>
      </c>
      <c r="AA2278">
        <v>0.255</v>
      </c>
      <c r="AB2278">
        <v>0.68100000000000005</v>
      </c>
      <c r="AC2278">
        <v>-0.96060000000000001</v>
      </c>
      <c r="AD2278" t="s">
        <v>48</v>
      </c>
      <c r="AE2278" t="s">
        <v>48</v>
      </c>
      <c r="AF2278" t="s">
        <v>48</v>
      </c>
    </row>
    <row r="2279" spans="1:40" hidden="1" outlineLevel="1" x14ac:dyDescent="0.2">
      <c r="A2279" t="s">
        <v>7522</v>
      </c>
      <c r="B2279" t="s">
        <v>7523</v>
      </c>
      <c r="C2279" t="s">
        <v>7484</v>
      </c>
      <c r="J2279" t="s">
        <v>7524</v>
      </c>
      <c r="K2279" t="s">
        <v>961</v>
      </c>
      <c r="L2279" t="s">
        <v>1233</v>
      </c>
      <c r="M2279">
        <v>2</v>
      </c>
      <c r="P2279" t="s">
        <v>7525</v>
      </c>
      <c r="Q2279" t="s">
        <v>47</v>
      </c>
      <c r="S2279">
        <v>3.0272942967712879E-4</v>
      </c>
      <c r="T2279">
        <v>2.8417173325578911E-6</v>
      </c>
      <c r="U2279">
        <v>1.8753678887151178E-5</v>
      </c>
      <c r="V2279">
        <v>4.8628018703311682E-5</v>
      </c>
      <c r="W2279">
        <v>1.2545433128252631E-4</v>
      </c>
      <c r="X2279">
        <v>2.5060526240849871E-5</v>
      </c>
      <c r="Y2279">
        <v>0.48571428571428582</v>
      </c>
      <c r="Z2279">
        <v>0.29899999999999999</v>
      </c>
      <c r="AA2279">
        <v>8.2000000000000003E-2</v>
      </c>
      <c r="AB2279">
        <v>0.61799999999999999</v>
      </c>
      <c r="AC2279">
        <v>0.9476</v>
      </c>
      <c r="AD2279" t="s">
        <v>48</v>
      </c>
      <c r="AE2279" t="s">
        <v>48</v>
      </c>
      <c r="AF2279" t="s">
        <v>48</v>
      </c>
    </row>
    <row r="2280" spans="1:40" hidden="1" outlineLevel="1" x14ac:dyDescent="0.2">
      <c r="A2280" t="s">
        <v>7526</v>
      </c>
      <c r="B2280" t="s">
        <v>7527</v>
      </c>
      <c r="C2280" t="s">
        <v>2975</v>
      </c>
      <c r="J2280" t="s">
        <v>7528</v>
      </c>
      <c r="K2280" t="s">
        <v>961</v>
      </c>
      <c r="L2280" t="s">
        <v>1233</v>
      </c>
      <c r="M2280">
        <v>2</v>
      </c>
      <c r="P2280" t="s">
        <v>7529</v>
      </c>
      <c r="Q2280" t="s">
        <v>47</v>
      </c>
      <c r="S2280">
        <v>3.2308729714713991E-4</v>
      </c>
      <c r="T2280">
        <v>2.273366590088699E-6</v>
      </c>
      <c r="U2280">
        <v>1.7138256225734949E-5</v>
      </c>
      <c r="V2280">
        <v>5.757731560152024E-5</v>
      </c>
      <c r="W2280">
        <v>1.4218461001291871E-4</v>
      </c>
      <c r="X2280">
        <v>2.2393369363271631E-5</v>
      </c>
      <c r="Y2280">
        <v>1.285714285714285E-2</v>
      </c>
      <c r="Z2280">
        <v>0.14199999999999999</v>
      </c>
      <c r="AA2280">
        <v>7.6999999999999999E-2</v>
      </c>
      <c r="AB2280">
        <v>0.78200000000000003</v>
      </c>
      <c r="AC2280">
        <v>0.61919999999999997</v>
      </c>
      <c r="AD2280" t="s">
        <v>48</v>
      </c>
      <c r="AE2280" t="s">
        <v>48</v>
      </c>
      <c r="AF2280" t="s">
        <v>48</v>
      </c>
    </row>
    <row r="2281" spans="1:40" hidden="1" outlineLevel="1" x14ac:dyDescent="0.2">
      <c r="A2281" t="s">
        <v>7530</v>
      </c>
      <c r="B2281" t="s">
        <v>7531</v>
      </c>
      <c r="C2281" t="s">
        <v>1066</v>
      </c>
      <c r="J2281" t="s">
        <v>7532</v>
      </c>
      <c r="K2281" t="s">
        <v>961</v>
      </c>
      <c r="L2281" t="s">
        <v>1233</v>
      </c>
      <c r="M2281">
        <v>2</v>
      </c>
      <c r="P2281" t="s">
        <v>7533</v>
      </c>
      <c r="Q2281" t="s">
        <v>47</v>
      </c>
      <c r="S2281">
        <v>3.4738830290734768E-3</v>
      </c>
      <c r="T2281">
        <v>3.0710627470398322E-5</v>
      </c>
      <c r="U2281">
        <v>2.231351536465809E-4</v>
      </c>
      <c r="V2281">
        <v>5.5438454728573561E-4</v>
      </c>
      <c r="W2281">
        <v>6.1872962396591902E-4</v>
      </c>
      <c r="X2281">
        <v>2.9308657394722099E-4</v>
      </c>
      <c r="Y2281">
        <v>0.1288194444444444</v>
      </c>
      <c r="Z2281">
        <v>0.247</v>
      </c>
      <c r="AA2281">
        <v>7.4999999999999997E-2</v>
      </c>
      <c r="AB2281">
        <v>0.67800000000000005</v>
      </c>
      <c r="AC2281">
        <v>0.97609999999999997</v>
      </c>
      <c r="AD2281" t="s">
        <v>48</v>
      </c>
      <c r="AE2281" t="s">
        <v>48</v>
      </c>
      <c r="AF2281" t="s">
        <v>48</v>
      </c>
    </row>
    <row r="2282" spans="1:40" hidden="1" outlineLevel="1" x14ac:dyDescent="0.2">
      <c r="A2282" t="s">
        <v>7534</v>
      </c>
      <c r="B2282" t="s">
        <v>7535</v>
      </c>
      <c r="C2282" t="s">
        <v>7536</v>
      </c>
      <c r="J2282" t="s">
        <v>7537</v>
      </c>
      <c r="K2282" t="s">
        <v>961</v>
      </c>
      <c r="L2282" t="s">
        <v>1233</v>
      </c>
      <c r="M2282">
        <v>1</v>
      </c>
      <c r="P2282" t="s">
        <v>7538</v>
      </c>
      <c r="Q2282" t="s">
        <v>47</v>
      </c>
      <c r="S2282">
        <v>2.7533687534742057E-4</v>
      </c>
      <c r="T2282">
        <v>2.6500181320443521E-6</v>
      </c>
      <c r="U2282">
        <v>1.9533539671101611E-5</v>
      </c>
      <c r="V2282">
        <v>4.1851671994663768E-5</v>
      </c>
      <c r="W2282">
        <v>1.3249539188109341E-4</v>
      </c>
      <c r="X2282">
        <v>2.2115544197731651E-5</v>
      </c>
      <c r="Y2282">
        <v>-0.33333333333333331</v>
      </c>
      <c r="Z2282">
        <v>0.10299999999999999</v>
      </c>
      <c r="AA2282">
        <v>0.23799999999999999</v>
      </c>
      <c r="AB2282">
        <v>0.65900000000000003</v>
      </c>
      <c r="AC2282">
        <v>-0.85680000000000001</v>
      </c>
      <c r="AD2282" t="s">
        <v>48</v>
      </c>
      <c r="AE2282" t="s">
        <v>48</v>
      </c>
      <c r="AF2282" t="s">
        <v>48</v>
      </c>
    </row>
    <row r="2283" spans="1:40" hidden="1" outlineLevel="1" x14ac:dyDescent="0.2">
      <c r="A2283" t="s">
        <v>7539</v>
      </c>
      <c r="B2283" t="s">
        <v>7540</v>
      </c>
      <c r="C2283" t="s">
        <v>963</v>
      </c>
      <c r="J2283" t="s">
        <v>7541</v>
      </c>
      <c r="K2283" t="s">
        <v>7517</v>
      </c>
      <c r="L2283" t="s">
        <v>1263</v>
      </c>
      <c r="M2283">
        <v>2</v>
      </c>
      <c r="P2283" t="s">
        <v>7542</v>
      </c>
      <c r="Q2283" t="s">
        <v>47</v>
      </c>
      <c r="S2283">
        <v>2.8730294434353709E-4</v>
      </c>
      <c r="T2283">
        <v>2.8587630822585201E-6</v>
      </c>
      <c r="U2283">
        <v>2.5484065190539699E-5</v>
      </c>
      <c r="V2283">
        <v>3.9998754800762981E-5</v>
      </c>
      <c r="W2283">
        <v>1.3055400631856171E-4</v>
      </c>
      <c r="X2283">
        <v>2.325411151105072E-5</v>
      </c>
      <c r="Y2283">
        <v>6.8181818181818177E-2</v>
      </c>
      <c r="Z2283">
        <v>0.30099999999999999</v>
      </c>
      <c r="AA2283">
        <v>0.111</v>
      </c>
      <c r="AB2283">
        <v>0.58799999999999997</v>
      </c>
      <c r="AC2283">
        <v>0.7964</v>
      </c>
      <c r="AD2283" t="s">
        <v>48</v>
      </c>
      <c r="AE2283" t="s">
        <v>48</v>
      </c>
      <c r="AF2283" t="s">
        <v>48</v>
      </c>
    </row>
    <row r="2284" spans="1:40" hidden="1" outlineLevel="1" x14ac:dyDescent="0.2">
      <c r="A2284" t="s">
        <v>7543</v>
      </c>
      <c r="B2284" t="s">
        <v>7509</v>
      </c>
      <c r="C2284" t="s">
        <v>7519</v>
      </c>
      <c r="J2284" t="s">
        <v>7544</v>
      </c>
      <c r="K2284" t="s">
        <v>7539</v>
      </c>
      <c r="L2284" t="s">
        <v>1263</v>
      </c>
      <c r="M2284">
        <v>3</v>
      </c>
      <c r="P2284" t="s">
        <v>7545</v>
      </c>
      <c r="Q2284" t="s">
        <v>47</v>
      </c>
      <c r="S2284">
        <v>1.2204563245177269E-3</v>
      </c>
      <c r="T2284">
        <v>5.1619472287711687E-6</v>
      </c>
      <c r="U2284">
        <v>2.5014323909999799E-5</v>
      </c>
      <c r="V2284">
        <v>1.2506758503150189E-4</v>
      </c>
      <c r="W2284">
        <v>4.9535318976268172E-4</v>
      </c>
      <c r="X2284">
        <v>8.410128066316247E-5</v>
      </c>
      <c r="Y2284">
        <v>-0.1</v>
      </c>
      <c r="Z2284">
        <v>2.8000000000000001E-2</v>
      </c>
      <c r="AA2284">
        <v>0.13</v>
      </c>
      <c r="AB2284">
        <v>0.84199999999999997</v>
      </c>
      <c r="AC2284">
        <v>-0.63270000000000004</v>
      </c>
      <c r="AD2284" t="s">
        <v>48</v>
      </c>
      <c r="AE2284" t="s">
        <v>48</v>
      </c>
      <c r="AF2284" t="s">
        <v>48</v>
      </c>
    </row>
    <row r="2285" spans="1:40" hidden="1" outlineLevel="1" x14ac:dyDescent="0.2"/>
    <row r="2286" spans="1:40" hidden="1" outlineLevel="1" x14ac:dyDescent="0.2"/>
    <row r="2287" spans="1:40" hidden="1" outlineLevel="1" x14ac:dyDescent="0.2"/>
    <row r="2288" spans="1:40" hidden="1" outlineLevel="1" x14ac:dyDescent="0.2"/>
    <row r="2289" spans="1:40" hidden="1" outlineLevel="1" x14ac:dyDescent="0.2"/>
    <row r="2290" spans="1:40" hidden="1" outlineLevel="1" x14ac:dyDescent="0.2"/>
    <row r="2291" spans="1:40" hidden="1" outlineLevel="1" x14ac:dyDescent="0.2"/>
    <row r="2292" spans="1:40" collapsed="1" x14ac:dyDescent="0.2">
      <c r="A2292" t="s">
        <v>967</v>
      </c>
      <c r="B2292" t="s">
        <v>968</v>
      </c>
      <c r="C2292" t="s">
        <v>969</v>
      </c>
      <c r="D2292" t="s">
        <v>970</v>
      </c>
      <c r="E2292" t="s">
        <v>53</v>
      </c>
      <c r="F2292" t="s">
        <v>43</v>
      </c>
      <c r="G2292">
        <v>31</v>
      </c>
      <c r="H2292" t="s">
        <v>42</v>
      </c>
      <c r="I2292">
        <v>41</v>
      </c>
      <c r="J2292" t="s">
        <v>971</v>
      </c>
      <c r="L2292" t="s">
        <v>45</v>
      </c>
      <c r="M2292">
        <v>1</v>
      </c>
      <c r="N2292">
        <v>1</v>
      </c>
      <c r="O2292" s="1" t="s">
        <v>972</v>
      </c>
      <c r="P2292" s="1" t="s">
        <v>972</v>
      </c>
      <c r="Q2292" t="s">
        <v>47</v>
      </c>
      <c r="R2292" t="s">
        <v>47</v>
      </c>
      <c r="S2292">
        <v>3.2557409722357988E-3</v>
      </c>
      <c r="T2292">
        <v>5.6364474585279822E-4</v>
      </c>
      <c r="U2292">
        <v>8.4142194828018546E-4</v>
      </c>
      <c r="V2292">
        <v>1.108568627387285E-3</v>
      </c>
      <c r="W2292">
        <v>1.147460541687906E-3</v>
      </c>
      <c r="X2292">
        <v>4.782744799740613E-4</v>
      </c>
      <c r="Y2292">
        <v>4.0442497753818502E-2</v>
      </c>
      <c r="Z2292">
        <v>0.11600000000000001</v>
      </c>
      <c r="AA2292">
        <v>0.111</v>
      </c>
      <c r="AB2292">
        <v>0.77200000000000002</v>
      </c>
      <c r="AC2292">
        <v>0.65949999999999998</v>
      </c>
      <c r="AD2292" t="s">
        <v>48</v>
      </c>
      <c r="AE2292" t="s">
        <v>48</v>
      </c>
      <c r="AF2292" t="s">
        <v>48</v>
      </c>
      <c r="AH2292">
        <f t="shared" ref="AH2292" si="188">SUM(AI2292:AJ2292)</f>
        <v>3</v>
      </c>
      <c r="AI2292">
        <f>COUNTIF(L2292:L2306, "Comment")</f>
        <v>3</v>
      </c>
      <c r="AJ2292">
        <f>COUNTIF(L2292:L2306, "Reply")</f>
        <v>0</v>
      </c>
      <c r="AK2292">
        <f>COUNTIF(C2293:C2306, C2292)</f>
        <v>0</v>
      </c>
      <c r="AM2292">
        <f>AVERAGE(S2292:S2306)</f>
        <v>1.7412830828106962E-2</v>
      </c>
      <c r="AN2292">
        <f>AVERAGE(Y2292:Y2306)</f>
        <v>9.0434698512528694E-2</v>
      </c>
    </row>
    <row r="2293" spans="1:40" hidden="1" outlineLevel="1" x14ac:dyDescent="0.2">
      <c r="A2293" t="s">
        <v>7546</v>
      </c>
      <c r="B2293" t="s">
        <v>7547</v>
      </c>
      <c r="C2293" t="s">
        <v>7484</v>
      </c>
      <c r="J2293" t="s">
        <v>7548</v>
      </c>
      <c r="K2293" t="s">
        <v>967</v>
      </c>
      <c r="L2293" t="s">
        <v>1233</v>
      </c>
      <c r="M2293">
        <v>1</v>
      </c>
      <c r="P2293" s="1" t="s">
        <v>7549</v>
      </c>
      <c r="Q2293" s="1" t="s">
        <v>47</v>
      </c>
      <c r="S2293">
        <v>6.334996223449707E-2</v>
      </c>
      <c r="T2293">
        <v>5.516350211109966E-5</v>
      </c>
      <c r="U2293">
        <v>5.4420046508312232E-2</v>
      </c>
      <c r="V2293">
        <v>2.8471355326473709E-3</v>
      </c>
      <c r="W2293">
        <v>1.2399371713399891E-2</v>
      </c>
      <c r="X2293">
        <v>7.8261987073346972E-4</v>
      </c>
      <c r="Y2293">
        <v>-3.703703703703703E-3</v>
      </c>
      <c r="Z2293">
        <v>0.121</v>
      </c>
      <c r="AA2293">
        <v>8.8999999999999996E-2</v>
      </c>
      <c r="AB2293">
        <v>0.79100000000000004</v>
      </c>
      <c r="AC2293">
        <v>0.57189999999999996</v>
      </c>
      <c r="AD2293" t="s">
        <v>48</v>
      </c>
      <c r="AE2293" t="s">
        <v>48</v>
      </c>
      <c r="AF2293" t="s">
        <v>48</v>
      </c>
    </row>
    <row r="2294" spans="1:40" hidden="1" outlineLevel="1" x14ac:dyDescent="0.2">
      <c r="A2294" t="s">
        <v>7550</v>
      </c>
      <c r="B2294" t="s">
        <v>7551</v>
      </c>
      <c r="C2294" t="s">
        <v>6855</v>
      </c>
      <c r="J2294" t="s">
        <v>7552</v>
      </c>
      <c r="K2294" t="s">
        <v>967</v>
      </c>
      <c r="L2294" t="s">
        <v>1233</v>
      </c>
      <c r="M2294">
        <v>1</v>
      </c>
      <c r="P2294" t="s">
        <v>7553</v>
      </c>
      <c r="Q2294" t="s">
        <v>47</v>
      </c>
      <c r="S2294">
        <v>5.8851059293374419E-4</v>
      </c>
      <c r="T2294">
        <v>1.960398776645889E-6</v>
      </c>
      <c r="U2294">
        <v>1.922150295285974E-5</v>
      </c>
      <c r="V2294">
        <v>7.1529975684825331E-5</v>
      </c>
      <c r="W2294">
        <v>2.8107120306231081E-4</v>
      </c>
      <c r="X2294">
        <v>3.1627645512344322E-5</v>
      </c>
      <c r="Y2294">
        <v>0.2</v>
      </c>
      <c r="Z2294">
        <v>0.23</v>
      </c>
      <c r="AA2294">
        <v>0</v>
      </c>
      <c r="AB2294">
        <v>0.77</v>
      </c>
      <c r="AC2294">
        <v>0.70589999999999997</v>
      </c>
      <c r="AD2294" t="s">
        <v>48</v>
      </c>
      <c r="AE2294" t="s">
        <v>48</v>
      </c>
      <c r="AF2294" t="s">
        <v>48</v>
      </c>
    </row>
    <row r="2295" spans="1:40" hidden="1" outlineLevel="1" x14ac:dyDescent="0.2">
      <c r="A2295" t="s">
        <v>7554</v>
      </c>
      <c r="B2295" t="s">
        <v>7555</v>
      </c>
      <c r="C2295" t="s">
        <v>2297</v>
      </c>
      <c r="J2295" t="s">
        <v>7556</v>
      </c>
      <c r="K2295" t="s">
        <v>967</v>
      </c>
      <c r="L2295" t="s">
        <v>1233</v>
      </c>
      <c r="M2295">
        <v>1</v>
      </c>
      <c r="P2295" t="s">
        <v>7557</v>
      </c>
      <c r="Q2295" t="s">
        <v>47</v>
      </c>
      <c r="S2295">
        <v>2.4571095127612348E-3</v>
      </c>
      <c r="T2295">
        <v>7.6581191024160944E-6</v>
      </c>
      <c r="U2295">
        <v>9.3236223619896919E-5</v>
      </c>
      <c r="V2295">
        <v>9.9640194093808532E-5</v>
      </c>
      <c r="W2295">
        <v>1.1976218083873389E-3</v>
      </c>
      <c r="X2295">
        <v>2.149295178242028E-4</v>
      </c>
      <c r="Y2295">
        <v>0.125</v>
      </c>
      <c r="Z2295">
        <v>0</v>
      </c>
      <c r="AA2295">
        <v>7.0000000000000007E-2</v>
      </c>
      <c r="AB2295">
        <v>0.93</v>
      </c>
      <c r="AC2295">
        <v>-0.51060000000000005</v>
      </c>
      <c r="AD2295" t="s">
        <v>48</v>
      </c>
      <c r="AE2295" t="s">
        <v>48</v>
      </c>
      <c r="AF2295" t="s">
        <v>48</v>
      </c>
    </row>
    <row r="2296" spans="1:40" hidden="1" outlineLevel="1" x14ac:dyDescent="0.2"/>
    <row r="2297" spans="1:40" hidden="1" outlineLevel="1" x14ac:dyDescent="0.2"/>
    <row r="2298" spans="1:40" hidden="1" outlineLevel="1" x14ac:dyDescent="0.2"/>
    <row r="2299" spans="1:40" hidden="1" outlineLevel="1" x14ac:dyDescent="0.2"/>
    <row r="2300" spans="1:40" hidden="1" outlineLevel="1" x14ac:dyDescent="0.2"/>
    <row r="2301" spans="1:40" hidden="1" outlineLevel="1" x14ac:dyDescent="0.2"/>
    <row r="2302" spans="1:40" hidden="1" outlineLevel="1" x14ac:dyDescent="0.2"/>
    <row r="2303" spans="1:40" hidden="1" outlineLevel="1" x14ac:dyDescent="0.2"/>
    <row r="2304" spans="1:40" hidden="1" outlineLevel="1" x14ac:dyDescent="0.2"/>
    <row r="2305" spans="1:40" hidden="1" outlineLevel="1" x14ac:dyDescent="0.2"/>
    <row r="2306" spans="1:40" hidden="1" outlineLevel="1" x14ac:dyDescent="0.2"/>
    <row r="2307" spans="1:40" collapsed="1" x14ac:dyDescent="0.2">
      <c r="A2307" t="s">
        <v>973</v>
      </c>
      <c r="B2307" t="s">
        <v>974</v>
      </c>
      <c r="C2307" t="s">
        <v>975</v>
      </c>
      <c r="D2307" t="s">
        <v>976</v>
      </c>
      <c r="E2307" t="s">
        <v>60</v>
      </c>
      <c r="F2307" t="s">
        <v>43</v>
      </c>
      <c r="G2307">
        <v>28</v>
      </c>
      <c r="H2307" t="s">
        <v>42</v>
      </c>
      <c r="I2307">
        <v>27</v>
      </c>
      <c r="J2307" t="s">
        <v>977</v>
      </c>
      <c r="L2307" t="s">
        <v>45</v>
      </c>
      <c r="M2307">
        <v>0</v>
      </c>
      <c r="N2307">
        <v>0.5</v>
      </c>
      <c r="O2307" s="1" t="s">
        <v>978</v>
      </c>
      <c r="P2307" s="1" t="s">
        <v>978</v>
      </c>
      <c r="Q2307" t="s">
        <v>47</v>
      </c>
      <c r="R2307" t="s">
        <v>47</v>
      </c>
      <c r="S2307">
        <v>2.1908925846219058E-3</v>
      </c>
      <c r="T2307">
        <v>1.1285245818726249E-5</v>
      </c>
      <c r="U2307">
        <v>1.524333492852747E-3</v>
      </c>
      <c r="V2307">
        <v>2.4413829669356349E-4</v>
      </c>
      <c r="W2307">
        <v>6.0478691011667252E-4</v>
      </c>
      <c r="X2307">
        <v>1.3633280468638989E-4</v>
      </c>
      <c r="Y2307">
        <v>-5.0961538461538447E-2</v>
      </c>
      <c r="Z2307">
        <v>5.8000000000000003E-2</v>
      </c>
      <c r="AA2307">
        <v>4.5999999999999999E-2</v>
      </c>
      <c r="AB2307">
        <v>0.89600000000000002</v>
      </c>
      <c r="AC2307">
        <v>0.28460000000000002</v>
      </c>
      <c r="AD2307" t="s">
        <v>48</v>
      </c>
      <c r="AE2307" t="s">
        <v>48</v>
      </c>
      <c r="AF2307" t="s">
        <v>48</v>
      </c>
      <c r="AH2307">
        <f t="shared" ref="AH2307" si="189">SUM(AI2307:AJ2307)</f>
        <v>5</v>
      </c>
      <c r="AI2307">
        <f>COUNTIF(L2307:L2321, "Comment")</f>
        <v>2</v>
      </c>
      <c r="AJ2307">
        <f>COUNTIF(L2307:L2321, "Reply")</f>
        <v>3</v>
      </c>
      <c r="AK2307">
        <f>COUNTIF(C2308:C2321, C2307)</f>
        <v>2</v>
      </c>
      <c r="AM2307">
        <f>AVERAGE(S2307:S2321)</f>
        <v>0.10753535390540492</v>
      </c>
      <c r="AN2307">
        <f>AVERAGE(Y2307:Y2321)</f>
        <v>-0.14113247863247863</v>
      </c>
    </row>
    <row r="2308" spans="1:40" hidden="1" outlineLevel="1" x14ac:dyDescent="0.2">
      <c r="A2308" t="s">
        <v>7558</v>
      </c>
      <c r="B2308" t="s">
        <v>7559</v>
      </c>
      <c r="C2308" t="s">
        <v>7484</v>
      </c>
      <c r="J2308" t="s">
        <v>7560</v>
      </c>
      <c r="K2308" t="s">
        <v>973</v>
      </c>
      <c r="L2308" t="s">
        <v>1233</v>
      </c>
      <c r="M2308">
        <v>1</v>
      </c>
      <c r="P2308" t="s">
        <v>7561</v>
      </c>
      <c r="Q2308" t="s">
        <v>47</v>
      </c>
      <c r="S2308">
        <v>1.746236579492688E-3</v>
      </c>
      <c r="T2308">
        <v>2.5417309643671619E-6</v>
      </c>
      <c r="U2308">
        <v>3.3197567972820252E-5</v>
      </c>
      <c r="V2308">
        <v>9.085540659725666E-5</v>
      </c>
      <c r="W2308">
        <v>7.4727379251271486E-4</v>
      </c>
      <c r="X2308">
        <v>1.397067971993238E-4</v>
      </c>
      <c r="Y2308">
        <v>0</v>
      </c>
      <c r="Z2308">
        <v>0</v>
      </c>
      <c r="AA2308">
        <v>0.186</v>
      </c>
      <c r="AB2308">
        <v>0.81399999999999995</v>
      </c>
      <c r="AC2308">
        <v>-0.29599999999999999</v>
      </c>
      <c r="AD2308" t="s">
        <v>48</v>
      </c>
      <c r="AE2308" t="s">
        <v>48</v>
      </c>
      <c r="AF2308" t="s">
        <v>48</v>
      </c>
    </row>
    <row r="2309" spans="1:40" hidden="1" outlineLevel="1" x14ac:dyDescent="0.2">
      <c r="A2309" t="s">
        <v>7562</v>
      </c>
      <c r="B2309" t="s">
        <v>7563</v>
      </c>
      <c r="C2309" t="s">
        <v>7564</v>
      </c>
      <c r="J2309" t="s">
        <v>7565</v>
      </c>
      <c r="K2309" t="s">
        <v>973</v>
      </c>
      <c r="L2309" t="s">
        <v>1233</v>
      </c>
      <c r="M2309">
        <v>1</v>
      </c>
      <c r="P2309" s="1" t="s">
        <v>7566</v>
      </c>
      <c r="Q2309" s="1" t="s">
        <v>47</v>
      </c>
      <c r="S2309">
        <v>8.623990579508245E-4</v>
      </c>
      <c r="T2309">
        <v>6.7439082158671226E-6</v>
      </c>
      <c r="U2309">
        <v>2.7983231120742861E-5</v>
      </c>
      <c r="V2309">
        <v>1.3578971265815201E-4</v>
      </c>
      <c r="W2309">
        <v>2.8684342396445572E-4</v>
      </c>
      <c r="X2309">
        <v>7.232969073811546E-5</v>
      </c>
      <c r="Y2309">
        <v>-6.25E-2</v>
      </c>
      <c r="Z2309">
        <v>0.106</v>
      </c>
      <c r="AA2309">
        <v>9.6000000000000002E-2</v>
      </c>
      <c r="AB2309">
        <v>0.79800000000000004</v>
      </c>
      <c r="AC2309">
        <v>0.36120000000000002</v>
      </c>
      <c r="AD2309" t="s">
        <v>48</v>
      </c>
      <c r="AE2309" t="s">
        <v>48</v>
      </c>
      <c r="AF2309" t="s">
        <v>48</v>
      </c>
    </row>
    <row r="2310" spans="1:40" hidden="1" outlineLevel="1" x14ac:dyDescent="0.2">
      <c r="A2310" t="s">
        <v>7567</v>
      </c>
      <c r="B2310" t="s">
        <v>7568</v>
      </c>
      <c r="C2310" t="s">
        <v>975</v>
      </c>
      <c r="J2310" t="s">
        <v>7569</v>
      </c>
      <c r="K2310" t="s">
        <v>7558</v>
      </c>
      <c r="L2310" t="s">
        <v>1263</v>
      </c>
      <c r="M2310">
        <v>1</v>
      </c>
      <c r="P2310" t="s">
        <v>7570</v>
      </c>
      <c r="Q2310" t="s">
        <v>47</v>
      </c>
      <c r="S2310">
        <v>0.6302638053894043</v>
      </c>
      <c r="T2310">
        <v>7.0051697548478842E-5</v>
      </c>
      <c r="U2310">
        <v>0.27857640385627752</v>
      </c>
      <c r="V2310">
        <v>1.0508797131478791E-3</v>
      </c>
      <c r="W2310">
        <v>0.14050392806529999</v>
      </c>
      <c r="X2310">
        <v>1.268686377443373E-3</v>
      </c>
      <c r="Y2310">
        <v>-0.16250000000000001</v>
      </c>
      <c r="Z2310">
        <v>0</v>
      </c>
      <c r="AA2310">
        <v>0.22700000000000001</v>
      </c>
      <c r="AB2310">
        <v>0.77300000000000002</v>
      </c>
      <c r="AC2310">
        <v>-0.80230000000000001</v>
      </c>
      <c r="AD2310" t="s">
        <v>48</v>
      </c>
      <c r="AE2310" t="s">
        <v>48</v>
      </c>
      <c r="AF2310" t="s">
        <v>48</v>
      </c>
    </row>
    <row r="2311" spans="1:40" hidden="1" outlineLevel="1" x14ac:dyDescent="0.2">
      <c r="A2311" t="s">
        <v>7571</v>
      </c>
      <c r="B2311" t="s">
        <v>7572</v>
      </c>
      <c r="C2311" t="s">
        <v>975</v>
      </c>
      <c r="J2311" t="s">
        <v>7573</v>
      </c>
      <c r="K2311" t="s">
        <v>7562</v>
      </c>
      <c r="L2311" t="s">
        <v>1263</v>
      </c>
      <c r="M2311">
        <v>1</v>
      </c>
      <c r="P2311" t="s">
        <v>7574</v>
      </c>
      <c r="Q2311" t="s">
        <v>47</v>
      </c>
      <c r="S2311">
        <v>2.5158104836009437E-4</v>
      </c>
      <c r="T2311">
        <v>2.882286707972526E-6</v>
      </c>
      <c r="U2311">
        <v>1.9110811990685761E-5</v>
      </c>
      <c r="V2311">
        <v>4.8572775995125987E-5</v>
      </c>
      <c r="W2311">
        <v>1.18805757665541E-4</v>
      </c>
      <c r="X2311">
        <v>2.0992523786844689E-5</v>
      </c>
      <c r="Y2311">
        <v>-7.0833333333333331E-2</v>
      </c>
      <c r="Z2311">
        <v>0.11799999999999999</v>
      </c>
      <c r="AA2311">
        <v>0.06</v>
      </c>
      <c r="AB2311">
        <v>0.82099999999999995</v>
      </c>
      <c r="AC2311">
        <v>0.56950000000000001</v>
      </c>
      <c r="AD2311" t="s">
        <v>48</v>
      </c>
      <c r="AE2311" t="s">
        <v>48</v>
      </c>
      <c r="AF2311" t="s">
        <v>48</v>
      </c>
    </row>
    <row r="2312" spans="1:40" hidden="1" outlineLevel="1" x14ac:dyDescent="0.2">
      <c r="A2312" t="s">
        <v>7575</v>
      </c>
      <c r="B2312" t="s">
        <v>7576</v>
      </c>
      <c r="C2312" t="s">
        <v>7564</v>
      </c>
      <c r="J2312" t="s">
        <v>7577</v>
      </c>
      <c r="K2312" t="s">
        <v>7571</v>
      </c>
      <c r="L2312" t="s">
        <v>1263</v>
      </c>
      <c r="M2312">
        <v>1</v>
      </c>
      <c r="P2312" t="s">
        <v>7578</v>
      </c>
      <c r="Q2312" t="s">
        <v>47</v>
      </c>
      <c r="S2312">
        <v>9.8972087725996971E-3</v>
      </c>
      <c r="T2312">
        <v>5.310006599756889E-6</v>
      </c>
      <c r="U2312">
        <v>6.5322332375217229E-5</v>
      </c>
      <c r="V2312">
        <v>7.3316640919074416E-4</v>
      </c>
      <c r="W2312">
        <v>1.2539033778011801E-3</v>
      </c>
      <c r="X2312">
        <v>5.8399827685207129E-4</v>
      </c>
      <c r="Y2312">
        <v>-0.5</v>
      </c>
      <c r="Z2312">
        <v>0</v>
      </c>
      <c r="AA2312">
        <v>9.8000000000000004E-2</v>
      </c>
      <c r="AB2312">
        <v>0.90200000000000002</v>
      </c>
      <c r="AC2312">
        <v>-7.7200000000000005E-2</v>
      </c>
      <c r="AD2312" t="s">
        <v>48</v>
      </c>
      <c r="AE2312" t="s">
        <v>48</v>
      </c>
      <c r="AF2312" t="s">
        <v>48</v>
      </c>
    </row>
    <row r="2313" spans="1:40" hidden="1" outlineLevel="1" x14ac:dyDescent="0.2"/>
    <row r="2314" spans="1:40" hidden="1" outlineLevel="1" x14ac:dyDescent="0.2"/>
    <row r="2315" spans="1:40" hidden="1" outlineLevel="1" x14ac:dyDescent="0.2"/>
    <row r="2316" spans="1:40" hidden="1" outlineLevel="1" x14ac:dyDescent="0.2"/>
    <row r="2317" spans="1:40" hidden="1" outlineLevel="1" x14ac:dyDescent="0.2"/>
    <row r="2318" spans="1:40" hidden="1" outlineLevel="1" x14ac:dyDescent="0.2"/>
    <row r="2319" spans="1:40" hidden="1" outlineLevel="1" x14ac:dyDescent="0.2"/>
    <row r="2320" spans="1:40" hidden="1" outlineLevel="1" x14ac:dyDescent="0.2"/>
    <row r="2321" spans="1:40" hidden="1" outlineLevel="1" x14ac:dyDescent="0.2"/>
    <row r="2322" spans="1:40" collapsed="1" x14ac:dyDescent="0.2">
      <c r="A2322" t="s">
        <v>979</v>
      </c>
      <c r="B2322" t="s">
        <v>980</v>
      </c>
      <c r="C2322" t="s">
        <v>981</v>
      </c>
      <c r="D2322" t="s">
        <v>982</v>
      </c>
      <c r="E2322" t="s">
        <v>67</v>
      </c>
      <c r="F2322" t="s">
        <v>42</v>
      </c>
      <c r="G2322">
        <v>26</v>
      </c>
      <c r="H2322" t="s">
        <v>43</v>
      </c>
      <c r="I2322">
        <v>25</v>
      </c>
      <c r="J2322" t="s">
        <v>983</v>
      </c>
      <c r="L2322" t="s">
        <v>45</v>
      </c>
      <c r="M2322">
        <v>1</v>
      </c>
      <c r="N2322">
        <v>0.67</v>
      </c>
      <c r="O2322" s="1" t="s">
        <v>984</v>
      </c>
      <c r="P2322" s="1" t="s">
        <v>984</v>
      </c>
      <c r="Q2322" t="s">
        <v>47</v>
      </c>
      <c r="R2322" t="s">
        <v>47</v>
      </c>
      <c r="S2322">
        <v>4.7704298049211502E-3</v>
      </c>
      <c r="T2322">
        <v>1.026273093884811E-5</v>
      </c>
      <c r="U2322">
        <v>8.5662861238233745E-5</v>
      </c>
      <c r="V2322">
        <v>7.0884147135075182E-5</v>
      </c>
      <c r="W2322">
        <v>7.3636602610349655E-4</v>
      </c>
      <c r="X2322">
        <v>2.7282072696834798E-3</v>
      </c>
      <c r="Y2322">
        <v>1.354166666666666E-2</v>
      </c>
      <c r="Z2322">
        <v>8.8999999999999996E-2</v>
      </c>
      <c r="AA2322">
        <v>0.191</v>
      </c>
      <c r="AB2322">
        <v>0.72</v>
      </c>
      <c r="AC2322">
        <v>-0.93220000000000003</v>
      </c>
      <c r="AD2322" t="s">
        <v>48</v>
      </c>
      <c r="AE2322" t="s">
        <v>48</v>
      </c>
      <c r="AF2322" t="s">
        <v>48</v>
      </c>
      <c r="AH2322">
        <f t="shared" ref="AH2322" si="190">SUM(AI2322:AJ2322)</f>
        <v>3</v>
      </c>
      <c r="AI2322">
        <f>COUNTIF(L2322:L2336, "Comment")</f>
        <v>2</v>
      </c>
      <c r="AJ2322">
        <f>COUNTIF(L2322:L2336, "Reply")</f>
        <v>1</v>
      </c>
      <c r="AK2322">
        <f>COUNTIF(C2323:C2336, C2322)</f>
        <v>0</v>
      </c>
      <c r="AM2322">
        <f>AVERAGE(S2322:S2336)</f>
        <v>1.758848775352817E-3</v>
      </c>
      <c r="AN2322">
        <f>AVERAGE(Y2322:Y2336)</f>
        <v>0.31942113095238095</v>
      </c>
    </row>
    <row r="2323" spans="1:40" hidden="1" outlineLevel="1" x14ac:dyDescent="0.2">
      <c r="A2323" t="s">
        <v>7579</v>
      </c>
      <c r="B2323" t="s">
        <v>7580</v>
      </c>
      <c r="C2323" t="s">
        <v>7519</v>
      </c>
      <c r="J2323" t="s">
        <v>7581</v>
      </c>
      <c r="K2323" t="s">
        <v>979</v>
      </c>
      <c r="L2323" t="s">
        <v>1233</v>
      </c>
      <c r="M2323">
        <v>5</v>
      </c>
      <c r="P2323" t="s">
        <v>7582</v>
      </c>
      <c r="Q2323" t="s">
        <v>47</v>
      </c>
      <c r="S2323">
        <v>9.4090396305546165E-4</v>
      </c>
      <c r="T2323">
        <v>2.325924469914753E-6</v>
      </c>
      <c r="U2323">
        <v>3.6559682484949008E-5</v>
      </c>
      <c r="V2323">
        <v>6.8467059463728219E-5</v>
      </c>
      <c r="W2323">
        <v>3.5651287180371583E-4</v>
      </c>
      <c r="X2323">
        <v>2.997604678967036E-5</v>
      </c>
      <c r="Y2323">
        <v>0.32</v>
      </c>
      <c r="Z2323">
        <v>0.27800000000000002</v>
      </c>
      <c r="AA2323">
        <v>0.115</v>
      </c>
      <c r="AB2323">
        <v>0.60699999999999998</v>
      </c>
      <c r="AC2323">
        <v>0.80489999999999995</v>
      </c>
      <c r="AD2323" t="s">
        <v>48</v>
      </c>
      <c r="AE2323" t="s">
        <v>48</v>
      </c>
      <c r="AF2323" t="s">
        <v>48</v>
      </c>
    </row>
    <row r="2324" spans="1:40" hidden="1" outlineLevel="1" x14ac:dyDescent="0.2">
      <c r="A2324" t="s">
        <v>7583</v>
      </c>
      <c r="B2324" t="s">
        <v>7584</v>
      </c>
      <c r="C2324" t="s">
        <v>2946</v>
      </c>
      <c r="J2324" t="s">
        <v>7585</v>
      </c>
      <c r="K2324" t="s">
        <v>979</v>
      </c>
      <c r="L2324" t="s">
        <v>1233</v>
      </c>
      <c r="M2324">
        <v>5</v>
      </c>
      <c r="P2324" t="s">
        <v>7586</v>
      </c>
      <c r="Q2324" t="s">
        <v>47</v>
      </c>
      <c r="S2324">
        <v>9.6078257774934173E-4</v>
      </c>
      <c r="T2324">
        <v>3.8739603951398749E-6</v>
      </c>
      <c r="U2324">
        <v>3.9465612644562498E-5</v>
      </c>
      <c r="V2324">
        <v>6.0299382312223322E-5</v>
      </c>
      <c r="W2324">
        <v>3.2738602021709079E-4</v>
      </c>
      <c r="X2324">
        <v>1.260239805560559E-4</v>
      </c>
      <c r="Y2324">
        <v>-5.5857142857142869E-2</v>
      </c>
      <c r="Z2324">
        <v>0.191</v>
      </c>
      <c r="AA2324">
        <v>7.0999999999999994E-2</v>
      </c>
      <c r="AB2324">
        <v>0.73899999999999999</v>
      </c>
      <c r="AC2324">
        <v>0.83499999999999996</v>
      </c>
      <c r="AD2324" t="s">
        <v>48</v>
      </c>
      <c r="AE2324" t="s">
        <v>48</v>
      </c>
      <c r="AF2324" t="s">
        <v>48</v>
      </c>
    </row>
    <row r="2325" spans="1:40" hidden="1" outlineLevel="1" x14ac:dyDescent="0.2">
      <c r="A2325" t="s">
        <v>7587</v>
      </c>
      <c r="B2325" t="s">
        <v>7588</v>
      </c>
      <c r="C2325" t="s">
        <v>7589</v>
      </c>
      <c r="J2325" t="s">
        <v>7590</v>
      </c>
      <c r="K2325" t="s">
        <v>7579</v>
      </c>
      <c r="L2325" t="s">
        <v>1263</v>
      </c>
      <c r="M2325">
        <v>1</v>
      </c>
      <c r="P2325" s="1" t="s">
        <v>7591</v>
      </c>
      <c r="Q2325" s="1" t="s">
        <v>47</v>
      </c>
      <c r="S2325">
        <v>3.6327875568531448E-4</v>
      </c>
      <c r="T2325">
        <v>2.0053462321811821E-6</v>
      </c>
      <c r="U2325">
        <v>1.878573675639927E-5</v>
      </c>
      <c r="V2325">
        <v>5.3454765293281532E-5</v>
      </c>
      <c r="W2325">
        <v>1.5396368689835069E-4</v>
      </c>
      <c r="X2325">
        <v>2.073632822430227E-5</v>
      </c>
      <c r="Y2325">
        <v>1</v>
      </c>
      <c r="Z2325">
        <v>0.52300000000000002</v>
      </c>
      <c r="AA2325">
        <v>0</v>
      </c>
      <c r="AB2325">
        <v>0.47699999999999998</v>
      </c>
      <c r="AC2325">
        <v>0.65880000000000005</v>
      </c>
      <c r="AD2325" t="s">
        <v>48</v>
      </c>
      <c r="AE2325" t="s">
        <v>48</v>
      </c>
      <c r="AF2325" t="s">
        <v>48</v>
      </c>
    </row>
    <row r="2326" spans="1:40" hidden="1" outlineLevel="1" x14ac:dyDescent="0.2"/>
    <row r="2327" spans="1:40" hidden="1" outlineLevel="1" x14ac:dyDescent="0.2"/>
    <row r="2328" spans="1:40" hidden="1" outlineLevel="1" x14ac:dyDescent="0.2"/>
    <row r="2329" spans="1:40" hidden="1" outlineLevel="1" x14ac:dyDescent="0.2"/>
    <row r="2330" spans="1:40" hidden="1" outlineLevel="1" x14ac:dyDescent="0.2"/>
    <row r="2331" spans="1:40" hidden="1" outlineLevel="1" x14ac:dyDescent="0.2"/>
    <row r="2332" spans="1:40" hidden="1" outlineLevel="1" x14ac:dyDescent="0.2"/>
    <row r="2333" spans="1:40" hidden="1" outlineLevel="1" x14ac:dyDescent="0.2"/>
    <row r="2334" spans="1:40" hidden="1" outlineLevel="1" x14ac:dyDescent="0.2"/>
    <row r="2335" spans="1:40" hidden="1" outlineLevel="1" x14ac:dyDescent="0.2"/>
    <row r="2336" spans="1:40" hidden="1" outlineLevel="1" x14ac:dyDescent="0.2"/>
    <row r="2337" spans="15:17" collapsed="1" x14ac:dyDescent="0.2">
      <c r="O2337" s="1"/>
      <c r="P2337" s="1"/>
    </row>
    <row r="2338" spans="15:17" hidden="1" outlineLevel="1" x14ac:dyDescent="0.2"/>
    <row r="2339" spans="15:17" hidden="1" outlineLevel="1" x14ac:dyDescent="0.2"/>
    <row r="2340" spans="15:17" hidden="1" outlineLevel="1" x14ac:dyDescent="0.2"/>
    <row r="2341" spans="15:17" hidden="1" outlineLevel="1" x14ac:dyDescent="0.2">
      <c r="P2341" s="1"/>
      <c r="Q2341" s="1"/>
    </row>
    <row r="2342" spans="15:17" hidden="1" outlineLevel="1" x14ac:dyDescent="0.2"/>
    <row r="2343" spans="15:17" hidden="1" outlineLevel="1" x14ac:dyDescent="0.2"/>
    <row r="2344" spans="15:17" hidden="1" outlineLevel="1" x14ac:dyDescent="0.2"/>
    <row r="2345" spans="15:17" hidden="1" outlineLevel="1" x14ac:dyDescent="0.2"/>
    <row r="2346" spans="15:17" hidden="1" outlineLevel="1" x14ac:dyDescent="0.2"/>
    <row r="2347" spans="15:17" hidden="1" outlineLevel="1" x14ac:dyDescent="0.2"/>
    <row r="2348" spans="15:17" hidden="1" outlineLevel="1" x14ac:dyDescent="0.2"/>
    <row r="2349" spans="15:17" hidden="1" outlineLevel="1" x14ac:dyDescent="0.2"/>
    <row r="2350" spans="15:17" hidden="1" outlineLevel="1" x14ac:dyDescent="0.2"/>
    <row r="2351" spans="15:17" hidden="1" outlineLevel="1" x14ac:dyDescent="0.2"/>
    <row r="2352" spans="15:17" collapsed="1" x14ac:dyDescent="0.2">
      <c r="O2352" s="1"/>
      <c r="P2352" s="1"/>
    </row>
    <row r="2353" spans="1:40" hidden="1" outlineLevel="1" x14ac:dyDescent="0.2"/>
    <row r="2354" spans="1:40" hidden="1" outlineLevel="1" x14ac:dyDescent="0.2"/>
    <row r="2355" spans="1:40" hidden="1" outlineLevel="1" x14ac:dyDescent="0.2"/>
    <row r="2356" spans="1:40" hidden="1" outlineLevel="1" x14ac:dyDescent="0.2"/>
    <row r="2357" spans="1:40" hidden="1" outlineLevel="1" x14ac:dyDescent="0.2">
      <c r="P2357" s="1"/>
      <c r="Q2357" s="1"/>
    </row>
    <row r="2358" spans="1:40" hidden="1" outlineLevel="1" x14ac:dyDescent="0.2"/>
    <row r="2359" spans="1:40" hidden="1" outlineLevel="1" x14ac:dyDescent="0.2"/>
    <row r="2360" spans="1:40" hidden="1" outlineLevel="1" x14ac:dyDescent="0.2"/>
    <row r="2361" spans="1:40" hidden="1" outlineLevel="1" x14ac:dyDescent="0.2"/>
    <row r="2362" spans="1:40" hidden="1" outlineLevel="1" x14ac:dyDescent="0.2"/>
    <row r="2363" spans="1:40" hidden="1" outlineLevel="1" x14ac:dyDescent="0.2"/>
    <row r="2364" spans="1:40" hidden="1" outlineLevel="1" x14ac:dyDescent="0.2"/>
    <row r="2365" spans="1:40" hidden="1" outlineLevel="1" x14ac:dyDescent="0.2"/>
    <row r="2366" spans="1:40" hidden="1" outlineLevel="1" x14ac:dyDescent="0.2"/>
    <row r="2367" spans="1:40" collapsed="1" x14ac:dyDescent="0.2">
      <c r="A2367" t="s">
        <v>997</v>
      </c>
      <c r="B2367" t="s">
        <v>998</v>
      </c>
      <c r="C2367" t="s">
        <v>999</v>
      </c>
      <c r="D2367" t="s">
        <v>1000</v>
      </c>
      <c r="E2367" t="s">
        <v>67</v>
      </c>
      <c r="F2367" t="s">
        <v>43</v>
      </c>
      <c r="G2367">
        <v>24</v>
      </c>
      <c r="H2367" t="s">
        <v>42</v>
      </c>
      <c r="I2367">
        <v>24</v>
      </c>
      <c r="J2367" t="s">
        <v>1001</v>
      </c>
      <c r="L2367" t="s">
        <v>45</v>
      </c>
      <c r="M2367">
        <v>2</v>
      </c>
      <c r="N2367">
        <v>1</v>
      </c>
      <c r="O2367" s="1" t="s">
        <v>1002</v>
      </c>
      <c r="P2367" s="1" t="s">
        <v>1002</v>
      </c>
      <c r="Q2367" t="s">
        <v>47</v>
      </c>
      <c r="R2367" t="s">
        <v>47</v>
      </c>
      <c r="S2367">
        <v>7.2585977613925934E-4</v>
      </c>
      <c r="T2367">
        <v>3.5095203202217817E-5</v>
      </c>
      <c r="U2367">
        <v>6.2521452491637319E-5</v>
      </c>
      <c r="V2367">
        <v>2.9834615997970099E-4</v>
      </c>
      <c r="W2367">
        <v>2.2678700042888519E-4</v>
      </c>
      <c r="X2367">
        <v>1.6278793918900189E-4</v>
      </c>
      <c r="Y2367">
        <v>0.17468671679197989</v>
      </c>
      <c r="Z2367">
        <v>0.18099999999999999</v>
      </c>
      <c r="AA2367">
        <v>9.6000000000000002E-2</v>
      </c>
      <c r="AB2367">
        <v>0.72299999999999998</v>
      </c>
      <c r="AC2367">
        <v>0.99750000000000005</v>
      </c>
      <c r="AD2367" t="s">
        <v>48</v>
      </c>
      <c r="AE2367" t="s">
        <v>48</v>
      </c>
      <c r="AF2367" t="s">
        <v>48</v>
      </c>
      <c r="AH2367">
        <f t="shared" ref="AH2367" si="191">SUM(AI2367:AJ2367)</f>
        <v>12</v>
      </c>
      <c r="AI2367">
        <f>COUNTIF(L2367:L2381, "Comment")</f>
        <v>3</v>
      </c>
      <c r="AJ2367">
        <f>COUNTIF(L2367:L2381, "Reply")</f>
        <v>9</v>
      </c>
      <c r="AK2367">
        <f>COUNTIF(C2368:C2381, C2367)</f>
        <v>5</v>
      </c>
      <c r="AM2367">
        <f>AVERAGE(S2367:S2381)</f>
        <v>9.3106873680461347E-2</v>
      </c>
      <c r="AN2367">
        <f>AVERAGE(Y2367:Y2381)</f>
        <v>0.15100008544087487</v>
      </c>
    </row>
    <row r="2368" spans="1:40" hidden="1" outlineLevel="1" x14ac:dyDescent="0.2">
      <c r="A2368" t="s">
        <v>7775</v>
      </c>
      <c r="B2368" t="s">
        <v>7776</v>
      </c>
      <c r="C2368" t="s">
        <v>7777</v>
      </c>
      <c r="J2368" t="s">
        <v>7778</v>
      </c>
      <c r="K2368" t="s">
        <v>997</v>
      </c>
      <c r="L2368" t="s">
        <v>1233</v>
      </c>
      <c r="M2368">
        <v>2</v>
      </c>
      <c r="P2368" t="s">
        <v>7779</v>
      </c>
      <c r="Q2368" t="s">
        <v>6434</v>
      </c>
      <c r="S2368">
        <v>2.328141126781702E-3</v>
      </c>
      <c r="T2368">
        <v>3.9489054870500686E-6</v>
      </c>
      <c r="U2368">
        <v>5.2710754971485578E-5</v>
      </c>
      <c r="V2368">
        <v>1.7837841005530211E-4</v>
      </c>
      <c r="W2368">
        <v>6.4525153720751405E-4</v>
      </c>
      <c r="X2368">
        <v>2.8351659420877701E-4</v>
      </c>
      <c r="Y2368">
        <v>0</v>
      </c>
      <c r="Z2368">
        <v>0</v>
      </c>
      <c r="AA2368">
        <v>0.13</v>
      </c>
      <c r="AB2368">
        <v>0.87</v>
      </c>
      <c r="AC2368">
        <v>-0.34</v>
      </c>
      <c r="AD2368" t="s">
        <v>48</v>
      </c>
      <c r="AE2368" t="s">
        <v>48</v>
      </c>
      <c r="AF2368" t="s">
        <v>48</v>
      </c>
    </row>
    <row r="2369" spans="1:40" hidden="1" outlineLevel="1" x14ac:dyDescent="0.2">
      <c r="A2369" t="s">
        <v>7780</v>
      </c>
      <c r="B2369" t="s">
        <v>7781</v>
      </c>
      <c r="C2369" t="s">
        <v>7484</v>
      </c>
      <c r="J2369" t="s">
        <v>7782</v>
      </c>
      <c r="K2369" t="s">
        <v>997</v>
      </c>
      <c r="L2369" t="s">
        <v>1233</v>
      </c>
      <c r="M2369">
        <v>3</v>
      </c>
      <c r="P2369" t="s">
        <v>7783</v>
      </c>
      <c r="Q2369" t="s">
        <v>47</v>
      </c>
      <c r="S2369">
        <v>2.768148435279727E-3</v>
      </c>
      <c r="T2369">
        <v>4.0274780985782846E-6</v>
      </c>
      <c r="U2369">
        <v>1.616411755094305E-4</v>
      </c>
      <c r="V2369">
        <v>1.3274667435325679E-4</v>
      </c>
      <c r="W2369">
        <v>9.6435874002054334E-4</v>
      </c>
      <c r="X2369">
        <v>3.4542076173238462E-4</v>
      </c>
      <c r="Y2369">
        <v>0.6</v>
      </c>
      <c r="Z2369">
        <v>0.20300000000000001</v>
      </c>
      <c r="AA2369">
        <v>0</v>
      </c>
      <c r="AB2369">
        <v>0.79700000000000004</v>
      </c>
      <c r="AC2369">
        <v>0.42149999999999999</v>
      </c>
      <c r="AD2369" t="s">
        <v>48</v>
      </c>
      <c r="AE2369" t="s">
        <v>48</v>
      </c>
      <c r="AF2369" t="s">
        <v>48</v>
      </c>
    </row>
    <row r="2370" spans="1:40" hidden="1" outlineLevel="1" x14ac:dyDescent="0.2">
      <c r="A2370" t="s">
        <v>7784</v>
      </c>
      <c r="B2370" t="s">
        <v>7785</v>
      </c>
      <c r="C2370" t="s">
        <v>7786</v>
      </c>
      <c r="J2370" t="s">
        <v>7787</v>
      </c>
      <c r="K2370" t="s">
        <v>997</v>
      </c>
      <c r="L2370" t="s">
        <v>1233</v>
      </c>
      <c r="M2370">
        <v>1</v>
      </c>
      <c r="P2370" t="s">
        <v>7788</v>
      </c>
      <c r="Q2370" t="s">
        <v>47</v>
      </c>
      <c r="S2370">
        <v>2.2722873836755748E-3</v>
      </c>
      <c r="T2370">
        <v>2.9966176953166719E-6</v>
      </c>
      <c r="U2370">
        <v>4.1697378037497401E-5</v>
      </c>
      <c r="V2370">
        <v>1.14838607260026E-4</v>
      </c>
      <c r="W2370">
        <v>7.2803371585905552E-4</v>
      </c>
      <c r="X2370">
        <v>3.731503093149513E-4</v>
      </c>
      <c r="Y2370">
        <v>0</v>
      </c>
      <c r="Z2370">
        <v>0</v>
      </c>
      <c r="AA2370">
        <v>0</v>
      </c>
      <c r="AB2370">
        <v>1</v>
      </c>
      <c r="AC2370">
        <v>0</v>
      </c>
      <c r="AD2370" t="s">
        <v>48</v>
      </c>
      <c r="AE2370" t="s">
        <v>48</v>
      </c>
      <c r="AF2370" t="s">
        <v>48</v>
      </c>
    </row>
    <row r="2371" spans="1:40" hidden="1" outlineLevel="1" x14ac:dyDescent="0.2">
      <c r="A2371" t="s">
        <v>7789</v>
      </c>
      <c r="B2371" t="s">
        <v>7790</v>
      </c>
      <c r="C2371" t="s">
        <v>999</v>
      </c>
      <c r="J2371" t="s">
        <v>7791</v>
      </c>
      <c r="K2371" t="s">
        <v>7780</v>
      </c>
      <c r="L2371" t="s">
        <v>1263</v>
      </c>
      <c r="M2371">
        <v>1</v>
      </c>
      <c r="P2371" t="s">
        <v>7792</v>
      </c>
      <c r="Q2371" t="s">
        <v>47</v>
      </c>
      <c r="S2371">
        <v>3.5608743201009929E-4</v>
      </c>
      <c r="T2371">
        <v>3.7706106468249349E-6</v>
      </c>
      <c r="U2371">
        <v>2.8994518288527619E-5</v>
      </c>
      <c r="V2371">
        <v>4.4634227378992357E-5</v>
      </c>
      <c r="W2371">
        <v>1.179001992568374E-4</v>
      </c>
      <c r="X2371">
        <v>6.1426544561982155E-5</v>
      </c>
      <c r="Y2371">
        <v>0.3</v>
      </c>
      <c r="Z2371">
        <v>0.13500000000000001</v>
      </c>
      <c r="AA2371">
        <v>0</v>
      </c>
      <c r="AB2371">
        <v>0.86499999999999999</v>
      </c>
      <c r="AC2371">
        <v>0.63690000000000002</v>
      </c>
      <c r="AD2371" t="s">
        <v>48</v>
      </c>
      <c r="AE2371" t="s">
        <v>48</v>
      </c>
      <c r="AF2371" t="s">
        <v>48</v>
      </c>
    </row>
    <row r="2372" spans="1:40" hidden="1" outlineLevel="1" x14ac:dyDescent="0.2">
      <c r="A2372" t="s">
        <v>7793</v>
      </c>
      <c r="B2372" t="s">
        <v>7794</v>
      </c>
      <c r="C2372" t="s">
        <v>999</v>
      </c>
      <c r="J2372" t="s">
        <v>7795</v>
      </c>
      <c r="K2372" t="s">
        <v>7784</v>
      </c>
      <c r="L2372" t="s">
        <v>1263</v>
      </c>
      <c r="M2372">
        <v>1</v>
      </c>
      <c r="P2372" t="s">
        <v>7796</v>
      </c>
      <c r="Q2372" t="s">
        <v>47</v>
      </c>
      <c r="S2372">
        <v>2.7288860292173922E-4</v>
      </c>
      <c r="T2372">
        <v>3.0947080631449349E-6</v>
      </c>
      <c r="U2372">
        <v>1.643445284571499E-5</v>
      </c>
      <c r="V2372">
        <v>5.4613588872598477E-5</v>
      </c>
      <c r="W2372">
        <v>1.032024520100094E-4</v>
      </c>
      <c r="X2372">
        <v>4.0184568206313998E-5</v>
      </c>
      <c r="Y2372">
        <v>0.25104166666666672</v>
      </c>
      <c r="Z2372">
        <v>0.28399999999999997</v>
      </c>
      <c r="AA2372">
        <v>1.9E-2</v>
      </c>
      <c r="AB2372">
        <v>0.69699999999999995</v>
      </c>
      <c r="AC2372">
        <v>0.97870000000000001</v>
      </c>
      <c r="AD2372" t="s">
        <v>48</v>
      </c>
      <c r="AE2372" t="s">
        <v>48</v>
      </c>
      <c r="AF2372" t="s">
        <v>48</v>
      </c>
    </row>
    <row r="2373" spans="1:40" hidden="1" outlineLevel="1" x14ac:dyDescent="0.2">
      <c r="A2373" t="s">
        <v>7797</v>
      </c>
      <c r="B2373" t="s">
        <v>7798</v>
      </c>
      <c r="C2373" t="s">
        <v>7484</v>
      </c>
      <c r="J2373" t="s">
        <v>7799</v>
      </c>
      <c r="K2373" t="s">
        <v>7789</v>
      </c>
      <c r="L2373" t="s">
        <v>1263</v>
      </c>
      <c r="M2373">
        <v>0</v>
      </c>
      <c r="P2373" s="1" t="s">
        <v>7800</v>
      </c>
      <c r="Q2373" s="1" t="s">
        <v>47</v>
      </c>
      <c r="S2373">
        <v>1.5067863278090949E-3</v>
      </c>
      <c r="T2373">
        <v>2.5281203761551301E-6</v>
      </c>
      <c r="U2373">
        <v>3.6348803405417129E-5</v>
      </c>
      <c r="V2373">
        <v>6.8790614022873342E-5</v>
      </c>
      <c r="W2373">
        <v>7.7672774204984307E-4</v>
      </c>
      <c r="X2373">
        <v>5.9057587350253023E-5</v>
      </c>
      <c r="Y2373">
        <v>0</v>
      </c>
      <c r="Z2373">
        <v>0</v>
      </c>
      <c r="AA2373">
        <v>0</v>
      </c>
      <c r="AB2373">
        <v>1</v>
      </c>
      <c r="AC2373">
        <v>0</v>
      </c>
      <c r="AD2373" t="s">
        <v>48</v>
      </c>
      <c r="AE2373" t="s">
        <v>48</v>
      </c>
      <c r="AF2373" t="s">
        <v>48</v>
      </c>
    </row>
    <row r="2374" spans="1:40" hidden="1" outlineLevel="1" x14ac:dyDescent="0.2">
      <c r="A2374" t="s">
        <v>7801</v>
      </c>
      <c r="B2374" t="s">
        <v>7584</v>
      </c>
      <c r="C2374" t="s">
        <v>2297</v>
      </c>
      <c r="J2374" t="s">
        <v>7802</v>
      </c>
      <c r="K2374" t="s">
        <v>7793</v>
      </c>
      <c r="L2374" t="s">
        <v>1263</v>
      </c>
      <c r="M2374">
        <v>2</v>
      </c>
      <c r="P2374" t="s">
        <v>7803</v>
      </c>
      <c r="Q2374" t="s">
        <v>47</v>
      </c>
      <c r="S2374">
        <v>6.2409695237874985E-4</v>
      </c>
      <c r="T2374">
        <v>1.9002305862159119E-6</v>
      </c>
      <c r="U2374">
        <v>2.790573307720479E-5</v>
      </c>
      <c r="V2374">
        <v>7.0870497438590974E-5</v>
      </c>
      <c r="W2374">
        <v>3.0049914494156837E-4</v>
      </c>
      <c r="X2374">
        <v>3.2531534088775522E-5</v>
      </c>
      <c r="Y2374">
        <v>0.25</v>
      </c>
      <c r="Z2374">
        <v>0</v>
      </c>
      <c r="AA2374">
        <v>0</v>
      </c>
      <c r="AB2374">
        <v>1</v>
      </c>
      <c r="AC2374">
        <v>0</v>
      </c>
      <c r="AD2374" t="s">
        <v>48</v>
      </c>
      <c r="AE2374" t="s">
        <v>48</v>
      </c>
      <c r="AF2374" t="s">
        <v>48</v>
      </c>
    </row>
    <row r="2375" spans="1:40" hidden="1" outlineLevel="1" x14ac:dyDescent="0.2">
      <c r="A2375" t="s">
        <v>7804</v>
      </c>
      <c r="B2375" t="s">
        <v>7805</v>
      </c>
      <c r="C2375" t="s">
        <v>999</v>
      </c>
      <c r="J2375" t="s">
        <v>7806</v>
      </c>
      <c r="K2375" t="s">
        <v>7801</v>
      </c>
      <c r="L2375" t="s">
        <v>1263</v>
      </c>
      <c r="M2375">
        <v>1</v>
      </c>
      <c r="P2375" t="s">
        <v>7807</v>
      </c>
      <c r="Q2375" t="s">
        <v>47</v>
      </c>
      <c r="S2375">
        <v>2.7167450753040612E-4</v>
      </c>
      <c r="T2375">
        <v>3.0191615678631929E-6</v>
      </c>
      <c r="U2375">
        <v>1.858076939242892E-5</v>
      </c>
      <c r="V2375">
        <v>4.2211653635604307E-5</v>
      </c>
      <c r="W2375">
        <v>1.2495051487348971E-4</v>
      </c>
      <c r="X2375">
        <v>2.582826164143626E-5</v>
      </c>
      <c r="Y2375">
        <v>8.0476190476190465E-2</v>
      </c>
      <c r="Z2375">
        <v>0.191</v>
      </c>
      <c r="AA2375">
        <v>6.6000000000000003E-2</v>
      </c>
      <c r="AB2375">
        <v>0.74299999999999999</v>
      </c>
      <c r="AC2375">
        <v>0.85680000000000001</v>
      </c>
      <c r="AD2375" t="s">
        <v>48</v>
      </c>
      <c r="AE2375" t="s">
        <v>48</v>
      </c>
      <c r="AF2375" t="s">
        <v>48</v>
      </c>
    </row>
    <row r="2376" spans="1:40" hidden="1" outlineLevel="1" x14ac:dyDescent="0.2">
      <c r="A2376" t="s">
        <v>7808</v>
      </c>
      <c r="B2376" t="s">
        <v>7809</v>
      </c>
      <c r="C2376" t="s">
        <v>2297</v>
      </c>
      <c r="J2376" t="s">
        <v>7810</v>
      </c>
      <c r="K2376" t="s">
        <v>7804</v>
      </c>
      <c r="L2376" t="s">
        <v>1263</v>
      </c>
      <c r="M2376">
        <v>1</v>
      </c>
      <c r="P2376" t="s">
        <v>7811</v>
      </c>
      <c r="Q2376" t="s">
        <v>47</v>
      </c>
      <c r="S2376">
        <v>4.1284553706645973E-2</v>
      </c>
      <c r="T2376">
        <v>1.693898047960829E-5</v>
      </c>
      <c r="U2376">
        <v>1.4917778025846931E-4</v>
      </c>
      <c r="V2376">
        <v>3.9514701347798109E-4</v>
      </c>
      <c r="W2376">
        <v>5.8713890612125397E-3</v>
      </c>
      <c r="X2376">
        <v>1.9117696210742E-2</v>
      </c>
      <c r="Y2376">
        <v>0.14285714285714279</v>
      </c>
      <c r="Z2376">
        <v>0.21299999999999999</v>
      </c>
      <c r="AA2376">
        <v>2.1999999999999999E-2</v>
      </c>
      <c r="AB2376">
        <v>0.76500000000000001</v>
      </c>
      <c r="AC2376">
        <v>0.94510000000000005</v>
      </c>
      <c r="AD2376" t="s">
        <v>48</v>
      </c>
      <c r="AE2376" t="s">
        <v>48</v>
      </c>
      <c r="AF2376" t="s">
        <v>48</v>
      </c>
    </row>
    <row r="2377" spans="1:40" hidden="1" outlineLevel="1" x14ac:dyDescent="0.2">
      <c r="A2377" t="s">
        <v>7812</v>
      </c>
      <c r="B2377" t="s">
        <v>7813</v>
      </c>
      <c r="C2377" t="s">
        <v>999</v>
      </c>
      <c r="J2377" t="s">
        <v>7814</v>
      </c>
      <c r="K2377" t="s">
        <v>7808</v>
      </c>
      <c r="L2377" t="s">
        <v>1263</v>
      </c>
      <c r="M2377">
        <v>1</v>
      </c>
      <c r="P2377" t="s">
        <v>7815</v>
      </c>
      <c r="Q2377" t="s">
        <v>47</v>
      </c>
      <c r="S2377">
        <v>3.8322893669828773E-4</v>
      </c>
      <c r="T2377">
        <v>3.7906966099399142E-6</v>
      </c>
      <c r="U2377">
        <v>3.152126373606734E-5</v>
      </c>
      <c r="V2377">
        <v>5.4359821660909802E-5</v>
      </c>
      <c r="W2377">
        <v>1.280736323678866E-4</v>
      </c>
      <c r="X2377">
        <v>6.9451998570002615E-5</v>
      </c>
      <c r="Y2377">
        <v>0.34727272727272729</v>
      </c>
      <c r="Z2377">
        <v>0.11899999999999999</v>
      </c>
      <c r="AA2377">
        <v>0</v>
      </c>
      <c r="AB2377">
        <v>0.88100000000000001</v>
      </c>
      <c r="AC2377">
        <v>0.59940000000000004</v>
      </c>
      <c r="AD2377" t="s">
        <v>48</v>
      </c>
      <c r="AE2377" t="s">
        <v>48</v>
      </c>
      <c r="AF2377" t="s">
        <v>48</v>
      </c>
    </row>
    <row r="2378" spans="1:40" hidden="1" outlineLevel="1" x14ac:dyDescent="0.2">
      <c r="A2378" t="s">
        <v>7816</v>
      </c>
      <c r="B2378" t="s">
        <v>7817</v>
      </c>
      <c r="C2378" t="s">
        <v>999</v>
      </c>
      <c r="J2378" t="s">
        <v>7818</v>
      </c>
      <c r="K2378" t="s">
        <v>7808</v>
      </c>
      <c r="L2378" t="s">
        <v>1263</v>
      </c>
      <c r="M2378">
        <v>1</v>
      </c>
      <c r="P2378" t="s">
        <v>7819</v>
      </c>
      <c r="Q2378" t="s">
        <v>47</v>
      </c>
      <c r="S2378">
        <v>0.89540338516235352</v>
      </c>
      <c r="T2378">
        <v>1.6850502288434649E-4</v>
      </c>
      <c r="U2378">
        <v>0.83602839708328247</v>
      </c>
      <c r="V2378">
        <v>5.6247548200190067E-3</v>
      </c>
      <c r="W2378">
        <v>0.14350967109203339</v>
      </c>
      <c r="X2378">
        <v>3.9778165519237518E-3</v>
      </c>
      <c r="Y2378">
        <v>-0.2</v>
      </c>
      <c r="Z2378">
        <v>6.5000000000000002E-2</v>
      </c>
      <c r="AA2378">
        <v>0.20599999999999999</v>
      </c>
      <c r="AB2378">
        <v>0.72899999999999998</v>
      </c>
      <c r="AC2378">
        <v>-0.68079999999999996</v>
      </c>
      <c r="AD2378" t="s">
        <v>48</v>
      </c>
      <c r="AE2378" t="s">
        <v>48</v>
      </c>
      <c r="AF2378" t="s">
        <v>48</v>
      </c>
    </row>
    <row r="2379" spans="1:40" hidden="1" outlineLevel="1" x14ac:dyDescent="0.2">
      <c r="A2379" t="s">
        <v>7820</v>
      </c>
      <c r="B2379" t="s">
        <v>7821</v>
      </c>
      <c r="C2379" t="s">
        <v>2297</v>
      </c>
      <c r="J2379" t="s">
        <v>7822</v>
      </c>
      <c r="K2379" t="s">
        <v>7812</v>
      </c>
      <c r="L2379" t="s">
        <v>1263</v>
      </c>
      <c r="M2379">
        <v>2</v>
      </c>
      <c r="P2379" t="s">
        <v>7823</v>
      </c>
      <c r="Q2379" t="s">
        <v>47</v>
      </c>
      <c r="S2379">
        <v>0.26219221949577332</v>
      </c>
      <c r="T2379">
        <v>7.1378228312823921E-5</v>
      </c>
      <c r="U2379">
        <v>3.1344249146059161E-4</v>
      </c>
      <c r="V2379">
        <v>1.026478479616344E-3</v>
      </c>
      <c r="W2379">
        <v>4.7040507197380066E-3</v>
      </c>
      <c r="X2379">
        <v>0.24448426067829129</v>
      </c>
      <c r="Y2379">
        <v>1.666666666666667E-2</v>
      </c>
      <c r="Z2379">
        <v>8.5000000000000006E-2</v>
      </c>
      <c r="AA2379">
        <v>8.3000000000000004E-2</v>
      </c>
      <c r="AB2379">
        <v>0.83199999999999996</v>
      </c>
      <c r="AC2379">
        <v>2.58E-2</v>
      </c>
      <c r="AD2379" t="s">
        <v>48</v>
      </c>
      <c r="AE2379" t="s">
        <v>48</v>
      </c>
      <c r="AF2379" t="s">
        <v>48</v>
      </c>
    </row>
    <row r="2380" spans="1:40" hidden="1" outlineLevel="1" x14ac:dyDescent="0.2"/>
    <row r="2381" spans="1:40" hidden="1" outlineLevel="1" x14ac:dyDescent="0.2"/>
    <row r="2382" spans="1:40" collapsed="1" x14ac:dyDescent="0.2">
      <c r="A2382" t="s">
        <v>1003</v>
      </c>
      <c r="B2382" t="s">
        <v>1004</v>
      </c>
      <c r="C2382" t="s">
        <v>1005</v>
      </c>
      <c r="D2382" t="s">
        <v>1006</v>
      </c>
      <c r="E2382" t="s">
        <v>67</v>
      </c>
      <c r="F2382" t="s">
        <v>42</v>
      </c>
      <c r="G2382">
        <v>24</v>
      </c>
      <c r="H2382" t="s">
        <v>43</v>
      </c>
      <c r="I2382">
        <v>23</v>
      </c>
      <c r="J2382" t="s">
        <v>1007</v>
      </c>
      <c r="L2382" t="s">
        <v>45</v>
      </c>
      <c r="M2382">
        <v>3</v>
      </c>
      <c r="N2382">
        <v>0.8</v>
      </c>
      <c r="O2382" s="1" t="s">
        <v>1008</v>
      </c>
      <c r="P2382" s="1" t="s">
        <v>1008</v>
      </c>
      <c r="Q2382" t="s">
        <v>47</v>
      </c>
      <c r="R2382" t="s">
        <v>47</v>
      </c>
      <c r="S2382">
        <v>8.2259075716137886E-3</v>
      </c>
      <c r="T2382">
        <v>7.8468117862939835E-5</v>
      </c>
      <c r="U2382">
        <v>1.701765431789681E-4</v>
      </c>
      <c r="V2382">
        <v>7.9088198253884912E-4</v>
      </c>
      <c r="W2382">
        <v>7.3308299761265516E-4</v>
      </c>
      <c r="X2382">
        <v>4.769114893861115E-4</v>
      </c>
      <c r="Y2382">
        <v>2.6851851851851839E-2</v>
      </c>
      <c r="Z2382">
        <v>0.161</v>
      </c>
      <c r="AA2382">
        <v>9.6000000000000002E-2</v>
      </c>
      <c r="AB2382">
        <v>0.74299999999999999</v>
      </c>
      <c r="AC2382">
        <v>0.97819999999999996</v>
      </c>
      <c r="AD2382" t="s">
        <v>48</v>
      </c>
      <c r="AE2382" t="s">
        <v>48</v>
      </c>
      <c r="AF2382" t="s">
        <v>48</v>
      </c>
      <c r="AH2382">
        <f t="shared" ref="AH2382" si="192">SUM(AI2382:AJ2382)</f>
        <v>4</v>
      </c>
      <c r="AI2382">
        <f>COUNTIF(L2382:L2396, "Comment")</f>
        <v>3</v>
      </c>
      <c r="AJ2382">
        <f>COUNTIF(L2382:L2396, "Reply")</f>
        <v>1</v>
      </c>
      <c r="AK2382">
        <f>COUNTIF(C2383:C2396, C2382)</f>
        <v>0</v>
      </c>
      <c r="AM2382">
        <f>AVERAGE(S2382:S2396)</f>
        <v>4.3767087045125663E-3</v>
      </c>
      <c r="AN2382">
        <f>AVERAGE(Y2382:Y2396)</f>
        <v>5.2366255144032911E-2</v>
      </c>
    </row>
    <row r="2383" spans="1:40" hidden="1" outlineLevel="1" x14ac:dyDescent="0.2">
      <c r="A2383" t="s">
        <v>7824</v>
      </c>
      <c r="B2383" t="s">
        <v>7825</v>
      </c>
      <c r="C2383" t="s">
        <v>1870</v>
      </c>
      <c r="J2383" t="s">
        <v>7826</v>
      </c>
      <c r="K2383" t="s">
        <v>1003</v>
      </c>
      <c r="L2383" t="s">
        <v>1233</v>
      </c>
      <c r="M2383">
        <v>2</v>
      </c>
      <c r="P2383" t="s">
        <v>7827</v>
      </c>
      <c r="Q2383" t="s">
        <v>47</v>
      </c>
      <c r="S2383">
        <v>4.6162083162926137E-4</v>
      </c>
      <c r="T2383">
        <v>5.8345408433524426E-6</v>
      </c>
      <c r="U2383">
        <v>3.4100827178917832E-5</v>
      </c>
      <c r="V2383">
        <v>4.3496085709193721E-5</v>
      </c>
      <c r="W2383">
        <v>1.789463858585805E-4</v>
      </c>
      <c r="X2383">
        <v>4.3988973629893742E-5</v>
      </c>
      <c r="Y2383">
        <v>4.9999999999999989E-2</v>
      </c>
      <c r="Z2383">
        <v>5.8999999999999997E-2</v>
      </c>
      <c r="AA2383">
        <v>0.14199999999999999</v>
      </c>
      <c r="AB2383">
        <v>0.79900000000000004</v>
      </c>
      <c r="AC2383">
        <v>-0.82089999999999996</v>
      </c>
      <c r="AD2383" t="s">
        <v>48</v>
      </c>
      <c r="AE2383" t="s">
        <v>48</v>
      </c>
      <c r="AF2383" t="s">
        <v>48</v>
      </c>
    </row>
    <row r="2384" spans="1:40" hidden="1" outlineLevel="1" x14ac:dyDescent="0.2">
      <c r="A2384" t="s">
        <v>7828</v>
      </c>
      <c r="B2384" t="s">
        <v>7829</v>
      </c>
      <c r="C2384" t="s">
        <v>7680</v>
      </c>
      <c r="J2384" t="s">
        <v>7830</v>
      </c>
      <c r="K2384" t="s">
        <v>1003</v>
      </c>
      <c r="L2384" t="s">
        <v>1233</v>
      </c>
      <c r="M2384">
        <v>1</v>
      </c>
      <c r="P2384" t="s">
        <v>7831</v>
      </c>
      <c r="Q2384" t="s">
        <v>47</v>
      </c>
      <c r="S2384">
        <v>4.2154494440183038E-4</v>
      </c>
      <c r="T2384">
        <v>2.9691893814742798E-6</v>
      </c>
      <c r="U2384">
        <v>2.4471471988363191E-5</v>
      </c>
      <c r="V2384">
        <v>3.6812518374063068E-5</v>
      </c>
      <c r="W2384">
        <v>1.59418661496602E-4</v>
      </c>
      <c r="X2384">
        <v>3.8521036913152777E-5</v>
      </c>
      <c r="Y2384">
        <v>-6.2499999999999993E-2</v>
      </c>
      <c r="Z2384">
        <v>0</v>
      </c>
      <c r="AA2384">
        <v>2.4E-2</v>
      </c>
      <c r="AB2384">
        <v>0.97599999999999998</v>
      </c>
      <c r="AC2384">
        <v>-1.9099999999999999E-2</v>
      </c>
      <c r="AD2384" t="s">
        <v>48</v>
      </c>
      <c r="AE2384" t="s">
        <v>48</v>
      </c>
      <c r="AF2384" t="s">
        <v>48</v>
      </c>
    </row>
    <row r="2385" spans="1:40" hidden="1" outlineLevel="1" x14ac:dyDescent="0.2">
      <c r="A2385" t="s">
        <v>7832</v>
      </c>
      <c r="B2385" t="s">
        <v>7833</v>
      </c>
      <c r="C2385" t="s">
        <v>7834</v>
      </c>
      <c r="J2385" t="s">
        <v>7835</v>
      </c>
      <c r="K2385" t="s">
        <v>1003</v>
      </c>
      <c r="L2385" t="s">
        <v>1233</v>
      </c>
      <c r="M2385">
        <v>1</v>
      </c>
      <c r="P2385" t="s">
        <v>7836</v>
      </c>
      <c r="Q2385" t="s">
        <v>47</v>
      </c>
      <c r="S2385">
        <v>1.2481744401156901E-2</v>
      </c>
      <c r="T2385">
        <v>9.5714371127542108E-5</v>
      </c>
      <c r="U2385">
        <v>4.447778919711709E-4</v>
      </c>
      <c r="V2385">
        <v>6.0988363111391664E-4</v>
      </c>
      <c r="W2385">
        <v>1.116114784963429E-3</v>
      </c>
      <c r="X2385">
        <v>6.2551867449656129E-4</v>
      </c>
      <c r="Y2385">
        <v>-6.5020576131687241E-2</v>
      </c>
      <c r="Z2385">
        <v>0.10100000000000001</v>
      </c>
      <c r="AA2385">
        <v>0.13300000000000001</v>
      </c>
      <c r="AB2385">
        <v>0.76600000000000001</v>
      </c>
      <c r="AC2385">
        <v>-0.90249999999999997</v>
      </c>
      <c r="AD2385" t="s">
        <v>48</v>
      </c>
      <c r="AE2385" t="s">
        <v>48</v>
      </c>
      <c r="AF2385" t="s">
        <v>48</v>
      </c>
    </row>
    <row r="2386" spans="1:40" hidden="1" outlineLevel="1" x14ac:dyDescent="0.2">
      <c r="A2386" t="s">
        <v>7837</v>
      </c>
      <c r="B2386" t="s">
        <v>7838</v>
      </c>
      <c r="C2386" t="s">
        <v>7834</v>
      </c>
      <c r="J2386" t="s">
        <v>7839</v>
      </c>
      <c r="K2386" t="s">
        <v>7824</v>
      </c>
      <c r="L2386" t="s">
        <v>1263</v>
      </c>
      <c r="M2386">
        <v>2</v>
      </c>
      <c r="P2386" t="s">
        <v>7840</v>
      </c>
      <c r="Q2386" t="s">
        <v>47</v>
      </c>
      <c r="S2386">
        <v>2.9272577376104891E-4</v>
      </c>
      <c r="T2386">
        <v>2.7767262054112511E-6</v>
      </c>
      <c r="U2386">
        <v>1.7616042896406728E-5</v>
      </c>
      <c r="V2386">
        <v>5.386295379139483E-5</v>
      </c>
      <c r="W2386">
        <v>1.230846828548238E-4</v>
      </c>
      <c r="X2386">
        <v>2.3039267034619119E-5</v>
      </c>
      <c r="Y2386">
        <v>0.3125</v>
      </c>
      <c r="Z2386">
        <v>0.57199999999999995</v>
      </c>
      <c r="AA2386">
        <v>0</v>
      </c>
      <c r="AB2386">
        <v>0.42799999999999999</v>
      </c>
      <c r="AC2386">
        <v>0.61450000000000005</v>
      </c>
      <c r="AD2386" t="s">
        <v>48</v>
      </c>
      <c r="AE2386" t="s">
        <v>48</v>
      </c>
      <c r="AF2386" t="s">
        <v>48</v>
      </c>
    </row>
    <row r="2387" spans="1:40" hidden="1" outlineLevel="1" x14ac:dyDescent="0.2"/>
    <row r="2388" spans="1:40" hidden="1" outlineLevel="1" x14ac:dyDescent="0.2"/>
    <row r="2389" spans="1:40" hidden="1" outlineLevel="1" x14ac:dyDescent="0.2">
      <c r="P2389" s="1"/>
      <c r="Q2389" s="1"/>
    </row>
    <row r="2390" spans="1:40" hidden="1" outlineLevel="1" x14ac:dyDescent="0.2"/>
    <row r="2391" spans="1:40" hidden="1" outlineLevel="1" x14ac:dyDescent="0.2"/>
    <row r="2392" spans="1:40" hidden="1" outlineLevel="1" x14ac:dyDescent="0.2"/>
    <row r="2393" spans="1:40" hidden="1" outlineLevel="1" x14ac:dyDescent="0.2"/>
    <row r="2394" spans="1:40" hidden="1" outlineLevel="1" x14ac:dyDescent="0.2"/>
    <row r="2395" spans="1:40" hidden="1" outlineLevel="1" x14ac:dyDescent="0.2"/>
    <row r="2396" spans="1:40" hidden="1" outlineLevel="1" x14ac:dyDescent="0.2"/>
    <row r="2397" spans="1:40" collapsed="1" x14ac:dyDescent="0.2">
      <c r="A2397" t="s">
        <v>1009</v>
      </c>
      <c r="B2397" t="s">
        <v>1010</v>
      </c>
      <c r="C2397" t="s">
        <v>1011</v>
      </c>
      <c r="D2397" t="s">
        <v>1012</v>
      </c>
      <c r="E2397" t="s">
        <v>53</v>
      </c>
      <c r="F2397" t="s">
        <v>43</v>
      </c>
      <c r="G2397">
        <v>21</v>
      </c>
      <c r="H2397" t="s">
        <v>42</v>
      </c>
      <c r="I2397">
        <v>18</v>
      </c>
      <c r="J2397" t="s">
        <v>1013</v>
      </c>
      <c r="L2397" t="s">
        <v>45</v>
      </c>
      <c r="M2397">
        <v>1</v>
      </c>
      <c r="N2397">
        <v>0.67</v>
      </c>
      <c r="O2397" s="1" t="s">
        <v>1014</v>
      </c>
      <c r="P2397" s="1" t="s">
        <v>1014</v>
      </c>
      <c r="Q2397" t="s">
        <v>47</v>
      </c>
      <c r="R2397" t="s">
        <v>47</v>
      </c>
      <c r="S2397">
        <v>3.0410618055611849E-3</v>
      </c>
      <c r="T2397">
        <v>3.4141568903578452E-5</v>
      </c>
      <c r="U2397">
        <v>5.7613455282989889E-5</v>
      </c>
      <c r="V2397">
        <v>8.629937656223774E-4</v>
      </c>
      <c r="W2397">
        <v>8.7969965534284711E-4</v>
      </c>
      <c r="X2397">
        <v>1.4902053226251161E-4</v>
      </c>
      <c r="Y2397">
        <v>0.18055555555555561</v>
      </c>
      <c r="Z2397">
        <v>0.17799999999999999</v>
      </c>
      <c r="AA2397">
        <v>0.01</v>
      </c>
      <c r="AB2397">
        <v>0.81200000000000006</v>
      </c>
      <c r="AC2397">
        <v>0.96450000000000002</v>
      </c>
      <c r="AD2397" t="s">
        <v>48</v>
      </c>
      <c r="AE2397" t="s">
        <v>48</v>
      </c>
      <c r="AF2397" t="s">
        <v>48</v>
      </c>
      <c r="AH2397">
        <f t="shared" ref="AH2397" si="193">SUM(AI2397:AJ2397)</f>
        <v>3</v>
      </c>
      <c r="AI2397">
        <f>COUNTIF(L2397:L2411, "Comment")</f>
        <v>3</v>
      </c>
      <c r="AJ2397">
        <f>COUNTIF(L2397:L2411, "Reply")</f>
        <v>0</v>
      </c>
      <c r="AK2397">
        <f>COUNTIF(C2398:C2411, C2397)</f>
        <v>0</v>
      </c>
      <c r="AM2397">
        <f>AVERAGE(S2397:S2411)</f>
        <v>8.5768228222150356E-2</v>
      </c>
      <c r="AN2397">
        <f>AVERAGE(Y2397:Y2411)</f>
        <v>0.14522660818713454</v>
      </c>
    </row>
    <row r="2398" spans="1:40" hidden="1" outlineLevel="1" x14ac:dyDescent="0.2">
      <c r="A2398" t="s">
        <v>7841</v>
      </c>
      <c r="B2398" t="s">
        <v>7842</v>
      </c>
      <c r="C2398" t="s">
        <v>7484</v>
      </c>
      <c r="J2398" t="s">
        <v>7843</v>
      </c>
      <c r="K2398" t="s">
        <v>1009</v>
      </c>
      <c r="L2398" t="s">
        <v>1233</v>
      </c>
      <c r="M2398">
        <v>2</v>
      </c>
      <c r="P2398" t="s">
        <v>7844</v>
      </c>
      <c r="Q2398" t="s">
        <v>47</v>
      </c>
      <c r="S2398">
        <v>0.30878168344497681</v>
      </c>
      <c r="T2398">
        <v>3.9048603503033519E-4</v>
      </c>
      <c r="U2398">
        <v>0.33561170101165771</v>
      </c>
      <c r="V2398">
        <v>1.8789133056998249E-2</v>
      </c>
      <c r="W2398">
        <v>4.8025172203779221E-2</v>
      </c>
      <c r="X2398">
        <v>3.5032702144235368E-3</v>
      </c>
      <c r="Y2398">
        <v>0.24035087719298251</v>
      </c>
      <c r="Z2398">
        <v>0.17799999999999999</v>
      </c>
      <c r="AA2398">
        <v>0.12</v>
      </c>
      <c r="AB2398">
        <v>0.70199999999999996</v>
      </c>
      <c r="AC2398">
        <v>0.90849999999999997</v>
      </c>
      <c r="AD2398" t="s">
        <v>48</v>
      </c>
      <c r="AE2398" t="s">
        <v>48</v>
      </c>
      <c r="AF2398" t="s">
        <v>48</v>
      </c>
    </row>
    <row r="2399" spans="1:40" hidden="1" outlineLevel="1" x14ac:dyDescent="0.2">
      <c r="A2399" t="s">
        <v>7845</v>
      </c>
      <c r="B2399" t="s">
        <v>7846</v>
      </c>
      <c r="C2399" t="s">
        <v>7786</v>
      </c>
      <c r="J2399" t="s">
        <v>7847</v>
      </c>
      <c r="K2399" t="s">
        <v>1009</v>
      </c>
      <c r="L2399" t="s">
        <v>1233</v>
      </c>
      <c r="M2399">
        <v>1</v>
      </c>
      <c r="P2399" t="s">
        <v>7848</v>
      </c>
      <c r="Q2399" t="s">
        <v>47</v>
      </c>
      <c r="S2399">
        <v>1.0437740013003349E-2</v>
      </c>
      <c r="T2399">
        <v>5.6387630138488021E-6</v>
      </c>
      <c r="U2399">
        <v>9.3103037215769291E-5</v>
      </c>
      <c r="V2399">
        <v>1.8107538926415151E-4</v>
      </c>
      <c r="W2399">
        <v>5.5154981091618538E-3</v>
      </c>
      <c r="X2399">
        <v>4.7106074634939432E-4</v>
      </c>
      <c r="Y2399">
        <v>0</v>
      </c>
      <c r="Z2399">
        <v>0</v>
      </c>
      <c r="AA2399">
        <v>0</v>
      </c>
      <c r="AB2399">
        <v>1</v>
      </c>
      <c r="AC2399">
        <v>0</v>
      </c>
      <c r="AD2399" t="s">
        <v>48</v>
      </c>
      <c r="AE2399" t="s">
        <v>48</v>
      </c>
      <c r="AF2399" t="s">
        <v>48</v>
      </c>
    </row>
    <row r="2400" spans="1:40" hidden="1" outlineLevel="1" x14ac:dyDescent="0.2">
      <c r="A2400" t="s">
        <v>7849</v>
      </c>
      <c r="B2400" t="s">
        <v>7850</v>
      </c>
      <c r="C2400" t="s">
        <v>6850</v>
      </c>
      <c r="J2400" t="s">
        <v>7851</v>
      </c>
      <c r="K2400" t="s">
        <v>1009</v>
      </c>
      <c r="L2400" t="s">
        <v>1233</v>
      </c>
      <c r="M2400">
        <v>1</v>
      </c>
      <c r="P2400" t="s">
        <v>7852</v>
      </c>
      <c r="Q2400" t="s">
        <v>47</v>
      </c>
      <c r="S2400">
        <v>2.0812427625060081E-2</v>
      </c>
      <c r="T2400">
        <v>3.4163772397732832E-6</v>
      </c>
      <c r="U2400">
        <v>2.5430158711969852E-4</v>
      </c>
      <c r="V2400">
        <v>1.8060310685541481E-4</v>
      </c>
      <c r="W2400">
        <v>1.6631348058581349E-2</v>
      </c>
      <c r="X2400">
        <v>1.6241737466771161E-4</v>
      </c>
      <c r="Y2400">
        <v>0.16</v>
      </c>
      <c r="Z2400">
        <v>0.104</v>
      </c>
      <c r="AA2400">
        <v>0</v>
      </c>
      <c r="AB2400">
        <v>0.89600000000000002</v>
      </c>
      <c r="AC2400">
        <v>0.57189999999999996</v>
      </c>
      <c r="AD2400" t="s">
        <v>48</v>
      </c>
      <c r="AE2400" t="s">
        <v>48</v>
      </c>
      <c r="AF2400" t="s">
        <v>48</v>
      </c>
    </row>
    <row r="2401" spans="1:40" hidden="1" outlineLevel="1" x14ac:dyDescent="0.2"/>
    <row r="2402" spans="1:40" hidden="1" outlineLevel="1" x14ac:dyDescent="0.2"/>
    <row r="2403" spans="1:40" hidden="1" outlineLevel="1" x14ac:dyDescent="0.2"/>
    <row r="2404" spans="1:40" hidden="1" outlineLevel="1" x14ac:dyDescent="0.2"/>
    <row r="2405" spans="1:40" hidden="1" outlineLevel="1" x14ac:dyDescent="0.2">
      <c r="P2405" s="1"/>
      <c r="Q2405" s="1"/>
    </row>
    <row r="2406" spans="1:40" hidden="1" outlineLevel="1" x14ac:dyDescent="0.2"/>
    <row r="2407" spans="1:40" hidden="1" outlineLevel="1" x14ac:dyDescent="0.2"/>
    <row r="2408" spans="1:40" hidden="1" outlineLevel="1" x14ac:dyDescent="0.2"/>
    <row r="2409" spans="1:40" hidden="1" outlineLevel="1" x14ac:dyDescent="0.2"/>
    <row r="2410" spans="1:40" hidden="1" outlineLevel="1" x14ac:dyDescent="0.2"/>
    <row r="2411" spans="1:40" hidden="1" outlineLevel="1" x14ac:dyDescent="0.2"/>
    <row r="2412" spans="1:40" collapsed="1" x14ac:dyDescent="0.2">
      <c r="A2412" t="s">
        <v>1015</v>
      </c>
      <c r="B2412" t="s">
        <v>1016</v>
      </c>
      <c r="C2412" t="s">
        <v>1017</v>
      </c>
      <c r="D2412" t="s">
        <v>1018</v>
      </c>
      <c r="E2412" t="s">
        <v>53</v>
      </c>
      <c r="F2412" t="s">
        <v>43</v>
      </c>
      <c r="G2412">
        <v>23</v>
      </c>
      <c r="H2412" t="s">
        <v>42</v>
      </c>
      <c r="I2412">
        <v>24</v>
      </c>
      <c r="J2412" t="s">
        <v>1019</v>
      </c>
      <c r="L2412" t="s">
        <v>45</v>
      </c>
      <c r="M2412">
        <v>1</v>
      </c>
      <c r="N2412">
        <v>1</v>
      </c>
      <c r="O2412" s="1" t="s">
        <v>1020</v>
      </c>
      <c r="P2412" s="1" t="s">
        <v>1020</v>
      </c>
      <c r="Q2412" t="s">
        <v>47</v>
      </c>
      <c r="R2412" t="s">
        <v>47</v>
      </c>
      <c r="S2412">
        <v>1.1302893981337551E-2</v>
      </c>
      <c r="T2412">
        <v>2.147111990780104E-5</v>
      </c>
      <c r="U2412">
        <v>4.3335935333743691E-4</v>
      </c>
      <c r="V2412">
        <v>3.6204120260663331E-4</v>
      </c>
      <c r="W2412">
        <v>6.7336857318878174E-4</v>
      </c>
      <c r="X2412">
        <v>3.8967668660916388E-4</v>
      </c>
      <c r="Y2412">
        <v>6.2749107617528638E-2</v>
      </c>
      <c r="Z2412">
        <v>0.11600000000000001</v>
      </c>
      <c r="AA2412">
        <v>0.105</v>
      </c>
      <c r="AB2412">
        <v>0.77900000000000003</v>
      </c>
      <c r="AC2412">
        <v>0.95889999999999997</v>
      </c>
      <c r="AD2412" t="s">
        <v>48</v>
      </c>
      <c r="AE2412" t="s">
        <v>48</v>
      </c>
      <c r="AF2412" t="s">
        <v>48</v>
      </c>
      <c r="AH2412">
        <f t="shared" ref="AH2412" si="194">SUM(AI2412:AJ2412)</f>
        <v>4</v>
      </c>
      <c r="AI2412">
        <f>COUNTIF(L2412:L2426, "Comment")</f>
        <v>3</v>
      </c>
      <c r="AJ2412">
        <f>COUNTIF(L2412:L2426, "Reply")</f>
        <v>1</v>
      </c>
      <c r="AK2412">
        <f>COUNTIF(C2413:C2426, C2412)</f>
        <v>1</v>
      </c>
      <c r="AM2412">
        <f>AVERAGE(S2412:S2426)</f>
        <v>3.4802966658025986E-2</v>
      </c>
      <c r="AN2412">
        <f>AVERAGE(Y2412:Y2426)</f>
        <v>8.0956414930099127E-2</v>
      </c>
    </row>
    <row r="2413" spans="1:40" hidden="1" outlineLevel="1" x14ac:dyDescent="0.2">
      <c r="A2413" t="s">
        <v>7853</v>
      </c>
      <c r="B2413" t="s">
        <v>7854</v>
      </c>
      <c r="C2413" t="s">
        <v>2297</v>
      </c>
      <c r="J2413" t="s">
        <v>7855</v>
      </c>
      <c r="K2413" t="s">
        <v>1015</v>
      </c>
      <c r="L2413" t="s">
        <v>1233</v>
      </c>
      <c r="M2413">
        <v>1</v>
      </c>
      <c r="P2413" t="s">
        <v>7856</v>
      </c>
      <c r="Q2413" t="s">
        <v>47</v>
      </c>
      <c r="S2413">
        <v>0.1555362939834595</v>
      </c>
      <c r="T2413">
        <v>6.5930794335145038E-6</v>
      </c>
      <c r="U2413">
        <v>5.2482257597148418E-3</v>
      </c>
      <c r="V2413">
        <v>4.8448872985318298E-4</v>
      </c>
      <c r="W2413">
        <v>0.16640397906303411</v>
      </c>
      <c r="X2413">
        <v>2.0790647249668839E-4</v>
      </c>
      <c r="Y2413">
        <v>0.25</v>
      </c>
      <c r="Z2413">
        <v>0.123</v>
      </c>
      <c r="AA2413">
        <v>8.6999999999999994E-2</v>
      </c>
      <c r="AB2413">
        <v>0.79100000000000004</v>
      </c>
      <c r="AC2413">
        <v>-2.58E-2</v>
      </c>
      <c r="AD2413" t="s">
        <v>48</v>
      </c>
      <c r="AE2413" t="s">
        <v>48</v>
      </c>
      <c r="AF2413" t="s">
        <v>48</v>
      </c>
    </row>
    <row r="2414" spans="1:40" hidden="1" outlineLevel="1" x14ac:dyDescent="0.2">
      <c r="A2414" t="s">
        <v>7857</v>
      </c>
      <c r="B2414" t="s">
        <v>7858</v>
      </c>
      <c r="C2414" t="s">
        <v>7859</v>
      </c>
      <c r="J2414" t="s">
        <v>7860</v>
      </c>
      <c r="K2414" t="s">
        <v>1015</v>
      </c>
      <c r="L2414" t="s">
        <v>1233</v>
      </c>
      <c r="M2414">
        <v>1</v>
      </c>
      <c r="P2414" t="s">
        <v>7861</v>
      </c>
      <c r="Q2414" t="s">
        <v>47</v>
      </c>
      <c r="S2414">
        <v>6.4307646825909606E-3</v>
      </c>
      <c r="T2414">
        <v>1.9226977201469708E-6</v>
      </c>
      <c r="U2414">
        <v>4.7953926696209237E-5</v>
      </c>
      <c r="V2414">
        <v>1.1414078471716491E-4</v>
      </c>
      <c r="W2414">
        <v>4.2883525602519512E-3</v>
      </c>
      <c r="X2414">
        <v>3.8497091736644513E-5</v>
      </c>
      <c r="Y2414">
        <v>-7.4999999999999997E-2</v>
      </c>
      <c r="Z2414">
        <v>0.105</v>
      </c>
      <c r="AA2414">
        <v>0.104</v>
      </c>
      <c r="AB2414">
        <v>0.79100000000000004</v>
      </c>
      <c r="AC2414">
        <v>-0.2263</v>
      </c>
      <c r="AD2414" t="s">
        <v>48</v>
      </c>
      <c r="AE2414" t="s">
        <v>48</v>
      </c>
      <c r="AF2414" t="s">
        <v>48</v>
      </c>
    </row>
    <row r="2415" spans="1:40" hidden="1" outlineLevel="1" x14ac:dyDescent="0.2">
      <c r="A2415" t="s">
        <v>7862</v>
      </c>
      <c r="B2415" t="s">
        <v>7863</v>
      </c>
      <c r="C2415" t="s">
        <v>7864</v>
      </c>
      <c r="J2415" t="s">
        <v>7865</v>
      </c>
      <c r="K2415" t="s">
        <v>1015</v>
      </c>
      <c r="L2415" t="s">
        <v>1233</v>
      </c>
      <c r="M2415">
        <v>1</v>
      </c>
      <c r="P2415" t="s">
        <v>7866</v>
      </c>
      <c r="Q2415" t="s">
        <v>47</v>
      </c>
      <c r="S2415">
        <v>4.3863349128514528E-4</v>
      </c>
      <c r="T2415">
        <v>2.2814938347437419E-6</v>
      </c>
      <c r="U2415">
        <v>1.7681582903605889E-5</v>
      </c>
      <c r="V2415">
        <v>3.8415018934756517E-5</v>
      </c>
      <c r="W2415">
        <v>2.3690909438300881E-4</v>
      </c>
      <c r="X2415">
        <v>2.570966717030387E-5</v>
      </c>
      <c r="Y2415">
        <v>0.16190476190476191</v>
      </c>
      <c r="Z2415">
        <v>7.5999999999999998E-2</v>
      </c>
      <c r="AA2415">
        <v>9.1999999999999998E-2</v>
      </c>
      <c r="AB2415">
        <v>0.83099999999999996</v>
      </c>
      <c r="AC2415">
        <v>-0.47670000000000001</v>
      </c>
      <c r="AD2415" t="s">
        <v>48</v>
      </c>
      <c r="AE2415" t="s">
        <v>48</v>
      </c>
      <c r="AF2415" t="s">
        <v>48</v>
      </c>
    </row>
    <row r="2416" spans="1:40" hidden="1" outlineLevel="1" x14ac:dyDescent="0.2">
      <c r="A2416" t="s">
        <v>7867</v>
      </c>
      <c r="B2416" t="s">
        <v>7868</v>
      </c>
      <c r="C2416" t="s">
        <v>1017</v>
      </c>
      <c r="J2416" t="s">
        <v>7869</v>
      </c>
      <c r="K2416" t="s">
        <v>7857</v>
      </c>
      <c r="L2416" t="s">
        <v>1263</v>
      </c>
      <c r="M2416">
        <v>1</v>
      </c>
      <c r="P2416" t="s">
        <v>7870</v>
      </c>
      <c r="Q2416" t="s">
        <v>47</v>
      </c>
      <c r="S2416">
        <v>3.0624715145677328E-4</v>
      </c>
      <c r="T2416">
        <v>3.2248467505269218E-6</v>
      </c>
      <c r="U2416">
        <v>2.7588917873799801E-5</v>
      </c>
      <c r="V2416">
        <v>3.9015030779410147E-5</v>
      </c>
      <c r="W2416">
        <v>1.3525187387131149E-4</v>
      </c>
      <c r="X2416">
        <v>2.651832073752303E-5</v>
      </c>
      <c r="Y2416">
        <v>5.1282051282051317E-3</v>
      </c>
      <c r="Z2416">
        <v>0.16800000000000001</v>
      </c>
      <c r="AA2416">
        <v>0.115</v>
      </c>
      <c r="AB2416">
        <v>0.71699999999999997</v>
      </c>
      <c r="AC2416">
        <v>0.92120000000000002</v>
      </c>
      <c r="AD2416" t="s">
        <v>48</v>
      </c>
      <c r="AE2416" t="s">
        <v>48</v>
      </c>
      <c r="AF2416" t="s">
        <v>48</v>
      </c>
    </row>
    <row r="2417" spans="1:40" hidden="1" outlineLevel="1" x14ac:dyDescent="0.2"/>
    <row r="2418" spans="1:40" hidden="1" outlineLevel="1" x14ac:dyDescent="0.2"/>
    <row r="2419" spans="1:40" hidden="1" outlineLevel="1" x14ac:dyDescent="0.2"/>
    <row r="2420" spans="1:40" hidden="1" outlineLevel="1" x14ac:dyDescent="0.2"/>
    <row r="2421" spans="1:40" hidden="1" outlineLevel="1" x14ac:dyDescent="0.2"/>
    <row r="2422" spans="1:40" hidden="1" outlineLevel="1" x14ac:dyDescent="0.2"/>
    <row r="2423" spans="1:40" hidden="1" outlineLevel="1" x14ac:dyDescent="0.2"/>
    <row r="2424" spans="1:40" hidden="1" outlineLevel="1" x14ac:dyDescent="0.2"/>
    <row r="2425" spans="1:40" hidden="1" outlineLevel="1" x14ac:dyDescent="0.2"/>
    <row r="2426" spans="1:40" hidden="1" outlineLevel="1" x14ac:dyDescent="0.2"/>
    <row r="2427" spans="1:40" collapsed="1" x14ac:dyDescent="0.2">
      <c r="A2427" t="s">
        <v>1021</v>
      </c>
      <c r="B2427" t="s">
        <v>1022</v>
      </c>
      <c r="C2427" t="s">
        <v>1023</v>
      </c>
      <c r="D2427" t="s">
        <v>1024</v>
      </c>
      <c r="E2427" t="s">
        <v>53</v>
      </c>
      <c r="F2427" t="s">
        <v>42</v>
      </c>
      <c r="G2427">
        <v>24</v>
      </c>
      <c r="H2427" t="s">
        <v>43</v>
      </c>
      <c r="I2427">
        <v>24</v>
      </c>
      <c r="J2427" t="s">
        <v>1025</v>
      </c>
      <c r="L2427" t="s">
        <v>45</v>
      </c>
      <c r="M2427">
        <v>1</v>
      </c>
      <c r="N2427">
        <v>1</v>
      </c>
      <c r="O2427" s="1" t="s">
        <v>1026</v>
      </c>
      <c r="P2427" s="1" t="s">
        <v>1026</v>
      </c>
      <c r="Q2427" t="s">
        <v>47</v>
      </c>
      <c r="R2427" t="s">
        <v>47</v>
      </c>
      <c r="S2427">
        <v>1.0142563842237E-3</v>
      </c>
      <c r="T2427">
        <v>3.1679050152888522E-5</v>
      </c>
      <c r="U2427">
        <v>8.4252496890258044E-5</v>
      </c>
      <c r="V2427">
        <v>3.3116588019765908E-4</v>
      </c>
      <c r="W2427">
        <v>3.0748499557375908E-4</v>
      </c>
      <c r="X2427">
        <v>7.333326357183978E-5</v>
      </c>
      <c r="Y2427">
        <v>0.26207431457431463</v>
      </c>
      <c r="Z2427">
        <v>0.158</v>
      </c>
      <c r="AA2427">
        <v>1.7000000000000001E-2</v>
      </c>
      <c r="AB2427">
        <v>0.82499999999999996</v>
      </c>
      <c r="AC2427">
        <v>0.99580000000000002</v>
      </c>
      <c r="AD2427" t="s">
        <v>48</v>
      </c>
      <c r="AE2427" t="s">
        <v>48</v>
      </c>
      <c r="AF2427" t="s">
        <v>48</v>
      </c>
      <c r="AH2427">
        <f t="shared" ref="AH2427" si="195">SUM(AI2427:AJ2427)</f>
        <v>1</v>
      </c>
      <c r="AI2427">
        <f>COUNTIF(L2427:L2441, "Comment")</f>
        <v>1</v>
      </c>
      <c r="AJ2427">
        <f>COUNTIF(L2427:L2441, "Reply")</f>
        <v>0</v>
      </c>
      <c r="AK2427">
        <f>COUNTIF(C2428:C2441, C2427)</f>
        <v>0</v>
      </c>
      <c r="AM2427">
        <f>AVERAGE(S2427:S2441)</f>
        <v>4.0024856571108103E-3</v>
      </c>
      <c r="AN2427">
        <f>AVERAGE(Y2427:Y2441)</f>
        <v>0.18292005330270641</v>
      </c>
    </row>
    <row r="2428" spans="1:40" hidden="1" outlineLevel="1" x14ac:dyDescent="0.2">
      <c r="A2428" t="s">
        <v>7871</v>
      </c>
      <c r="B2428" t="s">
        <v>7872</v>
      </c>
      <c r="C2428" t="s">
        <v>6869</v>
      </c>
      <c r="J2428" t="s">
        <v>7873</v>
      </c>
      <c r="K2428" t="s">
        <v>1021</v>
      </c>
      <c r="L2428" t="s">
        <v>1233</v>
      </c>
      <c r="M2428">
        <v>1</v>
      </c>
      <c r="P2428" t="s">
        <v>7874</v>
      </c>
      <c r="Q2428" t="s">
        <v>47</v>
      </c>
      <c r="S2428">
        <v>6.990714929997921E-3</v>
      </c>
      <c r="T2428">
        <v>8.7582645937800407E-4</v>
      </c>
      <c r="U2428">
        <v>6.2221335247159004E-4</v>
      </c>
      <c r="V2428">
        <v>6.4049470238387576E-3</v>
      </c>
      <c r="W2428">
        <v>2.3315961007028818E-3</v>
      </c>
      <c r="X2428">
        <v>8.590364595875144E-4</v>
      </c>
      <c r="Y2428">
        <v>0.1037657920310982</v>
      </c>
      <c r="Z2428">
        <v>0.124</v>
      </c>
      <c r="AA2428">
        <v>5.6000000000000001E-2</v>
      </c>
      <c r="AB2428">
        <v>0.82</v>
      </c>
      <c r="AC2428">
        <v>0.98409999999999997</v>
      </c>
      <c r="AD2428" t="s">
        <v>48</v>
      </c>
      <c r="AE2428" t="s">
        <v>48</v>
      </c>
      <c r="AF2428" t="s">
        <v>48</v>
      </c>
    </row>
    <row r="2429" spans="1:40" hidden="1" outlineLevel="1" x14ac:dyDescent="0.2"/>
    <row r="2430" spans="1:40" hidden="1" outlineLevel="1" x14ac:dyDescent="0.2"/>
    <row r="2431" spans="1:40" hidden="1" outlineLevel="1" x14ac:dyDescent="0.2"/>
    <row r="2432" spans="1:40" hidden="1" outlineLevel="1" x14ac:dyDescent="0.2"/>
    <row r="2433" spans="15:17" hidden="1" outlineLevel="1" x14ac:dyDescent="0.2"/>
    <row r="2434" spans="15:17" hidden="1" outlineLevel="1" x14ac:dyDescent="0.2"/>
    <row r="2435" spans="15:17" hidden="1" outlineLevel="1" x14ac:dyDescent="0.2"/>
    <row r="2436" spans="15:17" hidden="1" outlineLevel="1" x14ac:dyDescent="0.2"/>
    <row r="2437" spans="15:17" hidden="1" outlineLevel="1" x14ac:dyDescent="0.2"/>
    <row r="2438" spans="15:17" hidden="1" outlineLevel="1" x14ac:dyDescent="0.2"/>
    <row r="2439" spans="15:17" hidden="1" outlineLevel="1" x14ac:dyDescent="0.2"/>
    <row r="2440" spans="15:17" hidden="1" outlineLevel="1" x14ac:dyDescent="0.2"/>
    <row r="2441" spans="15:17" hidden="1" outlineLevel="1" x14ac:dyDescent="0.2"/>
    <row r="2442" spans="15:17" collapsed="1" x14ac:dyDescent="0.2">
      <c r="O2442" s="1"/>
      <c r="P2442" s="1"/>
    </row>
    <row r="2443" spans="15:17" hidden="1" outlineLevel="1" x14ac:dyDescent="0.2">
      <c r="P2443" s="1"/>
      <c r="Q2443" s="1"/>
    </row>
    <row r="2444" spans="15:17" hidden="1" outlineLevel="1" x14ac:dyDescent="0.2"/>
    <row r="2445" spans="15:17" hidden="1" outlineLevel="1" x14ac:dyDescent="0.2"/>
    <row r="2446" spans="15:17" hidden="1" outlineLevel="1" x14ac:dyDescent="0.2"/>
    <row r="2447" spans="15:17" hidden="1" outlineLevel="1" x14ac:dyDescent="0.2"/>
    <row r="2448" spans="15:17" hidden="1" outlineLevel="1" x14ac:dyDescent="0.2"/>
    <row r="2449" spans="1:40" hidden="1" outlineLevel="1" x14ac:dyDescent="0.2"/>
    <row r="2450" spans="1:40" hidden="1" outlineLevel="1" x14ac:dyDescent="0.2"/>
    <row r="2451" spans="1:40" hidden="1" outlineLevel="1" x14ac:dyDescent="0.2"/>
    <row r="2452" spans="1:40" hidden="1" outlineLevel="1" x14ac:dyDescent="0.2"/>
    <row r="2453" spans="1:40" hidden="1" outlineLevel="1" x14ac:dyDescent="0.2"/>
    <row r="2454" spans="1:40" hidden="1" outlineLevel="1" x14ac:dyDescent="0.2"/>
    <row r="2455" spans="1:40" hidden="1" outlineLevel="1" x14ac:dyDescent="0.2"/>
    <row r="2456" spans="1:40" hidden="1" outlineLevel="1" x14ac:dyDescent="0.2"/>
    <row r="2457" spans="1:40" collapsed="1" x14ac:dyDescent="0.2">
      <c r="A2457" t="s">
        <v>1034</v>
      </c>
      <c r="B2457" t="s">
        <v>1035</v>
      </c>
      <c r="C2457" t="s">
        <v>1036</v>
      </c>
      <c r="D2457" t="s">
        <v>1037</v>
      </c>
      <c r="E2457" t="s">
        <v>60</v>
      </c>
      <c r="F2457" t="s">
        <v>43</v>
      </c>
      <c r="G2457">
        <v>18</v>
      </c>
      <c r="H2457" t="s">
        <v>42</v>
      </c>
      <c r="I2457">
        <v>18</v>
      </c>
      <c r="J2457" t="s">
        <v>1038</v>
      </c>
      <c r="L2457" t="s">
        <v>45</v>
      </c>
      <c r="M2457">
        <v>0</v>
      </c>
      <c r="N2457">
        <v>0.5</v>
      </c>
      <c r="O2457" s="1" t="s">
        <v>1039</v>
      </c>
      <c r="P2457" s="1" t="s">
        <v>1039</v>
      </c>
      <c r="Q2457" t="s">
        <v>47</v>
      </c>
      <c r="R2457" t="s">
        <v>47</v>
      </c>
      <c r="S2457">
        <v>0.20704562962055209</v>
      </c>
      <c r="T2457">
        <v>9.9540477094706148E-5</v>
      </c>
      <c r="U2457">
        <v>0.10251942276954649</v>
      </c>
      <c r="V2457">
        <v>3.1549194827675819E-3</v>
      </c>
      <c r="W2457">
        <v>2.2632032632827759E-2</v>
      </c>
      <c r="X2457">
        <v>1.7747249221429231E-3</v>
      </c>
      <c r="Y2457">
        <v>6.2924430641821946E-2</v>
      </c>
      <c r="Z2457">
        <v>0.14399999999999999</v>
      </c>
      <c r="AA2457">
        <v>8.2000000000000003E-2</v>
      </c>
      <c r="AB2457">
        <v>0.77500000000000002</v>
      </c>
      <c r="AC2457">
        <v>0.99770000000000003</v>
      </c>
      <c r="AD2457" t="s">
        <v>48</v>
      </c>
      <c r="AE2457" t="s">
        <v>48</v>
      </c>
      <c r="AF2457" t="s">
        <v>48</v>
      </c>
      <c r="AH2457">
        <f t="shared" ref="AH2457" si="196">SUM(AI2457:AJ2457)</f>
        <v>1</v>
      </c>
      <c r="AI2457">
        <f>COUNTIF(L2457:L2471, "Comment")</f>
        <v>1</v>
      </c>
      <c r="AJ2457">
        <f>COUNTIF(L2457:L2471, "Reply")</f>
        <v>0</v>
      </c>
      <c r="AK2457">
        <f>COUNTIF(C2458:C2471, C2457)</f>
        <v>0</v>
      </c>
      <c r="AM2457">
        <f>AVERAGE(S2457:S2471)</f>
        <v>0.16087377071380615</v>
      </c>
      <c r="AN2457">
        <f>AVERAGE(Y2457:Y2471)</f>
        <v>-2.631556245686683E-2</v>
      </c>
    </row>
    <row r="2458" spans="1:40" hidden="1" outlineLevel="1" x14ac:dyDescent="0.2">
      <c r="A2458" t="s">
        <v>8016</v>
      </c>
      <c r="B2458" t="s">
        <v>8017</v>
      </c>
      <c r="C2458" t="s">
        <v>2946</v>
      </c>
      <c r="J2458" t="s">
        <v>8018</v>
      </c>
      <c r="K2458" t="s">
        <v>1034</v>
      </c>
      <c r="L2458" t="s">
        <v>1233</v>
      </c>
      <c r="M2458">
        <v>1</v>
      </c>
      <c r="P2458" t="s">
        <v>8019</v>
      </c>
      <c r="Q2458" t="s">
        <v>47</v>
      </c>
      <c r="S2458">
        <v>0.1147019118070602</v>
      </c>
      <c r="T2458">
        <v>1.240334313479252E-5</v>
      </c>
      <c r="U2458">
        <v>5.6628492893651128E-4</v>
      </c>
      <c r="V2458">
        <v>2.1549002267420292E-3</v>
      </c>
      <c r="W2458">
        <v>7.8795403242111206E-2</v>
      </c>
      <c r="X2458">
        <v>4.8154345131479198E-4</v>
      </c>
      <c r="Y2458">
        <v>-0.11555555555555561</v>
      </c>
      <c r="Z2458">
        <v>0.114</v>
      </c>
      <c r="AA2458">
        <v>0.16200000000000001</v>
      </c>
      <c r="AB2458">
        <v>0.72399999999999998</v>
      </c>
      <c r="AC2458">
        <v>-0.38179999999999997</v>
      </c>
      <c r="AD2458" t="s">
        <v>48</v>
      </c>
      <c r="AE2458" t="s">
        <v>48</v>
      </c>
      <c r="AF2458" t="s">
        <v>48</v>
      </c>
    </row>
    <row r="2459" spans="1:40" hidden="1" outlineLevel="1" x14ac:dyDescent="0.2">
      <c r="P2459" s="1"/>
      <c r="Q2459" s="1"/>
    </row>
    <row r="2460" spans="1:40" hidden="1" outlineLevel="1" x14ac:dyDescent="0.2"/>
    <row r="2461" spans="1:40" hidden="1" outlineLevel="1" x14ac:dyDescent="0.2"/>
    <row r="2462" spans="1:40" hidden="1" outlineLevel="1" x14ac:dyDescent="0.2"/>
    <row r="2463" spans="1:40" hidden="1" outlineLevel="1" x14ac:dyDescent="0.2"/>
    <row r="2464" spans="1:40" hidden="1" outlineLevel="1" x14ac:dyDescent="0.2"/>
    <row r="2465" spans="15:17" hidden="1" outlineLevel="1" x14ac:dyDescent="0.2"/>
    <row r="2466" spans="15:17" hidden="1" outlineLevel="1" x14ac:dyDescent="0.2"/>
    <row r="2467" spans="15:17" hidden="1" outlineLevel="1" x14ac:dyDescent="0.2"/>
    <row r="2468" spans="15:17" hidden="1" outlineLevel="1" x14ac:dyDescent="0.2"/>
    <row r="2469" spans="15:17" hidden="1" outlineLevel="1" x14ac:dyDescent="0.2"/>
    <row r="2470" spans="15:17" hidden="1" outlineLevel="1" x14ac:dyDescent="0.2"/>
    <row r="2471" spans="15:17" hidden="1" outlineLevel="1" x14ac:dyDescent="0.2"/>
    <row r="2472" spans="15:17" collapsed="1" x14ac:dyDescent="0.2">
      <c r="O2472" s="1"/>
      <c r="P2472" s="1"/>
    </row>
    <row r="2473" spans="15:17" hidden="1" outlineLevel="1" x14ac:dyDescent="0.2"/>
    <row r="2474" spans="15:17" hidden="1" outlineLevel="1" x14ac:dyDescent="0.2"/>
    <row r="2475" spans="15:17" hidden="1" outlineLevel="1" x14ac:dyDescent="0.2">
      <c r="P2475" s="1"/>
      <c r="Q2475" s="1"/>
    </row>
    <row r="2476" spans="15:17" hidden="1" outlineLevel="1" x14ac:dyDescent="0.2"/>
    <row r="2477" spans="15:17" hidden="1" outlineLevel="1" x14ac:dyDescent="0.2"/>
    <row r="2478" spans="15:17" hidden="1" outlineLevel="1" x14ac:dyDescent="0.2"/>
    <row r="2479" spans="15:17" hidden="1" outlineLevel="1" x14ac:dyDescent="0.2"/>
    <row r="2480" spans="15:17" hidden="1" outlineLevel="1" x14ac:dyDescent="0.2"/>
    <row r="2481" spans="15:17" hidden="1" outlineLevel="1" x14ac:dyDescent="0.2"/>
    <row r="2482" spans="15:17" hidden="1" outlineLevel="1" x14ac:dyDescent="0.2"/>
    <row r="2483" spans="15:17" hidden="1" outlineLevel="1" x14ac:dyDescent="0.2"/>
    <row r="2484" spans="15:17" hidden="1" outlineLevel="1" x14ac:dyDescent="0.2"/>
    <row r="2485" spans="15:17" hidden="1" outlineLevel="1" x14ac:dyDescent="0.2"/>
    <row r="2486" spans="15:17" hidden="1" outlineLevel="1" x14ac:dyDescent="0.2"/>
    <row r="2487" spans="15:17" collapsed="1" x14ac:dyDescent="0.2">
      <c r="O2487" s="1"/>
      <c r="P2487" s="1"/>
    </row>
    <row r="2488" spans="15:17" hidden="1" outlineLevel="1" x14ac:dyDescent="0.2"/>
    <row r="2489" spans="15:17" hidden="1" outlineLevel="1" x14ac:dyDescent="0.2"/>
    <row r="2490" spans="15:17" hidden="1" outlineLevel="1" x14ac:dyDescent="0.2"/>
    <row r="2491" spans="15:17" hidden="1" outlineLevel="1" x14ac:dyDescent="0.2">
      <c r="P2491" s="1"/>
      <c r="Q2491" s="1"/>
    </row>
    <row r="2492" spans="15:17" hidden="1" outlineLevel="1" x14ac:dyDescent="0.2"/>
    <row r="2493" spans="15:17" hidden="1" outlineLevel="1" x14ac:dyDescent="0.2"/>
    <row r="2494" spans="15:17" hidden="1" outlineLevel="1" x14ac:dyDescent="0.2"/>
    <row r="2495" spans="15:17" hidden="1" outlineLevel="1" x14ac:dyDescent="0.2"/>
    <row r="2496" spans="15:17" hidden="1" outlineLevel="1" x14ac:dyDescent="0.2"/>
    <row r="2497" spans="1:40" hidden="1" outlineLevel="1" x14ac:dyDescent="0.2"/>
    <row r="2498" spans="1:40" hidden="1" outlineLevel="1" x14ac:dyDescent="0.2"/>
    <row r="2499" spans="1:40" hidden="1" outlineLevel="1" x14ac:dyDescent="0.2"/>
    <row r="2500" spans="1:40" hidden="1" outlineLevel="1" x14ac:dyDescent="0.2"/>
    <row r="2501" spans="1:40" hidden="1" outlineLevel="1" x14ac:dyDescent="0.2"/>
    <row r="2502" spans="1:40" collapsed="1" x14ac:dyDescent="0.2">
      <c r="A2502" t="s">
        <v>1052</v>
      </c>
      <c r="B2502" t="s">
        <v>1053</v>
      </c>
      <c r="C2502" t="s">
        <v>1054</v>
      </c>
      <c r="D2502" t="s">
        <v>1055</v>
      </c>
      <c r="E2502" t="s">
        <v>472</v>
      </c>
      <c r="F2502" t="s">
        <v>42</v>
      </c>
      <c r="G2502">
        <v>45</v>
      </c>
      <c r="H2502" t="s">
        <v>43</v>
      </c>
      <c r="I2502">
        <v>45</v>
      </c>
      <c r="J2502" t="s">
        <v>1056</v>
      </c>
      <c r="L2502" t="s">
        <v>45</v>
      </c>
      <c r="M2502">
        <v>1</v>
      </c>
      <c r="N2502">
        <v>1</v>
      </c>
      <c r="O2502" s="1" t="s">
        <v>1057</v>
      </c>
      <c r="P2502" s="1" t="s">
        <v>1057</v>
      </c>
      <c r="Q2502" t="s">
        <v>47</v>
      </c>
      <c r="R2502" t="s">
        <v>47</v>
      </c>
      <c r="S2502">
        <v>3.2359160832129419E-4</v>
      </c>
      <c r="T2502">
        <v>7.5163534347666427E-6</v>
      </c>
      <c r="U2502">
        <v>4.2266958189429722E-5</v>
      </c>
      <c r="V2502">
        <v>3.627985279308632E-5</v>
      </c>
      <c r="W2502">
        <v>1.191375922644511E-4</v>
      </c>
      <c r="X2502">
        <v>5.1802115194732323E-5</v>
      </c>
      <c r="Y2502">
        <v>-8.8031045751633993E-2</v>
      </c>
      <c r="Z2502">
        <v>0.121</v>
      </c>
      <c r="AA2502">
        <v>9.8000000000000004E-2</v>
      </c>
      <c r="AB2502">
        <v>0.78</v>
      </c>
      <c r="AC2502">
        <v>0.55789999999999995</v>
      </c>
      <c r="AD2502" t="s">
        <v>48</v>
      </c>
      <c r="AE2502" t="s">
        <v>48</v>
      </c>
      <c r="AF2502" t="s">
        <v>48</v>
      </c>
      <c r="AH2502">
        <f t="shared" ref="AH2502" si="197">SUM(AI2502:AJ2502)</f>
        <v>6</v>
      </c>
      <c r="AI2502">
        <f>COUNTIF(L2502:L2516, "Comment")</f>
        <v>5</v>
      </c>
      <c r="AJ2502">
        <f>COUNTIF(L2502:L2516, "Reply")</f>
        <v>1</v>
      </c>
      <c r="AK2502">
        <f>COUNTIF(C2503:C2516, C2502)</f>
        <v>1</v>
      </c>
      <c r="AM2502">
        <f>AVERAGE(S2502:S2516)</f>
        <v>0.11348636393086053</v>
      </c>
      <c r="AN2502">
        <f>AVERAGE(Y2502:Y2516)</f>
        <v>6.7781279178337983E-2</v>
      </c>
    </row>
    <row r="2503" spans="1:40" hidden="1" outlineLevel="1" x14ac:dyDescent="0.2">
      <c r="A2503" t="s">
        <v>9931</v>
      </c>
      <c r="B2503" t="s">
        <v>9932</v>
      </c>
      <c r="C2503" t="s">
        <v>7484</v>
      </c>
      <c r="J2503" t="s">
        <v>9933</v>
      </c>
      <c r="K2503" t="s">
        <v>1052</v>
      </c>
      <c r="L2503" t="s">
        <v>1233</v>
      </c>
      <c r="M2503">
        <v>2</v>
      </c>
      <c r="P2503" t="s">
        <v>9934</v>
      </c>
      <c r="Q2503" t="s">
        <v>47</v>
      </c>
      <c r="S2503">
        <v>6.5154679119586945E-2</v>
      </c>
      <c r="T2503">
        <v>5.6460714404238388E-5</v>
      </c>
      <c r="U2503">
        <v>9.0943282702937722E-4</v>
      </c>
      <c r="V2503">
        <v>1.0015238076448441E-3</v>
      </c>
      <c r="W2503">
        <v>1.2218242045491929E-3</v>
      </c>
      <c r="X2503">
        <v>6.4329121960327029E-4</v>
      </c>
      <c r="Y2503">
        <v>0.1583333333333333</v>
      </c>
      <c r="Z2503">
        <v>0.17399999999999999</v>
      </c>
      <c r="AA2503">
        <v>3.3000000000000002E-2</v>
      </c>
      <c r="AB2503">
        <v>0.79300000000000004</v>
      </c>
      <c r="AC2503">
        <v>0.98419999999999996</v>
      </c>
      <c r="AD2503" t="s">
        <v>48</v>
      </c>
      <c r="AE2503" t="s">
        <v>48</v>
      </c>
      <c r="AF2503" t="s">
        <v>48</v>
      </c>
    </row>
    <row r="2504" spans="1:40" hidden="1" outlineLevel="1" x14ac:dyDescent="0.2">
      <c r="A2504" t="s">
        <v>9935</v>
      </c>
      <c r="B2504" t="s">
        <v>9936</v>
      </c>
      <c r="C2504" t="s">
        <v>2074</v>
      </c>
      <c r="J2504" t="s">
        <v>9937</v>
      </c>
      <c r="K2504" t="s">
        <v>1052</v>
      </c>
      <c r="L2504" t="s">
        <v>1233</v>
      </c>
      <c r="M2504">
        <v>1</v>
      </c>
      <c r="P2504" t="s">
        <v>9938</v>
      </c>
      <c r="Q2504" t="s">
        <v>47</v>
      </c>
      <c r="S2504">
        <v>0.72746056318283081</v>
      </c>
      <c r="T2504">
        <v>4.4710098882205779E-4</v>
      </c>
      <c r="U2504">
        <v>6.753294263035059E-3</v>
      </c>
      <c r="V2504">
        <v>7.2912652976810932E-3</v>
      </c>
      <c r="W2504">
        <v>8.8112587109208107E-3</v>
      </c>
      <c r="X2504">
        <v>1.362653914839029E-2</v>
      </c>
      <c r="Y2504">
        <v>7.0833333333333345E-2</v>
      </c>
      <c r="Z2504">
        <v>0.08</v>
      </c>
      <c r="AA2504">
        <v>0</v>
      </c>
      <c r="AB2504">
        <v>0.92</v>
      </c>
      <c r="AC2504">
        <v>0.42009999999999997</v>
      </c>
      <c r="AD2504" t="s">
        <v>48</v>
      </c>
      <c r="AE2504" t="s">
        <v>48</v>
      </c>
      <c r="AF2504" t="s">
        <v>48</v>
      </c>
    </row>
    <row r="2505" spans="1:40" hidden="1" outlineLevel="1" x14ac:dyDescent="0.2">
      <c r="A2505" t="s">
        <v>9939</v>
      </c>
      <c r="B2505" t="s">
        <v>9940</v>
      </c>
      <c r="C2505" t="s">
        <v>9941</v>
      </c>
      <c r="J2505" t="s">
        <v>9942</v>
      </c>
      <c r="K2505" t="s">
        <v>1052</v>
      </c>
      <c r="L2505" t="s">
        <v>1233</v>
      </c>
      <c r="M2505">
        <v>1</v>
      </c>
      <c r="P2505" t="s">
        <v>9943</v>
      </c>
      <c r="Q2505" t="s">
        <v>47</v>
      </c>
      <c r="S2505">
        <v>4.1493031312711542E-4</v>
      </c>
      <c r="T2505">
        <v>2.3977986529644109E-6</v>
      </c>
      <c r="U2505">
        <v>2.1569219825323671E-5</v>
      </c>
      <c r="V2505">
        <v>4.2533665691735223E-5</v>
      </c>
      <c r="W2505">
        <v>1.817139709601179E-4</v>
      </c>
      <c r="X2505">
        <v>2.8166656193207021E-5</v>
      </c>
      <c r="Y2505">
        <v>0</v>
      </c>
      <c r="Z2505">
        <v>0.14299999999999999</v>
      </c>
      <c r="AA2505">
        <v>0</v>
      </c>
      <c r="AB2505">
        <v>0.85699999999999998</v>
      </c>
      <c r="AC2505">
        <v>0.67049999999999998</v>
      </c>
      <c r="AD2505" t="s">
        <v>48</v>
      </c>
      <c r="AE2505" t="s">
        <v>48</v>
      </c>
      <c r="AF2505" t="s">
        <v>48</v>
      </c>
    </row>
    <row r="2506" spans="1:40" hidden="1" outlineLevel="1" x14ac:dyDescent="0.2">
      <c r="A2506" t="s">
        <v>9944</v>
      </c>
      <c r="B2506" t="s">
        <v>9945</v>
      </c>
      <c r="C2506" t="s">
        <v>1252</v>
      </c>
      <c r="J2506" t="s">
        <v>9946</v>
      </c>
      <c r="K2506" t="s">
        <v>1052</v>
      </c>
      <c r="L2506" t="s">
        <v>1233</v>
      </c>
      <c r="M2506">
        <v>1</v>
      </c>
      <c r="P2506" t="s">
        <v>9947</v>
      </c>
      <c r="Q2506" t="s">
        <v>47</v>
      </c>
      <c r="S2506">
        <v>3.198329359292984E-4</v>
      </c>
      <c r="T2506">
        <v>2.571588765931665E-6</v>
      </c>
      <c r="U2506">
        <v>2.1683994418708611E-5</v>
      </c>
      <c r="V2506">
        <v>5.4772302974015468E-5</v>
      </c>
      <c r="W2506">
        <v>1.149876406998374E-4</v>
      </c>
      <c r="X2506">
        <v>2.3769462131895122E-5</v>
      </c>
      <c r="Y2506">
        <v>7.4999999999999997E-2</v>
      </c>
      <c r="Z2506">
        <v>9.0999999999999998E-2</v>
      </c>
      <c r="AA2506">
        <v>0</v>
      </c>
      <c r="AB2506">
        <v>0.90900000000000003</v>
      </c>
      <c r="AC2506">
        <v>0.40189999999999998</v>
      </c>
      <c r="AD2506" t="s">
        <v>48</v>
      </c>
      <c r="AE2506" t="s">
        <v>48</v>
      </c>
      <c r="AF2506" t="s">
        <v>48</v>
      </c>
    </row>
    <row r="2507" spans="1:40" hidden="1" outlineLevel="1" x14ac:dyDescent="0.2">
      <c r="A2507" t="s">
        <v>9948</v>
      </c>
      <c r="B2507" t="s">
        <v>9949</v>
      </c>
      <c r="C2507" t="s">
        <v>9950</v>
      </c>
      <c r="J2507" t="s">
        <v>9951</v>
      </c>
      <c r="K2507" t="s">
        <v>1052</v>
      </c>
      <c r="L2507" t="s">
        <v>1233</v>
      </c>
      <c r="M2507">
        <v>1</v>
      </c>
      <c r="P2507" s="1" t="s">
        <v>9952</v>
      </c>
      <c r="Q2507" s="1" t="s">
        <v>47</v>
      </c>
      <c r="S2507">
        <v>4.2570679215714341E-4</v>
      </c>
      <c r="T2507">
        <v>2.2237920802581361E-6</v>
      </c>
      <c r="U2507">
        <v>1.8919265130534771E-5</v>
      </c>
      <c r="V2507">
        <v>5.6303717428818352E-5</v>
      </c>
      <c r="W2507">
        <v>1.761423336574808E-4</v>
      </c>
      <c r="X2507">
        <v>3.1375719117932022E-5</v>
      </c>
      <c r="Y2507">
        <v>0.1083333333333333</v>
      </c>
      <c r="Z2507">
        <v>6.9000000000000006E-2</v>
      </c>
      <c r="AA2507">
        <v>6.9000000000000006E-2</v>
      </c>
      <c r="AB2507">
        <v>0.86099999999999999</v>
      </c>
      <c r="AC2507">
        <v>0</v>
      </c>
      <c r="AD2507" t="s">
        <v>48</v>
      </c>
      <c r="AE2507" t="s">
        <v>48</v>
      </c>
      <c r="AF2507" t="s">
        <v>48</v>
      </c>
    </row>
    <row r="2508" spans="1:40" hidden="1" outlineLevel="1" x14ac:dyDescent="0.2">
      <c r="A2508" t="s">
        <v>9953</v>
      </c>
      <c r="B2508" t="s">
        <v>9954</v>
      </c>
      <c r="C2508" t="s">
        <v>1054</v>
      </c>
      <c r="J2508" t="s">
        <v>9955</v>
      </c>
      <c r="K2508" t="s">
        <v>9948</v>
      </c>
      <c r="L2508" t="s">
        <v>1263</v>
      </c>
      <c r="M2508">
        <v>1</v>
      </c>
      <c r="P2508" t="s">
        <v>9956</v>
      </c>
      <c r="Q2508" t="s">
        <v>47</v>
      </c>
      <c r="S2508">
        <v>3.0524356407113368E-4</v>
      </c>
      <c r="T2508">
        <v>2.4306600607815199E-6</v>
      </c>
      <c r="U2508">
        <v>1.9659648387460041E-5</v>
      </c>
      <c r="V2508">
        <v>4.0446309867547818E-5</v>
      </c>
      <c r="W2508">
        <v>1.375495339743793E-4</v>
      </c>
      <c r="X2508">
        <v>2.092728209390771E-5</v>
      </c>
      <c r="Y2508">
        <v>0.15</v>
      </c>
      <c r="Z2508">
        <v>0.83399999999999996</v>
      </c>
      <c r="AA2508">
        <v>0</v>
      </c>
      <c r="AB2508">
        <v>0.16600000000000001</v>
      </c>
      <c r="AC2508">
        <v>0.87709999999999999</v>
      </c>
      <c r="AD2508" t="s">
        <v>48</v>
      </c>
      <c r="AE2508" t="s">
        <v>48</v>
      </c>
      <c r="AF2508" t="s">
        <v>48</v>
      </c>
    </row>
    <row r="2509" spans="1:40" hidden="1" outlineLevel="1" x14ac:dyDescent="0.2"/>
    <row r="2510" spans="1:40" hidden="1" outlineLevel="1" x14ac:dyDescent="0.2"/>
    <row r="2511" spans="1:40" hidden="1" outlineLevel="1" x14ac:dyDescent="0.2"/>
    <row r="2512" spans="1:40" hidden="1" outlineLevel="1" x14ac:dyDescent="0.2"/>
    <row r="2513" spans="1:40" hidden="1" outlineLevel="1" x14ac:dyDescent="0.2"/>
    <row r="2514" spans="1:40" hidden="1" outlineLevel="1" x14ac:dyDescent="0.2"/>
    <row r="2515" spans="1:40" hidden="1" outlineLevel="1" x14ac:dyDescent="0.2"/>
    <row r="2516" spans="1:40" hidden="1" outlineLevel="1" x14ac:dyDescent="0.2"/>
    <row r="2517" spans="1:40" collapsed="1" x14ac:dyDescent="0.2">
      <c r="A2517" t="s">
        <v>1058</v>
      </c>
      <c r="B2517" t="s">
        <v>1059</v>
      </c>
      <c r="C2517" t="s">
        <v>1060</v>
      </c>
      <c r="D2517" t="s">
        <v>1061</v>
      </c>
      <c r="E2517" t="s">
        <v>41</v>
      </c>
      <c r="F2517" t="s">
        <v>42</v>
      </c>
      <c r="G2517">
        <v>26</v>
      </c>
      <c r="H2517" t="s">
        <v>43</v>
      </c>
      <c r="I2517">
        <v>6</v>
      </c>
      <c r="J2517" t="s">
        <v>1062</v>
      </c>
      <c r="L2517" t="s">
        <v>45</v>
      </c>
      <c r="M2517">
        <v>2</v>
      </c>
      <c r="N2517">
        <v>0.67</v>
      </c>
      <c r="O2517" s="1" t="s">
        <v>1063</v>
      </c>
      <c r="P2517" s="1" t="s">
        <v>1063</v>
      </c>
      <c r="Q2517" t="s">
        <v>47</v>
      </c>
      <c r="R2517" t="s">
        <v>47</v>
      </c>
      <c r="S2517">
        <v>0.22893728315830231</v>
      </c>
      <c r="T2517">
        <v>2.2441470719059001E-5</v>
      </c>
      <c r="U2517">
        <v>0.13365077972412109</v>
      </c>
      <c r="V2517">
        <v>8.0380361760035157E-4</v>
      </c>
      <c r="W2517">
        <v>5.365120992064476E-2</v>
      </c>
      <c r="X2517">
        <v>4.7297883429564541E-4</v>
      </c>
      <c r="Y2517">
        <v>1.7394179894179879E-2</v>
      </c>
      <c r="Z2517">
        <v>3.3000000000000002E-2</v>
      </c>
      <c r="AA2517">
        <v>0.13600000000000001</v>
      </c>
      <c r="AB2517">
        <v>0.83199999999999996</v>
      </c>
      <c r="AC2517">
        <v>-0.96</v>
      </c>
      <c r="AD2517" t="s">
        <v>48</v>
      </c>
      <c r="AE2517" t="s">
        <v>48</v>
      </c>
      <c r="AF2517" t="s">
        <v>48</v>
      </c>
      <c r="AH2517">
        <f>SUM(AI2517:AJ2517)</f>
        <v>4</v>
      </c>
      <c r="AI2517">
        <f>COUNTIF(L2517:L2531, "Comment")</f>
        <v>4</v>
      </c>
      <c r="AJ2517">
        <f>COUNTIF(L2517:L2531, "Reply")</f>
        <v>0</v>
      </c>
      <c r="AK2517">
        <f>COUNTIF(C2518:C2531, C2517)</f>
        <v>0</v>
      </c>
      <c r="AM2517">
        <f>AVERAGE(S2517:S2531)</f>
        <v>0.21132215681718663</v>
      </c>
      <c r="AN2517">
        <f>AVERAGE(Y2517:Y2531)</f>
        <v>-1.8743386243386242E-2</v>
      </c>
    </row>
    <row r="2518" spans="1:40" hidden="1" outlineLevel="1" x14ac:dyDescent="0.2">
      <c r="A2518" t="s">
        <v>9957</v>
      </c>
      <c r="B2518" t="s">
        <v>9958</v>
      </c>
      <c r="C2518" t="s">
        <v>7484</v>
      </c>
      <c r="J2518" t="s">
        <v>9959</v>
      </c>
      <c r="K2518" t="s">
        <v>1058</v>
      </c>
      <c r="L2518" t="s">
        <v>1233</v>
      </c>
      <c r="M2518">
        <v>1</v>
      </c>
      <c r="P2518" t="s">
        <v>9960</v>
      </c>
      <c r="Q2518" t="s">
        <v>47</v>
      </c>
      <c r="S2518">
        <v>1.0842898627743121E-3</v>
      </c>
      <c r="T2518">
        <v>2.3077489004208469E-6</v>
      </c>
      <c r="U2518">
        <v>2.7355748898116868E-5</v>
      </c>
      <c r="V2518">
        <v>6.0804286476923153E-5</v>
      </c>
      <c r="W2518">
        <v>4.7905015526339412E-4</v>
      </c>
      <c r="X2518">
        <v>7.2245798946823925E-5</v>
      </c>
      <c r="Y2518">
        <v>0.17222222222222219</v>
      </c>
      <c r="Z2518">
        <v>0.17299999999999999</v>
      </c>
      <c r="AA2518">
        <v>0.124</v>
      </c>
      <c r="AB2518">
        <v>0.70299999999999996</v>
      </c>
      <c r="AC2518">
        <v>0.2732</v>
      </c>
      <c r="AD2518" t="s">
        <v>48</v>
      </c>
      <c r="AE2518" t="s">
        <v>48</v>
      </c>
      <c r="AF2518" t="s">
        <v>48</v>
      </c>
    </row>
    <row r="2519" spans="1:40" hidden="1" outlineLevel="1" x14ac:dyDescent="0.2">
      <c r="A2519" t="s">
        <v>9961</v>
      </c>
      <c r="B2519" t="s">
        <v>9962</v>
      </c>
      <c r="C2519" t="s">
        <v>1231</v>
      </c>
      <c r="J2519" t="s">
        <v>9963</v>
      </c>
      <c r="K2519" t="s">
        <v>1058</v>
      </c>
      <c r="L2519" t="s">
        <v>1233</v>
      </c>
      <c r="M2519">
        <v>1</v>
      </c>
      <c r="P2519" t="s">
        <v>9964</v>
      </c>
      <c r="Q2519" t="s">
        <v>47</v>
      </c>
      <c r="S2519">
        <v>0.78745925426483154</v>
      </c>
      <c r="T2519">
        <v>1.940289803314954E-4</v>
      </c>
      <c r="U2519">
        <v>4.0880851447582236E-3</v>
      </c>
      <c r="V2519">
        <v>3.815628588199615E-3</v>
      </c>
      <c r="W2519">
        <v>0.1010694429278374</v>
      </c>
      <c r="X2519">
        <v>0.51344829797744751</v>
      </c>
      <c r="Y2519">
        <v>-0.17499999999999999</v>
      </c>
      <c r="Z2519">
        <v>0.14599999999999999</v>
      </c>
      <c r="AA2519">
        <v>0.21299999999999999</v>
      </c>
      <c r="AB2519">
        <v>0.64100000000000001</v>
      </c>
      <c r="AC2519">
        <v>-0.58340000000000003</v>
      </c>
      <c r="AD2519" t="s">
        <v>48</v>
      </c>
      <c r="AE2519" t="s">
        <v>48</v>
      </c>
      <c r="AF2519" t="s">
        <v>48</v>
      </c>
    </row>
    <row r="2520" spans="1:40" hidden="1" outlineLevel="1" x14ac:dyDescent="0.2">
      <c r="A2520" t="s">
        <v>9965</v>
      </c>
      <c r="B2520" t="s">
        <v>7961</v>
      </c>
      <c r="C2520" t="s">
        <v>1252</v>
      </c>
      <c r="J2520" t="s">
        <v>9966</v>
      </c>
      <c r="K2520" t="s">
        <v>1058</v>
      </c>
      <c r="L2520" t="s">
        <v>1233</v>
      </c>
      <c r="M2520">
        <v>0</v>
      </c>
      <c r="P2520" t="s">
        <v>9967</v>
      </c>
      <c r="Q2520" t="s">
        <v>47</v>
      </c>
      <c r="S2520">
        <v>3.8210682570934303E-2</v>
      </c>
      <c r="T2520">
        <v>1.109883851313498E-5</v>
      </c>
      <c r="U2520">
        <v>2.1985525381751361E-4</v>
      </c>
      <c r="V2520">
        <v>4.7528065624646842E-4</v>
      </c>
      <c r="W2520">
        <v>6.3446038402616978E-3</v>
      </c>
      <c r="X2520">
        <v>1.062310766428709E-2</v>
      </c>
      <c r="Y2520">
        <v>0</v>
      </c>
      <c r="Z2520">
        <v>0.22700000000000001</v>
      </c>
      <c r="AA2520">
        <v>0.35299999999999998</v>
      </c>
      <c r="AB2520">
        <v>0.42</v>
      </c>
      <c r="AC2520">
        <v>-0.36120000000000002</v>
      </c>
      <c r="AD2520" t="s">
        <v>48</v>
      </c>
      <c r="AE2520" t="s">
        <v>48</v>
      </c>
      <c r="AF2520" t="s">
        <v>48</v>
      </c>
    </row>
    <row r="2521" spans="1:40" hidden="1" outlineLevel="1" x14ac:dyDescent="0.2">
      <c r="A2521" t="s">
        <v>9968</v>
      </c>
      <c r="B2521" t="s">
        <v>9969</v>
      </c>
      <c r="C2521" t="s">
        <v>3177</v>
      </c>
      <c r="J2521" t="s">
        <v>9970</v>
      </c>
      <c r="K2521" t="s">
        <v>1058</v>
      </c>
      <c r="L2521" t="s">
        <v>1233</v>
      </c>
      <c r="M2521">
        <v>1</v>
      </c>
      <c r="P2521" t="s">
        <v>9971</v>
      </c>
      <c r="Q2521" t="s">
        <v>47</v>
      </c>
      <c r="S2521">
        <v>9.1927422909066081E-4</v>
      </c>
      <c r="T2521">
        <v>2.4906969429139281E-6</v>
      </c>
      <c r="U2521">
        <v>2.621088060550392E-5</v>
      </c>
      <c r="V2521">
        <v>8.8536726252641529E-5</v>
      </c>
      <c r="W2521">
        <v>2.6109968894161279E-4</v>
      </c>
      <c r="X2521">
        <v>8.609969518147409E-5</v>
      </c>
      <c r="Y2521">
        <v>-0.1083333333333333</v>
      </c>
      <c r="Z2521">
        <v>9.7000000000000003E-2</v>
      </c>
      <c r="AA2521">
        <v>0.19500000000000001</v>
      </c>
      <c r="AB2521">
        <v>0.70799999999999996</v>
      </c>
      <c r="AC2521">
        <v>-0.32519999999999999</v>
      </c>
      <c r="AD2521" t="s">
        <v>48</v>
      </c>
      <c r="AE2521" t="s">
        <v>48</v>
      </c>
      <c r="AF2521" t="s">
        <v>48</v>
      </c>
    </row>
    <row r="2522" spans="1:40" hidden="1" outlineLevel="1" x14ac:dyDescent="0.2"/>
    <row r="2523" spans="1:40" hidden="1" outlineLevel="1" x14ac:dyDescent="0.2">
      <c r="P2523" s="1"/>
      <c r="Q2523" s="1"/>
    </row>
    <row r="2524" spans="1:40" hidden="1" outlineLevel="1" x14ac:dyDescent="0.2"/>
    <row r="2525" spans="1:40" hidden="1" outlineLevel="1" x14ac:dyDescent="0.2"/>
    <row r="2526" spans="1:40" hidden="1" outlineLevel="1" x14ac:dyDescent="0.2"/>
    <row r="2527" spans="1:40" hidden="1" outlineLevel="1" x14ac:dyDescent="0.2"/>
    <row r="2528" spans="1:40" hidden="1" outlineLevel="1" x14ac:dyDescent="0.2"/>
    <row r="2529" spans="1:40" hidden="1" outlineLevel="1" x14ac:dyDescent="0.2"/>
    <row r="2530" spans="1:40" hidden="1" outlineLevel="1" x14ac:dyDescent="0.2"/>
    <row r="2531" spans="1:40" hidden="1" outlineLevel="1" x14ac:dyDescent="0.2"/>
    <row r="2532" spans="1:40" collapsed="1" x14ac:dyDescent="0.2">
      <c r="A2532" t="s">
        <v>1064</v>
      </c>
      <c r="B2532" t="s">
        <v>1065</v>
      </c>
      <c r="C2532" t="s">
        <v>1066</v>
      </c>
      <c r="D2532" t="s">
        <v>1067</v>
      </c>
      <c r="E2532" t="s">
        <v>67</v>
      </c>
      <c r="F2532" t="s">
        <v>42</v>
      </c>
      <c r="G2532">
        <v>28</v>
      </c>
      <c r="H2532" t="s">
        <v>43</v>
      </c>
      <c r="I2532">
        <v>31</v>
      </c>
      <c r="J2532" t="s">
        <v>1068</v>
      </c>
      <c r="L2532" t="s">
        <v>45</v>
      </c>
      <c r="M2532">
        <v>1</v>
      </c>
      <c r="N2532">
        <v>1</v>
      </c>
      <c r="O2532" s="1" t="s">
        <v>1069</v>
      </c>
      <c r="P2532" s="1" t="s">
        <v>1069</v>
      </c>
      <c r="Q2532" t="s">
        <v>47</v>
      </c>
      <c r="R2532" t="s">
        <v>47</v>
      </c>
      <c r="S2532">
        <v>0.41294774413108831</v>
      </c>
      <c r="T2532">
        <v>4.4376185542205349E-5</v>
      </c>
      <c r="U2532">
        <v>4.7296777367591858E-2</v>
      </c>
      <c r="V2532">
        <v>6.1926263151690364E-4</v>
      </c>
      <c r="W2532">
        <v>0.10180683434009551</v>
      </c>
      <c r="X2532">
        <v>5.6631112238392234E-4</v>
      </c>
      <c r="Y2532">
        <v>8.290662115662116E-2</v>
      </c>
      <c r="Z2532">
        <v>0.11700000000000001</v>
      </c>
      <c r="AA2532">
        <v>0.113</v>
      </c>
      <c r="AB2532">
        <v>0.76900000000000002</v>
      </c>
      <c r="AC2532">
        <v>0.77159999999999995</v>
      </c>
      <c r="AD2532" t="s">
        <v>48</v>
      </c>
      <c r="AE2532" t="s">
        <v>48</v>
      </c>
      <c r="AF2532" t="s">
        <v>48</v>
      </c>
      <c r="AH2532">
        <f>SUM(AI2532:AJ2532)</f>
        <v>11</v>
      </c>
      <c r="AI2532">
        <f>COUNTIF(L2532:L2546, "Comment")</f>
        <v>3</v>
      </c>
      <c r="AJ2532">
        <f>COUNTIF(L2532:L2546, "Reply")</f>
        <v>8</v>
      </c>
      <c r="AK2532">
        <f>COUNTIF(C2533:C2546, C2532)</f>
        <v>5</v>
      </c>
      <c r="AM2532">
        <f>AVERAGE(S2532:S2546)</f>
        <v>4.892641649348662E-2</v>
      </c>
      <c r="AN2532">
        <f>AVERAGE(Y2532:Y2546)</f>
        <v>0.14781395225145225</v>
      </c>
    </row>
    <row r="2533" spans="1:40" hidden="1" outlineLevel="1" x14ac:dyDescent="0.2">
      <c r="A2533" t="s">
        <v>9972</v>
      </c>
      <c r="B2533" t="s">
        <v>9973</v>
      </c>
      <c r="C2533" t="s">
        <v>1231</v>
      </c>
      <c r="J2533" t="s">
        <v>9974</v>
      </c>
      <c r="K2533" t="s">
        <v>1064</v>
      </c>
      <c r="L2533" t="s">
        <v>1233</v>
      </c>
      <c r="M2533">
        <v>1</v>
      </c>
      <c r="P2533" t="s">
        <v>9975</v>
      </c>
      <c r="Q2533" t="s">
        <v>47</v>
      </c>
      <c r="S2533">
        <v>2.6765986694954341E-4</v>
      </c>
      <c r="T2533">
        <v>2.902912683566683E-6</v>
      </c>
      <c r="U2533">
        <v>1.9742015865631402E-5</v>
      </c>
      <c r="V2533">
        <v>4.0946168155642233E-5</v>
      </c>
      <c r="W2533">
        <v>1.2899666035082191E-4</v>
      </c>
      <c r="X2533">
        <v>2.612506068544462E-5</v>
      </c>
      <c r="Y2533">
        <v>0.1054166666666667</v>
      </c>
      <c r="Z2533">
        <v>9.8000000000000004E-2</v>
      </c>
      <c r="AA2533">
        <v>4.4999999999999998E-2</v>
      </c>
      <c r="AB2533">
        <v>0.85699999999999998</v>
      </c>
      <c r="AC2533">
        <v>0.75770000000000004</v>
      </c>
      <c r="AD2533" t="s">
        <v>48</v>
      </c>
      <c r="AE2533" t="s">
        <v>48</v>
      </c>
      <c r="AF2533" t="s">
        <v>48</v>
      </c>
    </row>
    <row r="2534" spans="1:40" hidden="1" outlineLevel="1" x14ac:dyDescent="0.2">
      <c r="A2534" t="s">
        <v>9976</v>
      </c>
      <c r="B2534" t="s">
        <v>9977</v>
      </c>
      <c r="C2534" t="s">
        <v>8036</v>
      </c>
      <c r="J2534" t="s">
        <v>9978</v>
      </c>
      <c r="K2534" t="s">
        <v>1064</v>
      </c>
      <c r="L2534" t="s">
        <v>1233</v>
      </c>
      <c r="M2534">
        <v>1</v>
      </c>
      <c r="P2534" t="s">
        <v>9979</v>
      </c>
      <c r="Q2534" t="s">
        <v>47</v>
      </c>
      <c r="S2534">
        <v>0.16635261476039889</v>
      </c>
      <c r="T2534">
        <v>4.5427663280861452E-5</v>
      </c>
      <c r="U2534">
        <v>8.8061002315953374E-4</v>
      </c>
      <c r="V2534">
        <v>1.39115855563432E-3</v>
      </c>
      <c r="W2534">
        <v>4.3734102509915829E-3</v>
      </c>
      <c r="X2534">
        <v>1.9880097825080161E-3</v>
      </c>
      <c r="Y2534">
        <v>0.19166666666666671</v>
      </c>
      <c r="Z2534">
        <v>3.2000000000000001E-2</v>
      </c>
      <c r="AA2534">
        <v>0.14799999999999999</v>
      </c>
      <c r="AB2534">
        <v>0.82</v>
      </c>
      <c r="AC2534">
        <v>-0.79400000000000004</v>
      </c>
      <c r="AD2534" t="s">
        <v>48</v>
      </c>
      <c r="AE2534" t="s">
        <v>48</v>
      </c>
      <c r="AF2534" t="s">
        <v>48</v>
      </c>
    </row>
    <row r="2535" spans="1:40" hidden="1" outlineLevel="1" x14ac:dyDescent="0.2">
      <c r="A2535" t="s">
        <v>9980</v>
      </c>
      <c r="B2535" t="s">
        <v>9981</v>
      </c>
      <c r="C2535" t="s">
        <v>9982</v>
      </c>
      <c r="J2535" t="s">
        <v>9983</v>
      </c>
      <c r="K2535" t="s">
        <v>1064</v>
      </c>
      <c r="L2535" t="s">
        <v>1233</v>
      </c>
      <c r="M2535">
        <v>1</v>
      </c>
      <c r="P2535" t="s">
        <v>9984</v>
      </c>
      <c r="Q2535" t="s">
        <v>47</v>
      </c>
      <c r="S2535">
        <v>2.5176350027322769E-3</v>
      </c>
      <c r="T2535">
        <v>2.2524791347677819E-5</v>
      </c>
      <c r="U2535">
        <v>1.4572466898243869E-4</v>
      </c>
      <c r="V2535">
        <v>2.088297187583521E-4</v>
      </c>
      <c r="W2535">
        <v>7.2174915112555027E-4</v>
      </c>
      <c r="X2535">
        <v>2.7333101024851198E-4</v>
      </c>
      <c r="Y2535">
        <v>0.15333333333333329</v>
      </c>
      <c r="Z2535">
        <v>0.19700000000000001</v>
      </c>
      <c r="AA2535">
        <v>6.0999999999999999E-2</v>
      </c>
      <c r="AB2535">
        <v>0.74199999999999999</v>
      </c>
      <c r="AC2535">
        <v>0.93320000000000003</v>
      </c>
      <c r="AD2535" t="s">
        <v>48</v>
      </c>
      <c r="AE2535" t="s">
        <v>48</v>
      </c>
      <c r="AF2535" t="s">
        <v>48</v>
      </c>
    </row>
    <row r="2536" spans="1:40" hidden="1" outlineLevel="1" x14ac:dyDescent="0.2">
      <c r="A2536" t="s">
        <v>9985</v>
      </c>
      <c r="B2536" t="s">
        <v>1028</v>
      </c>
      <c r="C2536" t="s">
        <v>1066</v>
      </c>
      <c r="J2536" t="s">
        <v>9986</v>
      </c>
      <c r="K2536" t="s">
        <v>9972</v>
      </c>
      <c r="L2536" t="s">
        <v>1263</v>
      </c>
      <c r="M2536">
        <v>1</v>
      </c>
      <c r="P2536" t="s">
        <v>9987</v>
      </c>
      <c r="Q2536" t="s">
        <v>47</v>
      </c>
      <c r="S2536">
        <v>3.0322451493702829E-4</v>
      </c>
      <c r="T2536">
        <v>2.7880325887963409E-6</v>
      </c>
      <c r="U2536">
        <v>1.756849633238744E-5</v>
      </c>
      <c r="V2536">
        <v>4.0895203710533679E-5</v>
      </c>
      <c r="W2536">
        <v>1.536053023301065E-4</v>
      </c>
      <c r="X2536">
        <v>2.5914789148373529E-5</v>
      </c>
      <c r="Y2536">
        <v>0.23300366300366299</v>
      </c>
      <c r="Z2536">
        <v>0.20200000000000001</v>
      </c>
      <c r="AA2536">
        <v>0.03</v>
      </c>
      <c r="AB2536">
        <v>0.76800000000000002</v>
      </c>
      <c r="AC2536">
        <v>0.98319999999999996</v>
      </c>
      <c r="AD2536" t="s">
        <v>48</v>
      </c>
      <c r="AE2536" t="s">
        <v>48</v>
      </c>
      <c r="AF2536" t="s">
        <v>48</v>
      </c>
    </row>
    <row r="2537" spans="1:40" hidden="1" outlineLevel="1" x14ac:dyDescent="0.2">
      <c r="A2537" t="s">
        <v>9988</v>
      </c>
      <c r="B2537" t="s">
        <v>9989</v>
      </c>
      <c r="C2537" t="s">
        <v>1066</v>
      </c>
      <c r="J2537" t="s">
        <v>9990</v>
      </c>
      <c r="K2537" t="s">
        <v>9976</v>
      </c>
      <c r="L2537" t="s">
        <v>1263</v>
      </c>
      <c r="M2537">
        <v>1</v>
      </c>
      <c r="P2537" t="s">
        <v>9991</v>
      </c>
      <c r="Q2537" t="s">
        <v>47</v>
      </c>
      <c r="S2537">
        <v>7.3934532701969147E-4</v>
      </c>
      <c r="T2537">
        <v>1.956650066858856E-6</v>
      </c>
      <c r="U2537">
        <v>2.4841972845024429E-5</v>
      </c>
      <c r="V2537">
        <v>3.6205059586791322E-5</v>
      </c>
      <c r="W2537">
        <v>3.9395585190504789E-4</v>
      </c>
      <c r="X2537">
        <v>3.7491401599254459E-5</v>
      </c>
      <c r="Y2537">
        <v>0</v>
      </c>
      <c r="Z2537">
        <v>0.29399999999999998</v>
      </c>
      <c r="AA2537">
        <v>0</v>
      </c>
      <c r="AB2537">
        <v>0.70599999999999996</v>
      </c>
      <c r="AC2537">
        <v>0.36120000000000002</v>
      </c>
      <c r="AD2537" t="s">
        <v>48</v>
      </c>
      <c r="AE2537" t="s">
        <v>48</v>
      </c>
      <c r="AF2537" t="s">
        <v>48</v>
      </c>
    </row>
    <row r="2538" spans="1:40" hidden="1" outlineLevel="1" x14ac:dyDescent="0.2">
      <c r="A2538" t="s">
        <v>9992</v>
      </c>
      <c r="B2538" t="s">
        <v>9993</v>
      </c>
      <c r="C2538" t="s">
        <v>1066</v>
      </c>
      <c r="J2538" t="s">
        <v>9994</v>
      </c>
      <c r="K2538" t="s">
        <v>9980</v>
      </c>
      <c r="L2538" t="s">
        <v>1263</v>
      </c>
      <c r="M2538">
        <v>1</v>
      </c>
      <c r="P2538" t="s">
        <v>9995</v>
      </c>
      <c r="Q2538" t="s">
        <v>47</v>
      </c>
      <c r="S2538">
        <v>4.2733579175546771E-4</v>
      </c>
      <c r="T2538">
        <v>2.300115966136218E-6</v>
      </c>
      <c r="U2538">
        <v>1.9849716409225952E-5</v>
      </c>
      <c r="V2538">
        <v>4.1861727368086583E-5</v>
      </c>
      <c r="W2538">
        <v>2.0307833619881421E-4</v>
      </c>
      <c r="X2538">
        <v>2.6159888875554319E-5</v>
      </c>
      <c r="Y2538">
        <v>2.083333333333345E-3</v>
      </c>
      <c r="Z2538">
        <v>0.27600000000000002</v>
      </c>
      <c r="AA2538">
        <v>7.0000000000000007E-2</v>
      </c>
      <c r="AB2538">
        <v>0.65300000000000002</v>
      </c>
      <c r="AC2538">
        <v>0.93489999999999995</v>
      </c>
      <c r="AD2538" t="s">
        <v>48</v>
      </c>
      <c r="AE2538" t="s">
        <v>48</v>
      </c>
      <c r="AF2538" t="s">
        <v>48</v>
      </c>
    </row>
    <row r="2539" spans="1:40" hidden="1" outlineLevel="1" x14ac:dyDescent="0.2">
      <c r="A2539" t="s">
        <v>9996</v>
      </c>
      <c r="B2539" t="s">
        <v>9997</v>
      </c>
      <c r="C2539" t="s">
        <v>1231</v>
      </c>
      <c r="J2539" t="s">
        <v>9998</v>
      </c>
      <c r="K2539" t="s">
        <v>9985</v>
      </c>
      <c r="L2539" t="s">
        <v>1263</v>
      </c>
      <c r="M2539">
        <v>1</v>
      </c>
      <c r="P2539" s="1" t="s">
        <v>9999</v>
      </c>
      <c r="Q2539" s="1" t="s">
        <v>47</v>
      </c>
      <c r="S2539">
        <v>7.4877392034977674E-4</v>
      </c>
      <c r="T2539">
        <v>3.107528755208477E-6</v>
      </c>
      <c r="U2539">
        <v>2.796324952214491E-5</v>
      </c>
      <c r="V2539">
        <v>4.9808353651314967E-5</v>
      </c>
      <c r="W2539">
        <v>5.0011154962703586E-4</v>
      </c>
      <c r="X2539">
        <v>4.7695702960481867E-5</v>
      </c>
      <c r="Y2539">
        <v>0.15</v>
      </c>
      <c r="Z2539">
        <v>1.7999999999999999E-2</v>
      </c>
      <c r="AA2539">
        <v>0.105</v>
      </c>
      <c r="AB2539">
        <v>0.877</v>
      </c>
      <c r="AC2539">
        <v>-0.72719999999999996</v>
      </c>
      <c r="AD2539" t="s">
        <v>48</v>
      </c>
      <c r="AE2539" t="s">
        <v>48</v>
      </c>
      <c r="AF2539" t="s">
        <v>48</v>
      </c>
    </row>
    <row r="2540" spans="1:40" hidden="1" outlineLevel="1" x14ac:dyDescent="0.2">
      <c r="A2540" t="s">
        <v>10000</v>
      </c>
      <c r="B2540" t="s">
        <v>10001</v>
      </c>
      <c r="C2540" t="s">
        <v>1066</v>
      </c>
      <c r="J2540" t="s">
        <v>10002</v>
      </c>
      <c r="K2540" t="s">
        <v>9996</v>
      </c>
      <c r="L2540" t="s">
        <v>1263</v>
      </c>
      <c r="M2540">
        <v>1</v>
      </c>
      <c r="P2540" t="s">
        <v>10003</v>
      </c>
      <c r="Q2540" t="s">
        <v>47</v>
      </c>
      <c r="S2540">
        <v>3.0312914168462163E-4</v>
      </c>
      <c r="T2540">
        <v>2.1755474790552398E-6</v>
      </c>
      <c r="U2540">
        <v>1.636535489524249E-5</v>
      </c>
      <c r="V2540">
        <v>3.5923902032664052E-5</v>
      </c>
      <c r="W2540">
        <v>1.615895453142002E-4</v>
      </c>
      <c r="X2540">
        <v>2.1349123926484029E-5</v>
      </c>
      <c r="Y2540">
        <v>0.3125</v>
      </c>
      <c r="Z2540">
        <v>0.10299999999999999</v>
      </c>
      <c r="AA2540">
        <v>3.7999999999999999E-2</v>
      </c>
      <c r="AB2540">
        <v>0.85899999999999999</v>
      </c>
      <c r="AC2540">
        <v>0.56820000000000004</v>
      </c>
      <c r="AD2540" t="s">
        <v>48</v>
      </c>
      <c r="AE2540" t="s">
        <v>48</v>
      </c>
      <c r="AF2540" t="s">
        <v>48</v>
      </c>
    </row>
    <row r="2541" spans="1:40" hidden="1" outlineLevel="1" x14ac:dyDescent="0.2">
      <c r="A2541" t="s">
        <v>10004</v>
      </c>
      <c r="B2541" t="s">
        <v>10005</v>
      </c>
      <c r="C2541" t="s">
        <v>1231</v>
      </c>
      <c r="J2541" t="s">
        <v>10006</v>
      </c>
      <c r="K2541" t="s">
        <v>10000</v>
      </c>
      <c r="L2541" t="s">
        <v>1263</v>
      </c>
      <c r="M2541">
        <v>1</v>
      </c>
      <c r="P2541" t="s">
        <v>10007</v>
      </c>
      <c r="Q2541" t="s">
        <v>47</v>
      </c>
      <c r="S2541">
        <v>8.2572986138984561E-4</v>
      </c>
      <c r="T2541">
        <v>2.5453207399550588E-6</v>
      </c>
      <c r="U2541">
        <v>3.0785315175307908E-5</v>
      </c>
      <c r="V2541">
        <v>5.681838229065761E-5</v>
      </c>
      <c r="W2541">
        <v>4.3317434028722351E-4</v>
      </c>
      <c r="X2541">
        <v>6.8139619543217123E-5</v>
      </c>
      <c r="Y2541">
        <v>0.54285714285714293</v>
      </c>
      <c r="Z2541">
        <v>0.379</v>
      </c>
      <c r="AA2541">
        <v>6.2E-2</v>
      </c>
      <c r="AB2541">
        <v>0.55900000000000005</v>
      </c>
      <c r="AC2541">
        <v>0.89539999999999997</v>
      </c>
      <c r="AD2541" t="s">
        <v>48</v>
      </c>
      <c r="AE2541" t="s">
        <v>48</v>
      </c>
      <c r="AF2541" t="s">
        <v>48</v>
      </c>
    </row>
    <row r="2542" spans="1:40" hidden="1" outlineLevel="1" x14ac:dyDescent="0.2">
      <c r="A2542" t="s">
        <v>10008</v>
      </c>
      <c r="B2542" t="s">
        <v>10009</v>
      </c>
      <c r="C2542" t="s">
        <v>1066</v>
      </c>
      <c r="J2542" t="s">
        <v>10010</v>
      </c>
      <c r="K2542" t="s">
        <v>10004</v>
      </c>
      <c r="L2542" t="s">
        <v>1263</v>
      </c>
      <c r="M2542">
        <v>1</v>
      </c>
      <c r="P2542" t="s">
        <v>10011</v>
      </c>
      <c r="Q2542" t="s">
        <v>47</v>
      </c>
      <c r="S2542">
        <v>7.1251083863899112E-4</v>
      </c>
      <c r="T2542">
        <v>5.735343620472122E-6</v>
      </c>
      <c r="U2542">
        <v>3.6772100429516292E-5</v>
      </c>
      <c r="V2542">
        <v>7.1603273681830615E-5</v>
      </c>
      <c r="W2542">
        <v>1.8583374912850559E-4</v>
      </c>
      <c r="X2542">
        <v>2.7135375421494251E-4</v>
      </c>
      <c r="Y2542">
        <v>0</v>
      </c>
      <c r="Z2542">
        <v>0.52800000000000002</v>
      </c>
      <c r="AA2542">
        <v>0</v>
      </c>
      <c r="AB2542">
        <v>0.47199999999999998</v>
      </c>
      <c r="AC2542">
        <v>0.77170000000000005</v>
      </c>
      <c r="AD2542" t="s">
        <v>48</v>
      </c>
      <c r="AE2542" t="s">
        <v>48</v>
      </c>
      <c r="AF2542" t="s">
        <v>48</v>
      </c>
    </row>
    <row r="2543" spans="1:40" hidden="1" outlineLevel="1" x14ac:dyDescent="0.2">
      <c r="A2543" t="s">
        <v>10012</v>
      </c>
      <c r="B2543" t="s">
        <v>10013</v>
      </c>
      <c r="C2543" t="s">
        <v>1231</v>
      </c>
      <c r="J2543" t="s">
        <v>10014</v>
      </c>
      <c r="K2543" t="s">
        <v>10008</v>
      </c>
      <c r="L2543" t="s">
        <v>1263</v>
      </c>
      <c r="M2543">
        <v>1</v>
      </c>
      <c r="P2543" t="s">
        <v>10015</v>
      </c>
      <c r="Q2543" t="s">
        <v>47</v>
      </c>
      <c r="S2543">
        <v>9.7129476489499211E-4</v>
      </c>
      <c r="T2543">
        <v>1.676255578786368E-6</v>
      </c>
      <c r="U2543">
        <v>2.6039595468319021E-5</v>
      </c>
      <c r="V2543">
        <v>5.8251978771295398E-5</v>
      </c>
      <c r="W2543">
        <v>4.8042953130789101E-4</v>
      </c>
      <c r="X2543">
        <v>4.6996327000670142E-5</v>
      </c>
      <c r="Y2543">
        <v>0</v>
      </c>
      <c r="Z2543">
        <v>0.23100000000000001</v>
      </c>
      <c r="AA2543">
        <v>0</v>
      </c>
      <c r="AB2543">
        <v>0.76900000000000002</v>
      </c>
      <c r="AC2543">
        <v>0.34</v>
      </c>
      <c r="AD2543" t="s">
        <v>48</v>
      </c>
      <c r="AE2543" t="s">
        <v>48</v>
      </c>
      <c r="AF2543" t="s">
        <v>48</v>
      </c>
    </row>
    <row r="2544" spans="1:40" hidden="1" outlineLevel="1" x14ac:dyDescent="0.2"/>
    <row r="2545" spans="1:40" hidden="1" outlineLevel="1" x14ac:dyDescent="0.2"/>
    <row r="2546" spans="1:40" hidden="1" outlineLevel="1" x14ac:dyDescent="0.2"/>
    <row r="2547" spans="1:40" collapsed="1" x14ac:dyDescent="0.2">
      <c r="A2547" t="s">
        <v>236</v>
      </c>
      <c r="B2547" t="s">
        <v>237</v>
      </c>
      <c r="C2547" t="s">
        <v>238</v>
      </c>
      <c r="D2547" t="s">
        <v>239</v>
      </c>
      <c r="E2547" t="s">
        <v>67</v>
      </c>
      <c r="F2547" t="s">
        <v>43</v>
      </c>
      <c r="G2547">
        <v>24</v>
      </c>
      <c r="H2547" t="s">
        <v>42</v>
      </c>
      <c r="I2547">
        <v>20</v>
      </c>
      <c r="J2547" t="s">
        <v>240</v>
      </c>
      <c r="L2547" t="s">
        <v>45</v>
      </c>
      <c r="M2547">
        <v>11</v>
      </c>
      <c r="N2547">
        <v>0.72</v>
      </c>
      <c r="O2547" s="1" t="s">
        <v>241</v>
      </c>
      <c r="P2547" s="1" t="s">
        <v>241</v>
      </c>
      <c r="Q2547" t="s">
        <v>47</v>
      </c>
      <c r="R2547" t="s">
        <v>47</v>
      </c>
      <c r="S2547">
        <v>4.6986840665340417E-2</v>
      </c>
      <c r="T2547">
        <v>6.102177212596871E-5</v>
      </c>
      <c r="U2547">
        <v>9.4786786939948797E-4</v>
      </c>
      <c r="V2547">
        <v>6.3282862538471818E-4</v>
      </c>
      <c r="W2547">
        <v>9.1475789668038487E-4</v>
      </c>
      <c r="X2547">
        <v>8.6377648403868079E-4</v>
      </c>
      <c r="Y2547">
        <v>0.16036706349206351</v>
      </c>
      <c r="Z2547">
        <v>0.13700000000000001</v>
      </c>
      <c r="AA2547">
        <v>6.2E-2</v>
      </c>
      <c r="AB2547">
        <v>0.8</v>
      </c>
      <c r="AC2547">
        <v>0.99490000000000001</v>
      </c>
      <c r="AD2547" t="s">
        <v>48</v>
      </c>
      <c r="AE2547" t="s">
        <v>48</v>
      </c>
      <c r="AF2547" t="s">
        <v>48</v>
      </c>
      <c r="AH2547">
        <f>SUM(AI2547:AJ2547)</f>
        <v>53</v>
      </c>
      <c r="AI2547">
        <f>COUNTIF(L2547:L2600, "Comment")</f>
        <v>34</v>
      </c>
      <c r="AJ2547">
        <f>COUNTIF(L2547:L2600, "Reply")</f>
        <v>19</v>
      </c>
      <c r="AK2547">
        <f>COUNTIF(C2548:C2600, C2547)</f>
        <v>3</v>
      </c>
      <c r="AM2547">
        <f>AVERAGE(S2547:S2599)</f>
        <v>0.10804180769504593</v>
      </c>
      <c r="AN2547">
        <f>AVERAGE(Y2547:Y2599)</f>
        <v>4.6992293607859656E-2</v>
      </c>
    </row>
    <row r="2548" spans="1:40" ht="17" hidden="1" customHeight="1" outlineLevel="1" x14ac:dyDescent="0.2">
      <c r="A2548" t="s">
        <v>1513</v>
      </c>
      <c r="B2548" t="s">
        <v>1514</v>
      </c>
      <c r="C2548" t="s">
        <v>1515</v>
      </c>
      <c r="J2548" t="s">
        <v>1516</v>
      </c>
      <c r="K2548" t="s">
        <v>236</v>
      </c>
      <c r="L2548" t="s">
        <v>1233</v>
      </c>
      <c r="M2548">
        <v>1</v>
      </c>
      <c r="P2548" s="2" t="s">
        <v>1517</v>
      </c>
      <c r="Q2548" t="s">
        <v>47</v>
      </c>
      <c r="S2548">
        <v>6.2476001679897308E-2</v>
      </c>
      <c r="T2548">
        <v>1.9305087334942069E-5</v>
      </c>
      <c r="U2548">
        <v>1.7896761419251559E-3</v>
      </c>
      <c r="V2548">
        <v>1.261205645278096E-3</v>
      </c>
      <c r="W2548">
        <v>5.4746614769101143E-3</v>
      </c>
      <c r="X2548">
        <v>7.7053974382579327E-3</v>
      </c>
      <c r="Y2548">
        <v>-0.1333333333333333</v>
      </c>
      <c r="Z2548">
        <v>0.13700000000000001</v>
      </c>
      <c r="AA2548">
        <v>0.19900000000000001</v>
      </c>
      <c r="AB2548">
        <v>0.66400000000000003</v>
      </c>
      <c r="AC2548">
        <v>-0.38179999999999997</v>
      </c>
      <c r="AD2548" t="s">
        <v>48</v>
      </c>
      <c r="AE2548" t="s">
        <v>48</v>
      </c>
      <c r="AF2548" t="s">
        <v>48</v>
      </c>
    </row>
    <row r="2549" spans="1:40" hidden="1" outlineLevel="1" x14ac:dyDescent="0.2">
      <c r="A2549" t="s">
        <v>1518</v>
      </c>
      <c r="B2549" t="s">
        <v>1519</v>
      </c>
      <c r="C2549" t="s">
        <v>1520</v>
      </c>
      <c r="J2549" t="s">
        <v>1521</v>
      </c>
      <c r="K2549" t="s">
        <v>236</v>
      </c>
      <c r="L2549" t="s">
        <v>1233</v>
      </c>
      <c r="M2549">
        <v>1</v>
      </c>
      <c r="P2549" s="2" t="s">
        <v>1522</v>
      </c>
      <c r="Q2549" t="s">
        <v>47</v>
      </c>
      <c r="S2549">
        <v>3.0724762473255401E-4</v>
      </c>
      <c r="T2549">
        <v>2.6527186491875909E-6</v>
      </c>
      <c r="U2549">
        <v>2.2489633920486089E-5</v>
      </c>
      <c r="V2549">
        <v>4.8552399675827467E-5</v>
      </c>
      <c r="W2549">
        <v>1.3663122081197801E-4</v>
      </c>
      <c r="X2549">
        <v>2.1730904336436652E-5</v>
      </c>
      <c r="Y2549">
        <v>4.1666666666666657E-2</v>
      </c>
      <c r="Z2549">
        <v>0.06</v>
      </c>
      <c r="AA2549">
        <v>0.06</v>
      </c>
      <c r="AB2549">
        <v>0.879</v>
      </c>
      <c r="AC2549">
        <v>3.0999999999999999E-3</v>
      </c>
      <c r="AD2549" t="s">
        <v>48</v>
      </c>
      <c r="AE2549" t="s">
        <v>48</v>
      </c>
      <c r="AF2549" t="s">
        <v>48</v>
      </c>
    </row>
    <row r="2550" spans="1:40" hidden="1" outlineLevel="1" x14ac:dyDescent="0.2">
      <c r="A2550" t="s">
        <v>1523</v>
      </c>
      <c r="B2550" t="s">
        <v>1524</v>
      </c>
      <c r="C2550" t="s">
        <v>1525</v>
      </c>
      <c r="J2550" t="s">
        <v>1526</v>
      </c>
      <c r="K2550" t="s">
        <v>236</v>
      </c>
      <c r="L2550" t="s">
        <v>1233</v>
      </c>
      <c r="M2550">
        <v>1</v>
      </c>
      <c r="P2550" s="2" t="s">
        <v>1527</v>
      </c>
      <c r="Q2550" t="s">
        <v>47</v>
      </c>
      <c r="S2550">
        <v>4.6410816139541572E-4</v>
      </c>
      <c r="T2550">
        <v>2.2834985884401249E-6</v>
      </c>
      <c r="U2550">
        <v>2.1503785319509919E-5</v>
      </c>
      <c r="V2550">
        <v>5.4845058912178501E-5</v>
      </c>
      <c r="W2550">
        <v>1.8146150978282091E-4</v>
      </c>
      <c r="X2550">
        <v>4.7056695620995008E-5</v>
      </c>
      <c r="Y2550">
        <v>0</v>
      </c>
      <c r="Z2550">
        <v>0.184</v>
      </c>
      <c r="AA2550">
        <v>0</v>
      </c>
      <c r="AB2550">
        <v>0.81599999999999995</v>
      </c>
      <c r="AC2550">
        <v>0.40189999999999998</v>
      </c>
      <c r="AD2550" t="s">
        <v>48</v>
      </c>
      <c r="AE2550" t="s">
        <v>48</v>
      </c>
      <c r="AF2550" t="s">
        <v>48</v>
      </c>
    </row>
    <row r="2551" spans="1:40" hidden="1" outlineLevel="1" x14ac:dyDescent="0.2">
      <c r="A2551" t="s">
        <v>1528</v>
      </c>
      <c r="B2551" t="s">
        <v>1529</v>
      </c>
      <c r="C2551" t="s">
        <v>1530</v>
      </c>
      <c r="J2551" t="s">
        <v>1531</v>
      </c>
      <c r="K2551" t="s">
        <v>236</v>
      </c>
      <c r="L2551" t="s">
        <v>1233</v>
      </c>
      <c r="M2551">
        <v>1</v>
      </c>
      <c r="P2551" s="2" t="s">
        <v>1532</v>
      </c>
      <c r="Q2551" t="s">
        <v>47</v>
      </c>
      <c r="S2551">
        <v>4.4453266309574252E-4</v>
      </c>
      <c r="T2551">
        <v>2.0488880636548861E-6</v>
      </c>
      <c r="U2551">
        <v>1.912906191137154E-5</v>
      </c>
      <c r="V2551">
        <v>4.3977397581329569E-5</v>
      </c>
      <c r="W2551">
        <v>1.7983755969908091E-4</v>
      </c>
      <c r="X2551">
        <v>2.5829594960669059E-5</v>
      </c>
      <c r="Y2551">
        <v>5.5555555555555514E-3</v>
      </c>
      <c r="Z2551">
        <v>0.127</v>
      </c>
      <c r="AA2551">
        <v>1.4E-2</v>
      </c>
      <c r="AB2551">
        <v>0.85899999999999999</v>
      </c>
      <c r="AC2551">
        <v>0.76919999999999999</v>
      </c>
      <c r="AD2551" t="s">
        <v>48</v>
      </c>
      <c r="AE2551" t="s">
        <v>48</v>
      </c>
      <c r="AF2551" t="s">
        <v>48</v>
      </c>
    </row>
    <row r="2552" spans="1:40" hidden="1" outlineLevel="1" x14ac:dyDescent="0.2">
      <c r="A2552" t="s">
        <v>1533</v>
      </c>
      <c r="B2552" t="s">
        <v>1534</v>
      </c>
      <c r="C2552" t="s">
        <v>1535</v>
      </c>
      <c r="J2552" t="s">
        <v>1536</v>
      </c>
      <c r="K2552" t="s">
        <v>236</v>
      </c>
      <c r="L2552" t="s">
        <v>1233</v>
      </c>
      <c r="M2552">
        <v>1</v>
      </c>
      <c r="P2552" s="2" t="s">
        <v>1537</v>
      </c>
      <c r="Q2552" t="s">
        <v>47</v>
      </c>
      <c r="S2552">
        <v>3.9436869323253632E-2</v>
      </c>
      <c r="T2552">
        <v>2.6199084459221918E-5</v>
      </c>
      <c r="U2552">
        <v>4.3852522503584618E-4</v>
      </c>
      <c r="V2552">
        <v>7.5227353954687715E-4</v>
      </c>
      <c r="W2552">
        <v>1.738689723424613E-3</v>
      </c>
      <c r="X2552">
        <v>7.6665694359689951E-4</v>
      </c>
      <c r="Y2552">
        <v>0.23333333333333331</v>
      </c>
      <c r="Z2552">
        <v>0.129</v>
      </c>
      <c r="AA2552">
        <v>6.9000000000000006E-2</v>
      </c>
      <c r="AB2552">
        <v>0.80200000000000005</v>
      </c>
      <c r="AC2552">
        <v>0.82230000000000003</v>
      </c>
      <c r="AD2552" t="s">
        <v>48</v>
      </c>
      <c r="AE2552" t="s">
        <v>48</v>
      </c>
      <c r="AF2552" t="s">
        <v>48</v>
      </c>
    </row>
    <row r="2553" spans="1:40" hidden="1" outlineLevel="1" x14ac:dyDescent="0.2">
      <c r="A2553" t="s">
        <v>1538</v>
      </c>
      <c r="B2553" t="s">
        <v>1539</v>
      </c>
      <c r="C2553" t="s">
        <v>1540</v>
      </c>
      <c r="J2553" t="s">
        <v>1541</v>
      </c>
      <c r="K2553" t="s">
        <v>236</v>
      </c>
      <c r="L2553" t="s">
        <v>1233</v>
      </c>
      <c r="M2553">
        <v>1</v>
      </c>
      <c r="P2553" s="2" t="s">
        <v>1542</v>
      </c>
      <c r="Q2553" t="s">
        <v>47</v>
      </c>
      <c r="S2553">
        <v>0.78387719392776489</v>
      </c>
      <c r="T2553">
        <v>7.2087306762114167E-4</v>
      </c>
      <c r="U2553">
        <v>0.5476304292678833</v>
      </c>
      <c r="V2553">
        <v>3.7166371941566467E-2</v>
      </c>
      <c r="W2553">
        <v>9.1828435659408569E-2</v>
      </c>
      <c r="X2553">
        <v>1.483432482928038E-2</v>
      </c>
      <c r="Y2553">
        <v>-0.1388888888888889</v>
      </c>
      <c r="Z2553">
        <v>0</v>
      </c>
      <c r="AA2553">
        <v>0.16900000000000001</v>
      </c>
      <c r="AB2553">
        <v>0.83099999999999996</v>
      </c>
      <c r="AC2553">
        <v>-0.7843</v>
      </c>
      <c r="AD2553" t="s">
        <v>48</v>
      </c>
      <c r="AE2553" t="s">
        <v>48</v>
      </c>
      <c r="AF2553" t="s">
        <v>48</v>
      </c>
    </row>
    <row r="2554" spans="1:40" hidden="1" outlineLevel="1" x14ac:dyDescent="0.2">
      <c r="A2554" t="s">
        <v>1543</v>
      </c>
      <c r="B2554" t="s">
        <v>1544</v>
      </c>
      <c r="C2554" t="s">
        <v>1545</v>
      </c>
      <c r="J2554" t="s">
        <v>1546</v>
      </c>
      <c r="K2554" t="s">
        <v>236</v>
      </c>
      <c r="L2554" t="s">
        <v>1233</v>
      </c>
      <c r="M2554">
        <v>1</v>
      </c>
      <c r="P2554" s="2" t="s">
        <v>1547</v>
      </c>
      <c r="Q2554" t="s">
        <v>47</v>
      </c>
      <c r="S2554">
        <v>2.37266980111599E-2</v>
      </c>
      <c r="T2554">
        <v>1.218831584992586E-5</v>
      </c>
      <c r="U2554">
        <v>9.9494456662796438E-5</v>
      </c>
      <c r="V2554">
        <v>5.5657722987234592E-4</v>
      </c>
      <c r="W2554">
        <v>1.9894521683454509E-3</v>
      </c>
      <c r="X2554">
        <v>1.602630503475666E-2</v>
      </c>
      <c r="Y2554">
        <v>0.23535353535353529</v>
      </c>
      <c r="Z2554">
        <v>0.121</v>
      </c>
      <c r="AA2554">
        <v>0.125</v>
      </c>
      <c r="AB2554">
        <v>0.755</v>
      </c>
      <c r="AC2554">
        <v>-2.76E-2</v>
      </c>
      <c r="AD2554" t="s">
        <v>48</v>
      </c>
      <c r="AE2554" t="s">
        <v>48</v>
      </c>
      <c r="AF2554" t="s">
        <v>48</v>
      </c>
    </row>
    <row r="2555" spans="1:40" hidden="1" outlineLevel="1" x14ac:dyDescent="0.2">
      <c r="A2555" t="s">
        <v>1548</v>
      </c>
      <c r="B2555" t="s">
        <v>1549</v>
      </c>
      <c r="C2555" t="s">
        <v>1550</v>
      </c>
      <c r="J2555" t="s">
        <v>1551</v>
      </c>
      <c r="K2555" t="s">
        <v>236</v>
      </c>
      <c r="L2555" t="s">
        <v>1233</v>
      </c>
      <c r="M2555">
        <v>1</v>
      </c>
      <c r="P2555" s="2" t="s">
        <v>1552</v>
      </c>
      <c r="Q2555" t="s">
        <v>47</v>
      </c>
      <c r="S2555">
        <v>0.71294379234313965</v>
      </c>
      <c r="T2555">
        <v>2.7630143449641759E-4</v>
      </c>
      <c r="U2555">
        <v>4.9772844649851322E-3</v>
      </c>
      <c r="V2555">
        <v>5.1545030437409878E-3</v>
      </c>
      <c r="W2555">
        <v>9.1966008767485619E-3</v>
      </c>
      <c r="X2555">
        <v>7.4456692673265934E-3</v>
      </c>
      <c r="Y2555">
        <v>0.1</v>
      </c>
      <c r="Z2555">
        <v>0.105</v>
      </c>
      <c r="AA2555">
        <v>8.4000000000000005E-2</v>
      </c>
      <c r="AB2555">
        <v>0.81100000000000005</v>
      </c>
      <c r="AC2555">
        <v>0.1779</v>
      </c>
      <c r="AD2555" t="s">
        <v>48</v>
      </c>
      <c r="AE2555" t="s">
        <v>48</v>
      </c>
      <c r="AF2555" t="s">
        <v>48</v>
      </c>
    </row>
    <row r="2556" spans="1:40" hidden="1" outlineLevel="1" x14ac:dyDescent="0.2">
      <c r="A2556" t="s">
        <v>1553</v>
      </c>
      <c r="B2556" t="s">
        <v>1554</v>
      </c>
      <c r="C2556" t="s">
        <v>1555</v>
      </c>
      <c r="J2556" t="s">
        <v>1556</v>
      </c>
      <c r="K2556" t="s">
        <v>236</v>
      </c>
      <c r="L2556" t="s">
        <v>1233</v>
      </c>
      <c r="M2556">
        <v>1</v>
      </c>
      <c r="P2556" s="2" t="s">
        <v>1557</v>
      </c>
      <c r="Q2556" t="s">
        <v>47</v>
      </c>
      <c r="S2556">
        <v>1.322853611782193E-3</v>
      </c>
      <c r="T2556">
        <v>2.7167914140591169E-6</v>
      </c>
      <c r="U2556">
        <v>3.7396061088657007E-5</v>
      </c>
      <c r="V2556">
        <v>9.9603334092535079E-5</v>
      </c>
      <c r="W2556">
        <v>3.5841477802023292E-4</v>
      </c>
      <c r="X2556">
        <v>8.210905798478052E-5</v>
      </c>
      <c r="Y2556">
        <v>-2.6190476190476191E-2</v>
      </c>
      <c r="Z2556">
        <v>9.4E-2</v>
      </c>
      <c r="AA2556">
        <v>0.06</v>
      </c>
      <c r="AB2556">
        <v>0.84599999999999997</v>
      </c>
      <c r="AC2556">
        <v>0.184</v>
      </c>
      <c r="AD2556" t="s">
        <v>48</v>
      </c>
      <c r="AE2556" t="s">
        <v>48</v>
      </c>
      <c r="AF2556" t="s">
        <v>48</v>
      </c>
    </row>
    <row r="2557" spans="1:40" hidden="1" outlineLevel="1" x14ac:dyDescent="0.2">
      <c r="A2557" t="s">
        <v>1558</v>
      </c>
      <c r="B2557" t="s">
        <v>1559</v>
      </c>
      <c r="C2557" t="s">
        <v>1560</v>
      </c>
      <c r="J2557" t="s">
        <v>1561</v>
      </c>
      <c r="K2557" t="s">
        <v>236</v>
      </c>
      <c r="L2557" t="s">
        <v>1233</v>
      </c>
      <c r="M2557">
        <v>1</v>
      </c>
      <c r="P2557" s="2" t="s">
        <v>1562</v>
      </c>
      <c r="Q2557" t="s">
        <v>47</v>
      </c>
      <c r="S2557">
        <v>0.54434287548065186</v>
      </c>
      <c r="T2557">
        <v>1.79920913069509E-4</v>
      </c>
      <c r="U2557">
        <v>3.0356177594512701E-3</v>
      </c>
      <c r="V2557">
        <v>2.3854249157011509E-3</v>
      </c>
      <c r="W2557">
        <v>6.385990884155035E-3</v>
      </c>
      <c r="X2557">
        <v>3.7730378098785882E-3</v>
      </c>
      <c r="Y2557">
        <v>-0.29166666666666669</v>
      </c>
      <c r="Z2557">
        <v>0</v>
      </c>
      <c r="AA2557">
        <v>4.3999999999999997E-2</v>
      </c>
      <c r="AB2557">
        <v>0.95599999999999996</v>
      </c>
      <c r="AC2557">
        <v>-0.15310000000000001</v>
      </c>
      <c r="AD2557" t="s">
        <v>48</v>
      </c>
      <c r="AE2557" t="s">
        <v>48</v>
      </c>
      <c r="AF2557" t="s">
        <v>48</v>
      </c>
    </row>
    <row r="2558" spans="1:40" hidden="1" outlineLevel="1" x14ac:dyDescent="0.2">
      <c r="A2558" t="s">
        <v>1563</v>
      </c>
      <c r="B2558" t="s">
        <v>1564</v>
      </c>
      <c r="C2558" t="s">
        <v>1565</v>
      </c>
      <c r="J2558" t="s">
        <v>1566</v>
      </c>
      <c r="K2558" t="s">
        <v>236</v>
      </c>
      <c r="L2558" t="s">
        <v>1233</v>
      </c>
      <c r="M2558">
        <v>1</v>
      </c>
      <c r="P2558" s="2" t="s">
        <v>1567</v>
      </c>
      <c r="Q2558" t="s">
        <v>47</v>
      </c>
      <c r="S2558">
        <v>4.639524850063026E-4</v>
      </c>
      <c r="T2558">
        <v>1.94484050553001E-6</v>
      </c>
      <c r="U2558">
        <v>1.8747794456430711E-5</v>
      </c>
      <c r="V2558">
        <v>5.7540753914508969E-5</v>
      </c>
      <c r="W2558">
        <v>1.760516606736928E-4</v>
      </c>
      <c r="X2558">
        <v>3.0196570151019841E-5</v>
      </c>
      <c r="Y2558">
        <v>-0.2</v>
      </c>
      <c r="Z2558">
        <v>0.19800000000000001</v>
      </c>
      <c r="AA2558">
        <v>0.10199999999999999</v>
      </c>
      <c r="AB2558">
        <v>0.7</v>
      </c>
      <c r="AC2558">
        <v>0.58919999999999995</v>
      </c>
      <c r="AD2558" t="s">
        <v>48</v>
      </c>
      <c r="AE2558" t="s">
        <v>48</v>
      </c>
      <c r="AF2558" t="s">
        <v>48</v>
      </c>
    </row>
    <row r="2559" spans="1:40" hidden="1" outlineLevel="1" x14ac:dyDescent="0.2">
      <c r="A2559" t="s">
        <v>1568</v>
      </c>
      <c r="B2559" t="s">
        <v>1569</v>
      </c>
      <c r="C2559" t="s">
        <v>1297</v>
      </c>
      <c r="J2559" t="s">
        <v>1570</v>
      </c>
      <c r="K2559" t="s">
        <v>236</v>
      </c>
      <c r="L2559" t="s">
        <v>1233</v>
      </c>
      <c r="M2559">
        <v>16</v>
      </c>
      <c r="P2559" s="2" t="s">
        <v>1571</v>
      </c>
      <c r="Q2559" t="s">
        <v>47</v>
      </c>
      <c r="S2559">
        <v>2.3779569193720821E-2</v>
      </c>
      <c r="T2559">
        <v>4.2680003389250487E-6</v>
      </c>
      <c r="U2559">
        <v>1.5268140123225751E-4</v>
      </c>
      <c r="V2559">
        <v>2.151645167032257E-4</v>
      </c>
      <c r="W2559">
        <v>1.008006557822227E-2</v>
      </c>
      <c r="X2559">
        <v>8.8806002167984843E-4</v>
      </c>
      <c r="Y2559">
        <v>2.0833333333333329E-2</v>
      </c>
      <c r="Z2559">
        <v>0.23100000000000001</v>
      </c>
      <c r="AA2559">
        <v>0.156</v>
      </c>
      <c r="AB2559">
        <v>0.61299999999999999</v>
      </c>
      <c r="AC2559">
        <v>0.15310000000000001</v>
      </c>
      <c r="AD2559" t="s">
        <v>48</v>
      </c>
      <c r="AE2559" t="s">
        <v>48</v>
      </c>
      <c r="AF2559" t="s">
        <v>48</v>
      </c>
    </row>
    <row r="2560" spans="1:40" hidden="1" outlineLevel="1" x14ac:dyDescent="0.2">
      <c r="A2560" t="s">
        <v>1572</v>
      </c>
      <c r="B2560" t="s">
        <v>1573</v>
      </c>
      <c r="C2560" t="s">
        <v>1574</v>
      </c>
      <c r="J2560" t="s">
        <v>1575</v>
      </c>
      <c r="K2560" t="s">
        <v>236</v>
      </c>
      <c r="L2560" t="s">
        <v>1233</v>
      </c>
      <c r="M2560">
        <v>1</v>
      </c>
      <c r="P2560" s="2" t="s">
        <v>1576</v>
      </c>
      <c r="Q2560" t="s">
        <v>47</v>
      </c>
      <c r="S2560">
        <v>7.4479292379692197E-4</v>
      </c>
      <c r="T2560">
        <v>3.0515825528709679E-6</v>
      </c>
      <c r="U2560">
        <v>4.0106162487063557E-5</v>
      </c>
      <c r="V2560">
        <v>6.5643806010484695E-5</v>
      </c>
      <c r="W2560">
        <v>2.3393811716232449E-4</v>
      </c>
      <c r="X2560">
        <v>5.8476885897107422E-5</v>
      </c>
      <c r="Y2560">
        <v>-0.123015873015873</v>
      </c>
      <c r="Z2560">
        <v>4.9000000000000002E-2</v>
      </c>
      <c r="AA2560">
        <v>8.4000000000000005E-2</v>
      </c>
      <c r="AB2560">
        <v>0.86699999999999999</v>
      </c>
      <c r="AC2560">
        <v>-0.30940000000000001</v>
      </c>
      <c r="AD2560" t="s">
        <v>48</v>
      </c>
      <c r="AE2560" t="s">
        <v>48</v>
      </c>
      <c r="AF2560" t="s">
        <v>48</v>
      </c>
    </row>
    <row r="2561" spans="1:32" hidden="1" outlineLevel="1" x14ac:dyDescent="0.2">
      <c r="A2561" t="s">
        <v>1577</v>
      </c>
      <c r="B2561" t="s">
        <v>1578</v>
      </c>
      <c r="C2561" t="s">
        <v>1579</v>
      </c>
      <c r="J2561" t="s">
        <v>1580</v>
      </c>
      <c r="K2561" t="s">
        <v>236</v>
      </c>
      <c r="L2561" t="s">
        <v>1233</v>
      </c>
      <c r="M2561">
        <v>1</v>
      </c>
      <c r="P2561" s="2" t="s">
        <v>1581</v>
      </c>
      <c r="Q2561" t="s">
        <v>47</v>
      </c>
      <c r="S2561">
        <v>1.47902627941221E-3</v>
      </c>
      <c r="T2561">
        <v>2.646383791216067E-6</v>
      </c>
      <c r="U2561">
        <v>3.2887441193452098E-5</v>
      </c>
      <c r="V2561">
        <v>1.3824709458276629E-4</v>
      </c>
      <c r="W2561">
        <v>4.9849855713546276E-4</v>
      </c>
      <c r="X2561">
        <v>1.0413226846139879E-4</v>
      </c>
      <c r="Y2561">
        <v>0</v>
      </c>
      <c r="Z2561">
        <v>0</v>
      </c>
      <c r="AA2561">
        <v>8.4000000000000005E-2</v>
      </c>
      <c r="AB2561">
        <v>0.91600000000000004</v>
      </c>
      <c r="AC2561">
        <v>-0.27550000000000002</v>
      </c>
      <c r="AD2561" t="s">
        <v>48</v>
      </c>
      <c r="AE2561" t="s">
        <v>48</v>
      </c>
      <c r="AF2561" t="s">
        <v>48</v>
      </c>
    </row>
    <row r="2562" spans="1:32" hidden="1" outlineLevel="1" x14ac:dyDescent="0.2">
      <c r="A2562" t="s">
        <v>1582</v>
      </c>
      <c r="B2562" t="s">
        <v>1583</v>
      </c>
      <c r="C2562" t="s">
        <v>1584</v>
      </c>
      <c r="J2562" t="s">
        <v>1585</v>
      </c>
      <c r="K2562" t="s">
        <v>236</v>
      </c>
      <c r="L2562" t="s">
        <v>1233</v>
      </c>
      <c r="M2562">
        <v>1</v>
      </c>
      <c r="P2562" s="2" t="s">
        <v>1586</v>
      </c>
      <c r="Q2562" t="s">
        <v>47</v>
      </c>
      <c r="S2562">
        <v>2.3050648160278801E-3</v>
      </c>
      <c r="T2562">
        <v>6.2083108787192032E-6</v>
      </c>
      <c r="U2562">
        <v>8.3114093285985291E-5</v>
      </c>
      <c r="V2562">
        <v>1.205195876536891E-4</v>
      </c>
      <c r="W2562">
        <v>5.2551622502505779E-4</v>
      </c>
      <c r="X2562">
        <v>2.2578114294446999E-4</v>
      </c>
      <c r="Y2562">
        <v>0.5</v>
      </c>
      <c r="Z2562">
        <v>0.16900000000000001</v>
      </c>
      <c r="AA2562">
        <v>0.12</v>
      </c>
      <c r="AB2562">
        <v>0.71099999999999997</v>
      </c>
      <c r="AC2562">
        <v>0.29399999999999998</v>
      </c>
      <c r="AD2562" t="s">
        <v>48</v>
      </c>
      <c r="AE2562" t="s">
        <v>48</v>
      </c>
      <c r="AF2562" t="s">
        <v>48</v>
      </c>
    </row>
    <row r="2563" spans="1:32" hidden="1" outlineLevel="1" x14ac:dyDescent="0.2">
      <c r="A2563" t="s">
        <v>1587</v>
      </c>
      <c r="B2563" t="s">
        <v>1588</v>
      </c>
      <c r="C2563" t="s">
        <v>1589</v>
      </c>
      <c r="J2563" t="s">
        <v>1590</v>
      </c>
      <c r="K2563" t="s">
        <v>236</v>
      </c>
      <c r="L2563" t="s">
        <v>1233</v>
      </c>
      <c r="M2563">
        <v>1</v>
      </c>
      <c r="P2563" s="2" t="s">
        <v>1591</v>
      </c>
      <c r="Q2563" t="s">
        <v>47</v>
      </c>
      <c r="S2563">
        <v>8.1586540909484029E-4</v>
      </c>
      <c r="T2563">
        <v>2.0513143681455399E-6</v>
      </c>
      <c r="U2563">
        <v>2.505923657736275E-5</v>
      </c>
      <c r="V2563">
        <v>8.0799189163371921E-5</v>
      </c>
      <c r="W2563">
        <v>2.7624506037682289E-4</v>
      </c>
      <c r="X2563">
        <v>3.0984447221271687E-5</v>
      </c>
      <c r="Y2563">
        <v>0</v>
      </c>
      <c r="Z2563">
        <v>7.8E-2</v>
      </c>
      <c r="AA2563">
        <v>0.22600000000000001</v>
      </c>
      <c r="AB2563">
        <v>0.69599999999999995</v>
      </c>
      <c r="AC2563">
        <v>-0.54630000000000001</v>
      </c>
      <c r="AD2563" t="s">
        <v>48</v>
      </c>
      <c r="AE2563" t="s">
        <v>48</v>
      </c>
      <c r="AF2563" t="s">
        <v>48</v>
      </c>
    </row>
    <row r="2564" spans="1:32" hidden="1" outlineLevel="1" x14ac:dyDescent="0.2">
      <c r="A2564" t="s">
        <v>1592</v>
      </c>
      <c r="B2564" t="s">
        <v>1593</v>
      </c>
      <c r="C2564" t="s">
        <v>1594</v>
      </c>
      <c r="J2564" t="s">
        <v>1595</v>
      </c>
      <c r="K2564" t="s">
        <v>236</v>
      </c>
      <c r="L2564" t="s">
        <v>1233</v>
      </c>
      <c r="M2564">
        <v>1</v>
      </c>
      <c r="P2564" s="2" t="s">
        <v>1596</v>
      </c>
      <c r="Q2564" t="s">
        <v>47</v>
      </c>
      <c r="S2564">
        <v>5.7122856378555298E-4</v>
      </c>
      <c r="T2564">
        <v>3.5429015952104241E-6</v>
      </c>
      <c r="U2564">
        <v>2.5877670850604769E-5</v>
      </c>
      <c r="V2564">
        <v>4.4723703467752778E-5</v>
      </c>
      <c r="W2564">
        <v>2.102079306496307E-4</v>
      </c>
      <c r="X2564">
        <v>7.007461681496352E-5</v>
      </c>
      <c r="Y2564">
        <v>0.45</v>
      </c>
      <c r="Z2564">
        <v>0.27300000000000002</v>
      </c>
      <c r="AA2564">
        <v>0</v>
      </c>
      <c r="AB2564">
        <v>0.72699999999999998</v>
      </c>
      <c r="AC2564">
        <v>0.84019999999999995</v>
      </c>
      <c r="AD2564" t="s">
        <v>48</v>
      </c>
      <c r="AE2564" t="s">
        <v>48</v>
      </c>
      <c r="AF2564" t="s">
        <v>48</v>
      </c>
    </row>
    <row r="2565" spans="1:32" hidden="1" outlineLevel="1" x14ac:dyDescent="0.2">
      <c r="A2565" t="s">
        <v>1597</v>
      </c>
      <c r="B2565" t="s">
        <v>1598</v>
      </c>
      <c r="C2565" t="s">
        <v>1599</v>
      </c>
      <c r="J2565" t="s">
        <v>1600</v>
      </c>
      <c r="K2565" t="s">
        <v>236</v>
      </c>
      <c r="L2565" t="s">
        <v>1233</v>
      </c>
      <c r="M2565">
        <v>1</v>
      </c>
      <c r="P2565" s="2" t="s">
        <v>1601</v>
      </c>
      <c r="Q2565" t="s">
        <v>47</v>
      </c>
      <c r="S2565">
        <v>6.7040342837572098E-3</v>
      </c>
      <c r="T2565">
        <v>2.5469064439675999E-6</v>
      </c>
      <c r="U2565">
        <v>8.9262895926367491E-5</v>
      </c>
      <c r="V2565">
        <v>2.5383575120940799E-4</v>
      </c>
      <c r="W2565">
        <v>2.8937000315636401E-3</v>
      </c>
      <c r="X2565">
        <v>1.7350226698908949E-4</v>
      </c>
      <c r="Y2565">
        <v>-0.25</v>
      </c>
      <c r="Z2565">
        <v>0.13900000000000001</v>
      </c>
      <c r="AA2565">
        <v>0.34300000000000003</v>
      </c>
      <c r="AB2565">
        <v>0.51800000000000002</v>
      </c>
      <c r="AC2565">
        <v>-0.62490000000000001</v>
      </c>
      <c r="AD2565" t="s">
        <v>48</v>
      </c>
      <c r="AE2565" t="s">
        <v>48</v>
      </c>
      <c r="AF2565" t="s">
        <v>48</v>
      </c>
    </row>
    <row r="2566" spans="1:32" hidden="1" outlineLevel="1" x14ac:dyDescent="0.2">
      <c r="A2566" t="s">
        <v>1602</v>
      </c>
      <c r="B2566" t="s">
        <v>1603</v>
      </c>
      <c r="C2566" t="s">
        <v>1604</v>
      </c>
      <c r="J2566" t="s">
        <v>1605</v>
      </c>
      <c r="K2566" t="s">
        <v>236</v>
      </c>
      <c r="L2566" t="s">
        <v>1233</v>
      </c>
      <c r="M2566">
        <v>1</v>
      </c>
      <c r="P2566" s="2" t="s">
        <v>1606</v>
      </c>
      <c r="Q2566" t="s">
        <v>47</v>
      </c>
      <c r="S2566">
        <v>3.7021436728537078E-3</v>
      </c>
      <c r="T2566">
        <v>3.9682956412434578E-5</v>
      </c>
      <c r="U2566">
        <v>2.2951042046770451E-4</v>
      </c>
      <c r="V2566">
        <v>1.110719167627394E-3</v>
      </c>
      <c r="W2566">
        <v>1.032634871080518E-3</v>
      </c>
      <c r="X2566">
        <v>2.3776016314513981E-4</v>
      </c>
      <c r="Y2566">
        <v>0.1875</v>
      </c>
      <c r="Z2566">
        <v>0.13900000000000001</v>
      </c>
      <c r="AA2566">
        <v>0</v>
      </c>
      <c r="AB2566">
        <v>0.86099999999999999</v>
      </c>
      <c r="AC2566">
        <v>0.44040000000000001</v>
      </c>
      <c r="AD2566" t="s">
        <v>48</v>
      </c>
      <c r="AE2566" t="s">
        <v>48</v>
      </c>
      <c r="AF2566" t="s">
        <v>48</v>
      </c>
    </row>
    <row r="2567" spans="1:32" hidden="1" outlineLevel="1" x14ac:dyDescent="0.2">
      <c r="A2567" t="s">
        <v>1607</v>
      </c>
      <c r="B2567" t="s">
        <v>1608</v>
      </c>
      <c r="C2567" t="s">
        <v>1609</v>
      </c>
      <c r="J2567" t="s">
        <v>1610</v>
      </c>
      <c r="K2567" t="s">
        <v>236</v>
      </c>
      <c r="L2567" t="s">
        <v>1233</v>
      </c>
      <c r="M2567">
        <v>1</v>
      </c>
      <c r="P2567" s="2" t="s">
        <v>1611</v>
      </c>
      <c r="Q2567" t="s">
        <v>47</v>
      </c>
      <c r="S2567">
        <v>0.75953137874603271</v>
      </c>
      <c r="T2567">
        <v>6.873048550914973E-5</v>
      </c>
      <c r="U2567">
        <v>2.4674090091139078E-3</v>
      </c>
      <c r="V2567">
        <v>4.0793199092149728E-2</v>
      </c>
      <c r="W2567">
        <v>0.62769407033920288</v>
      </c>
      <c r="X2567">
        <v>3.1493441201746459E-3</v>
      </c>
      <c r="Y2567">
        <v>0</v>
      </c>
      <c r="Z2567">
        <v>0</v>
      </c>
      <c r="AA2567">
        <v>0.107</v>
      </c>
      <c r="AB2567">
        <v>0.89300000000000002</v>
      </c>
      <c r="AC2567">
        <v>-5.16E-2</v>
      </c>
      <c r="AD2567" t="s">
        <v>48</v>
      </c>
      <c r="AE2567" t="s">
        <v>48</v>
      </c>
      <c r="AF2567" t="s">
        <v>48</v>
      </c>
    </row>
    <row r="2568" spans="1:32" hidden="1" outlineLevel="1" x14ac:dyDescent="0.2">
      <c r="A2568" t="s">
        <v>1612</v>
      </c>
      <c r="B2568" t="s">
        <v>1613</v>
      </c>
      <c r="C2568" t="s">
        <v>1614</v>
      </c>
      <c r="J2568" t="s">
        <v>1615</v>
      </c>
      <c r="K2568" t="s">
        <v>236</v>
      </c>
      <c r="L2568" t="s">
        <v>1233</v>
      </c>
      <c r="M2568">
        <v>1</v>
      </c>
      <c r="P2568" s="2" t="s">
        <v>1616</v>
      </c>
      <c r="Q2568" t="s">
        <v>47</v>
      </c>
      <c r="S2568">
        <v>3.6237217136658728E-4</v>
      </c>
      <c r="T2568">
        <v>2.668813976924866E-6</v>
      </c>
      <c r="U2568">
        <v>2.6234536562697031E-5</v>
      </c>
      <c r="V2568">
        <v>4.5542132284026593E-5</v>
      </c>
      <c r="W2568">
        <v>1.5612342394888401E-4</v>
      </c>
      <c r="X2568">
        <v>2.3238970243255611E-5</v>
      </c>
      <c r="Y2568">
        <v>7.0833333333333345E-2</v>
      </c>
      <c r="Z2568">
        <v>6.8000000000000005E-2</v>
      </c>
      <c r="AA2568">
        <v>0.126</v>
      </c>
      <c r="AB2568">
        <v>0.80500000000000005</v>
      </c>
      <c r="AC2568">
        <v>-0.93759999999999999</v>
      </c>
      <c r="AD2568" t="s">
        <v>48</v>
      </c>
      <c r="AE2568" t="s">
        <v>48</v>
      </c>
      <c r="AF2568" t="s">
        <v>48</v>
      </c>
    </row>
    <row r="2569" spans="1:32" hidden="1" outlineLevel="1" x14ac:dyDescent="0.2">
      <c r="A2569" t="s">
        <v>1617</v>
      </c>
      <c r="B2569" t="s">
        <v>1618</v>
      </c>
      <c r="C2569" t="s">
        <v>1619</v>
      </c>
      <c r="J2569" t="s">
        <v>1620</v>
      </c>
      <c r="K2569" t="s">
        <v>236</v>
      </c>
      <c r="L2569" t="s">
        <v>1233</v>
      </c>
      <c r="M2569">
        <v>1</v>
      </c>
      <c r="P2569" s="2" t="s">
        <v>1621</v>
      </c>
      <c r="Q2569" t="s">
        <v>47</v>
      </c>
      <c r="S2569">
        <v>3.1325094401836402E-2</v>
      </c>
      <c r="T2569">
        <v>1.371808139083441E-5</v>
      </c>
      <c r="U2569">
        <v>3.2975763315334922E-4</v>
      </c>
      <c r="V2569">
        <v>4.028788825962692E-4</v>
      </c>
      <c r="W2569">
        <v>4.693108145147562E-3</v>
      </c>
      <c r="X2569">
        <v>3.5954795312136412E-3</v>
      </c>
      <c r="Y2569">
        <v>-6.25E-2</v>
      </c>
      <c r="Z2569">
        <v>7.0000000000000007E-2</v>
      </c>
      <c r="AA2569">
        <v>0.10100000000000001</v>
      </c>
      <c r="AB2569">
        <v>0.82899999999999996</v>
      </c>
      <c r="AC2569">
        <v>-0.1406</v>
      </c>
      <c r="AD2569" t="s">
        <v>48</v>
      </c>
      <c r="AE2569" t="s">
        <v>48</v>
      </c>
      <c r="AF2569" t="s">
        <v>48</v>
      </c>
    </row>
    <row r="2570" spans="1:32" hidden="1" outlineLevel="1" x14ac:dyDescent="0.2">
      <c r="A2570" t="s">
        <v>1622</v>
      </c>
      <c r="B2570" t="s">
        <v>1623</v>
      </c>
      <c r="C2570" t="s">
        <v>1624</v>
      </c>
      <c r="J2570" t="s">
        <v>1625</v>
      </c>
      <c r="K2570" t="s">
        <v>236</v>
      </c>
      <c r="L2570" t="s">
        <v>1233</v>
      </c>
      <c r="M2570">
        <v>1</v>
      </c>
      <c r="P2570" s="2" t="s">
        <v>1626</v>
      </c>
      <c r="Q2570" t="s">
        <v>47</v>
      </c>
      <c r="S2570">
        <v>0.32467260956764221</v>
      </c>
      <c r="T2570">
        <v>8.3527411334216595E-5</v>
      </c>
      <c r="U2570">
        <v>1.2683988315984611E-3</v>
      </c>
      <c r="V2570">
        <v>1.315281842835248E-3</v>
      </c>
      <c r="W2570">
        <v>4.8263128846883774E-3</v>
      </c>
      <c r="X2570">
        <v>1.508562825620174E-3</v>
      </c>
      <c r="Y2570">
        <v>0.1214285714285714</v>
      </c>
      <c r="Z2570">
        <v>0.14499999999999999</v>
      </c>
      <c r="AA2570">
        <v>9.4E-2</v>
      </c>
      <c r="AB2570">
        <v>0.76</v>
      </c>
      <c r="AC2570">
        <v>0.29599999999999999</v>
      </c>
      <c r="AD2570" t="s">
        <v>48</v>
      </c>
      <c r="AE2570" t="s">
        <v>48</v>
      </c>
      <c r="AF2570" t="s">
        <v>48</v>
      </c>
    </row>
    <row r="2571" spans="1:32" hidden="1" outlineLevel="1" x14ac:dyDescent="0.2">
      <c r="A2571" t="s">
        <v>1627</v>
      </c>
      <c r="B2571" t="s">
        <v>1628</v>
      </c>
      <c r="C2571" t="s">
        <v>1629</v>
      </c>
      <c r="J2571" t="s">
        <v>1630</v>
      </c>
      <c r="K2571" t="s">
        <v>236</v>
      </c>
      <c r="L2571" t="s">
        <v>1233</v>
      </c>
      <c r="M2571">
        <v>1</v>
      </c>
      <c r="P2571" s="2" t="s">
        <v>1631</v>
      </c>
      <c r="Q2571" t="s">
        <v>47</v>
      </c>
      <c r="S2571">
        <v>7.6918373815715313E-4</v>
      </c>
      <c r="T2571">
        <v>1.768661149981199E-6</v>
      </c>
      <c r="U2571">
        <v>2.5172263121930879E-5</v>
      </c>
      <c r="V2571">
        <v>6.5292995714116842E-5</v>
      </c>
      <c r="W2571">
        <v>3.8699494325555861E-4</v>
      </c>
      <c r="X2571">
        <v>1.843575228122063E-5</v>
      </c>
      <c r="Y2571">
        <v>0.26944444444444438</v>
      </c>
      <c r="Z2571">
        <v>0.114</v>
      </c>
      <c r="AA2571">
        <v>3.3000000000000002E-2</v>
      </c>
      <c r="AB2571">
        <v>0.85299999999999998</v>
      </c>
      <c r="AC2571">
        <v>0.73150000000000004</v>
      </c>
      <c r="AD2571" t="s">
        <v>48</v>
      </c>
      <c r="AE2571" t="s">
        <v>48</v>
      </c>
      <c r="AF2571" t="s">
        <v>48</v>
      </c>
    </row>
    <row r="2572" spans="1:32" hidden="1" outlineLevel="1" x14ac:dyDescent="0.2">
      <c r="A2572" t="s">
        <v>1632</v>
      </c>
      <c r="B2572" t="s">
        <v>1633</v>
      </c>
      <c r="C2572" t="s">
        <v>1634</v>
      </c>
      <c r="J2572" t="s">
        <v>1635</v>
      </c>
      <c r="K2572" t="s">
        <v>236</v>
      </c>
      <c r="L2572" t="s">
        <v>1233</v>
      </c>
      <c r="M2572">
        <v>1</v>
      </c>
      <c r="P2572" s="2" t="s">
        <v>1636</v>
      </c>
      <c r="Q2572" t="s">
        <v>47</v>
      </c>
      <c r="S2572">
        <v>1.649877242743969E-2</v>
      </c>
      <c r="T2572">
        <v>1.5987112419679761E-5</v>
      </c>
      <c r="U2572">
        <v>1.9808956130873409E-4</v>
      </c>
      <c r="V2572">
        <v>5.3816358558833599E-4</v>
      </c>
      <c r="W2572">
        <v>1.9640994723886251E-3</v>
      </c>
      <c r="X2572">
        <v>8.8523660087957978E-4</v>
      </c>
      <c r="Y2572">
        <v>9.4444444444444442E-2</v>
      </c>
      <c r="Z2572">
        <v>0.105</v>
      </c>
      <c r="AA2572">
        <v>6.7000000000000004E-2</v>
      </c>
      <c r="AB2572">
        <v>0.82799999999999996</v>
      </c>
      <c r="AC2572">
        <v>0.42149999999999999</v>
      </c>
      <c r="AD2572" t="s">
        <v>48</v>
      </c>
      <c r="AE2572" t="s">
        <v>48</v>
      </c>
      <c r="AF2572" t="s">
        <v>48</v>
      </c>
    </row>
    <row r="2573" spans="1:32" hidden="1" outlineLevel="1" x14ac:dyDescent="0.2">
      <c r="A2573" t="s">
        <v>1637</v>
      </c>
      <c r="B2573" t="s">
        <v>1638</v>
      </c>
      <c r="C2573" t="s">
        <v>1639</v>
      </c>
      <c r="J2573" t="s">
        <v>1640</v>
      </c>
      <c r="K2573" t="s">
        <v>236</v>
      </c>
      <c r="L2573" t="s">
        <v>1233</v>
      </c>
      <c r="M2573">
        <v>1</v>
      </c>
      <c r="P2573" s="2" t="s">
        <v>1641</v>
      </c>
      <c r="Q2573" t="s">
        <v>47</v>
      </c>
      <c r="S2573">
        <v>3.0719457194209099E-2</v>
      </c>
      <c r="T2573">
        <v>2.132002919097431E-5</v>
      </c>
      <c r="U2573">
        <v>5.8513658586889505E-4</v>
      </c>
      <c r="V2573">
        <v>5.4308411199599504E-4</v>
      </c>
      <c r="W2573">
        <v>9.9267973564565182E-4</v>
      </c>
      <c r="X2573">
        <v>2.7022964786738163E-4</v>
      </c>
      <c r="Y2573">
        <v>0.28611111111111109</v>
      </c>
      <c r="Z2573">
        <v>0.11</v>
      </c>
      <c r="AA2573">
        <v>0.09</v>
      </c>
      <c r="AB2573">
        <v>0.8</v>
      </c>
      <c r="AC2573">
        <v>0.49209999999999998</v>
      </c>
      <c r="AD2573" t="s">
        <v>48</v>
      </c>
      <c r="AE2573" t="s">
        <v>48</v>
      </c>
      <c r="AF2573" t="s">
        <v>48</v>
      </c>
    </row>
    <row r="2574" spans="1:32" hidden="1" outlineLevel="1" x14ac:dyDescent="0.2">
      <c r="A2574" t="s">
        <v>1642</v>
      </c>
      <c r="B2574" t="s">
        <v>1643</v>
      </c>
      <c r="C2574" t="s">
        <v>1644</v>
      </c>
      <c r="J2574" t="s">
        <v>1645</v>
      </c>
      <c r="K2574" t="s">
        <v>236</v>
      </c>
      <c r="L2574" t="s">
        <v>1233</v>
      </c>
      <c r="M2574">
        <v>1</v>
      </c>
      <c r="P2574" s="2" t="s">
        <v>1646</v>
      </c>
      <c r="Q2574" t="s">
        <v>47</v>
      </c>
      <c r="S2574">
        <v>2.4392431601881981E-2</v>
      </c>
      <c r="T2574">
        <v>1.67007528943941E-5</v>
      </c>
      <c r="U2574">
        <v>3.365471784491092E-4</v>
      </c>
      <c r="V2574">
        <v>2.5535922031849617E-4</v>
      </c>
      <c r="W2574">
        <v>2.3935292847454548E-3</v>
      </c>
      <c r="X2574">
        <v>9.0452823787927628E-3</v>
      </c>
      <c r="Y2574">
        <v>0.28076923076923083</v>
      </c>
      <c r="Z2574">
        <v>0.11700000000000001</v>
      </c>
      <c r="AA2574">
        <v>0.10299999999999999</v>
      </c>
      <c r="AB2574">
        <v>0.78</v>
      </c>
      <c r="AC2574">
        <v>0.52380000000000004</v>
      </c>
      <c r="AD2574" t="s">
        <v>48</v>
      </c>
      <c r="AE2574" t="s">
        <v>48</v>
      </c>
      <c r="AF2574" t="s">
        <v>48</v>
      </c>
    </row>
    <row r="2575" spans="1:32" hidden="1" outlineLevel="1" x14ac:dyDescent="0.2">
      <c r="A2575" t="s">
        <v>1647</v>
      </c>
      <c r="B2575" t="s">
        <v>1648</v>
      </c>
      <c r="C2575" t="s">
        <v>1649</v>
      </c>
      <c r="J2575" t="s">
        <v>1650</v>
      </c>
      <c r="K2575" t="s">
        <v>236</v>
      </c>
      <c r="L2575" t="s">
        <v>1233</v>
      </c>
      <c r="M2575">
        <v>1</v>
      </c>
      <c r="P2575" s="2" t="s">
        <v>1651</v>
      </c>
      <c r="Q2575" t="s">
        <v>47</v>
      </c>
      <c r="S2575">
        <v>7.8466217964887619E-3</v>
      </c>
      <c r="T2575">
        <v>4.0145246202882836E-6</v>
      </c>
      <c r="U2575">
        <v>9.8747084848582745E-5</v>
      </c>
      <c r="V2575">
        <v>3.621226642280817E-4</v>
      </c>
      <c r="W2575">
        <v>1.3101315125823021E-3</v>
      </c>
      <c r="X2575">
        <v>4.2803620453923941E-4</v>
      </c>
      <c r="Y2575">
        <v>0.2</v>
      </c>
      <c r="Z2575">
        <v>0.372</v>
      </c>
      <c r="AA2575">
        <v>0</v>
      </c>
      <c r="AB2575">
        <v>0.628</v>
      </c>
      <c r="AC2575">
        <v>0.6532</v>
      </c>
      <c r="AD2575" t="s">
        <v>48</v>
      </c>
      <c r="AE2575" t="s">
        <v>48</v>
      </c>
      <c r="AF2575" t="s">
        <v>48</v>
      </c>
    </row>
    <row r="2576" spans="1:32" hidden="1" outlineLevel="1" x14ac:dyDescent="0.2">
      <c r="A2576" t="s">
        <v>1652</v>
      </c>
      <c r="B2576" t="s">
        <v>1653</v>
      </c>
      <c r="C2576" t="s">
        <v>1654</v>
      </c>
      <c r="J2576" t="s">
        <v>1655</v>
      </c>
      <c r="K2576" t="s">
        <v>236</v>
      </c>
      <c r="L2576" t="s">
        <v>1233</v>
      </c>
      <c r="M2576">
        <v>1</v>
      </c>
      <c r="P2576" s="2" t="s">
        <v>1656</v>
      </c>
      <c r="Q2576" t="s">
        <v>47</v>
      </c>
      <c r="S2576">
        <v>7.9493537545204163E-2</v>
      </c>
      <c r="T2576">
        <v>8.2229722465854138E-5</v>
      </c>
      <c r="U2576">
        <v>5.0594814121723182E-2</v>
      </c>
      <c r="V2576">
        <v>2.6308982633054261E-3</v>
      </c>
      <c r="W2576">
        <v>1.35278906673193E-2</v>
      </c>
      <c r="X2576">
        <v>9.179784101434052E-4</v>
      </c>
      <c r="Y2576">
        <v>2.3611111111111121E-2</v>
      </c>
      <c r="Z2576">
        <v>8.5000000000000006E-2</v>
      </c>
      <c r="AA2576">
        <v>0.108</v>
      </c>
      <c r="AB2576">
        <v>0.80700000000000005</v>
      </c>
      <c r="AC2576">
        <v>-0.79649999999999999</v>
      </c>
      <c r="AD2576" t="s">
        <v>48</v>
      </c>
      <c r="AE2576" t="s">
        <v>48</v>
      </c>
      <c r="AF2576" t="s">
        <v>48</v>
      </c>
    </row>
    <row r="2577" spans="1:32" hidden="1" outlineLevel="1" x14ac:dyDescent="0.2">
      <c r="A2577" t="s">
        <v>1657</v>
      </c>
      <c r="B2577" t="s">
        <v>1658</v>
      </c>
      <c r="C2577" t="s">
        <v>1659</v>
      </c>
      <c r="J2577" t="s">
        <v>1660</v>
      </c>
      <c r="K2577" t="s">
        <v>236</v>
      </c>
      <c r="L2577" t="s">
        <v>1233</v>
      </c>
      <c r="M2577">
        <v>1</v>
      </c>
      <c r="P2577" s="2" t="s">
        <v>1661</v>
      </c>
      <c r="Q2577" t="s">
        <v>47</v>
      </c>
      <c r="S2577">
        <v>6.4654671587049961E-4</v>
      </c>
      <c r="T2577">
        <v>2.215069571320782E-6</v>
      </c>
      <c r="U2577">
        <v>1.9952389266109091E-5</v>
      </c>
      <c r="V2577">
        <v>8.7487562268506736E-5</v>
      </c>
      <c r="W2577">
        <v>2.6001583319157362E-4</v>
      </c>
      <c r="X2577">
        <v>5.1252176490379497E-5</v>
      </c>
      <c r="Y2577">
        <v>0</v>
      </c>
      <c r="Z2577">
        <v>0</v>
      </c>
      <c r="AA2577">
        <v>0.23899999999999999</v>
      </c>
      <c r="AB2577">
        <v>0.76100000000000001</v>
      </c>
      <c r="AC2577">
        <v>-0.29599999999999999</v>
      </c>
      <c r="AD2577" t="s">
        <v>48</v>
      </c>
      <c r="AE2577" t="s">
        <v>48</v>
      </c>
      <c r="AF2577" t="s">
        <v>48</v>
      </c>
    </row>
    <row r="2578" spans="1:32" hidden="1" outlineLevel="1" x14ac:dyDescent="0.2">
      <c r="A2578" t="s">
        <v>1662</v>
      </c>
      <c r="B2578" t="s">
        <v>1663</v>
      </c>
      <c r="C2578" t="s">
        <v>1664</v>
      </c>
      <c r="J2578" t="s">
        <v>1665</v>
      </c>
      <c r="K2578" t="s">
        <v>236</v>
      </c>
      <c r="L2578" t="s">
        <v>1233</v>
      </c>
      <c r="M2578">
        <v>1</v>
      </c>
      <c r="P2578" s="2" t="s">
        <v>1666</v>
      </c>
      <c r="Q2578" t="s">
        <v>47</v>
      </c>
      <c r="S2578">
        <v>1.857344526797533E-3</v>
      </c>
      <c r="T2578">
        <v>2.9468303637258941E-6</v>
      </c>
      <c r="U2578">
        <v>6.3701685576234013E-5</v>
      </c>
      <c r="V2578">
        <v>1.719410065561533E-4</v>
      </c>
      <c r="W2578">
        <v>4.5706838136538858E-4</v>
      </c>
      <c r="X2578">
        <v>9.5417286502197385E-5</v>
      </c>
      <c r="Y2578">
        <v>0.13636363636363641</v>
      </c>
      <c r="Z2578">
        <v>0</v>
      </c>
      <c r="AA2578">
        <v>0.184</v>
      </c>
      <c r="AB2578">
        <v>0.81599999999999995</v>
      </c>
      <c r="AC2578">
        <v>-0.55740000000000001</v>
      </c>
      <c r="AD2578" t="s">
        <v>48</v>
      </c>
      <c r="AE2578" t="s">
        <v>48</v>
      </c>
      <c r="AF2578" t="s">
        <v>48</v>
      </c>
    </row>
    <row r="2579" spans="1:32" hidden="1" outlineLevel="1" x14ac:dyDescent="0.2">
      <c r="A2579" t="s">
        <v>1667</v>
      </c>
      <c r="B2579" t="s">
        <v>1668</v>
      </c>
      <c r="C2579" t="s">
        <v>1669</v>
      </c>
      <c r="J2579" t="s">
        <v>1670</v>
      </c>
      <c r="K2579" t="s">
        <v>236</v>
      </c>
      <c r="L2579" t="s">
        <v>1233</v>
      </c>
      <c r="M2579">
        <v>1</v>
      </c>
      <c r="P2579" s="2" t="s">
        <v>1671</v>
      </c>
      <c r="Q2579" t="s">
        <v>47</v>
      </c>
      <c r="S2579">
        <v>3.534703748300672E-3</v>
      </c>
      <c r="T2579">
        <v>7.212364835140761E-6</v>
      </c>
      <c r="U2579">
        <v>1.2156367301940919E-4</v>
      </c>
      <c r="V2579">
        <v>1.4329292753245679E-4</v>
      </c>
      <c r="W2579">
        <v>6.1201048083603382E-4</v>
      </c>
      <c r="X2579">
        <v>4.6506279613822699E-4</v>
      </c>
      <c r="Y2579">
        <v>0.125</v>
      </c>
      <c r="Z2579">
        <v>9.0999999999999998E-2</v>
      </c>
      <c r="AA2579">
        <v>5.5E-2</v>
      </c>
      <c r="AB2579">
        <v>0.85399999999999998</v>
      </c>
      <c r="AC2579">
        <v>0.1406</v>
      </c>
      <c r="AD2579" t="s">
        <v>48</v>
      </c>
      <c r="AE2579" t="s">
        <v>48</v>
      </c>
      <c r="AF2579" t="s">
        <v>48</v>
      </c>
    </row>
    <row r="2580" spans="1:32" hidden="1" outlineLevel="1" x14ac:dyDescent="0.2">
      <c r="A2580" t="s">
        <v>1672</v>
      </c>
      <c r="B2580" t="s">
        <v>1673</v>
      </c>
      <c r="C2580" t="s">
        <v>1674</v>
      </c>
      <c r="J2580" t="s">
        <v>1675</v>
      </c>
      <c r="K2580" t="s">
        <v>236</v>
      </c>
      <c r="L2580" t="s">
        <v>1233</v>
      </c>
      <c r="M2580">
        <v>1</v>
      </c>
      <c r="P2580" s="2" t="s">
        <v>1676</v>
      </c>
      <c r="Q2580" t="s">
        <v>47</v>
      </c>
      <c r="S2580">
        <v>2.066025510430336E-3</v>
      </c>
      <c r="T2580">
        <v>3.2731231840443802E-6</v>
      </c>
      <c r="U2580">
        <v>6.7923007009085268E-5</v>
      </c>
      <c r="V2580">
        <v>1.193249554489739E-4</v>
      </c>
      <c r="W2580">
        <v>6.8626622669398785E-4</v>
      </c>
      <c r="X2580">
        <v>2.0802445942535999E-4</v>
      </c>
      <c r="Y2580">
        <v>0.17499999999999999</v>
      </c>
      <c r="Z2580">
        <v>0.125</v>
      </c>
      <c r="AA2580">
        <v>4.9000000000000002E-2</v>
      </c>
      <c r="AB2580">
        <v>0.82599999999999996</v>
      </c>
      <c r="AC2580">
        <v>0.55249999999999999</v>
      </c>
      <c r="AD2580" t="s">
        <v>48</v>
      </c>
      <c r="AE2580" t="s">
        <v>48</v>
      </c>
      <c r="AF2580" t="s">
        <v>48</v>
      </c>
    </row>
    <row r="2581" spans="1:32" hidden="1" outlineLevel="1" x14ac:dyDescent="0.2">
      <c r="A2581" t="s">
        <v>1677</v>
      </c>
      <c r="B2581" t="s">
        <v>1678</v>
      </c>
      <c r="C2581" t="s">
        <v>1679</v>
      </c>
      <c r="J2581" t="s">
        <v>1680</v>
      </c>
      <c r="K2581" t="s">
        <v>236</v>
      </c>
      <c r="L2581" t="s">
        <v>1233</v>
      </c>
      <c r="M2581">
        <v>1</v>
      </c>
      <c r="P2581" s="2" t="s">
        <v>1681</v>
      </c>
      <c r="Q2581" t="s">
        <v>47</v>
      </c>
      <c r="S2581">
        <v>0.27665618062019348</v>
      </c>
      <c r="T2581">
        <v>1.1324928345857189E-4</v>
      </c>
      <c r="U2581">
        <v>1.032868516631424E-3</v>
      </c>
      <c r="V2581">
        <v>6.5626604482531548E-3</v>
      </c>
      <c r="W2581">
        <v>3.1778642442077398E-3</v>
      </c>
      <c r="X2581">
        <v>1.784137450158596E-3</v>
      </c>
      <c r="Y2581">
        <v>0</v>
      </c>
      <c r="Z2581">
        <v>0.156</v>
      </c>
      <c r="AA2581">
        <v>0.20799999999999999</v>
      </c>
      <c r="AB2581">
        <v>0.63600000000000001</v>
      </c>
      <c r="AC2581">
        <v>-0.2263</v>
      </c>
      <c r="AD2581" t="s">
        <v>48</v>
      </c>
      <c r="AE2581" t="s">
        <v>48</v>
      </c>
      <c r="AF2581" t="s">
        <v>48</v>
      </c>
    </row>
    <row r="2582" spans="1:32" hidden="1" outlineLevel="1" x14ac:dyDescent="0.2">
      <c r="A2582" t="s">
        <v>1682</v>
      </c>
      <c r="B2582" t="s">
        <v>1683</v>
      </c>
      <c r="C2582" t="s">
        <v>1684</v>
      </c>
      <c r="J2582" t="s">
        <v>1685</v>
      </c>
      <c r="K2582" t="s">
        <v>1518</v>
      </c>
      <c r="L2582" t="s">
        <v>1263</v>
      </c>
      <c r="M2582">
        <v>1</v>
      </c>
      <c r="P2582" s="2" t="s">
        <v>1686</v>
      </c>
      <c r="Q2582" t="s">
        <v>47</v>
      </c>
      <c r="S2582">
        <v>5.9429616667330274E-3</v>
      </c>
      <c r="T2582">
        <v>4.8553847591392696E-6</v>
      </c>
      <c r="U2582">
        <v>9.5491559477522969E-5</v>
      </c>
      <c r="V2582">
        <v>8.8060070993378758E-5</v>
      </c>
      <c r="W2582">
        <v>2.4193562567234039E-3</v>
      </c>
      <c r="X2582">
        <v>1.4068320160731671E-4</v>
      </c>
      <c r="Y2582">
        <v>-0.5</v>
      </c>
      <c r="Z2582">
        <v>4.8000000000000001E-2</v>
      </c>
      <c r="AA2582">
        <v>0.28599999999999998</v>
      </c>
      <c r="AB2582">
        <v>0.66600000000000004</v>
      </c>
      <c r="AC2582">
        <v>-0.86319999999999997</v>
      </c>
      <c r="AD2582" t="s">
        <v>48</v>
      </c>
      <c r="AE2582" t="s">
        <v>48</v>
      </c>
      <c r="AF2582" t="s">
        <v>48</v>
      </c>
    </row>
    <row r="2583" spans="1:32" hidden="1" outlineLevel="1" x14ac:dyDescent="0.2">
      <c r="A2583" t="s">
        <v>1687</v>
      </c>
      <c r="B2583" t="s">
        <v>1688</v>
      </c>
      <c r="C2583" t="s">
        <v>238</v>
      </c>
      <c r="J2583" t="s">
        <v>1689</v>
      </c>
      <c r="K2583" t="s">
        <v>1528</v>
      </c>
      <c r="L2583" t="s">
        <v>1263</v>
      </c>
      <c r="M2583">
        <v>1</v>
      </c>
      <c r="P2583" s="2" t="s">
        <v>1690</v>
      </c>
      <c r="Q2583" t="s">
        <v>47</v>
      </c>
      <c r="S2583">
        <v>0.61232590675354004</v>
      </c>
      <c r="T2583">
        <v>2.0051356113981461E-4</v>
      </c>
      <c r="U2583">
        <v>4.5127393677830696E-3</v>
      </c>
      <c r="V2583">
        <v>2.7070748619735241E-3</v>
      </c>
      <c r="W2583">
        <v>7.013748399913311E-3</v>
      </c>
      <c r="X2583">
        <v>5.3609795868396759E-3</v>
      </c>
      <c r="Y2583">
        <v>0.15</v>
      </c>
      <c r="Z2583">
        <v>0.192</v>
      </c>
      <c r="AA2583">
        <v>0.152</v>
      </c>
      <c r="AB2583">
        <v>0.65600000000000003</v>
      </c>
      <c r="AC2583">
        <v>0.17960000000000001</v>
      </c>
      <c r="AD2583" t="s">
        <v>48</v>
      </c>
      <c r="AE2583" t="s">
        <v>48</v>
      </c>
      <c r="AF2583" t="s">
        <v>48</v>
      </c>
    </row>
    <row r="2584" spans="1:32" hidden="1" outlineLevel="1" x14ac:dyDescent="0.2">
      <c r="A2584" t="s">
        <v>1691</v>
      </c>
      <c r="B2584" t="s">
        <v>1692</v>
      </c>
      <c r="C2584" t="s">
        <v>1584</v>
      </c>
      <c r="J2584" t="s">
        <v>1693</v>
      </c>
      <c r="K2584" t="s">
        <v>1538</v>
      </c>
      <c r="L2584" t="s">
        <v>1263</v>
      </c>
      <c r="M2584">
        <v>1</v>
      </c>
      <c r="P2584" s="2" t="s">
        <v>1694</v>
      </c>
      <c r="Q2584" t="s">
        <v>47</v>
      </c>
      <c r="S2584">
        <v>0.15482993423938751</v>
      </c>
      <c r="T2584">
        <v>1.179608152597211E-4</v>
      </c>
      <c r="U2584">
        <v>1.1453448096290231E-3</v>
      </c>
      <c r="V2584">
        <v>1.0481677018105979E-3</v>
      </c>
      <c r="W2584">
        <v>1.589004066772759E-3</v>
      </c>
      <c r="X2584">
        <v>2.1731001324951649E-3</v>
      </c>
      <c r="Y2584">
        <v>0.22500000000000001</v>
      </c>
      <c r="Z2584">
        <v>0.28000000000000003</v>
      </c>
      <c r="AA2584">
        <v>0</v>
      </c>
      <c r="AB2584">
        <v>0.72</v>
      </c>
      <c r="AC2584">
        <v>0.9274</v>
      </c>
      <c r="AD2584" t="s">
        <v>48</v>
      </c>
      <c r="AE2584" t="s">
        <v>48</v>
      </c>
      <c r="AF2584" t="s">
        <v>48</v>
      </c>
    </row>
    <row r="2585" spans="1:32" hidden="1" outlineLevel="1" x14ac:dyDescent="0.2">
      <c r="A2585" t="s">
        <v>1695</v>
      </c>
      <c r="B2585" t="s">
        <v>1696</v>
      </c>
      <c r="C2585" t="s">
        <v>1404</v>
      </c>
      <c r="J2585" t="s">
        <v>1697</v>
      </c>
      <c r="K2585" t="s">
        <v>1568</v>
      </c>
      <c r="L2585" t="s">
        <v>1263</v>
      </c>
      <c r="M2585">
        <v>1</v>
      </c>
      <c r="P2585" s="2" t="s">
        <v>1698</v>
      </c>
      <c r="Q2585" t="s">
        <v>47</v>
      </c>
      <c r="S2585">
        <v>7.5811793794855475E-4</v>
      </c>
      <c r="T2585">
        <v>2.2545373212778941E-6</v>
      </c>
      <c r="U2585">
        <v>3.483392356429249E-5</v>
      </c>
      <c r="V2585">
        <v>7.0285095716826618E-5</v>
      </c>
      <c r="W2585">
        <v>2.5657747755758459E-4</v>
      </c>
      <c r="X2585">
        <v>4.3381256546126679E-5</v>
      </c>
      <c r="Y2585">
        <v>0</v>
      </c>
      <c r="Z2585">
        <v>0</v>
      </c>
      <c r="AA2585">
        <v>0</v>
      </c>
      <c r="AB2585">
        <v>1</v>
      </c>
      <c r="AC2585">
        <v>0</v>
      </c>
      <c r="AD2585" t="s">
        <v>48</v>
      </c>
      <c r="AE2585" t="s">
        <v>48</v>
      </c>
      <c r="AF2585" t="s">
        <v>48</v>
      </c>
    </row>
    <row r="2586" spans="1:32" hidden="1" outlineLevel="1" x14ac:dyDescent="0.2">
      <c r="A2586" t="s">
        <v>1699</v>
      </c>
      <c r="B2586" t="s">
        <v>1700</v>
      </c>
      <c r="C2586" t="s">
        <v>1701</v>
      </c>
      <c r="J2586" t="s">
        <v>1702</v>
      </c>
      <c r="K2586" t="s">
        <v>1587</v>
      </c>
      <c r="L2586" t="s">
        <v>1263</v>
      </c>
      <c r="M2586">
        <v>1</v>
      </c>
      <c r="P2586" s="2" t="s">
        <v>1703</v>
      </c>
      <c r="Q2586" t="s">
        <v>47</v>
      </c>
      <c r="S2586">
        <v>3.0394521309062839E-4</v>
      </c>
      <c r="T2586">
        <v>2.3417444481310672E-6</v>
      </c>
      <c r="U2586">
        <v>1.7980140910367481E-5</v>
      </c>
      <c r="V2586">
        <v>4.555603300104849E-5</v>
      </c>
      <c r="W2586">
        <v>1.4656916027888661E-4</v>
      </c>
      <c r="X2586">
        <v>1.8056263797916469E-5</v>
      </c>
      <c r="Y2586">
        <v>-3.3333333333333347E-2</v>
      </c>
      <c r="Z2586">
        <v>0</v>
      </c>
      <c r="AA2586">
        <v>0.24299999999999999</v>
      </c>
      <c r="AB2586">
        <v>0.75700000000000001</v>
      </c>
      <c r="AC2586">
        <v>-0.5423</v>
      </c>
      <c r="AD2586" t="s">
        <v>48</v>
      </c>
      <c r="AE2586" t="s">
        <v>48</v>
      </c>
      <c r="AF2586" t="s">
        <v>48</v>
      </c>
    </row>
    <row r="2587" spans="1:32" hidden="1" outlineLevel="1" x14ac:dyDescent="0.2">
      <c r="A2587" t="s">
        <v>1704</v>
      </c>
      <c r="B2587" t="s">
        <v>1705</v>
      </c>
      <c r="C2587" t="s">
        <v>1515</v>
      </c>
      <c r="J2587" t="s">
        <v>1706</v>
      </c>
      <c r="K2587" t="s">
        <v>1612</v>
      </c>
      <c r="L2587" t="s">
        <v>1263</v>
      </c>
      <c r="M2587">
        <v>1</v>
      </c>
      <c r="P2587" s="2" t="s">
        <v>1707</v>
      </c>
      <c r="Q2587" t="s">
        <v>47</v>
      </c>
      <c r="S2587">
        <v>3.6251280107535422E-4</v>
      </c>
      <c r="T2587">
        <v>1.9916769815608859E-6</v>
      </c>
      <c r="U2587">
        <v>1.7493230188847519E-5</v>
      </c>
      <c r="V2587">
        <v>4.9293626943835989E-5</v>
      </c>
      <c r="W2587">
        <v>1.8286424165125939E-4</v>
      </c>
      <c r="X2587">
        <v>1.7179329006467011E-5</v>
      </c>
      <c r="Y2587">
        <v>-0.14000000000000001</v>
      </c>
      <c r="Z2587">
        <v>0.11799999999999999</v>
      </c>
      <c r="AA2587">
        <v>0</v>
      </c>
      <c r="AB2587">
        <v>0.88200000000000001</v>
      </c>
      <c r="AC2587">
        <v>0.48730000000000001</v>
      </c>
      <c r="AD2587" t="s">
        <v>48</v>
      </c>
      <c r="AE2587" t="s">
        <v>48</v>
      </c>
      <c r="AF2587" t="s">
        <v>48</v>
      </c>
    </row>
    <row r="2588" spans="1:32" hidden="1" outlineLevel="1" x14ac:dyDescent="0.2">
      <c r="A2588" t="s">
        <v>1708</v>
      </c>
      <c r="B2588" t="s">
        <v>1709</v>
      </c>
      <c r="C2588" t="s">
        <v>238</v>
      </c>
      <c r="J2588" t="s">
        <v>1710</v>
      </c>
      <c r="K2588" t="s">
        <v>1612</v>
      </c>
      <c r="L2588" t="s">
        <v>1263</v>
      </c>
      <c r="M2588">
        <v>1</v>
      </c>
      <c r="P2588" s="2" t="s">
        <v>1711</v>
      </c>
      <c r="Q2588" t="s">
        <v>47</v>
      </c>
      <c r="S2588">
        <v>2.5511026615276927E-4</v>
      </c>
      <c r="T2588">
        <v>2.8363349429127989E-6</v>
      </c>
      <c r="U2588">
        <v>1.868036997620948E-5</v>
      </c>
      <c r="V2588">
        <v>4.2425097490195178E-5</v>
      </c>
      <c r="W2588">
        <v>1.266320614377037E-4</v>
      </c>
      <c r="X2588">
        <v>1.9626491848612201E-5</v>
      </c>
      <c r="Y2588">
        <v>-0.12666666666666659</v>
      </c>
      <c r="Z2588">
        <v>9.7000000000000003E-2</v>
      </c>
      <c r="AA2588">
        <v>8.3000000000000004E-2</v>
      </c>
      <c r="AB2588">
        <v>0.81899999999999995</v>
      </c>
      <c r="AC2588">
        <v>0.12889999999999999</v>
      </c>
      <c r="AD2588" t="s">
        <v>48</v>
      </c>
      <c r="AE2588" t="s">
        <v>48</v>
      </c>
      <c r="AF2588" t="s">
        <v>48</v>
      </c>
    </row>
    <row r="2589" spans="1:32" hidden="1" outlineLevel="1" x14ac:dyDescent="0.2">
      <c r="A2589" t="s">
        <v>1712</v>
      </c>
      <c r="B2589" t="s">
        <v>1598</v>
      </c>
      <c r="C2589" t="s">
        <v>1614</v>
      </c>
      <c r="J2589" t="s">
        <v>1713</v>
      </c>
      <c r="K2589" t="s">
        <v>1617</v>
      </c>
      <c r="L2589" t="s">
        <v>1263</v>
      </c>
      <c r="M2589">
        <v>1</v>
      </c>
      <c r="P2589" s="2" t="s">
        <v>1714</v>
      </c>
      <c r="Q2589" t="s">
        <v>47</v>
      </c>
      <c r="S2589">
        <v>8.9993327856063843E-2</v>
      </c>
      <c r="T2589">
        <v>7.6492528023663908E-5</v>
      </c>
      <c r="U2589">
        <v>9.073218097910285E-4</v>
      </c>
      <c r="V2589">
        <v>1.0851377155631781E-3</v>
      </c>
      <c r="W2589">
        <v>1.057763583958149E-3</v>
      </c>
      <c r="X2589">
        <v>1.2494404800236229E-3</v>
      </c>
      <c r="Y2589">
        <v>8.8888888888888865E-2</v>
      </c>
      <c r="Z2589">
        <v>0.14899999999999999</v>
      </c>
      <c r="AA2589">
        <v>0</v>
      </c>
      <c r="AB2589">
        <v>0.85099999999999998</v>
      </c>
      <c r="AC2589">
        <v>0.70299999999999996</v>
      </c>
      <c r="AD2589" t="s">
        <v>48</v>
      </c>
      <c r="AE2589" t="s">
        <v>48</v>
      </c>
      <c r="AF2589" t="s">
        <v>48</v>
      </c>
    </row>
    <row r="2590" spans="1:32" hidden="1" outlineLevel="1" x14ac:dyDescent="0.2">
      <c r="A2590" t="s">
        <v>1715</v>
      </c>
      <c r="B2590" t="s">
        <v>1716</v>
      </c>
      <c r="C2590" t="s">
        <v>1629</v>
      </c>
      <c r="J2590" t="s">
        <v>1717</v>
      </c>
      <c r="K2590" t="s">
        <v>1622</v>
      </c>
      <c r="L2590" t="s">
        <v>1263</v>
      </c>
      <c r="M2590">
        <v>1</v>
      </c>
      <c r="P2590" s="2" t="s">
        <v>1718</v>
      </c>
      <c r="Q2590" t="s">
        <v>47</v>
      </c>
      <c r="S2590">
        <v>6.6393805900588632E-4</v>
      </c>
      <c r="T2590">
        <v>1.9167221125826468E-6</v>
      </c>
      <c r="U2590">
        <v>2.7849609978147779E-5</v>
      </c>
      <c r="V2590">
        <v>7.5047413702122867E-5</v>
      </c>
      <c r="W2590">
        <v>2.7767280698753888E-4</v>
      </c>
      <c r="X2590">
        <v>2.7404157663113441E-5</v>
      </c>
      <c r="Y2590">
        <v>0.25</v>
      </c>
      <c r="Z2590">
        <v>0</v>
      </c>
      <c r="AA2590">
        <v>0</v>
      </c>
      <c r="AB2590">
        <v>1</v>
      </c>
      <c r="AC2590">
        <v>0</v>
      </c>
      <c r="AD2590" t="s">
        <v>48</v>
      </c>
      <c r="AE2590" t="s">
        <v>48</v>
      </c>
      <c r="AF2590" t="s">
        <v>48</v>
      </c>
    </row>
    <row r="2591" spans="1:32" hidden="1" outlineLevel="1" x14ac:dyDescent="0.2">
      <c r="A2591" t="s">
        <v>1719</v>
      </c>
      <c r="B2591" t="s">
        <v>1720</v>
      </c>
      <c r="C2591" t="s">
        <v>238</v>
      </c>
      <c r="J2591" t="s">
        <v>1721</v>
      </c>
      <c r="K2591" t="s">
        <v>1622</v>
      </c>
      <c r="L2591" t="s">
        <v>1263</v>
      </c>
      <c r="M2591">
        <v>1</v>
      </c>
      <c r="P2591" s="2" t="s">
        <v>1722</v>
      </c>
      <c r="Q2591" t="s">
        <v>47</v>
      </c>
      <c r="S2591">
        <v>1.118641998618841E-2</v>
      </c>
      <c r="T2591">
        <v>1.652256628403848E-6</v>
      </c>
      <c r="U2591">
        <v>3.6112785892328247E-5</v>
      </c>
      <c r="V2591">
        <v>1.739160215947777E-4</v>
      </c>
      <c r="W2591">
        <v>9.2739956453442574E-3</v>
      </c>
      <c r="X2591">
        <v>2.1587575247394849E-5</v>
      </c>
      <c r="Y2591">
        <v>-0.3</v>
      </c>
      <c r="Z2591">
        <v>4.8000000000000001E-2</v>
      </c>
      <c r="AA2591">
        <v>0.10199999999999999</v>
      </c>
      <c r="AB2591">
        <v>0.84899999999999998</v>
      </c>
      <c r="AC2591">
        <v>-0.34</v>
      </c>
      <c r="AD2591" t="s">
        <v>48</v>
      </c>
      <c r="AE2591" t="s">
        <v>48</v>
      </c>
      <c r="AF2591" t="s">
        <v>48</v>
      </c>
    </row>
    <row r="2592" spans="1:32" hidden="1" outlineLevel="1" x14ac:dyDescent="0.2">
      <c r="A2592" t="s">
        <v>1723</v>
      </c>
      <c r="B2592" t="s">
        <v>1724</v>
      </c>
      <c r="C2592" t="s">
        <v>1614</v>
      </c>
      <c r="J2592" t="s">
        <v>1725</v>
      </c>
      <c r="K2592" t="s">
        <v>1632</v>
      </c>
      <c r="L2592" t="s">
        <v>1263</v>
      </c>
      <c r="M2592">
        <v>1</v>
      </c>
      <c r="P2592" s="2" t="s">
        <v>1726</v>
      </c>
      <c r="Q2592" t="s">
        <v>47</v>
      </c>
      <c r="S2592">
        <v>1.0233827633783219E-3</v>
      </c>
      <c r="T2592">
        <v>7.7204640547279269E-6</v>
      </c>
      <c r="U2592">
        <v>5.8005578466691077E-5</v>
      </c>
      <c r="V2592">
        <v>7.7194090408738703E-5</v>
      </c>
      <c r="W2592">
        <v>3.4821612644009292E-4</v>
      </c>
      <c r="X2592">
        <v>7.9705459938850254E-5</v>
      </c>
      <c r="Y2592">
        <v>2.777777777777778E-2</v>
      </c>
      <c r="Z2592">
        <v>4.4999999999999998E-2</v>
      </c>
      <c r="AA2592">
        <v>2.5000000000000001E-2</v>
      </c>
      <c r="AB2592">
        <v>0.93</v>
      </c>
      <c r="AC2592">
        <v>0.45679999999999998</v>
      </c>
      <c r="AD2592" t="s">
        <v>48</v>
      </c>
      <c r="AE2592" t="s">
        <v>48</v>
      </c>
      <c r="AF2592" t="s">
        <v>48</v>
      </c>
    </row>
    <row r="2593" spans="1:40" hidden="1" outlineLevel="1" x14ac:dyDescent="0.2">
      <c r="A2593" t="s">
        <v>1727</v>
      </c>
      <c r="B2593" t="s">
        <v>1728</v>
      </c>
      <c r="C2593" t="s">
        <v>1729</v>
      </c>
      <c r="J2593" t="s">
        <v>1730</v>
      </c>
      <c r="K2593" t="s">
        <v>1691</v>
      </c>
      <c r="L2593" t="s">
        <v>1263</v>
      </c>
      <c r="M2593">
        <v>1</v>
      </c>
      <c r="P2593" s="2" t="s">
        <v>1731</v>
      </c>
      <c r="Q2593" t="s">
        <v>47</v>
      </c>
      <c r="S2593">
        <v>8.3383684977889061E-3</v>
      </c>
      <c r="T2593">
        <v>3.1529145871900251E-6</v>
      </c>
      <c r="U2593">
        <v>1.150683747255243E-4</v>
      </c>
      <c r="V2593">
        <v>6.6415674518793821E-4</v>
      </c>
      <c r="W2593">
        <v>4.0056449361145496E-3</v>
      </c>
      <c r="X2593">
        <v>3.9087091863621033E-5</v>
      </c>
      <c r="Y2593">
        <v>0.2</v>
      </c>
      <c r="Z2593">
        <v>0.1</v>
      </c>
      <c r="AA2593">
        <v>0</v>
      </c>
      <c r="AB2593">
        <v>0.9</v>
      </c>
      <c r="AC2593">
        <v>0.59940000000000004</v>
      </c>
      <c r="AD2593" t="s">
        <v>48</v>
      </c>
      <c r="AE2593" t="s">
        <v>48</v>
      </c>
      <c r="AF2593" t="s">
        <v>48</v>
      </c>
    </row>
    <row r="2594" spans="1:40" hidden="1" outlineLevel="1" x14ac:dyDescent="0.2">
      <c r="A2594" t="s">
        <v>1732</v>
      </c>
      <c r="B2594" t="s">
        <v>1733</v>
      </c>
      <c r="C2594" t="s">
        <v>1614</v>
      </c>
      <c r="J2594" t="s">
        <v>1734</v>
      </c>
      <c r="K2594" t="s">
        <v>1704</v>
      </c>
      <c r="L2594" t="s">
        <v>1263</v>
      </c>
      <c r="M2594">
        <v>1</v>
      </c>
      <c r="P2594" s="2" t="s">
        <v>1735</v>
      </c>
      <c r="Q2594" t="s">
        <v>47</v>
      </c>
      <c r="S2594">
        <v>4.6878139255568391E-4</v>
      </c>
      <c r="T2594">
        <v>6.1723530961899087E-6</v>
      </c>
      <c r="U2594">
        <v>4.0357768739340827E-5</v>
      </c>
      <c r="V2594">
        <v>6.72164824209176E-5</v>
      </c>
      <c r="W2594">
        <v>1.3060904166195539E-4</v>
      </c>
      <c r="X2594">
        <v>5.3113304602447897E-5</v>
      </c>
      <c r="Y2594">
        <v>0.2</v>
      </c>
      <c r="Z2594">
        <v>0.122</v>
      </c>
      <c r="AA2594">
        <v>4.1000000000000002E-2</v>
      </c>
      <c r="AB2594">
        <v>0.83699999999999997</v>
      </c>
      <c r="AC2594">
        <v>0.84789999999999999</v>
      </c>
      <c r="AD2594" t="s">
        <v>48</v>
      </c>
      <c r="AE2594" t="s">
        <v>48</v>
      </c>
      <c r="AF2594" t="s">
        <v>48</v>
      </c>
    </row>
    <row r="2595" spans="1:40" hidden="1" outlineLevel="1" x14ac:dyDescent="0.2">
      <c r="A2595" t="s">
        <v>1736</v>
      </c>
      <c r="B2595" t="s">
        <v>1737</v>
      </c>
      <c r="C2595" t="s">
        <v>1634</v>
      </c>
      <c r="J2595" t="s">
        <v>1738</v>
      </c>
      <c r="K2595" t="s">
        <v>1708</v>
      </c>
      <c r="L2595" t="s">
        <v>1263</v>
      </c>
      <c r="M2595">
        <v>1</v>
      </c>
      <c r="P2595" s="2" t="s">
        <v>1739</v>
      </c>
      <c r="Q2595" t="s">
        <v>47</v>
      </c>
      <c r="S2595">
        <v>3.0609069392085079E-2</v>
      </c>
      <c r="T2595">
        <v>4.1459143176325597E-6</v>
      </c>
      <c r="U2595">
        <v>1.7371879948768759E-4</v>
      </c>
      <c r="V2595">
        <v>3.8376290467567742E-4</v>
      </c>
      <c r="W2595">
        <v>1.7141751945018768E-2</v>
      </c>
      <c r="X2595">
        <v>5.527377943508327E-4</v>
      </c>
      <c r="Y2595">
        <v>-0.1825396825396825</v>
      </c>
      <c r="Z2595">
        <v>6.0999999999999999E-2</v>
      </c>
      <c r="AA2595">
        <v>0.13300000000000001</v>
      </c>
      <c r="AB2595">
        <v>0.80600000000000005</v>
      </c>
      <c r="AC2595">
        <v>-0.41799999999999998</v>
      </c>
      <c r="AD2595" t="s">
        <v>48</v>
      </c>
      <c r="AE2595" t="s">
        <v>48</v>
      </c>
      <c r="AF2595" t="s">
        <v>48</v>
      </c>
    </row>
    <row r="2596" spans="1:40" hidden="1" outlineLevel="1" x14ac:dyDescent="0.2">
      <c r="A2596" t="s">
        <v>1740</v>
      </c>
      <c r="B2596" t="s">
        <v>1741</v>
      </c>
      <c r="C2596" t="s">
        <v>1614</v>
      </c>
      <c r="J2596" t="s">
        <v>1742</v>
      </c>
      <c r="K2596" t="s">
        <v>1708</v>
      </c>
      <c r="L2596" t="s">
        <v>1263</v>
      </c>
      <c r="M2596">
        <v>1</v>
      </c>
      <c r="P2596" s="2" t="s">
        <v>1743</v>
      </c>
      <c r="Q2596" t="s">
        <v>47</v>
      </c>
      <c r="S2596">
        <v>7.5371940620243549E-3</v>
      </c>
      <c r="T2596">
        <v>9.1630372480722144E-6</v>
      </c>
      <c r="U2596">
        <v>1.5186118253041059E-4</v>
      </c>
      <c r="V2596">
        <v>8.4685379988513887E-5</v>
      </c>
      <c r="W2596">
        <v>6.7876391112804413E-3</v>
      </c>
      <c r="X2596">
        <v>1.157813603640534E-4</v>
      </c>
      <c r="Y2596">
        <v>0.1361111111111111</v>
      </c>
      <c r="Z2596">
        <v>0.16200000000000001</v>
      </c>
      <c r="AA2596">
        <v>0</v>
      </c>
      <c r="AB2596">
        <v>0.83799999999999997</v>
      </c>
      <c r="AC2596">
        <v>0.9365</v>
      </c>
      <c r="AD2596" t="s">
        <v>48</v>
      </c>
      <c r="AE2596" t="s">
        <v>48</v>
      </c>
      <c r="AF2596" t="s">
        <v>48</v>
      </c>
    </row>
    <row r="2597" spans="1:40" hidden="1" outlineLevel="1" x14ac:dyDescent="0.2">
      <c r="A2597" t="s">
        <v>1744</v>
      </c>
      <c r="B2597" t="s">
        <v>1745</v>
      </c>
      <c r="C2597" t="s">
        <v>1664</v>
      </c>
      <c r="J2597" t="s">
        <v>1746</v>
      </c>
      <c r="K2597" t="s">
        <v>1712</v>
      </c>
      <c r="L2597" t="s">
        <v>1263</v>
      </c>
      <c r="M2597">
        <v>1</v>
      </c>
      <c r="P2597" s="2" t="s">
        <v>1747</v>
      </c>
      <c r="Q2597" t="s">
        <v>47</v>
      </c>
      <c r="S2597">
        <v>0.98022294044494629</v>
      </c>
      <c r="T2597">
        <v>2.0831928122788672E-3</v>
      </c>
      <c r="U2597">
        <v>1.0641671717166901E-2</v>
      </c>
      <c r="V2597">
        <v>0.10478562116622921</v>
      </c>
      <c r="W2597">
        <v>0.97147941589355469</v>
      </c>
      <c r="X2597">
        <v>1.7350524663925171E-2</v>
      </c>
      <c r="Y2597">
        <v>-0.15</v>
      </c>
      <c r="Z2597">
        <v>0.28000000000000003</v>
      </c>
      <c r="AA2597">
        <v>0.20300000000000001</v>
      </c>
      <c r="AB2597">
        <v>0.51700000000000002</v>
      </c>
      <c r="AC2597">
        <v>0.42149999999999999</v>
      </c>
      <c r="AD2597" t="s">
        <v>48</v>
      </c>
      <c r="AE2597" t="s">
        <v>48</v>
      </c>
      <c r="AF2597" t="s">
        <v>48</v>
      </c>
    </row>
    <row r="2598" spans="1:40" hidden="1" outlineLevel="1" x14ac:dyDescent="0.2">
      <c r="A2598" t="s">
        <v>1748</v>
      </c>
      <c r="B2598" t="s">
        <v>1749</v>
      </c>
      <c r="C2598" t="s">
        <v>1654</v>
      </c>
      <c r="J2598" t="s">
        <v>1750</v>
      </c>
      <c r="K2598" t="s">
        <v>1719</v>
      </c>
      <c r="L2598" t="s">
        <v>1263</v>
      </c>
      <c r="M2598">
        <v>1</v>
      </c>
      <c r="P2598" s="2" t="s">
        <v>1751</v>
      </c>
      <c r="Q2598" t="s">
        <v>47</v>
      </c>
      <c r="S2598">
        <v>3.6432873457670212E-3</v>
      </c>
      <c r="T2598">
        <v>1.705965132714482E-6</v>
      </c>
      <c r="U2598">
        <v>2.4564717023167759E-5</v>
      </c>
      <c r="V2598">
        <v>8.5189327364787459E-5</v>
      </c>
      <c r="W2598">
        <v>3.6708957049995661E-3</v>
      </c>
      <c r="X2598">
        <v>1.701538349152543E-5</v>
      </c>
      <c r="Y2598">
        <v>-4.6666666666666648E-2</v>
      </c>
      <c r="Z2598">
        <v>0.20399999999999999</v>
      </c>
      <c r="AA2598">
        <v>2.9000000000000001E-2</v>
      </c>
      <c r="AB2598">
        <v>0.76700000000000002</v>
      </c>
      <c r="AC2598">
        <v>0.88900000000000001</v>
      </c>
      <c r="AD2598" t="s">
        <v>48</v>
      </c>
      <c r="AE2598" t="s">
        <v>48</v>
      </c>
      <c r="AF2598" t="s">
        <v>48</v>
      </c>
    </row>
    <row r="2599" spans="1:40" hidden="1" outlineLevel="1" x14ac:dyDescent="0.2">
      <c r="A2599" t="s">
        <v>1752</v>
      </c>
      <c r="B2599" t="s">
        <v>1753</v>
      </c>
      <c r="C2599" t="s">
        <v>1515</v>
      </c>
      <c r="J2599" t="s">
        <v>1754</v>
      </c>
      <c r="K2599" t="s">
        <v>1732</v>
      </c>
      <c r="L2599" t="s">
        <v>1263</v>
      </c>
      <c r="M2599">
        <v>1</v>
      </c>
      <c r="P2599" s="2" t="s">
        <v>1755</v>
      </c>
      <c r="Q2599" t="s">
        <v>47</v>
      </c>
      <c r="S2599">
        <v>4.8365772818215191E-4</v>
      </c>
      <c r="T2599">
        <v>2.1052615011285521E-6</v>
      </c>
      <c r="U2599">
        <v>2.62994653894566E-5</v>
      </c>
      <c r="V2599">
        <v>4.3767791794380173E-5</v>
      </c>
      <c r="W2599">
        <v>2.2215438366401941E-4</v>
      </c>
      <c r="X2599">
        <v>2.4650042178109292E-5</v>
      </c>
      <c r="Y2599">
        <v>0.2</v>
      </c>
      <c r="Z2599">
        <v>0.248</v>
      </c>
      <c r="AA2599">
        <v>0</v>
      </c>
      <c r="AB2599">
        <v>0.752</v>
      </c>
      <c r="AC2599">
        <v>0.68079999999999996</v>
      </c>
      <c r="AD2599" t="s">
        <v>48</v>
      </c>
      <c r="AE2599" t="s">
        <v>48</v>
      </c>
      <c r="AF2599" t="s">
        <v>48</v>
      </c>
    </row>
    <row r="2600" spans="1:40" hidden="1" outlineLevel="1" x14ac:dyDescent="0.2">
      <c r="A2600" t="s">
        <v>1756</v>
      </c>
      <c r="B2600" t="s">
        <v>1757</v>
      </c>
      <c r="C2600" t="s">
        <v>1614</v>
      </c>
      <c r="J2600" t="s">
        <v>1758</v>
      </c>
      <c r="K2600" t="s">
        <v>1744</v>
      </c>
      <c r="L2600" t="s">
        <v>1263</v>
      </c>
      <c r="M2600">
        <v>1</v>
      </c>
      <c r="P2600" s="2" t="s">
        <v>1759</v>
      </c>
      <c r="Q2600" t="s">
        <v>47</v>
      </c>
      <c r="Y2600" t="s">
        <v>48</v>
      </c>
      <c r="Z2600" t="s">
        <v>48</v>
      </c>
      <c r="AA2600" t="s">
        <v>48</v>
      </c>
      <c r="AB2600" t="s">
        <v>48</v>
      </c>
      <c r="AC2600" t="s">
        <v>48</v>
      </c>
      <c r="AD2600" t="s">
        <v>48</v>
      </c>
      <c r="AE2600" t="s">
        <v>48</v>
      </c>
      <c r="AF2600" t="s">
        <v>48</v>
      </c>
    </row>
    <row r="2601" spans="1:40" hidden="1" outlineLevel="1" x14ac:dyDescent="0.2"/>
    <row r="2602" spans="1:40" collapsed="1" x14ac:dyDescent="0.2">
      <c r="A2602" t="s">
        <v>242</v>
      </c>
      <c r="B2602" t="s">
        <v>243</v>
      </c>
      <c r="C2602" t="s">
        <v>244</v>
      </c>
      <c r="D2602" t="s">
        <v>245</v>
      </c>
      <c r="E2602" t="s">
        <v>246</v>
      </c>
      <c r="F2602" t="s">
        <v>42</v>
      </c>
      <c r="G2602">
        <v>25</v>
      </c>
      <c r="H2602" t="s">
        <v>43</v>
      </c>
      <c r="I2602">
        <v>26</v>
      </c>
      <c r="J2602" t="s">
        <v>247</v>
      </c>
      <c r="L2602" t="s">
        <v>45</v>
      </c>
      <c r="M2602">
        <v>7</v>
      </c>
      <c r="N2602">
        <v>0.89</v>
      </c>
      <c r="O2602" s="1" t="s">
        <v>248</v>
      </c>
      <c r="P2602" s="1" t="s">
        <v>248</v>
      </c>
      <c r="Q2602" t="s">
        <v>47</v>
      </c>
      <c r="R2602" t="s">
        <v>47</v>
      </c>
      <c r="S2602">
        <v>1.366385957226157E-3</v>
      </c>
      <c r="T2602">
        <v>2.616163510538172E-5</v>
      </c>
      <c r="U2602">
        <v>8.1574456999078393E-5</v>
      </c>
      <c r="V2602">
        <v>2.5224877754226332E-4</v>
      </c>
      <c r="W2602">
        <v>3.2573103089816868E-4</v>
      </c>
      <c r="X2602">
        <v>1.7017005302477631E-4</v>
      </c>
      <c r="Y2602">
        <v>4.9739583333333337E-2</v>
      </c>
      <c r="Z2602">
        <v>0.13500000000000001</v>
      </c>
      <c r="AA2602">
        <v>6.9000000000000006E-2</v>
      </c>
      <c r="AB2602">
        <v>0.79600000000000004</v>
      </c>
      <c r="AC2602">
        <v>0.95079999999999998</v>
      </c>
      <c r="AD2602" t="s">
        <v>48</v>
      </c>
      <c r="AE2602" t="s">
        <v>48</v>
      </c>
      <c r="AF2602" t="s">
        <v>48</v>
      </c>
      <c r="AH2602">
        <f>SUM(AI2602:AJ2602)</f>
        <v>18</v>
      </c>
      <c r="AI2602">
        <f>COUNTIF(L2602:L2620, "Comment")</f>
        <v>18</v>
      </c>
      <c r="AJ2602">
        <f>COUNTIF(L2602:L2620, "Reply")</f>
        <v>0</v>
      </c>
      <c r="AK2602">
        <f>COUNTIF(C2603:C2620, C2602)</f>
        <v>0</v>
      </c>
      <c r="AM2602">
        <f>AVERAGE(S2602:S2620)</f>
        <v>2.2770679315343795E-2</v>
      </c>
      <c r="AN2602">
        <f>AVERAGE(Y2602:Y2620)</f>
        <v>2.6004886215960782E-2</v>
      </c>
    </row>
    <row r="2603" spans="1:40" hidden="1" outlineLevel="1" x14ac:dyDescent="0.2">
      <c r="A2603" t="s">
        <v>1760</v>
      </c>
      <c r="B2603" t="s">
        <v>1761</v>
      </c>
      <c r="C2603" t="s">
        <v>1762</v>
      </c>
      <c r="J2603" t="s">
        <v>1763</v>
      </c>
      <c r="K2603" t="s">
        <v>242</v>
      </c>
      <c r="L2603" t="s">
        <v>1233</v>
      </c>
      <c r="M2603">
        <v>1</v>
      </c>
      <c r="P2603" s="2" t="s">
        <v>1764</v>
      </c>
      <c r="Q2603" t="s">
        <v>47</v>
      </c>
      <c r="S2603">
        <v>0.20030498504638669</v>
      </c>
      <c r="T2603">
        <v>1.6714120647520762E-5</v>
      </c>
      <c r="U2603">
        <v>6.0154084349051118E-4</v>
      </c>
      <c r="V2603">
        <v>1.1367591097950941E-2</v>
      </c>
      <c r="W2603">
        <v>7.8536860644817352E-2</v>
      </c>
      <c r="X2603">
        <v>5.5620149942114949E-4</v>
      </c>
      <c r="Y2603">
        <v>-0.78333333333333333</v>
      </c>
      <c r="Z2603">
        <v>7.0000000000000007E-2</v>
      </c>
      <c r="AA2603">
        <v>0.19</v>
      </c>
      <c r="AB2603">
        <v>0.74</v>
      </c>
      <c r="AC2603">
        <v>-0.69</v>
      </c>
      <c r="AD2603" t="s">
        <v>48</v>
      </c>
      <c r="AE2603" t="s">
        <v>48</v>
      </c>
      <c r="AF2603" t="s">
        <v>48</v>
      </c>
    </row>
    <row r="2604" spans="1:40" hidden="1" outlineLevel="1" x14ac:dyDescent="0.2">
      <c r="A2604" t="s">
        <v>1765</v>
      </c>
      <c r="B2604" t="s">
        <v>1766</v>
      </c>
      <c r="C2604" t="s">
        <v>1767</v>
      </c>
      <c r="J2604" t="s">
        <v>1768</v>
      </c>
      <c r="K2604" t="s">
        <v>242</v>
      </c>
      <c r="L2604" t="s">
        <v>1233</v>
      </c>
      <c r="M2604">
        <v>1</v>
      </c>
      <c r="P2604" s="2" t="s">
        <v>1769</v>
      </c>
      <c r="Q2604" t="s">
        <v>47</v>
      </c>
      <c r="S2604">
        <v>3.6873046774417162E-3</v>
      </c>
      <c r="T2604">
        <v>1.856254311860539E-5</v>
      </c>
      <c r="U2604">
        <v>1.012145439744927E-4</v>
      </c>
      <c r="V2604">
        <v>1.064631505869329E-3</v>
      </c>
      <c r="W2604">
        <v>8.0572423757985234E-4</v>
      </c>
      <c r="X2604">
        <v>1.7083270358853039E-4</v>
      </c>
      <c r="Y2604">
        <v>8.216049382716048E-2</v>
      </c>
      <c r="Z2604">
        <v>0.13</v>
      </c>
      <c r="AA2604">
        <v>7.0000000000000007E-2</v>
      </c>
      <c r="AB2604">
        <v>0.8</v>
      </c>
      <c r="AC2604">
        <v>0.97599999999999998</v>
      </c>
      <c r="AD2604" t="s">
        <v>48</v>
      </c>
      <c r="AE2604" t="s">
        <v>48</v>
      </c>
      <c r="AF2604" t="s">
        <v>48</v>
      </c>
    </row>
    <row r="2605" spans="1:40" hidden="1" outlineLevel="1" x14ac:dyDescent="0.2">
      <c r="A2605" t="s">
        <v>1770</v>
      </c>
      <c r="B2605" t="s">
        <v>1771</v>
      </c>
      <c r="C2605" t="s">
        <v>1772</v>
      </c>
      <c r="J2605" t="s">
        <v>1773</v>
      </c>
      <c r="K2605" t="s">
        <v>242</v>
      </c>
      <c r="L2605" t="s">
        <v>1233</v>
      </c>
      <c r="M2605">
        <v>1</v>
      </c>
      <c r="P2605" s="2" t="s">
        <v>1774</v>
      </c>
      <c r="Q2605" t="s">
        <v>47</v>
      </c>
      <c r="S2605">
        <v>6.2242709100246429E-3</v>
      </c>
      <c r="T2605">
        <v>3.2664718219166389E-6</v>
      </c>
      <c r="U2605">
        <v>5.3528121497947723E-5</v>
      </c>
      <c r="V2605">
        <v>2.126181643689051E-4</v>
      </c>
      <c r="W2605">
        <v>2.1377392113208771E-3</v>
      </c>
      <c r="X2605">
        <v>3.9338596980087459E-4</v>
      </c>
      <c r="Y2605">
        <v>-0.1</v>
      </c>
      <c r="Z2605">
        <v>0</v>
      </c>
      <c r="AA2605">
        <v>0.29499999999999998</v>
      </c>
      <c r="AB2605">
        <v>0.70499999999999996</v>
      </c>
      <c r="AC2605">
        <v>-0.84750000000000003</v>
      </c>
      <c r="AD2605" t="s">
        <v>48</v>
      </c>
      <c r="AE2605" t="s">
        <v>48</v>
      </c>
      <c r="AF2605" t="s">
        <v>48</v>
      </c>
    </row>
    <row r="2606" spans="1:40" hidden="1" outlineLevel="1" x14ac:dyDescent="0.2">
      <c r="A2606" t="s">
        <v>1775</v>
      </c>
      <c r="B2606" t="s">
        <v>1776</v>
      </c>
      <c r="C2606" t="s">
        <v>1777</v>
      </c>
      <c r="J2606" t="s">
        <v>1778</v>
      </c>
      <c r="K2606" t="s">
        <v>242</v>
      </c>
      <c r="L2606" t="s">
        <v>1233</v>
      </c>
      <c r="M2606">
        <v>1</v>
      </c>
      <c r="P2606" s="2" t="s">
        <v>1779</v>
      </c>
      <c r="Q2606" t="s">
        <v>47</v>
      </c>
      <c r="S2606">
        <v>8.9891709387302399E-2</v>
      </c>
      <c r="T2606">
        <v>2.1558402295340781E-5</v>
      </c>
      <c r="U2606">
        <v>1.023065880872309E-3</v>
      </c>
      <c r="V2606">
        <v>1.0895421728491781E-3</v>
      </c>
      <c r="W2606">
        <v>2.2927476093173031E-2</v>
      </c>
      <c r="X2606">
        <v>1.0105329565703871E-2</v>
      </c>
      <c r="Y2606">
        <v>0</v>
      </c>
      <c r="Z2606">
        <v>6.4000000000000001E-2</v>
      </c>
      <c r="AA2606">
        <v>0.17299999999999999</v>
      </c>
      <c r="AB2606">
        <v>0.76300000000000001</v>
      </c>
      <c r="AC2606">
        <v>-0.81259999999999999</v>
      </c>
      <c r="AD2606" t="s">
        <v>48</v>
      </c>
      <c r="AE2606" t="s">
        <v>48</v>
      </c>
      <c r="AF2606" t="s">
        <v>48</v>
      </c>
    </row>
    <row r="2607" spans="1:40" hidden="1" outlineLevel="1" x14ac:dyDescent="0.2">
      <c r="A2607" t="s">
        <v>1780</v>
      </c>
      <c r="B2607" t="s">
        <v>1781</v>
      </c>
      <c r="C2607" t="s">
        <v>1782</v>
      </c>
      <c r="J2607" t="s">
        <v>1783</v>
      </c>
      <c r="K2607" t="s">
        <v>242</v>
      </c>
      <c r="L2607" t="s">
        <v>1233</v>
      </c>
      <c r="M2607">
        <v>1</v>
      </c>
      <c r="P2607" s="2" t="s">
        <v>1784</v>
      </c>
      <c r="Q2607" t="s">
        <v>47</v>
      </c>
      <c r="S2607">
        <v>1.1823913082480431E-2</v>
      </c>
      <c r="T2607">
        <v>1.01629484561272E-5</v>
      </c>
      <c r="U2607">
        <v>4.0719448588788509E-4</v>
      </c>
      <c r="V2607">
        <v>2.1897115220781421E-4</v>
      </c>
      <c r="W2607">
        <v>4.6563982032239437E-3</v>
      </c>
      <c r="X2607">
        <v>5.277987802401185E-4</v>
      </c>
      <c r="Y2607">
        <v>0</v>
      </c>
      <c r="Z2607">
        <v>2.9000000000000001E-2</v>
      </c>
      <c r="AA2607">
        <v>6.8000000000000005E-2</v>
      </c>
      <c r="AB2607">
        <v>0.90300000000000002</v>
      </c>
      <c r="AC2607">
        <v>-0.40189999999999998</v>
      </c>
      <c r="AD2607" t="s">
        <v>48</v>
      </c>
      <c r="AE2607" t="s">
        <v>48</v>
      </c>
      <c r="AF2607" t="s">
        <v>48</v>
      </c>
    </row>
    <row r="2608" spans="1:40" hidden="1" outlineLevel="1" x14ac:dyDescent="0.2">
      <c r="A2608" t="s">
        <v>1785</v>
      </c>
      <c r="B2608" t="s">
        <v>1786</v>
      </c>
      <c r="C2608" t="s">
        <v>1787</v>
      </c>
      <c r="J2608" t="s">
        <v>1788</v>
      </c>
      <c r="K2608" t="s">
        <v>242</v>
      </c>
      <c r="L2608" t="s">
        <v>1233</v>
      </c>
      <c r="M2608">
        <v>1</v>
      </c>
      <c r="P2608" s="2" t="s">
        <v>1789</v>
      </c>
      <c r="Q2608" t="s">
        <v>47</v>
      </c>
      <c r="S2608">
        <v>4.3798893690109253E-2</v>
      </c>
      <c r="T2608">
        <v>4.6584751544287428E-5</v>
      </c>
      <c r="U2608">
        <v>3.4869948285631841E-4</v>
      </c>
      <c r="V2608">
        <v>1.405892893671989E-3</v>
      </c>
      <c r="W2608">
        <v>1.9640950486063961E-2</v>
      </c>
      <c r="X2608">
        <v>3.3841826370917261E-4</v>
      </c>
      <c r="Y2608">
        <v>-0.15803571428571431</v>
      </c>
      <c r="Z2608">
        <v>8.2000000000000003E-2</v>
      </c>
      <c r="AA2608">
        <v>0.13300000000000001</v>
      </c>
      <c r="AB2608">
        <v>0.78500000000000003</v>
      </c>
      <c r="AC2608">
        <v>-0.88759999999999994</v>
      </c>
      <c r="AD2608" t="s">
        <v>48</v>
      </c>
      <c r="AE2608" t="s">
        <v>48</v>
      </c>
      <c r="AF2608" t="s">
        <v>48</v>
      </c>
    </row>
    <row r="2609" spans="1:40" hidden="1" outlineLevel="1" x14ac:dyDescent="0.2">
      <c r="A2609" t="s">
        <v>1790</v>
      </c>
      <c r="B2609" t="s">
        <v>1791</v>
      </c>
      <c r="C2609" t="s">
        <v>1792</v>
      </c>
      <c r="J2609" t="s">
        <v>1793</v>
      </c>
      <c r="K2609" t="s">
        <v>242</v>
      </c>
      <c r="L2609" t="s">
        <v>1233</v>
      </c>
      <c r="M2609">
        <v>1</v>
      </c>
      <c r="P2609" s="2" t="s">
        <v>1794</v>
      </c>
      <c r="Q2609" t="s">
        <v>47</v>
      </c>
      <c r="S2609">
        <v>7.7642285032197833E-4</v>
      </c>
      <c r="T2609">
        <v>2.3714912913419539E-6</v>
      </c>
      <c r="U2609">
        <v>2.4594955903012309E-5</v>
      </c>
      <c r="V2609">
        <v>5.5743610573699698E-5</v>
      </c>
      <c r="W2609">
        <v>3.1400329316966241E-4</v>
      </c>
      <c r="X2609">
        <v>7.8943048720248044E-5</v>
      </c>
      <c r="Y2609">
        <v>-0.33333333333333331</v>
      </c>
      <c r="Z2609">
        <v>3.1E-2</v>
      </c>
      <c r="AA2609">
        <v>5.0999999999999997E-2</v>
      </c>
      <c r="AB2609">
        <v>0.91800000000000004</v>
      </c>
      <c r="AC2609">
        <v>-2.4E-2</v>
      </c>
      <c r="AD2609" t="s">
        <v>48</v>
      </c>
      <c r="AE2609" t="s">
        <v>48</v>
      </c>
      <c r="AF2609" t="s">
        <v>48</v>
      </c>
    </row>
    <row r="2610" spans="1:40" hidden="1" outlineLevel="1" x14ac:dyDescent="0.2">
      <c r="A2610" t="s">
        <v>1795</v>
      </c>
      <c r="B2610" t="s">
        <v>1796</v>
      </c>
      <c r="C2610" t="s">
        <v>1797</v>
      </c>
      <c r="J2610" t="s">
        <v>1798</v>
      </c>
      <c r="K2610" t="s">
        <v>242</v>
      </c>
      <c r="L2610" t="s">
        <v>1233</v>
      </c>
      <c r="M2610">
        <v>1</v>
      </c>
      <c r="P2610" s="2" t="s">
        <v>1799</v>
      </c>
      <c r="Q2610" t="s">
        <v>1800</v>
      </c>
      <c r="S2610">
        <v>5.1167450146749616E-4</v>
      </c>
      <c r="T2610">
        <v>3.41984878104995E-6</v>
      </c>
      <c r="U2610">
        <v>2.8402078896760941E-5</v>
      </c>
      <c r="V2610">
        <v>5.2718998631462448E-5</v>
      </c>
      <c r="W2610">
        <v>2.4073742679320281E-4</v>
      </c>
      <c r="X2610">
        <v>3.089922756771557E-5</v>
      </c>
      <c r="Y2610">
        <v>0.35</v>
      </c>
      <c r="Z2610">
        <v>0.245</v>
      </c>
      <c r="AA2610">
        <v>2.3E-2</v>
      </c>
      <c r="AB2610">
        <v>0.73199999999999998</v>
      </c>
      <c r="AC2610">
        <v>0.8891</v>
      </c>
      <c r="AD2610" t="s">
        <v>48</v>
      </c>
      <c r="AE2610" t="s">
        <v>48</v>
      </c>
      <c r="AF2610" t="s">
        <v>48</v>
      </c>
    </row>
    <row r="2611" spans="1:40" hidden="1" outlineLevel="1" x14ac:dyDescent="0.2">
      <c r="A2611" t="s">
        <v>1801</v>
      </c>
      <c r="B2611" t="s">
        <v>1802</v>
      </c>
      <c r="C2611" t="s">
        <v>1803</v>
      </c>
      <c r="J2611" t="s">
        <v>1804</v>
      </c>
      <c r="K2611" t="s">
        <v>242</v>
      </c>
      <c r="L2611" t="s">
        <v>1233</v>
      </c>
      <c r="M2611">
        <v>1</v>
      </c>
      <c r="P2611" s="2" t="s">
        <v>1805</v>
      </c>
      <c r="Q2611" t="s">
        <v>47</v>
      </c>
      <c r="S2611">
        <v>3.2266241032630209E-3</v>
      </c>
      <c r="T2611">
        <v>5.1566228648880497E-5</v>
      </c>
      <c r="U2611">
        <v>2.0726260845549399E-4</v>
      </c>
      <c r="V2611">
        <v>7.4415409471839666E-4</v>
      </c>
      <c r="W2611">
        <v>1.179713290184736E-3</v>
      </c>
      <c r="X2611">
        <v>1.919716160045937E-4</v>
      </c>
      <c r="Y2611">
        <v>-0.1</v>
      </c>
      <c r="Z2611">
        <v>0.13</v>
      </c>
      <c r="AA2611">
        <v>0</v>
      </c>
      <c r="AB2611">
        <v>0.87</v>
      </c>
      <c r="AC2611">
        <v>0.128</v>
      </c>
      <c r="AD2611" t="s">
        <v>48</v>
      </c>
      <c r="AE2611" t="s">
        <v>48</v>
      </c>
      <c r="AF2611" t="s">
        <v>48</v>
      </c>
    </row>
    <row r="2612" spans="1:40" hidden="1" outlineLevel="1" x14ac:dyDescent="0.2">
      <c r="A2612" t="s">
        <v>1806</v>
      </c>
      <c r="B2612" t="s">
        <v>1807</v>
      </c>
      <c r="C2612" t="s">
        <v>1808</v>
      </c>
      <c r="J2612" t="s">
        <v>1809</v>
      </c>
      <c r="K2612" t="s">
        <v>242</v>
      </c>
      <c r="L2612" t="s">
        <v>1233</v>
      </c>
      <c r="M2612">
        <v>1</v>
      </c>
      <c r="P2612" s="2" t="s">
        <v>1810</v>
      </c>
      <c r="Q2612" t="s">
        <v>47</v>
      </c>
      <c r="S2612">
        <v>3.2144661992788308E-2</v>
      </c>
      <c r="T2612">
        <v>1.141524444392417E-5</v>
      </c>
      <c r="U2612">
        <v>1.788292545825243E-3</v>
      </c>
      <c r="V2612">
        <v>1.1854741023853419E-3</v>
      </c>
      <c r="W2612">
        <v>7.0140003226697436E-3</v>
      </c>
      <c r="X2612">
        <v>5.4731726413592696E-4</v>
      </c>
      <c r="Y2612">
        <v>0.3</v>
      </c>
      <c r="Z2612">
        <v>0.214</v>
      </c>
      <c r="AA2612">
        <v>0.11799999999999999</v>
      </c>
      <c r="AB2612">
        <v>0.66800000000000004</v>
      </c>
      <c r="AC2612">
        <v>0.61080000000000001</v>
      </c>
      <c r="AD2612" t="s">
        <v>48</v>
      </c>
      <c r="AE2612" t="s">
        <v>48</v>
      </c>
      <c r="AF2612" t="s">
        <v>48</v>
      </c>
    </row>
    <row r="2613" spans="1:40" hidden="1" outlineLevel="1" x14ac:dyDescent="0.2">
      <c r="A2613" t="s">
        <v>1811</v>
      </c>
      <c r="B2613" t="s">
        <v>1812</v>
      </c>
      <c r="C2613" t="s">
        <v>1813</v>
      </c>
      <c r="J2613" t="s">
        <v>1814</v>
      </c>
      <c r="K2613" t="s">
        <v>242</v>
      </c>
      <c r="L2613" t="s">
        <v>1233</v>
      </c>
      <c r="M2613">
        <v>1</v>
      </c>
      <c r="P2613" s="2" t="s">
        <v>1815</v>
      </c>
      <c r="Q2613" t="s">
        <v>47</v>
      </c>
      <c r="S2613">
        <v>7.6515814289450654E-3</v>
      </c>
      <c r="T2613">
        <v>8.8155911726062186E-6</v>
      </c>
      <c r="U2613">
        <v>1.544760161777958E-4</v>
      </c>
      <c r="V2613">
        <v>7.0562411565333605E-4</v>
      </c>
      <c r="W2613">
        <v>3.3608160447329278E-3</v>
      </c>
      <c r="X2613">
        <v>4.35983674833551E-4</v>
      </c>
      <c r="Y2613">
        <v>1.666666666666668E-2</v>
      </c>
      <c r="Z2613">
        <v>0</v>
      </c>
      <c r="AA2613">
        <v>0.33200000000000002</v>
      </c>
      <c r="AB2613">
        <v>0.66800000000000004</v>
      </c>
      <c r="AC2613">
        <v>-0.66810000000000003</v>
      </c>
      <c r="AD2613" t="s">
        <v>48</v>
      </c>
      <c r="AE2613" t="s">
        <v>48</v>
      </c>
      <c r="AF2613" t="s">
        <v>48</v>
      </c>
    </row>
    <row r="2614" spans="1:40" hidden="1" outlineLevel="1" x14ac:dyDescent="0.2">
      <c r="A2614" t="s">
        <v>1816</v>
      </c>
      <c r="B2614" t="s">
        <v>1817</v>
      </c>
      <c r="C2614" t="s">
        <v>1404</v>
      </c>
      <c r="J2614" t="s">
        <v>1818</v>
      </c>
      <c r="K2614" t="s">
        <v>242</v>
      </c>
      <c r="L2614" t="s">
        <v>1233</v>
      </c>
      <c r="M2614">
        <v>1</v>
      </c>
      <c r="P2614" s="2" t="s">
        <v>1819</v>
      </c>
      <c r="Q2614" t="s">
        <v>47</v>
      </c>
      <c r="S2614">
        <v>1.0981534607708451E-2</v>
      </c>
      <c r="T2614">
        <v>9.3376502263708971E-6</v>
      </c>
      <c r="U2614">
        <v>4.6589138219133019E-4</v>
      </c>
      <c r="V2614">
        <v>1.2569130922202021E-4</v>
      </c>
      <c r="W2614">
        <v>5.9053776785731324E-3</v>
      </c>
      <c r="X2614">
        <v>5.2079296438023448E-4</v>
      </c>
      <c r="Y2614">
        <v>6.6137566137566134E-2</v>
      </c>
      <c r="Z2614">
        <v>2.9000000000000001E-2</v>
      </c>
      <c r="AA2614">
        <v>6.8000000000000005E-2</v>
      </c>
      <c r="AB2614">
        <v>0.90300000000000002</v>
      </c>
      <c r="AC2614">
        <v>-0.44419999999999998</v>
      </c>
      <c r="AD2614" t="s">
        <v>48</v>
      </c>
      <c r="AE2614" t="s">
        <v>48</v>
      </c>
      <c r="AF2614" t="s">
        <v>48</v>
      </c>
    </row>
    <row r="2615" spans="1:40" hidden="1" outlineLevel="1" x14ac:dyDescent="0.2">
      <c r="A2615" t="s">
        <v>1820</v>
      </c>
      <c r="B2615" t="s">
        <v>1821</v>
      </c>
      <c r="C2615" t="s">
        <v>1822</v>
      </c>
      <c r="J2615" t="s">
        <v>1823</v>
      </c>
      <c r="K2615" t="s">
        <v>242</v>
      </c>
      <c r="L2615" t="s">
        <v>1233</v>
      </c>
      <c r="M2615">
        <v>1</v>
      </c>
      <c r="P2615" s="2" t="s">
        <v>1824</v>
      </c>
      <c r="Q2615" t="s">
        <v>47</v>
      </c>
      <c r="S2615">
        <v>2.2398268338292841E-3</v>
      </c>
      <c r="T2615">
        <v>6.9753355091961566E-6</v>
      </c>
      <c r="U2615">
        <v>7.1363254392053932E-5</v>
      </c>
      <c r="V2615">
        <v>1.4861767704132939E-4</v>
      </c>
      <c r="W2615">
        <v>6.4462830778211355E-4</v>
      </c>
      <c r="X2615">
        <v>1.649483892833814E-4</v>
      </c>
      <c r="Y2615">
        <v>0.12</v>
      </c>
      <c r="Z2615">
        <v>0.1</v>
      </c>
      <c r="AA2615">
        <v>0.13500000000000001</v>
      </c>
      <c r="AB2615">
        <v>0.76500000000000001</v>
      </c>
      <c r="AC2615">
        <v>-0.47239999999999999</v>
      </c>
      <c r="AD2615" t="s">
        <v>48</v>
      </c>
      <c r="AE2615" t="s">
        <v>48</v>
      </c>
      <c r="AF2615" t="s">
        <v>48</v>
      </c>
    </row>
    <row r="2616" spans="1:40" hidden="1" outlineLevel="1" x14ac:dyDescent="0.2">
      <c r="A2616" t="s">
        <v>1825</v>
      </c>
      <c r="B2616" t="s">
        <v>1826</v>
      </c>
      <c r="C2616" t="s">
        <v>1827</v>
      </c>
      <c r="J2616" t="s">
        <v>1828</v>
      </c>
      <c r="K2616" t="s">
        <v>242</v>
      </c>
      <c r="L2616" t="s">
        <v>1233</v>
      </c>
      <c r="M2616">
        <v>1</v>
      </c>
      <c r="P2616" s="2" t="s">
        <v>1829</v>
      </c>
      <c r="Q2616" t="s">
        <v>47</v>
      </c>
      <c r="S2616">
        <v>1.5097785741090769E-2</v>
      </c>
      <c r="T2616">
        <v>4.5776694605592638E-5</v>
      </c>
      <c r="U2616">
        <v>4.9640960060060024E-4</v>
      </c>
      <c r="V2616">
        <v>6.6567945759743452E-4</v>
      </c>
      <c r="W2616">
        <v>4.9761035479605198E-3</v>
      </c>
      <c r="X2616">
        <v>3.8760562893003231E-4</v>
      </c>
      <c r="Y2616">
        <v>3.4090909090909102E-2</v>
      </c>
      <c r="Z2616">
        <v>0.109</v>
      </c>
      <c r="AA2616">
        <v>6.0999999999999999E-2</v>
      </c>
      <c r="AB2616">
        <v>0.83</v>
      </c>
      <c r="AC2616">
        <v>0.34</v>
      </c>
      <c r="AD2616" t="s">
        <v>48</v>
      </c>
      <c r="AE2616" t="s">
        <v>48</v>
      </c>
      <c r="AF2616" t="s">
        <v>48</v>
      </c>
    </row>
    <row r="2617" spans="1:40" hidden="1" outlineLevel="1" x14ac:dyDescent="0.2">
      <c r="A2617" t="s">
        <v>1830</v>
      </c>
      <c r="B2617" t="s">
        <v>1831</v>
      </c>
      <c r="C2617" t="s">
        <v>1832</v>
      </c>
      <c r="J2617" t="s">
        <v>1833</v>
      </c>
      <c r="K2617" t="s">
        <v>242</v>
      </c>
      <c r="L2617" t="s">
        <v>1233</v>
      </c>
      <c r="M2617">
        <v>1</v>
      </c>
      <c r="P2617" s="2" t="s">
        <v>1834</v>
      </c>
      <c r="Q2617" t="s">
        <v>47</v>
      </c>
      <c r="S2617">
        <v>1.045409706421196E-3</v>
      </c>
      <c r="T2617">
        <v>6.3562815739715006E-6</v>
      </c>
      <c r="U2617">
        <v>5.7883735280483961E-5</v>
      </c>
      <c r="V2617">
        <v>9.2660979134961963E-5</v>
      </c>
      <c r="W2617">
        <v>3.381615097168833E-4</v>
      </c>
      <c r="X2617">
        <v>1.2850471830461169E-4</v>
      </c>
      <c r="Y2617">
        <v>0.15</v>
      </c>
      <c r="Z2617">
        <v>8.2000000000000003E-2</v>
      </c>
      <c r="AA2617">
        <v>2.3E-2</v>
      </c>
      <c r="AB2617">
        <v>0.89500000000000002</v>
      </c>
      <c r="AC2617">
        <v>0.43099999999999999</v>
      </c>
      <c r="AD2617" t="s">
        <v>48</v>
      </c>
      <c r="AE2617" t="s">
        <v>48</v>
      </c>
      <c r="AF2617" t="s">
        <v>48</v>
      </c>
    </row>
    <row r="2618" spans="1:40" hidden="1" outlineLevel="1" x14ac:dyDescent="0.2">
      <c r="A2618" t="s">
        <v>1835</v>
      </c>
      <c r="B2618" t="s">
        <v>1836</v>
      </c>
      <c r="C2618" t="s">
        <v>1837</v>
      </c>
      <c r="J2618" t="s">
        <v>1838</v>
      </c>
      <c r="K2618" t="s">
        <v>242</v>
      </c>
      <c r="L2618" t="s">
        <v>1233</v>
      </c>
      <c r="M2618">
        <v>1</v>
      </c>
      <c r="P2618" s="2" t="s">
        <v>1839</v>
      </c>
      <c r="Q2618" t="s">
        <v>47</v>
      </c>
      <c r="S2618">
        <v>3.3880930277518928E-4</v>
      </c>
      <c r="T2618">
        <v>2.434652742522303E-6</v>
      </c>
      <c r="U2618">
        <v>1.875323323474731E-5</v>
      </c>
      <c r="V2618">
        <v>4.7724137402838103E-5</v>
      </c>
      <c r="W2618">
        <v>1.6671555931679899E-4</v>
      </c>
      <c r="X2618">
        <v>2.0212677554809488E-5</v>
      </c>
      <c r="Y2618">
        <v>0</v>
      </c>
      <c r="Z2618">
        <v>6.7000000000000004E-2</v>
      </c>
      <c r="AA2618">
        <v>0</v>
      </c>
      <c r="AB2618">
        <v>0.93300000000000005</v>
      </c>
      <c r="AC2618">
        <v>0.36120000000000002</v>
      </c>
      <c r="AD2618" t="s">
        <v>48</v>
      </c>
      <c r="AE2618" t="s">
        <v>48</v>
      </c>
      <c r="AF2618" t="s">
        <v>48</v>
      </c>
    </row>
    <row r="2619" spans="1:40" hidden="1" outlineLevel="1" x14ac:dyDescent="0.2">
      <c r="A2619" t="s">
        <v>1840</v>
      </c>
      <c r="B2619" t="s">
        <v>1841</v>
      </c>
      <c r="C2619" t="s">
        <v>1842</v>
      </c>
      <c r="J2619" t="s">
        <v>1843</v>
      </c>
      <c r="K2619" t="s">
        <v>242</v>
      </c>
      <c r="L2619" t="s">
        <v>1233</v>
      </c>
      <c r="M2619">
        <v>1</v>
      </c>
      <c r="P2619" s="2" t="s">
        <v>1844</v>
      </c>
      <c r="Q2619" t="s">
        <v>47</v>
      </c>
      <c r="S2619">
        <v>4.692029906436801E-4</v>
      </c>
      <c r="T2619">
        <v>3.621879386628279E-6</v>
      </c>
      <c r="U2619">
        <v>2.789628888422158E-5</v>
      </c>
      <c r="V2619">
        <v>1.123519905377179E-4</v>
      </c>
      <c r="W2619">
        <v>1.4194092364050451E-4</v>
      </c>
      <c r="X2619">
        <v>3.378355540917255E-5</v>
      </c>
      <c r="Y2619">
        <v>0.5</v>
      </c>
      <c r="Z2619">
        <v>3.7999999999999999E-2</v>
      </c>
      <c r="AA2619">
        <v>7.2999999999999995E-2</v>
      </c>
      <c r="AB2619">
        <v>0.88900000000000001</v>
      </c>
      <c r="AC2619">
        <v>-0.15010000000000001</v>
      </c>
      <c r="AD2619" t="s">
        <v>48</v>
      </c>
      <c r="AE2619" t="s">
        <v>48</v>
      </c>
      <c r="AF2619" t="s">
        <v>48</v>
      </c>
    </row>
    <row r="2620" spans="1:40" hidden="1" outlineLevel="1" x14ac:dyDescent="0.2">
      <c r="A2620" t="s">
        <v>1845</v>
      </c>
      <c r="B2620" t="s">
        <v>1846</v>
      </c>
      <c r="C2620" t="s">
        <v>1847</v>
      </c>
      <c r="J2620" t="s">
        <v>1848</v>
      </c>
      <c r="K2620" t="s">
        <v>242</v>
      </c>
      <c r="L2620" t="s">
        <v>1233</v>
      </c>
      <c r="M2620">
        <v>1</v>
      </c>
      <c r="P2620" s="2" t="s">
        <v>1849</v>
      </c>
      <c r="Q2620" t="s">
        <v>47</v>
      </c>
      <c r="S2620">
        <v>1.061910181306303E-3</v>
      </c>
      <c r="T2620">
        <v>2.5049132545973411E-6</v>
      </c>
      <c r="U2620">
        <v>3.2149629987543449E-5</v>
      </c>
      <c r="V2620">
        <v>5.9387573855929077E-5</v>
      </c>
      <c r="W2620">
        <v>4.5481658889912069E-4</v>
      </c>
      <c r="X2620">
        <v>1.2233920278958979E-4</v>
      </c>
      <c r="Y2620">
        <v>0.3</v>
      </c>
      <c r="Z2620">
        <v>0.23499999999999999</v>
      </c>
      <c r="AA2620">
        <v>0.14799999999999999</v>
      </c>
      <c r="AB2620">
        <v>0.61699999999999999</v>
      </c>
      <c r="AC2620">
        <v>0.1779</v>
      </c>
      <c r="AD2620" t="s">
        <v>48</v>
      </c>
      <c r="AE2620" t="s">
        <v>48</v>
      </c>
      <c r="AF2620" t="s">
        <v>48</v>
      </c>
    </row>
    <row r="2621" spans="1:40" collapsed="1" x14ac:dyDescent="0.2">
      <c r="A2621" t="s">
        <v>303</v>
      </c>
      <c r="B2621" t="s">
        <v>304</v>
      </c>
      <c r="C2621" t="s">
        <v>305</v>
      </c>
      <c r="D2621" t="s">
        <v>306</v>
      </c>
      <c r="E2621" t="s">
        <v>130</v>
      </c>
      <c r="F2621" t="s">
        <v>43</v>
      </c>
      <c r="G2621">
        <v>33</v>
      </c>
      <c r="H2621" t="s">
        <v>42</v>
      </c>
      <c r="I2621">
        <v>32</v>
      </c>
      <c r="J2621" t="s">
        <v>307</v>
      </c>
      <c r="L2621" t="s">
        <v>45</v>
      </c>
      <c r="M2621">
        <v>1</v>
      </c>
      <c r="N2621">
        <v>1</v>
      </c>
      <c r="O2621" s="1" t="s">
        <v>308</v>
      </c>
      <c r="P2621" s="1" t="s">
        <v>308</v>
      </c>
      <c r="Q2621" t="s">
        <v>47</v>
      </c>
      <c r="R2621" t="s">
        <v>47</v>
      </c>
      <c r="S2621">
        <v>0.15239937603473661</v>
      </c>
      <c r="T2621">
        <v>4.8057707317639142E-5</v>
      </c>
      <c r="U2621">
        <v>0.18289253115653989</v>
      </c>
      <c r="V2621">
        <v>1.724064233712852E-3</v>
      </c>
      <c r="W2621">
        <v>2.198116667568684E-2</v>
      </c>
      <c r="X2621">
        <v>7.3953240644186735E-4</v>
      </c>
      <c r="Y2621">
        <v>3.2521498275735548E-2</v>
      </c>
      <c r="Z2621">
        <v>0.123</v>
      </c>
      <c r="AA2621">
        <v>0.104</v>
      </c>
      <c r="AB2621">
        <v>0.77300000000000002</v>
      </c>
      <c r="AC2621">
        <v>0.92030000000000001</v>
      </c>
      <c r="AD2621" t="s">
        <v>48</v>
      </c>
      <c r="AE2621" t="s">
        <v>48</v>
      </c>
      <c r="AF2621" t="s">
        <v>48</v>
      </c>
      <c r="AH2621">
        <f>SUM(AI2621:AJ2621)</f>
        <v>16</v>
      </c>
      <c r="AI2621">
        <f>COUNTIF(L2621:L2637, "Comment")</f>
        <v>4</v>
      </c>
      <c r="AJ2621">
        <f>COUNTIF(L2621:L2637, "Reply")</f>
        <v>12</v>
      </c>
      <c r="AK2621">
        <f>COUNTIF(C2622:C2637, C2621)</f>
        <v>9</v>
      </c>
      <c r="AM2621">
        <f>AVERAGE(S2621:S2637)</f>
        <v>7.5513690636452177E-2</v>
      </c>
      <c r="AN2621">
        <f>AVERAGE(Y2621:Y2637)</f>
        <v>0.15250458352392837</v>
      </c>
    </row>
    <row r="2622" spans="1:40" hidden="1" outlineLevel="1" x14ac:dyDescent="0.2">
      <c r="A2622" t="s">
        <v>1968</v>
      </c>
      <c r="B2622" t="s">
        <v>1969</v>
      </c>
      <c r="C2622" t="s">
        <v>305</v>
      </c>
      <c r="J2622" t="s">
        <v>1970</v>
      </c>
      <c r="K2622" t="s">
        <v>303</v>
      </c>
      <c r="L2622" t="s">
        <v>1233</v>
      </c>
      <c r="M2622">
        <v>1</v>
      </c>
      <c r="P2622" t="s">
        <v>1971</v>
      </c>
      <c r="Q2622" t="s">
        <v>47</v>
      </c>
      <c r="S2622">
        <v>6.5234384965151548E-4</v>
      </c>
      <c r="T2622">
        <v>2.110999275828362E-6</v>
      </c>
      <c r="U2622">
        <v>2.867633338610176E-5</v>
      </c>
      <c r="V2622">
        <v>4.9440695875091478E-5</v>
      </c>
      <c r="W2622">
        <v>2.9009196441620588E-4</v>
      </c>
      <c r="X2622">
        <v>2.9251921660033989E-5</v>
      </c>
      <c r="Y2622">
        <v>-0.2</v>
      </c>
      <c r="Z2622">
        <v>0.104</v>
      </c>
      <c r="AA2622">
        <v>6.6000000000000003E-2</v>
      </c>
      <c r="AB2622">
        <v>0.82899999999999996</v>
      </c>
      <c r="AC2622">
        <v>0.1749</v>
      </c>
      <c r="AD2622" t="s">
        <v>48</v>
      </c>
      <c r="AE2622" t="s">
        <v>48</v>
      </c>
      <c r="AF2622" t="s">
        <v>48</v>
      </c>
    </row>
    <row r="2623" spans="1:40" hidden="1" outlineLevel="1" x14ac:dyDescent="0.2">
      <c r="A2623" t="s">
        <v>1972</v>
      </c>
      <c r="B2623" t="s">
        <v>1973</v>
      </c>
      <c r="C2623" t="s">
        <v>1237</v>
      </c>
      <c r="J2623" t="s">
        <v>1974</v>
      </c>
      <c r="K2623" t="s">
        <v>303</v>
      </c>
      <c r="L2623" t="s">
        <v>1233</v>
      </c>
      <c r="M2623">
        <v>1</v>
      </c>
      <c r="P2623" s="1" t="s">
        <v>1975</v>
      </c>
      <c r="Q2623" s="1" t="s">
        <v>47</v>
      </c>
      <c r="S2623">
        <v>5.3534790640696883E-4</v>
      </c>
      <c r="T2623">
        <v>3.197704018020886E-6</v>
      </c>
      <c r="U2623">
        <v>1.9611597963375971E-5</v>
      </c>
      <c r="V2623">
        <v>4.235378946759738E-5</v>
      </c>
      <c r="W2623">
        <v>2.4522939929738641E-4</v>
      </c>
      <c r="X2623">
        <v>7.3326969868503511E-5</v>
      </c>
      <c r="Y2623">
        <v>0.1763227513227513</v>
      </c>
      <c r="Z2623">
        <v>0.14899999999999999</v>
      </c>
      <c r="AA2623">
        <v>8.4000000000000005E-2</v>
      </c>
      <c r="AB2623">
        <v>0.76700000000000002</v>
      </c>
      <c r="AC2623">
        <v>0.96340000000000003</v>
      </c>
      <c r="AD2623" t="s">
        <v>48</v>
      </c>
      <c r="AE2623" t="s">
        <v>48</v>
      </c>
      <c r="AF2623" t="s">
        <v>48</v>
      </c>
    </row>
    <row r="2624" spans="1:40" hidden="1" outlineLevel="1" x14ac:dyDescent="0.2">
      <c r="A2624" t="s">
        <v>1976</v>
      </c>
      <c r="B2624" t="s">
        <v>1977</v>
      </c>
      <c r="C2624" t="s">
        <v>1417</v>
      </c>
      <c r="J2624" t="s">
        <v>1978</v>
      </c>
      <c r="K2624" t="s">
        <v>303</v>
      </c>
      <c r="L2624" t="s">
        <v>1233</v>
      </c>
      <c r="M2624">
        <v>1</v>
      </c>
      <c r="P2624" t="s">
        <v>1979</v>
      </c>
      <c r="Q2624" t="s">
        <v>47</v>
      </c>
      <c r="S2624">
        <v>5.8556582778692252E-2</v>
      </c>
      <c r="T2624">
        <v>4.25830548920203E-5</v>
      </c>
      <c r="U2624">
        <v>9.9316122941672802E-4</v>
      </c>
      <c r="V2624">
        <v>7.8970310278236866E-4</v>
      </c>
      <c r="W2624">
        <v>1.433950033970177E-3</v>
      </c>
      <c r="X2624">
        <v>1.604005345143378E-3</v>
      </c>
      <c r="Y2624">
        <v>0.19761904761904761</v>
      </c>
      <c r="Z2624">
        <v>0.106</v>
      </c>
      <c r="AA2624">
        <v>4.2000000000000003E-2</v>
      </c>
      <c r="AB2624">
        <v>0.85199999999999998</v>
      </c>
      <c r="AC2624">
        <v>0.86619999999999997</v>
      </c>
      <c r="AD2624" t="s">
        <v>48</v>
      </c>
      <c r="AE2624" t="s">
        <v>48</v>
      </c>
      <c r="AF2624" t="s">
        <v>48</v>
      </c>
    </row>
    <row r="2625" spans="1:40" hidden="1" outlineLevel="1" x14ac:dyDescent="0.2">
      <c r="A2625" t="s">
        <v>1980</v>
      </c>
      <c r="B2625" t="s">
        <v>1981</v>
      </c>
      <c r="C2625" t="s">
        <v>1644</v>
      </c>
      <c r="J2625" t="s">
        <v>1982</v>
      </c>
      <c r="K2625" t="s">
        <v>303</v>
      </c>
      <c r="L2625" t="s">
        <v>1233</v>
      </c>
      <c r="M2625">
        <v>1</v>
      </c>
      <c r="P2625" t="s">
        <v>1983</v>
      </c>
      <c r="Q2625" t="s">
        <v>47</v>
      </c>
      <c r="S2625">
        <v>1.751004159450531E-2</v>
      </c>
      <c r="T2625">
        <v>1.785727545211557E-5</v>
      </c>
      <c r="U2625">
        <v>5.8843044098466635E-4</v>
      </c>
      <c r="V2625">
        <v>4.6394142555072898E-4</v>
      </c>
      <c r="W2625">
        <v>8.1048964057117701E-4</v>
      </c>
      <c r="X2625">
        <v>3.6069386987946928E-4</v>
      </c>
      <c r="Y2625">
        <v>0.2</v>
      </c>
      <c r="Z2625">
        <v>0.219</v>
      </c>
      <c r="AA2625">
        <v>4.2000000000000003E-2</v>
      </c>
      <c r="AB2625">
        <v>0.73899999999999999</v>
      </c>
      <c r="AC2625">
        <v>0.95520000000000005</v>
      </c>
      <c r="AD2625" t="s">
        <v>48</v>
      </c>
      <c r="AE2625" t="s">
        <v>48</v>
      </c>
      <c r="AF2625" t="s">
        <v>48</v>
      </c>
    </row>
    <row r="2626" spans="1:40" hidden="1" outlineLevel="1" x14ac:dyDescent="0.2">
      <c r="A2626" t="s">
        <v>1984</v>
      </c>
      <c r="B2626" t="s">
        <v>1985</v>
      </c>
      <c r="C2626" t="s">
        <v>1417</v>
      </c>
      <c r="J2626" t="s">
        <v>1986</v>
      </c>
      <c r="K2626" t="s">
        <v>1968</v>
      </c>
      <c r="L2626" t="s">
        <v>1263</v>
      </c>
      <c r="M2626">
        <v>1</v>
      </c>
      <c r="P2626" t="s">
        <v>1987</v>
      </c>
      <c r="Q2626" t="s">
        <v>47</v>
      </c>
      <c r="S2626">
        <v>4.3029882945120326E-3</v>
      </c>
      <c r="T2626">
        <v>3.0913099635654362E-6</v>
      </c>
      <c r="U2626">
        <v>3.6504115996649489E-5</v>
      </c>
      <c r="V2626">
        <v>2.2008320956956601E-4</v>
      </c>
      <c r="W2626">
        <v>1.5371097251772881E-3</v>
      </c>
      <c r="X2626">
        <v>3.1264949939213688E-4</v>
      </c>
      <c r="Y2626">
        <v>0</v>
      </c>
      <c r="Z2626">
        <v>0</v>
      </c>
      <c r="AA2626">
        <v>0.19600000000000001</v>
      </c>
      <c r="AB2626">
        <v>0.80400000000000005</v>
      </c>
      <c r="AC2626">
        <v>-0.39190000000000003</v>
      </c>
      <c r="AD2626" t="s">
        <v>48</v>
      </c>
      <c r="AE2626" t="s">
        <v>48</v>
      </c>
      <c r="AF2626" t="s">
        <v>48</v>
      </c>
    </row>
    <row r="2627" spans="1:40" hidden="1" outlineLevel="1" x14ac:dyDescent="0.2">
      <c r="A2627" t="s">
        <v>1988</v>
      </c>
      <c r="B2627" t="s">
        <v>1989</v>
      </c>
      <c r="C2627" t="s">
        <v>305</v>
      </c>
      <c r="J2627" t="s">
        <v>1990</v>
      </c>
      <c r="K2627" t="s">
        <v>1972</v>
      </c>
      <c r="L2627" t="s">
        <v>1263</v>
      </c>
      <c r="M2627">
        <v>1</v>
      </c>
      <c r="P2627" t="s">
        <v>1991</v>
      </c>
      <c r="Q2627" t="s">
        <v>47</v>
      </c>
      <c r="S2627">
        <v>0.65473443269729614</v>
      </c>
      <c r="T2627">
        <v>1.9444755162112409E-4</v>
      </c>
      <c r="U2627">
        <v>0.30175971984863281</v>
      </c>
      <c r="V2627">
        <v>2.6079276576638222E-3</v>
      </c>
      <c r="W2627">
        <v>1.8622219562530521E-2</v>
      </c>
      <c r="X2627">
        <v>4.5976764522492894E-3</v>
      </c>
      <c r="Y2627">
        <v>6.0345471521942091E-2</v>
      </c>
      <c r="Z2627">
        <v>6.8000000000000005E-2</v>
      </c>
      <c r="AA2627">
        <v>7.6999999999999999E-2</v>
      </c>
      <c r="AB2627">
        <v>0.85499999999999998</v>
      </c>
      <c r="AC2627">
        <v>-0.14599999999999999</v>
      </c>
      <c r="AD2627" t="s">
        <v>48</v>
      </c>
      <c r="AE2627" t="s">
        <v>48</v>
      </c>
      <c r="AF2627" t="s">
        <v>48</v>
      </c>
    </row>
    <row r="2628" spans="1:40" hidden="1" outlineLevel="1" x14ac:dyDescent="0.2">
      <c r="A2628" t="s">
        <v>1992</v>
      </c>
      <c r="B2628" t="s">
        <v>1993</v>
      </c>
      <c r="C2628" t="s">
        <v>305</v>
      </c>
      <c r="J2628" t="s">
        <v>1994</v>
      </c>
      <c r="K2628" t="s">
        <v>1976</v>
      </c>
      <c r="L2628" t="s">
        <v>1263</v>
      </c>
      <c r="M2628">
        <v>1</v>
      </c>
      <c r="P2628" t="s">
        <v>1995</v>
      </c>
      <c r="Q2628" t="s">
        <v>47</v>
      </c>
      <c r="S2628">
        <v>0.30613934993743902</v>
      </c>
      <c r="T2628">
        <v>1.3052637223154309E-4</v>
      </c>
      <c r="U2628">
        <v>1.893202308565378E-3</v>
      </c>
      <c r="V2628">
        <v>2.2252008784562349E-3</v>
      </c>
      <c r="W2628">
        <v>2.2063367068767552E-3</v>
      </c>
      <c r="X2628">
        <v>2.392666414380074E-3</v>
      </c>
      <c r="Y2628">
        <v>8.6791979949874684E-2</v>
      </c>
      <c r="Z2628">
        <v>9.1999999999999998E-2</v>
      </c>
      <c r="AA2628">
        <v>3.5999999999999997E-2</v>
      </c>
      <c r="AB2628">
        <v>0.872</v>
      </c>
      <c r="AC2628">
        <v>0.87770000000000004</v>
      </c>
      <c r="AD2628" t="s">
        <v>48</v>
      </c>
      <c r="AE2628" t="s">
        <v>48</v>
      </c>
      <c r="AF2628" t="s">
        <v>48</v>
      </c>
    </row>
    <row r="2629" spans="1:40" hidden="1" outlineLevel="1" x14ac:dyDescent="0.2">
      <c r="A2629" t="s">
        <v>1996</v>
      </c>
      <c r="B2629" t="s">
        <v>1997</v>
      </c>
      <c r="C2629" t="s">
        <v>305</v>
      </c>
      <c r="J2629" t="s">
        <v>1998</v>
      </c>
      <c r="K2629" t="s">
        <v>1976</v>
      </c>
      <c r="L2629" t="s">
        <v>1263</v>
      </c>
      <c r="M2629">
        <v>1</v>
      </c>
      <c r="P2629" t="s">
        <v>1999</v>
      </c>
      <c r="Q2629" t="s">
        <v>47</v>
      </c>
      <c r="S2629">
        <v>1.3466700911521909E-3</v>
      </c>
      <c r="T2629">
        <v>2.01916509467992E-6</v>
      </c>
      <c r="U2629">
        <v>5.0684091547736898E-5</v>
      </c>
      <c r="V2629">
        <v>5.9123802202520892E-5</v>
      </c>
      <c r="W2629">
        <v>1.0363305918872361E-3</v>
      </c>
      <c r="X2629">
        <v>2.2290587367024269E-5</v>
      </c>
      <c r="Y2629">
        <v>-3.3333333333333333E-2</v>
      </c>
      <c r="Z2629">
        <v>5.2999999999999999E-2</v>
      </c>
      <c r="AA2629">
        <v>3.1E-2</v>
      </c>
      <c r="AB2629">
        <v>0.91600000000000004</v>
      </c>
      <c r="AC2629">
        <v>5.16E-2</v>
      </c>
      <c r="AD2629" t="s">
        <v>48</v>
      </c>
      <c r="AE2629" t="s">
        <v>48</v>
      </c>
      <c r="AF2629" t="s">
        <v>48</v>
      </c>
    </row>
    <row r="2630" spans="1:40" hidden="1" outlineLevel="1" x14ac:dyDescent="0.2">
      <c r="A2630" t="s">
        <v>2000</v>
      </c>
      <c r="B2630" t="s">
        <v>2001</v>
      </c>
      <c r="C2630" t="s">
        <v>305</v>
      </c>
      <c r="J2630" t="s">
        <v>2002</v>
      </c>
      <c r="K2630" t="s">
        <v>1980</v>
      </c>
      <c r="L2630" t="s">
        <v>1263</v>
      </c>
      <c r="M2630">
        <v>1</v>
      </c>
      <c r="P2630" t="s">
        <v>2003</v>
      </c>
      <c r="Q2630" t="s">
        <v>47</v>
      </c>
      <c r="S2630">
        <v>2.6573729701340199E-4</v>
      </c>
      <c r="T2630">
        <v>2.9979642022226471E-6</v>
      </c>
      <c r="U2630">
        <v>1.9670751498779279E-5</v>
      </c>
      <c r="V2630">
        <v>4.9245329137193039E-5</v>
      </c>
      <c r="W2630">
        <v>1.172130432678387E-4</v>
      </c>
      <c r="X2630">
        <v>1.998787047341466E-5</v>
      </c>
      <c r="Y2630">
        <v>0.35</v>
      </c>
      <c r="Z2630">
        <v>6.8000000000000005E-2</v>
      </c>
      <c r="AA2630">
        <v>4.2000000000000003E-2</v>
      </c>
      <c r="AB2630">
        <v>0.89</v>
      </c>
      <c r="AC2630">
        <v>0.29380000000000001</v>
      </c>
      <c r="AD2630" t="s">
        <v>48</v>
      </c>
      <c r="AE2630" t="s">
        <v>48</v>
      </c>
      <c r="AF2630" t="s">
        <v>48</v>
      </c>
    </row>
    <row r="2631" spans="1:40" hidden="1" outlineLevel="1" x14ac:dyDescent="0.2">
      <c r="A2631" t="s">
        <v>2004</v>
      </c>
      <c r="B2631" t="s">
        <v>2005</v>
      </c>
      <c r="C2631" t="s">
        <v>305</v>
      </c>
      <c r="J2631" t="s">
        <v>2006</v>
      </c>
      <c r="K2631" t="s">
        <v>1984</v>
      </c>
      <c r="L2631" t="s">
        <v>1263</v>
      </c>
      <c r="M2631">
        <v>1</v>
      </c>
      <c r="P2631" t="s">
        <v>2007</v>
      </c>
      <c r="Q2631" t="s">
        <v>47</v>
      </c>
      <c r="S2631">
        <v>4.3872883543372149E-4</v>
      </c>
      <c r="T2631">
        <v>2.004774387387442E-6</v>
      </c>
      <c r="U2631">
        <v>2.221758222731296E-5</v>
      </c>
      <c r="V2631">
        <v>4.4016000174451619E-5</v>
      </c>
      <c r="W2631">
        <v>1.7907645087689161E-4</v>
      </c>
      <c r="X2631">
        <v>2.217924338765442E-5</v>
      </c>
      <c r="Y2631">
        <v>0.55833333333333335</v>
      </c>
      <c r="Z2631">
        <v>0.27800000000000002</v>
      </c>
      <c r="AA2631">
        <v>9.4E-2</v>
      </c>
      <c r="AB2631">
        <v>0.627</v>
      </c>
      <c r="AC2631">
        <v>0.57189999999999996</v>
      </c>
      <c r="AD2631" t="s">
        <v>48</v>
      </c>
      <c r="AE2631" t="s">
        <v>48</v>
      </c>
      <c r="AF2631" t="s">
        <v>48</v>
      </c>
    </row>
    <row r="2632" spans="1:40" hidden="1" outlineLevel="1" x14ac:dyDescent="0.2">
      <c r="A2632" t="s">
        <v>2008</v>
      </c>
      <c r="B2632" t="s">
        <v>2009</v>
      </c>
      <c r="C2632" t="s">
        <v>1237</v>
      </c>
      <c r="J2632" t="s">
        <v>2010</v>
      </c>
      <c r="K2632" t="s">
        <v>1988</v>
      </c>
      <c r="L2632" t="s">
        <v>1263</v>
      </c>
      <c r="M2632">
        <v>1</v>
      </c>
      <c r="P2632" t="s">
        <v>2011</v>
      </c>
      <c r="Q2632" t="s">
        <v>47</v>
      </c>
      <c r="S2632">
        <v>8.1553183495998383E-2</v>
      </c>
      <c r="T2632">
        <v>3.3929580240510399E-4</v>
      </c>
      <c r="U2632">
        <v>1.948629389517009E-3</v>
      </c>
      <c r="V2632">
        <v>3.2868313137441869E-3</v>
      </c>
      <c r="W2632">
        <v>2.2334763780236241E-2</v>
      </c>
      <c r="X2632">
        <v>7.8145996667444706E-4</v>
      </c>
      <c r="Y2632">
        <v>0.17775510204081629</v>
      </c>
      <c r="Z2632">
        <v>9.0999999999999998E-2</v>
      </c>
      <c r="AA2632">
        <v>9.5000000000000001E-2</v>
      </c>
      <c r="AB2632">
        <v>0.81299999999999994</v>
      </c>
      <c r="AC2632">
        <v>0.10929999999999999</v>
      </c>
      <c r="AD2632" t="s">
        <v>48</v>
      </c>
      <c r="AE2632" t="s">
        <v>48</v>
      </c>
      <c r="AF2632" t="s">
        <v>48</v>
      </c>
    </row>
    <row r="2633" spans="1:40" hidden="1" outlineLevel="1" x14ac:dyDescent="0.2">
      <c r="A2633" t="s">
        <v>2012</v>
      </c>
      <c r="B2633" t="s">
        <v>2013</v>
      </c>
      <c r="C2633" t="s">
        <v>1644</v>
      </c>
      <c r="J2633" t="s">
        <v>2014</v>
      </c>
      <c r="K2633" t="s">
        <v>2000</v>
      </c>
      <c r="L2633" t="s">
        <v>1263</v>
      </c>
      <c r="M2633">
        <v>1</v>
      </c>
      <c r="P2633" t="s">
        <v>2015</v>
      </c>
      <c r="Q2633" t="s">
        <v>47</v>
      </c>
      <c r="S2633">
        <v>2.5474542053416371E-4</v>
      </c>
      <c r="T2633">
        <v>3.1440840757568371E-6</v>
      </c>
      <c r="U2633">
        <v>1.9901137420674789E-5</v>
      </c>
      <c r="V2633">
        <v>3.2355117582483217E-5</v>
      </c>
      <c r="W2633">
        <v>1.256612304132432E-4</v>
      </c>
      <c r="X2633">
        <v>2.181799209211022E-5</v>
      </c>
      <c r="Y2633">
        <v>0.16900826446280989</v>
      </c>
      <c r="Z2633">
        <v>9.2999999999999999E-2</v>
      </c>
      <c r="AA2633">
        <v>0</v>
      </c>
      <c r="AB2633">
        <v>0.90700000000000003</v>
      </c>
      <c r="AC2633">
        <v>0.90620000000000001</v>
      </c>
      <c r="AD2633" t="s">
        <v>48</v>
      </c>
      <c r="AE2633" t="s">
        <v>48</v>
      </c>
      <c r="AF2633" t="s">
        <v>48</v>
      </c>
    </row>
    <row r="2634" spans="1:40" hidden="1" outlineLevel="1" x14ac:dyDescent="0.2">
      <c r="A2634" t="s">
        <v>2016</v>
      </c>
      <c r="B2634" t="s">
        <v>2017</v>
      </c>
      <c r="C2634" t="s">
        <v>305</v>
      </c>
      <c r="J2634" t="s">
        <v>2018</v>
      </c>
      <c r="K2634" t="s">
        <v>2008</v>
      </c>
      <c r="L2634" t="s">
        <v>1263</v>
      </c>
      <c r="M2634">
        <v>1</v>
      </c>
      <c r="P2634" t="s">
        <v>2019</v>
      </c>
      <c r="Q2634" t="s">
        <v>47</v>
      </c>
      <c r="S2634">
        <v>2.0983046852052212E-3</v>
      </c>
      <c r="T2634">
        <v>1.595911453478038E-5</v>
      </c>
      <c r="U2634">
        <v>1.1406015255488459E-4</v>
      </c>
      <c r="V2634">
        <v>1.9432725093793121E-4</v>
      </c>
      <c r="W2634">
        <v>8.8987650815397501E-4</v>
      </c>
      <c r="X2634">
        <v>1.10978951852303E-4</v>
      </c>
      <c r="Y2634">
        <v>0.10972222222222219</v>
      </c>
      <c r="Z2634">
        <v>0.109</v>
      </c>
      <c r="AA2634">
        <v>5.6000000000000001E-2</v>
      </c>
      <c r="AB2634">
        <v>0.83499999999999996</v>
      </c>
      <c r="AC2634">
        <v>0.73160000000000003</v>
      </c>
      <c r="AD2634" t="s">
        <v>48</v>
      </c>
      <c r="AE2634" t="s">
        <v>48</v>
      </c>
      <c r="AF2634" t="s">
        <v>48</v>
      </c>
    </row>
    <row r="2635" spans="1:40" hidden="1" outlineLevel="1" x14ac:dyDescent="0.2">
      <c r="A2635" t="s">
        <v>2020</v>
      </c>
      <c r="B2635" t="s">
        <v>2021</v>
      </c>
      <c r="C2635" t="s">
        <v>305</v>
      </c>
      <c r="J2635" t="s">
        <v>2022</v>
      </c>
      <c r="K2635" t="s">
        <v>2012</v>
      </c>
      <c r="L2635" t="s">
        <v>1263</v>
      </c>
      <c r="M2635">
        <v>1</v>
      </c>
      <c r="P2635" t="s">
        <v>2023</v>
      </c>
      <c r="Q2635" t="s">
        <v>47</v>
      </c>
      <c r="S2635">
        <v>3.2141600968316197E-4</v>
      </c>
      <c r="T2635">
        <v>2.3446250452252571E-6</v>
      </c>
      <c r="U2635">
        <v>1.715050348138902E-5</v>
      </c>
      <c r="V2635">
        <v>4.614169301930815E-5</v>
      </c>
      <c r="W2635">
        <v>1.5332667680922901E-4</v>
      </c>
      <c r="X2635">
        <v>2.6440795409143899E-5</v>
      </c>
      <c r="Y2635">
        <v>2.0370370370370369E-2</v>
      </c>
      <c r="Z2635">
        <v>0.111</v>
      </c>
      <c r="AA2635">
        <v>3.5999999999999997E-2</v>
      </c>
      <c r="AB2635">
        <v>0.85299999999999998</v>
      </c>
      <c r="AC2635">
        <v>0.49390000000000001</v>
      </c>
      <c r="AD2635" t="s">
        <v>48</v>
      </c>
      <c r="AE2635" t="s">
        <v>48</v>
      </c>
      <c r="AF2635" t="s">
        <v>48</v>
      </c>
    </row>
    <row r="2636" spans="1:40" hidden="1" outlineLevel="1" x14ac:dyDescent="0.2">
      <c r="A2636" t="s">
        <v>2024</v>
      </c>
      <c r="B2636" t="s">
        <v>2025</v>
      </c>
      <c r="C2636" t="s">
        <v>1644</v>
      </c>
      <c r="J2636" t="s">
        <v>2026</v>
      </c>
      <c r="K2636" t="s">
        <v>2020</v>
      </c>
      <c r="L2636" t="s">
        <v>1263</v>
      </c>
      <c r="M2636">
        <v>1</v>
      </c>
      <c r="P2636" s="2" t="s">
        <v>2027</v>
      </c>
      <c r="Q2636" t="s">
        <v>47</v>
      </c>
      <c r="S2636">
        <v>2.3481035605072979E-3</v>
      </c>
      <c r="T2636">
        <v>2.2530953174282331E-6</v>
      </c>
      <c r="U2636">
        <v>4.8601592425256968E-5</v>
      </c>
      <c r="V2636">
        <v>8.6338208348024637E-5</v>
      </c>
      <c r="W2636">
        <v>1.5686994884163139E-3</v>
      </c>
      <c r="X2636">
        <v>2.6736470317700881E-5</v>
      </c>
      <c r="Y2636">
        <v>-1.287878787878788E-2</v>
      </c>
      <c r="Z2636">
        <v>0.112</v>
      </c>
      <c r="AA2636">
        <v>6.9000000000000006E-2</v>
      </c>
      <c r="AB2636">
        <v>0.82</v>
      </c>
      <c r="AC2636">
        <v>0.23719999999999999</v>
      </c>
      <c r="AD2636" t="s">
        <v>48</v>
      </c>
      <c r="AE2636" t="s">
        <v>48</v>
      </c>
      <c r="AF2636" t="s">
        <v>48</v>
      </c>
    </row>
    <row r="2637" spans="1:40" hidden="1" outlineLevel="1" x14ac:dyDescent="0.2">
      <c r="A2637" t="s">
        <v>2028</v>
      </c>
      <c r="B2637" t="s">
        <v>2029</v>
      </c>
      <c r="C2637" t="s">
        <v>305</v>
      </c>
      <c r="J2637" t="s">
        <v>2030</v>
      </c>
      <c r="K2637" t="s">
        <v>2024</v>
      </c>
      <c r="L2637" t="s">
        <v>1263</v>
      </c>
      <c r="M2637">
        <v>1</v>
      </c>
      <c r="P2637" s="2" t="s">
        <v>2031</v>
      </c>
      <c r="Q2637" t="s">
        <v>47</v>
      </c>
      <c r="S2637">
        <v>2.7538833091966808E-4</v>
      </c>
      <c r="T2637">
        <v>2.8217684757692041E-6</v>
      </c>
      <c r="U2637">
        <v>1.9702367353602309E-5</v>
      </c>
      <c r="V2637">
        <v>3.904678305843845E-5</v>
      </c>
      <c r="W2637">
        <v>1.183340573334135E-4</v>
      </c>
      <c r="X2637">
        <v>1.866587626864202E-5</v>
      </c>
      <c r="Y2637">
        <v>0.7</v>
      </c>
      <c r="Z2637">
        <v>0.25700000000000001</v>
      </c>
      <c r="AA2637">
        <v>0</v>
      </c>
      <c r="AB2637">
        <v>0.74299999999999999</v>
      </c>
      <c r="AC2637">
        <v>0.63690000000000002</v>
      </c>
      <c r="AD2637" t="s">
        <v>48</v>
      </c>
      <c r="AE2637" t="s">
        <v>48</v>
      </c>
      <c r="AF2637" t="s">
        <v>48</v>
      </c>
    </row>
    <row r="2638" spans="1:40" collapsed="1" x14ac:dyDescent="0.2">
      <c r="A2638" t="s">
        <v>322</v>
      </c>
      <c r="B2638" t="s">
        <v>323</v>
      </c>
      <c r="C2638" t="s">
        <v>324</v>
      </c>
      <c r="D2638" t="s">
        <v>325</v>
      </c>
      <c r="E2638" t="s">
        <v>130</v>
      </c>
      <c r="F2638" t="s">
        <v>43</v>
      </c>
      <c r="G2638">
        <v>41</v>
      </c>
      <c r="H2638" t="s">
        <v>42</v>
      </c>
      <c r="I2638">
        <v>43</v>
      </c>
      <c r="J2638" t="s">
        <v>326</v>
      </c>
      <c r="L2638" t="s">
        <v>45</v>
      </c>
      <c r="M2638">
        <v>6</v>
      </c>
      <c r="N2638">
        <v>0.75</v>
      </c>
      <c r="O2638" s="1" t="s">
        <v>327</v>
      </c>
      <c r="P2638" s="1" t="s">
        <v>327</v>
      </c>
      <c r="Q2638" t="s">
        <v>47</v>
      </c>
      <c r="R2638" t="s">
        <v>47</v>
      </c>
      <c r="S2638">
        <v>8.4786303341388702E-3</v>
      </c>
      <c r="T2638">
        <v>1.0027386451838539E-4</v>
      </c>
      <c r="U2638">
        <v>5.0268491031602025E-4</v>
      </c>
      <c r="V2638">
        <v>4.0528131648898116E-3</v>
      </c>
      <c r="W2638">
        <v>1.415105652995408E-3</v>
      </c>
      <c r="X2638">
        <v>4.0871818782761688E-4</v>
      </c>
      <c r="Y2638">
        <v>-2.027777777777778E-2</v>
      </c>
      <c r="Z2638">
        <v>7.2999999999999995E-2</v>
      </c>
      <c r="AA2638">
        <v>3.9E-2</v>
      </c>
      <c r="AB2638">
        <v>0.88800000000000001</v>
      </c>
      <c r="AC2638">
        <v>0.9103</v>
      </c>
      <c r="AD2638" t="s">
        <v>48</v>
      </c>
      <c r="AE2638" t="s">
        <v>48</v>
      </c>
      <c r="AF2638" t="s">
        <v>48</v>
      </c>
      <c r="AH2638">
        <f>SUM(AI2638:AJ2638)</f>
        <v>22</v>
      </c>
      <c r="AI2638">
        <f>COUNTIF(L2638:L2660, "Comment")</f>
        <v>18</v>
      </c>
      <c r="AJ2638">
        <f>COUNTIF(L2638:L2660, "Reply")</f>
        <v>4</v>
      </c>
      <c r="AK2638">
        <f>COUNTIF(C2639:C2660, C2638)</f>
        <v>2</v>
      </c>
      <c r="AM2638">
        <f>AVERAGE(S2638:S2660)</f>
        <v>0.16377607541190545</v>
      </c>
      <c r="AN2638">
        <f>AVERAGE(Y2638:Y2660)</f>
        <v>5.2064136260564831E-2</v>
      </c>
    </row>
    <row r="2639" spans="1:40" hidden="1" outlineLevel="1" x14ac:dyDescent="0.2">
      <c r="A2639" t="s">
        <v>2064</v>
      </c>
      <c r="B2639" t="s">
        <v>2065</v>
      </c>
      <c r="C2639" t="s">
        <v>1329</v>
      </c>
      <c r="J2639" t="s">
        <v>2066</v>
      </c>
      <c r="K2639" t="s">
        <v>322</v>
      </c>
      <c r="L2639" t="s">
        <v>1233</v>
      </c>
      <c r="M2639">
        <v>10</v>
      </c>
      <c r="P2639" s="2" t="s">
        <v>2067</v>
      </c>
      <c r="Q2639" t="s">
        <v>47</v>
      </c>
      <c r="S2639">
        <v>3.0140664894133811E-3</v>
      </c>
      <c r="T2639">
        <v>2.7234193566982871E-6</v>
      </c>
      <c r="U2639">
        <v>3.2359374017687508E-5</v>
      </c>
      <c r="V2639">
        <v>1.019524788716808E-4</v>
      </c>
      <c r="W2639">
        <v>1.556870993226767E-3</v>
      </c>
      <c r="X2639">
        <v>9.2783440777566284E-5</v>
      </c>
      <c r="Y2639">
        <v>3.333333333333334E-2</v>
      </c>
      <c r="Z2639">
        <v>0.20599999999999999</v>
      </c>
      <c r="AA2639">
        <v>0</v>
      </c>
      <c r="AB2639">
        <v>0.79400000000000004</v>
      </c>
      <c r="AC2639">
        <v>0.86580000000000001</v>
      </c>
      <c r="AD2639" t="s">
        <v>48</v>
      </c>
      <c r="AE2639" t="s">
        <v>48</v>
      </c>
      <c r="AF2639" t="s">
        <v>48</v>
      </c>
    </row>
    <row r="2640" spans="1:40" hidden="1" outlineLevel="1" x14ac:dyDescent="0.2">
      <c r="A2640" t="s">
        <v>2068</v>
      </c>
      <c r="B2640" t="s">
        <v>1964</v>
      </c>
      <c r="C2640" t="s">
        <v>2069</v>
      </c>
      <c r="J2640" t="s">
        <v>2070</v>
      </c>
      <c r="K2640" t="s">
        <v>322</v>
      </c>
      <c r="L2640" t="s">
        <v>1233</v>
      </c>
      <c r="M2640">
        <v>7</v>
      </c>
      <c r="P2640" s="2" t="s">
        <v>2071</v>
      </c>
      <c r="Q2640" t="s">
        <v>47</v>
      </c>
      <c r="S2640">
        <v>0.1558859795331955</v>
      </c>
      <c r="T2640">
        <v>2.2611655367654752E-5</v>
      </c>
      <c r="U2640">
        <v>5.2009668434038758E-4</v>
      </c>
      <c r="V2640">
        <v>4.9165720120072356E-3</v>
      </c>
      <c r="W2640">
        <v>0.13564661145210269</v>
      </c>
      <c r="X2640">
        <v>4.9791944911703467E-4</v>
      </c>
      <c r="Y2640">
        <v>0.17499999999999999</v>
      </c>
      <c r="Z2640">
        <v>0.2</v>
      </c>
      <c r="AA2640">
        <v>0.155</v>
      </c>
      <c r="AB2640">
        <v>0.64500000000000002</v>
      </c>
      <c r="AC2640">
        <v>0.54510000000000003</v>
      </c>
      <c r="AD2640" t="s">
        <v>48</v>
      </c>
      <c r="AE2640" t="s">
        <v>48</v>
      </c>
      <c r="AF2640" t="s">
        <v>48</v>
      </c>
    </row>
    <row r="2641" spans="1:32" hidden="1" outlineLevel="1" x14ac:dyDescent="0.2">
      <c r="A2641" t="s">
        <v>2072</v>
      </c>
      <c r="B2641" t="s">
        <v>2073</v>
      </c>
      <c r="C2641" t="s">
        <v>2074</v>
      </c>
      <c r="J2641" t="s">
        <v>2075</v>
      </c>
      <c r="K2641" t="s">
        <v>322</v>
      </c>
      <c r="L2641" t="s">
        <v>1233</v>
      </c>
      <c r="M2641">
        <v>6</v>
      </c>
      <c r="P2641" s="2" t="s">
        <v>2076</v>
      </c>
      <c r="Q2641" t="s">
        <v>47</v>
      </c>
      <c r="S2641">
        <v>0.95794624090194702</v>
      </c>
      <c r="T2641">
        <v>3.969897807110101E-4</v>
      </c>
      <c r="U2641">
        <v>0.74779665470123291</v>
      </c>
      <c r="V2641">
        <v>4.9024089239537716E-3</v>
      </c>
      <c r="W2641">
        <v>0.49911808967590332</v>
      </c>
      <c r="X2641">
        <v>2.122190780937672E-2</v>
      </c>
      <c r="Y2641">
        <v>-0.4375</v>
      </c>
      <c r="Z2641">
        <v>0</v>
      </c>
      <c r="AA2641">
        <v>0.29099999999999998</v>
      </c>
      <c r="AB2641">
        <v>0.70899999999999996</v>
      </c>
      <c r="AC2641">
        <v>-0.78959999999999997</v>
      </c>
      <c r="AD2641" t="s">
        <v>48</v>
      </c>
      <c r="AE2641" t="s">
        <v>48</v>
      </c>
      <c r="AF2641" t="s">
        <v>48</v>
      </c>
    </row>
    <row r="2642" spans="1:32" hidden="1" outlineLevel="1" x14ac:dyDescent="0.2">
      <c r="A2642" t="s">
        <v>2077</v>
      </c>
      <c r="B2642" t="s">
        <v>2078</v>
      </c>
      <c r="C2642" t="s">
        <v>2079</v>
      </c>
      <c r="J2642" t="s">
        <v>2080</v>
      </c>
      <c r="K2642" t="s">
        <v>322</v>
      </c>
      <c r="L2642" t="s">
        <v>1233</v>
      </c>
      <c r="M2642">
        <v>2</v>
      </c>
      <c r="P2642" s="2" t="s">
        <v>2081</v>
      </c>
      <c r="Q2642" t="s">
        <v>47</v>
      </c>
      <c r="S2642">
        <v>3.1882904469966888E-2</v>
      </c>
      <c r="T2642">
        <v>1.950922705873381E-5</v>
      </c>
      <c r="U2642">
        <v>6.9397006882354617E-4</v>
      </c>
      <c r="V2642">
        <v>2.5602718233130872E-4</v>
      </c>
      <c r="W2642">
        <v>2.6561878621578221E-3</v>
      </c>
      <c r="X2642">
        <v>4.3209895375184709E-4</v>
      </c>
      <c r="Y2642">
        <v>0.27121212121212118</v>
      </c>
      <c r="Z2642">
        <v>0.125</v>
      </c>
      <c r="AA2642">
        <v>0.159</v>
      </c>
      <c r="AB2642">
        <v>0.71699999999999997</v>
      </c>
      <c r="AC2642">
        <v>-0.2525</v>
      </c>
      <c r="AD2642" t="s">
        <v>48</v>
      </c>
      <c r="AE2642" t="s">
        <v>48</v>
      </c>
      <c r="AF2642" t="s">
        <v>48</v>
      </c>
    </row>
    <row r="2643" spans="1:32" hidden="1" outlineLevel="1" x14ac:dyDescent="0.2">
      <c r="A2643" t="s">
        <v>2082</v>
      </c>
      <c r="B2643" t="s">
        <v>2083</v>
      </c>
      <c r="C2643" t="s">
        <v>2084</v>
      </c>
      <c r="J2643" t="s">
        <v>2085</v>
      </c>
      <c r="K2643" t="s">
        <v>322</v>
      </c>
      <c r="L2643" t="s">
        <v>1233</v>
      </c>
      <c r="M2643">
        <v>1</v>
      </c>
      <c r="P2643" s="2" t="s">
        <v>2086</v>
      </c>
      <c r="Q2643" t="s">
        <v>47</v>
      </c>
      <c r="S2643">
        <v>0.52332156896591187</v>
      </c>
      <c r="T2643">
        <v>1.4996518439147619E-4</v>
      </c>
      <c r="U2643">
        <v>7.2863971581682563E-4</v>
      </c>
      <c r="V2643">
        <v>3.5896981135010719E-3</v>
      </c>
      <c r="W2643">
        <v>6.4068133942782879E-3</v>
      </c>
      <c r="X2643">
        <v>0.49736842513084412</v>
      </c>
      <c r="Y2643">
        <v>0.1</v>
      </c>
      <c r="Z2643">
        <v>0</v>
      </c>
      <c r="AA2643">
        <v>0.248</v>
      </c>
      <c r="AB2643">
        <v>0.752</v>
      </c>
      <c r="AC2643">
        <v>-0.50700000000000001</v>
      </c>
      <c r="AD2643" t="s">
        <v>48</v>
      </c>
      <c r="AE2643" t="s">
        <v>48</v>
      </c>
      <c r="AF2643" t="s">
        <v>48</v>
      </c>
    </row>
    <row r="2644" spans="1:32" hidden="1" outlineLevel="1" x14ac:dyDescent="0.2">
      <c r="A2644" t="s">
        <v>2087</v>
      </c>
      <c r="B2644" t="s">
        <v>2088</v>
      </c>
      <c r="C2644" t="s">
        <v>1644</v>
      </c>
      <c r="J2644" t="s">
        <v>2089</v>
      </c>
      <c r="K2644" t="s">
        <v>322</v>
      </c>
      <c r="L2644" t="s">
        <v>1233</v>
      </c>
      <c r="M2644">
        <v>1</v>
      </c>
      <c r="P2644" s="2" t="s">
        <v>2090</v>
      </c>
      <c r="Q2644" t="s">
        <v>47</v>
      </c>
      <c r="S2644">
        <v>0.41192638874053961</v>
      </c>
      <c r="T2644">
        <v>2.1445337551995181E-5</v>
      </c>
      <c r="U2644">
        <v>3.8769782986491919E-4</v>
      </c>
      <c r="V2644">
        <v>4.5733214356005192E-3</v>
      </c>
      <c r="W2644">
        <v>0.22617979347705841</v>
      </c>
      <c r="X2644">
        <v>3.5718171857297421E-3</v>
      </c>
      <c r="Y2644">
        <v>0</v>
      </c>
      <c r="Z2644">
        <v>8.5999999999999993E-2</v>
      </c>
      <c r="AA2644">
        <v>0.23899999999999999</v>
      </c>
      <c r="AB2644">
        <v>0.67500000000000004</v>
      </c>
      <c r="AC2644">
        <v>-0.70960000000000001</v>
      </c>
      <c r="AD2644" t="s">
        <v>48</v>
      </c>
      <c r="AE2644" t="s">
        <v>48</v>
      </c>
      <c r="AF2644" t="s">
        <v>48</v>
      </c>
    </row>
    <row r="2645" spans="1:32" hidden="1" outlineLevel="1" x14ac:dyDescent="0.2">
      <c r="A2645" t="s">
        <v>2091</v>
      </c>
      <c r="B2645" t="s">
        <v>2092</v>
      </c>
      <c r="C2645" t="s">
        <v>2093</v>
      </c>
      <c r="J2645" t="s">
        <v>2094</v>
      </c>
      <c r="K2645" t="s">
        <v>322</v>
      </c>
      <c r="L2645" t="s">
        <v>1233</v>
      </c>
      <c r="M2645">
        <v>1</v>
      </c>
      <c r="P2645" s="2" t="s">
        <v>2095</v>
      </c>
      <c r="Q2645" t="s">
        <v>47</v>
      </c>
      <c r="S2645">
        <v>4.0907845832407466E-3</v>
      </c>
      <c r="T2645">
        <v>8.7217507825698704E-5</v>
      </c>
      <c r="U2645">
        <v>2.3095090000424529E-4</v>
      </c>
      <c r="V2645">
        <v>1.81351404171437E-3</v>
      </c>
      <c r="W2645">
        <v>9.9649617914110422E-4</v>
      </c>
      <c r="X2645">
        <v>2.5607552379369741E-4</v>
      </c>
      <c r="Y2645">
        <v>-0.14374999999999999</v>
      </c>
      <c r="Z2645">
        <v>0.13600000000000001</v>
      </c>
      <c r="AA2645">
        <v>0.109</v>
      </c>
      <c r="AB2645">
        <v>0.754</v>
      </c>
      <c r="AC2645">
        <v>0.36699999999999999</v>
      </c>
      <c r="AD2645" t="s">
        <v>48</v>
      </c>
      <c r="AE2645" t="s">
        <v>48</v>
      </c>
      <c r="AF2645" t="s">
        <v>48</v>
      </c>
    </row>
    <row r="2646" spans="1:32" hidden="1" outlineLevel="1" x14ac:dyDescent="0.2">
      <c r="A2646" t="s">
        <v>2096</v>
      </c>
      <c r="B2646" t="s">
        <v>2097</v>
      </c>
      <c r="C2646" t="s">
        <v>2098</v>
      </c>
      <c r="J2646" t="s">
        <v>2099</v>
      </c>
      <c r="K2646" t="s">
        <v>322</v>
      </c>
      <c r="L2646" t="s">
        <v>1233</v>
      </c>
      <c r="M2646">
        <v>1</v>
      </c>
      <c r="P2646" s="2" t="s">
        <v>2100</v>
      </c>
      <c r="Q2646" t="s">
        <v>1800</v>
      </c>
      <c r="S2646">
        <v>7.0547038922086358E-4</v>
      </c>
      <c r="T2646">
        <v>2.2679919311485719E-6</v>
      </c>
      <c r="U2646">
        <v>2.22942453547148E-5</v>
      </c>
      <c r="V2646">
        <v>1.0170458699576559E-4</v>
      </c>
      <c r="W2646">
        <v>2.5985226966440678E-4</v>
      </c>
      <c r="X2646">
        <v>4.0528895624447607E-5</v>
      </c>
      <c r="Y2646">
        <v>0.31818181818181818</v>
      </c>
      <c r="Z2646">
        <v>0.16200000000000001</v>
      </c>
      <c r="AA2646">
        <v>0</v>
      </c>
      <c r="AB2646">
        <v>0.83799999999999997</v>
      </c>
      <c r="AC2646">
        <v>0.44040000000000001</v>
      </c>
      <c r="AD2646" t="s">
        <v>48</v>
      </c>
      <c r="AE2646" t="s">
        <v>48</v>
      </c>
      <c r="AF2646" t="s">
        <v>48</v>
      </c>
    </row>
    <row r="2647" spans="1:32" hidden="1" outlineLevel="1" x14ac:dyDescent="0.2">
      <c r="A2647" t="s">
        <v>2101</v>
      </c>
      <c r="B2647" t="s">
        <v>2102</v>
      </c>
      <c r="C2647" t="s">
        <v>1837</v>
      </c>
      <c r="J2647" t="s">
        <v>2103</v>
      </c>
      <c r="K2647" t="s">
        <v>322</v>
      </c>
      <c r="L2647" t="s">
        <v>1233</v>
      </c>
      <c r="M2647">
        <v>1</v>
      </c>
      <c r="P2647" s="2" t="s">
        <v>2104</v>
      </c>
      <c r="Q2647" t="s">
        <v>47</v>
      </c>
      <c r="S2647">
        <v>3.2074106275103992E-4</v>
      </c>
      <c r="T2647">
        <v>1.9547887859516781E-6</v>
      </c>
      <c r="U2647">
        <v>1.6735173630877401E-5</v>
      </c>
      <c r="V2647">
        <v>3.6849258322035887E-5</v>
      </c>
      <c r="W2647">
        <v>1.7664051847532389E-4</v>
      </c>
      <c r="X2647">
        <v>2.337145269848406E-5</v>
      </c>
      <c r="Y2647">
        <v>0.55000000000000004</v>
      </c>
      <c r="Z2647">
        <v>0.26700000000000002</v>
      </c>
      <c r="AA2647">
        <v>0</v>
      </c>
      <c r="AB2647">
        <v>0.73299999999999998</v>
      </c>
      <c r="AC2647">
        <v>0.84419999999999995</v>
      </c>
      <c r="AD2647" t="s">
        <v>48</v>
      </c>
      <c r="AE2647" t="s">
        <v>48</v>
      </c>
      <c r="AF2647" t="s">
        <v>48</v>
      </c>
    </row>
    <row r="2648" spans="1:32" hidden="1" outlineLevel="1" x14ac:dyDescent="0.2">
      <c r="A2648" t="s">
        <v>2105</v>
      </c>
      <c r="B2648" t="s">
        <v>2106</v>
      </c>
      <c r="C2648" t="s">
        <v>1555</v>
      </c>
      <c r="J2648" t="s">
        <v>2107</v>
      </c>
      <c r="K2648" t="s">
        <v>322</v>
      </c>
      <c r="L2648" t="s">
        <v>1233</v>
      </c>
      <c r="M2648">
        <v>1</v>
      </c>
      <c r="P2648" s="2" t="s">
        <v>2108</v>
      </c>
      <c r="Q2648" t="s">
        <v>47</v>
      </c>
      <c r="S2648">
        <v>6.5100757637992501E-4</v>
      </c>
      <c r="T2648">
        <v>3.1375514026876772E-6</v>
      </c>
      <c r="U2648">
        <v>2.1355825083446689E-5</v>
      </c>
      <c r="V2648">
        <v>5.9366393543314189E-5</v>
      </c>
      <c r="W2648">
        <v>2.1403953724075109E-4</v>
      </c>
      <c r="X2648">
        <v>9.8569566034711897E-5</v>
      </c>
      <c r="Y2648">
        <v>0.125</v>
      </c>
      <c r="Z2648">
        <v>0.217</v>
      </c>
      <c r="AA2648">
        <v>6.8000000000000005E-2</v>
      </c>
      <c r="AB2648">
        <v>0.71499999999999997</v>
      </c>
      <c r="AC2648">
        <v>0.80869999999999997</v>
      </c>
      <c r="AD2648" t="s">
        <v>48</v>
      </c>
      <c r="AE2648" t="s">
        <v>48</v>
      </c>
      <c r="AF2648" t="s">
        <v>48</v>
      </c>
    </row>
    <row r="2649" spans="1:32" hidden="1" outlineLevel="1" x14ac:dyDescent="0.2">
      <c r="A2649" t="s">
        <v>2109</v>
      </c>
      <c r="B2649" t="s">
        <v>2110</v>
      </c>
      <c r="C2649" t="s">
        <v>1832</v>
      </c>
      <c r="J2649" t="s">
        <v>2111</v>
      </c>
      <c r="K2649" t="s">
        <v>322</v>
      </c>
      <c r="L2649" t="s">
        <v>1233</v>
      </c>
      <c r="M2649">
        <v>1</v>
      </c>
      <c r="P2649" s="2" t="s">
        <v>2112</v>
      </c>
      <c r="Q2649" t="s">
        <v>47</v>
      </c>
      <c r="Y2649" t="s">
        <v>48</v>
      </c>
      <c r="Z2649" t="s">
        <v>48</v>
      </c>
      <c r="AA2649" t="s">
        <v>48</v>
      </c>
      <c r="AB2649" t="s">
        <v>48</v>
      </c>
      <c r="AC2649" t="s">
        <v>48</v>
      </c>
      <c r="AD2649" t="s">
        <v>48</v>
      </c>
      <c r="AE2649" t="s">
        <v>48</v>
      </c>
      <c r="AF2649" t="s">
        <v>48</v>
      </c>
    </row>
    <row r="2650" spans="1:32" hidden="1" outlineLevel="1" x14ac:dyDescent="0.2">
      <c r="A2650" t="s">
        <v>2113</v>
      </c>
      <c r="B2650" t="s">
        <v>2114</v>
      </c>
      <c r="C2650" t="s">
        <v>2115</v>
      </c>
      <c r="J2650" t="s">
        <v>2116</v>
      </c>
      <c r="K2650" t="s">
        <v>322</v>
      </c>
      <c r="L2650" t="s">
        <v>1233</v>
      </c>
      <c r="M2650">
        <v>1</v>
      </c>
      <c r="P2650" s="2" t="s">
        <v>2117</v>
      </c>
      <c r="Q2650" t="s">
        <v>47</v>
      </c>
      <c r="S2650">
        <v>8.4764294326305389E-2</v>
      </c>
      <c r="T2650">
        <v>7.1638860390521586E-6</v>
      </c>
      <c r="U2650">
        <v>5.7705352082848549E-4</v>
      </c>
      <c r="V2650">
        <v>5.4160930449143052E-4</v>
      </c>
      <c r="W2650">
        <v>5.2582420408725739E-2</v>
      </c>
      <c r="X2650">
        <v>2.3172507062554359E-3</v>
      </c>
      <c r="Y2650">
        <v>4.1666666666666657E-2</v>
      </c>
      <c r="Z2650">
        <v>0</v>
      </c>
      <c r="AA2650">
        <v>0.14199999999999999</v>
      </c>
      <c r="AB2650">
        <v>0.85799999999999998</v>
      </c>
      <c r="AC2650">
        <v>-0.51060000000000005</v>
      </c>
      <c r="AD2650" t="s">
        <v>48</v>
      </c>
      <c r="AE2650" t="s">
        <v>48</v>
      </c>
      <c r="AF2650" t="s">
        <v>48</v>
      </c>
    </row>
    <row r="2651" spans="1:32" hidden="1" outlineLevel="1" x14ac:dyDescent="0.2">
      <c r="A2651" t="s">
        <v>2118</v>
      </c>
      <c r="B2651" t="s">
        <v>2119</v>
      </c>
      <c r="C2651" t="s">
        <v>2120</v>
      </c>
      <c r="J2651" t="s">
        <v>2121</v>
      </c>
      <c r="K2651" t="s">
        <v>322</v>
      </c>
      <c r="L2651" t="s">
        <v>1233</v>
      </c>
      <c r="M2651">
        <v>1</v>
      </c>
      <c r="P2651" s="2" t="s">
        <v>2122</v>
      </c>
      <c r="Q2651" t="s">
        <v>47</v>
      </c>
      <c r="S2651">
        <v>4.5757085084915161E-2</v>
      </c>
      <c r="T2651">
        <v>4.6920249587856233E-5</v>
      </c>
      <c r="U2651">
        <v>7.2871398879215121E-4</v>
      </c>
      <c r="V2651">
        <v>3.6900554550811648E-4</v>
      </c>
      <c r="W2651">
        <v>2.368938364088535E-2</v>
      </c>
      <c r="X2651">
        <v>9.2382379807531834E-4</v>
      </c>
      <c r="Y2651">
        <v>0.08</v>
      </c>
      <c r="Z2651">
        <v>3.3000000000000002E-2</v>
      </c>
      <c r="AA2651">
        <v>0.16200000000000001</v>
      </c>
      <c r="AB2651">
        <v>0.80500000000000005</v>
      </c>
      <c r="AC2651">
        <v>-0.84689999999999999</v>
      </c>
      <c r="AD2651" t="s">
        <v>48</v>
      </c>
      <c r="AE2651" t="s">
        <v>48</v>
      </c>
      <c r="AF2651" t="s">
        <v>48</v>
      </c>
    </row>
    <row r="2652" spans="1:32" hidden="1" outlineLevel="1" x14ac:dyDescent="0.2">
      <c r="A2652" t="s">
        <v>2123</v>
      </c>
      <c r="B2652" t="s">
        <v>1354</v>
      </c>
      <c r="C2652" t="s">
        <v>2124</v>
      </c>
      <c r="J2652" t="s">
        <v>2125</v>
      </c>
      <c r="K2652" t="s">
        <v>322</v>
      </c>
      <c r="L2652" t="s">
        <v>1233</v>
      </c>
      <c r="M2652">
        <v>1</v>
      </c>
      <c r="P2652" s="2" t="s">
        <v>2126</v>
      </c>
      <c r="Q2652" t="s">
        <v>47</v>
      </c>
      <c r="S2652">
        <v>0.56457918882369995</v>
      </c>
      <c r="T2652">
        <v>7.1299641604127828E-6</v>
      </c>
      <c r="U2652">
        <v>8.5783895337954164E-4</v>
      </c>
      <c r="V2652">
        <v>6.7661044886335731E-4</v>
      </c>
      <c r="W2652">
        <v>0.51487469673156738</v>
      </c>
      <c r="X2652">
        <v>2.8184670372866089E-4</v>
      </c>
      <c r="Y2652">
        <v>-0.25</v>
      </c>
      <c r="Z2652">
        <v>0</v>
      </c>
      <c r="AA2652">
        <v>0.246</v>
      </c>
      <c r="AB2652">
        <v>0.754</v>
      </c>
      <c r="AC2652">
        <v>-0.24110000000000001</v>
      </c>
      <c r="AD2652" t="s">
        <v>48</v>
      </c>
      <c r="AE2652" t="s">
        <v>48</v>
      </c>
      <c r="AF2652" t="s">
        <v>48</v>
      </c>
    </row>
    <row r="2653" spans="1:32" hidden="1" outlineLevel="1" x14ac:dyDescent="0.2">
      <c r="A2653" t="s">
        <v>2127</v>
      </c>
      <c r="B2653" t="s">
        <v>1350</v>
      </c>
      <c r="C2653" t="s">
        <v>1604</v>
      </c>
      <c r="J2653" t="s">
        <v>2128</v>
      </c>
      <c r="K2653" t="s">
        <v>322</v>
      </c>
      <c r="L2653" t="s">
        <v>1233</v>
      </c>
      <c r="M2653">
        <v>1</v>
      </c>
      <c r="P2653" s="2" t="s">
        <v>2129</v>
      </c>
      <c r="Q2653" t="s">
        <v>47</v>
      </c>
      <c r="S2653">
        <v>0.47537079453468323</v>
      </c>
      <c r="T2653">
        <v>8.5553492681356147E-6</v>
      </c>
      <c r="U2653">
        <v>1.086465897969902E-3</v>
      </c>
      <c r="V2653">
        <v>5.5032229283824563E-4</v>
      </c>
      <c r="W2653">
        <v>0.39991158246994019</v>
      </c>
      <c r="X2653">
        <v>4.1534350020810962E-4</v>
      </c>
      <c r="Y2653">
        <v>-0.25</v>
      </c>
      <c r="Z2653">
        <v>0.33700000000000002</v>
      </c>
      <c r="AA2653">
        <v>0</v>
      </c>
      <c r="AB2653">
        <v>0.66300000000000003</v>
      </c>
      <c r="AC2653">
        <v>0.25840000000000002</v>
      </c>
      <c r="AD2653" t="s">
        <v>48</v>
      </c>
      <c r="AE2653" t="s">
        <v>48</v>
      </c>
      <c r="AF2653" t="s">
        <v>48</v>
      </c>
    </row>
    <row r="2654" spans="1:32" hidden="1" outlineLevel="1" x14ac:dyDescent="0.2">
      <c r="A2654" t="s">
        <v>2130</v>
      </c>
      <c r="B2654" t="s">
        <v>2131</v>
      </c>
      <c r="C2654" t="s">
        <v>2132</v>
      </c>
      <c r="J2654" t="s">
        <v>2133</v>
      </c>
      <c r="K2654" t="s">
        <v>322</v>
      </c>
      <c r="L2654" t="s">
        <v>1233</v>
      </c>
      <c r="M2654">
        <v>1</v>
      </c>
      <c r="P2654" s="2" t="s">
        <v>2134</v>
      </c>
      <c r="Q2654" t="s">
        <v>47</v>
      </c>
      <c r="S2654">
        <v>2.8361992444843049E-3</v>
      </c>
      <c r="T2654">
        <v>3.5076989206572762E-6</v>
      </c>
      <c r="U2654">
        <v>5.0984261179110042E-5</v>
      </c>
      <c r="V2654">
        <v>8.6291860498022288E-5</v>
      </c>
      <c r="W2654">
        <v>1.3369234511628749E-3</v>
      </c>
      <c r="X2654">
        <v>1.3908738037571311E-4</v>
      </c>
      <c r="Y2654">
        <v>-0.15</v>
      </c>
      <c r="Z2654">
        <v>3.7999999999999999E-2</v>
      </c>
      <c r="AA2654">
        <v>0</v>
      </c>
      <c r="AB2654">
        <v>0.96199999999999997</v>
      </c>
      <c r="AC2654">
        <v>0.25840000000000002</v>
      </c>
      <c r="AD2654" t="s">
        <v>48</v>
      </c>
      <c r="AE2654" t="s">
        <v>48</v>
      </c>
      <c r="AF2654" t="s">
        <v>48</v>
      </c>
    </row>
    <row r="2655" spans="1:32" hidden="1" outlineLevel="1" x14ac:dyDescent="0.2">
      <c r="A2655" t="s">
        <v>2135</v>
      </c>
      <c r="B2655" t="s">
        <v>2136</v>
      </c>
      <c r="C2655" t="s">
        <v>2137</v>
      </c>
      <c r="J2655" t="s">
        <v>2138</v>
      </c>
      <c r="K2655" t="s">
        <v>322</v>
      </c>
      <c r="L2655" t="s">
        <v>1233</v>
      </c>
      <c r="M2655">
        <v>1</v>
      </c>
      <c r="P2655" s="2" t="s">
        <v>2139</v>
      </c>
      <c r="Q2655" t="s">
        <v>47</v>
      </c>
      <c r="S2655">
        <v>4.2124048923142249E-4</v>
      </c>
      <c r="T2655">
        <v>2.1211137664067792E-6</v>
      </c>
      <c r="U2655">
        <v>2.482674426573794E-5</v>
      </c>
      <c r="V2655">
        <v>4.9278445658273988E-5</v>
      </c>
      <c r="W2655">
        <v>1.995226048165932E-4</v>
      </c>
      <c r="X2655">
        <v>3.037416172446683E-5</v>
      </c>
      <c r="Y2655">
        <v>-0.1190476190476191</v>
      </c>
      <c r="Z2655">
        <v>0.104</v>
      </c>
      <c r="AA2655">
        <v>0.105</v>
      </c>
      <c r="AB2655">
        <v>0.79100000000000004</v>
      </c>
      <c r="AC2655">
        <v>0.4325</v>
      </c>
      <c r="AD2655" t="s">
        <v>48</v>
      </c>
      <c r="AE2655" t="s">
        <v>48</v>
      </c>
      <c r="AF2655" t="s">
        <v>48</v>
      </c>
    </row>
    <row r="2656" spans="1:32" hidden="1" outlineLevel="1" x14ac:dyDescent="0.2">
      <c r="A2656" t="s">
        <v>2140</v>
      </c>
      <c r="B2656" t="s">
        <v>2141</v>
      </c>
      <c r="C2656" t="s">
        <v>2142</v>
      </c>
      <c r="J2656" t="s">
        <v>2143</v>
      </c>
      <c r="K2656" t="s">
        <v>322</v>
      </c>
      <c r="L2656" t="s">
        <v>1233</v>
      </c>
      <c r="M2656">
        <v>1</v>
      </c>
      <c r="P2656" t="s">
        <v>2144</v>
      </c>
      <c r="Q2656" t="s">
        <v>47</v>
      </c>
      <c r="S2656">
        <v>0.32290679216384888</v>
      </c>
      <c r="T2656">
        <v>2.8813974495278671E-5</v>
      </c>
      <c r="U2656">
        <v>1.6834385460242629E-3</v>
      </c>
      <c r="V2656">
        <v>5.4181506857275963E-3</v>
      </c>
      <c r="W2656">
        <v>0.18424457311630249</v>
      </c>
      <c r="X2656">
        <v>8.0575654283165932E-4</v>
      </c>
      <c r="Y2656">
        <v>-1.4393939393939381E-2</v>
      </c>
      <c r="Z2656">
        <v>9.5000000000000001E-2</v>
      </c>
      <c r="AA2656">
        <v>0.11700000000000001</v>
      </c>
      <c r="AB2656">
        <v>0.78800000000000003</v>
      </c>
      <c r="AC2656">
        <v>9.74E-2</v>
      </c>
      <c r="AD2656" t="s">
        <v>48</v>
      </c>
      <c r="AE2656" t="s">
        <v>48</v>
      </c>
      <c r="AF2656" t="s">
        <v>48</v>
      </c>
    </row>
    <row r="2657" spans="1:40" hidden="1" outlineLevel="1" x14ac:dyDescent="0.2">
      <c r="A2657" t="s">
        <v>2145</v>
      </c>
      <c r="B2657" t="s">
        <v>2146</v>
      </c>
      <c r="C2657" t="s">
        <v>324</v>
      </c>
      <c r="J2657" t="s">
        <v>2147</v>
      </c>
      <c r="K2657" t="s">
        <v>2091</v>
      </c>
      <c r="L2657" t="s">
        <v>1263</v>
      </c>
      <c r="M2657">
        <v>1</v>
      </c>
      <c r="P2657" s="2" t="s">
        <v>2148</v>
      </c>
      <c r="Q2657" t="s">
        <v>47</v>
      </c>
      <c r="S2657">
        <v>3.06430272758007E-4</v>
      </c>
      <c r="T2657">
        <v>3.0269916351244319E-6</v>
      </c>
      <c r="U2657">
        <v>1.8760636521619741E-5</v>
      </c>
      <c r="V2657">
        <v>6.4169995312113315E-5</v>
      </c>
      <c r="W2657">
        <v>1.1682216427288949E-4</v>
      </c>
      <c r="X2657">
        <v>4.8738791520008817E-5</v>
      </c>
      <c r="Y2657">
        <v>0.1333333333333333</v>
      </c>
      <c r="Z2657">
        <v>0.41499999999999998</v>
      </c>
      <c r="AA2657">
        <v>0.124</v>
      </c>
      <c r="AB2657">
        <v>0.46100000000000002</v>
      </c>
      <c r="AC2657">
        <v>0.66100000000000003</v>
      </c>
      <c r="AD2657" t="s">
        <v>48</v>
      </c>
      <c r="AE2657" t="s">
        <v>48</v>
      </c>
      <c r="AF2657" t="s">
        <v>48</v>
      </c>
    </row>
    <row r="2658" spans="1:40" hidden="1" outlineLevel="1" x14ac:dyDescent="0.2">
      <c r="A2658" t="s">
        <v>2149</v>
      </c>
      <c r="B2658" t="s">
        <v>2150</v>
      </c>
      <c r="C2658" t="s">
        <v>324</v>
      </c>
      <c r="J2658" t="s">
        <v>2151</v>
      </c>
      <c r="K2658" t="s">
        <v>2140</v>
      </c>
      <c r="L2658" t="s">
        <v>1263</v>
      </c>
      <c r="M2658">
        <v>1</v>
      </c>
      <c r="P2658" s="2" t="s">
        <v>2152</v>
      </c>
      <c r="Q2658" t="s">
        <v>47</v>
      </c>
      <c r="S2658">
        <v>1.0216740192845459E-3</v>
      </c>
      <c r="T2658">
        <v>4.7727480705361813E-6</v>
      </c>
      <c r="U2658">
        <v>6.7762302933260798E-5</v>
      </c>
      <c r="V2658">
        <v>5.5995933507801958E-5</v>
      </c>
      <c r="W2658">
        <v>3.4304184373468161E-4</v>
      </c>
      <c r="X2658">
        <v>1.057372501236387E-4</v>
      </c>
      <c r="Y2658">
        <v>0</v>
      </c>
      <c r="Z2658">
        <v>9.4E-2</v>
      </c>
      <c r="AA2658">
        <v>0.10100000000000001</v>
      </c>
      <c r="AB2658">
        <v>0.80500000000000005</v>
      </c>
      <c r="AC2658">
        <v>-0.1145</v>
      </c>
      <c r="AD2658" t="s">
        <v>48</v>
      </c>
      <c r="AE2658" t="s">
        <v>48</v>
      </c>
      <c r="AF2658" t="s">
        <v>48</v>
      </c>
    </row>
    <row r="2659" spans="1:40" hidden="1" outlineLevel="1" x14ac:dyDescent="0.2">
      <c r="A2659" t="s">
        <v>2153</v>
      </c>
      <c r="B2659" t="s">
        <v>2154</v>
      </c>
      <c r="C2659" t="s">
        <v>2093</v>
      </c>
      <c r="J2659" t="s">
        <v>2155</v>
      </c>
      <c r="K2659" t="s">
        <v>2145</v>
      </c>
      <c r="L2659" t="s">
        <v>1263</v>
      </c>
      <c r="M2659">
        <v>1</v>
      </c>
      <c r="P2659" s="2" t="s">
        <v>2156</v>
      </c>
      <c r="Q2659" t="s">
        <v>47</v>
      </c>
      <c r="S2659">
        <v>6.9278461160138249E-4</v>
      </c>
      <c r="T2659">
        <v>2.030674522757181E-6</v>
      </c>
      <c r="U2659">
        <v>2.1761450625490401E-5</v>
      </c>
      <c r="V2659">
        <v>6.5396066929679364E-5</v>
      </c>
      <c r="W2659">
        <v>3.3825566060841078E-4</v>
      </c>
      <c r="X2659">
        <v>4.1136419895337888E-5</v>
      </c>
      <c r="Y2659">
        <v>0.43265306122448982</v>
      </c>
      <c r="Z2659">
        <v>0.192</v>
      </c>
      <c r="AA2659">
        <v>3.3000000000000002E-2</v>
      </c>
      <c r="AB2659">
        <v>0.77400000000000002</v>
      </c>
      <c r="AC2659">
        <v>0.872</v>
      </c>
      <c r="AD2659" t="s">
        <v>48</v>
      </c>
      <c r="AE2659" t="s">
        <v>48</v>
      </c>
      <c r="AF2659" t="s">
        <v>48</v>
      </c>
    </row>
    <row r="2660" spans="1:40" hidden="1" outlineLevel="1" x14ac:dyDescent="0.2">
      <c r="A2660" t="s">
        <v>2157</v>
      </c>
      <c r="B2660" t="s">
        <v>1412</v>
      </c>
      <c r="C2660" t="s">
        <v>1555</v>
      </c>
      <c r="J2660" t="s">
        <v>2158</v>
      </c>
      <c r="K2660" t="s">
        <v>2153</v>
      </c>
      <c r="L2660" t="s">
        <v>1263</v>
      </c>
      <c r="M2660">
        <v>1</v>
      </c>
      <c r="P2660" s="2" t="s">
        <v>2159</v>
      </c>
      <c r="Q2660" t="s">
        <v>47</v>
      </c>
      <c r="S2660">
        <v>6.1933924444019786E-3</v>
      </c>
      <c r="T2660">
        <v>4.6813461267447556E-6</v>
      </c>
      <c r="U2660">
        <v>1.3497564941644671E-4</v>
      </c>
      <c r="V2660">
        <v>2.4122635659296071E-4</v>
      </c>
      <c r="W2660">
        <v>4.2139766737818718E-3</v>
      </c>
      <c r="X2660">
        <v>2.4962087627500301E-4</v>
      </c>
      <c r="Y2660">
        <v>0.27</v>
      </c>
      <c r="Z2660">
        <v>0.27500000000000002</v>
      </c>
      <c r="AA2660">
        <v>6.9000000000000006E-2</v>
      </c>
      <c r="AB2660">
        <v>0.65600000000000003</v>
      </c>
      <c r="AC2660">
        <v>0.80740000000000001</v>
      </c>
      <c r="AD2660" t="s">
        <v>48</v>
      </c>
      <c r="AE2660" t="s">
        <v>48</v>
      </c>
      <c r="AF2660" t="s">
        <v>48</v>
      </c>
    </row>
    <row r="2661" spans="1:40" collapsed="1" x14ac:dyDescent="0.2">
      <c r="A2661" t="s">
        <v>340</v>
      </c>
      <c r="B2661" t="s">
        <v>341</v>
      </c>
      <c r="C2661" t="s">
        <v>342</v>
      </c>
      <c r="D2661" t="s">
        <v>343</v>
      </c>
      <c r="E2661" t="s">
        <v>41</v>
      </c>
      <c r="F2661" t="s">
        <v>42</v>
      </c>
      <c r="G2661">
        <v>21</v>
      </c>
      <c r="H2661" t="s">
        <v>43</v>
      </c>
      <c r="I2661">
        <v>25</v>
      </c>
      <c r="J2661" t="s">
        <v>344</v>
      </c>
      <c r="L2661" t="s">
        <v>45</v>
      </c>
      <c r="M2661">
        <v>3</v>
      </c>
      <c r="N2661">
        <v>0.81</v>
      </c>
      <c r="O2661" s="1" t="s">
        <v>345</v>
      </c>
      <c r="P2661" s="1" t="s">
        <v>345</v>
      </c>
      <c r="Q2661" t="s">
        <v>47</v>
      </c>
      <c r="R2661" t="s">
        <v>47</v>
      </c>
      <c r="S2661">
        <v>7.7161157969385386E-4</v>
      </c>
      <c r="T2661">
        <v>9.1331830844865181E-6</v>
      </c>
      <c r="U2661">
        <v>6.7907654738519341E-5</v>
      </c>
      <c r="V2661">
        <v>7.4128387495875359E-5</v>
      </c>
      <c r="W2661">
        <v>2.0563120779115709E-4</v>
      </c>
      <c r="X2661">
        <v>7.4535899329930544E-5</v>
      </c>
      <c r="Y2661">
        <v>1.5670178877726041E-2</v>
      </c>
      <c r="Z2661">
        <v>9.2999999999999999E-2</v>
      </c>
      <c r="AA2661">
        <v>0.10199999999999999</v>
      </c>
      <c r="AB2661">
        <v>0.80500000000000005</v>
      </c>
      <c r="AC2661">
        <v>-0.83130000000000004</v>
      </c>
      <c r="AD2661" t="s">
        <v>48</v>
      </c>
      <c r="AE2661" t="s">
        <v>48</v>
      </c>
      <c r="AF2661" t="s">
        <v>48</v>
      </c>
      <c r="AH2661">
        <f>SUM(AI2661:AJ2661)</f>
        <v>15</v>
      </c>
      <c r="AI2661">
        <f>COUNTIF(L2661:L2676, "Comment")</f>
        <v>9</v>
      </c>
      <c r="AJ2661">
        <f>COUNTIF(L2661:L2676, "Reply")</f>
        <v>6</v>
      </c>
      <c r="AK2661">
        <f>COUNTIF(C2662:C2676, C2661)</f>
        <v>4</v>
      </c>
      <c r="AM2661">
        <f>AVERAGE(S2661:S2676)</f>
        <v>0.10450375847176474</v>
      </c>
      <c r="AN2661">
        <f>AVERAGE(Y2661:Y2676)</f>
        <v>7.2302574987186716E-2</v>
      </c>
    </row>
    <row r="2662" spans="1:40" hidden="1" outlineLevel="1" x14ac:dyDescent="0.2">
      <c r="A2662" t="s">
        <v>2181</v>
      </c>
      <c r="B2662" t="s">
        <v>2182</v>
      </c>
      <c r="C2662" t="s">
        <v>2183</v>
      </c>
      <c r="J2662" t="s">
        <v>2184</v>
      </c>
      <c r="K2662" t="s">
        <v>340</v>
      </c>
      <c r="L2662" t="s">
        <v>1233</v>
      </c>
      <c r="M2662">
        <v>7</v>
      </c>
      <c r="P2662" t="s">
        <v>2185</v>
      </c>
      <c r="Q2662" t="s">
        <v>47</v>
      </c>
      <c r="S2662">
        <v>0.57298892736434937</v>
      </c>
      <c r="T2662">
        <v>1.3925564417149869E-4</v>
      </c>
      <c r="U2662">
        <v>0.29848462343215942</v>
      </c>
      <c r="V2662">
        <v>4.8495386727154246E-3</v>
      </c>
      <c r="W2662">
        <v>0.28860044479370123</v>
      </c>
      <c r="X2662">
        <v>1.2869450729340311E-3</v>
      </c>
      <c r="Y2662">
        <v>2.4373433583959901E-2</v>
      </c>
      <c r="Z2662">
        <v>0.17499999999999999</v>
      </c>
      <c r="AA2662">
        <v>8.2000000000000003E-2</v>
      </c>
      <c r="AB2662">
        <v>0.74299999999999999</v>
      </c>
      <c r="AC2662">
        <v>0.93979999999999997</v>
      </c>
      <c r="AD2662" t="s">
        <v>48</v>
      </c>
      <c r="AE2662" t="s">
        <v>48</v>
      </c>
      <c r="AF2662" t="s">
        <v>48</v>
      </c>
    </row>
    <row r="2663" spans="1:40" hidden="1" outlineLevel="1" x14ac:dyDescent="0.2">
      <c r="A2663" t="s">
        <v>2186</v>
      </c>
      <c r="B2663" t="s">
        <v>2187</v>
      </c>
      <c r="C2663" t="s">
        <v>1852</v>
      </c>
      <c r="J2663" t="s">
        <v>2188</v>
      </c>
      <c r="K2663" t="s">
        <v>340</v>
      </c>
      <c r="L2663" t="s">
        <v>1233</v>
      </c>
      <c r="M2663">
        <v>5</v>
      </c>
      <c r="P2663" t="s">
        <v>2189</v>
      </c>
      <c r="Q2663" t="s">
        <v>47</v>
      </c>
      <c r="S2663">
        <v>5.504077416844666E-4</v>
      </c>
      <c r="T2663">
        <v>2.2444075966632231E-6</v>
      </c>
      <c r="U2663">
        <v>2.8598773496923972E-5</v>
      </c>
      <c r="V2663">
        <v>4.4096243072999641E-5</v>
      </c>
      <c r="W2663">
        <v>2.6707153301686049E-4</v>
      </c>
      <c r="X2663">
        <v>2.6606319806887772E-5</v>
      </c>
      <c r="Y2663">
        <v>5.000000000000001E-2</v>
      </c>
      <c r="Z2663">
        <v>8.8999999999999996E-2</v>
      </c>
      <c r="AA2663">
        <v>5.7000000000000002E-2</v>
      </c>
      <c r="AB2663">
        <v>0.85399999999999998</v>
      </c>
      <c r="AC2663">
        <v>0.48770000000000002</v>
      </c>
      <c r="AD2663" t="s">
        <v>48</v>
      </c>
      <c r="AE2663" t="s">
        <v>48</v>
      </c>
      <c r="AF2663" t="s">
        <v>48</v>
      </c>
    </row>
    <row r="2664" spans="1:40" hidden="1" outlineLevel="1" x14ac:dyDescent="0.2">
      <c r="A2664" t="s">
        <v>2190</v>
      </c>
      <c r="B2664" t="s">
        <v>2191</v>
      </c>
      <c r="C2664" t="s">
        <v>2192</v>
      </c>
      <c r="J2664" t="s">
        <v>2193</v>
      </c>
      <c r="K2664" t="s">
        <v>340</v>
      </c>
      <c r="L2664" t="s">
        <v>1233</v>
      </c>
      <c r="M2664">
        <v>2</v>
      </c>
      <c r="P2664" t="s">
        <v>2194</v>
      </c>
      <c r="Q2664" t="s">
        <v>47</v>
      </c>
      <c r="S2664">
        <v>1.330053806304932E-2</v>
      </c>
      <c r="T2664">
        <v>6.9759475991304498E-6</v>
      </c>
      <c r="U2664">
        <v>1.2826967576984319E-4</v>
      </c>
      <c r="V2664">
        <v>2.5486593949608499E-4</v>
      </c>
      <c r="W2664">
        <v>4.3728328309953213E-3</v>
      </c>
      <c r="X2664">
        <v>1.610833453014493E-3</v>
      </c>
      <c r="Y2664">
        <v>0</v>
      </c>
      <c r="Z2664">
        <v>0</v>
      </c>
      <c r="AA2664">
        <v>0</v>
      </c>
      <c r="AB2664">
        <v>1</v>
      </c>
      <c r="AC2664">
        <v>0</v>
      </c>
      <c r="AD2664" t="s">
        <v>48</v>
      </c>
      <c r="AE2664" t="s">
        <v>48</v>
      </c>
      <c r="AF2664" t="s">
        <v>48</v>
      </c>
    </row>
    <row r="2665" spans="1:40" hidden="1" outlineLevel="1" x14ac:dyDescent="0.2">
      <c r="A2665" t="s">
        <v>2195</v>
      </c>
      <c r="B2665" t="s">
        <v>2196</v>
      </c>
      <c r="C2665" t="s">
        <v>1878</v>
      </c>
      <c r="J2665" t="s">
        <v>2197</v>
      </c>
      <c r="K2665" t="s">
        <v>340</v>
      </c>
      <c r="L2665" t="s">
        <v>1233</v>
      </c>
      <c r="M2665">
        <v>1</v>
      </c>
      <c r="P2665" t="s">
        <v>2198</v>
      </c>
      <c r="Q2665" t="s">
        <v>47</v>
      </c>
      <c r="S2665">
        <v>1.4086785959079859E-3</v>
      </c>
      <c r="T2665">
        <v>1.9505632735672411E-6</v>
      </c>
      <c r="U2665">
        <v>2.7159052478964441E-5</v>
      </c>
      <c r="V2665">
        <v>8.0051584518514574E-5</v>
      </c>
      <c r="W2665">
        <v>6.5760192228481174E-4</v>
      </c>
      <c r="X2665">
        <v>6.1390768678393215E-5</v>
      </c>
      <c r="Y2665">
        <v>0</v>
      </c>
      <c r="Z2665">
        <v>0</v>
      </c>
      <c r="AA2665">
        <v>0</v>
      </c>
      <c r="AB2665">
        <v>1</v>
      </c>
      <c r="AC2665">
        <v>0</v>
      </c>
      <c r="AD2665" t="s">
        <v>48</v>
      </c>
      <c r="AE2665" t="s">
        <v>48</v>
      </c>
      <c r="AF2665" t="s">
        <v>48</v>
      </c>
    </row>
    <row r="2666" spans="1:40" hidden="1" outlineLevel="1" x14ac:dyDescent="0.2">
      <c r="A2666" t="s">
        <v>2199</v>
      </c>
      <c r="B2666" t="s">
        <v>2200</v>
      </c>
      <c r="C2666" t="s">
        <v>2201</v>
      </c>
      <c r="J2666" t="s">
        <v>2202</v>
      </c>
      <c r="K2666" t="s">
        <v>340</v>
      </c>
      <c r="L2666" t="s">
        <v>1233</v>
      </c>
      <c r="M2666">
        <v>1</v>
      </c>
      <c r="P2666" t="s">
        <v>2203</v>
      </c>
      <c r="Q2666" t="s">
        <v>47</v>
      </c>
      <c r="S2666">
        <v>2.9942244873382151E-4</v>
      </c>
      <c r="T2666">
        <v>3.4569184208521619E-6</v>
      </c>
      <c r="U2666">
        <v>2.4759878215263601E-5</v>
      </c>
      <c r="V2666">
        <v>3.611757347243838E-5</v>
      </c>
      <c r="W2666">
        <v>1.3033123104833069E-4</v>
      </c>
      <c r="X2666">
        <v>2.6631707441993061E-5</v>
      </c>
      <c r="Y2666">
        <v>0.24374999999999999</v>
      </c>
      <c r="Z2666">
        <v>8.3000000000000004E-2</v>
      </c>
      <c r="AA2666">
        <v>7.3999999999999996E-2</v>
      </c>
      <c r="AB2666">
        <v>0.84199999999999997</v>
      </c>
      <c r="AC2666">
        <v>0.4914</v>
      </c>
      <c r="AD2666" t="s">
        <v>48</v>
      </c>
      <c r="AE2666" t="s">
        <v>48</v>
      </c>
      <c r="AF2666" t="s">
        <v>48</v>
      </c>
    </row>
    <row r="2667" spans="1:40" hidden="1" outlineLevel="1" x14ac:dyDescent="0.2">
      <c r="A2667" t="s">
        <v>2204</v>
      </c>
      <c r="B2667" t="s">
        <v>2205</v>
      </c>
      <c r="C2667" t="s">
        <v>2166</v>
      </c>
      <c r="J2667" t="s">
        <v>2206</v>
      </c>
      <c r="K2667" t="s">
        <v>340</v>
      </c>
      <c r="L2667" t="s">
        <v>1233</v>
      </c>
      <c r="M2667">
        <v>1</v>
      </c>
      <c r="P2667" t="s">
        <v>2207</v>
      </c>
      <c r="Q2667" t="s">
        <v>47</v>
      </c>
      <c r="S2667">
        <v>0.85397624969482422</v>
      </c>
      <c r="T2667">
        <v>1.276371676794952E-5</v>
      </c>
      <c r="U2667">
        <v>2.0833412418141961E-4</v>
      </c>
      <c r="V2667">
        <v>7.6300435466691852E-4</v>
      </c>
      <c r="W2667">
        <v>0.82649731636047363</v>
      </c>
      <c r="X2667">
        <v>2.3314163263421511E-4</v>
      </c>
      <c r="Y2667">
        <v>-0.12575757575757579</v>
      </c>
      <c r="Z2667">
        <v>0</v>
      </c>
      <c r="AA2667">
        <v>0.27400000000000002</v>
      </c>
      <c r="AB2667">
        <v>0.72599999999999998</v>
      </c>
      <c r="AC2667">
        <v>-0.52559999999999996</v>
      </c>
      <c r="AD2667" t="s">
        <v>48</v>
      </c>
      <c r="AE2667" t="s">
        <v>48</v>
      </c>
      <c r="AF2667" t="s">
        <v>48</v>
      </c>
    </row>
    <row r="2668" spans="1:40" hidden="1" outlineLevel="1" x14ac:dyDescent="0.2">
      <c r="A2668" t="s">
        <v>2208</v>
      </c>
      <c r="B2668" t="s">
        <v>2209</v>
      </c>
      <c r="C2668" t="s">
        <v>1644</v>
      </c>
      <c r="J2668" t="s">
        <v>2210</v>
      </c>
      <c r="K2668" t="s">
        <v>340</v>
      </c>
      <c r="L2668" t="s">
        <v>1233</v>
      </c>
      <c r="M2668">
        <v>1</v>
      </c>
      <c r="P2668" t="s">
        <v>2211</v>
      </c>
      <c r="Q2668" t="s">
        <v>47</v>
      </c>
      <c r="S2668">
        <v>9.9522829055786133E-2</v>
      </c>
      <c r="T2668">
        <v>6.3872535065456759E-6</v>
      </c>
      <c r="U2668">
        <v>1.3398850569501519E-4</v>
      </c>
      <c r="V2668">
        <v>1.270492910407484E-3</v>
      </c>
      <c r="W2668">
        <v>6.0487132519483573E-2</v>
      </c>
      <c r="X2668">
        <v>3.1161059159785509E-3</v>
      </c>
      <c r="Y2668">
        <v>0.15</v>
      </c>
      <c r="Z2668">
        <v>6.6000000000000003E-2</v>
      </c>
      <c r="AA2668">
        <v>0.29199999999999998</v>
      </c>
      <c r="AB2668">
        <v>0.64200000000000002</v>
      </c>
      <c r="AC2668">
        <v>-0.6542</v>
      </c>
      <c r="AD2668" t="s">
        <v>48</v>
      </c>
      <c r="AE2668" t="s">
        <v>48</v>
      </c>
      <c r="AF2668" t="s">
        <v>48</v>
      </c>
    </row>
    <row r="2669" spans="1:40" hidden="1" outlineLevel="1" x14ac:dyDescent="0.2">
      <c r="A2669" t="s">
        <v>2212</v>
      </c>
      <c r="B2669" t="s">
        <v>2213</v>
      </c>
      <c r="C2669" t="s">
        <v>2048</v>
      </c>
      <c r="J2669" t="s">
        <v>2214</v>
      </c>
      <c r="K2669" t="s">
        <v>340</v>
      </c>
      <c r="L2669" t="s">
        <v>1233</v>
      </c>
      <c r="M2669">
        <v>1</v>
      </c>
      <c r="P2669" s="1" t="s">
        <v>2215</v>
      </c>
      <c r="Q2669" s="1" t="s">
        <v>47</v>
      </c>
      <c r="S2669">
        <v>1.7413061577826741E-3</v>
      </c>
      <c r="T2669">
        <v>2.6933032586384802E-6</v>
      </c>
      <c r="U2669">
        <v>4.9092610424850143E-5</v>
      </c>
      <c r="V2669">
        <v>6.6402462834957987E-5</v>
      </c>
      <c r="W2669">
        <v>7.4325967580080032E-4</v>
      </c>
      <c r="X2669">
        <v>8.5898689576424658E-5</v>
      </c>
      <c r="Y2669">
        <v>0.25</v>
      </c>
      <c r="Z2669">
        <v>0.13800000000000001</v>
      </c>
      <c r="AA2669">
        <v>0.122</v>
      </c>
      <c r="AB2669">
        <v>0.74</v>
      </c>
      <c r="AC2669">
        <v>0.2596</v>
      </c>
      <c r="AD2669" t="s">
        <v>48</v>
      </c>
      <c r="AE2669" t="s">
        <v>48</v>
      </c>
      <c r="AF2669" t="s">
        <v>48</v>
      </c>
    </row>
    <row r="2670" spans="1:40" hidden="1" outlineLevel="1" x14ac:dyDescent="0.2">
      <c r="A2670" t="s">
        <v>2216</v>
      </c>
      <c r="B2670" t="s">
        <v>2217</v>
      </c>
      <c r="C2670" t="s">
        <v>2120</v>
      </c>
      <c r="J2670" t="s">
        <v>2218</v>
      </c>
      <c r="K2670" t="s">
        <v>340</v>
      </c>
      <c r="L2670" t="s">
        <v>1233</v>
      </c>
      <c r="M2670">
        <v>1</v>
      </c>
      <c r="P2670" t="s">
        <v>2219</v>
      </c>
      <c r="Q2670" t="s">
        <v>47</v>
      </c>
      <c r="S2670">
        <v>9.4168604118749499E-4</v>
      </c>
      <c r="T2670">
        <v>2.0233519535395321E-6</v>
      </c>
      <c r="U2670">
        <v>2.6328123567509462E-5</v>
      </c>
      <c r="V2670">
        <v>5.248543675406836E-5</v>
      </c>
      <c r="W2670">
        <v>5.5624288506805897E-4</v>
      </c>
      <c r="X2670">
        <v>4.1526509448885918E-5</v>
      </c>
      <c r="Y2670">
        <v>0.2</v>
      </c>
      <c r="Z2670">
        <v>0.124</v>
      </c>
      <c r="AA2670">
        <v>0.128</v>
      </c>
      <c r="AB2670">
        <v>0.748</v>
      </c>
      <c r="AC2670">
        <v>0.20030000000000001</v>
      </c>
      <c r="AD2670" t="s">
        <v>48</v>
      </c>
      <c r="AE2670" t="s">
        <v>48</v>
      </c>
      <c r="AF2670" t="s">
        <v>48</v>
      </c>
    </row>
    <row r="2671" spans="1:40" hidden="1" outlineLevel="1" x14ac:dyDescent="0.2">
      <c r="A2671" t="s">
        <v>2220</v>
      </c>
      <c r="B2671" t="s">
        <v>2221</v>
      </c>
      <c r="C2671" t="s">
        <v>342</v>
      </c>
      <c r="J2671" t="s">
        <v>2222</v>
      </c>
      <c r="K2671" t="s">
        <v>2181</v>
      </c>
      <c r="L2671" t="s">
        <v>1263</v>
      </c>
      <c r="M2671">
        <v>2</v>
      </c>
      <c r="P2671" t="s">
        <v>2223</v>
      </c>
      <c r="Q2671" t="s">
        <v>47</v>
      </c>
      <c r="S2671">
        <v>7.7950616832822561E-4</v>
      </c>
      <c r="T2671">
        <v>3.7563438581855731E-6</v>
      </c>
      <c r="U2671">
        <v>2.7434436560724859E-5</v>
      </c>
      <c r="V2671">
        <v>6.4794003264978528E-5</v>
      </c>
      <c r="W2671">
        <v>3.2292315154336387E-4</v>
      </c>
      <c r="X2671">
        <v>5.3271112847141922E-5</v>
      </c>
      <c r="Y2671">
        <v>3.5714285714285712E-2</v>
      </c>
      <c r="Z2671">
        <v>7.8E-2</v>
      </c>
      <c r="AA2671">
        <v>0.14699999999999999</v>
      </c>
      <c r="AB2671">
        <v>0.77500000000000002</v>
      </c>
      <c r="AC2671">
        <v>-0.82889999999999997</v>
      </c>
      <c r="AD2671" t="s">
        <v>48</v>
      </c>
      <c r="AE2671" t="s">
        <v>48</v>
      </c>
      <c r="AF2671" t="s">
        <v>48</v>
      </c>
    </row>
    <row r="2672" spans="1:40" hidden="1" outlineLevel="1" x14ac:dyDescent="0.2">
      <c r="A2672" t="s">
        <v>2224</v>
      </c>
      <c r="B2672" t="s">
        <v>2225</v>
      </c>
      <c r="C2672" t="s">
        <v>342</v>
      </c>
      <c r="J2672" t="s">
        <v>2226</v>
      </c>
      <c r="K2672" t="s">
        <v>2186</v>
      </c>
      <c r="L2672" t="s">
        <v>1263</v>
      </c>
      <c r="M2672">
        <v>1</v>
      </c>
      <c r="P2672" t="s">
        <v>2227</v>
      </c>
      <c r="Q2672" t="s">
        <v>47</v>
      </c>
      <c r="S2672">
        <v>4.8066704766824841E-4</v>
      </c>
      <c r="T2672">
        <v>2.3059649265633202E-6</v>
      </c>
      <c r="U2672">
        <v>2.794653300952632E-5</v>
      </c>
      <c r="V2672">
        <v>4.9013226089300588E-5</v>
      </c>
      <c r="W2672">
        <v>1.9579938089009369E-4</v>
      </c>
      <c r="X2672">
        <v>3.3770345908124E-5</v>
      </c>
      <c r="Y2672">
        <v>0.1166666666666667</v>
      </c>
      <c r="Z2672">
        <v>8.4000000000000005E-2</v>
      </c>
      <c r="AA2672">
        <v>0</v>
      </c>
      <c r="AB2672">
        <v>0.91600000000000004</v>
      </c>
      <c r="AC2672">
        <v>0.51060000000000005</v>
      </c>
      <c r="AD2672" t="s">
        <v>48</v>
      </c>
      <c r="AE2672" t="s">
        <v>48</v>
      </c>
      <c r="AF2672" t="s">
        <v>48</v>
      </c>
    </row>
    <row r="2673" spans="1:40" hidden="1" outlineLevel="1" x14ac:dyDescent="0.2">
      <c r="A2673" t="s">
        <v>2228</v>
      </c>
      <c r="B2673" t="s">
        <v>2229</v>
      </c>
      <c r="C2673" t="s">
        <v>342</v>
      </c>
      <c r="J2673" t="s">
        <v>2230</v>
      </c>
      <c r="K2673" t="s">
        <v>2199</v>
      </c>
      <c r="L2673" t="s">
        <v>1263</v>
      </c>
      <c r="M2673">
        <v>1</v>
      </c>
      <c r="P2673" t="s">
        <v>2231</v>
      </c>
      <c r="Q2673" t="s">
        <v>47</v>
      </c>
      <c r="S2673">
        <v>2.6420888025313621E-4</v>
      </c>
      <c r="T2673">
        <v>3.111511205133866E-6</v>
      </c>
      <c r="U2673">
        <v>2.1444804588099942E-5</v>
      </c>
      <c r="V2673">
        <v>3.7673326005460688E-5</v>
      </c>
      <c r="W2673">
        <v>1.1982414434896779E-4</v>
      </c>
      <c r="X2673">
        <v>2.473573658789974E-5</v>
      </c>
      <c r="Y2673">
        <v>-0.21388888888888891</v>
      </c>
      <c r="Z2673">
        <v>8.6999999999999994E-2</v>
      </c>
      <c r="AA2673">
        <v>1.7000000000000001E-2</v>
      </c>
      <c r="AB2673">
        <v>0.89600000000000002</v>
      </c>
      <c r="AC2673">
        <v>0.70960000000000001</v>
      </c>
      <c r="AD2673" t="s">
        <v>48</v>
      </c>
      <c r="AE2673" t="s">
        <v>48</v>
      </c>
      <c r="AF2673" t="s">
        <v>48</v>
      </c>
    </row>
    <row r="2674" spans="1:40" hidden="1" outlineLevel="1" x14ac:dyDescent="0.2">
      <c r="A2674" t="s">
        <v>2232</v>
      </c>
      <c r="B2674" t="s">
        <v>2233</v>
      </c>
      <c r="C2674" t="s">
        <v>2183</v>
      </c>
      <c r="J2674" t="s">
        <v>2234</v>
      </c>
      <c r="K2674" t="s">
        <v>2220</v>
      </c>
      <c r="L2674" t="s">
        <v>1263</v>
      </c>
      <c r="M2674">
        <v>1</v>
      </c>
      <c r="P2674" t="s">
        <v>2235</v>
      </c>
      <c r="Q2674" t="s">
        <v>47</v>
      </c>
      <c r="S2674">
        <v>2.288093231618404E-2</v>
      </c>
      <c r="T2674">
        <v>8.8919841800816357E-5</v>
      </c>
      <c r="U2674">
        <v>4.5195146230980748E-4</v>
      </c>
      <c r="V2674">
        <v>1.9856672734022141E-2</v>
      </c>
      <c r="W2674">
        <v>3.1921584159135818E-3</v>
      </c>
      <c r="X2674">
        <v>4.028445400763303E-4</v>
      </c>
      <c r="Y2674">
        <v>0.22692307692307689</v>
      </c>
      <c r="Z2674">
        <v>0.14199999999999999</v>
      </c>
      <c r="AA2674">
        <v>0.127</v>
      </c>
      <c r="AB2674">
        <v>0.73199999999999998</v>
      </c>
      <c r="AC2674">
        <v>0.53769999999999996</v>
      </c>
      <c r="AD2674" t="s">
        <v>48</v>
      </c>
      <c r="AE2674" t="s">
        <v>48</v>
      </c>
      <c r="AF2674" t="s">
        <v>48</v>
      </c>
    </row>
    <row r="2675" spans="1:40" hidden="1" outlineLevel="1" x14ac:dyDescent="0.2">
      <c r="A2675" t="s">
        <v>2236</v>
      </c>
      <c r="B2675" t="s">
        <v>2237</v>
      </c>
      <c r="C2675" t="s">
        <v>1852</v>
      </c>
      <c r="J2675" t="s">
        <v>2238</v>
      </c>
      <c r="K2675" t="s">
        <v>2224</v>
      </c>
      <c r="L2675" t="s">
        <v>1263</v>
      </c>
      <c r="M2675">
        <v>1</v>
      </c>
      <c r="P2675" t="s">
        <v>2239</v>
      </c>
      <c r="Q2675" t="s">
        <v>47</v>
      </c>
      <c r="S2675">
        <v>0.1018944978713989</v>
      </c>
      <c r="T2675">
        <v>5.452616824186407E-5</v>
      </c>
      <c r="U2675">
        <v>4.1508026421070099E-2</v>
      </c>
      <c r="V2675">
        <v>3.839938435703516E-3</v>
      </c>
      <c r="W2675">
        <v>3.5231359302997589E-2</v>
      </c>
      <c r="X2675">
        <v>5.0502049271017313E-4</v>
      </c>
      <c r="Y2675">
        <v>-4.7222222222222228E-2</v>
      </c>
      <c r="Z2675">
        <v>9.9000000000000005E-2</v>
      </c>
      <c r="AA2675">
        <v>0.114</v>
      </c>
      <c r="AB2675">
        <v>0.78700000000000003</v>
      </c>
      <c r="AC2675">
        <v>-0.74199999999999999</v>
      </c>
      <c r="AD2675" t="s">
        <v>48</v>
      </c>
      <c r="AE2675" t="s">
        <v>48</v>
      </c>
      <c r="AF2675" t="s">
        <v>48</v>
      </c>
    </row>
    <row r="2676" spans="1:40" hidden="1" outlineLevel="1" x14ac:dyDescent="0.2">
      <c r="A2676" t="s">
        <v>2240</v>
      </c>
      <c r="B2676" t="s">
        <v>2241</v>
      </c>
      <c r="C2676" t="s">
        <v>342</v>
      </c>
      <c r="J2676" t="s">
        <v>2242</v>
      </c>
      <c r="K2676" t="s">
        <v>2232</v>
      </c>
      <c r="L2676" t="s">
        <v>1263</v>
      </c>
      <c r="M2676">
        <v>1</v>
      </c>
      <c r="P2676" s="2" t="s">
        <v>2243</v>
      </c>
      <c r="Q2676" t="s">
        <v>47</v>
      </c>
      <c r="S2676">
        <v>2.5866652140393848E-4</v>
      </c>
      <c r="T2676">
        <v>3.404252311156597E-6</v>
      </c>
      <c r="U2676">
        <v>2.2207519577932541E-5</v>
      </c>
      <c r="V2676">
        <v>4.9129372200695798E-5</v>
      </c>
      <c r="W2676">
        <v>1.15671668027062E-4</v>
      </c>
      <c r="X2676">
        <v>1.8421640561427921E-5</v>
      </c>
      <c r="Y2676">
        <v>0.23061224489795909</v>
      </c>
      <c r="Z2676">
        <v>0.28699999999999998</v>
      </c>
      <c r="AA2676">
        <v>5.8000000000000003E-2</v>
      </c>
      <c r="AB2676">
        <v>0.65500000000000003</v>
      </c>
      <c r="AC2676">
        <v>0.87209999999999999</v>
      </c>
      <c r="AD2676" t="s">
        <v>48</v>
      </c>
      <c r="AE2676" t="s">
        <v>48</v>
      </c>
      <c r="AF2676" t="s">
        <v>48</v>
      </c>
    </row>
    <row r="2677" spans="1:40" collapsed="1" x14ac:dyDescent="0.2">
      <c r="A2677" t="s">
        <v>377</v>
      </c>
      <c r="B2677" t="s">
        <v>378</v>
      </c>
      <c r="C2677" t="s">
        <v>379</v>
      </c>
      <c r="D2677" t="s">
        <v>380</v>
      </c>
      <c r="E2677" t="s">
        <v>67</v>
      </c>
      <c r="F2677" t="s">
        <v>43</v>
      </c>
      <c r="G2677">
        <v>18</v>
      </c>
      <c r="H2677" t="s">
        <v>42</v>
      </c>
      <c r="I2677">
        <v>18</v>
      </c>
      <c r="J2677" t="s">
        <v>381</v>
      </c>
      <c r="L2677" t="s">
        <v>45</v>
      </c>
      <c r="M2677">
        <v>66</v>
      </c>
      <c r="N2677">
        <v>0.84</v>
      </c>
      <c r="O2677" s="1" t="s">
        <v>382</v>
      </c>
      <c r="P2677" s="1" t="s">
        <v>382</v>
      </c>
      <c r="Q2677" t="s">
        <v>47</v>
      </c>
      <c r="R2677" t="s">
        <v>47</v>
      </c>
      <c r="S2677">
        <v>6.9814157905057073E-4</v>
      </c>
      <c r="T2677">
        <v>1.3372500689001751E-5</v>
      </c>
      <c r="U2677">
        <v>5.4392232414102182E-5</v>
      </c>
      <c r="V2677">
        <v>9.3543552793562412E-5</v>
      </c>
      <c r="W2677">
        <v>2.6809814153239131E-4</v>
      </c>
      <c r="X2677">
        <v>4.9337551899952807E-5</v>
      </c>
      <c r="Y2677">
        <v>-6.3636363636363616E-2</v>
      </c>
      <c r="Z2677">
        <v>0.08</v>
      </c>
      <c r="AA2677">
        <v>0.10299999999999999</v>
      </c>
      <c r="AB2677">
        <v>0.81799999999999995</v>
      </c>
      <c r="AC2677">
        <v>-0.74760000000000004</v>
      </c>
      <c r="AD2677" t="s">
        <v>48</v>
      </c>
      <c r="AE2677" t="s">
        <v>48</v>
      </c>
      <c r="AF2677" t="s">
        <v>48</v>
      </c>
      <c r="AH2677">
        <f>SUM(AI2677:AJ2677)</f>
        <v>64</v>
      </c>
      <c r="AI2677">
        <f>COUNTIF(L2677:L2741, "Comment")</f>
        <v>38</v>
      </c>
      <c r="AJ2677">
        <f>COUNTIF(L2677:L2741, "Reply")</f>
        <v>26</v>
      </c>
      <c r="AK2677">
        <f>COUNTIF(C2678:C2741, C2677)</f>
        <v>0</v>
      </c>
      <c r="AM2677">
        <f>AVERAGE(S2677:S2741)</f>
        <v>0.16081563491578513</v>
      </c>
      <c r="AN2677">
        <f>AVERAGE(Y2677:Y2741)</f>
        <v>6.0950168537937249E-2</v>
      </c>
    </row>
    <row r="2678" spans="1:40" hidden="1" outlineLevel="1" x14ac:dyDescent="0.2">
      <c r="A2678" t="s">
        <v>2281</v>
      </c>
      <c r="B2678" t="s">
        <v>2282</v>
      </c>
      <c r="C2678" t="s">
        <v>2283</v>
      </c>
      <c r="J2678" t="s">
        <v>2284</v>
      </c>
      <c r="K2678" t="s">
        <v>377</v>
      </c>
      <c r="L2678" t="s">
        <v>1233</v>
      </c>
      <c r="M2678">
        <v>1</v>
      </c>
      <c r="P2678" t="s">
        <v>2285</v>
      </c>
      <c r="Q2678" t="s">
        <v>47</v>
      </c>
      <c r="S2678">
        <v>7.8092619776725769E-2</v>
      </c>
      <c r="T2678">
        <v>3.427593583182897E-6</v>
      </c>
      <c r="U2678">
        <v>1.879758638096973E-4</v>
      </c>
      <c r="V2678">
        <v>4.8868602607399225E-4</v>
      </c>
      <c r="W2678">
        <v>6.7538388073444366E-2</v>
      </c>
      <c r="X2678">
        <v>2.2418453590944409E-4</v>
      </c>
      <c r="Y2678">
        <v>0.3</v>
      </c>
      <c r="Z2678">
        <v>0.126</v>
      </c>
      <c r="AA2678">
        <v>0.113</v>
      </c>
      <c r="AB2678">
        <v>0.76100000000000001</v>
      </c>
      <c r="AC2678">
        <v>-1.4999999999999999E-2</v>
      </c>
      <c r="AD2678" t="s">
        <v>48</v>
      </c>
      <c r="AE2678" t="s">
        <v>48</v>
      </c>
      <c r="AF2678" t="s">
        <v>48</v>
      </c>
    </row>
    <row r="2679" spans="1:40" hidden="1" outlineLevel="1" x14ac:dyDescent="0.2">
      <c r="A2679" t="s">
        <v>2286</v>
      </c>
      <c r="B2679" t="s">
        <v>1905</v>
      </c>
      <c r="C2679" t="s">
        <v>2287</v>
      </c>
      <c r="J2679" t="s">
        <v>2288</v>
      </c>
      <c r="K2679" t="s">
        <v>377</v>
      </c>
      <c r="L2679" t="s">
        <v>1233</v>
      </c>
      <c r="M2679">
        <v>79</v>
      </c>
      <c r="P2679" t="s">
        <v>2289</v>
      </c>
      <c r="Q2679" t="s">
        <v>47</v>
      </c>
      <c r="Y2679" t="s">
        <v>48</v>
      </c>
      <c r="Z2679" t="s">
        <v>48</v>
      </c>
      <c r="AA2679" t="s">
        <v>48</v>
      </c>
      <c r="AB2679" t="s">
        <v>48</v>
      </c>
      <c r="AC2679" t="s">
        <v>48</v>
      </c>
      <c r="AD2679" t="s">
        <v>48</v>
      </c>
      <c r="AE2679" t="s">
        <v>48</v>
      </c>
      <c r="AF2679" t="s">
        <v>48</v>
      </c>
    </row>
    <row r="2680" spans="1:40" hidden="1" outlineLevel="1" x14ac:dyDescent="0.2">
      <c r="A2680" t="s">
        <v>2290</v>
      </c>
      <c r="B2680" t="s">
        <v>2291</v>
      </c>
      <c r="C2680" t="s">
        <v>2292</v>
      </c>
      <c r="J2680" t="s">
        <v>2293</v>
      </c>
      <c r="K2680" t="s">
        <v>377</v>
      </c>
      <c r="L2680" t="s">
        <v>1233</v>
      </c>
      <c r="M2680">
        <v>51</v>
      </c>
      <c r="P2680" t="s">
        <v>2294</v>
      </c>
      <c r="Q2680" t="s">
        <v>47</v>
      </c>
      <c r="S2680">
        <v>5.99306495860219E-3</v>
      </c>
      <c r="T2680">
        <v>7.7784116001566872E-6</v>
      </c>
      <c r="U2680">
        <v>1.4766560343559829E-4</v>
      </c>
      <c r="V2680">
        <v>2.4327344726771119E-4</v>
      </c>
      <c r="W2680">
        <v>1.426179893314838E-3</v>
      </c>
      <c r="X2680">
        <v>2.6226707268506289E-4</v>
      </c>
      <c r="Y2680">
        <v>0</v>
      </c>
      <c r="Z2680">
        <v>0</v>
      </c>
      <c r="AA2680">
        <v>0.23100000000000001</v>
      </c>
      <c r="AB2680">
        <v>0.76900000000000002</v>
      </c>
      <c r="AC2680">
        <v>-0.40229999999999999</v>
      </c>
      <c r="AD2680" t="s">
        <v>48</v>
      </c>
      <c r="AE2680" t="s">
        <v>48</v>
      </c>
      <c r="AF2680" t="s">
        <v>48</v>
      </c>
    </row>
    <row r="2681" spans="1:40" hidden="1" outlineLevel="1" x14ac:dyDescent="0.2">
      <c r="A2681" t="s">
        <v>2295</v>
      </c>
      <c r="B2681" t="s">
        <v>2296</v>
      </c>
      <c r="C2681" t="s">
        <v>2297</v>
      </c>
      <c r="J2681" t="s">
        <v>2298</v>
      </c>
      <c r="K2681" t="s">
        <v>377</v>
      </c>
      <c r="L2681" t="s">
        <v>1233</v>
      </c>
      <c r="M2681">
        <v>195</v>
      </c>
      <c r="P2681" t="s">
        <v>2299</v>
      </c>
      <c r="Q2681" t="s">
        <v>47</v>
      </c>
      <c r="S2681">
        <v>0.15559898316860199</v>
      </c>
      <c r="T2681">
        <v>6.9640359470213298E-6</v>
      </c>
      <c r="U2681">
        <v>5.5568089010193944E-4</v>
      </c>
      <c r="V2681">
        <v>4.1266612242907291E-4</v>
      </c>
      <c r="W2681">
        <v>0.14596304297447199</v>
      </c>
      <c r="X2681">
        <v>5.1865831483155489E-4</v>
      </c>
      <c r="Y2681">
        <v>4.6969696969696967E-2</v>
      </c>
      <c r="Z2681">
        <v>7.9000000000000001E-2</v>
      </c>
      <c r="AA2681">
        <v>0.19900000000000001</v>
      </c>
      <c r="AB2681">
        <v>0.72199999999999998</v>
      </c>
      <c r="AC2681">
        <v>-0.86870000000000003</v>
      </c>
      <c r="AD2681" t="s">
        <v>48</v>
      </c>
      <c r="AE2681" t="s">
        <v>48</v>
      </c>
      <c r="AF2681" t="s">
        <v>48</v>
      </c>
    </row>
    <row r="2682" spans="1:40" hidden="1" outlineLevel="1" x14ac:dyDescent="0.2">
      <c r="A2682" t="s">
        <v>2300</v>
      </c>
      <c r="B2682" t="s">
        <v>2301</v>
      </c>
      <c r="C2682" t="s">
        <v>2302</v>
      </c>
      <c r="J2682" t="s">
        <v>2303</v>
      </c>
      <c r="K2682" t="s">
        <v>377</v>
      </c>
      <c r="L2682" t="s">
        <v>1233</v>
      </c>
      <c r="M2682">
        <v>45</v>
      </c>
      <c r="P2682" t="s">
        <v>2304</v>
      </c>
      <c r="Q2682" t="s">
        <v>47</v>
      </c>
      <c r="S2682">
        <v>0.33964085578918463</v>
      </c>
      <c r="T2682">
        <v>1.5283794709830542E-5</v>
      </c>
      <c r="U2682">
        <v>7.1540963836014271E-3</v>
      </c>
      <c r="V2682">
        <v>4.0983310900628567E-3</v>
      </c>
      <c r="W2682">
        <v>0.27704110741615301</v>
      </c>
      <c r="X2682">
        <v>4.0142651414498692E-4</v>
      </c>
      <c r="Y2682">
        <v>0</v>
      </c>
      <c r="Z2682">
        <v>0</v>
      </c>
      <c r="AA2682">
        <v>0</v>
      </c>
      <c r="AB2682">
        <v>1</v>
      </c>
      <c r="AC2682">
        <v>0</v>
      </c>
      <c r="AD2682" t="s">
        <v>48</v>
      </c>
      <c r="AE2682" t="s">
        <v>48</v>
      </c>
      <c r="AF2682" t="s">
        <v>48</v>
      </c>
    </row>
    <row r="2683" spans="1:40" hidden="1" outlineLevel="1" x14ac:dyDescent="0.2">
      <c r="A2683" t="s">
        <v>2305</v>
      </c>
      <c r="B2683" t="s">
        <v>2306</v>
      </c>
      <c r="C2683" t="s">
        <v>2259</v>
      </c>
      <c r="J2683" t="s">
        <v>2307</v>
      </c>
      <c r="K2683" t="s">
        <v>377</v>
      </c>
      <c r="L2683" t="s">
        <v>1233</v>
      </c>
      <c r="M2683">
        <v>30</v>
      </c>
      <c r="P2683" t="s">
        <v>2308</v>
      </c>
      <c r="Q2683" t="s">
        <v>47</v>
      </c>
      <c r="S2683">
        <v>2.3339897394180301E-2</v>
      </c>
      <c r="T2683">
        <v>3.8254092942224822E-5</v>
      </c>
      <c r="U2683">
        <v>4.242748545948416E-4</v>
      </c>
      <c r="V2683">
        <v>7.0472556399181485E-4</v>
      </c>
      <c r="W2683">
        <v>3.3501067664474249E-3</v>
      </c>
      <c r="X2683">
        <v>3.425054950639606E-3</v>
      </c>
      <c r="Y2683">
        <v>0.1541666666666667</v>
      </c>
      <c r="Z2683">
        <v>0.152</v>
      </c>
      <c r="AA2683">
        <v>6.2E-2</v>
      </c>
      <c r="AB2683">
        <v>0.78600000000000003</v>
      </c>
      <c r="AC2683">
        <v>0.42770000000000002</v>
      </c>
      <c r="AD2683" t="s">
        <v>48</v>
      </c>
      <c r="AE2683" t="s">
        <v>48</v>
      </c>
      <c r="AF2683" t="s">
        <v>48</v>
      </c>
    </row>
    <row r="2684" spans="1:40" hidden="1" outlineLevel="1" x14ac:dyDescent="0.2">
      <c r="A2684" t="s">
        <v>2309</v>
      </c>
      <c r="B2684" t="s">
        <v>2310</v>
      </c>
      <c r="C2684" t="s">
        <v>183</v>
      </c>
      <c r="J2684" t="s">
        <v>2311</v>
      </c>
      <c r="K2684" t="s">
        <v>377</v>
      </c>
      <c r="L2684" t="s">
        <v>1233</v>
      </c>
      <c r="M2684">
        <v>16</v>
      </c>
      <c r="P2684" t="s">
        <v>2312</v>
      </c>
      <c r="Q2684" t="s">
        <v>47</v>
      </c>
      <c r="S2684">
        <v>3.4828748903237278E-4</v>
      </c>
      <c r="T2684">
        <v>2.2129918306745822E-6</v>
      </c>
      <c r="U2684">
        <v>1.780164166120812E-5</v>
      </c>
      <c r="V2684">
        <v>4.8751713620731607E-5</v>
      </c>
      <c r="W2684">
        <v>1.7279070743825289E-4</v>
      </c>
      <c r="X2684">
        <v>2.545409370213747E-5</v>
      </c>
      <c r="Y2684">
        <v>0.28866666666666663</v>
      </c>
      <c r="Z2684">
        <v>0.151</v>
      </c>
      <c r="AA2684">
        <v>0.08</v>
      </c>
      <c r="AB2684">
        <v>0.76900000000000002</v>
      </c>
      <c r="AC2684">
        <v>0.69889999999999997</v>
      </c>
      <c r="AD2684" t="s">
        <v>48</v>
      </c>
      <c r="AE2684" t="s">
        <v>48</v>
      </c>
      <c r="AF2684" t="s">
        <v>48</v>
      </c>
    </row>
    <row r="2685" spans="1:40" hidden="1" outlineLevel="1" x14ac:dyDescent="0.2">
      <c r="A2685" t="s">
        <v>2313</v>
      </c>
      <c r="B2685" t="s">
        <v>2314</v>
      </c>
      <c r="C2685" t="s">
        <v>2315</v>
      </c>
      <c r="J2685" t="s">
        <v>2316</v>
      </c>
      <c r="K2685" t="s">
        <v>377</v>
      </c>
      <c r="L2685" t="s">
        <v>1233</v>
      </c>
      <c r="M2685">
        <v>1</v>
      </c>
      <c r="P2685" t="s">
        <v>2317</v>
      </c>
      <c r="Q2685" t="s">
        <v>47</v>
      </c>
      <c r="S2685">
        <v>5.8086337521672249E-3</v>
      </c>
      <c r="T2685">
        <v>1.6504660379723649E-5</v>
      </c>
      <c r="U2685">
        <v>2.5768927298486227E-4</v>
      </c>
      <c r="V2685">
        <v>1.1946249287575481E-4</v>
      </c>
      <c r="W2685">
        <v>8.6043687770143151E-4</v>
      </c>
      <c r="X2685">
        <v>2.5915510486811399E-3</v>
      </c>
      <c r="Y2685">
        <v>5.9999999999999977E-2</v>
      </c>
      <c r="Z2685">
        <v>0.14699999999999999</v>
      </c>
      <c r="AA2685">
        <v>2.1000000000000001E-2</v>
      </c>
      <c r="AB2685">
        <v>0.83199999999999996</v>
      </c>
      <c r="AC2685">
        <v>0.74299999999999999</v>
      </c>
      <c r="AD2685" t="s">
        <v>48</v>
      </c>
      <c r="AE2685" t="s">
        <v>48</v>
      </c>
      <c r="AF2685" t="s">
        <v>48</v>
      </c>
    </row>
    <row r="2686" spans="1:40" hidden="1" outlineLevel="1" x14ac:dyDescent="0.2">
      <c r="A2686" t="s">
        <v>2318</v>
      </c>
      <c r="B2686" t="s">
        <v>2319</v>
      </c>
      <c r="C2686" t="s">
        <v>2320</v>
      </c>
      <c r="J2686" t="s">
        <v>2321</v>
      </c>
      <c r="K2686" t="s">
        <v>377</v>
      </c>
      <c r="L2686" t="s">
        <v>1233</v>
      </c>
      <c r="M2686">
        <v>1</v>
      </c>
      <c r="P2686" t="s">
        <v>2322</v>
      </c>
      <c r="Q2686" t="s">
        <v>47</v>
      </c>
      <c r="S2686">
        <v>2.888558246195316E-2</v>
      </c>
      <c r="T2686">
        <v>2.597793536551762E-5</v>
      </c>
      <c r="U2686">
        <v>1.8708145944401619E-4</v>
      </c>
      <c r="V2686">
        <v>2.603020693641156E-4</v>
      </c>
      <c r="W2686">
        <v>1.744420500472188E-3</v>
      </c>
      <c r="X2686">
        <v>4.0632307529449463E-2</v>
      </c>
      <c r="Y2686">
        <v>0.16217948717948719</v>
      </c>
      <c r="Z2686">
        <v>8.4000000000000005E-2</v>
      </c>
      <c r="AA2686">
        <v>8.3000000000000004E-2</v>
      </c>
      <c r="AB2686">
        <v>0.83199999999999996</v>
      </c>
      <c r="AC2686">
        <v>1.6400000000000001E-2</v>
      </c>
      <c r="AD2686" t="s">
        <v>48</v>
      </c>
      <c r="AE2686" t="s">
        <v>48</v>
      </c>
      <c r="AF2686" t="s">
        <v>48</v>
      </c>
    </row>
    <row r="2687" spans="1:40" hidden="1" outlineLevel="1" x14ac:dyDescent="0.2">
      <c r="A2687" t="s">
        <v>2323</v>
      </c>
      <c r="B2687" t="s">
        <v>2324</v>
      </c>
      <c r="C2687" t="s">
        <v>1915</v>
      </c>
      <c r="J2687" t="s">
        <v>2325</v>
      </c>
      <c r="K2687" t="s">
        <v>377</v>
      </c>
      <c r="L2687" t="s">
        <v>1233</v>
      </c>
      <c r="M2687">
        <v>1</v>
      </c>
      <c r="P2687" t="s">
        <v>2326</v>
      </c>
      <c r="Q2687" t="s">
        <v>47</v>
      </c>
      <c r="S2687">
        <v>0.75379586219787598</v>
      </c>
      <c r="T2687">
        <v>1.6820548626128579E-4</v>
      </c>
      <c r="U2687">
        <v>0.33880865573883062</v>
      </c>
      <c r="V2687">
        <v>4.0110363624989986E-3</v>
      </c>
      <c r="W2687">
        <v>0.1000352129340172</v>
      </c>
      <c r="X2687">
        <v>4.2916107922792428E-2</v>
      </c>
      <c r="Y2687">
        <v>-0.5</v>
      </c>
      <c r="Z2687">
        <v>0</v>
      </c>
      <c r="AA2687">
        <v>0.26300000000000001</v>
      </c>
      <c r="AB2687">
        <v>0.73699999999999999</v>
      </c>
      <c r="AC2687">
        <v>-0.79830000000000001</v>
      </c>
      <c r="AD2687" t="s">
        <v>48</v>
      </c>
      <c r="AE2687" t="s">
        <v>48</v>
      </c>
      <c r="AF2687" t="s">
        <v>48</v>
      </c>
    </row>
    <row r="2688" spans="1:40" hidden="1" outlineLevel="1" x14ac:dyDescent="0.2">
      <c r="A2688" t="s">
        <v>2327</v>
      </c>
      <c r="B2688" t="s">
        <v>2328</v>
      </c>
      <c r="C2688" t="s">
        <v>2329</v>
      </c>
      <c r="J2688" t="s">
        <v>2330</v>
      </c>
      <c r="K2688" t="s">
        <v>377</v>
      </c>
      <c r="L2688" t="s">
        <v>1233</v>
      </c>
      <c r="M2688">
        <v>1</v>
      </c>
      <c r="P2688" t="s">
        <v>2331</v>
      </c>
      <c r="Q2688" t="s">
        <v>47</v>
      </c>
      <c r="S2688">
        <v>0.48947277665138239</v>
      </c>
      <c r="T2688">
        <v>6.3918472733348608E-4</v>
      </c>
      <c r="U2688">
        <v>8.8924773037433624E-2</v>
      </c>
      <c r="V2688">
        <v>1.158036384731531E-2</v>
      </c>
      <c r="W2688">
        <v>4.5341227203607559E-2</v>
      </c>
      <c r="X2688">
        <v>6.5022833645343781E-2</v>
      </c>
      <c r="Y2688">
        <v>-0.1038461538461538</v>
      </c>
      <c r="Z2688">
        <v>0.105</v>
      </c>
      <c r="AA2688">
        <v>9.1999999999999998E-2</v>
      </c>
      <c r="AB2688">
        <v>0.80200000000000005</v>
      </c>
      <c r="AC2688">
        <v>7.5200000000000003E-2</v>
      </c>
      <c r="AD2688" t="s">
        <v>48</v>
      </c>
      <c r="AE2688" t="s">
        <v>48</v>
      </c>
      <c r="AF2688" t="s">
        <v>48</v>
      </c>
    </row>
    <row r="2689" spans="1:32" hidden="1" outlineLevel="1" x14ac:dyDescent="0.2">
      <c r="A2689" t="s">
        <v>2332</v>
      </c>
      <c r="B2689" t="s">
        <v>2333</v>
      </c>
      <c r="C2689" t="s">
        <v>2334</v>
      </c>
      <c r="J2689" t="s">
        <v>2335</v>
      </c>
      <c r="K2689" t="s">
        <v>377</v>
      </c>
      <c r="L2689" t="s">
        <v>1233</v>
      </c>
      <c r="M2689">
        <v>1</v>
      </c>
      <c r="P2689" t="s">
        <v>2336</v>
      </c>
      <c r="Q2689" t="s">
        <v>47</v>
      </c>
      <c r="S2689">
        <v>4.4853206723928452E-2</v>
      </c>
      <c r="T2689">
        <v>1.397981395712122E-5</v>
      </c>
      <c r="U2689">
        <v>2.9950067983008921E-4</v>
      </c>
      <c r="V2689">
        <v>2.471892861649394E-3</v>
      </c>
      <c r="W2689">
        <v>8.9384196326136589E-3</v>
      </c>
      <c r="X2689">
        <v>1.0930898133665319E-3</v>
      </c>
      <c r="Y2689">
        <v>-0.5</v>
      </c>
      <c r="Z2689">
        <v>0</v>
      </c>
      <c r="AA2689">
        <v>0.24099999999999999</v>
      </c>
      <c r="AB2689">
        <v>0.75900000000000001</v>
      </c>
      <c r="AC2689">
        <v>-0.82010000000000005</v>
      </c>
      <c r="AD2689" t="s">
        <v>48</v>
      </c>
      <c r="AE2689" t="s">
        <v>48</v>
      </c>
      <c r="AF2689" t="s">
        <v>48</v>
      </c>
    </row>
    <row r="2690" spans="1:32" hidden="1" outlineLevel="1" x14ac:dyDescent="0.2">
      <c r="A2690" t="s">
        <v>2337</v>
      </c>
      <c r="B2690" t="s">
        <v>2338</v>
      </c>
      <c r="C2690" t="s">
        <v>2084</v>
      </c>
      <c r="J2690" t="s">
        <v>2339</v>
      </c>
      <c r="K2690" t="s">
        <v>377</v>
      </c>
      <c r="L2690" t="s">
        <v>1233</v>
      </c>
      <c r="M2690">
        <v>15</v>
      </c>
      <c r="P2690" t="s">
        <v>2340</v>
      </c>
      <c r="Q2690" t="s">
        <v>47</v>
      </c>
      <c r="S2690">
        <v>0.30891582369804382</v>
      </c>
      <c r="T2690">
        <v>3.6638979509007192E-5</v>
      </c>
      <c r="U2690">
        <v>6.1502325115725398E-4</v>
      </c>
      <c r="V2690">
        <v>9.9843333009630442E-4</v>
      </c>
      <c r="W2690">
        <v>9.992624819278717E-2</v>
      </c>
      <c r="X2690">
        <v>7.4393555521965027E-2</v>
      </c>
      <c r="Y2690">
        <v>-0.1</v>
      </c>
      <c r="Z2690">
        <v>8.3000000000000004E-2</v>
      </c>
      <c r="AA2690">
        <v>9.2999999999999999E-2</v>
      </c>
      <c r="AB2690">
        <v>0.82299999999999995</v>
      </c>
      <c r="AC2690">
        <v>-6.9000000000000006E-2</v>
      </c>
      <c r="AD2690" t="s">
        <v>48</v>
      </c>
      <c r="AE2690" t="s">
        <v>48</v>
      </c>
      <c r="AF2690" t="s">
        <v>48</v>
      </c>
    </row>
    <row r="2691" spans="1:32" hidden="1" outlineLevel="1" x14ac:dyDescent="0.2">
      <c r="A2691" t="s">
        <v>2341</v>
      </c>
      <c r="B2691" t="s">
        <v>1403</v>
      </c>
      <c r="C2691" t="s">
        <v>2342</v>
      </c>
      <c r="J2691" t="s">
        <v>2343</v>
      </c>
      <c r="K2691" t="s">
        <v>377</v>
      </c>
      <c r="L2691" t="s">
        <v>1233</v>
      </c>
      <c r="M2691">
        <v>1</v>
      </c>
      <c r="P2691" t="s">
        <v>2344</v>
      </c>
      <c r="Q2691" t="s">
        <v>47</v>
      </c>
      <c r="S2691">
        <v>0.57604521512985229</v>
      </c>
      <c r="T2691">
        <v>4.6695098717464127E-5</v>
      </c>
      <c r="U2691">
        <v>5.1810037344694138E-2</v>
      </c>
      <c r="V2691">
        <v>1.086210831999779E-3</v>
      </c>
      <c r="W2691">
        <v>0.32205957174301147</v>
      </c>
      <c r="X2691">
        <v>1.8938494613394139E-3</v>
      </c>
      <c r="Y2691">
        <v>7.2959183673469388E-2</v>
      </c>
      <c r="Z2691">
        <v>0.114</v>
      </c>
      <c r="AA2691">
        <v>8.8999999999999996E-2</v>
      </c>
      <c r="AB2691">
        <v>0.79600000000000004</v>
      </c>
      <c r="AC2691">
        <v>5.16E-2</v>
      </c>
      <c r="AD2691" t="s">
        <v>48</v>
      </c>
      <c r="AE2691" t="s">
        <v>48</v>
      </c>
      <c r="AF2691" t="s">
        <v>48</v>
      </c>
    </row>
    <row r="2692" spans="1:32" hidden="1" outlineLevel="1" x14ac:dyDescent="0.2">
      <c r="A2692" t="s">
        <v>2345</v>
      </c>
      <c r="B2692" t="s">
        <v>2346</v>
      </c>
      <c r="C2692" t="s">
        <v>2347</v>
      </c>
      <c r="J2692" t="s">
        <v>2348</v>
      </c>
      <c r="K2692" t="s">
        <v>377</v>
      </c>
      <c r="L2692" t="s">
        <v>1233</v>
      </c>
      <c r="M2692">
        <v>1</v>
      </c>
      <c r="P2692" t="s">
        <v>2349</v>
      </c>
      <c r="Q2692" t="s">
        <v>47</v>
      </c>
      <c r="S2692">
        <v>2.4680484086275101E-2</v>
      </c>
      <c r="T2692">
        <v>7.7182776294648647E-6</v>
      </c>
      <c r="U2692">
        <v>2.447230217512697E-4</v>
      </c>
      <c r="V2692">
        <v>2.0031596068292859E-4</v>
      </c>
      <c r="W2692">
        <v>8.616223931312561E-3</v>
      </c>
      <c r="X2692">
        <v>7.1404431946575642E-4</v>
      </c>
      <c r="Y2692">
        <v>0.12857142857142859</v>
      </c>
      <c r="Z2692">
        <v>8.5999999999999993E-2</v>
      </c>
      <c r="AA2692">
        <v>0.115</v>
      </c>
      <c r="AB2692">
        <v>0.79900000000000004</v>
      </c>
      <c r="AC2692">
        <v>-0.52669999999999995</v>
      </c>
      <c r="AD2692" t="s">
        <v>48</v>
      </c>
      <c r="AE2692" t="s">
        <v>48</v>
      </c>
      <c r="AF2692" t="s">
        <v>48</v>
      </c>
    </row>
    <row r="2693" spans="1:32" hidden="1" outlineLevel="1" x14ac:dyDescent="0.2">
      <c r="A2693" t="s">
        <v>2350</v>
      </c>
      <c r="B2693" t="s">
        <v>2351</v>
      </c>
      <c r="C2693" t="s">
        <v>2352</v>
      </c>
      <c r="J2693" t="s">
        <v>2353</v>
      </c>
      <c r="K2693" t="s">
        <v>377</v>
      </c>
      <c r="L2693" t="s">
        <v>1233</v>
      </c>
      <c r="M2693">
        <v>1</v>
      </c>
      <c r="P2693" t="s">
        <v>2354</v>
      </c>
      <c r="Q2693" t="s">
        <v>47</v>
      </c>
      <c r="S2693">
        <v>3.708669391926378E-4</v>
      </c>
      <c r="T2693">
        <v>2.243887593067484E-6</v>
      </c>
      <c r="U2693">
        <v>1.7887479771161449E-5</v>
      </c>
      <c r="V2693">
        <v>3.962014670833014E-5</v>
      </c>
      <c r="W2693">
        <v>1.836631563492119E-4</v>
      </c>
      <c r="X2693">
        <v>2.8188340365886692E-5</v>
      </c>
      <c r="Y2693">
        <v>-8.8888888888888906E-2</v>
      </c>
      <c r="Z2693">
        <v>6.5000000000000002E-2</v>
      </c>
      <c r="AA2693">
        <v>8.7999999999999995E-2</v>
      </c>
      <c r="AB2693">
        <v>0.84799999999999998</v>
      </c>
      <c r="AC2693">
        <v>-0.52039999999999997</v>
      </c>
      <c r="AD2693" t="s">
        <v>48</v>
      </c>
      <c r="AE2693" t="s">
        <v>48</v>
      </c>
      <c r="AF2693" t="s">
        <v>48</v>
      </c>
    </row>
    <row r="2694" spans="1:32" hidden="1" outlineLevel="1" x14ac:dyDescent="0.2">
      <c r="A2694" t="s">
        <v>2355</v>
      </c>
      <c r="B2694" t="s">
        <v>2356</v>
      </c>
      <c r="C2694" t="s">
        <v>2357</v>
      </c>
      <c r="J2694" t="s">
        <v>2358</v>
      </c>
      <c r="K2694" t="s">
        <v>377</v>
      </c>
      <c r="L2694" t="s">
        <v>1233</v>
      </c>
      <c r="M2694">
        <v>1</v>
      </c>
      <c r="P2694" t="s">
        <v>2359</v>
      </c>
      <c r="Q2694" t="s">
        <v>47</v>
      </c>
      <c r="S2694">
        <v>8.1440873444080353E-2</v>
      </c>
      <c r="T2694">
        <v>9.6769008450792171E-6</v>
      </c>
      <c r="U2694">
        <v>2.7875954401679342E-4</v>
      </c>
      <c r="V2694">
        <v>2.2479980252683158E-3</v>
      </c>
      <c r="W2694">
        <v>3.6133997142314911E-2</v>
      </c>
      <c r="X2694">
        <v>1.210953458212316E-3</v>
      </c>
      <c r="Y2694">
        <v>0</v>
      </c>
      <c r="Z2694">
        <v>0</v>
      </c>
      <c r="AA2694">
        <v>0.36599999999999999</v>
      </c>
      <c r="AB2694">
        <v>0.63400000000000001</v>
      </c>
      <c r="AC2694">
        <v>-0.63690000000000002</v>
      </c>
      <c r="AD2694" t="s">
        <v>48</v>
      </c>
      <c r="AE2694" t="s">
        <v>48</v>
      </c>
      <c r="AF2694" t="s">
        <v>48</v>
      </c>
    </row>
    <row r="2695" spans="1:32" hidden="1" outlineLevel="1" x14ac:dyDescent="0.2">
      <c r="A2695" t="s">
        <v>2360</v>
      </c>
      <c r="B2695" t="s">
        <v>2361</v>
      </c>
      <c r="C2695" t="s">
        <v>2362</v>
      </c>
      <c r="J2695" t="s">
        <v>2363</v>
      </c>
      <c r="K2695" t="s">
        <v>377</v>
      </c>
      <c r="L2695" t="s">
        <v>1233</v>
      </c>
      <c r="M2695">
        <v>5</v>
      </c>
      <c r="P2695" t="s">
        <v>2364</v>
      </c>
      <c r="Q2695" t="s">
        <v>47</v>
      </c>
      <c r="S2695">
        <v>0.54829394817352295</v>
      </c>
      <c r="T2695">
        <v>7.4511233833618462E-5</v>
      </c>
      <c r="U2695">
        <v>1.8843667348846791E-3</v>
      </c>
      <c r="V2695">
        <v>1.870808657258749E-3</v>
      </c>
      <c r="W2695">
        <v>0.2697104811668396</v>
      </c>
      <c r="X2695">
        <v>5.7505089789628983E-2</v>
      </c>
      <c r="Y2695">
        <v>0</v>
      </c>
      <c r="Z2695">
        <v>0</v>
      </c>
      <c r="AA2695">
        <v>0.65800000000000003</v>
      </c>
      <c r="AB2695">
        <v>0.34200000000000003</v>
      </c>
      <c r="AC2695">
        <v>-0.86250000000000004</v>
      </c>
      <c r="AD2695" t="s">
        <v>48</v>
      </c>
      <c r="AE2695" t="s">
        <v>48</v>
      </c>
      <c r="AF2695" t="s">
        <v>48</v>
      </c>
    </row>
    <row r="2696" spans="1:32" hidden="1" outlineLevel="1" x14ac:dyDescent="0.2">
      <c r="A2696" t="s">
        <v>2365</v>
      </c>
      <c r="B2696" t="s">
        <v>2366</v>
      </c>
      <c r="C2696" t="s">
        <v>2367</v>
      </c>
      <c r="J2696" t="s">
        <v>2368</v>
      </c>
      <c r="K2696" t="s">
        <v>377</v>
      </c>
      <c r="L2696" t="s">
        <v>1233</v>
      </c>
      <c r="M2696">
        <v>1</v>
      </c>
      <c r="P2696" t="s">
        <v>2369</v>
      </c>
      <c r="Q2696" t="s">
        <v>47</v>
      </c>
      <c r="S2696">
        <v>0.15324261784553531</v>
      </c>
      <c r="T2696">
        <v>6.4898136770352721E-5</v>
      </c>
      <c r="U2696">
        <v>1.121805235743523E-2</v>
      </c>
      <c r="V2696">
        <v>7.516436162404716E-4</v>
      </c>
      <c r="W2696">
        <v>7.1596741676330566E-2</v>
      </c>
      <c r="X2696">
        <v>5.9559690998867154E-4</v>
      </c>
      <c r="Y2696">
        <v>9.8015873015873028E-2</v>
      </c>
      <c r="Z2696">
        <v>0.08</v>
      </c>
      <c r="AA2696">
        <v>0.13400000000000001</v>
      </c>
      <c r="AB2696">
        <v>0.78600000000000003</v>
      </c>
      <c r="AC2696">
        <v>-0.94440000000000002</v>
      </c>
      <c r="AD2696" t="s">
        <v>48</v>
      </c>
      <c r="AE2696" t="s">
        <v>48</v>
      </c>
      <c r="AF2696" t="s">
        <v>48</v>
      </c>
    </row>
    <row r="2697" spans="1:32" hidden="1" outlineLevel="1" x14ac:dyDescent="0.2">
      <c r="A2697" t="s">
        <v>2370</v>
      </c>
      <c r="B2697" t="s">
        <v>2371</v>
      </c>
      <c r="C2697" t="s">
        <v>2372</v>
      </c>
      <c r="J2697" t="s">
        <v>2373</v>
      </c>
      <c r="K2697" t="s">
        <v>377</v>
      </c>
      <c r="L2697" t="s">
        <v>1233</v>
      </c>
      <c r="M2697">
        <v>-1</v>
      </c>
      <c r="P2697" t="s">
        <v>2374</v>
      </c>
      <c r="Q2697" t="s">
        <v>47</v>
      </c>
      <c r="S2697">
        <v>9.8396814428269863E-4</v>
      </c>
      <c r="T2697">
        <v>2.419801148789702E-6</v>
      </c>
      <c r="U2697">
        <v>2.7757101634051651E-5</v>
      </c>
      <c r="V2697">
        <v>5.6043376389425248E-5</v>
      </c>
      <c r="W2697">
        <v>4.7997708315961057E-4</v>
      </c>
      <c r="X2697">
        <v>6.7702683736570179E-5</v>
      </c>
      <c r="Y2697">
        <v>-7.5384615384615355E-2</v>
      </c>
      <c r="Z2697">
        <v>0.128</v>
      </c>
      <c r="AA2697">
        <v>7.1999999999999995E-2</v>
      </c>
      <c r="AB2697">
        <v>0.8</v>
      </c>
      <c r="AC2697">
        <v>0.60270000000000001</v>
      </c>
      <c r="AD2697" t="s">
        <v>48</v>
      </c>
      <c r="AE2697" t="s">
        <v>48</v>
      </c>
      <c r="AF2697" t="s">
        <v>48</v>
      </c>
    </row>
    <row r="2698" spans="1:32" hidden="1" outlineLevel="1" x14ac:dyDescent="0.2">
      <c r="A2698" t="s">
        <v>2375</v>
      </c>
      <c r="B2698" t="s">
        <v>2376</v>
      </c>
      <c r="C2698" t="s">
        <v>2377</v>
      </c>
      <c r="J2698" t="s">
        <v>2378</v>
      </c>
      <c r="K2698" t="s">
        <v>377</v>
      </c>
      <c r="L2698" t="s">
        <v>1233</v>
      </c>
      <c r="M2698">
        <v>1</v>
      </c>
      <c r="P2698" t="s">
        <v>2379</v>
      </c>
      <c r="Q2698" t="s">
        <v>47</v>
      </c>
      <c r="S2698">
        <v>4.2471024789847428E-4</v>
      </c>
      <c r="T2698">
        <v>2.9456925858539762E-6</v>
      </c>
      <c r="U2698">
        <v>2.2232292394619438E-5</v>
      </c>
      <c r="V2698">
        <v>5.2659805078292272E-5</v>
      </c>
      <c r="W2698">
        <v>1.6875201254151759E-4</v>
      </c>
      <c r="X2698">
        <v>2.876471808122005E-5</v>
      </c>
      <c r="Y2698">
        <v>8.3333333333333329E-2</v>
      </c>
      <c r="Z2698">
        <v>0.11700000000000001</v>
      </c>
      <c r="AA2698">
        <v>7.9000000000000001E-2</v>
      </c>
      <c r="AB2698">
        <v>0.80400000000000005</v>
      </c>
      <c r="AC2698">
        <v>0.42149999999999999</v>
      </c>
      <c r="AD2698" t="s">
        <v>48</v>
      </c>
      <c r="AE2698" t="s">
        <v>48</v>
      </c>
      <c r="AF2698" t="s">
        <v>48</v>
      </c>
    </row>
    <row r="2699" spans="1:32" hidden="1" outlineLevel="1" x14ac:dyDescent="0.2">
      <c r="A2699" t="s">
        <v>2380</v>
      </c>
      <c r="B2699" t="s">
        <v>2381</v>
      </c>
      <c r="C2699" t="s">
        <v>2382</v>
      </c>
      <c r="J2699" t="s">
        <v>2383</v>
      </c>
      <c r="K2699" t="s">
        <v>377</v>
      </c>
      <c r="L2699" t="s">
        <v>1233</v>
      </c>
      <c r="M2699">
        <v>1</v>
      </c>
      <c r="P2699" t="s">
        <v>2384</v>
      </c>
      <c r="Q2699" t="s">
        <v>47</v>
      </c>
      <c r="S2699">
        <v>7.9828538000583649E-3</v>
      </c>
      <c r="T2699">
        <v>2.6040713692054851E-6</v>
      </c>
      <c r="U2699">
        <v>4.2977517296094447E-5</v>
      </c>
      <c r="V2699">
        <v>1.3525085523724559E-4</v>
      </c>
      <c r="W2699">
        <v>3.9540906436741352E-3</v>
      </c>
      <c r="X2699">
        <v>8.8266715465579182E-5</v>
      </c>
      <c r="Y2699">
        <v>6.6666666666666666E-2</v>
      </c>
      <c r="Z2699">
        <v>0.115</v>
      </c>
      <c r="AA2699">
        <v>8.2000000000000003E-2</v>
      </c>
      <c r="AB2699">
        <v>0.80300000000000005</v>
      </c>
      <c r="AC2699">
        <v>-0.25319999999999998</v>
      </c>
      <c r="AD2699" t="s">
        <v>48</v>
      </c>
      <c r="AE2699" t="s">
        <v>48</v>
      </c>
      <c r="AF2699" t="s">
        <v>48</v>
      </c>
    </row>
    <row r="2700" spans="1:32" hidden="1" outlineLevel="1" x14ac:dyDescent="0.2">
      <c r="A2700" t="s">
        <v>2385</v>
      </c>
      <c r="B2700" t="s">
        <v>2386</v>
      </c>
      <c r="C2700" t="s">
        <v>2387</v>
      </c>
      <c r="J2700" t="s">
        <v>2388</v>
      </c>
      <c r="K2700" t="s">
        <v>377</v>
      </c>
      <c r="L2700" t="s">
        <v>1233</v>
      </c>
      <c r="M2700">
        <v>1</v>
      </c>
      <c r="P2700" t="s">
        <v>2389</v>
      </c>
      <c r="Q2700" t="s">
        <v>47</v>
      </c>
      <c r="S2700">
        <v>4.243883304297924E-4</v>
      </c>
      <c r="T2700">
        <v>2.0104762370465319E-6</v>
      </c>
      <c r="U2700">
        <v>1.866128332039807E-5</v>
      </c>
      <c r="V2700">
        <v>6.2829138187225908E-5</v>
      </c>
      <c r="W2700">
        <v>1.9998963398393241E-4</v>
      </c>
      <c r="X2700">
        <v>3.2058240321930498E-5</v>
      </c>
      <c r="Y2700">
        <v>2.8571428571428581E-2</v>
      </c>
      <c r="Z2700">
        <v>0</v>
      </c>
      <c r="AA2700">
        <v>6.6000000000000003E-2</v>
      </c>
      <c r="AB2700">
        <v>0.93400000000000005</v>
      </c>
      <c r="AC2700">
        <v>-0.29599999999999999</v>
      </c>
      <c r="AD2700" t="s">
        <v>48</v>
      </c>
      <c r="AE2700" t="s">
        <v>48</v>
      </c>
      <c r="AF2700" t="s">
        <v>48</v>
      </c>
    </row>
    <row r="2701" spans="1:32" hidden="1" outlineLevel="1" x14ac:dyDescent="0.2">
      <c r="A2701" t="s">
        <v>2390</v>
      </c>
      <c r="B2701" t="s">
        <v>2391</v>
      </c>
      <c r="C2701" t="s">
        <v>2392</v>
      </c>
      <c r="J2701" t="s">
        <v>2393</v>
      </c>
      <c r="K2701" t="s">
        <v>377</v>
      </c>
      <c r="L2701" t="s">
        <v>1233</v>
      </c>
      <c r="M2701">
        <v>1</v>
      </c>
      <c r="P2701" t="s">
        <v>2394</v>
      </c>
      <c r="Q2701" t="s">
        <v>47</v>
      </c>
      <c r="S2701">
        <v>3.9203844964504242E-2</v>
      </c>
      <c r="T2701">
        <v>4.7375219764944632E-6</v>
      </c>
      <c r="U2701">
        <v>9.3634036602452397E-5</v>
      </c>
      <c r="V2701">
        <v>6.8525556707754731E-4</v>
      </c>
      <c r="W2701">
        <v>1.770102791488171E-2</v>
      </c>
      <c r="X2701">
        <v>7.5069692684337497E-4</v>
      </c>
      <c r="Y2701">
        <v>-4.8958333333333319E-2</v>
      </c>
      <c r="Z2701">
        <v>9.0999999999999998E-2</v>
      </c>
      <c r="AA2701">
        <v>0.24199999999999999</v>
      </c>
      <c r="AB2701">
        <v>0.66700000000000004</v>
      </c>
      <c r="AC2701">
        <v>-0.86839999999999995</v>
      </c>
      <c r="AD2701" t="s">
        <v>48</v>
      </c>
      <c r="AE2701" t="s">
        <v>48</v>
      </c>
      <c r="AF2701" t="s">
        <v>48</v>
      </c>
    </row>
    <row r="2702" spans="1:32" hidden="1" outlineLevel="1" x14ac:dyDescent="0.2">
      <c r="A2702" t="s">
        <v>2395</v>
      </c>
      <c r="B2702" t="s">
        <v>2396</v>
      </c>
      <c r="C2702" t="s">
        <v>2397</v>
      </c>
      <c r="J2702" t="s">
        <v>2398</v>
      </c>
      <c r="K2702" t="s">
        <v>377</v>
      </c>
      <c r="L2702" t="s">
        <v>1233</v>
      </c>
      <c r="M2702">
        <v>1</v>
      </c>
      <c r="P2702" t="s">
        <v>2399</v>
      </c>
      <c r="Q2702" t="s">
        <v>47</v>
      </c>
      <c r="S2702">
        <v>1.575272064656019E-3</v>
      </c>
      <c r="T2702">
        <v>2.1771975298179309E-6</v>
      </c>
      <c r="U2702">
        <v>2.7197100280318409E-5</v>
      </c>
      <c r="V2702">
        <v>1.504774118075147E-4</v>
      </c>
      <c r="W2702">
        <v>5.5691396119073033E-4</v>
      </c>
      <c r="X2702">
        <v>9.8589960543904454E-5</v>
      </c>
      <c r="Y2702">
        <v>0.125</v>
      </c>
      <c r="Z2702">
        <v>7.2999999999999995E-2</v>
      </c>
      <c r="AA2702">
        <v>9.6000000000000002E-2</v>
      </c>
      <c r="AB2702">
        <v>0.83099999999999996</v>
      </c>
      <c r="AC2702">
        <v>-0.4854</v>
      </c>
      <c r="AD2702" t="s">
        <v>48</v>
      </c>
      <c r="AE2702" t="s">
        <v>48</v>
      </c>
      <c r="AF2702" t="s">
        <v>48</v>
      </c>
    </row>
    <row r="2703" spans="1:32" hidden="1" outlineLevel="1" x14ac:dyDescent="0.2">
      <c r="A2703" t="s">
        <v>2400</v>
      </c>
      <c r="B2703" t="s">
        <v>2401</v>
      </c>
      <c r="C2703" t="s">
        <v>2402</v>
      </c>
      <c r="J2703" t="s">
        <v>2403</v>
      </c>
      <c r="K2703" t="s">
        <v>377</v>
      </c>
      <c r="L2703" t="s">
        <v>1233</v>
      </c>
      <c r="M2703">
        <v>1</v>
      </c>
      <c r="P2703" t="s">
        <v>2404</v>
      </c>
      <c r="Q2703" t="s">
        <v>47</v>
      </c>
      <c r="S2703">
        <v>0.96393036842346191</v>
      </c>
      <c r="T2703">
        <v>8.3520007319748402E-4</v>
      </c>
      <c r="U2703">
        <v>0.89261972904205322</v>
      </c>
      <c r="V2703">
        <v>7.5833182781934738E-3</v>
      </c>
      <c r="W2703">
        <v>0.27589192986488342</v>
      </c>
      <c r="X2703">
        <v>0.1065613850951195</v>
      </c>
      <c r="Y2703">
        <v>7.4358974358974358E-2</v>
      </c>
      <c r="Z2703">
        <v>0.109</v>
      </c>
      <c r="AA2703">
        <v>0.155</v>
      </c>
      <c r="AB2703">
        <v>0.73599999999999999</v>
      </c>
      <c r="AC2703">
        <v>-0.34</v>
      </c>
      <c r="AD2703" t="s">
        <v>48</v>
      </c>
      <c r="AE2703" t="s">
        <v>48</v>
      </c>
      <c r="AF2703" t="s">
        <v>48</v>
      </c>
    </row>
    <row r="2704" spans="1:32" hidden="1" outlineLevel="1" x14ac:dyDescent="0.2">
      <c r="A2704" t="s">
        <v>2405</v>
      </c>
      <c r="B2704" t="s">
        <v>2406</v>
      </c>
      <c r="C2704" t="s">
        <v>2407</v>
      </c>
      <c r="J2704" t="s">
        <v>2408</v>
      </c>
      <c r="K2704" t="s">
        <v>377</v>
      </c>
      <c r="L2704" t="s">
        <v>1233</v>
      </c>
      <c r="M2704">
        <v>1</v>
      </c>
      <c r="P2704" t="s">
        <v>2409</v>
      </c>
      <c r="Q2704" t="s">
        <v>47</v>
      </c>
      <c r="S2704">
        <v>5.9238349786028266E-4</v>
      </c>
      <c r="T2704">
        <v>2.1788343929074472E-6</v>
      </c>
      <c r="U2704">
        <v>2.3743747078697201E-5</v>
      </c>
      <c r="V2704">
        <v>5.9352587413741282E-5</v>
      </c>
      <c r="W2704">
        <v>2.141473232768476E-4</v>
      </c>
      <c r="X2704">
        <v>4.8263140342896797E-5</v>
      </c>
      <c r="Y2704">
        <v>0.30625000000000002</v>
      </c>
      <c r="Z2704">
        <v>0.113</v>
      </c>
      <c r="AA2704">
        <v>0</v>
      </c>
      <c r="AB2704">
        <v>0.88700000000000001</v>
      </c>
      <c r="AC2704">
        <v>0.37159999999999999</v>
      </c>
      <c r="AD2704" t="s">
        <v>48</v>
      </c>
      <c r="AE2704" t="s">
        <v>48</v>
      </c>
      <c r="AF2704" t="s">
        <v>48</v>
      </c>
    </row>
    <row r="2705" spans="1:32" hidden="1" outlineLevel="1" x14ac:dyDescent="0.2">
      <c r="A2705" t="s">
        <v>2410</v>
      </c>
      <c r="B2705" t="s">
        <v>2411</v>
      </c>
      <c r="C2705" t="s">
        <v>2412</v>
      </c>
      <c r="J2705" t="s">
        <v>2413</v>
      </c>
      <c r="K2705" t="s">
        <v>377</v>
      </c>
      <c r="L2705" t="s">
        <v>1233</v>
      </c>
      <c r="M2705">
        <v>1</v>
      </c>
      <c r="P2705" t="s">
        <v>2414</v>
      </c>
      <c r="Q2705" t="s">
        <v>47</v>
      </c>
      <c r="S2705">
        <v>0.55677729845046997</v>
      </c>
      <c r="T2705">
        <v>1.3451720587909219E-4</v>
      </c>
      <c r="U2705">
        <v>1.4136718818917871E-3</v>
      </c>
      <c r="V2705">
        <v>4.0266504511237136E-3</v>
      </c>
      <c r="W2705">
        <v>2.545506693422794E-2</v>
      </c>
      <c r="X2705">
        <v>0.36545324325561518</v>
      </c>
      <c r="Y2705">
        <v>0</v>
      </c>
      <c r="Z2705">
        <v>0</v>
      </c>
      <c r="AA2705">
        <v>0.27100000000000002</v>
      </c>
      <c r="AB2705">
        <v>0.72899999999999998</v>
      </c>
      <c r="AC2705">
        <v>-0.38179999999999997</v>
      </c>
      <c r="AD2705" t="s">
        <v>48</v>
      </c>
      <c r="AE2705" t="s">
        <v>48</v>
      </c>
      <c r="AF2705" t="s">
        <v>48</v>
      </c>
    </row>
    <row r="2706" spans="1:32" hidden="1" outlineLevel="1" x14ac:dyDescent="0.2">
      <c r="A2706" t="s">
        <v>2415</v>
      </c>
      <c r="B2706" t="s">
        <v>2416</v>
      </c>
      <c r="C2706" t="s">
        <v>2417</v>
      </c>
      <c r="J2706" t="s">
        <v>2418</v>
      </c>
      <c r="K2706" t="s">
        <v>377</v>
      </c>
      <c r="L2706" t="s">
        <v>1233</v>
      </c>
      <c r="M2706">
        <v>1</v>
      </c>
      <c r="P2706" t="s">
        <v>2419</v>
      </c>
      <c r="Q2706" t="s">
        <v>47</v>
      </c>
      <c r="S2706">
        <v>7.078234339132905E-4</v>
      </c>
      <c r="T2706">
        <v>6.3873389990476434E-6</v>
      </c>
      <c r="U2706">
        <v>5.5402004363713793E-5</v>
      </c>
      <c r="V2706">
        <v>6.3663123000878841E-5</v>
      </c>
      <c r="W2706">
        <v>2.7378639788366849E-4</v>
      </c>
      <c r="X2706">
        <v>8.1515514466445893E-5</v>
      </c>
      <c r="Y2706">
        <v>0.2</v>
      </c>
      <c r="Z2706">
        <v>0.27900000000000003</v>
      </c>
      <c r="AA2706">
        <v>2.8000000000000001E-2</v>
      </c>
      <c r="AB2706">
        <v>0.69299999999999995</v>
      </c>
      <c r="AC2706">
        <v>0.9587</v>
      </c>
      <c r="AD2706" t="s">
        <v>48</v>
      </c>
      <c r="AE2706" t="s">
        <v>48</v>
      </c>
      <c r="AF2706" t="s">
        <v>48</v>
      </c>
    </row>
    <row r="2707" spans="1:32" hidden="1" outlineLevel="1" x14ac:dyDescent="0.2">
      <c r="A2707" t="s">
        <v>2420</v>
      </c>
      <c r="B2707" t="s">
        <v>2421</v>
      </c>
      <c r="C2707" t="s">
        <v>2422</v>
      </c>
      <c r="J2707" t="s">
        <v>2423</v>
      </c>
      <c r="K2707" t="s">
        <v>377</v>
      </c>
      <c r="L2707" t="s">
        <v>1233</v>
      </c>
      <c r="M2707">
        <v>1</v>
      </c>
      <c r="P2707" t="s">
        <v>2424</v>
      </c>
      <c r="Q2707" t="s">
        <v>47</v>
      </c>
      <c r="S2707">
        <v>0.90018218755722046</v>
      </c>
      <c r="T2707">
        <v>2.2797954443376511E-5</v>
      </c>
      <c r="U2707">
        <v>9.5624109962955117E-4</v>
      </c>
      <c r="V2707">
        <v>5.0087412819266319E-4</v>
      </c>
      <c r="W2707">
        <v>0.80686658620834351</v>
      </c>
      <c r="X2707">
        <v>7.5470661977306008E-4</v>
      </c>
      <c r="Y2707">
        <v>-4.1269841269841269E-2</v>
      </c>
      <c r="Z2707">
        <v>0</v>
      </c>
      <c r="AA2707">
        <v>0.247</v>
      </c>
      <c r="AB2707">
        <v>0.753</v>
      </c>
      <c r="AC2707">
        <v>-0.95650000000000002</v>
      </c>
      <c r="AD2707" t="s">
        <v>48</v>
      </c>
      <c r="AE2707" t="s">
        <v>48</v>
      </c>
      <c r="AF2707" t="s">
        <v>48</v>
      </c>
    </row>
    <row r="2708" spans="1:32" hidden="1" outlineLevel="1" x14ac:dyDescent="0.2">
      <c r="A2708" t="s">
        <v>2425</v>
      </c>
      <c r="B2708" t="s">
        <v>2426</v>
      </c>
      <c r="C2708" t="s">
        <v>2427</v>
      </c>
      <c r="J2708" t="s">
        <v>2428</v>
      </c>
      <c r="K2708" t="s">
        <v>377</v>
      </c>
      <c r="L2708" t="s">
        <v>1233</v>
      </c>
      <c r="M2708">
        <v>1</v>
      </c>
      <c r="P2708" t="s">
        <v>2429</v>
      </c>
      <c r="Q2708" t="s">
        <v>47</v>
      </c>
      <c r="S2708">
        <v>1.9933188334107399E-2</v>
      </c>
      <c r="T2708">
        <v>2.7333146590535762E-6</v>
      </c>
      <c r="U2708">
        <v>1.5442093717865651E-4</v>
      </c>
      <c r="V2708">
        <v>1.4232370303943751E-3</v>
      </c>
      <c r="W2708">
        <v>1.2268524616956711E-2</v>
      </c>
      <c r="X2708">
        <v>2.371631126152351E-4</v>
      </c>
      <c r="Y2708">
        <v>0</v>
      </c>
      <c r="Z2708">
        <v>0</v>
      </c>
      <c r="AA2708">
        <v>0.23899999999999999</v>
      </c>
      <c r="AB2708">
        <v>0.76100000000000001</v>
      </c>
      <c r="AC2708">
        <v>-0.29599999999999999</v>
      </c>
      <c r="AD2708" t="s">
        <v>48</v>
      </c>
      <c r="AE2708" t="s">
        <v>48</v>
      </c>
      <c r="AF2708" t="s">
        <v>48</v>
      </c>
    </row>
    <row r="2709" spans="1:32" hidden="1" outlineLevel="1" x14ac:dyDescent="0.2">
      <c r="A2709" t="s">
        <v>2430</v>
      </c>
      <c r="B2709" t="s">
        <v>1559</v>
      </c>
      <c r="C2709" t="s">
        <v>2431</v>
      </c>
      <c r="J2709" t="s">
        <v>2432</v>
      </c>
      <c r="K2709" t="s">
        <v>377</v>
      </c>
      <c r="L2709" t="s">
        <v>1233</v>
      </c>
      <c r="M2709">
        <v>1</v>
      </c>
      <c r="P2709" t="s">
        <v>2433</v>
      </c>
      <c r="Q2709" t="s">
        <v>47</v>
      </c>
      <c r="S2709">
        <v>2.7561035007238392E-2</v>
      </c>
      <c r="T2709">
        <v>6.6527595663501424E-6</v>
      </c>
      <c r="U2709">
        <v>2.7029201737605041E-4</v>
      </c>
      <c r="V2709">
        <v>3.8646606844849879E-4</v>
      </c>
      <c r="W2709">
        <v>1.016347669064999E-2</v>
      </c>
      <c r="X2709">
        <v>1.4901728136464949E-3</v>
      </c>
      <c r="Y2709">
        <v>6.6666666666666666E-2</v>
      </c>
      <c r="Z2709">
        <v>0.03</v>
      </c>
      <c r="AA2709">
        <v>0.22</v>
      </c>
      <c r="AB2709">
        <v>0.749</v>
      </c>
      <c r="AC2709">
        <v>-0.92900000000000005</v>
      </c>
      <c r="AD2709" t="s">
        <v>48</v>
      </c>
      <c r="AE2709" t="s">
        <v>48</v>
      </c>
      <c r="AF2709" t="s">
        <v>48</v>
      </c>
    </row>
    <row r="2710" spans="1:32" hidden="1" outlineLevel="1" x14ac:dyDescent="0.2">
      <c r="A2710" t="s">
        <v>2434</v>
      </c>
      <c r="B2710" t="s">
        <v>2435</v>
      </c>
      <c r="C2710" t="s">
        <v>2436</v>
      </c>
      <c r="J2710" t="s">
        <v>2437</v>
      </c>
      <c r="K2710" t="s">
        <v>377</v>
      </c>
      <c r="L2710" t="s">
        <v>1233</v>
      </c>
      <c r="M2710">
        <v>1</v>
      </c>
      <c r="P2710" t="s">
        <v>2438</v>
      </c>
      <c r="Q2710" t="s">
        <v>47</v>
      </c>
      <c r="S2710">
        <v>2.8808903880417351E-3</v>
      </c>
      <c r="T2710">
        <v>2.6760292257677069E-6</v>
      </c>
      <c r="U2710">
        <v>3.8557642255909741E-5</v>
      </c>
      <c r="V2710">
        <v>1.076972475857474E-4</v>
      </c>
      <c r="W2710">
        <v>1.3232064666226511E-3</v>
      </c>
      <c r="X2710">
        <v>1.5913920651655639E-4</v>
      </c>
      <c r="Y2710">
        <v>-0.125</v>
      </c>
      <c r="Z2710">
        <v>0</v>
      </c>
      <c r="AA2710">
        <v>6.8000000000000005E-2</v>
      </c>
      <c r="AB2710">
        <v>0.93200000000000005</v>
      </c>
      <c r="AC2710">
        <v>-0.2732</v>
      </c>
      <c r="AD2710" t="s">
        <v>48</v>
      </c>
      <c r="AE2710" t="s">
        <v>48</v>
      </c>
      <c r="AF2710" t="s">
        <v>48</v>
      </c>
    </row>
    <row r="2711" spans="1:32" hidden="1" outlineLevel="1" x14ac:dyDescent="0.2">
      <c r="A2711" t="s">
        <v>2439</v>
      </c>
      <c r="B2711" t="s">
        <v>2440</v>
      </c>
      <c r="C2711" t="s">
        <v>2441</v>
      </c>
      <c r="J2711" t="s">
        <v>2442</v>
      </c>
      <c r="K2711" t="s">
        <v>377</v>
      </c>
      <c r="L2711" t="s">
        <v>1233</v>
      </c>
      <c r="M2711">
        <v>1</v>
      </c>
      <c r="P2711" t="s">
        <v>2443</v>
      </c>
      <c r="Q2711" t="s">
        <v>47</v>
      </c>
      <c r="S2711">
        <v>2.6933840126730502E-4</v>
      </c>
      <c r="T2711">
        <v>2.255817207696964E-6</v>
      </c>
      <c r="U2711">
        <v>1.7388263586326499E-5</v>
      </c>
      <c r="V2711">
        <v>3.8084905099822208E-5</v>
      </c>
      <c r="W2711">
        <v>1.3335018593352291E-4</v>
      </c>
      <c r="X2711">
        <v>2.040313120232895E-5</v>
      </c>
      <c r="Y2711">
        <v>0</v>
      </c>
      <c r="Z2711">
        <v>0</v>
      </c>
      <c r="AA2711">
        <v>0</v>
      </c>
      <c r="AB2711">
        <v>1</v>
      </c>
      <c r="AC2711">
        <v>0</v>
      </c>
      <c r="AD2711" t="s">
        <v>48</v>
      </c>
      <c r="AE2711" t="s">
        <v>48</v>
      </c>
      <c r="AF2711" t="s">
        <v>48</v>
      </c>
    </row>
    <row r="2712" spans="1:32" hidden="1" outlineLevel="1" x14ac:dyDescent="0.2">
      <c r="A2712" t="s">
        <v>2444</v>
      </c>
      <c r="B2712" t="s">
        <v>2445</v>
      </c>
      <c r="C2712" t="s">
        <v>2446</v>
      </c>
      <c r="J2712" t="s">
        <v>2447</v>
      </c>
      <c r="K2712" t="s">
        <v>377</v>
      </c>
      <c r="L2712" t="s">
        <v>1233</v>
      </c>
      <c r="M2712">
        <v>1</v>
      </c>
      <c r="P2712" t="s">
        <v>2448</v>
      </c>
      <c r="Q2712" t="s">
        <v>47</v>
      </c>
      <c r="S2712">
        <v>0.9851764440536499</v>
      </c>
      <c r="T2712">
        <v>3.5903975367546082E-3</v>
      </c>
      <c r="U2712">
        <v>0.8820762038230896</v>
      </c>
      <c r="V2712">
        <v>1.5304384753108019E-2</v>
      </c>
      <c r="W2712">
        <v>0.45043674111366272</v>
      </c>
      <c r="X2712">
        <v>3.6190513521432877E-2</v>
      </c>
      <c r="Y2712">
        <v>-5.9722222222222197E-2</v>
      </c>
      <c r="Z2712">
        <v>8.5000000000000006E-2</v>
      </c>
      <c r="AA2712">
        <v>0.13600000000000001</v>
      </c>
      <c r="AB2712">
        <v>0.77900000000000003</v>
      </c>
      <c r="AC2712">
        <v>-0.58809999999999996</v>
      </c>
      <c r="AD2712" t="s">
        <v>48</v>
      </c>
      <c r="AE2712" t="s">
        <v>48</v>
      </c>
      <c r="AF2712" t="s">
        <v>48</v>
      </c>
    </row>
    <row r="2713" spans="1:32" hidden="1" outlineLevel="1" x14ac:dyDescent="0.2">
      <c r="A2713" t="s">
        <v>2449</v>
      </c>
      <c r="B2713" t="s">
        <v>2450</v>
      </c>
      <c r="C2713" t="s">
        <v>2451</v>
      </c>
      <c r="J2713" t="s">
        <v>2452</v>
      </c>
      <c r="K2713" t="s">
        <v>377</v>
      </c>
      <c r="L2713" t="s">
        <v>1233</v>
      </c>
      <c r="M2713">
        <v>1</v>
      </c>
      <c r="P2713" t="s">
        <v>2453</v>
      </c>
      <c r="Q2713" t="s">
        <v>47</v>
      </c>
      <c r="Y2713" t="s">
        <v>48</v>
      </c>
      <c r="Z2713" t="s">
        <v>48</v>
      </c>
      <c r="AA2713" t="s">
        <v>48</v>
      </c>
      <c r="AB2713" t="s">
        <v>48</v>
      </c>
      <c r="AC2713" t="s">
        <v>48</v>
      </c>
      <c r="AD2713" t="s">
        <v>48</v>
      </c>
      <c r="AE2713" t="s">
        <v>48</v>
      </c>
      <c r="AF2713" t="s">
        <v>48</v>
      </c>
    </row>
    <row r="2714" spans="1:32" hidden="1" outlineLevel="1" x14ac:dyDescent="0.2">
      <c r="A2714" t="s">
        <v>2454</v>
      </c>
      <c r="B2714" t="s">
        <v>2455</v>
      </c>
      <c r="C2714" t="s">
        <v>2456</v>
      </c>
      <c r="J2714" t="s">
        <v>2457</v>
      </c>
      <c r="K2714" t="s">
        <v>377</v>
      </c>
      <c r="L2714" t="s">
        <v>1233</v>
      </c>
      <c r="M2714">
        <v>1</v>
      </c>
      <c r="P2714" t="s">
        <v>2458</v>
      </c>
      <c r="Q2714" t="s">
        <v>47</v>
      </c>
      <c r="S2714">
        <v>2.8223931440152228E-4</v>
      </c>
      <c r="T2714">
        <v>2.7050384687754558E-6</v>
      </c>
      <c r="U2714">
        <v>1.9607747162808661E-5</v>
      </c>
      <c r="V2714">
        <v>4.3880336306756362E-5</v>
      </c>
      <c r="W2714">
        <v>1.4719746832270181E-4</v>
      </c>
      <c r="X2714">
        <v>2.1255535102682192E-5</v>
      </c>
      <c r="Y2714">
        <v>0.1846938775510204</v>
      </c>
      <c r="Z2714">
        <v>0.126</v>
      </c>
      <c r="AA2714">
        <v>8.2000000000000003E-2</v>
      </c>
      <c r="AB2714">
        <v>0.79200000000000004</v>
      </c>
      <c r="AC2714">
        <v>0.753</v>
      </c>
      <c r="AD2714" t="s">
        <v>48</v>
      </c>
      <c r="AE2714" t="s">
        <v>48</v>
      </c>
      <c r="AF2714" t="s">
        <v>48</v>
      </c>
    </row>
    <row r="2715" spans="1:32" hidden="1" outlineLevel="1" x14ac:dyDescent="0.2">
      <c r="A2715" t="s">
        <v>2459</v>
      </c>
      <c r="B2715" t="s">
        <v>2460</v>
      </c>
      <c r="C2715" t="s">
        <v>2461</v>
      </c>
      <c r="J2715" t="s">
        <v>2462</v>
      </c>
      <c r="K2715" t="s">
        <v>377</v>
      </c>
      <c r="L2715" t="s">
        <v>1233</v>
      </c>
      <c r="M2715">
        <v>1</v>
      </c>
      <c r="P2715" t="s">
        <v>2463</v>
      </c>
      <c r="Q2715" t="s">
        <v>47</v>
      </c>
      <c r="S2715">
        <v>0.51126033067703247</v>
      </c>
      <c r="T2715">
        <v>9.7896336228586733E-5</v>
      </c>
      <c r="U2715">
        <v>3.037185408174992E-3</v>
      </c>
      <c r="V2715">
        <v>1.9650391768664122E-3</v>
      </c>
      <c r="W2715">
        <v>1.111967395991087E-2</v>
      </c>
      <c r="X2715">
        <v>2.2520443890243769E-3</v>
      </c>
      <c r="Y2715">
        <v>0.2340909090909091</v>
      </c>
      <c r="Z2715">
        <v>0.13800000000000001</v>
      </c>
      <c r="AA2715">
        <v>0.105</v>
      </c>
      <c r="AB2715">
        <v>0.75700000000000001</v>
      </c>
      <c r="AC2715">
        <v>0.34210000000000002</v>
      </c>
      <c r="AD2715" t="s">
        <v>48</v>
      </c>
      <c r="AE2715" t="s">
        <v>48</v>
      </c>
      <c r="AF2715" t="s">
        <v>48</v>
      </c>
    </row>
    <row r="2716" spans="1:32" hidden="1" outlineLevel="1" x14ac:dyDescent="0.2">
      <c r="A2716" t="s">
        <v>2464</v>
      </c>
      <c r="B2716" t="s">
        <v>2465</v>
      </c>
      <c r="C2716" t="s">
        <v>2466</v>
      </c>
      <c r="J2716" t="s">
        <v>2467</v>
      </c>
      <c r="K2716" t="s">
        <v>2281</v>
      </c>
      <c r="L2716" t="s">
        <v>1263</v>
      </c>
      <c r="M2716">
        <v>1</v>
      </c>
      <c r="P2716" s="2" t="s">
        <v>2468</v>
      </c>
      <c r="Q2716" t="s">
        <v>47</v>
      </c>
      <c r="S2716">
        <v>7.9284620005637407E-4</v>
      </c>
      <c r="T2716">
        <v>2.059450935121276E-6</v>
      </c>
      <c r="U2716">
        <v>2.4851806301740002E-5</v>
      </c>
      <c r="V2716">
        <v>4.0891656681196757E-5</v>
      </c>
      <c r="W2716">
        <v>5.0405837828293443E-4</v>
      </c>
      <c r="X2716">
        <v>2.101692189171445E-5</v>
      </c>
      <c r="Y2716">
        <v>0</v>
      </c>
      <c r="Z2716">
        <v>0.30099999999999999</v>
      </c>
      <c r="AA2716">
        <v>0</v>
      </c>
      <c r="AB2716">
        <v>0.69899999999999995</v>
      </c>
      <c r="AC2716">
        <v>0.80200000000000005</v>
      </c>
      <c r="AD2716" t="s">
        <v>48</v>
      </c>
      <c r="AE2716" t="s">
        <v>48</v>
      </c>
      <c r="AF2716" t="s">
        <v>48</v>
      </c>
    </row>
    <row r="2717" spans="1:32" hidden="1" outlineLevel="1" x14ac:dyDescent="0.2">
      <c r="A2717" t="s">
        <v>2469</v>
      </c>
      <c r="B2717" t="s">
        <v>2470</v>
      </c>
      <c r="C2717" t="s">
        <v>2471</v>
      </c>
      <c r="J2717" t="s">
        <v>2472</v>
      </c>
      <c r="K2717" t="s">
        <v>2286</v>
      </c>
      <c r="L2717" t="s">
        <v>1263</v>
      </c>
      <c r="M2717">
        <v>53</v>
      </c>
      <c r="P2717" s="2" t="s">
        <v>2473</v>
      </c>
      <c r="Q2717" t="s">
        <v>47</v>
      </c>
      <c r="S2717">
        <v>3.5745403147302568E-4</v>
      </c>
      <c r="T2717">
        <v>2.0976419818907739E-6</v>
      </c>
      <c r="U2717">
        <v>1.6932472135522399E-5</v>
      </c>
      <c r="V2717">
        <v>5.2463823521975428E-5</v>
      </c>
      <c r="W2717">
        <v>1.4975784870330239E-4</v>
      </c>
      <c r="X2717">
        <v>1.971590063476469E-5</v>
      </c>
      <c r="Y2717">
        <v>0</v>
      </c>
      <c r="Z2717">
        <v>0.23100000000000001</v>
      </c>
      <c r="AA2717">
        <v>0</v>
      </c>
      <c r="AB2717">
        <v>0.76900000000000002</v>
      </c>
      <c r="AC2717">
        <v>0.20230000000000001</v>
      </c>
      <c r="AD2717" t="s">
        <v>48</v>
      </c>
      <c r="AE2717" t="s">
        <v>48</v>
      </c>
      <c r="AF2717" t="s">
        <v>48</v>
      </c>
    </row>
    <row r="2718" spans="1:32" hidden="1" outlineLevel="1" x14ac:dyDescent="0.2">
      <c r="A2718" t="s">
        <v>2474</v>
      </c>
      <c r="B2718" t="s">
        <v>2475</v>
      </c>
      <c r="C2718" t="s">
        <v>2476</v>
      </c>
      <c r="J2718" t="s">
        <v>2477</v>
      </c>
      <c r="K2718" t="s">
        <v>2295</v>
      </c>
      <c r="L2718" t="s">
        <v>1263</v>
      </c>
      <c r="M2718">
        <v>1</v>
      </c>
      <c r="P2718" s="2" t="s">
        <v>2478</v>
      </c>
      <c r="Q2718" t="s">
        <v>47</v>
      </c>
      <c r="S2718">
        <v>2.094054594635963E-3</v>
      </c>
      <c r="T2718">
        <v>2.3036591301206499E-6</v>
      </c>
      <c r="U2718">
        <v>7.5927637226413935E-5</v>
      </c>
      <c r="V2718">
        <v>8.2355283666402102E-5</v>
      </c>
      <c r="W2718">
        <v>8.9438556460663676E-4</v>
      </c>
      <c r="X2718">
        <v>7.1293128712568432E-5</v>
      </c>
      <c r="Y2718">
        <v>0</v>
      </c>
      <c r="Z2718">
        <v>0</v>
      </c>
      <c r="AA2718">
        <v>0</v>
      </c>
      <c r="AB2718">
        <v>1</v>
      </c>
      <c r="AC2718">
        <v>0</v>
      </c>
      <c r="AD2718" t="s">
        <v>48</v>
      </c>
      <c r="AE2718" t="s">
        <v>48</v>
      </c>
      <c r="AF2718" t="s">
        <v>48</v>
      </c>
    </row>
    <row r="2719" spans="1:32" hidden="1" outlineLevel="1" x14ac:dyDescent="0.2">
      <c r="A2719" t="s">
        <v>2479</v>
      </c>
      <c r="B2719" t="s">
        <v>2480</v>
      </c>
      <c r="C2719" t="s">
        <v>1525</v>
      </c>
      <c r="J2719" t="s">
        <v>2481</v>
      </c>
      <c r="K2719" t="s">
        <v>2295</v>
      </c>
      <c r="L2719" t="s">
        <v>1263</v>
      </c>
      <c r="M2719">
        <v>1</v>
      </c>
      <c r="P2719" s="2" t="s">
        <v>2482</v>
      </c>
      <c r="Q2719" t="s">
        <v>47</v>
      </c>
      <c r="S2719">
        <v>0.99065649509429932</v>
      </c>
      <c r="T2719">
        <v>3.086948418058455E-4</v>
      </c>
      <c r="U2719">
        <v>0.42089417576789862</v>
      </c>
      <c r="V2719">
        <v>1.877331524156034E-3</v>
      </c>
      <c r="W2719">
        <v>0.9817919135093689</v>
      </c>
      <c r="X2719">
        <v>1.730586285702884E-3</v>
      </c>
      <c r="Y2719">
        <v>0.2283333333333333</v>
      </c>
      <c r="Z2719">
        <v>0.27300000000000002</v>
      </c>
      <c r="AA2719">
        <v>0.186</v>
      </c>
      <c r="AB2719">
        <v>0.54100000000000004</v>
      </c>
      <c r="AC2719">
        <v>0.80349999999999999</v>
      </c>
      <c r="AD2719" t="s">
        <v>48</v>
      </c>
      <c r="AE2719" t="s">
        <v>48</v>
      </c>
      <c r="AF2719" t="s">
        <v>48</v>
      </c>
    </row>
    <row r="2720" spans="1:32" hidden="1" outlineLevel="1" x14ac:dyDescent="0.2">
      <c r="A2720" t="s">
        <v>2483</v>
      </c>
      <c r="B2720" t="s">
        <v>2484</v>
      </c>
      <c r="C2720" t="s">
        <v>1822</v>
      </c>
      <c r="J2720" t="s">
        <v>2485</v>
      </c>
      <c r="K2720" t="s">
        <v>2337</v>
      </c>
      <c r="L2720" t="s">
        <v>1263</v>
      </c>
      <c r="M2720">
        <v>1</v>
      </c>
      <c r="P2720" s="2" t="s">
        <v>2486</v>
      </c>
      <c r="Q2720" t="s">
        <v>47</v>
      </c>
      <c r="S2720">
        <v>0.44024395942687988</v>
      </c>
      <c r="T2720">
        <v>7.2657647251617163E-5</v>
      </c>
      <c r="U2720">
        <v>0.18520611524581909</v>
      </c>
      <c r="V2720">
        <v>6.2089846469461918E-3</v>
      </c>
      <c r="W2720">
        <v>8.2902051508426666E-2</v>
      </c>
      <c r="X2720">
        <v>2.3538174573332071E-3</v>
      </c>
      <c r="Y2720">
        <v>7.8282828282828287E-2</v>
      </c>
      <c r="Z2720">
        <v>5.0999999999999997E-2</v>
      </c>
      <c r="AA2720">
        <v>0.13300000000000001</v>
      </c>
      <c r="AB2720">
        <v>0.81599999999999995</v>
      </c>
      <c r="AC2720">
        <v>-0.84260000000000002</v>
      </c>
      <c r="AD2720" t="s">
        <v>48</v>
      </c>
      <c r="AE2720" t="s">
        <v>48</v>
      </c>
      <c r="AF2720" t="s">
        <v>48</v>
      </c>
    </row>
    <row r="2721" spans="1:32" hidden="1" outlineLevel="1" x14ac:dyDescent="0.2">
      <c r="A2721" t="s">
        <v>2487</v>
      </c>
      <c r="B2721" t="s">
        <v>2488</v>
      </c>
      <c r="C2721" t="s">
        <v>2489</v>
      </c>
      <c r="J2721" t="s">
        <v>2490</v>
      </c>
      <c r="K2721" t="s">
        <v>2360</v>
      </c>
      <c r="L2721" t="s">
        <v>1263</v>
      </c>
      <c r="M2721">
        <v>1</v>
      </c>
      <c r="P2721" s="2" t="s">
        <v>2491</v>
      </c>
      <c r="Q2721" t="s">
        <v>47</v>
      </c>
      <c r="S2721">
        <v>2.4820878752507269E-4</v>
      </c>
      <c r="T2721">
        <v>2.884005198211526E-6</v>
      </c>
      <c r="U2721">
        <v>1.7523652786621821E-5</v>
      </c>
      <c r="V2721">
        <v>5.4218999139266089E-5</v>
      </c>
      <c r="W2721">
        <v>1.1224341142224151E-4</v>
      </c>
      <c r="X2721">
        <v>1.9794801119132899E-5</v>
      </c>
      <c r="Y2721">
        <v>0.35</v>
      </c>
      <c r="Z2721">
        <v>0.14000000000000001</v>
      </c>
      <c r="AA2721">
        <v>0.123</v>
      </c>
      <c r="AB2721">
        <v>0.73699999999999999</v>
      </c>
      <c r="AC2721">
        <v>6.0299999999999999E-2</v>
      </c>
      <c r="AD2721" t="s">
        <v>48</v>
      </c>
      <c r="AE2721" t="s">
        <v>48</v>
      </c>
      <c r="AF2721" t="s">
        <v>48</v>
      </c>
    </row>
    <row r="2722" spans="1:32" hidden="1" outlineLevel="1" x14ac:dyDescent="0.2">
      <c r="A2722" t="s">
        <v>2492</v>
      </c>
      <c r="B2722" t="s">
        <v>2493</v>
      </c>
      <c r="C2722" t="s">
        <v>2494</v>
      </c>
      <c r="J2722" t="s">
        <v>2495</v>
      </c>
      <c r="K2722" t="s">
        <v>2370</v>
      </c>
      <c r="L2722" t="s">
        <v>1263</v>
      </c>
      <c r="M2722">
        <v>1</v>
      </c>
      <c r="P2722" s="2" t="s">
        <v>2496</v>
      </c>
      <c r="Q2722" t="s">
        <v>47</v>
      </c>
      <c r="S2722">
        <v>1.7875308403745289E-3</v>
      </c>
      <c r="T2722">
        <v>5.9099461395817343E-6</v>
      </c>
      <c r="U2722">
        <v>1.161304389825091E-4</v>
      </c>
      <c r="V2722">
        <v>9.6856172604020685E-5</v>
      </c>
      <c r="W2722">
        <v>6.8948674015700817E-4</v>
      </c>
      <c r="X2722">
        <v>2.114252274623141E-4</v>
      </c>
      <c r="Y2722">
        <v>0.125</v>
      </c>
      <c r="Z2722">
        <v>0.10299999999999999</v>
      </c>
      <c r="AA2722">
        <v>0</v>
      </c>
      <c r="AB2722">
        <v>0.89700000000000002</v>
      </c>
      <c r="AC2722">
        <v>0.31819999999999998</v>
      </c>
      <c r="AD2722" t="s">
        <v>48</v>
      </c>
      <c r="AE2722" t="s">
        <v>48</v>
      </c>
      <c r="AF2722" t="s">
        <v>48</v>
      </c>
    </row>
    <row r="2723" spans="1:32" hidden="1" outlineLevel="1" x14ac:dyDescent="0.2">
      <c r="A2723" s="9" t="s">
        <v>2497</v>
      </c>
      <c r="B2723" s="9">
        <v>45343.636828703704</v>
      </c>
      <c r="C2723" s="9" t="s">
        <v>2498</v>
      </c>
      <c r="D2723" s="9"/>
      <c r="E2723" s="9"/>
      <c r="F2723" s="9"/>
      <c r="G2723" s="9"/>
      <c r="H2723" s="9"/>
      <c r="I2723" s="9"/>
      <c r="J2723" s="9" t="s">
        <v>2499</v>
      </c>
      <c r="K2723" s="9" t="s">
        <v>2370</v>
      </c>
      <c r="L2723" s="9" t="s">
        <v>1263</v>
      </c>
      <c r="M2723" s="9">
        <v>1</v>
      </c>
      <c r="N2723" s="9"/>
      <c r="O2723" s="9"/>
      <c r="P2723" s="2" t="s">
        <v>2500</v>
      </c>
      <c r="Q2723" s="9" t="s">
        <v>47</v>
      </c>
      <c r="R2723" s="9"/>
      <c r="S2723" s="9">
        <v>9.4899999999999997E-4</v>
      </c>
      <c r="T2723" s="9">
        <v>1.8300000000000001E-6</v>
      </c>
      <c r="U2723" s="9">
        <v>3.1999999999999999E-5</v>
      </c>
      <c r="V2723" s="9">
        <v>6.0900000000000003E-5</v>
      </c>
      <c r="W2723" s="9">
        <v>6.0300000000000002E-4</v>
      </c>
      <c r="X2723" s="9">
        <v>3.2700000000000002E-5</v>
      </c>
      <c r="Y2723" s="9">
        <v>0</v>
      </c>
      <c r="Z2723" s="9">
        <v>7.9000000000000001E-2</v>
      </c>
      <c r="AA2723" s="9">
        <v>7.5999999999999998E-2</v>
      </c>
      <c r="AB2723" s="9">
        <v>0.84499999999999997</v>
      </c>
      <c r="AC2723" s="9">
        <v>2.58E-2</v>
      </c>
      <c r="AD2723" s="9" t="s">
        <v>48</v>
      </c>
      <c r="AE2723" s="9" t="s">
        <v>48</v>
      </c>
      <c r="AF2723" s="9" t="s">
        <v>48</v>
      </c>
    </row>
    <row r="2724" spans="1:32" hidden="1" outlineLevel="1" x14ac:dyDescent="0.2">
      <c r="A2724" t="s">
        <v>2501</v>
      </c>
      <c r="B2724" t="s">
        <v>140</v>
      </c>
      <c r="C2724" t="s">
        <v>2329</v>
      </c>
      <c r="J2724" t="s">
        <v>2502</v>
      </c>
      <c r="K2724" t="s">
        <v>2380</v>
      </c>
      <c r="L2724" t="s">
        <v>1263</v>
      </c>
      <c r="M2724">
        <v>1</v>
      </c>
      <c r="P2724" t="s">
        <v>2503</v>
      </c>
      <c r="Q2724" t="s">
        <v>47</v>
      </c>
      <c r="S2724">
        <v>2.168944338336587E-3</v>
      </c>
      <c r="T2724">
        <v>1.4445543456531601E-5</v>
      </c>
      <c r="U2724">
        <v>1.313173561356962E-4</v>
      </c>
      <c r="V2724">
        <v>2.06125492695719E-4</v>
      </c>
      <c r="W2724">
        <v>9.3988748267292976E-4</v>
      </c>
      <c r="X2724">
        <v>1.225671294378117E-4</v>
      </c>
      <c r="Y2724">
        <v>0.1</v>
      </c>
      <c r="Z2724">
        <v>0.123</v>
      </c>
      <c r="AA2724">
        <v>8.3000000000000004E-2</v>
      </c>
      <c r="AB2724">
        <v>0.79300000000000004</v>
      </c>
      <c r="AC2724">
        <v>0.6159</v>
      </c>
      <c r="AD2724" t="s">
        <v>48</v>
      </c>
      <c r="AE2724" t="s">
        <v>48</v>
      </c>
      <c r="AF2724" t="s">
        <v>48</v>
      </c>
    </row>
    <row r="2725" spans="1:32" hidden="1" outlineLevel="1" x14ac:dyDescent="0.2">
      <c r="A2725" t="s">
        <v>2504</v>
      </c>
      <c r="B2725" t="s">
        <v>2505</v>
      </c>
      <c r="C2725" t="s">
        <v>2506</v>
      </c>
      <c r="J2725" t="s">
        <v>2507</v>
      </c>
      <c r="K2725" t="s">
        <v>2390</v>
      </c>
      <c r="L2725" t="s">
        <v>1263</v>
      </c>
      <c r="M2725">
        <v>1</v>
      </c>
      <c r="P2725" s="2" t="s">
        <v>2508</v>
      </c>
      <c r="Q2725" t="s">
        <v>47</v>
      </c>
      <c r="S2725">
        <v>0.88542681932449341</v>
      </c>
      <c r="T2725">
        <v>4.8966980102704838E-5</v>
      </c>
      <c r="U2725">
        <v>4.7764178365468979E-2</v>
      </c>
      <c r="V2725">
        <v>2.9860681388527151E-3</v>
      </c>
      <c r="W2725">
        <v>0.77376347780227661</v>
      </c>
      <c r="X2725">
        <v>1.008483814075589E-3</v>
      </c>
      <c r="Y2725">
        <v>-7.7777777777777779E-2</v>
      </c>
      <c r="Z2725">
        <v>0.02</v>
      </c>
      <c r="AA2725">
        <v>0.33800000000000002</v>
      </c>
      <c r="AB2725">
        <v>0.64300000000000002</v>
      </c>
      <c r="AC2725">
        <v>-0.9829</v>
      </c>
      <c r="AD2725" t="s">
        <v>48</v>
      </c>
      <c r="AE2725" t="s">
        <v>48</v>
      </c>
      <c r="AF2725" t="s">
        <v>48</v>
      </c>
    </row>
    <row r="2726" spans="1:32" hidden="1" outlineLevel="1" x14ac:dyDescent="0.2">
      <c r="A2726" t="s">
        <v>2509</v>
      </c>
      <c r="B2726" t="s">
        <v>2510</v>
      </c>
      <c r="C2726" t="s">
        <v>2511</v>
      </c>
      <c r="J2726" t="s">
        <v>2512</v>
      </c>
      <c r="K2726" t="s">
        <v>2479</v>
      </c>
      <c r="L2726" t="s">
        <v>1263</v>
      </c>
      <c r="M2726">
        <v>1</v>
      </c>
      <c r="P2726" s="2" t="s">
        <v>2513</v>
      </c>
      <c r="Q2726" t="s">
        <v>47</v>
      </c>
      <c r="S2726">
        <v>2.770513528957963E-4</v>
      </c>
      <c r="T2726">
        <v>2.5904137146426361E-6</v>
      </c>
      <c r="U2726">
        <v>1.851652086770628E-5</v>
      </c>
      <c r="V2726">
        <v>4.7913290472934023E-5</v>
      </c>
      <c r="W2726">
        <v>1.362792536383495E-4</v>
      </c>
      <c r="X2726">
        <v>2.13562925637234E-5</v>
      </c>
      <c r="Y2726">
        <v>2.2204460492503129E-17</v>
      </c>
      <c r="Z2726">
        <v>0.14699999999999999</v>
      </c>
      <c r="AA2726">
        <v>0.151</v>
      </c>
      <c r="AB2726">
        <v>0.70199999999999996</v>
      </c>
      <c r="AC2726">
        <v>-4.9500000000000002E-2</v>
      </c>
      <c r="AD2726" t="s">
        <v>48</v>
      </c>
      <c r="AE2726" t="s">
        <v>48</v>
      </c>
      <c r="AF2726" t="s">
        <v>48</v>
      </c>
    </row>
    <row r="2727" spans="1:32" hidden="1" outlineLevel="1" x14ac:dyDescent="0.2">
      <c r="A2727" t="s">
        <v>2514</v>
      </c>
      <c r="B2727" t="s">
        <v>2515</v>
      </c>
      <c r="C2727" t="s">
        <v>2516</v>
      </c>
      <c r="J2727" t="s">
        <v>2517</v>
      </c>
      <c r="K2727" t="s">
        <v>2479</v>
      </c>
      <c r="L2727" t="s">
        <v>1263</v>
      </c>
      <c r="M2727">
        <v>1</v>
      </c>
      <c r="P2727" s="2" t="s">
        <v>2518</v>
      </c>
      <c r="Q2727" t="s">
        <v>47</v>
      </c>
      <c r="S2727">
        <v>2.8566387481987482E-4</v>
      </c>
      <c r="T2727">
        <v>2.5224751425412251E-6</v>
      </c>
      <c r="U2727">
        <v>2.0296123693697151E-5</v>
      </c>
      <c r="V2727">
        <v>4.1936888010241091E-5</v>
      </c>
      <c r="W2727">
        <v>1.4150158676784491E-4</v>
      </c>
      <c r="X2727">
        <v>1.870827145467047E-5</v>
      </c>
      <c r="Y2727">
        <v>-0.13750000000000001</v>
      </c>
      <c r="Z2727">
        <v>0.16600000000000001</v>
      </c>
      <c r="AA2727">
        <v>7.2999999999999995E-2</v>
      </c>
      <c r="AB2727">
        <v>0.76100000000000001</v>
      </c>
      <c r="AC2727">
        <v>0.39989999999999998</v>
      </c>
      <c r="AD2727" t="s">
        <v>48</v>
      </c>
      <c r="AE2727" t="s">
        <v>48</v>
      </c>
      <c r="AF2727" t="s">
        <v>48</v>
      </c>
    </row>
    <row r="2728" spans="1:32" hidden="1" outlineLevel="1" x14ac:dyDescent="0.2">
      <c r="A2728" t="s">
        <v>2519</v>
      </c>
      <c r="B2728" t="s">
        <v>2520</v>
      </c>
      <c r="C2728" t="s">
        <v>2362</v>
      </c>
      <c r="J2728" t="s">
        <v>2521</v>
      </c>
      <c r="K2728" t="s">
        <v>2487</v>
      </c>
      <c r="L2728" t="s">
        <v>1263</v>
      </c>
      <c r="M2728">
        <v>1</v>
      </c>
      <c r="P2728" s="2" t="s">
        <v>2522</v>
      </c>
      <c r="Q2728" t="s">
        <v>47</v>
      </c>
      <c r="S2728">
        <v>6.59465491771698E-2</v>
      </c>
      <c r="T2728">
        <v>9.2610707724816166E-6</v>
      </c>
      <c r="U2728">
        <v>1.6728483024053281E-4</v>
      </c>
      <c r="V2728">
        <v>2.2932877764105801E-3</v>
      </c>
      <c r="W2728">
        <v>1.6141161322593689E-2</v>
      </c>
      <c r="X2728">
        <v>5.4306094534695148E-3</v>
      </c>
      <c r="Y2728">
        <v>0</v>
      </c>
      <c r="Z2728">
        <v>0</v>
      </c>
      <c r="AA2728">
        <v>0.57899999999999996</v>
      </c>
      <c r="AB2728">
        <v>0.42099999999999999</v>
      </c>
      <c r="AC2728">
        <v>-0.67069999999999996</v>
      </c>
      <c r="AD2728" t="s">
        <v>48</v>
      </c>
      <c r="AE2728" t="s">
        <v>48</v>
      </c>
      <c r="AF2728" t="s">
        <v>48</v>
      </c>
    </row>
    <row r="2729" spans="1:32" hidden="1" outlineLevel="1" x14ac:dyDescent="0.2">
      <c r="A2729" t="s">
        <v>2523</v>
      </c>
      <c r="B2729" t="s">
        <v>2524</v>
      </c>
      <c r="C2729" t="s">
        <v>2525</v>
      </c>
      <c r="J2729" t="s">
        <v>2526</v>
      </c>
      <c r="K2729" t="s">
        <v>2492</v>
      </c>
      <c r="L2729" t="s">
        <v>1263</v>
      </c>
      <c r="M2729">
        <v>1</v>
      </c>
      <c r="P2729" s="2" t="s">
        <v>2527</v>
      </c>
      <c r="Q2729" t="s">
        <v>47</v>
      </c>
      <c r="S2729">
        <v>6.4039381686598063E-4</v>
      </c>
      <c r="T2729">
        <v>5.4245151659415569E-6</v>
      </c>
      <c r="U2729">
        <v>4.9629226850811392E-5</v>
      </c>
      <c r="V2729">
        <v>6.0102240240667022E-5</v>
      </c>
      <c r="W2729">
        <v>2.9148813337087631E-4</v>
      </c>
      <c r="X2729">
        <v>5.8926005294779322E-5</v>
      </c>
      <c r="Y2729">
        <v>7.0000000000000007E-2</v>
      </c>
      <c r="Z2729">
        <v>9.6000000000000002E-2</v>
      </c>
      <c r="AA2729">
        <v>0.16700000000000001</v>
      </c>
      <c r="AB2729">
        <v>0.73699999999999999</v>
      </c>
      <c r="AC2729">
        <v>-0.62829999999999997</v>
      </c>
      <c r="AD2729" t="s">
        <v>48</v>
      </c>
      <c r="AE2729" t="s">
        <v>48</v>
      </c>
      <c r="AF2729" t="s">
        <v>48</v>
      </c>
    </row>
    <row r="2730" spans="1:32" hidden="1" outlineLevel="1" x14ac:dyDescent="0.2">
      <c r="A2730" t="s">
        <v>2528</v>
      </c>
      <c r="B2730" t="s">
        <v>2529</v>
      </c>
      <c r="C2730" t="s">
        <v>2372</v>
      </c>
      <c r="J2730" t="s">
        <v>2530</v>
      </c>
      <c r="K2730" t="s">
        <v>2492</v>
      </c>
      <c r="L2730" t="s">
        <v>1263</v>
      </c>
      <c r="M2730">
        <v>1</v>
      </c>
      <c r="P2730" s="2" t="s">
        <v>2531</v>
      </c>
      <c r="Q2730" t="s">
        <v>47</v>
      </c>
      <c r="S2730">
        <v>2.6760526816360652E-4</v>
      </c>
      <c r="T2730">
        <v>2.8209237825649321E-6</v>
      </c>
      <c r="U2730">
        <v>1.6840374883031469E-5</v>
      </c>
      <c r="V2730">
        <v>4.841434201807715E-5</v>
      </c>
      <c r="W2730">
        <v>1.2437245459295809E-4</v>
      </c>
      <c r="X2730">
        <v>2.3534408683190119E-5</v>
      </c>
      <c r="Y2730">
        <v>0.14642857142857141</v>
      </c>
      <c r="Z2730">
        <v>0.13400000000000001</v>
      </c>
      <c r="AA2730">
        <v>5.3999999999999999E-2</v>
      </c>
      <c r="AB2730">
        <v>0.81200000000000006</v>
      </c>
      <c r="AC2730">
        <v>0.4854</v>
      </c>
      <c r="AD2730" t="s">
        <v>48</v>
      </c>
      <c r="AE2730" t="s">
        <v>48</v>
      </c>
      <c r="AF2730" t="s">
        <v>48</v>
      </c>
    </row>
    <row r="2731" spans="1:32" hidden="1" outlineLevel="1" x14ac:dyDescent="0.2">
      <c r="A2731" t="s">
        <v>2532</v>
      </c>
      <c r="B2731" t="s">
        <v>2533</v>
      </c>
      <c r="C2731" t="s">
        <v>2372</v>
      </c>
      <c r="J2731" t="s">
        <v>2534</v>
      </c>
      <c r="K2731" t="s">
        <v>2497</v>
      </c>
      <c r="L2731" t="s">
        <v>1263</v>
      </c>
      <c r="M2731">
        <v>1</v>
      </c>
      <c r="P2731" s="2" t="s">
        <v>2535</v>
      </c>
      <c r="Q2731" t="s">
        <v>47</v>
      </c>
      <c r="S2731">
        <v>5.7210936211049557E-4</v>
      </c>
      <c r="T2731">
        <v>1.671916265877371E-6</v>
      </c>
      <c r="U2731">
        <v>1.9021896150661629E-5</v>
      </c>
      <c r="V2731">
        <v>5.597372364718467E-5</v>
      </c>
      <c r="W2731">
        <v>3.0628251261077821E-4</v>
      </c>
      <c r="X2731">
        <v>2.8352929803077132E-5</v>
      </c>
      <c r="Y2731">
        <v>0.13750000000000001</v>
      </c>
      <c r="Z2731">
        <v>0.14499999999999999</v>
      </c>
      <c r="AA2731">
        <v>0</v>
      </c>
      <c r="AB2731">
        <v>0.85499999999999998</v>
      </c>
      <c r="AC2731">
        <v>0.60519999999999996</v>
      </c>
      <c r="AD2731" t="s">
        <v>48</v>
      </c>
      <c r="AE2731" t="s">
        <v>48</v>
      </c>
      <c r="AF2731" t="s">
        <v>48</v>
      </c>
    </row>
    <row r="2732" spans="1:32" hidden="1" outlineLevel="1" x14ac:dyDescent="0.2">
      <c r="A2732" t="s">
        <v>2536</v>
      </c>
      <c r="B2732" t="s">
        <v>2537</v>
      </c>
      <c r="C2732" t="s">
        <v>2382</v>
      </c>
      <c r="J2732" t="s">
        <v>2538</v>
      </c>
      <c r="K2732" t="s">
        <v>2501</v>
      </c>
      <c r="L2732" t="s">
        <v>1263</v>
      </c>
      <c r="M2732">
        <v>1</v>
      </c>
      <c r="P2732" s="2" t="s">
        <v>2539</v>
      </c>
      <c r="Q2732" t="s">
        <v>47</v>
      </c>
      <c r="S2732">
        <v>1.703046611510217E-3</v>
      </c>
      <c r="T2732">
        <v>1.7496467989985829E-6</v>
      </c>
      <c r="U2732">
        <v>3.4756609238684177E-5</v>
      </c>
      <c r="V2732">
        <v>6.7986766225658357E-5</v>
      </c>
      <c r="W2732">
        <v>1.084630261175334E-3</v>
      </c>
      <c r="X2732">
        <v>2.633387157402467E-5</v>
      </c>
      <c r="Y2732">
        <v>0</v>
      </c>
      <c r="Z2732">
        <v>0</v>
      </c>
      <c r="AA2732">
        <v>0</v>
      </c>
      <c r="AB2732">
        <v>1</v>
      </c>
      <c r="AC2732">
        <v>0</v>
      </c>
      <c r="AD2732" t="s">
        <v>48</v>
      </c>
      <c r="AE2732" t="s">
        <v>48</v>
      </c>
      <c r="AF2732" t="s">
        <v>48</v>
      </c>
    </row>
    <row r="2733" spans="1:32" hidden="1" outlineLevel="1" x14ac:dyDescent="0.2">
      <c r="A2733" t="s">
        <v>2540</v>
      </c>
      <c r="B2733" t="s">
        <v>2541</v>
      </c>
      <c r="C2733" t="s">
        <v>2382</v>
      </c>
      <c r="J2733" t="s">
        <v>2542</v>
      </c>
      <c r="K2733" t="s">
        <v>2501</v>
      </c>
      <c r="L2733" t="s">
        <v>1263</v>
      </c>
      <c r="M2733">
        <v>1</v>
      </c>
      <c r="P2733" s="2" t="s">
        <v>2543</v>
      </c>
      <c r="Q2733" t="s">
        <v>47</v>
      </c>
      <c r="S2733">
        <v>2.736731618642807E-2</v>
      </c>
      <c r="T2733">
        <v>2.88528735836735E-6</v>
      </c>
      <c r="U2733">
        <v>1.072942905011587E-4</v>
      </c>
      <c r="V2733">
        <v>3.1246652361005539E-4</v>
      </c>
      <c r="W2733">
        <v>1.595916785299778E-2</v>
      </c>
      <c r="X2733">
        <v>1.492476440034807E-4</v>
      </c>
      <c r="Y2733">
        <v>0</v>
      </c>
      <c r="Z2733">
        <v>6.3E-2</v>
      </c>
      <c r="AA2733">
        <v>0.17799999999999999</v>
      </c>
      <c r="AB2733">
        <v>0.75900000000000001</v>
      </c>
      <c r="AC2733">
        <v>-0.72689999999999999</v>
      </c>
      <c r="AD2733" t="s">
        <v>48</v>
      </c>
      <c r="AE2733" t="s">
        <v>48</v>
      </c>
      <c r="AF2733" t="s">
        <v>48</v>
      </c>
    </row>
    <row r="2734" spans="1:32" hidden="1" outlineLevel="1" x14ac:dyDescent="0.2">
      <c r="A2734" t="s">
        <v>2544</v>
      </c>
      <c r="B2734" t="s">
        <v>2545</v>
      </c>
      <c r="C2734" t="s">
        <v>2489</v>
      </c>
      <c r="J2734" t="s">
        <v>2546</v>
      </c>
      <c r="K2734" t="s">
        <v>2519</v>
      </c>
      <c r="L2734" t="s">
        <v>1263</v>
      </c>
      <c r="M2734">
        <v>1</v>
      </c>
      <c r="P2734" s="2" t="s">
        <v>2547</v>
      </c>
      <c r="Q2734" t="s">
        <v>47</v>
      </c>
      <c r="S2734">
        <v>3.4809514181688428E-4</v>
      </c>
      <c r="T2734">
        <v>2.2599040221393811E-6</v>
      </c>
      <c r="U2734">
        <v>1.9538532797014341E-5</v>
      </c>
      <c r="V2734">
        <v>4.5062552089802921E-5</v>
      </c>
      <c r="W2734">
        <v>1.5446453471668059E-4</v>
      </c>
      <c r="X2734">
        <v>2.034278622886632E-5</v>
      </c>
      <c r="Y2734">
        <v>0</v>
      </c>
      <c r="Z2734">
        <v>0.71399999999999997</v>
      </c>
      <c r="AA2734">
        <v>0</v>
      </c>
      <c r="AB2734">
        <v>0.28599999999999998</v>
      </c>
      <c r="AC2734">
        <v>0.36120000000000002</v>
      </c>
      <c r="AD2734" t="s">
        <v>48</v>
      </c>
      <c r="AE2734" t="s">
        <v>48</v>
      </c>
      <c r="AF2734" t="s">
        <v>48</v>
      </c>
    </row>
    <row r="2735" spans="1:32" hidden="1" outlineLevel="1" x14ac:dyDescent="0.2">
      <c r="A2735" t="s">
        <v>2548</v>
      </c>
      <c r="B2735" t="s">
        <v>2549</v>
      </c>
      <c r="C2735" t="s">
        <v>2498</v>
      </c>
      <c r="J2735" t="s">
        <v>2550</v>
      </c>
      <c r="K2735" t="s">
        <v>2519</v>
      </c>
      <c r="L2735" t="s">
        <v>1263</v>
      </c>
      <c r="M2735">
        <v>1</v>
      </c>
      <c r="P2735" s="2" t="s">
        <v>2551</v>
      </c>
      <c r="Q2735" t="s">
        <v>47</v>
      </c>
      <c r="S2735">
        <v>3.3956149127334361E-3</v>
      </c>
      <c r="T2735">
        <v>3.4649553981580539E-6</v>
      </c>
      <c r="U2735">
        <v>5.7115001254715032E-5</v>
      </c>
      <c r="V2735">
        <v>1.1333884322084491E-4</v>
      </c>
      <c r="W2735">
        <v>1.020781346596777E-3</v>
      </c>
      <c r="X2735">
        <v>1.3985154510010031E-4</v>
      </c>
      <c r="Y2735">
        <v>-4.8611111111111181E-3</v>
      </c>
      <c r="Z2735">
        <v>0.19600000000000001</v>
      </c>
      <c r="AA2735">
        <v>0.157</v>
      </c>
      <c r="AB2735">
        <v>0.64600000000000002</v>
      </c>
      <c r="AC2735">
        <v>0.46239999999999998</v>
      </c>
      <c r="AD2735" t="s">
        <v>48</v>
      </c>
      <c r="AE2735" t="s">
        <v>48</v>
      </c>
      <c r="AF2735" t="s">
        <v>48</v>
      </c>
    </row>
    <row r="2736" spans="1:32" hidden="1" outlineLevel="1" x14ac:dyDescent="0.2">
      <c r="A2736" t="s">
        <v>2552</v>
      </c>
      <c r="B2736" t="s">
        <v>2553</v>
      </c>
      <c r="C2736" t="s">
        <v>2498</v>
      </c>
      <c r="J2736" t="s">
        <v>2554</v>
      </c>
      <c r="K2736" t="s">
        <v>2532</v>
      </c>
      <c r="L2736" t="s">
        <v>1263</v>
      </c>
      <c r="M2736">
        <v>1</v>
      </c>
      <c r="P2736" s="2" t="s">
        <v>2555</v>
      </c>
      <c r="Q2736" t="s">
        <v>47</v>
      </c>
      <c r="S2736">
        <v>3.4922911436296999E-4</v>
      </c>
      <c r="T2736">
        <v>2.0094717001484241E-6</v>
      </c>
      <c r="U2736">
        <v>2.0629755454137921E-5</v>
      </c>
      <c r="V2736">
        <v>3.7173729651840397E-5</v>
      </c>
      <c r="W2736">
        <v>1.879355259006843E-4</v>
      </c>
      <c r="X2736">
        <v>2.018921441049315E-5</v>
      </c>
      <c r="Y2736">
        <v>0.43333333333333329</v>
      </c>
      <c r="Z2736">
        <v>4.2999999999999997E-2</v>
      </c>
      <c r="AA2736">
        <v>0</v>
      </c>
      <c r="AB2736">
        <v>0.95699999999999996</v>
      </c>
      <c r="AC2736">
        <v>0.19009999999999999</v>
      </c>
      <c r="AD2736" t="s">
        <v>48</v>
      </c>
      <c r="AE2736" t="s">
        <v>48</v>
      </c>
      <c r="AF2736" t="s">
        <v>48</v>
      </c>
    </row>
    <row r="2737" spans="1:40" hidden="1" outlineLevel="1" x14ac:dyDescent="0.2">
      <c r="A2737" t="s">
        <v>2556</v>
      </c>
      <c r="B2737" t="s">
        <v>2557</v>
      </c>
      <c r="C2737" t="s">
        <v>2329</v>
      </c>
      <c r="J2737" t="s">
        <v>2558</v>
      </c>
      <c r="K2737" t="s">
        <v>2536</v>
      </c>
      <c r="L2737" t="s">
        <v>1263</v>
      </c>
      <c r="M2737">
        <v>1</v>
      </c>
      <c r="P2737" s="2" t="s">
        <v>2559</v>
      </c>
      <c r="Q2737" t="s">
        <v>47</v>
      </c>
      <c r="S2737">
        <v>4.5332245645113289E-4</v>
      </c>
      <c r="T2737">
        <v>1.8800491261572461E-6</v>
      </c>
      <c r="U2737">
        <v>2.0948844394297339E-5</v>
      </c>
      <c r="V2737">
        <v>4.1774077544687323E-5</v>
      </c>
      <c r="W2737">
        <v>2.3767132370267061E-4</v>
      </c>
      <c r="X2737">
        <v>1.661882015469018E-5</v>
      </c>
      <c r="Y2737">
        <v>-0.05</v>
      </c>
      <c r="Z2737">
        <v>6.5000000000000002E-2</v>
      </c>
      <c r="AA2737">
        <v>0.15</v>
      </c>
      <c r="AB2737">
        <v>0.78500000000000003</v>
      </c>
      <c r="AC2737">
        <v>-0.20230000000000001</v>
      </c>
      <c r="AD2737" t="s">
        <v>48</v>
      </c>
      <c r="AE2737" t="s">
        <v>48</v>
      </c>
      <c r="AF2737" t="s">
        <v>48</v>
      </c>
    </row>
    <row r="2738" spans="1:40" hidden="1" outlineLevel="1" x14ac:dyDescent="0.2">
      <c r="A2738" s="9" t="s">
        <v>2560</v>
      </c>
      <c r="B2738" s="9">
        <v>45343.658541666664</v>
      </c>
      <c r="C2738" s="9" t="s">
        <v>2329</v>
      </c>
      <c r="D2738" s="9"/>
      <c r="E2738" s="9"/>
      <c r="F2738" s="9"/>
      <c r="G2738" s="9"/>
      <c r="H2738" s="9"/>
      <c r="I2738" s="9"/>
      <c r="J2738" s="9" t="s">
        <v>2561</v>
      </c>
      <c r="K2738" s="9" t="s">
        <v>2540</v>
      </c>
      <c r="L2738" s="9" t="s">
        <v>1263</v>
      </c>
      <c r="M2738" s="9">
        <v>1</v>
      </c>
      <c r="N2738" s="9"/>
      <c r="O2738" s="9"/>
      <c r="P2738" s="2" t="s">
        <v>2562</v>
      </c>
      <c r="Q2738" s="9" t="s">
        <v>47</v>
      </c>
      <c r="R2738" s="9"/>
      <c r="S2738" s="9">
        <v>3.3700000000000001E-4</v>
      </c>
      <c r="T2738" s="9">
        <v>2.3E-6</v>
      </c>
      <c r="U2738" s="9">
        <v>1.7499999999999998E-5</v>
      </c>
      <c r="V2738" s="9">
        <v>4.4799999999999998E-5</v>
      </c>
      <c r="W2738" s="9">
        <v>1.55E-4</v>
      </c>
      <c r="X2738" s="9">
        <v>1.9300000000000002E-5</v>
      </c>
      <c r="Y2738" s="9">
        <v>0.16666700000000001</v>
      </c>
      <c r="Z2738" s="9">
        <v>9.1999999999999998E-2</v>
      </c>
      <c r="AA2738" s="9">
        <v>5.8999999999999997E-2</v>
      </c>
      <c r="AB2738" s="9">
        <v>0.84899999999999998</v>
      </c>
      <c r="AC2738" s="9">
        <v>0.20230000000000001</v>
      </c>
      <c r="AD2738" s="9" t="s">
        <v>48</v>
      </c>
      <c r="AE2738" s="9" t="s">
        <v>48</v>
      </c>
      <c r="AF2738" s="9" t="s">
        <v>48</v>
      </c>
    </row>
    <row r="2739" spans="1:40" hidden="1" outlineLevel="1" x14ac:dyDescent="0.2">
      <c r="A2739" t="s">
        <v>2563</v>
      </c>
      <c r="B2739" t="s">
        <v>2564</v>
      </c>
      <c r="C2739" t="s">
        <v>2392</v>
      </c>
      <c r="J2739" t="s">
        <v>2565</v>
      </c>
      <c r="K2739" t="s">
        <v>2548</v>
      </c>
      <c r="L2739" t="s">
        <v>1263</v>
      </c>
      <c r="M2739">
        <v>1</v>
      </c>
      <c r="P2739" s="2" t="s">
        <v>2566</v>
      </c>
      <c r="Q2739" t="s">
        <v>47</v>
      </c>
      <c r="S2739">
        <v>6.4177840948104858E-2</v>
      </c>
      <c r="T2739">
        <v>8.959745173342526E-6</v>
      </c>
      <c r="U2739">
        <v>3.7184279062785208E-4</v>
      </c>
      <c r="V2739">
        <v>7.2692654794082046E-4</v>
      </c>
      <c r="W2739">
        <v>2.306042984127998E-2</v>
      </c>
      <c r="X2739">
        <v>3.9528156630694866E-3</v>
      </c>
      <c r="Y2739">
        <v>0.5</v>
      </c>
      <c r="Z2739">
        <v>0.11</v>
      </c>
      <c r="AA2739">
        <v>0.20100000000000001</v>
      </c>
      <c r="AB2739">
        <v>0.68899999999999995</v>
      </c>
      <c r="AC2739">
        <v>-0.58179999999999998</v>
      </c>
      <c r="AD2739" t="s">
        <v>48</v>
      </c>
      <c r="AE2739" t="s">
        <v>48</v>
      </c>
      <c r="AF2739" t="s">
        <v>48</v>
      </c>
    </row>
    <row r="2740" spans="1:40" hidden="1" outlineLevel="1" x14ac:dyDescent="0.2">
      <c r="A2740" t="s">
        <v>2567</v>
      </c>
      <c r="B2740" t="s">
        <v>1598</v>
      </c>
      <c r="C2740" t="s">
        <v>2382</v>
      </c>
      <c r="J2740" t="s">
        <v>2568</v>
      </c>
      <c r="K2740" t="s">
        <v>2560</v>
      </c>
      <c r="L2740" t="s">
        <v>1263</v>
      </c>
      <c r="M2740">
        <v>1</v>
      </c>
      <c r="P2740" s="2" t="s">
        <v>2569</v>
      </c>
      <c r="Q2740" t="s">
        <v>47</v>
      </c>
      <c r="S2740">
        <v>4.8054248327389359E-4</v>
      </c>
      <c r="T2740">
        <v>2.269978267577244E-6</v>
      </c>
      <c r="U2740">
        <v>2.0202100131427869E-5</v>
      </c>
      <c r="V2740">
        <v>6.6284541389904916E-5</v>
      </c>
      <c r="W2740">
        <v>2.0982725254725659E-4</v>
      </c>
      <c r="X2740">
        <v>3.4579930797917768E-5</v>
      </c>
      <c r="Y2740">
        <v>0.3</v>
      </c>
      <c r="Z2740">
        <v>0.126</v>
      </c>
      <c r="AA2740">
        <v>0</v>
      </c>
      <c r="AB2740">
        <v>0.874</v>
      </c>
      <c r="AC2740">
        <v>0.43909999999999999</v>
      </c>
      <c r="AD2740" t="s">
        <v>48</v>
      </c>
      <c r="AE2740" t="s">
        <v>48</v>
      </c>
      <c r="AF2740" t="s">
        <v>48</v>
      </c>
    </row>
    <row r="2741" spans="1:40" hidden="1" outlineLevel="1" x14ac:dyDescent="0.2">
      <c r="A2741" s="9" t="s">
        <v>2570</v>
      </c>
      <c r="B2741" s="9">
        <v>45343.651273148149</v>
      </c>
      <c r="C2741" s="9" t="s">
        <v>2498</v>
      </c>
      <c r="D2741" s="9"/>
      <c r="E2741" s="9"/>
      <c r="F2741" s="9"/>
      <c r="G2741" s="9"/>
      <c r="H2741" s="9"/>
      <c r="I2741" s="9"/>
      <c r="J2741" s="9" t="s">
        <v>2571</v>
      </c>
      <c r="K2741" s="9" t="s">
        <v>2563</v>
      </c>
      <c r="L2741" s="9" t="s">
        <v>1263</v>
      </c>
      <c r="M2741" s="9">
        <v>1</v>
      </c>
      <c r="N2741" s="9"/>
      <c r="O2741" s="9"/>
      <c r="P2741" s="2" t="s">
        <v>2572</v>
      </c>
      <c r="Q2741" s="9" t="s">
        <v>47</v>
      </c>
      <c r="R2741" s="9"/>
      <c r="S2741" s="9">
        <v>3.9199999999999999E-4</v>
      </c>
      <c r="T2741" s="9">
        <v>2.2000000000000001E-6</v>
      </c>
      <c r="U2741" s="9">
        <v>2.4199999999999999E-5</v>
      </c>
      <c r="V2741" s="9">
        <v>5.1499999999999998E-5</v>
      </c>
      <c r="W2741" s="9">
        <v>1.5699999999999999E-4</v>
      </c>
      <c r="X2741" s="9">
        <v>2.8200000000000001E-5</v>
      </c>
      <c r="Y2741" s="9">
        <v>0.5</v>
      </c>
      <c r="Z2741" s="9">
        <v>0.41599999999999998</v>
      </c>
      <c r="AA2741" s="9">
        <v>0</v>
      </c>
      <c r="AB2741" s="9">
        <v>0.58399999999999996</v>
      </c>
      <c r="AC2741" s="9">
        <v>0.65969999999999995</v>
      </c>
      <c r="AD2741" s="9" t="s">
        <v>48</v>
      </c>
      <c r="AE2741" s="9" t="s">
        <v>48</v>
      </c>
      <c r="AF2741" s="9" t="s">
        <v>48</v>
      </c>
    </row>
    <row r="2742" spans="1:40" collapsed="1" x14ac:dyDescent="0.2">
      <c r="A2742" t="s">
        <v>487</v>
      </c>
      <c r="B2742" t="s">
        <v>488</v>
      </c>
      <c r="C2742" t="s">
        <v>489</v>
      </c>
      <c r="D2742" t="s">
        <v>490</v>
      </c>
      <c r="E2742" t="s">
        <v>41</v>
      </c>
      <c r="F2742" t="s">
        <v>43</v>
      </c>
      <c r="G2742">
        <v>27</v>
      </c>
      <c r="H2742" t="s">
        <v>42</v>
      </c>
      <c r="I2742">
        <v>24</v>
      </c>
      <c r="J2742" t="s">
        <v>491</v>
      </c>
      <c r="L2742" t="s">
        <v>45</v>
      </c>
      <c r="M2742">
        <v>21</v>
      </c>
      <c r="N2742">
        <v>0.63</v>
      </c>
      <c r="O2742" s="1" t="s">
        <v>492</v>
      </c>
      <c r="P2742" s="1" t="s">
        <v>492</v>
      </c>
      <c r="Q2742" t="s">
        <v>47</v>
      </c>
      <c r="R2742" t="s">
        <v>47</v>
      </c>
      <c r="S2742">
        <v>8.5261499043554068E-4</v>
      </c>
      <c r="T2742">
        <v>1.664149931457359E-5</v>
      </c>
      <c r="U2742">
        <v>4.8185836931224912E-5</v>
      </c>
      <c r="V2742">
        <v>1.759026636136696E-4</v>
      </c>
      <c r="W2742">
        <v>2.5524600641801948E-4</v>
      </c>
      <c r="X2742">
        <v>7.6383701525628567E-5</v>
      </c>
      <c r="Y2742">
        <v>0.1192148760330578</v>
      </c>
      <c r="Z2742">
        <v>0.109</v>
      </c>
      <c r="AA2742">
        <v>7.0000000000000007E-2</v>
      </c>
      <c r="AB2742">
        <v>0.82099999999999995</v>
      </c>
      <c r="AC2742">
        <v>0.84770000000000001</v>
      </c>
      <c r="AD2742" t="s">
        <v>48</v>
      </c>
      <c r="AE2742" t="s">
        <v>48</v>
      </c>
      <c r="AF2742" t="s">
        <v>48</v>
      </c>
      <c r="AH2742">
        <f>SUM(AI2742:AJ2742)</f>
        <v>112</v>
      </c>
      <c r="AI2742">
        <f>COUNTIF(L2742:L2854, "Comment")</f>
        <v>40</v>
      </c>
      <c r="AJ2742">
        <f>COUNTIF(L2742:L2854, "Reply")</f>
        <v>72</v>
      </c>
      <c r="AK2742">
        <f>COUNTIF(C2743:C2854, C2742)</f>
        <v>5</v>
      </c>
      <c r="AM2742">
        <f>AVERAGE(S2742:S2854)</f>
        <v>0.12400684089047752</v>
      </c>
      <c r="AN2742">
        <f>AVERAGE(Y2742:Y2854)</f>
        <v>0.1346401074680576</v>
      </c>
    </row>
    <row r="2743" spans="1:40" hidden="1" outlineLevel="1" x14ac:dyDescent="0.2">
      <c r="A2743" t="s">
        <v>2935</v>
      </c>
      <c r="B2743" t="s">
        <v>2936</v>
      </c>
      <c r="C2743" t="s">
        <v>2937</v>
      </c>
      <c r="J2743" t="s">
        <v>2938</v>
      </c>
      <c r="K2743" t="s">
        <v>487</v>
      </c>
      <c r="L2743" t="s">
        <v>1233</v>
      </c>
      <c r="M2743">
        <v>80</v>
      </c>
      <c r="P2743" t="s">
        <v>2939</v>
      </c>
      <c r="Q2743" t="s">
        <v>47</v>
      </c>
      <c r="S2743">
        <v>4.8156905919313431E-2</v>
      </c>
      <c r="T2743">
        <v>2.3849954231991429E-5</v>
      </c>
      <c r="U2743">
        <v>4.4928950956091279E-4</v>
      </c>
      <c r="V2743">
        <v>4.2581130401231349E-4</v>
      </c>
      <c r="W2743">
        <v>7.2225783951580516E-3</v>
      </c>
      <c r="X2743">
        <v>9.1949710622429848E-3</v>
      </c>
      <c r="Y2743">
        <v>0</v>
      </c>
      <c r="Z2743">
        <v>0</v>
      </c>
      <c r="AA2743">
        <v>0</v>
      </c>
      <c r="AB2743">
        <v>1</v>
      </c>
      <c r="AC2743">
        <v>0</v>
      </c>
      <c r="AD2743" t="s">
        <v>48</v>
      </c>
      <c r="AE2743" t="s">
        <v>48</v>
      </c>
      <c r="AF2743" t="s">
        <v>48</v>
      </c>
    </row>
    <row r="2744" spans="1:40" hidden="1" outlineLevel="1" x14ac:dyDescent="0.2">
      <c r="A2744" t="s">
        <v>2940</v>
      </c>
      <c r="B2744" t="s">
        <v>2941</v>
      </c>
      <c r="C2744" t="s">
        <v>1428</v>
      </c>
      <c r="J2744" t="s">
        <v>2942</v>
      </c>
      <c r="K2744" t="s">
        <v>487</v>
      </c>
      <c r="L2744" t="s">
        <v>1233</v>
      </c>
      <c r="M2744">
        <v>205</v>
      </c>
      <c r="P2744" t="s">
        <v>2943</v>
      </c>
      <c r="Q2744" t="s">
        <v>47</v>
      </c>
      <c r="S2744">
        <v>0.16060519218444819</v>
      </c>
      <c r="T2744">
        <v>5.665433855028823E-5</v>
      </c>
      <c r="U2744">
        <v>6.2508866190910339E-2</v>
      </c>
      <c r="V2744">
        <v>1.1143070878460999E-3</v>
      </c>
      <c r="W2744">
        <v>1.1904819868504999E-2</v>
      </c>
      <c r="X2744">
        <v>5.3976075723767281E-3</v>
      </c>
      <c r="Y2744">
        <v>0.1441919191919192</v>
      </c>
      <c r="Z2744">
        <v>0.187</v>
      </c>
      <c r="AA2744">
        <v>0.113</v>
      </c>
      <c r="AB2744">
        <v>0.69899999999999995</v>
      </c>
      <c r="AC2744">
        <v>0.98040000000000005</v>
      </c>
      <c r="AD2744" t="s">
        <v>48</v>
      </c>
      <c r="AE2744" t="s">
        <v>48</v>
      </c>
      <c r="AF2744" t="s">
        <v>48</v>
      </c>
    </row>
    <row r="2745" spans="1:40" hidden="1" outlineLevel="1" x14ac:dyDescent="0.2">
      <c r="A2745" t="s">
        <v>2944</v>
      </c>
      <c r="B2745" t="s">
        <v>2945</v>
      </c>
      <c r="C2745" t="s">
        <v>2946</v>
      </c>
      <c r="J2745" t="s">
        <v>2947</v>
      </c>
      <c r="K2745" t="s">
        <v>487</v>
      </c>
      <c r="L2745" t="s">
        <v>1233</v>
      </c>
      <c r="M2745">
        <v>75</v>
      </c>
      <c r="P2745" t="s">
        <v>2948</v>
      </c>
      <c r="Q2745" t="s">
        <v>47</v>
      </c>
      <c r="S2745">
        <v>4.4524438679218292E-2</v>
      </c>
      <c r="T2745">
        <v>4.6501707402057953E-5</v>
      </c>
      <c r="U2745">
        <v>1.65720863151364E-4</v>
      </c>
      <c r="V2745">
        <v>1.8435892416164279E-3</v>
      </c>
      <c r="W2745">
        <v>2.2796459961682558E-3</v>
      </c>
      <c r="X2745">
        <v>3.0122097581624981E-2</v>
      </c>
      <c r="Y2745">
        <v>-9.5833333333333326E-2</v>
      </c>
      <c r="Z2745">
        <v>0.123</v>
      </c>
      <c r="AA2745">
        <v>6.3E-2</v>
      </c>
      <c r="AB2745">
        <v>0.81399999999999995</v>
      </c>
      <c r="AC2745">
        <v>0.38319999999999999</v>
      </c>
      <c r="AD2745" t="s">
        <v>48</v>
      </c>
      <c r="AE2745" t="s">
        <v>48</v>
      </c>
      <c r="AF2745" t="s">
        <v>48</v>
      </c>
    </row>
    <row r="2746" spans="1:40" hidden="1" outlineLevel="1" x14ac:dyDescent="0.2">
      <c r="A2746" t="s">
        <v>2949</v>
      </c>
      <c r="B2746" t="s">
        <v>2950</v>
      </c>
      <c r="C2746" t="s">
        <v>2951</v>
      </c>
      <c r="J2746" t="s">
        <v>2952</v>
      </c>
      <c r="K2746" t="s">
        <v>487</v>
      </c>
      <c r="L2746" t="s">
        <v>1233</v>
      </c>
      <c r="M2746">
        <v>69</v>
      </c>
      <c r="P2746" t="s">
        <v>2953</v>
      </c>
      <c r="Q2746" t="s">
        <v>47</v>
      </c>
      <c r="S2746">
        <v>1.241144631057978E-2</v>
      </c>
      <c r="T2746">
        <v>7.5671100603358346E-6</v>
      </c>
      <c r="U2746">
        <v>1.686379546299577E-4</v>
      </c>
      <c r="V2746">
        <v>3.7307065213099122E-4</v>
      </c>
      <c r="W2746">
        <v>3.8821250200271611E-3</v>
      </c>
      <c r="X2746">
        <v>4.3404626194387669E-4</v>
      </c>
      <c r="Y2746">
        <v>0.6</v>
      </c>
      <c r="Z2746">
        <v>0.16300000000000001</v>
      </c>
      <c r="AA2746">
        <v>0.19400000000000001</v>
      </c>
      <c r="AB2746">
        <v>0.64300000000000002</v>
      </c>
      <c r="AC2746">
        <v>-0.1857</v>
      </c>
      <c r="AD2746" t="s">
        <v>48</v>
      </c>
      <c r="AE2746" t="s">
        <v>48</v>
      </c>
      <c r="AF2746" t="s">
        <v>48</v>
      </c>
    </row>
    <row r="2747" spans="1:40" hidden="1" outlineLevel="1" x14ac:dyDescent="0.2">
      <c r="A2747" t="s">
        <v>2954</v>
      </c>
      <c r="B2747" t="s">
        <v>2955</v>
      </c>
      <c r="C2747" t="s">
        <v>2956</v>
      </c>
      <c r="J2747" t="s">
        <v>2957</v>
      </c>
      <c r="K2747" t="s">
        <v>487</v>
      </c>
      <c r="L2747" t="s">
        <v>1233</v>
      </c>
      <c r="M2747">
        <v>26</v>
      </c>
      <c r="P2747" t="s">
        <v>2958</v>
      </c>
      <c r="Q2747" t="s">
        <v>47</v>
      </c>
      <c r="S2747">
        <v>3.7015200359746808E-4</v>
      </c>
      <c r="T2747">
        <v>2.4873497750377278E-6</v>
      </c>
      <c r="U2747">
        <v>2.055268123513088E-5</v>
      </c>
      <c r="V2747">
        <v>3.4932691050926217E-5</v>
      </c>
      <c r="W2747">
        <v>1.5943840844556689E-4</v>
      </c>
      <c r="X2747">
        <v>3.0504061214742251E-5</v>
      </c>
      <c r="Y2747">
        <v>0.1333333333333333</v>
      </c>
      <c r="Z2747">
        <v>5.2999999999999999E-2</v>
      </c>
      <c r="AA2747">
        <v>0</v>
      </c>
      <c r="AB2747">
        <v>0.94699999999999995</v>
      </c>
      <c r="AC2747">
        <v>0.50229999999999997</v>
      </c>
      <c r="AD2747" t="s">
        <v>48</v>
      </c>
      <c r="AE2747" t="s">
        <v>48</v>
      </c>
      <c r="AF2747" t="s">
        <v>48</v>
      </c>
    </row>
    <row r="2748" spans="1:40" hidden="1" outlineLevel="1" x14ac:dyDescent="0.2">
      <c r="A2748" t="s">
        <v>2959</v>
      </c>
      <c r="B2748" t="s">
        <v>2960</v>
      </c>
      <c r="C2748" t="s">
        <v>2961</v>
      </c>
      <c r="J2748" t="s">
        <v>2962</v>
      </c>
      <c r="K2748" t="s">
        <v>487</v>
      </c>
      <c r="L2748" t="s">
        <v>1233</v>
      </c>
      <c r="M2748">
        <v>40</v>
      </c>
      <c r="P2748" t="s">
        <v>2963</v>
      </c>
      <c r="Q2748" t="s">
        <v>47</v>
      </c>
      <c r="S2748">
        <v>2.9875518521293998E-4</v>
      </c>
      <c r="T2748">
        <v>2.5059071049327031E-6</v>
      </c>
      <c r="U2748">
        <v>1.8160049876314591E-5</v>
      </c>
      <c r="V2748">
        <v>4.2186700738966458E-5</v>
      </c>
      <c r="W2748">
        <v>1.3120734365656969E-4</v>
      </c>
      <c r="X2748">
        <v>2.0780333215952851E-5</v>
      </c>
      <c r="Y2748">
        <v>0.22</v>
      </c>
      <c r="Z2748">
        <v>0.13600000000000001</v>
      </c>
      <c r="AA2748">
        <v>0.129</v>
      </c>
      <c r="AB2748">
        <v>0.73399999999999999</v>
      </c>
      <c r="AC2748">
        <v>0.35039999999999999</v>
      </c>
      <c r="AD2748" t="s">
        <v>48</v>
      </c>
      <c r="AE2748" t="s">
        <v>48</v>
      </c>
      <c r="AF2748" t="s">
        <v>48</v>
      </c>
    </row>
    <row r="2749" spans="1:40" hidden="1" outlineLevel="1" x14ac:dyDescent="0.2">
      <c r="A2749" t="s">
        <v>2964</v>
      </c>
      <c r="B2749" t="s">
        <v>2965</v>
      </c>
      <c r="C2749" t="s">
        <v>1231</v>
      </c>
      <c r="J2749" t="s">
        <v>2966</v>
      </c>
      <c r="K2749" t="s">
        <v>487</v>
      </c>
      <c r="L2749" t="s">
        <v>1233</v>
      </c>
      <c r="M2749">
        <v>35</v>
      </c>
      <c r="P2749" t="s">
        <v>2967</v>
      </c>
      <c r="Q2749" t="s">
        <v>47</v>
      </c>
      <c r="S2749">
        <v>1.0792865650728341E-3</v>
      </c>
      <c r="T2749">
        <v>4.277087100490462E-6</v>
      </c>
      <c r="U2749">
        <v>3.6065015592612333E-5</v>
      </c>
      <c r="V2749">
        <v>7.5081341492477804E-5</v>
      </c>
      <c r="W2749">
        <v>4.1657470865175128E-4</v>
      </c>
      <c r="X2749">
        <v>7.2959534008987248E-5</v>
      </c>
      <c r="Y2749">
        <v>0.375</v>
      </c>
      <c r="Z2749">
        <v>0.22500000000000001</v>
      </c>
      <c r="AA2749">
        <v>7.8E-2</v>
      </c>
      <c r="AB2749">
        <v>0.69699999999999995</v>
      </c>
      <c r="AC2749">
        <v>0.7964</v>
      </c>
      <c r="AD2749" t="s">
        <v>48</v>
      </c>
      <c r="AE2749" t="s">
        <v>48</v>
      </c>
      <c r="AF2749" t="s">
        <v>48</v>
      </c>
    </row>
    <row r="2750" spans="1:40" hidden="1" outlineLevel="1" x14ac:dyDescent="0.2">
      <c r="A2750" t="s">
        <v>2968</v>
      </c>
      <c r="B2750" t="s">
        <v>2969</v>
      </c>
      <c r="C2750" t="s">
        <v>2970</v>
      </c>
      <c r="J2750" t="s">
        <v>2971</v>
      </c>
      <c r="K2750" t="s">
        <v>487</v>
      </c>
      <c r="L2750" t="s">
        <v>1233</v>
      </c>
      <c r="M2750">
        <v>1</v>
      </c>
      <c r="P2750" t="s">
        <v>2972</v>
      </c>
      <c r="Q2750" t="s">
        <v>47</v>
      </c>
      <c r="S2750">
        <v>3.5935890628024941E-4</v>
      </c>
      <c r="T2750">
        <v>2.1074029064038768E-6</v>
      </c>
      <c r="U2750">
        <v>1.9598512153606858E-5</v>
      </c>
      <c r="V2750">
        <v>4.2545223550405353E-5</v>
      </c>
      <c r="W2750">
        <v>1.6352550301235169E-4</v>
      </c>
      <c r="X2750">
        <v>2.4575754650868479E-5</v>
      </c>
      <c r="Y2750">
        <v>0</v>
      </c>
      <c r="Z2750">
        <v>5.8000000000000003E-2</v>
      </c>
      <c r="AA2750">
        <v>5.2999999999999999E-2</v>
      </c>
      <c r="AB2750">
        <v>0.88900000000000001</v>
      </c>
      <c r="AC2750">
        <v>5.16E-2</v>
      </c>
      <c r="AD2750" t="s">
        <v>48</v>
      </c>
      <c r="AE2750" t="s">
        <v>48</v>
      </c>
      <c r="AF2750" t="s">
        <v>48</v>
      </c>
    </row>
    <row r="2751" spans="1:40" hidden="1" outlineLevel="1" x14ac:dyDescent="0.2">
      <c r="A2751" t="s">
        <v>2973</v>
      </c>
      <c r="B2751" t="s">
        <v>2974</v>
      </c>
      <c r="C2751" t="s">
        <v>2975</v>
      </c>
      <c r="J2751" t="s">
        <v>2976</v>
      </c>
      <c r="K2751" t="s">
        <v>487</v>
      </c>
      <c r="L2751" t="s">
        <v>1233</v>
      </c>
      <c r="M2751">
        <v>1</v>
      </c>
      <c r="P2751" t="s">
        <v>2977</v>
      </c>
      <c r="Q2751" t="s">
        <v>47</v>
      </c>
      <c r="S2751">
        <v>8.1381044583395123E-4</v>
      </c>
      <c r="T2751">
        <v>3.204014092261787E-6</v>
      </c>
      <c r="U2751">
        <v>3.9725211536278948E-5</v>
      </c>
      <c r="V2751">
        <v>6.2208389863371849E-5</v>
      </c>
      <c r="W2751">
        <v>2.004739944823086E-4</v>
      </c>
      <c r="X2751">
        <v>8.4032333688810468E-5</v>
      </c>
      <c r="Y2751">
        <v>0.3</v>
      </c>
      <c r="Z2751">
        <v>5.8000000000000003E-2</v>
      </c>
      <c r="AA2751">
        <v>0</v>
      </c>
      <c r="AB2751">
        <v>0.94199999999999995</v>
      </c>
      <c r="AC2751">
        <v>0.24149999999999999</v>
      </c>
      <c r="AD2751" t="s">
        <v>48</v>
      </c>
      <c r="AE2751" t="s">
        <v>48</v>
      </c>
      <c r="AF2751" t="s">
        <v>48</v>
      </c>
    </row>
    <row r="2752" spans="1:40" hidden="1" outlineLevel="1" x14ac:dyDescent="0.2">
      <c r="A2752" t="s">
        <v>2978</v>
      </c>
      <c r="B2752" t="s">
        <v>2979</v>
      </c>
      <c r="C2752" t="s">
        <v>2980</v>
      </c>
      <c r="J2752" t="s">
        <v>2981</v>
      </c>
      <c r="K2752" t="s">
        <v>487</v>
      </c>
      <c r="L2752" t="s">
        <v>1233</v>
      </c>
      <c r="M2752">
        <v>7</v>
      </c>
      <c r="P2752" t="s">
        <v>2982</v>
      </c>
      <c r="Q2752" t="s">
        <v>47</v>
      </c>
      <c r="S2752">
        <v>3.2809498952701688E-4</v>
      </c>
      <c r="T2752">
        <v>2.1580244720098558E-6</v>
      </c>
      <c r="U2752">
        <v>1.904643977468368E-5</v>
      </c>
      <c r="V2752">
        <v>3.6814031773246818E-5</v>
      </c>
      <c r="W2752">
        <v>1.6096366744022819E-4</v>
      </c>
      <c r="X2752">
        <v>1.9380053345230411E-5</v>
      </c>
      <c r="Y2752">
        <v>0.19007936507936499</v>
      </c>
      <c r="Z2752">
        <v>0.129</v>
      </c>
      <c r="AA2752">
        <v>0.121</v>
      </c>
      <c r="AB2752">
        <v>0.751</v>
      </c>
      <c r="AC2752">
        <v>0.19889999999999999</v>
      </c>
      <c r="AD2752" t="s">
        <v>48</v>
      </c>
      <c r="AE2752" t="s">
        <v>48</v>
      </c>
      <c r="AF2752" t="s">
        <v>48</v>
      </c>
    </row>
    <row r="2753" spans="1:32" hidden="1" outlineLevel="1" x14ac:dyDescent="0.2">
      <c r="A2753" t="s">
        <v>2983</v>
      </c>
      <c r="B2753" t="s">
        <v>2984</v>
      </c>
      <c r="C2753" t="s">
        <v>2985</v>
      </c>
      <c r="J2753" t="s">
        <v>2986</v>
      </c>
      <c r="K2753" t="s">
        <v>487</v>
      </c>
      <c r="L2753" t="s">
        <v>1233</v>
      </c>
      <c r="M2753">
        <v>6</v>
      </c>
      <c r="P2753" t="s">
        <v>2987</v>
      </c>
      <c r="Q2753" t="s">
        <v>47</v>
      </c>
      <c r="S2753">
        <v>4.3092537089250982E-4</v>
      </c>
      <c r="T2753">
        <v>2.9117491067154329E-6</v>
      </c>
      <c r="U2753">
        <v>2.638762089191005E-5</v>
      </c>
      <c r="V2753">
        <v>3.6527551856124767E-5</v>
      </c>
      <c r="W2753">
        <v>1.6335672989953309E-4</v>
      </c>
      <c r="X2753">
        <v>3.3412783523090177E-5</v>
      </c>
      <c r="Y2753">
        <v>0.32678571428571429</v>
      </c>
      <c r="Z2753">
        <v>0.106</v>
      </c>
      <c r="AA2753">
        <v>2.5000000000000001E-2</v>
      </c>
      <c r="AB2753">
        <v>0.86899999999999999</v>
      </c>
      <c r="AC2753">
        <v>0.7399</v>
      </c>
      <c r="AD2753" t="s">
        <v>48</v>
      </c>
      <c r="AE2753" t="s">
        <v>48</v>
      </c>
      <c r="AF2753" t="s">
        <v>48</v>
      </c>
    </row>
    <row r="2754" spans="1:32" hidden="1" outlineLevel="1" x14ac:dyDescent="0.2">
      <c r="A2754" t="s">
        <v>2988</v>
      </c>
      <c r="B2754" t="s">
        <v>2989</v>
      </c>
      <c r="C2754" t="s">
        <v>2990</v>
      </c>
      <c r="J2754" t="s">
        <v>2991</v>
      </c>
      <c r="K2754" t="s">
        <v>487</v>
      </c>
      <c r="L2754" t="s">
        <v>1233</v>
      </c>
      <c r="M2754">
        <v>1</v>
      </c>
      <c r="P2754" t="s">
        <v>2992</v>
      </c>
      <c r="Q2754" t="s">
        <v>47</v>
      </c>
      <c r="S2754">
        <v>0.54241502285003662</v>
      </c>
      <c r="T2754">
        <v>1.1540157174749771E-5</v>
      </c>
      <c r="U2754">
        <v>1.0299314744770529E-3</v>
      </c>
      <c r="V2754">
        <v>1.1654378613457079E-3</v>
      </c>
      <c r="W2754">
        <v>0.42649924755096441</v>
      </c>
      <c r="X2754">
        <v>3.3131433883681888E-4</v>
      </c>
      <c r="Y2754">
        <v>-5.813492063492063E-2</v>
      </c>
      <c r="Z2754">
        <v>5.6000000000000001E-2</v>
      </c>
      <c r="AA2754">
        <v>0.124</v>
      </c>
      <c r="AB2754">
        <v>0.82</v>
      </c>
      <c r="AC2754">
        <v>-0.92949999999999999</v>
      </c>
      <c r="AD2754" t="s">
        <v>48</v>
      </c>
      <c r="AE2754" t="s">
        <v>48</v>
      </c>
      <c r="AF2754" t="s">
        <v>48</v>
      </c>
    </row>
    <row r="2755" spans="1:32" hidden="1" outlineLevel="1" x14ac:dyDescent="0.2">
      <c r="A2755" t="s">
        <v>2993</v>
      </c>
      <c r="B2755" t="s">
        <v>2994</v>
      </c>
      <c r="C2755" t="s">
        <v>2823</v>
      </c>
      <c r="J2755" t="s">
        <v>2995</v>
      </c>
      <c r="K2755" t="s">
        <v>487</v>
      </c>
      <c r="L2755" t="s">
        <v>1233</v>
      </c>
      <c r="M2755">
        <v>5</v>
      </c>
      <c r="P2755" t="s">
        <v>2996</v>
      </c>
      <c r="Q2755" t="s">
        <v>47</v>
      </c>
      <c r="S2755">
        <v>6.5494346199557185E-4</v>
      </c>
      <c r="T2755">
        <v>2.141365484931157E-6</v>
      </c>
      <c r="U2755">
        <v>2.2901784177520309E-5</v>
      </c>
      <c r="V2755">
        <v>7.7633696491830051E-5</v>
      </c>
      <c r="W2755">
        <v>2.8568948619067669E-4</v>
      </c>
      <c r="X2755">
        <v>4.6359484258573502E-5</v>
      </c>
      <c r="Y2755">
        <v>0.2</v>
      </c>
      <c r="Z2755">
        <v>0</v>
      </c>
      <c r="AA2755">
        <v>0</v>
      </c>
      <c r="AB2755">
        <v>1</v>
      </c>
      <c r="AC2755">
        <v>0</v>
      </c>
      <c r="AD2755" t="s">
        <v>48</v>
      </c>
      <c r="AE2755" t="s">
        <v>48</v>
      </c>
      <c r="AF2755" t="s">
        <v>48</v>
      </c>
    </row>
    <row r="2756" spans="1:32" hidden="1" outlineLevel="1" x14ac:dyDescent="0.2">
      <c r="A2756" t="s">
        <v>2997</v>
      </c>
      <c r="B2756" t="s">
        <v>2998</v>
      </c>
      <c r="C2756" t="s">
        <v>2999</v>
      </c>
      <c r="J2756" t="s">
        <v>3000</v>
      </c>
      <c r="K2756" t="s">
        <v>487</v>
      </c>
      <c r="L2756" t="s">
        <v>1233</v>
      </c>
      <c r="M2756">
        <v>1</v>
      </c>
      <c r="P2756" t="s">
        <v>3001</v>
      </c>
      <c r="Q2756" t="s">
        <v>47</v>
      </c>
      <c r="S2756">
        <v>4.7906106919981539E-4</v>
      </c>
      <c r="T2756">
        <v>2.274830421811203E-6</v>
      </c>
      <c r="U2756">
        <v>2.086711720039602E-5</v>
      </c>
      <c r="V2756">
        <v>5.3517196647590033E-5</v>
      </c>
      <c r="W2756">
        <v>1.7797815962694591E-4</v>
      </c>
      <c r="X2756">
        <v>3.4016837162198499E-5</v>
      </c>
      <c r="Y2756">
        <v>0</v>
      </c>
      <c r="Z2756">
        <v>0</v>
      </c>
      <c r="AA2756">
        <v>0.17399999999999999</v>
      </c>
      <c r="AB2756">
        <v>0.82599999999999996</v>
      </c>
      <c r="AC2756">
        <v>-0.59750000000000003</v>
      </c>
      <c r="AD2756" t="s">
        <v>48</v>
      </c>
      <c r="AE2756" t="s">
        <v>48</v>
      </c>
      <c r="AF2756" t="s">
        <v>48</v>
      </c>
    </row>
    <row r="2757" spans="1:32" hidden="1" outlineLevel="1" x14ac:dyDescent="0.2">
      <c r="A2757" t="s">
        <v>3002</v>
      </c>
      <c r="B2757" t="s">
        <v>3003</v>
      </c>
      <c r="C2757" t="s">
        <v>1417</v>
      </c>
      <c r="J2757" t="s">
        <v>3004</v>
      </c>
      <c r="K2757" t="s">
        <v>487</v>
      </c>
      <c r="L2757" t="s">
        <v>1233</v>
      </c>
      <c r="M2757">
        <v>6</v>
      </c>
      <c r="P2757" t="s">
        <v>3005</v>
      </c>
      <c r="Q2757" t="s">
        <v>47</v>
      </c>
      <c r="S2757">
        <v>0.80940765142440796</v>
      </c>
      <c r="T2757">
        <v>7.7042226621415466E-5</v>
      </c>
      <c r="U2757">
        <v>1.6040606424212459E-2</v>
      </c>
      <c r="V2757">
        <v>2.11384380236268E-3</v>
      </c>
      <c r="W2757">
        <v>0.78437834978103638</v>
      </c>
      <c r="X2757">
        <v>5.1602651365101337E-4</v>
      </c>
      <c r="Y2757">
        <v>0.2044938016528926</v>
      </c>
      <c r="Z2757">
        <v>9.4E-2</v>
      </c>
      <c r="AA2757">
        <v>5.7000000000000002E-2</v>
      </c>
      <c r="AB2757">
        <v>0.84899999999999998</v>
      </c>
      <c r="AC2757">
        <v>0.78469999999999995</v>
      </c>
      <c r="AD2757" t="s">
        <v>48</v>
      </c>
      <c r="AE2757" t="s">
        <v>48</v>
      </c>
      <c r="AF2757" t="s">
        <v>48</v>
      </c>
    </row>
    <row r="2758" spans="1:32" hidden="1" outlineLevel="1" x14ac:dyDescent="0.2">
      <c r="A2758" t="s">
        <v>3006</v>
      </c>
      <c r="B2758" t="s">
        <v>3007</v>
      </c>
      <c r="C2758" t="s">
        <v>3008</v>
      </c>
      <c r="J2758" t="s">
        <v>3009</v>
      </c>
      <c r="K2758" t="s">
        <v>487</v>
      </c>
      <c r="L2758" t="s">
        <v>1233</v>
      </c>
      <c r="M2758">
        <v>1</v>
      </c>
      <c r="P2758" t="s">
        <v>3010</v>
      </c>
      <c r="Q2758" t="s">
        <v>47</v>
      </c>
      <c r="S2758">
        <v>0.39203405380249018</v>
      </c>
      <c r="T2758">
        <v>1.556473289383575E-4</v>
      </c>
      <c r="U2758">
        <v>0.27496421337127691</v>
      </c>
      <c r="V2758">
        <v>2.5572037324309349E-2</v>
      </c>
      <c r="W2758">
        <v>9.0773671865463257E-2</v>
      </c>
      <c r="X2758">
        <v>1.736284582875669E-3</v>
      </c>
      <c r="Y2758">
        <v>2.222222222222222E-2</v>
      </c>
      <c r="Z2758">
        <v>0.13700000000000001</v>
      </c>
      <c r="AA2758">
        <v>5.8999999999999997E-2</v>
      </c>
      <c r="AB2758">
        <v>0.80400000000000005</v>
      </c>
      <c r="AC2758">
        <v>0.75509999999999999</v>
      </c>
      <c r="AD2758" t="s">
        <v>48</v>
      </c>
      <c r="AE2758" t="s">
        <v>48</v>
      </c>
      <c r="AF2758" t="s">
        <v>48</v>
      </c>
    </row>
    <row r="2759" spans="1:32" hidden="1" outlineLevel="1" x14ac:dyDescent="0.2">
      <c r="A2759" t="s">
        <v>3011</v>
      </c>
      <c r="B2759" t="s">
        <v>3012</v>
      </c>
      <c r="C2759" t="s">
        <v>3013</v>
      </c>
      <c r="J2759" t="s">
        <v>3014</v>
      </c>
      <c r="K2759" t="s">
        <v>487</v>
      </c>
      <c r="L2759" t="s">
        <v>1233</v>
      </c>
      <c r="M2759">
        <v>1</v>
      </c>
      <c r="P2759" t="s">
        <v>3015</v>
      </c>
      <c r="Q2759" t="s">
        <v>47</v>
      </c>
      <c r="S2759">
        <v>1.2595412554219369E-3</v>
      </c>
      <c r="T2759">
        <v>5.4974098020466036E-6</v>
      </c>
      <c r="U2759">
        <v>6.1834070947952569E-5</v>
      </c>
      <c r="V2759">
        <v>9.2593494628090411E-5</v>
      </c>
      <c r="W2759">
        <v>2.916626981459558E-4</v>
      </c>
      <c r="X2759">
        <v>4.2616704013198609E-4</v>
      </c>
      <c r="Y2759">
        <v>0</v>
      </c>
      <c r="Z2759">
        <v>0</v>
      </c>
      <c r="AA2759">
        <v>0.18</v>
      </c>
      <c r="AB2759">
        <v>0.82</v>
      </c>
      <c r="AC2759">
        <v>-0.29599999999999999</v>
      </c>
      <c r="AD2759" t="s">
        <v>48</v>
      </c>
      <c r="AE2759" t="s">
        <v>48</v>
      </c>
      <c r="AF2759" t="s">
        <v>48</v>
      </c>
    </row>
    <row r="2760" spans="1:32" hidden="1" outlineLevel="1" x14ac:dyDescent="0.2">
      <c r="A2760" t="s">
        <v>3016</v>
      </c>
      <c r="B2760" t="s">
        <v>3017</v>
      </c>
      <c r="C2760" t="s">
        <v>3018</v>
      </c>
      <c r="J2760" t="s">
        <v>3019</v>
      </c>
      <c r="K2760" t="s">
        <v>487</v>
      </c>
      <c r="L2760" t="s">
        <v>1233</v>
      </c>
      <c r="M2760">
        <v>2</v>
      </c>
      <c r="P2760" t="s">
        <v>3020</v>
      </c>
      <c r="Q2760" t="s">
        <v>47</v>
      </c>
      <c r="S2760">
        <v>2.446902915835381E-3</v>
      </c>
      <c r="T2760">
        <v>3.162092752972967E-6</v>
      </c>
      <c r="U2760">
        <v>6.4554951677564532E-5</v>
      </c>
      <c r="V2760">
        <v>1.318629365414381E-4</v>
      </c>
      <c r="W2760">
        <v>1.0162678081542249E-3</v>
      </c>
      <c r="X2760">
        <v>2.5044547510333359E-4</v>
      </c>
      <c r="Y2760">
        <v>0</v>
      </c>
      <c r="Z2760">
        <v>0</v>
      </c>
      <c r="AA2760">
        <v>0.16700000000000001</v>
      </c>
      <c r="AB2760">
        <v>0.83299999999999996</v>
      </c>
      <c r="AC2760">
        <v>-0.52669999999999995</v>
      </c>
      <c r="AD2760" t="s">
        <v>48</v>
      </c>
      <c r="AE2760" t="s">
        <v>48</v>
      </c>
      <c r="AF2760" t="s">
        <v>48</v>
      </c>
    </row>
    <row r="2761" spans="1:32" hidden="1" outlineLevel="1" x14ac:dyDescent="0.2">
      <c r="A2761" t="s">
        <v>3021</v>
      </c>
      <c r="B2761" t="s">
        <v>3022</v>
      </c>
      <c r="C2761" t="s">
        <v>3023</v>
      </c>
      <c r="J2761" t="s">
        <v>3024</v>
      </c>
      <c r="K2761" t="s">
        <v>487</v>
      </c>
      <c r="L2761" t="s">
        <v>1233</v>
      </c>
      <c r="M2761">
        <v>2</v>
      </c>
      <c r="P2761" t="s">
        <v>3025</v>
      </c>
      <c r="Q2761" t="s">
        <v>47</v>
      </c>
      <c r="S2761">
        <v>1.223143539391458E-3</v>
      </c>
      <c r="T2761">
        <v>4.2577844396873843E-6</v>
      </c>
      <c r="U2761">
        <v>3.8235091778915382E-5</v>
      </c>
      <c r="V2761">
        <v>6.4102961914613843E-5</v>
      </c>
      <c r="W2761">
        <v>4.6500470489263529E-4</v>
      </c>
      <c r="X2761">
        <v>1.5414172958116981E-4</v>
      </c>
      <c r="Y2761">
        <v>0</v>
      </c>
      <c r="Z2761">
        <v>0.314</v>
      </c>
      <c r="AA2761">
        <v>0</v>
      </c>
      <c r="AB2761">
        <v>0.68600000000000005</v>
      </c>
      <c r="AC2761">
        <v>0.75060000000000004</v>
      </c>
      <c r="AD2761" t="s">
        <v>48</v>
      </c>
      <c r="AE2761" t="s">
        <v>48</v>
      </c>
      <c r="AF2761" t="s">
        <v>48</v>
      </c>
    </row>
    <row r="2762" spans="1:32" hidden="1" outlineLevel="1" x14ac:dyDescent="0.2">
      <c r="A2762" t="s">
        <v>3026</v>
      </c>
      <c r="B2762" t="s">
        <v>3027</v>
      </c>
      <c r="C2762" t="s">
        <v>3028</v>
      </c>
      <c r="J2762" t="s">
        <v>3029</v>
      </c>
      <c r="K2762" t="s">
        <v>487</v>
      </c>
      <c r="L2762" t="s">
        <v>1233</v>
      </c>
      <c r="M2762">
        <v>1</v>
      </c>
      <c r="P2762" t="s">
        <v>3030</v>
      </c>
      <c r="Q2762" t="s">
        <v>47</v>
      </c>
      <c r="S2762">
        <v>3.150924458168447E-4</v>
      </c>
      <c r="T2762">
        <v>2.2985852865531342E-6</v>
      </c>
      <c r="U2762">
        <v>1.7553626094013449E-5</v>
      </c>
      <c r="V2762">
        <v>3.8072197639849037E-5</v>
      </c>
      <c r="W2762">
        <v>1.4221431047189981E-4</v>
      </c>
      <c r="X2762">
        <v>2.73313944489928E-5</v>
      </c>
      <c r="Y2762">
        <v>0.21249999999999999</v>
      </c>
      <c r="Z2762">
        <v>0.105</v>
      </c>
      <c r="AA2762">
        <v>0</v>
      </c>
      <c r="AB2762">
        <v>0.89500000000000002</v>
      </c>
      <c r="AC2762">
        <v>0.75719999999999998</v>
      </c>
      <c r="AD2762" t="s">
        <v>48</v>
      </c>
      <c r="AE2762" t="s">
        <v>48</v>
      </c>
      <c r="AF2762" t="s">
        <v>48</v>
      </c>
    </row>
    <row r="2763" spans="1:32" hidden="1" outlineLevel="1" x14ac:dyDescent="0.2">
      <c r="A2763" t="s">
        <v>3031</v>
      </c>
      <c r="B2763" t="s">
        <v>3032</v>
      </c>
      <c r="C2763" t="s">
        <v>3033</v>
      </c>
      <c r="J2763" t="s">
        <v>3034</v>
      </c>
      <c r="K2763" t="s">
        <v>487</v>
      </c>
      <c r="L2763" t="s">
        <v>1233</v>
      </c>
      <c r="M2763">
        <v>1</v>
      </c>
      <c r="P2763" t="s">
        <v>3035</v>
      </c>
      <c r="Q2763" t="s">
        <v>47</v>
      </c>
      <c r="S2763">
        <v>3.4107075771316891E-4</v>
      </c>
      <c r="T2763">
        <v>2.1434209429571638E-6</v>
      </c>
      <c r="U2763">
        <v>1.7732139895088039E-5</v>
      </c>
      <c r="V2763">
        <v>3.2352894777432077E-5</v>
      </c>
      <c r="W2763">
        <v>1.7846314585767689E-4</v>
      </c>
      <c r="X2763">
        <v>2.7191161279915829E-5</v>
      </c>
      <c r="Y2763">
        <v>0.22750000000000001</v>
      </c>
      <c r="Z2763">
        <v>0.14399999999999999</v>
      </c>
      <c r="AA2763">
        <v>0.125</v>
      </c>
      <c r="AB2763">
        <v>0.73099999999999998</v>
      </c>
      <c r="AC2763">
        <v>-4.6899999999999997E-2</v>
      </c>
      <c r="AD2763" t="s">
        <v>48</v>
      </c>
      <c r="AE2763" t="s">
        <v>48</v>
      </c>
      <c r="AF2763" t="s">
        <v>48</v>
      </c>
    </row>
    <row r="2764" spans="1:32" hidden="1" outlineLevel="1" x14ac:dyDescent="0.2">
      <c r="A2764" t="s">
        <v>3036</v>
      </c>
      <c r="B2764" t="s">
        <v>3037</v>
      </c>
      <c r="C2764" t="s">
        <v>3038</v>
      </c>
      <c r="J2764" t="s">
        <v>3039</v>
      </c>
      <c r="K2764" t="s">
        <v>487</v>
      </c>
      <c r="L2764" t="s">
        <v>1233</v>
      </c>
      <c r="M2764">
        <v>0</v>
      </c>
      <c r="P2764" t="s">
        <v>3040</v>
      </c>
      <c r="Q2764" t="s">
        <v>47</v>
      </c>
      <c r="S2764">
        <v>4.8187453649006779E-4</v>
      </c>
      <c r="T2764">
        <v>3.0687572234455729E-6</v>
      </c>
      <c r="U2764">
        <v>3.0286953915492631E-5</v>
      </c>
      <c r="V2764">
        <v>4.7013276343932382E-5</v>
      </c>
      <c r="W2764">
        <v>1.6749439237173649E-4</v>
      </c>
      <c r="X2764">
        <v>5.8789057220565162E-5</v>
      </c>
      <c r="Y2764">
        <v>0.22500000000000001</v>
      </c>
      <c r="Z2764">
        <v>0.16700000000000001</v>
      </c>
      <c r="AA2764">
        <v>5.1999999999999998E-2</v>
      </c>
      <c r="AB2764">
        <v>0.78100000000000003</v>
      </c>
      <c r="AC2764">
        <v>0.47670000000000001</v>
      </c>
      <c r="AD2764" t="s">
        <v>48</v>
      </c>
      <c r="AE2764" t="s">
        <v>48</v>
      </c>
      <c r="AF2764" t="s">
        <v>48</v>
      </c>
    </row>
    <row r="2765" spans="1:32" hidden="1" outlineLevel="1" x14ac:dyDescent="0.2">
      <c r="A2765" t="s">
        <v>3041</v>
      </c>
      <c r="B2765" t="s">
        <v>3042</v>
      </c>
      <c r="C2765" t="s">
        <v>3043</v>
      </c>
      <c r="J2765" t="s">
        <v>3044</v>
      </c>
      <c r="K2765" t="s">
        <v>487</v>
      </c>
      <c r="L2765" t="s">
        <v>1233</v>
      </c>
      <c r="M2765">
        <v>-10</v>
      </c>
      <c r="P2765" t="s">
        <v>3045</v>
      </c>
      <c r="Q2765" t="s">
        <v>47</v>
      </c>
      <c r="S2765">
        <v>0.42414632439613342</v>
      </c>
      <c r="T2765">
        <v>1.0810917956405319E-5</v>
      </c>
      <c r="U2765">
        <v>4.2329845018684859E-4</v>
      </c>
      <c r="V2765">
        <v>1.757832826115191E-3</v>
      </c>
      <c r="W2765">
        <v>0.36149105429649347</v>
      </c>
      <c r="X2765">
        <v>3.9059756090864539E-4</v>
      </c>
      <c r="Y2765">
        <v>1.2500000000000009E-2</v>
      </c>
      <c r="Z2765">
        <v>0.23799999999999999</v>
      </c>
      <c r="AA2765">
        <v>9.1999999999999998E-2</v>
      </c>
      <c r="AB2765">
        <v>0.67</v>
      </c>
      <c r="AC2765">
        <v>0.83160000000000001</v>
      </c>
      <c r="AD2765" t="s">
        <v>48</v>
      </c>
      <c r="AE2765" t="s">
        <v>48</v>
      </c>
      <c r="AF2765" t="s">
        <v>48</v>
      </c>
    </row>
    <row r="2766" spans="1:32" hidden="1" outlineLevel="1" x14ac:dyDescent="0.2">
      <c r="A2766" t="s">
        <v>3046</v>
      </c>
      <c r="B2766" t="s">
        <v>3047</v>
      </c>
      <c r="C2766" t="s">
        <v>3048</v>
      </c>
      <c r="J2766" t="s">
        <v>3049</v>
      </c>
      <c r="K2766" t="s">
        <v>487</v>
      </c>
      <c r="L2766" t="s">
        <v>1233</v>
      </c>
      <c r="M2766">
        <v>0</v>
      </c>
      <c r="P2766" t="s">
        <v>3050</v>
      </c>
      <c r="Q2766" t="s">
        <v>47</v>
      </c>
      <c r="S2766">
        <v>2.37267158809118E-4</v>
      </c>
      <c r="T2766">
        <v>3.3410647120035719E-6</v>
      </c>
      <c r="U2766">
        <v>1.9883706045220609E-5</v>
      </c>
      <c r="V2766">
        <v>4.2892555939033628E-5</v>
      </c>
      <c r="W2766">
        <v>1.0921501962002369E-4</v>
      </c>
      <c r="X2766">
        <v>2.0792685972992331E-5</v>
      </c>
      <c r="Y2766">
        <v>0.2878684807256236</v>
      </c>
      <c r="Z2766">
        <v>0.187</v>
      </c>
      <c r="AA2766">
        <v>3.1E-2</v>
      </c>
      <c r="AB2766">
        <v>0.78200000000000003</v>
      </c>
      <c r="AC2766">
        <v>0.96440000000000003</v>
      </c>
      <c r="AD2766" t="s">
        <v>48</v>
      </c>
      <c r="AE2766" t="s">
        <v>48</v>
      </c>
      <c r="AF2766" t="s">
        <v>48</v>
      </c>
    </row>
    <row r="2767" spans="1:32" hidden="1" outlineLevel="1" x14ac:dyDescent="0.2">
      <c r="A2767" t="s">
        <v>3051</v>
      </c>
      <c r="B2767" t="s">
        <v>3052</v>
      </c>
      <c r="C2767" t="s">
        <v>3053</v>
      </c>
      <c r="J2767" t="s">
        <v>3054</v>
      </c>
      <c r="K2767" t="s">
        <v>487</v>
      </c>
      <c r="L2767" t="s">
        <v>1233</v>
      </c>
      <c r="M2767">
        <v>1</v>
      </c>
      <c r="P2767" t="s">
        <v>3055</v>
      </c>
      <c r="Q2767" t="s">
        <v>47</v>
      </c>
      <c r="S2767">
        <v>4.2865745490416879E-4</v>
      </c>
      <c r="T2767">
        <v>2.4327309802174568E-6</v>
      </c>
      <c r="U2767">
        <v>2.7377149308449589E-5</v>
      </c>
      <c r="V2767">
        <v>4.2466665036045008E-5</v>
      </c>
      <c r="W2767">
        <v>2.0411379227880391E-4</v>
      </c>
      <c r="X2767">
        <v>3.6912144423695281E-5</v>
      </c>
      <c r="Y2767">
        <v>0.1333333333333333</v>
      </c>
      <c r="Z2767">
        <v>0.16800000000000001</v>
      </c>
      <c r="AA2767">
        <v>0</v>
      </c>
      <c r="AB2767">
        <v>0.83199999999999996</v>
      </c>
      <c r="AC2767">
        <v>0.66520000000000001</v>
      </c>
      <c r="AD2767" t="s">
        <v>48</v>
      </c>
      <c r="AE2767" t="s">
        <v>48</v>
      </c>
      <c r="AF2767" t="s">
        <v>48</v>
      </c>
    </row>
    <row r="2768" spans="1:32" hidden="1" outlineLevel="1" x14ac:dyDescent="0.2">
      <c r="A2768" t="s">
        <v>3056</v>
      </c>
      <c r="B2768" t="s">
        <v>3057</v>
      </c>
      <c r="C2768" t="s">
        <v>3058</v>
      </c>
      <c r="J2768" t="s">
        <v>3059</v>
      </c>
      <c r="K2768" t="s">
        <v>487</v>
      </c>
      <c r="L2768" t="s">
        <v>1233</v>
      </c>
      <c r="M2768">
        <v>1</v>
      </c>
      <c r="P2768" t="s">
        <v>3060</v>
      </c>
      <c r="Q2768" t="s">
        <v>47</v>
      </c>
      <c r="S2768">
        <v>3.8371555274352431E-4</v>
      </c>
      <c r="T2768">
        <v>3.6157084650767501E-6</v>
      </c>
      <c r="U2768">
        <v>2.3896602215245369E-5</v>
      </c>
      <c r="V2768">
        <v>4.2423031118232757E-5</v>
      </c>
      <c r="W2768">
        <v>1.571737666381523E-4</v>
      </c>
      <c r="X2768">
        <v>3.2999410905176767E-5</v>
      </c>
      <c r="Y2768">
        <v>0.11562500000000001</v>
      </c>
      <c r="Z2768">
        <v>0.156</v>
      </c>
      <c r="AA2768">
        <v>6.9000000000000006E-2</v>
      </c>
      <c r="AB2768">
        <v>0.77500000000000002</v>
      </c>
      <c r="AC2768">
        <v>0.95660000000000001</v>
      </c>
      <c r="AD2768" t="s">
        <v>48</v>
      </c>
      <c r="AE2768" t="s">
        <v>48</v>
      </c>
      <c r="AF2768" t="s">
        <v>48</v>
      </c>
    </row>
    <row r="2769" spans="1:32" hidden="1" outlineLevel="1" x14ac:dyDescent="0.2">
      <c r="A2769" t="s">
        <v>3061</v>
      </c>
      <c r="B2769" t="s">
        <v>3062</v>
      </c>
      <c r="C2769" t="s">
        <v>2903</v>
      </c>
      <c r="J2769" t="s">
        <v>3063</v>
      </c>
      <c r="K2769" t="s">
        <v>487</v>
      </c>
      <c r="L2769" t="s">
        <v>1233</v>
      </c>
      <c r="M2769">
        <v>-11</v>
      </c>
      <c r="P2769" t="s">
        <v>3064</v>
      </c>
      <c r="Q2769" t="s">
        <v>2906</v>
      </c>
      <c r="S2769">
        <v>2.8801738517358899E-4</v>
      </c>
      <c r="T2769">
        <v>2.930304617621005E-6</v>
      </c>
      <c r="U2769">
        <v>2.3254930056282319E-5</v>
      </c>
      <c r="V2769">
        <v>3.3190954127348959E-5</v>
      </c>
      <c r="W2769">
        <v>1.40142030431889E-4</v>
      </c>
      <c r="X2769">
        <v>2.4951950763352219E-5</v>
      </c>
      <c r="Y2769">
        <v>0.245</v>
      </c>
      <c r="Z2769">
        <v>4.3999999999999997E-2</v>
      </c>
      <c r="AA2769">
        <v>2.9000000000000001E-2</v>
      </c>
      <c r="AB2769">
        <v>0.92800000000000005</v>
      </c>
      <c r="AC2769">
        <v>0.36120000000000002</v>
      </c>
      <c r="AD2769" t="s">
        <v>48</v>
      </c>
      <c r="AE2769" t="s">
        <v>48</v>
      </c>
      <c r="AF2769" t="s">
        <v>48</v>
      </c>
    </row>
    <row r="2770" spans="1:32" hidden="1" outlineLevel="1" x14ac:dyDescent="0.2">
      <c r="A2770" t="s">
        <v>3065</v>
      </c>
      <c r="B2770" t="s">
        <v>3066</v>
      </c>
      <c r="C2770" t="s">
        <v>3067</v>
      </c>
      <c r="J2770" t="s">
        <v>3068</v>
      </c>
      <c r="K2770" t="s">
        <v>487</v>
      </c>
      <c r="L2770" t="s">
        <v>1233</v>
      </c>
      <c r="M2770">
        <v>1</v>
      </c>
      <c r="P2770" t="s">
        <v>3069</v>
      </c>
      <c r="Q2770" t="s">
        <v>47</v>
      </c>
      <c r="S2770">
        <v>2.815579250454903E-2</v>
      </c>
      <c r="T2770">
        <v>1.0599239431030579E-5</v>
      </c>
      <c r="U2770">
        <v>1.9039370818063619E-4</v>
      </c>
      <c r="V2770">
        <v>7.4058957397937775E-4</v>
      </c>
      <c r="W2770">
        <v>7.6412521302700043E-3</v>
      </c>
      <c r="X2770">
        <v>1.9715437665581699E-3</v>
      </c>
      <c r="Y2770">
        <v>-0.15625</v>
      </c>
      <c r="Z2770">
        <v>0</v>
      </c>
      <c r="AA2770">
        <v>0</v>
      </c>
      <c r="AB2770">
        <v>1</v>
      </c>
      <c r="AC2770">
        <v>0</v>
      </c>
      <c r="AD2770" t="s">
        <v>48</v>
      </c>
      <c r="AE2770" t="s">
        <v>48</v>
      </c>
      <c r="AF2770" t="s">
        <v>48</v>
      </c>
    </row>
    <row r="2771" spans="1:32" hidden="1" outlineLevel="1" x14ac:dyDescent="0.2">
      <c r="A2771" t="s">
        <v>3070</v>
      </c>
      <c r="B2771" t="s">
        <v>3071</v>
      </c>
      <c r="C2771" t="s">
        <v>3072</v>
      </c>
      <c r="J2771" t="s">
        <v>3073</v>
      </c>
      <c r="K2771" t="s">
        <v>487</v>
      </c>
      <c r="L2771" t="s">
        <v>1233</v>
      </c>
      <c r="M2771">
        <v>1</v>
      </c>
      <c r="P2771" t="s">
        <v>3074</v>
      </c>
      <c r="Q2771" t="s">
        <v>47</v>
      </c>
      <c r="S2771">
        <v>6.8165292032063007E-3</v>
      </c>
      <c r="T2771">
        <v>1.049805905495305E-5</v>
      </c>
      <c r="U2771">
        <v>2.8742622816935182E-4</v>
      </c>
      <c r="V2771">
        <v>1.097119820769876E-4</v>
      </c>
      <c r="W2771">
        <v>1.5197080792859201E-3</v>
      </c>
      <c r="X2771">
        <v>1.684778952039778E-3</v>
      </c>
      <c r="Y2771">
        <v>0.9</v>
      </c>
      <c r="Z2771">
        <v>0.40799999999999997</v>
      </c>
      <c r="AA2771">
        <v>0</v>
      </c>
      <c r="AB2771">
        <v>0.59199999999999997</v>
      </c>
      <c r="AC2771">
        <v>0.89219999999999999</v>
      </c>
      <c r="AD2771" t="s">
        <v>48</v>
      </c>
      <c r="AE2771" t="s">
        <v>48</v>
      </c>
      <c r="AF2771" t="s">
        <v>48</v>
      </c>
    </row>
    <row r="2772" spans="1:32" hidden="1" outlineLevel="1" x14ac:dyDescent="0.2">
      <c r="A2772" t="s">
        <v>3075</v>
      </c>
      <c r="B2772" t="s">
        <v>3076</v>
      </c>
      <c r="C2772" t="s">
        <v>1505</v>
      </c>
      <c r="J2772" t="s">
        <v>3077</v>
      </c>
      <c r="K2772" t="s">
        <v>487</v>
      </c>
      <c r="L2772" t="s">
        <v>1233</v>
      </c>
      <c r="M2772">
        <v>1</v>
      </c>
      <c r="P2772" t="s">
        <v>3078</v>
      </c>
      <c r="Q2772" t="s">
        <v>47</v>
      </c>
      <c r="S2772">
        <v>7.3466740548610687E-2</v>
      </c>
      <c r="T2772">
        <v>2.7439344557933509E-4</v>
      </c>
      <c r="U2772">
        <v>1.5183952637016771E-3</v>
      </c>
      <c r="V2772">
        <v>2.272093296051025E-2</v>
      </c>
      <c r="W2772">
        <v>7.7011878602206707E-3</v>
      </c>
      <c r="X2772">
        <v>5.4217386059463024E-4</v>
      </c>
      <c r="Y2772">
        <v>-2.3214285714285712E-2</v>
      </c>
      <c r="Z2772">
        <v>0.13900000000000001</v>
      </c>
      <c r="AA2772">
        <v>5.6000000000000001E-2</v>
      </c>
      <c r="AB2772">
        <v>0.80500000000000005</v>
      </c>
      <c r="AC2772">
        <v>0.59019999999999995</v>
      </c>
      <c r="AD2772" t="s">
        <v>48</v>
      </c>
      <c r="AE2772" t="s">
        <v>48</v>
      </c>
      <c r="AF2772" t="s">
        <v>48</v>
      </c>
    </row>
    <row r="2773" spans="1:32" hidden="1" outlineLevel="1" x14ac:dyDescent="0.2">
      <c r="A2773" t="s">
        <v>3079</v>
      </c>
      <c r="B2773" t="s">
        <v>3080</v>
      </c>
      <c r="C2773" t="s">
        <v>3081</v>
      </c>
      <c r="J2773" t="s">
        <v>3082</v>
      </c>
      <c r="K2773" t="s">
        <v>487</v>
      </c>
      <c r="L2773" t="s">
        <v>1233</v>
      </c>
      <c r="M2773">
        <v>1</v>
      </c>
      <c r="P2773" t="s">
        <v>3083</v>
      </c>
      <c r="Q2773" t="s">
        <v>47</v>
      </c>
      <c r="S2773">
        <v>0.98359930515289307</v>
      </c>
      <c r="T2773">
        <v>6.0092232888564467E-4</v>
      </c>
      <c r="U2773">
        <v>0.71872329711914062</v>
      </c>
      <c r="V2773">
        <v>3.401876892894506E-3</v>
      </c>
      <c r="W2773">
        <v>0.87453228235244751</v>
      </c>
      <c r="X2773">
        <v>7.4462336488068104E-3</v>
      </c>
      <c r="Y2773">
        <v>0</v>
      </c>
      <c r="Z2773">
        <v>0</v>
      </c>
      <c r="AA2773">
        <v>0</v>
      </c>
      <c r="AB2773">
        <v>1</v>
      </c>
      <c r="AC2773">
        <v>0</v>
      </c>
      <c r="AD2773" t="s">
        <v>48</v>
      </c>
      <c r="AE2773" t="s">
        <v>48</v>
      </c>
      <c r="AF2773" t="s">
        <v>48</v>
      </c>
    </row>
    <row r="2774" spans="1:32" hidden="1" outlineLevel="1" x14ac:dyDescent="0.2">
      <c r="A2774" t="s">
        <v>3084</v>
      </c>
      <c r="B2774" t="s">
        <v>3085</v>
      </c>
      <c r="C2774" t="s">
        <v>1644</v>
      </c>
      <c r="J2774" t="s">
        <v>3086</v>
      </c>
      <c r="K2774" t="s">
        <v>487</v>
      </c>
      <c r="L2774" t="s">
        <v>1233</v>
      </c>
      <c r="M2774">
        <v>-8</v>
      </c>
      <c r="P2774" t="s">
        <v>3087</v>
      </c>
      <c r="Q2774" t="s">
        <v>47</v>
      </c>
      <c r="S2774">
        <v>0.70236372947692871</v>
      </c>
      <c r="T2774">
        <v>1.9885354049620219E-5</v>
      </c>
      <c r="U2774">
        <v>1.1805879883468149E-2</v>
      </c>
      <c r="V2774">
        <v>2.727125538513064E-3</v>
      </c>
      <c r="W2774">
        <v>0.65088307857513428</v>
      </c>
      <c r="X2774">
        <v>2.9371902928687632E-4</v>
      </c>
      <c r="Y2774">
        <v>0</v>
      </c>
      <c r="Z2774">
        <v>0</v>
      </c>
      <c r="AA2774">
        <v>3.7999999999999999E-2</v>
      </c>
      <c r="AB2774">
        <v>0.96199999999999997</v>
      </c>
      <c r="AC2774">
        <v>-5.16E-2</v>
      </c>
      <c r="AD2774" t="s">
        <v>48</v>
      </c>
      <c r="AE2774" t="s">
        <v>48</v>
      </c>
      <c r="AF2774" t="s">
        <v>48</v>
      </c>
    </row>
    <row r="2775" spans="1:32" hidden="1" outlineLevel="1" x14ac:dyDescent="0.2">
      <c r="A2775" t="s">
        <v>3088</v>
      </c>
      <c r="B2775" t="s">
        <v>3089</v>
      </c>
      <c r="C2775" t="s">
        <v>3090</v>
      </c>
      <c r="J2775" t="s">
        <v>3091</v>
      </c>
      <c r="K2775" t="s">
        <v>487</v>
      </c>
      <c r="L2775" t="s">
        <v>1233</v>
      </c>
      <c r="M2775">
        <v>1</v>
      </c>
      <c r="P2775" t="s">
        <v>3092</v>
      </c>
      <c r="Q2775" t="s">
        <v>47</v>
      </c>
      <c r="S2775">
        <v>3.393204882740974E-3</v>
      </c>
      <c r="T2775">
        <v>3.9055310480762273E-5</v>
      </c>
      <c r="U2775">
        <v>7.6105454354546964E-5</v>
      </c>
      <c r="V2775">
        <v>4.0193271706812078E-4</v>
      </c>
      <c r="W2775">
        <v>8.8444707216694951E-4</v>
      </c>
      <c r="X2775">
        <v>2.120536955771968E-4</v>
      </c>
      <c r="Y2775">
        <v>0.36233766233766229</v>
      </c>
      <c r="Z2775">
        <v>8.5000000000000006E-2</v>
      </c>
      <c r="AA2775">
        <v>1.2999999999999999E-2</v>
      </c>
      <c r="AB2775">
        <v>0.90200000000000002</v>
      </c>
      <c r="AC2775">
        <v>0.77569999999999995</v>
      </c>
      <c r="AD2775" t="s">
        <v>48</v>
      </c>
      <c r="AE2775" t="s">
        <v>48</v>
      </c>
      <c r="AF2775" t="s">
        <v>48</v>
      </c>
    </row>
    <row r="2776" spans="1:32" hidden="1" outlineLevel="1" x14ac:dyDescent="0.2">
      <c r="A2776" t="s">
        <v>3093</v>
      </c>
      <c r="B2776" t="s">
        <v>3094</v>
      </c>
      <c r="C2776" t="s">
        <v>3095</v>
      </c>
      <c r="J2776" t="s">
        <v>3096</v>
      </c>
      <c r="K2776" t="s">
        <v>487</v>
      </c>
      <c r="L2776" t="s">
        <v>1233</v>
      </c>
      <c r="M2776">
        <v>1</v>
      </c>
      <c r="P2776" t="s">
        <v>3097</v>
      </c>
      <c r="Q2776" t="s">
        <v>47</v>
      </c>
      <c r="S2776">
        <v>4.541888483799994E-4</v>
      </c>
      <c r="T2776">
        <v>2.167384081985801E-6</v>
      </c>
      <c r="U2776">
        <v>2.3994887669687159E-5</v>
      </c>
      <c r="V2776">
        <v>4.628249371307902E-5</v>
      </c>
      <c r="W2776">
        <v>2.157080307370052E-4</v>
      </c>
      <c r="X2776">
        <v>2.2222942789085209E-5</v>
      </c>
      <c r="Y2776">
        <v>7.5000000000000011E-2</v>
      </c>
      <c r="Z2776">
        <v>0.18099999999999999</v>
      </c>
      <c r="AA2776">
        <v>9.7000000000000003E-2</v>
      </c>
      <c r="AB2776">
        <v>0.72199999999999998</v>
      </c>
      <c r="AC2776">
        <v>0.52669999999999995</v>
      </c>
      <c r="AD2776" t="s">
        <v>48</v>
      </c>
      <c r="AE2776" t="s">
        <v>48</v>
      </c>
      <c r="AF2776" t="s">
        <v>48</v>
      </c>
    </row>
    <row r="2777" spans="1:32" hidden="1" outlineLevel="1" x14ac:dyDescent="0.2">
      <c r="A2777" t="s">
        <v>3098</v>
      </c>
      <c r="B2777" t="s">
        <v>3099</v>
      </c>
      <c r="C2777" t="s">
        <v>3100</v>
      </c>
      <c r="J2777" t="s">
        <v>3101</v>
      </c>
      <c r="K2777" t="s">
        <v>487</v>
      </c>
      <c r="L2777" t="s">
        <v>1233</v>
      </c>
      <c r="M2777">
        <v>1</v>
      </c>
      <c r="P2777" t="s">
        <v>3102</v>
      </c>
      <c r="Q2777" t="s">
        <v>47</v>
      </c>
      <c r="S2777">
        <v>3.2946947612799699E-4</v>
      </c>
      <c r="T2777">
        <v>2.1862233552383259E-6</v>
      </c>
      <c r="U2777">
        <v>1.82511630555382E-5</v>
      </c>
      <c r="V2777">
        <v>5.0276164984097698E-5</v>
      </c>
      <c r="W2777">
        <v>1.4207321510184559E-4</v>
      </c>
      <c r="X2777">
        <v>3.1662562832934782E-5</v>
      </c>
      <c r="Y2777">
        <v>0.12333333333333329</v>
      </c>
      <c r="Z2777">
        <v>0.249</v>
      </c>
      <c r="AA2777">
        <v>7.3999999999999996E-2</v>
      </c>
      <c r="AB2777">
        <v>0.67700000000000005</v>
      </c>
      <c r="AC2777">
        <v>0.86880000000000002</v>
      </c>
      <c r="AD2777" t="s">
        <v>48</v>
      </c>
      <c r="AE2777" t="s">
        <v>48</v>
      </c>
      <c r="AF2777" t="s">
        <v>48</v>
      </c>
    </row>
    <row r="2778" spans="1:32" hidden="1" outlineLevel="1" x14ac:dyDescent="0.2">
      <c r="A2778" t="s">
        <v>3103</v>
      </c>
      <c r="B2778" t="s">
        <v>3104</v>
      </c>
      <c r="C2778" t="s">
        <v>3105</v>
      </c>
      <c r="J2778" t="s">
        <v>3106</v>
      </c>
      <c r="K2778" t="s">
        <v>487</v>
      </c>
      <c r="L2778" t="s">
        <v>1233</v>
      </c>
      <c r="M2778">
        <v>1</v>
      </c>
      <c r="P2778" t="s">
        <v>3107</v>
      </c>
      <c r="Q2778" t="s">
        <v>47</v>
      </c>
      <c r="S2778">
        <v>3.2550876494497061E-4</v>
      </c>
      <c r="T2778">
        <v>2.2868571250000969E-6</v>
      </c>
      <c r="U2778">
        <v>1.8993729099747721E-5</v>
      </c>
      <c r="V2778">
        <v>4.1289222281193361E-5</v>
      </c>
      <c r="W2778">
        <v>1.4968046161811799E-4</v>
      </c>
      <c r="X2778">
        <v>2.0059384041815061E-5</v>
      </c>
      <c r="Y2778">
        <v>0.60000000000000009</v>
      </c>
      <c r="Z2778">
        <v>0.29099999999999998</v>
      </c>
      <c r="AA2778">
        <v>0</v>
      </c>
      <c r="AB2778">
        <v>0.70899999999999996</v>
      </c>
      <c r="AC2778">
        <v>0.62490000000000001</v>
      </c>
      <c r="AD2778" t="s">
        <v>48</v>
      </c>
      <c r="AE2778" t="s">
        <v>48</v>
      </c>
      <c r="AF2778" t="s">
        <v>48</v>
      </c>
    </row>
    <row r="2779" spans="1:32" hidden="1" outlineLevel="1" x14ac:dyDescent="0.2">
      <c r="A2779" t="s">
        <v>3108</v>
      </c>
      <c r="B2779" t="s">
        <v>3109</v>
      </c>
      <c r="C2779" t="s">
        <v>3110</v>
      </c>
      <c r="J2779" t="s">
        <v>3111</v>
      </c>
      <c r="K2779" t="s">
        <v>487</v>
      </c>
      <c r="L2779" t="s">
        <v>1233</v>
      </c>
      <c r="M2779">
        <v>1</v>
      </c>
      <c r="P2779" t="s">
        <v>3112</v>
      </c>
      <c r="Q2779" t="s">
        <v>47</v>
      </c>
      <c r="S2779">
        <v>3.5424382076598698E-4</v>
      </c>
      <c r="T2779">
        <v>2.15625937016739E-6</v>
      </c>
      <c r="U2779">
        <v>1.9023602362722158E-5</v>
      </c>
      <c r="V2779">
        <v>4.1902749217115343E-5</v>
      </c>
      <c r="W2779">
        <v>1.6841571778059011E-4</v>
      </c>
      <c r="X2779">
        <v>1.881977186712902E-5</v>
      </c>
      <c r="Y2779">
        <v>0.16666666666666671</v>
      </c>
      <c r="Z2779">
        <v>0</v>
      </c>
      <c r="AA2779">
        <v>0</v>
      </c>
      <c r="AB2779">
        <v>1</v>
      </c>
      <c r="AC2779">
        <v>0</v>
      </c>
      <c r="AD2779" t="s">
        <v>48</v>
      </c>
      <c r="AE2779" t="s">
        <v>48</v>
      </c>
      <c r="AF2779" t="s">
        <v>48</v>
      </c>
    </row>
    <row r="2780" spans="1:32" hidden="1" outlineLevel="1" x14ac:dyDescent="0.2">
      <c r="A2780" t="s">
        <v>3113</v>
      </c>
      <c r="B2780" t="s">
        <v>3114</v>
      </c>
      <c r="C2780" t="s">
        <v>3115</v>
      </c>
      <c r="J2780" t="s">
        <v>3116</v>
      </c>
      <c r="K2780" t="s">
        <v>487</v>
      </c>
      <c r="L2780" t="s">
        <v>1233</v>
      </c>
      <c r="M2780">
        <v>1</v>
      </c>
      <c r="P2780" t="s">
        <v>3117</v>
      </c>
      <c r="Q2780" t="s">
        <v>47</v>
      </c>
      <c r="S2780">
        <v>0.76524358987808228</v>
      </c>
      <c r="T2780">
        <v>1.195490913232788E-4</v>
      </c>
      <c r="U2780">
        <v>0.65258955955505371</v>
      </c>
      <c r="V2780">
        <v>3.9955824613571167E-3</v>
      </c>
      <c r="W2780">
        <v>0.16327929496765139</v>
      </c>
      <c r="X2780">
        <v>1.927188597619534E-3</v>
      </c>
      <c r="Y2780">
        <v>-3.5714285714285643E-2</v>
      </c>
      <c r="Z2780">
        <v>6.0999999999999999E-2</v>
      </c>
      <c r="AA2780">
        <v>0.21</v>
      </c>
      <c r="AB2780">
        <v>0.72799999999999998</v>
      </c>
      <c r="AC2780">
        <v>-0.92059999999999997</v>
      </c>
      <c r="AD2780" t="s">
        <v>48</v>
      </c>
      <c r="AE2780" t="s">
        <v>48</v>
      </c>
      <c r="AF2780" t="s">
        <v>48</v>
      </c>
    </row>
    <row r="2781" spans="1:32" hidden="1" outlineLevel="1" x14ac:dyDescent="0.2">
      <c r="A2781" t="s">
        <v>3118</v>
      </c>
      <c r="B2781" t="s">
        <v>3119</v>
      </c>
      <c r="C2781" t="s">
        <v>3120</v>
      </c>
      <c r="J2781" t="s">
        <v>3121</v>
      </c>
      <c r="K2781" t="s">
        <v>487</v>
      </c>
      <c r="L2781" t="s">
        <v>1233</v>
      </c>
      <c r="M2781">
        <v>1</v>
      </c>
      <c r="P2781" t="s">
        <v>3122</v>
      </c>
      <c r="Q2781" t="s">
        <v>47</v>
      </c>
      <c r="S2781">
        <v>0.98334884643554688</v>
      </c>
      <c r="T2781">
        <v>1.5324600099120289E-4</v>
      </c>
      <c r="U2781">
        <v>0.1910179257392883</v>
      </c>
      <c r="V2781">
        <v>1.310183200985193E-3</v>
      </c>
      <c r="W2781">
        <v>0.97159403562545776</v>
      </c>
      <c r="X2781">
        <v>9.6876343013718724E-4</v>
      </c>
      <c r="Y2781">
        <v>-0.32</v>
      </c>
      <c r="Z2781">
        <v>6.7000000000000004E-2</v>
      </c>
      <c r="AA2781">
        <v>0.20399999999999999</v>
      </c>
      <c r="AB2781">
        <v>0.72899999999999998</v>
      </c>
      <c r="AC2781">
        <v>-0.87960000000000005</v>
      </c>
      <c r="AD2781" t="s">
        <v>48</v>
      </c>
      <c r="AE2781" t="s">
        <v>48</v>
      </c>
      <c r="AF2781" t="s">
        <v>48</v>
      </c>
    </row>
    <row r="2782" spans="1:32" hidden="1" outlineLevel="1" x14ac:dyDescent="0.2">
      <c r="A2782" t="s">
        <v>3123</v>
      </c>
      <c r="B2782" t="s">
        <v>3124</v>
      </c>
      <c r="C2782" t="s">
        <v>3125</v>
      </c>
      <c r="J2782" t="s">
        <v>3126</v>
      </c>
      <c r="K2782" t="s">
        <v>487</v>
      </c>
      <c r="L2782" t="s">
        <v>1233</v>
      </c>
      <c r="M2782">
        <v>1</v>
      </c>
      <c r="P2782" t="s">
        <v>3127</v>
      </c>
      <c r="Q2782" t="s">
        <v>47</v>
      </c>
      <c r="S2782">
        <v>4.6006720513105392E-3</v>
      </c>
      <c r="T2782">
        <v>4.3842223931278568E-6</v>
      </c>
      <c r="U2782">
        <v>1.169852548628114E-4</v>
      </c>
      <c r="V2782">
        <v>9.4182083557825536E-5</v>
      </c>
      <c r="W2782">
        <v>2.3133822251111269E-3</v>
      </c>
      <c r="X2782">
        <v>2.2871527471579611E-4</v>
      </c>
      <c r="Y2782">
        <v>0.6</v>
      </c>
      <c r="Z2782">
        <v>0</v>
      </c>
      <c r="AA2782">
        <v>0</v>
      </c>
      <c r="AB2782">
        <v>1</v>
      </c>
      <c r="AC2782">
        <v>0</v>
      </c>
      <c r="AD2782" t="s">
        <v>48</v>
      </c>
      <c r="AE2782" t="s">
        <v>48</v>
      </c>
      <c r="AF2782" t="s">
        <v>48</v>
      </c>
    </row>
    <row r="2783" spans="1:32" hidden="1" outlineLevel="1" x14ac:dyDescent="0.2">
      <c r="A2783" t="s">
        <v>3128</v>
      </c>
      <c r="B2783" t="s">
        <v>3129</v>
      </c>
      <c r="C2783" t="s">
        <v>3130</v>
      </c>
      <c r="J2783" t="s">
        <v>3131</v>
      </c>
      <c r="K2783" t="s">
        <v>2935</v>
      </c>
      <c r="L2783" t="s">
        <v>1263</v>
      </c>
      <c r="M2783">
        <v>1</v>
      </c>
      <c r="P2783" s="2" t="s">
        <v>3132</v>
      </c>
      <c r="Q2783" t="s">
        <v>47</v>
      </c>
      <c r="S2783">
        <v>6.1291636666283011E-4</v>
      </c>
      <c r="T2783">
        <v>2.2015888134774291E-6</v>
      </c>
      <c r="U2783">
        <v>2.1773552361992191E-5</v>
      </c>
      <c r="V2783">
        <v>5.6409913668176159E-5</v>
      </c>
      <c r="W2783">
        <v>2.06306780455634E-4</v>
      </c>
      <c r="X2783">
        <v>5.0986396672669798E-5</v>
      </c>
      <c r="Y2783">
        <v>0</v>
      </c>
      <c r="Z2783">
        <v>0.23599999999999999</v>
      </c>
      <c r="AA2783">
        <v>0</v>
      </c>
      <c r="AB2783">
        <v>0.76400000000000001</v>
      </c>
      <c r="AC2783">
        <v>0.57189999999999996</v>
      </c>
      <c r="AD2783" t="s">
        <v>48</v>
      </c>
      <c r="AE2783" t="s">
        <v>48</v>
      </c>
      <c r="AF2783" t="s">
        <v>48</v>
      </c>
    </row>
    <row r="2784" spans="1:32" hidden="1" outlineLevel="1" x14ac:dyDescent="0.2">
      <c r="A2784" t="s">
        <v>3133</v>
      </c>
      <c r="B2784" t="s">
        <v>3134</v>
      </c>
      <c r="C2784" t="s">
        <v>3135</v>
      </c>
      <c r="J2784" t="s">
        <v>3136</v>
      </c>
      <c r="K2784" t="s">
        <v>2940</v>
      </c>
      <c r="L2784" t="s">
        <v>1263</v>
      </c>
      <c r="M2784">
        <v>1</v>
      </c>
      <c r="P2784" s="2" t="s">
        <v>3137</v>
      </c>
      <c r="Q2784" t="s">
        <v>47</v>
      </c>
      <c r="S2784">
        <v>3.2160419505089521E-4</v>
      </c>
      <c r="T2784">
        <v>2.5705933239805741E-6</v>
      </c>
      <c r="U2784">
        <v>2.465196848788764E-5</v>
      </c>
      <c r="V2784">
        <v>5.0245776947122067E-5</v>
      </c>
      <c r="W2784">
        <v>1.3916088209953159E-4</v>
      </c>
      <c r="X2784">
        <v>2.7406587832956571E-5</v>
      </c>
      <c r="Y2784">
        <v>0.31666666666666671</v>
      </c>
      <c r="Z2784">
        <v>0.157</v>
      </c>
      <c r="AA2784">
        <v>0</v>
      </c>
      <c r="AB2784">
        <v>0.84299999999999997</v>
      </c>
      <c r="AC2784">
        <v>0.47670000000000001</v>
      </c>
      <c r="AD2784" t="s">
        <v>48</v>
      </c>
      <c r="AE2784" t="s">
        <v>48</v>
      </c>
      <c r="AF2784" t="s">
        <v>48</v>
      </c>
    </row>
    <row r="2785" spans="1:32" hidden="1" outlineLevel="1" x14ac:dyDescent="0.2">
      <c r="A2785" t="s">
        <v>3138</v>
      </c>
      <c r="B2785" t="s">
        <v>3139</v>
      </c>
      <c r="C2785" t="s">
        <v>2334</v>
      </c>
      <c r="J2785" t="s">
        <v>3140</v>
      </c>
      <c r="K2785" t="s">
        <v>2940</v>
      </c>
      <c r="L2785" t="s">
        <v>1263</v>
      </c>
      <c r="M2785">
        <v>1</v>
      </c>
      <c r="P2785" s="2" t="s">
        <v>3141</v>
      </c>
      <c r="Q2785" t="s">
        <v>47</v>
      </c>
      <c r="S2785">
        <v>0.84629303216934204</v>
      </c>
      <c r="T2785">
        <v>1.694759339443408E-5</v>
      </c>
      <c r="U2785">
        <v>7.5704290065914392E-4</v>
      </c>
      <c r="V2785">
        <v>1.024093711748719E-3</v>
      </c>
      <c r="W2785">
        <v>0.76823592185974121</v>
      </c>
      <c r="X2785">
        <v>2.3388302361126989E-4</v>
      </c>
      <c r="Y2785">
        <v>-0.1225</v>
      </c>
      <c r="Z2785">
        <v>0.10299999999999999</v>
      </c>
      <c r="AA2785">
        <v>0.22700000000000001</v>
      </c>
      <c r="AB2785">
        <v>0.67</v>
      </c>
      <c r="AC2785">
        <v>-0.87060000000000004</v>
      </c>
      <c r="AD2785" t="s">
        <v>48</v>
      </c>
      <c r="AE2785" t="s">
        <v>48</v>
      </c>
      <c r="AF2785" t="s">
        <v>48</v>
      </c>
    </row>
    <row r="2786" spans="1:32" hidden="1" outlineLevel="1" x14ac:dyDescent="0.2">
      <c r="A2786" t="s">
        <v>3142</v>
      </c>
      <c r="B2786" t="s">
        <v>3143</v>
      </c>
      <c r="C2786" t="s">
        <v>3144</v>
      </c>
      <c r="J2786" t="s">
        <v>3145</v>
      </c>
      <c r="K2786" t="s">
        <v>2940</v>
      </c>
      <c r="L2786" t="s">
        <v>1263</v>
      </c>
      <c r="M2786">
        <v>-40</v>
      </c>
      <c r="P2786" s="2" t="s">
        <v>3146</v>
      </c>
      <c r="Q2786" t="s">
        <v>47</v>
      </c>
      <c r="S2786">
        <v>6.7277520429342985E-4</v>
      </c>
      <c r="T2786">
        <v>2.6370069008407881E-6</v>
      </c>
      <c r="U2786">
        <v>2.266709998366423E-5</v>
      </c>
      <c r="V2786">
        <v>2.738164039328694E-5</v>
      </c>
      <c r="W2786">
        <v>3.5341031616553659E-4</v>
      </c>
      <c r="X2786">
        <v>4.1620070987846702E-5</v>
      </c>
      <c r="Y2786">
        <v>6.6666666666666666E-2</v>
      </c>
      <c r="Z2786">
        <v>0.188</v>
      </c>
      <c r="AA2786">
        <v>0</v>
      </c>
      <c r="AB2786">
        <v>0.81200000000000006</v>
      </c>
      <c r="AC2786">
        <v>0.84019999999999995</v>
      </c>
      <c r="AD2786" t="s">
        <v>48</v>
      </c>
      <c r="AE2786" t="s">
        <v>48</v>
      </c>
      <c r="AF2786" t="s">
        <v>48</v>
      </c>
    </row>
    <row r="2787" spans="1:32" hidden="1" outlineLevel="1" x14ac:dyDescent="0.2">
      <c r="A2787" t="s">
        <v>3147</v>
      </c>
      <c r="B2787" t="s">
        <v>3148</v>
      </c>
      <c r="C2787" t="s">
        <v>3149</v>
      </c>
      <c r="J2787" t="s">
        <v>3150</v>
      </c>
      <c r="K2787" t="s">
        <v>2940</v>
      </c>
      <c r="L2787" t="s">
        <v>1263</v>
      </c>
      <c r="M2787">
        <v>-34</v>
      </c>
      <c r="P2787" s="2" t="s">
        <v>3151</v>
      </c>
      <c r="Q2787" t="s">
        <v>47</v>
      </c>
      <c r="S2787">
        <v>0.88166177272796631</v>
      </c>
      <c r="T2787">
        <v>9.5829891506582499E-5</v>
      </c>
      <c r="U2787">
        <v>0.2299520671367645</v>
      </c>
      <c r="V2787">
        <v>2.410765271633863E-3</v>
      </c>
      <c r="W2787">
        <v>0.58868181705474854</v>
      </c>
      <c r="X2787">
        <v>1.348824589513242E-3</v>
      </c>
      <c r="Y2787">
        <v>0.1</v>
      </c>
      <c r="Z2787">
        <v>0.13500000000000001</v>
      </c>
      <c r="AA2787">
        <v>0.105</v>
      </c>
      <c r="AB2787">
        <v>0.75900000000000001</v>
      </c>
      <c r="AC2787">
        <v>0.1779</v>
      </c>
      <c r="AD2787" t="s">
        <v>48</v>
      </c>
      <c r="AE2787" t="s">
        <v>48</v>
      </c>
      <c r="AF2787" t="s">
        <v>48</v>
      </c>
    </row>
    <row r="2788" spans="1:32" hidden="1" outlineLevel="1" x14ac:dyDescent="0.2">
      <c r="A2788" t="s">
        <v>3152</v>
      </c>
      <c r="B2788" t="s">
        <v>3153</v>
      </c>
      <c r="C2788" t="s">
        <v>3149</v>
      </c>
      <c r="J2788" t="s">
        <v>3154</v>
      </c>
      <c r="K2788" t="s">
        <v>2944</v>
      </c>
      <c r="L2788" t="s">
        <v>1263</v>
      </c>
      <c r="M2788">
        <v>-70</v>
      </c>
      <c r="P2788" s="2" t="s">
        <v>3155</v>
      </c>
      <c r="Q2788" t="s">
        <v>47</v>
      </c>
      <c r="S2788">
        <v>8.5756927728652954E-4</v>
      </c>
      <c r="T2788">
        <v>4.7035778152348939E-6</v>
      </c>
      <c r="U2788">
        <v>7.0524241891689599E-5</v>
      </c>
      <c r="V2788">
        <v>4.8085810703923933E-5</v>
      </c>
      <c r="W2788">
        <v>3.06234898744151E-4</v>
      </c>
      <c r="X2788">
        <v>7.5168245530221611E-5</v>
      </c>
      <c r="Y2788">
        <v>0.36</v>
      </c>
      <c r="Z2788">
        <v>0.17199999999999999</v>
      </c>
      <c r="AA2788">
        <v>5.8000000000000003E-2</v>
      </c>
      <c r="AB2788">
        <v>0.76900000000000002</v>
      </c>
      <c r="AC2788">
        <v>0.64859999999999995</v>
      </c>
      <c r="AD2788" t="s">
        <v>48</v>
      </c>
      <c r="AE2788" t="s">
        <v>48</v>
      </c>
      <c r="AF2788" t="s">
        <v>48</v>
      </c>
    </row>
    <row r="2789" spans="1:32" hidden="1" outlineLevel="1" x14ac:dyDescent="0.2">
      <c r="A2789" t="s">
        <v>3156</v>
      </c>
      <c r="B2789" t="s">
        <v>3157</v>
      </c>
      <c r="C2789" t="s">
        <v>3158</v>
      </c>
      <c r="J2789" t="s">
        <v>3159</v>
      </c>
      <c r="K2789" t="s">
        <v>2954</v>
      </c>
      <c r="L2789" t="s">
        <v>1263</v>
      </c>
      <c r="M2789">
        <v>-23</v>
      </c>
      <c r="P2789" s="2" t="s">
        <v>3160</v>
      </c>
      <c r="Q2789" t="s">
        <v>47</v>
      </c>
      <c r="S2789">
        <v>3.3374104532413179E-4</v>
      </c>
      <c r="T2789">
        <v>2.1525097508856561E-6</v>
      </c>
      <c r="U2789">
        <v>1.5685929611208849E-5</v>
      </c>
      <c r="V2789">
        <v>4.4790198444388807E-5</v>
      </c>
      <c r="W2789">
        <v>1.7129071056842801E-4</v>
      </c>
      <c r="X2789">
        <v>1.9811117454082708E-5</v>
      </c>
      <c r="Y2789">
        <v>0.5</v>
      </c>
      <c r="Z2789">
        <v>0</v>
      </c>
      <c r="AA2789">
        <v>8.6999999999999994E-2</v>
      </c>
      <c r="AB2789">
        <v>0.91300000000000003</v>
      </c>
      <c r="AC2789">
        <v>-0.2263</v>
      </c>
      <c r="AD2789" t="s">
        <v>48</v>
      </c>
      <c r="AE2789" t="s">
        <v>48</v>
      </c>
      <c r="AF2789" t="s">
        <v>48</v>
      </c>
    </row>
    <row r="2790" spans="1:32" hidden="1" outlineLevel="1" x14ac:dyDescent="0.2">
      <c r="A2790" s="9" t="s">
        <v>3161</v>
      </c>
      <c r="B2790" s="9">
        <v>45343.630393518521</v>
      </c>
      <c r="C2790" s="9" t="s">
        <v>3162</v>
      </c>
      <c r="D2790" s="9"/>
      <c r="E2790" s="9"/>
      <c r="F2790" s="9"/>
      <c r="G2790" s="9"/>
      <c r="H2790" s="9"/>
      <c r="I2790" s="9"/>
      <c r="J2790" s="9" t="s">
        <v>3163</v>
      </c>
      <c r="K2790" s="9" t="s">
        <v>2959</v>
      </c>
      <c r="L2790" s="9" t="s">
        <v>1263</v>
      </c>
      <c r="M2790" s="9">
        <v>33</v>
      </c>
      <c r="N2790" s="9"/>
      <c r="O2790" s="9"/>
      <c r="P2790" s="2" t="s">
        <v>3164</v>
      </c>
      <c r="Q2790" s="9" t="s">
        <v>47</v>
      </c>
      <c r="R2790" s="9"/>
      <c r="S2790" s="9">
        <v>1.4569E-2</v>
      </c>
      <c r="T2790" s="9">
        <v>1.75E-6</v>
      </c>
      <c r="U2790" s="9">
        <v>3.3599999999999997E-5</v>
      </c>
      <c r="V2790" s="9">
        <v>1.0889999999999999E-3</v>
      </c>
      <c r="W2790" s="9">
        <v>7.6290000000000004E-3</v>
      </c>
      <c r="X2790" s="9">
        <v>6.0000000000000002E-5</v>
      </c>
      <c r="Y2790" s="9">
        <v>-3.3329999999999999E-2</v>
      </c>
      <c r="Z2790" s="9">
        <v>0.27100000000000002</v>
      </c>
      <c r="AA2790" s="9">
        <v>0.128</v>
      </c>
      <c r="AB2790" s="9">
        <v>0.60099999999999998</v>
      </c>
      <c r="AC2790" s="9">
        <v>0.5514</v>
      </c>
      <c r="AD2790" s="9" t="s">
        <v>48</v>
      </c>
      <c r="AE2790" s="9" t="s">
        <v>48</v>
      </c>
      <c r="AF2790" s="9" t="s">
        <v>48</v>
      </c>
    </row>
    <row r="2791" spans="1:32" hidden="1" outlineLevel="1" x14ac:dyDescent="0.2">
      <c r="A2791" t="s">
        <v>3165</v>
      </c>
      <c r="B2791" t="s">
        <v>3166</v>
      </c>
      <c r="C2791" t="s">
        <v>3167</v>
      </c>
      <c r="J2791" t="s">
        <v>3168</v>
      </c>
      <c r="K2791" t="s">
        <v>2964</v>
      </c>
      <c r="L2791" t="s">
        <v>1263</v>
      </c>
      <c r="M2791">
        <v>9</v>
      </c>
      <c r="P2791" s="2" t="s">
        <v>3169</v>
      </c>
      <c r="Q2791" t="s">
        <v>47</v>
      </c>
      <c r="S2791">
        <v>2.9510704916901892E-4</v>
      </c>
      <c r="T2791">
        <v>2.8215938527864641E-6</v>
      </c>
      <c r="U2791">
        <v>1.94420681509655E-5</v>
      </c>
      <c r="V2791">
        <v>6.5003056079149246E-5</v>
      </c>
      <c r="W2791">
        <v>1.129306256189011E-4</v>
      </c>
      <c r="X2791">
        <v>2.729185507632792E-5</v>
      </c>
      <c r="Y2791">
        <v>0.8</v>
      </c>
      <c r="Z2791">
        <v>0.22900000000000001</v>
      </c>
      <c r="AA2791">
        <v>4.3999999999999997E-2</v>
      </c>
      <c r="AB2791">
        <v>0.72699999999999998</v>
      </c>
      <c r="AC2791">
        <v>0.79620000000000002</v>
      </c>
      <c r="AD2791" t="s">
        <v>48</v>
      </c>
      <c r="AE2791" t="s">
        <v>48</v>
      </c>
      <c r="AF2791" t="s">
        <v>48</v>
      </c>
    </row>
    <row r="2792" spans="1:32" hidden="1" outlineLevel="1" x14ac:dyDescent="0.2">
      <c r="A2792" t="s">
        <v>3170</v>
      </c>
      <c r="B2792" t="s">
        <v>3171</v>
      </c>
      <c r="C2792" t="s">
        <v>3172</v>
      </c>
      <c r="J2792" t="s">
        <v>3173</v>
      </c>
      <c r="K2792" t="s">
        <v>3002</v>
      </c>
      <c r="L2792" t="s">
        <v>1263</v>
      </c>
      <c r="M2792">
        <v>21</v>
      </c>
      <c r="P2792" s="2" t="s">
        <v>3174</v>
      </c>
      <c r="Q2792" t="s">
        <v>47</v>
      </c>
      <c r="S2792">
        <v>4.8084027366712689E-4</v>
      </c>
      <c r="T2792">
        <v>2.921550958490116E-6</v>
      </c>
      <c r="U2792">
        <v>2.6736728614196181E-5</v>
      </c>
      <c r="V2792">
        <v>4.8768779379315668E-5</v>
      </c>
      <c r="W2792">
        <v>1.646385062485933E-4</v>
      </c>
      <c r="X2792">
        <v>5.1470036851242178E-5</v>
      </c>
      <c r="Y2792">
        <v>0.16700000000000001</v>
      </c>
      <c r="Z2792">
        <v>0</v>
      </c>
      <c r="AA2792">
        <v>0.14000000000000001</v>
      </c>
      <c r="AB2792">
        <v>0.86</v>
      </c>
      <c r="AC2792">
        <v>-0.74680000000000002</v>
      </c>
      <c r="AD2792" t="s">
        <v>48</v>
      </c>
      <c r="AE2792" t="s">
        <v>48</v>
      </c>
      <c r="AF2792" t="s">
        <v>48</v>
      </c>
    </row>
    <row r="2793" spans="1:32" hidden="1" outlineLevel="1" x14ac:dyDescent="0.2">
      <c r="A2793" t="s">
        <v>3175</v>
      </c>
      <c r="B2793" t="s">
        <v>3176</v>
      </c>
      <c r="C2793" t="s">
        <v>3177</v>
      </c>
      <c r="J2793" t="s">
        <v>3178</v>
      </c>
      <c r="K2793" t="s">
        <v>3002</v>
      </c>
      <c r="L2793" t="s">
        <v>1263</v>
      </c>
      <c r="M2793">
        <v>1</v>
      </c>
      <c r="P2793" s="2" t="s">
        <v>3179</v>
      </c>
      <c r="Q2793" t="s">
        <v>47</v>
      </c>
      <c r="S2793">
        <v>3.4816184779629111E-4</v>
      </c>
      <c r="T2793">
        <v>2.5893170914059742E-6</v>
      </c>
      <c r="U2793">
        <v>2.1033725715824399E-5</v>
      </c>
      <c r="V2793">
        <v>3.9227048546308652E-5</v>
      </c>
      <c r="W2793">
        <v>1.4301923511084169E-4</v>
      </c>
      <c r="X2793">
        <v>2.9688708309549842E-5</v>
      </c>
      <c r="Y2793">
        <v>0.2</v>
      </c>
      <c r="Z2793">
        <v>0.06</v>
      </c>
      <c r="AA2793">
        <v>0.125</v>
      </c>
      <c r="AB2793">
        <v>0.81499999999999995</v>
      </c>
      <c r="AC2793">
        <v>-0.50060000000000004</v>
      </c>
      <c r="AD2793" t="s">
        <v>48</v>
      </c>
      <c r="AE2793" t="s">
        <v>48</v>
      </c>
      <c r="AF2793" t="s">
        <v>48</v>
      </c>
    </row>
    <row r="2794" spans="1:32" hidden="1" outlineLevel="1" x14ac:dyDescent="0.2">
      <c r="A2794" t="s">
        <v>3180</v>
      </c>
      <c r="B2794" t="s">
        <v>3181</v>
      </c>
      <c r="C2794" t="s">
        <v>2961</v>
      </c>
      <c r="J2794" t="s">
        <v>3182</v>
      </c>
      <c r="K2794" t="s">
        <v>3002</v>
      </c>
      <c r="L2794" t="s">
        <v>1263</v>
      </c>
      <c r="M2794">
        <v>9</v>
      </c>
      <c r="P2794" s="2" t="s">
        <v>3183</v>
      </c>
      <c r="Q2794" t="s">
        <v>47</v>
      </c>
      <c r="S2794">
        <v>4.7829584218561649E-3</v>
      </c>
      <c r="T2794">
        <v>1.9253050140832779E-6</v>
      </c>
      <c r="U2794">
        <v>4.1168485040543601E-5</v>
      </c>
      <c r="V2794">
        <v>7.0792819315101951E-5</v>
      </c>
      <c r="W2794">
        <v>3.8674194365739818E-3</v>
      </c>
      <c r="X2794">
        <v>1.83167248906102E-5</v>
      </c>
      <c r="Y2794">
        <v>-0.1541666666666667</v>
      </c>
      <c r="Z2794">
        <v>4.1000000000000002E-2</v>
      </c>
      <c r="AA2794">
        <v>0.10199999999999999</v>
      </c>
      <c r="AB2794">
        <v>0.85699999999999998</v>
      </c>
      <c r="AC2794">
        <v>-0.57189999999999996</v>
      </c>
      <c r="AD2794" t="s">
        <v>48</v>
      </c>
      <c r="AE2794" t="s">
        <v>48</v>
      </c>
      <c r="AF2794" t="s">
        <v>48</v>
      </c>
    </row>
    <row r="2795" spans="1:32" hidden="1" outlineLevel="1" x14ac:dyDescent="0.2">
      <c r="A2795" t="s">
        <v>3184</v>
      </c>
      <c r="B2795" t="s">
        <v>3185</v>
      </c>
      <c r="C2795" t="s">
        <v>2362</v>
      </c>
      <c r="J2795" t="s">
        <v>3186</v>
      </c>
      <c r="K2795" t="s">
        <v>3002</v>
      </c>
      <c r="L2795" t="s">
        <v>1263</v>
      </c>
      <c r="M2795">
        <v>8</v>
      </c>
      <c r="P2795" s="2" t="s">
        <v>3187</v>
      </c>
      <c r="Q2795" t="s">
        <v>47</v>
      </c>
      <c r="S2795">
        <v>0.59319150447845459</v>
      </c>
      <c r="T2795">
        <v>1.1600559446378609E-5</v>
      </c>
      <c r="U2795">
        <v>3.9113688399083912E-4</v>
      </c>
      <c r="V2795">
        <v>3.9673913852311671E-4</v>
      </c>
      <c r="W2795">
        <v>0.44945359230041498</v>
      </c>
      <c r="X2795">
        <v>1.5777436783537271E-3</v>
      </c>
      <c r="Y2795">
        <v>-0.20793650793650789</v>
      </c>
      <c r="Z2795">
        <v>6.2E-2</v>
      </c>
      <c r="AA2795">
        <v>0.2</v>
      </c>
      <c r="AB2795">
        <v>0.73799999999999999</v>
      </c>
      <c r="AC2795">
        <v>-0.75900000000000001</v>
      </c>
      <c r="AD2795" t="s">
        <v>48</v>
      </c>
      <c r="AE2795" t="s">
        <v>48</v>
      </c>
      <c r="AF2795" t="s">
        <v>48</v>
      </c>
    </row>
    <row r="2796" spans="1:32" hidden="1" outlineLevel="1" x14ac:dyDescent="0.2">
      <c r="A2796" t="s">
        <v>3188</v>
      </c>
      <c r="B2796" t="s">
        <v>3189</v>
      </c>
      <c r="C2796" t="s">
        <v>3158</v>
      </c>
      <c r="J2796" t="s">
        <v>3190</v>
      </c>
      <c r="K2796" t="s">
        <v>3002</v>
      </c>
      <c r="L2796" t="s">
        <v>1263</v>
      </c>
      <c r="M2796">
        <v>7</v>
      </c>
      <c r="P2796" s="2" t="s">
        <v>3191</v>
      </c>
      <c r="Q2796" t="s">
        <v>47</v>
      </c>
      <c r="S2796">
        <v>0.9611315131187439</v>
      </c>
      <c r="T2796">
        <v>7.6224860094953328E-5</v>
      </c>
      <c r="U2796">
        <v>2.0585531368851662E-2</v>
      </c>
      <c r="V2796">
        <v>9.5693464390933514E-4</v>
      </c>
      <c r="W2796">
        <v>0.93970209360122681</v>
      </c>
      <c r="X2796">
        <v>5.7767122052609921E-4</v>
      </c>
      <c r="Y2796">
        <v>0.35</v>
      </c>
      <c r="Z2796">
        <v>9.1999999999999998E-2</v>
      </c>
      <c r="AA2796">
        <v>6.0999999999999999E-2</v>
      </c>
      <c r="AB2796">
        <v>0.84699999999999998</v>
      </c>
      <c r="AC2796">
        <v>0.4118</v>
      </c>
      <c r="AD2796" t="s">
        <v>48</v>
      </c>
      <c r="AE2796" t="s">
        <v>48</v>
      </c>
      <c r="AF2796" t="s">
        <v>48</v>
      </c>
    </row>
    <row r="2797" spans="1:32" hidden="1" outlineLevel="1" x14ac:dyDescent="0.2">
      <c r="A2797" s="9" t="s">
        <v>3192</v>
      </c>
      <c r="B2797" s="9">
        <v>45343.639039351852</v>
      </c>
      <c r="C2797" s="9" t="s">
        <v>489</v>
      </c>
      <c r="D2797" s="9"/>
      <c r="E2797" s="9"/>
      <c r="F2797" s="9"/>
      <c r="G2797" s="9"/>
      <c r="H2797" s="9"/>
      <c r="I2797" s="9"/>
      <c r="J2797" s="9" t="s">
        <v>3193</v>
      </c>
      <c r="K2797" s="9" t="s">
        <v>3006</v>
      </c>
      <c r="L2797" s="9" t="s">
        <v>1263</v>
      </c>
      <c r="M2797" s="9">
        <v>1</v>
      </c>
      <c r="N2797" s="9"/>
      <c r="O2797" s="9"/>
      <c r="P2797" s="2" t="s">
        <v>3194</v>
      </c>
      <c r="Q2797" s="9" t="s">
        <v>47</v>
      </c>
      <c r="R2797" s="9"/>
      <c r="S2797" s="9">
        <v>1.3619999999999999E-3</v>
      </c>
      <c r="T2797" s="9">
        <v>2.6699999999999998E-6</v>
      </c>
      <c r="U2797" s="9">
        <v>3.26E-5</v>
      </c>
      <c r="V2797" s="9">
        <v>6.8700000000000003E-5</v>
      </c>
      <c r="W2797" s="9">
        <v>4.0700000000000003E-4</v>
      </c>
      <c r="X2797" s="9">
        <v>1.07E-4</v>
      </c>
      <c r="Y2797" s="9">
        <v>0.25555600000000001</v>
      </c>
      <c r="Z2797" s="9">
        <v>0</v>
      </c>
      <c r="AA2797" s="9">
        <v>0</v>
      </c>
      <c r="AB2797" s="9">
        <v>1</v>
      </c>
      <c r="AC2797" s="9">
        <v>0</v>
      </c>
      <c r="AD2797" s="9" t="s">
        <v>48</v>
      </c>
      <c r="AE2797" s="9" t="s">
        <v>48</v>
      </c>
      <c r="AF2797" s="9" t="s">
        <v>48</v>
      </c>
    </row>
    <row r="2798" spans="1:32" hidden="1" outlineLevel="1" x14ac:dyDescent="0.2">
      <c r="A2798" s="9" t="s">
        <v>3195</v>
      </c>
      <c r="B2798" s="9">
        <v>45343.638877314814</v>
      </c>
      <c r="C2798" s="9" t="s">
        <v>3177</v>
      </c>
      <c r="D2798" s="9"/>
      <c r="E2798" s="9"/>
      <c r="F2798" s="9"/>
      <c r="G2798" s="9"/>
      <c r="H2798" s="9"/>
      <c r="I2798" s="9"/>
      <c r="J2798" s="9" t="s">
        <v>3196</v>
      </c>
      <c r="K2798" s="9" t="s">
        <v>3041</v>
      </c>
      <c r="L2798" s="9" t="s">
        <v>1263</v>
      </c>
      <c r="M2798" s="9">
        <v>1</v>
      </c>
      <c r="N2798" s="9"/>
      <c r="O2798" s="9"/>
      <c r="P2798" s="2" t="s">
        <v>3197</v>
      </c>
      <c r="Q2798" s="9" t="s">
        <v>47</v>
      </c>
      <c r="R2798" s="9"/>
      <c r="S2798" s="9">
        <v>0.117589</v>
      </c>
      <c r="T2798" s="9">
        <v>3.3799999999999998E-6</v>
      </c>
      <c r="U2798" s="9">
        <v>1.3100000000000001E-4</v>
      </c>
      <c r="V2798" s="9">
        <v>7.4700000000000005E-4</v>
      </c>
      <c r="W2798" s="9">
        <v>0.142236</v>
      </c>
      <c r="X2798" s="9">
        <v>2.0599999999999999E-4</v>
      </c>
      <c r="Y2798" s="9">
        <v>0.5</v>
      </c>
      <c r="Z2798" s="9">
        <v>0.13800000000000001</v>
      </c>
      <c r="AA2798" s="9">
        <v>7.8E-2</v>
      </c>
      <c r="AB2798" s="9">
        <v>0.78400000000000003</v>
      </c>
      <c r="AC2798" s="9">
        <v>0.38319999999999999</v>
      </c>
      <c r="AD2798" s="9" t="s">
        <v>48</v>
      </c>
      <c r="AE2798" s="9" t="s">
        <v>48</v>
      </c>
      <c r="AF2798" s="9" t="s">
        <v>48</v>
      </c>
    </row>
    <row r="2799" spans="1:32" hidden="1" outlineLevel="1" x14ac:dyDescent="0.2">
      <c r="A2799" s="9" t="s">
        <v>3198</v>
      </c>
      <c r="B2799" s="9">
        <v>45343.589722222219</v>
      </c>
      <c r="C2799" s="9" t="s">
        <v>489</v>
      </c>
      <c r="D2799" s="9"/>
      <c r="E2799" s="9"/>
      <c r="F2799" s="9"/>
      <c r="G2799" s="9"/>
      <c r="H2799" s="9"/>
      <c r="I2799" s="9"/>
      <c r="J2799" s="9" t="s">
        <v>3199</v>
      </c>
      <c r="K2799" s="9" t="s">
        <v>3041</v>
      </c>
      <c r="L2799" s="9" t="s">
        <v>1263</v>
      </c>
      <c r="M2799" s="9">
        <v>8</v>
      </c>
      <c r="N2799" s="9"/>
      <c r="O2799" s="9"/>
      <c r="P2799" s="2" t="s">
        <v>3200</v>
      </c>
      <c r="Q2799" s="9" t="s">
        <v>47</v>
      </c>
      <c r="R2799" s="9"/>
      <c r="S2799" s="9">
        <v>6.8106E-2</v>
      </c>
      <c r="T2799" s="9">
        <v>5.6699999999999999E-6</v>
      </c>
      <c r="U2799" s="9">
        <v>2.2800000000000001E-4</v>
      </c>
      <c r="V2799" s="9">
        <v>3.5199999999999999E-4</v>
      </c>
      <c r="W2799" s="9">
        <v>3.9480000000000001E-2</v>
      </c>
      <c r="X2799" s="9">
        <v>4.4999999999999999E-4</v>
      </c>
      <c r="Y2799" s="9">
        <v>0.05</v>
      </c>
      <c r="Z2799" s="9">
        <v>0.29899999999999999</v>
      </c>
      <c r="AA2799" s="9">
        <v>0</v>
      </c>
      <c r="AB2799" s="9">
        <v>0.70099999999999996</v>
      </c>
      <c r="AC2799" s="9">
        <v>0.37240000000000001</v>
      </c>
      <c r="AD2799" s="9" t="s">
        <v>48</v>
      </c>
      <c r="AE2799" s="9" t="s">
        <v>48</v>
      </c>
      <c r="AF2799" s="9" t="s">
        <v>48</v>
      </c>
    </row>
    <row r="2800" spans="1:32" hidden="1" outlineLevel="1" x14ac:dyDescent="0.2">
      <c r="A2800" s="9" t="s">
        <v>3201</v>
      </c>
      <c r="B2800" s="9">
        <v>45343.646145833336</v>
      </c>
      <c r="C2800" s="9" t="s">
        <v>3202</v>
      </c>
      <c r="D2800" s="9"/>
      <c r="E2800" s="9"/>
      <c r="F2800" s="9"/>
      <c r="G2800" s="9"/>
      <c r="H2800" s="9"/>
      <c r="I2800" s="9"/>
      <c r="J2800" s="9" t="s">
        <v>3203</v>
      </c>
      <c r="K2800" s="9" t="s">
        <v>3041</v>
      </c>
      <c r="L2800" s="9" t="s">
        <v>1263</v>
      </c>
      <c r="M2800" s="9">
        <v>1</v>
      </c>
      <c r="N2800" s="9"/>
      <c r="O2800" s="9"/>
      <c r="P2800" s="2" t="s">
        <v>3204</v>
      </c>
      <c r="Q2800" s="9" t="s">
        <v>47</v>
      </c>
      <c r="R2800" s="9"/>
      <c r="S2800" s="9">
        <v>3.3599999999999998E-4</v>
      </c>
      <c r="T2800" s="9">
        <v>2.9000000000000002E-6</v>
      </c>
      <c r="U2800" s="9">
        <v>2.3300000000000001E-5</v>
      </c>
      <c r="V2800" s="9">
        <v>4.99E-5</v>
      </c>
      <c r="W2800" s="9">
        <v>1.3899999999999999E-4</v>
      </c>
      <c r="X2800" s="9">
        <v>2.0999999999999999E-5</v>
      </c>
      <c r="Y2800" s="9">
        <v>0.16620399999999999</v>
      </c>
      <c r="Z2800" s="9">
        <v>6.5000000000000002E-2</v>
      </c>
      <c r="AA2800" s="9">
        <v>0.127</v>
      </c>
      <c r="AB2800" s="9">
        <v>0.80800000000000005</v>
      </c>
      <c r="AC2800" s="9">
        <v>-0.79420000000000002</v>
      </c>
      <c r="AD2800" s="9" t="s">
        <v>48</v>
      </c>
      <c r="AE2800" s="9" t="s">
        <v>48</v>
      </c>
      <c r="AF2800" s="9" t="s">
        <v>48</v>
      </c>
    </row>
    <row r="2801" spans="1:32" hidden="1" outlineLevel="1" x14ac:dyDescent="0.2">
      <c r="A2801" t="s">
        <v>3205</v>
      </c>
      <c r="B2801" t="s">
        <v>3206</v>
      </c>
      <c r="C2801" t="s">
        <v>3207</v>
      </c>
      <c r="J2801" t="s">
        <v>3208</v>
      </c>
      <c r="K2801" t="s">
        <v>3061</v>
      </c>
      <c r="L2801" t="s">
        <v>1263</v>
      </c>
      <c r="M2801">
        <v>-1</v>
      </c>
      <c r="P2801" s="2" t="s">
        <v>3209</v>
      </c>
      <c r="Q2801" t="s">
        <v>47</v>
      </c>
      <c r="S2801">
        <v>1.529902103357017E-3</v>
      </c>
      <c r="T2801">
        <v>6.4268720052496056E-6</v>
      </c>
      <c r="U2801">
        <v>5.3346404456533492E-5</v>
      </c>
      <c r="V2801">
        <v>1.2195286399219191E-4</v>
      </c>
      <c r="W2801">
        <v>4.9441889859735966E-4</v>
      </c>
      <c r="X2801">
        <v>1.0237754031550141E-4</v>
      </c>
      <c r="Y2801">
        <v>9.375E-2</v>
      </c>
      <c r="Z2801">
        <v>0.251</v>
      </c>
      <c r="AA2801">
        <v>0</v>
      </c>
      <c r="AB2801">
        <v>0.749</v>
      </c>
      <c r="AC2801">
        <v>0.79430000000000001</v>
      </c>
      <c r="AD2801" t="s">
        <v>48</v>
      </c>
      <c r="AE2801" t="s">
        <v>48</v>
      </c>
      <c r="AF2801" t="s">
        <v>48</v>
      </c>
    </row>
    <row r="2802" spans="1:32" hidden="1" outlineLevel="1" x14ac:dyDescent="0.2">
      <c r="A2802" t="s">
        <v>3210</v>
      </c>
      <c r="B2802" t="s">
        <v>3211</v>
      </c>
      <c r="C2802" t="s">
        <v>1428</v>
      </c>
      <c r="J2802" t="s">
        <v>3212</v>
      </c>
      <c r="K2802" t="s">
        <v>3133</v>
      </c>
      <c r="L2802" t="s">
        <v>1263</v>
      </c>
      <c r="M2802">
        <v>1</v>
      </c>
      <c r="P2802" s="2" t="s">
        <v>3213</v>
      </c>
      <c r="Q2802" t="s">
        <v>47</v>
      </c>
      <c r="S2802">
        <v>2.7804740238934761E-4</v>
      </c>
      <c r="T2802">
        <v>2.8102369924454251E-6</v>
      </c>
      <c r="U2802">
        <v>2.0924786440446042E-5</v>
      </c>
      <c r="V2802">
        <v>4.8050373152364052E-5</v>
      </c>
      <c r="W2802">
        <v>1.2216235336381939E-4</v>
      </c>
      <c r="X2802">
        <v>2.1096340788062658E-5</v>
      </c>
      <c r="Y2802">
        <v>0.1166666666666667</v>
      </c>
      <c r="Z2802">
        <v>0.11700000000000001</v>
      </c>
      <c r="AA2802">
        <v>0</v>
      </c>
      <c r="AB2802">
        <v>0.88300000000000001</v>
      </c>
      <c r="AC2802">
        <v>0.76500000000000001</v>
      </c>
      <c r="AD2802" t="s">
        <v>48</v>
      </c>
      <c r="AE2802" t="s">
        <v>48</v>
      </c>
      <c r="AF2802" t="s">
        <v>48</v>
      </c>
    </row>
    <row r="2803" spans="1:32" hidden="1" outlineLevel="1" x14ac:dyDescent="0.2">
      <c r="A2803" t="s">
        <v>3214</v>
      </c>
      <c r="B2803" t="s">
        <v>3215</v>
      </c>
      <c r="C2803" t="s">
        <v>3216</v>
      </c>
      <c r="J2803" t="s">
        <v>3217</v>
      </c>
      <c r="K2803" t="s">
        <v>3133</v>
      </c>
      <c r="L2803" t="s">
        <v>1263</v>
      </c>
      <c r="M2803">
        <v>1</v>
      </c>
      <c r="P2803" s="2" t="s">
        <v>3218</v>
      </c>
      <c r="Q2803" t="s">
        <v>47</v>
      </c>
      <c r="S2803">
        <v>2.8390393708832562E-4</v>
      </c>
      <c r="T2803">
        <v>2.7689857233781372E-6</v>
      </c>
      <c r="U2803">
        <v>2.0189965653116811E-5</v>
      </c>
      <c r="V2803">
        <v>6.3462794059887528E-5</v>
      </c>
      <c r="W2803">
        <v>1.113316975533962E-4</v>
      </c>
      <c r="X2803">
        <v>2.2790431103203449E-5</v>
      </c>
      <c r="Y2803">
        <v>0.5</v>
      </c>
      <c r="Z2803">
        <v>0.51200000000000001</v>
      </c>
      <c r="AA2803">
        <v>0</v>
      </c>
      <c r="AB2803">
        <v>0.48799999999999999</v>
      </c>
      <c r="AC2803">
        <v>0.63690000000000002</v>
      </c>
      <c r="AD2803" t="s">
        <v>48</v>
      </c>
      <c r="AE2803" t="s">
        <v>48</v>
      </c>
      <c r="AF2803" t="s">
        <v>48</v>
      </c>
    </row>
    <row r="2804" spans="1:32" hidden="1" outlineLevel="1" x14ac:dyDescent="0.2">
      <c r="A2804" t="s">
        <v>3219</v>
      </c>
      <c r="B2804" t="s">
        <v>3220</v>
      </c>
      <c r="C2804" t="s">
        <v>1428</v>
      </c>
      <c r="J2804" t="s">
        <v>3221</v>
      </c>
      <c r="K2804" t="s">
        <v>3138</v>
      </c>
      <c r="L2804" t="s">
        <v>1263</v>
      </c>
      <c r="M2804">
        <v>1</v>
      </c>
      <c r="P2804" s="2" t="s">
        <v>3222</v>
      </c>
      <c r="Q2804" t="s">
        <v>47</v>
      </c>
      <c r="S2804">
        <v>0.1752627491950989</v>
      </c>
      <c r="T2804">
        <v>1.8196906239609231E-5</v>
      </c>
      <c r="U2804">
        <v>2.4737894535064701E-2</v>
      </c>
      <c r="V2804">
        <v>6.8250094773247838E-4</v>
      </c>
      <c r="W2804">
        <v>6.6984817385673523E-2</v>
      </c>
      <c r="X2804">
        <v>4.320330626796931E-4</v>
      </c>
      <c r="Y2804">
        <v>5.7142857142857141E-2</v>
      </c>
      <c r="Z2804">
        <v>0.1</v>
      </c>
      <c r="AA2804">
        <v>0.17</v>
      </c>
      <c r="AB2804">
        <v>0.73</v>
      </c>
      <c r="AC2804">
        <v>-0.77790000000000004</v>
      </c>
      <c r="AD2804" t="s">
        <v>48</v>
      </c>
      <c r="AE2804" t="s">
        <v>48</v>
      </c>
      <c r="AF2804" t="s">
        <v>48</v>
      </c>
    </row>
    <row r="2805" spans="1:32" hidden="1" outlineLevel="1" x14ac:dyDescent="0.2">
      <c r="A2805" t="s">
        <v>3223</v>
      </c>
      <c r="B2805" t="s">
        <v>3224</v>
      </c>
      <c r="C2805" t="s">
        <v>3225</v>
      </c>
      <c r="J2805" t="s">
        <v>3226</v>
      </c>
      <c r="K2805" t="s">
        <v>3142</v>
      </c>
      <c r="L2805" t="s">
        <v>1263</v>
      </c>
      <c r="M2805">
        <v>1</v>
      </c>
      <c r="P2805" s="2" t="s">
        <v>3227</v>
      </c>
      <c r="Q2805" t="s">
        <v>47</v>
      </c>
      <c r="S2805">
        <v>9.7512284992262721E-4</v>
      </c>
      <c r="T2805">
        <v>1.483575829297479E-6</v>
      </c>
      <c r="U2805">
        <v>2.824253169819713E-5</v>
      </c>
      <c r="V2805">
        <v>6.6047417931258678E-5</v>
      </c>
      <c r="W2805">
        <v>5.9987307759001851E-4</v>
      </c>
      <c r="X2805">
        <v>1.937824163178448E-5</v>
      </c>
      <c r="Y2805">
        <v>-2.5000000000000001E-2</v>
      </c>
      <c r="Z2805">
        <v>0</v>
      </c>
      <c r="AA2805">
        <v>0.161</v>
      </c>
      <c r="AB2805">
        <v>0.83899999999999997</v>
      </c>
      <c r="AC2805">
        <v>-0.36120000000000002</v>
      </c>
      <c r="AD2805" t="s">
        <v>48</v>
      </c>
      <c r="AE2805" t="s">
        <v>48</v>
      </c>
      <c r="AF2805" t="s">
        <v>48</v>
      </c>
    </row>
    <row r="2806" spans="1:32" hidden="1" outlineLevel="1" x14ac:dyDescent="0.2">
      <c r="A2806" t="s">
        <v>3228</v>
      </c>
      <c r="B2806" t="s">
        <v>3229</v>
      </c>
      <c r="C2806" t="s">
        <v>1428</v>
      </c>
      <c r="J2806" t="s">
        <v>3230</v>
      </c>
      <c r="K2806" t="s">
        <v>3147</v>
      </c>
      <c r="L2806" t="s">
        <v>1263</v>
      </c>
      <c r="M2806">
        <v>21</v>
      </c>
      <c r="P2806" s="2" t="s">
        <v>3231</v>
      </c>
      <c r="Q2806" t="s">
        <v>47</v>
      </c>
      <c r="S2806">
        <v>0.5021669864654541</v>
      </c>
      <c r="T2806">
        <v>4.4163665734231472E-5</v>
      </c>
      <c r="U2806">
        <v>0.1916557252407074</v>
      </c>
      <c r="V2806">
        <v>2.8345559258013959E-3</v>
      </c>
      <c r="W2806">
        <v>0.17979785799980161</v>
      </c>
      <c r="X2806">
        <v>6.1874376842752099E-4</v>
      </c>
      <c r="Y2806">
        <v>0.19062499999999999</v>
      </c>
      <c r="Z2806">
        <v>0.15</v>
      </c>
      <c r="AA2806">
        <v>3.5000000000000003E-2</v>
      </c>
      <c r="AB2806">
        <v>0.81499999999999995</v>
      </c>
      <c r="AC2806">
        <v>0.93279999999999996</v>
      </c>
      <c r="AD2806" t="s">
        <v>48</v>
      </c>
      <c r="AE2806" t="s">
        <v>48</v>
      </c>
      <c r="AF2806" t="s">
        <v>48</v>
      </c>
    </row>
    <row r="2807" spans="1:32" hidden="1" outlineLevel="1" x14ac:dyDescent="0.2">
      <c r="A2807" t="s">
        <v>3232</v>
      </c>
      <c r="B2807" t="s">
        <v>3233</v>
      </c>
      <c r="C2807" t="s">
        <v>1428</v>
      </c>
      <c r="J2807" t="s">
        <v>3234</v>
      </c>
      <c r="K2807" t="s">
        <v>3152</v>
      </c>
      <c r="L2807" t="s">
        <v>1263</v>
      </c>
      <c r="M2807">
        <v>31</v>
      </c>
      <c r="P2807" s="2" t="s">
        <v>3235</v>
      </c>
      <c r="Q2807" t="s">
        <v>47</v>
      </c>
      <c r="S2807">
        <v>1.075351145118475E-3</v>
      </c>
      <c r="T2807">
        <v>8.5490855781245045E-6</v>
      </c>
      <c r="U2807">
        <v>1.0175143688684329E-4</v>
      </c>
      <c r="V2807">
        <v>9.7815347544383258E-5</v>
      </c>
      <c r="W2807">
        <v>2.2268797329161319E-4</v>
      </c>
      <c r="X2807">
        <v>1.177430240204558E-4</v>
      </c>
      <c r="Y2807">
        <v>0.16538461538461541</v>
      </c>
      <c r="Z2807">
        <v>0.28399999999999997</v>
      </c>
      <c r="AA2807">
        <v>9.9000000000000005E-2</v>
      </c>
      <c r="AB2807">
        <v>0.61699999999999999</v>
      </c>
      <c r="AC2807">
        <v>0.96699999999999997</v>
      </c>
      <c r="AD2807" t="s">
        <v>48</v>
      </c>
      <c r="AE2807" t="s">
        <v>48</v>
      </c>
      <c r="AF2807" t="s">
        <v>48</v>
      </c>
    </row>
    <row r="2808" spans="1:32" hidden="1" outlineLevel="1" x14ac:dyDescent="0.2">
      <c r="A2808" s="9" t="s">
        <v>3236</v>
      </c>
      <c r="B2808" s="9">
        <v>45343.643379629626</v>
      </c>
      <c r="C2808" s="9" t="s">
        <v>3135</v>
      </c>
      <c r="D2808" s="9"/>
      <c r="E2808" s="9"/>
      <c r="F2808" s="9"/>
      <c r="G2808" s="9"/>
      <c r="H2808" s="9"/>
      <c r="I2808" s="9"/>
      <c r="J2808" s="9" t="s">
        <v>3237</v>
      </c>
      <c r="K2808" s="9" t="s">
        <v>3161</v>
      </c>
      <c r="L2808" s="9" t="s">
        <v>1263</v>
      </c>
      <c r="M2808" s="9">
        <v>1</v>
      </c>
      <c r="N2808" s="9"/>
      <c r="O2808" s="9"/>
      <c r="P2808" s="2" t="s">
        <v>3238</v>
      </c>
      <c r="Q2808" s="9" t="s">
        <v>47</v>
      </c>
      <c r="R2808" s="9"/>
      <c r="S2808" s="9">
        <v>0.407974</v>
      </c>
      <c r="T2808" s="9">
        <v>4.6999999999999997E-5</v>
      </c>
      <c r="U2808" s="9">
        <v>0.42782900000000001</v>
      </c>
      <c r="V2808" s="9">
        <v>2.6480000000000002E-3</v>
      </c>
      <c r="W2808" s="9">
        <v>2.5440999999999998E-2</v>
      </c>
      <c r="X2808" s="9">
        <v>1.6559999999999999E-3</v>
      </c>
      <c r="Y2808" s="9">
        <v>0</v>
      </c>
      <c r="Z2808" s="9">
        <v>0.192</v>
      </c>
      <c r="AA2808" s="9">
        <v>0.19500000000000001</v>
      </c>
      <c r="AB2808" s="9">
        <v>0.61199999999999999</v>
      </c>
      <c r="AC2808" s="9">
        <v>-2.76E-2</v>
      </c>
      <c r="AD2808" s="9" t="s">
        <v>48</v>
      </c>
      <c r="AE2808" s="9" t="s">
        <v>48</v>
      </c>
      <c r="AF2808" s="9" t="s">
        <v>48</v>
      </c>
    </row>
    <row r="2809" spans="1:32" hidden="1" outlineLevel="1" x14ac:dyDescent="0.2">
      <c r="A2809" s="9" t="s">
        <v>3239</v>
      </c>
      <c r="B2809" s="9">
        <v>45343.648263888892</v>
      </c>
      <c r="C2809" s="9" t="s">
        <v>2961</v>
      </c>
      <c r="D2809" s="9"/>
      <c r="E2809" s="9"/>
      <c r="F2809" s="9"/>
      <c r="G2809" s="9"/>
      <c r="H2809" s="9"/>
      <c r="I2809" s="9"/>
      <c r="J2809" s="9" t="s">
        <v>3240</v>
      </c>
      <c r="K2809" s="9" t="s">
        <v>3161</v>
      </c>
      <c r="L2809" s="9" t="s">
        <v>1263</v>
      </c>
      <c r="M2809" s="9">
        <v>1</v>
      </c>
      <c r="N2809" s="9"/>
      <c r="O2809" s="9"/>
      <c r="P2809" s="2" t="s">
        <v>3241</v>
      </c>
      <c r="Q2809" s="9" t="s">
        <v>47</v>
      </c>
      <c r="R2809" s="9"/>
      <c r="S2809" s="9">
        <v>4.44E-4</v>
      </c>
      <c r="T2809" s="9">
        <v>1.95E-6</v>
      </c>
      <c r="U2809" s="9">
        <v>1.95E-5</v>
      </c>
      <c r="V2809" s="9">
        <v>6.6099999999999994E-5</v>
      </c>
      <c r="W2809" s="9">
        <v>1.8200000000000001E-4</v>
      </c>
      <c r="X2809" s="9">
        <v>1.9300000000000002E-5</v>
      </c>
      <c r="Y2809" s="9">
        <v>-0.35714000000000001</v>
      </c>
      <c r="Z2809" s="9">
        <v>0</v>
      </c>
      <c r="AA2809" s="9">
        <v>0.60499999999999998</v>
      </c>
      <c r="AB2809" s="9">
        <v>0.39500000000000002</v>
      </c>
      <c r="AC2809" s="9">
        <v>-0.46960000000000002</v>
      </c>
      <c r="AD2809" s="9" t="s">
        <v>48</v>
      </c>
      <c r="AE2809" s="9" t="s">
        <v>48</v>
      </c>
      <c r="AF2809" s="9" t="s">
        <v>48</v>
      </c>
    </row>
    <row r="2810" spans="1:32" hidden="1" outlineLevel="1" x14ac:dyDescent="0.2">
      <c r="A2810" s="9" t="s">
        <v>3242</v>
      </c>
      <c r="B2810" s="9">
        <v>45343.641238425924</v>
      </c>
      <c r="C2810" s="9" t="s">
        <v>513</v>
      </c>
      <c r="D2810" s="9"/>
      <c r="E2810" s="9"/>
      <c r="F2810" s="9"/>
      <c r="G2810" s="9"/>
      <c r="H2810" s="9"/>
      <c r="I2810" s="9"/>
      <c r="J2810" s="9" t="s">
        <v>3243</v>
      </c>
      <c r="K2810" s="9" t="s">
        <v>3161</v>
      </c>
      <c r="L2810" s="9" t="s">
        <v>1263</v>
      </c>
      <c r="M2810" s="9">
        <v>1</v>
      </c>
      <c r="N2810" s="9"/>
      <c r="O2810" s="9"/>
      <c r="P2810" s="2" t="s">
        <v>3244</v>
      </c>
      <c r="Q2810" s="9" t="s">
        <v>47</v>
      </c>
      <c r="R2810" s="9"/>
      <c r="S2810" s="9"/>
      <c r="T2810" s="9"/>
      <c r="U2810" s="9"/>
      <c r="V2810" s="9"/>
      <c r="W2810" s="9"/>
      <c r="X2810" s="9"/>
      <c r="Y2810" s="9" t="s">
        <v>48</v>
      </c>
      <c r="Z2810" s="9" t="s">
        <v>48</v>
      </c>
      <c r="AA2810" s="9" t="s">
        <v>48</v>
      </c>
      <c r="AB2810" s="9" t="s">
        <v>48</v>
      </c>
      <c r="AC2810" s="9" t="s">
        <v>48</v>
      </c>
      <c r="AD2810" s="9" t="s">
        <v>48</v>
      </c>
      <c r="AE2810" s="9" t="s">
        <v>48</v>
      </c>
      <c r="AF2810" s="9" t="s">
        <v>48</v>
      </c>
    </row>
    <row r="2811" spans="1:32" hidden="1" outlineLevel="1" x14ac:dyDescent="0.2">
      <c r="A2811" t="s">
        <v>3245</v>
      </c>
      <c r="B2811" t="s">
        <v>3246</v>
      </c>
      <c r="C2811" t="s">
        <v>1417</v>
      </c>
      <c r="J2811" t="s">
        <v>3247</v>
      </c>
      <c r="K2811" t="s">
        <v>3180</v>
      </c>
      <c r="L2811" t="s">
        <v>1263</v>
      </c>
      <c r="M2811">
        <v>2</v>
      </c>
      <c r="P2811" s="2" t="s">
        <v>3248</v>
      </c>
      <c r="Q2811" t="s">
        <v>47</v>
      </c>
      <c r="S2811">
        <v>1.9043292850255971E-3</v>
      </c>
      <c r="T2811">
        <v>4.6169861889211461E-6</v>
      </c>
      <c r="U2811">
        <v>8.4006220276933163E-5</v>
      </c>
      <c r="V2811">
        <v>9.9189608590677381E-5</v>
      </c>
      <c r="W2811">
        <v>4.7683963202871382E-4</v>
      </c>
      <c r="X2811">
        <v>1.4166696928441519E-4</v>
      </c>
      <c r="Y2811">
        <v>-0.3125</v>
      </c>
      <c r="Z2811">
        <v>8.4000000000000005E-2</v>
      </c>
      <c r="AA2811">
        <v>0</v>
      </c>
      <c r="AB2811">
        <v>0.91600000000000004</v>
      </c>
      <c r="AC2811">
        <v>0.39190000000000003</v>
      </c>
      <c r="AD2811" t="s">
        <v>48</v>
      </c>
      <c r="AE2811" t="s">
        <v>48</v>
      </c>
      <c r="AF2811" t="s">
        <v>48</v>
      </c>
    </row>
    <row r="2812" spans="1:32" hidden="1" outlineLevel="1" x14ac:dyDescent="0.2">
      <c r="A2812" s="9" t="s">
        <v>3249</v>
      </c>
      <c r="B2812" s="9">
        <v>45343.637800925928</v>
      </c>
      <c r="C2812" s="9" t="s">
        <v>1417</v>
      </c>
      <c r="D2812" s="9"/>
      <c r="E2812" s="9"/>
      <c r="F2812" s="9"/>
      <c r="G2812" s="9"/>
      <c r="H2812" s="9"/>
      <c r="I2812" s="9"/>
      <c r="J2812" s="9" t="s">
        <v>3250</v>
      </c>
      <c r="K2812" s="9" t="s">
        <v>3184</v>
      </c>
      <c r="L2812" s="9" t="s">
        <v>1263</v>
      </c>
      <c r="M2812" s="9">
        <v>1</v>
      </c>
      <c r="N2812" s="9"/>
      <c r="O2812" s="9"/>
      <c r="P2812" s="2" t="s">
        <v>3251</v>
      </c>
      <c r="Q2812" s="9" t="s">
        <v>47</v>
      </c>
      <c r="R2812" s="9"/>
      <c r="S2812" s="9">
        <v>6.8800000000000003E-4</v>
      </c>
      <c r="T2812" s="9">
        <v>2.3499999999999999E-6</v>
      </c>
      <c r="U2812" s="9">
        <v>3.6300000000000001E-5</v>
      </c>
      <c r="V2812" s="9">
        <v>5.3999999999999998E-5</v>
      </c>
      <c r="W2812" s="9">
        <v>2.92E-4</v>
      </c>
      <c r="X2812" s="9">
        <v>4.7299999999999998E-5</v>
      </c>
      <c r="Y2812" s="9">
        <v>0</v>
      </c>
      <c r="Z2812" s="9">
        <v>0.20499999999999999</v>
      </c>
      <c r="AA2812" s="9">
        <v>6.6000000000000003E-2</v>
      </c>
      <c r="AB2812" s="9">
        <v>0.72899999999999998</v>
      </c>
      <c r="AC2812" s="9">
        <v>0.61240000000000006</v>
      </c>
      <c r="AD2812" s="9" t="s">
        <v>48</v>
      </c>
      <c r="AE2812" s="9" t="s">
        <v>48</v>
      </c>
      <c r="AF2812" s="9" t="s">
        <v>48</v>
      </c>
    </row>
    <row r="2813" spans="1:32" hidden="1" outlineLevel="1" x14ac:dyDescent="0.2">
      <c r="A2813" t="s">
        <v>3252</v>
      </c>
      <c r="B2813" t="s">
        <v>3253</v>
      </c>
      <c r="C2813" t="s">
        <v>3254</v>
      </c>
      <c r="J2813" t="s">
        <v>3255</v>
      </c>
      <c r="K2813" t="s">
        <v>3188</v>
      </c>
      <c r="L2813" t="s">
        <v>1263</v>
      </c>
      <c r="M2813">
        <v>1</v>
      </c>
      <c r="P2813" s="2" t="s">
        <v>3256</v>
      </c>
      <c r="Q2813" t="s">
        <v>47</v>
      </c>
      <c r="S2813">
        <v>1.143735554069281E-2</v>
      </c>
      <c r="T2813">
        <v>1.880136551335454E-5</v>
      </c>
      <c r="U2813">
        <v>3.8232342922128742E-4</v>
      </c>
      <c r="V2813">
        <v>2.075432421406731E-4</v>
      </c>
      <c r="W2813">
        <v>9.6750893862918019E-4</v>
      </c>
      <c r="X2813">
        <v>1.0596122592687609E-3</v>
      </c>
      <c r="Y2813">
        <v>0</v>
      </c>
      <c r="Z2813">
        <v>0</v>
      </c>
      <c r="AA2813">
        <v>0</v>
      </c>
      <c r="AB2813">
        <v>1</v>
      </c>
      <c r="AC2813">
        <v>0</v>
      </c>
      <c r="AD2813" t="s">
        <v>48</v>
      </c>
      <c r="AE2813" t="s">
        <v>48</v>
      </c>
      <c r="AF2813" t="s">
        <v>48</v>
      </c>
    </row>
    <row r="2814" spans="1:32" hidden="1" outlineLevel="1" x14ac:dyDescent="0.2">
      <c r="A2814" t="s">
        <v>3257</v>
      </c>
      <c r="B2814" t="s">
        <v>3258</v>
      </c>
      <c r="C2814" t="s">
        <v>3259</v>
      </c>
      <c r="J2814" t="s">
        <v>3260</v>
      </c>
      <c r="K2814" t="s">
        <v>3188</v>
      </c>
      <c r="L2814" t="s">
        <v>1263</v>
      </c>
      <c r="M2814">
        <v>1</v>
      </c>
      <c r="P2814" s="2" t="s">
        <v>3261</v>
      </c>
      <c r="Q2814" t="s">
        <v>47</v>
      </c>
      <c r="S2814">
        <v>3.9058733731508262E-2</v>
      </c>
      <c r="T2814">
        <v>1.912304469442461E-5</v>
      </c>
      <c r="U2814">
        <v>2.985659055411816E-2</v>
      </c>
      <c r="V2814">
        <v>5.3233280777931213E-4</v>
      </c>
      <c r="W2814">
        <v>5.2290498279035091E-3</v>
      </c>
      <c r="X2814">
        <v>4.0965084917843342E-4</v>
      </c>
      <c r="Y2814">
        <v>0.1785714285714286</v>
      </c>
      <c r="Z2814">
        <v>0.13200000000000001</v>
      </c>
      <c r="AA2814">
        <v>7.0999999999999994E-2</v>
      </c>
      <c r="AB2814">
        <v>0.79700000000000004</v>
      </c>
      <c r="AC2814">
        <v>6.4399999999999999E-2</v>
      </c>
      <c r="AD2814" t="s">
        <v>48</v>
      </c>
      <c r="AE2814" t="s">
        <v>48</v>
      </c>
      <c r="AF2814" t="s">
        <v>48</v>
      </c>
    </row>
    <row r="2815" spans="1:32" hidden="1" outlineLevel="1" x14ac:dyDescent="0.2">
      <c r="A2815" t="s">
        <v>3262</v>
      </c>
      <c r="B2815" t="s">
        <v>3263</v>
      </c>
      <c r="C2815" t="s">
        <v>3008</v>
      </c>
      <c r="J2815" t="s">
        <v>3264</v>
      </c>
      <c r="K2815" t="s">
        <v>3192</v>
      </c>
      <c r="L2815" t="s">
        <v>1263</v>
      </c>
      <c r="M2815">
        <v>1</v>
      </c>
      <c r="P2815" s="2" t="s">
        <v>3265</v>
      </c>
      <c r="Q2815" t="s">
        <v>47</v>
      </c>
      <c r="S2815">
        <v>0.35961455106735229</v>
      </c>
      <c r="T2815">
        <v>1.366324522678042E-5</v>
      </c>
      <c r="U2815">
        <v>4.6555167064070702E-3</v>
      </c>
      <c r="V2815">
        <v>4.5883306302130222E-4</v>
      </c>
      <c r="W2815">
        <v>0.26638501882553101</v>
      </c>
      <c r="X2815">
        <v>6.1593903228640556E-4</v>
      </c>
      <c r="Y2815">
        <v>0.65</v>
      </c>
      <c r="Z2815">
        <v>6.0999999999999999E-2</v>
      </c>
      <c r="AA2815">
        <v>9.2999999999999999E-2</v>
      </c>
      <c r="AB2815">
        <v>0.84599999999999997</v>
      </c>
      <c r="AC2815">
        <v>-0.22470000000000001</v>
      </c>
      <c r="AD2815" t="s">
        <v>48</v>
      </c>
      <c r="AE2815" t="s">
        <v>48</v>
      </c>
      <c r="AF2815" t="s">
        <v>48</v>
      </c>
    </row>
    <row r="2816" spans="1:32" hidden="1" outlineLevel="1" x14ac:dyDescent="0.2">
      <c r="A2816" t="s">
        <v>3266</v>
      </c>
      <c r="B2816" t="s">
        <v>1437</v>
      </c>
      <c r="C2816" t="s">
        <v>3267</v>
      </c>
      <c r="J2816" t="s">
        <v>3268</v>
      </c>
      <c r="K2816" t="s">
        <v>3192</v>
      </c>
      <c r="L2816" t="s">
        <v>1263</v>
      </c>
      <c r="M2816">
        <v>1</v>
      </c>
      <c r="P2816" s="2" t="s">
        <v>3269</v>
      </c>
      <c r="Q2816" t="s">
        <v>47</v>
      </c>
      <c r="S2816">
        <v>0.15588787198066709</v>
      </c>
      <c r="T2816">
        <v>5.1834536861861118E-5</v>
      </c>
      <c r="U2816">
        <v>2.5308082695119078E-4</v>
      </c>
      <c r="V2816">
        <v>8.9561648201197386E-4</v>
      </c>
      <c r="W2816">
        <v>3.0513287056237459E-3</v>
      </c>
      <c r="X2816">
        <v>0.15372192859649661</v>
      </c>
      <c r="Y2816">
        <v>-0.125</v>
      </c>
      <c r="Z2816">
        <v>0.23100000000000001</v>
      </c>
      <c r="AA2816">
        <v>0</v>
      </c>
      <c r="AB2816">
        <v>0.76900000000000002</v>
      </c>
      <c r="AC2816">
        <v>0.65969999999999995</v>
      </c>
      <c r="AD2816" t="s">
        <v>48</v>
      </c>
      <c r="AE2816" t="s">
        <v>48</v>
      </c>
      <c r="AF2816" t="s">
        <v>48</v>
      </c>
    </row>
    <row r="2817" spans="1:32" hidden="1" outlineLevel="1" x14ac:dyDescent="0.2">
      <c r="A2817" t="s">
        <v>3270</v>
      </c>
      <c r="B2817" t="s">
        <v>3277</v>
      </c>
      <c r="C2817" t="s">
        <v>3043</v>
      </c>
      <c r="J2817" t="s">
        <v>3271</v>
      </c>
      <c r="K2817" t="s">
        <v>3198</v>
      </c>
      <c r="L2817" t="s">
        <v>1263</v>
      </c>
      <c r="M2817">
        <v>-10</v>
      </c>
      <c r="P2817" s="2" t="s">
        <v>3272</v>
      </c>
      <c r="Q2817" t="s">
        <v>47</v>
      </c>
      <c r="S2817">
        <v>0.22540998458862299</v>
      </c>
      <c r="T2817">
        <v>3.9274568734981594E-6</v>
      </c>
      <c r="U2817">
        <v>2.258362655993551E-4</v>
      </c>
      <c r="V2817">
        <v>4.4175350922159851E-4</v>
      </c>
      <c r="W2817">
        <v>0.22267015278339389</v>
      </c>
      <c r="X2817">
        <v>2.30335135711357E-4</v>
      </c>
      <c r="Y2817">
        <v>6.6666666666666652E-2</v>
      </c>
      <c r="Z2817">
        <v>4.3999999999999997E-2</v>
      </c>
      <c r="AA2817">
        <v>0.185</v>
      </c>
      <c r="AB2817">
        <v>0.77200000000000002</v>
      </c>
      <c r="AC2817">
        <v>-0.63770000000000004</v>
      </c>
      <c r="AD2817" t="s">
        <v>48</v>
      </c>
      <c r="AE2817" t="s">
        <v>48</v>
      </c>
      <c r="AF2817" t="s">
        <v>48</v>
      </c>
    </row>
    <row r="2818" spans="1:32" hidden="1" outlineLevel="1" x14ac:dyDescent="0.2">
      <c r="A2818" t="s">
        <v>3273</v>
      </c>
      <c r="B2818" t="s">
        <v>3278</v>
      </c>
      <c r="C2818" t="s">
        <v>3274</v>
      </c>
      <c r="J2818" t="s">
        <v>3275</v>
      </c>
      <c r="K2818" t="s">
        <v>3198</v>
      </c>
      <c r="L2818" t="s">
        <v>1263</v>
      </c>
      <c r="M2818">
        <v>1</v>
      </c>
      <c r="P2818" s="2" t="s">
        <v>3276</v>
      </c>
      <c r="Q2818" t="s">
        <v>47</v>
      </c>
      <c r="S2818">
        <v>2.7725656982511282E-3</v>
      </c>
      <c r="T2818">
        <v>1.0021479283750519E-5</v>
      </c>
      <c r="U2818">
        <v>9.5540286565665156E-5</v>
      </c>
      <c r="V2818">
        <v>1.4289247337728739E-4</v>
      </c>
      <c r="W2818">
        <v>5.5019534192979336E-4</v>
      </c>
      <c r="X2818">
        <v>3.0612631235271692E-4</v>
      </c>
      <c r="Y2818">
        <v>-3.787878787878788E-2</v>
      </c>
      <c r="Z2818">
        <v>0</v>
      </c>
      <c r="AA2818">
        <v>0</v>
      </c>
      <c r="AB2818">
        <v>1</v>
      </c>
      <c r="AC2818">
        <v>0</v>
      </c>
      <c r="AD2818" t="s">
        <v>48</v>
      </c>
      <c r="AE2818" t="s">
        <v>48</v>
      </c>
      <c r="AF2818" t="s">
        <v>48</v>
      </c>
    </row>
    <row r="2819" spans="1:32" hidden="1" outlineLevel="1" x14ac:dyDescent="0.2">
      <c r="A2819" t="s">
        <v>3279</v>
      </c>
      <c r="B2819" t="s">
        <v>3280</v>
      </c>
      <c r="C2819" t="s">
        <v>2903</v>
      </c>
      <c r="J2819" t="s">
        <v>3281</v>
      </c>
      <c r="K2819" t="s">
        <v>3205</v>
      </c>
      <c r="L2819" t="s">
        <v>1263</v>
      </c>
      <c r="M2819">
        <v>6</v>
      </c>
      <c r="P2819" s="2" t="s">
        <v>3282</v>
      </c>
      <c r="Q2819" t="s">
        <v>2906</v>
      </c>
      <c r="S2819">
        <v>2.8666734579019248E-4</v>
      </c>
      <c r="T2819">
        <v>2.760996039796737E-6</v>
      </c>
      <c r="U2819">
        <v>1.9890438125003129E-5</v>
      </c>
      <c r="V2819">
        <v>5.0125843699788668E-5</v>
      </c>
      <c r="W2819">
        <v>1.181194020318799E-4</v>
      </c>
      <c r="X2819">
        <v>2.5335426471428949E-5</v>
      </c>
      <c r="Y2819">
        <v>0.5</v>
      </c>
      <c r="Z2819">
        <v>0.38200000000000001</v>
      </c>
      <c r="AA2819">
        <v>0</v>
      </c>
      <c r="AB2819">
        <v>0.61799999999999999</v>
      </c>
      <c r="AC2819">
        <v>0.8851</v>
      </c>
      <c r="AD2819" t="s">
        <v>48</v>
      </c>
      <c r="AE2819" t="s">
        <v>48</v>
      </c>
      <c r="AF2819" t="s">
        <v>48</v>
      </c>
    </row>
    <row r="2820" spans="1:32" hidden="1" outlineLevel="1" x14ac:dyDescent="0.2">
      <c r="A2820" t="s">
        <v>3283</v>
      </c>
      <c r="B2820" t="s">
        <v>3284</v>
      </c>
      <c r="C2820" t="s">
        <v>3285</v>
      </c>
      <c r="J2820" t="s">
        <v>3286</v>
      </c>
      <c r="K2820" t="s">
        <v>3223</v>
      </c>
      <c r="L2820" t="s">
        <v>1263</v>
      </c>
      <c r="M2820">
        <v>1</v>
      </c>
      <c r="P2820" s="2" t="s">
        <v>3287</v>
      </c>
      <c r="Q2820" t="s">
        <v>47</v>
      </c>
      <c r="S2820">
        <v>1.0898914188146589E-3</v>
      </c>
      <c r="T2820">
        <v>2.1000159904360771E-6</v>
      </c>
      <c r="U2820">
        <v>2.6632593289832581E-5</v>
      </c>
      <c r="V2820">
        <v>1.1237974831601599E-4</v>
      </c>
      <c r="W2820">
        <v>3.8114385097287601E-4</v>
      </c>
      <c r="X2820">
        <v>3.4226228308398283E-5</v>
      </c>
      <c r="Y2820">
        <v>0.25</v>
      </c>
      <c r="Z2820">
        <v>0</v>
      </c>
      <c r="AA2820">
        <v>0.24299999999999999</v>
      </c>
      <c r="AB2820">
        <v>0.75700000000000001</v>
      </c>
      <c r="AC2820">
        <v>-0.66659999999999997</v>
      </c>
      <c r="AD2820" t="s">
        <v>48</v>
      </c>
      <c r="AE2820" t="s">
        <v>48</v>
      </c>
      <c r="AF2820" t="s">
        <v>48</v>
      </c>
    </row>
    <row r="2821" spans="1:32" hidden="1" outlineLevel="1" x14ac:dyDescent="0.2">
      <c r="A2821" t="s">
        <v>3288</v>
      </c>
      <c r="B2821" t="s">
        <v>3289</v>
      </c>
      <c r="C2821" t="s">
        <v>3290</v>
      </c>
      <c r="J2821" t="s">
        <v>3291</v>
      </c>
      <c r="K2821" t="s">
        <v>3223</v>
      </c>
      <c r="L2821" t="s">
        <v>1263</v>
      </c>
      <c r="M2821">
        <v>1</v>
      </c>
      <c r="P2821" s="2" t="s">
        <v>3292</v>
      </c>
      <c r="Q2821" t="s">
        <v>47</v>
      </c>
      <c r="S2821">
        <v>1.1667790822684761E-3</v>
      </c>
      <c r="T2821">
        <v>1.8700533246374109E-6</v>
      </c>
      <c r="U2821">
        <v>3.8582653360208503E-5</v>
      </c>
      <c r="V2821">
        <v>7.0751513703726232E-5</v>
      </c>
      <c r="W2821">
        <v>5.3738930728286505E-4</v>
      </c>
      <c r="X2821">
        <v>1.9568331481423229E-5</v>
      </c>
      <c r="Y2821">
        <v>-0.05</v>
      </c>
      <c r="Z2821">
        <v>0</v>
      </c>
      <c r="AA2821">
        <v>0.26300000000000001</v>
      </c>
      <c r="AB2821">
        <v>0.73699999999999999</v>
      </c>
      <c r="AC2821">
        <v>-0.36120000000000002</v>
      </c>
      <c r="AD2821" t="s">
        <v>48</v>
      </c>
      <c r="AE2821" t="s">
        <v>48</v>
      </c>
      <c r="AF2821" t="s">
        <v>48</v>
      </c>
    </row>
    <row r="2822" spans="1:32" hidden="1" outlineLevel="1" x14ac:dyDescent="0.2">
      <c r="A2822" t="s">
        <v>3293</v>
      </c>
      <c r="B2822" t="s">
        <v>3294</v>
      </c>
      <c r="C2822" t="s">
        <v>3290</v>
      </c>
      <c r="J2822" t="s">
        <v>3295</v>
      </c>
      <c r="K2822" t="s">
        <v>3228</v>
      </c>
      <c r="L2822" t="s">
        <v>1263</v>
      </c>
      <c r="M2822">
        <v>1</v>
      </c>
      <c r="P2822" s="2" t="s">
        <v>3296</v>
      </c>
      <c r="Q2822" t="s">
        <v>47</v>
      </c>
      <c r="S2822">
        <v>0.33052963018417358</v>
      </c>
      <c r="T2822">
        <v>1.8633789295563471E-5</v>
      </c>
      <c r="U2822">
        <v>0.11462826281785959</v>
      </c>
      <c r="V2822">
        <v>1.0419004829600449E-3</v>
      </c>
      <c r="W2822">
        <v>0.1151350364089012</v>
      </c>
      <c r="X2822">
        <v>2.6711533428169792E-4</v>
      </c>
      <c r="Y2822">
        <v>0.1</v>
      </c>
      <c r="Z2822">
        <v>0</v>
      </c>
      <c r="AA2822">
        <v>0.23699999999999999</v>
      </c>
      <c r="AB2822">
        <v>0.76300000000000001</v>
      </c>
      <c r="AC2822">
        <v>-0.80600000000000005</v>
      </c>
      <c r="AD2822" t="s">
        <v>48</v>
      </c>
      <c r="AE2822" t="s">
        <v>48</v>
      </c>
      <c r="AF2822" t="s">
        <v>48</v>
      </c>
    </row>
    <row r="2823" spans="1:32" hidden="1" outlineLevel="1" x14ac:dyDescent="0.2">
      <c r="A2823" t="s">
        <v>3297</v>
      </c>
      <c r="B2823" t="s">
        <v>3298</v>
      </c>
      <c r="C2823" t="s">
        <v>3149</v>
      </c>
      <c r="J2823" t="s">
        <v>3299</v>
      </c>
      <c r="K2823" t="s">
        <v>3232</v>
      </c>
      <c r="L2823" t="s">
        <v>1263</v>
      </c>
      <c r="M2823">
        <v>1</v>
      </c>
      <c r="P2823" s="2" t="s">
        <v>3300</v>
      </c>
      <c r="Q2823" t="s">
        <v>47</v>
      </c>
      <c r="S2823">
        <v>9.4606220722198486E-2</v>
      </c>
      <c r="T2823">
        <v>2.3451470042346049E-5</v>
      </c>
      <c r="U2823">
        <v>5.3455831948667765E-4</v>
      </c>
      <c r="V2823">
        <v>3.048646030947566E-4</v>
      </c>
      <c r="W2823">
        <v>1.440446265041828E-2</v>
      </c>
      <c r="X2823">
        <v>2.8507892042398449E-2</v>
      </c>
      <c r="Y2823">
        <v>7.7083333333333323E-2</v>
      </c>
      <c r="Z2823">
        <v>8.3000000000000004E-2</v>
      </c>
      <c r="AA2823">
        <v>0.113</v>
      </c>
      <c r="AB2823">
        <v>0.80400000000000005</v>
      </c>
      <c r="AC2823">
        <v>0</v>
      </c>
      <c r="AD2823" t="s">
        <v>48</v>
      </c>
      <c r="AE2823" t="s">
        <v>48</v>
      </c>
      <c r="AF2823" t="s">
        <v>48</v>
      </c>
    </row>
    <row r="2824" spans="1:32" hidden="1" outlineLevel="1" x14ac:dyDescent="0.2">
      <c r="A2824" t="s">
        <v>3301</v>
      </c>
      <c r="B2824" t="s">
        <v>3302</v>
      </c>
      <c r="C2824" t="s">
        <v>2961</v>
      </c>
      <c r="J2824" t="s">
        <v>3303</v>
      </c>
      <c r="K2824" t="s">
        <v>3236</v>
      </c>
      <c r="L2824" t="s">
        <v>1263</v>
      </c>
      <c r="M2824">
        <v>1</v>
      </c>
      <c r="P2824" s="2" t="s">
        <v>3304</v>
      </c>
      <c r="Q2824" t="s">
        <v>47</v>
      </c>
      <c r="S2824">
        <v>4.8372734454460442E-4</v>
      </c>
      <c r="T2824">
        <v>2.431144594083889E-6</v>
      </c>
      <c r="U2824">
        <v>2.5850786187220361E-5</v>
      </c>
      <c r="V2824">
        <v>4.7309928049799048E-5</v>
      </c>
      <c r="W2824">
        <v>2.059227554127574E-4</v>
      </c>
      <c r="X2824">
        <v>4.1113165934802958E-5</v>
      </c>
      <c r="Y2824">
        <v>0.70416666666666661</v>
      </c>
      <c r="Z2824">
        <v>0.44800000000000001</v>
      </c>
      <c r="AA2824">
        <v>0</v>
      </c>
      <c r="AB2824">
        <v>0.55200000000000005</v>
      </c>
      <c r="AC2824">
        <v>0.80700000000000005</v>
      </c>
      <c r="AD2824" t="s">
        <v>48</v>
      </c>
      <c r="AE2824" t="s">
        <v>48</v>
      </c>
      <c r="AF2824" t="s">
        <v>48</v>
      </c>
    </row>
    <row r="2825" spans="1:32" hidden="1" outlineLevel="1" x14ac:dyDescent="0.2">
      <c r="A2825" s="9" t="s">
        <v>3305</v>
      </c>
      <c r="B2825" s="9">
        <v>45343.642523148148</v>
      </c>
      <c r="C2825" s="9" t="s">
        <v>3162</v>
      </c>
      <c r="D2825" s="9"/>
      <c r="E2825" s="9"/>
      <c r="F2825" s="9"/>
      <c r="G2825" s="9"/>
      <c r="H2825" s="9"/>
      <c r="I2825" s="9"/>
      <c r="J2825" s="9" t="s">
        <v>3306</v>
      </c>
      <c r="K2825" s="9" t="s">
        <v>3242</v>
      </c>
      <c r="L2825" s="9" t="s">
        <v>1263</v>
      </c>
      <c r="M2825" s="9">
        <v>1</v>
      </c>
      <c r="N2825" s="9"/>
      <c r="O2825" s="9"/>
      <c r="P2825" s="2" t="s">
        <v>3307</v>
      </c>
      <c r="Q2825" s="9" t="s">
        <v>47</v>
      </c>
      <c r="R2825" s="9"/>
      <c r="S2825" s="9">
        <v>3.6400000000000001E-4</v>
      </c>
      <c r="T2825" s="9">
        <v>2.2500000000000001E-6</v>
      </c>
      <c r="U2825" s="9">
        <v>2.0699999999999998E-5</v>
      </c>
      <c r="V2825" s="9">
        <v>6.5300000000000002E-5</v>
      </c>
      <c r="W2825" s="9">
        <v>1.4300000000000001E-4</v>
      </c>
      <c r="X2825" s="9">
        <v>2.3799999999999999E-5</v>
      </c>
      <c r="Y2825" s="9">
        <v>0</v>
      </c>
      <c r="Z2825" s="9">
        <v>0</v>
      </c>
      <c r="AA2825" s="9">
        <v>0</v>
      </c>
      <c r="AB2825" s="9">
        <v>1</v>
      </c>
      <c r="AC2825" s="9">
        <v>0</v>
      </c>
      <c r="AD2825" s="9" t="s">
        <v>48</v>
      </c>
      <c r="AE2825" s="9" t="s">
        <v>48</v>
      </c>
      <c r="AF2825" s="9" t="s">
        <v>48</v>
      </c>
    </row>
    <row r="2826" spans="1:32" hidden="1" outlineLevel="1" x14ac:dyDescent="0.2">
      <c r="A2826" s="9" t="s">
        <v>3308</v>
      </c>
      <c r="B2826" s="9">
        <v>45343.642893518518</v>
      </c>
      <c r="C2826" s="9" t="s">
        <v>3162</v>
      </c>
      <c r="D2826" s="9"/>
      <c r="E2826" s="9"/>
      <c r="F2826" s="9"/>
      <c r="G2826" s="9"/>
      <c r="H2826" s="9"/>
      <c r="I2826" s="9"/>
      <c r="J2826" s="9" t="s">
        <v>3309</v>
      </c>
      <c r="K2826" s="9" t="s">
        <v>3242</v>
      </c>
      <c r="L2826" s="9" t="s">
        <v>1263</v>
      </c>
      <c r="M2826" s="9">
        <v>1</v>
      </c>
      <c r="N2826" s="9"/>
      <c r="O2826" s="9"/>
      <c r="P2826" s="2" t="s">
        <v>3310</v>
      </c>
      <c r="Q2826" s="9" t="s">
        <v>47</v>
      </c>
      <c r="R2826" s="9"/>
      <c r="S2826" s="9">
        <v>1.6936E-2</v>
      </c>
      <c r="T2826" s="9">
        <v>4.4399999999999998E-6</v>
      </c>
      <c r="U2826" s="9">
        <v>3.3500000000000001E-4</v>
      </c>
      <c r="V2826" s="9">
        <v>4.06E-4</v>
      </c>
      <c r="W2826" s="9">
        <v>1.3867000000000001E-2</v>
      </c>
      <c r="X2826" s="9">
        <v>1E-4</v>
      </c>
      <c r="Y2826" s="9">
        <v>0.2</v>
      </c>
      <c r="Z2826" s="9">
        <v>0.26200000000000001</v>
      </c>
      <c r="AA2826" s="9">
        <v>0.183</v>
      </c>
      <c r="AB2826" s="9">
        <v>0.55600000000000005</v>
      </c>
      <c r="AC2826" s="9">
        <v>0.25</v>
      </c>
      <c r="AD2826" s="9" t="s">
        <v>48</v>
      </c>
      <c r="AE2826" s="9" t="s">
        <v>48</v>
      </c>
      <c r="AF2826" s="9" t="s">
        <v>48</v>
      </c>
    </row>
    <row r="2827" spans="1:32" hidden="1" outlineLevel="1" x14ac:dyDescent="0.2">
      <c r="A2827" t="s">
        <v>3311</v>
      </c>
      <c r="B2827" t="s">
        <v>3312</v>
      </c>
      <c r="C2827" t="s">
        <v>3158</v>
      </c>
      <c r="J2827" t="s">
        <v>3313</v>
      </c>
      <c r="K2827" t="s">
        <v>3252</v>
      </c>
      <c r="L2827" t="s">
        <v>1263</v>
      </c>
      <c r="M2827">
        <v>1</v>
      </c>
      <c r="P2827" s="2" t="s">
        <v>3314</v>
      </c>
      <c r="Q2827" t="s">
        <v>47</v>
      </c>
      <c r="S2827">
        <v>1.7575742676854129E-3</v>
      </c>
      <c r="T2827">
        <v>6.3019410845299717E-6</v>
      </c>
      <c r="U2827">
        <v>6.2604143749922514E-5</v>
      </c>
      <c r="V2827">
        <v>7.863072823965922E-5</v>
      </c>
      <c r="W2827">
        <v>3.9734493475407362E-4</v>
      </c>
      <c r="X2827">
        <v>5.9979705838486552E-4</v>
      </c>
      <c r="Y2827">
        <v>-0.3</v>
      </c>
      <c r="Z2827">
        <v>0</v>
      </c>
      <c r="AA2827">
        <v>0.18</v>
      </c>
      <c r="AB2827">
        <v>0.82</v>
      </c>
      <c r="AC2827">
        <v>-0.29599999999999999</v>
      </c>
      <c r="AD2827" t="s">
        <v>48</v>
      </c>
      <c r="AE2827" t="s">
        <v>48</v>
      </c>
      <c r="AF2827" t="s">
        <v>48</v>
      </c>
    </row>
    <row r="2828" spans="1:32" hidden="1" outlineLevel="1" x14ac:dyDescent="0.2">
      <c r="A2828" t="s">
        <v>3315</v>
      </c>
      <c r="B2828" t="s">
        <v>3316</v>
      </c>
      <c r="C2828" t="s">
        <v>3317</v>
      </c>
      <c r="J2828" t="s">
        <v>3318</v>
      </c>
      <c r="K2828" t="s">
        <v>3262</v>
      </c>
      <c r="L2828" t="s">
        <v>1263</v>
      </c>
      <c r="M2828">
        <v>1</v>
      </c>
      <c r="P2828" s="2" t="s">
        <v>3319</v>
      </c>
      <c r="Q2828" t="s">
        <v>47</v>
      </c>
      <c r="S2828">
        <v>3.061175812035799E-4</v>
      </c>
      <c r="T2828">
        <v>2.191538214901811E-6</v>
      </c>
      <c r="U2828">
        <v>1.6947335097938779E-5</v>
      </c>
      <c r="V2828">
        <v>3.4988068364327767E-5</v>
      </c>
      <c r="W2828">
        <v>1.57991933519952E-4</v>
      </c>
      <c r="X2828">
        <v>1.9249824617872949E-5</v>
      </c>
      <c r="Y2828">
        <v>0.3</v>
      </c>
      <c r="Z2828">
        <v>6.8000000000000005E-2</v>
      </c>
      <c r="AA2828">
        <v>0</v>
      </c>
      <c r="AB2828">
        <v>0.93200000000000005</v>
      </c>
      <c r="AC2828">
        <v>0.154</v>
      </c>
      <c r="AD2828" t="s">
        <v>48</v>
      </c>
      <c r="AE2828" t="s">
        <v>48</v>
      </c>
      <c r="AF2828" t="s">
        <v>48</v>
      </c>
    </row>
    <row r="2829" spans="1:32" hidden="1" outlineLevel="1" x14ac:dyDescent="0.2">
      <c r="A2829" t="s">
        <v>3320</v>
      </c>
      <c r="B2829" t="s">
        <v>3321</v>
      </c>
      <c r="C2829" t="s">
        <v>3008</v>
      </c>
      <c r="J2829" t="s">
        <v>3322</v>
      </c>
      <c r="K2829" t="s">
        <v>3266</v>
      </c>
      <c r="L2829" t="s">
        <v>1263</v>
      </c>
      <c r="M2829">
        <v>1</v>
      </c>
      <c r="P2829" s="2" t="s">
        <v>3323</v>
      </c>
      <c r="Q2829" t="s">
        <v>47</v>
      </c>
      <c r="S2829">
        <v>4.0667876601219177E-3</v>
      </c>
      <c r="T2829">
        <v>3.0789247830398381E-5</v>
      </c>
      <c r="U2829">
        <v>2.3903301917016509E-4</v>
      </c>
      <c r="V2829">
        <v>7.5736333383247256E-4</v>
      </c>
      <c r="W2829">
        <v>1.2423185398802159E-3</v>
      </c>
      <c r="X2829">
        <v>1.6552439774386579E-4</v>
      </c>
      <c r="Y2829">
        <v>0.25</v>
      </c>
      <c r="Z2829">
        <v>0.40799999999999997</v>
      </c>
      <c r="AA2829">
        <v>8.1000000000000003E-2</v>
      </c>
      <c r="AB2829">
        <v>0.51100000000000001</v>
      </c>
      <c r="AC2829">
        <v>0.82679999999999998</v>
      </c>
      <c r="AD2829" t="s">
        <v>48</v>
      </c>
      <c r="AE2829" t="s">
        <v>48</v>
      </c>
      <c r="AF2829" t="s">
        <v>48</v>
      </c>
    </row>
    <row r="2830" spans="1:32" hidden="1" outlineLevel="1" x14ac:dyDescent="0.2">
      <c r="A2830" t="s">
        <v>3324</v>
      </c>
      <c r="B2830" t="s">
        <v>3325</v>
      </c>
      <c r="C2830" t="s">
        <v>3172</v>
      </c>
      <c r="J2830" t="s">
        <v>3326</v>
      </c>
      <c r="K2830" t="s">
        <v>3270</v>
      </c>
      <c r="L2830" t="s">
        <v>1263</v>
      </c>
      <c r="M2830">
        <v>5</v>
      </c>
      <c r="P2830" s="2" t="s">
        <v>3327</v>
      </c>
      <c r="Q2830" t="s">
        <v>47</v>
      </c>
      <c r="S2830">
        <v>4.3138285400345922E-4</v>
      </c>
      <c r="T2830">
        <v>2.2545332285517361E-6</v>
      </c>
      <c r="U2830">
        <v>2.1652811483363621E-5</v>
      </c>
      <c r="V2830">
        <v>4.7435878514079377E-5</v>
      </c>
      <c r="W2830">
        <v>1.7121888231486079E-4</v>
      </c>
      <c r="X2830">
        <v>3.0220135158742781E-5</v>
      </c>
      <c r="Y2830">
        <v>-0.35749999999999998</v>
      </c>
      <c r="Z2830">
        <v>8.7999999999999995E-2</v>
      </c>
      <c r="AA2830">
        <v>0.10299999999999999</v>
      </c>
      <c r="AB2830">
        <v>0.80900000000000005</v>
      </c>
      <c r="AC2830">
        <v>-0.2069</v>
      </c>
      <c r="AD2830" t="s">
        <v>48</v>
      </c>
      <c r="AE2830" t="s">
        <v>48</v>
      </c>
      <c r="AF2830" t="s">
        <v>48</v>
      </c>
    </row>
    <row r="2831" spans="1:32" hidden="1" outlineLevel="1" x14ac:dyDescent="0.2">
      <c r="A2831" t="s">
        <v>3328</v>
      </c>
      <c r="B2831" t="s">
        <v>3329</v>
      </c>
      <c r="C2831" t="s">
        <v>3043</v>
      </c>
      <c r="J2831" t="s">
        <v>3330</v>
      </c>
      <c r="K2831" t="s">
        <v>3270</v>
      </c>
      <c r="L2831" t="s">
        <v>1263</v>
      </c>
      <c r="M2831">
        <v>0</v>
      </c>
      <c r="P2831" s="2" t="s">
        <v>3331</v>
      </c>
      <c r="Q2831" t="s">
        <v>47</v>
      </c>
      <c r="S2831">
        <v>1.085264375433326E-3</v>
      </c>
      <c r="T2831">
        <v>4.7898747652652673E-6</v>
      </c>
      <c r="U2831">
        <v>3.4651100577320897E-5</v>
      </c>
      <c r="V2831">
        <v>8.7780215835664421E-5</v>
      </c>
      <c r="W2831">
        <v>3.4670447348617023E-4</v>
      </c>
      <c r="X2831">
        <v>7.6977892604190856E-5</v>
      </c>
      <c r="Y2831">
        <v>0.55000000000000004</v>
      </c>
      <c r="Z2831">
        <v>0.59599999999999997</v>
      </c>
      <c r="AA2831">
        <v>0</v>
      </c>
      <c r="AB2831">
        <v>0.40400000000000003</v>
      </c>
      <c r="AC2831">
        <v>0.96860000000000002</v>
      </c>
      <c r="AD2831" t="s">
        <v>48</v>
      </c>
      <c r="AE2831" t="s">
        <v>48</v>
      </c>
      <c r="AF2831" t="s">
        <v>48</v>
      </c>
    </row>
    <row r="2832" spans="1:32" hidden="1" outlineLevel="1" x14ac:dyDescent="0.2">
      <c r="A2832" t="s">
        <v>3332</v>
      </c>
      <c r="B2832" t="s">
        <v>3333</v>
      </c>
      <c r="C2832" t="s">
        <v>489</v>
      </c>
      <c r="J2832" t="s">
        <v>3334</v>
      </c>
      <c r="K2832" t="s">
        <v>3270</v>
      </c>
      <c r="L2832" t="s">
        <v>1263</v>
      </c>
      <c r="M2832">
        <v>-2</v>
      </c>
      <c r="P2832" s="2" t="s">
        <v>3335</v>
      </c>
      <c r="Q2832" t="s">
        <v>47</v>
      </c>
      <c r="S2832">
        <v>4.6665756963193417E-3</v>
      </c>
      <c r="T2832">
        <v>3.9197038859128952E-6</v>
      </c>
      <c r="U2832">
        <v>6.5023021306842566E-5</v>
      </c>
      <c r="V2832">
        <v>1.025515521178022E-4</v>
      </c>
      <c r="W2832">
        <v>1.6602997202426199E-3</v>
      </c>
      <c r="X2832">
        <v>1.266825420316309E-4</v>
      </c>
      <c r="Y2832">
        <v>0.3666666666666667</v>
      </c>
      <c r="Z2832">
        <v>0.182</v>
      </c>
      <c r="AA2832">
        <v>0</v>
      </c>
      <c r="AB2832">
        <v>0.81799999999999995</v>
      </c>
      <c r="AC2832">
        <v>0.62590000000000001</v>
      </c>
      <c r="AD2832" t="s">
        <v>48</v>
      </c>
      <c r="AE2832" t="s">
        <v>48</v>
      </c>
      <c r="AF2832" t="s">
        <v>48</v>
      </c>
    </row>
    <row r="2833" spans="1:32" hidden="1" outlineLevel="1" x14ac:dyDescent="0.2">
      <c r="A2833" t="s">
        <v>3336</v>
      </c>
      <c r="B2833" t="s">
        <v>3337</v>
      </c>
      <c r="C2833" t="s">
        <v>489</v>
      </c>
      <c r="J2833" t="s">
        <v>3338</v>
      </c>
      <c r="K2833" t="s">
        <v>3273</v>
      </c>
      <c r="L2833" t="s">
        <v>1263</v>
      </c>
      <c r="M2833">
        <v>1</v>
      </c>
      <c r="P2833" s="2" t="s">
        <v>3339</v>
      </c>
      <c r="Q2833" t="s">
        <v>47</v>
      </c>
      <c r="S2833">
        <v>1.8337754299864171E-3</v>
      </c>
      <c r="T2833">
        <v>9.5685418273205869E-6</v>
      </c>
      <c r="U2833">
        <v>7.8601646237075329E-5</v>
      </c>
      <c r="V2833">
        <v>1.875776506494731E-4</v>
      </c>
      <c r="W2833">
        <v>3.0158748268149788E-4</v>
      </c>
      <c r="X2833">
        <v>2.0236431737430391E-4</v>
      </c>
      <c r="Y2833">
        <v>-0.15625</v>
      </c>
      <c r="Z2833">
        <v>0.14399999999999999</v>
      </c>
      <c r="AA2833">
        <v>0</v>
      </c>
      <c r="AB2833">
        <v>0.85599999999999998</v>
      </c>
      <c r="AC2833">
        <v>0.40189999999999998</v>
      </c>
      <c r="AD2833" t="s">
        <v>48</v>
      </c>
      <c r="AE2833" t="s">
        <v>48</v>
      </c>
      <c r="AF2833" t="s">
        <v>48</v>
      </c>
    </row>
    <row r="2834" spans="1:32" hidden="1" outlineLevel="1" x14ac:dyDescent="0.2">
      <c r="A2834" t="s">
        <v>3340</v>
      </c>
      <c r="B2834" t="s">
        <v>3341</v>
      </c>
      <c r="C2834" t="s">
        <v>3207</v>
      </c>
      <c r="J2834" t="s">
        <v>3342</v>
      </c>
      <c r="K2834" t="s">
        <v>3279</v>
      </c>
      <c r="L2834" t="s">
        <v>1263</v>
      </c>
      <c r="M2834">
        <v>-4</v>
      </c>
      <c r="P2834" s="2" t="s">
        <v>3343</v>
      </c>
      <c r="Q2834" t="s">
        <v>47</v>
      </c>
      <c r="S2834">
        <v>2.5806226767599583E-4</v>
      </c>
      <c r="T2834">
        <v>2.7723945095203821E-6</v>
      </c>
      <c r="U2834">
        <v>1.8144797650165859E-5</v>
      </c>
      <c r="V2834">
        <v>3.8991634937701747E-5</v>
      </c>
      <c r="W2834">
        <v>1.2555606372188779E-4</v>
      </c>
      <c r="X2834">
        <v>1.7357331671519202E-5</v>
      </c>
      <c r="Y2834">
        <v>0.39285714285714279</v>
      </c>
      <c r="Z2834">
        <v>0.18</v>
      </c>
      <c r="AA2834">
        <v>3.7999999999999999E-2</v>
      </c>
      <c r="AB2834">
        <v>0.78300000000000003</v>
      </c>
      <c r="AC2834">
        <v>0.87160000000000004</v>
      </c>
      <c r="AD2834" t="s">
        <v>48</v>
      </c>
      <c r="AE2834" t="s">
        <v>48</v>
      </c>
      <c r="AF2834" t="s">
        <v>48</v>
      </c>
    </row>
    <row r="2835" spans="1:32" hidden="1" outlineLevel="1" x14ac:dyDescent="0.2">
      <c r="A2835" t="s">
        <v>3344</v>
      </c>
      <c r="B2835" t="s">
        <v>3345</v>
      </c>
      <c r="C2835" t="s">
        <v>3216</v>
      </c>
      <c r="J2835" t="s">
        <v>3346</v>
      </c>
      <c r="K2835" t="s">
        <v>3283</v>
      </c>
      <c r="L2835" t="s">
        <v>1263</v>
      </c>
      <c r="M2835">
        <v>1</v>
      </c>
      <c r="P2835" s="2" t="s">
        <v>3347</v>
      </c>
      <c r="Q2835" t="s">
        <v>47</v>
      </c>
      <c r="S2835">
        <v>4.1813429561443632E-4</v>
      </c>
      <c r="T2835">
        <v>2.25900339501095E-6</v>
      </c>
      <c r="U2835">
        <v>2.2948790501686741E-5</v>
      </c>
      <c r="V2835">
        <v>4.9780526751419529E-5</v>
      </c>
      <c r="W2835">
        <v>1.806502987165004E-4</v>
      </c>
      <c r="X2835">
        <v>2.2685653675580401E-5</v>
      </c>
      <c r="Y2835">
        <v>0.10119047619047621</v>
      </c>
      <c r="Z2835">
        <v>0</v>
      </c>
      <c r="AA2835">
        <v>3.9E-2</v>
      </c>
      <c r="AB2835">
        <v>0.96099999999999997</v>
      </c>
      <c r="AC2835">
        <v>-5.7200000000000001E-2</v>
      </c>
      <c r="AD2835" t="s">
        <v>48</v>
      </c>
      <c r="AE2835" t="s">
        <v>48</v>
      </c>
      <c r="AF2835" t="s">
        <v>48</v>
      </c>
    </row>
    <row r="2836" spans="1:32" hidden="1" outlineLevel="1" x14ac:dyDescent="0.2">
      <c r="A2836" s="9" t="s">
        <v>3348</v>
      </c>
      <c r="B2836" s="9">
        <v>45343.641087962962</v>
      </c>
      <c r="C2836" s="9" t="s">
        <v>3225</v>
      </c>
      <c r="D2836" s="9"/>
      <c r="E2836" s="9"/>
      <c r="F2836" s="9"/>
      <c r="G2836" s="9"/>
      <c r="H2836" s="9"/>
      <c r="I2836" s="9"/>
      <c r="J2836" s="9" t="s">
        <v>3349</v>
      </c>
      <c r="K2836" s="9" t="s">
        <v>3288</v>
      </c>
      <c r="L2836" s="9" t="s">
        <v>1263</v>
      </c>
      <c r="M2836" s="9">
        <v>1</v>
      </c>
      <c r="N2836" s="9"/>
      <c r="O2836" s="9"/>
      <c r="P2836" s="2" t="s">
        <v>3350</v>
      </c>
      <c r="Q2836" s="9" t="s">
        <v>47</v>
      </c>
      <c r="R2836" s="9"/>
      <c r="S2836" s="9">
        <v>2.4899999999999998E-4</v>
      </c>
      <c r="T2836" s="9">
        <v>2.8899999999999999E-6</v>
      </c>
      <c r="U2836" s="9">
        <v>1.7600000000000001E-5</v>
      </c>
      <c r="V2836" s="9">
        <v>5.2800000000000003E-5</v>
      </c>
      <c r="W2836" s="9">
        <v>1.13E-4</v>
      </c>
      <c r="X2836" s="9">
        <v>1.84E-5</v>
      </c>
      <c r="Y2836" s="9">
        <v>-1.6670000000000001E-2</v>
      </c>
      <c r="Z2836" s="9">
        <v>0</v>
      </c>
      <c r="AA2836" s="9">
        <v>6.8000000000000005E-2</v>
      </c>
      <c r="AB2836" s="9">
        <v>0.93200000000000005</v>
      </c>
      <c r="AC2836" s="9">
        <v>-0.19009999999999999</v>
      </c>
      <c r="AD2836" s="9" t="s">
        <v>48</v>
      </c>
      <c r="AE2836" s="9" t="s">
        <v>48</v>
      </c>
      <c r="AF2836" s="9" t="s">
        <v>48</v>
      </c>
    </row>
    <row r="2837" spans="1:32" hidden="1" outlineLevel="1" x14ac:dyDescent="0.2">
      <c r="A2837" s="9" t="s">
        <v>3351</v>
      </c>
      <c r="B2837" s="9">
        <v>45343.652731481481</v>
      </c>
      <c r="C2837" s="9" t="s">
        <v>2498</v>
      </c>
      <c r="D2837" s="9"/>
      <c r="E2837" s="9"/>
      <c r="F2837" s="9"/>
      <c r="G2837" s="9"/>
      <c r="H2837" s="9"/>
      <c r="I2837" s="9"/>
      <c r="J2837" s="9" t="s">
        <v>3352</v>
      </c>
      <c r="K2837" s="9" t="s">
        <v>3288</v>
      </c>
      <c r="L2837" s="9" t="s">
        <v>1263</v>
      </c>
      <c r="M2837" s="9">
        <v>1</v>
      </c>
      <c r="N2837" s="9"/>
      <c r="O2837" s="9"/>
      <c r="P2837" s="2" t="s">
        <v>3353</v>
      </c>
      <c r="Q2837" s="9" t="s">
        <v>47</v>
      </c>
      <c r="R2837" s="9"/>
      <c r="S2837" s="9">
        <v>3.9610000000000001E-3</v>
      </c>
      <c r="T2837" s="9">
        <v>2.4899999999999999E-6</v>
      </c>
      <c r="U2837" s="9">
        <v>4.5399999999999999E-5</v>
      </c>
      <c r="V2837" s="9">
        <v>9.9300000000000001E-5</v>
      </c>
      <c r="W2837" s="9">
        <v>2.3140000000000001E-3</v>
      </c>
      <c r="X2837" s="9">
        <v>1.1400000000000001E-4</v>
      </c>
      <c r="Y2837" s="9">
        <v>6.25E-2</v>
      </c>
      <c r="Z2837" s="9">
        <v>0</v>
      </c>
      <c r="AA2837" s="9">
        <v>0.156</v>
      </c>
      <c r="AB2837" s="9">
        <v>0.84399999999999997</v>
      </c>
      <c r="AC2837" s="9">
        <v>-0.4859</v>
      </c>
      <c r="AD2837" s="9" t="s">
        <v>48</v>
      </c>
      <c r="AE2837" s="9" t="s">
        <v>48</v>
      </c>
      <c r="AF2837" s="9" t="s">
        <v>48</v>
      </c>
    </row>
    <row r="2838" spans="1:32" hidden="1" outlineLevel="1" x14ac:dyDescent="0.2">
      <c r="A2838" t="s">
        <v>3354</v>
      </c>
      <c r="B2838" t="s">
        <v>3355</v>
      </c>
      <c r="C2838" t="s">
        <v>1428</v>
      </c>
      <c r="J2838" t="s">
        <v>3356</v>
      </c>
      <c r="K2838" t="s">
        <v>3293</v>
      </c>
      <c r="L2838" t="s">
        <v>1263</v>
      </c>
      <c r="M2838">
        <v>1</v>
      </c>
      <c r="P2838" s="2" t="s">
        <v>3357</v>
      </c>
      <c r="Q2838" t="s">
        <v>47</v>
      </c>
      <c r="S2838">
        <v>2.868286392185837E-4</v>
      </c>
      <c r="T2838">
        <v>3.1193576432997361E-6</v>
      </c>
      <c r="U2838">
        <v>1.900840652524494E-5</v>
      </c>
      <c r="V2838">
        <v>3.7302601413102821E-5</v>
      </c>
      <c r="W2838">
        <v>1.3971852604299781E-4</v>
      </c>
      <c r="X2838">
        <v>2.1975882191327401E-5</v>
      </c>
      <c r="Y2838">
        <v>0.3575757575757576</v>
      </c>
      <c r="Z2838">
        <v>0.109</v>
      </c>
      <c r="AA2838">
        <v>3.3000000000000002E-2</v>
      </c>
      <c r="AB2838">
        <v>0.85799999999999998</v>
      </c>
      <c r="AC2838">
        <v>0.67049999999999998</v>
      </c>
      <c r="AD2838" t="s">
        <v>48</v>
      </c>
      <c r="AE2838" t="s">
        <v>48</v>
      </c>
      <c r="AF2838" t="s">
        <v>48</v>
      </c>
    </row>
    <row r="2839" spans="1:32" hidden="1" outlineLevel="1" x14ac:dyDescent="0.2">
      <c r="A2839" s="9" t="s">
        <v>3358</v>
      </c>
      <c r="B2839" s="9">
        <v>45343.644178240742</v>
      </c>
      <c r="C2839" s="9" t="s">
        <v>1428</v>
      </c>
      <c r="D2839" s="9"/>
      <c r="E2839" s="9"/>
      <c r="F2839" s="9"/>
      <c r="G2839" s="9"/>
      <c r="H2839" s="9"/>
      <c r="I2839" s="9"/>
      <c r="J2839" s="9" t="s">
        <v>3359</v>
      </c>
      <c r="K2839" s="9" t="s">
        <v>3297</v>
      </c>
      <c r="L2839" s="9" t="s">
        <v>1263</v>
      </c>
      <c r="M2839" s="9">
        <v>1</v>
      </c>
      <c r="N2839" s="9"/>
      <c r="O2839" s="9"/>
      <c r="P2839" s="2" t="s">
        <v>3360</v>
      </c>
      <c r="Q2839" s="9" t="s">
        <v>47</v>
      </c>
      <c r="R2839" s="9"/>
      <c r="S2839" s="9">
        <v>0.85065299999999999</v>
      </c>
      <c r="T2839" s="9">
        <v>7.1000000000000005E-5</v>
      </c>
      <c r="U2839" s="9">
        <v>8.2819999999999994E-3</v>
      </c>
      <c r="V2839" s="9">
        <v>2.7099999999999997E-4</v>
      </c>
      <c r="W2839" s="9">
        <v>0.72946299999999997</v>
      </c>
      <c r="X2839" s="9">
        <v>6.3509999999999999E-3</v>
      </c>
      <c r="Y2839" s="9">
        <v>0.3</v>
      </c>
      <c r="Z2839" s="9">
        <v>4.8000000000000001E-2</v>
      </c>
      <c r="AA2839" s="9">
        <v>9.4E-2</v>
      </c>
      <c r="AB2839" s="9">
        <v>0.85799999999999998</v>
      </c>
      <c r="AC2839" s="9">
        <v>-3.0499999999999999E-2</v>
      </c>
      <c r="AD2839" s="9" t="s">
        <v>48</v>
      </c>
      <c r="AE2839" s="9" t="s">
        <v>48</v>
      </c>
      <c r="AF2839" s="9" t="s">
        <v>48</v>
      </c>
    </row>
    <row r="2840" spans="1:32" hidden="1" outlineLevel="1" x14ac:dyDescent="0.2">
      <c r="A2840" s="9" t="s">
        <v>3361</v>
      </c>
      <c r="B2840" s="9">
        <v>45343.642905092594</v>
      </c>
      <c r="C2840" s="9" t="s">
        <v>3135</v>
      </c>
      <c r="D2840" s="9"/>
      <c r="E2840" s="9"/>
      <c r="F2840" s="9"/>
      <c r="G2840" s="9"/>
      <c r="H2840" s="9"/>
      <c r="I2840" s="9"/>
      <c r="J2840" s="9" t="s">
        <v>3362</v>
      </c>
      <c r="K2840" s="9" t="s">
        <v>3297</v>
      </c>
      <c r="L2840" s="9" t="s">
        <v>1263</v>
      </c>
      <c r="M2840" s="9">
        <v>1</v>
      </c>
      <c r="N2840" s="9"/>
      <c r="O2840" s="9"/>
      <c r="P2840" s="2" t="s">
        <v>3363</v>
      </c>
      <c r="Q2840" s="9" t="s">
        <v>47</v>
      </c>
      <c r="R2840" s="9"/>
      <c r="S2840" s="9">
        <v>8.5290000000000001E-3</v>
      </c>
      <c r="T2840" s="9">
        <v>1.1199999999999999E-5</v>
      </c>
      <c r="U2840" s="9">
        <v>9.7100000000000002E-5</v>
      </c>
      <c r="V2840" s="9">
        <v>2.9599999999999998E-4</v>
      </c>
      <c r="W2840" s="9">
        <v>5.1599999999999997E-4</v>
      </c>
      <c r="X2840" s="9">
        <v>7.8449999999999995E-3</v>
      </c>
      <c r="Y2840" s="9">
        <v>-0.2</v>
      </c>
      <c r="Z2840" s="9">
        <v>0</v>
      </c>
      <c r="AA2840" s="9">
        <v>3.4000000000000002E-2</v>
      </c>
      <c r="AB2840" s="9">
        <v>0.96599999999999997</v>
      </c>
      <c r="AC2840" s="9">
        <v>-3.8699999999999998E-2</v>
      </c>
      <c r="AD2840" s="9" t="s">
        <v>48</v>
      </c>
      <c r="AE2840" s="9" t="s">
        <v>48</v>
      </c>
      <c r="AF2840" s="9" t="s">
        <v>48</v>
      </c>
    </row>
    <row r="2841" spans="1:32" hidden="1" outlineLevel="1" x14ac:dyDescent="0.2">
      <c r="A2841" t="s">
        <v>3364</v>
      </c>
      <c r="B2841" t="s">
        <v>3365</v>
      </c>
      <c r="C2841" t="s">
        <v>3008</v>
      </c>
      <c r="J2841" t="s">
        <v>3366</v>
      </c>
      <c r="K2841" t="s">
        <v>3315</v>
      </c>
      <c r="L2841" t="s">
        <v>1263</v>
      </c>
      <c r="M2841">
        <v>1</v>
      </c>
      <c r="P2841" s="2" t="s">
        <v>3367</v>
      </c>
      <c r="Q2841" t="s">
        <v>47</v>
      </c>
      <c r="S2841">
        <v>5.9724575839936733E-3</v>
      </c>
      <c r="T2841">
        <v>1.1177782653248871E-5</v>
      </c>
      <c r="U2841">
        <v>4.1133207269012928E-3</v>
      </c>
      <c r="V2841">
        <v>4.1327354847453529E-4</v>
      </c>
      <c r="W2841">
        <v>9.1130251530557871E-4</v>
      </c>
      <c r="X2841">
        <v>3.3455819357186561E-4</v>
      </c>
      <c r="Y2841">
        <v>3.7499999999999999E-2</v>
      </c>
      <c r="Z2841">
        <v>0.11700000000000001</v>
      </c>
      <c r="AA2841">
        <v>7.4999999999999997E-2</v>
      </c>
      <c r="AB2841">
        <v>0.80900000000000005</v>
      </c>
      <c r="AC2841">
        <v>0.57189999999999996</v>
      </c>
      <c r="AD2841" t="s">
        <v>48</v>
      </c>
      <c r="AE2841" t="s">
        <v>48</v>
      </c>
      <c r="AF2841" t="s">
        <v>48</v>
      </c>
    </row>
    <row r="2842" spans="1:32" hidden="1" outlineLevel="1" x14ac:dyDescent="0.2">
      <c r="A2842" s="9" t="s">
        <v>3368</v>
      </c>
      <c r="B2842" s="9">
        <v>45343.598368055558</v>
      </c>
      <c r="C2842" s="9" t="s">
        <v>3043</v>
      </c>
      <c r="D2842" s="9"/>
      <c r="E2842" s="9"/>
      <c r="F2842" s="9"/>
      <c r="G2842" s="9"/>
      <c r="H2842" s="9"/>
      <c r="I2842" s="9"/>
      <c r="J2842" s="9" t="s">
        <v>3369</v>
      </c>
      <c r="K2842" s="9" t="s">
        <v>3332</v>
      </c>
      <c r="L2842" s="9" t="s">
        <v>1263</v>
      </c>
      <c r="M2842" s="9">
        <v>3</v>
      </c>
      <c r="N2842" s="9"/>
      <c r="O2842" s="9"/>
      <c r="P2842" s="2" t="s">
        <v>3370</v>
      </c>
      <c r="Q2842" s="9" t="s">
        <v>47</v>
      </c>
      <c r="R2842" s="9"/>
      <c r="S2842" s="9">
        <v>1.0827E-2</v>
      </c>
      <c r="T2842" s="9">
        <v>6.6100000000000002E-6</v>
      </c>
      <c r="U2842" s="9">
        <v>1.34E-4</v>
      </c>
      <c r="V2842" s="9">
        <v>3.9899999999999999E-4</v>
      </c>
      <c r="W2842" s="9">
        <v>6.0039999999999998E-3</v>
      </c>
      <c r="X2842" s="9">
        <v>1.4999999999999999E-4</v>
      </c>
      <c r="Y2842" s="9">
        <v>0.16785700000000001</v>
      </c>
      <c r="Z2842" s="9">
        <v>0.22700000000000001</v>
      </c>
      <c r="AA2842" s="9">
        <v>6.2E-2</v>
      </c>
      <c r="AB2842" s="9">
        <v>0.71099999999999997</v>
      </c>
      <c r="AC2842" s="9">
        <v>0.91969999999999996</v>
      </c>
      <c r="AD2842" s="9" t="s">
        <v>48</v>
      </c>
      <c r="AE2842" s="9" t="s">
        <v>48</v>
      </c>
      <c r="AF2842" s="9" t="s">
        <v>48</v>
      </c>
    </row>
    <row r="2843" spans="1:32" hidden="1" outlineLevel="1" x14ac:dyDescent="0.2">
      <c r="A2843" s="9" t="s">
        <v>3371</v>
      </c>
      <c r="B2843" s="9">
        <v>45343.622499999998</v>
      </c>
      <c r="C2843" s="9" t="s">
        <v>3372</v>
      </c>
      <c r="D2843" s="9"/>
      <c r="E2843" s="9"/>
      <c r="F2843" s="9"/>
      <c r="G2843" s="9"/>
      <c r="H2843" s="9"/>
      <c r="I2843" s="9"/>
      <c r="J2843" s="9" t="s">
        <v>3373</v>
      </c>
      <c r="K2843" s="9" t="s">
        <v>3332</v>
      </c>
      <c r="L2843" s="9" t="s">
        <v>1263</v>
      </c>
      <c r="M2843" s="9">
        <v>4</v>
      </c>
      <c r="N2843" s="9"/>
      <c r="O2843" s="9"/>
      <c r="P2843" s="2" t="s">
        <v>3374</v>
      </c>
      <c r="Q2843" s="9" t="s">
        <v>47</v>
      </c>
      <c r="R2843" s="9"/>
      <c r="S2843" s="9">
        <v>1.8651000000000001E-2</v>
      </c>
      <c r="T2843" s="9">
        <v>2.3199999999999998E-6</v>
      </c>
      <c r="U2843" s="9">
        <v>1.06E-4</v>
      </c>
      <c r="V2843" s="9">
        <v>1.5899999999999999E-4</v>
      </c>
      <c r="W2843" s="9">
        <v>1.6451E-2</v>
      </c>
      <c r="X2843" s="9">
        <v>3.9799999999999998E-5</v>
      </c>
      <c r="Y2843" s="9">
        <v>1.6667000000000001E-2</v>
      </c>
      <c r="Z2843" s="9">
        <v>0.128</v>
      </c>
      <c r="AA2843" s="9">
        <v>0.16900000000000001</v>
      </c>
      <c r="AB2843" s="9">
        <v>0.70299999999999996</v>
      </c>
      <c r="AC2843" s="9">
        <v>-7.9000000000000001E-2</v>
      </c>
      <c r="AD2843" s="9" t="s">
        <v>48</v>
      </c>
      <c r="AE2843" s="9" t="s">
        <v>48</v>
      </c>
      <c r="AF2843" s="9" t="s">
        <v>48</v>
      </c>
    </row>
    <row r="2844" spans="1:32" hidden="1" outlineLevel="1" x14ac:dyDescent="0.2">
      <c r="A2844" s="9" t="s">
        <v>3375</v>
      </c>
      <c r="B2844" s="9">
        <v>45343.613993055558</v>
      </c>
      <c r="C2844" s="9" t="s">
        <v>2903</v>
      </c>
      <c r="D2844" s="9"/>
      <c r="E2844" s="9"/>
      <c r="F2844" s="9"/>
      <c r="G2844" s="9"/>
      <c r="H2844" s="9"/>
      <c r="I2844" s="9"/>
      <c r="J2844" s="9" t="s">
        <v>3376</v>
      </c>
      <c r="K2844" s="9" t="s">
        <v>3340</v>
      </c>
      <c r="L2844" s="9" t="s">
        <v>1263</v>
      </c>
      <c r="M2844" s="9">
        <v>6</v>
      </c>
      <c r="N2844" s="9"/>
      <c r="O2844" s="9"/>
      <c r="P2844" s="2" t="s">
        <v>3377</v>
      </c>
      <c r="Q2844" s="9" t="s">
        <v>2906</v>
      </c>
      <c r="R2844" s="9"/>
      <c r="S2844" s="9">
        <v>2.4109999999999999E-3</v>
      </c>
      <c r="T2844" s="9">
        <v>2.5500000000000001E-6</v>
      </c>
      <c r="U2844" s="9">
        <v>4.6499999999999999E-5</v>
      </c>
      <c r="V2844" s="9">
        <v>9.3300000000000005E-5</v>
      </c>
      <c r="W2844" s="9">
        <v>8.6399999999999997E-4</v>
      </c>
      <c r="X2844" s="9">
        <v>1.03E-4</v>
      </c>
      <c r="Y2844" s="9">
        <v>-8.2290000000000002E-2</v>
      </c>
      <c r="Z2844" s="9">
        <v>0.16</v>
      </c>
      <c r="AA2844" s="9">
        <v>0.16500000000000001</v>
      </c>
      <c r="AB2844" s="9">
        <v>0.67400000000000004</v>
      </c>
      <c r="AC2844" s="9">
        <v>-8.3400000000000002E-2</v>
      </c>
      <c r="AD2844" s="9" t="s">
        <v>48</v>
      </c>
      <c r="AE2844" s="9" t="s">
        <v>48</v>
      </c>
      <c r="AF2844" s="9" t="s">
        <v>48</v>
      </c>
    </row>
    <row r="2845" spans="1:32" hidden="1" outlineLevel="1" x14ac:dyDescent="0.2">
      <c r="A2845" t="s">
        <v>3378</v>
      </c>
      <c r="B2845" t="s">
        <v>3379</v>
      </c>
      <c r="C2845" t="s">
        <v>3380</v>
      </c>
      <c r="J2845" t="s">
        <v>3381</v>
      </c>
      <c r="K2845" t="s">
        <v>3348</v>
      </c>
      <c r="L2845" t="s">
        <v>1263</v>
      </c>
      <c r="M2845">
        <v>1</v>
      </c>
      <c r="P2845" s="2" t="s">
        <v>3382</v>
      </c>
      <c r="Q2845" t="s">
        <v>47</v>
      </c>
      <c r="S2845">
        <v>4.4427148532122368E-4</v>
      </c>
      <c r="T2845">
        <v>2.7759078875533309E-6</v>
      </c>
      <c r="U2845">
        <v>4.1692928789416328E-5</v>
      </c>
      <c r="V2845">
        <v>4.3660696974257007E-5</v>
      </c>
      <c r="W2845">
        <v>1.6488596156705171E-4</v>
      </c>
      <c r="X2845">
        <v>4.3765867303591222E-5</v>
      </c>
      <c r="Y2845">
        <v>0.2</v>
      </c>
      <c r="Z2845">
        <v>0.17199999999999999</v>
      </c>
      <c r="AA2845">
        <v>0</v>
      </c>
      <c r="AB2845">
        <v>0.82799999999999996</v>
      </c>
      <c r="AC2845">
        <v>0.61240000000000006</v>
      </c>
      <c r="AD2845" t="s">
        <v>48</v>
      </c>
      <c r="AE2845" t="s">
        <v>48</v>
      </c>
      <c r="AF2845" t="s">
        <v>48</v>
      </c>
    </row>
    <row r="2846" spans="1:32" hidden="1" outlineLevel="1" x14ac:dyDescent="0.2">
      <c r="A2846" t="s">
        <v>3383</v>
      </c>
      <c r="B2846" t="s">
        <v>3384</v>
      </c>
      <c r="C2846" t="s">
        <v>3290</v>
      </c>
      <c r="J2846" t="s">
        <v>3385</v>
      </c>
      <c r="K2846" t="s">
        <v>3348</v>
      </c>
      <c r="L2846" t="s">
        <v>1263</v>
      </c>
      <c r="M2846">
        <v>1</v>
      </c>
      <c r="P2846" s="2" t="s">
        <v>3386</v>
      </c>
      <c r="Q2846" t="s">
        <v>47</v>
      </c>
      <c r="S2846">
        <v>2.7008695178665221E-4</v>
      </c>
      <c r="T2846">
        <v>2.5795422970986688E-6</v>
      </c>
      <c r="U2846">
        <v>1.6037167370086539E-5</v>
      </c>
      <c r="V2846">
        <v>4.6146047679940239E-5</v>
      </c>
      <c r="W2846">
        <v>1.2964813504368069E-4</v>
      </c>
      <c r="X2846">
        <v>2.2377829736797139E-5</v>
      </c>
      <c r="Y2846">
        <v>-0.1027777777777778</v>
      </c>
      <c r="Z2846">
        <v>1.7999999999999999E-2</v>
      </c>
      <c r="AA2846">
        <v>0.126</v>
      </c>
      <c r="AB2846">
        <v>0.85599999999999998</v>
      </c>
      <c r="AC2846">
        <v>-0.81620000000000004</v>
      </c>
      <c r="AD2846" t="s">
        <v>48</v>
      </c>
      <c r="AE2846" t="s">
        <v>48</v>
      </c>
      <c r="AF2846" t="s">
        <v>48</v>
      </c>
    </row>
    <row r="2847" spans="1:32" hidden="1" outlineLevel="1" x14ac:dyDescent="0.2">
      <c r="A2847" t="s">
        <v>3387</v>
      </c>
      <c r="B2847" t="s">
        <v>3388</v>
      </c>
      <c r="C2847" t="s">
        <v>3290</v>
      </c>
      <c r="J2847" t="s">
        <v>3389</v>
      </c>
      <c r="K2847" t="s">
        <v>3351</v>
      </c>
      <c r="L2847" t="s">
        <v>1263</v>
      </c>
      <c r="M2847">
        <v>1</v>
      </c>
      <c r="P2847" s="2" t="s">
        <v>3390</v>
      </c>
      <c r="Q2847" t="s">
        <v>47</v>
      </c>
      <c r="S2847">
        <v>2.4584485800005501E-4</v>
      </c>
      <c r="T2847">
        <v>2.9241073207231238E-6</v>
      </c>
      <c r="U2847">
        <v>1.991663157241419E-5</v>
      </c>
      <c r="V2847">
        <v>4.5370041334535933E-5</v>
      </c>
      <c r="W2847">
        <v>1.147435978055E-4</v>
      </c>
      <c r="X2847">
        <v>1.9921304556191899E-5</v>
      </c>
      <c r="Y2847">
        <v>0.13214285714285709</v>
      </c>
      <c r="Z2847">
        <v>0.16300000000000001</v>
      </c>
      <c r="AA2847">
        <v>0</v>
      </c>
      <c r="AB2847">
        <v>0.83699999999999997</v>
      </c>
      <c r="AC2847">
        <v>0.86739999999999995</v>
      </c>
      <c r="AD2847" t="s">
        <v>48</v>
      </c>
      <c r="AE2847" t="s">
        <v>48</v>
      </c>
      <c r="AF2847" t="s">
        <v>48</v>
      </c>
    </row>
    <row r="2848" spans="1:32" hidden="1" outlineLevel="1" x14ac:dyDescent="0.2">
      <c r="A2848" t="s">
        <v>3391</v>
      </c>
      <c r="B2848" t="s">
        <v>3392</v>
      </c>
      <c r="C2848" t="s">
        <v>3290</v>
      </c>
      <c r="J2848" t="s">
        <v>3393</v>
      </c>
      <c r="K2848" t="s">
        <v>3354</v>
      </c>
      <c r="L2848" t="s">
        <v>1263</v>
      </c>
      <c r="M2848">
        <v>1</v>
      </c>
      <c r="P2848" s="2" t="s">
        <v>3394</v>
      </c>
      <c r="Q2848" t="s">
        <v>47</v>
      </c>
      <c r="S2848">
        <v>3.9067445322871208E-4</v>
      </c>
      <c r="T2848">
        <v>2.896325668189093E-6</v>
      </c>
      <c r="U2848">
        <v>2.1154624846531082E-5</v>
      </c>
      <c r="V2848">
        <v>4.4324329792289063E-5</v>
      </c>
      <c r="W2848">
        <v>1.703835441730917E-4</v>
      </c>
      <c r="X2848">
        <v>2.7354129997547719E-5</v>
      </c>
      <c r="Y2848">
        <v>0.21071428571428569</v>
      </c>
      <c r="Z2848">
        <v>0.13</v>
      </c>
      <c r="AA2848">
        <v>0.13200000000000001</v>
      </c>
      <c r="AB2848">
        <v>0.73799999999999999</v>
      </c>
      <c r="AC2848">
        <v>-6.4899999999999999E-2</v>
      </c>
      <c r="AD2848" t="s">
        <v>48</v>
      </c>
      <c r="AE2848" t="s">
        <v>48</v>
      </c>
      <c r="AF2848" t="s">
        <v>48</v>
      </c>
    </row>
    <row r="2849" spans="1:40" hidden="1" outlineLevel="1" x14ac:dyDescent="0.2">
      <c r="A2849" t="s">
        <v>3395</v>
      </c>
      <c r="B2849" t="s">
        <v>3396</v>
      </c>
      <c r="C2849" t="s">
        <v>489</v>
      </c>
      <c r="J2849" t="s">
        <v>3397</v>
      </c>
      <c r="K2849" t="s">
        <v>3368</v>
      </c>
      <c r="L2849" t="s">
        <v>1263</v>
      </c>
      <c r="M2849">
        <v>-2</v>
      </c>
      <c r="P2849" s="2" t="s">
        <v>3398</v>
      </c>
      <c r="Q2849" t="s">
        <v>47</v>
      </c>
      <c r="S2849">
        <v>5.1895331125706434E-4</v>
      </c>
      <c r="T2849">
        <v>2.0086822587472848E-6</v>
      </c>
      <c r="U2849">
        <v>2.9490644010365941E-5</v>
      </c>
      <c r="V2849">
        <v>4.2128405766561627E-5</v>
      </c>
      <c r="W2849">
        <v>2.7765717823058372E-4</v>
      </c>
      <c r="X2849">
        <v>1.970003722817637E-5</v>
      </c>
      <c r="Y2849">
        <v>0</v>
      </c>
      <c r="Z2849">
        <v>0</v>
      </c>
      <c r="AA2849">
        <v>0.1</v>
      </c>
      <c r="AB2849">
        <v>0.9</v>
      </c>
      <c r="AC2849">
        <v>-0.27550000000000002</v>
      </c>
      <c r="AD2849" t="s">
        <v>48</v>
      </c>
      <c r="AE2849" t="s">
        <v>48</v>
      </c>
      <c r="AF2849" t="s">
        <v>48</v>
      </c>
    </row>
    <row r="2850" spans="1:40" hidden="1" outlineLevel="1" x14ac:dyDescent="0.2">
      <c r="A2850" t="s">
        <v>3399</v>
      </c>
      <c r="B2850" t="s">
        <v>3400</v>
      </c>
      <c r="C2850" t="s">
        <v>3008</v>
      </c>
      <c r="J2850" t="s">
        <v>3401</v>
      </c>
      <c r="K2850" t="s">
        <v>3371</v>
      </c>
      <c r="L2850" t="s">
        <v>1263</v>
      </c>
      <c r="M2850">
        <v>1</v>
      </c>
      <c r="P2850" s="2" t="s">
        <v>3402</v>
      </c>
      <c r="Q2850" t="s">
        <v>47</v>
      </c>
      <c r="S2850">
        <v>0.97808331251144409</v>
      </c>
      <c r="T2850">
        <v>4.2861499241553252E-4</v>
      </c>
      <c r="U2850">
        <v>0.8018186092376709</v>
      </c>
      <c r="V2850">
        <v>8.9332927018404007E-3</v>
      </c>
      <c r="W2850">
        <v>0.80147743225097656</v>
      </c>
      <c r="X2850">
        <v>4.9252677708864212E-3</v>
      </c>
      <c r="Y2850">
        <v>6.6666666666666693E-2</v>
      </c>
      <c r="Z2850">
        <v>0.253</v>
      </c>
      <c r="AA2850">
        <v>0.14000000000000001</v>
      </c>
      <c r="AB2850">
        <v>0.60699999999999998</v>
      </c>
      <c r="AC2850">
        <v>0.66779999999999995</v>
      </c>
      <c r="AD2850" t="s">
        <v>48</v>
      </c>
      <c r="AE2850" t="s">
        <v>48</v>
      </c>
      <c r="AF2850" t="s">
        <v>48</v>
      </c>
    </row>
    <row r="2851" spans="1:40" hidden="1" outlineLevel="1" x14ac:dyDescent="0.2">
      <c r="A2851" t="s">
        <v>3403</v>
      </c>
      <c r="B2851" t="s">
        <v>3404</v>
      </c>
      <c r="C2851" t="s">
        <v>1428</v>
      </c>
      <c r="J2851" t="s">
        <v>3405</v>
      </c>
      <c r="K2851" t="s">
        <v>3391</v>
      </c>
      <c r="L2851" t="s">
        <v>1263</v>
      </c>
      <c r="M2851">
        <v>1</v>
      </c>
      <c r="P2851" s="2" t="s">
        <v>3406</v>
      </c>
      <c r="Q2851" t="s">
        <v>47</v>
      </c>
      <c r="S2851">
        <v>0.1444150656461716</v>
      </c>
      <c r="T2851">
        <v>2.9188913686084561E-5</v>
      </c>
      <c r="U2851">
        <v>2.8545599430799481E-2</v>
      </c>
      <c r="V2851">
        <v>4.6462254249490798E-4</v>
      </c>
      <c r="W2851">
        <v>3.0094733461737629E-2</v>
      </c>
      <c r="X2851">
        <v>2.8960008057765663E-4</v>
      </c>
      <c r="Y2851">
        <v>-0.12669552669552669</v>
      </c>
      <c r="Z2851">
        <v>6.0999999999999999E-2</v>
      </c>
      <c r="AA2851">
        <v>8.8999999999999996E-2</v>
      </c>
      <c r="AB2851">
        <v>0.85</v>
      </c>
      <c r="AC2851">
        <v>-0.86050000000000004</v>
      </c>
      <c r="AD2851" t="s">
        <v>48</v>
      </c>
      <c r="AE2851" t="s">
        <v>48</v>
      </c>
      <c r="AF2851" t="s">
        <v>48</v>
      </c>
    </row>
    <row r="2852" spans="1:40" hidden="1" outlineLevel="1" x14ac:dyDescent="0.2">
      <c r="A2852" s="9" t="s">
        <v>3407</v>
      </c>
      <c r="B2852" s="9">
        <v>45343.603935185187</v>
      </c>
      <c r="C2852" s="9" t="s">
        <v>3043</v>
      </c>
      <c r="D2852" s="9"/>
      <c r="E2852" s="9"/>
      <c r="F2852" s="9"/>
      <c r="G2852" s="9"/>
      <c r="H2852" s="9"/>
      <c r="I2852" s="9"/>
      <c r="J2852" s="9" t="s">
        <v>3408</v>
      </c>
      <c r="K2852" s="9" t="s">
        <v>3395</v>
      </c>
      <c r="L2852" s="9" t="s">
        <v>1263</v>
      </c>
      <c r="M2852" s="9">
        <v>6</v>
      </c>
      <c r="N2852" s="9"/>
      <c r="O2852" s="9"/>
      <c r="P2852" s="2" t="s">
        <v>3409</v>
      </c>
      <c r="Q2852" s="9" t="s">
        <v>47</v>
      </c>
      <c r="R2852" s="9"/>
      <c r="S2852" s="9">
        <v>5.5500000000000005E-4</v>
      </c>
      <c r="T2852" s="9">
        <v>4.25E-6</v>
      </c>
      <c r="U2852" s="9">
        <v>3.2199999999999997E-5</v>
      </c>
      <c r="V2852" s="9">
        <v>5.9200000000000002E-5</v>
      </c>
      <c r="W2852" s="9">
        <v>1.92E-4</v>
      </c>
      <c r="X2852" s="9">
        <v>4.8300000000000002E-5</v>
      </c>
      <c r="Y2852" s="9">
        <v>0.32</v>
      </c>
      <c r="Z2852" s="9">
        <v>0.23699999999999999</v>
      </c>
      <c r="AA2852" s="9">
        <v>2.1000000000000001E-2</v>
      </c>
      <c r="AB2852" s="9">
        <v>0.74099999999999999</v>
      </c>
      <c r="AC2852" s="9">
        <v>0.94520000000000004</v>
      </c>
      <c r="AD2852" s="9" t="s">
        <v>48</v>
      </c>
      <c r="AE2852" s="9" t="s">
        <v>48</v>
      </c>
      <c r="AF2852" s="9" t="s">
        <v>48</v>
      </c>
    </row>
    <row r="2853" spans="1:40" hidden="1" outlineLevel="1" x14ac:dyDescent="0.2">
      <c r="A2853" s="9" t="s">
        <v>3410</v>
      </c>
      <c r="B2853" s="9">
        <v>45343.633715277778</v>
      </c>
      <c r="C2853" s="9" t="s">
        <v>3411</v>
      </c>
      <c r="D2853" s="9"/>
      <c r="E2853" s="9"/>
      <c r="F2853" s="9"/>
      <c r="G2853" s="9"/>
      <c r="H2853" s="9"/>
      <c r="I2853" s="9"/>
      <c r="J2853" s="9" t="s">
        <v>3412</v>
      </c>
      <c r="K2853" s="9" t="s">
        <v>3395</v>
      </c>
      <c r="L2853" s="9" t="s">
        <v>1263</v>
      </c>
      <c r="M2853" s="9">
        <v>1</v>
      </c>
      <c r="N2853" s="9"/>
      <c r="O2853" s="9"/>
      <c r="P2853" s="2" t="s">
        <v>3413</v>
      </c>
      <c r="Q2853" s="9" t="s">
        <v>47</v>
      </c>
      <c r="R2853" s="9"/>
      <c r="S2853" s="9">
        <v>2.2643E-2</v>
      </c>
      <c r="T2853" s="9">
        <v>5.4299999999999997E-6</v>
      </c>
      <c r="U2853" s="9">
        <v>2.6800000000000001E-4</v>
      </c>
      <c r="V2853" s="9">
        <v>1.2400000000000001E-4</v>
      </c>
      <c r="W2853" s="9">
        <v>2.0774999999999998E-2</v>
      </c>
      <c r="X2853" s="9">
        <v>2.0100000000000001E-4</v>
      </c>
      <c r="Y2853" s="9">
        <v>-0.1</v>
      </c>
      <c r="Z2853" s="9">
        <v>0.123</v>
      </c>
      <c r="AA2853" s="9">
        <v>8.3000000000000004E-2</v>
      </c>
      <c r="AB2853" s="9">
        <v>0.79500000000000004</v>
      </c>
      <c r="AC2853" s="9">
        <v>0.29599999999999999</v>
      </c>
      <c r="AD2853" s="9" t="s">
        <v>48</v>
      </c>
      <c r="AE2853" s="9" t="s">
        <v>48</v>
      </c>
      <c r="AF2853" s="9" t="s">
        <v>48</v>
      </c>
    </row>
    <row r="2854" spans="1:40" hidden="1" outlineLevel="1" x14ac:dyDescent="0.2">
      <c r="A2854" s="9" t="s">
        <v>3414</v>
      </c>
      <c r="B2854" s="9">
        <v>45343.650868055556</v>
      </c>
      <c r="C2854" s="9" t="s">
        <v>3415</v>
      </c>
      <c r="D2854" s="9"/>
      <c r="E2854" s="9"/>
      <c r="F2854" s="9"/>
      <c r="G2854" s="9"/>
      <c r="H2854" s="9"/>
      <c r="I2854" s="9"/>
      <c r="J2854" s="9" t="s">
        <v>3416</v>
      </c>
      <c r="K2854" s="9" t="s">
        <v>3395</v>
      </c>
      <c r="L2854" s="9" t="s">
        <v>1263</v>
      </c>
      <c r="M2854" s="9">
        <v>1</v>
      </c>
      <c r="N2854" s="9"/>
      <c r="O2854" s="9"/>
      <c r="P2854" s="2" t="s">
        <v>3417</v>
      </c>
      <c r="Q2854" s="9" t="s">
        <v>47</v>
      </c>
      <c r="R2854" s="9"/>
      <c r="S2854" s="9">
        <v>4.3899999999999999E-4</v>
      </c>
      <c r="T2854" s="9">
        <v>2.2400000000000002E-6</v>
      </c>
      <c r="U2854" s="9">
        <v>3.3599999999999997E-5</v>
      </c>
      <c r="V2854" s="9">
        <v>5.9299999999999998E-5</v>
      </c>
      <c r="W2854" s="9">
        <v>1.6699999999999999E-4</v>
      </c>
      <c r="X2854" s="9">
        <v>3.9900000000000001E-5</v>
      </c>
      <c r="Y2854" s="9">
        <v>0</v>
      </c>
      <c r="Z2854" s="9">
        <v>0</v>
      </c>
      <c r="AA2854" s="9">
        <v>0</v>
      </c>
      <c r="AB2854" s="9">
        <v>1</v>
      </c>
      <c r="AC2854" s="9">
        <v>0</v>
      </c>
      <c r="AD2854" s="9" t="s">
        <v>48</v>
      </c>
      <c r="AE2854" s="9" t="s">
        <v>48</v>
      </c>
      <c r="AF2854" s="9" t="s">
        <v>48</v>
      </c>
    </row>
    <row r="2855" spans="1:40" collapsed="1" x14ac:dyDescent="0.2">
      <c r="A2855" t="s">
        <v>493</v>
      </c>
      <c r="B2855" t="s">
        <v>494</v>
      </c>
      <c r="C2855" t="s">
        <v>495</v>
      </c>
      <c r="D2855" t="s">
        <v>496</v>
      </c>
      <c r="E2855" t="s">
        <v>130</v>
      </c>
      <c r="F2855" t="s">
        <v>43</v>
      </c>
      <c r="G2855">
        <v>28</v>
      </c>
      <c r="H2855" t="s">
        <v>42</v>
      </c>
      <c r="I2855">
        <v>30</v>
      </c>
      <c r="J2855" t="s">
        <v>497</v>
      </c>
      <c r="L2855" t="s">
        <v>45</v>
      </c>
      <c r="M2855">
        <v>43</v>
      </c>
      <c r="N2855">
        <v>0.92</v>
      </c>
      <c r="O2855" s="1" t="s">
        <v>498</v>
      </c>
      <c r="P2855" s="1" t="s">
        <v>498</v>
      </c>
      <c r="Q2855" t="s">
        <v>47</v>
      </c>
      <c r="R2855" t="s">
        <v>47</v>
      </c>
      <c r="S2855">
        <v>5.8994940482079983E-3</v>
      </c>
      <c r="T2855">
        <v>1.2987916124984619E-4</v>
      </c>
      <c r="U2855">
        <v>6.4337434014305472E-4</v>
      </c>
      <c r="V2855">
        <v>2.8598980861715972E-4</v>
      </c>
      <c r="W2855">
        <v>2.433836692944169E-3</v>
      </c>
      <c r="X2855">
        <v>3.0059143318794668E-4</v>
      </c>
      <c r="Y2855">
        <v>4.1069952774498222E-2</v>
      </c>
      <c r="Z2855">
        <v>6.2E-2</v>
      </c>
      <c r="AA2855">
        <v>0.157</v>
      </c>
      <c r="AB2855">
        <v>0.78100000000000003</v>
      </c>
      <c r="AC2855">
        <v>-0.99329999999999996</v>
      </c>
      <c r="AD2855" t="s">
        <v>48</v>
      </c>
      <c r="AE2855" t="s">
        <v>48</v>
      </c>
      <c r="AF2855" t="s">
        <v>48</v>
      </c>
      <c r="AH2855">
        <f>SUM(AI2855:AJ2855)</f>
        <v>32</v>
      </c>
      <c r="AI2855">
        <f>COUNTIF(L2855:L2887, "Comment")</f>
        <v>25</v>
      </c>
      <c r="AJ2855">
        <f>COUNTIF(L2855:L2887, "Reply")</f>
        <v>7</v>
      </c>
      <c r="AK2855">
        <f>COUNTIF(C2856:C2887, C2855)</f>
        <v>0</v>
      </c>
      <c r="AM2855">
        <f>AVERAGE(S2855:S2887)</f>
        <v>4.0491781300446138E-2</v>
      </c>
      <c r="AN2855">
        <f>AVERAGE(Y2855:Y2887)</f>
        <v>8.464613538502741E-2</v>
      </c>
    </row>
    <row r="2856" spans="1:40" hidden="1" outlineLevel="1" x14ac:dyDescent="0.2">
      <c r="A2856" t="s">
        <v>3418</v>
      </c>
      <c r="B2856" t="s">
        <v>3419</v>
      </c>
      <c r="C2856" t="s">
        <v>3420</v>
      </c>
      <c r="J2856" t="s">
        <v>3421</v>
      </c>
      <c r="K2856" t="s">
        <v>493</v>
      </c>
      <c r="L2856" t="s">
        <v>1233</v>
      </c>
      <c r="M2856">
        <v>99</v>
      </c>
      <c r="P2856" s="2" t="s">
        <v>3422</v>
      </c>
      <c r="Q2856" t="s">
        <v>47</v>
      </c>
      <c r="S2856">
        <v>6.6230312222614884E-4</v>
      </c>
      <c r="T2856">
        <v>3.109695626335451E-6</v>
      </c>
      <c r="U2856">
        <v>4.1558832890586928E-5</v>
      </c>
      <c r="V2856">
        <v>6.7493121605366468E-5</v>
      </c>
      <c r="W2856">
        <v>2.1291473240125919E-4</v>
      </c>
      <c r="X2856">
        <v>8.2902981375809759E-5</v>
      </c>
      <c r="Y2856">
        <v>0.2</v>
      </c>
      <c r="Z2856">
        <v>0</v>
      </c>
      <c r="AA2856">
        <v>0</v>
      </c>
      <c r="AB2856">
        <v>1</v>
      </c>
      <c r="AC2856">
        <v>0</v>
      </c>
      <c r="AD2856" t="s">
        <v>48</v>
      </c>
      <c r="AE2856" t="s">
        <v>48</v>
      </c>
      <c r="AF2856" t="s">
        <v>48</v>
      </c>
    </row>
    <row r="2857" spans="1:40" hidden="1" outlineLevel="1" x14ac:dyDescent="0.2">
      <c r="A2857" t="s">
        <v>3423</v>
      </c>
      <c r="B2857" t="s">
        <v>3424</v>
      </c>
      <c r="C2857" t="s">
        <v>3425</v>
      </c>
      <c r="J2857" t="s">
        <v>3426</v>
      </c>
      <c r="K2857" t="s">
        <v>493</v>
      </c>
      <c r="L2857" t="s">
        <v>1233</v>
      </c>
      <c r="M2857">
        <v>83</v>
      </c>
      <c r="P2857" s="2" t="s">
        <v>3427</v>
      </c>
      <c r="Q2857" t="s">
        <v>47</v>
      </c>
      <c r="S2857">
        <v>2.5912108831107621E-3</v>
      </c>
      <c r="T2857">
        <v>8.7747766883694567E-6</v>
      </c>
      <c r="U2857">
        <v>3.1119478080654517E-5</v>
      </c>
      <c r="V2857">
        <v>4.6342625864781439E-4</v>
      </c>
      <c r="W2857">
        <v>5.0515506882220507E-4</v>
      </c>
      <c r="X2857">
        <v>1.6073836013674739E-4</v>
      </c>
      <c r="Y2857">
        <v>0.17037037037037039</v>
      </c>
      <c r="Z2857">
        <v>3.1E-2</v>
      </c>
      <c r="AA2857">
        <v>2.7E-2</v>
      </c>
      <c r="AB2857">
        <v>0.94199999999999995</v>
      </c>
      <c r="AC2857">
        <v>6.4399999999999999E-2</v>
      </c>
      <c r="AD2857" t="s">
        <v>48</v>
      </c>
      <c r="AE2857" t="s">
        <v>48</v>
      </c>
      <c r="AF2857" t="s">
        <v>48</v>
      </c>
    </row>
    <row r="2858" spans="1:40" hidden="1" outlineLevel="1" x14ac:dyDescent="0.2">
      <c r="A2858" t="s">
        <v>3428</v>
      </c>
      <c r="B2858" t="s">
        <v>3429</v>
      </c>
      <c r="C2858" t="s">
        <v>3430</v>
      </c>
      <c r="J2858" t="s">
        <v>3431</v>
      </c>
      <c r="K2858" t="s">
        <v>493</v>
      </c>
      <c r="L2858" t="s">
        <v>1233</v>
      </c>
      <c r="M2858">
        <v>31</v>
      </c>
      <c r="P2858" s="2" t="s">
        <v>3432</v>
      </c>
      <c r="Q2858" t="s">
        <v>47</v>
      </c>
      <c r="S2858">
        <v>4.7000651829876011E-4</v>
      </c>
      <c r="T2858">
        <v>1.9584590518206819E-6</v>
      </c>
      <c r="U2858">
        <v>1.7582709915586751E-5</v>
      </c>
      <c r="V2858">
        <v>3.1997642508940771E-5</v>
      </c>
      <c r="W2858">
        <v>2.5075345183722669E-4</v>
      </c>
      <c r="X2858">
        <v>2.3367239919025451E-5</v>
      </c>
      <c r="Y2858">
        <v>3.70370370370369E-3</v>
      </c>
      <c r="Z2858">
        <v>0.19400000000000001</v>
      </c>
      <c r="AA2858">
        <v>0</v>
      </c>
      <c r="AB2858">
        <v>0.80600000000000005</v>
      </c>
      <c r="AC2858">
        <v>0.87660000000000005</v>
      </c>
      <c r="AD2858" t="s">
        <v>48</v>
      </c>
      <c r="AE2858" t="s">
        <v>48</v>
      </c>
      <c r="AF2858" t="s">
        <v>48</v>
      </c>
    </row>
    <row r="2859" spans="1:40" hidden="1" outlineLevel="1" x14ac:dyDescent="0.2">
      <c r="A2859" t="s">
        <v>3433</v>
      </c>
      <c r="B2859" t="s">
        <v>3434</v>
      </c>
      <c r="C2859" t="s">
        <v>3435</v>
      </c>
      <c r="J2859" t="s">
        <v>3436</v>
      </c>
      <c r="K2859" t="s">
        <v>493</v>
      </c>
      <c r="L2859" t="s">
        <v>1233</v>
      </c>
      <c r="M2859">
        <v>1</v>
      </c>
      <c r="P2859" s="2" t="s">
        <v>3437</v>
      </c>
      <c r="Q2859" t="s">
        <v>47</v>
      </c>
      <c r="S2859">
        <v>1.7237162217497829E-2</v>
      </c>
      <c r="T2859">
        <v>5.8597743191057823E-5</v>
      </c>
      <c r="U2859">
        <v>2.2679433459416029E-4</v>
      </c>
      <c r="V2859">
        <v>1.411247882060707E-3</v>
      </c>
      <c r="W2859">
        <v>5.611443892121315E-3</v>
      </c>
      <c r="X2859">
        <v>3.3467524917796249E-4</v>
      </c>
      <c r="Y2859">
        <v>0.36875000000000002</v>
      </c>
      <c r="Z2859">
        <v>0.34200000000000003</v>
      </c>
      <c r="AA2859">
        <v>2.3E-2</v>
      </c>
      <c r="AB2859">
        <v>0.63600000000000001</v>
      </c>
      <c r="AC2859">
        <v>0.98360000000000003</v>
      </c>
      <c r="AD2859" t="s">
        <v>48</v>
      </c>
      <c r="AE2859" t="s">
        <v>48</v>
      </c>
      <c r="AF2859" t="s">
        <v>48</v>
      </c>
    </row>
    <row r="2860" spans="1:40" hidden="1" outlineLevel="1" x14ac:dyDescent="0.2">
      <c r="A2860" t="s">
        <v>3438</v>
      </c>
      <c r="B2860" t="s">
        <v>3439</v>
      </c>
      <c r="C2860" t="s">
        <v>3440</v>
      </c>
      <c r="J2860" t="s">
        <v>3441</v>
      </c>
      <c r="K2860" t="s">
        <v>493</v>
      </c>
      <c r="L2860" t="s">
        <v>1233</v>
      </c>
      <c r="M2860">
        <v>22</v>
      </c>
      <c r="P2860" s="2" t="s">
        <v>3442</v>
      </c>
      <c r="Q2860" t="s">
        <v>47</v>
      </c>
      <c r="S2860">
        <v>7.8600330743938684E-4</v>
      </c>
      <c r="T2860">
        <v>2.359080554015236E-6</v>
      </c>
      <c r="U2860">
        <v>2.4494469471392218E-5</v>
      </c>
      <c r="V2860">
        <v>5.7482619013171643E-5</v>
      </c>
      <c r="W2860">
        <v>4.4244786840863531E-4</v>
      </c>
      <c r="X2860">
        <v>4.4713768147630617E-5</v>
      </c>
      <c r="Y2860">
        <v>0.45</v>
      </c>
      <c r="Z2860">
        <v>0.255</v>
      </c>
      <c r="AA2860">
        <v>5.3999999999999999E-2</v>
      </c>
      <c r="AB2860">
        <v>0.69099999999999995</v>
      </c>
      <c r="AC2860">
        <v>0.78080000000000005</v>
      </c>
      <c r="AD2860" t="s">
        <v>48</v>
      </c>
      <c r="AE2860" t="s">
        <v>48</v>
      </c>
      <c r="AF2860" t="s">
        <v>48</v>
      </c>
    </row>
    <row r="2861" spans="1:40" hidden="1" outlineLevel="1" x14ac:dyDescent="0.2">
      <c r="A2861" t="s">
        <v>3443</v>
      </c>
      <c r="B2861" t="s">
        <v>3444</v>
      </c>
      <c r="C2861" t="s">
        <v>3445</v>
      </c>
      <c r="J2861" t="s">
        <v>3446</v>
      </c>
      <c r="K2861" t="s">
        <v>493</v>
      </c>
      <c r="L2861" t="s">
        <v>1233</v>
      </c>
      <c r="M2861">
        <v>29</v>
      </c>
      <c r="P2861" s="2" t="s">
        <v>3447</v>
      </c>
      <c r="Q2861" t="s">
        <v>47</v>
      </c>
      <c r="S2861">
        <v>2.7317888452671468E-4</v>
      </c>
      <c r="T2861">
        <v>3.6086810268898262E-6</v>
      </c>
      <c r="U2861">
        <v>2.0233932445989922E-5</v>
      </c>
      <c r="V2861">
        <v>3.4573204175103463E-5</v>
      </c>
      <c r="W2861">
        <v>1.3173524348530921E-4</v>
      </c>
      <c r="X2861">
        <v>2.7612555641098879E-5</v>
      </c>
      <c r="Y2861">
        <v>0.4017857142857143</v>
      </c>
      <c r="Z2861">
        <v>0.255</v>
      </c>
      <c r="AA2861">
        <v>1.7000000000000001E-2</v>
      </c>
      <c r="AB2861">
        <v>0.72799999999999998</v>
      </c>
      <c r="AC2861">
        <v>0.99280000000000002</v>
      </c>
      <c r="AD2861" t="s">
        <v>48</v>
      </c>
      <c r="AE2861" t="s">
        <v>48</v>
      </c>
      <c r="AF2861" t="s">
        <v>48</v>
      </c>
    </row>
    <row r="2862" spans="1:40" hidden="1" outlineLevel="1" x14ac:dyDescent="0.2">
      <c r="A2862" t="s">
        <v>3448</v>
      </c>
      <c r="B2862" t="s">
        <v>3449</v>
      </c>
      <c r="C2862" t="s">
        <v>3450</v>
      </c>
      <c r="J2862" t="s">
        <v>3451</v>
      </c>
      <c r="K2862" t="s">
        <v>493</v>
      </c>
      <c r="L2862" t="s">
        <v>1233</v>
      </c>
      <c r="M2862">
        <v>8</v>
      </c>
      <c r="P2862" s="2" t="s">
        <v>3452</v>
      </c>
      <c r="Q2862" t="s">
        <v>47</v>
      </c>
      <c r="S2862">
        <v>7.8493851469829679E-4</v>
      </c>
      <c r="T2862">
        <v>2.2705628452968089E-6</v>
      </c>
      <c r="U2862">
        <v>3.1457093427889049E-5</v>
      </c>
      <c r="V2862">
        <v>6.8047746026422828E-5</v>
      </c>
      <c r="W2862">
        <v>3.1370169017463923E-4</v>
      </c>
      <c r="X2862">
        <v>6.3530795159749687E-5</v>
      </c>
      <c r="Y2862">
        <v>-0.1818181818181818</v>
      </c>
      <c r="Z2862">
        <v>0.14799999999999999</v>
      </c>
      <c r="AA2862">
        <v>0.04</v>
      </c>
      <c r="AB2862">
        <v>0.81100000000000005</v>
      </c>
      <c r="AC2862">
        <v>0.66549999999999998</v>
      </c>
      <c r="AD2862" t="s">
        <v>48</v>
      </c>
      <c r="AE2862" t="s">
        <v>48</v>
      </c>
      <c r="AF2862" t="s">
        <v>48</v>
      </c>
    </row>
    <row r="2863" spans="1:40" hidden="1" outlineLevel="1" x14ac:dyDescent="0.2">
      <c r="A2863" t="s">
        <v>3453</v>
      </c>
      <c r="B2863" t="s">
        <v>3454</v>
      </c>
      <c r="C2863" t="s">
        <v>3455</v>
      </c>
      <c r="J2863" t="s">
        <v>3456</v>
      </c>
      <c r="K2863" t="s">
        <v>493</v>
      </c>
      <c r="L2863" t="s">
        <v>1233</v>
      </c>
      <c r="M2863">
        <v>1</v>
      </c>
      <c r="P2863" s="2" t="s">
        <v>3457</v>
      </c>
      <c r="Q2863" t="s">
        <v>47</v>
      </c>
      <c r="S2863">
        <v>8.1108901649713516E-3</v>
      </c>
      <c r="T2863">
        <v>3.7207973946351558E-6</v>
      </c>
      <c r="U2863">
        <v>1.218623001477681E-4</v>
      </c>
      <c r="V2863">
        <v>2.5772466324269772E-4</v>
      </c>
      <c r="W2863">
        <v>2.945075742900372E-3</v>
      </c>
      <c r="X2863">
        <v>3.5894269240088761E-4</v>
      </c>
      <c r="Y2863">
        <v>-0.69999999999999984</v>
      </c>
      <c r="Z2863">
        <v>0.114</v>
      </c>
      <c r="AA2863">
        <v>4.8000000000000001E-2</v>
      </c>
      <c r="AB2863">
        <v>0.83799999999999997</v>
      </c>
      <c r="AC2863">
        <v>0.39190000000000003</v>
      </c>
      <c r="AD2863" t="s">
        <v>48</v>
      </c>
      <c r="AE2863" t="s">
        <v>48</v>
      </c>
      <c r="AF2863" t="s">
        <v>48</v>
      </c>
    </row>
    <row r="2864" spans="1:40" hidden="1" outlineLevel="1" x14ac:dyDescent="0.2">
      <c r="A2864" t="s">
        <v>3458</v>
      </c>
      <c r="B2864" t="s">
        <v>3459</v>
      </c>
      <c r="C2864" t="s">
        <v>3460</v>
      </c>
      <c r="J2864" t="s">
        <v>3461</v>
      </c>
      <c r="K2864" t="s">
        <v>493</v>
      </c>
      <c r="L2864" t="s">
        <v>1233</v>
      </c>
      <c r="M2864">
        <v>1</v>
      </c>
      <c r="P2864" s="2" t="s">
        <v>3462</v>
      </c>
      <c r="Q2864" t="s">
        <v>47</v>
      </c>
      <c r="S2864">
        <v>0.2669563889503479</v>
      </c>
      <c r="T2864">
        <v>3.6449571780394763E-5</v>
      </c>
      <c r="U2864">
        <v>0.2723844051361084</v>
      </c>
      <c r="V2864">
        <v>2.3753130808472629E-3</v>
      </c>
      <c r="W2864">
        <v>2.161032147705555E-2</v>
      </c>
      <c r="X2864">
        <v>9.191704448312521E-4</v>
      </c>
      <c r="Y2864">
        <v>-6.9999999999999979E-2</v>
      </c>
      <c r="Z2864">
        <v>9.7000000000000003E-2</v>
      </c>
      <c r="AA2864">
        <v>0.129</v>
      </c>
      <c r="AB2864">
        <v>0.77400000000000002</v>
      </c>
      <c r="AC2864">
        <v>-0.40920000000000001</v>
      </c>
      <c r="AD2864" t="s">
        <v>48</v>
      </c>
      <c r="AE2864" t="s">
        <v>48</v>
      </c>
      <c r="AF2864" t="s">
        <v>48</v>
      </c>
    </row>
    <row r="2865" spans="1:32" hidden="1" outlineLevel="1" x14ac:dyDescent="0.2">
      <c r="A2865" t="s">
        <v>3463</v>
      </c>
      <c r="B2865" t="s">
        <v>1305</v>
      </c>
      <c r="C2865" t="s">
        <v>3464</v>
      </c>
      <c r="J2865" t="s">
        <v>3465</v>
      </c>
      <c r="K2865" t="s">
        <v>493</v>
      </c>
      <c r="L2865" t="s">
        <v>1233</v>
      </c>
      <c r="M2865">
        <v>1</v>
      </c>
      <c r="P2865" s="2" t="s">
        <v>3466</v>
      </c>
      <c r="Q2865" t="s">
        <v>47</v>
      </c>
      <c r="S2865">
        <v>7.5255741830915213E-4</v>
      </c>
      <c r="T2865">
        <v>1.2667675036937E-5</v>
      </c>
      <c r="U2865">
        <v>4.0242626710096367E-5</v>
      </c>
      <c r="V2865">
        <v>9.4270944828167558E-5</v>
      </c>
      <c r="W2865">
        <v>3.0336447525769472E-4</v>
      </c>
      <c r="X2865">
        <v>7.2207229095511138E-5</v>
      </c>
      <c r="Y2865">
        <v>0.17901404151404149</v>
      </c>
      <c r="Z2865">
        <v>0.185</v>
      </c>
      <c r="AA2865">
        <v>0.109</v>
      </c>
      <c r="AB2865">
        <v>0.70599999999999996</v>
      </c>
      <c r="AC2865">
        <v>0.93359999999999999</v>
      </c>
      <c r="AD2865" t="s">
        <v>48</v>
      </c>
      <c r="AE2865" t="s">
        <v>48</v>
      </c>
      <c r="AF2865" t="s">
        <v>48</v>
      </c>
    </row>
    <row r="2866" spans="1:32" hidden="1" outlineLevel="1" x14ac:dyDescent="0.2">
      <c r="A2866" t="s">
        <v>3467</v>
      </c>
      <c r="B2866" t="s">
        <v>3468</v>
      </c>
      <c r="C2866" t="s">
        <v>3469</v>
      </c>
      <c r="J2866" t="s">
        <v>3470</v>
      </c>
      <c r="K2866" t="s">
        <v>493</v>
      </c>
      <c r="L2866" t="s">
        <v>1233</v>
      </c>
      <c r="M2866">
        <v>1</v>
      </c>
      <c r="P2866" s="2" t="s">
        <v>3471</v>
      </c>
      <c r="Q2866" t="s">
        <v>47</v>
      </c>
      <c r="S2866">
        <v>3.9995978586375713E-3</v>
      </c>
      <c r="T2866">
        <v>2.9242885375424521E-6</v>
      </c>
      <c r="U2866">
        <v>3.1815627153264359E-5</v>
      </c>
      <c r="V2866">
        <v>9.8962213087361306E-5</v>
      </c>
      <c r="W2866">
        <v>1.749398885294795E-3</v>
      </c>
      <c r="X2866">
        <v>2.1535619453061369E-4</v>
      </c>
      <c r="Y2866">
        <v>0.3</v>
      </c>
      <c r="Z2866">
        <v>8.7999999999999995E-2</v>
      </c>
      <c r="AA2866">
        <v>0</v>
      </c>
      <c r="AB2866">
        <v>0.91200000000000003</v>
      </c>
      <c r="AC2866">
        <v>0.30309999999999998</v>
      </c>
      <c r="AD2866" t="s">
        <v>48</v>
      </c>
      <c r="AE2866" t="s">
        <v>48</v>
      </c>
      <c r="AF2866" t="s">
        <v>48</v>
      </c>
    </row>
    <row r="2867" spans="1:32" hidden="1" outlineLevel="1" x14ac:dyDescent="0.2">
      <c r="A2867" t="s">
        <v>3472</v>
      </c>
      <c r="B2867" t="s">
        <v>3473</v>
      </c>
      <c r="C2867" t="s">
        <v>3474</v>
      </c>
      <c r="J2867" t="s">
        <v>3475</v>
      </c>
      <c r="K2867" t="s">
        <v>493</v>
      </c>
      <c r="L2867" t="s">
        <v>1233</v>
      </c>
      <c r="M2867">
        <v>10</v>
      </c>
      <c r="P2867" s="2" t="s">
        <v>3476</v>
      </c>
      <c r="Q2867" t="s">
        <v>47</v>
      </c>
      <c r="S2867">
        <v>3.8228317862376571E-4</v>
      </c>
      <c r="T2867">
        <v>2.4433986709482269E-6</v>
      </c>
      <c r="U2867">
        <v>2.0515612050076019E-5</v>
      </c>
      <c r="V2867">
        <v>3.6597812140826143E-5</v>
      </c>
      <c r="W2867">
        <v>1.8251969595439729E-4</v>
      </c>
      <c r="X2867">
        <v>3.2808471587486572E-5</v>
      </c>
      <c r="Y2867">
        <v>0.15</v>
      </c>
      <c r="Z2867">
        <v>0.20599999999999999</v>
      </c>
      <c r="AA2867">
        <v>3.3000000000000002E-2</v>
      </c>
      <c r="AB2867">
        <v>0.76100000000000001</v>
      </c>
      <c r="AC2867">
        <v>0.80549999999999999</v>
      </c>
      <c r="AD2867" t="s">
        <v>48</v>
      </c>
      <c r="AE2867" t="s">
        <v>48</v>
      </c>
      <c r="AF2867" t="s">
        <v>48</v>
      </c>
    </row>
    <row r="2868" spans="1:32" hidden="1" outlineLevel="1" x14ac:dyDescent="0.2">
      <c r="A2868" t="s">
        <v>3477</v>
      </c>
      <c r="B2868" t="s">
        <v>3478</v>
      </c>
      <c r="C2868" t="s">
        <v>3479</v>
      </c>
      <c r="J2868" t="s">
        <v>3480</v>
      </c>
      <c r="K2868" t="s">
        <v>493</v>
      </c>
      <c r="L2868" t="s">
        <v>1233</v>
      </c>
      <c r="M2868">
        <v>3</v>
      </c>
      <c r="P2868" s="2" t="s">
        <v>3481</v>
      </c>
      <c r="Q2868" t="s">
        <v>47</v>
      </c>
      <c r="S2868">
        <v>8.5439195390790701E-4</v>
      </c>
      <c r="T2868">
        <v>4.3379517592256889E-5</v>
      </c>
      <c r="U2868">
        <v>8.79036815604195E-5</v>
      </c>
      <c r="V2868">
        <v>2.6132757193408912E-4</v>
      </c>
      <c r="W2868">
        <v>3.3800408709794277E-4</v>
      </c>
      <c r="X2868">
        <v>1.306077901972458E-4</v>
      </c>
      <c r="Y2868">
        <v>6.0456349206349201E-2</v>
      </c>
      <c r="Z2868">
        <v>7.9000000000000001E-2</v>
      </c>
      <c r="AA2868">
        <v>0.10299999999999999</v>
      </c>
      <c r="AB2868">
        <v>0.81899999999999995</v>
      </c>
      <c r="AC2868">
        <v>-0.62270000000000003</v>
      </c>
      <c r="AD2868" t="s">
        <v>48</v>
      </c>
      <c r="AE2868" t="s">
        <v>48</v>
      </c>
      <c r="AF2868" t="s">
        <v>48</v>
      </c>
    </row>
    <row r="2869" spans="1:32" hidden="1" outlineLevel="1" x14ac:dyDescent="0.2">
      <c r="A2869" t="s">
        <v>3482</v>
      </c>
      <c r="B2869" t="s">
        <v>3483</v>
      </c>
      <c r="C2869" t="s">
        <v>3484</v>
      </c>
      <c r="J2869" t="s">
        <v>3485</v>
      </c>
      <c r="K2869" t="s">
        <v>493</v>
      </c>
      <c r="L2869" t="s">
        <v>1233</v>
      </c>
      <c r="M2869">
        <v>1</v>
      </c>
      <c r="P2869" s="2" t="s">
        <v>3486</v>
      </c>
      <c r="Q2869" t="s">
        <v>47</v>
      </c>
      <c r="S2869">
        <v>2.8743912116624409E-4</v>
      </c>
      <c r="T2869">
        <v>2.7756459530792199E-6</v>
      </c>
      <c r="U2869">
        <v>2.04999068955658E-5</v>
      </c>
      <c r="V2869">
        <v>4.8543228331254802E-5</v>
      </c>
      <c r="W2869">
        <v>1.2219777272548529E-4</v>
      </c>
      <c r="X2869">
        <v>2.589519681350794E-5</v>
      </c>
      <c r="Y2869">
        <v>0.34375</v>
      </c>
      <c r="Z2869">
        <v>0.17899999999999999</v>
      </c>
      <c r="AA2869">
        <v>5.1999999999999998E-2</v>
      </c>
      <c r="AB2869">
        <v>0.76900000000000002</v>
      </c>
      <c r="AC2869">
        <v>0.90339999999999998</v>
      </c>
      <c r="AD2869" t="s">
        <v>48</v>
      </c>
      <c r="AE2869" t="s">
        <v>48</v>
      </c>
      <c r="AF2869" t="s">
        <v>48</v>
      </c>
    </row>
    <row r="2870" spans="1:32" hidden="1" outlineLevel="1" x14ac:dyDescent="0.2">
      <c r="A2870" t="s">
        <v>3487</v>
      </c>
      <c r="B2870" t="s">
        <v>3488</v>
      </c>
      <c r="C2870" t="s">
        <v>3489</v>
      </c>
      <c r="J2870" t="s">
        <v>3490</v>
      </c>
      <c r="K2870" t="s">
        <v>493</v>
      </c>
      <c r="L2870" t="s">
        <v>1233</v>
      </c>
      <c r="M2870">
        <v>1</v>
      </c>
      <c r="P2870" s="2" t="s">
        <v>3491</v>
      </c>
      <c r="Q2870" t="s">
        <v>47</v>
      </c>
      <c r="S2870">
        <v>1.2736496515572069E-2</v>
      </c>
      <c r="T2870">
        <v>3.375802634764113E-6</v>
      </c>
      <c r="U2870">
        <v>1.111859237425961E-4</v>
      </c>
      <c r="V2870">
        <v>1.675899256952107E-4</v>
      </c>
      <c r="W2870">
        <v>1.177911926060915E-2</v>
      </c>
      <c r="X2870">
        <v>1.230684865731746E-4</v>
      </c>
      <c r="Y2870">
        <v>-2.500000000000005E-2</v>
      </c>
      <c r="Z2870">
        <v>0.14699999999999999</v>
      </c>
      <c r="AA2870">
        <v>0.129</v>
      </c>
      <c r="AB2870">
        <v>0.72399999999999998</v>
      </c>
      <c r="AC2870">
        <v>0.09</v>
      </c>
      <c r="AD2870" t="s">
        <v>48</v>
      </c>
      <c r="AE2870" t="s">
        <v>48</v>
      </c>
      <c r="AF2870" t="s">
        <v>48</v>
      </c>
    </row>
    <row r="2871" spans="1:32" hidden="1" outlineLevel="1" x14ac:dyDescent="0.2">
      <c r="A2871" t="s">
        <v>3492</v>
      </c>
      <c r="B2871" t="s">
        <v>3493</v>
      </c>
      <c r="C2871" t="s">
        <v>3494</v>
      </c>
      <c r="J2871" t="s">
        <v>3495</v>
      </c>
      <c r="K2871" t="s">
        <v>493</v>
      </c>
      <c r="L2871" t="s">
        <v>1233</v>
      </c>
      <c r="M2871">
        <v>1</v>
      </c>
      <c r="P2871" s="2" t="s">
        <v>3496</v>
      </c>
      <c r="Q2871" t="s">
        <v>47</v>
      </c>
      <c r="S2871">
        <v>6.62736885715276E-4</v>
      </c>
      <c r="T2871">
        <v>1.731226234369387E-6</v>
      </c>
      <c r="U2871">
        <v>1.9238686945755031E-5</v>
      </c>
      <c r="V2871">
        <v>8.8775901531334966E-5</v>
      </c>
      <c r="W2871">
        <v>3.0083913588896388E-4</v>
      </c>
      <c r="X2871">
        <v>2.0188483176752922E-5</v>
      </c>
      <c r="Y2871">
        <v>-0.1</v>
      </c>
      <c r="Z2871">
        <v>0.126</v>
      </c>
      <c r="AA2871">
        <v>0</v>
      </c>
      <c r="AB2871">
        <v>0.874</v>
      </c>
      <c r="AC2871">
        <v>0.38179999999999997</v>
      </c>
      <c r="AD2871" t="s">
        <v>48</v>
      </c>
      <c r="AE2871" t="s">
        <v>48</v>
      </c>
      <c r="AF2871" t="s">
        <v>48</v>
      </c>
    </row>
    <row r="2872" spans="1:32" hidden="1" outlineLevel="1" x14ac:dyDescent="0.2">
      <c r="A2872" t="s">
        <v>3497</v>
      </c>
      <c r="B2872" t="s">
        <v>3498</v>
      </c>
      <c r="C2872" t="s">
        <v>2648</v>
      </c>
      <c r="J2872" t="s">
        <v>3499</v>
      </c>
      <c r="K2872" t="s">
        <v>493</v>
      </c>
      <c r="L2872" t="s">
        <v>1233</v>
      </c>
      <c r="M2872">
        <v>3</v>
      </c>
      <c r="P2872" s="2" t="s">
        <v>3500</v>
      </c>
      <c r="Q2872" t="s">
        <v>47</v>
      </c>
      <c r="S2872">
        <v>1.9944203086197381E-3</v>
      </c>
      <c r="T2872">
        <v>3.542617832863471E-6</v>
      </c>
      <c r="U2872">
        <v>1.6835855785757301E-4</v>
      </c>
      <c r="V2872">
        <v>9.5002913440112025E-5</v>
      </c>
      <c r="W2872">
        <v>6.6126493038609624E-4</v>
      </c>
      <c r="X2872">
        <v>1.099153378163464E-4</v>
      </c>
      <c r="Y2872">
        <v>0.21666666666666659</v>
      </c>
      <c r="Z2872">
        <v>0.11600000000000001</v>
      </c>
      <c r="AA2872">
        <v>0.13200000000000001</v>
      </c>
      <c r="AB2872">
        <v>0.752</v>
      </c>
      <c r="AC2872">
        <v>1.4999999999999999E-2</v>
      </c>
      <c r="AD2872" t="s">
        <v>48</v>
      </c>
      <c r="AE2872" t="s">
        <v>48</v>
      </c>
      <c r="AF2872" t="s">
        <v>48</v>
      </c>
    </row>
    <row r="2873" spans="1:32" hidden="1" outlineLevel="1" x14ac:dyDescent="0.2">
      <c r="A2873" t="s">
        <v>3501</v>
      </c>
      <c r="B2873" t="s">
        <v>3502</v>
      </c>
      <c r="C2873" t="s">
        <v>3503</v>
      </c>
      <c r="J2873" t="s">
        <v>3504</v>
      </c>
      <c r="K2873" t="s">
        <v>493</v>
      </c>
      <c r="L2873" t="s">
        <v>1233</v>
      </c>
      <c r="M2873">
        <v>1</v>
      </c>
      <c r="P2873" s="2" t="s">
        <v>3505</v>
      </c>
      <c r="Q2873" t="s">
        <v>47</v>
      </c>
      <c r="Y2873" t="s">
        <v>48</v>
      </c>
      <c r="Z2873" t="s">
        <v>48</v>
      </c>
      <c r="AA2873" t="s">
        <v>48</v>
      </c>
      <c r="AB2873" t="s">
        <v>48</v>
      </c>
      <c r="AC2873" t="s">
        <v>48</v>
      </c>
      <c r="AD2873" t="s">
        <v>48</v>
      </c>
      <c r="AE2873" t="s">
        <v>48</v>
      </c>
      <c r="AF2873" t="s">
        <v>48</v>
      </c>
    </row>
    <row r="2874" spans="1:32" hidden="1" outlineLevel="1" x14ac:dyDescent="0.2">
      <c r="A2874" t="s">
        <v>3506</v>
      </c>
      <c r="B2874" t="s">
        <v>3507</v>
      </c>
      <c r="C2874" t="s">
        <v>3508</v>
      </c>
      <c r="J2874" t="s">
        <v>3509</v>
      </c>
      <c r="K2874" t="s">
        <v>493</v>
      </c>
      <c r="L2874" t="s">
        <v>1233</v>
      </c>
      <c r="M2874">
        <v>1</v>
      </c>
      <c r="P2874" s="2" t="s">
        <v>3510</v>
      </c>
      <c r="Q2874" t="s">
        <v>47</v>
      </c>
      <c r="S2874">
        <v>0.32533815503120422</v>
      </c>
      <c r="T2874">
        <v>3.132175697828643E-5</v>
      </c>
      <c r="U2874">
        <v>7.8549303114414215E-2</v>
      </c>
      <c r="V2874">
        <v>1.377200009301305E-3</v>
      </c>
      <c r="W2874">
        <v>0.13998270034790039</v>
      </c>
      <c r="X2874">
        <v>4.9794529331848025E-4</v>
      </c>
      <c r="Y2874">
        <v>0.25972222222222219</v>
      </c>
      <c r="Z2874">
        <v>0.128</v>
      </c>
      <c r="AA2874">
        <v>3.4000000000000002E-2</v>
      </c>
      <c r="AB2874">
        <v>0.83899999999999997</v>
      </c>
      <c r="AC2874">
        <v>0.85360000000000003</v>
      </c>
      <c r="AD2874" t="s">
        <v>48</v>
      </c>
      <c r="AE2874" t="s">
        <v>48</v>
      </c>
      <c r="AF2874" t="s">
        <v>48</v>
      </c>
    </row>
    <row r="2875" spans="1:32" hidden="1" outlineLevel="1" x14ac:dyDescent="0.2">
      <c r="A2875" t="s">
        <v>3511</v>
      </c>
      <c r="B2875" t="s">
        <v>3512</v>
      </c>
      <c r="C2875" t="s">
        <v>3513</v>
      </c>
      <c r="J2875" t="s">
        <v>3514</v>
      </c>
      <c r="K2875" t="s">
        <v>493</v>
      </c>
      <c r="L2875" t="s">
        <v>1233</v>
      </c>
      <c r="M2875">
        <v>1</v>
      </c>
      <c r="P2875" s="2" t="s">
        <v>3515</v>
      </c>
      <c r="Q2875" t="s">
        <v>47</v>
      </c>
      <c r="S2875">
        <v>1.15700182504952E-3</v>
      </c>
      <c r="T2875">
        <v>7.817804544174578E-6</v>
      </c>
      <c r="U2875">
        <v>5.4670908866683021E-5</v>
      </c>
      <c r="V2875">
        <v>7.2322582127526402E-5</v>
      </c>
      <c r="W2875">
        <v>5.2585918456315994E-4</v>
      </c>
      <c r="X2875">
        <v>1.059692149283364E-4</v>
      </c>
      <c r="Y2875">
        <v>0.21249999999999999</v>
      </c>
      <c r="Z2875">
        <v>0.25700000000000001</v>
      </c>
      <c r="AA2875">
        <v>1.9E-2</v>
      </c>
      <c r="AB2875">
        <v>0.72399999999999998</v>
      </c>
      <c r="AC2875">
        <v>0.98480000000000001</v>
      </c>
      <c r="AD2875" t="s">
        <v>48</v>
      </c>
      <c r="AE2875" t="s">
        <v>48</v>
      </c>
      <c r="AF2875" t="s">
        <v>48</v>
      </c>
    </row>
    <row r="2876" spans="1:32" hidden="1" outlineLevel="1" x14ac:dyDescent="0.2">
      <c r="A2876" t="s">
        <v>3516</v>
      </c>
      <c r="B2876" t="s">
        <v>3517</v>
      </c>
      <c r="C2876" t="s">
        <v>3518</v>
      </c>
      <c r="J2876" t="s">
        <v>3519</v>
      </c>
      <c r="K2876" t="s">
        <v>493</v>
      </c>
      <c r="L2876" t="s">
        <v>1233</v>
      </c>
      <c r="M2876">
        <v>1</v>
      </c>
      <c r="P2876" s="2" t="s">
        <v>3520</v>
      </c>
      <c r="Q2876" t="s">
        <v>47</v>
      </c>
      <c r="S2876">
        <v>0.6281052827835083</v>
      </c>
      <c r="T2876">
        <v>5.3285693866200752E-5</v>
      </c>
      <c r="U2876">
        <v>0.5305137038230896</v>
      </c>
      <c r="V2876">
        <v>2.4563416372984652E-3</v>
      </c>
      <c r="W2876">
        <v>4.3823912739753723E-2</v>
      </c>
      <c r="X2876">
        <v>2.397004514932632E-3</v>
      </c>
      <c r="Y2876">
        <v>-0.6</v>
      </c>
      <c r="Z2876">
        <v>0.36599999999999999</v>
      </c>
      <c r="AA2876">
        <v>0.19400000000000001</v>
      </c>
      <c r="AB2876">
        <v>0.441</v>
      </c>
      <c r="AC2876">
        <v>0.94869999999999999</v>
      </c>
      <c r="AD2876" t="s">
        <v>48</v>
      </c>
      <c r="AE2876" t="s">
        <v>48</v>
      </c>
      <c r="AF2876" t="s">
        <v>48</v>
      </c>
    </row>
    <row r="2877" spans="1:32" hidden="1" outlineLevel="1" x14ac:dyDescent="0.2">
      <c r="A2877" t="s">
        <v>3521</v>
      </c>
      <c r="B2877" t="s">
        <v>3522</v>
      </c>
      <c r="C2877" t="s">
        <v>3523</v>
      </c>
      <c r="J2877" t="s">
        <v>3524</v>
      </c>
      <c r="K2877" t="s">
        <v>493</v>
      </c>
      <c r="L2877" t="s">
        <v>1233</v>
      </c>
      <c r="M2877">
        <v>1</v>
      </c>
      <c r="P2877" s="2" t="s">
        <v>3525</v>
      </c>
      <c r="Q2877" t="s">
        <v>47</v>
      </c>
      <c r="S2877">
        <v>3.4278049133718008E-4</v>
      </c>
      <c r="T2877">
        <v>2.7265507469564909E-6</v>
      </c>
      <c r="U2877">
        <v>1.9728162442334E-5</v>
      </c>
      <c r="V2877">
        <v>3.8677771954098723E-5</v>
      </c>
      <c r="W2877">
        <v>1.5011611685622481E-4</v>
      </c>
      <c r="X2877">
        <v>2.8722339266096238E-5</v>
      </c>
      <c r="Y2877">
        <v>0.1630952380952381</v>
      </c>
      <c r="Z2877">
        <v>0.152</v>
      </c>
      <c r="AA2877">
        <v>0</v>
      </c>
      <c r="AB2877">
        <v>0.84799999999999998</v>
      </c>
      <c r="AC2877">
        <v>0.82250000000000001</v>
      </c>
      <c r="AD2877" t="s">
        <v>48</v>
      </c>
      <c r="AE2877" t="s">
        <v>48</v>
      </c>
      <c r="AF2877" t="s">
        <v>48</v>
      </c>
    </row>
    <row r="2878" spans="1:32" hidden="1" outlineLevel="1" x14ac:dyDescent="0.2">
      <c r="A2878" t="s">
        <v>3526</v>
      </c>
      <c r="B2878" t="s">
        <v>3527</v>
      </c>
      <c r="C2878" t="s">
        <v>3528</v>
      </c>
      <c r="J2878" t="s">
        <v>3529</v>
      </c>
      <c r="K2878" t="s">
        <v>493</v>
      </c>
      <c r="L2878" t="s">
        <v>1233</v>
      </c>
      <c r="M2878">
        <v>1</v>
      </c>
      <c r="P2878" s="2" t="s">
        <v>3530</v>
      </c>
      <c r="Q2878" t="s">
        <v>47</v>
      </c>
      <c r="S2878">
        <v>3.4314606455154722E-4</v>
      </c>
      <c r="T2878">
        <v>2.0684028640971519E-6</v>
      </c>
      <c r="U2878">
        <v>2.0306364604039121E-5</v>
      </c>
      <c r="V2878">
        <v>4.1462441004114232E-5</v>
      </c>
      <c r="W2878">
        <v>1.6975485777948049E-4</v>
      </c>
      <c r="X2878">
        <v>2.624634726089425E-5</v>
      </c>
      <c r="Y2878">
        <v>0.05</v>
      </c>
      <c r="Z2878">
        <v>0.21</v>
      </c>
      <c r="AA2878">
        <v>6.2E-2</v>
      </c>
      <c r="AB2878">
        <v>0.72899999999999998</v>
      </c>
      <c r="AC2878">
        <v>0.83850000000000002</v>
      </c>
      <c r="AD2878" t="s">
        <v>48</v>
      </c>
      <c r="AE2878" t="s">
        <v>48</v>
      </c>
      <c r="AF2878" t="s">
        <v>48</v>
      </c>
    </row>
    <row r="2879" spans="1:32" hidden="1" outlineLevel="1" x14ac:dyDescent="0.2">
      <c r="A2879" t="s">
        <v>3531</v>
      </c>
      <c r="B2879" t="s">
        <v>3532</v>
      </c>
      <c r="C2879" t="s">
        <v>3028</v>
      </c>
      <c r="J2879" t="s">
        <v>3533</v>
      </c>
      <c r="K2879" t="s">
        <v>493</v>
      </c>
      <c r="L2879" t="s">
        <v>1233</v>
      </c>
      <c r="M2879">
        <v>1</v>
      </c>
      <c r="P2879" s="2" t="s">
        <v>3534</v>
      </c>
      <c r="Q2879" t="s">
        <v>47</v>
      </c>
      <c r="S2879">
        <v>6.6509260796010494E-4</v>
      </c>
      <c r="T2879">
        <v>1.7668400687398389E-5</v>
      </c>
      <c r="U2879">
        <v>5.8103960327571258E-5</v>
      </c>
      <c r="V2879">
        <v>1.078215791494586E-4</v>
      </c>
      <c r="W2879">
        <v>2.353109885007143E-4</v>
      </c>
      <c r="X2879">
        <v>7.4253264756407589E-5</v>
      </c>
      <c r="Y2879">
        <v>8.2169913419913421E-2</v>
      </c>
      <c r="Z2879">
        <v>0.104</v>
      </c>
      <c r="AA2879">
        <v>8.5999999999999993E-2</v>
      </c>
      <c r="AB2879">
        <v>0.81</v>
      </c>
      <c r="AC2879">
        <v>0.80500000000000005</v>
      </c>
      <c r="AD2879" t="s">
        <v>48</v>
      </c>
      <c r="AE2879" t="s">
        <v>48</v>
      </c>
      <c r="AF2879" t="s">
        <v>48</v>
      </c>
    </row>
    <row r="2880" spans="1:32" hidden="1" outlineLevel="1" x14ac:dyDescent="0.2">
      <c r="A2880" t="s">
        <v>3535</v>
      </c>
      <c r="B2880" t="s">
        <v>3536</v>
      </c>
      <c r="C2880" t="s">
        <v>3537</v>
      </c>
      <c r="J2880" t="s">
        <v>3538</v>
      </c>
      <c r="K2880" t="s">
        <v>493</v>
      </c>
      <c r="L2880" t="s">
        <v>1233</v>
      </c>
      <c r="M2880">
        <v>1</v>
      </c>
      <c r="P2880" s="2" t="s">
        <v>3539</v>
      </c>
      <c r="Q2880" t="s">
        <v>47</v>
      </c>
      <c r="S2880">
        <v>3.377861285116524E-4</v>
      </c>
      <c r="T2880">
        <v>6.2301792240759823E-6</v>
      </c>
      <c r="U2880">
        <v>2.9985138098709289E-5</v>
      </c>
      <c r="V2880">
        <v>4.4886066461913288E-5</v>
      </c>
      <c r="W2880">
        <v>1.3359810691326859E-4</v>
      </c>
      <c r="X2880">
        <v>4.0416467527393252E-5</v>
      </c>
      <c r="Y2880">
        <v>0.21271367521367521</v>
      </c>
      <c r="Z2880">
        <v>9.2999999999999999E-2</v>
      </c>
      <c r="AA2880">
        <v>2.1999999999999999E-2</v>
      </c>
      <c r="AB2880">
        <v>0.88500000000000001</v>
      </c>
      <c r="AC2880">
        <v>0.91749999999999998</v>
      </c>
      <c r="AD2880" t="s">
        <v>48</v>
      </c>
      <c r="AE2880" t="s">
        <v>48</v>
      </c>
      <c r="AF2880" t="s">
        <v>48</v>
      </c>
    </row>
    <row r="2881" spans="1:40" hidden="1" outlineLevel="1" x14ac:dyDescent="0.2">
      <c r="A2881" t="s">
        <v>3540</v>
      </c>
      <c r="B2881" t="s">
        <v>3541</v>
      </c>
      <c r="C2881" t="s">
        <v>3474</v>
      </c>
      <c r="J2881" t="s">
        <v>3542</v>
      </c>
      <c r="K2881" t="s">
        <v>3423</v>
      </c>
      <c r="L2881" t="s">
        <v>1263</v>
      </c>
      <c r="M2881">
        <v>1</v>
      </c>
      <c r="P2881" s="2" t="s">
        <v>3543</v>
      </c>
      <c r="Q2881" t="s">
        <v>47</v>
      </c>
      <c r="S2881">
        <v>4.4107544817961752E-4</v>
      </c>
      <c r="T2881">
        <v>2.169468643842265E-6</v>
      </c>
      <c r="U2881">
        <v>1.7439893781556751E-5</v>
      </c>
      <c r="V2881">
        <v>5.3690589993493631E-5</v>
      </c>
      <c r="W2881">
        <v>1.9443272321950639E-4</v>
      </c>
      <c r="X2881">
        <v>2.6563677238300439E-5</v>
      </c>
      <c r="Y2881">
        <v>6.6666666666666666E-2</v>
      </c>
      <c r="Z2881">
        <v>0.21299999999999999</v>
      </c>
      <c r="AA2881">
        <v>0</v>
      </c>
      <c r="AB2881">
        <v>0.78700000000000003</v>
      </c>
      <c r="AC2881">
        <v>0.65969999999999995</v>
      </c>
      <c r="AD2881" t="s">
        <v>48</v>
      </c>
      <c r="AE2881" t="s">
        <v>48</v>
      </c>
      <c r="AF2881" t="s">
        <v>48</v>
      </c>
    </row>
    <row r="2882" spans="1:40" hidden="1" outlineLevel="1" x14ac:dyDescent="0.2">
      <c r="A2882" t="s">
        <v>3544</v>
      </c>
      <c r="B2882" t="s">
        <v>3545</v>
      </c>
      <c r="C2882" t="s">
        <v>3469</v>
      </c>
      <c r="J2882" t="s">
        <v>3546</v>
      </c>
      <c r="K2882" t="s">
        <v>3423</v>
      </c>
      <c r="L2882" t="s">
        <v>1263</v>
      </c>
      <c r="M2882">
        <v>1</v>
      </c>
      <c r="P2882" s="2" t="s">
        <v>3547</v>
      </c>
      <c r="Q2882" t="s">
        <v>47</v>
      </c>
      <c r="S2882">
        <v>5.3009402472525835E-4</v>
      </c>
      <c r="T2882">
        <v>2.9188470307417451E-6</v>
      </c>
      <c r="U2882">
        <v>2.6358220566180531E-5</v>
      </c>
      <c r="V2882">
        <v>4.1512332245474681E-5</v>
      </c>
      <c r="W2882">
        <v>2.4085359473247081E-4</v>
      </c>
      <c r="X2882">
        <v>4.2878240492427722E-5</v>
      </c>
      <c r="Y2882">
        <v>0.2</v>
      </c>
      <c r="Z2882">
        <v>0.29299999999999998</v>
      </c>
      <c r="AA2882">
        <v>0</v>
      </c>
      <c r="AB2882">
        <v>0.70699999999999996</v>
      </c>
      <c r="AC2882">
        <v>0.65969999999999995</v>
      </c>
      <c r="AD2882" t="s">
        <v>48</v>
      </c>
      <c r="AE2882" t="s">
        <v>48</v>
      </c>
      <c r="AF2882" t="s">
        <v>48</v>
      </c>
    </row>
    <row r="2883" spans="1:40" hidden="1" outlineLevel="1" x14ac:dyDescent="0.2">
      <c r="A2883" t="s">
        <v>3548</v>
      </c>
      <c r="B2883" t="s">
        <v>1882</v>
      </c>
      <c r="C2883" t="s">
        <v>3503</v>
      </c>
      <c r="J2883" t="s">
        <v>3549</v>
      </c>
      <c r="K2883" t="s">
        <v>3428</v>
      </c>
      <c r="L2883" t="s">
        <v>1263</v>
      </c>
      <c r="M2883">
        <v>9</v>
      </c>
      <c r="P2883" s="2" t="s">
        <v>3550</v>
      </c>
      <c r="Q2883" t="s">
        <v>47</v>
      </c>
      <c r="S2883">
        <v>4.7794962301850319E-3</v>
      </c>
      <c r="T2883">
        <v>3.1236354516295251E-6</v>
      </c>
      <c r="U2883">
        <v>3.0621285986853757E-5</v>
      </c>
      <c r="V2883">
        <v>2.0011571177747101E-4</v>
      </c>
      <c r="W2883">
        <v>1.7758200410753491E-3</v>
      </c>
      <c r="X2883">
        <v>2.0594397210516041E-4</v>
      </c>
      <c r="Y2883">
        <v>0.19444444444444439</v>
      </c>
      <c r="Z2883">
        <v>0.376</v>
      </c>
      <c r="AA2883">
        <v>7.2999999999999995E-2</v>
      </c>
      <c r="AB2883">
        <v>0.55000000000000004</v>
      </c>
      <c r="AC2883">
        <v>0.76500000000000001</v>
      </c>
      <c r="AD2883" t="s">
        <v>48</v>
      </c>
      <c r="AE2883" t="s">
        <v>48</v>
      </c>
      <c r="AF2883" t="s">
        <v>48</v>
      </c>
    </row>
    <row r="2884" spans="1:40" hidden="1" outlineLevel="1" x14ac:dyDescent="0.2">
      <c r="A2884" t="s">
        <v>3551</v>
      </c>
      <c r="B2884" t="s">
        <v>3552</v>
      </c>
      <c r="C2884" t="s">
        <v>3553</v>
      </c>
      <c r="J2884" t="s">
        <v>3554</v>
      </c>
      <c r="K2884" t="s">
        <v>3428</v>
      </c>
      <c r="L2884" t="s">
        <v>1263</v>
      </c>
      <c r="M2884">
        <v>1</v>
      </c>
      <c r="P2884" s="2" t="s">
        <v>3555</v>
      </c>
      <c r="Q2884" t="s">
        <v>47</v>
      </c>
      <c r="S2884">
        <v>1.861151307821274E-3</v>
      </c>
      <c r="T2884">
        <v>6.2028193497098982E-6</v>
      </c>
      <c r="U2884">
        <v>6.098163066781126E-5</v>
      </c>
      <c r="V2884">
        <v>8.7127402366604656E-5</v>
      </c>
      <c r="W2884">
        <v>4.7394374269060791E-4</v>
      </c>
      <c r="X2884">
        <v>5.2830611821264029E-4</v>
      </c>
      <c r="Y2884">
        <v>5.5833333333333332E-2</v>
      </c>
      <c r="Z2884">
        <v>0.11899999999999999</v>
      </c>
      <c r="AA2884">
        <v>0.06</v>
      </c>
      <c r="AB2884">
        <v>0.82099999999999995</v>
      </c>
      <c r="AC2884">
        <v>0.87470000000000003</v>
      </c>
      <c r="AD2884" t="s">
        <v>48</v>
      </c>
      <c r="AE2884" t="s">
        <v>48</v>
      </c>
      <c r="AF2884" t="s">
        <v>48</v>
      </c>
    </row>
    <row r="2885" spans="1:40" hidden="1" outlineLevel="1" x14ac:dyDescent="0.2">
      <c r="A2885" s="9" t="s">
        <v>3556</v>
      </c>
      <c r="B2885" s="9">
        <v>45343.611944444441</v>
      </c>
      <c r="C2885" s="9" t="s">
        <v>3557</v>
      </c>
      <c r="D2885" s="9"/>
      <c r="E2885" s="9"/>
      <c r="F2885" s="9"/>
      <c r="G2885" s="9"/>
      <c r="H2885" s="9"/>
      <c r="I2885" s="9"/>
      <c r="J2885" s="9" t="s">
        <v>3558</v>
      </c>
      <c r="K2885" s="9" t="s">
        <v>3443</v>
      </c>
      <c r="L2885" s="9" t="s">
        <v>1263</v>
      </c>
      <c r="M2885" s="9">
        <v>15</v>
      </c>
      <c r="N2885" s="9"/>
      <c r="O2885" s="9"/>
      <c r="P2885" s="2" t="s">
        <v>3559</v>
      </c>
      <c r="Q2885" s="9" t="s">
        <v>47</v>
      </c>
      <c r="R2885" s="9"/>
      <c r="S2885" s="9">
        <v>3.1930000000000001E-3</v>
      </c>
      <c r="T2885" s="9">
        <v>1.0200000000000001E-5</v>
      </c>
      <c r="U2885" s="9">
        <v>1.8900000000000001E-4</v>
      </c>
      <c r="V2885" s="9">
        <v>5.1E-5</v>
      </c>
      <c r="W2885" s="9">
        <v>1.0740000000000001E-3</v>
      </c>
      <c r="X2885" s="9">
        <v>1.74E-4</v>
      </c>
      <c r="Y2885" s="9">
        <v>-0.11944</v>
      </c>
      <c r="Z2885" s="9">
        <v>0.193</v>
      </c>
      <c r="AA2885" s="9">
        <v>0.11</v>
      </c>
      <c r="AB2885" s="9">
        <v>0.69699999999999995</v>
      </c>
      <c r="AC2885" s="9">
        <v>0.74790000000000001</v>
      </c>
      <c r="AD2885" s="9" t="s">
        <v>48</v>
      </c>
      <c r="AE2885" s="9" t="s">
        <v>48</v>
      </c>
      <c r="AF2885" s="9" t="s">
        <v>48</v>
      </c>
    </row>
    <row r="2886" spans="1:40" hidden="1" outlineLevel="1" x14ac:dyDescent="0.2">
      <c r="A2886" s="9" t="s">
        <v>3560</v>
      </c>
      <c r="B2886" s="9">
        <v>45343.62190972222</v>
      </c>
      <c r="C2886" s="9" t="s">
        <v>3561</v>
      </c>
      <c r="D2886" s="9"/>
      <c r="E2886" s="9"/>
      <c r="F2886" s="9"/>
      <c r="G2886" s="9"/>
      <c r="H2886" s="9"/>
      <c r="I2886" s="9"/>
      <c r="J2886" s="9" t="s">
        <v>3562</v>
      </c>
      <c r="K2886" s="9" t="s">
        <v>3443</v>
      </c>
      <c r="L2886" s="9" t="s">
        <v>1263</v>
      </c>
      <c r="M2886" s="9">
        <v>-4</v>
      </c>
      <c r="N2886" s="9"/>
      <c r="O2886" s="9"/>
      <c r="P2886" s="2" t="s">
        <v>3563</v>
      </c>
      <c r="Q2886" s="9" t="s">
        <v>47</v>
      </c>
      <c r="R2886" s="9"/>
      <c r="S2886" s="9">
        <v>2.5279999999999999E-3</v>
      </c>
      <c r="T2886" s="9">
        <v>6.0399999999999998E-6</v>
      </c>
      <c r="U2886" s="9">
        <v>4.8300000000000002E-5</v>
      </c>
      <c r="V2886" s="9">
        <v>2.1599999999999999E-4</v>
      </c>
      <c r="W2886" s="9">
        <v>8.6399999999999997E-4</v>
      </c>
      <c r="X2886" s="9">
        <v>8.2200000000000006E-5</v>
      </c>
      <c r="Y2886" s="9">
        <v>0</v>
      </c>
      <c r="Z2886" s="9">
        <v>0.109</v>
      </c>
      <c r="AA2886" s="9">
        <v>0.16400000000000001</v>
      </c>
      <c r="AB2886" s="9">
        <v>0.72699999999999998</v>
      </c>
      <c r="AC2886" s="9">
        <v>-0.2263</v>
      </c>
      <c r="AD2886" s="9" t="s">
        <v>48</v>
      </c>
      <c r="AE2886" s="9" t="s">
        <v>48</v>
      </c>
      <c r="AF2886" s="9" t="s">
        <v>48</v>
      </c>
    </row>
    <row r="2887" spans="1:40" hidden="1" outlineLevel="1" x14ac:dyDescent="0.2">
      <c r="A2887" t="s">
        <v>3564</v>
      </c>
      <c r="B2887" t="s">
        <v>3565</v>
      </c>
      <c r="C2887" t="s">
        <v>3566</v>
      </c>
      <c r="J2887" t="s">
        <v>3567</v>
      </c>
      <c r="K2887" t="s">
        <v>3472</v>
      </c>
      <c r="L2887" t="s">
        <v>1263</v>
      </c>
      <c r="M2887">
        <v>1</v>
      </c>
      <c r="P2887" s="2" t="s">
        <v>3568</v>
      </c>
      <c r="Q2887" t="s">
        <v>47</v>
      </c>
      <c r="S2887">
        <v>6.7343981936573982E-4</v>
      </c>
      <c r="T2887">
        <v>4.3018726501031779E-6</v>
      </c>
      <c r="U2887">
        <v>3.3440897823311388E-5</v>
      </c>
      <c r="V2887">
        <v>4.7363737394334748E-5</v>
      </c>
      <c r="W2887">
        <v>3.0578271253034472E-4</v>
      </c>
      <c r="X2887">
        <v>4.1307303035864613E-5</v>
      </c>
      <c r="Y2887">
        <v>0.1222222222222222</v>
      </c>
      <c r="Z2887">
        <v>0.104</v>
      </c>
      <c r="AA2887">
        <v>4.1000000000000002E-2</v>
      </c>
      <c r="AB2887">
        <v>0.85599999999999998</v>
      </c>
      <c r="AC2887">
        <v>0.69410000000000005</v>
      </c>
      <c r="AD2887" t="s">
        <v>48</v>
      </c>
      <c r="AE2887" t="s">
        <v>48</v>
      </c>
      <c r="AF2887" t="s">
        <v>48</v>
      </c>
    </row>
    <row r="2888" spans="1:40" ht="14" customHeight="1" collapsed="1" x14ac:dyDescent="0.2">
      <c r="A2888" t="s">
        <v>517</v>
      </c>
      <c r="B2888" t="s">
        <v>518</v>
      </c>
      <c r="C2888" t="s">
        <v>519</v>
      </c>
      <c r="D2888" t="s">
        <v>520</v>
      </c>
      <c r="E2888" t="s">
        <v>53</v>
      </c>
      <c r="F2888" t="s">
        <v>42</v>
      </c>
      <c r="G2888">
        <v>19</v>
      </c>
      <c r="H2888" t="s">
        <v>43</v>
      </c>
      <c r="I2888">
        <v>19</v>
      </c>
      <c r="J2888" t="s">
        <v>521</v>
      </c>
      <c r="L2888" t="s">
        <v>45</v>
      </c>
      <c r="M2888">
        <v>0</v>
      </c>
      <c r="N2888">
        <v>0.5</v>
      </c>
      <c r="O2888" s="1" t="s">
        <v>522</v>
      </c>
      <c r="P2888" s="1" t="s">
        <v>522</v>
      </c>
      <c r="Q2888" t="s">
        <v>47</v>
      </c>
      <c r="R2888" t="s">
        <v>47</v>
      </c>
      <c r="S2888">
        <v>2.2695227526128292E-3</v>
      </c>
      <c r="T2888">
        <v>8.9199078502133489E-5</v>
      </c>
      <c r="U2888">
        <v>2.7070773649029428E-4</v>
      </c>
      <c r="V2888">
        <v>9.4744970556348562E-4</v>
      </c>
      <c r="W2888">
        <v>7.0119340671226382E-4</v>
      </c>
      <c r="X2888">
        <v>2.2019004973117259E-4</v>
      </c>
      <c r="Y2888">
        <v>0.13764599779305661</v>
      </c>
      <c r="Z2888">
        <v>0.18</v>
      </c>
      <c r="AA2888">
        <v>8.1000000000000003E-2</v>
      </c>
      <c r="AB2888">
        <v>0.73899999999999999</v>
      </c>
      <c r="AC2888">
        <v>0.99860000000000004</v>
      </c>
      <c r="AD2888" t="s">
        <v>48</v>
      </c>
      <c r="AE2888" t="s">
        <v>48</v>
      </c>
      <c r="AF2888" t="s">
        <v>48</v>
      </c>
      <c r="AH2888">
        <f>SUM(AI2888:AJ2888)</f>
        <v>19</v>
      </c>
      <c r="AI2888">
        <f>COUNTIF(L2888:L2907, "Comment")</f>
        <v>3</v>
      </c>
      <c r="AJ2888">
        <f>COUNTIF(L2888:L2907, "Reply")</f>
        <v>16</v>
      </c>
      <c r="AK2888">
        <f>COUNTIF(C2889:C2907, C2888)</f>
        <v>9</v>
      </c>
      <c r="AM2888">
        <f>AVERAGE(S2888:S2907)</f>
        <v>5.8427245938219132E-3</v>
      </c>
      <c r="AN2888">
        <f>AVERAGE(Y2888:Y2907)</f>
        <v>0.24498464025761821</v>
      </c>
    </row>
    <row r="2889" spans="1:40" hidden="1" outlineLevel="1" x14ac:dyDescent="0.2">
      <c r="A2889" t="s">
        <v>3689</v>
      </c>
      <c r="B2889" t="s">
        <v>3690</v>
      </c>
      <c r="C2889" t="s">
        <v>183</v>
      </c>
      <c r="J2889" t="s">
        <v>3691</v>
      </c>
      <c r="K2889" t="s">
        <v>517</v>
      </c>
      <c r="L2889" t="s">
        <v>1233</v>
      </c>
      <c r="M2889">
        <v>2</v>
      </c>
      <c r="P2889" t="s">
        <v>3692</v>
      </c>
      <c r="Q2889" t="s">
        <v>47</v>
      </c>
      <c r="S2889">
        <v>2.8906823717989028E-4</v>
      </c>
      <c r="T2889">
        <v>2.662953647813993E-6</v>
      </c>
      <c r="U2889">
        <v>1.8928451027022671E-5</v>
      </c>
      <c r="V2889">
        <v>4.1755356505746022E-5</v>
      </c>
      <c r="W2889">
        <v>1.3523770030587909E-4</v>
      </c>
      <c r="X2889">
        <v>2.1557785657932978E-5</v>
      </c>
      <c r="Y2889">
        <v>0.25</v>
      </c>
      <c r="Z2889">
        <v>0.20200000000000001</v>
      </c>
      <c r="AA2889">
        <v>0</v>
      </c>
      <c r="AB2889">
        <v>0.79800000000000004</v>
      </c>
      <c r="AC2889">
        <v>0.89219999999999999</v>
      </c>
      <c r="AD2889" t="s">
        <v>48</v>
      </c>
      <c r="AE2889" t="s">
        <v>48</v>
      </c>
      <c r="AF2889" t="s">
        <v>48</v>
      </c>
    </row>
    <row r="2890" spans="1:40" hidden="1" outlineLevel="1" x14ac:dyDescent="0.2">
      <c r="A2890" t="s">
        <v>3693</v>
      </c>
      <c r="B2890" t="s">
        <v>3694</v>
      </c>
      <c r="C2890" t="s">
        <v>1852</v>
      </c>
      <c r="J2890" t="s">
        <v>3695</v>
      </c>
      <c r="K2890" t="s">
        <v>517</v>
      </c>
      <c r="L2890" t="s">
        <v>1233</v>
      </c>
      <c r="M2890">
        <v>1</v>
      </c>
      <c r="P2890" t="s">
        <v>3696</v>
      </c>
      <c r="Q2890" t="s">
        <v>47</v>
      </c>
      <c r="S2890">
        <v>1.762190647423267E-2</v>
      </c>
      <c r="T2890">
        <v>7.5705262133851647E-4</v>
      </c>
      <c r="U2890">
        <v>9.5285061979666352E-4</v>
      </c>
      <c r="V2890">
        <v>1.8822947517037392E-2</v>
      </c>
      <c r="W2890">
        <v>1.9521946087479589E-3</v>
      </c>
      <c r="X2890">
        <v>7.7099818736314774E-4</v>
      </c>
      <c r="Y2890">
        <v>0.26654491341991349</v>
      </c>
      <c r="Z2890">
        <v>0.20899999999999999</v>
      </c>
      <c r="AA2890">
        <v>1.9E-2</v>
      </c>
      <c r="AB2890">
        <v>0.77100000000000002</v>
      </c>
      <c r="AC2890">
        <v>0.98629999999999995</v>
      </c>
      <c r="AD2890" t="s">
        <v>48</v>
      </c>
      <c r="AE2890" t="s">
        <v>48</v>
      </c>
      <c r="AF2890" t="s">
        <v>48</v>
      </c>
    </row>
    <row r="2891" spans="1:40" hidden="1" outlineLevel="1" x14ac:dyDescent="0.2">
      <c r="A2891" t="s">
        <v>3697</v>
      </c>
      <c r="B2891" t="s">
        <v>3698</v>
      </c>
      <c r="C2891" t="s">
        <v>3641</v>
      </c>
      <c r="J2891" t="s">
        <v>3699</v>
      </c>
      <c r="K2891" t="s">
        <v>517</v>
      </c>
      <c r="L2891" t="s">
        <v>1233</v>
      </c>
      <c r="M2891">
        <v>1</v>
      </c>
      <c r="P2891" t="s">
        <v>3700</v>
      </c>
      <c r="Q2891" t="s">
        <v>47</v>
      </c>
      <c r="S2891">
        <v>3.7090069963596761E-4</v>
      </c>
      <c r="T2891">
        <v>4.8105666792253032E-6</v>
      </c>
      <c r="U2891">
        <v>3.060987000935711E-5</v>
      </c>
      <c r="V2891">
        <v>4.9437774578109377E-5</v>
      </c>
      <c r="W2891">
        <v>1.3502030924428249E-4</v>
      </c>
      <c r="X2891">
        <v>3.1799700082046911E-5</v>
      </c>
      <c r="Y2891">
        <v>0.34666666666666662</v>
      </c>
      <c r="Z2891">
        <v>0.22500000000000001</v>
      </c>
      <c r="AA2891">
        <v>0</v>
      </c>
      <c r="AB2891">
        <v>0.77500000000000002</v>
      </c>
      <c r="AC2891">
        <v>0.9597</v>
      </c>
      <c r="AD2891" t="s">
        <v>48</v>
      </c>
      <c r="AE2891" t="s">
        <v>48</v>
      </c>
      <c r="AF2891" t="s">
        <v>48</v>
      </c>
    </row>
    <row r="2892" spans="1:40" hidden="1" outlineLevel="1" x14ac:dyDescent="0.2">
      <c r="A2892" t="s">
        <v>3701</v>
      </c>
      <c r="B2892" t="s">
        <v>3702</v>
      </c>
      <c r="C2892" t="s">
        <v>519</v>
      </c>
      <c r="J2892" t="s">
        <v>3703</v>
      </c>
      <c r="K2892" t="s">
        <v>3689</v>
      </c>
      <c r="L2892" t="s">
        <v>1263</v>
      </c>
      <c r="M2892">
        <v>1</v>
      </c>
      <c r="P2892" t="s">
        <v>3704</v>
      </c>
      <c r="Q2892" t="s">
        <v>47</v>
      </c>
      <c r="S2892">
        <v>2.4884953745640809E-4</v>
      </c>
      <c r="T2892">
        <v>3.1476183721679259E-6</v>
      </c>
      <c r="U2892">
        <v>1.8956377971335311E-5</v>
      </c>
      <c r="V2892">
        <v>4.1992352635134012E-5</v>
      </c>
      <c r="W2892">
        <v>1.148619339801371E-4</v>
      </c>
      <c r="X2892">
        <v>2.3230304577737119E-5</v>
      </c>
      <c r="Y2892">
        <v>0.5</v>
      </c>
      <c r="Z2892">
        <v>0.33300000000000002</v>
      </c>
      <c r="AA2892">
        <v>5.3999999999999999E-2</v>
      </c>
      <c r="AB2892">
        <v>0.61299999999999999</v>
      </c>
      <c r="AC2892">
        <v>0.90810000000000002</v>
      </c>
      <c r="AD2892" t="s">
        <v>48</v>
      </c>
      <c r="AE2892" t="s">
        <v>48</v>
      </c>
      <c r="AF2892" t="s">
        <v>48</v>
      </c>
    </row>
    <row r="2893" spans="1:40" hidden="1" outlineLevel="1" x14ac:dyDescent="0.2">
      <c r="A2893" t="s">
        <v>3705</v>
      </c>
      <c r="B2893" t="s">
        <v>3706</v>
      </c>
      <c r="C2893" t="s">
        <v>519</v>
      </c>
      <c r="J2893" t="s">
        <v>3707</v>
      </c>
      <c r="K2893" t="s">
        <v>3693</v>
      </c>
      <c r="L2893" t="s">
        <v>1263</v>
      </c>
      <c r="M2893">
        <v>1</v>
      </c>
      <c r="P2893" t="s">
        <v>3708</v>
      </c>
      <c r="Q2893" t="s">
        <v>47</v>
      </c>
      <c r="S2893">
        <v>2.9775797156617051E-4</v>
      </c>
      <c r="T2893">
        <v>2.6433772291056812E-6</v>
      </c>
      <c r="U2893">
        <v>1.8579101379145872E-5</v>
      </c>
      <c r="V2893">
        <v>4.230075137456879E-5</v>
      </c>
      <c r="W2893">
        <v>1.3682457210961729E-4</v>
      </c>
      <c r="X2893">
        <v>2.0603703887900341E-5</v>
      </c>
      <c r="Y2893">
        <v>0.45</v>
      </c>
      <c r="Z2893">
        <v>0.23499999999999999</v>
      </c>
      <c r="AA2893">
        <v>9.6000000000000002E-2</v>
      </c>
      <c r="AB2893">
        <v>0.66900000000000004</v>
      </c>
      <c r="AC2893">
        <v>0.80679999999999996</v>
      </c>
      <c r="AD2893" t="s">
        <v>48</v>
      </c>
      <c r="AE2893" t="s">
        <v>48</v>
      </c>
      <c r="AF2893" t="s">
        <v>48</v>
      </c>
    </row>
    <row r="2894" spans="1:40" hidden="1" outlineLevel="1" x14ac:dyDescent="0.2">
      <c r="A2894" t="s">
        <v>3709</v>
      </c>
      <c r="B2894" t="s">
        <v>3710</v>
      </c>
      <c r="C2894" t="s">
        <v>519</v>
      </c>
      <c r="J2894" t="s">
        <v>3711</v>
      </c>
      <c r="K2894" t="s">
        <v>3697</v>
      </c>
      <c r="L2894" t="s">
        <v>1263</v>
      </c>
      <c r="M2894">
        <v>1</v>
      </c>
      <c r="P2894" t="s">
        <v>3712</v>
      </c>
      <c r="Q2894" t="s">
        <v>47</v>
      </c>
      <c r="S2894">
        <v>3.1728306203149259E-4</v>
      </c>
      <c r="T2894">
        <v>3.515397565934109E-6</v>
      </c>
      <c r="U2894">
        <v>2.4445485905744139E-5</v>
      </c>
      <c r="V2894">
        <v>5.1626851927721873E-5</v>
      </c>
      <c r="W2894">
        <v>1.208558605867438E-4</v>
      </c>
      <c r="X2894">
        <v>3.894852488883771E-5</v>
      </c>
      <c r="Y2894">
        <v>0.39714285714285708</v>
      </c>
      <c r="Z2894">
        <v>0.315</v>
      </c>
      <c r="AA2894">
        <v>0.09</v>
      </c>
      <c r="AB2894">
        <v>0.59499999999999997</v>
      </c>
      <c r="AC2894">
        <v>0.88770000000000004</v>
      </c>
      <c r="AD2894" t="s">
        <v>48</v>
      </c>
      <c r="AE2894" t="s">
        <v>48</v>
      </c>
      <c r="AF2894" t="s">
        <v>48</v>
      </c>
    </row>
    <row r="2895" spans="1:40" hidden="1" outlineLevel="1" x14ac:dyDescent="0.2">
      <c r="A2895" t="s">
        <v>3713</v>
      </c>
      <c r="B2895" t="s">
        <v>3714</v>
      </c>
      <c r="C2895" t="s">
        <v>183</v>
      </c>
      <c r="J2895" t="s">
        <v>3715</v>
      </c>
      <c r="K2895" t="s">
        <v>3701</v>
      </c>
      <c r="L2895" t="s">
        <v>1263</v>
      </c>
      <c r="M2895">
        <v>1</v>
      </c>
      <c r="P2895" s="1" t="s">
        <v>3716</v>
      </c>
      <c r="Q2895" s="1" t="s">
        <v>47</v>
      </c>
      <c r="S2895">
        <v>5.6176085490733385E-4</v>
      </c>
      <c r="T2895">
        <v>2.0628376660170029E-6</v>
      </c>
      <c r="U2895">
        <v>2.2606998754781671E-5</v>
      </c>
      <c r="V2895">
        <v>6.6798646003007889E-5</v>
      </c>
      <c r="W2895">
        <v>2.366224071010947E-4</v>
      </c>
      <c r="X2895">
        <v>4.2411869799252599E-5</v>
      </c>
      <c r="Y2895">
        <v>0</v>
      </c>
      <c r="Z2895">
        <v>0</v>
      </c>
      <c r="AA2895">
        <v>0</v>
      </c>
      <c r="AB2895">
        <v>1</v>
      </c>
      <c r="AC2895">
        <v>0</v>
      </c>
      <c r="AD2895" t="s">
        <v>48</v>
      </c>
      <c r="AE2895" t="s">
        <v>48</v>
      </c>
      <c r="AF2895" t="s">
        <v>48</v>
      </c>
    </row>
    <row r="2896" spans="1:40" hidden="1" outlineLevel="1" x14ac:dyDescent="0.2">
      <c r="A2896" t="s">
        <v>3717</v>
      </c>
      <c r="B2896" t="s">
        <v>3718</v>
      </c>
      <c r="C2896" t="s">
        <v>1852</v>
      </c>
      <c r="J2896" t="s">
        <v>3719</v>
      </c>
      <c r="K2896" t="s">
        <v>3705</v>
      </c>
      <c r="L2896" t="s">
        <v>1263</v>
      </c>
      <c r="M2896">
        <v>1</v>
      </c>
      <c r="P2896" t="s">
        <v>3720</v>
      </c>
      <c r="Q2896" t="s">
        <v>47</v>
      </c>
      <c r="S2896">
        <v>3.0005418229848151E-3</v>
      </c>
      <c r="T2896">
        <v>3.165372618241236E-6</v>
      </c>
      <c r="U2896">
        <v>4.7503603127552203E-5</v>
      </c>
      <c r="V2896">
        <v>5.8710622397484258E-5</v>
      </c>
      <c r="W2896">
        <v>1.882020151242614E-3</v>
      </c>
      <c r="X2896">
        <v>1.020293202600442E-4</v>
      </c>
      <c r="Y2896">
        <v>0.27571428571428569</v>
      </c>
      <c r="Z2896">
        <v>0.191</v>
      </c>
      <c r="AA2896">
        <v>0.115</v>
      </c>
      <c r="AB2896">
        <v>0.69399999999999995</v>
      </c>
      <c r="AC2896">
        <v>0.79100000000000004</v>
      </c>
      <c r="AD2896" t="s">
        <v>48</v>
      </c>
      <c r="AE2896" t="s">
        <v>48</v>
      </c>
      <c r="AF2896" t="s">
        <v>48</v>
      </c>
    </row>
    <row r="2897" spans="1:40" hidden="1" outlineLevel="1" x14ac:dyDescent="0.2">
      <c r="A2897" t="s">
        <v>3721</v>
      </c>
      <c r="B2897" t="s">
        <v>3722</v>
      </c>
      <c r="C2897" t="s">
        <v>519</v>
      </c>
      <c r="J2897" t="s">
        <v>3723</v>
      </c>
      <c r="K2897" t="s">
        <v>3713</v>
      </c>
      <c r="L2897" t="s">
        <v>1263</v>
      </c>
      <c r="M2897">
        <v>1</v>
      </c>
      <c r="P2897" t="s">
        <v>3724</v>
      </c>
      <c r="Q2897" t="s">
        <v>47</v>
      </c>
      <c r="S2897">
        <v>2.7384280110709369E-4</v>
      </c>
      <c r="T2897">
        <v>2.942441142295138E-6</v>
      </c>
      <c r="U2897">
        <v>1.936843182193115E-5</v>
      </c>
      <c r="V2897">
        <v>5.7992747315438458E-5</v>
      </c>
      <c r="W2897">
        <v>1.176216028397903E-4</v>
      </c>
      <c r="X2897">
        <v>1.901591167552397E-5</v>
      </c>
      <c r="Y2897">
        <v>0.28333333333333333</v>
      </c>
      <c r="Z2897">
        <v>0.215</v>
      </c>
      <c r="AA2897">
        <v>5.8999999999999997E-2</v>
      </c>
      <c r="AB2897">
        <v>0.72599999999999998</v>
      </c>
      <c r="AC2897">
        <v>0.69079999999999997</v>
      </c>
      <c r="AD2897" t="s">
        <v>48</v>
      </c>
      <c r="AE2897" t="s">
        <v>48</v>
      </c>
      <c r="AF2897" t="s">
        <v>48</v>
      </c>
    </row>
    <row r="2898" spans="1:40" hidden="1" outlineLevel="1" x14ac:dyDescent="0.2">
      <c r="A2898" t="s">
        <v>3725</v>
      </c>
      <c r="B2898" t="s">
        <v>3726</v>
      </c>
      <c r="C2898" t="s">
        <v>519</v>
      </c>
      <c r="J2898" t="s">
        <v>3727</v>
      </c>
      <c r="K2898" t="s">
        <v>3717</v>
      </c>
      <c r="L2898" t="s">
        <v>1263</v>
      </c>
      <c r="M2898">
        <v>1</v>
      </c>
      <c r="P2898" t="s">
        <v>3728</v>
      </c>
      <c r="Q2898" t="s">
        <v>47</v>
      </c>
      <c r="S2898">
        <v>7.9319169744849205E-3</v>
      </c>
      <c r="T2898">
        <v>7.5520365498960018E-5</v>
      </c>
      <c r="U2898">
        <v>1.542243408039212E-4</v>
      </c>
      <c r="V2898">
        <v>1.0685296729207041E-3</v>
      </c>
      <c r="W2898">
        <v>7.2531186742708087E-4</v>
      </c>
      <c r="X2898">
        <v>3.0292168958112597E-4</v>
      </c>
      <c r="Y2898">
        <v>0.1772727272727273</v>
      </c>
      <c r="Z2898">
        <v>0.16800000000000001</v>
      </c>
      <c r="AA2898">
        <v>0.128</v>
      </c>
      <c r="AB2898">
        <v>0.70399999999999996</v>
      </c>
      <c r="AC2898">
        <v>0.8347</v>
      </c>
      <c r="AD2898" t="s">
        <v>48</v>
      </c>
      <c r="AE2898" t="s">
        <v>48</v>
      </c>
      <c r="AF2898" t="s">
        <v>48</v>
      </c>
    </row>
    <row r="2899" spans="1:40" hidden="1" outlineLevel="1" x14ac:dyDescent="0.2">
      <c r="A2899" t="s">
        <v>3729</v>
      </c>
      <c r="B2899" t="s">
        <v>3730</v>
      </c>
      <c r="C2899" t="s">
        <v>183</v>
      </c>
      <c r="J2899" t="s">
        <v>3731</v>
      </c>
      <c r="K2899" t="s">
        <v>3721</v>
      </c>
      <c r="L2899" t="s">
        <v>1263</v>
      </c>
      <c r="M2899">
        <v>1</v>
      </c>
      <c r="P2899" t="s">
        <v>3732</v>
      </c>
      <c r="Q2899" t="s">
        <v>47</v>
      </c>
      <c r="S2899">
        <v>5.1474949577823281E-4</v>
      </c>
      <c r="T2899">
        <v>2.078398210869636E-6</v>
      </c>
      <c r="U2899">
        <v>1.889414852485061E-5</v>
      </c>
      <c r="V2899">
        <v>4.3019299482693902E-5</v>
      </c>
      <c r="W2899">
        <v>2.7193492860533302E-4</v>
      </c>
      <c r="X2899">
        <v>2.580275759100914E-5</v>
      </c>
      <c r="Y2899">
        <v>0.28125</v>
      </c>
      <c r="Z2899">
        <v>0.14699999999999999</v>
      </c>
      <c r="AA2899">
        <v>0</v>
      </c>
      <c r="AB2899">
        <v>0.85299999999999998</v>
      </c>
      <c r="AC2899">
        <v>0.69040000000000001</v>
      </c>
      <c r="AD2899" t="s">
        <v>48</v>
      </c>
      <c r="AE2899" t="s">
        <v>48</v>
      </c>
      <c r="AF2899" t="s">
        <v>48</v>
      </c>
    </row>
    <row r="2900" spans="1:40" hidden="1" outlineLevel="1" x14ac:dyDescent="0.2">
      <c r="A2900" t="s">
        <v>3733</v>
      </c>
      <c r="B2900" t="s">
        <v>3734</v>
      </c>
      <c r="C2900" t="s">
        <v>1852</v>
      </c>
      <c r="J2900" t="s">
        <v>3735</v>
      </c>
      <c r="K2900" t="s">
        <v>3725</v>
      </c>
      <c r="L2900" t="s">
        <v>1263</v>
      </c>
      <c r="M2900">
        <v>1</v>
      </c>
      <c r="P2900" t="s">
        <v>3736</v>
      </c>
      <c r="Q2900" t="s">
        <v>47</v>
      </c>
      <c r="S2900">
        <v>1.5227805124595759E-3</v>
      </c>
      <c r="T2900">
        <v>6.7457600380294025E-5</v>
      </c>
      <c r="U2900">
        <v>1.6587153368163851E-4</v>
      </c>
      <c r="V2900">
        <v>5.2465760381892323E-4</v>
      </c>
      <c r="W2900">
        <v>4.3585215462371712E-4</v>
      </c>
      <c r="X2900">
        <v>1.9161500677000731E-4</v>
      </c>
      <c r="Y2900">
        <v>0.1144444444444445</v>
      </c>
      <c r="Z2900">
        <v>0.14299999999999999</v>
      </c>
      <c r="AA2900">
        <v>5.8999999999999997E-2</v>
      </c>
      <c r="AB2900">
        <v>0.79800000000000004</v>
      </c>
      <c r="AC2900">
        <v>0.91690000000000005</v>
      </c>
      <c r="AD2900" t="s">
        <v>48</v>
      </c>
      <c r="AE2900" t="s">
        <v>48</v>
      </c>
      <c r="AF2900" t="s">
        <v>48</v>
      </c>
    </row>
    <row r="2901" spans="1:40" hidden="1" outlineLevel="1" x14ac:dyDescent="0.2">
      <c r="A2901" t="s">
        <v>3737</v>
      </c>
      <c r="B2901" t="s">
        <v>3738</v>
      </c>
      <c r="C2901" t="s">
        <v>519</v>
      </c>
      <c r="J2901" t="s">
        <v>3739</v>
      </c>
      <c r="K2901" t="s">
        <v>3729</v>
      </c>
      <c r="L2901" t="s">
        <v>1263</v>
      </c>
      <c r="M2901">
        <v>1</v>
      </c>
      <c r="P2901" t="s">
        <v>3740</v>
      </c>
      <c r="Q2901" t="s">
        <v>47</v>
      </c>
      <c r="S2901">
        <v>5.0349370576441288E-4</v>
      </c>
      <c r="T2901">
        <v>2.1956402633804828E-6</v>
      </c>
      <c r="U2901">
        <v>3.0121676900307651E-5</v>
      </c>
      <c r="V2901">
        <v>5.5315529607469223E-5</v>
      </c>
      <c r="W2901">
        <v>2.3306118964683259E-4</v>
      </c>
      <c r="X2901">
        <v>2.4226912501035262E-5</v>
      </c>
      <c r="Y2901">
        <v>0.18888888888888891</v>
      </c>
      <c r="Z2901">
        <v>0.28399999999999997</v>
      </c>
      <c r="AA2901">
        <v>5.8000000000000003E-2</v>
      </c>
      <c r="AB2901">
        <v>0.65800000000000003</v>
      </c>
      <c r="AC2901">
        <v>0.93359999999999999</v>
      </c>
      <c r="AD2901" t="s">
        <v>48</v>
      </c>
      <c r="AE2901" t="s">
        <v>48</v>
      </c>
      <c r="AF2901" t="s">
        <v>48</v>
      </c>
    </row>
    <row r="2902" spans="1:40" hidden="1" outlineLevel="1" x14ac:dyDescent="0.2">
      <c r="A2902" t="s">
        <v>3741</v>
      </c>
      <c r="B2902" t="s">
        <v>3742</v>
      </c>
      <c r="C2902" t="s">
        <v>183</v>
      </c>
      <c r="J2902" t="s">
        <v>3743</v>
      </c>
      <c r="K2902" t="s">
        <v>3737</v>
      </c>
      <c r="L2902" t="s">
        <v>1263</v>
      </c>
      <c r="M2902">
        <v>1</v>
      </c>
      <c r="P2902" s="2" t="s">
        <v>3744</v>
      </c>
      <c r="Q2902" t="s">
        <v>47</v>
      </c>
      <c r="S2902">
        <v>4.3451185338199139E-3</v>
      </c>
      <c r="T2902">
        <v>5.1049291869276203E-6</v>
      </c>
      <c r="U2902">
        <v>1.178730017272756E-4</v>
      </c>
      <c r="V2902">
        <v>5.931773193879053E-5</v>
      </c>
      <c r="W2902">
        <v>2.552809426560998E-3</v>
      </c>
      <c r="X2902">
        <v>6.0798258346039802E-5</v>
      </c>
      <c r="Y2902">
        <v>0.375</v>
      </c>
      <c r="Z2902">
        <v>0.33400000000000002</v>
      </c>
      <c r="AA2902">
        <v>0</v>
      </c>
      <c r="AB2902">
        <v>0.66600000000000004</v>
      </c>
      <c r="AC2902">
        <v>0.92610000000000003</v>
      </c>
      <c r="AD2902" t="s">
        <v>48</v>
      </c>
      <c r="AE2902" t="s">
        <v>48</v>
      </c>
      <c r="AF2902" t="s">
        <v>48</v>
      </c>
    </row>
    <row r="2903" spans="1:40" hidden="1" outlineLevel="1" x14ac:dyDescent="0.2">
      <c r="A2903" t="s">
        <v>3804</v>
      </c>
      <c r="B2903" t="s">
        <v>3805</v>
      </c>
      <c r="C2903" t="s">
        <v>519</v>
      </c>
      <c r="J2903" t="s">
        <v>3806</v>
      </c>
      <c r="K2903" t="s">
        <v>3741</v>
      </c>
      <c r="L2903" t="s">
        <v>1263</v>
      </c>
      <c r="M2903">
        <v>1</v>
      </c>
      <c r="P2903" t="s">
        <v>3807</v>
      </c>
      <c r="Q2903" t="s">
        <v>47</v>
      </c>
      <c r="S2903">
        <v>7.4298657476902008E-2</v>
      </c>
      <c r="T2903">
        <v>3.8247235352173448E-5</v>
      </c>
      <c r="U2903">
        <v>4.0150689892470837E-3</v>
      </c>
      <c r="V2903">
        <v>4.4613732025027284E-3</v>
      </c>
      <c r="W2903">
        <v>5.368861835449934E-3</v>
      </c>
      <c r="X2903">
        <v>4.3272756738588208E-4</v>
      </c>
      <c r="Y2903">
        <v>8.249999999999999E-2</v>
      </c>
      <c r="Z2903">
        <v>0.23499999999999999</v>
      </c>
      <c r="AA2903">
        <v>4.8000000000000001E-2</v>
      </c>
      <c r="AB2903">
        <v>0.71799999999999997</v>
      </c>
      <c r="AC2903">
        <v>0.94750000000000001</v>
      </c>
      <c r="AD2903" t="s">
        <v>48</v>
      </c>
      <c r="AE2903" t="s">
        <v>48</v>
      </c>
      <c r="AF2903" t="s">
        <v>48</v>
      </c>
    </row>
    <row r="2904" spans="1:40" hidden="1" outlineLevel="1" x14ac:dyDescent="0.2">
      <c r="A2904" t="s">
        <v>3808</v>
      </c>
      <c r="B2904" t="s">
        <v>3809</v>
      </c>
      <c r="C2904" t="s">
        <v>183</v>
      </c>
      <c r="J2904" t="s">
        <v>3810</v>
      </c>
      <c r="K2904" t="s">
        <v>3804</v>
      </c>
      <c r="L2904" t="s">
        <v>1263</v>
      </c>
      <c r="M2904">
        <v>1</v>
      </c>
      <c r="P2904" s="2" t="s">
        <v>3811</v>
      </c>
      <c r="Q2904" t="s">
        <v>47</v>
      </c>
      <c r="S2904">
        <v>1.4700663741677999E-3</v>
      </c>
      <c r="T2904">
        <v>1.7934338529812519E-6</v>
      </c>
      <c r="U2904">
        <v>2.9490056476788599E-5</v>
      </c>
      <c r="V2904">
        <v>1.10275752376765E-4</v>
      </c>
      <c r="W2904">
        <v>5.9924455126747489E-4</v>
      </c>
      <c r="X2904">
        <v>2.5726661988301199E-5</v>
      </c>
      <c r="Y2904">
        <v>0.35</v>
      </c>
      <c r="Z2904">
        <v>0.158</v>
      </c>
      <c r="AA2904">
        <v>6.3E-2</v>
      </c>
      <c r="AB2904">
        <v>0.77900000000000003</v>
      </c>
      <c r="AC2904">
        <v>0.4632</v>
      </c>
      <c r="AD2904" t="s">
        <v>48</v>
      </c>
      <c r="AE2904" t="s">
        <v>48</v>
      </c>
      <c r="AF2904" t="s">
        <v>48</v>
      </c>
    </row>
    <row r="2905" spans="1:40" hidden="1" outlineLevel="1" x14ac:dyDescent="0.2">
      <c r="A2905" t="s">
        <v>3812</v>
      </c>
      <c r="B2905" t="s">
        <v>3813</v>
      </c>
      <c r="C2905" t="s">
        <v>519</v>
      </c>
      <c r="J2905" t="s">
        <v>3814</v>
      </c>
      <c r="K2905" t="s">
        <v>3808</v>
      </c>
      <c r="L2905" t="s">
        <v>1263</v>
      </c>
      <c r="M2905">
        <v>1</v>
      </c>
      <c r="P2905" s="2" t="s">
        <v>3815</v>
      </c>
      <c r="Q2905" t="s">
        <v>47</v>
      </c>
      <c r="S2905">
        <v>2.9694320983253419E-4</v>
      </c>
      <c r="T2905">
        <v>2.589205905678682E-6</v>
      </c>
      <c r="U2905">
        <v>1.729144423734397E-5</v>
      </c>
      <c r="V2905">
        <v>5.5333995987894007E-5</v>
      </c>
      <c r="W2905">
        <v>1.2280473310966039E-4</v>
      </c>
      <c r="X2905">
        <v>1.7530706827528771E-5</v>
      </c>
      <c r="Y2905">
        <v>9.9479166666666646E-2</v>
      </c>
      <c r="Z2905">
        <v>0.28000000000000003</v>
      </c>
      <c r="AA2905">
        <v>0.123</v>
      </c>
      <c r="AB2905">
        <v>0.59699999999999998</v>
      </c>
      <c r="AC2905">
        <v>0.83930000000000005</v>
      </c>
      <c r="AD2905" t="s">
        <v>48</v>
      </c>
      <c r="AE2905" t="s">
        <v>48</v>
      </c>
      <c r="AF2905" t="s">
        <v>48</v>
      </c>
    </row>
    <row r="2906" spans="1:40" hidden="1" outlineLevel="1" x14ac:dyDescent="0.2">
      <c r="A2906" t="s">
        <v>3816</v>
      </c>
      <c r="B2906" t="s">
        <v>3817</v>
      </c>
      <c r="C2906" t="s">
        <v>183</v>
      </c>
      <c r="J2906" t="s">
        <v>3818</v>
      </c>
      <c r="K2906" t="s">
        <v>3812</v>
      </c>
      <c r="L2906" t="s">
        <v>1263</v>
      </c>
      <c r="M2906">
        <v>1</v>
      </c>
      <c r="P2906" s="2" t="s">
        <v>3819</v>
      </c>
      <c r="Q2906" t="s">
        <v>47</v>
      </c>
      <c r="S2906">
        <v>3.1454648706130678E-4</v>
      </c>
      <c r="T2906">
        <v>2.47511866291461E-6</v>
      </c>
      <c r="U2906">
        <v>1.9288048861199059E-5</v>
      </c>
      <c r="V2906">
        <v>4.0322109271073707E-5</v>
      </c>
      <c r="W2906">
        <v>1.5125350910238919E-4</v>
      </c>
      <c r="X2906">
        <v>2.1550878955167722E-5</v>
      </c>
      <c r="Y2906">
        <v>0.16666666666666671</v>
      </c>
      <c r="Z2906">
        <v>0.19500000000000001</v>
      </c>
      <c r="AA2906">
        <v>6.6000000000000003E-2</v>
      </c>
      <c r="AB2906">
        <v>0.74</v>
      </c>
      <c r="AC2906">
        <v>0.62490000000000001</v>
      </c>
      <c r="AD2906" t="s">
        <v>48</v>
      </c>
      <c r="AE2906" t="s">
        <v>48</v>
      </c>
      <c r="AF2906" t="s">
        <v>48</v>
      </c>
    </row>
    <row r="2907" spans="1:40" hidden="1" outlineLevel="1" x14ac:dyDescent="0.2">
      <c r="A2907" t="s">
        <v>3820</v>
      </c>
      <c r="B2907" t="s">
        <v>3821</v>
      </c>
      <c r="C2907" t="s">
        <v>519</v>
      </c>
      <c r="J2907" t="s">
        <v>3822</v>
      </c>
      <c r="K2907" t="s">
        <v>3816</v>
      </c>
      <c r="L2907" t="s">
        <v>1263</v>
      </c>
      <c r="M2907">
        <v>2</v>
      </c>
      <c r="P2907" s="2" t="s">
        <v>3823</v>
      </c>
      <c r="Q2907" t="s">
        <v>47</v>
      </c>
      <c r="S2907">
        <v>4.0478489245288069E-4</v>
      </c>
      <c r="T2907">
        <v>2.0503168798313709E-6</v>
      </c>
      <c r="U2907">
        <v>1.8130960597773079E-5</v>
      </c>
      <c r="V2907">
        <v>4.2780789954122163E-5</v>
      </c>
      <c r="W2907">
        <v>1.9240152323618531E-4</v>
      </c>
      <c r="X2907">
        <v>2.387735366937704E-5</v>
      </c>
      <c r="Y2907">
        <v>0.15714285714285711</v>
      </c>
      <c r="Z2907">
        <v>0.17499999999999999</v>
      </c>
      <c r="AA2907">
        <v>6.4000000000000001E-2</v>
      </c>
      <c r="AB2907">
        <v>0.76</v>
      </c>
      <c r="AC2907">
        <v>0.79830000000000001</v>
      </c>
      <c r="AD2907" t="s">
        <v>48</v>
      </c>
      <c r="AE2907" t="s">
        <v>48</v>
      </c>
      <c r="AF2907" t="s">
        <v>48</v>
      </c>
    </row>
    <row r="2908" spans="1:40" collapsed="1" x14ac:dyDescent="0.2">
      <c r="A2908" t="s">
        <v>523</v>
      </c>
      <c r="B2908" t="s">
        <v>524</v>
      </c>
      <c r="C2908" t="s">
        <v>525</v>
      </c>
      <c r="D2908" t="s">
        <v>526</v>
      </c>
      <c r="E2908" t="s">
        <v>87</v>
      </c>
      <c r="F2908" t="s">
        <v>43</v>
      </c>
      <c r="G2908">
        <v>20</v>
      </c>
      <c r="H2908" t="s">
        <v>42</v>
      </c>
      <c r="I2908">
        <v>19</v>
      </c>
      <c r="J2908" t="s">
        <v>527</v>
      </c>
      <c r="L2908" t="s">
        <v>45</v>
      </c>
      <c r="M2908">
        <v>1</v>
      </c>
      <c r="N2908">
        <v>0.67</v>
      </c>
      <c r="O2908" s="1" t="s">
        <v>528</v>
      </c>
      <c r="P2908" s="1" t="s">
        <v>528</v>
      </c>
      <c r="Q2908" t="s">
        <v>47</v>
      </c>
      <c r="R2908" t="s">
        <v>47</v>
      </c>
      <c r="S2908">
        <v>0.1442599892616272</v>
      </c>
      <c r="T2908">
        <v>1.103335889638402E-4</v>
      </c>
      <c r="U2908">
        <v>1.200622296892107E-3</v>
      </c>
      <c r="V2908">
        <v>1.128887408412993E-3</v>
      </c>
      <c r="W2908">
        <v>1.331713167019188E-3</v>
      </c>
      <c r="X2908">
        <v>1.6980576328933239E-3</v>
      </c>
      <c r="Y2908">
        <v>0.1854166666666667</v>
      </c>
      <c r="Z2908">
        <v>0.185</v>
      </c>
      <c r="AA2908">
        <v>0.05</v>
      </c>
      <c r="AB2908">
        <v>0.76600000000000001</v>
      </c>
      <c r="AC2908">
        <v>0.99299999999999999</v>
      </c>
      <c r="AD2908" t="s">
        <v>48</v>
      </c>
      <c r="AE2908" t="s">
        <v>48</v>
      </c>
      <c r="AF2908" t="s">
        <v>48</v>
      </c>
      <c r="AH2908">
        <f>SUM(AI2908:AK2908)</f>
        <v>31</v>
      </c>
      <c r="AI2908">
        <f>COUNTIF(L2908:L2931, "Comment")</f>
        <v>8</v>
      </c>
      <c r="AJ2908">
        <f>COUNTIF(L2908:L2931, "Reply")</f>
        <v>15</v>
      </c>
      <c r="AK2908">
        <f>COUNTIF(C2909:C2931, C2908)</f>
        <v>8</v>
      </c>
      <c r="AM2908">
        <f>AVERAGE(S2908:S2931)</f>
        <v>0.10090667205802821</v>
      </c>
      <c r="AN2908">
        <f>AVERAGE(Y2908:Y2931)</f>
        <v>0.17484878734102338</v>
      </c>
    </row>
    <row r="2909" spans="1:40" hidden="1" outlineLevel="1" x14ac:dyDescent="0.2">
      <c r="A2909" t="s">
        <v>3745</v>
      </c>
      <c r="B2909" t="s">
        <v>3746</v>
      </c>
      <c r="C2909" t="s">
        <v>3747</v>
      </c>
      <c r="J2909" t="s">
        <v>3748</v>
      </c>
      <c r="K2909" t="s">
        <v>523</v>
      </c>
      <c r="L2909" t="s">
        <v>1233</v>
      </c>
      <c r="M2909">
        <v>3</v>
      </c>
      <c r="P2909" t="s">
        <v>3749</v>
      </c>
      <c r="Q2909" t="s">
        <v>47</v>
      </c>
      <c r="S2909">
        <v>3.224112733732909E-4</v>
      </c>
      <c r="T2909">
        <v>2.3168277039076202E-6</v>
      </c>
      <c r="U2909">
        <v>1.8734106561169032E-5</v>
      </c>
      <c r="V2909">
        <v>4.7656147216912359E-5</v>
      </c>
      <c r="W2909">
        <v>1.4255467976909131E-4</v>
      </c>
      <c r="X2909">
        <v>2.0575469534378499E-5</v>
      </c>
      <c r="Y2909">
        <v>0</v>
      </c>
      <c r="Z2909">
        <v>0.41</v>
      </c>
      <c r="AA2909">
        <v>0.158</v>
      </c>
      <c r="AB2909">
        <v>0.432</v>
      </c>
      <c r="AC2909">
        <v>0.5423</v>
      </c>
      <c r="AD2909" t="s">
        <v>48</v>
      </c>
      <c r="AE2909" t="s">
        <v>48</v>
      </c>
      <c r="AF2909" t="s">
        <v>48</v>
      </c>
    </row>
    <row r="2910" spans="1:40" hidden="1" outlineLevel="1" x14ac:dyDescent="0.2">
      <c r="A2910" t="s">
        <v>3750</v>
      </c>
      <c r="B2910" t="s">
        <v>3751</v>
      </c>
      <c r="C2910" t="s">
        <v>183</v>
      </c>
      <c r="J2910" t="s">
        <v>3752</v>
      </c>
      <c r="K2910" t="s">
        <v>523</v>
      </c>
      <c r="L2910" t="s">
        <v>1233</v>
      </c>
      <c r="M2910">
        <v>2</v>
      </c>
      <c r="P2910" t="s">
        <v>3753</v>
      </c>
      <c r="Q2910" t="s">
        <v>47</v>
      </c>
      <c r="S2910">
        <v>0.28729826211929321</v>
      </c>
      <c r="T2910">
        <v>9.4318602350540459E-5</v>
      </c>
      <c r="U2910">
        <v>1.18660950101912E-3</v>
      </c>
      <c r="V2910">
        <v>1.9286777824163439E-3</v>
      </c>
      <c r="W2910">
        <v>2.5573922321200371E-3</v>
      </c>
      <c r="X2910">
        <v>1.611738582141697E-3</v>
      </c>
      <c r="Y2910">
        <v>0.1333333333333333</v>
      </c>
      <c r="Z2910">
        <v>8.8999999999999996E-2</v>
      </c>
      <c r="AA2910">
        <v>0</v>
      </c>
      <c r="AB2910">
        <v>0.91100000000000003</v>
      </c>
      <c r="AC2910">
        <v>0.45879999999999999</v>
      </c>
      <c r="AD2910" t="s">
        <v>48</v>
      </c>
      <c r="AE2910" t="s">
        <v>48</v>
      </c>
      <c r="AF2910" t="s">
        <v>48</v>
      </c>
    </row>
    <row r="2911" spans="1:40" hidden="1" outlineLevel="1" x14ac:dyDescent="0.2">
      <c r="A2911" t="s">
        <v>3754</v>
      </c>
      <c r="B2911" t="s">
        <v>3755</v>
      </c>
      <c r="C2911" t="s">
        <v>3756</v>
      </c>
      <c r="J2911" t="s">
        <v>3757</v>
      </c>
      <c r="K2911" t="s">
        <v>523</v>
      </c>
      <c r="L2911" t="s">
        <v>1233</v>
      </c>
      <c r="M2911">
        <v>1</v>
      </c>
      <c r="P2911" t="s">
        <v>3758</v>
      </c>
      <c r="Q2911" t="s">
        <v>47</v>
      </c>
      <c r="S2911">
        <v>0.16977626085281369</v>
      </c>
      <c r="T2911">
        <v>2.3996629170142109E-4</v>
      </c>
      <c r="U2911">
        <v>9.8765071015805006E-4</v>
      </c>
      <c r="V2911">
        <v>1.130317710340023E-2</v>
      </c>
      <c r="W2911">
        <v>4.1204430162906647E-3</v>
      </c>
      <c r="X2911">
        <v>2.0219511352479458E-3</v>
      </c>
      <c r="Y2911">
        <v>2.1875000000000009E-2</v>
      </c>
      <c r="Z2911">
        <v>6.6000000000000003E-2</v>
      </c>
      <c r="AA2911">
        <v>4.2999999999999997E-2</v>
      </c>
      <c r="AB2911">
        <v>0.89100000000000001</v>
      </c>
      <c r="AC2911">
        <v>0.128</v>
      </c>
      <c r="AD2911" t="s">
        <v>48</v>
      </c>
      <c r="AE2911" t="s">
        <v>48</v>
      </c>
      <c r="AF2911" t="s">
        <v>48</v>
      </c>
    </row>
    <row r="2912" spans="1:40" hidden="1" outlineLevel="1" x14ac:dyDescent="0.2">
      <c r="A2912" t="s">
        <v>3759</v>
      </c>
      <c r="B2912" t="s">
        <v>3760</v>
      </c>
      <c r="C2912" t="s">
        <v>3761</v>
      </c>
      <c r="J2912" t="s">
        <v>3762</v>
      </c>
      <c r="K2912" t="s">
        <v>523</v>
      </c>
      <c r="L2912" t="s">
        <v>1233</v>
      </c>
      <c r="M2912">
        <v>1</v>
      </c>
      <c r="P2912" t="s">
        <v>3763</v>
      </c>
      <c r="Q2912" t="s">
        <v>47</v>
      </c>
      <c r="S2912">
        <v>4.092545248568058E-3</v>
      </c>
      <c r="T2912">
        <v>6.972814844630193E-6</v>
      </c>
      <c r="U2912">
        <v>6.8218359956517816E-5</v>
      </c>
      <c r="V2912">
        <v>2.5512606953270728E-4</v>
      </c>
      <c r="W2912">
        <v>1.0207385057583449E-3</v>
      </c>
      <c r="X2912">
        <v>2.2745656315237281E-4</v>
      </c>
      <c r="Y2912">
        <v>0</v>
      </c>
      <c r="Z2912">
        <v>0</v>
      </c>
      <c r="AA2912">
        <v>0</v>
      </c>
      <c r="AB2912">
        <v>1</v>
      </c>
      <c r="AC2912">
        <v>0</v>
      </c>
      <c r="AD2912" t="s">
        <v>48</v>
      </c>
      <c r="AE2912" t="s">
        <v>48</v>
      </c>
      <c r="AF2912" t="s">
        <v>48</v>
      </c>
    </row>
    <row r="2913" spans="1:32" hidden="1" outlineLevel="1" x14ac:dyDescent="0.2">
      <c r="A2913" t="s">
        <v>3764</v>
      </c>
      <c r="B2913" t="s">
        <v>3765</v>
      </c>
      <c r="C2913" t="s">
        <v>1520</v>
      </c>
      <c r="J2913" t="s">
        <v>3766</v>
      </c>
      <c r="K2913" t="s">
        <v>523</v>
      </c>
      <c r="L2913" t="s">
        <v>1233</v>
      </c>
      <c r="M2913">
        <v>1</v>
      </c>
      <c r="P2913" t="s">
        <v>3767</v>
      </c>
      <c r="Q2913" t="s">
        <v>47</v>
      </c>
      <c r="S2913">
        <v>6.0961191775277257E-4</v>
      </c>
      <c r="T2913">
        <v>1.8625601114763411E-6</v>
      </c>
      <c r="U2913">
        <v>2.3013530153548342E-5</v>
      </c>
      <c r="V2913">
        <v>6.6514134232420474E-5</v>
      </c>
      <c r="W2913">
        <v>3.1881520408205688E-4</v>
      </c>
      <c r="X2913">
        <v>2.849953489203472E-5</v>
      </c>
      <c r="Y2913">
        <v>0.32</v>
      </c>
      <c r="Z2913">
        <v>0.214</v>
      </c>
      <c r="AA2913">
        <v>5.6000000000000001E-2</v>
      </c>
      <c r="AB2913">
        <v>0.73</v>
      </c>
      <c r="AC2913">
        <v>0.75790000000000002</v>
      </c>
      <c r="AD2913" t="s">
        <v>48</v>
      </c>
      <c r="AE2913" t="s">
        <v>48</v>
      </c>
      <c r="AF2913" t="s">
        <v>48</v>
      </c>
    </row>
    <row r="2914" spans="1:32" hidden="1" outlineLevel="1" x14ac:dyDescent="0.2">
      <c r="A2914" t="s">
        <v>3768</v>
      </c>
      <c r="B2914" t="s">
        <v>3769</v>
      </c>
      <c r="C2914" t="s">
        <v>3770</v>
      </c>
      <c r="J2914" t="s">
        <v>3771</v>
      </c>
      <c r="K2914" t="s">
        <v>523</v>
      </c>
      <c r="L2914" t="s">
        <v>1233</v>
      </c>
      <c r="M2914">
        <v>1</v>
      </c>
      <c r="P2914" t="s">
        <v>3772</v>
      </c>
      <c r="Q2914" t="s">
        <v>47</v>
      </c>
      <c r="S2914">
        <v>4.4358259765431279E-4</v>
      </c>
      <c r="T2914">
        <v>1.896454136840475E-6</v>
      </c>
      <c r="U2914">
        <v>1.8212494978797619E-5</v>
      </c>
      <c r="V2914">
        <v>5.4760970670031377E-5</v>
      </c>
      <c r="W2914">
        <v>2.1054390526842331E-4</v>
      </c>
      <c r="X2914">
        <v>2.7724272513296459E-5</v>
      </c>
      <c r="Y2914">
        <v>0</v>
      </c>
      <c r="Z2914">
        <v>0.111</v>
      </c>
      <c r="AA2914">
        <v>0</v>
      </c>
      <c r="AB2914">
        <v>0.88900000000000001</v>
      </c>
      <c r="AC2914">
        <v>0.19009999999999999</v>
      </c>
      <c r="AD2914" t="s">
        <v>48</v>
      </c>
      <c r="AE2914" t="s">
        <v>48</v>
      </c>
      <c r="AF2914" t="s">
        <v>48</v>
      </c>
    </row>
    <row r="2915" spans="1:32" hidden="1" outlineLevel="1" x14ac:dyDescent="0.2">
      <c r="A2915" t="s">
        <v>3773</v>
      </c>
      <c r="B2915" t="s">
        <v>3774</v>
      </c>
      <c r="C2915" t="s">
        <v>3641</v>
      </c>
      <c r="J2915" t="s">
        <v>3775</v>
      </c>
      <c r="K2915" t="s">
        <v>523</v>
      </c>
      <c r="L2915" t="s">
        <v>1233</v>
      </c>
      <c r="M2915">
        <v>1</v>
      </c>
      <c r="P2915" t="s">
        <v>3776</v>
      </c>
      <c r="Q2915" t="s">
        <v>47</v>
      </c>
      <c r="S2915">
        <v>1.614160486496985E-3</v>
      </c>
      <c r="T2915">
        <v>2.815403240674641E-5</v>
      </c>
      <c r="U2915">
        <v>3.7173237069509918E-4</v>
      </c>
      <c r="V2915">
        <v>1.352206600131467E-4</v>
      </c>
      <c r="W2915">
        <v>5.709006218239665E-4</v>
      </c>
      <c r="X2915">
        <v>1.186833542305976E-4</v>
      </c>
      <c r="Y2915">
        <v>3.8903061224489763E-2</v>
      </c>
      <c r="Z2915">
        <v>0.12</v>
      </c>
      <c r="AA2915">
        <v>9.5000000000000001E-2</v>
      </c>
      <c r="AB2915">
        <v>0.78500000000000003</v>
      </c>
      <c r="AC2915">
        <v>0.78280000000000005</v>
      </c>
      <c r="AD2915" t="s">
        <v>48</v>
      </c>
      <c r="AE2915" t="s">
        <v>48</v>
      </c>
      <c r="AF2915" t="s">
        <v>48</v>
      </c>
    </row>
    <row r="2916" spans="1:32" hidden="1" outlineLevel="1" x14ac:dyDescent="0.2">
      <c r="A2916" t="s">
        <v>3777</v>
      </c>
      <c r="B2916" t="s">
        <v>3778</v>
      </c>
      <c r="C2916" t="s">
        <v>2171</v>
      </c>
      <c r="J2916" t="s">
        <v>3779</v>
      </c>
      <c r="K2916" t="s">
        <v>523</v>
      </c>
      <c r="L2916" t="s">
        <v>1233</v>
      </c>
      <c r="M2916">
        <v>1</v>
      </c>
      <c r="P2916" s="1" t="s">
        <v>3780</v>
      </c>
      <c r="Q2916" s="1" t="s">
        <v>47</v>
      </c>
      <c r="S2916">
        <v>0.78331673145294189</v>
      </c>
      <c r="T2916">
        <v>3.8546085124835372E-4</v>
      </c>
      <c r="U2916">
        <v>6.3415714539587498E-3</v>
      </c>
      <c r="V2916">
        <v>6.990963127464056E-3</v>
      </c>
      <c r="W2916">
        <v>1.265071891248226E-2</v>
      </c>
      <c r="X2916">
        <v>8.2288561388850212E-3</v>
      </c>
      <c r="Y2916">
        <v>0</v>
      </c>
      <c r="Z2916">
        <v>0</v>
      </c>
      <c r="AA2916">
        <v>0</v>
      </c>
      <c r="AB2916">
        <v>1</v>
      </c>
      <c r="AC2916">
        <v>0</v>
      </c>
      <c r="AD2916" t="s">
        <v>48</v>
      </c>
      <c r="AE2916" t="s">
        <v>48</v>
      </c>
      <c r="AF2916" t="s">
        <v>48</v>
      </c>
    </row>
    <row r="2917" spans="1:32" hidden="1" outlineLevel="1" x14ac:dyDescent="0.2">
      <c r="A2917" t="s">
        <v>3781</v>
      </c>
      <c r="B2917" t="s">
        <v>3782</v>
      </c>
      <c r="C2917" t="s">
        <v>1915</v>
      </c>
      <c r="J2917" t="s">
        <v>3783</v>
      </c>
      <c r="K2917" t="s">
        <v>3745</v>
      </c>
      <c r="L2917" t="s">
        <v>1263</v>
      </c>
      <c r="M2917">
        <v>2</v>
      </c>
      <c r="P2917" t="s">
        <v>3784</v>
      </c>
      <c r="Q2917" t="s">
        <v>47</v>
      </c>
      <c r="S2917">
        <v>5.2780029363930225E-4</v>
      </c>
      <c r="T2917">
        <v>2.5309452666988359E-6</v>
      </c>
      <c r="U2917">
        <v>2.2346692276187241E-5</v>
      </c>
      <c r="V2917">
        <v>4.7621164412703372E-5</v>
      </c>
      <c r="W2917">
        <v>2.3113196948543191E-4</v>
      </c>
      <c r="X2917">
        <v>4.6579596528317779E-5</v>
      </c>
      <c r="Y2917">
        <v>9.7142857142857156E-2</v>
      </c>
      <c r="Z2917">
        <v>0.30099999999999999</v>
      </c>
      <c r="AA2917">
        <v>0.127</v>
      </c>
      <c r="AB2917">
        <v>0.57199999999999995</v>
      </c>
      <c r="AC2917">
        <v>0.79100000000000004</v>
      </c>
      <c r="AD2917" t="s">
        <v>48</v>
      </c>
      <c r="AE2917" t="s">
        <v>48</v>
      </c>
      <c r="AF2917" t="s">
        <v>48</v>
      </c>
    </row>
    <row r="2918" spans="1:32" hidden="1" outlineLevel="1" x14ac:dyDescent="0.2">
      <c r="A2918" t="s">
        <v>3785</v>
      </c>
      <c r="B2918" t="s">
        <v>3631</v>
      </c>
      <c r="C2918" t="s">
        <v>525</v>
      </c>
      <c r="J2918" t="s">
        <v>3786</v>
      </c>
      <c r="K2918" t="s">
        <v>3750</v>
      </c>
      <c r="L2918" t="s">
        <v>1263</v>
      </c>
      <c r="M2918">
        <v>1</v>
      </c>
      <c r="P2918" t="s">
        <v>3787</v>
      </c>
      <c r="Q2918" t="s">
        <v>47</v>
      </c>
      <c r="S2918">
        <v>0.29048153758049011</v>
      </c>
      <c r="T2918">
        <v>1.419628388248384E-4</v>
      </c>
      <c r="U2918">
        <v>2.024865942075849E-3</v>
      </c>
      <c r="V2918">
        <v>1.917759189382195E-3</v>
      </c>
      <c r="W2918">
        <v>2.4535951670259242E-3</v>
      </c>
      <c r="X2918">
        <v>1.753553980961442E-3</v>
      </c>
      <c r="Y2918">
        <v>3.9999999999999987E-2</v>
      </c>
      <c r="Z2918">
        <v>0.11600000000000001</v>
      </c>
      <c r="AA2918">
        <v>5.1999999999999998E-2</v>
      </c>
      <c r="AB2918">
        <v>0.83199999999999996</v>
      </c>
      <c r="AC2918">
        <v>0.85070000000000001</v>
      </c>
      <c r="AD2918" t="s">
        <v>48</v>
      </c>
      <c r="AE2918" t="s">
        <v>48</v>
      </c>
      <c r="AF2918" t="s">
        <v>48</v>
      </c>
    </row>
    <row r="2919" spans="1:32" hidden="1" outlineLevel="1" x14ac:dyDescent="0.2">
      <c r="A2919" t="s">
        <v>3788</v>
      </c>
      <c r="B2919" t="s">
        <v>3789</v>
      </c>
      <c r="C2919" t="s">
        <v>525</v>
      </c>
      <c r="J2919" t="s">
        <v>3790</v>
      </c>
      <c r="K2919" t="s">
        <v>3754</v>
      </c>
      <c r="L2919" t="s">
        <v>1263</v>
      </c>
      <c r="M2919">
        <v>1</v>
      </c>
      <c r="P2919" t="s">
        <v>3791</v>
      </c>
      <c r="Q2919" t="s">
        <v>47</v>
      </c>
      <c r="S2919">
        <v>0.37117734551429749</v>
      </c>
      <c r="T2919">
        <v>1.7279598978348079E-4</v>
      </c>
      <c r="U2919">
        <v>2.3412448354065418E-3</v>
      </c>
      <c r="V2919">
        <v>2.790592378005385E-3</v>
      </c>
      <c r="W2919">
        <v>2.8553064912557602E-3</v>
      </c>
      <c r="X2919">
        <v>2.1078796125948429E-3</v>
      </c>
      <c r="Y2919">
        <v>6.9791666666666669E-2</v>
      </c>
      <c r="Z2919">
        <v>0.127</v>
      </c>
      <c r="AA2919">
        <v>6.5000000000000002E-2</v>
      </c>
      <c r="AB2919">
        <v>0.80800000000000005</v>
      </c>
      <c r="AC2919">
        <v>0.92120000000000002</v>
      </c>
      <c r="AD2919" t="s">
        <v>48</v>
      </c>
      <c r="AE2919" t="s">
        <v>48</v>
      </c>
      <c r="AF2919" t="s">
        <v>48</v>
      </c>
    </row>
    <row r="2920" spans="1:32" hidden="1" outlineLevel="1" x14ac:dyDescent="0.2">
      <c r="A2920" t="s">
        <v>3792</v>
      </c>
      <c r="B2920" t="s">
        <v>3793</v>
      </c>
      <c r="C2920" t="s">
        <v>525</v>
      </c>
      <c r="J2920" t="s">
        <v>3794</v>
      </c>
      <c r="K2920" t="s">
        <v>3759</v>
      </c>
      <c r="L2920" t="s">
        <v>1263</v>
      </c>
      <c r="M2920">
        <v>0</v>
      </c>
      <c r="P2920" t="s">
        <v>3795</v>
      </c>
      <c r="Q2920" t="s">
        <v>47</v>
      </c>
      <c r="S2920">
        <v>1.419518608599901E-3</v>
      </c>
      <c r="T2920">
        <v>5.8381306189403404E-6</v>
      </c>
      <c r="U2920">
        <v>6.6781387431547046E-5</v>
      </c>
      <c r="V2920">
        <v>2.3215299006551499E-4</v>
      </c>
      <c r="W2920">
        <v>2.1579605527222159E-4</v>
      </c>
      <c r="X2920">
        <v>2.163904864573851E-4</v>
      </c>
      <c r="Y2920">
        <v>0</v>
      </c>
      <c r="Z2920">
        <v>0.23100000000000001</v>
      </c>
      <c r="AA2920">
        <v>0</v>
      </c>
      <c r="AB2920">
        <v>0.76900000000000002</v>
      </c>
      <c r="AC2920">
        <v>0.40189999999999998</v>
      </c>
      <c r="AD2920" t="s">
        <v>48</v>
      </c>
      <c r="AE2920" t="s">
        <v>48</v>
      </c>
      <c r="AF2920" t="s">
        <v>48</v>
      </c>
    </row>
    <row r="2921" spans="1:32" hidden="1" outlineLevel="1" x14ac:dyDescent="0.2">
      <c r="A2921" t="s">
        <v>3796</v>
      </c>
      <c r="B2921" t="s">
        <v>3797</v>
      </c>
      <c r="C2921" t="s">
        <v>525</v>
      </c>
      <c r="J2921" t="s">
        <v>3798</v>
      </c>
      <c r="K2921" t="s">
        <v>3764</v>
      </c>
      <c r="L2921" t="s">
        <v>1263</v>
      </c>
      <c r="M2921">
        <v>1</v>
      </c>
      <c r="P2921" t="s">
        <v>3799</v>
      </c>
      <c r="Q2921" t="s">
        <v>47</v>
      </c>
      <c r="S2921">
        <v>2.8853546245954931E-4</v>
      </c>
      <c r="T2921">
        <v>2.6531436105869939E-6</v>
      </c>
      <c r="U2921">
        <v>2.0983958165743392E-5</v>
      </c>
      <c r="V2921">
        <v>5.5065222113626078E-5</v>
      </c>
      <c r="W2921">
        <v>1.3118794595357031E-4</v>
      </c>
      <c r="X2921">
        <v>2.3884958864073269E-5</v>
      </c>
      <c r="Y2921">
        <v>0.6</v>
      </c>
      <c r="Z2921">
        <v>0.16200000000000001</v>
      </c>
      <c r="AA2921">
        <v>0</v>
      </c>
      <c r="AB2921">
        <v>0.83799999999999997</v>
      </c>
      <c r="AC2921">
        <v>0.73509999999999998</v>
      </c>
      <c r="AD2921" t="s">
        <v>48</v>
      </c>
      <c r="AE2921" t="s">
        <v>48</v>
      </c>
      <c r="AF2921" t="s">
        <v>48</v>
      </c>
    </row>
    <row r="2922" spans="1:32" hidden="1" outlineLevel="1" x14ac:dyDescent="0.2">
      <c r="A2922" t="s">
        <v>3800</v>
      </c>
      <c r="B2922" t="s">
        <v>3801</v>
      </c>
      <c r="C2922" t="s">
        <v>525</v>
      </c>
      <c r="J2922" t="s">
        <v>3802</v>
      </c>
      <c r="K2922" t="s">
        <v>3781</v>
      </c>
      <c r="L2922" t="s">
        <v>1263</v>
      </c>
      <c r="M2922">
        <v>1</v>
      </c>
      <c r="P2922" t="s">
        <v>3803</v>
      </c>
      <c r="Q2922" t="s">
        <v>47</v>
      </c>
      <c r="S2922">
        <v>3.9589626248925919E-4</v>
      </c>
      <c r="T2922">
        <v>3.3333153623971161E-6</v>
      </c>
      <c r="U2922">
        <v>2.125822902598884E-5</v>
      </c>
      <c r="V2922">
        <v>4.117504067835398E-5</v>
      </c>
      <c r="W2922">
        <v>1.4807759725954381E-4</v>
      </c>
      <c r="X2922">
        <v>5.6802131439326331E-5</v>
      </c>
      <c r="Y2922">
        <v>0.16250000000000001</v>
      </c>
      <c r="Z2922">
        <v>0.27</v>
      </c>
      <c r="AA2922">
        <v>3.3000000000000002E-2</v>
      </c>
      <c r="AB2922">
        <v>0.69699999999999995</v>
      </c>
      <c r="AC2922">
        <v>0.96589999999999998</v>
      </c>
      <c r="AD2922" t="s">
        <v>48</v>
      </c>
      <c r="AE2922" t="s">
        <v>48</v>
      </c>
      <c r="AF2922" t="s">
        <v>48</v>
      </c>
    </row>
    <row r="2923" spans="1:32" hidden="1" outlineLevel="1" x14ac:dyDescent="0.2">
      <c r="A2923" t="s">
        <v>3824</v>
      </c>
      <c r="B2923" t="s">
        <v>3825</v>
      </c>
      <c r="C2923" t="s">
        <v>183</v>
      </c>
      <c r="J2923" t="s">
        <v>3826</v>
      </c>
      <c r="K2923" t="s">
        <v>3785</v>
      </c>
      <c r="L2923" t="s">
        <v>1263</v>
      </c>
      <c r="M2923">
        <v>2</v>
      </c>
      <c r="P2923" s="2" t="s">
        <v>3827</v>
      </c>
      <c r="Q2923" t="s">
        <v>47</v>
      </c>
      <c r="S2923">
        <v>3.9380230009555817E-2</v>
      </c>
      <c r="T2923">
        <v>3.464416295173578E-5</v>
      </c>
      <c r="U2923">
        <v>4.6801991993561392E-4</v>
      </c>
      <c r="V2923">
        <v>1.393363578245044E-3</v>
      </c>
      <c r="W2923">
        <v>7.7609741128981113E-4</v>
      </c>
      <c r="X2923">
        <v>4.8909708857536316E-4</v>
      </c>
      <c r="Y2923">
        <v>0.4</v>
      </c>
      <c r="Z2923">
        <v>0.13500000000000001</v>
      </c>
      <c r="AA2923">
        <v>0</v>
      </c>
      <c r="AB2923">
        <v>0.86499999999999999</v>
      </c>
      <c r="AC2923">
        <v>0.78410000000000002</v>
      </c>
      <c r="AD2923" t="s">
        <v>48</v>
      </c>
      <c r="AE2923" t="s">
        <v>48</v>
      </c>
      <c r="AF2923" t="s">
        <v>48</v>
      </c>
    </row>
    <row r="2924" spans="1:32" hidden="1" outlineLevel="1" x14ac:dyDescent="0.2">
      <c r="A2924" t="s">
        <v>3828</v>
      </c>
      <c r="B2924" t="s">
        <v>3829</v>
      </c>
      <c r="C2924" t="s">
        <v>3659</v>
      </c>
      <c r="J2924" t="s">
        <v>3830</v>
      </c>
      <c r="K2924" t="s">
        <v>3788</v>
      </c>
      <c r="L2924" t="s">
        <v>1263</v>
      </c>
      <c r="M2924">
        <v>1</v>
      </c>
      <c r="P2924" s="2" t="s">
        <v>3831</v>
      </c>
      <c r="Q2924" t="s">
        <v>47</v>
      </c>
      <c r="S2924">
        <v>1.0514395544305439E-3</v>
      </c>
      <c r="T2924">
        <v>2.3422091999236731E-6</v>
      </c>
      <c r="U2924">
        <v>2.828244942065794E-5</v>
      </c>
      <c r="V2924">
        <v>1.157836813945323E-4</v>
      </c>
      <c r="W2924">
        <v>3.2604296575300401E-4</v>
      </c>
      <c r="X2924">
        <v>1.034567612805404E-4</v>
      </c>
      <c r="Y2924">
        <v>0</v>
      </c>
      <c r="Z2924">
        <v>0</v>
      </c>
      <c r="AA2924">
        <v>0</v>
      </c>
      <c r="AB2924">
        <v>1</v>
      </c>
      <c r="AC2924">
        <v>0</v>
      </c>
      <c r="AD2924" t="s">
        <v>48</v>
      </c>
      <c r="AE2924" t="s">
        <v>48</v>
      </c>
      <c r="AF2924" t="s">
        <v>48</v>
      </c>
    </row>
    <row r="2925" spans="1:32" hidden="1" outlineLevel="1" x14ac:dyDescent="0.2">
      <c r="A2925" t="s">
        <v>3832</v>
      </c>
      <c r="B2925" t="s">
        <v>3833</v>
      </c>
      <c r="C2925" t="s">
        <v>1520</v>
      </c>
      <c r="J2925" t="s">
        <v>3834</v>
      </c>
      <c r="K2925" t="s">
        <v>3796</v>
      </c>
      <c r="L2925" t="s">
        <v>1263</v>
      </c>
      <c r="M2925">
        <v>1</v>
      </c>
      <c r="P2925" s="2" t="s">
        <v>3835</v>
      </c>
      <c r="Q2925" t="s">
        <v>47</v>
      </c>
      <c r="S2925">
        <v>1.3623824343085289E-3</v>
      </c>
      <c r="T2925">
        <v>3.4799402328644651E-6</v>
      </c>
      <c r="U2925">
        <v>2.46545096160844E-5</v>
      </c>
      <c r="V2925">
        <v>1.330358500126749E-4</v>
      </c>
      <c r="W2925">
        <v>2.8237764490768308E-4</v>
      </c>
      <c r="X2925">
        <v>2.9039138462394481E-4</v>
      </c>
      <c r="Y2925">
        <v>0.8</v>
      </c>
      <c r="Z2925">
        <v>0.14699999999999999</v>
      </c>
      <c r="AA2925">
        <v>0</v>
      </c>
      <c r="AB2925">
        <v>0.85299999999999998</v>
      </c>
      <c r="AC2925">
        <v>0.61240000000000006</v>
      </c>
      <c r="AD2925" t="s">
        <v>48</v>
      </c>
      <c r="AE2925" t="s">
        <v>48</v>
      </c>
      <c r="AF2925" t="s">
        <v>48</v>
      </c>
    </row>
    <row r="2926" spans="1:32" hidden="1" outlineLevel="1" x14ac:dyDescent="0.2">
      <c r="A2926" t="s">
        <v>3836</v>
      </c>
      <c r="B2926" t="s">
        <v>3837</v>
      </c>
      <c r="C2926" t="s">
        <v>1915</v>
      </c>
      <c r="J2926" t="s">
        <v>3838</v>
      </c>
      <c r="K2926" t="s">
        <v>3800</v>
      </c>
      <c r="L2926" t="s">
        <v>1263</v>
      </c>
      <c r="M2926">
        <v>0</v>
      </c>
      <c r="P2926" s="2" t="s">
        <v>3839</v>
      </c>
      <c r="Q2926" t="s">
        <v>47</v>
      </c>
      <c r="S2926">
        <v>8.3009363152086735E-4</v>
      </c>
      <c r="T2926">
        <v>2.3231953036884079E-6</v>
      </c>
      <c r="U2926">
        <v>2.2375779735739339E-5</v>
      </c>
      <c r="V2926">
        <v>5.8160505432169878E-5</v>
      </c>
      <c r="W2926">
        <v>3.7091076956130559E-4</v>
      </c>
      <c r="X2926">
        <v>7.5099385867360979E-5</v>
      </c>
      <c r="Y2926">
        <v>0</v>
      </c>
      <c r="Z2926">
        <v>0.12</v>
      </c>
      <c r="AA2926">
        <v>0</v>
      </c>
      <c r="AB2926">
        <v>0.88</v>
      </c>
      <c r="AC2926">
        <v>0.68920000000000003</v>
      </c>
      <c r="AD2926" t="s">
        <v>48</v>
      </c>
      <c r="AE2926" t="s">
        <v>48</v>
      </c>
      <c r="AF2926" t="s">
        <v>48</v>
      </c>
    </row>
    <row r="2927" spans="1:32" hidden="1" outlineLevel="1" x14ac:dyDescent="0.2">
      <c r="A2927" t="s">
        <v>3840</v>
      </c>
      <c r="B2927" t="s">
        <v>3841</v>
      </c>
      <c r="C2927" t="s">
        <v>525</v>
      </c>
      <c r="J2927" t="s">
        <v>3842</v>
      </c>
      <c r="K2927" t="s">
        <v>3824</v>
      </c>
      <c r="L2927" t="s">
        <v>1263</v>
      </c>
      <c r="M2927">
        <v>1</v>
      </c>
      <c r="P2927" s="2" t="s">
        <v>3843</v>
      </c>
      <c r="Q2927" t="s">
        <v>47</v>
      </c>
      <c r="S2927">
        <v>0.1675918847322464</v>
      </c>
      <c r="T2927">
        <v>5.4107076721265912E-5</v>
      </c>
      <c r="U2927">
        <v>1.5390350017696619E-3</v>
      </c>
      <c r="V2927">
        <v>2.3624910973012452E-3</v>
      </c>
      <c r="W2927">
        <v>2.114629372954369E-3</v>
      </c>
      <c r="X2927">
        <v>1.017516013234854E-3</v>
      </c>
      <c r="Y2927">
        <v>0.4</v>
      </c>
      <c r="Z2927">
        <v>0.35199999999999998</v>
      </c>
      <c r="AA2927">
        <v>3.5999999999999997E-2</v>
      </c>
      <c r="AB2927">
        <v>0.61199999999999999</v>
      </c>
      <c r="AC2927">
        <v>0.94799999999999995</v>
      </c>
      <c r="AD2927" t="s">
        <v>48</v>
      </c>
      <c r="AE2927" t="s">
        <v>48</v>
      </c>
      <c r="AF2927" t="s">
        <v>48</v>
      </c>
    </row>
    <row r="2928" spans="1:32" hidden="1" outlineLevel="1" x14ac:dyDescent="0.2">
      <c r="A2928" t="s">
        <v>3847</v>
      </c>
      <c r="B2928" t="s">
        <v>3848</v>
      </c>
      <c r="C2928" t="s">
        <v>525</v>
      </c>
      <c r="J2928" t="s">
        <v>3849</v>
      </c>
      <c r="K2928" t="s">
        <v>3828</v>
      </c>
      <c r="L2928" t="s">
        <v>1263</v>
      </c>
      <c r="M2928">
        <v>1</v>
      </c>
      <c r="P2928" s="2" t="s">
        <v>3850</v>
      </c>
      <c r="Q2928" t="s">
        <v>47</v>
      </c>
      <c r="Y2928" t="s">
        <v>48</v>
      </c>
      <c r="Z2928" t="s">
        <v>48</v>
      </c>
      <c r="AA2928" t="s">
        <v>48</v>
      </c>
      <c r="AB2928" t="s">
        <v>48</v>
      </c>
      <c r="AC2928" t="s">
        <v>48</v>
      </c>
      <c r="AD2928" t="s">
        <v>48</v>
      </c>
      <c r="AE2928" t="s">
        <v>48</v>
      </c>
      <c r="AF2928" t="s">
        <v>48</v>
      </c>
    </row>
    <row r="2929" spans="1:40" hidden="1" outlineLevel="1" x14ac:dyDescent="0.2">
      <c r="A2929" t="s">
        <v>3844</v>
      </c>
      <c r="B2929" t="s">
        <v>3663</v>
      </c>
      <c r="C2929" t="s">
        <v>525</v>
      </c>
      <c r="J2929" t="s">
        <v>3845</v>
      </c>
      <c r="K2929" t="s">
        <v>3836</v>
      </c>
      <c r="L2929" t="s">
        <v>1263</v>
      </c>
      <c r="M2929">
        <v>1</v>
      </c>
      <c r="P2929" s="2" t="s">
        <v>3846</v>
      </c>
      <c r="Q2929" t="s">
        <v>47</v>
      </c>
      <c r="S2929">
        <v>2.593633346259594E-2</v>
      </c>
      <c r="T2929">
        <v>3.5488566936692223E-5</v>
      </c>
      <c r="U2929">
        <v>5.7436834322288632E-4</v>
      </c>
      <c r="V2929">
        <v>1.220908598043025E-3</v>
      </c>
      <c r="W2929">
        <v>1.1860037920996551E-3</v>
      </c>
      <c r="X2929">
        <v>1.86759966891259E-3</v>
      </c>
      <c r="Y2929">
        <v>0.19255952380952379</v>
      </c>
      <c r="Z2929">
        <v>0.157</v>
      </c>
      <c r="AA2929">
        <v>8.7999999999999995E-2</v>
      </c>
      <c r="AB2929">
        <v>0.755</v>
      </c>
      <c r="AC2929">
        <v>0.9042</v>
      </c>
      <c r="AD2929" t="s">
        <v>48</v>
      </c>
      <c r="AE2929" t="s">
        <v>48</v>
      </c>
      <c r="AF2929" t="s">
        <v>48</v>
      </c>
    </row>
    <row r="2930" spans="1:40" hidden="1" outlineLevel="1" x14ac:dyDescent="0.2">
      <c r="A2930" s="9" t="s">
        <v>3851</v>
      </c>
      <c r="B2930" s="9">
        <v>45343.597175925926</v>
      </c>
      <c r="C2930" s="9" t="s">
        <v>183</v>
      </c>
      <c r="D2930" s="9"/>
      <c r="E2930" s="9"/>
      <c r="F2930" s="9"/>
      <c r="G2930" s="9"/>
      <c r="H2930" s="9"/>
      <c r="I2930" s="9"/>
      <c r="J2930" s="9" t="s">
        <v>3852</v>
      </c>
      <c r="K2930" s="9" t="s">
        <v>3840</v>
      </c>
      <c r="L2930" s="9" t="s">
        <v>1263</v>
      </c>
      <c r="M2930" s="9">
        <v>2</v>
      </c>
      <c r="N2930" s="9"/>
      <c r="O2930" s="9"/>
      <c r="P2930" s="2" t="s">
        <v>3853</v>
      </c>
      <c r="Q2930" s="9" t="s">
        <v>47</v>
      </c>
      <c r="R2930" s="9"/>
      <c r="S2930" s="9">
        <v>3.88E-4</v>
      </c>
      <c r="T2930" s="9">
        <v>2.04E-6</v>
      </c>
      <c r="U2930" s="9">
        <v>1.8099999999999999E-5</v>
      </c>
      <c r="V2930" s="9">
        <v>4.2400000000000001E-5</v>
      </c>
      <c r="W2930" s="9">
        <v>2.0100000000000001E-4</v>
      </c>
      <c r="X2930" s="9">
        <v>2.83E-5</v>
      </c>
      <c r="Y2930" s="9">
        <v>0.36</v>
      </c>
      <c r="Z2930" s="9">
        <v>0.161</v>
      </c>
      <c r="AA2930" s="9">
        <v>0</v>
      </c>
      <c r="AB2930" s="9">
        <v>0.83899999999999997</v>
      </c>
      <c r="AC2930" s="9">
        <v>0.81759999999999999</v>
      </c>
      <c r="AD2930" s="9" t="s">
        <v>48</v>
      </c>
      <c r="AE2930" s="9" t="s">
        <v>48</v>
      </c>
      <c r="AF2930" s="9" t="s">
        <v>48</v>
      </c>
    </row>
    <row r="2931" spans="1:40" hidden="1" outlineLevel="1" x14ac:dyDescent="0.2">
      <c r="A2931" t="s">
        <v>3854</v>
      </c>
      <c r="B2931" t="s">
        <v>3855</v>
      </c>
      <c r="C2931" t="s">
        <v>1267</v>
      </c>
      <c r="J2931" t="s">
        <v>3856</v>
      </c>
      <c r="K2931" t="s">
        <v>3844</v>
      </c>
      <c r="L2931" t="s">
        <v>1263</v>
      </c>
      <c r="M2931">
        <v>1</v>
      </c>
      <c r="P2931" s="2" t="s">
        <v>3857</v>
      </c>
      <c r="Q2931" t="s">
        <v>47</v>
      </c>
      <c r="S2931">
        <v>2.8288904577493671E-2</v>
      </c>
      <c r="T2931">
        <v>1.5428127881023102E-5</v>
      </c>
      <c r="U2931">
        <v>1.3962022785563019E-4</v>
      </c>
      <c r="V2931">
        <v>4.0196566260419791E-4</v>
      </c>
      <c r="W2931">
        <v>1.5118315350264311E-3</v>
      </c>
      <c r="X2931">
        <v>2.266106195747852E-2</v>
      </c>
      <c r="Y2931">
        <v>0.2</v>
      </c>
      <c r="Z2931">
        <v>0.22800000000000001</v>
      </c>
      <c r="AA2931">
        <v>0</v>
      </c>
      <c r="AB2931">
        <v>0.77200000000000002</v>
      </c>
      <c r="AC2931">
        <v>0.80469999999999997</v>
      </c>
      <c r="AD2931" t="s">
        <v>48</v>
      </c>
      <c r="AE2931" t="s">
        <v>48</v>
      </c>
      <c r="AF2931" t="s">
        <v>48</v>
      </c>
    </row>
    <row r="2932" spans="1:40" collapsed="1" x14ac:dyDescent="0.2">
      <c r="A2932" t="s">
        <v>591</v>
      </c>
      <c r="B2932" t="s">
        <v>592</v>
      </c>
      <c r="C2932" t="s">
        <v>593</v>
      </c>
      <c r="D2932" t="s">
        <v>594</v>
      </c>
      <c r="E2932" t="s">
        <v>67</v>
      </c>
      <c r="F2932" t="s">
        <v>42</v>
      </c>
      <c r="G2932">
        <v>24</v>
      </c>
      <c r="H2932" t="s">
        <v>43</v>
      </c>
      <c r="I2932">
        <v>30</v>
      </c>
      <c r="J2932" t="s">
        <v>595</v>
      </c>
      <c r="L2932" t="s">
        <v>45</v>
      </c>
      <c r="M2932">
        <v>4</v>
      </c>
      <c r="N2932">
        <v>0.76</v>
      </c>
      <c r="O2932" s="1" t="s">
        <v>596</v>
      </c>
      <c r="P2932" s="1" t="s">
        <v>596</v>
      </c>
      <c r="Q2932" t="s">
        <v>47</v>
      </c>
      <c r="R2932" t="s">
        <v>47</v>
      </c>
      <c r="S2932">
        <v>2.268067561089993E-3</v>
      </c>
      <c r="T2932">
        <v>1.4742059647687711E-5</v>
      </c>
      <c r="U2932">
        <v>2.3146717285271731E-4</v>
      </c>
      <c r="V2932">
        <v>1.180876497528516E-4</v>
      </c>
      <c r="W2932">
        <v>2.197699359385297E-4</v>
      </c>
      <c r="X2932">
        <v>1.4341609494294971E-4</v>
      </c>
      <c r="Y2932">
        <v>0.1192037890424987</v>
      </c>
      <c r="Z2932">
        <v>0.152</v>
      </c>
      <c r="AA2932">
        <v>9.0999999999999998E-2</v>
      </c>
      <c r="AB2932">
        <v>0.75700000000000001</v>
      </c>
      <c r="AC2932">
        <v>0.99890000000000001</v>
      </c>
      <c r="AD2932" t="s">
        <v>48</v>
      </c>
      <c r="AE2932" t="s">
        <v>48</v>
      </c>
      <c r="AF2932" t="s">
        <v>48</v>
      </c>
      <c r="AH2932">
        <f>SUM(AI2932:AJ2932)</f>
        <v>25</v>
      </c>
      <c r="AI2932">
        <f>COUNTIF(L2932:L2957, "Comment")</f>
        <v>12</v>
      </c>
      <c r="AJ2932">
        <f>COUNTIF(L2932:L2957, "Reply")</f>
        <v>13</v>
      </c>
      <c r="AK2932">
        <f>COUNTIF(C2933:C2957, C2932)</f>
        <v>7</v>
      </c>
      <c r="AM2932">
        <f>AVERAGE(S2932:S2957)</f>
        <v>0.17579514746153671</v>
      </c>
      <c r="AN2932">
        <f>AVERAGE(Y2932:Y2957)</f>
        <v>8.1427189521947621E-2</v>
      </c>
    </row>
    <row r="2933" spans="1:40" hidden="1" outlineLevel="1" x14ac:dyDescent="0.2">
      <c r="A2933" t="s">
        <v>4040</v>
      </c>
      <c r="B2933" t="s">
        <v>4041</v>
      </c>
      <c r="C2933" t="s">
        <v>4042</v>
      </c>
      <c r="J2933" t="s">
        <v>4043</v>
      </c>
      <c r="K2933" t="s">
        <v>591</v>
      </c>
      <c r="L2933" t="s">
        <v>1233</v>
      </c>
      <c r="M2933">
        <v>13</v>
      </c>
      <c r="P2933" t="s">
        <v>4044</v>
      </c>
      <c r="Q2933" t="s">
        <v>47</v>
      </c>
      <c r="S2933">
        <v>1.049517560750246E-2</v>
      </c>
      <c r="T2933">
        <v>3.9082447074179072E-6</v>
      </c>
      <c r="U2933">
        <v>1.4549570914823559E-4</v>
      </c>
      <c r="V2933">
        <v>1.5385392180178309E-4</v>
      </c>
      <c r="W2933">
        <v>4.5104585587978363E-3</v>
      </c>
      <c r="X2933">
        <v>1.0341010784031821E-4</v>
      </c>
      <c r="Y2933">
        <v>0.19722222222222219</v>
      </c>
      <c r="Z2933">
        <v>0.153</v>
      </c>
      <c r="AA2933">
        <v>0.128</v>
      </c>
      <c r="AB2933">
        <v>0.71799999999999997</v>
      </c>
      <c r="AC2933">
        <v>0.40189999999999998</v>
      </c>
      <c r="AD2933" t="s">
        <v>48</v>
      </c>
      <c r="AE2933" t="s">
        <v>48</v>
      </c>
      <c r="AF2933" t="s">
        <v>48</v>
      </c>
    </row>
    <row r="2934" spans="1:40" hidden="1" outlineLevel="1" x14ac:dyDescent="0.2">
      <c r="A2934" t="s">
        <v>4045</v>
      </c>
      <c r="B2934" t="s">
        <v>4046</v>
      </c>
      <c r="C2934" t="s">
        <v>3646</v>
      </c>
      <c r="J2934" t="s">
        <v>4047</v>
      </c>
      <c r="K2934" t="s">
        <v>591</v>
      </c>
      <c r="L2934" t="s">
        <v>1233</v>
      </c>
      <c r="M2934">
        <v>9</v>
      </c>
      <c r="P2934" t="s">
        <v>4048</v>
      </c>
      <c r="Q2934" t="s">
        <v>47</v>
      </c>
      <c r="S2934">
        <v>0.62623685598373413</v>
      </c>
      <c r="T2934">
        <v>8.2067104813177139E-5</v>
      </c>
      <c r="U2934">
        <v>6.2258043326437473E-3</v>
      </c>
      <c r="V2934">
        <v>1.3418059097602959E-3</v>
      </c>
      <c r="W2934">
        <v>0.59568655490875244</v>
      </c>
      <c r="X2934">
        <v>5.4157729027792811E-4</v>
      </c>
      <c r="Y2934">
        <v>4.2954545454545461E-2</v>
      </c>
      <c r="Z2934">
        <v>0.19600000000000001</v>
      </c>
      <c r="AA2934">
        <v>9.8000000000000004E-2</v>
      </c>
      <c r="AB2934">
        <v>0.70599999999999996</v>
      </c>
      <c r="AC2934">
        <v>0.97919999999999996</v>
      </c>
      <c r="AD2934" t="s">
        <v>48</v>
      </c>
      <c r="AE2934" t="s">
        <v>48</v>
      </c>
      <c r="AF2934" t="s">
        <v>48</v>
      </c>
    </row>
    <row r="2935" spans="1:40" hidden="1" outlineLevel="1" x14ac:dyDescent="0.2">
      <c r="A2935" t="s">
        <v>4049</v>
      </c>
      <c r="B2935" t="s">
        <v>4050</v>
      </c>
      <c r="C2935" t="s">
        <v>3898</v>
      </c>
      <c r="J2935" t="s">
        <v>4051</v>
      </c>
      <c r="K2935" t="s">
        <v>591</v>
      </c>
      <c r="L2935" t="s">
        <v>1233</v>
      </c>
      <c r="M2935">
        <v>7</v>
      </c>
      <c r="P2935" t="s">
        <v>4052</v>
      </c>
      <c r="Q2935" t="s">
        <v>47</v>
      </c>
      <c r="S2935">
        <v>1.1299394071102141E-2</v>
      </c>
      <c r="T2935">
        <v>5.7179054238076787E-6</v>
      </c>
      <c r="U2935">
        <v>2.3034808691591019E-4</v>
      </c>
      <c r="V2935">
        <v>8.9278990344610065E-5</v>
      </c>
      <c r="W2935">
        <v>7.09571223706007E-3</v>
      </c>
      <c r="X2935">
        <v>2.3392630100715911E-4</v>
      </c>
      <c r="Y2935">
        <v>8.3333333333333329E-2</v>
      </c>
      <c r="Z2935">
        <v>4.5999999999999999E-2</v>
      </c>
      <c r="AA2935">
        <v>0.20300000000000001</v>
      </c>
      <c r="AB2935">
        <v>0.751</v>
      </c>
      <c r="AC2935">
        <v>-0.83160000000000001</v>
      </c>
      <c r="AD2935" t="s">
        <v>48</v>
      </c>
      <c r="AE2935" t="s">
        <v>48</v>
      </c>
      <c r="AF2935" t="s">
        <v>48</v>
      </c>
    </row>
    <row r="2936" spans="1:40" hidden="1" outlineLevel="1" x14ac:dyDescent="0.2">
      <c r="A2936" t="s">
        <v>4053</v>
      </c>
      <c r="B2936" t="s">
        <v>580</v>
      </c>
      <c r="C2936" t="s">
        <v>1257</v>
      </c>
      <c r="J2936" t="s">
        <v>4054</v>
      </c>
      <c r="K2936" t="s">
        <v>591</v>
      </c>
      <c r="L2936" t="s">
        <v>1233</v>
      </c>
      <c r="M2936">
        <v>5</v>
      </c>
      <c r="P2936" t="s">
        <v>4055</v>
      </c>
      <c r="Q2936" t="s">
        <v>47</v>
      </c>
      <c r="S2936">
        <v>9.9561633542180061E-3</v>
      </c>
      <c r="T2936">
        <v>3.0418545975408051E-6</v>
      </c>
      <c r="U2936">
        <v>8.4186569438315928E-5</v>
      </c>
      <c r="V2936">
        <v>1.1430437734816221E-4</v>
      </c>
      <c r="W2936">
        <v>4.6381461434066304E-3</v>
      </c>
      <c r="X2936">
        <v>2.7434504590928549E-4</v>
      </c>
      <c r="Y2936">
        <v>0</v>
      </c>
      <c r="Z2936">
        <v>6.4000000000000001E-2</v>
      </c>
      <c r="AA2936">
        <v>0.16900000000000001</v>
      </c>
      <c r="AB2936">
        <v>0.76700000000000002</v>
      </c>
      <c r="AC2936">
        <v>-0.52669999999999995</v>
      </c>
      <c r="AD2936" t="s">
        <v>48</v>
      </c>
      <c r="AE2936" t="s">
        <v>48</v>
      </c>
      <c r="AF2936" t="s">
        <v>48</v>
      </c>
    </row>
    <row r="2937" spans="1:40" hidden="1" outlineLevel="1" x14ac:dyDescent="0.2">
      <c r="A2937" t="s">
        <v>4056</v>
      </c>
      <c r="B2937" t="s">
        <v>4057</v>
      </c>
      <c r="C2937" t="s">
        <v>4058</v>
      </c>
      <c r="J2937" t="s">
        <v>4059</v>
      </c>
      <c r="K2937" t="s">
        <v>591</v>
      </c>
      <c r="L2937" t="s">
        <v>1233</v>
      </c>
      <c r="M2937">
        <v>4</v>
      </c>
      <c r="P2937" t="s">
        <v>4060</v>
      </c>
      <c r="Q2937" t="s">
        <v>47</v>
      </c>
      <c r="S2937">
        <v>1.7813289538025859E-2</v>
      </c>
      <c r="T2937">
        <v>1.4503437341772949E-5</v>
      </c>
      <c r="U2937">
        <v>2.3341654741670939E-4</v>
      </c>
      <c r="V2937">
        <v>1.14659802056849E-3</v>
      </c>
      <c r="W2937">
        <v>4.6305134892463684E-3</v>
      </c>
      <c r="X2937">
        <v>9.8187883850187063E-4</v>
      </c>
      <c r="Y2937">
        <v>0.14166666666666669</v>
      </c>
      <c r="Z2937">
        <v>0.152</v>
      </c>
      <c r="AA2937">
        <v>0.152</v>
      </c>
      <c r="AB2937">
        <v>0.69699999999999995</v>
      </c>
      <c r="AC2937">
        <v>0.25</v>
      </c>
      <c r="AD2937" t="s">
        <v>48</v>
      </c>
      <c r="AE2937" t="s">
        <v>48</v>
      </c>
      <c r="AF2937" t="s">
        <v>48</v>
      </c>
    </row>
    <row r="2938" spans="1:40" hidden="1" outlineLevel="1" x14ac:dyDescent="0.2">
      <c r="A2938" t="s">
        <v>4061</v>
      </c>
      <c r="B2938" t="s">
        <v>4062</v>
      </c>
      <c r="C2938" t="s">
        <v>2084</v>
      </c>
      <c r="J2938" t="s">
        <v>4063</v>
      </c>
      <c r="K2938" t="s">
        <v>591</v>
      </c>
      <c r="L2938" t="s">
        <v>1233</v>
      </c>
      <c r="M2938">
        <v>4</v>
      </c>
      <c r="P2938" t="s">
        <v>4064</v>
      </c>
      <c r="Q2938" t="s">
        <v>47</v>
      </c>
      <c r="S2938">
        <v>0.44577887654304499</v>
      </c>
      <c r="T2938">
        <v>7.6600343163590878E-5</v>
      </c>
      <c r="U2938">
        <v>6.5605761483311653E-4</v>
      </c>
      <c r="V2938">
        <v>2.591196214780211E-3</v>
      </c>
      <c r="W2938">
        <v>1.533983834087849E-2</v>
      </c>
      <c r="X2938">
        <v>0.31023365259170532</v>
      </c>
      <c r="Y2938">
        <v>0.2</v>
      </c>
      <c r="Z2938">
        <v>0.12</v>
      </c>
      <c r="AA2938">
        <v>0.17499999999999999</v>
      </c>
      <c r="AB2938">
        <v>0.70499999999999996</v>
      </c>
      <c r="AC2938">
        <v>-7.9799999999999996E-2</v>
      </c>
      <c r="AD2938" t="s">
        <v>48</v>
      </c>
      <c r="AE2938" t="s">
        <v>48</v>
      </c>
      <c r="AF2938" t="s">
        <v>48</v>
      </c>
    </row>
    <row r="2939" spans="1:40" hidden="1" outlineLevel="1" x14ac:dyDescent="0.2">
      <c r="A2939" t="s">
        <v>4065</v>
      </c>
      <c r="B2939" t="s">
        <v>4066</v>
      </c>
      <c r="C2939" t="s">
        <v>1329</v>
      </c>
      <c r="J2939" t="s">
        <v>4067</v>
      </c>
      <c r="K2939" t="s">
        <v>591</v>
      </c>
      <c r="L2939" t="s">
        <v>1233</v>
      </c>
      <c r="M2939">
        <v>3</v>
      </c>
      <c r="P2939" t="s">
        <v>4068</v>
      </c>
      <c r="Q2939" t="s">
        <v>47</v>
      </c>
      <c r="S2939">
        <v>0.11289568245410921</v>
      </c>
      <c r="T2939">
        <v>3.2055428164312623E-5</v>
      </c>
      <c r="U2939">
        <v>3.8510054582729941E-4</v>
      </c>
      <c r="V2939">
        <v>1.7332441639155149E-3</v>
      </c>
      <c r="W2939">
        <v>6.9213651120662689E-2</v>
      </c>
      <c r="X2939">
        <v>2.9815055313520128E-4</v>
      </c>
      <c r="Y2939">
        <v>-0.1138888888888889</v>
      </c>
      <c r="Z2939">
        <v>0</v>
      </c>
      <c r="AA2939">
        <v>0.30599999999999999</v>
      </c>
      <c r="AB2939">
        <v>0.69399999999999995</v>
      </c>
      <c r="AC2939">
        <v>-0.97660000000000002</v>
      </c>
      <c r="AD2939" t="s">
        <v>48</v>
      </c>
      <c r="AE2939" t="s">
        <v>48</v>
      </c>
      <c r="AF2939" t="s">
        <v>48</v>
      </c>
    </row>
    <row r="2940" spans="1:40" hidden="1" outlineLevel="1" x14ac:dyDescent="0.2">
      <c r="A2940" t="s">
        <v>4069</v>
      </c>
      <c r="B2940" t="s">
        <v>4070</v>
      </c>
      <c r="C2940" t="s">
        <v>4071</v>
      </c>
      <c r="J2940" t="s">
        <v>4072</v>
      </c>
      <c r="K2940" t="s">
        <v>591</v>
      </c>
      <c r="L2940" t="s">
        <v>1233</v>
      </c>
      <c r="M2940">
        <v>3</v>
      </c>
      <c r="P2940" t="s">
        <v>4073</v>
      </c>
      <c r="Q2940" t="s">
        <v>47</v>
      </c>
      <c r="S2940">
        <v>0.34416237473487848</v>
      </c>
      <c r="T2940">
        <v>4.3652868043864153E-5</v>
      </c>
      <c r="U2940">
        <v>1.2418464757502079E-3</v>
      </c>
      <c r="V2940">
        <v>1.5566813526675109E-3</v>
      </c>
      <c r="W2940">
        <v>0.14638273417949679</v>
      </c>
      <c r="X2940">
        <v>4.4097267091274261E-2</v>
      </c>
      <c r="Y2940">
        <v>0</v>
      </c>
      <c r="Z2940">
        <v>0</v>
      </c>
      <c r="AA2940">
        <v>0.378</v>
      </c>
      <c r="AB2940">
        <v>0.622</v>
      </c>
      <c r="AC2940">
        <v>-0.74299999999999999</v>
      </c>
      <c r="AD2940" t="s">
        <v>48</v>
      </c>
      <c r="AE2940" t="s">
        <v>48</v>
      </c>
      <c r="AF2940" t="s">
        <v>48</v>
      </c>
    </row>
    <row r="2941" spans="1:40" hidden="1" outlineLevel="1" x14ac:dyDescent="0.2">
      <c r="A2941" t="s">
        <v>4074</v>
      </c>
      <c r="B2941" t="s">
        <v>4075</v>
      </c>
      <c r="C2941" t="s">
        <v>3659</v>
      </c>
      <c r="J2941" t="s">
        <v>4076</v>
      </c>
      <c r="K2941" t="s">
        <v>591</v>
      </c>
      <c r="L2941" t="s">
        <v>1233</v>
      </c>
      <c r="M2941">
        <v>2</v>
      </c>
      <c r="P2941" s="1" t="s">
        <v>4077</v>
      </c>
      <c r="Q2941" s="1" t="s">
        <v>47</v>
      </c>
      <c r="S2941">
        <v>2.0205434411764141E-2</v>
      </c>
      <c r="T2941">
        <v>6.5004096541088066E-6</v>
      </c>
      <c r="U2941">
        <v>6.8716122768819332E-4</v>
      </c>
      <c r="V2941">
        <v>1.6155642515514049E-4</v>
      </c>
      <c r="W2941">
        <v>1.6540993005037311E-2</v>
      </c>
      <c r="X2941">
        <v>3.0790039454586798E-4</v>
      </c>
      <c r="Y2941">
        <v>0.4</v>
      </c>
      <c r="Z2941">
        <v>0.189</v>
      </c>
      <c r="AA2941">
        <v>0</v>
      </c>
      <c r="AB2941">
        <v>0.81100000000000005</v>
      </c>
      <c r="AC2941">
        <v>0.59940000000000004</v>
      </c>
      <c r="AD2941" t="s">
        <v>48</v>
      </c>
      <c r="AE2941" t="s">
        <v>48</v>
      </c>
      <c r="AF2941" t="s">
        <v>48</v>
      </c>
    </row>
    <row r="2942" spans="1:40" hidden="1" outlineLevel="1" x14ac:dyDescent="0.2">
      <c r="A2942" t="s">
        <v>4078</v>
      </c>
      <c r="B2942" t="s">
        <v>4079</v>
      </c>
      <c r="C2942" t="s">
        <v>2048</v>
      </c>
      <c r="J2942" t="s">
        <v>4080</v>
      </c>
      <c r="K2942" t="s">
        <v>591</v>
      </c>
      <c r="L2942" t="s">
        <v>1233</v>
      </c>
      <c r="M2942">
        <v>2</v>
      </c>
      <c r="P2942" t="s">
        <v>4081</v>
      </c>
      <c r="Q2942" t="s">
        <v>47</v>
      </c>
      <c r="S2942">
        <v>1.3268972747027871E-2</v>
      </c>
      <c r="T2942">
        <v>7.0354021772800479E-6</v>
      </c>
      <c r="U2942">
        <v>1.463627413613722E-4</v>
      </c>
      <c r="V2942">
        <v>2.483036951161921E-4</v>
      </c>
      <c r="W2942">
        <v>2.9999013058841228E-3</v>
      </c>
      <c r="X2942">
        <v>2.223513787612319E-3</v>
      </c>
      <c r="Y2942">
        <v>0.17499999999999999</v>
      </c>
      <c r="Z2942">
        <v>6.6000000000000003E-2</v>
      </c>
      <c r="AA2942">
        <v>0.14399999999999999</v>
      </c>
      <c r="AB2942">
        <v>0.78900000000000003</v>
      </c>
      <c r="AC2942">
        <v>-0.53720000000000001</v>
      </c>
      <c r="AD2942" t="s">
        <v>48</v>
      </c>
      <c r="AE2942" t="s">
        <v>48</v>
      </c>
      <c r="AF2942" t="s">
        <v>48</v>
      </c>
    </row>
    <row r="2943" spans="1:40" hidden="1" outlineLevel="1" x14ac:dyDescent="0.2">
      <c r="A2943" t="s">
        <v>4082</v>
      </c>
      <c r="B2943" t="s">
        <v>4083</v>
      </c>
      <c r="C2943" t="s">
        <v>4084</v>
      </c>
      <c r="J2943" t="s">
        <v>4085</v>
      </c>
      <c r="K2943" t="s">
        <v>591</v>
      </c>
      <c r="L2943" t="s">
        <v>1233</v>
      </c>
      <c r="M2943">
        <v>1</v>
      </c>
      <c r="P2943" t="s">
        <v>4086</v>
      </c>
      <c r="Q2943" t="s">
        <v>47</v>
      </c>
      <c r="S2943">
        <v>0.56136423349380493</v>
      </c>
      <c r="T2943">
        <v>1.040463175741024E-4</v>
      </c>
      <c r="U2943">
        <v>3.6665905267000198E-2</v>
      </c>
      <c r="V2943">
        <v>4.4139400124549866E-3</v>
      </c>
      <c r="W2943">
        <v>0.37887302041053772</v>
      </c>
      <c r="X2943">
        <v>1.5936336712911729E-3</v>
      </c>
      <c r="Y2943">
        <v>0.1</v>
      </c>
      <c r="Z2943">
        <v>0.13</v>
      </c>
      <c r="AA2943">
        <v>0.1</v>
      </c>
      <c r="AB2943">
        <v>0.77</v>
      </c>
      <c r="AC2943">
        <v>0.91159999999999997</v>
      </c>
      <c r="AD2943" t="s">
        <v>48</v>
      </c>
      <c r="AE2943" t="s">
        <v>48</v>
      </c>
      <c r="AF2943" t="s">
        <v>48</v>
      </c>
    </row>
    <row r="2944" spans="1:40" hidden="1" outlineLevel="1" x14ac:dyDescent="0.2">
      <c r="A2944" t="s">
        <v>4087</v>
      </c>
      <c r="B2944" t="s">
        <v>4088</v>
      </c>
      <c r="C2944" t="s">
        <v>4089</v>
      </c>
      <c r="J2944" t="s">
        <v>4090</v>
      </c>
      <c r="K2944" t="s">
        <v>591</v>
      </c>
      <c r="L2944" t="s">
        <v>1233</v>
      </c>
      <c r="M2944">
        <v>1</v>
      </c>
      <c r="P2944" t="s">
        <v>4091</v>
      </c>
      <c r="Q2944" t="s">
        <v>47</v>
      </c>
      <c r="S2944">
        <v>0.16504423320293429</v>
      </c>
      <c r="T2944">
        <v>1.3256288366392249E-4</v>
      </c>
      <c r="U2944">
        <v>0.10898914933204649</v>
      </c>
      <c r="V2944">
        <v>4.4758268631994724E-3</v>
      </c>
      <c r="W2944">
        <v>3.1952787190675742E-2</v>
      </c>
      <c r="X2944">
        <v>1.195337856188416E-3</v>
      </c>
      <c r="Y2944">
        <v>7.0454545454545464E-2</v>
      </c>
      <c r="Z2944">
        <v>8.2000000000000003E-2</v>
      </c>
      <c r="AA2944">
        <v>0.13900000000000001</v>
      </c>
      <c r="AB2944">
        <v>0.77900000000000003</v>
      </c>
      <c r="AC2944">
        <v>-0.74460000000000004</v>
      </c>
      <c r="AD2944" t="s">
        <v>48</v>
      </c>
      <c r="AE2944" t="s">
        <v>48</v>
      </c>
      <c r="AF2944" t="s">
        <v>48</v>
      </c>
    </row>
    <row r="2945" spans="1:40" hidden="1" outlineLevel="1" x14ac:dyDescent="0.2">
      <c r="A2945" t="s">
        <v>4092</v>
      </c>
      <c r="B2945" t="s">
        <v>4093</v>
      </c>
      <c r="C2945" t="s">
        <v>593</v>
      </c>
      <c r="J2945" t="s">
        <v>4094</v>
      </c>
      <c r="K2945" t="s">
        <v>4040</v>
      </c>
      <c r="L2945" t="s">
        <v>1263</v>
      </c>
      <c r="M2945">
        <v>6</v>
      </c>
      <c r="P2945" t="s">
        <v>4095</v>
      </c>
      <c r="Q2945" t="s">
        <v>47</v>
      </c>
      <c r="S2945">
        <v>3.7253519985824818E-4</v>
      </c>
      <c r="T2945">
        <v>2.3212176074594031E-6</v>
      </c>
      <c r="U2945">
        <v>1.7852644305094149E-5</v>
      </c>
      <c r="V2945">
        <v>4.639341204892844E-5</v>
      </c>
      <c r="W2945">
        <v>1.590915635460988E-4</v>
      </c>
      <c r="X2945">
        <v>3.3062093280022957E-5</v>
      </c>
      <c r="Y2945">
        <v>0.1</v>
      </c>
      <c r="Z2945">
        <v>0.25600000000000001</v>
      </c>
      <c r="AA2945">
        <v>6.8000000000000005E-2</v>
      </c>
      <c r="AB2945">
        <v>0.67600000000000005</v>
      </c>
      <c r="AC2945">
        <v>0.81759999999999999</v>
      </c>
      <c r="AD2945" t="s">
        <v>48</v>
      </c>
      <c r="AE2945" t="s">
        <v>48</v>
      </c>
      <c r="AF2945" t="s">
        <v>48</v>
      </c>
    </row>
    <row r="2946" spans="1:40" hidden="1" outlineLevel="1" x14ac:dyDescent="0.2">
      <c r="A2946" t="s">
        <v>4096</v>
      </c>
      <c r="B2946" t="s">
        <v>4097</v>
      </c>
      <c r="C2946" t="s">
        <v>593</v>
      </c>
      <c r="J2946" t="s">
        <v>4098</v>
      </c>
      <c r="K2946" t="s">
        <v>4053</v>
      </c>
      <c r="L2946" t="s">
        <v>1263</v>
      </c>
      <c r="M2946">
        <v>3</v>
      </c>
      <c r="P2946" t="s">
        <v>4099</v>
      </c>
      <c r="Q2946" t="s">
        <v>47</v>
      </c>
      <c r="S2946">
        <v>1.088835019618273E-2</v>
      </c>
      <c r="T2946">
        <v>4.2452234083611984E-6</v>
      </c>
      <c r="U2946">
        <v>6.1694241594523191E-5</v>
      </c>
      <c r="V2946">
        <v>1.013697692542337E-4</v>
      </c>
      <c r="W2946">
        <v>4.9728159792721272E-3</v>
      </c>
      <c r="X2946">
        <v>3.0069402419030672E-4</v>
      </c>
      <c r="Y2946">
        <v>-6.25E-2</v>
      </c>
      <c r="Z2946">
        <v>0</v>
      </c>
      <c r="AA2946">
        <v>0.13800000000000001</v>
      </c>
      <c r="AB2946">
        <v>0.86199999999999999</v>
      </c>
      <c r="AC2946">
        <v>-0.77170000000000005</v>
      </c>
      <c r="AD2946" t="s">
        <v>48</v>
      </c>
      <c r="AE2946" t="s">
        <v>48</v>
      </c>
      <c r="AF2946" t="s">
        <v>48</v>
      </c>
    </row>
    <row r="2947" spans="1:40" hidden="1" outlineLevel="1" x14ac:dyDescent="0.2">
      <c r="A2947" t="s">
        <v>4100</v>
      </c>
      <c r="B2947" t="s">
        <v>4101</v>
      </c>
      <c r="C2947" t="s">
        <v>593</v>
      </c>
      <c r="J2947" t="s">
        <v>4102</v>
      </c>
      <c r="K2947" t="s">
        <v>4078</v>
      </c>
      <c r="L2947" t="s">
        <v>1263</v>
      </c>
      <c r="M2947">
        <v>1</v>
      </c>
      <c r="P2947" t="s">
        <v>4103</v>
      </c>
      <c r="Q2947" t="s">
        <v>47</v>
      </c>
      <c r="S2947">
        <v>1.8140570027753711E-3</v>
      </c>
      <c r="T2947">
        <v>2.2165465907164621E-6</v>
      </c>
      <c r="U2947">
        <v>4.0178743802243837E-5</v>
      </c>
      <c r="V2947">
        <v>8.8521956058684736E-5</v>
      </c>
      <c r="W2947">
        <v>9.6547848079353571E-4</v>
      </c>
      <c r="X2947">
        <v>5.0165293941972777E-5</v>
      </c>
      <c r="Y2947">
        <v>-6.7013888888888831E-2</v>
      </c>
      <c r="Z2947">
        <v>8.2000000000000003E-2</v>
      </c>
      <c r="AA2947">
        <v>0.11700000000000001</v>
      </c>
      <c r="AB2947">
        <v>0.80200000000000005</v>
      </c>
      <c r="AC2947">
        <v>-0.29549999999999998</v>
      </c>
      <c r="AD2947" t="s">
        <v>48</v>
      </c>
      <c r="AE2947" t="s">
        <v>48</v>
      </c>
      <c r="AF2947" t="s">
        <v>48</v>
      </c>
    </row>
    <row r="2948" spans="1:40" hidden="1" outlineLevel="1" x14ac:dyDescent="0.2">
      <c r="A2948" t="s">
        <v>4104</v>
      </c>
      <c r="B2948" t="s">
        <v>4105</v>
      </c>
      <c r="C2948" t="s">
        <v>593</v>
      </c>
      <c r="J2948" t="s">
        <v>4106</v>
      </c>
      <c r="K2948" t="s">
        <v>4082</v>
      </c>
      <c r="L2948" t="s">
        <v>1263</v>
      </c>
      <c r="M2948">
        <v>1</v>
      </c>
      <c r="P2948" t="s">
        <v>4107</v>
      </c>
      <c r="Q2948" t="s">
        <v>47</v>
      </c>
      <c r="S2948">
        <v>0.76636004447937012</v>
      </c>
      <c r="T2948">
        <v>5.9549369325395667E-5</v>
      </c>
      <c r="U2948">
        <v>0.51319628953933716</v>
      </c>
      <c r="V2948">
        <v>3.7659432273358111E-3</v>
      </c>
      <c r="W2948">
        <v>0.25370165705680853</v>
      </c>
      <c r="X2948">
        <v>1.046675839461386E-3</v>
      </c>
      <c r="Y2948">
        <v>0.25</v>
      </c>
      <c r="Z2948">
        <v>0.14399999999999999</v>
      </c>
      <c r="AA2948">
        <v>0.10100000000000001</v>
      </c>
      <c r="AB2948">
        <v>0.755</v>
      </c>
      <c r="AC2948">
        <v>0.45219999999999999</v>
      </c>
      <c r="AD2948" t="s">
        <v>48</v>
      </c>
      <c r="AE2948" t="s">
        <v>48</v>
      </c>
      <c r="AF2948" t="s">
        <v>48</v>
      </c>
    </row>
    <row r="2949" spans="1:40" hidden="1" outlineLevel="1" x14ac:dyDescent="0.2">
      <c r="A2949" t="s">
        <v>4108</v>
      </c>
      <c r="B2949" t="s">
        <v>4109</v>
      </c>
      <c r="C2949" t="s">
        <v>4042</v>
      </c>
      <c r="J2949" t="s">
        <v>4110</v>
      </c>
      <c r="K2949" t="s">
        <v>4092</v>
      </c>
      <c r="L2949" t="s">
        <v>1263</v>
      </c>
      <c r="M2949">
        <v>6</v>
      </c>
      <c r="P2949" t="s">
        <v>4111</v>
      </c>
      <c r="Q2949" t="s">
        <v>47</v>
      </c>
      <c r="S2949">
        <v>9.3975607305765152E-3</v>
      </c>
      <c r="T2949">
        <v>4.3428958633739967E-6</v>
      </c>
      <c r="U2949">
        <v>2.1095223200973121E-4</v>
      </c>
      <c r="V2949">
        <v>2.7908876654691989E-4</v>
      </c>
      <c r="W2949">
        <v>3.112652106210589E-3</v>
      </c>
      <c r="X2949">
        <v>1.468411064706743E-4</v>
      </c>
      <c r="Y2949">
        <v>0.1380952380952381</v>
      </c>
      <c r="Z2949">
        <v>0.184</v>
      </c>
      <c r="AA2949">
        <v>0.21</v>
      </c>
      <c r="AB2949">
        <v>0.60599999999999998</v>
      </c>
      <c r="AC2949">
        <v>-0.32040000000000002</v>
      </c>
      <c r="AD2949" t="s">
        <v>48</v>
      </c>
      <c r="AE2949" t="s">
        <v>48</v>
      </c>
      <c r="AF2949" t="s">
        <v>48</v>
      </c>
    </row>
    <row r="2950" spans="1:40" hidden="1" outlineLevel="1" x14ac:dyDescent="0.2">
      <c r="A2950" t="s">
        <v>4112</v>
      </c>
      <c r="B2950" t="s">
        <v>4113</v>
      </c>
      <c r="C2950" t="s">
        <v>1257</v>
      </c>
      <c r="J2950" t="s">
        <v>4114</v>
      </c>
      <c r="K2950" t="s">
        <v>4096</v>
      </c>
      <c r="L2950" t="s">
        <v>1263</v>
      </c>
      <c r="M2950">
        <v>2</v>
      </c>
      <c r="P2950" t="s">
        <v>4115</v>
      </c>
      <c r="Q2950" t="s">
        <v>47</v>
      </c>
      <c r="S2950">
        <v>3.7533140857703978E-4</v>
      </c>
      <c r="T2950">
        <v>2.504397116354085E-6</v>
      </c>
      <c r="U2950">
        <v>2.1423178623081182E-5</v>
      </c>
      <c r="V2950">
        <v>5.0068851123796783E-5</v>
      </c>
      <c r="W2950">
        <v>1.3674031652044499E-4</v>
      </c>
      <c r="X2950">
        <v>2.8682050469797101E-5</v>
      </c>
      <c r="Y2950">
        <v>0.31666666666666671</v>
      </c>
      <c r="Z2950">
        <v>0.109</v>
      </c>
      <c r="AA2950">
        <v>0.111</v>
      </c>
      <c r="AB2950">
        <v>0.78</v>
      </c>
      <c r="AC2950">
        <v>-2.58E-2</v>
      </c>
      <c r="AD2950" t="s">
        <v>48</v>
      </c>
      <c r="AE2950" t="s">
        <v>48</v>
      </c>
      <c r="AF2950" t="s">
        <v>48</v>
      </c>
    </row>
    <row r="2951" spans="1:40" hidden="1" outlineLevel="1" x14ac:dyDescent="0.2">
      <c r="A2951" t="s">
        <v>4116</v>
      </c>
      <c r="B2951" t="s">
        <v>4117</v>
      </c>
      <c r="C2951" t="s">
        <v>2048</v>
      </c>
      <c r="J2951" t="s">
        <v>4118</v>
      </c>
      <c r="K2951" t="s">
        <v>4100</v>
      </c>
      <c r="L2951" t="s">
        <v>1263</v>
      </c>
      <c r="M2951">
        <v>2</v>
      </c>
      <c r="P2951" s="2" t="s">
        <v>4119</v>
      </c>
      <c r="Q2951" t="s">
        <v>47</v>
      </c>
      <c r="S2951">
        <v>5.5486347991973162E-4</v>
      </c>
      <c r="T2951">
        <v>2.1977898541081231E-6</v>
      </c>
      <c r="U2951">
        <v>2.2917318347026591E-5</v>
      </c>
      <c r="V2951">
        <v>4.6879456931492307E-5</v>
      </c>
      <c r="W2951">
        <v>2.3849986610002821E-4</v>
      </c>
      <c r="X2951">
        <v>4.6105142246233299E-5</v>
      </c>
      <c r="Y2951">
        <v>-4.9999999999999989E-2</v>
      </c>
      <c r="Z2951">
        <v>7.4999999999999997E-2</v>
      </c>
      <c r="AA2951">
        <v>0.17699999999999999</v>
      </c>
      <c r="AB2951">
        <v>0.748</v>
      </c>
      <c r="AC2951">
        <v>-0.60619999999999996</v>
      </c>
      <c r="AD2951" t="s">
        <v>48</v>
      </c>
      <c r="AE2951" t="s">
        <v>48</v>
      </c>
      <c r="AF2951" t="s">
        <v>48</v>
      </c>
    </row>
    <row r="2952" spans="1:40" hidden="1" outlineLevel="1" x14ac:dyDescent="0.2">
      <c r="A2952" t="s">
        <v>4120</v>
      </c>
      <c r="B2952" t="s">
        <v>4121</v>
      </c>
      <c r="C2952" t="s">
        <v>4084</v>
      </c>
      <c r="J2952" t="s">
        <v>4122</v>
      </c>
      <c r="K2952" t="s">
        <v>4104</v>
      </c>
      <c r="L2952" t="s">
        <v>1263</v>
      </c>
      <c r="M2952">
        <v>1</v>
      </c>
      <c r="P2952" s="2" t="s">
        <v>4123</v>
      </c>
      <c r="Q2952" t="s">
        <v>47</v>
      </c>
      <c r="S2952">
        <v>0.64425498247146606</v>
      </c>
      <c r="T2952">
        <v>2.0492228213697669E-4</v>
      </c>
      <c r="U2952">
        <v>4.3903705663979053E-3</v>
      </c>
      <c r="V2952">
        <v>1.6977254999801521E-3</v>
      </c>
      <c r="W2952">
        <v>0.59598016738891602</v>
      </c>
      <c r="X2952">
        <v>1.108938246034086E-3</v>
      </c>
      <c r="Y2952">
        <v>0</v>
      </c>
      <c r="Z2952">
        <v>5.5E-2</v>
      </c>
      <c r="AA2952">
        <v>0.156</v>
      </c>
      <c r="AB2952">
        <v>0.78900000000000003</v>
      </c>
      <c r="AC2952">
        <v>-0.89300000000000002</v>
      </c>
      <c r="AD2952" t="s">
        <v>48</v>
      </c>
      <c r="AE2952" t="s">
        <v>48</v>
      </c>
      <c r="AF2952" t="s">
        <v>48</v>
      </c>
    </row>
    <row r="2953" spans="1:40" hidden="1" outlineLevel="1" x14ac:dyDescent="0.2">
      <c r="A2953" t="s">
        <v>4124</v>
      </c>
      <c r="B2953" t="s">
        <v>4125</v>
      </c>
      <c r="C2953" t="s">
        <v>593</v>
      </c>
      <c r="J2953" t="s">
        <v>4126</v>
      </c>
      <c r="K2953" t="s">
        <v>4108</v>
      </c>
      <c r="L2953" t="s">
        <v>1263</v>
      </c>
      <c r="M2953">
        <v>2</v>
      </c>
      <c r="P2953" s="2" t="s">
        <v>4127</v>
      </c>
      <c r="Q2953" t="s">
        <v>47</v>
      </c>
      <c r="S2953">
        <v>3.8614292861893768E-4</v>
      </c>
      <c r="T2953">
        <v>2.1634398308378881E-6</v>
      </c>
      <c r="U2953">
        <v>2.0159546693321321E-5</v>
      </c>
      <c r="V2953">
        <v>3.8491438317578293E-5</v>
      </c>
      <c r="W2953">
        <v>1.9789040379691869E-4</v>
      </c>
      <c r="X2953">
        <v>2.0432298697414811E-5</v>
      </c>
      <c r="Y2953">
        <v>-0.02</v>
      </c>
      <c r="Z2953">
        <v>0.19700000000000001</v>
      </c>
      <c r="AA2953">
        <v>9.2999999999999999E-2</v>
      </c>
      <c r="AB2953">
        <v>0.71099999999999997</v>
      </c>
      <c r="AC2953">
        <v>0.4773</v>
      </c>
      <c r="AD2953" t="s">
        <v>48</v>
      </c>
      <c r="AE2953" t="s">
        <v>48</v>
      </c>
      <c r="AF2953" t="s">
        <v>48</v>
      </c>
    </row>
    <row r="2954" spans="1:40" hidden="1" outlineLevel="1" x14ac:dyDescent="0.2">
      <c r="A2954" t="s">
        <v>4128</v>
      </c>
      <c r="B2954" t="s">
        <v>4129</v>
      </c>
      <c r="C2954" t="s">
        <v>593</v>
      </c>
      <c r="J2954" t="s">
        <v>4130</v>
      </c>
      <c r="K2954" t="s">
        <v>4112</v>
      </c>
      <c r="L2954" t="s">
        <v>1263</v>
      </c>
      <c r="M2954">
        <v>3</v>
      </c>
      <c r="P2954" s="2" t="s">
        <v>4131</v>
      </c>
      <c r="Q2954" t="s">
        <v>47</v>
      </c>
      <c r="S2954">
        <v>3.2258409191854298E-4</v>
      </c>
      <c r="T2954">
        <v>2.4917469545471249E-6</v>
      </c>
      <c r="U2954">
        <v>1.8428263501846232E-5</v>
      </c>
      <c r="V2954">
        <v>4.7028792323544621E-5</v>
      </c>
      <c r="W2954">
        <v>1.4287311933003369E-4</v>
      </c>
      <c r="X2954">
        <v>1.9633831470855508E-5</v>
      </c>
      <c r="Y2954">
        <v>0.2</v>
      </c>
      <c r="Z2954">
        <v>0.214</v>
      </c>
      <c r="AA2954">
        <v>0</v>
      </c>
      <c r="AB2954">
        <v>0.78600000000000003</v>
      </c>
      <c r="AC2954">
        <v>0.47539999999999999</v>
      </c>
      <c r="AD2954" t="s">
        <v>48</v>
      </c>
      <c r="AE2954" t="s">
        <v>48</v>
      </c>
      <c r="AF2954" t="s">
        <v>48</v>
      </c>
    </row>
    <row r="2955" spans="1:40" hidden="1" outlineLevel="1" x14ac:dyDescent="0.2">
      <c r="A2955" s="9" t="s">
        <v>4132</v>
      </c>
      <c r="B2955" s="9">
        <v>45343.605011574073</v>
      </c>
      <c r="C2955" s="9" t="s">
        <v>593</v>
      </c>
      <c r="D2955" s="9"/>
      <c r="E2955" s="9"/>
      <c r="F2955" s="9"/>
      <c r="G2955" s="9"/>
      <c r="H2955" s="9"/>
      <c r="I2955" s="9"/>
      <c r="J2955" s="9" t="s">
        <v>4133</v>
      </c>
      <c r="K2955" s="9" t="s">
        <v>4116</v>
      </c>
      <c r="L2955" s="9" t="s">
        <v>1263</v>
      </c>
      <c r="M2955" s="9">
        <v>1</v>
      </c>
      <c r="N2955" s="9"/>
      <c r="O2955" s="9"/>
      <c r="P2955" s="2" t="s">
        <v>4134</v>
      </c>
      <c r="Q2955" s="9" t="s">
        <v>47</v>
      </c>
      <c r="R2955" s="9"/>
      <c r="S2955" s="9">
        <v>3.9100000000000002E-4</v>
      </c>
      <c r="T2955" s="9">
        <v>2.34E-6</v>
      </c>
      <c r="U2955" s="9">
        <v>1.9199999999999999E-5</v>
      </c>
      <c r="V2955" s="9">
        <v>5.1700000000000003E-5</v>
      </c>
      <c r="W2955" s="9">
        <v>1.75E-4</v>
      </c>
      <c r="X2955" s="9">
        <v>3.04E-5</v>
      </c>
      <c r="Y2955" s="9">
        <v>0</v>
      </c>
      <c r="Z2955" s="9">
        <v>0.217</v>
      </c>
      <c r="AA2955" s="9">
        <v>3.7999999999999999E-2</v>
      </c>
      <c r="AB2955" s="9">
        <v>0.745</v>
      </c>
      <c r="AC2955" s="9">
        <v>0.85189999999999999</v>
      </c>
      <c r="AD2955" s="9" t="s">
        <v>48</v>
      </c>
      <c r="AE2955" s="9" t="s">
        <v>48</v>
      </c>
      <c r="AF2955" s="9" t="s">
        <v>48</v>
      </c>
    </row>
    <row r="2956" spans="1:40" hidden="1" outlineLevel="1" x14ac:dyDescent="0.2">
      <c r="A2956" t="s">
        <v>4135</v>
      </c>
      <c r="B2956" t="s">
        <v>4136</v>
      </c>
      <c r="C2956" t="s">
        <v>4042</v>
      </c>
      <c r="J2956" t="s">
        <v>4137</v>
      </c>
      <c r="K2956" t="s">
        <v>4124</v>
      </c>
      <c r="L2956" t="s">
        <v>1263</v>
      </c>
      <c r="M2956">
        <v>3</v>
      </c>
      <c r="P2956" s="2" t="s">
        <v>4138</v>
      </c>
      <c r="Q2956" t="s">
        <v>47</v>
      </c>
      <c r="S2956">
        <v>0.79439336061477661</v>
      </c>
      <c r="T2956">
        <v>1.987240539165214E-4</v>
      </c>
      <c r="U2956">
        <v>0.66211575269699097</v>
      </c>
      <c r="V2956">
        <v>5.1912516355514526E-3</v>
      </c>
      <c r="W2956">
        <v>0.17355681955814359</v>
      </c>
      <c r="X2956">
        <v>3.3766331616789098E-3</v>
      </c>
      <c r="Y2956">
        <v>9.0357142857142844E-2</v>
      </c>
      <c r="Z2956">
        <v>0.14499999999999999</v>
      </c>
      <c r="AA2956">
        <v>9.8000000000000004E-2</v>
      </c>
      <c r="AB2956">
        <v>0.75700000000000001</v>
      </c>
      <c r="AC2956">
        <v>0.52090000000000003</v>
      </c>
      <c r="AD2956" t="s">
        <v>48</v>
      </c>
      <c r="AE2956" t="s">
        <v>48</v>
      </c>
      <c r="AF2956" t="s">
        <v>48</v>
      </c>
    </row>
    <row r="2957" spans="1:40" hidden="1" outlineLevel="1" x14ac:dyDescent="0.2">
      <c r="A2957" t="s">
        <v>4139</v>
      </c>
      <c r="B2957" t="s">
        <v>4140</v>
      </c>
      <c r="C2957" t="s">
        <v>2048</v>
      </c>
      <c r="J2957" t="s">
        <v>4141</v>
      </c>
      <c r="K2957" t="s">
        <v>4132</v>
      </c>
      <c r="L2957" t="s">
        <v>1263</v>
      </c>
      <c r="M2957">
        <v>1</v>
      </c>
      <c r="P2957" s="2" t="s">
        <v>4142</v>
      </c>
      <c r="Q2957" t="s">
        <v>47</v>
      </c>
      <c r="S2957">
        <v>3.7426769267767668E-4</v>
      </c>
      <c r="T2957">
        <v>2.5565161649865331E-6</v>
      </c>
      <c r="U2957">
        <v>2.1318588551366698E-5</v>
      </c>
      <c r="V2957">
        <v>4.7603909479221329E-5</v>
      </c>
      <c r="W2957">
        <v>1.510757865617052E-4</v>
      </c>
      <c r="X2957">
        <v>4.3653577449731529E-5</v>
      </c>
      <c r="Y2957">
        <v>-0.19444444444444439</v>
      </c>
      <c r="Z2957">
        <v>8.1000000000000003E-2</v>
      </c>
      <c r="AA2957">
        <v>0.106</v>
      </c>
      <c r="AB2957">
        <v>0.81200000000000006</v>
      </c>
      <c r="AC2957">
        <v>1.52E-2</v>
      </c>
      <c r="AD2957" t="s">
        <v>48</v>
      </c>
      <c r="AE2957" t="s">
        <v>48</v>
      </c>
      <c r="AF2957" t="s">
        <v>48</v>
      </c>
    </row>
    <row r="2958" spans="1:40" collapsed="1" x14ac:dyDescent="0.2">
      <c r="A2958" t="s">
        <v>627</v>
      </c>
      <c r="B2958" t="s">
        <v>628</v>
      </c>
      <c r="C2958" t="s">
        <v>629</v>
      </c>
      <c r="D2958" t="s">
        <v>630</v>
      </c>
      <c r="E2958" t="s">
        <v>246</v>
      </c>
      <c r="F2958" t="s">
        <v>42</v>
      </c>
      <c r="G2958">
        <v>27</v>
      </c>
      <c r="H2958" t="s">
        <v>43</v>
      </c>
      <c r="I2958">
        <v>33</v>
      </c>
      <c r="J2958" t="s">
        <v>631</v>
      </c>
      <c r="L2958" t="s">
        <v>45</v>
      </c>
      <c r="M2958">
        <v>7</v>
      </c>
      <c r="N2958">
        <v>0.9</v>
      </c>
      <c r="O2958" s="1" t="s">
        <v>632</v>
      </c>
      <c r="P2958" s="1" t="s">
        <v>632</v>
      </c>
      <c r="Q2958" t="s">
        <v>47</v>
      </c>
      <c r="R2958" t="s">
        <v>47</v>
      </c>
      <c r="S2958">
        <v>3.2524369657039642E-2</v>
      </c>
      <c r="T2958">
        <v>2.2090354832471348E-5</v>
      </c>
      <c r="U2958">
        <v>3.0745830736123031E-4</v>
      </c>
      <c r="V2958">
        <v>6.691301241517067E-4</v>
      </c>
      <c r="W2958">
        <v>1.9752213731408119E-2</v>
      </c>
      <c r="X2958">
        <v>1.9610447634477171E-4</v>
      </c>
      <c r="Y2958">
        <v>3.9301075268817223E-2</v>
      </c>
      <c r="Z2958">
        <v>0.14199999999999999</v>
      </c>
      <c r="AA2958">
        <v>9.0999999999999998E-2</v>
      </c>
      <c r="AB2958">
        <v>0.76700000000000002</v>
      </c>
      <c r="AC2958">
        <v>0.98060000000000003</v>
      </c>
      <c r="AD2958" t="s">
        <v>48</v>
      </c>
      <c r="AE2958" t="s">
        <v>48</v>
      </c>
      <c r="AF2958" t="s">
        <v>48</v>
      </c>
      <c r="AH2958">
        <f>SUM(AI2958:AJ2958)</f>
        <v>17</v>
      </c>
      <c r="AI2958">
        <f>COUNTIF(L2958:L2975, "Comment")</f>
        <v>7</v>
      </c>
      <c r="AJ2958">
        <f>COUNTIF(L2958:L2975, "Reply")</f>
        <v>10</v>
      </c>
      <c r="AK2958">
        <f>COUNTIF(C2959:C2975, C2958)</f>
        <v>4</v>
      </c>
      <c r="AM2958">
        <f>AVERAGE(S2958:S2975)</f>
        <v>5.5241226134753296E-2</v>
      </c>
      <c r="AN2958">
        <f>AVERAGE(Y2958:Y2975)</f>
        <v>0.14895987353885837</v>
      </c>
    </row>
    <row r="2959" spans="1:40" hidden="1" outlineLevel="1" x14ac:dyDescent="0.2">
      <c r="A2959" t="s">
        <v>4208</v>
      </c>
      <c r="B2959" t="s">
        <v>4209</v>
      </c>
      <c r="C2959" t="s">
        <v>4210</v>
      </c>
      <c r="J2959" t="s">
        <v>4211</v>
      </c>
      <c r="K2959" t="s">
        <v>627</v>
      </c>
      <c r="L2959" t="s">
        <v>1233</v>
      </c>
      <c r="M2959">
        <v>14</v>
      </c>
      <c r="P2959" t="s">
        <v>4212</v>
      </c>
      <c r="Q2959" t="s">
        <v>47</v>
      </c>
      <c r="S2959">
        <v>2.4530902504920959E-2</v>
      </c>
      <c r="T2959">
        <v>4.5390220293484163E-6</v>
      </c>
      <c r="U2959">
        <v>2.2337226255331191E-4</v>
      </c>
      <c r="V2959">
        <v>2.1769672457594419E-4</v>
      </c>
      <c r="W2959">
        <v>1.679496094584465E-2</v>
      </c>
      <c r="X2959">
        <v>3.2845305395312613E-4</v>
      </c>
      <c r="Y2959">
        <v>2.8571428571428571E-2</v>
      </c>
      <c r="Z2959">
        <v>0.107</v>
      </c>
      <c r="AA2959">
        <v>1.7000000000000001E-2</v>
      </c>
      <c r="AB2959">
        <v>0.876</v>
      </c>
      <c r="AC2959">
        <v>0.76970000000000005</v>
      </c>
      <c r="AD2959" t="s">
        <v>48</v>
      </c>
      <c r="AE2959" t="s">
        <v>48</v>
      </c>
      <c r="AF2959" t="s">
        <v>48</v>
      </c>
    </row>
    <row r="2960" spans="1:40" hidden="1" outlineLevel="1" x14ac:dyDescent="0.2">
      <c r="A2960" t="s">
        <v>4213</v>
      </c>
      <c r="B2960" t="s">
        <v>4214</v>
      </c>
      <c r="C2960" t="s">
        <v>4158</v>
      </c>
      <c r="J2960" t="s">
        <v>4215</v>
      </c>
      <c r="K2960" t="s">
        <v>627</v>
      </c>
      <c r="L2960" t="s">
        <v>1233</v>
      </c>
      <c r="M2960">
        <v>8</v>
      </c>
      <c r="P2960" t="s">
        <v>4216</v>
      </c>
      <c r="Q2960" t="s">
        <v>47</v>
      </c>
      <c r="S2960">
        <v>0.84720557928085327</v>
      </c>
      <c r="T2960">
        <v>9.3379876489052549E-6</v>
      </c>
      <c r="U2960">
        <v>5.7451339671388268E-4</v>
      </c>
      <c r="V2960">
        <v>3.9615939022041863E-4</v>
      </c>
      <c r="W2960">
        <v>0.78350943326950073</v>
      </c>
      <c r="X2960">
        <v>1.50737920193933E-4</v>
      </c>
      <c r="Y2960">
        <v>4.3055555555555562E-2</v>
      </c>
      <c r="Z2960">
        <v>7.3999999999999996E-2</v>
      </c>
      <c r="AA2960">
        <v>9.7000000000000003E-2</v>
      </c>
      <c r="AB2960">
        <v>0.82799999999999996</v>
      </c>
      <c r="AC2960">
        <v>-0.21970000000000001</v>
      </c>
      <c r="AD2960" t="s">
        <v>48</v>
      </c>
      <c r="AE2960" t="s">
        <v>48</v>
      </c>
      <c r="AF2960" t="s">
        <v>48</v>
      </c>
    </row>
    <row r="2961" spans="1:40" hidden="1" outlineLevel="1" x14ac:dyDescent="0.2">
      <c r="A2961" t="s">
        <v>4217</v>
      </c>
      <c r="B2961" t="s">
        <v>4218</v>
      </c>
      <c r="C2961" t="s">
        <v>4210</v>
      </c>
      <c r="J2961" t="s">
        <v>4219</v>
      </c>
      <c r="K2961" t="s">
        <v>627</v>
      </c>
      <c r="L2961" t="s">
        <v>1233</v>
      </c>
      <c r="M2961">
        <v>3</v>
      </c>
      <c r="P2961" t="s">
        <v>4220</v>
      </c>
      <c r="Q2961" t="s">
        <v>47</v>
      </c>
      <c r="S2961">
        <v>1.6682784771546719E-3</v>
      </c>
      <c r="T2961">
        <v>4.2032784222101327E-6</v>
      </c>
      <c r="U2961">
        <v>4.6667988499393687E-5</v>
      </c>
      <c r="V2961">
        <v>5.2033632528036833E-5</v>
      </c>
      <c r="W2961">
        <v>9.6199847757816315E-4</v>
      </c>
      <c r="X2961">
        <v>7.1565387770533562E-5</v>
      </c>
      <c r="Y2961">
        <v>1.428571428571429E-2</v>
      </c>
      <c r="Z2961">
        <v>0</v>
      </c>
      <c r="AA2961">
        <v>0</v>
      </c>
      <c r="AB2961">
        <v>1</v>
      </c>
      <c r="AC2961">
        <v>0</v>
      </c>
      <c r="AD2961" t="s">
        <v>48</v>
      </c>
      <c r="AE2961" t="s">
        <v>48</v>
      </c>
      <c r="AF2961" t="s">
        <v>48</v>
      </c>
    </row>
    <row r="2962" spans="1:40" hidden="1" outlineLevel="1" x14ac:dyDescent="0.2">
      <c r="A2962" t="s">
        <v>4221</v>
      </c>
      <c r="B2962" t="s">
        <v>4222</v>
      </c>
      <c r="C2962" t="s">
        <v>4223</v>
      </c>
      <c r="J2962" t="s">
        <v>4224</v>
      </c>
      <c r="K2962" t="s">
        <v>627</v>
      </c>
      <c r="L2962" t="s">
        <v>1233</v>
      </c>
      <c r="M2962">
        <v>3</v>
      </c>
      <c r="P2962" t="s">
        <v>4225</v>
      </c>
      <c r="Q2962" t="s">
        <v>47</v>
      </c>
      <c r="S2962">
        <v>1.8562469631433489E-3</v>
      </c>
      <c r="T2962">
        <v>3.2257421480608168E-6</v>
      </c>
      <c r="U2962">
        <v>3.6206649383530021E-5</v>
      </c>
      <c r="V2962">
        <v>7.4975600000470877E-5</v>
      </c>
      <c r="W2962">
        <v>1.69000739697367E-3</v>
      </c>
      <c r="X2962">
        <v>3.167002068948932E-5</v>
      </c>
      <c r="Y2962">
        <v>0.10956439393939391</v>
      </c>
      <c r="Z2962">
        <v>0.13200000000000001</v>
      </c>
      <c r="AA2962">
        <v>6.9000000000000006E-2</v>
      </c>
      <c r="AB2962">
        <v>0.79900000000000004</v>
      </c>
      <c r="AC2962">
        <v>0.86929999999999996</v>
      </c>
      <c r="AD2962" t="s">
        <v>48</v>
      </c>
      <c r="AE2962" t="s">
        <v>48</v>
      </c>
      <c r="AF2962" t="s">
        <v>48</v>
      </c>
    </row>
    <row r="2963" spans="1:40" hidden="1" outlineLevel="1" x14ac:dyDescent="0.2">
      <c r="A2963" t="s">
        <v>4226</v>
      </c>
      <c r="B2963" t="s">
        <v>4227</v>
      </c>
      <c r="C2963" t="s">
        <v>4173</v>
      </c>
      <c r="J2963" t="s">
        <v>4228</v>
      </c>
      <c r="K2963" t="s">
        <v>627</v>
      </c>
      <c r="L2963" t="s">
        <v>1233</v>
      </c>
      <c r="M2963">
        <v>3</v>
      </c>
      <c r="P2963" s="1" t="s">
        <v>4229</v>
      </c>
      <c r="Q2963" s="1" t="s">
        <v>47</v>
      </c>
      <c r="S2963">
        <v>1.9960999488830571E-3</v>
      </c>
      <c r="T2963">
        <v>8.8481865532230586E-6</v>
      </c>
      <c r="U2963">
        <v>7.7985991083551198E-5</v>
      </c>
      <c r="V2963">
        <v>5.803114254376851E-5</v>
      </c>
      <c r="W2963">
        <v>7.6346221612766385E-4</v>
      </c>
      <c r="X2963">
        <v>1.896884641610086E-4</v>
      </c>
      <c r="Y2963">
        <v>0</v>
      </c>
      <c r="Z2963">
        <v>0</v>
      </c>
      <c r="AA2963">
        <v>0</v>
      </c>
      <c r="AB2963">
        <v>1</v>
      </c>
      <c r="AC2963">
        <v>0</v>
      </c>
      <c r="AD2963" t="s">
        <v>48</v>
      </c>
      <c r="AE2963" t="s">
        <v>48</v>
      </c>
      <c r="AF2963" t="s">
        <v>48</v>
      </c>
    </row>
    <row r="2964" spans="1:40" hidden="1" outlineLevel="1" x14ac:dyDescent="0.2">
      <c r="A2964" t="s">
        <v>4230</v>
      </c>
      <c r="B2964" t="s">
        <v>4231</v>
      </c>
      <c r="C2964" t="s">
        <v>4232</v>
      </c>
      <c r="J2964" t="s">
        <v>4233</v>
      </c>
      <c r="K2964" t="s">
        <v>627</v>
      </c>
      <c r="L2964" t="s">
        <v>1233</v>
      </c>
      <c r="M2964">
        <v>1</v>
      </c>
      <c r="P2964" t="s">
        <v>4234</v>
      </c>
      <c r="Q2964" t="s">
        <v>47</v>
      </c>
      <c r="S2964">
        <v>3.3001773408614099E-4</v>
      </c>
      <c r="T2964">
        <v>2.3214745397126531E-6</v>
      </c>
      <c r="U2964">
        <v>2.2923855794942941E-5</v>
      </c>
      <c r="V2964">
        <v>3.2889638532651588E-5</v>
      </c>
      <c r="W2964">
        <v>1.910445571411401E-4</v>
      </c>
      <c r="X2964">
        <v>2.1208355974522419E-5</v>
      </c>
      <c r="Y2964">
        <v>0</v>
      </c>
      <c r="Z2964">
        <v>0</v>
      </c>
      <c r="AA2964">
        <v>0.50800000000000001</v>
      </c>
      <c r="AB2964">
        <v>0.49199999999999999</v>
      </c>
      <c r="AC2964">
        <v>-0.628</v>
      </c>
      <c r="AD2964" t="s">
        <v>48</v>
      </c>
      <c r="AE2964" t="s">
        <v>48</v>
      </c>
      <c r="AF2964" t="s">
        <v>48</v>
      </c>
    </row>
    <row r="2965" spans="1:40" hidden="1" outlineLevel="1" x14ac:dyDescent="0.2">
      <c r="A2965" t="s">
        <v>4235</v>
      </c>
      <c r="B2965" t="s">
        <v>4236</v>
      </c>
      <c r="C2965" t="s">
        <v>4237</v>
      </c>
      <c r="J2965" t="s">
        <v>4238</v>
      </c>
      <c r="K2965" t="s">
        <v>627</v>
      </c>
      <c r="L2965" t="s">
        <v>1233</v>
      </c>
      <c r="M2965">
        <v>1</v>
      </c>
      <c r="P2965" t="s">
        <v>4239</v>
      </c>
      <c r="Q2965" t="s">
        <v>47</v>
      </c>
      <c r="S2965">
        <v>3.0513011734001338E-4</v>
      </c>
      <c r="T2965">
        <v>2.9813704713888001E-6</v>
      </c>
      <c r="U2965">
        <v>2.003454937948845E-5</v>
      </c>
      <c r="V2965">
        <v>4.3681931856554002E-5</v>
      </c>
      <c r="W2965">
        <v>1.2905092444270849E-4</v>
      </c>
      <c r="X2965">
        <v>2.501692506484687E-5</v>
      </c>
      <c r="Y2965">
        <v>0.3527777777777778</v>
      </c>
      <c r="Z2965">
        <v>0.22</v>
      </c>
      <c r="AA2965">
        <v>0</v>
      </c>
      <c r="AB2965">
        <v>0.78</v>
      </c>
      <c r="AC2965">
        <v>0.9153</v>
      </c>
      <c r="AD2965" t="s">
        <v>48</v>
      </c>
      <c r="AE2965" t="s">
        <v>48</v>
      </c>
      <c r="AF2965" t="s">
        <v>48</v>
      </c>
    </row>
    <row r="2966" spans="1:40" hidden="1" outlineLevel="1" x14ac:dyDescent="0.2">
      <c r="A2966" t="s">
        <v>4240</v>
      </c>
      <c r="B2966" t="s">
        <v>4241</v>
      </c>
      <c r="C2966" t="s">
        <v>4168</v>
      </c>
      <c r="J2966" t="s">
        <v>4242</v>
      </c>
      <c r="K2966" t="s">
        <v>4208</v>
      </c>
      <c r="L2966" t="s">
        <v>1263</v>
      </c>
      <c r="M2966">
        <v>5</v>
      </c>
      <c r="P2966" t="s">
        <v>4243</v>
      </c>
      <c r="Q2966" t="s">
        <v>47</v>
      </c>
      <c r="S2966">
        <v>9.4063049182295799E-3</v>
      </c>
      <c r="T2966">
        <v>3.9932219806360081E-6</v>
      </c>
      <c r="U2966">
        <v>3.3105886541306973E-4</v>
      </c>
      <c r="V2966">
        <v>2.1961452148389071E-4</v>
      </c>
      <c r="W2966">
        <v>7.8253131359815598E-3</v>
      </c>
      <c r="X2966">
        <v>5.485970905283466E-5</v>
      </c>
      <c r="Y2966">
        <v>0.48749999999999999</v>
      </c>
      <c r="Z2966">
        <v>0.18099999999999999</v>
      </c>
      <c r="AA2966">
        <v>8.8999999999999996E-2</v>
      </c>
      <c r="AB2966">
        <v>0.73</v>
      </c>
      <c r="AC2966">
        <v>0.73460000000000003</v>
      </c>
      <c r="AD2966" t="s">
        <v>48</v>
      </c>
      <c r="AE2966" t="s">
        <v>48</v>
      </c>
      <c r="AF2966" t="s">
        <v>48</v>
      </c>
    </row>
    <row r="2967" spans="1:40" hidden="1" outlineLevel="1" x14ac:dyDescent="0.2">
      <c r="A2967" t="s">
        <v>4244</v>
      </c>
      <c r="B2967" t="s">
        <v>4245</v>
      </c>
      <c r="C2967" t="s">
        <v>629</v>
      </c>
      <c r="J2967" t="s">
        <v>4246</v>
      </c>
      <c r="K2967" t="s">
        <v>4208</v>
      </c>
      <c r="L2967" t="s">
        <v>1263</v>
      </c>
      <c r="M2967">
        <v>2</v>
      </c>
      <c r="P2967" t="s">
        <v>4247</v>
      </c>
      <c r="Q2967" t="s">
        <v>47</v>
      </c>
      <c r="S2967">
        <v>2.8434628620743752E-4</v>
      </c>
      <c r="T2967">
        <v>2.1745559024566319E-6</v>
      </c>
      <c r="U2967">
        <v>1.654192601563409E-5</v>
      </c>
      <c r="V2967">
        <v>4.569639713736251E-5</v>
      </c>
      <c r="W2967">
        <v>1.3725814642384651E-4</v>
      </c>
      <c r="X2967">
        <v>1.743959546729457E-5</v>
      </c>
      <c r="Y2967">
        <v>0.36249999999999999</v>
      </c>
      <c r="Z2967">
        <v>0.111</v>
      </c>
      <c r="AA2967">
        <v>0</v>
      </c>
      <c r="AB2967">
        <v>0.88900000000000001</v>
      </c>
      <c r="AC2967">
        <v>0.45739999999999997</v>
      </c>
      <c r="AD2967" t="s">
        <v>48</v>
      </c>
      <c r="AE2967" t="s">
        <v>48</v>
      </c>
      <c r="AF2967" t="s">
        <v>48</v>
      </c>
    </row>
    <row r="2968" spans="1:40" hidden="1" outlineLevel="1" x14ac:dyDescent="0.2">
      <c r="A2968" t="s">
        <v>4248</v>
      </c>
      <c r="B2968" t="s">
        <v>4249</v>
      </c>
      <c r="C2968" t="s">
        <v>629</v>
      </c>
      <c r="J2968" t="s">
        <v>4250</v>
      </c>
      <c r="K2968" t="s">
        <v>4213</v>
      </c>
      <c r="L2968" t="s">
        <v>1263</v>
      </c>
      <c r="M2968">
        <v>2</v>
      </c>
      <c r="P2968" t="s">
        <v>4251</v>
      </c>
      <c r="Q2968" t="s">
        <v>47</v>
      </c>
      <c r="S2968">
        <v>2.5679162354208529E-4</v>
      </c>
      <c r="T2968">
        <v>2.9307627755770231E-6</v>
      </c>
      <c r="U2968">
        <v>1.8435453966958452E-5</v>
      </c>
      <c r="V2968">
        <v>4.2596784624038257E-5</v>
      </c>
      <c r="W2968">
        <v>1.2013728701276701E-4</v>
      </c>
      <c r="X2968">
        <v>1.9813820472336371E-5</v>
      </c>
      <c r="Y2968">
        <v>2.5000000000000001E-2</v>
      </c>
      <c r="Z2968">
        <v>8.8999999999999996E-2</v>
      </c>
      <c r="AA2968">
        <v>3.3000000000000002E-2</v>
      </c>
      <c r="AB2968">
        <v>0.879</v>
      </c>
      <c r="AC2968">
        <v>0.35060000000000002</v>
      </c>
      <c r="AD2968" t="s">
        <v>48</v>
      </c>
      <c r="AE2968" t="s">
        <v>48</v>
      </c>
      <c r="AF2968" t="s">
        <v>48</v>
      </c>
    </row>
    <row r="2969" spans="1:40" hidden="1" outlineLevel="1" x14ac:dyDescent="0.2">
      <c r="A2969" t="s">
        <v>4252</v>
      </c>
      <c r="B2969" t="s">
        <v>4253</v>
      </c>
      <c r="C2969" t="s">
        <v>4223</v>
      </c>
      <c r="J2969" t="s">
        <v>4254</v>
      </c>
      <c r="K2969" t="s">
        <v>4217</v>
      </c>
      <c r="L2969" t="s">
        <v>1263</v>
      </c>
      <c r="M2969">
        <v>3</v>
      </c>
      <c r="P2969" t="s">
        <v>4255</v>
      </c>
      <c r="Q2969" t="s">
        <v>47</v>
      </c>
      <c r="Y2969" t="s">
        <v>48</v>
      </c>
      <c r="Z2969" t="s">
        <v>48</v>
      </c>
      <c r="AA2969" t="s">
        <v>48</v>
      </c>
      <c r="AB2969" t="s">
        <v>48</v>
      </c>
      <c r="AC2969" t="s">
        <v>48</v>
      </c>
      <c r="AD2969" t="s">
        <v>48</v>
      </c>
      <c r="AE2969" t="s">
        <v>48</v>
      </c>
      <c r="AF2969" t="s">
        <v>48</v>
      </c>
    </row>
    <row r="2970" spans="1:40" hidden="1" outlineLevel="1" x14ac:dyDescent="0.2">
      <c r="A2970" t="s">
        <v>4256</v>
      </c>
      <c r="B2970" t="s">
        <v>4257</v>
      </c>
      <c r="C2970" t="s">
        <v>629</v>
      </c>
      <c r="J2970" t="s">
        <v>4258</v>
      </c>
      <c r="K2970" t="s">
        <v>4226</v>
      </c>
      <c r="L2970" t="s">
        <v>1263</v>
      </c>
      <c r="M2970">
        <v>2</v>
      </c>
      <c r="P2970" t="s">
        <v>4259</v>
      </c>
      <c r="Q2970" t="s">
        <v>47</v>
      </c>
      <c r="S2970">
        <v>2.4667155230417848E-4</v>
      </c>
      <c r="T2970">
        <v>2.7847745514009148E-6</v>
      </c>
      <c r="U2970">
        <v>1.9855415303027261E-5</v>
      </c>
      <c r="V2970">
        <v>3.8554222555831068E-5</v>
      </c>
      <c r="W2970">
        <v>1.1790457938332111E-4</v>
      </c>
      <c r="X2970">
        <v>2.104283339576796E-5</v>
      </c>
      <c r="Y2970">
        <v>0.37559523809523809</v>
      </c>
      <c r="Z2970">
        <v>0</v>
      </c>
      <c r="AA2970">
        <v>0.19400000000000001</v>
      </c>
      <c r="AB2970">
        <v>0.80600000000000005</v>
      </c>
      <c r="AC2970">
        <v>-0.7399</v>
      </c>
      <c r="AD2970" t="s">
        <v>48</v>
      </c>
      <c r="AE2970" t="s">
        <v>48</v>
      </c>
      <c r="AF2970" t="s">
        <v>48</v>
      </c>
    </row>
    <row r="2971" spans="1:40" hidden="1" outlineLevel="1" x14ac:dyDescent="0.2">
      <c r="A2971" t="s">
        <v>4260</v>
      </c>
      <c r="B2971" t="s">
        <v>4261</v>
      </c>
      <c r="C2971" t="s">
        <v>4210</v>
      </c>
      <c r="J2971" t="s">
        <v>4262</v>
      </c>
      <c r="K2971" t="s">
        <v>4240</v>
      </c>
      <c r="L2971" t="s">
        <v>1263</v>
      </c>
      <c r="M2971">
        <v>2</v>
      </c>
      <c r="P2971" t="s">
        <v>4263</v>
      </c>
      <c r="Q2971" t="s">
        <v>47</v>
      </c>
      <c r="S2971">
        <v>1.118124090135098E-2</v>
      </c>
      <c r="T2971">
        <v>2.3831219095882261E-6</v>
      </c>
      <c r="U2971">
        <v>1.945914846146479E-4</v>
      </c>
      <c r="V2971">
        <v>1.9398718723095951E-4</v>
      </c>
      <c r="W2971">
        <v>8.5442867130041122E-3</v>
      </c>
      <c r="X2971">
        <v>6.613111327169463E-5</v>
      </c>
      <c r="Y2971">
        <v>0</v>
      </c>
      <c r="Z2971">
        <v>0.28899999999999998</v>
      </c>
      <c r="AA2971">
        <v>0.156</v>
      </c>
      <c r="AB2971">
        <v>0.55600000000000005</v>
      </c>
      <c r="AC2971">
        <v>0.34</v>
      </c>
      <c r="AD2971" t="s">
        <v>48</v>
      </c>
      <c r="AE2971" t="s">
        <v>48</v>
      </c>
      <c r="AF2971" t="s">
        <v>48</v>
      </c>
    </row>
    <row r="2972" spans="1:40" hidden="1" outlineLevel="1" x14ac:dyDescent="0.2">
      <c r="A2972" t="s">
        <v>4264</v>
      </c>
      <c r="B2972" t="s">
        <v>4265</v>
      </c>
      <c r="C2972" t="s">
        <v>4158</v>
      </c>
      <c r="J2972" t="s">
        <v>4266</v>
      </c>
      <c r="K2972" t="s">
        <v>4248</v>
      </c>
      <c r="L2972" t="s">
        <v>1263</v>
      </c>
      <c r="M2972">
        <v>3</v>
      </c>
      <c r="P2972" t="s">
        <v>4267</v>
      </c>
      <c r="Q2972" t="s">
        <v>47</v>
      </c>
      <c r="S2972">
        <v>1.8235344905406241E-3</v>
      </c>
      <c r="T2972">
        <v>4.136396455578506E-6</v>
      </c>
      <c r="U2972">
        <v>3.0528593924827867E-5</v>
      </c>
      <c r="V2972">
        <v>9.2118723841849715E-5</v>
      </c>
      <c r="W2972">
        <v>7.4129988206550479E-4</v>
      </c>
      <c r="X2972">
        <v>1.2919535220135001E-4</v>
      </c>
      <c r="Y2972">
        <v>0.48749999999999999</v>
      </c>
      <c r="Z2972">
        <v>0.46899999999999997</v>
      </c>
      <c r="AA2972">
        <v>0</v>
      </c>
      <c r="AB2972">
        <v>0.53100000000000003</v>
      </c>
      <c r="AC2972">
        <v>0.86250000000000004</v>
      </c>
      <c r="AD2972" t="s">
        <v>48</v>
      </c>
      <c r="AE2972" t="s">
        <v>48</v>
      </c>
      <c r="AF2972" t="s">
        <v>48</v>
      </c>
    </row>
    <row r="2973" spans="1:40" hidden="1" outlineLevel="1" x14ac:dyDescent="0.2">
      <c r="A2973" t="s">
        <v>4268</v>
      </c>
      <c r="B2973" t="s">
        <v>4269</v>
      </c>
      <c r="C2973" t="s">
        <v>4210</v>
      </c>
      <c r="J2973" t="s">
        <v>4270</v>
      </c>
      <c r="K2973" t="s">
        <v>4252</v>
      </c>
      <c r="L2973" t="s">
        <v>1263</v>
      </c>
      <c r="M2973">
        <v>3</v>
      </c>
      <c r="P2973" s="2" t="s">
        <v>4271</v>
      </c>
      <c r="Q2973" t="s">
        <v>47</v>
      </c>
      <c r="S2973">
        <v>3.1239623785950238E-4</v>
      </c>
      <c r="T2973">
        <v>2.409020680715912E-6</v>
      </c>
      <c r="U2973">
        <v>2.5568486307747659E-5</v>
      </c>
      <c r="V2973">
        <v>4.529654688667506E-5</v>
      </c>
      <c r="W2973">
        <v>1.3668503379449251E-4</v>
      </c>
      <c r="X2973">
        <v>2.1782338080811311E-5</v>
      </c>
      <c r="Y2973">
        <v>-1.3392857142857151E-2</v>
      </c>
      <c r="Z2973">
        <v>0</v>
      </c>
      <c r="AA2973">
        <v>0</v>
      </c>
      <c r="AB2973">
        <v>1</v>
      </c>
      <c r="AC2973">
        <v>0</v>
      </c>
      <c r="AD2973" t="s">
        <v>48</v>
      </c>
      <c r="AE2973" t="s">
        <v>48</v>
      </c>
      <c r="AF2973" t="s">
        <v>48</v>
      </c>
    </row>
    <row r="2974" spans="1:40" hidden="1" outlineLevel="1" x14ac:dyDescent="0.2">
      <c r="A2974" t="s">
        <v>4272</v>
      </c>
      <c r="B2974" t="s">
        <v>4273</v>
      </c>
      <c r="C2974" t="s">
        <v>4173</v>
      </c>
      <c r="J2974" t="s">
        <v>4274</v>
      </c>
      <c r="K2974" t="s">
        <v>4256</v>
      </c>
      <c r="L2974" t="s">
        <v>1263</v>
      </c>
      <c r="M2974">
        <v>2</v>
      </c>
      <c r="P2974" s="2" t="s">
        <v>4275</v>
      </c>
      <c r="Q2974" t="s">
        <v>47</v>
      </c>
      <c r="S2974">
        <v>4.8525980673730373E-3</v>
      </c>
      <c r="T2974">
        <v>2.9445072868838911E-6</v>
      </c>
      <c r="U2974">
        <v>6.5602434915490448E-5</v>
      </c>
      <c r="V2974">
        <v>1.6876551671884951E-4</v>
      </c>
      <c r="W2974">
        <v>2.7570310048758979E-3</v>
      </c>
      <c r="X2974">
        <v>1.589928433531895E-4</v>
      </c>
      <c r="Y2974">
        <v>-0.33619047619047621</v>
      </c>
      <c r="Z2974">
        <v>0.09</v>
      </c>
      <c r="AA2974">
        <v>0.20300000000000001</v>
      </c>
      <c r="AB2974">
        <v>0.70799999999999996</v>
      </c>
      <c r="AC2974">
        <v>-0.70030000000000003</v>
      </c>
      <c r="AD2974" t="s">
        <v>48</v>
      </c>
      <c r="AE2974" t="s">
        <v>48</v>
      </c>
      <c r="AF2974" t="s">
        <v>48</v>
      </c>
    </row>
    <row r="2975" spans="1:40" hidden="1" outlineLevel="1" x14ac:dyDescent="0.2">
      <c r="A2975" t="s">
        <v>4276</v>
      </c>
      <c r="B2975" t="s">
        <v>4277</v>
      </c>
      <c r="C2975" t="s">
        <v>629</v>
      </c>
      <c r="J2975" t="s">
        <v>4278</v>
      </c>
      <c r="K2975" t="s">
        <v>4264</v>
      </c>
      <c r="L2975" t="s">
        <v>1263</v>
      </c>
      <c r="M2975">
        <v>1</v>
      </c>
      <c r="P2975" s="2" t="s">
        <v>4279</v>
      </c>
      <c r="Q2975" t="s">
        <v>47</v>
      </c>
      <c r="S2975">
        <v>3.2033552997745568E-4</v>
      </c>
      <c r="T2975">
        <v>2.172052290916326E-6</v>
      </c>
      <c r="U2975">
        <v>2.04989300982561E-5</v>
      </c>
      <c r="V2975">
        <v>3.6105830076849088E-5</v>
      </c>
      <c r="W2975">
        <v>1.612923078937456E-4</v>
      </c>
      <c r="X2975">
        <v>2.314464109076653E-5</v>
      </c>
      <c r="Y2975">
        <v>0.55625000000000002</v>
      </c>
      <c r="Z2975">
        <v>0.54600000000000004</v>
      </c>
      <c r="AA2975">
        <v>0</v>
      </c>
      <c r="AB2975">
        <v>0.45400000000000001</v>
      </c>
      <c r="AC2975">
        <v>0.98160000000000003</v>
      </c>
      <c r="AD2975" t="s">
        <v>48</v>
      </c>
      <c r="AE2975" t="s">
        <v>48</v>
      </c>
      <c r="AF2975" t="s">
        <v>48</v>
      </c>
    </row>
    <row r="2976" spans="1:40" collapsed="1" x14ac:dyDescent="0.2">
      <c r="A2976" t="s">
        <v>646</v>
      </c>
      <c r="B2976" t="s">
        <v>647</v>
      </c>
      <c r="C2976" t="s">
        <v>648</v>
      </c>
      <c r="D2976" t="s">
        <v>649</v>
      </c>
      <c r="E2976" t="s">
        <v>67</v>
      </c>
      <c r="F2976" t="s">
        <v>43</v>
      </c>
      <c r="G2976">
        <v>40</v>
      </c>
      <c r="H2976" t="s">
        <v>42</v>
      </c>
      <c r="I2976">
        <v>40</v>
      </c>
      <c r="J2976" t="s">
        <v>650</v>
      </c>
      <c r="L2976" t="s">
        <v>45</v>
      </c>
      <c r="M2976">
        <v>466</v>
      </c>
      <c r="N2976">
        <v>0.93</v>
      </c>
      <c r="O2976" s="1" t="s">
        <v>651</v>
      </c>
      <c r="P2976" s="1" t="s">
        <v>651</v>
      </c>
      <c r="Q2976" t="s">
        <v>47</v>
      </c>
      <c r="R2976" t="s">
        <v>47</v>
      </c>
      <c r="S2976">
        <v>0.28944569826126099</v>
      </c>
      <c r="T2976">
        <v>2.1102646132931111E-4</v>
      </c>
      <c r="U2976">
        <v>0.23079586029052729</v>
      </c>
      <c r="V2976">
        <v>3.4664201084524389E-3</v>
      </c>
      <c r="W2976">
        <v>1.6911828890442852E-2</v>
      </c>
      <c r="X2976">
        <v>1.65033433586359E-3</v>
      </c>
      <c r="Y2976">
        <v>-5.7999999999999944E-3</v>
      </c>
      <c r="Z2976">
        <v>7.5999999999999998E-2</v>
      </c>
      <c r="AA2976">
        <v>8.4000000000000005E-2</v>
      </c>
      <c r="AB2976">
        <v>0.83899999999999997</v>
      </c>
      <c r="AC2976">
        <v>-0.69950000000000001</v>
      </c>
      <c r="AD2976" t="s">
        <v>48</v>
      </c>
      <c r="AE2976" t="s">
        <v>48</v>
      </c>
      <c r="AF2976" t="s">
        <v>48</v>
      </c>
      <c r="AH2976">
        <f>SUM(AI2976:AJ2976)</f>
        <v>288</v>
      </c>
      <c r="AI2976">
        <f>COUNTIF(L2976:L3264, "Comment")</f>
        <v>155</v>
      </c>
      <c r="AJ2976">
        <f>COUNTIF(L2976:L3264, "Reply")</f>
        <v>133</v>
      </c>
      <c r="AK2976">
        <f>COUNTIF(C2977:C3264, C2976)</f>
        <v>12</v>
      </c>
      <c r="AM2976">
        <f>AVERAGE(S2976:S3264)</f>
        <v>0.14015446358902456</v>
      </c>
      <c r="AN2976">
        <f>AVERAGE(Y2976:Y3264)</f>
        <v>4.1496283111460273E-2</v>
      </c>
    </row>
    <row r="2977" spans="1:32" hidden="1" outlineLevel="1" x14ac:dyDescent="0.2">
      <c r="A2977" t="s">
        <v>4298</v>
      </c>
      <c r="B2977" t="s">
        <v>4299</v>
      </c>
      <c r="C2977" t="s">
        <v>4300</v>
      </c>
      <c r="J2977" t="s">
        <v>4301</v>
      </c>
      <c r="K2977" t="s">
        <v>646</v>
      </c>
      <c r="L2977" t="s">
        <v>1233</v>
      </c>
      <c r="M2977">
        <v>520</v>
      </c>
      <c r="P2977" s="2" t="s">
        <v>4302</v>
      </c>
      <c r="Q2977" t="s">
        <v>47</v>
      </c>
      <c r="S2977">
        <v>4.085698164999485E-3</v>
      </c>
      <c r="T2977">
        <v>6.2267395151138771E-6</v>
      </c>
      <c r="U2977">
        <v>8.5984247562009841E-5</v>
      </c>
      <c r="V2977">
        <v>1.9621949468273669E-4</v>
      </c>
      <c r="W2977">
        <v>1.8469810020178561E-3</v>
      </c>
      <c r="X2977">
        <v>9.8736549261957407E-5</v>
      </c>
      <c r="Y2977">
        <v>-0.33281250000000001</v>
      </c>
      <c r="Z2977">
        <v>7.1999999999999995E-2</v>
      </c>
      <c r="AA2977">
        <v>0.106</v>
      </c>
      <c r="AB2977">
        <v>0.82199999999999995</v>
      </c>
      <c r="AC2977">
        <v>-0.32419999999999999</v>
      </c>
      <c r="AD2977" t="s">
        <v>48</v>
      </c>
      <c r="AE2977" t="s">
        <v>48</v>
      </c>
      <c r="AF2977" t="s">
        <v>48</v>
      </c>
    </row>
    <row r="2978" spans="1:32" hidden="1" outlineLevel="1" x14ac:dyDescent="0.2">
      <c r="A2978" t="s">
        <v>4303</v>
      </c>
      <c r="B2978" t="s">
        <v>4304</v>
      </c>
      <c r="C2978" t="s">
        <v>4305</v>
      </c>
      <c r="J2978" t="s">
        <v>4306</v>
      </c>
      <c r="K2978" t="s">
        <v>646</v>
      </c>
      <c r="L2978" t="s">
        <v>1233</v>
      </c>
      <c r="M2978">
        <v>43</v>
      </c>
      <c r="P2978" s="2" t="s">
        <v>4307</v>
      </c>
      <c r="Q2978" t="s">
        <v>47</v>
      </c>
      <c r="S2978">
        <v>1.2674165889620779E-2</v>
      </c>
      <c r="T2978">
        <v>2.8965273486392111E-6</v>
      </c>
      <c r="U2978">
        <v>8.2400612882338464E-5</v>
      </c>
      <c r="V2978">
        <v>1.9370549125596881E-4</v>
      </c>
      <c r="W2978">
        <v>9.9862711504101753E-3</v>
      </c>
      <c r="X2978">
        <v>1.1910169268958271E-4</v>
      </c>
      <c r="Y2978">
        <v>-0.1033333333333333</v>
      </c>
      <c r="Z2978">
        <v>7.1999999999999995E-2</v>
      </c>
      <c r="AA2978">
        <v>0.17100000000000001</v>
      </c>
      <c r="AB2978">
        <v>0.75700000000000001</v>
      </c>
      <c r="AC2978">
        <v>-0.79410000000000003</v>
      </c>
      <c r="AD2978" t="s">
        <v>48</v>
      </c>
      <c r="AE2978" t="s">
        <v>48</v>
      </c>
      <c r="AF2978" t="s">
        <v>48</v>
      </c>
    </row>
    <row r="2979" spans="1:32" hidden="1" outlineLevel="1" x14ac:dyDescent="0.2">
      <c r="A2979" t="s">
        <v>4308</v>
      </c>
      <c r="B2979" t="s">
        <v>4309</v>
      </c>
      <c r="C2979" t="s">
        <v>4310</v>
      </c>
      <c r="J2979" t="s">
        <v>4311</v>
      </c>
      <c r="K2979" t="s">
        <v>646</v>
      </c>
      <c r="L2979" t="s">
        <v>1233</v>
      </c>
      <c r="M2979">
        <v>176</v>
      </c>
      <c r="P2979" s="2" t="s">
        <v>4312</v>
      </c>
      <c r="Q2979" t="s">
        <v>47</v>
      </c>
      <c r="S2979">
        <v>1.320612709969282E-2</v>
      </c>
      <c r="T2979">
        <v>5.2577220230887178E-6</v>
      </c>
      <c r="U2979">
        <v>1.0799187293741849E-4</v>
      </c>
      <c r="V2979">
        <v>1.9559447537176311E-4</v>
      </c>
      <c r="W2979">
        <v>2.7621984481811519E-3</v>
      </c>
      <c r="X2979">
        <v>5.4929277393966913E-4</v>
      </c>
      <c r="Y2979">
        <v>0.18367346938775511</v>
      </c>
      <c r="Z2979">
        <v>0.18099999999999999</v>
      </c>
      <c r="AA2979">
        <v>9.4E-2</v>
      </c>
      <c r="AB2979">
        <v>0.72499999999999998</v>
      </c>
      <c r="AC2979">
        <v>0.62490000000000001</v>
      </c>
      <c r="AD2979" t="s">
        <v>48</v>
      </c>
      <c r="AE2979" t="s">
        <v>48</v>
      </c>
      <c r="AF2979" t="s">
        <v>48</v>
      </c>
    </row>
    <row r="2980" spans="1:32" hidden="1" outlineLevel="1" x14ac:dyDescent="0.2">
      <c r="A2980" t="s">
        <v>4313</v>
      </c>
      <c r="B2980" t="s">
        <v>4314</v>
      </c>
      <c r="C2980" t="s">
        <v>2074</v>
      </c>
      <c r="J2980" t="s">
        <v>4315</v>
      </c>
      <c r="K2980" t="s">
        <v>646</v>
      </c>
      <c r="L2980" t="s">
        <v>1233</v>
      </c>
      <c r="M2980">
        <v>73</v>
      </c>
      <c r="P2980" s="2" t="s">
        <v>4316</v>
      </c>
      <c r="Q2980" t="s">
        <v>47</v>
      </c>
      <c r="S2980">
        <v>8.859710767865181E-3</v>
      </c>
      <c r="T2980">
        <v>2.951997430500342E-6</v>
      </c>
      <c r="U2980">
        <v>6.4112500695046037E-5</v>
      </c>
      <c r="V2980">
        <v>1.4807900879532099E-4</v>
      </c>
      <c r="W2980">
        <v>3.3944225870072842E-3</v>
      </c>
      <c r="X2980">
        <v>2.8320049750618642E-4</v>
      </c>
      <c r="Y2980">
        <v>-0.25</v>
      </c>
      <c r="Z2980">
        <v>0.13400000000000001</v>
      </c>
      <c r="AA2980">
        <v>0.13400000000000001</v>
      </c>
      <c r="AB2980">
        <v>0.73199999999999998</v>
      </c>
      <c r="AC2980">
        <v>0</v>
      </c>
      <c r="AD2980" t="s">
        <v>48</v>
      </c>
      <c r="AE2980" t="s">
        <v>48</v>
      </c>
      <c r="AF2980" t="s">
        <v>48</v>
      </c>
    </row>
    <row r="2981" spans="1:32" hidden="1" outlineLevel="1" x14ac:dyDescent="0.2">
      <c r="A2981" t="s">
        <v>4317</v>
      </c>
      <c r="B2981" t="s">
        <v>4318</v>
      </c>
      <c r="C2981" t="s">
        <v>1252</v>
      </c>
      <c r="J2981" t="s">
        <v>4319</v>
      </c>
      <c r="K2981" t="s">
        <v>646</v>
      </c>
      <c r="L2981" t="s">
        <v>1233</v>
      </c>
      <c r="M2981">
        <v>290</v>
      </c>
      <c r="P2981" s="2" t="s">
        <v>4320</v>
      </c>
      <c r="Q2981" t="s">
        <v>47</v>
      </c>
      <c r="S2981">
        <v>0.36502057313919067</v>
      </c>
      <c r="T2981">
        <v>1.043276715790853E-4</v>
      </c>
      <c r="U2981">
        <v>1.6825516941025851E-3</v>
      </c>
      <c r="V2981">
        <v>1.9611285533756022E-3</v>
      </c>
      <c r="W2981">
        <v>4.1911285370588303E-3</v>
      </c>
      <c r="X2981">
        <v>2.1451041102409358E-3</v>
      </c>
      <c r="Y2981">
        <v>5.7589285714285697E-2</v>
      </c>
      <c r="Z2981">
        <v>0.10100000000000001</v>
      </c>
      <c r="AA2981">
        <v>0</v>
      </c>
      <c r="AB2981">
        <v>0.89900000000000002</v>
      </c>
      <c r="AC2981">
        <v>0.76500000000000001</v>
      </c>
      <c r="AD2981" t="s">
        <v>48</v>
      </c>
      <c r="AE2981" t="s">
        <v>48</v>
      </c>
      <c r="AF2981" t="s">
        <v>48</v>
      </c>
    </row>
    <row r="2982" spans="1:32" hidden="1" outlineLevel="1" x14ac:dyDescent="0.2">
      <c r="A2982" t="s">
        <v>4321</v>
      </c>
      <c r="B2982" t="s">
        <v>4322</v>
      </c>
      <c r="C2982" t="s">
        <v>4323</v>
      </c>
      <c r="J2982" t="s">
        <v>4324</v>
      </c>
      <c r="K2982" t="s">
        <v>646</v>
      </c>
      <c r="L2982" t="s">
        <v>1233</v>
      </c>
      <c r="M2982">
        <v>23</v>
      </c>
      <c r="P2982" s="2" t="s">
        <v>4325</v>
      </c>
      <c r="Q2982" t="s">
        <v>47</v>
      </c>
      <c r="S2982">
        <v>0.67239391803741455</v>
      </c>
      <c r="T2982">
        <v>8.758465810387861E-6</v>
      </c>
      <c r="U2982">
        <v>6.272233440540731E-4</v>
      </c>
      <c r="V2982">
        <v>7.5164868030697107E-4</v>
      </c>
      <c r="W2982">
        <v>0.62623769044876099</v>
      </c>
      <c r="X2982">
        <v>2.9536095098592341E-4</v>
      </c>
      <c r="Y2982">
        <v>0</v>
      </c>
      <c r="Z2982">
        <v>0.33</v>
      </c>
      <c r="AA2982">
        <v>0.36099999999999999</v>
      </c>
      <c r="AB2982">
        <v>0.309</v>
      </c>
      <c r="AC2982">
        <v>-7.7200000000000005E-2</v>
      </c>
      <c r="AD2982" t="s">
        <v>48</v>
      </c>
      <c r="AE2982" t="s">
        <v>48</v>
      </c>
      <c r="AF2982" t="s">
        <v>48</v>
      </c>
    </row>
    <row r="2983" spans="1:32" hidden="1" outlineLevel="1" x14ac:dyDescent="0.2">
      <c r="A2983" t="s">
        <v>4326</v>
      </c>
      <c r="B2983" t="s">
        <v>4327</v>
      </c>
      <c r="C2983" t="s">
        <v>4328</v>
      </c>
      <c r="J2983" t="s">
        <v>4329</v>
      </c>
      <c r="K2983" t="s">
        <v>646</v>
      </c>
      <c r="L2983" t="s">
        <v>1233</v>
      </c>
      <c r="M2983">
        <v>23</v>
      </c>
      <c r="P2983" s="2" t="s">
        <v>4330</v>
      </c>
      <c r="Q2983" t="s">
        <v>47</v>
      </c>
      <c r="S2983">
        <v>2.4575649877078831E-4</v>
      </c>
      <c r="T2983">
        <v>2.6807083486346528E-6</v>
      </c>
      <c r="U2983">
        <v>1.8690403521759439E-5</v>
      </c>
      <c r="V2983">
        <v>3.4076449082931497E-5</v>
      </c>
      <c r="W2983">
        <v>1.2911122757941479E-4</v>
      </c>
      <c r="X2983">
        <v>1.8983822883456011E-5</v>
      </c>
      <c r="Y2983">
        <v>-6.6666666666666666E-2</v>
      </c>
      <c r="Z2983">
        <v>0</v>
      </c>
      <c r="AA2983">
        <v>6.2E-2</v>
      </c>
      <c r="AB2983">
        <v>0.93799999999999994</v>
      </c>
      <c r="AC2983">
        <v>-0.44040000000000001</v>
      </c>
      <c r="AD2983" t="s">
        <v>48</v>
      </c>
      <c r="AE2983" t="s">
        <v>48</v>
      </c>
      <c r="AF2983" t="s">
        <v>48</v>
      </c>
    </row>
    <row r="2984" spans="1:32" hidden="1" outlineLevel="1" x14ac:dyDescent="0.2">
      <c r="A2984" t="s">
        <v>4331</v>
      </c>
      <c r="B2984" t="s">
        <v>4332</v>
      </c>
      <c r="C2984" t="s">
        <v>4333</v>
      </c>
      <c r="J2984" t="s">
        <v>4334</v>
      </c>
      <c r="K2984" t="s">
        <v>646</v>
      </c>
      <c r="L2984" t="s">
        <v>1233</v>
      </c>
      <c r="M2984">
        <v>11</v>
      </c>
      <c r="P2984" s="2" t="s">
        <v>4335</v>
      </c>
      <c r="Q2984" t="s">
        <v>47</v>
      </c>
      <c r="S2984">
        <v>0.10470306128263469</v>
      </c>
      <c r="T2984">
        <v>8.4120605606585741E-5</v>
      </c>
      <c r="U2984">
        <v>9.8889309447258711E-4</v>
      </c>
      <c r="V2984">
        <v>3.68657591752708E-3</v>
      </c>
      <c r="W2984">
        <v>6.2427525408565998E-3</v>
      </c>
      <c r="X2984">
        <v>2.292773919180036E-3</v>
      </c>
      <c r="Y2984">
        <v>7.4999999999999997E-2</v>
      </c>
      <c r="Z2984">
        <v>6.5000000000000002E-2</v>
      </c>
      <c r="AA2984">
        <v>0.23899999999999999</v>
      </c>
      <c r="AB2984">
        <v>0.69699999999999995</v>
      </c>
      <c r="AC2984">
        <v>-0.87529999999999997</v>
      </c>
      <c r="AD2984" t="s">
        <v>48</v>
      </c>
      <c r="AE2984" t="s">
        <v>48</v>
      </c>
      <c r="AF2984" t="s">
        <v>48</v>
      </c>
    </row>
    <row r="2985" spans="1:32" hidden="1" outlineLevel="1" x14ac:dyDescent="0.2">
      <c r="A2985" t="s">
        <v>4336</v>
      </c>
      <c r="B2985" t="s">
        <v>4337</v>
      </c>
      <c r="C2985" t="s">
        <v>4338</v>
      </c>
      <c r="J2985" t="s">
        <v>4339</v>
      </c>
      <c r="K2985" t="s">
        <v>646</v>
      </c>
      <c r="L2985" t="s">
        <v>1233</v>
      </c>
      <c r="M2985">
        <v>11</v>
      </c>
      <c r="P2985" s="2" t="s">
        <v>4340</v>
      </c>
      <c r="Q2985" t="s">
        <v>47</v>
      </c>
      <c r="S2985">
        <v>0.51423496007919312</v>
      </c>
      <c r="T2985">
        <v>1.9465791410766539E-4</v>
      </c>
      <c r="U2985">
        <v>9.4781607389450073E-2</v>
      </c>
      <c r="V2985">
        <v>4.524880088865757E-3</v>
      </c>
      <c r="W2985">
        <v>0.1189815700054169</v>
      </c>
      <c r="X2985">
        <v>1.846223487518728E-3</v>
      </c>
      <c r="Y2985">
        <v>8.5912698412698427E-2</v>
      </c>
      <c r="Z2985">
        <v>0.10299999999999999</v>
      </c>
      <c r="AA2985">
        <v>0.121</v>
      </c>
      <c r="AB2985">
        <v>0.77500000000000002</v>
      </c>
      <c r="AC2985">
        <v>-0.82430000000000003</v>
      </c>
      <c r="AD2985" t="s">
        <v>48</v>
      </c>
      <c r="AE2985" t="s">
        <v>48</v>
      </c>
      <c r="AF2985" t="s">
        <v>48</v>
      </c>
    </row>
    <row r="2986" spans="1:32" hidden="1" outlineLevel="1" x14ac:dyDescent="0.2">
      <c r="A2986" t="s">
        <v>4341</v>
      </c>
      <c r="B2986" t="s">
        <v>4342</v>
      </c>
      <c r="C2986" t="s">
        <v>4343</v>
      </c>
      <c r="J2986" t="s">
        <v>4344</v>
      </c>
      <c r="K2986" t="s">
        <v>646</v>
      </c>
      <c r="L2986" t="s">
        <v>1233</v>
      </c>
      <c r="M2986">
        <v>10</v>
      </c>
      <c r="P2986" s="2" t="s">
        <v>4345</v>
      </c>
      <c r="Q2986" t="s">
        <v>47</v>
      </c>
      <c r="S2986">
        <v>1.7640454694628719E-2</v>
      </c>
      <c r="T2986">
        <v>2.8419667614798531E-6</v>
      </c>
      <c r="U2986">
        <v>1.03220263554249E-4</v>
      </c>
      <c r="V2986">
        <v>2.6289719971828163E-4</v>
      </c>
      <c r="W2986">
        <v>1.0192578658461571E-2</v>
      </c>
      <c r="X2986">
        <v>1.346542703686282E-4</v>
      </c>
      <c r="Y2986">
        <v>0</v>
      </c>
      <c r="Z2986">
        <v>0.18</v>
      </c>
      <c r="AA2986">
        <v>0.154</v>
      </c>
      <c r="AB2986">
        <v>0.66600000000000004</v>
      </c>
      <c r="AC2986">
        <v>-9.3600000000000003E-2</v>
      </c>
      <c r="AD2986" t="s">
        <v>48</v>
      </c>
      <c r="AE2986" t="s">
        <v>48</v>
      </c>
      <c r="AF2986" t="s">
        <v>48</v>
      </c>
    </row>
    <row r="2987" spans="1:32" hidden="1" outlineLevel="1" x14ac:dyDescent="0.2">
      <c r="A2987" t="s">
        <v>4346</v>
      </c>
      <c r="B2987" t="s">
        <v>4347</v>
      </c>
      <c r="C2987" t="s">
        <v>1242</v>
      </c>
      <c r="J2987" t="s">
        <v>4348</v>
      </c>
      <c r="K2987" t="s">
        <v>646</v>
      </c>
      <c r="L2987" t="s">
        <v>1233</v>
      </c>
      <c r="M2987">
        <v>17</v>
      </c>
      <c r="P2987" s="2" t="s">
        <v>4349</v>
      </c>
      <c r="Q2987" t="s">
        <v>47</v>
      </c>
      <c r="S2987">
        <v>2.0422529429197311E-2</v>
      </c>
      <c r="T2987">
        <v>5.6528275308664888E-5</v>
      </c>
      <c r="U2987">
        <v>1.7640199512243271E-2</v>
      </c>
      <c r="V2987">
        <v>1.230827067047358E-3</v>
      </c>
      <c r="W2987">
        <v>4.2758001945912838E-3</v>
      </c>
      <c r="X2987">
        <v>3.2103870762512088E-4</v>
      </c>
      <c r="Y2987">
        <v>3.2706374085684442E-2</v>
      </c>
      <c r="Z2987">
        <v>8.5000000000000006E-2</v>
      </c>
      <c r="AA2987">
        <v>0.08</v>
      </c>
      <c r="AB2987">
        <v>0.83499999999999996</v>
      </c>
      <c r="AC2987">
        <v>-0.29299999999999998</v>
      </c>
      <c r="AD2987" t="s">
        <v>48</v>
      </c>
      <c r="AE2987" t="s">
        <v>48</v>
      </c>
      <c r="AF2987" t="s">
        <v>48</v>
      </c>
    </row>
    <row r="2988" spans="1:32" hidden="1" outlineLevel="1" x14ac:dyDescent="0.2">
      <c r="A2988" t="s">
        <v>4350</v>
      </c>
      <c r="B2988" t="s">
        <v>4351</v>
      </c>
      <c r="C2988" t="s">
        <v>4352</v>
      </c>
      <c r="J2988" t="s">
        <v>4353</v>
      </c>
      <c r="K2988" t="s">
        <v>646</v>
      </c>
      <c r="L2988" t="s">
        <v>1233</v>
      </c>
      <c r="M2988">
        <v>7</v>
      </c>
      <c r="P2988" s="2" t="s">
        <v>4354</v>
      </c>
      <c r="Q2988" t="s">
        <v>47</v>
      </c>
      <c r="S2988">
        <v>9.7695328295230865E-3</v>
      </c>
      <c r="T2988">
        <v>3.8148828025441617E-6</v>
      </c>
      <c r="U2988">
        <v>1.163849665317684E-4</v>
      </c>
      <c r="V2988">
        <v>3.7996983155608183E-4</v>
      </c>
      <c r="W2988">
        <v>2.6860279031097889E-3</v>
      </c>
      <c r="X2988">
        <v>3.9144200854934752E-4</v>
      </c>
      <c r="Y2988">
        <v>0.29659090909090913</v>
      </c>
      <c r="Z2988">
        <v>8.3000000000000004E-2</v>
      </c>
      <c r="AA2988">
        <v>0.16200000000000001</v>
      </c>
      <c r="AB2988">
        <v>0.755</v>
      </c>
      <c r="AC2988">
        <v>-0.62039999999999995</v>
      </c>
      <c r="AD2988" t="s">
        <v>48</v>
      </c>
      <c r="AE2988" t="s">
        <v>48</v>
      </c>
      <c r="AF2988" t="s">
        <v>48</v>
      </c>
    </row>
    <row r="2989" spans="1:32" hidden="1" outlineLevel="1" x14ac:dyDescent="0.2">
      <c r="A2989" t="s">
        <v>4355</v>
      </c>
      <c r="B2989" t="s">
        <v>4356</v>
      </c>
      <c r="C2989" t="s">
        <v>4357</v>
      </c>
      <c r="J2989" t="s">
        <v>4358</v>
      </c>
      <c r="K2989" t="s">
        <v>646</v>
      </c>
      <c r="L2989" t="s">
        <v>1233</v>
      </c>
      <c r="M2989">
        <v>12</v>
      </c>
      <c r="P2989" s="2" t="s">
        <v>4359</v>
      </c>
      <c r="Q2989" t="s">
        <v>47</v>
      </c>
      <c r="S2989">
        <v>6.1963108601048589E-4</v>
      </c>
      <c r="T2989">
        <v>1.743849679769482E-6</v>
      </c>
      <c r="U2989">
        <v>2.0461977328523059E-5</v>
      </c>
      <c r="V2989">
        <v>3.8772755942773067E-5</v>
      </c>
      <c r="W2989">
        <v>3.5477388883009548E-4</v>
      </c>
      <c r="X2989">
        <v>2.1493657186510969E-5</v>
      </c>
      <c r="Y2989">
        <v>0</v>
      </c>
      <c r="Z2989">
        <v>0.152</v>
      </c>
      <c r="AA2989">
        <v>0</v>
      </c>
      <c r="AB2989">
        <v>0.84799999999999998</v>
      </c>
      <c r="AC2989">
        <v>0.64859999999999995</v>
      </c>
      <c r="AD2989" t="s">
        <v>48</v>
      </c>
      <c r="AE2989" t="s">
        <v>48</v>
      </c>
      <c r="AF2989" t="s">
        <v>48</v>
      </c>
    </row>
    <row r="2990" spans="1:32" hidden="1" outlineLevel="1" x14ac:dyDescent="0.2">
      <c r="A2990" t="s">
        <v>4360</v>
      </c>
      <c r="B2990" t="s">
        <v>4361</v>
      </c>
      <c r="C2990" t="s">
        <v>3898</v>
      </c>
      <c r="J2990" t="s">
        <v>4362</v>
      </c>
      <c r="K2990" t="s">
        <v>646</v>
      </c>
      <c r="L2990" t="s">
        <v>1233</v>
      </c>
      <c r="M2990">
        <v>6</v>
      </c>
      <c r="P2990" s="2" t="s">
        <v>4363</v>
      </c>
      <c r="Q2990" t="s">
        <v>47</v>
      </c>
      <c r="S2990">
        <v>4.9722972325980663E-3</v>
      </c>
      <c r="T2990">
        <v>4.9317090997647028E-6</v>
      </c>
      <c r="U2990">
        <v>6.6513181081973016E-5</v>
      </c>
      <c r="V2990">
        <v>1.9499394693411889E-4</v>
      </c>
      <c r="W2990">
        <v>1.825454761274159E-3</v>
      </c>
      <c r="X2990">
        <v>6.1858224216848612E-4</v>
      </c>
      <c r="Y2990">
        <v>0</v>
      </c>
      <c r="Z2990">
        <v>0</v>
      </c>
      <c r="AA2990">
        <v>0</v>
      </c>
      <c r="AB2990">
        <v>1</v>
      </c>
      <c r="AC2990">
        <v>0</v>
      </c>
      <c r="AD2990" t="s">
        <v>48</v>
      </c>
      <c r="AE2990" t="s">
        <v>48</v>
      </c>
      <c r="AF2990" t="s">
        <v>48</v>
      </c>
    </row>
    <row r="2991" spans="1:32" hidden="1" outlineLevel="1" x14ac:dyDescent="0.2">
      <c r="A2991" t="s">
        <v>4364</v>
      </c>
      <c r="B2991" t="s">
        <v>4365</v>
      </c>
      <c r="C2991" t="s">
        <v>4366</v>
      </c>
      <c r="J2991" t="s">
        <v>4367</v>
      </c>
      <c r="K2991" t="s">
        <v>646</v>
      </c>
      <c r="L2991" t="s">
        <v>1233</v>
      </c>
      <c r="M2991">
        <v>5</v>
      </c>
      <c r="P2991" s="2" t="s">
        <v>4368</v>
      </c>
      <c r="Q2991" t="s">
        <v>47</v>
      </c>
      <c r="S2991">
        <v>3.5657688975334167E-2</v>
      </c>
      <c r="T2991">
        <v>3.766405598071287E-6</v>
      </c>
      <c r="U2991">
        <v>1.446032110834494E-4</v>
      </c>
      <c r="V2991">
        <v>5.0248281331732869E-4</v>
      </c>
      <c r="W2991">
        <v>1.9938994199037548E-2</v>
      </c>
      <c r="X2991">
        <v>5.024150013923645E-4</v>
      </c>
      <c r="Y2991">
        <v>0</v>
      </c>
      <c r="Z2991">
        <v>5.8999999999999997E-2</v>
      </c>
      <c r="AA2991">
        <v>0.13700000000000001</v>
      </c>
      <c r="AB2991">
        <v>0.80400000000000005</v>
      </c>
      <c r="AC2991">
        <v>-0.51060000000000005</v>
      </c>
      <c r="AD2991" t="s">
        <v>48</v>
      </c>
      <c r="AE2991" t="s">
        <v>48</v>
      </c>
      <c r="AF2991" t="s">
        <v>48</v>
      </c>
    </row>
    <row r="2992" spans="1:32" hidden="1" outlineLevel="1" x14ac:dyDescent="0.2">
      <c r="A2992" t="s">
        <v>4369</v>
      </c>
      <c r="B2992" t="s">
        <v>4370</v>
      </c>
      <c r="C2992" t="s">
        <v>4371</v>
      </c>
      <c r="J2992" t="s">
        <v>4372</v>
      </c>
      <c r="K2992" t="s">
        <v>646</v>
      </c>
      <c r="L2992" t="s">
        <v>1233</v>
      </c>
      <c r="M2992">
        <v>5</v>
      </c>
      <c r="P2992" s="2" t="s">
        <v>4373</v>
      </c>
      <c r="Q2992" t="s">
        <v>47</v>
      </c>
      <c r="S2992">
        <v>0.62567102909088135</v>
      </c>
      <c r="T2992">
        <v>3.7527433596551418E-4</v>
      </c>
      <c r="U2992">
        <v>4.6635046601295471E-3</v>
      </c>
      <c r="V2992">
        <v>4.4961427338421336E-3</v>
      </c>
      <c r="W2992">
        <v>6.3690515235066414E-3</v>
      </c>
      <c r="X2992">
        <v>5.1944120787084103E-3</v>
      </c>
      <c r="Y2992">
        <v>0.15</v>
      </c>
      <c r="Z2992">
        <v>0.28599999999999998</v>
      </c>
      <c r="AA2992">
        <v>0</v>
      </c>
      <c r="AB2992">
        <v>0.71399999999999997</v>
      </c>
      <c r="AC2992">
        <v>0.49390000000000001</v>
      </c>
      <c r="AD2992" t="s">
        <v>48</v>
      </c>
      <c r="AE2992" t="s">
        <v>48</v>
      </c>
      <c r="AF2992" t="s">
        <v>48</v>
      </c>
    </row>
    <row r="2993" spans="1:32" hidden="1" outlineLevel="1" x14ac:dyDescent="0.2">
      <c r="A2993" t="s">
        <v>4374</v>
      </c>
      <c r="B2993" t="s">
        <v>4375</v>
      </c>
      <c r="C2993" t="s">
        <v>4376</v>
      </c>
      <c r="J2993" t="s">
        <v>4377</v>
      </c>
      <c r="K2993" t="s">
        <v>646</v>
      </c>
      <c r="L2993" t="s">
        <v>1233</v>
      </c>
      <c r="M2993">
        <v>3</v>
      </c>
      <c r="P2993" s="2" t="s">
        <v>4378</v>
      </c>
      <c r="Q2993" t="s">
        <v>47</v>
      </c>
      <c r="S2993">
        <v>2.7573220431804661E-3</v>
      </c>
      <c r="T2993">
        <v>2.0308785678935241E-5</v>
      </c>
      <c r="U2993">
        <v>1.1098528921138501E-4</v>
      </c>
      <c r="V2993">
        <v>3.2634584931656718E-4</v>
      </c>
      <c r="W2993">
        <v>7.8968430170789361E-4</v>
      </c>
      <c r="X2993">
        <v>2.039785758825019E-4</v>
      </c>
      <c r="Y2993">
        <v>-8.6111111111111097E-2</v>
      </c>
      <c r="Z2993">
        <v>4.9000000000000002E-2</v>
      </c>
      <c r="AA2993">
        <v>9.5000000000000001E-2</v>
      </c>
      <c r="AB2993">
        <v>0.85599999999999998</v>
      </c>
      <c r="AC2993">
        <v>-0.50229999999999997</v>
      </c>
      <c r="AD2993" t="s">
        <v>48</v>
      </c>
      <c r="AE2993" t="s">
        <v>48</v>
      </c>
      <c r="AF2993" t="s">
        <v>48</v>
      </c>
    </row>
    <row r="2994" spans="1:32" hidden="1" outlineLevel="1" x14ac:dyDescent="0.2">
      <c r="A2994" t="s">
        <v>4379</v>
      </c>
      <c r="B2994" t="s">
        <v>4380</v>
      </c>
      <c r="C2994" t="s">
        <v>4381</v>
      </c>
      <c r="J2994" t="s">
        <v>4382</v>
      </c>
      <c r="K2994" t="s">
        <v>646</v>
      </c>
      <c r="L2994" t="s">
        <v>1233</v>
      </c>
      <c r="M2994">
        <v>3</v>
      </c>
      <c r="P2994" s="2" t="s">
        <v>4383</v>
      </c>
      <c r="Q2994" t="s">
        <v>47</v>
      </c>
      <c r="S2994">
        <v>5.6750228395685554E-4</v>
      </c>
      <c r="T2994">
        <v>8.1159969340660609E-6</v>
      </c>
      <c r="U2994">
        <v>3.1396943086292588E-5</v>
      </c>
      <c r="V2994">
        <v>3.040652081836015E-4</v>
      </c>
      <c r="W2994">
        <v>1.3991810556035489E-4</v>
      </c>
      <c r="X2994">
        <v>3.6953140806872398E-5</v>
      </c>
      <c r="Y2994">
        <v>-0.19500000000000001</v>
      </c>
      <c r="Z2994">
        <v>2.8000000000000001E-2</v>
      </c>
      <c r="AA2994">
        <v>5.5E-2</v>
      </c>
      <c r="AB2994">
        <v>0.91700000000000004</v>
      </c>
      <c r="AC2994">
        <v>-0.26419999999999999</v>
      </c>
      <c r="AD2994" t="s">
        <v>48</v>
      </c>
      <c r="AE2994" t="s">
        <v>48</v>
      </c>
      <c r="AF2994" t="s">
        <v>48</v>
      </c>
    </row>
    <row r="2995" spans="1:32" hidden="1" outlineLevel="1" x14ac:dyDescent="0.2">
      <c r="A2995" t="s">
        <v>4384</v>
      </c>
      <c r="B2995" t="s">
        <v>4385</v>
      </c>
      <c r="C2995" t="s">
        <v>1870</v>
      </c>
      <c r="J2995" t="s">
        <v>4386</v>
      </c>
      <c r="K2995" t="s">
        <v>646</v>
      </c>
      <c r="L2995" t="s">
        <v>1233</v>
      </c>
      <c r="M2995">
        <v>13</v>
      </c>
      <c r="P2995" s="2" t="s">
        <v>4387</v>
      </c>
      <c r="Q2995" t="s">
        <v>47</v>
      </c>
      <c r="S2995">
        <v>3.4585587680339813E-2</v>
      </c>
      <c r="T2995">
        <v>7.8714831033721566E-5</v>
      </c>
      <c r="U2995">
        <v>1.111923367716372E-3</v>
      </c>
      <c r="V2995">
        <v>1.0743405437096949E-3</v>
      </c>
      <c r="W2995">
        <v>2.608344424515963E-3</v>
      </c>
      <c r="X2995">
        <v>7.6339527731761336E-4</v>
      </c>
      <c r="Y2995">
        <v>0.26057422969187682</v>
      </c>
      <c r="Z2995">
        <v>0.109</v>
      </c>
      <c r="AA2995">
        <v>8.6999999999999994E-2</v>
      </c>
      <c r="AB2995">
        <v>0.80300000000000005</v>
      </c>
      <c r="AC2995">
        <v>0.56240000000000001</v>
      </c>
      <c r="AD2995" t="s">
        <v>48</v>
      </c>
      <c r="AE2995" t="s">
        <v>48</v>
      </c>
      <c r="AF2995" t="s">
        <v>48</v>
      </c>
    </row>
    <row r="2996" spans="1:32" hidden="1" outlineLevel="1" x14ac:dyDescent="0.2">
      <c r="A2996" t="s">
        <v>4388</v>
      </c>
      <c r="B2996" t="s">
        <v>4389</v>
      </c>
      <c r="C2996" t="s">
        <v>4390</v>
      </c>
      <c r="J2996" t="s">
        <v>4391</v>
      </c>
      <c r="K2996" t="s">
        <v>646</v>
      </c>
      <c r="L2996" t="s">
        <v>1233</v>
      </c>
      <c r="M2996">
        <v>9</v>
      </c>
      <c r="P2996" s="2" t="s">
        <v>4392</v>
      </c>
      <c r="Q2996" t="s">
        <v>47</v>
      </c>
      <c r="S2996">
        <v>0.1285041272640228</v>
      </c>
      <c r="T2996">
        <v>1.934426836669445E-5</v>
      </c>
      <c r="U2996">
        <v>8.3271512994542718E-4</v>
      </c>
      <c r="V2996">
        <v>3.5198897239752108E-4</v>
      </c>
      <c r="W2996">
        <v>3.5115964710712433E-2</v>
      </c>
      <c r="X2996">
        <v>6.6877617500722408E-3</v>
      </c>
      <c r="Y2996">
        <v>0</v>
      </c>
      <c r="Z2996">
        <v>0.16900000000000001</v>
      </c>
      <c r="AA2996">
        <v>0.20599999999999999</v>
      </c>
      <c r="AB2996">
        <v>0.625</v>
      </c>
      <c r="AC2996">
        <v>-0.15310000000000001</v>
      </c>
      <c r="AD2996" t="s">
        <v>48</v>
      </c>
      <c r="AE2996" t="s">
        <v>48</v>
      </c>
      <c r="AF2996" t="s">
        <v>48</v>
      </c>
    </row>
    <row r="2997" spans="1:32" hidden="1" outlineLevel="1" x14ac:dyDescent="0.2">
      <c r="A2997" t="s">
        <v>4393</v>
      </c>
      <c r="B2997" t="s">
        <v>4394</v>
      </c>
      <c r="C2997" t="s">
        <v>1555</v>
      </c>
      <c r="J2997" t="s">
        <v>4395</v>
      </c>
      <c r="K2997" t="s">
        <v>646</v>
      </c>
      <c r="L2997" t="s">
        <v>1233</v>
      </c>
      <c r="M2997">
        <v>3</v>
      </c>
      <c r="P2997" s="2" t="s">
        <v>4396</v>
      </c>
      <c r="Q2997" t="s">
        <v>47</v>
      </c>
      <c r="S2997">
        <v>5.9467654675245292E-2</v>
      </c>
      <c r="T2997">
        <v>2.520322595955804E-5</v>
      </c>
      <c r="U2997">
        <v>2.0248630607966331E-4</v>
      </c>
      <c r="V2997">
        <v>6.6656921990215778E-4</v>
      </c>
      <c r="W2997">
        <v>2.4541553575545549E-3</v>
      </c>
      <c r="X2997">
        <v>6.1800740659236908E-2</v>
      </c>
      <c r="Y2997">
        <v>4.5454545454545449E-2</v>
      </c>
      <c r="Z2997">
        <v>0.111</v>
      </c>
      <c r="AA2997">
        <v>3.4000000000000002E-2</v>
      </c>
      <c r="AB2997">
        <v>0.85499999999999998</v>
      </c>
      <c r="AC2997">
        <v>0.55740000000000001</v>
      </c>
      <c r="AD2997" t="s">
        <v>48</v>
      </c>
      <c r="AE2997" t="s">
        <v>48</v>
      </c>
      <c r="AF2997" t="s">
        <v>48</v>
      </c>
    </row>
    <row r="2998" spans="1:32" hidden="1" outlineLevel="1" x14ac:dyDescent="0.2">
      <c r="A2998" t="s">
        <v>4397</v>
      </c>
      <c r="B2998" t="s">
        <v>4398</v>
      </c>
      <c r="C2998" t="s">
        <v>4399</v>
      </c>
      <c r="J2998" t="s">
        <v>4400</v>
      </c>
      <c r="K2998" t="s">
        <v>646</v>
      </c>
      <c r="L2998" t="s">
        <v>1233</v>
      </c>
      <c r="M2998">
        <v>3</v>
      </c>
      <c r="P2998" s="2" t="s">
        <v>4401</v>
      </c>
      <c r="Q2998" t="s">
        <v>47</v>
      </c>
      <c r="S2998">
        <v>0.62962645292282104</v>
      </c>
      <c r="T2998">
        <v>1.053454616339877E-4</v>
      </c>
      <c r="U2998">
        <v>0.113686740398407</v>
      </c>
      <c r="V2998">
        <v>1.079189358279109E-3</v>
      </c>
      <c r="W2998">
        <v>5.104939267039299E-2</v>
      </c>
      <c r="X2998">
        <v>1.698353560641408E-3</v>
      </c>
      <c r="Y2998">
        <v>4.1666666666666657E-2</v>
      </c>
      <c r="Z2998">
        <v>5.5E-2</v>
      </c>
      <c r="AA2998">
        <v>0.16</v>
      </c>
      <c r="AB2998">
        <v>0.78500000000000003</v>
      </c>
      <c r="AC2998">
        <v>-0.86040000000000005</v>
      </c>
      <c r="AD2998" t="s">
        <v>48</v>
      </c>
      <c r="AE2998" t="s">
        <v>48</v>
      </c>
      <c r="AF2998" t="s">
        <v>48</v>
      </c>
    </row>
    <row r="2999" spans="1:32" hidden="1" outlineLevel="1" x14ac:dyDescent="0.2">
      <c r="A2999" t="s">
        <v>4402</v>
      </c>
      <c r="B2999" t="s">
        <v>4403</v>
      </c>
      <c r="C2999" t="s">
        <v>4404</v>
      </c>
      <c r="J2999" t="s">
        <v>4405</v>
      </c>
      <c r="K2999" t="s">
        <v>646</v>
      </c>
      <c r="L2999" t="s">
        <v>1233</v>
      </c>
      <c r="M2999">
        <v>3</v>
      </c>
      <c r="P2999" s="2" t="s">
        <v>4406</v>
      </c>
      <c r="Q2999" t="s">
        <v>47</v>
      </c>
      <c r="S2999">
        <v>0.3828912079334259</v>
      </c>
      <c r="T2999">
        <v>7.4854367994703352E-5</v>
      </c>
      <c r="U2999">
        <v>1.086172997020185E-3</v>
      </c>
      <c r="V2999">
        <v>7.6510854996740818E-3</v>
      </c>
      <c r="W2999">
        <v>7.6269605197012416E-3</v>
      </c>
      <c r="X2999">
        <v>9.5324479043483734E-3</v>
      </c>
      <c r="Y2999">
        <v>-0.5</v>
      </c>
      <c r="Z2999">
        <v>0</v>
      </c>
      <c r="AA2999">
        <v>0.45900000000000002</v>
      </c>
      <c r="AB2999">
        <v>0.54100000000000004</v>
      </c>
      <c r="AC2999">
        <v>-0.81759999999999999</v>
      </c>
      <c r="AD2999" t="s">
        <v>48</v>
      </c>
      <c r="AE2999" t="s">
        <v>48</v>
      </c>
      <c r="AF2999" t="s">
        <v>48</v>
      </c>
    </row>
    <row r="3000" spans="1:32" hidden="1" outlineLevel="1" x14ac:dyDescent="0.2">
      <c r="A3000" t="s">
        <v>4407</v>
      </c>
      <c r="B3000" t="s">
        <v>4408</v>
      </c>
      <c r="C3000" t="s">
        <v>4409</v>
      </c>
      <c r="J3000" t="s">
        <v>4410</v>
      </c>
      <c r="K3000" t="s">
        <v>646</v>
      </c>
      <c r="L3000" t="s">
        <v>1233</v>
      </c>
      <c r="M3000">
        <v>3</v>
      </c>
      <c r="P3000" s="2" t="s">
        <v>4411</v>
      </c>
      <c r="Q3000" t="s">
        <v>47</v>
      </c>
      <c r="S3000">
        <v>1.0890465928241611E-3</v>
      </c>
      <c r="T3000">
        <v>2.225512616860215E-6</v>
      </c>
      <c r="U3000">
        <v>2.7053560188505799E-5</v>
      </c>
      <c r="V3000">
        <v>4.2517480324022472E-5</v>
      </c>
      <c r="W3000">
        <v>6.4894015667960048E-4</v>
      </c>
      <c r="X3000">
        <v>5.2394821977941319E-5</v>
      </c>
      <c r="Y3000">
        <v>-0.25</v>
      </c>
      <c r="Z3000">
        <v>6.2E-2</v>
      </c>
      <c r="AA3000">
        <v>7.0000000000000007E-2</v>
      </c>
      <c r="AB3000">
        <v>0.86699999999999999</v>
      </c>
      <c r="AC3000">
        <v>-3.9199999999999999E-2</v>
      </c>
      <c r="AD3000" t="s">
        <v>48</v>
      </c>
      <c r="AE3000" t="s">
        <v>48</v>
      </c>
      <c r="AF3000" t="s">
        <v>48</v>
      </c>
    </row>
    <row r="3001" spans="1:32" hidden="1" outlineLevel="1" x14ac:dyDescent="0.2">
      <c r="A3001" t="s">
        <v>4412</v>
      </c>
      <c r="B3001" t="s">
        <v>4413</v>
      </c>
      <c r="C3001" t="s">
        <v>4414</v>
      </c>
      <c r="J3001" t="s">
        <v>4415</v>
      </c>
      <c r="K3001" t="s">
        <v>646</v>
      </c>
      <c r="L3001" t="s">
        <v>1233</v>
      </c>
      <c r="M3001">
        <v>3</v>
      </c>
      <c r="P3001" s="2" t="s">
        <v>4416</v>
      </c>
      <c r="Q3001" t="s">
        <v>47</v>
      </c>
      <c r="S3001">
        <v>1.3670060783624651E-2</v>
      </c>
      <c r="T3001">
        <v>2.7256098746875068E-6</v>
      </c>
      <c r="U3001">
        <v>1.2822760618291801E-4</v>
      </c>
      <c r="V3001">
        <v>2.3300295288208869E-4</v>
      </c>
      <c r="W3001">
        <v>7.4745789170265198E-3</v>
      </c>
      <c r="X3001">
        <v>1.3328433851711449E-4</v>
      </c>
      <c r="Y3001">
        <v>0.16666666666666671</v>
      </c>
      <c r="Z3001">
        <v>0.11899999999999999</v>
      </c>
      <c r="AA3001">
        <v>0.126</v>
      </c>
      <c r="AB3001">
        <v>0.755</v>
      </c>
      <c r="AC3001">
        <v>-5.16E-2</v>
      </c>
      <c r="AD3001" t="s">
        <v>48</v>
      </c>
      <c r="AE3001" t="s">
        <v>48</v>
      </c>
      <c r="AF3001" t="s">
        <v>48</v>
      </c>
    </row>
    <row r="3002" spans="1:32" hidden="1" outlineLevel="1" x14ac:dyDescent="0.2">
      <c r="A3002" t="s">
        <v>4417</v>
      </c>
      <c r="B3002" t="s">
        <v>4418</v>
      </c>
      <c r="C3002" t="s">
        <v>4419</v>
      </c>
      <c r="J3002" t="s">
        <v>4420</v>
      </c>
      <c r="K3002" t="s">
        <v>646</v>
      </c>
      <c r="L3002" t="s">
        <v>1233</v>
      </c>
      <c r="M3002">
        <v>3</v>
      </c>
      <c r="P3002" s="2" t="s">
        <v>4421</v>
      </c>
      <c r="Q3002" t="s">
        <v>47</v>
      </c>
      <c r="S3002">
        <v>3.6853866185992962E-4</v>
      </c>
      <c r="T3002">
        <v>2.8931124234077292E-6</v>
      </c>
      <c r="U3002">
        <v>2.2075149900047109E-5</v>
      </c>
      <c r="V3002">
        <v>3.5006254620384418E-5</v>
      </c>
      <c r="W3002">
        <v>1.362028706353158E-4</v>
      </c>
      <c r="X3002">
        <v>4.6115954319247983E-5</v>
      </c>
      <c r="Y3002">
        <v>-0.26666666666666661</v>
      </c>
      <c r="Z3002">
        <v>4.9000000000000002E-2</v>
      </c>
      <c r="AA3002">
        <v>8.6999999999999994E-2</v>
      </c>
      <c r="AB3002">
        <v>0.86399999999999999</v>
      </c>
      <c r="AC3002">
        <v>-0.56820000000000004</v>
      </c>
      <c r="AD3002" t="s">
        <v>48</v>
      </c>
      <c r="AE3002" t="s">
        <v>48</v>
      </c>
      <c r="AF3002" t="s">
        <v>48</v>
      </c>
    </row>
    <row r="3003" spans="1:32" hidden="1" outlineLevel="1" x14ac:dyDescent="0.2">
      <c r="A3003" t="s">
        <v>4422</v>
      </c>
      <c r="B3003" t="s">
        <v>4423</v>
      </c>
      <c r="C3003" t="s">
        <v>4424</v>
      </c>
      <c r="J3003" t="s">
        <v>4425</v>
      </c>
      <c r="K3003" t="s">
        <v>646</v>
      </c>
      <c r="L3003" t="s">
        <v>1233</v>
      </c>
      <c r="M3003">
        <v>3</v>
      </c>
      <c r="P3003" s="2" t="s">
        <v>4426</v>
      </c>
      <c r="Q3003" t="s">
        <v>47</v>
      </c>
      <c r="S3003">
        <v>7.2202873416244984E-3</v>
      </c>
      <c r="T3003">
        <v>3.9350638871837873E-6</v>
      </c>
      <c r="U3003">
        <v>7.5558113167062402E-5</v>
      </c>
      <c r="V3003">
        <v>8.4539037197828293E-4</v>
      </c>
      <c r="W3003">
        <v>1.29522942006588E-3</v>
      </c>
      <c r="X3003">
        <v>1.4811713481321931E-4</v>
      </c>
      <c r="Y3003">
        <v>0</v>
      </c>
      <c r="Z3003">
        <v>0</v>
      </c>
      <c r="AA3003">
        <v>0.14199999999999999</v>
      </c>
      <c r="AB3003">
        <v>0.85799999999999998</v>
      </c>
      <c r="AC3003">
        <v>-0.51060000000000005</v>
      </c>
      <c r="AD3003" t="s">
        <v>48</v>
      </c>
      <c r="AE3003" t="s">
        <v>48</v>
      </c>
      <c r="AF3003" t="s">
        <v>48</v>
      </c>
    </row>
    <row r="3004" spans="1:32" hidden="1" outlineLevel="1" x14ac:dyDescent="0.2">
      <c r="A3004" t="s">
        <v>4427</v>
      </c>
      <c r="B3004" t="s">
        <v>4428</v>
      </c>
      <c r="C3004" t="s">
        <v>4429</v>
      </c>
      <c r="J3004" t="s">
        <v>4430</v>
      </c>
      <c r="K3004" t="s">
        <v>646</v>
      </c>
      <c r="L3004" t="s">
        <v>1233</v>
      </c>
      <c r="M3004">
        <v>5</v>
      </c>
      <c r="P3004" s="2" t="s">
        <v>4431</v>
      </c>
      <c r="Q3004" t="s">
        <v>47</v>
      </c>
      <c r="S3004">
        <v>0.70381450653076172</v>
      </c>
      <c r="T3004">
        <v>6.6564833105076104E-5</v>
      </c>
      <c r="U3004">
        <v>0.38477590680122381</v>
      </c>
      <c r="V3004">
        <v>1.2785876169800761E-3</v>
      </c>
      <c r="W3004">
        <v>0.14600387215614319</v>
      </c>
      <c r="X3004">
        <v>1.5539601445198059E-3</v>
      </c>
      <c r="Y3004">
        <v>-0.1166666666666667</v>
      </c>
      <c r="Z3004">
        <v>5.1999999999999998E-2</v>
      </c>
      <c r="AA3004">
        <v>0.11799999999999999</v>
      </c>
      <c r="AB3004">
        <v>0.83</v>
      </c>
      <c r="AC3004">
        <v>-0.55740000000000001</v>
      </c>
      <c r="AD3004" t="s">
        <v>48</v>
      </c>
      <c r="AE3004" t="s">
        <v>48</v>
      </c>
      <c r="AF3004" t="s">
        <v>48</v>
      </c>
    </row>
    <row r="3005" spans="1:32" hidden="1" outlineLevel="1" x14ac:dyDescent="0.2">
      <c r="A3005" t="s">
        <v>4432</v>
      </c>
      <c r="B3005" t="s">
        <v>4433</v>
      </c>
      <c r="C3005" t="s">
        <v>2171</v>
      </c>
      <c r="J3005" s="2" t="s">
        <v>4434</v>
      </c>
      <c r="K3005" t="s">
        <v>646</v>
      </c>
      <c r="L3005" t="s">
        <v>1233</v>
      </c>
      <c r="M3005">
        <v>2</v>
      </c>
      <c r="P3005" s="2" t="s">
        <v>4435</v>
      </c>
      <c r="Q3005" t="s">
        <v>47</v>
      </c>
      <c r="Y3005" t="s">
        <v>48</v>
      </c>
      <c r="Z3005" t="s">
        <v>48</v>
      </c>
      <c r="AA3005" t="s">
        <v>48</v>
      </c>
      <c r="AB3005" t="s">
        <v>48</v>
      </c>
      <c r="AC3005" t="s">
        <v>48</v>
      </c>
      <c r="AD3005" t="s">
        <v>48</v>
      </c>
      <c r="AE3005" t="s">
        <v>48</v>
      </c>
      <c r="AF3005" t="s">
        <v>48</v>
      </c>
    </row>
    <row r="3006" spans="1:32" hidden="1" outlineLevel="1" x14ac:dyDescent="0.2">
      <c r="A3006" t="s">
        <v>4436</v>
      </c>
      <c r="B3006" t="s">
        <v>4437</v>
      </c>
      <c r="C3006" t="s">
        <v>4438</v>
      </c>
      <c r="J3006" t="s">
        <v>4439</v>
      </c>
      <c r="K3006" t="s">
        <v>646</v>
      </c>
      <c r="L3006" t="s">
        <v>1233</v>
      </c>
      <c r="M3006">
        <v>2</v>
      </c>
      <c r="P3006" s="2" t="s">
        <v>4440</v>
      </c>
      <c r="Q3006" t="s">
        <v>47</v>
      </c>
      <c r="S3006">
        <v>0.74668294191360474</v>
      </c>
      <c r="T3006">
        <v>8.7058382632676512E-5</v>
      </c>
      <c r="U3006">
        <v>0.58198899030685425</v>
      </c>
      <c r="V3006">
        <v>1.0764512233436109E-2</v>
      </c>
      <c r="W3006">
        <v>0.1118955388665199</v>
      </c>
      <c r="X3006">
        <v>1.005110796540976E-3</v>
      </c>
      <c r="Y3006">
        <v>-0.13125000000000001</v>
      </c>
      <c r="Z3006">
        <v>0.11600000000000001</v>
      </c>
      <c r="AA3006">
        <v>0.23400000000000001</v>
      </c>
      <c r="AB3006">
        <v>0.65</v>
      </c>
      <c r="AC3006">
        <v>-0.73429999999999995</v>
      </c>
      <c r="AD3006" t="s">
        <v>48</v>
      </c>
      <c r="AE3006" t="s">
        <v>48</v>
      </c>
      <c r="AF3006" t="s">
        <v>48</v>
      </c>
    </row>
    <row r="3007" spans="1:32" hidden="1" outlineLevel="1" x14ac:dyDescent="0.2">
      <c r="A3007" t="s">
        <v>4441</v>
      </c>
      <c r="B3007" t="s">
        <v>4442</v>
      </c>
      <c r="C3007" t="s">
        <v>4443</v>
      </c>
      <c r="J3007" t="s">
        <v>4444</v>
      </c>
      <c r="K3007" t="s">
        <v>646</v>
      </c>
      <c r="L3007" t="s">
        <v>1233</v>
      </c>
      <c r="M3007">
        <v>2</v>
      </c>
      <c r="P3007" s="2" t="s">
        <v>4445</v>
      </c>
      <c r="Q3007" t="s">
        <v>47</v>
      </c>
      <c r="S3007">
        <v>2.762582385912538E-3</v>
      </c>
      <c r="T3007">
        <v>4.5158358261687681E-6</v>
      </c>
      <c r="U3007">
        <v>2.841345485649072E-5</v>
      </c>
      <c r="V3007">
        <v>1.6929319826886061E-4</v>
      </c>
      <c r="W3007">
        <v>7.5597019167616963E-4</v>
      </c>
      <c r="X3007">
        <v>4.0529476245865231E-4</v>
      </c>
      <c r="Y3007">
        <v>-0.5</v>
      </c>
      <c r="Z3007">
        <v>0</v>
      </c>
      <c r="AA3007">
        <v>0.05</v>
      </c>
      <c r="AB3007">
        <v>0.95</v>
      </c>
      <c r="AC3007">
        <v>-3.8699999999999998E-2</v>
      </c>
      <c r="AD3007" t="s">
        <v>48</v>
      </c>
      <c r="AE3007" t="s">
        <v>48</v>
      </c>
      <c r="AF3007" t="s">
        <v>48</v>
      </c>
    </row>
    <row r="3008" spans="1:32" hidden="1" outlineLevel="1" x14ac:dyDescent="0.2">
      <c r="A3008" t="s">
        <v>4446</v>
      </c>
      <c r="B3008" t="s">
        <v>4447</v>
      </c>
      <c r="C3008" t="s">
        <v>4448</v>
      </c>
      <c r="J3008" t="s">
        <v>4449</v>
      </c>
      <c r="K3008" t="s">
        <v>646</v>
      </c>
      <c r="L3008" t="s">
        <v>1233</v>
      </c>
      <c r="M3008">
        <v>2</v>
      </c>
      <c r="P3008" s="2" t="s">
        <v>4450</v>
      </c>
      <c r="Q3008" t="s">
        <v>47</v>
      </c>
      <c r="S3008">
        <v>5.5163200944662087E-2</v>
      </c>
      <c r="T3008">
        <v>1.12775751404115E-5</v>
      </c>
      <c r="U3008">
        <v>2.5588416610844428E-4</v>
      </c>
      <c r="V3008">
        <v>5.7724217185750604E-4</v>
      </c>
      <c r="W3008">
        <v>1.079631503671408E-2</v>
      </c>
      <c r="X3008">
        <v>2.075184835121036E-3</v>
      </c>
      <c r="Y3008">
        <v>0.375</v>
      </c>
      <c r="Z3008">
        <v>7.1999999999999995E-2</v>
      </c>
      <c r="AA3008">
        <v>0.20699999999999999</v>
      </c>
      <c r="AB3008">
        <v>0.72099999999999997</v>
      </c>
      <c r="AC3008">
        <v>-0.68869999999999998</v>
      </c>
      <c r="AD3008" t="s">
        <v>48</v>
      </c>
      <c r="AE3008" t="s">
        <v>48</v>
      </c>
      <c r="AF3008" t="s">
        <v>48</v>
      </c>
    </row>
    <row r="3009" spans="1:32" hidden="1" outlineLevel="1" x14ac:dyDescent="0.2">
      <c r="A3009" t="s">
        <v>4451</v>
      </c>
      <c r="B3009" t="s">
        <v>4452</v>
      </c>
      <c r="C3009" t="s">
        <v>4453</v>
      </c>
      <c r="J3009" t="s">
        <v>4454</v>
      </c>
      <c r="K3009" t="s">
        <v>646</v>
      </c>
      <c r="L3009" t="s">
        <v>1233</v>
      </c>
      <c r="M3009">
        <v>2</v>
      </c>
      <c r="P3009" s="2" t="s">
        <v>4455</v>
      </c>
      <c r="Q3009" t="s">
        <v>47</v>
      </c>
      <c r="S3009">
        <v>0.41089832782745361</v>
      </c>
      <c r="T3009">
        <v>1.002553199214162E-5</v>
      </c>
      <c r="U3009">
        <v>2.1619352046400309E-3</v>
      </c>
      <c r="V3009">
        <v>1.0748853906989099E-2</v>
      </c>
      <c r="W3009">
        <v>0.28227987885475159</v>
      </c>
      <c r="X3009">
        <v>2.7844824944622809E-4</v>
      </c>
      <c r="Y3009">
        <v>0.5</v>
      </c>
      <c r="Z3009">
        <v>0.14899999999999999</v>
      </c>
      <c r="AA3009">
        <v>0.23</v>
      </c>
      <c r="AB3009">
        <v>0.621</v>
      </c>
      <c r="AC3009">
        <v>-7.7200000000000005E-2</v>
      </c>
      <c r="AD3009" t="s">
        <v>48</v>
      </c>
      <c r="AE3009" t="s">
        <v>48</v>
      </c>
      <c r="AF3009" t="s">
        <v>48</v>
      </c>
    </row>
    <row r="3010" spans="1:32" hidden="1" outlineLevel="1" x14ac:dyDescent="0.2">
      <c r="A3010" t="s">
        <v>4456</v>
      </c>
      <c r="B3010" t="s">
        <v>4457</v>
      </c>
      <c r="C3010" t="s">
        <v>4458</v>
      </c>
      <c r="J3010" t="s">
        <v>4459</v>
      </c>
      <c r="K3010" t="s">
        <v>646</v>
      </c>
      <c r="L3010" t="s">
        <v>1233</v>
      </c>
      <c r="M3010">
        <v>2</v>
      </c>
      <c r="P3010" s="2" t="s">
        <v>4460</v>
      </c>
      <c r="Q3010" t="s">
        <v>47</v>
      </c>
      <c r="S3010">
        <v>5.9468787163496017E-2</v>
      </c>
      <c r="T3010">
        <v>3.3012409403454512E-5</v>
      </c>
      <c r="U3010">
        <v>1.3706379104405639E-3</v>
      </c>
      <c r="V3010">
        <v>3.1767983455210919E-4</v>
      </c>
      <c r="W3010">
        <v>5.9280837886035442E-3</v>
      </c>
      <c r="X3010">
        <v>1.2704555410891769E-3</v>
      </c>
      <c r="Y3010">
        <v>0.1851851851851852</v>
      </c>
      <c r="Z3010">
        <v>0.18</v>
      </c>
      <c r="AA3010">
        <v>7.4999999999999997E-2</v>
      </c>
      <c r="AB3010">
        <v>0.746</v>
      </c>
      <c r="AC3010">
        <v>0.70960000000000001</v>
      </c>
      <c r="AD3010" t="s">
        <v>48</v>
      </c>
      <c r="AE3010" t="s">
        <v>48</v>
      </c>
      <c r="AF3010" t="s">
        <v>48</v>
      </c>
    </row>
    <row r="3011" spans="1:32" hidden="1" outlineLevel="1" x14ac:dyDescent="0.2">
      <c r="A3011" t="s">
        <v>4461</v>
      </c>
      <c r="B3011" t="s">
        <v>4462</v>
      </c>
      <c r="C3011" t="s">
        <v>4463</v>
      </c>
      <c r="J3011" t="s">
        <v>4464</v>
      </c>
      <c r="K3011" t="s">
        <v>646</v>
      </c>
      <c r="L3011" t="s">
        <v>1233</v>
      </c>
      <c r="M3011">
        <v>2</v>
      </c>
      <c r="P3011" s="2" t="s">
        <v>4465</v>
      </c>
      <c r="Q3011" t="s">
        <v>47</v>
      </c>
      <c r="S3011">
        <v>0.96936279535293579</v>
      </c>
      <c r="T3011">
        <v>4.4490676373243332E-5</v>
      </c>
      <c r="U3011">
        <v>9.2259672237560153E-4</v>
      </c>
      <c r="V3011">
        <v>3.8052282761782412E-3</v>
      </c>
      <c r="W3011">
        <v>0.94524413347244263</v>
      </c>
      <c r="X3011">
        <v>5.2318716188892722E-4</v>
      </c>
      <c r="Y3011">
        <v>-1</v>
      </c>
      <c r="Z3011">
        <v>0</v>
      </c>
      <c r="AA3011">
        <v>0.53800000000000003</v>
      </c>
      <c r="AB3011">
        <v>0.46200000000000002</v>
      </c>
      <c r="AC3011">
        <v>-0.5423</v>
      </c>
      <c r="AD3011" t="s">
        <v>48</v>
      </c>
      <c r="AE3011" t="s">
        <v>48</v>
      </c>
      <c r="AF3011" t="s">
        <v>48</v>
      </c>
    </row>
    <row r="3012" spans="1:32" hidden="1" outlineLevel="1" x14ac:dyDescent="0.2">
      <c r="A3012" t="s">
        <v>4466</v>
      </c>
      <c r="B3012" t="s">
        <v>4467</v>
      </c>
      <c r="C3012" t="s">
        <v>4468</v>
      </c>
      <c r="J3012" t="s">
        <v>4469</v>
      </c>
      <c r="K3012" t="s">
        <v>646</v>
      </c>
      <c r="L3012" t="s">
        <v>1233</v>
      </c>
      <c r="M3012">
        <v>2</v>
      </c>
      <c r="P3012" s="2" t="s">
        <v>4470</v>
      </c>
      <c r="Q3012" t="s">
        <v>47</v>
      </c>
      <c r="S3012">
        <v>0.56243538856506348</v>
      </c>
      <c r="T3012">
        <v>8.1914717156905681E-5</v>
      </c>
      <c r="U3012">
        <v>2.5182474404573441E-2</v>
      </c>
      <c r="V3012">
        <v>3.1795913819223638E-3</v>
      </c>
      <c r="W3012">
        <v>6.9180034101009369E-2</v>
      </c>
      <c r="X3012">
        <v>1.740450039505959E-3</v>
      </c>
      <c r="Y3012">
        <v>0.9375</v>
      </c>
      <c r="Z3012">
        <v>7.6999999999999999E-2</v>
      </c>
      <c r="AA3012">
        <v>0.19700000000000001</v>
      </c>
      <c r="AB3012">
        <v>0.72699999999999998</v>
      </c>
      <c r="AC3012">
        <v>-0.71299999999999997</v>
      </c>
      <c r="AD3012" t="s">
        <v>48</v>
      </c>
      <c r="AE3012" t="s">
        <v>48</v>
      </c>
      <c r="AF3012" t="s">
        <v>48</v>
      </c>
    </row>
    <row r="3013" spans="1:32" hidden="1" outlineLevel="1" x14ac:dyDescent="0.2">
      <c r="A3013" t="s">
        <v>4471</v>
      </c>
      <c r="B3013" t="s">
        <v>4472</v>
      </c>
      <c r="C3013" t="s">
        <v>4473</v>
      </c>
      <c r="J3013" t="s">
        <v>4474</v>
      </c>
      <c r="K3013" t="s">
        <v>646</v>
      </c>
      <c r="L3013" t="s">
        <v>1233</v>
      </c>
      <c r="M3013">
        <v>2</v>
      </c>
      <c r="P3013" s="2" t="s">
        <v>4475</v>
      </c>
      <c r="Q3013" t="s">
        <v>47</v>
      </c>
      <c r="S3013">
        <v>3.3848843304440379E-4</v>
      </c>
      <c r="T3013">
        <v>2.0744892026414159E-6</v>
      </c>
      <c r="U3013">
        <v>1.8009588529821489E-5</v>
      </c>
      <c r="V3013">
        <v>4.7276913392124698E-5</v>
      </c>
      <c r="W3013">
        <v>1.585557620273903E-4</v>
      </c>
      <c r="X3013">
        <v>2.8040290999342691E-5</v>
      </c>
      <c r="Y3013">
        <v>0.17708333333333329</v>
      </c>
      <c r="Z3013">
        <v>0.2</v>
      </c>
      <c r="AA3013">
        <v>0</v>
      </c>
      <c r="AB3013">
        <v>0.8</v>
      </c>
      <c r="AC3013">
        <v>0.5423</v>
      </c>
      <c r="AD3013" t="s">
        <v>48</v>
      </c>
      <c r="AE3013" t="s">
        <v>48</v>
      </c>
      <c r="AF3013" t="s">
        <v>48</v>
      </c>
    </row>
    <row r="3014" spans="1:32" hidden="1" outlineLevel="1" x14ac:dyDescent="0.2">
      <c r="A3014" t="s">
        <v>4476</v>
      </c>
      <c r="B3014" t="s">
        <v>4477</v>
      </c>
      <c r="C3014" t="s">
        <v>4478</v>
      </c>
      <c r="J3014" t="s">
        <v>4479</v>
      </c>
      <c r="K3014" t="s">
        <v>646</v>
      </c>
      <c r="L3014" t="s">
        <v>1233</v>
      </c>
      <c r="M3014">
        <v>2</v>
      </c>
      <c r="P3014" s="2" t="s">
        <v>4480</v>
      </c>
      <c r="Q3014" t="s">
        <v>47</v>
      </c>
      <c r="S3014">
        <v>0.2313691824674606</v>
      </c>
      <c r="T3014">
        <v>1.9274342048447579E-4</v>
      </c>
      <c r="U3014">
        <v>1.2894707033410671E-3</v>
      </c>
      <c r="V3014">
        <v>1.482237037271261E-2</v>
      </c>
      <c r="W3014">
        <v>6.4343791455030441E-3</v>
      </c>
      <c r="X3014">
        <v>3.025896847248077E-3</v>
      </c>
      <c r="Y3014">
        <v>0.27500000000000002</v>
      </c>
      <c r="Z3014">
        <v>0.158</v>
      </c>
      <c r="AA3014">
        <v>3.1E-2</v>
      </c>
      <c r="AB3014">
        <v>0.81</v>
      </c>
      <c r="AC3014">
        <v>0.78449999999999998</v>
      </c>
      <c r="AD3014" t="s">
        <v>48</v>
      </c>
      <c r="AE3014" t="s">
        <v>48</v>
      </c>
      <c r="AF3014" t="s">
        <v>48</v>
      </c>
    </row>
    <row r="3015" spans="1:32" hidden="1" outlineLevel="1" x14ac:dyDescent="0.2">
      <c r="A3015" t="s">
        <v>4481</v>
      </c>
      <c r="B3015" t="s">
        <v>4482</v>
      </c>
      <c r="C3015" t="s">
        <v>4483</v>
      </c>
      <c r="J3015" t="s">
        <v>4484</v>
      </c>
      <c r="K3015" t="s">
        <v>646</v>
      </c>
      <c r="L3015" t="s">
        <v>1233</v>
      </c>
      <c r="M3015">
        <v>1</v>
      </c>
      <c r="P3015" s="2" t="s">
        <v>4485</v>
      </c>
      <c r="Q3015" t="s">
        <v>47</v>
      </c>
      <c r="S3015">
        <v>3.2765708863735199E-2</v>
      </c>
      <c r="T3015">
        <v>6.3165862229652703E-5</v>
      </c>
      <c r="U3015">
        <v>8.611348457634449E-4</v>
      </c>
      <c r="V3015">
        <v>1.076016225852072E-3</v>
      </c>
      <c r="W3015">
        <v>2.870944095775485E-3</v>
      </c>
      <c r="X3015">
        <v>8.4903929382562637E-4</v>
      </c>
      <c r="Y3015">
        <v>3.6882440476190478E-2</v>
      </c>
      <c r="Z3015">
        <v>0.154</v>
      </c>
      <c r="AA3015">
        <v>9.8000000000000004E-2</v>
      </c>
      <c r="AB3015">
        <v>0.747</v>
      </c>
      <c r="AC3015">
        <v>0.89510000000000001</v>
      </c>
      <c r="AD3015" t="s">
        <v>48</v>
      </c>
      <c r="AE3015" t="s">
        <v>48</v>
      </c>
      <c r="AF3015" t="s">
        <v>48</v>
      </c>
    </row>
    <row r="3016" spans="1:32" hidden="1" outlineLevel="1" x14ac:dyDescent="0.2">
      <c r="A3016" t="s">
        <v>4486</v>
      </c>
      <c r="B3016" t="s">
        <v>4487</v>
      </c>
      <c r="C3016" t="s">
        <v>4488</v>
      </c>
      <c r="J3016" t="s">
        <v>4489</v>
      </c>
      <c r="K3016" t="s">
        <v>646</v>
      </c>
      <c r="L3016" t="s">
        <v>1233</v>
      </c>
      <c r="M3016">
        <v>1</v>
      </c>
      <c r="P3016" s="2" t="s">
        <v>4490</v>
      </c>
      <c r="Q3016" t="s">
        <v>47</v>
      </c>
      <c r="S3016">
        <v>3.2159371767193079E-3</v>
      </c>
      <c r="T3016">
        <v>4.3081254261778668E-6</v>
      </c>
      <c r="U3016">
        <v>6.2976760091260076E-5</v>
      </c>
      <c r="V3016">
        <v>1.2576120207086211E-4</v>
      </c>
      <c r="W3016">
        <v>5.5377086391672492E-4</v>
      </c>
      <c r="X3016">
        <v>2.9669335344806308E-4</v>
      </c>
      <c r="Y3016">
        <v>0.2</v>
      </c>
      <c r="Z3016">
        <v>0.108</v>
      </c>
      <c r="AA3016">
        <v>0.32</v>
      </c>
      <c r="AB3016">
        <v>0.57299999999999995</v>
      </c>
      <c r="AC3016">
        <v>-0.86280000000000001</v>
      </c>
      <c r="AD3016" t="s">
        <v>48</v>
      </c>
      <c r="AE3016" t="s">
        <v>48</v>
      </c>
      <c r="AF3016" t="s">
        <v>48</v>
      </c>
    </row>
    <row r="3017" spans="1:32" hidden="1" outlineLevel="1" x14ac:dyDescent="0.2">
      <c r="A3017" t="s">
        <v>4491</v>
      </c>
      <c r="B3017" t="s">
        <v>4492</v>
      </c>
      <c r="C3017" t="s">
        <v>4493</v>
      </c>
      <c r="J3017" t="s">
        <v>4494</v>
      </c>
      <c r="K3017" t="s">
        <v>646</v>
      </c>
      <c r="L3017" t="s">
        <v>1233</v>
      </c>
      <c r="M3017">
        <v>1</v>
      </c>
      <c r="P3017" s="2" t="s">
        <v>4495</v>
      </c>
      <c r="Q3017" t="s">
        <v>47</v>
      </c>
      <c r="S3017">
        <v>4.9918979406356812E-2</v>
      </c>
      <c r="T3017">
        <v>1.3303101695782971E-5</v>
      </c>
      <c r="U3017">
        <v>1.9857953884638851E-4</v>
      </c>
      <c r="V3017">
        <v>4.5036600204184651E-4</v>
      </c>
      <c r="W3017">
        <v>9.2272562906146049E-3</v>
      </c>
      <c r="X3017">
        <v>1.298126857727766E-2</v>
      </c>
      <c r="Y3017">
        <v>0</v>
      </c>
      <c r="Z3017">
        <v>0</v>
      </c>
      <c r="AA3017">
        <v>0.31900000000000001</v>
      </c>
      <c r="AB3017">
        <v>0.68100000000000005</v>
      </c>
      <c r="AC3017">
        <v>-0.56820000000000004</v>
      </c>
      <c r="AD3017" t="s">
        <v>48</v>
      </c>
      <c r="AE3017" t="s">
        <v>48</v>
      </c>
      <c r="AF3017" t="s">
        <v>48</v>
      </c>
    </row>
    <row r="3018" spans="1:32" hidden="1" outlineLevel="1" x14ac:dyDescent="0.2">
      <c r="A3018" t="s">
        <v>4496</v>
      </c>
      <c r="B3018" t="s">
        <v>4497</v>
      </c>
      <c r="C3018" t="s">
        <v>4498</v>
      </c>
      <c r="J3018" t="s">
        <v>4499</v>
      </c>
      <c r="K3018" t="s">
        <v>646</v>
      </c>
      <c r="L3018" t="s">
        <v>1233</v>
      </c>
      <c r="M3018">
        <v>2</v>
      </c>
      <c r="P3018" s="2" t="s">
        <v>4500</v>
      </c>
      <c r="Q3018" t="s">
        <v>47</v>
      </c>
      <c r="S3018">
        <v>3.7548769265413277E-2</v>
      </c>
      <c r="T3018">
        <v>2.4558362201787531E-4</v>
      </c>
      <c r="U3018">
        <v>5.8130989782512188E-4</v>
      </c>
      <c r="V3018">
        <v>1.686422270722687E-3</v>
      </c>
      <c r="W3018">
        <v>1.8347041681408879E-2</v>
      </c>
      <c r="X3018">
        <v>6.1529857339337468E-4</v>
      </c>
      <c r="Y3018">
        <v>4.0000000000000008E-2</v>
      </c>
      <c r="Z3018">
        <v>9.1999999999999998E-2</v>
      </c>
      <c r="AA3018">
        <v>8.3000000000000004E-2</v>
      </c>
      <c r="AB3018">
        <v>0.82499999999999996</v>
      </c>
      <c r="AC3018">
        <v>0.20230000000000001</v>
      </c>
      <c r="AD3018" t="s">
        <v>48</v>
      </c>
      <c r="AE3018" t="s">
        <v>48</v>
      </c>
      <c r="AF3018" t="s">
        <v>48</v>
      </c>
    </row>
    <row r="3019" spans="1:32" hidden="1" outlineLevel="1" x14ac:dyDescent="0.2">
      <c r="A3019" t="s">
        <v>4501</v>
      </c>
      <c r="B3019" t="s">
        <v>4502</v>
      </c>
      <c r="C3019" t="s">
        <v>4503</v>
      </c>
      <c r="J3019" t="s">
        <v>4504</v>
      </c>
      <c r="K3019" t="s">
        <v>646</v>
      </c>
      <c r="L3019" t="s">
        <v>1233</v>
      </c>
      <c r="M3019">
        <v>2</v>
      </c>
      <c r="P3019" s="2" t="s">
        <v>4505</v>
      </c>
      <c r="Q3019" t="s">
        <v>47</v>
      </c>
      <c r="S3019">
        <v>4.0694223716855049E-3</v>
      </c>
      <c r="T3019">
        <v>4.5794495235895738E-6</v>
      </c>
      <c r="U3019">
        <v>9.3324371846392751E-5</v>
      </c>
      <c r="V3019">
        <v>1.190137045341544E-4</v>
      </c>
      <c r="W3019">
        <v>2.3976876400411129E-3</v>
      </c>
      <c r="X3019">
        <v>1.3873557327315211E-4</v>
      </c>
      <c r="Y3019">
        <v>-6.6666666666666666E-2</v>
      </c>
      <c r="Z3019">
        <v>6.5000000000000002E-2</v>
      </c>
      <c r="AA3019">
        <v>4.5999999999999999E-2</v>
      </c>
      <c r="AB3019">
        <v>0.88900000000000001</v>
      </c>
      <c r="AC3019">
        <v>-7.7200000000000005E-2</v>
      </c>
      <c r="AD3019" t="s">
        <v>48</v>
      </c>
      <c r="AE3019" t="s">
        <v>48</v>
      </c>
      <c r="AF3019" t="s">
        <v>48</v>
      </c>
    </row>
    <row r="3020" spans="1:32" hidden="1" outlineLevel="1" x14ac:dyDescent="0.2">
      <c r="A3020" t="s">
        <v>4506</v>
      </c>
      <c r="B3020" t="s">
        <v>4507</v>
      </c>
      <c r="C3020" t="s">
        <v>4223</v>
      </c>
      <c r="J3020" t="s">
        <v>4508</v>
      </c>
      <c r="K3020" t="s">
        <v>646</v>
      </c>
      <c r="L3020" t="s">
        <v>1233</v>
      </c>
      <c r="M3020">
        <v>3</v>
      </c>
      <c r="P3020" s="2" t="s">
        <v>4509</v>
      </c>
      <c r="Q3020" t="s">
        <v>47</v>
      </c>
      <c r="S3020">
        <v>2.8573334566317499E-4</v>
      </c>
      <c r="T3020">
        <v>2.8093500077375211E-6</v>
      </c>
      <c r="U3020">
        <v>2.2641906980425119E-5</v>
      </c>
      <c r="V3020">
        <v>4.9516052968101583E-5</v>
      </c>
      <c r="W3020">
        <v>1.164794521173462E-4</v>
      </c>
      <c r="X3020">
        <v>2.0610072169802152E-5</v>
      </c>
      <c r="Y3020">
        <v>0.13138888888888889</v>
      </c>
      <c r="Z3020">
        <v>0.14299999999999999</v>
      </c>
      <c r="AA3020">
        <v>0</v>
      </c>
      <c r="AB3020">
        <v>0.85699999999999998</v>
      </c>
      <c r="AC3020">
        <v>0.96409999999999996</v>
      </c>
      <c r="AD3020" t="s">
        <v>48</v>
      </c>
      <c r="AE3020" t="s">
        <v>48</v>
      </c>
      <c r="AF3020" t="s">
        <v>48</v>
      </c>
    </row>
    <row r="3021" spans="1:32" hidden="1" outlineLevel="1" x14ac:dyDescent="0.2">
      <c r="A3021" t="s">
        <v>4510</v>
      </c>
      <c r="B3021" t="s">
        <v>4511</v>
      </c>
      <c r="C3021" t="s">
        <v>3669</v>
      </c>
      <c r="J3021" t="s">
        <v>4512</v>
      </c>
      <c r="K3021" t="s">
        <v>646</v>
      </c>
      <c r="L3021" t="s">
        <v>1233</v>
      </c>
      <c r="M3021">
        <v>1</v>
      </c>
      <c r="P3021" s="2" t="s">
        <v>4513</v>
      </c>
      <c r="Q3021" t="s">
        <v>47</v>
      </c>
      <c r="S3021">
        <v>5.271429568529129E-2</v>
      </c>
      <c r="T3021">
        <v>8.9442073658574373E-6</v>
      </c>
      <c r="U3021">
        <v>7.6697953045368195E-4</v>
      </c>
      <c r="V3021">
        <v>9.4480632105842233E-4</v>
      </c>
      <c r="W3021">
        <v>2.0042223855853081E-2</v>
      </c>
      <c r="X3021">
        <v>7.2509655728936195E-4</v>
      </c>
      <c r="Y3021">
        <v>-0.18822727272727269</v>
      </c>
      <c r="Z3021">
        <v>0.05</v>
      </c>
      <c r="AA3021">
        <v>0.14799999999999999</v>
      </c>
      <c r="AB3021">
        <v>0.80100000000000005</v>
      </c>
      <c r="AC3021">
        <v>-0.71830000000000005</v>
      </c>
      <c r="AD3021" t="s">
        <v>48</v>
      </c>
      <c r="AE3021" t="s">
        <v>48</v>
      </c>
      <c r="AF3021" t="s">
        <v>48</v>
      </c>
    </row>
    <row r="3022" spans="1:32" hidden="1" outlineLevel="1" x14ac:dyDescent="0.2">
      <c r="A3022" t="s">
        <v>4514</v>
      </c>
      <c r="B3022" t="s">
        <v>4515</v>
      </c>
      <c r="C3022" t="s">
        <v>4516</v>
      </c>
      <c r="J3022" t="s">
        <v>4517</v>
      </c>
      <c r="K3022" t="s">
        <v>646</v>
      </c>
      <c r="L3022" t="s">
        <v>1233</v>
      </c>
      <c r="M3022">
        <v>1</v>
      </c>
      <c r="P3022" s="2" t="s">
        <v>4518</v>
      </c>
      <c r="Q3022" t="s">
        <v>47</v>
      </c>
      <c r="S3022">
        <v>1.6506310552358631E-2</v>
      </c>
      <c r="T3022">
        <v>1.8863740478991531E-5</v>
      </c>
      <c r="U3022">
        <v>2.6487777358852332E-4</v>
      </c>
      <c r="V3022">
        <v>3.0624921782873571E-4</v>
      </c>
      <c r="W3022">
        <v>3.7279408425092701E-3</v>
      </c>
      <c r="X3022">
        <v>1.967309275642037E-3</v>
      </c>
      <c r="Y3022">
        <v>0.30151515151515151</v>
      </c>
      <c r="Z3022">
        <v>0.218</v>
      </c>
      <c r="AA3022">
        <v>7.6999999999999999E-2</v>
      </c>
      <c r="AB3022">
        <v>0.70599999999999996</v>
      </c>
      <c r="AC3022">
        <v>0.97860000000000003</v>
      </c>
      <c r="AD3022" t="s">
        <v>48</v>
      </c>
      <c r="AE3022" t="s">
        <v>48</v>
      </c>
      <c r="AF3022" t="s">
        <v>48</v>
      </c>
    </row>
    <row r="3023" spans="1:32" hidden="1" outlineLevel="1" x14ac:dyDescent="0.2">
      <c r="A3023" t="s">
        <v>4519</v>
      </c>
      <c r="B3023" t="s">
        <v>4520</v>
      </c>
      <c r="C3023" t="s">
        <v>4521</v>
      </c>
      <c r="J3023" t="s">
        <v>4522</v>
      </c>
      <c r="K3023" t="s">
        <v>646</v>
      </c>
      <c r="L3023" t="s">
        <v>1233</v>
      </c>
      <c r="M3023">
        <v>1</v>
      </c>
      <c r="P3023" s="2" t="s">
        <v>4523</v>
      </c>
      <c r="Q3023" t="s">
        <v>47</v>
      </c>
      <c r="S3023">
        <v>5.2735221106559038E-4</v>
      </c>
      <c r="T3023">
        <v>2.4264147668873189E-6</v>
      </c>
      <c r="U3023">
        <v>2.6171916033490561E-5</v>
      </c>
      <c r="V3023">
        <v>7.0655507443007082E-5</v>
      </c>
      <c r="W3023">
        <v>1.657941902521998E-4</v>
      </c>
      <c r="X3023">
        <v>3.5328241210663691E-5</v>
      </c>
      <c r="Y3023">
        <v>0.625</v>
      </c>
      <c r="Z3023">
        <v>0.42899999999999999</v>
      </c>
      <c r="AA3023">
        <v>0.08</v>
      </c>
      <c r="AB3023">
        <v>0.49099999999999999</v>
      </c>
      <c r="AC3023">
        <v>0.88580000000000003</v>
      </c>
      <c r="AD3023" t="s">
        <v>48</v>
      </c>
      <c r="AE3023" t="s">
        <v>48</v>
      </c>
      <c r="AF3023" t="s">
        <v>48</v>
      </c>
    </row>
    <row r="3024" spans="1:32" hidden="1" outlineLevel="1" x14ac:dyDescent="0.2">
      <c r="A3024" t="s">
        <v>4524</v>
      </c>
      <c r="B3024" t="s">
        <v>4525</v>
      </c>
      <c r="C3024" t="s">
        <v>4526</v>
      </c>
      <c r="J3024" t="s">
        <v>4527</v>
      </c>
      <c r="K3024" t="s">
        <v>646</v>
      </c>
      <c r="L3024" t="s">
        <v>1233</v>
      </c>
      <c r="M3024">
        <v>2</v>
      </c>
      <c r="P3024" s="2" t="s">
        <v>4528</v>
      </c>
      <c r="Q3024" t="s">
        <v>47</v>
      </c>
      <c r="S3024">
        <v>0.33122965693473821</v>
      </c>
      <c r="T3024">
        <v>2.1664627638529051E-5</v>
      </c>
      <c r="U3024">
        <v>3.8437666371464729E-3</v>
      </c>
      <c r="V3024">
        <v>4.0550227276980882E-4</v>
      </c>
      <c r="W3024">
        <v>0.22251218557357791</v>
      </c>
      <c r="X3024">
        <v>8.4337370935827494E-4</v>
      </c>
      <c r="Y3024">
        <v>-8.2142857142857142E-2</v>
      </c>
      <c r="Z3024">
        <v>0</v>
      </c>
      <c r="AA3024">
        <v>0.112</v>
      </c>
      <c r="AB3024">
        <v>0.88800000000000001</v>
      </c>
      <c r="AC3024">
        <v>-0.56459999999999999</v>
      </c>
      <c r="AD3024" t="s">
        <v>48</v>
      </c>
      <c r="AE3024" t="s">
        <v>48</v>
      </c>
      <c r="AF3024" t="s">
        <v>48</v>
      </c>
    </row>
    <row r="3025" spans="1:32" hidden="1" outlineLevel="1" x14ac:dyDescent="0.2">
      <c r="A3025" t="s">
        <v>4529</v>
      </c>
      <c r="B3025" t="s">
        <v>4530</v>
      </c>
      <c r="C3025" t="s">
        <v>4531</v>
      </c>
      <c r="J3025" t="s">
        <v>4532</v>
      </c>
      <c r="K3025" t="s">
        <v>646</v>
      </c>
      <c r="L3025" t="s">
        <v>1233</v>
      </c>
      <c r="M3025">
        <v>1</v>
      </c>
      <c r="P3025" s="2" t="s">
        <v>4533</v>
      </c>
      <c r="Q3025" t="s">
        <v>47</v>
      </c>
      <c r="S3025">
        <v>3.021555207669735E-2</v>
      </c>
      <c r="T3025">
        <v>1.2275805602257611E-5</v>
      </c>
      <c r="U3025">
        <v>7.3678129410836846E-5</v>
      </c>
      <c r="V3025">
        <v>1.479479251429439E-3</v>
      </c>
      <c r="W3025">
        <v>4.1099959053099164E-3</v>
      </c>
      <c r="X3025">
        <v>8.8483169674873352E-3</v>
      </c>
      <c r="Y3025">
        <v>0</v>
      </c>
      <c r="Z3025">
        <v>0</v>
      </c>
      <c r="AA3025">
        <v>0</v>
      </c>
      <c r="AB3025">
        <v>1</v>
      </c>
      <c r="AC3025">
        <v>0</v>
      </c>
      <c r="AD3025" t="s">
        <v>48</v>
      </c>
      <c r="AE3025" t="s">
        <v>48</v>
      </c>
      <c r="AF3025" t="s">
        <v>48</v>
      </c>
    </row>
    <row r="3026" spans="1:32" hidden="1" outlineLevel="1" x14ac:dyDescent="0.2">
      <c r="A3026" t="s">
        <v>4534</v>
      </c>
      <c r="B3026" t="s">
        <v>4535</v>
      </c>
      <c r="C3026" t="s">
        <v>4536</v>
      </c>
      <c r="J3026" t="s">
        <v>4537</v>
      </c>
      <c r="K3026" t="s">
        <v>646</v>
      </c>
      <c r="L3026" t="s">
        <v>1233</v>
      </c>
      <c r="M3026">
        <v>-6</v>
      </c>
      <c r="P3026" s="2" t="s">
        <v>4538</v>
      </c>
      <c r="Q3026" t="s">
        <v>47</v>
      </c>
      <c r="S3026">
        <v>3.9658103138208389E-2</v>
      </c>
      <c r="T3026">
        <v>2.306350943399593E-4</v>
      </c>
      <c r="U3026">
        <v>2.8644567355513569E-2</v>
      </c>
      <c r="V3026">
        <v>4.4070594012737274E-3</v>
      </c>
      <c r="W3026">
        <v>4.8996997065842152E-3</v>
      </c>
      <c r="X3026">
        <v>7.5395143358036876E-4</v>
      </c>
      <c r="Y3026">
        <v>0.1107142857142857</v>
      </c>
      <c r="Z3026">
        <v>8.8999999999999996E-2</v>
      </c>
      <c r="AA3026">
        <v>7.9000000000000001E-2</v>
      </c>
      <c r="AB3026">
        <v>0.83299999999999996</v>
      </c>
      <c r="AC3026">
        <v>-0.57279999999999998</v>
      </c>
      <c r="AD3026" t="s">
        <v>48</v>
      </c>
      <c r="AE3026" t="s">
        <v>48</v>
      </c>
      <c r="AF3026" t="s">
        <v>48</v>
      </c>
    </row>
    <row r="3027" spans="1:32" hidden="1" outlineLevel="1" x14ac:dyDescent="0.2">
      <c r="A3027" t="s">
        <v>4539</v>
      </c>
      <c r="B3027" t="s">
        <v>4540</v>
      </c>
      <c r="C3027" t="s">
        <v>4541</v>
      </c>
      <c r="J3027" t="s">
        <v>4542</v>
      </c>
      <c r="K3027" t="s">
        <v>646</v>
      </c>
      <c r="L3027" t="s">
        <v>1233</v>
      </c>
      <c r="M3027">
        <v>0</v>
      </c>
      <c r="P3027" s="2" t="s">
        <v>4543</v>
      </c>
      <c r="Q3027" t="s">
        <v>47</v>
      </c>
      <c r="S3027">
        <v>8.3742418792098761E-4</v>
      </c>
      <c r="T3027">
        <v>3.2647060379531472E-6</v>
      </c>
      <c r="U3027">
        <v>2.723146099015139E-5</v>
      </c>
      <c r="V3027">
        <v>1.134179765358567E-4</v>
      </c>
      <c r="W3027">
        <v>2.588969655334949E-4</v>
      </c>
      <c r="X3027">
        <v>3.8013389712432399E-5</v>
      </c>
      <c r="Y3027">
        <v>-6.9047619047619024E-2</v>
      </c>
      <c r="Z3027">
        <v>0.125</v>
      </c>
      <c r="AA3027">
        <v>5.2999999999999999E-2</v>
      </c>
      <c r="AB3027">
        <v>0.82299999999999995</v>
      </c>
      <c r="AC3027">
        <v>0.77780000000000005</v>
      </c>
      <c r="AD3027" t="s">
        <v>48</v>
      </c>
      <c r="AE3027" t="s">
        <v>48</v>
      </c>
      <c r="AF3027" t="s">
        <v>48</v>
      </c>
    </row>
    <row r="3028" spans="1:32" hidden="1" outlineLevel="1" x14ac:dyDescent="0.2">
      <c r="A3028" t="s">
        <v>4544</v>
      </c>
      <c r="B3028" t="s">
        <v>4545</v>
      </c>
      <c r="C3028" t="s">
        <v>4546</v>
      </c>
      <c r="J3028" t="s">
        <v>4547</v>
      </c>
      <c r="K3028" t="s">
        <v>646</v>
      </c>
      <c r="L3028" t="s">
        <v>1233</v>
      </c>
      <c r="M3028">
        <v>0</v>
      </c>
      <c r="P3028" s="2" t="s">
        <v>4548</v>
      </c>
      <c r="Q3028" t="s">
        <v>47</v>
      </c>
      <c r="S3028">
        <v>4.7173499478958553E-4</v>
      </c>
      <c r="T3028">
        <v>2.0576076167344581E-6</v>
      </c>
      <c r="U3028">
        <v>2.1265428586048071E-5</v>
      </c>
      <c r="V3028">
        <v>4.9239788495469838E-5</v>
      </c>
      <c r="W3028">
        <v>2.322178479516879E-4</v>
      </c>
      <c r="X3028">
        <v>3.3969183277804398E-5</v>
      </c>
      <c r="Y3028">
        <v>-0.1333333333333333</v>
      </c>
      <c r="Z3028">
        <v>0.10299999999999999</v>
      </c>
      <c r="AA3028">
        <v>0.14799999999999999</v>
      </c>
      <c r="AB3028">
        <v>0.75</v>
      </c>
      <c r="AC3028">
        <v>-0.1421</v>
      </c>
      <c r="AD3028" t="s">
        <v>48</v>
      </c>
      <c r="AE3028" t="s">
        <v>48</v>
      </c>
      <c r="AF3028" t="s">
        <v>48</v>
      </c>
    </row>
    <row r="3029" spans="1:32" hidden="1" outlineLevel="1" x14ac:dyDescent="0.2">
      <c r="A3029" t="s">
        <v>4549</v>
      </c>
      <c r="B3029" t="s">
        <v>4550</v>
      </c>
      <c r="C3029" t="s">
        <v>4551</v>
      </c>
      <c r="J3029" t="s">
        <v>4552</v>
      </c>
      <c r="K3029" t="s">
        <v>646</v>
      </c>
      <c r="L3029" t="s">
        <v>1233</v>
      </c>
      <c r="M3029">
        <v>1</v>
      </c>
      <c r="P3029" s="2" t="s">
        <v>4553</v>
      </c>
      <c r="Q3029" t="s">
        <v>47</v>
      </c>
      <c r="S3029">
        <v>3.5299811512231827E-2</v>
      </c>
      <c r="T3029">
        <v>2.1474030290846709E-5</v>
      </c>
      <c r="U3029">
        <v>4.2126153130084282E-4</v>
      </c>
      <c r="V3029">
        <v>4.5171971432864666E-3</v>
      </c>
      <c r="W3029">
        <v>1.9665819127112631E-3</v>
      </c>
      <c r="X3029">
        <v>2.8861660393886268E-4</v>
      </c>
      <c r="Y3029">
        <v>8.7499999999999994E-2</v>
      </c>
      <c r="Z3029">
        <v>6.8000000000000005E-2</v>
      </c>
      <c r="AA3029">
        <v>0.129</v>
      </c>
      <c r="AB3029">
        <v>0.80200000000000005</v>
      </c>
      <c r="AC3029">
        <v>-0.69489999999999996</v>
      </c>
      <c r="AD3029" t="s">
        <v>48</v>
      </c>
      <c r="AE3029" t="s">
        <v>48</v>
      </c>
      <c r="AF3029" t="s">
        <v>48</v>
      </c>
    </row>
    <row r="3030" spans="1:32" hidden="1" outlineLevel="1" x14ac:dyDescent="0.2">
      <c r="A3030" t="s">
        <v>4554</v>
      </c>
      <c r="B3030" t="s">
        <v>4555</v>
      </c>
      <c r="C3030" t="s">
        <v>4556</v>
      </c>
      <c r="J3030" t="s">
        <v>4557</v>
      </c>
      <c r="K3030" t="s">
        <v>646</v>
      </c>
      <c r="L3030" t="s">
        <v>1233</v>
      </c>
      <c r="M3030">
        <v>1</v>
      </c>
      <c r="P3030" s="2" t="s">
        <v>4558</v>
      </c>
      <c r="Q3030" t="s">
        <v>47</v>
      </c>
      <c r="S3030">
        <v>3.4850679337978363E-2</v>
      </c>
      <c r="T3030">
        <v>8.217587492254097E-6</v>
      </c>
      <c r="U3030">
        <v>2.278157771797851E-4</v>
      </c>
      <c r="V3030">
        <v>3.6120816366747022E-4</v>
      </c>
      <c r="W3030">
        <v>1.61127895116806E-2</v>
      </c>
      <c r="X3030">
        <v>1.045029843226075E-3</v>
      </c>
      <c r="Y3030">
        <v>-0.23333333333333331</v>
      </c>
      <c r="Z3030">
        <v>7.6999999999999999E-2</v>
      </c>
      <c r="AA3030">
        <v>9.5000000000000001E-2</v>
      </c>
      <c r="AB3030">
        <v>0.82799999999999996</v>
      </c>
      <c r="AC3030">
        <v>-0.15310000000000001</v>
      </c>
      <c r="AD3030" t="s">
        <v>48</v>
      </c>
      <c r="AE3030" t="s">
        <v>48</v>
      </c>
      <c r="AF3030" t="s">
        <v>48</v>
      </c>
    </row>
    <row r="3031" spans="1:32" hidden="1" outlineLevel="1" x14ac:dyDescent="0.2">
      <c r="A3031" t="s">
        <v>4559</v>
      </c>
      <c r="B3031" t="s">
        <v>4560</v>
      </c>
      <c r="C3031" t="s">
        <v>4561</v>
      </c>
      <c r="J3031" t="s">
        <v>4562</v>
      </c>
      <c r="K3031" t="s">
        <v>646</v>
      </c>
      <c r="L3031" t="s">
        <v>1233</v>
      </c>
      <c r="M3031">
        <v>1</v>
      </c>
      <c r="P3031" s="2" t="s">
        <v>4563</v>
      </c>
      <c r="Q3031" t="s">
        <v>47</v>
      </c>
      <c r="S3031">
        <v>1.5464776661247011E-3</v>
      </c>
      <c r="T3031">
        <v>2.1069145077490252E-6</v>
      </c>
      <c r="U3031">
        <v>4.8675854486646131E-5</v>
      </c>
      <c r="V3031">
        <v>6.227498670341447E-5</v>
      </c>
      <c r="W3031">
        <v>8.4944831905886531E-4</v>
      </c>
      <c r="X3031">
        <v>4.6578090405091643E-5</v>
      </c>
      <c r="Y3031">
        <v>-0.5</v>
      </c>
      <c r="Z3031">
        <v>0.14499999999999999</v>
      </c>
      <c r="AA3031">
        <v>0.17899999999999999</v>
      </c>
      <c r="AB3031">
        <v>0.67600000000000005</v>
      </c>
      <c r="AC3031">
        <v>-0.25</v>
      </c>
      <c r="AD3031" t="s">
        <v>48</v>
      </c>
      <c r="AE3031" t="s">
        <v>48</v>
      </c>
      <c r="AF3031" t="s">
        <v>48</v>
      </c>
    </row>
    <row r="3032" spans="1:32" hidden="1" outlineLevel="1" x14ac:dyDescent="0.2">
      <c r="A3032" t="s">
        <v>4564</v>
      </c>
      <c r="B3032" t="s">
        <v>4565</v>
      </c>
      <c r="C3032" t="s">
        <v>4566</v>
      </c>
      <c r="J3032" t="s">
        <v>4567</v>
      </c>
      <c r="K3032" t="s">
        <v>646</v>
      </c>
      <c r="L3032" t="s">
        <v>1233</v>
      </c>
      <c r="M3032">
        <v>1</v>
      </c>
      <c r="P3032" s="2" t="s">
        <v>4568</v>
      </c>
      <c r="Q3032" t="s">
        <v>47</v>
      </c>
      <c r="S3032">
        <v>1.10776477959007E-3</v>
      </c>
      <c r="T3032">
        <v>2.5428896606172198E-6</v>
      </c>
      <c r="U3032">
        <v>3.9339996874332428E-5</v>
      </c>
      <c r="V3032">
        <v>5.982450966257602E-5</v>
      </c>
      <c r="W3032">
        <v>6.439451826736331E-4</v>
      </c>
      <c r="X3032">
        <v>6.3028252043295652E-5</v>
      </c>
      <c r="Y3032">
        <v>0</v>
      </c>
      <c r="Z3032">
        <v>0</v>
      </c>
      <c r="AA3032">
        <v>0</v>
      </c>
      <c r="AB3032">
        <v>1</v>
      </c>
      <c r="AC3032">
        <v>0</v>
      </c>
      <c r="AD3032" t="s">
        <v>48</v>
      </c>
      <c r="AE3032" t="s">
        <v>48</v>
      </c>
      <c r="AF3032" t="s">
        <v>48</v>
      </c>
    </row>
    <row r="3033" spans="1:32" hidden="1" outlineLevel="1" x14ac:dyDescent="0.2">
      <c r="A3033" t="s">
        <v>4569</v>
      </c>
      <c r="B3033" t="s">
        <v>4570</v>
      </c>
      <c r="C3033" t="s">
        <v>4571</v>
      </c>
      <c r="J3033" t="s">
        <v>4572</v>
      </c>
      <c r="K3033" t="s">
        <v>646</v>
      </c>
      <c r="L3033" t="s">
        <v>1233</v>
      </c>
      <c r="M3033">
        <v>1</v>
      </c>
      <c r="P3033" s="2" t="s">
        <v>4573</v>
      </c>
      <c r="Q3033" t="s">
        <v>47</v>
      </c>
      <c r="S3033">
        <v>4.9892131239175803E-2</v>
      </c>
      <c r="T3033">
        <v>2.8772783480235379E-5</v>
      </c>
      <c r="U3033">
        <v>4.4198351679369813E-4</v>
      </c>
      <c r="V3033">
        <v>1.054885913617909E-3</v>
      </c>
      <c r="W3033">
        <v>1.7726117512211199E-3</v>
      </c>
      <c r="X3033">
        <v>4.7496904153376818E-4</v>
      </c>
      <c r="Y3033">
        <v>0.16666666666666671</v>
      </c>
      <c r="Z3033">
        <v>0.106</v>
      </c>
      <c r="AA3033">
        <v>0.17599999999999999</v>
      </c>
      <c r="AB3033">
        <v>0.71799999999999997</v>
      </c>
      <c r="AC3033">
        <v>-0.25840000000000002</v>
      </c>
      <c r="AD3033" t="s">
        <v>48</v>
      </c>
      <c r="AE3033" t="s">
        <v>48</v>
      </c>
      <c r="AF3033" t="s">
        <v>48</v>
      </c>
    </row>
    <row r="3034" spans="1:32" hidden="1" outlineLevel="1" x14ac:dyDescent="0.2">
      <c r="A3034" t="s">
        <v>4574</v>
      </c>
      <c r="B3034" t="s">
        <v>3973</v>
      </c>
      <c r="C3034" t="s">
        <v>4575</v>
      </c>
      <c r="J3034" t="s">
        <v>4576</v>
      </c>
      <c r="K3034" t="s">
        <v>646</v>
      </c>
      <c r="L3034" t="s">
        <v>1233</v>
      </c>
      <c r="M3034">
        <v>-2</v>
      </c>
      <c r="P3034" s="2" t="s">
        <v>4577</v>
      </c>
      <c r="Q3034" t="s">
        <v>47</v>
      </c>
      <c r="S3034">
        <v>0.25608330965042109</v>
      </c>
      <c r="T3034">
        <v>4.1307619540020817E-5</v>
      </c>
      <c r="U3034">
        <v>7.5083249248564243E-4</v>
      </c>
      <c r="V3034">
        <v>3.5392008721828461E-3</v>
      </c>
      <c r="W3034">
        <v>7.1457521989941597E-3</v>
      </c>
      <c r="X3034">
        <v>1.7976869130507109E-3</v>
      </c>
      <c r="Y3034">
        <v>0</v>
      </c>
      <c r="Z3034">
        <v>0</v>
      </c>
      <c r="AA3034">
        <v>0</v>
      </c>
      <c r="AB3034">
        <v>1</v>
      </c>
      <c r="AC3034">
        <v>0</v>
      </c>
      <c r="AD3034" t="s">
        <v>48</v>
      </c>
      <c r="AE3034" t="s">
        <v>48</v>
      </c>
      <c r="AF3034" t="s">
        <v>48</v>
      </c>
    </row>
    <row r="3035" spans="1:32" hidden="1" outlineLevel="1" x14ac:dyDescent="0.2">
      <c r="A3035" t="s">
        <v>4578</v>
      </c>
      <c r="B3035" t="s">
        <v>4579</v>
      </c>
      <c r="C3035" t="s">
        <v>4580</v>
      </c>
      <c r="J3035" t="s">
        <v>4581</v>
      </c>
      <c r="K3035" t="s">
        <v>646</v>
      </c>
      <c r="L3035" t="s">
        <v>1233</v>
      </c>
      <c r="M3035">
        <v>-1</v>
      </c>
      <c r="P3035" s="2" t="s">
        <v>4582</v>
      </c>
      <c r="Q3035" t="s">
        <v>47</v>
      </c>
      <c r="S3035">
        <v>3.0250207055360079E-4</v>
      </c>
      <c r="T3035">
        <v>2.1287007712089689E-6</v>
      </c>
      <c r="U3035">
        <v>1.8787277440424081E-5</v>
      </c>
      <c r="V3035">
        <v>4.4183212594361983E-5</v>
      </c>
      <c r="W3035">
        <v>1.564174017403275E-4</v>
      </c>
      <c r="X3035">
        <v>2.1818346795043911E-5</v>
      </c>
      <c r="Y3035">
        <v>0.6</v>
      </c>
      <c r="Z3035">
        <v>0.158</v>
      </c>
      <c r="AA3035">
        <v>0</v>
      </c>
      <c r="AB3035">
        <v>0.84199999999999997</v>
      </c>
      <c r="AC3035">
        <v>0.45879999999999999</v>
      </c>
      <c r="AD3035" t="s">
        <v>48</v>
      </c>
      <c r="AE3035" t="s">
        <v>48</v>
      </c>
      <c r="AF3035" t="s">
        <v>48</v>
      </c>
    </row>
    <row r="3036" spans="1:32" hidden="1" outlineLevel="1" x14ac:dyDescent="0.2">
      <c r="A3036" t="s">
        <v>4583</v>
      </c>
      <c r="B3036" t="s">
        <v>4584</v>
      </c>
      <c r="C3036" t="s">
        <v>4585</v>
      </c>
      <c r="J3036" t="s">
        <v>4586</v>
      </c>
      <c r="K3036" t="s">
        <v>646</v>
      </c>
      <c r="L3036" t="s">
        <v>1233</v>
      </c>
      <c r="M3036">
        <v>-1</v>
      </c>
      <c r="P3036" s="2" t="s">
        <v>4587</v>
      </c>
      <c r="Q3036" t="s">
        <v>47</v>
      </c>
      <c r="S3036">
        <v>0.1213718429207802</v>
      </c>
      <c r="T3036">
        <v>2.353499257878866E-5</v>
      </c>
      <c r="U3036">
        <v>3.4566322574391961E-4</v>
      </c>
      <c r="V3036">
        <v>1.1162268929183481E-3</v>
      </c>
      <c r="W3036">
        <v>1.6546066850423809E-2</v>
      </c>
      <c r="X3036">
        <v>1.030217763036489E-2</v>
      </c>
      <c r="Y3036">
        <v>0</v>
      </c>
      <c r="Z3036">
        <v>5.1999999999999998E-2</v>
      </c>
      <c r="AA3036">
        <v>0.33200000000000002</v>
      </c>
      <c r="AB3036">
        <v>0.61599999999999999</v>
      </c>
      <c r="AC3036">
        <v>-0.86890000000000001</v>
      </c>
      <c r="AD3036" t="s">
        <v>48</v>
      </c>
      <c r="AE3036" t="s">
        <v>48</v>
      </c>
      <c r="AF3036" t="s">
        <v>48</v>
      </c>
    </row>
    <row r="3037" spans="1:32" hidden="1" outlineLevel="1" x14ac:dyDescent="0.2">
      <c r="A3037" t="s">
        <v>4588</v>
      </c>
      <c r="B3037" t="s">
        <v>2704</v>
      </c>
      <c r="C3037" t="s">
        <v>4589</v>
      </c>
      <c r="J3037" t="s">
        <v>4590</v>
      </c>
      <c r="K3037" t="s">
        <v>646</v>
      </c>
      <c r="L3037" t="s">
        <v>1233</v>
      </c>
      <c r="M3037">
        <v>-1</v>
      </c>
      <c r="P3037" s="2" t="s">
        <v>4591</v>
      </c>
      <c r="Q3037" t="s">
        <v>47</v>
      </c>
      <c r="S3037">
        <v>8.3397096022963524E-4</v>
      </c>
      <c r="T3037">
        <v>6.2451522353512701E-6</v>
      </c>
      <c r="U3037">
        <v>6.1149985413067043E-5</v>
      </c>
      <c r="V3037">
        <v>1.186223671538755E-4</v>
      </c>
      <c r="W3037">
        <v>2.072559000225738E-4</v>
      </c>
      <c r="X3037">
        <v>6.108220259193331E-5</v>
      </c>
      <c r="Y3037">
        <v>0.15</v>
      </c>
      <c r="Z3037">
        <v>0.108</v>
      </c>
      <c r="AA3037">
        <v>0</v>
      </c>
      <c r="AB3037">
        <v>0.89200000000000002</v>
      </c>
      <c r="AC3037">
        <v>0.89770000000000005</v>
      </c>
      <c r="AD3037" t="s">
        <v>48</v>
      </c>
      <c r="AE3037" t="s">
        <v>48</v>
      </c>
      <c r="AF3037" t="s">
        <v>48</v>
      </c>
    </row>
    <row r="3038" spans="1:32" hidden="1" outlineLevel="1" x14ac:dyDescent="0.2">
      <c r="A3038" t="s">
        <v>4592</v>
      </c>
      <c r="B3038" t="s">
        <v>4593</v>
      </c>
      <c r="C3038" t="s">
        <v>4594</v>
      </c>
      <c r="J3038" t="s">
        <v>4595</v>
      </c>
      <c r="K3038" t="s">
        <v>646</v>
      </c>
      <c r="L3038" t="s">
        <v>1233</v>
      </c>
      <c r="M3038">
        <v>-1</v>
      </c>
      <c r="P3038" s="2" t="s">
        <v>4596</v>
      </c>
      <c r="Q3038" t="s">
        <v>47</v>
      </c>
      <c r="S3038">
        <v>9.2191342264413834E-3</v>
      </c>
      <c r="T3038">
        <v>1.0881668458750941E-5</v>
      </c>
      <c r="U3038">
        <v>3.1180708901956677E-4</v>
      </c>
      <c r="V3038">
        <v>3.1000905437394982E-4</v>
      </c>
      <c r="W3038">
        <v>1.274593872949481E-3</v>
      </c>
      <c r="X3038">
        <v>1.9794570107478651E-4</v>
      </c>
      <c r="Y3038">
        <v>0.15138888888888891</v>
      </c>
      <c r="Z3038">
        <v>0.04</v>
      </c>
      <c r="AA3038">
        <v>8.2000000000000003E-2</v>
      </c>
      <c r="AB3038">
        <v>0.879</v>
      </c>
      <c r="AC3038">
        <v>-0.4365</v>
      </c>
      <c r="AD3038" t="s">
        <v>48</v>
      </c>
      <c r="AE3038" t="s">
        <v>48</v>
      </c>
      <c r="AF3038" t="s">
        <v>48</v>
      </c>
    </row>
    <row r="3039" spans="1:32" hidden="1" outlineLevel="1" x14ac:dyDescent="0.2">
      <c r="A3039" t="s">
        <v>4597</v>
      </c>
      <c r="B3039" t="s">
        <v>4598</v>
      </c>
      <c r="C3039" t="s">
        <v>4599</v>
      </c>
      <c r="J3039" t="s">
        <v>4600</v>
      </c>
      <c r="K3039" t="s">
        <v>646</v>
      </c>
      <c r="L3039" t="s">
        <v>1233</v>
      </c>
      <c r="M3039">
        <v>1</v>
      </c>
      <c r="P3039" s="2" t="s">
        <v>4601</v>
      </c>
      <c r="Q3039" t="s">
        <v>47</v>
      </c>
      <c r="S3039">
        <v>0.14408586919307709</v>
      </c>
      <c r="T3039">
        <v>2.01333223230904E-5</v>
      </c>
      <c r="U3039">
        <v>2.536076121032238E-3</v>
      </c>
      <c r="V3039">
        <v>2.3614305537194009E-3</v>
      </c>
      <c r="W3039">
        <v>5.8924533426761627E-2</v>
      </c>
      <c r="X3039">
        <v>1.730464166030288E-3</v>
      </c>
      <c r="Y3039">
        <v>-0.15</v>
      </c>
      <c r="Z3039">
        <v>0.13</v>
      </c>
      <c r="AA3039">
        <v>0.13</v>
      </c>
      <c r="AB3039">
        <v>0.74099999999999999</v>
      </c>
      <c r="AC3039">
        <v>0</v>
      </c>
      <c r="AD3039" t="s">
        <v>48</v>
      </c>
      <c r="AE3039" t="s">
        <v>48</v>
      </c>
      <c r="AF3039" t="s">
        <v>48</v>
      </c>
    </row>
    <row r="3040" spans="1:32" hidden="1" outlineLevel="1" x14ac:dyDescent="0.2">
      <c r="A3040" t="s">
        <v>4602</v>
      </c>
      <c r="B3040" t="s">
        <v>4603</v>
      </c>
      <c r="C3040" t="s">
        <v>4604</v>
      </c>
      <c r="J3040" t="s">
        <v>4605</v>
      </c>
      <c r="K3040" t="s">
        <v>646</v>
      </c>
      <c r="L3040" t="s">
        <v>1233</v>
      </c>
      <c r="M3040">
        <v>-2</v>
      </c>
      <c r="P3040" s="2" t="s">
        <v>4606</v>
      </c>
      <c r="Q3040" t="s">
        <v>47</v>
      </c>
      <c r="Y3040" t="s">
        <v>48</v>
      </c>
      <c r="Z3040" t="s">
        <v>48</v>
      </c>
      <c r="AA3040" t="s">
        <v>48</v>
      </c>
      <c r="AB3040" t="s">
        <v>48</v>
      </c>
      <c r="AC3040" t="s">
        <v>48</v>
      </c>
      <c r="AD3040" t="s">
        <v>48</v>
      </c>
      <c r="AE3040" t="s">
        <v>48</v>
      </c>
      <c r="AF3040" t="s">
        <v>48</v>
      </c>
    </row>
    <row r="3041" spans="1:32" hidden="1" outlineLevel="1" x14ac:dyDescent="0.2">
      <c r="A3041" t="s">
        <v>4607</v>
      </c>
      <c r="B3041" t="s">
        <v>4608</v>
      </c>
      <c r="C3041" t="s">
        <v>4609</v>
      </c>
      <c r="J3041" t="s">
        <v>4610</v>
      </c>
      <c r="K3041" t="s">
        <v>646</v>
      </c>
      <c r="L3041" t="s">
        <v>1233</v>
      </c>
      <c r="M3041">
        <v>-2</v>
      </c>
      <c r="P3041" s="2" t="s">
        <v>4611</v>
      </c>
      <c r="Q3041" t="s">
        <v>47</v>
      </c>
      <c r="S3041">
        <v>0.57066875696182251</v>
      </c>
      <c r="T3041">
        <v>1.5007046749815339E-4</v>
      </c>
      <c r="U3041">
        <v>1.825004699639976E-3</v>
      </c>
      <c r="V3041">
        <v>5.6401859037578106E-3</v>
      </c>
      <c r="W3041">
        <v>8.6959032341837883E-3</v>
      </c>
      <c r="X3041">
        <v>3.2459991052746768E-3</v>
      </c>
      <c r="Y3041">
        <v>0.5</v>
      </c>
      <c r="Z3041">
        <v>0</v>
      </c>
      <c r="AA3041">
        <v>0.27400000000000002</v>
      </c>
      <c r="AB3041">
        <v>0.72599999999999998</v>
      </c>
      <c r="AC3041">
        <v>-0.52669999999999995</v>
      </c>
      <c r="AD3041" t="s">
        <v>48</v>
      </c>
      <c r="AE3041" t="s">
        <v>48</v>
      </c>
      <c r="AF3041" t="s">
        <v>48</v>
      </c>
    </row>
    <row r="3042" spans="1:32" hidden="1" outlineLevel="1" x14ac:dyDescent="0.2">
      <c r="A3042" t="s">
        <v>4612</v>
      </c>
      <c r="B3042" t="s">
        <v>4613</v>
      </c>
      <c r="C3042" t="s">
        <v>4614</v>
      </c>
      <c r="J3042" t="s">
        <v>4615</v>
      </c>
      <c r="K3042" t="s">
        <v>646</v>
      </c>
      <c r="L3042" t="s">
        <v>1233</v>
      </c>
      <c r="M3042">
        <v>-2</v>
      </c>
      <c r="P3042" s="2" t="s">
        <v>4616</v>
      </c>
      <c r="Q3042" t="s">
        <v>47</v>
      </c>
      <c r="S3042">
        <v>3.9002229459583759E-4</v>
      </c>
      <c r="T3042">
        <v>2.926992237917148E-6</v>
      </c>
      <c r="U3042">
        <v>2.5238388843717981E-5</v>
      </c>
      <c r="V3042">
        <v>7.1881375333759934E-5</v>
      </c>
      <c r="W3042">
        <v>1.248801272595301E-4</v>
      </c>
      <c r="X3042">
        <v>3.1043451599543907E-5</v>
      </c>
      <c r="Y3042">
        <v>2.803030303030302E-2</v>
      </c>
      <c r="Z3042">
        <v>6.2E-2</v>
      </c>
      <c r="AA3042">
        <v>0.104</v>
      </c>
      <c r="AB3042">
        <v>0.83399999999999996</v>
      </c>
      <c r="AC3042">
        <v>-0.62970000000000004</v>
      </c>
      <c r="AD3042" t="s">
        <v>48</v>
      </c>
      <c r="AE3042" t="s">
        <v>48</v>
      </c>
      <c r="AF3042" t="s">
        <v>48</v>
      </c>
    </row>
    <row r="3043" spans="1:32" hidden="1" outlineLevel="1" x14ac:dyDescent="0.2">
      <c r="A3043" t="s">
        <v>4617</v>
      </c>
      <c r="B3043" t="s">
        <v>4618</v>
      </c>
      <c r="C3043" t="s">
        <v>4619</v>
      </c>
      <c r="J3043" t="s">
        <v>4620</v>
      </c>
      <c r="K3043" t="s">
        <v>646</v>
      </c>
      <c r="L3043" t="s">
        <v>1233</v>
      </c>
      <c r="M3043">
        <v>-4</v>
      </c>
      <c r="P3043" s="2" t="s">
        <v>4621</v>
      </c>
      <c r="Q3043" t="s">
        <v>47</v>
      </c>
      <c r="S3043">
        <v>0.12870022654533389</v>
      </c>
      <c r="T3043">
        <v>3.0418770620599389E-5</v>
      </c>
      <c r="U3043">
        <v>1.191475195810199E-3</v>
      </c>
      <c r="V3043">
        <v>1.789705012924969E-3</v>
      </c>
      <c r="W3043">
        <v>1.2812677770853039E-2</v>
      </c>
      <c r="X3043">
        <v>1.2248199200257659E-3</v>
      </c>
      <c r="Y3043">
        <v>-6.6071428571428573E-2</v>
      </c>
      <c r="Z3043">
        <v>5.0999999999999997E-2</v>
      </c>
      <c r="AA3043">
        <v>9.9000000000000005E-2</v>
      </c>
      <c r="AB3043">
        <v>0.85</v>
      </c>
      <c r="AC3043">
        <v>-0.83599999999999997</v>
      </c>
      <c r="AD3043" t="s">
        <v>48</v>
      </c>
      <c r="AE3043" t="s">
        <v>48</v>
      </c>
      <c r="AF3043" t="s">
        <v>48</v>
      </c>
    </row>
    <row r="3044" spans="1:32" hidden="1" outlineLevel="1" x14ac:dyDescent="0.2">
      <c r="A3044" t="s">
        <v>4622</v>
      </c>
      <c r="B3044" t="s">
        <v>4623</v>
      </c>
      <c r="C3044" t="s">
        <v>4624</v>
      </c>
      <c r="J3044" t="s">
        <v>4625</v>
      </c>
      <c r="K3044" t="s">
        <v>646</v>
      </c>
      <c r="L3044" t="s">
        <v>1233</v>
      </c>
      <c r="M3044">
        <v>-5</v>
      </c>
      <c r="P3044" s="2" t="s">
        <v>4626</v>
      </c>
      <c r="Q3044" t="s">
        <v>47</v>
      </c>
      <c r="S3044">
        <v>0.66099375486373901</v>
      </c>
      <c r="T3044">
        <v>2.1961578750051561E-4</v>
      </c>
      <c r="U3044">
        <v>0.31525006890296942</v>
      </c>
      <c r="V3044">
        <v>1.615227432921529E-3</v>
      </c>
      <c r="W3044">
        <v>3.1405847519636147E-2</v>
      </c>
      <c r="X3044">
        <v>6.7046224139630786E-3</v>
      </c>
      <c r="Y3044">
        <v>8.4953703703703698E-2</v>
      </c>
      <c r="Z3044">
        <v>6.4000000000000001E-2</v>
      </c>
      <c r="AA3044">
        <v>0.14799999999999999</v>
      </c>
      <c r="AB3044">
        <v>0.78900000000000003</v>
      </c>
      <c r="AC3044">
        <v>-0.9627</v>
      </c>
      <c r="AD3044" t="s">
        <v>48</v>
      </c>
      <c r="AE3044" t="s">
        <v>48</v>
      </c>
      <c r="AF3044" t="s">
        <v>48</v>
      </c>
    </row>
    <row r="3045" spans="1:32" hidden="1" outlineLevel="1" x14ac:dyDescent="0.2">
      <c r="A3045" t="s">
        <v>4627</v>
      </c>
      <c r="B3045" t="s">
        <v>4628</v>
      </c>
      <c r="C3045" t="s">
        <v>4629</v>
      </c>
      <c r="J3045" t="s">
        <v>4630</v>
      </c>
      <c r="K3045" t="s">
        <v>646</v>
      </c>
      <c r="L3045" t="s">
        <v>1233</v>
      </c>
      <c r="M3045">
        <v>-5</v>
      </c>
      <c r="P3045" s="2" t="s">
        <v>4631</v>
      </c>
      <c r="Q3045" t="s">
        <v>47</v>
      </c>
      <c r="S3045">
        <v>1.009336323477328E-3</v>
      </c>
      <c r="T3045">
        <v>1.9915287339244969E-6</v>
      </c>
      <c r="U3045">
        <v>3.6663481296272948E-5</v>
      </c>
      <c r="V3045">
        <v>6.0975115047767758E-5</v>
      </c>
      <c r="W3045">
        <v>6.1788427410647273E-4</v>
      </c>
      <c r="X3045">
        <v>2.893860983022023E-5</v>
      </c>
      <c r="Y3045">
        <v>0.5</v>
      </c>
      <c r="Z3045">
        <v>0.14599999999999999</v>
      </c>
      <c r="AA3045">
        <v>0</v>
      </c>
      <c r="AB3045">
        <v>0.85399999999999998</v>
      </c>
      <c r="AC3045">
        <v>0.7319</v>
      </c>
      <c r="AD3045" t="s">
        <v>48</v>
      </c>
      <c r="AE3045" t="s">
        <v>48</v>
      </c>
      <c r="AF3045" t="s">
        <v>48</v>
      </c>
    </row>
    <row r="3046" spans="1:32" hidden="1" outlineLevel="1" x14ac:dyDescent="0.2">
      <c r="A3046" t="s">
        <v>4632</v>
      </c>
      <c r="B3046" t="s">
        <v>4633</v>
      </c>
      <c r="C3046" t="s">
        <v>4634</v>
      </c>
      <c r="J3046" t="s">
        <v>4635</v>
      </c>
      <c r="K3046" t="s">
        <v>646</v>
      </c>
      <c r="L3046" t="s">
        <v>1233</v>
      </c>
      <c r="M3046">
        <v>1</v>
      </c>
      <c r="P3046" s="2" t="s">
        <v>4636</v>
      </c>
      <c r="Q3046" t="s">
        <v>47</v>
      </c>
      <c r="S3046">
        <v>4.5560509897768497E-3</v>
      </c>
      <c r="T3046">
        <v>3.9345873119600583E-6</v>
      </c>
      <c r="U3046">
        <v>8.9198139903601259E-5</v>
      </c>
      <c r="V3046">
        <v>1.7722524353303021E-4</v>
      </c>
      <c r="W3046">
        <v>1.01439212448895E-3</v>
      </c>
      <c r="X3046">
        <v>5.1176059059798717E-4</v>
      </c>
      <c r="Y3046">
        <v>-0.3</v>
      </c>
      <c r="Z3046">
        <v>0.17299999999999999</v>
      </c>
      <c r="AA3046">
        <v>8.4000000000000005E-2</v>
      </c>
      <c r="AB3046">
        <v>0.74299999999999999</v>
      </c>
      <c r="AC3046">
        <v>0.44040000000000001</v>
      </c>
      <c r="AD3046" t="s">
        <v>48</v>
      </c>
      <c r="AE3046" t="s">
        <v>48</v>
      </c>
      <c r="AF3046" t="s">
        <v>48</v>
      </c>
    </row>
    <row r="3047" spans="1:32" hidden="1" outlineLevel="1" x14ac:dyDescent="0.2">
      <c r="A3047" t="s">
        <v>4637</v>
      </c>
      <c r="B3047" t="s">
        <v>3760</v>
      </c>
      <c r="C3047" t="s">
        <v>4638</v>
      </c>
      <c r="J3047" t="s">
        <v>4639</v>
      </c>
      <c r="K3047" t="s">
        <v>646</v>
      </c>
      <c r="L3047" t="s">
        <v>1233</v>
      </c>
      <c r="M3047">
        <v>1</v>
      </c>
      <c r="P3047" s="2" t="s">
        <v>4640</v>
      </c>
      <c r="Q3047" t="s">
        <v>47</v>
      </c>
      <c r="S3047">
        <v>8.8855838403105736E-3</v>
      </c>
      <c r="T3047">
        <v>4.2582079913699999E-5</v>
      </c>
      <c r="U3047">
        <v>1.85837474418804E-4</v>
      </c>
      <c r="V3047">
        <v>1.158623723313212E-3</v>
      </c>
      <c r="W3047">
        <v>1.786286476999521E-3</v>
      </c>
      <c r="X3047">
        <v>5.3003313951194286E-4</v>
      </c>
      <c r="Y3047">
        <v>0.28845238095238102</v>
      </c>
      <c r="Z3047">
        <v>0.11600000000000001</v>
      </c>
      <c r="AA3047">
        <v>8.5999999999999993E-2</v>
      </c>
      <c r="AB3047">
        <v>0.79800000000000004</v>
      </c>
      <c r="AC3047">
        <v>0.2079</v>
      </c>
      <c r="AD3047" t="s">
        <v>48</v>
      </c>
      <c r="AE3047" t="s">
        <v>48</v>
      </c>
      <c r="AF3047" t="s">
        <v>48</v>
      </c>
    </row>
    <row r="3048" spans="1:32" hidden="1" outlineLevel="1" x14ac:dyDescent="0.2">
      <c r="A3048" t="s">
        <v>4641</v>
      </c>
      <c r="B3048" t="s">
        <v>4642</v>
      </c>
      <c r="C3048" t="s">
        <v>3636</v>
      </c>
      <c r="J3048" t="s">
        <v>4643</v>
      </c>
      <c r="K3048" t="s">
        <v>646</v>
      </c>
      <c r="L3048" t="s">
        <v>1233</v>
      </c>
      <c r="M3048">
        <v>1</v>
      </c>
      <c r="P3048" s="2" t="s">
        <v>4644</v>
      </c>
      <c r="Q3048" t="s">
        <v>47</v>
      </c>
      <c r="S3048">
        <v>0.24840676784515381</v>
      </c>
      <c r="T3048">
        <v>8.4278299254947342E-6</v>
      </c>
      <c r="U3048">
        <v>3.7098804023116832E-4</v>
      </c>
      <c r="V3048">
        <v>2.4594573769718409E-3</v>
      </c>
      <c r="W3048">
        <v>0.17044697701931</v>
      </c>
      <c r="X3048">
        <v>1.2777986703440549E-3</v>
      </c>
      <c r="Y3048">
        <v>0</v>
      </c>
      <c r="Z3048">
        <v>0</v>
      </c>
      <c r="AA3048">
        <v>0.438</v>
      </c>
      <c r="AB3048">
        <v>0.56200000000000006</v>
      </c>
      <c r="AC3048">
        <v>-0.79059999999999997</v>
      </c>
      <c r="AD3048" t="s">
        <v>48</v>
      </c>
      <c r="AE3048" t="s">
        <v>48</v>
      </c>
      <c r="AF3048" t="s">
        <v>48</v>
      </c>
    </row>
    <row r="3049" spans="1:32" hidden="1" outlineLevel="1" x14ac:dyDescent="0.2">
      <c r="A3049" t="s">
        <v>4645</v>
      </c>
      <c r="B3049" t="s">
        <v>4646</v>
      </c>
      <c r="C3049" t="s">
        <v>4647</v>
      </c>
      <c r="J3049" t="s">
        <v>4648</v>
      </c>
      <c r="K3049" t="s">
        <v>646</v>
      </c>
      <c r="L3049" t="s">
        <v>1233</v>
      </c>
      <c r="M3049">
        <v>1</v>
      </c>
      <c r="P3049" s="2" t="s">
        <v>4649</v>
      </c>
      <c r="Q3049" t="s">
        <v>47</v>
      </c>
      <c r="S3049">
        <v>0.8649975061416626</v>
      </c>
      <c r="T3049">
        <v>2.6496934879105542E-5</v>
      </c>
      <c r="U3049">
        <v>8.7189342593774199E-4</v>
      </c>
      <c r="V3049">
        <v>2.5602751411497589E-3</v>
      </c>
      <c r="W3049">
        <v>0.79768848419189453</v>
      </c>
      <c r="X3049">
        <v>4.6658224891871208E-4</v>
      </c>
      <c r="Y3049">
        <v>0</v>
      </c>
      <c r="Z3049">
        <v>0</v>
      </c>
      <c r="AA3049">
        <v>0.46700000000000003</v>
      </c>
      <c r="AB3049">
        <v>0.53300000000000003</v>
      </c>
      <c r="AC3049">
        <v>-0.5423</v>
      </c>
      <c r="AD3049" t="s">
        <v>48</v>
      </c>
      <c r="AE3049" t="s">
        <v>48</v>
      </c>
      <c r="AF3049" t="s">
        <v>48</v>
      </c>
    </row>
    <row r="3050" spans="1:32" hidden="1" outlineLevel="1" x14ac:dyDescent="0.2">
      <c r="A3050" t="s">
        <v>4650</v>
      </c>
      <c r="B3050" t="s">
        <v>4651</v>
      </c>
      <c r="C3050" t="s">
        <v>4652</v>
      </c>
      <c r="J3050" t="s">
        <v>4653</v>
      </c>
      <c r="K3050" t="s">
        <v>646</v>
      </c>
      <c r="L3050" t="s">
        <v>1233</v>
      </c>
      <c r="M3050">
        <v>1</v>
      </c>
      <c r="P3050" s="2" t="s">
        <v>4654</v>
      </c>
      <c r="Q3050" t="s">
        <v>47</v>
      </c>
      <c r="S3050">
        <v>2.681314712390304E-3</v>
      </c>
      <c r="T3050">
        <v>3.0117307687760331E-6</v>
      </c>
      <c r="U3050">
        <v>5.1331022405065603E-5</v>
      </c>
      <c r="V3050">
        <v>7.2249858931172639E-5</v>
      </c>
      <c r="W3050">
        <v>1.3010553084313869E-3</v>
      </c>
      <c r="X3050">
        <v>1.185635701403953E-4</v>
      </c>
      <c r="Y3050">
        <v>1</v>
      </c>
      <c r="Z3050">
        <v>0.22900000000000001</v>
      </c>
      <c r="AA3050">
        <v>0.154</v>
      </c>
      <c r="AB3050">
        <v>0.61599999999999999</v>
      </c>
      <c r="AC3050">
        <v>0.75060000000000004</v>
      </c>
      <c r="AD3050" t="s">
        <v>48</v>
      </c>
      <c r="AE3050" t="s">
        <v>48</v>
      </c>
      <c r="AF3050" t="s">
        <v>48</v>
      </c>
    </row>
    <row r="3051" spans="1:32" hidden="1" outlineLevel="1" x14ac:dyDescent="0.2">
      <c r="A3051" t="s">
        <v>4655</v>
      </c>
      <c r="B3051" t="s">
        <v>4656</v>
      </c>
      <c r="C3051" t="s">
        <v>4657</v>
      </c>
      <c r="J3051" t="s">
        <v>4658</v>
      </c>
      <c r="K3051" t="s">
        <v>646</v>
      </c>
      <c r="L3051" t="s">
        <v>1233</v>
      </c>
      <c r="M3051">
        <v>1</v>
      </c>
      <c r="P3051" s="2" t="s">
        <v>4659</v>
      </c>
      <c r="Q3051" t="s">
        <v>47</v>
      </c>
      <c r="S3051">
        <v>4.2333550751209259E-2</v>
      </c>
      <c r="T3051">
        <v>9.3669943453278393E-5</v>
      </c>
      <c r="U3051">
        <v>6.9236347917467356E-4</v>
      </c>
      <c r="V3051">
        <v>7.0311827585101128E-4</v>
      </c>
      <c r="W3051">
        <v>1.6787087544798851E-2</v>
      </c>
      <c r="X3051">
        <v>6.3206761842593551E-4</v>
      </c>
      <c r="Y3051">
        <v>-0.26666666666666661</v>
      </c>
      <c r="Z3051">
        <v>6.9000000000000006E-2</v>
      </c>
      <c r="AA3051">
        <v>0.17699999999999999</v>
      </c>
      <c r="AB3051">
        <v>0.754</v>
      </c>
      <c r="AC3051">
        <v>-0.77529999999999999</v>
      </c>
      <c r="AD3051" t="s">
        <v>48</v>
      </c>
      <c r="AE3051" t="s">
        <v>48</v>
      </c>
      <c r="AF3051" t="s">
        <v>48</v>
      </c>
    </row>
    <row r="3052" spans="1:32" hidden="1" outlineLevel="1" x14ac:dyDescent="0.2">
      <c r="A3052" t="s">
        <v>4660</v>
      </c>
      <c r="B3052" t="s">
        <v>4661</v>
      </c>
      <c r="C3052" t="s">
        <v>4662</v>
      </c>
      <c r="J3052" t="s">
        <v>4663</v>
      </c>
      <c r="K3052" t="s">
        <v>646</v>
      </c>
      <c r="L3052" t="s">
        <v>1233</v>
      </c>
      <c r="M3052">
        <v>1</v>
      </c>
      <c r="P3052" s="2" t="s">
        <v>4664</v>
      </c>
      <c r="Q3052" t="s">
        <v>47</v>
      </c>
      <c r="S3052">
        <v>2.523001749068499E-3</v>
      </c>
      <c r="T3052">
        <v>4.3217378333793022E-6</v>
      </c>
      <c r="U3052">
        <v>9.1341265942901373E-5</v>
      </c>
      <c r="V3052">
        <v>1.5808445459697401E-4</v>
      </c>
      <c r="W3052">
        <v>6.7988852970302105E-4</v>
      </c>
      <c r="X3052">
        <v>4.9060664605349302E-4</v>
      </c>
      <c r="Y3052">
        <v>0</v>
      </c>
      <c r="Z3052">
        <v>0</v>
      </c>
      <c r="AA3052">
        <v>0.25800000000000001</v>
      </c>
      <c r="AB3052">
        <v>0.74199999999999999</v>
      </c>
      <c r="AC3052">
        <v>-0.5948</v>
      </c>
      <c r="AD3052" t="s">
        <v>48</v>
      </c>
      <c r="AE3052" t="s">
        <v>48</v>
      </c>
      <c r="AF3052" t="s">
        <v>48</v>
      </c>
    </row>
    <row r="3053" spans="1:32" hidden="1" outlineLevel="1" x14ac:dyDescent="0.2">
      <c r="A3053" t="s">
        <v>4665</v>
      </c>
      <c r="B3053" t="s">
        <v>4666</v>
      </c>
      <c r="C3053" t="s">
        <v>4667</v>
      </c>
      <c r="J3053" t="s">
        <v>4668</v>
      </c>
      <c r="K3053" t="s">
        <v>646</v>
      </c>
      <c r="L3053" t="s">
        <v>1233</v>
      </c>
      <c r="M3053">
        <v>1</v>
      </c>
      <c r="P3053" s="2" t="s">
        <v>4669</v>
      </c>
      <c r="Q3053" t="s">
        <v>47</v>
      </c>
      <c r="S3053">
        <v>6.4018461853265762E-3</v>
      </c>
      <c r="T3053">
        <v>1.4155936696624851E-5</v>
      </c>
      <c r="U3053">
        <v>1.127562936744653E-4</v>
      </c>
      <c r="V3053">
        <v>3.7006047205068171E-4</v>
      </c>
      <c r="W3053">
        <v>8.1049662549048662E-4</v>
      </c>
      <c r="X3053">
        <v>2.1787569858133789E-3</v>
      </c>
      <c r="Y3053">
        <v>0.2010416666666667</v>
      </c>
      <c r="Z3053">
        <v>0.13900000000000001</v>
      </c>
      <c r="AA3053">
        <v>0.10199999999999999</v>
      </c>
      <c r="AB3053">
        <v>0.75800000000000001</v>
      </c>
      <c r="AC3053">
        <v>0.80920000000000003</v>
      </c>
      <c r="AD3053" t="s">
        <v>48</v>
      </c>
      <c r="AE3053" t="s">
        <v>48</v>
      </c>
      <c r="AF3053" t="s">
        <v>48</v>
      </c>
    </row>
    <row r="3054" spans="1:32" hidden="1" outlineLevel="1" x14ac:dyDescent="0.2">
      <c r="A3054" t="s">
        <v>4670</v>
      </c>
      <c r="B3054" t="s">
        <v>4671</v>
      </c>
      <c r="C3054" t="s">
        <v>4672</v>
      </c>
      <c r="J3054" t="s">
        <v>4673</v>
      </c>
      <c r="K3054" t="s">
        <v>646</v>
      </c>
      <c r="L3054" t="s">
        <v>1233</v>
      </c>
      <c r="M3054">
        <v>1</v>
      </c>
      <c r="P3054" s="2" t="s">
        <v>4674</v>
      </c>
      <c r="Q3054" t="s">
        <v>47</v>
      </c>
      <c r="Y3054" t="s">
        <v>48</v>
      </c>
      <c r="Z3054" t="s">
        <v>48</v>
      </c>
      <c r="AA3054" t="s">
        <v>48</v>
      </c>
      <c r="AB3054" t="s">
        <v>48</v>
      </c>
      <c r="AC3054" t="s">
        <v>48</v>
      </c>
      <c r="AD3054" t="s">
        <v>48</v>
      </c>
      <c r="AE3054" t="s">
        <v>48</v>
      </c>
      <c r="AF3054" t="s">
        <v>48</v>
      </c>
    </row>
    <row r="3055" spans="1:32" hidden="1" outlineLevel="1" x14ac:dyDescent="0.2">
      <c r="A3055" t="s">
        <v>4675</v>
      </c>
      <c r="B3055" t="s">
        <v>4676</v>
      </c>
      <c r="C3055" t="s">
        <v>4677</v>
      </c>
      <c r="J3055" t="s">
        <v>4678</v>
      </c>
      <c r="K3055" t="s">
        <v>646</v>
      </c>
      <c r="L3055" t="s">
        <v>1233</v>
      </c>
      <c r="M3055">
        <v>1</v>
      </c>
      <c r="P3055" s="2" t="s">
        <v>4679</v>
      </c>
      <c r="Q3055" t="s">
        <v>47</v>
      </c>
      <c r="S3055">
        <v>7.1227893931791186E-4</v>
      </c>
      <c r="T3055">
        <v>2.830312041623984E-6</v>
      </c>
      <c r="U3055">
        <v>2.733827386691701E-5</v>
      </c>
      <c r="V3055">
        <v>6.7765147832687944E-5</v>
      </c>
      <c r="W3055">
        <v>2.6404191157780588E-4</v>
      </c>
      <c r="X3055">
        <v>5.5273292673518881E-5</v>
      </c>
      <c r="Y3055">
        <v>-9.1111111111111115E-2</v>
      </c>
      <c r="Z3055">
        <v>0.105</v>
      </c>
      <c r="AA3055">
        <v>0</v>
      </c>
      <c r="AB3055">
        <v>0.89500000000000002</v>
      </c>
      <c r="AC3055">
        <v>0.61080000000000001</v>
      </c>
      <c r="AD3055" t="s">
        <v>48</v>
      </c>
      <c r="AE3055" t="s">
        <v>48</v>
      </c>
      <c r="AF3055" t="s">
        <v>48</v>
      </c>
    </row>
    <row r="3056" spans="1:32" hidden="1" outlineLevel="1" x14ac:dyDescent="0.2">
      <c r="A3056" t="s">
        <v>4680</v>
      </c>
      <c r="B3056" t="s">
        <v>4681</v>
      </c>
      <c r="C3056" t="s">
        <v>4682</v>
      </c>
      <c r="J3056" t="s">
        <v>4683</v>
      </c>
      <c r="K3056" t="s">
        <v>646</v>
      </c>
      <c r="L3056" t="s">
        <v>1233</v>
      </c>
      <c r="M3056">
        <v>1</v>
      </c>
      <c r="P3056" s="2" t="s">
        <v>4684</v>
      </c>
      <c r="Q3056" t="s">
        <v>47</v>
      </c>
      <c r="S3056">
        <v>0.2403094470500946</v>
      </c>
      <c r="T3056">
        <v>5.5757220252417028E-5</v>
      </c>
      <c r="U3056">
        <v>3.158028237521648E-3</v>
      </c>
      <c r="V3056">
        <v>1.0179504752159121E-3</v>
      </c>
      <c r="W3056">
        <v>6.3179396092891693E-2</v>
      </c>
      <c r="X3056">
        <v>4.8847265541553497E-2</v>
      </c>
      <c r="Y3056">
        <v>0</v>
      </c>
      <c r="Z3056">
        <v>0</v>
      </c>
      <c r="AA3056">
        <v>0.39600000000000002</v>
      </c>
      <c r="AB3056">
        <v>0.60399999999999998</v>
      </c>
      <c r="AC3056">
        <v>-0.70960000000000001</v>
      </c>
      <c r="AD3056" t="s">
        <v>48</v>
      </c>
      <c r="AE3056" t="s">
        <v>48</v>
      </c>
      <c r="AF3056" t="s">
        <v>48</v>
      </c>
    </row>
    <row r="3057" spans="1:32" hidden="1" outlineLevel="1" x14ac:dyDescent="0.2">
      <c r="A3057" t="s">
        <v>4685</v>
      </c>
      <c r="B3057" t="s">
        <v>4686</v>
      </c>
      <c r="C3057" t="s">
        <v>2132</v>
      </c>
      <c r="J3057" t="s">
        <v>4687</v>
      </c>
      <c r="K3057" t="s">
        <v>646</v>
      </c>
      <c r="L3057" t="s">
        <v>1233</v>
      </c>
      <c r="M3057">
        <v>1</v>
      </c>
      <c r="P3057" s="2" t="s">
        <v>4688</v>
      </c>
      <c r="Q3057" t="s">
        <v>47</v>
      </c>
      <c r="S3057">
        <v>3.006710484623909E-2</v>
      </c>
      <c r="T3057">
        <v>8.230716957768891E-6</v>
      </c>
      <c r="U3057">
        <v>3.5539388773031527E-4</v>
      </c>
      <c r="V3057">
        <v>4.7037829062901443E-4</v>
      </c>
      <c r="W3057">
        <v>1.5674253925681111E-2</v>
      </c>
      <c r="X3057">
        <v>3.997643652837723E-4</v>
      </c>
      <c r="Y3057">
        <v>0.3</v>
      </c>
      <c r="Z3057">
        <v>0</v>
      </c>
      <c r="AA3057">
        <v>0.155</v>
      </c>
      <c r="AB3057">
        <v>0.84499999999999997</v>
      </c>
      <c r="AC3057">
        <v>-0.75839999999999996</v>
      </c>
      <c r="AD3057" t="s">
        <v>48</v>
      </c>
      <c r="AE3057" t="s">
        <v>48</v>
      </c>
      <c r="AF3057" t="s">
        <v>48</v>
      </c>
    </row>
    <row r="3058" spans="1:32" hidden="1" outlineLevel="1" x14ac:dyDescent="0.2">
      <c r="A3058" t="s">
        <v>4689</v>
      </c>
      <c r="B3058" t="s">
        <v>2912</v>
      </c>
      <c r="C3058" t="s">
        <v>4690</v>
      </c>
      <c r="J3058" t="s">
        <v>4691</v>
      </c>
      <c r="K3058" t="s">
        <v>646</v>
      </c>
      <c r="L3058" t="s">
        <v>1233</v>
      </c>
      <c r="M3058">
        <v>1</v>
      </c>
      <c r="P3058" s="2" t="s">
        <v>4692</v>
      </c>
      <c r="Q3058" t="s">
        <v>47</v>
      </c>
      <c r="S3058">
        <v>0.1395605057477951</v>
      </c>
      <c r="T3058">
        <v>2.0890352971036918E-5</v>
      </c>
      <c r="U3058">
        <v>4.3121117050759489E-4</v>
      </c>
      <c r="V3058">
        <v>6.0150460340082654E-3</v>
      </c>
      <c r="W3058">
        <v>1.6538698226213459E-2</v>
      </c>
      <c r="X3058">
        <v>1.997001469135284E-3</v>
      </c>
      <c r="Y3058">
        <v>0.2</v>
      </c>
      <c r="Z3058">
        <v>0</v>
      </c>
      <c r="AA3058">
        <v>0.40699999999999997</v>
      </c>
      <c r="AB3058">
        <v>0.59299999999999997</v>
      </c>
      <c r="AC3058">
        <v>-0.9194</v>
      </c>
      <c r="AD3058" t="s">
        <v>48</v>
      </c>
      <c r="AE3058" t="s">
        <v>48</v>
      </c>
      <c r="AF3058" t="s">
        <v>48</v>
      </c>
    </row>
    <row r="3059" spans="1:32" hidden="1" outlineLevel="1" x14ac:dyDescent="0.2">
      <c r="A3059" t="s">
        <v>4693</v>
      </c>
      <c r="B3059" t="s">
        <v>4694</v>
      </c>
      <c r="C3059" t="s">
        <v>4695</v>
      </c>
      <c r="J3059" t="s">
        <v>4696</v>
      </c>
      <c r="K3059" t="s">
        <v>646</v>
      </c>
      <c r="L3059" t="s">
        <v>1233</v>
      </c>
      <c r="M3059">
        <v>1</v>
      </c>
      <c r="P3059" s="2" t="s">
        <v>4697</v>
      </c>
      <c r="Q3059" t="s">
        <v>47</v>
      </c>
      <c r="S3059">
        <v>1.634696731343865E-3</v>
      </c>
      <c r="T3059">
        <v>2.5441606794629479E-6</v>
      </c>
      <c r="U3059">
        <v>2.559622771514114E-5</v>
      </c>
      <c r="V3059">
        <v>1.142941327998415E-4</v>
      </c>
      <c r="W3059">
        <v>5.5497029097750783E-4</v>
      </c>
      <c r="X3059">
        <v>5.506626985152252E-5</v>
      </c>
      <c r="Y3059">
        <v>0.1166666666666667</v>
      </c>
      <c r="Z3059">
        <v>0.23400000000000001</v>
      </c>
      <c r="AA3059">
        <v>4.3999999999999997E-2</v>
      </c>
      <c r="AB3059">
        <v>0.72199999999999998</v>
      </c>
      <c r="AC3059">
        <v>0.86899999999999999</v>
      </c>
      <c r="AD3059" t="s">
        <v>48</v>
      </c>
      <c r="AE3059" t="s">
        <v>48</v>
      </c>
      <c r="AF3059" t="s">
        <v>48</v>
      </c>
    </row>
    <row r="3060" spans="1:32" hidden="1" outlineLevel="1" x14ac:dyDescent="0.2">
      <c r="A3060" t="s">
        <v>4698</v>
      </c>
      <c r="B3060" t="s">
        <v>4699</v>
      </c>
      <c r="C3060" t="s">
        <v>4700</v>
      </c>
      <c r="J3060" t="s">
        <v>4701</v>
      </c>
      <c r="K3060" t="s">
        <v>646</v>
      </c>
      <c r="L3060" t="s">
        <v>1233</v>
      </c>
      <c r="M3060">
        <v>1</v>
      </c>
      <c r="P3060" s="2" t="s">
        <v>4702</v>
      </c>
      <c r="Q3060" t="s">
        <v>47</v>
      </c>
      <c r="S3060">
        <v>2.7949260547757149E-2</v>
      </c>
      <c r="T3060">
        <v>1.9352959498064589E-5</v>
      </c>
      <c r="U3060">
        <v>4.0922150947153568E-4</v>
      </c>
      <c r="V3060">
        <v>1.200995873659849E-3</v>
      </c>
      <c r="W3060">
        <v>1.0121932253241541E-2</v>
      </c>
      <c r="X3060">
        <v>5.9323105961084366E-4</v>
      </c>
      <c r="Y3060">
        <v>0</v>
      </c>
      <c r="Z3060">
        <v>5.2999999999999999E-2</v>
      </c>
      <c r="AA3060">
        <v>0.22600000000000001</v>
      </c>
      <c r="AB3060">
        <v>0.72099999999999997</v>
      </c>
      <c r="AC3060">
        <v>-0.75080000000000002</v>
      </c>
      <c r="AD3060" t="s">
        <v>48</v>
      </c>
      <c r="AE3060" t="s">
        <v>48</v>
      </c>
      <c r="AF3060" t="s">
        <v>48</v>
      </c>
    </row>
    <row r="3061" spans="1:32" hidden="1" outlineLevel="1" x14ac:dyDescent="0.2">
      <c r="A3061" t="s">
        <v>4703</v>
      </c>
      <c r="B3061" t="s">
        <v>4623</v>
      </c>
      <c r="C3061" t="s">
        <v>4704</v>
      </c>
      <c r="J3061" t="s">
        <v>4705</v>
      </c>
      <c r="K3061" t="s">
        <v>646</v>
      </c>
      <c r="L3061" t="s">
        <v>1233</v>
      </c>
      <c r="M3061">
        <v>1</v>
      </c>
      <c r="P3061" s="2" t="s">
        <v>4706</v>
      </c>
      <c r="Q3061" t="s">
        <v>47</v>
      </c>
      <c r="S3061">
        <v>3.574182465672493E-2</v>
      </c>
      <c r="T3061">
        <v>4.1722079913597547E-5</v>
      </c>
      <c r="U3061">
        <v>2.230985410278663E-4</v>
      </c>
      <c r="V3061">
        <v>1.701528904959559E-3</v>
      </c>
      <c r="W3061">
        <v>9.8755152430385351E-4</v>
      </c>
      <c r="X3061">
        <v>3.4143086522817612E-2</v>
      </c>
      <c r="Y3061">
        <v>0.25</v>
      </c>
      <c r="Z3061">
        <v>0</v>
      </c>
      <c r="AA3061">
        <v>0</v>
      </c>
      <c r="AB3061">
        <v>1</v>
      </c>
      <c r="AC3061">
        <v>0</v>
      </c>
      <c r="AD3061" t="s">
        <v>48</v>
      </c>
      <c r="AE3061" t="s">
        <v>48</v>
      </c>
      <c r="AF3061" t="s">
        <v>48</v>
      </c>
    </row>
    <row r="3062" spans="1:32" hidden="1" outlineLevel="1" x14ac:dyDescent="0.2">
      <c r="A3062" t="s">
        <v>4707</v>
      </c>
      <c r="B3062" t="s">
        <v>4708</v>
      </c>
      <c r="C3062" t="s">
        <v>4709</v>
      </c>
      <c r="J3062" t="s">
        <v>4710</v>
      </c>
      <c r="K3062" t="s">
        <v>646</v>
      </c>
      <c r="L3062" t="s">
        <v>1233</v>
      </c>
      <c r="M3062">
        <v>1</v>
      </c>
      <c r="P3062" s="2" t="s">
        <v>4711</v>
      </c>
      <c r="Q3062" t="s">
        <v>47</v>
      </c>
      <c r="S3062">
        <v>7.357974536716938E-3</v>
      </c>
      <c r="T3062">
        <v>5.0442381507309619E-6</v>
      </c>
      <c r="U3062">
        <v>1.2293877080082891E-4</v>
      </c>
      <c r="V3062">
        <v>5.8786117006093264E-4</v>
      </c>
      <c r="W3062">
        <v>2.2253002971410751E-3</v>
      </c>
      <c r="X3062">
        <v>2.7894193772226572E-4</v>
      </c>
      <c r="Y3062">
        <v>2.499999999999997E-2</v>
      </c>
      <c r="Z3062">
        <v>0.21099999999999999</v>
      </c>
      <c r="AA3062">
        <v>0.152</v>
      </c>
      <c r="AB3062">
        <v>0.63700000000000001</v>
      </c>
      <c r="AC3062">
        <v>0.74550000000000005</v>
      </c>
      <c r="AD3062" t="s">
        <v>48</v>
      </c>
      <c r="AE3062" t="s">
        <v>48</v>
      </c>
      <c r="AF3062" t="s">
        <v>48</v>
      </c>
    </row>
    <row r="3063" spans="1:32" hidden="1" outlineLevel="1" x14ac:dyDescent="0.2">
      <c r="A3063" t="s">
        <v>4712</v>
      </c>
      <c r="B3063" t="s">
        <v>4713</v>
      </c>
      <c r="C3063" t="s">
        <v>4714</v>
      </c>
      <c r="J3063" t="s">
        <v>4715</v>
      </c>
      <c r="K3063" t="s">
        <v>646</v>
      </c>
      <c r="L3063" t="s">
        <v>1233</v>
      </c>
      <c r="M3063">
        <v>1</v>
      </c>
      <c r="P3063" s="2" t="s">
        <v>4716</v>
      </c>
      <c r="Q3063" t="s">
        <v>47</v>
      </c>
      <c r="S3063">
        <v>0.71718144416809082</v>
      </c>
      <c r="T3063">
        <v>1.603790442459285E-4</v>
      </c>
      <c r="U3063">
        <v>7.3774100746959448E-4</v>
      </c>
      <c r="V3063">
        <v>6.209873128682375E-3</v>
      </c>
      <c r="W3063">
        <v>2.4938339367508892E-2</v>
      </c>
      <c r="X3063">
        <v>0.58674407005310059</v>
      </c>
      <c r="Y3063">
        <v>0</v>
      </c>
      <c r="Z3063">
        <v>0.307</v>
      </c>
      <c r="AA3063">
        <v>0</v>
      </c>
      <c r="AB3063">
        <v>0.69299999999999995</v>
      </c>
      <c r="AC3063">
        <v>0.47670000000000001</v>
      </c>
      <c r="AD3063" t="s">
        <v>48</v>
      </c>
      <c r="AE3063" t="s">
        <v>48</v>
      </c>
      <c r="AF3063" t="s">
        <v>48</v>
      </c>
    </row>
    <row r="3064" spans="1:32" hidden="1" outlineLevel="1" x14ac:dyDescent="0.2">
      <c r="A3064" t="s">
        <v>4717</v>
      </c>
      <c r="B3064" t="s">
        <v>4718</v>
      </c>
      <c r="C3064" t="s">
        <v>4719</v>
      </c>
      <c r="J3064" t="s">
        <v>4720</v>
      </c>
      <c r="K3064" t="s">
        <v>646</v>
      </c>
      <c r="L3064" t="s">
        <v>1233</v>
      </c>
      <c r="M3064">
        <v>1</v>
      </c>
      <c r="P3064" s="2" t="s">
        <v>4721</v>
      </c>
      <c r="Q3064" t="s">
        <v>47</v>
      </c>
      <c r="S3064">
        <v>8.5760056972503662E-3</v>
      </c>
      <c r="T3064">
        <v>2.659849542396842E-6</v>
      </c>
      <c r="U3064">
        <v>9.4577357231173664E-5</v>
      </c>
      <c r="V3064">
        <v>1.7530172772239891E-4</v>
      </c>
      <c r="W3064">
        <v>3.1401780433952808E-3</v>
      </c>
      <c r="X3064">
        <v>1.9881314074154941E-4</v>
      </c>
      <c r="Y3064">
        <v>0</v>
      </c>
      <c r="Z3064">
        <v>0.157</v>
      </c>
      <c r="AA3064">
        <v>0.318</v>
      </c>
      <c r="AB3064">
        <v>0.52400000000000002</v>
      </c>
      <c r="AC3064">
        <v>-0.68079999999999996</v>
      </c>
      <c r="AD3064" t="s">
        <v>48</v>
      </c>
      <c r="AE3064" t="s">
        <v>48</v>
      </c>
      <c r="AF3064" t="s">
        <v>48</v>
      </c>
    </row>
    <row r="3065" spans="1:32" hidden="1" outlineLevel="1" x14ac:dyDescent="0.2">
      <c r="A3065" t="s">
        <v>4722</v>
      </c>
      <c r="B3065" t="s">
        <v>4723</v>
      </c>
      <c r="C3065" t="s">
        <v>4724</v>
      </c>
      <c r="J3065" t="s">
        <v>4725</v>
      </c>
      <c r="K3065" t="s">
        <v>646</v>
      </c>
      <c r="L3065" t="s">
        <v>1233</v>
      </c>
      <c r="M3065">
        <v>1</v>
      </c>
      <c r="P3065" s="2" t="s">
        <v>4726</v>
      </c>
      <c r="Q3065" t="s">
        <v>47</v>
      </c>
      <c r="S3065">
        <v>7.299396675080061E-4</v>
      </c>
      <c r="T3065">
        <v>2.6352497570769629E-6</v>
      </c>
      <c r="U3065">
        <v>2.6861496735364199E-5</v>
      </c>
      <c r="V3065">
        <v>6.5111627918668091E-5</v>
      </c>
      <c r="W3065">
        <v>2.9122814885340631E-4</v>
      </c>
      <c r="X3065">
        <v>9.4291717687156051E-5</v>
      </c>
      <c r="Y3065">
        <v>0</v>
      </c>
      <c r="Z3065">
        <v>0</v>
      </c>
      <c r="AA3065">
        <v>0</v>
      </c>
      <c r="AB3065">
        <v>1</v>
      </c>
      <c r="AC3065">
        <v>0</v>
      </c>
      <c r="AD3065" t="s">
        <v>48</v>
      </c>
      <c r="AE3065" t="s">
        <v>48</v>
      </c>
      <c r="AF3065" t="s">
        <v>48</v>
      </c>
    </row>
    <row r="3066" spans="1:32" hidden="1" outlineLevel="1" x14ac:dyDescent="0.2">
      <c r="A3066" t="s">
        <v>4727</v>
      </c>
      <c r="B3066" t="s">
        <v>4728</v>
      </c>
      <c r="C3066" t="s">
        <v>4729</v>
      </c>
      <c r="J3066" t="s">
        <v>4730</v>
      </c>
      <c r="K3066" t="s">
        <v>646</v>
      </c>
      <c r="L3066" t="s">
        <v>1233</v>
      </c>
      <c r="M3066">
        <v>1</v>
      </c>
      <c r="P3066" s="2" t="s">
        <v>4731</v>
      </c>
      <c r="Q3066" t="s">
        <v>47</v>
      </c>
      <c r="Y3066" t="s">
        <v>48</v>
      </c>
      <c r="Z3066" t="s">
        <v>48</v>
      </c>
      <c r="AA3066" t="s">
        <v>48</v>
      </c>
      <c r="AB3066" t="s">
        <v>48</v>
      </c>
      <c r="AC3066" t="s">
        <v>48</v>
      </c>
      <c r="AD3066" t="s">
        <v>48</v>
      </c>
      <c r="AE3066" t="s">
        <v>48</v>
      </c>
      <c r="AF3066" t="s">
        <v>48</v>
      </c>
    </row>
    <row r="3067" spans="1:32" hidden="1" outlineLevel="1" x14ac:dyDescent="0.2">
      <c r="A3067" t="s">
        <v>4732</v>
      </c>
      <c r="B3067" t="s">
        <v>4733</v>
      </c>
      <c r="C3067" t="s">
        <v>4734</v>
      </c>
      <c r="J3067" t="s">
        <v>4735</v>
      </c>
      <c r="K3067" t="s">
        <v>646</v>
      </c>
      <c r="L3067" t="s">
        <v>1233</v>
      </c>
      <c r="M3067">
        <v>1</v>
      </c>
      <c r="P3067" s="2" t="s">
        <v>4736</v>
      </c>
      <c r="Q3067" t="s">
        <v>47</v>
      </c>
      <c r="S3067">
        <v>0.21102963387966159</v>
      </c>
      <c r="T3067">
        <v>4.8084897571243353E-5</v>
      </c>
      <c r="U3067">
        <v>3.364856168627739E-2</v>
      </c>
      <c r="V3067">
        <v>1.7439280636608601E-3</v>
      </c>
      <c r="W3067">
        <v>1.4633742161095141E-2</v>
      </c>
      <c r="X3067">
        <v>1.4022131217643621E-3</v>
      </c>
      <c r="Y3067">
        <v>-7.2619047619047611E-2</v>
      </c>
      <c r="Z3067">
        <v>0.17</v>
      </c>
      <c r="AA3067">
        <v>0.159</v>
      </c>
      <c r="AB3067">
        <v>0.67100000000000004</v>
      </c>
      <c r="AC3067">
        <v>0.4209</v>
      </c>
      <c r="AD3067" t="s">
        <v>48</v>
      </c>
      <c r="AE3067" t="s">
        <v>48</v>
      </c>
      <c r="AF3067" t="s">
        <v>48</v>
      </c>
    </row>
    <row r="3068" spans="1:32" hidden="1" outlineLevel="1" x14ac:dyDescent="0.2">
      <c r="A3068" t="s">
        <v>4737</v>
      </c>
      <c r="B3068" t="s">
        <v>4738</v>
      </c>
      <c r="C3068" t="s">
        <v>4739</v>
      </c>
      <c r="J3068" t="s">
        <v>4740</v>
      </c>
      <c r="K3068" t="s">
        <v>646</v>
      </c>
      <c r="L3068" t="s">
        <v>1233</v>
      </c>
      <c r="M3068">
        <v>1</v>
      </c>
      <c r="P3068" s="2" t="s">
        <v>4741</v>
      </c>
      <c r="Q3068" t="s">
        <v>47</v>
      </c>
      <c r="S3068">
        <v>0.86955875158309937</v>
      </c>
      <c r="T3068">
        <v>5.0687231123447418E-5</v>
      </c>
      <c r="U3068">
        <v>1.3470246456563469E-2</v>
      </c>
      <c r="V3068">
        <v>5.7585054310038686E-4</v>
      </c>
      <c r="W3068">
        <v>0.72486943006515503</v>
      </c>
      <c r="X3068">
        <v>7.2586059104651213E-4</v>
      </c>
      <c r="Y3068">
        <v>0.30833333333333329</v>
      </c>
      <c r="Z3068">
        <v>0.20399999999999999</v>
      </c>
      <c r="AA3068">
        <v>8.8999999999999996E-2</v>
      </c>
      <c r="AB3068">
        <v>0.70699999999999996</v>
      </c>
      <c r="AC3068">
        <v>0.87170000000000003</v>
      </c>
      <c r="AD3068" t="s">
        <v>48</v>
      </c>
      <c r="AE3068" t="s">
        <v>48</v>
      </c>
      <c r="AF3068" t="s">
        <v>48</v>
      </c>
    </row>
    <row r="3069" spans="1:32" hidden="1" outlineLevel="1" x14ac:dyDescent="0.2">
      <c r="A3069" t="s">
        <v>4742</v>
      </c>
      <c r="B3069" t="s">
        <v>4743</v>
      </c>
      <c r="C3069" t="s">
        <v>4744</v>
      </c>
      <c r="J3069" t="s">
        <v>4745</v>
      </c>
      <c r="K3069" t="s">
        <v>646</v>
      </c>
      <c r="L3069" t="s">
        <v>1233</v>
      </c>
      <c r="M3069">
        <v>1</v>
      </c>
      <c r="P3069" s="2" t="s">
        <v>4746</v>
      </c>
      <c r="Q3069" t="s">
        <v>47</v>
      </c>
      <c r="S3069">
        <v>0.22605310380458829</v>
      </c>
      <c r="T3069">
        <v>1.026395984808914E-4</v>
      </c>
      <c r="U3069">
        <v>1.1164024472236629E-3</v>
      </c>
      <c r="V3069">
        <v>4.6015582047402859E-3</v>
      </c>
      <c r="W3069">
        <v>2.1803593263030048E-3</v>
      </c>
      <c r="X3069">
        <v>1.21203123126179E-3</v>
      </c>
      <c r="Y3069">
        <v>0.23333333333333331</v>
      </c>
      <c r="Z3069">
        <v>0.23499999999999999</v>
      </c>
      <c r="AA3069">
        <v>0</v>
      </c>
      <c r="AB3069">
        <v>0.76500000000000001</v>
      </c>
      <c r="AC3069">
        <v>0.93530000000000002</v>
      </c>
      <c r="AD3069" t="s">
        <v>48</v>
      </c>
      <c r="AE3069" t="s">
        <v>48</v>
      </c>
      <c r="AF3069" t="s">
        <v>48</v>
      </c>
    </row>
    <row r="3070" spans="1:32" hidden="1" outlineLevel="1" x14ac:dyDescent="0.2">
      <c r="A3070" t="s">
        <v>4747</v>
      </c>
      <c r="B3070" t="s">
        <v>4748</v>
      </c>
      <c r="C3070" t="s">
        <v>4749</v>
      </c>
      <c r="J3070" t="s">
        <v>4750</v>
      </c>
      <c r="K3070" t="s">
        <v>646</v>
      </c>
      <c r="L3070" t="s">
        <v>1233</v>
      </c>
      <c r="M3070">
        <v>1</v>
      </c>
      <c r="P3070" s="2" t="s">
        <v>4751</v>
      </c>
      <c r="Q3070" t="s">
        <v>47</v>
      </c>
      <c r="S3070">
        <v>2.4857255630195141E-4</v>
      </c>
      <c r="T3070">
        <v>3.353863121446921E-6</v>
      </c>
      <c r="U3070">
        <v>2.011491778830532E-5</v>
      </c>
      <c r="V3070">
        <v>4.5305620005819953E-5</v>
      </c>
      <c r="W3070">
        <v>1.0803441546158871E-4</v>
      </c>
      <c r="X3070">
        <v>2.0552211935864761E-5</v>
      </c>
      <c r="Y3070">
        <v>0.33439393939393941</v>
      </c>
      <c r="Z3070">
        <v>0.14399999999999999</v>
      </c>
      <c r="AA3070">
        <v>0.04</v>
      </c>
      <c r="AB3070">
        <v>0.81599999999999995</v>
      </c>
      <c r="AC3070">
        <v>0.93569999999999998</v>
      </c>
      <c r="AD3070" t="s">
        <v>48</v>
      </c>
      <c r="AE3070" t="s">
        <v>48</v>
      </c>
      <c r="AF3070" t="s">
        <v>48</v>
      </c>
    </row>
    <row r="3071" spans="1:32" hidden="1" outlineLevel="1" x14ac:dyDescent="0.2">
      <c r="A3071" t="s">
        <v>4752</v>
      </c>
      <c r="B3071" t="s">
        <v>4753</v>
      </c>
      <c r="C3071" t="s">
        <v>4754</v>
      </c>
      <c r="J3071" t="s">
        <v>4755</v>
      </c>
      <c r="K3071" t="s">
        <v>646</v>
      </c>
      <c r="L3071" t="s">
        <v>1233</v>
      </c>
      <c r="M3071">
        <v>1</v>
      </c>
      <c r="P3071" s="2" t="s">
        <v>4756</v>
      </c>
      <c r="Q3071" t="s">
        <v>47</v>
      </c>
      <c r="S3071">
        <v>9.8149850964546204E-2</v>
      </c>
      <c r="T3071">
        <v>6.3199122450896539E-6</v>
      </c>
      <c r="U3071">
        <v>6.6037534270435572E-4</v>
      </c>
      <c r="V3071">
        <v>3.0985276680439711E-4</v>
      </c>
      <c r="W3071">
        <v>7.219986617565155E-2</v>
      </c>
      <c r="X3071">
        <v>3.2882337109185761E-4</v>
      </c>
      <c r="Y3071">
        <v>-3.7499999999999999E-2</v>
      </c>
      <c r="Z3071">
        <v>0.127</v>
      </c>
      <c r="AA3071">
        <v>3.6999999999999998E-2</v>
      </c>
      <c r="AB3071">
        <v>0.83599999999999997</v>
      </c>
      <c r="AC3071">
        <v>0.63100000000000001</v>
      </c>
      <c r="AD3071" t="s">
        <v>48</v>
      </c>
      <c r="AE3071" t="s">
        <v>48</v>
      </c>
      <c r="AF3071" t="s">
        <v>48</v>
      </c>
    </row>
    <row r="3072" spans="1:32" hidden="1" outlineLevel="1" x14ac:dyDescent="0.2">
      <c r="A3072" t="s">
        <v>4757</v>
      </c>
      <c r="B3072" t="s">
        <v>4758</v>
      </c>
      <c r="C3072" t="s">
        <v>4759</v>
      </c>
      <c r="J3072" t="s">
        <v>4760</v>
      </c>
      <c r="K3072" t="s">
        <v>646</v>
      </c>
      <c r="L3072" t="s">
        <v>1233</v>
      </c>
      <c r="M3072">
        <v>1</v>
      </c>
      <c r="P3072" s="2" t="s">
        <v>4761</v>
      </c>
      <c r="Q3072" t="s">
        <v>47</v>
      </c>
      <c r="S3072">
        <v>1.177928037941456E-2</v>
      </c>
      <c r="T3072">
        <v>8.6113795987330377E-6</v>
      </c>
      <c r="U3072">
        <v>9.7977033874485642E-5</v>
      </c>
      <c r="V3072">
        <v>4.4583081034943461E-4</v>
      </c>
      <c r="W3072">
        <v>1.9089372362941499E-3</v>
      </c>
      <c r="X3072">
        <v>1.6463757492601869E-3</v>
      </c>
      <c r="Y3072">
        <v>0</v>
      </c>
      <c r="Z3072">
        <v>0</v>
      </c>
      <c r="AA3072">
        <v>0</v>
      </c>
      <c r="AB3072">
        <v>1</v>
      </c>
      <c r="AC3072">
        <v>0</v>
      </c>
      <c r="AD3072" t="s">
        <v>48</v>
      </c>
      <c r="AE3072" t="s">
        <v>48</v>
      </c>
      <c r="AF3072" t="s">
        <v>48</v>
      </c>
    </row>
    <row r="3073" spans="1:32" hidden="1" outlineLevel="1" x14ac:dyDescent="0.2">
      <c r="A3073" t="s">
        <v>4762</v>
      </c>
      <c r="B3073" t="s">
        <v>4763</v>
      </c>
      <c r="C3073" t="s">
        <v>4764</v>
      </c>
      <c r="J3073" t="s">
        <v>4765</v>
      </c>
      <c r="K3073" t="s">
        <v>646</v>
      </c>
      <c r="L3073" t="s">
        <v>1233</v>
      </c>
      <c r="M3073">
        <v>1</v>
      </c>
      <c r="P3073" s="2" t="s">
        <v>4766</v>
      </c>
      <c r="Q3073" t="s">
        <v>47</v>
      </c>
      <c r="S3073">
        <v>2.933334035333246E-4</v>
      </c>
      <c r="T3073">
        <v>4.5771967052132823E-6</v>
      </c>
      <c r="U3073">
        <v>2.5780522264540199E-5</v>
      </c>
      <c r="V3073">
        <v>9.0215755335520953E-5</v>
      </c>
      <c r="W3073">
        <v>1.0170874884352089E-4</v>
      </c>
      <c r="X3073">
        <v>3.0075178074184809E-5</v>
      </c>
      <c r="Y3073">
        <v>7.3809523809523811E-2</v>
      </c>
      <c r="Z3073">
        <v>0.151</v>
      </c>
      <c r="AA3073">
        <v>5.3999999999999999E-2</v>
      </c>
      <c r="AB3073">
        <v>0.79500000000000004</v>
      </c>
      <c r="AC3073">
        <v>0.95420000000000005</v>
      </c>
      <c r="AD3073" t="s">
        <v>48</v>
      </c>
      <c r="AE3073" t="s">
        <v>48</v>
      </c>
      <c r="AF3073" t="s">
        <v>48</v>
      </c>
    </row>
    <row r="3074" spans="1:32" hidden="1" outlineLevel="1" x14ac:dyDescent="0.2">
      <c r="A3074" t="s">
        <v>4767</v>
      </c>
      <c r="B3074" t="s">
        <v>4768</v>
      </c>
      <c r="C3074" t="s">
        <v>4769</v>
      </c>
      <c r="J3074" t="s">
        <v>4770</v>
      </c>
      <c r="K3074" t="s">
        <v>646</v>
      </c>
      <c r="L3074" t="s">
        <v>1233</v>
      </c>
      <c r="M3074">
        <v>1</v>
      </c>
      <c r="P3074" s="2" t="s">
        <v>4771</v>
      </c>
      <c r="Q3074" t="s">
        <v>47</v>
      </c>
      <c r="S3074">
        <v>2.5148799177259211E-3</v>
      </c>
      <c r="T3074">
        <v>4.6956502046668902E-5</v>
      </c>
      <c r="U3074">
        <v>1.3944286911282691E-4</v>
      </c>
      <c r="V3074">
        <v>4.1190502815879881E-4</v>
      </c>
      <c r="W3074">
        <v>6.520815659314394E-4</v>
      </c>
      <c r="X3074">
        <v>2.146833576261997E-4</v>
      </c>
      <c r="Y3074">
        <v>-0.25</v>
      </c>
      <c r="Z3074">
        <v>0</v>
      </c>
      <c r="AA3074">
        <v>0</v>
      </c>
      <c r="AB3074">
        <v>1</v>
      </c>
      <c r="AC3074">
        <v>0</v>
      </c>
      <c r="AD3074" t="s">
        <v>48</v>
      </c>
      <c r="AE3074" t="s">
        <v>48</v>
      </c>
      <c r="AF3074" t="s">
        <v>48</v>
      </c>
    </row>
    <row r="3075" spans="1:32" hidden="1" outlineLevel="1" x14ac:dyDescent="0.2">
      <c r="A3075" t="s">
        <v>4772</v>
      </c>
      <c r="B3075" t="s">
        <v>4773</v>
      </c>
      <c r="C3075" t="s">
        <v>4774</v>
      </c>
      <c r="J3075" t="s">
        <v>4775</v>
      </c>
      <c r="K3075" t="s">
        <v>646</v>
      </c>
      <c r="L3075" t="s">
        <v>1233</v>
      </c>
      <c r="M3075">
        <v>1</v>
      </c>
      <c r="P3075" s="2" t="s">
        <v>4776</v>
      </c>
      <c r="Q3075" t="s">
        <v>47</v>
      </c>
      <c r="S3075">
        <v>0.10849429666995999</v>
      </c>
      <c r="T3075">
        <v>8.19339129520813E-6</v>
      </c>
      <c r="U3075">
        <v>2.713102381676435E-3</v>
      </c>
      <c r="V3075">
        <v>4.063888918608427E-4</v>
      </c>
      <c r="W3075">
        <v>6.7013159394264221E-2</v>
      </c>
      <c r="X3075">
        <v>5.5425747996196151E-4</v>
      </c>
      <c r="Y3075">
        <v>0.2</v>
      </c>
      <c r="Z3075">
        <v>0.32400000000000001</v>
      </c>
      <c r="AA3075">
        <v>0</v>
      </c>
      <c r="AB3075">
        <v>0.67600000000000005</v>
      </c>
      <c r="AC3075">
        <v>0.34</v>
      </c>
      <c r="AD3075" t="s">
        <v>48</v>
      </c>
      <c r="AE3075" t="s">
        <v>48</v>
      </c>
      <c r="AF3075" t="s">
        <v>48</v>
      </c>
    </row>
    <row r="3076" spans="1:32" hidden="1" outlineLevel="1" x14ac:dyDescent="0.2">
      <c r="A3076" t="s">
        <v>4777</v>
      </c>
      <c r="B3076" t="s">
        <v>4778</v>
      </c>
      <c r="C3076" t="s">
        <v>4779</v>
      </c>
      <c r="J3076" t="s">
        <v>4780</v>
      </c>
      <c r="K3076" t="s">
        <v>646</v>
      </c>
      <c r="L3076" t="s">
        <v>1233</v>
      </c>
      <c r="M3076">
        <v>1</v>
      </c>
      <c r="P3076" s="2" t="s">
        <v>4781</v>
      </c>
      <c r="Q3076" t="s">
        <v>47</v>
      </c>
      <c r="Y3076" t="s">
        <v>48</v>
      </c>
      <c r="Z3076" t="s">
        <v>48</v>
      </c>
      <c r="AA3076" t="s">
        <v>48</v>
      </c>
      <c r="AB3076" t="s">
        <v>48</v>
      </c>
      <c r="AC3076" t="s">
        <v>48</v>
      </c>
      <c r="AD3076" t="s">
        <v>48</v>
      </c>
      <c r="AE3076" t="s">
        <v>48</v>
      </c>
      <c r="AF3076" t="s">
        <v>48</v>
      </c>
    </row>
    <row r="3077" spans="1:32" hidden="1" outlineLevel="1" x14ac:dyDescent="0.2">
      <c r="A3077" t="s">
        <v>4782</v>
      </c>
      <c r="B3077" t="s">
        <v>4783</v>
      </c>
      <c r="C3077" t="s">
        <v>4784</v>
      </c>
      <c r="J3077" t="s">
        <v>4785</v>
      </c>
      <c r="K3077" t="s">
        <v>646</v>
      </c>
      <c r="L3077" t="s">
        <v>1233</v>
      </c>
      <c r="M3077">
        <v>1</v>
      </c>
      <c r="P3077" s="2" t="s">
        <v>4786</v>
      </c>
      <c r="Q3077" t="s">
        <v>47</v>
      </c>
      <c r="S3077">
        <v>2.6328256353735919E-3</v>
      </c>
      <c r="T3077">
        <v>1.4680079402751289E-5</v>
      </c>
      <c r="U3077">
        <v>1.10849694465287E-4</v>
      </c>
      <c r="V3077">
        <v>1.3564075925387439E-4</v>
      </c>
      <c r="W3077">
        <v>1.3667925959452991E-3</v>
      </c>
      <c r="X3077">
        <v>8.5988758655730635E-5</v>
      </c>
      <c r="Y3077">
        <v>-0.37894736842105259</v>
      </c>
      <c r="Z3077">
        <v>0.192</v>
      </c>
      <c r="AA3077">
        <v>0.11899999999999999</v>
      </c>
      <c r="AB3077">
        <v>0.68899999999999995</v>
      </c>
      <c r="AC3077">
        <v>0.9526</v>
      </c>
      <c r="AD3077" t="s">
        <v>48</v>
      </c>
      <c r="AE3077" t="s">
        <v>48</v>
      </c>
      <c r="AF3077" t="s">
        <v>48</v>
      </c>
    </row>
    <row r="3078" spans="1:32" hidden="1" outlineLevel="1" x14ac:dyDescent="0.2">
      <c r="A3078" t="s">
        <v>4787</v>
      </c>
      <c r="B3078" t="s">
        <v>4788</v>
      </c>
      <c r="C3078" t="s">
        <v>4789</v>
      </c>
      <c r="J3078" t="s">
        <v>4790</v>
      </c>
      <c r="K3078" t="s">
        <v>646</v>
      </c>
      <c r="L3078" t="s">
        <v>1233</v>
      </c>
      <c r="M3078">
        <v>1</v>
      </c>
      <c r="P3078" s="2" t="s">
        <v>4791</v>
      </c>
      <c r="Q3078" t="s">
        <v>47</v>
      </c>
      <c r="S3078">
        <v>0.6413651704788208</v>
      </c>
      <c r="T3078">
        <v>5.8397810789756477E-5</v>
      </c>
      <c r="U3078">
        <v>0.30415445566177368</v>
      </c>
      <c r="V3078">
        <v>2.1967689972370859E-3</v>
      </c>
      <c r="W3078">
        <v>0.13726677000522611</v>
      </c>
      <c r="X3078">
        <v>5.3625735454261303E-3</v>
      </c>
      <c r="Y3078">
        <v>-0.66666666666666663</v>
      </c>
      <c r="Z3078">
        <v>6.2E-2</v>
      </c>
      <c r="AA3078">
        <v>0.26200000000000001</v>
      </c>
      <c r="AB3078">
        <v>0.67600000000000005</v>
      </c>
      <c r="AC3078">
        <v>-0.81259999999999999</v>
      </c>
      <c r="AD3078" t="s">
        <v>48</v>
      </c>
      <c r="AE3078" t="s">
        <v>48</v>
      </c>
      <c r="AF3078" t="s">
        <v>48</v>
      </c>
    </row>
    <row r="3079" spans="1:32" hidden="1" outlineLevel="1" x14ac:dyDescent="0.2">
      <c r="A3079" t="s">
        <v>4792</v>
      </c>
      <c r="B3079" t="s">
        <v>4793</v>
      </c>
      <c r="C3079" t="s">
        <v>4794</v>
      </c>
      <c r="J3079" t="s">
        <v>4795</v>
      </c>
      <c r="K3079" t="s">
        <v>646</v>
      </c>
      <c r="L3079" t="s">
        <v>1233</v>
      </c>
      <c r="M3079">
        <v>1</v>
      </c>
      <c r="P3079" s="2" t="s">
        <v>4796</v>
      </c>
      <c r="Q3079" t="s">
        <v>47</v>
      </c>
      <c r="S3079">
        <v>3.254460752941668E-4</v>
      </c>
      <c r="T3079">
        <v>2.387576159890159E-6</v>
      </c>
      <c r="U3079">
        <v>1.8270999134983871E-5</v>
      </c>
      <c r="V3079">
        <v>3.8875979953445487E-5</v>
      </c>
      <c r="W3079">
        <v>1.6267993487417701E-4</v>
      </c>
      <c r="X3079">
        <v>2.2874042770126831E-5</v>
      </c>
      <c r="Y3079">
        <v>0.25</v>
      </c>
      <c r="Z3079">
        <v>0.14699999999999999</v>
      </c>
      <c r="AA3079">
        <v>0</v>
      </c>
      <c r="AB3079">
        <v>0.85299999999999998</v>
      </c>
      <c r="AC3079">
        <v>0.84419999999999995</v>
      </c>
      <c r="AD3079" t="s">
        <v>48</v>
      </c>
      <c r="AE3079" t="s">
        <v>48</v>
      </c>
      <c r="AF3079" t="s">
        <v>48</v>
      </c>
    </row>
    <row r="3080" spans="1:32" hidden="1" outlineLevel="1" x14ac:dyDescent="0.2">
      <c r="A3080" t="s">
        <v>4797</v>
      </c>
      <c r="B3080" t="s">
        <v>4798</v>
      </c>
      <c r="C3080" t="s">
        <v>4799</v>
      </c>
      <c r="J3080" t="s">
        <v>4800</v>
      </c>
      <c r="K3080" t="s">
        <v>646</v>
      </c>
      <c r="L3080" t="s">
        <v>1233</v>
      </c>
      <c r="M3080">
        <v>1</v>
      </c>
      <c r="P3080" s="2" t="s">
        <v>4801</v>
      </c>
      <c r="Q3080" t="s">
        <v>47</v>
      </c>
      <c r="S3080">
        <v>5.085943266749382E-4</v>
      </c>
      <c r="T3080">
        <v>1.9685671759361871E-6</v>
      </c>
      <c r="U3080">
        <v>1.675099701969884E-5</v>
      </c>
      <c r="V3080">
        <v>6.0728842072421678E-5</v>
      </c>
      <c r="W3080">
        <v>2.6214506942778831E-4</v>
      </c>
      <c r="X3080">
        <v>2.9755374271189791E-5</v>
      </c>
      <c r="Y3080">
        <v>-4.4444444444444432E-2</v>
      </c>
      <c r="Z3080">
        <v>0.14099999999999999</v>
      </c>
      <c r="AA3080">
        <v>7.5999999999999998E-2</v>
      </c>
      <c r="AB3080">
        <v>0.78400000000000003</v>
      </c>
      <c r="AC3080">
        <v>0.32479999999999998</v>
      </c>
      <c r="AD3080" t="s">
        <v>48</v>
      </c>
      <c r="AE3080" t="s">
        <v>48</v>
      </c>
      <c r="AF3080" t="s">
        <v>48</v>
      </c>
    </row>
    <row r="3081" spans="1:32" hidden="1" outlineLevel="1" x14ac:dyDescent="0.2">
      <c r="A3081" t="s">
        <v>4802</v>
      </c>
      <c r="B3081" t="s">
        <v>4803</v>
      </c>
      <c r="C3081" t="s">
        <v>3033</v>
      </c>
      <c r="J3081" t="s">
        <v>4804</v>
      </c>
      <c r="K3081" t="s">
        <v>646</v>
      </c>
      <c r="L3081" t="s">
        <v>1233</v>
      </c>
      <c r="M3081">
        <v>1</v>
      </c>
      <c r="P3081" s="2" t="s">
        <v>4805</v>
      </c>
      <c r="Q3081" t="s">
        <v>47</v>
      </c>
      <c r="S3081">
        <v>9.8403042647987604E-4</v>
      </c>
      <c r="T3081">
        <v>2.7440125904831798E-6</v>
      </c>
      <c r="U3081">
        <v>3.3216761949006468E-5</v>
      </c>
      <c r="V3081">
        <v>5.9245256124995649E-5</v>
      </c>
      <c r="W3081">
        <v>3.6218154127709568E-4</v>
      </c>
      <c r="X3081">
        <v>7.6400749094318599E-5</v>
      </c>
      <c r="Y3081">
        <v>-3.6471861471861468E-2</v>
      </c>
      <c r="Z3081">
        <v>7.3999999999999996E-2</v>
      </c>
      <c r="AA3081">
        <v>0.112</v>
      </c>
      <c r="AB3081">
        <v>0.81499999999999995</v>
      </c>
      <c r="AC3081">
        <v>-0.37280000000000002</v>
      </c>
      <c r="AD3081" t="s">
        <v>48</v>
      </c>
      <c r="AE3081" t="s">
        <v>48</v>
      </c>
      <c r="AF3081" t="s">
        <v>48</v>
      </c>
    </row>
    <row r="3082" spans="1:32" hidden="1" outlineLevel="1" x14ac:dyDescent="0.2">
      <c r="A3082" t="s">
        <v>4806</v>
      </c>
      <c r="B3082" t="s">
        <v>4807</v>
      </c>
      <c r="C3082" t="s">
        <v>4808</v>
      </c>
      <c r="J3082" t="s">
        <v>4809</v>
      </c>
      <c r="K3082" t="s">
        <v>646</v>
      </c>
      <c r="L3082" t="s">
        <v>1233</v>
      </c>
      <c r="M3082">
        <v>1</v>
      </c>
      <c r="P3082" s="2" t="s">
        <v>4810</v>
      </c>
      <c r="Q3082" t="s">
        <v>47</v>
      </c>
      <c r="S3082">
        <v>0.93923497200012207</v>
      </c>
      <c r="T3082">
        <v>7.0478639099746943E-4</v>
      </c>
      <c r="U3082">
        <v>5.5008181370794773E-3</v>
      </c>
      <c r="V3082">
        <v>7.3873251676559448E-2</v>
      </c>
      <c r="W3082">
        <v>0.80278599262237549</v>
      </c>
      <c r="X3082">
        <v>4.9255073070526123E-2</v>
      </c>
      <c r="Y3082">
        <v>0.2</v>
      </c>
      <c r="Z3082">
        <v>0</v>
      </c>
      <c r="AA3082">
        <v>0</v>
      </c>
      <c r="AB3082">
        <v>1</v>
      </c>
      <c r="AC3082">
        <v>0</v>
      </c>
      <c r="AD3082" t="s">
        <v>48</v>
      </c>
      <c r="AE3082" t="s">
        <v>48</v>
      </c>
      <c r="AF3082" t="s">
        <v>48</v>
      </c>
    </row>
    <row r="3083" spans="1:32" hidden="1" outlineLevel="1" x14ac:dyDescent="0.2">
      <c r="A3083" t="s">
        <v>4811</v>
      </c>
      <c r="B3083" t="s">
        <v>4812</v>
      </c>
      <c r="C3083" t="s">
        <v>4813</v>
      </c>
      <c r="J3083" t="s">
        <v>4814</v>
      </c>
      <c r="K3083" t="s">
        <v>646</v>
      </c>
      <c r="L3083" t="s">
        <v>1233</v>
      </c>
      <c r="M3083">
        <v>1</v>
      </c>
      <c r="P3083" s="2" t="s">
        <v>4815</v>
      </c>
      <c r="Q3083" t="s">
        <v>47</v>
      </c>
      <c r="S3083">
        <v>2.4953947286121553E-4</v>
      </c>
      <c r="T3083">
        <v>3.0423971111304131E-6</v>
      </c>
      <c r="U3083">
        <v>1.9154018445988189E-5</v>
      </c>
      <c r="V3083">
        <v>4.5135799155104912E-5</v>
      </c>
      <c r="W3083">
        <v>1.1652245302684611E-4</v>
      </c>
      <c r="X3083">
        <v>2.3106707885744981E-5</v>
      </c>
      <c r="Y3083">
        <v>0.2277777777777778</v>
      </c>
      <c r="Z3083">
        <v>0.09</v>
      </c>
      <c r="AA3083">
        <v>0</v>
      </c>
      <c r="AB3083">
        <v>0.91</v>
      </c>
      <c r="AC3083">
        <v>0.83</v>
      </c>
      <c r="AD3083" t="s">
        <v>48</v>
      </c>
      <c r="AE3083" t="s">
        <v>48</v>
      </c>
      <c r="AF3083" t="s">
        <v>48</v>
      </c>
    </row>
    <row r="3084" spans="1:32" hidden="1" outlineLevel="1" x14ac:dyDescent="0.2">
      <c r="A3084" t="s">
        <v>4816</v>
      </c>
      <c r="B3084" t="s">
        <v>4817</v>
      </c>
      <c r="C3084" t="s">
        <v>513</v>
      </c>
      <c r="J3084" t="s">
        <v>3243</v>
      </c>
      <c r="K3084" t="s">
        <v>646</v>
      </c>
      <c r="L3084" t="s">
        <v>1233</v>
      </c>
      <c r="M3084">
        <v>1</v>
      </c>
      <c r="P3084" s="2" t="s">
        <v>4818</v>
      </c>
      <c r="Q3084" t="s">
        <v>47</v>
      </c>
      <c r="Y3084" t="s">
        <v>48</v>
      </c>
      <c r="Z3084" t="s">
        <v>48</v>
      </c>
      <c r="AA3084" t="s">
        <v>48</v>
      </c>
      <c r="AB3084" t="s">
        <v>48</v>
      </c>
      <c r="AC3084" t="s">
        <v>48</v>
      </c>
      <c r="AD3084" t="s">
        <v>48</v>
      </c>
      <c r="AE3084" t="s">
        <v>48</v>
      </c>
      <c r="AF3084" t="s">
        <v>48</v>
      </c>
    </row>
    <row r="3085" spans="1:32" hidden="1" outlineLevel="1" x14ac:dyDescent="0.2">
      <c r="A3085" t="s">
        <v>4819</v>
      </c>
      <c r="B3085" t="s">
        <v>4820</v>
      </c>
      <c r="C3085" t="s">
        <v>4821</v>
      </c>
      <c r="J3085" t="s">
        <v>4822</v>
      </c>
      <c r="K3085" t="s">
        <v>646</v>
      </c>
      <c r="L3085" t="s">
        <v>1233</v>
      </c>
      <c r="M3085">
        <v>1</v>
      </c>
      <c r="P3085" s="2" t="s">
        <v>4823</v>
      </c>
      <c r="Q3085" t="s">
        <v>47</v>
      </c>
      <c r="S3085">
        <v>3.6233331775292749E-4</v>
      </c>
      <c r="T3085">
        <v>2.120583758369321E-6</v>
      </c>
      <c r="U3085">
        <v>1.7034282791428271E-5</v>
      </c>
      <c r="V3085">
        <v>4.5983775635249913E-5</v>
      </c>
      <c r="W3085">
        <v>1.5307104331441221E-4</v>
      </c>
      <c r="X3085">
        <v>3.6939611163688817E-5</v>
      </c>
      <c r="Y3085">
        <v>0.47499999999999998</v>
      </c>
      <c r="Z3085">
        <v>0</v>
      </c>
      <c r="AA3085">
        <v>0</v>
      </c>
      <c r="AB3085">
        <v>1</v>
      </c>
      <c r="AC3085">
        <v>0</v>
      </c>
      <c r="AD3085" t="s">
        <v>48</v>
      </c>
      <c r="AE3085" t="s">
        <v>48</v>
      </c>
      <c r="AF3085" t="s">
        <v>48</v>
      </c>
    </row>
    <row r="3086" spans="1:32" hidden="1" outlineLevel="1" x14ac:dyDescent="0.2">
      <c r="A3086" t="s">
        <v>4824</v>
      </c>
      <c r="B3086" t="s">
        <v>4825</v>
      </c>
      <c r="C3086" t="s">
        <v>4826</v>
      </c>
      <c r="J3086" t="s">
        <v>4827</v>
      </c>
      <c r="K3086" t="s">
        <v>646</v>
      </c>
      <c r="L3086" t="s">
        <v>1233</v>
      </c>
      <c r="M3086">
        <v>1</v>
      </c>
      <c r="P3086" s="2" t="s">
        <v>4828</v>
      </c>
      <c r="Q3086" t="s">
        <v>47</v>
      </c>
      <c r="S3086">
        <v>6.7824282450601459E-4</v>
      </c>
      <c r="T3086">
        <v>1.7744390561347249E-6</v>
      </c>
      <c r="U3086">
        <v>2.5072980861295949E-5</v>
      </c>
      <c r="V3086">
        <v>6.2426130170933902E-5</v>
      </c>
      <c r="W3086">
        <v>3.23453132295981E-4</v>
      </c>
      <c r="X3086">
        <v>3.1119478080654517E-5</v>
      </c>
      <c r="Y3086">
        <v>-0.1385416666666667</v>
      </c>
      <c r="Z3086">
        <v>0.115</v>
      </c>
      <c r="AA3086">
        <v>7.3999999999999996E-2</v>
      </c>
      <c r="AB3086">
        <v>0.81200000000000006</v>
      </c>
      <c r="AC3086">
        <v>0.42870000000000003</v>
      </c>
      <c r="AD3086" t="s">
        <v>48</v>
      </c>
      <c r="AE3086" t="s">
        <v>48</v>
      </c>
      <c r="AF3086" t="s">
        <v>48</v>
      </c>
    </row>
    <row r="3087" spans="1:32" hidden="1" outlineLevel="1" x14ac:dyDescent="0.2">
      <c r="A3087" t="s">
        <v>4829</v>
      </c>
      <c r="B3087" t="s">
        <v>4830</v>
      </c>
      <c r="C3087" t="s">
        <v>4831</v>
      </c>
      <c r="J3087" t="s">
        <v>4832</v>
      </c>
      <c r="K3087" t="s">
        <v>646</v>
      </c>
      <c r="L3087" t="s">
        <v>1233</v>
      </c>
      <c r="M3087">
        <v>1</v>
      </c>
      <c r="P3087" s="2" t="s">
        <v>4833</v>
      </c>
      <c r="Q3087" t="s">
        <v>47</v>
      </c>
      <c r="S3087">
        <v>8.7130581960082054E-4</v>
      </c>
      <c r="T3087">
        <v>7.3052356128755491E-6</v>
      </c>
      <c r="U3087">
        <v>4.632457421394065E-5</v>
      </c>
      <c r="V3087">
        <v>4.8760364734334871E-5</v>
      </c>
      <c r="W3087">
        <v>4.2443079291842878E-4</v>
      </c>
      <c r="X3087">
        <v>5.3320614824770018E-5</v>
      </c>
      <c r="Y3087">
        <v>0.1048611111111111</v>
      </c>
      <c r="Z3087">
        <v>0.14599999999999999</v>
      </c>
      <c r="AA3087">
        <v>0.106</v>
      </c>
      <c r="AB3087">
        <v>0.748</v>
      </c>
      <c r="AC3087">
        <v>0.84419999999999995</v>
      </c>
      <c r="AD3087" t="s">
        <v>48</v>
      </c>
      <c r="AE3087" t="s">
        <v>48</v>
      </c>
      <c r="AF3087" t="s">
        <v>48</v>
      </c>
    </row>
    <row r="3088" spans="1:32" hidden="1" outlineLevel="1" x14ac:dyDescent="0.2">
      <c r="A3088" t="s">
        <v>4834</v>
      </c>
      <c r="B3088" t="s">
        <v>4835</v>
      </c>
      <c r="C3088" t="s">
        <v>4836</v>
      </c>
      <c r="J3088" t="s">
        <v>4837</v>
      </c>
      <c r="K3088" t="s">
        <v>646</v>
      </c>
      <c r="L3088" t="s">
        <v>1233</v>
      </c>
      <c r="M3088">
        <v>1</v>
      </c>
      <c r="P3088" s="2" t="s">
        <v>4838</v>
      </c>
      <c r="Q3088" t="s">
        <v>47</v>
      </c>
      <c r="Y3088" t="s">
        <v>48</v>
      </c>
      <c r="Z3088" t="s">
        <v>48</v>
      </c>
      <c r="AA3088" t="s">
        <v>48</v>
      </c>
      <c r="AB3088" t="s">
        <v>48</v>
      </c>
      <c r="AC3088" t="s">
        <v>48</v>
      </c>
      <c r="AD3088" t="s">
        <v>48</v>
      </c>
      <c r="AE3088" t="s">
        <v>48</v>
      </c>
      <c r="AF3088" t="s">
        <v>48</v>
      </c>
    </row>
    <row r="3089" spans="1:32" hidden="1" outlineLevel="1" x14ac:dyDescent="0.2">
      <c r="A3089" t="s">
        <v>4839</v>
      </c>
      <c r="B3089" t="s">
        <v>4840</v>
      </c>
      <c r="C3089" t="s">
        <v>4841</v>
      </c>
      <c r="J3089" t="s">
        <v>4842</v>
      </c>
      <c r="K3089" t="s">
        <v>646</v>
      </c>
      <c r="L3089" t="s">
        <v>1233</v>
      </c>
      <c r="M3089">
        <v>1</v>
      </c>
      <c r="P3089" s="2" t="s">
        <v>4843</v>
      </c>
      <c r="Q3089" t="s">
        <v>47</v>
      </c>
      <c r="S3089">
        <v>0.87297254800796509</v>
      </c>
      <c r="T3089">
        <v>3.0454157968051732E-4</v>
      </c>
      <c r="U3089">
        <v>0.23761206865310669</v>
      </c>
      <c r="V3089">
        <v>4.4231885112822056E-3</v>
      </c>
      <c r="W3089">
        <v>5.9851497411727912E-2</v>
      </c>
      <c r="X3089">
        <v>1.318198256194592E-2</v>
      </c>
      <c r="Y3089">
        <v>1.8611111111111099E-2</v>
      </c>
      <c r="Z3089">
        <v>1.7999999999999999E-2</v>
      </c>
      <c r="AA3089">
        <v>8.2000000000000003E-2</v>
      </c>
      <c r="AB3089">
        <v>0.9</v>
      </c>
      <c r="AC3089">
        <v>-0.82889999999999997</v>
      </c>
      <c r="AD3089" t="s">
        <v>48</v>
      </c>
      <c r="AE3089" t="s">
        <v>48</v>
      </c>
      <c r="AF3089" t="s">
        <v>48</v>
      </c>
    </row>
    <row r="3090" spans="1:32" hidden="1" outlineLevel="1" x14ac:dyDescent="0.2">
      <c r="A3090" t="s">
        <v>4844</v>
      </c>
      <c r="B3090" t="s">
        <v>4845</v>
      </c>
      <c r="C3090" t="s">
        <v>4846</v>
      </c>
      <c r="J3090" t="s">
        <v>4847</v>
      </c>
      <c r="K3090" t="s">
        <v>646</v>
      </c>
      <c r="L3090" t="s">
        <v>1233</v>
      </c>
      <c r="M3090">
        <v>1</v>
      </c>
      <c r="P3090" s="2" t="s">
        <v>4848</v>
      </c>
      <c r="Q3090" t="s">
        <v>47</v>
      </c>
      <c r="S3090">
        <v>1.263850275427103E-2</v>
      </c>
      <c r="T3090">
        <v>4.1282432903244626E-6</v>
      </c>
      <c r="U3090">
        <v>1.126065180869773E-4</v>
      </c>
      <c r="V3090">
        <v>3.4214204060845082E-4</v>
      </c>
      <c r="W3090">
        <v>4.1289986111223698E-3</v>
      </c>
      <c r="X3090">
        <v>5.7884602574631572E-4</v>
      </c>
      <c r="Y3090">
        <v>0.15909090909090909</v>
      </c>
      <c r="Z3090">
        <v>0</v>
      </c>
      <c r="AA3090">
        <v>0.14099999999999999</v>
      </c>
      <c r="AB3090">
        <v>0.85899999999999999</v>
      </c>
      <c r="AC3090">
        <v>-0.55740000000000001</v>
      </c>
      <c r="AD3090" t="s">
        <v>48</v>
      </c>
      <c r="AE3090" t="s">
        <v>48</v>
      </c>
      <c r="AF3090" t="s">
        <v>48</v>
      </c>
    </row>
    <row r="3091" spans="1:32" hidden="1" outlineLevel="1" x14ac:dyDescent="0.2">
      <c r="A3091" t="s">
        <v>4849</v>
      </c>
      <c r="B3091" t="s">
        <v>4850</v>
      </c>
      <c r="C3091" t="s">
        <v>4851</v>
      </c>
      <c r="J3091" t="s">
        <v>4852</v>
      </c>
      <c r="K3091" t="s">
        <v>646</v>
      </c>
      <c r="L3091" t="s">
        <v>1233</v>
      </c>
      <c r="M3091">
        <v>1</v>
      </c>
      <c r="P3091" s="2" t="s">
        <v>4853</v>
      </c>
      <c r="Q3091" t="s">
        <v>47</v>
      </c>
      <c r="S3091">
        <v>1.9088216125965118E-2</v>
      </c>
      <c r="T3091">
        <v>7.4727054197865073E-6</v>
      </c>
      <c r="U3091">
        <v>3.6726603866554802E-4</v>
      </c>
      <c r="V3091">
        <v>5.1899213576689363E-4</v>
      </c>
      <c r="W3091">
        <v>6.4159780740737924E-3</v>
      </c>
      <c r="X3091">
        <v>1.8768213340081269E-4</v>
      </c>
      <c r="Y3091">
        <v>0.16428571428571431</v>
      </c>
      <c r="Z3091">
        <v>4.3999999999999997E-2</v>
      </c>
      <c r="AA3091">
        <v>0.12</v>
      </c>
      <c r="AB3091">
        <v>0.83599999999999997</v>
      </c>
      <c r="AC3091">
        <v>-0.87760000000000005</v>
      </c>
      <c r="AD3091" t="s">
        <v>48</v>
      </c>
      <c r="AE3091" t="s">
        <v>48</v>
      </c>
      <c r="AF3091" t="s">
        <v>48</v>
      </c>
    </row>
    <row r="3092" spans="1:32" hidden="1" outlineLevel="1" x14ac:dyDescent="0.2">
      <c r="A3092" t="s">
        <v>4854</v>
      </c>
      <c r="B3092" t="s">
        <v>4855</v>
      </c>
      <c r="C3092" t="s">
        <v>1674</v>
      </c>
      <c r="J3092" t="s">
        <v>4856</v>
      </c>
      <c r="K3092" t="s">
        <v>646</v>
      </c>
      <c r="L3092" t="s">
        <v>1233</v>
      </c>
      <c r="M3092">
        <v>1</v>
      </c>
      <c r="P3092" s="2" t="s">
        <v>4857</v>
      </c>
      <c r="Q3092" t="s">
        <v>47</v>
      </c>
      <c r="S3092">
        <v>0.33831951022148132</v>
      </c>
      <c r="T3092">
        <v>9.4929655460873619E-6</v>
      </c>
      <c r="U3092">
        <v>9.1105897445231676E-4</v>
      </c>
      <c r="V3092">
        <v>7.3701154906302691E-4</v>
      </c>
      <c r="W3092">
        <v>0.24611322581768039</v>
      </c>
      <c r="X3092">
        <v>1.240994548425078E-3</v>
      </c>
      <c r="Y3092">
        <v>0.1875</v>
      </c>
      <c r="Z3092">
        <v>0.126</v>
      </c>
      <c r="AA3092">
        <v>0.187</v>
      </c>
      <c r="AB3092">
        <v>0.68700000000000006</v>
      </c>
      <c r="AC3092">
        <v>-0.58589999999999998</v>
      </c>
      <c r="AD3092" t="s">
        <v>48</v>
      </c>
      <c r="AE3092" t="s">
        <v>48</v>
      </c>
      <c r="AF3092" t="s">
        <v>48</v>
      </c>
    </row>
    <row r="3093" spans="1:32" hidden="1" outlineLevel="1" x14ac:dyDescent="0.2">
      <c r="A3093" t="s">
        <v>4858</v>
      </c>
      <c r="B3093" t="s">
        <v>4859</v>
      </c>
      <c r="C3093" t="s">
        <v>4860</v>
      </c>
      <c r="J3093" t="s">
        <v>4861</v>
      </c>
      <c r="K3093" t="s">
        <v>646</v>
      </c>
      <c r="L3093" t="s">
        <v>1233</v>
      </c>
      <c r="M3093">
        <v>1</v>
      </c>
      <c r="P3093" s="2" t="s">
        <v>4862</v>
      </c>
      <c r="Q3093" t="s">
        <v>47</v>
      </c>
      <c r="S3093">
        <v>5.3530879318714142E-2</v>
      </c>
      <c r="T3093">
        <v>7.9797937360126525E-5</v>
      </c>
      <c r="U3093">
        <v>5.9217493981122971E-4</v>
      </c>
      <c r="V3093">
        <v>2.7939407154917721E-3</v>
      </c>
      <c r="W3093">
        <v>2.5237409863621001E-3</v>
      </c>
      <c r="X3093">
        <v>2.0538510289043188E-3</v>
      </c>
      <c r="Y3093">
        <v>0.21249999999999999</v>
      </c>
      <c r="Z3093">
        <v>0.221</v>
      </c>
      <c r="AA3093">
        <v>5.6000000000000001E-2</v>
      </c>
      <c r="AB3093">
        <v>0.72299999999999998</v>
      </c>
      <c r="AC3093">
        <v>0.76549999999999996</v>
      </c>
      <c r="AD3093" t="s">
        <v>48</v>
      </c>
      <c r="AE3093" t="s">
        <v>48</v>
      </c>
      <c r="AF3093" t="s">
        <v>48</v>
      </c>
    </row>
    <row r="3094" spans="1:32" hidden="1" outlineLevel="1" x14ac:dyDescent="0.2">
      <c r="A3094" t="s">
        <v>4863</v>
      </c>
      <c r="B3094" t="s">
        <v>4864</v>
      </c>
      <c r="C3094" t="s">
        <v>4865</v>
      </c>
      <c r="J3094" t="s">
        <v>4866</v>
      </c>
      <c r="K3094" t="s">
        <v>646</v>
      </c>
      <c r="L3094" t="s">
        <v>1233</v>
      </c>
      <c r="M3094">
        <v>1</v>
      </c>
      <c r="P3094" s="2" t="s">
        <v>4867</v>
      </c>
      <c r="Q3094" t="s">
        <v>47</v>
      </c>
      <c r="S3094">
        <v>4.7734304098412389E-4</v>
      </c>
      <c r="T3094">
        <v>2.1204582481004759E-6</v>
      </c>
      <c r="U3094">
        <v>2.760089046205394E-5</v>
      </c>
      <c r="V3094">
        <v>3.8989255699561909E-5</v>
      </c>
      <c r="W3094">
        <v>1.9306641479488459E-4</v>
      </c>
      <c r="X3094">
        <v>3.3729920687619597E-5</v>
      </c>
      <c r="Y3094">
        <v>0</v>
      </c>
      <c r="Z3094">
        <v>0.222</v>
      </c>
      <c r="AA3094">
        <v>0</v>
      </c>
      <c r="AB3094">
        <v>0.77800000000000002</v>
      </c>
      <c r="AC3094">
        <v>0.73109999999999997</v>
      </c>
      <c r="AD3094" t="s">
        <v>48</v>
      </c>
      <c r="AE3094" t="s">
        <v>48</v>
      </c>
      <c r="AF3094" t="s">
        <v>48</v>
      </c>
    </row>
    <row r="3095" spans="1:32" hidden="1" outlineLevel="1" x14ac:dyDescent="0.2">
      <c r="A3095" t="s">
        <v>4868</v>
      </c>
      <c r="B3095" t="s">
        <v>4869</v>
      </c>
      <c r="C3095" t="s">
        <v>4870</v>
      </c>
      <c r="J3095" t="s">
        <v>4871</v>
      </c>
      <c r="K3095" t="s">
        <v>646</v>
      </c>
      <c r="L3095" t="s">
        <v>1233</v>
      </c>
      <c r="M3095">
        <v>1</v>
      </c>
      <c r="P3095" s="2" t="s">
        <v>4872</v>
      </c>
      <c r="Q3095" t="s">
        <v>47</v>
      </c>
      <c r="S3095">
        <v>5.1274860743433237E-4</v>
      </c>
      <c r="T3095">
        <v>1.901492282740946E-6</v>
      </c>
      <c r="U3095">
        <v>2.4261269572889429E-5</v>
      </c>
      <c r="V3095">
        <v>4.3926262151217088E-5</v>
      </c>
      <c r="W3095">
        <v>2.4657396716065699E-4</v>
      </c>
      <c r="X3095">
        <v>2.9374277801252902E-5</v>
      </c>
      <c r="Y3095">
        <v>0.4</v>
      </c>
      <c r="Z3095">
        <v>0.216</v>
      </c>
      <c r="AA3095">
        <v>0</v>
      </c>
      <c r="AB3095">
        <v>0.78400000000000003</v>
      </c>
      <c r="AC3095">
        <v>0.51060000000000005</v>
      </c>
      <c r="AD3095" t="s">
        <v>48</v>
      </c>
      <c r="AE3095" t="s">
        <v>48</v>
      </c>
      <c r="AF3095" t="s">
        <v>48</v>
      </c>
    </row>
    <row r="3096" spans="1:32" hidden="1" outlineLevel="1" x14ac:dyDescent="0.2">
      <c r="A3096" t="s">
        <v>4873</v>
      </c>
      <c r="B3096" t="s">
        <v>4874</v>
      </c>
      <c r="C3096" t="s">
        <v>4875</v>
      </c>
      <c r="J3096" t="s">
        <v>4876</v>
      </c>
      <c r="K3096" t="s">
        <v>646</v>
      </c>
      <c r="L3096" t="s">
        <v>1233</v>
      </c>
      <c r="M3096">
        <v>1</v>
      </c>
      <c r="P3096" s="2" t="s">
        <v>4877</v>
      </c>
      <c r="Q3096" t="s">
        <v>47</v>
      </c>
      <c r="S3096">
        <v>1.646181335672736E-3</v>
      </c>
      <c r="T3096">
        <v>2.026803849730641E-5</v>
      </c>
      <c r="U3096">
        <v>1.1885040294146171E-4</v>
      </c>
      <c r="V3096">
        <v>2.8072678833268577E-4</v>
      </c>
      <c r="W3096">
        <v>7.21103569958359E-4</v>
      </c>
      <c r="X3096">
        <v>8.7243461166508496E-5</v>
      </c>
      <c r="Y3096">
        <v>0.29676870748299322</v>
      </c>
      <c r="Z3096">
        <v>0.20399999999999999</v>
      </c>
      <c r="AA3096">
        <v>3.9E-2</v>
      </c>
      <c r="AB3096">
        <v>0.75700000000000001</v>
      </c>
      <c r="AC3096">
        <v>0.97209999999999996</v>
      </c>
      <c r="AD3096" t="s">
        <v>48</v>
      </c>
      <c r="AE3096" t="s">
        <v>48</v>
      </c>
      <c r="AF3096" t="s">
        <v>48</v>
      </c>
    </row>
    <row r="3097" spans="1:32" hidden="1" outlineLevel="1" x14ac:dyDescent="0.2">
      <c r="A3097" t="s">
        <v>4878</v>
      </c>
      <c r="B3097" t="s">
        <v>3181</v>
      </c>
      <c r="C3097" t="s">
        <v>4879</v>
      </c>
      <c r="J3097" t="s">
        <v>4880</v>
      </c>
      <c r="K3097" t="s">
        <v>646</v>
      </c>
      <c r="L3097" t="s">
        <v>1233</v>
      </c>
      <c r="M3097">
        <v>1</v>
      </c>
      <c r="P3097" s="2" t="s">
        <v>4881</v>
      </c>
      <c r="Q3097" t="s">
        <v>47</v>
      </c>
      <c r="S3097">
        <v>2.4613965069875121E-4</v>
      </c>
      <c r="T3097">
        <v>3.4841775686800251E-6</v>
      </c>
      <c r="U3097">
        <v>2.253295679111034E-5</v>
      </c>
      <c r="V3097">
        <v>4.1776267607929192E-5</v>
      </c>
      <c r="W3097">
        <v>1.159875610028394E-4</v>
      </c>
      <c r="X3097">
        <v>2.1841080524609421E-5</v>
      </c>
      <c r="Y3097">
        <v>-4.0151515151515219E-3</v>
      </c>
      <c r="Z3097">
        <v>0.189</v>
      </c>
      <c r="AA3097">
        <v>6.6000000000000003E-2</v>
      </c>
      <c r="AB3097">
        <v>0.745</v>
      </c>
      <c r="AC3097">
        <v>0.98870000000000002</v>
      </c>
      <c r="AD3097" t="s">
        <v>48</v>
      </c>
      <c r="AE3097" t="s">
        <v>48</v>
      </c>
      <c r="AF3097" t="s">
        <v>48</v>
      </c>
    </row>
    <row r="3098" spans="1:32" hidden="1" outlineLevel="1" x14ac:dyDescent="0.2">
      <c r="A3098" t="s">
        <v>4882</v>
      </c>
      <c r="B3098" t="s">
        <v>4883</v>
      </c>
      <c r="C3098" t="s">
        <v>4884</v>
      </c>
      <c r="J3098" t="s">
        <v>4885</v>
      </c>
      <c r="K3098" t="s">
        <v>646</v>
      </c>
      <c r="L3098" t="s">
        <v>1233</v>
      </c>
      <c r="M3098">
        <v>1</v>
      </c>
      <c r="P3098" s="2" t="s">
        <v>4886</v>
      </c>
      <c r="Q3098" t="s">
        <v>47</v>
      </c>
      <c r="S3098">
        <v>0.26952147483825678</v>
      </c>
      <c r="T3098">
        <v>7.0859889092389494E-5</v>
      </c>
      <c r="U3098">
        <v>1.3939727796241641E-3</v>
      </c>
      <c r="V3098">
        <v>2.0930117461830382E-3</v>
      </c>
      <c r="W3098">
        <v>4.8221736215054989E-3</v>
      </c>
      <c r="X3098">
        <v>3.4557527396827941E-3</v>
      </c>
      <c r="Y3098">
        <v>-1.8749999999999999E-2</v>
      </c>
      <c r="Z3098">
        <v>9.4E-2</v>
      </c>
      <c r="AA3098">
        <v>8.2000000000000003E-2</v>
      </c>
      <c r="AB3098">
        <v>0.82399999999999995</v>
      </c>
      <c r="AC3098">
        <v>0.18149999999999999</v>
      </c>
      <c r="AD3098" t="s">
        <v>48</v>
      </c>
      <c r="AE3098" t="s">
        <v>48</v>
      </c>
      <c r="AF3098" t="s">
        <v>48</v>
      </c>
    </row>
    <row r="3099" spans="1:32" hidden="1" outlineLevel="1" x14ac:dyDescent="0.2">
      <c r="A3099" t="s">
        <v>4887</v>
      </c>
      <c r="B3099" t="s">
        <v>4888</v>
      </c>
      <c r="C3099" t="s">
        <v>4889</v>
      </c>
      <c r="J3099" t="s">
        <v>4890</v>
      </c>
      <c r="K3099" t="s">
        <v>646</v>
      </c>
      <c r="L3099" t="s">
        <v>1233</v>
      </c>
      <c r="M3099">
        <v>1</v>
      </c>
      <c r="P3099" s="2" t="s">
        <v>4891</v>
      </c>
      <c r="Q3099" t="s">
        <v>47</v>
      </c>
      <c r="S3099">
        <v>6.8382874131202698E-2</v>
      </c>
      <c r="T3099">
        <v>2.6112033083336431E-5</v>
      </c>
      <c r="U3099">
        <v>5.766222020611167E-4</v>
      </c>
      <c r="V3099">
        <v>1.1239470914006231E-3</v>
      </c>
      <c r="W3099">
        <v>3.9139478467404842E-3</v>
      </c>
      <c r="X3099">
        <v>3.5980101674795151E-3</v>
      </c>
      <c r="Y3099">
        <v>0.14166666666666669</v>
      </c>
      <c r="Z3099">
        <v>0.16</v>
      </c>
      <c r="AA3099">
        <v>7.2999999999999995E-2</v>
      </c>
      <c r="AB3099">
        <v>0.76800000000000002</v>
      </c>
      <c r="AC3099">
        <v>0.63690000000000002</v>
      </c>
      <c r="AD3099" t="s">
        <v>48</v>
      </c>
      <c r="AE3099" t="s">
        <v>48</v>
      </c>
      <c r="AF3099" t="s">
        <v>48</v>
      </c>
    </row>
    <row r="3100" spans="1:32" hidden="1" outlineLevel="1" x14ac:dyDescent="0.2">
      <c r="A3100" t="s">
        <v>4892</v>
      </c>
      <c r="B3100" t="s">
        <v>4893</v>
      </c>
      <c r="C3100" t="s">
        <v>4894</v>
      </c>
      <c r="J3100" t="s">
        <v>4895</v>
      </c>
      <c r="K3100" t="s">
        <v>646</v>
      </c>
      <c r="L3100" t="s">
        <v>1233</v>
      </c>
      <c r="M3100">
        <v>1</v>
      </c>
      <c r="P3100" s="2" t="s">
        <v>4896</v>
      </c>
      <c r="Q3100" t="s">
        <v>47</v>
      </c>
      <c r="S3100">
        <v>0.2236192375421524</v>
      </c>
      <c r="T3100">
        <v>2.091182068397757E-5</v>
      </c>
      <c r="U3100">
        <v>5.568048800341785E-4</v>
      </c>
      <c r="V3100">
        <v>2.8788296040147539E-3</v>
      </c>
      <c r="W3100">
        <v>5.7497616857290268E-2</v>
      </c>
      <c r="X3100">
        <v>2.158849267289042E-3</v>
      </c>
      <c r="Y3100">
        <v>0</v>
      </c>
      <c r="Z3100">
        <v>0</v>
      </c>
      <c r="AA3100">
        <v>0.247</v>
      </c>
      <c r="AB3100">
        <v>0.753</v>
      </c>
      <c r="AC3100">
        <v>-0.55740000000000001</v>
      </c>
      <c r="AD3100" t="s">
        <v>48</v>
      </c>
      <c r="AE3100" t="s">
        <v>48</v>
      </c>
      <c r="AF3100" t="s">
        <v>48</v>
      </c>
    </row>
    <row r="3101" spans="1:32" hidden="1" outlineLevel="1" x14ac:dyDescent="0.2">
      <c r="A3101" t="s">
        <v>4897</v>
      </c>
      <c r="B3101" t="s">
        <v>4898</v>
      </c>
      <c r="C3101" t="s">
        <v>4899</v>
      </c>
      <c r="J3101" t="s">
        <v>4900</v>
      </c>
      <c r="K3101" t="s">
        <v>646</v>
      </c>
      <c r="L3101" t="s">
        <v>1233</v>
      </c>
      <c r="M3101">
        <v>1</v>
      </c>
      <c r="P3101" s="2" t="s">
        <v>4901</v>
      </c>
      <c r="Q3101" t="s">
        <v>47</v>
      </c>
      <c r="S3101">
        <v>0.77179014682769775</v>
      </c>
      <c r="T3101">
        <v>4.3100444599986082E-4</v>
      </c>
      <c r="U3101">
        <v>4.3777991086244583E-3</v>
      </c>
      <c r="V3101">
        <v>6.8871225230395794E-3</v>
      </c>
      <c r="W3101">
        <v>2.2893691435456279E-2</v>
      </c>
      <c r="X3101">
        <v>0.56224840879440308</v>
      </c>
      <c r="Y3101">
        <v>0</v>
      </c>
      <c r="Z3101">
        <v>0</v>
      </c>
      <c r="AA3101">
        <v>0.23899999999999999</v>
      </c>
      <c r="AB3101">
        <v>0.76100000000000001</v>
      </c>
      <c r="AC3101">
        <v>-0.78449999999999998</v>
      </c>
      <c r="AD3101" t="s">
        <v>48</v>
      </c>
      <c r="AE3101" t="s">
        <v>48</v>
      </c>
      <c r="AF3101" t="s">
        <v>48</v>
      </c>
    </row>
    <row r="3102" spans="1:32" hidden="1" outlineLevel="1" x14ac:dyDescent="0.2">
      <c r="A3102" t="s">
        <v>4902</v>
      </c>
      <c r="B3102" t="s">
        <v>2470</v>
      </c>
      <c r="C3102" t="s">
        <v>4903</v>
      </c>
      <c r="J3102" t="s">
        <v>4904</v>
      </c>
      <c r="K3102" t="s">
        <v>646</v>
      </c>
      <c r="L3102" t="s">
        <v>1233</v>
      </c>
      <c r="M3102">
        <v>1</v>
      </c>
      <c r="P3102" s="2" t="s">
        <v>4905</v>
      </c>
      <c r="Q3102" t="s">
        <v>47</v>
      </c>
      <c r="S3102">
        <v>3.1930538825690751E-3</v>
      </c>
      <c r="T3102">
        <v>4.040378553327173E-5</v>
      </c>
      <c r="U3102">
        <v>2.4138626758940521E-4</v>
      </c>
      <c r="V3102">
        <v>3.8935267366468912E-4</v>
      </c>
      <c r="W3102">
        <v>4.9753778148442507E-4</v>
      </c>
      <c r="X3102">
        <v>2.3793977743480349E-4</v>
      </c>
      <c r="Y3102">
        <v>2.840909090909088E-3</v>
      </c>
      <c r="Z3102">
        <v>3.5000000000000003E-2</v>
      </c>
      <c r="AA3102">
        <v>0.03</v>
      </c>
      <c r="AB3102">
        <v>0.93500000000000005</v>
      </c>
      <c r="AC3102">
        <v>0.1361</v>
      </c>
      <c r="AD3102" t="s">
        <v>48</v>
      </c>
      <c r="AE3102" t="s">
        <v>48</v>
      </c>
      <c r="AF3102" t="s">
        <v>48</v>
      </c>
    </row>
    <row r="3103" spans="1:32" hidden="1" outlineLevel="1" x14ac:dyDescent="0.2">
      <c r="A3103" t="s">
        <v>4906</v>
      </c>
      <c r="B3103" t="s">
        <v>4907</v>
      </c>
      <c r="C3103" t="s">
        <v>4908</v>
      </c>
      <c r="J3103" t="s">
        <v>4909</v>
      </c>
      <c r="K3103" t="s">
        <v>646</v>
      </c>
      <c r="L3103" t="s">
        <v>1233</v>
      </c>
      <c r="M3103">
        <v>1</v>
      </c>
      <c r="P3103" s="2" t="s">
        <v>4910</v>
      </c>
      <c r="Q3103" t="s">
        <v>47</v>
      </c>
      <c r="S3103">
        <v>0.89302480220794678</v>
      </c>
      <c r="T3103">
        <v>2.6325488579459488E-4</v>
      </c>
      <c r="U3103">
        <v>0.76864880323410034</v>
      </c>
      <c r="V3103">
        <v>9.9390363320708275E-3</v>
      </c>
      <c r="W3103">
        <v>0.27016326785087591</v>
      </c>
      <c r="X3103">
        <v>4.9245664849877357E-3</v>
      </c>
      <c r="Y3103">
        <v>-5.6249999999999988E-2</v>
      </c>
      <c r="Z3103">
        <v>0.16700000000000001</v>
      </c>
      <c r="AA3103">
        <v>0.14699999999999999</v>
      </c>
      <c r="AB3103">
        <v>0.68600000000000005</v>
      </c>
      <c r="AC3103">
        <v>0.21</v>
      </c>
      <c r="AD3103" t="s">
        <v>48</v>
      </c>
      <c r="AE3103" t="s">
        <v>48</v>
      </c>
      <c r="AF3103" t="s">
        <v>48</v>
      </c>
    </row>
    <row r="3104" spans="1:32" hidden="1" outlineLevel="1" x14ac:dyDescent="0.2">
      <c r="A3104" t="s">
        <v>4911</v>
      </c>
      <c r="B3104" t="s">
        <v>4912</v>
      </c>
      <c r="C3104" t="s">
        <v>4913</v>
      </c>
      <c r="J3104" t="s">
        <v>4914</v>
      </c>
      <c r="K3104" t="s">
        <v>646</v>
      </c>
      <c r="L3104" t="s">
        <v>1233</v>
      </c>
      <c r="M3104">
        <v>1</v>
      </c>
      <c r="P3104" s="2" t="s">
        <v>4915</v>
      </c>
      <c r="Q3104" t="s">
        <v>47</v>
      </c>
      <c r="S3104">
        <v>2.470673993229866E-3</v>
      </c>
      <c r="T3104">
        <v>5.3480462156585418E-6</v>
      </c>
      <c r="U3104">
        <v>6.7742854298558086E-5</v>
      </c>
      <c r="V3104">
        <v>1.1986585741396989E-4</v>
      </c>
      <c r="W3104">
        <v>8.3875027485191822E-4</v>
      </c>
      <c r="X3104">
        <v>1.218691613757983E-4</v>
      </c>
      <c r="Y3104">
        <v>-0.2</v>
      </c>
      <c r="Z3104">
        <v>0</v>
      </c>
      <c r="AA3104">
        <v>0.128</v>
      </c>
      <c r="AB3104">
        <v>0.872</v>
      </c>
      <c r="AC3104">
        <v>-0.29599999999999999</v>
      </c>
      <c r="AD3104" t="s">
        <v>48</v>
      </c>
      <c r="AE3104" t="s">
        <v>48</v>
      </c>
      <c r="AF3104" t="s">
        <v>48</v>
      </c>
    </row>
    <row r="3105" spans="1:32" hidden="1" outlineLevel="1" x14ac:dyDescent="0.2">
      <c r="A3105" t="s">
        <v>4916</v>
      </c>
      <c r="B3105" t="s">
        <v>4917</v>
      </c>
      <c r="C3105" t="s">
        <v>4918</v>
      </c>
      <c r="J3105" t="s">
        <v>4919</v>
      </c>
      <c r="K3105" t="s">
        <v>646</v>
      </c>
      <c r="L3105" t="s">
        <v>1233</v>
      </c>
      <c r="M3105">
        <v>1</v>
      </c>
      <c r="P3105" s="2" t="s">
        <v>4920</v>
      </c>
      <c r="Q3105" t="s">
        <v>47</v>
      </c>
      <c r="S3105">
        <v>1.7362160142511129E-3</v>
      </c>
      <c r="T3105">
        <v>2.7393496566219259E-5</v>
      </c>
      <c r="U3105">
        <v>1.251099165529013E-4</v>
      </c>
      <c r="V3105">
        <v>4.3327492312528188E-4</v>
      </c>
      <c r="W3105">
        <v>5.5525655625388026E-4</v>
      </c>
      <c r="X3105">
        <v>1.16484567115549E-4</v>
      </c>
      <c r="Y3105">
        <v>9.9999999999999978E-2</v>
      </c>
      <c r="Z3105">
        <v>0.20699999999999999</v>
      </c>
      <c r="AA3105">
        <v>0.10100000000000001</v>
      </c>
      <c r="AB3105">
        <v>0.69099999999999995</v>
      </c>
      <c r="AC3105">
        <v>0.87649999999999995</v>
      </c>
      <c r="AD3105" t="s">
        <v>48</v>
      </c>
      <c r="AE3105" t="s">
        <v>48</v>
      </c>
      <c r="AF3105" t="s">
        <v>48</v>
      </c>
    </row>
    <row r="3106" spans="1:32" hidden="1" outlineLevel="1" x14ac:dyDescent="0.2">
      <c r="A3106" t="s">
        <v>4921</v>
      </c>
      <c r="B3106" t="s">
        <v>4922</v>
      </c>
      <c r="C3106" t="s">
        <v>4923</v>
      </c>
      <c r="J3106" t="s">
        <v>4924</v>
      </c>
      <c r="K3106" t="s">
        <v>646</v>
      </c>
      <c r="L3106" t="s">
        <v>1233</v>
      </c>
      <c r="M3106">
        <v>1</v>
      </c>
      <c r="P3106" s="2" t="s">
        <v>4925</v>
      </c>
      <c r="Q3106" t="s">
        <v>47</v>
      </c>
      <c r="S3106">
        <v>4.7850091010332108E-2</v>
      </c>
      <c r="T3106">
        <v>6.1952290707267821E-5</v>
      </c>
      <c r="U3106">
        <v>2.0160571148153389E-4</v>
      </c>
      <c r="V3106">
        <v>5.5405325256288052E-3</v>
      </c>
      <c r="W3106">
        <v>7.5550060719251633E-3</v>
      </c>
      <c r="X3106">
        <v>5.7992339134216309E-4</v>
      </c>
      <c r="Y3106">
        <v>-0.5</v>
      </c>
      <c r="Z3106">
        <v>0</v>
      </c>
      <c r="AA3106">
        <v>0.33500000000000002</v>
      </c>
      <c r="AB3106">
        <v>0.66500000000000004</v>
      </c>
      <c r="AC3106">
        <v>-0.72270000000000001</v>
      </c>
      <c r="AD3106" t="s">
        <v>48</v>
      </c>
      <c r="AE3106" t="s">
        <v>48</v>
      </c>
      <c r="AF3106" t="s">
        <v>48</v>
      </c>
    </row>
    <row r="3107" spans="1:32" hidden="1" outlineLevel="1" x14ac:dyDescent="0.2">
      <c r="A3107" t="s">
        <v>4926</v>
      </c>
      <c r="B3107" t="s">
        <v>4927</v>
      </c>
      <c r="C3107" t="s">
        <v>4928</v>
      </c>
      <c r="J3107" t="s">
        <v>4929</v>
      </c>
      <c r="K3107" t="s">
        <v>646</v>
      </c>
      <c r="L3107" t="s">
        <v>1233</v>
      </c>
      <c r="M3107">
        <v>1</v>
      </c>
      <c r="P3107" s="2" t="s">
        <v>4930</v>
      </c>
      <c r="Q3107" t="s">
        <v>47</v>
      </c>
      <c r="S3107">
        <v>0.43864893913269037</v>
      </c>
      <c r="T3107">
        <v>2.2313174849841741E-4</v>
      </c>
      <c r="U3107">
        <v>2.1525002084672451E-3</v>
      </c>
      <c r="V3107">
        <v>7.8979376703500748E-3</v>
      </c>
      <c r="W3107">
        <v>3.8421448320150382E-2</v>
      </c>
      <c r="X3107">
        <v>4.3077673763036728E-3</v>
      </c>
      <c r="Y3107">
        <v>-0.22187499999999999</v>
      </c>
      <c r="Z3107">
        <v>4.8000000000000001E-2</v>
      </c>
      <c r="AA3107">
        <v>7.4999999999999997E-2</v>
      </c>
      <c r="AB3107">
        <v>0.878</v>
      </c>
      <c r="AC3107">
        <v>-0.43099999999999999</v>
      </c>
      <c r="AD3107" t="s">
        <v>48</v>
      </c>
      <c r="AE3107" t="s">
        <v>48</v>
      </c>
      <c r="AF3107" t="s">
        <v>48</v>
      </c>
    </row>
    <row r="3108" spans="1:32" hidden="1" outlineLevel="1" x14ac:dyDescent="0.2">
      <c r="A3108" t="s">
        <v>4931</v>
      </c>
      <c r="B3108" t="s">
        <v>4932</v>
      </c>
      <c r="C3108" t="s">
        <v>4933</v>
      </c>
      <c r="J3108" t="s">
        <v>4934</v>
      </c>
      <c r="K3108" t="s">
        <v>646</v>
      </c>
      <c r="L3108" t="s">
        <v>1233</v>
      </c>
      <c r="M3108">
        <v>1</v>
      </c>
      <c r="P3108" s="2" t="s">
        <v>4935</v>
      </c>
      <c r="Q3108" t="s">
        <v>4936</v>
      </c>
      <c r="S3108">
        <v>0.87665754556655884</v>
      </c>
      <c r="T3108">
        <v>5.1610211812658242E-5</v>
      </c>
      <c r="U3108">
        <v>0.19713245332241061</v>
      </c>
      <c r="V3108">
        <v>1.5115293208509679E-3</v>
      </c>
      <c r="W3108">
        <v>0.77968883514404297</v>
      </c>
      <c r="X3108">
        <v>5.489792674779892E-4</v>
      </c>
      <c r="Y3108">
        <v>0.1481481481481482</v>
      </c>
      <c r="Z3108">
        <v>0.109</v>
      </c>
      <c r="AA3108">
        <v>0.114</v>
      </c>
      <c r="AB3108">
        <v>0.77600000000000002</v>
      </c>
      <c r="AC3108">
        <v>-0.25190000000000001</v>
      </c>
      <c r="AD3108" t="s">
        <v>48</v>
      </c>
      <c r="AE3108" t="s">
        <v>48</v>
      </c>
      <c r="AF3108" t="s">
        <v>48</v>
      </c>
    </row>
    <row r="3109" spans="1:32" hidden="1" outlineLevel="1" x14ac:dyDescent="0.2">
      <c r="A3109" t="s">
        <v>4937</v>
      </c>
      <c r="B3109" t="s">
        <v>4938</v>
      </c>
      <c r="C3109" t="s">
        <v>4939</v>
      </c>
      <c r="J3109" t="s">
        <v>4940</v>
      </c>
      <c r="K3109" t="s">
        <v>646</v>
      </c>
      <c r="L3109" t="s">
        <v>1233</v>
      </c>
      <c r="M3109">
        <v>1</v>
      </c>
      <c r="P3109" s="2" t="s">
        <v>4941</v>
      </c>
      <c r="Q3109" t="s">
        <v>47</v>
      </c>
      <c r="S3109">
        <v>0.47393357753753662</v>
      </c>
      <c r="T3109">
        <v>8.0635385529603809E-5</v>
      </c>
      <c r="U3109">
        <v>2.24425382912159E-2</v>
      </c>
      <c r="V3109">
        <v>2.4228296242654319E-3</v>
      </c>
      <c r="W3109">
        <v>0.2504679262638092</v>
      </c>
      <c r="X3109">
        <v>9.5063808839768171E-4</v>
      </c>
      <c r="Y3109">
        <v>3.8375000000000027E-2</v>
      </c>
      <c r="Z3109">
        <v>8.2000000000000003E-2</v>
      </c>
      <c r="AA3109">
        <v>0.187</v>
      </c>
      <c r="AB3109">
        <v>0.73099999999999998</v>
      </c>
      <c r="AC3109">
        <v>-0.99490000000000001</v>
      </c>
      <c r="AD3109" t="s">
        <v>48</v>
      </c>
      <c r="AE3109" t="s">
        <v>48</v>
      </c>
      <c r="AF3109" t="s">
        <v>48</v>
      </c>
    </row>
    <row r="3110" spans="1:32" hidden="1" outlineLevel="1" x14ac:dyDescent="0.2">
      <c r="A3110" t="s">
        <v>4942</v>
      </c>
      <c r="B3110" t="s">
        <v>4943</v>
      </c>
      <c r="C3110" t="s">
        <v>4944</v>
      </c>
      <c r="J3110" t="s">
        <v>4945</v>
      </c>
      <c r="K3110" t="s">
        <v>646</v>
      </c>
      <c r="L3110" t="s">
        <v>1233</v>
      </c>
      <c r="M3110">
        <v>1</v>
      </c>
      <c r="P3110" s="2" t="s">
        <v>4946</v>
      </c>
      <c r="Q3110" t="s">
        <v>47</v>
      </c>
      <c r="S3110">
        <v>2.6961974799633032E-4</v>
      </c>
      <c r="T3110">
        <v>3.4343995594099401E-6</v>
      </c>
      <c r="U3110">
        <v>2.16916869248962E-5</v>
      </c>
      <c r="V3110">
        <v>4.6094239223748452E-5</v>
      </c>
      <c r="W3110">
        <v>1.226497843163088E-4</v>
      </c>
      <c r="X3110">
        <v>1.9969695131294429E-5</v>
      </c>
      <c r="Y3110">
        <v>7.9487179487179482E-2</v>
      </c>
      <c r="Z3110">
        <v>0.123</v>
      </c>
      <c r="AA3110">
        <v>7.2999999999999995E-2</v>
      </c>
      <c r="AB3110">
        <v>0.80500000000000005</v>
      </c>
      <c r="AC3110">
        <v>0.87870000000000004</v>
      </c>
      <c r="AD3110" t="s">
        <v>48</v>
      </c>
      <c r="AE3110" t="s">
        <v>48</v>
      </c>
      <c r="AF3110" t="s">
        <v>48</v>
      </c>
    </row>
    <row r="3111" spans="1:32" hidden="1" outlineLevel="1" x14ac:dyDescent="0.2">
      <c r="A3111" t="s">
        <v>4947</v>
      </c>
      <c r="B3111" t="s">
        <v>4948</v>
      </c>
      <c r="C3111" t="s">
        <v>4949</v>
      </c>
      <c r="J3111" t="s">
        <v>4950</v>
      </c>
      <c r="K3111" t="s">
        <v>646</v>
      </c>
      <c r="L3111" t="s">
        <v>1233</v>
      </c>
      <c r="M3111">
        <v>1</v>
      </c>
      <c r="P3111" s="2" t="s">
        <v>4951</v>
      </c>
      <c r="Q3111" t="s">
        <v>47</v>
      </c>
      <c r="S3111">
        <v>8.0344527959823608E-3</v>
      </c>
      <c r="T3111">
        <v>1.392209924233612E-5</v>
      </c>
      <c r="U3111">
        <v>2.4901115102693439E-4</v>
      </c>
      <c r="V3111">
        <v>2.8794573154300451E-4</v>
      </c>
      <c r="W3111">
        <v>1.8740186933428049E-3</v>
      </c>
      <c r="X3111">
        <v>1.4642674941569571E-3</v>
      </c>
      <c r="Y3111">
        <v>0</v>
      </c>
      <c r="Z3111">
        <v>0.38300000000000001</v>
      </c>
      <c r="AA3111">
        <v>0</v>
      </c>
      <c r="AB3111">
        <v>0.61699999999999999</v>
      </c>
      <c r="AC3111">
        <v>0.47670000000000001</v>
      </c>
      <c r="AD3111" t="s">
        <v>48</v>
      </c>
      <c r="AE3111" t="s">
        <v>48</v>
      </c>
      <c r="AF3111" t="s">
        <v>48</v>
      </c>
    </row>
    <row r="3112" spans="1:32" hidden="1" outlineLevel="1" x14ac:dyDescent="0.2">
      <c r="A3112" t="s">
        <v>4952</v>
      </c>
      <c r="B3112" t="s">
        <v>4953</v>
      </c>
      <c r="C3112" t="s">
        <v>4954</v>
      </c>
      <c r="J3112" t="s">
        <v>4955</v>
      </c>
      <c r="K3112" t="s">
        <v>646</v>
      </c>
      <c r="L3112" t="s">
        <v>1233</v>
      </c>
      <c r="M3112">
        <v>1</v>
      </c>
      <c r="P3112" s="2" t="s">
        <v>4956</v>
      </c>
      <c r="Q3112" t="s">
        <v>47</v>
      </c>
      <c r="S3112">
        <v>6.0049834428355098E-4</v>
      </c>
      <c r="T3112">
        <v>1.9224758034397378E-6</v>
      </c>
      <c r="U3112">
        <v>2.3136342861107551E-5</v>
      </c>
      <c r="V3112">
        <v>8.5570609371643513E-5</v>
      </c>
      <c r="W3112">
        <v>2.4201169435400521E-4</v>
      </c>
      <c r="X3112">
        <v>3.3308402635157108E-5</v>
      </c>
      <c r="Y3112">
        <v>-0.25</v>
      </c>
      <c r="Z3112">
        <v>0</v>
      </c>
      <c r="AA3112">
        <v>0</v>
      </c>
      <c r="AB3112">
        <v>1</v>
      </c>
      <c r="AC3112">
        <v>0</v>
      </c>
      <c r="AD3112" t="s">
        <v>48</v>
      </c>
      <c r="AE3112" t="s">
        <v>48</v>
      </c>
      <c r="AF3112" t="s">
        <v>48</v>
      </c>
    </row>
    <row r="3113" spans="1:32" hidden="1" outlineLevel="1" x14ac:dyDescent="0.2">
      <c r="A3113" t="s">
        <v>4957</v>
      </c>
      <c r="B3113" t="s">
        <v>4958</v>
      </c>
      <c r="C3113" t="s">
        <v>4959</v>
      </c>
      <c r="J3113" t="s">
        <v>4960</v>
      </c>
      <c r="K3113" t="s">
        <v>646</v>
      </c>
      <c r="L3113" t="s">
        <v>1233</v>
      </c>
      <c r="M3113">
        <v>1</v>
      </c>
      <c r="P3113" s="2" t="s">
        <v>4961</v>
      </c>
      <c r="Q3113" t="s">
        <v>47</v>
      </c>
      <c r="S3113">
        <v>0.17572048306465149</v>
      </c>
      <c r="T3113">
        <v>2.7347804279997939E-4</v>
      </c>
      <c r="U3113">
        <v>3.0570793896913528E-2</v>
      </c>
      <c r="V3113">
        <v>3.826428204774857E-3</v>
      </c>
      <c r="W3113">
        <v>9.6099693328142166E-3</v>
      </c>
      <c r="X3113">
        <v>3.001419128850102E-3</v>
      </c>
      <c r="Y3113">
        <v>0.28125</v>
      </c>
      <c r="Z3113">
        <v>0.16900000000000001</v>
      </c>
      <c r="AA3113">
        <v>0.14499999999999999</v>
      </c>
      <c r="AB3113">
        <v>0.68600000000000005</v>
      </c>
      <c r="AC3113">
        <v>0.38669999999999999</v>
      </c>
      <c r="AD3113" t="s">
        <v>48</v>
      </c>
      <c r="AE3113" t="s">
        <v>48</v>
      </c>
      <c r="AF3113" t="s">
        <v>48</v>
      </c>
    </row>
    <row r="3114" spans="1:32" hidden="1" outlineLevel="1" x14ac:dyDescent="0.2">
      <c r="A3114" t="s">
        <v>4962</v>
      </c>
      <c r="B3114" t="s">
        <v>4963</v>
      </c>
      <c r="C3114" t="s">
        <v>4964</v>
      </c>
      <c r="J3114" t="s">
        <v>4965</v>
      </c>
      <c r="K3114" t="s">
        <v>646</v>
      </c>
      <c r="L3114" t="s">
        <v>1233</v>
      </c>
      <c r="M3114">
        <v>1</v>
      </c>
      <c r="P3114" s="2" t="s">
        <v>4966</v>
      </c>
      <c r="Q3114" t="s">
        <v>47</v>
      </c>
      <c r="S3114">
        <v>3.3223442733287811E-4</v>
      </c>
      <c r="T3114">
        <v>2.5072386051760991E-6</v>
      </c>
      <c r="U3114">
        <v>1.7447229765821252E-5</v>
      </c>
      <c r="V3114">
        <v>5.6394746934529387E-5</v>
      </c>
      <c r="W3114">
        <v>1.3930584827903661E-4</v>
      </c>
      <c r="X3114">
        <v>2.4273767849081199E-5</v>
      </c>
      <c r="Y3114">
        <v>-0.2</v>
      </c>
      <c r="Z3114">
        <v>0.17</v>
      </c>
      <c r="AA3114">
        <v>0.16</v>
      </c>
      <c r="AB3114">
        <v>0.67</v>
      </c>
      <c r="AC3114">
        <v>5.16E-2</v>
      </c>
      <c r="AD3114" t="s">
        <v>48</v>
      </c>
      <c r="AE3114" t="s">
        <v>48</v>
      </c>
      <c r="AF3114" t="s">
        <v>48</v>
      </c>
    </row>
    <row r="3115" spans="1:32" hidden="1" outlineLevel="1" x14ac:dyDescent="0.2">
      <c r="A3115" t="s">
        <v>4967</v>
      </c>
      <c r="B3115" t="s">
        <v>4968</v>
      </c>
      <c r="C3115" t="s">
        <v>4969</v>
      </c>
      <c r="J3115" t="s">
        <v>4970</v>
      </c>
      <c r="K3115" t="s">
        <v>646</v>
      </c>
      <c r="L3115" t="s">
        <v>1233</v>
      </c>
      <c r="M3115">
        <v>1</v>
      </c>
      <c r="P3115" s="2" t="s">
        <v>4971</v>
      </c>
      <c r="Q3115" t="s">
        <v>47</v>
      </c>
      <c r="S3115">
        <v>3.4989058971405029E-2</v>
      </c>
      <c r="T3115">
        <v>1.3355258488445539E-5</v>
      </c>
      <c r="U3115">
        <v>1.2292352039366961E-4</v>
      </c>
      <c r="V3115">
        <v>2.8255025390535589E-3</v>
      </c>
      <c r="W3115">
        <v>4.4859712943434724E-3</v>
      </c>
      <c r="X3115">
        <v>3.681552829220891E-3</v>
      </c>
      <c r="Y3115">
        <v>-0.1666666666666666</v>
      </c>
      <c r="Z3115">
        <v>0.187</v>
      </c>
      <c r="AA3115">
        <v>0.158</v>
      </c>
      <c r="AB3115">
        <v>0.65500000000000003</v>
      </c>
      <c r="AC3115">
        <v>0.16550000000000001</v>
      </c>
      <c r="AD3115" t="s">
        <v>48</v>
      </c>
      <c r="AE3115" t="s">
        <v>48</v>
      </c>
      <c r="AF3115" t="s">
        <v>48</v>
      </c>
    </row>
    <row r="3116" spans="1:32" hidden="1" outlineLevel="1" x14ac:dyDescent="0.2">
      <c r="A3116" t="s">
        <v>4972</v>
      </c>
      <c r="B3116" t="s">
        <v>4973</v>
      </c>
      <c r="C3116" t="s">
        <v>4974</v>
      </c>
      <c r="J3116" t="s">
        <v>4975</v>
      </c>
      <c r="K3116" t="s">
        <v>646</v>
      </c>
      <c r="L3116" t="s">
        <v>1233</v>
      </c>
      <c r="M3116">
        <v>1</v>
      </c>
      <c r="P3116" s="2" t="s">
        <v>4976</v>
      </c>
      <c r="Q3116" t="s">
        <v>47</v>
      </c>
      <c r="S3116">
        <v>2.3208283819258209E-3</v>
      </c>
      <c r="T3116">
        <v>8.0555118984193541E-6</v>
      </c>
      <c r="U3116">
        <v>4.4553002226166427E-5</v>
      </c>
      <c r="V3116">
        <v>1.720293948892504E-4</v>
      </c>
      <c r="W3116">
        <v>4.8376561608165503E-4</v>
      </c>
      <c r="X3116">
        <v>1.352566643618047E-3</v>
      </c>
      <c r="Y3116">
        <v>0</v>
      </c>
      <c r="Z3116">
        <v>0</v>
      </c>
      <c r="AA3116">
        <v>0.19400000000000001</v>
      </c>
      <c r="AB3116">
        <v>0.80600000000000005</v>
      </c>
      <c r="AC3116">
        <v>-5.16E-2</v>
      </c>
      <c r="AD3116" t="s">
        <v>48</v>
      </c>
      <c r="AE3116" t="s">
        <v>48</v>
      </c>
      <c r="AF3116" t="s">
        <v>48</v>
      </c>
    </row>
    <row r="3117" spans="1:32" hidden="1" outlineLevel="1" x14ac:dyDescent="0.2">
      <c r="A3117" t="s">
        <v>4977</v>
      </c>
      <c r="B3117" t="s">
        <v>4978</v>
      </c>
      <c r="C3117" t="s">
        <v>4979</v>
      </c>
      <c r="J3117" t="s">
        <v>4980</v>
      </c>
      <c r="K3117" t="s">
        <v>646</v>
      </c>
      <c r="L3117" t="s">
        <v>1233</v>
      </c>
      <c r="M3117">
        <v>1</v>
      </c>
      <c r="P3117" s="2" t="s">
        <v>4981</v>
      </c>
      <c r="Q3117" t="s">
        <v>47</v>
      </c>
      <c r="Y3117" t="s">
        <v>48</v>
      </c>
      <c r="Z3117" t="s">
        <v>48</v>
      </c>
      <c r="AA3117" t="s">
        <v>48</v>
      </c>
      <c r="AB3117" t="s">
        <v>48</v>
      </c>
      <c r="AC3117" t="s">
        <v>48</v>
      </c>
      <c r="AD3117" t="s">
        <v>48</v>
      </c>
      <c r="AE3117" t="s">
        <v>48</v>
      </c>
      <c r="AF3117" t="s">
        <v>48</v>
      </c>
    </row>
    <row r="3118" spans="1:32" hidden="1" outlineLevel="1" x14ac:dyDescent="0.2">
      <c r="A3118" t="s">
        <v>4982</v>
      </c>
      <c r="B3118" t="s">
        <v>4983</v>
      </c>
      <c r="C3118" t="s">
        <v>4984</v>
      </c>
      <c r="J3118" t="s">
        <v>4985</v>
      </c>
      <c r="K3118" t="s">
        <v>646</v>
      </c>
      <c r="L3118" t="s">
        <v>1233</v>
      </c>
      <c r="M3118">
        <v>1</v>
      </c>
      <c r="P3118" s="2" t="s">
        <v>4986</v>
      </c>
      <c r="Q3118" t="s">
        <v>47</v>
      </c>
      <c r="S3118">
        <v>1.1392209678888319E-2</v>
      </c>
      <c r="T3118">
        <v>2.1671652211807671E-4</v>
      </c>
      <c r="U3118">
        <v>1.4919724781066179E-3</v>
      </c>
      <c r="V3118">
        <v>2.0661051385104661E-3</v>
      </c>
      <c r="W3118">
        <v>1.39561400283128E-3</v>
      </c>
      <c r="X3118">
        <v>4.690359637606889E-4</v>
      </c>
      <c r="Y3118">
        <v>0.1028125</v>
      </c>
      <c r="Z3118">
        <v>0.107</v>
      </c>
      <c r="AA3118">
        <v>0.10199999999999999</v>
      </c>
      <c r="AB3118">
        <v>0.79</v>
      </c>
      <c r="AC3118">
        <v>-0.70540000000000003</v>
      </c>
      <c r="AD3118" t="s">
        <v>48</v>
      </c>
      <c r="AE3118" t="s">
        <v>48</v>
      </c>
      <c r="AF3118" t="s">
        <v>48</v>
      </c>
    </row>
    <row r="3119" spans="1:32" hidden="1" outlineLevel="1" x14ac:dyDescent="0.2">
      <c r="A3119" t="s">
        <v>4987</v>
      </c>
      <c r="B3119" t="s">
        <v>4988</v>
      </c>
      <c r="C3119" t="s">
        <v>4989</v>
      </c>
      <c r="J3119" t="s">
        <v>4990</v>
      </c>
      <c r="K3119" t="s">
        <v>646</v>
      </c>
      <c r="L3119" t="s">
        <v>1233</v>
      </c>
      <c r="M3119">
        <v>1</v>
      </c>
      <c r="P3119" s="2" t="s">
        <v>4991</v>
      </c>
      <c r="Q3119" t="s">
        <v>47</v>
      </c>
      <c r="S3119">
        <v>1.7841434106230739E-2</v>
      </c>
      <c r="T3119">
        <v>1.248008811671752E-5</v>
      </c>
      <c r="U3119">
        <v>7.5048847065772861E-5</v>
      </c>
      <c r="V3119">
        <v>6.8592056632041931E-3</v>
      </c>
      <c r="W3119">
        <v>9.3440950149670243E-4</v>
      </c>
      <c r="X3119">
        <v>2.3975702933967109E-3</v>
      </c>
      <c r="Y3119">
        <v>0</v>
      </c>
      <c r="Z3119">
        <v>0</v>
      </c>
      <c r="AA3119">
        <v>0</v>
      </c>
      <c r="AB3119">
        <v>1</v>
      </c>
      <c r="AC3119">
        <v>0</v>
      </c>
      <c r="AD3119" t="s">
        <v>48</v>
      </c>
      <c r="AE3119" t="s">
        <v>48</v>
      </c>
      <c r="AF3119" t="s">
        <v>48</v>
      </c>
    </row>
    <row r="3120" spans="1:32" hidden="1" outlineLevel="1" x14ac:dyDescent="0.2">
      <c r="A3120" t="s">
        <v>4992</v>
      </c>
      <c r="B3120" t="s">
        <v>4993</v>
      </c>
      <c r="C3120" t="s">
        <v>4994</v>
      </c>
      <c r="J3120" t="s">
        <v>4995</v>
      </c>
      <c r="K3120" t="s">
        <v>646</v>
      </c>
      <c r="L3120" t="s">
        <v>1233</v>
      </c>
      <c r="M3120">
        <v>1</v>
      </c>
      <c r="P3120" s="2" t="s">
        <v>4996</v>
      </c>
      <c r="Q3120" t="s">
        <v>47</v>
      </c>
      <c r="S3120">
        <v>0.109201617538929</v>
      </c>
      <c r="T3120">
        <v>1.2357554805930701E-4</v>
      </c>
      <c r="U3120">
        <v>3.8037178455851972E-4</v>
      </c>
      <c r="V3120">
        <v>9.931185282766819E-3</v>
      </c>
      <c r="W3120">
        <v>6.740023847669363E-3</v>
      </c>
      <c r="X3120">
        <v>1.27276626881212E-3</v>
      </c>
      <c r="Y3120">
        <v>-1.666666666666667E-2</v>
      </c>
      <c r="Z3120">
        <v>0</v>
      </c>
      <c r="AA3120">
        <v>7.0000000000000007E-2</v>
      </c>
      <c r="AB3120">
        <v>0.93</v>
      </c>
      <c r="AC3120">
        <v>-0.20230000000000001</v>
      </c>
      <c r="AD3120" t="s">
        <v>48</v>
      </c>
      <c r="AE3120" t="s">
        <v>48</v>
      </c>
      <c r="AF3120" t="s">
        <v>48</v>
      </c>
    </row>
    <row r="3121" spans="1:32" hidden="1" outlineLevel="1" x14ac:dyDescent="0.2">
      <c r="A3121" t="s">
        <v>4997</v>
      </c>
      <c r="B3121" t="s">
        <v>158</v>
      </c>
      <c r="C3121" t="s">
        <v>4994</v>
      </c>
      <c r="J3121" t="s">
        <v>4998</v>
      </c>
      <c r="K3121" t="s">
        <v>646</v>
      </c>
      <c r="L3121" t="s">
        <v>1233</v>
      </c>
      <c r="M3121">
        <v>1</v>
      </c>
      <c r="P3121" s="2" t="s">
        <v>4999</v>
      </c>
      <c r="Q3121" t="s">
        <v>47</v>
      </c>
      <c r="S3121">
        <v>3.1074244529008869E-2</v>
      </c>
      <c r="T3121">
        <v>1.057173085428076E-5</v>
      </c>
      <c r="U3121">
        <v>2.3364699154626581E-4</v>
      </c>
      <c r="V3121">
        <v>1.2229052372276781E-3</v>
      </c>
      <c r="W3121">
        <v>2.6837484911084179E-3</v>
      </c>
      <c r="X3121">
        <v>8.9970538392663002E-3</v>
      </c>
      <c r="Y3121">
        <v>0.35</v>
      </c>
      <c r="Z3121">
        <v>0</v>
      </c>
      <c r="AA3121">
        <v>0</v>
      </c>
      <c r="AB3121">
        <v>1</v>
      </c>
      <c r="AC3121">
        <v>0</v>
      </c>
      <c r="AD3121" t="s">
        <v>48</v>
      </c>
      <c r="AE3121" t="s">
        <v>48</v>
      </c>
      <c r="AF3121" t="s">
        <v>48</v>
      </c>
    </row>
    <row r="3122" spans="1:32" hidden="1" outlineLevel="1" x14ac:dyDescent="0.2">
      <c r="A3122" t="s">
        <v>5000</v>
      </c>
      <c r="B3122" t="s">
        <v>5001</v>
      </c>
      <c r="C3122" t="s">
        <v>5002</v>
      </c>
      <c r="J3122" t="s">
        <v>5003</v>
      </c>
      <c r="K3122" t="s">
        <v>646</v>
      </c>
      <c r="L3122" t="s">
        <v>1233</v>
      </c>
      <c r="M3122">
        <v>1</v>
      </c>
      <c r="P3122" s="2" t="s">
        <v>5004</v>
      </c>
      <c r="Q3122" t="s">
        <v>47</v>
      </c>
      <c r="S3122">
        <v>2.5617699138820171E-3</v>
      </c>
      <c r="T3122">
        <v>2.4196556296374179E-6</v>
      </c>
      <c r="U3122">
        <v>5.0768456276273348E-5</v>
      </c>
      <c r="V3122">
        <v>8.8024302385747433E-5</v>
      </c>
      <c r="W3122">
        <v>1.1215663980692629E-3</v>
      </c>
      <c r="X3122">
        <v>1.12295980216004E-4</v>
      </c>
      <c r="Y3122">
        <v>0</v>
      </c>
      <c r="Z3122">
        <v>0</v>
      </c>
      <c r="AA3122">
        <v>0.30299999999999999</v>
      </c>
      <c r="AB3122">
        <v>0.69699999999999995</v>
      </c>
      <c r="AC3122">
        <v>-0.62490000000000001</v>
      </c>
      <c r="AD3122" t="s">
        <v>48</v>
      </c>
      <c r="AE3122" t="s">
        <v>48</v>
      </c>
      <c r="AF3122" t="s">
        <v>48</v>
      </c>
    </row>
    <row r="3123" spans="1:32" hidden="1" outlineLevel="1" x14ac:dyDescent="0.2">
      <c r="A3123" t="s">
        <v>5005</v>
      </c>
      <c r="B3123" t="s">
        <v>5006</v>
      </c>
      <c r="C3123" t="s">
        <v>5007</v>
      </c>
      <c r="J3123" t="s">
        <v>5008</v>
      </c>
      <c r="K3123" t="s">
        <v>646</v>
      </c>
      <c r="L3123" t="s">
        <v>1233</v>
      </c>
      <c r="M3123">
        <v>1</v>
      </c>
      <c r="P3123" s="2" t="s">
        <v>5009</v>
      </c>
      <c r="Q3123" t="s">
        <v>47</v>
      </c>
      <c r="S3123">
        <v>0.28524038195610052</v>
      </c>
      <c r="T3123">
        <v>4.5083532313583419E-5</v>
      </c>
      <c r="U3123">
        <v>1.4320686459541321E-3</v>
      </c>
      <c r="V3123">
        <v>3.6473609507083888E-3</v>
      </c>
      <c r="W3123">
        <v>3.3244289457797997E-2</v>
      </c>
      <c r="X3123">
        <v>5.2225901745259762E-3</v>
      </c>
      <c r="Y3123">
        <v>0</v>
      </c>
      <c r="Z3123">
        <v>0</v>
      </c>
      <c r="AA3123">
        <v>0.30199999999999999</v>
      </c>
      <c r="AB3123">
        <v>0.69799999999999995</v>
      </c>
      <c r="AC3123">
        <v>-0.84419999999999995</v>
      </c>
      <c r="AD3123" t="s">
        <v>48</v>
      </c>
      <c r="AE3123" t="s">
        <v>48</v>
      </c>
      <c r="AF3123" t="s">
        <v>48</v>
      </c>
    </row>
    <row r="3124" spans="1:32" hidden="1" outlineLevel="1" x14ac:dyDescent="0.2">
      <c r="A3124" t="s">
        <v>5010</v>
      </c>
      <c r="B3124" t="s">
        <v>5011</v>
      </c>
      <c r="C3124" t="s">
        <v>5012</v>
      </c>
      <c r="J3124" t="s">
        <v>5013</v>
      </c>
      <c r="K3124" t="s">
        <v>646</v>
      </c>
      <c r="L3124" t="s">
        <v>1233</v>
      </c>
      <c r="M3124">
        <v>1</v>
      </c>
      <c r="P3124" s="2" t="s">
        <v>5014</v>
      </c>
      <c r="Q3124" t="s">
        <v>47</v>
      </c>
      <c r="S3124">
        <v>0.60120022296905518</v>
      </c>
      <c r="T3124">
        <v>8.0075486039277166E-5</v>
      </c>
      <c r="U3124">
        <v>0.36965516209602362</v>
      </c>
      <c r="V3124">
        <v>3.158525330945849E-3</v>
      </c>
      <c r="W3124">
        <v>0.16924698650836939</v>
      </c>
      <c r="X3124">
        <v>1.713253790512681E-3</v>
      </c>
      <c r="Y3124">
        <v>0.1230654761904762</v>
      </c>
      <c r="Z3124">
        <v>0.112</v>
      </c>
      <c r="AA3124">
        <v>0.19900000000000001</v>
      </c>
      <c r="AB3124">
        <v>0.69</v>
      </c>
      <c r="AC3124">
        <v>-0.98409999999999997</v>
      </c>
      <c r="AD3124" t="s">
        <v>48</v>
      </c>
      <c r="AE3124" t="s">
        <v>48</v>
      </c>
      <c r="AF3124" t="s">
        <v>48</v>
      </c>
    </row>
    <row r="3125" spans="1:32" hidden="1" outlineLevel="1" x14ac:dyDescent="0.2">
      <c r="A3125" t="s">
        <v>5015</v>
      </c>
      <c r="B3125" t="s">
        <v>5016</v>
      </c>
      <c r="C3125" t="s">
        <v>5017</v>
      </c>
      <c r="J3125" t="s">
        <v>5018</v>
      </c>
      <c r="K3125" t="s">
        <v>646</v>
      </c>
      <c r="L3125" t="s">
        <v>1233</v>
      </c>
      <c r="M3125">
        <v>1</v>
      </c>
      <c r="P3125" s="2" t="s">
        <v>5019</v>
      </c>
      <c r="Q3125" t="s">
        <v>47</v>
      </c>
      <c r="S3125">
        <v>0.70688223838806152</v>
      </c>
      <c r="T3125">
        <v>2.947908797068521E-5</v>
      </c>
      <c r="U3125">
        <v>5.5165169760584831E-4</v>
      </c>
      <c r="V3125">
        <v>4.8899631947278976E-3</v>
      </c>
      <c r="W3125">
        <v>0.56005322933197021</v>
      </c>
      <c r="X3125">
        <v>1.9845671486109499E-3</v>
      </c>
      <c r="Y3125">
        <v>1</v>
      </c>
      <c r="Z3125">
        <v>0.19400000000000001</v>
      </c>
      <c r="AA3125">
        <v>0.161</v>
      </c>
      <c r="AB3125">
        <v>0.64500000000000002</v>
      </c>
      <c r="AC3125">
        <v>0.1779</v>
      </c>
      <c r="AD3125" t="s">
        <v>48</v>
      </c>
      <c r="AE3125" t="s">
        <v>48</v>
      </c>
      <c r="AF3125" t="s">
        <v>48</v>
      </c>
    </row>
    <row r="3126" spans="1:32" hidden="1" outlineLevel="1" x14ac:dyDescent="0.2">
      <c r="A3126" t="s">
        <v>5020</v>
      </c>
      <c r="B3126" t="s">
        <v>5021</v>
      </c>
      <c r="C3126" t="s">
        <v>5022</v>
      </c>
      <c r="J3126" t="s">
        <v>5023</v>
      </c>
      <c r="K3126" t="s">
        <v>646</v>
      </c>
      <c r="L3126" t="s">
        <v>1233</v>
      </c>
      <c r="M3126">
        <v>1</v>
      </c>
      <c r="P3126" s="2" t="s">
        <v>5024</v>
      </c>
      <c r="Q3126" t="s">
        <v>47</v>
      </c>
      <c r="S3126">
        <v>7.4369246140122414E-3</v>
      </c>
      <c r="T3126">
        <v>2.4625229343655519E-5</v>
      </c>
      <c r="U3126">
        <v>2.3115995281841611E-4</v>
      </c>
      <c r="V3126">
        <v>1.25358160585165E-3</v>
      </c>
      <c r="W3126">
        <v>2.858396852388978E-3</v>
      </c>
      <c r="X3126">
        <v>1.853416324593127E-4</v>
      </c>
      <c r="Y3126">
        <v>-0.4</v>
      </c>
      <c r="Z3126">
        <v>0</v>
      </c>
      <c r="AA3126">
        <v>8.5000000000000006E-2</v>
      </c>
      <c r="AB3126">
        <v>0.91500000000000004</v>
      </c>
      <c r="AC3126">
        <v>-7.7200000000000005E-2</v>
      </c>
      <c r="AD3126" t="s">
        <v>48</v>
      </c>
      <c r="AE3126" t="s">
        <v>48</v>
      </c>
      <c r="AF3126" t="s">
        <v>48</v>
      </c>
    </row>
    <row r="3127" spans="1:32" hidden="1" outlineLevel="1" x14ac:dyDescent="0.2">
      <c r="A3127" t="s">
        <v>5025</v>
      </c>
      <c r="B3127" t="s">
        <v>5026</v>
      </c>
      <c r="C3127" t="s">
        <v>5027</v>
      </c>
      <c r="J3127" t="s">
        <v>5028</v>
      </c>
      <c r="K3127" t="s">
        <v>646</v>
      </c>
      <c r="L3127" t="s">
        <v>1233</v>
      </c>
      <c r="M3127">
        <v>1</v>
      </c>
      <c r="P3127" s="2" t="s">
        <v>5029</v>
      </c>
      <c r="Q3127" t="s">
        <v>47</v>
      </c>
      <c r="S3127">
        <v>0.41425624489784241</v>
      </c>
      <c r="T3127">
        <v>5.7465553982183337E-4</v>
      </c>
      <c r="U3127">
        <v>4.4595268554985523E-3</v>
      </c>
      <c r="V3127">
        <v>3.9262832142412663E-3</v>
      </c>
      <c r="W3127">
        <v>7.9866079613566399E-3</v>
      </c>
      <c r="X3127">
        <v>7.3039843700826168E-3</v>
      </c>
      <c r="Y3127">
        <v>-3.7500000000000029E-3</v>
      </c>
      <c r="Z3127">
        <v>0.108</v>
      </c>
      <c r="AA3127">
        <v>0.16500000000000001</v>
      </c>
      <c r="AB3127">
        <v>0.72799999999999998</v>
      </c>
      <c r="AC3127">
        <v>-0.76990000000000003</v>
      </c>
      <c r="AD3127" t="s">
        <v>48</v>
      </c>
      <c r="AE3127" t="s">
        <v>48</v>
      </c>
      <c r="AF3127" t="s">
        <v>48</v>
      </c>
    </row>
    <row r="3128" spans="1:32" hidden="1" outlineLevel="1" x14ac:dyDescent="0.2">
      <c r="A3128" t="s">
        <v>5030</v>
      </c>
      <c r="B3128" t="s">
        <v>5031</v>
      </c>
      <c r="C3128" t="s">
        <v>5032</v>
      </c>
      <c r="J3128" t="s">
        <v>5033</v>
      </c>
      <c r="K3128" t="s">
        <v>646</v>
      </c>
      <c r="L3128" t="s">
        <v>1233</v>
      </c>
      <c r="M3128">
        <v>1</v>
      </c>
      <c r="P3128" s="2" t="s">
        <v>5034</v>
      </c>
      <c r="Q3128" t="s">
        <v>47</v>
      </c>
      <c r="S3128">
        <v>4.6110316179692754E-3</v>
      </c>
      <c r="T3128">
        <v>2.2330354113364589E-5</v>
      </c>
      <c r="U3128">
        <v>3.1538336770609021E-4</v>
      </c>
      <c r="V3128">
        <v>2.6892733876593411E-4</v>
      </c>
      <c r="W3128">
        <v>1.8805320141837001E-3</v>
      </c>
      <c r="X3128">
        <v>1.5749497106298799E-4</v>
      </c>
      <c r="Y3128">
        <v>-5.7291666666666657E-2</v>
      </c>
      <c r="Z3128">
        <v>0.20100000000000001</v>
      </c>
      <c r="AA3128">
        <v>0.11899999999999999</v>
      </c>
      <c r="AB3128">
        <v>0.68</v>
      </c>
      <c r="AC3128">
        <v>0.89939999999999998</v>
      </c>
      <c r="AD3128" t="s">
        <v>48</v>
      </c>
      <c r="AE3128" t="s">
        <v>48</v>
      </c>
      <c r="AF3128" t="s">
        <v>48</v>
      </c>
    </row>
    <row r="3129" spans="1:32" hidden="1" outlineLevel="1" x14ac:dyDescent="0.2">
      <c r="A3129" t="s">
        <v>5035</v>
      </c>
      <c r="B3129" t="s">
        <v>5036</v>
      </c>
      <c r="C3129" t="s">
        <v>5037</v>
      </c>
      <c r="J3129" t="s">
        <v>5038</v>
      </c>
      <c r="K3129" t="s">
        <v>646</v>
      </c>
      <c r="L3129" t="s">
        <v>1233</v>
      </c>
      <c r="M3129">
        <v>1</v>
      </c>
      <c r="P3129" s="2" t="s">
        <v>5039</v>
      </c>
      <c r="Q3129" t="s">
        <v>47</v>
      </c>
      <c r="S3129">
        <v>7.224360853433609E-2</v>
      </c>
      <c r="T3129">
        <v>1.069465870386921E-4</v>
      </c>
      <c r="U3129">
        <v>1.0578330839052801E-3</v>
      </c>
      <c r="V3129">
        <v>2.7698630001395941E-3</v>
      </c>
      <c r="W3129">
        <v>2.0621201023459431E-2</v>
      </c>
      <c r="X3129">
        <v>4.9040914746001363E-4</v>
      </c>
      <c r="Y3129">
        <v>5.0883838383838392E-2</v>
      </c>
      <c r="Z3129">
        <v>0.115</v>
      </c>
      <c r="AA3129">
        <v>8.1000000000000003E-2</v>
      </c>
      <c r="AB3129">
        <v>0.80300000000000005</v>
      </c>
      <c r="AC3129">
        <v>0.94989999999999997</v>
      </c>
      <c r="AD3129" t="s">
        <v>48</v>
      </c>
      <c r="AE3129" t="s">
        <v>48</v>
      </c>
      <c r="AF3129" t="s">
        <v>48</v>
      </c>
    </row>
    <row r="3130" spans="1:32" hidden="1" outlineLevel="1" x14ac:dyDescent="0.2">
      <c r="A3130" t="s">
        <v>5040</v>
      </c>
      <c r="B3130" t="s">
        <v>5041</v>
      </c>
      <c r="C3130" t="s">
        <v>5042</v>
      </c>
      <c r="J3130" t="s">
        <v>5043</v>
      </c>
      <c r="K3130" t="s">
        <v>646</v>
      </c>
      <c r="L3130" t="s">
        <v>1233</v>
      </c>
      <c r="M3130">
        <v>1</v>
      </c>
      <c r="P3130" s="2" t="s">
        <v>5044</v>
      </c>
      <c r="Q3130" t="s">
        <v>47</v>
      </c>
      <c r="S3130">
        <v>9.9625866860151291E-3</v>
      </c>
      <c r="T3130">
        <v>2.9073730729578529E-6</v>
      </c>
      <c r="U3130">
        <v>8.4410763520281762E-5</v>
      </c>
      <c r="V3130">
        <v>1.5208087279461319E-4</v>
      </c>
      <c r="W3130">
        <v>4.652960691601038E-3</v>
      </c>
      <c r="X3130">
        <v>1.665328454691917E-4</v>
      </c>
      <c r="Y3130">
        <v>0</v>
      </c>
      <c r="Z3130">
        <v>9.9000000000000005E-2</v>
      </c>
      <c r="AA3130">
        <v>0.157</v>
      </c>
      <c r="AB3130">
        <v>0.74399999999999999</v>
      </c>
      <c r="AC3130">
        <v>-0.32740000000000002</v>
      </c>
      <c r="AD3130" t="s">
        <v>48</v>
      </c>
      <c r="AE3130" t="s">
        <v>48</v>
      </c>
      <c r="AF3130" t="s">
        <v>48</v>
      </c>
    </row>
    <row r="3131" spans="1:32" hidden="1" outlineLevel="1" x14ac:dyDescent="0.2">
      <c r="A3131" t="s">
        <v>5045</v>
      </c>
      <c r="B3131" t="s">
        <v>5046</v>
      </c>
      <c r="C3131" t="s">
        <v>5047</v>
      </c>
      <c r="J3131" t="s">
        <v>5048</v>
      </c>
      <c r="K3131" t="s">
        <v>646</v>
      </c>
      <c r="L3131" t="s">
        <v>1233</v>
      </c>
      <c r="M3131">
        <v>1</v>
      </c>
      <c r="P3131" s="2" t="s">
        <v>5049</v>
      </c>
      <c r="Q3131" t="s">
        <v>47</v>
      </c>
      <c r="S3131">
        <v>4.03248006477952E-3</v>
      </c>
      <c r="T3131">
        <v>2.639529520820361E-5</v>
      </c>
      <c r="U3131">
        <v>1.425919326720759E-4</v>
      </c>
      <c r="V3131">
        <v>1.0053861187770961E-3</v>
      </c>
      <c r="W3131">
        <v>1.386555028147995E-3</v>
      </c>
      <c r="X3131">
        <v>1.6406386566814041E-4</v>
      </c>
      <c r="Y3131">
        <v>-0.18333333333333329</v>
      </c>
      <c r="Z3131">
        <v>0</v>
      </c>
      <c r="AA3131">
        <v>0.19900000000000001</v>
      </c>
      <c r="AB3131">
        <v>0.80100000000000005</v>
      </c>
      <c r="AC3131">
        <v>-0.88690000000000002</v>
      </c>
      <c r="AD3131" t="s">
        <v>48</v>
      </c>
      <c r="AE3131" t="s">
        <v>48</v>
      </c>
      <c r="AF3131" t="s">
        <v>48</v>
      </c>
    </row>
    <row r="3132" spans="1:32" hidden="1" outlineLevel="1" x14ac:dyDescent="0.2">
      <c r="A3132" t="s">
        <v>5050</v>
      </c>
      <c r="B3132" t="s">
        <v>5051</v>
      </c>
      <c r="C3132" t="s">
        <v>648</v>
      </c>
      <c r="J3132" t="s">
        <v>5052</v>
      </c>
      <c r="K3132" t="s">
        <v>4298</v>
      </c>
      <c r="L3132" t="s">
        <v>1263</v>
      </c>
      <c r="M3132">
        <v>172</v>
      </c>
      <c r="P3132" s="2" t="s">
        <v>5053</v>
      </c>
      <c r="Q3132" t="s">
        <v>47</v>
      </c>
      <c r="S3132">
        <v>7.9804292181506753E-4</v>
      </c>
      <c r="T3132">
        <v>4.8344586502935272E-6</v>
      </c>
      <c r="U3132">
        <v>2.6184297894360501E-5</v>
      </c>
      <c r="V3132">
        <v>8.8789864093996584E-5</v>
      </c>
      <c r="W3132">
        <v>2.4424257571808988E-4</v>
      </c>
      <c r="X3132">
        <v>6.1138031014706939E-5</v>
      </c>
      <c r="Y3132">
        <v>9.9999999999999992E-2</v>
      </c>
      <c r="Z3132">
        <v>0.13300000000000001</v>
      </c>
      <c r="AA3132">
        <v>0.14899999999999999</v>
      </c>
      <c r="AB3132">
        <v>0.71899999999999997</v>
      </c>
      <c r="AC3132">
        <v>0.25</v>
      </c>
      <c r="AD3132" t="s">
        <v>48</v>
      </c>
      <c r="AE3132" t="s">
        <v>48</v>
      </c>
      <c r="AF3132" t="s">
        <v>48</v>
      </c>
    </row>
    <row r="3133" spans="1:32" hidden="1" outlineLevel="1" x14ac:dyDescent="0.2">
      <c r="A3133" t="s">
        <v>5054</v>
      </c>
      <c r="B3133" t="s">
        <v>5055</v>
      </c>
      <c r="C3133" t="s">
        <v>5056</v>
      </c>
      <c r="J3133" t="s">
        <v>5057</v>
      </c>
      <c r="K3133" t="s">
        <v>4298</v>
      </c>
      <c r="L3133" t="s">
        <v>1263</v>
      </c>
      <c r="M3133">
        <v>1</v>
      </c>
      <c r="P3133" s="2" t="s">
        <v>5058</v>
      </c>
      <c r="Q3133" t="s">
        <v>47</v>
      </c>
      <c r="S3133">
        <v>6.5007701516151428E-2</v>
      </c>
      <c r="T3133">
        <v>4.7792750592634548E-6</v>
      </c>
      <c r="U3133">
        <v>3.6420271499082452E-4</v>
      </c>
      <c r="V3133">
        <v>1.5582919586449859E-3</v>
      </c>
      <c r="W3133">
        <v>3.4739997237920761E-2</v>
      </c>
      <c r="X3133">
        <v>2.9384842491708701E-4</v>
      </c>
      <c r="Y3133">
        <v>-5.7142857142857127E-2</v>
      </c>
      <c r="Z3133">
        <v>0</v>
      </c>
      <c r="AA3133">
        <v>0</v>
      </c>
      <c r="AB3133">
        <v>1</v>
      </c>
      <c r="AC3133">
        <v>0</v>
      </c>
      <c r="AD3133" t="s">
        <v>48</v>
      </c>
      <c r="AE3133" t="s">
        <v>48</v>
      </c>
      <c r="AF3133" t="s">
        <v>48</v>
      </c>
    </row>
    <row r="3134" spans="1:32" hidden="1" outlineLevel="1" x14ac:dyDescent="0.2">
      <c r="A3134" t="s">
        <v>5059</v>
      </c>
      <c r="B3134" t="s">
        <v>5060</v>
      </c>
      <c r="C3134" t="s">
        <v>4594</v>
      </c>
      <c r="J3134" t="s">
        <v>5061</v>
      </c>
      <c r="K3134" t="s">
        <v>4298</v>
      </c>
      <c r="L3134" t="s">
        <v>1263</v>
      </c>
      <c r="M3134">
        <v>-10</v>
      </c>
      <c r="P3134" s="2" t="s">
        <v>5062</v>
      </c>
      <c r="Q3134" t="s">
        <v>47</v>
      </c>
      <c r="S3134">
        <v>0.56044036149978638</v>
      </c>
      <c r="T3134">
        <v>8.857853572408203E-6</v>
      </c>
      <c r="U3134">
        <v>4.3650183943100268E-4</v>
      </c>
      <c r="V3134">
        <v>5.3503899835050106E-4</v>
      </c>
      <c r="W3134">
        <v>0.48065543174743652</v>
      </c>
      <c r="X3134">
        <v>4.3136617750860751E-4</v>
      </c>
      <c r="Y3134">
        <v>0.5</v>
      </c>
      <c r="Z3134">
        <v>0.437</v>
      </c>
      <c r="AA3134">
        <v>0</v>
      </c>
      <c r="AB3134">
        <v>0.56299999999999994</v>
      </c>
      <c r="AC3134">
        <v>0.87790000000000001</v>
      </c>
      <c r="AD3134" t="s">
        <v>48</v>
      </c>
      <c r="AE3134" t="s">
        <v>48</v>
      </c>
      <c r="AF3134" t="s">
        <v>48</v>
      </c>
    </row>
    <row r="3135" spans="1:32" hidden="1" outlineLevel="1" x14ac:dyDescent="0.2">
      <c r="A3135" t="s">
        <v>5063</v>
      </c>
      <c r="B3135" t="s">
        <v>5064</v>
      </c>
      <c r="C3135" t="s">
        <v>648</v>
      </c>
      <c r="J3135" t="s">
        <v>5065</v>
      </c>
      <c r="K3135" t="s">
        <v>4303</v>
      </c>
      <c r="L3135" t="s">
        <v>1263</v>
      </c>
      <c r="M3135">
        <v>5</v>
      </c>
      <c r="P3135" s="2" t="s">
        <v>5066</v>
      </c>
      <c r="Q3135" t="s">
        <v>47</v>
      </c>
      <c r="S3135">
        <v>1.3100622454658151E-3</v>
      </c>
      <c r="T3135">
        <v>1.479527668379887E-6</v>
      </c>
      <c r="U3135">
        <v>2.607724491099361E-5</v>
      </c>
      <c r="V3135">
        <v>5.3188068704912439E-5</v>
      </c>
      <c r="W3135">
        <v>8.864516275934875E-4</v>
      </c>
      <c r="X3135">
        <v>2.0670935555244799E-5</v>
      </c>
      <c r="Y3135">
        <v>-0.25</v>
      </c>
      <c r="Z3135">
        <v>0.186</v>
      </c>
      <c r="AA3135">
        <v>0.06</v>
      </c>
      <c r="AB3135">
        <v>0.755</v>
      </c>
      <c r="AC3135">
        <v>0.51870000000000005</v>
      </c>
      <c r="AD3135" t="s">
        <v>48</v>
      </c>
      <c r="AE3135" t="s">
        <v>48</v>
      </c>
      <c r="AF3135" t="s">
        <v>48</v>
      </c>
    </row>
    <row r="3136" spans="1:32" hidden="1" outlineLevel="1" x14ac:dyDescent="0.2">
      <c r="A3136" t="s">
        <v>5067</v>
      </c>
      <c r="B3136" t="s">
        <v>5068</v>
      </c>
      <c r="C3136" t="s">
        <v>5069</v>
      </c>
      <c r="J3136" t="s">
        <v>5070</v>
      </c>
      <c r="K3136" t="s">
        <v>4308</v>
      </c>
      <c r="L3136" t="s">
        <v>1263</v>
      </c>
      <c r="M3136">
        <v>11</v>
      </c>
      <c r="P3136" s="2" t="s">
        <v>5071</v>
      </c>
      <c r="Q3136" t="s">
        <v>47</v>
      </c>
      <c r="S3136">
        <v>3.3493205904960632E-2</v>
      </c>
      <c r="T3136">
        <v>9.0524517872836441E-6</v>
      </c>
      <c r="U3136">
        <v>6.1410723719745874E-4</v>
      </c>
      <c r="V3136">
        <v>8.0738821998238564E-4</v>
      </c>
      <c r="W3136">
        <v>1.081152632832527E-2</v>
      </c>
      <c r="X3136">
        <v>2.6131462072953582E-4</v>
      </c>
      <c r="Y3136">
        <v>-8.7053571428571397E-3</v>
      </c>
      <c r="Z3136">
        <v>0.127</v>
      </c>
      <c r="AA3136">
        <v>0.13400000000000001</v>
      </c>
      <c r="AB3136">
        <v>0.73899999999999999</v>
      </c>
      <c r="AC3136">
        <v>-0.19950000000000001</v>
      </c>
      <c r="AD3136" t="s">
        <v>48</v>
      </c>
      <c r="AE3136" t="s">
        <v>48</v>
      </c>
      <c r="AF3136" t="s">
        <v>48</v>
      </c>
    </row>
    <row r="3137" spans="1:32" hidden="1" outlineLevel="1" x14ac:dyDescent="0.2">
      <c r="A3137" t="s">
        <v>5072</v>
      </c>
      <c r="B3137" t="s">
        <v>5073</v>
      </c>
      <c r="C3137" t="s">
        <v>648</v>
      </c>
      <c r="J3137" t="s">
        <v>5074</v>
      </c>
      <c r="K3137" t="s">
        <v>4313</v>
      </c>
      <c r="L3137" t="s">
        <v>1263</v>
      </c>
      <c r="M3137">
        <v>21</v>
      </c>
      <c r="P3137" s="2" t="s">
        <v>5075</v>
      </c>
      <c r="Q3137" t="s">
        <v>47</v>
      </c>
      <c r="S3137">
        <v>2.7495098765939469E-4</v>
      </c>
      <c r="T3137">
        <v>2.681112391655915E-6</v>
      </c>
      <c r="U3137">
        <v>1.9079745470662601E-5</v>
      </c>
      <c r="V3137">
        <v>4.1807630623225123E-5</v>
      </c>
      <c r="W3137">
        <v>1.436053426004946E-4</v>
      </c>
      <c r="X3137">
        <v>1.9463419448584322E-5</v>
      </c>
      <c r="Y3137">
        <v>0</v>
      </c>
      <c r="Z3137">
        <v>9.1999999999999998E-2</v>
      </c>
      <c r="AA3137">
        <v>4.1000000000000002E-2</v>
      </c>
      <c r="AB3137">
        <v>0.86699999999999999</v>
      </c>
      <c r="AC3137">
        <v>0.42149999999999999</v>
      </c>
      <c r="AD3137" t="s">
        <v>48</v>
      </c>
      <c r="AE3137" t="s">
        <v>48</v>
      </c>
      <c r="AF3137" t="s">
        <v>48</v>
      </c>
    </row>
    <row r="3138" spans="1:32" hidden="1" outlineLevel="1" x14ac:dyDescent="0.2">
      <c r="A3138" t="s">
        <v>5076</v>
      </c>
      <c r="B3138" t="s">
        <v>628</v>
      </c>
      <c r="C3138" t="s">
        <v>648</v>
      </c>
      <c r="J3138" t="s">
        <v>5077</v>
      </c>
      <c r="K3138" t="s">
        <v>4317</v>
      </c>
      <c r="L3138" t="s">
        <v>1263</v>
      </c>
      <c r="M3138">
        <v>67</v>
      </c>
      <c r="P3138" s="2" t="s">
        <v>5078</v>
      </c>
      <c r="Q3138" t="s">
        <v>47</v>
      </c>
      <c r="S3138">
        <v>3.4297563252039248E-4</v>
      </c>
      <c r="T3138">
        <v>2.263665919599589E-6</v>
      </c>
      <c r="U3138">
        <v>1.676731699262746E-5</v>
      </c>
      <c r="V3138">
        <v>5.0064361857948818E-5</v>
      </c>
      <c r="W3138">
        <v>1.6910089470911771E-4</v>
      </c>
      <c r="X3138">
        <v>3.0566494388040162E-5</v>
      </c>
      <c r="Y3138">
        <v>-0.14583333333333329</v>
      </c>
      <c r="Z3138">
        <v>0</v>
      </c>
      <c r="AA3138">
        <v>0</v>
      </c>
      <c r="AB3138">
        <v>1</v>
      </c>
      <c r="AC3138">
        <v>0</v>
      </c>
      <c r="AD3138" t="s">
        <v>48</v>
      </c>
      <c r="AE3138" t="s">
        <v>48</v>
      </c>
      <c r="AF3138" t="s">
        <v>48</v>
      </c>
    </row>
    <row r="3139" spans="1:32" hidden="1" outlineLevel="1" x14ac:dyDescent="0.2">
      <c r="A3139" t="s">
        <v>5079</v>
      </c>
      <c r="B3139" t="s">
        <v>5080</v>
      </c>
      <c r="C3139" t="s">
        <v>5081</v>
      </c>
      <c r="J3139" t="s">
        <v>5082</v>
      </c>
      <c r="K3139" t="s">
        <v>4317</v>
      </c>
      <c r="L3139" t="s">
        <v>1263</v>
      </c>
      <c r="M3139">
        <v>3</v>
      </c>
      <c r="P3139" s="2" t="s">
        <v>5083</v>
      </c>
      <c r="Q3139" t="s">
        <v>47</v>
      </c>
      <c r="S3139">
        <v>4.5007141306996354E-3</v>
      </c>
      <c r="T3139">
        <v>3.7307959246390961E-6</v>
      </c>
      <c r="U3139">
        <v>5.1857427024515352E-5</v>
      </c>
      <c r="V3139">
        <v>9.359351679449901E-5</v>
      </c>
      <c r="W3139">
        <v>1.8285982077941301E-3</v>
      </c>
      <c r="X3139">
        <v>1.08219392132014E-4</v>
      </c>
      <c r="Y3139">
        <v>9.285714285714286E-2</v>
      </c>
      <c r="Z3139">
        <v>0.16300000000000001</v>
      </c>
      <c r="AA3139">
        <v>8.1000000000000003E-2</v>
      </c>
      <c r="AB3139">
        <v>0.75600000000000001</v>
      </c>
      <c r="AC3139">
        <v>0.66390000000000005</v>
      </c>
      <c r="AD3139" t="s">
        <v>48</v>
      </c>
      <c r="AE3139" t="s">
        <v>48</v>
      </c>
      <c r="AF3139" t="s">
        <v>48</v>
      </c>
    </row>
    <row r="3140" spans="1:32" hidden="1" outlineLevel="1" x14ac:dyDescent="0.2">
      <c r="A3140" t="s">
        <v>5084</v>
      </c>
      <c r="B3140" t="s">
        <v>5085</v>
      </c>
      <c r="C3140" t="s">
        <v>4223</v>
      </c>
      <c r="J3140" t="s">
        <v>5086</v>
      </c>
      <c r="K3140" t="s">
        <v>4317</v>
      </c>
      <c r="L3140" t="s">
        <v>1263</v>
      </c>
      <c r="M3140">
        <v>22</v>
      </c>
      <c r="P3140" s="2" t="s">
        <v>5087</v>
      </c>
      <c r="Q3140" t="s">
        <v>47</v>
      </c>
      <c r="S3140">
        <v>2.8192921308800578E-4</v>
      </c>
      <c r="T3140">
        <v>2.608587692520814E-6</v>
      </c>
      <c r="U3140">
        <v>1.840174445533194E-5</v>
      </c>
      <c r="V3140">
        <v>4.5792585297022008E-5</v>
      </c>
      <c r="W3140">
        <v>1.282497396459803E-4</v>
      </c>
      <c r="X3140">
        <v>2.2012189219822179E-5</v>
      </c>
      <c r="Y3140">
        <v>0.15625</v>
      </c>
      <c r="Z3140">
        <v>0.28299999999999997</v>
      </c>
      <c r="AA3140">
        <v>0</v>
      </c>
      <c r="AB3140">
        <v>0.71699999999999997</v>
      </c>
      <c r="AC3140">
        <v>0.89219999999999999</v>
      </c>
      <c r="AD3140" t="s">
        <v>48</v>
      </c>
      <c r="AE3140" t="s">
        <v>48</v>
      </c>
      <c r="AF3140" t="s">
        <v>48</v>
      </c>
    </row>
    <row r="3141" spans="1:32" hidden="1" outlineLevel="1" x14ac:dyDescent="0.2">
      <c r="A3141" t="s">
        <v>5088</v>
      </c>
      <c r="B3141" t="s">
        <v>5089</v>
      </c>
      <c r="C3141" t="s">
        <v>648</v>
      </c>
      <c r="J3141" t="s">
        <v>5090</v>
      </c>
      <c r="K3141" t="s">
        <v>4326</v>
      </c>
      <c r="L3141" t="s">
        <v>1263</v>
      </c>
      <c r="M3141">
        <v>4</v>
      </c>
      <c r="P3141" s="2" t="s">
        <v>5091</v>
      </c>
      <c r="Q3141" t="s">
        <v>47</v>
      </c>
      <c r="S3141">
        <v>6.8604061380028725E-4</v>
      </c>
      <c r="T3141">
        <v>2.3808661353541538E-6</v>
      </c>
      <c r="U3141">
        <v>3.8610112824244418E-5</v>
      </c>
      <c r="V3141">
        <v>6.7263739765621722E-5</v>
      </c>
      <c r="W3141">
        <v>2.2854133567307139E-4</v>
      </c>
      <c r="X3141">
        <v>6.9573899963870645E-5</v>
      </c>
      <c r="Y3141">
        <v>0</v>
      </c>
      <c r="Z3141">
        <v>0.35399999999999998</v>
      </c>
      <c r="AA3141">
        <v>9.7000000000000003E-2</v>
      </c>
      <c r="AB3141">
        <v>0.54900000000000004</v>
      </c>
      <c r="AC3141">
        <v>0.63780000000000003</v>
      </c>
      <c r="AD3141" t="s">
        <v>48</v>
      </c>
      <c r="AE3141" t="s">
        <v>48</v>
      </c>
      <c r="AF3141" t="s">
        <v>48</v>
      </c>
    </row>
    <row r="3142" spans="1:32" hidden="1" outlineLevel="1" x14ac:dyDescent="0.2">
      <c r="A3142" t="s">
        <v>5092</v>
      </c>
      <c r="B3142" t="s">
        <v>5093</v>
      </c>
      <c r="C3142" t="s">
        <v>4700</v>
      </c>
      <c r="J3142" t="s">
        <v>5094</v>
      </c>
      <c r="K3142" t="s">
        <v>4326</v>
      </c>
      <c r="L3142" t="s">
        <v>1263</v>
      </c>
      <c r="M3142">
        <v>4</v>
      </c>
      <c r="P3142" s="2" t="s">
        <v>5095</v>
      </c>
      <c r="Q3142" t="s">
        <v>47</v>
      </c>
      <c r="S3142">
        <v>0.94950062036514282</v>
      </c>
      <c r="T3142">
        <v>2.758718328550458E-4</v>
      </c>
      <c r="U3142">
        <v>0.90158790349960327</v>
      </c>
      <c r="V3142">
        <v>7.8962119296193123E-3</v>
      </c>
      <c r="W3142">
        <v>0.2122030854225159</v>
      </c>
      <c r="X3142">
        <v>4.2873509228229523E-3</v>
      </c>
      <c r="Y3142">
        <v>0</v>
      </c>
      <c r="Z3142">
        <v>0</v>
      </c>
      <c r="AA3142">
        <v>0.20499999999999999</v>
      </c>
      <c r="AB3142">
        <v>0.79500000000000004</v>
      </c>
      <c r="AC3142">
        <v>-0.55740000000000001</v>
      </c>
      <c r="AD3142" t="s">
        <v>48</v>
      </c>
      <c r="AE3142" t="s">
        <v>48</v>
      </c>
      <c r="AF3142" t="s">
        <v>48</v>
      </c>
    </row>
    <row r="3143" spans="1:32" hidden="1" outlineLevel="1" x14ac:dyDescent="0.2">
      <c r="A3143" t="s">
        <v>5096</v>
      </c>
      <c r="B3143" t="s">
        <v>5097</v>
      </c>
      <c r="C3143" t="s">
        <v>4700</v>
      </c>
      <c r="J3143" t="s">
        <v>5098</v>
      </c>
      <c r="K3143" t="s">
        <v>4336</v>
      </c>
      <c r="L3143" t="s">
        <v>1263</v>
      </c>
      <c r="M3143">
        <v>2</v>
      </c>
      <c r="P3143" s="2" t="s">
        <v>5099</v>
      </c>
      <c r="Q3143" t="s">
        <v>47</v>
      </c>
      <c r="S3143">
        <v>4.3738336535170669E-4</v>
      </c>
      <c r="T3143">
        <v>2.6424220322951442E-6</v>
      </c>
      <c r="U3143">
        <v>2.4150605895556509E-5</v>
      </c>
      <c r="V3143">
        <v>5.6214015785371878E-5</v>
      </c>
      <c r="W3143">
        <v>1.4900534006301311E-4</v>
      </c>
      <c r="X3143">
        <v>5.5932639952516183E-5</v>
      </c>
      <c r="Y3143">
        <v>0.35476190476190478</v>
      </c>
      <c r="Z3143">
        <v>0.20699999999999999</v>
      </c>
      <c r="AA3143">
        <v>0.106</v>
      </c>
      <c r="AB3143">
        <v>0.68700000000000006</v>
      </c>
      <c r="AC3143">
        <v>0.25</v>
      </c>
      <c r="AD3143" t="s">
        <v>48</v>
      </c>
      <c r="AE3143" t="s">
        <v>48</v>
      </c>
      <c r="AF3143" t="s">
        <v>48</v>
      </c>
    </row>
    <row r="3144" spans="1:32" hidden="1" outlineLevel="1" x14ac:dyDescent="0.2">
      <c r="A3144" t="s">
        <v>5100</v>
      </c>
      <c r="B3144" t="s">
        <v>5101</v>
      </c>
      <c r="C3144" t="s">
        <v>648</v>
      </c>
      <c r="J3144" t="s">
        <v>5102</v>
      </c>
      <c r="K3144" t="s">
        <v>4346</v>
      </c>
      <c r="L3144" t="s">
        <v>1263</v>
      </c>
      <c r="M3144">
        <v>6</v>
      </c>
      <c r="P3144" s="2" t="s">
        <v>5103</v>
      </c>
      <c r="Q3144" t="s">
        <v>47</v>
      </c>
      <c r="S3144">
        <v>2.9533024644479161E-4</v>
      </c>
      <c r="T3144">
        <v>2.5726340027176779E-6</v>
      </c>
      <c r="U3144">
        <v>1.8948516299133189E-5</v>
      </c>
      <c r="V3144">
        <v>4.5678443711949512E-5</v>
      </c>
      <c r="W3144">
        <v>1.208393878187053E-4</v>
      </c>
      <c r="X3144">
        <v>2.8581949663930569E-5</v>
      </c>
      <c r="Y3144">
        <v>0</v>
      </c>
      <c r="Z3144">
        <v>0.29399999999999998</v>
      </c>
      <c r="AA3144">
        <v>0</v>
      </c>
      <c r="AB3144">
        <v>0.70599999999999996</v>
      </c>
      <c r="AC3144">
        <v>0.36120000000000002</v>
      </c>
      <c r="AD3144" t="s">
        <v>48</v>
      </c>
      <c r="AE3144" t="s">
        <v>48</v>
      </c>
      <c r="AF3144" t="s">
        <v>48</v>
      </c>
    </row>
    <row r="3145" spans="1:32" hidden="1" outlineLevel="1" x14ac:dyDescent="0.2">
      <c r="A3145" t="s">
        <v>5104</v>
      </c>
      <c r="B3145" t="s">
        <v>5105</v>
      </c>
      <c r="C3145" t="s">
        <v>5022</v>
      </c>
      <c r="J3145" t="s">
        <v>5106</v>
      </c>
      <c r="K3145" t="s">
        <v>4355</v>
      </c>
      <c r="L3145" t="s">
        <v>1263</v>
      </c>
      <c r="M3145">
        <v>1</v>
      </c>
      <c r="P3145" s="2" t="s">
        <v>5107</v>
      </c>
      <c r="Q3145" t="s">
        <v>47</v>
      </c>
      <c r="S3145">
        <v>1.335088047198951E-3</v>
      </c>
      <c r="T3145">
        <v>1.9756123492697948E-6</v>
      </c>
      <c r="U3145">
        <v>2.7310392397339459E-5</v>
      </c>
      <c r="V3145">
        <v>8.9065637439489365E-5</v>
      </c>
      <c r="W3145">
        <v>7.9542899038642645E-4</v>
      </c>
      <c r="X3145">
        <v>3.3133208489743993E-5</v>
      </c>
      <c r="Y3145">
        <v>-0.3</v>
      </c>
      <c r="Z3145">
        <v>0</v>
      </c>
      <c r="AA3145">
        <v>0</v>
      </c>
      <c r="AB3145">
        <v>1</v>
      </c>
      <c r="AC3145">
        <v>0</v>
      </c>
      <c r="AD3145" t="s">
        <v>48</v>
      </c>
      <c r="AE3145" t="s">
        <v>48</v>
      </c>
      <c r="AF3145" t="s">
        <v>48</v>
      </c>
    </row>
    <row r="3146" spans="1:32" hidden="1" outlineLevel="1" x14ac:dyDescent="0.2">
      <c r="A3146" t="s">
        <v>5108</v>
      </c>
      <c r="B3146" t="s">
        <v>5109</v>
      </c>
      <c r="C3146" t="s">
        <v>648</v>
      </c>
      <c r="J3146" t="s">
        <v>5110</v>
      </c>
      <c r="K3146" t="s">
        <v>4384</v>
      </c>
      <c r="L3146" t="s">
        <v>1263</v>
      </c>
      <c r="M3146">
        <v>12</v>
      </c>
      <c r="P3146" s="2" t="s">
        <v>5111</v>
      </c>
      <c r="Q3146" t="s">
        <v>47</v>
      </c>
      <c r="S3146">
        <v>1.36699890717864E-2</v>
      </c>
      <c r="T3146">
        <v>9.2042619144194759E-6</v>
      </c>
      <c r="U3146">
        <v>1.536568743176758E-4</v>
      </c>
      <c r="V3146">
        <v>1.5519221778959041E-4</v>
      </c>
      <c r="W3146">
        <v>3.6974891554564242E-3</v>
      </c>
      <c r="X3146">
        <v>2.5513297878205781E-3</v>
      </c>
      <c r="Y3146">
        <v>0.1</v>
      </c>
      <c r="Z3146">
        <v>3.1E-2</v>
      </c>
      <c r="AA3146">
        <v>9.4E-2</v>
      </c>
      <c r="AB3146">
        <v>0.875</v>
      </c>
      <c r="AC3146">
        <v>-0.57750000000000001</v>
      </c>
      <c r="AD3146" t="s">
        <v>48</v>
      </c>
      <c r="AE3146" t="s">
        <v>48</v>
      </c>
      <c r="AF3146" t="s">
        <v>48</v>
      </c>
    </row>
    <row r="3147" spans="1:32" hidden="1" outlineLevel="1" x14ac:dyDescent="0.2">
      <c r="A3147" t="s">
        <v>5112</v>
      </c>
      <c r="B3147" t="s">
        <v>5113</v>
      </c>
      <c r="C3147" t="s">
        <v>5037</v>
      </c>
      <c r="J3147" t="s">
        <v>5114</v>
      </c>
      <c r="K3147" t="s">
        <v>4432</v>
      </c>
      <c r="L3147" t="s">
        <v>1263</v>
      </c>
      <c r="M3147">
        <v>1</v>
      </c>
      <c r="P3147" s="2" t="s">
        <v>5115</v>
      </c>
      <c r="Q3147" t="s">
        <v>47</v>
      </c>
      <c r="S3147">
        <v>0.98680078983306885</v>
      </c>
      <c r="T3147">
        <v>6.090803537517786E-3</v>
      </c>
      <c r="U3147">
        <v>0.92914777994155884</v>
      </c>
      <c r="V3147">
        <v>7.5208999216556549E-2</v>
      </c>
      <c r="W3147">
        <v>0.76734119653701782</v>
      </c>
      <c r="X3147">
        <v>4.1938953101634979E-2</v>
      </c>
      <c r="Y3147">
        <v>-0.17777777777777781</v>
      </c>
      <c r="Z3147">
        <v>0</v>
      </c>
      <c r="AA3147">
        <v>0.3</v>
      </c>
      <c r="AB3147">
        <v>0.7</v>
      </c>
      <c r="AC3147">
        <v>-0.92300000000000004</v>
      </c>
      <c r="AD3147" t="s">
        <v>48</v>
      </c>
      <c r="AE3147" t="s">
        <v>48</v>
      </c>
      <c r="AF3147" t="s">
        <v>48</v>
      </c>
    </row>
    <row r="3148" spans="1:32" hidden="1" outlineLevel="1" x14ac:dyDescent="0.2">
      <c r="A3148" s="9" t="s">
        <v>5116</v>
      </c>
      <c r="B3148" s="9">
        <v>45343.597997685189</v>
      </c>
      <c r="C3148" s="9" t="s">
        <v>5117</v>
      </c>
      <c r="D3148" s="9"/>
      <c r="E3148" s="9"/>
      <c r="F3148" s="9"/>
      <c r="G3148" s="9"/>
      <c r="H3148" s="9"/>
      <c r="I3148" s="9"/>
      <c r="J3148" s="9" t="s">
        <v>5118</v>
      </c>
      <c r="K3148" s="9" t="s">
        <v>4451</v>
      </c>
      <c r="L3148" s="9" t="s">
        <v>1263</v>
      </c>
      <c r="M3148" s="9">
        <v>2</v>
      </c>
      <c r="N3148" s="9"/>
      <c r="O3148" s="9"/>
      <c r="P3148" s="2" t="s">
        <v>5119</v>
      </c>
      <c r="Q3148" s="9" t="s">
        <v>47</v>
      </c>
      <c r="R3148" s="9"/>
      <c r="S3148" s="9">
        <v>0.22450100000000001</v>
      </c>
      <c r="T3148" s="9">
        <v>4.8099999999999997E-5</v>
      </c>
      <c r="U3148" s="9">
        <v>9.3000000000000005E-4</v>
      </c>
      <c r="V3148" s="9">
        <v>3.3769999999999998E-3</v>
      </c>
      <c r="W3148" s="9">
        <v>5.0990000000000002E-3</v>
      </c>
      <c r="X3148" s="9">
        <v>5.3499999999999997E-3</v>
      </c>
      <c r="Y3148" s="9">
        <v>0.2</v>
      </c>
      <c r="Z3148" s="9">
        <v>4.8000000000000001E-2</v>
      </c>
      <c r="AA3148" s="9">
        <v>0</v>
      </c>
      <c r="AB3148" s="9">
        <v>0.95199999999999996</v>
      </c>
      <c r="AC3148" s="9">
        <v>0.31819999999999998</v>
      </c>
      <c r="AD3148" s="9" t="s">
        <v>48</v>
      </c>
      <c r="AE3148" s="9" t="s">
        <v>48</v>
      </c>
      <c r="AF3148" s="9" t="s">
        <v>48</v>
      </c>
    </row>
    <row r="3149" spans="1:32" hidden="1" outlineLevel="1" x14ac:dyDescent="0.2">
      <c r="A3149" t="s">
        <v>5120</v>
      </c>
      <c r="B3149" t="s">
        <v>5121</v>
      </c>
      <c r="C3149" t="s">
        <v>4488</v>
      </c>
      <c r="J3149" t="s">
        <v>5122</v>
      </c>
      <c r="K3149" t="s">
        <v>4534</v>
      </c>
      <c r="L3149" t="s">
        <v>1263</v>
      </c>
      <c r="M3149">
        <v>1</v>
      </c>
      <c r="P3149" s="2" t="s">
        <v>5123</v>
      </c>
      <c r="Q3149" t="s">
        <v>47</v>
      </c>
      <c r="S3149">
        <v>2.642934443429112E-3</v>
      </c>
      <c r="T3149">
        <v>8.6631162048433907E-6</v>
      </c>
      <c r="U3149">
        <v>6.0916707298019901E-5</v>
      </c>
      <c r="V3149">
        <v>1.6487842367496339E-4</v>
      </c>
      <c r="W3149">
        <v>5.9814093401655555E-4</v>
      </c>
      <c r="X3149">
        <v>2.6119331596419221E-4</v>
      </c>
      <c r="Y3149">
        <v>1.6241496598639459E-2</v>
      </c>
      <c r="Z3149">
        <v>9.8000000000000004E-2</v>
      </c>
      <c r="AA3149">
        <v>0.155</v>
      </c>
      <c r="AB3149">
        <v>0.748</v>
      </c>
      <c r="AC3149">
        <v>-0.70920000000000005</v>
      </c>
      <c r="AD3149" t="s">
        <v>48</v>
      </c>
      <c r="AE3149" t="s">
        <v>48</v>
      </c>
      <c r="AF3149" t="s">
        <v>48</v>
      </c>
    </row>
    <row r="3150" spans="1:32" hidden="1" outlineLevel="1" x14ac:dyDescent="0.2">
      <c r="A3150" t="s">
        <v>5124</v>
      </c>
      <c r="B3150" t="s">
        <v>5125</v>
      </c>
      <c r="C3150" t="s">
        <v>648</v>
      </c>
      <c r="J3150" t="s">
        <v>5126</v>
      </c>
      <c r="K3150" t="s">
        <v>4534</v>
      </c>
      <c r="L3150" t="s">
        <v>1263</v>
      </c>
      <c r="M3150">
        <v>0</v>
      </c>
      <c r="P3150" s="2" t="s">
        <v>5127</v>
      </c>
      <c r="Q3150" t="s">
        <v>47</v>
      </c>
      <c r="S3150">
        <v>3.8633643998764461E-4</v>
      </c>
      <c r="T3150">
        <v>2.327428774151485E-6</v>
      </c>
      <c r="U3150">
        <v>1.898141636047512E-5</v>
      </c>
      <c r="V3150">
        <v>4.3827392801176757E-5</v>
      </c>
      <c r="W3150">
        <v>1.769410737324506E-4</v>
      </c>
      <c r="X3150">
        <v>2.7562671675696041E-5</v>
      </c>
      <c r="Y3150">
        <v>0</v>
      </c>
      <c r="Z3150">
        <v>0.71399999999999997</v>
      </c>
      <c r="AA3150">
        <v>0</v>
      </c>
      <c r="AB3150">
        <v>0.28599999999999998</v>
      </c>
      <c r="AC3150">
        <v>0.36120000000000002</v>
      </c>
      <c r="AD3150" t="s">
        <v>48</v>
      </c>
      <c r="AE3150" t="s">
        <v>48</v>
      </c>
      <c r="AF3150" t="s">
        <v>48</v>
      </c>
    </row>
    <row r="3151" spans="1:32" hidden="1" outlineLevel="1" x14ac:dyDescent="0.2">
      <c r="A3151" t="s">
        <v>5128</v>
      </c>
      <c r="B3151" t="s">
        <v>5129</v>
      </c>
      <c r="C3151" t="s">
        <v>5130</v>
      </c>
      <c r="J3151" t="s">
        <v>5131</v>
      </c>
      <c r="K3151" t="s">
        <v>4574</v>
      </c>
      <c r="L3151" t="s">
        <v>1263</v>
      </c>
      <c r="M3151">
        <v>3</v>
      </c>
      <c r="P3151" s="2" t="s">
        <v>5132</v>
      </c>
      <c r="Q3151" t="s">
        <v>47</v>
      </c>
      <c r="S3151">
        <v>1.546605862677097E-2</v>
      </c>
      <c r="T3151">
        <v>3.792678398895077E-6</v>
      </c>
      <c r="U3151">
        <v>6.3785043312236667E-4</v>
      </c>
      <c r="V3151">
        <v>3.9912445936352009E-4</v>
      </c>
      <c r="W3151">
        <v>9.003717452287674E-3</v>
      </c>
      <c r="X3151">
        <v>2.0665326155722141E-4</v>
      </c>
      <c r="Y3151">
        <v>0</v>
      </c>
      <c r="Z3151">
        <v>0</v>
      </c>
      <c r="AA3151">
        <v>0</v>
      </c>
      <c r="AB3151">
        <v>1</v>
      </c>
      <c r="AC3151">
        <v>0</v>
      </c>
      <c r="AD3151" t="s">
        <v>48</v>
      </c>
      <c r="AE3151" t="s">
        <v>48</v>
      </c>
      <c r="AF3151" t="s">
        <v>48</v>
      </c>
    </row>
    <row r="3152" spans="1:32" hidden="1" outlineLevel="1" x14ac:dyDescent="0.2">
      <c r="A3152" t="s">
        <v>5133</v>
      </c>
      <c r="B3152" t="s">
        <v>5134</v>
      </c>
      <c r="C3152" t="s">
        <v>5135</v>
      </c>
      <c r="J3152" t="s">
        <v>5136</v>
      </c>
      <c r="K3152" t="s">
        <v>4622</v>
      </c>
      <c r="L3152" t="s">
        <v>1263</v>
      </c>
      <c r="M3152">
        <v>1</v>
      </c>
      <c r="P3152" s="2" t="s">
        <v>5137</v>
      </c>
      <c r="Q3152" t="s">
        <v>47</v>
      </c>
      <c r="S3152">
        <v>0.37946882843971252</v>
      </c>
      <c r="T3152">
        <v>9.8903808975592256E-5</v>
      </c>
      <c r="U3152">
        <v>1.6077115433290601E-3</v>
      </c>
      <c r="V3152">
        <v>2.1309999283403158E-3</v>
      </c>
      <c r="W3152">
        <v>5.5740596726536751E-3</v>
      </c>
      <c r="X3152">
        <v>2.0476933568716049E-3</v>
      </c>
      <c r="Y3152">
        <v>0.29074074074074069</v>
      </c>
      <c r="Z3152">
        <v>0.16300000000000001</v>
      </c>
      <c r="AA3152">
        <v>0.04</v>
      </c>
      <c r="AB3152">
        <v>0.79700000000000004</v>
      </c>
      <c r="AC3152">
        <v>0.94230000000000003</v>
      </c>
      <c r="AD3152" t="s">
        <v>48</v>
      </c>
      <c r="AE3152" t="s">
        <v>48</v>
      </c>
      <c r="AF3152" t="s">
        <v>48</v>
      </c>
    </row>
    <row r="3153" spans="1:32" hidden="1" outlineLevel="1" x14ac:dyDescent="0.2">
      <c r="A3153" t="s">
        <v>5138</v>
      </c>
      <c r="B3153" t="s">
        <v>5139</v>
      </c>
      <c r="C3153" t="s">
        <v>5117</v>
      </c>
      <c r="J3153" t="s">
        <v>5140</v>
      </c>
      <c r="K3153" t="s">
        <v>4627</v>
      </c>
      <c r="L3153" t="s">
        <v>1263</v>
      </c>
      <c r="M3153">
        <v>3</v>
      </c>
      <c r="P3153" s="2" t="s">
        <v>5141</v>
      </c>
      <c r="Q3153" t="s">
        <v>47</v>
      </c>
      <c r="S3153">
        <v>5.0498370081186288E-2</v>
      </c>
      <c r="T3153">
        <v>1.115786653826945E-5</v>
      </c>
      <c r="U3153">
        <v>1.858713221736252E-4</v>
      </c>
      <c r="V3153">
        <v>1.4135916717350481E-3</v>
      </c>
      <c r="W3153">
        <v>1.0060262866318229E-2</v>
      </c>
      <c r="X3153">
        <v>1.293733948841691E-3</v>
      </c>
      <c r="Y3153">
        <v>-4.0873015873015867E-2</v>
      </c>
      <c r="Z3153">
        <v>0</v>
      </c>
      <c r="AA3153">
        <v>0.36</v>
      </c>
      <c r="AB3153">
        <v>0.64</v>
      </c>
      <c r="AC3153">
        <v>-0.63690000000000002</v>
      </c>
      <c r="AD3153" t="s">
        <v>48</v>
      </c>
      <c r="AE3153" t="s">
        <v>48</v>
      </c>
      <c r="AF3153" t="s">
        <v>48</v>
      </c>
    </row>
    <row r="3154" spans="1:32" hidden="1" outlineLevel="1" x14ac:dyDescent="0.2">
      <c r="A3154" t="s">
        <v>5142</v>
      </c>
      <c r="B3154" t="s">
        <v>5143</v>
      </c>
      <c r="C3154" t="s">
        <v>4614</v>
      </c>
      <c r="J3154" t="s">
        <v>5144</v>
      </c>
      <c r="K3154" t="s">
        <v>4816</v>
      </c>
      <c r="L3154" t="s">
        <v>1263</v>
      </c>
      <c r="M3154">
        <v>1</v>
      </c>
      <c r="P3154" s="2" t="s">
        <v>5145</v>
      </c>
      <c r="Q3154" t="s">
        <v>47</v>
      </c>
      <c r="S3154">
        <v>0.72793871164321899</v>
      </c>
      <c r="T3154">
        <v>5.532011273317039E-4</v>
      </c>
      <c r="U3154">
        <v>0.50080752372741699</v>
      </c>
      <c r="V3154">
        <v>1.8935408443212509E-2</v>
      </c>
      <c r="W3154">
        <v>0.12635309994220731</v>
      </c>
      <c r="X3154">
        <v>1.026631984859705E-2</v>
      </c>
      <c r="Y3154">
        <v>-0.51249999999999996</v>
      </c>
      <c r="Z3154">
        <v>0</v>
      </c>
      <c r="AA3154">
        <v>0.53</v>
      </c>
      <c r="AB3154">
        <v>0.47</v>
      </c>
      <c r="AC3154">
        <v>-0.87880000000000003</v>
      </c>
      <c r="AD3154" t="s">
        <v>48</v>
      </c>
      <c r="AE3154" t="s">
        <v>48</v>
      </c>
      <c r="AF3154" t="s">
        <v>48</v>
      </c>
    </row>
    <row r="3155" spans="1:32" hidden="1" outlineLevel="1" x14ac:dyDescent="0.2">
      <c r="A3155" t="s">
        <v>5146</v>
      </c>
      <c r="B3155" t="s">
        <v>5147</v>
      </c>
      <c r="C3155" t="s">
        <v>4984</v>
      </c>
      <c r="J3155" t="s">
        <v>5148</v>
      </c>
      <c r="K3155" t="s">
        <v>4982</v>
      </c>
      <c r="L3155" t="s">
        <v>1263</v>
      </c>
      <c r="M3155">
        <v>1</v>
      </c>
      <c r="P3155" s="2" t="s">
        <v>5149</v>
      </c>
      <c r="Q3155" t="s">
        <v>47</v>
      </c>
      <c r="S3155">
        <v>1.8414792139083149E-3</v>
      </c>
      <c r="T3155">
        <v>2.1284165541146649E-6</v>
      </c>
      <c r="U3155">
        <v>3.7977082683937617E-5</v>
      </c>
      <c r="V3155">
        <v>6.2372753745876253E-5</v>
      </c>
      <c r="W3155">
        <v>1.1559878475964069E-3</v>
      </c>
      <c r="X3155">
        <v>2.6500420062802729E-5</v>
      </c>
      <c r="Y3155">
        <v>0.18928571428571431</v>
      </c>
      <c r="Z3155">
        <v>6.3E-2</v>
      </c>
      <c r="AA3155">
        <v>0.11700000000000001</v>
      </c>
      <c r="AB3155">
        <v>0.82099999999999995</v>
      </c>
      <c r="AC3155">
        <v>-0.61329999999999996</v>
      </c>
      <c r="AD3155" t="s">
        <v>48</v>
      </c>
      <c r="AE3155" t="s">
        <v>48</v>
      </c>
      <c r="AF3155" t="s">
        <v>48</v>
      </c>
    </row>
    <row r="3156" spans="1:32" hidden="1" outlineLevel="1" x14ac:dyDescent="0.2">
      <c r="A3156" t="s">
        <v>5150</v>
      </c>
      <c r="B3156" t="s">
        <v>5151</v>
      </c>
      <c r="C3156" t="s">
        <v>5152</v>
      </c>
      <c r="J3156" t="s">
        <v>5153</v>
      </c>
      <c r="K3156" t="s">
        <v>5050</v>
      </c>
      <c r="L3156" t="s">
        <v>1263</v>
      </c>
      <c r="M3156">
        <v>78</v>
      </c>
      <c r="P3156" s="2" t="s">
        <v>5154</v>
      </c>
      <c r="Q3156" t="s">
        <v>47</v>
      </c>
      <c r="S3156">
        <v>0.30134415626525879</v>
      </c>
      <c r="T3156">
        <v>3.30546754412353E-6</v>
      </c>
      <c r="U3156">
        <v>4.0997550240717828E-4</v>
      </c>
      <c r="V3156">
        <v>2.5318461121059949E-4</v>
      </c>
      <c r="W3156">
        <v>0.27872470021247858</v>
      </c>
      <c r="X3156">
        <v>7.644038851140067E-5</v>
      </c>
      <c r="Y3156">
        <v>0.26583333333333331</v>
      </c>
      <c r="Z3156">
        <v>0.214</v>
      </c>
      <c r="AA3156">
        <v>9.9000000000000005E-2</v>
      </c>
      <c r="AB3156">
        <v>0.68700000000000006</v>
      </c>
      <c r="AC3156">
        <v>0.9718</v>
      </c>
      <c r="AD3156" t="s">
        <v>48</v>
      </c>
      <c r="AE3156" t="s">
        <v>48</v>
      </c>
      <c r="AF3156" t="s">
        <v>48</v>
      </c>
    </row>
    <row r="3157" spans="1:32" hidden="1" outlineLevel="1" x14ac:dyDescent="0.2">
      <c r="A3157" t="s">
        <v>5155</v>
      </c>
      <c r="B3157" t="s">
        <v>5156</v>
      </c>
      <c r="C3157" t="s">
        <v>4366</v>
      </c>
      <c r="J3157" t="s">
        <v>5157</v>
      </c>
      <c r="K3157" t="s">
        <v>5050</v>
      </c>
      <c r="L3157" t="s">
        <v>1263</v>
      </c>
      <c r="M3157">
        <v>19</v>
      </c>
      <c r="P3157" s="2" t="s">
        <v>5158</v>
      </c>
      <c r="Q3157" t="s">
        <v>47</v>
      </c>
      <c r="S3157">
        <v>4.785647033713758E-4</v>
      </c>
      <c r="T3157">
        <v>2.1476889742189091E-6</v>
      </c>
      <c r="U3157">
        <v>2.5245586584787819E-5</v>
      </c>
      <c r="V3157">
        <v>5.4938809626037248E-5</v>
      </c>
      <c r="W3157">
        <v>1.8630904378369451E-4</v>
      </c>
      <c r="X3157">
        <v>3.2027375709731132E-5</v>
      </c>
      <c r="Y3157">
        <v>0</v>
      </c>
      <c r="Z3157">
        <v>0</v>
      </c>
      <c r="AA3157">
        <v>0</v>
      </c>
      <c r="AB3157">
        <v>1</v>
      </c>
      <c r="AC3157">
        <v>0</v>
      </c>
      <c r="AD3157" t="s">
        <v>48</v>
      </c>
      <c r="AE3157" t="s">
        <v>48</v>
      </c>
      <c r="AF3157" t="s">
        <v>48</v>
      </c>
    </row>
    <row r="3158" spans="1:32" hidden="1" outlineLevel="1" x14ac:dyDescent="0.2">
      <c r="A3158" t="s">
        <v>5159</v>
      </c>
      <c r="B3158" t="s">
        <v>5160</v>
      </c>
      <c r="C3158" t="s">
        <v>5161</v>
      </c>
      <c r="J3158" t="s">
        <v>5162</v>
      </c>
      <c r="K3158" t="s">
        <v>5050</v>
      </c>
      <c r="L3158" t="s">
        <v>1263</v>
      </c>
      <c r="M3158">
        <v>69</v>
      </c>
      <c r="P3158" s="2" t="s">
        <v>5163</v>
      </c>
      <c r="Q3158" t="s">
        <v>47</v>
      </c>
      <c r="S3158">
        <v>1.6844866797327999E-2</v>
      </c>
      <c r="T3158">
        <v>9.392307219968643E-6</v>
      </c>
      <c r="U3158">
        <v>1.1383566743461421E-4</v>
      </c>
      <c r="V3158">
        <v>2.506544697098434E-4</v>
      </c>
      <c r="W3158">
        <v>3.9571188390254966E-3</v>
      </c>
      <c r="X3158">
        <v>2.5104195810854431E-3</v>
      </c>
      <c r="Y3158">
        <v>0.22500000000000001</v>
      </c>
      <c r="Z3158">
        <v>0.17299999999999999</v>
      </c>
      <c r="AA3158">
        <v>7.0999999999999994E-2</v>
      </c>
      <c r="AB3158">
        <v>0.75600000000000001</v>
      </c>
      <c r="AC3158">
        <v>0.57189999999999996</v>
      </c>
      <c r="AD3158" t="s">
        <v>48</v>
      </c>
      <c r="AE3158" t="s">
        <v>48</v>
      </c>
      <c r="AF3158" t="s">
        <v>48</v>
      </c>
    </row>
    <row r="3159" spans="1:32" hidden="1" outlineLevel="1" x14ac:dyDescent="0.2">
      <c r="A3159" t="s">
        <v>5164</v>
      </c>
      <c r="B3159" t="s">
        <v>5165</v>
      </c>
      <c r="C3159" t="s">
        <v>5166</v>
      </c>
      <c r="J3159" t="s">
        <v>5167</v>
      </c>
      <c r="K3159" t="s">
        <v>5050</v>
      </c>
      <c r="L3159" t="s">
        <v>1263</v>
      </c>
      <c r="M3159">
        <v>72</v>
      </c>
      <c r="P3159" s="2" t="s">
        <v>5168</v>
      </c>
      <c r="Q3159" t="s">
        <v>47</v>
      </c>
      <c r="S3159">
        <v>8.4035754203796387E-2</v>
      </c>
      <c r="T3159">
        <v>1.2991470612178089E-5</v>
      </c>
      <c r="U3159">
        <v>3.493384865578264E-4</v>
      </c>
      <c r="V3159">
        <v>1.235336647368968E-3</v>
      </c>
      <c r="W3159">
        <v>2.3296628147363659E-2</v>
      </c>
      <c r="X3159">
        <v>3.2156480010598898E-3</v>
      </c>
      <c r="Y3159">
        <v>0.17499999999999999</v>
      </c>
      <c r="Z3159">
        <v>0.06</v>
      </c>
      <c r="AA3159">
        <v>0.30099999999999999</v>
      </c>
      <c r="AB3159">
        <v>0.63900000000000001</v>
      </c>
      <c r="AC3159">
        <v>-0.90939999999999999</v>
      </c>
      <c r="AD3159" t="s">
        <v>48</v>
      </c>
      <c r="AE3159" t="s">
        <v>48</v>
      </c>
      <c r="AF3159" t="s">
        <v>48</v>
      </c>
    </row>
    <row r="3160" spans="1:32" hidden="1" outlineLevel="1" x14ac:dyDescent="0.2">
      <c r="A3160" t="s">
        <v>5169</v>
      </c>
      <c r="B3160" t="s">
        <v>5170</v>
      </c>
      <c r="C3160" t="s">
        <v>4300</v>
      </c>
      <c r="J3160" t="s">
        <v>5171</v>
      </c>
      <c r="K3160" t="s">
        <v>5050</v>
      </c>
      <c r="L3160" t="s">
        <v>1263</v>
      </c>
      <c r="M3160">
        <v>47</v>
      </c>
      <c r="P3160" s="2" t="s">
        <v>5172</v>
      </c>
      <c r="Q3160" t="s">
        <v>47</v>
      </c>
      <c r="S3160">
        <v>5.1631877431645989E-4</v>
      </c>
      <c r="T3160">
        <v>3.4085733204847202E-6</v>
      </c>
      <c r="U3160">
        <v>2.6186420654994439E-5</v>
      </c>
      <c r="V3160">
        <v>4.8911344492807978E-5</v>
      </c>
      <c r="W3160">
        <v>2.20234360313043E-4</v>
      </c>
      <c r="X3160">
        <v>3.7755831726826727E-5</v>
      </c>
      <c r="Y3160">
        <v>0.27666666666666673</v>
      </c>
      <c r="Z3160">
        <v>0.154</v>
      </c>
      <c r="AA3160">
        <v>0</v>
      </c>
      <c r="AB3160">
        <v>0.84599999999999997</v>
      </c>
      <c r="AC3160">
        <v>0.88070000000000004</v>
      </c>
      <c r="AD3160" t="s">
        <v>48</v>
      </c>
      <c r="AE3160" t="s">
        <v>48</v>
      </c>
      <c r="AF3160" t="s">
        <v>48</v>
      </c>
    </row>
    <row r="3161" spans="1:32" hidden="1" outlineLevel="1" x14ac:dyDescent="0.2">
      <c r="A3161" t="s">
        <v>5173</v>
      </c>
      <c r="B3161" t="s">
        <v>5174</v>
      </c>
      <c r="C3161" t="s">
        <v>5175</v>
      </c>
      <c r="J3161" t="s">
        <v>5176</v>
      </c>
      <c r="K3161" t="s">
        <v>5050</v>
      </c>
      <c r="L3161" t="s">
        <v>1263</v>
      </c>
      <c r="M3161">
        <v>8</v>
      </c>
      <c r="P3161" s="2" t="s">
        <v>5177</v>
      </c>
      <c r="Q3161" t="s">
        <v>47</v>
      </c>
      <c r="S3161">
        <v>0.1026897057890892</v>
      </c>
      <c r="T3161">
        <v>3.3719694329192862E-5</v>
      </c>
      <c r="U3161">
        <v>6.788626778870821E-4</v>
      </c>
      <c r="V3161">
        <v>1.561708399094641E-3</v>
      </c>
      <c r="W3161">
        <v>4.6232119202613831E-3</v>
      </c>
      <c r="X3161">
        <v>2.5686558801680799E-3</v>
      </c>
      <c r="Y3161">
        <v>-0.05</v>
      </c>
      <c r="Z3161">
        <v>6.8000000000000005E-2</v>
      </c>
      <c r="AA3161">
        <v>0.104</v>
      </c>
      <c r="AB3161">
        <v>0.82899999999999996</v>
      </c>
      <c r="AC3161">
        <v>-0.4168</v>
      </c>
      <c r="AD3161" t="s">
        <v>48</v>
      </c>
      <c r="AE3161" t="s">
        <v>48</v>
      </c>
      <c r="AF3161" t="s">
        <v>48</v>
      </c>
    </row>
    <row r="3162" spans="1:32" hidden="1" outlineLevel="1" x14ac:dyDescent="0.2">
      <c r="A3162" t="s">
        <v>5178</v>
      </c>
      <c r="B3162" t="s">
        <v>5179</v>
      </c>
      <c r="C3162" t="s">
        <v>5180</v>
      </c>
      <c r="J3162" t="s">
        <v>5181</v>
      </c>
      <c r="K3162" t="s">
        <v>5050</v>
      </c>
      <c r="L3162" t="s">
        <v>1263</v>
      </c>
      <c r="M3162">
        <v>9</v>
      </c>
      <c r="P3162" s="2" t="s">
        <v>5182</v>
      </c>
      <c r="Q3162" t="s">
        <v>47</v>
      </c>
      <c r="S3162">
        <v>2.5701478589326139E-3</v>
      </c>
      <c r="T3162">
        <v>4.7182693378999829E-6</v>
      </c>
      <c r="U3162">
        <v>7.4663657869677991E-5</v>
      </c>
      <c r="V3162">
        <v>9.8987591627519578E-5</v>
      </c>
      <c r="W3162">
        <v>1.254956005141139E-3</v>
      </c>
      <c r="X3162">
        <v>6.8487490352708846E-5</v>
      </c>
      <c r="Y3162">
        <v>-0.5</v>
      </c>
      <c r="Z3162">
        <v>0</v>
      </c>
      <c r="AA3162">
        <v>0.29799999999999999</v>
      </c>
      <c r="AB3162">
        <v>0.70199999999999996</v>
      </c>
      <c r="AC3162">
        <v>-0.62490000000000001</v>
      </c>
      <c r="AD3162" t="s">
        <v>48</v>
      </c>
      <c r="AE3162" t="s">
        <v>48</v>
      </c>
      <c r="AF3162" t="s">
        <v>48</v>
      </c>
    </row>
    <row r="3163" spans="1:32" hidden="1" outlineLevel="1" x14ac:dyDescent="0.2">
      <c r="A3163" t="s">
        <v>5183</v>
      </c>
      <c r="B3163" t="s">
        <v>5184</v>
      </c>
      <c r="C3163" t="s">
        <v>5185</v>
      </c>
      <c r="J3163" t="s">
        <v>5186</v>
      </c>
      <c r="K3163" t="s">
        <v>5050</v>
      </c>
      <c r="L3163" t="s">
        <v>1263</v>
      </c>
      <c r="M3163">
        <v>5</v>
      </c>
      <c r="P3163" s="2" t="s">
        <v>5187</v>
      </c>
      <c r="Q3163" t="s">
        <v>5188</v>
      </c>
      <c r="S3163">
        <v>0.10001353174448011</v>
      </c>
      <c r="T3163">
        <v>7.2990638727787882E-5</v>
      </c>
      <c r="U3163">
        <v>8.8960095308721066E-4</v>
      </c>
      <c r="V3163">
        <v>2.7061351574957371E-3</v>
      </c>
      <c r="W3163">
        <v>1.3469445984810591E-3</v>
      </c>
      <c r="X3163">
        <v>6.1742536490783095E-4</v>
      </c>
      <c r="Y3163">
        <v>-0.16585497835497831</v>
      </c>
      <c r="Z3163">
        <v>9.0999999999999998E-2</v>
      </c>
      <c r="AA3163">
        <v>0.17299999999999999</v>
      </c>
      <c r="AB3163">
        <v>0.73599999999999999</v>
      </c>
      <c r="AC3163">
        <v>-0.9496</v>
      </c>
      <c r="AD3163" t="s">
        <v>48</v>
      </c>
      <c r="AE3163" t="s">
        <v>48</v>
      </c>
      <c r="AF3163" t="s">
        <v>48</v>
      </c>
    </row>
    <row r="3164" spans="1:32" hidden="1" outlineLevel="1" x14ac:dyDescent="0.2">
      <c r="A3164" t="s">
        <v>5189</v>
      </c>
      <c r="B3164" t="s">
        <v>5190</v>
      </c>
      <c r="C3164" t="s">
        <v>4448</v>
      </c>
      <c r="J3164" t="s">
        <v>5191</v>
      </c>
      <c r="K3164" t="s">
        <v>5050</v>
      </c>
      <c r="L3164" t="s">
        <v>1263</v>
      </c>
      <c r="M3164">
        <v>8</v>
      </c>
      <c r="P3164" s="2" t="s">
        <v>5192</v>
      </c>
      <c r="Q3164" t="s">
        <v>47</v>
      </c>
      <c r="S3164">
        <v>1.9662331789731979E-2</v>
      </c>
      <c r="T3164">
        <v>4.1089147089223843E-6</v>
      </c>
      <c r="U3164">
        <v>1.083348179236054E-4</v>
      </c>
      <c r="V3164">
        <v>1.6087605035863819E-4</v>
      </c>
      <c r="W3164">
        <v>7.923392578959465E-3</v>
      </c>
      <c r="X3164">
        <v>6.2965118559077382E-4</v>
      </c>
      <c r="Y3164">
        <v>0</v>
      </c>
      <c r="Z3164">
        <v>0</v>
      </c>
      <c r="AA3164">
        <v>0.26100000000000001</v>
      </c>
      <c r="AB3164">
        <v>0.73899999999999999</v>
      </c>
      <c r="AC3164">
        <v>-0.84809999999999997</v>
      </c>
      <c r="AD3164" t="s">
        <v>48</v>
      </c>
      <c r="AE3164" t="s">
        <v>48</v>
      </c>
      <c r="AF3164" t="s">
        <v>48</v>
      </c>
    </row>
    <row r="3165" spans="1:32" hidden="1" outlineLevel="1" x14ac:dyDescent="0.2">
      <c r="A3165" t="s">
        <v>5193</v>
      </c>
      <c r="B3165" t="s">
        <v>5194</v>
      </c>
      <c r="C3165" t="s">
        <v>5195</v>
      </c>
      <c r="J3165" t="s">
        <v>5196</v>
      </c>
      <c r="K3165" t="s">
        <v>5050</v>
      </c>
      <c r="L3165" t="s">
        <v>1263</v>
      </c>
      <c r="M3165">
        <v>9</v>
      </c>
      <c r="P3165" s="2" t="s">
        <v>5197</v>
      </c>
      <c r="Q3165" t="s">
        <v>47</v>
      </c>
      <c r="S3165">
        <v>0.61439943313598633</v>
      </c>
      <c r="T3165">
        <v>1.6215493087656799E-4</v>
      </c>
      <c r="U3165">
        <v>3.6593559198081489E-3</v>
      </c>
      <c r="V3165">
        <v>2.333701122552156E-3</v>
      </c>
      <c r="W3165">
        <v>1.0669379495084289E-2</v>
      </c>
      <c r="X3165">
        <v>6.4106089994311333E-3</v>
      </c>
      <c r="Y3165">
        <v>0.1</v>
      </c>
      <c r="Z3165">
        <v>3.9E-2</v>
      </c>
      <c r="AA3165">
        <v>0.16900000000000001</v>
      </c>
      <c r="AB3165">
        <v>0.79200000000000004</v>
      </c>
      <c r="AC3165">
        <v>-0.84279999999999999</v>
      </c>
      <c r="AD3165" t="s">
        <v>48</v>
      </c>
      <c r="AE3165" t="s">
        <v>48</v>
      </c>
      <c r="AF3165" t="s">
        <v>48</v>
      </c>
    </row>
    <row r="3166" spans="1:32" hidden="1" outlineLevel="1" x14ac:dyDescent="0.2">
      <c r="A3166" t="s">
        <v>5198</v>
      </c>
      <c r="B3166" t="s">
        <v>5199</v>
      </c>
      <c r="C3166" t="s">
        <v>5200</v>
      </c>
      <c r="J3166" t="s">
        <v>5201</v>
      </c>
      <c r="K3166" t="s">
        <v>5050</v>
      </c>
      <c r="L3166" t="s">
        <v>1263</v>
      </c>
      <c r="M3166">
        <v>6</v>
      </c>
      <c r="P3166" s="2" t="s">
        <v>5202</v>
      </c>
      <c r="Q3166" t="s">
        <v>47</v>
      </c>
      <c r="S3166">
        <v>0.11250919103622441</v>
      </c>
      <c r="T3166">
        <v>1.7999973351834338E-5</v>
      </c>
      <c r="U3166">
        <v>3.5840811324305832E-4</v>
      </c>
      <c r="V3166">
        <v>8.1565434811636806E-4</v>
      </c>
      <c r="W3166">
        <v>2.9728155583143231E-2</v>
      </c>
      <c r="X3166">
        <v>8.6718695238232613E-3</v>
      </c>
      <c r="Y3166">
        <v>0</v>
      </c>
      <c r="Z3166">
        <v>6.5000000000000002E-2</v>
      </c>
      <c r="AA3166">
        <v>0.30499999999999999</v>
      </c>
      <c r="AB3166">
        <v>0.63</v>
      </c>
      <c r="AC3166">
        <v>-0.872</v>
      </c>
      <c r="AD3166" t="s">
        <v>48</v>
      </c>
      <c r="AE3166" t="s">
        <v>48</v>
      </c>
      <c r="AF3166" t="s">
        <v>48</v>
      </c>
    </row>
    <row r="3167" spans="1:32" hidden="1" outlineLevel="1" x14ac:dyDescent="0.2">
      <c r="A3167" t="s">
        <v>5203</v>
      </c>
      <c r="B3167" t="s">
        <v>5204</v>
      </c>
      <c r="C3167" t="s">
        <v>5205</v>
      </c>
      <c r="J3167" t="s">
        <v>5206</v>
      </c>
      <c r="K3167" t="s">
        <v>5050</v>
      </c>
      <c r="L3167" t="s">
        <v>1263</v>
      </c>
      <c r="M3167">
        <v>7</v>
      </c>
      <c r="P3167" s="2" t="s">
        <v>5207</v>
      </c>
      <c r="Q3167" t="s">
        <v>47</v>
      </c>
      <c r="S3167">
        <v>0.12584094703197479</v>
      </c>
      <c r="T3167">
        <v>6.5916774474317208E-6</v>
      </c>
      <c r="U3167">
        <v>9.2792056966573E-4</v>
      </c>
      <c r="V3167">
        <v>7.7409751247614622E-4</v>
      </c>
      <c r="W3167">
        <v>0.1053231284022331</v>
      </c>
      <c r="X3167">
        <v>6.5723981242626905E-4</v>
      </c>
      <c r="Y3167">
        <v>-0.45</v>
      </c>
      <c r="Z3167">
        <v>0.115</v>
      </c>
      <c r="AA3167">
        <v>0.124</v>
      </c>
      <c r="AB3167">
        <v>0.76100000000000001</v>
      </c>
      <c r="AC3167">
        <v>-0.34</v>
      </c>
      <c r="AD3167" t="s">
        <v>48</v>
      </c>
      <c r="AE3167" t="s">
        <v>48</v>
      </c>
      <c r="AF3167" t="s">
        <v>48</v>
      </c>
    </row>
    <row r="3168" spans="1:32" hidden="1" outlineLevel="1" x14ac:dyDescent="0.2">
      <c r="A3168" t="s">
        <v>5208</v>
      </c>
      <c r="B3168" t="s">
        <v>5209</v>
      </c>
      <c r="C3168" t="s">
        <v>5210</v>
      </c>
      <c r="J3168" t="s">
        <v>5211</v>
      </c>
      <c r="K3168" t="s">
        <v>5050</v>
      </c>
      <c r="L3168" t="s">
        <v>1263</v>
      </c>
      <c r="M3168">
        <v>1</v>
      </c>
      <c r="P3168" s="2" t="s">
        <v>5212</v>
      </c>
      <c r="Q3168" t="s">
        <v>47</v>
      </c>
      <c r="S3168">
        <v>0.15797269344329831</v>
      </c>
      <c r="T3168">
        <v>2.8834312615799721E-5</v>
      </c>
      <c r="U3168">
        <v>2.3174511268734928E-2</v>
      </c>
      <c r="V3168">
        <v>6.7749375011771917E-4</v>
      </c>
      <c r="W3168">
        <v>3.6270033568143838E-2</v>
      </c>
      <c r="X3168">
        <v>1.1385850375518201E-3</v>
      </c>
      <c r="Y3168">
        <v>8.7272727272727252E-2</v>
      </c>
      <c r="Z3168">
        <v>0.13900000000000001</v>
      </c>
      <c r="AA3168">
        <v>0.214</v>
      </c>
      <c r="AB3168">
        <v>0.64700000000000002</v>
      </c>
      <c r="AC3168">
        <v>-0.49390000000000001</v>
      </c>
      <c r="AD3168" t="s">
        <v>48</v>
      </c>
      <c r="AE3168" t="s">
        <v>48</v>
      </c>
      <c r="AF3168" t="s">
        <v>48</v>
      </c>
    </row>
    <row r="3169" spans="1:32" hidden="1" outlineLevel="1" x14ac:dyDescent="0.2">
      <c r="A3169" t="s">
        <v>5213</v>
      </c>
      <c r="B3169" t="s">
        <v>5214</v>
      </c>
      <c r="C3169" t="s">
        <v>5215</v>
      </c>
      <c r="J3169" t="s">
        <v>5216</v>
      </c>
      <c r="K3169" t="s">
        <v>5050</v>
      </c>
      <c r="L3169" t="s">
        <v>1263</v>
      </c>
      <c r="M3169">
        <v>1</v>
      </c>
      <c r="P3169" s="2" t="s">
        <v>5217</v>
      </c>
      <c r="Q3169" t="s">
        <v>47</v>
      </c>
      <c r="S3169">
        <v>0.1264980882406235</v>
      </c>
      <c r="T3169">
        <v>1.4012033716426229E-5</v>
      </c>
      <c r="U3169">
        <v>2.5919557083398098E-4</v>
      </c>
      <c r="V3169">
        <v>1.0606141295284031E-3</v>
      </c>
      <c r="W3169">
        <v>4.6554949134588242E-2</v>
      </c>
      <c r="X3169">
        <v>6.4779622480273247E-3</v>
      </c>
      <c r="Y3169">
        <v>0</v>
      </c>
      <c r="Z3169">
        <v>0.16400000000000001</v>
      </c>
      <c r="AA3169">
        <v>0.121</v>
      </c>
      <c r="AB3169">
        <v>0.71399999999999997</v>
      </c>
      <c r="AC3169">
        <v>5.16E-2</v>
      </c>
      <c r="AD3169" t="s">
        <v>48</v>
      </c>
      <c r="AE3169" t="s">
        <v>48</v>
      </c>
      <c r="AF3169" t="s">
        <v>48</v>
      </c>
    </row>
    <row r="3170" spans="1:32" hidden="1" outlineLevel="1" x14ac:dyDescent="0.2">
      <c r="A3170" t="s">
        <v>5218</v>
      </c>
      <c r="B3170" t="s">
        <v>5219</v>
      </c>
      <c r="C3170" t="s">
        <v>4556</v>
      </c>
      <c r="J3170" t="s">
        <v>5220</v>
      </c>
      <c r="K3170" t="s">
        <v>5050</v>
      </c>
      <c r="L3170" t="s">
        <v>1263</v>
      </c>
      <c r="M3170">
        <v>1</v>
      </c>
      <c r="P3170" s="2" t="s">
        <v>5221</v>
      </c>
      <c r="Q3170" t="s">
        <v>47</v>
      </c>
      <c r="S3170">
        <v>0.1599505543708801</v>
      </c>
      <c r="T3170">
        <v>5.2696991588163664E-6</v>
      </c>
      <c r="U3170">
        <v>3.5951292375102639E-4</v>
      </c>
      <c r="V3170">
        <v>6.3259463058784604E-4</v>
      </c>
      <c r="W3170">
        <v>0.14316514134407041</v>
      </c>
      <c r="X3170">
        <v>2.28231685468927E-4</v>
      </c>
      <c r="Y3170">
        <v>7.4999999999999983E-2</v>
      </c>
      <c r="Z3170">
        <v>5.7000000000000002E-2</v>
      </c>
      <c r="AA3170">
        <v>8.2000000000000003E-2</v>
      </c>
      <c r="AB3170">
        <v>0.86099999999999999</v>
      </c>
      <c r="AC3170">
        <v>-5.7200000000000001E-2</v>
      </c>
      <c r="AD3170" t="s">
        <v>48</v>
      </c>
      <c r="AE3170" t="s">
        <v>48</v>
      </c>
      <c r="AF3170" t="s">
        <v>48</v>
      </c>
    </row>
    <row r="3171" spans="1:32" hidden="1" outlineLevel="1" x14ac:dyDescent="0.2">
      <c r="A3171" t="s">
        <v>5222</v>
      </c>
      <c r="B3171" t="s">
        <v>5223</v>
      </c>
      <c r="C3171" t="s">
        <v>5224</v>
      </c>
      <c r="J3171" t="s">
        <v>5225</v>
      </c>
      <c r="K3171" t="s">
        <v>5050</v>
      </c>
      <c r="L3171" t="s">
        <v>1263</v>
      </c>
      <c r="M3171">
        <v>1</v>
      </c>
      <c r="P3171" s="2" t="s">
        <v>5226</v>
      </c>
      <c r="Q3171" t="s">
        <v>47</v>
      </c>
      <c r="S3171">
        <v>4.7495798207819462E-4</v>
      </c>
      <c r="T3171">
        <v>2.03173590307415E-6</v>
      </c>
      <c r="U3171">
        <v>1.725480797176715E-5</v>
      </c>
      <c r="V3171">
        <v>5.0483424274716533E-5</v>
      </c>
      <c r="W3171">
        <v>2.3748600506223741E-4</v>
      </c>
      <c r="X3171">
        <v>2.257606138300616E-5</v>
      </c>
      <c r="Y3171">
        <v>0</v>
      </c>
      <c r="Z3171">
        <v>0.124</v>
      </c>
      <c r="AA3171">
        <v>0</v>
      </c>
      <c r="AB3171">
        <v>0.876</v>
      </c>
      <c r="AC3171">
        <v>0.47670000000000001</v>
      </c>
      <c r="AD3171" t="s">
        <v>48</v>
      </c>
      <c r="AE3171" t="s">
        <v>48</v>
      </c>
      <c r="AF3171" t="s">
        <v>48</v>
      </c>
    </row>
    <row r="3172" spans="1:32" hidden="1" outlineLevel="1" x14ac:dyDescent="0.2">
      <c r="A3172" t="s">
        <v>5227</v>
      </c>
      <c r="B3172" t="s">
        <v>5228</v>
      </c>
      <c r="C3172" t="s">
        <v>2466</v>
      </c>
      <c r="J3172" t="s">
        <v>5229</v>
      </c>
      <c r="K3172" t="s">
        <v>5050</v>
      </c>
      <c r="L3172" t="s">
        <v>1263</v>
      </c>
      <c r="M3172">
        <v>1</v>
      </c>
      <c r="P3172" s="2" t="s">
        <v>5230</v>
      </c>
      <c r="Q3172" t="s">
        <v>47</v>
      </c>
      <c r="S3172">
        <v>7.7079434413462877E-4</v>
      </c>
      <c r="T3172">
        <v>3.0096232421783502E-6</v>
      </c>
      <c r="U3172">
        <v>2.918927748396527E-5</v>
      </c>
      <c r="V3172">
        <v>5.1760194764938212E-5</v>
      </c>
      <c r="W3172">
        <v>2.7031262288801372E-4</v>
      </c>
      <c r="X3172">
        <v>8.6555257439613342E-5</v>
      </c>
      <c r="Y3172">
        <v>0.3</v>
      </c>
      <c r="Z3172">
        <v>0.38500000000000001</v>
      </c>
      <c r="AA3172">
        <v>0.11799999999999999</v>
      </c>
      <c r="AB3172">
        <v>0.497</v>
      </c>
      <c r="AC3172">
        <v>0.82250000000000001</v>
      </c>
      <c r="AD3172" t="s">
        <v>48</v>
      </c>
      <c r="AE3172" t="s">
        <v>48</v>
      </c>
      <c r="AF3172" t="s">
        <v>48</v>
      </c>
    </row>
    <row r="3173" spans="1:32" hidden="1" outlineLevel="1" x14ac:dyDescent="0.2">
      <c r="A3173" t="s">
        <v>5231</v>
      </c>
      <c r="B3173" t="s">
        <v>5232</v>
      </c>
      <c r="C3173" t="s">
        <v>5233</v>
      </c>
      <c r="J3173" t="s">
        <v>5234</v>
      </c>
      <c r="K3173" t="s">
        <v>5050</v>
      </c>
      <c r="L3173" t="s">
        <v>1263</v>
      </c>
      <c r="M3173">
        <v>1</v>
      </c>
      <c r="P3173" s="2" t="s">
        <v>5235</v>
      </c>
      <c r="Q3173" t="s">
        <v>47</v>
      </c>
      <c r="S3173">
        <v>2.3797645699232821E-3</v>
      </c>
      <c r="T3173">
        <v>2.315608526259894E-6</v>
      </c>
      <c r="U3173">
        <v>2.253173261124175E-5</v>
      </c>
      <c r="V3173">
        <v>9.4048002210911363E-5</v>
      </c>
      <c r="W3173">
        <v>1.403420115821064E-3</v>
      </c>
      <c r="X3173">
        <v>4.1373928979737677E-5</v>
      </c>
      <c r="Y3173">
        <v>0</v>
      </c>
      <c r="Z3173">
        <v>0</v>
      </c>
      <c r="AA3173">
        <v>0</v>
      </c>
      <c r="AB3173">
        <v>1</v>
      </c>
      <c r="AC3173">
        <v>0</v>
      </c>
      <c r="AD3173" t="s">
        <v>48</v>
      </c>
      <c r="AE3173" t="s">
        <v>48</v>
      </c>
      <c r="AF3173" t="s">
        <v>48</v>
      </c>
    </row>
    <row r="3174" spans="1:32" hidden="1" outlineLevel="1" x14ac:dyDescent="0.2">
      <c r="A3174" t="s">
        <v>5236</v>
      </c>
      <c r="B3174" t="s">
        <v>5237</v>
      </c>
      <c r="C3174" t="s">
        <v>4488</v>
      </c>
      <c r="J3174" t="s">
        <v>5238</v>
      </c>
      <c r="K3174" t="s">
        <v>5050</v>
      </c>
      <c r="L3174" t="s">
        <v>1263</v>
      </c>
      <c r="M3174">
        <v>1</v>
      </c>
      <c r="P3174" s="2" t="s">
        <v>5239</v>
      </c>
      <c r="Q3174" t="s">
        <v>47</v>
      </c>
      <c r="S3174">
        <v>2.8180624358355999E-3</v>
      </c>
      <c r="T3174">
        <v>3.702864660226624E-6</v>
      </c>
      <c r="U3174">
        <v>3.7779027479700737E-5</v>
      </c>
      <c r="V3174">
        <v>1.3673691137228161E-4</v>
      </c>
      <c r="W3174">
        <v>7.1588397258892655E-4</v>
      </c>
      <c r="X3174">
        <v>1.3096946349833161E-4</v>
      </c>
      <c r="Y3174">
        <v>0</v>
      </c>
      <c r="Z3174">
        <v>0.13700000000000001</v>
      </c>
      <c r="AA3174">
        <v>0</v>
      </c>
      <c r="AB3174">
        <v>0.86299999999999999</v>
      </c>
      <c r="AC3174">
        <v>0.40229999999999999</v>
      </c>
      <c r="AD3174" t="s">
        <v>48</v>
      </c>
      <c r="AE3174" t="s">
        <v>48</v>
      </c>
      <c r="AF3174" t="s">
        <v>48</v>
      </c>
    </row>
    <row r="3175" spans="1:32" hidden="1" outlineLevel="1" x14ac:dyDescent="0.2">
      <c r="A3175" t="s">
        <v>5240</v>
      </c>
      <c r="B3175" t="s">
        <v>5241</v>
      </c>
      <c r="C3175" t="s">
        <v>5242</v>
      </c>
      <c r="J3175" t="s">
        <v>5243</v>
      </c>
      <c r="K3175" t="s">
        <v>5050</v>
      </c>
      <c r="L3175" t="s">
        <v>1263</v>
      </c>
      <c r="M3175">
        <v>1</v>
      </c>
      <c r="P3175" s="2" t="s">
        <v>5244</v>
      </c>
      <c r="Q3175" t="s">
        <v>47</v>
      </c>
      <c r="S3175">
        <v>1.2175422161817551E-2</v>
      </c>
      <c r="T3175">
        <v>9.4937986432341859E-6</v>
      </c>
      <c r="U3175">
        <v>1.8534640548750761E-4</v>
      </c>
      <c r="V3175">
        <v>4.2669181129895151E-4</v>
      </c>
      <c r="W3175">
        <v>1.2275973567739129E-3</v>
      </c>
      <c r="X3175">
        <v>1.9458201131783431E-4</v>
      </c>
      <c r="Y3175">
        <v>-0.4</v>
      </c>
      <c r="Z3175">
        <v>3.1E-2</v>
      </c>
      <c r="AA3175">
        <v>0.13</v>
      </c>
      <c r="AB3175">
        <v>0.83899999999999997</v>
      </c>
      <c r="AC3175">
        <v>-0.62980000000000003</v>
      </c>
      <c r="AD3175" t="s">
        <v>48</v>
      </c>
      <c r="AE3175" t="s">
        <v>48</v>
      </c>
      <c r="AF3175" t="s">
        <v>48</v>
      </c>
    </row>
    <row r="3176" spans="1:32" hidden="1" outlineLevel="1" x14ac:dyDescent="0.2">
      <c r="A3176" t="s">
        <v>5245</v>
      </c>
      <c r="B3176" t="s">
        <v>5246</v>
      </c>
      <c r="C3176" t="s">
        <v>5247</v>
      </c>
      <c r="J3176" t="s">
        <v>5248</v>
      </c>
      <c r="K3176" t="s">
        <v>5050</v>
      </c>
      <c r="L3176" t="s">
        <v>1263</v>
      </c>
      <c r="M3176">
        <v>1</v>
      </c>
      <c r="P3176" s="2" t="s">
        <v>5249</v>
      </c>
      <c r="Q3176" t="s">
        <v>47</v>
      </c>
      <c r="S3176">
        <v>7.5780553743243217E-3</v>
      </c>
      <c r="T3176">
        <v>3.7127920222701498E-5</v>
      </c>
      <c r="U3176">
        <v>4.1130077443085611E-4</v>
      </c>
      <c r="V3176">
        <v>6.0363515513017774E-4</v>
      </c>
      <c r="W3176">
        <v>7.9745502443984151E-4</v>
      </c>
      <c r="X3176">
        <v>3.7332074134610588E-4</v>
      </c>
      <c r="Y3176">
        <v>0.1041666666666667</v>
      </c>
      <c r="Z3176">
        <v>4.1000000000000002E-2</v>
      </c>
      <c r="AA3176">
        <v>0.01</v>
      </c>
      <c r="AB3176">
        <v>0.94899999999999995</v>
      </c>
      <c r="AC3176">
        <v>0.4224</v>
      </c>
      <c r="AD3176" t="s">
        <v>48</v>
      </c>
      <c r="AE3176" t="s">
        <v>48</v>
      </c>
      <c r="AF3176" t="s">
        <v>48</v>
      </c>
    </row>
    <row r="3177" spans="1:32" hidden="1" outlineLevel="1" x14ac:dyDescent="0.2">
      <c r="A3177" t="s">
        <v>5250</v>
      </c>
      <c r="B3177" t="s">
        <v>5251</v>
      </c>
      <c r="C3177" t="s">
        <v>5252</v>
      </c>
      <c r="J3177" t="s">
        <v>5253</v>
      </c>
      <c r="K3177" t="s">
        <v>5063</v>
      </c>
      <c r="L3177" t="s">
        <v>1263</v>
      </c>
      <c r="M3177">
        <v>29</v>
      </c>
      <c r="P3177" s="2" t="s">
        <v>5254</v>
      </c>
      <c r="Q3177" t="s">
        <v>47</v>
      </c>
      <c r="S3177">
        <v>2.8948159888386731E-3</v>
      </c>
      <c r="T3177">
        <v>6.3059628701012116E-6</v>
      </c>
      <c r="U3177">
        <v>1.0668512550182641E-4</v>
      </c>
      <c r="V3177">
        <v>9.9324490292929113E-5</v>
      </c>
      <c r="W3177">
        <v>1.5046248445287349E-3</v>
      </c>
      <c r="X3177">
        <v>2.071221679216251E-4</v>
      </c>
      <c r="Y3177">
        <v>-0.5</v>
      </c>
      <c r="Z3177">
        <v>0.39800000000000002</v>
      </c>
      <c r="AA3177">
        <v>0</v>
      </c>
      <c r="AB3177">
        <v>0.60199999999999998</v>
      </c>
      <c r="AC3177">
        <v>0.64859999999999995</v>
      </c>
      <c r="AD3177" t="s">
        <v>48</v>
      </c>
      <c r="AE3177" t="s">
        <v>48</v>
      </c>
      <c r="AF3177" t="s">
        <v>48</v>
      </c>
    </row>
    <row r="3178" spans="1:32" hidden="1" outlineLevel="1" x14ac:dyDescent="0.2">
      <c r="A3178" t="s">
        <v>5255</v>
      </c>
      <c r="B3178" t="s">
        <v>5256</v>
      </c>
      <c r="C3178" t="s">
        <v>5257</v>
      </c>
      <c r="J3178" t="s">
        <v>5258</v>
      </c>
      <c r="K3178" t="s">
        <v>5063</v>
      </c>
      <c r="L3178" t="s">
        <v>1263</v>
      </c>
      <c r="M3178">
        <v>14</v>
      </c>
      <c r="P3178" s="2" t="s">
        <v>5259</v>
      </c>
      <c r="Q3178" t="s">
        <v>47</v>
      </c>
      <c r="S3178">
        <v>8.5802555084228516E-2</v>
      </c>
      <c r="T3178">
        <v>1.259198688785546E-5</v>
      </c>
      <c r="U3178">
        <v>4.0883061592467129E-4</v>
      </c>
      <c r="V3178">
        <v>2.293432829901576E-3</v>
      </c>
      <c r="W3178">
        <v>1.487342733889818E-2</v>
      </c>
      <c r="X3178">
        <v>8.6810917127877474E-4</v>
      </c>
      <c r="Y3178">
        <v>6.9999999999999979E-2</v>
      </c>
      <c r="Z3178">
        <v>0.09</v>
      </c>
      <c r="AA3178">
        <v>0.156</v>
      </c>
      <c r="AB3178">
        <v>0.754</v>
      </c>
      <c r="AC3178">
        <v>-0.502</v>
      </c>
      <c r="AD3178" t="s">
        <v>48</v>
      </c>
      <c r="AE3178" t="s">
        <v>48</v>
      </c>
      <c r="AF3178" t="s">
        <v>48</v>
      </c>
    </row>
    <row r="3179" spans="1:32" hidden="1" outlineLevel="1" x14ac:dyDescent="0.2">
      <c r="A3179" t="s">
        <v>5260</v>
      </c>
      <c r="B3179" t="s">
        <v>5261</v>
      </c>
      <c r="C3179" t="s">
        <v>5262</v>
      </c>
      <c r="J3179" t="s">
        <v>5263</v>
      </c>
      <c r="K3179" t="s">
        <v>5063</v>
      </c>
      <c r="L3179" t="s">
        <v>1263</v>
      </c>
      <c r="M3179">
        <v>9</v>
      </c>
      <c r="P3179" s="2" t="s">
        <v>5264</v>
      </c>
      <c r="Q3179" t="s">
        <v>47</v>
      </c>
      <c r="S3179">
        <v>1.8119341693818569E-3</v>
      </c>
      <c r="T3179">
        <v>1.83077611382032E-6</v>
      </c>
      <c r="U3179">
        <v>3.5614146327134222E-5</v>
      </c>
      <c r="V3179">
        <v>8.6332038335967809E-5</v>
      </c>
      <c r="W3179">
        <v>1.08167459256947E-3</v>
      </c>
      <c r="X3179">
        <v>3.9678183384239667E-5</v>
      </c>
      <c r="Y3179">
        <v>0.14285714285714279</v>
      </c>
      <c r="Z3179">
        <v>0.14499999999999999</v>
      </c>
      <c r="AA3179">
        <v>0</v>
      </c>
      <c r="AB3179">
        <v>0.85499999999999998</v>
      </c>
      <c r="AC3179">
        <v>0.29599999999999999</v>
      </c>
      <c r="AD3179" t="s">
        <v>48</v>
      </c>
      <c r="AE3179" t="s">
        <v>48</v>
      </c>
      <c r="AF3179" t="s">
        <v>48</v>
      </c>
    </row>
    <row r="3180" spans="1:32" hidden="1" outlineLevel="1" x14ac:dyDescent="0.2">
      <c r="A3180" t="s">
        <v>5265</v>
      </c>
      <c r="B3180" t="s">
        <v>5266</v>
      </c>
      <c r="C3180" t="s">
        <v>3659</v>
      </c>
      <c r="J3180" t="s">
        <v>5267</v>
      </c>
      <c r="K3180" t="s">
        <v>5063</v>
      </c>
      <c r="L3180" t="s">
        <v>1263</v>
      </c>
      <c r="M3180">
        <v>4</v>
      </c>
      <c r="P3180" s="2" t="s">
        <v>5268</v>
      </c>
      <c r="Q3180" t="s">
        <v>47</v>
      </c>
      <c r="S3180">
        <v>0.2269382178783417</v>
      </c>
      <c r="T3180">
        <v>2.691306144697592E-5</v>
      </c>
      <c r="U3180">
        <v>5.8324483688920736E-4</v>
      </c>
      <c r="V3180">
        <v>2.7300606016069651E-3</v>
      </c>
      <c r="W3180">
        <v>2.4449871852993969E-2</v>
      </c>
      <c r="X3180">
        <v>1.7298564780503509E-3</v>
      </c>
      <c r="Y3180">
        <v>0</v>
      </c>
      <c r="Z3180">
        <v>0</v>
      </c>
      <c r="AA3180">
        <v>0.26100000000000001</v>
      </c>
      <c r="AB3180">
        <v>0.73899999999999999</v>
      </c>
      <c r="AC3180">
        <v>-0.55559999999999998</v>
      </c>
      <c r="AD3180" t="s">
        <v>48</v>
      </c>
      <c r="AE3180" t="s">
        <v>48</v>
      </c>
      <c r="AF3180" t="s">
        <v>48</v>
      </c>
    </row>
    <row r="3181" spans="1:32" hidden="1" outlineLevel="1" x14ac:dyDescent="0.2">
      <c r="A3181" t="s">
        <v>5269</v>
      </c>
      <c r="B3181" t="s">
        <v>5270</v>
      </c>
      <c r="C3181" t="s">
        <v>4700</v>
      </c>
      <c r="J3181" t="s">
        <v>5271</v>
      </c>
      <c r="K3181" t="s">
        <v>5063</v>
      </c>
      <c r="L3181" t="s">
        <v>1263</v>
      </c>
      <c r="M3181">
        <v>5</v>
      </c>
      <c r="P3181" s="2" t="s">
        <v>5272</v>
      </c>
      <c r="Q3181" t="s">
        <v>47</v>
      </c>
      <c r="S3181">
        <v>1.453388598747551E-3</v>
      </c>
      <c r="T3181">
        <v>1.227660141012166E-5</v>
      </c>
      <c r="U3181">
        <v>9.8203854577150196E-5</v>
      </c>
      <c r="V3181">
        <v>2.7491271612234408E-4</v>
      </c>
      <c r="W3181">
        <v>5.5639666970819235E-4</v>
      </c>
      <c r="X3181">
        <v>1.463761436752975E-4</v>
      </c>
      <c r="Y3181">
        <v>0</v>
      </c>
      <c r="Z3181">
        <v>0</v>
      </c>
      <c r="AA3181">
        <v>0</v>
      </c>
      <c r="AB3181">
        <v>1</v>
      </c>
      <c r="AC3181">
        <v>0</v>
      </c>
      <c r="AD3181" t="s">
        <v>48</v>
      </c>
      <c r="AE3181" t="s">
        <v>48</v>
      </c>
      <c r="AF3181" t="s">
        <v>48</v>
      </c>
    </row>
    <row r="3182" spans="1:32" hidden="1" outlineLevel="1" x14ac:dyDescent="0.2">
      <c r="A3182" t="s">
        <v>5273</v>
      </c>
      <c r="B3182" t="s">
        <v>5274</v>
      </c>
      <c r="C3182" t="s">
        <v>3450</v>
      </c>
      <c r="J3182" t="s">
        <v>5275</v>
      </c>
      <c r="K3182" t="s">
        <v>5063</v>
      </c>
      <c r="L3182" t="s">
        <v>1263</v>
      </c>
      <c r="M3182">
        <v>6</v>
      </c>
      <c r="P3182" s="2" t="s">
        <v>5276</v>
      </c>
      <c r="Q3182" t="s">
        <v>47</v>
      </c>
      <c r="S3182">
        <v>3.6783285439014428E-2</v>
      </c>
      <c r="T3182">
        <v>3.4104459700756711E-6</v>
      </c>
      <c r="U3182">
        <v>6.9381535286083817E-4</v>
      </c>
      <c r="V3182">
        <v>4.5634267735294998E-4</v>
      </c>
      <c r="W3182">
        <v>2.2351762279868129E-2</v>
      </c>
      <c r="X3182">
        <v>3.0074737151153391E-4</v>
      </c>
      <c r="Y3182">
        <v>-0.5</v>
      </c>
      <c r="Z3182">
        <v>0.23200000000000001</v>
      </c>
      <c r="AA3182">
        <v>0.13700000000000001</v>
      </c>
      <c r="AB3182">
        <v>0.63200000000000001</v>
      </c>
      <c r="AC3182">
        <v>0.2263</v>
      </c>
      <c r="AD3182" t="s">
        <v>48</v>
      </c>
      <c r="AE3182" t="s">
        <v>48</v>
      </c>
      <c r="AF3182" t="s">
        <v>48</v>
      </c>
    </row>
    <row r="3183" spans="1:32" hidden="1" outlineLevel="1" x14ac:dyDescent="0.2">
      <c r="A3183" t="s">
        <v>5277</v>
      </c>
      <c r="B3183" t="s">
        <v>5278</v>
      </c>
      <c r="C3183" t="s">
        <v>4933</v>
      </c>
      <c r="J3183" t="s">
        <v>5279</v>
      </c>
      <c r="K3183" t="s">
        <v>5063</v>
      </c>
      <c r="L3183" t="s">
        <v>1263</v>
      </c>
      <c r="M3183">
        <v>1</v>
      </c>
      <c r="P3183" s="2" t="s">
        <v>5280</v>
      </c>
      <c r="Q3183" t="s">
        <v>4936</v>
      </c>
      <c r="S3183">
        <v>5.4361209273338318E-2</v>
      </c>
      <c r="T3183">
        <v>4.7914372771629132E-6</v>
      </c>
      <c r="U3183">
        <v>1.24019177746959E-4</v>
      </c>
      <c r="V3183">
        <v>3.278889344073832E-4</v>
      </c>
      <c r="W3183">
        <v>3.7428025156259537E-2</v>
      </c>
      <c r="X3183">
        <v>2.2369707585312429E-4</v>
      </c>
      <c r="Y3183">
        <v>0.22</v>
      </c>
      <c r="Z3183">
        <v>9.4E-2</v>
      </c>
      <c r="AA3183">
        <v>0.21099999999999999</v>
      </c>
      <c r="AB3183">
        <v>0.69499999999999995</v>
      </c>
      <c r="AC3183">
        <v>-0.76239999999999997</v>
      </c>
      <c r="AD3183" t="s">
        <v>48</v>
      </c>
      <c r="AE3183" t="s">
        <v>48</v>
      </c>
      <c r="AF3183" t="s">
        <v>48</v>
      </c>
    </row>
    <row r="3184" spans="1:32" hidden="1" outlineLevel="1" x14ac:dyDescent="0.2">
      <c r="A3184" t="s">
        <v>5281</v>
      </c>
      <c r="B3184" t="s">
        <v>5282</v>
      </c>
      <c r="C3184" t="s">
        <v>4310</v>
      </c>
      <c r="J3184" t="s">
        <v>5283</v>
      </c>
      <c r="K3184" t="s">
        <v>5067</v>
      </c>
      <c r="L3184" t="s">
        <v>1263</v>
      </c>
      <c r="M3184">
        <v>11</v>
      </c>
      <c r="P3184" s="2" t="s">
        <v>5284</v>
      </c>
      <c r="Q3184" t="s">
        <v>47</v>
      </c>
      <c r="S3184">
        <v>2.9749362729489799E-3</v>
      </c>
      <c r="T3184">
        <v>2.430259200991713E-6</v>
      </c>
      <c r="U3184">
        <v>3.8808233512099832E-5</v>
      </c>
      <c r="V3184">
        <v>9.9208627943880856E-5</v>
      </c>
      <c r="W3184">
        <v>1.0900794295594101E-3</v>
      </c>
      <c r="X3184">
        <v>6.4098559960257262E-5</v>
      </c>
      <c r="Y3184">
        <v>0.125</v>
      </c>
      <c r="Z3184">
        <v>0.112</v>
      </c>
      <c r="AA3184">
        <v>0.127</v>
      </c>
      <c r="AB3184">
        <v>0.76100000000000001</v>
      </c>
      <c r="AC3184">
        <v>-0.2263</v>
      </c>
      <c r="AD3184" t="s">
        <v>48</v>
      </c>
      <c r="AE3184" t="s">
        <v>48</v>
      </c>
      <c r="AF3184" t="s">
        <v>48</v>
      </c>
    </row>
    <row r="3185" spans="1:32" hidden="1" outlineLevel="1" x14ac:dyDescent="0.2">
      <c r="A3185" t="s">
        <v>5285</v>
      </c>
      <c r="B3185" t="s">
        <v>5286</v>
      </c>
      <c r="C3185" t="s">
        <v>5200</v>
      </c>
      <c r="J3185" t="s">
        <v>5287</v>
      </c>
      <c r="K3185" t="s">
        <v>5067</v>
      </c>
      <c r="L3185" t="s">
        <v>1263</v>
      </c>
      <c r="M3185">
        <v>11</v>
      </c>
      <c r="P3185" s="2" t="s">
        <v>5288</v>
      </c>
      <c r="Q3185" t="s">
        <v>47</v>
      </c>
      <c r="S3185">
        <v>7.2139054536819458E-3</v>
      </c>
      <c r="T3185">
        <v>3.3472999803052521E-6</v>
      </c>
      <c r="U3185">
        <v>6.1391292547341436E-5</v>
      </c>
      <c r="V3185">
        <v>3.0933594098314637E-4</v>
      </c>
      <c r="W3185">
        <v>2.2676791995763779E-3</v>
      </c>
      <c r="X3185">
        <v>4.5086664613336319E-4</v>
      </c>
      <c r="Y3185">
        <v>0</v>
      </c>
      <c r="Z3185">
        <v>0.38300000000000001</v>
      </c>
      <c r="AA3185">
        <v>0</v>
      </c>
      <c r="AB3185">
        <v>0.61699999999999999</v>
      </c>
      <c r="AC3185">
        <v>0.35699999999999998</v>
      </c>
      <c r="AD3185" t="s">
        <v>48</v>
      </c>
      <c r="AE3185" t="s">
        <v>48</v>
      </c>
      <c r="AF3185" t="s">
        <v>48</v>
      </c>
    </row>
    <row r="3186" spans="1:32" hidden="1" outlineLevel="1" x14ac:dyDescent="0.2">
      <c r="A3186" t="s">
        <v>5289</v>
      </c>
      <c r="B3186" t="s">
        <v>5290</v>
      </c>
      <c r="C3186" t="s">
        <v>5291</v>
      </c>
      <c r="J3186" t="s">
        <v>5292</v>
      </c>
      <c r="K3186" t="s">
        <v>5067</v>
      </c>
      <c r="L3186" t="s">
        <v>1263</v>
      </c>
      <c r="M3186">
        <v>1</v>
      </c>
      <c r="P3186" s="2" t="s">
        <v>5293</v>
      </c>
      <c r="Q3186" t="s">
        <v>47</v>
      </c>
      <c r="S3186">
        <v>3.0352879548445339E-4</v>
      </c>
      <c r="T3186">
        <v>2.5392644147359529E-6</v>
      </c>
      <c r="U3186">
        <v>1.8209508198197E-5</v>
      </c>
      <c r="V3186">
        <v>4.2020154069177813E-5</v>
      </c>
      <c r="W3186">
        <v>1.2772774789482361E-4</v>
      </c>
      <c r="X3186">
        <v>3.1178384233498953E-5</v>
      </c>
      <c r="Y3186">
        <v>0.1</v>
      </c>
      <c r="Z3186">
        <v>0.115</v>
      </c>
      <c r="AA3186">
        <v>5.0999999999999997E-2</v>
      </c>
      <c r="AB3186">
        <v>0.83299999999999996</v>
      </c>
      <c r="AC3186">
        <v>0.3826</v>
      </c>
      <c r="AD3186" t="s">
        <v>48</v>
      </c>
      <c r="AE3186" t="s">
        <v>48</v>
      </c>
      <c r="AF3186" t="s">
        <v>48</v>
      </c>
    </row>
    <row r="3187" spans="1:32" hidden="1" outlineLevel="1" x14ac:dyDescent="0.2">
      <c r="A3187" t="s">
        <v>5294</v>
      </c>
      <c r="B3187" t="s">
        <v>5295</v>
      </c>
      <c r="C3187" t="s">
        <v>2074</v>
      </c>
      <c r="J3187" t="s">
        <v>5296</v>
      </c>
      <c r="K3187" t="s">
        <v>5072</v>
      </c>
      <c r="L3187" t="s">
        <v>1263</v>
      </c>
      <c r="M3187">
        <v>22</v>
      </c>
      <c r="P3187" s="2" t="s">
        <v>5297</v>
      </c>
      <c r="Q3187" t="s">
        <v>47</v>
      </c>
      <c r="S3187">
        <v>9.6758734434843063E-4</v>
      </c>
      <c r="T3187">
        <v>2.3603631689184108E-6</v>
      </c>
      <c r="U3187">
        <v>2.6396455723443069E-5</v>
      </c>
      <c r="V3187">
        <v>7.2726274083834141E-5</v>
      </c>
      <c r="W3187">
        <v>4.8631380195729429E-4</v>
      </c>
      <c r="X3187">
        <v>4.434826405486092E-5</v>
      </c>
      <c r="Y3187">
        <v>0</v>
      </c>
      <c r="Z3187">
        <v>0</v>
      </c>
      <c r="AA3187">
        <v>0.17399999999999999</v>
      </c>
      <c r="AB3187">
        <v>0.82599999999999996</v>
      </c>
      <c r="AC3187">
        <v>-0.2263</v>
      </c>
      <c r="AD3187" t="s">
        <v>48</v>
      </c>
      <c r="AE3187" t="s">
        <v>48</v>
      </c>
      <c r="AF3187" t="s">
        <v>48</v>
      </c>
    </row>
    <row r="3188" spans="1:32" hidden="1" outlineLevel="1" x14ac:dyDescent="0.2">
      <c r="A3188" t="s">
        <v>5298</v>
      </c>
      <c r="B3188" t="s">
        <v>5299</v>
      </c>
      <c r="C3188" t="s">
        <v>5300</v>
      </c>
      <c r="J3188" t="s">
        <v>5301</v>
      </c>
      <c r="K3188" t="s">
        <v>5072</v>
      </c>
      <c r="L3188" t="s">
        <v>1263</v>
      </c>
      <c r="M3188">
        <v>-1</v>
      </c>
      <c r="P3188" s="2" t="s">
        <v>5302</v>
      </c>
      <c r="Q3188" t="s">
        <v>47</v>
      </c>
      <c r="S3188">
        <v>1.3268312904983759E-3</v>
      </c>
      <c r="T3188">
        <v>2.338553258596221E-6</v>
      </c>
      <c r="U3188">
        <v>5.163276000530459E-5</v>
      </c>
      <c r="V3188">
        <v>5.7890967582352459E-5</v>
      </c>
      <c r="W3188">
        <v>6.0004775878041983E-4</v>
      </c>
      <c r="X3188">
        <v>3.4893870179075748E-5</v>
      </c>
      <c r="Y3188">
        <v>0.25</v>
      </c>
      <c r="Z3188">
        <v>2.5000000000000001E-2</v>
      </c>
      <c r="AA3188">
        <v>0.158</v>
      </c>
      <c r="AB3188">
        <v>0.81799999999999995</v>
      </c>
      <c r="AC3188">
        <v>-0.8972</v>
      </c>
      <c r="AD3188" t="s">
        <v>48</v>
      </c>
      <c r="AE3188" t="s">
        <v>48</v>
      </c>
      <c r="AF3188" t="s">
        <v>48</v>
      </c>
    </row>
    <row r="3189" spans="1:32" hidden="1" outlineLevel="1" x14ac:dyDescent="0.2">
      <c r="A3189" t="s">
        <v>5303</v>
      </c>
      <c r="B3189" t="s">
        <v>5304</v>
      </c>
      <c r="C3189" t="s">
        <v>1252</v>
      </c>
      <c r="J3189" t="s">
        <v>5305</v>
      </c>
      <c r="K3189" t="s">
        <v>5076</v>
      </c>
      <c r="L3189" t="s">
        <v>1263</v>
      </c>
      <c r="M3189">
        <v>99</v>
      </c>
      <c r="P3189" s="2" t="s">
        <v>5306</v>
      </c>
      <c r="Q3189" t="s">
        <v>47</v>
      </c>
      <c r="S3189">
        <v>2.9925178387202322E-4</v>
      </c>
      <c r="T3189">
        <v>2.5007839212776162E-6</v>
      </c>
      <c r="U3189">
        <v>1.8337104847887531E-5</v>
      </c>
      <c r="V3189">
        <v>5.2493545808829367E-5</v>
      </c>
      <c r="W3189">
        <v>1.328057987848297E-4</v>
      </c>
      <c r="X3189">
        <v>2.067448258458171E-5</v>
      </c>
      <c r="Y3189">
        <v>-0.15</v>
      </c>
      <c r="Z3189">
        <v>0</v>
      </c>
      <c r="AA3189">
        <v>0.14699999999999999</v>
      </c>
      <c r="AB3189">
        <v>0.85299999999999998</v>
      </c>
      <c r="AC3189">
        <v>-0.3412</v>
      </c>
      <c r="AD3189" t="s">
        <v>48</v>
      </c>
      <c r="AE3189" t="s">
        <v>48</v>
      </c>
      <c r="AF3189" t="s">
        <v>48</v>
      </c>
    </row>
    <row r="3190" spans="1:32" hidden="1" outlineLevel="1" x14ac:dyDescent="0.2">
      <c r="A3190" t="s">
        <v>5307</v>
      </c>
      <c r="B3190" t="s">
        <v>5308</v>
      </c>
      <c r="C3190" t="s">
        <v>4366</v>
      </c>
      <c r="J3190" t="s">
        <v>5309</v>
      </c>
      <c r="K3190" t="s">
        <v>5076</v>
      </c>
      <c r="L3190" t="s">
        <v>1263</v>
      </c>
      <c r="M3190">
        <v>26</v>
      </c>
      <c r="P3190" s="2" t="s">
        <v>5310</v>
      </c>
      <c r="Q3190" t="s">
        <v>47</v>
      </c>
      <c r="S3190">
        <v>5.6473154108971357E-4</v>
      </c>
      <c r="T3190">
        <v>2.3291561319638281E-6</v>
      </c>
      <c r="U3190">
        <v>1.8817150703398511E-5</v>
      </c>
      <c r="V3190">
        <v>4.6622484660474577E-5</v>
      </c>
      <c r="W3190">
        <v>2.2999366046860809E-4</v>
      </c>
      <c r="X3190">
        <v>4.1704221075633541E-5</v>
      </c>
      <c r="Y3190">
        <v>0</v>
      </c>
      <c r="Z3190">
        <v>8.5000000000000006E-2</v>
      </c>
      <c r="AA3190">
        <v>0</v>
      </c>
      <c r="AB3190">
        <v>0.91500000000000004</v>
      </c>
      <c r="AC3190">
        <v>7.7200000000000005E-2</v>
      </c>
      <c r="AD3190" t="s">
        <v>48</v>
      </c>
      <c r="AE3190" t="s">
        <v>48</v>
      </c>
      <c r="AF3190" t="s">
        <v>48</v>
      </c>
    </row>
    <row r="3191" spans="1:32" hidden="1" outlineLevel="1" x14ac:dyDescent="0.2">
      <c r="A3191" t="s">
        <v>5311</v>
      </c>
      <c r="B3191" t="s">
        <v>5312</v>
      </c>
      <c r="C3191" t="s">
        <v>3636</v>
      </c>
      <c r="J3191" t="s">
        <v>5313</v>
      </c>
      <c r="K3191" t="s">
        <v>5076</v>
      </c>
      <c r="L3191" t="s">
        <v>1263</v>
      </c>
      <c r="M3191">
        <v>5</v>
      </c>
      <c r="P3191" s="2" t="s">
        <v>5314</v>
      </c>
      <c r="Q3191" t="s">
        <v>47</v>
      </c>
      <c r="S3191">
        <v>9.331697947345674E-4</v>
      </c>
      <c r="T3191">
        <v>2.5732938411238142E-6</v>
      </c>
      <c r="U3191">
        <v>2.5692337658256289E-5</v>
      </c>
      <c r="V3191">
        <v>1.164537970907986E-4</v>
      </c>
      <c r="W3191">
        <v>3.8953591138124471E-4</v>
      </c>
      <c r="X3191">
        <v>3.8564703572774313E-5</v>
      </c>
      <c r="Y3191">
        <v>0.5</v>
      </c>
      <c r="Z3191">
        <v>0</v>
      </c>
      <c r="AA3191">
        <v>0</v>
      </c>
      <c r="AB3191">
        <v>1</v>
      </c>
      <c r="AC3191">
        <v>0</v>
      </c>
      <c r="AD3191" t="s">
        <v>48</v>
      </c>
      <c r="AE3191" t="s">
        <v>48</v>
      </c>
      <c r="AF3191" t="s">
        <v>48</v>
      </c>
    </row>
    <row r="3192" spans="1:32" hidden="1" outlineLevel="1" x14ac:dyDescent="0.2">
      <c r="A3192" t="s">
        <v>5315</v>
      </c>
      <c r="B3192" t="s">
        <v>5316</v>
      </c>
      <c r="C3192" t="s">
        <v>5317</v>
      </c>
      <c r="J3192" t="s">
        <v>5318</v>
      </c>
      <c r="K3192" t="s">
        <v>5076</v>
      </c>
      <c r="L3192" t="s">
        <v>1263</v>
      </c>
      <c r="M3192">
        <v>1</v>
      </c>
      <c r="P3192" s="2" t="s">
        <v>5319</v>
      </c>
      <c r="Q3192" t="s">
        <v>47</v>
      </c>
      <c r="S3192">
        <v>3.4000948653556412E-4</v>
      </c>
      <c r="T3192">
        <v>2.3882546429376821E-6</v>
      </c>
      <c r="U3192">
        <v>1.512702692707535E-5</v>
      </c>
      <c r="V3192">
        <v>4.612554403138347E-5</v>
      </c>
      <c r="W3192">
        <v>1.6401505854446441E-4</v>
      </c>
      <c r="X3192">
        <v>2.9783763238810931E-5</v>
      </c>
      <c r="Y3192">
        <v>-2.2916666666666651E-2</v>
      </c>
      <c r="Z3192">
        <v>0.15</v>
      </c>
      <c r="AA3192">
        <v>0</v>
      </c>
      <c r="AB3192">
        <v>0.85</v>
      </c>
      <c r="AC3192">
        <v>0.57189999999999996</v>
      </c>
      <c r="AD3192" t="s">
        <v>48</v>
      </c>
      <c r="AE3192" t="s">
        <v>48</v>
      </c>
      <c r="AF3192" t="s">
        <v>48</v>
      </c>
    </row>
    <row r="3193" spans="1:32" hidden="1" outlineLevel="1" x14ac:dyDescent="0.2">
      <c r="A3193" t="s">
        <v>5320</v>
      </c>
      <c r="B3193" t="s">
        <v>5321</v>
      </c>
      <c r="C3193" t="s">
        <v>5322</v>
      </c>
      <c r="J3193" t="s">
        <v>5323</v>
      </c>
      <c r="K3193" t="s">
        <v>5076</v>
      </c>
      <c r="L3193" t="s">
        <v>1263</v>
      </c>
      <c r="M3193">
        <v>13</v>
      </c>
      <c r="P3193" s="2" t="s">
        <v>5324</v>
      </c>
      <c r="Q3193" t="s">
        <v>47</v>
      </c>
      <c r="S3193">
        <v>9.9321000743657351E-4</v>
      </c>
      <c r="T3193">
        <v>5.1567221817094833E-6</v>
      </c>
      <c r="U3193">
        <v>5.8910271036438637E-5</v>
      </c>
      <c r="V3193">
        <v>1.4466498396359381E-4</v>
      </c>
      <c r="W3193">
        <v>3.0803453410044312E-4</v>
      </c>
      <c r="X3193">
        <v>4.2858333472395323E-5</v>
      </c>
      <c r="Y3193">
        <v>-0.22500000000000001</v>
      </c>
      <c r="Z3193">
        <v>9.4E-2</v>
      </c>
      <c r="AA3193">
        <v>0.17299999999999999</v>
      </c>
      <c r="AB3193">
        <v>0.73299999999999998</v>
      </c>
      <c r="AC3193">
        <v>-0.70030000000000003</v>
      </c>
      <c r="AD3193" t="s">
        <v>48</v>
      </c>
      <c r="AE3193" t="s">
        <v>48</v>
      </c>
      <c r="AF3193" t="s">
        <v>48</v>
      </c>
    </row>
    <row r="3194" spans="1:32" hidden="1" outlineLevel="1" x14ac:dyDescent="0.2">
      <c r="A3194" t="s">
        <v>5325</v>
      </c>
      <c r="B3194" t="s">
        <v>5326</v>
      </c>
      <c r="C3194" t="s">
        <v>5327</v>
      </c>
      <c r="J3194" t="s">
        <v>5328</v>
      </c>
      <c r="K3194" t="s">
        <v>5076</v>
      </c>
      <c r="L3194" t="s">
        <v>1263</v>
      </c>
      <c r="M3194">
        <v>3</v>
      </c>
      <c r="P3194" s="2" t="s">
        <v>5329</v>
      </c>
      <c r="Q3194" t="s">
        <v>47</v>
      </c>
      <c r="S3194">
        <v>0.13352866470813751</v>
      </c>
      <c r="T3194">
        <v>2.2572572561330159E-5</v>
      </c>
      <c r="U3194">
        <v>3.2377749681472778E-2</v>
      </c>
      <c r="V3194">
        <v>1.6017038142308591E-3</v>
      </c>
      <c r="W3194">
        <v>2.5938110426068309E-2</v>
      </c>
      <c r="X3194">
        <v>1.20357540436089E-3</v>
      </c>
      <c r="Y3194">
        <v>-0.29999999999999988</v>
      </c>
      <c r="Z3194">
        <v>3.1E-2</v>
      </c>
      <c r="AA3194">
        <v>0.18099999999999999</v>
      </c>
      <c r="AB3194">
        <v>0.78800000000000003</v>
      </c>
      <c r="AC3194">
        <v>-0.90610000000000002</v>
      </c>
      <c r="AD3194" t="s">
        <v>48</v>
      </c>
      <c r="AE3194" t="s">
        <v>48</v>
      </c>
      <c r="AF3194" t="s">
        <v>48</v>
      </c>
    </row>
    <row r="3195" spans="1:32" hidden="1" outlineLevel="1" x14ac:dyDescent="0.2">
      <c r="A3195" t="s">
        <v>5330</v>
      </c>
      <c r="B3195" t="s">
        <v>5331</v>
      </c>
      <c r="C3195" t="s">
        <v>5332</v>
      </c>
      <c r="J3195" t="s">
        <v>5333</v>
      </c>
      <c r="K3195" t="s">
        <v>5076</v>
      </c>
      <c r="L3195" t="s">
        <v>1263</v>
      </c>
      <c r="M3195">
        <v>0</v>
      </c>
      <c r="P3195" s="2" t="s">
        <v>5334</v>
      </c>
      <c r="Q3195" t="s">
        <v>47</v>
      </c>
      <c r="S3195">
        <v>4.962502047419548E-3</v>
      </c>
      <c r="T3195">
        <v>3.086570131927147E-6</v>
      </c>
      <c r="U3195">
        <v>9.6252733783330768E-5</v>
      </c>
      <c r="V3195">
        <v>3.4534340375103062E-4</v>
      </c>
      <c r="W3195">
        <v>2.243670634925365E-3</v>
      </c>
      <c r="X3195">
        <v>3.7251946196192882E-5</v>
      </c>
      <c r="Y3195">
        <v>0.19444444444444439</v>
      </c>
      <c r="Z3195">
        <v>0.186</v>
      </c>
      <c r="AA3195">
        <v>5.8999999999999997E-2</v>
      </c>
      <c r="AB3195">
        <v>0.755</v>
      </c>
      <c r="AC3195">
        <v>0.87160000000000004</v>
      </c>
      <c r="AD3195" t="s">
        <v>48</v>
      </c>
      <c r="AE3195" t="s">
        <v>48</v>
      </c>
      <c r="AF3195" t="s">
        <v>48</v>
      </c>
    </row>
    <row r="3196" spans="1:32" hidden="1" outlineLevel="1" x14ac:dyDescent="0.2">
      <c r="A3196" t="s">
        <v>5335</v>
      </c>
      <c r="B3196" t="s">
        <v>2875</v>
      </c>
      <c r="C3196" t="s">
        <v>4624</v>
      </c>
      <c r="J3196" t="s">
        <v>5336</v>
      </c>
      <c r="K3196" t="s">
        <v>5076</v>
      </c>
      <c r="L3196" t="s">
        <v>1263</v>
      </c>
      <c r="M3196">
        <v>-1</v>
      </c>
      <c r="P3196" s="2" t="s">
        <v>5337</v>
      </c>
      <c r="Q3196" t="s">
        <v>47</v>
      </c>
      <c r="S3196">
        <v>4.9924474209547043E-2</v>
      </c>
      <c r="T3196">
        <v>1.6277877148240799E-4</v>
      </c>
      <c r="U3196">
        <v>9.6352212131023407E-4</v>
      </c>
      <c r="V3196">
        <v>2.1594164427369829E-3</v>
      </c>
      <c r="W3196">
        <v>2.1873833611607552E-3</v>
      </c>
      <c r="X3196">
        <v>9.2364609008654952E-4</v>
      </c>
      <c r="Y3196">
        <v>-4.1666666666666657E-3</v>
      </c>
      <c r="Z3196">
        <v>7.2999999999999995E-2</v>
      </c>
      <c r="AA3196">
        <v>0.11700000000000001</v>
      </c>
      <c r="AB3196">
        <v>0.81</v>
      </c>
      <c r="AC3196">
        <v>-0.82820000000000005</v>
      </c>
      <c r="AD3196" t="s">
        <v>48</v>
      </c>
      <c r="AE3196" t="s">
        <v>48</v>
      </c>
      <c r="AF3196" t="s">
        <v>48</v>
      </c>
    </row>
    <row r="3197" spans="1:32" hidden="1" outlineLevel="1" x14ac:dyDescent="0.2">
      <c r="A3197" t="s">
        <v>5338</v>
      </c>
      <c r="B3197" t="s">
        <v>5339</v>
      </c>
      <c r="C3197" t="s">
        <v>4594</v>
      </c>
      <c r="J3197" t="s">
        <v>5340</v>
      </c>
      <c r="K3197" t="s">
        <v>5076</v>
      </c>
      <c r="L3197" t="s">
        <v>1263</v>
      </c>
      <c r="M3197">
        <v>1</v>
      </c>
      <c r="P3197" s="2" t="s">
        <v>5341</v>
      </c>
      <c r="Q3197" t="s">
        <v>47</v>
      </c>
      <c r="S3197">
        <v>3.4776569809764619E-3</v>
      </c>
      <c r="T3197">
        <v>1.443169185222359E-5</v>
      </c>
      <c r="U3197">
        <v>1.6765546752139929E-4</v>
      </c>
      <c r="V3197">
        <v>3.149158728774637E-4</v>
      </c>
      <c r="W3197">
        <v>1.258935546502471E-3</v>
      </c>
      <c r="X3197">
        <v>2.5281216949224472E-4</v>
      </c>
      <c r="Y3197">
        <v>0</v>
      </c>
      <c r="Z3197">
        <v>7.5999999999999998E-2</v>
      </c>
      <c r="AA3197">
        <v>0.19800000000000001</v>
      </c>
      <c r="AB3197">
        <v>0.72699999999999998</v>
      </c>
      <c r="AC3197">
        <v>-0.61660000000000004</v>
      </c>
      <c r="AD3197" t="s">
        <v>48</v>
      </c>
      <c r="AE3197" t="s">
        <v>48</v>
      </c>
      <c r="AF3197" t="s">
        <v>48</v>
      </c>
    </row>
    <row r="3198" spans="1:32" hidden="1" outlineLevel="1" x14ac:dyDescent="0.2">
      <c r="A3198" t="s">
        <v>5342</v>
      </c>
      <c r="B3198" t="s">
        <v>5343</v>
      </c>
      <c r="C3198" t="s">
        <v>4939</v>
      </c>
      <c r="J3198" t="s">
        <v>5344</v>
      </c>
      <c r="K3198" t="s">
        <v>5076</v>
      </c>
      <c r="L3198" t="s">
        <v>1263</v>
      </c>
      <c r="M3198">
        <v>1</v>
      </c>
      <c r="P3198" s="2" t="s">
        <v>5345</v>
      </c>
      <c r="Q3198" t="s">
        <v>47</v>
      </c>
      <c r="S3198">
        <v>1.5256886370480061E-2</v>
      </c>
      <c r="T3198">
        <v>6.2633880588691682E-5</v>
      </c>
      <c r="U3198">
        <v>4.4844447984360158E-4</v>
      </c>
      <c r="V3198">
        <v>9.1583578614518046E-4</v>
      </c>
      <c r="W3198">
        <v>1.6097663901746271E-3</v>
      </c>
      <c r="X3198">
        <v>6.1018974520266056E-4</v>
      </c>
      <c r="Y3198">
        <v>7.7499999999999986E-2</v>
      </c>
      <c r="Z3198">
        <v>8.7999999999999995E-2</v>
      </c>
      <c r="AA3198">
        <v>5.1999999999999998E-2</v>
      </c>
      <c r="AB3198">
        <v>0.86</v>
      </c>
      <c r="AC3198">
        <v>0.23860000000000001</v>
      </c>
      <c r="AD3198" t="s">
        <v>48</v>
      </c>
      <c r="AE3198" t="s">
        <v>48</v>
      </c>
      <c r="AF3198" t="s">
        <v>48</v>
      </c>
    </row>
    <row r="3199" spans="1:32" hidden="1" outlineLevel="1" x14ac:dyDescent="0.2">
      <c r="A3199" t="s">
        <v>5346</v>
      </c>
      <c r="B3199" t="s">
        <v>5347</v>
      </c>
      <c r="C3199" t="s">
        <v>1252</v>
      </c>
      <c r="J3199" t="s">
        <v>5348</v>
      </c>
      <c r="K3199" t="s">
        <v>5079</v>
      </c>
      <c r="L3199" t="s">
        <v>1263</v>
      </c>
      <c r="M3199">
        <v>1</v>
      </c>
      <c r="P3199" s="2" t="s">
        <v>5349</v>
      </c>
      <c r="Q3199" t="s">
        <v>47</v>
      </c>
      <c r="S3199">
        <v>1.227508531883359E-3</v>
      </c>
      <c r="T3199">
        <v>2.4507310172339199E-6</v>
      </c>
      <c r="U3199">
        <v>3.4324420994380489E-5</v>
      </c>
      <c r="V3199">
        <v>1.252641523024067E-4</v>
      </c>
      <c r="W3199">
        <v>6.703278049826622E-4</v>
      </c>
      <c r="X3199">
        <v>7.0148365921340883E-5</v>
      </c>
      <c r="Y3199">
        <v>0.13</v>
      </c>
      <c r="Z3199">
        <v>0.504</v>
      </c>
      <c r="AA3199">
        <v>0</v>
      </c>
      <c r="AB3199">
        <v>0.496</v>
      </c>
      <c r="AC3199">
        <v>0.72640000000000005</v>
      </c>
      <c r="AD3199" t="s">
        <v>48</v>
      </c>
      <c r="AE3199" t="s">
        <v>48</v>
      </c>
      <c r="AF3199" t="s">
        <v>48</v>
      </c>
    </row>
    <row r="3200" spans="1:32" hidden="1" outlineLevel="1" x14ac:dyDescent="0.2">
      <c r="A3200" t="s">
        <v>5350</v>
      </c>
      <c r="B3200" t="s">
        <v>5351</v>
      </c>
      <c r="C3200" t="s">
        <v>5352</v>
      </c>
      <c r="J3200" t="s">
        <v>5353</v>
      </c>
      <c r="K3200" t="s">
        <v>5084</v>
      </c>
      <c r="L3200" t="s">
        <v>1263</v>
      </c>
      <c r="M3200">
        <v>42</v>
      </c>
      <c r="P3200" s="2" t="s">
        <v>5354</v>
      </c>
      <c r="Q3200" t="s">
        <v>47</v>
      </c>
      <c r="S3200">
        <v>0.8658251166343689</v>
      </c>
      <c r="T3200">
        <v>9.8771015473175794E-5</v>
      </c>
      <c r="U3200">
        <v>1.05166295543313E-3</v>
      </c>
      <c r="V3200">
        <v>5.098284687846899E-3</v>
      </c>
      <c r="W3200">
        <v>0.81761890649795532</v>
      </c>
      <c r="X3200">
        <v>5.6100694928318262E-4</v>
      </c>
      <c r="Y3200">
        <v>-3.2142857142857133E-2</v>
      </c>
      <c r="Z3200">
        <v>0.25600000000000001</v>
      </c>
      <c r="AA3200">
        <v>7.6999999999999999E-2</v>
      </c>
      <c r="AB3200">
        <v>0.66700000000000004</v>
      </c>
      <c r="AC3200">
        <v>0.92669999999999997</v>
      </c>
      <c r="AD3200" t="s">
        <v>48</v>
      </c>
      <c r="AE3200" t="s">
        <v>48</v>
      </c>
      <c r="AF3200" t="s">
        <v>48</v>
      </c>
    </row>
    <row r="3201" spans="1:32" hidden="1" outlineLevel="1" x14ac:dyDescent="0.2">
      <c r="A3201" t="s">
        <v>5355</v>
      </c>
      <c r="B3201" t="s">
        <v>5356</v>
      </c>
      <c r="C3201" t="s">
        <v>4933</v>
      </c>
      <c r="J3201" t="s">
        <v>5357</v>
      </c>
      <c r="K3201" t="s">
        <v>5088</v>
      </c>
      <c r="L3201" t="s">
        <v>1263</v>
      </c>
      <c r="M3201">
        <v>1</v>
      </c>
      <c r="P3201" s="2" t="s">
        <v>5358</v>
      </c>
      <c r="Q3201" t="s">
        <v>4936</v>
      </c>
      <c r="S3201">
        <v>5.3755502449348569E-4</v>
      </c>
      <c r="T3201">
        <v>1.8745813576970249E-6</v>
      </c>
      <c r="U3201">
        <v>1.862222597992513E-5</v>
      </c>
      <c r="V3201">
        <v>5.2120638429187238E-5</v>
      </c>
      <c r="W3201">
        <v>2.9033739701844752E-4</v>
      </c>
      <c r="X3201">
        <v>2.7961621526628729E-5</v>
      </c>
      <c r="Y3201">
        <v>0</v>
      </c>
      <c r="Z3201">
        <v>0.14399999999999999</v>
      </c>
      <c r="AA3201">
        <v>0</v>
      </c>
      <c r="AB3201">
        <v>0.85599999999999998</v>
      </c>
      <c r="AC3201">
        <v>0.40189999999999998</v>
      </c>
      <c r="AD3201" t="s">
        <v>48</v>
      </c>
      <c r="AE3201" t="s">
        <v>48</v>
      </c>
      <c r="AF3201" t="s">
        <v>48</v>
      </c>
    </row>
    <row r="3202" spans="1:32" hidden="1" outlineLevel="1" x14ac:dyDescent="0.2">
      <c r="A3202" t="s">
        <v>5359</v>
      </c>
      <c r="B3202" t="s">
        <v>5360</v>
      </c>
      <c r="C3202" t="s">
        <v>4338</v>
      </c>
      <c r="J3202" t="s">
        <v>5361</v>
      </c>
      <c r="K3202" t="s">
        <v>5096</v>
      </c>
      <c r="L3202" t="s">
        <v>1263</v>
      </c>
      <c r="M3202">
        <v>1</v>
      </c>
      <c r="P3202" s="2" t="s">
        <v>5362</v>
      </c>
      <c r="Q3202" t="s">
        <v>47</v>
      </c>
      <c r="S3202">
        <v>9.1987568885087967E-4</v>
      </c>
      <c r="T3202">
        <v>1.9488250472932119E-5</v>
      </c>
      <c r="U3202">
        <v>7.5385680247563869E-5</v>
      </c>
      <c r="V3202">
        <v>2.5030630058608949E-4</v>
      </c>
      <c r="W3202">
        <v>3.0089018400758499E-4</v>
      </c>
      <c r="X3202">
        <v>6.4820138504728675E-5</v>
      </c>
      <c r="Y3202">
        <v>0.14444444444444449</v>
      </c>
      <c r="Z3202">
        <v>6.9000000000000006E-2</v>
      </c>
      <c r="AA3202">
        <v>0.16700000000000001</v>
      </c>
      <c r="AB3202">
        <v>0.76400000000000001</v>
      </c>
      <c r="AC3202">
        <v>-0.76590000000000003</v>
      </c>
      <c r="AD3202" t="s">
        <v>48</v>
      </c>
      <c r="AE3202" t="s">
        <v>48</v>
      </c>
      <c r="AF3202" t="s">
        <v>48</v>
      </c>
    </row>
    <row r="3203" spans="1:32" hidden="1" outlineLevel="1" x14ac:dyDescent="0.2">
      <c r="A3203" t="s">
        <v>5363</v>
      </c>
      <c r="B3203" t="s">
        <v>5364</v>
      </c>
      <c r="C3203" t="s">
        <v>1242</v>
      </c>
      <c r="J3203" t="s">
        <v>5365</v>
      </c>
      <c r="K3203" t="s">
        <v>5100</v>
      </c>
      <c r="L3203" t="s">
        <v>1263</v>
      </c>
      <c r="M3203">
        <v>6</v>
      </c>
      <c r="P3203" s="2" t="s">
        <v>5366</v>
      </c>
      <c r="Q3203" t="s">
        <v>47</v>
      </c>
      <c r="S3203">
        <v>3.8081078673712909E-4</v>
      </c>
      <c r="T3203">
        <v>4.5595693336508702E-6</v>
      </c>
      <c r="U3203">
        <v>4.3736661609727889E-5</v>
      </c>
      <c r="V3203">
        <v>5.2281873649917543E-5</v>
      </c>
      <c r="W3203">
        <v>1.1424336116760971E-4</v>
      </c>
      <c r="X3203">
        <v>3.4668883017729968E-5</v>
      </c>
      <c r="Y3203">
        <v>0.1403571428571429</v>
      </c>
      <c r="Z3203">
        <v>9.8000000000000004E-2</v>
      </c>
      <c r="AA3203">
        <v>2.1999999999999999E-2</v>
      </c>
      <c r="AB3203">
        <v>0.88</v>
      </c>
      <c r="AC3203">
        <v>0.95199999999999996</v>
      </c>
      <c r="AD3203" t="s">
        <v>48</v>
      </c>
      <c r="AE3203" t="s">
        <v>48</v>
      </c>
      <c r="AF3203" t="s">
        <v>48</v>
      </c>
    </row>
    <row r="3204" spans="1:32" hidden="1" outlineLevel="1" x14ac:dyDescent="0.2">
      <c r="A3204" t="s">
        <v>5367</v>
      </c>
      <c r="B3204" t="s">
        <v>5368</v>
      </c>
      <c r="C3204" t="s">
        <v>3659</v>
      </c>
      <c r="J3204" t="s">
        <v>5369</v>
      </c>
      <c r="K3204" t="s">
        <v>5100</v>
      </c>
      <c r="L3204" t="s">
        <v>1263</v>
      </c>
      <c r="M3204">
        <v>2</v>
      </c>
      <c r="P3204" s="2" t="s">
        <v>5370</v>
      </c>
      <c r="Q3204" t="s">
        <v>47</v>
      </c>
      <c r="S3204">
        <v>0.1248559802770615</v>
      </c>
      <c r="T3204">
        <v>5.1668330343090929E-6</v>
      </c>
      <c r="U3204">
        <v>3.0152080580592161E-4</v>
      </c>
      <c r="V3204">
        <v>9.2133227735757828E-4</v>
      </c>
      <c r="W3204">
        <v>8.957788348197937E-2</v>
      </c>
      <c r="X3204">
        <v>4.0908946539275348E-4</v>
      </c>
      <c r="Y3204">
        <v>0</v>
      </c>
      <c r="Z3204">
        <v>0</v>
      </c>
      <c r="AA3204">
        <v>0.54900000000000004</v>
      </c>
      <c r="AB3204">
        <v>0.45100000000000001</v>
      </c>
      <c r="AC3204">
        <v>-0.80700000000000005</v>
      </c>
      <c r="AD3204" t="s">
        <v>48</v>
      </c>
      <c r="AE3204" t="s">
        <v>48</v>
      </c>
      <c r="AF3204" t="s">
        <v>48</v>
      </c>
    </row>
    <row r="3205" spans="1:32" hidden="1" outlineLevel="1" x14ac:dyDescent="0.2">
      <c r="A3205" t="s">
        <v>5371</v>
      </c>
      <c r="B3205" t="s">
        <v>5372</v>
      </c>
      <c r="C3205" t="s">
        <v>4300</v>
      </c>
      <c r="J3205" t="s">
        <v>5373</v>
      </c>
      <c r="K3205" t="s">
        <v>5108</v>
      </c>
      <c r="L3205" t="s">
        <v>1263</v>
      </c>
      <c r="M3205">
        <v>31</v>
      </c>
      <c r="P3205" s="2" t="s">
        <v>5374</v>
      </c>
      <c r="Q3205" t="s">
        <v>47</v>
      </c>
      <c r="S3205">
        <v>4.8740901984274387E-3</v>
      </c>
      <c r="T3205">
        <v>6.7293440224602818E-6</v>
      </c>
      <c r="U3205">
        <v>8.8597626017872244E-5</v>
      </c>
      <c r="V3205">
        <v>2.0935283100698141E-4</v>
      </c>
      <c r="W3205">
        <v>1.26781000290066E-3</v>
      </c>
      <c r="X3205">
        <v>1.598299131728709E-4</v>
      </c>
      <c r="Y3205">
        <v>-3.3333333333333333E-2</v>
      </c>
      <c r="Z3205">
        <v>0.106</v>
      </c>
      <c r="AA3205">
        <v>0.35499999999999998</v>
      </c>
      <c r="AB3205">
        <v>0.53900000000000003</v>
      </c>
      <c r="AC3205">
        <v>-0.93930000000000002</v>
      </c>
      <c r="AD3205" t="s">
        <v>48</v>
      </c>
      <c r="AE3205" t="s">
        <v>48</v>
      </c>
      <c r="AF3205" t="s">
        <v>48</v>
      </c>
    </row>
    <row r="3206" spans="1:32" hidden="1" outlineLevel="1" x14ac:dyDescent="0.2">
      <c r="A3206" t="s">
        <v>5375</v>
      </c>
      <c r="B3206" t="s">
        <v>5376</v>
      </c>
      <c r="C3206" t="s">
        <v>1870</v>
      </c>
      <c r="J3206" t="s">
        <v>5377</v>
      </c>
      <c r="K3206" t="s">
        <v>5108</v>
      </c>
      <c r="L3206" t="s">
        <v>1263</v>
      </c>
      <c r="M3206">
        <v>6</v>
      </c>
      <c r="P3206" s="2" t="s">
        <v>5378</v>
      </c>
      <c r="Q3206" t="s">
        <v>47</v>
      </c>
      <c r="S3206">
        <v>3.3495231764391059E-4</v>
      </c>
      <c r="T3206">
        <v>2.4134494651661949E-6</v>
      </c>
      <c r="U3206">
        <v>1.771397000993602E-5</v>
      </c>
      <c r="V3206">
        <v>4.3274569179629907E-5</v>
      </c>
      <c r="W3206">
        <v>1.638896792428568E-4</v>
      </c>
      <c r="X3206">
        <v>2.7273903469904329E-5</v>
      </c>
      <c r="Y3206">
        <v>0.1240740740740741</v>
      </c>
      <c r="Z3206">
        <v>0.17</v>
      </c>
      <c r="AA3206">
        <v>8.9999999999999993E-3</v>
      </c>
      <c r="AB3206">
        <v>0.82</v>
      </c>
      <c r="AC3206">
        <v>0.97450000000000003</v>
      </c>
      <c r="AD3206" t="s">
        <v>48</v>
      </c>
      <c r="AE3206" t="s">
        <v>48</v>
      </c>
      <c r="AF3206" t="s">
        <v>48</v>
      </c>
    </row>
    <row r="3207" spans="1:32" hidden="1" outlineLevel="1" x14ac:dyDescent="0.2">
      <c r="A3207" t="s">
        <v>5379</v>
      </c>
      <c r="B3207" t="s">
        <v>5380</v>
      </c>
      <c r="C3207" t="s">
        <v>3636</v>
      </c>
      <c r="J3207" t="s">
        <v>5381</v>
      </c>
      <c r="K3207" t="s">
        <v>5108</v>
      </c>
      <c r="L3207" t="s">
        <v>1263</v>
      </c>
      <c r="M3207">
        <v>-2</v>
      </c>
      <c r="P3207" s="2" t="s">
        <v>5382</v>
      </c>
      <c r="Q3207" t="s">
        <v>47</v>
      </c>
      <c r="S3207">
        <v>0.94547277688980103</v>
      </c>
      <c r="T3207">
        <v>3.4855559351854032E-4</v>
      </c>
      <c r="U3207">
        <v>0.7634616494178772</v>
      </c>
      <c r="V3207">
        <v>5.3985235281288624E-3</v>
      </c>
      <c r="W3207">
        <v>0.29504835605621338</v>
      </c>
      <c r="X3207">
        <v>8.4099071100354195E-3</v>
      </c>
      <c r="Y3207">
        <v>-0.6</v>
      </c>
      <c r="Z3207">
        <v>0</v>
      </c>
      <c r="AA3207">
        <v>0.253</v>
      </c>
      <c r="AB3207">
        <v>0.747</v>
      </c>
      <c r="AC3207">
        <v>-0.65969999999999995</v>
      </c>
      <c r="AD3207" t="s">
        <v>48</v>
      </c>
      <c r="AE3207" t="s">
        <v>48</v>
      </c>
      <c r="AF3207" t="s">
        <v>48</v>
      </c>
    </row>
    <row r="3208" spans="1:32" hidden="1" outlineLevel="1" x14ac:dyDescent="0.2">
      <c r="A3208" t="s">
        <v>5383</v>
      </c>
      <c r="B3208" t="s">
        <v>5384</v>
      </c>
      <c r="C3208" t="s">
        <v>5385</v>
      </c>
      <c r="J3208" t="s">
        <v>5386</v>
      </c>
      <c r="K3208" t="s">
        <v>5108</v>
      </c>
      <c r="L3208" t="s">
        <v>1263</v>
      </c>
      <c r="M3208">
        <v>1</v>
      </c>
      <c r="P3208" s="2" t="s">
        <v>5387</v>
      </c>
      <c r="Q3208" t="s">
        <v>47</v>
      </c>
      <c r="S3208">
        <v>2.6852160692214969E-2</v>
      </c>
      <c r="T3208">
        <v>2.9703998734476041E-5</v>
      </c>
      <c r="U3208">
        <v>4.8853282351046801E-4</v>
      </c>
      <c r="V3208">
        <v>4.7849264228716493E-4</v>
      </c>
      <c r="W3208">
        <v>7.7240646351128817E-4</v>
      </c>
      <c r="X3208">
        <v>4.9457844579592347E-4</v>
      </c>
      <c r="Y3208">
        <v>0.25559895833333329</v>
      </c>
      <c r="Z3208">
        <v>0.216</v>
      </c>
      <c r="AA3208">
        <v>0.105</v>
      </c>
      <c r="AB3208">
        <v>0.67800000000000005</v>
      </c>
      <c r="AC3208">
        <v>0.99660000000000004</v>
      </c>
      <c r="AD3208" t="s">
        <v>48</v>
      </c>
      <c r="AE3208" t="s">
        <v>48</v>
      </c>
      <c r="AF3208" t="s">
        <v>48</v>
      </c>
    </row>
    <row r="3209" spans="1:32" hidden="1" outlineLevel="1" x14ac:dyDescent="0.2">
      <c r="A3209" t="s">
        <v>5388</v>
      </c>
      <c r="B3209" t="s">
        <v>5389</v>
      </c>
      <c r="C3209" t="s">
        <v>5135</v>
      </c>
      <c r="J3209" t="s">
        <v>5390</v>
      </c>
      <c r="K3209" t="s">
        <v>5138</v>
      </c>
      <c r="L3209" t="s">
        <v>1263</v>
      </c>
      <c r="M3209">
        <v>1</v>
      </c>
      <c r="P3209" s="2" t="s">
        <v>5391</v>
      </c>
      <c r="Q3209" t="s">
        <v>47</v>
      </c>
      <c r="Y3209" t="s">
        <v>48</v>
      </c>
      <c r="Z3209" t="s">
        <v>48</v>
      </c>
      <c r="AA3209" t="s">
        <v>48</v>
      </c>
      <c r="AB3209" t="s">
        <v>48</v>
      </c>
      <c r="AC3209" t="s">
        <v>48</v>
      </c>
      <c r="AD3209" t="s">
        <v>48</v>
      </c>
      <c r="AE3209" t="s">
        <v>48</v>
      </c>
      <c r="AF3209" t="s">
        <v>48</v>
      </c>
    </row>
    <row r="3210" spans="1:32" hidden="1" outlineLevel="1" x14ac:dyDescent="0.2">
      <c r="A3210" t="s">
        <v>5392</v>
      </c>
      <c r="B3210" t="s">
        <v>5393</v>
      </c>
      <c r="C3210" t="s">
        <v>648</v>
      </c>
      <c r="J3210" t="s">
        <v>5126</v>
      </c>
      <c r="K3210" t="s">
        <v>5150</v>
      </c>
      <c r="L3210" t="s">
        <v>1263</v>
      </c>
      <c r="M3210">
        <v>13</v>
      </c>
      <c r="P3210" s="2" t="s">
        <v>5394</v>
      </c>
      <c r="Q3210" t="s">
        <v>47</v>
      </c>
      <c r="S3210">
        <v>3.8633643998764461E-4</v>
      </c>
      <c r="T3210">
        <v>2.327428774151485E-6</v>
      </c>
      <c r="U3210">
        <v>1.898141636047512E-5</v>
      </c>
      <c r="V3210">
        <v>4.3827392801176757E-5</v>
      </c>
      <c r="W3210">
        <v>1.769410737324506E-4</v>
      </c>
      <c r="X3210">
        <v>2.7562671675696041E-5</v>
      </c>
      <c r="Y3210">
        <v>0</v>
      </c>
      <c r="Z3210">
        <v>0.71399999999999997</v>
      </c>
      <c r="AA3210">
        <v>0</v>
      </c>
      <c r="AB3210">
        <v>0.28599999999999998</v>
      </c>
      <c r="AC3210">
        <v>0.36120000000000002</v>
      </c>
      <c r="AD3210" t="s">
        <v>48</v>
      </c>
      <c r="AE3210" t="s">
        <v>48</v>
      </c>
      <c r="AF3210" t="s">
        <v>48</v>
      </c>
    </row>
    <row r="3211" spans="1:32" hidden="1" outlineLevel="1" x14ac:dyDescent="0.2">
      <c r="A3211" t="s">
        <v>5395</v>
      </c>
      <c r="B3211" t="s">
        <v>5396</v>
      </c>
      <c r="C3211" t="s">
        <v>5397</v>
      </c>
      <c r="J3211" t="s">
        <v>5398</v>
      </c>
      <c r="K3211" t="s">
        <v>5159</v>
      </c>
      <c r="L3211" t="s">
        <v>1263</v>
      </c>
      <c r="M3211">
        <v>14</v>
      </c>
      <c r="P3211" s="2" t="s">
        <v>5399</v>
      </c>
      <c r="Q3211" t="s">
        <v>47</v>
      </c>
      <c r="S3211">
        <v>4.033742006868124E-3</v>
      </c>
      <c r="T3211">
        <v>5.0423623179085553E-6</v>
      </c>
      <c r="U3211">
        <v>9.7504766017664224E-5</v>
      </c>
      <c r="V3211">
        <v>2.3651187075301999E-4</v>
      </c>
      <c r="W3211">
        <v>9.3635282246395946E-4</v>
      </c>
      <c r="X3211">
        <v>3.8006313843652611E-4</v>
      </c>
      <c r="Y3211">
        <v>-0.17499999999999999</v>
      </c>
      <c r="Z3211">
        <v>0.14000000000000001</v>
      </c>
      <c r="AA3211">
        <v>0.14099999999999999</v>
      </c>
      <c r="AB3211">
        <v>0.71899999999999997</v>
      </c>
      <c r="AC3211">
        <v>0.23530000000000001</v>
      </c>
      <c r="AD3211" t="s">
        <v>48</v>
      </c>
      <c r="AE3211" t="s">
        <v>48</v>
      </c>
      <c r="AF3211" t="s">
        <v>48</v>
      </c>
    </row>
    <row r="3212" spans="1:32" hidden="1" outlineLevel="1" x14ac:dyDescent="0.2">
      <c r="A3212" t="s">
        <v>5400</v>
      </c>
      <c r="B3212" t="s">
        <v>2319</v>
      </c>
      <c r="C3212" t="s">
        <v>5401</v>
      </c>
      <c r="J3212" t="s">
        <v>5402</v>
      </c>
      <c r="K3212" t="s">
        <v>5164</v>
      </c>
      <c r="L3212" t="s">
        <v>1263</v>
      </c>
      <c r="M3212">
        <v>1</v>
      </c>
      <c r="P3212" s="2" t="s">
        <v>5403</v>
      </c>
      <c r="Q3212" t="s">
        <v>47</v>
      </c>
      <c r="S3212">
        <v>2.762547321617603E-2</v>
      </c>
      <c r="T3212">
        <v>6.9411676122399513E-6</v>
      </c>
      <c r="U3212">
        <v>2.222433686256409E-4</v>
      </c>
      <c r="V3212">
        <v>3.6628215457312757E-4</v>
      </c>
      <c r="W3212">
        <v>8.4555000066757202E-3</v>
      </c>
      <c r="X3212">
        <v>1.304440782405436E-3</v>
      </c>
      <c r="Y3212">
        <v>0.2857142857142857</v>
      </c>
      <c r="Z3212">
        <v>0.18099999999999999</v>
      </c>
      <c r="AA3212">
        <v>0.23899999999999999</v>
      </c>
      <c r="AB3212">
        <v>0.57999999999999996</v>
      </c>
      <c r="AC3212">
        <v>-0.20230000000000001</v>
      </c>
      <c r="AD3212" t="s">
        <v>48</v>
      </c>
      <c r="AE3212" t="s">
        <v>48</v>
      </c>
      <c r="AF3212" t="s">
        <v>48</v>
      </c>
    </row>
    <row r="3213" spans="1:32" hidden="1" outlineLevel="1" x14ac:dyDescent="0.2">
      <c r="A3213" t="s">
        <v>5404</v>
      </c>
      <c r="B3213" t="s">
        <v>5405</v>
      </c>
      <c r="C3213" t="s">
        <v>5242</v>
      </c>
      <c r="J3213" t="s">
        <v>5406</v>
      </c>
      <c r="K3213" t="s">
        <v>5169</v>
      </c>
      <c r="L3213" t="s">
        <v>1263</v>
      </c>
      <c r="M3213">
        <v>1</v>
      </c>
      <c r="P3213" s="2" t="s">
        <v>5407</v>
      </c>
      <c r="Q3213" t="s">
        <v>47</v>
      </c>
      <c r="S3213">
        <v>4.1478619095869362E-4</v>
      </c>
      <c r="T3213">
        <v>2.448229224683018E-6</v>
      </c>
      <c r="U3213">
        <v>1.9366418200661432E-5</v>
      </c>
      <c r="V3213">
        <v>4.985454143024981E-5</v>
      </c>
      <c r="W3213">
        <v>1.8536407151259479E-4</v>
      </c>
      <c r="X3213">
        <v>2.5349107090733011E-5</v>
      </c>
      <c r="Y3213">
        <v>0.2</v>
      </c>
      <c r="Z3213">
        <v>6.8000000000000005E-2</v>
      </c>
      <c r="AA3213">
        <v>5.3999999999999999E-2</v>
      </c>
      <c r="AB3213">
        <v>0.878</v>
      </c>
      <c r="AC3213">
        <v>0.1027</v>
      </c>
      <c r="AD3213" t="s">
        <v>48</v>
      </c>
      <c r="AE3213" t="s">
        <v>48</v>
      </c>
      <c r="AF3213" t="s">
        <v>48</v>
      </c>
    </row>
    <row r="3214" spans="1:32" hidden="1" outlineLevel="1" x14ac:dyDescent="0.2">
      <c r="A3214" t="s">
        <v>5408</v>
      </c>
      <c r="B3214" t="s">
        <v>5409</v>
      </c>
      <c r="C3214" t="s">
        <v>5069</v>
      </c>
      <c r="J3214" t="s">
        <v>5410</v>
      </c>
      <c r="K3214" t="s">
        <v>5281</v>
      </c>
      <c r="L3214" t="s">
        <v>1263</v>
      </c>
      <c r="M3214">
        <v>-5</v>
      </c>
      <c r="P3214" s="2" t="s">
        <v>5411</v>
      </c>
      <c r="Q3214" t="s">
        <v>47</v>
      </c>
      <c r="S3214">
        <v>2.623516193125397E-4</v>
      </c>
      <c r="T3214">
        <v>3.26808594763861E-6</v>
      </c>
      <c r="U3214">
        <v>1.930814323714003E-5</v>
      </c>
      <c r="V3214">
        <v>4.0479801100445911E-5</v>
      </c>
      <c r="W3214">
        <v>1.2424147280398759E-4</v>
      </c>
      <c r="X3214">
        <v>2.4873381335055459E-5</v>
      </c>
      <c r="Y3214">
        <v>0.23571428571428571</v>
      </c>
      <c r="Z3214">
        <v>9.7000000000000003E-2</v>
      </c>
      <c r="AA3214">
        <v>2.5999999999999999E-2</v>
      </c>
      <c r="AB3214">
        <v>0.877</v>
      </c>
      <c r="AC3214">
        <v>0.76500000000000001</v>
      </c>
      <c r="AD3214" t="s">
        <v>48</v>
      </c>
      <c r="AE3214" t="s">
        <v>48</v>
      </c>
      <c r="AF3214" t="s">
        <v>48</v>
      </c>
    </row>
    <row r="3215" spans="1:32" hidden="1" outlineLevel="1" x14ac:dyDescent="0.2">
      <c r="A3215" t="s">
        <v>5412</v>
      </c>
      <c r="B3215" t="s">
        <v>5413</v>
      </c>
      <c r="C3215" t="s">
        <v>648</v>
      </c>
      <c r="J3215" t="s">
        <v>5414</v>
      </c>
      <c r="K3215" t="s">
        <v>5294</v>
      </c>
      <c r="L3215" t="s">
        <v>1263</v>
      </c>
      <c r="M3215">
        <v>25</v>
      </c>
      <c r="P3215" s="2" t="s">
        <v>5415</v>
      </c>
      <c r="Q3215" t="s">
        <v>47</v>
      </c>
      <c r="S3215">
        <v>2.436092821881175E-3</v>
      </c>
      <c r="T3215">
        <v>2.9703703603445319E-6</v>
      </c>
      <c r="U3215">
        <v>3.7588346458505839E-5</v>
      </c>
      <c r="V3215">
        <v>9.891352237900719E-5</v>
      </c>
      <c r="W3215">
        <v>8.8465644512325525E-4</v>
      </c>
      <c r="X3215">
        <v>1.637111563468352E-4</v>
      </c>
      <c r="Y3215">
        <v>0.13750000000000001</v>
      </c>
      <c r="Z3215">
        <v>0.14599999999999999</v>
      </c>
      <c r="AA3215">
        <v>0.16200000000000001</v>
      </c>
      <c r="AB3215">
        <v>0.69199999999999995</v>
      </c>
      <c r="AC3215">
        <v>0.13950000000000001</v>
      </c>
      <c r="AD3215" t="s">
        <v>48</v>
      </c>
      <c r="AE3215" t="s">
        <v>48</v>
      </c>
      <c r="AF3215" t="s">
        <v>48</v>
      </c>
    </row>
    <row r="3216" spans="1:32" hidden="1" outlineLevel="1" x14ac:dyDescent="0.2">
      <c r="A3216" t="s">
        <v>5416</v>
      </c>
      <c r="B3216" t="s">
        <v>5417</v>
      </c>
      <c r="C3216" t="s">
        <v>5418</v>
      </c>
      <c r="J3216" t="s">
        <v>5419</v>
      </c>
      <c r="K3216" t="s">
        <v>5298</v>
      </c>
      <c r="L3216" t="s">
        <v>1263</v>
      </c>
      <c r="M3216">
        <v>1</v>
      </c>
      <c r="P3216" s="2" t="s">
        <v>5420</v>
      </c>
      <c r="Q3216" t="s">
        <v>47</v>
      </c>
      <c r="S3216">
        <v>2.088473737239838E-2</v>
      </c>
      <c r="T3216">
        <v>7.1398790169041604E-5</v>
      </c>
      <c r="U3216">
        <v>5.9648742899298668E-4</v>
      </c>
      <c r="V3216">
        <v>1.3388685183599589E-3</v>
      </c>
      <c r="W3216">
        <v>1.49078166577965E-3</v>
      </c>
      <c r="X3216">
        <v>8.7119336239993572E-4</v>
      </c>
      <c r="Y3216">
        <v>8.3333333333333329E-2</v>
      </c>
      <c r="Z3216">
        <v>0.10299999999999999</v>
      </c>
      <c r="AA3216">
        <v>7.3999999999999996E-2</v>
      </c>
      <c r="AB3216">
        <v>0.82299999999999995</v>
      </c>
      <c r="AC3216">
        <v>0.1027</v>
      </c>
      <c r="AD3216" t="s">
        <v>48</v>
      </c>
      <c r="AE3216" t="s">
        <v>48</v>
      </c>
      <c r="AF3216" t="s">
        <v>48</v>
      </c>
    </row>
    <row r="3217" spans="1:32" hidden="1" outlineLevel="1" x14ac:dyDescent="0.2">
      <c r="A3217" t="s">
        <v>5421</v>
      </c>
      <c r="B3217" t="s">
        <v>5422</v>
      </c>
      <c r="C3217" t="s">
        <v>5423</v>
      </c>
      <c r="J3217" t="s">
        <v>5424</v>
      </c>
      <c r="K3217" t="s">
        <v>5298</v>
      </c>
      <c r="L3217" t="s">
        <v>1263</v>
      </c>
      <c r="M3217">
        <v>1</v>
      </c>
      <c r="P3217" s="2" t="s">
        <v>5425</v>
      </c>
      <c r="Q3217" t="s">
        <v>47</v>
      </c>
      <c r="S3217">
        <v>0.82992887496948242</v>
      </c>
      <c r="T3217">
        <v>9.0341509348945692E-6</v>
      </c>
      <c r="U3217">
        <v>5.7523971190676093E-4</v>
      </c>
      <c r="V3217">
        <v>4.291035293135792E-4</v>
      </c>
      <c r="W3217">
        <v>0.77652037143707275</v>
      </c>
      <c r="X3217">
        <v>1.3401648902799929E-4</v>
      </c>
      <c r="Y3217">
        <v>-7.1428571428571438E-2</v>
      </c>
      <c r="Z3217">
        <v>0.122</v>
      </c>
      <c r="AA3217">
        <v>3.4000000000000002E-2</v>
      </c>
      <c r="AB3217">
        <v>0.84399999999999997</v>
      </c>
      <c r="AC3217">
        <v>0.4118</v>
      </c>
      <c r="AD3217" t="s">
        <v>48</v>
      </c>
      <c r="AE3217" t="s">
        <v>48</v>
      </c>
      <c r="AF3217" t="s">
        <v>48</v>
      </c>
    </row>
    <row r="3218" spans="1:32" hidden="1" outlineLevel="1" x14ac:dyDescent="0.2">
      <c r="A3218" t="s">
        <v>5426</v>
      </c>
      <c r="B3218" t="s">
        <v>1427</v>
      </c>
      <c r="C3218" t="s">
        <v>5233</v>
      </c>
      <c r="J3218" t="s">
        <v>5427</v>
      </c>
      <c r="K3218" t="s">
        <v>5298</v>
      </c>
      <c r="L3218" t="s">
        <v>1263</v>
      </c>
      <c r="M3218">
        <v>1</v>
      </c>
      <c r="P3218" s="2" t="s">
        <v>5428</v>
      </c>
      <c r="Q3218" t="s">
        <v>47</v>
      </c>
      <c r="S3218">
        <v>0.96875280141830444</v>
      </c>
      <c r="T3218">
        <v>5.4754765005782247E-4</v>
      </c>
      <c r="U3218">
        <v>0.92227160930633545</v>
      </c>
      <c r="V3218">
        <v>1.061956491321325E-2</v>
      </c>
      <c r="W3218">
        <v>0.30289685726165771</v>
      </c>
      <c r="X3218">
        <v>5.040392279624939E-3</v>
      </c>
      <c r="Y3218">
        <v>6.6666666666666693E-2</v>
      </c>
      <c r="Z3218">
        <v>0.375</v>
      </c>
      <c r="AA3218">
        <v>0.17</v>
      </c>
      <c r="AB3218">
        <v>0.45500000000000002</v>
      </c>
      <c r="AC3218">
        <v>0.38319999999999999</v>
      </c>
      <c r="AD3218" t="s">
        <v>48</v>
      </c>
      <c r="AE3218" t="s">
        <v>48</v>
      </c>
      <c r="AF3218" t="s">
        <v>48</v>
      </c>
    </row>
    <row r="3219" spans="1:32" hidden="1" outlineLevel="1" x14ac:dyDescent="0.2">
      <c r="A3219" t="s">
        <v>5429</v>
      </c>
      <c r="B3219" t="s">
        <v>5430</v>
      </c>
      <c r="C3219" t="s">
        <v>5431</v>
      </c>
      <c r="J3219" t="s">
        <v>5432</v>
      </c>
      <c r="K3219" t="s">
        <v>5303</v>
      </c>
      <c r="L3219" t="s">
        <v>1263</v>
      </c>
      <c r="M3219">
        <v>29</v>
      </c>
      <c r="P3219" s="2" t="s">
        <v>5433</v>
      </c>
      <c r="Q3219" t="s">
        <v>5434</v>
      </c>
      <c r="S3219">
        <v>0.67980057001113892</v>
      </c>
      <c r="T3219">
        <v>7.5167168688494712E-5</v>
      </c>
      <c r="U3219">
        <v>0.60386365652084351</v>
      </c>
      <c r="V3219">
        <v>3.3397451043128972E-3</v>
      </c>
      <c r="W3219">
        <v>3.8382433354854577E-2</v>
      </c>
      <c r="X3219">
        <v>3.0899005942046638E-3</v>
      </c>
      <c r="Y3219">
        <v>-0.20208333333333331</v>
      </c>
      <c r="Z3219">
        <v>0.1</v>
      </c>
      <c r="AA3219">
        <v>0.247</v>
      </c>
      <c r="AB3219">
        <v>0.65300000000000002</v>
      </c>
      <c r="AC3219">
        <v>-0.80740000000000001</v>
      </c>
      <c r="AD3219" t="s">
        <v>48</v>
      </c>
      <c r="AE3219" t="s">
        <v>48</v>
      </c>
      <c r="AF3219" t="s">
        <v>48</v>
      </c>
    </row>
    <row r="3220" spans="1:32" hidden="1" outlineLevel="1" x14ac:dyDescent="0.2">
      <c r="A3220" t="s">
        <v>5435</v>
      </c>
      <c r="B3220" t="s">
        <v>5436</v>
      </c>
      <c r="C3220" t="s">
        <v>3636</v>
      </c>
      <c r="J3220" t="s">
        <v>5437</v>
      </c>
      <c r="K3220" t="s">
        <v>5320</v>
      </c>
      <c r="L3220" t="s">
        <v>1263</v>
      </c>
      <c r="M3220">
        <v>10</v>
      </c>
      <c r="P3220" s="2" t="s">
        <v>5438</v>
      </c>
      <c r="Q3220" t="s">
        <v>47</v>
      </c>
      <c r="S3220">
        <v>4.0124286897480488E-3</v>
      </c>
      <c r="T3220">
        <v>4.1589032662159298E-6</v>
      </c>
      <c r="U3220">
        <v>7.9252153227571398E-5</v>
      </c>
      <c r="V3220">
        <v>1.8409236508887261E-4</v>
      </c>
      <c r="W3220">
        <v>1.657361164689064E-3</v>
      </c>
      <c r="X3220">
        <v>7.8913020843174309E-5</v>
      </c>
      <c r="Y3220">
        <v>0.1</v>
      </c>
      <c r="Z3220">
        <v>7.5999999999999998E-2</v>
      </c>
      <c r="AA3220">
        <v>0.10100000000000001</v>
      </c>
      <c r="AB3220">
        <v>0.82299999999999995</v>
      </c>
      <c r="AC3220">
        <v>-0.20230000000000001</v>
      </c>
      <c r="AD3220" t="s">
        <v>48</v>
      </c>
      <c r="AE3220" t="s">
        <v>48</v>
      </c>
      <c r="AF3220" t="s">
        <v>48</v>
      </c>
    </row>
    <row r="3221" spans="1:32" hidden="1" outlineLevel="1" x14ac:dyDescent="0.2">
      <c r="A3221" t="s">
        <v>5439</v>
      </c>
      <c r="B3221" t="s">
        <v>5440</v>
      </c>
      <c r="C3221" t="s">
        <v>5224</v>
      </c>
      <c r="J3221" t="s">
        <v>5441</v>
      </c>
      <c r="K3221" t="s">
        <v>5320</v>
      </c>
      <c r="L3221" t="s">
        <v>1263</v>
      </c>
      <c r="M3221">
        <v>-1</v>
      </c>
      <c r="P3221" s="2" t="s">
        <v>5442</v>
      </c>
      <c r="Q3221" t="s">
        <v>47</v>
      </c>
      <c r="S3221">
        <v>0.1059972420334816</v>
      </c>
      <c r="T3221">
        <v>7.0338387558877002E-6</v>
      </c>
      <c r="U3221">
        <v>5.1462318515405059E-4</v>
      </c>
      <c r="V3221">
        <v>2.6892349706031382E-4</v>
      </c>
      <c r="W3221">
        <v>6.7347392439842224E-2</v>
      </c>
      <c r="X3221">
        <v>6.4229179406538606E-4</v>
      </c>
      <c r="Y3221">
        <v>-1.2500000000000009E-2</v>
      </c>
      <c r="Z3221">
        <v>5.0999999999999997E-2</v>
      </c>
      <c r="AA3221">
        <v>0.25900000000000001</v>
      </c>
      <c r="AB3221">
        <v>0.68899999999999995</v>
      </c>
      <c r="AC3221">
        <v>-0.95699999999999996</v>
      </c>
      <c r="AD3221" t="s">
        <v>48</v>
      </c>
      <c r="AE3221" t="s">
        <v>48</v>
      </c>
      <c r="AF3221" t="s">
        <v>48</v>
      </c>
    </row>
    <row r="3222" spans="1:32" hidden="1" outlineLevel="1" x14ac:dyDescent="0.2">
      <c r="A3222" t="s">
        <v>5443</v>
      </c>
      <c r="B3222" t="s">
        <v>5444</v>
      </c>
      <c r="C3222" t="s">
        <v>4223</v>
      </c>
      <c r="J3222" t="s">
        <v>5445</v>
      </c>
      <c r="K3222" t="s">
        <v>5350</v>
      </c>
      <c r="L3222" t="s">
        <v>1263</v>
      </c>
      <c r="M3222">
        <v>4</v>
      </c>
      <c r="P3222" s="2" t="s">
        <v>5446</v>
      </c>
      <c r="Q3222" t="s">
        <v>47</v>
      </c>
      <c r="S3222">
        <v>0.1503971070051193</v>
      </c>
      <c r="T3222">
        <v>3.282222223788267E-6</v>
      </c>
      <c r="U3222">
        <v>3.2067470601759851E-4</v>
      </c>
      <c r="V3222">
        <v>1.825677172746509E-4</v>
      </c>
      <c r="W3222">
        <v>0.1162108927965164</v>
      </c>
      <c r="X3222">
        <v>6.415360257960856E-5</v>
      </c>
      <c r="Y3222">
        <v>0.1041666666666667</v>
      </c>
      <c r="Z3222">
        <v>0.13</v>
      </c>
      <c r="AA3222">
        <v>0.10100000000000001</v>
      </c>
      <c r="AB3222">
        <v>0.76900000000000002</v>
      </c>
      <c r="AC3222">
        <v>0.4138</v>
      </c>
      <c r="AD3222" t="s">
        <v>48</v>
      </c>
      <c r="AE3222" t="s">
        <v>48</v>
      </c>
      <c r="AF3222" t="s">
        <v>48</v>
      </c>
    </row>
    <row r="3223" spans="1:32" hidden="1" outlineLevel="1" x14ac:dyDescent="0.2">
      <c r="A3223" t="s">
        <v>5447</v>
      </c>
      <c r="B3223" t="s">
        <v>5097</v>
      </c>
      <c r="C3223" t="s">
        <v>5448</v>
      </c>
      <c r="J3223" t="s">
        <v>5449</v>
      </c>
      <c r="K3223" t="s">
        <v>5350</v>
      </c>
      <c r="L3223" t="s">
        <v>1263</v>
      </c>
      <c r="M3223">
        <v>1</v>
      </c>
      <c r="P3223" s="2" t="s">
        <v>5450</v>
      </c>
      <c r="Q3223" t="s">
        <v>47</v>
      </c>
      <c r="S3223">
        <v>0.99377280473709106</v>
      </c>
      <c r="T3223">
        <v>7.6408922905102372E-4</v>
      </c>
      <c r="U3223">
        <v>6.5150200389325619E-3</v>
      </c>
      <c r="V3223">
        <v>5.8183679357171059E-3</v>
      </c>
      <c r="W3223">
        <v>0.99285286664962769</v>
      </c>
      <c r="X3223">
        <v>2.1196827292442322E-3</v>
      </c>
      <c r="Y3223">
        <v>-0.63055555555555554</v>
      </c>
      <c r="Z3223">
        <v>0</v>
      </c>
      <c r="AA3223">
        <v>0.32</v>
      </c>
      <c r="AB3223">
        <v>0.68</v>
      </c>
      <c r="AC3223">
        <v>-0.79020000000000001</v>
      </c>
      <c r="AD3223" t="s">
        <v>48</v>
      </c>
      <c r="AE3223" t="s">
        <v>48</v>
      </c>
      <c r="AF3223" t="s">
        <v>48</v>
      </c>
    </row>
    <row r="3224" spans="1:32" hidden="1" outlineLevel="1" x14ac:dyDescent="0.2">
      <c r="A3224" t="s">
        <v>5451</v>
      </c>
      <c r="B3224" t="s">
        <v>1728</v>
      </c>
      <c r="C3224" t="s">
        <v>4488</v>
      </c>
      <c r="J3224" t="s">
        <v>5452</v>
      </c>
      <c r="K3224" t="s">
        <v>5363</v>
      </c>
      <c r="L3224" t="s">
        <v>1263</v>
      </c>
      <c r="M3224">
        <v>1</v>
      </c>
      <c r="P3224" s="2" t="s">
        <v>5453</v>
      </c>
      <c r="Q3224" t="s">
        <v>47</v>
      </c>
      <c r="S3224">
        <v>3.9458673563785851E-4</v>
      </c>
      <c r="T3224">
        <v>2.0702400433947328E-6</v>
      </c>
      <c r="U3224">
        <v>1.7878201106213961E-5</v>
      </c>
      <c r="V3224">
        <v>3.0900526326149702E-5</v>
      </c>
      <c r="W3224">
        <v>2.2131255536805841E-4</v>
      </c>
      <c r="X3224">
        <v>1.9763450836762789E-5</v>
      </c>
      <c r="Y3224">
        <v>0.67500000000000004</v>
      </c>
      <c r="Z3224">
        <v>0.441</v>
      </c>
      <c r="AA3224">
        <v>0</v>
      </c>
      <c r="AB3224">
        <v>0.55900000000000005</v>
      </c>
      <c r="AC3224">
        <v>0.83599999999999997</v>
      </c>
      <c r="AD3224" t="s">
        <v>48</v>
      </c>
      <c r="AE3224" t="s">
        <v>48</v>
      </c>
      <c r="AF3224" t="s">
        <v>48</v>
      </c>
    </row>
    <row r="3225" spans="1:32" hidden="1" outlineLevel="1" x14ac:dyDescent="0.2">
      <c r="A3225" t="s">
        <v>5454</v>
      </c>
      <c r="B3225" t="s">
        <v>5455</v>
      </c>
      <c r="C3225" t="s">
        <v>648</v>
      </c>
      <c r="J3225" t="s">
        <v>5456</v>
      </c>
      <c r="K3225" t="s">
        <v>5371</v>
      </c>
      <c r="L3225" t="s">
        <v>1263</v>
      </c>
      <c r="M3225">
        <v>5</v>
      </c>
      <c r="P3225" s="2" t="s">
        <v>5457</v>
      </c>
      <c r="Q3225" t="s">
        <v>47</v>
      </c>
      <c r="S3225">
        <v>7.0207769749686122E-4</v>
      </c>
      <c r="T3225">
        <v>2.61658055933367E-6</v>
      </c>
      <c r="U3225">
        <v>4.0829774661688127E-5</v>
      </c>
      <c r="V3225">
        <v>5.3505867981584743E-5</v>
      </c>
      <c r="W3225">
        <v>2.6327848900109529E-4</v>
      </c>
      <c r="X3225">
        <v>6.8775399995502084E-5</v>
      </c>
      <c r="Y3225">
        <v>-0.5</v>
      </c>
      <c r="Z3225">
        <v>0.376</v>
      </c>
      <c r="AA3225">
        <v>7.2999999999999995E-2</v>
      </c>
      <c r="AB3225">
        <v>0.55100000000000005</v>
      </c>
      <c r="AC3225">
        <v>0.76549999999999996</v>
      </c>
      <c r="AD3225" t="s">
        <v>48</v>
      </c>
      <c r="AE3225" t="s">
        <v>48</v>
      </c>
      <c r="AF3225" t="s">
        <v>48</v>
      </c>
    </row>
    <row r="3226" spans="1:32" hidden="1" outlineLevel="1" x14ac:dyDescent="0.2">
      <c r="A3226" t="s">
        <v>5458</v>
      </c>
      <c r="B3226" t="s">
        <v>5459</v>
      </c>
      <c r="C3226" t="s">
        <v>5460</v>
      </c>
      <c r="J3226" t="s">
        <v>5461</v>
      </c>
      <c r="K3226" t="s">
        <v>5392</v>
      </c>
      <c r="L3226" t="s">
        <v>1263</v>
      </c>
      <c r="M3226">
        <v>1</v>
      </c>
      <c r="P3226" t="s">
        <v>5462</v>
      </c>
      <c r="Q3226" t="s">
        <v>47</v>
      </c>
      <c r="S3226">
        <v>0.13291396200656891</v>
      </c>
      <c r="T3226">
        <v>1.580419630045071E-4</v>
      </c>
      <c r="U3226">
        <v>1.022115931846201E-3</v>
      </c>
      <c r="V3226">
        <v>1.860512979328632E-2</v>
      </c>
      <c r="W3226">
        <v>3.19258775562048E-3</v>
      </c>
      <c r="X3226">
        <v>5.7615987025201321E-3</v>
      </c>
      <c r="Y3226">
        <v>0.1107142857142857</v>
      </c>
      <c r="Z3226">
        <v>0.19700000000000001</v>
      </c>
      <c r="AA3226">
        <v>5.6000000000000001E-2</v>
      </c>
      <c r="AB3226">
        <v>0.746</v>
      </c>
      <c r="AC3226">
        <v>0.64739999999999998</v>
      </c>
      <c r="AD3226" t="s">
        <v>48</v>
      </c>
      <c r="AE3226" t="s">
        <v>48</v>
      </c>
      <c r="AF3226" t="s">
        <v>48</v>
      </c>
    </row>
    <row r="3227" spans="1:32" hidden="1" outlineLevel="1" x14ac:dyDescent="0.2">
      <c r="A3227" t="s">
        <v>5463</v>
      </c>
      <c r="B3227" t="s">
        <v>5464</v>
      </c>
      <c r="C3227" t="s">
        <v>5465</v>
      </c>
      <c r="J3227" t="s">
        <v>5466</v>
      </c>
      <c r="K3227" t="s">
        <v>5395</v>
      </c>
      <c r="L3227" t="s">
        <v>1263</v>
      </c>
      <c r="M3227">
        <v>26</v>
      </c>
      <c r="P3227" t="s">
        <v>5467</v>
      </c>
      <c r="Q3227" t="s">
        <v>47</v>
      </c>
      <c r="S3227">
        <v>2.2860593162477021E-3</v>
      </c>
      <c r="T3227">
        <v>1.156703092419775E-5</v>
      </c>
      <c r="U3227">
        <v>4.7289988287957392E-5</v>
      </c>
      <c r="V3227">
        <v>1.2529295054264369E-4</v>
      </c>
      <c r="W3227">
        <v>1.9062512728851291E-4</v>
      </c>
      <c r="X3227">
        <v>2.9851810541003938E-3</v>
      </c>
      <c r="Y3227">
        <v>9.375E-2</v>
      </c>
      <c r="Z3227">
        <v>0.19400000000000001</v>
      </c>
      <c r="AA3227">
        <v>0.114</v>
      </c>
      <c r="AB3227">
        <v>0.69099999999999995</v>
      </c>
      <c r="AC3227">
        <v>0.57189999999999996</v>
      </c>
      <c r="AD3227" t="s">
        <v>48</v>
      </c>
      <c r="AE3227" t="s">
        <v>48</v>
      </c>
      <c r="AF3227" t="s">
        <v>48</v>
      </c>
    </row>
    <row r="3228" spans="1:32" hidden="1" outlineLevel="1" x14ac:dyDescent="0.2">
      <c r="A3228" t="s">
        <v>5468</v>
      </c>
      <c r="B3228" t="s">
        <v>5469</v>
      </c>
      <c r="C3228" t="s">
        <v>5470</v>
      </c>
      <c r="J3228" t="s">
        <v>5471</v>
      </c>
      <c r="K3228" t="s">
        <v>5395</v>
      </c>
      <c r="L3228" t="s">
        <v>1263</v>
      </c>
      <c r="M3228">
        <v>8</v>
      </c>
      <c r="P3228" t="s">
        <v>5472</v>
      </c>
      <c r="Q3228" t="s">
        <v>47</v>
      </c>
      <c r="S3228">
        <v>1.681840629316866E-3</v>
      </c>
      <c r="T3228">
        <v>9.4216156867332757E-6</v>
      </c>
      <c r="U3228">
        <v>5.6154593039536849E-5</v>
      </c>
      <c r="V3228">
        <v>2.0985347509849819E-4</v>
      </c>
      <c r="W3228">
        <v>1.8847639148589221E-4</v>
      </c>
      <c r="X3228">
        <v>4.2418829980306327E-4</v>
      </c>
      <c r="Y3228">
        <v>0.1428571428571429</v>
      </c>
      <c r="Z3228">
        <v>0.16700000000000001</v>
      </c>
      <c r="AA3228">
        <v>0.107</v>
      </c>
      <c r="AB3228">
        <v>0.72699999999999998</v>
      </c>
      <c r="AC3228">
        <v>0.83379999999999999</v>
      </c>
      <c r="AD3228" t="s">
        <v>48</v>
      </c>
      <c r="AE3228" t="s">
        <v>48</v>
      </c>
      <c r="AF3228" t="s">
        <v>48</v>
      </c>
    </row>
    <row r="3229" spans="1:32" hidden="1" outlineLevel="1" x14ac:dyDescent="0.2">
      <c r="A3229" t="s">
        <v>5473</v>
      </c>
      <c r="B3229" t="s">
        <v>5474</v>
      </c>
      <c r="C3229" t="s">
        <v>4939</v>
      </c>
      <c r="J3229" t="s">
        <v>5475</v>
      </c>
      <c r="K3229" t="s">
        <v>5395</v>
      </c>
      <c r="L3229" t="s">
        <v>1263</v>
      </c>
      <c r="M3229">
        <v>1</v>
      </c>
      <c r="P3229" t="s">
        <v>5476</v>
      </c>
      <c r="Q3229" t="s">
        <v>47</v>
      </c>
      <c r="S3229">
        <v>4.5240402687340969E-4</v>
      </c>
      <c r="T3229">
        <v>2.8106012450734852E-6</v>
      </c>
      <c r="U3229">
        <v>2.1817742890561931E-5</v>
      </c>
      <c r="V3229">
        <v>8.4747654909733683E-5</v>
      </c>
      <c r="W3229">
        <v>1.7177616246044641E-4</v>
      </c>
      <c r="X3229">
        <v>3.3362859539920457E-5</v>
      </c>
      <c r="Y3229">
        <v>-8.0555555555555561E-2</v>
      </c>
      <c r="Z3229">
        <v>0.04</v>
      </c>
      <c r="AA3229">
        <v>0.14299999999999999</v>
      </c>
      <c r="AB3229">
        <v>0.81699999999999995</v>
      </c>
      <c r="AC3229">
        <v>-0.8155</v>
      </c>
      <c r="AD3229" t="s">
        <v>48</v>
      </c>
      <c r="AE3229" t="s">
        <v>48</v>
      </c>
      <c r="AF3229" t="s">
        <v>48</v>
      </c>
    </row>
    <row r="3230" spans="1:32" hidden="1" outlineLevel="1" x14ac:dyDescent="0.2">
      <c r="A3230" t="s">
        <v>5477</v>
      </c>
      <c r="B3230" t="s">
        <v>5478</v>
      </c>
      <c r="C3230" t="s">
        <v>4310</v>
      </c>
      <c r="J3230" t="s">
        <v>5479</v>
      </c>
      <c r="K3230" t="s">
        <v>5408</v>
      </c>
      <c r="L3230" t="s">
        <v>1263</v>
      </c>
      <c r="M3230">
        <v>4</v>
      </c>
      <c r="P3230" t="s">
        <v>5480</v>
      </c>
      <c r="Q3230" t="s">
        <v>47</v>
      </c>
      <c r="S3230">
        <v>1.96829829365015E-2</v>
      </c>
      <c r="T3230">
        <v>6.8508211370499339E-6</v>
      </c>
      <c r="U3230">
        <v>1.136653474532068E-3</v>
      </c>
      <c r="V3230">
        <v>2.9987440211698407E-4</v>
      </c>
      <c r="W3230">
        <v>5.277667660266161E-3</v>
      </c>
      <c r="X3230">
        <v>6.9198221899569035E-4</v>
      </c>
      <c r="Y3230">
        <v>6.4615384615384616E-2</v>
      </c>
      <c r="Z3230">
        <v>0.02</v>
      </c>
      <c r="AA3230">
        <v>0.26400000000000001</v>
      </c>
      <c r="AB3230">
        <v>0.71599999999999997</v>
      </c>
      <c r="AC3230">
        <v>-0.97740000000000005</v>
      </c>
      <c r="AD3230" t="s">
        <v>48</v>
      </c>
      <c r="AE3230" t="s">
        <v>48</v>
      </c>
      <c r="AF3230" t="s">
        <v>48</v>
      </c>
    </row>
    <row r="3231" spans="1:32" hidden="1" outlineLevel="1" x14ac:dyDescent="0.2">
      <c r="A3231" t="s">
        <v>5481</v>
      </c>
      <c r="B3231" t="s">
        <v>5482</v>
      </c>
      <c r="C3231" t="s">
        <v>5483</v>
      </c>
      <c r="J3231" t="s">
        <v>5484</v>
      </c>
      <c r="K3231" t="s">
        <v>5408</v>
      </c>
      <c r="L3231" t="s">
        <v>1263</v>
      </c>
      <c r="M3231">
        <v>1</v>
      </c>
      <c r="P3231" t="s">
        <v>5485</v>
      </c>
      <c r="Q3231" t="s">
        <v>47</v>
      </c>
      <c r="S3231">
        <v>0.49584120512008673</v>
      </c>
      <c r="T3231">
        <v>8.5968182247597724E-5</v>
      </c>
      <c r="U3231">
        <v>1.7850624863058331E-3</v>
      </c>
      <c r="V3231">
        <v>2.6811130810528989E-3</v>
      </c>
      <c r="W3231">
        <v>2.5275403633713719E-2</v>
      </c>
      <c r="X3231">
        <v>1.1239626444876191E-2</v>
      </c>
      <c r="Y3231">
        <v>-0.25</v>
      </c>
      <c r="Z3231">
        <v>0</v>
      </c>
      <c r="AA3231">
        <v>0.308</v>
      </c>
      <c r="AB3231">
        <v>0.69199999999999995</v>
      </c>
      <c r="AC3231">
        <v>-0.86890000000000001</v>
      </c>
      <c r="AD3231" t="s">
        <v>48</v>
      </c>
      <c r="AE3231" t="s">
        <v>48</v>
      </c>
      <c r="AF3231" t="s">
        <v>48</v>
      </c>
    </row>
    <row r="3232" spans="1:32" hidden="1" outlineLevel="1" x14ac:dyDescent="0.2">
      <c r="A3232" t="s">
        <v>5486</v>
      </c>
      <c r="B3232" t="s">
        <v>5487</v>
      </c>
      <c r="C3232" t="s">
        <v>5488</v>
      </c>
      <c r="J3232" t="s">
        <v>5489</v>
      </c>
      <c r="K3232" t="s">
        <v>5412</v>
      </c>
      <c r="L3232" t="s">
        <v>1263</v>
      </c>
      <c r="M3232">
        <v>34</v>
      </c>
      <c r="P3232" t="s">
        <v>5490</v>
      </c>
      <c r="Q3232" t="s">
        <v>47</v>
      </c>
      <c r="S3232">
        <v>1.3291311450302601E-2</v>
      </c>
      <c r="T3232">
        <v>2.8846022814832391E-6</v>
      </c>
      <c r="U3232">
        <v>4.5779528591083363E-5</v>
      </c>
      <c r="V3232">
        <v>2.683364728000015E-4</v>
      </c>
      <c r="W3232">
        <v>4.9871345981955528E-3</v>
      </c>
      <c r="X3232">
        <v>2.057327947113663E-4</v>
      </c>
      <c r="Y3232">
        <v>0.5</v>
      </c>
      <c r="Z3232">
        <v>0</v>
      </c>
      <c r="AA3232">
        <v>0.375</v>
      </c>
      <c r="AB3232">
        <v>0.625</v>
      </c>
      <c r="AC3232">
        <v>-0.65900000000000003</v>
      </c>
      <c r="AD3232" t="s">
        <v>48</v>
      </c>
      <c r="AE3232" t="s">
        <v>48</v>
      </c>
      <c r="AF3232" t="s">
        <v>48</v>
      </c>
    </row>
    <row r="3233" spans="1:32" hidden="1" outlineLevel="1" x14ac:dyDescent="0.2">
      <c r="A3233" t="s">
        <v>5491</v>
      </c>
      <c r="B3233" t="s">
        <v>5492</v>
      </c>
      <c r="C3233" t="s">
        <v>5493</v>
      </c>
      <c r="J3233" t="s">
        <v>5494</v>
      </c>
      <c r="K3233" t="s">
        <v>5412</v>
      </c>
      <c r="L3233" t="s">
        <v>1263</v>
      </c>
      <c r="M3233">
        <v>12</v>
      </c>
      <c r="P3233" t="s">
        <v>5495</v>
      </c>
      <c r="Q3233" t="s">
        <v>47</v>
      </c>
      <c r="S3233">
        <v>4.1608809260651469E-4</v>
      </c>
      <c r="T3233">
        <v>2.348794623685535E-6</v>
      </c>
      <c r="U3233">
        <v>1.8707003619056198E-5</v>
      </c>
      <c r="V3233">
        <v>3.8696220144629478E-5</v>
      </c>
      <c r="W3233">
        <v>2.328377449885011E-4</v>
      </c>
      <c r="X3233">
        <v>2.7991261958959509E-5</v>
      </c>
      <c r="Y3233">
        <v>-1.2500000000000001E-2</v>
      </c>
      <c r="Z3233">
        <v>0.17100000000000001</v>
      </c>
      <c r="AA3233">
        <v>0</v>
      </c>
      <c r="AB3233">
        <v>0.82899999999999996</v>
      </c>
      <c r="AC3233">
        <v>0.67669999999999997</v>
      </c>
      <c r="AD3233" t="s">
        <v>48</v>
      </c>
      <c r="AE3233" t="s">
        <v>48</v>
      </c>
      <c r="AF3233" t="s">
        <v>48</v>
      </c>
    </row>
    <row r="3234" spans="1:32" hidden="1" outlineLevel="1" x14ac:dyDescent="0.2">
      <c r="A3234" t="s">
        <v>5496</v>
      </c>
      <c r="B3234" t="s">
        <v>5497</v>
      </c>
      <c r="C3234" t="s">
        <v>4667</v>
      </c>
      <c r="J3234" t="s">
        <v>5498</v>
      </c>
      <c r="K3234" t="s">
        <v>5412</v>
      </c>
      <c r="L3234" t="s">
        <v>1263</v>
      </c>
      <c r="M3234">
        <v>6</v>
      </c>
      <c r="P3234" t="s">
        <v>5499</v>
      </c>
      <c r="Q3234" t="s">
        <v>47</v>
      </c>
      <c r="S3234">
        <v>8.4334315033629537E-4</v>
      </c>
      <c r="T3234">
        <v>2.252985723316669E-6</v>
      </c>
      <c r="U3234">
        <v>3.7213914765743539E-5</v>
      </c>
      <c r="V3234">
        <v>9.7780466603580862E-5</v>
      </c>
      <c r="W3234">
        <v>3.310434112790972E-4</v>
      </c>
      <c r="X3234">
        <v>6.480400770669803E-5</v>
      </c>
      <c r="Y3234">
        <v>0.5</v>
      </c>
      <c r="Z3234">
        <v>0.21299999999999999</v>
      </c>
      <c r="AA3234">
        <v>0.154</v>
      </c>
      <c r="AB3234">
        <v>0.63300000000000001</v>
      </c>
      <c r="AC3234">
        <v>0.51060000000000005</v>
      </c>
      <c r="AD3234" t="s">
        <v>48</v>
      </c>
      <c r="AE3234" t="s">
        <v>48</v>
      </c>
      <c r="AF3234" t="s">
        <v>48</v>
      </c>
    </row>
    <row r="3235" spans="1:32" hidden="1" outlineLevel="1" x14ac:dyDescent="0.2">
      <c r="A3235" t="s">
        <v>5500</v>
      </c>
      <c r="B3235" t="s">
        <v>5501</v>
      </c>
      <c r="C3235" t="s">
        <v>5242</v>
      </c>
      <c r="J3235" t="s">
        <v>5502</v>
      </c>
      <c r="K3235" t="s">
        <v>5412</v>
      </c>
      <c r="L3235" t="s">
        <v>1263</v>
      </c>
      <c r="M3235">
        <v>1</v>
      </c>
      <c r="P3235" t="s">
        <v>5503</v>
      </c>
      <c r="Q3235" t="s">
        <v>47</v>
      </c>
      <c r="S3235">
        <v>7.7214557677507401E-4</v>
      </c>
      <c r="T3235">
        <v>5.3034877964819316E-6</v>
      </c>
      <c r="U3235">
        <v>3.4190376027254388E-5</v>
      </c>
      <c r="V3235">
        <v>1.106648705899715E-4</v>
      </c>
      <c r="W3235">
        <v>1.982095272978768E-4</v>
      </c>
      <c r="X3235">
        <v>3.7590176361845813E-5</v>
      </c>
      <c r="Y3235">
        <v>-0.20833333333333329</v>
      </c>
      <c r="Z3235">
        <v>8.8999999999999996E-2</v>
      </c>
      <c r="AA3235">
        <v>0.11899999999999999</v>
      </c>
      <c r="AB3235">
        <v>0.79200000000000004</v>
      </c>
      <c r="AC3235">
        <v>-0.27550000000000002</v>
      </c>
      <c r="AD3235" t="s">
        <v>48</v>
      </c>
      <c r="AE3235" t="s">
        <v>48</v>
      </c>
      <c r="AF3235" t="s">
        <v>48</v>
      </c>
    </row>
    <row r="3236" spans="1:32" hidden="1" outlineLevel="1" x14ac:dyDescent="0.2">
      <c r="A3236" t="s">
        <v>5504</v>
      </c>
      <c r="B3236" t="s">
        <v>5046</v>
      </c>
      <c r="C3236" t="s">
        <v>5300</v>
      </c>
      <c r="J3236" t="s">
        <v>5505</v>
      </c>
      <c r="K3236" t="s">
        <v>5416</v>
      </c>
      <c r="L3236" t="s">
        <v>1263</v>
      </c>
      <c r="M3236">
        <v>1</v>
      </c>
      <c r="P3236" t="s">
        <v>5506</v>
      </c>
      <c r="Q3236" t="s">
        <v>47</v>
      </c>
      <c r="S3236">
        <v>4.2697261087596416E-3</v>
      </c>
      <c r="T3236">
        <v>2.706715804379201E-6</v>
      </c>
      <c r="U3236">
        <v>9.4692688435316086E-5</v>
      </c>
      <c r="V3236">
        <v>1.5769919264130289E-4</v>
      </c>
      <c r="W3236">
        <v>1.19647872634232E-3</v>
      </c>
      <c r="X3236">
        <v>1.010063861031085E-4</v>
      </c>
      <c r="Y3236">
        <v>0.8</v>
      </c>
      <c r="Z3236">
        <v>0.121</v>
      </c>
      <c r="AA3236">
        <v>0.187</v>
      </c>
      <c r="AB3236">
        <v>0.69199999999999995</v>
      </c>
      <c r="AC3236">
        <v>-0.36799999999999999</v>
      </c>
      <c r="AD3236" t="s">
        <v>48</v>
      </c>
      <c r="AE3236" t="s">
        <v>48</v>
      </c>
      <c r="AF3236" t="s">
        <v>48</v>
      </c>
    </row>
    <row r="3237" spans="1:32" hidden="1" outlineLevel="1" x14ac:dyDescent="0.2">
      <c r="A3237" t="s">
        <v>5507</v>
      </c>
      <c r="B3237" t="s">
        <v>5508</v>
      </c>
      <c r="C3237" t="s">
        <v>5509</v>
      </c>
      <c r="J3237" t="s">
        <v>5510</v>
      </c>
      <c r="K3237" t="s">
        <v>5435</v>
      </c>
      <c r="L3237" t="s">
        <v>1263</v>
      </c>
      <c r="M3237">
        <v>10</v>
      </c>
      <c r="P3237" t="s">
        <v>5511</v>
      </c>
      <c r="Q3237" t="s">
        <v>47</v>
      </c>
      <c r="S3237">
        <v>0.74825853109359741</v>
      </c>
      <c r="T3237">
        <v>1.114961560233496E-4</v>
      </c>
      <c r="U3237">
        <v>4.1088657453656197E-3</v>
      </c>
      <c r="V3237">
        <v>3.0451240018010139E-3</v>
      </c>
      <c r="W3237">
        <v>0.1184149533510208</v>
      </c>
      <c r="X3237">
        <v>1.9984391983598471E-3</v>
      </c>
      <c r="Y3237">
        <v>0.21666666666666659</v>
      </c>
      <c r="Z3237">
        <v>0.14499999999999999</v>
      </c>
      <c r="AA3237">
        <v>0</v>
      </c>
      <c r="AB3237">
        <v>0.85499999999999998</v>
      </c>
      <c r="AC3237">
        <v>0.69510000000000005</v>
      </c>
      <c r="AD3237" t="s">
        <v>48</v>
      </c>
      <c r="AE3237" t="s">
        <v>48</v>
      </c>
      <c r="AF3237" t="s">
        <v>48</v>
      </c>
    </row>
    <row r="3238" spans="1:32" hidden="1" outlineLevel="1" x14ac:dyDescent="0.2">
      <c r="A3238" t="s">
        <v>5512</v>
      </c>
      <c r="B3238" t="s">
        <v>5513</v>
      </c>
      <c r="C3238" t="s">
        <v>5322</v>
      </c>
      <c r="J3238" t="s">
        <v>5514</v>
      </c>
      <c r="K3238" t="s">
        <v>5435</v>
      </c>
      <c r="L3238" t="s">
        <v>1263</v>
      </c>
      <c r="M3238">
        <v>-1</v>
      </c>
      <c r="P3238" t="s">
        <v>5515</v>
      </c>
      <c r="Q3238" t="s">
        <v>47</v>
      </c>
      <c r="S3238">
        <v>0.97187942266464233</v>
      </c>
      <c r="T3238">
        <v>2.01652423129417E-4</v>
      </c>
      <c r="U3238">
        <v>0.77519088983535767</v>
      </c>
      <c r="V3238">
        <v>3.160148393362761E-3</v>
      </c>
      <c r="W3238">
        <v>0.77427381277084351</v>
      </c>
      <c r="X3238">
        <v>1.8535163253545759E-3</v>
      </c>
      <c r="Y3238">
        <v>-0.13</v>
      </c>
      <c r="Z3238">
        <v>2.1999999999999999E-2</v>
      </c>
      <c r="AA3238">
        <v>8.5999999999999993E-2</v>
      </c>
      <c r="AB3238">
        <v>0.89200000000000002</v>
      </c>
      <c r="AC3238">
        <v>-0.61050000000000004</v>
      </c>
      <c r="AD3238" t="s">
        <v>48</v>
      </c>
      <c r="AE3238" t="s">
        <v>48</v>
      </c>
      <c r="AF3238" t="s">
        <v>48</v>
      </c>
    </row>
    <row r="3239" spans="1:32" hidden="1" outlineLevel="1" x14ac:dyDescent="0.2">
      <c r="A3239" t="s">
        <v>5516</v>
      </c>
      <c r="B3239" t="s">
        <v>5517</v>
      </c>
      <c r="C3239" t="s">
        <v>5200</v>
      </c>
      <c r="J3239" t="s">
        <v>5518</v>
      </c>
      <c r="K3239" t="s">
        <v>5439</v>
      </c>
      <c r="L3239" t="s">
        <v>1263</v>
      </c>
      <c r="M3239">
        <v>4</v>
      </c>
      <c r="P3239" t="s">
        <v>5519</v>
      </c>
      <c r="Q3239" t="s">
        <v>47</v>
      </c>
      <c r="S3239">
        <v>2.3453414905816321E-3</v>
      </c>
      <c r="T3239">
        <v>2.609724788271706E-6</v>
      </c>
      <c r="U3239">
        <v>3.578368341550231E-5</v>
      </c>
      <c r="V3239">
        <v>7.5685828051064163E-5</v>
      </c>
      <c r="W3239">
        <v>8.7462930241599679E-4</v>
      </c>
      <c r="X3239">
        <v>7.5781521445605904E-5</v>
      </c>
      <c r="Y3239">
        <v>0</v>
      </c>
      <c r="Z3239">
        <v>5.0999999999999997E-2</v>
      </c>
      <c r="AA3239">
        <v>0.121</v>
      </c>
      <c r="AB3239">
        <v>0.82799999999999996</v>
      </c>
      <c r="AC3239">
        <v>-0.37140000000000001</v>
      </c>
      <c r="AD3239" t="s">
        <v>48</v>
      </c>
      <c r="AE3239" t="s">
        <v>48</v>
      </c>
      <c r="AF3239" t="s">
        <v>48</v>
      </c>
    </row>
    <row r="3240" spans="1:32" hidden="1" outlineLevel="1" x14ac:dyDescent="0.2">
      <c r="A3240" t="s">
        <v>5520</v>
      </c>
      <c r="B3240" t="s">
        <v>5521</v>
      </c>
      <c r="C3240" t="s">
        <v>5322</v>
      </c>
      <c r="J3240" t="s">
        <v>5522</v>
      </c>
      <c r="K3240" t="s">
        <v>5439</v>
      </c>
      <c r="L3240" t="s">
        <v>1263</v>
      </c>
      <c r="M3240">
        <v>1</v>
      </c>
      <c r="P3240" t="s">
        <v>5523</v>
      </c>
      <c r="Q3240" t="s">
        <v>47</v>
      </c>
      <c r="S3240">
        <v>3.8846401730552321E-4</v>
      </c>
      <c r="T3240">
        <v>2.6091624931723349E-6</v>
      </c>
      <c r="U3240">
        <v>2.2113372324383821E-5</v>
      </c>
      <c r="V3240">
        <v>8.4197410615161061E-5</v>
      </c>
      <c r="W3240">
        <v>1.5845283633098009E-4</v>
      </c>
      <c r="X3240">
        <v>2.6649719075066969E-5</v>
      </c>
      <c r="Y3240">
        <v>0.25</v>
      </c>
      <c r="Z3240">
        <v>0</v>
      </c>
      <c r="AA3240">
        <v>0</v>
      </c>
      <c r="AB3240">
        <v>1</v>
      </c>
      <c r="AC3240">
        <v>0</v>
      </c>
      <c r="AD3240" t="s">
        <v>48</v>
      </c>
      <c r="AE3240" t="s">
        <v>48</v>
      </c>
      <c r="AF3240" t="s">
        <v>48</v>
      </c>
    </row>
    <row r="3241" spans="1:32" hidden="1" outlineLevel="1" x14ac:dyDescent="0.2">
      <c r="A3241" t="s">
        <v>5524</v>
      </c>
      <c r="B3241" t="s">
        <v>5525</v>
      </c>
      <c r="C3241" t="s">
        <v>648</v>
      </c>
      <c r="J3241" t="s">
        <v>5526</v>
      </c>
      <c r="K3241" t="s">
        <v>5443</v>
      </c>
      <c r="L3241" t="s">
        <v>1263</v>
      </c>
      <c r="M3241">
        <v>0</v>
      </c>
      <c r="P3241" t="s">
        <v>5527</v>
      </c>
      <c r="Q3241" t="s">
        <v>47</v>
      </c>
      <c r="S3241">
        <v>6.5422599436715245E-4</v>
      </c>
      <c r="T3241">
        <v>1.9002668523171451E-6</v>
      </c>
      <c r="U3241">
        <v>2.0576058886945251E-5</v>
      </c>
      <c r="V3241">
        <v>3.5888737329514697E-5</v>
      </c>
      <c r="W3241">
        <v>3.4671553294174368E-4</v>
      </c>
      <c r="X3241">
        <v>3.1938074243953452E-5</v>
      </c>
      <c r="Y3241">
        <v>0</v>
      </c>
      <c r="Z3241">
        <v>0.38500000000000001</v>
      </c>
      <c r="AA3241">
        <v>0</v>
      </c>
      <c r="AB3241">
        <v>0.61499999999999999</v>
      </c>
      <c r="AC3241">
        <v>0.36120000000000002</v>
      </c>
      <c r="AD3241" t="s">
        <v>48</v>
      </c>
      <c r="AE3241" t="s">
        <v>48</v>
      </c>
      <c r="AF3241" t="s">
        <v>48</v>
      </c>
    </row>
    <row r="3242" spans="1:32" hidden="1" outlineLevel="1" x14ac:dyDescent="0.2">
      <c r="A3242" t="s">
        <v>5528</v>
      </c>
      <c r="B3242" t="s">
        <v>5529</v>
      </c>
      <c r="C3242" t="s">
        <v>5530</v>
      </c>
      <c r="J3242" t="s">
        <v>5531</v>
      </c>
      <c r="K3242" t="s">
        <v>5443</v>
      </c>
      <c r="L3242" t="s">
        <v>1263</v>
      </c>
      <c r="M3242">
        <v>0</v>
      </c>
      <c r="P3242" t="s">
        <v>5532</v>
      </c>
      <c r="Q3242" t="s">
        <v>47</v>
      </c>
      <c r="S3242">
        <v>4.4707651250064368E-4</v>
      </c>
      <c r="T3242">
        <v>1.8147611626773139E-6</v>
      </c>
      <c r="U3242">
        <v>1.8041320799966339E-5</v>
      </c>
      <c r="V3242">
        <v>5.1616218115668737E-5</v>
      </c>
      <c r="W3242">
        <v>2.071235503535718E-4</v>
      </c>
      <c r="X3242">
        <v>1.6510011846548881E-5</v>
      </c>
      <c r="Y3242">
        <v>0</v>
      </c>
      <c r="Z3242">
        <v>0.223</v>
      </c>
      <c r="AA3242">
        <v>0</v>
      </c>
      <c r="AB3242">
        <v>0.77700000000000002</v>
      </c>
      <c r="AC3242">
        <v>0.31819999999999998</v>
      </c>
      <c r="AD3242" t="s">
        <v>48</v>
      </c>
      <c r="AE3242" t="s">
        <v>48</v>
      </c>
      <c r="AF3242" t="s">
        <v>48</v>
      </c>
    </row>
    <row r="3243" spans="1:32" hidden="1" outlineLevel="1" x14ac:dyDescent="0.2">
      <c r="A3243" t="s">
        <v>5533</v>
      </c>
      <c r="B3243" t="s">
        <v>5534</v>
      </c>
      <c r="C3243" t="s">
        <v>4300</v>
      </c>
      <c r="J3243" t="s">
        <v>5535</v>
      </c>
      <c r="K3243" t="s">
        <v>5454</v>
      </c>
      <c r="L3243" t="s">
        <v>1263</v>
      </c>
      <c r="M3243">
        <v>3</v>
      </c>
      <c r="P3243" t="s">
        <v>5536</v>
      </c>
      <c r="Q3243" t="s">
        <v>47</v>
      </c>
      <c r="S3243">
        <v>3.685773815959692E-3</v>
      </c>
      <c r="T3243">
        <v>6.0747956013074138E-5</v>
      </c>
      <c r="U3243">
        <v>8.9013075921684504E-5</v>
      </c>
      <c r="V3243">
        <v>8.2826375728473067E-4</v>
      </c>
      <c r="W3243">
        <v>5.0695642130449414E-4</v>
      </c>
      <c r="X3243">
        <v>5.3982069948688149E-4</v>
      </c>
      <c r="Y3243">
        <v>0.52812499999999996</v>
      </c>
      <c r="Z3243">
        <v>0.42499999999999999</v>
      </c>
      <c r="AA3243">
        <v>0</v>
      </c>
      <c r="AB3243">
        <v>0.57499999999999996</v>
      </c>
      <c r="AC3243">
        <v>0.92290000000000005</v>
      </c>
      <c r="AD3243" t="s">
        <v>48</v>
      </c>
      <c r="AE3243" t="s">
        <v>48</v>
      </c>
      <c r="AF3243" t="s">
        <v>48</v>
      </c>
    </row>
    <row r="3244" spans="1:32" hidden="1" outlineLevel="1" x14ac:dyDescent="0.2">
      <c r="A3244" t="s">
        <v>5537</v>
      </c>
      <c r="B3244" t="s">
        <v>5538</v>
      </c>
      <c r="C3244" t="s">
        <v>5081</v>
      </c>
      <c r="J3244" t="s">
        <v>5539</v>
      </c>
      <c r="K3244" t="s">
        <v>5463</v>
      </c>
      <c r="L3244" t="s">
        <v>1263</v>
      </c>
      <c r="M3244">
        <v>9</v>
      </c>
      <c r="P3244" s="2" t="s">
        <v>5540</v>
      </c>
      <c r="Q3244" t="s">
        <v>47</v>
      </c>
      <c r="S3244">
        <v>2.5463812053203578E-3</v>
      </c>
      <c r="T3244">
        <v>7.6585056376643479E-6</v>
      </c>
      <c r="U3244">
        <v>2.0169319759588691E-4</v>
      </c>
      <c r="V3244">
        <v>8.2624545029830188E-5</v>
      </c>
      <c r="W3244">
        <v>1.0193673660978671E-3</v>
      </c>
      <c r="X3244">
        <v>1.420531625626609E-4</v>
      </c>
      <c r="Y3244">
        <v>0.26428571428571418</v>
      </c>
      <c r="Z3244">
        <v>0.156</v>
      </c>
      <c r="AA3244">
        <v>6.0999999999999999E-2</v>
      </c>
      <c r="AB3244">
        <v>0.78300000000000003</v>
      </c>
      <c r="AC3244">
        <v>0.31730000000000003</v>
      </c>
      <c r="AD3244" t="s">
        <v>48</v>
      </c>
      <c r="AE3244" t="s">
        <v>48</v>
      </c>
      <c r="AF3244" t="s">
        <v>48</v>
      </c>
    </row>
    <row r="3245" spans="1:32" hidden="1" outlineLevel="1" x14ac:dyDescent="0.2">
      <c r="A3245" t="s">
        <v>5541</v>
      </c>
      <c r="B3245" t="s">
        <v>2857</v>
      </c>
      <c r="C3245" t="s">
        <v>5397</v>
      </c>
      <c r="J3245" t="s">
        <v>5542</v>
      </c>
      <c r="K3245" t="s">
        <v>5463</v>
      </c>
      <c r="L3245" t="s">
        <v>1263</v>
      </c>
      <c r="M3245">
        <v>4</v>
      </c>
      <c r="P3245" s="2" t="s">
        <v>5543</v>
      </c>
      <c r="Q3245" t="s">
        <v>47</v>
      </c>
      <c r="S3245">
        <v>3.5121117252856488E-4</v>
      </c>
      <c r="T3245">
        <v>3.68858354704571E-6</v>
      </c>
      <c r="U3245">
        <v>2.476993904565461E-5</v>
      </c>
      <c r="V3245">
        <v>3.5546621802495793E-5</v>
      </c>
      <c r="W3245">
        <v>1.5778807573951781E-4</v>
      </c>
      <c r="X3245">
        <v>2.9053335310891271E-5</v>
      </c>
      <c r="Y3245">
        <v>-0.16666666666666671</v>
      </c>
      <c r="Z3245">
        <v>0.127</v>
      </c>
      <c r="AA3245">
        <v>3.5999999999999997E-2</v>
      </c>
      <c r="AB3245">
        <v>0.83699999999999997</v>
      </c>
      <c r="AC3245">
        <v>0.67469999999999997</v>
      </c>
      <c r="AD3245" t="s">
        <v>48</v>
      </c>
      <c r="AE3245" t="s">
        <v>48</v>
      </c>
      <c r="AF3245" t="s">
        <v>48</v>
      </c>
    </row>
    <row r="3246" spans="1:32" hidden="1" outlineLevel="1" x14ac:dyDescent="0.2">
      <c r="A3246" t="s">
        <v>5544</v>
      </c>
      <c r="B3246" t="s">
        <v>5545</v>
      </c>
      <c r="C3246" t="s">
        <v>5546</v>
      </c>
      <c r="J3246" t="s">
        <v>5547</v>
      </c>
      <c r="K3246" t="s">
        <v>5463</v>
      </c>
      <c r="L3246" t="s">
        <v>1263</v>
      </c>
      <c r="M3246">
        <v>2</v>
      </c>
      <c r="P3246" s="2" t="s">
        <v>5548</v>
      </c>
      <c r="Q3246" t="s">
        <v>47</v>
      </c>
      <c r="S3246">
        <v>4.4673078809864819E-4</v>
      </c>
      <c r="T3246">
        <v>5.4966130846878514E-6</v>
      </c>
      <c r="U3246">
        <v>3.3947326301131397E-5</v>
      </c>
      <c r="V3246">
        <v>3.7331141356844462E-5</v>
      </c>
      <c r="W3246">
        <v>1.739017607178539E-4</v>
      </c>
      <c r="X3246">
        <v>5.7714085414772853E-5</v>
      </c>
      <c r="Y3246">
        <v>0</v>
      </c>
      <c r="Z3246">
        <v>0.23599999999999999</v>
      </c>
      <c r="AA3246">
        <v>0</v>
      </c>
      <c r="AB3246">
        <v>0.76400000000000001</v>
      </c>
      <c r="AC3246">
        <v>0.83599999999999997</v>
      </c>
      <c r="AD3246" t="s">
        <v>48</v>
      </c>
      <c r="AE3246" t="s">
        <v>48</v>
      </c>
      <c r="AF3246" t="s">
        <v>48</v>
      </c>
    </row>
    <row r="3247" spans="1:32" hidden="1" outlineLevel="1" x14ac:dyDescent="0.2">
      <c r="A3247" t="s">
        <v>5549</v>
      </c>
      <c r="B3247" t="s">
        <v>5550</v>
      </c>
      <c r="C3247" t="s">
        <v>5551</v>
      </c>
      <c r="J3247" t="s">
        <v>5552</v>
      </c>
      <c r="K3247" t="s">
        <v>5463</v>
      </c>
      <c r="L3247" t="s">
        <v>1263</v>
      </c>
      <c r="M3247">
        <v>2</v>
      </c>
      <c r="P3247" s="2" t="s">
        <v>5553</v>
      </c>
      <c r="Q3247" t="s">
        <v>47</v>
      </c>
      <c r="S3247">
        <v>3.6700896453112358E-4</v>
      </c>
      <c r="T3247">
        <v>3.2605148589937021E-6</v>
      </c>
      <c r="U3247">
        <v>2.8861906685051512E-5</v>
      </c>
      <c r="V3247">
        <v>3.891500091413036E-5</v>
      </c>
      <c r="W3247">
        <v>1.5474198153242469E-4</v>
      </c>
      <c r="X3247">
        <v>2.9121101761120372E-5</v>
      </c>
      <c r="Y3247">
        <v>4.9999999999999989E-2</v>
      </c>
      <c r="Z3247">
        <v>0.18</v>
      </c>
      <c r="AA3247">
        <v>1.4999999999999999E-2</v>
      </c>
      <c r="AB3247">
        <v>0.80500000000000005</v>
      </c>
      <c r="AC3247">
        <v>0.90269999999999995</v>
      </c>
      <c r="AD3247" t="s">
        <v>48</v>
      </c>
      <c r="AE3247" t="s">
        <v>48</v>
      </c>
      <c r="AF3247" t="s">
        <v>48</v>
      </c>
    </row>
    <row r="3248" spans="1:32" hidden="1" outlineLevel="1" x14ac:dyDescent="0.2">
      <c r="A3248" t="s">
        <v>5554</v>
      </c>
      <c r="B3248" t="s">
        <v>5555</v>
      </c>
      <c r="C3248" t="s">
        <v>5556</v>
      </c>
      <c r="J3248" t="s">
        <v>5557</v>
      </c>
      <c r="K3248" t="s">
        <v>5463</v>
      </c>
      <c r="L3248" t="s">
        <v>1263</v>
      </c>
      <c r="M3248">
        <v>1</v>
      </c>
      <c r="P3248" s="2" t="s">
        <v>5558</v>
      </c>
      <c r="Q3248" t="s">
        <v>47</v>
      </c>
      <c r="S3248">
        <v>8.2982482854276896E-4</v>
      </c>
      <c r="T3248">
        <v>4.8943434194370639E-6</v>
      </c>
      <c r="U3248">
        <v>4.4395063014235348E-5</v>
      </c>
      <c r="V3248">
        <v>4.6601104259025312E-5</v>
      </c>
      <c r="W3248">
        <v>3.1894593848846847E-4</v>
      </c>
      <c r="X3248">
        <v>1.007705795927905E-4</v>
      </c>
      <c r="Y3248">
        <v>-0.05</v>
      </c>
      <c r="Z3248">
        <v>0.10100000000000001</v>
      </c>
      <c r="AA3248">
        <v>0</v>
      </c>
      <c r="AB3248">
        <v>0.89900000000000002</v>
      </c>
      <c r="AC3248">
        <v>0.40189999999999998</v>
      </c>
      <c r="AD3248" t="s">
        <v>48</v>
      </c>
      <c r="AE3248" t="s">
        <v>48</v>
      </c>
      <c r="AF3248" t="s">
        <v>48</v>
      </c>
    </row>
    <row r="3249" spans="1:32" hidden="1" outlineLevel="1" x14ac:dyDescent="0.2">
      <c r="A3249" t="s">
        <v>5559</v>
      </c>
      <c r="B3249" t="s">
        <v>5139</v>
      </c>
      <c r="C3249" t="s">
        <v>5397</v>
      </c>
      <c r="J3249" t="s">
        <v>5560</v>
      </c>
      <c r="K3249" t="s">
        <v>5468</v>
      </c>
      <c r="L3249" t="s">
        <v>1263</v>
      </c>
      <c r="M3249">
        <v>2</v>
      </c>
      <c r="P3249" s="2" t="s">
        <v>5561</v>
      </c>
      <c r="Q3249" t="s">
        <v>47</v>
      </c>
      <c r="S3249">
        <v>2.895350102335215E-3</v>
      </c>
      <c r="T3249">
        <v>1.08801123133162E-5</v>
      </c>
      <c r="U3249">
        <v>1.1374431051081051E-4</v>
      </c>
      <c r="V3249">
        <v>1.382763730362058E-4</v>
      </c>
      <c r="W3249">
        <v>4.4107798021286731E-4</v>
      </c>
      <c r="X3249">
        <v>8.9914910495281219E-4</v>
      </c>
      <c r="Y3249">
        <v>0.22500000000000001</v>
      </c>
      <c r="Z3249">
        <v>0.22</v>
      </c>
      <c r="AA3249">
        <v>0.109</v>
      </c>
      <c r="AB3249">
        <v>0.67100000000000004</v>
      </c>
      <c r="AC3249">
        <v>0.82479999999999998</v>
      </c>
      <c r="AD3249" t="s">
        <v>48</v>
      </c>
      <c r="AE3249" t="s">
        <v>48</v>
      </c>
      <c r="AF3249" t="s">
        <v>48</v>
      </c>
    </row>
    <row r="3250" spans="1:32" hidden="1" outlineLevel="1" x14ac:dyDescent="0.2">
      <c r="A3250" t="s">
        <v>5562</v>
      </c>
      <c r="B3250" t="s">
        <v>5563</v>
      </c>
      <c r="C3250" t="s">
        <v>5397</v>
      </c>
      <c r="J3250" t="s">
        <v>5564</v>
      </c>
      <c r="K3250" t="s">
        <v>5473</v>
      </c>
      <c r="L3250" t="s">
        <v>1263</v>
      </c>
      <c r="M3250">
        <v>1</v>
      </c>
      <c r="P3250" s="2" t="s">
        <v>5565</v>
      </c>
      <c r="Q3250" t="s">
        <v>47</v>
      </c>
      <c r="S3250">
        <v>2.8641874087043112E-4</v>
      </c>
      <c r="T3250">
        <v>2.89424656330084E-6</v>
      </c>
      <c r="U3250">
        <v>1.8766882931231521E-5</v>
      </c>
      <c r="V3250">
        <v>4.6133816795190803E-5</v>
      </c>
      <c r="W3250">
        <v>1.2607553799171001E-4</v>
      </c>
      <c r="X3250">
        <v>2.0643708921852522E-5</v>
      </c>
      <c r="Y3250">
        <v>0.18958333333333341</v>
      </c>
      <c r="Z3250">
        <v>0.11899999999999999</v>
      </c>
      <c r="AA3250">
        <v>0</v>
      </c>
      <c r="AB3250">
        <v>0.88100000000000001</v>
      </c>
      <c r="AC3250">
        <v>0.74299999999999999</v>
      </c>
      <c r="AD3250" t="s">
        <v>48</v>
      </c>
      <c r="AE3250" t="s">
        <v>48</v>
      </c>
      <c r="AF3250" t="s">
        <v>48</v>
      </c>
    </row>
    <row r="3251" spans="1:32" hidden="1" outlineLevel="1" x14ac:dyDescent="0.2">
      <c r="A3251" t="s">
        <v>5566</v>
      </c>
      <c r="B3251" t="s">
        <v>5567</v>
      </c>
      <c r="C3251" t="s">
        <v>3636</v>
      </c>
      <c r="J3251" t="s">
        <v>5568</v>
      </c>
      <c r="K3251" t="s">
        <v>5507</v>
      </c>
      <c r="L3251" t="s">
        <v>1263</v>
      </c>
      <c r="M3251">
        <v>14</v>
      </c>
      <c r="P3251" s="2" t="s">
        <v>5569</v>
      </c>
      <c r="Q3251" t="s">
        <v>47</v>
      </c>
      <c r="S3251">
        <v>2.2706675808876749E-3</v>
      </c>
      <c r="T3251">
        <v>2.9658469884452639E-6</v>
      </c>
      <c r="U3251">
        <v>4.8175403208006173E-5</v>
      </c>
      <c r="V3251">
        <v>8.7059626821428537E-5</v>
      </c>
      <c r="W3251">
        <v>6.7400227999314666E-4</v>
      </c>
      <c r="X3251">
        <v>1.422503846697509E-4</v>
      </c>
      <c r="Y3251">
        <v>0</v>
      </c>
      <c r="Z3251">
        <v>0.06</v>
      </c>
      <c r="AA3251">
        <v>0.27200000000000002</v>
      </c>
      <c r="AB3251">
        <v>0.66800000000000004</v>
      </c>
      <c r="AC3251">
        <v>-0.76970000000000005</v>
      </c>
      <c r="AD3251" t="s">
        <v>48</v>
      </c>
      <c r="AE3251" t="s">
        <v>48</v>
      </c>
      <c r="AF3251" t="s">
        <v>48</v>
      </c>
    </row>
    <row r="3252" spans="1:32" hidden="1" outlineLevel="1" x14ac:dyDescent="0.2">
      <c r="A3252" t="s">
        <v>5570</v>
      </c>
      <c r="B3252" t="s">
        <v>5571</v>
      </c>
      <c r="C3252" t="s">
        <v>4594</v>
      </c>
      <c r="J3252" t="s">
        <v>5572</v>
      </c>
      <c r="K3252" t="s">
        <v>5507</v>
      </c>
      <c r="L3252" t="s">
        <v>1263</v>
      </c>
      <c r="M3252">
        <v>1</v>
      </c>
      <c r="P3252" s="2" t="s">
        <v>5573</v>
      </c>
      <c r="Q3252" t="s">
        <v>47</v>
      </c>
      <c r="S3252">
        <v>6.1852890998125083E-2</v>
      </c>
      <c r="T3252">
        <v>5.2148611757729668E-6</v>
      </c>
      <c r="U3252">
        <v>1.9551765581127259E-4</v>
      </c>
      <c r="V3252">
        <v>2.5049035320989788E-4</v>
      </c>
      <c r="W3252">
        <v>3.6795735359191888E-2</v>
      </c>
      <c r="X3252">
        <v>2.3923185653984549E-4</v>
      </c>
      <c r="Y3252">
        <v>9.6666666666666679E-2</v>
      </c>
      <c r="Z3252">
        <v>0.105</v>
      </c>
      <c r="AA3252">
        <v>0.105</v>
      </c>
      <c r="AB3252">
        <v>0.79100000000000004</v>
      </c>
      <c r="AC3252">
        <v>0</v>
      </c>
      <c r="AD3252" t="s">
        <v>48</v>
      </c>
      <c r="AE3252" t="s">
        <v>48</v>
      </c>
      <c r="AF3252" t="s">
        <v>48</v>
      </c>
    </row>
    <row r="3253" spans="1:32" hidden="1" outlineLevel="1" x14ac:dyDescent="0.2">
      <c r="A3253" t="s">
        <v>5574</v>
      </c>
      <c r="B3253" t="s">
        <v>5575</v>
      </c>
      <c r="C3253" t="s">
        <v>3636</v>
      </c>
      <c r="J3253" t="s">
        <v>5576</v>
      </c>
      <c r="K3253" t="s">
        <v>5512</v>
      </c>
      <c r="L3253" t="s">
        <v>1263</v>
      </c>
      <c r="M3253">
        <v>5</v>
      </c>
      <c r="P3253" s="2" t="s">
        <v>5577</v>
      </c>
      <c r="Q3253" t="s">
        <v>47</v>
      </c>
      <c r="S3253">
        <v>4.6441443264484414E-3</v>
      </c>
      <c r="T3253">
        <v>3.229041340091499E-6</v>
      </c>
      <c r="U3253">
        <v>4.294564132578671E-5</v>
      </c>
      <c r="V3253">
        <v>3.295125206932425E-4</v>
      </c>
      <c r="W3253">
        <v>9.9992495961487293E-4</v>
      </c>
      <c r="X3253">
        <v>2.4471041979268188E-4</v>
      </c>
      <c r="Y3253">
        <v>0.15</v>
      </c>
      <c r="Z3253">
        <v>0.17699999999999999</v>
      </c>
      <c r="AA3253">
        <v>8.3000000000000004E-2</v>
      </c>
      <c r="AB3253">
        <v>0.74</v>
      </c>
      <c r="AC3253">
        <v>0.28960000000000002</v>
      </c>
      <c r="AD3253" t="s">
        <v>48</v>
      </c>
      <c r="AE3253" t="s">
        <v>48</v>
      </c>
      <c r="AF3253" t="s">
        <v>48</v>
      </c>
    </row>
    <row r="3254" spans="1:32" hidden="1" outlineLevel="1" x14ac:dyDescent="0.2">
      <c r="A3254" t="s">
        <v>5578</v>
      </c>
      <c r="B3254" t="s">
        <v>5579</v>
      </c>
      <c r="C3254" t="s">
        <v>5580</v>
      </c>
      <c r="J3254" t="s">
        <v>5581</v>
      </c>
      <c r="K3254" t="s">
        <v>5541</v>
      </c>
      <c r="L3254" t="s">
        <v>1263</v>
      </c>
      <c r="M3254">
        <v>5</v>
      </c>
      <c r="P3254" s="2" t="s">
        <v>5582</v>
      </c>
      <c r="Q3254" t="s">
        <v>47</v>
      </c>
      <c r="S3254">
        <v>3.0211472767405212E-4</v>
      </c>
      <c r="T3254">
        <v>3.2284533517668019E-6</v>
      </c>
      <c r="U3254">
        <v>2.30151999858208E-5</v>
      </c>
      <c r="V3254">
        <v>4.4510114094009623E-5</v>
      </c>
      <c r="W3254">
        <v>1.331291132373735E-4</v>
      </c>
      <c r="X3254">
        <v>2.0546762243611741E-5</v>
      </c>
      <c r="Y3254">
        <v>9.9999999999999992E-2</v>
      </c>
      <c r="Z3254">
        <v>4.4999999999999998E-2</v>
      </c>
      <c r="AA3254">
        <v>6.5000000000000002E-2</v>
      </c>
      <c r="AB3254">
        <v>0.89</v>
      </c>
      <c r="AC3254">
        <v>-0.41239999999999999</v>
      </c>
      <c r="AD3254" t="s">
        <v>48</v>
      </c>
      <c r="AE3254" t="s">
        <v>48</v>
      </c>
      <c r="AF3254" t="s">
        <v>48</v>
      </c>
    </row>
    <row r="3255" spans="1:32" hidden="1" outlineLevel="1" x14ac:dyDescent="0.2">
      <c r="A3255" t="s">
        <v>5583</v>
      </c>
      <c r="B3255" t="s">
        <v>5584</v>
      </c>
      <c r="C3255" t="s">
        <v>5585</v>
      </c>
      <c r="J3255" t="s">
        <v>5586</v>
      </c>
      <c r="K3255" t="s">
        <v>5541</v>
      </c>
      <c r="L3255" t="s">
        <v>1263</v>
      </c>
      <c r="M3255">
        <v>3</v>
      </c>
      <c r="P3255" s="2" t="s">
        <v>5587</v>
      </c>
      <c r="Q3255" t="s">
        <v>47</v>
      </c>
      <c r="S3255">
        <v>2.8191873570904141E-4</v>
      </c>
      <c r="T3255">
        <v>2.8770111839548922E-6</v>
      </c>
      <c r="U3255">
        <v>1.6897451132535931E-5</v>
      </c>
      <c r="V3255">
        <v>4.8119483835762367E-5</v>
      </c>
      <c r="W3255">
        <v>1.2364875874482101E-4</v>
      </c>
      <c r="X3255">
        <v>2.1071969968033951E-5</v>
      </c>
      <c r="Y3255">
        <v>0.21071428571428569</v>
      </c>
      <c r="Z3255">
        <v>0.17799999999999999</v>
      </c>
      <c r="AA3255">
        <v>0</v>
      </c>
      <c r="AB3255">
        <v>0.82199999999999995</v>
      </c>
      <c r="AC3255">
        <v>0.93240000000000001</v>
      </c>
      <c r="AD3255" t="s">
        <v>48</v>
      </c>
      <c r="AE3255" t="s">
        <v>48</v>
      </c>
      <c r="AF3255" t="s">
        <v>48</v>
      </c>
    </row>
    <row r="3256" spans="1:32" hidden="1" outlineLevel="1" x14ac:dyDescent="0.2">
      <c r="A3256" t="s">
        <v>5588</v>
      </c>
      <c r="B3256" t="s">
        <v>5589</v>
      </c>
      <c r="C3256" t="s">
        <v>5200</v>
      </c>
      <c r="J3256" t="s">
        <v>5590</v>
      </c>
      <c r="K3256" t="s">
        <v>5541</v>
      </c>
      <c r="L3256" t="s">
        <v>1263</v>
      </c>
      <c r="M3256">
        <v>4</v>
      </c>
      <c r="P3256" s="2" t="s">
        <v>5591</v>
      </c>
      <c r="Q3256" t="s">
        <v>47</v>
      </c>
      <c r="S3256">
        <v>5.0527125597000122E-2</v>
      </c>
      <c r="T3256">
        <v>1.9200122551410459E-5</v>
      </c>
      <c r="U3256">
        <v>1.1216555722057819E-3</v>
      </c>
      <c r="V3256">
        <v>1.0961049702018499E-3</v>
      </c>
      <c r="W3256">
        <v>5.1578488200902939E-3</v>
      </c>
      <c r="X3256">
        <v>8.3315297961235046E-3</v>
      </c>
      <c r="Y3256">
        <v>6.25E-2</v>
      </c>
      <c r="Z3256">
        <v>0.27900000000000003</v>
      </c>
      <c r="AA3256">
        <v>0</v>
      </c>
      <c r="AB3256">
        <v>0.72099999999999997</v>
      </c>
      <c r="AC3256">
        <v>0.69969999999999999</v>
      </c>
      <c r="AD3256" t="s">
        <v>48</v>
      </c>
      <c r="AE3256" t="s">
        <v>48</v>
      </c>
      <c r="AF3256" t="s">
        <v>48</v>
      </c>
    </row>
    <row r="3257" spans="1:32" hidden="1" outlineLevel="1" x14ac:dyDescent="0.2">
      <c r="A3257" t="s">
        <v>5592</v>
      </c>
      <c r="B3257" t="s">
        <v>5593</v>
      </c>
      <c r="C3257" t="s">
        <v>5594</v>
      </c>
      <c r="J3257" t="s">
        <v>5595</v>
      </c>
      <c r="K3257" t="s">
        <v>5549</v>
      </c>
      <c r="L3257" t="s">
        <v>1263</v>
      </c>
      <c r="M3257">
        <v>2</v>
      </c>
      <c r="P3257" s="2" t="s">
        <v>5596</v>
      </c>
      <c r="Q3257" t="s">
        <v>47</v>
      </c>
      <c r="S3257">
        <v>1.494829426519573E-3</v>
      </c>
      <c r="T3257">
        <v>3.1238589599524862E-6</v>
      </c>
      <c r="U3257">
        <v>2.650542592164129E-5</v>
      </c>
      <c r="V3257">
        <v>5.5327822337858379E-5</v>
      </c>
      <c r="W3257">
        <v>6.6216709092259407E-4</v>
      </c>
      <c r="X3257">
        <v>1.057658955687657E-4</v>
      </c>
      <c r="Y3257">
        <v>0</v>
      </c>
      <c r="Z3257">
        <v>0</v>
      </c>
      <c r="AA3257">
        <v>0.34300000000000003</v>
      </c>
      <c r="AB3257">
        <v>0.65700000000000003</v>
      </c>
      <c r="AC3257">
        <v>-0.77829999999999999</v>
      </c>
      <c r="AD3257" t="s">
        <v>48</v>
      </c>
      <c r="AE3257" t="s">
        <v>48</v>
      </c>
      <c r="AF3257" t="s">
        <v>48</v>
      </c>
    </row>
    <row r="3258" spans="1:32" hidden="1" outlineLevel="1" x14ac:dyDescent="0.2">
      <c r="A3258" t="s">
        <v>5597</v>
      </c>
      <c r="B3258" t="s">
        <v>4773</v>
      </c>
      <c r="C3258" t="s">
        <v>5598</v>
      </c>
      <c r="J3258" t="s">
        <v>5599</v>
      </c>
      <c r="K3258" t="s">
        <v>5566</v>
      </c>
      <c r="L3258" t="s">
        <v>1263</v>
      </c>
      <c r="M3258">
        <v>7</v>
      </c>
      <c r="P3258" s="2" t="s">
        <v>5600</v>
      </c>
      <c r="Q3258" t="s">
        <v>47</v>
      </c>
      <c r="S3258">
        <v>3.2710743835195899E-4</v>
      </c>
      <c r="T3258">
        <v>2.8141578241047678E-6</v>
      </c>
      <c r="U3258">
        <v>2.2285274098976519E-5</v>
      </c>
      <c r="V3258">
        <v>4.2126397602260113E-5</v>
      </c>
      <c r="W3258">
        <v>1.278603303944692E-4</v>
      </c>
      <c r="X3258">
        <v>2.839993794623297E-5</v>
      </c>
      <c r="Y3258">
        <v>8.8666666666666658E-2</v>
      </c>
      <c r="Z3258">
        <v>6.7000000000000004E-2</v>
      </c>
      <c r="AA3258">
        <v>0.115</v>
      </c>
      <c r="AB3258">
        <v>0.81799999999999995</v>
      </c>
      <c r="AC3258">
        <v>-0.73419999999999996</v>
      </c>
      <c r="AD3258" t="s">
        <v>48</v>
      </c>
      <c r="AE3258" t="s">
        <v>48</v>
      </c>
      <c r="AF3258" t="s">
        <v>48</v>
      </c>
    </row>
    <row r="3259" spans="1:32" hidden="1" outlineLevel="1" x14ac:dyDescent="0.2">
      <c r="A3259" t="s">
        <v>5601</v>
      </c>
      <c r="B3259" t="s">
        <v>5602</v>
      </c>
      <c r="C3259" t="s">
        <v>5509</v>
      </c>
      <c r="J3259" t="s">
        <v>5603</v>
      </c>
      <c r="K3259" t="s">
        <v>5566</v>
      </c>
      <c r="L3259" t="s">
        <v>1263</v>
      </c>
      <c r="M3259">
        <v>2</v>
      </c>
      <c r="P3259" s="2" t="s">
        <v>5604</v>
      </c>
      <c r="Q3259" t="s">
        <v>47</v>
      </c>
      <c r="S3259">
        <v>4.1030332795344288E-4</v>
      </c>
      <c r="T3259">
        <v>2.1161272343306341E-6</v>
      </c>
      <c r="U3259">
        <v>1.91666986211203E-5</v>
      </c>
      <c r="V3259">
        <v>3.7233297916827723E-5</v>
      </c>
      <c r="W3259">
        <v>2.1280797955114389E-4</v>
      </c>
      <c r="X3259">
        <v>1.8786597138387151E-5</v>
      </c>
      <c r="Y3259">
        <v>0.35</v>
      </c>
      <c r="Z3259">
        <v>0.33500000000000002</v>
      </c>
      <c r="AA3259">
        <v>0</v>
      </c>
      <c r="AB3259">
        <v>0.66500000000000004</v>
      </c>
      <c r="AC3259">
        <v>0.87680000000000002</v>
      </c>
      <c r="AD3259" t="s">
        <v>48</v>
      </c>
      <c r="AE3259" t="s">
        <v>48</v>
      </c>
      <c r="AF3259" t="s">
        <v>48</v>
      </c>
    </row>
    <row r="3260" spans="1:32" hidden="1" outlineLevel="1" x14ac:dyDescent="0.2">
      <c r="A3260" t="s">
        <v>5605</v>
      </c>
      <c r="B3260" t="s">
        <v>4628</v>
      </c>
      <c r="C3260" t="s">
        <v>5322</v>
      </c>
      <c r="J3260" t="s">
        <v>5606</v>
      </c>
      <c r="K3260" t="s">
        <v>5574</v>
      </c>
      <c r="L3260" t="s">
        <v>1263</v>
      </c>
      <c r="M3260">
        <v>-3</v>
      </c>
      <c r="P3260" s="2" t="s">
        <v>5607</v>
      </c>
      <c r="Q3260" t="s">
        <v>47</v>
      </c>
      <c r="S3260">
        <v>0.62082934379577637</v>
      </c>
      <c r="T3260">
        <v>4.4125939894001931E-5</v>
      </c>
      <c r="U3260">
        <v>0.27004173398017878</v>
      </c>
      <c r="V3260">
        <v>2.3765743244439359E-3</v>
      </c>
      <c r="W3260">
        <v>0.14974680542945859</v>
      </c>
      <c r="X3260">
        <v>6.6139799309894443E-4</v>
      </c>
      <c r="Y3260">
        <v>-0.3</v>
      </c>
      <c r="Z3260">
        <v>0</v>
      </c>
      <c r="AA3260">
        <v>0.152</v>
      </c>
      <c r="AB3260">
        <v>0.84799999999999998</v>
      </c>
      <c r="AC3260">
        <v>-0.36120000000000002</v>
      </c>
      <c r="AD3260" t="s">
        <v>48</v>
      </c>
      <c r="AE3260" t="s">
        <v>48</v>
      </c>
      <c r="AF3260" t="s">
        <v>48</v>
      </c>
    </row>
    <row r="3261" spans="1:32" hidden="1" outlineLevel="1" x14ac:dyDescent="0.2">
      <c r="A3261" t="s">
        <v>5608</v>
      </c>
      <c r="B3261" t="s">
        <v>5624</v>
      </c>
      <c r="C3261" t="s">
        <v>4939</v>
      </c>
      <c r="J3261" t="s">
        <v>5609</v>
      </c>
      <c r="K3261" t="s">
        <v>5578</v>
      </c>
      <c r="L3261" t="s">
        <v>1263</v>
      </c>
      <c r="M3261">
        <v>1</v>
      </c>
      <c r="P3261" s="2" t="s">
        <v>5610</v>
      </c>
      <c r="Q3261" t="s">
        <v>47</v>
      </c>
      <c r="S3261">
        <v>4.8100255662575359E-4</v>
      </c>
      <c r="T3261">
        <v>5.1721867748710793E-6</v>
      </c>
      <c r="U3261">
        <v>3.6946905311197042E-5</v>
      </c>
      <c r="V3261">
        <v>6.3847342971712351E-5</v>
      </c>
      <c r="W3261">
        <v>1.5392889326903969E-4</v>
      </c>
      <c r="X3261">
        <v>7.5596166425384581E-5</v>
      </c>
      <c r="Y3261">
        <v>-0.1666666666666666</v>
      </c>
      <c r="Z3261">
        <v>6.7000000000000004E-2</v>
      </c>
      <c r="AA3261">
        <v>0.124</v>
      </c>
      <c r="AB3261">
        <v>0.80900000000000005</v>
      </c>
      <c r="AC3261">
        <v>-0.60219999999999996</v>
      </c>
      <c r="AD3261" t="s">
        <v>48</v>
      </c>
      <c r="AE3261" t="s">
        <v>48</v>
      </c>
      <c r="AF3261" t="s">
        <v>48</v>
      </c>
    </row>
    <row r="3262" spans="1:32" hidden="1" outlineLevel="1" x14ac:dyDescent="0.2">
      <c r="A3262" t="s">
        <v>5611</v>
      </c>
      <c r="B3262" t="s">
        <v>5621</v>
      </c>
      <c r="C3262" t="s">
        <v>3636</v>
      </c>
      <c r="J3262" t="s">
        <v>5612</v>
      </c>
      <c r="K3262" t="s">
        <v>5597</v>
      </c>
      <c r="L3262" t="s">
        <v>1263</v>
      </c>
      <c r="M3262">
        <v>3</v>
      </c>
      <c r="P3262" s="2" t="s">
        <v>5613</v>
      </c>
      <c r="Q3262" t="s">
        <v>47</v>
      </c>
      <c r="S3262">
        <v>2.4893699213862419E-2</v>
      </c>
      <c r="T3262">
        <v>1.3504271009878719E-5</v>
      </c>
      <c r="U3262">
        <v>7.5379840563982725E-4</v>
      </c>
      <c r="V3262">
        <v>3.7205003900453448E-4</v>
      </c>
      <c r="W3262">
        <v>3.8373474963009362E-3</v>
      </c>
      <c r="X3262">
        <v>2.6031183078885078E-3</v>
      </c>
      <c r="Y3262">
        <v>0.185</v>
      </c>
      <c r="Z3262">
        <v>0.19</v>
      </c>
      <c r="AA3262">
        <v>0.153</v>
      </c>
      <c r="AB3262">
        <v>0.65600000000000003</v>
      </c>
      <c r="AC3262">
        <v>0.61899999999999999</v>
      </c>
      <c r="AD3262" t="s">
        <v>48</v>
      </c>
      <c r="AE3262" t="s">
        <v>48</v>
      </c>
      <c r="AF3262" t="s">
        <v>48</v>
      </c>
    </row>
    <row r="3263" spans="1:32" hidden="1" outlineLevel="1" x14ac:dyDescent="0.2">
      <c r="A3263" t="s">
        <v>5614</v>
      </c>
      <c r="B3263" t="s">
        <v>5622</v>
      </c>
      <c r="C3263" t="s">
        <v>5615</v>
      </c>
      <c r="J3263" t="s">
        <v>5616</v>
      </c>
      <c r="K3263" t="s">
        <v>5597</v>
      </c>
      <c r="L3263" t="s">
        <v>1263</v>
      </c>
      <c r="M3263">
        <v>0</v>
      </c>
      <c r="P3263" s="2" t="s">
        <v>5617</v>
      </c>
      <c r="Q3263" t="s">
        <v>47</v>
      </c>
      <c r="S3263">
        <v>2.419780939817429E-3</v>
      </c>
      <c r="T3263">
        <v>2.6439495286467718E-6</v>
      </c>
      <c r="U3263">
        <v>3.4858647268265493E-5</v>
      </c>
      <c r="V3263">
        <v>2.0155208767391741E-4</v>
      </c>
      <c r="W3263">
        <v>5.1484786672517657E-4</v>
      </c>
      <c r="X3263">
        <v>1.6092053556349131E-4</v>
      </c>
      <c r="Y3263">
        <v>0</v>
      </c>
      <c r="Z3263">
        <v>0</v>
      </c>
      <c r="AA3263">
        <v>0.54500000000000004</v>
      </c>
      <c r="AB3263">
        <v>0.45500000000000002</v>
      </c>
      <c r="AC3263">
        <v>-0.71840000000000004</v>
      </c>
      <c r="AD3263" t="s">
        <v>48</v>
      </c>
      <c r="AE3263" t="s">
        <v>48</v>
      </c>
      <c r="AF3263" t="s">
        <v>48</v>
      </c>
    </row>
    <row r="3264" spans="1:32" hidden="1" outlineLevel="1" x14ac:dyDescent="0.2">
      <c r="A3264" t="s">
        <v>5618</v>
      </c>
      <c r="B3264" t="s">
        <v>5623</v>
      </c>
      <c r="C3264" t="s">
        <v>5598</v>
      </c>
      <c r="J3264" t="s">
        <v>5619</v>
      </c>
      <c r="K3264" t="s">
        <v>5614</v>
      </c>
      <c r="L3264" t="s">
        <v>1263</v>
      </c>
      <c r="M3264">
        <v>2</v>
      </c>
      <c r="P3264" s="2" t="s">
        <v>5620</v>
      </c>
      <c r="Q3264" t="s">
        <v>47</v>
      </c>
      <c r="S3264">
        <v>1.6516729956492779E-3</v>
      </c>
      <c r="T3264">
        <v>2.091661144731916E-6</v>
      </c>
      <c r="U3264">
        <v>3.3671913115540519E-5</v>
      </c>
      <c r="V3264">
        <v>1.1707207158906389E-4</v>
      </c>
      <c r="W3264">
        <v>5.970934871584177E-4</v>
      </c>
      <c r="X3264">
        <v>3.4111952118109912E-5</v>
      </c>
      <c r="Y3264">
        <v>0.5</v>
      </c>
      <c r="Z3264">
        <v>9.2999999999999999E-2</v>
      </c>
      <c r="AA3264">
        <v>0.42099999999999999</v>
      </c>
      <c r="AB3264">
        <v>0.48599999999999999</v>
      </c>
      <c r="AC3264">
        <v>-0.7964</v>
      </c>
      <c r="AD3264" t="s">
        <v>48</v>
      </c>
      <c r="AE3264" t="s">
        <v>48</v>
      </c>
      <c r="AF3264" t="s">
        <v>48</v>
      </c>
    </row>
    <row r="3265" spans="1:40" collapsed="1" x14ac:dyDescent="0.2">
      <c r="A3265" t="s">
        <v>658</v>
      </c>
      <c r="B3265" t="s">
        <v>659</v>
      </c>
      <c r="C3265" t="s">
        <v>660</v>
      </c>
      <c r="D3265" t="s">
        <v>661</v>
      </c>
      <c r="E3265" t="s">
        <v>87</v>
      </c>
      <c r="F3265" t="s">
        <v>43</v>
      </c>
      <c r="G3265">
        <v>29</v>
      </c>
      <c r="H3265" t="s">
        <v>42</v>
      </c>
      <c r="I3265">
        <v>24</v>
      </c>
      <c r="J3265" t="s">
        <v>662</v>
      </c>
      <c r="L3265" t="s">
        <v>45</v>
      </c>
      <c r="M3265">
        <v>0</v>
      </c>
      <c r="N3265">
        <v>0.23</v>
      </c>
      <c r="O3265" s="1" t="s">
        <v>663</v>
      </c>
      <c r="P3265" s="1" t="s">
        <v>663</v>
      </c>
      <c r="Q3265" t="s">
        <v>47</v>
      </c>
      <c r="R3265" t="s">
        <v>47</v>
      </c>
      <c r="S3265">
        <v>1.7654905095696449E-2</v>
      </c>
      <c r="T3265">
        <v>1.3838136510457841E-4</v>
      </c>
      <c r="U3265">
        <v>9.99074662104249E-4</v>
      </c>
      <c r="V3265">
        <v>6.4002961153164506E-4</v>
      </c>
      <c r="W3265">
        <v>8.7935564806684852E-4</v>
      </c>
      <c r="X3265">
        <v>6.6012493334710598E-4</v>
      </c>
      <c r="Y3265">
        <v>0.1362781954887218</v>
      </c>
      <c r="Z3265">
        <v>0.11</v>
      </c>
      <c r="AA3265">
        <v>2.7E-2</v>
      </c>
      <c r="AB3265">
        <v>0.86299999999999999</v>
      </c>
      <c r="AC3265">
        <v>0.97299999999999998</v>
      </c>
      <c r="AD3265" t="s">
        <v>48</v>
      </c>
      <c r="AE3265" t="s">
        <v>48</v>
      </c>
      <c r="AF3265" t="s">
        <v>48</v>
      </c>
      <c r="AH3265">
        <f>SUM(AI3265:AJ3265)</f>
        <v>26</v>
      </c>
      <c r="AI3265">
        <f>COUNTIF(L3265:L3291, "Comment")</f>
        <v>6</v>
      </c>
      <c r="AJ3265">
        <f>COUNTIF(L3265:L3291, "Reply")</f>
        <v>20</v>
      </c>
      <c r="AK3265">
        <f>COUNTIF(C3266:C3291, C3265)</f>
        <v>8</v>
      </c>
      <c r="AM3265">
        <f>AVERAGE(S3265:S3291)</f>
        <v>0.19145359693963671</v>
      </c>
      <c r="AN3265">
        <f>AVERAGE(Y3265:Y3291)</f>
        <v>5.2036675605096665E-2</v>
      </c>
    </row>
    <row r="3266" spans="1:40" hidden="1" outlineLevel="1" x14ac:dyDescent="0.2">
      <c r="A3266" t="s">
        <v>5625</v>
      </c>
      <c r="B3266" t="s">
        <v>5626</v>
      </c>
      <c r="C3266" t="s">
        <v>2074</v>
      </c>
      <c r="J3266" t="s">
        <v>5627</v>
      </c>
      <c r="K3266" t="s">
        <v>658</v>
      </c>
      <c r="L3266" t="s">
        <v>1233</v>
      </c>
      <c r="M3266">
        <v>6</v>
      </c>
      <c r="P3266" t="s">
        <v>5628</v>
      </c>
      <c r="Q3266" t="s">
        <v>47</v>
      </c>
      <c r="S3266">
        <v>0.2325543612241745</v>
      </c>
      <c r="T3266">
        <v>7.1975002356339246E-5</v>
      </c>
      <c r="U3266">
        <v>1.347978948615491E-3</v>
      </c>
      <c r="V3266">
        <v>1.164424698799849E-3</v>
      </c>
      <c r="W3266">
        <v>5.9425225481390953E-3</v>
      </c>
      <c r="X3266">
        <v>4.7876886092126369E-3</v>
      </c>
      <c r="Y3266">
        <v>9.9999999999999992E-2</v>
      </c>
      <c r="Z3266">
        <v>0</v>
      </c>
      <c r="AA3266">
        <v>0.22</v>
      </c>
      <c r="AB3266">
        <v>0.78</v>
      </c>
      <c r="AC3266">
        <v>-0.73529999999999995</v>
      </c>
      <c r="AD3266" t="s">
        <v>48</v>
      </c>
      <c r="AE3266" t="s">
        <v>48</v>
      </c>
      <c r="AF3266" t="s">
        <v>48</v>
      </c>
    </row>
    <row r="3267" spans="1:40" hidden="1" outlineLevel="1" x14ac:dyDescent="0.2">
      <c r="A3267" t="s">
        <v>5629</v>
      </c>
      <c r="B3267" t="s">
        <v>5630</v>
      </c>
      <c r="C3267" t="s">
        <v>5631</v>
      </c>
      <c r="J3267" t="s">
        <v>5632</v>
      </c>
      <c r="K3267" t="s">
        <v>658</v>
      </c>
      <c r="L3267" t="s">
        <v>1233</v>
      </c>
      <c r="M3267">
        <v>5</v>
      </c>
      <c r="P3267" t="s">
        <v>5633</v>
      </c>
      <c r="Q3267" t="s">
        <v>47</v>
      </c>
      <c r="S3267">
        <v>0.88671606779098511</v>
      </c>
      <c r="T3267">
        <v>4.0751470805844292E-5</v>
      </c>
      <c r="U3267">
        <v>5.122939869761467E-2</v>
      </c>
      <c r="V3267">
        <v>1.660792855545878E-3</v>
      </c>
      <c r="W3267">
        <v>0.83554470539093018</v>
      </c>
      <c r="X3267">
        <v>4.4581381371244788E-4</v>
      </c>
      <c r="Y3267">
        <v>-2.5000000000000001E-2</v>
      </c>
      <c r="Z3267">
        <v>0</v>
      </c>
      <c r="AA3267">
        <v>0</v>
      </c>
      <c r="AB3267">
        <v>1</v>
      </c>
      <c r="AC3267">
        <v>0</v>
      </c>
      <c r="AD3267" t="s">
        <v>48</v>
      </c>
      <c r="AE3267" t="s">
        <v>48</v>
      </c>
      <c r="AF3267" t="s">
        <v>48</v>
      </c>
    </row>
    <row r="3268" spans="1:40" hidden="1" outlineLevel="1" x14ac:dyDescent="0.2">
      <c r="A3268" t="s">
        <v>5634</v>
      </c>
      <c r="B3268" t="s">
        <v>5635</v>
      </c>
      <c r="C3268" t="s">
        <v>5636</v>
      </c>
      <c r="J3268" t="s">
        <v>5637</v>
      </c>
      <c r="K3268" t="s">
        <v>658</v>
      </c>
      <c r="L3268" t="s">
        <v>1233</v>
      </c>
      <c r="M3268">
        <v>3</v>
      </c>
      <c r="P3268" t="s">
        <v>5638</v>
      </c>
      <c r="Q3268" t="s">
        <v>47</v>
      </c>
      <c r="S3268">
        <v>0.80476111173629761</v>
      </c>
      <c r="T3268">
        <v>5.38242282345891E-4</v>
      </c>
      <c r="U3268">
        <v>0.65828812122344971</v>
      </c>
      <c r="V3268">
        <v>7.8933360055088997E-3</v>
      </c>
      <c r="W3268">
        <v>0.21366292238235471</v>
      </c>
      <c r="X3268">
        <v>9.2305392026901245E-3</v>
      </c>
      <c r="Y3268">
        <v>-8.3333333333333329E-2</v>
      </c>
      <c r="Z3268">
        <v>2.9000000000000001E-2</v>
      </c>
      <c r="AA3268">
        <v>0.13600000000000001</v>
      </c>
      <c r="AB3268">
        <v>0.83399999999999996</v>
      </c>
      <c r="AC3268">
        <v>-0.6956</v>
      </c>
      <c r="AD3268" t="s">
        <v>48</v>
      </c>
      <c r="AE3268" t="s">
        <v>48</v>
      </c>
      <c r="AF3268" t="s">
        <v>48</v>
      </c>
    </row>
    <row r="3269" spans="1:40" hidden="1" outlineLevel="1" x14ac:dyDescent="0.2">
      <c r="A3269" t="s">
        <v>5639</v>
      </c>
      <c r="B3269" t="s">
        <v>5640</v>
      </c>
      <c r="C3269" t="s">
        <v>4448</v>
      </c>
      <c r="J3269" t="s">
        <v>5641</v>
      </c>
      <c r="K3269" t="s">
        <v>658</v>
      </c>
      <c r="L3269" t="s">
        <v>1233</v>
      </c>
      <c r="M3269">
        <v>3</v>
      </c>
      <c r="P3269" t="s">
        <v>5642</v>
      </c>
      <c r="Q3269" t="s">
        <v>47</v>
      </c>
      <c r="S3269">
        <v>0.53262430429458618</v>
      </c>
      <c r="T3269">
        <v>1.322760072071105E-4</v>
      </c>
      <c r="U3269">
        <v>1.099561993032694E-2</v>
      </c>
      <c r="V3269">
        <v>1.6458403551951051E-3</v>
      </c>
      <c r="W3269">
        <v>2.5765262544155121E-2</v>
      </c>
      <c r="X3269">
        <v>2.0997370593249802E-3</v>
      </c>
      <c r="Y3269">
        <v>0.18363636363636371</v>
      </c>
      <c r="Z3269">
        <v>6.3E-2</v>
      </c>
      <c r="AA3269">
        <v>0.106</v>
      </c>
      <c r="AB3269">
        <v>0.83099999999999996</v>
      </c>
      <c r="AC3269">
        <v>-0.47670000000000001</v>
      </c>
      <c r="AD3269" t="s">
        <v>48</v>
      </c>
      <c r="AE3269" t="s">
        <v>48</v>
      </c>
      <c r="AF3269" t="s">
        <v>48</v>
      </c>
    </row>
    <row r="3270" spans="1:40" hidden="1" outlineLevel="1" x14ac:dyDescent="0.2">
      <c r="A3270" t="s">
        <v>5643</v>
      </c>
      <c r="B3270" t="s">
        <v>5644</v>
      </c>
      <c r="C3270" t="s">
        <v>5645</v>
      </c>
      <c r="J3270" t="s">
        <v>5646</v>
      </c>
      <c r="K3270" t="s">
        <v>658</v>
      </c>
      <c r="L3270" t="s">
        <v>1233</v>
      </c>
      <c r="M3270">
        <v>2</v>
      </c>
      <c r="P3270" t="s">
        <v>5647</v>
      </c>
      <c r="Q3270" t="s">
        <v>47</v>
      </c>
      <c r="S3270">
        <v>2.0087584853172299E-2</v>
      </c>
      <c r="T3270">
        <v>9.3410162662621588E-6</v>
      </c>
      <c r="U3270">
        <v>1.0668138274922969E-3</v>
      </c>
      <c r="V3270">
        <v>6.0014217160642147E-4</v>
      </c>
      <c r="W3270">
        <v>6.3122971914708606E-3</v>
      </c>
      <c r="X3270">
        <v>2.8386578196659679E-4</v>
      </c>
      <c r="Y3270">
        <v>0</v>
      </c>
      <c r="Z3270">
        <v>0</v>
      </c>
      <c r="AA3270">
        <v>0</v>
      </c>
      <c r="AB3270">
        <v>1</v>
      </c>
      <c r="AC3270">
        <v>0</v>
      </c>
      <c r="AD3270" t="s">
        <v>48</v>
      </c>
      <c r="AE3270" t="s">
        <v>48</v>
      </c>
      <c r="AF3270" t="s">
        <v>48</v>
      </c>
    </row>
    <row r="3271" spans="1:40" hidden="1" outlineLevel="1" x14ac:dyDescent="0.2">
      <c r="A3271" t="s">
        <v>5648</v>
      </c>
      <c r="B3271" t="s">
        <v>5649</v>
      </c>
      <c r="C3271" t="s">
        <v>513</v>
      </c>
      <c r="J3271" t="s">
        <v>3243</v>
      </c>
      <c r="K3271" t="s">
        <v>658</v>
      </c>
      <c r="L3271" t="s">
        <v>1233</v>
      </c>
      <c r="M3271">
        <v>1</v>
      </c>
      <c r="P3271" t="s">
        <v>5650</v>
      </c>
      <c r="Q3271" t="s">
        <v>47</v>
      </c>
      <c r="Y3271" t="s">
        <v>48</v>
      </c>
      <c r="Z3271" t="s">
        <v>48</v>
      </c>
      <c r="AA3271" t="s">
        <v>48</v>
      </c>
      <c r="AB3271" t="s">
        <v>48</v>
      </c>
      <c r="AC3271" t="s">
        <v>48</v>
      </c>
      <c r="AD3271" t="s">
        <v>48</v>
      </c>
      <c r="AE3271" t="s">
        <v>48</v>
      </c>
      <c r="AF3271" t="s">
        <v>48</v>
      </c>
    </row>
    <row r="3272" spans="1:40" hidden="1" outlineLevel="1" x14ac:dyDescent="0.2">
      <c r="A3272" t="s">
        <v>5651</v>
      </c>
      <c r="B3272" t="s">
        <v>5652</v>
      </c>
      <c r="C3272" t="s">
        <v>660</v>
      </c>
      <c r="J3272" t="s">
        <v>5653</v>
      </c>
      <c r="K3272" t="s">
        <v>5625</v>
      </c>
      <c r="L3272" t="s">
        <v>1263</v>
      </c>
      <c r="M3272">
        <v>-7</v>
      </c>
      <c r="P3272" t="s">
        <v>5654</v>
      </c>
      <c r="Q3272" t="s">
        <v>47</v>
      </c>
      <c r="S3272">
        <v>4.0108797838911409E-4</v>
      </c>
      <c r="T3272">
        <v>2.0632705854950468E-6</v>
      </c>
      <c r="U3272">
        <v>2.2936450477573089E-5</v>
      </c>
      <c r="V3272">
        <v>5.0818835006793961E-5</v>
      </c>
      <c r="W3272">
        <v>1.785868953447789E-4</v>
      </c>
      <c r="X3272">
        <v>2.408767431916203E-5</v>
      </c>
      <c r="Y3272">
        <v>0.125</v>
      </c>
      <c r="Z3272">
        <v>0</v>
      </c>
      <c r="AA3272">
        <v>0.59099999999999997</v>
      </c>
      <c r="AB3272">
        <v>0.40899999999999997</v>
      </c>
      <c r="AC3272">
        <v>-0.43890000000000001</v>
      </c>
      <c r="AD3272" t="s">
        <v>48</v>
      </c>
      <c r="AE3272" t="s">
        <v>48</v>
      </c>
      <c r="AF3272" t="s">
        <v>48</v>
      </c>
    </row>
    <row r="3273" spans="1:40" hidden="1" outlineLevel="1" x14ac:dyDescent="0.2">
      <c r="A3273" t="s">
        <v>5655</v>
      </c>
      <c r="B3273" t="s">
        <v>5656</v>
      </c>
      <c r="C3273" t="s">
        <v>5645</v>
      </c>
      <c r="J3273" t="s">
        <v>5657</v>
      </c>
      <c r="K3273" t="s">
        <v>5629</v>
      </c>
      <c r="L3273" t="s">
        <v>1263</v>
      </c>
      <c r="M3273">
        <v>2</v>
      </c>
      <c r="P3273" t="s">
        <v>5658</v>
      </c>
      <c r="Q3273" t="s">
        <v>47</v>
      </c>
      <c r="S3273">
        <v>0.18164251744747159</v>
      </c>
      <c r="T3273">
        <v>3.9510916394647211E-5</v>
      </c>
      <c r="U3273">
        <v>1.524435007013381E-3</v>
      </c>
      <c r="V3273">
        <v>2.725416561588645E-3</v>
      </c>
      <c r="W3273">
        <v>3.7967335432767868E-2</v>
      </c>
      <c r="X3273">
        <v>1.125309988856316E-2</v>
      </c>
      <c r="Y3273">
        <v>0.15</v>
      </c>
      <c r="Z3273">
        <v>0.13</v>
      </c>
      <c r="AA3273">
        <v>8.5000000000000006E-2</v>
      </c>
      <c r="AB3273">
        <v>0.78500000000000003</v>
      </c>
      <c r="AC3273">
        <v>0.128</v>
      </c>
      <c r="AD3273" t="s">
        <v>48</v>
      </c>
      <c r="AE3273" t="s">
        <v>48</v>
      </c>
      <c r="AF3273" t="s">
        <v>48</v>
      </c>
    </row>
    <row r="3274" spans="1:40" hidden="1" outlineLevel="1" x14ac:dyDescent="0.2">
      <c r="A3274" t="s">
        <v>5659</v>
      </c>
      <c r="B3274" t="s">
        <v>5660</v>
      </c>
      <c r="C3274" t="s">
        <v>660</v>
      </c>
      <c r="J3274" t="s">
        <v>5661</v>
      </c>
      <c r="K3274" t="s">
        <v>5629</v>
      </c>
      <c r="L3274" t="s">
        <v>1263</v>
      </c>
      <c r="M3274">
        <v>0</v>
      </c>
      <c r="P3274" t="s">
        <v>5662</v>
      </c>
      <c r="Q3274" t="s">
        <v>47</v>
      </c>
      <c r="S3274">
        <v>3.2227547490037978E-4</v>
      </c>
      <c r="T3274">
        <v>2.313687900823425E-6</v>
      </c>
      <c r="U3274">
        <v>2.0249799490557049E-5</v>
      </c>
      <c r="V3274">
        <v>4.8532398068346083E-5</v>
      </c>
      <c r="W3274">
        <v>1.4425284462049601E-4</v>
      </c>
      <c r="X3274">
        <v>1.772101677488536E-5</v>
      </c>
      <c r="Y3274">
        <v>0</v>
      </c>
      <c r="Z3274">
        <v>0</v>
      </c>
      <c r="AA3274">
        <v>0.115</v>
      </c>
      <c r="AB3274">
        <v>0.88500000000000001</v>
      </c>
      <c r="AC3274">
        <v>-0.29599999999999999</v>
      </c>
      <c r="AD3274" t="s">
        <v>48</v>
      </c>
      <c r="AE3274" t="s">
        <v>48</v>
      </c>
      <c r="AF3274" t="s">
        <v>48</v>
      </c>
    </row>
    <row r="3275" spans="1:40" hidden="1" outlineLevel="1" x14ac:dyDescent="0.2">
      <c r="A3275" t="s">
        <v>5663</v>
      </c>
      <c r="B3275" t="s">
        <v>5664</v>
      </c>
      <c r="C3275" t="s">
        <v>660</v>
      </c>
      <c r="J3275" t="s">
        <v>5665</v>
      </c>
      <c r="K3275" t="s">
        <v>5634</v>
      </c>
      <c r="L3275" t="s">
        <v>1263</v>
      </c>
      <c r="M3275">
        <v>-2</v>
      </c>
      <c r="P3275" t="s">
        <v>5666</v>
      </c>
      <c r="Q3275" t="s">
        <v>47</v>
      </c>
      <c r="S3275">
        <v>4.0089132380671799E-4</v>
      </c>
      <c r="T3275">
        <v>2.1845100945938611E-6</v>
      </c>
      <c r="U3275">
        <v>1.9771858205785971E-5</v>
      </c>
      <c r="V3275">
        <v>5.561978105106391E-5</v>
      </c>
      <c r="W3275">
        <v>1.5100435120984909E-4</v>
      </c>
      <c r="X3275">
        <v>4.5647615479538217E-5</v>
      </c>
      <c r="Y3275">
        <v>0.5</v>
      </c>
      <c r="Z3275">
        <v>0.20399999999999999</v>
      </c>
      <c r="AA3275">
        <v>0</v>
      </c>
      <c r="AB3275">
        <v>0.79600000000000004</v>
      </c>
      <c r="AC3275">
        <v>0.55740000000000001</v>
      </c>
      <c r="AD3275" t="s">
        <v>48</v>
      </c>
      <c r="AE3275" t="s">
        <v>48</v>
      </c>
      <c r="AF3275" t="s">
        <v>48</v>
      </c>
    </row>
    <row r="3276" spans="1:40" hidden="1" outlineLevel="1" x14ac:dyDescent="0.2">
      <c r="A3276" t="s">
        <v>5667</v>
      </c>
      <c r="B3276" t="s">
        <v>5668</v>
      </c>
      <c r="C3276" t="s">
        <v>660</v>
      </c>
      <c r="J3276" t="s">
        <v>5669</v>
      </c>
      <c r="K3276" t="s">
        <v>5643</v>
      </c>
      <c r="L3276" t="s">
        <v>1263</v>
      </c>
      <c r="M3276">
        <v>1</v>
      </c>
      <c r="P3276" t="s">
        <v>5670</v>
      </c>
      <c r="Q3276" t="s">
        <v>47</v>
      </c>
      <c r="S3276">
        <v>4.3803930748254061E-4</v>
      </c>
      <c r="T3276">
        <v>2.4135945295711281E-6</v>
      </c>
      <c r="U3276">
        <v>2.4709352146601301E-5</v>
      </c>
      <c r="V3276">
        <v>6.3881692767608911E-5</v>
      </c>
      <c r="W3276">
        <v>1.549726148368791E-4</v>
      </c>
      <c r="X3276">
        <v>4.0451439417665818E-5</v>
      </c>
      <c r="Y3276">
        <v>0</v>
      </c>
      <c r="Z3276">
        <v>0.17199999999999999</v>
      </c>
      <c r="AA3276">
        <v>0</v>
      </c>
      <c r="AB3276">
        <v>0.82799999999999996</v>
      </c>
      <c r="AC3276">
        <v>0.36120000000000002</v>
      </c>
      <c r="AD3276" t="s">
        <v>48</v>
      </c>
      <c r="AE3276" t="s">
        <v>48</v>
      </c>
      <c r="AF3276" t="s">
        <v>48</v>
      </c>
    </row>
    <row r="3277" spans="1:40" hidden="1" outlineLevel="1" x14ac:dyDescent="0.2">
      <c r="A3277" t="s">
        <v>5671</v>
      </c>
      <c r="B3277" t="s">
        <v>5672</v>
      </c>
      <c r="C3277" t="s">
        <v>5673</v>
      </c>
      <c r="J3277" t="s">
        <v>5674</v>
      </c>
      <c r="K3277" t="s">
        <v>5648</v>
      </c>
      <c r="L3277" t="s">
        <v>1263</v>
      </c>
      <c r="M3277">
        <v>1</v>
      </c>
      <c r="P3277" t="s">
        <v>5675</v>
      </c>
      <c r="Q3277" t="s">
        <v>47</v>
      </c>
      <c r="S3277">
        <v>3.5952150938101107E-4</v>
      </c>
      <c r="T3277">
        <v>2.3004538434179271E-6</v>
      </c>
      <c r="U3277">
        <v>1.9064284060732462E-5</v>
      </c>
      <c r="V3277">
        <v>7.0413429057225585E-5</v>
      </c>
      <c r="W3277">
        <v>1.42663877340965E-4</v>
      </c>
      <c r="X3277">
        <v>2.002750079554971E-5</v>
      </c>
      <c r="Y3277">
        <v>0</v>
      </c>
      <c r="Z3277">
        <v>0.36799999999999999</v>
      </c>
      <c r="AA3277">
        <v>0</v>
      </c>
      <c r="AB3277">
        <v>0.63200000000000001</v>
      </c>
      <c r="AC3277">
        <v>0.32519999999999999</v>
      </c>
      <c r="AD3277" t="s">
        <v>48</v>
      </c>
      <c r="AE3277" t="s">
        <v>48</v>
      </c>
      <c r="AF3277" t="s">
        <v>48</v>
      </c>
    </row>
    <row r="3278" spans="1:40" hidden="1" outlineLevel="1" x14ac:dyDescent="0.2">
      <c r="A3278" t="s">
        <v>5676</v>
      </c>
      <c r="B3278" t="s">
        <v>5677</v>
      </c>
      <c r="C3278" t="s">
        <v>2074</v>
      </c>
      <c r="J3278" t="s">
        <v>5678</v>
      </c>
      <c r="K3278" t="s">
        <v>5651</v>
      </c>
      <c r="L3278" t="s">
        <v>1263</v>
      </c>
      <c r="M3278">
        <v>2</v>
      </c>
      <c r="P3278" s="2" t="s">
        <v>5679</v>
      </c>
      <c r="Q3278" t="s">
        <v>47</v>
      </c>
      <c r="S3278">
        <v>0.34869098663330078</v>
      </c>
      <c r="T3278">
        <v>2.4086461053229871E-4</v>
      </c>
      <c r="U3278">
        <v>7.372644729912281E-3</v>
      </c>
      <c r="V3278">
        <v>1.5868307091295719E-3</v>
      </c>
      <c r="W3278">
        <v>4.1673067025840282E-3</v>
      </c>
      <c r="X3278">
        <v>3.6281585693359382E-2</v>
      </c>
      <c r="Y3278">
        <v>0</v>
      </c>
      <c r="Z3278">
        <v>0.126</v>
      </c>
      <c r="AA3278">
        <v>0</v>
      </c>
      <c r="AB3278">
        <v>0.874</v>
      </c>
      <c r="AC3278">
        <v>0.31819999999999998</v>
      </c>
      <c r="AD3278" t="s">
        <v>48</v>
      </c>
      <c r="AE3278" t="s">
        <v>48</v>
      </c>
      <c r="AF3278" t="s">
        <v>48</v>
      </c>
    </row>
    <row r="3279" spans="1:40" hidden="1" outlineLevel="1" x14ac:dyDescent="0.2">
      <c r="A3279" t="s">
        <v>5680</v>
      </c>
      <c r="B3279" t="s">
        <v>5681</v>
      </c>
      <c r="C3279" t="s">
        <v>5631</v>
      </c>
      <c r="J3279" t="s">
        <v>5682</v>
      </c>
      <c r="K3279" t="s">
        <v>5655</v>
      </c>
      <c r="L3279" t="s">
        <v>1263</v>
      </c>
      <c r="M3279">
        <v>0</v>
      </c>
      <c r="P3279" s="2" t="s">
        <v>5683</v>
      </c>
      <c r="Q3279" t="s">
        <v>47</v>
      </c>
      <c r="Y3279" t="s">
        <v>48</v>
      </c>
      <c r="Z3279" t="s">
        <v>48</v>
      </c>
      <c r="AA3279" t="s">
        <v>48</v>
      </c>
      <c r="AB3279" t="s">
        <v>48</v>
      </c>
      <c r="AC3279" t="s">
        <v>48</v>
      </c>
      <c r="AD3279" t="s">
        <v>48</v>
      </c>
      <c r="AE3279" t="s">
        <v>48</v>
      </c>
      <c r="AF3279" t="s">
        <v>48</v>
      </c>
    </row>
    <row r="3280" spans="1:40" hidden="1" outlineLevel="1" x14ac:dyDescent="0.2">
      <c r="A3280" t="s">
        <v>5684</v>
      </c>
      <c r="B3280" t="s">
        <v>5685</v>
      </c>
      <c r="C3280" t="s">
        <v>5686</v>
      </c>
      <c r="J3280" t="s">
        <v>5687</v>
      </c>
      <c r="K3280" t="s">
        <v>5659</v>
      </c>
      <c r="L3280" t="s">
        <v>1263</v>
      </c>
      <c r="M3280">
        <v>2</v>
      </c>
      <c r="P3280" s="2" t="s">
        <v>5688</v>
      </c>
      <c r="Q3280" t="s">
        <v>47</v>
      </c>
      <c r="S3280">
        <v>3.4090760163962841E-4</v>
      </c>
      <c r="T3280">
        <v>2.2734491267328849E-6</v>
      </c>
      <c r="U3280">
        <v>1.772698306012899E-5</v>
      </c>
      <c r="V3280">
        <v>4.7524354158667848E-5</v>
      </c>
      <c r="W3280">
        <v>1.7018303333316001E-4</v>
      </c>
      <c r="X3280">
        <v>1.741582855174784E-5</v>
      </c>
      <c r="Y3280">
        <v>0</v>
      </c>
      <c r="Z3280">
        <v>9.2999999999999999E-2</v>
      </c>
      <c r="AA3280">
        <v>0</v>
      </c>
      <c r="AB3280">
        <v>0.90700000000000003</v>
      </c>
      <c r="AC3280">
        <v>0.51060000000000005</v>
      </c>
      <c r="AD3280" t="s">
        <v>48</v>
      </c>
      <c r="AE3280" t="s">
        <v>48</v>
      </c>
      <c r="AF3280" t="s">
        <v>48</v>
      </c>
    </row>
    <row r="3281" spans="1:40" hidden="1" outlineLevel="1" x14ac:dyDescent="0.2">
      <c r="A3281" t="s">
        <v>5689</v>
      </c>
      <c r="B3281" t="s">
        <v>5690</v>
      </c>
      <c r="C3281" t="s">
        <v>5691</v>
      </c>
      <c r="J3281" t="s">
        <v>5692</v>
      </c>
      <c r="K3281" t="s">
        <v>5659</v>
      </c>
      <c r="L3281" t="s">
        <v>1263</v>
      </c>
      <c r="M3281">
        <v>2</v>
      </c>
      <c r="P3281" s="2" t="s">
        <v>5693</v>
      </c>
      <c r="Q3281" t="s">
        <v>47</v>
      </c>
      <c r="S3281">
        <v>9.9899685010313988E-3</v>
      </c>
      <c r="T3281">
        <v>1.8669168639462441E-5</v>
      </c>
      <c r="U3281">
        <v>3.5541981924325228E-4</v>
      </c>
      <c r="V3281">
        <v>4.0516068111173809E-4</v>
      </c>
      <c r="W3281">
        <v>3.7261757533997302E-3</v>
      </c>
      <c r="X3281">
        <v>7.2559702675789595E-4</v>
      </c>
      <c r="Y3281">
        <v>-0.2</v>
      </c>
      <c r="Z3281">
        <v>0.108</v>
      </c>
      <c r="AA3281">
        <v>4.2999999999999997E-2</v>
      </c>
      <c r="AB3281">
        <v>0.84899999999999998</v>
      </c>
      <c r="AC3281">
        <v>0.30940000000000001</v>
      </c>
      <c r="AD3281" t="s">
        <v>48</v>
      </c>
      <c r="AE3281" t="s">
        <v>48</v>
      </c>
      <c r="AF3281" t="s">
        <v>48</v>
      </c>
    </row>
    <row r="3282" spans="1:40" hidden="1" outlineLevel="1" x14ac:dyDescent="0.2">
      <c r="A3282" t="s">
        <v>5694</v>
      </c>
      <c r="B3282" t="s">
        <v>5695</v>
      </c>
      <c r="C3282" t="s">
        <v>5631</v>
      </c>
      <c r="J3282" t="s">
        <v>5696</v>
      </c>
      <c r="K3282" t="s">
        <v>5659</v>
      </c>
      <c r="L3282" t="s">
        <v>1263</v>
      </c>
      <c r="M3282">
        <v>2</v>
      </c>
      <c r="P3282" s="2" t="s">
        <v>5697</v>
      </c>
      <c r="Q3282" t="s">
        <v>47</v>
      </c>
      <c r="S3282">
        <v>0.9069526195526123</v>
      </c>
      <c r="T3282">
        <v>6.1663944507017732E-4</v>
      </c>
      <c r="U3282">
        <v>0.40967428684234619</v>
      </c>
      <c r="V3282">
        <v>8.061286062002182E-3</v>
      </c>
      <c r="W3282">
        <v>0.49643266201019293</v>
      </c>
      <c r="X3282">
        <v>1.4536351896822451E-2</v>
      </c>
      <c r="Y3282">
        <v>-3.3333333333333333E-2</v>
      </c>
      <c r="Z3282">
        <v>0.14000000000000001</v>
      </c>
      <c r="AA3282">
        <v>0.124</v>
      </c>
      <c r="AB3282">
        <v>0.73599999999999999</v>
      </c>
      <c r="AC3282">
        <v>-0.21679999999999999</v>
      </c>
      <c r="AD3282" t="s">
        <v>48</v>
      </c>
      <c r="AE3282" t="s">
        <v>48</v>
      </c>
      <c r="AF3282" t="s">
        <v>48</v>
      </c>
    </row>
    <row r="3283" spans="1:40" hidden="1" outlineLevel="1" x14ac:dyDescent="0.2">
      <c r="A3283" t="s">
        <v>5698</v>
      </c>
      <c r="B3283" t="s">
        <v>5699</v>
      </c>
      <c r="C3283" t="s">
        <v>5636</v>
      </c>
      <c r="J3283" t="s">
        <v>5700</v>
      </c>
      <c r="K3283" t="s">
        <v>5663</v>
      </c>
      <c r="L3283" t="s">
        <v>1263</v>
      </c>
      <c r="M3283">
        <v>1</v>
      </c>
      <c r="P3283" s="2" t="s">
        <v>5701</v>
      </c>
      <c r="Q3283" t="s">
        <v>47</v>
      </c>
      <c r="S3283">
        <v>0.83536756038665771</v>
      </c>
      <c r="T3283">
        <v>4.9817061517387629E-4</v>
      </c>
      <c r="U3283">
        <v>0.75517034530639648</v>
      </c>
      <c r="V3283">
        <v>5.3568948060274124E-3</v>
      </c>
      <c r="W3283">
        <v>0.24804159998893741</v>
      </c>
      <c r="X3283">
        <v>3.3767505083233118E-3</v>
      </c>
      <c r="Y3283">
        <v>-1.0664335664335649E-2</v>
      </c>
      <c r="Z3283">
        <v>0.105</v>
      </c>
      <c r="AA3283">
        <v>0.14000000000000001</v>
      </c>
      <c r="AB3283">
        <v>0.754</v>
      </c>
      <c r="AC3283">
        <v>-0.79410000000000003</v>
      </c>
      <c r="AD3283" t="s">
        <v>48</v>
      </c>
      <c r="AE3283" t="s">
        <v>48</v>
      </c>
      <c r="AF3283" t="s">
        <v>48</v>
      </c>
    </row>
    <row r="3284" spans="1:40" hidden="1" outlineLevel="1" x14ac:dyDescent="0.2">
      <c r="A3284" t="s">
        <v>5702</v>
      </c>
      <c r="B3284" t="s">
        <v>5703</v>
      </c>
      <c r="C3284" t="s">
        <v>5645</v>
      </c>
      <c r="J3284" s="2" t="s">
        <v>5704</v>
      </c>
      <c r="K3284" t="s">
        <v>5667</v>
      </c>
      <c r="L3284" t="s">
        <v>1263</v>
      </c>
      <c r="M3284">
        <v>1</v>
      </c>
      <c r="P3284" s="2" t="s">
        <v>5705</v>
      </c>
      <c r="Q3284" t="s">
        <v>47</v>
      </c>
      <c r="S3284">
        <v>3.5681360168382531E-4</v>
      </c>
      <c r="T3284">
        <v>1.9875956240866799E-6</v>
      </c>
      <c r="U3284">
        <v>1.9573239114833999E-5</v>
      </c>
      <c r="V3284">
        <v>4.1611183405620977E-5</v>
      </c>
      <c r="W3284">
        <v>1.6329878417309371E-4</v>
      </c>
      <c r="X3284">
        <v>2.055693585134577E-5</v>
      </c>
      <c r="Y3284">
        <v>0</v>
      </c>
      <c r="Z3284">
        <v>0.25</v>
      </c>
      <c r="AA3284">
        <v>0</v>
      </c>
      <c r="AB3284">
        <v>0.75</v>
      </c>
      <c r="AC3284">
        <v>0.45879999999999999</v>
      </c>
      <c r="AD3284" t="s">
        <v>48</v>
      </c>
      <c r="AE3284" t="s">
        <v>48</v>
      </c>
      <c r="AF3284" t="s">
        <v>48</v>
      </c>
    </row>
    <row r="3285" spans="1:40" hidden="1" outlineLevel="1" x14ac:dyDescent="0.2">
      <c r="A3285" s="9" t="s">
        <v>5706</v>
      </c>
      <c r="B3285" s="9">
        <v>45343.543807870374</v>
      </c>
      <c r="C3285" s="9" t="s">
        <v>660</v>
      </c>
      <c r="D3285" s="9"/>
      <c r="E3285" s="9"/>
      <c r="F3285" s="9"/>
      <c r="G3285" s="9"/>
      <c r="H3285" s="9"/>
      <c r="I3285" s="9"/>
      <c r="J3285" s="9" t="s">
        <v>5707</v>
      </c>
      <c r="K3285" s="9" t="s">
        <v>5676</v>
      </c>
      <c r="L3285" s="9" t="s">
        <v>1263</v>
      </c>
      <c r="M3285" s="9">
        <v>-2</v>
      </c>
      <c r="N3285" s="9"/>
      <c r="O3285" s="9"/>
      <c r="P3285" s="2" t="s">
        <v>5708</v>
      </c>
      <c r="Q3285" s="9" t="s">
        <v>47</v>
      </c>
      <c r="R3285" s="9"/>
      <c r="S3285" s="9">
        <v>2.8699999999999998E-4</v>
      </c>
      <c r="T3285" s="9">
        <v>3.2200000000000001E-6</v>
      </c>
      <c r="U3285" s="9">
        <v>2.4700000000000001E-5</v>
      </c>
      <c r="V3285" s="9">
        <v>6.02E-5</v>
      </c>
      <c r="W3285" s="9">
        <v>1.0900000000000001E-4</v>
      </c>
      <c r="X3285" s="9">
        <v>3.5200000000000002E-5</v>
      </c>
      <c r="Y3285" s="9">
        <v>0.5</v>
      </c>
      <c r="Z3285" s="9">
        <v>0.67700000000000005</v>
      </c>
      <c r="AA3285" s="9">
        <v>0</v>
      </c>
      <c r="AB3285" s="9">
        <v>0.32300000000000001</v>
      </c>
      <c r="AC3285" s="9">
        <v>0.63690000000000002</v>
      </c>
      <c r="AD3285" s="9" t="s">
        <v>48</v>
      </c>
      <c r="AE3285" s="9" t="s">
        <v>48</v>
      </c>
      <c r="AF3285" s="9" t="s">
        <v>48</v>
      </c>
    </row>
    <row r="3286" spans="1:40" hidden="1" outlineLevel="1" x14ac:dyDescent="0.2">
      <c r="A3286" s="9" t="s">
        <v>5709</v>
      </c>
      <c r="B3286" s="9">
        <v>45343.544479166667</v>
      </c>
      <c r="C3286" s="9" t="s">
        <v>660</v>
      </c>
      <c r="D3286" s="9"/>
      <c r="E3286" s="9"/>
      <c r="F3286" s="9"/>
      <c r="G3286" s="9"/>
      <c r="H3286" s="9"/>
      <c r="I3286" s="9"/>
      <c r="J3286" s="9" t="s">
        <v>5710</v>
      </c>
      <c r="K3286" s="9" t="s">
        <v>5684</v>
      </c>
      <c r="L3286" s="9" t="s">
        <v>1263</v>
      </c>
      <c r="M3286" s="9">
        <v>0</v>
      </c>
      <c r="N3286" s="9"/>
      <c r="O3286" s="9"/>
      <c r="P3286" s="2" t="s">
        <v>5711</v>
      </c>
      <c r="Q3286" s="9" t="s">
        <v>47</v>
      </c>
      <c r="R3286" s="9"/>
      <c r="S3286" s="9">
        <v>3.0200000000000002E-4</v>
      </c>
      <c r="T3286" s="9">
        <v>2.7700000000000002E-6</v>
      </c>
      <c r="U3286" s="9">
        <v>1.9300000000000002E-5</v>
      </c>
      <c r="V3286" s="9">
        <v>4.6699999999999997E-5</v>
      </c>
      <c r="W3286" s="9">
        <v>1.34E-4</v>
      </c>
      <c r="X3286" s="9">
        <v>2.1399999999999998E-5</v>
      </c>
      <c r="Y3286" s="9">
        <v>-0.2</v>
      </c>
      <c r="Z3286" s="9">
        <v>0</v>
      </c>
      <c r="AA3286" s="9">
        <v>0.115</v>
      </c>
      <c r="AB3286" s="9">
        <v>0.88500000000000001</v>
      </c>
      <c r="AC3286" s="9">
        <v>-0.45879999999999999</v>
      </c>
      <c r="AD3286" s="9" t="s">
        <v>48</v>
      </c>
      <c r="AE3286" s="9" t="s">
        <v>48</v>
      </c>
      <c r="AF3286" s="9" t="s">
        <v>48</v>
      </c>
    </row>
    <row r="3287" spans="1:40" hidden="1" outlineLevel="1" x14ac:dyDescent="0.2">
      <c r="A3287" s="9" t="s">
        <v>5712</v>
      </c>
      <c r="B3287" s="9">
        <v>45343.543530092589</v>
      </c>
      <c r="C3287" s="9" t="s">
        <v>660</v>
      </c>
      <c r="D3287" s="9"/>
      <c r="E3287" s="9"/>
      <c r="F3287" s="9"/>
      <c r="G3287" s="9"/>
      <c r="H3287" s="9"/>
      <c r="I3287" s="9"/>
      <c r="J3287" s="9" t="s">
        <v>5713</v>
      </c>
      <c r="K3287" s="9" t="s">
        <v>5694</v>
      </c>
      <c r="L3287" s="9" t="s">
        <v>1263</v>
      </c>
      <c r="M3287" s="9">
        <v>1</v>
      </c>
      <c r="N3287" s="9"/>
      <c r="O3287" s="9"/>
      <c r="P3287" s="2" t="s">
        <v>5714</v>
      </c>
      <c r="Q3287" s="9" t="s">
        <v>47</v>
      </c>
      <c r="R3287" s="9"/>
      <c r="S3287" s="9">
        <v>4.0299999999999998E-4</v>
      </c>
      <c r="T3287" s="9">
        <v>2.2299999999999998E-6</v>
      </c>
      <c r="U3287" s="9">
        <v>2.05E-5</v>
      </c>
      <c r="V3287" s="9">
        <v>6.41E-5</v>
      </c>
      <c r="W3287" s="9">
        <v>1.6200000000000001E-4</v>
      </c>
      <c r="X3287" s="9">
        <v>2.7699999999999999E-5</v>
      </c>
      <c r="Y3287" s="9">
        <v>0.1</v>
      </c>
      <c r="Z3287" s="9">
        <v>0</v>
      </c>
      <c r="AA3287" s="9">
        <v>0.216</v>
      </c>
      <c r="AB3287" s="9">
        <v>0.78400000000000003</v>
      </c>
      <c r="AC3287" s="9">
        <v>-0.29599999999999999</v>
      </c>
      <c r="AD3287" s="9" t="s">
        <v>48</v>
      </c>
      <c r="AE3287" s="9" t="s">
        <v>48</v>
      </c>
      <c r="AF3287" s="9" t="s">
        <v>48</v>
      </c>
    </row>
    <row r="3288" spans="1:40" hidden="1" outlineLevel="1" x14ac:dyDescent="0.2">
      <c r="A3288" t="s">
        <v>5715</v>
      </c>
      <c r="B3288" t="s">
        <v>5716</v>
      </c>
      <c r="C3288" t="s">
        <v>3450</v>
      </c>
      <c r="J3288" t="s">
        <v>5717</v>
      </c>
      <c r="K3288" t="s">
        <v>5709</v>
      </c>
      <c r="L3288" t="s">
        <v>1263</v>
      </c>
      <c r="M3288">
        <v>1</v>
      </c>
      <c r="P3288" s="2" t="s">
        <v>5718</v>
      </c>
      <c r="Q3288" t="s">
        <v>47</v>
      </c>
      <c r="S3288">
        <v>3.4333202056586738E-3</v>
      </c>
      <c r="T3288">
        <v>2.3528298243036261E-6</v>
      </c>
      <c r="U3288">
        <v>2.1346173525671471E-5</v>
      </c>
      <c r="V3288">
        <v>1.8402567366138101E-4</v>
      </c>
      <c r="W3288">
        <v>1.137365004979074E-3</v>
      </c>
      <c r="X3288">
        <v>1.9367263303138321E-4</v>
      </c>
      <c r="Y3288">
        <v>0</v>
      </c>
      <c r="Z3288">
        <v>0</v>
      </c>
      <c r="AA3288">
        <v>0.64700000000000002</v>
      </c>
      <c r="AB3288">
        <v>0.35299999999999998</v>
      </c>
      <c r="AC3288">
        <v>-0.66959999999999997</v>
      </c>
      <c r="AD3288" t="s">
        <v>48</v>
      </c>
      <c r="AE3288" t="s">
        <v>48</v>
      </c>
      <c r="AF3288" t="s">
        <v>48</v>
      </c>
    </row>
    <row r="3289" spans="1:40" hidden="1" outlineLevel="1" x14ac:dyDescent="0.2">
      <c r="A3289" t="s">
        <v>5719</v>
      </c>
      <c r="B3289" t="s">
        <v>5720</v>
      </c>
      <c r="C3289" t="s">
        <v>5686</v>
      </c>
      <c r="J3289" t="s">
        <v>5721</v>
      </c>
      <c r="K3289" t="s">
        <v>5709</v>
      </c>
      <c r="L3289" t="s">
        <v>1263</v>
      </c>
      <c r="M3289">
        <v>1</v>
      </c>
      <c r="P3289" s="2" t="s">
        <v>5722</v>
      </c>
      <c r="Q3289" t="s">
        <v>47</v>
      </c>
      <c r="S3289">
        <v>1.3765279436483979E-3</v>
      </c>
      <c r="T3289">
        <v>2.6179109227086879E-6</v>
      </c>
      <c r="U3289">
        <v>2.7559306545299481E-5</v>
      </c>
      <c r="V3289">
        <v>1.794819254428148E-4</v>
      </c>
      <c r="W3289">
        <v>3.7631433224305511E-4</v>
      </c>
      <c r="X3289">
        <v>1.4091748744249341E-4</v>
      </c>
      <c r="Y3289">
        <v>-4.1666666666666657E-2</v>
      </c>
      <c r="Z3289">
        <v>0.11799999999999999</v>
      </c>
      <c r="AA3289">
        <v>0.3</v>
      </c>
      <c r="AB3289">
        <v>0.58099999999999996</v>
      </c>
      <c r="AC3289">
        <v>-0.43630000000000002</v>
      </c>
      <c r="AD3289" t="s">
        <v>48</v>
      </c>
      <c r="AE3289" t="s">
        <v>48</v>
      </c>
      <c r="AF3289" t="s">
        <v>48</v>
      </c>
    </row>
    <row r="3290" spans="1:40" hidden="1" outlineLevel="1" x14ac:dyDescent="0.2">
      <c r="A3290" t="s">
        <v>5723</v>
      </c>
      <c r="B3290" t="s">
        <v>5724</v>
      </c>
      <c r="C3290" t="s">
        <v>5631</v>
      </c>
      <c r="J3290" t="s">
        <v>5725</v>
      </c>
      <c r="K3290" t="s">
        <v>5712</v>
      </c>
      <c r="L3290" t="s">
        <v>1263</v>
      </c>
      <c r="M3290">
        <v>1</v>
      </c>
      <c r="P3290" s="2" t="s">
        <v>5726</v>
      </c>
      <c r="Q3290" t="s">
        <v>47</v>
      </c>
      <c r="S3290">
        <v>4.397314041852951E-4</v>
      </c>
      <c r="T3290">
        <v>2.049276872639894E-6</v>
      </c>
      <c r="U3290">
        <v>2.0584418962243941E-5</v>
      </c>
      <c r="V3290">
        <v>5.1809380238410092E-5</v>
      </c>
      <c r="W3290">
        <v>1.91423823707737E-4</v>
      </c>
      <c r="X3290">
        <v>3.1554318411508582E-5</v>
      </c>
      <c r="Y3290">
        <v>0.1</v>
      </c>
      <c r="Z3290">
        <v>0.23599999999999999</v>
      </c>
      <c r="AA3290">
        <v>5.8000000000000003E-2</v>
      </c>
      <c r="AB3290">
        <v>0.70599999999999996</v>
      </c>
      <c r="AC3290">
        <v>0.74250000000000005</v>
      </c>
      <c r="AD3290" t="s">
        <v>48</v>
      </c>
      <c r="AE3290" t="s">
        <v>48</v>
      </c>
      <c r="AF3290" t="s">
        <v>48</v>
      </c>
    </row>
    <row r="3291" spans="1:40" hidden="1" outlineLevel="1" x14ac:dyDescent="0.2">
      <c r="A3291" t="s">
        <v>5727</v>
      </c>
      <c r="B3291" t="s">
        <v>5728</v>
      </c>
      <c r="C3291" t="s">
        <v>660</v>
      </c>
      <c r="J3291" t="s">
        <v>5729</v>
      </c>
      <c r="K3291" t="s">
        <v>5723</v>
      </c>
      <c r="L3291" t="s">
        <v>1263</v>
      </c>
      <c r="M3291">
        <v>1</v>
      </c>
      <c r="P3291" s="2" t="s">
        <v>5730</v>
      </c>
      <c r="Q3291" t="s">
        <v>47</v>
      </c>
      <c r="S3291">
        <v>4.3681962415575981E-4</v>
      </c>
      <c r="T3291">
        <v>1.9344779502716851E-6</v>
      </c>
      <c r="U3291">
        <v>2.082260652969126E-5</v>
      </c>
      <c r="V3291">
        <v>5.4660587920807302E-5</v>
      </c>
      <c r="W3291">
        <v>1.862799399532378E-4</v>
      </c>
      <c r="X3291">
        <v>2.348862471990287E-5</v>
      </c>
      <c r="Y3291">
        <v>0</v>
      </c>
      <c r="Z3291">
        <v>0</v>
      </c>
      <c r="AA3291">
        <v>0</v>
      </c>
      <c r="AB3291">
        <v>1</v>
      </c>
      <c r="AC3291">
        <v>0</v>
      </c>
      <c r="AD3291" t="s">
        <v>48</v>
      </c>
      <c r="AE3291" t="s">
        <v>48</v>
      </c>
      <c r="AF3291" t="s">
        <v>48</v>
      </c>
    </row>
    <row r="3292" spans="1:40" collapsed="1" x14ac:dyDescent="0.2">
      <c r="A3292" t="s">
        <v>707</v>
      </c>
      <c r="B3292" t="s">
        <v>708</v>
      </c>
      <c r="C3292" t="s">
        <v>709</v>
      </c>
      <c r="D3292" t="s">
        <v>710</v>
      </c>
      <c r="E3292" t="s">
        <v>87</v>
      </c>
      <c r="F3292" t="s">
        <v>42</v>
      </c>
      <c r="G3292">
        <v>21</v>
      </c>
      <c r="H3292" t="s">
        <v>43</v>
      </c>
      <c r="I3292">
        <v>32</v>
      </c>
      <c r="J3292" t="s">
        <v>711</v>
      </c>
      <c r="L3292" t="s">
        <v>45</v>
      </c>
      <c r="M3292">
        <v>0</v>
      </c>
      <c r="N3292">
        <v>0.43</v>
      </c>
      <c r="O3292" s="1" t="s">
        <v>712</v>
      </c>
      <c r="P3292" s="1" t="s">
        <v>712</v>
      </c>
      <c r="Q3292" t="s">
        <v>47</v>
      </c>
      <c r="R3292" t="s">
        <v>47</v>
      </c>
      <c r="S3292">
        <v>1.427407492883503E-3</v>
      </c>
      <c r="T3292">
        <v>5.574759779847227E-5</v>
      </c>
      <c r="U3292">
        <v>1.418641913915053E-4</v>
      </c>
      <c r="V3292">
        <v>6.6423899261280894E-4</v>
      </c>
      <c r="W3292">
        <v>4.3136739986948669E-4</v>
      </c>
      <c r="X3292">
        <v>1.5753072511870411E-4</v>
      </c>
      <c r="Y3292">
        <v>0.12245614035087719</v>
      </c>
      <c r="Z3292">
        <v>0.14099999999999999</v>
      </c>
      <c r="AA3292">
        <v>0.08</v>
      </c>
      <c r="AB3292">
        <v>0.77900000000000003</v>
      </c>
      <c r="AC3292">
        <v>0.94810000000000005</v>
      </c>
      <c r="AD3292" t="s">
        <v>48</v>
      </c>
      <c r="AE3292" t="s">
        <v>48</v>
      </c>
      <c r="AF3292" t="s">
        <v>48</v>
      </c>
      <c r="AH3292">
        <f>SUM(AI3292:AJ3292)</f>
        <v>76</v>
      </c>
      <c r="AI3292">
        <f>COUNTIF(L3292:L3368, "Comment")</f>
        <v>14</v>
      </c>
      <c r="AJ3292">
        <f>COUNTIF(L3292:L3368, "Reply")</f>
        <v>62</v>
      </c>
      <c r="AK3292">
        <f>COUNTIF(C3293:C3368, C3292)</f>
        <v>25</v>
      </c>
      <c r="AM3292">
        <f>AVERAGE(S3292:S3368)</f>
        <v>0.15847643617926749</v>
      </c>
      <c r="AN3292">
        <f>AVERAGE(Y3292:Y3368)</f>
        <v>2.6150467604870768E-2</v>
      </c>
    </row>
    <row r="3293" spans="1:40" hidden="1" outlineLevel="1" x14ac:dyDescent="0.2">
      <c r="A3293" t="s">
        <v>5788</v>
      </c>
      <c r="B3293" t="s">
        <v>5789</v>
      </c>
      <c r="C3293" t="s">
        <v>5790</v>
      </c>
      <c r="J3293" t="s">
        <v>5791</v>
      </c>
      <c r="K3293" t="s">
        <v>707</v>
      </c>
      <c r="L3293" t="s">
        <v>1233</v>
      </c>
      <c r="M3293">
        <v>17</v>
      </c>
      <c r="P3293" s="2" t="s">
        <v>5792</v>
      </c>
      <c r="Q3293" t="s">
        <v>47</v>
      </c>
      <c r="S3293">
        <v>3.1280543771572411E-4</v>
      </c>
      <c r="T3293">
        <v>2.7241205771133541E-6</v>
      </c>
      <c r="U3293">
        <v>1.8359956811764281E-5</v>
      </c>
      <c r="V3293">
        <v>4.1935130866477273E-5</v>
      </c>
      <c r="W3293">
        <v>1.4041730901226401E-4</v>
      </c>
      <c r="X3293">
        <v>2.4526818378944881E-5</v>
      </c>
      <c r="Y3293">
        <v>0.12051587301587301</v>
      </c>
      <c r="Z3293">
        <v>6.2E-2</v>
      </c>
      <c r="AA3293">
        <v>9.9000000000000005E-2</v>
      </c>
      <c r="AB3293">
        <v>0.83899999999999997</v>
      </c>
      <c r="AC3293">
        <v>-0.63149999999999995</v>
      </c>
      <c r="AD3293" t="s">
        <v>48</v>
      </c>
      <c r="AE3293" t="s">
        <v>48</v>
      </c>
      <c r="AF3293" t="s">
        <v>48</v>
      </c>
    </row>
    <row r="3294" spans="1:40" hidden="1" outlineLevel="1" x14ac:dyDescent="0.2">
      <c r="A3294" t="s">
        <v>5793</v>
      </c>
      <c r="B3294" t="s">
        <v>5794</v>
      </c>
      <c r="C3294" t="s">
        <v>5795</v>
      </c>
      <c r="J3294" t="s">
        <v>5796</v>
      </c>
      <c r="K3294" t="s">
        <v>707</v>
      </c>
      <c r="L3294" t="s">
        <v>1233</v>
      </c>
      <c r="M3294">
        <v>16</v>
      </c>
      <c r="P3294" s="2" t="s">
        <v>5797</v>
      </c>
      <c r="Q3294" t="s">
        <v>47</v>
      </c>
      <c r="S3294">
        <v>6.587740033864975E-2</v>
      </c>
      <c r="T3294">
        <v>6.0932397900614887E-5</v>
      </c>
      <c r="U3294">
        <v>2.1671361173503101E-4</v>
      </c>
      <c r="V3294">
        <v>4.8786713741719723E-3</v>
      </c>
      <c r="W3294">
        <v>1.8674910068511959E-2</v>
      </c>
      <c r="X3294">
        <v>5.3616269724443555E-4</v>
      </c>
      <c r="Y3294">
        <v>0.17499999999999999</v>
      </c>
      <c r="Z3294">
        <v>0</v>
      </c>
      <c r="AA3294">
        <v>0</v>
      </c>
      <c r="AB3294">
        <v>1</v>
      </c>
      <c r="AC3294">
        <v>0</v>
      </c>
      <c r="AD3294" t="s">
        <v>48</v>
      </c>
      <c r="AE3294" t="s">
        <v>48</v>
      </c>
      <c r="AF3294" t="s">
        <v>48</v>
      </c>
    </row>
    <row r="3295" spans="1:40" hidden="1" outlineLevel="1" x14ac:dyDescent="0.2">
      <c r="A3295" t="s">
        <v>5798</v>
      </c>
      <c r="B3295" t="s">
        <v>5799</v>
      </c>
      <c r="C3295" t="s">
        <v>5800</v>
      </c>
      <c r="J3295" t="s">
        <v>5801</v>
      </c>
      <c r="K3295" t="s">
        <v>707</v>
      </c>
      <c r="L3295" t="s">
        <v>1233</v>
      </c>
      <c r="M3295">
        <v>3</v>
      </c>
      <c r="P3295" s="2" t="s">
        <v>5802</v>
      </c>
      <c r="Q3295" t="s">
        <v>47</v>
      </c>
      <c r="S3295">
        <v>0.49183604121208191</v>
      </c>
      <c r="T3295">
        <v>1.3139263319317249E-4</v>
      </c>
      <c r="U3295">
        <v>1.353128347545862E-3</v>
      </c>
      <c r="V3295">
        <v>1.401897403411567E-3</v>
      </c>
      <c r="W3295">
        <v>2.580862678587437E-2</v>
      </c>
      <c r="X3295">
        <v>4.8480633646249771E-2</v>
      </c>
      <c r="Y3295">
        <v>-0.75</v>
      </c>
      <c r="Z3295">
        <v>0.14899999999999999</v>
      </c>
      <c r="AA3295">
        <v>0.27400000000000002</v>
      </c>
      <c r="AB3295">
        <v>0.57599999999999996</v>
      </c>
      <c r="AC3295">
        <v>-0.63670000000000004</v>
      </c>
      <c r="AD3295" t="s">
        <v>48</v>
      </c>
      <c r="AE3295" t="s">
        <v>48</v>
      </c>
      <c r="AF3295" t="s">
        <v>48</v>
      </c>
    </row>
    <row r="3296" spans="1:40" hidden="1" outlineLevel="1" x14ac:dyDescent="0.2">
      <c r="A3296" t="s">
        <v>5803</v>
      </c>
      <c r="B3296" t="s">
        <v>5804</v>
      </c>
      <c r="C3296" t="s">
        <v>3028</v>
      </c>
      <c r="J3296" t="s">
        <v>5805</v>
      </c>
      <c r="K3296" t="s">
        <v>707</v>
      </c>
      <c r="L3296" t="s">
        <v>1233</v>
      </c>
      <c r="M3296">
        <v>3</v>
      </c>
      <c r="P3296" s="2" t="s">
        <v>5806</v>
      </c>
      <c r="Q3296" t="s">
        <v>47</v>
      </c>
      <c r="S3296">
        <v>0.16381439566612241</v>
      </c>
      <c r="T3296">
        <v>5.2111689001321793E-5</v>
      </c>
      <c r="U3296">
        <v>1.1210797820240259E-3</v>
      </c>
      <c r="V3296">
        <v>1.316931447945535E-3</v>
      </c>
      <c r="W3296">
        <v>3.9448617026209831E-3</v>
      </c>
      <c r="X3296">
        <v>1.600834773853421E-3</v>
      </c>
      <c r="Y3296">
        <v>0.375</v>
      </c>
      <c r="Z3296">
        <v>9.2999999999999999E-2</v>
      </c>
      <c r="AA3296">
        <v>9.6000000000000002E-2</v>
      </c>
      <c r="AB3296">
        <v>0.81100000000000005</v>
      </c>
      <c r="AC3296">
        <v>-7.8299999999999995E-2</v>
      </c>
      <c r="AD3296" t="s">
        <v>48</v>
      </c>
      <c r="AE3296" t="s">
        <v>48</v>
      </c>
      <c r="AF3296" t="s">
        <v>48</v>
      </c>
    </row>
    <row r="3297" spans="1:32" hidden="1" outlineLevel="1" x14ac:dyDescent="0.2">
      <c r="A3297" t="s">
        <v>5807</v>
      </c>
      <c r="B3297" t="s">
        <v>5808</v>
      </c>
      <c r="C3297" t="s">
        <v>5809</v>
      </c>
      <c r="J3297" t="s">
        <v>5810</v>
      </c>
      <c r="K3297" t="s">
        <v>707</v>
      </c>
      <c r="L3297" t="s">
        <v>1233</v>
      </c>
      <c r="M3297">
        <v>6</v>
      </c>
      <c r="P3297" s="2" t="s">
        <v>5811</v>
      </c>
      <c r="Q3297" t="s">
        <v>47</v>
      </c>
      <c r="S3297">
        <v>0.84320533275604248</v>
      </c>
      <c r="T3297">
        <v>5.4448226001113653E-4</v>
      </c>
      <c r="U3297">
        <v>7.8662056475877762E-3</v>
      </c>
      <c r="V3297">
        <v>6.8495851010084152E-3</v>
      </c>
      <c r="W3297">
        <v>1.65986567735672E-2</v>
      </c>
      <c r="X3297">
        <v>1.458278391510248E-2</v>
      </c>
      <c r="Y3297">
        <v>1.14448051948052E-2</v>
      </c>
      <c r="Z3297">
        <v>0.123</v>
      </c>
      <c r="AA3297">
        <v>0.17199999999999999</v>
      </c>
      <c r="AB3297">
        <v>0.70499999999999996</v>
      </c>
      <c r="AC3297">
        <v>-0.68830000000000002</v>
      </c>
      <c r="AD3297" t="s">
        <v>48</v>
      </c>
      <c r="AE3297" t="s">
        <v>48</v>
      </c>
      <c r="AF3297" t="s">
        <v>48</v>
      </c>
    </row>
    <row r="3298" spans="1:32" hidden="1" outlineLevel="1" x14ac:dyDescent="0.2">
      <c r="A3298" t="s">
        <v>5812</v>
      </c>
      <c r="B3298" t="s">
        <v>5813</v>
      </c>
      <c r="C3298" t="s">
        <v>5814</v>
      </c>
      <c r="J3298" t="s">
        <v>5815</v>
      </c>
      <c r="K3298" t="s">
        <v>707</v>
      </c>
      <c r="L3298" t="s">
        <v>1233</v>
      </c>
      <c r="M3298">
        <v>4</v>
      </c>
      <c r="P3298" s="2" t="s">
        <v>5816</v>
      </c>
      <c r="Q3298" t="s">
        <v>47</v>
      </c>
      <c r="S3298">
        <v>9.9359966814517975E-2</v>
      </c>
      <c r="T3298">
        <v>3.9534206734970212E-5</v>
      </c>
      <c r="U3298">
        <v>1.2397425598464909E-4</v>
      </c>
      <c r="V3298">
        <v>1.1375922709703451E-2</v>
      </c>
      <c r="W3298">
        <v>2.7464194223284721E-2</v>
      </c>
      <c r="X3298">
        <v>9.7943004220724106E-4</v>
      </c>
      <c r="Y3298">
        <v>-5.8333333333333327E-2</v>
      </c>
      <c r="Z3298">
        <v>0.13300000000000001</v>
      </c>
      <c r="AA3298">
        <v>0.22500000000000001</v>
      </c>
      <c r="AB3298">
        <v>0.64200000000000002</v>
      </c>
      <c r="AC3298">
        <v>-0.25</v>
      </c>
      <c r="AD3298" t="s">
        <v>48</v>
      </c>
      <c r="AE3298" t="s">
        <v>48</v>
      </c>
      <c r="AF3298" t="s">
        <v>48</v>
      </c>
    </row>
    <row r="3299" spans="1:32" hidden="1" outlineLevel="1" x14ac:dyDescent="0.2">
      <c r="A3299" t="s">
        <v>5817</v>
      </c>
      <c r="B3299" t="s">
        <v>5818</v>
      </c>
      <c r="C3299" t="s">
        <v>5819</v>
      </c>
      <c r="J3299" t="s">
        <v>5820</v>
      </c>
      <c r="K3299" t="s">
        <v>707</v>
      </c>
      <c r="L3299" t="s">
        <v>1233</v>
      </c>
      <c r="M3299">
        <v>4</v>
      </c>
      <c r="P3299" s="2" t="s">
        <v>5821</v>
      </c>
      <c r="Q3299" t="s">
        <v>47</v>
      </c>
      <c r="S3299">
        <v>6.3338447362184516E-3</v>
      </c>
      <c r="T3299">
        <v>2.2741973225492981E-5</v>
      </c>
      <c r="U3299">
        <v>3.352455678395927E-5</v>
      </c>
      <c r="V3299">
        <v>1.0930560529232029E-3</v>
      </c>
      <c r="W3299">
        <v>1.039828057400882E-3</v>
      </c>
      <c r="X3299">
        <v>2.6524445274844771E-4</v>
      </c>
      <c r="Y3299">
        <v>-3.7499999999999999E-2</v>
      </c>
      <c r="Z3299">
        <v>0.17399999999999999</v>
      </c>
      <c r="AA3299">
        <v>7.1999999999999995E-2</v>
      </c>
      <c r="AB3299">
        <v>0.754</v>
      </c>
      <c r="AC3299">
        <v>0.47670000000000001</v>
      </c>
      <c r="AD3299" t="s">
        <v>48</v>
      </c>
      <c r="AE3299" t="s">
        <v>48</v>
      </c>
      <c r="AF3299" t="s">
        <v>48</v>
      </c>
    </row>
    <row r="3300" spans="1:32" hidden="1" outlineLevel="1" x14ac:dyDescent="0.2">
      <c r="A3300" t="s">
        <v>5822</v>
      </c>
      <c r="B3300" t="s">
        <v>5823</v>
      </c>
      <c r="C3300" t="s">
        <v>5824</v>
      </c>
      <c r="J3300" t="s">
        <v>5825</v>
      </c>
      <c r="K3300" t="s">
        <v>707</v>
      </c>
      <c r="L3300" t="s">
        <v>1233</v>
      </c>
      <c r="M3300">
        <v>3</v>
      </c>
      <c r="P3300" s="2" t="s">
        <v>5826</v>
      </c>
      <c r="Q3300" t="s">
        <v>47</v>
      </c>
      <c r="S3300">
        <v>3.505058994051069E-4</v>
      </c>
      <c r="T3300">
        <v>2.159613814001204E-6</v>
      </c>
      <c r="U3300">
        <v>1.750741648720577E-5</v>
      </c>
      <c r="V3300">
        <v>6.3949832110665739E-5</v>
      </c>
      <c r="W3300">
        <v>1.397101295879111E-4</v>
      </c>
      <c r="X3300">
        <v>1.9862894987454641E-5</v>
      </c>
      <c r="Y3300">
        <v>0</v>
      </c>
      <c r="Z3300">
        <v>0.154</v>
      </c>
      <c r="AA3300">
        <v>0</v>
      </c>
      <c r="AB3300">
        <v>0.84599999999999997</v>
      </c>
      <c r="AC3300">
        <v>0.25</v>
      </c>
      <c r="AD3300" t="s">
        <v>48</v>
      </c>
      <c r="AE3300" t="s">
        <v>48</v>
      </c>
      <c r="AF3300" t="s">
        <v>48</v>
      </c>
    </row>
    <row r="3301" spans="1:32" hidden="1" outlineLevel="1" x14ac:dyDescent="0.2">
      <c r="A3301" t="s">
        <v>5827</v>
      </c>
      <c r="B3301" t="s">
        <v>5828</v>
      </c>
      <c r="C3301" t="s">
        <v>5829</v>
      </c>
      <c r="J3301" t="s">
        <v>5830</v>
      </c>
      <c r="K3301" t="s">
        <v>707</v>
      </c>
      <c r="L3301" t="s">
        <v>1233</v>
      </c>
      <c r="M3301">
        <v>2</v>
      </c>
      <c r="P3301" s="2" t="s">
        <v>5831</v>
      </c>
      <c r="Q3301" t="s">
        <v>47</v>
      </c>
      <c r="S3301">
        <v>0.84222179651260376</v>
      </c>
      <c r="T3301">
        <v>4.848252865485847E-4</v>
      </c>
      <c r="U3301">
        <v>1.034746132791042E-2</v>
      </c>
      <c r="V3301">
        <v>5.9558101929724216E-3</v>
      </c>
      <c r="W3301">
        <v>1.8117280676960949E-2</v>
      </c>
      <c r="X3301">
        <v>1.175581943243742E-2</v>
      </c>
      <c r="Y3301">
        <v>-0.25</v>
      </c>
      <c r="Z3301">
        <v>0</v>
      </c>
      <c r="AA3301">
        <v>0.155</v>
      </c>
      <c r="AB3301">
        <v>0.84499999999999997</v>
      </c>
      <c r="AC3301">
        <v>-0.47949999999999998</v>
      </c>
      <c r="AD3301" t="s">
        <v>48</v>
      </c>
      <c r="AE3301" t="s">
        <v>48</v>
      </c>
      <c r="AF3301" t="s">
        <v>48</v>
      </c>
    </row>
    <row r="3302" spans="1:32" hidden="1" outlineLevel="1" x14ac:dyDescent="0.2">
      <c r="A3302" t="s">
        <v>5832</v>
      </c>
      <c r="B3302" t="s">
        <v>5833</v>
      </c>
      <c r="C3302" t="s">
        <v>5834</v>
      </c>
      <c r="J3302" t="s">
        <v>5835</v>
      </c>
      <c r="K3302" t="s">
        <v>707</v>
      </c>
      <c r="L3302" t="s">
        <v>1233</v>
      </c>
      <c r="M3302">
        <v>0</v>
      </c>
      <c r="P3302" s="2" t="s">
        <v>5836</v>
      </c>
      <c r="Q3302" t="s">
        <v>47</v>
      </c>
      <c r="S3302">
        <v>3.010851563885808E-3</v>
      </c>
      <c r="T3302">
        <v>2.9623447517224122E-6</v>
      </c>
      <c r="U3302">
        <v>5.9227233577985323E-5</v>
      </c>
      <c r="V3302">
        <v>8.9818582637235522E-5</v>
      </c>
      <c r="W3302">
        <v>1.412234152667224E-3</v>
      </c>
      <c r="X3302">
        <v>1.073932799044997E-4</v>
      </c>
      <c r="Y3302">
        <v>0.1</v>
      </c>
      <c r="Z3302">
        <v>0.33400000000000002</v>
      </c>
      <c r="AA3302">
        <v>0</v>
      </c>
      <c r="AB3302">
        <v>0.66600000000000004</v>
      </c>
      <c r="AC3302">
        <v>0.79220000000000002</v>
      </c>
      <c r="AD3302" t="s">
        <v>48</v>
      </c>
      <c r="AE3302" t="s">
        <v>48</v>
      </c>
      <c r="AF3302" t="s">
        <v>48</v>
      </c>
    </row>
    <row r="3303" spans="1:32" hidden="1" outlineLevel="1" x14ac:dyDescent="0.2">
      <c r="A3303" t="s">
        <v>5837</v>
      </c>
      <c r="B3303" t="s">
        <v>5838</v>
      </c>
      <c r="C3303" t="s">
        <v>5839</v>
      </c>
      <c r="J3303" t="s">
        <v>5840</v>
      </c>
      <c r="K3303" t="s">
        <v>707</v>
      </c>
      <c r="L3303" t="s">
        <v>1233</v>
      </c>
      <c r="M3303">
        <v>-2</v>
      </c>
      <c r="P3303" s="2" t="s">
        <v>5841</v>
      </c>
      <c r="Q3303" t="s">
        <v>47</v>
      </c>
      <c r="S3303">
        <v>0.24216580390930181</v>
      </c>
      <c r="T3303">
        <v>4.4582632835954428E-4</v>
      </c>
      <c r="U3303">
        <v>2.3639951832592492E-3</v>
      </c>
      <c r="V3303">
        <v>1.2243270874023439E-2</v>
      </c>
      <c r="W3303">
        <v>4.5166760683059692E-3</v>
      </c>
      <c r="X3303">
        <v>3.9500454440712929E-3</v>
      </c>
      <c r="Y3303">
        <v>1.5625E-2</v>
      </c>
      <c r="Z3303">
        <v>8.4000000000000005E-2</v>
      </c>
      <c r="AA3303">
        <v>0</v>
      </c>
      <c r="AB3303">
        <v>0.91600000000000004</v>
      </c>
      <c r="AC3303">
        <v>0.29599999999999999</v>
      </c>
      <c r="AD3303" t="s">
        <v>48</v>
      </c>
      <c r="AE3303" t="s">
        <v>48</v>
      </c>
      <c r="AF3303" t="s">
        <v>48</v>
      </c>
    </row>
    <row r="3304" spans="1:32" hidden="1" outlineLevel="1" x14ac:dyDescent="0.2">
      <c r="A3304" t="s">
        <v>5842</v>
      </c>
      <c r="B3304" t="s">
        <v>5843</v>
      </c>
      <c r="C3304" t="s">
        <v>2903</v>
      </c>
      <c r="J3304" t="s">
        <v>5844</v>
      </c>
      <c r="K3304" t="s">
        <v>707</v>
      </c>
      <c r="L3304" t="s">
        <v>1233</v>
      </c>
      <c r="M3304">
        <v>0</v>
      </c>
      <c r="P3304" s="2" t="s">
        <v>5845</v>
      </c>
      <c r="Q3304" t="s">
        <v>2906</v>
      </c>
      <c r="S3304">
        <v>0.79561972618103027</v>
      </c>
      <c r="T3304">
        <v>3.1122440122999251E-4</v>
      </c>
      <c r="U3304">
        <v>0.17877890169620511</v>
      </c>
      <c r="V3304">
        <v>3.6089695058763032E-3</v>
      </c>
      <c r="W3304">
        <v>1.2391467578709131E-2</v>
      </c>
      <c r="X3304">
        <v>6.4657530747354031E-3</v>
      </c>
      <c r="Y3304">
        <v>0.1547348484848485</v>
      </c>
      <c r="Z3304">
        <v>0.107</v>
      </c>
      <c r="AA3304">
        <v>0.12</v>
      </c>
      <c r="AB3304">
        <v>0.77200000000000002</v>
      </c>
      <c r="AC3304">
        <v>-0.9073</v>
      </c>
      <c r="AD3304" t="s">
        <v>48</v>
      </c>
      <c r="AE3304" t="s">
        <v>48</v>
      </c>
      <c r="AF3304" t="s">
        <v>48</v>
      </c>
    </row>
    <row r="3305" spans="1:32" hidden="1" outlineLevel="1" x14ac:dyDescent="0.2">
      <c r="A3305" t="s">
        <v>5846</v>
      </c>
      <c r="B3305" t="s">
        <v>5847</v>
      </c>
      <c r="C3305" t="s">
        <v>2297</v>
      </c>
      <c r="J3305" t="s">
        <v>5848</v>
      </c>
      <c r="K3305" t="s">
        <v>707</v>
      </c>
      <c r="L3305" t="s">
        <v>1233</v>
      </c>
      <c r="M3305">
        <v>-1</v>
      </c>
      <c r="P3305" s="2" t="s">
        <v>5849</v>
      </c>
      <c r="Q3305" t="s">
        <v>47</v>
      </c>
      <c r="S3305">
        <v>6.706255953758955E-4</v>
      </c>
      <c r="T3305">
        <v>1.9404017166380072E-6</v>
      </c>
      <c r="U3305">
        <v>2.152795605070423E-5</v>
      </c>
      <c r="V3305">
        <v>5.0516071496531367E-5</v>
      </c>
      <c r="W3305">
        <v>3.5681496956385672E-4</v>
      </c>
      <c r="X3305">
        <v>3.2387284591095522E-5</v>
      </c>
      <c r="Y3305">
        <v>0</v>
      </c>
      <c r="Z3305">
        <v>0</v>
      </c>
      <c r="AA3305">
        <v>9.2999999999999999E-2</v>
      </c>
      <c r="AB3305">
        <v>0.90700000000000003</v>
      </c>
      <c r="AC3305">
        <v>-0.18770000000000001</v>
      </c>
      <c r="AD3305" t="s">
        <v>48</v>
      </c>
      <c r="AE3305" t="s">
        <v>48</v>
      </c>
      <c r="AF3305" t="s">
        <v>48</v>
      </c>
    </row>
    <row r="3306" spans="1:32" hidden="1" outlineLevel="1" x14ac:dyDescent="0.2">
      <c r="A3306" t="s">
        <v>5850</v>
      </c>
      <c r="B3306" t="s">
        <v>5851</v>
      </c>
      <c r="C3306" t="s">
        <v>5852</v>
      </c>
      <c r="J3306" t="s">
        <v>5853</v>
      </c>
      <c r="K3306" t="s">
        <v>707</v>
      </c>
      <c r="L3306" t="s">
        <v>1233</v>
      </c>
      <c r="M3306">
        <v>-1</v>
      </c>
      <c r="P3306" s="2" t="s">
        <v>5854</v>
      </c>
      <c r="Q3306" t="s">
        <v>47</v>
      </c>
      <c r="S3306">
        <v>5.2311859326437116E-4</v>
      </c>
      <c r="T3306">
        <v>2.0280151602491969E-6</v>
      </c>
      <c r="U3306">
        <v>2.4851973648765121E-5</v>
      </c>
      <c r="V3306">
        <v>4.886602982878685E-5</v>
      </c>
      <c r="W3306">
        <v>2.2800134320277721E-4</v>
      </c>
      <c r="X3306">
        <v>4.4277945562498637E-5</v>
      </c>
      <c r="Y3306">
        <v>0</v>
      </c>
      <c r="Z3306">
        <v>0</v>
      </c>
      <c r="AA3306">
        <v>0.20599999999999999</v>
      </c>
      <c r="AB3306">
        <v>0.79400000000000004</v>
      </c>
      <c r="AC3306">
        <v>-0.43290000000000001</v>
      </c>
      <c r="AD3306" t="s">
        <v>48</v>
      </c>
      <c r="AE3306" t="s">
        <v>48</v>
      </c>
      <c r="AF3306" t="s">
        <v>48</v>
      </c>
    </row>
    <row r="3307" spans="1:32" hidden="1" outlineLevel="1" x14ac:dyDescent="0.2">
      <c r="A3307" s="9" t="s">
        <v>5855</v>
      </c>
      <c r="B3307" s="9">
        <v>45343.493101851855</v>
      </c>
      <c r="C3307" s="9" t="s">
        <v>709</v>
      </c>
      <c r="D3307" s="9"/>
      <c r="E3307" s="9"/>
      <c r="F3307" s="9"/>
      <c r="G3307" s="9"/>
      <c r="H3307" s="9"/>
      <c r="I3307" s="9"/>
      <c r="J3307" s="9" t="s">
        <v>5856</v>
      </c>
      <c r="K3307" s="9" t="s">
        <v>5788</v>
      </c>
      <c r="L3307" s="9" t="s">
        <v>1263</v>
      </c>
      <c r="M3307" s="9">
        <v>-5</v>
      </c>
      <c r="N3307" s="9"/>
      <c r="O3307" s="9"/>
      <c r="P3307" s="2" t="s">
        <v>5857</v>
      </c>
      <c r="Q3307" s="9" t="s">
        <v>47</v>
      </c>
      <c r="R3307" s="9"/>
      <c r="S3307" s="9">
        <v>8.1370000000000001E-3</v>
      </c>
      <c r="T3307" s="9">
        <v>1.49E-5</v>
      </c>
      <c r="U3307" s="9">
        <v>2.0900000000000001E-4</v>
      </c>
      <c r="V3307" s="9">
        <v>3.872E-3</v>
      </c>
      <c r="W3307" s="9">
        <v>9.3300000000000002E-4</v>
      </c>
      <c r="X3307" s="9">
        <v>3.8699999999999997E-4</v>
      </c>
      <c r="Y3307" s="9">
        <v>-2.9170000000000001E-2</v>
      </c>
      <c r="Z3307" s="9">
        <v>0.115</v>
      </c>
      <c r="AA3307" s="9">
        <v>0.20799999999999999</v>
      </c>
      <c r="AB3307" s="9">
        <v>0.67800000000000005</v>
      </c>
      <c r="AC3307" s="9">
        <v>-0.80689999999999995</v>
      </c>
      <c r="AD3307" s="9" t="s">
        <v>48</v>
      </c>
      <c r="AE3307" s="9" t="s">
        <v>48</v>
      </c>
      <c r="AF3307" s="9" t="s">
        <v>48</v>
      </c>
    </row>
    <row r="3308" spans="1:32" hidden="1" outlineLevel="1" x14ac:dyDescent="0.2">
      <c r="A3308" s="9" t="s">
        <v>5858</v>
      </c>
      <c r="B3308" s="9">
        <v>45343.510694444441</v>
      </c>
      <c r="C3308" s="9" t="s">
        <v>709</v>
      </c>
      <c r="D3308" s="9"/>
      <c r="E3308" s="9"/>
      <c r="F3308" s="9"/>
      <c r="G3308" s="9"/>
      <c r="H3308" s="9"/>
      <c r="I3308" s="9"/>
      <c r="J3308" s="9" t="s">
        <v>5859</v>
      </c>
      <c r="K3308" s="9" t="s">
        <v>5793</v>
      </c>
      <c r="L3308" s="9" t="s">
        <v>1263</v>
      </c>
      <c r="M3308" s="9">
        <v>-8</v>
      </c>
      <c r="N3308" s="9"/>
      <c r="O3308" s="9"/>
      <c r="P3308" s="2" t="s">
        <v>5860</v>
      </c>
      <c r="Q3308" s="9" t="s">
        <v>47</v>
      </c>
      <c r="R3308" s="9"/>
      <c r="S3308" s="9">
        <v>9.3930000000000003E-3</v>
      </c>
      <c r="T3308" s="9">
        <v>3.5999999999999998E-6</v>
      </c>
      <c r="U3308" s="9">
        <v>2.02E-4</v>
      </c>
      <c r="V3308" s="9">
        <v>1.22E-4</v>
      </c>
      <c r="W3308" s="9">
        <v>7.3130000000000001E-3</v>
      </c>
      <c r="X3308" s="9">
        <v>1.9599999999999999E-4</v>
      </c>
      <c r="Y3308" s="9">
        <v>0.25</v>
      </c>
      <c r="Z3308" s="9">
        <v>0.19400000000000001</v>
      </c>
      <c r="AA3308" s="9">
        <v>0</v>
      </c>
      <c r="AB3308" s="9">
        <v>0.80600000000000005</v>
      </c>
      <c r="AC3308" s="9">
        <v>0.61240000000000006</v>
      </c>
      <c r="AD3308" s="9" t="s">
        <v>48</v>
      </c>
      <c r="AE3308" s="9" t="s">
        <v>48</v>
      </c>
      <c r="AF3308" s="9" t="s">
        <v>48</v>
      </c>
    </row>
    <row r="3309" spans="1:32" hidden="1" outlineLevel="1" x14ac:dyDescent="0.2">
      <c r="A3309" s="9" t="s">
        <v>5861</v>
      </c>
      <c r="B3309" s="9">
        <v>45343.493414351855</v>
      </c>
      <c r="C3309" s="9" t="s">
        <v>709</v>
      </c>
      <c r="D3309" s="9"/>
      <c r="E3309" s="9"/>
      <c r="F3309" s="9"/>
      <c r="G3309" s="9"/>
      <c r="H3309" s="9"/>
      <c r="I3309" s="9"/>
      <c r="J3309" s="9" t="s">
        <v>5862</v>
      </c>
      <c r="K3309" s="9" t="s">
        <v>5807</v>
      </c>
      <c r="L3309" s="9" t="s">
        <v>1263</v>
      </c>
      <c r="M3309" s="9">
        <v>3</v>
      </c>
      <c r="N3309" s="9"/>
      <c r="O3309" s="9"/>
      <c r="P3309" s="2" t="s">
        <v>5863</v>
      </c>
      <c r="Q3309" s="9" t="s">
        <v>47</v>
      </c>
      <c r="R3309" s="9"/>
      <c r="S3309" s="9">
        <v>5.2700000000000002E-4</v>
      </c>
      <c r="T3309" s="9">
        <v>2.1500000000000002E-6</v>
      </c>
      <c r="U3309" s="9">
        <v>2.0599999999999999E-5</v>
      </c>
      <c r="V3309" s="9">
        <v>1.5300000000000001E-4</v>
      </c>
      <c r="W3309" s="9">
        <v>1.83E-4</v>
      </c>
      <c r="X3309" s="9">
        <v>4.1E-5</v>
      </c>
      <c r="Y3309" s="9">
        <v>0</v>
      </c>
      <c r="Z3309" s="9">
        <v>0.17599999999999999</v>
      </c>
      <c r="AA3309" s="9">
        <v>0</v>
      </c>
      <c r="AB3309" s="9">
        <v>0.82399999999999995</v>
      </c>
      <c r="AC3309" s="9">
        <v>0.59940000000000004</v>
      </c>
      <c r="AD3309" s="9" t="s">
        <v>48</v>
      </c>
      <c r="AE3309" s="9" t="s">
        <v>48</v>
      </c>
      <c r="AF3309" s="9" t="s">
        <v>48</v>
      </c>
    </row>
    <row r="3310" spans="1:32" hidden="1" outlineLevel="1" x14ac:dyDescent="0.2">
      <c r="A3310" s="9" t="s">
        <v>5864</v>
      </c>
      <c r="B3310" s="9">
        <v>45343.524560185186</v>
      </c>
      <c r="C3310" s="9" t="s">
        <v>709</v>
      </c>
      <c r="D3310" s="9"/>
      <c r="E3310" s="9"/>
      <c r="F3310" s="9"/>
      <c r="G3310" s="9"/>
      <c r="H3310" s="9"/>
      <c r="I3310" s="9"/>
      <c r="J3310" s="9" t="s">
        <v>5865</v>
      </c>
      <c r="K3310" s="9" t="s">
        <v>5812</v>
      </c>
      <c r="L3310" s="9" t="s">
        <v>1263</v>
      </c>
      <c r="M3310" s="9">
        <v>0</v>
      </c>
      <c r="N3310" s="9"/>
      <c r="O3310" s="9"/>
      <c r="P3310" s="2" t="s">
        <v>5866</v>
      </c>
      <c r="Q3310" s="9" t="s">
        <v>47</v>
      </c>
      <c r="R3310" s="9"/>
      <c r="S3310" s="9">
        <v>2.0365000000000001E-2</v>
      </c>
      <c r="T3310" s="9">
        <v>3.5599999999999998E-6</v>
      </c>
      <c r="U3310" s="9">
        <v>2.2900000000000001E-4</v>
      </c>
      <c r="V3310" s="9">
        <v>2.0900000000000001E-4</v>
      </c>
      <c r="W3310" s="9">
        <v>1.1636000000000001E-2</v>
      </c>
      <c r="X3310" s="9">
        <v>8.0900000000000001E-5</v>
      </c>
      <c r="Y3310" s="9">
        <v>-0.25</v>
      </c>
      <c r="Z3310" s="9">
        <v>0</v>
      </c>
      <c r="AA3310" s="9">
        <v>0</v>
      </c>
      <c r="AB3310" s="9">
        <v>1</v>
      </c>
      <c r="AC3310" s="9">
        <v>0</v>
      </c>
      <c r="AD3310" s="9" t="s">
        <v>48</v>
      </c>
      <c r="AE3310" s="9" t="s">
        <v>48</v>
      </c>
      <c r="AF3310" s="9" t="s">
        <v>48</v>
      </c>
    </row>
    <row r="3311" spans="1:32" hidden="1" outlineLevel="1" x14ac:dyDescent="0.2">
      <c r="A3311" s="9" t="s">
        <v>5867</v>
      </c>
      <c r="B3311" s="9">
        <v>45343.543657407405</v>
      </c>
      <c r="C3311" s="9" t="s">
        <v>5868</v>
      </c>
      <c r="D3311" s="9"/>
      <c r="E3311" s="9"/>
      <c r="F3311" s="9"/>
      <c r="G3311" s="9"/>
      <c r="H3311" s="9"/>
      <c r="I3311" s="9"/>
      <c r="J3311" s="9" t="s">
        <v>5869</v>
      </c>
      <c r="K3311" s="9" t="s">
        <v>5822</v>
      </c>
      <c r="L3311" s="9" t="s">
        <v>1263</v>
      </c>
      <c r="M3311" s="9">
        <v>0</v>
      </c>
      <c r="N3311" s="9"/>
      <c r="O3311" s="9"/>
      <c r="P3311" s="2" t="s">
        <v>5870</v>
      </c>
      <c r="Q3311" s="9" t="s">
        <v>47</v>
      </c>
      <c r="R3311" s="9"/>
      <c r="S3311" s="9">
        <v>0.84368699999999996</v>
      </c>
      <c r="T3311" s="9">
        <v>6.64E-6</v>
      </c>
      <c r="U3311" s="9">
        <v>1.7200000000000001E-4</v>
      </c>
      <c r="V3311" s="9">
        <v>5.0900000000000001E-4</v>
      </c>
      <c r="W3311" s="9">
        <v>0.79898000000000002</v>
      </c>
      <c r="X3311" s="9">
        <v>6.2299999999999996E-5</v>
      </c>
      <c r="Y3311" s="9">
        <v>0</v>
      </c>
      <c r="Z3311" s="9">
        <v>9.5000000000000001E-2</v>
      </c>
      <c r="AA3311" s="9">
        <v>0.1</v>
      </c>
      <c r="AB3311" s="9">
        <v>0.80600000000000005</v>
      </c>
      <c r="AC3311" s="9">
        <v>-2.58E-2</v>
      </c>
      <c r="AD3311" s="9" t="s">
        <v>48</v>
      </c>
      <c r="AE3311" s="9" t="s">
        <v>48</v>
      </c>
      <c r="AF3311" s="9" t="s">
        <v>48</v>
      </c>
    </row>
    <row r="3312" spans="1:32" hidden="1" outlineLevel="1" x14ac:dyDescent="0.2">
      <c r="A3312" s="9" t="s">
        <v>5871</v>
      </c>
      <c r="B3312" s="9">
        <v>45343.506180555552</v>
      </c>
      <c r="C3312" s="9" t="s">
        <v>709</v>
      </c>
      <c r="D3312" s="9"/>
      <c r="E3312" s="9"/>
      <c r="F3312" s="9"/>
      <c r="G3312" s="9"/>
      <c r="H3312" s="9"/>
      <c r="I3312" s="9"/>
      <c r="J3312" s="9" t="s">
        <v>5872</v>
      </c>
      <c r="K3312" s="9" t="s">
        <v>5822</v>
      </c>
      <c r="L3312" s="9" t="s">
        <v>1263</v>
      </c>
      <c r="M3312" s="9">
        <v>-2</v>
      </c>
      <c r="N3312" s="9"/>
      <c r="O3312" s="9"/>
      <c r="P3312" s="2" t="s">
        <v>5873</v>
      </c>
      <c r="Q3312" s="9" t="s">
        <v>47</v>
      </c>
      <c r="R3312" s="9"/>
      <c r="S3312" s="9">
        <v>1.774E-3</v>
      </c>
      <c r="T3312" s="9">
        <v>3.9700000000000001E-6</v>
      </c>
      <c r="U3312" s="9">
        <v>6.5400000000000004E-5</v>
      </c>
      <c r="V3312" s="9">
        <v>1.35E-4</v>
      </c>
      <c r="W3312" s="9">
        <v>1.2800000000000001E-3</v>
      </c>
      <c r="X3312" s="9">
        <v>5.6100000000000002E-5</v>
      </c>
      <c r="Y3312" s="9">
        <v>0.19642899999999999</v>
      </c>
      <c r="Z3312" s="9">
        <v>0.20799999999999999</v>
      </c>
      <c r="AA3312" s="9">
        <v>7.0000000000000007E-2</v>
      </c>
      <c r="AB3312" s="9">
        <v>0.72199999999999998</v>
      </c>
      <c r="AC3312" s="9">
        <v>0.53510000000000002</v>
      </c>
      <c r="AD3312" s="9" t="s">
        <v>48</v>
      </c>
      <c r="AE3312" s="9" t="s">
        <v>48</v>
      </c>
      <c r="AF3312" s="9" t="s">
        <v>48</v>
      </c>
    </row>
    <row r="3313" spans="1:32" hidden="1" outlineLevel="1" x14ac:dyDescent="0.2">
      <c r="A3313" s="9" t="s">
        <v>5874</v>
      </c>
      <c r="B3313" s="9">
        <v>45343.494976851849</v>
      </c>
      <c r="C3313" s="9" t="s">
        <v>709</v>
      </c>
      <c r="D3313" s="9"/>
      <c r="E3313" s="9"/>
      <c r="F3313" s="9"/>
      <c r="G3313" s="9"/>
      <c r="H3313" s="9"/>
      <c r="I3313" s="9"/>
      <c r="J3313" s="9" t="s">
        <v>5875</v>
      </c>
      <c r="K3313" s="9" t="s">
        <v>5832</v>
      </c>
      <c r="L3313" s="9" t="s">
        <v>1263</v>
      </c>
      <c r="M3313" s="9">
        <v>1</v>
      </c>
      <c r="N3313" s="9"/>
      <c r="O3313" s="9"/>
      <c r="P3313" s="2" t="s">
        <v>5876</v>
      </c>
      <c r="Q3313" s="9" t="s">
        <v>47</v>
      </c>
      <c r="R3313" s="9"/>
      <c r="S3313" s="9">
        <v>1.2650000000000001E-3</v>
      </c>
      <c r="T3313" s="9">
        <v>2.4200000000000001E-6</v>
      </c>
      <c r="U3313" s="9">
        <v>4.3600000000000003E-5</v>
      </c>
      <c r="V3313" s="9">
        <v>7.8800000000000004E-5</v>
      </c>
      <c r="W3313" s="9">
        <v>5.1400000000000003E-4</v>
      </c>
      <c r="X3313" s="9">
        <v>6.3E-5</v>
      </c>
      <c r="Y3313" s="9">
        <v>-0.56667000000000001</v>
      </c>
      <c r="Z3313" s="9">
        <v>9.8000000000000004E-2</v>
      </c>
      <c r="AA3313" s="9">
        <v>0.13100000000000001</v>
      </c>
      <c r="AB3313" s="9">
        <v>0.77100000000000002</v>
      </c>
      <c r="AC3313" s="9">
        <v>-0.29599999999999999</v>
      </c>
      <c r="AD3313" s="9" t="s">
        <v>48</v>
      </c>
      <c r="AE3313" s="9" t="s">
        <v>48</v>
      </c>
      <c r="AF3313" s="9" t="s">
        <v>48</v>
      </c>
    </row>
    <row r="3314" spans="1:32" hidden="1" outlineLevel="1" x14ac:dyDescent="0.2">
      <c r="A3314" s="9" t="s">
        <v>5877</v>
      </c>
      <c r="B3314" s="9">
        <v>45343.502870370372</v>
      </c>
      <c r="C3314" s="9" t="s">
        <v>709</v>
      </c>
      <c r="D3314" s="9"/>
      <c r="E3314" s="9"/>
      <c r="F3314" s="9"/>
      <c r="G3314" s="9"/>
      <c r="H3314" s="9"/>
      <c r="I3314" s="9"/>
      <c r="J3314" s="9" t="s">
        <v>5878</v>
      </c>
      <c r="K3314" s="9" t="s">
        <v>5837</v>
      </c>
      <c r="L3314" s="9" t="s">
        <v>1263</v>
      </c>
      <c r="M3314" s="9">
        <v>2</v>
      </c>
      <c r="N3314" s="9"/>
      <c r="O3314" s="9"/>
      <c r="P3314" s="2" t="s">
        <v>5879</v>
      </c>
      <c r="Q3314" s="9" t="s">
        <v>47</v>
      </c>
      <c r="R3314" s="9"/>
      <c r="S3314" s="9">
        <v>0.31810300000000002</v>
      </c>
      <c r="T3314" s="9">
        <v>1.29E-5</v>
      </c>
      <c r="U3314" s="9">
        <v>2.2699999999999999E-4</v>
      </c>
      <c r="V3314" s="9">
        <v>0.143343</v>
      </c>
      <c r="W3314" s="9">
        <v>0.16345299999999999</v>
      </c>
      <c r="X3314" s="9">
        <v>2.4600000000000002E-4</v>
      </c>
      <c r="Y3314" s="9">
        <v>0</v>
      </c>
      <c r="Z3314" s="9">
        <v>0</v>
      </c>
      <c r="AA3314" s="9">
        <v>0</v>
      </c>
      <c r="AB3314" s="9">
        <v>1</v>
      </c>
      <c r="AC3314" s="9">
        <v>0</v>
      </c>
      <c r="AD3314" s="9" t="s">
        <v>48</v>
      </c>
      <c r="AE3314" s="9" t="s">
        <v>48</v>
      </c>
      <c r="AF3314" s="9" t="s">
        <v>48</v>
      </c>
    </row>
    <row r="3315" spans="1:32" hidden="1" outlineLevel="1" x14ac:dyDescent="0.2">
      <c r="A3315" s="9" t="s">
        <v>5880</v>
      </c>
      <c r="B3315" s="9">
        <v>45343.521145833336</v>
      </c>
      <c r="C3315" s="9" t="s">
        <v>709</v>
      </c>
      <c r="D3315" s="9"/>
      <c r="E3315" s="9"/>
      <c r="F3315" s="9"/>
      <c r="G3315" s="9"/>
      <c r="H3315" s="9"/>
      <c r="I3315" s="9"/>
      <c r="J3315" s="9" t="s">
        <v>5881</v>
      </c>
      <c r="K3315" s="9" t="s">
        <v>5842</v>
      </c>
      <c r="L3315" s="9" t="s">
        <v>1263</v>
      </c>
      <c r="M3315" s="9">
        <v>1</v>
      </c>
      <c r="N3315" s="9"/>
      <c r="O3315" s="9"/>
      <c r="P3315" s="2" t="s">
        <v>5882</v>
      </c>
      <c r="Q3315" s="9" t="s">
        <v>47</v>
      </c>
      <c r="R3315" s="9"/>
      <c r="S3315" s="9">
        <v>2.7300000000000002E-4</v>
      </c>
      <c r="T3315" s="9">
        <v>2.61E-6</v>
      </c>
      <c r="U3315" s="9">
        <v>2.0100000000000001E-5</v>
      </c>
      <c r="V3315" s="9">
        <v>4.07E-5</v>
      </c>
      <c r="W3315" s="9">
        <v>1.27E-4</v>
      </c>
      <c r="X3315" s="9">
        <v>2.1299999999999999E-5</v>
      </c>
      <c r="Y3315" s="9">
        <v>0.25</v>
      </c>
      <c r="Z3315" s="9">
        <v>0.217</v>
      </c>
      <c r="AA3315" s="9">
        <v>0</v>
      </c>
      <c r="AB3315" s="9">
        <v>0.78300000000000003</v>
      </c>
      <c r="AC3315" s="9">
        <v>0.36120000000000002</v>
      </c>
      <c r="AD3315" s="9" t="s">
        <v>48</v>
      </c>
      <c r="AE3315" s="9" t="s">
        <v>48</v>
      </c>
      <c r="AF3315" s="9" t="s">
        <v>48</v>
      </c>
    </row>
    <row r="3316" spans="1:32" hidden="1" outlineLevel="1" x14ac:dyDescent="0.2">
      <c r="A3316" s="9" t="s">
        <v>5883</v>
      </c>
      <c r="B3316" s="9">
        <v>45343.496516203704</v>
      </c>
      <c r="C3316" s="9" t="s">
        <v>709</v>
      </c>
      <c r="D3316" s="9"/>
      <c r="E3316" s="9"/>
      <c r="F3316" s="9"/>
      <c r="G3316" s="9"/>
      <c r="H3316" s="9"/>
      <c r="I3316" s="9"/>
      <c r="J3316" s="9" t="s">
        <v>5884</v>
      </c>
      <c r="K3316" s="9" t="s">
        <v>5850</v>
      </c>
      <c r="L3316" s="9" t="s">
        <v>1263</v>
      </c>
      <c r="M3316" s="9">
        <v>0</v>
      </c>
      <c r="N3316" s="9"/>
      <c r="O3316" s="9"/>
      <c r="P3316" s="2" t="s">
        <v>5885</v>
      </c>
      <c r="Q3316" s="9" t="s">
        <v>47</v>
      </c>
      <c r="R3316" s="9"/>
      <c r="S3316" s="9">
        <v>3.79E-4</v>
      </c>
      <c r="T3316" s="9">
        <v>2.21E-6</v>
      </c>
      <c r="U3316" s="9">
        <v>1.9199999999999999E-5</v>
      </c>
      <c r="V3316" s="9">
        <v>4.2799999999999997E-5</v>
      </c>
      <c r="W3316" s="9">
        <v>1.84E-4</v>
      </c>
      <c r="X3316" s="9">
        <v>2.72E-5</v>
      </c>
      <c r="Y3316" s="9">
        <v>0.1875</v>
      </c>
      <c r="Z3316" s="9">
        <v>0.249</v>
      </c>
      <c r="AA3316" s="9">
        <v>5.7000000000000002E-2</v>
      </c>
      <c r="AB3316" s="9">
        <v>0.69399999999999995</v>
      </c>
      <c r="AC3316" s="9">
        <v>0.66879999999999995</v>
      </c>
      <c r="AD3316" s="9" t="s">
        <v>48</v>
      </c>
      <c r="AE3316" s="9" t="s">
        <v>48</v>
      </c>
      <c r="AF3316" s="9" t="s">
        <v>48</v>
      </c>
    </row>
    <row r="3317" spans="1:32" hidden="1" outlineLevel="1" x14ac:dyDescent="0.2">
      <c r="A3317" t="s">
        <v>5886</v>
      </c>
      <c r="B3317" t="s">
        <v>5887</v>
      </c>
      <c r="C3317" t="s">
        <v>5888</v>
      </c>
      <c r="J3317" t="s">
        <v>5889</v>
      </c>
      <c r="K3317" t="s">
        <v>5855</v>
      </c>
      <c r="L3317" t="s">
        <v>1263</v>
      </c>
      <c r="M3317">
        <v>21</v>
      </c>
      <c r="P3317" s="2" t="s">
        <v>5890</v>
      </c>
      <c r="Q3317" t="s">
        <v>47</v>
      </c>
      <c r="S3317">
        <v>4.6163180377334362E-4</v>
      </c>
      <c r="T3317">
        <v>2.4086759822239401E-6</v>
      </c>
      <c r="U3317">
        <v>2.0463459804886949E-5</v>
      </c>
      <c r="V3317">
        <v>8.8719876657705754E-5</v>
      </c>
      <c r="W3317">
        <v>1.5767409058753401E-4</v>
      </c>
      <c r="X3317">
        <v>3.3193136914633208E-5</v>
      </c>
      <c r="Y3317">
        <v>-0.55666666666666664</v>
      </c>
      <c r="Z3317">
        <v>0</v>
      </c>
      <c r="AA3317">
        <v>0.251</v>
      </c>
      <c r="AB3317">
        <v>0.749</v>
      </c>
      <c r="AC3317">
        <v>-0.57089999999999996</v>
      </c>
      <c r="AD3317" t="s">
        <v>48</v>
      </c>
      <c r="AE3317" t="s">
        <v>48</v>
      </c>
      <c r="AF3317" t="s">
        <v>48</v>
      </c>
    </row>
    <row r="3318" spans="1:32" hidden="1" outlineLevel="1" x14ac:dyDescent="0.2">
      <c r="A3318" t="s">
        <v>5891</v>
      </c>
      <c r="B3318" t="s">
        <v>5892</v>
      </c>
      <c r="C3318" t="s">
        <v>5893</v>
      </c>
      <c r="J3318" t="s">
        <v>5894</v>
      </c>
      <c r="K3318" t="s">
        <v>5855</v>
      </c>
      <c r="L3318" t="s">
        <v>1263</v>
      </c>
      <c r="M3318">
        <v>22</v>
      </c>
      <c r="P3318" s="2" t="s">
        <v>5895</v>
      </c>
      <c r="Q3318" t="s">
        <v>47</v>
      </c>
      <c r="S3318">
        <v>0.56399655342102051</v>
      </c>
      <c r="T3318">
        <v>5.2808914915658527E-5</v>
      </c>
      <c r="U3318">
        <v>1.417009043507278E-3</v>
      </c>
      <c r="V3318">
        <v>3.9716441184282303E-2</v>
      </c>
      <c r="W3318">
        <v>0.20567423105239871</v>
      </c>
      <c r="X3318">
        <v>2.4569876492023471E-2</v>
      </c>
      <c r="Y3318">
        <v>-0.32500000000000001</v>
      </c>
      <c r="Z3318">
        <v>0.124</v>
      </c>
      <c r="AA3318">
        <v>0.14199999999999999</v>
      </c>
      <c r="AB3318">
        <v>0.73399999999999999</v>
      </c>
      <c r="AC3318">
        <v>-0.1027</v>
      </c>
      <c r="AD3318" t="s">
        <v>48</v>
      </c>
      <c r="AE3318" t="s">
        <v>48</v>
      </c>
      <c r="AF3318" t="s">
        <v>48</v>
      </c>
    </row>
    <row r="3319" spans="1:32" hidden="1" outlineLevel="1" x14ac:dyDescent="0.2">
      <c r="A3319" t="s">
        <v>5896</v>
      </c>
      <c r="B3319" t="s">
        <v>5897</v>
      </c>
      <c r="C3319" t="s">
        <v>5898</v>
      </c>
      <c r="J3319" t="s">
        <v>5899</v>
      </c>
      <c r="K3319" t="s">
        <v>5855</v>
      </c>
      <c r="L3319" t="s">
        <v>1263</v>
      </c>
      <c r="M3319">
        <v>10</v>
      </c>
      <c r="P3319" s="2" t="s">
        <v>5900</v>
      </c>
      <c r="Q3319" t="s">
        <v>47</v>
      </c>
      <c r="S3319">
        <v>4.8664822243154049E-3</v>
      </c>
      <c r="T3319">
        <v>6.549768841068726E-6</v>
      </c>
      <c r="U3319">
        <v>7.5780582847073674E-5</v>
      </c>
      <c r="V3319">
        <v>9.3560595996677876E-4</v>
      </c>
      <c r="W3319">
        <v>5.5030075600370765E-4</v>
      </c>
      <c r="X3319">
        <v>3.5238332930020988E-4</v>
      </c>
      <c r="Y3319">
        <v>0</v>
      </c>
      <c r="Z3319">
        <v>0.219</v>
      </c>
      <c r="AA3319">
        <v>0.13400000000000001</v>
      </c>
      <c r="AB3319">
        <v>0.64700000000000002</v>
      </c>
      <c r="AC3319">
        <v>0.21099999999999999</v>
      </c>
      <c r="AD3319" t="s">
        <v>48</v>
      </c>
      <c r="AE3319" t="s">
        <v>48</v>
      </c>
      <c r="AF3319" t="s">
        <v>48</v>
      </c>
    </row>
    <row r="3320" spans="1:32" hidden="1" outlineLevel="1" x14ac:dyDescent="0.2">
      <c r="A3320" t="s">
        <v>5901</v>
      </c>
      <c r="B3320" t="s">
        <v>5902</v>
      </c>
      <c r="C3320" t="s">
        <v>5790</v>
      </c>
      <c r="J3320" t="s">
        <v>5903</v>
      </c>
      <c r="K3320" t="s">
        <v>5855</v>
      </c>
      <c r="L3320" t="s">
        <v>1263</v>
      </c>
      <c r="M3320">
        <v>1</v>
      </c>
      <c r="P3320" s="2" t="s">
        <v>5904</v>
      </c>
      <c r="Q3320" t="s">
        <v>47</v>
      </c>
      <c r="S3320">
        <v>1.172334421426058E-3</v>
      </c>
      <c r="T3320">
        <v>6.9670054472226184E-6</v>
      </c>
      <c r="U3320">
        <v>1.153911871369928E-4</v>
      </c>
      <c r="V3320">
        <v>2.6384388911537831E-4</v>
      </c>
      <c r="W3320">
        <v>2.4291395675390959E-4</v>
      </c>
      <c r="X3320">
        <v>6.9979854742996395E-5</v>
      </c>
      <c r="Y3320">
        <v>0.1083333333333333</v>
      </c>
      <c r="Z3320">
        <v>9.8000000000000004E-2</v>
      </c>
      <c r="AA3320">
        <v>0.10299999999999999</v>
      </c>
      <c r="AB3320">
        <v>0.79900000000000004</v>
      </c>
      <c r="AC3320">
        <v>-0.1263</v>
      </c>
      <c r="AD3320" t="s">
        <v>48</v>
      </c>
      <c r="AE3320" t="s">
        <v>48</v>
      </c>
      <c r="AF3320" t="s">
        <v>48</v>
      </c>
    </row>
    <row r="3321" spans="1:32" hidden="1" outlineLevel="1" x14ac:dyDescent="0.2">
      <c r="A3321" t="s">
        <v>5905</v>
      </c>
      <c r="B3321" t="s">
        <v>5906</v>
      </c>
      <c r="C3321" t="s">
        <v>5907</v>
      </c>
      <c r="J3321" t="s">
        <v>5908</v>
      </c>
      <c r="K3321" t="s">
        <v>5855</v>
      </c>
      <c r="L3321" t="s">
        <v>1263</v>
      </c>
      <c r="M3321">
        <v>1</v>
      </c>
      <c r="P3321" s="2" t="s">
        <v>5909</v>
      </c>
      <c r="Q3321" t="s">
        <v>47</v>
      </c>
      <c r="S3321">
        <v>3.9997402927838271E-4</v>
      </c>
      <c r="T3321">
        <v>1.8722390677794461E-6</v>
      </c>
      <c r="U3321">
        <v>1.9230779798817821E-5</v>
      </c>
      <c r="V3321">
        <v>4.2438208765815937E-5</v>
      </c>
      <c r="W3321">
        <v>2.0199766731821001E-4</v>
      </c>
      <c r="X3321">
        <v>1.708240233710967E-5</v>
      </c>
      <c r="Y3321">
        <v>0.05</v>
      </c>
      <c r="Z3321">
        <v>0</v>
      </c>
      <c r="AA3321">
        <v>0.24099999999999999</v>
      </c>
      <c r="AB3321">
        <v>0.75900000000000001</v>
      </c>
      <c r="AC3321">
        <v>-0.36870000000000003</v>
      </c>
      <c r="AD3321" t="s">
        <v>48</v>
      </c>
      <c r="AE3321" t="s">
        <v>48</v>
      </c>
      <c r="AF3321" t="s">
        <v>48</v>
      </c>
    </row>
    <row r="3322" spans="1:32" hidden="1" outlineLevel="1" x14ac:dyDescent="0.2">
      <c r="A3322" t="s">
        <v>5910</v>
      </c>
      <c r="B3322" t="s">
        <v>5911</v>
      </c>
      <c r="C3322" t="s">
        <v>5912</v>
      </c>
      <c r="J3322" t="s">
        <v>5913</v>
      </c>
      <c r="K3322" t="s">
        <v>5855</v>
      </c>
      <c r="L3322" t="s">
        <v>1263</v>
      </c>
      <c r="M3322">
        <v>1</v>
      </c>
      <c r="P3322" s="2" t="s">
        <v>5914</v>
      </c>
      <c r="Q3322" t="s">
        <v>47</v>
      </c>
      <c r="S3322">
        <v>0.19813525676727289</v>
      </c>
      <c r="T3322">
        <v>5.7282726629637182E-5</v>
      </c>
      <c r="U3322">
        <v>6.2826555222272873E-4</v>
      </c>
      <c r="V3322">
        <v>6.5315581858158112E-2</v>
      </c>
      <c r="W3322">
        <v>7.2499345988035202E-3</v>
      </c>
      <c r="X3322">
        <v>2.5221005082130429E-2</v>
      </c>
      <c r="Y3322">
        <v>-6.0416666666666653E-2</v>
      </c>
      <c r="Z3322">
        <v>0</v>
      </c>
      <c r="AA3322">
        <v>0.4</v>
      </c>
      <c r="AB3322">
        <v>0.6</v>
      </c>
      <c r="AC3322">
        <v>-0.56589999999999996</v>
      </c>
      <c r="AD3322" t="s">
        <v>48</v>
      </c>
      <c r="AE3322" t="s">
        <v>48</v>
      </c>
      <c r="AF3322" t="s">
        <v>48</v>
      </c>
    </row>
    <row r="3323" spans="1:32" hidden="1" outlineLevel="1" x14ac:dyDescent="0.2">
      <c r="A3323" t="s">
        <v>5915</v>
      </c>
      <c r="B3323" t="s">
        <v>5916</v>
      </c>
      <c r="C3323" t="s">
        <v>5795</v>
      </c>
      <c r="J3323" t="s">
        <v>5917</v>
      </c>
      <c r="K3323" t="s">
        <v>5858</v>
      </c>
      <c r="L3323" t="s">
        <v>1263</v>
      </c>
      <c r="M3323">
        <v>7</v>
      </c>
      <c r="P3323" s="2" t="s">
        <v>5918</v>
      </c>
      <c r="Q3323" t="s">
        <v>47</v>
      </c>
      <c r="S3323">
        <v>2.3195093963295221E-3</v>
      </c>
      <c r="T3323">
        <v>6.7475430114427581E-6</v>
      </c>
      <c r="U3323">
        <v>1.020816707750782E-4</v>
      </c>
      <c r="V3323">
        <v>1.5095224080141631E-4</v>
      </c>
      <c r="W3323">
        <v>5.2322656847536564E-4</v>
      </c>
      <c r="X3323">
        <v>3.4832188975997269E-4</v>
      </c>
      <c r="Y3323">
        <v>0.5</v>
      </c>
      <c r="Z3323">
        <v>0.24399999999999999</v>
      </c>
      <c r="AA3323">
        <v>0</v>
      </c>
      <c r="AB3323">
        <v>0.75600000000000001</v>
      </c>
      <c r="AC3323">
        <v>0.44040000000000001</v>
      </c>
      <c r="AD3323" t="s">
        <v>48</v>
      </c>
      <c r="AE3323" t="s">
        <v>48</v>
      </c>
      <c r="AF3323" t="s">
        <v>48</v>
      </c>
    </row>
    <row r="3324" spans="1:32" hidden="1" outlineLevel="1" x14ac:dyDescent="0.2">
      <c r="A3324" t="s">
        <v>5919</v>
      </c>
      <c r="B3324" t="s">
        <v>5920</v>
      </c>
      <c r="C3324" t="s">
        <v>5921</v>
      </c>
      <c r="J3324" t="s">
        <v>5922</v>
      </c>
      <c r="K3324" t="s">
        <v>5858</v>
      </c>
      <c r="L3324" t="s">
        <v>1263</v>
      </c>
      <c r="M3324">
        <v>1</v>
      </c>
      <c r="P3324" s="2" t="s">
        <v>5923</v>
      </c>
      <c r="Q3324" t="s">
        <v>47</v>
      </c>
      <c r="S3324">
        <v>0.29451698064804083</v>
      </c>
      <c r="T3324">
        <v>5.9269350458635017E-6</v>
      </c>
      <c r="U3324">
        <v>3.7635848275385802E-4</v>
      </c>
      <c r="V3324">
        <v>4.5777019113302231E-4</v>
      </c>
      <c r="W3324">
        <v>0.27491316199302668</v>
      </c>
      <c r="X3324">
        <v>3.9816374192014342E-4</v>
      </c>
      <c r="Y3324">
        <v>0</v>
      </c>
      <c r="Z3324">
        <v>0</v>
      </c>
      <c r="AA3324">
        <v>0</v>
      </c>
      <c r="AB3324">
        <v>1</v>
      </c>
      <c r="AC3324">
        <v>0</v>
      </c>
      <c r="AD3324" t="s">
        <v>48</v>
      </c>
      <c r="AE3324" t="s">
        <v>48</v>
      </c>
      <c r="AF3324" t="s">
        <v>48</v>
      </c>
    </row>
    <row r="3325" spans="1:32" hidden="1" outlineLevel="1" x14ac:dyDescent="0.2">
      <c r="A3325" t="s">
        <v>5924</v>
      </c>
      <c r="B3325" t="s">
        <v>5925</v>
      </c>
      <c r="C3325" t="s">
        <v>5809</v>
      </c>
      <c r="J3325" t="s">
        <v>5926</v>
      </c>
      <c r="K3325" t="s">
        <v>5861</v>
      </c>
      <c r="L3325" t="s">
        <v>1263</v>
      </c>
      <c r="M3325">
        <v>1</v>
      </c>
      <c r="P3325" s="2" t="s">
        <v>5927</v>
      </c>
      <c r="Q3325" t="s">
        <v>47</v>
      </c>
      <c r="S3325">
        <v>0.43174034357070917</v>
      </c>
      <c r="T3325">
        <v>1.5308900037780399E-4</v>
      </c>
      <c r="U3325">
        <v>1.128577161580324E-3</v>
      </c>
      <c r="V3325">
        <v>1.761493156664073E-3</v>
      </c>
      <c r="W3325">
        <v>1.7476627603173259E-2</v>
      </c>
      <c r="X3325">
        <v>0.15524780750274661</v>
      </c>
      <c r="Y3325">
        <v>5.5454545454545437E-2</v>
      </c>
      <c r="Z3325">
        <v>0.216</v>
      </c>
      <c r="AA3325">
        <v>0.05</v>
      </c>
      <c r="AB3325">
        <v>0.73399999999999999</v>
      </c>
      <c r="AC3325">
        <v>0.78449999999999998</v>
      </c>
      <c r="AD3325" t="s">
        <v>48</v>
      </c>
      <c r="AE3325" t="s">
        <v>48</v>
      </c>
      <c r="AF3325" t="s">
        <v>48</v>
      </c>
    </row>
    <row r="3326" spans="1:32" hidden="1" outlineLevel="1" x14ac:dyDescent="0.2">
      <c r="A3326" t="s">
        <v>5928</v>
      </c>
      <c r="B3326" t="s">
        <v>5929</v>
      </c>
      <c r="C3326" t="s">
        <v>5930</v>
      </c>
      <c r="J3326" t="s">
        <v>5931</v>
      </c>
      <c r="K3326" t="s">
        <v>5861</v>
      </c>
      <c r="L3326" t="s">
        <v>1263</v>
      </c>
      <c r="M3326">
        <v>1</v>
      </c>
      <c r="P3326" s="2" t="s">
        <v>5932</v>
      </c>
      <c r="Q3326" t="s">
        <v>47</v>
      </c>
      <c r="S3326">
        <v>3.3799486700445409E-3</v>
      </c>
      <c r="T3326">
        <v>1.8472391047907881E-6</v>
      </c>
      <c r="U3326">
        <v>3.8601276173721999E-5</v>
      </c>
      <c r="V3326">
        <v>1.550397282699123E-4</v>
      </c>
      <c r="W3326">
        <v>1.794162555597723E-3</v>
      </c>
      <c r="X3326">
        <v>5.7338198530487723E-5</v>
      </c>
      <c r="Y3326">
        <v>0</v>
      </c>
      <c r="Z3326">
        <v>0.47399999999999998</v>
      </c>
      <c r="AA3326">
        <v>0</v>
      </c>
      <c r="AB3326">
        <v>0.52600000000000002</v>
      </c>
      <c r="AC3326">
        <v>0.40189999999999998</v>
      </c>
      <c r="AD3326" t="s">
        <v>48</v>
      </c>
      <c r="AE3326" t="s">
        <v>48</v>
      </c>
      <c r="AF3326" t="s">
        <v>48</v>
      </c>
    </row>
    <row r="3327" spans="1:32" hidden="1" outlineLevel="1" x14ac:dyDescent="0.2">
      <c r="A3327" t="s">
        <v>5933</v>
      </c>
      <c r="B3327" t="s">
        <v>5934</v>
      </c>
      <c r="C3327" t="s">
        <v>5814</v>
      </c>
      <c r="J3327" t="s">
        <v>5935</v>
      </c>
      <c r="K3327" t="s">
        <v>5864</v>
      </c>
      <c r="L3327" t="s">
        <v>1263</v>
      </c>
      <c r="M3327">
        <v>2</v>
      </c>
      <c r="P3327" s="2" t="s">
        <v>5936</v>
      </c>
      <c r="Q3327" t="s">
        <v>47</v>
      </c>
      <c r="S3327">
        <v>3.6597010330297047E-4</v>
      </c>
      <c r="T3327">
        <v>2.0492416297201999E-6</v>
      </c>
      <c r="U3327">
        <v>1.9846516806865111E-5</v>
      </c>
      <c r="V3327">
        <v>7.1234077040571719E-5</v>
      </c>
      <c r="W3327">
        <v>1.479108032071963E-4</v>
      </c>
      <c r="X3327">
        <v>2.2455771613749679E-5</v>
      </c>
      <c r="Y3327">
        <v>0</v>
      </c>
      <c r="Z3327">
        <v>0.13400000000000001</v>
      </c>
      <c r="AA3327">
        <v>0</v>
      </c>
      <c r="AB3327">
        <v>0.86599999999999999</v>
      </c>
      <c r="AC3327">
        <v>0.21440000000000001</v>
      </c>
      <c r="AD3327" t="s">
        <v>48</v>
      </c>
      <c r="AE3327" t="s">
        <v>48</v>
      </c>
      <c r="AF3327" t="s">
        <v>48</v>
      </c>
    </row>
    <row r="3328" spans="1:32" hidden="1" outlineLevel="1" x14ac:dyDescent="0.2">
      <c r="A3328" t="s">
        <v>5937</v>
      </c>
      <c r="B3328" t="s">
        <v>5938</v>
      </c>
      <c r="C3328" t="s">
        <v>5762</v>
      </c>
      <c r="J3328" t="s">
        <v>5939</v>
      </c>
      <c r="K3328" t="s">
        <v>5871</v>
      </c>
      <c r="L3328" t="s">
        <v>1263</v>
      </c>
      <c r="M3328">
        <v>7</v>
      </c>
      <c r="P3328" s="2" t="s">
        <v>5940</v>
      </c>
      <c r="Q3328" t="s">
        <v>47</v>
      </c>
      <c r="S3328">
        <v>0.35917714238166809</v>
      </c>
      <c r="T3328">
        <v>1.8215597083326429E-4</v>
      </c>
      <c r="U3328">
        <v>7.2006694972515106E-2</v>
      </c>
      <c r="V3328">
        <v>1.608977280557156E-2</v>
      </c>
      <c r="W3328">
        <v>8.4328189492225647E-2</v>
      </c>
      <c r="X3328">
        <v>2.477259142324328E-3</v>
      </c>
      <c r="Y3328">
        <v>-0.5</v>
      </c>
      <c r="Z3328">
        <v>0</v>
      </c>
      <c r="AA3328">
        <v>0.14199999999999999</v>
      </c>
      <c r="AB3328">
        <v>0.85799999999999998</v>
      </c>
      <c r="AC3328">
        <v>-0.58589999999999998</v>
      </c>
      <c r="AD3328" t="s">
        <v>48</v>
      </c>
      <c r="AE3328" t="s">
        <v>48</v>
      </c>
      <c r="AF3328" t="s">
        <v>48</v>
      </c>
    </row>
    <row r="3329" spans="1:32" hidden="1" outlineLevel="1" x14ac:dyDescent="0.2">
      <c r="A3329" t="s">
        <v>5941</v>
      </c>
      <c r="B3329" t="s">
        <v>5942</v>
      </c>
      <c r="C3329" t="s">
        <v>5824</v>
      </c>
      <c r="J3329" t="s">
        <v>5943</v>
      </c>
      <c r="K3329" t="s">
        <v>5871</v>
      </c>
      <c r="L3329" t="s">
        <v>1263</v>
      </c>
      <c r="M3329">
        <v>1</v>
      </c>
      <c r="P3329" s="2" t="s">
        <v>5944</v>
      </c>
      <c r="Q3329" t="s">
        <v>47</v>
      </c>
      <c r="S3329">
        <v>5.9327194467186928E-3</v>
      </c>
      <c r="T3329">
        <v>7.2734255809336901E-6</v>
      </c>
      <c r="U3329">
        <v>2.9783407808281481E-4</v>
      </c>
      <c r="V3329">
        <v>3.5835531889460981E-4</v>
      </c>
      <c r="W3329">
        <v>2.3273008409887548E-3</v>
      </c>
      <c r="X3329">
        <v>2.430768217891455E-4</v>
      </c>
      <c r="Y3329">
        <v>0</v>
      </c>
      <c r="Z3329">
        <v>0</v>
      </c>
      <c r="AA3329">
        <v>0.19400000000000001</v>
      </c>
      <c r="AB3329">
        <v>0.80600000000000005</v>
      </c>
      <c r="AC3329">
        <v>-0.34</v>
      </c>
      <c r="AD3329" t="s">
        <v>48</v>
      </c>
      <c r="AE3329" t="s">
        <v>48</v>
      </c>
      <c r="AF3329" t="s">
        <v>48</v>
      </c>
    </row>
    <row r="3330" spans="1:32" hidden="1" outlineLevel="1" x14ac:dyDescent="0.2">
      <c r="A3330" t="s">
        <v>5945</v>
      </c>
      <c r="B3330" t="s">
        <v>5946</v>
      </c>
      <c r="C3330" t="s">
        <v>5839</v>
      </c>
      <c r="J3330" t="s">
        <v>5947</v>
      </c>
      <c r="K3330" t="s">
        <v>5877</v>
      </c>
      <c r="L3330" t="s">
        <v>1263</v>
      </c>
      <c r="M3330">
        <v>2</v>
      </c>
      <c r="P3330" s="2" t="s">
        <v>5948</v>
      </c>
      <c r="Q3330" t="s">
        <v>47</v>
      </c>
      <c r="S3330">
        <v>2.0645426120609049E-3</v>
      </c>
      <c r="T3330">
        <v>5.9048183175036677E-5</v>
      </c>
      <c r="U3330">
        <v>1.705752074485645E-4</v>
      </c>
      <c r="V3330">
        <v>5.1833508769050241E-4</v>
      </c>
      <c r="W3330">
        <v>7.403175113722682E-4</v>
      </c>
      <c r="X3330">
        <v>1.473605079809204E-4</v>
      </c>
      <c r="Y3330">
        <v>0.16666666666666671</v>
      </c>
      <c r="Z3330">
        <v>0.121</v>
      </c>
      <c r="AA3330">
        <v>0</v>
      </c>
      <c r="AB3330">
        <v>0.879</v>
      </c>
      <c r="AC3330">
        <v>0.56879999999999997</v>
      </c>
      <c r="AD3330" t="s">
        <v>48</v>
      </c>
      <c r="AE3330" t="s">
        <v>48</v>
      </c>
      <c r="AF3330" t="s">
        <v>48</v>
      </c>
    </row>
    <row r="3331" spans="1:32" hidden="1" outlineLevel="1" x14ac:dyDescent="0.2">
      <c r="A3331" t="s">
        <v>5949</v>
      </c>
      <c r="B3331" t="s">
        <v>5950</v>
      </c>
      <c r="C3331" t="s">
        <v>5852</v>
      </c>
      <c r="J3331" t="s">
        <v>5951</v>
      </c>
      <c r="K3331" t="s">
        <v>5883</v>
      </c>
      <c r="L3331" t="s">
        <v>1263</v>
      </c>
      <c r="M3331">
        <v>2</v>
      </c>
      <c r="P3331" s="2" t="s">
        <v>5952</v>
      </c>
      <c r="Q3331" t="s">
        <v>47</v>
      </c>
      <c r="S3331">
        <v>3.1658422667533159E-3</v>
      </c>
      <c r="T3331">
        <v>1.9809212972177188E-6</v>
      </c>
      <c r="U3331">
        <v>4.6364482841454453E-5</v>
      </c>
      <c r="V3331">
        <v>1.9730294297914949E-4</v>
      </c>
      <c r="W3331">
        <v>1.488597830757499E-3</v>
      </c>
      <c r="X3331">
        <v>6.5905107476282865E-5</v>
      </c>
      <c r="Y3331">
        <v>0</v>
      </c>
      <c r="Z3331">
        <v>0</v>
      </c>
      <c r="AA3331">
        <v>0</v>
      </c>
      <c r="AB3331">
        <v>1</v>
      </c>
      <c r="AC3331">
        <v>0</v>
      </c>
      <c r="AD3331" t="s">
        <v>48</v>
      </c>
      <c r="AE3331" t="s">
        <v>48</v>
      </c>
      <c r="AF3331" t="s">
        <v>48</v>
      </c>
    </row>
    <row r="3332" spans="1:32" hidden="1" outlineLevel="1" x14ac:dyDescent="0.2">
      <c r="A3332" t="s">
        <v>5953</v>
      </c>
      <c r="B3332" t="s">
        <v>5954</v>
      </c>
      <c r="C3332" t="s">
        <v>709</v>
      </c>
      <c r="J3332" t="s">
        <v>5955</v>
      </c>
      <c r="K3332" t="s">
        <v>5901</v>
      </c>
      <c r="L3332" t="s">
        <v>1263</v>
      </c>
      <c r="M3332">
        <v>-1</v>
      </c>
      <c r="P3332" s="2" t="s">
        <v>5956</v>
      </c>
      <c r="Q3332" t="s">
        <v>47</v>
      </c>
      <c r="S3332">
        <v>4.3736718595027917E-2</v>
      </c>
      <c r="T3332">
        <v>8.6786212705192156E-6</v>
      </c>
      <c r="U3332">
        <v>1.3375558890402321E-2</v>
      </c>
      <c r="V3332">
        <v>9.0619176626205444E-4</v>
      </c>
      <c r="W3332">
        <v>1.6984960064291951E-2</v>
      </c>
      <c r="X3332">
        <v>2.7677917387336493E-4</v>
      </c>
      <c r="Y3332">
        <v>0.2578125</v>
      </c>
      <c r="Z3332">
        <v>0.13700000000000001</v>
      </c>
      <c r="AA3332">
        <v>0.09</v>
      </c>
      <c r="AB3332">
        <v>0.77300000000000002</v>
      </c>
      <c r="AC3332">
        <v>0.74690000000000001</v>
      </c>
      <c r="AD3332" t="s">
        <v>48</v>
      </c>
      <c r="AE3332" t="s">
        <v>48</v>
      </c>
      <c r="AF3332" t="s">
        <v>48</v>
      </c>
    </row>
    <row r="3333" spans="1:32" hidden="1" outlineLevel="1" x14ac:dyDescent="0.2">
      <c r="A3333" t="s">
        <v>5957</v>
      </c>
      <c r="B3333" t="s">
        <v>5958</v>
      </c>
      <c r="C3333" t="s">
        <v>709</v>
      </c>
      <c r="J3333" t="s">
        <v>5959</v>
      </c>
      <c r="K3333" t="s">
        <v>5915</v>
      </c>
      <c r="L3333" t="s">
        <v>1263</v>
      </c>
      <c r="M3333">
        <v>-1</v>
      </c>
      <c r="P3333" s="2" t="s">
        <v>5960</v>
      </c>
      <c r="Q3333" t="s">
        <v>47</v>
      </c>
      <c r="Y3333" t="s">
        <v>48</v>
      </c>
      <c r="Z3333" t="s">
        <v>48</v>
      </c>
      <c r="AA3333" t="s">
        <v>48</v>
      </c>
      <c r="AB3333" t="s">
        <v>48</v>
      </c>
      <c r="AC3333" t="s">
        <v>48</v>
      </c>
      <c r="AD3333" t="s">
        <v>48</v>
      </c>
      <c r="AE3333" t="s">
        <v>48</v>
      </c>
      <c r="AF3333" t="s">
        <v>48</v>
      </c>
    </row>
    <row r="3334" spans="1:32" hidden="1" outlineLevel="1" x14ac:dyDescent="0.2">
      <c r="A3334" t="s">
        <v>5961</v>
      </c>
      <c r="B3334" t="s">
        <v>5962</v>
      </c>
      <c r="C3334" t="s">
        <v>709</v>
      </c>
      <c r="J3334" t="s">
        <v>5963</v>
      </c>
      <c r="K3334" t="s">
        <v>5919</v>
      </c>
      <c r="L3334" t="s">
        <v>1263</v>
      </c>
      <c r="M3334">
        <v>-3</v>
      </c>
      <c r="P3334" s="2" t="s">
        <v>5964</v>
      </c>
      <c r="Q3334" t="s">
        <v>47</v>
      </c>
      <c r="S3334">
        <v>5.9474739246070376E-3</v>
      </c>
      <c r="T3334">
        <v>5.5245977819140526E-6</v>
      </c>
      <c r="U3334">
        <v>2.4307474086526781E-4</v>
      </c>
      <c r="V3334">
        <v>2.6970510953105992E-4</v>
      </c>
      <c r="W3334">
        <v>1.2472923845052719E-3</v>
      </c>
      <c r="X3334">
        <v>1.146618742495775E-3</v>
      </c>
      <c r="Y3334">
        <v>0</v>
      </c>
      <c r="Z3334">
        <v>0</v>
      </c>
      <c r="AA3334">
        <v>0</v>
      </c>
      <c r="AB3334">
        <v>1</v>
      </c>
      <c r="AC3334">
        <v>0</v>
      </c>
      <c r="AD3334" t="s">
        <v>48</v>
      </c>
      <c r="AE3334" t="s">
        <v>48</v>
      </c>
      <c r="AF3334" t="s">
        <v>48</v>
      </c>
    </row>
    <row r="3335" spans="1:32" hidden="1" outlineLevel="1" x14ac:dyDescent="0.2">
      <c r="A3335" t="s">
        <v>5965</v>
      </c>
      <c r="B3335" t="s">
        <v>5966</v>
      </c>
      <c r="C3335" t="s">
        <v>709</v>
      </c>
      <c r="J3335" t="s">
        <v>5967</v>
      </c>
      <c r="K3335" t="s">
        <v>5937</v>
      </c>
      <c r="L3335" t="s">
        <v>1263</v>
      </c>
      <c r="M3335">
        <v>-1</v>
      </c>
      <c r="P3335" s="2" t="s">
        <v>5968</v>
      </c>
      <c r="Q3335" t="s">
        <v>47</v>
      </c>
      <c r="S3335">
        <v>4.4341359287500381E-2</v>
      </c>
      <c r="T3335">
        <v>3.6672927308245562E-6</v>
      </c>
      <c r="U3335">
        <v>1.886409008875489E-4</v>
      </c>
      <c r="V3335">
        <v>3.017338749486953E-4</v>
      </c>
      <c r="W3335">
        <v>3.3405318856239319E-2</v>
      </c>
      <c r="X3335">
        <v>1.189606118714437E-4</v>
      </c>
      <c r="Y3335">
        <v>0.45</v>
      </c>
      <c r="Z3335">
        <v>0.18099999999999999</v>
      </c>
      <c r="AA3335">
        <v>0</v>
      </c>
      <c r="AB3335">
        <v>0.81899999999999995</v>
      </c>
      <c r="AC3335">
        <v>0.63690000000000002</v>
      </c>
      <c r="AD3335" t="s">
        <v>48</v>
      </c>
      <c r="AE3335" t="s">
        <v>48</v>
      </c>
      <c r="AF3335" t="s">
        <v>48</v>
      </c>
    </row>
    <row r="3336" spans="1:32" hidden="1" outlineLevel="1" x14ac:dyDescent="0.2">
      <c r="A3336" t="s">
        <v>5969</v>
      </c>
      <c r="B3336" t="s">
        <v>5970</v>
      </c>
      <c r="C3336" t="s">
        <v>5819</v>
      </c>
      <c r="J3336" t="s">
        <v>5971</v>
      </c>
      <c r="K3336" t="s">
        <v>5941</v>
      </c>
      <c r="L3336" t="s">
        <v>1263</v>
      </c>
      <c r="M3336">
        <v>2</v>
      </c>
      <c r="P3336" s="2" t="s">
        <v>5972</v>
      </c>
      <c r="Q3336" t="s">
        <v>47</v>
      </c>
      <c r="S3336">
        <v>0.89962273836135864</v>
      </c>
      <c r="T3336">
        <v>2.9306031137821261E-5</v>
      </c>
      <c r="U3336">
        <v>1.7199525609612461E-3</v>
      </c>
      <c r="V3336">
        <v>5.938609829172492E-4</v>
      </c>
      <c r="W3336">
        <v>0.88117259740829468</v>
      </c>
      <c r="X3336">
        <v>4.8684977809898561E-4</v>
      </c>
      <c r="Y3336">
        <v>-5.5555555555555559E-2</v>
      </c>
      <c r="Z3336">
        <v>0.11600000000000001</v>
      </c>
      <c r="AA3336">
        <v>0.29299999999999998</v>
      </c>
      <c r="AB3336">
        <v>0.59099999999999997</v>
      </c>
      <c r="AC3336">
        <v>-0.82509999999999994</v>
      </c>
      <c r="AD3336" t="s">
        <v>48</v>
      </c>
      <c r="AE3336" t="s">
        <v>48</v>
      </c>
      <c r="AF3336" t="s">
        <v>48</v>
      </c>
    </row>
    <row r="3337" spans="1:32" hidden="1" outlineLevel="1" x14ac:dyDescent="0.2">
      <c r="A3337" t="s">
        <v>5973</v>
      </c>
      <c r="B3337" t="s">
        <v>5958</v>
      </c>
      <c r="C3337" t="s">
        <v>5921</v>
      </c>
      <c r="J3337" t="s">
        <v>5974</v>
      </c>
      <c r="K3337" t="s">
        <v>5945</v>
      </c>
      <c r="L3337" t="s">
        <v>1263</v>
      </c>
      <c r="M3337">
        <v>-2</v>
      </c>
      <c r="P3337" s="2" t="s">
        <v>5975</v>
      </c>
      <c r="Q3337" t="s">
        <v>47</v>
      </c>
      <c r="S3337">
        <v>0.20421396195888519</v>
      </c>
      <c r="T3337">
        <v>1.635889784665778E-4</v>
      </c>
      <c r="U3337">
        <v>2.5933636352419849E-3</v>
      </c>
      <c r="V3337">
        <v>2.055663242936134E-2</v>
      </c>
      <c r="W3337">
        <v>1.6843531280756E-2</v>
      </c>
      <c r="X3337">
        <v>5.1027783192694187E-3</v>
      </c>
      <c r="Y3337">
        <v>-5.8333333333333327E-2</v>
      </c>
      <c r="Z3337">
        <v>4.4999999999999998E-2</v>
      </c>
      <c r="AA3337">
        <v>0.152</v>
      </c>
      <c r="AB3337">
        <v>0.80300000000000005</v>
      </c>
      <c r="AC3337">
        <v>-0.55469999999999997</v>
      </c>
      <c r="AD3337" t="s">
        <v>48</v>
      </c>
      <c r="AE3337" t="s">
        <v>48</v>
      </c>
      <c r="AF3337" t="s">
        <v>48</v>
      </c>
    </row>
    <row r="3338" spans="1:32" hidden="1" outlineLevel="1" x14ac:dyDescent="0.2">
      <c r="A3338" t="s">
        <v>5976</v>
      </c>
      <c r="B3338" t="s">
        <v>5977</v>
      </c>
      <c r="C3338" t="s">
        <v>709</v>
      </c>
      <c r="J3338" t="s">
        <v>5978</v>
      </c>
      <c r="K3338" t="s">
        <v>5945</v>
      </c>
      <c r="L3338" t="s">
        <v>1263</v>
      </c>
      <c r="M3338">
        <v>1</v>
      </c>
      <c r="P3338" s="2" t="s">
        <v>5979</v>
      </c>
      <c r="Q3338" t="s">
        <v>47</v>
      </c>
      <c r="S3338">
        <v>1.280226558446884E-2</v>
      </c>
      <c r="T3338">
        <v>9.8005060863215476E-5</v>
      </c>
      <c r="U3338">
        <v>4.2909453622996813E-4</v>
      </c>
      <c r="V3338">
        <v>7.6185888610780239E-3</v>
      </c>
      <c r="W3338">
        <v>9.7662769258022308E-4</v>
      </c>
      <c r="X3338">
        <v>1.6567923594266181E-3</v>
      </c>
      <c r="Y3338">
        <v>0.5</v>
      </c>
      <c r="Z3338">
        <v>0.14499999999999999</v>
      </c>
      <c r="AA3338">
        <v>0.114</v>
      </c>
      <c r="AB3338">
        <v>0.74099999999999999</v>
      </c>
      <c r="AC3338">
        <v>-2.58E-2</v>
      </c>
      <c r="AD3338" t="s">
        <v>48</v>
      </c>
      <c r="AE3338" t="s">
        <v>48</v>
      </c>
      <c r="AF3338" t="s">
        <v>48</v>
      </c>
    </row>
    <row r="3339" spans="1:32" hidden="1" outlineLevel="1" x14ac:dyDescent="0.2">
      <c r="A3339" t="s">
        <v>5980</v>
      </c>
      <c r="B3339" t="s">
        <v>5981</v>
      </c>
      <c r="C3339" t="s">
        <v>5982</v>
      </c>
      <c r="J3339" t="s">
        <v>5983</v>
      </c>
      <c r="K3339" t="s">
        <v>5957</v>
      </c>
      <c r="L3339" t="s">
        <v>1263</v>
      </c>
      <c r="M3339">
        <v>0</v>
      </c>
      <c r="P3339" s="2" t="s">
        <v>5984</v>
      </c>
      <c r="Q3339" t="s">
        <v>47</v>
      </c>
      <c r="S3339">
        <v>0.23129773139953611</v>
      </c>
      <c r="T3339">
        <v>2.8088865292374979E-5</v>
      </c>
      <c r="U3339">
        <v>1.341741299256682E-3</v>
      </c>
      <c r="V3339">
        <v>1.012345892377198E-3</v>
      </c>
      <c r="W3339">
        <v>7.4789479374885559E-2</v>
      </c>
      <c r="X3339">
        <v>7.0029296912252903E-3</v>
      </c>
      <c r="Y3339">
        <v>0</v>
      </c>
      <c r="Z3339">
        <v>0.18099999999999999</v>
      </c>
      <c r="AA3339">
        <v>0.30099999999999999</v>
      </c>
      <c r="AB3339">
        <v>0.51800000000000002</v>
      </c>
      <c r="AC3339">
        <v>-0.57189999999999996</v>
      </c>
      <c r="AD3339" t="s">
        <v>48</v>
      </c>
      <c r="AE3339" t="s">
        <v>48</v>
      </c>
      <c r="AF3339" t="s">
        <v>48</v>
      </c>
    </row>
    <row r="3340" spans="1:32" hidden="1" outlineLevel="1" x14ac:dyDescent="0.2">
      <c r="A3340" t="s">
        <v>5985</v>
      </c>
      <c r="B3340" t="s">
        <v>5986</v>
      </c>
      <c r="C3340" t="s">
        <v>5921</v>
      </c>
      <c r="J3340" t="s">
        <v>5987</v>
      </c>
      <c r="K3340" t="s">
        <v>5961</v>
      </c>
      <c r="L3340" t="s">
        <v>1263</v>
      </c>
      <c r="M3340">
        <v>3</v>
      </c>
      <c r="P3340" s="2" t="s">
        <v>5988</v>
      </c>
      <c r="Q3340" t="s">
        <v>47</v>
      </c>
      <c r="S3340">
        <v>0.2453262656927109</v>
      </c>
      <c r="T3340">
        <v>8.3072496636305004E-5</v>
      </c>
      <c r="U3340">
        <v>2.4743597023189068E-3</v>
      </c>
      <c r="V3340">
        <v>1.277470728382468E-3</v>
      </c>
      <c r="W3340">
        <v>1.8383709713816639E-2</v>
      </c>
      <c r="X3340">
        <v>1.8376827239990231E-2</v>
      </c>
      <c r="Y3340">
        <v>9.9999999999999985E-3</v>
      </c>
      <c r="Z3340">
        <v>0.107</v>
      </c>
      <c r="AA3340">
        <v>0.247</v>
      </c>
      <c r="AB3340">
        <v>0.64600000000000002</v>
      </c>
      <c r="AC3340">
        <v>-0.94520000000000004</v>
      </c>
      <c r="AD3340" t="s">
        <v>48</v>
      </c>
      <c r="AE3340" t="s">
        <v>48</v>
      </c>
      <c r="AF3340" t="s">
        <v>48</v>
      </c>
    </row>
    <row r="3341" spans="1:32" hidden="1" outlineLevel="1" x14ac:dyDescent="0.2">
      <c r="A3341" t="s">
        <v>5989</v>
      </c>
      <c r="B3341" t="s">
        <v>5990</v>
      </c>
      <c r="C3341" t="s">
        <v>5814</v>
      </c>
      <c r="J3341" t="s">
        <v>5991</v>
      </c>
      <c r="K3341" t="s">
        <v>5965</v>
      </c>
      <c r="L3341" t="s">
        <v>1263</v>
      </c>
      <c r="M3341">
        <v>3</v>
      </c>
      <c r="P3341" s="2" t="s">
        <v>5992</v>
      </c>
      <c r="Q3341" t="s">
        <v>47</v>
      </c>
      <c r="S3341">
        <v>9.1947965323925018E-2</v>
      </c>
      <c r="T3341">
        <v>7.7253989729797468E-6</v>
      </c>
      <c r="U3341">
        <v>1.7736470908857879E-4</v>
      </c>
      <c r="V3341">
        <v>8.5216620936989784E-4</v>
      </c>
      <c r="W3341">
        <v>5.3581804037094123E-2</v>
      </c>
      <c r="X3341">
        <v>2.9905445408076048E-3</v>
      </c>
      <c r="Y3341">
        <v>0.45</v>
      </c>
      <c r="Z3341">
        <v>0.16700000000000001</v>
      </c>
      <c r="AA3341">
        <v>0.11899999999999999</v>
      </c>
      <c r="AB3341">
        <v>0.71399999999999997</v>
      </c>
      <c r="AC3341">
        <v>0.20230000000000001</v>
      </c>
      <c r="AD3341" t="s">
        <v>48</v>
      </c>
      <c r="AE3341" t="s">
        <v>48</v>
      </c>
      <c r="AF3341" t="s">
        <v>48</v>
      </c>
    </row>
    <row r="3342" spans="1:32" hidden="1" outlineLevel="1" x14ac:dyDescent="0.2">
      <c r="A3342" t="s">
        <v>5993</v>
      </c>
      <c r="B3342" t="s">
        <v>5994</v>
      </c>
      <c r="C3342" t="s">
        <v>5814</v>
      </c>
      <c r="J3342" t="s">
        <v>5995</v>
      </c>
      <c r="K3342" t="s">
        <v>5969</v>
      </c>
      <c r="L3342" t="s">
        <v>1263</v>
      </c>
      <c r="M3342">
        <v>1</v>
      </c>
      <c r="P3342" s="2" t="s">
        <v>5996</v>
      </c>
      <c r="Q3342" t="s">
        <v>47</v>
      </c>
      <c r="S3342">
        <v>1.941691152751446E-3</v>
      </c>
      <c r="T3342">
        <v>2.7990458875137851E-6</v>
      </c>
      <c r="U3342">
        <v>7.4681469413917512E-5</v>
      </c>
      <c r="V3342">
        <v>8.9822431618813425E-5</v>
      </c>
      <c r="W3342">
        <v>8.524184231646359E-4</v>
      </c>
      <c r="X3342">
        <v>8.7628584878984839E-5</v>
      </c>
      <c r="Y3342">
        <v>0.1571428571428572</v>
      </c>
      <c r="Z3342">
        <v>0.151</v>
      </c>
      <c r="AA3342">
        <v>0.189</v>
      </c>
      <c r="AB3342">
        <v>0.66</v>
      </c>
      <c r="AC3342">
        <v>-0.1951</v>
      </c>
      <c r="AD3342" t="s">
        <v>48</v>
      </c>
      <c r="AE3342" t="s">
        <v>48</v>
      </c>
      <c r="AF3342" t="s">
        <v>48</v>
      </c>
    </row>
    <row r="3343" spans="1:32" hidden="1" outlineLevel="1" x14ac:dyDescent="0.2">
      <c r="A3343" t="s">
        <v>5997</v>
      </c>
      <c r="B3343" t="s">
        <v>5998</v>
      </c>
      <c r="C3343" t="s">
        <v>5839</v>
      </c>
      <c r="J3343" t="s">
        <v>5999</v>
      </c>
      <c r="K3343" t="s">
        <v>5973</v>
      </c>
      <c r="L3343" t="s">
        <v>1263</v>
      </c>
      <c r="M3343">
        <v>3</v>
      </c>
      <c r="P3343" s="2" t="s">
        <v>6000</v>
      </c>
      <c r="Q3343" t="s">
        <v>47</v>
      </c>
      <c r="S3343">
        <v>0.8318934440612793</v>
      </c>
      <c r="T3343">
        <v>3.8705472252331669E-4</v>
      </c>
      <c r="U3343">
        <v>7.6226666569709778E-3</v>
      </c>
      <c r="V3343">
        <v>1.331051718443632E-2</v>
      </c>
      <c r="W3343">
        <v>0.25279080867767328</v>
      </c>
      <c r="X3343">
        <v>3.4704578574746851E-3</v>
      </c>
      <c r="Y3343">
        <v>-0.1</v>
      </c>
      <c r="Z3343">
        <v>7.9000000000000001E-2</v>
      </c>
      <c r="AA3343">
        <v>0.254</v>
      </c>
      <c r="AB3343">
        <v>0.66700000000000004</v>
      </c>
      <c r="AC3343">
        <v>-0.63690000000000002</v>
      </c>
      <c r="AD3343" t="s">
        <v>48</v>
      </c>
      <c r="AE3343" t="s">
        <v>48</v>
      </c>
      <c r="AF3343" t="s">
        <v>48</v>
      </c>
    </row>
    <row r="3344" spans="1:32" hidden="1" outlineLevel="1" x14ac:dyDescent="0.2">
      <c r="A3344" t="s">
        <v>6001</v>
      </c>
      <c r="B3344" t="s">
        <v>6002</v>
      </c>
      <c r="C3344" t="s">
        <v>5839</v>
      </c>
      <c r="J3344" t="s">
        <v>6003</v>
      </c>
      <c r="K3344" t="s">
        <v>5976</v>
      </c>
      <c r="L3344" t="s">
        <v>1263</v>
      </c>
      <c r="M3344">
        <v>0</v>
      </c>
      <c r="P3344" s="2" t="s">
        <v>6004</v>
      </c>
      <c r="Q3344" t="s">
        <v>47</v>
      </c>
      <c r="S3344">
        <v>0.2723744809627533</v>
      </c>
      <c r="T3344">
        <v>6.6796696046367288E-4</v>
      </c>
      <c r="U3344">
        <v>2.9411229770630598E-3</v>
      </c>
      <c r="V3344">
        <v>1.4773464761674401E-2</v>
      </c>
      <c r="W3344">
        <v>6.4458269625902176E-3</v>
      </c>
      <c r="X3344">
        <v>7.1945101954042912E-3</v>
      </c>
      <c r="Y3344">
        <v>6.6666666666666666E-2</v>
      </c>
      <c r="Z3344">
        <v>8.6999999999999994E-2</v>
      </c>
      <c r="AA3344">
        <v>0.125</v>
      </c>
      <c r="AB3344">
        <v>0.78800000000000003</v>
      </c>
      <c r="AC3344">
        <v>-0.34</v>
      </c>
      <c r="AD3344" t="s">
        <v>48</v>
      </c>
      <c r="AE3344" t="s">
        <v>48</v>
      </c>
      <c r="AF3344" t="s">
        <v>48</v>
      </c>
    </row>
    <row r="3345" spans="1:32" hidden="1" outlineLevel="1" x14ac:dyDescent="0.2">
      <c r="A3345" t="s">
        <v>6005</v>
      </c>
      <c r="B3345" t="s">
        <v>6006</v>
      </c>
      <c r="C3345" t="s">
        <v>709</v>
      </c>
      <c r="J3345" t="s">
        <v>6007</v>
      </c>
      <c r="K3345" t="s">
        <v>5980</v>
      </c>
      <c r="L3345" t="s">
        <v>1263</v>
      </c>
      <c r="M3345">
        <v>2</v>
      </c>
      <c r="P3345" s="2" t="s">
        <v>6008</v>
      </c>
      <c r="Q3345" t="s">
        <v>47</v>
      </c>
      <c r="S3345">
        <v>5.5274413898587227E-4</v>
      </c>
      <c r="T3345">
        <v>2.248021473860717E-6</v>
      </c>
      <c r="U3345">
        <v>2.0569819753291089E-5</v>
      </c>
      <c r="V3345">
        <v>4.1430626879446208E-5</v>
      </c>
      <c r="W3345">
        <v>2.19937865040265E-4</v>
      </c>
      <c r="X3345">
        <v>3.4049291571136557E-5</v>
      </c>
      <c r="Y3345">
        <v>-8.3333333333333329E-2</v>
      </c>
      <c r="Z3345">
        <v>0</v>
      </c>
      <c r="AA3345">
        <v>0.26300000000000001</v>
      </c>
      <c r="AB3345">
        <v>0.73699999999999999</v>
      </c>
      <c r="AC3345">
        <v>-0.85189999999999999</v>
      </c>
      <c r="AD3345" t="s">
        <v>48</v>
      </c>
      <c r="AE3345" t="s">
        <v>48</v>
      </c>
      <c r="AF3345" t="s">
        <v>48</v>
      </c>
    </row>
    <row r="3346" spans="1:32" hidden="1" outlineLevel="1" x14ac:dyDescent="0.2">
      <c r="A3346" t="s">
        <v>6009</v>
      </c>
      <c r="B3346" t="s">
        <v>6010</v>
      </c>
      <c r="C3346" t="s">
        <v>709</v>
      </c>
      <c r="J3346" t="s">
        <v>6011</v>
      </c>
      <c r="K3346" t="s">
        <v>5985</v>
      </c>
      <c r="L3346" t="s">
        <v>1263</v>
      </c>
      <c r="M3346">
        <v>-1</v>
      </c>
      <c r="P3346" s="2" t="s">
        <v>6012</v>
      </c>
      <c r="Q3346" t="s">
        <v>47</v>
      </c>
      <c r="S3346">
        <v>0.2963263988494873</v>
      </c>
      <c r="T3346">
        <v>3.2229101634584367E-5</v>
      </c>
      <c r="U3346">
        <v>1.1491892859339711E-2</v>
      </c>
      <c r="V3346">
        <v>9.2820747522637248E-4</v>
      </c>
      <c r="W3346">
        <v>9.3444220721721649E-2</v>
      </c>
      <c r="X3346">
        <v>1.9478023750707509E-3</v>
      </c>
      <c r="Y3346">
        <v>-6.0000000000000012E-2</v>
      </c>
      <c r="Z3346">
        <v>6.8000000000000005E-2</v>
      </c>
      <c r="AA3346">
        <v>0.20799999999999999</v>
      </c>
      <c r="AB3346">
        <v>0.72499999999999998</v>
      </c>
      <c r="AC3346">
        <v>-0.70030000000000003</v>
      </c>
      <c r="AD3346" t="s">
        <v>48</v>
      </c>
      <c r="AE3346" t="s">
        <v>48</v>
      </c>
      <c r="AF3346" t="s">
        <v>48</v>
      </c>
    </row>
    <row r="3347" spans="1:32" hidden="1" outlineLevel="1" x14ac:dyDescent="0.2">
      <c r="A3347" t="s">
        <v>6013</v>
      </c>
      <c r="B3347" t="s">
        <v>6014</v>
      </c>
      <c r="C3347" t="s">
        <v>709</v>
      </c>
      <c r="J3347" t="s">
        <v>6015</v>
      </c>
      <c r="K3347" t="s">
        <v>6001</v>
      </c>
      <c r="L3347" t="s">
        <v>1263</v>
      </c>
      <c r="M3347">
        <v>1</v>
      </c>
      <c r="P3347" s="2" t="s">
        <v>6016</v>
      </c>
      <c r="Q3347" t="s">
        <v>47</v>
      </c>
      <c r="S3347">
        <v>1.624792348593473E-3</v>
      </c>
      <c r="T3347">
        <v>2.341613026146661E-6</v>
      </c>
      <c r="U3347">
        <v>6.9747882662340999E-5</v>
      </c>
      <c r="V3347">
        <v>6.608691910514608E-5</v>
      </c>
      <c r="W3347">
        <v>8.81922896951437E-4</v>
      </c>
      <c r="X3347">
        <v>3.6679637560155243E-5</v>
      </c>
      <c r="Y3347">
        <v>-6.6666666666666666E-2</v>
      </c>
      <c r="Z3347">
        <v>0</v>
      </c>
      <c r="AA3347">
        <v>0.20499999999999999</v>
      </c>
      <c r="AB3347">
        <v>0.79500000000000004</v>
      </c>
      <c r="AC3347">
        <v>-0.75790000000000002</v>
      </c>
      <c r="AD3347" t="s">
        <v>48</v>
      </c>
      <c r="AE3347" t="s">
        <v>48</v>
      </c>
      <c r="AF3347" t="s">
        <v>48</v>
      </c>
    </row>
    <row r="3348" spans="1:32" hidden="1" outlineLevel="1" x14ac:dyDescent="0.2">
      <c r="A3348" t="s">
        <v>6017</v>
      </c>
      <c r="B3348" t="s">
        <v>6018</v>
      </c>
      <c r="C3348" t="s">
        <v>6019</v>
      </c>
      <c r="J3348" t="s">
        <v>6020</v>
      </c>
      <c r="K3348" t="s">
        <v>6001</v>
      </c>
      <c r="L3348" t="s">
        <v>1263</v>
      </c>
      <c r="M3348">
        <v>1</v>
      </c>
      <c r="P3348" s="2" t="s">
        <v>6021</v>
      </c>
      <c r="Q3348" t="s">
        <v>47</v>
      </c>
      <c r="S3348">
        <v>4.0253953193314368E-4</v>
      </c>
      <c r="T3348">
        <v>1.9542555946827629E-6</v>
      </c>
      <c r="U3348">
        <v>2.0180552382953462E-5</v>
      </c>
      <c r="V3348">
        <v>5.6641649280209088E-5</v>
      </c>
      <c r="W3348">
        <v>1.8468820780981329E-4</v>
      </c>
      <c r="X3348">
        <v>1.9352091840119101E-5</v>
      </c>
      <c r="Y3348">
        <v>0</v>
      </c>
      <c r="Z3348">
        <v>0</v>
      </c>
      <c r="AA3348">
        <v>0</v>
      </c>
      <c r="AB3348">
        <v>1</v>
      </c>
      <c r="AC3348">
        <v>0</v>
      </c>
      <c r="AD3348" t="s">
        <v>48</v>
      </c>
      <c r="AE3348" t="s">
        <v>48</v>
      </c>
      <c r="AF3348" t="s">
        <v>48</v>
      </c>
    </row>
    <row r="3349" spans="1:32" hidden="1" outlineLevel="1" x14ac:dyDescent="0.2">
      <c r="A3349" t="s">
        <v>6022</v>
      </c>
      <c r="B3349" t="s">
        <v>6023</v>
      </c>
      <c r="C3349" t="s">
        <v>5982</v>
      </c>
      <c r="J3349" t="s">
        <v>6024</v>
      </c>
      <c r="K3349" t="s">
        <v>6005</v>
      </c>
      <c r="L3349" t="s">
        <v>1263</v>
      </c>
      <c r="M3349">
        <v>4</v>
      </c>
      <c r="P3349" s="2" t="s">
        <v>6025</v>
      </c>
      <c r="Q3349" t="s">
        <v>47</v>
      </c>
      <c r="S3349">
        <v>8.3146737888455391E-3</v>
      </c>
      <c r="T3349">
        <v>1.3716917237616141E-5</v>
      </c>
      <c r="U3349">
        <v>3.2079854281619191E-4</v>
      </c>
      <c r="V3349">
        <v>1.0202367411693559E-4</v>
      </c>
      <c r="W3349">
        <v>2.068688627332449E-3</v>
      </c>
      <c r="X3349">
        <v>1.311188214458525E-3</v>
      </c>
      <c r="Y3349">
        <v>-0.1</v>
      </c>
      <c r="Z3349">
        <v>0.09</v>
      </c>
      <c r="AA3349">
        <v>9.5000000000000001E-2</v>
      </c>
      <c r="AB3349">
        <v>0.81499999999999995</v>
      </c>
      <c r="AC3349">
        <v>-7.7200000000000005E-2</v>
      </c>
      <c r="AD3349" t="s">
        <v>48</v>
      </c>
      <c r="AE3349" t="s">
        <v>48</v>
      </c>
      <c r="AF3349" t="s">
        <v>48</v>
      </c>
    </row>
    <row r="3350" spans="1:32" hidden="1" outlineLevel="1" x14ac:dyDescent="0.2">
      <c r="A3350" t="s">
        <v>6026</v>
      </c>
      <c r="B3350" t="s">
        <v>6027</v>
      </c>
      <c r="C3350" t="s">
        <v>5814</v>
      </c>
      <c r="J3350" t="s">
        <v>6028</v>
      </c>
      <c r="K3350" t="s">
        <v>6009</v>
      </c>
      <c r="L3350" t="s">
        <v>1263</v>
      </c>
      <c r="M3350">
        <v>5</v>
      </c>
      <c r="P3350" s="2" t="s">
        <v>6029</v>
      </c>
      <c r="Q3350" t="s">
        <v>47</v>
      </c>
      <c r="S3350">
        <v>9.9440542981028557E-3</v>
      </c>
      <c r="T3350">
        <v>1.5364141290774569E-5</v>
      </c>
      <c r="U3350">
        <v>4.0342425927519798E-4</v>
      </c>
      <c r="V3350">
        <v>1.4826625119894741E-3</v>
      </c>
      <c r="W3350">
        <v>1.2860064161941409E-3</v>
      </c>
      <c r="X3350">
        <v>1.7131477361544971E-3</v>
      </c>
      <c r="Y3350">
        <v>-0.23499999999999999</v>
      </c>
      <c r="Z3350">
        <v>0</v>
      </c>
      <c r="AA3350">
        <v>9.8000000000000004E-2</v>
      </c>
      <c r="AB3350">
        <v>0.90200000000000002</v>
      </c>
      <c r="AC3350">
        <v>-0.64159999999999995</v>
      </c>
      <c r="AD3350" t="s">
        <v>48</v>
      </c>
      <c r="AE3350" t="s">
        <v>48</v>
      </c>
      <c r="AF3350" t="s">
        <v>48</v>
      </c>
    </row>
    <row r="3351" spans="1:32" hidden="1" outlineLevel="1" x14ac:dyDescent="0.2">
      <c r="A3351" t="s">
        <v>6030</v>
      </c>
      <c r="B3351" t="s">
        <v>6031</v>
      </c>
      <c r="C3351" t="s">
        <v>5921</v>
      </c>
      <c r="J3351" t="s">
        <v>6032</v>
      </c>
      <c r="K3351" t="s">
        <v>6009</v>
      </c>
      <c r="L3351" t="s">
        <v>1263</v>
      </c>
      <c r="M3351">
        <v>1</v>
      </c>
      <c r="P3351" s="2" t="s">
        <v>6033</v>
      </c>
      <c r="Q3351" t="s">
        <v>47</v>
      </c>
      <c r="S3351">
        <v>3.2611787901259959E-4</v>
      </c>
      <c r="T3351">
        <v>2.0209181457175869E-6</v>
      </c>
      <c r="U3351">
        <v>1.947427881532349E-5</v>
      </c>
      <c r="V3351">
        <v>3.5241762816440307E-5</v>
      </c>
      <c r="W3351">
        <v>1.8761682440526781E-4</v>
      </c>
      <c r="X3351">
        <v>2.173685243178625E-5</v>
      </c>
      <c r="Y3351">
        <v>0</v>
      </c>
      <c r="Z3351">
        <v>0.41699999999999998</v>
      </c>
      <c r="AA3351">
        <v>0</v>
      </c>
      <c r="AB3351">
        <v>0.58299999999999996</v>
      </c>
      <c r="AC3351">
        <v>0.64859999999999995</v>
      </c>
      <c r="AD3351" t="s">
        <v>48</v>
      </c>
      <c r="AE3351" t="s">
        <v>48</v>
      </c>
      <c r="AF3351" t="s">
        <v>48</v>
      </c>
    </row>
    <row r="3352" spans="1:32" hidden="1" outlineLevel="1" x14ac:dyDescent="0.2">
      <c r="A3352" t="s">
        <v>6034</v>
      </c>
      <c r="B3352" t="s">
        <v>6035</v>
      </c>
      <c r="C3352" t="s">
        <v>5839</v>
      </c>
      <c r="J3352" t="s">
        <v>6036</v>
      </c>
      <c r="K3352" t="s">
        <v>6013</v>
      </c>
      <c r="L3352" t="s">
        <v>1263</v>
      </c>
      <c r="M3352">
        <v>-1</v>
      </c>
      <c r="P3352" s="2" t="s">
        <v>6037</v>
      </c>
      <c r="Q3352" t="s">
        <v>47</v>
      </c>
      <c r="S3352">
        <v>3.800182836130261E-3</v>
      </c>
      <c r="T3352">
        <v>3.9668502722634003E-5</v>
      </c>
      <c r="U3352">
        <v>2.269468386657536E-4</v>
      </c>
      <c r="V3352">
        <v>5.8941805036738515E-4</v>
      </c>
      <c r="W3352">
        <v>1.5770737081766131E-3</v>
      </c>
      <c r="X3352">
        <v>1.4968089817557481E-4</v>
      </c>
      <c r="Y3352">
        <v>9.7916666666666666E-2</v>
      </c>
      <c r="Z3352">
        <v>0.17</v>
      </c>
      <c r="AA3352">
        <v>3.7999999999999999E-2</v>
      </c>
      <c r="AB3352">
        <v>0.79200000000000004</v>
      </c>
      <c r="AC3352">
        <v>0.77170000000000005</v>
      </c>
      <c r="AD3352" t="s">
        <v>48</v>
      </c>
      <c r="AE3352" t="s">
        <v>48</v>
      </c>
      <c r="AF3352" t="s">
        <v>48</v>
      </c>
    </row>
    <row r="3353" spans="1:32" hidden="1" outlineLevel="1" x14ac:dyDescent="0.2">
      <c r="A3353" t="s">
        <v>6038</v>
      </c>
      <c r="B3353" t="s">
        <v>6039</v>
      </c>
      <c r="C3353" t="s">
        <v>5839</v>
      </c>
      <c r="J3353" t="s">
        <v>6040</v>
      </c>
      <c r="K3353" t="s">
        <v>6017</v>
      </c>
      <c r="L3353" t="s">
        <v>1263</v>
      </c>
      <c r="M3353">
        <v>0</v>
      </c>
      <c r="P3353" s="2" t="s">
        <v>6041</v>
      </c>
      <c r="Q3353" t="s">
        <v>47</v>
      </c>
      <c r="S3353">
        <v>0.51677876710891724</v>
      </c>
      <c r="T3353">
        <v>1.9710682681761679E-4</v>
      </c>
      <c r="U3353">
        <v>2.0069766324013472E-3</v>
      </c>
      <c r="V3353">
        <v>9.4179799780249596E-3</v>
      </c>
      <c r="W3353">
        <v>6.6435886546969414E-3</v>
      </c>
      <c r="X3353">
        <v>9.5833661034703255E-3</v>
      </c>
      <c r="Y3353">
        <v>0</v>
      </c>
      <c r="Z3353">
        <v>0.19</v>
      </c>
      <c r="AA3353">
        <v>0.27400000000000002</v>
      </c>
      <c r="AB3353">
        <v>0.53600000000000003</v>
      </c>
      <c r="AC3353">
        <v>-0.34</v>
      </c>
      <c r="AD3353" t="s">
        <v>48</v>
      </c>
      <c r="AE3353" t="s">
        <v>48</v>
      </c>
      <c r="AF3353" t="s">
        <v>48</v>
      </c>
    </row>
    <row r="3354" spans="1:32" hidden="1" outlineLevel="1" x14ac:dyDescent="0.2">
      <c r="A3354" t="s">
        <v>6042</v>
      </c>
      <c r="B3354" t="s">
        <v>6043</v>
      </c>
      <c r="C3354" t="s">
        <v>709</v>
      </c>
      <c r="J3354" t="s">
        <v>6044</v>
      </c>
      <c r="K3354" t="s">
        <v>6022</v>
      </c>
      <c r="L3354" t="s">
        <v>1263</v>
      </c>
      <c r="M3354">
        <v>2</v>
      </c>
      <c r="P3354" s="2" t="s">
        <v>6045</v>
      </c>
      <c r="Q3354" t="s">
        <v>47</v>
      </c>
      <c r="S3354">
        <v>1.361036393791437E-2</v>
      </c>
      <c r="T3354">
        <v>2.8065116566722281E-5</v>
      </c>
      <c r="U3354">
        <v>2.349881251575425E-4</v>
      </c>
      <c r="V3354">
        <v>2.67851585522294E-3</v>
      </c>
      <c r="W3354">
        <v>4.2386958375573158E-3</v>
      </c>
      <c r="X3354">
        <v>5.4913206258788705E-4</v>
      </c>
      <c r="Y3354">
        <v>0.2340909090909091</v>
      </c>
      <c r="Z3354">
        <v>0.14199999999999999</v>
      </c>
      <c r="AA3354">
        <v>0.29899999999999999</v>
      </c>
      <c r="AB3354">
        <v>0.55800000000000005</v>
      </c>
      <c r="AC3354">
        <v>-0.73509999999999998</v>
      </c>
      <c r="AD3354" t="s">
        <v>48</v>
      </c>
      <c r="AE3354" t="s">
        <v>48</v>
      </c>
      <c r="AF3354" t="s">
        <v>48</v>
      </c>
    </row>
    <row r="3355" spans="1:32" hidden="1" outlineLevel="1" x14ac:dyDescent="0.2">
      <c r="A3355" t="s">
        <v>6046</v>
      </c>
      <c r="B3355" t="s">
        <v>6047</v>
      </c>
      <c r="C3355" t="s">
        <v>709</v>
      </c>
      <c r="J3355" t="s">
        <v>6048</v>
      </c>
      <c r="K3355" t="s">
        <v>6022</v>
      </c>
      <c r="L3355" t="s">
        <v>1263</v>
      </c>
      <c r="M3355">
        <v>2</v>
      </c>
      <c r="P3355" s="2" t="s">
        <v>6049</v>
      </c>
      <c r="Q3355" t="s">
        <v>47</v>
      </c>
      <c r="S3355">
        <v>7.0702523225918412E-4</v>
      </c>
      <c r="T3355">
        <v>6.6349048211122863E-6</v>
      </c>
      <c r="U3355">
        <v>8.1977937952615321E-5</v>
      </c>
      <c r="V3355">
        <v>5.4618903959635652E-5</v>
      </c>
      <c r="W3355">
        <v>2.5872100377455348E-4</v>
      </c>
      <c r="X3355">
        <v>1.2754202180076391E-4</v>
      </c>
      <c r="Y3355">
        <v>-6.6355519480519487E-2</v>
      </c>
      <c r="Z3355">
        <v>6.6000000000000003E-2</v>
      </c>
      <c r="AA3355">
        <v>0.09</v>
      </c>
      <c r="AB3355">
        <v>0.84399999999999997</v>
      </c>
      <c r="AC3355">
        <v>9.0899999999999995E-2</v>
      </c>
      <c r="AD3355" t="s">
        <v>48</v>
      </c>
      <c r="AE3355" t="s">
        <v>48</v>
      </c>
      <c r="AF3355" t="s">
        <v>48</v>
      </c>
    </row>
    <row r="3356" spans="1:32" hidden="1" outlineLevel="1" x14ac:dyDescent="0.2">
      <c r="A3356" t="s">
        <v>6050</v>
      </c>
      <c r="B3356" t="s">
        <v>6051</v>
      </c>
      <c r="C3356" t="s">
        <v>709</v>
      </c>
      <c r="J3356" t="s">
        <v>6052</v>
      </c>
      <c r="K3356" t="s">
        <v>6026</v>
      </c>
      <c r="L3356" t="s">
        <v>1263</v>
      </c>
      <c r="M3356">
        <v>1</v>
      </c>
      <c r="P3356" s="2" t="s">
        <v>6053</v>
      </c>
      <c r="Q3356" t="s">
        <v>47</v>
      </c>
      <c r="S3356">
        <v>6.3193542882800102E-4</v>
      </c>
      <c r="T3356">
        <v>2.1244397885311632E-6</v>
      </c>
      <c r="U3356">
        <v>4.1963332478189841E-5</v>
      </c>
      <c r="V3356">
        <v>7.007969543337822E-5</v>
      </c>
      <c r="W3356">
        <v>2.4922206648625428E-4</v>
      </c>
      <c r="X3356">
        <v>3.746838410734199E-5</v>
      </c>
      <c r="Y3356">
        <v>0</v>
      </c>
      <c r="Z3356">
        <v>0</v>
      </c>
      <c r="AA3356">
        <v>0</v>
      </c>
      <c r="AB3356">
        <v>1</v>
      </c>
      <c r="AC3356">
        <v>0</v>
      </c>
      <c r="AD3356" t="s">
        <v>48</v>
      </c>
      <c r="AE3356" t="s">
        <v>48</v>
      </c>
      <c r="AF3356" t="s">
        <v>48</v>
      </c>
    </row>
    <row r="3357" spans="1:32" hidden="1" outlineLevel="1" x14ac:dyDescent="0.2">
      <c r="A3357" t="s">
        <v>6054</v>
      </c>
      <c r="B3357" t="s">
        <v>6055</v>
      </c>
      <c r="C3357" t="s">
        <v>709</v>
      </c>
      <c r="J3357" t="s">
        <v>6056</v>
      </c>
      <c r="K3357" t="s">
        <v>6030</v>
      </c>
      <c r="L3357" t="s">
        <v>1263</v>
      </c>
      <c r="M3357">
        <v>-1</v>
      </c>
      <c r="P3357" s="2" t="s">
        <v>6057</v>
      </c>
      <c r="Q3357" t="s">
        <v>47</v>
      </c>
      <c r="S3357">
        <v>5.7978957891464233E-2</v>
      </c>
      <c r="T3357">
        <v>3.5725446650758392E-5</v>
      </c>
      <c r="U3357">
        <v>1.4814698370173569E-3</v>
      </c>
      <c r="V3357">
        <v>5.8245018590241671E-4</v>
      </c>
      <c r="W3357">
        <v>3.1475992873311038E-3</v>
      </c>
      <c r="X3357">
        <v>2.6461273431777951E-2</v>
      </c>
      <c r="Y3357">
        <v>0</v>
      </c>
      <c r="Z3357">
        <v>0</v>
      </c>
      <c r="AA3357">
        <v>0.23699999999999999</v>
      </c>
      <c r="AB3357">
        <v>0.76300000000000001</v>
      </c>
      <c r="AC3357">
        <v>-0.47670000000000001</v>
      </c>
      <c r="AD3357" t="s">
        <v>48</v>
      </c>
      <c r="AE3357" t="s">
        <v>48</v>
      </c>
      <c r="AF3357" t="s">
        <v>48</v>
      </c>
    </row>
    <row r="3358" spans="1:32" hidden="1" outlineLevel="1" x14ac:dyDescent="0.2">
      <c r="A3358" t="s">
        <v>6058</v>
      </c>
      <c r="B3358" t="s">
        <v>6059</v>
      </c>
      <c r="C3358" t="s">
        <v>709</v>
      </c>
      <c r="J3358" t="s">
        <v>6060</v>
      </c>
      <c r="K3358" t="s">
        <v>6034</v>
      </c>
      <c r="L3358" t="s">
        <v>1263</v>
      </c>
      <c r="M3358">
        <v>2</v>
      </c>
      <c r="P3358" s="2" t="s">
        <v>6061</v>
      </c>
      <c r="Q3358" t="s">
        <v>47</v>
      </c>
      <c r="S3358">
        <v>3.1014331616461281E-3</v>
      </c>
      <c r="T3358">
        <v>4.6291497710626572E-5</v>
      </c>
      <c r="U3358">
        <v>1.835756265791133E-4</v>
      </c>
      <c r="V3358">
        <v>1.0412614792585371E-3</v>
      </c>
      <c r="W3358">
        <v>9.2019612202420831E-4</v>
      </c>
      <c r="X3358">
        <v>1.616596709936857E-4</v>
      </c>
      <c r="Y3358">
        <v>0.1958333333333333</v>
      </c>
      <c r="Z3358">
        <v>0.23400000000000001</v>
      </c>
      <c r="AA3358">
        <v>0</v>
      </c>
      <c r="AB3358">
        <v>0.76600000000000001</v>
      </c>
      <c r="AC3358">
        <v>0.75060000000000004</v>
      </c>
      <c r="AD3358" t="s">
        <v>48</v>
      </c>
      <c r="AE3358" t="s">
        <v>48</v>
      </c>
      <c r="AF3358" t="s">
        <v>48</v>
      </c>
    </row>
    <row r="3359" spans="1:32" hidden="1" outlineLevel="1" x14ac:dyDescent="0.2">
      <c r="A3359" t="s">
        <v>6062</v>
      </c>
      <c r="B3359" t="s">
        <v>6063</v>
      </c>
      <c r="C3359" t="s">
        <v>6019</v>
      </c>
      <c r="J3359" t="s">
        <v>6064</v>
      </c>
      <c r="K3359" t="s">
        <v>6038</v>
      </c>
      <c r="L3359" t="s">
        <v>1263</v>
      </c>
      <c r="M3359">
        <v>0</v>
      </c>
      <c r="P3359" s="2" t="s">
        <v>6065</v>
      </c>
      <c r="Q3359" t="s">
        <v>47</v>
      </c>
      <c r="S3359">
        <v>3.133752616122365E-4</v>
      </c>
      <c r="T3359">
        <v>2.577292207206483E-6</v>
      </c>
      <c r="U3359">
        <v>2.1125835701241161E-5</v>
      </c>
      <c r="V3359">
        <v>4.2309868149459362E-5</v>
      </c>
      <c r="W3359">
        <v>1.479686325183138E-4</v>
      </c>
      <c r="X3359">
        <v>2.092748036375269E-5</v>
      </c>
      <c r="Y3359">
        <v>0</v>
      </c>
      <c r="Z3359">
        <v>0.22600000000000001</v>
      </c>
      <c r="AA3359">
        <v>0</v>
      </c>
      <c r="AB3359">
        <v>0.77400000000000002</v>
      </c>
      <c r="AC3359">
        <v>0.84199999999999997</v>
      </c>
      <c r="AD3359" t="s">
        <v>48</v>
      </c>
      <c r="AE3359" t="s">
        <v>48</v>
      </c>
      <c r="AF3359" t="s">
        <v>48</v>
      </c>
    </row>
    <row r="3360" spans="1:32" ht="17" hidden="1" customHeight="1" outlineLevel="1" x14ac:dyDescent="0.2">
      <c r="A3360" t="s">
        <v>6066</v>
      </c>
      <c r="B3360" t="s">
        <v>6067</v>
      </c>
      <c r="C3360" t="s">
        <v>5814</v>
      </c>
      <c r="J3360" t="s">
        <v>6068</v>
      </c>
      <c r="K3360" t="s">
        <v>6050</v>
      </c>
      <c r="L3360" t="s">
        <v>1263</v>
      </c>
      <c r="M3360">
        <v>3</v>
      </c>
      <c r="P3360" s="2" t="s">
        <v>6069</v>
      </c>
      <c r="Q3360" t="s">
        <v>47</v>
      </c>
      <c r="S3360">
        <v>1.0242937132716181E-3</v>
      </c>
      <c r="T3360">
        <v>3.267805368523113E-6</v>
      </c>
      <c r="U3360">
        <v>2.5508063117740679E-5</v>
      </c>
      <c r="V3360">
        <v>8.827328565530479E-5</v>
      </c>
      <c r="W3360">
        <v>3.0939254793338478E-4</v>
      </c>
      <c r="X3360">
        <v>1.3356460840441289E-4</v>
      </c>
      <c r="Y3360">
        <v>0.15</v>
      </c>
      <c r="Z3360">
        <v>0.17499999999999999</v>
      </c>
      <c r="AA3360">
        <v>0</v>
      </c>
      <c r="AB3360">
        <v>0.82499999999999996</v>
      </c>
      <c r="AC3360">
        <v>0.73509999999999998</v>
      </c>
      <c r="AD3360" t="s">
        <v>48</v>
      </c>
      <c r="AE3360" t="s">
        <v>48</v>
      </c>
      <c r="AF3360" t="s">
        <v>48</v>
      </c>
    </row>
    <row r="3361" spans="1:40" hidden="1" outlineLevel="1" x14ac:dyDescent="0.2">
      <c r="A3361" t="s">
        <v>6070</v>
      </c>
      <c r="B3361" t="s">
        <v>5064</v>
      </c>
      <c r="C3361" t="s">
        <v>5921</v>
      </c>
      <c r="J3361" s="2" t="s">
        <v>6071</v>
      </c>
      <c r="K3361" t="s">
        <v>6054</v>
      </c>
      <c r="L3361" t="s">
        <v>1263</v>
      </c>
      <c r="M3361">
        <v>1</v>
      </c>
      <c r="P3361" s="2" t="s">
        <v>6072</v>
      </c>
      <c r="Q3361" t="s">
        <v>47</v>
      </c>
      <c r="Y3361" t="s">
        <v>48</v>
      </c>
      <c r="Z3361" t="s">
        <v>48</v>
      </c>
      <c r="AA3361" t="s">
        <v>48</v>
      </c>
      <c r="AB3361" t="s">
        <v>48</v>
      </c>
      <c r="AC3361" t="s">
        <v>48</v>
      </c>
      <c r="AD3361" t="s">
        <v>48</v>
      </c>
      <c r="AE3361" t="s">
        <v>48</v>
      </c>
      <c r="AF3361" t="s">
        <v>48</v>
      </c>
    </row>
    <row r="3362" spans="1:40" hidden="1" outlineLevel="1" x14ac:dyDescent="0.2">
      <c r="A3362" t="s">
        <v>6073</v>
      </c>
      <c r="B3362" t="s">
        <v>6074</v>
      </c>
      <c r="C3362" t="s">
        <v>5839</v>
      </c>
      <c r="J3362" t="s">
        <v>6075</v>
      </c>
      <c r="K3362" t="s">
        <v>6058</v>
      </c>
      <c r="L3362" t="s">
        <v>1263</v>
      </c>
      <c r="M3362">
        <v>1</v>
      </c>
      <c r="P3362" s="2" t="s">
        <v>6076</v>
      </c>
      <c r="Q3362" t="s">
        <v>47</v>
      </c>
      <c r="S3362">
        <v>0.43149295449256903</v>
      </c>
      <c r="T3362">
        <v>1.117305146181025E-4</v>
      </c>
      <c r="U3362">
        <v>1.925341319292784E-3</v>
      </c>
      <c r="V3362">
        <v>2.090443624183536E-3</v>
      </c>
      <c r="W3362">
        <v>5.5954912677407256E-3</v>
      </c>
      <c r="X3362">
        <v>2.952097682282329E-3</v>
      </c>
      <c r="Y3362">
        <v>0.4</v>
      </c>
      <c r="Z3362">
        <v>0.19600000000000001</v>
      </c>
      <c r="AA3362">
        <v>0</v>
      </c>
      <c r="AB3362">
        <v>0.80400000000000005</v>
      </c>
      <c r="AC3362">
        <v>0.77829999999999999</v>
      </c>
      <c r="AD3362" t="s">
        <v>48</v>
      </c>
      <c r="AE3362" t="s">
        <v>48</v>
      </c>
      <c r="AF3362" t="s">
        <v>48</v>
      </c>
    </row>
    <row r="3363" spans="1:40" hidden="1" outlineLevel="1" x14ac:dyDescent="0.2">
      <c r="A3363" t="s">
        <v>6077</v>
      </c>
      <c r="B3363" t="s">
        <v>6078</v>
      </c>
      <c r="C3363" t="s">
        <v>5839</v>
      </c>
      <c r="J3363" t="s">
        <v>6079</v>
      </c>
      <c r="K3363" t="s">
        <v>6062</v>
      </c>
      <c r="L3363" t="s">
        <v>1263</v>
      </c>
      <c r="M3363">
        <v>0</v>
      </c>
      <c r="P3363" s="2" t="s">
        <v>6080</v>
      </c>
      <c r="Q3363" t="s">
        <v>47</v>
      </c>
      <c r="S3363">
        <v>1.759792794473469E-3</v>
      </c>
      <c r="T3363">
        <v>1.2052433703502169E-5</v>
      </c>
      <c r="U3363">
        <v>7.4922136263921857E-5</v>
      </c>
      <c r="V3363">
        <v>3.2551682670600712E-4</v>
      </c>
      <c r="W3363">
        <v>3.3200296456925571E-4</v>
      </c>
      <c r="X3363">
        <v>1.6694223450031129E-4</v>
      </c>
      <c r="Y3363">
        <v>0</v>
      </c>
      <c r="Z3363">
        <v>0.217</v>
      </c>
      <c r="AA3363">
        <v>0</v>
      </c>
      <c r="AB3363">
        <v>0.78300000000000003</v>
      </c>
      <c r="AC3363">
        <v>0.84419999999999995</v>
      </c>
      <c r="AD3363" t="s">
        <v>48</v>
      </c>
      <c r="AE3363" t="s">
        <v>48</v>
      </c>
      <c r="AF3363" t="s">
        <v>48</v>
      </c>
    </row>
    <row r="3364" spans="1:40" hidden="1" outlineLevel="1" x14ac:dyDescent="0.2">
      <c r="A3364" t="s">
        <v>6081</v>
      </c>
      <c r="B3364" t="s">
        <v>6082</v>
      </c>
      <c r="C3364" t="s">
        <v>709</v>
      </c>
      <c r="J3364" t="s">
        <v>6083</v>
      </c>
      <c r="K3364" t="s">
        <v>6066</v>
      </c>
      <c r="L3364" t="s">
        <v>1263</v>
      </c>
      <c r="M3364">
        <v>1</v>
      </c>
      <c r="P3364" s="2" t="s">
        <v>6084</v>
      </c>
      <c r="Q3364" t="s">
        <v>47</v>
      </c>
      <c r="S3364">
        <v>2.9718024656176571E-2</v>
      </c>
      <c r="T3364">
        <v>5.2824070735368878E-5</v>
      </c>
      <c r="U3364">
        <v>6.0747843235731125E-4</v>
      </c>
      <c r="V3364">
        <v>2.9270336963236332E-3</v>
      </c>
      <c r="W3364">
        <v>6.6037988290190697E-3</v>
      </c>
      <c r="X3364">
        <v>6.5129395807161927E-4</v>
      </c>
      <c r="Y3364">
        <v>0.35</v>
      </c>
      <c r="Z3364">
        <v>0.316</v>
      </c>
      <c r="AA3364">
        <v>0</v>
      </c>
      <c r="AB3364">
        <v>0.68400000000000005</v>
      </c>
      <c r="AC3364">
        <v>0.624</v>
      </c>
      <c r="AD3364" t="s">
        <v>48</v>
      </c>
      <c r="AE3364" t="s">
        <v>48</v>
      </c>
      <c r="AF3364" t="s">
        <v>48</v>
      </c>
    </row>
    <row r="3365" spans="1:40" hidden="1" outlineLevel="1" x14ac:dyDescent="0.2">
      <c r="A3365" t="s">
        <v>6085</v>
      </c>
      <c r="B3365" t="s">
        <v>6086</v>
      </c>
      <c r="C3365" t="s">
        <v>709</v>
      </c>
      <c r="J3365" t="s">
        <v>6087</v>
      </c>
      <c r="K3365" t="s">
        <v>6070</v>
      </c>
      <c r="L3365" t="s">
        <v>1263</v>
      </c>
      <c r="M3365">
        <v>1</v>
      </c>
      <c r="P3365" s="2" t="s">
        <v>6088</v>
      </c>
      <c r="Q3365" t="s">
        <v>47</v>
      </c>
      <c r="S3365">
        <v>3.5470323637127881E-3</v>
      </c>
      <c r="T3365">
        <v>3.6005374113301509E-6</v>
      </c>
      <c r="U3365">
        <v>1.5947368228808051E-4</v>
      </c>
      <c r="V3365">
        <v>1.3610497990157461E-4</v>
      </c>
      <c r="W3365">
        <v>1.7411560984328389E-3</v>
      </c>
      <c r="X3365">
        <v>1.4314024883788079E-4</v>
      </c>
      <c r="Y3365">
        <v>0</v>
      </c>
      <c r="Z3365">
        <v>0.34799999999999998</v>
      </c>
      <c r="AA3365">
        <v>0</v>
      </c>
      <c r="AB3365">
        <v>0.65200000000000002</v>
      </c>
      <c r="AC3365">
        <v>0.75060000000000004</v>
      </c>
      <c r="AD3365" t="s">
        <v>48</v>
      </c>
      <c r="AE3365" t="s">
        <v>48</v>
      </c>
      <c r="AF3365" t="s">
        <v>48</v>
      </c>
    </row>
    <row r="3366" spans="1:40" hidden="1" outlineLevel="1" x14ac:dyDescent="0.2">
      <c r="A3366" s="9" t="s">
        <v>6089</v>
      </c>
      <c r="B3366" s="9">
        <v>45343.529768518521</v>
      </c>
      <c r="C3366" s="9" t="s">
        <v>5814</v>
      </c>
      <c r="D3366" s="9"/>
      <c r="E3366" s="9"/>
      <c r="F3366" s="9"/>
      <c r="G3366" s="9"/>
      <c r="H3366" s="9"/>
      <c r="I3366" s="9"/>
      <c r="J3366" s="9" t="s">
        <v>6090</v>
      </c>
      <c r="K3366" s="9" t="s">
        <v>6081</v>
      </c>
      <c r="L3366" s="9" t="s">
        <v>1263</v>
      </c>
      <c r="M3366" s="9">
        <v>2</v>
      </c>
      <c r="N3366" s="9"/>
      <c r="O3366" s="9"/>
      <c r="P3366" s="2" t="s">
        <v>6091</v>
      </c>
      <c r="Q3366" s="9" t="s">
        <v>47</v>
      </c>
      <c r="R3366" s="9"/>
      <c r="S3366" s="9">
        <v>0.933647</v>
      </c>
      <c r="T3366" s="9">
        <v>1.66E-5</v>
      </c>
      <c r="U3366" s="9">
        <v>4.7600000000000002E-4</v>
      </c>
      <c r="V3366" s="9">
        <v>4.9299999999999995E-4</v>
      </c>
      <c r="W3366" s="9">
        <v>0.908358</v>
      </c>
      <c r="X3366" s="9">
        <v>2.13E-4</v>
      </c>
      <c r="Y3366" s="9">
        <v>-4.1700000000000001E-3</v>
      </c>
      <c r="Z3366" s="9">
        <v>0</v>
      </c>
      <c r="AA3366" s="9">
        <v>0.255</v>
      </c>
      <c r="AB3366" s="9">
        <v>0.745</v>
      </c>
      <c r="AC3366" s="9">
        <v>-0.85089999999999999</v>
      </c>
      <c r="AD3366" s="9" t="s">
        <v>48</v>
      </c>
      <c r="AE3366" s="9" t="s">
        <v>48</v>
      </c>
      <c r="AF3366" s="9" t="s">
        <v>48</v>
      </c>
    </row>
    <row r="3367" spans="1:40" hidden="1" outlineLevel="1" x14ac:dyDescent="0.2">
      <c r="A3367" s="9" t="s">
        <v>6092</v>
      </c>
      <c r="B3367" s="9">
        <v>45343.557268518518</v>
      </c>
      <c r="C3367" s="9" t="s">
        <v>6019</v>
      </c>
      <c r="D3367" s="9"/>
      <c r="E3367" s="9"/>
      <c r="F3367" s="9"/>
      <c r="G3367" s="9"/>
      <c r="H3367" s="9"/>
      <c r="I3367" s="9"/>
      <c r="J3367" s="9" t="s">
        <v>6093</v>
      </c>
      <c r="K3367" s="9" t="s">
        <v>6081</v>
      </c>
      <c r="L3367" s="9" t="s">
        <v>1263</v>
      </c>
      <c r="M3367" s="9">
        <v>1</v>
      </c>
      <c r="N3367" s="9"/>
      <c r="O3367" s="9"/>
      <c r="P3367" s="2" t="s">
        <v>6094</v>
      </c>
      <c r="Q3367" s="9" t="s">
        <v>47</v>
      </c>
      <c r="R3367" s="9"/>
      <c r="S3367" s="9">
        <v>5.1952999999999999E-2</v>
      </c>
      <c r="T3367" s="9">
        <v>3.1999999999999999E-5</v>
      </c>
      <c r="U3367" s="9">
        <v>3.6600000000000001E-4</v>
      </c>
      <c r="V3367" s="9">
        <v>3.006E-3</v>
      </c>
      <c r="W3367" s="9">
        <v>9.4459999999999995E-3</v>
      </c>
      <c r="X3367" s="9">
        <v>4.3940000000000003E-3</v>
      </c>
      <c r="Y3367" s="9">
        <v>1.5833E-2</v>
      </c>
      <c r="Z3367" s="9">
        <v>0.11899999999999999</v>
      </c>
      <c r="AA3367" s="9">
        <v>0.17299999999999999</v>
      </c>
      <c r="AB3367" s="9">
        <v>0.70799999999999996</v>
      </c>
      <c r="AC3367" s="9">
        <v>-0.8881</v>
      </c>
      <c r="AD3367" s="9" t="s">
        <v>48</v>
      </c>
      <c r="AE3367" s="9" t="s">
        <v>48</v>
      </c>
      <c r="AF3367" s="9" t="s">
        <v>48</v>
      </c>
    </row>
    <row r="3368" spans="1:40" hidden="1" outlineLevel="1" x14ac:dyDescent="0.2">
      <c r="A3368" t="s">
        <v>6095</v>
      </c>
      <c r="B3368" t="s">
        <v>6096</v>
      </c>
      <c r="C3368" t="s">
        <v>709</v>
      </c>
      <c r="J3368" t="s">
        <v>6097</v>
      </c>
      <c r="K3368" t="s">
        <v>6089</v>
      </c>
      <c r="L3368" t="s">
        <v>1263</v>
      </c>
      <c r="M3368">
        <v>0</v>
      </c>
      <c r="P3368" s="2" t="s">
        <v>6098</v>
      </c>
      <c r="Q3368" t="s">
        <v>47</v>
      </c>
      <c r="S3368">
        <v>4.0330295450985432E-4</v>
      </c>
      <c r="T3368">
        <v>2.1387488686741558E-6</v>
      </c>
      <c r="U3368">
        <v>2.2433427147916522E-5</v>
      </c>
      <c r="V3368">
        <v>5.3308867791201919E-5</v>
      </c>
      <c r="W3368">
        <v>1.655473024584353E-4</v>
      </c>
      <c r="X3368">
        <v>2.6353192879469131E-5</v>
      </c>
      <c r="Y3368">
        <v>0</v>
      </c>
      <c r="Z3368">
        <v>0</v>
      </c>
      <c r="AA3368">
        <v>0</v>
      </c>
      <c r="AB3368">
        <v>1</v>
      </c>
      <c r="AC3368">
        <v>0</v>
      </c>
      <c r="AD3368" t="s">
        <v>48</v>
      </c>
      <c r="AE3368" t="s">
        <v>48</v>
      </c>
      <c r="AF3368" t="s">
        <v>48</v>
      </c>
    </row>
    <row r="3369" spans="1:40" collapsed="1" x14ac:dyDescent="0.2">
      <c r="A3369" t="s">
        <v>762</v>
      </c>
      <c r="B3369" t="s">
        <v>763</v>
      </c>
      <c r="C3369" t="s">
        <v>764</v>
      </c>
      <c r="D3369" t="s">
        <v>765</v>
      </c>
      <c r="E3369" t="s">
        <v>87</v>
      </c>
      <c r="F3369" t="s">
        <v>42</v>
      </c>
      <c r="G3369">
        <v>27</v>
      </c>
      <c r="H3369" t="s">
        <v>43</v>
      </c>
      <c r="I3369">
        <v>30</v>
      </c>
      <c r="J3369" t="s">
        <v>766</v>
      </c>
      <c r="L3369" t="s">
        <v>45</v>
      </c>
      <c r="M3369">
        <v>11</v>
      </c>
      <c r="N3369">
        <v>0.66</v>
      </c>
      <c r="O3369" s="1" t="s">
        <v>767</v>
      </c>
      <c r="P3369" s="1" t="s">
        <v>767</v>
      </c>
      <c r="Q3369" t="s">
        <v>47</v>
      </c>
      <c r="R3369" t="s">
        <v>47</v>
      </c>
      <c r="S3369">
        <v>0.15446946024894709</v>
      </c>
      <c r="T3369">
        <v>8.9045846834778786E-5</v>
      </c>
      <c r="U3369">
        <v>1.7722819466143851E-3</v>
      </c>
      <c r="V3369">
        <v>8.8395463535562158E-4</v>
      </c>
      <c r="W3369">
        <v>1.598828705027699E-3</v>
      </c>
      <c r="X3369">
        <v>1.497992780059576E-3</v>
      </c>
      <c r="Y3369">
        <v>0.1247575757575758</v>
      </c>
      <c r="Z3369">
        <v>0.13400000000000001</v>
      </c>
      <c r="AA3369">
        <v>2.1999999999999999E-2</v>
      </c>
      <c r="AB3369">
        <v>0.84399999999999997</v>
      </c>
      <c r="AC3369">
        <v>0.98009999999999997</v>
      </c>
      <c r="AD3369" t="s">
        <v>48</v>
      </c>
      <c r="AE3369" t="s">
        <v>48</v>
      </c>
      <c r="AF3369" t="s">
        <v>48</v>
      </c>
      <c r="AH3369">
        <f t="shared" ref="AH3369" si="198">SUM(AI3369:AJ3369)</f>
        <v>90</v>
      </c>
      <c r="AI3369">
        <f>COUNTIF(L3369:L3459, "Comment")</f>
        <v>42</v>
      </c>
      <c r="AJ3369">
        <f>COUNTIF(L3369:L3459, "Reply")</f>
        <v>48</v>
      </c>
      <c r="AK3369">
        <f>COUNTIF(C3370:C3459, C3369)</f>
        <v>0</v>
      </c>
      <c r="AM3369">
        <f>AVERAGE(S3369:S3459)</f>
        <v>0.24406871364950669</v>
      </c>
      <c r="AN3369">
        <f>AVERAGE(Y3369:Y3459)</f>
        <v>4.6194944893496792E-2</v>
      </c>
    </row>
    <row r="3370" spans="1:40" hidden="1" outlineLevel="1" x14ac:dyDescent="0.2">
      <c r="A3370" t="s">
        <v>6283</v>
      </c>
      <c r="B3370" t="s">
        <v>6284</v>
      </c>
      <c r="C3370" t="s">
        <v>6285</v>
      </c>
      <c r="J3370" t="s">
        <v>6286</v>
      </c>
      <c r="K3370" t="s">
        <v>762</v>
      </c>
      <c r="L3370" t="s">
        <v>1233</v>
      </c>
      <c r="M3370">
        <v>32</v>
      </c>
      <c r="P3370" s="2" t="s">
        <v>6287</v>
      </c>
      <c r="Q3370" t="s">
        <v>47</v>
      </c>
      <c r="S3370">
        <v>8.6849142098799348E-4</v>
      </c>
      <c r="T3370">
        <v>4.4717548917105887E-6</v>
      </c>
      <c r="U3370">
        <v>5.1196442655054852E-5</v>
      </c>
      <c r="V3370">
        <v>6.0702670452883467E-5</v>
      </c>
      <c r="W3370">
        <v>3.1871188548393548E-4</v>
      </c>
      <c r="X3370">
        <v>8.1209669588133693E-5</v>
      </c>
      <c r="Y3370">
        <v>-0.1083333333333333</v>
      </c>
      <c r="Z3370">
        <v>0.14699999999999999</v>
      </c>
      <c r="AA3370">
        <v>0.11799999999999999</v>
      </c>
      <c r="AB3370">
        <v>0.73499999999999999</v>
      </c>
      <c r="AC3370">
        <v>0.27160000000000001</v>
      </c>
      <c r="AD3370" t="s">
        <v>48</v>
      </c>
      <c r="AE3370" t="s">
        <v>48</v>
      </c>
      <c r="AF3370" t="s">
        <v>48</v>
      </c>
    </row>
    <row r="3371" spans="1:40" hidden="1" outlineLevel="1" x14ac:dyDescent="0.2">
      <c r="A3371" t="s">
        <v>6288</v>
      </c>
      <c r="B3371" t="s">
        <v>6289</v>
      </c>
      <c r="C3371" t="s">
        <v>6290</v>
      </c>
      <c r="J3371" t="s">
        <v>6291</v>
      </c>
      <c r="K3371" t="s">
        <v>762</v>
      </c>
      <c r="L3371" t="s">
        <v>1233</v>
      </c>
      <c r="M3371">
        <v>13</v>
      </c>
      <c r="P3371" s="2" t="s">
        <v>6292</v>
      </c>
      <c r="Q3371" t="s">
        <v>47</v>
      </c>
      <c r="S3371">
        <v>0.6245579719543457</v>
      </c>
      <c r="T3371">
        <v>1.3763061724603179E-4</v>
      </c>
      <c r="U3371">
        <v>0.1218575164675713</v>
      </c>
      <c r="V3371">
        <v>1.1005506385117769E-3</v>
      </c>
      <c r="W3371">
        <v>2.7807001024484631E-2</v>
      </c>
      <c r="X3371">
        <v>3.1355286482721571E-3</v>
      </c>
      <c r="Y3371">
        <v>0</v>
      </c>
      <c r="Z3371">
        <v>0.20399999999999999</v>
      </c>
      <c r="AA3371">
        <v>0.23200000000000001</v>
      </c>
      <c r="AB3371">
        <v>0.56299999999999994</v>
      </c>
      <c r="AC3371">
        <v>-0.1027</v>
      </c>
      <c r="AD3371" t="s">
        <v>48</v>
      </c>
      <c r="AE3371" t="s">
        <v>48</v>
      </c>
      <c r="AF3371" t="s">
        <v>48</v>
      </c>
    </row>
    <row r="3372" spans="1:40" hidden="1" outlineLevel="1" x14ac:dyDescent="0.2">
      <c r="A3372" t="s">
        <v>6293</v>
      </c>
      <c r="B3372" t="s">
        <v>6294</v>
      </c>
      <c r="C3372" t="s">
        <v>1870</v>
      </c>
      <c r="J3372" t="s">
        <v>6295</v>
      </c>
      <c r="K3372" t="s">
        <v>762</v>
      </c>
      <c r="L3372" t="s">
        <v>1233</v>
      </c>
      <c r="M3372">
        <v>54</v>
      </c>
      <c r="P3372" s="2" t="s">
        <v>6296</v>
      </c>
      <c r="Q3372" t="s">
        <v>47</v>
      </c>
      <c r="S3372">
        <v>2.3908499861136079E-4</v>
      </c>
      <c r="T3372">
        <v>3.3348510442010588E-6</v>
      </c>
      <c r="U3372">
        <v>1.975661143660545E-5</v>
      </c>
      <c r="V3372">
        <v>3.8258833228610463E-5</v>
      </c>
      <c r="W3372">
        <v>1.170151590486057E-4</v>
      </c>
      <c r="X3372">
        <v>2.0291130567784421E-5</v>
      </c>
      <c r="Y3372">
        <v>8.1250000000000017E-2</v>
      </c>
      <c r="Z3372">
        <v>6.7000000000000004E-2</v>
      </c>
      <c r="AA3372">
        <v>8.5999999999999993E-2</v>
      </c>
      <c r="AB3372">
        <v>0.84799999999999998</v>
      </c>
      <c r="AC3372">
        <v>-0.43859999999999999</v>
      </c>
      <c r="AD3372" t="s">
        <v>48</v>
      </c>
      <c r="AE3372" t="s">
        <v>48</v>
      </c>
      <c r="AF3372" t="s">
        <v>48</v>
      </c>
    </row>
    <row r="3373" spans="1:40" hidden="1" outlineLevel="1" x14ac:dyDescent="0.2">
      <c r="A3373" t="s">
        <v>6297</v>
      </c>
      <c r="B3373" t="s">
        <v>6298</v>
      </c>
      <c r="C3373" t="s">
        <v>6299</v>
      </c>
      <c r="J3373" t="s">
        <v>6300</v>
      </c>
      <c r="K3373" t="s">
        <v>762</v>
      </c>
      <c r="L3373" t="s">
        <v>1233</v>
      </c>
      <c r="M3373">
        <v>15</v>
      </c>
      <c r="P3373" s="2" t="s">
        <v>6301</v>
      </c>
      <c r="Q3373" t="s">
        <v>47</v>
      </c>
      <c r="S3373">
        <v>6.9452091120183468E-3</v>
      </c>
      <c r="T3373">
        <v>5.6826356740202746E-6</v>
      </c>
      <c r="U3373">
        <v>2.5755638489499688E-4</v>
      </c>
      <c r="V3373">
        <v>1.5441092546097929E-4</v>
      </c>
      <c r="W3373">
        <v>3.3040125854313369E-3</v>
      </c>
      <c r="X3373">
        <v>5.0090654985979199E-4</v>
      </c>
      <c r="Y3373">
        <v>0.90999999999999992</v>
      </c>
      <c r="Z3373">
        <v>6.7000000000000004E-2</v>
      </c>
      <c r="AA3373">
        <v>0</v>
      </c>
      <c r="AB3373">
        <v>0.93300000000000005</v>
      </c>
      <c r="AC3373">
        <v>0.27239999999999998</v>
      </c>
      <c r="AD3373" t="s">
        <v>48</v>
      </c>
      <c r="AE3373" t="s">
        <v>48</v>
      </c>
      <c r="AF3373" t="s">
        <v>48</v>
      </c>
    </row>
    <row r="3374" spans="1:40" hidden="1" outlineLevel="1" x14ac:dyDescent="0.2">
      <c r="A3374" t="s">
        <v>6302</v>
      </c>
      <c r="B3374" t="s">
        <v>6303</v>
      </c>
      <c r="C3374" t="s">
        <v>1847</v>
      </c>
      <c r="J3374" t="s">
        <v>6304</v>
      </c>
      <c r="K3374" t="s">
        <v>762</v>
      </c>
      <c r="L3374" t="s">
        <v>1233</v>
      </c>
      <c r="M3374">
        <v>58</v>
      </c>
      <c r="P3374" s="2" t="s">
        <v>6305</v>
      </c>
      <c r="Q3374" t="s">
        <v>47</v>
      </c>
      <c r="S3374">
        <v>9.4162672758102417E-3</v>
      </c>
      <c r="T3374">
        <v>6.9205401814542711E-5</v>
      </c>
      <c r="U3374">
        <v>2.7157011209055781E-4</v>
      </c>
      <c r="V3374">
        <v>1.433529425412416E-3</v>
      </c>
      <c r="W3374">
        <v>2.5024858769029379E-3</v>
      </c>
      <c r="X3374">
        <v>2.6436636107973749E-4</v>
      </c>
      <c r="Y3374">
        <v>9.2063492063492083E-2</v>
      </c>
      <c r="Z3374">
        <v>3.5999999999999997E-2</v>
      </c>
      <c r="AA3374">
        <v>0.13900000000000001</v>
      </c>
      <c r="AB3374">
        <v>0.82499999999999996</v>
      </c>
      <c r="AC3374">
        <v>-0.81259999999999999</v>
      </c>
      <c r="AD3374" t="s">
        <v>48</v>
      </c>
      <c r="AE3374" t="s">
        <v>48</v>
      </c>
      <c r="AF3374" t="s">
        <v>48</v>
      </c>
    </row>
    <row r="3375" spans="1:40" hidden="1" outlineLevel="1" x14ac:dyDescent="0.2">
      <c r="A3375" t="s">
        <v>6306</v>
      </c>
      <c r="B3375" t="s">
        <v>6307</v>
      </c>
      <c r="C3375" t="s">
        <v>6308</v>
      </c>
      <c r="J3375" t="s">
        <v>6309</v>
      </c>
      <c r="K3375" t="s">
        <v>762</v>
      </c>
      <c r="L3375" t="s">
        <v>1233</v>
      </c>
      <c r="M3375">
        <v>14</v>
      </c>
      <c r="P3375" s="2" t="s">
        <v>6310</v>
      </c>
      <c r="Q3375" t="s">
        <v>47</v>
      </c>
      <c r="S3375">
        <v>3.1063181813806301E-4</v>
      </c>
      <c r="T3375">
        <v>3.0053411137487269E-6</v>
      </c>
      <c r="U3375">
        <v>2.0072568077011969E-5</v>
      </c>
      <c r="V3375">
        <v>3.3330295991618193E-5</v>
      </c>
      <c r="W3375">
        <v>1.4967289462219921E-4</v>
      </c>
      <c r="X3375">
        <v>2.5003140763146799E-5</v>
      </c>
      <c r="Y3375">
        <v>2.1604938271604951E-2</v>
      </c>
      <c r="Z3375">
        <v>0.125</v>
      </c>
      <c r="AA3375">
        <v>6.5000000000000002E-2</v>
      </c>
      <c r="AB3375">
        <v>0.80900000000000005</v>
      </c>
      <c r="AC3375">
        <v>0.84519999999999995</v>
      </c>
      <c r="AD3375" t="s">
        <v>48</v>
      </c>
      <c r="AE3375" t="s">
        <v>48</v>
      </c>
      <c r="AF3375" t="s">
        <v>48</v>
      </c>
    </row>
    <row r="3376" spans="1:40" hidden="1" outlineLevel="1" x14ac:dyDescent="0.2">
      <c r="A3376" t="s">
        <v>6311</v>
      </c>
      <c r="B3376" t="s">
        <v>6312</v>
      </c>
      <c r="C3376" t="s">
        <v>6313</v>
      </c>
      <c r="J3376" t="s">
        <v>6314</v>
      </c>
      <c r="K3376" t="s">
        <v>762</v>
      </c>
      <c r="L3376" t="s">
        <v>1233</v>
      </c>
      <c r="M3376">
        <v>6</v>
      </c>
      <c r="P3376" s="2" t="s">
        <v>6315</v>
      </c>
      <c r="Q3376" t="s">
        <v>47</v>
      </c>
      <c r="S3376">
        <v>3.0602185870520771E-4</v>
      </c>
      <c r="T3376">
        <v>3.0000148854014701E-6</v>
      </c>
      <c r="U3376">
        <v>2.1178564566071149E-5</v>
      </c>
      <c r="V3376">
        <v>3.3490621717646718E-5</v>
      </c>
      <c r="W3376">
        <v>1.5533789701294151E-4</v>
      </c>
      <c r="X3376">
        <v>2.020125248236582E-5</v>
      </c>
      <c r="Y3376">
        <v>0.41249999999999998</v>
      </c>
      <c r="Z3376">
        <v>0.17</v>
      </c>
      <c r="AA3376">
        <v>0.10299999999999999</v>
      </c>
      <c r="AB3376">
        <v>0.72699999999999998</v>
      </c>
      <c r="AC3376">
        <v>0.8236</v>
      </c>
      <c r="AD3376" t="s">
        <v>48</v>
      </c>
      <c r="AE3376" t="s">
        <v>48</v>
      </c>
      <c r="AF3376" t="s">
        <v>48</v>
      </c>
    </row>
    <row r="3377" spans="1:32" hidden="1" outlineLevel="1" x14ac:dyDescent="0.2">
      <c r="A3377" t="s">
        <v>6316</v>
      </c>
      <c r="B3377" t="s">
        <v>6317</v>
      </c>
      <c r="C3377" t="s">
        <v>5767</v>
      </c>
      <c r="J3377" t="s">
        <v>6318</v>
      </c>
      <c r="K3377" t="s">
        <v>762</v>
      </c>
      <c r="L3377" t="s">
        <v>1233</v>
      </c>
      <c r="M3377">
        <v>10</v>
      </c>
      <c r="P3377" s="2" t="s">
        <v>6319</v>
      </c>
      <c r="Q3377" t="s">
        <v>47</v>
      </c>
      <c r="S3377">
        <v>0.66362398862838745</v>
      </c>
      <c r="T3377">
        <v>1.626802404643968E-4</v>
      </c>
      <c r="U3377">
        <v>3.6029969342052941E-3</v>
      </c>
      <c r="V3377">
        <v>6.2192352488636971E-3</v>
      </c>
      <c r="W3377">
        <v>0.4862651526927948</v>
      </c>
      <c r="X3377">
        <v>1.1380960932001469E-3</v>
      </c>
      <c r="Y3377">
        <v>-5.6309523809523809E-2</v>
      </c>
      <c r="Z3377">
        <v>0.09</v>
      </c>
      <c r="AA3377">
        <v>0.14599999999999999</v>
      </c>
      <c r="AB3377">
        <v>0.76300000000000001</v>
      </c>
      <c r="AC3377">
        <v>-0.9204</v>
      </c>
      <c r="AD3377" t="s">
        <v>48</v>
      </c>
      <c r="AE3377" t="s">
        <v>48</v>
      </c>
      <c r="AF3377" t="s">
        <v>48</v>
      </c>
    </row>
    <row r="3378" spans="1:32" hidden="1" outlineLevel="1" x14ac:dyDescent="0.2">
      <c r="A3378" t="s">
        <v>6320</v>
      </c>
      <c r="B3378" t="s">
        <v>6321</v>
      </c>
      <c r="C3378" t="s">
        <v>6322</v>
      </c>
      <c r="J3378" t="s">
        <v>6323</v>
      </c>
      <c r="K3378" t="s">
        <v>762</v>
      </c>
      <c r="L3378" t="s">
        <v>1233</v>
      </c>
      <c r="M3378">
        <v>6</v>
      </c>
      <c r="P3378" s="2" t="s">
        <v>6324</v>
      </c>
      <c r="Q3378" t="s">
        <v>47</v>
      </c>
      <c r="S3378">
        <v>0.78561180830001831</v>
      </c>
      <c r="T3378">
        <v>1.2803698191419239E-3</v>
      </c>
      <c r="U3378">
        <v>5.0398606806993478E-2</v>
      </c>
      <c r="V3378">
        <v>1.281649526208639E-2</v>
      </c>
      <c r="W3378">
        <v>3.2720897346735001E-2</v>
      </c>
      <c r="X3378">
        <v>1.0584721341729161E-2</v>
      </c>
      <c r="Y3378">
        <v>0.16666666666666671</v>
      </c>
      <c r="Z3378">
        <v>9.6000000000000002E-2</v>
      </c>
      <c r="AA3378">
        <v>3.5000000000000003E-2</v>
      </c>
      <c r="AB3378">
        <v>0.87</v>
      </c>
      <c r="AC3378">
        <v>0.7026</v>
      </c>
      <c r="AD3378" t="s">
        <v>48</v>
      </c>
      <c r="AE3378" t="s">
        <v>48</v>
      </c>
      <c r="AF3378" t="s">
        <v>48</v>
      </c>
    </row>
    <row r="3379" spans="1:32" hidden="1" outlineLevel="1" x14ac:dyDescent="0.2">
      <c r="A3379" t="s">
        <v>6325</v>
      </c>
      <c r="B3379" t="s">
        <v>5799</v>
      </c>
      <c r="C3379" t="s">
        <v>3450</v>
      </c>
      <c r="J3379" t="s">
        <v>6326</v>
      </c>
      <c r="K3379" t="s">
        <v>762</v>
      </c>
      <c r="L3379" t="s">
        <v>1233</v>
      </c>
      <c r="M3379">
        <v>25</v>
      </c>
      <c r="P3379" s="2" t="s">
        <v>6327</v>
      </c>
      <c r="Q3379" t="s">
        <v>47</v>
      </c>
      <c r="S3379">
        <v>5.7997158728539944E-3</v>
      </c>
      <c r="T3379">
        <v>5.2869934734189883E-5</v>
      </c>
      <c r="U3379">
        <v>8.883619011612609E-5</v>
      </c>
      <c r="V3379">
        <v>2.4524587206542492E-3</v>
      </c>
      <c r="W3379">
        <v>1.085535273887217E-3</v>
      </c>
      <c r="X3379">
        <v>2.64996982878074E-4</v>
      </c>
      <c r="Y3379">
        <v>-0.20833333333333329</v>
      </c>
      <c r="Z3379">
        <v>0</v>
      </c>
      <c r="AA3379">
        <v>0.17</v>
      </c>
      <c r="AB3379">
        <v>0.83</v>
      </c>
      <c r="AC3379">
        <v>-0.76500000000000001</v>
      </c>
      <c r="AD3379" t="s">
        <v>48</v>
      </c>
      <c r="AE3379" t="s">
        <v>48</v>
      </c>
      <c r="AF3379" t="s">
        <v>48</v>
      </c>
    </row>
    <row r="3380" spans="1:32" hidden="1" outlineLevel="1" x14ac:dyDescent="0.2">
      <c r="A3380" t="s">
        <v>6328</v>
      </c>
      <c r="B3380" t="s">
        <v>6329</v>
      </c>
      <c r="C3380" t="s">
        <v>6330</v>
      </c>
      <c r="J3380" t="s">
        <v>6331</v>
      </c>
      <c r="K3380" t="s">
        <v>762</v>
      </c>
      <c r="L3380" t="s">
        <v>1233</v>
      </c>
      <c r="M3380">
        <v>14</v>
      </c>
      <c r="P3380" s="2" t="s">
        <v>6332</v>
      </c>
      <c r="Q3380" t="s">
        <v>47</v>
      </c>
      <c r="S3380">
        <v>1.24021468218416E-3</v>
      </c>
      <c r="T3380">
        <v>1.498053279647138E-6</v>
      </c>
      <c r="U3380">
        <v>1.7180509530589919E-5</v>
      </c>
      <c r="V3380">
        <v>6.1758400988765061E-5</v>
      </c>
      <c r="W3380">
        <v>5.8549555251374841E-4</v>
      </c>
      <c r="X3380">
        <v>2.0289193344069641E-5</v>
      </c>
      <c r="Y3380">
        <v>-0.19166666666666671</v>
      </c>
      <c r="Z3380">
        <v>0.08</v>
      </c>
      <c r="AA3380">
        <v>9.6000000000000002E-2</v>
      </c>
      <c r="AB3380">
        <v>0.82399999999999995</v>
      </c>
      <c r="AC3380">
        <v>-0.15129999999999999</v>
      </c>
      <c r="AD3380" t="s">
        <v>48</v>
      </c>
      <c r="AE3380" t="s">
        <v>48</v>
      </c>
      <c r="AF3380" t="s">
        <v>48</v>
      </c>
    </row>
    <row r="3381" spans="1:32" hidden="1" outlineLevel="1" x14ac:dyDescent="0.2">
      <c r="A3381" t="s">
        <v>6333</v>
      </c>
      <c r="B3381" t="s">
        <v>6334</v>
      </c>
      <c r="C3381" t="s">
        <v>6335</v>
      </c>
      <c r="J3381" t="s">
        <v>6336</v>
      </c>
      <c r="K3381" t="s">
        <v>762</v>
      </c>
      <c r="L3381" t="s">
        <v>1233</v>
      </c>
      <c r="M3381">
        <v>14</v>
      </c>
      <c r="P3381" s="2" t="s">
        <v>6337</v>
      </c>
      <c r="Q3381" t="s">
        <v>47</v>
      </c>
      <c r="S3381">
        <v>0.49267292022705078</v>
      </c>
      <c r="T3381">
        <v>1.0468733671586961E-4</v>
      </c>
      <c r="U3381">
        <v>5.0831083208322534E-3</v>
      </c>
      <c r="V3381">
        <v>6.4324499107897282E-3</v>
      </c>
      <c r="W3381">
        <v>0.31059777736663818</v>
      </c>
      <c r="X3381">
        <v>1.1668335646390911E-3</v>
      </c>
      <c r="Y3381">
        <v>-0.13518518518518521</v>
      </c>
      <c r="Z3381">
        <v>0</v>
      </c>
      <c r="AA3381">
        <v>0.10299999999999999</v>
      </c>
      <c r="AB3381">
        <v>0.89700000000000002</v>
      </c>
      <c r="AC3381">
        <v>-0.61240000000000006</v>
      </c>
      <c r="AD3381" t="s">
        <v>48</v>
      </c>
      <c r="AE3381" t="s">
        <v>48</v>
      </c>
      <c r="AF3381" t="s">
        <v>48</v>
      </c>
    </row>
    <row r="3382" spans="1:32" hidden="1" outlineLevel="1" x14ac:dyDescent="0.2">
      <c r="A3382" t="s">
        <v>6338</v>
      </c>
      <c r="B3382" t="s">
        <v>6339</v>
      </c>
      <c r="C3382" t="s">
        <v>6340</v>
      </c>
      <c r="J3382" t="s">
        <v>6341</v>
      </c>
      <c r="K3382" t="s">
        <v>762</v>
      </c>
      <c r="L3382" t="s">
        <v>1233</v>
      </c>
      <c r="M3382">
        <v>3</v>
      </c>
      <c r="P3382" s="2" t="s">
        <v>6342</v>
      </c>
      <c r="Q3382" t="s">
        <v>47</v>
      </c>
      <c r="S3382">
        <v>0.95211917161941528</v>
      </c>
      <c r="T3382">
        <v>2.8694621287286282E-3</v>
      </c>
      <c r="U3382">
        <v>0.18863500654697421</v>
      </c>
      <c r="V3382">
        <v>2.834175527095795E-2</v>
      </c>
      <c r="W3382">
        <v>5.8316927403211587E-2</v>
      </c>
      <c r="X3382">
        <v>1.556467544287443E-2</v>
      </c>
      <c r="Y3382">
        <v>-0.45</v>
      </c>
      <c r="Z3382">
        <v>0</v>
      </c>
      <c r="AA3382">
        <v>0.29799999999999999</v>
      </c>
      <c r="AB3382">
        <v>0.70199999999999996</v>
      </c>
      <c r="AC3382">
        <v>-0.62490000000000001</v>
      </c>
      <c r="AD3382" t="s">
        <v>48</v>
      </c>
      <c r="AE3382" t="s">
        <v>48</v>
      </c>
      <c r="AF3382" t="s">
        <v>48</v>
      </c>
    </row>
    <row r="3383" spans="1:32" hidden="1" outlineLevel="1" x14ac:dyDescent="0.2">
      <c r="A3383" t="s">
        <v>6343</v>
      </c>
      <c r="B3383" t="s">
        <v>6344</v>
      </c>
      <c r="C3383" t="s">
        <v>6345</v>
      </c>
      <c r="J3383" t="s">
        <v>6346</v>
      </c>
      <c r="K3383" t="s">
        <v>762</v>
      </c>
      <c r="L3383" t="s">
        <v>1233</v>
      </c>
      <c r="M3383">
        <v>3</v>
      </c>
      <c r="P3383" s="2" t="s">
        <v>6347</v>
      </c>
      <c r="Q3383" t="s">
        <v>47</v>
      </c>
      <c r="S3383">
        <v>0.80354917049407959</v>
      </c>
      <c r="T3383">
        <v>2.546389820054173E-3</v>
      </c>
      <c r="U3383">
        <v>9.2030353844165802E-2</v>
      </c>
      <c r="V3383">
        <v>2.1248918026685711E-2</v>
      </c>
      <c r="W3383">
        <v>3.3224213868379593E-2</v>
      </c>
      <c r="X3383">
        <v>1.1354228481650351E-2</v>
      </c>
      <c r="Y3383">
        <v>0.2158008658008658</v>
      </c>
      <c r="Z3383">
        <v>0.28899999999999998</v>
      </c>
      <c r="AA3383">
        <v>5.2999999999999999E-2</v>
      </c>
      <c r="AB3383">
        <v>0.65800000000000003</v>
      </c>
      <c r="AC3383">
        <v>0.98429999999999995</v>
      </c>
      <c r="AD3383" t="s">
        <v>48</v>
      </c>
      <c r="AE3383" t="s">
        <v>48</v>
      </c>
      <c r="AF3383" t="s">
        <v>48</v>
      </c>
    </row>
    <row r="3384" spans="1:32" hidden="1" outlineLevel="1" x14ac:dyDescent="0.2">
      <c r="A3384" t="s">
        <v>6348</v>
      </c>
      <c r="B3384" t="s">
        <v>6349</v>
      </c>
      <c r="C3384" t="s">
        <v>6350</v>
      </c>
      <c r="J3384" t="s">
        <v>6351</v>
      </c>
      <c r="K3384" t="s">
        <v>762</v>
      </c>
      <c r="L3384" t="s">
        <v>1233</v>
      </c>
      <c r="M3384">
        <v>1</v>
      </c>
      <c r="P3384" s="2" t="s">
        <v>6352</v>
      </c>
      <c r="Q3384" t="s">
        <v>47</v>
      </c>
      <c r="S3384">
        <v>1.170445512980223E-2</v>
      </c>
      <c r="T3384">
        <v>6.1199512856546789E-5</v>
      </c>
      <c r="U3384">
        <v>2.2908279788680369E-4</v>
      </c>
      <c r="V3384">
        <v>1.4477602671831851E-3</v>
      </c>
      <c r="W3384">
        <v>1.408369396813214E-3</v>
      </c>
      <c r="X3384">
        <v>1.049429527483881E-3</v>
      </c>
      <c r="Y3384">
        <v>-0.2590277777777778</v>
      </c>
      <c r="Z3384">
        <v>8.5999999999999993E-2</v>
      </c>
      <c r="AA3384">
        <v>0.14699999999999999</v>
      </c>
      <c r="AB3384">
        <v>0.76700000000000002</v>
      </c>
      <c r="AC3384">
        <v>-0.6996</v>
      </c>
      <c r="AD3384" t="s">
        <v>48</v>
      </c>
      <c r="AE3384" t="s">
        <v>48</v>
      </c>
      <c r="AF3384" t="s">
        <v>48</v>
      </c>
    </row>
    <row r="3385" spans="1:32" hidden="1" outlineLevel="1" x14ac:dyDescent="0.2">
      <c r="A3385" t="s">
        <v>6353</v>
      </c>
      <c r="B3385" t="s">
        <v>6354</v>
      </c>
      <c r="C3385" t="s">
        <v>2120</v>
      </c>
      <c r="J3385" t="s">
        <v>6355</v>
      </c>
      <c r="K3385" t="s">
        <v>762</v>
      </c>
      <c r="L3385" t="s">
        <v>1233</v>
      </c>
      <c r="M3385">
        <v>1</v>
      </c>
      <c r="P3385" s="2" t="s">
        <v>6356</v>
      </c>
      <c r="Q3385" t="s">
        <v>47</v>
      </c>
      <c r="S3385">
        <v>0.351051926612854</v>
      </c>
      <c r="T3385">
        <v>8.397657802561298E-5</v>
      </c>
      <c r="U3385">
        <v>1.5341538237407799E-3</v>
      </c>
      <c r="V3385">
        <v>2.8659808449447151E-3</v>
      </c>
      <c r="W3385">
        <v>7.0516448467969886E-3</v>
      </c>
      <c r="X3385">
        <v>3.289907006546855E-3</v>
      </c>
      <c r="Y3385">
        <v>0.34920634920634919</v>
      </c>
      <c r="Z3385">
        <v>7.1999999999999995E-2</v>
      </c>
      <c r="AA3385">
        <v>0.104</v>
      </c>
      <c r="AB3385">
        <v>0.82399999999999995</v>
      </c>
      <c r="AC3385">
        <v>-0.27639999999999998</v>
      </c>
      <c r="AD3385" t="s">
        <v>48</v>
      </c>
      <c r="AE3385" t="s">
        <v>48</v>
      </c>
      <c r="AF3385" t="s">
        <v>48</v>
      </c>
    </row>
    <row r="3386" spans="1:32" hidden="1" outlineLevel="1" x14ac:dyDescent="0.2">
      <c r="A3386" t="s">
        <v>6357</v>
      </c>
      <c r="B3386" t="s">
        <v>6358</v>
      </c>
      <c r="C3386" t="s">
        <v>5790</v>
      </c>
      <c r="J3386" t="s">
        <v>6359</v>
      </c>
      <c r="K3386" t="s">
        <v>762</v>
      </c>
      <c r="L3386" t="s">
        <v>1233</v>
      </c>
      <c r="M3386">
        <v>5</v>
      </c>
      <c r="P3386" s="2" t="s">
        <v>6360</v>
      </c>
      <c r="Q3386" t="s">
        <v>47</v>
      </c>
      <c r="S3386">
        <v>0.1361317187547684</v>
      </c>
      <c r="T3386">
        <v>2.4221715648309331E-5</v>
      </c>
      <c r="U3386">
        <v>1.443542074412107E-3</v>
      </c>
      <c r="V3386">
        <v>2.362406812608242E-3</v>
      </c>
      <c r="W3386">
        <v>0.1008065268397331</v>
      </c>
      <c r="X3386">
        <v>4.8310248530469829E-4</v>
      </c>
      <c r="Y3386">
        <v>0.14821428571428569</v>
      </c>
      <c r="Z3386">
        <v>0.13800000000000001</v>
      </c>
      <c r="AA3386">
        <v>5.6000000000000001E-2</v>
      </c>
      <c r="AB3386">
        <v>0.80600000000000005</v>
      </c>
      <c r="AC3386">
        <v>0.76439999999999997</v>
      </c>
      <c r="AD3386" t="s">
        <v>48</v>
      </c>
      <c r="AE3386" t="s">
        <v>48</v>
      </c>
      <c r="AF3386" t="s">
        <v>48</v>
      </c>
    </row>
    <row r="3387" spans="1:32" hidden="1" outlineLevel="1" x14ac:dyDescent="0.2">
      <c r="A3387" t="s">
        <v>6361</v>
      </c>
      <c r="B3387" t="s">
        <v>6362</v>
      </c>
      <c r="C3387" t="s">
        <v>6363</v>
      </c>
      <c r="J3387" t="s">
        <v>6364</v>
      </c>
      <c r="K3387" t="s">
        <v>762</v>
      </c>
      <c r="L3387" t="s">
        <v>1233</v>
      </c>
      <c r="M3387">
        <v>2</v>
      </c>
      <c r="P3387" s="2" t="s">
        <v>6365</v>
      </c>
      <c r="Q3387" t="s">
        <v>47</v>
      </c>
      <c r="S3387">
        <v>4.1671449434943503E-4</v>
      </c>
      <c r="T3387">
        <v>2.023216893576318E-6</v>
      </c>
      <c r="U3387">
        <v>1.8746883142739531E-5</v>
      </c>
      <c r="V3387">
        <v>4.4587428419617943E-5</v>
      </c>
      <c r="W3387">
        <v>1.92968305782415E-4</v>
      </c>
      <c r="X3387">
        <v>2.799905996653251E-5</v>
      </c>
      <c r="Y3387">
        <v>0</v>
      </c>
      <c r="Z3387">
        <v>0</v>
      </c>
      <c r="AA3387">
        <v>0</v>
      </c>
      <c r="AB3387">
        <v>1</v>
      </c>
      <c r="AC3387">
        <v>0</v>
      </c>
      <c r="AD3387" t="s">
        <v>48</v>
      </c>
      <c r="AE3387" t="s">
        <v>48</v>
      </c>
      <c r="AF3387" t="s">
        <v>48</v>
      </c>
    </row>
    <row r="3388" spans="1:32" hidden="1" outlineLevel="1" x14ac:dyDescent="0.2">
      <c r="A3388" t="s">
        <v>6366</v>
      </c>
      <c r="B3388" t="s">
        <v>6367</v>
      </c>
      <c r="C3388" t="s">
        <v>2171</v>
      </c>
      <c r="J3388" t="s">
        <v>6368</v>
      </c>
      <c r="K3388" t="s">
        <v>762</v>
      </c>
      <c r="L3388" t="s">
        <v>1233</v>
      </c>
      <c r="M3388">
        <v>2</v>
      </c>
      <c r="P3388" s="2" t="s">
        <v>6369</v>
      </c>
      <c r="Q3388" t="s">
        <v>47</v>
      </c>
      <c r="S3388">
        <v>0.36623001098632812</v>
      </c>
      <c r="T3388">
        <v>5.6518724704801571E-6</v>
      </c>
      <c r="U3388">
        <v>1.7398089403286581E-3</v>
      </c>
      <c r="V3388">
        <v>4.5877273078076541E-4</v>
      </c>
      <c r="W3388">
        <v>0.33578386902809138</v>
      </c>
      <c r="X3388">
        <v>1.387983065797016E-4</v>
      </c>
      <c r="Y3388">
        <v>-0.3</v>
      </c>
      <c r="Z3388">
        <v>0</v>
      </c>
      <c r="AA3388">
        <v>0.23100000000000001</v>
      </c>
      <c r="AB3388">
        <v>0.76900000000000002</v>
      </c>
      <c r="AC3388">
        <v>-0.69079999999999997</v>
      </c>
      <c r="AD3388" t="s">
        <v>48</v>
      </c>
      <c r="AE3388" t="s">
        <v>48</v>
      </c>
      <c r="AF3388" t="s">
        <v>48</v>
      </c>
    </row>
    <row r="3389" spans="1:32" hidden="1" outlineLevel="1" x14ac:dyDescent="0.2">
      <c r="A3389" t="s">
        <v>6370</v>
      </c>
      <c r="B3389" t="s">
        <v>6371</v>
      </c>
      <c r="C3389" t="s">
        <v>6372</v>
      </c>
      <c r="J3389" t="s">
        <v>6373</v>
      </c>
      <c r="K3389" t="s">
        <v>762</v>
      </c>
      <c r="L3389" t="s">
        <v>1233</v>
      </c>
      <c r="M3389">
        <v>2</v>
      </c>
      <c r="P3389" s="2" t="s">
        <v>6374</v>
      </c>
      <c r="Q3389" t="s">
        <v>47</v>
      </c>
      <c r="S3389">
        <v>0.32721897959709167</v>
      </c>
      <c r="T3389">
        <v>7.9197532613761723E-5</v>
      </c>
      <c r="U3389">
        <v>2.5452636182308201E-3</v>
      </c>
      <c r="V3389">
        <v>1.541721983812749E-3</v>
      </c>
      <c r="W3389">
        <v>4.5557785779237747E-3</v>
      </c>
      <c r="X3389">
        <v>1.801303937099874E-3</v>
      </c>
      <c r="Y3389">
        <v>0.31666666666666671</v>
      </c>
      <c r="Z3389">
        <v>0.14799999999999999</v>
      </c>
      <c r="AA3389">
        <v>3.1E-2</v>
      </c>
      <c r="AB3389">
        <v>0.82099999999999995</v>
      </c>
      <c r="AC3389">
        <v>0.79190000000000005</v>
      </c>
      <c r="AD3389" t="s">
        <v>48</v>
      </c>
      <c r="AE3389" t="s">
        <v>48</v>
      </c>
      <c r="AF3389" t="s">
        <v>48</v>
      </c>
    </row>
    <row r="3390" spans="1:32" hidden="1" outlineLevel="1" x14ac:dyDescent="0.2">
      <c r="A3390" t="s">
        <v>6375</v>
      </c>
      <c r="B3390" t="s">
        <v>6376</v>
      </c>
      <c r="C3390" t="s">
        <v>6377</v>
      </c>
      <c r="J3390" t="s">
        <v>6378</v>
      </c>
      <c r="K3390" t="s">
        <v>762</v>
      </c>
      <c r="L3390" t="s">
        <v>1233</v>
      </c>
      <c r="M3390">
        <v>2</v>
      </c>
      <c r="P3390" s="2" t="s">
        <v>6379</v>
      </c>
      <c r="Q3390" t="s">
        <v>47</v>
      </c>
      <c r="S3390">
        <v>0.1029617637395859</v>
      </c>
      <c r="T3390">
        <v>7.3811395850498229E-5</v>
      </c>
      <c r="U3390">
        <v>2.961231861263514E-3</v>
      </c>
      <c r="V3390">
        <v>1.0301709407940509E-3</v>
      </c>
      <c r="W3390">
        <v>1.9363445462658999E-3</v>
      </c>
      <c r="X3390">
        <v>1.1899190722033379E-3</v>
      </c>
      <c r="Y3390">
        <v>0.15551020408163271</v>
      </c>
      <c r="Z3390">
        <v>0.123</v>
      </c>
      <c r="AA3390">
        <v>0</v>
      </c>
      <c r="AB3390">
        <v>0.877</v>
      </c>
      <c r="AC3390">
        <v>0.87990000000000002</v>
      </c>
      <c r="AD3390" t="s">
        <v>48</v>
      </c>
      <c r="AE3390" t="s">
        <v>48</v>
      </c>
      <c r="AF3390" t="s">
        <v>48</v>
      </c>
    </row>
    <row r="3391" spans="1:32" hidden="1" outlineLevel="1" x14ac:dyDescent="0.2">
      <c r="A3391" t="s">
        <v>6380</v>
      </c>
      <c r="B3391" t="s">
        <v>6381</v>
      </c>
      <c r="C3391" t="s">
        <v>6382</v>
      </c>
      <c r="J3391" t="s">
        <v>6383</v>
      </c>
      <c r="K3391" t="s">
        <v>762</v>
      </c>
      <c r="L3391" t="s">
        <v>1233</v>
      </c>
      <c r="M3391">
        <v>2</v>
      </c>
      <c r="P3391" s="2" t="s">
        <v>6384</v>
      </c>
      <c r="Q3391" t="s">
        <v>47</v>
      </c>
      <c r="S3391">
        <v>2.5742559228092432E-3</v>
      </c>
      <c r="T3391">
        <v>4.9395552196074277E-5</v>
      </c>
      <c r="U3391">
        <v>1.123598194681108E-4</v>
      </c>
      <c r="V3391">
        <v>4.2620726162567729E-4</v>
      </c>
      <c r="W3391">
        <v>4.5214794226922089E-4</v>
      </c>
      <c r="X3391">
        <v>1.6593257896602151E-4</v>
      </c>
      <c r="Y3391">
        <v>1.7500000000000009E-2</v>
      </c>
      <c r="Z3391">
        <v>8.2000000000000003E-2</v>
      </c>
      <c r="AA3391">
        <v>6.0999999999999999E-2</v>
      </c>
      <c r="AB3391">
        <v>0.85599999999999998</v>
      </c>
      <c r="AC3391">
        <v>0.35749999999999998</v>
      </c>
      <c r="AD3391" t="s">
        <v>48</v>
      </c>
      <c r="AE3391" t="s">
        <v>48</v>
      </c>
      <c r="AF3391" t="s">
        <v>48</v>
      </c>
    </row>
    <row r="3392" spans="1:32" hidden="1" outlineLevel="1" x14ac:dyDescent="0.2">
      <c r="A3392" t="s">
        <v>6385</v>
      </c>
      <c r="B3392" t="s">
        <v>6386</v>
      </c>
      <c r="C3392" t="s">
        <v>6387</v>
      </c>
      <c r="J3392" t="s">
        <v>6388</v>
      </c>
      <c r="K3392" t="s">
        <v>762</v>
      </c>
      <c r="L3392" t="s">
        <v>1233</v>
      </c>
      <c r="M3392">
        <v>2</v>
      </c>
      <c r="P3392" s="2" t="s">
        <v>6389</v>
      </c>
      <c r="Q3392" t="s">
        <v>47</v>
      </c>
      <c r="S3392">
        <v>3.5974839702248569E-3</v>
      </c>
      <c r="T3392">
        <v>2.3079030597727979E-6</v>
      </c>
      <c r="U3392">
        <v>8.0300524132326245E-5</v>
      </c>
      <c r="V3392">
        <v>2.3756416339892891E-4</v>
      </c>
      <c r="W3392">
        <v>1.346075674518943E-3</v>
      </c>
      <c r="X3392">
        <v>8.6549815023317933E-5</v>
      </c>
      <c r="Y3392">
        <v>-0.15625</v>
      </c>
      <c r="Z3392">
        <v>0.17</v>
      </c>
      <c r="AA3392">
        <v>0.15</v>
      </c>
      <c r="AB3392">
        <v>0.68</v>
      </c>
      <c r="AC3392">
        <v>7.7200000000000005E-2</v>
      </c>
      <c r="AD3392" t="s">
        <v>48</v>
      </c>
      <c r="AE3392" t="s">
        <v>48</v>
      </c>
      <c r="AF3392" t="s">
        <v>48</v>
      </c>
    </row>
    <row r="3393" spans="1:32" hidden="1" outlineLevel="1" x14ac:dyDescent="0.2">
      <c r="A3393" t="s">
        <v>6390</v>
      </c>
      <c r="B3393" t="s">
        <v>6391</v>
      </c>
      <c r="C3393" t="s">
        <v>1659</v>
      </c>
      <c r="J3393" t="s">
        <v>6392</v>
      </c>
      <c r="K3393" t="s">
        <v>762</v>
      </c>
      <c r="L3393" t="s">
        <v>1233</v>
      </c>
      <c r="M3393">
        <v>1</v>
      </c>
      <c r="P3393" s="2" t="s">
        <v>6393</v>
      </c>
      <c r="Q3393" t="s">
        <v>47</v>
      </c>
      <c r="S3393">
        <v>0.86482268571853638</v>
      </c>
      <c r="T3393">
        <v>1.4752428978681559E-4</v>
      </c>
      <c r="U3393">
        <v>0.79594385623931885</v>
      </c>
      <c r="V3393">
        <v>6.7773633636534214E-3</v>
      </c>
      <c r="W3393">
        <v>0.14520986378192899</v>
      </c>
      <c r="X3393">
        <v>2.4317917414009571E-3</v>
      </c>
      <c r="Y3393">
        <v>-0.5</v>
      </c>
      <c r="Z3393">
        <v>0</v>
      </c>
      <c r="AA3393">
        <v>0.222</v>
      </c>
      <c r="AB3393">
        <v>0.77800000000000002</v>
      </c>
      <c r="AC3393">
        <v>-0.24840000000000001</v>
      </c>
      <c r="AD3393" t="s">
        <v>48</v>
      </c>
      <c r="AE3393" t="s">
        <v>48</v>
      </c>
      <c r="AF3393" t="s">
        <v>48</v>
      </c>
    </row>
    <row r="3394" spans="1:32" hidden="1" outlineLevel="1" x14ac:dyDescent="0.2">
      <c r="A3394" t="s">
        <v>6394</v>
      </c>
      <c r="B3394" t="s">
        <v>6395</v>
      </c>
      <c r="C3394" t="s">
        <v>6396</v>
      </c>
      <c r="J3394" t="s">
        <v>6397</v>
      </c>
      <c r="K3394" t="s">
        <v>762</v>
      </c>
      <c r="L3394" t="s">
        <v>1233</v>
      </c>
      <c r="M3394">
        <v>4</v>
      </c>
      <c r="P3394" s="2" t="s">
        <v>6398</v>
      </c>
      <c r="Q3394" t="s">
        <v>47</v>
      </c>
      <c r="S3394">
        <v>8.1415718887001276E-4</v>
      </c>
      <c r="T3394">
        <v>2.2796625671617221E-6</v>
      </c>
      <c r="U3394">
        <v>2.7724350729840811E-5</v>
      </c>
      <c r="V3394">
        <v>3.2850173738552257E-5</v>
      </c>
      <c r="W3394">
        <v>4.5833626063540578E-4</v>
      </c>
      <c r="X3394">
        <v>2.064292129944079E-5</v>
      </c>
      <c r="Y3394">
        <v>-4.9999999999999989E-2</v>
      </c>
      <c r="Z3394">
        <v>6.2E-2</v>
      </c>
      <c r="AA3394">
        <v>6.2E-2</v>
      </c>
      <c r="AB3394">
        <v>0.876</v>
      </c>
      <c r="AC3394">
        <v>0</v>
      </c>
      <c r="AD3394" t="s">
        <v>48</v>
      </c>
      <c r="AE3394" t="s">
        <v>48</v>
      </c>
      <c r="AF3394" t="s">
        <v>48</v>
      </c>
    </row>
    <row r="3395" spans="1:32" hidden="1" outlineLevel="1" x14ac:dyDescent="0.2">
      <c r="A3395" t="s">
        <v>6399</v>
      </c>
      <c r="B3395" t="s">
        <v>6400</v>
      </c>
      <c r="C3395" t="s">
        <v>6401</v>
      </c>
      <c r="J3395" t="s">
        <v>6402</v>
      </c>
      <c r="K3395" t="s">
        <v>762</v>
      </c>
      <c r="L3395" t="s">
        <v>1233</v>
      </c>
      <c r="M3395">
        <v>2</v>
      </c>
      <c r="P3395" s="2" t="s">
        <v>6403</v>
      </c>
      <c r="Q3395" t="s">
        <v>47</v>
      </c>
      <c r="S3395">
        <v>0.54945158958435059</v>
      </c>
      <c r="T3395">
        <v>1.6501208301633599E-4</v>
      </c>
      <c r="U3395">
        <v>2.4287074338644739E-3</v>
      </c>
      <c r="V3395">
        <v>5.1608788780868053E-3</v>
      </c>
      <c r="W3395">
        <v>6.610616110265255E-3</v>
      </c>
      <c r="X3395">
        <v>5.612468346953392E-3</v>
      </c>
      <c r="Y3395">
        <v>-0.5</v>
      </c>
      <c r="Z3395">
        <v>0</v>
      </c>
      <c r="AA3395">
        <v>6.0999999999999999E-2</v>
      </c>
      <c r="AB3395">
        <v>0.93899999999999995</v>
      </c>
      <c r="AC3395">
        <v>-0.1779</v>
      </c>
      <c r="AD3395" t="s">
        <v>48</v>
      </c>
      <c r="AE3395" t="s">
        <v>48</v>
      </c>
      <c r="AF3395" t="s">
        <v>48</v>
      </c>
    </row>
    <row r="3396" spans="1:32" hidden="1" outlineLevel="1" x14ac:dyDescent="0.2">
      <c r="A3396" t="s">
        <v>6404</v>
      </c>
      <c r="B3396" t="s">
        <v>6405</v>
      </c>
      <c r="C3396" t="s">
        <v>6406</v>
      </c>
      <c r="J3396" t="s">
        <v>6407</v>
      </c>
      <c r="K3396" t="s">
        <v>762</v>
      </c>
      <c r="L3396" t="s">
        <v>1233</v>
      </c>
      <c r="M3396">
        <v>1</v>
      </c>
      <c r="P3396" s="2" t="s">
        <v>6408</v>
      </c>
      <c r="Q3396" t="s">
        <v>47</v>
      </c>
      <c r="S3396">
        <v>0.64081257581710815</v>
      </c>
      <c r="T3396">
        <v>2.409188164165244E-4</v>
      </c>
      <c r="U3396">
        <v>3.4355476964265108E-3</v>
      </c>
      <c r="V3396">
        <v>3.7537103053182359E-3</v>
      </c>
      <c r="W3396">
        <v>8.4766661748290062E-3</v>
      </c>
      <c r="X3396">
        <v>5.7507916353642941E-3</v>
      </c>
      <c r="Y3396">
        <v>0.3</v>
      </c>
      <c r="Z3396">
        <v>0.128</v>
      </c>
      <c r="AA3396">
        <v>0</v>
      </c>
      <c r="AB3396">
        <v>0.872</v>
      </c>
      <c r="AC3396">
        <v>0.42149999999999999</v>
      </c>
      <c r="AD3396" t="s">
        <v>48</v>
      </c>
      <c r="AE3396" t="s">
        <v>48</v>
      </c>
      <c r="AF3396" t="s">
        <v>48</v>
      </c>
    </row>
    <row r="3397" spans="1:32" hidden="1" outlineLevel="1" x14ac:dyDescent="0.2">
      <c r="A3397" t="s">
        <v>6409</v>
      </c>
      <c r="B3397" t="s">
        <v>6410</v>
      </c>
      <c r="C3397" t="s">
        <v>6411</v>
      </c>
      <c r="J3397" t="s">
        <v>6412</v>
      </c>
      <c r="K3397" t="s">
        <v>762</v>
      </c>
      <c r="L3397" t="s">
        <v>1233</v>
      </c>
      <c r="M3397">
        <v>1</v>
      </c>
      <c r="P3397" s="2" t="s">
        <v>6413</v>
      </c>
      <c r="Q3397" t="s">
        <v>47</v>
      </c>
      <c r="S3397">
        <v>1.6366568161174651E-3</v>
      </c>
      <c r="T3397">
        <v>6.1125274442019872E-6</v>
      </c>
      <c r="U3397">
        <v>7.4180927185807377E-5</v>
      </c>
      <c r="V3397">
        <v>1.2685019464697689E-4</v>
      </c>
      <c r="W3397">
        <v>2.8390908846631652E-4</v>
      </c>
      <c r="X3397">
        <v>6.3427712302654982E-4</v>
      </c>
      <c r="Y3397">
        <v>0.22727272727272729</v>
      </c>
      <c r="Z3397">
        <v>0.122</v>
      </c>
      <c r="AA3397">
        <v>0</v>
      </c>
      <c r="AB3397">
        <v>0.878</v>
      </c>
      <c r="AC3397">
        <v>0.55740000000000001</v>
      </c>
      <c r="AD3397" t="s">
        <v>48</v>
      </c>
      <c r="AE3397" t="s">
        <v>48</v>
      </c>
      <c r="AF3397" t="s">
        <v>48</v>
      </c>
    </row>
    <row r="3398" spans="1:32" hidden="1" outlineLevel="1" x14ac:dyDescent="0.2">
      <c r="A3398" t="s">
        <v>6414</v>
      </c>
      <c r="B3398" t="s">
        <v>6415</v>
      </c>
      <c r="C3398" t="s">
        <v>6416</v>
      </c>
      <c r="J3398" t="s">
        <v>6417</v>
      </c>
      <c r="K3398" t="s">
        <v>762</v>
      </c>
      <c r="L3398" t="s">
        <v>1233</v>
      </c>
      <c r="M3398">
        <v>1</v>
      </c>
      <c r="P3398" s="2" t="s">
        <v>6418</v>
      </c>
      <c r="Q3398" t="s">
        <v>47</v>
      </c>
      <c r="S3398">
        <v>0.88001054525375366</v>
      </c>
      <c r="T3398">
        <v>1.1201554443687201E-3</v>
      </c>
      <c r="U3398">
        <v>5.8306440711021423E-2</v>
      </c>
      <c r="V3398">
        <v>1.158588938415051E-2</v>
      </c>
      <c r="W3398">
        <v>3.5334121435880661E-2</v>
      </c>
      <c r="X3398">
        <v>1.2054642662405969E-2</v>
      </c>
      <c r="Y3398">
        <v>0.4</v>
      </c>
      <c r="Z3398">
        <v>0.125</v>
      </c>
      <c r="AA3398">
        <v>2.5999999999999999E-2</v>
      </c>
      <c r="AB3398">
        <v>0.84899999999999998</v>
      </c>
      <c r="AC3398">
        <v>0.64859999999999995</v>
      </c>
      <c r="AD3398" t="s">
        <v>48</v>
      </c>
      <c r="AE3398" t="s">
        <v>48</v>
      </c>
      <c r="AF3398" t="s">
        <v>48</v>
      </c>
    </row>
    <row r="3399" spans="1:32" hidden="1" outlineLevel="1" x14ac:dyDescent="0.2">
      <c r="A3399" t="s">
        <v>6419</v>
      </c>
      <c r="B3399" t="s">
        <v>6420</v>
      </c>
      <c r="C3399" t="s">
        <v>6421</v>
      </c>
      <c r="J3399" t="s">
        <v>6422</v>
      </c>
      <c r="K3399" t="s">
        <v>762</v>
      </c>
      <c r="L3399" t="s">
        <v>1233</v>
      </c>
      <c r="M3399">
        <v>0</v>
      </c>
      <c r="P3399" s="2" t="s">
        <v>6423</v>
      </c>
      <c r="Q3399" t="s">
        <v>47</v>
      </c>
      <c r="S3399">
        <v>0.55310088396072388</v>
      </c>
      <c r="T3399">
        <v>8.1608268374111503E-6</v>
      </c>
      <c r="U3399">
        <v>1.327855396084487E-3</v>
      </c>
      <c r="V3399">
        <v>1.3711765641346569E-3</v>
      </c>
      <c r="W3399">
        <v>0.49338153004646301</v>
      </c>
      <c r="X3399">
        <v>1.3828466762788591E-4</v>
      </c>
      <c r="Y3399">
        <v>-0.55000000000000004</v>
      </c>
      <c r="Z3399">
        <v>0</v>
      </c>
      <c r="AA3399">
        <v>0.32200000000000001</v>
      </c>
      <c r="AB3399">
        <v>0.67800000000000005</v>
      </c>
      <c r="AC3399">
        <v>-0.69079999999999997</v>
      </c>
      <c r="AD3399" t="s">
        <v>48</v>
      </c>
      <c r="AE3399" t="s">
        <v>48</v>
      </c>
      <c r="AF3399" t="s">
        <v>48</v>
      </c>
    </row>
    <row r="3400" spans="1:32" hidden="1" outlineLevel="1" x14ac:dyDescent="0.2">
      <c r="A3400" t="s">
        <v>6424</v>
      </c>
      <c r="B3400" t="s">
        <v>6425</v>
      </c>
      <c r="C3400" t="s">
        <v>6426</v>
      </c>
      <c r="J3400" t="s">
        <v>6427</v>
      </c>
      <c r="K3400" t="s">
        <v>762</v>
      </c>
      <c r="L3400" t="s">
        <v>1233</v>
      </c>
      <c r="M3400">
        <v>-7</v>
      </c>
      <c r="P3400" s="2" t="s">
        <v>6428</v>
      </c>
      <c r="Q3400" t="s">
        <v>47</v>
      </c>
      <c r="S3400">
        <v>1.7407957464456562E-2</v>
      </c>
      <c r="T3400">
        <v>1.3852618576493109E-4</v>
      </c>
      <c r="U3400">
        <v>4.0969555266201502E-4</v>
      </c>
      <c r="V3400">
        <v>1.1030676774680609E-2</v>
      </c>
      <c r="W3400">
        <v>2.5648311711847782E-3</v>
      </c>
      <c r="X3400">
        <v>5.2414525998756289E-4</v>
      </c>
      <c r="Y3400">
        <v>0.55000000000000004</v>
      </c>
      <c r="Z3400">
        <v>0.218</v>
      </c>
      <c r="AA3400">
        <v>0</v>
      </c>
      <c r="AB3400">
        <v>0.78200000000000003</v>
      </c>
      <c r="AC3400">
        <v>0.64859999999999995</v>
      </c>
      <c r="AD3400" t="s">
        <v>48</v>
      </c>
      <c r="AE3400" t="s">
        <v>48</v>
      </c>
      <c r="AF3400" t="s">
        <v>48</v>
      </c>
    </row>
    <row r="3401" spans="1:32" hidden="1" outlineLevel="1" x14ac:dyDescent="0.2">
      <c r="A3401" t="s">
        <v>6429</v>
      </c>
      <c r="B3401" t="s">
        <v>6430</v>
      </c>
      <c r="C3401" t="s">
        <v>6431</v>
      </c>
      <c r="J3401" t="s">
        <v>6432</v>
      </c>
      <c r="K3401" t="s">
        <v>762</v>
      </c>
      <c r="L3401" t="s">
        <v>1233</v>
      </c>
      <c r="M3401">
        <v>0</v>
      </c>
      <c r="P3401" s="2" t="s">
        <v>6433</v>
      </c>
      <c r="Q3401" t="s">
        <v>6434</v>
      </c>
      <c r="S3401">
        <v>2.8158054919913411E-4</v>
      </c>
      <c r="T3401">
        <v>2.7100350052933209E-6</v>
      </c>
      <c r="U3401">
        <v>2.1368374291341748E-5</v>
      </c>
      <c r="V3401">
        <v>5.6650991609785713E-5</v>
      </c>
      <c r="W3401">
        <v>1.0623874550219631E-4</v>
      </c>
      <c r="X3401">
        <v>2.812961247400381E-5</v>
      </c>
      <c r="Y3401">
        <v>0</v>
      </c>
      <c r="Z3401">
        <v>0</v>
      </c>
      <c r="AA3401">
        <v>0</v>
      </c>
      <c r="AB3401">
        <v>1</v>
      </c>
      <c r="AC3401">
        <v>0</v>
      </c>
      <c r="AD3401" t="s">
        <v>48</v>
      </c>
      <c r="AE3401" t="s">
        <v>48</v>
      </c>
      <c r="AF3401" t="s">
        <v>48</v>
      </c>
    </row>
    <row r="3402" spans="1:32" hidden="1" outlineLevel="1" x14ac:dyDescent="0.2">
      <c r="A3402" t="s">
        <v>6435</v>
      </c>
      <c r="B3402" t="s">
        <v>6436</v>
      </c>
      <c r="C3402" t="s">
        <v>6437</v>
      </c>
      <c r="J3402" t="s">
        <v>6438</v>
      </c>
      <c r="K3402" t="s">
        <v>762</v>
      </c>
      <c r="L3402" t="s">
        <v>1233</v>
      </c>
      <c r="M3402">
        <v>0</v>
      </c>
      <c r="P3402" s="2" t="s">
        <v>6439</v>
      </c>
      <c r="Q3402" t="s">
        <v>47</v>
      </c>
      <c r="S3402">
        <v>9.3018434941768646E-2</v>
      </c>
      <c r="T3402">
        <v>2.7526895792107101E-5</v>
      </c>
      <c r="U3402">
        <v>2.9233252280391747E-4</v>
      </c>
      <c r="V3402">
        <v>2.7664222288876772E-3</v>
      </c>
      <c r="W3402">
        <v>2.5418128818273541E-2</v>
      </c>
      <c r="X3402">
        <v>3.688203170895576E-3</v>
      </c>
      <c r="Y3402">
        <v>0.5</v>
      </c>
      <c r="Z3402">
        <v>7.1999999999999995E-2</v>
      </c>
      <c r="AA3402">
        <v>8.4000000000000005E-2</v>
      </c>
      <c r="AB3402">
        <v>0.84399999999999997</v>
      </c>
      <c r="AC3402">
        <v>-0.1027</v>
      </c>
      <c r="AD3402" t="s">
        <v>48</v>
      </c>
      <c r="AE3402" t="s">
        <v>48</v>
      </c>
      <c r="AF3402" t="s">
        <v>48</v>
      </c>
    </row>
    <row r="3403" spans="1:32" hidden="1" outlineLevel="1" x14ac:dyDescent="0.2">
      <c r="A3403" t="s">
        <v>6440</v>
      </c>
      <c r="B3403" t="s">
        <v>6441</v>
      </c>
      <c r="C3403" t="s">
        <v>6442</v>
      </c>
      <c r="J3403" t="s">
        <v>6443</v>
      </c>
      <c r="K3403" t="s">
        <v>762</v>
      </c>
      <c r="L3403" t="s">
        <v>1233</v>
      </c>
      <c r="M3403">
        <v>0</v>
      </c>
      <c r="P3403" s="2" t="s">
        <v>6444</v>
      </c>
      <c r="Q3403" t="s">
        <v>47</v>
      </c>
      <c r="S3403">
        <v>0.97621446847915649</v>
      </c>
      <c r="T3403">
        <v>5.2098633022978902E-4</v>
      </c>
      <c r="U3403">
        <v>0.30983027815818792</v>
      </c>
      <c r="V3403">
        <v>2.1390353795140982E-3</v>
      </c>
      <c r="W3403">
        <v>0.81561058759689331</v>
      </c>
      <c r="X3403">
        <v>2.9946791473776102E-3</v>
      </c>
      <c r="Y3403">
        <v>0</v>
      </c>
      <c r="Z3403">
        <v>0</v>
      </c>
      <c r="AA3403">
        <v>0.53100000000000003</v>
      </c>
      <c r="AB3403">
        <v>0.46899999999999997</v>
      </c>
      <c r="AC3403">
        <v>-0.52669999999999995</v>
      </c>
      <c r="AD3403" t="s">
        <v>48</v>
      </c>
      <c r="AE3403" t="s">
        <v>48</v>
      </c>
      <c r="AF3403" t="s">
        <v>48</v>
      </c>
    </row>
    <row r="3404" spans="1:32" hidden="1" outlineLevel="1" x14ac:dyDescent="0.2">
      <c r="A3404" t="s">
        <v>6445</v>
      </c>
      <c r="B3404" t="s">
        <v>6446</v>
      </c>
      <c r="C3404" t="s">
        <v>6447</v>
      </c>
      <c r="J3404" t="s">
        <v>6448</v>
      </c>
      <c r="K3404" t="s">
        <v>762</v>
      </c>
      <c r="L3404" t="s">
        <v>1233</v>
      </c>
      <c r="M3404">
        <v>-4</v>
      </c>
      <c r="P3404" s="2" t="s">
        <v>6449</v>
      </c>
      <c r="Q3404" t="s">
        <v>47</v>
      </c>
      <c r="S3404">
        <v>3.356674278620631E-4</v>
      </c>
      <c r="T3404">
        <v>2.3010902623354919E-6</v>
      </c>
      <c r="U3404">
        <v>2.1774985725642179E-5</v>
      </c>
      <c r="V3404">
        <v>4.527344208327122E-5</v>
      </c>
      <c r="W3404">
        <v>1.5485724725294861E-4</v>
      </c>
      <c r="X3404">
        <v>2.3118853277992461E-5</v>
      </c>
      <c r="Y3404">
        <v>0.6</v>
      </c>
      <c r="Z3404">
        <v>0.11799999999999999</v>
      </c>
      <c r="AA3404">
        <v>0.121</v>
      </c>
      <c r="AB3404">
        <v>0.76100000000000001</v>
      </c>
      <c r="AC3404">
        <v>-1.7100000000000001E-2</v>
      </c>
      <c r="AD3404" t="s">
        <v>48</v>
      </c>
      <c r="AE3404" t="s">
        <v>48</v>
      </c>
      <c r="AF3404" t="s">
        <v>48</v>
      </c>
    </row>
    <row r="3405" spans="1:32" hidden="1" outlineLevel="1" x14ac:dyDescent="0.2">
      <c r="A3405" t="s">
        <v>6450</v>
      </c>
      <c r="B3405" t="s">
        <v>6451</v>
      </c>
      <c r="C3405" t="s">
        <v>6452</v>
      </c>
      <c r="J3405" t="s">
        <v>6453</v>
      </c>
      <c r="K3405" t="s">
        <v>762</v>
      </c>
      <c r="L3405" t="s">
        <v>1233</v>
      </c>
      <c r="M3405">
        <v>-11</v>
      </c>
      <c r="P3405" s="2" t="s">
        <v>6454</v>
      </c>
      <c r="Q3405" t="s">
        <v>47</v>
      </c>
      <c r="S3405">
        <v>0.8915553092956543</v>
      </c>
      <c r="T3405">
        <v>3.1535813468508422E-4</v>
      </c>
      <c r="U3405">
        <v>0.64980769157409668</v>
      </c>
      <c r="V3405">
        <v>9.6547845751047134E-3</v>
      </c>
      <c r="W3405">
        <v>0.19345113635063171</v>
      </c>
      <c r="X3405">
        <v>4.0330602787435046E-3</v>
      </c>
      <c r="Y3405">
        <v>0.28333333333333333</v>
      </c>
      <c r="Z3405">
        <v>0.21299999999999999</v>
      </c>
      <c r="AA3405">
        <v>0</v>
      </c>
      <c r="AB3405">
        <v>0.78700000000000003</v>
      </c>
      <c r="AC3405">
        <v>0.40189999999999998</v>
      </c>
      <c r="AD3405" t="s">
        <v>48</v>
      </c>
      <c r="AE3405" t="s">
        <v>48</v>
      </c>
      <c r="AF3405" t="s">
        <v>48</v>
      </c>
    </row>
    <row r="3406" spans="1:32" hidden="1" outlineLevel="1" x14ac:dyDescent="0.2">
      <c r="A3406" t="s">
        <v>6455</v>
      </c>
      <c r="B3406" t="s">
        <v>6456</v>
      </c>
      <c r="C3406" t="s">
        <v>4376</v>
      </c>
      <c r="J3406" t="s">
        <v>6457</v>
      </c>
      <c r="K3406" t="s">
        <v>762</v>
      </c>
      <c r="L3406" t="s">
        <v>1233</v>
      </c>
      <c r="M3406">
        <v>1</v>
      </c>
      <c r="P3406" s="2" t="s">
        <v>6458</v>
      </c>
      <c r="Q3406" t="s">
        <v>47</v>
      </c>
      <c r="S3406">
        <v>0.35043436288833618</v>
      </c>
      <c r="T3406">
        <v>2.8744462179020053E-4</v>
      </c>
      <c r="U3406">
        <v>2.1145811770111318E-3</v>
      </c>
      <c r="V3406">
        <v>8.337181992828846E-3</v>
      </c>
      <c r="W3406">
        <v>1.054192613810301E-2</v>
      </c>
      <c r="X3406">
        <v>3.7382801529020071E-3</v>
      </c>
      <c r="Y3406">
        <v>0.33666666666666673</v>
      </c>
      <c r="Z3406">
        <v>0.11</v>
      </c>
      <c r="AA3406">
        <v>0</v>
      </c>
      <c r="AB3406">
        <v>0.89</v>
      </c>
      <c r="AC3406">
        <v>0.77170000000000005</v>
      </c>
      <c r="AD3406" t="s">
        <v>48</v>
      </c>
      <c r="AE3406" t="s">
        <v>48</v>
      </c>
      <c r="AF3406" t="s">
        <v>48</v>
      </c>
    </row>
    <row r="3407" spans="1:32" hidden="1" outlineLevel="1" x14ac:dyDescent="0.2">
      <c r="A3407" t="s">
        <v>6459</v>
      </c>
      <c r="B3407" t="s">
        <v>6460</v>
      </c>
      <c r="C3407" t="s">
        <v>6461</v>
      </c>
      <c r="J3407" t="s">
        <v>6462</v>
      </c>
      <c r="K3407" t="s">
        <v>762</v>
      </c>
      <c r="L3407" t="s">
        <v>1233</v>
      </c>
      <c r="M3407">
        <v>1</v>
      </c>
      <c r="P3407" s="2" t="s">
        <v>6463</v>
      </c>
      <c r="Q3407" t="s">
        <v>47</v>
      </c>
      <c r="S3407">
        <v>0.18613907694816589</v>
      </c>
      <c r="T3407">
        <v>5.5777429224690422E-5</v>
      </c>
      <c r="U3407">
        <v>3.540413454174995E-3</v>
      </c>
      <c r="V3407">
        <v>1.4417087659239769E-3</v>
      </c>
      <c r="W3407">
        <v>5.4824324324727058E-3</v>
      </c>
      <c r="X3407">
        <v>2.0877497736364599E-3</v>
      </c>
      <c r="Y3407">
        <v>0.3</v>
      </c>
      <c r="Z3407">
        <v>5.0999999999999997E-2</v>
      </c>
      <c r="AA3407">
        <v>4.8000000000000001E-2</v>
      </c>
      <c r="AB3407">
        <v>0.90100000000000002</v>
      </c>
      <c r="AC3407">
        <v>2.58E-2</v>
      </c>
      <c r="AD3407" t="s">
        <v>48</v>
      </c>
      <c r="AE3407" t="s">
        <v>48</v>
      </c>
      <c r="AF3407" t="s">
        <v>48</v>
      </c>
    </row>
    <row r="3408" spans="1:32" hidden="1" outlineLevel="1" x14ac:dyDescent="0.2">
      <c r="A3408" t="s">
        <v>6464</v>
      </c>
      <c r="B3408" t="s">
        <v>6465</v>
      </c>
      <c r="C3408" t="s">
        <v>6466</v>
      </c>
      <c r="J3408" t="s">
        <v>6467</v>
      </c>
      <c r="K3408" t="s">
        <v>762</v>
      </c>
      <c r="L3408" t="s">
        <v>1233</v>
      </c>
      <c r="M3408">
        <v>1</v>
      </c>
      <c r="P3408" s="2" t="s">
        <v>6468</v>
      </c>
      <c r="Q3408" t="s">
        <v>47</v>
      </c>
      <c r="S3408">
        <v>6.3032835721969604E-2</v>
      </c>
      <c r="T3408">
        <v>8.1794560173875652E-6</v>
      </c>
      <c r="U3408">
        <v>6.2717223772779107E-4</v>
      </c>
      <c r="V3408">
        <v>2.1936904522590339E-4</v>
      </c>
      <c r="W3408">
        <v>4.853062704205513E-2</v>
      </c>
      <c r="X3408">
        <v>1.407739124260843E-3</v>
      </c>
      <c r="Y3408">
        <v>0.15</v>
      </c>
      <c r="Z3408">
        <v>0.113</v>
      </c>
      <c r="AA3408">
        <v>8.1000000000000003E-2</v>
      </c>
      <c r="AB3408">
        <v>0.80600000000000005</v>
      </c>
      <c r="AC3408">
        <v>0.39560000000000001</v>
      </c>
      <c r="AD3408" t="s">
        <v>48</v>
      </c>
      <c r="AE3408" t="s">
        <v>48</v>
      </c>
      <c r="AF3408" t="s">
        <v>48</v>
      </c>
    </row>
    <row r="3409" spans="1:32" hidden="1" outlineLevel="1" x14ac:dyDescent="0.2">
      <c r="A3409" t="s">
        <v>6469</v>
      </c>
      <c r="B3409" t="s">
        <v>6470</v>
      </c>
      <c r="C3409" t="s">
        <v>6471</v>
      </c>
      <c r="J3409" t="s">
        <v>6472</v>
      </c>
      <c r="K3409" t="s">
        <v>762</v>
      </c>
      <c r="L3409" t="s">
        <v>1233</v>
      </c>
      <c r="M3409">
        <v>1</v>
      </c>
      <c r="P3409" s="2" t="s">
        <v>6473</v>
      </c>
      <c r="Q3409" t="s">
        <v>47</v>
      </c>
      <c r="S3409">
        <v>4.6036252751946449E-4</v>
      </c>
      <c r="T3409">
        <v>2.4430164557998069E-6</v>
      </c>
      <c r="U3409">
        <v>3.152803037664853E-5</v>
      </c>
      <c r="V3409">
        <v>5.7573470257921138E-5</v>
      </c>
      <c r="W3409">
        <v>2.009363379329443E-4</v>
      </c>
      <c r="X3409">
        <v>2.4987930373754349E-5</v>
      </c>
      <c r="Y3409">
        <v>-3.7037037037037028E-2</v>
      </c>
      <c r="Z3409">
        <v>5.5E-2</v>
      </c>
      <c r="AA3409">
        <v>0.04</v>
      </c>
      <c r="AB3409">
        <v>0.90500000000000003</v>
      </c>
      <c r="AC3409">
        <v>0.15310000000000001</v>
      </c>
      <c r="AD3409" t="s">
        <v>48</v>
      </c>
      <c r="AE3409" t="s">
        <v>48</v>
      </c>
      <c r="AF3409" t="s">
        <v>48</v>
      </c>
    </row>
    <row r="3410" spans="1:32" hidden="1" outlineLevel="1" x14ac:dyDescent="0.2">
      <c r="A3410" t="s">
        <v>6474</v>
      </c>
      <c r="B3410" t="s">
        <v>6475</v>
      </c>
      <c r="C3410" t="s">
        <v>6476</v>
      </c>
      <c r="J3410" t="s">
        <v>6477</v>
      </c>
      <c r="K3410" t="s">
        <v>762</v>
      </c>
      <c r="L3410" t="s">
        <v>1233</v>
      </c>
      <c r="M3410">
        <v>1</v>
      </c>
      <c r="P3410" s="2" t="s">
        <v>6478</v>
      </c>
      <c r="Q3410" t="s">
        <v>47</v>
      </c>
      <c r="S3410">
        <v>1.7875531688332561E-2</v>
      </c>
      <c r="T3410">
        <v>1.250923287443584E-5</v>
      </c>
      <c r="U3410">
        <v>5.3705286700278521E-4</v>
      </c>
      <c r="V3410">
        <v>6.8698899121955037E-4</v>
      </c>
      <c r="W3410">
        <v>6.8048336543142804E-3</v>
      </c>
      <c r="X3410">
        <v>4.6025149640627211E-4</v>
      </c>
      <c r="Y3410">
        <v>8.7301587301587297E-2</v>
      </c>
      <c r="Z3410">
        <v>6.8000000000000005E-2</v>
      </c>
      <c r="AA3410">
        <v>3.3000000000000002E-2</v>
      </c>
      <c r="AB3410">
        <v>0.9</v>
      </c>
      <c r="AC3410">
        <v>0.45150000000000001</v>
      </c>
      <c r="AD3410" t="s">
        <v>48</v>
      </c>
      <c r="AE3410" t="s">
        <v>48</v>
      </c>
      <c r="AF3410" t="s">
        <v>48</v>
      </c>
    </row>
    <row r="3411" spans="1:32" hidden="1" outlineLevel="1" x14ac:dyDescent="0.2">
      <c r="A3411" t="s">
        <v>6479</v>
      </c>
      <c r="B3411" t="s">
        <v>6480</v>
      </c>
      <c r="C3411" t="s">
        <v>6481</v>
      </c>
      <c r="J3411" t="s">
        <v>6482</v>
      </c>
      <c r="K3411" t="s">
        <v>762</v>
      </c>
      <c r="L3411" t="s">
        <v>1233</v>
      </c>
      <c r="M3411">
        <v>1</v>
      </c>
      <c r="P3411" s="2" t="s">
        <v>6483</v>
      </c>
      <c r="Q3411" t="s">
        <v>47</v>
      </c>
      <c r="S3411">
        <v>6.9097420200705528E-3</v>
      </c>
      <c r="T3411">
        <v>4.3527188609004952E-6</v>
      </c>
      <c r="U3411">
        <v>1.19551936222706E-4</v>
      </c>
      <c r="V3411">
        <v>9.7707015811465681E-5</v>
      </c>
      <c r="W3411">
        <v>4.0152100846171379E-3</v>
      </c>
      <c r="X3411">
        <v>1.785085769370198E-4</v>
      </c>
      <c r="Y3411">
        <v>0.1010416666666667</v>
      </c>
      <c r="Z3411">
        <v>0.2</v>
      </c>
      <c r="AA3411">
        <v>0.156</v>
      </c>
      <c r="AB3411">
        <v>0.64400000000000002</v>
      </c>
      <c r="AC3411">
        <v>0.52210000000000001</v>
      </c>
      <c r="AD3411" t="s">
        <v>48</v>
      </c>
      <c r="AE3411" t="s">
        <v>48</v>
      </c>
      <c r="AF3411" t="s">
        <v>48</v>
      </c>
    </row>
    <row r="3412" spans="1:32" hidden="1" outlineLevel="1" x14ac:dyDescent="0.2">
      <c r="A3412" s="9" t="s">
        <v>6484</v>
      </c>
      <c r="B3412" s="9">
        <v>45343.582604166666</v>
      </c>
      <c r="C3412" s="9" t="s">
        <v>6382</v>
      </c>
      <c r="D3412" s="9"/>
      <c r="E3412" s="9"/>
      <c r="F3412" s="9"/>
      <c r="G3412" s="9"/>
      <c r="H3412" s="9"/>
      <c r="I3412" s="9"/>
      <c r="J3412" s="9" t="s">
        <v>6485</v>
      </c>
      <c r="K3412" s="9" t="s">
        <v>6293</v>
      </c>
      <c r="L3412" s="9" t="s">
        <v>1263</v>
      </c>
      <c r="M3412" s="9">
        <v>10</v>
      </c>
      <c r="N3412" s="9"/>
      <c r="O3412" s="9"/>
      <c r="P3412" s="2" t="s">
        <v>6486</v>
      </c>
      <c r="Q3412" s="9" t="s">
        <v>47</v>
      </c>
      <c r="R3412" s="9"/>
      <c r="S3412" s="9">
        <v>4.2400000000000001E-4</v>
      </c>
      <c r="T3412" s="9">
        <v>2.5900000000000002E-6</v>
      </c>
      <c r="U3412" s="9">
        <v>2.3600000000000001E-5</v>
      </c>
      <c r="V3412" s="9">
        <v>4.4100000000000001E-5</v>
      </c>
      <c r="W3412" s="9">
        <v>1.8799999999999999E-4</v>
      </c>
      <c r="X3412" s="9">
        <v>3.6199999999999999E-5</v>
      </c>
      <c r="Y3412" s="9">
        <v>6.6667000000000004E-2</v>
      </c>
      <c r="Z3412" s="9">
        <v>4.9000000000000002E-2</v>
      </c>
      <c r="AA3412" s="9">
        <v>0</v>
      </c>
      <c r="AB3412" s="9">
        <v>0.95099999999999996</v>
      </c>
      <c r="AC3412" s="9">
        <v>0.36120000000000002</v>
      </c>
      <c r="AD3412" s="9" t="s">
        <v>48</v>
      </c>
      <c r="AE3412" s="9" t="s">
        <v>48</v>
      </c>
      <c r="AF3412" s="9" t="s">
        <v>48</v>
      </c>
    </row>
    <row r="3413" spans="1:32" hidden="1" outlineLevel="1" x14ac:dyDescent="0.2">
      <c r="A3413" s="9" t="s">
        <v>6487</v>
      </c>
      <c r="B3413" s="9">
        <v>45343.552569444444</v>
      </c>
      <c r="C3413" s="9" t="s">
        <v>6237</v>
      </c>
      <c r="D3413" s="9"/>
      <c r="E3413" s="9"/>
      <c r="F3413" s="9"/>
      <c r="G3413" s="9"/>
      <c r="H3413" s="9"/>
      <c r="I3413" s="9"/>
      <c r="J3413" s="9" t="s">
        <v>6488</v>
      </c>
      <c r="K3413" s="9" t="s">
        <v>6302</v>
      </c>
      <c r="L3413" s="9" t="s">
        <v>1263</v>
      </c>
      <c r="M3413" s="9">
        <v>23</v>
      </c>
      <c r="N3413" s="9"/>
      <c r="O3413" s="9"/>
      <c r="P3413" s="2" t="s">
        <v>6489</v>
      </c>
      <c r="Q3413" s="9" t="s">
        <v>47</v>
      </c>
      <c r="R3413" s="9"/>
      <c r="S3413" s="9">
        <v>3.1122E-2</v>
      </c>
      <c r="T3413" s="9">
        <v>5.5000000000000002E-5</v>
      </c>
      <c r="U3413" s="9">
        <v>6.4000000000000005E-4</v>
      </c>
      <c r="V3413" s="9">
        <v>2.2109999999999999E-3</v>
      </c>
      <c r="W3413" s="9">
        <v>4.1159999999999999E-3</v>
      </c>
      <c r="X3413" s="9">
        <v>1.3940000000000001E-3</v>
      </c>
      <c r="Y3413" s="9">
        <v>-8.7499999999999994E-2</v>
      </c>
      <c r="Z3413" s="9">
        <v>0.159</v>
      </c>
      <c r="AA3413" s="9">
        <v>0.153</v>
      </c>
      <c r="AB3413" s="9">
        <v>0.68799999999999994</v>
      </c>
      <c r="AC3413" s="9">
        <v>-0.3412</v>
      </c>
      <c r="AD3413" s="9" t="s">
        <v>48</v>
      </c>
      <c r="AE3413" s="9" t="s">
        <v>48</v>
      </c>
      <c r="AF3413" s="9" t="s">
        <v>48</v>
      </c>
    </row>
    <row r="3414" spans="1:32" hidden="1" outlineLevel="1" x14ac:dyDescent="0.2">
      <c r="A3414" s="9" t="s">
        <v>6490</v>
      </c>
      <c r="B3414" s="9">
        <v>45343.590497685182</v>
      </c>
      <c r="C3414" s="9" t="s">
        <v>6491</v>
      </c>
      <c r="D3414" s="9"/>
      <c r="E3414" s="9"/>
      <c r="F3414" s="9"/>
      <c r="G3414" s="9"/>
      <c r="H3414" s="9"/>
      <c r="I3414" s="9"/>
      <c r="J3414" s="9" t="s">
        <v>6492</v>
      </c>
      <c r="K3414" s="9" t="s">
        <v>6302</v>
      </c>
      <c r="L3414" s="9" t="s">
        <v>1263</v>
      </c>
      <c r="M3414" s="9">
        <v>3</v>
      </c>
      <c r="N3414" s="9"/>
      <c r="O3414" s="9"/>
      <c r="P3414" s="2" t="s">
        <v>6493</v>
      </c>
      <c r="Q3414" s="9" t="s">
        <v>47</v>
      </c>
      <c r="R3414" s="9"/>
      <c r="S3414" s="9">
        <v>3.1551999999999997E-2</v>
      </c>
      <c r="T3414" s="9">
        <v>8.6000000000000007E-6</v>
      </c>
      <c r="U3414" s="9">
        <v>3.0299999999999999E-4</v>
      </c>
      <c r="V3414" s="9">
        <v>6.2600000000000004E-4</v>
      </c>
      <c r="W3414" s="9">
        <v>1.1865000000000001E-2</v>
      </c>
      <c r="X3414" s="9">
        <v>1.0900000000000001E-4</v>
      </c>
      <c r="Y3414" s="9">
        <v>-9.6879999999999994E-2</v>
      </c>
      <c r="Z3414" s="9">
        <v>7.4999999999999997E-2</v>
      </c>
      <c r="AA3414" s="9">
        <v>0.10299999999999999</v>
      </c>
      <c r="AB3414" s="9">
        <v>0.82299999999999995</v>
      </c>
      <c r="AC3414" s="9">
        <v>-2.58E-2</v>
      </c>
      <c r="AD3414" s="9" t="s">
        <v>48</v>
      </c>
      <c r="AE3414" s="9" t="s">
        <v>48</v>
      </c>
      <c r="AF3414" s="9" t="s">
        <v>48</v>
      </c>
    </row>
    <row r="3415" spans="1:32" hidden="1" outlineLevel="1" x14ac:dyDescent="0.2">
      <c r="A3415" s="9" t="s">
        <v>6494</v>
      </c>
      <c r="B3415" s="9">
        <v>45343.653819444444</v>
      </c>
      <c r="C3415" s="9" t="s">
        <v>6495</v>
      </c>
      <c r="D3415" s="9"/>
      <c r="E3415" s="9"/>
      <c r="F3415" s="9"/>
      <c r="G3415" s="9"/>
      <c r="H3415" s="9"/>
      <c r="I3415" s="9"/>
      <c r="J3415" s="9" t="s">
        <v>6496</v>
      </c>
      <c r="K3415" s="9" t="s">
        <v>6306</v>
      </c>
      <c r="L3415" s="9" t="s">
        <v>1263</v>
      </c>
      <c r="M3415" s="9">
        <v>1</v>
      </c>
      <c r="N3415" s="9"/>
      <c r="O3415" s="9"/>
      <c r="P3415" s="2" t="s">
        <v>6497</v>
      </c>
      <c r="Q3415" s="9" t="s">
        <v>47</v>
      </c>
      <c r="R3415" s="9"/>
      <c r="S3415" s="9">
        <v>6.9700000000000003E-4</v>
      </c>
      <c r="T3415" s="9">
        <v>1.7099999999999999E-6</v>
      </c>
      <c r="U3415" s="9">
        <v>2.6999999999999999E-5</v>
      </c>
      <c r="V3415" s="9">
        <v>5.0300000000000003E-5</v>
      </c>
      <c r="W3415" s="9">
        <v>3.19E-4</v>
      </c>
      <c r="X3415" s="9">
        <v>2.37E-5</v>
      </c>
      <c r="Y3415" s="9">
        <v>0</v>
      </c>
      <c r="Z3415" s="9">
        <v>0</v>
      </c>
      <c r="AA3415" s="9">
        <v>0</v>
      </c>
      <c r="AB3415" s="9">
        <v>1</v>
      </c>
      <c r="AC3415" s="9">
        <v>0</v>
      </c>
      <c r="AD3415" s="9" t="s">
        <v>48</v>
      </c>
      <c r="AE3415" s="9" t="s">
        <v>48</v>
      </c>
      <c r="AF3415" s="9" t="s">
        <v>48</v>
      </c>
    </row>
    <row r="3416" spans="1:32" hidden="1" outlineLevel="1" x14ac:dyDescent="0.2">
      <c r="A3416" s="9" t="s">
        <v>6498</v>
      </c>
      <c r="B3416" s="9">
        <v>45343.5158912037</v>
      </c>
      <c r="C3416" s="9" t="s">
        <v>6499</v>
      </c>
      <c r="D3416" s="9"/>
      <c r="E3416" s="9"/>
      <c r="F3416" s="9"/>
      <c r="G3416" s="9"/>
      <c r="H3416" s="9"/>
      <c r="I3416" s="9"/>
      <c r="J3416" s="9" t="s">
        <v>6500</v>
      </c>
      <c r="K3416" s="9" t="s">
        <v>6325</v>
      </c>
      <c r="L3416" s="9" t="s">
        <v>1263</v>
      </c>
      <c r="M3416" s="9">
        <v>18</v>
      </c>
      <c r="N3416" s="9"/>
      <c r="O3416" s="9"/>
      <c r="P3416" s="2" t="s">
        <v>6501</v>
      </c>
      <c r="Q3416" s="9" t="s">
        <v>47</v>
      </c>
      <c r="R3416" s="9"/>
      <c r="S3416" s="9">
        <v>0.93931500000000001</v>
      </c>
      <c r="T3416" s="9">
        <v>1.0150000000000001E-3</v>
      </c>
      <c r="U3416" s="9">
        <v>0.57970900000000003</v>
      </c>
      <c r="V3416" s="9">
        <v>3.4039999999999999E-3</v>
      </c>
      <c r="W3416" s="9">
        <v>7.9959000000000002E-2</v>
      </c>
      <c r="X3416" s="9">
        <v>1.503E-2</v>
      </c>
      <c r="Y3416" s="9">
        <v>0</v>
      </c>
      <c r="Z3416" s="9">
        <v>0</v>
      </c>
      <c r="AA3416" s="9">
        <v>0.32</v>
      </c>
      <c r="AB3416" s="9">
        <v>0.68</v>
      </c>
      <c r="AC3416" s="9">
        <v>-0.51060000000000005</v>
      </c>
      <c r="AD3416" s="9" t="s">
        <v>48</v>
      </c>
      <c r="AE3416" s="9" t="s">
        <v>48</v>
      </c>
      <c r="AF3416" s="9" t="s">
        <v>48</v>
      </c>
    </row>
    <row r="3417" spans="1:32" hidden="1" outlineLevel="1" x14ac:dyDescent="0.2">
      <c r="A3417" s="9" t="s">
        <v>6502</v>
      </c>
      <c r="B3417" s="9">
        <v>45343.580451388887</v>
      </c>
      <c r="C3417" s="9" t="s">
        <v>6503</v>
      </c>
      <c r="D3417" s="9"/>
      <c r="E3417" s="9"/>
      <c r="F3417" s="9"/>
      <c r="G3417" s="9"/>
      <c r="H3417" s="9"/>
      <c r="I3417" s="9"/>
      <c r="J3417" s="9" t="s">
        <v>6504</v>
      </c>
      <c r="K3417" s="9" t="s">
        <v>6325</v>
      </c>
      <c r="L3417" s="9" t="s">
        <v>1263</v>
      </c>
      <c r="M3417" s="9">
        <v>0</v>
      </c>
      <c r="N3417" s="9"/>
      <c r="O3417" s="9"/>
      <c r="P3417" s="2" t="s">
        <v>6505</v>
      </c>
      <c r="Q3417" s="9" t="s">
        <v>47</v>
      </c>
      <c r="R3417" s="9"/>
      <c r="S3417" s="9">
        <v>0.79297300000000004</v>
      </c>
      <c r="T3417" s="9">
        <v>6.8599999999999998E-4</v>
      </c>
      <c r="U3417" s="9">
        <v>0.196376</v>
      </c>
      <c r="V3417" s="9">
        <v>2.6235999999999999E-2</v>
      </c>
      <c r="W3417" s="9">
        <v>0.55906900000000004</v>
      </c>
      <c r="X3417" s="9">
        <v>3.2320000000000001E-3</v>
      </c>
      <c r="Y3417" s="9">
        <v>-8.8459999999999997E-2</v>
      </c>
      <c r="Z3417" s="9">
        <v>7.2999999999999995E-2</v>
      </c>
      <c r="AA3417" s="9">
        <v>0.17699999999999999</v>
      </c>
      <c r="AB3417" s="9">
        <v>0.75</v>
      </c>
      <c r="AC3417" s="9">
        <v>-0.9546</v>
      </c>
      <c r="AD3417" s="9" t="s">
        <v>48</v>
      </c>
      <c r="AE3417" s="9" t="s">
        <v>48</v>
      </c>
      <c r="AF3417" s="9" t="s">
        <v>48</v>
      </c>
    </row>
    <row r="3418" spans="1:32" hidden="1" outlineLevel="1" x14ac:dyDescent="0.2">
      <c r="A3418" s="9" t="s">
        <v>6506</v>
      </c>
      <c r="B3418" s="9">
        <v>45343.554131944446</v>
      </c>
      <c r="C3418" s="9" t="s">
        <v>6237</v>
      </c>
      <c r="D3418" s="9"/>
      <c r="E3418" s="9"/>
      <c r="F3418" s="9"/>
      <c r="G3418" s="9"/>
      <c r="H3418" s="9"/>
      <c r="I3418" s="9"/>
      <c r="J3418" s="9" t="s">
        <v>6507</v>
      </c>
      <c r="K3418" s="9" t="s">
        <v>6328</v>
      </c>
      <c r="L3418" s="9" t="s">
        <v>1263</v>
      </c>
      <c r="M3418" s="9">
        <v>1</v>
      </c>
      <c r="N3418" s="9"/>
      <c r="O3418" s="9"/>
      <c r="P3418" s="2" t="s">
        <v>6508</v>
      </c>
      <c r="Q3418" s="9" t="s">
        <v>47</v>
      </c>
      <c r="R3418" s="9"/>
      <c r="S3418" s="9">
        <v>4.9899999999999999E-4</v>
      </c>
      <c r="T3418" s="9">
        <v>1.7999999999999999E-6</v>
      </c>
      <c r="U3418" s="9">
        <v>2.3300000000000001E-5</v>
      </c>
      <c r="V3418" s="9">
        <v>4.85E-5</v>
      </c>
      <c r="W3418" s="9">
        <v>2.1900000000000001E-4</v>
      </c>
      <c r="X3418" s="9">
        <v>1.8099999999999999E-5</v>
      </c>
      <c r="Y3418" s="9">
        <v>0</v>
      </c>
      <c r="Z3418" s="9">
        <v>0</v>
      </c>
      <c r="AA3418" s="9">
        <v>0</v>
      </c>
      <c r="AB3418" s="9">
        <v>1</v>
      </c>
      <c r="AC3418" s="9">
        <v>0</v>
      </c>
      <c r="AD3418" s="9" t="s">
        <v>48</v>
      </c>
      <c r="AE3418" s="9" t="s">
        <v>48</v>
      </c>
      <c r="AF3418" s="9" t="s">
        <v>48</v>
      </c>
    </row>
    <row r="3419" spans="1:32" hidden="1" outlineLevel="1" x14ac:dyDescent="0.2">
      <c r="A3419" s="9" t="s">
        <v>6509</v>
      </c>
      <c r="B3419" s="9">
        <v>45343.511793981481</v>
      </c>
      <c r="C3419" s="9" t="s">
        <v>513</v>
      </c>
      <c r="D3419" s="9"/>
      <c r="E3419" s="9"/>
      <c r="F3419" s="9"/>
      <c r="G3419" s="9"/>
      <c r="H3419" s="9"/>
      <c r="I3419" s="9"/>
      <c r="J3419" s="9" t="s">
        <v>3243</v>
      </c>
      <c r="K3419" s="9" t="s">
        <v>6333</v>
      </c>
      <c r="L3419" s="9" t="s">
        <v>1263</v>
      </c>
      <c r="M3419" s="9">
        <v>-1</v>
      </c>
      <c r="N3419" s="9"/>
      <c r="O3419" s="9"/>
      <c r="P3419" s="2" t="s">
        <v>6510</v>
      </c>
      <c r="Q3419" s="9" t="s">
        <v>47</v>
      </c>
      <c r="R3419" s="9"/>
      <c r="S3419" s="9"/>
      <c r="T3419" s="9"/>
      <c r="U3419" s="9"/>
      <c r="V3419" s="9"/>
      <c r="W3419" s="9"/>
      <c r="X3419" s="9"/>
      <c r="Y3419" s="9" t="s">
        <v>48</v>
      </c>
      <c r="Z3419" s="9" t="s">
        <v>48</v>
      </c>
      <c r="AA3419" s="9" t="s">
        <v>48</v>
      </c>
      <c r="AB3419" s="9" t="s">
        <v>48</v>
      </c>
      <c r="AC3419" s="9" t="s">
        <v>48</v>
      </c>
      <c r="AD3419" s="9" t="s">
        <v>48</v>
      </c>
      <c r="AE3419" s="9" t="s">
        <v>48</v>
      </c>
      <c r="AF3419" s="9" t="s">
        <v>48</v>
      </c>
    </row>
    <row r="3420" spans="1:32" hidden="1" outlineLevel="1" x14ac:dyDescent="0.2">
      <c r="A3420" s="9" t="s">
        <v>6511</v>
      </c>
      <c r="B3420" s="9">
        <v>45343.59033564815</v>
      </c>
      <c r="C3420" s="9" t="s">
        <v>6512</v>
      </c>
      <c r="D3420" s="9"/>
      <c r="E3420" s="9"/>
      <c r="F3420" s="9"/>
      <c r="G3420" s="9"/>
      <c r="H3420" s="9"/>
      <c r="I3420" s="9"/>
      <c r="J3420" s="9" t="s">
        <v>6513</v>
      </c>
      <c r="K3420" s="9" t="s">
        <v>6333</v>
      </c>
      <c r="L3420" s="9" t="s">
        <v>1263</v>
      </c>
      <c r="M3420" s="9">
        <v>-1</v>
      </c>
      <c r="N3420" s="9"/>
      <c r="O3420" s="9"/>
      <c r="P3420" s="2" t="s">
        <v>6514</v>
      </c>
      <c r="Q3420" s="9" t="s">
        <v>47</v>
      </c>
      <c r="R3420" s="9"/>
      <c r="S3420" s="9">
        <v>8.0699999999999999E-4</v>
      </c>
      <c r="T3420" s="9">
        <v>2.0099999999999998E-6</v>
      </c>
      <c r="U3420" s="9">
        <v>2.6999999999999999E-5</v>
      </c>
      <c r="V3420" s="9">
        <v>9.2999999999999997E-5</v>
      </c>
      <c r="W3420" s="9">
        <v>3.2000000000000003E-4</v>
      </c>
      <c r="X3420" s="9">
        <v>3.6000000000000001E-5</v>
      </c>
      <c r="Y3420" s="9">
        <v>0</v>
      </c>
      <c r="Z3420" s="9">
        <v>0</v>
      </c>
      <c r="AA3420" s="9">
        <v>0</v>
      </c>
      <c r="AB3420" s="9">
        <v>1</v>
      </c>
      <c r="AC3420" s="9">
        <v>0</v>
      </c>
      <c r="AD3420" s="9" t="s">
        <v>48</v>
      </c>
      <c r="AE3420" s="9" t="s">
        <v>48</v>
      </c>
      <c r="AF3420" s="9" t="s">
        <v>48</v>
      </c>
    </row>
    <row r="3421" spans="1:32" hidden="1" outlineLevel="1" x14ac:dyDescent="0.2">
      <c r="A3421" s="9" t="s">
        <v>6515</v>
      </c>
      <c r="B3421" s="9">
        <v>45343.566979166666</v>
      </c>
      <c r="C3421" s="9" t="s">
        <v>6516</v>
      </c>
      <c r="D3421" s="9"/>
      <c r="E3421" s="9"/>
      <c r="F3421" s="9"/>
      <c r="G3421" s="9"/>
      <c r="H3421" s="9"/>
      <c r="I3421" s="9"/>
      <c r="J3421" s="9" t="s">
        <v>6517</v>
      </c>
      <c r="K3421" s="9" t="s">
        <v>6394</v>
      </c>
      <c r="L3421" s="9" t="s">
        <v>1263</v>
      </c>
      <c r="M3421" s="9">
        <v>6</v>
      </c>
      <c r="N3421" s="9"/>
      <c r="O3421" s="9"/>
      <c r="P3421" s="2" t="s">
        <v>6518</v>
      </c>
      <c r="Q3421" s="9" t="s">
        <v>47</v>
      </c>
      <c r="R3421" s="9"/>
      <c r="S3421" s="9">
        <v>0.62822299999999998</v>
      </c>
      <c r="T3421" s="9">
        <v>1.9799999999999999E-4</v>
      </c>
      <c r="U3421" s="9">
        <v>1.8856000000000001E-2</v>
      </c>
      <c r="V3421" s="9">
        <v>3.0000000000000001E-3</v>
      </c>
      <c r="W3421" s="9">
        <v>1.8301000000000001E-2</v>
      </c>
      <c r="X3421" s="9">
        <v>2.3E-3</v>
      </c>
      <c r="Y3421" s="9">
        <v>0.26666699999999999</v>
      </c>
      <c r="Z3421" s="9">
        <v>8.6999999999999994E-2</v>
      </c>
      <c r="AA3421" s="9">
        <v>0</v>
      </c>
      <c r="AB3421" s="9">
        <v>0.91300000000000003</v>
      </c>
      <c r="AC3421" s="9">
        <v>0.62490000000000001</v>
      </c>
      <c r="AD3421" s="9" t="s">
        <v>48</v>
      </c>
      <c r="AE3421" s="9" t="s">
        <v>48</v>
      </c>
      <c r="AF3421" s="9" t="s">
        <v>48</v>
      </c>
    </row>
    <row r="3422" spans="1:32" hidden="1" outlineLevel="1" x14ac:dyDescent="0.2">
      <c r="A3422" s="9" t="s">
        <v>6519</v>
      </c>
      <c r="B3422" s="9">
        <v>45343.528865740744</v>
      </c>
      <c r="C3422" s="9" t="s">
        <v>6363</v>
      </c>
      <c r="D3422" s="9"/>
      <c r="E3422" s="9"/>
      <c r="F3422" s="9"/>
      <c r="G3422" s="9"/>
      <c r="H3422" s="9"/>
      <c r="I3422" s="9"/>
      <c r="J3422" s="9" t="s">
        <v>6520</v>
      </c>
      <c r="K3422" s="9" t="s">
        <v>6394</v>
      </c>
      <c r="L3422" s="9" t="s">
        <v>1263</v>
      </c>
      <c r="M3422" s="9">
        <v>3</v>
      </c>
      <c r="N3422" s="9"/>
      <c r="O3422" s="9"/>
      <c r="P3422" s="2" t="s">
        <v>6521</v>
      </c>
      <c r="Q3422" s="9" t="s">
        <v>47</v>
      </c>
      <c r="R3422" s="9"/>
      <c r="S3422" s="9">
        <v>4.28E-4</v>
      </c>
      <c r="T3422" s="9">
        <v>2.1900000000000002E-6</v>
      </c>
      <c r="U3422" s="9">
        <v>1.7E-5</v>
      </c>
      <c r="V3422" s="9">
        <v>7.6699999999999994E-5</v>
      </c>
      <c r="W3422" s="9">
        <v>1.84E-4</v>
      </c>
      <c r="X3422" s="9">
        <v>2.3200000000000001E-5</v>
      </c>
      <c r="Y3422" s="9">
        <v>-0.1</v>
      </c>
      <c r="Z3422" s="9">
        <v>0.53500000000000003</v>
      </c>
      <c r="AA3422" s="9">
        <v>0</v>
      </c>
      <c r="AB3422" s="9">
        <v>0.46500000000000002</v>
      </c>
      <c r="AC3422" s="9">
        <v>0.31819999999999998</v>
      </c>
      <c r="AD3422" s="9" t="s">
        <v>48</v>
      </c>
      <c r="AE3422" s="9" t="s">
        <v>48</v>
      </c>
      <c r="AF3422" s="9" t="s">
        <v>48</v>
      </c>
    </row>
    <row r="3423" spans="1:32" hidden="1" outlineLevel="1" x14ac:dyDescent="0.2">
      <c r="A3423" s="9" t="s">
        <v>6522</v>
      </c>
      <c r="B3423" s="9">
        <v>45343.567152777781</v>
      </c>
      <c r="C3423" s="9" t="s">
        <v>6523</v>
      </c>
      <c r="D3423" s="9"/>
      <c r="E3423" s="9"/>
      <c r="F3423" s="9"/>
      <c r="G3423" s="9"/>
      <c r="H3423" s="9"/>
      <c r="I3423" s="9"/>
      <c r="J3423" s="9" t="s">
        <v>6524</v>
      </c>
      <c r="K3423" s="9" t="s">
        <v>6399</v>
      </c>
      <c r="L3423" s="9" t="s">
        <v>1263</v>
      </c>
      <c r="M3423" s="9">
        <v>1</v>
      </c>
      <c r="N3423" s="9"/>
      <c r="O3423" s="9"/>
      <c r="P3423" s="2" t="s">
        <v>6525</v>
      </c>
      <c r="Q3423" s="9" t="s">
        <v>47</v>
      </c>
      <c r="R3423" s="9"/>
      <c r="S3423" s="9">
        <v>8.61E-4</v>
      </c>
      <c r="T3423" s="9">
        <v>2.1900000000000002E-6</v>
      </c>
      <c r="U3423" s="9">
        <v>4.3099999999999997E-5</v>
      </c>
      <c r="V3423" s="9">
        <v>6.2899999999999997E-5</v>
      </c>
      <c r="W3423" s="9">
        <v>3.1700000000000001E-4</v>
      </c>
      <c r="X3423" s="9">
        <v>4.2500000000000003E-5</v>
      </c>
      <c r="Y3423" s="9">
        <v>0</v>
      </c>
      <c r="Z3423" s="9">
        <v>0.27300000000000002</v>
      </c>
      <c r="AA3423" s="9">
        <v>0</v>
      </c>
      <c r="AB3423" s="9">
        <v>0.72699999999999998</v>
      </c>
      <c r="AC3423" s="9">
        <v>0.30890000000000001</v>
      </c>
      <c r="AD3423" s="9" t="s">
        <v>48</v>
      </c>
      <c r="AE3423" s="9" t="s">
        <v>48</v>
      </c>
      <c r="AF3423" s="9" t="s">
        <v>48</v>
      </c>
    </row>
    <row r="3424" spans="1:32" hidden="1" outlineLevel="1" x14ac:dyDescent="0.2">
      <c r="A3424" s="9" t="s">
        <v>6526</v>
      </c>
      <c r="B3424" s="9">
        <v>45343.597916666666</v>
      </c>
      <c r="C3424" s="9" t="s">
        <v>6503</v>
      </c>
      <c r="D3424" s="9"/>
      <c r="E3424" s="9"/>
      <c r="F3424" s="9"/>
      <c r="G3424" s="9"/>
      <c r="H3424" s="9"/>
      <c r="I3424" s="9"/>
      <c r="J3424" s="9" t="s">
        <v>6527</v>
      </c>
      <c r="K3424" s="9" t="s">
        <v>6414</v>
      </c>
      <c r="L3424" s="9" t="s">
        <v>1263</v>
      </c>
      <c r="M3424" s="9">
        <v>3</v>
      </c>
      <c r="N3424" s="9"/>
      <c r="O3424" s="9"/>
      <c r="P3424" s="2" t="s">
        <v>6528</v>
      </c>
      <c r="Q3424" s="9" t="s">
        <v>47</v>
      </c>
      <c r="R3424" s="9"/>
      <c r="S3424" s="9">
        <v>2.9819999999999998E-3</v>
      </c>
      <c r="T3424" s="9">
        <v>1.2799999999999999E-4</v>
      </c>
      <c r="U3424" s="9">
        <v>2.23E-4</v>
      </c>
      <c r="V3424" s="9">
        <v>1.67E-3</v>
      </c>
      <c r="W3424" s="9">
        <v>8.1599999999999999E-4</v>
      </c>
      <c r="X3424" s="9">
        <v>2.7799999999999998E-4</v>
      </c>
      <c r="Y3424" s="9">
        <v>-0.15185000000000001</v>
      </c>
      <c r="Z3424" s="9">
        <v>0.17499999999999999</v>
      </c>
      <c r="AA3424" s="9">
        <v>0.109</v>
      </c>
      <c r="AB3424" s="9">
        <v>0.71599999999999997</v>
      </c>
      <c r="AC3424" s="9">
        <v>0.91</v>
      </c>
      <c r="AD3424" s="9" t="s">
        <v>48</v>
      </c>
      <c r="AE3424" s="9" t="s">
        <v>48</v>
      </c>
      <c r="AF3424" s="9" t="s">
        <v>48</v>
      </c>
    </row>
    <row r="3425" spans="1:32" hidden="1" outlineLevel="1" x14ac:dyDescent="0.2">
      <c r="A3425" s="9" t="s">
        <v>6529</v>
      </c>
      <c r="B3425" s="9">
        <v>45343.541122685187</v>
      </c>
      <c r="C3425" s="9" t="s">
        <v>6530</v>
      </c>
      <c r="D3425" s="9"/>
      <c r="E3425" s="9"/>
      <c r="F3425" s="9"/>
      <c r="G3425" s="9"/>
      <c r="H3425" s="9"/>
      <c r="I3425" s="9"/>
      <c r="J3425" s="9" t="s">
        <v>6531</v>
      </c>
      <c r="K3425" s="9" t="s">
        <v>6450</v>
      </c>
      <c r="L3425" s="9" t="s">
        <v>1263</v>
      </c>
      <c r="M3425" s="9">
        <v>3</v>
      </c>
      <c r="N3425" s="9"/>
      <c r="O3425" s="9"/>
      <c r="P3425" s="2" t="s">
        <v>6532</v>
      </c>
      <c r="Q3425" s="9" t="s">
        <v>47</v>
      </c>
      <c r="R3425" s="9"/>
      <c r="S3425" s="9">
        <v>5.9649999999999998E-3</v>
      </c>
      <c r="T3425" s="9">
        <v>7.3300000000000006E-5</v>
      </c>
      <c r="U3425" s="9">
        <v>8.7200000000000005E-5</v>
      </c>
      <c r="V3425" s="9">
        <v>2.568E-3</v>
      </c>
      <c r="W3425" s="9">
        <v>9.9500000000000001E-4</v>
      </c>
      <c r="X3425" s="9">
        <v>2.61E-4</v>
      </c>
      <c r="Y3425" s="9">
        <v>8.3333000000000004E-2</v>
      </c>
      <c r="Z3425" s="9">
        <v>0.15</v>
      </c>
      <c r="AA3425" s="9">
        <v>0</v>
      </c>
      <c r="AB3425" s="9">
        <v>0.85</v>
      </c>
      <c r="AC3425" s="9">
        <v>0.64859999999999995</v>
      </c>
      <c r="AD3425" s="9" t="s">
        <v>48</v>
      </c>
      <c r="AE3425" s="9" t="s">
        <v>48</v>
      </c>
      <c r="AF3425" s="9" t="s">
        <v>48</v>
      </c>
    </row>
    <row r="3426" spans="1:32" hidden="1" outlineLevel="1" x14ac:dyDescent="0.2">
      <c r="A3426" t="s">
        <v>6533</v>
      </c>
      <c r="B3426" t="s">
        <v>6534</v>
      </c>
      <c r="C3426" t="s">
        <v>1870</v>
      </c>
      <c r="J3426" t="s">
        <v>6535</v>
      </c>
      <c r="K3426" t="s">
        <v>6484</v>
      </c>
      <c r="L3426" t="s">
        <v>1263</v>
      </c>
      <c r="M3426">
        <v>5</v>
      </c>
      <c r="P3426" s="2" t="s">
        <v>6536</v>
      </c>
      <c r="Q3426" t="s">
        <v>47</v>
      </c>
      <c r="S3426">
        <v>1.3858593301847579E-3</v>
      </c>
      <c r="T3426">
        <v>7.3040869210672099E-6</v>
      </c>
      <c r="U3426">
        <v>1.2817772221751511E-4</v>
      </c>
      <c r="V3426">
        <v>6.6501001128926873E-5</v>
      </c>
      <c r="W3426">
        <v>3.4177806810475891E-4</v>
      </c>
      <c r="X3426">
        <v>1.229741756105796E-4</v>
      </c>
      <c r="Y3426">
        <v>-0.23250000000000001</v>
      </c>
      <c r="Z3426">
        <v>0.17199999999999999</v>
      </c>
      <c r="AA3426">
        <v>0.11700000000000001</v>
      </c>
      <c r="AB3426">
        <v>0.71099999999999997</v>
      </c>
      <c r="AC3426">
        <v>0.41160000000000002</v>
      </c>
      <c r="AD3426" t="s">
        <v>48</v>
      </c>
      <c r="AE3426" t="s">
        <v>48</v>
      </c>
      <c r="AF3426" t="s">
        <v>48</v>
      </c>
    </row>
    <row r="3427" spans="1:32" hidden="1" outlineLevel="1" x14ac:dyDescent="0.2">
      <c r="A3427" t="s">
        <v>6537</v>
      </c>
      <c r="B3427" t="s">
        <v>6538</v>
      </c>
      <c r="C3427" t="s">
        <v>1847</v>
      </c>
      <c r="J3427" t="s">
        <v>6539</v>
      </c>
      <c r="K3427" t="s">
        <v>6487</v>
      </c>
      <c r="L3427" t="s">
        <v>1263</v>
      </c>
      <c r="M3427">
        <v>-1</v>
      </c>
      <c r="P3427" s="2" t="s">
        <v>6540</v>
      </c>
      <c r="Q3427" t="s">
        <v>47</v>
      </c>
      <c r="S3427">
        <v>6.4680929062888026E-4</v>
      </c>
      <c r="T3427">
        <v>2.814896106428932E-6</v>
      </c>
      <c r="U3427">
        <v>2.567634328443091E-5</v>
      </c>
      <c r="V3427">
        <v>5.6200453400379047E-5</v>
      </c>
      <c r="W3427">
        <v>2.39527624216862E-4</v>
      </c>
      <c r="X3427">
        <v>6.0672464314848178E-5</v>
      </c>
      <c r="Y3427">
        <v>0.3</v>
      </c>
      <c r="Z3427">
        <v>0.23599999999999999</v>
      </c>
      <c r="AA3427">
        <v>8.3000000000000004E-2</v>
      </c>
      <c r="AB3427">
        <v>0.68100000000000005</v>
      </c>
      <c r="AC3427">
        <v>0.46779999999999999</v>
      </c>
      <c r="AD3427" t="s">
        <v>48</v>
      </c>
      <c r="AE3427" t="s">
        <v>48</v>
      </c>
      <c r="AF3427" t="s">
        <v>48</v>
      </c>
    </row>
    <row r="3428" spans="1:32" hidden="1" outlineLevel="1" x14ac:dyDescent="0.2">
      <c r="A3428" t="s">
        <v>6541</v>
      </c>
      <c r="B3428" t="s">
        <v>6078</v>
      </c>
      <c r="C3428" t="s">
        <v>2709</v>
      </c>
      <c r="J3428" t="s">
        <v>6542</v>
      </c>
      <c r="K3428" t="s">
        <v>6498</v>
      </c>
      <c r="L3428" t="s">
        <v>1263</v>
      </c>
      <c r="M3428">
        <v>2</v>
      </c>
      <c r="P3428" s="2" t="s">
        <v>6543</v>
      </c>
      <c r="Q3428" t="s">
        <v>47</v>
      </c>
      <c r="S3428">
        <v>0.59653246402740479</v>
      </c>
      <c r="T3428">
        <v>1.203357387566939E-4</v>
      </c>
      <c r="U3428">
        <v>0.2055124640464783</v>
      </c>
      <c r="V3428">
        <v>1.1220563901588321E-3</v>
      </c>
      <c r="W3428">
        <v>3.9583060890436172E-2</v>
      </c>
      <c r="X3428">
        <v>2.6852702721953392E-3</v>
      </c>
      <c r="Y3428">
        <v>0</v>
      </c>
      <c r="Z3428">
        <v>0.38500000000000001</v>
      </c>
      <c r="AA3428">
        <v>0.125</v>
      </c>
      <c r="AB3428">
        <v>0.49099999999999999</v>
      </c>
      <c r="AC3428">
        <v>0.78349999999999997</v>
      </c>
      <c r="AD3428" t="s">
        <v>48</v>
      </c>
      <c r="AE3428" t="s">
        <v>48</v>
      </c>
      <c r="AF3428" t="s">
        <v>48</v>
      </c>
    </row>
    <row r="3429" spans="1:32" hidden="1" outlineLevel="1" x14ac:dyDescent="0.2">
      <c r="A3429" t="s">
        <v>6544</v>
      </c>
      <c r="B3429" t="s">
        <v>6545</v>
      </c>
      <c r="C3429" t="s">
        <v>3450</v>
      </c>
      <c r="J3429" t="s">
        <v>6546</v>
      </c>
      <c r="K3429" t="s">
        <v>6502</v>
      </c>
      <c r="L3429" t="s">
        <v>1263</v>
      </c>
      <c r="M3429">
        <v>1</v>
      </c>
      <c r="P3429" s="2" t="s">
        <v>6547</v>
      </c>
      <c r="Q3429" t="s">
        <v>47</v>
      </c>
      <c r="Y3429" t="s">
        <v>48</v>
      </c>
      <c r="Z3429" t="s">
        <v>48</v>
      </c>
      <c r="AA3429" t="s">
        <v>48</v>
      </c>
      <c r="AB3429" t="s">
        <v>48</v>
      </c>
      <c r="AC3429" t="s">
        <v>48</v>
      </c>
      <c r="AD3429" t="s">
        <v>48</v>
      </c>
      <c r="AE3429" t="s">
        <v>48</v>
      </c>
      <c r="AF3429" t="s">
        <v>48</v>
      </c>
    </row>
    <row r="3430" spans="1:32" hidden="1" outlineLevel="1" x14ac:dyDescent="0.2">
      <c r="A3430" t="s">
        <v>6548</v>
      </c>
      <c r="B3430" t="s">
        <v>6549</v>
      </c>
      <c r="C3430" t="s">
        <v>6512</v>
      </c>
      <c r="J3430" t="s">
        <v>6550</v>
      </c>
      <c r="K3430" t="s">
        <v>6506</v>
      </c>
      <c r="L3430" t="s">
        <v>1263</v>
      </c>
      <c r="M3430">
        <v>0</v>
      </c>
      <c r="P3430" s="2" t="s">
        <v>6551</v>
      </c>
      <c r="Q3430" t="s">
        <v>47</v>
      </c>
      <c r="S3430">
        <v>0.70468193292617798</v>
      </c>
      <c r="T3430">
        <v>5.4872944019734859E-5</v>
      </c>
      <c r="U3430">
        <v>7.4232206679880619E-3</v>
      </c>
      <c r="V3430">
        <v>2.37656757235527E-3</v>
      </c>
      <c r="W3430">
        <v>0.6383587121963501</v>
      </c>
      <c r="X3430">
        <v>2.076399745419621E-3</v>
      </c>
      <c r="Y3430">
        <v>-0.375</v>
      </c>
      <c r="Z3430">
        <v>6.2E-2</v>
      </c>
      <c r="AA3430">
        <v>0.104</v>
      </c>
      <c r="AB3430">
        <v>0.83399999999999996</v>
      </c>
      <c r="AC3430">
        <v>-0.51590000000000003</v>
      </c>
      <c r="AD3430" t="s">
        <v>48</v>
      </c>
      <c r="AE3430" t="s">
        <v>48</v>
      </c>
      <c r="AF3430" t="s">
        <v>48</v>
      </c>
    </row>
    <row r="3431" spans="1:32" hidden="1" outlineLevel="1" x14ac:dyDescent="0.2">
      <c r="A3431" t="s">
        <v>6552</v>
      </c>
      <c r="B3431" t="s">
        <v>6553</v>
      </c>
      <c r="C3431" t="s">
        <v>6330</v>
      </c>
      <c r="J3431" t="s">
        <v>6554</v>
      </c>
      <c r="K3431" t="s">
        <v>6506</v>
      </c>
      <c r="L3431" t="s">
        <v>1263</v>
      </c>
      <c r="M3431">
        <v>-2</v>
      </c>
      <c r="P3431" s="2" t="s">
        <v>6555</v>
      </c>
      <c r="Q3431" t="s">
        <v>47</v>
      </c>
      <c r="S3431">
        <v>5.7047035079449415E-4</v>
      </c>
      <c r="T3431">
        <v>2.205020109613542E-6</v>
      </c>
      <c r="U3431">
        <v>2.2392066966858689E-5</v>
      </c>
      <c r="V3431">
        <v>4.2566491174511611E-5</v>
      </c>
      <c r="W3431">
        <v>2.6215208345092828E-4</v>
      </c>
      <c r="X3431">
        <v>3.6628149246098467E-5</v>
      </c>
      <c r="Y3431">
        <v>-0.1204861111111111</v>
      </c>
      <c r="Z3431">
        <v>6.4000000000000001E-2</v>
      </c>
      <c r="AA3431">
        <v>0.125</v>
      </c>
      <c r="AB3431">
        <v>0.81</v>
      </c>
      <c r="AC3431">
        <v>-0.75360000000000005</v>
      </c>
      <c r="AD3431" t="s">
        <v>48</v>
      </c>
      <c r="AE3431" t="s">
        <v>48</v>
      </c>
      <c r="AF3431" t="s">
        <v>48</v>
      </c>
    </row>
    <row r="3432" spans="1:32" hidden="1" outlineLevel="1" x14ac:dyDescent="0.2">
      <c r="A3432" t="s">
        <v>6556</v>
      </c>
      <c r="B3432" t="s">
        <v>6557</v>
      </c>
      <c r="C3432" t="s">
        <v>6335</v>
      </c>
      <c r="J3432" t="s">
        <v>6558</v>
      </c>
      <c r="K3432" t="s">
        <v>6509</v>
      </c>
      <c r="L3432" t="s">
        <v>1263</v>
      </c>
      <c r="M3432">
        <v>3</v>
      </c>
      <c r="P3432" s="2" t="s">
        <v>6559</v>
      </c>
      <c r="Q3432" t="s">
        <v>47</v>
      </c>
      <c r="S3432">
        <v>6.2102796509861946E-3</v>
      </c>
      <c r="T3432">
        <v>1.6554693502257581E-5</v>
      </c>
      <c r="U3432">
        <v>2.112877991748974E-4</v>
      </c>
      <c r="V3432">
        <v>8.1565632717683911E-4</v>
      </c>
      <c r="W3432">
        <v>1.165472785942256E-3</v>
      </c>
      <c r="X3432">
        <v>3.6373239709064359E-4</v>
      </c>
      <c r="Y3432">
        <v>4.4444444444444453E-2</v>
      </c>
      <c r="Z3432">
        <v>0.111</v>
      </c>
      <c r="AA3432">
        <v>3.7999999999999999E-2</v>
      </c>
      <c r="AB3432">
        <v>0.85199999999999998</v>
      </c>
      <c r="AC3432">
        <v>0.70409999999999995</v>
      </c>
      <c r="AD3432" t="s">
        <v>48</v>
      </c>
      <c r="AE3432" t="s">
        <v>48</v>
      </c>
      <c r="AF3432" t="s">
        <v>48</v>
      </c>
    </row>
    <row r="3433" spans="1:32" hidden="1" outlineLevel="1" x14ac:dyDescent="0.2">
      <c r="A3433" t="s">
        <v>6560</v>
      </c>
      <c r="B3433" t="s">
        <v>6561</v>
      </c>
      <c r="C3433" t="s">
        <v>6562</v>
      </c>
      <c r="J3433" t="s">
        <v>6563</v>
      </c>
      <c r="K3433" t="s">
        <v>6511</v>
      </c>
      <c r="L3433" t="s">
        <v>1263</v>
      </c>
      <c r="M3433">
        <v>4</v>
      </c>
      <c r="P3433" s="2" t="s">
        <v>6564</v>
      </c>
      <c r="Q3433" t="s">
        <v>47</v>
      </c>
      <c r="S3433">
        <v>2.9412629082798962E-3</v>
      </c>
      <c r="T3433">
        <v>4.5981882976775523E-6</v>
      </c>
      <c r="U3433">
        <v>3.7098556640557939E-4</v>
      </c>
      <c r="V3433">
        <v>1.9872255506925279E-4</v>
      </c>
      <c r="W3433">
        <v>8.2010444020852447E-4</v>
      </c>
      <c r="X3433">
        <v>1.4467892469838259E-4</v>
      </c>
      <c r="Y3433">
        <v>0.12333333333333329</v>
      </c>
      <c r="Z3433">
        <v>0.128</v>
      </c>
      <c r="AA3433">
        <v>0.14799999999999999</v>
      </c>
      <c r="AB3433">
        <v>0.72399999999999998</v>
      </c>
      <c r="AC3433">
        <v>-0.1779</v>
      </c>
      <c r="AD3433" t="s">
        <v>48</v>
      </c>
      <c r="AE3433" t="s">
        <v>48</v>
      </c>
      <c r="AF3433" t="s">
        <v>48</v>
      </c>
    </row>
    <row r="3434" spans="1:32" hidden="1" outlineLevel="1" x14ac:dyDescent="0.2">
      <c r="A3434" t="s">
        <v>6565</v>
      </c>
      <c r="B3434" t="s">
        <v>4973</v>
      </c>
      <c r="C3434" t="s">
        <v>6335</v>
      </c>
      <c r="J3434" t="s">
        <v>6566</v>
      </c>
      <c r="K3434" t="s">
        <v>6511</v>
      </c>
      <c r="L3434" t="s">
        <v>1263</v>
      </c>
      <c r="M3434">
        <v>1</v>
      </c>
      <c r="P3434" s="2" t="s">
        <v>6567</v>
      </c>
      <c r="Q3434" t="s">
        <v>47</v>
      </c>
      <c r="S3434">
        <v>1.342395669780672E-3</v>
      </c>
      <c r="T3434">
        <v>3.6514070416160389E-6</v>
      </c>
      <c r="U3434">
        <v>1.101405941881239E-4</v>
      </c>
      <c r="V3434">
        <v>9.4941147835925221E-5</v>
      </c>
      <c r="W3434">
        <v>5.2604393567889929E-4</v>
      </c>
      <c r="X3434">
        <v>4.7064411774044863E-5</v>
      </c>
      <c r="Y3434">
        <v>0.41666666666666669</v>
      </c>
      <c r="Z3434">
        <v>7.3999999999999996E-2</v>
      </c>
      <c r="AA3434">
        <v>4.4999999999999998E-2</v>
      </c>
      <c r="AB3434">
        <v>0.88100000000000001</v>
      </c>
      <c r="AC3434">
        <v>0.1027</v>
      </c>
      <c r="AD3434" t="s">
        <v>48</v>
      </c>
      <c r="AE3434" t="s">
        <v>48</v>
      </c>
      <c r="AF3434" t="s">
        <v>48</v>
      </c>
    </row>
    <row r="3435" spans="1:32" hidden="1" outlineLevel="1" x14ac:dyDescent="0.2">
      <c r="A3435" t="s">
        <v>6568</v>
      </c>
      <c r="B3435" t="s">
        <v>6569</v>
      </c>
      <c r="C3435" t="s">
        <v>6396</v>
      </c>
      <c r="J3435" t="s">
        <v>6570</v>
      </c>
      <c r="K3435" t="s">
        <v>6515</v>
      </c>
      <c r="L3435" t="s">
        <v>1263</v>
      </c>
      <c r="M3435">
        <v>1</v>
      </c>
      <c r="P3435" s="2" t="s">
        <v>6571</v>
      </c>
      <c r="Q3435" t="s">
        <v>47</v>
      </c>
      <c r="S3435">
        <v>5.6060743518173686E-3</v>
      </c>
      <c r="T3435">
        <v>1.9550125216483139E-5</v>
      </c>
      <c r="U3435">
        <v>5.3704087622463703E-4</v>
      </c>
      <c r="V3435">
        <v>5.7996041141450405E-4</v>
      </c>
      <c r="W3435">
        <v>1.207842025905848E-3</v>
      </c>
      <c r="X3435">
        <v>5.2698387298732996E-4</v>
      </c>
      <c r="Y3435">
        <v>-0.1999999999999999</v>
      </c>
      <c r="Z3435">
        <v>6.4000000000000001E-2</v>
      </c>
      <c r="AA3435">
        <v>0.10199999999999999</v>
      </c>
      <c r="AB3435">
        <v>0.83299999999999996</v>
      </c>
      <c r="AC3435">
        <v>-0.55740000000000001</v>
      </c>
      <c r="AD3435" t="s">
        <v>48</v>
      </c>
      <c r="AE3435" t="s">
        <v>48</v>
      </c>
      <c r="AF3435" t="s">
        <v>48</v>
      </c>
    </row>
    <row r="3436" spans="1:32" hidden="1" outlineLevel="1" x14ac:dyDescent="0.2">
      <c r="A3436" t="s">
        <v>6572</v>
      </c>
      <c r="B3436" t="s">
        <v>4241</v>
      </c>
      <c r="C3436" t="s">
        <v>6396</v>
      </c>
      <c r="J3436" t="s">
        <v>6573</v>
      </c>
      <c r="K3436" t="s">
        <v>6519</v>
      </c>
      <c r="L3436" t="s">
        <v>1263</v>
      </c>
      <c r="M3436">
        <v>3</v>
      </c>
      <c r="P3436" s="2" t="s">
        <v>6574</v>
      </c>
      <c r="Q3436" t="s">
        <v>47</v>
      </c>
      <c r="S3436">
        <v>1.0641883127391341E-3</v>
      </c>
      <c r="T3436">
        <v>2.5458839445491321E-6</v>
      </c>
      <c r="U3436">
        <v>4.7310739319073043E-5</v>
      </c>
      <c r="V3436">
        <v>6.2313360103871673E-5</v>
      </c>
      <c r="W3436">
        <v>4.9676722846925259E-4</v>
      </c>
      <c r="X3436">
        <v>2.9039789296803061E-5</v>
      </c>
      <c r="Y3436">
        <v>-3.3333333333333333E-2</v>
      </c>
      <c r="Z3436">
        <v>0.16200000000000001</v>
      </c>
      <c r="AA3436">
        <v>3.1E-2</v>
      </c>
      <c r="AB3436">
        <v>0.80800000000000005</v>
      </c>
      <c r="AC3436">
        <v>0.77500000000000002</v>
      </c>
      <c r="AD3436" t="s">
        <v>48</v>
      </c>
      <c r="AE3436" t="s">
        <v>48</v>
      </c>
      <c r="AF3436" t="s">
        <v>48</v>
      </c>
    </row>
    <row r="3437" spans="1:32" hidden="1" outlineLevel="1" x14ac:dyDescent="0.2">
      <c r="A3437" t="s">
        <v>6575</v>
      </c>
      <c r="B3437" t="s">
        <v>6576</v>
      </c>
      <c r="C3437" t="s">
        <v>6401</v>
      </c>
      <c r="J3437" t="s">
        <v>6577</v>
      </c>
      <c r="K3437" t="s">
        <v>6522</v>
      </c>
      <c r="L3437" t="s">
        <v>1263</v>
      </c>
      <c r="M3437">
        <v>3</v>
      </c>
      <c r="P3437" s="2" t="s">
        <v>6578</v>
      </c>
      <c r="Q3437" t="s">
        <v>47</v>
      </c>
      <c r="S3437">
        <v>0.6495247483253479</v>
      </c>
      <c r="T3437">
        <v>7.1228673914447427E-4</v>
      </c>
      <c r="U3437">
        <v>7.009236142039299E-3</v>
      </c>
      <c r="V3437">
        <v>4.5763071626424789E-2</v>
      </c>
      <c r="W3437">
        <v>1.7285387963056561E-2</v>
      </c>
      <c r="X3437">
        <v>1.0995671153068541E-2</v>
      </c>
      <c r="Y3437">
        <v>0</v>
      </c>
      <c r="Z3437">
        <v>0</v>
      </c>
      <c r="AA3437">
        <v>0.16600000000000001</v>
      </c>
      <c r="AB3437">
        <v>0.83399999999999996</v>
      </c>
      <c r="AC3437">
        <v>-0.15110000000000001</v>
      </c>
      <c r="AD3437" t="s">
        <v>48</v>
      </c>
      <c r="AE3437" t="s">
        <v>48</v>
      </c>
      <c r="AF3437" t="s">
        <v>48</v>
      </c>
    </row>
    <row r="3438" spans="1:32" hidden="1" outlineLevel="1" x14ac:dyDescent="0.2">
      <c r="A3438" t="s">
        <v>6579</v>
      </c>
      <c r="B3438" t="s">
        <v>6580</v>
      </c>
      <c r="C3438" t="s">
        <v>6562</v>
      </c>
      <c r="J3438" t="s">
        <v>6581</v>
      </c>
      <c r="K3438" t="s">
        <v>6522</v>
      </c>
      <c r="L3438" t="s">
        <v>1263</v>
      </c>
      <c r="M3438">
        <v>1</v>
      </c>
      <c r="P3438" s="2" t="s">
        <v>6582</v>
      </c>
      <c r="Q3438" t="s">
        <v>47</v>
      </c>
      <c r="S3438">
        <v>2.30604107491672E-3</v>
      </c>
      <c r="T3438">
        <v>6.1282669776119292E-5</v>
      </c>
      <c r="U3438">
        <v>7.8898199717514217E-5</v>
      </c>
      <c r="V3438">
        <v>1.340415445156395E-3</v>
      </c>
      <c r="W3438">
        <v>5.3500052308663726E-4</v>
      </c>
      <c r="X3438">
        <v>1.9761454313993451E-4</v>
      </c>
      <c r="Y3438">
        <v>7.5000000000000011E-2</v>
      </c>
      <c r="Z3438">
        <v>0.14399999999999999</v>
      </c>
      <c r="AA3438">
        <v>8.2000000000000003E-2</v>
      </c>
      <c r="AB3438">
        <v>0.77300000000000002</v>
      </c>
      <c r="AC3438">
        <v>0.48170000000000002</v>
      </c>
      <c r="AD3438" t="s">
        <v>48</v>
      </c>
      <c r="AE3438" t="s">
        <v>48</v>
      </c>
      <c r="AF3438" t="s">
        <v>48</v>
      </c>
    </row>
    <row r="3439" spans="1:32" hidden="1" outlineLevel="1" x14ac:dyDescent="0.2">
      <c r="A3439" t="s">
        <v>6583</v>
      </c>
      <c r="B3439" t="s">
        <v>6584</v>
      </c>
      <c r="C3439" t="s">
        <v>6382</v>
      </c>
      <c r="J3439" t="s">
        <v>6585</v>
      </c>
      <c r="K3439" t="s">
        <v>6537</v>
      </c>
      <c r="L3439" t="s">
        <v>1263</v>
      </c>
      <c r="M3439">
        <v>2</v>
      </c>
      <c r="P3439" s="2" t="s">
        <v>6586</v>
      </c>
      <c r="Q3439" t="s">
        <v>47</v>
      </c>
      <c r="S3439">
        <v>4.090292495675385E-4</v>
      </c>
      <c r="T3439">
        <v>2.8012946131639178E-6</v>
      </c>
      <c r="U3439">
        <v>2.918922109529376E-5</v>
      </c>
      <c r="V3439">
        <v>2.905929432017729E-5</v>
      </c>
      <c r="W3439">
        <v>2.040682593360543E-4</v>
      </c>
      <c r="X3439">
        <v>2.0331923224148341E-5</v>
      </c>
      <c r="Y3439">
        <v>1.184210526315789E-2</v>
      </c>
      <c r="Z3439">
        <v>8.7999999999999995E-2</v>
      </c>
      <c r="AA3439">
        <v>7.9000000000000001E-2</v>
      </c>
      <c r="AB3439">
        <v>0.83299999999999996</v>
      </c>
      <c r="AC3439">
        <v>0.2616</v>
      </c>
      <c r="AD3439" t="s">
        <v>48</v>
      </c>
      <c r="AE3439" t="s">
        <v>48</v>
      </c>
      <c r="AF3439" t="s">
        <v>48</v>
      </c>
    </row>
    <row r="3440" spans="1:32" hidden="1" outlineLevel="1" x14ac:dyDescent="0.2">
      <c r="A3440" t="s">
        <v>6587</v>
      </c>
      <c r="B3440" t="s">
        <v>6588</v>
      </c>
      <c r="C3440" t="s">
        <v>6512</v>
      </c>
      <c r="J3440" t="s">
        <v>6589</v>
      </c>
      <c r="K3440" t="s">
        <v>6537</v>
      </c>
      <c r="L3440" t="s">
        <v>1263</v>
      </c>
      <c r="M3440">
        <v>4</v>
      </c>
      <c r="P3440" s="2" t="s">
        <v>6590</v>
      </c>
      <c r="Q3440" t="s">
        <v>47</v>
      </c>
      <c r="S3440">
        <v>0.73046410083770752</v>
      </c>
      <c r="T3440">
        <v>1.9681408957694661E-5</v>
      </c>
      <c r="U3440">
        <v>2.773933112621307E-2</v>
      </c>
      <c r="V3440">
        <v>2.1391343325376511E-3</v>
      </c>
      <c r="W3440">
        <v>0.61237901449203491</v>
      </c>
      <c r="X3440">
        <v>3.9339892100542778E-4</v>
      </c>
      <c r="Y3440">
        <v>-3.1250000000000007E-2</v>
      </c>
      <c r="Z3440">
        <v>5.7000000000000002E-2</v>
      </c>
      <c r="AA3440">
        <v>0.11</v>
      </c>
      <c r="AB3440">
        <v>0.83299999999999996</v>
      </c>
      <c r="AC3440">
        <v>-0.6925</v>
      </c>
      <c r="AD3440" t="s">
        <v>48</v>
      </c>
      <c r="AE3440" t="s">
        <v>48</v>
      </c>
      <c r="AF3440" t="s">
        <v>48</v>
      </c>
    </row>
    <row r="3441" spans="1:32" hidden="1" outlineLevel="1" x14ac:dyDescent="0.2">
      <c r="A3441" t="s">
        <v>6591</v>
      </c>
      <c r="B3441" t="s">
        <v>6592</v>
      </c>
      <c r="C3441" t="s">
        <v>3425</v>
      </c>
      <c r="J3441" t="s">
        <v>6593</v>
      </c>
      <c r="K3441" t="s">
        <v>6537</v>
      </c>
      <c r="L3441" t="s">
        <v>1263</v>
      </c>
      <c r="M3441">
        <v>2</v>
      </c>
      <c r="P3441" s="2" t="s">
        <v>6594</v>
      </c>
      <c r="Q3441" t="s">
        <v>47</v>
      </c>
      <c r="S3441">
        <v>1.5796678140759472E-2</v>
      </c>
      <c r="T3441">
        <v>1.443125074729323E-5</v>
      </c>
      <c r="U3441">
        <v>1.7424700490664691E-4</v>
      </c>
      <c r="V3441">
        <v>3.1653375481255352E-4</v>
      </c>
      <c r="W3441">
        <v>1.636762754060328E-3</v>
      </c>
      <c r="X3441">
        <v>9.2540699988603592E-3</v>
      </c>
      <c r="Y3441">
        <v>0.1</v>
      </c>
      <c r="Z3441">
        <v>0.115</v>
      </c>
      <c r="AA3441">
        <v>0</v>
      </c>
      <c r="AB3441">
        <v>0.88500000000000001</v>
      </c>
      <c r="AC3441">
        <v>0.29599999999999999</v>
      </c>
      <c r="AD3441" t="s">
        <v>48</v>
      </c>
      <c r="AE3441" t="s">
        <v>48</v>
      </c>
      <c r="AF3441" t="s">
        <v>48</v>
      </c>
    </row>
    <row r="3442" spans="1:32" hidden="1" outlineLevel="1" x14ac:dyDescent="0.2">
      <c r="A3442" t="s">
        <v>6595</v>
      </c>
      <c r="B3442" t="s">
        <v>6596</v>
      </c>
      <c r="C3442" t="s">
        <v>6499</v>
      </c>
      <c r="J3442" t="s">
        <v>6597</v>
      </c>
      <c r="K3442" t="s">
        <v>6541</v>
      </c>
      <c r="L3442" t="s">
        <v>1263</v>
      </c>
      <c r="M3442">
        <v>1</v>
      </c>
      <c r="P3442" s="2" t="s">
        <v>6598</v>
      </c>
      <c r="Q3442" t="s">
        <v>47</v>
      </c>
      <c r="S3442">
        <v>0.97768640518188477</v>
      </c>
      <c r="T3442">
        <v>7.0837070234119892E-4</v>
      </c>
      <c r="U3442">
        <v>0.71946799755096436</v>
      </c>
      <c r="V3442">
        <v>3.5866259131580591E-3</v>
      </c>
      <c r="W3442">
        <v>0.81248122453689575</v>
      </c>
      <c r="X3442">
        <v>5.4499749094247818E-3</v>
      </c>
      <c r="Y3442">
        <v>0.6</v>
      </c>
      <c r="Z3442">
        <v>0.17399999999999999</v>
      </c>
      <c r="AA3442">
        <v>0.20499999999999999</v>
      </c>
      <c r="AB3442">
        <v>0.621</v>
      </c>
      <c r="AC3442">
        <v>-0.128</v>
      </c>
      <c r="AD3442" t="s">
        <v>48</v>
      </c>
      <c r="AE3442" t="s">
        <v>48</v>
      </c>
      <c r="AF3442" t="s">
        <v>48</v>
      </c>
    </row>
    <row r="3443" spans="1:32" hidden="1" outlineLevel="1" x14ac:dyDescent="0.2">
      <c r="A3443" t="s">
        <v>6599</v>
      </c>
      <c r="B3443" t="s">
        <v>6600</v>
      </c>
      <c r="C3443" t="s">
        <v>6503</v>
      </c>
      <c r="J3443" t="s">
        <v>6601</v>
      </c>
      <c r="K3443" t="s">
        <v>6552</v>
      </c>
      <c r="L3443" t="s">
        <v>1263</v>
      </c>
      <c r="M3443">
        <v>1</v>
      </c>
      <c r="P3443" s="2" t="s">
        <v>6602</v>
      </c>
      <c r="Q3443" t="s">
        <v>47</v>
      </c>
      <c r="S3443">
        <v>2.1818401291966438E-2</v>
      </c>
      <c r="T3443">
        <v>3.5357661545276642E-6</v>
      </c>
      <c r="U3443">
        <v>5.010656313970685E-4</v>
      </c>
      <c r="V3443">
        <v>2.5942176580429083E-4</v>
      </c>
      <c r="W3443">
        <v>1.202020328491926E-2</v>
      </c>
      <c r="X3443">
        <v>1.683540758676827E-4</v>
      </c>
      <c r="Y3443">
        <v>-0.50624999999999987</v>
      </c>
      <c r="Z3443">
        <v>0</v>
      </c>
      <c r="AA3443">
        <v>0.24099999999999999</v>
      </c>
      <c r="AB3443">
        <v>0.75900000000000001</v>
      </c>
      <c r="AC3443">
        <v>-0.5423</v>
      </c>
      <c r="AD3443" t="s">
        <v>48</v>
      </c>
      <c r="AE3443" t="s">
        <v>48</v>
      </c>
      <c r="AF3443" t="s">
        <v>48</v>
      </c>
    </row>
    <row r="3444" spans="1:32" hidden="1" outlineLevel="1" x14ac:dyDescent="0.2">
      <c r="A3444" t="s">
        <v>6603</v>
      </c>
      <c r="B3444" t="s">
        <v>6604</v>
      </c>
      <c r="C3444" t="s">
        <v>6516</v>
      </c>
      <c r="J3444" t="s">
        <v>6605</v>
      </c>
      <c r="K3444" t="s">
        <v>6568</v>
      </c>
      <c r="L3444" t="s">
        <v>1263</v>
      </c>
      <c r="M3444">
        <v>1</v>
      </c>
      <c r="P3444" s="2" t="s">
        <v>6606</v>
      </c>
      <c r="Q3444" t="s">
        <v>47</v>
      </c>
      <c r="S3444">
        <v>8.4882780909538269E-2</v>
      </c>
      <c r="T3444">
        <v>3.709076190716587E-5</v>
      </c>
      <c r="U3444">
        <v>2.468131016939878E-3</v>
      </c>
      <c r="V3444">
        <v>1.7756104934960599E-3</v>
      </c>
      <c r="W3444">
        <v>7.6810047030448914E-3</v>
      </c>
      <c r="X3444">
        <v>3.6572008393704891E-3</v>
      </c>
      <c r="Y3444">
        <v>3.000000000000003E-2</v>
      </c>
      <c r="Z3444">
        <v>0</v>
      </c>
      <c r="AA3444">
        <v>0.11899999999999999</v>
      </c>
      <c r="AB3444">
        <v>0.88100000000000001</v>
      </c>
      <c r="AC3444">
        <v>-0.47670000000000001</v>
      </c>
      <c r="AD3444" t="s">
        <v>48</v>
      </c>
      <c r="AE3444" t="s">
        <v>48</v>
      </c>
      <c r="AF3444" t="s">
        <v>48</v>
      </c>
    </row>
    <row r="3445" spans="1:32" hidden="1" outlineLevel="1" x14ac:dyDescent="0.2">
      <c r="A3445" t="s">
        <v>6607</v>
      </c>
      <c r="B3445" t="s">
        <v>6608</v>
      </c>
      <c r="C3445" t="s">
        <v>6363</v>
      </c>
      <c r="J3445" t="s">
        <v>6609</v>
      </c>
      <c r="K3445" t="s">
        <v>6572</v>
      </c>
      <c r="L3445" t="s">
        <v>1263</v>
      </c>
      <c r="M3445">
        <v>3</v>
      </c>
      <c r="P3445" s="2" t="s">
        <v>6610</v>
      </c>
      <c r="Q3445" t="s">
        <v>47</v>
      </c>
      <c r="S3445">
        <v>5.9323722962290049E-4</v>
      </c>
      <c r="T3445">
        <v>3.1092060908122221E-6</v>
      </c>
      <c r="U3445">
        <v>4.6385888708755367E-5</v>
      </c>
      <c r="V3445">
        <v>4.42328309873119E-5</v>
      </c>
      <c r="W3445">
        <v>2.2304283629637209E-4</v>
      </c>
      <c r="X3445">
        <v>3.4859778679674491E-5</v>
      </c>
      <c r="Y3445">
        <v>0.27655197811447813</v>
      </c>
      <c r="Z3445">
        <v>0.36099999999999999</v>
      </c>
      <c r="AA3445">
        <v>3.5000000000000003E-2</v>
      </c>
      <c r="AB3445">
        <v>0.60299999999999998</v>
      </c>
      <c r="AC3445">
        <v>0.98909999999999998</v>
      </c>
      <c r="AD3445" t="s">
        <v>48</v>
      </c>
      <c r="AE3445" t="s">
        <v>48</v>
      </c>
      <c r="AF3445" t="s">
        <v>48</v>
      </c>
    </row>
    <row r="3446" spans="1:32" hidden="1" outlineLevel="1" x14ac:dyDescent="0.2">
      <c r="A3446" t="s">
        <v>6611</v>
      </c>
      <c r="B3446" t="s">
        <v>6612</v>
      </c>
      <c r="C3446" t="s">
        <v>6237</v>
      </c>
      <c r="J3446" t="s">
        <v>6613</v>
      </c>
      <c r="K3446" t="s">
        <v>6583</v>
      </c>
      <c r="L3446" t="s">
        <v>1263</v>
      </c>
      <c r="M3446">
        <v>1</v>
      </c>
      <c r="P3446" s="2" t="s">
        <v>6614</v>
      </c>
      <c r="Q3446" t="s">
        <v>47</v>
      </c>
      <c r="S3446">
        <v>4.2756335460580891E-4</v>
      </c>
      <c r="T3446">
        <v>2.6319396511098599E-6</v>
      </c>
      <c r="U3446">
        <v>2.824002694978844E-5</v>
      </c>
      <c r="V3446">
        <v>4.3190877477172762E-5</v>
      </c>
      <c r="W3446">
        <v>1.692470395937562E-4</v>
      </c>
      <c r="X3446">
        <v>4.4304553739493713E-5</v>
      </c>
      <c r="Y3446">
        <v>0</v>
      </c>
      <c r="Z3446">
        <v>0.68</v>
      </c>
      <c r="AA3446">
        <v>0</v>
      </c>
      <c r="AB3446">
        <v>0.32</v>
      </c>
      <c r="AC3446">
        <v>0.81759999999999999</v>
      </c>
      <c r="AD3446" t="s">
        <v>48</v>
      </c>
      <c r="AE3446" t="s">
        <v>48</v>
      </c>
      <c r="AF3446" t="s">
        <v>48</v>
      </c>
    </row>
    <row r="3447" spans="1:32" hidden="1" outlineLevel="1" x14ac:dyDescent="0.2">
      <c r="A3447" t="s">
        <v>6615</v>
      </c>
      <c r="B3447" t="s">
        <v>6616</v>
      </c>
      <c r="C3447" t="s">
        <v>6617</v>
      </c>
      <c r="J3447" t="s">
        <v>6618</v>
      </c>
      <c r="K3447" t="s">
        <v>6587</v>
      </c>
      <c r="L3447" t="s">
        <v>1263</v>
      </c>
      <c r="M3447">
        <v>2</v>
      </c>
      <c r="P3447" s="2" t="s">
        <v>6619</v>
      </c>
      <c r="Q3447" t="s">
        <v>47</v>
      </c>
      <c r="S3447">
        <v>0.98156607151031494</v>
      </c>
      <c r="T3447">
        <v>2.8017492149956519E-4</v>
      </c>
      <c r="U3447">
        <v>0.70624625682830811</v>
      </c>
      <c r="V3447">
        <v>4.5671062543988228E-3</v>
      </c>
      <c r="W3447">
        <v>0.90335559844970703</v>
      </c>
      <c r="X3447">
        <v>2.3453694302588701E-3</v>
      </c>
      <c r="Y3447">
        <v>-0.31013071895424837</v>
      </c>
      <c r="Z3447">
        <v>8.1000000000000003E-2</v>
      </c>
      <c r="AA3447">
        <v>0.255</v>
      </c>
      <c r="AB3447">
        <v>0.66300000000000003</v>
      </c>
      <c r="AC3447">
        <v>-0.97889999999999999</v>
      </c>
      <c r="AD3447" t="s">
        <v>48</v>
      </c>
      <c r="AE3447" t="s">
        <v>48</v>
      </c>
      <c r="AF3447" t="s">
        <v>48</v>
      </c>
    </row>
    <row r="3448" spans="1:32" hidden="1" outlineLevel="1" x14ac:dyDescent="0.2">
      <c r="A3448" t="s">
        <v>6620</v>
      </c>
      <c r="B3448" t="s">
        <v>6621</v>
      </c>
      <c r="C3448" t="s">
        <v>1847</v>
      </c>
      <c r="J3448" t="s">
        <v>6622</v>
      </c>
      <c r="K3448" t="s">
        <v>6587</v>
      </c>
      <c r="L3448" t="s">
        <v>1263</v>
      </c>
      <c r="M3448">
        <v>1</v>
      </c>
      <c r="P3448" s="2" t="s">
        <v>6623</v>
      </c>
      <c r="Q3448" t="s">
        <v>47</v>
      </c>
      <c r="S3448">
        <v>3.2732330146245658E-4</v>
      </c>
      <c r="T3448">
        <v>2.0715474420285318E-6</v>
      </c>
      <c r="U3448">
        <v>1.8202388673671521E-5</v>
      </c>
      <c r="V3448">
        <v>4.8717603931436322E-5</v>
      </c>
      <c r="W3448">
        <v>1.597842056071386E-4</v>
      </c>
      <c r="X3448">
        <v>2.225823664048221E-5</v>
      </c>
      <c r="Y3448">
        <v>0.6</v>
      </c>
      <c r="Z3448">
        <v>0.54200000000000004</v>
      </c>
      <c r="AA3448">
        <v>0</v>
      </c>
      <c r="AB3448">
        <v>0.45800000000000002</v>
      </c>
      <c r="AC3448">
        <v>0.80740000000000001</v>
      </c>
      <c r="AD3448" t="s">
        <v>48</v>
      </c>
      <c r="AE3448" t="s">
        <v>48</v>
      </c>
      <c r="AF3448" t="s">
        <v>48</v>
      </c>
    </row>
    <row r="3449" spans="1:32" hidden="1" outlineLevel="1" x14ac:dyDescent="0.2">
      <c r="A3449" t="s">
        <v>6624</v>
      </c>
      <c r="B3449" t="s">
        <v>4452</v>
      </c>
      <c r="C3449" t="s">
        <v>6330</v>
      </c>
      <c r="J3449" t="s">
        <v>6625</v>
      </c>
      <c r="K3449" t="s">
        <v>6599</v>
      </c>
      <c r="L3449" t="s">
        <v>1263</v>
      </c>
      <c r="M3449">
        <v>1</v>
      </c>
      <c r="P3449" s="2" t="s">
        <v>6626</v>
      </c>
      <c r="Q3449" t="s">
        <v>47</v>
      </c>
      <c r="S3449">
        <v>0.26088178157806402</v>
      </c>
      <c r="T3449">
        <v>1.7791424397728409E-5</v>
      </c>
      <c r="U3449">
        <v>1.511150156147778E-3</v>
      </c>
      <c r="V3449">
        <v>1.0271720821037891E-3</v>
      </c>
      <c r="W3449">
        <v>0.16855378448963171</v>
      </c>
      <c r="X3449">
        <v>1.334152417257428E-3</v>
      </c>
      <c r="Y3449">
        <v>-0.26666666666666672</v>
      </c>
      <c r="Z3449">
        <v>6.0999999999999999E-2</v>
      </c>
      <c r="AA3449">
        <v>0.184</v>
      </c>
      <c r="AB3449">
        <v>0.755</v>
      </c>
      <c r="AC3449">
        <v>-0.59940000000000004</v>
      </c>
      <c r="AD3449" t="s">
        <v>48</v>
      </c>
      <c r="AE3449" t="s">
        <v>48</v>
      </c>
      <c r="AF3449" t="s">
        <v>48</v>
      </c>
    </row>
    <row r="3450" spans="1:32" hidden="1" outlineLevel="1" x14ac:dyDescent="0.2">
      <c r="A3450" t="s">
        <v>6627</v>
      </c>
      <c r="B3450" t="s">
        <v>6628</v>
      </c>
      <c r="C3450" t="s">
        <v>6401</v>
      </c>
      <c r="J3450" t="s">
        <v>6629</v>
      </c>
      <c r="K3450" t="s">
        <v>6599</v>
      </c>
      <c r="L3450" t="s">
        <v>1263</v>
      </c>
      <c r="M3450">
        <v>1</v>
      </c>
      <c r="P3450" s="2" t="s">
        <v>6630</v>
      </c>
      <c r="Q3450" t="s">
        <v>47</v>
      </c>
      <c r="S3450">
        <v>0.72399795055389404</v>
      </c>
      <c r="T3450">
        <v>1.9224105926696211E-4</v>
      </c>
      <c r="U3450">
        <v>5.1648635417222977E-3</v>
      </c>
      <c r="V3450">
        <v>2.6236660778522491E-3</v>
      </c>
      <c r="W3450">
        <v>1.689198054373264E-2</v>
      </c>
      <c r="X3450">
        <v>5.1003526896238327E-3</v>
      </c>
      <c r="Y3450">
        <v>0</v>
      </c>
      <c r="Z3450">
        <v>0.10199999999999999</v>
      </c>
      <c r="AA3450">
        <v>0</v>
      </c>
      <c r="AB3450">
        <v>0.89800000000000002</v>
      </c>
      <c r="AC3450">
        <v>0.36120000000000002</v>
      </c>
      <c r="AD3450" t="s">
        <v>48</v>
      </c>
      <c r="AE3450" t="s">
        <v>48</v>
      </c>
      <c r="AF3450" t="s">
        <v>48</v>
      </c>
    </row>
    <row r="3451" spans="1:32" hidden="1" outlineLevel="1" x14ac:dyDescent="0.2">
      <c r="A3451" t="s">
        <v>6631</v>
      </c>
      <c r="B3451" t="s">
        <v>6632</v>
      </c>
      <c r="C3451" t="s">
        <v>6396</v>
      </c>
      <c r="J3451" t="s">
        <v>6633</v>
      </c>
      <c r="K3451" t="s">
        <v>6607</v>
      </c>
      <c r="L3451" t="s">
        <v>1263</v>
      </c>
      <c r="M3451">
        <v>1</v>
      </c>
      <c r="P3451" s="2" t="s">
        <v>6634</v>
      </c>
      <c r="Q3451" t="s">
        <v>47</v>
      </c>
      <c r="S3451">
        <v>7.2320085018873215E-4</v>
      </c>
      <c r="T3451">
        <v>2.14964393308037E-6</v>
      </c>
      <c r="U3451">
        <v>2.3402251827064902E-5</v>
      </c>
      <c r="V3451">
        <v>7.3011862696148455E-5</v>
      </c>
      <c r="W3451">
        <v>3.0170657555572689E-4</v>
      </c>
      <c r="X3451">
        <v>2.663897066668142E-5</v>
      </c>
      <c r="Y3451">
        <v>-0.47499999999999992</v>
      </c>
      <c r="Z3451">
        <v>0</v>
      </c>
      <c r="AA3451">
        <v>0.184</v>
      </c>
      <c r="AB3451">
        <v>0.81599999999999995</v>
      </c>
      <c r="AC3451">
        <v>-0.63690000000000002</v>
      </c>
      <c r="AD3451" t="s">
        <v>48</v>
      </c>
      <c r="AE3451" t="s">
        <v>48</v>
      </c>
      <c r="AF3451" t="s">
        <v>48</v>
      </c>
    </row>
    <row r="3452" spans="1:32" hidden="1" outlineLevel="1" x14ac:dyDescent="0.2">
      <c r="A3452" t="s">
        <v>6635</v>
      </c>
      <c r="B3452" t="s">
        <v>6636</v>
      </c>
      <c r="C3452" t="s">
        <v>6237</v>
      </c>
      <c r="J3452" t="s">
        <v>6637</v>
      </c>
      <c r="K3452" t="s">
        <v>6627</v>
      </c>
      <c r="L3452" t="s">
        <v>1263</v>
      </c>
      <c r="M3452">
        <v>2</v>
      </c>
      <c r="P3452" s="2" t="s">
        <v>6638</v>
      </c>
      <c r="Q3452" t="s">
        <v>47</v>
      </c>
      <c r="S3452">
        <v>2.9454458504915241E-2</v>
      </c>
      <c r="T3452">
        <v>8.8086153482436202E-6</v>
      </c>
      <c r="U3452">
        <v>1.1144350282847879E-3</v>
      </c>
      <c r="V3452">
        <v>1.1553063523024321E-3</v>
      </c>
      <c r="W3452">
        <v>3.725704969838262E-3</v>
      </c>
      <c r="X3452">
        <v>5.4165502078831196E-3</v>
      </c>
      <c r="Y3452">
        <v>0.5</v>
      </c>
      <c r="Z3452">
        <v>0.245</v>
      </c>
      <c r="AA3452">
        <v>0</v>
      </c>
      <c r="AB3452">
        <v>0.755</v>
      </c>
      <c r="AC3452">
        <v>0.73309999999999997</v>
      </c>
      <c r="AD3452" t="s">
        <v>48</v>
      </c>
      <c r="AE3452" t="s">
        <v>48</v>
      </c>
      <c r="AF3452" t="s">
        <v>48</v>
      </c>
    </row>
    <row r="3453" spans="1:32" hidden="1" outlineLevel="1" x14ac:dyDescent="0.2">
      <c r="A3453" t="s">
        <v>6639</v>
      </c>
      <c r="B3453" t="s">
        <v>6640</v>
      </c>
      <c r="C3453" t="s">
        <v>6503</v>
      </c>
      <c r="J3453" t="s">
        <v>6641</v>
      </c>
      <c r="K3453" t="s">
        <v>6627</v>
      </c>
      <c r="L3453" t="s">
        <v>1263</v>
      </c>
      <c r="M3453">
        <v>1</v>
      </c>
      <c r="P3453" s="2" t="s">
        <v>6642</v>
      </c>
      <c r="Q3453" t="s">
        <v>47</v>
      </c>
      <c r="S3453">
        <v>1.12239783629775E-3</v>
      </c>
      <c r="T3453">
        <v>6.7830023908754811E-6</v>
      </c>
      <c r="U3453">
        <v>9.9285571195650846E-5</v>
      </c>
      <c r="V3453">
        <v>1.095652987714857E-4</v>
      </c>
      <c r="W3453">
        <v>4.3581664795055991E-4</v>
      </c>
      <c r="X3453">
        <v>1.6784660692792391E-4</v>
      </c>
      <c r="Y3453">
        <v>-0.31666666666666671</v>
      </c>
      <c r="Z3453">
        <v>0.122</v>
      </c>
      <c r="AA3453">
        <v>0.22800000000000001</v>
      </c>
      <c r="AB3453">
        <v>0.65</v>
      </c>
      <c r="AC3453">
        <v>-0.2382</v>
      </c>
      <c r="AD3453" t="s">
        <v>48</v>
      </c>
      <c r="AE3453" t="s">
        <v>48</v>
      </c>
      <c r="AF3453" t="s">
        <v>48</v>
      </c>
    </row>
    <row r="3454" spans="1:32" hidden="1" outlineLevel="1" x14ac:dyDescent="0.2">
      <c r="A3454" t="s">
        <v>6643</v>
      </c>
      <c r="B3454" t="s">
        <v>6644</v>
      </c>
      <c r="C3454" t="s">
        <v>6363</v>
      </c>
      <c r="J3454" t="s">
        <v>6645</v>
      </c>
      <c r="K3454" t="s">
        <v>6631</v>
      </c>
      <c r="L3454" t="s">
        <v>1263</v>
      </c>
      <c r="M3454">
        <v>2</v>
      </c>
      <c r="P3454" s="2" t="s">
        <v>6646</v>
      </c>
      <c r="Q3454" t="s">
        <v>47</v>
      </c>
      <c r="S3454">
        <v>3.7985717062838381E-4</v>
      </c>
      <c r="T3454">
        <v>2.1364596705097938E-6</v>
      </c>
      <c r="U3454">
        <v>1.9194574633729641E-5</v>
      </c>
      <c r="V3454">
        <v>3.9527571061626077E-5</v>
      </c>
      <c r="W3454">
        <v>1.8116485443897551E-4</v>
      </c>
      <c r="X3454">
        <v>2.713419962674379E-5</v>
      </c>
      <c r="Y3454">
        <v>0.255</v>
      </c>
      <c r="Z3454">
        <v>0.42299999999999999</v>
      </c>
      <c r="AA3454">
        <v>0.14000000000000001</v>
      </c>
      <c r="AB3454">
        <v>0.437</v>
      </c>
      <c r="AC3454">
        <v>0.86550000000000005</v>
      </c>
      <c r="AD3454" t="s">
        <v>48</v>
      </c>
      <c r="AE3454" t="s">
        <v>48</v>
      </c>
      <c r="AF3454" t="s">
        <v>48</v>
      </c>
    </row>
    <row r="3455" spans="1:32" hidden="1" outlineLevel="1" x14ac:dyDescent="0.2">
      <c r="A3455" t="s">
        <v>6647</v>
      </c>
      <c r="B3455" t="s">
        <v>6648</v>
      </c>
      <c r="C3455" t="s">
        <v>6512</v>
      </c>
      <c r="J3455" t="s">
        <v>6649</v>
      </c>
      <c r="K3455" t="s">
        <v>6631</v>
      </c>
      <c r="L3455" t="s">
        <v>1263</v>
      </c>
      <c r="M3455">
        <v>1</v>
      </c>
      <c r="P3455" s="2" t="s">
        <v>6650</v>
      </c>
      <c r="Q3455" t="s">
        <v>47</v>
      </c>
      <c r="S3455">
        <v>3.6874781362712379E-3</v>
      </c>
      <c r="T3455">
        <v>2.5522749638184909E-6</v>
      </c>
      <c r="U3455">
        <v>4.0640825318405398E-5</v>
      </c>
      <c r="V3455">
        <v>8.9637956989463419E-5</v>
      </c>
      <c r="W3455">
        <v>2.242728136479855E-3</v>
      </c>
      <c r="X3455">
        <v>4.7590296162525192E-5</v>
      </c>
      <c r="Y3455">
        <v>0.35681818181818181</v>
      </c>
      <c r="Z3455">
        <v>7.1999999999999995E-2</v>
      </c>
      <c r="AA3455">
        <v>0.253</v>
      </c>
      <c r="AB3455">
        <v>0.67500000000000004</v>
      </c>
      <c r="AC3455">
        <v>-0.93259999999999998</v>
      </c>
      <c r="AD3455" t="s">
        <v>48</v>
      </c>
      <c r="AE3455" t="s">
        <v>48</v>
      </c>
      <c r="AF3455" t="s">
        <v>48</v>
      </c>
    </row>
    <row r="3456" spans="1:32" hidden="1" outlineLevel="1" x14ac:dyDescent="0.2">
      <c r="A3456" t="s">
        <v>6651</v>
      </c>
      <c r="B3456" t="s">
        <v>6652</v>
      </c>
      <c r="C3456" t="s">
        <v>6401</v>
      </c>
      <c r="J3456" t="s">
        <v>6653</v>
      </c>
      <c r="K3456" t="s">
        <v>6635</v>
      </c>
      <c r="L3456" t="s">
        <v>1263</v>
      </c>
      <c r="M3456">
        <v>1</v>
      </c>
      <c r="P3456" s="2" t="s">
        <v>6654</v>
      </c>
      <c r="Q3456" t="s">
        <v>47</v>
      </c>
      <c r="S3456">
        <v>0.80132400989532471</v>
      </c>
      <c r="T3456">
        <v>1.5133108245208859E-3</v>
      </c>
      <c r="U3456">
        <v>1.395341474562883E-2</v>
      </c>
      <c r="V3456">
        <v>5.3152907639741898E-2</v>
      </c>
      <c r="W3456">
        <v>2.5540446862578389E-2</v>
      </c>
      <c r="X3456">
        <v>2.3521935567259789E-2</v>
      </c>
      <c r="Y3456">
        <v>0.125</v>
      </c>
      <c r="Z3456">
        <v>7.0000000000000007E-2</v>
      </c>
      <c r="AA3456">
        <v>0</v>
      </c>
      <c r="AB3456">
        <v>0.93</v>
      </c>
      <c r="AC3456">
        <v>0.2732</v>
      </c>
      <c r="AD3456" t="s">
        <v>48</v>
      </c>
      <c r="AE3456" t="s">
        <v>48</v>
      </c>
      <c r="AF3456" t="s">
        <v>48</v>
      </c>
    </row>
    <row r="3457" spans="1:40" hidden="1" outlineLevel="1" x14ac:dyDescent="0.2">
      <c r="A3457" t="s">
        <v>6655</v>
      </c>
      <c r="B3457" t="s">
        <v>6656</v>
      </c>
      <c r="C3457" t="s">
        <v>6401</v>
      </c>
      <c r="J3457" t="s">
        <v>6657</v>
      </c>
      <c r="K3457" t="s">
        <v>6639</v>
      </c>
      <c r="L3457" t="s">
        <v>1263</v>
      </c>
      <c r="M3457">
        <v>1</v>
      </c>
      <c r="P3457" s="2" t="s">
        <v>6658</v>
      </c>
      <c r="Q3457" t="s">
        <v>47</v>
      </c>
      <c r="S3457">
        <v>2.6394199812784791E-4</v>
      </c>
      <c r="T3457">
        <v>2.7590062927629329E-6</v>
      </c>
      <c r="U3457">
        <v>1.897685433505103E-5</v>
      </c>
      <c r="V3457">
        <v>5.2100760512985289E-5</v>
      </c>
      <c r="W3457">
        <v>1.182999767479487E-4</v>
      </c>
      <c r="X3457">
        <v>1.8784376152325422E-5</v>
      </c>
      <c r="Y3457">
        <v>0</v>
      </c>
      <c r="Z3457">
        <v>0</v>
      </c>
      <c r="AA3457">
        <v>0</v>
      </c>
      <c r="AB3457">
        <v>1</v>
      </c>
      <c r="AC3457">
        <v>0</v>
      </c>
      <c r="AD3457" t="s">
        <v>48</v>
      </c>
      <c r="AE3457" t="s">
        <v>48</v>
      </c>
      <c r="AF3457" t="s">
        <v>48</v>
      </c>
    </row>
    <row r="3458" spans="1:40" hidden="1" outlineLevel="1" x14ac:dyDescent="0.2">
      <c r="A3458" s="9" t="s">
        <v>6659</v>
      </c>
      <c r="B3458" s="9">
        <v>45343.62127314815</v>
      </c>
      <c r="C3458" s="9" t="s">
        <v>6237</v>
      </c>
      <c r="D3458" s="9"/>
      <c r="E3458" s="9"/>
      <c r="F3458" s="9"/>
      <c r="G3458" s="9"/>
      <c r="H3458" s="9"/>
      <c r="I3458" s="9"/>
      <c r="J3458" s="9" t="s">
        <v>6660</v>
      </c>
      <c r="K3458" s="9" t="s">
        <v>6651</v>
      </c>
      <c r="L3458" s="9" t="s">
        <v>1263</v>
      </c>
      <c r="M3458" s="9">
        <v>1</v>
      </c>
      <c r="N3458" s="9"/>
      <c r="O3458" s="9"/>
      <c r="P3458" s="2" t="s">
        <v>6661</v>
      </c>
      <c r="Q3458" s="9" t="s">
        <v>47</v>
      </c>
      <c r="R3458" s="9"/>
      <c r="S3458" s="9">
        <v>0.77110599999999996</v>
      </c>
      <c r="T3458" s="9">
        <v>1.63E-5</v>
      </c>
      <c r="U3458" s="9">
        <v>1.0730999999999999E-2</v>
      </c>
      <c r="V3458" s="9">
        <v>8.3100000000000003E-4</v>
      </c>
      <c r="W3458" s="9">
        <v>0.65882200000000002</v>
      </c>
      <c r="X3458" s="9">
        <v>2.4399999999999999E-4</v>
      </c>
      <c r="Y3458" s="9">
        <v>-0.27500000000000002</v>
      </c>
      <c r="Z3458" s="9">
        <v>6.7000000000000004E-2</v>
      </c>
      <c r="AA3458" s="9">
        <v>0.22800000000000001</v>
      </c>
      <c r="AB3458" s="9">
        <v>0.70399999999999996</v>
      </c>
      <c r="AC3458" s="9">
        <v>-0.76659999999999995</v>
      </c>
      <c r="AD3458" s="9" t="s">
        <v>48</v>
      </c>
      <c r="AE3458" s="9" t="s">
        <v>48</v>
      </c>
      <c r="AF3458" s="9" t="s">
        <v>48</v>
      </c>
    </row>
    <row r="3459" spans="1:40" hidden="1" outlineLevel="1" x14ac:dyDescent="0.2">
      <c r="A3459" t="s">
        <v>6662</v>
      </c>
      <c r="B3459" t="s">
        <v>6663</v>
      </c>
      <c r="C3459" t="s">
        <v>6401</v>
      </c>
      <c r="J3459" t="s">
        <v>6664</v>
      </c>
      <c r="K3459" t="s">
        <v>6659</v>
      </c>
      <c r="L3459" t="s">
        <v>1263</v>
      </c>
      <c r="M3459">
        <v>1</v>
      </c>
      <c r="P3459" s="2" t="s">
        <v>6665</v>
      </c>
      <c r="Q3459" t="s">
        <v>47</v>
      </c>
      <c r="S3459">
        <v>8.6104590445756912E-3</v>
      </c>
      <c r="T3459">
        <v>9.7819429356604815E-6</v>
      </c>
      <c r="U3459">
        <v>3.364244475960732E-4</v>
      </c>
      <c r="V3459">
        <v>2.0589743508026001E-4</v>
      </c>
      <c r="W3459">
        <v>3.6971746012568469E-3</v>
      </c>
      <c r="X3459">
        <v>4.1864821105264133E-4</v>
      </c>
      <c r="Y3459">
        <v>0.20178571428571429</v>
      </c>
      <c r="Z3459">
        <v>0.06</v>
      </c>
      <c r="AA3459">
        <v>0.123</v>
      </c>
      <c r="AB3459">
        <v>0.81699999999999995</v>
      </c>
      <c r="AC3459">
        <v>-0.38390000000000002</v>
      </c>
      <c r="AD3459" t="s">
        <v>48</v>
      </c>
      <c r="AE3459" t="s">
        <v>48</v>
      </c>
      <c r="AF3459" t="s">
        <v>48</v>
      </c>
    </row>
    <row r="3460" spans="1:40" collapsed="1" x14ac:dyDescent="0.2">
      <c r="A3460" t="s">
        <v>901</v>
      </c>
      <c r="B3460" t="s">
        <v>902</v>
      </c>
      <c r="C3460" t="s">
        <v>903</v>
      </c>
      <c r="D3460" t="s">
        <v>904</v>
      </c>
      <c r="E3460" t="s">
        <v>87</v>
      </c>
      <c r="F3460" t="s">
        <v>43</v>
      </c>
      <c r="G3460">
        <v>23</v>
      </c>
      <c r="H3460" t="s">
        <v>42</v>
      </c>
      <c r="I3460">
        <v>20</v>
      </c>
      <c r="J3460" t="s">
        <v>905</v>
      </c>
      <c r="L3460" t="s">
        <v>45</v>
      </c>
      <c r="M3460">
        <v>0</v>
      </c>
      <c r="N3460">
        <v>0.45</v>
      </c>
      <c r="O3460" s="1" t="s">
        <v>906</v>
      </c>
      <c r="P3460" s="1" t="s">
        <v>906</v>
      </c>
      <c r="Q3460" t="s">
        <v>47</v>
      </c>
      <c r="R3460" t="s">
        <v>47</v>
      </c>
      <c r="S3460">
        <v>0.21386390924453741</v>
      </c>
      <c r="T3460">
        <v>1.041184659698047E-4</v>
      </c>
      <c r="U3460">
        <v>1.4205599436536429E-3</v>
      </c>
      <c r="V3460">
        <v>1.82830065023154E-3</v>
      </c>
      <c r="W3460">
        <v>2.5564362294971939E-3</v>
      </c>
      <c r="X3460">
        <v>2.018314553424716E-3</v>
      </c>
      <c r="Y3460">
        <v>9.0823558162267851E-2</v>
      </c>
      <c r="Z3460">
        <v>9.2999999999999999E-2</v>
      </c>
      <c r="AA3460">
        <v>7.4999999999999997E-2</v>
      </c>
      <c r="AB3460">
        <v>0.83199999999999996</v>
      </c>
      <c r="AC3460">
        <v>0.73070000000000002</v>
      </c>
      <c r="AD3460" t="s">
        <v>48</v>
      </c>
      <c r="AE3460" t="s">
        <v>48</v>
      </c>
      <c r="AF3460" t="s">
        <v>48</v>
      </c>
      <c r="AH3460">
        <f t="shared" ref="AH3460" si="199">SUM(AI3460:AJ3460)</f>
        <v>61</v>
      </c>
      <c r="AI3460">
        <f>COUNTIF(L3460:L3521, "Comment")</f>
        <v>35</v>
      </c>
      <c r="AJ3460">
        <f>COUNTIF(L3460:L3521, "Reply")</f>
        <v>26</v>
      </c>
      <c r="AK3460">
        <f>COUNTIF(C3461:C3521, C3460)</f>
        <v>5</v>
      </c>
      <c r="AM3460">
        <f>AVERAGE(S3460:S3521)</f>
        <v>0.22132545262067393</v>
      </c>
      <c r="AN3460">
        <f>AVERAGE(Y3460:Y3521)</f>
        <v>0.10138441952553912</v>
      </c>
    </row>
    <row r="3461" spans="1:40" hidden="1" outlineLevel="1" x14ac:dyDescent="0.2">
      <c r="A3461" t="s">
        <v>7045</v>
      </c>
      <c r="B3461" t="s">
        <v>7046</v>
      </c>
      <c r="C3461" t="s">
        <v>6927</v>
      </c>
      <c r="J3461" t="s">
        <v>7047</v>
      </c>
      <c r="K3461" t="s">
        <v>901</v>
      </c>
      <c r="L3461" t="s">
        <v>1233</v>
      </c>
      <c r="M3461">
        <v>36</v>
      </c>
      <c r="P3461" s="2" t="s">
        <v>7048</v>
      </c>
      <c r="Q3461" t="s">
        <v>47</v>
      </c>
      <c r="S3461">
        <v>8.9931555092334747E-2</v>
      </c>
      <c r="T3461">
        <v>3.3395710488548502E-5</v>
      </c>
      <c r="U3461">
        <v>4.723946622107178E-4</v>
      </c>
      <c r="V3461">
        <v>6.2218902166932821E-4</v>
      </c>
      <c r="W3461">
        <v>7.2064204141497612E-3</v>
      </c>
      <c r="X3461">
        <v>4.4135812669992447E-2</v>
      </c>
      <c r="Y3461">
        <v>0</v>
      </c>
      <c r="Z3461">
        <v>0.108</v>
      </c>
      <c r="AA3461">
        <v>0.17399999999999999</v>
      </c>
      <c r="AB3461">
        <v>0.71799999999999997</v>
      </c>
      <c r="AC3461">
        <v>-0.65039999999999998</v>
      </c>
      <c r="AD3461" t="s">
        <v>48</v>
      </c>
      <c r="AE3461" t="s">
        <v>48</v>
      </c>
      <c r="AF3461" t="s">
        <v>48</v>
      </c>
    </row>
    <row r="3462" spans="1:40" hidden="1" outlineLevel="1" x14ac:dyDescent="0.2">
      <c r="A3462" t="s">
        <v>7049</v>
      </c>
      <c r="B3462" t="s">
        <v>7050</v>
      </c>
      <c r="C3462" t="s">
        <v>7051</v>
      </c>
      <c r="J3462" t="s">
        <v>7052</v>
      </c>
      <c r="K3462" t="s">
        <v>901</v>
      </c>
      <c r="L3462" t="s">
        <v>1233</v>
      </c>
      <c r="M3462">
        <v>8</v>
      </c>
      <c r="P3462" s="2" t="s">
        <v>7053</v>
      </c>
      <c r="Q3462" t="s">
        <v>47</v>
      </c>
      <c r="S3462">
        <v>4.6460548765026028E-4</v>
      </c>
      <c r="T3462">
        <v>2.1022722194174999E-6</v>
      </c>
      <c r="U3462">
        <v>2.4784189008641991E-5</v>
      </c>
      <c r="V3462">
        <v>5.5315107601927593E-5</v>
      </c>
      <c r="W3462">
        <v>2.1416670642793181E-4</v>
      </c>
      <c r="X3462">
        <v>3.038862087123562E-5</v>
      </c>
      <c r="Y3462">
        <v>0</v>
      </c>
      <c r="Z3462">
        <v>0</v>
      </c>
      <c r="AA3462">
        <v>0</v>
      </c>
      <c r="AB3462">
        <v>1</v>
      </c>
      <c r="AC3462">
        <v>0</v>
      </c>
      <c r="AD3462" t="s">
        <v>48</v>
      </c>
      <c r="AE3462" t="s">
        <v>48</v>
      </c>
      <c r="AF3462" t="s">
        <v>48</v>
      </c>
    </row>
    <row r="3463" spans="1:40" hidden="1" outlineLevel="1" x14ac:dyDescent="0.2">
      <c r="A3463" t="s">
        <v>7054</v>
      </c>
      <c r="B3463" t="s">
        <v>7055</v>
      </c>
      <c r="C3463" t="s">
        <v>7056</v>
      </c>
      <c r="J3463" t="s">
        <v>7057</v>
      </c>
      <c r="K3463" t="s">
        <v>901</v>
      </c>
      <c r="L3463" t="s">
        <v>1233</v>
      </c>
      <c r="M3463">
        <v>8</v>
      </c>
      <c r="P3463" s="2" t="s">
        <v>7058</v>
      </c>
      <c r="Q3463" t="s">
        <v>47</v>
      </c>
      <c r="S3463">
        <v>4.4983308762311942E-2</v>
      </c>
      <c r="T3463">
        <v>2.8306981221248861E-6</v>
      </c>
      <c r="U3463">
        <v>1.224361767526716E-4</v>
      </c>
      <c r="V3463">
        <v>3.683927352540195E-4</v>
      </c>
      <c r="W3463">
        <v>2.9178893193602558E-2</v>
      </c>
      <c r="X3463">
        <v>2.2645165154244751E-4</v>
      </c>
      <c r="Y3463">
        <v>0</v>
      </c>
      <c r="Z3463">
        <v>0.129</v>
      </c>
      <c r="AA3463">
        <v>0.20699999999999999</v>
      </c>
      <c r="AB3463">
        <v>0.66400000000000003</v>
      </c>
      <c r="AC3463">
        <v>-0.64400000000000002</v>
      </c>
      <c r="AD3463" t="s">
        <v>48</v>
      </c>
      <c r="AE3463" t="s">
        <v>48</v>
      </c>
      <c r="AF3463" t="s">
        <v>48</v>
      </c>
    </row>
    <row r="3464" spans="1:40" hidden="1" outlineLevel="1" x14ac:dyDescent="0.2">
      <c r="A3464" t="s">
        <v>7059</v>
      </c>
      <c r="B3464" t="s">
        <v>7060</v>
      </c>
      <c r="C3464" t="s">
        <v>7061</v>
      </c>
      <c r="J3464" t="s">
        <v>7062</v>
      </c>
      <c r="K3464" t="s">
        <v>901</v>
      </c>
      <c r="L3464" t="s">
        <v>1233</v>
      </c>
      <c r="M3464">
        <v>4</v>
      </c>
      <c r="P3464" s="2" t="s">
        <v>7063</v>
      </c>
      <c r="Q3464" t="s">
        <v>47</v>
      </c>
      <c r="S3464">
        <v>7.1137156337499619E-3</v>
      </c>
      <c r="T3464">
        <v>3.109636963927187E-5</v>
      </c>
      <c r="U3464">
        <v>2.6441525551490491E-4</v>
      </c>
      <c r="V3464">
        <v>9.9431257694959641E-4</v>
      </c>
      <c r="W3464">
        <v>2.0094842184334989E-3</v>
      </c>
      <c r="X3464">
        <v>5.0181505503132939E-4</v>
      </c>
      <c r="Y3464">
        <v>0</v>
      </c>
      <c r="Z3464">
        <v>0.26800000000000002</v>
      </c>
      <c r="AA3464">
        <v>0</v>
      </c>
      <c r="AB3464">
        <v>0.73199999999999998</v>
      </c>
      <c r="AC3464">
        <v>0.51060000000000005</v>
      </c>
      <c r="AD3464" t="s">
        <v>48</v>
      </c>
      <c r="AE3464" t="s">
        <v>48</v>
      </c>
      <c r="AF3464" t="s">
        <v>48</v>
      </c>
    </row>
    <row r="3465" spans="1:40" hidden="1" outlineLevel="1" x14ac:dyDescent="0.2">
      <c r="A3465" t="s">
        <v>7064</v>
      </c>
      <c r="B3465" t="s">
        <v>7065</v>
      </c>
      <c r="C3465" t="s">
        <v>7066</v>
      </c>
      <c r="J3465" t="s">
        <v>7067</v>
      </c>
      <c r="K3465" t="s">
        <v>901</v>
      </c>
      <c r="L3465" t="s">
        <v>1233</v>
      </c>
      <c r="M3465">
        <v>16</v>
      </c>
      <c r="P3465" s="2" t="s">
        <v>7068</v>
      </c>
      <c r="Q3465" t="s">
        <v>47</v>
      </c>
      <c r="S3465">
        <v>1.390345767140388E-2</v>
      </c>
      <c r="T3465">
        <v>4.0109909605234861E-5</v>
      </c>
      <c r="U3465">
        <v>6.1521475436165929E-4</v>
      </c>
      <c r="V3465">
        <v>3.5773939453065401E-4</v>
      </c>
      <c r="W3465">
        <v>3.8224051240831608E-4</v>
      </c>
      <c r="X3465">
        <v>7.0127128856256604E-4</v>
      </c>
      <c r="Y3465">
        <v>0.13500000000000001</v>
      </c>
      <c r="Z3465">
        <v>0.104</v>
      </c>
      <c r="AA3465">
        <v>5.3999999999999999E-2</v>
      </c>
      <c r="AB3465">
        <v>0.84199999999999997</v>
      </c>
      <c r="AC3465">
        <v>0.7641</v>
      </c>
      <c r="AD3465" t="s">
        <v>48</v>
      </c>
      <c r="AE3465" t="s">
        <v>48</v>
      </c>
      <c r="AF3465" t="s">
        <v>48</v>
      </c>
    </row>
    <row r="3466" spans="1:40" hidden="1" outlineLevel="1" x14ac:dyDescent="0.2">
      <c r="A3466" t="s">
        <v>7069</v>
      </c>
      <c r="B3466" t="s">
        <v>7070</v>
      </c>
      <c r="C3466" t="s">
        <v>2132</v>
      </c>
      <c r="J3466" t="s">
        <v>7071</v>
      </c>
      <c r="K3466" t="s">
        <v>901</v>
      </c>
      <c r="L3466" t="s">
        <v>1233</v>
      </c>
      <c r="M3466">
        <v>4</v>
      </c>
      <c r="P3466" s="2" t="s">
        <v>7072</v>
      </c>
      <c r="Q3466" t="s">
        <v>47</v>
      </c>
      <c r="S3466">
        <v>0.85328656435012817</v>
      </c>
      <c r="T3466">
        <v>1.291124954150291E-5</v>
      </c>
      <c r="U3466">
        <v>4.7180807450786228E-4</v>
      </c>
      <c r="V3466">
        <v>2.2603252728004011E-4</v>
      </c>
      <c r="W3466">
        <v>0.82495391368865967</v>
      </c>
      <c r="X3466">
        <v>1.8384502618573609E-4</v>
      </c>
      <c r="Y3466">
        <v>0</v>
      </c>
      <c r="Z3466">
        <v>0.112</v>
      </c>
      <c r="AA3466">
        <v>0.10199999999999999</v>
      </c>
      <c r="AB3466">
        <v>0.78500000000000003</v>
      </c>
      <c r="AC3466">
        <v>-0.1119</v>
      </c>
      <c r="AD3466" t="s">
        <v>48</v>
      </c>
      <c r="AE3466" t="s">
        <v>48</v>
      </c>
      <c r="AF3466" t="s">
        <v>48</v>
      </c>
    </row>
    <row r="3467" spans="1:40" hidden="1" outlineLevel="1" x14ac:dyDescent="0.2">
      <c r="A3467" t="s">
        <v>7073</v>
      </c>
      <c r="B3467" t="s">
        <v>7074</v>
      </c>
      <c r="C3467" t="s">
        <v>7075</v>
      </c>
      <c r="J3467" t="s">
        <v>7076</v>
      </c>
      <c r="K3467" t="s">
        <v>901</v>
      </c>
      <c r="L3467" t="s">
        <v>1233</v>
      </c>
      <c r="M3467">
        <v>3</v>
      </c>
      <c r="P3467" s="2" t="s">
        <v>7077</v>
      </c>
      <c r="Q3467" t="s">
        <v>47</v>
      </c>
      <c r="S3467">
        <v>0.36289003491401672</v>
      </c>
      <c r="T3467">
        <v>1.973377511603758E-4</v>
      </c>
      <c r="U3467">
        <v>4.1291494853794566E-3</v>
      </c>
      <c r="V3467">
        <v>1.303197699598968E-3</v>
      </c>
      <c r="W3467">
        <v>7.8921519219875336E-2</v>
      </c>
      <c r="X3467">
        <v>1.573894289322197E-3</v>
      </c>
      <c r="Y3467">
        <v>0.16958333333333331</v>
      </c>
      <c r="Z3467">
        <v>9.6000000000000002E-2</v>
      </c>
      <c r="AA3467">
        <v>8.1000000000000003E-2</v>
      </c>
      <c r="AB3467">
        <v>0.82299999999999995</v>
      </c>
      <c r="AC3467">
        <v>8.5699999999999998E-2</v>
      </c>
      <c r="AD3467" t="s">
        <v>48</v>
      </c>
      <c r="AE3467" t="s">
        <v>48</v>
      </c>
      <c r="AF3467" t="s">
        <v>48</v>
      </c>
    </row>
    <row r="3468" spans="1:40" hidden="1" outlineLevel="1" x14ac:dyDescent="0.2">
      <c r="A3468" t="s">
        <v>7078</v>
      </c>
      <c r="B3468" t="s">
        <v>7079</v>
      </c>
      <c r="C3468" t="s">
        <v>7080</v>
      </c>
      <c r="J3468" t="s">
        <v>7081</v>
      </c>
      <c r="K3468" t="s">
        <v>901</v>
      </c>
      <c r="L3468" t="s">
        <v>1233</v>
      </c>
      <c r="M3468">
        <v>2</v>
      </c>
      <c r="P3468" s="2" t="s">
        <v>7082</v>
      </c>
      <c r="Q3468" t="s">
        <v>47</v>
      </c>
      <c r="S3468">
        <v>0.48747748136520391</v>
      </c>
      <c r="T3468">
        <v>2.9926461866125459E-4</v>
      </c>
      <c r="U3468">
        <v>4.898762796074152E-3</v>
      </c>
      <c r="V3468">
        <v>2.346345921978354E-3</v>
      </c>
      <c r="W3468">
        <v>1.7290337011218071E-2</v>
      </c>
      <c r="X3468">
        <v>2.6093916967511181E-3</v>
      </c>
      <c r="Y3468">
        <v>-7.1428571428571411E-2</v>
      </c>
      <c r="Z3468">
        <v>4.8000000000000001E-2</v>
      </c>
      <c r="AA3468">
        <v>0.20699999999999999</v>
      </c>
      <c r="AB3468">
        <v>0.745</v>
      </c>
      <c r="AC3468">
        <v>-0.94379999999999997</v>
      </c>
      <c r="AD3468" t="s">
        <v>48</v>
      </c>
      <c r="AE3468" t="s">
        <v>48</v>
      </c>
      <c r="AF3468" t="s">
        <v>48</v>
      </c>
    </row>
    <row r="3469" spans="1:40" hidden="1" outlineLevel="1" x14ac:dyDescent="0.2">
      <c r="A3469" t="s">
        <v>7083</v>
      </c>
      <c r="B3469" t="s">
        <v>7084</v>
      </c>
      <c r="C3469" t="s">
        <v>6878</v>
      </c>
      <c r="J3469" t="s">
        <v>7085</v>
      </c>
      <c r="K3469" t="s">
        <v>901</v>
      </c>
      <c r="L3469" t="s">
        <v>1233</v>
      </c>
      <c r="M3469">
        <v>2</v>
      </c>
      <c r="P3469" s="2" t="s">
        <v>7086</v>
      </c>
      <c r="Q3469" t="s">
        <v>47</v>
      </c>
      <c r="S3469">
        <v>5.7890500873327262E-2</v>
      </c>
      <c r="T3469">
        <v>2.3104546926333569E-5</v>
      </c>
      <c r="U3469">
        <v>6.3439173391088843E-4</v>
      </c>
      <c r="V3469">
        <v>1.558321644552052E-3</v>
      </c>
      <c r="W3469">
        <v>3.7691523320972919E-3</v>
      </c>
      <c r="X3469">
        <v>1.3078331248834729E-3</v>
      </c>
      <c r="Y3469">
        <v>-4.9999999999999989E-2</v>
      </c>
      <c r="Z3469">
        <v>0.13500000000000001</v>
      </c>
      <c r="AA3469">
        <v>0.16</v>
      </c>
      <c r="AB3469">
        <v>0.70499999999999996</v>
      </c>
      <c r="AC3469">
        <v>-0.68159999999999998</v>
      </c>
      <c r="AD3469" t="s">
        <v>48</v>
      </c>
      <c r="AE3469" t="s">
        <v>48</v>
      </c>
      <c r="AF3469" t="s">
        <v>48</v>
      </c>
    </row>
    <row r="3470" spans="1:40" hidden="1" outlineLevel="1" x14ac:dyDescent="0.2">
      <c r="A3470" t="s">
        <v>7087</v>
      </c>
      <c r="B3470" t="s">
        <v>7088</v>
      </c>
      <c r="C3470" t="s">
        <v>7089</v>
      </c>
      <c r="J3470" t="s">
        <v>7090</v>
      </c>
      <c r="K3470" t="s">
        <v>901</v>
      </c>
      <c r="L3470" t="s">
        <v>1233</v>
      </c>
      <c r="M3470">
        <v>2</v>
      </c>
      <c r="P3470" s="2" t="s">
        <v>7091</v>
      </c>
      <c r="Q3470" t="s">
        <v>47</v>
      </c>
      <c r="S3470">
        <v>0.39037886261940002</v>
      </c>
      <c r="T3470">
        <v>1.648917677812278E-4</v>
      </c>
      <c r="U3470">
        <v>2.4040765129029751E-3</v>
      </c>
      <c r="V3470">
        <v>3.5120956599712372E-3</v>
      </c>
      <c r="W3470">
        <v>3.027286846190691E-3</v>
      </c>
      <c r="X3470">
        <v>2.5899629108607769E-3</v>
      </c>
      <c r="Y3470">
        <v>0.52500000000000002</v>
      </c>
      <c r="Z3470">
        <v>0.252</v>
      </c>
      <c r="AA3470">
        <v>0</v>
      </c>
      <c r="AB3470">
        <v>0.748</v>
      </c>
      <c r="AC3470">
        <v>0.90969999999999995</v>
      </c>
      <c r="AD3470" t="s">
        <v>48</v>
      </c>
      <c r="AE3470" t="s">
        <v>48</v>
      </c>
      <c r="AF3470" t="s">
        <v>48</v>
      </c>
    </row>
    <row r="3471" spans="1:40" hidden="1" outlineLevel="1" x14ac:dyDescent="0.2">
      <c r="A3471" t="s">
        <v>7092</v>
      </c>
      <c r="B3471" t="s">
        <v>7093</v>
      </c>
      <c r="C3471" t="s">
        <v>7094</v>
      </c>
      <c r="J3471" t="s">
        <v>7095</v>
      </c>
      <c r="K3471" t="s">
        <v>901</v>
      </c>
      <c r="L3471" t="s">
        <v>1233</v>
      </c>
      <c r="M3471">
        <v>2</v>
      </c>
      <c r="P3471" s="2" t="s">
        <v>7096</v>
      </c>
      <c r="Q3471" t="s">
        <v>47</v>
      </c>
      <c r="S3471">
        <v>0.9853062629699707</v>
      </c>
      <c r="T3471">
        <v>5.5029551731422544E-4</v>
      </c>
      <c r="U3471">
        <v>3.8816472515463829E-3</v>
      </c>
      <c r="V3471">
        <v>2.5339298881590371E-3</v>
      </c>
      <c r="W3471">
        <v>0.94947922229766846</v>
      </c>
      <c r="X3471">
        <v>0.23951523005962369</v>
      </c>
      <c r="Y3471">
        <v>0.3814697265625</v>
      </c>
      <c r="Z3471">
        <v>0</v>
      </c>
      <c r="AA3471">
        <v>0.30399999999999999</v>
      </c>
      <c r="AB3471">
        <v>0.69599999999999995</v>
      </c>
      <c r="AC3471">
        <v>-0.83460000000000001</v>
      </c>
      <c r="AD3471" t="s">
        <v>48</v>
      </c>
      <c r="AE3471" t="s">
        <v>48</v>
      </c>
      <c r="AF3471" t="s">
        <v>48</v>
      </c>
    </row>
    <row r="3472" spans="1:40" hidden="1" outlineLevel="1" x14ac:dyDescent="0.2">
      <c r="A3472" t="s">
        <v>7097</v>
      </c>
      <c r="B3472" t="s">
        <v>7098</v>
      </c>
      <c r="C3472" t="s">
        <v>7099</v>
      </c>
      <c r="J3472" t="s">
        <v>7100</v>
      </c>
      <c r="K3472" t="s">
        <v>901</v>
      </c>
      <c r="L3472" t="s">
        <v>1233</v>
      </c>
      <c r="M3472">
        <v>2</v>
      </c>
      <c r="P3472" s="2" t="s">
        <v>7101</v>
      </c>
      <c r="Q3472" t="s">
        <v>47</v>
      </c>
      <c r="S3472">
        <v>6.5296408720314503E-3</v>
      </c>
      <c r="T3472">
        <v>1.265674563910579E-5</v>
      </c>
      <c r="U3472">
        <v>2.1098020079080021E-4</v>
      </c>
      <c r="V3472">
        <v>7.107797428034246E-4</v>
      </c>
      <c r="W3472">
        <v>3.5871812724508351E-4</v>
      </c>
      <c r="X3472">
        <v>3.497462254017591E-3</v>
      </c>
      <c r="Y3472">
        <v>0</v>
      </c>
      <c r="Z3472">
        <v>0.35799999999999998</v>
      </c>
      <c r="AA3472">
        <v>0</v>
      </c>
      <c r="AB3472">
        <v>0.64200000000000002</v>
      </c>
      <c r="AC3472">
        <v>0.4199</v>
      </c>
      <c r="AD3472" t="s">
        <v>48</v>
      </c>
      <c r="AE3472" t="s">
        <v>48</v>
      </c>
      <c r="AF3472" t="s">
        <v>48</v>
      </c>
    </row>
    <row r="3473" spans="1:32" hidden="1" outlineLevel="1" x14ac:dyDescent="0.2">
      <c r="A3473" t="s">
        <v>7102</v>
      </c>
      <c r="B3473" t="s">
        <v>7103</v>
      </c>
      <c r="C3473" t="s">
        <v>7104</v>
      </c>
      <c r="J3473" t="s">
        <v>7105</v>
      </c>
      <c r="K3473" t="s">
        <v>901</v>
      </c>
      <c r="L3473" t="s">
        <v>1233</v>
      </c>
      <c r="M3473">
        <v>2</v>
      </c>
      <c r="P3473" s="2" t="s">
        <v>7106</v>
      </c>
      <c r="Q3473" t="s">
        <v>47</v>
      </c>
      <c r="S3473">
        <v>0.25844791531562811</v>
      </c>
      <c r="T3473">
        <v>2.5083762011490762E-4</v>
      </c>
      <c r="U3473">
        <v>3.5593921784311529E-3</v>
      </c>
      <c r="V3473">
        <v>6.0919011011719704E-3</v>
      </c>
      <c r="W3473">
        <v>2.8604688122868541E-2</v>
      </c>
      <c r="X3473">
        <v>1.6989479772746561E-3</v>
      </c>
      <c r="Y3473">
        <v>2.9814814814814811E-2</v>
      </c>
      <c r="Z3473">
        <v>7.0999999999999994E-2</v>
      </c>
      <c r="AA3473">
        <v>0.11600000000000001</v>
      </c>
      <c r="AB3473">
        <v>0.81200000000000006</v>
      </c>
      <c r="AC3473">
        <v>-0.72150000000000003</v>
      </c>
      <c r="AD3473" t="s">
        <v>48</v>
      </c>
      <c r="AE3473" t="s">
        <v>48</v>
      </c>
      <c r="AF3473" t="s">
        <v>48</v>
      </c>
    </row>
    <row r="3474" spans="1:32" hidden="1" outlineLevel="1" x14ac:dyDescent="0.2">
      <c r="A3474" t="s">
        <v>7107</v>
      </c>
      <c r="B3474" t="s">
        <v>7108</v>
      </c>
      <c r="C3474" t="s">
        <v>7109</v>
      </c>
      <c r="J3474" t="s">
        <v>7110</v>
      </c>
      <c r="K3474" t="s">
        <v>901</v>
      </c>
      <c r="L3474" t="s">
        <v>1233</v>
      </c>
      <c r="M3474">
        <v>2</v>
      </c>
      <c r="P3474" s="2" t="s">
        <v>7111</v>
      </c>
      <c r="Q3474" t="s">
        <v>47</v>
      </c>
      <c r="S3474">
        <v>2.2859079763293271E-3</v>
      </c>
      <c r="T3474">
        <v>5.460302418214269E-6</v>
      </c>
      <c r="U3474">
        <v>9.9000906629953533E-5</v>
      </c>
      <c r="V3474">
        <v>1.3638273230753839E-4</v>
      </c>
      <c r="W3474">
        <v>7.9887534957379103E-4</v>
      </c>
      <c r="X3474">
        <v>2.325337991351262E-4</v>
      </c>
      <c r="Y3474">
        <v>7.7272727272727298E-2</v>
      </c>
      <c r="Z3474">
        <v>0.193</v>
      </c>
      <c r="AA3474">
        <v>0</v>
      </c>
      <c r="AB3474">
        <v>0.80700000000000005</v>
      </c>
      <c r="AC3474">
        <v>0.51060000000000005</v>
      </c>
      <c r="AD3474" t="s">
        <v>48</v>
      </c>
      <c r="AE3474" t="s">
        <v>48</v>
      </c>
      <c r="AF3474" t="s">
        <v>48</v>
      </c>
    </row>
    <row r="3475" spans="1:32" hidden="1" outlineLevel="1" x14ac:dyDescent="0.2">
      <c r="A3475" t="s">
        <v>7112</v>
      </c>
      <c r="B3475" t="s">
        <v>7113</v>
      </c>
      <c r="C3475" t="s">
        <v>7114</v>
      </c>
      <c r="J3475" t="s">
        <v>7115</v>
      </c>
      <c r="K3475" t="s">
        <v>901</v>
      </c>
      <c r="L3475" t="s">
        <v>1233</v>
      </c>
      <c r="M3475">
        <v>2</v>
      </c>
      <c r="P3475" s="2" t="s">
        <v>7116</v>
      </c>
      <c r="Q3475" t="s">
        <v>47</v>
      </c>
      <c r="Y3475">
        <v>0</v>
      </c>
      <c r="Z3475" t="s">
        <v>48</v>
      </c>
      <c r="AA3475" t="s">
        <v>48</v>
      </c>
      <c r="AB3475" t="s">
        <v>48</v>
      </c>
      <c r="AC3475" t="s">
        <v>48</v>
      </c>
      <c r="AD3475" t="s">
        <v>48</v>
      </c>
      <c r="AE3475" t="s">
        <v>48</v>
      </c>
      <c r="AF3475" t="s">
        <v>48</v>
      </c>
    </row>
    <row r="3476" spans="1:32" hidden="1" outlineLevel="1" x14ac:dyDescent="0.2">
      <c r="A3476" t="s">
        <v>7117</v>
      </c>
      <c r="B3476" t="s">
        <v>7118</v>
      </c>
      <c r="C3476" t="s">
        <v>7119</v>
      </c>
      <c r="J3476" t="s">
        <v>7120</v>
      </c>
      <c r="K3476" t="s">
        <v>901</v>
      </c>
      <c r="L3476" t="s">
        <v>1233</v>
      </c>
      <c r="M3476">
        <v>2</v>
      </c>
      <c r="P3476" s="2" t="s">
        <v>7121</v>
      </c>
      <c r="Q3476" t="s">
        <v>47</v>
      </c>
      <c r="S3476">
        <v>1.6094973310828209E-2</v>
      </c>
      <c r="T3476">
        <v>3.6572373574017551E-6</v>
      </c>
      <c r="U3476">
        <v>1.214468938997015E-4</v>
      </c>
      <c r="V3476">
        <v>2.744457742664963E-4</v>
      </c>
      <c r="W3476">
        <v>7.6969731599092484E-3</v>
      </c>
      <c r="X3476">
        <v>2.4335674243047831E-4</v>
      </c>
      <c r="Y3476">
        <v>0.125</v>
      </c>
      <c r="Z3476">
        <v>0.15</v>
      </c>
      <c r="AA3476">
        <v>0.26400000000000001</v>
      </c>
      <c r="AB3476">
        <v>0.58699999999999997</v>
      </c>
      <c r="AC3476">
        <v>-0.59199999999999997</v>
      </c>
      <c r="AD3476" t="s">
        <v>48</v>
      </c>
      <c r="AE3476" t="s">
        <v>48</v>
      </c>
      <c r="AF3476" t="s">
        <v>48</v>
      </c>
    </row>
    <row r="3477" spans="1:32" hidden="1" outlineLevel="1" x14ac:dyDescent="0.2">
      <c r="A3477" t="s">
        <v>7122</v>
      </c>
      <c r="B3477" t="s">
        <v>7123</v>
      </c>
      <c r="C3477" t="s">
        <v>7104</v>
      </c>
      <c r="J3477" t="s">
        <v>7124</v>
      </c>
      <c r="K3477" t="s">
        <v>901</v>
      </c>
      <c r="L3477" t="s">
        <v>1233</v>
      </c>
      <c r="M3477">
        <v>2</v>
      </c>
      <c r="P3477" s="2" t="s">
        <v>7125</v>
      </c>
      <c r="Q3477" t="s">
        <v>47</v>
      </c>
      <c r="S3477">
        <v>3.4246295690536499E-2</v>
      </c>
      <c r="T3477">
        <v>2.4363656848436221E-5</v>
      </c>
      <c r="U3477">
        <v>1.5772115148138249E-4</v>
      </c>
      <c r="V3477">
        <v>6.0557510005310178E-4</v>
      </c>
      <c r="W3477">
        <v>8.8771316222846508E-4</v>
      </c>
      <c r="X3477">
        <v>2.9837857931852341E-2</v>
      </c>
      <c r="Y3477">
        <v>0.46666666666666667</v>
      </c>
      <c r="Z3477">
        <v>0.126</v>
      </c>
      <c r="AA3477">
        <v>0</v>
      </c>
      <c r="AB3477">
        <v>0.874</v>
      </c>
      <c r="AC3477">
        <v>0.66520000000000001</v>
      </c>
      <c r="AD3477" t="s">
        <v>48</v>
      </c>
      <c r="AE3477" t="s">
        <v>48</v>
      </c>
      <c r="AF3477" t="s">
        <v>48</v>
      </c>
    </row>
    <row r="3478" spans="1:32" hidden="1" outlineLevel="1" x14ac:dyDescent="0.2">
      <c r="A3478" t="s">
        <v>7126</v>
      </c>
      <c r="B3478" t="s">
        <v>7127</v>
      </c>
      <c r="C3478" t="s">
        <v>7128</v>
      </c>
      <c r="J3478" t="s">
        <v>7129</v>
      </c>
      <c r="K3478" t="s">
        <v>901</v>
      </c>
      <c r="L3478" t="s">
        <v>1233</v>
      </c>
      <c r="M3478">
        <v>2</v>
      </c>
      <c r="P3478" s="2" t="s">
        <v>7130</v>
      </c>
      <c r="Q3478" t="s">
        <v>47</v>
      </c>
      <c r="S3478">
        <v>4.0787536650896072E-2</v>
      </c>
      <c r="T3478">
        <v>2.2084147985879099E-6</v>
      </c>
      <c r="U3478">
        <v>1.763889013091102E-4</v>
      </c>
      <c r="V3478">
        <v>3.2258685678243643E-4</v>
      </c>
      <c r="W3478">
        <v>2.643456868827343E-2</v>
      </c>
      <c r="X3478">
        <v>9.9526812846306711E-5</v>
      </c>
      <c r="Y3478">
        <v>0.2</v>
      </c>
      <c r="Z3478">
        <v>0</v>
      </c>
      <c r="AA3478">
        <v>0.13500000000000001</v>
      </c>
      <c r="AB3478">
        <v>0.86499999999999999</v>
      </c>
      <c r="AC3478">
        <v>-0.42149999999999999</v>
      </c>
      <c r="AD3478" t="s">
        <v>48</v>
      </c>
      <c r="AE3478" t="s">
        <v>48</v>
      </c>
      <c r="AF3478" t="s">
        <v>48</v>
      </c>
    </row>
    <row r="3479" spans="1:32" hidden="1" outlineLevel="1" x14ac:dyDescent="0.2">
      <c r="A3479" t="s">
        <v>7131</v>
      </c>
      <c r="B3479" t="s">
        <v>7132</v>
      </c>
      <c r="C3479" t="s">
        <v>7133</v>
      </c>
      <c r="J3479" t="s">
        <v>7134</v>
      </c>
      <c r="K3479" t="s">
        <v>901</v>
      </c>
      <c r="L3479" t="s">
        <v>1233</v>
      </c>
      <c r="M3479">
        <v>2</v>
      </c>
      <c r="P3479" s="2" t="s">
        <v>7135</v>
      </c>
      <c r="Q3479" t="s">
        <v>47</v>
      </c>
      <c r="S3479">
        <v>0.61419886350631714</v>
      </c>
      <c r="T3479">
        <v>1.792274561012164E-4</v>
      </c>
      <c r="U3479">
        <v>3.7188597489148378E-3</v>
      </c>
      <c r="V3479">
        <v>2.0637284033000469E-3</v>
      </c>
      <c r="W3479">
        <v>9.8128104582428932E-3</v>
      </c>
      <c r="X3479">
        <v>3.7747838068753481E-3</v>
      </c>
      <c r="Y3479">
        <v>0</v>
      </c>
      <c r="Z3479">
        <v>2.4E-2</v>
      </c>
      <c r="AA3479">
        <v>0.17100000000000001</v>
      </c>
      <c r="AB3479">
        <v>0.80400000000000005</v>
      </c>
      <c r="AC3479">
        <v>-0.7823</v>
      </c>
      <c r="AD3479" t="s">
        <v>48</v>
      </c>
      <c r="AE3479" t="s">
        <v>48</v>
      </c>
      <c r="AF3479" t="s">
        <v>48</v>
      </c>
    </row>
    <row r="3480" spans="1:32" hidden="1" outlineLevel="1" x14ac:dyDescent="0.2">
      <c r="A3480" t="s">
        <v>7136</v>
      </c>
      <c r="B3480" t="s">
        <v>7137</v>
      </c>
      <c r="C3480" t="s">
        <v>2970</v>
      </c>
      <c r="J3480" t="s">
        <v>7138</v>
      </c>
      <c r="K3480" t="s">
        <v>901</v>
      </c>
      <c r="L3480" t="s">
        <v>1233</v>
      </c>
      <c r="M3480">
        <v>2</v>
      </c>
      <c r="P3480" s="2" t="s">
        <v>7139</v>
      </c>
      <c r="Q3480" t="s">
        <v>47</v>
      </c>
      <c r="S3480">
        <v>0.61890602111816406</v>
      </c>
      <c r="T3480">
        <v>3.1998803024180227E-5</v>
      </c>
      <c r="U3480">
        <v>8.5361665114760399E-3</v>
      </c>
      <c r="V3480">
        <v>1.6374252736568451E-3</v>
      </c>
      <c r="W3480">
        <v>0.48724552989006042</v>
      </c>
      <c r="X3480">
        <v>8.203228353522718E-4</v>
      </c>
      <c r="Y3480">
        <v>3.7500000000000012E-2</v>
      </c>
      <c r="Z3480">
        <v>0</v>
      </c>
      <c r="AA3480">
        <v>0.29399999999999998</v>
      </c>
      <c r="AB3480">
        <v>0.70599999999999996</v>
      </c>
      <c r="AC3480">
        <v>-0.36120000000000002</v>
      </c>
      <c r="AD3480" t="s">
        <v>48</v>
      </c>
      <c r="AE3480" t="s">
        <v>48</v>
      </c>
      <c r="AF3480" t="s">
        <v>48</v>
      </c>
    </row>
    <row r="3481" spans="1:32" hidden="1" outlineLevel="1" x14ac:dyDescent="0.2">
      <c r="A3481" t="s">
        <v>7140</v>
      </c>
      <c r="B3481" t="s">
        <v>7141</v>
      </c>
      <c r="C3481" t="s">
        <v>7142</v>
      </c>
      <c r="J3481" t="s">
        <v>7143</v>
      </c>
      <c r="K3481" t="s">
        <v>901</v>
      </c>
      <c r="L3481" t="s">
        <v>1233</v>
      </c>
      <c r="M3481">
        <v>2</v>
      </c>
      <c r="P3481" s="2" t="s">
        <v>7144</v>
      </c>
      <c r="Q3481" t="s">
        <v>47</v>
      </c>
      <c r="S3481">
        <v>3.2496441155672073E-2</v>
      </c>
      <c r="T3481">
        <v>2.9692942007386591E-6</v>
      </c>
      <c r="U3481">
        <v>1.4608082710765299E-4</v>
      </c>
      <c r="V3481">
        <v>1.780256716301665E-4</v>
      </c>
      <c r="W3481">
        <v>2.2051157429814339E-2</v>
      </c>
      <c r="X3481">
        <v>9.6812407718971372E-5</v>
      </c>
      <c r="Y3481">
        <v>0.5444444444444444</v>
      </c>
      <c r="Z3481">
        <v>0.125</v>
      </c>
      <c r="AA3481">
        <v>0.21</v>
      </c>
      <c r="AB3481">
        <v>0.66400000000000003</v>
      </c>
      <c r="AC3481">
        <v>-0.62080000000000002</v>
      </c>
      <c r="AD3481" t="s">
        <v>48</v>
      </c>
      <c r="AE3481" t="s">
        <v>48</v>
      </c>
      <c r="AF3481" t="s">
        <v>48</v>
      </c>
    </row>
    <row r="3482" spans="1:32" hidden="1" outlineLevel="1" x14ac:dyDescent="0.2">
      <c r="A3482" t="s">
        <v>7145</v>
      </c>
      <c r="B3482" t="s">
        <v>7146</v>
      </c>
      <c r="C3482" t="s">
        <v>7147</v>
      </c>
      <c r="J3482" t="s">
        <v>7148</v>
      </c>
      <c r="K3482" t="s">
        <v>901</v>
      </c>
      <c r="L3482" t="s">
        <v>1233</v>
      </c>
      <c r="M3482">
        <v>7</v>
      </c>
      <c r="P3482" s="2" t="s">
        <v>7149</v>
      </c>
      <c r="Q3482" t="s">
        <v>47</v>
      </c>
      <c r="S3482">
        <v>0.94078528881072998</v>
      </c>
      <c r="T3482">
        <v>6.3275982392951846E-4</v>
      </c>
      <c r="U3482">
        <v>0.43950128555297852</v>
      </c>
      <c r="V3482">
        <v>8.0474838614463806E-3</v>
      </c>
      <c r="W3482">
        <v>0.49148043990135187</v>
      </c>
      <c r="X3482">
        <v>1.3330690562725071E-2</v>
      </c>
      <c r="Y3482">
        <v>0.1051948051948052</v>
      </c>
      <c r="Z3482">
        <v>0.21099999999999999</v>
      </c>
      <c r="AA3482">
        <v>0.22700000000000001</v>
      </c>
      <c r="AB3482">
        <v>0.56200000000000006</v>
      </c>
      <c r="AC3482">
        <v>2.63E-2</v>
      </c>
      <c r="AD3482" t="s">
        <v>48</v>
      </c>
      <c r="AE3482" t="s">
        <v>48</v>
      </c>
      <c r="AF3482" t="s">
        <v>48</v>
      </c>
    </row>
    <row r="3483" spans="1:32" hidden="1" outlineLevel="1" x14ac:dyDescent="0.2">
      <c r="A3483" t="s">
        <v>7150</v>
      </c>
      <c r="B3483" t="s">
        <v>7151</v>
      </c>
      <c r="C3483" t="s">
        <v>7152</v>
      </c>
      <c r="J3483" t="s">
        <v>7153</v>
      </c>
      <c r="K3483" t="s">
        <v>901</v>
      </c>
      <c r="L3483" t="s">
        <v>1233</v>
      </c>
      <c r="M3483">
        <v>5</v>
      </c>
      <c r="P3483" s="2" t="s">
        <v>7154</v>
      </c>
      <c r="Q3483" t="s">
        <v>47</v>
      </c>
      <c r="S3483">
        <v>9.5907635986804962E-2</v>
      </c>
      <c r="T3483">
        <v>1.2540171155706051E-4</v>
      </c>
      <c r="U3483">
        <v>7.8713131370022893E-4</v>
      </c>
      <c r="V3483">
        <v>3.4855848643928771E-3</v>
      </c>
      <c r="W3483">
        <v>8.3682052791118622E-3</v>
      </c>
      <c r="X3483">
        <v>9.8975084256380796E-4</v>
      </c>
      <c r="Y3483">
        <v>0.26031746031746028</v>
      </c>
      <c r="Z3483">
        <v>0.14299999999999999</v>
      </c>
      <c r="AA3483">
        <v>7.9000000000000001E-2</v>
      </c>
      <c r="AB3483">
        <v>0.77700000000000002</v>
      </c>
      <c r="AC3483">
        <v>0.8881</v>
      </c>
      <c r="AD3483" t="s">
        <v>48</v>
      </c>
      <c r="AE3483" t="s">
        <v>48</v>
      </c>
      <c r="AF3483" t="s">
        <v>48</v>
      </c>
    </row>
    <row r="3484" spans="1:32" hidden="1" outlineLevel="1" x14ac:dyDescent="0.2">
      <c r="A3484" t="s">
        <v>7155</v>
      </c>
      <c r="B3484" t="s">
        <v>7156</v>
      </c>
      <c r="C3484" t="s">
        <v>7157</v>
      </c>
      <c r="J3484" t="s">
        <v>7158</v>
      </c>
      <c r="K3484" t="s">
        <v>901</v>
      </c>
      <c r="L3484" t="s">
        <v>1233</v>
      </c>
      <c r="M3484">
        <v>4</v>
      </c>
      <c r="P3484" s="2" t="s">
        <v>7159</v>
      </c>
      <c r="Q3484" t="s">
        <v>47</v>
      </c>
      <c r="S3484">
        <v>2.869403921067715E-2</v>
      </c>
      <c r="T3484">
        <v>1.047353907779325E-5</v>
      </c>
      <c r="U3484">
        <v>1.133310652221553E-4</v>
      </c>
      <c r="V3484">
        <v>4.9664187245070934E-3</v>
      </c>
      <c r="W3484">
        <v>5.5510411038994789E-3</v>
      </c>
      <c r="X3484">
        <v>3.0910008354112511E-4</v>
      </c>
      <c r="Y3484">
        <v>-6.25E-2</v>
      </c>
      <c r="Z3484">
        <v>0</v>
      </c>
      <c r="AA3484">
        <v>0.23400000000000001</v>
      </c>
      <c r="AB3484">
        <v>0.76600000000000001</v>
      </c>
      <c r="AC3484">
        <v>-0.84330000000000005</v>
      </c>
      <c r="AD3484" t="s">
        <v>48</v>
      </c>
      <c r="AE3484" t="s">
        <v>48</v>
      </c>
      <c r="AF3484" t="s">
        <v>48</v>
      </c>
    </row>
    <row r="3485" spans="1:32" hidden="1" outlineLevel="1" x14ac:dyDescent="0.2">
      <c r="A3485" t="s">
        <v>7160</v>
      </c>
      <c r="B3485" t="s">
        <v>7161</v>
      </c>
      <c r="C3485" t="s">
        <v>7162</v>
      </c>
      <c r="J3485" t="s">
        <v>7163</v>
      </c>
      <c r="K3485" t="s">
        <v>901</v>
      </c>
      <c r="L3485" t="s">
        <v>1233</v>
      </c>
      <c r="M3485">
        <v>3</v>
      </c>
      <c r="P3485" s="2" t="s">
        <v>7164</v>
      </c>
      <c r="Q3485" t="s">
        <v>47</v>
      </c>
      <c r="S3485">
        <v>1.9142284290865059E-3</v>
      </c>
      <c r="T3485">
        <v>2.891882104449905E-6</v>
      </c>
      <c r="U3485">
        <v>3.0409897590288889E-5</v>
      </c>
      <c r="V3485">
        <v>1.0227478196611631E-4</v>
      </c>
      <c r="W3485">
        <v>8.9783756993710995E-4</v>
      </c>
      <c r="X3485">
        <v>7.7146185503806919E-5</v>
      </c>
      <c r="Y3485">
        <v>0</v>
      </c>
      <c r="Z3485">
        <v>0</v>
      </c>
      <c r="AA3485">
        <v>0</v>
      </c>
      <c r="AB3485">
        <v>1</v>
      </c>
      <c r="AC3485">
        <v>0</v>
      </c>
      <c r="AD3485" t="s">
        <v>48</v>
      </c>
      <c r="AE3485" t="s">
        <v>48</v>
      </c>
      <c r="AF3485" t="s">
        <v>48</v>
      </c>
    </row>
    <row r="3486" spans="1:32" hidden="1" outlineLevel="1" x14ac:dyDescent="0.2">
      <c r="A3486" t="s">
        <v>7165</v>
      </c>
      <c r="B3486" t="s">
        <v>7166</v>
      </c>
      <c r="C3486" t="s">
        <v>7104</v>
      </c>
      <c r="J3486" t="s">
        <v>7167</v>
      </c>
      <c r="K3486" t="s">
        <v>901</v>
      </c>
      <c r="L3486" t="s">
        <v>1233</v>
      </c>
      <c r="M3486">
        <v>2</v>
      </c>
      <c r="P3486" s="2" t="s">
        <v>7168</v>
      </c>
      <c r="Q3486" t="s">
        <v>47</v>
      </c>
      <c r="S3486">
        <v>0.94327425956726074</v>
      </c>
      <c r="T3486">
        <v>2.307950198883191E-4</v>
      </c>
      <c r="U3486">
        <v>0.43226784467697138</v>
      </c>
      <c r="V3486">
        <v>2.913211472332478E-3</v>
      </c>
      <c r="W3486">
        <v>0.81963425874710083</v>
      </c>
      <c r="X3486">
        <v>1.612649648450315E-3</v>
      </c>
      <c r="Y3486">
        <v>-5.1041666666666673E-2</v>
      </c>
      <c r="Z3486">
        <v>8.6999999999999994E-2</v>
      </c>
      <c r="AA3486">
        <v>2.3E-2</v>
      </c>
      <c r="AB3486">
        <v>0.89</v>
      </c>
      <c r="AC3486">
        <v>0.89790000000000003</v>
      </c>
      <c r="AD3486" t="s">
        <v>48</v>
      </c>
      <c r="AE3486" t="s">
        <v>48</v>
      </c>
      <c r="AF3486" t="s">
        <v>48</v>
      </c>
    </row>
    <row r="3487" spans="1:32" hidden="1" outlineLevel="1" x14ac:dyDescent="0.2">
      <c r="A3487" t="s">
        <v>7169</v>
      </c>
      <c r="B3487" t="s">
        <v>7170</v>
      </c>
      <c r="C3487" t="s">
        <v>7171</v>
      </c>
      <c r="J3487" t="s">
        <v>7172</v>
      </c>
      <c r="K3487" t="s">
        <v>901</v>
      </c>
      <c r="L3487" t="s">
        <v>1233</v>
      </c>
      <c r="M3487">
        <v>0</v>
      </c>
      <c r="P3487" s="2" t="s">
        <v>7173</v>
      </c>
      <c r="Q3487" t="s">
        <v>47</v>
      </c>
      <c r="S3487">
        <v>0.65528368949890137</v>
      </c>
      <c r="T3487">
        <v>1.174498975160532E-4</v>
      </c>
      <c r="U3487">
        <v>3.9879195392131814E-3</v>
      </c>
      <c r="V3487">
        <v>1.688930438831449E-3</v>
      </c>
      <c r="W3487">
        <v>0.16458150744438171</v>
      </c>
      <c r="X3487">
        <v>1.6559800133109089E-2</v>
      </c>
      <c r="Y3487">
        <v>0.27142857142857141</v>
      </c>
      <c r="Z3487">
        <v>0.14399999999999999</v>
      </c>
      <c r="AA3487">
        <v>4.3999999999999997E-2</v>
      </c>
      <c r="AB3487">
        <v>0.81200000000000006</v>
      </c>
      <c r="AC3487">
        <v>0.85060000000000002</v>
      </c>
      <c r="AD3487" t="s">
        <v>48</v>
      </c>
      <c r="AE3487" t="s">
        <v>48</v>
      </c>
      <c r="AF3487" t="s">
        <v>48</v>
      </c>
    </row>
    <row r="3488" spans="1:32" hidden="1" outlineLevel="1" x14ac:dyDescent="0.2">
      <c r="A3488" t="s">
        <v>7174</v>
      </c>
      <c r="B3488" t="s">
        <v>7175</v>
      </c>
      <c r="C3488" t="s">
        <v>3641</v>
      </c>
      <c r="J3488" t="s">
        <v>7176</v>
      </c>
      <c r="K3488" t="s">
        <v>901</v>
      </c>
      <c r="L3488" t="s">
        <v>1233</v>
      </c>
      <c r="M3488">
        <v>0</v>
      </c>
      <c r="P3488" s="2" t="s">
        <v>7177</v>
      </c>
      <c r="Q3488" t="s">
        <v>47</v>
      </c>
      <c r="S3488">
        <v>1.749970763921738E-2</v>
      </c>
      <c r="T3488">
        <v>1.5904119936749339E-4</v>
      </c>
      <c r="U3488">
        <v>1.2179624754935501E-3</v>
      </c>
      <c r="V3488">
        <v>3.258778247982264E-3</v>
      </c>
      <c r="W3488">
        <v>3.2636155374348159E-3</v>
      </c>
      <c r="X3488">
        <v>4.1058601345866919E-4</v>
      </c>
      <c r="Y3488">
        <v>0.2243809523809524</v>
      </c>
      <c r="Z3488">
        <v>0.16300000000000001</v>
      </c>
      <c r="AA3488">
        <v>2.1999999999999999E-2</v>
      </c>
      <c r="AB3488">
        <v>0.81499999999999995</v>
      </c>
      <c r="AC3488">
        <v>0.98360000000000003</v>
      </c>
      <c r="AD3488" t="s">
        <v>48</v>
      </c>
      <c r="AE3488" t="s">
        <v>48</v>
      </c>
      <c r="AF3488" t="s">
        <v>48</v>
      </c>
    </row>
    <row r="3489" spans="1:32" hidden="1" outlineLevel="1" x14ac:dyDescent="0.2">
      <c r="A3489" t="s">
        <v>7178</v>
      </c>
      <c r="B3489" t="s">
        <v>7179</v>
      </c>
      <c r="C3489" t="s">
        <v>7180</v>
      </c>
      <c r="J3489" t="s">
        <v>7181</v>
      </c>
      <c r="K3489" t="s">
        <v>901</v>
      </c>
      <c r="L3489" t="s">
        <v>1233</v>
      </c>
      <c r="M3489">
        <v>0</v>
      </c>
      <c r="P3489" s="2" t="s">
        <v>7182</v>
      </c>
      <c r="Q3489" t="s">
        <v>47</v>
      </c>
      <c r="S3489">
        <v>0.1245736330747604</v>
      </c>
      <c r="T3489">
        <v>4.2007541196653619E-6</v>
      </c>
      <c r="U3489">
        <v>2.5676836958155041E-4</v>
      </c>
      <c r="V3489">
        <v>4.6480019227601588E-4</v>
      </c>
      <c r="W3489">
        <v>7.4377290904521942E-2</v>
      </c>
      <c r="X3489">
        <v>5.4805568652227521E-4</v>
      </c>
      <c r="Y3489">
        <v>0</v>
      </c>
      <c r="Z3489">
        <v>0</v>
      </c>
      <c r="AA3489">
        <v>0.32500000000000001</v>
      </c>
      <c r="AB3489">
        <v>0.67500000000000004</v>
      </c>
      <c r="AC3489">
        <v>-0.64859999999999995</v>
      </c>
      <c r="AD3489" t="s">
        <v>48</v>
      </c>
      <c r="AE3489" t="s">
        <v>48</v>
      </c>
      <c r="AF3489" t="s">
        <v>48</v>
      </c>
    </row>
    <row r="3490" spans="1:32" hidden="1" outlineLevel="1" x14ac:dyDescent="0.2">
      <c r="A3490" t="s">
        <v>7183</v>
      </c>
      <c r="B3490" t="s">
        <v>7184</v>
      </c>
      <c r="C3490" t="s">
        <v>7185</v>
      </c>
      <c r="J3490" t="s">
        <v>7186</v>
      </c>
      <c r="K3490" t="s">
        <v>901</v>
      </c>
      <c r="L3490" t="s">
        <v>1233</v>
      </c>
      <c r="M3490">
        <v>0</v>
      </c>
      <c r="P3490" s="2" t="s">
        <v>7187</v>
      </c>
      <c r="Q3490" t="s">
        <v>47</v>
      </c>
      <c r="S3490">
        <v>1.3095489703118799E-3</v>
      </c>
      <c r="T3490">
        <v>1.069434711098438E-5</v>
      </c>
      <c r="U3490">
        <v>8.5347885033115745E-5</v>
      </c>
      <c r="V3490">
        <v>1.1871528113260871E-4</v>
      </c>
      <c r="W3490">
        <v>4.6295847278088331E-4</v>
      </c>
      <c r="X3490">
        <v>1.4395811012946069E-4</v>
      </c>
      <c r="Y3490">
        <v>0.17571428571428571</v>
      </c>
      <c r="Z3490">
        <v>0.16900000000000001</v>
      </c>
      <c r="AA3490">
        <v>8.2000000000000003E-2</v>
      </c>
      <c r="AB3490">
        <v>0.749</v>
      </c>
      <c r="AC3490">
        <v>0.96109999999999995</v>
      </c>
      <c r="AD3490" t="s">
        <v>48</v>
      </c>
      <c r="AE3490" t="s">
        <v>48</v>
      </c>
      <c r="AF3490" t="s">
        <v>48</v>
      </c>
    </row>
    <row r="3491" spans="1:32" hidden="1" outlineLevel="1" x14ac:dyDescent="0.2">
      <c r="A3491" t="s">
        <v>7188</v>
      </c>
      <c r="B3491" t="s">
        <v>7189</v>
      </c>
      <c r="C3491" t="s">
        <v>1252</v>
      </c>
      <c r="J3491" t="s">
        <v>7190</v>
      </c>
      <c r="K3491" t="s">
        <v>901</v>
      </c>
      <c r="L3491" t="s">
        <v>1233</v>
      </c>
      <c r="M3491">
        <v>0</v>
      </c>
      <c r="P3491" s="2" t="s">
        <v>7191</v>
      </c>
      <c r="Q3491" t="s">
        <v>47</v>
      </c>
      <c r="S3491">
        <v>6.7343534901738167E-3</v>
      </c>
      <c r="T3491">
        <v>2.959557605208829E-6</v>
      </c>
      <c r="U3491">
        <v>2.780577051453292E-5</v>
      </c>
      <c r="V3491">
        <v>5.7060690596699715E-4</v>
      </c>
      <c r="W3491">
        <v>1.896112225949764E-3</v>
      </c>
      <c r="X3491">
        <v>2.5923980865627533E-4</v>
      </c>
      <c r="Y3491">
        <v>0.2</v>
      </c>
      <c r="Z3491">
        <v>0.216</v>
      </c>
      <c r="AA3491">
        <v>4.4999999999999998E-2</v>
      </c>
      <c r="AB3491">
        <v>0.73899999999999999</v>
      </c>
      <c r="AC3491">
        <v>0.89570000000000005</v>
      </c>
      <c r="AD3491" t="s">
        <v>48</v>
      </c>
      <c r="AE3491" t="s">
        <v>48</v>
      </c>
      <c r="AF3491" t="s">
        <v>48</v>
      </c>
    </row>
    <row r="3492" spans="1:32" hidden="1" outlineLevel="1" x14ac:dyDescent="0.2">
      <c r="A3492" t="s">
        <v>7192</v>
      </c>
      <c r="B3492" t="s">
        <v>7193</v>
      </c>
      <c r="C3492" t="s">
        <v>6162</v>
      </c>
      <c r="J3492" t="s">
        <v>7194</v>
      </c>
      <c r="K3492" t="s">
        <v>901</v>
      </c>
      <c r="L3492" t="s">
        <v>1233</v>
      </c>
      <c r="M3492">
        <v>-1</v>
      </c>
      <c r="P3492" s="2" t="s">
        <v>7195</v>
      </c>
      <c r="Q3492" t="s">
        <v>47</v>
      </c>
      <c r="S3492">
        <v>2.0989459007978439E-3</v>
      </c>
      <c r="T3492">
        <v>5.9817208239110187E-5</v>
      </c>
      <c r="U3492">
        <v>1.6991290613077581E-4</v>
      </c>
      <c r="V3492">
        <v>7.186438306234777E-4</v>
      </c>
      <c r="W3492">
        <v>5.3361727623268962E-4</v>
      </c>
      <c r="X3492">
        <v>1.6470116679556671E-4</v>
      </c>
      <c r="Y3492">
        <v>6.1531290347079819E-2</v>
      </c>
      <c r="Z3492">
        <v>0.13500000000000001</v>
      </c>
      <c r="AA3492">
        <v>0.11700000000000001</v>
      </c>
      <c r="AB3492">
        <v>0.748</v>
      </c>
      <c r="AC3492">
        <v>0.86580000000000001</v>
      </c>
      <c r="AD3492" t="s">
        <v>48</v>
      </c>
      <c r="AE3492" t="s">
        <v>48</v>
      </c>
      <c r="AF3492" t="s">
        <v>48</v>
      </c>
    </row>
    <row r="3493" spans="1:32" hidden="1" outlineLevel="1" x14ac:dyDescent="0.2">
      <c r="A3493" t="s">
        <v>7196</v>
      </c>
      <c r="B3493" t="s">
        <v>7197</v>
      </c>
      <c r="C3493" t="s">
        <v>7198</v>
      </c>
      <c r="J3493" t="s">
        <v>7199</v>
      </c>
      <c r="K3493" t="s">
        <v>901</v>
      </c>
      <c r="L3493" t="s">
        <v>1233</v>
      </c>
      <c r="M3493">
        <v>-5</v>
      </c>
      <c r="P3493" s="2" t="s">
        <v>7200</v>
      </c>
      <c r="Q3493" t="s">
        <v>47</v>
      </c>
      <c r="S3493">
        <v>1.654375344514847E-3</v>
      </c>
      <c r="T3493">
        <v>3.2179133995668963E-5</v>
      </c>
      <c r="U3493">
        <v>1.3838967424817381E-4</v>
      </c>
      <c r="V3493">
        <v>4.8571528168395162E-4</v>
      </c>
      <c r="W3493">
        <v>5.4170895600691438E-4</v>
      </c>
      <c r="X3493">
        <v>1.1153432569699361E-4</v>
      </c>
      <c r="Y3493">
        <v>-0.1</v>
      </c>
      <c r="Z3493">
        <v>0</v>
      </c>
      <c r="AA3493">
        <v>8.2000000000000003E-2</v>
      </c>
      <c r="AB3493">
        <v>0.91800000000000004</v>
      </c>
      <c r="AC3493">
        <v>-0.58730000000000004</v>
      </c>
      <c r="AD3493" t="s">
        <v>48</v>
      </c>
      <c r="AE3493" t="s">
        <v>48</v>
      </c>
      <c r="AF3493" t="s">
        <v>48</v>
      </c>
    </row>
    <row r="3494" spans="1:32" hidden="1" outlineLevel="1" x14ac:dyDescent="0.2">
      <c r="A3494" t="s">
        <v>7201</v>
      </c>
      <c r="B3494" t="s">
        <v>6460</v>
      </c>
      <c r="C3494" t="s">
        <v>4448</v>
      </c>
      <c r="J3494" t="s">
        <v>7202</v>
      </c>
      <c r="K3494" t="s">
        <v>901</v>
      </c>
      <c r="L3494" t="s">
        <v>1233</v>
      </c>
      <c r="M3494">
        <v>1</v>
      </c>
      <c r="P3494" s="2" t="s">
        <v>7203</v>
      </c>
      <c r="Q3494" t="s">
        <v>47</v>
      </c>
      <c r="S3494">
        <v>0.52163410186767578</v>
      </c>
      <c r="T3494">
        <v>1.023313670884818E-4</v>
      </c>
      <c r="U3494">
        <v>1.918368157930672E-3</v>
      </c>
      <c r="V3494">
        <v>2.575413323938847E-3</v>
      </c>
      <c r="W3494">
        <v>1.4744267798960211E-2</v>
      </c>
      <c r="X3494">
        <v>3.4193973988294601E-3</v>
      </c>
      <c r="Y3494">
        <v>-4.0000000000000042E-2</v>
      </c>
      <c r="Z3494">
        <v>3.3000000000000002E-2</v>
      </c>
      <c r="AA3494">
        <v>0.23100000000000001</v>
      </c>
      <c r="AB3494">
        <v>0.73599999999999999</v>
      </c>
      <c r="AC3494">
        <v>-0.91920000000000002</v>
      </c>
      <c r="AD3494" t="s">
        <v>48</v>
      </c>
      <c r="AE3494" t="s">
        <v>48</v>
      </c>
      <c r="AF3494" t="s">
        <v>48</v>
      </c>
    </row>
    <row r="3495" spans="1:32" hidden="1" outlineLevel="1" x14ac:dyDescent="0.2">
      <c r="A3495" t="s">
        <v>7204</v>
      </c>
      <c r="B3495" t="s">
        <v>7205</v>
      </c>
      <c r="C3495" t="s">
        <v>7206</v>
      </c>
      <c r="J3495" t="s">
        <v>7207</v>
      </c>
      <c r="K3495" t="s">
        <v>901</v>
      </c>
      <c r="L3495" t="s">
        <v>1233</v>
      </c>
      <c r="M3495">
        <v>1</v>
      </c>
      <c r="P3495" s="2" t="s">
        <v>7208</v>
      </c>
      <c r="Q3495" t="s">
        <v>47</v>
      </c>
      <c r="S3495">
        <v>5.2767064422369003E-2</v>
      </c>
      <c r="T3495">
        <v>6.8754961830563843E-6</v>
      </c>
      <c r="U3495">
        <v>2.6933095068670809E-4</v>
      </c>
      <c r="V3495">
        <v>2.7075293473899359E-4</v>
      </c>
      <c r="W3495">
        <v>2.6854641735553741E-2</v>
      </c>
      <c r="X3495">
        <v>2.7897031977772708E-3</v>
      </c>
      <c r="Y3495">
        <v>0</v>
      </c>
      <c r="Z3495">
        <v>0</v>
      </c>
      <c r="AA3495">
        <v>0.17799999999999999</v>
      </c>
      <c r="AB3495">
        <v>0.82199999999999995</v>
      </c>
      <c r="AC3495">
        <v>-0.38179999999999997</v>
      </c>
      <c r="AD3495" t="s">
        <v>48</v>
      </c>
      <c r="AE3495" t="s">
        <v>48</v>
      </c>
      <c r="AF3495" t="s">
        <v>48</v>
      </c>
    </row>
    <row r="3496" spans="1:32" hidden="1" outlineLevel="1" x14ac:dyDescent="0.2">
      <c r="A3496" t="s">
        <v>7209</v>
      </c>
      <c r="B3496" t="s">
        <v>7210</v>
      </c>
      <c r="C3496" t="s">
        <v>903</v>
      </c>
      <c r="J3496" t="s">
        <v>7211</v>
      </c>
      <c r="K3496" t="s">
        <v>7064</v>
      </c>
      <c r="L3496" t="s">
        <v>1263</v>
      </c>
      <c r="M3496">
        <v>1</v>
      </c>
      <c r="P3496" t="s">
        <v>7212</v>
      </c>
      <c r="Q3496" t="s">
        <v>47</v>
      </c>
      <c r="S3496">
        <v>0.16303738951683039</v>
      </c>
      <c r="T3496">
        <v>1.680374953139108E-5</v>
      </c>
      <c r="U3496">
        <v>4.9835555255413064E-3</v>
      </c>
      <c r="V3496">
        <v>2.7368176961317658E-4</v>
      </c>
      <c r="W3496">
        <v>9.6634633839130402E-2</v>
      </c>
      <c r="X3496">
        <v>1.162461936473846E-3</v>
      </c>
      <c r="Y3496">
        <v>6.9444444444444461E-2</v>
      </c>
      <c r="Z3496">
        <v>7.6999999999999999E-2</v>
      </c>
      <c r="AA3496">
        <v>0.111</v>
      </c>
      <c r="AB3496">
        <v>0.81299999999999994</v>
      </c>
      <c r="AC3496">
        <v>-0.79900000000000004</v>
      </c>
      <c r="AD3496" t="s">
        <v>48</v>
      </c>
      <c r="AE3496" t="s">
        <v>48</v>
      </c>
      <c r="AF3496" t="s">
        <v>48</v>
      </c>
    </row>
    <row r="3497" spans="1:32" hidden="1" outlineLevel="1" x14ac:dyDescent="0.2">
      <c r="A3497" t="s">
        <v>7213</v>
      </c>
      <c r="B3497" t="s">
        <v>7214</v>
      </c>
      <c r="C3497" t="s">
        <v>6162</v>
      </c>
      <c r="J3497" t="s">
        <v>7215</v>
      </c>
      <c r="K3497" t="s">
        <v>7078</v>
      </c>
      <c r="L3497" t="s">
        <v>1263</v>
      </c>
      <c r="M3497">
        <v>2</v>
      </c>
      <c r="P3497" t="s">
        <v>7216</v>
      </c>
      <c r="Q3497" t="s">
        <v>47</v>
      </c>
      <c r="S3497">
        <v>1.5246123075485229E-2</v>
      </c>
      <c r="T3497">
        <v>5.6307612794626039E-6</v>
      </c>
      <c r="U3497">
        <v>1.030485436785966E-4</v>
      </c>
      <c r="V3497">
        <v>2.4637980386614799E-3</v>
      </c>
      <c r="W3497">
        <v>2.8225926216691728E-3</v>
      </c>
      <c r="X3497">
        <v>2.01012400793843E-4</v>
      </c>
      <c r="Y3497">
        <v>4.3181818181818182E-2</v>
      </c>
      <c r="Z3497">
        <v>5.0999999999999997E-2</v>
      </c>
      <c r="AA3497">
        <v>9.6000000000000002E-2</v>
      </c>
      <c r="AB3497">
        <v>0.85199999999999998</v>
      </c>
      <c r="AC3497">
        <v>-0.50290000000000001</v>
      </c>
      <c r="AD3497" t="s">
        <v>48</v>
      </c>
      <c r="AE3497" t="s">
        <v>48</v>
      </c>
      <c r="AF3497" t="s">
        <v>48</v>
      </c>
    </row>
    <row r="3498" spans="1:32" hidden="1" outlineLevel="1" x14ac:dyDescent="0.2">
      <c r="A3498" t="s">
        <v>7217</v>
      </c>
      <c r="B3498" t="s">
        <v>7218</v>
      </c>
      <c r="C3498" t="s">
        <v>7104</v>
      </c>
      <c r="J3498" t="s">
        <v>7219</v>
      </c>
      <c r="K3498" t="s">
        <v>7078</v>
      </c>
      <c r="L3498" t="s">
        <v>1263</v>
      </c>
      <c r="M3498">
        <v>2</v>
      </c>
      <c r="P3498" t="s">
        <v>7220</v>
      </c>
      <c r="Q3498" t="s">
        <v>47</v>
      </c>
      <c r="S3498">
        <v>1.315422938205302E-3</v>
      </c>
      <c r="T3498">
        <v>2.9521972919610562E-6</v>
      </c>
      <c r="U3498">
        <v>3.4351531212450943E-5</v>
      </c>
      <c r="V3498">
        <v>1.006890306598507E-4</v>
      </c>
      <c r="W3498">
        <v>3.7051847903057927E-4</v>
      </c>
      <c r="X3498">
        <v>1.181796833407134E-4</v>
      </c>
      <c r="Y3498">
        <v>0.2</v>
      </c>
      <c r="Z3498">
        <v>0.223</v>
      </c>
      <c r="AA3498">
        <v>0</v>
      </c>
      <c r="AB3498">
        <v>0.77700000000000002</v>
      </c>
      <c r="AC3498">
        <v>0.51060000000000005</v>
      </c>
      <c r="AD3498" t="s">
        <v>48</v>
      </c>
      <c r="AE3498" t="s">
        <v>48</v>
      </c>
      <c r="AF3498" t="s">
        <v>48</v>
      </c>
    </row>
    <row r="3499" spans="1:32" hidden="1" outlineLevel="1" x14ac:dyDescent="0.2">
      <c r="A3499" t="s">
        <v>7221</v>
      </c>
      <c r="B3499" t="s">
        <v>7222</v>
      </c>
      <c r="C3499" t="s">
        <v>903</v>
      </c>
      <c r="J3499" t="s">
        <v>7223</v>
      </c>
      <c r="K3499" t="s">
        <v>7131</v>
      </c>
      <c r="L3499" t="s">
        <v>1263</v>
      </c>
      <c r="M3499">
        <v>2</v>
      </c>
      <c r="P3499" t="s">
        <v>7224</v>
      </c>
      <c r="Q3499" t="s">
        <v>47</v>
      </c>
      <c r="S3499">
        <v>2.7948818751610821E-4</v>
      </c>
      <c r="T3499">
        <v>2.5983956675190711E-6</v>
      </c>
      <c r="U3499">
        <v>1.7366139218211171E-5</v>
      </c>
      <c r="V3499">
        <v>4.0253529732581228E-5</v>
      </c>
      <c r="W3499">
        <v>1.2870988575741649E-4</v>
      </c>
      <c r="X3499">
        <v>3.1593794119544327E-5</v>
      </c>
      <c r="Y3499">
        <v>-2.5000000000000001E-2</v>
      </c>
      <c r="Z3499">
        <v>0</v>
      </c>
      <c r="AA3499">
        <v>0</v>
      </c>
      <c r="AB3499">
        <v>1</v>
      </c>
      <c r="AC3499">
        <v>0</v>
      </c>
      <c r="AD3499" t="s">
        <v>48</v>
      </c>
      <c r="AE3499" t="s">
        <v>48</v>
      </c>
      <c r="AF3499" t="s">
        <v>48</v>
      </c>
    </row>
    <row r="3500" spans="1:32" hidden="1" outlineLevel="1" x14ac:dyDescent="0.2">
      <c r="A3500" t="s">
        <v>7225</v>
      </c>
      <c r="B3500" t="s">
        <v>7226</v>
      </c>
      <c r="C3500" t="s">
        <v>903</v>
      </c>
      <c r="J3500" t="s">
        <v>7227</v>
      </c>
      <c r="K3500" t="s">
        <v>7160</v>
      </c>
      <c r="L3500" t="s">
        <v>1263</v>
      </c>
      <c r="M3500">
        <v>-1</v>
      </c>
      <c r="P3500" t="s">
        <v>7228</v>
      </c>
      <c r="Q3500" t="s">
        <v>47</v>
      </c>
      <c r="S3500">
        <v>1.987751945853233E-2</v>
      </c>
      <c r="T3500">
        <v>2.7574897103477269E-5</v>
      </c>
      <c r="U3500">
        <v>6.374114309437573E-4</v>
      </c>
      <c r="V3500">
        <v>4.5550518552772701E-4</v>
      </c>
      <c r="W3500">
        <v>5.3291535004973412E-4</v>
      </c>
      <c r="X3500">
        <v>5.7200226001441479E-4</v>
      </c>
      <c r="Y3500">
        <v>4.2440476190476202E-2</v>
      </c>
      <c r="Z3500">
        <v>8.6999999999999994E-2</v>
      </c>
      <c r="AA3500">
        <v>4.4999999999999998E-2</v>
      </c>
      <c r="AB3500">
        <v>0.86799999999999999</v>
      </c>
      <c r="AC3500">
        <v>0.88959999999999995</v>
      </c>
      <c r="AD3500" t="s">
        <v>48</v>
      </c>
      <c r="AE3500" t="s">
        <v>48</v>
      </c>
      <c r="AF3500" t="s">
        <v>48</v>
      </c>
    </row>
    <row r="3501" spans="1:32" hidden="1" outlineLevel="1" x14ac:dyDescent="0.2">
      <c r="A3501" t="s">
        <v>7229</v>
      </c>
      <c r="B3501" t="s">
        <v>7230</v>
      </c>
      <c r="C3501" t="s">
        <v>6927</v>
      </c>
      <c r="J3501" t="s">
        <v>7231</v>
      </c>
      <c r="K3501" t="s">
        <v>7165</v>
      </c>
      <c r="L3501" t="s">
        <v>1263</v>
      </c>
      <c r="M3501">
        <v>3</v>
      </c>
      <c r="P3501" t="s">
        <v>7232</v>
      </c>
      <c r="Q3501" t="s">
        <v>47</v>
      </c>
      <c r="S3501">
        <v>0.9160190224647522</v>
      </c>
      <c r="T3501">
        <v>2.0429096184670931E-4</v>
      </c>
      <c r="U3501">
        <v>0.70448851585388184</v>
      </c>
      <c r="V3501">
        <v>3.2385850790888071E-3</v>
      </c>
      <c r="W3501">
        <v>0.37464633584022522</v>
      </c>
      <c r="X3501">
        <v>2.4064024910330768E-3</v>
      </c>
      <c r="Y3501">
        <v>-0.1818181818181818</v>
      </c>
      <c r="Z3501">
        <v>0</v>
      </c>
      <c r="AA3501">
        <v>0.127</v>
      </c>
      <c r="AB3501">
        <v>0.873</v>
      </c>
      <c r="AC3501">
        <v>-0.58479999999999999</v>
      </c>
      <c r="AD3501" t="s">
        <v>48</v>
      </c>
      <c r="AE3501" t="s">
        <v>48</v>
      </c>
      <c r="AF3501" t="s">
        <v>48</v>
      </c>
    </row>
    <row r="3502" spans="1:32" hidden="1" outlineLevel="1" x14ac:dyDescent="0.2">
      <c r="A3502" t="s">
        <v>7233</v>
      </c>
      <c r="B3502" t="s">
        <v>7234</v>
      </c>
      <c r="C3502" t="s">
        <v>4448</v>
      </c>
      <c r="J3502" t="s">
        <v>7235</v>
      </c>
      <c r="K3502" t="s">
        <v>7165</v>
      </c>
      <c r="L3502" t="s">
        <v>1263</v>
      </c>
      <c r="M3502">
        <v>2</v>
      </c>
      <c r="P3502" t="s">
        <v>7236</v>
      </c>
      <c r="Q3502" t="s">
        <v>47</v>
      </c>
      <c r="S3502">
        <v>0.96723562479019165</v>
      </c>
      <c r="T3502">
        <v>3.361324081197381E-3</v>
      </c>
      <c r="U3502">
        <v>0.57819920778274536</v>
      </c>
      <c r="V3502">
        <v>1.5345342457294461E-2</v>
      </c>
      <c r="W3502">
        <v>0.22275280952453611</v>
      </c>
      <c r="X3502">
        <v>2.2456094622612E-2</v>
      </c>
      <c r="Y3502">
        <v>-8.3333333333333329E-2</v>
      </c>
      <c r="Z3502">
        <v>0.04</v>
      </c>
      <c r="AA3502">
        <v>6.2E-2</v>
      </c>
      <c r="AB3502">
        <v>0.89800000000000002</v>
      </c>
      <c r="AC3502">
        <v>-0.29599999999999999</v>
      </c>
      <c r="AD3502" t="s">
        <v>48</v>
      </c>
      <c r="AE3502" t="s">
        <v>48</v>
      </c>
      <c r="AF3502" t="s">
        <v>48</v>
      </c>
    </row>
    <row r="3503" spans="1:32" hidden="1" outlineLevel="1" x14ac:dyDescent="0.2">
      <c r="A3503" t="s">
        <v>7237</v>
      </c>
      <c r="B3503" t="s">
        <v>7238</v>
      </c>
      <c r="C3503" t="s">
        <v>903</v>
      </c>
      <c r="J3503" t="s">
        <v>7239</v>
      </c>
      <c r="K3503" t="s">
        <v>7178</v>
      </c>
      <c r="L3503" t="s">
        <v>1263</v>
      </c>
      <c r="M3503">
        <v>1</v>
      </c>
      <c r="P3503" t="s">
        <v>7240</v>
      </c>
      <c r="Q3503" t="s">
        <v>47</v>
      </c>
      <c r="S3503">
        <v>3.5600562114268541E-4</v>
      </c>
      <c r="T3503">
        <v>2.4018265776248882E-6</v>
      </c>
      <c r="U3503">
        <v>2.0890671294182539E-5</v>
      </c>
      <c r="V3503">
        <v>6.8004534114152193E-5</v>
      </c>
      <c r="W3503">
        <v>1.2234841415192929E-4</v>
      </c>
      <c r="X3503">
        <v>3.0177110602380711E-5</v>
      </c>
      <c r="Y3503">
        <v>0</v>
      </c>
      <c r="Z3503">
        <v>0</v>
      </c>
      <c r="AA3503">
        <v>0</v>
      </c>
      <c r="AB3503">
        <v>1</v>
      </c>
      <c r="AC3503">
        <v>0</v>
      </c>
      <c r="AD3503" t="s">
        <v>48</v>
      </c>
      <c r="AE3503" t="s">
        <v>48</v>
      </c>
      <c r="AF3503" t="s">
        <v>48</v>
      </c>
    </row>
    <row r="3504" spans="1:32" hidden="1" outlineLevel="1" x14ac:dyDescent="0.2">
      <c r="A3504" t="s">
        <v>7241</v>
      </c>
      <c r="B3504" t="s">
        <v>7242</v>
      </c>
      <c r="C3504" t="s">
        <v>4448</v>
      </c>
      <c r="J3504" t="s">
        <v>7243</v>
      </c>
      <c r="K3504" t="s">
        <v>7188</v>
      </c>
      <c r="L3504" t="s">
        <v>1263</v>
      </c>
      <c r="M3504">
        <v>1</v>
      </c>
      <c r="P3504" t="s">
        <v>7244</v>
      </c>
      <c r="Q3504" t="s">
        <v>47</v>
      </c>
      <c r="S3504">
        <v>0.47166907787322998</v>
      </c>
      <c r="T3504">
        <v>3.4234813938383013E-5</v>
      </c>
      <c r="U3504">
        <v>1.923094037920237E-3</v>
      </c>
      <c r="V3504">
        <v>4.1150711476802826E-3</v>
      </c>
      <c r="W3504">
        <v>0.22649203240871429</v>
      </c>
      <c r="X3504">
        <v>9.4134465325623751E-4</v>
      </c>
      <c r="Y3504">
        <v>1.2500000000000001E-2</v>
      </c>
      <c r="Z3504">
        <v>0.107</v>
      </c>
      <c r="AA3504">
        <v>0.105</v>
      </c>
      <c r="AB3504">
        <v>0.78700000000000003</v>
      </c>
      <c r="AC3504">
        <v>5.5199999999999999E-2</v>
      </c>
      <c r="AD3504" t="s">
        <v>48</v>
      </c>
      <c r="AE3504" t="s">
        <v>48</v>
      </c>
      <c r="AF3504" t="s">
        <v>48</v>
      </c>
    </row>
    <row r="3505" spans="1:32" hidden="1" outlineLevel="1" x14ac:dyDescent="0.2">
      <c r="A3505" t="s">
        <v>7245</v>
      </c>
      <c r="B3505" t="s">
        <v>7246</v>
      </c>
      <c r="C3505" t="s">
        <v>7104</v>
      </c>
      <c r="J3505" t="s">
        <v>7247</v>
      </c>
      <c r="K3505" t="s">
        <v>7192</v>
      </c>
      <c r="L3505" t="s">
        <v>1263</v>
      </c>
      <c r="M3505">
        <v>2</v>
      </c>
      <c r="P3505" t="s">
        <v>7248</v>
      </c>
      <c r="Q3505" t="s">
        <v>47</v>
      </c>
      <c r="S3505">
        <v>0.1798741668462753</v>
      </c>
      <c r="T3505">
        <v>1.8255688701174219E-5</v>
      </c>
      <c r="U3505">
        <v>2.1550944074988371E-4</v>
      </c>
      <c r="V3505">
        <v>2.872903598472476E-3</v>
      </c>
      <c r="W3505">
        <v>0.15033569931983951</v>
      </c>
      <c r="X3505">
        <v>2.0087427401449531E-4</v>
      </c>
      <c r="Y3505">
        <v>9.1836734693877528E-2</v>
      </c>
      <c r="Z3505">
        <v>0.111</v>
      </c>
      <c r="AA3505">
        <v>0.13600000000000001</v>
      </c>
      <c r="AB3505">
        <v>0.752</v>
      </c>
      <c r="AC3505">
        <v>-0.6512</v>
      </c>
      <c r="AD3505" t="s">
        <v>48</v>
      </c>
      <c r="AE3505" t="s">
        <v>48</v>
      </c>
      <c r="AF3505" t="s">
        <v>48</v>
      </c>
    </row>
    <row r="3506" spans="1:32" hidden="1" outlineLevel="1" x14ac:dyDescent="0.2">
      <c r="A3506" t="s">
        <v>7249</v>
      </c>
      <c r="B3506" t="s">
        <v>7250</v>
      </c>
      <c r="C3506" t="s">
        <v>7104</v>
      </c>
      <c r="J3506" t="s">
        <v>7251</v>
      </c>
      <c r="K3506" t="s">
        <v>7196</v>
      </c>
      <c r="L3506" t="s">
        <v>1263</v>
      </c>
      <c r="M3506">
        <v>3</v>
      </c>
      <c r="P3506" t="s">
        <v>7252</v>
      </c>
      <c r="Q3506" t="s">
        <v>47</v>
      </c>
      <c r="S3506">
        <v>0.27008584141731262</v>
      </c>
      <c r="T3506">
        <v>1.382432765240083E-5</v>
      </c>
      <c r="U3506">
        <v>5.1172468811273568E-2</v>
      </c>
      <c r="V3506">
        <v>1.1395057663321499E-3</v>
      </c>
      <c r="W3506">
        <v>6.3272051513195038E-2</v>
      </c>
      <c r="X3506">
        <v>3.0966583290137351E-4</v>
      </c>
      <c r="Y3506">
        <v>0.13500000000000001</v>
      </c>
      <c r="Z3506">
        <v>8.3000000000000004E-2</v>
      </c>
      <c r="AA3506">
        <v>0.14799999999999999</v>
      </c>
      <c r="AB3506">
        <v>0.76900000000000002</v>
      </c>
      <c r="AC3506">
        <v>-0.31819999999999998</v>
      </c>
      <c r="AD3506" t="s">
        <v>48</v>
      </c>
      <c r="AE3506" t="s">
        <v>48</v>
      </c>
      <c r="AF3506" t="s">
        <v>48</v>
      </c>
    </row>
    <row r="3507" spans="1:32" hidden="1" outlineLevel="1" x14ac:dyDescent="0.2">
      <c r="A3507" t="s">
        <v>7253</v>
      </c>
      <c r="B3507" t="s">
        <v>7254</v>
      </c>
      <c r="C3507" t="s">
        <v>4448</v>
      </c>
      <c r="J3507" t="s">
        <v>7255</v>
      </c>
      <c r="K3507" t="s">
        <v>7196</v>
      </c>
      <c r="L3507" t="s">
        <v>1263</v>
      </c>
      <c r="M3507">
        <v>1</v>
      </c>
      <c r="P3507" t="s">
        <v>7256</v>
      </c>
      <c r="Q3507" t="s">
        <v>47</v>
      </c>
      <c r="S3507">
        <v>7.1288393810391426E-3</v>
      </c>
      <c r="T3507">
        <v>2.6105960841960041E-6</v>
      </c>
      <c r="U3507">
        <v>4.6496606955770403E-5</v>
      </c>
      <c r="V3507">
        <v>1.708099007373676E-4</v>
      </c>
      <c r="W3507">
        <v>3.6951627116650339E-3</v>
      </c>
      <c r="X3507">
        <v>1.0179820674238731E-4</v>
      </c>
      <c r="Y3507">
        <v>0.2</v>
      </c>
      <c r="Z3507">
        <v>0.109</v>
      </c>
      <c r="AA3507">
        <v>0.14899999999999999</v>
      </c>
      <c r="AB3507">
        <v>0.74299999999999999</v>
      </c>
      <c r="AC3507">
        <v>-0.1779</v>
      </c>
      <c r="AD3507" t="s">
        <v>48</v>
      </c>
      <c r="AE3507" t="s">
        <v>48</v>
      </c>
      <c r="AF3507" t="s">
        <v>48</v>
      </c>
    </row>
    <row r="3508" spans="1:32" hidden="1" outlineLevel="1" x14ac:dyDescent="0.2">
      <c r="A3508" t="s">
        <v>7257</v>
      </c>
      <c r="B3508" t="s">
        <v>7258</v>
      </c>
      <c r="C3508" t="s">
        <v>7104</v>
      </c>
      <c r="J3508" t="s">
        <v>7259</v>
      </c>
      <c r="K3508" t="s">
        <v>7209</v>
      </c>
      <c r="L3508" t="s">
        <v>1263</v>
      </c>
      <c r="M3508">
        <v>9</v>
      </c>
      <c r="P3508" t="s">
        <v>7260</v>
      </c>
      <c r="Q3508" t="s">
        <v>47</v>
      </c>
      <c r="S3508">
        <v>0.63279634714126587</v>
      </c>
      <c r="T3508">
        <v>2.2895220899954441E-4</v>
      </c>
      <c r="U3508">
        <v>0.1704785227775574</v>
      </c>
      <c r="V3508">
        <v>5.8218524791300297E-3</v>
      </c>
      <c r="W3508">
        <v>0.40727594494819641</v>
      </c>
      <c r="X3508">
        <v>1.6995392506942151E-3</v>
      </c>
      <c r="Y3508">
        <v>-2.3809523809523791E-2</v>
      </c>
      <c r="Z3508">
        <v>0.21099999999999999</v>
      </c>
      <c r="AA3508">
        <v>0.127</v>
      </c>
      <c r="AB3508">
        <v>0.66200000000000003</v>
      </c>
      <c r="AC3508">
        <v>0.95250000000000001</v>
      </c>
      <c r="AD3508" t="s">
        <v>48</v>
      </c>
      <c r="AE3508" t="s">
        <v>48</v>
      </c>
      <c r="AF3508" t="s">
        <v>48</v>
      </c>
    </row>
    <row r="3509" spans="1:32" hidden="1" outlineLevel="1" x14ac:dyDescent="0.2">
      <c r="A3509" t="s">
        <v>7261</v>
      </c>
      <c r="B3509" t="s">
        <v>7262</v>
      </c>
      <c r="C3509" t="s">
        <v>7066</v>
      </c>
      <c r="J3509" t="s">
        <v>7263</v>
      </c>
      <c r="K3509" t="s">
        <v>7209</v>
      </c>
      <c r="L3509" t="s">
        <v>1263</v>
      </c>
      <c r="M3509">
        <v>2</v>
      </c>
      <c r="P3509" t="s">
        <v>7264</v>
      </c>
      <c r="Q3509" t="s">
        <v>47</v>
      </c>
      <c r="S3509">
        <v>3.1619748915545642E-4</v>
      </c>
      <c r="T3509">
        <v>2.7733465230994629E-6</v>
      </c>
      <c r="U3509">
        <v>2.04570205823984E-5</v>
      </c>
      <c r="V3509">
        <v>4.7212124627549201E-5</v>
      </c>
      <c r="W3509">
        <v>1.3567128917202351E-4</v>
      </c>
      <c r="X3509">
        <v>2.2361700757755901E-5</v>
      </c>
      <c r="Y3509">
        <v>0.5</v>
      </c>
      <c r="Z3509">
        <v>0.14299999999999999</v>
      </c>
      <c r="AA3509">
        <v>3.5999999999999997E-2</v>
      </c>
      <c r="AB3509">
        <v>0.82099999999999995</v>
      </c>
      <c r="AC3509">
        <v>0.90090000000000003</v>
      </c>
      <c r="AD3509" t="s">
        <v>48</v>
      </c>
      <c r="AE3509" t="s">
        <v>48</v>
      </c>
      <c r="AF3509" t="s">
        <v>48</v>
      </c>
    </row>
    <row r="3510" spans="1:32" hidden="1" outlineLevel="1" x14ac:dyDescent="0.2">
      <c r="A3510" t="s">
        <v>7265</v>
      </c>
      <c r="B3510" t="s">
        <v>7266</v>
      </c>
      <c r="C3510" t="s">
        <v>1267</v>
      </c>
      <c r="J3510" t="s">
        <v>7267</v>
      </c>
      <c r="K3510" t="s">
        <v>7209</v>
      </c>
      <c r="L3510" t="s">
        <v>1263</v>
      </c>
      <c r="M3510">
        <v>2</v>
      </c>
      <c r="P3510" t="s">
        <v>7268</v>
      </c>
      <c r="Q3510" t="s">
        <v>47</v>
      </c>
      <c r="S3510">
        <v>5.4158014245331287E-4</v>
      </c>
      <c r="T3510">
        <v>2.7067467271990608E-6</v>
      </c>
      <c r="U3510">
        <v>2.7908341508009471E-5</v>
      </c>
      <c r="V3510">
        <v>5.3692125220550217E-5</v>
      </c>
      <c r="W3510">
        <v>2.8443738119676709E-4</v>
      </c>
      <c r="X3510">
        <v>3.2178428227780387E-5</v>
      </c>
      <c r="Y3510">
        <v>-1.785714285714286E-2</v>
      </c>
      <c r="Z3510">
        <v>0.11600000000000001</v>
      </c>
      <c r="AA3510">
        <v>0</v>
      </c>
      <c r="AB3510">
        <v>0.88400000000000001</v>
      </c>
      <c r="AC3510">
        <v>0.34</v>
      </c>
      <c r="AD3510" t="s">
        <v>48</v>
      </c>
      <c r="AE3510" t="s">
        <v>48</v>
      </c>
      <c r="AF3510" t="s">
        <v>48</v>
      </c>
    </row>
    <row r="3511" spans="1:32" hidden="1" outlineLevel="1" x14ac:dyDescent="0.2">
      <c r="A3511" t="s">
        <v>7269</v>
      </c>
      <c r="B3511" t="s">
        <v>7270</v>
      </c>
      <c r="C3511" t="s">
        <v>4448</v>
      </c>
      <c r="J3511" t="s">
        <v>7271</v>
      </c>
      <c r="K3511" t="s">
        <v>7209</v>
      </c>
      <c r="L3511" t="s">
        <v>1263</v>
      </c>
      <c r="M3511">
        <v>1</v>
      </c>
      <c r="P3511" t="s">
        <v>7272</v>
      </c>
      <c r="Q3511" t="s">
        <v>47</v>
      </c>
      <c r="S3511">
        <v>7.8247757628560066E-3</v>
      </c>
      <c r="T3511">
        <v>2.7308330754749482E-4</v>
      </c>
      <c r="U3511">
        <v>5.3691520588472486E-4</v>
      </c>
      <c r="V3511">
        <v>4.4751397217623889E-4</v>
      </c>
      <c r="W3511">
        <v>3.2930511515587568E-3</v>
      </c>
      <c r="X3511">
        <v>4.0422516758553678E-4</v>
      </c>
      <c r="Y3511">
        <v>0.1818181818181818</v>
      </c>
      <c r="Z3511">
        <v>0.123</v>
      </c>
      <c r="AA3511">
        <v>9.9000000000000005E-2</v>
      </c>
      <c r="AB3511">
        <v>0.77800000000000002</v>
      </c>
      <c r="AC3511">
        <v>0.67059999999999997</v>
      </c>
      <c r="AD3511" t="s">
        <v>48</v>
      </c>
      <c r="AE3511" t="s">
        <v>48</v>
      </c>
      <c r="AF3511" t="s">
        <v>48</v>
      </c>
    </row>
    <row r="3512" spans="1:32" hidden="1" outlineLevel="1" x14ac:dyDescent="0.2">
      <c r="A3512" t="s">
        <v>7273</v>
      </c>
      <c r="B3512" t="s">
        <v>7274</v>
      </c>
      <c r="C3512" t="s">
        <v>7104</v>
      </c>
      <c r="J3512" t="s">
        <v>7275</v>
      </c>
      <c r="K3512" t="s">
        <v>7213</v>
      </c>
      <c r="L3512" t="s">
        <v>1263</v>
      </c>
      <c r="M3512">
        <v>2</v>
      </c>
      <c r="P3512" t="s">
        <v>7276</v>
      </c>
      <c r="Q3512" t="s">
        <v>47</v>
      </c>
      <c r="S3512">
        <v>2.6238136342726648E-4</v>
      </c>
      <c r="T3512">
        <v>2.573168558228645E-6</v>
      </c>
      <c r="U3512">
        <v>1.5712743334006522E-5</v>
      </c>
      <c r="V3512">
        <v>4.581516986945644E-5</v>
      </c>
      <c r="W3512">
        <v>1.2611810234375301E-4</v>
      </c>
      <c r="X3512">
        <v>2.2843329134047959E-5</v>
      </c>
      <c r="Y3512">
        <v>0.28333333333333333</v>
      </c>
      <c r="Z3512">
        <v>0.23100000000000001</v>
      </c>
      <c r="AA3512">
        <v>0</v>
      </c>
      <c r="AB3512">
        <v>0.76900000000000002</v>
      </c>
      <c r="AC3512">
        <v>0.69079999999999997</v>
      </c>
      <c r="AD3512" t="s">
        <v>48</v>
      </c>
      <c r="AE3512" t="s">
        <v>48</v>
      </c>
      <c r="AF3512" t="s">
        <v>48</v>
      </c>
    </row>
    <row r="3513" spans="1:32" hidden="1" outlineLevel="1" x14ac:dyDescent="0.2">
      <c r="A3513" t="s">
        <v>7277</v>
      </c>
      <c r="B3513" t="s">
        <v>7278</v>
      </c>
      <c r="C3513" t="s">
        <v>7080</v>
      </c>
      <c r="J3513" t="s">
        <v>7279</v>
      </c>
      <c r="K3513" t="s">
        <v>7213</v>
      </c>
      <c r="L3513" t="s">
        <v>1263</v>
      </c>
      <c r="M3513">
        <v>1</v>
      </c>
      <c r="P3513" t="s">
        <v>7280</v>
      </c>
      <c r="Q3513" t="s">
        <v>47</v>
      </c>
      <c r="S3513">
        <v>9.5936596393585205E-2</v>
      </c>
      <c r="T3513">
        <v>2.044216125796083E-5</v>
      </c>
      <c r="U3513">
        <v>7.8310258686542511E-4</v>
      </c>
      <c r="V3513">
        <v>1.0750960791483519E-3</v>
      </c>
      <c r="W3513">
        <v>2.2795423865318298E-2</v>
      </c>
      <c r="X3513">
        <v>3.6282831570133572E-4</v>
      </c>
      <c r="Y3513">
        <v>0.1075</v>
      </c>
      <c r="Z3513">
        <v>0.04</v>
      </c>
      <c r="AA3513">
        <v>0.16300000000000001</v>
      </c>
      <c r="AB3513">
        <v>0.79800000000000004</v>
      </c>
      <c r="AC3513">
        <v>-0.84619999999999995</v>
      </c>
      <c r="AD3513" t="s">
        <v>48</v>
      </c>
      <c r="AE3513" t="s">
        <v>48</v>
      </c>
      <c r="AF3513" t="s">
        <v>48</v>
      </c>
    </row>
    <row r="3514" spans="1:32" hidden="1" outlineLevel="1" x14ac:dyDescent="0.2">
      <c r="A3514" t="s">
        <v>7281</v>
      </c>
      <c r="B3514" t="s">
        <v>7282</v>
      </c>
      <c r="C3514" t="s">
        <v>7283</v>
      </c>
      <c r="J3514" t="s">
        <v>7284</v>
      </c>
      <c r="K3514" t="s">
        <v>7225</v>
      </c>
      <c r="L3514" t="s">
        <v>1263</v>
      </c>
      <c r="M3514">
        <v>6</v>
      </c>
      <c r="P3514" t="s">
        <v>7285</v>
      </c>
      <c r="Q3514" t="s">
        <v>47</v>
      </c>
      <c r="S3514">
        <v>0.56684380769729614</v>
      </c>
      <c r="T3514">
        <v>1.413253485225141E-4</v>
      </c>
      <c r="U3514">
        <v>2.6600521523505449E-3</v>
      </c>
      <c r="V3514">
        <v>3.7777044344693418E-3</v>
      </c>
      <c r="W3514">
        <v>8.0394288524985313E-3</v>
      </c>
      <c r="X3514">
        <v>2.8497348539531231E-3</v>
      </c>
      <c r="Y3514">
        <v>0.7</v>
      </c>
      <c r="Z3514">
        <v>0.111</v>
      </c>
      <c r="AA3514">
        <v>0.23799999999999999</v>
      </c>
      <c r="AB3514">
        <v>0.65100000000000002</v>
      </c>
      <c r="AC3514">
        <v>-0.51060000000000005</v>
      </c>
      <c r="AD3514" t="s">
        <v>48</v>
      </c>
      <c r="AE3514" t="s">
        <v>48</v>
      </c>
      <c r="AF3514" t="s">
        <v>48</v>
      </c>
    </row>
    <row r="3515" spans="1:32" hidden="1" outlineLevel="1" x14ac:dyDescent="0.2">
      <c r="A3515" t="s">
        <v>7286</v>
      </c>
      <c r="B3515" t="s">
        <v>7287</v>
      </c>
      <c r="C3515" t="s">
        <v>6162</v>
      </c>
      <c r="J3515" t="s">
        <v>7288</v>
      </c>
      <c r="K3515" t="s">
        <v>7225</v>
      </c>
      <c r="L3515" t="s">
        <v>1263</v>
      </c>
      <c r="M3515">
        <v>0</v>
      </c>
      <c r="P3515" t="s">
        <v>7289</v>
      </c>
      <c r="Q3515" t="s">
        <v>47</v>
      </c>
      <c r="S3515">
        <v>3.9201732724905014E-3</v>
      </c>
      <c r="T3515">
        <v>1.300636562518775E-3</v>
      </c>
      <c r="U3515">
        <v>9.9765451159328222E-4</v>
      </c>
      <c r="V3515">
        <v>2.7851383201777939E-3</v>
      </c>
      <c r="W3515">
        <v>1.0584655683487649E-3</v>
      </c>
      <c r="X3515">
        <v>1.0792546672746539E-3</v>
      </c>
      <c r="Y3515">
        <v>4.126623376623377E-2</v>
      </c>
      <c r="Z3515">
        <v>0.10199999999999999</v>
      </c>
      <c r="AA3515">
        <v>0.115</v>
      </c>
      <c r="AB3515">
        <v>0.78300000000000003</v>
      </c>
      <c r="AC3515">
        <v>-0.42459999999999998</v>
      </c>
      <c r="AD3515" t="s">
        <v>48</v>
      </c>
      <c r="AE3515" t="s">
        <v>48</v>
      </c>
      <c r="AF3515" t="s">
        <v>48</v>
      </c>
    </row>
    <row r="3516" spans="1:32" hidden="1" outlineLevel="1" x14ac:dyDescent="0.2">
      <c r="A3516" t="s">
        <v>7290</v>
      </c>
      <c r="B3516" t="s">
        <v>7291</v>
      </c>
      <c r="C3516" t="s">
        <v>1252</v>
      </c>
      <c r="J3516" t="s">
        <v>7292</v>
      </c>
      <c r="K3516" t="s">
        <v>7241</v>
      </c>
      <c r="L3516" t="s">
        <v>1263</v>
      </c>
      <c r="M3516">
        <v>1</v>
      </c>
      <c r="P3516" t="s">
        <v>7293</v>
      </c>
      <c r="Q3516" t="s">
        <v>47</v>
      </c>
      <c r="S3516">
        <v>0.42622449994087219</v>
      </c>
      <c r="T3516">
        <v>3.1718568061478441E-4</v>
      </c>
      <c r="U3516">
        <v>2.9778839088976379E-3</v>
      </c>
      <c r="V3516">
        <v>1.0457621887326241E-2</v>
      </c>
      <c r="W3516">
        <v>1.029684487730265E-2</v>
      </c>
      <c r="X3516">
        <v>3.9872569032013416E-3</v>
      </c>
      <c r="Y3516">
        <v>0.13714285714285721</v>
      </c>
      <c r="Z3516">
        <v>0.214</v>
      </c>
      <c r="AA3516">
        <v>0.13</v>
      </c>
      <c r="AB3516">
        <v>0.65600000000000003</v>
      </c>
      <c r="AC3516">
        <v>0.47670000000000001</v>
      </c>
      <c r="AD3516" t="s">
        <v>48</v>
      </c>
      <c r="AE3516" t="s">
        <v>48</v>
      </c>
      <c r="AF3516" t="s">
        <v>48</v>
      </c>
    </row>
    <row r="3517" spans="1:32" hidden="1" outlineLevel="1" x14ac:dyDescent="0.2">
      <c r="A3517" t="s">
        <v>7294</v>
      </c>
      <c r="B3517" t="s">
        <v>7295</v>
      </c>
      <c r="C3517" t="s">
        <v>6927</v>
      </c>
      <c r="J3517" t="s">
        <v>7296</v>
      </c>
      <c r="K3517" t="s">
        <v>7245</v>
      </c>
      <c r="L3517" t="s">
        <v>1263</v>
      </c>
      <c r="M3517">
        <v>2</v>
      </c>
      <c r="P3517" t="s">
        <v>7297</v>
      </c>
      <c r="Q3517" t="s">
        <v>47</v>
      </c>
      <c r="S3517">
        <v>5.4169655777513981E-4</v>
      </c>
      <c r="T3517">
        <v>1.7048673726094421E-6</v>
      </c>
      <c r="U3517">
        <v>2.3746419174131009E-5</v>
      </c>
      <c r="V3517">
        <v>4.994124174118042E-5</v>
      </c>
      <c r="W3517">
        <v>2.6342162163928151E-4</v>
      </c>
      <c r="X3517">
        <v>2.6821999199455601E-5</v>
      </c>
      <c r="Y3517">
        <v>0</v>
      </c>
      <c r="Z3517">
        <v>0</v>
      </c>
      <c r="AA3517">
        <v>0</v>
      </c>
      <c r="AB3517">
        <v>1</v>
      </c>
      <c r="AC3517">
        <v>0</v>
      </c>
      <c r="AD3517" t="s">
        <v>48</v>
      </c>
      <c r="AE3517" t="s">
        <v>48</v>
      </c>
      <c r="AF3517" t="s">
        <v>48</v>
      </c>
    </row>
    <row r="3518" spans="1:32" hidden="1" outlineLevel="1" x14ac:dyDescent="0.2">
      <c r="A3518" s="9" t="s">
        <v>7298</v>
      </c>
      <c r="B3518" s="9">
        <v>45343.557766203703</v>
      </c>
      <c r="C3518" s="9" t="s">
        <v>903</v>
      </c>
      <c r="D3518" s="9"/>
      <c r="E3518" s="9"/>
      <c r="F3518" s="9"/>
      <c r="G3518" s="9"/>
      <c r="H3518" s="9"/>
      <c r="I3518" s="9"/>
      <c r="J3518" s="9" t="s">
        <v>7299</v>
      </c>
      <c r="K3518" s="9" t="s">
        <v>7257</v>
      </c>
      <c r="L3518" s="9" t="s">
        <v>1263</v>
      </c>
      <c r="M3518" s="9">
        <v>5</v>
      </c>
      <c r="N3518" s="9"/>
      <c r="O3518" s="9"/>
      <c r="P3518" s="2" t="s">
        <v>7300</v>
      </c>
      <c r="Q3518" s="9" t="s">
        <v>47</v>
      </c>
      <c r="R3518" s="9"/>
      <c r="S3518" s="9">
        <v>5.0199999999999995E-4</v>
      </c>
      <c r="T3518" s="9">
        <v>1.64E-6</v>
      </c>
      <c r="U3518" s="9">
        <v>1.77E-5</v>
      </c>
      <c r="V3518" s="9">
        <v>4.5800000000000002E-5</v>
      </c>
      <c r="W3518" s="9">
        <v>2.8499999999999999E-4</v>
      </c>
      <c r="X3518" s="9">
        <v>1.9400000000000001E-5</v>
      </c>
      <c r="Y3518" s="9">
        <v>0.1</v>
      </c>
      <c r="Z3518" s="9">
        <v>0.11600000000000001</v>
      </c>
      <c r="AA3518" s="9">
        <v>2.8000000000000001E-2</v>
      </c>
      <c r="AB3518" s="9">
        <v>0.85599999999999998</v>
      </c>
      <c r="AC3518" s="9">
        <v>0.70030000000000003</v>
      </c>
      <c r="AD3518" s="9" t="s">
        <v>48</v>
      </c>
      <c r="AE3518" s="9" t="s">
        <v>48</v>
      </c>
      <c r="AF3518" s="9" t="s">
        <v>48</v>
      </c>
    </row>
    <row r="3519" spans="1:32" hidden="1" outlineLevel="1" x14ac:dyDescent="0.2">
      <c r="A3519" s="9" t="s">
        <v>7301</v>
      </c>
      <c r="B3519" s="9">
        <v>45343.546111111114</v>
      </c>
      <c r="C3519" s="9" t="s">
        <v>6927</v>
      </c>
      <c r="D3519" s="9"/>
      <c r="E3519" s="9"/>
      <c r="F3519" s="9"/>
      <c r="G3519" s="9"/>
      <c r="H3519" s="9"/>
      <c r="I3519" s="9"/>
      <c r="J3519" s="9" t="s">
        <v>7302</v>
      </c>
      <c r="K3519" s="9" t="s">
        <v>7265</v>
      </c>
      <c r="L3519" s="9" t="s">
        <v>1263</v>
      </c>
      <c r="M3519" s="9">
        <v>2</v>
      </c>
      <c r="N3519" s="9"/>
      <c r="O3519" s="9"/>
      <c r="P3519" s="2" t="s">
        <v>7303</v>
      </c>
      <c r="Q3519" s="9" t="s">
        <v>47</v>
      </c>
      <c r="R3519" s="9"/>
      <c r="S3519" s="9">
        <v>0.22347</v>
      </c>
      <c r="T3519" s="9">
        <v>2.8600000000000001E-5</v>
      </c>
      <c r="U3519" s="9">
        <v>0.123543</v>
      </c>
      <c r="V3519" s="9">
        <v>1.5100000000000001E-3</v>
      </c>
      <c r="W3519" s="9">
        <v>4.3485999999999997E-2</v>
      </c>
      <c r="X3519" s="9">
        <v>3.6900000000000002E-4</v>
      </c>
      <c r="Y3519" s="9">
        <v>-0.14827000000000001</v>
      </c>
      <c r="Z3519" s="9">
        <v>0.11</v>
      </c>
      <c r="AA3519" s="9">
        <v>0.122</v>
      </c>
      <c r="AB3519" s="9">
        <v>0.76800000000000002</v>
      </c>
      <c r="AC3519" s="9">
        <v>8.9700000000000002E-2</v>
      </c>
      <c r="AD3519" s="9" t="s">
        <v>48</v>
      </c>
      <c r="AE3519" s="9" t="s">
        <v>48</v>
      </c>
      <c r="AF3519" s="9" t="s">
        <v>48</v>
      </c>
    </row>
    <row r="3520" spans="1:32" hidden="1" outlineLevel="1" x14ac:dyDescent="0.2">
      <c r="A3520" t="s">
        <v>7304</v>
      </c>
      <c r="B3520" t="s">
        <v>7305</v>
      </c>
      <c r="C3520" t="s">
        <v>7104</v>
      </c>
      <c r="J3520" t="s">
        <v>7306</v>
      </c>
      <c r="K3520" t="s">
        <v>7298</v>
      </c>
      <c r="L3520" t="s">
        <v>1263</v>
      </c>
      <c r="M3520">
        <v>1</v>
      </c>
      <c r="P3520" s="2" t="s">
        <v>7307</v>
      </c>
      <c r="Q3520" t="s">
        <v>47</v>
      </c>
      <c r="S3520">
        <v>8.9350726921111345E-4</v>
      </c>
      <c r="T3520">
        <v>1.7261024822801121E-6</v>
      </c>
      <c r="U3520">
        <v>2.8919021133333441E-5</v>
      </c>
      <c r="V3520">
        <v>7.7303033322095871E-5</v>
      </c>
      <c r="W3520">
        <v>3.9220514008775348E-4</v>
      </c>
      <c r="X3520">
        <v>2.0058905647601929E-5</v>
      </c>
      <c r="Y3520">
        <v>0</v>
      </c>
      <c r="Z3520">
        <v>0</v>
      </c>
      <c r="AA3520">
        <v>0.41199999999999998</v>
      </c>
      <c r="AB3520">
        <v>0.58799999999999997</v>
      </c>
      <c r="AC3520">
        <v>-0.59960000000000002</v>
      </c>
      <c r="AD3520" t="s">
        <v>48</v>
      </c>
      <c r="AE3520" t="s">
        <v>48</v>
      </c>
      <c r="AF3520" t="s">
        <v>48</v>
      </c>
    </row>
    <row r="3521" spans="1:40" hidden="1" outlineLevel="1" x14ac:dyDescent="0.2">
      <c r="A3521" t="s">
        <v>7308</v>
      </c>
      <c r="B3521" t="s">
        <v>7309</v>
      </c>
      <c r="C3521" t="s">
        <v>1267</v>
      </c>
      <c r="J3521" t="s">
        <v>7310</v>
      </c>
      <c r="K3521" t="s">
        <v>7301</v>
      </c>
      <c r="L3521" t="s">
        <v>1263</v>
      </c>
      <c r="M3521">
        <v>1</v>
      </c>
      <c r="P3521" s="2" t="s">
        <v>7311</v>
      </c>
      <c r="Q3521" t="s">
        <v>47</v>
      </c>
      <c r="S3521">
        <v>3.039798466488719E-3</v>
      </c>
      <c r="T3521">
        <v>2.9006628210481722E-6</v>
      </c>
      <c r="U3521">
        <v>8.5002931882627308E-5</v>
      </c>
      <c r="V3521">
        <v>2.21783178858459E-4</v>
      </c>
      <c r="W3521">
        <v>2.314884914085269E-3</v>
      </c>
      <c r="X3521">
        <v>5.0166632718173787E-5</v>
      </c>
      <c r="Y3521">
        <v>0.2142857142857143</v>
      </c>
      <c r="Z3521">
        <v>0</v>
      </c>
      <c r="AA3521">
        <v>0</v>
      </c>
      <c r="AB3521">
        <v>1</v>
      </c>
      <c r="AC3521">
        <v>0</v>
      </c>
      <c r="AD3521" t="s">
        <v>48</v>
      </c>
      <c r="AE3521" t="s">
        <v>48</v>
      </c>
      <c r="AF3521" t="s">
        <v>48</v>
      </c>
    </row>
    <row r="3522" spans="1:40" collapsed="1" x14ac:dyDescent="0.2">
      <c r="A3522" t="s">
        <v>931</v>
      </c>
      <c r="B3522" t="s">
        <v>932</v>
      </c>
      <c r="C3522" t="s">
        <v>933</v>
      </c>
      <c r="D3522" t="s">
        <v>934</v>
      </c>
      <c r="E3522" t="s">
        <v>87</v>
      </c>
      <c r="F3522" t="s">
        <v>42</v>
      </c>
      <c r="G3522">
        <v>24</v>
      </c>
      <c r="H3522" t="s">
        <v>43</v>
      </c>
      <c r="I3522">
        <v>27</v>
      </c>
      <c r="J3522" t="s">
        <v>935</v>
      </c>
      <c r="L3522" t="s">
        <v>45</v>
      </c>
      <c r="M3522">
        <v>0</v>
      </c>
      <c r="N3522">
        <v>0.5</v>
      </c>
      <c r="O3522" s="1" t="s">
        <v>936</v>
      </c>
      <c r="P3522" s="1" t="s">
        <v>936</v>
      </c>
      <c r="Q3522" t="s">
        <v>47</v>
      </c>
      <c r="R3522" t="s">
        <v>47</v>
      </c>
      <c r="S3522">
        <v>0.1116497963666916</v>
      </c>
      <c r="T3522">
        <v>2.4202253553085029E-4</v>
      </c>
      <c r="U3522">
        <v>1.02263514418155E-3</v>
      </c>
      <c r="V3522">
        <v>3.028124338015914E-3</v>
      </c>
      <c r="W3522">
        <v>2.7934771496802568E-3</v>
      </c>
      <c r="X3522">
        <v>1.8123948248103261E-3</v>
      </c>
      <c r="Y3522">
        <v>-8.1666666666666606E-3</v>
      </c>
      <c r="Z3522">
        <v>6.9000000000000006E-2</v>
      </c>
      <c r="AA3522">
        <v>4.8000000000000001E-2</v>
      </c>
      <c r="AB3522">
        <v>0.88300000000000001</v>
      </c>
      <c r="AC3522">
        <v>0.48180000000000001</v>
      </c>
      <c r="AD3522" t="s">
        <v>48</v>
      </c>
      <c r="AE3522" t="s">
        <v>48</v>
      </c>
      <c r="AF3522" t="s">
        <v>48</v>
      </c>
      <c r="AH3522">
        <f t="shared" ref="AH3522" si="200">SUM(AI3522:AJ3522)</f>
        <v>15</v>
      </c>
      <c r="AI3522">
        <f>COUNTIF(L3522:L3537, "Comment")</f>
        <v>6</v>
      </c>
      <c r="AJ3522">
        <f>COUNTIF(L3522:L3537, "Reply")</f>
        <v>9</v>
      </c>
      <c r="AK3522">
        <f>COUNTIF(C3523:C3537, C3522)</f>
        <v>3</v>
      </c>
      <c r="AM3522">
        <f>AVERAGE(S3522:S3537)</f>
        <v>0.20745037992310245</v>
      </c>
      <c r="AN3522">
        <f>AVERAGE(Y3522:Y3537)</f>
        <v>3.5515584242146729E-2</v>
      </c>
    </row>
    <row r="3523" spans="1:40" hidden="1" outlineLevel="1" x14ac:dyDescent="0.2">
      <c r="A3523" t="s">
        <v>7415</v>
      </c>
      <c r="B3523" t="s">
        <v>7416</v>
      </c>
      <c r="C3523" t="s">
        <v>5166</v>
      </c>
      <c r="J3523" t="s">
        <v>7417</v>
      </c>
      <c r="K3523" t="s">
        <v>931</v>
      </c>
      <c r="L3523" t="s">
        <v>1233</v>
      </c>
      <c r="M3523">
        <v>11</v>
      </c>
      <c r="P3523" t="s">
        <v>7418</v>
      </c>
      <c r="Q3523" t="s">
        <v>47</v>
      </c>
      <c r="S3523">
        <v>4.1147723793983459E-2</v>
      </c>
      <c r="T3523">
        <v>1.781798782758415E-4</v>
      </c>
      <c r="U3523">
        <v>7.9763319808989763E-4</v>
      </c>
      <c r="V3523">
        <v>1.8254406750202179E-3</v>
      </c>
      <c r="W3523">
        <v>1.929365447722375E-3</v>
      </c>
      <c r="X3523">
        <v>1.498094876296818E-3</v>
      </c>
      <c r="Y3523">
        <v>0.1333333333333333</v>
      </c>
      <c r="Z3523">
        <v>0.06</v>
      </c>
      <c r="AA3523">
        <v>0.08</v>
      </c>
      <c r="AB3523">
        <v>0.86</v>
      </c>
      <c r="AC3523">
        <v>-0.21870000000000001</v>
      </c>
      <c r="AD3523" t="s">
        <v>48</v>
      </c>
      <c r="AE3523" t="s">
        <v>48</v>
      </c>
      <c r="AF3523" t="s">
        <v>48</v>
      </c>
    </row>
    <row r="3524" spans="1:40" hidden="1" outlineLevel="1" x14ac:dyDescent="0.2">
      <c r="A3524" t="s">
        <v>7419</v>
      </c>
      <c r="B3524" t="s">
        <v>7420</v>
      </c>
      <c r="C3524" t="s">
        <v>7421</v>
      </c>
      <c r="J3524" t="s">
        <v>7422</v>
      </c>
      <c r="K3524" t="s">
        <v>931</v>
      </c>
      <c r="L3524" t="s">
        <v>1233</v>
      </c>
      <c r="M3524">
        <v>5</v>
      </c>
      <c r="P3524" t="s">
        <v>7423</v>
      </c>
      <c r="Q3524" t="s">
        <v>7424</v>
      </c>
      <c r="S3524">
        <v>3.5090815275907523E-2</v>
      </c>
      <c r="T3524">
        <v>1.8513484974391758E-5</v>
      </c>
      <c r="U3524">
        <v>6.7942577879875898E-4</v>
      </c>
      <c r="V3524">
        <v>3.312783082947135E-4</v>
      </c>
      <c r="W3524">
        <v>2.0889721345156431E-3</v>
      </c>
      <c r="X3524">
        <v>3.3327052369713778E-4</v>
      </c>
      <c r="Y3524">
        <v>-9.8065476190476189E-2</v>
      </c>
      <c r="Z3524">
        <v>0.108</v>
      </c>
      <c r="AA3524">
        <v>0</v>
      </c>
      <c r="AB3524">
        <v>0.89200000000000002</v>
      </c>
      <c r="AC3524">
        <v>0.64859999999999995</v>
      </c>
      <c r="AD3524" t="s">
        <v>48</v>
      </c>
      <c r="AE3524" t="s">
        <v>48</v>
      </c>
      <c r="AF3524" t="s">
        <v>48</v>
      </c>
    </row>
    <row r="3525" spans="1:40" hidden="1" outlineLevel="1" x14ac:dyDescent="0.2">
      <c r="A3525" t="s">
        <v>7425</v>
      </c>
      <c r="B3525" t="s">
        <v>7426</v>
      </c>
      <c r="C3525" t="s">
        <v>2132</v>
      </c>
      <c r="J3525" t="s">
        <v>7427</v>
      </c>
      <c r="K3525" t="s">
        <v>931</v>
      </c>
      <c r="L3525" t="s">
        <v>1233</v>
      </c>
      <c r="M3525">
        <v>3</v>
      </c>
      <c r="P3525" t="s">
        <v>7428</v>
      </c>
      <c r="Q3525" t="s">
        <v>47</v>
      </c>
      <c r="S3525">
        <v>3.6941526923328638E-4</v>
      </c>
      <c r="T3525">
        <v>2.2125191208033361E-6</v>
      </c>
      <c r="U3525">
        <v>1.9311237338115461E-5</v>
      </c>
      <c r="V3525">
        <v>4.0042494219960638E-5</v>
      </c>
      <c r="W3525">
        <v>1.704628521110862E-4</v>
      </c>
      <c r="X3525">
        <v>1.7274402125622149E-5</v>
      </c>
      <c r="Y3525">
        <v>0</v>
      </c>
      <c r="Z3525">
        <v>0.128</v>
      </c>
      <c r="AA3525">
        <v>0</v>
      </c>
      <c r="AB3525">
        <v>0.872</v>
      </c>
      <c r="AC3525">
        <v>0.61240000000000006</v>
      </c>
      <c r="AD3525" t="s">
        <v>48</v>
      </c>
      <c r="AE3525" t="s">
        <v>48</v>
      </c>
      <c r="AF3525" t="s">
        <v>48</v>
      </c>
    </row>
    <row r="3526" spans="1:40" hidden="1" outlineLevel="1" x14ac:dyDescent="0.2">
      <c r="A3526" t="s">
        <v>7429</v>
      </c>
      <c r="B3526" t="s">
        <v>7430</v>
      </c>
      <c r="C3526" t="s">
        <v>7431</v>
      </c>
      <c r="J3526" t="s">
        <v>7432</v>
      </c>
      <c r="K3526" t="s">
        <v>931</v>
      </c>
      <c r="L3526" t="s">
        <v>1233</v>
      </c>
      <c r="M3526">
        <v>1</v>
      </c>
      <c r="P3526" t="s">
        <v>7433</v>
      </c>
      <c r="Q3526" t="s">
        <v>47</v>
      </c>
      <c r="S3526">
        <v>2.9230857035145158E-4</v>
      </c>
      <c r="T3526">
        <v>2.6770960630528862E-6</v>
      </c>
      <c r="U3526">
        <v>2.1048332200734879E-5</v>
      </c>
      <c r="V3526">
        <v>4.2642019252525643E-5</v>
      </c>
      <c r="W3526">
        <v>1.3240939006209371E-4</v>
      </c>
      <c r="X3526">
        <v>1.9934986994485371E-5</v>
      </c>
      <c r="Y3526">
        <v>0.4</v>
      </c>
      <c r="Z3526">
        <v>9.6000000000000002E-2</v>
      </c>
      <c r="AA3526">
        <v>7.8E-2</v>
      </c>
      <c r="AB3526">
        <v>0.82599999999999996</v>
      </c>
      <c r="AC3526">
        <v>0.18770000000000001</v>
      </c>
      <c r="AD3526" t="s">
        <v>48</v>
      </c>
      <c r="AE3526" t="s">
        <v>48</v>
      </c>
      <c r="AF3526" t="s">
        <v>48</v>
      </c>
    </row>
    <row r="3527" spans="1:40" hidden="1" outlineLevel="1" x14ac:dyDescent="0.2">
      <c r="A3527" t="s">
        <v>7434</v>
      </c>
      <c r="B3527" t="s">
        <v>7435</v>
      </c>
      <c r="C3527" t="s">
        <v>3450</v>
      </c>
      <c r="J3527" t="s">
        <v>7436</v>
      </c>
      <c r="K3527" t="s">
        <v>931</v>
      </c>
      <c r="L3527" t="s">
        <v>1233</v>
      </c>
      <c r="M3527">
        <v>-8</v>
      </c>
      <c r="P3527" s="1" t="s">
        <v>7437</v>
      </c>
      <c r="Q3527" s="1" t="s">
        <v>47</v>
      </c>
      <c r="S3527">
        <v>5.855296622030437E-4</v>
      </c>
      <c r="T3527">
        <v>1.787824203347554E-6</v>
      </c>
      <c r="U3527">
        <v>2.0780988052138131E-5</v>
      </c>
      <c r="V3527">
        <v>5.3659674449590973E-5</v>
      </c>
      <c r="W3527">
        <v>2.6590583729557688E-4</v>
      </c>
      <c r="X3527">
        <v>2.729037078097463E-5</v>
      </c>
      <c r="Y3527">
        <v>0</v>
      </c>
      <c r="Z3527">
        <v>0</v>
      </c>
      <c r="AA3527">
        <v>0.46899999999999997</v>
      </c>
      <c r="AB3527">
        <v>0.53100000000000003</v>
      </c>
      <c r="AC3527">
        <v>-0.51219999999999999</v>
      </c>
      <c r="AD3527" t="s">
        <v>48</v>
      </c>
      <c r="AE3527" t="s">
        <v>48</v>
      </c>
      <c r="AF3527" t="s">
        <v>48</v>
      </c>
    </row>
    <row r="3528" spans="1:40" hidden="1" outlineLevel="1" x14ac:dyDescent="0.2">
      <c r="A3528" t="s">
        <v>7438</v>
      </c>
      <c r="B3528" t="s">
        <v>7439</v>
      </c>
      <c r="C3528" t="s">
        <v>7440</v>
      </c>
      <c r="J3528" t="s">
        <v>7441</v>
      </c>
      <c r="K3528" t="s">
        <v>931</v>
      </c>
      <c r="L3528" t="s">
        <v>1233</v>
      </c>
      <c r="M3528">
        <v>-6</v>
      </c>
      <c r="P3528" t="s">
        <v>7442</v>
      </c>
      <c r="Q3528" t="s">
        <v>7443</v>
      </c>
      <c r="S3528">
        <v>2.719198819249868E-3</v>
      </c>
      <c r="T3528">
        <v>8.1477897765580565E-5</v>
      </c>
      <c r="U3528">
        <v>2.3624255845788869E-4</v>
      </c>
      <c r="V3528">
        <v>9.8833173979073763E-4</v>
      </c>
      <c r="W3528">
        <v>7.0154969580471516E-4</v>
      </c>
      <c r="X3528">
        <v>2.180941519327462E-4</v>
      </c>
      <c r="Y3528">
        <v>0.19819902319902319</v>
      </c>
      <c r="Z3528">
        <v>0.17399999999999999</v>
      </c>
      <c r="AA3528">
        <v>7.4999999999999997E-2</v>
      </c>
      <c r="AB3528">
        <v>0.751</v>
      </c>
      <c r="AC3528">
        <v>0.96030000000000004</v>
      </c>
      <c r="AD3528" t="s">
        <v>48</v>
      </c>
      <c r="AE3528" t="s">
        <v>48</v>
      </c>
      <c r="AF3528" t="s">
        <v>48</v>
      </c>
    </row>
    <row r="3529" spans="1:40" hidden="1" outlineLevel="1" x14ac:dyDescent="0.2">
      <c r="A3529" t="s">
        <v>7444</v>
      </c>
      <c r="B3529" t="s">
        <v>7445</v>
      </c>
      <c r="C3529" t="s">
        <v>7446</v>
      </c>
      <c r="J3529" t="s">
        <v>7447</v>
      </c>
      <c r="K3529" t="s">
        <v>7434</v>
      </c>
      <c r="L3529" t="s">
        <v>1263</v>
      </c>
      <c r="M3529">
        <v>3</v>
      </c>
      <c r="P3529" t="s">
        <v>7448</v>
      </c>
      <c r="Q3529" t="s">
        <v>47</v>
      </c>
      <c r="S3529">
        <v>9.7429892048239708E-3</v>
      </c>
      <c r="T3529">
        <v>3.599840283641242E-6</v>
      </c>
      <c r="U3529">
        <v>4.703215672634542E-4</v>
      </c>
      <c r="V3529">
        <v>8.1381865311414003E-4</v>
      </c>
      <c r="W3529">
        <v>3.4891741815954451E-3</v>
      </c>
      <c r="X3529">
        <v>4.564104528981261E-5</v>
      </c>
      <c r="Y3529">
        <v>0</v>
      </c>
      <c r="Z3529">
        <v>0.21299999999999999</v>
      </c>
      <c r="AA3529">
        <v>0.20499999999999999</v>
      </c>
      <c r="AB3529">
        <v>0.58199999999999996</v>
      </c>
      <c r="AC3529">
        <v>2.3199999999999998E-2</v>
      </c>
      <c r="AD3529" t="s">
        <v>48</v>
      </c>
      <c r="AE3529" t="s">
        <v>48</v>
      </c>
      <c r="AF3529" t="s">
        <v>48</v>
      </c>
    </row>
    <row r="3530" spans="1:40" hidden="1" outlineLevel="1" x14ac:dyDescent="0.2">
      <c r="A3530" t="s">
        <v>7449</v>
      </c>
      <c r="B3530" t="s">
        <v>7450</v>
      </c>
      <c r="C3530" t="s">
        <v>3636</v>
      </c>
      <c r="J3530" t="s">
        <v>7451</v>
      </c>
      <c r="K3530" t="s">
        <v>7434</v>
      </c>
      <c r="L3530" t="s">
        <v>1263</v>
      </c>
      <c r="M3530">
        <v>1</v>
      </c>
      <c r="P3530" t="s">
        <v>7452</v>
      </c>
      <c r="Q3530" t="s">
        <v>47</v>
      </c>
      <c r="S3530">
        <v>7.8021585941314697E-2</v>
      </c>
      <c r="T3530">
        <v>2.622543252073228E-5</v>
      </c>
      <c r="U3530">
        <v>5.3005991503596306E-4</v>
      </c>
      <c r="V3530">
        <v>4.9743294948711991E-4</v>
      </c>
      <c r="W3530">
        <v>1.6579324379563332E-2</v>
      </c>
      <c r="X3530">
        <v>1.7479116097092628E-2</v>
      </c>
      <c r="Y3530">
        <v>0.4</v>
      </c>
      <c r="Z3530">
        <v>0.14499999999999999</v>
      </c>
      <c r="AA3530">
        <v>0.21</v>
      </c>
      <c r="AB3530">
        <v>0.64500000000000002</v>
      </c>
      <c r="AC3530">
        <v>-0.20230000000000001</v>
      </c>
      <c r="AD3530" t="s">
        <v>48</v>
      </c>
      <c r="AE3530" t="s">
        <v>48</v>
      </c>
      <c r="AF3530" t="s">
        <v>48</v>
      </c>
    </row>
    <row r="3531" spans="1:40" hidden="1" outlineLevel="1" x14ac:dyDescent="0.2">
      <c r="A3531" t="s">
        <v>7453</v>
      </c>
      <c r="B3531" t="s">
        <v>7454</v>
      </c>
      <c r="C3531" t="s">
        <v>933</v>
      </c>
      <c r="J3531" t="s">
        <v>7455</v>
      </c>
      <c r="K3531" t="s">
        <v>7444</v>
      </c>
      <c r="L3531" t="s">
        <v>1263</v>
      </c>
      <c r="M3531">
        <v>3</v>
      </c>
      <c r="P3531" t="s">
        <v>7456</v>
      </c>
      <c r="Q3531" t="s">
        <v>47</v>
      </c>
      <c r="S3531">
        <v>0.18402570486068731</v>
      </c>
      <c r="T3531">
        <v>8.6011888924986124E-5</v>
      </c>
      <c r="U3531">
        <v>1.3784518232569101E-3</v>
      </c>
      <c r="V3531">
        <v>1.687908894382417E-3</v>
      </c>
      <c r="W3531">
        <v>1.8867035396397109E-3</v>
      </c>
      <c r="X3531">
        <v>2.211564220488071E-3</v>
      </c>
      <c r="Y3531">
        <v>0.5</v>
      </c>
      <c r="Z3531">
        <v>4.9000000000000002E-2</v>
      </c>
      <c r="AA3531">
        <v>0</v>
      </c>
      <c r="AB3531">
        <v>0.95099999999999996</v>
      </c>
      <c r="AC3531">
        <v>0.15310000000000001</v>
      </c>
      <c r="AD3531" t="s">
        <v>48</v>
      </c>
      <c r="AE3531" t="s">
        <v>48</v>
      </c>
      <c r="AF3531" t="s">
        <v>48</v>
      </c>
    </row>
    <row r="3532" spans="1:40" hidden="1" outlineLevel="1" x14ac:dyDescent="0.2">
      <c r="A3532" t="s">
        <v>7457</v>
      </c>
      <c r="B3532" t="s">
        <v>7458</v>
      </c>
      <c r="C3532" t="s">
        <v>7459</v>
      </c>
      <c r="J3532" t="s">
        <v>7460</v>
      </c>
      <c r="K3532" t="s">
        <v>7444</v>
      </c>
      <c r="L3532" t="s">
        <v>1263</v>
      </c>
      <c r="M3532">
        <v>4</v>
      </c>
      <c r="P3532" t="s">
        <v>7461</v>
      </c>
      <c r="Q3532" t="s">
        <v>47</v>
      </c>
      <c r="S3532">
        <v>0.90028905868530273</v>
      </c>
      <c r="T3532">
        <v>1.1391118168830869E-3</v>
      </c>
      <c r="U3532">
        <v>1.738621853291988E-2</v>
      </c>
      <c r="V3532">
        <v>1.6837965697050091E-2</v>
      </c>
      <c r="W3532">
        <v>2.222295664250851E-2</v>
      </c>
      <c r="X3532">
        <v>1.960049569606781E-2</v>
      </c>
      <c r="Y3532">
        <v>0</v>
      </c>
      <c r="Z3532">
        <v>0</v>
      </c>
      <c r="AA3532">
        <v>0</v>
      </c>
      <c r="AB3532">
        <v>1</v>
      </c>
      <c r="AC3532">
        <v>0</v>
      </c>
      <c r="AD3532" t="s">
        <v>48</v>
      </c>
      <c r="AE3532" t="s">
        <v>48</v>
      </c>
      <c r="AF3532" t="s">
        <v>48</v>
      </c>
    </row>
    <row r="3533" spans="1:40" hidden="1" outlineLevel="1" x14ac:dyDescent="0.2">
      <c r="A3533" t="s">
        <v>7462</v>
      </c>
      <c r="B3533" t="s">
        <v>7463</v>
      </c>
      <c r="C3533" t="s">
        <v>3450</v>
      </c>
      <c r="J3533" t="s">
        <v>7464</v>
      </c>
      <c r="K3533" t="s">
        <v>7444</v>
      </c>
      <c r="L3533" t="s">
        <v>1263</v>
      </c>
      <c r="M3533">
        <v>1</v>
      </c>
      <c r="P3533" t="s">
        <v>7465</v>
      </c>
      <c r="Q3533" t="s">
        <v>47</v>
      </c>
      <c r="S3533">
        <v>0.75101947784423828</v>
      </c>
      <c r="T3533">
        <v>2.9648503186763261E-5</v>
      </c>
      <c r="U3533">
        <v>0.13537146151065829</v>
      </c>
      <c r="V3533">
        <v>8.230922743678093E-3</v>
      </c>
      <c r="W3533">
        <v>0.41926538944244379</v>
      </c>
      <c r="X3533">
        <v>7.3442026041448116E-4</v>
      </c>
      <c r="Y3533">
        <v>-0.25</v>
      </c>
      <c r="Z3533">
        <v>8.7999999999999995E-2</v>
      </c>
      <c r="AA3533">
        <v>0.38100000000000001</v>
      </c>
      <c r="AB3533">
        <v>0.53</v>
      </c>
      <c r="AC3533">
        <v>-0.85160000000000002</v>
      </c>
      <c r="AD3533" t="s">
        <v>48</v>
      </c>
      <c r="AE3533" t="s">
        <v>48</v>
      </c>
      <c r="AF3533" t="s">
        <v>48</v>
      </c>
    </row>
    <row r="3534" spans="1:40" hidden="1" outlineLevel="1" x14ac:dyDescent="0.2">
      <c r="A3534" t="s">
        <v>7466</v>
      </c>
      <c r="B3534" t="s">
        <v>7467</v>
      </c>
      <c r="C3534" t="s">
        <v>7446</v>
      </c>
      <c r="J3534" t="s">
        <v>7468</v>
      </c>
      <c r="K3534" t="s">
        <v>7453</v>
      </c>
      <c r="L3534" t="s">
        <v>1263</v>
      </c>
      <c r="M3534">
        <v>1</v>
      </c>
      <c r="P3534" t="s">
        <v>7469</v>
      </c>
      <c r="Q3534" t="s">
        <v>47</v>
      </c>
      <c r="S3534">
        <v>2.2680987603962421E-3</v>
      </c>
      <c r="T3534">
        <v>1.099818291550037E-5</v>
      </c>
      <c r="U3534">
        <v>2.7461408171802759E-4</v>
      </c>
      <c r="V3534">
        <v>1.893843291327357E-4</v>
      </c>
      <c r="W3534">
        <v>2.6868973509408528E-4</v>
      </c>
      <c r="X3534">
        <v>7.21132499165833E-4</v>
      </c>
      <c r="Y3534">
        <v>0.15446428571428569</v>
      </c>
      <c r="Z3534">
        <v>0.17499999999999999</v>
      </c>
      <c r="AA3534">
        <v>0</v>
      </c>
      <c r="AB3534">
        <v>0.82499999999999996</v>
      </c>
      <c r="AC3534">
        <v>0.83379999999999999</v>
      </c>
      <c r="AD3534" t="s">
        <v>48</v>
      </c>
      <c r="AE3534" t="s">
        <v>48</v>
      </c>
      <c r="AF3534" t="s">
        <v>48</v>
      </c>
    </row>
    <row r="3535" spans="1:40" hidden="1" outlineLevel="1" x14ac:dyDescent="0.2">
      <c r="A3535" t="s">
        <v>7470</v>
      </c>
      <c r="B3535" t="s">
        <v>7471</v>
      </c>
      <c r="C3535" t="s">
        <v>933</v>
      </c>
      <c r="J3535" t="s">
        <v>7472</v>
      </c>
      <c r="K3535" t="s">
        <v>7466</v>
      </c>
      <c r="L3535" t="s">
        <v>1263</v>
      </c>
      <c r="M3535">
        <v>0</v>
      </c>
      <c r="P3535" t="s">
        <v>7473</v>
      </c>
      <c r="Q3535" t="s">
        <v>47</v>
      </c>
      <c r="S3535">
        <v>0.35703659057617188</v>
      </c>
      <c r="T3535">
        <v>1.6822504403535279E-4</v>
      </c>
      <c r="U3535">
        <v>2.0859306678175931E-3</v>
      </c>
      <c r="V3535">
        <v>2.651828341186047E-3</v>
      </c>
      <c r="W3535">
        <v>2.880246844142675E-3</v>
      </c>
      <c r="X3535">
        <v>5.595281720161438E-3</v>
      </c>
      <c r="Y3535">
        <v>-8.4848484848484854E-2</v>
      </c>
      <c r="Z3535">
        <v>0.13</v>
      </c>
      <c r="AA3535">
        <v>6.9000000000000006E-2</v>
      </c>
      <c r="AB3535">
        <v>0.8</v>
      </c>
      <c r="AC3535">
        <v>0.68079999999999996</v>
      </c>
      <c r="AD3535" t="s">
        <v>48</v>
      </c>
      <c r="AE3535" t="s">
        <v>48</v>
      </c>
      <c r="AF3535" t="s">
        <v>48</v>
      </c>
    </row>
    <row r="3536" spans="1:40" hidden="1" outlineLevel="1" x14ac:dyDescent="0.2">
      <c r="A3536" t="s">
        <v>7474</v>
      </c>
      <c r="B3536" t="s">
        <v>7475</v>
      </c>
      <c r="C3536" t="s">
        <v>7446</v>
      </c>
      <c r="J3536" t="s">
        <v>7476</v>
      </c>
      <c r="K3536" t="s">
        <v>7470</v>
      </c>
      <c r="L3536" t="s">
        <v>1263</v>
      </c>
      <c r="M3536">
        <v>3</v>
      </c>
      <c r="P3536" s="2" t="s">
        <v>7477</v>
      </c>
      <c r="Q3536" t="s">
        <v>47</v>
      </c>
      <c r="S3536">
        <v>0.53249949216842651</v>
      </c>
      <c r="T3536">
        <v>1.98589958017692E-4</v>
      </c>
      <c r="U3536">
        <v>3.021536860615015E-3</v>
      </c>
      <c r="V3536">
        <v>3.8516991771757598E-3</v>
      </c>
      <c r="W3536">
        <v>4.2345360852777958E-3</v>
      </c>
      <c r="X3536">
        <v>6.7347264848649502E-3</v>
      </c>
      <c r="Y3536">
        <v>-0.5</v>
      </c>
      <c r="Z3536">
        <v>0.20200000000000001</v>
      </c>
      <c r="AA3536">
        <v>6.6000000000000003E-2</v>
      </c>
      <c r="AB3536">
        <v>0.73199999999999998</v>
      </c>
      <c r="AC3536">
        <v>0.56120000000000003</v>
      </c>
      <c r="AD3536" t="s">
        <v>48</v>
      </c>
      <c r="AE3536" t="s">
        <v>48</v>
      </c>
      <c r="AF3536" t="s">
        <v>48</v>
      </c>
    </row>
    <row r="3537" spans="1:40" hidden="1" outlineLevel="1" x14ac:dyDescent="0.2">
      <c r="A3537" t="s">
        <v>7478</v>
      </c>
      <c r="B3537" t="s">
        <v>7479</v>
      </c>
      <c r="C3537" t="s">
        <v>933</v>
      </c>
      <c r="J3537" t="s">
        <v>7480</v>
      </c>
      <c r="K3537" t="s">
        <v>7474</v>
      </c>
      <c r="L3537" t="s">
        <v>1263</v>
      </c>
      <c r="M3537">
        <v>1</v>
      </c>
      <c r="P3537" s="2" t="s">
        <v>7481</v>
      </c>
      <c r="Q3537" t="s">
        <v>47</v>
      </c>
      <c r="S3537">
        <v>0.31244829297065729</v>
      </c>
      <c r="T3537">
        <v>5.0419817853253328E-5</v>
      </c>
      <c r="U3537">
        <v>9.3221617862582207E-4</v>
      </c>
      <c r="V3537">
        <v>1.694242702797055E-3</v>
      </c>
      <c r="W3537">
        <v>9.8983673378825188E-3</v>
      </c>
      <c r="X3537">
        <v>1.2836966197937729E-3</v>
      </c>
      <c r="Y3537">
        <v>-0.27666666666666673</v>
      </c>
      <c r="Z3537">
        <v>0.115</v>
      </c>
      <c r="AA3537">
        <v>0.12</v>
      </c>
      <c r="AB3537">
        <v>0.76600000000000001</v>
      </c>
      <c r="AC3537">
        <v>-9.6100000000000005E-2</v>
      </c>
      <c r="AD3537" t="s">
        <v>48</v>
      </c>
      <c r="AE3537" t="s">
        <v>48</v>
      </c>
      <c r="AF3537" t="s">
        <v>48</v>
      </c>
    </row>
    <row r="3538" spans="1:40" collapsed="1" x14ac:dyDescent="0.2">
      <c r="A3538" t="s">
        <v>985</v>
      </c>
      <c r="B3538" t="s">
        <v>986</v>
      </c>
      <c r="C3538" t="s">
        <v>987</v>
      </c>
      <c r="D3538" t="s">
        <v>988</v>
      </c>
      <c r="E3538" t="s">
        <v>53</v>
      </c>
      <c r="F3538" t="s">
        <v>42</v>
      </c>
      <c r="G3538">
        <v>30</v>
      </c>
      <c r="H3538" t="s">
        <v>43</v>
      </c>
      <c r="I3538">
        <v>33</v>
      </c>
      <c r="J3538" t="s">
        <v>989</v>
      </c>
      <c r="L3538" t="s">
        <v>45</v>
      </c>
      <c r="M3538">
        <v>6</v>
      </c>
      <c r="N3538">
        <v>1</v>
      </c>
      <c r="O3538" s="1" t="s">
        <v>990</v>
      </c>
      <c r="P3538" s="1" t="s">
        <v>990</v>
      </c>
      <c r="Q3538" t="s">
        <v>47</v>
      </c>
      <c r="R3538" t="s">
        <v>47</v>
      </c>
      <c r="S3538">
        <v>3.1591966398991639E-4</v>
      </c>
      <c r="T3538">
        <v>3.0875150969222891E-6</v>
      </c>
      <c r="U3538">
        <v>2.0357418179628439E-5</v>
      </c>
      <c r="V3538">
        <v>3.2912197639234357E-5</v>
      </c>
      <c r="W3538">
        <v>1.4961267879698431E-4</v>
      </c>
      <c r="X3538">
        <v>2.4387831217609349E-5</v>
      </c>
      <c r="Y3538">
        <v>5.9027777777777783E-2</v>
      </c>
      <c r="Z3538">
        <v>0.11</v>
      </c>
      <c r="AA3538">
        <v>2.5999999999999999E-2</v>
      </c>
      <c r="AB3538">
        <v>0.86399999999999999</v>
      </c>
      <c r="AC3538">
        <v>0.97760000000000002</v>
      </c>
      <c r="AD3538" t="s">
        <v>48</v>
      </c>
      <c r="AE3538" t="s">
        <v>48</v>
      </c>
      <c r="AF3538" t="s">
        <v>48</v>
      </c>
      <c r="AH3538">
        <f t="shared" ref="AH3538" si="201">SUM(AI3538:AJ3538)</f>
        <v>17</v>
      </c>
      <c r="AI3538">
        <f>COUNTIF(L3538:L3555, "Comment")</f>
        <v>6</v>
      </c>
      <c r="AJ3538">
        <f>COUNTIF(L3538:L3555, "Reply")</f>
        <v>11</v>
      </c>
      <c r="AK3538">
        <f>COUNTIF(C3539:C3555, C3538)</f>
        <v>5</v>
      </c>
      <c r="AM3538">
        <f>AVERAGE(S3538:S3555)</f>
        <v>4.879292020375621E-2</v>
      </c>
      <c r="AN3538">
        <f>AVERAGE(Y3538:Y3555)</f>
        <v>-7.9215721642192205E-2</v>
      </c>
    </row>
    <row r="3539" spans="1:40" hidden="1" outlineLevel="1" x14ac:dyDescent="0.2">
      <c r="A3539" t="s">
        <v>7592</v>
      </c>
      <c r="B3539" t="s">
        <v>7593</v>
      </c>
      <c r="C3539" t="s">
        <v>939</v>
      </c>
      <c r="J3539" t="s">
        <v>7594</v>
      </c>
      <c r="K3539" t="s">
        <v>985</v>
      </c>
      <c r="L3539" t="s">
        <v>1233</v>
      </c>
      <c r="M3539">
        <v>4</v>
      </c>
      <c r="P3539" t="s">
        <v>7595</v>
      </c>
      <c r="Q3539" t="s">
        <v>47</v>
      </c>
      <c r="S3539">
        <v>6.5724324667826295E-4</v>
      </c>
      <c r="T3539">
        <v>4.1946727833419573E-6</v>
      </c>
      <c r="U3539">
        <v>7.4444760684855282E-5</v>
      </c>
      <c r="V3539">
        <v>3.3189116948051378E-5</v>
      </c>
      <c r="W3539">
        <v>2.3043969122227281E-4</v>
      </c>
      <c r="X3539">
        <v>3.8435173337347812E-5</v>
      </c>
      <c r="Y3539">
        <v>-0.3</v>
      </c>
      <c r="Z3539">
        <v>2.8000000000000001E-2</v>
      </c>
      <c r="AA3539">
        <v>0.11</v>
      </c>
      <c r="AB3539">
        <v>0.86199999999999999</v>
      </c>
      <c r="AC3539">
        <v>-0.65690000000000004</v>
      </c>
      <c r="AD3539" t="s">
        <v>48</v>
      </c>
      <c r="AE3539" t="s">
        <v>48</v>
      </c>
      <c r="AF3539" t="s">
        <v>48</v>
      </c>
    </row>
    <row r="3540" spans="1:40" hidden="1" outlineLevel="1" x14ac:dyDescent="0.2">
      <c r="A3540" t="s">
        <v>7596</v>
      </c>
      <c r="B3540" t="s">
        <v>7597</v>
      </c>
      <c r="C3540" t="s">
        <v>7519</v>
      </c>
      <c r="J3540" t="s">
        <v>7598</v>
      </c>
      <c r="K3540" t="s">
        <v>985</v>
      </c>
      <c r="L3540" t="s">
        <v>1233</v>
      </c>
      <c r="M3540">
        <v>3</v>
      </c>
      <c r="P3540" t="s">
        <v>7599</v>
      </c>
      <c r="Q3540" t="s">
        <v>47</v>
      </c>
      <c r="S3540">
        <v>1.1572272051125761E-3</v>
      </c>
      <c r="T3540">
        <v>2.6682057523430558E-6</v>
      </c>
      <c r="U3540">
        <v>3.6214249121258042E-5</v>
      </c>
      <c r="V3540">
        <v>5.3751555242342868E-5</v>
      </c>
      <c r="W3540">
        <v>5.1657354924827814E-4</v>
      </c>
      <c r="X3540">
        <v>4.8788642743602402E-5</v>
      </c>
      <c r="Y3540">
        <v>-9.2518585385429707E-18</v>
      </c>
      <c r="Z3540">
        <v>6.6000000000000003E-2</v>
      </c>
      <c r="AA3540">
        <v>0.10100000000000001</v>
      </c>
      <c r="AB3540">
        <v>0.83299999999999996</v>
      </c>
      <c r="AC3540">
        <v>-0.58489999999999998</v>
      </c>
      <c r="AD3540" t="s">
        <v>48</v>
      </c>
      <c r="AE3540" t="s">
        <v>48</v>
      </c>
      <c r="AF3540" t="s">
        <v>48</v>
      </c>
    </row>
    <row r="3541" spans="1:40" hidden="1" outlineLevel="1" x14ac:dyDescent="0.2">
      <c r="A3541" t="s">
        <v>7600</v>
      </c>
      <c r="B3541" t="s">
        <v>7601</v>
      </c>
      <c r="C3541" t="s">
        <v>6878</v>
      </c>
      <c r="J3541" t="s">
        <v>7602</v>
      </c>
      <c r="K3541" t="s">
        <v>985</v>
      </c>
      <c r="L3541" t="s">
        <v>1233</v>
      </c>
      <c r="M3541">
        <v>3</v>
      </c>
      <c r="P3541" t="s">
        <v>7603</v>
      </c>
      <c r="Q3541" t="s">
        <v>47</v>
      </c>
      <c r="S3541">
        <v>2.7884487644769251E-4</v>
      </c>
      <c r="T3541">
        <v>3.04833361042256E-6</v>
      </c>
      <c r="U3541">
        <v>1.9055451048188839E-5</v>
      </c>
      <c r="V3541">
        <v>3.3627820812398568E-5</v>
      </c>
      <c r="W3541">
        <v>1.3284658780321479E-4</v>
      </c>
      <c r="X3541">
        <v>2.235093415947631E-5</v>
      </c>
      <c r="Y3541">
        <v>5.7142857142857127E-2</v>
      </c>
      <c r="Z3541">
        <v>4.5999999999999999E-2</v>
      </c>
      <c r="AA3541">
        <v>5.2999999999999999E-2</v>
      </c>
      <c r="AB3541">
        <v>0.90200000000000002</v>
      </c>
      <c r="AC3541">
        <v>0.4854</v>
      </c>
      <c r="AD3541" t="s">
        <v>48</v>
      </c>
      <c r="AE3541" t="s">
        <v>48</v>
      </c>
      <c r="AF3541" t="s">
        <v>48</v>
      </c>
    </row>
    <row r="3542" spans="1:40" hidden="1" outlineLevel="1" x14ac:dyDescent="0.2">
      <c r="A3542" t="s">
        <v>7604</v>
      </c>
      <c r="B3542" t="s">
        <v>7605</v>
      </c>
      <c r="C3542" t="s">
        <v>7484</v>
      </c>
      <c r="J3542" t="s">
        <v>7606</v>
      </c>
      <c r="K3542" t="s">
        <v>985</v>
      </c>
      <c r="L3542" t="s">
        <v>1233</v>
      </c>
      <c r="M3542">
        <v>2</v>
      </c>
      <c r="P3542" s="1" t="s">
        <v>7607</v>
      </c>
      <c r="Q3542" s="1" t="s">
        <v>47</v>
      </c>
      <c r="S3542">
        <v>6.6834576427936554E-2</v>
      </c>
      <c r="T3542">
        <v>3.118843596894294E-5</v>
      </c>
      <c r="U3542">
        <v>6.1124999774619937E-4</v>
      </c>
      <c r="V3542">
        <v>9.8195928148925304E-4</v>
      </c>
      <c r="W3542">
        <v>6.1087966896593571E-3</v>
      </c>
      <c r="X3542">
        <v>2.1795802749693389E-3</v>
      </c>
      <c r="Y3542">
        <v>-0.1</v>
      </c>
      <c r="Z3542">
        <v>0</v>
      </c>
      <c r="AA3542">
        <v>3.9E-2</v>
      </c>
      <c r="AB3542">
        <v>0.96099999999999997</v>
      </c>
      <c r="AC3542">
        <v>-0.31640000000000001</v>
      </c>
      <c r="AD3542" t="s">
        <v>48</v>
      </c>
      <c r="AE3542" t="s">
        <v>48</v>
      </c>
      <c r="AF3542" t="s">
        <v>48</v>
      </c>
    </row>
    <row r="3543" spans="1:40" hidden="1" outlineLevel="1" x14ac:dyDescent="0.2">
      <c r="A3543" t="s">
        <v>7608</v>
      </c>
      <c r="B3543" t="s">
        <v>7609</v>
      </c>
      <c r="C3543" t="s">
        <v>7610</v>
      </c>
      <c r="J3543" t="s">
        <v>7611</v>
      </c>
      <c r="K3543" t="s">
        <v>985</v>
      </c>
      <c r="L3543" t="s">
        <v>1233</v>
      </c>
      <c r="M3543">
        <v>1</v>
      </c>
      <c r="P3543" t="s">
        <v>7612</v>
      </c>
      <c r="Q3543" t="s">
        <v>47</v>
      </c>
      <c r="S3543">
        <v>5.9962383238598704E-4</v>
      </c>
      <c r="T3543">
        <v>1.7531074263388291E-6</v>
      </c>
      <c r="U3543">
        <v>1.779773810994811E-5</v>
      </c>
      <c r="V3543">
        <v>5.4401927627623081E-5</v>
      </c>
      <c r="W3543">
        <v>2.716441813390702E-4</v>
      </c>
      <c r="X3543">
        <v>2.0704968846985139E-5</v>
      </c>
      <c r="Y3543">
        <v>-0.25</v>
      </c>
      <c r="Z3543">
        <v>0</v>
      </c>
      <c r="AA3543">
        <v>0.19500000000000001</v>
      </c>
      <c r="AB3543">
        <v>0.80500000000000005</v>
      </c>
      <c r="AC3543">
        <v>-0.1779</v>
      </c>
      <c r="AD3543" t="s">
        <v>48</v>
      </c>
      <c r="AE3543" t="s">
        <v>48</v>
      </c>
      <c r="AF3543" t="s">
        <v>48</v>
      </c>
    </row>
    <row r="3544" spans="1:40" hidden="1" outlineLevel="1" x14ac:dyDescent="0.2">
      <c r="A3544" t="s">
        <v>7613</v>
      </c>
      <c r="B3544" t="s">
        <v>7614</v>
      </c>
      <c r="C3544" t="s">
        <v>1417</v>
      </c>
      <c r="J3544" t="s">
        <v>7615</v>
      </c>
      <c r="K3544" t="s">
        <v>985</v>
      </c>
      <c r="L3544" t="s">
        <v>1233</v>
      </c>
      <c r="M3544">
        <v>0</v>
      </c>
      <c r="P3544" t="s">
        <v>7616</v>
      </c>
      <c r="Q3544" t="s">
        <v>47</v>
      </c>
      <c r="S3544">
        <v>1.414098078384995E-3</v>
      </c>
      <c r="T3544">
        <v>4.6965051296865568E-6</v>
      </c>
      <c r="U3544">
        <v>1.691947545623407E-4</v>
      </c>
      <c r="V3544">
        <v>5.1216851716162637E-5</v>
      </c>
      <c r="W3544">
        <v>5.6892877910286188E-4</v>
      </c>
      <c r="X3544">
        <v>8.1385573139414191E-5</v>
      </c>
      <c r="Y3544">
        <v>-0.48009259259259252</v>
      </c>
      <c r="Z3544">
        <v>6.3E-2</v>
      </c>
      <c r="AA3544">
        <v>7.3999999999999996E-2</v>
      </c>
      <c r="AB3544">
        <v>0.86299999999999999</v>
      </c>
      <c r="AC3544">
        <v>-0.49559999999999998</v>
      </c>
      <c r="AD3544" t="s">
        <v>48</v>
      </c>
      <c r="AE3544" t="s">
        <v>48</v>
      </c>
      <c r="AF3544" t="s">
        <v>48</v>
      </c>
    </row>
    <row r="3545" spans="1:40" hidden="1" outlineLevel="1" x14ac:dyDescent="0.2">
      <c r="A3545" t="s">
        <v>7617</v>
      </c>
      <c r="B3545" t="s">
        <v>7618</v>
      </c>
      <c r="C3545" t="s">
        <v>987</v>
      </c>
      <c r="J3545" t="s">
        <v>7619</v>
      </c>
      <c r="K3545" t="s">
        <v>7596</v>
      </c>
      <c r="L3545" t="s">
        <v>1263</v>
      </c>
      <c r="M3545">
        <v>1</v>
      </c>
      <c r="P3545" t="s">
        <v>7620</v>
      </c>
      <c r="Q3545" t="s">
        <v>47</v>
      </c>
      <c r="S3545">
        <v>1.0323815979063509E-2</v>
      </c>
      <c r="T3545">
        <v>4.0778213588055223E-6</v>
      </c>
      <c r="U3545">
        <v>9.3489325081463903E-5</v>
      </c>
      <c r="V3545">
        <v>3.6142842145636678E-4</v>
      </c>
      <c r="W3545">
        <v>5.2277506329119214E-3</v>
      </c>
      <c r="X3545">
        <v>2.613091201055795E-4</v>
      </c>
      <c r="Y3545">
        <v>-0.17999999999999991</v>
      </c>
      <c r="Z3545">
        <v>0.25600000000000001</v>
      </c>
      <c r="AA3545">
        <v>0.188</v>
      </c>
      <c r="AB3545">
        <v>0.55600000000000005</v>
      </c>
      <c r="AC3545">
        <v>0.6008</v>
      </c>
      <c r="AD3545" t="s">
        <v>48</v>
      </c>
      <c r="AE3545" t="s">
        <v>48</v>
      </c>
      <c r="AF3545" t="s">
        <v>48</v>
      </c>
    </row>
    <row r="3546" spans="1:40" hidden="1" outlineLevel="1" x14ac:dyDescent="0.2">
      <c r="A3546" t="s">
        <v>7621</v>
      </c>
      <c r="B3546" t="s">
        <v>7622</v>
      </c>
      <c r="C3546" t="s">
        <v>987</v>
      </c>
      <c r="J3546" t="s">
        <v>7623</v>
      </c>
      <c r="K3546" t="s">
        <v>7600</v>
      </c>
      <c r="L3546" t="s">
        <v>1263</v>
      </c>
      <c r="M3546">
        <v>1</v>
      </c>
      <c r="P3546" t="s">
        <v>7624</v>
      </c>
      <c r="Q3546" t="s">
        <v>47</v>
      </c>
      <c r="S3546">
        <v>4.3402580195106571E-4</v>
      </c>
      <c r="T3546">
        <v>3.4411336855555419E-6</v>
      </c>
      <c r="U3546">
        <v>2.608440809126478E-5</v>
      </c>
      <c r="V3546">
        <v>4.1408351535210393E-5</v>
      </c>
      <c r="W3546">
        <v>1.427897659596056E-4</v>
      </c>
      <c r="X3546">
        <v>5.8303328842157498E-5</v>
      </c>
      <c r="Y3546">
        <v>0.1866666666666667</v>
      </c>
      <c r="Z3546">
        <v>0.04</v>
      </c>
      <c r="AA3546">
        <v>7.0999999999999994E-2</v>
      </c>
      <c r="AB3546">
        <v>0.89</v>
      </c>
      <c r="AC3546">
        <v>-0.32740000000000002</v>
      </c>
      <c r="AD3546" t="s">
        <v>48</v>
      </c>
      <c r="AE3546" t="s">
        <v>48</v>
      </c>
      <c r="AF3546" t="s">
        <v>48</v>
      </c>
    </row>
    <row r="3547" spans="1:40" hidden="1" outlineLevel="1" x14ac:dyDescent="0.2">
      <c r="A3547" t="s">
        <v>7625</v>
      </c>
      <c r="B3547" t="s">
        <v>7626</v>
      </c>
      <c r="C3547" t="s">
        <v>987</v>
      </c>
      <c r="J3547" t="s">
        <v>7627</v>
      </c>
      <c r="K3547" t="s">
        <v>7604</v>
      </c>
      <c r="L3547" t="s">
        <v>1263</v>
      </c>
      <c r="M3547">
        <v>2</v>
      </c>
      <c r="P3547" t="s">
        <v>7628</v>
      </c>
      <c r="Q3547" t="s">
        <v>47</v>
      </c>
      <c r="S3547">
        <v>3.788165922742337E-4</v>
      </c>
      <c r="T3547">
        <v>2.3766624508425589E-6</v>
      </c>
      <c r="U3547">
        <v>2.0452338503673669E-5</v>
      </c>
      <c r="V3547">
        <v>6.9516208895947784E-5</v>
      </c>
      <c r="W3547">
        <v>1.3156590284779671E-4</v>
      </c>
      <c r="X3547">
        <v>2.8386777557898309E-5</v>
      </c>
      <c r="Y3547">
        <v>-0.6</v>
      </c>
      <c r="Z3547">
        <v>0</v>
      </c>
      <c r="AA3547">
        <v>0</v>
      </c>
      <c r="AB3547">
        <v>1</v>
      </c>
      <c r="AC3547">
        <v>0</v>
      </c>
      <c r="AD3547" t="s">
        <v>48</v>
      </c>
      <c r="AE3547" t="s">
        <v>48</v>
      </c>
      <c r="AF3547" t="s">
        <v>48</v>
      </c>
    </row>
    <row r="3548" spans="1:40" hidden="1" outlineLevel="1" x14ac:dyDescent="0.2">
      <c r="A3548" t="s">
        <v>7629</v>
      </c>
      <c r="B3548" t="s">
        <v>7630</v>
      </c>
      <c r="C3548" t="s">
        <v>987</v>
      </c>
      <c r="J3548" t="s">
        <v>7631</v>
      </c>
      <c r="K3548" t="s">
        <v>7608</v>
      </c>
      <c r="L3548" t="s">
        <v>1263</v>
      </c>
      <c r="M3548">
        <v>2</v>
      </c>
      <c r="P3548" t="s">
        <v>7632</v>
      </c>
      <c r="Q3548" t="s">
        <v>47</v>
      </c>
      <c r="Y3548" t="s">
        <v>48</v>
      </c>
      <c r="Z3548" t="s">
        <v>48</v>
      </c>
      <c r="AA3548" t="s">
        <v>48</v>
      </c>
      <c r="AB3548" t="s">
        <v>48</v>
      </c>
      <c r="AC3548" t="s">
        <v>48</v>
      </c>
      <c r="AD3548" t="s">
        <v>48</v>
      </c>
      <c r="AE3548" t="s">
        <v>48</v>
      </c>
      <c r="AF3548" t="s">
        <v>48</v>
      </c>
    </row>
    <row r="3549" spans="1:40" hidden="1" outlineLevel="1" x14ac:dyDescent="0.2">
      <c r="A3549" t="s">
        <v>7633</v>
      </c>
      <c r="B3549" t="s">
        <v>7634</v>
      </c>
      <c r="C3549" t="s">
        <v>7519</v>
      </c>
      <c r="J3549" t="s">
        <v>7635</v>
      </c>
      <c r="K3549" t="s">
        <v>7613</v>
      </c>
      <c r="L3549" t="s">
        <v>1263</v>
      </c>
      <c r="M3549">
        <v>2</v>
      </c>
      <c r="P3549" t="s">
        <v>7636</v>
      </c>
      <c r="Q3549" t="s">
        <v>47</v>
      </c>
      <c r="S3549">
        <v>3.9466912858188152E-4</v>
      </c>
      <c r="T3549">
        <v>2.4195774130930658E-6</v>
      </c>
      <c r="U3549">
        <v>2.0211098672007211E-5</v>
      </c>
      <c r="V3549">
        <v>4.1378425521543249E-5</v>
      </c>
      <c r="W3549">
        <v>1.9587761198636139E-4</v>
      </c>
      <c r="X3549">
        <v>1.826317748054862E-5</v>
      </c>
      <c r="Y3549">
        <v>0.125</v>
      </c>
      <c r="Z3549">
        <v>0.252</v>
      </c>
      <c r="AA3549">
        <v>7.5999999999999998E-2</v>
      </c>
      <c r="AB3549">
        <v>0.67200000000000004</v>
      </c>
      <c r="AC3549">
        <v>0.89570000000000005</v>
      </c>
      <c r="AD3549" t="s">
        <v>48</v>
      </c>
      <c r="AE3549" t="s">
        <v>48</v>
      </c>
      <c r="AF3549" t="s">
        <v>48</v>
      </c>
    </row>
    <row r="3550" spans="1:40" hidden="1" outlineLevel="1" x14ac:dyDescent="0.2">
      <c r="A3550" t="s">
        <v>7637</v>
      </c>
      <c r="B3550" t="s">
        <v>7638</v>
      </c>
      <c r="C3550" t="s">
        <v>987</v>
      </c>
      <c r="J3550" t="s">
        <v>7639</v>
      </c>
      <c r="K3550" t="s">
        <v>7613</v>
      </c>
      <c r="L3550" t="s">
        <v>1263</v>
      </c>
      <c r="M3550">
        <v>2</v>
      </c>
      <c r="P3550" t="s">
        <v>7640</v>
      </c>
      <c r="Q3550" t="s">
        <v>47</v>
      </c>
      <c r="S3550">
        <v>2.7683566440828139E-4</v>
      </c>
      <c r="T3550">
        <v>2.9521381748054409E-6</v>
      </c>
      <c r="U3550">
        <v>1.8542781617725271E-5</v>
      </c>
      <c r="V3550">
        <v>4.3575961171882227E-5</v>
      </c>
      <c r="W3550">
        <v>1.2856895045842981E-4</v>
      </c>
      <c r="X3550">
        <v>2.0048424630658701E-5</v>
      </c>
      <c r="Y3550">
        <v>0.16041666666666671</v>
      </c>
      <c r="Z3550">
        <v>3.1E-2</v>
      </c>
      <c r="AA3550">
        <v>0</v>
      </c>
      <c r="AB3550">
        <v>0.96899999999999997</v>
      </c>
      <c r="AC3550">
        <v>0.1027</v>
      </c>
      <c r="AD3550" t="s">
        <v>48</v>
      </c>
      <c r="AE3550" t="s">
        <v>48</v>
      </c>
      <c r="AF3550" t="s">
        <v>48</v>
      </c>
    </row>
    <row r="3551" spans="1:40" hidden="1" outlineLevel="1" x14ac:dyDescent="0.2">
      <c r="A3551" t="s">
        <v>7641</v>
      </c>
      <c r="B3551" t="s">
        <v>7642</v>
      </c>
      <c r="C3551" t="s">
        <v>7484</v>
      </c>
      <c r="J3551" t="s">
        <v>7643</v>
      </c>
      <c r="K3551" t="s">
        <v>7625</v>
      </c>
      <c r="L3551" t="s">
        <v>1263</v>
      </c>
      <c r="M3551">
        <v>1</v>
      </c>
      <c r="P3551" t="s">
        <v>7644</v>
      </c>
      <c r="Q3551" t="s">
        <v>47</v>
      </c>
      <c r="S3551">
        <v>0.15767267346382141</v>
      </c>
      <c r="T3551">
        <v>3.6110341170569882E-5</v>
      </c>
      <c r="U3551">
        <v>5.5928778601810336E-4</v>
      </c>
      <c r="V3551">
        <v>1.170719624496996E-3</v>
      </c>
      <c r="W3551">
        <v>6.9722649641335011E-3</v>
      </c>
      <c r="X3551">
        <v>1.183955697342753E-3</v>
      </c>
      <c r="Y3551">
        <v>0.11098484848484851</v>
      </c>
      <c r="Z3551">
        <v>0.158</v>
      </c>
      <c r="AA3551">
        <v>0.17100000000000001</v>
      </c>
      <c r="AB3551">
        <v>0.67100000000000004</v>
      </c>
      <c r="AC3551">
        <v>-0.22550000000000001</v>
      </c>
      <c r="AD3551" t="s">
        <v>48</v>
      </c>
      <c r="AE3551" t="s">
        <v>48</v>
      </c>
      <c r="AF3551" t="s">
        <v>48</v>
      </c>
    </row>
    <row r="3552" spans="1:40" hidden="1" outlineLevel="1" x14ac:dyDescent="0.2">
      <c r="A3552" t="s">
        <v>7645</v>
      </c>
      <c r="B3552" t="s">
        <v>7646</v>
      </c>
      <c r="C3552" t="s">
        <v>1417</v>
      </c>
      <c r="J3552" t="s">
        <v>7647</v>
      </c>
      <c r="K3552" t="s">
        <v>7633</v>
      </c>
      <c r="L3552" t="s">
        <v>1263</v>
      </c>
      <c r="M3552">
        <v>1</v>
      </c>
      <c r="P3552" t="s">
        <v>7648</v>
      </c>
      <c r="Q3552" t="s">
        <v>47</v>
      </c>
      <c r="S3552">
        <v>8.3946948871016502E-4</v>
      </c>
      <c r="T3552">
        <v>2.6700920443545328E-6</v>
      </c>
      <c r="U3552">
        <v>3.142908462905325E-5</v>
      </c>
      <c r="V3552">
        <v>8.1673460954334587E-5</v>
      </c>
      <c r="W3552">
        <v>2.948314358945936E-4</v>
      </c>
      <c r="X3552">
        <v>6.4693922467995435E-5</v>
      </c>
      <c r="Y3552">
        <v>-3.7962962962962969E-2</v>
      </c>
      <c r="Z3552">
        <v>0.125</v>
      </c>
      <c r="AA3552">
        <v>0.112</v>
      </c>
      <c r="AB3552">
        <v>0.76300000000000001</v>
      </c>
      <c r="AC3552">
        <v>-0.2382</v>
      </c>
      <c r="AD3552" t="s">
        <v>48</v>
      </c>
      <c r="AE3552" t="s">
        <v>48</v>
      </c>
      <c r="AF3552" t="s">
        <v>48</v>
      </c>
    </row>
    <row r="3553" spans="1:40" hidden="1" outlineLevel="1" x14ac:dyDescent="0.2">
      <c r="A3553" t="s">
        <v>7649</v>
      </c>
      <c r="B3553" t="s">
        <v>7650</v>
      </c>
      <c r="C3553" t="s">
        <v>7519</v>
      </c>
      <c r="J3553" t="s">
        <v>7651</v>
      </c>
      <c r="K3553" t="s">
        <v>7645</v>
      </c>
      <c r="L3553" t="s">
        <v>1263</v>
      </c>
      <c r="M3553">
        <v>1</v>
      </c>
      <c r="P3553" s="2" t="s">
        <v>7652</v>
      </c>
      <c r="Q3553" t="s">
        <v>47</v>
      </c>
      <c r="S3553">
        <v>0.58659416437149048</v>
      </c>
      <c r="T3553">
        <v>4.7185028961393982E-5</v>
      </c>
      <c r="U3553">
        <v>0.43402594327926641</v>
      </c>
      <c r="V3553">
        <v>2.233643783256412E-3</v>
      </c>
      <c r="W3553">
        <v>0.1107471436262131</v>
      </c>
      <c r="X3553">
        <v>1.4779964694753289E-3</v>
      </c>
      <c r="Y3553">
        <v>-0.15</v>
      </c>
      <c r="Z3553">
        <v>0.16400000000000001</v>
      </c>
      <c r="AA3553">
        <v>0.114</v>
      </c>
      <c r="AB3553">
        <v>0.72199999999999998</v>
      </c>
      <c r="AC3553">
        <v>0.15379999999999999</v>
      </c>
      <c r="AD3553" t="s">
        <v>48</v>
      </c>
      <c r="AE3553" t="s">
        <v>48</v>
      </c>
      <c r="AF3553" t="s">
        <v>48</v>
      </c>
    </row>
    <row r="3554" spans="1:40" hidden="1" outlineLevel="1" x14ac:dyDescent="0.2">
      <c r="A3554" t="s">
        <v>7653</v>
      </c>
      <c r="B3554" t="s">
        <v>7654</v>
      </c>
      <c r="C3554" t="s">
        <v>6878</v>
      </c>
      <c r="J3554" t="s">
        <v>7655</v>
      </c>
      <c r="K3554" t="s">
        <v>7645</v>
      </c>
      <c r="L3554" t="s">
        <v>1263</v>
      </c>
      <c r="M3554">
        <v>1</v>
      </c>
      <c r="P3554" s="2" t="s">
        <v>7656</v>
      </c>
      <c r="Q3554" t="s">
        <v>47</v>
      </c>
      <c r="S3554">
        <v>3.5005609970539808E-4</v>
      </c>
      <c r="T3554">
        <v>2.22038033825811E-6</v>
      </c>
      <c r="U3554">
        <v>2.154841422452591E-5</v>
      </c>
      <c r="V3554">
        <v>2.952821523649618E-5</v>
      </c>
      <c r="W3554">
        <v>1.9577864441089329E-4</v>
      </c>
      <c r="X3554">
        <v>1.8394535800325681E-5</v>
      </c>
      <c r="Y3554">
        <v>-2.6388888888888889E-2</v>
      </c>
      <c r="Z3554">
        <v>0.114</v>
      </c>
      <c r="AA3554">
        <v>9.5000000000000001E-2</v>
      </c>
      <c r="AB3554">
        <v>0.79100000000000004</v>
      </c>
      <c r="AC3554">
        <v>0.45629999999999998</v>
      </c>
      <c r="AD3554" t="s">
        <v>48</v>
      </c>
      <c r="AE3554" t="s">
        <v>48</v>
      </c>
      <c r="AF3554" t="s">
        <v>48</v>
      </c>
    </row>
    <row r="3555" spans="1:40" hidden="1" outlineLevel="1" x14ac:dyDescent="0.2">
      <c r="A3555" t="s">
        <v>7657</v>
      </c>
      <c r="B3555" t="s">
        <v>7658</v>
      </c>
      <c r="C3555" t="s">
        <v>1417</v>
      </c>
      <c r="J3555" t="s">
        <v>7659</v>
      </c>
      <c r="K3555" t="s">
        <v>7649</v>
      </c>
      <c r="L3555" t="s">
        <v>1263</v>
      </c>
      <c r="M3555">
        <v>1</v>
      </c>
      <c r="P3555" s="2" t="s">
        <v>7660</v>
      </c>
      <c r="Q3555" t="s">
        <v>47</v>
      </c>
      <c r="S3555">
        <v>9.5758354291319847E-4</v>
      </c>
      <c r="T3555">
        <v>4.847140189667698E-6</v>
      </c>
      <c r="U3555">
        <v>2.8900982579216361E-4</v>
      </c>
      <c r="V3555">
        <v>8.2254504377488047E-5</v>
      </c>
      <c r="W3555">
        <v>3.1609469442628319E-4</v>
      </c>
      <c r="X3555">
        <v>7.1503040089737624E-5</v>
      </c>
      <c r="Y3555">
        <v>7.8538359788359782E-2</v>
      </c>
      <c r="Z3555">
        <v>0.13700000000000001</v>
      </c>
      <c r="AA3555">
        <v>1.0999999999999999E-2</v>
      </c>
      <c r="AB3555">
        <v>0.85199999999999998</v>
      </c>
      <c r="AC3555">
        <v>0.93059999999999998</v>
      </c>
      <c r="AD3555" t="s">
        <v>48</v>
      </c>
      <c r="AE3555" t="s">
        <v>48</v>
      </c>
      <c r="AF3555" t="s">
        <v>48</v>
      </c>
    </row>
    <row r="3556" spans="1:40" collapsed="1" x14ac:dyDescent="0.2">
      <c r="A3556" t="s">
        <v>991</v>
      </c>
      <c r="B3556" t="s">
        <v>992</v>
      </c>
      <c r="C3556" t="s">
        <v>993</v>
      </c>
      <c r="D3556" t="s">
        <v>994</v>
      </c>
      <c r="E3556" t="s">
        <v>41</v>
      </c>
      <c r="F3556" t="s">
        <v>42</v>
      </c>
      <c r="G3556">
        <v>21</v>
      </c>
      <c r="H3556" t="s">
        <v>43</v>
      </c>
      <c r="I3556">
        <v>25</v>
      </c>
      <c r="J3556" t="s">
        <v>995</v>
      </c>
      <c r="L3556" t="s">
        <v>45</v>
      </c>
      <c r="M3556">
        <v>10</v>
      </c>
      <c r="N3556">
        <v>1</v>
      </c>
      <c r="O3556" s="1" t="s">
        <v>996</v>
      </c>
      <c r="P3556" s="1" t="s">
        <v>996</v>
      </c>
      <c r="Q3556" t="s">
        <v>47</v>
      </c>
      <c r="R3556" t="s">
        <v>47</v>
      </c>
      <c r="S3556">
        <v>1.8592984415590761E-3</v>
      </c>
      <c r="T3556">
        <v>8.7509924924233928E-6</v>
      </c>
      <c r="U3556">
        <v>2.5048819952644408E-4</v>
      </c>
      <c r="V3556">
        <v>3.6140518204774708E-5</v>
      </c>
      <c r="W3556">
        <v>6.7097204737365246E-4</v>
      </c>
      <c r="X3556">
        <v>1.422455097781494E-4</v>
      </c>
      <c r="Y3556">
        <v>-3.2085421888053467E-2</v>
      </c>
      <c r="Z3556">
        <v>0.104</v>
      </c>
      <c r="AA3556">
        <v>7.3999999999999996E-2</v>
      </c>
      <c r="AB3556">
        <v>0.82199999999999995</v>
      </c>
      <c r="AC3556">
        <v>0.97809999999999997</v>
      </c>
      <c r="AD3556" t="s">
        <v>48</v>
      </c>
      <c r="AE3556" t="s">
        <v>48</v>
      </c>
      <c r="AF3556" t="s">
        <v>48</v>
      </c>
      <c r="AH3556">
        <f t="shared" ref="AH3556" si="202">SUM(AI3556:AJ3556)</f>
        <v>26</v>
      </c>
      <c r="AI3556">
        <f>COUNTIF(L3556:L3582, "Comment")</f>
        <v>21</v>
      </c>
      <c r="AJ3556">
        <f>COUNTIF(L3556:L3582, "Reply")</f>
        <v>5</v>
      </c>
      <c r="AK3556">
        <f>COUNTIF(C3557:C3582, C3556)</f>
        <v>2</v>
      </c>
      <c r="AM3556">
        <f>AVERAGE(S3556:S3582)</f>
        <v>0.20243573491461575</v>
      </c>
      <c r="AN3556">
        <f>AVERAGE(Y3556:Y3582)</f>
        <v>5.0392760643539487E-2</v>
      </c>
    </row>
    <row r="3557" spans="1:40" hidden="1" outlineLevel="1" x14ac:dyDescent="0.2">
      <c r="A3557" t="s">
        <v>7661</v>
      </c>
      <c r="B3557" t="s">
        <v>7662</v>
      </c>
      <c r="C3557" t="s">
        <v>7519</v>
      </c>
      <c r="J3557" t="s">
        <v>7663</v>
      </c>
      <c r="K3557" t="s">
        <v>991</v>
      </c>
      <c r="L3557" t="s">
        <v>1233</v>
      </c>
      <c r="M3557">
        <v>53</v>
      </c>
      <c r="P3557" s="2" t="s">
        <v>7664</v>
      </c>
      <c r="Q3557" t="s">
        <v>47</v>
      </c>
      <c r="S3557">
        <v>0.96068805456161499</v>
      </c>
      <c r="T3557">
        <v>2.9472802998498082E-4</v>
      </c>
      <c r="U3557">
        <v>0.8953850269317627</v>
      </c>
      <c r="V3557">
        <v>4.6195532195270061E-3</v>
      </c>
      <c r="W3557">
        <v>0.38285216689109802</v>
      </c>
      <c r="X3557">
        <v>4.9271793104708186E-3</v>
      </c>
      <c r="Y3557">
        <v>-0.3</v>
      </c>
      <c r="Z3557">
        <v>0</v>
      </c>
      <c r="AA3557">
        <v>0.20599999999999999</v>
      </c>
      <c r="AB3557">
        <v>0.79400000000000004</v>
      </c>
      <c r="AC3557">
        <v>-0.78129999999999999</v>
      </c>
      <c r="AD3557" t="s">
        <v>48</v>
      </c>
      <c r="AE3557" t="s">
        <v>48</v>
      </c>
      <c r="AF3557" t="s">
        <v>48</v>
      </c>
    </row>
    <row r="3558" spans="1:40" hidden="1" outlineLevel="1" x14ac:dyDescent="0.2">
      <c r="A3558" t="s">
        <v>7665</v>
      </c>
      <c r="B3558" t="s">
        <v>7666</v>
      </c>
      <c r="C3558" t="s">
        <v>1417</v>
      </c>
      <c r="J3558" t="s">
        <v>7667</v>
      </c>
      <c r="K3558" t="s">
        <v>991</v>
      </c>
      <c r="L3558" t="s">
        <v>1233</v>
      </c>
      <c r="M3558">
        <v>33</v>
      </c>
      <c r="P3558" s="2" t="s">
        <v>7668</v>
      </c>
      <c r="Q3558" t="s">
        <v>47</v>
      </c>
      <c r="S3558">
        <v>3.182483604177833E-3</v>
      </c>
      <c r="T3558">
        <v>4.0997670112119522E-6</v>
      </c>
      <c r="U3558">
        <v>4.7177829401334748E-5</v>
      </c>
      <c r="V3558">
        <v>1.3430854596663269E-4</v>
      </c>
      <c r="W3558">
        <v>9.6762692555785179E-4</v>
      </c>
      <c r="X3558">
        <v>5.0654128426685929E-4</v>
      </c>
      <c r="Y3558">
        <v>0</v>
      </c>
      <c r="Z3558">
        <v>6.3E-2</v>
      </c>
      <c r="AA3558">
        <v>0.155</v>
      </c>
      <c r="AB3558">
        <v>0.78200000000000003</v>
      </c>
      <c r="AC3558">
        <v>-0.40189999999999998</v>
      </c>
      <c r="AD3558" t="s">
        <v>48</v>
      </c>
      <c r="AE3558" t="s">
        <v>48</v>
      </c>
      <c r="AF3558" t="s">
        <v>48</v>
      </c>
    </row>
    <row r="3559" spans="1:40" hidden="1" outlineLevel="1" x14ac:dyDescent="0.2">
      <c r="A3559" t="s">
        <v>7669</v>
      </c>
      <c r="B3559" t="s">
        <v>7670</v>
      </c>
      <c r="C3559" t="s">
        <v>7671</v>
      </c>
      <c r="J3559" t="s">
        <v>7672</v>
      </c>
      <c r="K3559" t="s">
        <v>991</v>
      </c>
      <c r="L3559" t="s">
        <v>1233</v>
      </c>
      <c r="M3559">
        <v>26</v>
      </c>
      <c r="P3559" s="2" t="s">
        <v>7673</v>
      </c>
      <c r="Q3559" t="s">
        <v>47</v>
      </c>
      <c r="S3559">
        <v>2.7600341127254069E-4</v>
      </c>
      <c r="T3559">
        <v>2.7163200684299231E-6</v>
      </c>
      <c r="U3559">
        <v>1.9221739421482201E-5</v>
      </c>
      <c r="V3559">
        <v>4.3023155740229413E-5</v>
      </c>
      <c r="W3559">
        <v>1.267141924472526E-4</v>
      </c>
      <c r="X3559">
        <v>2.0908730220980939E-5</v>
      </c>
      <c r="Y3559">
        <v>0.42499999999999999</v>
      </c>
      <c r="Z3559">
        <v>0.23</v>
      </c>
      <c r="AA3559">
        <v>8.7999999999999995E-2</v>
      </c>
      <c r="AB3559">
        <v>0.68200000000000005</v>
      </c>
      <c r="AC3559">
        <v>0.89890000000000003</v>
      </c>
      <c r="AD3559" t="s">
        <v>48</v>
      </c>
      <c r="AE3559" t="s">
        <v>48</v>
      </c>
      <c r="AF3559" t="s">
        <v>48</v>
      </c>
    </row>
    <row r="3560" spans="1:40" hidden="1" outlineLevel="1" x14ac:dyDescent="0.2">
      <c r="A3560" t="s">
        <v>7674</v>
      </c>
      <c r="B3560" t="s">
        <v>7675</v>
      </c>
      <c r="C3560" t="s">
        <v>7676</v>
      </c>
      <c r="J3560" t="s">
        <v>7677</v>
      </c>
      <c r="K3560" t="s">
        <v>991</v>
      </c>
      <c r="L3560" t="s">
        <v>1233</v>
      </c>
      <c r="M3560">
        <v>14</v>
      </c>
      <c r="P3560" s="2" t="s">
        <v>7678</v>
      </c>
      <c r="Q3560" t="s">
        <v>47</v>
      </c>
      <c r="S3560">
        <v>0.96365445852279663</v>
      </c>
      <c r="T3560">
        <v>2.8385035693645477E-4</v>
      </c>
      <c r="U3560">
        <v>0.80965924263000488</v>
      </c>
      <c r="V3560">
        <v>4.6597607433795929E-3</v>
      </c>
      <c r="W3560">
        <v>0.60527437925338745</v>
      </c>
      <c r="X3560">
        <v>3.132069949060678E-3</v>
      </c>
      <c r="Y3560">
        <v>0</v>
      </c>
      <c r="Z3560">
        <v>6.9000000000000006E-2</v>
      </c>
      <c r="AA3560">
        <v>0.1</v>
      </c>
      <c r="AB3560">
        <v>0.83099999999999996</v>
      </c>
      <c r="AC3560">
        <v>-0.2732</v>
      </c>
      <c r="AD3560" t="s">
        <v>48</v>
      </c>
      <c r="AE3560" t="s">
        <v>48</v>
      </c>
      <c r="AF3560" t="s">
        <v>48</v>
      </c>
    </row>
    <row r="3561" spans="1:40" hidden="1" outlineLevel="1" x14ac:dyDescent="0.2">
      <c r="A3561" t="s">
        <v>7679</v>
      </c>
      <c r="B3561" t="s">
        <v>7584</v>
      </c>
      <c r="C3561" t="s">
        <v>7680</v>
      </c>
      <c r="J3561" t="s">
        <v>7681</v>
      </c>
      <c r="K3561" t="s">
        <v>991</v>
      </c>
      <c r="L3561" t="s">
        <v>1233</v>
      </c>
      <c r="M3561">
        <v>11</v>
      </c>
      <c r="P3561" s="2" t="s">
        <v>7682</v>
      </c>
      <c r="Q3561" t="s">
        <v>47</v>
      </c>
      <c r="S3561">
        <v>4.384748637676239E-3</v>
      </c>
      <c r="T3561">
        <v>9.1198235168121755E-6</v>
      </c>
      <c r="U3561">
        <v>1.5712971799075601E-4</v>
      </c>
      <c r="V3561">
        <v>6.4398103859275579E-5</v>
      </c>
      <c r="W3561">
        <v>1.5759388916194439E-3</v>
      </c>
      <c r="X3561">
        <v>5.6614918867126107E-4</v>
      </c>
      <c r="Y3561">
        <v>0.5795572916666667</v>
      </c>
      <c r="Z3561">
        <v>0.22800000000000001</v>
      </c>
      <c r="AA3561">
        <v>3.5000000000000003E-2</v>
      </c>
      <c r="AB3561">
        <v>0.73699999999999999</v>
      </c>
      <c r="AC3561">
        <v>0.85719999999999996</v>
      </c>
      <c r="AD3561" t="s">
        <v>48</v>
      </c>
      <c r="AE3561" t="s">
        <v>48</v>
      </c>
      <c r="AF3561" t="s">
        <v>48</v>
      </c>
    </row>
    <row r="3562" spans="1:40" hidden="1" outlineLevel="1" x14ac:dyDescent="0.2">
      <c r="A3562" t="s">
        <v>7683</v>
      </c>
      <c r="B3562" t="s">
        <v>7684</v>
      </c>
      <c r="C3562" t="s">
        <v>7685</v>
      </c>
      <c r="J3562" t="s">
        <v>7686</v>
      </c>
      <c r="K3562" t="s">
        <v>991</v>
      </c>
      <c r="L3562" t="s">
        <v>1233</v>
      </c>
      <c r="M3562">
        <v>6</v>
      </c>
      <c r="P3562" s="2" t="s">
        <v>7687</v>
      </c>
      <c r="Q3562" t="s">
        <v>47</v>
      </c>
      <c r="S3562">
        <v>0.62067669630050659</v>
      </c>
      <c r="T3562">
        <v>3.8588761526625597E-5</v>
      </c>
      <c r="U3562">
        <v>4.9451813101768494E-3</v>
      </c>
      <c r="V3562">
        <v>7.5133063364773989E-4</v>
      </c>
      <c r="W3562">
        <v>0.59828680753707886</v>
      </c>
      <c r="X3562">
        <v>3.7732144119217992E-4</v>
      </c>
      <c r="Y3562">
        <v>-1.0374149659863951E-2</v>
      </c>
      <c r="Z3562">
        <v>0</v>
      </c>
      <c r="AA3562">
        <v>0.09</v>
      </c>
      <c r="AB3562">
        <v>0.91</v>
      </c>
      <c r="AC3562">
        <v>-0.83640000000000003</v>
      </c>
      <c r="AD3562" t="s">
        <v>48</v>
      </c>
      <c r="AE3562" t="s">
        <v>48</v>
      </c>
      <c r="AF3562" t="s">
        <v>48</v>
      </c>
    </row>
    <row r="3563" spans="1:40" hidden="1" outlineLevel="1" x14ac:dyDescent="0.2">
      <c r="A3563" t="s">
        <v>7688</v>
      </c>
      <c r="B3563" t="s">
        <v>7689</v>
      </c>
      <c r="C3563" t="s">
        <v>7484</v>
      </c>
      <c r="J3563" t="s">
        <v>7690</v>
      </c>
      <c r="K3563" t="s">
        <v>991</v>
      </c>
      <c r="L3563" t="s">
        <v>1233</v>
      </c>
      <c r="M3563">
        <v>4</v>
      </c>
      <c r="P3563" s="2" t="s">
        <v>7691</v>
      </c>
      <c r="Q3563" t="s">
        <v>47</v>
      </c>
      <c r="S3563">
        <v>0.38348639011383062</v>
      </c>
      <c r="T3563">
        <v>9.5129464170895517E-5</v>
      </c>
      <c r="U3563">
        <v>1.5227680560201411E-3</v>
      </c>
      <c r="V3563">
        <v>2.2188429720699791E-3</v>
      </c>
      <c r="W3563">
        <v>7.1918130852282047E-3</v>
      </c>
      <c r="X3563">
        <v>2.6762036141008139E-3</v>
      </c>
      <c r="Y3563">
        <v>0.46250000000000002</v>
      </c>
      <c r="Z3563">
        <v>0.17199999999999999</v>
      </c>
      <c r="AA3563">
        <v>7.6999999999999999E-2</v>
      </c>
      <c r="AB3563">
        <v>0.751</v>
      </c>
      <c r="AC3563">
        <v>0.90369999999999995</v>
      </c>
      <c r="AD3563" t="s">
        <v>48</v>
      </c>
      <c r="AE3563" t="s">
        <v>48</v>
      </c>
      <c r="AF3563" t="s">
        <v>48</v>
      </c>
    </row>
    <row r="3564" spans="1:40" hidden="1" outlineLevel="1" x14ac:dyDescent="0.2">
      <c r="A3564" t="s">
        <v>7692</v>
      </c>
      <c r="B3564" t="s">
        <v>7693</v>
      </c>
      <c r="C3564" t="s">
        <v>7694</v>
      </c>
      <c r="J3564" t="s">
        <v>7695</v>
      </c>
      <c r="K3564" t="s">
        <v>991</v>
      </c>
      <c r="L3564" t="s">
        <v>1233</v>
      </c>
      <c r="M3564">
        <v>5</v>
      </c>
      <c r="P3564" s="2" t="s">
        <v>7696</v>
      </c>
      <c r="Q3564" t="s">
        <v>47</v>
      </c>
      <c r="S3564">
        <v>4.8870285972952843E-3</v>
      </c>
      <c r="T3564">
        <v>8.5097071860218421E-6</v>
      </c>
      <c r="U3564">
        <v>1.061175498762168E-4</v>
      </c>
      <c r="V3564">
        <v>1.089921715902165E-4</v>
      </c>
      <c r="W3564">
        <v>3.45796556212008E-3</v>
      </c>
      <c r="X3564">
        <v>1.7839475185610351E-4</v>
      </c>
      <c r="Y3564">
        <v>-0.11</v>
      </c>
      <c r="Z3564">
        <v>0.09</v>
      </c>
      <c r="AA3564">
        <v>5.2999999999999999E-2</v>
      </c>
      <c r="AB3564">
        <v>0.85699999999999998</v>
      </c>
      <c r="AC3564">
        <v>0.42049999999999998</v>
      </c>
      <c r="AD3564" t="s">
        <v>48</v>
      </c>
      <c r="AE3564" t="s">
        <v>48</v>
      </c>
      <c r="AF3564" t="s">
        <v>48</v>
      </c>
    </row>
    <row r="3565" spans="1:40" hidden="1" outlineLevel="1" x14ac:dyDescent="0.2">
      <c r="A3565" t="s">
        <v>7697</v>
      </c>
      <c r="B3565" t="s">
        <v>7698</v>
      </c>
      <c r="C3565" t="s">
        <v>7459</v>
      </c>
      <c r="J3565" t="s">
        <v>7699</v>
      </c>
      <c r="K3565" t="s">
        <v>991</v>
      </c>
      <c r="L3565" t="s">
        <v>1233</v>
      </c>
      <c r="M3565">
        <v>4</v>
      </c>
      <c r="P3565" s="2" t="s">
        <v>7700</v>
      </c>
      <c r="Q3565" t="s">
        <v>47</v>
      </c>
      <c r="S3565">
        <v>1.3489073142409319E-2</v>
      </c>
      <c r="T3565">
        <v>7.368339993263362E-6</v>
      </c>
      <c r="U3565">
        <v>2.5434111012145882E-4</v>
      </c>
      <c r="V3565">
        <v>2.055761142401025E-4</v>
      </c>
      <c r="W3565">
        <v>3.2082041725516319E-3</v>
      </c>
      <c r="X3565">
        <v>2.615665085613728E-3</v>
      </c>
      <c r="Y3565">
        <v>0</v>
      </c>
      <c r="Z3565">
        <v>0</v>
      </c>
      <c r="AA3565">
        <v>5.7000000000000002E-2</v>
      </c>
      <c r="AB3565">
        <v>0.94299999999999995</v>
      </c>
      <c r="AC3565">
        <v>-5.16E-2</v>
      </c>
      <c r="AD3565" t="s">
        <v>48</v>
      </c>
      <c r="AE3565" t="s">
        <v>48</v>
      </c>
      <c r="AF3565" t="s">
        <v>48</v>
      </c>
    </row>
    <row r="3566" spans="1:40" hidden="1" outlineLevel="1" x14ac:dyDescent="0.2">
      <c r="A3566" t="s">
        <v>7701</v>
      </c>
      <c r="B3566" t="s">
        <v>7702</v>
      </c>
      <c r="C3566" t="s">
        <v>7703</v>
      </c>
      <c r="J3566" t="s">
        <v>7704</v>
      </c>
      <c r="K3566" t="s">
        <v>991</v>
      </c>
      <c r="L3566" t="s">
        <v>1233</v>
      </c>
      <c r="M3566">
        <v>3</v>
      </c>
      <c r="P3566" s="2" t="s">
        <v>7705</v>
      </c>
      <c r="Q3566" t="s">
        <v>47</v>
      </c>
      <c r="S3566">
        <v>0.8526650071144104</v>
      </c>
      <c r="T3566">
        <v>1.860057091107592E-4</v>
      </c>
      <c r="U3566">
        <v>0.17197741568088529</v>
      </c>
      <c r="V3566">
        <v>8.5494378581643105E-3</v>
      </c>
      <c r="W3566">
        <v>0.3651878833770752</v>
      </c>
      <c r="X3566">
        <v>4.3401229195296756E-3</v>
      </c>
      <c r="Y3566">
        <v>1.6997354497354501E-2</v>
      </c>
      <c r="Z3566">
        <v>0.17799999999999999</v>
      </c>
      <c r="AA3566">
        <v>5.8999999999999997E-2</v>
      </c>
      <c r="AB3566">
        <v>0.76200000000000001</v>
      </c>
      <c r="AC3566">
        <v>0.96130000000000004</v>
      </c>
      <c r="AD3566" t="s">
        <v>48</v>
      </c>
      <c r="AE3566" t="s">
        <v>48</v>
      </c>
      <c r="AF3566" t="s">
        <v>48</v>
      </c>
    </row>
    <row r="3567" spans="1:40" hidden="1" outlineLevel="1" x14ac:dyDescent="0.2">
      <c r="A3567" t="s">
        <v>7706</v>
      </c>
      <c r="B3567" t="s">
        <v>7707</v>
      </c>
      <c r="C3567" t="s">
        <v>4008</v>
      </c>
      <c r="J3567" t="s">
        <v>7708</v>
      </c>
      <c r="K3567" t="s">
        <v>991</v>
      </c>
      <c r="L3567" t="s">
        <v>1233</v>
      </c>
      <c r="M3567">
        <v>3</v>
      </c>
      <c r="P3567" s="2" t="s">
        <v>7709</v>
      </c>
      <c r="Q3567" t="s">
        <v>47</v>
      </c>
      <c r="S3567">
        <v>4.1673284024000168E-2</v>
      </c>
      <c r="T3567">
        <v>1.065031847247155E-5</v>
      </c>
      <c r="U3567">
        <v>3.7084324867464602E-4</v>
      </c>
      <c r="V3567">
        <v>4.3640137300826609E-4</v>
      </c>
      <c r="W3567">
        <v>1.0126817040145401E-2</v>
      </c>
      <c r="X3567">
        <v>9.3166166916489601E-3</v>
      </c>
      <c r="Y3567">
        <v>0</v>
      </c>
      <c r="Z3567">
        <v>0.17599999999999999</v>
      </c>
      <c r="AA3567">
        <v>0</v>
      </c>
      <c r="AB3567">
        <v>0.82399999999999995</v>
      </c>
      <c r="AC3567">
        <v>0.49390000000000001</v>
      </c>
      <c r="AD3567" t="s">
        <v>48</v>
      </c>
      <c r="AE3567" t="s">
        <v>48</v>
      </c>
      <c r="AF3567" t="s">
        <v>48</v>
      </c>
    </row>
    <row r="3568" spans="1:40" hidden="1" outlineLevel="1" x14ac:dyDescent="0.2">
      <c r="A3568" t="s">
        <v>7710</v>
      </c>
      <c r="B3568" t="s">
        <v>7711</v>
      </c>
      <c r="C3568" t="s">
        <v>7712</v>
      </c>
      <c r="J3568" t="s">
        <v>7713</v>
      </c>
      <c r="K3568" t="s">
        <v>991</v>
      </c>
      <c r="L3568" t="s">
        <v>1233</v>
      </c>
      <c r="M3568">
        <v>2</v>
      </c>
      <c r="P3568" s="2" t="s">
        <v>7714</v>
      </c>
      <c r="Q3568" t="s">
        <v>47</v>
      </c>
      <c r="S3568">
        <v>3.4053417039103811E-4</v>
      </c>
      <c r="T3568">
        <v>2.3316854367294582E-6</v>
      </c>
      <c r="U3568">
        <v>1.7303353160968982E-5</v>
      </c>
      <c r="V3568">
        <v>3.4037668228847913E-5</v>
      </c>
      <c r="W3568">
        <v>1.6720988787710669E-4</v>
      </c>
      <c r="X3568">
        <v>2.545166717027314E-5</v>
      </c>
      <c r="Y3568">
        <v>0.16666666666666671</v>
      </c>
      <c r="Z3568">
        <v>0</v>
      </c>
      <c r="AA3568">
        <v>0</v>
      </c>
      <c r="AB3568">
        <v>1</v>
      </c>
      <c r="AC3568">
        <v>0</v>
      </c>
      <c r="AD3568" t="s">
        <v>48</v>
      </c>
      <c r="AE3568" t="s">
        <v>48</v>
      </c>
      <c r="AF3568" t="s">
        <v>48</v>
      </c>
    </row>
    <row r="3569" spans="1:40" hidden="1" outlineLevel="1" x14ac:dyDescent="0.2">
      <c r="A3569" t="s">
        <v>7715</v>
      </c>
      <c r="B3569" t="s">
        <v>7716</v>
      </c>
      <c r="C3569" t="s">
        <v>2048</v>
      </c>
      <c r="J3569" t="s">
        <v>7717</v>
      </c>
      <c r="K3569" t="s">
        <v>991</v>
      </c>
      <c r="L3569" t="s">
        <v>1233</v>
      </c>
      <c r="M3569">
        <v>2</v>
      </c>
      <c r="P3569" s="2" t="s">
        <v>7718</v>
      </c>
      <c r="Q3569" t="s">
        <v>47</v>
      </c>
      <c r="S3569">
        <v>5.8819743571802974E-4</v>
      </c>
      <c r="T3569">
        <v>1.890238991109072E-6</v>
      </c>
      <c r="U3569">
        <v>2.335772660444491E-5</v>
      </c>
      <c r="V3569">
        <v>6.2481871282216161E-5</v>
      </c>
      <c r="W3569">
        <v>2.6839863858185709E-4</v>
      </c>
      <c r="X3569">
        <v>2.6706147764343768E-5</v>
      </c>
      <c r="Y3569">
        <v>0</v>
      </c>
      <c r="Z3569">
        <v>0</v>
      </c>
      <c r="AA3569">
        <v>0</v>
      </c>
      <c r="AB3569">
        <v>1</v>
      </c>
      <c r="AC3569">
        <v>0</v>
      </c>
      <c r="AD3569" t="s">
        <v>48</v>
      </c>
      <c r="AE3569" t="s">
        <v>48</v>
      </c>
      <c r="AF3569" t="s">
        <v>48</v>
      </c>
    </row>
    <row r="3570" spans="1:40" hidden="1" outlineLevel="1" x14ac:dyDescent="0.2">
      <c r="A3570" t="s">
        <v>7719</v>
      </c>
      <c r="B3570" t="s">
        <v>7720</v>
      </c>
      <c r="C3570" t="s">
        <v>7721</v>
      </c>
      <c r="J3570" t="s">
        <v>7722</v>
      </c>
      <c r="K3570" t="s">
        <v>991</v>
      </c>
      <c r="L3570" t="s">
        <v>1233</v>
      </c>
      <c r="M3570">
        <v>2</v>
      </c>
      <c r="P3570" s="2" t="s">
        <v>7723</v>
      </c>
      <c r="Q3570" t="s">
        <v>47</v>
      </c>
      <c r="S3570">
        <v>0.171686977148056</v>
      </c>
      <c r="T3570">
        <v>3.6102369449508842E-6</v>
      </c>
      <c r="U3570">
        <v>4.0707143489271402E-4</v>
      </c>
      <c r="V3570">
        <v>4.0167610859498382E-4</v>
      </c>
      <c r="W3570">
        <v>0.15776893496513369</v>
      </c>
      <c r="X3570">
        <v>2.072278439300135E-4</v>
      </c>
      <c r="Y3570">
        <v>0.33750000000000002</v>
      </c>
      <c r="Z3570">
        <v>0.24399999999999999</v>
      </c>
      <c r="AA3570">
        <v>2.5000000000000001E-2</v>
      </c>
      <c r="AB3570">
        <v>0.73099999999999998</v>
      </c>
      <c r="AC3570">
        <v>0.96089999999999998</v>
      </c>
      <c r="AD3570" t="s">
        <v>48</v>
      </c>
      <c r="AE3570" t="s">
        <v>48</v>
      </c>
      <c r="AF3570" t="s">
        <v>48</v>
      </c>
    </row>
    <row r="3571" spans="1:40" hidden="1" outlineLevel="1" x14ac:dyDescent="0.2">
      <c r="A3571" t="s">
        <v>7724</v>
      </c>
      <c r="B3571" t="s">
        <v>7725</v>
      </c>
      <c r="C3571" t="s">
        <v>3028</v>
      </c>
      <c r="J3571" t="s">
        <v>7726</v>
      </c>
      <c r="K3571" t="s">
        <v>991</v>
      </c>
      <c r="L3571" t="s">
        <v>1233</v>
      </c>
      <c r="M3571">
        <v>2</v>
      </c>
      <c r="P3571" s="2" t="s">
        <v>7727</v>
      </c>
      <c r="Q3571" t="s">
        <v>47</v>
      </c>
      <c r="S3571">
        <v>4.7605848521925509E-4</v>
      </c>
      <c r="T3571">
        <v>1.881344132925733E-6</v>
      </c>
      <c r="U3571">
        <v>2.366085936955642E-5</v>
      </c>
      <c r="V3571">
        <v>6.1520753661170602E-5</v>
      </c>
      <c r="W3571">
        <v>1.939764624694362E-4</v>
      </c>
      <c r="X3571">
        <v>2.5185925551340919E-5</v>
      </c>
      <c r="Y3571">
        <v>0</v>
      </c>
      <c r="Z3571">
        <v>0.14000000000000001</v>
      </c>
      <c r="AA3571">
        <v>0</v>
      </c>
      <c r="AB3571">
        <v>0.86</v>
      </c>
      <c r="AC3571">
        <v>7.7200000000000005E-2</v>
      </c>
      <c r="AD3571" t="s">
        <v>48</v>
      </c>
      <c r="AE3571" t="s">
        <v>48</v>
      </c>
      <c r="AF3571" t="s">
        <v>48</v>
      </c>
    </row>
    <row r="3572" spans="1:40" hidden="1" outlineLevel="1" x14ac:dyDescent="0.2">
      <c r="A3572" t="s">
        <v>7728</v>
      </c>
      <c r="B3572" t="s">
        <v>7729</v>
      </c>
      <c r="C3572" t="s">
        <v>7730</v>
      </c>
      <c r="J3572" t="s">
        <v>7731</v>
      </c>
      <c r="K3572" t="s">
        <v>991</v>
      </c>
      <c r="L3572" t="s">
        <v>1233</v>
      </c>
      <c r="M3572">
        <v>2</v>
      </c>
      <c r="P3572" s="2" t="s">
        <v>7732</v>
      </c>
      <c r="Q3572" t="s">
        <v>47</v>
      </c>
      <c r="S3572">
        <v>1.398755144327879E-2</v>
      </c>
      <c r="T3572">
        <v>3.2978382478177082E-6</v>
      </c>
      <c r="U3572">
        <v>6.6281885665375739E-5</v>
      </c>
      <c r="V3572">
        <v>2.5189114967361093E-4</v>
      </c>
      <c r="W3572">
        <v>6.2540695071220398E-3</v>
      </c>
      <c r="X3572">
        <v>4.7271043877117341E-4</v>
      </c>
      <c r="Y3572">
        <v>-0.625</v>
      </c>
      <c r="Z3572">
        <v>0</v>
      </c>
      <c r="AA3572">
        <v>0.16500000000000001</v>
      </c>
      <c r="AB3572">
        <v>0.83499999999999996</v>
      </c>
      <c r="AC3572">
        <v>-0.5514</v>
      </c>
      <c r="AD3572" t="s">
        <v>48</v>
      </c>
      <c r="AE3572" t="s">
        <v>48</v>
      </c>
      <c r="AF3572" t="s">
        <v>48</v>
      </c>
    </row>
    <row r="3573" spans="1:40" hidden="1" outlineLevel="1" x14ac:dyDescent="0.2">
      <c r="A3573" t="s">
        <v>7733</v>
      </c>
      <c r="B3573" t="s">
        <v>7734</v>
      </c>
      <c r="C3573" t="s">
        <v>7735</v>
      </c>
      <c r="J3573" t="s">
        <v>7736</v>
      </c>
      <c r="K3573" t="s">
        <v>991</v>
      </c>
      <c r="L3573" t="s">
        <v>1233</v>
      </c>
      <c r="M3573">
        <v>1</v>
      </c>
      <c r="P3573" s="2" t="s">
        <v>7737</v>
      </c>
      <c r="Q3573" t="s">
        <v>47</v>
      </c>
      <c r="S3573">
        <v>4.0279701352119446E-3</v>
      </c>
      <c r="T3573">
        <v>4.5454767132468987E-6</v>
      </c>
      <c r="U3573">
        <v>5.9569989389274269E-5</v>
      </c>
      <c r="V3573">
        <v>2.276383602293208E-4</v>
      </c>
      <c r="W3573">
        <v>9.9366006907075644E-4</v>
      </c>
      <c r="X3573">
        <v>9.8734407220035791E-4</v>
      </c>
      <c r="Y3573">
        <v>0</v>
      </c>
      <c r="Z3573">
        <v>0</v>
      </c>
      <c r="AA3573">
        <v>0.19600000000000001</v>
      </c>
      <c r="AB3573">
        <v>0.80400000000000005</v>
      </c>
      <c r="AC3573">
        <v>-0.29599999999999999</v>
      </c>
      <c r="AD3573" t="s">
        <v>48</v>
      </c>
      <c r="AE3573" t="s">
        <v>48</v>
      </c>
      <c r="AF3573" t="s">
        <v>48</v>
      </c>
    </row>
    <row r="3574" spans="1:40" hidden="1" outlineLevel="1" x14ac:dyDescent="0.2">
      <c r="A3574" t="s">
        <v>7738</v>
      </c>
      <c r="B3574" t="s">
        <v>2777</v>
      </c>
      <c r="C3574" t="s">
        <v>7739</v>
      </c>
      <c r="J3574" t="s">
        <v>7740</v>
      </c>
      <c r="K3574" t="s">
        <v>991</v>
      </c>
      <c r="L3574" t="s">
        <v>1233</v>
      </c>
      <c r="M3574">
        <v>1</v>
      </c>
      <c r="P3574" s="2" t="s">
        <v>7741</v>
      </c>
      <c r="Q3574" t="s">
        <v>47</v>
      </c>
      <c r="S3574">
        <v>2.8963305521756411E-3</v>
      </c>
      <c r="T3574">
        <v>9.7966467365040444E-6</v>
      </c>
      <c r="U3574">
        <v>1.248366752406582E-4</v>
      </c>
      <c r="V3574">
        <v>6.9761452323291451E-5</v>
      </c>
      <c r="W3574">
        <v>7.610027096234262E-4</v>
      </c>
      <c r="X3574">
        <v>5.5971386609598994E-4</v>
      </c>
      <c r="Y3574">
        <v>0.21714285714285719</v>
      </c>
      <c r="Z3574">
        <v>0.16600000000000001</v>
      </c>
      <c r="AA3574">
        <v>0.14000000000000001</v>
      </c>
      <c r="AB3574">
        <v>0.69399999999999995</v>
      </c>
      <c r="AC3574">
        <v>0.36780000000000002</v>
      </c>
      <c r="AD3574" t="s">
        <v>48</v>
      </c>
      <c r="AE3574" t="s">
        <v>48</v>
      </c>
      <c r="AF3574" t="s">
        <v>48</v>
      </c>
    </row>
    <row r="3575" spans="1:40" hidden="1" outlineLevel="1" x14ac:dyDescent="0.2">
      <c r="A3575" t="s">
        <v>7742</v>
      </c>
      <c r="B3575" t="s">
        <v>1938</v>
      </c>
      <c r="C3575" t="s">
        <v>1837</v>
      </c>
      <c r="J3575" t="s">
        <v>7743</v>
      </c>
      <c r="K3575" t="s">
        <v>991</v>
      </c>
      <c r="L3575" t="s">
        <v>1233</v>
      </c>
      <c r="M3575">
        <v>1</v>
      </c>
      <c r="P3575" s="2" t="s">
        <v>7744</v>
      </c>
      <c r="Q3575" t="s">
        <v>47</v>
      </c>
      <c r="S3575">
        <v>1.767707872204483E-3</v>
      </c>
      <c r="T3575">
        <v>3.7809157220181078E-5</v>
      </c>
      <c r="U3575">
        <v>1.3698056864086541E-4</v>
      </c>
      <c r="V3575">
        <v>4.2059563565999269E-4</v>
      </c>
      <c r="W3575">
        <v>6.0265162028372288E-4</v>
      </c>
      <c r="X3575">
        <v>1.3003330968786031E-4</v>
      </c>
      <c r="Y3575">
        <v>7.9166666666666677E-2</v>
      </c>
      <c r="Z3575">
        <v>0.16700000000000001</v>
      </c>
      <c r="AA3575">
        <v>0.16600000000000001</v>
      </c>
      <c r="AB3575">
        <v>0.66800000000000004</v>
      </c>
      <c r="AC3575">
        <v>0.4708</v>
      </c>
      <c r="AD3575" t="s">
        <v>48</v>
      </c>
      <c r="AE3575" t="s">
        <v>48</v>
      </c>
      <c r="AF3575" t="s">
        <v>48</v>
      </c>
    </row>
    <row r="3576" spans="1:40" hidden="1" outlineLevel="1" x14ac:dyDescent="0.2">
      <c r="A3576" t="s">
        <v>7745</v>
      </c>
      <c r="B3576" t="s">
        <v>7746</v>
      </c>
      <c r="C3576" t="s">
        <v>7747</v>
      </c>
      <c r="J3576" t="s">
        <v>7748</v>
      </c>
      <c r="K3576" t="s">
        <v>991</v>
      </c>
      <c r="L3576" t="s">
        <v>1233</v>
      </c>
      <c r="M3576">
        <v>1</v>
      </c>
      <c r="P3576" s="2" t="s">
        <v>7749</v>
      </c>
      <c r="Q3576" t="s">
        <v>47</v>
      </c>
      <c r="S3576">
        <v>0.97121405601501465</v>
      </c>
      <c r="T3576">
        <v>9.0818898752331734E-4</v>
      </c>
      <c r="U3576">
        <v>0.84088444709777832</v>
      </c>
      <c r="V3576">
        <v>1.870736293494701E-2</v>
      </c>
      <c r="W3576">
        <v>0.81894493103027344</v>
      </c>
      <c r="X3576">
        <v>8.2092350348830223E-3</v>
      </c>
      <c r="Y3576">
        <v>-0.11025641025641029</v>
      </c>
      <c r="Z3576">
        <v>0.129</v>
      </c>
      <c r="AA3576">
        <v>0.14199999999999999</v>
      </c>
      <c r="AB3576">
        <v>0.73</v>
      </c>
      <c r="AC3576">
        <v>-0.76429999999999998</v>
      </c>
      <c r="AD3576" t="s">
        <v>48</v>
      </c>
      <c r="AE3576" t="s">
        <v>48</v>
      </c>
      <c r="AF3576" t="s">
        <v>48</v>
      </c>
    </row>
    <row r="3577" spans="1:40" hidden="1" outlineLevel="1" x14ac:dyDescent="0.2">
      <c r="A3577" t="s">
        <v>7750</v>
      </c>
      <c r="B3577" t="s">
        <v>7751</v>
      </c>
      <c r="C3577" t="s">
        <v>2120</v>
      </c>
      <c r="J3577" t="s">
        <v>7752</v>
      </c>
      <c r="K3577" t="s">
        <v>991</v>
      </c>
      <c r="L3577" t="s">
        <v>1233</v>
      </c>
      <c r="M3577">
        <v>1</v>
      </c>
      <c r="P3577" s="2" t="s">
        <v>7753</v>
      </c>
      <c r="Q3577" t="s">
        <v>47</v>
      </c>
      <c r="S3577">
        <v>0.1410192996263504</v>
      </c>
      <c r="T3577">
        <v>2.2256346710491929E-5</v>
      </c>
      <c r="U3577">
        <v>1.160745741799474E-3</v>
      </c>
      <c r="V3577">
        <v>8.3605560939759016E-4</v>
      </c>
      <c r="W3577">
        <v>0.1003110036253929</v>
      </c>
      <c r="X3577">
        <v>1.800692873075604E-3</v>
      </c>
      <c r="Y3577">
        <v>0</v>
      </c>
      <c r="Z3577">
        <v>8.5999999999999993E-2</v>
      </c>
      <c r="AA3577">
        <v>0.125</v>
      </c>
      <c r="AB3577">
        <v>0.78900000000000003</v>
      </c>
      <c r="AC3577">
        <v>-0.29599999999999999</v>
      </c>
      <c r="AD3577" t="s">
        <v>48</v>
      </c>
      <c r="AE3577" t="s">
        <v>48</v>
      </c>
      <c r="AF3577" t="s">
        <v>48</v>
      </c>
    </row>
    <row r="3578" spans="1:40" ht="16" hidden="1" customHeight="1" outlineLevel="1" x14ac:dyDescent="0.2">
      <c r="A3578" t="s">
        <v>7754</v>
      </c>
      <c r="B3578" t="s">
        <v>7755</v>
      </c>
      <c r="C3578" t="s">
        <v>7388</v>
      </c>
      <c r="J3578" t="s">
        <v>7756</v>
      </c>
      <c r="K3578" t="s">
        <v>7665</v>
      </c>
      <c r="L3578" t="s">
        <v>1263</v>
      </c>
      <c r="M3578">
        <v>4</v>
      </c>
      <c r="P3578" s="2" t="s">
        <v>7757</v>
      </c>
      <c r="Q3578" t="s">
        <v>47</v>
      </c>
      <c r="S3578">
        <v>0.29400652647018433</v>
      </c>
      <c r="T3578">
        <v>3.9651888073422009E-4</v>
      </c>
      <c r="U3578">
        <v>0.2259860634803772</v>
      </c>
      <c r="V3578">
        <v>1.380534563213587E-2</v>
      </c>
      <c r="W3578">
        <v>5.8133684098720551E-2</v>
      </c>
      <c r="X3578">
        <v>2.0316299051046371E-3</v>
      </c>
      <c r="Y3578">
        <v>0.39444444444444438</v>
      </c>
      <c r="Z3578">
        <v>8.8999999999999996E-2</v>
      </c>
      <c r="AA3578">
        <v>0.108</v>
      </c>
      <c r="AB3578">
        <v>0.80200000000000005</v>
      </c>
      <c r="AC3578">
        <v>-0.41839999999999999</v>
      </c>
      <c r="AD3578" t="s">
        <v>48</v>
      </c>
      <c r="AE3578" t="s">
        <v>48</v>
      </c>
      <c r="AF3578" t="s">
        <v>48</v>
      </c>
    </row>
    <row r="3579" spans="1:40" ht="16" hidden="1" customHeight="1" outlineLevel="1" x14ac:dyDescent="0.2">
      <c r="A3579" t="s">
        <v>7758</v>
      </c>
      <c r="B3579" t="s">
        <v>7759</v>
      </c>
      <c r="C3579" t="s">
        <v>993</v>
      </c>
      <c r="J3579" t="s">
        <v>7760</v>
      </c>
      <c r="K3579" t="s">
        <v>7683</v>
      </c>
      <c r="L3579" t="s">
        <v>1263</v>
      </c>
      <c r="M3579">
        <v>2</v>
      </c>
      <c r="P3579" s="2" t="s">
        <v>7761</v>
      </c>
      <c r="Q3579" t="s">
        <v>47</v>
      </c>
      <c r="S3579">
        <v>2.793502295389771E-3</v>
      </c>
      <c r="T3579">
        <v>3.385771606190247E-6</v>
      </c>
      <c r="U3579">
        <v>6.380765262292698E-5</v>
      </c>
      <c r="V3579">
        <v>8.7395339505746961E-5</v>
      </c>
      <c r="W3579">
        <v>1.0689455084502699E-3</v>
      </c>
      <c r="X3579">
        <v>1.5342263213824481E-4</v>
      </c>
      <c r="Y3579">
        <v>-0.44791666666666657</v>
      </c>
      <c r="Z3579">
        <v>0</v>
      </c>
      <c r="AA3579">
        <v>0.29199999999999998</v>
      </c>
      <c r="AB3579">
        <v>0.70799999999999996</v>
      </c>
      <c r="AC3579">
        <v>-0.94930000000000003</v>
      </c>
      <c r="AD3579" t="s">
        <v>48</v>
      </c>
      <c r="AE3579" t="s">
        <v>48</v>
      </c>
      <c r="AF3579" t="s">
        <v>48</v>
      </c>
    </row>
    <row r="3580" spans="1:40" hidden="1" outlineLevel="1" x14ac:dyDescent="0.2">
      <c r="A3580" t="s">
        <v>7762</v>
      </c>
      <c r="B3580" t="s">
        <v>7763</v>
      </c>
      <c r="C3580" t="s">
        <v>993</v>
      </c>
      <c r="J3580" t="s">
        <v>7764</v>
      </c>
      <c r="K3580" t="s">
        <v>7742</v>
      </c>
      <c r="L3580" t="s">
        <v>1263</v>
      </c>
      <c r="M3580">
        <v>1</v>
      </c>
      <c r="P3580" s="2" t="s">
        <v>7765</v>
      </c>
      <c r="Q3580" t="s">
        <v>47</v>
      </c>
      <c r="S3580">
        <v>2.7233836590312421E-4</v>
      </c>
      <c r="T3580">
        <v>3.229315780117759E-6</v>
      </c>
      <c r="U3580">
        <v>2.1323019609553739E-5</v>
      </c>
      <c r="V3580">
        <v>5.1232531404821202E-5</v>
      </c>
      <c r="W3580">
        <v>1.137388826464303E-4</v>
      </c>
      <c r="X3580">
        <v>3.1452473194804043E-5</v>
      </c>
      <c r="Y3580">
        <v>0.15</v>
      </c>
      <c r="Z3580">
        <v>0.11600000000000001</v>
      </c>
      <c r="AA3580">
        <v>0</v>
      </c>
      <c r="AB3580">
        <v>0.88400000000000001</v>
      </c>
      <c r="AC3580">
        <v>0.7903</v>
      </c>
      <c r="AD3580" t="s">
        <v>48</v>
      </c>
      <c r="AE3580" t="s">
        <v>48</v>
      </c>
      <c r="AF3580" t="s">
        <v>48</v>
      </c>
    </row>
    <row r="3581" spans="1:40" hidden="1" outlineLevel="1" x14ac:dyDescent="0.2">
      <c r="A3581" t="s">
        <v>7766</v>
      </c>
      <c r="B3581" t="s">
        <v>7767</v>
      </c>
      <c r="C3581" t="s">
        <v>7685</v>
      </c>
      <c r="J3581" t="s">
        <v>7768</v>
      </c>
      <c r="K3581" t="s">
        <v>7758</v>
      </c>
      <c r="L3581" t="s">
        <v>1263</v>
      </c>
      <c r="M3581">
        <v>1</v>
      </c>
      <c r="P3581" s="2" t="s">
        <v>7769</v>
      </c>
      <c r="Q3581" t="s">
        <v>47</v>
      </c>
      <c r="S3581">
        <v>7.0614246651530266E-3</v>
      </c>
      <c r="T3581">
        <v>3.9212311094161123E-5</v>
      </c>
      <c r="U3581">
        <v>2.5511148851364851E-4</v>
      </c>
      <c r="V3581">
        <v>1.0798701550811529E-3</v>
      </c>
      <c r="W3581">
        <v>2.0136875100433831E-3</v>
      </c>
      <c r="X3581">
        <v>4.750424122903496E-4</v>
      </c>
      <c r="Y3581">
        <v>0.16726190476190481</v>
      </c>
      <c r="Z3581">
        <v>0.124</v>
      </c>
      <c r="AA3581">
        <v>3.7999999999999999E-2</v>
      </c>
      <c r="AB3581">
        <v>0.83799999999999997</v>
      </c>
      <c r="AC3581">
        <v>0.66149999999999998</v>
      </c>
      <c r="AD3581" t="s">
        <v>48</v>
      </c>
      <c r="AE3581" t="s">
        <v>48</v>
      </c>
      <c r="AF3581" t="s">
        <v>48</v>
      </c>
    </row>
    <row r="3582" spans="1:40" hidden="1" outlineLevel="1" x14ac:dyDescent="0.2">
      <c r="A3582" t="s">
        <v>7770</v>
      </c>
      <c r="B3582" t="s">
        <v>7771</v>
      </c>
      <c r="C3582" t="s">
        <v>7772</v>
      </c>
      <c r="J3582" t="s">
        <v>7773</v>
      </c>
      <c r="K3582" t="s">
        <v>7762</v>
      </c>
      <c r="L3582" t="s">
        <v>1263</v>
      </c>
      <c r="M3582">
        <v>1</v>
      </c>
      <c r="P3582" s="2" t="s">
        <v>7774</v>
      </c>
      <c r="Q3582" t="s">
        <v>47</v>
      </c>
      <c r="S3582">
        <v>2.7038415428251028E-3</v>
      </c>
      <c r="T3582">
        <v>2.2093142888479629E-6</v>
      </c>
      <c r="U3582">
        <v>8.475792856188491E-5</v>
      </c>
      <c r="V3582">
        <v>1.639523543417454E-4</v>
      </c>
      <c r="W3582">
        <v>1.004219753667712E-3</v>
      </c>
      <c r="X3582">
        <v>8.8578861323185265E-5</v>
      </c>
      <c r="Y3582">
        <v>0</v>
      </c>
      <c r="Z3582">
        <v>0</v>
      </c>
      <c r="AA3582">
        <v>0</v>
      </c>
      <c r="AB3582">
        <v>1</v>
      </c>
      <c r="AC3582">
        <v>0</v>
      </c>
      <c r="AD3582" t="s">
        <v>48</v>
      </c>
      <c r="AE3582" t="s">
        <v>48</v>
      </c>
      <c r="AF3582" t="s">
        <v>48</v>
      </c>
    </row>
    <row r="3583" spans="1:40" collapsed="1" x14ac:dyDescent="0.2">
      <c r="A3583" t="s">
        <v>1027</v>
      </c>
      <c r="B3583" t="s">
        <v>1028</v>
      </c>
      <c r="C3583" t="s">
        <v>1029</v>
      </c>
      <c r="D3583" t="s">
        <v>1030</v>
      </c>
      <c r="E3583" t="s">
        <v>1031</v>
      </c>
      <c r="F3583" t="s">
        <v>42</v>
      </c>
      <c r="G3583">
        <v>28</v>
      </c>
      <c r="H3583" t="s">
        <v>43</v>
      </c>
      <c r="I3583">
        <v>29</v>
      </c>
      <c r="J3583" t="s">
        <v>1032</v>
      </c>
      <c r="L3583" t="s">
        <v>45</v>
      </c>
      <c r="M3583">
        <v>1</v>
      </c>
      <c r="N3583">
        <v>1</v>
      </c>
      <c r="O3583" s="1" t="s">
        <v>1033</v>
      </c>
      <c r="P3583" s="1" t="s">
        <v>1033</v>
      </c>
      <c r="Q3583" t="s">
        <v>47</v>
      </c>
      <c r="R3583" t="s">
        <v>47</v>
      </c>
      <c r="S3583">
        <v>1.709520118311048E-3</v>
      </c>
      <c r="T3583">
        <v>5.6635326473042369E-5</v>
      </c>
      <c r="U3583">
        <v>2.4903158191591501E-4</v>
      </c>
      <c r="V3583">
        <v>9.342301927972585E-5</v>
      </c>
      <c r="W3583">
        <v>5.2214268362149596E-4</v>
      </c>
      <c r="X3583">
        <v>1.13678710476961E-4</v>
      </c>
      <c r="Y3583">
        <v>0.105997680890538</v>
      </c>
      <c r="Z3583">
        <v>0.11799999999999999</v>
      </c>
      <c r="AA3583">
        <v>0.113</v>
      </c>
      <c r="AB3583">
        <v>0.76900000000000002</v>
      </c>
      <c r="AC3583">
        <v>-0.93820000000000003</v>
      </c>
      <c r="AD3583" t="s">
        <v>48</v>
      </c>
      <c r="AE3583" t="s">
        <v>48</v>
      </c>
      <c r="AF3583" t="s">
        <v>48</v>
      </c>
      <c r="AH3583">
        <f t="shared" ref="AH3583" si="203">SUM(AI3583:AJ3583)</f>
        <v>35</v>
      </c>
      <c r="AI3583">
        <f>COUNTIF(L3583:L3618, "Comment")</f>
        <v>3</v>
      </c>
      <c r="AJ3583">
        <f>COUNTIF(L3583:L3618, "Reply")</f>
        <v>32</v>
      </c>
      <c r="AK3583">
        <f>COUNTIF(C3584:C3618, C3583)</f>
        <v>19</v>
      </c>
      <c r="AM3583">
        <f>AVERAGE(S3583:S3618)</f>
        <v>3.4544739413023412E-2</v>
      </c>
      <c r="AN3583">
        <f>AVERAGE(Y3583:Y3618)</f>
        <v>9.7089123412412118E-2</v>
      </c>
    </row>
    <row r="3584" spans="1:40" hidden="1" outlineLevel="1" x14ac:dyDescent="0.2">
      <c r="A3584" t="s">
        <v>7875</v>
      </c>
      <c r="B3584" t="s">
        <v>7876</v>
      </c>
      <c r="C3584" t="s">
        <v>1252</v>
      </c>
      <c r="J3584" t="s">
        <v>7877</v>
      </c>
      <c r="K3584" t="s">
        <v>1027</v>
      </c>
      <c r="L3584" t="s">
        <v>1233</v>
      </c>
      <c r="M3584">
        <v>2</v>
      </c>
      <c r="P3584" s="1" t="s">
        <v>7878</v>
      </c>
      <c r="Q3584" s="1" t="s">
        <v>47</v>
      </c>
      <c r="S3584">
        <v>3.2863186788745219E-4</v>
      </c>
      <c r="T3584">
        <v>2.1787282094010152E-6</v>
      </c>
      <c r="U3584">
        <v>2.006893191719428E-5</v>
      </c>
      <c r="V3584">
        <v>4.9902821046998718E-5</v>
      </c>
      <c r="W3584">
        <v>1.3296000543050471E-4</v>
      </c>
      <c r="X3584">
        <v>2.842592402885202E-5</v>
      </c>
      <c r="Y3584">
        <v>0.25</v>
      </c>
      <c r="Z3584">
        <v>0</v>
      </c>
      <c r="AA3584">
        <v>0</v>
      </c>
      <c r="AB3584">
        <v>1</v>
      </c>
      <c r="AC3584">
        <v>0</v>
      </c>
      <c r="AD3584" t="s">
        <v>48</v>
      </c>
      <c r="AE3584" t="s">
        <v>48</v>
      </c>
      <c r="AF3584" t="s">
        <v>48</v>
      </c>
    </row>
    <row r="3585" spans="1:32" hidden="1" outlineLevel="1" x14ac:dyDescent="0.2">
      <c r="A3585" t="s">
        <v>7879</v>
      </c>
      <c r="B3585" t="s">
        <v>7880</v>
      </c>
      <c r="C3585" t="s">
        <v>7881</v>
      </c>
      <c r="J3585" t="s">
        <v>7882</v>
      </c>
      <c r="K3585" t="s">
        <v>1027</v>
      </c>
      <c r="L3585" t="s">
        <v>1233</v>
      </c>
      <c r="M3585">
        <v>0</v>
      </c>
      <c r="P3585" t="s">
        <v>7883</v>
      </c>
      <c r="Q3585" t="s">
        <v>47</v>
      </c>
      <c r="S3585">
        <v>0.98990297317504883</v>
      </c>
      <c r="T3585">
        <v>8.2696038589347154E-5</v>
      </c>
      <c r="U3585">
        <v>1.683838432654738E-3</v>
      </c>
      <c r="V3585">
        <v>1.2018003035336731E-3</v>
      </c>
      <c r="W3585">
        <v>0.98541182279586792</v>
      </c>
      <c r="X3585">
        <v>8.3028397057205439E-4</v>
      </c>
      <c r="Y3585">
        <v>4.9642857142857141E-2</v>
      </c>
      <c r="Z3585">
        <v>0.06</v>
      </c>
      <c r="AA3585">
        <v>0.189</v>
      </c>
      <c r="AB3585">
        <v>0.751</v>
      </c>
      <c r="AC3585">
        <v>-0.61360000000000003</v>
      </c>
      <c r="AD3585" t="s">
        <v>48</v>
      </c>
      <c r="AE3585" t="s">
        <v>48</v>
      </c>
      <c r="AF3585" t="s">
        <v>48</v>
      </c>
    </row>
    <row r="3586" spans="1:32" hidden="1" outlineLevel="1" x14ac:dyDescent="0.2">
      <c r="A3586" t="s">
        <v>7884</v>
      </c>
      <c r="B3586" t="s">
        <v>7885</v>
      </c>
      <c r="C3586" t="s">
        <v>6932</v>
      </c>
      <c r="J3586" t="s">
        <v>7886</v>
      </c>
      <c r="K3586" t="s">
        <v>1027</v>
      </c>
      <c r="L3586" t="s">
        <v>1233</v>
      </c>
      <c r="M3586">
        <v>1</v>
      </c>
      <c r="P3586" t="s">
        <v>7887</v>
      </c>
      <c r="Q3586" t="s">
        <v>47</v>
      </c>
      <c r="S3586">
        <v>3.663542156573385E-4</v>
      </c>
      <c r="T3586">
        <v>2.2215726858121339E-6</v>
      </c>
      <c r="U3586">
        <v>1.966602394531947E-5</v>
      </c>
      <c r="V3586">
        <v>5.7247940276283771E-5</v>
      </c>
      <c r="W3586">
        <v>1.3896940799895671E-4</v>
      </c>
      <c r="X3586">
        <v>2.5767592887859792E-5</v>
      </c>
      <c r="Y3586">
        <v>0.3</v>
      </c>
      <c r="Z3586">
        <v>0.13800000000000001</v>
      </c>
      <c r="AA3586">
        <v>0</v>
      </c>
      <c r="AB3586">
        <v>0.86199999999999999</v>
      </c>
      <c r="AC3586">
        <v>0.64859999999999995</v>
      </c>
      <c r="AD3586" t="s">
        <v>48</v>
      </c>
      <c r="AE3586" t="s">
        <v>48</v>
      </c>
      <c r="AF3586" t="s">
        <v>48</v>
      </c>
    </row>
    <row r="3587" spans="1:32" hidden="1" outlineLevel="1" x14ac:dyDescent="0.2">
      <c r="A3587" t="s">
        <v>7888</v>
      </c>
      <c r="B3587" t="s">
        <v>7889</v>
      </c>
      <c r="C3587" t="s">
        <v>1029</v>
      </c>
      <c r="J3587" t="s">
        <v>7890</v>
      </c>
      <c r="K3587" t="s">
        <v>7875</v>
      </c>
      <c r="L3587" t="s">
        <v>1263</v>
      </c>
      <c r="M3587">
        <v>2</v>
      </c>
      <c r="P3587" t="s">
        <v>7891</v>
      </c>
      <c r="Q3587" t="s">
        <v>47</v>
      </c>
      <c r="S3587">
        <v>7.7838520519435406E-4</v>
      </c>
      <c r="T3587">
        <v>5.1121346587024163E-6</v>
      </c>
      <c r="U3587">
        <v>3.7837184208910912E-5</v>
      </c>
      <c r="V3587">
        <v>9.204302477883175E-5</v>
      </c>
      <c r="W3587">
        <v>1.9356224220246079E-4</v>
      </c>
      <c r="X3587">
        <v>6.1108767113182694E-5</v>
      </c>
      <c r="Y3587">
        <v>0</v>
      </c>
      <c r="Z3587">
        <v>0</v>
      </c>
      <c r="AA3587">
        <v>0.11</v>
      </c>
      <c r="AB3587">
        <v>0.89</v>
      </c>
      <c r="AC3587">
        <v>-0.55589999999999995</v>
      </c>
      <c r="AD3587" t="s">
        <v>48</v>
      </c>
      <c r="AE3587" t="s">
        <v>48</v>
      </c>
      <c r="AF3587" t="s">
        <v>48</v>
      </c>
    </row>
    <row r="3588" spans="1:32" hidden="1" outlineLevel="1" x14ac:dyDescent="0.2">
      <c r="A3588" t="s">
        <v>7892</v>
      </c>
      <c r="B3588" t="s">
        <v>7893</v>
      </c>
      <c r="C3588" t="s">
        <v>1029</v>
      </c>
      <c r="J3588" t="s">
        <v>7894</v>
      </c>
      <c r="K3588" t="s">
        <v>7875</v>
      </c>
      <c r="L3588" t="s">
        <v>1263</v>
      </c>
      <c r="M3588">
        <v>1</v>
      </c>
      <c r="P3588" t="s">
        <v>7895</v>
      </c>
      <c r="Q3588" t="s">
        <v>47</v>
      </c>
      <c r="S3588">
        <v>2.6993249775841832E-4</v>
      </c>
      <c r="T3588">
        <v>2.9469626952050021E-6</v>
      </c>
      <c r="U3588">
        <v>2.0183631932013672E-5</v>
      </c>
      <c r="V3588">
        <v>4.2415631469339132E-5</v>
      </c>
      <c r="W3588">
        <v>1.163885244750418E-4</v>
      </c>
      <c r="X3588">
        <v>2.1350346287363209E-5</v>
      </c>
      <c r="Y3588">
        <v>-6.25E-2</v>
      </c>
      <c r="Z3588">
        <v>0</v>
      </c>
      <c r="AA3588">
        <v>0</v>
      </c>
      <c r="AB3588">
        <v>1</v>
      </c>
      <c r="AC3588">
        <v>0</v>
      </c>
      <c r="AD3588" t="s">
        <v>48</v>
      </c>
      <c r="AE3588" t="s">
        <v>48</v>
      </c>
      <c r="AF3588" t="s">
        <v>48</v>
      </c>
    </row>
    <row r="3589" spans="1:32" hidden="1" outlineLevel="1" x14ac:dyDescent="0.2">
      <c r="A3589" t="s">
        <v>7896</v>
      </c>
      <c r="B3589" t="s">
        <v>7897</v>
      </c>
      <c r="C3589" t="s">
        <v>1029</v>
      </c>
      <c r="J3589" t="s">
        <v>7898</v>
      </c>
      <c r="K3589" t="s">
        <v>7879</v>
      </c>
      <c r="L3589" t="s">
        <v>1263</v>
      </c>
      <c r="M3589">
        <v>1</v>
      </c>
      <c r="P3589" t="s">
        <v>7899</v>
      </c>
      <c r="Q3589" t="s">
        <v>47</v>
      </c>
      <c r="S3589">
        <v>8.360030478797853E-4</v>
      </c>
      <c r="T3589">
        <v>2.8687918529612939E-6</v>
      </c>
      <c r="U3589">
        <v>2.119848795700818E-5</v>
      </c>
      <c r="V3589">
        <v>1.8324545817449689E-4</v>
      </c>
      <c r="W3589">
        <v>1.7889212176669389E-4</v>
      </c>
      <c r="X3589">
        <v>1.0880463378271089E-4</v>
      </c>
      <c r="Y3589">
        <v>0.25</v>
      </c>
      <c r="Z3589">
        <v>7.4999999999999997E-2</v>
      </c>
      <c r="AA3589">
        <v>7.1999999999999995E-2</v>
      </c>
      <c r="AB3589">
        <v>0.85299999999999998</v>
      </c>
      <c r="AC3589">
        <v>1.7000000000000001E-2</v>
      </c>
      <c r="AD3589" t="s">
        <v>48</v>
      </c>
      <c r="AE3589" t="s">
        <v>48</v>
      </c>
      <c r="AF3589" t="s">
        <v>48</v>
      </c>
    </row>
    <row r="3590" spans="1:32" hidden="1" outlineLevel="1" x14ac:dyDescent="0.2">
      <c r="A3590" t="s">
        <v>7900</v>
      </c>
      <c r="B3590" t="s">
        <v>7901</v>
      </c>
      <c r="C3590" t="s">
        <v>1029</v>
      </c>
      <c r="J3590" t="s">
        <v>7902</v>
      </c>
      <c r="K3590" t="s">
        <v>7879</v>
      </c>
      <c r="L3590" t="s">
        <v>1263</v>
      </c>
      <c r="M3590">
        <v>1</v>
      </c>
      <c r="P3590" t="s">
        <v>7903</v>
      </c>
      <c r="Q3590" t="s">
        <v>47</v>
      </c>
      <c r="S3590">
        <v>2.8670861502178008E-4</v>
      </c>
      <c r="T3590">
        <v>2.814278559526429E-6</v>
      </c>
      <c r="U3590">
        <v>1.934928695845883E-5</v>
      </c>
      <c r="V3590">
        <v>4.7176843509078033E-5</v>
      </c>
      <c r="W3590">
        <v>1.266280742129311E-4</v>
      </c>
      <c r="X3590">
        <v>2.2864796846988611E-5</v>
      </c>
      <c r="Y3590">
        <v>0.2447240259740259</v>
      </c>
      <c r="Z3590">
        <v>9.2999999999999999E-2</v>
      </c>
      <c r="AA3590">
        <v>0.249</v>
      </c>
      <c r="AB3590">
        <v>0.65800000000000003</v>
      </c>
      <c r="AC3590">
        <v>-0.95150000000000001</v>
      </c>
      <c r="AD3590" t="s">
        <v>48</v>
      </c>
      <c r="AE3590" t="s">
        <v>48</v>
      </c>
      <c r="AF3590" t="s">
        <v>48</v>
      </c>
    </row>
    <row r="3591" spans="1:32" hidden="1" outlineLevel="1" x14ac:dyDescent="0.2">
      <c r="A3591" t="s">
        <v>7904</v>
      </c>
      <c r="B3591" t="s">
        <v>7905</v>
      </c>
      <c r="C3591" t="s">
        <v>1029</v>
      </c>
      <c r="J3591" t="s">
        <v>7906</v>
      </c>
      <c r="K3591" t="s">
        <v>7884</v>
      </c>
      <c r="L3591" t="s">
        <v>1263</v>
      </c>
      <c r="M3591">
        <v>1</v>
      </c>
      <c r="P3591" t="s">
        <v>7907</v>
      </c>
      <c r="Q3591" t="s">
        <v>47</v>
      </c>
      <c r="S3591">
        <v>2.7370575116947288E-4</v>
      </c>
      <c r="T3591">
        <v>5.0397852646710817E-6</v>
      </c>
      <c r="U3591">
        <v>2.7777728973887861E-5</v>
      </c>
      <c r="V3591">
        <v>7.3133953264914453E-5</v>
      </c>
      <c r="W3591">
        <v>9.3874892627354711E-5</v>
      </c>
      <c r="X3591">
        <v>2.8589854991878379E-5</v>
      </c>
      <c r="Y3591">
        <v>-4.4805194805194827E-2</v>
      </c>
      <c r="Z3591">
        <v>5.1999999999999998E-2</v>
      </c>
      <c r="AA3591">
        <v>3.5000000000000003E-2</v>
      </c>
      <c r="AB3591">
        <v>0.91300000000000003</v>
      </c>
      <c r="AC3591">
        <v>0.2218</v>
      </c>
      <c r="AD3591" t="s">
        <v>48</v>
      </c>
      <c r="AE3591" t="s">
        <v>48</v>
      </c>
      <c r="AF3591" t="s">
        <v>48</v>
      </c>
    </row>
    <row r="3592" spans="1:32" hidden="1" outlineLevel="1" x14ac:dyDescent="0.2">
      <c r="A3592" t="s">
        <v>7908</v>
      </c>
      <c r="B3592" t="s">
        <v>7909</v>
      </c>
      <c r="C3592" t="s">
        <v>1029</v>
      </c>
      <c r="J3592" t="s">
        <v>7910</v>
      </c>
      <c r="K3592" t="s">
        <v>7884</v>
      </c>
      <c r="L3592" t="s">
        <v>1263</v>
      </c>
      <c r="M3592">
        <v>1</v>
      </c>
      <c r="P3592" t="s">
        <v>7911</v>
      </c>
      <c r="Q3592" t="s">
        <v>47</v>
      </c>
      <c r="S3592">
        <v>2.6795195299200708E-4</v>
      </c>
      <c r="T3592">
        <v>2.8292083698033821E-6</v>
      </c>
      <c r="U3592">
        <v>2.0685585695900951E-5</v>
      </c>
      <c r="V3592">
        <v>4.7855886805336922E-5</v>
      </c>
      <c r="W3592">
        <v>1.1325348896207291E-4</v>
      </c>
      <c r="X3592">
        <v>2.0354582375148311E-5</v>
      </c>
      <c r="Y3592">
        <v>0.1583333333333333</v>
      </c>
      <c r="Z3592">
        <v>0.124</v>
      </c>
      <c r="AA3592">
        <v>0</v>
      </c>
      <c r="AB3592">
        <v>0.876</v>
      </c>
      <c r="AC3592">
        <v>0.2732</v>
      </c>
      <c r="AD3592" t="s">
        <v>48</v>
      </c>
      <c r="AE3592" t="s">
        <v>48</v>
      </c>
      <c r="AF3592" t="s">
        <v>48</v>
      </c>
    </row>
    <row r="3593" spans="1:32" hidden="1" outlineLevel="1" x14ac:dyDescent="0.2">
      <c r="A3593" t="s">
        <v>7912</v>
      </c>
      <c r="B3593" t="s">
        <v>7913</v>
      </c>
      <c r="C3593" t="s">
        <v>1252</v>
      </c>
      <c r="J3593" t="s">
        <v>7914</v>
      </c>
      <c r="K3593" t="s">
        <v>7892</v>
      </c>
      <c r="L3593" t="s">
        <v>1263</v>
      </c>
      <c r="M3593">
        <v>1</v>
      </c>
      <c r="P3593" t="s">
        <v>7915</v>
      </c>
      <c r="Q3593" t="s">
        <v>47</v>
      </c>
      <c r="S3593">
        <v>2.7433983632363379E-4</v>
      </c>
      <c r="T3593">
        <v>2.6314401111449111E-6</v>
      </c>
      <c r="U3593">
        <v>2.2446201910497621E-5</v>
      </c>
      <c r="V3593">
        <v>4.3185522372368723E-5</v>
      </c>
      <c r="W3593">
        <v>1.173725322587416E-4</v>
      </c>
      <c r="X3593">
        <v>2.2340896975947541E-5</v>
      </c>
      <c r="Y3593">
        <v>0.5</v>
      </c>
      <c r="Z3593">
        <v>0.23100000000000001</v>
      </c>
      <c r="AA3593">
        <v>0</v>
      </c>
      <c r="AB3593">
        <v>0.76900000000000002</v>
      </c>
      <c r="AC3593">
        <v>0.2732</v>
      </c>
      <c r="AD3593" t="s">
        <v>48</v>
      </c>
      <c r="AE3593" t="s">
        <v>48</v>
      </c>
      <c r="AF3593" t="s">
        <v>48</v>
      </c>
    </row>
    <row r="3594" spans="1:32" hidden="1" outlineLevel="1" x14ac:dyDescent="0.2">
      <c r="A3594" t="s">
        <v>7916</v>
      </c>
      <c r="B3594" t="s">
        <v>7917</v>
      </c>
      <c r="C3594" t="s">
        <v>7881</v>
      </c>
      <c r="J3594" t="s">
        <v>7918</v>
      </c>
      <c r="K3594" t="s">
        <v>7896</v>
      </c>
      <c r="L3594" t="s">
        <v>1263</v>
      </c>
      <c r="M3594">
        <v>1</v>
      </c>
      <c r="P3594" t="s">
        <v>7919</v>
      </c>
      <c r="Q3594" t="s">
        <v>47</v>
      </c>
      <c r="S3594">
        <v>0.2257355600595474</v>
      </c>
      <c r="T3594">
        <v>3.6852568428003001E-6</v>
      </c>
      <c r="U3594">
        <v>2.3411551956087351E-4</v>
      </c>
      <c r="V3594">
        <v>8.8812346803024411E-4</v>
      </c>
      <c r="W3594">
        <v>0.17307716608047491</v>
      </c>
      <c r="X3594">
        <v>1.7840563668869441E-4</v>
      </c>
      <c r="Y3594">
        <v>-0.3125</v>
      </c>
      <c r="Z3594">
        <v>9.8000000000000004E-2</v>
      </c>
      <c r="AA3594">
        <v>0</v>
      </c>
      <c r="AB3594">
        <v>0.90200000000000002</v>
      </c>
      <c r="AC3594">
        <v>0.36120000000000002</v>
      </c>
      <c r="AD3594" t="s">
        <v>48</v>
      </c>
      <c r="AE3594" t="s">
        <v>48</v>
      </c>
      <c r="AF3594" t="s">
        <v>48</v>
      </c>
    </row>
    <row r="3595" spans="1:32" hidden="1" outlineLevel="1" x14ac:dyDescent="0.2">
      <c r="A3595" t="s">
        <v>7920</v>
      </c>
      <c r="B3595" t="s">
        <v>7921</v>
      </c>
      <c r="C3595" t="s">
        <v>7859</v>
      </c>
      <c r="J3595" t="s">
        <v>7922</v>
      </c>
      <c r="K3595" t="s">
        <v>7900</v>
      </c>
      <c r="L3595" t="s">
        <v>1263</v>
      </c>
      <c r="M3595">
        <v>1</v>
      </c>
      <c r="P3595" t="s">
        <v>7923</v>
      </c>
      <c r="Q3595" t="s">
        <v>47</v>
      </c>
      <c r="S3595">
        <v>3.8047530688345432E-4</v>
      </c>
      <c r="T3595">
        <v>2.0893405690003419E-6</v>
      </c>
      <c r="U3595">
        <v>1.8343960618949499E-5</v>
      </c>
      <c r="V3595">
        <v>4.7075096517801278E-5</v>
      </c>
      <c r="W3595">
        <v>1.7410417785868049E-4</v>
      </c>
      <c r="X3595">
        <v>2.6952075131703172E-5</v>
      </c>
      <c r="Y3595">
        <v>0.2857142857142857</v>
      </c>
      <c r="Z3595">
        <v>8.1000000000000003E-2</v>
      </c>
      <c r="AA3595">
        <v>0.20399999999999999</v>
      </c>
      <c r="AB3595">
        <v>0.71499999999999997</v>
      </c>
      <c r="AC3595">
        <v>-0.47360000000000002</v>
      </c>
      <c r="AD3595" t="s">
        <v>48</v>
      </c>
      <c r="AE3595" t="s">
        <v>48</v>
      </c>
      <c r="AF3595" t="s">
        <v>48</v>
      </c>
    </row>
    <row r="3596" spans="1:32" hidden="1" outlineLevel="1" x14ac:dyDescent="0.2">
      <c r="A3596" t="s">
        <v>7924</v>
      </c>
      <c r="B3596" t="s">
        <v>7925</v>
      </c>
      <c r="C3596" t="s">
        <v>1029</v>
      </c>
      <c r="J3596" t="s">
        <v>7926</v>
      </c>
      <c r="K3596" t="s">
        <v>7912</v>
      </c>
      <c r="L3596" t="s">
        <v>1263</v>
      </c>
      <c r="M3596">
        <v>1</v>
      </c>
      <c r="P3596" s="2" t="s">
        <v>7927</v>
      </c>
      <c r="Q3596" t="s">
        <v>47</v>
      </c>
      <c r="S3596">
        <v>4.4998756493441761E-4</v>
      </c>
      <c r="T3596">
        <v>1.8596226709632899E-6</v>
      </c>
      <c r="U3596">
        <v>2.6110390535905029E-5</v>
      </c>
      <c r="V3596">
        <v>3.5248889616923407E-5</v>
      </c>
      <c r="W3596">
        <v>2.3336404410656539E-4</v>
      </c>
      <c r="X3596">
        <v>1.8941434973385188E-5</v>
      </c>
      <c r="Y3596">
        <v>-0.05</v>
      </c>
      <c r="Z3596">
        <v>0</v>
      </c>
      <c r="AA3596">
        <v>0</v>
      </c>
      <c r="AB3596">
        <v>1</v>
      </c>
      <c r="AC3596">
        <v>0</v>
      </c>
      <c r="AD3596" t="s">
        <v>48</v>
      </c>
      <c r="AE3596" t="s">
        <v>48</v>
      </c>
      <c r="AF3596" t="s">
        <v>48</v>
      </c>
    </row>
    <row r="3597" spans="1:32" hidden="1" outlineLevel="1" x14ac:dyDescent="0.2">
      <c r="A3597" t="s">
        <v>7928</v>
      </c>
      <c r="B3597" t="s">
        <v>7929</v>
      </c>
      <c r="C3597" t="s">
        <v>1029</v>
      </c>
      <c r="J3597" t="s">
        <v>7930</v>
      </c>
      <c r="K3597" t="s">
        <v>7916</v>
      </c>
      <c r="L3597" t="s">
        <v>1263</v>
      </c>
      <c r="M3597">
        <v>1</v>
      </c>
      <c r="P3597" s="2" t="s">
        <v>7931</v>
      </c>
      <c r="Q3597" t="s">
        <v>47</v>
      </c>
      <c r="S3597">
        <v>2.6044901460409159E-4</v>
      </c>
      <c r="T3597">
        <v>3.3440355764469132E-6</v>
      </c>
      <c r="U3597">
        <v>2.1142766854609359E-5</v>
      </c>
      <c r="V3597">
        <v>4.8842179239727557E-5</v>
      </c>
      <c r="W3597">
        <v>1.1079538671765481E-4</v>
      </c>
      <c r="X3597">
        <v>2.082149512716569E-5</v>
      </c>
      <c r="Y3597">
        <v>0.1397727272727273</v>
      </c>
      <c r="Z3597">
        <v>0.19800000000000001</v>
      </c>
      <c r="AA3597">
        <v>0.16900000000000001</v>
      </c>
      <c r="AB3597">
        <v>0.63300000000000001</v>
      </c>
      <c r="AC3597">
        <v>0.19009999999999999</v>
      </c>
      <c r="AD3597" t="s">
        <v>48</v>
      </c>
      <c r="AE3597" t="s">
        <v>48</v>
      </c>
      <c r="AF3597" t="s">
        <v>48</v>
      </c>
    </row>
    <row r="3598" spans="1:32" hidden="1" outlineLevel="1" x14ac:dyDescent="0.2">
      <c r="A3598" t="s">
        <v>7932</v>
      </c>
      <c r="B3598" t="s">
        <v>7933</v>
      </c>
      <c r="C3598" t="s">
        <v>1029</v>
      </c>
      <c r="J3598" t="s">
        <v>7934</v>
      </c>
      <c r="K3598" t="s">
        <v>7920</v>
      </c>
      <c r="L3598" t="s">
        <v>1263</v>
      </c>
      <c r="M3598">
        <v>1</v>
      </c>
      <c r="P3598" s="2" t="s">
        <v>7935</v>
      </c>
      <c r="Q3598" t="s">
        <v>47</v>
      </c>
      <c r="S3598">
        <v>1.1186011834070091E-3</v>
      </c>
      <c r="T3598">
        <v>3.2158791327674412E-6</v>
      </c>
      <c r="U3598">
        <v>3.2355146686313667E-5</v>
      </c>
      <c r="V3598">
        <v>5.6475793826393783E-5</v>
      </c>
      <c r="W3598">
        <v>4.2804662371054292E-4</v>
      </c>
      <c r="X3598">
        <v>4.0847338823368773E-5</v>
      </c>
      <c r="Y3598">
        <v>9.555555555555556E-2</v>
      </c>
      <c r="Z3598">
        <v>0.112</v>
      </c>
      <c r="AA3598">
        <v>6.0999999999999999E-2</v>
      </c>
      <c r="AB3598">
        <v>0.82699999999999996</v>
      </c>
      <c r="AC3598">
        <v>0.84809999999999997</v>
      </c>
      <c r="AD3598" t="s">
        <v>48</v>
      </c>
      <c r="AE3598" t="s">
        <v>48</v>
      </c>
      <c r="AF3598" t="s">
        <v>48</v>
      </c>
    </row>
    <row r="3599" spans="1:32" hidden="1" outlineLevel="1" x14ac:dyDescent="0.2">
      <c r="A3599" t="s">
        <v>7936</v>
      </c>
      <c r="B3599" t="s">
        <v>7937</v>
      </c>
      <c r="C3599" t="s">
        <v>1252</v>
      </c>
      <c r="J3599" t="s">
        <v>7938</v>
      </c>
      <c r="K3599" t="s">
        <v>7924</v>
      </c>
      <c r="L3599" t="s">
        <v>1263</v>
      </c>
      <c r="M3599">
        <v>0</v>
      </c>
      <c r="P3599" s="2" t="s">
        <v>7939</v>
      </c>
      <c r="Q3599" t="s">
        <v>47</v>
      </c>
      <c r="S3599">
        <v>7.0249906275421381E-4</v>
      </c>
      <c r="T3599">
        <v>2.301055019415799E-6</v>
      </c>
      <c r="U3599">
        <v>2.5541923605487679E-5</v>
      </c>
      <c r="V3599">
        <v>5.790869181510061E-5</v>
      </c>
      <c r="W3599">
        <v>3.409542259760201E-4</v>
      </c>
      <c r="X3599">
        <v>6.7532520915847272E-5</v>
      </c>
      <c r="Y3599">
        <v>0</v>
      </c>
      <c r="Z3599">
        <v>0</v>
      </c>
      <c r="AA3599">
        <v>0.19600000000000001</v>
      </c>
      <c r="AB3599">
        <v>0.80400000000000005</v>
      </c>
      <c r="AC3599">
        <v>-0.29599999999999999</v>
      </c>
      <c r="AD3599" t="s">
        <v>48</v>
      </c>
      <c r="AE3599" t="s">
        <v>48</v>
      </c>
      <c r="AF3599" t="s">
        <v>48</v>
      </c>
    </row>
    <row r="3600" spans="1:32" hidden="1" outlineLevel="1" x14ac:dyDescent="0.2">
      <c r="A3600" t="s">
        <v>7940</v>
      </c>
      <c r="B3600" t="s">
        <v>7941</v>
      </c>
      <c r="C3600" t="s">
        <v>7881</v>
      </c>
      <c r="J3600" t="s">
        <v>7942</v>
      </c>
      <c r="K3600" t="s">
        <v>7928</v>
      </c>
      <c r="L3600" t="s">
        <v>1263</v>
      </c>
      <c r="M3600">
        <v>1</v>
      </c>
      <c r="P3600" s="2" t="s">
        <v>7943</v>
      </c>
      <c r="Q3600" t="s">
        <v>47</v>
      </c>
      <c r="S3600">
        <v>2.4538373691029852E-4</v>
      </c>
      <c r="T3600">
        <v>3.2158422982320189E-6</v>
      </c>
      <c r="U3600">
        <v>2.089764529955573E-5</v>
      </c>
      <c r="V3600">
        <v>4.9176574975717813E-5</v>
      </c>
      <c r="W3600">
        <v>1.03661572211422E-4</v>
      </c>
      <c r="X3600">
        <v>2.2699092369293791E-5</v>
      </c>
      <c r="Y3600">
        <v>0.19</v>
      </c>
      <c r="Z3600">
        <v>0.109</v>
      </c>
      <c r="AA3600">
        <v>6.3E-2</v>
      </c>
      <c r="AB3600">
        <v>0.82799999999999996</v>
      </c>
      <c r="AC3600">
        <v>0.51139999999999997</v>
      </c>
      <c r="AD3600" t="s">
        <v>48</v>
      </c>
      <c r="AE3600" t="s">
        <v>48</v>
      </c>
      <c r="AF3600" t="s">
        <v>48</v>
      </c>
    </row>
    <row r="3601" spans="1:32" hidden="1" outlineLevel="1" x14ac:dyDescent="0.2">
      <c r="A3601" t="s">
        <v>7944</v>
      </c>
      <c r="B3601" t="s">
        <v>7945</v>
      </c>
      <c r="C3601" t="s">
        <v>1029</v>
      </c>
      <c r="J3601" t="s">
        <v>7946</v>
      </c>
      <c r="K3601" t="s">
        <v>7936</v>
      </c>
      <c r="L3601" t="s">
        <v>1263</v>
      </c>
      <c r="M3601">
        <v>1</v>
      </c>
      <c r="P3601" s="2" t="s">
        <v>7947</v>
      </c>
      <c r="Q3601" t="s">
        <v>47</v>
      </c>
      <c r="S3601">
        <v>2.6301579782739282E-4</v>
      </c>
      <c r="T3601">
        <v>2.5009460387082072E-6</v>
      </c>
      <c r="U3601">
        <v>1.8196002201875668E-5</v>
      </c>
      <c r="V3601">
        <v>3.2897856726776809E-5</v>
      </c>
      <c r="W3601">
        <v>1.4266374637372789E-4</v>
      </c>
      <c r="X3601">
        <v>1.9594026525737721E-5</v>
      </c>
      <c r="Y3601">
        <v>0</v>
      </c>
      <c r="Z3601">
        <v>0</v>
      </c>
      <c r="AA3601">
        <v>0</v>
      </c>
      <c r="AB3601">
        <v>1</v>
      </c>
      <c r="AC3601">
        <v>0</v>
      </c>
      <c r="AD3601" t="s">
        <v>48</v>
      </c>
      <c r="AE3601" t="s">
        <v>48</v>
      </c>
      <c r="AF3601" t="s">
        <v>48</v>
      </c>
    </row>
    <row r="3602" spans="1:32" hidden="1" outlineLevel="1" x14ac:dyDescent="0.2">
      <c r="A3602" t="s">
        <v>7948</v>
      </c>
      <c r="B3602" t="s">
        <v>7949</v>
      </c>
      <c r="C3602" t="s">
        <v>1029</v>
      </c>
      <c r="J3602" t="s">
        <v>7950</v>
      </c>
      <c r="K3602" t="s">
        <v>7940</v>
      </c>
      <c r="L3602" t="s">
        <v>1263</v>
      </c>
      <c r="M3602">
        <v>1</v>
      </c>
      <c r="P3602" s="2" t="s">
        <v>7951</v>
      </c>
      <c r="Q3602" t="s">
        <v>47</v>
      </c>
      <c r="S3602">
        <v>2.5157531490549451E-4</v>
      </c>
      <c r="T3602">
        <v>3.257773414588883E-6</v>
      </c>
      <c r="U3602">
        <v>1.982665344257839E-5</v>
      </c>
      <c r="V3602">
        <v>4.5077809772919857E-5</v>
      </c>
      <c r="W3602">
        <v>1.0546969861024989E-4</v>
      </c>
      <c r="X3602">
        <v>2.5084007575060241E-5</v>
      </c>
      <c r="Y3602">
        <v>0.16938775510204079</v>
      </c>
      <c r="Z3602">
        <v>6.6000000000000003E-2</v>
      </c>
      <c r="AA3602">
        <v>0</v>
      </c>
      <c r="AB3602">
        <v>0.93400000000000005</v>
      </c>
      <c r="AC3602">
        <v>0.4118</v>
      </c>
      <c r="AD3602" t="s">
        <v>48</v>
      </c>
      <c r="AE3602" t="s">
        <v>48</v>
      </c>
      <c r="AF3602" t="s">
        <v>48</v>
      </c>
    </row>
    <row r="3603" spans="1:32" hidden="1" outlineLevel="1" x14ac:dyDescent="0.2">
      <c r="A3603" t="s">
        <v>7952</v>
      </c>
      <c r="B3603" t="s">
        <v>7953</v>
      </c>
      <c r="C3603" t="s">
        <v>1252</v>
      </c>
      <c r="J3603" t="s">
        <v>7954</v>
      </c>
      <c r="K3603" t="s">
        <v>7944</v>
      </c>
      <c r="L3603" t="s">
        <v>1263</v>
      </c>
      <c r="M3603">
        <v>0</v>
      </c>
      <c r="P3603" s="2" t="s">
        <v>7955</v>
      </c>
      <c r="Q3603" t="s">
        <v>47</v>
      </c>
      <c r="S3603">
        <v>1.1536310194060211E-3</v>
      </c>
      <c r="T3603">
        <v>4.3456507228256669E-6</v>
      </c>
      <c r="U3603">
        <v>6.2253908254206181E-5</v>
      </c>
      <c r="V3603">
        <v>5.3796935389982543E-5</v>
      </c>
      <c r="W3603">
        <v>6.2396487919613719E-4</v>
      </c>
      <c r="X3603">
        <v>7.1256763476412743E-5</v>
      </c>
      <c r="Y3603">
        <v>6.0000000000000012E-2</v>
      </c>
      <c r="Z3603">
        <v>0.05</v>
      </c>
      <c r="AA3603">
        <v>6.7000000000000004E-2</v>
      </c>
      <c r="AB3603">
        <v>0.88300000000000001</v>
      </c>
      <c r="AC3603">
        <v>-0.23649999999999999</v>
      </c>
      <c r="AD3603" t="s">
        <v>48</v>
      </c>
      <c r="AE3603" t="s">
        <v>48</v>
      </c>
      <c r="AF3603" t="s">
        <v>48</v>
      </c>
    </row>
    <row r="3604" spans="1:32" hidden="1" outlineLevel="1" x14ac:dyDescent="0.2">
      <c r="A3604" t="s">
        <v>7956</v>
      </c>
      <c r="B3604" t="s">
        <v>7957</v>
      </c>
      <c r="C3604" t="s">
        <v>7881</v>
      </c>
      <c r="J3604" t="s">
        <v>7958</v>
      </c>
      <c r="K3604" t="s">
        <v>7948</v>
      </c>
      <c r="L3604" t="s">
        <v>1263</v>
      </c>
      <c r="M3604">
        <v>1</v>
      </c>
      <c r="P3604" s="2" t="s">
        <v>7959</v>
      </c>
      <c r="Q3604" t="s">
        <v>47</v>
      </c>
      <c r="S3604">
        <v>4.2798419599421322E-4</v>
      </c>
      <c r="T3604">
        <v>2.3070581391948508E-6</v>
      </c>
      <c r="U3604">
        <v>2.4335467969649471E-5</v>
      </c>
      <c r="V3604">
        <v>6.5330052166245878E-5</v>
      </c>
      <c r="W3604">
        <v>1.7855777696240691E-4</v>
      </c>
      <c r="X3604">
        <v>2.2395761334337291E-5</v>
      </c>
      <c r="Y3604">
        <v>0.5</v>
      </c>
      <c r="Z3604">
        <v>0.28199999999999997</v>
      </c>
      <c r="AA3604">
        <v>4.4999999999999998E-2</v>
      </c>
      <c r="AB3604">
        <v>0.67300000000000004</v>
      </c>
      <c r="AC3604">
        <v>0.68400000000000005</v>
      </c>
      <c r="AD3604" t="s">
        <v>48</v>
      </c>
      <c r="AE3604" t="s">
        <v>48</v>
      </c>
      <c r="AF3604" t="s">
        <v>48</v>
      </c>
    </row>
    <row r="3605" spans="1:32" hidden="1" outlineLevel="1" x14ac:dyDescent="0.2">
      <c r="A3605" t="s">
        <v>7960</v>
      </c>
      <c r="B3605" t="s">
        <v>7961</v>
      </c>
      <c r="C3605" t="s">
        <v>1029</v>
      </c>
      <c r="J3605" t="s">
        <v>7962</v>
      </c>
      <c r="K3605" t="s">
        <v>7952</v>
      </c>
      <c r="L3605" t="s">
        <v>1263</v>
      </c>
      <c r="M3605">
        <v>1</v>
      </c>
      <c r="P3605" s="2" t="s">
        <v>7963</v>
      </c>
      <c r="Q3605" t="s">
        <v>47</v>
      </c>
      <c r="S3605">
        <v>3.4769531339406973E-4</v>
      </c>
      <c r="T3605">
        <v>2.631417601151043E-6</v>
      </c>
      <c r="U3605">
        <v>2.206990939157549E-5</v>
      </c>
      <c r="V3605">
        <v>3.9309019484790042E-5</v>
      </c>
      <c r="W3605">
        <v>1.5799042012076819E-4</v>
      </c>
      <c r="X3605">
        <v>2.35753832384944E-5</v>
      </c>
      <c r="Y3605">
        <v>-1.0416666666666721E-3</v>
      </c>
      <c r="Z3605">
        <v>8.4000000000000005E-2</v>
      </c>
      <c r="AA3605">
        <v>3.1E-2</v>
      </c>
      <c r="AB3605">
        <v>0.88600000000000001</v>
      </c>
      <c r="AC3605">
        <v>0.52529999999999999</v>
      </c>
      <c r="AD3605" t="s">
        <v>48</v>
      </c>
      <c r="AE3605" t="s">
        <v>48</v>
      </c>
      <c r="AF3605" t="s">
        <v>48</v>
      </c>
    </row>
    <row r="3606" spans="1:32" hidden="1" outlineLevel="1" x14ac:dyDescent="0.2">
      <c r="A3606" t="s">
        <v>7964</v>
      </c>
      <c r="B3606" t="s">
        <v>7965</v>
      </c>
      <c r="C3606" t="s">
        <v>1029</v>
      </c>
      <c r="J3606" t="s">
        <v>7966</v>
      </c>
      <c r="K3606" t="s">
        <v>7956</v>
      </c>
      <c r="L3606" t="s">
        <v>1263</v>
      </c>
      <c r="M3606">
        <v>1</v>
      </c>
      <c r="P3606" s="2" t="s">
        <v>7967</v>
      </c>
      <c r="Q3606" t="s">
        <v>47</v>
      </c>
      <c r="S3606">
        <v>3.471661766525358E-4</v>
      </c>
      <c r="T3606">
        <v>3.6327205634734132E-6</v>
      </c>
      <c r="U3606">
        <v>2.2448579329648059E-5</v>
      </c>
      <c r="V3606">
        <v>1.006538077490404E-4</v>
      </c>
      <c r="W3606">
        <v>1.2540923489723349E-4</v>
      </c>
      <c r="X3606">
        <v>2.0820483769057319E-5</v>
      </c>
      <c r="Y3606">
        <v>0</v>
      </c>
      <c r="Z3606">
        <v>0</v>
      </c>
      <c r="AA3606">
        <v>0.13600000000000001</v>
      </c>
      <c r="AB3606">
        <v>0.86399999999999999</v>
      </c>
      <c r="AC3606">
        <v>-0.51060000000000005</v>
      </c>
      <c r="AD3606" t="s">
        <v>48</v>
      </c>
      <c r="AE3606" t="s">
        <v>48</v>
      </c>
      <c r="AF3606" t="s">
        <v>48</v>
      </c>
    </row>
    <row r="3607" spans="1:32" hidden="1" outlineLevel="1" x14ac:dyDescent="0.2">
      <c r="A3607" t="s">
        <v>7968</v>
      </c>
      <c r="B3607" t="s">
        <v>7969</v>
      </c>
      <c r="C3607" t="s">
        <v>1252</v>
      </c>
      <c r="J3607" t="s">
        <v>7970</v>
      </c>
      <c r="K3607" t="s">
        <v>7960</v>
      </c>
      <c r="L3607" t="s">
        <v>1263</v>
      </c>
      <c r="M3607">
        <v>1</v>
      </c>
      <c r="P3607" s="2" t="s">
        <v>7971</v>
      </c>
      <c r="Q3607" t="s">
        <v>47</v>
      </c>
      <c r="S3607">
        <v>5.8537867153063416E-4</v>
      </c>
      <c r="T3607">
        <v>2.3826310098229442E-6</v>
      </c>
      <c r="U3607">
        <v>3.1241896067513153E-5</v>
      </c>
      <c r="V3607">
        <v>4.3001826270483427E-5</v>
      </c>
      <c r="W3607">
        <v>2.1940271835774181E-4</v>
      </c>
      <c r="X3607">
        <v>5.9519396018004038E-5</v>
      </c>
      <c r="Y3607">
        <v>0.11749999999999999</v>
      </c>
      <c r="Z3607">
        <v>0.25700000000000001</v>
      </c>
      <c r="AA3607">
        <v>0</v>
      </c>
      <c r="AB3607">
        <v>0.74299999999999999</v>
      </c>
      <c r="AC3607">
        <v>0.74299999999999999</v>
      </c>
      <c r="AD3607" t="s">
        <v>48</v>
      </c>
      <c r="AE3607" t="s">
        <v>48</v>
      </c>
      <c r="AF3607" t="s">
        <v>48</v>
      </c>
    </row>
    <row r="3608" spans="1:32" hidden="1" outlineLevel="1" x14ac:dyDescent="0.2">
      <c r="A3608" t="s">
        <v>7972</v>
      </c>
      <c r="B3608" t="s">
        <v>7973</v>
      </c>
      <c r="C3608" t="s">
        <v>7881</v>
      </c>
      <c r="J3608" t="s">
        <v>7974</v>
      </c>
      <c r="K3608" t="s">
        <v>7964</v>
      </c>
      <c r="L3608" t="s">
        <v>1263</v>
      </c>
      <c r="M3608">
        <v>1</v>
      </c>
      <c r="P3608" s="2" t="s">
        <v>7975</v>
      </c>
      <c r="Q3608" t="s">
        <v>47</v>
      </c>
      <c r="S3608">
        <v>4.2907634633593261E-4</v>
      </c>
      <c r="T3608">
        <v>3.5704538277059332E-6</v>
      </c>
      <c r="U3608">
        <v>3.0961789889261133E-5</v>
      </c>
      <c r="V3608">
        <v>6.1636492318939418E-5</v>
      </c>
      <c r="W3608">
        <v>1.6179692465811971E-4</v>
      </c>
      <c r="X3608">
        <v>2.9807459213770929E-5</v>
      </c>
      <c r="Y3608">
        <v>0.22500000000000001</v>
      </c>
      <c r="Z3608">
        <v>8.1000000000000003E-2</v>
      </c>
      <c r="AA3608">
        <v>5.3999999999999999E-2</v>
      </c>
      <c r="AB3608">
        <v>0.86499999999999999</v>
      </c>
      <c r="AC3608">
        <v>0.3004</v>
      </c>
      <c r="AD3608" t="s">
        <v>48</v>
      </c>
      <c r="AE3608" t="s">
        <v>48</v>
      </c>
      <c r="AF3608" t="s">
        <v>48</v>
      </c>
    </row>
    <row r="3609" spans="1:32" hidden="1" outlineLevel="1" x14ac:dyDescent="0.2">
      <c r="A3609" t="s">
        <v>7976</v>
      </c>
      <c r="B3609" t="s">
        <v>7977</v>
      </c>
      <c r="C3609" t="s">
        <v>1029</v>
      </c>
      <c r="J3609" t="s">
        <v>7978</v>
      </c>
      <c r="K3609" t="s">
        <v>7968</v>
      </c>
      <c r="L3609" t="s">
        <v>1263</v>
      </c>
      <c r="M3609">
        <v>1</v>
      </c>
      <c r="P3609" s="2" t="s">
        <v>7979</v>
      </c>
      <c r="Q3609" t="s">
        <v>47</v>
      </c>
      <c r="S3609">
        <v>5.6305999169126153E-4</v>
      </c>
      <c r="T3609">
        <v>1.278208492294652E-5</v>
      </c>
      <c r="U3609">
        <v>7.513305899919942E-5</v>
      </c>
      <c r="V3609">
        <v>9.1451431217137724E-5</v>
      </c>
      <c r="W3609">
        <v>1.5223292575683439E-4</v>
      </c>
      <c r="X3609">
        <v>7.4507755925878882E-5</v>
      </c>
      <c r="Y3609">
        <v>6.6927083333333331E-2</v>
      </c>
      <c r="Z3609">
        <v>8.7999999999999995E-2</v>
      </c>
      <c r="AA3609">
        <v>2.8000000000000001E-2</v>
      </c>
      <c r="AB3609">
        <v>0.88400000000000001</v>
      </c>
      <c r="AC3609">
        <v>0.85729999999999995</v>
      </c>
      <c r="AD3609" t="s">
        <v>48</v>
      </c>
      <c r="AE3609" t="s">
        <v>48</v>
      </c>
      <c r="AF3609" t="s">
        <v>48</v>
      </c>
    </row>
    <row r="3610" spans="1:32" hidden="1" outlineLevel="1" x14ac:dyDescent="0.2">
      <c r="A3610" t="s">
        <v>7980</v>
      </c>
      <c r="B3610" t="s">
        <v>7981</v>
      </c>
      <c r="C3610" t="s">
        <v>1029</v>
      </c>
      <c r="J3610" t="s">
        <v>7982</v>
      </c>
      <c r="K3610" t="s">
        <v>7972</v>
      </c>
      <c r="L3610" t="s">
        <v>1263</v>
      </c>
      <c r="M3610">
        <v>1</v>
      </c>
      <c r="P3610" s="2" t="s">
        <v>7983</v>
      </c>
      <c r="Q3610" t="s">
        <v>47</v>
      </c>
      <c r="S3610">
        <v>5.0210097106173635E-4</v>
      </c>
      <c r="T3610">
        <v>5.8714590522868093E-6</v>
      </c>
      <c r="U3610">
        <v>4.3947464291704819E-5</v>
      </c>
      <c r="V3610">
        <v>7.3324314143974334E-5</v>
      </c>
      <c r="W3610">
        <v>1.3827200746163731E-4</v>
      </c>
      <c r="X3610">
        <v>3.9035574445733801E-5</v>
      </c>
      <c r="Y3610">
        <v>-0.1333333333333333</v>
      </c>
      <c r="Z3610">
        <v>0.123</v>
      </c>
      <c r="AA3610">
        <v>6.4000000000000001E-2</v>
      </c>
      <c r="AB3610">
        <v>0.81299999999999994</v>
      </c>
      <c r="AC3610">
        <v>0.1779</v>
      </c>
      <c r="AD3610" t="s">
        <v>48</v>
      </c>
      <c r="AE3610" t="s">
        <v>48</v>
      </c>
      <c r="AF3610" t="s">
        <v>48</v>
      </c>
    </row>
    <row r="3611" spans="1:32" hidden="1" outlineLevel="1" x14ac:dyDescent="0.2">
      <c r="A3611" t="s">
        <v>7984</v>
      </c>
      <c r="B3611" t="s">
        <v>7985</v>
      </c>
      <c r="C3611" t="s">
        <v>1252</v>
      </c>
      <c r="J3611" t="s">
        <v>7986</v>
      </c>
      <c r="K3611" t="s">
        <v>7976</v>
      </c>
      <c r="L3611" t="s">
        <v>1263</v>
      </c>
      <c r="M3611">
        <v>1</v>
      </c>
      <c r="P3611" s="2" t="s">
        <v>7987</v>
      </c>
      <c r="Q3611" t="s">
        <v>47</v>
      </c>
      <c r="S3611">
        <v>5.1821355009451509E-4</v>
      </c>
      <c r="T3611">
        <v>1.854449578786443E-6</v>
      </c>
      <c r="U3611">
        <v>1.7342474166071039E-5</v>
      </c>
      <c r="V3611">
        <v>1.136048085754737E-4</v>
      </c>
      <c r="W3611">
        <v>1.7325628141406921E-4</v>
      </c>
      <c r="X3611">
        <v>3.1032377592055127E-5</v>
      </c>
      <c r="Y3611">
        <v>0.22833333333333339</v>
      </c>
      <c r="Z3611">
        <v>0.124</v>
      </c>
      <c r="AA3611">
        <v>0.187</v>
      </c>
      <c r="AB3611">
        <v>0.69</v>
      </c>
      <c r="AC3611">
        <v>-0.2944</v>
      </c>
      <c r="AD3611" t="s">
        <v>48</v>
      </c>
      <c r="AE3611" t="s">
        <v>48</v>
      </c>
      <c r="AF3611" t="s">
        <v>48</v>
      </c>
    </row>
    <row r="3612" spans="1:32" hidden="1" outlineLevel="1" x14ac:dyDescent="0.2">
      <c r="A3612" t="s">
        <v>7988</v>
      </c>
      <c r="B3612" t="s">
        <v>7989</v>
      </c>
      <c r="C3612" t="s">
        <v>1029</v>
      </c>
      <c r="J3612" t="s">
        <v>7990</v>
      </c>
      <c r="K3612" t="s">
        <v>7984</v>
      </c>
      <c r="L3612" t="s">
        <v>1263</v>
      </c>
      <c r="M3612">
        <v>1</v>
      </c>
      <c r="P3612" s="2" t="s">
        <v>7991</v>
      </c>
      <c r="Q3612" t="s">
        <v>47</v>
      </c>
      <c r="S3612">
        <v>3.3067437470890582E-4</v>
      </c>
      <c r="T3612">
        <v>4.448026174941333E-6</v>
      </c>
      <c r="U3612">
        <v>2.5731473215273581E-5</v>
      </c>
      <c r="V3612">
        <v>7.7326556493062526E-5</v>
      </c>
      <c r="W3612">
        <v>1.236833049915731E-4</v>
      </c>
      <c r="X3612">
        <v>2.2723068468621929E-5</v>
      </c>
      <c r="Y3612">
        <v>-1.4999999999999999E-2</v>
      </c>
      <c r="Z3612">
        <v>5.0999999999999997E-2</v>
      </c>
      <c r="AA3612">
        <v>2.9000000000000001E-2</v>
      </c>
      <c r="AB3612">
        <v>0.92</v>
      </c>
      <c r="AC3612">
        <v>0.1734</v>
      </c>
      <c r="AD3612" t="s">
        <v>48</v>
      </c>
      <c r="AE3612" t="s">
        <v>48</v>
      </c>
      <c r="AF3612" t="s">
        <v>48</v>
      </c>
    </row>
    <row r="3613" spans="1:32" hidden="1" outlineLevel="1" x14ac:dyDescent="0.2">
      <c r="A3613" t="s">
        <v>7992</v>
      </c>
      <c r="B3613" t="s">
        <v>7993</v>
      </c>
      <c r="C3613" t="s">
        <v>1252</v>
      </c>
      <c r="J3613" t="s">
        <v>7994</v>
      </c>
      <c r="K3613" t="s">
        <v>7988</v>
      </c>
      <c r="L3613" t="s">
        <v>1263</v>
      </c>
      <c r="M3613">
        <v>1</v>
      </c>
      <c r="P3613" s="2" t="s">
        <v>7995</v>
      </c>
      <c r="Q3613" t="s">
        <v>47</v>
      </c>
      <c r="S3613">
        <v>3.8701764424331492E-4</v>
      </c>
      <c r="T3613">
        <v>2.1889709387323819E-6</v>
      </c>
      <c r="U3613">
        <v>1.96394667000277E-5</v>
      </c>
      <c r="V3613">
        <v>4.3860840378329158E-5</v>
      </c>
      <c r="W3613">
        <v>1.8213878502137959E-4</v>
      </c>
      <c r="X3613">
        <v>3.2801621273392811E-5</v>
      </c>
      <c r="Y3613">
        <v>0.5</v>
      </c>
      <c r="Z3613">
        <v>0</v>
      </c>
      <c r="AA3613">
        <v>0.151</v>
      </c>
      <c r="AB3613">
        <v>0.84899999999999998</v>
      </c>
      <c r="AC3613">
        <v>-0.15310000000000001</v>
      </c>
      <c r="AD3613" t="s">
        <v>48</v>
      </c>
      <c r="AE3613" t="s">
        <v>48</v>
      </c>
      <c r="AF3613" t="s">
        <v>48</v>
      </c>
    </row>
    <row r="3614" spans="1:32" hidden="1" outlineLevel="1" x14ac:dyDescent="0.2">
      <c r="A3614" t="s">
        <v>7996</v>
      </c>
      <c r="B3614" t="s">
        <v>7997</v>
      </c>
      <c r="C3614" t="s">
        <v>1029</v>
      </c>
      <c r="J3614" t="s">
        <v>7998</v>
      </c>
      <c r="K3614" t="s">
        <v>7992</v>
      </c>
      <c r="L3614" t="s">
        <v>1263</v>
      </c>
      <c r="M3614">
        <v>1</v>
      </c>
      <c r="P3614" s="2" t="s">
        <v>7999</v>
      </c>
      <c r="Q3614" t="s">
        <v>47</v>
      </c>
      <c r="S3614">
        <v>3.8172307540662592E-4</v>
      </c>
      <c r="T3614">
        <v>2.4563419174228329E-6</v>
      </c>
      <c r="U3614">
        <v>2.5745093807927329E-5</v>
      </c>
      <c r="V3614">
        <v>3.7607205740641803E-5</v>
      </c>
      <c r="W3614">
        <v>1.8815911607816821E-4</v>
      </c>
      <c r="X3614">
        <v>2.1567204385064539E-5</v>
      </c>
      <c r="Y3614">
        <v>-0.15</v>
      </c>
      <c r="Z3614">
        <v>0</v>
      </c>
      <c r="AA3614">
        <v>5.0999999999999997E-2</v>
      </c>
      <c r="AB3614">
        <v>0.94899999999999995</v>
      </c>
      <c r="AC3614">
        <v>-7.7200000000000005E-2</v>
      </c>
      <c r="AD3614" t="s">
        <v>48</v>
      </c>
      <c r="AE3614" t="s">
        <v>48</v>
      </c>
      <c r="AF3614" t="s">
        <v>48</v>
      </c>
    </row>
    <row r="3615" spans="1:32" hidden="1" outlineLevel="1" x14ac:dyDescent="0.2">
      <c r="A3615" t="s">
        <v>8000</v>
      </c>
      <c r="B3615" t="s">
        <v>8001</v>
      </c>
      <c r="C3615" t="s">
        <v>1252</v>
      </c>
      <c r="J3615" t="s">
        <v>8002</v>
      </c>
      <c r="K3615" t="s">
        <v>7996</v>
      </c>
      <c r="L3615" t="s">
        <v>1263</v>
      </c>
      <c r="M3615">
        <v>1</v>
      </c>
      <c r="P3615" s="2" t="s">
        <v>8003</v>
      </c>
      <c r="Q3615" t="s">
        <v>47</v>
      </c>
      <c r="S3615">
        <v>1.1532728094607589E-3</v>
      </c>
      <c r="T3615">
        <v>3.2210602967097661E-6</v>
      </c>
      <c r="U3615">
        <v>3.3363081456627697E-5</v>
      </c>
      <c r="V3615">
        <v>1.075742766261101E-4</v>
      </c>
      <c r="W3615">
        <v>3.3410493051633239E-4</v>
      </c>
      <c r="X3615">
        <v>2.1411995112430299E-4</v>
      </c>
      <c r="Y3615">
        <v>0</v>
      </c>
      <c r="Z3615">
        <v>0</v>
      </c>
      <c r="AA3615">
        <v>0.216</v>
      </c>
      <c r="AB3615">
        <v>0.78400000000000003</v>
      </c>
      <c r="AC3615">
        <v>-0.29599999999999999</v>
      </c>
      <c r="AD3615" t="s">
        <v>48</v>
      </c>
      <c r="AE3615" t="s">
        <v>48</v>
      </c>
      <c r="AF3615" t="s">
        <v>48</v>
      </c>
    </row>
    <row r="3616" spans="1:32" hidden="1" outlineLevel="1" x14ac:dyDescent="0.2">
      <c r="A3616" t="s">
        <v>8004</v>
      </c>
      <c r="B3616" t="s">
        <v>8005</v>
      </c>
      <c r="C3616" t="s">
        <v>1029</v>
      </c>
      <c r="J3616" t="s">
        <v>8006</v>
      </c>
      <c r="K3616" t="s">
        <v>8000</v>
      </c>
      <c r="L3616" t="s">
        <v>1263</v>
      </c>
      <c r="M3616">
        <v>1</v>
      </c>
      <c r="P3616" s="2" t="s">
        <v>8007</v>
      </c>
      <c r="Q3616" t="s">
        <v>47</v>
      </c>
      <c r="S3616">
        <v>1.0035400278866289E-2</v>
      </c>
      <c r="T3616">
        <v>4.7260778046620544E-6</v>
      </c>
      <c r="U3616">
        <v>8.780767529970035E-5</v>
      </c>
      <c r="V3616">
        <v>4.5996182598173618E-4</v>
      </c>
      <c r="W3616">
        <v>2.2624279372394081E-3</v>
      </c>
      <c r="X3616">
        <v>1.036768546327949E-3</v>
      </c>
      <c r="Y3616">
        <v>-0.17249999999999999</v>
      </c>
      <c r="Z3616">
        <v>3.5000000000000003E-2</v>
      </c>
      <c r="AA3616">
        <v>0.14799999999999999</v>
      </c>
      <c r="AB3616">
        <v>0.81699999999999995</v>
      </c>
      <c r="AC3616">
        <v>-0.62070000000000003</v>
      </c>
      <c r="AD3616" t="s">
        <v>48</v>
      </c>
      <c r="AE3616" t="s">
        <v>48</v>
      </c>
      <c r="AF3616" t="s">
        <v>48</v>
      </c>
    </row>
    <row r="3617" spans="1:40" hidden="1" outlineLevel="1" x14ac:dyDescent="0.2">
      <c r="A3617" t="s">
        <v>8008</v>
      </c>
      <c r="B3617" t="s">
        <v>8009</v>
      </c>
      <c r="C3617" t="s">
        <v>1252</v>
      </c>
      <c r="J3617" t="s">
        <v>8010</v>
      </c>
      <c r="K3617" t="s">
        <v>8004</v>
      </c>
      <c r="L3617" t="s">
        <v>1263</v>
      </c>
      <c r="M3617">
        <v>1</v>
      </c>
      <c r="P3617" s="2" t="s">
        <v>8011</v>
      </c>
      <c r="Q3617" t="s">
        <v>47</v>
      </c>
      <c r="S3617">
        <v>1.4373246813192959E-3</v>
      </c>
      <c r="T3617">
        <v>2.116752966685453E-6</v>
      </c>
      <c r="U3617">
        <v>2.4893173758755441E-5</v>
      </c>
      <c r="V3617">
        <v>9.3723814643453807E-5</v>
      </c>
      <c r="W3617">
        <v>6.8302341969683766E-4</v>
      </c>
      <c r="X3617">
        <v>4.935665856464766E-5</v>
      </c>
      <c r="Y3617">
        <v>0</v>
      </c>
      <c r="Z3617">
        <v>0</v>
      </c>
      <c r="AA3617">
        <v>0.23899999999999999</v>
      </c>
      <c r="AB3617">
        <v>0.76100000000000001</v>
      </c>
      <c r="AC3617">
        <v>-0.29599999999999999</v>
      </c>
      <c r="AD3617" t="s">
        <v>48</v>
      </c>
      <c r="AE3617" t="s">
        <v>48</v>
      </c>
      <c r="AF3617" t="s">
        <v>48</v>
      </c>
    </row>
    <row r="3618" spans="1:40" hidden="1" outlineLevel="1" x14ac:dyDescent="0.2">
      <c r="A3618" t="s">
        <v>8012</v>
      </c>
      <c r="B3618" t="s">
        <v>8013</v>
      </c>
      <c r="C3618" t="s">
        <v>1029</v>
      </c>
      <c r="J3618" t="s">
        <v>8014</v>
      </c>
      <c r="K3618" t="s">
        <v>8008</v>
      </c>
      <c r="L3618" t="s">
        <v>1263</v>
      </c>
      <c r="M3618">
        <v>1</v>
      </c>
      <c r="P3618" s="2" t="s">
        <v>8015</v>
      </c>
      <c r="Q3618" t="s">
        <v>47</v>
      </c>
      <c r="S3618">
        <v>3.0884644365869462E-4</v>
      </c>
      <c r="T3618">
        <v>2.6166378574998821E-6</v>
      </c>
      <c r="U3618">
        <v>2.1194910004851412E-5</v>
      </c>
      <c r="V3618">
        <v>4.5984390453668311E-5</v>
      </c>
      <c r="W3618">
        <v>1.3128518185112631E-4</v>
      </c>
      <c r="X3618">
        <v>2.916810262831859E-5</v>
      </c>
      <c r="Y3618">
        <v>0</v>
      </c>
      <c r="Z3618">
        <v>0.112</v>
      </c>
      <c r="AA3618">
        <v>0.128</v>
      </c>
      <c r="AB3618">
        <v>0.76</v>
      </c>
      <c r="AC3618">
        <v>-0.1195</v>
      </c>
      <c r="AD3618" t="s">
        <v>48</v>
      </c>
      <c r="AE3618" t="s">
        <v>48</v>
      </c>
      <c r="AF3618" t="s">
        <v>48</v>
      </c>
    </row>
    <row r="3619" spans="1:40" collapsed="1" x14ac:dyDescent="0.2">
      <c r="A3619" t="s">
        <v>1040</v>
      </c>
      <c r="B3619" t="s">
        <v>1041</v>
      </c>
      <c r="C3619" t="s">
        <v>1042</v>
      </c>
      <c r="D3619" t="s">
        <v>1043</v>
      </c>
      <c r="E3619" t="s">
        <v>67</v>
      </c>
      <c r="F3619" t="s">
        <v>43</v>
      </c>
      <c r="G3619">
        <v>25</v>
      </c>
      <c r="H3619" t="s">
        <v>42</v>
      </c>
      <c r="I3619">
        <v>21</v>
      </c>
      <c r="J3619" t="s">
        <v>1044</v>
      </c>
      <c r="L3619" t="s">
        <v>45</v>
      </c>
      <c r="M3619">
        <v>283</v>
      </c>
      <c r="N3619">
        <v>0.91</v>
      </c>
      <c r="O3619" s="1" t="s">
        <v>1045</v>
      </c>
      <c r="P3619" s="1" t="s">
        <v>1045</v>
      </c>
      <c r="Q3619" t="s">
        <v>47</v>
      </c>
      <c r="R3619" t="s">
        <v>47</v>
      </c>
      <c r="S3619">
        <v>3.8573842030018568E-3</v>
      </c>
      <c r="T3619">
        <v>1.5136076399357989E-5</v>
      </c>
      <c r="U3619">
        <v>2.2823971812613311E-4</v>
      </c>
      <c r="V3619">
        <v>1.6396158025600019E-4</v>
      </c>
      <c r="W3619">
        <v>5.9816258726641536E-4</v>
      </c>
      <c r="X3619">
        <v>2.027042064582929E-4</v>
      </c>
      <c r="Y3619">
        <v>-2.222222222222214E-3</v>
      </c>
      <c r="Z3619">
        <v>7.1999999999999995E-2</v>
      </c>
      <c r="AA3619">
        <v>6.8000000000000005E-2</v>
      </c>
      <c r="AB3619">
        <v>0.86099999999999999</v>
      </c>
      <c r="AC3619">
        <v>0.8881</v>
      </c>
      <c r="AD3619" t="s">
        <v>48</v>
      </c>
      <c r="AE3619" t="s">
        <v>48</v>
      </c>
      <c r="AF3619" t="s">
        <v>48</v>
      </c>
      <c r="AH3619">
        <f t="shared" ref="AH3619" si="204">SUM(AI3619:AJ3619)</f>
        <v>387</v>
      </c>
      <c r="AI3619">
        <f>COUNTIF(L3619:L4006, "Comment")</f>
        <v>309</v>
      </c>
      <c r="AJ3619">
        <f>COUNTIF(L3619:L4006, "Reply")</f>
        <v>78</v>
      </c>
      <c r="AK3619">
        <f>COUNTIF(C3620:C4006, C3619)</f>
        <v>0</v>
      </c>
      <c r="AM3619">
        <f>AVERAGE(S3619:S4006)</f>
        <v>0.15801330554343207</v>
      </c>
      <c r="AN3619">
        <f>AVERAGE(Y3619:Y4006)</f>
        <v>7.1673382437637698E-2</v>
      </c>
    </row>
    <row r="3620" spans="1:40" hidden="1" outlineLevel="1" x14ac:dyDescent="0.2">
      <c r="A3620" s="9" t="s">
        <v>8020</v>
      </c>
      <c r="B3620" s="9">
        <v>45343.383958333332</v>
      </c>
      <c r="C3620" s="9" t="s">
        <v>2074</v>
      </c>
      <c r="D3620" s="9"/>
      <c r="E3620" s="9"/>
      <c r="F3620" s="9"/>
      <c r="G3620" s="9"/>
      <c r="H3620" s="9"/>
      <c r="I3620" s="9"/>
      <c r="J3620" s="9" t="s">
        <v>8021</v>
      </c>
      <c r="K3620" s="9" t="s">
        <v>1040</v>
      </c>
      <c r="L3620" s="9" t="s">
        <v>1233</v>
      </c>
      <c r="M3620" s="9">
        <v>746</v>
      </c>
      <c r="N3620" s="9"/>
      <c r="O3620" s="9"/>
      <c r="P3620" s="2" t="s">
        <v>8022</v>
      </c>
      <c r="Q3620" s="9" t="s">
        <v>47</v>
      </c>
      <c r="R3620" s="9"/>
      <c r="S3620" s="9">
        <v>7.3594000000000007E-2</v>
      </c>
      <c r="T3620" s="9">
        <v>2.4499999999999999E-5</v>
      </c>
      <c r="U3620" s="9">
        <v>1.47E-3</v>
      </c>
      <c r="V3620" s="9">
        <v>4.8700000000000002E-4</v>
      </c>
      <c r="W3620" s="9">
        <v>6.9880000000000003E-3</v>
      </c>
      <c r="X3620" s="9">
        <v>2.709E-3</v>
      </c>
      <c r="Y3620" s="9">
        <v>0.25</v>
      </c>
      <c r="Z3620" s="9">
        <v>0</v>
      </c>
      <c r="AA3620" s="9">
        <v>0.13800000000000001</v>
      </c>
      <c r="AB3620" s="9">
        <v>0.86199999999999999</v>
      </c>
      <c r="AC3620" s="9">
        <v>-0.3412</v>
      </c>
      <c r="AD3620" s="9" t="s">
        <v>48</v>
      </c>
      <c r="AE3620" s="9" t="s">
        <v>48</v>
      </c>
      <c r="AF3620" s="9" t="s">
        <v>48</v>
      </c>
    </row>
    <row r="3621" spans="1:40" hidden="1" outlineLevel="1" x14ac:dyDescent="0.2">
      <c r="A3621" s="9" t="s">
        <v>8023</v>
      </c>
      <c r="B3621" s="9">
        <v>45343.394444444442</v>
      </c>
      <c r="C3621" s="9" t="s">
        <v>1808</v>
      </c>
      <c r="D3621" s="9"/>
      <c r="E3621" s="9"/>
      <c r="F3621" s="9"/>
      <c r="G3621" s="9"/>
      <c r="H3621" s="9"/>
      <c r="I3621" s="9"/>
      <c r="J3621" s="9" t="s">
        <v>8024</v>
      </c>
      <c r="K3621" s="9" t="s">
        <v>1040</v>
      </c>
      <c r="L3621" s="9" t="s">
        <v>1233</v>
      </c>
      <c r="M3621" s="9">
        <v>183</v>
      </c>
      <c r="N3621" s="9"/>
      <c r="O3621" s="9"/>
      <c r="P3621" s="2" t="s">
        <v>8025</v>
      </c>
      <c r="Q3621" s="9" t="s">
        <v>47</v>
      </c>
      <c r="R3621" s="9"/>
      <c r="S3621" s="9">
        <v>7.0934999999999998E-2</v>
      </c>
      <c r="T3621" s="9">
        <v>9.8600000000000005E-6</v>
      </c>
      <c r="U3621" s="9">
        <v>2.5999999999999998E-4</v>
      </c>
      <c r="V3621" s="9">
        <v>9.4300000000000004E-4</v>
      </c>
      <c r="W3621" s="9">
        <v>2.0285999999999998E-2</v>
      </c>
      <c r="X3621" s="9">
        <v>2.4559999999999998E-3</v>
      </c>
      <c r="Y3621" s="9">
        <v>-0.125</v>
      </c>
      <c r="Z3621" s="9">
        <v>0</v>
      </c>
      <c r="AA3621" s="9">
        <v>0.34799999999999998</v>
      </c>
      <c r="AB3621" s="9">
        <v>0.65200000000000002</v>
      </c>
      <c r="AC3621" s="9">
        <v>-0.58589999999999998</v>
      </c>
      <c r="AD3621" s="9" t="s">
        <v>48</v>
      </c>
      <c r="AE3621" s="9" t="s">
        <v>48</v>
      </c>
      <c r="AF3621" s="9" t="s">
        <v>48</v>
      </c>
    </row>
    <row r="3622" spans="1:40" hidden="1" outlineLevel="1" x14ac:dyDescent="0.2">
      <c r="A3622" s="9" t="s">
        <v>8026</v>
      </c>
      <c r="B3622" s="9">
        <v>45343.397256944445</v>
      </c>
      <c r="C3622" s="9" t="s">
        <v>1555</v>
      </c>
      <c r="D3622" s="9"/>
      <c r="E3622" s="9"/>
      <c r="F3622" s="9"/>
      <c r="G3622" s="9"/>
      <c r="H3622" s="9"/>
      <c r="I3622" s="9"/>
      <c r="J3622" s="9" t="s">
        <v>8027</v>
      </c>
      <c r="K3622" s="9" t="s">
        <v>1040</v>
      </c>
      <c r="L3622" s="9" t="s">
        <v>1233</v>
      </c>
      <c r="M3622" s="9">
        <v>267</v>
      </c>
      <c r="N3622" s="9"/>
      <c r="O3622" s="9"/>
      <c r="P3622" s="2" t="s">
        <v>8028</v>
      </c>
      <c r="Q3622" s="9" t="s">
        <v>47</v>
      </c>
      <c r="R3622" s="9"/>
      <c r="S3622" s="9">
        <v>0.23630200000000001</v>
      </c>
      <c r="T3622" s="9">
        <v>9.2499999999999995E-6</v>
      </c>
      <c r="U3622" s="9">
        <v>1.5499999999999999E-3</v>
      </c>
      <c r="V3622" s="9">
        <v>3.5249999999999999E-3</v>
      </c>
      <c r="W3622" s="9">
        <v>0.142401</v>
      </c>
      <c r="X3622" s="9">
        <v>3.0200000000000002E-4</v>
      </c>
      <c r="Y3622" s="9">
        <v>8.0541000000000001E-2</v>
      </c>
      <c r="Z3622" s="9">
        <v>3.6999999999999998E-2</v>
      </c>
      <c r="AA3622" s="9">
        <v>0.193</v>
      </c>
      <c r="AB3622" s="9">
        <v>0.77</v>
      </c>
      <c r="AC3622" s="9">
        <v>-0.90429999999999999</v>
      </c>
      <c r="AD3622" s="9" t="s">
        <v>48</v>
      </c>
      <c r="AE3622" s="9" t="s">
        <v>48</v>
      </c>
      <c r="AF3622" s="9" t="s">
        <v>48</v>
      </c>
    </row>
    <row r="3623" spans="1:40" hidden="1" outlineLevel="1" x14ac:dyDescent="0.2">
      <c r="A3623" s="9" t="s">
        <v>8029</v>
      </c>
      <c r="B3623" s="9">
        <v>45343.400590277779</v>
      </c>
      <c r="C3623" s="9" t="s">
        <v>2297</v>
      </c>
      <c r="D3623" s="9"/>
      <c r="E3623" s="9"/>
      <c r="F3623" s="9"/>
      <c r="G3623" s="9"/>
      <c r="H3623" s="9"/>
      <c r="I3623" s="9"/>
      <c r="J3623" s="9" t="s">
        <v>8030</v>
      </c>
      <c r="K3623" s="9" t="s">
        <v>1040</v>
      </c>
      <c r="L3623" s="9" t="s">
        <v>1233</v>
      </c>
      <c r="M3623" s="9">
        <v>70</v>
      </c>
      <c r="N3623" s="9"/>
      <c r="O3623" s="9"/>
      <c r="P3623" s="2" t="s">
        <v>8031</v>
      </c>
      <c r="Q3623" s="9" t="s">
        <v>47</v>
      </c>
      <c r="R3623" s="9"/>
      <c r="S3623" s="9">
        <v>4.2519999999999997E-3</v>
      </c>
      <c r="T3623" s="9">
        <v>3.0199999999999999E-6</v>
      </c>
      <c r="U3623" s="9">
        <v>4.4700000000000002E-5</v>
      </c>
      <c r="V3623" s="9">
        <v>1.6699999999999999E-4</v>
      </c>
      <c r="W3623" s="9">
        <v>1.4610000000000001E-3</v>
      </c>
      <c r="X3623" s="9">
        <v>2.1800000000000001E-4</v>
      </c>
      <c r="Y3623" s="9">
        <v>0</v>
      </c>
      <c r="Z3623" s="9">
        <v>0</v>
      </c>
      <c r="AA3623" s="9">
        <v>5.8999999999999997E-2</v>
      </c>
      <c r="AB3623" s="9">
        <v>0.94099999999999995</v>
      </c>
      <c r="AC3623" s="9">
        <v>-0.29599999999999999</v>
      </c>
      <c r="AD3623" s="9" t="s">
        <v>48</v>
      </c>
      <c r="AE3623" s="9" t="s">
        <v>48</v>
      </c>
      <c r="AF3623" s="9" t="s">
        <v>48</v>
      </c>
    </row>
    <row r="3624" spans="1:40" hidden="1" outlineLevel="1" x14ac:dyDescent="0.2">
      <c r="A3624" s="9" t="s">
        <v>8032</v>
      </c>
      <c r="B3624" s="9">
        <v>45343.418252314812</v>
      </c>
      <c r="C3624" s="9" t="s">
        <v>2970</v>
      </c>
      <c r="D3624" s="9"/>
      <c r="E3624" s="9"/>
      <c r="F3624" s="9"/>
      <c r="G3624" s="9"/>
      <c r="H3624" s="9"/>
      <c r="I3624" s="9"/>
      <c r="J3624" s="9" t="s">
        <v>8033</v>
      </c>
      <c r="K3624" s="9" t="s">
        <v>1040</v>
      </c>
      <c r="L3624" s="9" t="s">
        <v>1233</v>
      </c>
      <c r="M3624" s="9">
        <v>61</v>
      </c>
      <c r="N3624" s="9"/>
      <c r="O3624" s="9"/>
      <c r="P3624" s="2" t="s">
        <v>8034</v>
      </c>
      <c r="Q3624" s="9" t="s">
        <v>47</v>
      </c>
      <c r="R3624" s="9"/>
      <c r="S3624" s="9">
        <v>4.2499999999999998E-4</v>
      </c>
      <c r="T3624" s="9">
        <v>1.9999999999999999E-6</v>
      </c>
      <c r="U3624" s="9">
        <v>1.3900000000000001E-5</v>
      </c>
      <c r="V3624" s="9">
        <v>4.7200000000000002E-5</v>
      </c>
      <c r="W3624" s="9">
        <v>1.9100000000000001E-4</v>
      </c>
      <c r="X3624" s="9">
        <v>3.5099999999999999E-5</v>
      </c>
      <c r="Y3624" s="9">
        <v>0</v>
      </c>
      <c r="Z3624" s="9">
        <v>0</v>
      </c>
      <c r="AA3624" s="9">
        <v>0</v>
      </c>
      <c r="AB3624" s="9">
        <v>1</v>
      </c>
      <c r="AC3624" s="9">
        <v>0</v>
      </c>
      <c r="AD3624" s="9" t="s">
        <v>48</v>
      </c>
      <c r="AE3624" s="9" t="s">
        <v>48</v>
      </c>
      <c r="AF3624" s="9" t="s">
        <v>48</v>
      </c>
    </row>
    <row r="3625" spans="1:40" hidden="1" outlineLevel="1" x14ac:dyDescent="0.2">
      <c r="A3625" s="9" t="s">
        <v>8035</v>
      </c>
      <c r="B3625" s="9">
        <v>45343.383298611108</v>
      </c>
      <c r="C3625" s="9" t="s">
        <v>8036</v>
      </c>
      <c r="D3625" s="9"/>
      <c r="E3625" s="9"/>
      <c r="F3625" s="9"/>
      <c r="G3625" s="9"/>
      <c r="H3625" s="9"/>
      <c r="I3625" s="9"/>
      <c r="J3625" s="9" t="s">
        <v>8037</v>
      </c>
      <c r="K3625" s="9" t="s">
        <v>1040</v>
      </c>
      <c r="L3625" s="9" t="s">
        <v>1233</v>
      </c>
      <c r="M3625" s="9">
        <v>167</v>
      </c>
      <c r="N3625" s="9"/>
      <c r="O3625" s="9"/>
      <c r="P3625" s="2" t="s">
        <v>8038</v>
      </c>
      <c r="Q3625" s="9" t="s">
        <v>47</v>
      </c>
      <c r="R3625" s="9"/>
      <c r="S3625" s="9">
        <v>1.4664E-2</v>
      </c>
      <c r="T3625" s="9">
        <v>2.1699999999999999E-5</v>
      </c>
      <c r="U3625" s="9">
        <v>1.25E-4</v>
      </c>
      <c r="V3625" s="9">
        <v>3.2400000000000001E-4</v>
      </c>
      <c r="W3625" s="9">
        <v>6.3100000000000005E-4</v>
      </c>
      <c r="X3625" s="9">
        <v>2.5451999999999999E-2</v>
      </c>
      <c r="Y3625" s="9">
        <v>0</v>
      </c>
      <c r="Z3625" s="9">
        <v>0</v>
      </c>
      <c r="AA3625" s="9">
        <v>0</v>
      </c>
      <c r="AB3625" s="9">
        <v>1</v>
      </c>
      <c r="AC3625" s="9">
        <v>0</v>
      </c>
      <c r="AD3625" s="9" t="s">
        <v>48</v>
      </c>
      <c r="AE3625" s="9" t="s">
        <v>48</v>
      </c>
      <c r="AF3625" s="9" t="s">
        <v>48</v>
      </c>
    </row>
    <row r="3626" spans="1:40" hidden="1" outlineLevel="1" x14ac:dyDescent="0.2">
      <c r="A3626" s="9" t="s">
        <v>8039</v>
      </c>
      <c r="B3626" s="9">
        <v>45343.413252314815</v>
      </c>
      <c r="C3626" s="9" t="s">
        <v>8040</v>
      </c>
      <c r="D3626" s="9"/>
      <c r="E3626" s="9"/>
      <c r="F3626" s="9"/>
      <c r="G3626" s="9"/>
      <c r="H3626" s="9"/>
      <c r="I3626" s="9"/>
      <c r="J3626" s="9" t="s">
        <v>8041</v>
      </c>
      <c r="K3626" s="9" t="s">
        <v>1040</v>
      </c>
      <c r="L3626" s="9" t="s">
        <v>1233</v>
      </c>
      <c r="M3626" s="9">
        <v>40</v>
      </c>
      <c r="N3626" s="9"/>
      <c r="O3626" s="9"/>
      <c r="P3626" s="2" t="s">
        <v>8042</v>
      </c>
      <c r="Q3626" s="9" t="s">
        <v>5434</v>
      </c>
      <c r="R3626" s="9"/>
      <c r="S3626" s="9">
        <v>3.503E-3</v>
      </c>
      <c r="T3626" s="9">
        <v>2.3099999999999999E-6</v>
      </c>
      <c r="U3626" s="9">
        <v>5.3900000000000002E-5</v>
      </c>
      <c r="V3626" s="9">
        <v>1.63E-4</v>
      </c>
      <c r="W3626" s="9">
        <v>1.8810000000000001E-3</v>
      </c>
      <c r="X3626" s="9">
        <v>8.8599999999999999E-5</v>
      </c>
      <c r="Y3626" s="9">
        <v>-0.1</v>
      </c>
      <c r="Z3626" s="9">
        <v>7.0999999999999994E-2</v>
      </c>
      <c r="AA3626" s="9">
        <v>9.6000000000000002E-2</v>
      </c>
      <c r="AB3626" s="9">
        <v>0.83299999999999996</v>
      </c>
      <c r="AC3626" s="9">
        <v>-0.20230000000000001</v>
      </c>
      <c r="AD3626" s="9" t="s">
        <v>48</v>
      </c>
      <c r="AE3626" s="9" t="s">
        <v>48</v>
      </c>
      <c r="AF3626" s="9" t="s">
        <v>48</v>
      </c>
    </row>
    <row r="3627" spans="1:40" hidden="1" outlineLevel="1" x14ac:dyDescent="0.2">
      <c r="A3627" s="9" t="s">
        <v>8043</v>
      </c>
      <c r="B3627" s="9">
        <v>45343.417291666665</v>
      </c>
      <c r="C3627" s="9" t="s">
        <v>2093</v>
      </c>
      <c r="D3627" s="9"/>
      <c r="E3627" s="9"/>
      <c r="F3627" s="9"/>
      <c r="G3627" s="9"/>
      <c r="H3627" s="9"/>
      <c r="I3627" s="9"/>
      <c r="J3627" s="9" t="s">
        <v>8044</v>
      </c>
      <c r="K3627" s="9" t="s">
        <v>1040</v>
      </c>
      <c r="L3627" s="9" t="s">
        <v>1233</v>
      </c>
      <c r="M3627" s="9">
        <v>28</v>
      </c>
      <c r="N3627" s="9"/>
      <c r="O3627" s="9"/>
      <c r="P3627" s="2" t="s">
        <v>8045</v>
      </c>
      <c r="Q3627" s="9" t="s">
        <v>47</v>
      </c>
      <c r="R3627" s="9"/>
      <c r="S3627" s="9">
        <v>5.7600000000000001E-4</v>
      </c>
      <c r="T3627" s="9">
        <v>3.9299999999999996E-6</v>
      </c>
      <c r="U3627" s="9">
        <v>2.1100000000000001E-5</v>
      </c>
      <c r="V3627" s="9">
        <v>1.5300000000000001E-4</v>
      </c>
      <c r="W3627" s="9">
        <v>1.85E-4</v>
      </c>
      <c r="X3627" s="9">
        <v>4.2799999999999997E-5</v>
      </c>
      <c r="Y3627" s="9">
        <v>-1.111E-2</v>
      </c>
      <c r="Z3627" s="9">
        <v>4.8000000000000001E-2</v>
      </c>
      <c r="AA3627" s="9">
        <v>0.13500000000000001</v>
      </c>
      <c r="AB3627" s="9">
        <v>0.81699999999999995</v>
      </c>
      <c r="AC3627" s="9">
        <v>-0.69079999999999997</v>
      </c>
      <c r="AD3627" s="9" t="s">
        <v>48</v>
      </c>
      <c r="AE3627" s="9" t="s">
        <v>48</v>
      </c>
      <c r="AF3627" s="9" t="s">
        <v>48</v>
      </c>
    </row>
    <row r="3628" spans="1:40" hidden="1" outlineLevel="1" x14ac:dyDescent="0.2">
      <c r="A3628" s="9" t="s">
        <v>8046</v>
      </c>
      <c r="B3628" s="9">
        <v>45343.444479166668</v>
      </c>
      <c r="C3628" s="9" t="s">
        <v>8047</v>
      </c>
      <c r="D3628" s="9"/>
      <c r="E3628" s="9"/>
      <c r="F3628" s="9"/>
      <c r="G3628" s="9"/>
      <c r="H3628" s="9"/>
      <c r="I3628" s="9"/>
      <c r="J3628" s="9" t="s">
        <v>8048</v>
      </c>
      <c r="K3628" s="9" t="s">
        <v>1040</v>
      </c>
      <c r="L3628" s="9" t="s">
        <v>1233</v>
      </c>
      <c r="M3628" s="9">
        <v>30</v>
      </c>
      <c r="N3628" s="9"/>
      <c r="O3628" s="9"/>
      <c r="P3628" s="2" t="s">
        <v>8049</v>
      </c>
      <c r="Q3628" s="9" t="s">
        <v>47</v>
      </c>
      <c r="R3628" s="9"/>
      <c r="S3628" s="9">
        <v>0.96623700000000001</v>
      </c>
      <c r="T3628" s="9">
        <v>2.7520000000000001E-3</v>
      </c>
      <c r="U3628" s="9">
        <v>0.207153</v>
      </c>
      <c r="V3628" s="9">
        <v>0.112182</v>
      </c>
      <c r="W3628" s="9">
        <v>0.24108399999999999</v>
      </c>
      <c r="X3628" s="9">
        <v>4.6476000000000003E-2</v>
      </c>
      <c r="Y3628" s="9">
        <v>-0.14582999999999999</v>
      </c>
      <c r="Z3628" s="9">
        <v>0</v>
      </c>
      <c r="AA3628" s="9">
        <v>0.13800000000000001</v>
      </c>
      <c r="AB3628" s="9">
        <v>0.86199999999999999</v>
      </c>
      <c r="AC3628" s="9">
        <v>-0.84019999999999995</v>
      </c>
      <c r="AD3628" s="9" t="s">
        <v>48</v>
      </c>
      <c r="AE3628" s="9" t="s">
        <v>48</v>
      </c>
      <c r="AF3628" s="9" t="s">
        <v>48</v>
      </c>
    </row>
    <row r="3629" spans="1:40" hidden="1" outlineLevel="1" x14ac:dyDescent="0.2">
      <c r="A3629" s="9" t="s">
        <v>8050</v>
      </c>
      <c r="B3629" s="9">
        <v>45343.397662037038</v>
      </c>
      <c r="C3629" s="9" t="s">
        <v>7484</v>
      </c>
      <c r="D3629" s="9"/>
      <c r="E3629" s="9"/>
      <c r="F3629" s="9"/>
      <c r="G3629" s="9"/>
      <c r="H3629" s="9"/>
      <c r="I3629" s="9"/>
      <c r="J3629" s="9" t="s">
        <v>8051</v>
      </c>
      <c r="K3629" s="9" t="s">
        <v>1040</v>
      </c>
      <c r="L3629" s="9" t="s">
        <v>1233</v>
      </c>
      <c r="M3629" s="9">
        <v>16</v>
      </c>
      <c r="N3629" s="9"/>
      <c r="O3629" s="9"/>
      <c r="P3629" s="2" t="s">
        <v>8052</v>
      </c>
      <c r="Q3629" s="9" t="s">
        <v>47</v>
      </c>
      <c r="R3629" s="9"/>
      <c r="S3629" s="9">
        <v>8.7399999999999999E-4</v>
      </c>
      <c r="T3629" s="9">
        <v>1.9999999999999999E-6</v>
      </c>
      <c r="U3629" s="9">
        <v>1.5E-5</v>
      </c>
      <c r="V3629" s="9">
        <v>1E-4</v>
      </c>
      <c r="W3629" s="9">
        <v>2.7099999999999997E-4</v>
      </c>
      <c r="X3629" s="9">
        <v>6.1500000000000004E-5</v>
      </c>
      <c r="Y3629" s="9">
        <v>0</v>
      </c>
      <c r="Z3629" s="9">
        <v>0</v>
      </c>
      <c r="AA3629" s="9">
        <v>0</v>
      </c>
      <c r="AB3629" s="9">
        <v>1</v>
      </c>
      <c r="AC3629" s="9">
        <v>0</v>
      </c>
      <c r="AD3629" s="9" t="s">
        <v>48</v>
      </c>
      <c r="AE3629" s="9" t="s">
        <v>48</v>
      </c>
      <c r="AF3629" s="9" t="s">
        <v>48</v>
      </c>
    </row>
    <row r="3630" spans="1:40" hidden="1" outlineLevel="1" x14ac:dyDescent="0.2">
      <c r="A3630" s="9" t="s">
        <v>8053</v>
      </c>
      <c r="B3630" s="9">
        <v>45343.429270833331</v>
      </c>
      <c r="C3630" s="9" t="s">
        <v>8054</v>
      </c>
      <c r="D3630" s="9"/>
      <c r="E3630" s="9"/>
      <c r="F3630" s="9"/>
      <c r="G3630" s="9"/>
      <c r="H3630" s="9"/>
      <c r="I3630" s="9"/>
      <c r="J3630" s="9" t="s">
        <v>8055</v>
      </c>
      <c r="K3630" s="9" t="s">
        <v>1040</v>
      </c>
      <c r="L3630" s="9" t="s">
        <v>1233</v>
      </c>
      <c r="M3630" s="9">
        <v>16</v>
      </c>
      <c r="N3630" s="9"/>
      <c r="O3630" s="9"/>
      <c r="P3630" s="2" t="s">
        <v>8056</v>
      </c>
      <c r="Q3630" s="9" t="s">
        <v>47</v>
      </c>
      <c r="R3630" s="9"/>
      <c r="S3630" s="9">
        <v>1.4931E-2</v>
      </c>
      <c r="T3630" s="9">
        <v>4.3200000000000001E-6</v>
      </c>
      <c r="U3630" s="9">
        <v>1.2999999999999999E-4</v>
      </c>
      <c r="V3630" s="9">
        <v>1.11E-4</v>
      </c>
      <c r="W3630" s="9">
        <v>5.659E-3</v>
      </c>
      <c r="X3630" s="9">
        <v>8.1099999999999998E-4</v>
      </c>
      <c r="Y3630" s="9">
        <v>0.7</v>
      </c>
      <c r="Z3630" s="9">
        <v>0.23599999999999999</v>
      </c>
      <c r="AA3630" s="9">
        <v>0.11700000000000001</v>
      </c>
      <c r="AB3630" s="9">
        <v>0.64700000000000002</v>
      </c>
      <c r="AC3630" s="9">
        <v>0.40189999999999998</v>
      </c>
      <c r="AD3630" s="9" t="s">
        <v>48</v>
      </c>
      <c r="AE3630" s="9" t="s">
        <v>48</v>
      </c>
      <c r="AF3630" s="9" t="s">
        <v>48</v>
      </c>
    </row>
    <row r="3631" spans="1:40" hidden="1" outlineLevel="1" x14ac:dyDescent="0.2">
      <c r="A3631" s="9" t="s">
        <v>8057</v>
      </c>
      <c r="B3631" s="9">
        <v>45343.430532407408</v>
      </c>
      <c r="C3631" s="9" t="s">
        <v>8058</v>
      </c>
      <c r="D3631" s="9"/>
      <c r="E3631" s="9"/>
      <c r="F3631" s="9"/>
      <c r="G3631" s="9"/>
      <c r="H3631" s="9"/>
      <c r="I3631" s="9"/>
      <c r="J3631" s="9" t="s">
        <v>8059</v>
      </c>
      <c r="K3631" s="9" t="s">
        <v>1040</v>
      </c>
      <c r="L3631" s="9" t="s">
        <v>1233</v>
      </c>
      <c r="M3631" s="9">
        <v>11</v>
      </c>
      <c r="N3631" s="9"/>
      <c r="O3631" s="9"/>
      <c r="P3631" s="2" t="s">
        <v>8060</v>
      </c>
      <c r="Q3631" s="9" t="s">
        <v>47</v>
      </c>
      <c r="R3631" s="9"/>
      <c r="S3631" s="9">
        <v>0.203288</v>
      </c>
      <c r="T3631" s="9">
        <v>6.2700000000000001E-6</v>
      </c>
      <c r="U3631" s="9">
        <v>3.7399999999999998E-4</v>
      </c>
      <c r="V3631" s="9">
        <v>9.5E-4</v>
      </c>
      <c r="W3631" s="9">
        <v>0.16581000000000001</v>
      </c>
      <c r="X3631" s="9">
        <v>7.9600000000000005E-4</v>
      </c>
      <c r="Y3631" s="9">
        <v>0</v>
      </c>
      <c r="Z3631" s="9">
        <v>0.123</v>
      </c>
      <c r="AA3631" s="9">
        <v>0.26300000000000001</v>
      </c>
      <c r="AB3631" s="9">
        <v>0.61499999999999999</v>
      </c>
      <c r="AC3631" s="9">
        <v>-0.36120000000000002</v>
      </c>
      <c r="AD3631" s="9" t="s">
        <v>48</v>
      </c>
      <c r="AE3631" s="9" t="s">
        <v>48</v>
      </c>
      <c r="AF3631" s="9" t="s">
        <v>48</v>
      </c>
    </row>
    <row r="3632" spans="1:40" hidden="1" outlineLevel="1" x14ac:dyDescent="0.2">
      <c r="A3632" s="9" t="s">
        <v>8061</v>
      </c>
      <c r="B3632" s="9">
        <v>45343.437476851854</v>
      </c>
      <c r="C3632" s="9" t="s">
        <v>8062</v>
      </c>
      <c r="D3632" s="9"/>
      <c r="E3632" s="9"/>
      <c r="F3632" s="9"/>
      <c r="G3632" s="9"/>
      <c r="H3632" s="9"/>
      <c r="I3632" s="9"/>
      <c r="J3632" s="9" t="s">
        <v>8063</v>
      </c>
      <c r="K3632" s="9" t="s">
        <v>1040</v>
      </c>
      <c r="L3632" s="9" t="s">
        <v>1233</v>
      </c>
      <c r="M3632" s="9">
        <v>10</v>
      </c>
      <c r="N3632" s="9"/>
      <c r="O3632" s="9"/>
      <c r="P3632" s="2" t="s">
        <v>8064</v>
      </c>
      <c r="Q3632" s="9" t="s">
        <v>47</v>
      </c>
      <c r="R3632" s="9"/>
      <c r="S3632" s="9">
        <v>7.6967999999999995E-2</v>
      </c>
      <c r="T3632" s="9">
        <v>1.0900000000000001E-5</v>
      </c>
      <c r="U3632" s="9">
        <v>5.0799999999999999E-4</v>
      </c>
      <c r="V3632" s="9">
        <v>4.7800000000000002E-4</v>
      </c>
      <c r="W3632" s="9">
        <v>1.4645E-2</v>
      </c>
      <c r="X3632" s="9">
        <v>2.5599999999999999E-4</v>
      </c>
      <c r="Y3632" s="9">
        <v>0.157143</v>
      </c>
      <c r="Z3632" s="9">
        <v>8.4000000000000005E-2</v>
      </c>
      <c r="AA3632" s="9">
        <v>0.254</v>
      </c>
      <c r="AB3632" s="9">
        <v>0.66200000000000003</v>
      </c>
      <c r="AC3632" s="9">
        <v>-0.98760000000000003</v>
      </c>
      <c r="AD3632" s="9" t="s">
        <v>48</v>
      </c>
      <c r="AE3632" s="9" t="s">
        <v>48</v>
      </c>
      <c r="AF3632" s="9" t="s">
        <v>48</v>
      </c>
    </row>
    <row r="3633" spans="1:32" hidden="1" outlineLevel="1" x14ac:dyDescent="0.2">
      <c r="A3633" s="9" t="s">
        <v>8065</v>
      </c>
      <c r="B3633" s="9">
        <v>45343.427523148152</v>
      </c>
      <c r="C3633" s="9" t="s">
        <v>8066</v>
      </c>
      <c r="D3633" s="9"/>
      <c r="E3633" s="9"/>
      <c r="F3633" s="9"/>
      <c r="G3633" s="9"/>
      <c r="H3633" s="9"/>
      <c r="I3633" s="9"/>
      <c r="J3633" s="9" t="s">
        <v>8067</v>
      </c>
      <c r="K3633" s="9" t="s">
        <v>1040</v>
      </c>
      <c r="L3633" s="9" t="s">
        <v>1233</v>
      </c>
      <c r="M3633" s="9">
        <v>9</v>
      </c>
      <c r="N3633" s="9"/>
      <c r="O3633" s="9"/>
      <c r="P3633" s="2" t="s">
        <v>8068</v>
      </c>
      <c r="Q3633" s="9" t="s">
        <v>47</v>
      </c>
      <c r="R3633" s="9"/>
      <c r="S3633" s="9">
        <v>8.4099999999999995E-4</v>
      </c>
      <c r="T3633" s="9">
        <v>2.3199999999999998E-6</v>
      </c>
      <c r="U3633" s="9">
        <v>2.8600000000000001E-5</v>
      </c>
      <c r="V3633" s="9">
        <v>4.0200000000000001E-5</v>
      </c>
      <c r="W3633" s="9">
        <v>4.5600000000000003E-4</v>
      </c>
      <c r="X3633" s="9">
        <v>3.4999999999999997E-5</v>
      </c>
      <c r="Y3633" s="9">
        <v>0.30101</v>
      </c>
      <c r="Z3633" s="9">
        <v>0.17799999999999999</v>
      </c>
      <c r="AA3633" s="9">
        <v>6.9000000000000006E-2</v>
      </c>
      <c r="AB3633" s="9">
        <v>0.752</v>
      </c>
      <c r="AC3633" s="9">
        <v>0.58030000000000004</v>
      </c>
      <c r="AD3633" s="9" t="s">
        <v>48</v>
      </c>
      <c r="AE3633" s="9" t="s">
        <v>48</v>
      </c>
      <c r="AF3633" s="9" t="s">
        <v>48</v>
      </c>
    </row>
    <row r="3634" spans="1:32" hidden="1" outlineLevel="1" x14ac:dyDescent="0.2">
      <c r="A3634" s="9" t="s">
        <v>8069</v>
      </c>
      <c r="B3634" s="9">
        <v>45343.431006944447</v>
      </c>
      <c r="C3634" s="9" t="s">
        <v>8070</v>
      </c>
      <c r="D3634" s="9"/>
      <c r="E3634" s="9"/>
      <c r="F3634" s="9"/>
      <c r="G3634" s="9"/>
      <c r="H3634" s="9"/>
      <c r="I3634" s="9"/>
      <c r="J3634" s="9" t="s">
        <v>8071</v>
      </c>
      <c r="K3634" s="9" t="s">
        <v>1040</v>
      </c>
      <c r="L3634" s="9" t="s">
        <v>1233</v>
      </c>
      <c r="M3634" s="9">
        <v>9</v>
      </c>
      <c r="N3634" s="9"/>
      <c r="O3634" s="9"/>
      <c r="P3634" s="2" t="s">
        <v>8072</v>
      </c>
      <c r="Q3634" s="9" t="s">
        <v>47</v>
      </c>
      <c r="R3634" s="9"/>
      <c r="S3634" s="9">
        <v>5.2499999999999997E-4</v>
      </c>
      <c r="T3634" s="9">
        <v>5.6999999999999996E-6</v>
      </c>
      <c r="U3634" s="9">
        <v>4.07E-5</v>
      </c>
      <c r="V3634" s="9">
        <v>1.21E-4</v>
      </c>
      <c r="W3634" s="9">
        <v>1.2400000000000001E-4</v>
      </c>
      <c r="X3634" s="9">
        <v>5.8699999999999997E-5</v>
      </c>
      <c r="Y3634" s="9">
        <v>1.2121E-2</v>
      </c>
      <c r="Z3634" s="9">
        <v>0.22</v>
      </c>
      <c r="AA3634" s="9">
        <v>6.4000000000000001E-2</v>
      </c>
      <c r="AB3634" s="9">
        <v>0.71499999999999997</v>
      </c>
      <c r="AC3634" s="9">
        <v>0.94879999999999998</v>
      </c>
      <c r="AD3634" s="9" t="s">
        <v>48</v>
      </c>
      <c r="AE3634" s="9" t="s">
        <v>48</v>
      </c>
      <c r="AF3634" s="9" t="s">
        <v>48</v>
      </c>
    </row>
    <row r="3635" spans="1:32" hidden="1" outlineLevel="1" x14ac:dyDescent="0.2">
      <c r="A3635" s="9" t="s">
        <v>8073</v>
      </c>
      <c r="B3635" s="9">
        <v>45343.4378125</v>
      </c>
      <c r="C3635" s="9" t="s">
        <v>8074</v>
      </c>
      <c r="D3635" s="9"/>
      <c r="E3635" s="9"/>
      <c r="F3635" s="9"/>
      <c r="G3635" s="9"/>
      <c r="H3635" s="9"/>
      <c r="I3635" s="9"/>
      <c r="J3635" s="9" t="s">
        <v>8075</v>
      </c>
      <c r="K3635" s="9" t="s">
        <v>1040</v>
      </c>
      <c r="L3635" s="9" t="s">
        <v>1233</v>
      </c>
      <c r="M3635" s="9">
        <v>8</v>
      </c>
      <c r="N3635" s="9"/>
      <c r="O3635" s="9"/>
      <c r="P3635" s="2" t="s">
        <v>8076</v>
      </c>
      <c r="Q3635" s="9" t="s">
        <v>47</v>
      </c>
      <c r="R3635" s="9"/>
      <c r="S3635" s="9">
        <v>3.2022000000000002E-2</v>
      </c>
      <c r="T3635" s="9">
        <v>1.1399999999999999E-5</v>
      </c>
      <c r="U3635" s="9">
        <v>2.03E-4</v>
      </c>
      <c r="V3635" s="9">
        <v>1.7849999999999999E-3</v>
      </c>
      <c r="W3635" s="9">
        <v>5.1809999999999998E-3</v>
      </c>
      <c r="X3635" s="9">
        <v>3.3599999999999998E-4</v>
      </c>
      <c r="Y3635" s="9">
        <v>-7.4999999999999997E-2</v>
      </c>
      <c r="Z3635" s="9">
        <v>8.6999999999999994E-2</v>
      </c>
      <c r="AA3635" s="9">
        <v>0.23799999999999999</v>
      </c>
      <c r="AB3635" s="9">
        <v>0.67500000000000004</v>
      </c>
      <c r="AC3635" s="9">
        <v>-0.78649999999999998</v>
      </c>
      <c r="AD3635" s="9" t="s">
        <v>48</v>
      </c>
      <c r="AE3635" s="9" t="s">
        <v>48</v>
      </c>
      <c r="AF3635" s="9" t="s">
        <v>48</v>
      </c>
    </row>
    <row r="3636" spans="1:32" hidden="1" outlineLevel="1" x14ac:dyDescent="0.2">
      <c r="A3636" s="9" t="s">
        <v>8077</v>
      </c>
      <c r="B3636" s="9">
        <v>45343.438796296294</v>
      </c>
      <c r="C3636" s="9" t="s">
        <v>8078</v>
      </c>
      <c r="D3636" s="9"/>
      <c r="E3636" s="9"/>
      <c r="F3636" s="9"/>
      <c r="G3636" s="9"/>
      <c r="H3636" s="9"/>
      <c r="I3636" s="9"/>
      <c r="J3636" s="9" t="s">
        <v>8079</v>
      </c>
      <c r="K3636" s="9" t="s">
        <v>1040</v>
      </c>
      <c r="L3636" s="9" t="s">
        <v>1233</v>
      </c>
      <c r="M3636" s="9">
        <v>7</v>
      </c>
      <c r="N3636" s="9"/>
      <c r="O3636" s="9"/>
      <c r="P3636" s="2" t="s">
        <v>8080</v>
      </c>
      <c r="Q3636" s="9" t="s">
        <v>47</v>
      </c>
      <c r="R3636" s="9"/>
      <c r="S3636" s="9">
        <v>2.3862000000000001E-2</v>
      </c>
      <c r="T3636" s="9">
        <v>3.0300000000000001E-5</v>
      </c>
      <c r="U3636" s="9">
        <v>4.4099999999999999E-4</v>
      </c>
      <c r="V3636" s="9">
        <v>1.552E-3</v>
      </c>
      <c r="W3636" s="9">
        <v>8.9680000000000003E-3</v>
      </c>
      <c r="X3636" s="9">
        <v>4.1899999999999999E-4</v>
      </c>
      <c r="Y3636" s="9">
        <v>9.5944000000000002E-2</v>
      </c>
      <c r="Z3636" s="9">
        <v>0.14499999999999999</v>
      </c>
      <c r="AA3636" s="9">
        <v>0</v>
      </c>
      <c r="AB3636" s="9">
        <v>0.85499999999999998</v>
      </c>
      <c r="AC3636" s="9">
        <v>0.81640000000000001</v>
      </c>
      <c r="AD3636" s="9" t="s">
        <v>48</v>
      </c>
      <c r="AE3636" s="9" t="s">
        <v>48</v>
      </c>
      <c r="AF3636" s="9" t="s">
        <v>48</v>
      </c>
    </row>
    <row r="3637" spans="1:32" hidden="1" outlineLevel="1" x14ac:dyDescent="0.2">
      <c r="A3637" s="9" t="s">
        <v>8081</v>
      </c>
      <c r="B3637" s="9">
        <v>45343.460520833331</v>
      </c>
      <c r="C3637" s="9" t="s">
        <v>8082</v>
      </c>
      <c r="D3637" s="9"/>
      <c r="E3637" s="9"/>
      <c r="F3637" s="9"/>
      <c r="G3637" s="9"/>
      <c r="H3637" s="9"/>
      <c r="I3637" s="9"/>
      <c r="J3637" s="9" t="s">
        <v>8083</v>
      </c>
      <c r="K3637" s="9" t="s">
        <v>1040</v>
      </c>
      <c r="L3637" s="9" t="s">
        <v>1233</v>
      </c>
      <c r="M3637" s="9">
        <v>9</v>
      </c>
      <c r="N3637" s="9"/>
      <c r="O3637" s="9"/>
      <c r="P3637" s="2" t="s">
        <v>8084</v>
      </c>
      <c r="Q3637" s="9" t="s">
        <v>47</v>
      </c>
      <c r="R3637" s="9"/>
      <c r="S3637" s="9">
        <v>7.6222999999999999E-2</v>
      </c>
      <c r="T3637" s="9">
        <v>3.5599999999999998E-6</v>
      </c>
      <c r="U3637" s="9">
        <v>5.8E-4</v>
      </c>
      <c r="V3637" s="9">
        <v>1.3200000000000001E-4</v>
      </c>
      <c r="W3637" s="9">
        <v>6.6207000000000002E-2</v>
      </c>
      <c r="X3637" s="9">
        <v>7.4999999999999993E-5</v>
      </c>
      <c r="Y3637" s="9">
        <v>0.25462299999999999</v>
      </c>
      <c r="Z3637" s="9">
        <v>0.151</v>
      </c>
      <c r="AA3637" s="9">
        <v>3.5999999999999997E-2</v>
      </c>
      <c r="AB3637" s="9">
        <v>0.81399999999999995</v>
      </c>
      <c r="AC3637" s="9">
        <v>0.97260000000000002</v>
      </c>
      <c r="AD3637" s="9" t="s">
        <v>48</v>
      </c>
      <c r="AE3637" s="9" t="s">
        <v>48</v>
      </c>
      <c r="AF3637" s="9" t="s">
        <v>48</v>
      </c>
    </row>
    <row r="3638" spans="1:32" hidden="1" outlineLevel="1" x14ac:dyDescent="0.2">
      <c r="A3638" s="9" t="s">
        <v>8085</v>
      </c>
      <c r="B3638" s="9">
        <v>45343.457974537036</v>
      </c>
      <c r="C3638" s="9" t="s">
        <v>8086</v>
      </c>
      <c r="D3638" s="9"/>
      <c r="E3638" s="9"/>
      <c r="F3638" s="9"/>
      <c r="G3638" s="9"/>
      <c r="H3638" s="9"/>
      <c r="I3638" s="9"/>
      <c r="J3638" s="9" t="s">
        <v>8087</v>
      </c>
      <c r="K3638" s="9" t="s">
        <v>1040</v>
      </c>
      <c r="L3638" s="9" t="s">
        <v>1233</v>
      </c>
      <c r="M3638" s="9">
        <v>7</v>
      </c>
      <c r="N3638" s="9"/>
      <c r="O3638" s="9"/>
      <c r="P3638" s="2" t="s">
        <v>8088</v>
      </c>
      <c r="Q3638" s="9" t="s">
        <v>47</v>
      </c>
      <c r="R3638" s="9"/>
      <c r="S3638" s="9">
        <v>5.1493999999999998E-2</v>
      </c>
      <c r="T3638" s="9">
        <v>1.7799999999999999E-5</v>
      </c>
      <c r="U3638" s="9">
        <v>3.6412E-2</v>
      </c>
      <c r="V3638" s="9">
        <v>7.5199999999999996E-4</v>
      </c>
      <c r="W3638" s="9">
        <v>7.2899999999999996E-3</v>
      </c>
      <c r="X3638" s="9">
        <v>2.9300000000000002E-4</v>
      </c>
      <c r="Y3638" s="9">
        <v>0.161111</v>
      </c>
      <c r="Z3638" s="9">
        <v>0.18</v>
      </c>
      <c r="AA3638" s="9">
        <v>0.13800000000000001</v>
      </c>
      <c r="AB3638" s="9">
        <v>0.68300000000000005</v>
      </c>
      <c r="AC3638" s="9">
        <v>0.8639</v>
      </c>
      <c r="AD3638" s="9" t="s">
        <v>48</v>
      </c>
      <c r="AE3638" s="9" t="s">
        <v>48</v>
      </c>
      <c r="AF3638" s="9" t="s">
        <v>48</v>
      </c>
    </row>
    <row r="3639" spans="1:32" hidden="1" outlineLevel="1" x14ac:dyDescent="0.2">
      <c r="A3639" s="9" t="s">
        <v>8089</v>
      </c>
      <c r="B3639" s="9">
        <v>45343.424317129633</v>
      </c>
      <c r="C3639" s="9" t="s">
        <v>8090</v>
      </c>
      <c r="D3639" s="9"/>
      <c r="E3639" s="9"/>
      <c r="F3639" s="9"/>
      <c r="G3639" s="9"/>
      <c r="H3639" s="9"/>
      <c r="I3639" s="9"/>
      <c r="J3639" s="9" t="s">
        <v>8091</v>
      </c>
      <c r="K3639" s="9" t="s">
        <v>1040</v>
      </c>
      <c r="L3639" s="9" t="s">
        <v>1233</v>
      </c>
      <c r="M3639" s="9">
        <v>10</v>
      </c>
      <c r="N3639" s="9"/>
      <c r="O3639" s="9"/>
      <c r="P3639" s="2" t="s">
        <v>8092</v>
      </c>
      <c r="Q3639" s="9" t="s">
        <v>47</v>
      </c>
      <c r="R3639" s="9"/>
      <c r="S3639" s="9">
        <v>5.7799999999999995E-4</v>
      </c>
      <c r="T3639" s="9">
        <v>2.04E-6</v>
      </c>
      <c r="U3639" s="9">
        <v>1.5699999999999999E-5</v>
      </c>
      <c r="V3639" s="9">
        <v>4.1699999999999997E-5</v>
      </c>
      <c r="W3639" s="9">
        <v>3.2400000000000001E-4</v>
      </c>
      <c r="X3639" s="9">
        <v>2.9499999999999999E-5</v>
      </c>
      <c r="Y3639" s="9">
        <v>0.4</v>
      </c>
      <c r="Z3639" s="9">
        <v>0.252</v>
      </c>
      <c r="AA3639" s="9">
        <v>0</v>
      </c>
      <c r="AB3639" s="9">
        <v>0.748</v>
      </c>
      <c r="AC3639" s="9">
        <v>0.65969999999999995</v>
      </c>
      <c r="AD3639" s="9" t="s">
        <v>48</v>
      </c>
      <c r="AE3639" s="9" t="s">
        <v>48</v>
      </c>
      <c r="AF3639" s="9" t="s">
        <v>48</v>
      </c>
    </row>
    <row r="3640" spans="1:32" hidden="1" outlineLevel="1" x14ac:dyDescent="0.2">
      <c r="A3640" s="9" t="s">
        <v>8093</v>
      </c>
      <c r="B3640" s="9">
        <v>45343.407638888886</v>
      </c>
      <c r="C3640" s="9" t="s">
        <v>8094</v>
      </c>
      <c r="D3640" s="9"/>
      <c r="E3640" s="9"/>
      <c r="F3640" s="9"/>
      <c r="G3640" s="9"/>
      <c r="H3640" s="9"/>
      <c r="I3640" s="9"/>
      <c r="J3640" s="9" t="s">
        <v>8095</v>
      </c>
      <c r="K3640" s="9" t="s">
        <v>1040</v>
      </c>
      <c r="L3640" s="9" t="s">
        <v>1233</v>
      </c>
      <c r="M3640" s="9">
        <v>5</v>
      </c>
      <c r="N3640" s="9"/>
      <c r="O3640" s="9"/>
      <c r="P3640" s="2" t="s">
        <v>8096</v>
      </c>
      <c r="Q3640" s="9" t="s">
        <v>47</v>
      </c>
      <c r="R3640" s="9"/>
      <c r="S3640" s="9"/>
      <c r="T3640" s="9"/>
      <c r="U3640" s="9"/>
      <c r="V3640" s="9"/>
      <c r="W3640" s="9"/>
      <c r="X3640" s="9"/>
      <c r="Y3640" s="9">
        <v>0</v>
      </c>
      <c r="Z3640" s="9" t="s">
        <v>48</v>
      </c>
      <c r="AA3640" s="9" t="s">
        <v>48</v>
      </c>
      <c r="AB3640" s="9" t="s">
        <v>48</v>
      </c>
      <c r="AC3640" s="9" t="s">
        <v>48</v>
      </c>
      <c r="AD3640" s="9" t="s">
        <v>48</v>
      </c>
      <c r="AE3640" s="9" t="s">
        <v>48</v>
      </c>
      <c r="AF3640" s="9" t="s">
        <v>48</v>
      </c>
    </row>
    <row r="3641" spans="1:32" hidden="1" outlineLevel="1" x14ac:dyDescent="0.2">
      <c r="A3641" s="9" t="s">
        <v>8097</v>
      </c>
      <c r="B3641" s="9">
        <v>45343.428101851852</v>
      </c>
      <c r="C3641" s="9" t="s">
        <v>5017</v>
      </c>
      <c r="D3641" s="9"/>
      <c r="E3641" s="9"/>
      <c r="F3641" s="9"/>
      <c r="G3641" s="9"/>
      <c r="H3641" s="9"/>
      <c r="I3641" s="9"/>
      <c r="J3641" s="9" t="s">
        <v>8098</v>
      </c>
      <c r="K3641" s="9" t="s">
        <v>1040</v>
      </c>
      <c r="L3641" s="9" t="s">
        <v>1233</v>
      </c>
      <c r="M3641" s="9">
        <v>5</v>
      </c>
      <c r="N3641" s="9"/>
      <c r="O3641" s="9"/>
      <c r="P3641" s="2" t="s">
        <v>8099</v>
      </c>
      <c r="Q3641" s="9" t="s">
        <v>47</v>
      </c>
      <c r="R3641" s="9"/>
      <c r="S3641" s="9">
        <v>1.158E-3</v>
      </c>
      <c r="T3641" s="9">
        <v>3.4999999999999999E-6</v>
      </c>
      <c r="U3641" s="9">
        <v>2.4199999999999999E-5</v>
      </c>
      <c r="V3641" s="9">
        <v>8.1600000000000005E-5</v>
      </c>
      <c r="W3641" s="9">
        <v>2.8200000000000002E-4</v>
      </c>
      <c r="X3641" s="9">
        <v>2.12E-4</v>
      </c>
      <c r="Y3641" s="9">
        <v>5.5500000000000002E-17</v>
      </c>
      <c r="Z3641" s="9">
        <v>0.10199999999999999</v>
      </c>
      <c r="AA3641" s="9">
        <v>0.23200000000000001</v>
      </c>
      <c r="AB3641" s="9">
        <v>0.66600000000000004</v>
      </c>
      <c r="AC3641" s="9">
        <v>-0.74099999999999999</v>
      </c>
      <c r="AD3641" s="9" t="s">
        <v>48</v>
      </c>
      <c r="AE3641" s="9" t="s">
        <v>48</v>
      </c>
      <c r="AF3641" s="9" t="s">
        <v>48</v>
      </c>
    </row>
    <row r="3642" spans="1:32" hidden="1" outlineLevel="1" x14ac:dyDescent="0.2">
      <c r="A3642" s="9" t="s">
        <v>8100</v>
      </c>
      <c r="B3642" s="9">
        <v>45343.43891203704</v>
      </c>
      <c r="C3642" s="9" t="s">
        <v>8101</v>
      </c>
      <c r="D3642" s="9"/>
      <c r="E3642" s="9"/>
      <c r="F3642" s="9"/>
      <c r="G3642" s="9"/>
      <c r="H3642" s="9"/>
      <c r="I3642" s="9"/>
      <c r="J3642" s="9" t="s">
        <v>8102</v>
      </c>
      <c r="K3642" s="9" t="s">
        <v>1040</v>
      </c>
      <c r="L3642" s="9" t="s">
        <v>1233</v>
      </c>
      <c r="M3642" s="9">
        <v>5</v>
      </c>
      <c r="N3642" s="9"/>
      <c r="O3642" s="9"/>
      <c r="P3642" s="2" t="s">
        <v>8103</v>
      </c>
      <c r="Q3642" s="9" t="s">
        <v>47</v>
      </c>
      <c r="R3642" s="9"/>
      <c r="S3642" s="9">
        <v>1.3099E-2</v>
      </c>
      <c r="T3642" s="9">
        <v>6.1099999999999999E-6</v>
      </c>
      <c r="U3642" s="9">
        <v>1.83E-4</v>
      </c>
      <c r="V3642" s="9">
        <v>1.8699999999999999E-4</v>
      </c>
      <c r="W3642" s="9">
        <v>4.5890000000000002E-3</v>
      </c>
      <c r="X3642" s="9">
        <v>2.9500000000000001E-4</v>
      </c>
      <c r="Y3642" s="9">
        <v>0.14444399999999999</v>
      </c>
      <c r="Z3642" s="9">
        <v>7.1999999999999995E-2</v>
      </c>
      <c r="AA3642" s="9">
        <v>5.7000000000000002E-2</v>
      </c>
      <c r="AB3642" s="9">
        <v>0.871</v>
      </c>
      <c r="AC3642" s="9">
        <v>5.16E-2</v>
      </c>
      <c r="AD3642" s="9" t="s">
        <v>48</v>
      </c>
      <c r="AE3642" s="9" t="s">
        <v>48</v>
      </c>
      <c r="AF3642" s="9" t="s">
        <v>48</v>
      </c>
    </row>
    <row r="3643" spans="1:32" hidden="1" outlineLevel="1" x14ac:dyDescent="0.2">
      <c r="A3643" s="9" t="s">
        <v>8104</v>
      </c>
      <c r="B3643" s="9">
        <v>45343.442731481482</v>
      </c>
      <c r="C3643" s="9" t="s">
        <v>6878</v>
      </c>
      <c r="D3643" s="9"/>
      <c r="E3643" s="9"/>
      <c r="F3643" s="9"/>
      <c r="G3643" s="9"/>
      <c r="H3643" s="9"/>
      <c r="I3643" s="9"/>
      <c r="J3643" s="9" t="s">
        <v>8105</v>
      </c>
      <c r="K3643" s="9" t="s">
        <v>1040</v>
      </c>
      <c r="L3643" s="9" t="s">
        <v>1233</v>
      </c>
      <c r="M3643" s="9">
        <v>4</v>
      </c>
      <c r="N3643" s="9"/>
      <c r="O3643" s="9"/>
      <c r="P3643" s="2" t="s">
        <v>8106</v>
      </c>
      <c r="Q3643" s="9" t="s">
        <v>47</v>
      </c>
      <c r="R3643" s="9"/>
      <c r="S3643" s="9">
        <v>0.58265</v>
      </c>
      <c r="T3643" s="9">
        <v>9.9900000000000002E-5</v>
      </c>
      <c r="U3643" s="9">
        <v>1.931E-3</v>
      </c>
      <c r="V3643" s="9">
        <v>4.0049999999999999E-3</v>
      </c>
      <c r="W3643" s="9">
        <v>1.5361E-2</v>
      </c>
      <c r="X3643" s="9">
        <v>3.447E-3</v>
      </c>
      <c r="Y3643" s="9">
        <v>-0.10625</v>
      </c>
      <c r="Z3643" s="9">
        <v>0.104</v>
      </c>
      <c r="AA3643" s="9">
        <v>0.41299999999999998</v>
      </c>
      <c r="AB3643" s="9">
        <v>0.48299999999999998</v>
      </c>
      <c r="AC3643" s="9">
        <v>-0.95579999999999998</v>
      </c>
      <c r="AD3643" s="9" t="s">
        <v>48</v>
      </c>
      <c r="AE3643" s="9" t="s">
        <v>48</v>
      </c>
      <c r="AF3643" s="9" t="s">
        <v>48</v>
      </c>
    </row>
    <row r="3644" spans="1:32" hidden="1" outlineLevel="1" x14ac:dyDescent="0.2">
      <c r="A3644" s="9" t="s">
        <v>8107</v>
      </c>
      <c r="B3644" s="9">
        <v>45343.455787037034</v>
      </c>
      <c r="C3644" s="9" t="s">
        <v>8108</v>
      </c>
      <c r="D3644" s="9"/>
      <c r="E3644" s="9"/>
      <c r="F3644" s="9"/>
      <c r="G3644" s="9"/>
      <c r="H3644" s="9"/>
      <c r="I3644" s="9"/>
      <c r="J3644" s="9" t="s">
        <v>8109</v>
      </c>
      <c r="K3644" s="9" t="s">
        <v>1040</v>
      </c>
      <c r="L3644" s="9" t="s">
        <v>1233</v>
      </c>
      <c r="M3644" s="9">
        <v>5</v>
      </c>
      <c r="N3644" s="9"/>
      <c r="O3644" s="9"/>
      <c r="P3644" s="2" t="s">
        <v>8110</v>
      </c>
      <c r="Q3644" s="9" t="s">
        <v>47</v>
      </c>
      <c r="R3644" s="9"/>
      <c r="S3644" s="9">
        <v>3.8288000000000003E-2</v>
      </c>
      <c r="T3644" s="9">
        <v>2.13E-4</v>
      </c>
      <c r="U3644" s="9">
        <v>5.025E-3</v>
      </c>
      <c r="V3644" s="9">
        <v>1.7880000000000001E-3</v>
      </c>
      <c r="W3644" s="9">
        <v>1.1198E-2</v>
      </c>
      <c r="X3644" s="9">
        <v>1.2160000000000001E-3</v>
      </c>
      <c r="Y3644" s="9">
        <v>0.108642</v>
      </c>
      <c r="Z3644" s="9">
        <v>0.13800000000000001</v>
      </c>
      <c r="AA3644" s="9">
        <v>6.3E-2</v>
      </c>
      <c r="AB3644" s="9">
        <v>0.8</v>
      </c>
      <c r="AC3644" s="9">
        <v>0.95630000000000004</v>
      </c>
      <c r="AD3644" s="9" t="s">
        <v>48</v>
      </c>
      <c r="AE3644" s="9" t="s">
        <v>48</v>
      </c>
      <c r="AF3644" s="9" t="s">
        <v>48</v>
      </c>
    </row>
    <row r="3645" spans="1:32" hidden="1" outlineLevel="1" x14ac:dyDescent="0.2">
      <c r="A3645" s="9" t="s">
        <v>8111</v>
      </c>
      <c r="B3645" s="9">
        <v>45343.38863425926</v>
      </c>
      <c r="C3645" s="9" t="s">
        <v>1252</v>
      </c>
      <c r="D3645" s="9"/>
      <c r="E3645" s="9"/>
      <c r="F3645" s="9"/>
      <c r="G3645" s="9"/>
      <c r="H3645" s="9"/>
      <c r="I3645" s="9"/>
      <c r="J3645" s="9" t="s">
        <v>8112</v>
      </c>
      <c r="K3645" s="9" t="s">
        <v>1040</v>
      </c>
      <c r="L3645" s="9" t="s">
        <v>1233</v>
      </c>
      <c r="M3645" s="9">
        <v>22</v>
      </c>
      <c r="N3645" s="9"/>
      <c r="O3645" s="9"/>
      <c r="P3645" s="2" t="s">
        <v>8113</v>
      </c>
      <c r="Q3645" s="9" t="s">
        <v>47</v>
      </c>
      <c r="R3645" s="9"/>
      <c r="S3645" s="9">
        <v>5.6779999999999999E-3</v>
      </c>
      <c r="T3645" s="9">
        <v>7.3499999999999999E-6</v>
      </c>
      <c r="U3645" s="9">
        <v>7.8999999999999996E-5</v>
      </c>
      <c r="V3645" s="9">
        <v>4.6500000000000003E-4</v>
      </c>
      <c r="W3645" s="9">
        <v>7.5500000000000003E-4</v>
      </c>
      <c r="X3645" s="9">
        <v>3.4000000000000002E-4</v>
      </c>
      <c r="Y3645" s="9">
        <v>0.1125</v>
      </c>
      <c r="Z3645" s="9">
        <v>0</v>
      </c>
      <c r="AA3645" s="9">
        <v>0.159</v>
      </c>
      <c r="AB3645" s="9">
        <v>0.84099999999999997</v>
      </c>
      <c r="AC3645" s="9">
        <v>-0.55740000000000001</v>
      </c>
      <c r="AD3645" s="9" t="s">
        <v>48</v>
      </c>
      <c r="AE3645" s="9" t="s">
        <v>48</v>
      </c>
      <c r="AF3645" s="9" t="s">
        <v>48</v>
      </c>
    </row>
    <row r="3646" spans="1:32" hidden="1" outlineLevel="1" x14ac:dyDescent="0.2">
      <c r="A3646" s="9" t="s">
        <v>8114</v>
      </c>
      <c r="B3646" s="9">
        <v>45343.41065972222</v>
      </c>
      <c r="C3646" s="9" t="s">
        <v>8115</v>
      </c>
      <c r="D3646" s="9"/>
      <c r="E3646" s="9"/>
      <c r="F3646" s="9"/>
      <c r="G3646" s="9"/>
      <c r="H3646" s="9"/>
      <c r="I3646" s="9"/>
      <c r="J3646" s="9" t="s">
        <v>8116</v>
      </c>
      <c r="K3646" s="9" t="s">
        <v>1040</v>
      </c>
      <c r="L3646" s="9" t="s">
        <v>1233</v>
      </c>
      <c r="M3646" s="9">
        <v>3</v>
      </c>
      <c r="N3646" s="9"/>
      <c r="O3646" s="9"/>
      <c r="P3646" s="2" t="s">
        <v>8117</v>
      </c>
      <c r="Q3646" s="9" t="s">
        <v>47</v>
      </c>
      <c r="R3646" s="9"/>
      <c r="S3646" s="9">
        <v>6.1200000000000002E-4</v>
      </c>
      <c r="T3646" s="9">
        <v>5.6799999999999998E-6</v>
      </c>
      <c r="U3646" s="9">
        <v>2.7399999999999999E-5</v>
      </c>
      <c r="V3646" s="9">
        <v>1.5300000000000001E-4</v>
      </c>
      <c r="W3646" s="9">
        <v>1.65E-4</v>
      </c>
      <c r="X3646" s="9">
        <v>3.7499999999999997E-5</v>
      </c>
      <c r="Y3646" s="9">
        <v>0.12381</v>
      </c>
      <c r="Z3646" s="9">
        <v>7.9000000000000001E-2</v>
      </c>
      <c r="AA3646" s="9">
        <v>3.7999999999999999E-2</v>
      </c>
      <c r="AB3646" s="9">
        <v>0.88200000000000001</v>
      </c>
      <c r="AC3646" s="9">
        <v>0.34</v>
      </c>
      <c r="AD3646" s="9" t="s">
        <v>48</v>
      </c>
      <c r="AE3646" s="9" t="s">
        <v>48</v>
      </c>
      <c r="AF3646" s="9" t="s">
        <v>48</v>
      </c>
    </row>
    <row r="3647" spans="1:32" hidden="1" outlineLevel="1" x14ac:dyDescent="0.2">
      <c r="A3647" s="9" t="s">
        <v>8118</v>
      </c>
      <c r="B3647" s="9">
        <v>45343.428842592592</v>
      </c>
      <c r="C3647" s="9" t="s">
        <v>8119</v>
      </c>
      <c r="D3647" s="9"/>
      <c r="E3647" s="9"/>
      <c r="F3647" s="9"/>
      <c r="G3647" s="9"/>
      <c r="H3647" s="9"/>
      <c r="I3647" s="9"/>
      <c r="J3647" s="9" t="s">
        <v>8120</v>
      </c>
      <c r="K3647" s="9" t="s">
        <v>1040</v>
      </c>
      <c r="L3647" s="9" t="s">
        <v>1233</v>
      </c>
      <c r="M3647" s="9">
        <v>4</v>
      </c>
      <c r="N3647" s="9"/>
      <c r="O3647" s="9"/>
      <c r="P3647" s="2" t="s">
        <v>8121</v>
      </c>
      <c r="Q3647" s="9" t="s">
        <v>47</v>
      </c>
      <c r="R3647" s="9"/>
      <c r="S3647" s="9">
        <v>3.9599999999999998E-4</v>
      </c>
      <c r="T3647" s="9">
        <v>2.1600000000000001E-6</v>
      </c>
      <c r="U3647" s="9">
        <v>1.77E-5</v>
      </c>
      <c r="V3647" s="9">
        <v>4.5399999999999999E-5</v>
      </c>
      <c r="W3647" s="9">
        <v>1.94E-4</v>
      </c>
      <c r="X3647" s="9">
        <v>3.3899999999999997E-5</v>
      </c>
      <c r="Y3647" s="9">
        <v>0.28666700000000001</v>
      </c>
      <c r="Z3647" s="9">
        <v>0.22600000000000001</v>
      </c>
      <c r="AA3647" s="9">
        <v>5.2999999999999999E-2</v>
      </c>
      <c r="AB3647" s="9">
        <v>0.72099999999999997</v>
      </c>
      <c r="AC3647" s="9">
        <v>0.73509999999999998</v>
      </c>
      <c r="AD3647" s="9" t="s">
        <v>48</v>
      </c>
      <c r="AE3647" s="9" t="s">
        <v>48</v>
      </c>
      <c r="AF3647" s="9" t="s">
        <v>48</v>
      </c>
    </row>
    <row r="3648" spans="1:32" hidden="1" outlineLevel="1" x14ac:dyDescent="0.2">
      <c r="A3648" s="9" t="s">
        <v>8122</v>
      </c>
      <c r="B3648" s="9">
        <v>45343.445486111108</v>
      </c>
      <c r="C3648" s="9" t="s">
        <v>7061</v>
      </c>
      <c r="D3648" s="9"/>
      <c r="E3648" s="9"/>
      <c r="F3648" s="9"/>
      <c r="G3648" s="9"/>
      <c r="H3648" s="9"/>
      <c r="I3648" s="9"/>
      <c r="J3648" s="9" t="s">
        <v>8123</v>
      </c>
      <c r="K3648" s="9" t="s">
        <v>1040</v>
      </c>
      <c r="L3648" s="9" t="s">
        <v>1233</v>
      </c>
      <c r="M3648" s="9">
        <v>3</v>
      </c>
      <c r="N3648" s="9"/>
      <c r="O3648" s="9"/>
      <c r="P3648" s="2" t="s">
        <v>8124</v>
      </c>
      <c r="Q3648" s="9" t="s">
        <v>47</v>
      </c>
      <c r="R3648" s="9"/>
      <c r="S3648" s="9">
        <v>1.9969000000000001E-2</v>
      </c>
      <c r="T3648" s="9">
        <v>4.6399999999999996E-6</v>
      </c>
      <c r="U3648" s="9">
        <v>2.8800000000000001E-4</v>
      </c>
      <c r="V3648" s="9">
        <v>3.28E-4</v>
      </c>
      <c r="W3648" s="9">
        <v>1.1512E-2</v>
      </c>
      <c r="X3648" s="9">
        <v>3.6400000000000001E-4</v>
      </c>
      <c r="Y3648" s="9">
        <v>0</v>
      </c>
      <c r="Z3648" s="9">
        <v>0</v>
      </c>
      <c r="AA3648" s="9">
        <v>0</v>
      </c>
      <c r="AB3648" s="9">
        <v>1</v>
      </c>
      <c r="AC3648" s="9">
        <v>0</v>
      </c>
      <c r="AD3648" s="9" t="s">
        <v>48</v>
      </c>
      <c r="AE3648" s="9" t="s">
        <v>48</v>
      </c>
      <c r="AF3648" s="9" t="s">
        <v>48</v>
      </c>
    </row>
    <row r="3649" spans="1:32" hidden="1" outlineLevel="1" x14ac:dyDescent="0.2">
      <c r="A3649" s="9" t="s">
        <v>8125</v>
      </c>
      <c r="B3649" s="9">
        <v>45343.446851851855</v>
      </c>
      <c r="C3649" s="9" t="s">
        <v>8126</v>
      </c>
      <c r="D3649" s="9"/>
      <c r="E3649" s="9"/>
      <c r="F3649" s="9"/>
      <c r="G3649" s="9"/>
      <c r="H3649" s="9"/>
      <c r="I3649" s="9"/>
      <c r="J3649" s="9" t="s">
        <v>8127</v>
      </c>
      <c r="K3649" s="9" t="s">
        <v>1040</v>
      </c>
      <c r="L3649" s="9" t="s">
        <v>1233</v>
      </c>
      <c r="M3649" s="9">
        <v>3</v>
      </c>
      <c r="N3649" s="9"/>
      <c r="O3649" s="9"/>
      <c r="P3649" s="2" t="s">
        <v>8128</v>
      </c>
      <c r="Q3649" s="9" t="s">
        <v>47</v>
      </c>
      <c r="R3649" s="9"/>
      <c r="S3649" s="9">
        <v>9.3109999999999998E-3</v>
      </c>
      <c r="T3649" s="9">
        <v>1.06E-5</v>
      </c>
      <c r="U3649" s="9">
        <v>1.3200000000000001E-4</v>
      </c>
      <c r="V3649" s="9">
        <v>5.7200000000000003E-4</v>
      </c>
      <c r="W3649" s="9">
        <v>6.5099999999999999E-4</v>
      </c>
      <c r="X3649" s="9">
        <v>6.9700000000000003E-4</v>
      </c>
      <c r="Y3649" s="9">
        <v>0.30555599999999999</v>
      </c>
      <c r="Z3649" s="9">
        <v>0</v>
      </c>
      <c r="AA3649" s="9">
        <v>0</v>
      </c>
      <c r="AB3649" s="9">
        <v>1</v>
      </c>
      <c r="AC3649" s="9">
        <v>0</v>
      </c>
      <c r="AD3649" s="9" t="s">
        <v>48</v>
      </c>
      <c r="AE3649" s="9" t="s">
        <v>48</v>
      </c>
      <c r="AF3649" s="9" t="s">
        <v>48</v>
      </c>
    </row>
    <row r="3650" spans="1:32" hidden="1" outlineLevel="1" x14ac:dyDescent="0.2">
      <c r="A3650" s="9" t="s">
        <v>8129</v>
      </c>
      <c r="B3650" s="9">
        <v>45343.447465277779</v>
      </c>
      <c r="C3650" s="9" t="s">
        <v>8130</v>
      </c>
      <c r="D3650" s="9"/>
      <c r="E3650" s="9"/>
      <c r="F3650" s="9"/>
      <c r="G3650" s="9"/>
      <c r="H3650" s="9"/>
      <c r="I3650" s="9"/>
      <c r="J3650" s="9" t="s">
        <v>8131</v>
      </c>
      <c r="K3650" s="9" t="s">
        <v>1040</v>
      </c>
      <c r="L3650" s="9" t="s">
        <v>1233</v>
      </c>
      <c r="M3650" s="9">
        <v>3</v>
      </c>
      <c r="N3650" s="9"/>
      <c r="O3650" s="9"/>
      <c r="P3650" s="2" t="s">
        <v>8132</v>
      </c>
      <c r="Q3650" s="9" t="s">
        <v>47</v>
      </c>
      <c r="R3650" s="9"/>
      <c r="S3650" s="9">
        <v>2.4130000000000002E-3</v>
      </c>
      <c r="T3650" s="9">
        <v>2.4899999999999999E-6</v>
      </c>
      <c r="U3650" s="9">
        <v>2.26E-5</v>
      </c>
      <c r="V3650" s="9">
        <v>3.28E-4</v>
      </c>
      <c r="W3650" s="9">
        <v>6.0800000000000003E-4</v>
      </c>
      <c r="X3650" s="9">
        <v>6.0000000000000002E-5</v>
      </c>
      <c r="Y3650" s="9">
        <v>0.1</v>
      </c>
      <c r="Z3650" s="9">
        <v>3.9E-2</v>
      </c>
      <c r="AA3650" s="9">
        <v>8.6999999999999994E-2</v>
      </c>
      <c r="AB3650" s="9">
        <v>0.874</v>
      </c>
      <c r="AC3650" s="9">
        <v>-0.44040000000000001</v>
      </c>
      <c r="AD3650" s="9" t="s">
        <v>48</v>
      </c>
      <c r="AE3650" s="9" t="s">
        <v>48</v>
      </c>
      <c r="AF3650" s="9" t="s">
        <v>48</v>
      </c>
    </row>
    <row r="3651" spans="1:32" hidden="1" outlineLevel="1" x14ac:dyDescent="0.2">
      <c r="A3651" s="9" t="s">
        <v>8133</v>
      </c>
      <c r="B3651" s="9">
        <v>45343.449571759258</v>
      </c>
      <c r="C3651" s="9" t="s">
        <v>8134</v>
      </c>
      <c r="D3651" s="9"/>
      <c r="E3651" s="9"/>
      <c r="F3651" s="9"/>
      <c r="G3651" s="9"/>
      <c r="H3651" s="9"/>
      <c r="I3651" s="9"/>
      <c r="J3651" s="9" t="s">
        <v>8135</v>
      </c>
      <c r="K3651" s="9" t="s">
        <v>1040</v>
      </c>
      <c r="L3651" s="9" t="s">
        <v>1233</v>
      </c>
      <c r="M3651" s="9">
        <v>3</v>
      </c>
      <c r="N3651" s="9"/>
      <c r="O3651" s="9"/>
      <c r="P3651" s="2" t="s">
        <v>8136</v>
      </c>
      <c r="Q3651" s="9" t="s">
        <v>47</v>
      </c>
      <c r="R3651" s="9"/>
      <c r="S3651" s="9">
        <v>1.6230000000000001E-2</v>
      </c>
      <c r="T3651" s="9">
        <v>4.0899999999999998E-6</v>
      </c>
      <c r="U3651" s="9">
        <v>2.9399999999999999E-4</v>
      </c>
      <c r="V3651" s="9">
        <v>2.8800000000000001E-4</v>
      </c>
      <c r="W3651" s="9">
        <v>1.1697000000000001E-2</v>
      </c>
      <c r="X3651" s="9">
        <v>2.31E-4</v>
      </c>
      <c r="Y3651" s="9">
        <v>0</v>
      </c>
      <c r="Z3651" s="9">
        <v>5.8999999999999997E-2</v>
      </c>
      <c r="AA3651" s="9">
        <v>7.3999999999999996E-2</v>
      </c>
      <c r="AB3651" s="9">
        <v>0.86799999999999999</v>
      </c>
      <c r="AC3651" s="9">
        <v>-7.6200000000000004E-2</v>
      </c>
      <c r="AD3651" s="9" t="s">
        <v>48</v>
      </c>
      <c r="AE3651" s="9" t="s">
        <v>48</v>
      </c>
      <c r="AF3651" s="9" t="s">
        <v>48</v>
      </c>
    </row>
    <row r="3652" spans="1:32" hidden="1" outlineLevel="1" x14ac:dyDescent="0.2">
      <c r="A3652" s="9" t="s">
        <v>8137</v>
      </c>
      <c r="B3652" s="9">
        <v>45343.449733796297</v>
      </c>
      <c r="C3652" s="9" t="s">
        <v>8138</v>
      </c>
      <c r="D3652" s="9"/>
      <c r="E3652" s="9"/>
      <c r="F3652" s="9"/>
      <c r="G3652" s="9"/>
      <c r="H3652" s="9"/>
      <c r="I3652" s="9"/>
      <c r="J3652" s="9" t="s">
        <v>8139</v>
      </c>
      <c r="K3652" s="9" t="s">
        <v>1040</v>
      </c>
      <c r="L3652" s="9" t="s">
        <v>1233</v>
      </c>
      <c r="M3652" s="9">
        <v>3</v>
      </c>
      <c r="N3652" s="9"/>
      <c r="O3652" s="9"/>
      <c r="P3652" s="2" t="s">
        <v>8140</v>
      </c>
      <c r="Q3652" s="9" t="s">
        <v>47</v>
      </c>
      <c r="R3652" s="9"/>
      <c r="S3652" s="9">
        <v>2.1970000000000002E-3</v>
      </c>
      <c r="T3652" s="9">
        <v>8.67E-6</v>
      </c>
      <c r="U3652" s="9">
        <v>3.4700000000000003E-5</v>
      </c>
      <c r="V3652" s="9">
        <v>1.54E-4</v>
      </c>
      <c r="W3652" s="9">
        <v>2.32E-4</v>
      </c>
      <c r="X3652" s="9">
        <v>2.617E-3</v>
      </c>
      <c r="Y3652" s="9">
        <v>0</v>
      </c>
      <c r="Z3652" s="9">
        <v>0.442</v>
      </c>
      <c r="AA3652" s="9">
        <v>0</v>
      </c>
      <c r="AB3652" s="9">
        <v>0.55800000000000005</v>
      </c>
      <c r="AC3652" s="9">
        <v>0.87790000000000001</v>
      </c>
      <c r="AD3652" s="9" t="s">
        <v>48</v>
      </c>
      <c r="AE3652" s="9" t="s">
        <v>48</v>
      </c>
      <c r="AF3652" s="9" t="s">
        <v>48</v>
      </c>
    </row>
    <row r="3653" spans="1:32" hidden="1" outlineLevel="1" x14ac:dyDescent="0.2">
      <c r="A3653" s="9" t="s">
        <v>8141</v>
      </c>
      <c r="B3653" s="9">
        <v>45343.455150462964</v>
      </c>
      <c r="C3653" s="9" t="s">
        <v>8142</v>
      </c>
      <c r="D3653" s="9"/>
      <c r="E3653" s="9"/>
      <c r="F3653" s="9"/>
      <c r="G3653" s="9"/>
      <c r="H3653" s="9"/>
      <c r="I3653" s="9"/>
      <c r="J3653" s="9" t="s">
        <v>8143</v>
      </c>
      <c r="K3653" s="9" t="s">
        <v>1040</v>
      </c>
      <c r="L3653" s="9" t="s">
        <v>1233</v>
      </c>
      <c r="M3653" s="9">
        <v>3</v>
      </c>
      <c r="N3653" s="9"/>
      <c r="O3653" s="9"/>
      <c r="P3653" s="2" t="s">
        <v>8144</v>
      </c>
      <c r="Q3653" s="9" t="s">
        <v>47</v>
      </c>
      <c r="R3653" s="9"/>
      <c r="S3653" s="9">
        <v>0.30460399999999999</v>
      </c>
      <c r="T3653" s="9">
        <v>7.1899999999999999E-5</v>
      </c>
      <c r="U3653" s="9">
        <v>7.9699999999999997E-4</v>
      </c>
      <c r="V3653" s="9">
        <v>1.1231E-2</v>
      </c>
      <c r="W3653" s="9">
        <v>3.552E-3</v>
      </c>
      <c r="X3653" s="9">
        <v>4.0629999999999998E-3</v>
      </c>
      <c r="Y3653" s="9">
        <v>0.125</v>
      </c>
      <c r="Z3653" s="9">
        <v>9.2999999999999999E-2</v>
      </c>
      <c r="AA3653" s="9">
        <v>4.2000000000000003E-2</v>
      </c>
      <c r="AB3653" s="9">
        <v>0.86399999999999999</v>
      </c>
      <c r="AC3653" s="9">
        <v>0.35649999999999998</v>
      </c>
      <c r="AD3653" s="9" t="s">
        <v>48</v>
      </c>
      <c r="AE3653" s="9" t="s">
        <v>48</v>
      </c>
      <c r="AF3653" s="9" t="s">
        <v>48</v>
      </c>
    </row>
    <row r="3654" spans="1:32" hidden="1" outlineLevel="1" x14ac:dyDescent="0.2">
      <c r="A3654" s="9" t="s">
        <v>8145</v>
      </c>
      <c r="B3654" s="9">
        <v>45343.463252314818</v>
      </c>
      <c r="C3654" s="9" t="s">
        <v>6185</v>
      </c>
      <c r="D3654" s="9"/>
      <c r="E3654" s="9"/>
      <c r="F3654" s="9"/>
      <c r="G3654" s="9"/>
      <c r="H3654" s="9"/>
      <c r="I3654" s="9"/>
      <c r="J3654" s="9" t="s">
        <v>8146</v>
      </c>
      <c r="K3654" s="9" t="s">
        <v>1040</v>
      </c>
      <c r="L3654" s="9" t="s">
        <v>1233</v>
      </c>
      <c r="M3654" s="9">
        <v>3</v>
      </c>
      <c r="N3654" s="9"/>
      <c r="O3654" s="9"/>
      <c r="P3654" s="2" t="s">
        <v>8147</v>
      </c>
      <c r="Q3654" s="9" t="s">
        <v>47</v>
      </c>
      <c r="R3654" s="9"/>
      <c r="S3654" s="9">
        <v>6.332E-3</v>
      </c>
      <c r="T3654" s="9">
        <v>1.17E-5</v>
      </c>
      <c r="U3654" s="9">
        <v>1.6899999999999999E-4</v>
      </c>
      <c r="V3654" s="9">
        <v>6.4899999999999995E-4</v>
      </c>
      <c r="W3654" s="9">
        <v>5.9500000000000004E-4</v>
      </c>
      <c r="X3654" s="9">
        <v>1.0430000000000001E-3</v>
      </c>
      <c r="Y3654" s="9">
        <v>0</v>
      </c>
      <c r="Z3654" s="9">
        <v>0.14799999999999999</v>
      </c>
      <c r="AA3654" s="9">
        <v>5.2999999999999999E-2</v>
      </c>
      <c r="AB3654" s="9">
        <v>0.8</v>
      </c>
      <c r="AC3654" s="9">
        <v>0.58589999999999998</v>
      </c>
      <c r="AD3654" s="9" t="s">
        <v>48</v>
      </c>
      <c r="AE3654" s="9" t="s">
        <v>48</v>
      </c>
      <c r="AF3654" s="9" t="s">
        <v>48</v>
      </c>
    </row>
    <row r="3655" spans="1:32" hidden="1" outlineLevel="1" x14ac:dyDescent="0.2">
      <c r="A3655" s="9" t="s">
        <v>8148</v>
      </c>
      <c r="B3655" s="9">
        <v>45343.47278935185</v>
      </c>
      <c r="C3655" s="9" t="s">
        <v>8149</v>
      </c>
      <c r="D3655" s="9"/>
      <c r="E3655" s="9"/>
      <c r="F3655" s="9"/>
      <c r="G3655" s="9"/>
      <c r="H3655" s="9"/>
      <c r="I3655" s="9"/>
      <c r="J3655" s="9" t="s">
        <v>8150</v>
      </c>
      <c r="K3655" s="9" t="s">
        <v>1040</v>
      </c>
      <c r="L3655" s="9" t="s">
        <v>1233</v>
      </c>
      <c r="M3655" s="9">
        <v>3</v>
      </c>
      <c r="N3655" s="9"/>
      <c r="O3655" s="9"/>
      <c r="P3655" s="2" t="s">
        <v>8151</v>
      </c>
      <c r="Q3655" s="9" t="s">
        <v>47</v>
      </c>
      <c r="R3655" s="9"/>
      <c r="S3655" s="9">
        <v>1.355E-2</v>
      </c>
      <c r="T3655" s="9">
        <v>1.06E-5</v>
      </c>
      <c r="U3655" s="9">
        <v>2.9999999999999997E-4</v>
      </c>
      <c r="V3655" s="9">
        <v>1.44E-4</v>
      </c>
      <c r="W3655" s="9">
        <v>4.9449999999999997E-3</v>
      </c>
      <c r="X3655" s="9">
        <v>6.9399999999999996E-4</v>
      </c>
      <c r="Y3655" s="9">
        <v>0.24166699999999999</v>
      </c>
      <c r="Z3655" s="9">
        <v>7.9000000000000001E-2</v>
      </c>
      <c r="AA3655" s="9">
        <v>8.7999999999999995E-2</v>
      </c>
      <c r="AB3655" s="9">
        <v>0.83299999999999996</v>
      </c>
      <c r="AC3655" s="9">
        <v>-0.15310000000000001</v>
      </c>
      <c r="AD3655" s="9" t="s">
        <v>48</v>
      </c>
      <c r="AE3655" s="9" t="s">
        <v>48</v>
      </c>
      <c r="AF3655" s="9" t="s">
        <v>48</v>
      </c>
    </row>
    <row r="3656" spans="1:32" hidden="1" outlineLevel="1" x14ac:dyDescent="0.2">
      <c r="A3656" s="9" t="s">
        <v>8152</v>
      </c>
      <c r="B3656" s="9">
        <v>45343.474560185183</v>
      </c>
      <c r="C3656" s="9" t="s">
        <v>8153</v>
      </c>
      <c r="D3656" s="9"/>
      <c r="E3656" s="9"/>
      <c r="F3656" s="9"/>
      <c r="G3656" s="9"/>
      <c r="H3656" s="9"/>
      <c r="I3656" s="9"/>
      <c r="J3656" s="9" t="s">
        <v>8154</v>
      </c>
      <c r="K3656" s="9" t="s">
        <v>1040</v>
      </c>
      <c r="L3656" s="9" t="s">
        <v>1233</v>
      </c>
      <c r="M3656" s="9">
        <v>3</v>
      </c>
      <c r="N3656" s="9"/>
      <c r="O3656" s="9"/>
      <c r="P3656" s="2" t="s">
        <v>8155</v>
      </c>
      <c r="Q3656" s="9" t="s">
        <v>47</v>
      </c>
      <c r="R3656" s="9"/>
      <c r="S3656" s="9">
        <v>1.3879999999999999E-3</v>
      </c>
      <c r="T3656" s="9">
        <v>4.0300000000000004E-6</v>
      </c>
      <c r="U3656" s="9">
        <v>6.9599999999999998E-5</v>
      </c>
      <c r="V3656" s="9">
        <v>5.27E-5</v>
      </c>
      <c r="W3656" s="9">
        <v>3.6099999999999999E-4</v>
      </c>
      <c r="X3656" s="9">
        <v>9.6500000000000001E-5</v>
      </c>
      <c r="Y3656" s="9">
        <v>0.15</v>
      </c>
      <c r="Z3656" s="9">
        <v>0.04</v>
      </c>
      <c r="AA3656" s="9">
        <v>0.126</v>
      </c>
      <c r="AB3656" s="9">
        <v>0.83399999999999996</v>
      </c>
      <c r="AC3656" s="9">
        <v>-0.77569999999999995</v>
      </c>
      <c r="AD3656" s="9" t="s">
        <v>48</v>
      </c>
      <c r="AE3656" s="9" t="s">
        <v>48</v>
      </c>
      <c r="AF3656" s="9" t="s">
        <v>48</v>
      </c>
    </row>
    <row r="3657" spans="1:32" hidden="1" outlineLevel="1" x14ac:dyDescent="0.2">
      <c r="A3657" s="9" t="s">
        <v>8156</v>
      </c>
      <c r="B3657" s="9">
        <v>45343.43178240741</v>
      </c>
      <c r="C3657" s="9" t="s">
        <v>2975</v>
      </c>
      <c r="D3657" s="9"/>
      <c r="E3657" s="9"/>
      <c r="F3657" s="9"/>
      <c r="G3657" s="9"/>
      <c r="H3657" s="9"/>
      <c r="I3657" s="9"/>
      <c r="J3657" s="9" t="s">
        <v>8157</v>
      </c>
      <c r="K3657" s="9" t="s">
        <v>1040</v>
      </c>
      <c r="L3657" s="9" t="s">
        <v>1233</v>
      </c>
      <c r="M3657" s="9">
        <v>7</v>
      </c>
      <c r="N3657" s="9"/>
      <c r="O3657" s="9"/>
      <c r="P3657" s="2" t="s">
        <v>8158</v>
      </c>
      <c r="Q3657" s="9" t="s">
        <v>47</v>
      </c>
      <c r="R3657" s="9"/>
      <c r="S3657" s="9">
        <v>0.44490600000000002</v>
      </c>
      <c r="T3657" s="9">
        <v>4.5399999999999997E-6</v>
      </c>
      <c r="U3657" s="9">
        <v>4.4299999999999998E-4</v>
      </c>
      <c r="V3657" s="9">
        <v>8.7799999999999998E-4</v>
      </c>
      <c r="W3657" s="9">
        <v>0.36444799999999999</v>
      </c>
      <c r="X3657" s="9">
        <v>1.16E-4</v>
      </c>
      <c r="Y3657" s="9">
        <v>0.20850299999999999</v>
      </c>
      <c r="Z3657" s="9">
        <v>0.115</v>
      </c>
      <c r="AA3657" s="9">
        <v>5.2999999999999999E-2</v>
      </c>
      <c r="AB3657" s="9">
        <v>0.83199999999999996</v>
      </c>
      <c r="AC3657" s="9">
        <v>0.81920000000000004</v>
      </c>
      <c r="AD3657" s="9" t="s">
        <v>48</v>
      </c>
      <c r="AE3657" s="9" t="s">
        <v>48</v>
      </c>
      <c r="AF3657" s="9" t="s">
        <v>48</v>
      </c>
    </row>
    <row r="3658" spans="1:32" hidden="1" outlineLevel="1" x14ac:dyDescent="0.2">
      <c r="A3658" s="9" t="s">
        <v>8159</v>
      </c>
      <c r="B3658" s="9">
        <v>45343.437523148146</v>
      </c>
      <c r="C3658" s="9" t="s">
        <v>8160</v>
      </c>
      <c r="D3658" s="9"/>
      <c r="E3658" s="9"/>
      <c r="F3658" s="9"/>
      <c r="G3658" s="9"/>
      <c r="H3658" s="9"/>
      <c r="I3658" s="9"/>
      <c r="J3658" s="9" t="s">
        <v>8161</v>
      </c>
      <c r="K3658" s="9" t="s">
        <v>1040</v>
      </c>
      <c r="L3658" s="9" t="s">
        <v>1233</v>
      </c>
      <c r="M3658" s="9">
        <v>2</v>
      </c>
      <c r="N3658" s="9"/>
      <c r="O3658" s="9"/>
      <c r="P3658" s="2" t="s">
        <v>8162</v>
      </c>
      <c r="Q3658" s="9" t="s">
        <v>47</v>
      </c>
      <c r="R3658" s="9"/>
      <c r="S3658" s="9">
        <v>1.0666999999999999E-2</v>
      </c>
      <c r="T3658" s="9">
        <v>9.1700000000000003E-6</v>
      </c>
      <c r="U3658" s="9">
        <v>3.9300000000000003E-3</v>
      </c>
      <c r="V3658" s="9">
        <v>2.2800000000000001E-4</v>
      </c>
      <c r="W3658" s="9">
        <v>2.5839999999999999E-3</v>
      </c>
      <c r="X3658" s="9">
        <v>4.0700000000000003E-4</v>
      </c>
      <c r="Y3658" s="9">
        <v>0</v>
      </c>
      <c r="Z3658" s="9">
        <v>0.189</v>
      </c>
      <c r="AA3658" s="9">
        <v>0</v>
      </c>
      <c r="AB3658" s="9">
        <v>0.81100000000000005</v>
      </c>
      <c r="AC3658" s="9">
        <v>0.59940000000000004</v>
      </c>
      <c r="AD3658" s="9" t="s">
        <v>48</v>
      </c>
      <c r="AE3658" s="9" t="s">
        <v>48</v>
      </c>
      <c r="AF3658" s="9" t="s">
        <v>48</v>
      </c>
    </row>
    <row r="3659" spans="1:32" hidden="1" outlineLevel="1" x14ac:dyDescent="0.2">
      <c r="A3659" s="9" t="s">
        <v>8163</v>
      </c>
      <c r="B3659" s="9">
        <v>45343.438750000001</v>
      </c>
      <c r="C3659" s="9" t="s">
        <v>8160</v>
      </c>
      <c r="D3659" s="9"/>
      <c r="E3659" s="9"/>
      <c r="F3659" s="9"/>
      <c r="G3659" s="9"/>
      <c r="H3659" s="9"/>
      <c r="I3659" s="9"/>
      <c r="J3659" s="9" t="s">
        <v>8164</v>
      </c>
      <c r="K3659" s="9" t="s">
        <v>1040</v>
      </c>
      <c r="L3659" s="9" t="s">
        <v>1233</v>
      </c>
      <c r="M3659" s="9">
        <v>2</v>
      </c>
      <c r="N3659" s="9"/>
      <c r="O3659" s="9"/>
      <c r="P3659" s="2" t="s">
        <v>8165</v>
      </c>
      <c r="Q3659" s="9" t="s">
        <v>47</v>
      </c>
      <c r="R3659" s="9"/>
      <c r="S3659" s="9">
        <v>5.2680000000000001E-3</v>
      </c>
      <c r="T3659" s="9">
        <v>1.2099999999999999E-5</v>
      </c>
      <c r="U3659" s="9">
        <v>8.1099999999999998E-4</v>
      </c>
      <c r="V3659" s="9">
        <v>9.1500000000000001E-5</v>
      </c>
      <c r="W3659" s="9">
        <v>8.1599999999999999E-4</v>
      </c>
      <c r="X3659" s="9">
        <v>5.5500000000000005E-4</v>
      </c>
      <c r="Y3659" s="9">
        <v>0.125</v>
      </c>
      <c r="Z3659" s="9">
        <v>0.23599999999999999</v>
      </c>
      <c r="AA3659" s="9">
        <v>0</v>
      </c>
      <c r="AB3659" s="9">
        <v>0.76400000000000001</v>
      </c>
      <c r="AC3659" s="9">
        <v>0.75060000000000004</v>
      </c>
      <c r="AD3659" s="9" t="s">
        <v>48</v>
      </c>
      <c r="AE3659" s="9" t="s">
        <v>48</v>
      </c>
      <c r="AF3659" s="9" t="s">
        <v>48</v>
      </c>
    </row>
    <row r="3660" spans="1:32" hidden="1" outlineLevel="1" x14ac:dyDescent="0.2">
      <c r="A3660" s="9" t="s">
        <v>8166</v>
      </c>
      <c r="B3660" s="9">
        <v>45343.443912037037</v>
      </c>
      <c r="C3660" s="9" t="s">
        <v>8167</v>
      </c>
      <c r="D3660" s="9"/>
      <c r="E3660" s="9"/>
      <c r="F3660" s="9"/>
      <c r="G3660" s="9"/>
      <c r="H3660" s="9"/>
      <c r="I3660" s="9"/>
      <c r="J3660" s="9" t="s">
        <v>8168</v>
      </c>
      <c r="K3660" s="9" t="s">
        <v>1040</v>
      </c>
      <c r="L3660" s="9" t="s">
        <v>1233</v>
      </c>
      <c r="M3660" s="9">
        <v>2</v>
      </c>
      <c r="N3660" s="9"/>
      <c r="O3660" s="9"/>
      <c r="P3660" s="2" t="s">
        <v>8169</v>
      </c>
      <c r="Q3660" s="9" t="s">
        <v>47</v>
      </c>
      <c r="R3660" s="9"/>
      <c r="S3660" s="9">
        <v>0.175898</v>
      </c>
      <c r="T3660" s="9">
        <v>4.4499999999999997E-5</v>
      </c>
      <c r="U3660" s="9">
        <v>9.3427999999999997E-2</v>
      </c>
      <c r="V3660" s="9">
        <v>8.9400000000000005E-4</v>
      </c>
      <c r="W3660" s="9">
        <v>1.9961E-2</v>
      </c>
      <c r="X3660" s="9">
        <v>7.1100000000000004E-4</v>
      </c>
      <c r="Y3660" s="9">
        <v>8.3333000000000004E-2</v>
      </c>
      <c r="Z3660" s="9">
        <v>0.19500000000000001</v>
      </c>
      <c r="AA3660" s="9">
        <v>0.16800000000000001</v>
      </c>
      <c r="AB3660" s="9">
        <v>0.63700000000000001</v>
      </c>
      <c r="AC3660" s="9">
        <v>0.55989999999999995</v>
      </c>
      <c r="AD3660" s="9" t="s">
        <v>48</v>
      </c>
      <c r="AE3660" s="9" t="s">
        <v>48</v>
      </c>
      <c r="AF3660" s="9" t="s">
        <v>48</v>
      </c>
    </row>
    <row r="3661" spans="1:32" hidden="1" outlineLevel="1" x14ac:dyDescent="0.2">
      <c r="A3661" s="9" t="s">
        <v>8170</v>
      </c>
      <c r="B3661" s="9">
        <v>45343.444293981483</v>
      </c>
      <c r="C3661" s="9" t="s">
        <v>4541</v>
      </c>
      <c r="D3661" s="9"/>
      <c r="E3661" s="9"/>
      <c r="F3661" s="9"/>
      <c r="G3661" s="9"/>
      <c r="H3661" s="9"/>
      <c r="I3661" s="9"/>
      <c r="J3661" s="9" t="s">
        <v>8171</v>
      </c>
      <c r="K3661" s="9" t="s">
        <v>1040</v>
      </c>
      <c r="L3661" s="9" t="s">
        <v>1233</v>
      </c>
      <c r="M3661" s="9">
        <v>2</v>
      </c>
      <c r="N3661" s="9"/>
      <c r="O3661" s="9"/>
      <c r="P3661" s="2" t="s">
        <v>8172</v>
      </c>
      <c r="Q3661" s="9" t="s">
        <v>47</v>
      </c>
      <c r="R3661" s="9"/>
      <c r="S3661" s="9">
        <v>3.2600000000000001E-4</v>
      </c>
      <c r="T3661" s="9">
        <v>2.0200000000000001E-6</v>
      </c>
      <c r="U3661" s="9">
        <v>1.5099999999999999E-5</v>
      </c>
      <c r="V3661" s="9">
        <v>4.35E-5</v>
      </c>
      <c r="W3661" s="9">
        <v>1.5699999999999999E-4</v>
      </c>
      <c r="X3661" s="9">
        <v>2.27E-5</v>
      </c>
      <c r="Y3661" s="9">
        <v>-0.33333000000000002</v>
      </c>
      <c r="Z3661" s="9">
        <v>0</v>
      </c>
      <c r="AA3661" s="9">
        <v>5.6000000000000001E-2</v>
      </c>
      <c r="AB3661" s="9">
        <v>0.94399999999999995</v>
      </c>
      <c r="AC3661" s="9">
        <v>-7.7200000000000005E-2</v>
      </c>
      <c r="AD3661" s="9" t="s">
        <v>48</v>
      </c>
      <c r="AE3661" s="9" t="s">
        <v>48</v>
      </c>
      <c r="AF3661" s="9" t="s">
        <v>48</v>
      </c>
    </row>
    <row r="3662" spans="1:32" hidden="1" outlineLevel="1" x14ac:dyDescent="0.2">
      <c r="A3662" s="9" t="s">
        <v>8173</v>
      </c>
      <c r="B3662" s="9">
        <v>45343.451840277776</v>
      </c>
      <c r="C3662" s="9" t="s">
        <v>7089</v>
      </c>
      <c r="D3662" s="9"/>
      <c r="E3662" s="9"/>
      <c r="F3662" s="9"/>
      <c r="G3662" s="9"/>
      <c r="H3662" s="9"/>
      <c r="I3662" s="9"/>
      <c r="J3662" s="9" t="s">
        <v>8174</v>
      </c>
      <c r="K3662" s="9" t="s">
        <v>1040</v>
      </c>
      <c r="L3662" s="9" t="s">
        <v>1233</v>
      </c>
      <c r="M3662" s="9">
        <v>2</v>
      </c>
      <c r="N3662" s="9"/>
      <c r="O3662" s="9"/>
      <c r="P3662" s="2" t="s">
        <v>8175</v>
      </c>
      <c r="Q3662" s="9" t="s">
        <v>47</v>
      </c>
      <c r="R3662" s="9"/>
      <c r="S3662" s="9">
        <v>7.2800000000000002E-4</v>
      </c>
      <c r="T3662" s="9">
        <v>3.6899999999999998E-6</v>
      </c>
      <c r="U3662" s="9">
        <v>2.34E-5</v>
      </c>
      <c r="V3662" s="9">
        <v>1.4999999999999999E-4</v>
      </c>
      <c r="W3662" s="9">
        <v>1.8100000000000001E-4</v>
      </c>
      <c r="X3662" s="9">
        <v>6.6099999999999994E-5</v>
      </c>
      <c r="Y3662" s="9">
        <v>0</v>
      </c>
      <c r="Z3662" s="9">
        <v>4.2000000000000003E-2</v>
      </c>
      <c r="AA3662" s="9">
        <v>0.114</v>
      </c>
      <c r="AB3662" s="9">
        <v>0.84399999999999997</v>
      </c>
      <c r="AC3662" s="9">
        <v>-0.62390000000000001</v>
      </c>
      <c r="AD3662" s="9" t="s">
        <v>48</v>
      </c>
      <c r="AE3662" s="9" t="s">
        <v>48</v>
      </c>
      <c r="AF3662" s="9" t="s">
        <v>48</v>
      </c>
    </row>
    <row r="3663" spans="1:32" hidden="1" outlineLevel="1" x14ac:dyDescent="0.2">
      <c r="A3663" s="9" t="s">
        <v>8176</v>
      </c>
      <c r="B3663" s="9">
        <v>45343.453125</v>
      </c>
      <c r="C3663" s="9" t="s">
        <v>8177</v>
      </c>
      <c r="D3663" s="9"/>
      <c r="E3663" s="9"/>
      <c r="F3663" s="9"/>
      <c r="G3663" s="9"/>
      <c r="H3663" s="9"/>
      <c r="I3663" s="9"/>
      <c r="J3663" s="9" t="s">
        <v>8178</v>
      </c>
      <c r="K3663" s="9" t="s">
        <v>1040</v>
      </c>
      <c r="L3663" s="9" t="s">
        <v>1233</v>
      </c>
      <c r="M3663" s="9">
        <v>2</v>
      </c>
      <c r="N3663" s="9"/>
      <c r="O3663" s="9"/>
      <c r="P3663" s="2" t="s">
        <v>8179</v>
      </c>
      <c r="Q3663" s="9" t="s">
        <v>47</v>
      </c>
      <c r="R3663" s="9"/>
      <c r="S3663" s="9">
        <v>0.50664299999999995</v>
      </c>
      <c r="T3663" s="9">
        <v>1.5799999999999999E-4</v>
      </c>
      <c r="U3663" s="9">
        <v>1.9610000000000001E-3</v>
      </c>
      <c r="V3663" s="9">
        <v>6.7780000000000002E-3</v>
      </c>
      <c r="W3663" s="9">
        <v>6.3340000000000002E-3</v>
      </c>
      <c r="X3663" s="9">
        <v>1.2600999999999999E-2</v>
      </c>
      <c r="Y3663" s="9">
        <v>-0.19500000000000001</v>
      </c>
      <c r="Z3663" s="9">
        <v>0.14899999999999999</v>
      </c>
      <c r="AA3663" s="9">
        <v>8.1000000000000003E-2</v>
      </c>
      <c r="AB3663" s="9">
        <v>0.77</v>
      </c>
      <c r="AC3663" s="9">
        <v>0.30080000000000001</v>
      </c>
      <c r="AD3663" s="9" t="s">
        <v>48</v>
      </c>
      <c r="AE3663" s="9" t="s">
        <v>48</v>
      </c>
      <c r="AF3663" s="9" t="s">
        <v>48</v>
      </c>
    </row>
    <row r="3664" spans="1:32" hidden="1" outlineLevel="1" x14ac:dyDescent="0.2">
      <c r="A3664" s="9" t="s">
        <v>8180</v>
      </c>
      <c r="B3664" s="9">
        <v>45343.453252314815</v>
      </c>
      <c r="C3664" s="9" t="s">
        <v>8177</v>
      </c>
      <c r="D3664" s="9"/>
      <c r="E3664" s="9"/>
      <c r="F3664" s="9"/>
      <c r="G3664" s="9"/>
      <c r="H3664" s="9"/>
      <c r="I3664" s="9"/>
      <c r="J3664" s="9" t="s">
        <v>8095</v>
      </c>
      <c r="K3664" s="9" t="s">
        <v>1040</v>
      </c>
      <c r="L3664" s="9" t="s">
        <v>1233</v>
      </c>
      <c r="M3664" s="9">
        <v>2</v>
      </c>
      <c r="N3664" s="9"/>
      <c r="O3664" s="9"/>
      <c r="P3664" s="2" t="s">
        <v>8181</v>
      </c>
      <c r="Q3664" s="9" t="s">
        <v>47</v>
      </c>
      <c r="R3664" s="9"/>
      <c r="S3664" s="9"/>
      <c r="T3664" s="9"/>
      <c r="U3664" s="9"/>
      <c r="V3664" s="9"/>
      <c r="W3664" s="9"/>
      <c r="X3664" s="9"/>
      <c r="Y3664" s="9">
        <v>0</v>
      </c>
      <c r="Z3664" s="9" t="s">
        <v>48</v>
      </c>
      <c r="AA3664" s="9" t="s">
        <v>48</v>
      </c>
      <c r="AB3664" s="9" t="s">
        <v>48</v>
      </c>
      <c r="AC3664" s="9" t="s">
        <v>48</v>
      </c>
      <c r="AD3664" s="9" t="s">
        <v>48</v>
      </c>
      <c r="AE3664" s="9" t="s">
        <v>48</v>
      </c>
      <c r="AF3664" s="9" t="s">
        <v>48</v>
      </c>
    </row>
    <row r="3665" spans="1:32" hidden="1" outlineLevel="1" x14ac:dyDescent="0.2">
      <c r="A3665" s="9" t="s">
        <v>8182</v>
      </c>
      <c r="B3665" s="9">
        <v>45343.453634259262</v>
      </c>
      <c r="C3665" s="9" t="s">
        <v>8183</v>
      </c>
      <c r="D3665" s="9"/>
      <c r="E3665" s="9"/>
      <c r="F3665" s="9"/>
      <c r="G3665" s="9"/>
      <c r="H3665" s="9"/>
      <c r="I3665" s="9"/>
      <c r="J3665" s="9" t="s">
        <v>8184</v>
      </c>
      <c r="K3665" s="9" t="s">
        <v>1040</v>
      </c>
      <c r="L3665" s="9" t="s">
        <v>1233</v>
      </c>
      <c r="M3665" s="9">
        <v>2</v>
      </c>
      <c r="N3665" s="9"/>
      <c r="O3665" s="9"/>
      <c r="P3665" s="2" t="s">
        <v>8185</v>
      </c>
      <c r="Q3665" s="9" t="s">
        <v>47</v>
      </c>
      <c r="R3665" s="9"/>
      <c r="S3665" s="9">
        <v>3.8560000000000001E-3</v>
      </c>
      <c r="T3665" s="9">
        <v>2.6299999999999998E-6</v>
      </c>
      <c r="U3665" s="9">
        <v>6.7799999999999995E-5</v>
      </c>
      <c r="V3665" s="9">
        <v>9.9900000000000002E-5</v>
      </c>
      <c r="W3665" s="9">
        <v>2.127E-3</v>
      </c>
      <c r="X3665" s="9">
        <v>9.5199999999999997E-5</v>
      </c>
      <c r="Y3665" s="9">
        <v>0.13333300000000001</v>
      </c>
      <c r="Z3665" s="9">
        <v>0.16200000000000001</v>
      </c>
      <c r="AA3665" s="9">
        <v>0.11600000000000001</v>
      </c>
      <c r="AB3665" s="9">
        <v>0.72299999999999998</v>
      </c>
      <c r="AC3665" s="9">
        <v>0.495</v>
      </c>
      <c r="AD3665" s="9" t="s">
        <v>48</v>
      </c>
      <c r="AE3665" s="9" t="s">
        <v>48</v>
      </c>
      <c r="AF3665" s="9" t="s">
        <v>48</v>
      </c>
    </row>
    <row r="3666" spans="1:32" hidden="1" outlineLevel="1" x14ac:dyDescent="0.2">
      <c r="A3666" s="9" t="s">
        <v>8186</v>
      </c>
      <c r="B3666" s="9">
        <v>45343.454976851855</v>
      </c>
      <c r="C3666" s="9" t="s">
        <v>5824</v>
      </c>
      <c r="D3666" s="9"/>
      <c r="E3666" s="9"/>
      <c r="F3666" s="9"/>
      <c r="G3666" s="9"/>
      <c r="H3666" s="9"/>
      <c r="I3666" s="9"/>
      <c r="J3666" s="9" t="s">
        <v>8187</v>
      </c>
      <c r="K3666" s="9" t="s">
        <v>1040</v>
      </c>
      <c r="L3666" s="9" t="s">
        <v>1233</v>
      </c>
      <c r="M3666" s="9">
        <v>2</v>
      </c>
      <c r="N3666" s="9"/>
      <c r="O3666" s="9"/>
      <c r="P3666" s="2" t="s">
        <v>8188</v>
      </c>
      <c r="Q3666" s="9" t="s">
        <v>47</v>
      </c>
      <c r="R3666" s="9"/>
      <c r="S3666" s="9">
        <v>7.6400000000000003E-4</v>
      </c>
      <c r="T3666" s="9">
        <v>3.3299999999999999E-6</v>
      </c>
      <c r="U3666" s="9">
        <v>2.7399999999999999E-5</v>
      </c>
      <c r="V3666" s="9">
        <v>5.3600000000000002E-5</v>
      </c>
      <c r="W3666" s="9">
        <v>3.1100000000000002E-4</v>
      </c>
      <c r="X3666" s="9">
        <v>7.64E-5</v>
      </c>
      <c r="Y3666" s="9">
        <v>0</v>
      </c>
      <c r="Z3666" s="9">
        <v>0</v>
      </c>
      <c r="AA3666" s="9">
        <v>0</v>
      </c>
      <c r="AB3666" s="9">
        <v>1</v>
      </c>
      <c r="AC3666" s="9">
        <v>0</v>
      </c>
      <c r="AD3666" s="9" t="s">
        <v>48</v>
      </c>
      <c r="AE3666" s="9" t="s">
        <v>48</v>
      </c>
      <c r="AF3666" s="9" t="s">
        <v>48</v>
      </c>
    </row>
    <row r="3667" spans="1:32" hidden="1" outlineLevel="1" x14ac:dyDescent="0.2">
      <c r="A3667" s="9" t="s">
        <v>8189</v>
      </c>
      <c r="B3667" s="9">
        <v>45343.457002314812</v>
      </c>
      <c r="C3667" s="9" t="s">
        <v>8190</v>
      </c>
      <c r="D3667" s="9"/>
      <c r="E3667" s="9"/>
      <c r="F3667" s="9"/>
      <c r="G3667" s="9"/>
      <c r="H3667" s="9"/>
      <c r="I3667" s="9"/>
      <c r="J3667" s="9" t="s">
        <v>8191</v>
      </c>
      <c r="K3667" s="9" t="s">
        <v>1040</v>
      </c>
      <c r="L3667" s="9" t="s">
        <v>1233</v>
      </c>
      <c r="M3667" s="9">
        <v>2</v>
      </c>
      <c r="N3667" s="9"/>
      <c r="O3667" s="9"/>
      <c r="P3667" s="2" t="s">
        <v>8192</v>
      </c>
      <c r="Q3667" s="9" t="s">
        <v>47</v>
      </c>
      <c r="R3667" s="9"/>
      <c r="S3667" s="9">
        <v>0.46955799999999998</v>
      </c>
      <c r="T3667" s="9">
        <v>5.8499999999999999E-5</v>
      </c>
      <c r="U3667" s="9">
        <v>7.2499999999999995E-4</v>
      </c>
      <c r="V3667" s="9">
        <v>7.1170000000000001E-3</v>
      </c>
      <c r="W3667" s="9">
        <v>0.38044600000000001</v>
      </c>
      <c r="X3667" s="9">
        <v>5.1599999999999997E-4</v>
      </c>
      <c r="Y3667" s="9">
        <v>6.9214999999999999E-2</v>
      </c>
      <c r="Z3667" s="9">
        <v>0.13</v>
      </c>
      <c r="AA3667" s="9">
        <v>0.10299999999999999</v>
      </c>
      <c r="AB3667" s="9">
        <v>0.76800000000000002</v>
      </c>
      <c r="AC3667" s="9">
        <v>0.29110000000000003</v>
      </c>
      <c r="AD3667" s="9" t="s">
        <v>48</v>
      </c>
      <c r="AE3667" s="9" t="s">
        <v>48</v>
      </c>
      <c r="AF3667" s="9" t="s">
        <v>48</v>
      </c>
    </row>
    <row r="3668" spans="1:32" hidden="1" outlineLevel="1" x14ac:dyDescent="0.2">
      <c r="A3668" s="9" t="s">
        <v>8193</v>
      </c>
      <c r="B3668" s="9">
        <v>45343.458553240744</v>
      </c>
      <c r="C3668" s="9" t="s">
        <v>8194</v>
      </c>
      <c r="D3668" s="9"/>
      <c r="E3668" s="9"/>
      <c r="F3668" s="9"/>
      <c r="G3668" s="9"/>
      <c r="H3668" s="9"/>
      <c r="I3668" s="9"/>
      <c r="J3668" s="9" t="s">
        <v>8195</v>
      </c>
      <c r="K3668" s="9" t="s">
        <v>1040</v>
      </c>
      <c r="L3668" s="9" t="s">
        <v>1233</v>
      </c>
      <c r="M3668" s="9">
        <v>2</v>
      </c>
      <c r="N3668" s="9"/>
      <c r="O3668" s="9"/>
      <c r="P3668" s="2" t="s">
        <v>8196</v>
      </c>
      <c r="Q3668" s="9" t="s">
        <v>47</v>
      </c>
      <c r="R3668" s="9"/>
      <c r="S3668" s="9">
        <v>9.5399999999999999E-4</v>
      </c>
      <c r="T3668" s="9">
        <v>1.5699999999999999E-5</v>
      </c>
      <c r="U3668" s="9">
        <v>8.3599999999999999E-5</v>
      </c>
      <c r="V3668" s="9">
        <v>1.2999999999999999E-4</v>
      </c>
      <c r="W3668" s="9">
        <v>3.86E-4</v>
      </c>
      <c r="X3668" s="9">
        <v>6.19E-5</v>
      </c>
      <c r="Y3668" s="9">
        <v>-3.1390000000000001E-2</v>
      </c>
      <c r="Z3668" s="9">
        <v>1.2999999999999999E-2</v>
      </c>
      <c r="AA3668" s="9">
        <v>0.10100000000000001</v>
      </c>
      <c r="AB3668" s="9">
        <v>0.88600000000000001</v>
      </c>
      <c r="AC3668" s="9">
        <v>-0.84199999999999997</v>
      </c>
      <c r="AD3668" s="9" t="s">
        <v>48</v>
      </c>
      <c r="AE3668" s="9" t="s">
        <v>48</v>
      </c>
      <c r="AF3668" s="9" t="s">
        <v>48</v>
      </c>
    </row>
    <row r="3669" spans="1:32" hidden="1" outlineLevel="1" x14ac:dyDescent="0.2">
      <c r="A3669" s="9" t="s">
        <v>8197</v>
      </c>
      <c r="B3669" s="9">
        <v>45343.458703703705</v>
      </c>
      <c r="C3669" s="9" t="s">
        <v>8198</v>
      </c>
      <c r="D3669" s="9"/>
      <c r="E3669" s="9"/>
      <c r="F3669" s="9"/>
      <c r="G3669" s="9"/>
      <c r="H3669" s="9"/>
      <c r="I3669" s="9"/>
      <c r="J3669" s="9" t="s">
        <v>8199</v>
      </c>
      <c r="K3669" s="9" t="s">
        <v>1040</v>
      </c>
      <c r="L3669" s="9" t="s">
        <v>1233</v>
      </c>
      <c r="M3669" s="9">
        <v>2</v>
      </c>
      <c r="N3669" s="9"/>
      <c r="O3669" s="9"/>
      <c r="P3669" s="2" t="s">
        <v>8200</v>
      </c>
      <c r="Q3669" s="9" t="s">
        <v>47</v>
      </c>
      <c r="R3669" s="9"/>
      <c r="S3669" s="9">
        <v>0.95740000000000003</v>
      </c>
      <c r="T3669" s="9">
        <v>1.482E-3</v>
      </c>
      <c r="U3669" s="9">
        <v>0.66988499999999995</v>
      </c>
      <c r="V3669" s="9">
        <v>5.561E-3</v>
      </c>
      <c r="W3669" s="9">
        <v>0.16336800000000001</v>
      </c>
      <c r="X3669" s="9">
        <v>2.0781999999999998E-2</v>
      </c>
      <c r="Y3669" s="9">
        <v>0.2</v>
      </c>
      <c r="Z3669" s="9">
        <v>0.13800000000000001</v>
      </c>
      <c r="AA3669" s="9">
        <v>0.17899999999999999</v>
      </c>
      <c r="AB3669" s="9">
        <v>0.68200000000000005</v>
      </c>
      <c r="AC3669" s="9">
        <v>-0.39900000000000002</v>
      </c>
      <c r="AD3669" s="9" t="s">
        <v>48</v>
      </c>
      <c r="AE3669" s="9" t="s">
        <v>48</v>
      </c>
      <c r="AF3669" s="9" t="s">
        <v>48</v>
      </c>
    </row>
    <row r="3670" spans="1:32" hidden="1" outlineLevel="1" x14ac:dyDescent="0.2">
      <c r="A3670" s="9" t="s">
        <v>8201</v>
      </c>
      <c r="B3670" s="9">
        <v>45343.458726851852</v>
      </c>
      <c r="C3670" s="9" t="s">
        <v>8202</v>
      </c>
      <c r="D3670" s="9"/>
      <c r="E3670" s="9"/>
      <c r="F3670" s="9"/>
      <c r="G3670" s="9"/>
      <c r="H3670" s="9"/>
      <c r="I3670" s="9"/>
      <c r="J3670" s="9" t="s">
        <v>8203</v>
      </c>
      <c r="K3670" s="9" t="s">
        <v>1040</v>
      </c>
      <c r="L3670" s="9" t="s">
        <v>1233</v>
      </c>
      <c r="M3670" s="9">
        <v>2</v>
      </c>
      <c r="N3670" s="9"/>
      <c r="O3670" s="9"/>
      <c r="P3670" s="2" t="s">
        <v>8204</v>
      </c>
      <c r="Q3670" s="9" t="s">
        <v>47</v>
      </c>
      <c r="R3670" s="9"/>
      <c r="S3670" s="9"/>
      <c r="T3670" s="9"/>
      <c r="U3670" s="9"/>
      <c r="V3670" s="9"/>
      <c r="W3670" s="9"/>
      <c r="X3670" s="9"/>
      <c r="Y3670" s="9" t="s">
        <v>48</v>
      </c>
      <c r="Z3670" s="9" t="s">
        <v>48</v>
      </c>
      <c r="AA3670" s="9" t="s">
        <v>48</v>
      </c>
      <c r="AB3670" s="9" t="s">
        <v>48</v>
      </c>
      <c r="AC3670" s="9" t="s">
        <v>48</v>
      </c>
      <c r="AD3670" s="9" t="s">
        <v>48</v>
      </c>
      <c r="AE3670" s="9" t="s">
        <v>48</v>
      </c>
      <c r="AF3670" s="9" t="s">
        <v>48</v>
      </c>
    </row>
    <row r="3671" spans="1:32" hidden="1" outlineLevel="1" x14ac:dyDescent="0.2">
      <c r="A3671" s="9" t="s">
        <v>8205</v>
      </c>
      <c r="B3671" s="9">
        <v>45343.459733796299</v>
      </c>
      <c r="C3671" s="9" t="s">
        <v>8206</v>
      </c>
      <c r="D3671" s="9"/>
      <c r="E3671" s="9"/>
      <c r="F3671" s="9"/>
      <c r="G3671" s="9"/>
      <c r="H3671" s="9"/>
      <c r="I3671" s="9"/>
      <c r="J3671" s="9" t="s">
        <v>8207</v>
      </c>
      <c r="K3671" s="9" t="s">
        <v>1040</v>
      </c>
      <c r="L3671" s="9" t="s">
        <v>1233</v>
      </c>
      <c r="M3671" s="9">
        <v>2</v>
      </c>
      <c r="N3671" s="9"/>
      <c r="O3671" s="9"/>
      <c r="P3671" s="2" t="s">
        <v>8208</v>
      </c>
      <c r="Q3671" s="9" t="s">
        <v>47</v>
      </c>
      <c r="R3671" s="9"/>
      <c r="S3671" s="9">
        <v>0.146256</v>
      </c>
      <c r="T3671" s="9">
        <v>1.6100000000000001E-4</v>
      </c>
      <c r="U3671" s="9">
        <v>0.132637</v>
      </c>
      <c r="V3671" s="9">
        <v>5.6090000000000003E-3</v>
      </c>
      <c r="W3671" s="9">
        <v>2.9807E-2</v>
      </c>
      <c r="X3671" s="9">
        <v>1.2260000000000001E-3</v>
      </c>
      <c r="Y3671" s="9">
        <v>9.9495E-2</v>
      </c>
      <c r="Z3671" s="9">
        <v>7.0999999999999994E-2</v>
      </c>
      <c r="AA3671" s="9">
        <v>0.16800000000000001</v>
      </c>
      <c r="AB3671" s="9">
        <v>0.76100000000000001</v>
      </c>
      <c r="AC3671" s="9">
        <v>-0.98340000000000005</v>
      </c>
      <c r="AD3671" s="9" t="s">
        <v>48</v>
      </c>
      <c r="AE3671" s="9" t="s">
        <v>48</v>
      </c>
      <c r="AF3671" s="9" t="s">
        <v>48</v>
      </c>
    </row>
    <row r="3672" spans="1:32" hidden="1" outlineLevel="1" x14ac:dyDescent="0.2">
      <c r="A3672" s="9" t="s">
        <v>8209</v>
      </c>
      <c r="B3672" s="9">
        <v>45343.466134259259</v>
      </c>
      <c r="C3672" s="9" t="s">
        <v>8210</v>
      </c>
      <c r="D3672" s="9"/>
      <c r="E3672" s="9"/>
      <c r="F3672" s="9"/>
      <c r="G3672" s="9"/>
      <c r="H3672" s="9"/>
      <c r="I3672" s="9"/>
      <c r="J3672" s="9" t="s">
        <v>8211</v>
      </c>
      <c r="K3672" s="9" t="s">
        <v>1040</v>
      </c>
      <c r="L3672" s="9" t="s">
        <v>1233</v>
      </c>
      <c r="M3672" s="9">
        <v>2</v>
      </c>
      <c r="N3672" s="9"/>
      <c r="O3672" s="9"/>
      <c r="P3672" s="2" t="s">
        <v>8212</v>
      </c>
      <c r="Q3672" s="9" t="s">
        <v>47</v>
      </c>
      <c r="R3672" s="9"/>
      <c r="S3672" s="9">
        <v>2.6182E-2</v>
      </c>
      <c r="T3672" s="9">
        <v>1.5400000000000002E-5</v>
      </c>
      <c r="U3672" s="9">
        <v>3.3300000000000002E-4</v>
      </c>
      <c r="V3672" s="9">
        <v>4.9600000000000002E-4</v>
      </c>
      <c r="W3672" s="9">
        <v>1.7961999999999999E-2</v>
      </c>
      <c r="X3672" s="9">
        <v>2.6800000000000001E-4</v>
      </c>
      <c r="Y3672" s="9">
        <v>3.5064999999999999E-2</v>
      </c>
      <c r="Z3672" s="9">
        <v>0.109</v>
      </c>
      <c r="AA3672" s="9">
        <v>0.13300000000000001</v>
      </c>
      <c r="AB3672" s="9">
        <v>0.75800000000000001</v>
      </c>
      <c r="AC3672" s="9">
        <v>-0.31950000000000001</v>
      </c>
      <c r="AD3672" s="9" t="s">
        <v>48</v>
      </c>
      <c r="AE3672" s="9" t="s">
        <v>48</v>
      </c>
      <c r="AF3672" s="9" t="s">
        <v>48</v>
      </c>
    </row>
    <row r="3673" spans="1:32" hidden="1" outlineLevel="1" x14ac:dyDescent="0.2">
      <c r="A3673" s="9" t="s">
        <v>8213</v>
      </c>
      <c r="B3673" s="9">
        <v>45343.467222222222</v>
      </c>
      <c r="C3673" s="9" t="s">
        <v>8214</v>
      </c>
      <c r="D3673" s="9"/>
      <c r="E3673" s="9"/>
      <c r="F3673" s="9"/>
      <c r="G3673" s="9"/>
      <c r="H3673" s="9"/>
      <c r="I3673" s="9"/>
      <c r="J3673" s="9" t="s">
        <v>8215</v>
      </c>
      <c r="K3673" s="9" t="s">
        <v>1040</v>
      </c>
      <c r="L3673" s="9" t="s">
        <v>1233</v>
      </c>
      <c r="M3673" s="9">
        <v>2</v>
      </c>
      <c r="N3673" s="9"/>
      <c r="O3673" s="9"/>
      <c r="P3673" s="2" t="s">
        <v>8216</v>
      </c>
      <c r="Q3673" s="9" t="s">
        <v>47</v>
      </c>
      <c r="R3673" s="9"/>
      <c r="S3673" s="9">
        <v>6.9800000000000005E-4</v>
      </c>
      <c r="T3673" s="9">
        <v>3.14E-6</v>
      </c>
      <c r="U3673" s="9">
        <v>2.3600000000000001E-5</v>
      </c>
      <c r="V3673" s="9">
        <v>1.2999999999999999E-4</v>
      </c>
      <c r="W3673" s="9">
        <v>1.83E-4</v>
      </c>
      <c r="X3673" s="9">
        <v>7.1500000000000003E-5</v>
      </c>
      <c r="Y3673" s="9">
        <v>0.192857</v>
      </c>
      <c r="Z3673" s="9">
        <v>0.13200000000000001</v>
      </c>
      <c r="AA3673" s="9">
        <v>0</v>
      </c>
      <c r="AB3673" s="9">
        <v>0.86799999999999999</v>
      </c>
      <c r="AC3673" s="9">
        <v>0.70030000000000003</v>
      </c>
      <c r="AD3673" s="9" t="s">
        <v>48</v>
      </c>
      <c r="AE3673" s="9" t="s">
        <v>48</v>
      </c>
      <c r="AF3673" s="9" t="s">
        <v>48</v>
      </c>
    </row>
    <row r="3674" spans="1:32" hidden="1" outlineLevel="1" x14ac:dyDescent="0.2">
      <c r="A3674" s="9" t="s">
        <v>8217</v>
      </c>
      <c r="B3674" s="9">
        <v>45343.471747685187</v>
      </c>
      <c r="C3674" s="9" t="s">
        <v>8218</v>
      </c>
      <c r="D3674" s="9"/>
      <c r="E3674" s="9"/>
      <c r="F3674" s="9"/>
      <c r="G3674" s="9"/>
      <c r="H3674" s="9"/>
      <c r="I3674" s="9"/>
      <c r="J3674" s="9" t="s">
        <v>8219</v>
      </c>
      <c r="K3674" s="9" t="s">
        <v>1040</v>
      </c>
      <c r="L3674" s="9" t="s">
        <v>1233</v>
      </c>
      <c r="M3674" s="9">
        <v>2</v>
      </c>
      <c r="N3674" s="9"/>
      <c r="O3674" s="9"/>
      <c r="P3674" s="2" t="s">
        <v>8220</v>
      </c>
      <c r="Q3674" s="9" t="s">
        <v>47</v>
      </c>
      <c r="R3674" s="9"/>
      <c r="S3674" s="9">
        <v>4.9379999999999997E-3</v>
      </c>
      <c r="T3674" s="9">
        <v>5.9699999999999996E-6</v>
      </c>
      <c r="U3674" s="9">
        <v>4.9200000000000003E-5</v>
      </c>
      <c r="V3674" s="9">
        <v>5.9900000000000003E-4</v>
      </c>
      <c r="W3674" s="9">
        <v>1.036E-3</v>
      </c>
      <c r="X3674" s="9">
        <v>1.2300000000000001E-4</v>
      </c>
      <c r="Y3674" s="9">
        <v>-0.5</v>
      </c>
      <c r="Z3674" s="9">
        <v>0</v>
      </c>
      <c r="AA3674" s="9">
        <v>0.155</v>
      </c>
      <c r="AB3674" s="9">
        <v>0.84499999999999997</v>
      </c>
      <c r="AC3674" s="9">
        <v>-0.52669999999999995</v>
      </c>
      <c r="AD3674" s="9" t="s">
        <v>48</v>
      </c>
      <c r="AE3674" s="9" t="s">
        <v>48</v>
      </c>
      <c r="AF3674" s="9" t="s">
        <v>48</v>
      </c>
    </row>
    <row r="3675" spans="1:32" hidden="1" outlineLevel="1" x14ac:dyDescent="0.2">
      <c r="A3675" s="9" t="s">
        <v>8221</v>
      </c>
      <c r="B3675" s="9">
        <v>45343.472418981481</v>
      </c>
      <c r="C3675" s="9" t="s">
        <v>8222</v>
      </c>
      <c r="D3675" s="9"/>
      <c r="E3675" s="9"/>
      <c r="F3675" s="9"/>
      <c r="G3675" s="9"/>
      <c r="H3675" s="9"/>
      <c r="I3675" s="9"/>
      <c r="J3675" s="9" t="s">
        <v>8223</v>
      </c>
      <c r="K3675" s="9" t="s">
        <v>1040</v>
      </c>
      <c r="L3675" s="9" t="s">
        <v>1233</v>
      </c>
      <c r="M3675" s="9">
        <v>2</v>
      </c>
      <c r="N3675" s="9"/>
      <c r="O3675" s="9"/>
      <c r="P3675" s="2" t="s">
        <v>8224</v>
      </c>
      <c r="Q3675" s="9" t="s">
        <v>47</v>
      </c>
      <c r="R3675" s="9"/>
      <c r="S3675" s="9">
        <v>0.194219</v>
      </c>
      <c r="T3675" s="9">
        <v>7.96E-6</v>
      </c>
      <c r="U3675" s="9">
        <v>3.1500000000000001E-4</v>
      </c>
      <c r="V3675" s="9">
        <v>9.7999999999999997E-4</v>
      </c>
      <c r="W3675" s="9">
        <v>0.131138</v>
      </c>
      <c r="X3675" s="9">
        <v>2.5590000000000001E-3</v>
      </c>
      <c r="Y3675" s="9">
        <v>-0.2</v>
      </c>
      <c r="Z3675" s="9">
        <v>4.9000000000000002E-2</v>
      </c>
      <c r="AA3675" s="9">
        <v>0.183</v>
      </c>
      <c r="AB3675" s="9">
        <v>0.76800000000000002</v>
      </c>
      <c r="AC3675" s="9">
        <v>-0.77829999999999999</v>
      </c>
      <c r="AD3675" s="9" t="s">
        <v>48</v>
      </c>
      <c r="AE3675" s="9" t="s">
        <v>48</v>
      </c>
      <c r="AF3675" s="9" t="s">
        <v>48</v>
      </c>
    </row>
    <row r="3676" spans="1:32" hidden="1" outlineLevel="1" x14ac:dyDescent="0.2">
      <c r="A3676" s="9" t="s">
        <v>8225</v>
      </c>
      <c r="B3676" s="9">
        <v>45343.474872685183</v>
      </c>
      <c r="C3676" s="9" t="s">
        <v>8226</v>
      </c>
      <c r="D3676" s="9"/>
      <c r="E3676" s="9"/>
      <c r="F3676" s="9"/>
      <c r="G3676" s="9"/>
      <c r="H3676" s="9"/>
      <c r="I3676" s="9"/>
      <c r="J3676" s="9" t="s">
        <v>8227</v>
      </c>
      <c r="K3676" s="9" t="s">
        <v>1040</v>
      </c>
      <c r="L3676" s="9" t="s">
        <v>1233</v>
      </c>
      <c r="M3676" s="9">
        <v>2</v>
      </c>
      <c r="N3676" s="9"/>
      <c r="O3676" s="9"/>
      <c r="P3676" s="2" t="s">
        <v>8228</v>
      </c>
      <c r="Q3676" s="9" t="s">
        <v>47</v>
      </c>
      <c r="R3676" s="9"/>
      <c r="S3676" s="9">
        <v>0.96835800000000005</v>
      </c>
      <c r="T3676" s="9">
        <v>1.302E-3</v>
      </c>
      <c r="U3676" s="9">
        <v>0.18862000000000001</v>
      </c>
      <c r="V3676" s="9">
        <v>3.6319999999999998E-3</v>
      </c>
      <c r="W3676" s="9">
        <v>0.863479</v>
      </c>
      <c r="X3676" s="9">
        <v>1.7172E-2</v>
      </c>
      <c r="Y3676" s="9">
        <v>-5.0909999999999997E-2</v>
      </c>
      <c r="Z3676" s="9">
        <v>0.16700000000000001</v>
      </c>
      <c r="AA3676" s="9">
        <v>0.191</v>
      </c>
      <c r="AB3676" s="9">
        <v>0.64200000000000002</v>
      </c>
      <c r="AC3676" s="9">
        <v>-0.68569999999999998</v>
      </c>
      <c r="AD3676" s="9" t="s">
        <v>48</v>
      </c>
      <c r="AE3676" s="9" t="s">
        <v>48</v>
      </c>
      <c r="AF3676" s="9" t="s">
        <v>48</v>
      </c>
    </row>
    <row r="3677" spans="1:32" hidden="1" outlineLevel="1" x14ac:dyDescent="0.2">
      <c r="A3677" s="9" t="s">
        <v>8229</v>
      </c>
      <c r="B3677" s="9">
        <v>45343.480104166665</v>
      </c>
      <c r="C3677" s="9" t="s">
        <v>8230</v>
      </c>
      <c r="D3677" s="9"/>
      <c r="E3677" s="9"/>
      <c r="F3677" s="9"/>
      <c r="G3677" s="9"/>
      <c r="H3677" s="9"/>
      <c r="I3677" s="9"/>
      <c r="J3677" s="9" t="s">
        <v>8231</v>
      </c>
      <c r="K3677" s="9" t="s">
        <v>1040</v>
      </c>
      <c r="L3677" s="9" t="s">
        <v>1233</v>
      </c>
      <c r="M3677" s="9">
        <v>2</v>
      </c>
      <c r="N3677" s="9"/>
      <c r="O3677" s="9"/>
      <c r="P3677" s="2" t="s">
        <v>8232</v>
      </c>
      <c r="Q3677" s="9" t="s">
        <v>47</v>
      </c>
      <c r="R3677" s="9"/>
      <c r="S3677" s="9">
        <v>1.3960000000000001E-3</v>
      </c>
      <c r="T3677" s="9">
        <v>3.9099999999999998E-6</v>
      </c>
      <c r="U3677" s="9">
        <v>4.1E-5</v>
      </c>
      <c r="V3677" s="9">
        <v>5.0000000000000002E-5</v>
      </c>
      <c r="W3677" s="9">
        <v>4.0700000000000003E-4</v>
      </c>
      <c r="X3677" s="9">
        <v>1.45E-4</v>
      </c>
      <c r="Y3677" s="9">
        <v>-1.146E-2</v>
      </c>
      <c r="Z3677" s="9">
        <v>7.0000000000000007E-2</v>
      </c>
      <c r="AA3677" s="9">
        <v>4.7E-2</v>
      </c>
      <c r="AB3677" s="9">
        <v>0.88300000000000001</v>
      </c>
      <c r="AC3677" s="9">
        <v>0.2702</v>
      </c>
      <c r="AD3677" s="9" t="s">
        <v>48</v>
      </c>
      <c r="AE3677" s="9" t="s">
        <v>48</v>
      </c>
      <c r="AF3677" s="9" t="s">
        <v>48</v>
      </c>
    </row>
    <row r="3678" spans="1:32" hidden="1" outlineLevel="1" x14ac:dyDescent="0.2">
      <c r="A3678" s="9" t="s">
        <v>8233</v>
      </c>
      <c r="B3678" s="9">
        <v>45343.52851851852</v>
      </c>
      <c r="C3678" s="9" t="s">
        <v>8234</v>
      </c>
      <c r="D3678" s="9"/>
      <c r="E3678" s="9"/>
      <c r="F3678" s="9"/>
      <c r="G3678" s="9"/>
      <c r="H3678" s="9"/>
      <c r="I3678" s="9"/>
      <c r="J3678" s="9" t="s">
        <v>8235</v>
      </c>
      <c r="K3678" s="9" t="s">
        <v>1040</v>
      </c>
      <c r="L3678" s="9" t="s">
        <v>1233</v>
      </c>
      <c r="M3678" s="9">
        <v>2</v>
      </c>
      <c r="N3678" s="9"/>
      <c r="O3678" s="9"/>
      <c r="P3678" s="2" t="s">
        <v>8236</v>
      </c>
      <c r="Q3678" s="9" t="s">
        <v>47</v>
      </c>
      <c r="R3678" s="9"/>
      <c r="S3678" s="9">
        <v>8.6730000000000002E-3</v>
      </c>
      <c r="T3678" s="9">
        <v>6.5799999999999997E-6</v>
      </c>
      <c r="U3678" s="9">
        <v>1.84E-4</v>
      </c>
      <c r="V3678" s="9">
        <v>1.07E-4</v>
      </c>
      <c r="W3678" s="9">
        <v>5.3160000000000004E-3</v>
      </c>
      <c r="X3678" s="9">
        <v>2.2900000000000001E-4</v>
      </c>
      <c r="Y3678" s="9">
        <v>0.16</v>
      </c>
      <c r="Z3678" s="9">
        <v>0.13300000000000001</v>
      </c>
      <c r="AA3678" s="9">
        <v>9.9000000000000005E-2</v>
      </c>
      <c r="AB3678" s="9">
        <v>0.76800000000000002</v>
      </c>
      <c r="AC3678" s="9">
        <v>0.20080000000000001</v>
      </c>
      <c r="AD3678" s="9" t="s">
        <v>48</v>
      </c>
      <c r="AE3678" s="9" t="s">
        <v>48</v>
      </c>
      <c r="AF3678" s="9" t="s">
        <v>48</v>
      </c>
    </row>
    <row r="3679" spans="1:32" hidden="1" outlineLevel="1" x14ac:dyDescent="0.2">
      <c r="A3679" s="9" t="s">
        <v>8237</v>
      </c>
      <c r="B3679" s="9">
        <v>45343.536631944444</v>
      </c>
      <c r="C3679" s="9" t="s">
        <v>8238</v>
      </c>
      <c r="D3679" s="9"/>
      <c r="E3679" s="9"/>
      <c r="F3679" s="9"/>
      <c r="G3679" s="9"/>
      <c r="H3679" s="9"/>
      <c r="I3679" s="9"/>
      <c r="J3679" s="9" t="s">
        <v>8239</v>
      </c>
      <c r="K3679" s="9" t="s">
        <v>1040</v>
      </c>
      <c r="L3679" s="9" t="s">
        <v>1233</v>
      </c>
      <c r="M3679" s="9">
        <v>2</v>
      </c>
      <c r="N3679" s="9"/>
      <c r="O3679" s="9"/>
      <c r="P3679" s="2" t="s">
        <v>8240</v>
      </c>
      <c r="Q3679" s="9" t="s">
        <v>47</v>
      </c>
      <c r="R3679" s="9"/>
      <c r="S3679" s="9">
        <v>1.418E-3</v>
      </c>
      <c r="T3679" s="9">
        <v>1.84E-5</v>
      </c>
      <c r="U3679" s="9">
        <v>9.6100000000000005E-5</v>
      </c>
      <c r="V3679" s="9">
        <v>2.1100000000000001E-4</v>
      </c>
      <c r="W3679" s="9">
        <v>4.7600000000000002E-4</v>
      </c>
      <c r="X3679" s="9">
        <v>8.0099999999999995E-5</v>
      </c>
      <c r="Y3679" s="9">
        <v>0.19722200000000001</v>
      </c>
      <c r="Z3679" s="9">
        <v>8.4000000000000005E-2</v>
      </c>
      <c r="AA3679" s="9">
        <v>7.4999999999999997E-2</v>
      </c>
      <c r="AB3679" s="9">
        <v>0.84099999999999997</v>
      </c>
      <c r="AC3679" s="9">
        <v>-2.0899999999999998E-2</v>
      </c>
      <c r="AD3679" s="9" t="s">
        <v>48</v>
      </c>
      <c r="AE3679" s="9" t="s">
        <v>48</v>
      </c>
      <c r="AF3679" s="9" t="s">
        <v>48</v>
      </c>
    </row>
    <row r="3680" spans="1:32" hidden="1" outlineLevel="1" x14ac:dyDescent="0.2">
      <c r="A3680" s="9" t="s">
        <v>8241</v>
      </c>
      <c r="B3680" s="9">
        <v>45343.578009259261</v>
      </c>
      <c r="C3680" s="9" t="s">
        <v>8242</v>
      </c>
      <c r="D3680" s="9"/>
      <c r="E3680" s="9"/>
      <c r="F3680" s="9"/>
      <c r="G3680" s="9"/>
      <c r="H3680" s="9"/>
      <c r="I3680" s="9"/>
      <c r="J3680" s="9" t="s">
        <v>8243</v>
      </c>
      <c r="K3680" s="9" t="s">
        <v>1040</v>
      </c>
      <c r="L3680" s="9" t="s">
        <v>1233</v>
      </c>
      <c r="M3680" s="9">
        <v>2</v>
      </c>
      <c r="N3680" s="9"/>
      <c r="O3680" s="9"/>
      <c r="P3680" s="2" t="s">
        <v>8244</v>
      </c>
      <c r="Q3680" s="9" t="s">
        <v>47</v>
      </c>
      <c r="R3680" s="9"/>
      <c r="S3680" s="9">
        <v>6.38E-4</v>
      </c>
      <c r="T3680" s="9">
        <v>1.88E-6</v>
      </c>
      <c r="U3680" s="9">
        <v>2.6100000000000001E-5</v>
      </c>
      <c r="V3680" s="9">
        <v>3.7700000000000002E-5</v>
      </c>
      <c r="W3680" s="9">
        <v>3.0400000000000002E-4</v>
      </c>
      <c r="X3680" s="9">
        <v>3.3699999999999999E-5</v>
      </c>
      <c r="Y3680" s="9">
        <v>-3.7499999999999999E-2</v>
      </c>
      <c r="Z3680" s="9">
        <v>5.7000000000000002E-2</v>
      </c>
      <c r="AA3680" s="9">
        <v>0.16800000000000001</v>
      </c>
      <c r="AB3680" s="9">
        <v>0.77500000000000002</v>
      </c>
      <c r="AC3680" s="9">
        <v>-0.52669999999999995</v>
      </c>
      <c r="AD3680" s="9" t="s">
        <v>48</v>
      </c>
      <c r="AE3680" s="9" t="s">
        <v>48</v>
      </c>
      <c r="AF3680" s="9" t="s">
        <v>48</v>
      </c>
    </row>
    <row r="3681" spans="1:32" hidden="1" outlineLevel="1" x14ac:dyDescent="0.2">
      <c r="A3681" s="9" t="s">
        <v>8245</v>
      </c>
      <c r="B3681" s="9">
        <v>45343.606851851851</v>
      </c>
      <c r="C3681" s="9" t="s">
        <v>2069</v>
      </c>
      <c r="D3681" s="9"/>
      <c r="E3681" s="9"/>
      <c r="F3681" s="9"/>
      <c r="G3681" s="9"/>
      <c r="H3681" s="9"/>
      <c r="I3681" s="9"/>
      <c r="J3681" s="9" t="s">
        <v>8246</v>
      </c>
      <c r="K3681" s="9" t="s">
        <v>1040</v>
      </c>
      <c r="L3681" s="9" t="s">
        <v>1233</v>
      </c>
      <c r="M3681" s="9">
        <v>2</v>
      </c>
      <c r="N3681" s="9"/>
      <c r="O3681" s="9"/>
      <c r="P3681" s="2" t="s">
        <v>8247</v>
      </c>
      <c r="Q3681" s="9" t="s">
        <v>47</v>
      </c>
      <c r="R3681" s="9"/>
      <c r="S3681" s="9">
        <v>4.2089000000000001E-2</v>
      </c>
      <c r="T3681" s="9">
        <v>7.9300000000000003E-6</v>
      </c>
      <c r="U3681" s="9">
        <v>1.94E-4</v>
      </c>
      <c r="V3681" s="9">
        <v>6.1300000000000005E-4</v>
      </c>
      <c r="W3681" s="9">
        <v>1.1549E-2</v>
      </c>
      <c r="X3681" s="9">
        <v>4.06E-4</v>
      </c>
      <c r="Y3681" s="9">
        <v>0.13333300000000001</v>
      </c>
      <c r="Z3681" s="9">
        <v>0</v>
      </c>
      <c r="AA3681" s="9">
        <v>0.13200000000000001</v>
      </c>
      <c r="AB3681" s="9">
        <v>0.86799999999999999</v>
      </c>
      <c r="AC3681" s="9">
        <v>-0.64859999999999995</v>
      </c>
      <c r="AD3681" s="9" t="s">
        <v>48</v>
      </c>
      <c r="AE3681" s="9" t="s">
        <v>48</v>
      </c>
      <c r="AF3681" s="9" t="s">
        <v>48</v>
      </c>
    </row>
    <row r="3682" spans="1:32" hidden="1" outlineLevel="1" x14ac:dyDescent="0.2">
      <c r="A3682" s="9" t="s">
        <v>8248</v>
      </c>
      <c r="B3682" s="9">
        <v>45343.61822916667</v>
      </c>
      <c r="C3682" s="9" t="s">
        <v>8249</v>
      </c>
      <c r="D3682" s="9"/>
      <c r="E3682" s="9"/>
      <c r="F3682" s="9"/>
      <c r="G3682" s="9"/>
      <c r="H3682" s="9"/>
      <c r="I3682" s="9"/>
      <c r="J3682" s="9" t="s">
        <v>8250</v>
      </c>
      <c r="K3682" s="9" t="s">
        <v>1040</v>
      </c>
      <c r="L3682" s="9" t="s">
        <v>1233</v>
      </c>
      <c r="M3682" s="9">
        <v>2</v>
      </c>
      <c r="N3682" s="9"/>
      <c r="O3682" s="9"/>
      <c r="P3682" s="2" t="s">
        <v>8251</v>
      </c>
      <c r="Q3682" s="9" t="s">
        <v>47</v>
      </c>
      <c r="R3682" s="9"/>
      <c r="S3682" s="9">
        <v>2.92E-4</v>
      </c>
      <c r="T3682" s="9">
        <v>2.12E-6</v>
      </c>
      <c r="U3682" s="9">
        <v>1.56E-5</v>
      </c>
      <c r="V3682" s="9">
        <v>4.1399999999999997E-5</v>
      </c>
      <c r="W3682" s="9">
        <v>1.44E-4</v>
      </c>
      <c r="X3682" s="9">
        <v>2.16E-5</v>
      </c>
      <c r="Y3682" s="9">
        <v>0.129167</v>
      </c>
      <c r="Z3682" s="9">
        <v>0.112</v>
      </c>
      <c r="AA3682" s="9">
        <v>0.10299999999999999</v>
      </c>
      <c r="AB3682" s="9">
        <v>0.78500000000000003</v>
      </c>
      <c r="AC3682" s="9">
        <v>0.31819999999999998</v>
      </c>
      <c r="AD3682" s="9" t="s">
        <v>48</v>
      </c>
      <c r="AE3682" s="9" t="s">
        <v>48</v>
      </c>
      <c r="AF3682" s="9" t="s">
        <v>48</v>
      </c>
    </row>
    <row r="3683" spans="1:32" hidden="1" outlineLevel="1" x14ac:dyDescent="0.2">
      <c r="A3683" s="9" t="s">
        <v>8252</v>
      </c>
      <c r="B3683" s="9">
        <v>45343.389305555553</v>
      </c>
      <c r="C3683" s="9" t="s">
        <v>8253</v>
      </c>
      <c r="D3683" s="9"/>
      <c r="E3683" s="9"/>
      <c r="F3683" s="9"/>
      <c r="G3683" s="9"/>
      <c r="H3683" s="9"/>
      <c r="I3683" s="9"/>
      <c r="J3683" s="9" t="s">
        <v>8254</v>
      </c>
      <c r="K3683" s="9" t="s">
        <v>1040</v>
      </c>
      <c r="L3683" s="9" t="s">
        <v>1233</v>
      </c>
      <c r="M3683" s="9">
        <v>4</v>
      </c>
      <c r="N3683" s="9"/>
      <c r="O3683" s="9"/>
      <c r="P3683" s="2" t="s">
        <v>8255</v>
      </c>
      <c r="Q3683" s="9" t="s">
        <v>47</v>
      </c>
      <c r="R3683" s="9"/>
      <c r="S3683" s="9">
        <v>2.9700000000000001E-4</v>
      </c>
      <c r="T3683" s="9">
        <v>2.2000000000000001E-6</v>
      </c>
      <c r="U3683" s="9">
        <v>1.8600000000000001E-5</v>
      </c>
      <c r="V3683" s="9">
        <v>6.0999999999999999E-5</v>
      </c>
      <c r="W3683" s="9">
        <v>1.07E-4</v>
      </c>
      <c r="X3683" s="9">
        <v>2.12E-5</v>
      </c>
      <c r="Y3683" s="9">
        <v>5.5560000000000002E-3</v>
      </c>
      <c r="Z3683" s="9">
        <v>0</v>
      </c>
      <c r="AA3683" s="9">
        <v>0.106</v>
      </c>
      <c r="AB3683" s="9">
        <v>0.89400000000000002</v>
      </c>
      <c r="AC3683" s="9">
        <v>-7.7200000000000005E-2</v>
      </c>
      <c r="AD3683" s="9" t="s">
        <v>48</v>
      </c>
      <c r="AE3683" s="9" t="s">
        <v>48</v>
      </c>
      <c r="AF3683" s="9" t="s">
        <v>48</v>
      </c>
    </row>
    <row r="3684" spans="1:32" hidden="1" outlineLevel="1" x14ac:dyDescent="0.2">
      <c r="A3684" s="9" t="s">
        <v>8256</v>
      </c>
      <c r="B3684" s="9">
        <v>45343.41978009259</v>
      </c>
      <c r="C3684" s="9" t="s">
        <v>1267</v>
      </c>
      <c r="D3684" s="9"/>
      <c r="E3684" s="9"/>
      <c r="F3684" s="9"/>
      <c r="G3684" s="9"/>
      <c r="H3684" s="9"/>
      <c r="I3684" s="9"/>
      <c r="J3684" s="9" t="s">
        <v>8257</v>
      </c>
      <c r="K3684" s="9" t="s">
        <v>1040</v>
      </c>
      <c r="L3684" s="9" t="s">
        <v>1233</v>
      </c>
      <c r="M3684" s="9">
        <v>2</v>
      </c>
      <c r="N3684" s="9"/>
      <c r="O3684" s="9"/>
      <c r="P3684" s="2" t="s">
        <v>8258</v>
      </c>
      <c r="Q3684" s="9" t="s">
        <v>47</v>
      </c>
      <c r="R3684" s="9"/>
      <c r="S3684" s="9">
        <v>7.0600000000000003E-4</v>
      </c>
      <c r="T3684" s="9">
        <v>8.2400000000000007E-6</v>
      </c>
      <c r="U3684" s="9">
        <v>3.3899999999999997E-5</v>
      </c>
      <c r="V3684" s="9">
        <v>5.04E-4</v>
      </c>
      <c r="W3684" s="9">
        <v>1.34E-4</v>
      </c>
      <c r="X3684" s="9">
        <v>4.9299999999999999E-5</v>
      </c>
      <c r="Y3684" s="9">
        <v>-0.19642999999999999</v>
      </c>
      <c r="Z3684" s="9">
        <v>8.5000000000000006E-2</v>
      </c>
      <c r="AA3684" s="9">
        <v>0.12</v>
      </c>
      <c r="AB3684" s="9">
        <v>0.79500000000000004</v>
      </c>
      <c r="AC3684" s="9">
        <v>-0.53139999999999998</v>
      </c>
      <c r="AD3684" s="9" t="s">
        <v>48</v>
      </c>
      <c r="AE3684" s="9" t="s">
        <v>48</v>
      </c>
      <c r="AF3684" s="9" t="s">
        <v>48</v>
      </c>
    </row>
    <row r="3685" spans="1:32" hidden="1" outlineLevel="1" x14ac:dyDescent="0.2">
      <c r="A3685" s="9" t="s">
        <v>8259</v>
      </c>
      <c r="B3685" s="9">
        <v>45343.438877314817</v>
      </c>
      <c r="C3685" s="9" t="s">
        <v>8260</v>
      </c>
      <c r="D3685" s="9"/>
      <c r="E3685" s="9"/>
      <c r="F3685" s="9"/>
      <c r="G3685" s="9"/>
      <c r="H3685" s="9"/>
      <c r="I3685" s="9"/>
      <c r="J3685" s="9" t="s">
        <v>8261</v>
      </c>
      <c r="K3685" s="9" t="s">
        <v>1040</v>
      </c>
      <c r="L3685" s="9" t="s">
        <v>1233</v>
      </c>
      <c r="M3685" s="9">
        <v>3</v>
      </c>
      <c r="N3685" s="9"/>
      <c r="O3685" s="9"/>
      <c r="P3685" s="2" t="s">
        <v>8262</v>
      </c>
      <c r="Q3685" s="9" t="s">
        <v>47</v>
      </c>
      <c r="R3685" s="9"/>
      <c r="S3685" s="9">
        <v>2.2058999999999999E-2</v>
      </c>
      <c r="T3685" s="9">
        <v>3.3899999999999997E-5</v>
      </c>
      <c r="U3685" s="9">
        <v>2.4399999999999999E-4</v>
      </c>
      <c r="V3685" s="9">
        <v>6.9399999999999996E-4</v>
      </c>
      <c r="W3685" s="9">
        <v>1.219E-3</v>
      </c>
      <c r="X3685" s="9">
        <v>1.1790999999999999E-2</v>
      </c>
      <c r="Y3685" s="9">
        <v>6.8182000000000006E-2</v>
      </c>
      <c r="Z3685" s="9">
        <v>0.14299999999999999</v>
      </c>
      <c r="AA3685" s="9">
        <v>9.5000000000000001E-2</v>
      </c>
      <c r="AB3685" s="9">
        <v>0.76200000000000001</v>
      </c>
      <c r="AC3685" s="9">
        <v>0.75839999999999996</v>
      </c>
      <c r="AD3685" s="9" t="s">
        <v>48</v>
      </c>
      <c r="AE3685" s="9" t="s">
        <v>48</v>
      </c>
      <c r="AF3685" s="9" t="s">
        <v>48</v>
      </c>
    </row>
    <row r="3686" spans="1:32" hidden="1" outlineLevel="1" x14ac:dyDescent="0.2">
      <c r="A3686" s="9" t="s">
        <v>8263</v>
      </c>
      <c r="B3686" s="9">
        <v>45343.450196759259</v>
      </c>
      <c r="C3686" s="9" t="s">
        <v>8264</v>
      </c>
      <c r="D3686" s="9"/>
      <c r="E3686" s="9"/>
      <c r="F3686" s="9"/>
      <c r="G3686" s="9"/>
      <c r="H3686" s="9"/>
      <c r="I3686" s="9"/>
      <c r="J3686" s="9" t="s">
        <v>8265</v>
      </c>
      <c r="K3686" s="9" t="s">
        <v>1040</v>
      </c>
      <c r="L3686" s="9" t="s">
        <v>1233</v>
      </c>
      <c r="M3686" s="9">
        <v>3</v>
      </c>
      <c r="N3686" s="9"/>
      <c r="O3686" s="9"/>
      <c r="P3686" s="2" t="s">
        <v>8266</v>
      </c>
      <c r="Q3686" s="9" t="s">
        <v>47</v>
      </c>
      <c r="R3686" s="9"/>
      <c r="S3686" s="9">
        <v>3.6200000000000002E-4</v>
      </c>
      <c r="T3686" s="9">
        <v>2.9900000000000002E-6</v>
      </c>
      <c r="U3686" s="9">
        <v>1.88E-5</v>
      </c>
      <c r="V3686" s="9">
        <v>5.77E-5</v>
      </c>
      <c r="W3686" s="9">
        <v>1.37E-4</v>
      </c>
      <c r="X3686" s="9">
        <v>5.3600000000000002E-5</v>
      </c>
      <c r="Y3686" s="9">
        <v>0.75</v>
      </c>
      <c r="Z3686" s="9">
        <v>0.32100000000000001</v>
      </c>
      <c r="AA3686" s="9">
        <v>0</v>
      </c>
      <c r="AB3686" s="9">
        <v>0.67900000000000005</v>
      </c>
      <c r="AC3686" s="9">
        <v>0.85550000000000004</v>
      </c>
      <c r="AD3686" s="9" t="s">
        <v>48</v>
      </c>
      <c r="AE3686" s="9" t="s">
        <v>48</v>
      </c>
      <c r="AF3686" s="9" t="s">
        <v>48</v>
      </c>
    </row>
    <row r="3687" spans="1:32" hidden="1" outlineLevel="1" x14ac:dyDescent="0.2">
      <c r="A3687" s="9" t="s">
        <v>8267</v>
      </c>
      <c r="B3687" s="9">
        <v>45343.459421296298</v>
      </c>
      <c r="C3687" s="9" t="s">
        <v>8268</v>
      </c>
      <c r="D3687" s="9"/>
      <c r="E3687" s="9"/>
      <c r="F3687" s="9"/>
      <c r="G3687" s="9"/>
      <c r="H3687" s="9"/>
      <c r="I3687" s="9"/>
      <c r="J3687" s="9" t="s">
        <v>8269</v>
      </c>
      <c r="K3687" s="9" t="s">
        <v>1040</v>
      </c>
      <c r="L3687" s="9" t="s">
        <v>1233</v>
      </c>
      <c r="M3687" s="9">
        <v>4</v>
      </c>
      <c r="N3687" s="9"/>
      <c r="O3687" s="9"/>
      <c r="P3687" s="2" t="s">
        <v>8270</v>
      </c>
      <c r="Q3687" s="9" t="s">
        <v>47</v>
      </c>
      <c r="R3687" s="9"/>
      <c r="S3687" s="9">
        <v>0.94440000000000002</v>
      </c>
      <c r="T3687" s="9">
        <v>2.63E-4</v>
      </c>
      <c r="U3687" s="9">
        <v>0.75352799999999998</v>
      </c>
      <c r="V3687" s="9">
        <v>3.8020999999999999E-2</v>
      </c>
      <c r="W3687" s="9">
        <v>0.33243200000000001</v>
      </c>
      <c r="X3687" s="9">
        <v>5.0990000000000002E-3</v>
      </c>
      <c r="Y3687" s="9">
        <v>-0.25</v>
      </c>
      <c r="Z3687" s="9">
        <v>0.128</v>
      </c>
      <c r="AA3687" s="9">
        <v>0.184</v>
      </c>
      <c r="AB3687" s="9">
        <v>0.68799999999999994</v>
      </c>
      <c r="AC3687" s="9">
        <v>-0.40389999999999998</v>
      </c>
      <c r="AD3687" s="9" t="s">
        <v>48</v>
      </c>
      <c r="AE3687" s="9" t="s">
        <v>48</v>
      </c>
      <c r="AF3687" s="9" t="s">
        <v>48</v>
      </c>
    </row>
    <row r="3688" spans="1:32" hidden="1" outlineLevel="1" x14ac:dyDescent="0.2">
      <c r="A3688" s="9" t="s">
        <v>8271</v>
      </c>
      <c r="B3688" s="9">
        <v>45343.437789351854</v>
      </c>
      <c r="C3688" s="9" t="s">
        <v>8272</v>
      </c>
      <c r="D3688" s="9"/>
      <c r="E3688" s="9"/>
      <c r="F3688" s="9"/>
      <c r="G3688" s="9"/>
      <c r="H3688" s="9"/>
      <c r="I3688" s="9"/>
      <c r="J3688" s="9" t="s">
        <v>8273</v>
      </c>
      <c r="K3688" s="9" t="s">
        <v>1040</v>
      </c>
      <c r="L3688" s="9" t="s">
        <v>1233</v>
      </c>
      <c r="M3688" s="9">
        <v>3</v>
      </c>
      <c r="N3688" s="9"/>
      <c r="O3688" s="9"/>
      <c r="P3688" s="2" t="s">
        <v>8274</v>
      </c>
      <c r="Q3688" s="9" t="s">
        <v>47</v>
      </c>
      <c r="R3688" s="9"/>
      <c r="S3688" s="9">
        <v>8.4220000000000007E-3</v>
      </c>
      <c r="T3688" s="9">
        <v>8.0499999999999992E-6</v>
      </c>
      <c r="U3688" s="9">
        <v>1.94E-4</v>
      </c>
      <c r="V3688" s="9">
        <v>1.85E-4</v>
      </c>
      <c r="W3688" s="9">
        <v>3.0179999999999998E-3</v>
      </c>
      <c r="X3688" s="9">
        <v>3.7300000000000001E-4</v>
      </c>
      <c r="Y3688" s="9">
        <v>0.105972</v>
      </c>
      <c r="Z3688" s="9">
        <v>0.112</v>
      </c>
      <c r="AA3688" s="9">
        <v>0.19400000000000001</v>
      </c>
      <c r="AB3688" s="9">
        <v>0.69399999999999995</v>
      </c>
      <c r="AC3688" s="9">
        <v>-0.97440000000000004</v>
      </c>
      <c r="AD3688" s="9" t="s">
        <v>48</v>
      </c>
      <c r="AE3688" s="9" t="s">
        <v>48</v>
      </c>
      <c r="AF3688" s="9" t="s">
        <v>48</v>
      </c>
    </row>
    <row r="3689" spans="1:32" hidden="1" outlineLevel="1" x14ac:dyDescent="0.2">
      <c r="A3689" s="9" t="s">
        <v>8275</v>
      </c>
      <c r="B3689" s="9">
        <v>45343.440787037034</v>
      </c>
      <c r="C3689" s="9" t="s">
        <v>8276</v>
      </c>
      <c r="D3689" s="9"/>
      <c r="E3689" s="9"/>
      <c r="F3689" s="9"/>
      <c r="G3689" s="9"/>
      <c r="H3689" s="9"/>
      <c r="I3689" s="9"/>
      <c r="J3689" s="9" t="s">
        <v>8277</v>
      </c>
      <c r="K3689" s="9" t="s">
        <v>1040</v>
      </c>
      <c r="L3689" s="9" t="s">
        <v>1233</v>
      </c>
      <c r="M3689" s="9">
        <v>2</v>
      </c>
      <c r="N3689" s="9"/>
      <c r="O3689" s="9"/>
      <c r="P3689" s="2" t="s">
        <v>8278</v>
      </c>
      <c r="Q3689" s="9" t="s">
        <v>47</v>
      </c>
      <c r="R3689" s="9"/>
      <c r="S3689" s="9"/>
      <c r="T3689" s="9"/>
      <c r="U3689" s="9"/>
      <c r="V3689" s="9"/>
      <c r="W3689" s="9"/>
      <c r="X3689" s="9"/>
      <c r="Y3689" s="9" t="s">
        <v>48</v>
      </c>
      <c r="Z3689" s="9" t="s">
        <v>48</v>
      </c>
      <c r="AA3689" s="9" t="s">
        <v>48</v>
      </c>
      <c r="AB3689" s="9" t="s">
        <v>48</v>
      </c>
      <c r="AC3689" s="9" t="s">
        <v>48</v>
      </c>
      <c r="AD3689" s="9" t="s">
        <v>48</v>
      </c>
      <c r="AE3689" s="9" t="s">
        <v>48</v>
      </c>
      <c r="AF3689" s="9" t="s">
        <v>48</v>
      </c>
    </row>
    <row r="3690" spans="1:32" hidden="1" outlineLevel="1" x14ac:dyDescent="0.2">
      <c r="A3690" s="9" t="s">
        <v>8279</v>
      </c>
      <c r="B3690" s="9">
        <v>45343.416666666664</v>
      </c>
      <c r="C3690" s="9" t="s">
        <v>8280</v>
      </c>
      <c r="D3690" s="9"/>
      <c r="E3690" s="9"/>
      <c r="F3690" s="9"/>
      <c r="G3690" s="9"/>
      <c r="H3690" s="9"/>
      <c r="I3690" s="9"/>
      <c r="J3690" s="9" t="s">
        <v>8281</v>
      </c>
      <c r="K3690" s="9" t="s">
        <v>1040</v>
      </c>
      <c r="L3690" s="9" t="s">
        <v>1233</v>
      </c>
      <c r="M3690" s="9">
        <v>1</v>
      </c>
      <c r="N3690" s="9"/>
      <c r="O3690" s="9"/>
      <c r="P3690" s="2" t="s">
        <v>8282</v>
      </c>
      <c r="Q3690" s="9" t="s">
        <v>47</v>
      </c>
      <c r="R3690" s="9"/>
      <c r="S3690" s="9">
        <v>0.71957099999999996</v>
      </c>
      <c r="T3690" s="9">
        <v>1.5899999999999999E-4</v>
      </c>
      <c r="U3690" s="9">
        <v>0.25676399999999999</v>
      </c>
      <c r="V3690" s="9">
        <v>1.1376000000000001E-2</v>
      </c>
      <c r="W3690" s="9">
        <v>3.5189999999999999E-2</v>
      </c>
      <c r="X3690" s="9">
        <v>0.123797</v>
      </c>
      <c r="Y3690" s="9">
        <v>0</v>
      </c>
      <c r="Z3690" s="9">
        <v>0.19600000000000001</v>
      </c>
      <c r="AA3690" s="9">
        <v>8.8999999999999996E-2</v>
      </c>
      <c r="AB3690" s="9">
        <v>0.71599999999999997</v>
      </c>
      <c r="AC3690" s="9">
        <v>0.77129999999999999</v>
      </c>
      <c r="AD3690" s="9" t="s">
        <v>48</v>
      </c>
      <c r="AE3690" s="9" t="s">
        <v>48</v>
      </c>
      <c r="AF3690" s="9" t="s">
        <v>48</v>
      </c>
    </row>
    <row r="3691" spans="1:32" hidden="1" outlineLevel="1" x14ac:dyDescent="0.2">
      <c r="A3691" s="9" t="s">
        <v>8283</v>
      </c>
      <c r="B3691" s="9">
        <v>45343.436331018522</v>
      </c>
      <c r="C3691" s="9" t="s">
        <v>2171</v>
      </c>
      <c r="D3691" s="9"/>
      <c r="E3691" s="9"/>
      <c r="F3691" s="9"/>
      <c r="G3691" s="9"/>
      <c r="H3691" s="9"/>
      <c r="I3691" s="9"/>
      <c r="J3691" s="9" t="s">
        <v>8284</v>
      </c>
      <c r="K3691" s="9" t="s">
        <v>1040</v>
      </c>
      <c r="L3691" s="9" t="s">
        <v>1233</v>
      </c>
      <c r="M3691" s="9">
        <v>1</v>
      </c>
      <c r="N3691" s="9"/>
      <c r="O3691" s="9"/>
      <c r="P3691" s="2" t="s">
        <v>8285</v>
      </c>
      <c r="Q3691" s="9" t="s">
        <v>47</v>
      </c>
      <c r="R3691" s="9"/>
      <c r="S3691" s="9">
        <v>2.1033E-2</v>
      </c>
      <c r="T3691" s="9">
        <v>1.66E-4</v>
      </c>
      <c r="U3691" s="9">
        <v>3.6200000000000002E-4</v>
      </c>
      <c r="V3691" s="9">
        <v>1.5349E-2</v>
      </c>
      <c r="W3691" s="9">
        <v>2.333E-3</v>
      </c>
      <c r="X3691" s="9">
        <v>9.0799999999999995E-4</v>
      </c>
      <c r="Y3691" s="9">
        <v>8.3333000000000004E-2</v>
      </c>
      <c r="Z3691" s="9">
        <v>0.12</v>
      </c>
      <c r="AA3691" s="9">
        <v>4.9000000000000002E-2</v>
      </c>
      <c r="AB3691" s="9">
        <v>0.83099999999999996</v>
      </c>
      <c r="AC3691" s="9">
        <v>0.56410000000000005</v>
      </c>
      <c r="AD3691" s="9" t="s">
        <v>48</v>
      </c>
      <c r="AE3691" s="9" t="s">
        <v>48</v>
      </c>
      <c r="AF3691" s="9" t="s">
        <v>48</v>
      </c>
    </row>
    <row r="3692" spans="1:32" hidden="1" outlineLevel="1" x14ac:dyDescent="0.2">
      <c r="A3692" s="9" t="s">
        <v>8286</v>
      </c>
      <c r="B3692" s="9">
        <v>45343.603715277779</v>
      </c>
      <c r="C3692" s="9" t="s">
        <v>8287</v>
      </c>
      <c r="D3692" s="9"/>
      <c r="E3692" s="9"/>
      <c r="F3692" s="9"/>
      <c r="G3692" s="9"/>
      <c r="H3692" s="9"/>
      <c r="I3692" s="9"/>
      <c r="J3692" s="9" t="s">
        <v>8288</v>
      </c>
      <c r="K3692" s="9" t="s">
        <v>1040</v>
      </c>
      <c r="L3692" s="9" t="s">
        <v>1233</v>
      </c>
      <c r="M3692" s="9">
        <v>1</v>
      </c>
      <c r="N3692" s="9"/>
      <c r="O3692" s="9"/>
      <c r="P3692" s="2" t="s">
        <v>8289</v>
      </c>
      <c r="Q3692" s="9" t="s">
        <v>47</v>
      </c>
      <c r="R3692" s="9"/>
      <c r="S3692" s="9">
        <v>8.8199999999999997E-4</v>
      </c>
      <c r="T3692" s="9">
        <v>2.9500000000000001E-6</v>
      </c>
      <c r="U3692" s="9">
        <v>2.1699999999999999E-5</v>
      </c>
      <c r="V3692" s="9">
        <v>1.9900000000000001E-4</v>
      </c>
      <c r="W3692" s="9">
        <v>1.85E-4</v>
      </c>
      <c r="X3692" s="9">
        <v>1.03E-4</v>
      </c>
      <c r="Y3692" s="9">
        <v>0.25</v>
      </c>
      <c r="Z3692" s="9">
        <v>0</v>
      </c>
      <c r="AA3692" s="9">
        <v>0</v>
      </c>
      <c r="AB3692" s="9">
        <v>1</v>
      </c>
      <c r="AC3692" s="9">
        <v>0</v>
      </c>
      <c r="AD3692" s="9" t="s">
        <v>48</v>
      </c>
      <c r="AE3692" s="9" t="s">
        <v>48</v>
      </c>
      <c r="AF3692" s="9" t="s">
        <v>48</v>
      </c>
    </row>
    <row r="3693" spans="1:32" hidden="1" outlineLevel="1" x14ac:dyDescent="0.2">
      <c r="A3693" s="9" t="s">
        <v>8290</v>
      </c>
      <c r="B3693" s="9">
        <v>45343.618796296294</v>
      </c>
      <c r="C3693" s="9" t="s">
        <v>8291</v>
      </c>
      <c r="D3693" s="9"/>
      <c r="E3693" s="9"/>
      <c r="F3693" s="9"/>
      <c r="G3693" s="9"/>
      <c r="H3693" s="9"/>
      <c r="I3693" s="9"/>
      <c r="J3693" s="9" t="s">
        <v>8292</v>
      </c>
      <c r="K3693" s="9" t="s">
        <v>1040</v>
      </c>
      <c r="L3693" s="9" t="s">
        <v>1233</v>
      </c>
      <c r="M3693" s="9">
        <v>0</v>
      </c>
      <c r="N3693" s="9"/>
      <c r="O3693" s="9"/>
      <c r="P3693" s="2" t="s">
        <v>8293</v>
      </c>
      <c r="Q3693" s="9" t="s">
        <v>47</v>
      </c>
      <c r="R3693" s="9"/>
      <c r="S3693" s="9">
        <v>0.99644100000000002</v>
      </c>
      <c r="T3693" s="9">
        <v>1.3799999999999999E-3</v>
      </c>
      <c r="U3693" s="9">
        <v>0.89008600000000004</v>
      </c>
      <c r="V3693" s="9">
        <v>8.3479999999999995E-3</v>
      </c>
      <c r="W3693" s="9">
        <v>0.98087999999999997</v>
      </c>
      <c r="X3693" s="9">
        <v>7.2969999999999997E-3</v>
      </c>
      <c r="Y3693" s="9">
        <v>0</v>
      </c>
      <c r="Z3693" s="9">
        <v>9.7000000000000003E-2</v>
      </c>
      <c r="AA3693" s="9">
        <v>0.36699999999999999</v>
      </c>
      <c r="AB3693" s="9">
        <v>0.53700000000000003</v>
      </c>
      <c r="AC3693" s="9">
        <v>-0.82010000000000005</v>
      </c>
      <c r="AD3693" s="9" t="s">
        <v>48</v>
      </c>
      <c r="AE3693" s="9" t="s">
        <v>48</v>
      </c>
      <c r="AF3693" s="9" t="s">
        <v>48</v>
      </c>
    </row>
    <row r="3694" spans="1:32" hidden="1" outlineLevel="1" x14ac:dyDescent="0.2">
      <c r="A3694" s="9" t="s">
        <v>8294</v>
      </c>
      <c r="B3694" s="9">
        <v>45343.424895833334</v>
      </c>
      <c r="C3694" s="9" t="s">
        <v>8295</v>
      </c>
      <c r="D3694" s="9"/>
      <c r="E3694" s="9"/>
      <c r="F3694" s="9"/>
      <c r="G3694" s="9"/>
      <c r="H3694" s="9"/>
      <c r="I3694" s="9"/>
      <c r="J3694" s="9" t="s">
        <v>8296</v>
      </c>
      <c r="K3694" s="9" t="s">
        <v>1040</v>
      </c>
      <c r="L3694" s="9" t="s">
        <v>1233</v>
      </c>
      <c r="M3694" s="9">
        <v>-3</v>
      </c>
      <c r="N3694" s="9"/>
      <c r="O3694" s="9"/>
      <c r="P3694" s="2" t="s">
        <v>8297</v>
      </c>
      <c r="Q3694" s="9" t="s">
        <v>47</v>
      </c>
      <c r="R3694" s="9"/>
      <c r="S3694" s="9">
        <v>3.8200000000000002E-4</v>
      </c>
      <c r="T3694" s="9">
        <v>2.17E-6</v>
      </c>
      <c r="U3694" s="9">
        <v>2.2799999999999999E-5</v>
      </c>
      <c r="V3694" s="9">
        <v>6.0399999999999998E-5</v>
      </c>
      <c r="W3694" s="9">
        <v>1.4799999999999999E-4</v>
      </c>
      <c r="X3694" s="9">
        <v>2.7900000000000001E-5</v>
      </c>
      <c r="Y3694" s="9">
        <v>0.45</v>
      </c>
      <c r="Z3694" s="9">
        <v>0.23599999999999999</v>
      </c>
      <c r="AA3694" s="9">
        <v>0</v>
      </c>
      <c r="AB3694" s="9">
        <v>0.76400000000000001</v>
      </c>
      <c r="AC3694" s="9">
        <v>0.67710000000000004</v>
      </c>
      <c r="AD3694" s="9" t="s">
        <v>48</v>
      </c>
      <c r="AE3694" s="9" t="s">
        <v>48</v>
      </c>
      <c r="AF3694" s="9" t="s">
        <v>48</v>
      </c>
    </row>
    <row r="3695" spans="1:32" hidden="1" outlineLevel="1" x14ac:dyDescent="0.2">
      <c r="A3695" s="9" t="s">
        <v>8298</v>
      </c>
      <c r="B3695" s="9">
        <v>45343.440324074072</v>
      </c>
      <c r="C3695" s="9" t="s">
        <v>2171</v>
      </c>
      <c r="D3695" s="9"/>
      <c r="E3695" s="9"/>
      <c r="F3695" s="9"/>
      <c r="G3695" s="9"/>
      <c r="H3695" s="9"/>
      <c r="I3695" s="9"/>
      <c r="J3695" s="2" t="s">
        <v>8299</v>
      </c>
      <c r="K3695" s="9" t="s">
        <v>1040</v>
      </c>
      <c r="L3695" s="9" t="s">
        <v>1233</v>
      </c>
      <c r="M3695" s="9">
        <v>1</v>
      </c>
      <c r="N3695" s="9"/>
      <c r="O3695" s="9"/>
      <c r="P3695" s="2" t="s">
        <v>8300</v>
      </c>
      <c r="Q3695" s="9" t="s">
        <v>47</v>
      </c>
      <c r="R3695" s="9"/>
      <c r="S3695" s="9"/>
      <c r="T3695" s="9"/>
      <c r="U3695" s="9"/>
      <c r="V3695" s="9"/>
      <c r="W3695" s="9"/>
      <c r="X3695" s="9"/>
      <c r="Y3695" s="9" t="s">
        <v>48</v>
      </c>
      <c r="Z3695" s="9" t="s">
        <v>48</v>
      </c>
      <c r="AA3695" s="9" t="s">
        <v>48</v>
      </c>
      <c r="AB3695" s="9" t="s">
        <v>48</v>
      </c>
      <c r="AC3695" s="9" t="s">
        <v>48</v>
      </c>
      <c r="AD3695" s="9" t="s">
        <v>48</v>
      </c>
      <c r="AE3695" s="9" t="s">
        <v>48</v>
      </c>
      <c r="AF3695" s="9" t="s">
        <v>48</v>
      </c>
    </row>
    <row r="3696" spans="1:32" hidden="1" outlineLevel="1" x14ac:dyDescent="0.2">
      <c r="A3696" s="9" t="s">
        <v>8301</v>
      </c>
      <c r="B3696" s="9">
        <v>45343.46234953704</v>
      </c>
      <c r="C3696" s="9" t="s">
        <v>8302</v>
      </c>
      <c r="D3696" s="9"/>
      <c r="E3696" s="9"/>
      <c r="F3696" s="9"/>
      <c r="G3696" s="9"/>
      <c r="H3696" s="9"/>
      <c r="I3696" s="9"/>
      <c r="J3696" s="9" t="s">
        <v>8303</v>
      </c>
      <c r="K3696" s="9" t="s">
        <v>1040</v>
      </c>
      <c r="L3696" s="9" t="s">
        <v>1233</v>
      </c>
      <c r="M3696" s="9">
        <v>1</v>
      </c>
      <c r="N3696" s="9"/>
      <c r="O3696" s="9"/>
      <c r="P3696" s="2" t="s">
        <v>8304</v>
      </c>
      <c r="Q3696" s="9" t="s">
        <v>47</v>
      </c>
      <c r="R3696" s="9"/>
      <c r="S3696" s="9">
        <v>0.79552299999999998</v>
      </c>
      <c r="T3696" s="9">
        <v>1.8300000000000001E-5</v>
      </c>
      <c r="U3696" s="9">
        <v>2.2100000000000001E-4</v>
      </c>
      <c r="V3696" s="9">
        <v>1.539E-3</v>
      </c>
      <c r="W3696" s="9">
        <v>0.70748299999999997</v>
      </c>
      <c r="X3696" s="9">
        <v>3.6000000000000002E-4</v>
      </c>
      <c r="Y3696" s="9">
        <v>0.25</v>
      </c>
      <c r="Z3696" s="9">
        <v>0</v>
      </c>
      <c r="AA3696" s="9">
        <v>0.20699999999999999</v>
      </c>
      <c r="AB3696" s="9">
        <v>0.79300000000000004</v>
      </c>
      <c r="AC3696" s="9">
        <v>-0.2208</v>
      </c>
      <c r="AD3696" s="9" t="s">
        <v>48</v>
      </c>
      <c r="AE3696" s="9" t="s">
        <v>48</v>
      </c>
      <c r="AF3696" s="9" t="s">
        <v>48</v>
      </c>
    </row>
    <row r="3697" spans="1:32" hidden="1" outlineLevel="1" x14ac:dyDescent="0.2">
      <c r="A3697" s="9" t="s">
        <v>8305</v>
      </c>
      <c r="B3697" s="9">
        <v>45343.463101851848</v>
      </c>
      <c r="C3697" s="9" t="s">
        <v>8306</v>
      </c>
      <c r="D3697" s="9"/>
      <c r="E3697" s="9"/>
      <c r="F3697" s="9"/>
      <c r="G3697" s="9"/>
      <c r="H3697" s="9"/>
      <c r="I3697" s="9"/>
      <c r="J3697" s="9" t="s">
        <v>8307</v>
      </c>
      <c r="K3697" s="9" t="s">
        <v>1040</v>
      </c>
      <c r="L3697" s="9" t="s">
        <v>1233</v>
      </c>
      <c r="M3697" s="9">
        <v>1</v>
      </c>
      <c r="N3697" s="9"/>
      <c r="O3697" s="9"/>
      <c r="P3697" s="2" t="s">
        <v>8308</v>
      </c>
      <c r="Q3697" s="9" t="s">
        <v>47</v>
      </c>
      <c r="R3697" s="9"/>
      <c r="S3697" s="9">
        <v>3.0820000000000001E-3</v>
      </c>
      <c r="T3697" s="9">
        <v>7.6799999999999993E-6</v>
      </c>
      <c r="U3697" s="9">
        <v>2.9499999999999999E-5</v>
      </c>
      <c r="V3697" s="9">
        <v>2.32E-4</v>
      </c>
      <c r="W3697" s="9">
        <v>6.2600000000000004E-4</v>
      </c>
      <c r="X3697" s="9">
        <v>1.3370000000000001E-3</v>
      </c>
      <c r="Y3697" s="9">
        <v>0</v>
      </c>
      <c r="Z3697" s="9">
        <v>0</v>
      </c>
      <c r="AA3697" s="9">
        <v>0.54500000000000004</v>
      </c>
      <c r="AB3697" s="9">
        <v>0.45500000000000002</v>
      </c>
      <c r="AC3697" s="9">
        <v>-5.16E-2</v>
      </c>
      <c r="AD3697" s="9" t="s">
        <v>48</v>
      </c>
      <c r="AE3697" s="9" t="s">
        <v>48</v>
      </c>
      <c r="AF3697" s="9" t="s">
        <v>48</v>
      </c>
    </row>
    <row r="3698" spans="1:32" hidden="1" outlineLevel="1" x14ac:dyDescent="0.2">
      <c r="A3698" s="9" t="s">
        <v>8309</v>
      </c>
      <c r="B3698" s="9">
        <v>45343.4684837963</v>
      </c>
      <c r="C3698" s="9" t="s">
        <v>8310</v>
      </c>
      <c r="D3698" s="9"/>
      <c r="E3698" s="9"/>
      <c r="F3698" s="9"/>
      <c r="G3698" s="9"/>
      <c r="H3698" s="9"/>
      <c r="I3698" s="9"/>
      <c r="J3698" s="9" t="s">
        <v>8311</v>
      </c>
      <c r="K3698" s="9" t="s">
        <v>1040</v>
      </c>
      <c r="L3698" s="9" t="s">
        <v>1233</v>
      </c>
      <c r="M3698" s="9">
        <v>1</v>
      </c>
      <c r="N3698" s="9"/>
      <c r="O3698" s="9"/>
      <c r="P3698" s="2" t="s">
        <v>8312</v>
      </c>
      <c r="Q3698" s="9" t="s">
        <v>47</v>
      </c>
      <c r="R3698" s="9"/>
      <c r="S3698" s="9">
        <v>1.7799999999999999E-3</v>
      </c>
      <c r="T3698" s="9">
        <v>3.3299999999999999E-6</v>
      </c>
      <c r="U3698" s="9">
        <v>3.3500000000000001E-5</v>
      </c>
      <c r="V3698" s="9">
        <v>2.5700000000000001E-4</v>
      </c>
      <c r="W3698" s="9">
        <v>4.8099999999999998E-4</v>
      </c>
      <c r="X3698" s="9">
        <v>1.66E-4</v>
      </c>
      <c r="Y3698" s="9">
        <v>0</v>
      </c>
      <c r="Z3698" s="9">
        <v>0</v>
      </c>
      <c r="AA3698" s="9">
        <v>0</v>
      </c>
      <c r="AB3698" s="9">
        <v>1</v>
      </c>
      <c r="AC3698" s="9">
        <v>0</v>
      </c>
      <c r="AD3698" s="9" t="s">
        <v>48</v>
      </c>
      <c r="AE3698" s="9" t="s">
        <v>48</v>
      </c>
      <c r="AF3698" s="9" t="s">
        <v>48</v>
      </c>
    </row>
    <row r="3699" spans="1:32" hidden="1" outlineLevel="1" x14ac:dyDescent="0.2">
      <c r="A3699" s="9" t="s">
        <v>8313</v>
      </c>
      <c r="B3699" s="9">
        <v>45343.469247685185</v>
      </c>
      <c r="C3699" s="9" t="s">
        <v>8314</v>
      </c>
      <c r="D3699" s="9"/>
      <c r="E3699" s="9"/>
      <c r="F3699" s="9"/>
      <c r="G3699" s="9"/>
      <c r="H3699" s="9"/>
      <c r="I3699" s="9"/>
      <c r="J3699" s="9" t="s">
        <v>8315</v>
      </c>
      <c r="K3699" s="9" t="s">
        <v>1040</v>
      </c>
      <c r="L3699" s="9" t="s">
        <v>1233</v>
      </c>
      <c r="M3699" s="9">
        <v>1</v>
      </c>
      <c r="N3699" s="9"/>
      <c r="O3699" s="9"/>
      <c r="P3699" s="2" t="s">
        <v>8316</v>
      </c>
      <c r="Q3699" s="9" t="s">
        <v>47</v>
      </c>
      <c r="R3699" s="9"/>
      <c r="S3699" s="9">
        <v>6.0270000000000002E-3</v>
      </c>
      <c r="T3699" s="9">
        <v>2.9399999999999998E-6</v>
      </c>
      <c r="U3699" s="9">
        <v>5.5800000000000001E-5</v>
      </c>
      <c r="V3699" s="9">
        <v>3.9899999999999999E-4</v>
      </c>
      <c r="W3699" s="9">
        <v>1.573E-3</v>
      </c>
      <c r="X3699" s="9">
        <v>4.1800000000000002E-4</v>
      </c>
      <c r="Y3699" s="9">
        <v>0.390625</v>
      </c>
      <c r="Z3699" s="9">
        <v>0</v>
      </c>
      <c r="AA3699" s="9">
        <v>0.372</v>
      </c>
      <c r="AB3699" s="9">
        <v>0.628</v>
      </c>
      <c r="AC3699" s="9">
        <v>-0.74490000000000001</v>
      </c>
      <c r="AD3699" s="9" t="s">
        <v>48</v>
      </c>
      <c r="AE3699" s="9" t="s">
        <v>48</v>
      </c>
      <c r="AF3699" s="9" t="s">
        <v>48</v>
      </c>
    </row>
    <row r="3700" spans="1:32" hidden="1" outlineLevel="1" x14ac:dyDescent="0.2">
      <c r="A3700" s="9" t="s">
        <v>8317</v>
      </c>
      <c r="B3700" s="9">
        <v>45343.469826388886</v>
      </c>
      <c r="C3700" s="9" t="s">
        <v>8318</v>
      </c>
      <c r="D3700" s="9"/>
      <c r="E3700" s="9"/>
      <c r="F3700" s="9"/>
      <c r="G3700" s="9"/>
      <c r="H3700" s="9"/>
      <c r="I3700" s="9"/>
      <c r="J3700" s="9" t="s">
        <v>8319</v>
      </c>
      <c r="K3700" s="9" t="s">
        <v>1040</v>
      </c>
      <c r="L3700" s="9" t="s">
        <v>1233</v>
      </c>
      <c r="M3700" s="9">
        <v>1</v>
      </c>
      <c r="N3700" s="9"/>
      <c r="O3700" s="9"/>
      <c r="P3700" s="2" t="s">
        <v>8320</v>
      </c>
      <c r="Q3700" s="9" t="s">
        <v>47</v>
      </c>
      <c r="R3700" s="9"/>
      <c r="S3700" s="9">
        <v>4.1399999999999998E-4</v>
      </c>
      <c r="T3700" s="9">
        <v>2.1299999999999999E-6</v>
      </c>
      <c r="U3700" s="9">
        <v>2.3799999999999999E-5</v>
      </c>
      <c r="V3700" s="9">
        <v>5.9700000000000001E-5</v>
      </c>
      <c r="W3700" s="9">
        <v>1.63E-4</v>
      </c>
      <c r="X3700" s="9">
        <v>2.73E-5</v>
      </c>
      <c r="Y3700" s="9">
        <v>0</v>
      </c>
      <c r="Z3700" s="9">
        <v>0</v>
      </c>
      <c r="AA3700" s="9">
        <v>0</v>
      </c>
      <c r="AB3700" s="9">
        <v>1</v>
      </c>
      <c r="AC3700" s="9">
        <v>0</v>
      </c>
      <c r="AD3700" s="9" t="s">
        <v>48</v>
      </c>
      <c r="AE3700" s="9" t="s">
        <v>48</v>
      </c>
      <c r="AF3700" s="9" t="s">
        <v>48</v>
      </c>
    </row>
    <row r="3701" spans="1:32" hidden="1" outlineLevel="1" x14ac:dyDescent="0.2">
      <c r="A3701" s="9" t="s">
        <v>8321</v>
      </c>
      <c r="B3701" s="9">
        <v>45343.47084490741</v>
      </c>
      <c r="C3701" s="9" t="s">
        <v>8322</v>
      </c>
      <c r="D3701" s="9"/>
      <c r="E3701" s="9"/>
      <c r="F3701" s="9"/>
      <c r="G3701" s="9"/>
      <c r="H3701" s="9"/>
      <c r="I3701" s="9"/>
      <c r="J3701" s="9" t="s">
        <v>8323</v>
      </c>
      <c r="K3701" s="9" t="s">
        <v>1040</v>
      </c>
      <c r="L3701" s="9" t="s">
        <v>1233</v>
      </c>
      <c r="M3701" s="9">
        <v>1</v>
      </c>
      <c r="N3701" s="9"/>
      <c r="O3701" s="9"/>
      <c r="P3701" s="2" t="s">
        <v>8324</v>
      </c>
      <c r="Q3701" s="9" t="s">
        <v>47</v>
      </c>
      <c r="R3701" s="9"/>
      <c r="S3701" s="9">
        <v>4.7100000000000001E-4</v>
      </c>
      <c r="T3701" s="9">
        <v>1.9999999999999999E-6</v>
      </c>
      <c r="U3701" s="9">
        <v>2.3300000000000001E-5</v>
      </c>
      <c r="V3701" s="9">
        <v>3.26E-5</v>
      </c>
      <c r="W3701" s="9">
        <v>2.3599999999999999E-4</v>
      </c>
      <c r="X3701" s="9">
        <v>2.5999999999999998E-5</v>
      </c>
      <c r="Y3701" s="9">
        <v>0.05</v>
      </c>
      <c r="Z3701" s="9">
        <v>0.14899999999999999</v>
      </c>
      <c r="AA3701" s="9">
        <v>0.17799999999999999</v>
      </c>
      <c r="AB3701" s="9">
        <v>0.67400000000000004</v>
      </c>
      <c r="AC3701" s="9">
        <v>-0.2263</v>
      </c>
      <c r="AD3701" s="9" t="s">
        <v>48</v>
      </c>
      <c r="AE3701" s="9" t="s">
        <v>48</v>
      </c>
      <c r="AF3701" s="9" t="s">
        <v>48</v>
      </c>
    </row>
    <row r="3702" spans="1:32" hidden="1" outlineLevel="1" x14ac:dyDescent="0.2">
      <c r="A3702" s="9" t="s">
        <v>8325</v>
      </c>
      <c r="B3702" s="9">
        <v>45343.471180555556</v>
      </c>
      <c r="C3702" s="9" t="s">
        <v>8326</v>
      </c>
      <c r="D3702" s="9"/>
      <c r="E3702" s="9"/>
      <c r="F3702" s="9"/>
      <c r="G3702" s="9"/>
      <c r="H3702" s="9"/>
      <c r="I3702" s="9"/>
      <c r="J3702" s="9" t="s">
        <v>8327</v>
      </c>
      <c r="K3702" s="9" t="s">
        <v>1040</v>
      </c>
      <c r="L3702" s="9" t="s">
        <v>1233</v>
      </c>
      <c r="M3702" s="9">
        <v>1</v>
      </c>
      <c r="N3702" s="9"/>
      <c r="O3702" s="9"/>
      <c r="P3702" s="2" t="s">
        <v>8328</v>
      </c>
      <c r="Q3702" s="9" t="s">
        <v>47</v>
      </c>
      <c r="R3702" s="9"/>
      <c r="S3702" s="9">
        <v>1.5928999999999999E-2</v>
      </c>
      <c r="T3702" s="9">
        <v>3.9199999999999997E-6</v>
      </c>
      <c r="U3702" s="9">
        <v>1.34E-4</v>
      </c>
      <c r="V3702" s="9">
        <v>1.477E-3</v>
      </c>
      <c r="W3702" s="9">
        <v>8.0450000000000001E-3</v>
      </c>
      <c r="X3702" s="9">
        <v>5.6800000000000004E-4</v>
      </c>
      <c r="Y3702" s="9">
        <v>-0.4</v>
      </c>
      <c r="Z3702" s="9">
        <v>0</v>
      </c>
      <c r="AA3702" s="9">
        <v>0.30099999999999999</v>
      </c>
      <c r="AB3702" s="9">
        <v>0.69899999999999995</v>
      </c>
      <c r="AC3702" s="9">
        <v>-0.51060000000000005</v>
      </c>
      <c r="AD3702" s="9" t="s">
        <v>48</v>
      </c>
      <c r="AE3702" s="9" t="s">
        <v>48</v>
      </c>
      <c r="AF3702" s="9" t="s">
        <v>48</v>
      </c>
    </row>
    <row r="3703" spans="1:32" hidden="1" outlineLevel="1" x14ac:dyDescent="0.2">
      <c r="A3703" s="9" t="s">
        <v>8329</v>
      </c>
      <c r="B3703" s="9">
        <v>45343.477303240739</v>
      </c>
      <c r="C3703" s="9" t="s">
        <v>8330</v>
      </c>
      <c r="D3703" s="9"/>
      <c r="E3703" s="9"/>
      <c r="F3703" s="9"/>
      <c r="G3703" s="9"/>
      <c r="H3703" s="9"/>
      <c r="I3703" s="9"/>
      <c r="J3703" s="9" t="s">
        <v>8331</v>
      </c>
      <c r="K3703" s="9" t="s">
        <v>1040</v>
      </c>
      <c r="L3703" s="9" t="s">
        <v>1233</v>
      </c>
      <c r="M3703" s="9">
        <v>1</v>
      </c>
      <c r="N3703" s="9"/>
      <c r="O3703" s="9"/>
      <c r="P3703" s="2" t="s">
        <v>8332</v>
      </c>
      <c r="Q3703" s="9" t="s">
        <v>47</v>
      </c>
      <c r="R3703" s="9"/>
      <c r="S3703" s="9">
        <v>7.2320999999999996E-2</v>
      </c>
      <c r="T3703" s="9">
        <v>1.5500000000000001E-5</v>
      </c>
      <c r="U3703" s="9">
        <v>3.0400000000000002E-4</v>
      </c>
      <c r="V3703" s="9">
        <v>8.7299999999999997E-4</v>
      </c>
      <c r="W3703" s="9">
        <v>1.6760000000000001E-2</v>
      </c>
      <c r="X3703" s="9">
        <v>7.0730000000000003E-3</v>
      </c>
      <c r="Y3703" s="9">
        <v>0</v>
      </c>
      <c r="Z3703" s="9">
        <v>0</v>
      </c>
      <c r="AA3703" s="9">
        <v>0.27300000000000002</v>
      </c>
      <c r="AB3703" s="9">
        <v>0.72699999999999998</v>
      </c>
      <c r="AC3703" s="9">
        <v>-0.45879999999999999</v>
      </c>
      <c r="AD3703" s="9" t="s">
        <v>48</v>
      </c>
      <c r="AE3703" s="9" t="s">
        <v>48</v>
      </c>
      <c r="AF3703" s="9" t="s">
        <v>48</v>
      </c>
    </row>
    <row r="3704" spans="1:32" hidden="1" outlineLevel="1" x14ac:dyDescent="0.2">
      <c r="A3704" s="9" t="s">
        <v>8333</v>
      </c>
      <c r="B3704" s="9">
        <v>45343.477916666663</v>
      </c>
      <c r="C3704" s="9" t="s">
        <v>8334</v>
      </c>
      <c r="D3704" s="9"/>
      <c r="E3704" s="9"/>
      <c r="F3704" s="9"/>
      <c r="G3704" s="9"/>
      <c r="H3704" s="9"/>
      <c r="I3704" s="9"/>
      <c r="J3704" s="9" t="s">
        <v>8335</v>
      </c>
      <c r="K3704" s="9" t="s">
        <v>1040</v>
      </c>
      <c r="L3704" s="9" t="s">
        <v>1233</v>
      </c>
      <c r="M3704" s="9">
        <v>1</v>
      </c>
      <c r="N3704" s="9"/>
      <c r="O3704" s="9"/>
      <c r="P3704" s="2" t="s">
        <v>8336</v>
      </c>
      <c r="Q3704" s="9" t="s">
        <v>47</v>
      </c>
      <c r="R3704" s="9"/>
      <c r="S3704" s="9">
        <v>1.4499999999999999E-3</v>
      </c>
      <c r="T3704" s="9">
        <v>3.9500000000000003E-6</v>
      </c>
      <c r="U3704" s="9">
        <v>2.55E-5</v>
      </c>
      <c r="V3704" s="9">
        <v>1.1900000000000001E-4</v>
      </c>
      <c r="W3704" s="9">
        <v>3.1100000000000002E-4</v>
      </c>
      <c r="X3704" s="9">
        <v>3.4099999999999999E-4</v>
      </c>
      <c r="Y3704" s="9">
        <v>0</v>
      </c>
      <c r="Z3704" s="9">
        <v>0</v>
      </c>
      <c r="AA3704" s="9">
        <v>0</v>
      </c>
      <c r="AB3704" s="9">
        <v>1</v>
      </c>
      <c r="AC3704" s="9">
        <v>0</v>
      </c>
      <c r="AD3704" s="9" t="s">
        <v>48</v>
      </c>
      <c r="AE3704" s="9" t="s">
        <v>48</v>
      </c>
      <c r="AF3704" s="9" t="s">
        <v>48</v>
      </c>
    </row>
    <row r="3705" spans="1:32" hidden="1" outlineLevel="1" x14ac:dyDescent="0.2">
      <c r="A3705" s="9" t="s">
        <v>8337</v>
      </c>
      <c r="B3705" s="9">
        <v>45343.481145833335</v>
      </c>
      <c r="C3705" s="9" t="s">
        <v>8338</v>
      </c>
      <c r="D3705" s="9"/>
      <c r="E3705" s="9"/>
      <c r="F3705" s="9"/>
      <c r="G3705" s="9"/>
      <c r="H3705" s="9"/>
      <c r="I3705" s="9"/>
      <c r="J3705" s="9" t="s">
        <v>8339</v>
      </c>
      <c r="K3705" s="9" t="s">
        <v>1040</v>
      </c>
      <c r="L3705" s="9" t="s">
        <v>1233</v>
      </c>
      <c r="M3705" s="9">
        <v>1</v>
      </c>
      <c r="N3705" s="9"/>
      <c r="O3705" s="9"/>
      <c r="P3705" s="2" t="s">
        <v>8340</v>
      </c>
      <c r="Q3705" s="9" t="s">
        <v>47</v>
      </c>
      <c r="R3705" s="9"/>
      <c r="S3705" s="9">
        <v>9.0499999999999999E-4</v>
      </c>
      <c r="T3705" s="9">
        <v>2.23E-5</v>
      </c>
      <c r="U3705" s="9">
        <v>8.5199999999999997E-5</v>
      </c>
      <c r="V3705" s="9">
        <v>1.8200000000000001E-4</v>
      </c>
      <c r="W3705" s="9">
        <v>3.1E-4</v>
      </c>
      <c r="X3705" s="9">
        <v>6.3999999999999997E-5</v>
      </c>
      <c r="Y3705" s="9">
        <v>0.33</v>
      </c>
      <c r="Z3705" s="9">
        <v>6.3E-2</v>
      </c>
      <c r="AA3705" s="9">
        <v>3.2000000000000001E-2</v>
      </c>
      <c r="AB3705" s="9">
        <v>0.90500000000000003</v>
      </c>
      <c r="AC3705" s="9">
        <v>0.55320000000000003</v>
      </c>
      <c r="AD3705" s="9" t="s">
        <v>48</v>
      </c>
      <c r="AE3705" s="9" t="s">
        <v>48</v>
      </c>
      <c r="AF3705" s="9" t="s">
        <v>48</v>
      </c>
    </row>
    <row r="3706" spans="1:32" hidden="1" outlineLevel="1" x14ac:dyDescent="0.2">
      <c r="A3706" s="9" t="s">
        <v>8341</v>
      </c>
      <c r="B3706" s="9">
        <v>45343.481990740744</v>
      </c>
      <c r="C3706" s="9" t="s">
        <v>8342</v>
      </c>
      <c r="D3706" s="9"/>
      <c r="E3706" s="9"/>
      <c r="F3706" s="9"/>
      <c r="G3706" s="9"/>
      <c r="H3706" s="9"/>
      <c r="I3706" s="9"/>
      <c r="J3706" s="9" t="s">
        <v>8343</v>
      </c>
      <c r="K3706" s="9" t="s">
        <v>1040</v>
      </c>
      <c r="L3706" s="9" t="s">
        <v>1233</v>
      </c>
      <c r="M3706" s="9">
        <v>1</v>
      </c>
      <c r="N3706" s="9"/>
      <c r="O3706" s="9"/>
      <c r="P3706" s="2" t="s">
        <v>8344</v>
      </c>
      <c r="Q3706" s="9" t="s">
        <v>47</v>
      </c>
      <c r="R3706" s="9"/>
      <c r="S3706" s="9">
        <v>6.0800000000000003E-4</v>
      </c>
      <c r="T3706" s="9">
        <v>2.1299999999999999E-6</v>
      </c>
      <c r="U3706" s="9">
        <v>2.3600000000000001E-5</v>
      </c>
      <c r="V3706" s="9">
        <v>7.0199999999999999E-5</v>
      </c>
      <c r="W3706" s="9">
        <v>2.4899999999999998E-4</v>
      </c>
      <c r="X3706" s="9">
        <v>3.5899999999999998E-5</v>
      </c>
      <c r="Y3706" s="9">
        <v>-0.18</v>
      </c>
      <c r="Z3706" s="9">
        <v>0.154</v>
      </c>
      <c r="AA3706" s="9">
        <v>6.9000000000000006E-2</v>
      </c>
      <c r="AB3706" s="9">
        <v>0.77700000000000002</v>
      </c>
      <c r="AC3706" s="9">
        <v>0.46079999999999999</v>
      </c>
      <c r="AD3706" s="9" t="s">
        <v>48</v>
      </c>
      <c r="AE3706" s="9" t="s">
        <v>48</v>
      </c>
      <c r="AF3706" s="9" t="s">
        <v>48</v>
      </c>
    </row>
    <row r="3707" spans="1:32" hidden="1" outlineLevel="1" x14ac:dyDescent="0.2">
      <c r="A3707" s="9" t="s">
        <v>8345</v>
      </c>
      <c r="B3707" s="9">
        <v>45343.482303240744</v>
      </c>
      <c r="C3707" s="9" t="s">
        <v>8346</v>
      </c>
      <c r="D3707" s="9"/>
      <c r="E3707" s="9"/>
      <c r="F3707" s="9"/>
      <c r="G3707" s="9"/>
      <c r="H3707" s="9"/>
      <c r="I3707" s="9"/>
      <c r="J3707" s="9" t="s">
        <v>8347</v>
      </c>
      <c r="K3707" s="9" t="s">
        <v>1040</v>
      </c>
      <c r="L3707" s="9" t="s">
        <v>1233</v>
      </c>
      <c r="M3707" s="9">
        <v>1</v>
      </c>
      <c r="N3707" s="9"/>
      <c r="O3707" s="9"/>
      <c r="P3707" s="2" t="s">
        <v>8348</v>
      </c>
      <c r="Q3707" s="9" t="s">
        <v>47</v>
      </c>
      <c r="R3707" s="9"/>
      <c r="S3707" s="9">
        <v>0.91132899999999994</v>
      </c>
      <c r="T3707" s="9">
        <v>8.0999999999999996E-4</v>
      </c>
      <c r="U3707" s="9">
        <v>0.38408700000000001</v>
      </c>
      <c r="V3707" s="9">
        <v>1.5579999999999999E-3</v>
      </c>
      <c r="W3707" s="9">
        <v>8.2723000000000005E-2</v>
      </c>
      <c r="X3707" s="9">
        <v>2.8863E-2</v>
      </c>
      <c r="Y3707" s="9">
        <v>-2.9489999999999999E-2</v>
      </c>
      <c r="Z3707" s="9">
        <v>0.161</v>
      </c>
      <c r="AA3707" s="9">
        <v>0.38700000000000001</v>
      </c>
      <c r="AB3707" s="9">
        <v>0.45200000000000001</v>
      </c>
      <c r="AC3707" s="9">
        <v>-0.95209999999999995</v>
      </c>
      <c r="AD3707" s="9" t="s">
        <v>48</v>
      </c>
      <c r="AE3707" s="9" t="s">
        <v>48</v>
      </c>
      <c r="AF3707" s="9" t="s">
        <v>48</v>
      </c>
    </row>
    <row r="3708" spans="1:32" hidden="1" outlineLevel="1" x14ac:dyDescent="0.2">
      <c r="A3708" s="9" t="s">
        <v>8349</v>
      </c>
      <c r="B3708" s="9">
        <v>45343.48269675926</v>
      </c>
      <c r="C3708" s="9" t="s">
        <v>8350</v>
      </c>
      <c r="D3708" s="9"/>
      <c r="E3708" s="9"/>
      <c r="F3708" s="9"/>
      <c r="G3708" s="9"/>
      <c r="H3708" s="9"/>
      <c r="I3708" s="9"/>
      <c r="J3708" s="9" t="s">
        <v>8351</v>
      </c>
      <c r="K3708" s="9" t="s">
        <v>1040</v>
      </c>
      <c r="L3708" s="9" t="s">
        <v>1233</v>
      </c>
      <c r="M3708" s="9">
        <v>1</v>
      </c>
      <c r="N3708" s="9"/>
      <c r="O3708" s="9"/>
      <c r="P3708" s="2" t="s">
        <v>8352</v>
      </c>
      <c r="Q3708" s="9" t="s">
        <v>47</v>
      </c>
      <c r="R3708" s="9"/>
      <c r="S3708" s="9">
        <v>0.107806</v>
      </c>
      <c r="T3708" s="9">
        <v>9.6800000000000005E-6</v>
      </c>
      <c r="U3708" s="9">
        <v>1.8699999999999999E-4</v>
      </c>
      <c r="V3708" s="9">
        <v>2.0609999999999999E-3</v>
      </c>
      <c r="W3708" s="9">
        <v>3.3866E-2</v>
      </c>
      <c r="X3708" s="9">
        <v>2.0349999999999999E-3</v>
      </c>
      <c r="Y3708" s="9">
        <v>-0.32500000000000001</v>
      </c>
      <c r="Z3708" s="9">
        <v>0.10199999999999999</v>
      </c>
      <c r="AA3708" s="9">
        <v>0.27400000000000002</v>
      </c>
      <c r="AB3708" s="9">
        <v>0.624</v>
      </c>
      <c r="AC3708" s="9">
        <v>-0.87790000000000001</v>
      </c>
      <c r="AD3708" s="9" t="s">
        <v>48</v>
      </c>
      <c r="AE3708" s="9" t="s">
        <v>48</v>
      </c>
      <c r="AF3708" s="9" t="s">
        <v>48</v>
      </c>
    </row>
    <row r="3709" spans="1:32" hidden="1" outlineLevel="1" x14ac:dyDescent="0.2">
      <c r="A3709" s="9" t="s">
        <v>8353</v>
      </c>
      <c r="B3709" s="9">
        <v>45343.483460648145</v>
      </c>
      <c r="C3709" s="9" t="s">
        <v>8354</v>
      </c>
      <c r="D3709" s="9"/>
      <c r="E3709" s="9"/>
      <c r="F3709" s="9"/>
      <c r="G3709" s="9"/>
      <c r="H3709" s="9"/>
      <c r="I3709" s="9"/>
      <c r="J3709" s="9" t="s">
        <v>8355</v>
      </c>
      <c r="K3709" s="9" t="s">
        <v>1040</v>
      </c>
      <c r="L3709" s="9" t="s">
        <v>1233</v>
      </c>
      <c r="M3709" s="9">
        <v>1</v>
      </c>
      <c r="N3709" s="9"/>
      <c r="O3709" s="9"/>
      <c r="P3709" s="2" t="s">
        <v>8356</v>
      </c>
      <c r="Q3709" s="9" t="s">
        <v>47</v>
      </c>
      <c r="R3709" s="9"/>
      <c r="S3709" s="9">
        <v>6.6843E-2</v>
      </c>
      <c r="T3709" s="9">
        <v>3.68E-5</v>
      </c>
      <c r="U3709" s="9">
        <v>1.8259999999999999E-3</v>
      </c>
      <c r="V3709" s="9">
        <v>5.9400000000000002E-4</v>
      </c>
      <c r="W3709" s="9">
        <v>1.5529999999999999E-3</v>
      </c>
      <c r="X3709" s="9">
        <v>8.25E-4</v>
      </c>
      <c r="Y3709" s="9">
        <v>-0.13603999999999999</v>
      </c>
      <c r="Z3709" s="9">
        <v>3.7999999999999999E-2</v>
      </c>
      <c r="AA3709" s="9">
        <v>0.17399999999999999</v>
      </c>
      <c r="AB3709" s="9">
        <v>0.78800000000000003</v>
      </c>
      <c r="AC3709" s="9">
        <v>-0.93320000000000003</v>
      </c>
      <c r="AD3709" s="9" t="s">
        <v>48</v>
      </c>
      <c r="AE3709" s="9" t="s">
        <v>48</v>
      </c>
      <c r="AF3709" s="9" t="s">
        <v>48</v>
      </c>
    </row>
    <row r="3710" spans="1:32" hidden="1" outlineLevel="1" x14ac:dyDescent="0.2">
      <c r="A3710" s="9" t="s">
        <v>8357</v>
      </c>
      <c r="B3710" s="9">
        <v>45343.483773148146</v>
      </c>
      <c r="C3710" s="9" t="s">
        <v>8358</v>
      </c>
      <c r="D3710" s="9"/>
      <c r="E3710" s="9"/>
      <c r="F3710" s="9"/>
      <c r="G3710" s="9"/>
      <c r="H3710" s="9"/>
      <c r="I3710" s="9"/>
      <c r="J3710" s="9" t="s">
        <v>8359</v>
      </c>
      <c r="K3710" s="9" t="s">
        <v>1040</v>
      </c>
      <c r="L3710" s="9" t="s">
        <v>1233</v>
      </c>
      <c r="M3710" s="9">
        <v>1</v>
      </c>
      <c r="N3710" s="9"/>
      <c r="O3710" s="9"/>
      <c r="P3710" s="2" t="s">
        <v>8360</v>
      </c>
      <c r="Q3710" s="9" t="s">
        <v>47</v>
      </c>
      <c r="R3710" s="9"/>
      <c r="S3710" s="9">
        <v>0.74051299999999998</v>
      </c>
      <c r="T3710" s="9">
        <v>1.4799999999999999E-4</v>
      </c>
      <c r="U3710" s="9">
        <v>0.41197699999999998</v>
      </c>
      <c r="V3710" s="9">
        <v>1.702E-3</v>
      </c>
      <c r="W3710" s="9">
        <v>0.13478200000000001</v>
      </c>
      <c r="X3710" s="9">
        <v>4.2249999999999996E-3</v>
      </c>
      <c r="Y3710" s="9">
        <v>0.16017300000000001</v>
      </c>
      <c r="Z3710" s="9">
        <v>0.10299999999999999</v>
      </c>
      <c r="AA3710" s="9">
        <v>5.8999999999999997E-2</v>
      </c>
      <c r="AB3710" s="9">
        <v>0.83799999999999997</v>
      </c>
      <c r="AC3710" s="9">
        <v>0.58479999999999999</v>
      </c>
      <c r="AD3710" s="9" t="s">
        <v>48</v>
      </c>
      <c r="AE3710" s="9" t="s">
        <v>48</v>
      </c>
      <c r="AF3710" s="9" t="s">
        <v>48</v>
      </c>
    </row>
    <row r="3711" spans="1:32" hidden="1" outlineLevel="1" x14ac:dyDescent="0.2">
      <c r="A3711" s="9" t="s">
        <v>8361</v>
      </c>
      <c r="B3711" s="9">
        <v>45343.484155092592</v>
      </c>
      <c r="C3711" s="9" t="s">
        <v>8362</v>
      </c>
      <c r="D3711" s="9"/>
      <c r="E3711" s="9"/>
      <c r="F3711" s="9"/>
      <c r="G3711" s="9"/>
      <c r="H3711" s="9"/>
      <c r="I3711" s="9"/>
      <c r="J3711" s="9" t="s">
        <v>8363</v>
      </c>
      <c r="K3711" s="9" t="s">
        <v>1040</v>
      </c>
      <c r="L3711" s="9" t="s">
        <v>1233</v>
      </c>
      <c r="M3711" s="9">
        <v>1</v>
      </c>
      <c r="N3711" s="9"/>
      <c r="O3711" s="9"/>
      <c r="P3711" s="2" t="s">
        <v>8364</v>
      </c>
      <c r="Q3711" s="9" t="s">
        <v>47</v>
      </c>
      <c r="R3711" s="9"/>
      <c r="S3711" s="9">
        <v>1.3246000000000001E-2</v>
      </c>
      <c r="T3711" s="9">
        <v>7.1199999999999996E-6</v>
      </c>
      <c r="U3711" s="9">
        <v>1.46E-4</v>
      </c>
      <c r="V3711" s="9">
        <v>3.01E-4</v>
      </c>
      <c r="W3711" s="9">
        <v>6.4869999999999997E-3</v>
      </c>
      <c r="X3711" s="9">
        <v>1.3200000000000001E-4</v>
      </c>
      <c r="Y3711" s="9">
        <v>5.2082999999999997E-2</v>
      </c>
      <c r="Z3711" s="9">
        <v>5.8999999999999997E-2</v>
      </c>
      <c r="AA3711" s="9">
        <v>7.2999999999999995E-2</v>
      </c>
      <c r="AB3711" s="9">
        <v>0.86799999999999999</v>
      </c>
      <c r="AC3711" s="9">
        <v>-5.16E-2</v>
      </c>
      <c r="AD3711" s="9" t="s">
        <v>48</v>
      </c>
      <c r="AE3711" s="9" t="s">
        <v>48</v>
      </c>
      <c r="AF3711" s="9" t="s">
        <v>48</v>
      </c>
    </row>
    <row r="3712" spans="1:32" hidden="1" outlineLevel="1" x14ac:dyDescent="0.2">
      <c r="A3712" s="9" t="s">
        <v>8365</v>
      </c>
      <c r="B3712" s="9">
        <v>45343.484699074077</v>
      </c>
      <c r="C3712" s="9" t="s">
        <v>8366</v>
      </c>
      <c r="D3712" s="9"/>
      <c r="E3712" s="9"/>
      <c r="F3712" s="9"/>
      <c r="G3712" s="9"/>
      <c r="H3712" s="9"/>
      <c r="I3712" s="9"/>
      <c r="J3712" s="9" t="s">
        <v>8367</v>
      </c>
      <c r="K3712" s="9" t="s">
        <v>1040</v>
      </c>
      <c r="L3712" s="9" t="s">
        <v>1233</v>
      </c>
      <c r="M3712" s="9">
        <v>1</v>
      </c>
      <c r="N3712" s="9"/>
      <c r="O3712" s="9"/>
      <c r="P3712" s="2" t="s">
        <v>8368</v>
      </c>
      <c r="Q3712" s="9" t="s">
        <v>47</v>
      </c>
      <c r="R3712" s="9"/>
      <c r="S3712" s="9">
        <v>1.5E-3</v>
      </c>
      <c r="T3712" s="9">
        <v>2.02E-5</v>
      </c>
      <c r="U3712" s="9">
        <v>1.07E-4</v>
      </c>
      <c r="V3712" s="9">
        <v>3.2200000000000002E-4</v>
      </c>
      <c r="W3712" s="9">
        <v>5.1599999999999997E-4</v>
      </c>
      <c r="X3712" s="9">
        <v>8.6600000000000004E-5</v>
      </c>
      <c r="Y3712" s="9">
        <v>0.1875</v>
      </c>
      <c r="Z3712" s="9">
        <v>0.16700000000000001</v>
      </c>
      <c r="AA3712" s="9">
        <v>8.2000000000000003E-2</v>
      </c>
      <c r="AB3712" s="9">
        <v>0.751</v>
      </c>
      <c r="AC3712" s="9">
        <v>0.72689999999999999</v>
      </c>
      <c r="AD3712" s="9" t="s">
        <v>48</v>
      </c>
      <c r="AE3712" s="9" t="s">
        <v>48</v>
      </c>
      <c r="AF3712" s="9" t="s">
        <v>48</v>
      </c>
    </row>
    <row r="3713" spans="1:32" hidden="1" outlineLevel="1" x14ac:dyDescent="0.2">
      <c r="A3713" s="9" t="s">
        <v>8369</v>
      </c>
      <c r="B3713" s="9">
        <v>45343.484872685185</v>
      </c>
      <c r="C3713" s="9" t="s">
        <v>8370</v>
      </c>
      <c r="D3713" s="9"/>
      <c r="E3713" s="9"/>
      <c r="F3713" s="9"/>
      <c r="G3713" s="9"/>
      <c r="H3713" s="9"/>
      <c r="I3713" s="9"/>
      <c r="J3713" s="9" t="s">
        <v>8371</v>
      </c>
      <c r="K3713" s="9" t="s">
        <v>1040</v>
      </c>
      <c r="L3713" s="9" t="s">
        <v>1233</v>
      </c>
      <c r="M3713" s="9">
        <v>1</v>
      </c>
      <c r="N3713" s="9"/>
      <c r="O3713" s="9"/>
      <c r="P3713" s="2" t="s">
        <v>8372</v>
      </c>
      <c r="Q3713" s="9" t="s">
        <v>47</v>
      </c>
      <c r="R3713" s="9"/>
      <c r="S3713" s="9">
        <v>6.2200000000000005E-4</v>
      </c>
      <c r="T3713" s="9">
        <v>1.68E-6</v>
      </c>
      <c r="U3713" s="9">
        <v>2.2900000000000001E-5</v>
      </c>
      <c r="V3713" s="9">
        <v>5.3199999999999999E-5</v>
      </c>
      <c r="W3713" s="9">
        <v>2.6699999999999998E-4</v>
      </c>
      <c r="X3713" s="9">
        <v>3.0000000000000001E-5</v>
      </c>
      <c r="Y3713" s="9">
        <v>0.1</v>
      </c>
      <c r="Z3713" s="9">
        <v>0</v>
      </c>
      <c r="AA3713" s="9">
        <v>0</v>
      </c>
      <c r="AB3713" s="9">
        <v>1</v>
      </c>
      <c r="AC3713" s="9">
        <v>0</v>
      </c>
      <c r="AD3713" s="9" t="s">
        <v>48</v>
      </c>
      <c r="AE3713" s="9" t="s">
        <v>48</v>
      </c>
      <c r="AF3713" s="9" t="s">
        <v>48</v>
      </c>
    </row>
    <row r="3714" spans="1:32" hidden="1" outlineLevel="1" x14ac:dyDescent="0.2">
      <c r="A3714" s="9" t="s">
        <v>8373</v>
      </c>
      <c r="B3714" s="9">
        <v>45343.485243055555</v>
      </c>
      <c r="C3714" s="9" t="s">
        <v>8374</v>
      </c>
      <c r="D3714" s="9"/>
      <c r="E3714" s="9"/>
      <c r="F3714" s="9"/>
      <c r="G3714" s="9"/>
      <c r="H3714" s="9"/>
      <c r="I3714" s="9"/>
      <c r="J3714" s="9" t="s">
        <v>8375</v>
      </c>
      <c r="K3714" s="9" t="s">
        <v>1040</v>
      </c>
      <c r="L3714" s="9" t="s">
        <v>1233</v>
      </c>
      <c r="M3714" s="9">
        <v>1</v>
      </c>
      <c r="N3714" s="9"/>
      <c r="O3714" s="9"/>
      <c r="P3714" s="2" t="s">
        <v>8376</v>
      </c>
      <c r="Q3714" s="9" t="s">
        <v>47</v>
      </c>
      <c r="R3714" s="9"/>
      <c r="S3714" s="9">
        <v>3.0899999999999999E-3</v>
      </c>
      <c r="T3714" s="9">
        <v>1.04E-5</v>
      </c>
      <c r="U3714" s="9">
        <v>1.3799999999999999E-4</v>
      </c>
      <c r="V3714" s="9">
        <v>1.5300000000000001E-4</v>
      </c>
      <c r="W3714" s="9">
        <v>1.1019999999999999E-3</v>
      </c>
      <c r="X3714" s="9">
        <v>1.3999999999999999E-4</v>
      </c>
      <c r="Y3714" s="9">
        <v>0.15484800000000001</v>
      </c>
      <c r="Z3714" s="9">
        <v>6.2E-2</v>
      </c>
      <c r="AA3714" s="9">
        <v>2.3E-2</v>
      </c>
      <c r="AB3714" s="9">
        <v>0.91600000000000004</v>
      </c>
      <c r="AC3714" s="9">
        <v>0.54900000000000004</v>
      </c>
      <c r="AD3714" s="9" t="s">
        <v>48</v>
      </c>
      <c r="AE3714" s="9" t="s">
        <v>48</v>
      </c>
      <c r="AF3714" s="9" t="s">
        <v>48</v>
      </c>
    </row>
    <row r="3715" spans="1:32" hidden="1" outlineLevel="1" x14ac:dyDescent="0.2">
      <c r="A3715" s="9" t="s">
        <v>8377</v>
      </c>
      <c r="B3715" s="9">
        <v>45343.485891203702</v>
      </c>
      <c r="C3715" s="9" t="s">
        <v>8378</v>
      </c>
      <c r="D3715" s="9"/>
      <c r="E3715" s="9"/>
      <c r="F3715" s="9"/>
      <c r="G3715" s="9"/>
      <c r="H3715" s="9"/>
      <c r="I3715" s="9"/>
      <c r="J3715" s="9" t="s">
        <v>8379</v>
      </c>
      <c r="K3715" s="9" t="s">
        <v>1040</v>
      </c>
      <c r="L3715" s="9" t="s">
        <v>1233</v>
      </c>
      <c r="M3715" s="9">
        <v>1</v>
      </c>
      <c r="N3715" s="9"/>
      <c r="O3715" s="9"/>
      <c r="P3715" s="2" t="s">
        <v>8380</v>
      </c>
      <c r="Q3715" s="9" t="s">
        <v>47</v>
      </c>
      <c r="R3715" s="9"/>
      <c r="S3715" s="9">
        <v>1.8481999999999998E-2</v>
      </c>
      <c r="T3715" s="9">
        <v>5.3900000000000001E-6</v>
      </c>
      <c r="U3715" s="9">
        <v>1.0900000000000001E-4</v>
      </c>
      <c r="V3715" s="9">
        <v>3.77E-4</v>
      </c>
      <c r="W3715" s="9">
        <v>5.2050000000000004E-3</v>
      </c>
      <c r="X3715" s="9">
        <v>1.0859999999999999E-3</v>
      </c>
      <c r="Y3715" s="9">
        <v>-0.23333000000000001</v>
      </c>
      <c r="Z3715" s="9">
        <v>0.129</v>
      </c>
      <c r="AA3715" s="9">
        <v>0.13600000000000001</v>
      </c>
      <c r="AB3715" s="9">
        <v>0.73499999999999999</v>
      </c>
      <c r="AC3715" s="9">
        <v>0.18890000000000001</v>
      </c>
      <c r="AD3715" s="9" t="s">
        <v>48</v>
      </c>
      <c r="AE3715" s="9" t="s">
        <v>48</v>
      </c>
      <c r="AF3715" s="9" t="s">
        <v>48</v>
      </c>
    </row>
    <row r="3716" spans="1:32" hidden="1" outlineLevel="1" x14ac:dyDescent="0.2">
      <c r="A3716" s="9" t="s">
        <v>8381</v>
      </c>
      <c r="B3716" s="9">
        <v>45343.486435185187</v>
      </c>
      <c r="C3716" s="9" t="s">
        <v>8382</v>
      </c>
      <c r="D3716" s="9"/>
      <c r="E3716" s="9"/>
      <c r="F3716" s="9"/>
      <c r="G3716" s="9"/>
      <c r="H3716" s="9"/>
      <c r="I3716" s="9"/>
      <c r="J3716" s="9" t="s">
        <v>8383</v>
      </c>
      <c r="K3716" s="9" t="s">
        <v>1040</v>
      </c>
      <c r="L3716" s="9" t="s">
        <v>1233</v>
      </c>
      <c r="M3716" s="9">
        <v>1</v>
      </c>
      <c r="N3716" s="9"/>
      <c r="O3716" s="9"/>
      <c r="P3716" s="2" t="s">
        <v>8384</v>
      </c>
      <c r="Q3716" s="9" t="s">
        <v>47</v>
      </c>
      <c r="R3716" s="9"/>
      <c r="S3716" s="9">
        <v>0.524559</v>
      </c>
      <c r="T3716" s="9">
        <v>1.8099999999999999E-5</v>
      </c>
      <c r="U3716" s="9">
        <v>1.276E-3</v>
      </c>
      <c r="V3716" s="9">
        <v>1.1150000000000001E-3</v>
      </c>
      <c r="W3716" s="9">
        <v>0.38186100000000001</v>
      </c>
      <c r="X3716" s="9">
        <v>2.32E-3</v>
      </c>
      <c r="Y3716" s="9">
        <v>-0.5</v>
      </c>
      <c r="Z3716" s="9">
        <v>3.7999999999999999E-2</v>
      </c>
      <c r="AA3716" s="9">
        <v>0.432</v>
      </c>
      <c r="AB3716" s="9">
        <v>0.53</v>
      </c>
      <c r="AC3716" s="9">
        <v>-0.89780000000000004</v>
      </c>
      <c r="AD3716" s="9" t="s">
        <v>48</v>
      </c>
      <c r="AE3716" s="9" t="s">
        <v>48</v>
      </c>
      <c r="AF3716" s="9" t="s">
        <v>48</v>
      </c>
    </row>
    <row r="3717" spans="1:32" hidden="1" outlineLevel="1" x14ac:dyDescent="0.2">
      <c r="A3717" s="9" t="s">
        <v>8385</v>
      </c>
      <c r="B3717" s="9">
        <v>45343.486932870372</v>
      </c>
      <c r="C3717" s="9" t="s">
        <v>4744</v>
      </c>
      <c r="D3717" s="9"/>
      <c r="E3717" s="9"/>
      <c r="F3717" s="9"/>
      <c r="G3717" s="9"/>
      <c r="H3717" s="9"/>
      <c r="I3717" s="9"/>
      <c r="J3717" s="9" t="s">
        <v>8386</v>
      </c>
      <c r="K3717" s="9" t="s">
        <v>1040</v>
      </c>
      <c r="L3717" s="9" t="s">
        <v>1233</v>
      </c>
      <c r="M3717" s="9">
        <v>1</v>
      </c>
      <c r="N3717" s="9"/>
      <c r="O3717" s="9"/>
      <c r="P3717" s="2" t="s">
        <v>8387</v>
      </c>
      <c r="Q3717" s="9" t="s">
        <v>47</v>
      </c>
      <c r="R3717" s="9"/>
      <c r="S3717" s="9">
        <v>1.1049E-2</v>
      </c>
      <c r="T3717" s="9">
        <v>9.3000000000000007E-6</v>
      </c>
      <c r="U3717" s="9">
        <v>3.8709999999999999E-3</v>
      </c>
      <c r="V3717" s="9">
        <v>4.4900000000000002E-4</v>
      </c>
      <c r="W3717" s="9">
        <v>3.2799999999999999E-3</v>
      </c>
      <c r="X3717" s="9">
        <v>1.9799999999999999E-4</v>
      </c>
      <c r="Y3717" s="9">
        <v>6.25E-2</v>
      </c>
      <c r="Z3717" s="9">
        <v>0.14099999999999999</v>
      </c>
      <c r="AA3717" s="9">
        <v>0</v>
      </c>
      <c r="AB3717" s="9">
        <v>0.85899999999999999</v>
      </c>
      <c r="AC3717" s="9">
        <v>0.55679999999999996</v>
      </c>
      <c r="AD3717" s="9" t="s">
        <v>48</v>
      </c>
      <c r="AE3717" s="9" t="s">
        <v>48</v>
      </c>
      <c r="AF3717" s="9" t="s">
        <v>48</v>
      </c>
    </row>
    <row r="3718" spans="1:32" hidden="1" outlineLevel="1" x14ac:dyDescent="0.2">
      <c r="A3718" s="9" t="s">
        <v>8388</v>
      </c>
      <c r="B3718" s="9">
        <v>45343.488171296296</v>
      </c>
      <c r="C3718" s="9" t="s">
        <v>8389</v>
      </c>
      <c r="D3718" s="9"/>
      <c r="E3718" s="9"/>
      <c r="F3718" s="9"/>
      <c r="G3718" s="9"/>
      <c r="H3718" s="9"/>
      <c r="I3718" s="9"/>
      <c r="J3718" s="9" t="s">
        <v>8390</v>
      </c>
      <c r="K3718" s="9" t="s">
        <v>1040</v>
      </c>
      <c r="L3718" s="9" t="s">
        <v>1233</v>
      </c>
      <c r="M3718" s="9">
        <v>1</v>
      </c>
      <c r="N3718" s="9"/>
      <c r="O3718" s="9"/>
      <c r="P3718" s="2" t="s">
        <v>8391</v>
      </c>
      <c r="Q3718" s="9" t="s">
        <v>47</v>
      </c>
      <c r="R3718" s="9"/>
      <c r="S3718" s="9">
        <v>1.126E-3</v>
      </c>
      <c r="T3718" s="9">
        <v>2.65E-5</v>
      </c>
      <c r="U3718" s="9">
        <v>8.8800000000000004E-5</v>
      </c>
      <c r="V3718" s="9">
        <v>1.7699999999999999E-4</v>
      </c>
      <c r="W3718" s="9">
        <v>3.4099999999999999E-4</v>
      </c>
      <c r="X3718" s="9">
        <v>1.18E-4</v>
      </c>
      <c r="Y3718" s="9">
        <v>0.211871</v>
      </c>
      <c r="Z3718" s="9">
        <v>4.9000000000000002E-2</v>
      </c>
      <c r="AA3718" s="9">
        <v>7.1999999999999995E-2</v>
      </c>
      <c r="AB3718" s="9">
        <v>0.879</v>
      </c>
      <c r="AC3718" s="9">
        <v>-0.77400000000000002</v>
      </c>
      <c r="AD3718" s="9" t="s">
        <v>48</v>
      </c>
      <c r="AE3718" s="9" t="s">
        <v>48</v>
      </c>
      <c r="AF3718" s="9" t="s">
        <v>48</v>
      </c>
    </row>
    <row r="3719" spans="1:32" hidden="1" outlineLevel="1" x14ac:dyDescent="0.2">
      <c r="A3719" s="9" t="s">
        <v>8392</v>
      </c>
      <c r="B3719" s="9">
        <v>45343.489027777781</v>
      </c>
      <c r="C3719" s="9" t="s">
        <v>8393</v>
      </c>
      <c r="D3719" s="9"/>
      <c r="E3719" s="9"/>
      <c r="F3719" s="9"/>
      <c r="G3719" s="9"/>
      <c r="H3719" s="9"/>
      <c r="I3719" s="9"/>
      <c r="J3719" s="9" t="s">
        <v>8394</v>
      </c>
      <c r="K3719" s="9" t="s">
        <v>1040</v>
      </c>
      <c r="L3719" s="9" t="s">
        <v>1233</v>
      </c>
      <c r="M3719" s="9">
        <v>1</v>
      </c>
      <c r="N3719" s="9"/>
      <c r="O3719" s="9"/>
      <c r="P3719" s="2" t="s">
        <v>8395</v>
      </c>
      <c r="Q3719" s="9" t="s">
        <v>47</v>
      </c>
      <c r="R3719" s="9"/>
      <c r="S3719" s="9">
        <v>3.4699999999999998E-4</v>
      </c>
      <c r="T3719" s="9">
        <v>2.0600000000000002E-6</v>
      </c>
      <c r="U3719" s="9">
        <v>1.8E-5</v>
      </c>
      <c r="V3719" s="9">
        <v>3.6900000000000002E-5</v>
      </c>
      <c r="W3719" s="9">
        <v>1.8100000000000001E-4</v>
      </c>
      <c r="X3719" s="9">
        <v>2.3E-5</v>
      </c>
      <c r="Y3719" s="9">
        <v>0.3</v>
      </c>
      <c r="Z3719" s="9">
        <v>0</v>
      </c>
      <c r="AA3719" s="9">
        <v>2.3E-2</v>
      </c>
      <c r="AB3719" s="9">
        <v>0.97699999999999998</v>
      </c>
      <c r="AC3719" s="9">
        <v>-5.16E-2</v>
      </c>
      <c r="AD3719" s="9" t="s">
        <v>48</v>
      </c>
      <c r="AE3719" s="9" t="s">
        <v>48</v>
      </c>
      <c r="AF3719" s="9" t="s">
        <v>48</v>
      </c>
    </row>
    <row r="3720" spans="1:32" hidden="1" outlineLevel="1" x14ac:dyDescent="0.2">
      <c r="A3720" s="9" t="s">
        <v>8396</v>
      </c>
      <c r="B3720" s="9">
        <v>45343.490185185183</v>
      </c>
      <c r="C3720" s="9" t="s">
        <v>8397</v>
      </c>
      <c r="D3720" s="9"/>
      <c r="E3720" s="9"/>
      <c r="F3720" s="9"/>
      <c r="G3720" s="9"/>
      <c r="H3720" s="9"/>
      <c r="I3720" s="9"/>
      <c r="J3720" s="9" t="s">
        <v>8398</v>
      </c>
      <c r="K3720" s="9" t="s">
        <v>1040</v>
      </c>
      <c r="L3720" s="9" t="s">
        <v>1233</v>
      </c>
      <c r="M3720" s="9">
        <v>1</v>
      </c>
      <c r="N3720" s="9"/>
      <c r="O3720" s="9"/>
      <c r="P3720" s="2" t="s">
        <v>8399</v>
      </c>
      <c r="Q3720" s="9" t="s">
        <v>47</v>
      </c>
      <c r="R3720" s="9"/>
      <c r="S3720" s="9">
        <v>3.7151999999999998E-2</v>
      </c>
      <c r="T3720" s="9">
        <v>9.0999999999999993E-6</v>
      </c>
      <c r="U3720" s="9">
        <v>6.4999999999999997E-4</v>
      </c>
      <c r="V3720" s="9">
        <v>5.2099999999999998E-4</v>
      </c>
      <c r="W3720" s="9">
        <v>9.8569999999999994E-3</v>
      </c>
      <c r="X3720" s="9">
        <v>1.021E-3</v>
      </c>
      <c r="Y3720" s="9">
        <v>0.05</v>
      </c>
      <c r="Z3720" s="9">
        <v>6.6000000000000003E-2</v>
      </c>
      <c r="AA3720" s="9">
        <v>0.128</v>
      </c>
      <c r="AB3720" s="9">
        <v>0.80600000000000005</v>
      </c>
      <c r="AC3720" s="9">
        <v>-0.75139999999999996</v>
      </c>
      <c r="AD3720" s="9" t="s">
        <v>48</v>
      </c>
      <c r="AE3720" s="9" t="s">
        <v>48</v>
      </c>
      <c r="AF3720" s="9" t="s">
        <v>48</v>
      </c>
    </row>
    <row r="3721" spans="1:32" hidden="1" outlineLevel="1" x14ac:dyDescent="0.2">
      <c r="A3721" s="9" t="s">
        <v>8400</v>
      </c>
      <c r="B3721" s="9">
        <v>45343.490289351852</v>
      </c>
      <c r="C3721" s="9" t="s">
        <v>8401</v>
      </c>
      <c r="D3721" s="9"/>
      <c r="E3721" s="9"/>
      <c r="F3721" s="9"/>
      <c r="G3721" s="9"/>
      <c r="H3721" s="9"/>
      <c r="I3721" s="9"/>
      <c r="J3721" s="9" t="s">
        <v>8402</v>
      </c>
      <c r="K3721" s="9" t="s">
        <v>1040</v>
      </c>
      <c r="L3721" s="9" t="s">
        <v>1233</v>
      </c>
      <c r="M3721" s="9">
        <v>1</v>
      </c>
      <c r="N3721" s="9"/>
      <c r="O3721" s="9"/>
      <c r="P3721" s="2" t="s">
        <v>8403</v>
      </c>
      <c r="Q3721" s="9" t="s">
        <v>47</v>
      </c>
      <c r="R3721" s="9"/>
      <c r="S3721" s="9">
        <v>1.075E-3</v>
      </c>
      <c r="T3721" s="9">
        <v>7.1999999999999997E-6</v>
      </c>
      <c r="U3721" s="9">
        <v>1.37E-4</v>
      </c>
      <c r="V3721" s="9">
        <v>5.6900000000000001E-5</v>
      </c>
      <c r="W3721" s="9">
        <v>2.8499999999999999E-4</v>
      </c>
      <c r="X3721" s="9">
        <v>1.4100000000000001E-4</v>
      </c>
      <c r="Y3721" s="9">
        <v>0.16140599999999999</v>
      </c>
      <c r="Z3721" s="9">
        <v>0.189</v>
      </c>
      <c r="AA3721" s="9">
        <v>5.3999999999999999E-2</v>
      </c>
      <c r="AB3721" s="9">
        <v>0.75700000000000001</v>
      </c>
      <c r="AC3721" s="9">
        <v>0.96009999999999995</v>
      </c>
      <c r="AD3721" s="9" t="s">
        <v>48</v>
      </c>
      <c r="AE3721" s="9" t="s">
        <v>48</v>
      </c>
      <c r="AF3721" s="9" t="s">
        <v>48</v>
      </c>
    </row>
    <row r="3722" spans="1:32" hidden="1" outlineLevel="1" x14ac:dyDescent="0.2">
      <c r="A3722" s="9" t="s">
        <v>8404</v>
      </c>
      <c r="B3722" s="9">
        <v>45343.490578703706</v>
      </c>
      <c r="C3722" s="9" t="s">
        <v>8405</v>
      </c>
      <c r="D3722" s="9"/>
      <c r="E3722" s="9"/>
      <c r="F3722" s="9"/>
      <c r="G3722" s="9"/>
      <c r="H3722" s="9"/>
      <c r="I3722" s="9"/>
      <c r="J3722" s="9" t="s">
        <v>8406</v>
      </c>
      <c r="K3722" s="9" t="s">
        <v>1040</v>
      </c>
      <c r="L3722" s="9" t="s">
        <v>1233</v>
      </c>
      <c r="M3722" s="9">
        <v>1</v>
      </c>
      <c r="N3722" s="9"/>
      <c r="O3722" s="9"/>
      <c r="P3722" s="2" t="s">
        <v>8407</v>
      </c>
      <c r="Q3722" s="9" t="s">
        <v>47</v>
      </c>
      <c r="R3722" s="9"/>
      <c r="S3722" s="9">
        <v>2.3310000000000002E-3</v>
      </c>
      <c r="T3722" s="9">
        <v>1.49E-5</v>
      </c>
      <c r="U3722" s="9">
        <v>1.4799999999999999E-4</v>
      </c>
      <c r="V3722" s="9">
        <v>3.3E-4</v>
      </c>
      <c r="W3722" s="9">
        <v>6.8400000000000004E-4</v>
      </c>
      <c r="X3722" s="9">
        <v>1.83E-4</v>
      </c>
      <c r="Y3722" s="9">
        <v>0.27159100000000003</v>
      </c>
      <c r="Z3722" s="9">
        <v>6.8000000000000005E-2</v>
      </c>
      <c r="AA3722" s="9">
        <v>2.4E-2</v>
      </c>
      <c r="AB3722" s="9">
        <v>0.90800000000000003</v>
      </c>
      <c r="AC3722" s="9">
        <v>0.54139999999999999</v>
      </c>
      <c r="AD3722" s="9" t="s">
        <v>48</v>
      </c>
      <c r="AE3722" s="9" t="s">
        <v>48</v>
      </c>
      <c r="AF3722" s="9" t="s">
        <v>48</v>
      </c>
    </row>
    <row r="3723" spans="1:32" hidden="1" outlineLevel="1" x14ac:dyDescent="0.2">
      <c r="A3723" s="9" t="s">
        <v>8408</v>
      </c>
      <c r="B3723" s="9">
        <v>45343.491979166669</v>
      </c>
      <c r="C3723" s="9" t="s">
        <v>8409</v>
      </c>
      <c r="D3723" s="9"/>
      <c r="E3723" s="9"/>
      <c r="F3723" s="9"/>
      <c r="G3723" s="9"/>
      <c r="H3723" s="9"/>
      <c r="I3723" s="9"/>
      <c r="J3723" s="9" t="s">
        <v>8410</v>
      </c>
      <c r="K3723" s="9" t="s">
        <v>1040</v>
      </c>
      <c r="L3723" s="9" t="s">
        <v>1233</v>
      </c>
      <c r="M3723" s="9">
        <v>1</v>
      </c>
      <c r="N3723" s="9"/>
      <c r="O3723" s="9"/>
      <c r="P3723" s="2" t="s">
        <v>8411</v>
      </c>
      <c r="Q3723" s="9" t="s">
        <v>1800</v>
      </c>
      <c r="R3723" s="9"/>
      <c r="S3723" s="9">
        <v>0.27903499999999998</v>
      </c>
      <c r="T3723" s="9">
        <v>5.2299999999999997E-5</v>
      </c>
      <c r="U3723" s="9">
        <v>1.6949999999999999E-3</v>
      </c>
      <c r="V3723" s="9">
        <v>1.106E-3</v>
      </c>
      <c r="W3723" s="9">
        <v>9.0900000000000009E-3</v>
      </c>
      <c r="X3723" s="9">
        <v>3.7130000000000002E-3</v>
      </c>
      <c r="Y3723" s="9">
        <v>0</v>
      </c>
      <c r="Z3723" s="9">
        <v>0</v>
      </c>
      <c r="AA3723" s="9">
        <v>0</v>
      </c>
      <c r="AB3723" s="9">
        <v>1</v>
      </c>
      <c r="AC3723" s="9">
        <v>0</v>
      </c>
      <c r="AD3723" s="9" t="s">
        <v>48</v>
      </c>
      <c r="AE3723" s="9" t="s">
        <v>48</v>
      </c>
      <c r="AF3723" s="9" t="s">
        <v>48</v>
      </c>
    </row>
    <row r="3724" spans="1:32" hidden="1" outlineLevel="1" x14ac:dyDescent="0.2">
      <c r="A3724" s="9" t="s">
        <v>8412</v>
      </c>
      <c r="B3724" s="9">
        <v>45343.492708333331</v>
      </c>
      <c r="C3724" s="9" t="s">
        <v>2048</v>
      </c>
      <c r="D3724" s="9"/>
      <c r="E3724" s="9"/>
      <c r="F3724" s="9"/>
      <c r="G3724" s="9"/>
      <c r="H3724" s="9"/>
      <c r="I3724" s="9"/>
      <c r="J3724" s="9" t="s">
        <v>8413</v>
      </c>
      <c r="K3724" s="9" t="s">
        <v>1040</v>
      </c>
      <c r="L3724" s="9" t="s">
        <v>1233</v>
      </c>
      <c r="M3724" s="9">
        <v>1</v>
      </c>
      <c r="N3724" s="9"/>
      <c r="O3724" s="9"/>
      <c r="P3724" s="2" t="s">
        <v>8414</v>
      </c>
      <c r="Q3724" s="9" t="s">
        <v>47</v>
      </c>
      <c r="R3724" s="9"/>
      <c r="S3724" s="9">
        <v>7.1699999999999997E-4</v>
      </c>
      <c r="T3724" s="9">
        <v>1.9300000000000002E-6</v>
      </c>
      <c r="U3724" s="9">
        <v>2.3799999999999999E-5</v>
      </c>
      <c r="V3724" s="9">
        <v>9.3700000000000001E-5</v>
      </c>
      <c r="W3724" s="9">
        <v>3.0699999999999998E-4</v>
      </c>
      <c r="X3724" s="9">
        <v>2.4300000000000001E-5</v>
      </c>
      <c r="Y3724" s="9">
        <v>0</v>
      </c>
      <c r="Z3724" s="9">
        <v>0.623</v>
      </c>
      <c r="AA3724" s="9">
        <v>0</v>
      </c>
      <c r="AB3724" s="9">
        <v>0.377</v>
      </c>
      <c r="AC3724" s="9">
        <v>0.51060000000000005</v>
      </c>
      <c r="AD3724" s="9" t="s">
        <v>48</v>
      </c>
      <c r="AE3724" s="9" t="s">
        <v>48</v>
      </c>
      <c r="AF3724" s="9" t="s">
        <v>48</v>
      </c>
    </row>
    <row r="3725" spans="1:32" hidden="1" outlineLevel="1" x14ac:dyDescent="0.2">
      <c r="A3725" s="9" t="s">
        <v>8415</v>
      </c>
      <c r="B3725" s="9">
        <v>45343.492800925924</v>
      </c>
      <c r="C3725" s="9" t="s">
        <v>8416</v>
      </c>
      <c r="D3725" s="9"/>
      <c r="E3725" s="9"/>
      <c r="F3725" s="9"/>
      <c r="G3725" s="9"/>
      <c r="H3725" s="9"/>
      <c r="I3725" s="9"/>
      <c r="J3725" s="9" t="s">
        <v>8417</v>
      </c>
      <c r="K3725" s="9" t="s">
        <v>1040</v>
      </c>
      <c r="L3725" s="9" t="s">
        <v>1233</v>
      </c>
      <c r="M3725" s="9">
        <v>1</v>
      </c>
      <c r="N3725" s="9"/>
      <c r="O3725" s="9"/>
      <c r="P3725" s="2" t="s">
        <v>8418</v>
      </c>
      <c r="Q3725" s="9" t="s">
        <v>47</v>
      </c>
      <c r="R3725" s="9"/>
      <c r="S3725" s="9">
        <v>2.1090999999999999E-2</v>
      </c>
      <c r="T3725" s="9">
        <v>3.5899999999999999E-6</v>
      </c>
      <c r="U3725" s="9">
        <v>9.0500000000000004E-5</v>
      </c>
      <c r="V3725" s="9">
        <v>2.4800000000000001E-4</v>
      </c>
      <c r="W3725" s="9">
        <v>1.0364E-2</v>
      </c>
      <c r="X3725" s="9">
        <v>3.68E-4</v>
      </c>
      <c r="Y3725" s="9">
        <v>7.4999999999999997E-2</v>
      </c>
      <c r="Z3725" s="9">
        <v>0.106</v>
      </c>
      <c r="AA3725" s="9">
        <v>0.16700000000000001</v>
      </c>
      <c r="AB3725" s="9">
        <v>0.72699999999999998</v>
      </c>
      <c r="AC3725" s="9">
        <v>-0.56799999999999995</v>
      </c>
      <c r="AD3725" s="9" t="s">
        <v>48</v>
      </c>
      <c r="AE3725" s="9" t="s">
        <v>48</v>
      </c>
      <c r="AF3725" s="9" t="s">
        <v>48</v>
      </c>
    </row>
    <row r="3726" spans="1:32" hidden="1" outlineLevel="1" x14ac:dyDescent="0.2">
      <c r="A3726" s="9" t="s">
        <v>8419</v>
      </c>
      <c r="B3726" s="9">
        <v>45343.49287037037</v>
      </c>
      <c r="C3726" s="9" t="s">
        <v>8420</v>
      </c>
      <c r="D3726" s="9"/>
      <c r="E3726" s="9"/>
      <c r="F3726" s="9"/>
      <c r="G3726" s="9"/>
      <c r="H3726" s="9"/>
      <c r="I3726" s="9"/>
      <c r="J3726" s="9" t="s">
        <v>8421</v>
      </c>
      <c r="K3726" s="9" t="s">
        <v>1040</v>
      </c>
      <c r="L3726" s="9" t="s">
        <v>1233</v>
      </c>
      <c r="M3726" s="9">
        <v>1</v>
      </c>
      <c r="N3726" s="9"/>
      <c r="O3726" s="9"/>
      <c r="P3726" s="2" t="s">
        <v>8422</v>
      </c>
      <c r="Q3726" s="9" t="s">
        <v>47</v>
      </c>
      <c r="R3726" s="9"/>
      <c r="S3726" s="9">
        <v>7.7099999999999998E-3</v>
      </c>
      <c r="T3726" s="9">
        <v>7.4100000000000002E-6</v>
      </c>
      <c r="U3726" s="9">
        <v>6.7000000000000002E-5</v>
      </c>
      <c r="V3726" s="9">
        <v>2.1599999999999999E-4</v>
      </c>
      <c r="W3726" s="9">
        <v>1.163E-3</v>
      </c>
      <c r="X3726" s="9">
        <v>3.1419999999999998E-3</v>
      </c>
      <c r="Y3726" s="9">
        <v>0</v>
      </c>
      <c r="Z3726" s="9">
        <v>0</v>
      </c>
      <c r="AA3726" s="9">
        <v>0</v>
      </c>
      <c r="AB3726" s="9">
        <v>1</v>
      </c>
      <c r="AC3726" s="9">
        <v>0</v>
      </c>
      <c r="AD3726" s="9" t="s">
        <v>48</v>
      </c>
      <c r="AE3726" s="9" t="s">
        <v>48</v>
      </c>
      <c r="AF3726" s="9" t="s">
        <v>48</v>
      </c>
    </row>
    <row r="3727" spans="1:32" hidden="1" outlineLevel="1" x14ac:dyDescent="0.2">
      <c r="A3727" s="9" t="s">
        <v>8423</v>
      </c>
      <c r="B3727" s="9">
        <v>45343.493900462963</v>
      </c>
      <c r="C3727" s="9" t="s">
        <v>8424</v>
      </c>
      <c r="D3727" s="9"/>
      <c r="E3727" s="9"/>
      <c r="F3727" s="9"/>
      <c r="G3727" s="9"/>
      <c r="H3727" s="9"/>
      <c r="I3727" s="9"/>
      <c r="J3727" s="9" t="s">
        <v>8425</v>
      </c>
      <c r="K3727" s="9" t="s">
        <v>1040</v>
      </c>
      <c r="L3727" s="9" t="s">
        <v>1233</v>
      </c>
      <c r="M3727" s="9">
        <v>1</v>
      </c>
      <c r="N3727" s="9"/>
      <c r="O3727" s="9"/>
      <c r="P3727" s="2" t="s">
        <v>8426</v>
      </c>
      <c r="Q3727" s="9" t="s">
        <v>47</v>
      </c>
      <c r="R3727" s="9"/>
      <c r="S3727" s="9">
        <v>0.93125800000000003</v>
      </c>
      <c r="T3727" s="9">
        <v>2.9500000000000001E-4</v>
      </c>
      <c r="U3727" s="9">
        <v>0.53253200000000001</v>
      </c>
      <c r="V3727" s="9">
        <v>2.3289999999999999E-3</v>
      </c>
      <c r="W3727" s="9">
        <v>0.44295800000000002</v>
      </c>
      <c r="X3727" s="9">
        <v>2.5000000000000001E-3</v>
      </c>
      <c r="Y3727" s="9">
        <v>8.9063000000000003E-2</v>
      </c>
      <c r="Z3727" s="9">
        <v>0.23100000000000001</v>
      </c>
      <c r="AA3727" s="9">
        <v>0.13900000000000001</v>
      </c>
      <c r="AB3727" s="9">
        <v>0.629</v>
      </c>
      <c r="AC3727" s="9">
        <v>0.65990000000000004</v>
      </c>
      <c r="AD3727" s="9" t="s">
        <v>48</v>
      </c>
      <c r="AE3727" s="9" t="s">
        <v>48</v>
      </c>
      <c r="AF3727" s="9" t="s">
        <v>48</v>
      </c>
    </row>
    <row r="3728" spans="1:32" hidden="1" outlineLevel="1" x14ac:dyDescent="0.2">
      <c r="A3728" s="9" t="s">
        <v>8427</v>
      </c>
      <c r="B3728" s="9">
        <v>45343.494583333333</v>
      </c>
      <c r="C3728" s="9" t="s">
        <v>8428</v>
      </c>
      <c r="D3728" s="9"/>
      <c r="E3728" s="9"/>
      <c r="F3728" s="9"/>
      <c r="G3728" s="9"/>
      <c r="H3728" s="9"/>
      <c r="I3728" s="9"/>
      <c r="J3728" s="9" t="s">
        <v>8429</v>
      </c>
      <c r="K3728" s="9" t="s">
        <v>1040</v>
      </c>
      <c r="L3728" s="9" t="s">
        <v>1233</v>
      </c>
      <c r="M3728" s="9">
        <v>1</v>
      </c>
      <c r="N3728" s="9"/>
      <c r="O3728" s="9"/>
      <c r="P3728" s="2" t="s">
        <v>8430</v>
      </c>
      <c r="Q3728" s="9" t="s">
        <v>47</v>
      </c>
      <c r="R3728" s="9"/>
      <c r="S3728" s="9">
        <v>1.611E-3</v>
      </c>
      <c r="T3728" s="9">
        <v>1.95E-5</v>
      </c>
      <c r="U3728" s="9">
        <v>8.7700000000000004E-5</v>
      </c>
      <c r="V3728" s="9">
        <v>3.0699999999999998E-4</v>
      </c>
      <c r="W3728" s="9">
        <v>5.1500000000000005E-4</v>
      </c>
      <c r="X3728" s="9">
        <v>1.0900000000000001E-4</v>
      </c>
      <c r="Y3728" s="9">
        <v>-6.8750000000000006E-2</v>
      </c>
      <c r="Z3728" s="9">
        <v>2.3E-2</v>
      </c>
      <c r="AA3728" s="9">
        <v>0.27700000000000002</v>
      </c>
      <c r="AB3728" s="9">
        <v>0.7</v>
      </c>
      <c r="AC3728" s="9">
        <v>-0.94279999999999997</v>
      </c>
      <c r="AD3728" s="9" t="s">
        <v>48</v>
      </c>
      <c r="AE3728" s="9" t="s">
        <v>48</v>
      </c>
      <c r="AF3728" s="9" t="s">
        <v>48</v>
      </c>
    </row>
    <row r="3729" spans="1:32" hidden="1" outlineLevel="1" x14ac:dyDescent="0.2">
      <c r="A3729" s="9" t="s">
        <v>8431</v>
      </c>
      <c r="B3729" s="9">
        <v>45343.494664351849</v>
      </c>
      <c r="C3729" s="9" t="s">
        <v>8432</v>
      </c>
      <c r="D3729" s="9"/>
      <c r="E3729" s="9"/>
      <c r="F3729" s="9"/>
      <c r="G3729" s="9"/>
      <c r="H3729" s="9"/>
      <c r="I3729" s="9"/>
      <c r="J3729" s="9" t="s">
        <v>8433</v>
      </c>
      <c r="K3729" s="9" t="s">
        <v>1040</v>
      </c>
      <c r="L3729" s="9" t="s">
        <v>1233</v>
      </c>
      <c r="M3729" s="9">
        <v>1</v>
      </c>
      <c r="N3729" s="9"/>
      <c r="O3729" s="9"/>
      <c r="P3729" s="2" t="s">
        <v>8434</v>
      </c>
      <c r="Q3729" s="9" t="s">
        <v>47</v>
      </c>
      <c r="R3729" s="9"/>
      <c r="S3729" s="9">
        <v>0.159716</v>
      </c>
      <c r="T3729" s="9">
        <v>1.1399999999999999E-5</v>
      </c>
      <c r="U3729" s="9">
        <v>9.5600000000000004E-4</v>
      </c>
      <c r="V3729" s="9">
        <v>4.4000000000000002E-4</v>
      </c>
      <c r="W3729" s="9">
        <v>7.3856000000000005E-2</v>
      </c>
      <c r="X3729" s="9">
        <v>6.9499999999999998E-4</v>
      </c>
      <c r="Y3729" s="9">
        <v>0</v>
      </c>
      <c r="Z3729" s="9">
        <v>0.245</v>
      </c>
      <c r="AA3729" s="9">
        <v>6.9000000000000006E-2</v>
      </c>
      <c r="AB3729" s="9">
        <v>0.68600000000000005</v>
      </c>
      <c r="AC3729" s="9">
        <v>0.77539999999999998</v>
      </c>
      <c r="AD3729" s="9" t="s">
        <v>48</v>
      </c>
      <c r="AE3729" s="9" t="s">
        <v>48</v>
      </c>
      <c r="AF3729" s="9" t="s">
        <v>48</v>
      </c>
    </row>
    <row r="3730" spans="1:32" hidden="1" outlineLevel="1" x14ac:dyDescent="0.2">
      <c r="A3730" s="9" t="s">
        <v>8435</v>
      </c>
      <c r="B3730" s="9">
        <v>45343.495127314818</v>
      </c>
      <c r="C3730" s="9" t="s">
        <v>8436</v>
      </c>
      <c r="D3730" s="9"/>
      <c r="E3730" s="9"/>
      <c r="F3730" s="9"/>
      <c r="G3730" s="9"/>
      <c r="H3730" s="9"/>
      <c r="I3730" s="9"/>
      <c r="J3730" s="9" t="s">
        <v>8437</v>
      </c>
      <c r="K3730" s="9" t="s">
        <v>1040</v>
      </c>
      <c r="L3730" s="9" t="s">
        <v>1233</v>
      </c>
      <c r="M3730" s="9">
        <v>1</v>
      </c>
      <c r="N3730" s="9"/>
      <c r="O3730" s="9"/>
      <c r="P3730" s="2" t="s">
        <v>8438</v>
      </c>
      <c r="Q3730" s="9" t="s">
        <v>47</v>
      </c>
      <c r="R3730" s="9"/>
      <c r="S3730" s="9">
        <v>1.529E-3</v>
      </c>
      <c r="T3730" s="9">
        <v>1.8199999999999999E-6</v>
      </c>
      <c r="U3730" s="9">
        <v>2.1399999999999998E-5</v>
      </c>
      <c r="V3730" s="9">
        <v>1.6000000000000001E-4</v>
      </c>
      <c r="W3730" s="9">
        <v>6.5499999999999998E-4</v>
      </c>
      <c r="X3730" s="9">
        <v>4.7500000000000003E-5</v>
      </c>
      <c r="Y3730" s="9">
        <v>0.17499999999999999</v>
      </c>
      <c r="Z3730" s="9">
        <v>0</v>
      </c>
      <c r="AA3730" s="9">
        <v>0</v>
      </c>
      <c r="AB3730" s="9">
        <v>1</v>
      </c>
      <c r="AC3730" s="9">
        <v>0</v>
      </c>
      <c r="AD3730" s="9" t="s">
        <v>48</v>
      </c>
      <c r="AE3730" s="9" t="s">
        <v>48</v>
      </c>
      <c r="AF3730" s="9" t="s">
        <v>48</v>
      </c>
    </row>
    <row r="3731" spans="1:32" hidden="1" outlineLevel="1" x14ac:dyDescent="0.2">
      <c r="A3731" s="9" t="s">
        <v>8439</v>
      </c>
      <c r="B3731" s="9">
        <v>45343.495127314818</v>
      </c>
      <c r="C3731" s="9" t="s">
        <v>8440</v>
      </c>
      <c r="D3731" s="9"/>
      <c r="E3731" s="9"/>
      <c r="F3731" s="9"/>
      <c r="G3731" s="9"/>
      <c r="H3731" s="9"/>
      <c r="I3731" s="9"/>
      <c r="J3731" s="9" t="s">
        <v>8441</v>
      </c>
      <c r="K3731" s="9" t="s">
        <v>1040</v>
      </c>
      <c r="L3731" s="9" t="s">
        <v>1233</v>
      </c>
      <c r="M3731" s="9">
        <v>1</v>
      </c>
      <c r="N3731" s="9"/>
      <c r="O3731" s="9"/>
      <c r="P3731" s="2" t="s">
        <v>8442</v>
      </c>
      <c r="Q3731" s="9" t="s">
        <v>47</v>
      </c>
      <c r="R3731" s="9"/>
      <c r="S3731" s="9">
        <v>8.567E-3</v>
      </c>
      <c r="T3731" s="9">
        <v>2.1699999999999999E-5</v>
      </c>
      <c r="U3731" s="9">
        <v>3.1700000000000001E-4</v>
      </c>
      <c r="V3731" s="9">
        <v>2.2100000000000001E-4</v>
      </c>
      <c r="W3731" s="9">
        <v>1.7669999999999999E-3</v>
      </c>
      <c r="X3731" s="9">
        <v>1.828E-3</v>
      </c>
      <c r="Y3731" s="9">
        <v>0.12837899999999999</v>
      </c>
      <c r="Z3731" s="9">
        <v>9.9000000000000005E-2</v>
      </c>
      <c r="AA3731" s="9">
        <v>5.7000000000000002E-2</v>
      </c>
      <c r="AB3731" s="9">
        <v>0.84299999999999997</v>
      </c>
      <c r="AC3731" s="9">
        <v>0.4365</v>
      </c>
      <c r="AD3731" s="9" t="s">
        <v>48</v>
      </c>
      <c r="AE3731" s="9" t="s">
        <v>48</v>
      </c>
      <c r="AF3731" s="9" t="s">
        <v>48</v>
      </c>
    </row>
    <row r="3732" spans="1:32" hidden="1" outlineLevel="1" x14ac:dyDescent="0.2">
      <c r="A3732" s="9" t="s">
        <v>8443</v>
      </c>
      <c r="B3732" s="9">
        <v>45343.495127314818</v>
      </c>
      <c r="C3732" s="9" t="s">
        <v>8444</v>
      </c>
      <c r="D3732" s="9"/>
      <c r="E3732" s="9"/>
      <c r="F3732" s="9"/>
      <c r="G3732" s="9"/>
      <c r="H3732" s="9"/>
      <c r="I3732" s="9"/>
      <c r="J3732" s="9" t="s">
        <v>8445</v>
      </c>
      <c r="K3732" s="9" t="s">
        <v>1040</v>
      </c>
      <c r="L3732" s="9" t="s">
        <v>1233</v>
      </c>
      <c r="M3732" s="9">
        <v>1</v>
      </c>
      <c r="N3732" s="9"/>
      <c r="O3732" s="9"/>
      <c r="P3732" s="2" t="s">
        <v>8446</v>
      </c>
      <c r="Q3732" s="9" t="s">
        <v>47</v>
      </c>
      <c r="R3732" s="9"/>
      <c r="S3732" s="9">
        <v>0.313726</v>
      </c>
      <c r="T3732" s="9">
        <v>2.0299999999999999E-5</v>
      </c>
      <c r="U3732" s="9">
        <v>4.44E-4</v>
      </c>
      <c r="V3732" s="9">
        <v>1.3082E-2</v>
      </c>
      <c r="W3732" s="9">
        <v>0.168769</v>
      </c>
      <c r="X3732" s="9">
        <v>3.7399999999999998E-4</v>
      </c>
      <c r="Y3732" s="9">
        <v>0.09</v>
      </c>
      <c r="Z3732" s="9">
        <v>0.114</v>
      </c>
      <c r="AA3732" s="9">
        <v>0.13900000000000001</v>
      </c>
      <c r="AB3732" s="9">
        <v>0.747</v>
      </c>
      <c r="AC3732" s="9">
        <v>-5.21E-2</v>
      </c>
      <c r="AD3732" s="9" t="s">
        <v>48</v>
      </c>
      <c r="AE3732" s="9" t="s">
        <v>48</v>
      </c>
      <c r="AF3732" s="9" t="s">
        <v>48</v>
      </c>
    </row>
    <row r="3733" spans="1:32" hidden="1" outlineLevel="1" x14ac:dyDescent="0.2">
      <c r="A3733" s="9" t="s">
        <v>8447</v>
      </c>
      <c r="B3733" s="9">
        <v>45343.495439814818</v>
      </c>
      <c r="C3733" s="9" t="s">
        <v>8448</v>
      </c>
      <c r="D3733" s="9"/>
      <c r="E3733" s="9"/>
      <c r="F3733" s="9"/>
      <c r="G3733" s="9"/>
      <c r="H3733" s="9"/>
      <c r="I3733" s="9"/>
      <c r="J3733" s="9" t="s">
        <v>8449</v>
      </c>
      <c r="K3733" s="9" t="s">
        <v>1040</v>
      </c>
      <c r="L3733" s="9" t="s">
        <v>1233</v>
      </c>
      <c r="M3733" s="9">
        <v>1</v>
      </c>
      <c r="N3733" s="9"/>
      <c r="O3733" s="9"/>
      <c r="P3733" s="2" t="s">
        <v>8450</v>
      </c>
      <c r="Q3733" s="9" t="s">
        <v>47</v>
      </c>
      <c r="R3733" s="9"/>
      <c r="S3733" s="9">
        <v>1.2409999999999999E-3</v>
      </c>
      <c r="T3733" s="9">
        <v>6.2099999999999998E-6</v>
      </c>
      <c r="U3733" s="9">
        <v>5.8600000000000001E-5</v>
      </c>
      <c r="V3733" s="9">
        <v>1.5100000000000001E-4</v>
      </c>
      <c r="W3733" s="9">
        <v>2.72E-4</v>
      </c>
      <c r="X3733" s="9">
        <v>8.3100000000000001E-5</v>
      </c>
      <c r="Y3733" s="9">
        <v>0.29166700000000001</v>
      </c>
      <c r="Z3733" s="9">
        <v>0</v>
      </c>
      <c r="AA3733" s="9">
        <v>0</v>
      </c>
      <c r="AB3733" s="9">
        <v>1</v>
      </c>
      <c r="AC3733" s="9">
        <v>0</v>
      </c>
      <c r="AD3733" s="9" t="s">
        <v>48</v>
      </c>
      <c r="AE3733" s="9" t="s">
        <v>48</v>
      </c>
      <c r="AF3733" s="9" t="s">
        <v>48</v>
      </c>
    </row>
    <row r="3734" spans="1:32" hidden="1" outlineLevel="1" x14ac:dyDescent="0.2">
      <c r="A3734" s="9" t="s">
        <v>8451</v>
      </c>
      <c r="B3734" s="9">
        <v>45343.495810185188</v>
      </c>
      <c r="C3734" s="9" t="s">
        <v>6466</v>
      </c>
      <c r="D3734" s="9"/>
      <c r="E3734" s="9"/>
      <c r="F3734" s="9"/>
      <c r="G3734" s="9"/>
      <c r="H3734" s="9"/>
      <c r="I3734" s="9"/>
      <c r="J3734" s="9" t="s">
        <v>8452</v>
      </c>
      <c r="K3734" s="9" t="s">
        <v>1040</v>
      </c>
      <c r="L3734" s="9" t="s">
        <v>1233</v>
      </c>
      <c r="M3734" s="9">
        <v>1</v>
      </c>
      <c r="N3734" s="9"/>
      <c r="O3734" s="9"/>
      <c r="P3734" s="2" t="s">
        <v>8453</v>
      </c>
      <c r="Q3734" s="9" t="s">
        <v>47</v>
      </c>
      <c r="R3734" s="9"/>
      <c r="S3734" s="9">
        <v>1.4790000000000001E-3</v>
      </c>
      <c r="T3734" s="9">
        <v>5.1199999999999998E-5</v>
      </c>
      <c r="U3734" s="9">
        <v>1.7000000000000001E-4</v>
      </c>
      <c r="V3734" s="9">
        <v>4.9899999999999999E-4</v>
      </c>
      <c r="W3734" s="9">
        <v>4.2400000000000001E-4</v>
      </c>
      <c r="X3734" s="9">
        <v>1.6899999999999999E-4</v>
      </c>
      <c r="Y3734" s="9">
        <v>0.165156</v>
      </c>
      <c r="Z3734" s="9">
        <v>0.159</v>
      </c>
      <c r="AA3734" s="9">
        <v>0.108</v>
      </c>
      <c r="AB3734" s="9">
        <v>0.73299999999999998</v>
      </c>
      <c r="AC3734" s="9">
        <v>0.94730000000000003</v>
      </c>
      <c r="AD3734" s="9" t="s">
        <v>48</v>
      </c>
      <c r="AE3734" s="9" t="s">
        <v>48</v>
      </c>
      <c r="AF3734" s="9" t="s">
        <v>48</v>
      </c>
    </row>
    <row r="3735" spans="1:32" hidden="1" outlineLevel="1" x14ac:dyDescent="0.2">
      <c r="A3735" s="9" t="s">
        <v>8454</v>
      </c>
      <c r="B3735" s="9">
        <v>45343.49596064815</v>
      </c>
      <c r="C3735" s="9" t="s">
        <v>8455</v>
      </c>
      <c r="D3735" s="9"/>
      <c r="E3735" s="9"/>
      <c r="F3735" s="9"/>
      <c r="G3735" s="9"/>
      <c r="H3735" s="9"/>
      <c r="I3735" s="9"/>
      <c r="J3735" s="9" t="s">
        <v>8456</v>
      </c>
      <c r="K3735" s="9" t="s">
        <v>1040</v>
      </c>
      <c r="L3735" s="9" t="s">
        <v>1233</v>
      </c>
      <c r="M3735" s="9">
        <v>1</v>
      </c>
      <c r="N3735" s="9"/>
      <c r="O3735" s="9"/>
      <c r="P3735" s="2" t="s">
        <v>8457</v>
      </c>
      <c r="Q3735" s="9" t="s">
        <v>47</v>
      </c>
      <c r="R3735" s="9"/>
      <c r="S3735" s="9">
        <v>4.2000000000000002E-4</v>
      </c>
      <c r="T3735" s="9">
        <v>2.2299999999999998E-6</v>
      </c>
      <c r="U3735" s="9">
        <v>1.8700000000000001E-5</v>
      </c>
      <c r="V3735" s="9">
        <v>5.0899999999999997E-5</v>
      </c>
      <c r="W3735" s="9">
        <v>2.03E-4</v>
      </c>
      <c r="X3735" s="9">
        <v>3.3300000000000003E-5</v>
      </c>
      <c r="Y3735" s="9">
        <v>0</v>
      </c>
      <c r="Z3735" s="9">
        <v>0</v>
      </c>
      <c r="AA3735" s="9">
        <v>2.9000000000000001E-2</v>
      </c>
      <c r="AB3735" s="9">
        <v>0.97099999999999997</v>
      </c>
      <c r="AC3735" s="9">
        <v>-5.16E-2</v>
      </c>
      <c r="AD3735" s="9" t="s">
        <v>48</v>
      </c>
      <c r="AE3735" s="9" t="s">
        <v>48</v>
      </c>
      <c r="AF3735" s="9" t="s">
        <v>48</v>
      </c>
    </row>
    <row r="3736" spans="1:32" hidden="1" outlineLevel="1" x14ac:dyDescent="0.2">
      <c r="A3736" s="9" t="s">
        <v>8458</v>
      </c>
      <c r="B3736" s="9">
        <v>45343.495972222219</v>
      </c>
      <c r="C3736" s="9" t="s">
        <v>2079</v>
      </c>
      <c r="D3736" s="9"/>
      <c r="E3736" s="9"/>
      <c r="F3736" s="9"/>
      <c r="G3736" s="9"/>
      <c r="H3736" s="9"/>
      <c r="I3736" s="9"/>
      <c r="J3736" s="9" t="s">
        <v>8459</v>
      </c>
      <c r="K3736" s="9" t="s">
        <v>1040</v>
      </c>
      <c r="L3736" s="9" t="s">
        <v>1233</v>
      </c>
      <c r="M3736" s="9">
        <v>1</v>
      </c>
      <c r="N3736" s="9"/>
      <c r="O3736" s="9"/>
      <c r="P3736" s="2" t="s">
        <v>8460</v>
      </c>
      <c r="Q3736" s="9" t="s">
        <v>47</v>
      </c>
      <c r="R3736" s="9"/>
      <c r="S3736" s="9">
        <v>3.8860000000000001E-3</v>
      </c>
      <c r="T3736" s="9">
        <v>7.7999999999999999E-6</v>
      </c>
      <c r="U3736" s="9">
        <v>8.6799999999999996E-5</v>
      </c>
      <c r="V3736" s="9">
        <v>2.1699999999999999E-4</v>
      </c>
      <c r="W3736" s="9">
        <v>5.0199999999999995E-4</v>
      </c>
      <c r="X3736" s="9">
        <v>3.86E-4</v>
      </c>
      <c r="Y3736" s="9">
        <v>8.3333000000000004E-2</v>
      </c>
      <c r="Z3736" s="9">
        <v>4.1000000000000002E-2</v>
      </c>
      <c r="AA3736" s="9">
        <v>7.4999999999999997E-2</v>
      </c>
      <c r="AB3736" s="9">
        <v>0.88400000000000001</v>
      </c>
      <c r="AC3736" s="9">
        <v>-0.74360000000000004</v>
      </c>
      <c r="AD3736" s="9" t="s">
        <v>48</v>
      </c>
      <c r="AE3736" s="9" t="s">
        <v>48</v>
      </c>
      <c r="AF3736" s="9" t="s">
        <v>48</v>
      </c>
    </row>
    <row r="3737" spans="1:32" hidden="1" outlineLevel="1" x14ac:dyDescent="0.2">
      <c r="A3737" s="9" t="s">
        <v>8461</v>
      </c>
      <c r="B3737" s="9">
        <v>45343.496018518519</v>
      </c>
      <c r="C3737" s="9" t="s">
        <v>8462</v>
      </c>
      <c r="D3737" s="9"/>
      <c r="E3737" s="9"/>
      <c r="F3737" s="9"/>
      <c r="G3737" s="9"/>
      <c r="H3737" s="9"/>
      <c r="I3737" s="9"/>
      <c r="J3737" s="9" t="s">
        <v>8463</v>
      </c>
      <c r="K3737" s="9" t="s">
        <v>1040</v>
      </c>
      <c r="L3737" s="9" t="s">
        <v>1233</v>
      </c>
      <c r="M3737" s="9">
        <v>1</v>
      </c>
      <c r="N3737" s="9"/>
      <c r="O3737" s="9"/>
      <c r="P3737" s="2" t="s">
        <v>8464</v>
      </c>
      <c r="Q3737" s="9" t="s">
        <v>47</v>
      </c>
      <c r="R3737" s="9"/>
      <c r="S3737" s="9">
        <v>4.1599999999999997E-4</v>
      </c>
      <c r="T3737" s="9">
        <v>3.3100000000000001E-6</v>
      </c>
      <c r="U3737" s="9">
        <v>2.5299999999999998E-5</v>
      </c>
      <c r="V3737" s="9">
        <v>6.6600000000000006E-5</v>
      </c>
      <c r="W3737" s="9">
        <v>1.47E-4</v>
      </c>
      <c r="X3737" s="9">
        <v>3.1699999999999998E-5</v>
      </c>
      <c r="Y3737" s="9">
        <v>0.219113</v>
      </c>
      <c r="Z3737" s="9">
        <v>0.124</v>
      </c>
      <c r="AA3737" s="9">
        <v>5.5E-2</v>
      </c>
      <c r="AB3737" s="9">
        <v>0.82099999999999995</v>
      </c>
      <c r="AC3737" s="9">
        <v>0.9325</v>
      </c>
      <c r="AD3737" s="9" t="s">
        <v>48</v>
      </c>
      <c r="AE3737" s="9" t="s">
        <v>48</v>
      </c>
      <c r="AF3737" s="9" t="s">
        <v>48</v>
      </c>
    </row>
    <row r="3738" spans="1:32" hidden="1" outlineLevel="1" x14ac:dyDescent="0.2">
      <c r="A3738" s="9" t="s">
        <v>8465</v>
      </c>
      <c r="B3738" s="9">
        <v>45343.496851851851</v>
      </c>
      <c r="C3738" s="9" t="s">
        <v>8466</v>
      </c>
      <c r="D3738" s="9"/>
      <c r="E3738" s="9"/>
      <c r="F3738" s="9"/>
      <c r="G3738" s="9"/>
      <c r="H3738" s="9"/>
      <c r="I3738" s="9"/>
      <c r="J3738" s="9" t="s">
        <v>8467</v>
      </c>
      <c r="K3738" s="9" t="s">
        <v>1040</v>
      </c>
      <c r="L3738" s="9" t="s">
        <v>1233</v>
      </c>
      <c r="M3738" s="9">
        <v>1</v>
      </c>
      <c r="N3738" s="9"/>
      <c r="O3738" s="9"/>
      <c r="P3738" s="2" t="s">
        <v>8468</v>
      </c>
      <c r="Q3738" s="9" t="s">
        <v>47</v>
      </c>
      <c r="R3738" s="9"/>
      <c r="S3738" s="9"/>
      <c r="T3738" s="9"/>
      <c r="U3738" s="9"/>
      <c r="V3738" s="9"/>
      <c r="W3738" s="9"/>
      <c r="X3738" s="9"/>
      <c r="Y3738" s="9" t="s">
        <v>48</v>
      </c>
      <c r="Z3738" s="9" t="s">
        <v>48</v>
      </c>
      <c r="AA3738" s="9" t="s">
        <v>48</v>
      </c>
      <c r="AB3738" s="9" t="s">
        <v>48</v>
      </c>
      <c r="AC3738" s="9" t="s">
        <v>48</v>
      </c>
      <c r="AD3738" s="9" t="s">
        <v>48</v>
      </c>
      <c r="AE3738" s="9" t="s">
        <v>48</v>
      </c>
      <c r="AF3738" s="9" t="s">
        <v>48</v>
      </c>
    </row>
    <row r="3739" spans="1:32" hidden="1" outlineLevel="1" x14ac:dyDescent="0.2">
      <c r="A3739" s="9" t="s">
        <v>8469</v>
      </c>
      <c r="B3739" s="9">
        <v>45343.497071759259</v>
      </c>
      <c r="C3739" s="9" t="s">
        <v>8470</v>
      </c>
      <c r="D3739" s="9"/>
      <c r="E3739" s="9"/>
      <c r="F3739" s="9"/>
      <c r="G3739" s="9"/>
      <c r="H3739" s="9"/>
      <c r="I3739" s="9"/>
      <c r="J3739" s="9" t="s">
        <v>8471</v>
      </c>
      <c r="K3739" s="9" t="s">
        <v>1040</v>
      </c>
      <c r="L3739" s="9" t="s">
        <v>1233</v>
      </c>
      <c r="M3739" s="9">
        <v>1</v>
      </c>
      <c r="N3739" s="9"/>
      <c r="O3739" s="9"/>
      <c r="P3739" s="2" t="s">
        <v>8472</v>
      </c>
      <c r="Q3739" s="9" t="s">
        <v>47</v>
      </c>
      <c r="R3739" s="9"/>
      <c r="S3739" s="9">
        <v>4.4700000000000002E-4</v>
      </c>
      <c r="T3739" s="9">
        <v>2.21E-6</v>
      </c>
      <c r="U3739" s="9">
        <v>1.7499999999999998E-5</v>
      </c>
      <c r="V3739" s="9">
        <v>9.0799999999999998E-5</v>
      </c>
      <c r="W3739" s="9">
        <v>1.4899999999999999E-4</v>
      </c>
      <c r="X3739" s="9">
        <v>3.6399999999999997E-5</v>
      </c>
      <c r="Y3739" s="9">
        <v>0.17499999999999999</v>
      </c>
      <c r="Z3739" s="9">
        <v>0</v>
      </c>
      <c r="AA3739" s="9">
        <v>0</v>
      </c>
      <c r="AB3739" s="9">
        <v>1</v>
      </c>
      <c r="AC3739" s="9">
        <v>0</v>
      </c>
      <c r="AD3739" s="9" t="s">
        <v>48</v>
      </c>
      <c r="AE3739" s="9" t="s">
        <v>48</v>
      </c>
      <c r="AF3739" s="9" t="s">
        <v>48</v>
      </c>
    </row>
    <row r="3740" spans="1:32" hidden="1" outlineLevel="1" x14ac:dyDescent="0.2">
      <c r="A3740" s="9" t="s">
        <v>8473</v>
      </c>
      <c r="B3740" s="9">
        <v>45343.497685185182</v>
      </c>
      <c r="C3740" s="9" t="s">
        <v>8474</v>
      </c>
      <c r="D3740" s="9"/>
      <c r="E3740" s="9"/>
      <c r="F3740" s="9"/>
      <c r="G3740" s="9"/>
      <c r="H3740" s="9"/>
      <c r="I3740" s="9"/>
      <c r="J3740" s="9" t="s">
        <v>8475</v>
      </c>
      <c r="K3740" s="9" t="s">
        <v>1040</v>
      </c>
      <c r="L3740" s="9" t="s">
        <v>1233</v>
      </c>
      <c r="M3740" s="9">
        <v>1</v>
      </c>
      <c r="N3740" s="9"/>
      <c r="O3740" s="9"/>
      <c r="P3740" s="2" t="s">
        <v>8476</v>
      </c>
      <c r="Q3740" s="9" t="s">
        <v>47</v>
      </c>
      <c r="R3740" s="9"/>
      <c r="S3740" s="9">
        <v>0.22095500000000001</v>
      </c>
      <c r="T3740" s="9">
        <v>7.9799999999999998E-6</v>
      </c>
      <c r="U3740" s="9">
        <v>2.2100000000000001E-4</v>
      </c>
      <c r="V3740" s="9">
        <v>8.9300000000000002E-4</v>
      </c>
      <c r="W3740" s="9">
        <v>0.16223699999999999</v>
      </c>
      <c r="X3740" s="9">
        <v>1.701E-3</v>
      </c>
      <c r="Y3740" s="9">
        <v>-0.2</v>
      </c>
      <c r="Z3740" s="9">
        <v>0</v>
      </c>
      <c r="AA3740" s="9">
        <v>0.246</v>
      </c>
      <c r="AB3740" s="9">
        <v>0.754</v>
      </c>
      <c r="AC3740" s="9">
        <v>-0.86890000000000001</v>
      </c>
      <c r="AD3740" s="9" t="s">
        <v>48</v>
      </c>
      <c r="AE3740" s="9" t="s">
        <v>48</v>
      </c>
      <c r="AF3740" s="9" t="s">
        <v>48</v>
      </c>
    </row>
    <row r="3741" spans="1:32" hidden="1" outlineLevel="1" x14ac:dyDescent="0.2">
      <c r="A3741" s="9" t="s">
        <v>8477</v>
      </c>
      <c r="B3741" s="9">
        <v>45343.498692129629</v>
      </c>
      <c r="C3741" s="9" t="s">
        <v>8478</v>
      </c>
      <c r="D3741" s="9"/>
      <c r="E3741" s="9"/>
      <c r="F3741" s="9"/>
      <c r="G3741" s="9"/>
      <c r="H3741" s="9"/>
      <c r="I3741" s="9"/>
      <c r="J3741" s="9" t="s">
        <v>8479</v>
      </c>
      <c r="K3741" s="9" t="s">
        <v>1040</v>
      </c>
      <c r="L3741" s="9" t="s">
        <v>1233</v>
      </c>
      <c r="M3741" s="9">
        <v>1</v>
      </c>
      <c r="N3741" s="9"/>
      <c r="O3741" s="9"/>
      <c r="P3741" s="2" t="s">
        <v>8480</v>
      </c>
      <c r="Q3741" s="9" t="s">
        <v>47</v>
      </c>
      <c r="R3741" s="9"/>
      <c r="S3741" s="9">
        <v>1.8848E-2</v>
      </c>
      <c r="T3741" s="9">
        <v>4.3099999999999997E-5</v>
      </c>
      <c r="U3741" s="9">
        <v>4.57E-4</v>
      </c>
      <c r="V3741" s="9">
        <v>5.7700000000000004E-4</v>
      </c>
      <c r="W3741" s="9">
        <v>2.5920000000000001E-3</v>
      </c>
      <c r="X3741" s="9">
        <v>3.3119999999999998E-3</v>
      </c>
      <c r="Y3741" s="9">
        <v>3.9583E-2</v>
      </c>
      <c r="Z3741" s="9">
        <v>0.129</v>
      </c>
      <c r="AA3741" s="9">
        <v>0.17</v>
      </c>
      <c r="AB3741" s="9">
        <v>0.70099999999999996</v>
      </c>
      <c r="AC3741" s="9">
        <v>-0.61670000000000003</v>
      </c>
      <c r="AD3741" s="9" t="s">
        <v>48</v>
      </c>
      <c r="AE3741" s="9" t="s">
        <v>48</v>
      </c>
      <c r="AF3741" s="9" t="s">
        <v>48</v>
      </c>
    </row>
    <row r="3742" spans="1:32" hidden="1" outlineLevel="1" x14ac:dyDescent="0.2">
      <c r="A3742" s="9" t="s">
        <v>8481</v>
      </c>
      <c r="B3742" s="9">
        <v>45343.499467592592</v>
      </c>
      <c r="C3742" s="9" t="s">
        <v>8482</v>
      </c>
      <c r="D3742" s="9"/>
      <c r="E3742" s="9"/>
      <c r="F3742" s="9"/>
      <c r="G3742" s="9"/>
      <c r="H3742" s="9"/>
      <c r="I3742" s="9"/>
      <c r="J3742" s="9" t="s">
        <v>8483</v>
      </c>
      <c r="K3742" s="9" t="s">
        <v>1040</v>
      </c>
      <c r="L3742" s="9" t="s">
        <v>1233</v>
      </c>
      <c r="M3742" s="9">
        <v>1</v>
      </c>
      <c r="N3742" s="9"/>
      <c r="O3742" s="9"/>
      <c r="P3742" s="2" t="s">
        <v>8484</v>
      </c>
      <c r="Q3742" s="9" t="s">
        <v>47</v>
      </c>
      <c r="R3742" s="9"/>
      <c r="S3742" s="9">
        <v>0.52468700000000001</v>
      </c>
      <c r="T3742" s="9">
        <v>3.0899999999999999E-5</v>
      </c>
      <c r="U3742" s="9">
        <v>0.28827000000000003</v>
      </c>
      <c r="V3742" s="9">
        <v>1.2880000000000001E-3</v>
      </c>
      <c r="W3742" s="9">
        <v>0.13572999999999999</v>
      </c>
      <c r="X3742" s="9">
        <v>6.3100000000000005E-4</v>
      </c>
      <c r="Y3742" s="9">
        <v>9.8958000000000004E-2</v>
      </c>
      <c r="Z3742" s="9">
        <v>0.115</v>
      </c>
      <c r="AA3742" s="9">
        <v>0.114</v>
      </c>
      <c r="AB3742" s="9">
        <v>0.77100000000000002</v>
      </c>
      <c r="AC3742" s="9">
        <v>-0.20979999999999999</v>
      </c>
      <c r="AD3742" s="9" t="s">
        <v>48</v>
      </c>
      <c r="AE3742" s="9" t="s">
        <v>48</v>
      </c>
      <c r="AF3742" s="9" t="s">
        <v>48</v>
      </c>
    </row>
    <row r="3743" spans="1:32" hidden="1" outlineLevel="1" x14ac:dyDescent="0.2">
      <c r="A3743" s="9" t="s">
        <v>8485</v>
      </c>
      <c r="B3743" s="9">
        <v>45343.500439814816</v>
      </c>
      <c r="C3743" s="9" t="s">
        <v>8486</v>
      </c>
      <c r="D3743" s="9"/>
      <c r="E3743" s="9"/>
      <c r="F3743" s="9"/>
      <c r="G3743" s="9"/>
      <c r="H3743" s="9"/>
      <c r="I3743" s="9"/>
      <c r="J3743" s="9" t="s">
        <v>8487</v>
      </c>
      <c r="K3743" s="9" t="s">
        <v>1040</v>
      </c>
      <c r="L3743" s="9" t="s">
        <v>1233</v>
      </c>
      <c r="M3743" s="9">
        <v>1</v>
      </c>
      <c r="N3743" s="9"/>
      <c r="O3743" s="9"/>
      <c r="P3743" s="2" t="s">
        <v>8488</v>
      </c>
      <c r="Q3743" s="9" t="s">
        <v>47</v>
      </c>
      <c r="R3743" s="9"/>
      <c r="S3743" s="9"/>
      <c r="T3743" s="9"/>
      <c r="U3743" s="9"/>
      <c r="V3743" s="9"/>
      <c r="W3743" s="9"/>
      <c r="X3743" s="9"/>
      <c r="Y3743" s="9" t="s">
        <v>48</v>
      </c>
      <c r="Z3743" s="9" t="s">
        <v>48</v>
      </c>
      <c r="AA3743" s="9" t="s">
        <v>48</v>
      </c>
      <c r="AB3743" s="9" t="s">
        <v>48</v>
      </c>
      <c r="AC3743" s="9" t="s">
        <v>48</v>
      </c>
      <c r="AD3743" s="9" t="s">
        <v>48</v>
      </c>
      <c r="AE3743" s="9" t="s">
        <v>48</v>
      </c>
      <c r="AF3743" s="9" t="s">
        <v>48</v>
      </c>
    </row>
    <row r="3744" spans="1:32" hidden="1" outlineLevel="1" x14ac:dyDescent="0.2">
      <c r="A3744" s="9" t="s">
        <v>8489</v>
      </c>
      <c r="B3744" s="9">
        <v>45343.501539351855</v>
      </c>
      <c r="C3744" s="9" t="s">
        <v>8490</v>
      </c>
      <c r="D3744" s="9"/>
      <c r="E3744" s="9"/>
      <c r="F3744" s="9"/>
      <c r="G3744" s="9"/>
      <c r="H3744" s="9"/>
      <c r="I3744" s="9"/>
      <c r="J3744" s="9" t="s">
        <v>8491</v>
      </c>
      <c r="K3744" s="9" t="s">
        <v>1040</v>
      </c>
      <c r="L3744" s="9" t="s">
        <v>1233</v>
      </c>
      <c r="M3744" s="9">
        <v>1</v>
      </c>
      <c r="N3744" s="9"/>
      <c r="O3744" s="9"/>
      <c r="P3744" s="2" t="s">
        <v>8492</v>
      </c>
      <c r="Q3744" s="9" t="s">
        <v>47</v>
      </c>
      <c r="R3744" s="9"/>
      <c r="S3744" s="9">
        <v>8.6832999999999994E-2</v>
      </c>
      <c r="T3744" s="9">
        <v>6.97E-5</v>
      </c>
      <c r="U3744" s="9">
        <v>1.0529999999999999E-3</v>
      </c>
      <c r="V3744" s="9">
        <v>3.0209999999999998E-3</v>
      </c>
      <c r="W3744" s="9">
        <v>4.4346999999999998E-2</v>
      </c>
      <c r="X3744" s="9">
        <v>4.3100000000000001E-4</v>
      </c>
      <c r="Y3744" s="9">
        <v>-0.11111</v>
      </c>
      <c r="Z3744" s="9">
        <v>3.3000000000000002E-2</v>
      </c>
      <c r="AA3744" s="9">
        <v>0.1</v>
      </c>
      <c r="AB3744" s="9">
        <v>0.86699999999999999</v>
      </c>
      <c r="AC3744" s="9">
        <v>-0.73509999999999998</v>
      </c>
      <c r="AD3744" s="9" t="s">
        <v>48</v>
      </c>
      <c r="AE3744" s="9" t="s">
        <v>48</v>
      </c>
      <c r="AF3744" s="9" t="s">
        <v>48</v>
      </c>
    </row>
    <row r="3745" spans="1:32" hidden="1" outlineLevel="1" x14ac:dyDescent="0.2">
      <c r="A3745" s="9" t="s">
        <v>8493</v>
      </c>
      <c r="B3745" s="9">
        <v>45343.501585648148</v>
      </c>
      <c r="C3745" s="9" t="s">
        <v>8494</v>
      </c>
      <c r="D3745" s="9"/>
      <c r="E3745" s="9"/>
      <c r="F3745" s="9"/>
      <c r="G3745" s="9"/>
      <c r="H3745" s="9"/>
      <c r="I3745" s="9"/>
      <c r="J3745" s="9" t="s">
        <v>8495</v>
      </c>
      <c r="K3745" s="9" t="s">
        <v>1040</v>
      </c>
      <c r="L3745" s="9" t="s">
        <v>1233</v>
      </c>
      <c r="M3745" s="9">
        <v>1</v>
      </c>
      <c r="N3745" s="9"/>
      <c r="O3745" s="9"/>
      <c r="P3745" s="2" t="s">
        <v>8496</v>
      </c>
      <c r="Q3745" s="9" t="s">
        <v>47</v>
      </c>
      <c r="R3745" s="9"/>
      <c r="S3745" s="9">
        <v>3.6400000000000001E-4</v>
      </c>
      <c r="T3745" s="9">
        <v>2.4399999999999999E-6</v>
      </c>
      <c r="U3745" s="9">
        <v>2.02E-5</v>
      </c>
      <c r="V3745" s="9">
        <v>4.8699999999999998E-5</v>
      </c>
      <c r="W3745" s="9">
        <v>1.3799999999999999E-4</v>
      </c>
      <c r="X3745" s="9">
        <v>3.3800000000000002E-5</v>
      </c>
      <c r="Y3745" s="9">
        <v>0.29234700000000002</v>
      </c>
      <c r="Z3745" s="9">
        <v>0.11799999999999999</v>
      </c>
      <c r="AA3745" s="9">
        <v>6.5000000000000002E-2</v>
      </c>
      <c r="AB3745" s="9">
        <v>0.81699999999999995</v>
      </c>
      <c r="AC3745" s="9">
        <v>0.745</v>
      </c>
      <c r="AD3745" s="9" t="s">
        <v>48</v>
      </c>
      <c r="AE3745" s="9" t="s">
        <v>48</v>
      </c>
      <c r="AF3745" s="9" t="s">
        <v>48</v>
      </c>
    </row>
    <row r="3746" spans="1:32" hidden="1" outlineLevel="1" x14ac:dyDescent="0.2">
      <c r="A3746" s="9" t="s">
        <v>8497</v>
      </c>
      <c r="B3746" s="9">
        <v>45343.502870370372</v>
      </c>
      <c r="C3746" s="9" t="s">
        <v>8498</v>
      </c>
      <c r="D3746" s="9"/>
      <c r="E3746" s="9"/>
      <c r="F3746" s="9"/>
      <c r="G3746" s="9"/>
      <c r="H3746" s="9"/>
      <c r="I3746" s="9"/>
      <c r="J3746" s="9" t="s">
        <v>8499</v>
      </c>
      <c r="K3746" s="9" t="s">
        <v>1040</v>
      </c>
      <c r="L3746" s="9" t="s">
        <v>1233</v>
      </c>
      <c r="M3746" s="9">
        <v>1</v>
      </c>
      <c r="N3746" s="9"/>
      <c r="O3746" s="9"/>
      <c r="P3746" s="2" t="s">
        <v>8500</v>
      </c>
      <c r="Q3746" s="9" t="s">
        <v>47</v>
      </c>
      <c r="R3746" s="9"/>
      <c r="S3746" s="9">
        <v>0.16265399999999999</v>
      </c>
      <c r="T3746" s="9">
        <v>1.5699999999999999E-5</v>
      </c>
      <c r="U3746" s="9">
        <v>2.22E-4</v>
      </c>
      <c r="V3746" s="9">
        <v>1.1981E-2</v>
      </c>
      <c r="W3746" s="9">
        <v>6.7105999999999999E-2</v>
      </c>
      <c r="X3746" s="9">
        <v>4.08E-4</v>
      </c>
      <c r="Y3746" s="9">
        <v>0.1</v>
      </c>
      <c r="Z3746" s="9">
        <v>0.184</v>
      </c>
      <c r="AA3746" s="9">
        <v>0</v>
      </c>
      <c r="AB3746" s="9">
        <v>0.81599999999999995</v>
      </c>
      <c r="AC3746" s="9">
        <v>0.40189999999999998</v>
      </c>
      <c r="AD3746" s="9" t="s">
        <v>48</v>
      </c>
      <c r="AE3746" s="9" t="s">
        <v>48</v>
      </c>
      <c r="AF3746" s="9" t="s">
        <v>48</v>
      </c>
    </row>
    <row r="3747" spans="1:32" hidden="1" outlineLevel="1" x14ac:dyDescent="0.2">
      <c r="A3747" s="9" t="s">
        <v>8501</v>
      </c>
      <c r="B3747" s="9">
        <v>45343.503182870372</v>
      </c>
      <c r="C3747" s="9" t="s">
        <v>8502</v>
      </c>
      <c r="D3747" s="9"/>
      <c r="E3747" s="9"/>
      <c r="F3747" s="9"/>
      <c r="G3747" s="9"/>
      <c r="H3747" s="9"/>
      <c r="I3747" s="9"/>
      <c r="J3747" s="9" t="s">
        <v>8503</v>
      </c>
      <c r="K3747" s="9" t="s">
        <v>1040</v>
      </c>
      <c r="L3747" s="9" t="s">
        <v>1233</v>
      </c>
      <c r="M3747" s="9">
        <v>1</v>
      </c>
      <c r="N3747" s="9"/>
      <c r="O3747" s="9"/>
      <c r="P3747" s="2" t="s">
        <v>8504</v>
      </c>
      <c r="Q3747" s="9" t="s">
        <v>47</v>
      </c>
      <c r="R3747" s="9"/>
      <c r="S3747" s="9">
        <v>1.2409999999999999E-2</v>
      </c>
      <c r="T3747" s="9">
        <v>2.3200000000000001E-5</v>
      </c>
      <c r="U3747" s="9">
        <v>5.4299999999999997E-4</v>
      </c>
      <c r="V3747" s="9">
        <v>2.7799999999999998E-4</v>
      </c>
      <c r="W3747" s="9">
        <v>5.6599999999999999E-4</v>
      </c>
      <c r="X3747" s="9">
        <v>5.2700000000000002E-4</v>
      </c>
      <c r="Y3747" s="9">
        <v>9.2424000000000006E-2</v>
      </c>
      <c r="Z3747" s="9">
        <v>0.10199999999999999</v>
      </c>
      <c r="AA3747" s="9">
        <v>4.9000000000000002E-2</v>
      </c>
      <c r="AB3747" s="9">
        <v>0.84899999999999998</v>
      </c>
      <c r="AC3747" s="9">
        <v>0.97819999999999996</v>
      </c>
      <c r="AD3747" s="9" t="s">
        <v>48</v>
      </c>
      <c r="AE3747" s="9" t="s">
        <v>48</v>
      </c>
      <c r="AF3747" s="9" t="s">
        <v>48</v>
      </c>
    </row>
    <row r="3748" spans="1:32" hidden="1" outlineLevel="1" x14ac:dyDescent="0.2">
      <c r="A3748" s="9" t="s">
        <v>8505</v>
      </c>
      <c r="B3748" s="9">
        <v>45343.503784722219</v>
      </c>
      <c r="C3748" s="9" t="s">
        <v>8506</v>
      </c>
      <c r="D3748" s="9"/>
      <c r="E3748" s="9"/>
      <c r="F3748" s="9"/>
      <c r="G3748" s="9"/>
      <c r="H3748" s="9"/>
      <c r="I3748" s="9"/>
      <c r="J3748" s="9" t="s">
        <v>8507</v>
      </c>
      <c r="K3748" s="9" t="s">
        <v>1040</v>
      </c>
      <c r="L3748" s="9" t="s">
        <v>1233</v>
      </c>
      <c r="M3748" s="9">
        <v>1</v>
      </c>
      <c r="N3748" s="9"/>
      <c r="O3748" s="9"/>
      <c r="P3748" s="2" t="s">
        <v>8508</v>
      </c>
      <c r="Q3748" s="9" t="s">
        <v>47</v>
      </c>
      <c r="R3748" s="9"/>
      <c r="S3748" s="9">
        <v>0.101384</v>
      </c>
      <c r="T3748" s="9">
        <v>1.36E-5</v>
      </c>
      <c r="U3748" s="9">
        <v>4.5600000000000003E-4</v>
      </c>
      <c r="V3748" s="9">
        <v>1.536E-3</v>
      </c>
      <c r="W3748" s="9">
        <v>2.3469E-2</v>
      </c>
      <c r="X3748" s="9">
        <v>1.1969999999999999E-3</v>
      </c>
      <c r="Y3748" s="9">
        <v>0.13636400000000001</v>
      </c>
      <c r="Z3748" s="9">
        <v>0</v>
      </c>
      <c r="AA3748" s="9">
        <v>0.14599999999999999</v>
      </c>
      <c r="AB3748" s="9">
        <v>0.85399999999999998</v>
      </c>
      <c r="AC3748" s="9">
        <v>-0.55740000000000001</v>
      </c>
      <c r="AD3748" s="9" t="s">
        <v>48</v>
      </c>
      <c r="AE3748" s="9" t="s">
        <v>48</v>
      </c>
      <c r="AF3748" s="9" t="s">
        <v>48</v>
      </c>
    </row>
    <row r="3749" spans="1:32" hidden="1" outlineLevel="1" x14ac:dyDescent="0.2">
      <c r="A3749" s="9" t="s">
        <v>8509</v>
      </c>
      <c r="B3749" s="9">
        <v>45343.504120370373</v>
      </c>
      <c r="C3749" s="9" t="s">
        <v>5465</v>
      </c>
      <c r="D3749" s="9"/>
      <c r="E3749" s="9"/>
      <c r="F3749" s="9"/>
      <c r="G3749" s="9"/>
      <c r="H3749" s="9"/>
      <c r="I3749" s="9"/>
      <c r="J3749" s="9" t="s">
        <v>8510</v>
      </c>
      <c r="K3749" s="9" t="s">
        <v>1040</v>
      </c>
      <c r="L3749" s="9" t="s">
        <v>1233</v>
      </c>
      <c r="M3749" s="9">
        <v>1</v>
      </c>
      <c r="N3749" s="9"/>
      <c r="O3749" s="9"/>
      <c r="P3749" s="2" t="s">
        <v>8511</v>
      </c>
      <c r="Q3749" s="9" t="s">
        <v>47</v>
      </c>
      <c r="R3749" s="9"/>
      <c r="S3749" s="9">
        <v>0.218498</v>
      </c>
      <c r="T3749" s="9">
        <v>4.5800000000000002E-5</v>
      </c>
      <c r="U3749" s="9">
        <v>3.542E-3</v>
      </c>
      <c r="V3749" s="9">
        <v>4.5800000000000002E-4</v>
      </c>
      <c r="W3749" s="9">
        <v>4.3114E-2</v>
      </c>
      <c r="X3749" s="9">
        <v>3.4416000000000002E-2</v>
      </c>
      <c r="Y3749" s="9">
        <v>0.222857</v>
      </c>
      <c r="Z3749" s="9">
        <v>0</v>
      </c>
      <c r="AA3749" s="9">
        <v>0.192</v>
      </c>
      <c r="AB3749" s="9">
        <v>0.80800000000000005</v>
      </c>
      <c r="AC3749" s="9">
        <v>-0.81259999999999999</v>
      </c>
      <c r="AD3749" s="9" t="s">
        <v>48</v>
      </c>
      <c r="AE3749" s="9" t="s">
        <v>48</v>
      </c>
      <c r="AF3749" s="9" t="s">
        <v>48</v>
      </c>
    </row>
    <row r="3750" spans="1:32" hidden="1" outlineLevel="1" x14ac:dyDescent="0.2">
      <c r="A3750" s="9" t="s">
        <v>8512</v>
      </c>
      <c r="B3750" s="9">
        <v>45343.504328703704</v>
      </c>
      <c r="C3750" s="9" t="s">
        <v>8513</v>
      </c>
      <c r="D3750" s="9"/>
      <c r="E3750" s="9"/>
      <c r="F3750" s="9"/>
      <c r="G3750" s="9"/>
      <c r="H3750" s="9"/>
      <c r="I3750" s="9"/>
      <c r="J3750" s="9" t="s">
        <v>8514</v>
      </c>
      <c r="K3750" s="9" t="s">
        <v>1040</v>
      </c>
      <c r="L3750" s="9" t="s">
        <v>1233</v>
      </c>
      <c r="M3750" s="9">
        <v>1</v>
      </c>
      <c r="N3750" s="9"/>
      <c r="O3750" s="9"/>
      <c r="P3750" s="2" t="s">
        <v>8515</v>
      </c>
      <c r="Q3750" s="9" t="s">
        <v>47</v>
      </c>
      <c r="R3750" s="9"/>
      <c r="S3750" s="9">
        <v>3.2600000000000001E-4</v>
      </c>
      <c r="T3750" s="9">
        <v>2.3E-6</v>
      </c>
      <c r="U3750" s="9">
        <v>1.6799999999999998E-5</v>
      </c>
      <c r="V3750" s="9">
        <v>4.0200000000000001E-5</v>
      </c>
      <c r="W3750" s="9">
        <v>1.66E-4</v>
      </c>
      <c r="X3750" s="9">
        <v>2.3799999999999999E-5</v>
      </c>
      <c r="Y3750" s="9">
        <v>0</v>
      </c>
      <c r="Z3750" s="9">
        <v>7.3999999999999996E-2</v>
      </c>
      <c r="AA3750" s="9">
        <v>3.9E-2</v>
      </c>
      <c r="AB3750" s="9">
        <v>0.88700000000000001</v>
      </c>
      <c r="AC3750" s="9">
        <v>0.1017</v>
      </c>
      <c r="AD3750" s="9" t="s">
        <v>48</v>
      </c>
      <c r="AE3750" s="9" t="s">
        <v>48</v>
      </c>
      <c r="AF3750" s="9" t="s">
        <v>48</v>
      </c>
    </row>
    <row r="3751" spans="1:32" hidden="1" outlineLevel="1" x14ac:dyDescent="0.2">
      <c r="A3751" s="9" t="s">
        <v>8516</v>
      </c>
      <c r="B3751" s="9">
        <v>45343.504490740743</v>
      </c>
      <c r="C3751" s="9" t="s">
        <v>8517</v>
      </c>
      <c r="D3751" s="9"/>
      <c r="E3751" s="9"/>
      <c r="F3751" s="9"/>
      <c r="G3751" s="9"/>
      <c r="H3751" s="9"/>
      <c r="I3751" s="9"/>
      <c r="J3751" s="9" t="s">
        <v>8518</v>
      </c>
      <c r="K3751" s="9" t="s">
        <v>1040</v>
      </c>
      <c r="L3751" s="9" t="s">
        <v>1233</v>
      </c>
      <c r="M3751" s="9">
        <v>1</v>
      </c>
      <c r="N3751" s="9"/>
      <c r="O3751" s="9"/>
      <c r="P3751" s="2" t="s">
        <v>8519</v>
      </c>
      <c r="Q3751" s="9" t="s">
        <v>47</v>
      </c>
      <c r="R3751" s="9"/>
      <c r="S3751" s="9">
        <v>0.97510799999999997</v>
      </c>
      <c r="T3751" s="9">
        <v>3.8000000000000002E-4</v>
      </c>
      <c r="U3751" s="9">
        <v>0.86302900000000005</v>
      </c>
      <c r="V3751" s="9">
        <v>4.6189999999999998E-3</v>
      </c>
      <c r="W3751" s="9">
        <v>0.647868</v>
      </c>
      <c r="X3751" s="9">
        <v>8.0549999999999997E-3</v>
      </c>
      <c r="Y3751" s="9">
        <v>-0.03</v>
      </c>
      <c r="Z3751" s="9">
        <v>0</v>
      </c>
      <c r="AA3751" s="9">
        <v>8.5999999999999993E-2</v>
      </c>
      <c r="AB3751" s="9">
        <v>0.91400000000000003</v>
      </c>
      <c r="AC3751" s="9">
        <v>-0.85909999999999997</v>
      </c>
      <c r="AD3751" s="9" t="s">
        <v>48</v>
      </c>
      <c r="AE3751" s="9" t="s">
        <v>48</v>
      </c>
      <c r="AF3751" s="9" t="s">
        <v>48</v>
      </c>
    </row>
    <row r="3752" spans="1:32" hidden="1" outlineLevel="1" x14ac:dyDescent="0.2">
      <c r="A3752" s="9" t="s">
        <v>8520</v>
      </c>
      <c r="B3752" s="9">
        <v>45343.50476851852</v>
      </c>
      <c r="C3752" s="9" t="s">
        <v>8521</v>
      </c>
      <c r="D3752" s="9"/>
      <c r="E3752" s="9"/>
      <c r="F3752" s="9"/>
      <c r="G3752" s="9"/>
      <c r="H3752" s="9"/>
      <c r="I3752" s="9"/>
      <c r="J3752" s="9" t="s">
        <v>8522</v>
      </c>
      <c r="K3752" s="9" t="s">
        <v>1040</v>
      </c>
      <c r="L3752" s="9" t="s">
        <v>1233</v>
      </c>
      <c r="M3752" s="9">
        <v>1</v>
      </c>
      <c r="N3752" s="9"/>
      <c r="O3752" s="9"/>
      <c r="P3752" s="2" t="s">
        <v>8523</v>
      </c>
      <c r="Q3752" s="9" t="s">
        <v>47</v>
      </c>
      <c r="R3752" s="9"/>
      <c r="S3752" s="9">
        <v>7.2700000000000004E-3</v>
      </c>
      <c r="T3752" s="9">
        <v>7.25E-6</v>
      </c>
      <c r="U3752" s="9">
        <v>2.52E-4</v>
      </c>
      <c r="V3752" s="9">
        <v>1.75E-4</v>
      </c>
      <c r="W3752" s="9">
        <v>2.1610000000000002E-3</v>
      </c>
      <c r="X3752" s="9">
        <v>4.17E-4</v>
      </c>
      <c r="Y3752" s="9">
        <v>0.227273</v>
      </c>
      <c r="Z3752" s="9">
        <v>0.17599999999999999</v>
      </c>
      <c r="AA3752" s="9">
        <v>8.3000000000000004E-2</v>
      </c>
      <c r="AB3752" s="9">
        <v>0.74099999999999999</v>
      </c>
      <c r="AC3752" s="9">
        <v>0.84940000000000004</v>
      </c>
      <c r="AD3752" s="9" t="s">
        <v>48</v>
      </c>
      <c r="AE3752" s="9" t="s">
        <v>48</v>
      </c>
      <c r="AF3752" s="9" t="s">
        <v>48</v>
      </c>
    </row>
    <row r="3753" spans="1:32" hidden="1" outlineLevel="1" x14ac:dyDescent="0.2">
      <c r="A3753" s="9" t="s">
        <v>8524</v>
      </c>
      <c r="B3753" s="9">
        <v>45343.506064814814</v>
      </c>
      <c r="C3753" s="9" t="s">
        <v>8525</v>
      </c>
      <c r="D3753" s="9"/>
      <c r="E3753" s="9"/>
      <c r="F3753" s="9"/>
      <c r="G3753" s="9"/>
      <c r="H3753" s="9"/>
      <c r="I3753" s="9"/>
      <c r="J3753" s="9" t="s">
        <v>8526</v>
      </c>
      <c r="K3753" s="9" t="s">
        <v>1040</v>
      </c>
      <c r="L3753" s="9" t="s">
        <v>1233</v>
      </c>
      <c r="M3753" s="9">
        <v>1</v>
      </c>
      <c r="N3753" s="9"/>
      <c r="O3753" s="9"/>
      <c r="P3753" s="2" t="s">
        <v>8527</v>
      </c>
      <c r="Q3753" s="9" t="s">
        <v>47</v>
      </c>
      <c r="R3753" s="9"/>
      <c r="S3753" s="9">
        <v>1.5251000000000001E-2</v>
      </c>
      <c r="T3753" s="9">
        <v>8.5399999999999996E-6</v>
      </c>
      <c r="U3753" s="9">
        <v>6.9099999999999999E-5</v>
      </c>
      <c r="V3753" s="9">
        <v>3.8900000000000002E-4</v>
      </c>
      <c r="W3753" s="9">
        <v>1.712E-3</v>
      </c>
      <c r="X3753" s="9">
        <v>6.5079999999999999E-3</v>
      </c>
      <c r="Y3753" s="9">
        <v>-0.05</v>
      </c>
      <c r="Z3753" s="9">
        <v>0.127</v>
      </c>
      <c r="AA3753" s="9">
        <v>0.26400000000000001</v>
      </c>
      <c r="AB3753" s="9">
        <v>0.60899999999999999</v>
      </c>
      <c r="AC3753" s="9">
        <v>-0.40189999999999998</v>
      </c>
      <c r="AD3753" s="9" t="s">
        <v>48</v>
      </c>
      <c r="AE3753" s="9" t="s">
        <v>48</v>
      </c>
      <c r="AF3753" s="9" t="s">
        <v>48</v>
      </c>
    </row>
    <row r="3754" spans="1:32" hidden="1" outlineLevel="1" x14ac:dyDescent="0.2">
      <c r="A3754" s="9" t="s">
        <v>8528</v>
      </c>
      <c r="B3754" s="9">
        <v>45343.506469907406</v>
      </c>
      <c r="C3754" s="9" t="s">
        <v>8529</v>
      </c>
      <c r="D3754" s="9"/>
      <c r="E3754" s="9"/>
      <c r="F3754" s="9"/>
      <c r="G3754" s="9"/>
      <c r="H3754" s="9"/>
      <c r="I3754" s="9"/>
      <c r="J3754" s="9" t="s">
        <v>8530</v>
      </c>
      <c r="K3754" s="9" t="s">
        <v>1040</v>
      </c>
      <c r="L3754" s="9" t="s">
        <v>1233</v>
      </c>
      <c r="M3754" s="9">
        <v>1</v>
      </c>
      <c r="N3754" s="9"/>
      <c r="O3754" s="9"/>
      <c r="P3754" s="2" t="s">
        <v>8531</v>
      </c>
      <c r="Q3754" s="9" t="s">
        <v>1800</v>
      </c>
      <c r="R3754" s="9"/>
      <c r="S3754" s="9">
        <v>2.5526E-2</v>
      </c>
      <c r="T3754" s="9">
        <v>2.6900000000000001E-6</v>
      </c>
      <c r="U3754" s="9">
        <v>1.3999999999999999E-4</v>
      </c>
      <c r="V3754" s="9">
        <v>4.2499999999999998E-4</v>
      </c>
      <c r="W3754" s="9">
        <v>1.7524999999999999E-2</v>
      </c>
      <c r="X3754" s="9">
        <v>2.2800000000000001E-4</v>
      </c>
      <c r="Y3754" s="9">
        <v>2.7800000000000003E-17</v>
      </c>
      <c r="Z3754" s="9">
        <v>0.153</v>
      </c>
      <c r="AA3754" s="9">
        <v>0.191</v>
      </c>
      <c r="AB3754" s="9">
        <v>0.65600000000000003</v>
      </c>
      <c r="AC3754" s="9">
        <v>-0.34</v>
      </c>
      <c r="AD3754" s="9" t="s">
        <v>48</v>
      </c>
      <c r="AE3754" s="9" t="s">
        <v>48</v>
      </c>
      <c r="AF3754" s="9" t="s">
        <v>48</v>
      </c>
    </row>
    <row r="3755" spans="1:32" hidden="1" outlineLevel="1" x14ac:dyDescent="0.2">
      <c r="A3755" s="9" t="s">
        <v>8532</v>
      </c>
      <c r="B3755" s="9">
        <v>45343.506956018522</v>
      </c>
      <c r="C3755" s="9" t="s">
        <v>8533</v>
      </c>
      <c r="D3755" s="9"/>
      <c r="E3755" s="9"/>
      <c r="F3755" s="9"/>
      <c r="G3755" s="9"/>
      <c r="H3755" s="9"/>
      <c r="I3755" s="9"/>
      <c r="J3755" s="9" t="s">
        <v>8534</v>
      </c>
      <c r="K3755" s="9" t="s">
        <v>1040</v>
      </c>
      <c r="L3755" s="9" t="s">
        <v>1233</v>
      </c>
      <c r="M3755" s="9">
        <v>1</v>
      </c>
      <c r="N3755" s="9"/>
      <c r="O3755" s="9"/>
      <c r="P3755" s="2" t="s">
        <v>8535</v>
      </c>
      <c r="Q3755" s="9" t="s">
        <v>47</v>
      </c>
      <c r="R3755" s="9"/>
      <c r="S3755" s="9">
        <v>1.3301E-2</v>
      </c>
      <c r="T3755" s="9">
        <v>1.36E-4</v>
      </c>
      <c r="U3755" s="9">
        <v>4.0000000000000002E-4</v>
      </c>
      <c r="V3755" s="9">
        <v>4.9699999999999996E-3</v>
      </c>
      <c r="W3755" s="9">
        <v>2.1949999999999999E-3</v>
      </c>
      <c r="X3755" s="9">
        <v>5.2899999999999996E-4</v>
      </c>
      <c r="Y3755" s="9">
        <v>0.225463</v>
      </c>
      <c r="Z3755" s="9">
        <v>0.13800000000000001</v>
      </c>
      <c r="AA3755" s="9">
        <v>7.0000000000000007E-2</v>
      </c>
      <c r="AB3755" s="9">
        <v>0.79200000000000004</v>
      </c>
      <c r="AC3755" s="9">
        <v>0.83130000000000004</v>
      </c>
      <c r="AD3755" s="9" t="s">
        <v>48</v>
      </c>
      <c r="AE3755" s="9" t="s">
        <v>48</v>
      </c>
      <c r="AF3755" s="9" t="s">
        <v>48</v>
      </c>
    </row>
    <row r="3756" spans="1:32" hidden="1" outlineLevel="1" x14ac:dyDescent="0.2">
      <c r="A3756" s="9" t="s">
        <v>8536</v>
      </c>
      <c r="B3756" s="9">
        <v>45343.507754629631</v>
      </c>
      <c r="C3756" s="9" t="s">
        <v>8537</v>
      </c>
      <c r="D3756" s="9"/>
      <c r="E3756" s="9"/>
      <c r="F3756" s="9"/>
      <c r="G3756" s="9"/>
      <c r="H3756" s="9"/>
      <c r="I3756" s="9"/>
      <c r="J3756" s="9" t="s">
        <v>8538</v>
      </c>
      <c r="K3756" s="9" t="s">
        <v>1040</v>
      </c>
      <c r="L3756" s="9" t="s">
        <v>1233</v>
      </c>
      <c r="M3756" s="9">
        <v>1</v>
      </c>
      <c r="N3756" s="9"/>
      <c r="O3756" s="9"/>
      <c r="P3756" s="2" t="s">
        <v>8539</v>
      </c>
      <c r="Q3756" s="9" t="s">
        <v>47</v>
      </c>
      <c r="R3756" s="9"/>
      <c r="S3756" s="9">
        <v>9.4089999999999993E-2</v>
      </c>
      <c r="T3756" s="9">
        <v>3.4700000000000003E-5</v>
      </c>
      <c r="U3756" s="9">
        <v>6.9700000000000003E-4</v>
      </c>
      <c r="V3756" s="9">
        <v>1.088E-3</v>
      </c>
      <c r="W3756" s="9">
        <v>2.2669999999999999E-3</v>
      </c>
      <c r="X3756" s="9">
        <v>5.31E-4</v>
      </c>
      <c r="Y3756" s="9">
        <v>-0.3</v>
      </c>
      <c r="Z3756" s="9">
        <v>0.14799999999999999</v>
      </c>
      <c r="AA3756" s="9">
        <v>0.18099999999999999</v>
      </c>
      <c r="AB3756" s="9">
        <v>0.67100000000000004</v>
      </c>
      <c r="AC3756" s="9">
        <v>-0.15260000000000001</v>
      </c>
      <c r="AD3756" s="9" t="s">
        <v>48</v>
      </c>
      <c r="AE3756" s="9" t="s">
        <v>48</v>
      </c>
      <c r="AF3756" s="9" t="s">
        <v>48</v>
      </c>
    </row>
    <row r="3757" spans="1:32" hidden="1" outlineLevel="1" x14ac:dyDescent="0.2">
      <c r="A3757" s="9" t="s">
        <v>8540</v>
      </c>
      <c r="B3757" s="9">
        <v>45343.5078125</v>
      </c>
      <c r="C3757" s="9" t="s">
        <v>8541</v>
      </c>
      <c r="D3757" s="9"/>
      <c r="E3757" s="9"/>
      <c r="F3757" s="9"/>
      <c r="G3757" s="9"/>
      <c r="H3757" s="9"/>
      <c r="I3757" s="9"/>
      <c r="J3757" s="9" t="s">
        <v>8542</v>
      </c>
      <c r="K3757" s="9" t="s">
        <v>1040</v>
      </c>
      <c r="L3757" s="9" t="s">
        <v>1233</v>
      </c>
      <c r="M3757" s="9">
        <v>1</v>
      </c>
      <c r="N3757" s="9"/>
      <c r="O3757" s="9"/>
      <c r="P3757" s="2" t="s">
        <v>8543</v>
      </c>
      <c r="Q3757" s="9" t="s">
        <v>47</v>
      </c>
      <c r="R3757" s="9"/>
      <c r="S3757" s="9">
        <v>9.1562000000000004E-2</v>
      </c>
      <c r="T3757" s="9">
        <v>2.9200000000000002E-5</v>
      </c>
      <c r="U3757" s="9">
        <v>1.093E-3</v>
      </c>
      <c r="V3757" s="9">
        <v>3.77E-4</v>
      </c>
      <c r="W3757" s="9">
        <v>2.2801999999999999E-2</v>
      </c>
      <c r="X3757" s="9">
        <v>1.1505E-2</v>
      </c>
      <c r="Y3757" s="9">
        <v>-7.4999999999999997E-2</v>
      </c>
      <c r="Z3757" s="9">
        <v>0.112</v>
      </c>
      <c r="AA3757" s="9">
        <v>0.111</v>
      </c>
      <c r="AB3757" s="9">
        <v>0.77600000000000002</v>
      </c>
      <c r="AC3757" s="9">
        <v>1.4999999999999999E-2</v>
      </c>
      <c r="AD3757" s="9" t="s">
        <v>48</v>
      </c>
      <c r="AE3757" s="9" t="s">
        <v>48</v>
      </c>
      <c r="AF3757" s="9" t="s">
        <v>48</v>
      </c>
    </row>
    <row r="3758" spans="1:32" hidden="1" outlineLevel="1" x14ac:dyDescent="0.2">
      <c r="A3758" s="9" t="s">
        <v>8544</v>
      </c>
      <c r="B3758" s="9">
        <v>45343.508009259262</v>
      </c>
      <c r="C3758" s="9" t="s">
        <v>8545</v>
      </c>
      <c r="D3758" s="9"/>
      <c r="E3758" s="9"/>
      <c r="F3758" s="9"/>
      <c r="G3758" s="9"/>
      <c r="H3758" s="9"/>
      <c r="I3758" s="9"/>
      <c r="J3758" s="9" t="s">
        <v>8546</v>
      </c>
      <c r="K3758" s="9" t="s">
        <v>1040</v>
      </c>
      <c r="L3758" s="9" t="s">
        <v>1233</v>
      </c>
      <c r="M3758" s="9">
        <v>1</v>
      </c>
      <c r="N3758" s="9"/>
      <c r="O3758" s="9"/>
      <c r="P3758" s="2" t="s">
        <v>8547</v>
      </c>
      <c r="Q3758" s="9" t="s">
        <v>47</v>
      </c>
      <c r="R3758" s="9"/>
      <c r="S3758" s="9"/>
      <c r="T3758" s="9"/>
      <c r="U3758" s="9"/>
      <c r="V3758" s="9"/>
      <c r="W3758" s="9"/>
      <c r="X3758" s="9"/>
      <c r="Y3758" s="9" t="s">
        <v>48</v>
      </c>
      <c r="Z3758" s="9" t="s">
        <v>48</v>
      </c>
      <c r="AA3758" s="9" t="s">
        <v>48</v>
      </c>
      <c r="AB3758" s="9" t="s">
        <v>48</v>
      </c>
      <c r="AC3758" s="9" t="s">
        <v>48</v>
      </c>
      <c r="AD3758" s="9" t="s">
        <v>48</v>
      </c>
      <c r="AE3758" s="9" t="s">
        <v>48</v>
      </c>
      <c r="AF3758" s="9" t="s">
        <v>48</v>
      </c>
    </row>
    <row r="3759" spans="1:32" hidden="1" outlineLevel="1" x14ac:dyDescent="0.2">
      <c r="A3759" s="9" t="s">
        <v>8548</v>
      </c>
      <c r="B3759" s="9">
        <v>45343.511759259258</v>
      </c>
      <c r="C3759" s="9" t="s">
        <v>8549</v>
      </c>
      <c r="D3759" s="9"/>
      <c r="E3759" s="9"/>
      <c r="F3759" s="9"/>
      <c r="G3759" s="9"/>
      <c r="H3759" s="9"/>
      <c r="I3759" s="9"/>
      <c r="J3759" s="9" t="s">
        <v>8550</v>
      </c>
      <c r="K3759" s="9" t="s">
        <v>1040</v>
      </c>
      <c r="L3759" s="9" t="s">
        <v>1233</v>
      </c>
      <c r="M3759" s="9">
        <v>1</v>
      </c>
      <c r="N3759" s="9"/>
      <c r="O3759" s="9"/>
      <c r="P3759" s="2" t="s">
        <v>8551</v>
      </c>
      <c r="Q3759" s="9" t="s">
        <v>47</v>
      </c>
      <c r="R3759" s="9"/>
      <c r="S3759" s="9">
        <v>0.91750500000000001</v>
      </c>
      <c r="T3759" s="9">
        <v>2.7900000000000001E-4</v>
      </c>
      <c r="U3759" s="9">
        <v>0.59323199999999998</v>
      </c>
      <c r="V3759" s="9">
        <v>3.8800000000000002E-3</v>
      </c>
      <c r="W3759" s="9">
        <v>0.3992</v>
      </c>
      <c r="X3759" s="9">
        <v>4.3080000000000002E-3</v>
      </c>
      <c r="Y3759" s="9">
        <v>-3.3329999999999999E-2</v>
      </c>
      <c r="Z3759" s="9">
        <v>0.13300000000000001</v>
      </c>
      <c r="AA3759" s="9">
        <v>0.245</v>
      </c>
      <c r="AB3759" s="9">
        <v>0.622</v>
      </c>
      <c r="AC3759" s="9">
        <v>-0.69120000000000004</v>
      </c>
      <c r="AD3759" s="9" t="s">
        <v>48</v>
      </c>
      <c r="AE3759" s="9" t="s">
        <v>48</v>
      </c>
      <c r="AF3759" s="9" t="s">
        <v>48</v>
      </c>
    </row>
    <row r="3760" spans="1:32" hidden="1" outlineLevel="1" x14ac:dyDescent="0.2">
      <c r="A3760" s="9" t="s">
        <v>8552</v>
      </c>
      <c r="B3760" s="9">
        <v>45343.51221064815</v>
      </c>
      <c r="C3760" s="9" t="s">
        <v>8553</v>
      </c>
      <c r="D3760" s="9"/>
      <c r="E3760" s="9"/>
      <c r="F3760" s="9"/>
      <c r="G3760" s="9"/>
      <c r="H3760" s="9"/>
      <c r="I3760" s="9"/>
      <c r="J3760" s="9" t="s">
        <v>8554</v>
      </c>
      <c r="K3760" s="9" t="s">
        <v>1040</v>
      </c>
      <c r="L3760" s="9" t="s">
        <v>1233</v>
      </c>
      <c r="M3760" s="9">
        <v>1</v>
      </c>
      <c r="N3760" s="9"/>
      <c r="O3760" s="9"/>
      <c r="P3760" s="2" t="s">
        <v>8555</v>
      </c>
      <c r="Q3760" s="9" t="s">
        <v>47</v>
      </c>
      <c r="R3760" s="9"/>
      <c r="S3760" s="9">
        <v>9.0414999999999995E-2</v>
      </c>
      <c r="T3760" s="9">
        <v>4.5899999999999998E-5</v>
      </c>
      <c r="U3760" s="9">
        <v>8.3699999999999996E-4</v>
      </c>
      <c r="V3760" s="9">
        <v>2.846E-3</v>
      </c>
      <c r="W3760" s="9">
        <v>4.7280000000000004E-3</v>
      </c>
      <c r="X3760" s="9">
        <v>7.2800000000000002E-4</v>
      </c>
      <c r="Y3760" s="9">
        <v>0.1</v>
      </c>
      <c r="Z3760" s="9">
        <v>0</v>
      </c>
      <c r="AA3760" s="9">
        <v>0</v>
      </c>
      <c r="AB3760" s="9">
        <v>1</v>
      </c>
      <c r="AC3760" s="9">
        <v>0</v>
      </c>
      <c r="AD3760" s="9" t="s">
        <v>48</v>
      </c>
      <c r="AE3760" s="9" t="s">
        <v>48</v>
      </c>
      <c r="AF3760" s="9" t="s">
        <v>48</v>
      </c>
    </row>
    <row r="3761" spans="1:32" hidden="1" outlineLevel="1" x14ac:dyDescent="0.2">
      <c r="A3761" s="9" t="s">
        <v>8556</v>
      </c>
      <c r="B3761" s="9">
        <v>45343.513067129628</v>
      </c>
      <c r="C3761" s="9" t="s">
        <v>8557</v>
      </c>
      <c r="D3761" s="9"/>
      <c r="E3761" s="9"/>
      <c r="F3761" s="9"/>
      <c r="G3761" s="9"/>
      <c r="H3761" s="9"/>
      <c r="I3761" s="9"/>
      <c r="J3761" s="9" t="s">
        <v>8558</v>
      </c>
      <c r="K3761" s="9" t="s">
        <v>1040</v>
      </c>
      <c r="L3761" s="9" t="s">
        <v>1233</v>
      </c>
      <c r="M3761" s="9">
        <v>1</v>
      </c>
      <c r="N3761" s="9"/>
      <c r="O3761" s="9"/>
      <c r="P3761" s="2" t="s">
        <v>8559</v>
      </c>
      <c r="Q3761" s="9" t="s">
        <v>47</v>
      </c>
      <c r="R3761" s="9"/>
      <c r="S3761" s="9">
        <v>1.0677000000000001E-2</v>
      </c>
      <c r="T3761" s="9">
        <v>7.34E-6</v>
      </c>
      <c r="U3761" s="9">
        <v>8.6299999999999997E-5</v>
      </c>
      <c r="V3761" s="9">
        <v>1.64E-4</v>
      </c>
      <c r="W3761" s="9">
        <v>1.519E-3</v>
      </c>
      <c r="X3761" s="9">
        <v>3.9300000000000003E-3</v>
      </c>
      <c r="Y3761" s="9">
        <v>0</v>
      </c>
      <c r="Z3761" s="9">
        <v>0</v>
      </c>
      <c r="AA3761" s="9">
        <v>0.27100000000000002</v>
      </c>
      <c r="AB3761" s="9">
        <v>0.72899999999999998</v>
      </c>
      <c r="AC3761" s="9">
        <v>-0.63690000000000002</v>
      </c>
      <c r="AD3761" s="9" t="s">
        <v>48</v>
      </c>
      <c r="AE3761" s="9" t="s">
        <v>48</v>
      </c>
      <c r="AF3761" s="9" t="s">
        <v>48</v>
      </c>
    </row>
    <row r="3762" spans="1:32" hidden="1" outlineLevel="1" x14ac:dyDescent="0.2">
      <c r="A3762" s="9" t="s">
        <v>8560</v>
      </c>
      <c r="B3762" s="9">
        <v>45343.513344907406</v>
      </c>
      <c r="C3762" s="9" t="s">
        <v>2498</v>
      </c>
      <c r="D3762" s="9"/>
      <c r="E3762" s="9"/>
      <c r="F3762" s="9"/>
      <c r="G3762" s="9"/>
      <c r="H3762" s="9"/>
      <c r="I3762" s="9"/>
      <c r="J3762" s="9" t="s">
        <v>8561</v>
      </c>
      <c r="K3762" s="9" t="s">
        <v>1040</v>
      </c>
      <c r="L3762" s="9" t="s">
        <v>1233</v>
      </c>
      <c r="M3762" s="9">
        <v>1</v>
      </c>
      <c r="N3762" s="9"/>
      <c r="O3762" s="9"/>
      <c r="P3762" s="2" t="s">
        <v>8562</v>
      </c>
      <c r="Q3762" s="9" t="s">
        <v>47</v>
      </c>
      <c r="R3762" s="9"/>
      <c r="S3762" s="9">
        <v>0.99326499999999995</v>
      </c>
      <c r="T3762" s="9">
        <v>1.94E-4</v>
      </c>
      <c r="U3762" s="9">
        <v>1.5759999999999999E-3</v>
      </c>
      <c r="V3762" s="9">
        <v>3.7320000000000001E-3</v>
      </c>
      <c r="W3762" s="9">
        <v>0.99087000000000003</v>
      </c>
      <c r="X3762" s="9">
        <v>2.081E-3</v>
      </c>
      <c r="Y3762" s="9">
        <v>0.26666699999999999</v>
      </c>
      <c r="Z3762" s="9">
        <v>0.23300000000000001</v>
      </c>
      <c r="AA3762" s="9">
        <v>0.20899999999999999</v>
      </c>
      <c r="AB3762" s="9">
        <v>0.55800000000000005</v>
      </c>
      <c r="AC3762" s="9">
        <v>0.36120000000000002</v>
      </c>
      <c r="AD3762" s="9" t="s">
        <v>48</v>
      </c>
      <c r="AE3762" s="9" t="s">
        <v>48</v>
      </c>
      <c r="AF3762" s="9" t="s">
        <v>48</v>
      </c>
    </row>
    <row r="3763" spans="1:32" hidden="1" outlineLevel="1" x14ac:dyDescent="0.2">
      <c r="A3763" s="9" t="s">
        <v>8563</v>
      </c>
      <c r="B3763" s="9">
        <v>45343.513645833336</v>
      </c>
      <c r="C3763" s="9" t="s">
        <v>8564</v>
      </c>
      <c r="D3763" s="9"/>
      <c r="E3763" s="9"/>
      <c r="F3763" s="9"/>
      <c r="G3763" s="9"/>
      <c r="H3763" s="9"/>
      <c r="I3763" s="9"/>
      <c r="J3763" s="9" t="s">
        <v>8565</v>
      </c>
      <c r="K3763" s="9" t="s">
        <v>1040</v>
      </c>
      <c r="L3763" s="9" t="s">
        <v>1233</v>
      </c>
      <c r="M3763" s="9">
        <v>1</v>
      </c>
      <c r="N3763" s="9"/>
      <c r="O3763" s="9"/>
      <c r="P3763" s="2" t="s">
        <v>8566</v>
      </c>
      <c r="Q3763" s="9" t="s">
        <v>47</v>
      </c>
      <c r="R3763" s="9"/>
      <c r="S3763" s="9">
        <v>2.415E-3</v>
      </c>
      <c r="T3763" s="9">
        <v>3.0800000000000003E-5</v>
      </c>
      <c r="U3763" s="9">
        <v>1.4999999999999999E-4</v>
      </c>
      <c r="V3763" s="9">
        <v>6.0999999999999997E-4</v>
      </c>
      <c r="W3763" s="9">
        <v>8.7299999999999997E-4</v>
      </c>
      <c r="X3763" s="9">
        <v>1.26E-4</v>
      </c>
      <c r="Y3763" s="9">
        <v>0.1125</v>
      </c>
      <c r="Z3763" s="9">
        <v>5.8000000000000003E-2</v>
      </c>
      <c r="AA3763" s="9">
        <v>5.5E-2</v>
      </c>
      <c r="AB3763" s="9">
        <v>0.88700000000000001</v>
      </c>
      <c r="AC3763" s="9">
        <v>2.58E-2</v>
      </c>
      <c r="AD3763" s="9" t="s">
        <v>48</v>
      </c>
      <c r="AE3763" s="9" t="s">
        <v>48</v>
      </c>
      <c r="AF3763" s="9" t="s">
        <v>48</v>
      </c>
    </row>
    <row r="3764" spans="1:32" hidden="1" outlineLevel="1" x14ac:dyDescent="0.2">
      <c r="A3764" s="9" t="s">
        <v>8567</v>
      </c>
      <c r="B3764" s="9">
        <v>45343.513807870368</v>
      </c>
      <c r="C3764" s="9" t="s">
        <v>3508</v>
      </c>
      <c r="D3764" s="9"/>
      <c r="E3764" s="9"/>
      <c r="F3764" s="9"/>
      <c r="G3764" s="9"/>
      <c r="H3764" s="9"/>
      <c r="I3764" s="9"/>
      <c r="J3764" s="9" t="s">
        <v>8568</v>
      </c>
      <c r="K3764" s="9" t="s">
        <v>1040</v>
      </c>
      <c r="L3764" s="9" t="s">
        <v>1233</v>
      </c>
      <c r="M3764" s="9">
        <v>1</v>
      </c>
      <c r="N3764" s="9"/>
      <c r="O3764" s="9"/>
      <c r="P3764" s="2" t="s">
        <v>8569</v>
      </c>
      <c r="Q3764" s="9" t="s">
        <v>47</v>
      </c>
      <c r="R3764" s="9"/>
      <c r="S3764" s="9">
        <v>1.7964999999999998E-2</v>
      </c>
      <c r="T3764" s="9">
        <v>6.46E-6</v>
      </c>
      <c r="U3764" s="9">
        <v>2.7300000000000002E-4</v>
      </c>
      <c r="V3764" s="9">
        <v>3.68E-4</v>
      </c>
      <c r="W3764" s="9">
        <v>1.027E-2</v>
      </c>
      <c r="X3764" s="9">
        <v>3.7100000000000002E-4</v>
      </c>
      <c r="Y3764" s="9">
        <v>0.23333300000000001</v>
      </c>
      <c r="Z3764" s="9">
        <v>0.17599999999999999</v>
      </c>
      <c r="AA3764" s="9">
        <v>0.124</v>
      </c>
      <c r="AB3764" s="9">
        <v>0.70099999999999996</v>
      </c>
      <c r="AC3764" s="9">
        <v>0.81730000000000003</v>
      </c>
      <c r="AD3764" s="9" t="s">
        <v>48</v>
      </c>
      <c r="AE3764" s="9" t="s">
        <v>48</v>
      </c>
      <c r="AF3764" s="9" t="s">
        <v>48</v>
      </c>
    </row>
    <row r="3765" spans="1:32" hidden="1" outlineLevel="1" x14ac:dyDescent="0.2">
      <c r="A3765" s="9" t="s">
        <v>8570</v>
      </c>
      <c r="B3765" s="9">
        <v>45343.51394675926</v>
      </c>
      <c r="C3765" s="9" t="s">
        <v>8571</v>
      </c>
      <c r="D3765" s="9"/>
      <c r="E3765" s="9"/>
      <c r="F3765" s="9"/>
      <c r="G3765" s="9"/>
      <c r="H3765" s="9"/>
      <c r="I3765" s="9"/>
      <c r="J3765" s="9" t="s">
        <v>8572</v>
      </c>
      <c r="K3765" s="9" t="s">
        <v>1040</v>
      </c>
      <c r="L3765" s="9" t="s">
        <v>1233</v>
      </c>
      <c r="M3765" s="9">
        <v>1</v>
      </c>
      <c r="N3765" s="9"/>
      <c r="O3765" s="9"/>
      <c r="P3765" s="2" t="s">
        <v>8573</v>
      </c>
      <c r="Q3765" s="9" t="s">
        <v>47</v>
      </c>
      <c r="R3765" s="9"/>
      <c r="S3765" s="9">
        <v>4.6999999999999999E-4</v>
      </c>
      <c r="T3765" s="9">
        <v>1.9300000000000002E-6</v>
      </c>
      <c r="U3765" s="9">
        <v>1.8099999999999999E-5</v>
      </c>
      <c r="V3765" s="9">
        <v>3.8399999999999998E-5</v>
      </c>
      <c r="W3765" s="9">
        <v>2.7099999999999997E-4</v>
      </c>
      <c r="X3765" s="9">
        <v>2.3799999999999999E-5</v>
      </c>
      <c r="Y3765" s="9">
        <v>2.6530999999999999E-2</v>
      </c>
      <c r="Z3765" s="9">
        <v>7.6999999999999999E-2</v>
      </c>
      <c r="AA3765" s="9">
        <v>0.13500000000000001</v>
      </c>
      <c r="AB3765" s="9">
        <v>0.78800000000000003</v>
      </c>
      <c r="AC3765" s="9">
        <v>-0.84809999999999997</v>
      </c>
      <c r="AD3765" s="9" t="s">
        <v>48</v>
      </c>
      <c r="AE3765" s="9" t="s">
        <v>48</v>
      </c>
      <c r="AF3765" s="9" t="s">
        <v>48</v>
      </c>
    </row>
    <row r="3766" spans="1:32" hidden="1" outlineLevel="1" x14ac:dyDescent="0.2">
      <c r="A3766" s="9" t="s">
        <v>8574</v>
      </c>
      <c r="B3766" s="9">
        <v>45343.514560185184</v>
      </c>
      <c r="C3766" s="9" t="s">
        <v>8575</v>
      </c>
      <c r="D3766" s="9"/>
      <c r="E3766" s="9"/>
      <c r="F3766" s="9"/>
      <c r="G3766" s="9"/>
      <c r="H3766" s="9"/>
      <c r="I3766" s="9"/>
      <c r="J3766" s="9" t="s">
        <v>8576</v>
      </c>
      <c r="K3766" s="9" t="s">
        <v>1040</v>
      </c>
      <c r="L3766" s="9" t="s">
        <v>1233</v>
      </c>
      <c r="M3766" s="9">
        <v>1</v>
      </c>
      <c r="N3766" s="9"/>
      <c r="O3766" s="9"/>
      <c r="P3766" s="2" t="s">
        <v>8577</v>
      </c>
      <c r="Q3766" s="9" t="s">
        <v>47</v>
      </c>
      <c r="R3766" s="9"/>
      <c r="S3766" s="9">
        <v>2.813E-3</v>
      </c>
      <c r="T3766" s="9">
        <v>2.8399999999999999E-6</v>
      </c>
      <c r="U3766" s="9">
        <v>5.3600000000000002E-5</v>
      </c>
      <c r="V3766" s="9">
        <v>9.7E-5</v>
      </c>
      <c r="W3766" s="9">
        <v>1.6019999999999999E-3</v>
      </c>
      <c r="X3766" s="9">
        <v>3.2499999999999997E-5</v>
      </c>
      <c r="Y3766" s="9">
        <v>7.9167000000000001E-2</v>
      </c>
      <c r="Z3766" s="9">
        <v>7.5999999999999998E-2</v>
      </c>
      <c r="AA3766" s="9">
        <v>0.16200000000000001</v>
      </c>
      <c r="AB3766" s="9">
        <v>0.76200000000000001</v>
      </c>
      <c r="AC3766" s="9">
        <v>-0.83379999999999999</v>
      </c>
      <c r="AD3766" s="9" t="s">
        <v>48</v>
      </c>
      <c r="AE3766" s="9" t="s">
        <v>48</v>
      </c>
      <c r="AF3766" s="9" t="s">
        <v>48</v>
      </c>
    </row>
    <row r="3767" spans="1:32" hidden="1" outlineLevel="1" x14ac:dyDescent="0.2">
      <c r="A3767" s="9" t="s">
        <v>8578</v>
      </c>
      <c r="B3767" s="9">
        <v>45343.516192129631</v>
      </c>
      <c r="C3767" s="9" t="s">
        <v>8579</v>
      </c>
      <c r="D3767" s="9"/>
      <c r="E3767" s="9"/>
      <c r="F3767" s="9"/>
      <c r="G3767" s="9"/>
      <c r="H3767" s="9"/>
      <c r="I3767" s="9"/>
      <c r="J3767" s="9" t="s">
        <v>8580</v>
      </c>
      <c r="K3767" s="9" t="s">
        <v>1040</v>
      </c>
      <c r="L3767" s="9" t="s">
        <v>1233</v>
      </c>
      <c r="M3767" s="9">
        <v>1</v>
      </c>
      <c r="N3767" s="9"/>
      <c r="O3767" s="9"/>
      <c r="P3767" s="2" t="s">
        <v>8581</v>
      </c>
      <c r="Q3767" s="9" t="s">
        <v>47</v>
      </c>
      <c r="R3767" s="9"/>
      <c r="S3767" s="9">
        <v>2.8089999999999999E-3</v>
      </c>
      <c r="T3767" s="9">
        <v>5.0000000000000004E-6</v>
      </c>
      <c r="U3767" s="9">
        <v>1.4100000000000001E-4</v>
      </c>
      <c r="V3767" s="9">
        <v>1.0399999999999999E-4</v>
      </c>
      <c r="W3767" s="9">
        <v>9.0899999999999998E-4</v>
      </c>
      <c r="X3767" s="9">
        <v>3.9100000000000002E-4</v>
      </c>
      <c r="Y3767" s="9">
        <v>0</v>
      </c>
      <c r="Z3767" s="9">
        <v>0.16900000000000001</v>
      </c>
      <c r="AA3767" s="9">
        <v>6.6000000000000003E-2</v>
      </c>
      <c r="AB3767" s="9">
        <v>0.76500000000000001</v>
      </c>
      <c r="AC3767" s="9">
        <v>0.44040000000000001</v>
      </c>
      <c r="AD3767" s="9" t="s">
        <v>48</v>
      </c>
      <c r="AE3767" s="9" t="s">
        <v>48</v>
      </c>
      <c r="AF3767" s="9" t="s">
        <v>48</v>
      </c>
    </row>
    <row r="3768" spans="1:32" hidden="1" outlineLevel="1" x14ac:dyDescent="0.2">
      <c r="A3768" s="9" t="s">
        <v>8582</v>
      </c>
      <c r="B3768" s="9">
        <v>45343.516527777778</v>
      </c>
      <c r="C3768" s="9" t="s">
        <v>8583</v>
      </c>
      <c r="D3768" s="9"/>
      <c r="E3768" s="9"/>
      <c r="F3768" s="9"/>
      <c r="G3768" s="9"/>
      <c r="H3768" s="9"/>
      <c r="I3768" s="9"/>
      <c r="J3768" s="9" t="s">
        <v>8584</v>
      </c>
      <c r="K3768" s="9" t="s">
        <v>1040</v>
      </c>
      <c r="L3768" s="9" t="s">
        <v>1233</v>
      </c>
      <c r="M3768" s="9">
        <v>1</v>
      </c>
      <c r="N3768" s="9"/>
      <c r="O3768" s="9"/>
      <c r="P3768" s="2" t="s">
        <v>8585</v>
      </c>
      <c r="Q3768" s="9" t="s">
        <v>47</v>
      </c>
      <c r="R3768" s="9"/>
      <c r="S3768" s="9">
        <v>7.8100000000000001E-4</v>
      </c>
      <c r="T3768" s="9">
        <v>5.9200000000000001E-6</v>
      </c>
      <c r="U3768" s="9">
        <v>4.9299999999999999E-5</v>
      </c>
      <c r="V3768" s="9">
        <v>5.7099999999999999E-5</v>
      </c>
      <c r="W3768" s="9">
        <v>3.2699999999999998E-4</v>
      </c>
      <c r="X3768" s="9">
        <v>1.01E-4</v>
      </c>
      <c r="Y3768" s="9">
        <v>-0.125</v>
      </c>
      <c r="Z3768" s="9">
        <v>2.5999999999999999E-2</v>
      </c>
      <c r="AA3768" s="9">
        <v>0</v>
      </c>
      <c r="AB3768" s="9">
        <v>0.97399999999999998</v>
      </c>
      <c r="AC3768" s="9">
        <v>7.7200000000000005E-2</v>
      </c>
      <c r="AD3768" s="9" t="s">
        <v>48</v>
      </c>
      <c r="AE3768" s="9" t="s">
        <v>48</v>
      </c>
      <c r="AF3768" s="9" t="s">
        <v>48</v>
      </c>
    </row>
    <row r="3769" spans="1:32" hidden="1" outlineLevel="1" x14ac:dyDescent="0.2">
      <c r="A3769" s="9" t="s">
        <v>8586</v>
      </c>
      <c r="B3769" s="9">
        <v>45343.516759259262</v>
      </c>
      <c r="C3769" s="9" t="s">
        <v>8587</v>
      </c>
      <c r="D3769" s="9"/>
      <c r="E3769" s="9"/>
      <c r="F3769" s="9"/>
      <c r="G3769" s="9"/>
      <c r="H3769" s="9"/>
      <c r="I3769" s="9"/>
      <c r="J3769" s="9" t="s">
        <v>8588</v>
      </c>
      <c r="K3769" s="9" t="s">
        <v>1040</v>
      </c>
      <c r="L3769" s="9" t="s">
        <v>1233</v>
      </c>
      <c r="M3769" s="9">
        <v>1</v>
      </c>
      <c r="N3769" s="9"/>
      <c r="O3769" s="9"/>
      <c r="P3769" s="2" t="s">
        <v>8589</v>
      </c>
      <c r="Q3769" s="9" t="s">
        <v>47</v>
      </c>
      <c r="R3769" s="9"/>
      <c r="S3769" s="9">
        <v>2.2100000000000002E-3</v>
      </c>
      <c r="T3769" s="9">
        <v>3.8600000000000003E-6</v>
      </c>
      <c r="U3769" s="9">
        <v>6.7600000000000003E-5</v>
      </c>
      <c r="V3769" s="9">
        <v>6.19E-5</v>
      </c>
      <c r="W3769" s="9">
        <v>6.5600000000000001E-4</v>
      </c>
      <c r="X3769" s="9">
        <v>9.8999999999999994E-5</v>
      </c>
      <c r="Y3769" s="9">
        <v>0</v>
      </c>
      <c r="Z3769" s="9">
        <v>2.5000000000000001E-2</v>
      </c>
      <c r="AA3769" s="9">
        <v>9.2999999999999999E-2</v>
      </c>
      <c r="AB3769" s="9">
        <v>0.88200000000000001</v>
      </c>
      <c r="AC3769" s="9">
        <v>-0.50229999999999997</v>
      </c>
      <c r="AD3769" s="9" t="s">
        <v>48</v>
      </c>
      <c r="AE3769" s="9" t="s">
        <v>48</v>
      </c>
      <c r="AF3769" s="9" t="s">
        <v>48</v>
      </c>
    </row>
    <row r="3770" spans="1:32" hidden="1" outlineLevel="1" x14ac:dyDescent="0.2">
      <c r="A3770" s="9" t="s">
        <v>8590</v>
      </c>
      <c r="B3770" s="9">
        <v>45343.516863425924</v>
      </c>
      <c r="C3770" s="9" t="s">
        <v>8591</v>
      </c>
      <c r="D3770" s="9"/>
      <c r="E3770" s="9"/>
      <c r="F3770" s="9"/>
      <c r="G3770" s="9"/>
      <c r="H3770" s="9"/>
      <c r="I3770" s="9"/>
      <c r="J3770" s="9" t="s">
        <v>8592</v>
      </c>
      <c r="K3770" s="9" t="s">
        <v>1040</v>
      </c>
      <c r="L3770" s="9" t="s">
        <v>1233</v>
      </c>
      <c r="M3770" s="9">
        <v>1</v>
      </c>
      <c r="N3770" s="9"/>
      <c r="O3770" s="9"/>
      <c r="P3770" s="2" t="s">
        <v>8593</v>
      </c>
      <c r="Q3770" s="9" t="s">
        <v>47</v>
      </c>
      <c r="R3770" s="9"/>
      <c r="S3770" s="9">
        <v>2.421E-3</v>
      </c>
      <c r="T3770" s="9">
        <v>2.4499999999999998E-6</v>
      </c>
      <c r="U3770" s="9">
        <v>3.18E-5</v>
      </c>
      <c r="V3770" s="9">
        <v>7.3899999999999994E-5</v>
      </c>
      <c r="W3770" s="9">
        <v>9.7199999999999999E-4</v>
      </c>
      <c r="X3770" s="9">
        <v>1.5200000000000001E-4</v>
      </c>
      <c r="Y3770" s="9">
        <v>0</v>
      </c>
      <c r="Z3770" s="9">
        <v>0</v>
      </c>
      <c r="AA3770" s="9">
        <v>0.107</v>
      </c>
      <c r="AB3770" s="9">
        <v>0.89300000000000002</v>
      </c>
      <c r="AC3770" s="9">
        <v>-5.16E-2</v>
      </c>
      <c r="AD3770" s="9" t="s">
        <v>48</v>
      </c>
      <c r="AE3770" s="9" t="s">
        <v>48</v>
      </c>
      <c r="AF3770" s="9" t="s">
        <v>48</v>
      </c>
    </row>
    <row r="3771" spans="1:32" hidden="1" outlineLevel="1" x14ac:dyDescent="0.2">
      <c r="A3771" s="9" t="s">
        <v>8594</v>
      </c>
      <c r="B3771" s="9">
        <v>45343.51699074074</v>
      </c>
      <c r="C3771" s="9" t="s">
        <v>8595</v>
      </c>
      <c r="D3771" s="9"/>
      <c r="E3771" s="9"/>
      <c r="F3771" s="9"/>
      <c r="G3771" s="9"/>
      <c r="H3771" s="9"/>
      <c r="I3771" s="9"/>
      <c r="J3771" s="9" t="s">
        <v>8596</v>
      </c>
      <c r="K3771" s="9" t="s">
        <v>1040</v>
      </c>
      <c r="L3771" s="9" t="s">
        <v>1233</v>
      </c>
      <c r="M3771" s="9">
        <v>1</v>
      </c>
      <c r="N3771" s="9"/>
      <c r="O3771" s="9"/>
      <c r="P3771" s="2" t="s">
        <v>8597</v>
      </c>
      <c r="Q3771" s="9" t="s">
        <v>47</v>
      </c>
      <c r="R3771" s="9"/>
      <c r="S3771" s="9">
        <v>4.28E-4</v>
      </c>
      <c r="T3771" s="9">
        <v>2.3700000000000002E-6</v>
      </c>
      <c r="U3771" s="9">
        <v>1.7E-5</v>
      </c>
      <c r="V3771" s="9">
        <v>5.13E-5</v>
      </c>
      <c r="W3771" s="9">
        <v>1.66E-4</v>
      </c>
      <c r="X3771" s="9">
        <v>6.2100000000000005E-5</v>
      </c>
      <c r="Y3771" s="9">
        <v>0.1</v>
      </c>
      <c r="Z3771" s="9">
        <v>0.13500000000000001</v>
      </c>
      <c r="AA3771" s="9">
        <v>0</v>
      </c>
      <c r="AB3771" s="9">
        <v>0.86499999999999999</v>
      </c>
      <c r="AC3771" s="9">
        <v>0.42149999999999999</v>
      </c>
      <c r="AD3771" s="9" t="s">
        <v>48</v>
      </c>
      <c r="AE3771" s="9" t="s">
        <v>48</v>
      </c>
      <c r="AF3771" s="9" t="s">
        <v>48</v>
      </c>
    </row>
    <row r="3772" spans="1:32" hidden="1" outlineLevel="1" x14ac:dyDescent="0.2">
      <c r="A3772" s="9" t="s">
        <v>8598</v>
      </c>
      <c r="B3772" s="9">
        <v>45343.51798611111</v>
      </c>
      <c r="C3772" s="9" t="s">
        <v>8599</v>
      </c>
      <c r="D3772" s="9"/>
      <c r="E3772" s="9"/>
      <c r="F3772" s="9"/>
      <c r="G3772" s="9"/>
      <c r="H3772" s="9"/>
      <c r="I3772" s="9"/>
      <c r="J3772" s="9" t="s">
        <v>8600</v>
      </c>
      <c r="K3772" s="9" t="s">
        <v>1040</v>
      </c>
      <c r="L3772" s="9" t="s">
        <v>1233</v>
      </c>
      <c r="M3772" s="9">
        <v>1</v>
      </c>
      <c r="N3772" s="9"/>
      <c r="O3772" s="9"/>
      <c r="P3772" s="2" t="s">
        <v>8601</v>
      </c>
      <c r="Q3772" s="9" t="s">
        <v>47</v>
      </c>
      <c r="R3772" s="9"/>
      <c r="S3772" s="9">
        <v>3.9599999999999998E-4</v>
      </c>
      <c r="T3772" s="9">
        <v>2.08E-6</v>
      </c>
      <c r="U3772" s="9">
        <v>2.09E-5</v>
      </c>
      <c r="V3772" s="9">
        <v>4.6300000000000001E-5</v>
      </c>
      <c r="W3772" s="9">
        <v>1.9100000000000001E-4</v>
      </c>
      <c r="X3772" s="9">
        <v>3.0000000000000001E-5</v>
      </c>
      <c r="Y3772" s="9">
        <v>0</v>
      </c>
      <c r="Z3772" s="9">
        <v>0.13200000000000001</v>
      </c>
      <c r="AA3772" s="9">
        <v>6.0999999999999999E-2</v>
      </c>
      <c r="AB3772" s="9">
        <v>0.80700000000000005</v>
      </c>
      <c r="AC3772" s="9">
        <v>0.16700000000000001</v>
      </c>
      <c r="AD3772" s="9" t="s">
        <v>48</v>
      </c>
      <c r="AE3772" s="9" t="s">
        <v>48</v>
      </c>
      <c r="AF3772" s="9" t="s">
        <v>48</v>
      </c>
    </row>
    <row r="3773" spans="1:32" hidden="1" outlineLevel="1" x14ac:dyDescent="0.2">
      <c r="A3773" s="9" t="s">
        <v>8602</v>
      </c>
      <c r="B3773" s="9">
        <v>45343.518101851849</v>
      </c>
      <c r="C3773" s="9" t="s">
        <v>8603</v>
      </c>
      <c r="D3773" s="9"/>
      <c r="E3773" s="9"/>
      <c r="F3773" s="9"/>
      <c r="G3773" s="9"/>
      <c r="H3773" s="9"/>
      <c r="I3773" s="9"/>
      <c r="J3773" s="9" t="s">
        <v>8604</v>
      </c>
      <c r="K3773" s="9" t="s">
        <v>1040</v>
      </c>
      <c r="L3773" s="9" t="s">
        <v>1233</v>
      </c>
      <c r="M3773" s="9">
        <v>1</v>
      </c>
      <c r="N3773" s="9"/>
      <c r="O3773" s="9"/>
      <c r="P3773" s="2" t="s">
        <v>8605</v>
      </c>
      <c r="Q3773" s="9" t="s">
        <v>47</v>
      </c>
      <c r="R3773" s="9"/>
      <c r="S3773" s="9">
        <v>8.3799999999999999E-4</v>
      </c>
      <c r="T3773" s="9">
        <v>1.7400000000000001E-6</v>
      </c>
      <c r="U3773" s="9">
        <v>1.7499999999999998E-5</v>
      </c>
      <c r="V3773" s="9">
        <v>6.7100000000000005E-5</v>
      </c>
      <c r="W3773" s="9">
        <v>3.9500000000000001E-4</v>
      </c>
      <c r="X3773" s="9">
        <v>3.3800000000000002E-5</v>
      </c>
      <c r="Y3773" s="9">
        <v>0.2</v>
      </c>
      <c r="Z3773" s="9">
        <v>0.157</v>
      </c>
      <c r="AA3773" s="9">
        <v>0.22600000000000001</v>
      </c>
      <c r="AB3773" s="9">
        <v>0.61599999999999999</v>
      </c>
      <c r="AC3773" s="9">
        <v>5.2200000000000003E-2</v>
      </c>
      <c r="AD3773" s="9" t="s">
        <v>48</v>
      </c>
      <c r="AE3773" s="9" t="s">
        <v>48</v>
      </c>
      <c r="AF3773" s="9" t="s">
        <v>48</v>
      </c>
    </row>
    <row r="3774" spans="1:32" hidden="1" outlineLevel="1" x14ac:dyDescent="0.2">
      <c r="A3774" s="9" t="s">
        <v>8606</v>
      </c>
      <c r="B3774" s="9">
        <v>45343.518194444441</v>
      </c>
      <c r="C3774" s="9" t="s">
        <v>8607</v>
      </c>
      <c r="D3774" s="9"/>
      <c r="E3774" s="9"/>
      <c r="F3774" s="9"/>
      <c r="G3774" s="9"/>
      <c r="H3774" s="9"/>
      <c r="I3774" s="9"/>
      <c r="J3774" s="9" t="s">
        <v>8608</v>
      </c>
      <c r="K3774" s="9" t="s">
        <v>1040</v>
      </c>
      <c r="L3774" s="9" t="s">
        <v>1233</v>
      </c>
      <c r="M3774" s="9">
        <v>1</v>
      </c>
      <c r="N3774" s="9"/>
      <c r="O3774" s="9"/>
      <c r="P3774" s="2" t="s">
        <v>8609</v>
      </c>
      <c r="Q3774" s="9" t="s">
        <v>47</v>
      </c>
      <c r="R3774" s="9"/>
      <c r="S3774" s="9">
        <v>2.6159999999999998E-3</v>
      </c>
      <c r="T3774" s="9">
        <v>5.3800000000000002E-6</v>
      </c>
      <c r="U3774" s="9">
        <v>6.5099999999999997E-5</v>
      </c>
      <c r="V3774" s="9">
        <v>1.4799999999999999E-4</v>
      </c>
      <c r="W3774" s="9">
        <v>5.9400000000000002E-4</v>
      </c>
      <c r="X3774" s="9">
        <v>7.5100000000000004E-4</v>
      </c>
      <c r="Y3774" s="9">
        <v>0</v>
      </c>
      <c r="Z3774" s="9">
        <v>0.19800000000000001</v>
      </c>
      <c r="AA3774" s="9">
        <v>0</v>
      </c>
      <c r="AB3774" s="9">
        <v>0.80200000000000005</v>
      </c>
      <c r="AC3774" s="9">
        <v>0.57189999999999996</v>
      </c>
      <c r="AD3774" s="9" t="s">
        <v>48</v>
      </c>
      <c r="AE3774" s="9" t="s">
        <v>48</v>
      </c>
      <c r="AF3774" s="9" t="s">
        <v>48</v>
      </c>
    </row>
    <row r="3775" spans="1:32" hidden="1" outlineLevel="1" x14ac:dyDescent="0.2">
      <c r="A3775" s="9" t="s">
        <v>8610</v>
      </c>
      <c r="B3775" s="9">
        <v>45343.518564814818</v>
      </c>
      <c r="C3775" s="9" t="s">
        <v>8611</v>
      </c>
      <c r="D3775" s="9"/>
      <c r="E3775" s="9"/>
      <c r="F3775" s="9"/>
      <c r="G3775" s="9"/>
      <c r="H3775" s="9"/>
      <c r="I3775" s="9"/>
      <c r="J3775" s="9" t="s">
        <v>8612</v>
      </c>
      <c r="K3775" s="9" t="s">
        <v>1040</v>
      </c>
      <c r="L3775" s="9" t="s">
        <v>1233</v>
      </c>
      <c r="M3775" s="9">
        <v>1</v>
      </c>
      <c r="N3775" s="9"/>
      <c r="O3775" s="9"/>
      <c r="P3775" s="2" t="s">
        <v>8613</v>
      </c>
      <c r="Q3775" s="9" t="s">
        <v>47</v>
      </c>
      <c r="R3775" s="9"/>
      <c r="S3775" s="9">
        <v>3.4200000000000002E-4</v>
      </c>
      <c r="T3775" s="9">
        <v>2.5100000000000001E-6</v>
      </c>
      <c r="U3775" s="9">
        <v>1.88E-5</v>
      </c>
      <c r="V3775" s="9">
        <v>5.0599999999999997E-5</v>
      </c>
      <c r="W3775" s="9">
        <v>1.36E-4</v>
      </c>
      <c r="X3775" s="9">
        <v>2.5000000000000001E-5</v>
      </c>
      <c r="Y3775" s="9">
        <v>-0.5</v>
      </c>
      <c r="Z3775" s="9">
        <v>0.219</v>
      </c>
      <c r="AA3775" s="9">
        <v>0</v>
      </c>
      <c r="AB3775" s="9">
        <v>0.78100000000000003</v>
      </c>
      <c r="AC3775" s="9">
        <v>0.61919999999999997</v>
      </c>
      <c r="AD3775" s="9" t="s">
        <v>48</v>
      </c>
      <c r="AE3775" s="9" t="s">
        <v>48</v>
      </c>
      <c r="AF3775" s="9" t="s">
        <v>48</v>
      </c>
    </row>
    <row r="3776" spans="1:32" hidden="1" outlineLevel="1" x14ac:dyDescent="0.2">
      <c r="A3776" s="9" t="s">
        <v>8614</v>
      </c>
      <c r="B3776" s="9">
        <v>45343.51871527778</v>
      </c>
      <c r="C3776" s="9" t="s">
        <v>8615</v>
      </c>
      <c r="D3776" s="9"/>
      <c r="E3776" s="9"/>
      <c r="F3776" s="9"/>
      <c r="G3776" s="9"/>
      <c r="H3776" s="9"/>
      <c r="I3776" s="9"/>
      <c r="J3776" s="9" t="s">
        <v>8616</v>
      </c>
      <c r="K3776" s="9" t="s">
        <v>1040</v>
      </c>
      <c r="L3776" s="9" t="s">
        <v>1233</v>
      </c>
      <c r="M3776" s="9">
        <v>1</v>
      </c>
      <c r="N3776" s="9"/>
      <c r="O3776" s="9"/>
      <c r="P3776" s="2" t="s">
        <v>8617</v>
      </c>
      <c r="Q3776" s="9" t="s">
        <v>47</v>
      </c>
      <c r="R3776" s="9"/>
      <c r="S3776" s="9">
        <v>0.83865400000000001</v>
      </c>
      <c r="T3776" s="9">
        <v>1.9000000000000001E-4</v>
      </c>
      <c r="U3776" s="9">
        <v>0.51957200000000003</v>
      </c>
      <c r="V3776" s="9">
        <v>4.2940000000000001E-3</v>
      </c>
      <c r="W3776" s="9">
        <v>9.2524999999999996E-2</v>
      </c>
      <c r="X3776" s="9">
        <v>1.5363999999999999E-2</v>
      </c>
      <c r="Y3776" s="9">
        <v>0.15</v>
      </c>
      <c r="Z3776" s="9">
        <v>8.8999999999999996E-2</v>
      </c>
      <c r="AA3776" s="9">
        <v>7.3999999999999996E-2</v>
      </c>
      <c r="AB3776" s="9">
        <v>0.83699999999999997</v>
      </c>
      <c r="AC3776" s="9">
        <v>0.1139</v>
      </c>
      <c r="AD3776" s="9" t="s">
        <v>48</v>
      </c>
      <c r="AE3776" s="9" t="s">
        <v>48</v>
      </c>
      <c r="AF3776" s="9" t="s">
        <v>48</v>
      </c>
    </row>
    <row r="3777" spans="1:32" hidden="1" outlineLevel="1" x14ac:dyDescent="0.2">
      <c r="A3777" s="9" t="s">
        <v>8618</v>
      </c>
      <c r="B3777" s="9">
        <v>45343.519131944442</v>
      </c>
      <c r="C3777" s="9" t="s">
        <v>8619</v>
      </c>
      <c r="D3777" s="9"/>
      <c r="E3777" s="9"/>
      <c r="F3777" s="9"/>
      <c r="G3777" s="9"/>
      <c r="H3777" s="9"/>
      <c r="I3777" s="9"/>
      <c r="J3777" s="9" t="s">
        <v>8620</v>
      </c>
      <c r="K3777" s="9" t="s">
        <v>1040</v>
      </c>
      <c r="L3777" s="9" t="s">
        <v>1233</v>
      </c>
      <c r="M3777" s="9">
        <v>1</v>
      </c>
      <c r="N3777" s="9"/>
      <c r="O3777" s="9"/>
      <c r="P3777" s="2" t="s">
        <v>8621</v>
      </c>
      <c r="Q3777" s="9" t="s">
        <v>47</v>
      </c>
      <c r="R3777" s="9"/>
      <c r="S3777" s="9">
        <v>5.1000000000000004E-4</v>
      </c>
      <c r="T3777" s="9">
        <v>1.8700000000000001E-6</v>
      </c>
      <c r="U3777" s="9">
        <v>1.5699999999999999E-5</v>
      </c>
      <c r="V3777" s="9">
        <v>5.1199999999999998E-5</v>
      </c>
      <c r="W3777" s="9">
        <v>2.1800000000000001E-4</v>
      </c>
      <c r="X3777" s="9">
        <v>3.4400000000000003E-5</v>
      </c>
      <c r="Y3777" s="9">
        <v>0</v>
      </c>
      <c r="Z3777" s="9">
        <v>0</v>
      </c>
      <c r="AA3777" s="9">
        <v>0</v>
      </c>
      <c r="AB3777" s="9">
        <v>1</v>
      </c>
      <c r="AC3777" s="9">
        <v>0</v>
      </c>
      <c r="AD3777" s="9" t="s">
        <v>48</v>
      </c>
      <c r="AE3777" s="9" t="s">
        <v>48</v>
      </c>
      <c r="AF3777" s="9" t="s">
        <v>48</v>
      </c>
    </row>
    <row r="3778" spans="1:32" hidden="1" outlineLevel="1" x14ac:dyDescent="0.2">
      <c r="A3778" s="9" t="s">
        <v>8622</v>
      </c>
      <c r="B3778" s="9">
        <v>45343.519467592596</v>
      </c>
      <c r="C3778" s="9" t="s">
        <v>8623</v>
      </c>
      <c r="D3778" s="9"/>
      <c r="E3778" s="9"/>
      <c r="F3778" s="9"/>
      <c r="G3778" s="9"/>
      <c r="H3778" s="9"/>
      <c r="I3778" s="9"/>
      <c r="J3778" s="9" t="s">
        <v>8624</v>
      </c>
      <c r="K3778" s="9" t="s">
        <v>1040</v>
      </c>
      <c r="L3778" s="9" t="s">
        <v>1233</v>
      </c>
      <c r="M3778" s="9">
        <v>1</v>
      </c>
      <c r="N3778" s="9"/>
      <c r="O3778" s="9"/>
      <c r="P3778" s="2" t="s">
        <v>8625</v>
      </c>
      <c r="Q3778" s="9" t="s">
        <v>47</v>
      </c>
      <c r="R3778" s="9"/>
      <c r="S3778" s="9">
        <v>5.2919000000000001E-2</v>
      </c>
      <c r="T3778" s="9">
        <v>9.1500000000000005E-6</v>
      </c>
      <c r="U3778" s="9">
        <v>6.0999999999999997E-4</v>
      </c>
      <c r="V3778" s="9">
        <v>1.7100000000000001E-4</v>
      </c>
      <c r="W3778" s="9">
        <v>3.1933000000000003E-2</v>
      </c>
      <c r="X3778" s="9">
        <v>1.9620000000000002E-3</v>
      </c>
      <c r="Y3778" s="9">
        <v>0.11666700000000001</v>
      </c>
      <c r="Z3778" s="9">
        <v>9.9000000000000005E-2</v>
      </c>
      <c r="AA3778" s="9">
        <v>8.6999999999999994E-2</v>
      </c>
      <c r="AB3778" s="9">
        <v>0.81499999999999995</v>
      </c>
      <c r="AC3778" s="9">
        <v>0.1759</v>
      </c>
      <c r="AD3778" s="9" t="s">
        <v>48</v>
      </c>
      <c r="AE3778" s="9" t="s">
        <v>48</v>
      </c>
      <c r="AF3778" s="9" t="s">
        <v>48</v>
      </c>
    </row>
    <row r="3779" spans="1:32" hidden="1" outlineLevel="1" x14ac:dyDescent="0.2">
      <c r="A3779" s="9" t="s">
        <v>8626</v>
      </c>
      <c r="B3779" s="9">
        <v>45343.52008101852</v>
      </c>
      <c r="C3779" s="9" t="s">
        <v>8627</v>
      </c>
      <c r="D3779" s="9"/>
      <c r="E3779" s="9"/>
      <c r="F3779" s="9"/>
      <c r="G3779" s="9"/>
      <c r="H3779" s="9"/>
      <c r="I3779" s="9"/>
      <c r="J3779" s="9" t="s">
        <v>8628</v>
      </c>
      <c r="K3779" s="9" t="s">
        <v>1040</v>
      </c>
      <c r="L3779" s="9" t="s">
        <v>1233</v>
      </c>
      <c r="M3779" s="9">
        <v>1</v>
      </c>
      <c r="N3779" s="9"/>
      <c r="O3779" s="9"/>
      <c r="P3779" s="2" t="s">
        <v>8629</v>
      </c>
      <c r="Q3779" s="9" t="s">
        <v>47</v>
      </c>
      <c r="R3779" s="9"/>
      <c r="S3779" s="9">
        <v>1.539E-3</v>
      </c>
      <c r="T3779" s="9">
        <v>2.2299999999999998E-6</v>
      </c>
      <c r="U3779" s="9">
        <v>4.1399999999999997E-5</v>
      </c>
      <c r="V3779" s="9">
        <v>8.1500000000000002E-5</v>
      </c>
      <c r="W3779" s="9">
        <v>6.1499999999999999E-4</v>
      </c>
      <c r="X3779" s="9">
        <v>7.7899999999999996E-5</v>
      </c>
      <c r="Y3779" s="9">
        <v>0</v>
      </c>
      <c r="Z3779" s="9">
        <v>0.17299999999999999</v>
      </c>
      <c r="AA3779" s="9">
        <v>0.16</v>
      </c>
      <c r="AB3779" s="9">
        <v>0.66700000000000004</v>
      </c>
      <c r="AC3779" s="9">
        <v>2.58E-2</v>
      </c>
      <c r="AD3779" s="9" t="s">
        <v>48</v>
      </c>
      <c r="AE3779" s="9" t="s">
        <v>48</v>
      </c>
      <c r="AF3779" s="9" t="s">
        <v>48</v>
      </c>
    </row>
    <row r="3780" spans="1:32" hidden="1" outlineLevel="1" x14ac:dyDescent="0.2">
      <c r="A3780" s="9" t="s">
        <v>8630</v>
      </c>
      <c r="B3780" s="9">
        <v>45343.520532407405</v>
      </c>
      <c r="C3780" s="9" t="s">
        <v>6162</v>
      </c>
      <c r="D3780" s="9"/>
      <c r="E3780" s="9"/>
      <c r="F3780" s="9"/>
      <c r="G3780" s="9"/>
      <c r="H3780" s="9"/>
      <c r="I3780" s="9"/>
      <c r="J3780" s="9" t="s">
        <v>8631</v>
      </c>
      <c r="K3780" s="9" t="s">
        <v>1040</v>
      </c>
      <c r="L3780" s="9" t="s">
        <v>1233</v>
      </c>
      <c r="M3780" s="9">
        <v>1</v>
      </c>
      <c r="N3780" s="9"/>
      <c r="O3780" s="9"/>
      <c r="P3780" s="2" t="s">
        <v>8632</v>
      </c>
      <c r="Q3780" s="9" t="s">
        <v>47</v>
      </c>
      <c r="R3780" s="9"/>
      <c r="S3780" s="9">
        <v>3.8699999999999997E-4</v>
      </c>
      <c r="T3780" s="9">
        <v>2.3199999999999998E-6</v>
      </c>
      <c r="U3780" s="9">
        <v>1.8700000000000001E-5</v>
      </c>
      <c r="V3780" s="9">
        <v>4.9299999999999999E-5</v>
      </c>
      <c r="W3780" s="9">
        <v>2.0900000000000001E-4</v>
      </c>
      <c r="X3780" s="9">
        <v>3.1199999999999999E-5</v>
      </c>
      <c r="Y3780" s="9">
        <v>0.28958299999999998</v>
      </c>
      <c r="Z3780" s="9">
        <v>0.113</v>
      </c>
      <c r="AA3780" s="9">
        <v>7.5999999999999998E-2</v>
      </c>
      <c r="AB3780" s="9">
        <v>0.81200000000000006</v>
      </c>
      <c r="AC3780" s="9">
        <v>0.45789999999999997</v>
      </c>
      <c r="AD3780" s="9" t="s">
        <v>48</v>
      </c>
      <c r="AE3780" s="9" t="s">
        <v>48</v>
      </c>
      <c r="AF3780" s="9" t="s">
        <v>48</v>
      </c>
    </row>
    <row r="3781" spans="1:32" hidden="1" outlineLevel="1" x14ac:dyDescent="0.2">
      <c r="A3781" s="9" t="s">
        <v>8633</v>
      </c>
      <c r="B3781" s="9">
        <v>45343.521053240744</v>
      </c>
      <c r="C3781" s="9" t="s">
        <v>8634</v>
      </c>
      <c r="D3781" s="9"/>
      <c r="E3781" s="9"/>
      <c r="F3781" s="9"/>
      <c r="G3781" s="9"/>
      <c r="H3781" s="9"/>
      <c r="I3781" s="9"/>
      <c r="J3781" s="9" t="s">
        <v>8635</v>
      </c>
      <c r="K3781" s="9" t="s">
        <v>1040</v>
      </c>
      <c r="L3781" s="9" t="s">
        <v>1233</v>
      </c>
      <c r="M3781" s="9">
        <v>1</v>
      </c>
      <c r="N3781" s="9"/>
      <c r="O3781" s="9"/>
      <c r="P3781" s="2" t="s">
        <v>8636</v>
      </c>
      <c r="Q3781" s="9" t="s">
        <v>47</v>
      </c>
      <c r="R3781" s="9"/>
      <c r="S3781" s="9">
        <v>0.78018699999999996</v>
      </c>
      <c r="T3781" s="9">
        <v>2.4499999999999999E-4</v>
      </c>
      <c r="U3781" s="9">
        <v>6.5079999999999999E-3</v>
      </c>
      <c r="V3781" s="9">
        <v>3.2729999999999999E-3</v>
      </c>
      <c r="W3781" s="9">
        <v>1.9241999999999999E-2</v>
      </c>
      <c r="X3781" s="9">
        <v>4.5459999999999997E-3</v>
      </c>
      <c r="Y3781" s="9">
        <v>0</v>
      </c>
      <c r="Z3781" s="9">
        <v>0.04</v>
      </c>
      <c r="AA3781" s="9">
        <v>0.104</v>
      </c>
      <c r="AB3781" s="9">
        <v>0.85599999999999998</v>
      </c>
      <c r="AC3781" s="9">
        <v>-0.47670000000000001</v>
      </c>
      <c r="AD3781" s="9" t="s">
        <v>48</v>
      </c>
      <c r="AE3781" s="9" t="s">
        <v>48</v>
      </c>
      <c r="AF3781" s="9" t="s">
        <v>48</v>
      </c>
    </row>
    <row r="3782" spans="1:32" hidden="1" outlineLevel="1" x14ac:dyDescent="0.2">
      <c r="A3782" s="9" t="s">
        <v>8637</v>
      </c>
      <c r="B3782" s="9">
        <v>45343.521678240744</v>
      </c>
      <c r="C3782" s="9" t="s">
        <v>8638</v>
      </c>
      <c r="D3782" s="9"/>
      <c r="E3782" s="9"/>
      <c r="F3782" s="9"/>
      <c r="G3782" s="9"/>
      <c r="H3782" s="9"/>
      <c r="I3782" s="9"/>
      <c r="J3782" s="9" t="s">
        <v>8639</v>
      </c>
      <c r="K3782" s="9" t="s">
        <v>1040</v>
      </c>
      <c r="L3782" s="9" t="s">
        <v>1233</v>
      </c>
      <c r="M3782" s="9">
        <v>1</v>
      </c>
      <c r="N3782" s="9"/>
      <c r="O3782" s="9"/>
      <c r="P3782" s="2" t="s">
        <v>8640</v>
      </c>
      <c r="Q3782" s="9" t="s">
        <v>47</v>
      </c>
      <c r="R3782" s="9"/>
      <c r="S3782" s="9">
        <v>2.5790000000000001E-3</v>
      </c>
      <c r="T3782" s="9">
        <v>4.1699999999999999E-6</v>
      </c>
      <c r="U3782" s="9">
        <v>2.7699999999999999E-5</v>
      </c>
      <c r="V3782" s="9">
        <v>2.12E-4</v>
      </c>
      <c r="W3782" s="9">
        <v>8.25E-4</v>
      </c>
      <c r="X3782" s="9">
        <v>5.1699999999999999E-4</v>
      </c>
      <c r="Y3782" s="9">
        <v>0</v>
      </c>
      <c r="Z3782" s="9">
        <v>0</v>
      </c>
      <c r="AA3782" s="9">
        <v>0.19400000000000001</v>
      </c>
      <c r="AB3782" s="9">
        <v>0.80600000000000005</v>
      </c>
      <c r="AC3782" s="9">
        <v>-5.16E-2</v>
      </c>
      <c r="AD3782" s="9" t="s">
        <v>48</v>
      </c>
      <c r="AE3782" s="9" t="s">
        <v>48</v>
      </c>
      <c r="AF3782" s="9" t="s">
        <v>48</v>
      </c>
    </row>
    <row r="3783" spans="1:32" hidden="1" outlineLevel="1" x14ac:dyDescent="0.2">
      <c r="A3783" s="9" t="s">
        <v>8641</v>
      </c>
      <c r="B3783" s="9">
        <v>45343.52239583333</v>
      </c>
      <c r="C3783" s="9" t="s">
        <v>8642</v>
      </c>
      <c r="D3783" s="9"/>
      <c r="E3783" s="9"/>
      <c r="F3783" s="9"/>
      <c r="G3783" s="9"/>
      <c r="H3783" s="9"/>
      <c r="I3783" s="9"/>
      <c r="J3783" s="9" t="s">
        <v>8643</v>
      </c>
      <c r="K3783" s="9" t="s">
        <v>1040</v>
      </c>
      <c r="L3783" s="9" t="s">
        <v>1233</v>
      </c>
      <c r="M3783" s="9">
        <v>1</v>
      </c>
      <c r="N3783" s="9"/>
      <c r="O3783" s="9"/>
      <c r="P3783" s="2" t="s">
        <v>8644</v>
      </c>
      <c r="Q3783" s="9" t="s">
        <v>47</v>
      </c>
      <c r="R3783" s="9"/>
      <c r="S3783" s="9">
        <v>0.43581399999999998</v>
      </c>
      <c r="T3783" s="9">
        <v>9.4299999999999995E-6</v>
      </c>
      <c r="U3783" s="9">
        <v>1.6799999999999999E-4</v>
      </c>
      <c r="V3783" s="9">
        <v>8.7699999999999996E-4</v>
      </c>
      <c r="W3783" s="9">
        <v>0.37112200000000001</v>
      </c>
      <c r="X3783" s="9">
        <v>2.12E-4</v>
      </c>
      <c r="Y3783" s="9">
        <v>-0.17777999999999999</v>
      </c>
      <c r="Z3783" s="9">
        <v>0</v>
      </c>
      <c r="AA3783" s="9">
        <v>0.33900000000000002</v>
      </c>
      <c r="AB3783" s="9">
        <v>0.66100000000000003</v>
      </c>
      <c r="AC3783" s="9">
        <v>-0.7359</v>
      </c>
      <c r="AD3783" s="9" t="s">
        <v>48</v>
      </c>
      <c r="AE3783" s="9" t="s">
        <v>48</v>
      </c>
      <c r="AF3783" s="9" t="s">
        <v>48</v>
      </c>
    </row>
    <row r="3784" spans="1:32" hidden="1" outlineLevel="1" x14ac:dyDescent="0.2">
      <c r="A3784" s="9" t="s">
        <v>8645</v>
      </c>
      <c r="B3784" s="9">
        <v>45343.524004629631</v>
      </c>
      <c r="C3784" s="9" t="s">
        <v>2402</v>
      </c>
      <c r="D3784" s="9"/>
      <c r="E3784" s="9"/>
      <c r="F3784" s="9"/>
      <c r="G3784" s="9"/>
      <c r="H3784" s="9"/>
      <c r="I3784" s="9"/>
      <c r="J3784" s="9" t="s">
        <v>8646</v>
      </c>
      <c r="K3784" s="9" t="s">
        <v>1040</v>
      </c>
      <c r="L3784" s="9" t="s">
        <v>1233</v>
      </c>
      <c r="M3784" s="9">
        <v>1</v>
      </c>
      <c r="N3784" s="9"/>
      <c r="O3784" s="9"/>
      <c r="P3784" s="2" t="s">
        <v>8647</v>
      </c>
      <c r="Q3784" s="9" t="s">
        <v>47</v>
      </c>
      <c r="R3784" s="9"/>
      <c r="S3784" s="9">
        <v>0.96865699999999999</v>
      </c>
      <c r="T3784" s="9">
        <v>9.3099999999999997E-4</v>
      </c>
      <c r="U3784" s="9">
        <v>0.78487899999999999</v>
      </c>
      <c r="V3784" s="9">
        <v>4.9109999999999996E-3</v>
      </c>
      <c r="W3784" s="9">
        <v>0.38387300000000002</v>
      </c>
      <c r="X3784" s="9">
        <v>2.3945999999999999E-2</v>
      </c>
      <c r="Y3784" s="9">
        <v>-7.7780000000000002E-2</v>
      </c>
      <c r="Z3784" s="9">
        <v>9.2999999999999999E-2</v>
      </c>
      <c r="AA3784" s="9">
        <v>0.121</v>
      </c>
      <c r="AB3784" s="9">
        <v>0.78600000000000003</v>
      </c>
      <c r="AC3784" s="9">
        <v>-0.55740000000000001</v>
      </c>
      <c r="AD3784" s="9" t="s">
        <v>48</v>
      </c>
      <c r="AE3784" s="9" t="s">
        <v>48</v>
      </c>
      <c r="AF3784" s="9" t="s">
        <v>48</v>
      </c>
    </row>
    <row r="3785" spans="1:32" hidden="1" outlineLevel="1" x14ac:dyDescent="0.2">
      <c r="A3785" s="9" t="s">
        <v>8648</v>
      </c>
      <c r="B3785" s="9">
        <v>45343.524756944447</v>
      </c>
      <c r="C3785" s="9" t="s">
        <v>8649</v>
      </c>
      <c r="D3785" s="9"/>
      <c r="E3785" s="9"/>
      <c r="F3785" s="9"/>
      <c r="G3785" s="9"/>
      <c r="H3785" s="9"/>
      <c r="I3785" s="9"/>
      <c r="J3785" s="9" t="s">
        <v>8650</v>
      </c>
      <c r="K3785" s="9" t="s">
        <v>1040</v>
      </c>
      <c r="L3785" s="9" t="s">
        <v>1233</v>
      </c>
      <c r="M3785" s="9">
        <v>1</v>
      </c>
      <c r="N3785" s="9"/>
      <c r="O3785" s="9"/>
      <c r="P3785" s="2" t="s">
        <v>8651</v>
      </c>
      <c r="Q3785" s="9" t="s">
        <v>47</v>
      </c>
      <c r="R3785" s="9"/>
      <c r="S3785" s="9">
        <v>7.2800000000000002E-4</v>
      </c>
      <c r="T3785" s="9">
        <v>1.8300000000000001E-6</v>
      </c>
      <c r="U3785" s="9">
        <v>1.9199999999999999E-5</v>
      </c>
      <c r="V3785" s="9">
        <v>2.63E-4</v>
      </c>
      <c r="W3785" s="9">
        <v>2.0699999999999999E-4</v>
      </c>
      <c r="X3785" s="9">
        <v>3.3000000000000003E-5</v>
      </c>
      <c r="Y3785" s="9">
        <v>0.22500000000000001</v>
      </c>
      <c r="Z3785" s="9">
        <v>0</v>
      </c>
      <c r="AA3785" s="9">
        <v>0</v>
      </c>
      <c r="AB3785" s="9">
        <v>1</v>
      </c>
      <c r="AC3785" s="9">
        <v>0</v>
      </c>
      <c r="AD3785" s="9" t="s">
        <v>48</v>
      </c>
      <c r="AE3785" s="9" t="s">
        <v>48</v>
      </c>
      <c r="AF3785" s="9" t="s">
        <v>48</v>
      </c>
    </row>
    <row r="3786" spans="1:32" hidden="1" outlineLevel="1" x14ac:dyDescent="0.2">
      <c r="A3786" s="9" t="s">
        <v>8652</v>
      </c>
      <c r="B3786" s="9">
        <v>45343.525775462964</v>
      </c>
      <c r="C3786" s="9" t="s">
        <v>8653</v>
      </c>
      <c r="D3786" s="9"/>
      <c r="E3786" s="9"/>
      <c r="F3786" s="9"/>
      <c r="G3786" s="9"/>
      <c r="H3786" s="9"/>
      <c r="I3786" s="9"/>
      <c r="J3786" s="9" t="s">
        <v>8654</v>
      </c>
      <c r="K3786" s="9" t="s">
        <v>1040</v>
      </c>
      <c r="L3786" s="9" t="s">
        <v>1233</v>
      </c>
      <c r="M3786" s="9">
        <v>1</v>
      </c>
      <c r="N3786" s="9"/>
      <c r="O3786" s="9"/>
      <c r="P3786" s="2" t="s">
        <v>8655</v>
      </c>
      <c r="Q3786" s="9" t="s">
        <v>47</v>
      </c>
      <c r="R3786" s="9"/>
      <c r="S3786" s="9">
        <v>0.88259900000000002</v>
      </c>
      <c r="T3786" s="9">
        <v>1.6699999999999999E-4</v>
      </c>
      <c r="U3786" s="9">
        <v>0.67549599999999999</v>
      </c>
      <c r="V3786" s="9">
        <v>3.8070000000000001E-3</v>
      </c>
      <c r="W3786" s="9">
        <v>0.220753</v>
      </c>
      <c r="X3786" s="9">
        <v>4.0210000000000003E-3</v>
      </c>
      <c r="Y3786" s="9">
        <v>9.0910000000000001E-3</v>
      </c>
      <c r="Z3786" s="9">
        <v>0.14499999999999999</v>
      </c>
      <c r="AA3786" s="9">
        <v>0.19700000000000001</v>
      </c>
      <c r="AB3786" s="9">
        <v>0.65700000000000003</v>
      </c>
      <c r="AC3786" s="9">
        <v>-0.128</v>
      </c>
      <c r="AD3786" s="9" t="s">
        <v>48</v>
      </c>
      <c r="AE3786" s="9" t="s">
        <v>48</v>
      </c>
      <c r="AF3786" s="9" t="s">
        <v>48</v>
      </c>
    </row>
    <row r="3787" spans="1:32" hidden="1" outlineLevel="1" x14ac:dyDescent="0.2">
      <c r="A3787" s="9" t="s">
        <v>8656</v>
      </c>
      <c r="B3787" s="9">
        <v>45343.529189814813</v>
      </c>
      <c r="C3787" s="9" t="s">
        <v>8657</v>
      </c>
      <c r="D3787" s="9"/>
      <c r="E3787" s="9"/>
      <c r="F3787" s="9"/>
      <c r="G3787" s="9"/>
      <c r="H3787" s="9"/>
      <c r="I3787" s="9"/>
      <c r="J3787" s="9" t="s">
        <v>8658</v>
      </c>
      <c r="K3787" s="9" t="s">
        <v>1040</v>
      </c>
      <c r="L3787" s="9" t="s">
        <v>1233</v>
      </c>
      <c r="M3787" s="9">
        <v>1</v>
      </c>
      <c r="N3787" s="9"/>
      <c r="O3787" s="9"/>
      <c r="P3787" s="2" t="s">
        <v>8659</v>
      </c>
      <c r="Q3787" s="9" t="s">
        <v>47</v>
      </c>
      <c r="R3787" s="9"/>
      <c r="S3787" s="9">
        <v>0.46633799999999997</v>
      </c>
      <c r="T3787" s="9">
        <v>1.45E-5</v>
      </c>
      <c r="U3787" s="9">
        <v>5.1099999999999995E-4</v>
      </c>
      <c r="V3787" s="9">
        <v>1.1490000000000001E-3</v>
      </c>
      <c r="W3787" s="9">
        <v>0.35025299999999998</v>
      </c>
      <c r="X3787" s="9">
        <v>1.7470000000000001E-3</v>
      </c>
      <c r="Y3787" s="9">
        <v>0</v>
      </c>
      <c r="Z3787" s="9">
        <v>0</v>
      </c>
      <c r="AA3787" s="9">
        <v>0.40200000000000002</v>
      </c>
      <c r="AB3787" s="9">
        <v>0.59799999999999998</v>
      </c>
      <c r="AC3787" s="9">
        <v>-0.85550000000000004</v>
      </c>
      <c r="AD3787" s="9" t="s">
        <v>48</v>
      </c>
      <c r="AE3787" s="9" t="s">
        <v>48</v>
      </c>
      <c r="AF3787" s="9" t="s">
        <v>48</v>
      </c>
    </row>
    <row r="3788" spans="1:32" hidden="1" outlineLevel="1" x14ac:dyDescent="0.2">
      <c r="A3788" s="9" t="s">
        <v>8660</v>
      </c>
      <c r="B3788" s="9">
        <v>45343.529351851852</v>
      </c>
      <c r="C3788" s="9" t="s">
        <v>8661</v>
      </c>
      <c r="D3788" s="9"/>
      <c r="E3788" s="9"/>
      <c r="F3788" s="9"/>
      <c r="G3788" s="9"/>
      <c r="H3788" s="9"/>
      <c r="I3788" s="9"/>
      <c r="J3788" s="9" t="s">
        <v>8662</v>
      </c>
      <c r="K3788" s="9" t="s">
        <v>1040</v>
      </c>
      <c r="L3788" s="9" t="s">
        <v>1233</v>
      </c>
      <c r="M3788" s="9">
        <v>1</v>
      </c>
      <c r="N3788" s="9"/>
      <c r="O3788" s="9"/>
      <c r="P3788" s="2" t="s">
        <v>8663</v>
      </c>
      <c r="Q3788" s="9" t="s">
        <v>47</v>
      </c>
      <c r="R3788" s="9"/>
      <c r="S3788" s="9">
        <v>6.1219999999999997E-2</v>
      </c>
      <c r="T3788" s="9">
        <v>8.8799999999999997E-6</v>
      </c>
      <c r="U3788" s="9">
        <v>6.6799999999999997E-4</v>
      </c>
      <c r="V3788" s="9">
        <v>2.41E-4</v>
      </c>
      <c r="W3788" s="9">
        <v>2.4854999999999999E-2</v>
      </c>
      <c r="X3788" s="9">
        <v>8.7699999999999996E-4</v>
      </c>
      <c r="Y3788" s="9">
        <v>-0.1</v>
      </c>
      <c r="Z3788" s="9">
        <v>0.16500000000000001</v>
      </c>
      <c r="AA3788" s="9">
        <v>9.6000000000000002E-2</v>
      </c>
      <c r="AB3788" s="9">
        <v>0.73899999999999999</v>
      </c>
      <c r="AC3788" s="9">
        <v>0.91839999999999999</v>
      </c>
      <c r="AD3788" s="9" t="s">
        <v>48</v>
      </c>
      <c r="AE3788" s="9" t="s">
        <v>48</v>
      </c>
      <c r="AF3788" s="9" t="s">
        <v>48</v>
      </c>
    </row>
    <row r="3789" spans="1:32" hidden="1" outlineLevel="1" x14ac:dyDescent="0.2">
      <c r="A3789" s="9" t="s">
        <v>8664</v>
      </c>
      <c r="B3789" s="9">
        <v>45343.529652777775</v>
      </c>
      <c r="C3789" s="9" t="s">
        <v>8665</v>
      </c>
      <c r="D3789" s="9"/>
      <c r="E3789" s="9"/>
      <c r="F3789" s="9"/>
      <c r="G3789" s="9"/>
      <c r="H3789" s="9"/>
      <c r="I3789" s="9"/>
      <c r="J3789" s="9" t="s">
        <v>8666</v>
      </c>
      <c r="K3789" s="9" t="s">
        <v>1040</v>
      </c>
      <c r="L3789" s="9" t="s">
        <v>1233</v>
      </c>
      <c r="M3789" s="9">
        <v>1</v>
      </c>
      <c r="N3789" s="9"/>
      <c r="O3789" s="9"/>
      <c r="P3789" s="2" t="s">
        <v>8667</v>
      </c>
      <c r="Q3789" s="9" t="s">
        <v>47</v>
      </c>
      <c r="R3789" s="9"/>
      <c r="S3789" s="9">
        <v>3.5599999999999998E-3</v>
      </c>
      <c r="T3789" s="9">
        <v>6.1299999999999998E-6</v>
      </c>
      <c r="U3789" s="9">
        <v>8.03E-5</v>
      </c>
      <c r="V3789" s="9">
        <v>1.18E-4</v>
      </c>
      <c r="W3789" s="9">
        <v>1.601E-3</v>
      </c>
      <c r="X3789" s="9">
        <v>1.73E-4</v>
      </c>
      <c r="Y3789" s="9">
        <v>-0.25641000000000003</v>
      </c>
      <c r="Z3789" s="9">
        <v>4.7E-2</v>
      </c>
      <c r="AA3789" s="9">
        <v>0.151</v>
      </c>
      <c r="AB3789" s="9">
        <v>0.80200000000000005</v>
      </c>
      <c r="AC3789" s="9">
        <v>-0.73380000000000001</v>
      </c>
      <c r="AD3789" s="9" t="s">
        <v>48</v>
      </c>
      <c r="AE3789" s="9" t="s">
        <v>48</v>
      </c>
      <c r="AF3789" s="9" t="s">
        <v>48</v>
      </c>
    </row>
    <row r="3790" spans="1:32" hidden="1" outlineLevel="1" x14ac:dyDescent="0.2">
      <c r="A3790" s="9" t="s">
        <v>8668</v>
      </c>
      <c r="B3790" s="9">
        <v>45343.529849537037</v>
      </c>
      <c r="C3790" s="9" t="s">
        <v>8669</v>
      </c>
      <c r="D3790" s="9"/>
      <c r="E3790" s="9"/>
      <c r="F3790" s="9"/>
      <c r="G3790" s="9"/>
      <c r="H3790" s="9"/>
      <c r="I3790" s="9"/>
      <c r="J3790" s="9" t="s">
        <v>8670</v>
      </c>
      <c r="K3790" s="9" t="s">
        <v>1040</v>
      </c>
      <c r="L3790" s="9" t="s">
        <v>1233</v>
      </c>
      <c r="M3790" s="9">
        <v>1</v>
      </c>
      <c r="N3790" s="9"/>
      <c r="O3790" s="9"/>
      <c r="P3790" s="2" t="s">
        <v>8671</v>
      </c>
      <c r="Q3790" s="9" t="s">
        <v>47</v>
      </c>
      <c r="R3790" s="9"/>
      <c r="S3790" s="9">
        <v>0.2384</v>
      </c>
      <c r="T3790" s="9">
        <v>9.7499999999999998E-5</v>
      </c>
      <c r="U3790" s="9">
        <v>9.6492999999999995E-2</v>
      </c>
      <c r="V3790" s="9">
        <v>9.1799999999999998E-4</v>
      </c>
      <c r="W3790" s="9">
        <v>2.0150000000000001E-2</v>
      </c>
      <c r="X3790" s="9">
        <v>2.5309999999999998E-3</v>
      </c>
      <c r="Y3790" s="9">
        <v>0.16439400000000001</v>
      </c>
      <c r="Z3790" s="9">
        <v>0.124</v>
      </c>
      <c r="AA3790" s="9">
        <v>8.4000000000000005E-2</v>
      </c>
      <c r="AB3790" s="9">
        <v>0.79200000000000004</v>
      </c>
      <c r="AC3790" s="9">
        <v>0.92459999999999998</v>
      </c>
      <c r="AD3790" s="9" t="s">
        <v>48</v>
      </c>
      <c r="AE3790" s="9" t="s">
        <v>48</v>
      </c>
      <c r="AF3790" s="9" t="s">
        <v>48</v>
      </c>
    </row>
    <row r="3791" spans="1:32" hidden="1" outlineLevel="1" x14ac:dyDescent="0.2">
      <c r="A3791" s="9" t="s">
        <v>8672</v>
      </c>
      <c r="B3791" s="9">
        <v>45343.529861111114</v>
      </c>
      <c r="C3791" s="9" t="s">
        <v>439</v>
      </c>
      <c r="D3791" s="9"/>
      <c r="E3791" s="9"/>
      <c r="F3791" s="9"/>
      <c r="G3791" s="9"/>
      <c r="H3791" s="9"/>
      <c r="I3791" s="9"/>
      <c r="J3791" s="9" t="s">
        <v>8673</v>
      </c>
      <c r="K3791" s="9" t="s">
        <v>1040</v>
      </c>
      <c r="L3791" s="9" t="s">
        <v>1233</v>
      </c>
      <c r="M3791" s="9">
        <v>1</v>
      </c>
      <c r="N3791" s="9"/>
      <c r="O3791" s="9"/>
      <c r="P3791" s="2" t="s">
        <v>8674</v>
      </c>
      <c r="Q3791" s="9" t="s">
        <v>47</v>
      </c>
      <c r="R3791" s="9"/>
      <c r="S3791" s="9">
        <v>5.339E-3</v>
      </c>
      <c r="T3791" s="9">
        <v>3.3799999999999998E-6</v>
      </c>
      <c r="U3791" s="9">
        <v>6.1099999999999994E-5</v>
      </c>
      <c r="V3791" s="9">
        <v>1.6799999999999999E-4</v>
      </c>
      <c r="W3791" s="9">
        <v>2.261E-3</v>
      </c>
      <c r="X3791" s="9">
        <v>2.1699999999999999E-4</v>
      </c>
      <c r="Y3791" s="9">
        <v>0.38437500000000002</v>
      </c>
      <c r="Z3791" s="9">
        <v>0.17299999999999999</v>
      </c>
      <c r="AA3791" s="9">
        <v>0.157</v>
      </c>
      <c r="AB3791" s="9">
        <v>0.67</v>
      </c>
      <c r="AC3791" s="9">
        <v>0.2263</v>
      </c>
      <c r="AD3791" s="9" t="s">
        <v>48</v>
      </c>
      <c r="AE3791" s="9" t="s">
        <v>48</v>
      </c>
      <c r="AF3791" s="9" t="s">
        <v>48</v>
      </c>
    </row>
    <row r="3792" spans="1:32" hidden="1" outlineLevel="1" x14ac:dyDescent="0.2">
      <c r="A3792" s="9" t="s">
        <v>8675</v>
      </c>
      <c r="B3792" s="9">
        <v>45343.530486111114</v>
      </c>
      <c r="C3792" s="9" t="s">
        <v>8676</v>
      </c>
      <c r="D3792" s="9"/>
      <c r="E3792" s="9"/>
      <c r="F3792" s="9"/>
      <c r="G3792" s="9"/>
      <c r="H3792" s="9"/>
      <c r="I3792" s="9"/>
      <c r="J3792" s="9" t="s">
        <v>8677</v>
      </c>
      <c r="K3792" s="9" t="s">
        <v>1040</v>
      </c>
      <c r="L3792" s="9" t="s">
        <v>1233</v>
      </c>
      <c r="M3792" s="9">
        <v>1</v>
      </c>
      <c r="N3792" s="9"/>
      <c r="O3792" s="9"/>
      <c r="P3792" s="2" t="s">
        <v>8678</v>
      </c>
      <c r="Q3792" s="9" t="s">
        <v>47</v>
      </c>
      <c r="R3792" s="9"/>
      <c r="S3792" s="9">
        <v>9.1100000000000003E-4</v>
      </c>
      <c r="T3792" s="9">
        <v>1.9999999999999999E-6</v>
      </c>
      <c r="U3792" s="9">
        <v>2.5299999999999998E-5</v>
      </c>
      <c r="V3792" s="9">
        <v>5.3999999999999998E-5</v>
      </c>
      <c r="W3792" s="9">
        <v>3.8200000000000002E-4</v>
      </c>
      <c r="X3792" s="9">
        <v>5.2500000000000002E-5</v>
      </c>
      <c r="Y3792" s="9">
        <v>-0.4</v>
      </c>
      <c r="Z3792" s="9">
        <v>0</v>
      </c>
      <c r="AA3792" s="9">
        <v>0.19</v>
      </c>
      <c r="AB3792" s="9">
        <v>0.81</v>
      </c>
      <c r="AC3792" s="9">
        <v>-0.45879999999999999</v>
      </c>
      <c r="AD3792" s="9" t="s">
        <v>48</v>
      </c>
      <c r="AE3792" s="9" t="s">
        <v>48</v>
      </c>
      <c r="AF3792" s="9" t="s">
        <v>48</v>
      </c>
    </row>
    <row r="3793" spans="1:32" hidden="1" outlineLevel="1" x14ac:dyDescent="0.2">
      <c r="A3793" s="9" t="s">
        <v>8679</v>
      </c>
      <c r="B3793" s="9">
        <v>45343.531631944446</v>
      </c>
      <c r="C3793" s="9" t="s">
        <v>8680</v>
      </c>
      <c r="D3793" s="9"/>
      <c r="E3793" s="9"/>
      <c r="F3793" s="9"/>
      <c r="G3793" s="9"/>
      <c r="H3793" s="9"/>
      <c r="I3793" s="9"/>
      <c r="J3793" s="9" t="s">
        <v>8681</v>
      </c>
      <c r="K3793" s="9" t="s">
        <v>1040</v>
      </c>
      <c r="L3793" s="9" t="s">
        <v>1233</v>
      </c>
      <c r="M3793" s="9">
        <v>1</v>
      </c>
      <c r="N3793" s="9"/>
      <c r="O3793" s="9"/>
      <c r="P3793" s="2" t="s">
        <v>8682</v>
      </c>
      <c r="Q3793" s="9" t="s">
        <v>47</v>
      </c>
      <c r="R3793" s="9"/>
      <c r="S3793" s="9">
        <v>0.97462700000000002</v>
      </c>
      <c r="T3793" s="9">
        <v>1.1130000000000001E-3</v>
      </c>
      <c r="U3793" s="9">
        <v>0.64688299999999999</v>
      </c>
      <c r="V3793" s="9">
        <v>5.2319999999999997E-3</v>
      </c>
      <c r="W3793" s="9">
        <v>0.49254199999999998</v>
      </c>
      <c r="X3793" s="9">
        <v>1.3003000000000001E-2</v>
      </c>
      <c r="Y3793" s="9">
        <v>0</v>
      </c>
      <c r="Z3793" s="9">
        <v>0</v>
      </c>
      <c r="AA3793" s="9">
        <v>0.51700000000000002</v>
      </c>
      <c r="AB3793" s="9">
        <v>0.48299999999999998</v>
      </c>
      <c r="AC3793" s="9">
        <v>-0.86129999999999995</v>
      </c>
      <c r="AD3793" s="9" t="s">
        <v>48</v>
      </c>
      <c r="AE3793" s="9" t="s">
        <v>48</v>
      </c>
      <c r="AF3793" s="9" t="s">
        <v>48</v>
      </c>
    </row>
    <row r="3794" spans="1:32" hidden="1" outlineLevel="1" x14ac:dyDescent="0.2">
      <c r="A3794" s="9" t="s">
        <v>8683</v>
      </c>
      <c r="B3794" s="9">
        <v>45343.532175925924</v>
      </c>
      <c r="C3794" s="9" t="s">
        <v>8684</v>
      </c>
      <c r="D3794" s="9"/>
      <c r="E3794" s="9"/>
      <c r="F3794" s="9"/>
      <c r="G3794" s="9"/>
      <c r="H3794" s="9"/>
      <c r="I3794" s="9"/>
      <c r="J3794" s="9" t="s">
        <v>8685</v>
      </c>
      <c r="K3794" s="9" t="s">
        <v>1040</v>
      </c>
      <c r="L3794" s="9" t="s">
        <v>1233</v>
      </c>
      <c r="M3794" s="9">
        <v>1</v>
      </c>
      <c r="N3794" s="9"/>
      <c r="O3794" s="9"/>
      <c r="P3794" s="2" t="s">
        <v>8686</v>
      </c>
      <c r="Q3794" s="9" t="s">
        <v>47</v>
      </c>
      <c r="R3794" s="9"/>
      <c r="S3794" s="9">
        <v>0.47704299999999999</v>
      </c>
      <c r="T3794" s="9">
        <v>4.46E-5</v>
      </c>
      <c r="U3794" s="9">
        <v>9.8589999999999997E-3</v>
      </c>
      <c r="V3794" s="9">
        <v>3.9519999999999998E-3</v>
      </c>
      <c r="W3794" s="9">
        <v>0.24765899999999999</v>
      </c>
      <c r="X3794" s="9">
        <v>4.9230000000000003E-3</v>
      </c>
      <c r="Y3794" s="9">
        <v>-9.0630000000000002E-2</v>
      </c>
      <c r="Z3794" s="9">
        <v>9.4E-2</v>
      </c>
      <c r="AA3794" s="9">
        <v>9.7000000000000003E-2</v>
      </c>
      <c r="AB3794" s="9">
        <v>0.80900000000000005</v>
      </c>
      <c r="AC3794" s="9">
        <v>0.2263</v>
      </c>
      <c r="AD3794" s="9" t="s">
        <v>48</v>
      </c>
      <c r="AE3794" s="9" t="s">
        <v>48</v>
      </c>
      <c r="AF3794" s="9" t="s">
        <v>48</v>
      </c>
    </row>
    <row r="3795" spans="1:32" hidden="1" outlineLevel="1" x14ac:dyDescent="0.2">
      <c r="A3795" s="9" t="s">
        <v>8687</v>
      </c>
      <c r="B3795" s="9">
        <v>45343.533333333333</v>
      </c>
      <c r="C3795" s="9" t="s">
        <v>8688</v>
      </c>
      <c r="D3795" s="9"/>
      <c r="E3795" s="9"/>
      <c r="F3795" s="9"/>
      <c r="G3795" s="9"/>
      <c r="H3795" s="9"/>
      <c r="I3795" s="9"/>
      <c r="J3795" s="9" t="s">
        <v>8689</v>
      </c>
      <c r="K3795" s="9" t="s">
        <v>1040</v>
      </c>
      <c r="L3795" s="9" t="s">
        <v>1233</v>
      </c>
      <c r="M3795" s="9">
        <v>1</v>
      </c>
      <c r="N3795" s="9"/>
      <c r="O3795" s="9"/>
      <c r="P3795" s="2" t="s">
        <v>8690</v>
      </c>
      <c r="Q3795" s="9" t="s">
        <v>47</v>
      </c>
      <c r="R3795" s="9"/>
      <c r="S3795" s="9">
        <v>0.93562400000000001</v>
      </c>
      <c r="T3795" s="9">
        <v>6.7500000000000001E-5</v>
      </c>
      <c r="U3795" s="9">
        <v>1.0059E-2</v>
      </c>
      <c r="V3795" s="9">
        <v>3.3240000000000001E-3</v>
      </c>
      <c r="W3795" s="9">
        <v>0.90111300000000005</v>
      </c>
      <c r="X3795" s="9">
        <v>8.5700000000000001E-4</v>
      </c>
      <c r="Y3795" s="9">
        <v>-2.75E-2</v>
      </c>
      <c r="Z3795" s="9">
        <v>0.125</v>
      </c>
      <c r="AA3795" s="9">
        <v>0.218</v>
      </c>
      <c r="AB3795" s="9">
        <v>0.65700000000000003</v>
      </c>
      <c r="AC3795" s="9">
        <v>-0.69079999999999997</v>
      </c>
      <c r="AD3795" s="9" t="s">
        <v>48</v>
      </c>
      <c r="AE3795" s="9" t="s">
        <v>48</v>
      </c>
      <c r="AF3795" s="9" t="s">
        <v>48</v>
      </c>
    </row>
    <row r="3796" spans="1:32" hidden="1" outlineLevel="1" x14ac:dyDescent="0.2">
      <c r="A3796" s="9" t="s">
        <v>8691</v>
      </c>
      <c r="B3796" s="9">
        <v>45343.534004629626</v>
      </c>
      <c r="C3796" s="9" t="s">
        <v>8692</v>
      </c>
      <c r="D3796" s="9"/>
      <c r="E3796" s="9"/>
      <c r="F3796" s="9"/>
      <c r="G3796" s="9"/>
      <c r="H3796" s="9"/>
      <c r="I3796" s="9"/>
      <c r="J3796" s="9" t="s">
        <v>8693</v>
      </c>
      <c r="K3796" s="9" t="s">
        <v>1040</v>
      </c>
      <c r="L3796" s="9" t="s">
        <v>1233</v>
      </c>
      <c r="M3796" s="9">
        <v>1</v>
      </c>
      <c r="N3796" s="9"/>
      <c r="O3796" s="9"/>
      <c r="P3796" s="2" t="s">
        <v>8694</v>
      </c>
      <c r="Q3796" s="9" t="s">
        <v>47</v>
      </c>
      <c r="R3796" s="9"/>
      <c r="S3796" s="9">
        <v>7.3899999999999997E-4</v>
      </c>
      <c r="T3796" s="9">
        <v>5.04E-6</v>
      </c>
      <c r="U3796" s="9">
        <v>3.2700000000000002E-5</v>
      </c>
      <c r="V3796" s="9">
        <v>7.2799999999999994E-5</v>
      </c>
      <c r="W3796" s="9">
        <v>2.4000000000000001E-4</v>
      </c>
      <c r="X3796" s="9">
        <v>4.88E-5</v>
      </c>
      <c r="Y3796" s="9">
        <v>0.125</v>
      </c>
      <c r="Z3796" s="9">
        <v>0</v>
      </c>
      <c r="AA3796" s="9">
        <v>0</v>
      </c>
      <c r="AB3796" s="9">
        <v>1</v>
      </c>
      <c r="AC3796" s="9">
        <v>0</v>
      </c>
      <c r="AD3796" s="9" t="s">
        <v>48</v>
      </c>
      <c r="AE3796" s="9" t="s">
        <v>48</v>
      </c>
      <c r="AF3796" s="9" t="s">
        <v>48</v>
      </c>
    </row>
    <row r="3797" spans="1:32" hidden="1" outlineLevel="1" x14ac:dyDescent="0.2">
      <c r="A3797" s="9" t="s">
        <v>8695</v>
      </c>
      <c r="B3797" s="9">
        <v>45343.534444444442</v>
      </c>
      <c r="C3797" s="9" t="s">
        <v>8696</v>
      </c>
      <c r="D3797" s="9"/>
      <c r="E3797" s="9"/>
      <c r="F3797" s="9"/>
      <c r="G3797" s="9"/>
      <c r="H3797" s="9"/>
      <c r="I3797" s="9"/>
      <c r="J3797" s="9" t="s">
        <v>8697</v>
      </c>
      <c r="K3797" s="9" t="s">
        <v>1040</v>
      </c>
      <c r="L3797" s="9" t="s">
        <v>1233</v>
      </c>
      <c r="M3797" s="9">
        <v>1</v>
      </c>
      <c r="N3797" s="9"/>
      <c r="O3797" s="9"/>
      <c r="P3797" s="2" t="s">
        <v>8698</v>
      </c>
      <c r="Q3797" s="9" t="s">
        <v>47</v>
      </c>
      <c r="R3797" s="9"/>
      <c r="S3797" s="9">
        <v>9.6839999999999999E-3</v>
      </c>
      <c r="T3797" s="9">
        <v>1.0200000000000001E-5</v>
      </c>
      <c r="U3797" s="9">
        <v>5.2099999999999998E-4</v>
      </c>
      <c r="V3797" s="9">
        <v>1.34E-4</v>
      </c>
      <c r="W3797" s="9">
        <v>5.0200000000000002E-3</v>
      </c>
      <c r="X3797" s="9">
        <v>3.39E-4</v>
      </c>
      <c r="Y3797" s="9">
        <v>0.131103</v>
      </c>
      <c r="Z3797" s="9">
        <v>0.10100000000000001</v>
      </c>
      <c r="AA3797" s="9">
        <v>0.04</v>
      </c>
      <c r="AB3797" s="9">
        <v>0.85899999999999999</v>
      </c>
      <c r="AC3797" s="9">
        <v>0.88419999999999999</v>
      </c>
      <c r="AD3797" s="9" t="s">
        <v>48</v>
      </c>
      <c r="AE3797" s="9" t="s">
        <v>48</v>
      </c>
      <c r="AF3797" s="9" t="s">
        <v>48</v>
      </c>
    </row>
    <row r="3798" spans="1:32" hidden="1" outlineLevel="1" x14ac:dyDescent="0.2">
      <c r="A3798" s="9" t="s">
        <v>8699</v>
      </c>
      <c r="B3798" s="9">
        <v>45343.534594907411</v>
      </c>
      <c r="C3798" s="9" t="s">
        <v>8700</v>
      </c>
      <c r="D3798" s="9"/>
      <c r="E3798" s="9"/>
      <c r="F3798" s="9"/>
      <c r="G3798" s="9"/>
      <c r="H3798" s="9"/>
      <c r="I3798" s="9"/>
      <c r="J3798" s="9" t="s">
        <v>8701</v>
      </c>
      <c r="K3798" s="9" t="s">
        <v>1040</v>
      </c>
      <c r="L3798" s="9" t="s">
        <v>1233</v>
      </c>
      <c r="M3798" s="9">
        <v>1</v>
      </c>
      <c r="N3798" s="9"/>
      <c r="O3798" s="9"/>
      <c r="P3798" s="2" t="s">
        <v>8702</v>
      </c>
      <c r="Q3798" s="9" t="s">
        <v>47</v>
      </c>
      <c r="R3798" s="9"/>
      <c r="S3798" s="9">
        <v>3.8699999999999997E-4</v>
      </c>
      <c r="T3798" s="9">
        <v>2.2000000000000001E-6</v>
      </c>
      <c r="U3798" s="9">
        <v>1.9700000000000001E-5</v>
      </c>
      <c r="V3798" s="9">
        <v>5.5500000000000001E-5</v>
      </c>
      <c r="W3798" s="9">
        <v>1.4999999999999999E-4</v>
      </c>
      <c r="X3798" s="9">
        <v>3.3200000000000001E-5</v>
      </c>
      <c r="Y3798" s="9">
        <v>0.31874999999999998</v>
      </c>
      <c r="Z3798" s="9">
        <v>0.14299999999999999</v>
      </c>
      <c r="AA3798" s="9">
        <v>5.2999999999999999E-2</v>
      </c>
      <c r="AB3798" s="9">
        <v>0.80500000000000005</v>
      </c>
      <c r="AC3798" s="9">
        <v>0.79879999999999995</v>
      </c>
      <c r="AD3798" s="9" t="s">
        <v>48</v>
      </c>
      <c r="AE3798" s="9" t="s">
        <v>48</v>
      </c>
      <c r="AF3798" s="9" t="s">
        <v>48</v>
      </c>
    </row>
    <row r="3799" spans="1:32" hidden="1" outlineLevel="1" x14ac:dyDescent="0.2">
      <c r="A3799" s="9" t="s">
        <v>8703</v>
      </c>
      <c r="B3799" s="9">
        <v>45343.534988425927</v>
      </c>
      <c r="C3799" s="9" t="s">
        <v>8704</v>
      </c>
      <c r="D3799" s="9"/>
      <c r="E3799" s="9"/>
      <c r="F3799" s="9"/>
      <c r="G3799" s="9"/>
      <c r="H3799" s="9"/>
      <c r="I3799" s="9"/>
      <c r="J3799" s="9" t="s">
        <v>8705</v>
      </c>
      <c r="K3799" s="9" t="s">
        <v>1040</v>
      </c>
      <c r="L3799" s="9" t="s">
        <v>1233</v>
      </c>
      <c r="M3799" s="9">
        <v>1</v>
      </c>
      <c r="N3799" s="9"/>
      <c r="O3799" s="9"/>
      <c r="P3799" s="2" t="s">
        <v>8706</v>
      </c>
      <c r="Q3799" s="9" t="s">
        <v>47</v>
      </c>
      <c r="R3799" s="9"/>
      <c r="S3799" s="9">
        <v>1.2277E-2</v>
      </c>
      <c r="T3799" s="9">
        <v>4.3200000000000001E-6</v>
      </c>
      <c r="U3799" s="9">
        <v>6.3800000000000006E-5</v>
      </c>
      <c r="V3799" s="9">
        <v>2.43E-4</v>
      </c>
      <c r="W3799" s="9">
        <v>3.8509999999999998E-3</v>
      </c>
      <c r="X3799" s="9">
        <v>8.0199999999999998E-4</v>
      </c>
      <c r="Y3799" s="9">
        <v>0.125</v>
      </c>
      <c r="Z3799" s="9">
        <v>0.23200000000000001</v>
      </c>
      <c r="AA3799" s="9">
        <v>0.11799999999999999</v>
      </c>
      <c r="AB3799" s="9">
        <v>0.65</v>
      </c>
      <c r="AC3799" s="9">
        <v>0.76500000000000001</v>
      </c>
      <c r="AD3799" s="9" t="s">
        <v>48</v>
      </c>
      <c r="AE3799" s="9" t="s">
        <v>48</v>
      </c>
      <c r="AF3799" s="9" t="s">
        <v>48</v>
      </c>
    </row>
    <row r="3800" spans="1:32" hidden="1" outlineLevel="1" x14ac:dyDescent="0.2">
      <c r="A3800" s="9" t="s">
        <v>8707</v>
      </c>
      <c r="B3800" s="9">
        <v>45343.535370370373</v>
      </c>
      <c r="C3800" s="9" t="s">
        <v>8708</v>
      </c>
      <c r="D3800" s="9"/>
      <c r="E3800" s="9"/>
      <c r="F3800" s="9"/>
      <c r="G3800" s="9"/>
      <c r="H3800" s="9"/>
      <c r="I3800" s="9"/>
      <c r="J3800" s="9" t="s">
        <v>8709</v>
      </c>
      <c r="K3800" s="9" t="s">
        <v>1040</v>
      </c>
      <c r="L3800" s="9" t="s">
        <v>1233</v>
      </c>
      <c r="M3800" s="9">
        <v>1</v>
      </c>
      <c r="N3800" s="9"/>
      <c r="O3800" s="9"/>
      <c r="P3800" s="2" t="s">
        <v>8710</v>
      </c>
      <c r="Q3800" s="9" t="s">
        <v>47</v>
      </c>
      <c r="R3800" s="9"/>
      <c r="S3800" s="9">
        <v>5.0410000000000003E-3</v>
      </c>
      <c r="T3800" s="9">
        <v>6.9600000000000003E-6</v>
      </c>
      <c r="U3800" s="9">
        <v>2.92E-4</v>
      </c>
      <c r="V3800" s="9">
        <v>1.9699999999999999E-4</v>
      </c>
      <c r="W3800" s="9">
        <v>1.1249999999999999E-3</v>
      </c>
      <c r="X3800" s="9">
        <v>3.3700000000000001E-4</v>
      </c>
      <c r="Y3800" s="9">
        <v>1.1110999999999999E-2</v>
      </c>
      <c r="Z3800" s="9">
        <v>7.9000000000000001E-2</v>
      </c>
      <c r="AA3800" s="9">
        <v>1.6E-2</v>
      </c>
      <c r="AB3800" s="9">
        <v>0.90500000000000003</v>
      </c>
      <c r="AC3800" s="9">
        <v>0.72270000000000001</v>
      </c>
      <c r="AD3800" s="9" t="s">
        <v>48</v>
      </c>
      <c r="AE3800" s="9" t="s">
        <v>48</v>
      </c>
      <c r="AF3800" s="9" t="s">
        <v>48</v>
      </c>
    </row>
    <row r="3801" spans="1:32" hidden="1" outlineLevel="1" x14ac:dyDescent="0.2">
      <c r="A3801" s="9" t="s">
        <v>8711</v>
      </c>
      <c r="B3801" s="9">
        <v>45343.536041666666</v>
      </c>
      <c r="C3801" s="9" t="s">
        <v>8712</v>
      </c>
      <c r="D3801" s="9"/>
      <c r="E3801" s="9"/>
      <c r="F3801" s="9"/>
      <c r="G3801" s="9"/>
      <c r="H3801" s="9"/>
      <c r="I3801" s="9"/>
      <c r="J3801" s="9" t="s">
        <v>8713</v>
      </c>
      <c r="K3801" s="9" t="s">
        <v>1040</v>
      </c>
      <c r="L3801" s="9" t="s">
        <v>1233</v>
      </c>
      <c r="M3801" s="9">
        <v>1</v>
      </c>
      <c r="N3801" s="9"/>
      <c r="O3801" s="9"/>
      <c r="P3801" s="2" t="s">
        <v>8714</v>
      </c>
      <c r="Q3801" s="9" t="s">
        <v>47</v>
      </c>
      <c r="R3801" s="9"/>
      <c r="S3801" s="9">
        <v>8.5705000000000003E-2</v>
      </c>
      <c r="T3801" s="9">
        <v>6.19E-6</v>
      </c>
      <c r="U3801" s="9">
        <v>2.1800000000000001E-4</v>
      </c>
      <c r="V3801" s="9">
        <v>6.9800000000000005E-4</v>
      </c>
      <c r="W3801" s="9">
        <v>5.6358999999999999E-2</v>
      </c>
      <c r="X3801" s="9">
        <v>2.1259999999999999E-3</v>
      </c>
      <c r="Y3801" s="9">
        <v>0.1</v>
      </c>
      <c r="Z3801" s="9">
        <v>0.14299999999999999</v>
      </c>
      <c r="AA3801" s="9">
        <v>0.19400000000000001</v>
      </c>
      <c r="AB3801" s="9">
        <v>0.66400000000000003</v>
      </c>
      <c r="AC3801" s="9">
        <v>-0.23150000000000001</v>
      </c>
      <c r="AD3801" s="9" t="s">
        <v>48</v>
      </c>
      <c r="AE3801" s="9" t="s">
        <v>48</v>
      </c>
      <c r="AF3801" s="9" t="s">
        <v>48</v>
      </c>
    </row>
    <row r="3802" spans="1:32" hidden="1" outlineLevel="1" x14ac:dyDescent="0.2">
      <c r="A3802" s="9" t="s">
        <v>8715</v>
      </c>
      <c r="B3802" s="9">
        <v>45343.536076388889</v>
      </c>
      <c r="C3802" s="9" t="s">
        <v>8716</v>
      </c>
      <c r="D3802" s="9"/>
      <c r="E3802" s="9"/>
      <c r="F3802" s="9"/>
      <c r="G3802" s="9"/>
      <c r="H3802" s="9"/>
      <c r="I3802" s="9"/>
      <c r="J3802" s="9" t="s">
        <v>8717</v>
      </c>
      <c r="K3802" s="9" t="s">
        <v>1040</v>
      </c>
      <c r="L3802" s="9" t="s">
        <v>1233</v>
      </c>
      <c r="M3802" s="9">
        <v>1</v>
      </c>
      <c r="N3802" s="9"/>
      <c r="O3802" s="9"/>
      <c r="P3802" s="2" t="s">
        <v>8718</v>
      </c>
      <c r="Q3802" s="9" t="s">
        <v>47</v>
      </c>
      <c r="R3802" s="9"/>
      <c r="S3802" s="9">
        <v>5.5112000000000001E-2</v>
      </c>
      <c r="T3802" s="9">
        <v>5.2800000000000003E-5</v>
      </c>
      <c r="U3802" s="9">
        <v>8.9800000000000004E-4</v>
      </c>
      <c r="V3802" s="9">
        <v>2.859E-3</v>
      </c>
      <c r="W3802" s="9">
        <v>1.542E-3</v>
      </c>
      <c r="X3802" s="9">
        <v>1.7080000000000001E-3</v>
      </c>
      <c r="Y3802" s="9">
        <v>0</v>
      </c>
      <c r="Z3802" s="9">
        <v>0.27800000000000002</v>
      </c>
      <c r="AA3802" s="9">
        <v>0</v>
      </c>
      <c r="AB3802" s="9">
        <v>0.72199999999999998</v>
      </c>
      <c r="AC3802" s="9">
        <v>0.40189999999999998</v>
      </c>
      <c r="AD3802" s="9" t="s">
        <v>48</v>
      </c>
      <c r="AE3802" s="9" t="s">
        <v>48</v>
      </c>
      <c r="AF3802" s="9" t="s">
        <v>48</v>
      </c>
    </row>
    <row r="3803" spans="1:32" hidden="1" outlineLevel="1" x14ac:dyDescent="0.2">
      <c r="A3803" s="9" t="s">
        <v>8719</v>
      </c>
      <c r="B3803" s="9">
        <v>45343.536666666667</v>
      </c>
      <c r="C3803" s="9" t="s">
        <v>8720</v>
      </c>
      <c r="D3803" s="9"/>
      <c r="E3803" s="9"/>
      <c r="F3803" s="9"/>
      <c r="G3803" s="9"/>
      <c r="H3803" s="9"/>
      <c r="I3803" s="9"/>
      <c r="J3803" s="9" t="s">
        <v>8721</v>
      </c>
      <c r="K3803" s="9" t="s">
        <v>1040</v>
      </c>
      <c r="L3803" s="9" t="s">
        <v>1233</v>
      </c>
      <c r="M3803" s="9">
        <v>1</v>
      </c>
      <c r="N3803" s="9"/>
      <c r="O3803" s="9"/>
      <c r="P3803" s="2" t="s">
        <v>8722</v>
      </c>
      <c r="Q3803" s="9" t="s">
        <v>47</v>
      </c>
      <c r="R3803" s="9"/>
      <c r="S3803" s="9">
        <v>6.2620000000000002E-3</v>
      </c>
      <c r="T3803" s="9">
        <v>6.4999999999999996E-6</v>
      </c>
      <c r="U3803" s="9">
        <v>6.6500000000000004E-5</v>
      </c>
      <c r="V3803" s="9">
        <v>2.02E-4</v>
      </c>
      <c r="W3803" s="9">
        <v>2.3059999999999999E-3</v>
      </c>
      <c r="X3803" s="9">
        <v>5.6800000000000004E-4</v>
      </c>
      <c r="Y3803" s="9">
        <v>0.16666700000000001</v>
      </c>
      <c r="Z3803" s="9">
        <v>0</v>
      </c>
      <c r="AA3803" s="9">
        <v>0</v>
      </c>
      <c r="AB3803" s="9">
        <v>1</v>
      </c>
      <c r="AC3803" s="9">
        <v>0</v>
      </c>
      <c r="AD3803" s="9" t="s">
        <v>48</v>
      </c>
      <c r="AE3803" s="9" t="s">
        <v>48</v>
      </c>
      <c r="AF3803" s="9" t="s">
        <v>48</v>
      </c>
    </row>
    <row r="3804" spans="1:32" hidden="1" outlineLevel="1" x14ac:dyDescent="0.2">
      <c r="A3804" s="9" t="s">
        <v>8723</v>
      </c>
      <c r="B3804" s="9">
        <v>45343.537326388891</v>
      </c>
      <c r="C3804" s="9" t="s">
        <v>8724</v>
      </c>
      <c r="D3804" s="9"/>
      <c r="E3804" s="9"/>
      <c r="F3804" s="9"/>
      <c r="G3804" s="9"/>
      <c r="H3804" s="9"/>
      <c r="I3804" s="9"/>
      <c r="J3804" s="9" t="s">
        <v>8725</v>
      </c>
      <c r="K3804" s="9" t="s">
        <v>1040</v>
      </c>
      <c r="L3804" s="9" t="s">
        <v>1233</v>
      </c>
      <c r="M3804" s="9">
        <v>1</v>
      </c>
      <c r="N3804" s="9"/>
      <c r="O3804" s="9"/>
      <c r="P3804" s="2" t="s">
        <v>8726</v>
      </c>
      <c r="Q3804" s="9" t="s">
        <v>47</v>
      </c>
      <c r="R3804" s="9"/>
      <c r="S3804" s="9">
        <v>0.53807499999999997</v>
      </c>
      <c r="T3804" s="9">
        <v>1.2E-5</v>
      </c>
      <c r="U3804" s="9">
        <v>2.1800000000000001E-4</v>
      </c>
      <c r="V3804" s="9">
        <v>8.9700000000000001E-4</v>
      </c>
      <c r="W3804" s="9">
        <v>0.446745</v>
      </c>
      <c r="X3804" s="9">
        <v>3.1399999999999999E-4</v>
      </c>
      <c r="Y3804" s="9">
        <v>-7.7780000000000002E-2</v>
      </c>
      <c r="Z3804" s="9">
        <v>0</v>
      </c>
      <c r="AA3804" s="9">
        <v>0</v>
      </c>
      <c r="AB3804" s="9">
        <v>1</v>
      </c>
      <c r="AC3804" s="9">
        <v>0</v>
      </c>
      <c r="AD3804" s="9" t="s">
        <v>48</v>
      </c>
      <c r="AE3804" s="9" t="s">
        <v>48</v>
      </c>
      <c r="AF3804" s="9" t="s">
        <v>48</v>
      </c>
    </row>
    <row r="3805" spans="1:32" hidden="1" outlineLevel="1" x14ac:dyDescent="0.2">
      <c r="A3805" s="9" t="s">
        <v>8727</v>
      </c>
      <c r="B3805" s="9">
        <v>45343.537488425929</v>
      </c>
      <c r="C3805" s="9" t="s">
        <v>8728</v>
      </c>
      <c r="D3805" s="9"/>
      <c r="E3805" s="9"/>
      <c r="F3805" s="9"/>
      <c r="G3805" s="9"/>
      <c r="H3805" s="9"/>
      <c r="I3805" s="9"/>
      <c r="J3805" s="9" t="s">
        <v>8729</v>
      </c>
      <c r="K3805" s="9" t="s">
        <v>1040</v>
      </c>
      <c r="L3805" s="9" t="s">
        <v>1233</v>
      </c>
      <c r="M3805" s="9">
        <v>1</v>
      </c>
      <c r="N3805" s="9"/>
      <c r="O3805" s="9"/>
      <c r="P3805" s="2" t="s">
        <v>8730</v>
      </c>
      <c r="Q3805" s="9" t="s">
        <v>47</v>
      </c>
      <c r="R3805" s="9"/>
      <c r="S3805" s="9">
        <v>3.68E-4</v>
      </c>
      <c r="T3805" s="9">
        <v>1.9700000000000002E-6</v>
      </c>
      <c r="U3805" s="9">
        <v>1.8E-5</v>
      </c>
      <c r="V3805" s="9">
        <v>3.54E-5</v>
      </c>
      <c r="W3805" s="9">
        <v>1.8699999999999999E-4</v>
      </c>
      <c r="X3805" s="9">
        <v>1.8E-5</v>
      </c>
      <c r="Y3805" s="9">
        <v>0.19583300000000001</v>
      </c>
      <c r="Z3805" s="9">
        <v>0.13700000000000001</v>
      </c>
      <c r="AA3805" s="9">
        <v>8.6999999999999994E-2</v>
      </c>
      <c r="AB3805" s="9">
        <v>0.77600000000000002</v>
      </c>
      <c r="AC3805" s="9">
        <v>0.15310000000000001</v>
      </c>
      <c r="AD3805" s="9" t="s">
        <v>48</v>
      </c>
      <c r="AE3805" s="9" t="s">
        <v>48</v>
      </c>
      <c r="AF3805" s="9" t="s">
        <v>48</v>
      </c>
    </row>
    <row r="3806" spans="1:32" hidden="1" outlineLevel="1" x14ac:dyDescent="0.2">
      <c r="A3806" s="9" t="s">
        <v>8731</v>
      </c>
      <c r="B3806" s="9">
        <v>45343.537523148145</v>
      </c>
      <c r="C3806" s="9" t="s">
        <v>8732</v>
      </c>
      <c r="D3806" s="9"/>
      <c r="E3806" s="9"/>
      <c r="F3806" s="9"/>
      <c r="G3806" s="9"/>
      <c r="H3806" s="9"/>
      <c r="I3806" s="9"/>
      <c r="J3806" s="9" t="s">
        <v>8733</v>
      </c>
      <c r="K3806" s="9" t="s">
        <v>1040</v>
      </c>
      <c r="L3806" s="9" t="s">
        <v>1233</v>
      </c>
      <c r="M3806" s="9">
        <v>1</v>
      </c>
      <c r="N3806" s="9"/>
      <c r="O3806" s="9"/>
      <c r="P3806" s="2" t="s">
        <v>8734</v>
      </c>
      <c r="Q3806" s="9" t="s">
        <v>47</v>
      </c>
      <c r="R3806" s="9"/>
      <c r="S3806" s="9">
        <v>0.95952000000000004</v>
      </c>
      <c r="T3806" s="9">
        <v>7.6400000000000003E-4</v>
      </c>
      <c r="U3806" s="9">
        <v>0.82338500000000003</v>
      </c>
      <c r="V3806" s="9">
        <v>8.6090000000000003E-3</v>
      </c>
      <c r="W3806" s="9">
        <v>0.270372</v>
      </c>
      <c r="X3806" s="9">
        <v>1.6718E-2</v>
      </c>
      <c r="Y3806" s="9">
        <v>-0.6</v>
      </c>
      <c r="Z3806" s="9">
        <v>0.111</v>
      </c>
      <c r="AA3806" s="9">
        <v>0.27200000000000002</v>
      </c>
      <c r="AB3806" s="9">
        <v>0.61699999999999999</v>
      </c>
      <c r="AC3806" s="9">
        <v>-0.55740000000000001</v>
      </c>
      <c r="AD3806" s="9" t="s">
        <v>48</v>
      </c>
      <c r="AE3806" s="9" t="s">
        <v>48</v>
      </c>
      <c r="AF3806" s="9" t="s">
        <v>48</v>
      </c>
    </row>
    <row r="3807" spans="1:32" hidden="1" outlineLevel="1" x14ac:dyDescent="0.2">
      <c r="A3807" s="9" t="s">
        <v>8735</v>
      </c>
      <c r="B3807" s="9">
        <v>45343.538784722223</v>
      </c>
      <c r="C3807" s="9" t="s">
        <v>8736</v>
      </c>
      <c r="D3807" s="9"/>
      <c r="E3807" s="9"/>
      <c r="F3807" s="9"/>
      <c r="G3807" s="9"/>
      <c r="H3807" s="9"/>
      <c r="I3807" s="9"/>
      <c r="J3807" s="9" t="s">
        <v>8737</v>
      </c>
      <c r="K3807" s="9" t="s">
        <v>1040</v>
      </c>
      <c r="L3807" s="9" t="s">
        <v>1233</v>
      </c>
      <c r="M3807" s="9">
        <v>1</v>
      </c>
      <c r="N3807" s="9"/>
      <c r="O3807" s="9"/>
      <c r="P3807" s="2" t="s">
        <v>8738</v>
      </c>
      <c r="Q3807" s="9" t="s">
        <v>47</v>
      </c>
      <c r="R3807" s="9"/>
      <c r="S3807" s="9">
        <v>0.18696599999999999</v>
      </c>
      <c r="T3807" s="9">
        <v>3.3899999999999997E-5</v>
      </c>
      <c r="U3807" s="9">
        <v>1.1688E-2</v>
      </c>
      <c r="V3807" s="9">
        <v>1.9859999999999999E-3</v>
      </c>
      <c r="W3807" s="9">
        <v>0.110293</v>
      </c>
      <c r="X3807" s="9">
        <v>7.9699999999999997E-4</v>
      </c>
      <c r="Y3807" s="9">
        <v>6.6667000000000004E-2</v>
      </c>
      <c r="Z3807" s="9">
        <v>4.9000000000000002E-2</v>
      </c>
      <c r="AA3807" s="9">
        <v>6.9000000000000006E-2</v>
      </c>
      <c r="AB3807" s="9">
        <v>0.88200000000000001</v>
      </c>
      <c r="AC3807" s="9">
        <v>5.16E-2</v>
      </c>
      <c r="AD3807" s="9" t="s">
        <v>48</v>
      </c>
      <c r="AE3807" s="9" t="s">
        <v>48</v>
      </c>
      <c r="AF3807" s="9" t="s">
        <v>48</v>
      </c>
    </row>
    <row r="3808" spans="1:32" hidden="1" outlineLevel="1" x14ac:dyDescent="0.2">
      <c r="A3808" s="9" t="s">
        <v>8739</v>
      </c>
      <c r="B3808" s="9">
        <v>45343.540023148147</v>
      </c>
      <c r="C3808" s="9" t="s">
        <v>8740</v>
      </c>
      <c r="D3808" s="9"/>
      <c r="E3808" s="9"/>
      <c r="F3808" s="9"/>
      <c r="G3808" s="9"/>
      <c r="H3808" s="9"/>
      <c r="I3808" s="9"/>
      <c r="J3808" s="9" t="s">
        <v>8741</v>
      </c>
      <c r="K3808" s="9" t="s">
        <v>1040</v>
      </c>
      <c r="L3808" s="9" t="s">
        <v>1233</v>
      </c>
      <c r="M3808" s="9">
        <v>1</v>
      </c>
      <c r="N3808" s="9"/>
      <c r="O3808" s="9"/>
      <c r="P3808" s="2" t="s">
        <v>8742</v>
      </c>
      <c r="Q3808" s="9" t="s">
        <v>47</v>
      </c>
      <c r="R3808" s="9"/>
      <c r="S3808" s="9">
        <v>0.101968</v>
      </c>
      <c r="T3808" s="9">
        <v>1.5299999999999999E-5</v>
      </c>
      <c r="U3808" s="9">
        <v>7.94E-4</v>
      </c>
      <c r="V3808" s="9">
        <v>3.9199999999999999E-4</v>
      </c>
      <c r="W3808" s="9">
        <v>3.6046000000000002E-2</v>
      </c>
      <c r="X3808" s="9">
        <v>1.2625000000000001E-2</v>
      </c>
      <c r="Y3808" s="9">
        <v>0.32</v>
      </c>
      <c r="Z3808" s="9">
        <v>0.26100000000000001</v>
      </c>
      <c r="AA3808" s="9">
        <v>0.13100000000000001</v>
      </c>
      <c r="AB3808" s="9">
        <v>0.60799999999999998</v>
      </c>
      <c r="AC3808" s="9">
        <v>0.95130000000000003</v>
      </c>
      <c r="AD3808" s="9" t="s">
        <v>48</v>
      </c>
      <c r="AE3808" s="9" t="s">
        <v>48</v>
      </c>
      <c r="AF3808" s="9" t="s">
        <v>48</v>
      </c>
    </row>
    <row r="3809" spans="1:32" hidden="1" outlineLevel="1" x14ac:dyDescent="0.2">
      <c r="A3809" s="9" t="s">
        <v>8743</v>
      </c>
      <c r="B3809" s="9">
        <v>45343.540590277778</v>
      </c>
      <c r="C3809" s="9" t="s">
        <v>8744</v>
      </c>
      <c r="D3809" s="9"/>
      <c r="E3809" s="9"/>
      <c r="F3809" s="9"/>
      <c r="G3809" s="9"/>
      <c r="H3809" s="9"/>
      <c r="I3809" s="9"/>
      <c r="J3809" s="9" t="s">
        <v>8745</v>
      </c>
      <c r="K3809" s="9" t="s">
        <v>1040</v>
      </c>
      <c r="L3809" s="9" t="s">
        <v>1233</v>
      </c>
      <c r="M3809" s="9">
        <v>1</v>
      </c>
      <c r="N3809" s="9"/>
      <c r="O3809" s="9"/>
      <c r="P3809" s="2" t="s">
        <v>8746</v>
      </c>
      <c r="Q3809" s="9" t="s">
        <v>47</v>
      </c>
      <c r="R3809" s="9"/>
      <c r="S3809" s="9">
        <v>1.611E-3</v>
      </c>
      <c r="T3809" s="9">
        <v>3.41E-6</v>
      </c>
      <c r="U3809" s="9">
        <v>5.5699999999999999E-5</v>
      </c>
      <c r="V3809" s="9">
        <v>8.6299999999999997E-5</v>
      </c>
      <c r="W3809" s="9">
        <v>5.0799999999999999E-4</v>
      </c>
      <c r="X3809" s="9">
        <v>1.8200000000000001E-4</v>
      </c>
      <c r="Y3809" s="9">
        <v>-0.35</v>
      </c>
      <c r="Z3809" s="9">
        <v>0</v>
      </c>
      <c r="AA3809" s="9">
        <v>0.19900000000000001</v>
      </c>
      <c r="AB3809" s="9">
        <v>0.80100000000000005</v>
      </c>
      <c r="AC3809" s="9">
        <v>-0.69079999999999997</v>
      </c>
      <c r="AD3809" s="9" t="s">
        <v>48</v>
      </c>
      <c r="AE3809" s="9" t="s">
        <v>48</v>
      </c>
      <c r="AF3809" s="9" t="s">
        <v>48</v>
      </c>
    </row>
    <row r="3810" spans="1:32" hidden="1" outlineLevel="1" x14ac:dyDescent="0.2">
      <c r="A3810" s="9" t="s">
        <v>8747</v>
      </c>
      <c r="B3810" s="9">
        <v>45343.540659722225</v>
      </c>
      <c r="C3810" s="9" t="s">
        <v>8748</v>
      </c>
      <c r="D3810" s="9"/>
      <c r="E3810" s="9"/>
      <c r="F3810" s="9"/>
      <c r="G3810" s="9"/>
      <c r="H3810" s="9"/>
      <c r="I3810" s="9"/>
      <c r="J3810" s="9" t="s">
        <v>8749</v>
      </c>
      <c r="K3810" s="9" t="s">
        <v>1040</v>
      </c>
      <c r="L3810" s="9" t="s">
        <v>1233</v>
      </c>
      <c r="M3810" s="9">
        <v>1</v>
      </c>
      <c r="N3810" s="9"/>
      <c r="O3810" s="9"/>
      <c r="P3810" s="2" t="s">
        <v>8750</v>
      </c>
      <c r="Q3810" s="9" t="s">
        <v>47</v>
      </c>
      <c r="R3810" s="9"/>
      <c r="S3810" s="9">
        <v>5.22E-4</v>
      </c>
      <c r="T3810" s="9">
        <v>2.3099999999999999E-6</v>
      </c>
      <c r="U3810" s="9">
        <v>3.0199999999999999E-5</v>
      </c>
      <c r="V3810" s="9">
        <v>4.35E-5</v>
      </c>
      <c r="W3810" s="9">
        <v>1.8900000000000001E-4</v>
      </c>
      <c r="X3810" s="9">
        <v>5.3300000000000001E-5</v>
      </c>
      <c r="Y3810" s="9">
        <v>2.3231999999999999E-2</v>
      </c>
      <c r="Z3810" s="9">
        <v>0.36199999999999999</v>
      </c>
      <c r="AA3810" s="9">
        <v>7.2999999999999995E-2</v>
      </c>
      <c r="AB3810" s="9">
        <v>0.56499999999999995</v>
      </c>
      <c r="AC3810" s="9">
        <v>0.72689999999999999</v>
      </c>
      <c r="AD3810" s="9" t="s">
        <v>48</v>
      </c>
      <c r="AE3810" s="9" t="s">
        <v>48</v>
      </c>
      <c r="AF3810" s="9" t="s">
        <v>48</v>
      </c>
    </row>
    <row r="3811" spans="1:32" hidden="1" outlineLevel="1" x14ac:dyDescent="0.2">
      <c r="A3811" s="9" t="s">
        <v>8751</v>
      </c>
      <c r="B3811" s="9">
        <v>45343.541331018518</v>
      </c>
      <c r="C3811" s="9" t="s">
        <v>8752</v>
      </c>
      <c r="D3811" s="9"/>
      <c r="E3811" s="9"/>
      <c r="F3811" s="9"/>
      <c r="G3811" s="9"/>
      <c r="H3811" s="9"/>
      <c r="I3811" s="9"/>
      <c r="J3811" s="9" t="s">
        <v>8753</v>
      </c>
      <c r="K3811" s="9" t="s">
        <v>1040</v>
      </c>
      <c r="L3811" s="9" t="s">
        <v>1233</v>
      </c>
      <c r="M3811" s="9">
        <v>1</v>
      </c>
      <c r="N3811" s="9"/>
      <c r="O3811" s="9"/>
      <c r="P3811" s="2" t="s">
        <v>8754</v>
      </c>
      <c r="Q3811" s="9" t="s">
        <v>47</v>
      </c>
      <c r="R3811" s="9"/>
      <c r="S3811" s="9">
        <v>0.98948899999999995</v>
      </c>
      <c r="T3811" s="9">
        <v>7.2299999999999996E-5</v>
      </c>
      <c r="U3811" s="9">
        <v>1.323E-3</v>
      </c>
      <c r="V3811" s="9">
        <v>6.9800000000000005E-4</v>
      </c>
      <c r="W3811" s="9">
        <v>0.98532200000000003</v>
      </c>
      <c r="X3811" s="9">
        <v>5.0199999999999995E-4</v>
      </c>
      <c r="Y3811" s="9">
        <v>3.7499999999999999E-2</v>
      </c>
      <c r="Z3811" s="9">
        <v>0.03</v>
      </c>
      <c r="AA3811" s="9">
        <v>5.7000000000000002E-2</v>
      </c>
      <c r="AB3811" s="9">
        <v>0.91300000000000003</v>
      </c>
      <c r="AC3811" s="9">
        <v>-0.39229999999999998</v>
      </c>
      <c r="AD3811" s="9" t="s">
        <v>48</v>
      </c>
      <c r="AE3811" s="9" t="s">
        <v>48</v>
      </c>
      <c r="AF3811" s="9" t="s">
        <v>48</v>
      </c>
    </row>
    <row r="3812" spans="1:32" hidden="1" outlineLevel="1" x14ac:dyDescent="0.2">
      <c r="A3812" s="9" t="s">
        <v>8755</v>
      </c>
      <c r="B3812" s="9">
        <v>45343.542129629626</v>
      </c>
      <c r="C3812" s="9" t="s">
        <v>3669</v>
      </c>
      <c r="D3812" s="9"/>
      <c r="E3812" s="9"/>
      <c r="F3812" s="9"/>
      <c r="G3812" s="9"/>
      <c r="H3812" s="9"/>
      <c r="I3812" s="9"/>
      <c r="J3812" s="9" t="s">
        <v>8756</v>
      </c>
      <c r="K3812" s="9" t="s">
        <v>1040</v>
      </c>
      <c r="L3812" s="9" t="s">
        <v>1233</v>
      </c>
      <c r="M3812" s="9">
        <v>1</v>
      </c>
      <c r="N3812" s="9"/>
      <c r="O3812" s="9"/>
      <c r="P3812" s="2" t="s">
        <v>8757</v>
      </c>
      <c r="Q3812" s="9" t="s">
        <v>47</v>
      </c>
      <c r="R3812" s="9"/>
      <c r="S3812" s="9">
        <v>2.7066E-2</v>
      </c>
      <c r="T3812" s="9">
        <v>7.1400000000000002E-6</v>
      </c>
      <c r="U3812" s="9">
        <v>1.26E-4</v>
      </c>
      <c r="V3812" s="9">
        <v>1.2719999999999999E-3</v>
      </c>
      <c r="W3812" s="9">
        <v>3.7009999999999999E-3</v>
      </c>
      <c r="X3812" s="9">
        <v>4.1399999999999998E-4</v>
      </c>
      <c r="Y3812" s="9">
        <v>0.29875000000000002</v>
      </c>
      <c r="Z3812" s="9">
        <v>0.19400000000000001</v>
      </c>
      <c r="AA3812" s="9">
        <v>8.2000000000000003E-2</v>
      </c>
      <c r="AB3812" s="9">
        <v>0.72299999999999998</v>
      </c>
      <c r="AC3812" s="9">
        <v>0.64470000000000005</v>
      </c>
      <c r="AD3812" s="9" t="s">
        <v>48</v>
      </c>
      <c r="AE3812" s="9" t="s">
        <v>48</v>
      </c>
      <c r="AF3812" s="9" t="s">
        <v>48</v>
      </c>
    </row>
    <row r="3813" spans="1:32" hidden="1" outlineLevel="1" x14ac:dyDescent="0.2">
      <c r="A3813" s="9" t="s">
        <v>8758</v>
      </c>
      <c r="B3813" s="9">
        <v>45343.542627314811</v>
      </c>
      <c r="C3813" s="9" t="s">
        <v>8759</v>
      </c>
      <c r="D3813" s="9"/>
      <c r="E3813" s="9"/>
      <c r="F3813" s="9"/>
      <c r="G3813" s="9"/>
      <c r="H3813" s="9"/>
      <c r="I3813" s="9"/>
      <c r="J3813" s="9" t="s">
        <v>8760</v>
      </c>
      <c r="K3813" s="9" t="s">
        <v>1040</v>
      </c>
      <c r="L3813" s="9" t="s">
        <v>1233</v>
      </c>
      <c r="M3813" s="9">
        <v>1</v>
      </c>
      <c r="N3813" s="9"/>
      <c r="O3813" s="9"/>
      <c r="P3813" s="2" t="s">
        <v>8761</v>
      </c>
      <c r="Q3813" s="9" t="s">
        <v>47</v>
      </c>
      <c r="R3813" s="9"/>
      <c r="S3813" s="9">
        <v>4.5043E-2</v>
      </c>
      <c r="T3813" s="9">
        <v>9.7499999999999998E-6</v>
      </c>
      <c r="U3813" s="9">
        <v>1.4200000000000001E-4</v>
      </c>
      <c r="V3813" s="9">
        <v>2.7550000000000001E-3</v>
      </c>
      <c r="W3813" s="9">
        <v>1.376E-2</v>
      </c>
      <c r="X3813" s="9">
        <v>4.8099999999999998E-4</v>
      </c>
      <c r="Y3813" s="9">
        <v>0.138095</v>
      </c>
      <c r="Z3813" s="9">
        <v>0.30599999999999999</v>
      </c>
      <c r="AA3813" s="9">
        <v>0.13300000000000001</v>
      </c>
      <c r="AB3813" s="9">
        <v>0.56100000000000005</v>
      </c>
      <c r="AC3813" s="9">
        <v>0.78400000000000003</v>
      </c>
      <c r="AD3813" s="9" t="s">
        <v>48</v>
      </c>
      <c r="AE3813" s="9" t="s">
        <v>48</v>
      </c>
      <c r="AF3813" s="9" t="s">
        <v>48</v>
      </c>
    </row>
    <row r="3814" spans="1:32" hidden="1" outlineLevel="1" x14ac:dyDescent="0.2">
      <c r="A3814" s="9" t="s">
        <v>8762</v>
      </c>
      <c r="B3814" s="9">
        <v>45343.543252314812</v>
      </c>
      <c r="C3814" s="9" t="s">
        <v>8763</v>
      </c>
      <c r="D3814" s="9"/>
      <c r="E3814" s="9"/>
      <c r="F3814" s="9"/>
      <c r="G3814" s="9"/>
      <c r="H3814" s="9"/>
      <c r="I3814" s="9"/>
      <c r="J3814" s="9" t="s">
        <v>3637</v>
      </c>
      <c r="K3814" s="9" t="s">
        <v>1040</v>
      </c>
      <c r="L3814" s="9" t="s">
        <v>1233</v>
      </c>
      <c r="M3814" s="9">
        <v>1</v>
      </c>
      <c r="N3814" s="9"/>
      <c r="O3814" s="9"/>
      <c r="P3814" s="2" t="s">
        <v>8764</v>
      </c>
      <c r="Q3814" s="9" t="s">
        <v>47</v>
      </c>
      <c r="R3814" s="9"/>
      <c r="S3814" s="9"/>
      <c r="T3814" s="9"/>
      <c r="U3814" s="9"/>
      <c r="V3814" s="9"/>
      <c r="W3814" s="9"/>
      <c r="X3814" s="9"/>
      <c r="Y3814" s="9">
        <v>0</v>
      </c>
      <c r="Z3814" s="9" t="s">
        <v>48</v>
      </c>
      <c r="AA3814" s="9" t="s">
        <v>48</v>
      </c>
      <c r="AB3814" s="9" t="s">
        <v>48</v>
      </c>
      <c r="AC3814" s="9" t="s">
        <v>48</v>
      </c>
      <c r="AD3814" s="9" t="s">
        <v>48</v>
      </c>
      <c r="AE3814" s="9" t="s">
        <v>48</v>
      </c>
      <c r="AF3814" s="9" t="s">
        <v>48</v>
      </c>
    </row>
    <row r="3815" spans="1:32" hidden="1" outlineLevel="1" x14ac:dyDescent="0.2">
      <c r="A3815" s="9" t="s">
        <v>8765</v>
      </c>
      <c r="B3815" s="9">
        <v>45343.543379629627</v>
      </c>
      <c r="C3815" s="9" t="s">
        <v>8766</v>
      </c>
      <c r="D3815" s="9"/>
      <c r="E3815" s="9"/>
      <c r="F3815" s="9"/>
      <c r="G3815" s="9"/>
      <c r="H3815" s="9"/>
      <c r="I3815" s="9"/>
      <c r="J3815" s="9" t="s">
        <v>8767</v>
      </c>
      <c r="K3815" s="9" t="s">
        <v>1040</v>
      </c>
      <c r="L3815" s="9" t="s">
        <v>1233</v>
      </c>
      <c r="M3815" s="9">
        <v>1</v>
      </c>
      <c r="N3815" s="9"/>
      <c r="O3815" s="9"/>
      <c r="P3815" s="2" t="s">
        <v>8768</v>
      </c>
      <c r="Q3815" s="9" t="s">
        <v>47</v>
      </c>
      <c r="R3815" s="9"/>
      <c r="S3815" s="9">
        <v>0.91172399999999998</v>
      </c>
      <c r="T3815" s="9">
        <v>1.92E-4</v>
      </c>
      <c r="U3815" s="9">
        <v>0.831785</v>
      </c>
      <c r="V3815" s="9">
        <v>3.7169999999999998E-3</v>
      </c>
      <c r="W3815" s="9">
        <v>0.16037599999999999</v>
      </c>
      <c r="X3815" s="9">
        <v>4.6849999999999999E-3</v>
      </c>
      <c r="Y3815" s="9">
        <v>6.1905000000000002E-2</v>
      </c>
      <c r="Z3815" s="9">
        <v>0.129</v>
      </c>
      <c r="AA3815" s="9">
        <v>0.151</v>
      </c>
      <c r="AB3815" s="9">
        <v>0.72</v>
      </c>
      <c r="AC3815" s="9">
        <v>-6.4399999999999999E-2</v>
      </c>
      <c r="AD3815" s="9" t="s">
        <v>48</v>
      </c>
      <c r="AE3815" s="9" t="s">
        <v>48</v>
      </c>
      <c r="AF3815" s="9" t="s">
        <v>48</v>
      </c>
    </row>
    <row r="3816" spans="1:32" hidden="1" outlineLevel="1" x14ac:dyDescent="0.2">
      <c r="A3816" s="9" t="s">
        <v>8769</v>
      </c>
      <c r="B3816" s="9">
        <v>45343.543391203704</v>
      </c>
      <c r="C3816" s="9" t="s">
        <v>8770</v>
      </c>
      <c r="D3816" s="9"/>
      <c r="E3816" s="9"/>
      <c r="F3816" s="9"/>
      <c r="G3816" s="9"/>
      <c r="H3816" s="9"/>
      <c r="I3816" s="9"/>
      <c r="J3816" s="9" t="s">
        <v>8771</v>
      </c>
      <c r="K3816" s="9" t="s">
        <v>1040</v>
      </c>
      <c r="L3816" s="9" t="s">
        <v>1233</v>
      </c>
      <c r="M3816" s="9">
        <v>1</v>
      </c>
      <c r="N3816" s="9"/>
      <c r="O3816" s="9"/>
      <c r="P3816" s="2" t="s">
        <v>8772</v>
      </c>
      <c r="Q3816" s="9" t="s">
        <v>47</v>
      </c>
      <c r="R3816" s="9"/>
      <c r="S3816" s="9">
        <v>3.9100000000000002E-4</v>
      </c>
      <c r="T3816" s="9">
        <v>2.4499999999999998E-6</v>
      </c>
      <c r="U3816" s="9">
        <v>1.88E-5</v>
      </c>
      <c r="V3816" s="9">
        <v>6.1400000000000002E-5</v>
      </c>
      <c r="W3816" s="9">
        <v>1.37E-4</v>
      </c>
      <c r="X3816" s="9">
        <v>4.0800000000000002E-5</v>
      </c>
      <c r="Y3816" s="9">
        <v>0</v>
      </c>
      <c r="Z3816" s="9">
        <v>0</v>
      </c>
      <c r="AA3816" s="9">
        <v>0</v>
      </c>
      <c r="AB3816" s="9">
        <v>1</v>
      </c>
      <c r="AC3816" s="9">
        <v>0</v>
      </c>
      <c r="AD3816" s="9" t="s">
        <v>48</v>
      </c>
      <c r="AE3816" s="9" t="s">
        <v>48</v>
      </c>
      <c r="AF3816" s="9" t="s">
        <v>48</v>
      </c>
    </row>
    <row r="3817" spans="1:32" hidden="1" outlineLevel="1" x14ac:dyDescent="0.2">
      <c r="A3817" s="9" t="s">
        <v>8773</v>
      </c>
      <c r="B3817" s="9">
        <v>45343.543437499997</v>
      </c>
      <c r="C3817" s="9" t="s">
        <v>8774</v>
      </c>
      <c r="D3817" s="9"/>
      <c r="E3817" s="9"/>
      <c r="F3817" s="9"/>
      <c r="G3817" s="9"/>
      <c r="H3817" s="9"/>
      <c r="I3817" s="9"/>
      <c r="J3817" s="9" t="s">
        <v>8775</v>
      </c>
      <c r="K3817" s="9" t="s">
        <v>1040</v>
      </c>
      <c r="L3817" s="9" t="s">
        <v>1233</v>
      </c>
      <c r="M3817" s="9">
        <v>1</v>
      </c>
      <c r="N3817" s="9"/>
      <c r="O3817" s="9"/>
      <c r="P3817" s="2" t="s">
        <v>8776</v>
      </c>
      <c r="Q3817" s="9" t="s">
        <v>47</v>
      </c>
      <c r="R3817" s="9"/>
      <c r="S3817" s="9">
        <v>1.8630000000000001E-3</v>
      </c>
      <c r="T3817" s="9">
        <v>1.9800000000000001E-6</v>
      </c>
      <c r="U3817" s="9">
        <v>3.29E-5</v>
      </c>
      <c r="V3817" s="9">
        <v>5.0099999999999998E-5</v>
      </c>
      <c r="W3817" s="9">
        <v>1.152E-3</v>
      </c>
      <c r="X3817" s="9">
        <v>5.8799999999999999E-5</v>
      </c>
      <c r="Y3817" s="9">
        <v>0</v>
      </c>
      <c r="Z3817" s="9">
        <v>0</v>
      </c>
      <c r="AA3817" s="9">
        <v>0</v>
      </c>
      <c r="AB3817" s="9">
        <v>1</v>
      </c>
      <c r="AC3817" s="9">
        <v>0</v>
      </c>
      <c r="AD3817" s="9" t="s">
        <v>48</v>
      </c>
      <c r="AE3817" s="9" t="s">
        <v>48</v>
      </c>
      <c r="AF3817" s="9" t="s">
        <v>48</v>
      </c>
    </row>
    <row r="3818" spans="1:32" hidden="1" outlineLevel="1" x14ac:dyDescent="0.2">
      <c r="A3818" s="9" t="s">
        <v>8777</v>
      </c>
      <c r="B3818" s="9">
        <v>45343.543888888889</v>
      </c>
      <c r="C3818" s="9" t="s">
        <v>8778</v>
      </c>
      <c r="D3818" s="9"/>
      <c r="E3818" s="9"/>
      <c r="F3818" s="9"/>
      <c r="G3818" s="9"/>
      <c r="H3818" s="9"/>
      <c r="I3818" s="9"/>
      <c r="J3818" s="9" t="s">
        <v>8779</v>
      </c>
      <c r="K3818" s="9" t="s">
        <v>1040</v>
      </c>
      <c r="L3818" s="9" t="s">
        <v>1233</v>
      </c>
      <c r="M3818" s="9">
        <v>1</v>
      </c>
      <c r="N3818" s="9"/>
      <c r="O3818" s="9"/>
      <c r="P3818" s="2" t="s">
        <v>8780</v>
      </c>
      <c r="Q3818" s="9" t="s">
        <v>47</v>
      </c>
      <c r="R3818" s="9"/>
      <c r="S3818" s="9">
        <v>0.98498699999999995</v>
      </c>
      <c r="T3818" s="9">
        <v>5.1199999999999998E-5</v>
      </c>
      <c r="U3818" s="9">
        <v>1.505E-3</v>
      </c>
      <c r="V3818" s="9">
        <v>5.1500000000000005E-4</v>
      </c>
      <c r="W3818" s="9">
        <v>0.97219199999999995</v>
      </c>
      <c r="X3818" s="9">
        <v>4.2900000000000002E-4</v>
      </c>
      <c r="Y3818" s="9">
        <v>-0.27500000000000002</v>
      </c>
      <c r="Z3818" s="9">
        <v>0</v>
      </c>
      <c r="AA3818" s="9">
        <v>0.253</v>
      </c>
      <c r="AB3818" s="9">
        <v>0.747</v>
      </c>
      <c r="AC3818" s="9">
        <v>-0.72689999999999999</v>
      </c>
      <c r="AD3818" s="9" t="s">
        <v>48</v>
      </c>
      <c r="AE3818" s="9" t="s">
        <v>48</v>
      </c>
      <c r="AF3818" s="9" t="s">
        <v>48</v>
      </c>
    </row>
    <row r="3819" spans="1:32" hidden="1" outlineLevel="1" x14ac:dyDescent="0.2">
      <c r="A3819" s="9" t="s">
        <v>8781</v>
      </c>
      <c r="B3819" s="9">
        <v>45343.544120370374</v>
      </c>
      <c r="C3819" s="9" t="s">
        <v>8782</v>
      </c>
      <c r="D3819" s="9"/>
      <c r="E3819" s="9"/>
      <c r="F3819" s="9"/>
      <c r="G3819" s="9"/>
      <c r="H3819" s="9"/>
      <c r="I3819" s="9"/>
      <c r="J3819" s="9" t="s">
        <v>8783</v>
      </c>
      <c r="K3819" s="9" t="s">
        <v>1040</v>
      </c>
      <c r="L3819" s="9" t="s">
        <v>1233</v>
      </c>
      <c r="M3819" s="9">
        <v>1</v>
      </c>
      <c r="N3819" s="9"/>
      <c r="O3819" s="9"/>
      <c r="P3819" s="2" t="s">
        <v>8784</v>
      </c>
      <c r="Q3819" s="9" t="s">
        <v>47</v>
      </c>
      <c r="R3819" s="9"/>
      <c r="S3819" s="9">
        <v>8.8000000000000003E-4</v>
      </c>
      <c r="T3819" s="9">
        <v>4.1400000000000002E-6</v>
      </c>
      <c r="U3819" s="9">
        <v>2.8399999999999999E-5</v>
      </c>
      <c r="V3819" s="9">
        <v>5.77E-5</v>
      </c>
      <c r="W3819" s="9">
        <v>2.1699999999999999E-4</v>
      </c>
      <c r="X3819" s="9">
        <v>3.3199999999999999E-4</v>
      </c>
      <c r="Y3819" s="9">
        <v>6.8182000000000006E-2</v>
      </c>
      <c r="Z3819" s="9">
        <v>5.0999999999999997E-2</v>
      </c>
      <c r="AA3819" s="9">
        <v>5.6000000000000001E-2</v>
      </c>
      <c r="AB3819" s="9">
        <v>0.89300000000000002</v>
      </c>
      <c r="AC3819" s="9">
        <v>-7.7200000000000005E-2</v>
      </c>
      <c r="AD3819" s="9" t="s">
        <v>48</v>
      </c>
      <c r="AE3819" s="9" t="s">
        <v>48</v>
      </c>
      <c r="AF3819" s="9" t="s">
        <v>48</v>
      </c>
    </row>
    <row r="3820" spans="1:32" hidden="1" outlineLevel="1" x14ac:dyDescent="0.2">
      <c r="A3820" s="9" t="s">
        <v>8785</v>
      </c>
      <c r="B3820" s="9">
        <v>45343.544236111113</v>
      </c>
      <c r="C3820" s="9" t="s">
        <v>8786</v>
      </c>
      <c r="D3820" s="9"/>
      <c r="E3820" s="9"/>
      <c r="F3820" s="9"/>
      <c r="G3820" s="9"/>
      <c r="H3820" s="9"/>
      <c r="I3820" s="9"/>
      <c r="J3820" s="9" t="s">
        <v>8787</v>
      </c>
      <c r="K3820" s="9" t="s">
        <v>1040</v>
      </c>
      <c r="L3820" s="9" t="s">
        <v>1233</v>
      </c>
      <c r="M3820" s="9">
        <v>1</v>
      </c>
      <c r="N3820" s="9"/>
      <c r="O3820" s="9"/>
      <c r="P3820" s="2" t="s">
        <v>8788</v>
      </c>
      <c r="Q3820" s="9" t="s">
        <v>47</v>
      </c>
      <c r="R3820" s="9"/>
      <c r="S3820" s="9">
        <v>4.411E-3</v>
      </c>
      <c r="T3820" s="9">
        <v>1.5400000000000002E-5</v>
      </c>
      <c r="U3820" s="9">
        <v>1.6100000000000001E-4</v>
      </c>
      <c r="V3820" s="9">
        <v>1.45E-4</v>
      </c>
      <c r="W3820" s="9">
        <v>5.5199999999999997E-4</v>
      </c>
      <c r="X3820" s="9">
        <v>3.6740000000000002E-3</v>
      </c>
      <c r="Y3820" s="9">
        <v>0.35</v>
      </c>
      <c r="Z3820" s="9">
        <v>0.21</v>
      </c>
      <c r="AA3820" s="9">
        <v>0.16300000000000001</v>
      </c>
      <c r="AB3820" s="9">
        <v>0.627</v>
      </c>
      <c r="AC3820" s="9">
        <v>0.69830000000000003</v>
      </c>
      <c r="AD3820" s="9" t="s">
        <v>48</v>
      </c>
      <c r="AE3820" s="9" t="s">
        <v>48</v>
      </c>
      <c r="AF3820" s="9" t="s">
        <v>48</v>
      </c>
    </row>
    <row r="3821" spans="1:32" hidden="1" outlineLevel="1" x14ac:dyDescent="0.2">
      <c r="A3821" s="9" t="s">
        <v>8789</v>
      </c>
      <c r="B3821" s="9">
        <v>45343.544305555559</v>
      </c>
      <c r="C3821" s="9" t="s">
        <v>8790</v>
      </c>
      <c r="D3821" s="9"/>
      <c r="E3821" s="9"/>
      <c r="F3821" s="9"/>
      <c r="G3821" s="9"/>
      <c r="H3821" s="9"/>
      <c r="I3821" s="9"/>
      <c r="J3821" s="9" t="s">
        <v>8791</v>
      </c>
      <c r="K3821" s="9" t="s">
        <v>1040</v>
      </c>
      <c r="L3821" s="9" t="s">
        <v>1233</v>
      </c>
      <c r="M3821" s="9">
        <v>1</v>
      </c>
      <c r="N3821" s="9"/>
      <c r="O3821" s="9"/>
      <c r="P3821" s="2" t="s">
        <v>8792</v>
      </c>
      <c r="Q3821" s="9" t="s">
        <v>47</v>
      </c>
      <c r="R3821" s="9"/>
      <c r="S3821" s="9">
        <v>1.3520000000000001E-2</v>
      </c>
      <c r="T3821" s="9">
        <v>4.0999999999999997E-6</v>
      </c>
      <c r="U3821" s="9">
        <v>2.2699999999999999E-4</v>
      </c>
      <c r="V3821" s="9">
        <v>8.4699999999999999E-5</v>
      </c>
      <c r="W3821" s="9">
        <v>8.2380000000000005E-3</v>
      </c>
      <c r="X3821" s="9">
        <v>1.35E-4</v>
      </c>
      <c r="Y3821" s="9">
        <v>-8.5709999999999995E-2</v>
      </c>
      <c r="Z3821" s="9">
        <v>0.26300000000000001</v>
      </c>
      <c r="AA3821" s="9">
        <v>9.1999999999999998E-2</v>
      </c>
      <c r="AB3821" s="9">
        <v>0.64500000000000002</v>
      </c>
      <c r="AC3821" s="9">
        <v>0.93979999999999997</v>
      </c>
      <c r="AD3821" s="9" t="s">
        <v>48</v>
      </c>
      <c r="AE3821" s="9" t="s">
        <v>48</v>
      </c>
      <c r="AF3821" s="9" t="s">
        <v>48</v>
      </c>
    </row>
    <row r="3822" spans="1:32" hidden="1" outlineLevel="1" x14ac:dyDescent="0.2">
      <c r="A3822" s="9" t="s">
        <v>8793</v>
      </c>
      <c r="B3822" s="9">
        <v>45343.544687499998</v>
      </c>
      <c r="C3822" s="9" t="s">
        <v>3028</v>
      </c>
      <c r="D3822" s="9"/>
      <c r="E3822" s="9"/>
      <c r="F3822" s="9"/>
      <c r="G3822" s="9"/>
      <c r="H3822" s="9"/>
      <c r="I3822" s="9"/>
      <c r="J3822" s="9" t="s">
        <v>8794</v>
      </c>
      <c r="K3822" s="9" t="s">
        <v>1040</v>
      </c>
      <c r="L3822" s="9" t="s">
        <v>1233</v>
      </c>
      <c r="M3822" s="9">
        <v>1</v>
      </c>
      <c r="N3822" s="9"/>
      <c r="O3822" s="9"/>
      <c r="P3822" s="2" t="s">
        <v>8795</v>
      </c>
      <c r="Q3822" s="9" t="s">
        <v>47</v>
      </c>
      <c r="R3822" s="9"/>
      <c r="S3822" s="9">
        <v>1.766E-3</v>
      </c>
      <c r="T3822" s="9">
        <v>2.03E-6</v>
      </c>
      <c r="U3822" s="9">
        <v>3.3099999999999998E-5</v>
      </c>
      <c r="V3822" s="9">
        <v>8.3100000000000001E-5</v>
      </c>
      <c r="W3822" s="9">
        <v>9.2199999999999997E-4</v>
      </c>
      <c r="X3822" s="9">
        <v>4.1E-5</v>
      </c>
      <c r="Y3822" s="9">
        <v>-5.926E-2</v>
      </c>
      <c r="Z3822" s="9">
        <v>0.104</v>
      </c>
      <c r="AA3822" s="9">
        <v>0.18</v>
      </c>
      <c r="AB3822" s="9">
        <v>0.71599999999999997</v>
      </c>
      <c r="AC3822" s="9">
        <v>-0.74660000000000004</v>
      </c>
      <c r="AD3822" s="9" t="s">
        <v>48</v>
      </c>
      <c r="AE3822" s="9" t="s">
        <v>48</v>
      </c>
      <c r="AF3822" s="9" t="s">
        <v>48</v>
      </c>
    </row>
    <row r="3823" spans="1:32" hidden="1" outlineLevel="1" x14ac:dyDescent="0.2">
      <c r="A3823" s="9" t="s">
        <v>8796</v>
      </c>
      <c r="B3823" s="9">
        <v>45343.546655092592</v>
      </c>
      <c r="C3823" s="9" t="s">
        <v>6431</v>
      </c>
      <c r="D3823" s="9"/>
      <c r="E3823" s="9"/>
      <c r="F3823" s="9"/>
      <c r="G3823" s="9"/>
      <c r="H3823" s="9"/>
      <c r="I3823" s="9"/>
      <c r="J3823" s="9" t="s">
        <v>8797</v>
      </c>
      <c r="K3823" s="9" t="s">
        <v>1040</v>
      </c>
      <c r="L3823" s="9" t="s">
        <v>1233</v>
      </c>
      <c r="M3823" s="9">
        <v>1</v>
      </c>
      <c r="N3823" s="9"/>
      <c r="O3823" s="9"/>
      <c r="P3823" s="2" t="s">
        <v>8798</v>
      </c>
      <c r="Q3823" s="9" t="s">
        <v>6434</v>
      </c>
      <c r="R3823" s="9"/>
      <c r="S3823" s="9">
        <v>0.132745</v>
      </c>
      <c r="T3823" s="9">
        <v>3.2400000000000001E-5</v>
      </c>
      <c r="U3823" s="9">
        <v>2.7599999999999999E-4</v>
      </c>
      <c r="V3823" s="9">
        <v>7.0600000000000003E-4</v>
      </c>
      <c r="W3823" s="9">
        <v>7.0949999999999997E-3</v>
      </c>
      <c r="X3823" s="9">
        <v>9.9207000000000004E-2</v>
      </c>
      <c r="Y3823" s="9">
        <v>0.35</v>
      </c>
      <c r="Z3823" s="9">
        <v>0.19600000000000001</v>
      </c>
      <c r="AA3823" s="9">
        <v>8.6999999999999994E-2</v>
      </c>
      <c r="AB3823" s="9">
        <v>0.71599999999999997</v>
      </c>
      <c r="AC3823" s="9">
        <v>0.78300000000000003</v>
      </c>
      <c r="AD3823" s="9" t="s">
        <v>48</v>
      </c>
      <c r="AE3823" s="9" t="s">
        <v>48</v>
      </c>
      <c r="AF3823" s="9" t="s">
        <v>48</v>
      </c>
    </row>
    <row r="3824" spans="1:32" hidden="1" outlineLevel="1" x14ac:dyDescent="0.2">
      <c r="A3824" s="9" t="s">
        <v>8799</v>
      </c>
      <c r="B3824" s="9">
        <v>45343.547025462962</v>
      </c>
      <c r="C3824" s="9" t="s">
        <v>8800</v>
      </c>
      <c r="D3824" s="9"/>
      <c r="E3824" s="9"/>
      <c r="F3824" s="9"/>
      <c r="G3824" s="9"/>
      <c r="H3824" s="9"/>
      <c r="I3824" s="9"/>
      <c r="J3824" s="9" t="s">
        <v>8801</v>
      </c>
      <c r="K3824" s="9" t="s">
        <v>1040</v>
      </c>
      <c r="L3824" s="9" t="s">
        <v>1233</v>
      </c>
      <c r="M3824" s="9">
        <v>1</v>
      </c>
      <c r="N3824" s="9"/>
      <c r="O3824" s="9"/>
      <c r="P3824" s="2" t="s">
        <v>8802</v>
      </c>
      <c r="Q3824" s="9" t="s">
        <v>47</v>
      </c>
      <c r="R3824" s="9"/>
      <c r="S3824" s="9">
        <v>2.5200000000000001E-3</v>
      </c>
      <c r="T3824" s="9">
        <v>3.58E-6</v>
      </c>
      <c r="U3824" s="9">
        <v>4.3699999999999998E-5</v>
      </c>
      <c r="V3824" s="9">
        <v>1.06E-4</v>
      </c>
      <c r="W3824" s="9">
        <v>1.359E-3</v>
      </c>
      <c r="X3824" s="9">
        <v>1.4799999999999999E-4</v>
      </c>
      <c r="Y3824" s="9">
        <v>8.5000000000000006E-2</v>
      </c>
      <c r="Z3824" s="9">
        <v>6.4000000000000001E-2</v>
      </c>
      <c r="AA3824" s="9">
        <v>0.10299999999999999</v>
      </c>
      <c r="AB3824" s="9">
        <v>0.83399999999999996</v>
      </c>
      <c r="AC3824" s="9">
        <v>-0.24809999999999999</v>
      </c>
      <c r="AD3824" s="9" t="s">
        <v>48</v>
      </c>
      <c r="AE3824" s="9" t="s">
        <v>48</v>
      </c>
      <c r="AF3824" s="9" t="s">
        <v>48</v>
      </c>
    </row>
    <row r="3825" spans="1:32" hidden="1" outlineLevel="1" x14ac:dyDescent="0.2">
      <c r="A3825" s="9" t="s">
        <v>8803</v>
      </c>
      <c r="B3825" s="9">
        <v>45343.547233796293</v>
      </c>
      <c r="C3825" s="9" t="s">
        <v>6437</v>
      </c>
      <c r="D3825" s="9"/>
      <c r="E3825" s="9"/>
      <c r="F3825" s="9"/>
      <c r="G3825" s="9"/>
      <c r="H3825" s="9"/>
      <c r="I3825" s="9"/>
      <c r="J3825" s="9" t="s">
        <v>8804</v>
      </c>
      <c r="K3825" s="9" t="s">
        <v>1040</v>
      </c>
      <c r="L3825" s="9" t="s">
        <v>1233</v>
      </c>
      <c r="M3825" s="9">
        <v>1</v>
      </c>
      <c r="N3825" s="9"/>
      <c r="O3825" s="9"/>
      <c r="P3825" s="2" t="s">
        <v>8805</v>
      </c>
      <c r="Q3825" s="9" t="s">
        <v>47</v>
      </c>
      <c r="R3825" s="9"/>
      <c r="S3825" s="9">
        <v>1.0820000000000001E-3</v>
      </c>
      <c r="T3825" s="9">
        <v>2.61E-6</v>
      </c>
      <c r="U3825" s="9">
        <v>2.19E-5</v>
      </c>
      <c r="V3825" s="9">
        <v>7.4499999999999995E-5</v>
      </c>
      <c r="W3825" s="9">
        <v>4.2200000000000001E-4</v>
      </c>
      <c r="X3825" s="9">
        <v>9.6700000000000006E-5</v>
      </c>
      <c r="Y3825" s="9">
        <v>0</v>
      </c>
      <c r="Z3825" s="9">
        <v>0.17199999999999999</v>
      </c>
      <c r="AA3825" s="9">
        <v>0</v>
      </c>
      <c r="AB3825" s="9">
        <v>0.82799999999999996</v>
      </c>
      <c r="AC3825" s="9">
        <v>0.44040000000000001</v>
      </c>
      <c r="AD3825" s="9" t="s">
        <v>48</v>
      </c>
      <c r="AE3825" s="9" t="s">
        <v>48</v>
      </c>
      <c r="AF3825" s="9" t="s">
        <v>48</v>
      </c>
    </row>
    <row r="3826" spans="1:32" hidden="1" outlineLevel="1" x14ac:dyDescent="0.2">
      <c r="A3826" s="9" t="s">
        <v>8806</v>
      </c>
      <c r="B3826" s="9">
        <v>45343.54792824074</v>
      </c>
      <c r="C3826" s="9" t="s">
        <v>8807</v>
      </c>
      <c r="D3826" s="9"/>
      <c r="E3826" s="9"/>
      <c r="F3826" s="9"/>
      <c r="G3826" s="9"/>
      <c r="H3826" s="9"/>
      <c r="I3826" s="9"/>
      <c r="J3826" s="9" t="s">
        <v>8808</v>
      </c>
      <c r="K3826" s="9" t="s">
        <v>1040</v>
      </c>
      <c r="L3826" s="9" t="s">
        <v>1233</v>
      </c>
      <c r="M3826" s="9">
        <v>1</v>
      </c>
      <c r="N3826" s="9"/>
      <c r="O3826" s="9"/>
      <c r="P3826" s="2" t="s">
        <v>8809</v>
      </c>
      <c r="Q3826" s="9" t="s">
        <v>47</v>
      </c>
      <c r="R3826" s="9"/>
      <c r="S3826" s="9">
        <v>1.8090000000000001E-3</v>
      </c>
      <c r="T3826" s="9">
        <v>2.3300000000000001E-6</v>
      </c>
      <c r="U3826" s="9">
        <v>3.7100000000000001E-5</v>
      </c>
      <c r="V3826" s="9">
        <v>7.3200000000000004E-5</v>
      </c>
      <c r="W3826" s="9">
        <v>7.1699999999999997E-4</v>
      </c>
      <c r="X3826" s="9">
        <v>1.1E-4</v>
      </c>
      <c r="Y3826" s="9">
        <v>0</v>
      </c>
      <c r="Z3826" s="9">
        <v>0</v>
      </c>
      <c r="AA3826" s="9">
        <v>0</v>
      </c>
      <c r="AB3826" s="9">
        <v>1</v>
      </c>
      <c r="AC3826" s="9">
        <v>0</v>
      </c>
      <c r="AD3826" s="9" t="s">
        <v>48</v>
      </c>
      <c r="AE3826" s="9" t="s">
        <v>48</v>
      </c>
      <c r="AF3826" s="9" t="s">
        <v>48</v>
      </c>
    </row>
    <row r="3827" spans="1:32" hidden="1" outlineLevel="1" x14ac:dyDescent="0.2">
      <c r="A3827" s="9" t="s">
        <v>8810</v>
      </c>
      <c r="B3827" s="9">
        <v>45343.548831018517</v>
      </c>
      <c r="C3827" s="9" t="s">
        <v>8811</v>
      </c>
      <c r="D3827" s="9"/>
      <c r="E3827" s="9"/>
      <c r="F3827" s="9"/>
      <c r="G3827" s="9"/>
      <c r="H3827" s="9"/>
      <c r="I3827" s="9"/>
      <c r="J3827" s="9" t="s">
        <v>8812</v>
      </c>
      <c r="K3827" s="9" t="s">
        <v>1040</v>
      </c>
      <c r="L3827" s="9" t="s">
        <v>1233</v>
      </c>
      <c r="M3827" s="9">
        <v>1</v>
      </c>
      <c r="N3827" s="9"/>
      <c r="O3827" s="9"/>
      <c r="P3827" s="2" t="s">
        <v>8813</v>
      </c>
      <c r="Q3827" s="9" t="s">
        <v>47</v>
      </c>
      <c r="R3827" s="9"/>
      <c r="S3827" s="9">
        <v>0.48302800000000001</v>
      </c>
      <c r="T3827" s="9">
        <v>3.0800000000000003E-5</v>
      </c>
      <c r="U3827" s="9">
        <v>6.5499999999999998E-4</v>
      </c>
      <c r="V3827" s="9">
        <v>1.119E-3</v>
      </c>
      <c r="W3827" s="9">
        <v>0.240699</v>
      </c>
      <c r="X3827" s="9">
        <v>3.5978999999999997E-2</v>
      </c>
      <c r="Y3827" s="9">
        <v>0.25</v>
      </c>
      <c r="Z3827" s="9">
        <v>0.106</v>
      </c>
      <c r="AA3827" s="9">
        <v>0.06</v>
      </c>
      <c r="AB3827" s="9">
        <v>0.83399999999999996</v>
      </c>
      <c r="AC3827" s="9">
        <v>0.33</v>
      </c>
      <c r="AD3827" s="9" t="s">
        <v>48</v>
      </c>
      <c r="AE3827" s="9" t="s">
        <v>48</v>
      </c>
      <c r="AF3827" s="9" t="s">
        <v>48</v>
      </c>
    </row>
    <row r="3828" spans="1:32" hidden="1" outlineLevel="1" x14ac:dyDescent="0.2">
      <c r="A3828" s="9" t="s">
        <v>8814</v>
      </c>
      <c r="B3828" s="9">
        <v>45343.549027777779</v>
      </c>
      <c r="C3828" s="9" t="s">
        <v>8815</v>
      </c>
      <c r="D3828" s="9"/>
      <c r="E3828" s="9"/>
      <c r="F3828" s="9"/>
      <c r="G3828" s="9"/>
      <c r="H3828" s="9"/>
      <c r="I3828" s="9"/>
      <c r="J3828" s="9" t="s">
        <v>8816</v>
      </c>
      <c r="K3828" s="9" t="s">
        <v>1040</v>
      </c>
      <c r="L3828" s="9" t="s">
        <v>1233</v>
      </c>
      <c r="M3828" s="9">
        <v>1</v>
      </c>
      <c r="N3828" s="9"/>
      <c r="O3828" s="9"/>
      <c r="P3828" s="2" t="s">
        <v>8817</v>
      </c>
      <c r="Q3828" s="9" t="s">
        <v>47</v>
      </c>
      <c r="R3828" s="9"/>
      <c r="S3828" s="9">
        <v>6.9200000000000002E-4</v>
      </c>
      <c r="T3828" s="9">
        <v>2.1600000000000001E-6</v>
      </c>
      <c r="U3828" s="9">
        <v>1.9300000000000002E-5</v>
      </c>
      <c r="V3828" s="9">
        <v>1.5200000000000001E-4</v>
      </c>
      <c r="W3828" s="9">
        <v>2.13E-4</v>
      </c>
      <c r="X3828" s="9">
        <v>4.5399999999999999E-5</v>
      </c>
      <c r="Y3828" s="9">
        <v>0.25</v>
      </c>
      <c r="Z3828" s="9">
        <v>0</v>
      </c>
      <c r="AA3828" s="9">
        <v>0</v>
      </c>
      <c r="AB3828" s="9">
        <v>1</v>
      </c>
      <c r="AC3828" s="9">
        <v>0</v>
      </c>
      <c r="AD3828" s="9" t="s">
        <v>48</v>
      </c>
      <c r="AE3828" s="9" t="s">
        <v>48</v>
      </c>
      <c r="AF3828" s="9" t="s">
        <v>48</v>
      </c>
    </row>
    <row r="3829" spans="1:32" hidden="1" outlineLevel="1" x14ac:dyDescent="0.2">
      <c r="A3829" s="9" t="s">
        <v>8818</v>
      </c>
      <c r="B3829" s="9">
        <v>45343.55096064815</v>
      </c>
      <c r="C3829" s="9" t="s">
        <v>8819</v>
      </c>
      <c r="D3829" s="9"/>
      <c r="E3829" s="9"/>
      <c r="F3829" s="9"/>
      <c r="G3829" s="9"/>
      <c r="H3829" s="9"/>
      <c r="I3829" s="9"/>
      <c r="J3829" s="9" t="s">
        <v>8820</v>
      </c>
      <c r="K3829" s="9" t="s">
        <v>1040</v>
      </c>
      <c r="L3829" s="9" t="s">
        <v>1233</v>
      </c>
      <c r="M3829" s="9">
        <v>1</v>
      </c>
      <c r="N3829" s="9"/>
      <c r="O3829" s="9"/>
      <c r="P3829" s="2" t="s">
        <v>8821</v>
      </c>
      <c r="Q3829" s="9" t="s">
        <v>47</v>
      </c>
      <c r="R3829" s="9"/>
      <c r="S3829" s="9">
        <v>5.13E-4</v>
      </c>
      <c r="T3829" s="9">
        <v>5.7699999999999998E-6</v>
      </c>
      <c r="U3829" s="9">
        <v>2.94E-5</v>
      </c>
      <c r="V3829" s="9">
        <v>1.7000000000000001E-4</v>
      </c>
      <c r="W3829" s="9">
        <v>1.4300000000000001E-4</v>
      </c>
      <c r="X3829" s="9">
        <v>3.3399999999999999E-5</v>
      </c>
      <c r="Y3829" s="9">
        <v>-0.33333000000000002</v>
      </c>
      <c r="Z3829" s="9">
        <v>0</v>
      </c>
      <c r="AA3829" s="9">
        <v>6.2E-2</v>
      </c>
      <c r="AB3829" s="9">
        <v>0.93799999999999994</v>
      </c>
      <c r="AC3829" s="9">
        <v>-0.22439999999999999</v>
      </c>
      <c r="AD3829" s="9" t="s">
        <v>48</v>
      </c>
      <c r="AE3829" s="9" t="s">
        <v>48</v>
      </c>
      <c r="AF3829" s="9" t="s">
        <v>48</v>
      </c>
    </row>
    <row r="3830" spans="1:32" hidden="1" outlineLevel="1" x14ac:dyDescent="0.2">
      <c r="A3830" s="9" t="s">
        <v>8822</v>
      </c>
      <c r="B3830" s="9">
        <v>45343.551168981481</v>
      </c>
      <c r="C3830" s="9" t="s">
        <v>8823</v>
      </c>
      <c r="D3830" s="9"/>
      <c r="E3830" s="9"/>
      <c r="F3830" s="9"/>
      <c r="G3830" s="9"/>
      <c r="H3830" s="9"/>
      <c r="I3830" s="9"/>
      <c r="J3830" s="9" t="s">
        <v>8824</v>
      </c>
      <c r="K3830" s="9" t="s">
        <v>1040</v>
      </c>
      <c r="L3830" s="9" t="s">
        <v>1233</v>
      </c>
      <c r="M3830" s="9">
        <v>1</v>
      </c>
      <c r="N3830" s="9"/>
      <c r="O3830" s="9"/>
      <c r="P3830" s="2" t="s">
        <v>8825</v>
      </c>
      <c r="Q3830" s="9" t="s">
        <v>47</v>
      </c>
      <c r="R3830" s="9"/>
      <c r="S3830" s="9">
        <v>1.0430000000000001E-3</v>
      </c>
      <c r="T3830" s="9">
        <v>2.7099999999999999E-6</v>
      </c>
      <c r="U3830" s="9">
        <v>2.7100000000000001E-5</v>
      </c>
      <c r="V3830" s="9">
        <v>1.7899999999999999E-4</v>
      </c>
      <c r="W3830" s="9">
        <v>2.7300000000000002E-4</v>
      </c>
      <c r="X3830" s="9">
        <v>9.2399999999999996E-5</v>
      </c>
      <c r="Y3830" s="9">
        <v>-8.3330000000000001E-2</v>
      </c>
      <c r="Z3830" s="9">
        <v>0</v>
      </c>
      <c r="AA3830" s="9">
        <v>0.17899999999999999</v>
      </c>
      <c r="AB3830" s="9">
        <v>0.82099999999999995</v>
      </c>
      <c r="AC3830" s="9">
        <v>-0.24110000000000001</v>
      </c>
      <c r="AD3830" s="9" t="s">
        <v>48</v>
      </c>
      <c r="AE3830" s="9" t="s">
        <v>48</v>
      </c>
      <c r="AF3830" s="9" t="s">
        <v>48</v>
      </c>
    </row>
    <row r="3831" spans="1:32" hidden="1" outlineLevel="1" x14ac:dyDescent="0.2">
      <c r="A3831" s="9" t="s">
        <v>8826</v>
      </c>
      <c r="B3831" s="9">
        <v>45343.552002314813</v>
      </c>
      <c r="C3831" s="9" t="s">
        <v>1231</v>
      </c>
      <c r="D3831" s="9"/>
      <c r="E3831" s="9"/>
      <c r="F3831" s="9"/>
      <c r="G3831" s="9"/>
      <c r="H3831" s="9"/>
      <c r="I3831" s="9"/>
      <c r="J3831" s="9" t="s">
        <v>8827</v>
      </c>
      <c r="K3831" s="9" t="s">
        <v>1040</v>
      </c>
      <c r="L3831" s="9" t="s">
        <v>1233</v>
      </c>
      <c r="M3831" s="9">
        <v>1</v>
      </c>
      <c r="N3831" s="9"/>
      <c r="O3831" s="9"/>
      <c r="P3831" s="2" t="s">
        <v>8828</v>
      </c>
      <c r="Q3831" s="9" t="s">
        <v>47</v>
      </c>
      <c r="R3831" s="9"/>
      <c r="S3831" s="9">
        <v>6.9700000000000003E-4</v>
      </c>
      <c r="T3831" s="9">
        <v>2.0499999999999999E-6</v>
      </c>
      <c r="U3831" s="9">
        <v>2.2799999999999999E-5</v>
      </c>
      <c r="V3831" s="9">
        <v>5.0300000000000003E-5</v>
      </c>
      <c r="W3831" s="9">
        <v>3.4900000000000003E-4</v>
      </c>
      <c r="X3831" s="9">
        <v>3.7599999999999999E-5</v>
      </c>
      <c r="Y3831" s="9">
        <v>7.5463000000000002E-2</v>
      </c>
      <c r="Z3831" s="9">
        <v>0.20699999999999999</v>
      </c>
      <c r="AA3831" s="9">
        <v>3.4000000000000002E-2</v>
      </c>
      <c r="AB3831" s="9">
        <v>0.75900000000000001</v>
      </c>
      <c r="AC3831" s="9">
        <v>0.89100000000000001</v>
      </c>
      <c r="AD3831" s="9" t="s">
        <v>48</v>
      </c>
      <c r="AE3831" s="9" t="s">
        <v>48</v>
      </c>
      <c r="AF3831" s="9" t="s">
        <v>48</v>
      </c>
    </row>
    <row r="3832" spans="1:32" hidden="1" outlineLevel="1" x14ac:dyDescent="0.2">
      <c r="A3832" s="9" t="s">
        <v>8829</v>
      </c>
      <c r="B3832" s="9">
        <v>45343.55201388889</v>
      </c>
      <c r="C3832" s="9" t="s">
        <v>8830</v>
      </c>
      <c r="D3832" s="9"/>
      <c r="E3832" s="9"/>
      <c r="F3832" s="9"/>
      <c r="G3832" s="9"/>
      <c r="H3832" s="9"/>
      <c r="I3832" s="9"/>
      <c r="J3832" s="9" t="s">
        <v>8831</v>
      </c>
      <c r="K3832" s="9" t="s">
        <v>1040</v>
      </c>
      <c r="L3832" s="9" t="s">
        <v>1233</v>
      </c>
      <c r="M3832" s="9">
        <v>1</v>
      </c>
      <c r="N3832" s="9"/>
      <c r="O3832" s="9"/>
      <c r="P3832" s="2" t="s">
        <v>8832</v>
      </c>
      <c r="Q3832" s="9" t="s">
        <v>47</v>
      </c>
      <c r="R3832" s="9"/>
      <c r="S3832" s="9"/>
      <c r="T3832" s="9"/>
      <c r="U3832" s="9"/>
      <c r="V3832" s="9"/>
      <c r="W3832" s="9"/>
      <c r="X3832" s="9"/>
      <c r="Y3832" s="9" t="s">
        <v>48</v>
      </c>
      <c r="Z3832" s="9" t="s">
        <v>48</v>
      </c>
      <c r="AA3832" s="9" t="s">
        <v>48</v>
      </c>
      <c r="AB3832" s="9" t="s">
        <v>48</v>
      </c>
      <c r="AC3832" s="9" t="s">
        <v>48</v>
      </c>
      <c r="AD3832" s="9" t="s">
        <v>48</v>
      </c>
      <c r="AE3832" s="9" t="s">
        <v>48</v>
      </c>
      <c r="AF3832" s="9" t="s">
        <v>48</v>
      </c>
    </row>
    <row r="3833" spans="1:32" hidden="1" outlineLevel="1" x14ac:dyDescent="0.2">
      <c r="A3833" s="9" t="s">
        <v>8833</v>
      </c>
      <c r="B3833" s="9">
        <v>45343.553391203706</v>
      </c>
      <c r="C3833" s="9" t="s">
        <v>4448</v>
      </c>
      <c r="D3833" s="9"/>
      <c r="E3833" s="9"/>
      <c r="F3833" s="9"/>
      <c r="G3833" s="9"/>
      <c r="H3833" s="9"/>
      <c r="I3833" s="9"/>
      <c r="J3833" s="9" t="s">
        <v>8834</v>
      </c>
      <c r="K3833" s="9" t="s">
        <v>1040</v>
      </c>
      <c r="L3833" s="9" t="s">
        <v>1233</v>
      </c>
      <c r="M3833" s="9">
        <v>1</v>
      </c>
      <c r="N3833" s="9"/>
      <c r="O3833" s="9"/>
      <c r="P3833" s="2" t="s">
        <v>8835</v>
      </c>
      <c r="Q3833" s="9" t="s">
        <v>47</v>
      </c>
      <c r="R3833" s="9"/>
      <c r="S3833" s="9">
        <v>8.7100000000000003E-4</v>
      </c>
      <c r="T3833" s="9">
        <v>4.0199999999999996E-6</v>
      </c>
      <c r="U3833" s="9">
        <v>5.5399999999999998E-5</v>
      </c>
      <c r="V3833" s="9">
        <v>4.3800000000000001E-5</v>
      </c>
      <c r="W3833" s="9">
        <v>2.6899999999999998E-4</v>
      </c>
      <c r="X3833" s="9">
        <v>8.53E-5</v>
      </c>
      <c r="Y3833" s="9">
        <v>0.05</v>
      </c>
      <c r="Z3833" s="9">
        <v>0.13600000000000001</v>
      </c>
      <c r="AA3833" s="9">
        <v>0.104</v>
      </c>
      <c r="AB3833" s="9">
        <v>0.76</v>
      </c>
      <c r="AC3833" s="9">
        <v>0.24840000000000001</v>
      </c>
      <c r="AD3833" s="9" t="s">
        <v>48</v>
      </c>
      <c r="AE3833" s="9" t="s">
        <v>48</v>
      </c>
      <c r="AF3833" s="9" t="s">
        <v>48</v>
      </c>
    </row>
    <row r="3834" spans="1:32" hidden="1" outlineLevel="1" x14ac:dyDescent="0.2">
      <c r="A3834" s="9" t="s">
        <v>8836</v>
      </c>
      <c r="B3834" s="9">
        <v>45343.554016203707</v>
      </c>
      <c r="C3834" s="9" t="s">
        <v>8837</v>
      </c>
      <c r="D3834" s="9"/>
      <c r="E3834" s="9"/>
      <c r="F3834" s="9"/>
      <c r="G3834" s="9"/>
      <c r="H3834" s="9"/>
      <c r="I3834" s="9"/>
      <c r="J3834" s="9" t="s">
        <v>8838</v>
      </c>
      <c r="K3834" s="9" t="s">
        <v>1040</v>
      </c>
      <c r="L3834" s="9" t="s">
        <v>1233</v>
      </c>
      <c r="M3834" s="9">
        <v>1</v>
      </c>
      <c r="N3834" s="9"/>
      <c r="O3834" s="9"/>
      <c r="P3834" s="2" t="s">
        <v>8839</v>
      </c>
      <c r="Q3834" s="9" t="s">
        <v>47</v>
      </c>
      <c r="R3834" s="9"/>
      <c r="S3834" s="9">
        <v>0.398144</v>
      </c>
      <c r="T3834" s="9">
        <v>5.4600000000000004E-4</v>
      </c>
      <c r="U3834" s="9">
        <v>5.1310000000000001E-3</v>
      </c>
      <c r="V3834" s="9">
        <v>4.9649999999999998E-3</v>
      </c>
      <c r="W3834" s="9">
        <v>6.7169999999999999E-3</v>
      </c>
      <c r="X3834" s="9">
        <v>5.7879999999999997E-3</v>
      </c>
      <c r="Y3834" s="9">
        <v>0</v>
      </c>
      <c r="Z3834" s="9">
        <v>0.29699999999999999</v>
      </c>
      <c r="AA3834" s="9">
        <v>3.6999999999999998E-2</v>
      </c>
      <c r="AB3834" s="9">
        <v>0.66700000000000004</v>
      </c>
      <c r="AC3834" s="9">
        <v>0.88070000000000004</v>
      </c>
      <c r="AD3834" s="9" t="s">
        <v>48</v>
      </c>
      <c r="AE3834" s="9" t="s">
        <v>48</v>
      </c>
      <c r="AF3834" s="9" t="s">
        <v>48</v>
      </c>
    </row>
    <row r="3835" spans="1:32" hidden="1" outlineLevel="1" x14ac:dyDescent="0.2">
      <c r="A3835" s="9" t="s">
        <v>8840</v>
      </c>
      <c r="B3835" s="9">
        <v>45343.554699074077</v>
      </c>
      <c r="C3835" s="9" t="s">
        <v>8841</v>
      </c>
      <c r="D3835" s="9"/>
      <c r="E3835" s="9"/>
      <c r="F3835" s="9"/>
      <c r="G3835" s="9"/>
      <c r="H3835" s="9"/>
      <c r="I3835" s="9"/>
      <c r="J3835" s="9" t="s">
        <v>8842</v>
      </c>
      <c r="K3835" s="9" t="s">
        <v>1040</v>
      </c>
      <c r="L3835" s="9" t="s">
        <v>1233</v>
      </c>
      <c r="M3835" s="9">
        <v>1</v>
      </c>
      <c r="N3835" s="9"/>
      <c r="O3835" s="9"/>
      <c r="P3835" s="2" t="s">
        <v>8843</v>
      </c>
      <c r="Q3835" s="9" t="s">
        <v>47</v>
      </c>
      <c r="R3835" s="9"/>
      <c r="S3835" s="9">
        <v>1.348E-3</v>
      </c>
      <c r="T3835" s="9">
        <v>2.4200000000000001E-6</v>
      </c>
      <c r="U3835" s="9">
        <v>2.37E-5</v>
      </c>
      <c r="V3835" s="9">
        <v>7.7399999999999998E-5</v>
      </c>
      <c r="W3835" s="9">
        <v>5.1599999999999997E-4</v>
      </c>
      <c r="X3835" s="9">
        <v>5.9200000000000002E-5</v>
      </c>
      <c r="Y3835" s="9">
        <v>0.17749999999999999</v>
      </c>
      <c r="Z3835" s="9">
        <v>0.06</v>
      </c>
      <c r="AA3835" s="9">
        <v>4.8000000000000001E-2</v>
      </c>
      <c r="AB3835" s="9">
        <v>0.89200000000000002</v>
      </c>
      <c r="AC3835" s="9">
        <v>0.19670000000000001</v>
      </c>
      <c r="AD3835" s="9" t="s">
        <v>48</v>
      </c>
      <c r="AE3835" s="9" t="s">
        <v>48</v>
      </c>
      <c r="AF3835" s="9" t="s">
        <v>48</v>
      </c>
    </row>
    <row r="3836" spans="1:32" hidden="1" outlineLevel="1" x14ac:dyDescent="0.2">
      <c r="A3836" s="9" t="s">
        <v>8844</v>
      </c>
      <c r="B3836" s="9">
        <v>45343.555</v>
      </c>
      <c r="C3836" s="9" t="s">
        <v>8845</v>
      </c>
      <c r="D3836" s="9"/>
      <c r="E3836" s="9"/>
      <c r="F3836" s="9"/>
      <c r="G3836" s="9"/>
      <c r="H3836" s="9"/>
      <c r="I3836" s="9"/>
      <c r="J3836" s="9" t="s">
        <v>8846</v>
      </c>
      <c r="K3836" s="9" t="s">
        <v>1040</v>
      </c>
      <c r="L3836" s="9" t="s">
        <v>1233</v>
      </c>
      <c r="M3836" s="9">
        <v>1</v>
      </c>
      <c r="N3836" s="9"/>
      <c r="O3836" s="9"/>
      <c r="P3836" s="2" t="s">
        <v>8847</v>
      </c>
      <c r="Q3836" s="9" t="s">
        <v>47</v>
      </c>
      <c r="R3836" s="9"/>
      <c r="S3836" s="9">
        <v>1.7146999999999999E-2</v>
      </c>
      <c r="T3836" s="9">
        <v>2.5299999999999999E-6</v>
      </c>
      <c r="U3836" s="9">
        <v>1.12E-4</v>
      </c>
      <c r="V3836" s="9">
        <v>2.0599999999999999E-4</v>
      </c>
      <c r="W3836" s="9">
        <v>1.0050999999999999E-2</v>
      </c>
      <c r="X3836" s="9">
        <v>1.21E-4</v>
      </c>
      <c r="Y3836" s="9">
        <v>8.3330000000000001E-3</v>
      </c>
      <c r="Z3836" s="9">
        <v>0.14799999999999999</v>
      </c>
      <c r="AA3836" s="9">
        <v>7.2999999999999995E-2</v>
      </c>
      <c r="AB3836" s="9">
        <v>0.77900000000000003</v>
      </c>
      <c r="AC3836" s="9">
        <v>0.45679999999999998</v>
      </c>
      <c r="AD3836" s="9" t="s">
        <v>48</v>
      </c>
      <c r="AE3836" s="9" t="s">
        <v>48</v>
      </c>
      <c r="AF3836" s="9" t="s">
        <v>48</v>
      </c>
    </row>
    <row r="3837" spans="1:32" hidden="1" outlineLevel="1" x14ac:dyDescent="0.2">
      <c r="A3837" s="9" t="s">
        <v>8848</v>
      </c>
      <c r="B3837" s="9">
        <v>45343.555381944447</v>
      </c>
      <c r="C3837" s="9" t="s">
        <v>8849</v>
      </c>
      <c r="D3837" s="9"/>
      <c r="E3837" s="9"/>
      <c r="F3837" s="9"/>
      <c r="G3837" s="9"/>
      <c r="H3837" s="9"/>
      <c r="I3837" s="9"/>
      <c r="J3837" s="9" t="s">
        <v>8850</v>
      </c>
      <c r="K3837" s="9" t="s">
        <v>1040</v>
      </c>
      <c r="L3837" s="9" t="s">
        <v>1233</v>
      </c>
      <c r="M3837" s="9">
        <v>1</v>
      </c>
      <c r="N3837" s="9"/>
      <c r="O3837" s="9"/>
      <c r="P3837" s="2" t="s">
        <v>8851</v>
      </c>
      <c r="Q3837" s="9" t="s">
        <v>47</v>
      </c>
      <c r="R3837" s="9"/>
      <c r="S3837" s="9">
        <v>0.49801499999999999</v>
      </c>
      <c r="T3837" s="9">
        <v>4.8099999999999997E-5</v>
      </c>
      <c r="U3837" s="9">
        <v>0.444801</v>
      </c>
      <c r="V3837" s="9">
        <v>1.5579999999999999E-3</v>
      </c>
      <c r="W3837" s="9">
        <v>4.2861000000000003E-2</v>
      </c>
      <c r="X3837" s="9">
        <v>6.7699999999999998E-4</v>
      </c>
      <c r="Y3837" s="9">
        <v>-0.11667</v>
      </c>
      <c r="Z3837" s="9">
        <v>0.27400000000000002</v>
      </c>
      <c r="AA3837" s="9">
        <v>0</v>
      </c>
      <c r="AB3837" s="9">
        <v>0.72599999999999998</v>
      </c>
      <c r="AC3837" s="9">
        <v>0.97570000000000001</v>
      </c>
      <c r="AD3837" s="9" t="s">
        <v>48</v>
      </c>
      <c r="AE3837" s="9" t="s">
        <v>48</v>
      </c>
      <c r="AF3837" s="9" t="s">
        <v>48</v>
      </c>
    </row>
    <row r="3838" spans="1:32" hidden="1" outlineLevel="1" x14ac:dyDescent="0.2">
      <c r="A3838" s="9" t="s">
        <v>8852</v>
      </c>
      <c r="B3838" s="9">
        <v>45343.55541666667</v>
      </c>
      <c r="C3838" s="9" t="s">
        <v>8853</v>
      </c>
      <c r="D3838" s="9"/>
      <c r="E3838" s="9"/>
      <c r="F3838" s="9"/>
      <c r="G3838" s="9"/>
      <c r="H3838" s="9"/>
      <c r="I3838" s="9"/>
      <c r="J3838" s="9" t="s">
        <v>8854</v>
      </c>
      <c r="K3838" s="9" t="s">
        <v>1040</v>
      </c>
      <c r="L3838" s="9" t="s">
        <v>1233</v>
      </c>
      <c r="M3838" s="9">
        <v>1</v>
      </c>
      <c r="N3838" s="9"/>
      <c r="O3838" s="9"/>
      <c r="P3838" s="2" t="s">
        <v>8855</v>
      </c>
      <c r="Q3838" s="9" t="s">
        <v>2906</v>
      </c>
      <c r="R3838" s="9"/>
      <c r="S3838" s="9">
        <v>4.8580000000000003E-3</v>
      </c>
      <c r="T3838" s="9">
        <v>6.2199999999999997E-6</v>
      </c>
      <c r="U3838" s="9">
        <v>5.4700000000000001E-5</v>
      </c>
      <c r="V3838" s="9">
        <v>1.36E-4</v>
      </c>
      <c r="W3838" s="9">
        <v>1.2390000000000001E-3</v>
      </c>
      <c r="X3838" s="9">
        <v>2.0149999999999999E-3</v>
      </c>
      <c r="Y3838" s="9">
        <v>0.13636400000000001</v>
      </c>
      <c r="Z3838" s="9">
        <v>0</v>
      </c>
      <c r="AA3838" s="9">
        <v>0</v>
      </c>
      <c r="AB3838" s="9">
        <v>1</v>
      </c>
      <c r="AC3838" s="9">
        <v>0</v>
      </c>
      <c r="AD3838" s="9" t="s">
        <v>48</v>
      </c>
      <c r="AE3838" s="9" t="s">
        <v>48</v>
      </c>
      <c r="AF3838" s="9" t="s">
        <v>48</v>
      </c>
    </row>
    <row r="3839" spans="1:32" hidden="1" outlineLevel="1" x14ac:dyDescent="0.2">
      <c r="A3839" s="9" t="s">
        <v>8856</v>
      </c>
      <c r="B3839" s="9">
        <v>45343.555590277778</v>
      </c>
      <c r="C3839" s="9" t="s">
        <v>3636</v>
      </c>
      <c r="D3839" s="9"/>
      <c r="E3839" s="9"/>
      <c r="F3839" s="9"/>
      <c r="G3839" s="9"/>
      <c r="H3839" s="9"/>
      <c r="I3839" s="9"/>
      <c r="J3839" s="9" t="s">
        <v>8857</v>
      </c>
      <c r="K3839" s="9" t="s">
        <v>1040</v>
      </c>
      <c r="L3839" s="9" t="s">
        <v>1233</v>
      </c>
      <c r="M3839" s="9">
        <v>1</v>
      </c>
      <c r="N3839" s="9"/>
      <c r="O3839" s="9"/>
      <c r="P3839" s="2" t="s">
        <v>8858</v>
      </c>
      <c r="Q3839" s="9" t="s">
        <v>47</v>
      </c>
      <c r="R3839" s="9"/>
      <c r="S3839" s="9"/>
      <c r="T3839" s="9"/>
      <c r="U3839" s="9"/>
      <c r="V3839" s="9"/>
      <c r="W3839" s="9"/>
      <c r="X3839" s="9"/>
      <c r="Y3839" s="9" t="s">
        <v>48</v>
      </c>
      <c r="Z3839" s="9" t="s">
        <v>48</v>
      </c>
      <c r="AA3839" s="9" t="s">
        <v>48</v>
      </c>
      <c r="AB3839" s="9" t="s">
        <v>48</v>
      </c>
      <c r="AC3839" s="9" t="s">
        <v>48</v>
      </c>
      <c r="AD3839" s="9" t="s">
        <v>48</v>
      </c>
      <c r="AE3839" s="9" t="s">
        <v>48</v>
      </c>
      <c r="AF3839" s="9" t="s">
        <v>48</v>
      </c>
    </row>
    <row r="3840" spans="1:32" hidden="1" outlineLevel="1" x14ac:dyDescent="0.2">
      <c r="A3840" s="9" t="s">
        <v>8859</v>
      </c>
      <c r="B3840" s="9">
        <v>45343.557280092595</v>
      </c>
      <c r="C3840" s="9" t="s">
        <v>8860</v>
      </c>
      <c r="D3840" s="9"/>
      <c r="E3840" s="9"/>
      <c r="F3840" s="9"/>
      <c r="G3840" s="9"/>
      <c r="H3840" s="9"/>
      <c r="I3840" s="9"/>
      <c r="J3840" s="9" t="s">
        <v>8861</v>
      </c>
      <c r="K3840" s="9" t="s">
        <v>1040</v>
      </c>
      <c r="L3840" s="9" t="s">
        <v>1233</v>
      </c>
      <c r="M3840" s="9">
        <v>1</v>
      </c>
      <c r="N3840" s="9"/>
      <c r="O3840" s="9"/>
      <c r="P3840" s="2" t="s">
        <v>8862</v>
      </c>
      <c r="Q3840" s="9" t="s">
        <v>47</v>
      </c>
      <c r="R3840" s="9"/>
      <c r="S3840" s="9">
        <v>8.2815E-2</v>
      </c>
      <c r="T3840" s="9">
        <v>9.7899999999999994E-5</v>
      </c>
      <c r="U3840" s="9">
        <v>1.242E-3</v>
      </c>
      <c r="V3840" s="9">
        <v>5.803E-3</v>
      </c>
      <c r="W3840" s="9">
        <v>2.223E-2</v>
      </c>
      <c r="X3840" s="9">
        <v>1.552E-3</v>
      </c>
      <c r="Y3840" s="9">
        <v>0.25</v>
      </c>
      <c r="Z3840" s="9">
        <v>0.16800000000000001</v>
      </c>
      <c r="AA3840" s="9">
        <v>0.152</v>
      </c>
      <c r="AB3840" s="9">
        <v>0.67900000000000005</v>
      </c>
      <c r="AC3840" s="9">
        <v>0.2737</v>
      </c>
      <c r="AD3840" s="9" t="s">
        <v>48</v>
      </c>
      <c r="AE3840" s="9" t="s">
        <v>48</v>
      </c>
      <c r="AF3840" s="9" t="s">
        <v>48</v>
      </c>
    </row>
    <row r="3841" spans="1:32" hidden="1" outlineLevel="1" x14ac:dyDescent="0.2">
      <c r="A3841" s="9" t="s">
        <v>8863</v>
      </c>
      <c r="B3841" s="9">
        <v>45343.557962962965</v>
      </c>
      <c r="C3841" s="9" t="s">
        <v>8864</v>
      </c>
      <c r="D3841" s="9"/>
      <c r="E3841" s="9"/>
      <c r="F3841" s="9"/>
      <c r="G3841" s="9"/>
      <c r="H3841" s="9"/>
      <c r="I3841" s="9"/>
      <c r="J3841" s="9" t="s">
        <v>8865</v>
      </c>
      <c r="K3841" s="9" t="s">
        <v>1040</v>
      </c>
      <c r="L3841" s="9" t="s">
        <v>1233</v>
      </c>
      <c r="M3841" s="9">
        <v>1</v>
      </c>
      <c r="N3841" s="9"/>
      <c r="O3841" s="9"/>
      <c r="P3841" s="2" t="s">
        <v>8866</v>
      </c>
      <c r="Q3841" s="9" t="s">
        <v>47</v>
      </c>
      <c r="R3841" s="9"/>
      <c r="S3841" s="9">
        <v>5.8900000000000001E-4</v>
      </c>
      <c r="T3841" s="9">
        <v>1.7600000000000001E-6</v>
      </c>
      <c r="U3841" s="9">
        <v>2.05E-5</v>
      </c>
      <c r="V3841" s="9">
        <v>4.35E-5</v>
      </c>
      <c r="W3841" s="9">
        <v>3.1599999999999998E-4</v>
      </c>
      <c r="X3841" s="9">
        <v>2.7800000000000001E-5</v>
      </c>
      <c r="Y3841" s="9">
        <v>0</v>
      </c>
      <c r="Z3841" s="9">
        <v>0</v>
      </c>
      <c r="AA3841" s="9">
        <v>0</v>
      </c>
      <c r="AB3841" s="9">
        <v>1</v>
      </c>
      <c r="AC3841" s="9">
        <v>0</v>
      </c>
      <c r="AD3841" s="9" t="s">
        <v>48</v>
      </c>
      <c r="AE3841" s="9" t="s">
        <v>48</v>
      </c>
      <c r="AF3841" s="9" t="s">
        <v>48</v>
      </c>
    </row>
    <row r="3842" spans="1:32" hidden="1" outlineLevel="1" x14ac:dyDescent="0.2">
      <c r="A3842" s="9" t="s">
        <v>8867</v>
      </c>
      <c r="B3842" s="9">
        <v>45343.558391203704</v>
      </c>
      <c r="C3842" s="9" t="s">
        <v>8868</v>
      </c>
      <c r="D3842" s="9"/>
      <c r="E3842" s="9"/>
      <c r="F3842" s="9"/>
      <c r="G3842" s="9"/>
      <c r="H3842" s="9"/>
      <c r="I3842" s="9"/>
      <c r="J3842" s="9" t="s">
        <v>8869</v>
      </c>
      <c r="K3842" s="9" t="s">
        <v>1040</v>
      </c>
      <c r="L3842" s="9" t="s">
        <v>1233</v>
      </c>
      <c r="M3842" s="9">
        <v>1</v>
      </c>
      <c r="N3842" s="9"/>
      <c r="O3842" s="9"/>
      <c r="P3842" s="2" t="s">
        <v>8870</v>
      </c>
      <c r="Q3842" s="9" t="s">
        <v>47</v>
      </c>
      <c r="R3842" s="9"/>
      <c r="S3842" s="9">
        <v>0.22583600000000001</v>
      </c>
      <c r="T3842" s="9">
        <v>9.5699999999999999E-6</v>
      </c>
      <c r="U3842" s="9">
        <v>3.77E-4</v>
      </c>
      <c r="V3842" s="9">
        <v>5.9259999999999998E-3</v>
      </c>
      <c r="W3842" s="9">
        <v>0.12083099999999999</v>
      </c>
      <c r="X3842" s="9">
        <v>6.3000000000000003E-4</v>
      </c>
      <c r="Y3842" s="9">
        <v>0.12857099999999999</v>
      </c>
      <c r="Z3842" s="9">
        <v>0.124</v>
      </c>
      <c r="AA3842" s="9">
        <v>0.13800000000000001</v>
      </c>
      <c r="AB3842" s="9">
        <v>0.73799999999999999</v>
      </c>
      <c r="AC3842" s="9">
        <v>-0.15559999999999999</v>
      </c>
      <c r="AD3842" s="9" t="s">
        <v>48</v>
      </c>
      <c r="AE3842" s="9" t="s">
        <v>48</v>
      </c>
      <c r="AF3842" s="9" t="s">
        <v>48</v>
      </c>
    </row>
    <row r="3843" spans="1:32" hidden="1" outlineLevel="1" x14ac:dyDescent="0.2">
      <c r="A3843" s="9" t="s">
        <v>8871</v>
      </c>
      <c r="B3843" s="9">
        <v>45343.558506944442</v>
      </c>
      <c r="C3843" s="9" t="s">
        <v>8872</v>
      </c>
      <c r="D3843" s="9"/>
      <c r="E3843" s="9"/>
      <c r="F3843" s="9"/>
      <c r="G3843" s="9"/>
      <c r="H3843" s="9"/>
      <c r="I3843" s="9"/>
      <c r="J3843" s="9" t="s">
        <v>8873</v>
      </c>
      <c r="K3843" s="9" t="s">
        <v>1040</v>
      </c>
      <c r="L3843" s="9" t="s">
        <v>1233</v>
      </c>
      <c r="M3843" s="9">
        <v>1</v>
      </c>
      <c r="N3843" s="9"/>
      <c r="O3843" s="9"/>
      <c r="P3843" s="2" t="s">
        <v>8874</v>
      </c>
      <c r="Q3843" s="9" t="s">
        <v>47</v>
      </c>
      <c r="R3843" s="9"/>
      <c r="S3843" s="9">
        <v>5.3150000000000003E-2</v>
      </c>
      <c r="T3843" s="9">
        <v>3.4800000000000001E-6</v>
      </c>
      <c r="U3843" s="9">
        <v>1.1400000000000001E-4</v>
      </c>
      <c r="V3843" s="9">
        <v>3.6000000000000002E-4</v>
      </c>
      <c r="W3843" s="9">
        <v>2.9142999999999999E-2</v>
      </c>
      <c r="X3843" s="9">
        <v>3.1799999999999998E-4</v>
      </c>
      <c r="Y3843" s="9">
        <v>5.9090999999999998E-2</v>
      </c>
      <c r="Z3843" s="9">
        <v>4.8000000000000001E-2</v>
      </c>
      <c r="AA3843" s="9">
        <v>0.253</v>
      </c>
      <c r="AB3843" s="9">
        <v>0.69899999999999995</v>
      </c>
      <c r="AC3843" s="9">
        <v>-0.88600000000000001</v>
      </c>
      <c r="AD3843" s="9" t="s">
        <v>48</v>
      </c>
      <c r="AE3843" s="9" t="s">
        <v>48</v>
      </c>
      <c r="AF3843" s="9" t="s">
        <v>48</v>
      </c>
    </row>
    <row r="3844" spans="1:32" hidden="1" outlineLevel="1" x14ac:dyDescent="0.2">
      <c r="A3844" s="9" t="s">
        <v>8875</v>
      </c>
      <c r="B3844" s="9">
        <v>45343.558749999997</v>
      </c>
      <c r="C3844" s="9" t="s">
        <v>8876</v>
      </c>
      <c r="D3844" s="9"/>
      <c r="E3844" s="9"/>
      <c r="F3844" s="9"/>
      <c r="G3844" s="9"/>
      <c r="H3844" s="9"/>
      <c r="I3844" s="9"/>
      <c r="J3844" s="9" t="s">
        <v>8877</v>
      </c>
      <c r="K3844" s="9" t="s">
        <v>1040</v>
      </c>
      <c r="L3844" s="9" t="s">
        <v>1233</v>
      </c>
      <c r="M3844" s="9">
        <v>1</v>
      </c>
      <c r="N3844" s="9"/>
      <c r="O3844" s="9"/>
      <c r="P3844" s="2" t="s">
        <v>8878</v>
      </c>
      <c r="Q3844" s="9" t="s">
        <v>47</v>
      </c>
      <c r="R3844" s="9"/>
      <c r="S3844" s="9">
        <v>0.900559</v>
      </c>
      <c r="T3844" s="9">
        <v>1.9700000000000001E-5</v>
      </c>
      <c r="U3844" s="9">
        <v>3.6699999999999998E-4</v>
      </c>
      <c r="V3844" s="9">
        <v>6.2870000000000001E-3</v>
      </c>
      <c r="W3844" s="9">
        <v>0.83221199999999995</v>
      </c>
      <c r="X3844" s="9">
        <v>4.9600000000000002E-4</v>
      </c>
      <c r="Y3844" s="9">
        <v>-7.4999999999999997E-2</v>
      </c>
      <c r="Z3844" s="9">
        <v>0</v>
      </c>
      <c r="AA3844" s="9">
        <v>0.20200000000000001</v>
      </c>
      <c r="AB3844" s="9">
        <v>0.79800000000000004</v>
      </c>
      <c r="AC3844" s="9">
        <v>-0.74519999999999997</v>
      </c>
      <c r="AD3844" s="9" t="s">
        <v>48</v>
      </c>
      <c r="AE3844" s="9" t="s">
        <v>48</v>
      </c>
      <c r="AF3844" s="9" t="s">
        <v>48</v>
      </c>
    </row>
    <row r="3845" spans="1:32" hidden="1" outlineLevel="1" x14ac:dyDescent="0.2">
      <c r="A3845" s="9" t="s">
        <v>8879</v>
      </c>
      <c r="B3845" s="9">
        <v>45343.560358796298</v>
      </c>
      <c r="C3845" s="9" t="s">
        <v>8880</v>
      </c>
      <c r="D3845" s="9"/>
      <c r="E3845" s="9"/>
      <c r="F3845" s="9"/>
      <c r="G3845" s="9"/>
      <c r="H3845" s="9"/>
      <c r="I3845" s="9"/>
      <c r="J3845" s="9" t="s">
        <v>8881</v>
      </c>
      <c r="K3845" s="9" t="s">
        <v>1040</v>
      </c>
      <c r="L3845" s="9" t="s">
        <v>1233</v>
      </c>
      <c r="M3845" s="9">
        <v>1</v>
      </c>
      <c r="N3845" s="9"/>
      <c r="O3845" s="9"/>
      <c r="P3845" s="2" t="s">
        <v>8882</v>
      </c>
      <c r="Q3845" s="9" t="s">
        <v>47</v>
      </c>
      <c r="R3845" s="9"/>
      <c r="S3845" s="9">
        <v>0.32384499999999999</v>
      </c>
      <c r="T3845" s="9">
        <v>4.1200000000000004E-6</v>
      </c>
      <c r="U3845" s="9">
        <v>2.8699999999999998E-4</v>
      </c>
      <c r="V3845" s="9">
        <v>5.4699999999999996E-4</v>
      </c>
      <c r="W3845" s="9">
        <v>0.27086300000000002</v>
      </c>
      <c r="X3845" s="9">
        <v>1.5300000000000001E-4</v>
      </c>
      <c r="Y3845" s="9">
        <v>-0.7</v>
      </c>
      <c r="Z3845" s="9">
        <v>9.5000000000000001E-2</v>
      </c>
      <c r="AA3845" s="9">
        <v>0.19900000000000001</v>
      </c>
      <c r="AB3845" s="9">
        <v>0.70599999999999996</v>
      </c>
      <c r="AC3845" s="9">
        <v>-0.52669999999999995</v>
      </c>
      <c r="AD3845" s="9" t="s">
        <v>48</v>
      </c>
      <c r="AE3845" s="9" t="s">
        <v>48</v>
      </c>
      <c r="AF3845" s="9" t="s">
        <v>48</v>
      </c>
    </row>
    <row r="3846" spans="1:32" hidden="1" outlineLevel="1" x14ac:dyDescent="0.2">
      <c r="A3846" s="9" t="s">
        <v>8883</v>
      </c>
      <c r="B3846" s="9">
        <v>45343.560439814813</v>
      </c>
      <c r="C3846" s="9" t="s">
        <v>8884</v>
      </c>
      <c r="D3846" s="9"/>
      <c r="E3846" s="9"/>
      <c r="F3846" s="9"/>
      <c r="G3846" s="9"/>
      <c r="H3846" s="9"/>
      <c r="I3846" s="9"/>
      <c r="J3846" s="9" t="s">
        <v>8885</v>
      </c>
      <c r="K3846" s="9" t="s">
        <v>1040</v>
      </c>
      <c r="L3846" s="9" t="s">
        <v>1233</v>
      </c>
      <c r="M3846" s="9">
        <v>1</v>
      </c>
      <c r="N3846" s="9"/>
      <c r="O3846" s="9"/>
      <c r="P3846" s="2" t="s">
        <v>8886</v>
      </c>
      <c r="Q3846" s="9" t="s">
        <v>47</v>
      </c>
      <c r="R3846" s="9"/>
      <c r="S3846" s="9">
        <v>2.5270000000000002E-3</v>
      </c>
      <c r="T3846" s="9">
        <v>2.0299999999999999E-5</v>
      </c>
      <c r="U3846" s="9">
        <v>1.47E-4</v>
      </c>
      <c r="V3846" s="9">
        <v>3.7500000000000001E-4</v>
      </c>
      <c r="W3846" s="9">
        <v>7.6300000000000001E-4</v>
      </c>
      <c r="X3846" s="9">
        <v>1.21E-4</v>
      </c>
      <c r="Y3846" s="9">
        <v>0.109957</v>
      </c>
      <c r="Z3846" s="9">
        <v>5.8000000000000003E-2</v>
      </c>
      <c r="AA3846" s="9">
        <v>0.13900000000000001</v>
      </c>
      <c r="AB3846" s="9">
        <v>0.80300000000000005</v>
      </c>
      <c r="AC3846" s="9">
        <v>-0.75790000000000002</v>
      </c>
      <c r="AD3846" s="9" t="s">
        <v>48</v>
      </c>
      <c r="AE3846" s="9" t="s">
        <v>48</v>
      </c>
      <c r="AF3846" s="9" t="s">
        <v>48</v>
      </c>
    </row>
    <row r="3847" spans="1:32" hidden="1" outlineLevel="1" x14ac:dyDescent="0.2">
      <c r="A3847" s="9" t="s">
        <v>8887</v>
      </c>
      <c r="B3847" s="9">
        <v>45343.560891203706</v>
      </c>
      <c r="C3847" s="9" t="s">
        <v>8888</v>
      </c>
      <c r="D3847" s="9"/>
      <c r="E3847" s="9"/>
      <c r="F3847" s="9"/>
      <c r="G3847" s="9"/>
      <c r="H3847" s="9"/>
      <c r="I3847" s="9"/>
      <c r="J3847" s="9" t="s">
        <v>8889</v>
      </c>
      <c r="K3847" s="9" t="s">
        <v>1040</v>
      </c>
      <c r="L3847" s="9" t="s">
        <v>1233</v>
      </c>
      <c r="M3847" s="9">
        <v>1</v>
      </c>
      <c r="N3847" s="9"/>
      <c r="O3847" s="9"/>
      <c r="P3847" s="2" t="s">
        <v>8890</v>
      </c>
      <c r="Q3847" s="9" t="s">
        <v>47</v>
      </c>
      <c r="R3847" s="9"/>
      <c r="S3847" s="9">
        <v>0.39943000000000001</v>
      </c>
      <c r="T3847" s="9">
        <v>1.2300000000000001E-5</v>
      </c>
      <c r="U3847" s="9">
        <v>1.1941E-2</v>
      </c>
      <c r="V3847" s="9">
        <v>1.1119999999999999E-3</v>
      </c>
      <c r="W3847" s="9">
        <v>0.33837200000000001</v>
      </c>
      <c r="X3847" s="9">
        <v>3.7599999999999998E-4</v>
      </c>
      <c r="Y3847" s="9">
        <v>0</v>
      </c>
      <c r="Z3847" s="9">
        <v>7.6999999999999999E-2</v>
      </c>
      <c r="AA3847" s="9">
        <v>8.4000000000000005E-2</v>
      </c>
      <c r="AB3847" s="9">
        <v>0.83899999999999997</v>
      </c>
      <c r="AC3847" s="9">
        <v>-7.7200000000000005E-2</v>
      </c>
      <c r="AD3847" s="9" t="s">
        <v>48</v>
      </c>
      <c r="AE3847" s="9" t="s">
        <v>48</v>
      </c>
      <c r="AF3847" s="9" t="s">
        <v>48</v>
      </c>
    </row>
    <row r="3848" spans="1:32" hidden="1" outlineLevel="1" x14ac:dyDescent="0.2">
      <c r="A3848" s="9" t="s">
        <v>8891</v>
      </c>
      <c r="B3848" s="9">
        <v>45343.561238425929</v>
      </c>
      <c r="C3848" s="9" t="s">
        <v>8892</v>
      </c>
      <c r="D3848" s="9"/>
      <c r="E3848" s="9"/>
      <c r="F3848" s="9"/>
      <c r="G3848" s="9"/>
      <c r="H3848" s="9"/>
      <c r="I3848" s="9"/>
      <c r="J3848" s="9" t="s">
        <v>8893</v>
      </c>
      <c r="K3848" s="9" t="s">
        <v>1040</v>
      </c>
      <c r="L3848" s="9" t="s">
        <v>1233</v>
      </c>
      <c r="M3848" s="9">
        <v>1</v>
      </c>
      <c r="N3848" s="9"/>
      <c r="O3848" s="9"/>
      <c r="P3848" s="2" t="s">
        <v>8894</v>
      </c>
      <c r="Q3848" s="9" t="s">
        <v>47</v>
      </c>
      <c r="R3848" s="9"/>
      <c r="S3848" s="9">
        <v>3.4099999999999999E-4</v>
      </c>
      <c r="T3848" s="9">
        <v>2.39E-6</v>
      </c>
      <c r="U3848" s="9">
        <v>1.95E-5</v>
      </c>
      <c r="V3848" s="9">
        <v>4.4700000000000002E-5</v>
      </c>
      <c r="W3848" s="9">
        <v>1.4799999999999999E-4</v>
      </c>
      <c r="X3848" s="9">
        <v>2.9300000000000001E-5</v>
      </c>
      <c r="Y3848" s="9">
        <v>0.36666700000000002</v>
      </c>
      <c r="Z3848" s="9">
        <v>0.126</v>
      </c>
      <c r="AA3848" s="9">
        <v>7.0000000000000007E-2</v>
      </c>
      <c r="AB3848" s="9">
        <v>0.80400000000000005</v>
      </c>
      <c r="AC3848" s="9">
        <v>0.71840000000000004</v>
      </c>
      <c r="AD3848" s="9" t="s">
        <v>48</v>
      </c>
      <c r="AE3848" s="9" t="s">
        <v>48</v>
      </c>
      <c r="AF3848" s="9" t="s">
        <v>48</v>
      </c>
    </row>
    <row r="3849" spans="1:32" hidden="1" outlineLevel="1" x14ac:dyDescent="0.2">
      <c r="A3849" s="9" t="s">
        <v>8895</v>
      </c>
      <c r="B3849" s="9">
        <v>45343.562291666669</v>
      </c>
      <c r="C3849" s="9" t="s">
        <v>8896</v>
      </c>
      <c r="D3849" s="9"/>
      <c r="E3849" s="9"/>
      <c r="F3849" s="9"/>
      <c r="G3849" s="9"/>
      <c r="H3849" s="9"/>
      <c r="I3849" s="9"/>
      <c r="J3849" s="9" t="s">
        <v>8897</v>
      </c>
      <c r="K3849" s="9" t="s">
        <v>1040</v>
      </c>
      <c r="L3849" s="9" t="s">
        <v>1233</v>
      </c>
      <c r="M3849" s="9">
        <v>1</v>
      </c>
      <c r="N3849" s="9"/>
      <c r="O3849" s="9"/>
      <c r="P3849" s="2" t="s">
        <v>8898</v>
      </c>
      <c r="Q3849" s="9" t="s">
        <v>47</v>
      </c>
      <c r="R3849" s="9"/>
      <c r="S3849" s="9">
        <v>0.13336300000000001</v>
      </c>
      <c r="T3849" s="9">
        <v>3.3800000000000002E-5</v>
      </c>
      <c r="U3849" s="9">
        <v>1.238E-3</v>
      </c>
      <c r="V3849" s="9">
        <v>2.9499999999999999E-3</v>
      </c>
      <c r="W3849" s="9">
        <v>2.7990999999999999E-2</v>
      </c>
      <c r="X3849" s="9">
        <v>1.2361E-2</v>
      </c>
      <c r="Y3849" s="9">
        <v>0.26944400000000002</v>
      </c>
      <c r="Z3849" s="9">
        <v>0.2</v>
      </c>
      <c r="AA3849" s="9">
        <v>0.104</v>
      </c>
      <c r="AB3849" s="9">
        <v>0.69599999999999995</v>
      </c>
      <c r="AC3849" s="9">
        <v>0.4118</v>
      </c>
      <c r="AD3849" s="9" t="s">
        <v>48</v>
      </c>
      <c r="AE3849" s="9" t="s">
        <v>48</v>
      </c>
      <c r="AF3849" s="9" t="s">
        <v>48</v>
      </c>
    </row>
    <row r="3850" spans="1:32" hidden="1" outlineLevel="1" x14ac:dyDescent="0.2">
      <c r="A3850" s="9" t="s">
        <v>8899</v>
      </c>
      <c r="B3850" s="9">
        <v>45343.562314814815</v>
      </c>
      <c r="C3850" s="9" t="s">
        <v>8900</v>
      </c>
      <c r="D3850" s="9"/>
      <c r="E3850" s="9"/>
      <c r="F3850" s="9"/>
      <c r="G3850" s="9"/>
      <c r="H3850" s="9"/>
      <c r="I3850" s="9"/>
      <c r="J3850" s="9" t="s">
        <v>8901</v>
      </c>
      <c r="K3850" s="9" t="s">
        <v>1040</v>
      </c>
      <c r="L3850" s="9" t="s">
        <v>1233</v>
      </c>
      <c r="M3850" s="9">
        <v>1</v>
      </c>
      <c r="N3850" s="9"/>
      <c r="O3850" s="9"/>
      <c r="P3850" s="2" t="s">
        <v>8902</v>
      </c>
      <c r="Q3850" s="9" t="s">
        <v>47</v>
      </c>
      <c r="R3850" s="9"/>
      <c r="S3850" s="9">
        <v>1.292E-3</v>
      </c>
      <c r="T3850" s="9">
        <v>1.9800000000000001E-6</v>
      </c>
      <c r="U3850" s="9">
        <v>2.3E-5</v>
      </c>
      <c r="V3850" s="9">
        <v>7.2100000000000004E-5</v>
      </c>
      <c r="W3850" s="9">
        <v>7.4899999999999999E-4</v>
      </c>
      <c r="X3850" s="9">
        <v>5.5500000000000001E-5</v>
      </c>
      <c r="Y3850" s="9">
        <v>9.375E-2</v>
      </c>
      <c r="Z3850" s="9">
        <v>0.10100000000000001</v>
      </c>
      <c r="AA3850" s="9">
        <v>0</v>
      </c>
      <c r="AB3850" s="9">
        <v>0.89900000000000002</v>
      </c>
      <c r="AC3850" s="9">
        <v>0.40189999999999998</v>
      </c>
      <c r="AD3850" s="9" t="s">
        <v>48</v>
      </c>
      <c r="AE3850" s="9" t="s">
        <v>48</v>
      </c>
      <c r="AF3850" s="9" t="s">
        <v>48</v>
      </c>
    </row>
    <row r="3851" spans="1:32" hidden="1" outlineLevel="1" x14ac:dyDescent="0.2">
      <c r="A3851" s="9" t="s">
        <v>8903</v>
      </c>
      <c r="B3851" s="9">
        <v>45343.562731481485</v>
      </c>
      <c r="C3851" s="9" t="s">
        <v>8904</v>
      </c>
      <c r="D3851" s="9"/>
      <c r="E3851" s="9"/>
      <c r="F3851" s="9"/>
      <c r="G3851" s="9"/>
      <c r="H3851" s="9"/>
      <c r="I3851" s="9"/>
      <c r="J3851" s="9" t="s">
        <v>8905</v>
      </c>
      <c r="K3851" s="9" t="s">
        <v>1040</v>
      </c>
      <c r="L3851" s="9" t="s">
        <v>1233</v>
      </c>
      <c r="M3851" s="9">
        <v>1</v>
      </c>
      <c r="N3851" s="9"/>
      <c r="O3851" s="9"/>
      <c r="P3851" s="2" t="s">
        <v>8906</v>
      </c>
      <c r="Q3851" s="9" t="s">
        <v>47</v>
      </c>
      <c r="R3851" s="9"/>
      <c r="S3851" s="9">
        <v>6.1300000000000005E-4</v>
      </c>
      <c r="T3851" s="9">
        <v>2.0200000000000001E-6</v>
      </c>
      <c r="U3851" s="9">
        <v>2.5599999999999999E-5</v>
      </c>
      <c r="V3851" s="9">
        <v>6.7999999999999999E-5</v>
      </c>
      <c r="W3851" s="9">
        <v>2.1100000000000001E-4</v>
      </c>
      <c r="X3851" s="9">
        <v>3.9400000000000002E-5</v>
      </c>
      <c r="Y3851" s="9">
        <v>7.6827000000000006E-2</v>
      </c>
      <c r="Z3851" s="9">
        <v>0.19</v>
      </c>
      <c r="AA3851" s="9">
        <v>0.09</v>
      </c>
      <c r="AB3851" s="9">
        <v>0.71899999999999997</v>
      </c>
      <c r="AC3851" s="9">
        <v>0.91869999999999996</v>
      </c>
      <c r="AD3851" s="9" t="s">
        <v>48</v>
      </c>
      <c r="AE3851" s="9" t="s">
        <v>48</v>
      </c>
      <c r="AF3851" s="9" t="s">
        <v>48</v>
      </c>
    </row>
    <row r="3852" spans="1:32" hidden="1" outlineLevel="1" x14ac:dyDescent="0.2">
      <c r="A3852" s="9" t="s">
        <v>8907</v>
      </c>
      <c r="B3852" s="9">
        <v>45343.562858796293</v>
      </c>
      <c r="C3852" s="9" t="s">
        <v>8811</v>
      </c>
      <c r="D3852" s="9"/>
      <c r="E3852" s="9"/>
      <c r="F3852" s="9"/>
      <c r="G3852" s="9"/>
      <c r="H3852" s="9"/>
      <c r="I3852" s="9"/>
      <c r="J3852" s="9" t="s">
        <v>8908</v>
      </c>
      <c r="K3852" s="9" t="s">
        <v>1040</v>
      </c>
      <c r="L3852" s="9" t="s">
        <v>1233</v>
      </c>
      <c r="M3852" s="9">
        <v>1</v>
      </c>
      <c r="N3852" s="9"/>
      <c r="O3852" s="9"/>
      <c r="P3852" s="2" t="s">
        <v>8909</v>
      </c>
      <c r="Q3852" s="9" t="s">
        <v>47</v>
      </c>
      <c r="R3852" s="9"/>
      <c r="S3852" s="9">
        <v>0.57063799999999998</v>
      </c>
      <c r="T3852" s="9">
        <v>2.63E-4</v>
      </c>
      <c r="U3852" s="9">
        <v>3.382E-3</v>
      </c>
      <c r="V3852" s="9">
        <v>3.5330000000000001E-3</v>
      </c>
      <c r="W3852" s="9">
        <v>1.4139000000000001E-2</v>
      </c>
      <c r="X3852" s="9">
        <v>0.39585500000000001</v>
      </c>
      <c r="Y3852" s="9">
        <v>-3.3329999999999999E-2</v>
      </c>
      <c r="Z3852" s="9">
        <v>0</v>
      </c>
      <c r="AA3852" s="9">
        <v>0.183</v>
      </c>
      <c r="AB3852" s="9">
        <v>0.81699999999999995</v>
      </c>
      <c r="AC3852" s="9">
        <v>-0.57189999999999996</v>
      </c>
      <c r="AD3852" s="9" t="s">
        <v>48</v>
      </c>
      <c r="AE3852" s="9" t="s">
        <v>48</v>
      </c>
      <c r="AF3852" s="9" t="s">
        <v>48</v>
      </c>
    </row>
    <row r="3853" spans="1:32" hidden="1" outlineLevel="1" x14ac:dyDescent="0.2">
      <c r="A3853" s="9" t="s">
        <v>8910</v>
      </c>
      <c r="B3853" s="9">
        <v>45343.563206018516</v>
      </c>
      <c r="C3853" s="9" t="s">
        <v>8911</v>
      </c>
      <c r="D3853" s="9"/>
      <c r="E3853" s="9"/>
      <c r="F3853" s="9"/>
      <c r="G3853" s="9"/>
      <c r="H3853" s="9"/>
      <c r="I3853" s="9"/>
      <c r="J3853" s="9" t="s">
        <v>8912</v>
      </c>
      <c r="K3853" s="9" t="s">
        <v>1040</v>
      </c>
      <c r="L3853" s="9" t="s">
        <v>1233</v>
      </c>
      <c r="M3853" s="9">
        <v>1</v>
      </c>
      <c r="N3853" s="9"/>
      <c r="O3853" s="9"/>
      <c r="P3853" s="2" t="s">
        <v>8913</v>
      </c>
      <c r="Q3853" s="9" t="s">
        <v>47</v>
      </c>
      <c r="R3853" s="9"/>
      <c r="S3853" s="9">
        <v>8.6572999999999997E-2</v>
      </c>
      <c r="T3853" s="9">
        <v>6.7299999999999999E-6</v>
      </c>
      <c r="U3853" s="9">
        <v>1.7799999999999999E-4</v>
      </c>
      <c r="V3853" s="9">
        <v>7.6900000000000004E-4</v>
      </c>
      <c r="W3853" s="9">
        <v>5.3565000000000002E-2</v>
      </c>
      <c r="X3853" s="9">
        <v>7.7399999999999995E-4</v>
      </c>
      <c r="Y3853" s="9">
        <v>0.22500000000000001</v>
      </c>
      <c r="Z3853" s="9">
        <v>0</v>
      </c>
      <c r="AA3853" s="9">
        <v>0.24299999999999999</v>
      </c>
      <c r="AB3853" s="9">
        <v>0.75700000000000001</v>
      </c>
      <c r="AC3853" s="9">
        <v>-0.93369999999999997</v>
      </c>
      <c r="AD3853" s="9" t="s">
        <v>48</v>
      </c>
      <c r="AE3853" s="9" t="s">
        <v>48</v>
      </c>
      <c r="AF3853" s="9" t="s">
        <v>48</v>
      </c>
    </row>
    <row r="3854" spans="1:32" hidden="1" outlineLevel="1" x14ac:dyDescent="0.2">
      <c r="A3854" s="9" t="s">
        <v>8914</v>
      </c>
      <c r="B3854" s="9">
        <v>45343.56322916667</v>
      </c>
      <c r="C3854" s="9" t="s">
        <v>8915</v>
      </c>
      <c r="D3854" s="9"/>
      <c r="E3854" s="9"/>
      <c r="F3854" s="9"/>
      <c r="G3854" s="9"/>
      <c r="H3854" s="9"/>
      <c r="I3854" s="9"/>
      <c r="J3854" s="9" t="s">
        <v>8916</v>
      </c>
      <c r="K3854" s="9" t="s">
        <v>1040</v>
      </c>
      <c r="L3854" s="9" t="s">
        <v>1233</v>
      </c>
      <c r="M3854" s="9">
        <v>1</v>
      </c>
      <c r="N3854" s="9"/>
      <c r="O3854" s="9"/>
      <c r="P3854" s="2" t="s">
        <v>8917</v>
      </c>
      <c r="Q3854" s="9" t="s">
        <v>47</v>
      </c>
      <c r="R3854" s="9"/>
      <c r="S3854" s="9">
        <v>0.62387800000000004</v>
      </c>
      <c r="T3854" s="9">
        <v>3.0899999999999999E-5</v>
      </c>
      <c r="U3854" s="9">
        <v>2.9710000000000001E-3</v>
      </c>
      <c r="V3854" s="9">
        <v>1.075E-3</v>
      </c>
      <c r="W3854" s="9">
        <v>0.49013899999999999</v>
      </c>
      <c r="X3854" s="9">
        <v>3.4680000000000002E-3</v>
      </c>
      <c r="Y3854" s="9">
        <v>0.21285699999999999</v>
      </c>
      <c r="Z3854" s="9">
        <v>0.125</v>
      </c>
      <c r="AA3854" s="9">
        <v>9.4E-2</v>
      </c>
      <c r="AB3854" s="9">
        <v>0.78200000000000003</v>
      </c>
      <c r="AC3854" s="9">
        <v>0.41</v>
      </c>
      <c r="AD3854" s="9" t="s">
        <v>48</v>
      </c>
      <c r="AE3854" s="9" t="s">
        <v>48</v>
      </c>
      <c r="AF3854" s="9" t="s">
        <v>48</v>
      </c>
    </row>
    <row r="3855" spans="1:32" hidden="1" outlineLevel="1" x14ac:dyDescent="0.2">
      <c r="A3855" s="9" t="s">
        <v>8918</v>
      </c>
      <c r="B3855" s="9">
        <v>45343.563518518517</v>
      </c>
      <c r="C3855" s="9" t="s">
        <v>8919</v>
      </c>
      <c r="D3855" s="9"/>
      <c r="E3855" s="9"/>
      <c r="F3855" s="9"/>
      <c r="G3855" s="9"/>
      <c r="H3855" s="9"/>
      <c r="I3855" s="9"/>
      <c r="J3855" s="9" t="s">
        <v>8920</v>
      </c>
      <c r="K3855" s="9" t="s">
        <v>1040</v>
      </c>
      <c r="L3855" s="9" t="s">
        <v>1233</v>
      </c>
      <c r="M3855" s="9">
        <v>1</v>
      </c>
      <c r="N3855" s="9"/>
      <c r="O3855" s="9"/>
      <c r="P3855" s="2" t="s">
        <v>8921</v>
      </c>
      <c r="Q3855" s="9" t="s">
        <v>47</v>
      </c>
      <c r="R3855" s="9"/>
      <c r="S3855" s="9">
        <v>8.0400000000000003E-4</v>
      </c>
      <c r="T3855" s="9">
        <v>1.57E-6</v>
      </c>
      <c r="U3855" s="9">
        <v>2.1699999999999999E-5</v>
      </c>
      <c r="V3855" s="9">
        <v>5.3000000000000001E-5</v>
      </c>
      <c r="W3855" s="9">
        <v>4.5600000000000003E-4</v>
      </c>
      <c r="X3855" s="9">
        <v>2.7399999999999999E-5</v>
      </c>
      <c r="Y3855" s="9">
        <v>0.23333300000000001</v>
      </c>
      <c r="Z3855" s="9">
        <v>0.16300000000000001</v>
      </c>
      <c r="AA3855" s="9">
        <v>0</v>
      </c>
      <c r="AB3855" s="9">
        <v>0.83699999999999997</v>
      </c>
      <c r="AC3855" s="9">
        <v>0.51060000000000005</v>
      </c>
      <c r="AD3855" s="9" t="s">
        <v>48</v>
      </c>
      <c r="AE3855" s="9" t="s">
        <v>48</v>
      </c>
      <c r="AF3855" s="9" t="s">
        <v>48</v>
      </c>
    </row>
    <row r="3856" spans="1:32" hidden="1" outlineLevel="1" x14ac:dyDescent="0.2">
      <c r="A3856" s="9" t="s">
        <v>8922</v>
      </c>
      <c r="B3856" s="9">
        <v>45343.566145833334</v>
      </c>
      <c r="C3856" s="9" t="s">
        <v>8923</v>
      </c>
      <c r="D3856" s="9"/>
      <c r="E3856" s="9"/>
      <c r="F3856" s="9"/>
      <c r="G3856" s="9"/>
      <c r="H3856" s="9"/>
      <c r="I3856" s="9"/>
      <c r="J3856" s="9" t="s">
        <v>8924</v>
      </c>
      <c r="K3856" s="9" t="s">
        <v>1040</v>
      </c>
      <c r="L3856" s="9" t="s">
        <v>1233</v>
      </c>
      <c r="M3856" s="9">
        <v>1</v>
      </c>
      <c r="N3856" s="9"/>
      <c r="O3856" s="9"/>
      <c r="P3856" s="2" t="s">
        <v>8925</v>
      </c>
      <c r="Q3856" s="9" t="s">
        <v>47</v>
      </c>
      <c r="R3856" s="9"/>
      <c r="S3856" s="9">
        <v>1.1919999999999999E-3</v>
      </c>
      <c r="T3856" s="9">
        <v>3.1700000000000001E-6</v>
      </c>
      <c r="U3856" s="9">
        <v>3.6100000000000003E-5</v>
      </c>
      <c r="V3856" s="9">
        <v>1.3300000000000001E-4</v>
      </c>
      <c r="W3856" s="9">
        <v>2.9300000000000002E-4</v>
      </c>
      <c r="X3856" s="9">
        <v>1.17E-4</v>
      </c>
      <c r="Y3856" s="9">
        <v>9.5238000000000003E-2</v>
      </c>
      <c r="Z3856" s="9">
        <v>0</v>
      </c>
      <c r="AA3856" s="9">
        <v>0</v>
      </c>
      <c r="AB3856" s="9">
        <v>1</v>
      </c>
      <c r="AC3856" s="9">
        <v>0</v>
      </c>
      <c r="AD3856" s="9" t="s">
        <v>48</v>
      </c>
      <c r="AE3856" s="9" t="s">
        <v>48</v>
      </c>
      <c r="AF3856" s="9" t="s">
        <v>48</v>
      </c>
    </row>
    <row r="3857" spans="1:32" hidden="1" outlineLevel="1" x14ac:dyDescent="0.2">
      <c r="A3857" s="9" t="s">
        <v>8926</v>
      </c>
      <c r="B3857" s="9">
        <v>45343.568182870367</v>
      </c>
      <c r="C3857" s="9" t="s">
        <v>8927</v>
      </c>
      <c r="D3857" s="9"/>
      <c r="E3857" s="9"/>
      <c r="F3857" s="9"/>
      <c r="G3857" s="9"/>
      <c r="H3857" s="9"/>
      <c r="I3857" s="9"/>
      <c r="J3857" s="9" t="s">
        <v>8928</v>
      </c>
      <c r="K3857" s="9" t="s">
        <v>1040</v>
      </c>
      <c r="L3857" s="9" t="s">
        <v>1233</v>
      </c>
      <c r="M3857" s="9">
        <v>1</v>
      </c>
      <c r="N3857" s="9"/>
      <c r="O3857" s="9"/>
      <c r="P3857" s="2" t="s">
        <v>8929</v>
      </c>
      <c r="Q3857" s="9" t="s">
        <v>47</v>
      </c>
      <c r="R3857" s="9"/>
      <c r="S3857" s="9">
        <v>1.4289999999999999E-3</v>
      </c>
      <c r="T3857" s="9">
        <v>1.2999999999999999E-5</v>
      </c>
      <c r="U3857" s="9">
        <v>8.4400000000000005E-5</v>
      </c>
      <c r="V3857" s="9">
        <v>1.5300000000000001E-4</v>
      </c>
      <c r="W3857" s="9">
        <v>4.8099999999999998E-4</v>
      </c>
      <c r="X3857" s="9">
        <v>1.9000000000000001E-4</v>
      </c>
      <c r="Y3857" s="9">
        <v>2.5000000000000001E-2</v>
      </c>
      <c r="Z3857" s="9">
        <v>0.16900000000000001</v>
      </c>
      <c r="AA3857" s="9">
        <v>0.08</v>
      </c>
      <c r="AB3857" s="9">
        <v>0.751</v>
      </c>
      <c r="AC3857" s="9">
        <v>0.70499999999999996</v>
      </c>
      <c r="AD3857" s="9" t="s">
        <v>48</v>
      </c>
      <c r="AE3857" s="9" t="s">
        <v>48</v>
      </c>
      <c r="AF3857" s="9" t="s">
        <v>48</v>
      </c>
    </row>
    <row r="3858" spans="1:32" hidden="1" outlineLevel="1" x14ac:dyDescent="0.2">
      <c r="A3858" s="9" t="s">
        <v>8930</v>
      </c>
      <c r="B3858" s="9">
        <v>45343.568368055552</v>
      </c>
      <c r="C3858" s="9" t="s">
        <v>5327</v>
      </c>
      <c r="D3858" s="9"/>
      <c r="E3858" s="9"/>
      <c r="F3858" s="9"/>
      <c r="G3858" s="9"/>
      <c r="H3858" s="9"/>
      <c r="I3858" s="9"/>
      <c r="J3858" s="9" t="s">
        <v>8931</v>
      </c>
      <c r="K3858" s="9" t="s">
        <v>1040</v>
      </c>
      <c r="L3858" s="9" t="s">
        <v>1233</v>
      </c>
      <c r="M3858" s="9">
        <v>1</v>
      </c>
      <c r="N3858" s="9"/>
      <c r="O3858" s="9"/>
      <c r="P3858" s="2" t="s">
        <v>8932</v>
      </c>
      <c r="Q3858" s="9" t="s">
        <v>47</v>
      </c>
      <c r="R3858" s="9"/>
      <c r="S3858" s="9">
        <v>2.3664999999999999E-2</v>
      </c>
      <c r="T3858" s="9">
        <v>6.1699999999999995E-5</v>
      </c>
      <c r="U3858" s="9">
        <v>5.6700000000000001E-4</v>
      </c>
      <c r="V3858" s="9">
        <v>1.6260000000000001E-3</v>
      </c>
      <c r="W3858" s="9">
        <v>2.2109999999999999E-3</v>
      </c>
      <c r="X3858" s="9">
        <v>1.116E-3</v>
      </c>
      <c r="Y3858" s="9">
        <v>0.14285700000000001</v>
      </c>
      <c r="Z3858" s="9">
        <v>0.16200000000000001</v>
      </c>
      <c r="AA3858" s="9">
        <v>0.14399999999999999</v>
      </c>
      <c r="AB3858" s="9">
        <v>0.69399999999999995</v>
      </c>
      <c r="AC3858" s="9">
        <v>0.34</v>
      </c>
      <c r="AD3858" s="9" t="s">
        <v>48</v>
      </c>
      <c r="AE3858" s="9" t="s">
        <v>48</v>
      </c>
      <c r="AF3858" s="9" t="s">
        <v>48</v>
      </c>
    </row>
    <row r="3859" spans="1:32" hidden="1" outlineLevel="1" x14ac:dyDescent="0.2">
      <c r="A3859" s="9" t="s">
        <v>8933</v>
      </c>
      <c r="B3859" s="9">
        <v>45343.568599537037</v>
      </c>
      <c r="C3859" s="9" t="s">
        <v>3659</v>
      </c>
      <c r="D3859" s="9"/>
      <c r="E3859" s="9"/>
      <c r="F3859" s="9"/>
      <c r="G3859" s="9"/>
      <c r="H3859" s="9"/>
      <c r="I3859" s="9"/>
      <c r="J3859" s="9" t="s">
        <v>8934</v>
      </c>
      <c r="K3859" s="9" t="s">
        <v>1040</v>
      </c>
      <c r="L3859" s="9" t="s">
        <v>1233</v>
      </c>
      <c r="M3859" s="9">
        <v>1</v>
      </c>
      <c r="N3859" s="9"/>
      <c r="O3859" s="9"/>
      <c r="P3859" s="2" t="s">
        <v>8935</v>
      </c>
      <c r="Q3859" s="9" t="s">
        <v>47</v>
      </c>
      <c r="R3859" s="9"/>
      <c r="S3859" s="9">
        <v>0.50457700000000005</v>
      </c>
      <c r="T3859" s="9">
        <v>4.8999999999999998E-5</v>
      </c>
      <c r="U3859" s="9">
        <v>3.6510000000000002E-3</v>
      </c>
      <c r="V3859" s="9">
        <v>1.322E-3</v>
      </c>
      <c r="W3859" s="9">
        <v>0.10064099999999999</v>
      </c>
      <c r="X3859" s="9">
        <v>2.209E-3</v>
      </c>
      <c r="Y3859" s="9">
        <v>8.3333000000000004E-2</v>
      </c>
      <c r="Z3859" s="9">
        <v>2.9000000000000001E-2</v>
      </c>
      <c r="AA3859" s="9">
        <v>8.7999999999999995E-2</v>
      </c>
      <c r="AB3859" s="9">
        <v>0.88300000000000001</v>
      </c>
      <c r="AC3859" s="9">
        <v>-0.68</v>
      </c>
      <c r="AD3859" s="9" t="s">
        <v>48</v>
      </c>
      <c r="AE3859" s="9" t="s">
        <v>48</v>
      </c>
      <c r="AF3859" s="9" t="s">
        <v>48</v>
      </c>
    </row>
    <row r="3860" spans="1:32" hidden="1" outlineLevel="1" x14ac:dyDescent="0.2">
      <c r="A3860" s="9" t="s">
        <v>8936</v>
      </c>
      <c r="B3860" s="9">
        <v>45343.569710648146</v>
      </c>
      <c r="C3860" s="9" t="s">
        <v>8937</v>
      </c>
      <c r="D3860" s="9"/>
      <c r="E3860" s="9"/>
      <c r="F3860" s="9"/>
      <c r="G3860" s="9"/>
      <c r="H3860" s="9"/>
      <c r="I3860" s="9"/>
      <c r="J3860" s="9" t="s">
        <v>8938</v>
      </c>
      <c r="K3860" s="9" t="s">
        <v>1040</v>
      </c>
      <c r="L3860" s="9" t="s">
        <v>1233</v>
      </c>
      <c r="M3860" s="9">
        <v>1</v>
      </c>
      <c r="N3860" s="9"/>
      <c r="O3860" s="9"/>
      <c r="P3860" s="2" t="s">
        <v>8939</v>
      </c>
      <c r="Q3860" s="9" t="s">
        <v>47</v>
      </c>
      <c r="R3860" s="9"/>
      <c r="S3860" s="9">
        <v>7.5900000000000002E-4</v>
      </c>
      <c r="T3860" s="9">
        <v>6.4300000000000003E-6</v>
      </c>
      <c r="U3860" s="9">
        <v>6.2600000000000004E-5</v>
      </c>
      <c r="V3860" s="9">
        <v>7.1699999999999995E-5</v>
      </c>
      <c r="W3860" s="9">
        <v>2.3699999999999999E-4</v>
      </c>
      <c r="X3860" s="9">
        <v>1.21E-4</v>
      </c>
      <c r="Y3860" s="9">
        <v>8.0809999999999996E-3</v>
      </c>
      <c r="Z3860" s="9">
        <v>0.10199999999999999</v>
      </c>
      <c r="AA3860" s="9">
        <v>0.10299999999999999</v>
      </c>
      <c r="AB3860" s="9">
        <v>0.79500000000000004</v>
      </c>
      <c r="AC3860" s="9">
        <v>-1.2800000000000001E-2</v>
      </c>
      <c r="AD3860" s="9" t="s">
        <v>48</v>
      </c>
      <c r="AE3860" s="9" t="s">
        <v>48</v>
      </c>
      <c r="AF3860" s="9" t="s">
        <v>48</v>
      </c>
    </row>
    <row r="3861" spans="1:32" hidden="1" outlineLevel="1" x14ac:dyDescent="0.2">
      <c r="A3861" s="9" t="s">
        <v>8940</v>
      </c>
      <c r="B3861" s="9">
        <v>45343.570173611108</v>
      </c>
      <c r="C3861" s="9" t="s">
        <v>8941</v>
      </c>
      <c r="D3861" s="9"/>
      <c r="E3861" s="9"/>
      <c r="F3861" s="9"/>
      <c r="G3861" s="9"/>
      <c r="H3861" s="9"/>
      <c r="I3861" s="9"/>
      <c r="J3861" s="9" t="s">
        <v>8942</v>
      </c>
      <c r="K3861" s="9" t="s">
        <v>1040</v>
      </c>
      <c r="L3861" s="9" t="s">
        <v>1233</v>
      </c>
      <c r="M3861" s="9">
        <v>1</v>
      </c>
      <c r="N3861" s="9"/>
      <c r="O3861" s="9"/>
      <c r="P3861" s="2" t="s">
        <v>8943</v>
      </c>
      <c r="Q3861" s="9" t="s">
        <v>47</v>
      </c>
      <c r="R3861" s="9"/>
      <c r="S3861" s="9">
        <v>0.61988399999999999</v>
      </c>
      <c r="T3861" s="9">
        <v>1.5699999999999999E-4</v>
      </c>
      <c r="U3861" s="9">
        <v>0.25084200000000001</v>
      </c>
      <c r="V3861" s="9">
        <v>7.0039999999999998E-3</v>
      </c>
      <c r="W3861" s="9">
        <v>0.188579</v>
      </c>
      <c r="X3861" s="9">
        <v>2.0439999999999998E-3</v>
      </c>
      <c r="Y3861" s="9">
        <v>0.23</v>
      </c>
      <c r="Z3861" s="9">
        <v>0.20899999999999999</v>
      </c>
      <c r="AA3861" s="9">
        <v>0.14899999999999999</v>
      </c>
      <c r="AB3861" s="9">
        <v>0.64200000000000002</v>
      </c>
      <c r="AC3861" s="9">
        <v>0.94240000000000002</v>
      </c>
      <c r="AD3861" s="9" t="s">
        <v>48</v>
      </c>
      <c r="AE3861" s="9" t="s">
        <v>48</v>
      </c>
      <c r="AF3861" s="9" t="s">
        <v>48</v>
      </c>
    </row>
    <row r="3862" spans="1:32" hidden="1" outlineLevel="1" x14ac:dyDescent="0.2">
      <c r="A3862" s="9" t="s">
        <v>8944</v>
      </c>
      <c r="B3862" s="9">
        <v>45343.571446759262</v>
      </c>
      <c r="C3862" s="9" t="s">
        <v>8945</v>
      </c>
      <c r="D3862" s="9"/>
      <c r="E3862" s="9"/>
      <c r="F3862" s="9"/>
      <c r="G3862" s="9"/>
      <c r="H3862" s="9"/>
      <c r="I3862" s="9"/>
      <c r="J3862" s="9" t="s">
        <v>8946</v>
      </c>
      <c r="K3862" s="9" t="s">
        <v>1040</v>
      </c>
      <c r="L3862" s="9" t="s">
        <v>1233</v>
      </c>
      <c r="M3862" s="9">
        <v>1</v>
      </c>
      <c r="N3862" s="9"/>
      <c r="O3862" s="9"/>
      <c r="P3862" s="2" t="s">
        <v>8947</v>
      </c>
      <c r="Q3862" s="9" t="s">
        <v>47</v>
      </c>
      <c r="R3862" s="9"/>
      <c r="S3862" s="9">
        <v>0.440583</v>
      </c>
      <c r="T3862" s="9">
        <v>4.6900000000000002E-5</v>
      </c>
      <c r="U3862" s="9">
        <v>0.193578</v>
      </c>
      <c r="V3862" s="9">
        <v>3.0040000000000002E-3</v>
      </c>
      <c r="W3862" s="9">
        <v>8.1585000000000005E-2</v>
      </c>
      <c r="X3862" s="9">
        <v>1.735E-3</v>
      </c>
      <c r="Y3862" s="9">
        <v>-8.7609999999999993E-2</v>
      </c>
      <c r="Z3862" s="9">
        <v>0.106</v>
      </c>
      <c r="AA3862" s="9">
        <v>0.20899999999999999</v>
      </c>
      <c r="AB3862" s="9">
        <v>0.68400000000000005</v>
      </c>
      <c r="AC3862" s="9">
        <v>-0.79579999999999995</v>
      </c>
      <c r="AD3862" s="9" t="s">
        <v>48</v>
      </c>
      <c r="AE3862" s="9" t="s">
        <v>48</v>
      </c>
      <c r="AF3862" s="9" t="s">
        <v>48</v>
      </c>
    </row>
    <row r="3863" spans="1:32" hidden="1" outlineLevel="1" x14ac:dyDescent="0.2">
      <c r="A3863" s="9" t="s">
        <v>8948</v>
      </c>
      <c r="B3863" s="9">
        <v>45343.573020833333</v>
      </c>
      <c r="C3863" s="9" t="s">
        <v>8949</v>
      </c>
      <c r="D3863" s="9"/>
      <c r="E3863" s="9"/>
      <c r="F3863" s="9"/>
      <c r="G3863" s="9"/>
      <c r="H3863" s="9"/>
      <c r="I3863" s="9"/>
      <c r="J3863" s="9" t="s">
        <v>8950</v>
      </c>
      <c r="K3863" s="9" t="s">
        <v>1040</v>
      </c>
      <c r="L3863" s="9" t="s">
        <v>1233</v>
      </c>
      <c r="M3863" s="9">
        <v>1</v>
      </c>
      <c r="N3863" s="9"/>
      <c r="O3863" s="9"/>
      <c r="P3863" s="2" t="s">
        <v>8951</v>
      </c>
      <c r="Q3863" s="9" t="s">
        <v>47</v>
      </c>
      <c r="R3863" s="9"/>
      <c r="S3863" s="9">
        <v>3.9899999999999999E-4</v>
      </c>
      <c r="T3863" s="9">
        <v>2.04E-6</v>
      </c>
      <c r="U3863" s="9">
        <v>1.8300000000000001E-5</v>
      </c>
      <c r="V3863" s="9">
        <v>7.5400000000000003E-5</v>
      </c>
      <c r="W3863" s="9">
        <v>1.7799999999999999E-4</v>
      </c>
      <c r="X3863" s="9">
        <v>2.62E-5</v>
      </c>
      <c r="Y3863" s="9">
        <v>0.154167</v>
      </c>
      <c r="Z3863" s="9">
        <v>0.35499999999999998</v>
      </c>
      <c r="AA3863" s="9">
        <v>0.151</v>
      </c>
      <c r="AB3863" s="9">
        <v>0.495</v>
      </c>
      <c r="AC3863" s="9">
        <v>0.71330000000000005</v>
      </c>
      <c r="AD3863" s="9" t="s">
        <v>48</v>
      </c>
      <c r="AE3863" s="9" t="s">
        <v>48</v>
      </c>
      <c r="AF3863" s="9" t="s">
        <v>48</v>
      </c>
    </row>
    <row r="3864" spans="1:32" hidden="1" outlineLevel="1" x14ac:dyDescent="0.2">
      <c r="A3864" s="9" t="s">
        <v>8952</v>
      </c>
      <c r="B3864" s="9">
        <v>45343.574837962966</v>
      </c>
      <c r="C3864" s="9" t="s">
        <v>8953</v>
      </c>
      <c r="D3864" s="9"/>
      <c r="E3864" s="9"/>
      <c r="F3864" s="9"/>
      <c r="G3864" s="9"/>
      <c r="H3864" s="9"/>
      <c r="I3864" s="9"/>
      <c r="J3864" s="9" t="s">
        <v>8954</v>
      </c>
      <c r="K3864" s="9" t="s">
        <v>1040</v>
      </c>
      <c r="L3864" s="9" t="s">
        <v>1233</v>
      </c>
      <c r="M3864" s="9">
        <v>1</v>
      </c>
      <c r="N3864" s="9"/>
      <c r="O3864" s="9"/>
      <c r="P3864" s="2" t="s">
        <v>8955</v>
      </c>
      <c r="Q3864" s="9" t="s">
        <v>47</v>
      </c>
      <c r="R3864" s="9"/>
      <c r="S3864" s="9">
        <v>0.87471900000000002</v>
      </c>
      <c r="T3864" s="9">
        <v>2.0100000000000001E-4</v>
      </c>
      <c r="U3864" s="9">
        <v>0.72079000000000004</v>
      </c>
      <c r="V3864" s="9">
        <v>3.0860000000000002E-3</v>
      </c>
      <c r="W3864" s="9">
        <v>6.4979999999999996E-2</v>
      </c>
      <c r="X3864" s="9">
        <v>5.1089999999999998E-3</v>
      </c>
      <c r="Y3864" s="9">
        <v>-4.6829999999999997E-2</v>
      </c>
      <c r="Z3864" s="9">
        <v>3.5999999999999997E-2</v>
      </c>
      <c r="AA3864" s="9">
        <v>0.36699999999999999</v>
      </c>
      <c r="AB3864" s="9">
        <v>0.59699999999999998</v>
      </c>
      <c r="AC3864" s="9">
        <v>-0.95240000000000002</v>
      </c>
      <c r="AD3864" s="9" t="s">
        <v>48</v>
      </c>
      <c r="AE3864" s="9" t="s">
        <v>48</v>
      </c>
      <c r="AF3864" s="9" t="s">
        <v>48</v>
      </c>
    </row>
    <row r="3865" spans="1:32" hidden="1" outlineLevel="1" x14ac:dyDescent="0.2">
      <c r="A3865" s="9" t="s">
        <v>8956</v>
      </c>
      <c r="B3865" s="9">
        <v>45343.576851851853</v>
      </c>
      <c r="C3865" s="9" t="s">
        <v>8957</v>
      </c>
      <c r="D3865" s="9"/>
      <c r="E3865" s="9"/>
      <c r="F3865" s="9"/>
      <c r="G3865" s="9"/>
      <c r="H3865" s="9"/>
      <c r="I3865" s="9"/>
      <c r="J3865" s="9" t="s">
        <v>8958</v>
      </c>
      <c r="K3865" s="9" t="s">
        <v>1040</v>
      </c>
      <c r="L3865" s="9" t="s">
        <v>1233</v>
      </c>
      <c r="M3865" s="9">
        <v>1</v>
      </c>
      <c r="N3865" s="9"/>
      <c r="O3865" s="9"/>
      <c r="P3865" s="2" t="s">
        <v>8959</v>
      </c>
      <c r="Q3865" s="9" t="s">
        <v>47</v>
      </c>
      <c r="R3865" s="9"/>
      <c r="S3865" s="9">
        <v>4.3800000000000002E-4</v>
      </c>
      <c r="T3865" s="9">
        <v>2.0899999999999999E-6</v>
      </c>
      <c r="U3865" s="9">
        <v>1.6399999999999999E-5</v>
      </c>
      <c r="V3865" s="9">
        <v>3.8000000000000002E-5</v>
      </c>
      <c r="W3865" s="9">
        <v>2.24E-4</v>
      </c>
      <c r="X3865" s="9">
        <v>3.4100000000000002E-5</v>
      </c>
      <c r="Y3865" s="9">
        <v>0.28571400000000002</v>
      </c>
      <c r="Z3865" s="9">
        <v>4.8000000000000001E-2</v>
      </c>
      <c r="AA3865" s="9">
        <v>8.8999999999999996E-2</v>
      </c>
      <c r="AB3865" s="9">
        <v>0.86299999999999999</v>
      </c>
      <c r="AC3865" s="9">
        <v>-0.31819999999999998</v>
      </c>
      <c r="AD3865" s="9" t="s">
        <v>48</v>
      </c>
      <c r="AE3865" s="9" t="s">
        <v>48</v>
      </c>
      <c r="AF3865" s="9" t="s">
        <v>48</v>
      </c>
    </row>
    <row r="3866" spans="1:32" hidden="1" outlineLevel="1" x14ac:dyDescent="0.2">
      <c r="A3866" s="9" t="s">
        <v>8960</v>
      </c>
      <c r="B3866" s="9">
        <v>45343.577268518522</v>
      </c>
      <c r="C3866" s="9" t="s">
        <v>8961</v>
      </c>
      <c r="D3866" s="9"/>
      <c r="E3866" s="9"/>
      <c r="F3866" s="9"/>
      <c r="G3866" s="9"/>
      <c r="H3866" s="9"/>
      <c r="I3866" s="9"/>
      <c r="J3866" s="9" t="s">
        <v>8962</v>
      </c>
      <c r="K3866" s="9" t="s">
        <v>1040</v>
      </c>
      <c r="L3866" s="9" t="s">
        <v>1233</v>
      </c>
      <c r="M3866" s="9">
        <v>1</v>
      </c>
      <c r="N3866" s="9"/>
      <c r="O3866" s="9"/>
      <c r="P3866" s="2" t="s">
        <v>8963</v>
      </c>
      <c r="Q3866" s="9" t="s">
        <v>47</v>
      </c>
      <c r="R3866" s="9"/>
      <c r="S3866" s="9">
        <v>5.0900000000000001E-4</v>
      </c>
      <c r="T3866" s="9">
        <v>6.5699999999999998E-6</v>
      </c>
      <c r="U3866" s="9">
        <v>3.2199999999999997E-5</v>
      </c>
      <c r="V3866" s="9">
        <v>7.7000000000000001E-5</v>
      </c>
      <c r="W3866" s="9">
        <v>1.6200000000000001E-4</v>
      </c>
      <c r="X3866" s="9">
        <v>5.2299999999999997E-5</v>
      </c>
      <c r="Y3866" s="9">
        <v>0</v>
      </c>
      <c r="Z3866" s="9">
        <v>0.24299999999999999</v>
      </c>
      <c r="AA3866" s="9">
        <v>0.25800000000000001</v>
      </c>
      <c r="AB3866" s="9">
        <v>0.5</v>
      </c>
      <c r="AC3866" s="9">
        <v>0.32350000000000001</v>
      </c>
      <c r="AD3866" s="9" t="s">
        <v>48</v>
      </c>
      <c r="AE3866" s="9" t="s">
        <v>48</v>
      </c>
      <c r="AF3866" s="9" t="s">
        <v>48</v>
      </c>
    </row>
    <row r="3867" spans="1:32" hidden="1" outlineLevel="1" x14ac:dyDescent="0.2">
      <c r="A3867" s="9" t="s">
        <v>8964</v>
      </c>
      <c r="B3867" s="9">
        <v>45343.57775462963</v>
      </c>
      <c r="C3867" s="9" t="s">
        <v>4672</v>
      </c>
      <c r="D3867" s="9"/>
      <c r="E3867" s="9"/>
      <c r="F3867" s="9"/>
      <c r="G3867" s="9"/>
      <c r="H3867" s="9"/>
      <c r="I3867" s="9"/>
      <c r="J3867" s="9" t="s">
        <v>8965</v>
      </c>
      <c r="K3867" s="9" t="s">
        <v>1040</v>
      </c>
      <c r="L3867" s="9" t="s">
        <v>1233</v>
      </c>
      <c r="M3867" s="9">
        <v>1</v>
      </c>
      <c r="N3867" s="9"/>
      <c r="O3867" s="9"/>
      <c r="P3867" s="2" t="s">
        <v>8966</v>
      </c>
      <c r="Q3867" s="9" t="s">
        <v>47</v>
      </c>
      <c r="R3867" s="9"/>
      <c r="S3867" s="9"/>
      <c r="T3867" s="9"/>
      <c r="U3867" s="9"/>
      <c r="V3867" s="9"/>
      <c r="W3867" s="9"/>
      <c r="X3867" s="9"/>
      <c r="Y3867" s="9">
        <v>0</v>
      </c>
      <c r="Z3867" s="9" t="s">
        <v>48</v>
      </c>
      <c r="AA3867" s="9" t="s">
        <v>48</v>
      </c>
      <c r="AB3867" s="9" t="s">
        <v>48</v>
      </c>
      <c r="AC3867" s="9" t="s">
        <v>48</v>
      </c>
      <c r="AD3867" s="9" t="s">
        <v>48</v>
      </c>
      <c r="AE3867" s="9" t="s">
        <v>48</v>
      </c>
      <c r="AF3867" s="9" t="s">
        <v>48</v>
      </c>
    </row>
    <row r="3868" spans="1:32" hidden="1" outlineLevel="1" x14ac:dyDescent="0.2">
      <c r="A3868" s="9" t="s">
        <v>8967</v>
      </c>
      <c r="B3868" s="9">
        <v>45343.577847222223</v>
      </c>
      <c r="C3868" s="9" t="s">
        <v>8968</v>
      </c>
      <c r="D3868" s="9"/>
      <c r="E3868" s="9"/>
      <c r="F3868" s="9"/>
      <c r="G3868" s="9"/>
      <c r="H3868" s="9"/>
      <c r="I3868" s="9"/>
      <c r="J3868" s="9" t="s">
        <v>8969</v>
      </c>
      <c r="K3868" s="9" t="s">
        <v>1040</v>
      </c>
      <c r="L3868" s="9" t="s">
        <v>1233</v>
      </c>
      <c r="M3868" s="9">
        <v>1</v>
      </c>
      <c r="N3868" s="9"/>
      <c r="O3868" s="9"/>
      <c r="P3868" s="2" t="s">
        <v>8970</v>
      </c>
      <c r="Q3868" s="9" t="s">
        <v>47</v>
      </c>
      <c r="R3868" s="9"/>
      <c r="S3868" s="9">
        <v>5.3499999999999999E-4</v>
      </c>
      <c r="T3868" s="9">
        <v>2.4200000000000001E-6</v>
      </c>
      <c r="U3868" s="9">
        <v>2.3200000000000001E-5</v>
      </c>
      <c r="V3868" s="9">
        <v>4.4299999999999999E-5</v>
      </c>
      <c r="W3868" s="9">
        <v>2.6699999999999998E-4</v>
      </c>
      <c r="X3868" s="9">
        <v>3.6600000000000002E-5</v>
      </c>
      <c r="Y3868" s="9">
        <v>-5.7140000000000003E-2</v>
      </c>
      <c r="Z3868" s="9">
        <v>6.4000000000000001E-2</v>
      </c>
      <c r="AA3868" s="9">
        <v>7.4999999999999997E-2</v>
      </c>
      <c r="AB3868" s="9">
        <v>0.86199999999999999</v>
      </c>
      <c r="AC3868" s="9">
        <v>0.1933</v>
      </c>
      <c r="AD3868" s="9" t="s">
        <v>48</v>
      </c>
      <c r="AE3868" s="9" t="s">
        <v>48</v>
      </c>
      <c r="AF3868" s="9" t="s">
        <v>48</v>
      </c>
    </row>
    <row r="3869" spans="1:32" hidden="1" outlineLevel="1" x14ac:dyDescent="0.2">
      <c r="A3869" s="9" t="s">
        <v>8971</v>
      </c>
      <c r="B3869" s="9">
        <v>45343.581400462965</v>
      </c>
      <c r="C3869" s="9" t="s">
        <v>8972</v>
      </c>
      <c r="D3869" s="9"/>
      <c r="E3869" s="9"/>
      <c r="F3869" s="9"/>
      <c r="G3869" s="9"/>
      <c r="H3869" s="9"/>
      <c r="I3869" s="9"/>
      <c r="J3869" s="9" t="s">
        <v>8973</v>
      </c>
      <c r="K3869" s="9" t="s">
        <v>1040</v>
      </c>
      <c r="L3869" s="9" t="s">
        <v>1233</v>
      </c>
      <c r="M3869" s="9">
        <v>1</v>
      </c>
      <c r="N3869" s="9"/>
      <c r="O3869" s="9"/>
      <c r="P3869" s="2" t="s">
        <v>8974</v>
      </c>
      <c r="Q3869" s="9" t="s">
        <v>47</v>
      </c>
      <c r="R3869" s="9"/>
      <c r="S3869" s="9">
        <v>4.1799999999999997E-3</v>
      </c>
      <c r="T3869" s="9">
        <v>4.5700000000000003E-6</v>
      </c>
      <c r="U3869" s="9">
        <v>5.5800000000000001E-5</v>
      </c>
      <c r="V3869" s="9">
        <v>1.83E-4</v>
      </c>
      <c r="W3869" s="9">
        <v>1.372E-3</v>
      </c>
      <c r="X3869" s="9">
        <v>9.0899999999999998E-4</v>
      </c>
      <c r="Y3869" s="9">
        <v>-7.4999999999999997E-2</v>
      </c>
      <c r="Z3869" s="9">
        <v>0</v>
      </c>
      <c r="AA3869" s="9">
        <v>0.316</v>
      </c>
      <c r="AB3869" s="9">
        <v>0.68400000000000005</v>
      </c>
      <c r="AC3869" s="9">
        <v>-0.66690000000000005</v>
      </c>
      <c r="AD3869" s="9" t="s">
        <v>48</v>
      </c>
      <c r="AE3869" s="9" t="s">
        <v>48</v>
      </c>
      <c r="AF3869" s="9" t="s">
        <v>48</v>
      </c>
    </row>
    <row r="3870" spans="1:32" hidden="1" outlineLevel="1" x14ac:dyDescent="0.2">
      <c r="A3870" s="9" t="s">
        <v>8975</v>
      </c>
      <c r="B3870" s="9">
        <v>45343.581493055557</v>
      </c>
      <c r="C3870" s="9" t="s">
        <v>8976</v>
      </c>
      <c r="D3870" s="9"/>
      <c r="E3870" s="9"/>
      <c r="F3870" s="9"/>
      <c r="G3870" s="9"/>
      <c r="H3870" s="9"/>
      <c r="I3870" s="9"/>
      <c r="J3870" s="9" t="s">
        <v>8977</v>
      </c>
      <c r="K3870" s="9" t="s">
        <v>1040</v>
      </c>
      <c r="L3870" s="9" t="s">
        <v>1233</v>
      </c>
      <c r="M3870" s="9">
        <v>1</v>
      </c>
      <c r="N3870" s="9"/>
      <c r="O3870" s="9"/>
      <c r="P3870" s="2" t="s">
        <v>8978</v>
      </c>
      <c r="Q3870" s="9" t="s">
        <v>47</v>
      </c>
      <c r="R3870" s="9"/>
      <c r="S3870" s="9">
        <v>0.88865499999999997</v>
      </c>
      <c r="T3870" s="9">
        <v>2.3900000000000002E-5</v>
      </c>
      <c r="U3870" s="9">
        <v>1.114E-3</v>
      </c>
      <c r="V3870" s="9">
        <v>8.34E-4</v>
      </c>
      <c r="W3870" s="9">
        <v>0.82228100000000004</v>
      </c>
      <c r="X3870" s="9">
        <v>3.77E-4</v>
      </c>
      <c r="Y3870" s="9">
        <v>0.17499999999999999</v>
      </c>
      <c r="Z3870" s="9">
        <v>0</v>
      </c>
      <c r="AA3870" s="9">
        <v>0.26400000000000001</v>
      </c>
      <c r="AB3870" s="9">
        <v>0.73599999999999999</v>
      </c>
      <c r="AC3870" s="9">
        <v>-0.77829999999999999</v>
      </c>
      <c r="AD3870" s="9" t="s">
        <v>48</v>
      </c>
      <c r="AE3870" s="9" t="s">
        <v>48</v>
      </c>
      <c r="AF3870" s="9" t="s">
        <v>48</v>
      </c>
    </row>
    <row r="3871" spans="1:32" hidden="1" outlineLevel="1" x14ac:dyDescent="0.2">
      <c r="A3871" s="9" t="s">
        <v>8979</v>
      </c>
      <c r="B3871" s="9">
        <v>45343.58221064815</v>
      </c>
      <c r="C3871" s="9" t="s">
        <v>8980</v>
      </c>
      <c r="D3871" s="9"/>
      <c r="E3871" s="9"/>
      <c r="F3871" s="9"/>
      <c r="G3871" s="9"/>
      <c r="H3871" s="9"/>
      <c r="I3871" s="9"/>
      <c r="J3871" s="9" t="s">
        <v>8981</v>
      </c>
      <c r="K3871" s="9" t="s">
        <v>1040</v>
      </c>
      <c r="L3871" s="9" t="s">
        <v>1233</v>
      </c>
      <c r="M3871" s="9">
        <v>1</v>
      </c>
      <c r="N3871" s="9"/>
      <c r="O3871" s="9"/>
      <c r="P3871" s="2" t="s">
        <v>8982</v>
      </c>
      <c r="Q3871" s="9" t="s">
        <v>47</v>
      </c>
      <c r="R3871" s="9"/>
      <c r="S3871" s="9">
        <v>7.639E-3</v>
      </c>
      <c r="T3871" s="9">
        <v>2.2500000000000001E-6</v>
      </c>
      <c r="U3871" s="9">
        <v>4.6E-5</v>
      </c>
      <c r="V3871" s="9">
        <v>1.93E-4</v>
      </c>
      <c r="W3871" s="9">
        <v>3.4459999999999998E-3</v>
      </c>
      <c r="X3871" s="9">
        <v>7.5799999999999999E-5</v>
      </c>
      <c r="Y3871" s="9">
        <v>0.25</v>
      </c>
      <c r="Z3871" s="9">
        <v>3.4000000000000002E-2</v>
      </c>
      <c r="AA3871" s="9">
        <v>0.20699999999999999</v>
      </c>
      <c r="AB3871" s="9">
        <v>0.75800000000000001</v>
      </c>
      <c r="AC3871" s="9">
        <v>-0.79520000000000002</v>
      </c>
      <c r="AD3871" s="9" t="s">
        <v>48</v>
      </c>
      <c r="AE3871" s="9" t="s">
        <v>48</v>
      </c>
      <c r="AF3871" s="9" t="s">
        <v>48</v>
      </c>
    </row>
    <row r="3872" spans="1:32" hidden="1" outlineLevel="1" x14ac:dyDescent="0.2">
      <c r="A3872" s="9" t="s">
        <v>8983</v>
      </c>
      <c r="B3872" s="9">
        <v>45343.583067129628</v>
      </c>
      <c r="C3872" s="9" t="s">
        <v>8984</v>
      </c>
      <c r="D3872" s="9"/>
      <c r="E3872" s="9"/>
      <c r="F3872" s="9"/>
      <c r="G3872" s="9"/>
      <c r="H3872" s="9"/>
      <c r="I3872" s="9"/>
      <c r="J3872" s="9" t="s">
        <v>8985</v>
      </c>
      <c r="K3872" s="9" t="s">
        <v>1040</v>
      </c>
      <c r="L3872" s="9" t="s">
        <v>1233</v>
      </c>
      <c r="M3872" s="9">
        <v>1</v>
      </c>
      <c r="N3872" s="9"/>
      <c r="O3872" s="9"/>
      <c r="P3872" s="2" t="s">
        <v>8986</v>
      </c>
      <c r="Q3872" s="9" t="s">
        <v>47</v>
      </c>
      <c r="R3872" s="9"/>
      <c r="S3872" s="9">
        <v>3.9932000000000002E-2</v>
      </c>
      <c r="T3872" s="9">
        <v>2.8600000000000001E-6</v>
      </c>
      <c r="U3872" s="9">
        <v>1.75E-4</v>
      </c>
      <c r="V3872" s="9">
        <v>2.3599999999999999E-4</v>
      </c>
      <c r="W3872" s="9">
        <v>3.3894000000000001E-2</v>
      </c>
      <c r="X3872" s="9">
        <v>1.95E-4</v>
      </c>
      <c r="Y3872" s="9">
        <v>0.25</v>
      </c>
      <c r="Z3872" s="9">
        <v>0.23799999999999999</v>
      </c>
      <c r="AA3872" s="9">
        <v>0.13100000000000001</v>
      </c>
      <c r="AB3872" s="9">
        <v>0.63100000000000001</v>
      </c>
      <c r="AC3872" s="9">
        <v>0.65969999999999995</v>
      </c>
      <c r="AD3872" s="9" t="s">
        <v>48</v>
      </c>
      <c r="AE3872" s="9" t="s">
        <v>48</v>
      </c>
      <c r="AF3872" s="9" t="s">
        <v>48</v>
      </c>
    </row>
    <row r="3873" spans="1:32" hidden="1" outlineLevel="1" x14ac:dyDescent="0.2">
      <c r="A3873" s="9" t="s">
        <v>8987</v>
      </c>
      <c r="B3873" s="9">
        <v>45343.584027777775</v>
      </c>
      <c r="C3873" s="9" t="s">
        <v>8988</v>
      </c>
      <c r="D3873" s="9"/>
      <c r="E3873" s="9"/>
      <c r="F3873" s="9"/>
      <c r="G3873" s="9"/>
      <c r="H3873" s="9"/>
      <c r="I3873" s="9"/>
      <c r="J3873" s="9" t="s">
        <v>8989</v>
      </c>
      <c r="K3873" s="9" t="s">
        <v>1040</v>
      </c>
      <c r="L3873" s="9" t="s">
        <v>1233</v>
      </c>
      <c r="M3873" s="9">
        <v>1</v>
      </c>
      <c r="N3873" s="9"/>
      <c r="O3873" s="9"/>
      <c r="P3873" s="2" t="s">
        <v>8990</v>
      </c>
      <c r="Q3873" s="9" t="s">
        <v>47</v>
      </c>
      <c r="R3873" s="9"/>
      <c r="S3873" s="9">
        <v>2.947E-3</v>
      </c>
      <c r="T3873" s="9">
        <v>1.4399999999999999E-5</v>
      </c>
      <c r="U3873" s="9">
        <v>1.25E-4</v>
      </c>
      <c r="V3873" s="9">
        <v>2.34E-4</v>
      </c>
      <c r="W3873" s="9">
        <v>1.4710000000000001E-3</v>
      </c>
      <c r="X3873" s="9">
        <v>7.8499999999999997E-5</v>
      </c>
      <c r="Y3873" s="9">
        <v>0.13500000000000001</v>
      </c>
      <c r="Z3873" s="9">
        <v>9.1999999999999998E-2</v>
      </c>
      <c r="AA3873" s="9">
        <v>0.114</v>
      </c>
      <c r="AB3873" s="9">
        <v>0.79400000000000004</v>
      </c>
      <c r="AC3873" s="9">
        <v>-0.80379999999999996</v>
      </c>
      <c r="AD3873" s="9" t="s">
        <v>48</v>
      </c>
      <c r="AE3873" s="9" t="s">
        <v>48</v>
      </c>
      <c r="AF3873" s="9" t="s">
        <v>48</v>
      </c>
    </row>
    <row r="3874" spans="1:32" hidden="1" outlineLevel="1" x14ac:dyDescent="0.2">
      <c r="A3874" s="9" t="s">
        <v>8991</v>
      </c>
      <c r="B3874" s="9">
        <v>45343.584108796298</v>
      </c>
      <c r="C3874" s="9" t="s">
        <v>8992</v>
      </c>
      <c r="D3874" s="9"/>
      <c r="E3874" s="9"/>
      <c r="F3874" s="9"/>
      <c r="G3874" s="9"/>
      <c r="H3874" s="9"/>
      <c r="I3874" s="9"/>
      <c r="J3874" s="9" t="s">
        <v>8993</v>
      </c>
      <c r="K3874" s="9" t="s">
        <v>1040</v>
      </c>
      <c r="L3874" s="9" t="s">
        <v>1233</v>
      </c>
      <c r="M3874" s="9">
        <v>1</v>
      </c>
      <c r="N3874" s="9"/>
      <c r="O3874" s="9"/>
      <c r="P3874" s="2" t="s">
        <v>8994</v>
      </c>
      <c r="Q3874" s="9" t="s">
        <v>47</v>
      </c>
      <c r="R3874" s="9"/>
      <c r="S3874" s="9">
        <v>4.372E-3</v>
      </c>
      <c r="T3874" s="9">
        <v>4.42E-6</v>
      </c>
      <c r="U3874" s="9">
        <v>7.6199999999999995E-5</v>
      </c>
      <c r="V3874" s="9">
        <v>3.21E-4</v>
      </c>
      <c r="W3874" s="9">
        <v>1.4300000000000001E-3</v>
      </c>
      <c r="X3874" s="9">
        <v>3.6999999999999999E-4</v>
      </c>
      <c r="Y3874" s="9">
        <v>0.5</v>
      </c>
      <c r="Z3874" s="9">
        <v>0.45700000000000002</v>
      </c>
      <c r="AA3874" s="9">
        <v>0</v>
      </c>
      <c r="AB3874" s="9">
        <v>0.54300000000000004</v>
      </c>
      <c r="AC3874" s="9">
        <v>0.63690000000000002</v>
      </c>
      <c r="AD3874" s="9" t="s">
        <v>48</v>
      </c>
      <c r="AE3874" s="9" t="s">
        <v>48</v>
      </c>
      <c r="AF3874" s="9" t="s">
        <v>48</v>
      </c>
    </row>
    <row r="3875" spans="1:32" hidden="1" outlineLevel="1" x14ac:dyDescent="0.2">
      <c r="A3875" s="9" t="s">
        <v>8995</v>
      </c>
      <c r="B3875" s="9">
        <v>45343.584687499999</v>
      </c>
      <c r="C3875" s="9" t="s">
        <v>8996</v>
      </c>
      <c r="D3875" s="9"/>
      <c r="E3875" s="9"/>
      <c r="F3875" s="9"/>
      <c r="G3875" s="9"/>
      <c r="H3875" s="9"/>
      <c r="I3875" s="9"/>
      <c r="J3875" s="9" t="s">
        <v>8997</v>
      </c>
      <c r="K3875" s="9" t="s">
        <v>1040</v>
      </c>
      <c r="L3875" s="9" t="s">
        <v>1233</v>
      </c>
      <c r="M3875" s="9">
        <v>1</v>
      </c>
      <c r="N3875" s="9"/>
      <c r="O3875" s="9"/>
      <c r="P3875" s="2" t="s">
        <v>8998</v>
      </c>
      <c r="Q3875" s="9" t="s">
        <v>47</v>
      </c>
      <c r="R3875" s="9"/>
      <c r="S3875" s="9">
        <v>0.98077000000000003</v>
      </c>
      <c r="T3875" s="9">
        <v>2.5609999999999999E-3</v>
      </c>
      <c r="U3875" s="9">
        <v>0.849858</v>
      </c>
      <c r="V3875" s="9">
        <v>1.2089000000000001E-2</v>
      </c>
      <c r="W3875" s="9">
        <v>0.35050100000000001</v>
      </c>
      <c r="X3875" s="9">
        <v>4.0163999999999998E-2</v>
      </c>
      <c r="Y3875" s="9">
        <v>0</v>
      </c>
      <c r="Z3875" s="9">
        <v>0</v>
      </c>
      <c r="AA3875" s="9">
        <v>0.48899999999999999</v>
      </c>
      <c r="AB3875" s="9">
        <v>0.51100000000000001</v>
      </c>
      <c r="AC3875" s="9">
        <v>-0.69</v>
      </c>
      <c r="AD3875" s="9" t="s">
        <v>48</v>
      </c>
      <c r="AE3875" s="9" t="s">
        <v>48</v>
      </c>
      <c r="AF3875" s="9" t="s">
        <v>48</v>
      </c>
    </row>
    <row r="3876" spans="1:32" hidden="1" outlineLevel="1" x14ac:dyDescent="0.2">
      <c r="A3876" s="9" t="s">
        <v>8999</v>
      </c>
      <c r="B3876" s="9">
        <v>45343.587500000001</v>
      </c>
      <c r="C3876" s="9" t="s">
        <v>9000</v>
      </c>
      <c r="D3876" s="9"/>
      <c r="E3876" s="9"/>
      <c r="F3876" s="9"/>
      <c r="G3876" s="9"/>
      <c r="H3876" s="9"/>
      <c r="I3876" s="9"/>
      <c r="J3876" s="9" t="s">
        <v>9001</v>
      </c>
      <c r="K3876" s="9" t="s">
        <v>1040</v>
      </c>
      <c r="L3876" s="9" t="s">
        <v>1233</v>
      </c>
      <c r="M3876" s="9">
        <v>1</v>
      </c>
      <c r="N3876" s="9"/>
      <c r="O3876" s="9"/>
      <c r="P3876" s="2" t="s">
        <v>9002</v>
      </c>
      <c r="Q3876" s="9" t="s">
        <v>47</v>
      </c>
      <c r="R3876" s="9"/>
      <c r="S3876" s="9">
        <v>2.3012000000000001E-2</v>
      </c>
      <c r="T3876" s="9">
        <v>5.6699999999999999E-6</v>
      </c>
      <c r="U3876" s="9">
        <v>1.4630000000000001E-3</v>
      </c>
      <c r="V3876" s="9">
        <v>2.7099999999999997E-4</v>
      </c>
      <c r="W3876" s="9">
        <v>5.4949999999999999E-3</v>
      </c>
      <c r="X3876" s="9">
        <v>4.4700000000000002E-4</v>
      </c>
      <c r="Y3876" s="9">
        <v>0.05</v>
      </c>
      <c r="Z3876" s="9">
        <v>9.8000000000000004E-2</v>
      </c>
      <c r="AA3876" s="9">
        <v>0.10100000000000001</v>
      </c>
      <c r="AB3876" s="9">
        <v>0.8</v>
      </c>
      <c r="AC3876" s="9">
        <v>-5.3400000000000003E-2</v>
      </c>
      <c r="AD3876" s="9" t="s">
        <v>48</v>
      </c>
      <c r="AE3876" s="9" t="s">
        <v>48</v>
      </c>
      <c r="AF3876" s="9" t="s">
        <v>48</v>
      </c>
    </row>
    <row r="3877" spans="1:32" hidden="1" outlineLevel="1" x14ac:dyDescent="0.2">
      <c r="A3877" s="9" t="s">
        <v>9003</v>
      </c>
      <c r="B3877" s="9">
        <v>45343.589282407411</v>
      </c>
      <c r="C3877" s="9" t="s">
        <v>9004</v>
      </c>
      <c r="D3877" s="9"/>
      <c r="E3877" s="9"/>
      <c r="F3877" s="9"/>
      <c r="G3877" s="9"/>
      <c r="H3877" s="9"/>
      <c r="I3877" s="9"/>
      <c r="J3877" s="9" t="s">
        <v>9005</v>
      </c>
      <c r="K3877" s="9" t="s">
        <v>1040</v>
      </c>
      <c r="L3877" s="9" t="s">
        <v>1233</v>
      </c>
      <c r="M3877" s="9">
        <v>1</v>
      </c>
      <c r="N3877" s="9"/>
      <c r="O3877" s="9"/>
      <c r="P3877" s="2" t="s">
        <v>9006</v>
      </c>
      <c r="Q3877" s="9" t="s">
        <v>47</v>
      </c>
      <c r="R3877" s="9"/>
      <c r="S3877" s="9">
        <v>1.8033E-2</v>
      </c>
      <c r="T3877" s="9">
        <v>1.4399999999999999E-5</v>
      </c>
      <c r="U3877" s="9">
        <v>1.94E-4</v>
      </c>
      <c r="V3877" s="9">
        <v>1.55E-4</v>
      </c>
      <c r="W3877" s="9">
        <v>2.4269999999999999E-3</v>
      </c>
      <c r="X3877" s="9">
        <v>1.1332999999999999E-2</v>
      </c>
      <c r="Y3877" s="9">
        <v>0.190023</v>
      </c>
      <c r="Z3877" s="9">
        <v>0.21099999999999999</v>
      </c>
      <c r="AA3877" s="9">
        <v>0.11</v>
      </c>
      <c r="AB3877" s="9">
        <v>0.67900000000000005</v>
      </c>
      <c r="AC3877" s="9">
        <v>0.90380000000000005</v>
      </c>
      <c r="AD3877" s="9" t="s">
        <v>48</v>
      </c>
      <c r="AE3877" s="9" t="s">
        <v>48</v>
      </c>
      <c r="AF3877" s="9" t="s">
        <v>48</v>
      </c>
    </row>
    <row r="3878" spans="1:32" hidden="1" outlineLevel="1" x14ac:dyDescent="0.2">
      <c r="A3878" s="9" t="s">
        <v>9007</v>
      </c>
      <c r="B3878" s="9">
        <v>45343.590775462966</v>
      </c>
      <c r="C3878" s="9" t="s">
        <v>9008</v>
      </c>
      <c r="D3878" s="9"/>
      <c r="E3878" s="9"/>
      <c r="F3878" s="9"/>
      <c r="G3878" s="9"/>
      <c r="H3878" s="9"/>
      <c r="I3878" s="9"/>
      <c r="J3878" s="9" t="s">
        <v>9009</v>
      </c>
      <c r="K3878" s="9" t="s">
        <v>1040</v>
      </c>
      <c r="L3878" s="9" t="s">
        <v>1233</v>
      </c>
      <c r="M3878" s="9">
        <v>1</v>
      </c>
      <c r="N3878" s="9"/>
      <c r="O3878" s="9"/>
      <c r="P3878" s="2" t="s">
        <v>9010</v>
      </c>
      <c r="Q3878" s="9" t="s">
        <v>47</v>
      </c>
      <c r="R3878" s="9"/>
      <c r="S3878" s="9">
        <v>4.3100000000000001E-4</v>
      </c>
      <c r="T3878" s="9">
        <v>1.9199999999999998E-6</v>
      </c>
      <c r="U3878" s="9">
        <v>1.98E-5</v>
      </c>
      <c r="V3878" s="9">
        <v>5.6700000000000003E-5</v>
      </c>
      <c r="W3878" s="9">
        <v>1.8699999999999999E-4</v>
      </c>
      <c r="X3878" s="9">
        <v>2.7399999999999999E-5</v>
      </c>
      <c r="Y3878" s="9">
        <v>0.15</v>
      </c>
      <c r="Z3878" s="9">
        <v>0</v>
      </c>
      <c r="AA3878" s="9">
        <v>0</v>
      </c>
      <c r="AB3878" s="9">
        <v>1</v>
      </c>
      <c r="AC3878" s="9">
        <v>0</v>
      </c>
      <c r="AD3878" s="9" t="s">
        <v>48</v>
      </c>
      <c r="AE3878" s="9" t="s">
        <v>48</v>
      </c>
      <c r="AF3878" s="9" t="s">
        <v>48</v>
      </c>
    </row>
    <row r="3879" spans="1:32" hidden="1" outlineLevel="1" x14ac:dyDescent="0.2">
      <c r="A3879" s="9" t="s">
        <v>9011</v>
      </c>
      <c r="B3879" s="9">
        <v>45343.590925925928</v>
      </c>
      <c r="C3879" s="9" t="s">
        <v>9012</v>
      </c>
      <c r="D3879" s="9"/>
      <c r="E3879" s="9"/>
      <c r="F3879" s="9"/>
      <c r="G3879" s="9"/>
      <c r="H3879" s="9"/>
      <c r="I3879" s="9"/>
      <c r="J3879" s="9" t="s">
        <v>9013</v>
      </c>
      <c r="K3879" s="9" t="s">
        <v>1040</v>
      </c>
      <c r="L3879" s="9" t="s">
        <v>1233</v>
      </c>
      <c r="M3879" s="9">
        <v>1</v>
      </c>
      <c r="N3879" s="9"/>
      <c r="O3879" s="9"/>
      <c r="P3879" s="2" t="s">
        <v>9014</v>
      </c>
      <c r="Q3879" s="9" t="s">
        <v>47</v>
      </c>
      <c r="R3879" s="9"/>
      <c r="S3879" s="9">
        <v>1.964E-3</v>
      </c>
      <c r="T3879" s="9">
        <v>2.5900000000000002E-6</v>
      </c>
      <c r="U3879" s="9">
        <v>3.2499999999999997E-5</v>
      </c>
      <c r="V3879" s="9">
        <v>5.9299999999999998E-5</v>
      </c>
      <c r="W3879" s="9">
        <v>1.0009999999999999E-3</v>
      </c>
      <c r="X3879" s="9">
        <v>1.74E-4</v>
      </c>
      <c r="Y3879" s="9">
        <v>0.05</v>
      </c>
      <c r="Z3879" s="9">
        <v>0.26200000000000001</v>
      </c>
      <c r="AA3879" s="9">
        <v>0</v>
      </c>
      <c r="AB3879" s="9">
        <v>0.73799999999999999</v>
      </c>
      <c r="AC3879" s="9">
        <v>0.49390000000000001</v>
      </c>
      <c r="AD3879" s="9" t="s">
        <v>48</v>
      </c>
      <c r="AE3879" s="9" t="s">
        <v>48</v>
      </c>
      <c r="AF3879" s="9" t="s">
        <v>48</v>
      </c>
    </row>
    <row r="3880" spans="1:32" hidden="1" outlineLevel="1" x14ac:dyDescent="0.2">
      <c r="A3880" s="9" t="s">
        <v>9015</v>
      </c>
      <c r="B3880" s="9">
        <v>45343.591122685182</v>
      </c>
      <c r="C3880" s="9" t="s">
        <v>9016</v>
      </c>
      <c r="D3880" s="9"/>
      <c r="E3880" s="9"/>
      <c r="F3880" s="9"/>
      <c r="G3880" s="9"/>
      <c r="H3880" s="9"/>
      <c r="I3880" s="9"/>
      <c r="J3880" s="9" t="s">
        <v>9017</v>
      </c>
      <c r="K3880" s="9" t="s">
        <v>1040</v>
      </c>
      <c r="L3880" s="9" t="s">
        <v>1233</v>
      </c>
      <c r="M3880" s="9">
        <v>1</v>
      </c>
      <c r="N3880" s="9"/>
      <c r="O3880" s="9"/>
      <c r="P3880" s="2" t="s">
        <v>9018</v>
      </c>
      <c r="Q3880" s="9" t="s">
        <v>47</v>
      </c>
      <c r="R3880" s="9"/>
      <c r="S3880" s="9">
        <v>7.979E-3</v>
      </c>
      <c r="T3880" s="9">
        <v>1.95E-4</v>
      </c>
      <c r="U3880" s="9">
        <v>4.5300000000000001E-4</v>
      </c>
      <c r="V3880" s="9">
        <v>2.97E-3</v>
      </c>
      <c r="W3880" s="9">
        <v>8.4500000000000005E-4</v>
      </c>
      <c r="X3880" s="9">
        <v>5.9100000000000005E-4</v>
      </c>
      <c r="Y3880" s="9">
        <v>4.7569E-2</v>
      </c>
      <c r="Z3880" s="9">
        <v>0.19700000000000001</v>
      </c>
      <c r="AA3880" s="9">
        <v>0.11700000000000001</v>
      </c>
      <c r="AB3880" s="9">
        <v>0.68700000000000006</v>
      </c>
      <c r="AC3880" s="9">
        <v>0.97729999999999995</v>
      </c>
      <c r="AD3880" s="9" t="s">
        <v>48</v>
      </c>
      <c r="AE3880" s="9" t="s">
        <v>48</v>
      </c>
      <c r="AF3880" s="9" t="s">
        <v>48</v>
      </c>
    </row>
    <row r="3881" spans="1:32" hidden="1" outlineLevel="1" x14ac:dyDescent="0.2">
      <c r="A3881" s="9" t="s">
        <v>9019</v>
      </c>
      <c r="B3881" s="9">
        <v>45343.592326388891</v>
      </c>
      <c r="C3881" s="9" t="s">
        <v>9020</v>
      </c>
      <c r="D3881" s="9"/>
      <c r="E3881" s="9"/>
      <c r="F3881" s="9"/>
      <c r="G3881" s="9"/>
      <c r="H3881" s="9"/>
      <c r="I3881" s="9"/>
      <c r="J3881" s="9" t="s">
        <v>9021</v>
      </c>
      <c r="K3881" s="9" t="s">
        <v>1040</v>
      </c>
      <c r="L3881" s="9" t="s">
        <v>1233</v>
      </c>
      <c r="M3881" s="9">
        <v>1</v>
      </c>
      <c r="N3881" s="9"/>
      <c r="O3881" s="9"/>
      <c r="P3881" s="2" t="s">
        <v>9022</v>
      </c>
      <c r="Q3881" s="9" t="s">
        <v>47</v>
      </c>
      <c r="R3881" s="9"/>
      <c r="S3881" s="9">
        <v>5.4949999999999999E-3</v>
      </c>
      <c r="T3881" s="9">
        <v>6.8700000000000003E-6</v>
      </c>
      <c r="U3881" s="9">
        <v>1.8599999999999999E-4</v>
      </c>
      <c r="V3881" s="9">
        <v>2.22E-4</v>
      </c>
      <c r="W3881" s="9">
        <v>2.091E-3</v>
      </c>
      <c r="X3881" s="9">
        <v>2.31E-4</v>
      </c>
      <c r="Y3881" s="9">
        <v>4.1667000000000003E-2</v>
      </c>
      <c r="Z3881" s="9">
        <v>0.14299999999999999</v>
      </c>
      <c r="AA3881" s="9">
        <v>7.3999999999999996E-2</v>
      </c>
      <c r="AB3881" s="9">
        <v>0.78300000000000003</v>
      </c>
      <c r="AC3881" s="9">
        <v>0.95130000000000003</v>
      </c>
      <c r="AD3881" s="9" t="s">
        <v>48</v>
      </c>
      <c r="AE3881" s="9" t="s">
        <v>48</v>
      </c>
      <c r="AF3881" s="9" t="s">
        <v>48</v>
      </c>
    </row>
    <row r="3882" spans="1:32" hidden="1" outlineLevel="1" x14ac:dyDescent="0.2">
      <c r="A3882" s="9" t="s">
        <v>9023</v>
      </c>
      <c r="B3882" s="9">
        <v>45343.594872685186</v>
      </c>
      <c r="C3882" s="9" t="s">
        <v>4764</v>
      </c>
      <c r="D3882" s="9"/>
      <c r="E3882" s="9"/>
      <c r="F3882" s="9"/>
      <c r="G3882" s="9"/>
      <c r="H3882" s="9"/>
      <c r="I3882" s="9"/>
      <c r="J3882" s="9" t="s">
        <v>9024</v>
      </c>
      <c r="K3882" s="9" t="s">
        <v>1040</v>
      </c>
      <c r="L3882" s="9" t="s">
        <v>1233</v>
      </c>
      <c r="M3882" s="9">
        <v>1</v>
      </c>
      <c r="N3882" s="9"/>
      <c r="O3882" s="9"/>
      <c r="P3882" s="2" t="s">
        <v>9025</v>
      </c>
      <c r="Q3882" s="9" t="s">
        <v>47</v>
      </c>
      <c r="R3882" s="9"/>
      <c r="S3882" s="9">
        <v>0.26445000000000002</v>
      </c>
      <c r="T3882" s="9">
        <v>5.6200000000000004E-6</v>
      </c>
      <c r="U3882" s="9">
        <v>2.4600000000000002E-4</v>
      </c>
      <c r="V3882" s="9">
        <v>1.6919999999999999E-3</v>
      </c>
      <c r="W3882" s="9">
        <v>0.21842800000000001</v>
      </c>
      <c r="X3882" s="9">
        <v>3.2600000000000001E-4</v>
      </c>
      <c r="Y3882" s="9">
        <v>-7.1900000000000006E-2</v>
      </c>
      <c r="Z3882" s="9">
        <v>2.5000000000000001E-2</v>
      </c>
      <c r="AA3882" s="9">
        <v>0.14599999999999999</v>
      </c>
      <c r="AB3882" s="9">
        <v>0.82899999999999996</v>
      </c>
      <c r="AC3882" s="9">
        <v>-0.96460000000000001</v>
      </c>
      <c r="AD3882" s="9" t="s">
        <v>48</v>
      </c>
      <c r="AE3882" s="9" t="s">
        <v>48</v>
      </c>
      <c r="AF3882" s="9" t="s">
        <v>48</v>
      </c>
    </row>
    <row r="3883" spans="1:32" hidden="1" outlineLevel="1" x14ac:dyDescent="0.2">
      <c r="A3883" s="9" t="s">
        <v>9026</v>
      </c>
      <c r="B3883" s="9">
        <v>45343.595914351848</v>
      </c>
      <c r="C3883" s="9" t="s">
        <v>9016</v>
      </c>
      <c r="D3883" s="9"/>
      <c r="E3883" s="9"/>
      <c r="F3883" s="9"/>
      <c r="G3883" s="9"/>
      <c r="H3883" s="9"/>
      <c r="I3883" s="9"/>
      <c r="J3883" s="9" t="s">
        <v>9027</v>
      </c>
      <c r="K3883" s="9" t="s">
        <v>1040</v>
      </c>
      <c r="L3883" s="9" t="s">
        <v>1233</v>
      </c>
      <c r="M3883" s="9">
        <v>1</v>
      </c>
      <c r="N3883" s="9"/>
      <c r="O3883" s="9"/>
      <c r="P3883" s="2" t="s">
        <v>9028</v>
      </c>
      <c r="Q3883" s="9" t="s">
        <v>47</v>
      </c>
      <c r="R3883" s="9"/>
      <c r="S3883" s="9">
        <v>2.3640000000000002E-3</v>
      </c>
      <c r="T3883" s="9">
        <v>1.0699999999999999E-5</v>
      </c>
      <c r="U3883" s="9">
        <v>1.94E-4</v>
      </c>
      <c r="V3883" s="9">
        <v>1.5300000000000001E-4</v>
      </c>
      <c r="W3883" s="9">
        <v>7.8100000000000001E-4</v>
      </c>
      <c r="X3883" s="9">
        <v>3.28E-4</v>
      </c>
      <c r="Y3883" s="9">
        <v>0.12</v>
      </c>
      <c r="Z3883" s="9">
        <v>6.8000000000000005E-2</v>
      </c>
      <c r="AA3883" s="9">
        <v>9.4E-2</v>
      </c>
      <c r="AB3883" s="9">
        <v>0.83799999999999997</v>
      </c>
      <c r="AC3883" s="9">
        <v>-0.24840000000000001</v>
      </c>
      <c r="AD3883" s="9" t="s">
        <v>48</v>
      </c>
      <c r="AE3883" s="9" t="s">
        <v>48</v>
      </c>
      <c r="AF3883" s="9" t="s">
        <v>48</v>
      </c>
    </row>
    <row r="3884" spans="1:32" hidden="1" outlineLevel="1" x14ac:dyDescent="0.2">
      <c r="A3884" s="9" t="s">
        <v>9029</v>
      </c>
      <c r="B3884" s="9">
        <v>45343.59642361111</v>
      </c>
      <c r="C3884" s="9" t="s">
        <v>9030</v>
      </c>
      <c r="D3884" s="9"/>
      <c r="E3884" s="9"/>
      <c r="F3884" s="9"/>
      <c r="G3884" s="9"/>
      <c r="H3884" s="9"/>
      <c r="I3884" s="9"/>
      <c r="J3884" s="9" t="s">
        <v>9031</v>
      </c>
      <c r="K3884" s="9" t="s">
        <v>1040</v>
      </c>
      <c r="L3884" s="9" t="s">
        <v>1233</v>
      </c>
      <c r="M3884" s="9">
        <v>1</v>
      </c>
      <c r="N3884" s="9"/>
      <c r="O3884" s="9"/>
      <c r="P3884" s="2" t="s">
        <v>9032</v>
      </c>
      <c r="Q3884" s="9" t="s">
        <v>47</v>
      </c>
      <c r="R3884" s="9"/>
      <c r="S3884" s="9">
        <v>1.7849999999999999E-3</v>
      </c>
      <c r="T3884" s="9">
        <v>2.7800000000000001E-6</v>
      </c>
      <c r="U3884" s="9">
        <v>3.3699999999999999E-5</v>
      </c>
      <c r="V3884" s="9">
        <v>1.5300000000000001E-4</v>
      </c>
      <c r="W3884" s="9">
        <v>5.3799999999999996E-4</v>
      </c>
      <c r="X3884" s="9">
        <v>1.6699999999999999E-4</v>
      </c>
      <c r="Y3884" s="9">
        <v>0.7</v>
      </c>
      <c r="Z3884" s="9">
        <v>0.22500000000000001</v>
      </c>
      <c r="AA3884" s="9">
        <v>0</v>
      </c>
      <c r="AB3884" s="9">
        <v>0.77500000000000002</v>
      </c>
      <c r="AC3884" s="9">
        <v>0.44040000000000001</v>
      </c>
      <c r="AD3884" s="9" t="s">
        <v>48</v>
      </c>
      <c r="AE3884" s="9" t="s">
        <v>48</v>
      </c>
      <c r="AF3884" s="9" t="s">
        <v>48</v>
      </c>
    </row>
    <row r="3885" spans="1:32" hidden="1" outlineLevel="1" x14ac:dyDescent="0.2">
      <c r="A3885" s="9" t="s">
        <v>9033</v>
      </c>
      <c r="B3885" s="9">
        <v>45343.596562500003</v>
      </c>
      <c r="C3885" s="9" t="s">
        <v>9034</v>
      </c>
      <c r="D3885" s="9"/>
      <c r="E3885" s="9"/>
      <c r="F3885" s="9"/>
      <c r="G3885" s="9"/>
      <c r="H3885" s="9"/>
      <c r="I3885" s="9"/>
      <c r="J3885" s="9" t="s">
        <v>9035</v>
      </c>
      <c r="K3885" s="9" t="s">
        <v>1040</v>
      </c>
      <c r="L3885" s="9" t="s">
        <v>1233</v>
      </c>
      <c r="M3885" s="9">
        <v>1</v>
      </c>
      <c r="N3885" s="9"/>
      <c r="O3885" s="9"/>
      <c r="P3885" s="2" t="s">
        <v>9036</v>
      </c>
      <c r="Q3885" s="9" t="s">
        <v>47</v>
      </c>
      <c r="R3885" s="9"/>
      <c r="S3885" s="9">
        <v>0.39351000000000003</v>
      </c>
      <c r="T3885" s="9">
        <v>1.9699999999999999E-4</v>
      </c>
      <c r="U3885" s="9">
        <v>0.31422800000000001</v>
      </c>
      <c r="V3885" s="9">
        <v>1.1831E-2</v>
      </c>
      <c r="W3885" s="9">
        <v>8.2613000000000006E-2</v>
      </c>
      <c r="X3885" s="9">
        <v>2.1510000000000001E-3</v>
      </c>
      <c r="Y3885" s="9">
        <v>0.14330699999999999</v>
      </c>
      <c r="Z3885" s="9">
        <v>0.183</v>
      </c>
      <c r="AA3885" s="9">
        <v>7.6999999999999999E-2</v>
      </c>
      <c r="AB3885" s="9">
        <v>0.74</v>
      </c>
      <c r="AC3885" s="9">
        <v>0.98809999999999998</v>
      </c>
      <c r="AD3885" s="9" t="s">
        <v>48</v>
      </c>
      <c r="AE3885" s="9" t="s">
        <v>48</v>
      </c>
      <c r="AF3885" s="9" t="s">
        <v>48</v>
      </c>
    </row>
    <row r="3886" spans="1:32" hidden="1" outlineLevel="1" x14ac:dyDescent="0.2">
      <c r="A3886" s="9" t="s">
        <v>9037</v>
      </c>
      <c r="B3886" s="9">
        <v>45343.597754629627</v>
      </c>
      <c r="C3886" s="9" t="s">
        <v>9038</v>
      </c>
      <c r="D3886" s="9"/>
      <c r="E3886" s="9"/>
      <c r="F3886" s="9"/>
      <c r="G3886" s="9"/>
      <c r="H3886" s="9"/>
      <c r="I3886" s="9"/>
      <c r="J3886" s="9" t="s">
        <v>9039</v>
      </c>
      <c r="K3886" s="9" t="s">
        <v>1040</v>
      </c>
      <c r="L3886" s="9" t="s">
        <v>1233</v>
      </c>
      <c r="M3886" s="9">
        <v>1</v>
      </c>
      <c r="N3886" s="9"/>
      <c r="O3886" s="9"/>
      <c r="P3886" s="2" t="s">
        <v>9040</v>
      </c>
      <c r="Q3886" s="9" t="s">
        <v>47</v>
      </c>
      <c r="R3886" s="9"/>
      <c r="S3886" s="9">
        <v>6.0599999999999998E-4</v>
      </c>
      <c r="T3886" s="9">
        <v>3.45E-6</v>
      </c>
      <c r="U3886" s="9">
        <v>2.73E-5</v>
      </c>
      <c r="V3886" s="9">
        <v>1.1900000000000001E-4</v>
      </c>
      <c r="W3886" s="9">
        <v>1.3100000000000001E-4</v>
      </c>
      <c r="X3886" s="9">
        <v>1.74E-4</v>
      </c>
      <c r="Y3886" s="9">
        <v>0</v>
      </c>
      <c r="Z3886" s="9">
        <v>0</v>
      </c>
      <c r="AA3886" s="9">
        <v>0</v>
      </c>
      <c r="AB3886" s="9">
        <v>1</v>
      </c>
      <c r="AC3886" s="9">
        <v>0</v>
      </c>
      <c r="AD3886" s="9" t="s">
        <v>48</v>
      </c>
      <c r="AE3886" s="9" t="s">
        <v>48</v>
      </c>
      <c r="AF3886" s="9" t="s">
        <v>48</v>
      </c>
    </row>
    <row r="3887" spans="1:32" hidden="1" outlineLevel="1" x14ac:dyDescent="0.2">
      <c r="A3887" s="9" t="s">
        <v>9041</v>
      </c>
      <c r="B3887" s="9">
        <v>45343.599143518521</v>
      </c>
      <c r="C3887" s="9" t="s">
        <v>9042</v>
      </c>
      <c r="D3887" s="9"/>
      <c r="E3887" s="9"/>
      <c r="F3887" s="9"/>
      <c r="G3887" s="9"/>
      <c r="H3887" s="9"/>
      <c r="I3887" s="9"/>
      <c r="J3887" s="9" t="s">
        <v>9043</v>
      </c>
      <c r="K3887" s="9" t="s">
        <v>1040</v>
      </c>
      <c r="L3887" s="9" t="s">
        <v>1233</v>
      </c>
      <c r="M3887" s="9">
        <v>1</v>
      </c>
      <c r="N3887" s="9"/>
      <c r="O3887" s="9"/>
      <c r="P3887" s="2" t="s">
        <v>9044</v>
      </c>
      <c r="Q3887" s="9" t="s">
        <v>47</v>
      </c>
      <c r="R3887" s="9"/>
      <c r="S3887" s="9">
        <v>8.4229999999999999E-3</v>
      </c>
      <c r="T3887" s="9">
        <v>6.4300000000000004E-5</v>
      </c>
      <c r="U3887" s="9">
        <v>1.07E-4</v>
      </c>
      <c r="V3887" s="9">
        <v>2.7629999999999998E-3</v>
      </c>
      <c r="W3887" s="9">
        <v>1.867E-3</v>
      </c>
      <c r="X3887" s="9">
        <v>3.6200000000000002E-4</v>
      </c>
      <c r="Y3887" s="9">
        <v>0.7</v>
      </c>
      <c r="Z3887" s="9">
        <v>0.16200000000000001</v>
      </c>
      <c r="AA3887" s="9">
        <v>0</v>
      </c>
      <c r="AB3887" s="9">
        <v>0.83799999999999997</v>
      </c>
      <c r="AC3887" s="9">
        <v>0.44040000000000001</v>
      </c>
      <c r="AD3887" s="9" t="s">
        <v>48</v>
      </c>
      <c r="AE3887" s="9" t="s">
        <v>48</v>
      </c>
      <c r="AF3887" s="9" t="s">
        <v>48</v>
      </c>
    </row>
    <row r="3888" spans="1:32" hidden="1" outlineLevel="1" x14ac:dyDescent="0.2">
      <c r="A3888" s="9" t="s">
        <v>9045</v>
      </c>
      <c r="B3888" s="9">
        <v>45343.599224537036</v>
      </c>
      <c r="C3888" s="9" t="s">
        <v>9046</v>
      </c>
      <c r="D3888" s="9"/>
      <c r="E3888" s="9"/>
      <c r="F3888" s="9"/>
      <c r="G3888" s="9"/>
      <c r="H3888" s="9"/>
      <c r="I3888" s="9"/>
      <c r="J3888" s="9" t="s">
        <v>9047</v>
      </c>
      <c r="K3888" s="9" t="s">
        <v>1040</v>
      </c>
      <c r="L3888" s="9" t="s">
        <v>1233</v>
      </c>
      <c r="M3888" s="9">
        <v>1</v>
      </c>
      <c r="N3888" s="9"/>
      <c r="O3888" s="9"/>
      <c r="P3888" s="2" t="s">
        <v>9048</v>
      </c>
      <c r="Q3888" s="9" t="s">
        <v>47</v>
      </c>
      <c r="R3888" s="9"/>
      <c r="S3888" s="9">
        <v>4.2457000000000002E-2</v>
      </c>
      <c r="T3888" s="9">
        <v>6.0699999999999998E-5</v>
      </c>
      <c r="U3888" s="9">
        <v>4.9700000000000005E-4</v>
      </c>
      <c r="V3888" s="9">
        <v>1.4270000000000001E-3</v>
      </c>
      <c r="W3888" s="9">
        <v>6.6639999999999998E-3</v>
      </c>
      <c r="X3888" s="9">
        <v>8.4000000000000003E-4</v>
      </c>
      <c r="Y3888" s="9">
        <v>0</v>
      </c>
      <c r="Z3888" s="9">
        <v>0</v>
      </c>
      <c r="AA3888" s="9">
        <v>0.253</v>
      </c>
      <c r="AB3888" s="9">
        <v>0.747</v>
      </c>
      <c r="AC3888" s="9">
        <v>-0.85909999999999997</v>
      </c>
      <c r="AD3888" s="9" t="s">
        <v>48</v>
      </c>
      <c r="AE3888" s="9" t="s">
        <v>48</v>
      </c>
      <c r="AF3888" s="9" t="s">
        <v>48</v>
      </c>
    </row>
    <row r="3889" spans="1:32" hidden="1" outlineLevel="1" x14ac:dyDescent="0.2">
      <c r="A3889" s="9" t="s">
        <v>9049</v>
      </c>
      <c r="B3889" s="9">
        <v>45343.601006944446</v>
      </c>
      <c r="C3889" s="9" t="s">
        <v>9050</v>
      </c>
      <c r="D3889" s="9"/>
      <c r="E3889" s="9"/>
      <c r="F3889" s="9"/>
      <c r="G3889" s="9"/>
      <c r="H3889" s="9"/>
      <c r="I3889" s="9"/>
      <c r="J3889" s="9" t="s">
        <v>9051</v>
      </c>
      <c r="K3889" s="9" t="s">
        <v>1040</v>
      </c>
      <c r="L3889" s="9" t="s">
        <v>1233</v>
      </c>
      <c r="M3889" s="9">
        <v>1</v>
      </c>
      <c r="N3889" s="9"/>
      <c r="O3889" s="9"/>
      <c r="P3889" s="2" t="s">
        <v>9052</v>
      </c>
      <c r="Q3889" s="9" t="s">
        <v>47</v>
      </c>
      <c r="R3889" s="9"/>
      <c r="S3889" s="9">
        <v>0.16397600000000001</v>
      </c>
      <c r="T3889" s="9">
        <v>3.18E-5</v>
      </c>
      <c r="U3889" s="9">
        <v>4.46E-4</v>
      </c>
      <c r="V3889" s="9">
        <v>5.0500000000000002E-4</v>
      </c>
      <c r="W3889" s="9">
        <v>2.6092000000000001E-2</v>
      </c>
      <c r="X3889" s="9">
        <v>8.1295000000000006E-2</v>
      </c>
      <c r="Y3889" s="9">
        <v>-0.13111</v>
      </c>
      <c r="Z3889" s="9">
        <v>0.188</v>
      </c>
      <c r="AA3889" s="9">
        <v>0.28899999999999998</v>
      </c>
      <c r="AB3889" s="9">
        <v>0.52300000000000002</v>
      </c>
      <c r="AC3889" s="9">
        <v>-0.67759999999999998</v>
      </c>
      <c r="AD3889" s="9" t="s">
        <v>48</v>
      </c>
      <c r="AE3889" s="9" t="s">
        <v>48</v>
      </c>
      <c r="AF3889" s="9" t="s">
        <v>48</v>
      </c>
    </row>
    <row r="3890" spans="1:32" hidden="1" outlineLevel="1" x14ac:dyDescent="0.2">
      <c r="A3890" s="9" t="s">
        <v>9053</v>
      </c>
      <c r="B3890" s="9">
        <v>45343.6015625</v>
      </c>
      <c r="C3890" s="9" t="s">
        <v>9054</v>
      </c>
      <c r="D3890" s="9"/>
      <c r="E3890" s="9"/>
      <c r="F3890" s="9"/>
      <c r="G3890" s="9"/>
      <c r="H3890" s="9"/>
      <c r="I3890" s="9"/>
      <c r="J3890" s="9" t="s">
        <v>9055</v>
      </c>
      <c r="K3890" s="9" t="s">
        <v>1040</v>
      </c>
      <c r="L3890" s="9" t="s">
        <v>1233</v>
      </c>
      <c r="M3890" s="9">
        <v>1</v>
      </c>
      <c r="N3890" s="9"/>
      <c r="O3890" s="9"/>
      <c r="P3890" s="2" t="s">
        <v>9056</v>
      </c>
      <c r="Q3890" s="9" t="s">
        <v>47</v>
      </c>
      <c r="R3890" s="9"/>
      <c r="S3890" s="9">
        <v>5.1900000000000004E-4</v>
      </c>
      <c r="T3890" s="9">
        <v>1.9199999999999998E-6</v>
      </c>
      <c r="U3890" s="9">
        <v>1.42E-5</v>
      </c>
      <c r="V3890" s="9">
        <v>4.5899999999999998E-5</v>
      </c>
      <c r="W3890" s="9">
        <v>2.8200000000000002E-4</v>
      </c>
      <c r="X3890" s="9">
        <v>2.6299999999999999E-5</v>
      </c>
      <c r="Y3890" s="9">
        <v>0</v>
      </c>
      <c r="Z3890" s="9">
        <v>9.5000000000000001E-2</v>
      </c>
      <c r="AA3890" s="9">
        <v>7.8E-2</v>
      </c>
      <c r="AB3890" s="9">
        <v>0.82699999999999996</v>
      </c>
      <c r="AC3890" s="9">
        <v>0.17979999999999999</v>
      </c>
      <c r="AD3890" s="9" t="s">
        <v>48</v>
      </c>
      <c r="AE3890" s="9" t="s">
        <v>48</v>
      </c>
      <c r="AF3890" s="9" t="s">
        <v>48</v>
      </c>
    </row>
    <row r="3891" spans="1:32" hidden="1" outlineLevel="1" x14ac:dyDescent="0.2">
      <c r="A3891" s="9" t="s">
        <v>9057</v>
      </c>
      <c r="B3891" s="9">
        <v>45343.603321759256</v>
      </c>
      <c r="C3891" s="9" t="s">
        <v>9058</v>
      </c>
      <c r="D3891" s="9"/>
      <c r="E3891" s="9"/>
      <c r="F3891" s="9"/>
      <c r="G3891" s="9"/>
      <c r="H3891" s="9"/>
      <c r="I3891" s="9"/>
      <c r="J3891" s="9" t="s">
        <v>9059</v>
      </c>
      <c r="K3891" s="9" t="s">
        <v>1040</v>
      </c>
      <c r="L3891" s="9" t="s">
        <v>1233</v>
      </c>
      <c r="M3891" s="9">
        <v>1</v>
      </c>
      <c r="N3891" s="9"/>
      <c r="O3891" s="9"/>
      <c r="P3891" s="2" t="s">
        <v>9060</v>
      </c>
      <c r="Q3891" s="9" t="s">
        <v>47</v>
      </c>
      <c r="R3891" s="9"/>
      <c r="S3891" s="9">
        <v>1.0397999999999999E-2</v>
      </c>
      <c r="T3891" s="9">
        <v>4.3200000000000001E-6</v>
      </c>
      <c r="U3891" s="9">
        <v>8.6600000000000004E-5</v>
      </c>
      <c r="V3891" s="9">
        <v>2.1800000000000001E-4</v>
      </c>
      <c r="W3891" s="9">
        <v>2.3640000000000002E-3</v>
      </c>
      <c r="X3891" s="9">
        <v>3.4099999999999999E-4</v>
      </c>
      <c r="Y3891" s="9">
        <v>-0.15</v>
      </c>
      <c r="Z3891" s="9">
        <v>5.3999999999999999E-2</v>
      </c>
      <c r="AA3891" s="9">
        <v>9.2999999999999999E-2</v>
      </c>
      <c r="AB3891" s="9">
        <v>0.85199999999999998</v>
      </c>
      <c r="AC3891" s="9">
        <v>-0.27779999999999999</v>
      </c>
      <c r="AD3891" s="9" t="s">
        <v>48</v>
      </c>
      <c r="AE3891" s="9" t="s">
        <v>48</v>
      </c>
      <c r="AF3891" s="9" t="s">
        <v>48</v>
      </c>
    </row>
    <row r="3892" spans="1:32" hidden="1" outlineLevel="1" x14ac:dyDescent="0.2">
      <c r="A3892" s="9" t="s">
        <v>9061</v>
      </c>
      <c r="B3892" s="9">
        <v>45343.603449074071</v>
      </c>
      <c r="C3892" s="9" t="s">
        <v>2377</v>
      </c>
      <c r="D3892" s="9"/>
      <c r="E3892" s="9"/>
      <c r="F3892" s="9"/>
      <c r="G3892" s="9"/>
      <c r="H3892" s="9"/>
      <c r="I3892" s="9"/>
      <c r="J3892" s="9" t="s">
        <v>9062</v>
      </c>
      <c r="K3892" s="9" t="s">
        <v>1040</v>
      </c>
      <c r="L3892" s="9" t="s">
        <v>1233</v>
      </c>
      <c r="M3892" s="9">
        <v>1</v>
      </c>
      <c r="N3892" s="9"/>
      <c r="O3892" s="9"/>
      <c r="P3892" s="2" t="s">
        <v>9063</v>
      </c>
      <c r="Q3892" s="9" t="s">
        <v>47</v>
      </c>
      <c r="R3892" s="9"/>
      <c r="S3892" s="9">
        <v>5.6999999999999998E-4</v>
      </c>
      <c r="T3892" s="9">
        <v>3.5999999999999998E-6</v>
      </c>
      <c r="U3892" s="9">
        <v>3.2299999999999999E-5</v>
      </c>
      <c r="V3892" s="9">
        <v>8.6799999999999996E-5</v>
      </c>
      <c r="W3892" s="9">
        <v>1.85E-4</v>
      </c>
      <c r="X3892" s="9">
        <v>4.1399999999999997E-5</v>
      </c>
      <c r="Y3892" s="9">
        <v>0.29761900000000002</v>
      </c>
      <c r="Z3892" s="9">
        <v>0.189</v>
      </c>
      <c r="AA3892" s="9">
        <v>2.3E-2</v>
      </c>
      <c r="AB3892" s="9">
        <v>0.78900000000000003</v>
      </c>
      <c r="AC3892" s="9">
        <v>0.96009999999999995</v>
      </c>
      <c r="AD3892" s="9" t="s">
        <v>48</v>
      </c>
      <c r="AE3892" s="9" t="s">
        <v>48</v>
      </c>
      <c r="AF3892" s="9" t="s">
        <v>48</v>
      </c>
    </row>
    <row r="3893" spans="1:32" hidden="1" outlineLevel="1" x14ac:dyDescent="0.2">
      <c r="A3893" s="9" t="s">
        <v>9064</v>
      </c>
      <c r="B3893" s="9">
        <v>45343.604537037034</v>
      </c>
      <c r="C3893" s="9" t="s">
        <v>9065</v>
      </c>
      <c r="D3893" s="9"/>
      <c r="E3893" s="9"/>
      <c r="F3893" s="9"/>
      <c r="G3893" s="9"/>
      <c r="H3893" s="9"/>
      <c r="I3893" s="9"/>
      <c r="J3893" s="9" t="s">
        <v>9066</v>
      </c>
      <c r="K3893" s="9" t="s">
        <v>1040</v>
      </c>
      <c r="L3893" s="9" t="s">
        <v>1233</v>
      </c>
      <c r="M3893" s="9">
        <v>1</v>
      </c>
      <c r="N3893" s="9"/>
      <c r="O3893" s="9"/>
      <c r="P3893" s="2" t="s">
        <v>9067</v>
      </c>
      <c r="Q3893" s="9" t="s">
        <v>47</v>
      </c>
      <c r="R3893" s="9"/>
      <c r="S3893" s="9">
        <v>2.9840000000000001E-3</v>
      </c>
      <c r="T3893" s="9">
        <v>2.7E-6</v>
      </c>
      <c r="U3893" s="9">
        <v>5.5099999999999998E-5</v>
      </c>
      <c r="V3893" s="9">
        <v>1.06E-4</v>
      </c>
      <c r="W3893" s="9">
        <v>1.3090000000000001E-3</v>
      </c>
      <c r="X3893" s="9">
        <v>1.0399999999999999E-4</v>
      </c>
      <c r="Y3893" s="9">
        <v>-0.05</v>
      </c>
      <c r="Z3893" s="9">
        <v>0.193</v>
      </c>
      <c r="AA3893" s="9">
        <v>0.114</v>
      </c>
      <c r="AB3893" s="9">
        <v>0.69299999999999995</v>
      </c>
      <c r="AC3893" s="9">
        <v>0.34</v>
      </c>
      <c r="AD3893" s="9" t="s">
        <v>48</v>
      </c>
      <c r="AE3893" s="9" t="s">
        <v>48</v>
      </c>
      <c r="AF3893" s="9" t="s">
        <v>48</v>
      </c>
    </row>
    <row r="3894" spans="1:32" hidden="1" outlineLevel="1" x14ac:dyDescent="0.2">
      <c r="A3894" s="9" t="s">
        <v>9068</v>
      </c>
      <c r="B3894" s="9">
        <v>45343.604988425926</v>
      </c>
      <c r="C3894" s="9" t="s">
        <v>2069</v>
      </c>
      <c r="D3894" s="9"/>
      <c r="E3894" s="9"/>
      <c r="F3894" s="9"/>
      <c r="G3894" s="9"/>
      <c r="H3894" s="9"/>
      <c r="I3894" s="9"/>
      <c r="J3894" s="9" t="s">
        <v>9069</v>
      </c>
      <c r="K3894" s="9" t="s">
        <v>1040</v>
      </c>
      <c r="L3894" s="9" t="s">
        <v>1233</v>
      </c>
      <c r="M3894" s="9">
        <v>1</v>
      </c>
      <c r="N3894" s="9"/>
      <c r="O3894" s="9"/>
      <c r="P3894" s="2" t="s">
        <v>9070</v>
      </c>
      <c r="Q3894" s="9" t="s">
        <v>47</v>
      </c>
      <c r="R3894" s="9"/>
      <c r="S3894" s="9">
        <v>8.2700000000000004E-4</v>
      </c>
      <c r="T3894" s="9">
        <v>6.4899999999999997E-6</v>
      </c>
      <c r="U3894" s="9">
        <v>7.25E-5</v>
      </c>
      <c r="V3894" s="9">
        <v>5.5000000000000002E-5</v>
      </c>
      <c r="W3894" s="9">
        <v>3.9100000000000002E-4</v>
      </c>
      <c r="X3894" s="9">
        <v>6.5199999999999999E-5</v>
      </c>
      <c r="Y3894" s="9">
        <v>-0.10833</v>
      </c>
      <c r="Z3894" s="9">
        <v>0.113</v>
      </c>
      <c r="AA3894" s="9">
        <v>0.08</v>
      </c>
      <c r="AB3894" s="9">
        <v>0.80800000000000005</v>
      </c>
      <c r="AC3894" s="9">
        <v>0.75790000000000002</v>
      </c>
      <c r="AD3894" s="9" t="s">
        <v>48</v>
      </c>
      <c r="AE3894" s="9" t="s">
        <v>48</v>
      </c>
      <c r="AF3894" s="9" t="s">
        <v>48</v>
      </c>
    </row>
    <row r="3895" spans="1:32" hidden="1" outlineLevel="1" x14ac:dyDescent="0.2">
      <c r="A3895" s="9" t="s">
        <v>9071</v>
      </c>
      <c r="B3895" s="9">
        <v>45343.605787037035</v>
      </c>
      <c r="C3895" s="9" t="s">
        <v>5210</v>
      </c>
      <c r="D3895" s="9"/>
      <c r="E3895" s="9"/>
      <c r="F3895" s="9"/>
      <c r="G3895" s="9"/>
      <c r="H3895" s="9"/>
      <c r="I3895" s="9"/>
      <c r="J3895" s="9" t="s">
        <v>9072</v>
      </c>
      <c r="K3895" s="9" t="s">
        <v>1040</v>
      </c>
      <c r="L3895" s="9" t="s">
        <v>1233</v>
      </c>
      <c r="M3895" s="9">
        <v>1</v>
      </c>
      <c r="N3895" s="9"/>
      <c r="O3895" s="9"/>
      <c r="P3895" s="2" t="s">
        <v>9073</v>
      </c>
      <c r="Q3895" s="9" t="s">
        <v>47</v>
      </c>
      <c r="R3895" s="9"/>
      <c r="S3895" s="9">
        <v>0.85770900000000005</v>
      </c>
      <c r="T3895" s="9">
        <v>1.4300000000000001E-4</v>
      </c>
      <c r="U3895" s="9">
        <v>0.59175599999999995</v>
      </c>
      <c r="V3895" s="9">
        <v>2.8570000000000002E-3</v>
      </c>
      <c r="W3895" s="9">
        <v>0.190358</v>
      </c>
      <c r="X3895" s="9">
        <v>3.1129999999999999E-3</v>
      </c>
      <c r="Y3895" s="9">
        <v>6.6667000000000004E-2</v>
      </c>
      <c r="Z3895" s="9">
        <v>6.2E-2</v>
      </c>
      <c r="AA3895" s="9">
        <v>0.121</v>
      </c>
      <c r="AB3895" s="9">
        <v>0.81699999999999995</v>
      </c>
      <c r="AC3895" s="9">
        <v>-0.36120000000000002</v>
      </c>
      <c r="AD3895" s="9" t="s">
        <v>48</v>
      </c>
      <c r="AE3895" s="9" t="s">
        <v>48</v>
      </c>
      <c r="AF3895" s="9" t="s">
        <v>48</v>
      </c>
    </row>
    <row r="3896" spans="1:32" hidden="1" outlineLevel="1" x14ac:dyDescent="0.2">
      <c r="A3896" s="9" t="s">
        <v>9074</v>
      </c>
      <c r="B3896" s="9">
        <v>45343.608287037037</v>
      </c>
      <c r="C3896" s="9" t="s">
        <v>9075</v>
      </c>
      <c r="D3896" s="9"/>
      <c r="E3896" s="9"/>
      <c r="F3896" s="9"/>
      <c r="G3896" s="9"/>
      <c r="H3896" s="9"/>
      <c r="I3896" s="9"/>
      <c r="J3896" s="9" t="s">
        <v>9076</v>
      </c>
      <c r="K3896" s="9" t="s">
        <v>1040</v>
      </c>
      <c r="L3896" s="9" t="s">
        <v>1233</v>
      </c>
      <c r="M3896" s="9">
        <v>1</v>
      </c>
      <c r="N3896" s="9"/>
      <c r="O3896" s="9"/>
      <c r="P3896" s="2" t="s">
        <v>9077</v>
      </c>
      <c r="Q3896" s="9" t="s">
        <v>47</v>
      </c>
      <c r="R3896" s="9"/>
      <c r="S3896" s="9">
        <v>0.479236</v>
      </c>
      <c r="T3896" s="9">
        <v>1.9899999999999999E-5</v>
      </c>
      <c r="U3896" s="9">
        <v>3.7300000000000001E-4</v>
      </c>
      <c r="V3896" s="9">
        <v>1.699E-3</v>
      </c>
      <c r="W3896" s="9">
        <v>0.32009799999999999</v>
      </c>
      <c r="X3896" s="9">
        <v>3.2899999999999997E-4</v>
      </c>
      <c r="Y3896" s="9">
        <v>0.11666700000000001</v>
      </c>
      <c r="Z3896" s="9">
        <v>0.14199999999999999</v>
      </c>
      <c r="AA3896" s="9">
        <v>0</v>
      </c>
      <c r="AB3896" s="9">
        <v>0.85799999999999998</v>
      </c>
      <c r="AC3896" s="9">
        <v>0.42149999999999999</v>
      </c>
      <c r="AD3896" s="9" t="s">
        <v>48</v>
      </c>
      <c r="AE3896" s="9" t="s">
        <v>48</v>
      </c>
      <c r="AF3896" s="9" t="s">
        <v>48</v>
      </c>
    </row>
    <row r="3897" spans="1:32" hidden="1" outlineLevel="1" x14ac:dyDescent="0.2">
      <c r="A3897" s="9" t="s">
        <v>9078</v>
      </c>
      <c r="B3897" s="9">
        <v>45343.61142361111</v>
      </c>
      <c r="C3897" s="9" t="s">
        <v>9079</v>
      </c>
      <c r="D3897" s="9"/>
      <c r="E3897" s="9"/>
      <c r="F3897" s="9"/>
      <c r="G3897" s="9"/>
      <c r="H3897" s="9"/>
      <c r="I3897" s="9"/>
      <c r="J3897" s="9" t="s">
        <v>9080</v>
      </c>
      <c r="K3897" s="9" t="s">
        <v>1040</v>
      </c>
      <c r="L3897" s="9" t="s">
        <v>1233</v>
      </c>
      <c r="M3897" s="9">
        <v>1</v>
      </c>
      <c r="N3897" s="9"/>
      <c r="O3897" s="9"/>
      <c r="P3897" s="2" t="s">
        <v>9081</v>
      </c>
      <c r="Q3897" s="9" t="s">
        <v>47</v>
      </c>
      <c r="R3897" s="9"/>
      <c r="S3897" s="9">
        <v>1.848E-3</v>
      </c>
      <c r="T3897" s="9">
        <v>3.5099999999999999E-6</v>
      </c>
      <c r="U3897" s="9">
        <v>2.58E-5</v>
      </c>
      <c r="V3897" s="9">
        <v>2.1800000000000001E-4</v>
      </c>
      <c r="W3897" s="9">
        <v>3.5599999999999998E-4</v>
      </c>
      <c r="X3897" s="9">
        <v>4.2900000000000002E-4</v>
      </c>
      <c r="Y3897" s="9">
        <v>0</v>
      </c>
      <c r="Z3897" s="9">
        <v>0</v>
      </c>
      <c r="AA3897" s="9">
        <v>0.28599999999999998</v>
      </c>
      <c r="AB3897" s="9">
        <v>0.71399999999999997</v>
      </c>
      <c r="AC3897" s="9">
        <v>-5.16E-2</v>
      </c>
      <c r="AD3897" s="9" t="s">
        <v>48</v>
      </c>
      <c r="AE3897" s="9" t="s">
        <v>48</v>
      </c>
      <c r="AF3897" s="9" t="s">
        <v>48</v>
      </c>
    </row>
    <row r="3898" spans="1:32" hidden="1" outlineLevel="1" x14ac:dyDescent="0.2">
      <c r="A3898" s="9" t="s">
        <v>9082</v>
      </c>
      <c r="B3898" s="9">
        <v>45343.611759259256</v>
      </c>
      <c r="C3898" s="9" t="s">
        <v>9083</v>
      </c>
      <c r="D3898" s="9"/>
      <c r="E3898" s="9"/>
      <c r="F3898" s="9"/>
      <c r="G3898" s="9"/>
      <c r="H3898" s="9"/>
      <c r="I3898" s="9"/>
      <c r="J3898" s="9" t="s">
        <v>9084</v>
      </c>
      <c r="K3898" s="9" t="s">
        <v>1040</v>
      </c>
      <c r="L3898" s="9" t="s">
        <v>1233</v>
      </c>
      <c r="M3898" s="9">
        <v>1</v>
      </c>
      <c r="N3898" s="9"/>
      <c r="O3898" s="9"/>
      <c r="P3898" s="2" t="s">
        <v>9085</v>
      </c>
      <c r="Q3898" s="9" t="s">
        <v>47</v>
      </c>
      <c r="R3898" s="9"/>
      <c r="S3898" s="9">
        <v>7.67E-4</v>
      </c>
      <c r="T3898" s="9">
        <v>5.4500000000000003E-6</v>
      </c>
      <c r="U3898" s="9">
        <v>4.7899999999999999E-5</v>
      </c>
      <c r="V3898" s="9">
        <v>5.7800000000000002E-5</v>
      </c>
      <c r="W3898" s="9">
        <v>3.6000000000000002E-4</v>
      </c>
      <c r="X3898" s="9">
        <v>7.7799999999999994E-5</v>
      </c>
      <c r="Y3898" s="9">
        <v>0.1875</v>
      </c>
      <c r="Z3898" s="9">
        <v>4.3999999999999997E-2</v>
      </c>
      <c r="AA3898" s="9">
        <v>0</v>
      </c>
      <c r="AB3898" s="9">
        <v>0.95599999999999996</v>
      </c>
      <c r="AC3898" s="9">
        <v>0.44040000000000001</v>
      </c>
      <c r="AD3898" s="9" t="s">
        <v>48</v>
      </c>
      <c r="AE3898" s="9" t="s">
        <v>48</v>
      </c>
      <c r="AF3898" s="9" t="s">
        <v>48</v>
      </c>
    </row>
    <row r="3899" spans="1:32" hidden="1" outlineLevel="1" x14ac:dyDescent="0.2">
      <c r="A3899" s="9" t="s">
        <v>9086</v>
      </c>
      <c r="B3899" s="9">
        <v>45343.612696759257</v>
      </c>
      <c r="C3899" s="9" t="s">
        <v>9087</v>
      </c>
      <c r="D3899" s="9"/>
      <c r="E3899" s="9"/>
      <c r="F3899" s="9"/>
      <c r="G3899" s="9"/>
      <c r="H3899" s="9"/>
      <c r="I3899" s="9"/>
      <c r="J3899" s="9" t="s">
        <v>9088</v>
      </c>
      <c r="K3899" s="9" t="s">
        <v>1040</v>
      </c>
      <c r="L3899" s="9" t="s">
        <v>1233</v>
      </c>
      <c r="M3899" s="9">
        <v>1</v>
      </c>
      <c r="N3899" s="9"/>
      <c r="O3899" s="9"/>
      <c r="P3899" s="2" t="s">
        <v>9089</v>
      </c>
      <c r="Q3899" s="9" t="s">
        <v>47</v>
      </c>
      <c r="R3899" s="9"/>
      <c r="S3899" s="9">
        <v>2.2750000000000001E-3</v>
      </c>
      <c r="T3899" s="9">
        <v>7.7500000000000003E-6</v>
      </c>
      <c r="U3899" s="9">
        <v>1.26E-4</v>
      </c>
      <c r="V3899" s="9">
        <v>8.8599999999999999E-5</v>
      </c>
      <c r="W3899" s="9">
        <v>9.859999999999999E-4</v>
      </c>
      <c r="X3899" s="9">
        <v>2.22E-4</v>
      </c>
      <c r="Y3899" s="9">
        <v>0.15</v>
      </c>
      <c r="Z3899" s="9">
        <v>0.13</v>
      </c>
      <c r="AA3899" s="9">
        <v>5.8999999999999997E-2</v>
      </c>
      <c r="AB3899" s="9">
        <v>0.81200000000000006</v>
      </c>
      <c r="AC3899" s="9">
        <v>0.62490000000000001</v>
      </c>
      <c r="AD3899" s="9" t="s">
        <v>48</v>
      </c>
      <c r="AE3899" s="9" t="s">
        <v>48</v>
      </c>
      <c r="AF3899" s="9" t="s">
        <v>48</v>
      </c>
    </row>
    <row r="3900" spans="1:32" hidden="1" outlineLevel="1" x14ac:dyDescent="0.2">
      <c r="A3900" s="9" t="s">
        <v>9090</v>
      </c>
      <c r="B3900" s="9">
        <v>45343.612974537034</v>
      </c>
      <c r="C3900" s="9" t="s">
        <v>1674</v>
      </c>
      <c r="D3900" s="9"/>
      <c r="E3900" s="9"/>
      <c r="F3900" s="9"/>
      <c r="G3900" s="9"/>
      <c r="H3900" s="9"/>
      <c r="I3900" s="9"/>
      <c r="J3900" s="9" t="s">
        <v>9091</v>
      </c>
      <c r="K3900" s="9" t="s">
        <v>1040</v>
      </c>
      <c r="L3900" s="9" t="s">
        <v>1233</v>
      </c>
      <c r="M3900" s="9">
        <v>1</v>
      </c>
      <c r="N3900" s="9"/>
      <c r="O3900" s="9"/>
      <c r="P3900" s="2" t="s">
        <v>9092</v>
      </c>
      <c r="Q3900" s="9" t="s">
        <v>47</v>
      </c>
      <c r="R3900" s="9"/>
      <c r="S3900" s="9">
        <v>0.938913</v>
      </c>
      <c r="T3900" s="9">
        <v>2.209E-3</v>
      </c>
      <c r="U3900" s="9">
        <v>1.8029E-2</v>
      </c>
      <c r="V3900" s="9">
        <v>9.0550000000000005E-3</v>
      </c>
      <c r="W3900" s="9">
        <v>2.0833000000000001E-2</v>
      </c>
      <c r="X3900" s="9">
        <v>0.64025299999999996</v>
      </c>
      <c r="Y3900" s="9">
        <v>0</v>
      </c>
      <c r="Z3900" s="9">
        <v>0.22800000000000001</v>
      </c>
      <c r="AA3900" s="9">
        <v>0</v>
      </c>
      <c r="AB3900" s="9">
        <v>0.77200000000000002</v>
      </c>
      <c r="AC3900" s="9">
        <v>0.84099999999999997</v>
      </c>
      <c r="AD3900" s="9" t="s">
        <v>48</v>
      </c>
      <c r="AE3900" s="9" t="s">
        <v>48</v>
      </c>
      <c r="AF3900" s="9" t="s">
        <v>48</v>
      </c>
    </row>
    <row r="3901" spans="1:32" hidden="1" outlineLevel="1" x14ac:dyDescent="0.2">
      <c r="A3901" s="9" t="s">
        <v>9093</v>
      </c>
      <c r="B3901" s="9">
        <v>45343.615613425929</v>
      </c>
      <c r="C3901" s="9" t="s">
        <v>4624</v>
      </c>
      <c r="D3901" s="9"/>
      <c r="E3901" s="9"/>
      <c r="F3901" s="9"/>
      <c r="G3901" s="9"/>
      <c r="H3901" s="9"/>
      <c r="I3901" s="9"/>
      <c r="J3901" s="9" t="s">
        <v>9094</v>
      </c>
      <c r="K3901" s="9" t="s">
        <v>1040</v>
      </c>
      <c r="L3901" s="9" t="s">
        <v>1233</v>
      </c>
      <c r="M3901" s="9">
        <v>1</v>
      </c>
      <c r="N3901" s="9"/>
      <c r="O3901" s="9"/>
      <c r="P3901" s="2" t="s">
        <v>9095</v>
      </c>
      <c r="Q3901" s="9" t="s">
        <v>47</v>
      </c>
      <c r="R3901" s="9"/>
      <c r="S3901" s="9">
        <v>0.50662700000000005</v>
      </c>
      <c r="T3901" s="9">
        <v>1.17E-5</v>
      </c>
      <c r="U3901" s="9">
        <v>1.005E-3</v>
      </c>
      <c r="V3901" s="9">
        <v>1.2246999999999999E-2</v>
      </c>
      <c r="W3901" s="9">
        <v>0.467283</v>
      </c>
      <c r="X3901" s="9">
        <v>4.2299999999999998E-4</v>
      </c>
      <c r="Y3901" s="9">
        <v>0</v>
      </c>
      <c r="Z3901" s="9">
        <v>0</v>
      </c>
      <c r="AA3901" s="9">
        <v>0</v>
      </c>
      <c r="AB3901" s="9">
        <v>1</v>
      </c>
      <c r="AC3901" s="9">
        <v>0</v>
      </c>
      <c r="AD3901" s="9" t="s">
        <v>48</v>
      </c>
      <c r="AE3901" s="9" t="s">
        <v>48</v>
      </c>
      <c r="AF3901" s="9" t="s">
        <v>48</v>
      </c>
    </row>
    <row r="3902" spans="1:32" hidden="1" outlineLevel="1" x14ac:dyDescent="0.2">
      <c r="A3902" s="9" t="s">
        <v>9096</v>
      </c>
      <c r="B3902" s="9">
        <v>45343.6172337963</v>
      </c>
      <c r="C3902" s="9" t="s">
        <v>9097</v>
      </c>
      <c r="D3902" s="9"/>
      <c r="E3902" s="9"/>
      <c r="F3902" s="9"/>
      <c r="G3902" s="9"/>
      <c r="H3902" s="9"/>
      <c r="I3902" s="9"/>
      <c r="J3902" s="9" t="s">
        <v>9098</v>
      </c>
      <c r="K3902" s="9" t="s">
        <v>1040</v>
      </c>
      <c r="L3902" s="9" t="s">
        <v>1233</v>
      </c>
      <c r="M3902" s="9">
        <v>1</v>
      </c>
      <c r="N3902" s="9"/>
      <c r="O3902" s="9"/>
      <c r="P3902" s="2" t="s">
        <v>9099</v>
      </c>
      <c r="Q3902" s="9" t="s">
        <v>47</v>
      </c>
      <c r="R3902" s="9"/>
      <c r="S3902" s="9">
        <v>4.95E-4</v>
      </c>
      <c r="T3902" s="9">
        <v>2.3199999999999998E-6</v>
      </c>
      <c r="U3902" s="9">
        <v>1.77E-5</v>
      </c>
      <c r="V3902" s="9">
        <v>4.5599999999999997E-5</v>
      </c>
      <c r="W3902" s="9">
        <v>2.3800000000000001E-4</v>
      </c>
      <c r="X3902" s="9">
        <v>6.6099999999999994E-5</v>
      </c>
      <c r="Y3902" s="9">
        <v>-2.5000000000000001E-2</v>
      </c>
      <c r="Z3902" s="9">
        <v>0</v>
      </c>
      <c r="AA3902" s="9">
        <v>0.32400000000000001</v>
      </c>
      <c r="AB3902" s="9">
        <v>0.67600000000000005</v>
      </c>
      <c r="AC3902" s="9">
        <v>-0.1027</v>
      </c>
      <c r="AD3902" s="9" t="s">
        <v>48</v>
      </c>
      <c r="AE3902" s="9" t="s">
        <v>48</v>
      </c>
      <c r="AF3902" s="9" t="s">
        <v>48</v>
      </c>
    </row>
    <row r="3903" spans="1:32" hidden="1" outlineLevel="1" x14ac:dyDescent="0.2">
      <c r="A3903" s="9" t="s">
        <v>9100</v>
      </c>
      <c r="B3903" s="9">
        <v>45343.617488425924</v>
      </c>
      <c r="C3903" s="9" t="s">
        <v>9101</v>
      </c>
      <c r="D3903" s="9"/>
      <c r="E3903" s="9"/>
      <c r="F3903" s="9"/>
      <c r="G3903" s="9"/>
      <c r="H3903" s="9"/>
      <c r="I3903" s="9"/>
      <c r="J3903" s="9" t="s">
        <v>9102</v>
      </c>
      <c r="K3903" s="9" t="s">
        <v>1040</v>
      </c>
      <c r="L3903" s="9" t="s">
        <v>1233</v>
      </c>
      <c r="M3903" s="9">
        <v>1</v>
      </c>
      <c r="N3903" s="9"/>
      <c r="O3903" s="9"/>
      <c r="P3903" s="2" t="s">
        <v>9103</v>
      </c>
      <c r="Q3903" s="9" t="s">
        <v>47</v>
      </c>
      <c r="R3903" s="9"/>
      <c r="S3903" s="9">
        <v>0.282308</v>
      </c>
      <c r="T3903" s="9">
        <v>3.41E-6</v>
      </c>
      <c r="U3903" s="9">
        <v>1.73E-4</v>
      </c>
      <c r="V3903" s="9">
        <v>2.03E-4</v>
      </c>
      <c r="W3903" s="9">
        <v>0.25133100000000003</v>
      </c>
      <c r="X3903" s="9">
        <v>1.85E-4</v>
      </c>
      <c r="Y3903" s="9">
        <v>6.7044999999999993E-2</v>
      </c>
      <c r="Z3903" s="9">
        <v>9.8000000000000004E-2</v>
      </c>
      <c r="AA3903" s="9">
        <v>0.14799999999999999</v>
      </c>
      <c r="AB3903" s="9">
        <v>0.754</v>
      </c>
      <c r="AC3903" s="9">
        <v>-0.51219999999999999</v>
      </c>
      <c r="AD3903" s="9" t="s">
        <v>48</v>
      </c>
      <c r="AE3903" s="9" t="s">
        <v>48</v>
      </c>
      <c r="AF3903" s="9" t="s">
        <v>48</v>
      </c>
    </row>
    <row r="3904" spans="1:32" hidden="1" outlineLevel="1" x14ac:dyDescent="0.2">
      <c r="A3904" s="9" t="s">
        <v>9104</v>
      </c>
      <c r="B3904" s="9">
        <v>45343.618078703701</v>
      </c>
      <c r="C3904" s="9" t="s">
        <v>9105</v>
      </c>
      <c r="D3904" s="9"/>
      <c r="E3904" s="9"/>
      <c r="F3904" s="9"/>
      <c r="G3904" s="9"/>
      <c r="H3904" s="9"/>
      <c r="I3904" s="9"/>
      <c r="J3904" s="9" t="s">
        <v>9106</v>
      </c>
      <c r="K3904" s="9" t="s">
        <v>1040</v>
      </c>
      <c r="L3904" s="9" t="s">
        <v>1233</v>
      </c>
      <c r="M3904" s="9">
        <v>1</v>
      </c>
      <c r="N3904" s="9"/>
      <c r="O3904" s="9"/>
      <c r="P3904" s="2" t="s">
        <v>9107</v>
      </c>
      <c r="Q3904" s="9" t="s">
        <v>47</v>
      </c>
      <c r="R3904" s="9"/>
      <c r="S3904" s="9">
        <v>9.4799999999999995E-4</v>
      </c>
      <c r="T3904" s="9">
        <v>6.1299999999999998E-6</v>
      </c>
      <c r="U3904" s="9">
        <v>6.97E-5</v>
      </c>
      <c r="V3904" s="9">
        <v>4.5800000000000002E-5</v>
      </c>
      <c r="W3904" s="9">
        <v>2.1599999999999999E-4</v>
      </c>
      <c r="X3904" s="9">
        <v>2.33E-4</v>
      </c>
      <c r="Y3904" s="9">
        <v>0.466667</v>
      </c>
      <c r="Z3904" s="9">
        <v>7.9000000000000001E-2</v>
      </c>
      <c r="AA3904" s="9">
        <v>4.7E-2</v>
      </c>
      <c r="AB3904" s="9">
        <v>0.874</v>
      </c>
      <c r="AC3904" s="9">
        <v>0.69079999999999997</v>
      </c>
      <c r="AD3904" s="9" t="s">
        <v>48</v>
      </c>
      <c r="AE3904" s="9" t="s">
        <v>48</v>
      </c>
      <c r="AF3904" s="9" t="s">
        <v>48</v>
      </c>
    </row>
    <row r="3905" spans="1:32" hidden="1" outlineLevel="1" x14ac:dyDescent="0.2">
      <c r="A3905" s="9" t="s">
        <v>9108</v>
      </c>
      <c r="B3905" s="9">
        <v>45343.618368055555</v>
      </c>
      <c r="C3905" s="9" t="s">
        <v>9109</v>
      </c>
      <c r="D3905" s="9"/>
      <c r="E3905" s="9"/>
      <c r="F3905" s="9"/>
      <c r="G3905" s="9"/>
      <c r="H3905" s="9"/>
      <c r="I3905" s="9"/>
      <c r="J3905" s="9" t="s">
        <v>9110</v>
      </c>
      <c r="K3905" s="9" t="s">
        <v>1040</v>
      </c>
      <c r="L3905" s="9" t="s">
        <v>1233</v>
      </c>
      <c r="M3905" s="9">
        <v>1</v>
      </c>
      <c r="N3905" s="9"/>
      <c r="O3905" s="9"/>
      <c r="P3905" s="2" t="s">
        <v>9111</v>
      </c>
      <c r="Q3905" s="9" t="s">
        <v>47</v>
      </c>
      <c r="R3905" s="9"/>
      <c r="S3905" s="9">
        <v>6.9499999999999998E-4</v>
      </c>
      <c r="T3905" s="9">
        <v>1.9599999999999999E-6</v>
      </c>
      <c r="U3905" s="9">
        <v>2.0400000000000001E-5</v>
      </c>
      <c r="V3905" s="9">
        <v>5.7399999999999999E-5</v>
      </c>
      <c r="W3905" s="9">
        <v>3.3199999999999999E-4</v>
      </c>
      <c r="X3905" s="9">
        <v>3.4999999999999997E-5</v>
      </c>
      <c r="Y3905" s="9">
        <v>0.2</v>
      </c>
      <c r="Z3905" s="9">
        <v>0</v>
      </c>
      <c r="AA3905" s="9">
        <v>0</v>
      </c>
      <c r="AB3905" s="9">
        <v>1</v>
      </c>
      <c r="AC3905" s="9">
        <v>0</v>
      </c>
      <c r="AD3905" s="9" t="s">
        <v>48</v>
      </c>
      <c r="AE3905" s="9" t="s">
        <v>48</v>
      </c>
      <c r="AF3905" s="9" t="s">
        <v>48</v>
      </c>
    </row>
    <row r="3906" spans="1:32" hidden="1" outlineLevel="1" x14ac:dyDescent="0.2">
      <c r="A3906" s="9" t="s">
        <v>9112</v>
      </c>
      <c r="B3906" s="9">
        <v>45343.618530092594</v>
      </c>
      <c r="C3906" s="9" t="s">
        <v>9113</v>
      </c>
      <c r="D3906" s="9"/>
      <c r="E3906" s="9"/>
      <c r="F3906" s="9"/>
      <c r="G3906" s="9"/>
      <c r="H3906" s="9"/>
      <c r="I3906" s="9"/>
      <c r="J3906" s="9" t="s">
        <v>9114</v>
      </c>
      <c r="K3906" s="9" t="s">
        <v>1040</v>
      </c>
      <c r="L3906" s="9" t="s">
        <v>1233</v>
      </c>
      <c r="M3906" s="9">
        <v>1</v>
      </c>
      <c r="N3906" s="9"/>
      <c r="O3906" s="9"/>
      <c r="P3906" s="2" t="s">
        <v>9115</v>
      </c>
      <c r="Q3906" s="9" t="s">
        <v>47</v>
      </c>
      <c r="R3906" s="9"/>
      <c r="S3906" s="9">
        <v>0.11453199999999999</v>
      </c>
      <c r="T3906" s="9">
        <v>1.7200000000000001E-5</v>
      </c>
      <c r="U3906" s="9">
        <v>7.1199999999999996E-4</v>
      </c>
      <c r="V3906" s="9">
        <v>7.2599999999999997E-4</v>
      </c>
      <c r="W3906" s="9">
        <v>3.8272E-2</v>
      </c>
      <c r="X3906" s="9">
        <v>7.1139999999999997E-3</v>
      </c>
      <c r="Y3906" s="9">
        <v>0</v>
      </c>
      <c r="Z3906" s="9">
        <v>7.2999999999999995E-2</v>
      </c>
      <c r="AA3906" s="9">
        <v>0.27200000000000002</v>
      </c>
      <c r="AB3906" s="9">
        <v>0.65600000000000003</v>
      </c>
      <c r="AC3906" s="9">
        <v>-0.81759999999999999</v>
      </c>
      <c r="AD3906" s="9" t="s">
        <v>48</v>
      </c>
      <c r="AE3906" s="9" t="s">
        <v>48</v>
      </c>
      <c r="AF3906" s="9" t="s">
        <v>48</v>
      </c>
    </row>
    <row r="3907" spans="1:32" hidden="1" outlineLevel="1" x14ac:dyDescent="0.2">
      <c r="A3907" s="9" t="s">
        <v>9116</v>
      </c>
      <c r="B3907" s="9">
        <v>45343.621481481481</v>
      </c>
      <c r="C3907" s="9" t="s">
        <v>9117</v>
      </c>
      <c r="D3907" s="9"/>
      <c r="E3907" s="9"/>
      <c r="F3907" s="9"/>
      <c r="G3907" s="9"/>
      <c r="H3907" s="9"/>
      <c r="I3907" s="9"/>
      <c r="J3907" s="9" t="s">
        <v>9118</v>
      </c>
      <c r="K3907" s="9" t="s">
        <v>1040</v>
      </c>
      <c r="L3907" s="9" t="s">
        <v>1233</v>
      </c>
      <c r="M3907" s="9">
        <v>1</v>
      </c>
      <c r="N3907" s="9"/>
      <c r="O3907" s="9"/>
      <c r="P3907" s="2" t="s">
        <v>9119</v>
      </c>
      <c r="Q3907" s="9" t="s">
        <v>47</v>
      </c>
      <c r="R3907" s="9"/>
      <c r="S3907" s="9">
        <v>1.0480000000000001E-3</v>
      </c>
      <c r="T3907" s="9">
        <v>2.0600000000000002E-6</v>
      </c>
      <c r="U3907" s="9">
        <v>3.1300000000000002E-5</v>
      </c>
      <c r="V3907" s="9">
        <v>5.5300000000000002E-5</v>
      </c>
      <c r="W3907" s="9">
        <v>5.6300000000000002E-4</v>
      </c>
      <c r="X3907" s="9">
        <v>4.3699999999999998E-5</v>
      </c>
      <c r="Y3907" s="9">
        <v>-6.2500000000000003E-3</v>
      </c>
      <c r="Z3907" s="9">
        <v>0.193</v>
      </c>
      <c r="AA3907" s="9">
        <v>0.218</v>
      </c>
      <c r="AB3907" s="9">
        <v>0.58899999999999997</v>
      </c>
      <c r="AC3907" s="9">
        <v>-1.4999999999999999E-2</v>
      </c>
      <c r="AD3907" s="9" t="s">
        <v>48</v>
      </c>
      <c r="AE3907" s="9" t="s">
        <v>48</v>
      </c>
      <c r="AF3907" s="9" t="s">
        <v>48</v>
      </c>
    </row>
    <row r="3908" spans="1:32" hidden="1" outlineLevel="1" x14ac:dyDescent="0.2">
      <c r="A3908" s="9" t="s">
        <v>9120</v>
      </c>
      <c r="B3908" s="9">
        <v>45343.622187499997</v>
      </c>
      <c r="C3908" s="9" t="s">
        <v>9121</v>
      </c>
      <c r="D3908" s="9"/>
      <c r="E3908" s="9"/>
      <c r="F3908" s="9"/>
      <c r="G3908" s="9"/>
      <c r="H3908" s="9"/>
      <c r="I3908" s="9"/>
      <c r="J3908" s="9" t="s">
        <v>9122</v>
      </c>
      <c r="K3908" s="9" t="s">
        <v>1040</v>
      </c>
      <c r="L3908" s="9" t="s">
        <v>1233</v>
      </c>
      <c r="M3908" s="9">
        <v>1</v>
      </c>
      <c r="N3908" s="9"/>
      <c r="O3908" s="9"/>
      <c r="P3908" s="2" t="s">
        <v>9123</v>
      </c>
      <c r="Q3908" s="9" t="s">
        <v>47</v>
      </c>
      <c r="R3908" s="9"/>
      <c r="S3908" s="9">
        <v>1.0413E-2</v>
      </c>
      <c r="T3908" s="9">
        <v>9.5799999999999998E-6</v>
      </c>
      <c r="U3908" s="9">
        <v>2.99E-4</v>
      </c>
      <c r="V3908" s="9">
        <v>5.4799999999999998E-4</v>
      </c>
      <c r="W3908" s="9">
        <v>2.8649999999999999E-3</v>
      </c>
      <c r="X3908" s="9">
        <v>3.28E-4</v>
      </c>
      <c r="Y3908" s="9">
        <v>0.246667</v>
      </c>
      <c r="Z3908" s="9">
        <v>0.19</v>
      </c>
      <c r="AA3908" s="9">
        <v>0.104</v>
      </c>
      <c r="AB3908" s="9">
        <v>0.70599999999999996</v>
      </c>
      <c r="AC3908" s="9">
        <v>0.37169999999999997</v>
      </c>
      <c r="AD3908" s="9" t="s">
        <v>48</v>
      </c>
      <c r="AE3908" s="9" t="s">
        <v>48</v>
      </c>
      <c r="AF3908" s="9" t="s">
        <v>48</v>
      </c>
    </row>
    <row r="3909" spans="1:32" hidden="1" outlineLevel="1" x14ac:dyDescent="0.2">
      <c r="A3909" s="9" t="s">
        <v>9124</v>
      </c>
      <c r="B3909" s="9">
        <v>45343.625173611108</v>
      </c>
      <c r="C3909" s="9" t="s">
        <v>9125</v>
      </c>
      <c r="D3909" s="9"/>
      <c r="E3909" s="9"/>
      <c r="F3909" s="9"/>
      <c r="G3909" s="9"/>
      <c r="H3909" s="9"/>
      <c r="I3909" s="9"/>
      <c r="J3909" s="9" t="s">
        <v>9126</v>
      </c>
      <c r="K3909" s="9" t="s">
        <v>1040</v>
      </c>
      <c r="L3909" s="9" t="s">
        <v>1233</v>
      </c>
      <c r="M3909" s="9">
        <v>1</v>
      </c>
      <c r="N3909" s="9"/>
      <c r="O3909" s="9"/>
      <c r="P3909" s="2" t="s">
        <v>9127</v>
      </c>
      <c r="Q3909" s="9" t="s">
        <v>47</v>
      </c>
      <c r="R3909" s="9"/>
      <c r="S3909" s="9">
        <v>5.4000000000000001E-4</v>
      </c>
      <c r="T3909" s="9">
        <v>1.79E-6</v>
      </c>
      <c r="U3909" s="9">
        <v>1.7600000000000001E-5</v>
      </c>
      <c r="V3909" s="9">
        <v>6.5300000000000002E-5</v>
      </c>
      <c r="W3909" s="9">
        <v>2.3800000000000001E-4</v>
      </c>
      <c r="X3909" s="9">
        <v>2.8200000000000001E-5</v>
      </c>
      <c r="Y3909" s="9">
        <v>0</v>
      </c>
      <c r="Z3909" s="9">
        <v>0.39700000000000002</v>
      </c>
      <c r="AA3909" s="9">
        <v>0</v>
      </c>
      <c r="AB3909" s="9">
        <v>0.60299999999999998</v>
      </c>
      <c r="AC3909" s="9">
        <v>0.55740000000000001</v>
      </c>
      <c r="AD3909" s="9" t="s">
        <v>48</v>
      </c>
      <c r="AE3909" s="9" t="s">
        <v>48</v>
      </c>
      <c r="AF3909" s="9" t="s">
        <v>48</v>
      </c>
    </row>
    <row r="3910" spans="1:32" hidden="1" outlineLevel="1" x14ac:dyDescent="0.2">
      <c r="A3910" s="9" t="s">
        <v>9128</v>
      </c>
      <c r="B3910" s="9">
        <v>45343.626840277779</v>
      </c>
      <c r="C3910" s="9" t="s">
        <v>9129</v>
      </c>
      <c r="D3910" s="9"/>
      <c r="E3910" s="9"/>
      <c r="F3910" s="9"/>
      <c r="G3910" s="9"/>
      <c r="H3910" s="9"/>
      <c r="I3910" s="9"/>
      <c r="J3910" s="9" t="s">
        <v>9130</v>
      </c>
      <c r="K3910" s="9" t="s">
        <v>1040</v>
      </c>
      <c r="L3910" s="9" t="s">
        <v>1233</v>
      </c>
      <c r="M3910" s="9">
        <v>1</v>
      </c>
      <c r="N3910" s="9"/>
      <c r="O3910" s="9"/>
      <c r="P3910" s="2" t="s">
        <v>9131</v>
      </c>
      <c r="Q3910" s="9" t="s">
        <v>47</v>
      </c>
      <c r="R3910" s="9"/>
      <c r="S3910" s="9">
        <v>1.4649999999999999E-3</v>
      </c>
      <c r="T3910" s="9">
        <v>1.3200000000000001E-5</v>
      </c>
      <c r="U3910" s="9">
        <v>1.17E-4</v>
      </c>
      <c r="V3910" s="9">
        <v>1.8699999999999999E-4</v>
      </c>
      <c r="W3910" s="9">
        <v>5.2899999999999996E-4</v>
      </c>
      <c r="X3910" s="9">
        <v>5.3300000000000001E-5</v>
      </c>
      <c r="Y3910" s="9">
        <v>-0.1</v>
      </c>
      <c r="Z3910" s="9">
        <v>8.5000000000000006E-2</v>
      </c>
      <c r="AA3910" s="9">
        <v>0</v>
      </c>
      <c r="AB3910" s="9">
        <v>0.91500000000000004</v>
      </c>
      <c r="AC3910" s="9">
        <v>0.1027</v>
      </c>
      <c r="AD3910" s="9" t="s">
        <v>48</v>
      </c>
      <c r="AE3910" s="9" t="s">
        <v>48</v>
      </c>
      <c r="AF3910" s="9" t="s">
        <v>48</v>
      </c>
    </row>
    <row r="3911" spans="1:32" hidden="1" outlineLevel="1" x14ac:dyDescent="0.2">
      <c r="A3911" s="9" t="s">
        <v>9132</v>
      </c>
      <c r="B3911" s="9">
        <v>45343.632488425923</v>
      </c>
      <c r="C3911" s="9" t="s">
        <v>9133</v>
      </c>
      <c r="D3911" s="9"/>
      <c r="E3911" s="9"/>
      <c r="F3911" s="9"/>
      <c r="G3911" s="9"/>
      <c r="H3911" s="9"/>
      <c r="I3911" s="9"/>
      <c r="J3911" s="9" t="s">
        <v>9134</v>
      </c>
      <c r="K3911" s="9" t="s">
        <v>1040</v>
      </c>
      <c r="L3911" s="9" t="s">
        <v>1233</v>
      </c>
      <c r="M3911" s="9">
        <v>1</v>
      </c>
      <c r="N3911" s="9"/>
      <c r="O3911" s="9"/>
      <c r="P3911" s="2" t="s">
        <v>9135</v>
      </c>
      <c r="Q3911" s="9" t="s">
        <v>47</v>
      </c>
      <c r="R3911" s="9"/>
      <c r="S3911" s="9">
        <v>1.4689000000000001E-2</v>
      </c>
      <c r="T3911" s="9">
        <v>5.7599999999999999E-6</v>
      </c>
      <c r="U3911" s="9">
        <v>1.3899999999999999E-4</v>
      </c>
      <c r="V3911" s="9">
        <v>1.22E-4</v>
      </c>
      <c r="W3911" s="9">
        <v>9.1190000000000004E-3</v>
      </c>
      <c r="X3911" s="9">
        <v>8.8999999999999995E-4</v>
      </c>
      <c r="Y3911" s="9">
        <v>-3.5000000000000003E-2</v>
      </c>
      <c r="Z3911" s="9">
        <v>0.127</v>
      </c>
      <c r="AA3911" s="9">
        <v>6.3E-2</v>
      </c>
      <c r="AB3911" s="9">
        <v>0.81100000000000005</v>
      </c>
      <c r="AC3911" s="9">
        <v>0.50629999999999997</v>
      </c>
      <c r="AD3911" s="9" t="s">
        <v>48</v>
      </c>
      <c r="AE3911" s="9" t="s">
        <v>48</v>
      </c>
      <c r="AF3911" s="9" t="s">
        <v>48</v>
      </c>
    </row>
    <row r="3912" spans="1:32" hidden="1" outlineLevel="1" x14ac:dyDescent="0.2">
      <c r="A3912" s="9" t="s">
        <v>9136</v>
      </c>
      <c r="B3912" s="9">
        <v>45343.636944444443</v>
      </c>
      <c r="C3912" s="9" t="s">
        <v>1500</v>
      </c>
      <c r="D3912" s="9"/>
      <c r="E3912" s="9"/>
      <c r="F3912" s="9"/>
      <c r="G3912" s="9"/>
      <c r="H3912" s="9"/>
      <c r="I3912" s="9"/>
      <c r="J3912" s="9" t="s">
        <v>9137</v>
      </c>
      <c r="K3912" s="9" t="s">
        <v>1040</v>
      </c>
      <c r="L3912" s="9" t="s">
        <v>1233</v>
      </c>
      <c r="M3912" s="9">
        <v>1</v>
      </c>
      <c r="N3912" s="9"/>
      <c r="O3912" s="9"/>
      <c r="P3912" s="2" t="s">
        <v>9138</v>
      </c>
      <c r="Q3912" s="9" t="s">
        <v>47</v>
      </c>
      <c r="R3912" s="9"/>
      <c r="S3912" s="9"/>
      <c r="T3912" s="9"/>
      <c r="U3912" s="9"/>
      <c r="V3912" s="9"/>
      <c r="W3912" s="9"/>
      <c r="X3912" s="9"/>
      <c r="Y3912" s="9" t="s">
        <v>48</v>
      </c>
      <c r="Z3912" s="9" t="s">
        <v>48</v>
      </c>
      <c r="AA3912" s="9" t="s">
        <v>48</v>
      </c>
      <c r="AB3912" s="9" t="s">
        <v>48</v>
      </c>
      <c r="AC3912" s="9" t="s">
        <v>48</v>
      </c>
      <c r="AD3912" s="9" t="s">
        <v>48</v>
      </c>
      <c r="AE3912" s="9" t="s">
        <v>48</v>
      </c>
      <c r="AF3912" s="9" t="s">
        <v>48</v>
      </c>
    </row>
    <row r="3913" spans="1:32" hidden="1" outlineLevel="1" x14ac:dyDescent="0.2">
      <c r="A3913" s="9" t="s">
        <v>9139</v>
      </c>
      <c r="B3913" s="9">
        <v>45343.639178240737</v>
      </c>
      <c r="C3913" s="9" t="s">
        <v>9140</v>
      </c>
      <c r="D3913" s="9"/>
      <c r="E3913" s="9"/>
      <c r="F3913" s="9"/>
      <c r="G3913" s="9"/>
      <c r="H3913" s="9"/>
      <c r="I3913" s="9"/>
      <c r="J3913" s="9" t="s">
        <v>9141</v>
      </c>
      <c r="K3913" s="9" t="s">
        <v>1040</v>
      </c>
      <c r="L3913" s="9" t="s">
        <v>1233</v>
      </c>
      <c r="M3913" s="9">
        <v>1</v>
      </c>
      <c r="N3913" s="9"/>
      <c r="O3913" s="9"/>
      <c r="P3913" s="2" t="s">
        <v>9142</v>
      </c>
      <c r="Q3913" s="9" t="s">
        <v>47</v>
      </c>
      <c r="R3913" s="9"/>
      <c r="S3913" s="9">
        <v>2.7899999999999999E-3</v>
      </c>
      <c r="T3913" s="9">
        <v>2.4099999999999998E-6</v>
      </c>
      <c r="U3913" s="9">
        <v>4.0899999999999998E-5</v>
      </c>
      <c r="V3913" s="9">
        <v>7.5099999999999996E-5</v>
      </c>
      <c r="W3913" s="9">
        <v>1.15E-3</v>
      </c>
      <c r="X3913" s="9">
        <v>1E-4</v>
      </c>
      <c r="Y3913" s="9">
        <v>0.625</v>
      </c>
      <c r="Z3913" s="9">
        <v>0.28999999999999998</v>
      </c>
      <c r="AA3913" s="9">
        <v>0.317</v>
      </c>
      <c r="AB3913" s="9">
        <v>0.39300000000000002</v>
      </c>
      <c r="AC3913" s="9">
        <v>6.2899999999999998E-2</v>
      </c>
      <c r="AD3913" s="9" t="s">
        <v>48</v>
      </c>
      <c r="AE3913" s="9" t="s">
        <v>48</v>
      </c>
      <c r="AF3913" s="9" t="s">
        <v>48</v>
      </c>
    </row>
    <row r="3914" spans="1:32" hidden="1" outlineLevel="1" x14ac:dyDescent="0.2">
      <c r="A3914" s="9" t="s">
        <v>9143</v>
      </c>
      <c r="B3914" s="9">
        <v>45343.642094907409</v>
      </c>
      <c r="C3914" s="9" t="s">
        <v>9144</v>
      </c>
      <c r="D3914" s="9"/>
      <c r="E3914" s="9"/>
      <c r="F3914" s="9"/>
      <c r="G3914" s="9"/>
      <c r="H3914" s="9"/>
      <c r="I3914" s="9"/>
      <c r="J3914" s="9" t="s">
        <v>9145</v>
      </c>
      <c r="K3914" s="9" t="s">
        <v>1040</v>
      </c>
      <c r="L3914" s="9" t="s">
        <v>1233</v>
      </c>
      <c r="M3914" s="9">
        <v>1</v>
      </c>
      <c r="N3914" s="9"/>
      <c r="O3914" s="9"/>
      <c r="P3914" s="2" t="s">
        <v>9146</v>
      </c>
      <c r="Q3914" s="9" t="s">
        <v>47</v>
      </c>
      <c r="R3914" s="9"/>
      <c r="S3914" s="9">
        <v>2.9E-4</v>
      </c>
      <c r="T3914" s="9">
        <v>2.4700000000000001E-6</v>
      </c>
      <c r="U3914" s="9">
        <v>1.73E-5</v>
      </c>
      <c r="V3914" s="9">
        <v>4.4299999999999999E-5</v>
      </c>
      <c r="W3914" s="9">
        <v>1.3100000000000001E-4</v>
      </c>
      <c r="X3914" s="9">
        <v>2.8E-5</v>
      </c>
      <c r="Y3914" s="9">
        <v>-0.14582999999999999</v>
      </c>
      <c r="Z3914" s="9">
        <v>0.115</v>
      </c>
      <c r="AA3914" s="9">
        <v>4.9000000000000002E-2</v>
      </c>
      <c r="AB3914" s="9">
        <v>0.83599999999999997</v>
      </c>
      <c r="AC3914" s="9">
        <v>0.44040000000000001</v>
      </c>
      <c r="AD3914" s="9" t="s">
        <v>48</v>
      </c>
      <c r="AE3914" s="9" t="s">
        <v>48</v>
      </c>
      <c r="AF3914" s="9" t="s">
        <v>48</v>
      </c>
    </row>
    <row r="3915" spans="1:32" hidden="1" outlineLevel="1" x14ac:dyDescent="0.2">
      <c r="A3915" s="9" t="s">
        <v>9147</v>
      </c>
      <c r="B3915" s="9">
        <v>45343.644803240742</v>
      </c>
      <c r="C3915" s="9" t="s">
        <v>9148</v>
      </c>
      <c r="D3915" s="9"/>
      <c r="E3915" s="9"/>
      <c r="F3915" s="9"/>
      <c r="G3915" s="9"/>
      <c r="H3915" s="9"/>
      <c r="I3915" s="9"/>
      <c r="J3915" s="9" t="s">
        <v>9149</v>
      </c>
      <c r="K3915" s="9" t="s">
        <v>1040</v>
      </c>
      <c r="L3915" s="9" t="s">
        <v>1233</v>
      </c>
      <c r="M3915" s="9">
        <v>1</v>
      </c>
      <c r="N3915" s="9"/>
      <c r="O3915" s="9"/>
      <c r="P3915" s="2" t="s">
        <v>9150</v>
      </c>
      <c r="Q3915" s="9" t="s">
        <v>47</v>
      </c>
      <c r="R3915" s="9"/>
      <c r="S3915" s="9">
        <v>7.4603000000000003E-2</v>
      </c>
      <c r="T3915" s="9">
        <v>2.69E-5</v>
      </c>
      <c r="U3915" s="9">
        <v>1.119E-3</v>
      </c>
      <c r="V3915" s="9">
        <v>9.5399999999999999E-4</v>
      </c>
      <c r="W3915" s="9">
        <v>2.8879999999999999E-2</v>
      </c>
      <c r="X3915" s="9">
        <v>1.0169999999999999E-3</v>
      </c>
      <c r="Y3915" s="9">
        <v>0.1</v>
      </c>
      <c r="Z3915" s="9">
        <v>0.127</v>
      </c>
      <c r="AA3915" s="9">
        <v>0.11</v>
      </c>
      <c r="AB3915" s="9">
        <v>0.76300000000000001</v>
      </c>
      <c r="AC3915" s="9">
        <v>-0.29830000000000001</v>
      </c>
      <c r="AD3915" s="9" t="s">
        <v>48</v>
      </c>
      <c r="AE3915" s="9" t="s">
        <v>48</v>
      </c>
      <c r="AF3915" s="9" t="s">
        <v>48</v>
      </c>
    </row>
    <row r="3916" spans="1:32" hidden="1" outlineLevel="1" x14ac:dyDescent="0.2">
      <c r="A3916" s="9" t="s">
        <v>9151</v>
      </c>
      <c r="B3916" s="9">
        <v>45343.646238425928</v>
      </c>
      <c r="C3916" s="9" t="s">
        <v>4163</v>
      </c>
      <c r="D3916" s="9"/>
      <c r="E3916" s="9"/>
      <c r="F3916" s="9"/>
      <c r="G3916" s="9"/>
      <c r="H3916" s="9"/>
      <c r="I3916" s="9"/>
      <c r="J3916" s="9" t="s">
        <v>9152</v>
      </c>
      <c r="K3916" s="9" t="s">
        <v>1040</v>
      </c>
      <c r="L3916" s="9" t="s">
        <v>1233</v>
      </c>
      <c r="M3916" s="9">
        <v>1</v>
      </c>
      <c r="N3916" s="9"/>
      <c r="O3916" s="9"/>
      <c r="P3916" s="2" t="s">
        <v>9153</v>
      </c>
      <c r="Q3916" s="9" t="s">
        <v>47</v>
      </c>
      <c r="R3916" s="9"/>
      <c r="S3916" s="9">
        <v>0.19076199999999999</v>
      </c>
      <c r="T3916" s="9">
        <v>4.0899999999999998E-5</v>
      </c>
      <c r="U3916" s="9">
        <v>3.3700000000000001E-4</v>
      </c>
      <c r="V3916" s="9">
        <v>1.307E-3</v>
      </c>
      <c r="W3916" s="9">
        <v>7.5360000000000002E-3</v>
      </c>
      <c r="X3916" s="9">
        <v>0.15240100000000001</v>
      </c>
      <c r="Y3916" s="9">
        <v>0.68333299999999997</v>
      </c>
      <c r="Z3916" s="9">
        <v>0.434</v>
      </c>
      <c r="AA3916" s="9">
        <v>0</v>
      </c>
      <c r="AB3916" s="9">
        <v>0.56599999999999995</v>
      </c>
      <c r="AC3916" s="9">
        <v>0.78449999999999998</v>
      </c>
      <c r="AD3916" s="9" t="s">
        <v>48</v>
      </c>
      <c r="AE3916" s="9" t="s">
        <v>48</v>
      </c>
      <c r="AF3916" s="9" t="s">
        <v>48</v>
      </c>
    </row>
    <row r="3917" spans="1:32" hidden="1" outlineLevel="1" x14ac:dyDescent="0.2">
      <c r="A3917" s="9" t="s">
        <v>9154</v>
      </c>
      <c r="B3917" s="9">
        <v>45343.646435185183</v>
      </c>
      <c r="C3917" s="9" t="s">
        <v>1604</v>
      </c>
      <c r="D3917" s="9"/>
      <c r="E3917" s="9"/>
      <c r="F3917" s="9"/>
      <c r="G3917" s="9"/>
      <c r="H3917" s="9"/>
      <c r="I3917" s="9"/>
      <c r="J3917" s="9" t="s">
        <v>9155</v>
      </c>
      <c r="K3917" s="9" t="s">
        <v>1040</v>
      </c>
      <c r="L3917" s="9" t="s">
        <v>1233</v>
      </c>
      <c r="M3917" s="9">
        <v>1</v>
      </c>
      <c r="N3917" s="9"/>
      <c r="O3917" s="9"/>
      <c r="P3917" s="2" t="s">
        <v>9156</v>
      </c>
      <c r="Q3917" s="9" t="s">
        <v>47</v>
      </c>
      <c r="R3917" s="9"/>
      <c r="S3917" s="9">
        <v>3.3399999999999999E-4</v>
      </c>
      <c r="T3917" s="9">
        <v>2.2299999999999998E-6</v>
      </c>
      <c r="U3917" s="9">
        <v>1.3699999999999999E-5</v>
      </c>
      <c r="V3917" s="9">
        <v>4.49E-5</v>
      </c>
      <c r="W3917" s="9">
        <v>1.5799999999999999E-4</v>
      </c>
      <c r="X3917" s="9">
        <v>2.8799999999999999E-5</v>
      </c>
      <c r="Y3917" s="9">
        <v>-0.15601999999999999</v>
      </c>
      <c r="Z3917" s="9">
        <v>0</v>
      </c>
      <c r="AA3917" s="9">
        <v>3.7999999999999999E-2</v>
      </c>
      <c r="AB3917" s="9">
        <v>0.96199999999999997</v>
      </c>
      <c r="AC3917" s="9">
        <v>-0.29599999999999999</v>
      </c>
      <c r="AD3917" s="9" t="s">
        <v>48</v>
      </c>
      <c r="AE3917" s="9" t="s">
        <v>48</v>
      </c>
      <c r="AF3917" s="9" t="s">
        <v>48</v>
      </c>
    </row>
    <row r="3918" spans="1:32" hidden="1" outlineLevel="1" x14ac:dyDescent="0.2">
      <c r="A3918" s="9" t="s">
        <v>9157</v>
      </c>
      <c r="B3918" s="9">
        <v>45343.648414351854</v>
      </c>
      <c r="C3918" s="9" t="s">
        <v>9158</v>
      </c>
      <c r="D3918" s="9"/>
      <c r="E3918" s="9"/>
      <c r="F3918" s="9"/>
      <c r="G3918" s="9"/>
      <c r="H3918" s="9"/>
      <c r="I3918" s="9"/>
      <c r="J3918" s="9" t="s">
        <v>9159</v>
      </c>
      <c r="K3918" s="9" t="s">
        <v>1040</v>
      </c>
      <c r="L3918" s="9" t="s">
        <v>1233</v>
      </c>
      <c r="M3918" s="9">
        <v>1</v>
      </c>
      <c r="N3918" s="9"/>
      <c r="O3918" s="9"/>
      <c r="P3918" s="2" t="s">
        <v>9160</v>
      </c>
      <c r="Q3918" s="9" t="s">
        <v>47</v>
      </c>
      <c r="R3918" s="9"/>
      <c r="S3918" s="9">
        <v>1.382E-3</v>
      </c>
      <c r="T3918" s="9">
        <v>1.56E-5</v>
      </c>
      <c r="U3918" s="9">
        <v>7.9499999999999994E-5</v>
      </c>
      <c r="V3918" s="9">
        <v>2.5399999999999999E-4</v>
      </c>
      <c r="W3918" s="9">
        <v>3.5599999999999998E-4</v>
      </c>
      <c r="X3918" s="9">
        <v>1.6699999999999999E-4</v>
      </c>
      <c r="Y3918" s="9">
        <v>-0.6</v>
      </c>
      <c r="Z3918" s="9">
        <v>3.4000000000000002E-2</v>
      </c>
      <c r="AA3918" s="9">
        <v>0.126</v>
      </c>
      <c r="AB3918" s="9">
        <v>0.84</v>
      </c>
      <c r="AC3918" s="9">
        <v>-0.64500000000000002</v>
      </c>
      <c r="AD3918" s="9" t="s">
        <v>48</v>
      </c>
      <c r="AE3918" s="9" t="s">
        <v>48</v>
      </c>
      <c r="AF3918" s="9" t="s">
        <v>48</v>
      </c>
    </row>
    <row r="3919" spans="1:32" hidden="1" outlineLevel="1" x14ac:dyDescent="0.2">
      <c r="A3919" s="9" t="s">
        <v>9161</v>
      </c>
      <c r="B3919" s="9">
        <v>45343.64880787037</v>
      </c>
      <c r="C3919" s="9" t="s">
        <v>2334</v>
      </c>
      <c r="D3919" s="9"/>
      <c r="E3919" s="9"/>
      <c r="F3919" s="9"/>
      <c r="G3919" s="9"/>
      <c r="H3919" s="9"/>
      <c r="I3919" s="9"/>
      <c r="J3919" s="9" t="s">
        <v>9162</v>
      </c>
      <c r="K3919" s="9" t="s">
        <v>1040</v>
      </c>
      <c r="L3919" s="9" t="s">
        <v>1233</v>
      </c>
      <c r="M3919" s="9">
        <v>1</v>
      </c>
      <c r="N3919" s="9"/>
      <c r="O3919" s="9"/>
      <c r="P3919" s="2" t="s">
        <v>9163</v>
      </c>
      <c r="Q3919" s="9" t="s">
        <v>47</v>
      </c>
      <c r="R3919" s="9"/>
      <c r="S3919" s="9">
        <v>3.5165000000000002E-2</v>
      </c>
      <c r="T3919" s="9">
        <v>2.5400000000000001E-5</v>
      </c>
      <c r="U3919" s="9">
        <v>7.76E-4</v>
      </c>
      <c r="V3919" s="9">
        <v>2.7900000000000001E-4</v>
      </c>
      <c r="W3919" s="9">
        <v>3.0479999999999999E-3</v>
      </c>
      <c r="X3919" s="9">
        <v>3.395E-3</v>
      </c>
      <c r="Y3919" s="9">
        <v>0</v>
      </c>
      <c r="Z3919" s="9">
        <v>0</v>
      </c>
      <c r="AA3919" s="9">
        <v>0</v>
      </c>
      <c r="AB3919" s="9">
        <v>1</v>
      </c>
      <c r="AC3919" s="9">
        <v>0</v>
      </c>
      <c r="AD3919" s="9" t="s">
        <v>48</v>
      </c>
      <c r="AE3919" s="9" t="s">
        <v>48</v>
      </c>
      <c r="AF3919" s="9" t="s">
        <v>48</v>
      </c>
    </row>
    <row r="3920" spans="1:32" hidden="1" outlineLevel="1" x14ac:dyDescent="0.2">
      <c r="A3920" s="9" t="s">
        <v>9164</v>
      </c>
      <c r="B3920" s="9">
        <v>45343.650254629632</v>
      </c>
      <c r="C3920" s="9" t="s">
        <v>5215</v>
      </c>
      <c r="D3920" s="9"/>
      <c r="E3920" s="9"/>
      <c r="F3920" s="9"/>
      <c r="G3920" s="9"/>
      <c r="H3920" s="9"/>
      <c r="I3920" s="9"/>
      <c r="J3920" s="9" t="s">
        <v>9165</v>
      </c>
      <c r="K3920" s="9" t="s">
        <v>1040</v>
      </c>
      <c r="L3920" s="9" t="s">
        <v>1233</v>
      </c>
      <c r="M3920" s="9">
        <v>1</v>
      </c>
      <c r="N3920" s="9"/>
      <c r="O3920" s="9"/>
      <c r="P3920" s="2" t="s">
        <v>9166</v>
      </c>
      <c r="Q3920" s="9" t="s">
        <v>47</v>
      </c>
      <c r="R3920" s="9"/>
      <c r="S3920" s="9">
        <v>4.7600000000000002E-4</v>
      </c>
      <c r="T3920" s="9">
        <v>1.9199999999999998E-6</v>
      </c>
      <c r="U3920" s="9">
        <v>2.02E-5</v>
      </c>
      <c r="V3920" s="9">
        <v>4.9499999999999997E-5</v>
      </c>
      <c r="W3920" s="9">
        <v>2.43E-4</v>
      </c>
      <c r="X3920" s="9">
        <v>3.3899999999999997E-5</v>
      </c>
      <c r="Y3920" s="9">
        <v>0.16666700000000001</v>
      </c>
      <c r="Z3920" s="9">
        <v>7.0999999999999994E-2</v>
      </c>
      <c r="AA3920" s="9">
        <v>0.223</v>
      </c>
      <c r="AB3920" s="9">
        <v>0.70599999999999996</v>
      </c>
      <c r="AC3920" s="9">
        <v>-0.60829999999999995</v>
      </c>
      <c r="AD3920" s="9" t="s">
        <v>48</v>
      </c>
      <c r="AE3920" s="9" t="s">
        <v>48</v>
      </c>
      <c r="AF3920" s="9" t="s">
        <v>48</v>
      </c>
    </row>
    <row r="3921" spans="1:32" hidden="1" outlineLevel="1" x14ac:dyDescent="0.2">
      <c r="A3921" s="9" t="s">
        <v>9167</v>
      </c>
      <c r="B3921" s="9">
        <v>45343.658773148149</v>
      </c>
      <c r="C3921" s="9" t="s">
        <v>9168</v>
      </c>
      <c r="D3921" s="9"/>
      <c r="E3921" s="9"/>
      <c r="F3921" s="9"/>
      <c r="G3921" s="9"/>
      <c r="H3921" s="9"/>
      <c r="I3921" s="9"/>
      <c r="J3921" s="9" t="s">
        <v>9169</v>
      </c>
      <c r="K3921" s="9" t="s">
        <v>1040</v>
      </c>
      <c r="L3921" s="9" t="s">
        <v>1233</v>
      </c>
      <c r="M3921" s="9">
        <v>1</v>
      </c>
      <c r="N3921" s="9"/>
      <c r="O3921" s="9"/>
      <c r="P3921" s="2" t="s">
        <v>9170</v>
      </c>
      <c r="Q3921" s="9" t="s">
        <v>47</v>
      </c>
      <c r="R3921" s="9"/>
      <c r="S3921" s="9">
        <v>1.4270000000000001E-3</v>
      </c>
      <c r="T3921" s="9">
        <v>2.3200000000000001E-5</v>
      </c>
      <c r="U3921" s="9">
        <v>1.05E-4</v>
      </c>
      <c r="V3921" s="9">
        <v>3.3199999999999999E-4</v>
      </c>
      <c r="W3921" s="9">
        <v>4.5399999999999998E-4</v>
      </c>
      <c r="X3921" s="9">
        <v>1.3300000000000001E-4</v>
      </c>
      <c r="Y3921" s="9">
        <v>0</v>
      </c>
      <c r="Z3921" s="9">
        <v>0</v>
      </c>
      <c r="AA3921" s="9">
        <v>0</v>
      </c>
      <c r="AB3921" s="9">
        <v>1</v>
      </c>
      <c r="AC3921" s="9">
        <v>0</v>
      </c>
      <c r="AD3921" s="9" t="s">
        <v>48</v>
      </c>
      <c r="AE3921" s="9" t="s">
        <v>48</v>
      </c>
      <c r="AF3921" s="9" t="s">
        <v>48</v>
      </c>
    </row>
    <row r="3922" spans="1:32" hidden="1" outlineLevel="1" x14ac:dyDescent="0.2">
      <c r="A3922" s="9" t="s">
        <v>9171</v>
      </c>
      <c r="B3922" s="9">
        <v>45343.660891203705</v>
      </c>
      <c r="C3922" s="9" t="s">
        <v>9172</v>
      </c>
      <c r="D3922" s="9"/>
      <c r="E3922" s="9"/>
      <c r="F3922" s="9"/>
      <c r="G3922" s="9"/>
      <c r="H3922" s="9"/>
      <c r="I3922" s="9"/>
      <c r="J3922" s="9" t="s">
        <v>9173</v>
      </c>
      <c r="K3922" s="9" t="s">
        <v>1040</v>
      </c>
      <c r="L3922" s="9" t="s">
        <v>1233</v>
      </c>
      <c r="M3922" s="9">
        <v>1</v>
      </c>
      <c r="N3922" s="9"/>
      <c r="O3922" s="9"/>
      <c r="P3922" s="2" t="s">
        <v>9174</v>
      </c>
      <c r="Q3922" s="9" t="s">
        <v>9175</v>
      </c>
      <c r="R3922" s="9"/>
      <c r="S3922" s="9">
        <v>6.7128999999999994E-2</v>
      </c>
      <c r="T3922" s="9">
        <v>2.97E-5</v>
      </c>
      <c r="U3922" s="9">
        <v>1.828E-3</v>
      </c>
      <c r="V3922" s="9">
        <v>3.3799999999999998E-4</v>
      </c>
      <c r="W3922" s="9">
        <v>4.1099999999999999E-3</v>
      </c>
      <c r="X3922" s="9">
        <v>2.5959999999999998E-3</v>
      </c>
      <c r="Y3922" s="9">
        <v>0</v>
      </c>
      <c r="Z3922" s="9">
        <v>0</v>
      </c>
      <c r="AA3922" s="9">
        <v>0</v>
      </c>
      <c r="AB3922" s="9">
        <v>1</v>
      </c>
      <c r="AC3922" s="9">
        <v>0</v>
      </c>
      <c r="AD3922" s="9" t="s">
        <v>48</v>
      </c>
      <c r="AE3922" s="9" t="s">
        <v>48</v>
      </c>
      <c r="AF3922" s="9" t="s">
        <v>48</v>
      </c>
    </row>
    <row r="3923" spans="1:32" hidden="1" outlineLevel="1" x14ac:dyDescent="0.2">
      <c r="A3923" s="9" t="s">
        <v>9176</v>
      </c>
      <c r="B3923" s="9">
        <v>45343.665381944447</v>
      </c>
      <c r="C3923" s="9" t="s">
        <v>9177</v>
      </c>
      <c r="D3923" s="9"/>
      <c r="E3923" s="9"/>
      <c r="F3923" s="9"/>
      <c r="G3923" s="9"/>
      <c r="H3923" s="9"/>
      <c r="I3923" s="9"/>
      <c r="J3923" s="9" t="s">
        <v>9178</v>
      </c>
      <c r="K3923" s="9" t="s">
        <v>1040</v>
      </c>
      <c r="L3923" s="9" t="s">
        <v>1233</v>
      </c>
      <c r="M3923" s="9">
        <v>1</v>
      </c>
      <c r="N3923" s="9"/>
      <c r="O3923" s="9"/>
      <c r="P3923" s="2" t="s">
        <v>9179</v>
      </c>
      <c r="Q3923" s="9" t="s">
        <v>47</v>
      </c>
      <c r="R3923" s="9"/>
      <c r="S3923" s="9">
        <v>7.9299999999999998E-4</v>
      </c>
      <c r="T3923" s="9">
        <v>1.79E-6</v>
      </c>
      <c r="U3923" s="9">
        <v>2.69E-5</v>
      </c>
      <c r="V3923" s="9">
        <v>8.8700000000000001E-5</v>
      </c>
      <c r="W3923" s="9">
        <v>3.3300000000000002E-4</v>
      </c>
      <c r="X3923" s="9">
        <v>4.4400000000000002E-5</v>
      </c>
      <c r="Y3923" s="9">
        <v>0.55000000000000004</v>
      </c>
      <c r="Z3923" s="9">
        <v>0.27700000000000002</v>
      </c>
      <c r="AA3923" s="9">
        <v>0</v>
      </c>
      <c r="AB3923" s="9">
        <v>0.72299999999999998</v>
      </c>
      <c r="AC3923" s="9">
        <v>0.82250000000000001</v>
      </c>
      <c r="AD3923" s="9" t="s">
        <v>48</v>
      </c>
      <c r="AE3923" s="9" t="s">
        <v>48</v>
      </c>
      <c r="AF3923" s="9" t="s">
        <v>48</v>
      </c>
    </row>
    <row r="3924" spans="1:32" hidden="1" outlineLevel="1" x14ac:dyDescent="0.2">
      <c r="A3924" s="9" t="s">
        <v>9180</v>
      </c>
      <c r="B3924" s="9">
        <v>45343.666701388887</v>
      </c>
      <c r="C3924" s="9" t="s">
        <v>9181</v>
      </c>
      <c r="D3924" s="9"/>
      <c r="E3924" s="9"/>
      <c r="F3924" s="9"/>
      <c r="G3924" s="9"/>
      <c r="H3924" s="9"/>
      <c r="I3924" s="9"/>
      <c r="J3924" s="9" t="s">
        <v>9182</v>
      </c>
      <c r="K3924" s="9" t="s">
        <v>1040</v>
      </c>
      <c r="L3924" s="9" t="s">
        <v>1233</v>
      </c>
      <c r="M3924" s="9">
        <v>1</v>
      </c>
      <c r="N3924" s="9"/>
      <c r="O3924" s="9"/>
      <c r="P3924" s="2" t="s">
        <v>9183</v>
      </c>
      <c r="Q3924" s="9" t="s">
        <v>2831</v>
      </c>
      <c r="R3924" s="9"/>
      <c r="S3924" s="9">
        <v>2.9169999999999999E-3</v>
      </c>
      <c r="T3924" s="9">
        <v>2.9300000000000001E-5</v>
      </c>
      <c r="U3924" s="9">
        <v>1.5699999999999999E-4</v>
      </c>
      <c r="V3924" s="9">
        <v>8.2799999999999996E-4</v>
      </c>
      <c r="W3924" s="9">
        <v>6.3699999999999998E-4</v>
      </c>
      <c r="X3924" s="9">
        <v>2.5900000000000001E-4</v>
      </c>
      <c r="Y3924" s="9">
        <v>0.11666700000000001</v>
      </c>
      <c r="Z3924" s="9">
        <v>0</v>
      </c>
      <c r="AA3924" s="9">
        <v>0</v>
      </c>
      <c r="AB3924" s="9">
        <v>1</v>
      </c>
      <c r="AC3924" s="9">
        <v>0</v>
      </c>
      <c r="AD3924" s="9" t="s">
        <v>48</v>
      </c>
      <c r="AE3924" s="9" t="s">
        <v>48</v>
      </c>
      <c r="AF3924" s="9" t="s">
        <v>48</v>
      </c>
    </row>
    <row r="3925" spans="1:32" hidden="1" outlineLevel="1" x14ac:dyDescent="0.2">
      <c r="A3925" s="9" t="s">
        <v>9184</v>
      </c>
      <c r="B3925" s="9">
        <v>45343.666863425926</v>
      </c>
      <c r="C3925" s="9" t="s">
        <v>1545</v>
      </c>
      <c r="D3925" s="9"/>
      <c r="E3925" s="9"/>
      <c r="F3925" s="9"/>
      <c r="G3925" s="9"/>
      <c r="H3925" s="9"/>
      <c r="I3925" s="9"/>
      <c r="J3925" s="9" t="s">
        <v>9185</v>
      </c>
      <c r="K3925" s="9" t="s">
        <v>1040</v>
      </c>
      <c r="L3925" s="9" t="s">
        <v>1233</v>
      </c>
      <c r="M3925" s="9">
        <v>1</v>
      </c>
      <c r="N3925" s="9"/>
      <c r="O3925" s="9"/>
      <c r="P3925" s="2" t="s">
        <v>9186</v>
      </c>
      <c r="Q3925" s="9" t="s">
        <v>47</v>
      </c>
      <c r="R3925" s="9"/>
      <c r="S3925" s="9">
        <v>2.6099000000000001E-2</v>
      </c>
      <c r="T3925" s="9">
        <v>9.9199999999999999E-6</v>
      </c>
      <c r="U3925" s="9">
        <v>1.4472E-2</v>
      </c>
      <c r="V3925" s="9">
        <v>4.7699999999999999E-4</v>
      </c>
      <c r="W3925" s="9">
        <v>2.5990000000000002E-3</v>
      </c>
      <c r="X3925" s="9">
        <v>4.4000000000000002E-4</v>
      </c>
      <c r="Y3925" s="9">
        <v>0.112121</v>
      </c>
      <c r="Z3925" s="9">
        <v>0</v>
      </c>
      <c r="AA3925" s="9">
        <v>0</v>
      </c>
      <c r="AB3925" s="9">
        <v>1</v>
      </c>
      <c r="AC3925" s="9">
        <v>0</v>
      </c>
      <c r="AD3925" s="9" t="s">
        <v>48</v>
      </c>
      <c r="AE3925" s="9" t="s">
        <v>48</v>
      </c>
      <c r="AF3925" s="9" t="s">
        <v>48</v>
      </c>
    </row>
    <row r="3926" spans="1:32" hidden="1" outlineLevel="1" x14ac:dyDescent="0.2">
      <c r="A3926" s="9" t="s">
        <v>9187</v>
      </c>
      <c r="B3926" s="9">
        <v>45343.667824074073</v>
      </c>
      <c r="C3926" s="9" t="s">
        <v>9188</v>
      </c>
      <c r="D3926" s="9"/>
      <c r="E3926" s="9"/>
      <c r="F3926" s="9"/>
      <c r="G3926" s="9"/>
      <c r="H3926" s="9"/>
      <c r="I3926" s="9"/>
      <c r="J3926" s="9" t="s">
        <v>9189</v>
      </c>
      <c r="K3926" s="9" t="s">
        <v>1040</v>
      </c>
      <c r="L3926" s="9" t="s">
        <v>1233</v>
      </c>
      <c r="M3926" s="9">
        <v>1</v>
      </c>
      <c r="N3926" s="9"/>
      <c r="O3926" s="9"/>
      <c r="P3926" s="2" t="s">
        <v>9190</v>
      </c>
      <c r="Q3926" s="9" t="s">
        <v>47</v>
      </c>
      <c r="R3926" s="9"/>
      <c r="S3926" s="9">
        <v>1.132E-3</v>
      </c>
      <c r="T3926" s="9">
        <v>3.0499999999999999E-5</v>
      </c>
      <c r="U3926" s="9">
        <v>1.1E-4</v>
      </c>
      <c r="V3926" s="9">
        <v>3.4600000000000001E-4</v>
      </c>
      <c r="W3926" s="9">
        <v>2.8899999999999998E-4</v>
      </c>
      <c r="X3926" s="9">
        <v>7.4300000000000004E-5</v>
      </c>
      <c r="Y3926" s="9">
        <v>0.19687499999999999</v>
      </c>
      <c r="Z3926" s="9">
        <v>0.251</v>
      </c>
      <c r="AA3926" s="9">
        <v>5.8999999999999997E-2</v>
      </c>
      <c r="AB3926" s="9">
        <v>0.69</v>
      </c>
      <c r="AC3926" s="9">
        <v>0.9768</v>
      </c>
      <c r="AD3926" s="9" t="s">
        <v>48</v>
      </c>
      <c r="AE3926" s="9" t="s">
        <v>48</v>
      </c>
      <c r="AF3926" s="9" t="s">
        <v>48</v>
      </c>
    </row>
    <row r="3927" spans="1:32" hidden="1" outlineLevel="1" x14ac:dyDescent="0.2">
      <c r="A3927" s="9" t="s">
        <v>9191</v>
      </c>
      <c r="B3927" s="9">
        <v>45343.667905092596</v>
      </c>
      <c r="C3927" s="9" t="s">
        <v>9192</v>
      </c>
      <c r="D3927" s="9"/>
      <c r="E3927" s="9"/>
      <c r="F3927" s="9"/>
      <c r="G3927" s="9"/>
      <c r="H3927" s="9"/>
      <c r="I3927" s="9"/>
      <c r="J3927" s="9" t="s">
        <v>9193</v>
      </c>
      <c r="K3927" s="9" t="s">
        <v>1040</v>
      </c>
      <c r="L3927" s="9" t="s">
        <v>1233</v>
      </c>
      <c r="M3927" s="9">
        <v>1</v>
      </c>
      <c r="N3927" s="9"/>
      <c r="O3927" s="9"/>
      <c r="P3927" s="2" t="s">
        <v>9194</v>
      </c>
      <c r="Q3927" s="9" t="s">
        <v>47</v>
      </c>
      <c r="R3927" s="9"/>
      <c r="S3927" s="9">
        <v>0.57371799999999995</v>
      </c>
      <c r="T3927" s="9">
        <v>1.11E-4</v>
      </c>
      <c r="U3927" s="9">
        <v>0.33643400000000001</v>
      </c>
      <c r="V3927" s="9">
        <v>1.6119999999999999E-3</v>
      </c>
      <c r="W3927" s="9">
        <v>4.5245E-2</v>
      </c>
      <c r="X3927" s="9">
        <v>2.7409999999999999E-3</v>
      </c>
      <c r="Y3927" s="9">
        <v>-0.16250000000000001</v>
      </c>
      <c r="Z3927" s="9">
        <v>0.06</v>
      </c>
      <c r="AA3927" s="9">
        <v>8.3000000000000004E-2</v>
      </c>
      <c r="AB3927" s="9">
        <v>0.85699999999999998</v>
      </c>
      <c r="AC3927" s="9">
        <v>-0.49390000000000001</v>
      </c>
      <c r="AD3927" s="9" t="s">
        <v>48</v>
      </c>
      <c r="AE3927" s="9" t="s">
        <v>48</v>
      </c>
      <c r="AF3927" s="9" t="s">
        <v>48</v>
      </c>
    </row>
    <row r="3928" spans="1:32" hidden="1" outlineLevel="1" x14ac:dyDescent="0.2">
      <c r="A3928" s="9" t="s">
        <v>9195</v>
      </c>
      <c r="B3928" s="9">
        <v>45343.670578703706</v>
      </c>
      <c r="C3928" s="9" t="s">
        <v>9196</v>
      </c>
      <c r="D3928" s="9"/>
      <c r="E3928" s="9"/>
      <c r="F3928" s="9"/>
      <c r="G3928" s="9"/>
      <c r="H3928" s="9"/>
      <c r="I3928" s="9"/>
      <c r="J3928" s="9" t="s">
        <v>9197</v>
      </c>
      <c r="K3928" s="9" t="s">
        <v>1040</v>
      </c>
      <c r="L3928" s="9" t="s">
        <v>1233</v>
      </c>
      <c r="M3928" s="9">
        <v>1</v>
      </c>
      <c r="N3928" s="9"/>
      <c r="O3928" s="9"/>
      <c r="P3928" s="2" t="s">
        <v>9198</v>
      </c>
      <c r="Q3928" s="9" t="s">
        <v>47</v>
      </c>
      <c r="R3928" s="9"/>
      <c r="S3928" s="9">
        <v>0.97471099999999999</v>
      </c>
      <c r="T3928" s="9">
        <v>3.8900000000000002E-4</v>
      </c>
      <c r="U3928" s="9">
        <v>0.68741099999999999</v>
      </c>
      <c r="V3928" s="9">
        <v>3.153E-3</v>
      </c>
      <c r="W3928" s="9">
        <v>0.691388</v>
      </c>
      <c r="X3928" s="9">
        <v>1.3571E-2</v>
      </c>
      <c r="Y3928" s="9">
        <v>-1.2500000000000001E-2</v>
      </c>
      <c r="Z3928" s="9">
        <v>0.15</v>
      </c>
      <c r="AA3928" s="9">
        <v>0.217</v>
      </c>
      <c r="AB3928" s="9">
        <v>0.63300000000000001</v>
      </c>
      <c r="AC3928" s="9">
        <v>-0.73219999999999996</v>
      </c>
      <c r="AD3928" s="9" t="s">
        <v>48</v>
      </c>
      <c r="AE3928" s="9" t="s">
        <v>48</v>
      </c>
      <c r="AF3928" s="9" t="s">
        <v>48</v>
      </c>
    </row>
    <row r="3929" spans="1:32" hidden="1" outlineLevel="1" x14ac:dyDescent="0.2">
      <c r="A3929" t="s">
        <v>9199</v>
      </c>
      <c r="B3929" t="s">
        <v>9200</v>
      </c>
      <c r="C3929" t="s">
        <v>9201</v>
      </c>
      <c r="J3929" t="s">
        <v>9202</v>
      </c>
      <c r="K3929" t="s">
        <v>8020</v>
      </c>
      <c r="L3929" t="s">
        <v>1263</v>
      </c>
      <c r="M3929">
        <v>130</v>
      </c>
      <c r="P3929" s="2" t="s">
        <v>9203</v>
      </c>
      <c r="Q3929" t="s">
        <v>47</v>
      </c>
      <c r="S3929">
        <v>0.98530846834182739</v>
      </c>
      <c r="T3929">
        <v>5.7266204385086894E-4</v>
      </c>
      <c r="U3929">
        <v>0.80762261152267456</v>
      </c>
      <c r="V3929">
        <v>9.0882144868373871E-3</v>
      </c>
      <c r="W3929">
        <v>0.86279302835464478</v>
      </c>
      <c r="X3929">
        <v>6.574549712240696E-3</v>
      </c>
      <c r="Y3929">
        <v>-0.16858465608465609</v>
      </c>
      <c r="Z3929">
        <v>7.8E-2</v>
      </c>
      <c r="AA3929">
        <v>0.23100000000000001</v>
      </c>
      <c r="AB3929">
        <v>0.69199999999999995</v>
      </c>
      <c r="AC3929">
        <v>-0.92649999999999999</v>
      </c>
      <c r="AD3929" t="s">
        <v>48</v>
      </c>
      <c r="AE3929" t="s">
        <v>48</v>
      </c>
      <c r="AF3929" t="s">
        <v>48</v>
      </c>
    </row>
    <row r="3930" spans="1:32" hidden="1" outlineLevel="1" x14ac:dyDescent="0.2">
      <c r="A3930" t="s">
        <v>9204</v>
      </c>
      <c r="B3930" t="s">
        <v>9205</v>
      </c>
      <c r="C3930" t="s">
        <v>9206</v>
      </c>
      <c r="J3930" t="s">
        <v>9207</v>
      </c>
      <c r="K3930" t="s">
        <v>8020</v>
      </c>
      <c r="L3930" t="s">
        <v>1263</v>
      </c>
      <c r="M3930">
        <v>34</v>
      </c>
      <c r="P3930" s="2" t="s">
        <v>9208</v>
      </c>
      <c r="Q3930" t="s">
        <v>47</v>
      </c>
      <c r="S3930">
        <v>1.5655806288123131E-2</v>
      </c>
      <c r="T3930">
        <v>2.692307316465303E-5</v>
      </c>
      <c r="U3930">
        <v>7.4688543099910021E-4</v>
      </c>
      <c r="V3930">
        <v>2.2664216521661731E-4</v>
      </c>
      <c r="W3930">
        <v>1.08718906994909E-3</v>
      </c>
      <c r="X3930">
        <v>1.581138698384166E-3</v>
      </c>
      <c r="Y3930">
        <v>-0.2</v>
      </c>
      <c r="Z3930">
        <v>7.0999999999999994E-2</v>
      </c>
      <c r="AA3930">
        <v>7.6999999999999999E-2</v>
      </c>
      <c r="AB3930">
        <v>0.85199999999999998</v>
      </c>
      <c r="AC3930">
        <v>-5.16E-2</v>
      </c>
      <c r="AD3930" t="s">
        <v>48</v>
      </c>
      <c r="AE3930" t="s">
        <v>48</v>
      </c>
      <c r="AF3930" t="s">
        <v>48</v>
      </c>
    </row>
    <row r="3931" spans="1:32" hidden="1" outlineLevel="1" x14ac:dyDescent="0.2">
      <c r="A3931" t="s">
        <v>9209</v>
      </c>
      <c r="B3931" t="s">
        <v>9210</v>
      </c>
      <c r="C3931" t="s">
        <v>9211</v>
      </c>
      <c r="J3931" t="s">
        <v>9212</v>
      </c>
      <c r="K3931" t="s">
        <v>8020</v>
      </c>
      <c r="L3931" t="s">
        <v>1263</v>
      </c>
      <c r="M3931">
        <v>57</v>
      </c>
      <c r="P3931" s="2" t="s">
        <v>9213</v>
      </c>
      <c r="Q3931" t="s">
        <v>47</v>
      </c>
      <c r="S3931">
        <v>4.030325508210808E-4</v>
      </c>
      <c r="T3931">
        <v>3.755190618903725E-6</v>
      </c>
      <c r="U3931">
        <v>2.8917476811329831E-5</v>
      </c>
      <c r="V3931">
        <v>5.3935887990519398E-5</v>
      </c>
      <c r="W3931">
        <v>1.517902564955875E-4</v>
      </c>
      <c r="X3931">
        <v>2.7725780455511991E-5</v>
      </c>
      <c r="Y3931">
        <v>-5.3928571428571423E-2</v>
      </c>
      <c r="Z3931">
        <v>0.20699999999999999</v>
      </c>
      <c r="AA3931">
        <v>5.1999999999999998E-2</v>
      </c>
      <c r="AB3931">
        <v>0.74099999999999999</v>
      </c>
      <c r="AC3931">
        <v>0.9718</v>
      </c>
      <c r="AD3931" t="s">
        <v>48</v>
      </c>
      <c r="AE3931" t="s">
        <v>48</v>
      </c>
      <c r="AF3931" t="s">
        <v>48</v>
      </c>
    </row>
    <row r="3932" spans="1:32" hidden="1" outlineLevel="1" x14ac:dyDescent="0.2">
      <c r="A3932" t="s">
        <v>9214</v>
      </c>
      <c r="B3932" t="s">
        <v>9215</v>
      </c>
      <c r="C3932" t="s">
        <v>9216</v>
      </c>
      <c r="J3932" t="s">
        <v>9217</v>
      </c>
      <c r="K3932" t="s">
        <v>8020</v>
      </c>
      <c r="L3932" t="s">
        <v>1263</v>
      </c>
      <c r="M3932">
        <v>1</v>
      </c>
      <c r="P3932" s="2" t="s">
        <v>9218</v>
      </c>
      <c r="Q3932" t="s">
        <v>47</v>
      </c>
      <c r="S3932">
        <v>7.1628630394116044E-4</v>
      </c>
      <c r="T3932">
        <v>2.4820067210384882E-6</v>
      </c>
      <c r="U3932">
        <v>2.0525845684460361E-5</v>
      </c>
      <c r="V3932">
        <v>7.6044663728680462E-5</v>
      </c>
      <c r="W3932">
        <v>4.1834276635199791E-4</v>
      </c>
      <c r="X3932">
        <v>7.5041258241981268E-5</v>
      </c>
      <c r="Y3932">
        <v>0</v>
      </c>
      <c r="Z3932">
        <v>0</v>
      </c>
      <c r="AA3932">
        <v>0</v>
      </c>
      <c r="AB3932">
        <v>1</v>
      </c>
      <c r="AC3932">
        <v>0</v>
      </c>
      <c r="AD3932" t="s">
        <v>48</v>
      </c>
      <c r="AE3932" t="s">
        <v>48</v>
      </c>
      <c r="AF3932" t="s">
        <v>48</v>
      </c>
    </row>
    <row r="3933" spans="1:32" hidden="1" outlineLevel="1" x14ac:dyDescent="0.2">
      <c r="A3933" t="s">
        <v>9219</v>
      </c>
      <c r="B3933" t="s">
        <v>9220</v>
      </c>
      <c r="C3933" t="s">
        <v>9221</v>
      </c>
      <c r="J3933" t="s">
        <v>9222</v>
      </c>
      <c r="K3933" t="s">
        <v>8020</v>
      </c>
      <c r="L3933" t="s">
        <v>1263</v>
      </c>
      <c r="M3933">
        <v>1</v>
      </c>
      <c r="P3933" s="2" t="s">
        <v>9223</v>
      </c>
      <c r="Q3933" t="s">
        <v>47</v>
      </c>
      <c r="S3933">
        <v>0.92976760864257812</v>
      </c>
      <c r="T3933">
        <v>1.8057646229863169E-3</v>
      </c>
      <c r="U3933">
        <v>3.7017494440078742E-2</v>
      </c>
      <c r="V3933">
        <v>1.4598448760807511E-2</v>
      </c>
      <c r="W3933">
        <v>5.681803822517395E-2</v>
      </c>
      <c r="X3933">
        <v>1.994132436811924E-2</v>
      </c>
      <c r="Y3933">
        <v>-0.3125</v>
      </c>
      <c r="Z3933">
        <v>0.24399999999999999</v>
      </c>
      <c r="AA3933">
        <v>0</v>
      </c>
      <c r="AB3933">
        <v>0.75600000000000001</v>
      </c>
      <c r="AC3933">
        <v>0.44040000000000001</v>
      </c>
      <c r="AD3933" t="s">
        <v>48</v>
      </c>
      <c r="AE3933" t="s">
        <v>48</v>
      </c>
      <c r="AF3933" t="s">
        <v>48</v>
      </c>
    </row>
    <row r="3934" spans="1:32" hidden="1" outlineLevel="1" x14ac:dyDescent="0.2">
      <c r="A3934" t="s">
        <v>9224</v>
      </c>
      <c r="B3934" t="s">
        <v>9225</v>
      </c>
      <c r="C3934" t="s">
        <v>9226</v>
      </c>
      <c r="J3934" t="s">
        <v>9227</v>
      </c>
      <c r="K3934" t="s">
        <v>8020</v>
      </c>
      <c r="L3934" t="s">
        <v>1263</v>
      </c>
      <c r="M3934">
        <v>1</v>
      </c>
      <c r="P3934" s="2" t="s">
        <v>9228</v>
      </c>
      <c r="Q3934" t="s">
        <v>47</v>
      </c>
      <c r="S3934">
        <v>6.0935347573831677E-4</v>
      </c>
      <c r="T3934">
        <v>2.013749735851889E-6</v>
      </c>
      <c r="U3934">
        <v>2.54538026638329E-5</v>
      </c>
      <c r="V3934">
        <v>6.130482506705448E-5</v>
      </c>
      <c r="W3934">
        <v>2.3630089708603921E-4</v>
      </c>
      <c r="X3934">
        <v>2.9257165806484409E-5</v>
      </c>
      <c r="Y3934">
        <v>0.8</v>
      </c>
      <c r="Z3934">
        <v>0.45100000000000001</v>
      </c>
      <c r="AA3934">
        <v>0</v>
      </c>
      <c r="AB3934">
        <v>0.54900000000000004</v>
      </c>
      <c r="AC3934">
        <v>0.62490000000000001</v>
      </c>
      <c r="AD3934" t="s">
        <v>48</v>
      </c>
      <c r="AE3934" t="s">
        <v>48</v>
      </c>
      <c r="AF3934" t="s">
        <v>48</v>
      </c>
    </row>
    <row r="3935" spans="1:32" hidden="1" outlineLevel="1" x14ac:dyDescent="0.2">
      <c r="A3935" t="s">
        <v>9229</v>
      </c>
      <c r="B3935" t="s">
        <v>9230</v>
      </c>
      <c r="C3935" t="s">
        <v>9231</v>
      </c>
      <c r="J3935" t="s">
        <v>9232</v>
      </c>
      <c r="K3935" t="s">
        <v>8020</v>
      </c>
      <c r="L3935" t="s">
        <v>1263</v>
      </c>
      <c r="M3935">
        <v>1</v>
      </c>
      <c r="P3935" s="2" t="s">
        <v>9233</v>
      </c>
      <c r="Q3935" t="s">
        <v>47</v>
      </c>
      <c r="S3935">
        <v>1.9099987111985679E-3</v>
      </c>
      <c r="T3935">
        <v>3.1337324344349331E-6</v>
      </c>
      <c r="U3935">
        <v>3.8140045944601297E-5</v>
      </c>
      <c r="V3935">
        <v>1.666839234530926E-4</v>
      </c>
      <c r="W3935">
        <v>5.6893046712502837E-4</v>
      </c>
      <c r="X3935">
        <v>1.2283130490686739E-4</v>
      </c>
      <c r="Y3935">
        <v>-0.01</v>
      </c>
      <c r="Z3935">
        <v>0.189</v>
      </c>
      <c r="AA3935">
        <v>0</v>
      </c>
      <c r="AB3935">
        <v>0.81100000000000005</v>
      </c>
      <c r="AC3935">
        <v>0.61240000000000006</v>
      </c>
      <c r="AD3935" t="s">
        <v>48</v>
      </c>
      <c r="AE3935" t="s">
        <v>48</v>
      </c>
      <c r="AF3935" t="s">
        <v>48</v>
      </c>
    </row>
    <row r="3936" spans="1:32" hidden="1" outlineLevel="1" x14ac:dyDescent="0.2">
      <c r="A3936" t="s">
        <v>9234</v>
      </c>
      <c r="B3936" t="s">
        <v>9235</v>
      </c>
      <c r="C3936" t="s">
        <v>9236</v>
      </c>
      <c r="J3936" t="s">
        <v>9237</v>
      </c>
      <c r="K3936" t="s">
        <v>8020</v>
      </c>
      <c r="L3936" t="s">
        <v>1263</v>
      </c>
      <c r="M3936">
        <v>1</v>
      </c>
      <c r="P3936" s="2" t="s">
        <v>9238</v>
      </c>
      <c r="Q3936" t="s">
        <v>47</v>
      </c>
      <c r="S3936">
        <v>4.3415554682724178E-4</v>
      </c>
      <c r="T3936">
        <v>2.4752650915615959E-6</v>
      </c>
      <c r="U3936">
        <v>2.2612539396504872E-5</v>
      </c>
      <c r="V3936">
        <v>7.1995389589574188E-5</v>
      </c>
      <c r="W3936">
        <v>1.5245808754116299E-4</v>
      </c>
      <c r="X3936">
        <v>4.3419830035418272E-5</v>
      </c>
      <c r="Y3936">
        <v>0.41249999999999998</v>
      </c>
      <c r="Z3936">
        <v>0.39</v>
      </c>
      <c r="AA3936">
        <v>0</v>
      </c>
      <c r="AB3936">
        <v>0.61</v>
      </c>
      <c r="AC3936">
        <v>0.49259999999999998</v>
      </c>
      <c r="AD3936" t="s">
        <v>48</v>
      </c>
      <c r="AE3936" t="s">
        <v>48</v>
      </c>
      <c r="AF3936" t="s">
        <v>48</v>
      </c>
    </row>
    <row r="3937" spans="1:32" hidden="1" outlineLevel="1" x14ac:dyDescent="0.2">
      <c r="A3937" t="s">
        <v>9239</v>
      </c>
      <c r="B3937" t="s">
        <v>9240</v>
      </c>
      <c r="C3937" t="s">
        <v>3659</v>
      </c>
      <c r="J3937" t="s">
        <v>9241</v>
      </c>
      <c r="K3937" t="s">
        <v>8020</v>
      </c>
      <c r="L3937" t="s">
        <v>1263</v>
      </c>
      <c r="M3937">
        <v>1</v>
      </c>
      <c r="P3937" s="2" t="s">
        <v>9242</v>
      </c>
      <c r="Q3937" t="s">
        <v>47</v>
      </c>
      <c r="S3937">
        <v>3.1720727682113647E-2</v>
      </c>
      <c r="T3937">
        <v>9.712588507682085E-6</v>
      </c>
      <c r="U3937">
        <v>4.0584953967481852E-4</v>
      </c>
      <c r="V3937">
        <v>1.8097113934345541E-4</v>
      </c>
      <c r="W3937">
        <v>1.6162324696779251E-2</v>
      </c>
      <c r="X3937">
        <v>9.6494692843407393E-4</v>
      </c>
      <c r="Y3937">
        <v>-0.25</v>
      </c>
      <c r="Z3937">
        <v>0</v>
      </c>
      <c r="AA3937">
        <v>0.223</v>
      </c>
      <c r="AB3937">
        <v>0.77700000000000002</v>
      </c>
      <c r="AC3937">
        <v>-0.55740000000000001</v>
      </c>
      <c r="AD3937" t="s">
        <v>48</v>
      </c>
      <c r="AE3937" t="s">
        <v>48</v>
      </c>
      <c r="AF3937" t="s">
        <v>48</v>
      </c>
    </row>
    <row r="3938" spans="1:32" hidden="1" outlineLevel="1" x14ac:dyDescent="0.2">
      <c r="A3938" t="s">
        <v>9243</v>
      </c>
      <c r="B3938" t="s">
        <v>9244</v>
      </c>
      <c r="C3938" t="s">
        <v>2903</v>
      </c>
      <c r="J3938" t="s">
        <v>9245</v>
      </c>
      <c r="K3938" t="s">
        <v>8020</v>
      </c>
      <c r="L3938" t="s">
        <v>1263</v>
      </c>
      <c r="M3938">
        <v>1</v>
      </c>
      <c r="P3938" s="2" t="s">
        <v>9246</v>
      </c>
      <c r="Q3938" t="s">
        <v>2906</v>
      </c>
      <c r="S3938">
        <v>5.0165009452030063E-4</v>
      </c>
      <c r="T3938">
        <v>3.9673413994023576E-6</v>
      </c>
      <c r="U3938">
        <v>2.606660200399347E-5</v>
      </c>
      <c r="V3938">
        <v>7.3208888352382928E-5</v>
      </c>
      <c r="W3938">
        <v>1.646411838009953E-4</v>
      </c>
      <c r="X3938">
        <v>3.5918732464779168E-5</v>
      </c>
      <c r="Y3938">
        <v>0.4</v>
      </c>
      <c r="Z3938">
        <v>0.13100000000000001</v>
      </c>
      <c r="AA3938">
        <v>5.3999999999999999E-2</v>
      </c>
      <c r="AB3938">
        <v>0.81499999999999995</v>
      </c>
      <c r="AC3938">
        <v>0.50229999999999997</v>
      </c>
      <c r="AD3938" t="s">
        <v>48</v>
      </c>
      <c r="AE3938" t="s">
        <v>48</v>
      </c>
      <c r="AF3938" t="s">
        <v>48</v>
      </c>
    </row>
    <row r="3939" spans="1:32" hidden="1" outlineLevel="1" x14ac:dyDescent="0.2">
      <c r="A3939" t="s">
        <v>9247</v>
      </c>
      <c r="B3939" t="s">
        <v>9248</v>
      </c>
      <c r="C3939" t="s">
        <v>5205</v>
      </c>
      <c r="J3939" t="s">
        <v>9249</v>
      </c>
      <c r="K3939" t="s">
        <v>8020</v>
      </c>
      <c r="L3939" t="s">
        <v>1263</v>
      </c>
      <c r="M3939">
        <v>1</v>
      </c>
      <c r="P3939" s="2" t="s">
        <v>9250</v>
      </c>
      <c r="Q3939" t="s">
        <v>47</v>
      </c>
      <c r="S3939">
        <v>5.1514193182811141E-4</v>
      </c>
      <c r="T3939">
        <v>2.6548548248683801E-6</v>
      </c>
      <c r="U3939">
        <v>2.0767636669916101E-5</v>
      </c>
      <c r="V3939">
        <v>5.4767235269537202E-5</v>
      </c>
      <c r="W3939">
        <v>1.8640696362126621E-4</v>
      </c>
      <c r="X3939">
        <v>7.1963957452680916E-5</v>
      </c>
      <c r="Y3939">
        <v>-4.9999999999999933E-2</v>
      </c>
      <c r="Z3939">
        <v>8.6999999999999994E-2</v>
      </c>
      <c r="AA3939">
        <v>7.4999999999999997E-2</v>
      </c>
      <c r="AB3939">
        <v>0.83799999999999997</v>
      </c>
      <c r="AC3939">
        <v>-7.4999999999999997E-2</v>
      </c>
      <c r="AD3939" t="s">
        <v>48</v>
      </c>
      <c r="AE3939" t="s">
        <v>48</v>
      </c>
      <c r="AF3939" t="s">
        <v>48</v>
      </c>
    </row>
    <row r="3940" spans="1:32" hidden="1" outlineLevel="1" x14ac:dyDescent="0.2">
      <c r="A3940" t="s">
        <v>9251</v>
      </c>
      <c r="B3940" t="s">
        <v>9252</v>
      </c>
      <c r="C3940" t="s">
        <v>9253</v>
      </c>
      <c r="J3940" t="s">
        <v>9254</v>
      </c>
      <c r="K3940" t="s">
        <v>8020</v>
      </c>
      <c r="L3940" t="s">
        <v>1263</v>
      </c>
      <c r="M3940">
        <v>1</v>
      </c>
      <c r="P3940" s="2" t="s">
        <v>9255</v>
      </c>
      <c r="Q3940" t="s">
        <v>47</v>
      </c>
      <c r="S3940">
        <v>0.18315133452415469</v>
      </c>
      <c r="T3940">
        <v>4.1303479520138353E-5</v>
      </c>
      <c r="U3940">
        <v>5.4086998105049133E-2</v>
      </c>
      <c r="V3940">
        <v>6.226950790733099E-4</v>
      </c>
      <c r="W3940">
        <v>1.1823105625808241E-2</v>
      </c>
      <c r="X3940">
        <v>8.4559741662815213E-4</v>
      </c>
      <c r="Y3940">
        <v>0</v>
      </c>
      <c r="Z3940">
        <v>8.2000000000000003E-2</v>
      </c>
      <c r="AA3940">
        <v>0.20799999999999999</v>
      </c>
      <c r="AB3940">
        <v>0.71</v>
      </c>
      <c r="AC3940">
        <v>-0.52</v>
      </c>
      <c r="AD3940" t="s">
        <v>48</v>
      </c>
      <c r="AE3940" t="s">
        <v>48</v>
      </c>
      <c r="AF3940" t="s">
        <v>48</v>
      </c>
    </row>
    <row r="3941" spans="1:32" hidden="1" outlineLevel="1" x14ac:dyDescent="0.2">
      <c r="A3941" t="s">
        <v>9256</v>
      </c>
      <c r="B3941" t="s">
        <v>9257</v>
      </c>
      <c r="C3941" t="s">
        <v>9258</v>
      </c>
      <c r="J3941" t="s">
        <v>9259</v>
      </c>
      <c r="K3941" t="s">
        <v>8023</v>
      </c>
      <c r="L3941" t="s">
        <v>1263</v>
      </c>
      <c r="M3941">
        <v>11</v>
      </c>
      <c r="P3941" s="2" t="s">
        <v>9260</v>
      </c>
      <c r="Q3941" t="s">
        <v>47</v>
      </c>
      <c r="S3941">
        <v>4.4678762555122382E-2</v>
      </c>
      <c r="T3941">
        <v>1.064753450918943E-5</v>
      </c>
      <c r="U3941">
        <v>1.4284982171375299E-4</v>
      </c>
      <c r="V3941">
        <v>1.0522907832637429E-3</v>
      </c>
      <c r="W3941">
        <v>7.0275263860821724E-3</v>
      </c>
      <c r="X3941">
        <v>6.396761629730463E-3</v>
      </c>
      <c r="Y3941">
        <v>-4.9999999999999989E-2</v>
      </c>
      <c r="Z3941">
        <v>0.14099999999999999</v>
      </c>
      <c r="AA3941">
        <v>0.20499999999999999</v>
      </c>
      <c r="AB3941">
        <v>0.65400000000000003</v>
      </c>
      <c r="AC3941">
        <v>-0.25</v>
      </c>
      <c r="AD3941" t="s">
        <v>48</v>
      </c>
      <c r="AE3941" t="s">
        <v>48</v>
      </c>
      <c r="AF3941" t="s">
        <v>48</v>
      </c>
    </row>
    <row r="3942" spans="1:32" hidden="1" outlineLevel="1" x14ac:dyDescent="0.2">
      <c r="A3942" t="s">
        <v>9261</v>
      </c>
      <c r="B3942" t="s">
        <v>9262</v>
      </c>
      <c r="C3942" t="s">
        <v>8811</v>
      </c>
      <c r="J3942" t="s">
        <v>9263</v>
      </c>
      <c r="K3942" t="s">
        <v>8023</v>
      </c>
      <c r="L3942" t="s">
        <v>1263</v>
      </c>
      <c r="M3942">
        <v>12</v>
      </c>
      <c r="P3942" s="2" t="s">
        <v>9264</v>
      </c>
      <c r="Q3942" t="s">
        <v>47</v>
      </c>
      <c r="S3942">
        <v>0.82438874244689941</v>
      </c>
      <c r="T3942">
        <v>4.3654700857587159E-4</v>
      </c>
      <c r="U3942">
        <v>7.2055226191878319E-3</v>
      </c>
      <c r="V3942">
        <v>6.4044403843581676E-3</v>
      </c>
      <c r="W3942">
        <v>4.4692263007164001E-2</v>
      </c>
      <c r="X3942">
        <v>0.61811810731887817</v>
      </c>
      <c r="Y3942">
        <v>-0.2</v>
      </c>
      <c r="Z3942">
        <v>0.111</v>
      </c>
      <c r="AA3942">
        <v>0.189</v>
      </c>
      <c r="AB3942">
        <v>0.70099999999999996</v>
      </c>
      <c r="AC3942">
        <v>-0.59940000000000004</v>
      </c>
      <c r="AD3942" t="s">
        <v>48</v>
      </c>
      <c r="AE3942" t="s">
        <v>48</v>
      </c>
      <c r="AF3942" t="s">
        <v>48</v>
      </c>
    </row>
    <row r="3943" spans="1:32" hidden="1" outlineLevel="1" x14ac:dyDescent="0.2">
      <c r="A3943" t="s">
        <v>9265</v>
      </c>
      <c r="B3943" t="s">
        <v>9266</v>
      </c>
      <c r="C3943" t="s">
        <v>9267</v>
      </c>
      <c r="J3943" t="s">
        <v>9268</v>
      </c>
      <c r="K3943" t="s">
        <v>8026</v>
      </c>
      <c r="L3943" t="s">
        <v>1263</v>
      </c>
      <c r="M3943">
        <v>61</v>
      </c>
      <c r="P3943" s="2" t="s">
        <v>9269</v>
      </c>
      <c r="Q3943" t="s">
        <v>47</v>
      </c>
      <c r="S3943">
        <v>0.99032413959503174</v>
      </c>
      <c r="T3943">
        <v>2.1574340644292531E-4</v>
      </c>
      <c r="U3943">
        <v>0.43740841746330261</v>
      </c>
      <c r="V3943">
        <v>2.3135670926421881E-3</v>
      </c>
      <c r="W3943">
        <v>0.97429829835891724</v>
      </c>
      <c r="X3943">
        <v>1.592337619513273E-3</v>
      </c>
      <c r="Y3943">
        <v>-7.1428571428571425E-2</v>
      </c>
      <c r="Z3943">
        <v>0.14099999999999999</v>
      </c>
      <c r="AA3943">
        <v>0.17499999999999999</v>
      </c>
      <c r="AB3943">
        <v>0.68400000000000005</v>
      </c>
      <c r="AC3943">
        <v>-0.55579999999999996</v>
      </c>
      <c r="AD3943" t="s">
        <v>48</v>
      </c>
      <c r="AE3943" t="s">
        <v>48</v>
      </c>
      <c r="AF3943" t="s">
        <v>48</v>
      </c>
    </row>
    <row r="3944" spans="1:32" hidden="1" outlineLevel="1" x14ac:dyDescent="0.2">
      <c r="A3944" t="s">
        <v>9270</v>
      </c>
      <c r="B3944" t="s">
        <v>9271</v>
      </c>
      <c r="C3944" t="s">
        <v>9272</v>
      </c>
      <c r="J3944" t="s">
        <v>9273</v>
      </c>
      <c r="K3944" t="s">
        <v>8026</v>
      </c>
      <c r="L3944" t="s">
        <v>1263</v>
      </c>
      <c r="M3944">
        <v>5</v>
      </c>
      <c r="P3944" s="2" t="s">
        <v>9274</v>
      </c>
      <c r="Q3944" t="s">
        <v>47</v>
      </c>
      <c r="S3944">
        <v>2.058749552816153E-3</v>
      </c>
      <c r="T3944">
        <v>5.2683211833937087E-5</v>
      </c>
      <c r="U3944">
        <v>1.7414802277926361E-4</v>
      </c>
      <c r="V3944">
        <v>6.1433139489963651E-4</v>
      </c>
      <c r="W3944">
        <v>6.9933279883116484E-4</v>
      </c>
      <c r="X3944">
        <v>1.4600589929614219E-4</v>
      </c>
      <c r="Y3944">
        <v>0.25</v>
      </c>
      <c r="Z3944">
        <v>0</v>
      </c>
      <c r="AA3944">
        <v>0</v>
      </c>
      <c r="AB3944">
        <v>1</v>
      </c>
      <c r="AC3944">
        <v>0</v>
      </c>
      <c r="AD3944" t="s">
        <v>48</v>
      </c>
      <c r="AE3944" t="s">
        <v>48</v>
      </c>
      <c r="AF3944" t="s">
        <v>48</v>
      </c>
    </row>
    <row r="3945" spans="1:32" hidden="1" outlineLevel="1" x14ac:dyDescent="0.2">
      <c r="A3945" t="s">
        <v>9275</v>
      </c>
      <c r="B3945" t="s">
        <v>9276</v>
      </c>
      <c r="C3945" t="s">
        <v>9277</v>
      </c>
      <c r="J3945" t="s">
        <v>9278</v>
      </c>
      <c r="K3945" t="s">
        <v>8026</v>
      </c>
      <c r="L3945" t="s">
        <v>1263</v>
      </c>
      <c r="M3945">
        <v>1</v>
      </c>
      <c r="P3945" s="2" t="s">
        <v>9279</v>
      </c>
      <c r="Q3945" t="s">
        <v>47</v>
      </c>
      <c r="S3945">
        <v>1.2700865045189859E-2</v>
      </c>
      <c r="T3945">
        <v>2.048956503131194E-6</v>
      </c>
      <c r="U3945">
        <v>6.2544466345570982E-5</v>
      </c>
      <c r="V3945">
        <v>2.8366583865135908E-4</v>
      </c>
      <c r="W3945">
        <v>1.036965847015381E-2</v>
      </c>
      <c r="X3945">
        <v>7.7652795880567282E-5</v>
      </c>
      <c r="Y3945">
        <v>0.2</v>
      </c>
      <c r="Z3945">
        <v>0</v>
      </c>
      <c r="AA3945">
        <v>0</v>
      </c>
      <c r="AB3945">
        <v>1</v>
      </c>
      <c r="AC3945">
        <v>0</v>
      </c>
      <c r="AD3945" t="s">
        <v>48</v>
      </c>
      <c r="AE3945" t="s">
        <v>48</v>
      </c>
      <c r="AF3945" t="s">
        <v>48</v>
      </c>
    </row>
    <row r="3946" spans="1:32" hidden="1" outlineLevel="1" x14ac:dyDescent="0.2">
      <c r="A3946" t="s">
        <v>9280</v>
      </c>
      <c r="B3946" t="s">
        <v>9281</v>
      </c>
      <c r="C3946" t="s">
        <v>9282</v>
      </c>
      <c r="J3946" t="s">
        <v>9283</v>
      </c>
      <c r="K3946" t="s">
        <v>8035</v>
      </c>
      <c r="L3946" t="s">
        <v>1263</v>
      </c>
      <c r="M3946">
        <v>59</v>
      </c>
      <c r="P3946" s="2" t="s">
        <v>9284</v>
      </c>
      <c r="Q3946" t="s">
        <v>7443</v>
      </c>
      <c r="S3946">
        <v>1.767571666277945E-3</v>
      </c>
      <c r="T3946">
        <v>2.914694050559774E-6</v>
      </c>
      <c r="U3946">
        <v>7.2283008194062859E-5</v>
      </c>
      <c r="V3946">
        <v>6.1168466345407069E-5</v>
      </c>
      <c r="W3946">
        <v>7.6148146763443947E-4</v>
      </c>
      <c r="X3946">
        <v>8.5550200310535729E-5</v>
      </c>
      <c r="Y3946">
        <v>-0.35</v>
      </c>
      <c r="Z3946">
        <v>0</v>
      </c>
      <c r="AA3946">
        <v>0.10299999999999999</v>
      </c>
      <c r="AB3946">
        <v>0.89700000000000002</v>
      </c>
      <c r="AC3946">
        <v>-0.61240000000000006</v>
      </c>
      <c r="AD3946" t="s">
        <v>48</v>
      </c>
      <c r="AE3946" t="s">
        <v>48</v>
      </c>
      <c r="AF3946" t="s">
        <v>48</v>
      </c>
    </row>
    <row r="3947" spans="1:32" hidden="1" outlineLevel="1" x14ac:dyDescent="0.2">
      <c r="A3947" t="s">
        <v>9285</v>
      </c>
      <c r="B3947" t="s">
        <v>9286</v>
      </c>
      <c r="C3947" t="s">
        <v>2297</v>
      </c>
      <c r="J3947" t="s">
        <v>9287</v>
      </c>
      <c r="K3947" t="s">
        <v>8035</v>
      </c>
      <c r="L3947" t="s">
        <v>1263</v>
      </c>
      <c r="M3947">
        <v>34</v>
      </c>
      <c r="P3947" s="2" t="s">
        <v>9288</v>
      </c>
      <c r="Q3947" t="s">
        <v>47</v>
      </c>
      <c r="S3947">
        <v>3.9759580977261066E-3</v>
      </c>
      <c r="T3947">
        <v>4.6904983719286966E-6</v>
      </c>
      <c r="U3947">
        <v>2.907093585235998E-5</v>
      </c>
      <c r="V3947">
        <v>2.1176700829528269E-4</v>
      </c>
      <c r="W3947">
        <v>9.118418674916029E-4</v>
      </c>
      <c r="X3947">
        <v>8.1497174687683582E-4</v>
      </c>
      <c r="Y3947">
        <v>0</v>
      </c>
      <c r="Z3947">
        <v>0.111</v>
      </c>
      <c r="AA3947">
        <v>0</v>
      </c>
      <c r="AB3947">
        <v>0.88900000000000001</v>
      </c>
      <c r="AC3947">
        <v>0.25</v>
      </c>
      <c r="AD3947" t="s">
        <v>48</v>
      </c>
      <c r="AE3947" t="s">
        <v>48</v>
      </c>
      <c r="AF3947" t="s">
        <v>48</v>
      </c>
    </row>
    <row r="3948" spans="1:32" hidden="1" outlineLevel="1" x14ac:dyDescent="0.2">
      <c r="A3948" t="s">
        <v>9289</v>
      </c>
      <c r="B3948" t="s">
        <v>9290</v>
      </c>
      <c r="C3948" t="s">
        <v>9291</v>
      </c>
      <c r="J3948" t="s">
        <v>9292</v>
      </c>
      <c r="K3948" t="s">
        <v>8035</v>
      </c>
      <c r="L3948" t="s">
        <v>1263</v>
      </c>
      <c r="M3948">
        <v>1</v>
      </c>
      <c r="P3948" s="2" t="s">
        <v>9293</v>
      </c>
      <c r="Q3948" t="s">
        <v>47</v>
      </c>
      <c r="S3948">
        <v>3.0577104189433157E-4</v>
      </c>
      <c r="T3948">
        <v>2.2109709334472431E-6</v>
      </c>
      <c r="U3948">
        <v>1.9187675206921991E-5</v>
      </c>
      <c r="V3948">
        <v>4.0731032640906051E-5</v>
      </c>
      <c r="W3948">
        <v>1.4768038818147031E-4</v>
      </c>
      <c r="X3948">
        <v>2.2875396098243069E-5</v>
      </c>
      <c r="Y3948">
        <v>1</v>
      </c>
      <c r="Z3948">
        <v>0.58799999999999997</v>
      </c>
      <c r="AA3948">
        <v>0</v>
      </c>
      <c r="AB3948">
        <v>0.41199999999999998</v>
      </c>
      <c r="AC3948">
        <v>0.64670000000000005</v>
      </c>
      <c r="AD3948" t="s">
        <v>48</v>
      </c>
      <c r="AE3948" t="s">
        <v>48</v>
      </c>
      <c r="AF3948" t="s">
        <v>48</v>
      </c>
    </row>
    <row r="3949" spans="1:32" hidden="1" outlineLevel="1" x14ac:dyDescent="0.2">
      <c r="A3949" t="s">
        <v>9294</v>
      </c>
      <c r="B3949" t="s">
        <v>9295</v>
      </c>
      <c r="C3949" t="s">
        <v>8226</v>
      </c>
      <c r="J3949" t="s">
        <v>9296</v>
      </c>
      <c r="K3949" t="s">
        <v>8043</v>
      </c>
      <c r="L3949" t="s">
        <v>1263</v>
      </c>
      <c r="M3949">
        <v>4</v>
      </c>
      <c r="P3949" s="2" t="s">
        <v>9297</v>
      </c>
      <c r="Q3949" t="s">
        <v>47</v>
      </c>
      <c r="S3949">
        <v>4.2533501982688898E-4</v>
      </c>
      <c r="T3949">
        <v>2.0396491891006012E-6</v>
      </c>
      <c r="U3949">
        <v>1.9578335923142731E-5</v>
      </c>
      <c r="V3949">
        <v>5.7504221331328147E-5</v>
      </c>
      <c r="W3949">
        <v>1.71189647517167E-4</v>
      </c>
      <c r="X3949">
        <v>2.1715843104175289E-5</v>
      </c>
      <c r="Y3949">
        <v>0</v>
      </c>
      <c r="Z3949">
        <v>0</v>
      </c>
      <c r="AA3949">
        <v>0</v>
      </c>
      <c r="AB3949">
        <v>1</v>
      </c>
      <c r="AC3949">
        <v>0</v>
      </c>
      <c r="AD3949" t="s">
        <v>48</v>
      </c>
      <c r="AE3949" t="s">
        <v>48</v>
      </c>
      <c r="AF3949" t="s">
        <v>48</v>
      </c>
    </row>
    <row r="3950" spans="1:32" hidden="1" outlineLevel="1" x14ac:dyDescent="0.2">
      <c r="A3950" t="s">
        <v>9298</v>
      </c>
      <c r="B3950" t="s">
        <v>5677</v>
      </c>
      <c r="C3950" t="s">
        <v>9277</v>
      </c>
      <c r="J3950" t="s">
        <v>9299</v>
      </c>
      <c r="K3950" t="s">
        <v>8046</v>
      </c>
      <c r="L3950" t="s">
        <v>1263</v>
      </c>
      <c r="M3950">
        <v>6</v>
      </c>
      <c r="P3950" s="2" t="s">
        <v>9300</v>
      </c>
      <c r="Q3950" t="s">
        <v>47</v>
      </c>
      <c r="S3950">
        <v>6.6862016916275024E-2</v>
      </c>
      <c r="T3950">
        <v>3.5724970075534657E-5</v>
      </c>
      <c r="U3950">
        <v>2.8804512112401431E-4</v>
      </c>
      <c r="V3950">
        <v>5.0887773977592587E-4</v>
      </c>
      <c r="W3950">
        <v>2.2048456594347949E-3</v>
      </c>
      <c r="X3950">
        <v>4.3459393084049218E-2</v>
      </c>
      <c r="Y3950">
        <v>0.5</v>
      </c>
      <c r="Z3950">
        <v>0.24399999999999999</v>
      </c>
      <c r="AA3950">
        <v>0</v>
      </c>
      <c r="AB3950">
        <v>0.75600000000000001</v>
      </c>
      <c r="AC3950">
        <v>0.63690000000000002</v>
      </c>
      <c r="AD3950" t="s">
        <v>48</v>
      </c>
      <c r="AE3950" t="s">
        <v>48</v>
      </c>
      <c r="AF3950" t="s">
        <v>48</v>
      </c>
    </row>
    <row r="3951" spans="1:32" hidden="1" outlineLevel="1" x14ac:dyDescent="0.2">
      <c r="A3951" t="s">
        <v>9301</v>
      </c>
      <c r="B3951" t="s">
        <v>9302</v>
      </c>
      <c r="C3951" t="s">
        <v>9303</v>
      </c>
      <c r="J3951" t="s">
        <v>9304</v>
      </c>
      <c r="K3951" t="s">
        <v>8050</v>
      </c>
      <c r="L3951" t="s">
        <v>1263</v>
      </c>
      <c r="M3951">
        <v>1</v>
      </c>
      <c r="P3951" s="2" t="s">
        <v>9305</v>
      </c>
      <c r="Q3951" t="s">
        <v>47</v>
      </c>
      <c r="S3951">
        <v>7.2872787714004517E-2</v>
      </c>
      <c r="T3951">
        <v>2.3856642656028271E-5</v>
      </c>
      <c r="U3951">
        <v>2.7003863360732789E-3</v>
      </c>
      <c r="V3951">
        <v>9.0465060202404857E-4</v>
      </c>
      <c r="W3951">
        <v>2.7509508654475209E-2</v>
      </c>
      <c r="X3951">
        <v>1.153955515474081E-2</v>
      </c>
      <c r="Y3951">
        <v>-0.05</v>
      </c>
      <c r="Z3951">
        <v>9.0999999999999998E-2</v>
      </c>
      <c r="AA3951">
        <v>0</v>
      </c>
      <c r="AB3951">
        <v>0.90900000000000003</v>
      </c>
      <c r="AC3951">
        <v>5.16E-2</v>
      </c>
      <c r="AD3951" t="s">
        <v>48</v>
      </c>
      <c r="AE3951" t="s">
        <v>48</v>
      </c>
      <c r="AF3951" t="s">
        <v>48</v>
      </c>
    </row>
    <row r="3952" spans="1:32" hidden="1" outlineLevel="1" x14ac:dyDescent="0.2">
      <c r="A3952" t="s">
        <v>9306</v>
      </c>
      <c r="B3952" t="s">
        <v>9307</v>
      </c>
      <c r="C3952" t="s">
        <v>8226</v>
      </c>
      <c r="J3952" t="s">
        <v>9308</v>
      </c>
      <c r="K3952" t="s">
        <v>8089</v>
      </c>
      <c r="L3952" t="s">
        <v>1263</v>
      </c>
      <c r="M3952">
        <v>2</v>
      </c>
      <c r="P3952" s="2" t="s">
        <v>9309</v>
      </c>
      <c r="Q3952" t="s">
        <v>47</v>
      </c>
      <c r="S3952">
        <v>0.73495537042617798</v>
      </c>
      <c r="T3952">
        <v>4.31794673204422E-4</v>
      </c>
      <c r="U3952">
        <v>6.5588811412453651E-3</v>
      </c>
      <c r="V3952">
        <v>8.7304078042507172E-3</v>
      </c>
      <c r="W3952">
        <v>1.042884960770607E-2</v>
      </c>
      <c r="X3952">
        <v>3.2335661351680763E-2</v>
      </c>
      <c r="Y3952">
        <v>-0.15555555555555561</v>
      </c>
      <c r="Z3952">
        <v>0.29099999999999998</v>
      </c>
      <c r="AA3952">
        <v>0</v>
      </c>
      <c r="AB3952">
        <v>0.70899999999999996</v>
      </c>
      <c r="AC3952">
        <v>0.58009999999999995</v>
      </c>
      <c r="AD3952" t="s">
        <v>48</v>
      </c>
      <c r="AE3952" t="s">
        <v>48</v>
      </c>
      <c r="AF3952" t="s">
        <v>48</v>
      </c>
    </row>
    <row r="3953" spans="1:32" hidden="1" outlineLevel="1" x14ac:dyDescent="0.2">
      <c r="A3953" t="s">
        <v>9310</v>
      </c>
      <c r="B3953" t="s">
        <v>9311</v>
      </c>
      <c r="C3953" t="s">
        <v>9277</v>
      </c>
      <c r="J3953" t="s">
        <v>9312</v>
      </c>
      <c r="K3953" t="s">
        <v>8093</v>
      </c>
      <c r="L3953" t="s">
        <v>1263</v>
      </c>
      <c r="M3953">
        <v>1</v>
      </c>
      <c r="P3953" s="2" t="s">
        <v>9313</v>
      </c>
      <c r="Q3953" t="s">
        <v>47</v>
      </c>
      <c r="S3953">
        <v>5.0807709340006113E-4</v>
      </c>
      <c r="T3953">
        <v>2.0143356778135062E-6</v>
      </c>
      <c r="U3953">
        <v>2.0531249901978299E-5</v>
      </c>
      <c r="V3953">
        <v>5.381345545174554E-5</v>
      </c>
      <c r="W3953">
        <v>2.0248303189873701E-4</v>
      </c>
      <c r="X3953">
        <v>3.2348762033507228E-5</v>
      </c>
      <c r="Y3953">
        <v>0</v>
      </c>
      <c r="Z3953">
        <v>1</v>
      </c>
      <c r="AA3953">
        <v>0</v>
      </c>
      <c r="AB3953">
        <v>0</v>
      </c>
      <c r="AC3953">
        <v>0.31819999999999998</v>
      </c>
      <c r="AD3953" t="s">
        <v>48</v>
      </c>
      <c r="AE3953" t="s">
        <v>48</v>
      </c>
      <c r="AF3953" t="s">
        <v>48</v>
      </c>
    </row>
    <row r="3954" spans="1:32" hidden="1" outlineLevel="1" x14ac:dyDescent="0.2">
      <c r="A3954" t="s">
        <v>9314</v>
      </c>
      <c r="B3954" t="s">
        <v>9315</v>
      </c>
      <c r="C3954" t="s">
        <v>9316</v>
      </c>
      <c r="J3954" t="s">
        <v>9317</v>
      </c>
      <c r="K3954" t="s">
        <v>8111</v>
      </c>
      <c r="L3954" t="s">
        <v>1263</v>
      </c>
      <c r="M3954">
        <v>16</v>
      </c>
      <c r="P3954" s="2" t="s">
        <v>9318</v>
      </c>
      <c r="Q3954" t="s">
        <v>47</v>
      </c>
      <c r="S3954">
        <v>5.9810415841639042E-3</v>
      </c>
      <c r="T3954">
        <v>2.136979219358182E-6</v>
      </c>
      <c r="U3954">
        <v>5.9305853937985382E-5</v>
      </c>
      <c r="V3954">
        <v>2.169294602936134E-4</v>
      </c>
      <c r="W3954">
        <v>3.8296082057058811E-3</v>
      </c>
      <c r="X3954">
        <v>6.4722982642706484E-5</v>
      </c>
      <c r="Y3954">
        <v>-6.6666666666666666E-2</v>
      </c>
      <c r="Z3954">
        <v>0</v>
      </c>
      <c r="AA3954">
        <v>0</v>
      </c>
      <c r="AB3954">
        <v>1</v>
      </c>
      <c r="AC3954">
        <v>0</v>
      </c>
      <c r="AD3954" t="s">
        <v>48</v>
      </c>
      <c r="AE3954" t="s">
        <v>48</v>
      </c>
      <c r="AF3954" t="s">
        <v>48</v>
      </c>
    </row>
    <row r="3955" spans="1:32" hidden="1" outlineLevel="1" x14ac:dyDescent="0.2">
      <c r="A3955" t="s">
        <v>9319</v>
      </c>
      <c r="B3955" t="s">
        <v>9320</v>
      </c>
      <c r="C3955" t="s">
        <v>1555</v>
      </c>
      <c r="J3955" t="s">
        <v>9321</v>
      </c>
      <c r="K3955" t="s">
        <v>8111</v>
      </c>
      <c r="L3955" t="s">
        <v>1263</v>
      </c>
      <c r="M3955">
        <v>9</v>
      </c>
      <c r="P3955" s="2" t="s">
        <v>9322</v>
      </c>
      <c r="Q3955" t="s">
        <v>47</v>
      </c>
      <c r="S3955">
        <v>7.7114049345254898E-3</v>
      </c>
      <c r="T3955">
        <v>5.0984626795980148E-6</v>
      </c>
      <c r="U3955">
        <v>3.1764354207552969E-4</v>
      </c>
      <c r="V3955">
        <v>2.3336092999670649E-4</v>
      </c>
      <c r="W3955">
        <v>2.5007568765431638E-3</v>
      </c>
      <c r="X3955">
        <v>9.3144562561064959E-4</v>
      </c>
      <c r="Y3955">
        <v>0.625</v>
      </c>
      <c r="Z3955">
        <v>0.20699999999999999</v>
      </c>
      <c r="AA3955">
        <v>0.23</v>
      </c>
      <c r="AB3955">
        <v>0.56399999999999995</v>
      </c>
      <c r="AC3955">
        <v>-0.35949999999999999</v>
      </c>
      <c r="AD3955" t="s">
        <v>48</v>
      </c>
      <c r="AE3955" t="s">
        <v>48</v>
      </c>
      <c r="AF3955" t="s">
        <v>48</v>
      </c>
    </row>
    <row r="3956" spans="1:32" hidden="1" outlineLevel="1" x14ac:dyDescent="0.2">
      <c r="A3956" t="s">
        <v>9323</v>
      </c>
      <c r="B3956" t="s">
        <v>9324</v>
      </c>
      <c r="C3956" t="s">
        <v>2975</v>
      </c>
      <c r="J3956" t="s">
        <v>9325</v>
      </c>
      <c r="K3956" t="s">
        <v>8111</v>
      </c>
      <c r="L3956" t="s">
        <v>1263</v>
      </c>
      <c r="M3956">
        <v>7</v>
      </c>
      <c r="P3956" s="2" t="s">
        <v>9326</v>
      </c>
      <c r="Q3956" t="s">
        <v>47</v>
      </c>
      <c r="S3956">
        <v>3.4852864337153727E-4</v>
      </c>
      <c r="T3956">
        <v>2.3928598693601089E-6</v>
      </c>
      <c r="U3956">
        <v>2.0520034013316039E-5</v>
      </c>
      <c r="V3956">
        <v>5.9783109463751323E-5</v>
      </c>
      <c r="W3956">
        <v>1.625940203666687E-4</v>
      </c>
      <c r="X3956">
        <v>1.921893635881133E-5</v>
      </c>
      <c r="Y3956">
        <v>0.05</v>
      </c>
      <c r="Z3956">
        <v>0</v>
      </c>
      <c r="AA3956">
        <v>0.35499999999999998</v>
      </c>
      <c r="AB3956">
        <v>0.64500000000000002</v>
      </c>
      <c r="AC3956">
        <v>-0.29599999999999999</v>
      </c>
      <c r="AD3956" t="s">
        <v>48</v>
      </c>
      <c r="AE3956" t="s">
        <v>48</v>
      </c>
      <c r="AF3956" t="s">
        <v>48</v>
      </c>
    </row>
    <row r="3957" spans="1:32" hidden="1" outlineLevel="1" x14ac:dyDescent="0.2">
      <c r="A3957" t="s">
        <v>9327</v>
      </c>
      <c r="B3957" t="s">
        <v>9328</v>
      </c>
      <c r="C3957" t="s">
        <v>8238</v>
      </c>
      <c r="J3957" t="s">
        <v>9329</v>
      </c>
      <c r="K3957" t="s">
        <v>8114</v>
      </c>
      <c r="L3957" t="s">
        <v>1263</v>
      </c>
      <c r="M3957">
        <v>0</v>
      </c>
      <c r="P3957" s="2" t="s">
        <v>9330</v>
      </c>
      <c r="Q3957" t="s">
        <v>47</v>
      </c>
      <c r="S3957">
        <v>0.87990981340408325</v>
      </c>
      <c r="T3957">
        <v>1.4952283527236429E-4</v>
      </c>
      <c r="U3957">
        <v>0.74920934438705444</v>
      </c>
      <c r="V3957">
        <v>8.7499693036079407E-3</v>
      </c>
      <c r="W3957">
        <v>0.28352051973342901</v>
      </c>
      <c r="X3957">
        <v>2.359900856390595E-3</v>
      </c>
      <c r="Y3957">
        <v>7.4999999999999997E-2</v>
      </c>
      <c r="Z3957">
        <v>0.109</v>
      </c>
      <c r="AA3957">
        <v>4.8000000000000001E-2</v>
      </c>
      <c r="AB3957">
        <v>0.84299999999999997</v>
      </c>
      <c r="AC3957">
        <v>0.21729999999999999</v>
      </c>
      <c r="AD3957" t="s">
        <v>48</v>
      </c>
      <c r="AE3957" t="s">
        <v>48</v>
      </c>
      <c r="AF3957" t="s">
        <v>48</v>
      </c>
    </row>
    <row r="3958" spans="1:32" hidden="1" outlineLevel="1" x14ac:dyDescent="0.2">
      <c r="A3958" t="s">
        <v>9331</v>
      </c>
      <c r="B3958" t="s">
        <v>9332</v>
      </c>
      <c r="C3958" t="s">
        <v>8226</v>
      </c>
      <c r="J3958" t="s">
        <v>9333</v>
      </c>
      <c r="K3958" t="s">
        <v>8118</v>
      </c>
      <c r="L3958" t="s">
        <v>1263</v>
      </c>
      <c r="M3958">
        <v>1</v>
      </c>
      <c r="P3958" s="2" t="s">
        <v>9334</v>
      </c>
      <c r="Q3958" t="s">
        <v>47</v>
      </c>
      <c r="S3958">
        <v>5.8691933751106262E-2</v>
      </c>
      <c r="T3958">
        <v>3.2769992230896609E-6</v>
      </c>
      <c r="U3958">
        <v>1.655209343880415E-4</v>
      </c>
      <c r="V3958">
        <v>8.097505196928978E-4</v>
      </c>
      <c r="W3958">
        <v>3.9242155849933617E-2</v>
      </c>
      <c r="X3958">
        <v>2.8770588687621062E-4</v>
      </c>
      <c r="Y3958">
        <v>0.45</v>
      </c>
      <c r="Z3958">
        <v>0</v>
      </c>
      <c r="AA3958">
        <v>0.113</v>
      </c>
      <c r="AB3958">
        <v>0.88700000000000001</v>
      </c>
      <c r="AC3958">
        <v>-0.49270000000000003</v>
      </c>
      <c r="AD3958" t="s">
        <v>48</v>
      </c>
      <c r="AE3958" t="s">
        <v>48</v>
      </c>
      <c r="AF3958" t="s">
        <v>48</v>
      </c>
    </row>
    <row r="3959" spans="1:32" hidden="1" outlineLevel="1" x14ac:dyDescent="0.2">
      <c r="A3959" t="s">
        <v>9335</v>
      </c>
      <c r="B3959" t="s">
        <v>9336</v>
      </c>
      <c r="C3959" t="s">
        <v>8428</v>
      </c>
      <c r="J3959" t="s">
        <v>9337</v>
      </c>
      <c r="K3959" t="s">
        <v>8156</v>
      </c>
      <c r="L3959" t="s">
        <v>1263</v>
      </c>
      <c r="M3959">
        <v>3</v>
      </c>
      <c r="P3959" s="2" t="s">
        <v>9338</v>
      </c>
      <c r="Q3959" t="s">
        <v>47</v>
      </c>
      <c r="S3959">
        <v>1.6472873976454141E-3</v>
      </c>
      <c r="T3959">
        <v>4.524712039710721E-6</v>
      </c>
      <c r="U3959">
        <v>4.1750419768504798E-5</v>
      </c>
      <c r="V3959">
        <v>3.0047507607378071E-4</v>
      </c>
      <c r="W3959">
        <v>3.414538805373013E-4</v>
      </c>
      <c r="X3959">
        <v>5.3069968998897821E-5</v>
      </c>
      <c r="Y3959">
        <v>4.2063492063492088E-2</v>
      </c>
      <c r="Z3959">
        <v>0</v>
      </c>
      <c r="AA3959">
        <v>0.23799999999999999</v>
      </c>
      <c r="AB3959">
        <v>0.76200000000000001</v>
      </c>
      <c r="AC3959">
        <v>-0.92969999999999997</v>
      </c>
      <c r="AD3959" t="s">
        <v>48</v>
      </c>
      <c r="AE3959" t="s">
        <v>48</v>
      </c>
      <c r="AF3959" t="s">
        <v>48</v>
      </c>
    </row>
    <row r="3960" spans="1:32" hidden="1" outlineLevel="1" x14ac:dyDescent="0.2">
      <c r="A3960" t="s">
        <v>9339</v>
      </c>
      <c r="B3960" t="s">
        <v>9340</v>
      </c>
      <c r="C3960" t="s">
        <v>3659</v>
      </c>
      <c r="J3960" t="s">
        <v>9341</v>
      </c>
      <c r="K3960" t="s">
        <v>8197</v>
      </c>
      <c r="L3960" t="s">
        <v>1263</v>
      </c>
      <c r="M3960">
        <v>1</v>
      </c>
      <c r="P3960" s="2" t="s">
        <v>9342</v>
      </c>
      <c r="Q3960" t="s">
        <v>47</v>
      </c>
      <c r="Y3960" t="s">
        <v>48</v>
      </c>
      <c r="Z3960" t="s">
        <v>48</v>
      </c>
      <c r="AA3960" t="s">
        <v>48</v>
      </c>
      <c r="AB3960" t="s">
        <v>48</v>
      </c>
      <c r="AC3960" t="s">
        <v>48</v>
      </c>
      <c r="AD3960" t="s">
        <v>48</v>
      </c>
      <c r="AE3960" t="s">
        <v>48</v>
      </c>
      <c r="AF3960" t="s">
        <v>48</v>
      </c>
    </row>
    <row r="3961" spans="1:32" hidden="1" outlineLevel="1" x14ac:dyDescent="0.2">
      <c r="A3961" t="s">
        <v>9343</v>
      </c>
      <c r="B3961" t="s">
        <v>9344</v>
      </c>
      <c r="C3961" t="s">
        <v>3659</v>
      </c>
      <c r="J3961" t="s">
        <v>9345</v>
      </c>
      <c r="K3961" t="s">
        <v>8209</v>
      </c>
      <c r="L3961" t="s">
        <v>1263</v>
      </c>
      <c r="M3961">
        <v>2</v>
      </c>
      <c r="P3961" s="2" t="s">
        <v>9346</v>
      </c>
      <c r="Q3961" t="s">
        <v>47</v>
      </c>
      <c r="Y3961" t="s">
        <v>48</v>
      </c>
      <c r="Z3961" t="s">
        <v>48</v>
      </c>
      <c r="AA3961" t="s">
        <v>48</v>
      </c>
      <c r="AB3961" t="s">
        <v>48</v>
      </c>
      <c r="AC3961" t="s">
        <v>48</v>
      </c>
      <c r="AD3961" t="s">
        <v>48</v>
      </c>
      <c r="AE3961" t="s">
        <v>48</v>
      </c>
      <c r="AF3961" t="s">
        <v>48</v>
      </c>
    </row>
    <row r="3962" spans="1:32" hidden="1" outlineLevel="1" x14ac:dyDescent="0.2">
      <c r="A3962" t="s">
        <v>9347</v>
      </c>
      <c r="B3962" t="s">
        <v>9348</v>
      </c>
      <c r="C3962" t="s">
        <v>8126</v>
      </c>
      <c r="J3962" t="s">
        <v>9349</v>
      </c>
      <c r="K3962" t="s">
        <v>8275</v>
      </c>
      <c r="L3962" t="s">
        <v>1263</v>
      </c>
      <c r="M3962">
        <v>5</v>
      </c>
      <c r="P3962" s="2" t="s">
        <v>9350</v>
      </c>
      <c r="Q3962" t="s">
        <v>47</v>
      </c>
      <c r="S3962">
        <v>0.89739632606506348</v>
      </c>
      <c r="T3962">
        <v>1.5722846001153808E-5</v>
      </c>
      <c r="U3962">
        <v>3.8581299595534801E-3</v>
      </c>
      <c r="V3962">
        <v>5.4439692758023739E-4</v>
      </c>
      <c r="W3962">
        <v>0.8092685341835022</v>
      </c>
      <c r="X3962">
        <v>2.6412223814986652E-4</v>
      </c>
      <c r="Y3962">
        <v>-9.9999999999999978E-2</v>
      </c>
      <c r="Z3962">
        <v>0.156</v>
      </c>
      <c r="AA3962">
        <v>9.4E-2</v>
      </c>
      <c r="AB3962">
        <v>0.75</v>
      </c>
      <c r="AC3962">
        <v>0.29599999999999999</v>
      </c>
      <c r="AD3962" t="s">
        <v>48</v>
      </c>
      <c r="AE3962" t="s">
        <v>48</v>
      </c>
      <c r="AF3962" t="s">
        <v>48</v>
      </c>
    </row>
    <row r="3963" spans="1:32" hidden="1" outlineLevel="1" x14ac:dyDescent="0.2">
      <c r="A3963" t="s">
        <v>9351</v>
      </c>
      <c r="B3963" t="s">
        <v>9352</v>
      </c>
      <c r="C3963" t="s">
        <v>9353</v>
      </c>
      <c r="J3963" t="s">
        <v>9354</v>
      </c>
      <c r="K3963" t="s">
        <v>8275</v>
      </c>
      <c r="L3963" t="s">
        <v>1263</v>
      </c>
      <c r="M3963">
        <v>1</v>
      </c>
      <c r="P3963" s="2" t="s">
        <v>9355</v>
      </c>
      <c r="Q3963" t="s">
        <v>47</v>
      </c>
      <c r="S3963">
        <v>2.7135506388731301E-4</v>
      </c>
      <c r="T3963">
        <v>3.596182750698063E-6</v>
      </c>
      <c r="U3963">
        <v>2.162792407034431E-5</v>
      </c>
      <c r="V3963">
        <v>7.4330338975414634E-5</v>
      </c>
      <c r="W3963">
        <v>9.4737122708465904E-5</v>
      </c>
      <c r="X3963">
        <v>1.9773518943111409E-5</v>
      </c>
      <c r="Y3963">
        <v>0.18</v>
      </c>
      <c r="Z3963">
        <v>0.111</v>
      </c>
      <c r="AA3963">
        <v>0</v>
      </c>
      <c r="AB3963">
        <v>0.88900000000000001</v>
      </c>
      <c r="AC3963">
        <v>0.57809999999999995</v>
      </c>
      <c r="AD3963" t="s">
        <v>48</v>
      </c>
      <c r="AE3963" t="s">
        <v>48</v>
      </c>
      <c r="AF3963" t="s">
        <v>48</v>
      </c>
    </row>
    <row r="3964" spans="1:32" hidden="1" outlineLevel="1" x14ac:dyDescent="0.2">
      <c r="A3964" t="s">
        <v>9356</v>
      </c>
      <c r="B3964" t="s">
        <v>9357</v>
      </c>
      <c r="C3964" t="s">
        <v>9353</v>
      </c>
      <c r="J3964" t="s">
        <v>9358</v>
      </c>
      <c r="K3964" t="s">
        <v>8279</v>
      </c>
      <c r="L3964" t="s">
        <v>1263</v>
      </c>
      <c r="M3964">
        <v>3</v>
      </c>
      <c r="P3964" s="2" t="s">
        <v>9359</v>
      </c>
      <c r="Q3964" t="s">
        <v>47</v>
      </c>
      <c r="S3964">
        <v>0.84481877088546753</v>
      </c>
      <c r="T3964">
        <v>1.2357756495475769E-3</v>
      </c>
      <c r="U3964">
        <v>0.60793697834014893</v>
      </c>
      <c r="V3964">
        <v>4.0659110993146903E-2</v>
      </c>
      <c r="W3964">
        <v>0.2896973192691803</v>
      </c>
      <c r="X3964">
        <v>1.4849427156150339E-2</v>
      </c>
      <c r="Y3964">
        <v>1.428571428571428E-2</v>
      </c>
      <c r="Z3964">
        <v>4.5999999999999999E-2</v>
      </c>
      <c r="AA3964">
        <v>0.30499999999999999</v>
      </c>
      <c r="AB3964">
        <v>0.64900000000000002</v>
      </c>
      <c r="AC3964">
        <v>-0.96730000000000005</v>
      </c>
      <c r="AD3964" t="s">
        <v>48</v>
      </c>
      <c r="AE3964" t="s">
        <v>48</v>
      </c>
      <c r="AF3964" t="s">
        <v>48</v>
      </c>
    </row>
    <row r="3965" spans="1:32" hidden="1" outlineLevel="1" x14ac:dyDescent="0.2">
      <c r="A3965" t="s">
        <v>9360</v>
      </c>
      <c r="B3965" t="s">
        <v>9361</v>
      </c>
      <c r="C3965" t="s">
        <v>3636</v>
      </c>
      <c r="J3965" t="s">
        <v>9362</v>
      </c>
      <c r="K3965" t="s">
        <v>9199</v>
      </c>
      <c r="L3965" t="s">
        <v>1263</v>
      </c>
      <c r="M3965">
        <v>18</v>
      </c>
      <c r="P3965" s="2" t="s">
        <v>9363</v>
      </c>
      <c r="Q3965" t="s">
        <v>47</v>
      </c>
      <c r="S3965">
        <v>9.2080077156424522E-3</v>
      </c>
      <c r="T3965">
        <v>4.0746299418970011E-6</v>
      </c>
      <c r="U3965">
        <v>2.3065114510245621E-4</v>
      </c>
      <c r="V3965">
        <v>5.6432851124554873E-4</v>
      </c>
      <c r="W3965">
        <v>2.6879673823714261E-3</v>
      </c>
      <c r="X3965">
        <v>3.387843316886574E-4</v>
      </c>
      <c r="Y3965">
        <v>0</v>
      </c>
      <c r="Z3965">
        <v>0.15</v>
      </c>
      <c r="AA3965">
        <v>0.1</v>
      </c>
      <c r="AB3965">
        <v>0.75</v>
      </c>
      <c r="AC3965">
        <v>0.15310000000000001</v>
      </c>
      <c r="AD3965" t="s">
        <v>48</v>
      </c>
      <c r="AE3965" t="s">
        <v>48</v>
      </c>
      <c r="AF3965" t="s">
        <v>48</v>
      </c>
    </row>
    <row r="3966" spans="1:32" hidden="1" outlineLevel="1" x14ac:dyDescent="0.2">
      <c r="A3966" t="s">
        <v>9364</v>
      </c>
      <c r="B3966" t="s">
        <v>9365</v>
      </c>
      <c r="C3966" t="s">
        <v>9366</v>
      </c>
      <c r="J3966" t="s">
        <v>9367</v>
      </c>
      <c r="K3966" t="s">
        <v>9209</v>
      </c>
      <c r="L3966" t="s">
        <v>1263</v>
      </c>
      <c r="M3966">
        <v>46</v>
      </c>
      <c r="P3966" s="2" t="s">
        <v>9368</v>
      </c>
      <c r="Q3966" t="s">
        <v>47</v>
      </c>
      <c r="S3966">
        <v>2.7266655117273331E-2</v>
      </c>
      <c r="T3966">
        <v>1.495829656050773E-5</v>
      </c>
      <c r="U3966">
        <v>2.0788416732102628E-3</v>
      </c>
      <c r="V3966">
        <v>2.1551130339503291E-4</v>
      </c>
      <c r="W3966">
        <v>1.1848581023514271E-2</v>
      </c>
      <c r="X3966">
        <v>9.8193588200956583E-4</v>
      </c>
      <c r="Y3966">
        <v>0.1438228438228438</v>
      </c>
      <c r="Z3966">
        <v>0.17199999999999999</v>
      </c>
      <c r="AA3966">
        <v>4.7E-2</v>
      </c>
      <c r="AB3966">
        <v>0.78</v>
      </c>
      <c r="AC3966">
        <v>0.97899999999999998</v>
      </c>
      <c r="AD3966" t="s">
        <v>48</v>
      </c>
      <c r="AE3966" t="s">
        <v>48</v>
      </c>
      <c r="AF3966" t="s">
        <v>48</v>
      </c>
    </row>
    <row r="3967" spans="1:32" hidden="1" outlineLevel="1" x14ac:dyDescent="0.2">
      <c r="A3967" t="s">
        <v>9369</v>
      </c>
      <c r="B3967" t="s">
        <v>9370</v>
      </c>
      <c r="C3967" t="s">
        <v>9371</v>
      </c>
      <c r="J3967" t="s">
        <v>9372</v>
      </c>
      <c r="K3967" t="s">
        <v>9209</v>
      </c>
      <c r="L3967" t="s">
        <v>1263</v>
      </c>
      <c r="M3967">
        <v>6</v>
      </c>
      <c r="P3967" s="2" t="s">
        <v>9373</v>
      </c>
      <c r="Q3967" t="s">
        <v>47</v>
      </c>
      <c r="S3967">
        <v>0.1159607470035553</v>
      </c>
      <c r="T3967">
        <v>6.6209859141963534E-6</v>
      </c>
      <c r="U3967">
        <v>1.479225029470399E-4</v>
      </c>
      <c r="V3967">
        <v>1.1651858221739531E-3</v>
      </c>
      <c r="W3967">
        <v>7.9227954149246216E-2</v>
      </c>
      <c r="X3967">
        <v>3.3173942938446999E-4</v>
      </c>
      <c r="Y3967">
        <v>0.112962962962963</v>
      </c>
      <c r="Z3967">
        <v>0.27400000000000002</v>
      </c>
      <c r="AA3967">
        <v>0.158</v>
      </c>
      <c r="AB3967">
        <v>0.56799999999999995</v>
      </c>
      <c r="AC3967">
        <v>0.77400000000000002</v>
      </c>
      <c r="AD3967" t="s">
        <v>48</v>
      </c>
      <c r="AE3967" t="s">
        <v>48</v>
      </c>
      <c r="AF3967" t="s">
        <v>48</v>
      </c>
    </row>
    <row r="3968" spans="1:32" hidden="1" outlineLevel="1" x14ac:dyDescent="0.2">
      <c r="A3968" t="s">
        <v>9374</v>
      </c>
      <c r="B3968" t="s">
        <v>9375</v>
      </c>
      <c r="C3968" t="s">
        <v>9101</v>
      </c>
      <c r="J3968" t="s">
        <v>9376</v>
      </c>
      <c r="K3968" t="s">
        <v>9209</v>
      </c>
      <c r="L3968" t="s">
        <v>1263</v>
      </c>
      <c r="M3968">
        <v>1</v>
      </c>
      <c r="P3968" s="2" t="s">
        <v>9377</v>
      </c>
      <c r="Q3968" t="s">
        <v>47</v>
      </c>
      <c r="S3968">
        <v>1.076533459126949E-2</v>
      </c>
      <c r="T3968">
        <v>4.2530400605755858E-6</v>
      </c>
      <c r="U3968">
        <v>2.5354116223752499E-4</v>
      </c>
      <c r="V3968">
        <v>4.1725410846993333E-4</v>
      </c>
      <c r="W3968">
        <v>5.7702609337866306E-3</v>
      </c>
      <c r="X3968">
        <v>9.6987976576201618E-5</v>
      </c>
      <c r="Y3968">
        <v>-0.2416666666666667</v>
      </c>
      <c r="Z3968">
        <v>7.4999999999999997E-2</v>
      </c>
      <c r="AA3968">
        <v>0.111</v>
      </c>
      <c r="AB3968">
        <v>0.81399999999999995</v>
      </c>
      <c r="AC3968">
        <v>-0.2732</v>
      </c>
      <c r="AD3968" t="s">
        <v>48</v>
      </c>
      <c r="AE3968" t="s">
        <v>48</v>
      </c>
      <c r="AF3968" t="s">
        <v>48</v>
      </c>
    </row>
    <row r="3969" spans="1:32" hidden="1" outlineLevel="1" x14ac:dyDescent="0.2">
      <c r="A3969" t="s">
        <v>9378</v>
      </c>
      <c r="B3969" t="s">
        <v>9379</v>
      </c>
      <c r="C3969" t="s">
        <v>9380</v>
      </c>
      <c r="J3969" t="s">
        <v>9381</v>
      </c>
      <c r="K3969" t="s">
        <v>9261</v>
      </c>
      <c r="L3969" t="s">
        <v>1263</v>
      </c>
      <c r="M3969">
        <v>3</v>
      </c>
      <c r="P3969" s="2" t="s">
        <v>9382</v>
      </c>
      <c r="Q3969" t="s">
        <v>47</v>
      </c>
      <c r="S3969">
        <v>7.8629910945892334E-2</v>
      </c>
      <c r="T3969">
        <v>5.9640456129272934E-6</v>
      </c>
      <c r="U3969">
        <v>1.0697467951104041E-3</v>
      </c>
      <c r="V3969">
        <v>1.0216603986918931E-3</v>
      </c>
      <c r="W3969">
        <v>4.55796979367733E-2</v>
      </c>
      <c r="X3969">
        <v>4.31989406934008E-4</v>
      </c>
      <c r="Y3969">
        <v>0.4</v>
      </c>
      <c r="Z3969">
        <v>0.34799999999999998</v>
      </c>
      <c r="AA3969">
        <v>0.27200000000000002</v>
      </c>
      <c r="AB3969">
        <v>0.38</v>
      </c>
      <c r="AC3969">
        <v>0.29599999999999999</v>
      </c>
      <c r="AD3969" t="s">
        <v>48</v>
      </c>
      <c r="AE3969" t="s">
        <v>48</v>
      </c>
      <c r="AF3969" t="s">
        <v>48</v>
      </c>
    </row>
    <row r="3970" spans="1:32" hidden="1" outlineLevel="1" x14ac:dyDescent="0.2">
      <c r="A3970" t="s">
        <v>9383</v>
      </c>
      <c r="B3970" t="s">
        <v>9384</v>
      </c>
      <c r="C3970" t="s">
        <v>1808</v>
      </c>
      <c r="J3970" t="s">
        <v>9385</v>
      </c>
      <c r="K3970" t="s">
        <v>9261</v>
      </c>
      <c r="L3970" t="s">
        <v>1263</v>
      </c>
      <c r="M3970">
        <v>2</v>
      </c>
      <c r="P3970" s="2" t="s">
        <v>9386</v>
      </c>
      <c r="Q3970" t="s">
        <v>47</v>
      </c>
      <c r="S3970">
        <v>2.5895297527313229E-2</v>
      </c>
      <c r="T3970">
        <v>6.9358475229819314E-6</v>
      </c>
      <c r="U3970">
        <v>1.690870267339051E-4</v>
      </c>
      <c r="V3970">
        <v>3.2525346614420409E-4</v>
      </c>
      <c r="W3970">
        <v>6.2047727406024933E-3</v>
      </c>
      <c r="X3970">
        <v>1.082063652575016E-3</v>
      </c>
      <c r="Y3970">
        <v>-0.25</v>
      </c>
      <c r="Z3970">
        <v>0</v>
      </c>
      <c r="AA3970">
        <v>0.17100000000000001</v>
      </c>
      <c r="AB3970">
        <v>0.82899999999999996</v>
      </c>
      <c r="AC3970">
        <v>-0.51060000000000005</v>
      </c>
      <c r="AD3970" t="s">
        <v>48</v>
      </c>
      <c r="AE3970" t="s">
        <v>48</v>
      </c>
      <c r="AF3970" t="s">
        <v>48</v>
      </c>
    </row>
    <row r="3971" spans="1:32" hidden="1" outlineLevel="1" x14ac:dyDescent="0.2">
      <c r="A3971" t="s">
        <v>9387</v>
      </c>
      <c r="B3971" t="s">
        <v>3119</v>
      </c>
      <c r="C3971" t="s">
        <v>9388</v>
      </c>
      <c r="J3971" t="s">
        <v>9389</v>
      </c>
      <c r="K3971" t="s">
        <v>9261</v>
      </c>
      <c r="L3971" t="s">
        <v>1263</v>
      </c>
      <c r="M3971">
        <v>1</v>
      </c>
      <c r="P3971" s="2" t="s">
        <v>9390</v>
      </c>
      <c r="Q3971" t="s">
        <v>47</v>
      </c>
      <c r="S3971">
        <v>0.43900570273399347</v>
      </c>
      <c r="T3971">
        <v>1.103426402551122E-4</v>
      </c>
      <c r="U3971">
        <v>6.5752235241234303E-4</v>
      </c>
      <c r="V3971">
        <v>2.7767335996031761E-3</v>
      </c>
      <c r="W3971">
        <v>6.0561127029359341E-3</v>
      </c>
      <c r="X3971">
        <v>0.39701211452484131</v>
      </c>
      <c r="Y3971">
        <v>-7.1250000000000008E-2</v>
      </c>
      <c r="Z3971">
        <v>7.6999999999999999E-2</v>
      </c>
      <c r="AA3971">
        <v>0</v>
      </c>
      <c r="AB3971">
        <v>0.92300000000000004</v>
      </c>
      <c r="AC3971">
        <v>0.47239999999999999</v>
      </c>
      <c r="AD3971" t="s">
        <v>48</v>
      </c>
      <c r="AE3971" t="s">
        <v>48</v>
      </c>
      <c r="AF3971" t="s">
        <v>48</v>
      </c>
    </row>
    <row r="3972" spans="1:32" hidden="1" outlineLevel="1" x14ac:dyDescent="0.2">
      <c r="A3972" t="s">
        <v>9391</v>
      </c>
      <c r="B3972" t="s">
        <v>9392</v>
      </c>
      <c r="C3972" t="s">
        <v>9393</v>
      </c>
      <c r="J3972" t="s">
        <v>9394</v>
      </c>
      <c r="K3972" t="s">
        <v>9265</v>
      </c>
      <c r="L3972" t="s">
        <v>1263</v>
      </c>
      <c r="M3972">
        <v>24</v>
      </c>
      <c r="P3972" s="2" t="s">
        <v>9395</v>
      </c>
      <c r="Q3972" t="s">
        <v>47</v>
      </c>
      <c r="S3972">
        <v>2.4345351383090019E-2</v>
      </c>
      <c r="T3972">
        <v>8.0730151239549741E-6</v>
      </c>
      <c r="U3972">
        <v>8.4654122474603355E-5</v>
      </c>
      <c r="V3972">
        <v>3.3845130819827318E-3</v>
      </c>
      <c r="W3972">
        <v>7.4588041752576828E-3</v>
      </c>
      <c r="X3972">
        <v>1.8866374739445749E-4</v>
      </c>
      <c r="Y3972">
        <v>6.2500000000000014E-2</v>
      </c>
      <c r="Z3972">
        <v>8.8999999999999996E-2</v>
      </c>
      <c r="AA3972">
        <v>9.7000000000000003E-2</v>
      </c>
      <c r="AB3972">
        <v>0.81399999999999995</v>
      </c>
      <c r="AC3972">
        <v>0.128</v>
      </c>
      <c r="AD3972" t="s">
        <v>48</v>
      </c>
      <c r="AE3972" t="s">
        <v>48</v>
      </c>
      <c r="AF3972" t="s">
        <v>48</v>
      </c>
    </row>
    <row r="3973" spans="1:32" hidden="1" outlineLevel="1" x14ac:dyDescent="0.2">
      <c r="A3973" t="s">
        <v>9396</v>
      </c>
      <c r="B3973" t="s">
        <v>9397</v>
      </c>
      <c r="C3973" t="s">
        <v>8389</v>
      </c>
      <c r="J3973" t="s">
        <v>9398</v>
      </c>
      <c r="K3973" t="s">
        <v>9265</v>
      </c>
      <c r="L3973" t="s">
        <v>1263</v>
      </c>
      <c r="M3973">
        <v>9</v>
      </c>
      <c r="P3973" s="2" t="s">
        <v>9399</v>
      </c>
      <c r="Q3973" t="s">
        <v>47</v>
      </c>
      <c r="S3973">
        <v>3.678217064589262E-3</v>
      </c>
      <c r="T3973">
        <v>7.5580655902740554E-6</v>
      </c>
      <c r="U3973">
        <v>1.164847781183198E-4</v>
      </c>
      <c r="V3973">
        <v>1.8888135673478251E-4</v>
      </c>
      <c r="W3973">
        <v>1.0264741722494359E-3</v>
      </c>
      <c r="X3973">
        <v>2.80319742159918E-4</v>
      </c>
      <c r="Y3973">
        <v>0.21774891774891769</v>
      </c>
      <c r="Z3973">
        <v>0.26800000000000002</v>
      </c>
      <c r="AA3973">
        <v>6.5000000000000002E-2</v>
      </c>
      <c r="AB3973">
        <v>0.66700000000000004</v>
      </c>
      <c r="AC3973">
        <v>0.97670000000000001</v>
      </c>
      <c r="AD3973" t="s">
        <v>48</v>
      </c>
      <c r="AE3973" t="s">
        <v>48</v>
      </c>
      <c r="AF3973" t="s">
        <v>48</v>
      </c>
    </row>
    <row r="3974" spans="1:32" hidden="1" outlineLevel="1" x14ac:dyDescent="0.2">
      <c r="A3974" t="s">
        <v>9400</v>
      </c>
      <c r="B3974" t="s">
        <v>9401</v>
      </c>
      <c r="C3974" t="s">
        <v>9402</v>
      </c>
      <c r="J3974" t="s">
        <v>9403</v>
      </c>
      <c r="K3974" t="s">
        <v>9265</v>
      </c>
      <c r="L3974" t="s">
        <v>1263</v>
      </c>
      <c r="M3974">
        <v>5</v>
      </c>
      <c r="P3974" s="2" t="s">
        <v>9404</v>
      </c>
      <c r="Q3974" t="s">
        <v>47</v>
      </c>
      <c r="S3974">
        <v>0.97309869527816772</v>
      </c>
      <c r="T3974">
        <v>3.714532358571887E-4</v>
      </c>
      <c r="U3974">
        <v>0.92155808210372925</v>
      </c>
      <c r="V3974">
        <v>1.034001260995865E-2</v>
      </c>
      <c r="W3974">
        <v>0.66702562570571899</v>
      </c>
      <c r="X3974">
        <v>3.2297770958393808E-3</v>
      </c>
      <c r="Y3974">
        <v>-0.12916666666666671</v>
      </c>
      <c r="Z3974">
        <v>0.23599999999999999</v>
      </c>
      <c r="AA3974">
        <v>4.3999999999999997E-2</v>
      </c>
      <c r="AB3974">
        <v>0.72</v>
      </c>
      <c r="AC3974">
        <v>0.85399999999999998</v>
      </c>
      <c r="AD3974" t="s">
        <v>48</v>
      </c>
      <c r="AE3974" t="s">
        <v>48</v>
      </c>
      <c r="AF3974" t="s">
        <v>48</v>
      </c>
    </row>
    <row r="3975" spans="1:32" hidden="1" outlineLevel="1" x14ac:dyDescent="0.2">
      <c r="A3975" t="s">
        <v>9405</v>
      </c>
      <c r="B3975" t="s">
        <v>9406</v>
      </c>
      <c r="C3975" t="s">
        <v>2498</v>
      </c>
      <c r="J3975" t="s">
        <v>9407</v>
      </c>
      <c r="K3975" t="s">
        <v>9265</v>
      </c>
      <c r="L3975" t="s">
        <v>1263</v>
      </c>
      <c r="M3975">
        <v>1</v>
      </c>
      <c r="P3975" s="2" t="s">
        <v>9408</v>
      </c>
      <c r="Q3975" t="s">
        <v>47</v>
      </c>
      <c r="S3975">
        <v>0.4231962263584137</v>
      </c>
      <c r="T3975">
        <v>1.5875564713496711E-5</v>
      </c>
      <c r="U3975">
        <v>6.9569936022162437E-4</v>
      </c>
      <c r="V3975">
        <v>1.0703594889491801E-3</v>
      </c>
      <c r="W3975">
        <v>0.29939991235733032</v>
      </c>
      <c r="X3975">
        <v>2.3371516726911071E-4</v>
      </c>
      <c r="Y3975">
        <v>0</v>
      </c>
      <c r="Z3975">
        <v>0</v>
      </c>
      <c r="AA3975">
        <v>0</v>
      </c>
      <c r="AB3975">
        <v>1</v>
      </c>
      <c r="AC3975">
        <v>0</v>
      </c>
      <c r="AD3975" t="s">
        <v>48</v>
      </c>
      <c r="AE3975" t="s">
        <v>48</v>
      </c>
      <c r="AF3975" t="s">
        <v>48</v>
      </c>
    </row>
    <row r="3976" spans="1:32" hidden="1" outlineLevel="1" x14ac:dyDescent="0.2">
      <c r="A3976" t="s">
        <v>9409</v>
      </c>
      <c r="B3976" t="s">
        <v>9410</v>
      </c>
      <c r="C3976" t="s">
        <v>9411</v>
      </c>
      <c r="J3976" t="s">
        <v>9412</v>
      </c>
      <c r="K3976" t="s">
        <v>9265</v>
      </c>
      <c r="L3976" t="s">
        <v>1263</v>
      </c>
      <c r="M3976">
        <v>1</v>
      </c>
      <c r="P3976" s="2" t="s">
        <v>9413</v>
      </c>
      <c r="Q3976" t="s">
        <v>47</v>
      </c>
      <c r="S3976">
        <v>4.5294323354028171E-4</v>
      </c>
      <c r="T3976">
        <v>2.1198375179665159E-6</v>
      </c>
      <c r="U3976">
        <v>1.590350802871399E-5</v>
      </c>
      <c r="V3976">
        <v>6.6329812398180366E-5</v>
      </c>
      <c r="W3976">
        <v>1.9792567763943231E-4</v>
      </c>
      <c r="X3976">
        <v>2.1523685063584711E-5</v>
      </c>
      <c r="Y3976">
        <v>0.1785714285714286</v>
      </c>
      <c r="Z3976">
        <v>0.38</v>
      </c>
      <c r="AA3976">
        <v>0.151</v>
      </c>
      <c r="AB3976">
        <v>0.46899999999999997</v>
      </c>
      <c r="AC3976">
        <v>0.6542</v>
      </c>
      <c r="AD3976" t="s">
        <v>48</v>
      </c>
      <c r="AE3976" t="s">
        <v>48</v>
      </c>
      <c r="AF3976" t="s">
        <v>48</v>
      </c>
    </row>
    <row r="3977" spans="1:32" hidden="1" outlineLevel="1" x14ac:dyDescent="0.2">
      <c r="A3977" t="s">
        <v>9414</v>
      </c>
      <c r="B3977" t="s">
        <v>9415</v>
      </c>
      <c r="C3977" t="s">
        <v>1555</v>
      </c>
      <c r="J3977" t="s">
        <v>9416</v>
      </c>
      <c r="K3977" t="s">
        <v>9270</v>
      </c>
      <c r="L3977" t="s">
        <v>1263</v>
      </c>
      <c r="M3977">
        <v>7</v>
      </c>
      <c r="P3977" s="2" t="s">
        <v>9417</v>
      </c>
      <c r="Q3977" t="s">
        <v>47</v>
      </c>
      <c r="S3977">
        <v>9.6114282496273518E-4</v>
      </c>
      <c r="T3977">
        <v>1.9271243218099698E-5</v>
      </c>
      <c r="U3977">
        <v>8.2629579992499202E-5</v>
      </c>
      <c r="V3977">
        <v>1.898467889986932E-4</v>
      </c>
      <c r="W3977">
        <v>3.5651371581479912E-4</v>
      </c>
      <c r="X3977">
        <v>6.9693225668743253E-5</v>
      </c>
      <c r="Y3977">
        <v>0.23571428571428571</v>
      </c>
      <c r="Z3977">
        <v>0.16200000000000001</v>
      </c>
      <c r="AA3977">
        <v>0</v>
      </c>
      <c r="AB3977">
        <v>0.83799999999999997</v>
      </c>
      <c r="AC3977">
        <v>0.81740000000000002</v>
      </c>
      <c r="AD3977" t="s">
        <v>48</v>
      </c>
      <c r="AE3977" t="s">
        <v>48</v>
      </c>
      <c r="AF3977" t="s">
        <v>48</v>
      </c>
    </row>
    <row r="3978" spans="1:32" hidden="1" outlineLevel="1" x14ac:dyDescent="0.2">
      <c r="A3978" t="s">
        <v>9418</v>
      </c>
      <c r="B3978" t="s">
        <v>9419</v>
      </c>
      <c r="C3978" t="s">
        <v>8238</v>
      </c>
      <c r="J3978" t="s">
        <v>9420</v>
      </c>
      <c r="K3978" t="s">
        <v>9270</v>
      </c>
      <c r="L3978" t="s">
        <v>1263</v>
      </c>
      <c r="M3978">
        <v>1</v>
      </c>
      <c r="P3978" s="2" t="s">
        <v>9421</v>
      </c>
      <c r="Q3978" t="s">
        <v>47</v>
      </c>
      <c r="S3978">
        <v>0.95699679851531982</v>
      </c>
      <c r="T3978">
        <v>1.135942948167212E-4</v>
      </c>
      <c r="U3978">
        <v>0.16857102513313291</v>
      </c>
      <c r="V3978">
        <v>5.4448340088129044E-3</v>
      </c>
      <c r="W3978">
        <v>0.91793513298034668</v>
      </c>
      <c r="X3978">
        <v>8.0096849706023932E-4</v>
      </c>
      <c r="Y3978">
        <v>6.25E-2</v>
      </c>
      <c r="Z3978">
        <v>0.113</v>
      </c>
      <c r="AA3978">
        <v>0</v>
      </c>
      <c r="AB3978">
        <v>0.88700000000000001</v>
      </c>
      <c r="AC3978">
        <v>0.44490000000000002</v>
      </c>
      <c r="AD3978" t="s">
        <v>48</v>
      </c>
      <c r="AE3978" t="s">
        <v>48</v>
      </c>
      <c r="AF3978" t="s">
        <v>48</v>
      </c>
    </row>
    <row r="3979" spans="1:32" hidden="1" outlineLevel="1" x14ac:dyDescent="0.2">
      <c r="A3979" t="s">
        <v>9422</v>
      </c>
      <c r="B3979" t="s">
        <v>9423</v>
      </c>
      <c r="C3979" t="s">
        <v>9424</v>
      </c>
      <c r="J3979" t="s">
        <v>9425</v>
      </c>
      <c r="K3979" t="s">
        <v>9280</v>
      </c>
      <c r="L3979" t="s">
        <v>1263</v>
      </c>
      <c r="M3979">
        <v>1</v>
      </c>
      <c r="P3979" s="2" t="s">
        <v>9426</v>
      </c>
      <c r="Q3979" t="s">
        <v>47</v>
      </c>
      <c r="S3979">
        <v>7.8430473804473877E-3</v>
      </c>
      <c r="T3979">
        <v>6.1914129219076131E-6</v>
      </c>
      <c r="U3979">
        <v>1.5451993385795501E-4</v>
      </c>
      <c r="V3979">
        <v>2.074915973935276E-4</v>
      </c>
      <c r="W3979">
        <v>3.734314814209938E-3</v>
      </c>
      <c r="X3979">
        <v>3.3623207127675409E-4</v>
      </c>
      <c r="Y3979">
        <v>0.15</v>
      </c>
      <c r="Z3979">
        <v>0.17199999999999999</v>
      </c>
      <c r="AA3979">
        <v>4.3999999999999997E-2</v>
      </c>
      <c r="AB3979">
        <v>0.78400000000000003</v>
      </c>
      <c r="AC3979">
        <v>0.50819999999999999</v>
      </c>
      <c r="AD3979" t="s">
        <v>48</v>
      </c>
      <c r="AE3979" t="s">
        <v>48</v>
      </c>
      <c r="AF3979" t="s">
        <v>48</v>
      </c>
    </row>
    <row r="3980" spans="1:32" hidden="1" outlineLevel="1" x14ac:dyDescent="0.2">
      <c r="A3980" t="s">
        <v>9427</v>
      </c>
      <c r="B3980" t="s">
        <v>9428</v>
      </c>
      <c r="C3980" t="s">
        <v>9429</v>
      </c>
      <c r="J3980" t="s">
        <v>9430</v>
      </c>
      <c r="K3980" t="s">
        <v>9285</v>
      </c>
      <c r="L3980" t="s">
        <v>1263</v>
      </c>
      <c r="M3980">
        <v>1</v>
      </c>
      <c r="P3980" s="2" t="s">
        <v>9431</v>
      </c>
      <c r="Q3980" t="s">
        <v>47</v>
      </c>
      <c r="S3980">
        <v>8.2098640268668532E-4</v>
      </c>
      <c r="T3980">
        <v>5.4495076255989261E-6</v>
      </c>
      <c r="U3980">
        <v>5.51642406207975E-5</v>
      </c>
      <c r="V3980">
        <v>5.6238892284454778E-5</v>
      </c>
      <c r="W3980">
        <v>3.3771354355849331E-4</v>
      </c>
      <c r="X3980">
        <v>8.7924643594305962E-5</v>
      </c>
      <c r="Y3980">
        <v>0.109375</v>
      </c>
      <c r="Z3980">
        <v>0.192</v>
      </c>
      <c r="AA3980">
        <v>4.2999999999999997E-2</v>
      </c>
      <c r="AB3980">
        <v>0.76400000000000001</v>
      </c>
      <c r="AC3980">
        <v>0.9022</v>
      </c>
      <c r="AD3980" t="s">
        <v>48</v>
      </c>
      <c r="AE3980" t="s">
        <v>48</v>
      </c>
      <c r="AF3980" t="s">
        <v>48</v>
      </c>
    </row>
    <row r="3981" spans="1:32" hidden="1" outlineLevel="1" x14ac:dyDescent="0.2">
      <c r="A3981" t="s">
        <v>9432</v>
      </c>
      <c r="B3981" t="s">
        <v>9433</v>
      </c>
      <c r="C3981" t="s">
        <v>9434</v>
      </c>
      <c r="J3981" t="s">
        <v>9435</v>
      </c>
      <c r="K3981" t="s">
        <v>9298</v>
      </c>
      <c r="L3981" t="s">
        <v>1263</v>
      </c>
      <c r="M3981">
        <v>3</v>
      </c>
      <c r="P3981" s="2" t="s">
        <v>9436</v>
      </c>
      <c r="Q3981" t="s">
        <v>47</v>
      </c>
      <c r="S3981">
        <v>4.764697805512697E-4</v>
      </c>
      <c r="T3981">
        <v>2.345909024370485E-6</v>
      </c>
      <c r="U3981">
        <v>3.1942701752996072E-5</v>
      </c>
      <c r="V3981">
        <v>6.2810562667436898E-5</v>
      </c>
      <c r="W3981">
        <v>1.719631545711309E-4</v>
      </c>
      <c r="X3981">
        <v>3.388435288798064E-5</v>
      </c>
      <c r="Y3981">
        <v>0</v>
      </c>
      <c r="Z3981">
        <v>0.51800000000000002</v>
      </c>
      <c r="AA3981">
        <v>0</v>
      </c>
      <c r="AB3981">
        <v>0.48199999999999998</v>
      </c>
      <c r="AC3981">
        <v>0.51060000000000005</v>
      </c>
      <c r="AD3981" t="s">
        <v>48</v>
      </c>
      <c r="AE3981" t="s">
        <v>48</v>
      </c>
      <c r="AF3981" t="s">
        <v>48</v>
      </c>
    </row>
    <row r="3982" spans="1:32" hidden="1" outlineLevel="1" x14ac:dyDescent="0.2">
      <c r="A3982" t="s">
        <v>9437</v>
      </c>
      <c r="B3982" t="s">
        <v>9438</v>
      </c>
      <c r="C3982" t="s">
        <v>9393</v>
      </c>
      <c r="J3982" t="s">
        <v>9439</v>
      </c>
      <c r="K3982" t="s">
        <v>9314</v>
      </c>
      <c r="L3982" t="s">
        <v>1263</v>
      </c>
      <c r="M3982">
        <v>7</v>
      </c>
      <c r="P3982" s="2" t="s">
        <v>9440</v>
      </c>
      <c r="Q3982" t="s">
        <v>47</v>
      </c>
      <c r="S3982">
        <v>6.8755545653402814E-3</v>
      </c>
      <c r="T3982">
        <v>4.7853363867034196E-6</v>
      </c>
      <c r="U3982">
        <v>4.0746417653281242E-5</v>
      </c>
      <c r="V3982">
        <v>1.257683150470257E-3</v>
      </c>
      <c r="W3982">
        <v>3.1301914714276791E-3</v>
      </c>
      <c r="X3982">
        <v>3.8346319342963398E-5</v>
      </c>
      <c r="Y3982">
        <v>5.2499999999999998E-2</v>
      </c>
      <c r="Z3982">
        <v>9.1999999999999998E-2</v>
      </c>
      <c r="AA3982">
        <v>3.9E-2</v>
      </c>
      <c r="AB3982">
        <v>0.86899999999999999</v>
      </c>
      <c r="AC3982">
        <v>0.43859999999999999</v>
      </c>
      <c r="AD3982" t="s">
        <v>48</v>
      </c>
      <c r="AE3982" t="s">
        <v>48</v>
      </c>
      <c r="AF3982" t="s">
        <v>48</v>
      </c>
    </row>
    <row r="3983" spans="1:32" hidden="1" outlineLevel="1" x14ac:dyDescent="0.2">
      <c r="A3983" t="s">
        <v>9441</v>
      </c>
      <c r="B3983" t="s">
        <v>9442</v>
      </c>
      <c r="C3983" t="s">
        <v>8941</v>
      </c>
      <c r="J3983" t="s">
        <v>9443</v>
      </c>
      <c r="K3983" t="s">
        <v>9360</v>
      </c>
      <c r="L3983" t="s">
        <v>1263</v>
      </c>
      <c r="M3983">
        <v>20</v>
      </c>
      <c r="P3983" s="2" t="s">
        <v>9444</v>
      </c>
      <c r="Q3983" t="s">
        <v>47</v>
      </c>
      <c r="S3983">
        <v>3.497160214465111E-4</v>
      </c>
      <c r="T3983">
        <v>2.3339769086305751E-6</v>
      </c>
      <c r="U3983">
        <v>1.9303761291666891E-5</v>
      </c>
      <c r="V3983">
        <v>4.6140856284182519E-5</v>
      </c>
      <c r="W3983">
        <v>1.7798782209865749E-4</v>
      </c>
      <c r="X3983">
        <v>2.5447541702305901E-5</v>
      </c>
      <c r="Y3983">
        <v>0</v>
      </c>
      <c r="Z3983">
        <v>7.5999999999999998E-2</v>
      </c>
      <c r="AA3983">
        <v>0.11799999999999999</v>
      </c>
      <c r="AB3983">
        <v>0.80600000000000005</v>
      </c>
      <c r="AC3983">
        <v>-0.24490000000000001</v>
      </c>
      <c r="AD3983" t="s">
        <v>48</v>
      </c>
      <c r="AE3983" t="s">
        <v>48</v>
      </c>
      <c r="AF3983" t="s">
        <v>48</v>
      </c>
    </row>
    <row r="3984" spans="1:32" hidden="1" outlineLevel="1" x14ac:dyDescent="0.2">
      <c r="A3984" t="s">
        <v>9445</v>
      </c>
      <c r="B3984" t="s">
        <v>9446</v>
      </c>
      <c r="C3984" t="s">
        <v>2498</v>
      </c>
      <c r="J3984" t="s">
        <v>9447</v>
      </c>
      <c r="K3984" t="s">
        <v>9396</v>
      </c>
      <c r="L3984" t="s">
        <v>1263</v>
      </c>
      <c r="M3984">
        <v>9</v>
      </c>
      <c r="P3984" s="2" t="s">
        <v>9448</v>
      </c>
      <c r="Q3984" t="s">
        <v>47</v>
      </c>
      <c r="S3984">
        <v>0.1170702651143074</v>
      </c>
      <c r="T3984">
        <v>5.5853552112239413E-6</v>
      </c>
      <c r="U3984">
        <v>8.7727661593817174E-5</v>
      </c>
      <c r="V3984">
        <v>9.8181162029504776E-3</v>
      </c>
      <c r="W3984">
        <v>6.8123906850814819E-2</v>
      </c>
      <c r="X3984">
        <v>3.0353688634932041E-4</v>
      </c>
      <c r="Y3984">
        <v>1.666666666666667E-2</v>
      </c>
      <c r="Z3984">
        <v>0</v>
      </c>
      <c r="AA3984">
        <v>0.115</v>
      </c>
      <c r="AB3984">
        <v>0.88500000000000001</v>
      </c>
      <c r="AC3984">
        <v>-0.38179999999999997</v>
      </c>
      <c r="AD3984" t="s">
        <v>48</v>
      </c>
      <c r="AE3984" t="s">
        <v>48</v>
      </c>
      <c r="AF3984" t="s">
        <v>48</v>
      </c>
    </row>
    <row r="3985" spans="1:32" hidden="1" outlineLevel="1" x14ac:dyDescent="0.2">
      <c r="A3985" t="s">
        <v>9449</v>
      </c>
      <c r="B3985" t="s">
        <v>9450</v>
      </c>
      <c r="C3985" t="s">
        <v>8436</v>
      </c>
      <c r="J3985" t="s">
        <v>9451</v>
      </c>
      <c r="K3985" t="s">
        <v>9396</v>
      </c>
      <c r="L3985" t="s">
        <v>1263</v>
      </c>
      <c r="M3985">
        <v>10</v>
      </c>
      <c r="P3985" s="2" t="s">
        <v>9452</v>
      </c>
      <c r="Q3985" t="s">
        <v>47</v>
      </c>
      <c r="S3985">
        <v>1.981981098651886E-3</v>
      </c>
      <c r="T3985">
        <v>1.787865130609134E-6</v>
      </c>
      <c r="U3985">
        <v>2.7794370907940898E-5</v>
      </c>
      <c r="V3985">
        <v>1.392528647556901E-4</v>
      </c>
      <c r="W3985">
        <v>1.279883901588619E-3</v>
      </c>
      <c r="X3985">
        <v>2.292995486641303E-5</v>
      </c>
      <c r="Y3985">
        <v>0.15</v>
      </c>
      <c r="Z3985">
        <v>0</v>
      </c>
      <c r="AA3985">
        <v>0</v>
      </c>
      <c r="AB3985">
        <v>1</v>
      </c>
      <c r="AC3985">
        <v>0</v>
      </c>
      <c r="AD3985" t="s">
        <v>48</v>
      </c>
      <c r="AE3985" t="s">
        <v>48</v>
      </c>
      <c r="AF3985" t="s">
        <v>48</v>
      </c>
    </row>
    <row r="3986" spans="1:32" hidden="1" outlineLevel="1" x14ac:dyDescent="0.2">
      <c r="A3986" t="s">
        <v>9453</v>
      </c>
      <c r="B3986" t="s">
        <v>9454</v>
      </c>
      <c r="C3986" t="s">
        <v>9277</v>
      </c>
      <c r="J3986" t="s">
        <v>9455</v>
      </c>
      <c r="K3986" t="s">
        <v>9396</v>
      </c>
      <c r="L3986" t="s">
        <v>1263</v>
      </c>
      <c r="M3986">
        <v>1</v>
      </c>
      <c r="P3986" s="2" t="s">
        <v>9456</v>
      </c>
      <c r="Q3986" t="s">
        <v>47</v>
      </c>
      <c r="S3986">
        <v>1.9888340029865499E-3</v>
      </c>
      <c r="T3986">
        <v>6.0671754908980802E-6</v>
      </c>
      <c r="U3986">
        <v>1.035692839650437E-4</v>
      </c>
      <c r="V3986">
        <v>7.3762210377026349E-5</v>
      </c>
      <c r="W3986">
        <v>4.2973514064215118E-4</v>
      </c>
      <c r="X3986">
        <v>1.8907812773250041E-4</v>
      </c>
      <c r="Y3986">
        <v>0.27083333333333331</v>
      </c>
      <c r="Z3986">
        <v>9.0999999999999998E-2</v>
      </c>
      <c r="AA3986">
        <v>0</v>
      </c>
      <c r="AB3986">
        <v>0.90900000000000003</v>
      </c>
      <c r="AC3986">
        <v>0.49659999999999999</v>
      </c>
      <c r="AD3986" t="s">
        <v>48</v>
      </c>
      <c r="AE3986" t="s">
        <v>48</v>
      </c>
      <c r="AF3986" t="s">
        <v>48</v>
      </c>
    </row>
    <row r="3987" spans="1:32" hidden="1" outlineLevel="1" x14ac:dyDescent="0.2">
      <c r="A3987" t="s">
        <v>9457</v>
      </c>
      <c r="B3987" t="s">
        <v>9458</v>
      </c>
      <c r="C3987" t="s">
        <v>9267</v>
      </c>
      <c r="J3987" t="s">
        <v>9459</v>
      </c>
      <c r="K3987" t="s">
        <v>9405</v>
      </c>
      <c r="L3987" t="s">
        <v>1263</v>
      </c>
      <c r="M3987">
        <v>1</v>
      </c>
      <c r="P3987" s="2" t="s">
        <v>9460</v>
      </c>
      <c r="Q3987" t="s">
        <v>47</v>
      </c>
      <c r="S3987">
        <v>0.63378047943115234</v>
      </c>
      <c r="T3987">
        <v>1.04828013718361E-5</v>
      </c>
      <c r="U3987">
        <v>3.9576983544975519E-4</v>
      </c>
      <c r="V3987">
        <v>2.0350553095340729E-3</v>
      </c>
      <c r="W3987">
        <v>0.54484301805496216</v>
      </c>
      <c r="X3987">
        <v>3.5156964440830052E-4</v>
      </c>
      <c r="Y3987">
        <v>-4.6875E-2</v>
      </c>
      <c r="Z3987">
        <v>3.7999999999999999E-2</v>
      </c>
      <c r="AA3987">
        <v>0.23100000000000001</v>
      </c>
      <c r="AB3987">
        <v>0.73199999999999998</v>
      </c>
      <c r="AC3987">
        <v>-0.85880000000000001</v>
      </c>
      <c r="AD3987" t="s">
        <v>48</v>
      </c>
      <c r="AE3987" t="s">
        <v>48</v>
      </c>
      <c r="AF3987" t="s">
        <v>48</v>
      </c>
    </row>
    <row r="3988" spans="1:32" hidden="1" outlineLevel="1" x14ac:dyDescent="0.2">
      <c r="A3988" t="s">
        <v>9461</v>
      </c>
      <c r="B3988" t="s">
        <v>9462</v>
      </c>
      <c r="C3988" t="s">
        <v>9272</v>
      </c>
      <c r="J3988" t="s">
        <v>9463</v>
      </c>
      <c r="K3988" t="s">
        <v>9414</v>
      </c>
      <c r="L3988" t="s">
        <v>1263</v>
      </c>
      <c r="M3988">
        <v>3</v>
      </c>
      <c r="P3988" s="2" t="s">
        <v>9464</v>
      </c>
      <c r="Q3988" t="s">
        <v>47</v>
      </c>
      <c r="S3988">
        <v>5.0060097128152847E-3</v>
      </c>
      <c r="T3988">
        <v>6.0564684645214584E-6</v>
      </c>
      <c r="U3988">
        <v>3.4860990126617247E-4</v>
      </c>
      <c r="V3988">
        <v>4.0777504909783602E-4</v>
      </c>
      <c r="W3988">
        <v>1.933198189362884E-3</v>
      </c>
      <c r="X3988">
        <v>1.6514431627001611E-4</v>
      </c>
      <c r="Y3988">
        <v>0.25</v>
      </c>
      <c r="Z3988">
        <v>0</v>
      </c>
      <c r="AA3988">
        <v>0.156</v>
      </c>
      <c r="AB3988">
        <v>0.84399999999999997</v>
      </c>
      <c r="AC3988">
        <v>-0.44969999999999999</v>
      </c>
      <c r="AD3988" t="s">
        <v>48</v>
      </c>
      <c r="AE3988" t="s">
        <v>48</v>
      </c>
      <c r="AF3988" t="s">
        <v>48</v>
      </c>
    </row>
    <row r="3989" spans="1:32" hidden="1" outlineLevel="1" x14ac:dyDescent="0.2">
      <c r="A3989" t="s">
        <v>9465</v>
      </c>
      <c r="B3989" t="s">
        <v>9466</v>
      </c>
      <c r="C3989" t="s">
        <v>9316</v>
      </c>
      <c r="J3989" t="s">
        <v>9467</v>
      </c>
      <c r="K3989" t="s">
        <v>9437</v>
      </c>
      <c r="L3989" t="s">
        <v>1263</v>
      </c>
      <c r="M3989">
        <v>3</v>
      </c>
      <c r="P3989" s="2" t="s">
        <v>9468</v>
      </c>
      <c r="Q3989" t="s">
        <v>47</v>
      </c>
      <c r="S3989">
        <v>5.3656548261642456E-3</v>
      </c>
      <c r="T3989">
        <v>1.084831455955282E-5</v>
      </c>
      <c r="U3989">
        <v>1.3552143354900181E-4</v>
      </c>
      <c r="V3989">
        <v>1.750286464812234E-4</v>
      </c>
      <c r="W3989">
        <v>7.553649484179914E-4</v>
      </c>
      <c r="X3989">
        <v>1.1618010466918349E-3</v>
      </c>
      <c r="Y3989">
        <v>6.8342151675485019E-2</v>
      </c>
      <c r="Z3989">
        <v>5.3999999999999999E-2</v>
      </c>
      <c r="AA3989">
        <v>0.19600000000000001</v>
      </c>
      <c r="AB3989">
        <v>0.75</v>
      </c>
      <c r="AC3989">
        <v>-0.98609999999999998</v>
      </c>
      <c r="AD3989" t="s">
        <v>48</v>
      </c>
      <c r="AE3989" t="s">
        <v>48</v>
      </c>
      <c r="AF3989" t="s">
        <v>48</v>
      </c>
    </row>
    <row r="3990" spans="1:32" hidden="1" outlineLevel="1" x14ac:dyDescent="0.2">
      <c r="A3990" t="s">
        <v>9469</v>
      </c>
      <c r="B3990" t="s">
        <v>9470</v>
      </c>
      <c r="C3990" t="s">
        <v>3636</v>
      </c>
      <c r="J3990" t="s">
        <v>9471</v>
      </c>
      <c r="K3990" t="s">
        <v>9441</v>
      </c>
      <c r="L3990" t="s">
        <v>1263</v>
      </c>
      <c r="M3990">
        <v>2</v>
      </c>
      <c r="P3990" s="2" t="s">
        <v>9472</v>
      </c>
      <c r="Q3990" t="s">
        <v>47</v>
      </c>
      <c r="S3990">
        <v>5.1575928227975965E-4</v>
      </c>
      <c r="T3990">
        <v>1.74293018062599E-6</v>
      </c>
      <c r="U3990">
        <v>1.8902870579040609E-5</v>
      </c>
      <c r="V3990">
        <v>4.9844704335555427E-5</v>
      </c>
      <c r="W3990">
        <v>2.8398190625011921E-4</v>
      </c>
      <c r="X3990">
        <v>1.9613431504694742E-5</v>
      </c>
      <c r="Y3990">
        <v>0.15</v>
      </c>
      <c r="Z3990">
        <v>0.112</v>
      </c>
      <c r="AA3990">
        <v>0.08</v>
      </c>
      <c r="AB3990">
        <v>0.80800000000000005</v>
      </c>
      <c r="AC3990">
        <v>0.1303</v>
      </c>
      <c r="AD3990" t="s">
        <v>48</v>
      </c>
      <c r="AE3990" t="s">
        <v>48</v>
      </c>
      <c r="AF3990" t="s">
        <v>48</v>
      </c>
    </row>
    <row r="3991" spans="1:32" hidden="1" outlineLevel="1" x14ac:dyDescent="0.2">
      <c r="A3991" t="s">
        <v>9473</v>
      </c>
      <c r="B3991" t="s">
        <v>9474</v>
      </c>
      <c r="C3991" t="s">
        <v>8389</v>
      </c>
      <c r="J3991" t="s">
        <v>9475</v>
      </c>
      <c r="K3991" t="s">
        <v>9445</v>
      </c>
      <c r="L3991" t="s">
        <v>1263</v>
      </c>
      <c r="M3991">
        <v>7</v>
      </c>
      <c r="P3991" s="2" t="s">
        <v>9476</v>
      </c>
      <c r="Q3991" t="s">
        <v>47</v>
      </c>
      <c r="S3991">
        <v>6.6934601636603475E-4</v>
      </c>
      <c r="T3991">
        <v>1.899882590805646E-6</v>
      </c>
      <c r="U3991">
        <v>2.2227097360882911E-5</v>
      </c>
      <c r="V3991">
        <v>6.252037564991042E-5</v>
      </c>
      <c r="W3991">
        <v>3.3374683698639268E-4</v>
      </c>
      <c r="X3991">
        <v>2.916896301030647E-5</v>
      </c>
      <c r="Y3991">
        <v>7.5892857142857137E-2</v>
      </c>
      <c r="Z3991">
        <v>0.14599999999999999</v>
      </c>
      <c r="AA3991">
        <v>0</v>
      </c>
      <c r="AB3991">
        <v>0.85399999999999998</v>
      </c>
      <c r="AC3991">
        <v>0.3382</v>
      </c>
      <c r="AD3991" t="s">
        <v>48</v>
      </c>
      <c r="AE3991" t="s">
        <v>48</v>
      </c>
      <c r="AF3991" t="s">
        <v>48</v>
      </c>
    </row>
    <row r="3992" spans="1:32" hidden="1" outlineLevel="1" x14ac:dyDescent="0.2">
      <c r="A3992" t="s">
        <v>9477</v>
      </c>
      <c r="B3992" t="s">
        <v>9478</v>
      </c>
      <c r="C3992" t="s">
        <v>9479</v>
      </c>
      <c r="J3992" t="s">
        <v>9480</v>
      </c>
      <c r="K3992" t="s">
        <v>9445</v>
      </c>
      <c r="L3992" t="s">
        <v>1263</v>
      </c>
      <c r="M3992">
        <v>3</v>
      </c>
      <c r="P3992" s="2" t="s">
        <v>9481</v>
      </c>
      <c r="Q3992" t="s">
        <v>47</v>
      </c>
      <c r="S3992">
        <v>0.63296502828598022</v>
      </c>
      <c r="T3992">
        <v>6.6639266151469201E-5</v>
      </c>
      <c r="U3992">
        <v>0.34695032238960272</v>
      </c>
      <c r="V3992">
        <v>1.3178682886064051E-2</v>
      </c>
      <c r="W3992">
        <v>0.104756198823452</v>
      </c>
      <c r="X3992">
        <v>7.9361151438206434E-4</v>
      </c>
      <c r="Y3992">
        <v>0.24805194805194811</v>
      </c>
      <c r="Z3992">
        <v>0.182</v>
      </c>
      <c r="AA3992">
        <v>0.107</v>
      </c>
      <c r="AB3992">
        <v>0.71099999999999997</v>
      </c>
      <c r="AC3992">
        <v>0.5423</v>
      </c>
      <c r="AD3992" t="s">
        <v>48</v>
      </c>
      <c r="AE3992" t="s">
        <v>48</v>
      </c>
      <c r="AF3992" t="s">
        <v>48</v>
      </c>
    </row>
    <row r="3993" spans="1:32" hidden="1" outlineLevel="1" x14ac:dyDescent="0.2">
      <c r="A3993" t="s">
        <v>9482</v>
      </c>
      <c r="B3993" t="s">
        <v>9483</v>
      </c>
      <c r="C3993" t="s">
        <v>8389</v>
      </c>
      <c r="J3993" t="s">
        <v>9484</v>
      </c>
      <c r="K3993" t="s">
        <v>9449</v>
      </c>
      <c r="L3993" t="s">
        <v>1263</v>
      </c>
      <c r="M3993">
        <v>2</v>
      </c>
      <c r="P3993" s="2" t="s">
        <v>9485</v>
      </c>
      <c r="Q3993" t="s">
        <v>47</v>
      </c>
      <c r="S3993">
        <v>2.9882101807743311E-4</v>
      </c>
      <c r="T3993">
        <v>2.3785671601217469E-6</v>
      </c>
      <c r="U3993">
        <v>1.745523513818625E-5</v>
      </c>
      <c r="V3993">
        <v>5.0010294216917828E-5</v>
      </c>
      <c r="W3993">
        <v>1.2450356734916571E-4</v>
      </c>
      <c r="X3993">
        <v>2.315859273949172E-5</v>
      </c>
      <c r="Y3993">
        <v>0.13979591836734689</v>
      </c>
      <c r="Z3993">
        <v>0.20499999999999999</v>
      </c>
      <c r="AA3993">
        <v>0</v>
      </c>
      <c r="AB3993">
        <v>0.79500000000000004</v>
      </c>
      <c r="AC3993">
        <v>0.85189999999999999</v>
      </c>
      <c r="AD3993" t="s">
        <v>48</v>
      </c>
      <c r="AE3993" t="s">
        <v>48</v>
      </c>
      <c r="AF3993" t="s">
        <v>48</v>
      </c>
    </row>
    <row r="3994" spans="1:32" hidden="1" outlineLevel="1" x14ac:dyDescent="0.2">
      <c r="A3994" t="s">
        <v>9486</v>
      </c>
      <c r="B3994" t="s">
        <v>9487</v>
      </c>
      <c r="C3994" t="s">
        <v>8389</v>
      </c>
      <c r="J3994" t="s">
        <v>9488</v>
      </c>
      <c r="K3994" t="s">
        <v>9453</v>
      </c>
      <c r="L3994" t="s">
        <v>1263</v>
      </c>
      <c r="M3994">
        <v>5</v>
      </c>
      <c r="P3994" s="2" t="s">
        <v>9489</v>
      </c>
      <c r="Q3994" t="s">
        <v>47</v>
      </c>
      <c r="S3994">
        <v>5.1469501340761781E-4</v>
      </c>
      <c r="T3994">
        <v>7.4287936513428576E-6</v>
      </c>
      <c r="U3994">
        <v>3.0948063795221969E-5</v>
      </c>
      <c r="V3994">
        <v>1.507334673078731E-4</v>
      </c>
      <c r="W3994">
        <v>1.3104741810820999E-4</v>
      </c>
      <c r="X3994">
        <v>5.5829154007369652E-5</v>
      </c>
      <c r="Y3994">
        <v>0.36785714285714288</v>
      </c>
      <c r="Z3994">
        <v>0.56699999999999995</v>
      </c>
      <c r="AA3994">
        <v>0</v>
      </c>
      <c r="AB3994">
        <v>0.433</v>
      </c>
      <c r="AC3994">
        <v>0.9718</v>
      </c>
      <c r="AD3994" t="s">
        <v>48</v>
      </c>
      <c r="AE3994" t="s">
        <v>48</v>
      </c>
      <c r="AF3994" t="s">
        <v>48</v>
      </c>
    </row>
    <row r="3995" spans="1:32" hidden="1" outlineLevel="1" x14ac:dyDescent="0.2">
      <c r="A3995" t="s">
        <v>9490</v>
      </c>
      <c r="B3995" t="s">
        <v>9491</v>
      </c>
      <c r="C3995" t="s">
        <v>9492</v>
      </c>
      <c r="J3995" t="s">
        <v>9493</v>
      </c>
      <c r="K3995" t="s">
        <v>9453</v>
      </c>
      <c r="L3995" t="s">
        <v>1263</v>
      </c>
      <c r="M3995">
        <v>2</v>
      </c>
      <c r="P3995" s="2" t="s">
        <v>9494</v>
      </c>
      <c r="Q3995" t="s">
        <v>47</v>
      </c>
      <c r="S3995">
        <v>3.1599463545717299E-4</v>
      </c>
      <c r="T3995">
        <v>4.7972212087188382E-6</v>
      </c>
      <c r="U3995">
        <v>3.2223939342657097E-5</v>
      </c>
      <c r="V3995">
        <v>7.2074384661391377E-5</v>
      </c>
      <c r="W3995">
        <v>9.1000118118245155E-5</v>
      </c>
      <c r="X3995">
        <v>4.7363642806885757E-5</v>
      </c>
      <c r="Y3995">
        <v>0.42884615384615382</v>
      </c>
      <c r="Z3995">
        <v>0.35799999999999998</v>
      </c>
      <c r="AA3995">
        <v>0</v>
      </c>
      <c r="AB3995">
        <v>0.64200000000000002</v>
      </c>
      <c r="AC3995">
        <v>0.99550000000000005</v>
      </c>
      <c r="AD3995" t="s">
        <v>48</v>
      </c>
      <c r="AE3995" t="s">
        <v>48</v>
      </c>
      <c r="AF3995" t="s">
        <v>48</v>
      </c>
    </row>
    <row r="3996" spans="1:32" hidden="1" outlineLevel="1" x14ac:dyDescent="0.2">
      <c r="A3996" t="s">
        <v>9495</v>
      </c>
      <c r="B3996" t="s">
        <v>9496</v>
      </c>
      <c r="C3996" t="s">
        <v>9393</v>
      </c>
      <c r="J3996" t="s">
        <v>9497</v>
      </c>
      <c r="K3996" t="s">
        <v>9465</v>
      </c>
      <c r="L3996" t="s">
        <v>1263</v>
      </c>
      <c r="M3996">
        <v>2</v>
      </c>
      <c r="P3996" s="2" t="s">
        <v>9498</v>
      </c>
      <c r="Q3996" t="s">
        <v>47</v>
      </c>
      <c r="S3996">
        <v>3.8107734872028232E-4</v>
      </c>
      <c r="T3996">
        <v>6.0597326410061214E-6</v>
      </c>
      <c r="U3996">
        <v>2.7611738914856691E-5</v>
      </c>
      <c r="V3996">
        <v>7.7433549449779093E-5</v>
      </c>
      <c r="W3996">
        <v>1.182077467092313E-4</v>
      </c>
      <c r="X3996">
        <v>2.817374843289144E-5</v>
      </c>
      <c r="Y3996">
        <v>8.3211233211233221E-2</v>
      </c>
      <c r="Z3996">
        <v>8.3000000000000004E-2</v>
      </c>
      <c r="AA3996">
        <v>0.14399999999999999</v>
      </c>
      <c r="AB3996">
        <v>0.77300000000000002</v>
      </c>
      <c r="AC3996">
        <v>-0.96089999999999998</v>
      </c>
      <c r="AD3996" t="s">
        <v>48</v>
      </c>
      <c r="AE3996" t="s">
        <v>48</v>
      </c>
      <c r="AF3996" t="s">
        <v>48</v>
      </c>
    </row>
    <row r="3997" spans="1:32" hidden="1" outlineLevel="1" x14ac:dyDescent="0.2">
      <c r="A3997" t="s">
        <v>9499</v>
      </c>
      <c r="B3997" t="s">
        <v>9500</v>
      </c>
      <c r="C3997" t="s">
        <v>2498</v>
      </c>
      <c r="J3997" t="s">
        <v>9501</v>
      </c>
      <c r="K3997" t="s">
        <v>9473</v>
      </c>
      <c r="L3997" t="s">
        <v>1263</v>
      </c>
      <c r="M3997">
        <v>2</v>
      </c>
      <c r="P3997" s="2" t="s">
        <v>9502</v>
      </c>
      <c r="Q3997" t="s">
        <v>47</v>
      </c>
      <c r="S3997">
        <v>4.9076403956860304E-4</v>
      </c>
      <c r="T3997">
        <v>1.9820190573227592E-6</v>
      </c>
      <c r="U3997">
        <v>3.1234510970534757E-5</v>
      </c>
      <c r="V3997">
        <v>4.1588966269046068E-5</v>
      </c>
      <c r="W3997">
        <v>2.5588905555196112E-4</v>
      </c>
      <c r="X3997">
        <v>2.3103975763660859E-5</v>
      </c>
      <c r="Y3997">
        <v>-0.1875</v>
      </c>
      <c r="Z3997">
        <v>0</v>
      </c>
      <c r="AA3997">
        <v>0</v>
      </c>
      <c r="AB3997">
        <v>1</v>
      </c>
      <c r="AC3997">
        <v>0</v>
      </c>
      <c r="AD3997" t="s">
        <v>48</v>
      </c>
      <c r="AE3997" t="s">
        <v>48</v>
      </c>
      <c r="AF3997" t="s">
        <v>48</v>
      </c>
    </row>
    <row r="3998" spans="1:32" hidden="1" outlineLevel="1" x14ac:dyDescent="0.2">
      <c r="A3998" t="s">
        <v>9503</v>
      </c>
      <c r="B3998" t="s">
        <v>6945</v>
      </c>
      <c r="C3998" t="s">
        <v>9277</v>
      </c>
      <c r="J3998" t="s">
        <v>9504</v>
      </c>
      <c r="K3998" t="s">
        <v>9486</v>
      </c>
      <c r="L3998" t="s">
        <v>1263</v>
      </c>
      <c r="M3998">
        <v>3</v>
      </c>
      <c r="P3998" s="2" t="s">
        <v>9505</v>
      </c>
      <c r="Q3998" t="s">
        <v>47</v>
      </c>
      <c r="S3998">
        <v>5.6018994655460119E-4</v>
      </c>
      <c r="T3998">
        <v>3.6928563531546392E-6</v>
      </c>
      <c r="U3998">
        <v>3.0492776204482649E-5</v>
      </c>
      <c r="V3998">
        <v>1.3989128638058901E-4</v>
      </c>
      <c r="W3998">
        <v>1.6030335973482579E-4</v>
      </c>
      <c r="X3998">
        <v>2.8065409424016249E-5</v>
      </c>
      <c r="Y3998">
        <v>-0.2890625</v>
      </c>
      <c r="Z3998">
        <v>0.13500000000000001</v>
      </c>
      <c r="AA3998">
        <v>0.159</v>
      </c>
      <c r="AB3998">
        <v>0.70599999999999996</v>
      </c>
      <c r="AC3998">
        <v>0.30359999999999998</v>
      </c>
      <c r="AD3998" t="s">
        <v>48</v>
      </c>
      <c r="AE3998" t="s">
        <v>48</v>
      </c>
      <c r="AF3998" t="s">
        <v>48</v>
      </c>
    </row>
    <row r="3999" spans="1:32" hidden="1" outlineLevel="1" x14ac:dyDescent="0.2">
      <c r="A3999" t="s">
        <v>9506</v>
      </c>
      <c r="B3999" t="s">
        <v>9507</v>
      </c>
      <c r="C3999" t="s">
        <v>9277</v>
      </c>
      <c r="J3999" t="s">
        <v>9508</v>
      </c>
      <c r="K3999" t="s">
        <v>9490</v>
      </c>
      <c r="L3999" t="s">
        <v>1263</v>
      </c>
      <c r="M3999">
        <v>2</v>
      </c>
      <c r="P3999" s="2" t="s">
        <v>9509</v>
      </c>
      <c r="Q3999" t="s">
        <v>47</v>
      </c>
      <c r="S3999">
        <v>3.6152731627225881E-4</v>
      </c>
      <c r="T3999">
        <v>9.4376318884314969E-6</v>
      </c>
      <c r="U3999">
        <v>3.5579691029852263E-5</v>
      </c>
      <c r="V3999">
        <v>8.2036742242053151E-5</v>
      </c>
      <c r="W3999">
        <v>1.1417028144933281E-4</v>
      </c>
      <c r="X3999">
        <v>4.6624125388916582E-5</v>
      </c>
      <c r="Y3999">
        <v>0.45750000000000002</v>
      </c>
      <c r="Z3999">
        <v>0.34</v>
      </c>
      <c r="AA3999">
        <v>2.4E-2</v>
      </c>
      <c r="AB3999">
        <v>0.63600000000000001</v>
      </c>
      <c r="AC3999">
        <v>0.98850000000000005</v>
      </c>
      <c r="AD3999" t="s">
        <v>48</v>
      </c>
      <c r="AE3999" t="s">
        <v>48</v>
      </c>
      <c r="AF3999" t="s">
        <v>48</v>
      </c>
    </row>
    <row r="4000" spans="1:32" hidden="1" outlineLevel="1" x14ac:dyDescent="0.2">
      <c r="A4000" t="s">
        <v>9510</v>
      </c>
      <c r="B4000" t="s">
        <v>9511</v>
      </c>
      <c r="C4000" t="s">
        <v>9512</v>
      </c>
      <c r="J4000" t="s">
        <v>9513</v>
      </c>
      <c r="K4000" t="s">
        <v>9499</v>
      </c>
      <c r="L4000" t="s">
        <v>1263</v>
      </c>
      <c r="M4000">
        <v>1</v>
      </c>
      <c r="P4000" s="2" t="s">
        <v>9514</v>
      </c>
      <c r="Q4000" t="s">
        <v>47</v>
      </c>
      <c r="S4000">
        <v>4.0227675344794989E-4</v>
      </c>
      <c r="T4000">
        <v>1.9123108359053731E-6</v>
      </c>
      <c r="U4000">
        <v>1.6519208656973209E-5</v>
      </c>
      <c r="V4000">
        <v>5.158974090591073E-5</v>
      </c>
      <c r="W4000">
        <v>1.9871686527039861E-4</v>
      </c>
      <c r="X4000">
        <v>2.3449792934115979E-5</v>
      </c>
      <c r="Y4000">
        <v>0.18409090909090911</v>
      </c>
      <c r="Z4000">
        <v>0.184</v>
      </c>
      <c r="AA4000">
        <v>0</v>
      </c>
      <c r="AB4000">
        <v>0.81599999999999995</v>
      </c>
      <c r="AC4000">
        <v>0.63690000000000002</v>
      </c>
      <c r="AD4000" t="s">
        <v>48</v>
      </c>
      <c r="AE4000" t="s">
        <v>48</v>
      </c>
      <c r="AF4000" t="s">
        <v>48</v>
      </c>
    </row>
    <row r="4001" spans="1:40" hidden="1" outlineLevel="1" x14ac:dyDescent="0.2">
      <c r="A4001" t="s">
        <v>9515</v>
      </c>
      <c r="B4001" t="s">
        <v>9516</v>
      </c>
      <c r="C4001" t="s">
        <v>8389</v>
      </c>
      <c r="J4001" t="s">
        <v>9517</v>
      </c>
      <c r="K4001" t="s">
        <v>9503</v>
      </c>
      <c r="L4001" t="s">
        <v>1263</v>
      </c>
      <c r="M4001">
        <v>1</v>
      </c>
      <c r="P4001" s="2" t="s">
        <v>9518</v>
      </c>
      <c r="Q4001" t="s">
        <v>47</v>
      </c>
      <c r="S4001">
        <v>3.5205911844968803E-2</v>
      </c>
      <c r="T4001">
        <v>1.484183576394571E-5</v>
      </c>
      <c r="U4001">
        <v>4.4551040045917034E-3</v>
      </c>
      <c r="V4001">
        <v>8.6147052934393287E-4</v>
      </c>
      <c r="W4001">
        <v>2.0985910668969151E-2</v>
      </c>
      <c r="X4001">
        <v>6.3390156719833612E-4</v>
      </c>
      <c r="Y4001">
        <v>0.22500000000000001</v>
      </c>
      <c r="Z4001">
        <v>0</v>
      </c>
      <c r="AA4001">
        <v>6.9000000000000006E-2</v>
      </c>
      <c r="AB4001">
        <v>0.93100000000000005</v>
      </c>
      <c r="AC4001">
        <v>-0.43740000000000001</v>
      </c>
      <c r="AD4001" t="s">
        <v>48</v>
      </c>
      <c r="AE4001" t="s">
        <v>48</v>
      </c>
      <c r="AF4001" t="s">
        <v>48</v>
      </c>
    </row>
    <row r="4002" spans="1:40" hidden="1" outlineLevel="1" x14ac:dyDescent="0.2">
      <c r="A4002" t="s">
        <v>9519</v>
      </c>
      <c r="B4002" t="s">
        <v>9520</v>
      </c>
      <c r="C4002" t="s">
        <v>9492</v>
      </c>
      <c r="J4002" t="s">
        <v>9521</v>
      </c>
      <c r="K4002" t="s">
        <v>9506</v>
      </c>
      <c r="L4002" t="s">
        <v>1263</v>
      </c>
      <c r="M4002">
        <v>1</v>
      </c>
      <c r="P4002" s="2" t="s">
        <v>9522</v>
      </c>
      <c r="Q4002" t="s">
        <v>47</v>
      </c>
      <c r="S4002">
        <v>5.1508325850591063E-4</v>
      </c>
      <c r="T4002">
        <v>7.6673559306073003E-6</v>
      </c>
      <c r="U4002">
        <v>6.2691367929801345E-5</v>
      </c>
      <c r="V4002">
        <v>9.2832473455928266E-5</v>
      </c>
      <c r="W4002">
        <v>1.2812713976018131E-4</v>
      </c>
      <c r="X4002">
        <v>7.7750599302817136E-5</v>
      </c>
      <c r="Y4002">
        <v>0.31046296296296289</v>
      </c>
      <c r="Z4002">
        <v>0.32800000000000001</v>
      </c>
      <c r="AA4002">
        <v>3.5999999999999997E-2</v>
      </c>
      <c r="AB4002">
        <v>0.63600000000000001</v>
      </c>
      <c r="AC4002">
        <v>0.99890000000000001</v>
      </c>
      <c r="AD4002" t="s">
        <v>48</v>
      </c>
      <c r="AE4002" t="s">
        <v>48</v>
      </c>
      <c r="AF4002" t="s">
        <v>48</v>
      </c>
    </row>
    <row r="4003" spans="1:40" hidden="1" outlineLevel="1" x14ac:dyDescent="0.2">
      <c r="A4003" t="s">
        <v>9523</v>
      </c>
      <c r="B4003" t="s">
        <v>9524</v>
      </c>
      <c r="C4003" t="s">
        <v>9512</v>
      </c>
      <c r="J4003" t="s">
        <v>9525</v>
      </c>
      <c r="K4003" t="s">
        <v>9506</v>
      </c>
      <c r="L4003" t="s">
        <v>1263</v>
      </c>
      <c r="M4003">
        <v>1</v>
      </c>
      <c r="P4003" s="2" t="s">
        <v>9526</v>
      </c>
      <c r="Q4003" t="s">
        <v>47</v>
      </c>
      <c r="S4003">
        <v>4.1575112845748658E-4</v>
      </c>
      <c r="T4003">
        <v>2.3644906832487318E-6</v>
      </c>
      <c r="U4003">
        <v>1.7752647181623619E-5</v>
      </c>
      <c r="V4003">
        <v>8.4430896095000207E-5</v>
      </c>
      <c r="W4003">
        <v>1.5829171752557161E-4</v>
      </c>
      <c r="X4003">
        <v>3.0181425245245919E-5</v>
      </c>
      <c r="Y4003">
        <v>0.27500000000000002</v>
      </c>
      <c r="Z4003">
        <v>0.161</v>
      </c>
      <c r="AA4003">
        <v>0.22700000000000001</v>
      </c>
      <c r="AB4003">
        <v>0.61199999999999999</v>
      </c>
      <c r="AC4003">
        <v>-0.4456</v>
      </c>
      <c r="AD4003" t="s">
        <v>48</v>
      </c>
      <c r="AE4003" t="s">
        <v>48</v>
      </c>
      <c r="AF4003" t="s">
        <v>48</v>
      </c>
    </row>
    <row r="4004" spans="1:40" hidden="1" outlineLevel="1" x14ac:dyDescent="0.2">
      <c r="A4004" t="s">
        <v>9527</v>
      </c>
      <c r="B4004" t="s">
        <v>9528</v>
      </c>
      <c r="C4004" t="s">
        <v>9277</v>
      </c>
      <c r="J4004" t="s">
        <v>9529</v>
      </c>
      <c r="K4004" t="s">
        <v>9519</v>
      </c>
      <c r="L4004" t="s">
        <v>1263</v>
      </c>
      <c r="M4004">
        <v>2</v>
      </c>
      <c r="P4004" s="2" t="s">
        <v>9530</v>
      </c>
      <c r="Q4004" t="s">
        <v>47</v>
      </c>
      <c r="S4004">
        <v>8.8865542784333229E-4</v>
      </c>
      <c r="T4004">
        <v>2.5358376660733479E-6</v>
      </c>
      <c r="U4004">
        <v>3.793274299823679E-5</v>
      </c>
      <c r="V4004">
        <v>3.8032536394894123E-5</v>
      </c>
      <c r="W4004">
        <v>5.0798169104382396E-4</v>
      </c>
      <c r="X4004">
        <v>3.9365440898109227E-5</v>
      </c>
      <c r="Y4004">
        <v>0.27833333333333338</v>
      </c>
      <c r="Z4004">
        <v>0.40100000000000002</v>
      </c>
      <c r="AA4004">
        <v>0</v>
      </c>
      <c r="AB4004">
        <v>0.59899999999999998</v>
      </c>
      <c r="AC4004">
        <v>0.95450000000000002</v>
      </c>
      <c r="AD4004" t="s">
        <v>48</v>
      </c>
      <c r="AE4004" t="s">
        <v>48</v>
      </c>
      <c r="AF4004" t="s">
        <v>48</v>
      </c>
    </row>
    <row r="4005" spans="1:40" hidden="1" outlineLevel="1" x14ac:dyDescent="0.2">
      <c r="A4005" t="s">
        <v>9531</v>
      </c>
      <c r="B4005" t="s">
        <v>5060</v>
      </c>
      <c r="C4005" t="s">
        <v>9492</v>
      </c>
      <c r="J4005" t="s">
        <v>9532</v>
      </c>
      <c r="K4005" t="s">
        <v>9527</v>
      </c>
      <c r="L4005" t="s">
        <v>1263</v>
      </c>
      <c r="M4005">
        <v>2</v>
      </c>
      <c r="P4005" s="2" t="s">
        <v>9533</v>
      </c>
      <c r="Q4005" t="s">
        <v>47</v>
      </c>
      <c r="S4005">
        <v>4.2819743975996971E-4</v>
      </c>
      <c r="T4005">
        <v>3.5801067497232002E-6</v>
      </c>
      <c r="U4005">
        <v>2.580851651146077E-5</v>
      </c>
      <c r="V4005">
        <v>1.6569416038692E-4</v>
      </c>
      <c r="W4005">
        <v>1.0581925016595049E-4</v>
      </c>
      <c r="X4005">
        <v>3.3737385820131749E-5</v>
      </c>
      <c r="Y4005">
        <v>0.5</v>
      </c>
      <c r="Z4005">
        <v>0.45500000000000002</v>
      </c>
      <c r="AA4005">
        <v>3.3000000000000002E-2</v>
      </c>
      <c r="AB4005">
        <v>0.51200000000000001</v>
      </c>
      <c r="AC4005">
        <v>0.95909999999999995</v>
      </c>
      <c r="AD4005" t="s">
        <v>48</v>
      </c>
      <c r="AE4005" t="s">
        <v>48</v>
      </c>
      <c r="AF4005" t="s">
        <v>48</v>
      </c>
    </row>
    <row r="4006" spans="1:40" hidden="1" outlineLevel="1" x14ac:dyDescent="0.2">
      <c r="A4006" t="s">
        <v>9534</v>
      </c>
      <c r="B4006" t="s">
        <v>9535</v>
      </c>
      <c r="C4006" t="s">
        <v>9277</v>
      </c>
      <c r="J4006" t="s">
        <v>9536</v>
      </c>
      <c r="K4006" t="s">
        <v>9531</v>
      </c>
      <c r="L4006" t="s">
        <v>1263</v>
      </c>
      <c r="M4006">
        <v>1</v>
      </c>
      <c r="P4006" s="2" t="s">
        <v>9537</v>
      </c>
      <c r="Q4006" t="s">
        <v>47</v>
      </c>
      <c r="S4006">
        <v>3.7130311829969292E-4</v>
      </c>
      <c r="T4006">
        <v>2.439289119138266E-6</v>
      </c>
      <c r="U4006">
        <v>1.986003553611226E-5</v>
      </c>
      <c r="V4006">
        <v>4.4233798689674593E-5</v>
      </c>
      <c r="W4006">
        <v>1.6872239939402789E-4</v>
      </c>
      <c r="X4006">
        <v>2.609142211440485E-5</v>
      </c>
      <c r="Y4006">
        <v>0.2</v>
      </c>
      <c r="Z4006">
        <v>1</v>
      </c>
      <c r="AA4006">
        <v>0</v>
      </c>
      <c r="AB4006">
        <v>0</v>
      </c>
      <c r="AC4006">
        <v>0.44040000000000001</v>
      </c>
      <c r="AD4006" t="s">
        <v>48</v>
      </c>
      <c r="AE4006" t="s">
        <v>48</v>
      </c>
      <c r="AF4006" t="s">
        <v>48</v>
      </c>
    </row>
    <row r="4007" spans="1:40" collapsed="1" x14ac:dyDescent="0.2">
      <c r="A4007" t="s">
        <v>1046</v>
      </c>
      <c r="B4007" t="s">
        <v>1047</v>
      </c>
      <c r="C4007" t="s">
        <v>1048</v>
      </c>
      <c r="D4007" t="s">
        <v>1049</v>
      </c>
      <c r="E4007" t="s">
        <v>87</v>
      </c>
      <c r="F4007" t="s">
        <v>42</v>
      </c>
      <c r="G4007">
        <v>20</v>
      </c>
      <c r="H4007" t="s">
        <v>43</v>
      </c>
      <c r="I4007">
        <v>22</v>
      </c>
      <c r="J4007" t="s">
        <v>1050</v>
      </c>
      <c r="L4007" t="s">
        <v>45</v>
      </c>
      <c r="M4007">
        <v>2</v>
      </c>
      <c r="N4007">
        <v>0.55000000000000004</v>
      </c>
      <c r="O4007" s="1" t="s">
        <v>1051</v>
      </c>
      <c r="P4007" s="1" t="s">
        <v>1051</v>
      </c>
      <c r="Q4007" t="s">
        <v>47</v>
      </c>
      <c r="R4007" t="s">
        <v>47</v>
      </c>
      <c r="S4007">
        <v>0.61662870645523071</v>
      </c>
      <c r="T4007">
        <v>6.5899068431463093E-5</v>
      </c>
      <c r="U4007">
        <v>2.5386448949575421E-2</v>
      </c>
      <c r="V4007">
        <v>1.006135484203696E-3</v>
      </c>
      <c r="W4007">
        <v>0.111981526017189</v>
      </c>
      <c r="X4007">
        <v>1.423448440618813E-3</v>
      </c>
      <c r="Y4007">
        <v>-4.3154761904761897E-2</v>
      </c>
      <c r="Z4007">
        <v>0.114</v>
      </c>
      <c r="AA4007">
        <v>0.14299999999999999</v>
      </c>
      <c r="AB4007">
        <v>0.74299999999999999</v>
      </c>
      <c r="AC4007">
        <v>-0.96779999999999999</v>
      </c>
      <c r="AD4007" t="s">
        <v>48</v>
      </c>
      <c r="AE4007" t="s">
        <v>48</v>
      </c>
      <c r="AF4007" t="s">
        <v>48</v>
      </c>
      <c r="AH4007">
        <f t="shared" ref="AH4007" si="205">SUM(AI4007:AJ4007)</f>
        <v>96</v>
      </c>
      <c r="AI4007">
        <f>COUNTIF(L4007:L4103, "Comment")</f>
        <v>19</v>
      </c>
      <c r="AJ4007">
        <f>COUNTIF(L4007:L4103, "Reply")</f>
        <v>77</v>
      </c>
      <c r="AK4007">
        <f>COUNTIF(C4008:C4103, C4007)</f>
        <v>6</v>
      </c>
      <c r="AM4007">
        <f>AVERAGE(S4007:S4103)</f>
        <v>0.31076775091357267</v>
      </c>
      <c r="AN4007">
        <f>AVERAGE(Y4007:Y4103)</f>
        <v>7.5602945403933322E-2</v>
      </c>
    </row>
    <row r="4008" spans="1:40" hidden="1" outlineLevel="1" x14ac:dyDescent="0.2">
      <c r="A4008" t="s">
        <v>9538</v>
      </c>
      <c r="B4008" t="s">
        <v>9539</v>
      </c>
      <c r="C4008" t="s">
        <v>8036</v>
      </c>
      <c r="J4008" t="s">
        <v>9540</v>
      </c>
      <c r="K4008" t="s">
        <v>1046</v>
      </c>
      <c r="L4008" t="s">
        <v>1233</v>
      </c>
      <c r="M4008">
        <v>37</v>
      </c>
      <c r="P4008" s="2" t="s">
        <v>9541</v>
      </c>
      <c r="Q4008" t="s">
        <v>47</v>
      </c>
      <c r="S4008">
        <v>6.061280146241188E-2</v>
      </c>
      <c r="T4008">
        <v>4.3069871026091278E-5</v>
      </c>
      <c r="U4008">
        <v>9.0616289526224136E-4</v>
      </c>
      <c r="V4008">
        <v>6.4497144194319844E-4</v>
      </c>
      <c r="W4008">
        <v>1.7157404217869039E-3</v>
      </c>
      <c r="X4008">
        <v>8.652931428514421E-4</v>
      </c>
      <c r="Y4008">
        <v>4.6296296296296308E-2</v>
      </c>
      <c r="Z4008">
        <v>0.15</v>
      </c>
      <c r="AA4008">
        <v>0.19700000000000001</v>
      </c>
      <c r="AB4008">
        <v>0.65300000000000002</v>
      </c>
      <c r="AC4008">
        <v>-0.86299999999999999</v>
      </c>
      <c r="AD4008" t="s">
        <v>48</v>
      </c>
      <c r="AE4008" t="s">
        <v>48</v>
      </c>
      <c r="AF4008" t="s">
        <v>48</v>
      </c>
    </row>
    <row r="4009" spans="1:40" hidden="1" outlineLevel="1" x14ac:dyDescent="0.2">
      <c r="A4009" t="s">
        <v>9542</v>
      </c>
      <c r="B4009" t="s">
        <v>9543</v>
      </c>
      <c r="C4009" t="s">
        <v>1252</v>
      </c>
      <c r="J4009" t="s">
        <v>9544</v>
      </c>
      <c r="K4009" t="s">
        <v>1046</v>
      </c>
      <c r="L4009" t="s">
        <v>1233</v>
      </c>
      <c r="M4009">
        <v>13</v>
      </c>
      <c r="P4009" s="2" t="s">
        <v>9545</v>
      </c>
      <c r="Q4009" t="s">
        <v>47</v>
      </c>
      <c r="S4009">
        <v>0.1427059471607208</v>
      </c>
      <c r="T4009">
        <v>3.7130113923922181E-5</v>
      </c>
      <c r="U4009">
        <v>1.477715093642473E-3</v>
      </c>
      <c r="V4009">
        <v>5.7528330944478512E-4</v>
      </c>
      <c r="W4009">
        <v>8.9628212153911591E-3</v>
      </c>
      <c r="X4009">
        <v>2.1748088765889411E-3</v>
      </c>
      <c r="Y4009">
        <v>0.17499999999999999</v>
      </c>
      <c r="Z4009">
        <v>2.1000000000000001E-2</v>
      </c>
      <c r="AA4009">
        <v>0.254</v>
      </c>
      <c r="AB4009">
        <v>0.72499999999999998</v>
      </c>
      <c r="AC4009">
        <v>-0.98050000000000004</v>
      </c>
      <c r="AD4009" t="s">
        <v>48</v>
      </c>
      <c r="AE4009" t="s">
        <v>48</v>
      </c>
      <c r="AF4009" t="s">
        <v>48</v>
      </c>
    </row>
    <row r="4010" spans="1:40" hidden="1" outlineLevel="1" x14ac:dyDescent="0.2">
      <c r="A4010" t="s">
        <v>9546</v>
      </c>
      <c r="B4010" t="s">
        <v>9547</v>
      </c>
      <c r="C4010" t="s">
        <v>9548</v>
      </c>
      <c r="J4010" t="s">
        <v>9549</v>
      </c>
      <c r="K4010" t="s">
        <v>1046</v>
      </c>
      <c r="L4010" t="s">
        <v>1233</v>
      </c>
      <c r="M4010">
        <v>2</v>
      </c>
      <c r="P4010" s="2" t="s">
        <v>9550</v>
      </c>
      <c r="Q4010" t="s">
        <v>47</v>
      </c>
      <c r="S4010">
        <v>0.30989265441894531</v>
      </c>
      <c r="T4010">
        <v>8.5749983554705977E-5</v>
      </c>
      <c r="U4010">
        <v>1.4069296885281799E-3</v>
      </c>
      <c r="V4010">
        <v>1.4131643110886221E-3</v>
      </c>
      <c r="W4010">
        <v>5.7706576772034168E-3</v>
      </c>
      <c r="X4010">
        <v>1.878339680843055E-3</v>
      </c>
      <c r="Y4010">
        <v>0.14444444444444449</v>
      </c>
      <c r="Z4010">
        <v>0.157</v>
      </c>
      <c r="AA4010">
        <v>0.14000000000000001</v>
      </c>
      <c r="AB4010">
        <v>0.70299999999999996</v>
      </c>
      <c r="AC4010">
        <v>0.34250000000000003</v>
      </c>
      <c r="AD4010" t="s">
        <v>48</v>
      </c>
      <c r="AE4010" t="s">
        <v>48</v>
      </c>
      <c r="AF4010" t="s">
        <v>48</v>
      </c>
    </row>
    <row r="4011" spans="1:40" hidden="1" outlineLevel="1" x14ac:dyDescent="0.2">
      <c r="A4011" t="s">
        <v>9551</v>
      </c>
      <c r="B4011" t="s">
        <v>9552</v>
      </c>
      <c r="C4011" t="s">
        <v>1500</v>
      </c>
      <c r="J4011" t="s">
        <v>9553</v>
      </c>
      <c r="K4011" t="s">
        <v>1046</v>
      </c>
      <c r="L4011" t="s">
        <v>1233</v>
      </c>
      <c r="M4011">
        <v>1</v>
      </c>
      <c r="P4011" s="2" t="s">
        <v>9554</v>
      </c>
      <c r="Q4011" t="s">
        <v>47</v>
      </c>
      <c r="S4011">
        <v>0.70586556196212769</v>
      </c>
      <c r="T4011">
        <v>3.2897951314225787E-4</v>
      </c>
      <c r="U4011">
        <v>3.2306981738656759E-3</v>
      </c>
      <c r="V4011">
        <v>1.5843598172068599E-2</v>
      </c>
      <c r="W4011">
        <v>2.4215547367930409E-2</v>
      </c>
      <c r="X4011">
        <v>4.5861672610044479E-2</v>
      </c>
      <c r="Y4011">
        <v>0</v>
      </c>
      <c r="Z4011">
        <v>0</v>
      </c>
      <c r="AA4011">
        <v>0.18099999999999999</v>
      </c>
      <c r="AB4011">
        <v>0.81899999999999995</v>
      </c>
      <c r="AC4011">
        <v>-0.62490000000000001</v>
      </c>
      <c r="AD4011" t="s">
        <v>48</v>
      </c>
      <c r="AE4011" t="s">
        <v>48</v>
      </c>
      <c r="AF4011" t="s">
        <v>48</v>
      </c>
    </row>
    <row r="4012" spans="1:40" hidden="1" outlineLevel="1" x14ac:dyDescent="0.2">
      <c r="A4012" t="s">
        <v>9555</v>
      </c>
      <c r="B4012" t="s">
        <v>9556</v>
      </c>
      <c r="C4012" t="s">
        <v>9557</v>
      </c>
      <c r="J4012" t="s">
        <v>9558</v>
      </c>
      <c r="K4012" t="s">
        <v>1046</v>
      </c>
      <c r="L4012" t="s">
        <v>1233</v>
      </c>
      <c r="M4012">
        <v>3</v>
      </c>
      <c r="P4012" s="2" t="s">
        <v>9559</v>
      </c>
      <c r="Q4012" t="s">
        <v>47</v>
      </c>
      <c r="S4012">
        <v>0.54045909643173218</v>
      </c>
      <c r="T4012">
        <v>1.5400187112391E-4</v>
      </c>
      <c r="U4012">
        <v>3.120986046269536E-3</v>
      </c>
      <c r="V4012">
        <v>3.6522368900477891E-3</v>
      </c>
      <c r="W4012">
        <v>9.5859095454216003E-3</v>
      </c>
      <c r="X4012">
        <v>4.4796876609325409E-3</v>
      </c>
      <c r="Y4012">
        <v>0.1</v>
      </c>
      <c r="Z4012">
        <v>0.13500000000000001</v>
      </c>
      <c r="AA4012">
        <v>0.159</v>
      </c>
      <c r="AB4012">
        <v>0.70599999999999996</v>
      </c>
      <c r="AC4012">
        <v>-0.1027</v>
      </c>
      <c r="AD4012" t="s">
        <v>48</v>
      </c>
      <c r="AE4012" t="s">
        <v>48</v>
      </c>
      <c r="AF4012" t="s">
        <v>48</v>
      </c>
    </row>
    <row r="4013" spans="1:40" hidden="1" outlineLevel="1" x14ac:dyDescent="0.2">
      <c r="A4013" t="s">
        <v>9560</v>
      </c>
      <c r="B4013" t="s">
        <v>9561</v>
      </c>
      <c r="C4013" t="s">
        <v>9562</v>
      </c>
      <c r="J4013" t="s">
        <v>9563</v>
      </c>
      <c r="K4013" t="s">
        <v>1046</v>
      </c>
      <c r="L4013" t="s">
        <v>1233</v>
      </c>
      <c r="M4013">
        <v>3</v>
      </c>
      <c r="P4013" s="2" t="s">
        <v>9564</v>
      </c>
      <c r="Q4013" t="s">
        <v>47</v>
      </c>
      <c r="S4013">
        <v>0.79430818557739258</v>
      </c>
      <c r="T4013">
        <v>5.0234317313879728E-4</v>
      </c>
      <c r="U4013">
        <v>1.075740065425634E-2</v>
      </c>
      <c r="V4013">
        <v>5.4549449123442173E-3</v>
      </c>
      <c r="W4013">
        <v>1.326004881411791E-2</v>
      </c>
      <c r="X4013">
        <v>1.260958798229694E-2</v>
      </c>
      <c r="Y4013">
        <v>-1.7857142857142849E-2</v>
      </c>
      <c r="Z4013">
        <v>3.1E-2</v>
      </c>
      <c r="AA4013">
        <v>0.217</v>
      </c>
      <c r="AB4013">
        <v>0.752</v>
      </c>
      <c r="AC4013">
        <v>-0.98080000000000001</v>
      </c>
      <c r="AD4013" t="s">
        <v>48</v>
      </c>
      <c r="AE4013" t="s">
        <v>48</v>
      </c>
      <c r="AF4013" t="s">
        <v>48</v>
      </c>
    </row>
    <row r="4014" spans="1:40" hidden="1" outlineLevel="1" x14ac:dyDescent="0.2">
      <c r="A4014" t="s">
        <v>9565</v>
      </c>
      <c r="B4014" t="s">
        <v>9566</v>
      </c>
      <c r="C4014" t="s">
        <v>9567</v>
      </c>
      <c r="J4014" t="s">
        <v>9568</v>
      </c>
      <c r="K4014" t="s">
        <v>1046</v>
      </c>
      <c r="L4014" t="s">
        <v>1233</v>
      </c>
      <c r="M4014">
        <v>2</v>
      </c>
      <c r="P4014" s="2" t="s">
        <v>9569</v>
      </c>
      <c r="Q4014" t="s">
        <v>47</v>
      </c>
      <c r="S4014">
        <v>0.78654444217681885</v>
      </c>
      <c r="T4014">
        <v>2.1818878303747619E-4</v>
      </c>
      <c r="U4014">
        <v>3.448207164183259E-3</v>
      </c>
      <c r="V4014">
        <v>7.196410559117794E-3</v>
      </c>
      <c r="W4014">
        <v>2.8730081394314769E-2</v>
      </c>
      <c r="X4014">
        <v>8.9728310704231262E-3</v>
      </c>
      <c r="Y4014">
        <v>0.5</v>
      </c>
      <c r="Z4014">
        <v>0</v>
      </c>
      <c r="AA4014">
        <v>0.192</v>
      </c>
      <c r="AB4014">
        <v>0.80800000000000005</v>
      </c>
      <c r="AC4014">
        <v>-0.58589999999999998</v>
      </c>
      <c r="AD4014" t="s">
        <v>48</v>
      </c>
      <c r="AE4014" t="s">
        <v>48</v>
      </c>
      <c r="AF4014" t="s">
        <v>48</v>
      </c>
    </row>
    <row r="4015" spans="1:40" hidden="1" outlineLevel="1" x14ac:dyDescent="0.2">
      <c r="A4015" t="s">
        <v>9570</v>
      </c>
      <c r="B4015" t="s">
        <v>9571</v>
      </c>
      <c r="C4015" t="s">
        <v>8130</v>
      </c>
      <c r="J4015" t="s">
        <v>9572</v>
      </c>
      <c r="K4015" t="s">
        <v>1046</v>
      </c>
      <c r="L4015" t="s">
        <v>1233</v>
      </c>
      <c r="M4015">
        <v>6</v>
      </c>
      <c r="P4015" s="2" t="s">
        <v>9573</v>
      </c>
      <c r="Q4015" t="s">
        <v>47</v>
      </c>
      <c r="S4015">
        <v>0.17928071320056921</v>
      </c>
      <c r="T4015">
        <v>2.059569233097136E-4</v>
      </c>
      <c r="U4015">
        <v>9.7290484700351954E-4</v>
      </c>
      <c r="V4015">
        <v>4.0684370324015617E-3</v>
      </c>
      <c r="W4015">
        <v>5.0530415028333664E-3</v>
      </c>
      <c r="X4015">
        <v>2.4078611750155692E-3</v>
      </c>
      <c r="Y4015">
        <v>0.14166666666666669</v>
      </c>
      <c r="Z4015">
        <v>0.125</v>
      </c>
      <c r="AA4015">
        <v>6.2E-2</v>
      </c>
      <c r="AB4015">
        <v>0.81399999999999995</v>
      </c>
      <c r="AC4015">
        <v>0.43180000000000002</v>
      </c>
      <c r="AD4015" t="s">
        <v>48</v>
      </c>
      <c r="AE4015" t="s">
        <v>48</v>
      </c>
      <c r="AF4015" t="s">
        <v>48</v>
      </c>
    </row>
    <row r="4016" spans="1:40" hidden="1" outlineLevel="1" x14ac:dyDescent="0.2">
      <c r="A4016" t="s">
        <v>9574</v>
      </c>
      <c r="B4016" t="s">
        <v>9575</v>
      </c>
      <c r="C4016" t="s">
        <v>9576</v>
      </c>
      <c r="J4016" t="s">
        <v>9577</v>
      </c>
      <c r="K4016" t="s">
        <v>1046</v>
      </c>
      <c r="L4016" t="s">
        <v>1233</v>
      </c>
      <c r="M4016">
        <v>0</v>
      </c>
      <c r="P4016" s="2" t="s">
        <v>9578</v>
      </c>
      <c r="Q4016" t="s">
        <v>47</v>
      </c>
      <c r="S4016">
        <v>0.1912456750869751</v>
      </c>
      <c r="T4016">
        <v>7.8464749094564468E-5</v>
      </c>
      <c r="U4016">
        <v>1.189982518553734E-3</v>
      </c>
      <c r="V4016">
        <v>1.3139697257429359E-3</v>
      </c>
      <c r="W4016">
        <v>2.4943607859313488E-3</v>
      </c>
      <c r="X4016">
        <v>2.680032048374414E-3</v>
      </c>
      <c r="Y4016">
        <v>0.31071428571428578</v>
      </c>
      <c r="Z4016">
        <v>0.14699999999999999</v>
      </c>
      <c r="AA4016">
        <v>6.6000000000000003E-2</v>
      </c>
      <c r="AB4016">
        <v>0.78700000000000003</v>
      </c>
      <c r="AC4016">
        <v>0.73640000000000005</v>
      </c>
      <c r="AD4016" t="s">
        <v>48</v>
      </c>
      <c r="AE4016" t="s">
        <v>48</v>
      </c>
      <c r="AF4016" t="s">
        <v>48</v>
      </c>
    </row>
    <row r="4017" spans="1:32" hidden="1" outlineLevel="1" x14ac:dyDescent="0.2">
      <c r="A4017" t="s">
        <v>9579</v>
      </c>
      <c r="B4017" t="s">
        <v>9580</v>
      </c>
      <c r="C4017" t="s">
        <v>9581</v>
      </c>
      <c r="J4017" t="s">
        <v>9582</v>
      </c>
      <c r="K4017" t="s">
        <v>1046</v>
      </c>
      <c r="L4017" t="s">
        <v>1233</v>
      </c>
      <c r="M4017">
        <v>1</v>
      </c>
      <c r="P4017" s="2" t="s">
        <v>9583</v>
      </c>
      <c r="Q4017" t="s">
        <v>47</v>
      </c>
      <c r="S4017">
        <v>0.98458611965179443</v>
      </c>
      <c r="T4017">
        <v>4.2214110726490622E-4</v>
      </c>
      <c r="U4017">
        <v>0.40173646807670588</v>
      </c>
      <c r="V4017">
        <v>2.689458429813385E-3</v>
      </c>
      <c r="W4017">
        <v>0.93678784370422363</v>
      </c>
      <c r="X4017">
        <v>5.0843092612922192E-3</v>
      </c>
      <c r="Y4017">
        <v>-2.013888888888889E-2</v>
      </c>
      <c r="Z4017">
        <v>0.13600000000000001</v>
      </c>
      <c r="AA4017">
        <v>0.17100000000000001</v>
      </c>
      <c r="AB4017">
        <v>0.69299999999999995</v>
      </c>
      <c r="AC4017">
        <v>-0.65169999999999995</v>
      </c>
      <c r="AD4017" t="s">
        <v>48</v>
      </c>
      <c r="AE4017" t="s">
        <v>48</v>
      </c>
      <c r="AF4017" t="s">
        <v>48</v>
      </c>
    </row>
    <row r="4018" spans="1:32" hidden="1" outlineLevel="1" x14ac:dyDescent="0.2">
      <c r="A4018" t="s">
        <v>9584</v>
      </c>
      <c r="B4018" t="s">
        <v>9585</v>
      </c>
      <c r="C4018" t="s">
        <v>9586</v>
      </c>
      <c r="J4018" t="s">
        <v>9587</v>
      </c>
      <c r="K4018" t="s">
        <v>1046</v>
      </c>
      <c r="L4018" t="s">
        <v>1233</v>
      </c>
      <c r="M4018">
        <v>1</v>
      </c>
      <c r="P4018" s="2" t="s">
        <v>9588</v>
      </c>
      <c r="Q4018" t="s">
        <v>47</v>
      </c>
      <c r="S4018">
        <v>7.7173322439193726E-2</v>
      </c>
      <c r="T4018">
        <v>2.5731642381288111E-5</v>
      </c>
      <c r="U4018">
        <v>2.4915245012380177E-4</v>
      </c>
      <c r="V4018">
        <v>6.1876617837697268E-4</v>
      </c>
      <c r="W4018">
        <v>6.4947553910315037E-3</v>
      </c>
      <c r="X4018">
        <v>5.2037529647350311E-2</v>
      </c>
      <c r="Y4018">
        <v>0.3666666666666667</v>
      </c>
      <c r="Z4018">
        <v>0.27800000000000002</v>
      </c>
      <c r="AA4018">
        <v>0</v>
      </c>
      <c r="AB4018">
        <v>0.72199999999999998</v>
      </c>
      <c r="AC4018">
        <v>0.40189999999999998</v>
      </c>
      <c r="AD4018" t="s">
        <v>48</v>
      </c>
      <c r="AE4018" t="s">
        <v>48</v>
      </c>
      <c r="AF4018" t="s">
        <v>48</v>
      </c>
    </row>
    <row r="4019" spans="1:32" hidden="1" outlineLevel="1" x14ac:dyDescent="0.2">
      <c r="A4019" t="s">
        <v>9589</v>
      </c>
      <c r="B4019" t="s">
        <v>9590</v>
      </c>
      <c r="C4019" t="s">
        <v>9591</v>
      </c>
      <c r="J4019" t="s">
        <v>9592</v>
      </c>
      <c r="K4019" t="s">
        <v>1046</v>
      </c>
      <c r="L4019" t="s">
        <v>1233</v>
      </c>
      <c r="M4019">
        <v>0</v>
      </c>
      <c r="P4019" s="2" t="s">
        <v>9593</v>
      </c>
      <c r="Q4019" t="s">
        <v>47</v>
      </c>
      <c r="S4019">
        <v>3.790664195548743E-4</v>
      </c>
      <c r="T4019">
        <v>2.236363343399717E-6</v>
      </c>
      <c r="U4019">
        <v>1.8990504031535241E-5</v>
      </c>
      <c r="V4019">
        <v>3.7436097045429051E-5</v>
      </c>
      <c r="W4019">
        <v>1.788662048056722E-4</v>
      </c>
      <c r="X4019">
        <v>2.389897417742759E-5</v>
      </c>
      <c r="Y4019">
        <v>0.26666666666666672</v>
      </c>
      <c r="Z4019">
        <v>0.24199999999999999</v>
      </c>
      <c r="AA4019">
        <v>0</v>
      </c>
      <c r="AB4019">
        <v>0.75800000000000001</v>
      </c>
      <c r="AC4019">
        <v>0.77170000000000005</v>
      </c>
      <c r="AD4019" t="s">
        <v>48</v>
      </c>
      <c r="AE4019" t="s">
        <v>48</v>
      </c>
      <c r="AF4019" t="s">
        <v>48</v>
      </c>
    </row>
    <row r="4020" spans="1:32" hidden="1" outlineLevel="1" x14ac:dyDescent="0.2">
      <c r="A4020" t="s">
        <v>9594</v>
      </c>
      <c r="B4020" t="s">
        <v>9595</v>
      </c>
      <c r="C4020" t="s">
        <v>9596</v>
      </c>
      <c r="J4020" t="s">
        <v>9597</v>
      </c>
      <c r="K4020" t="s">
        <v>1046</v>
      </c>
      <c r="L4020" t="s">
        <v>1233</v>
      </c>
      <c r="M4020">
        <v>-1</v>
      </c>
      <c r="P4020" s="2" t="s">
        <v>9598</v>
      </c>
      <c r="Q4020" t="s">
        <v>47</v>
      </c>
      <c r="S4020">
        <v>1.9036224111914631E-2</v>
      </c>
      <c r="T4020">
        <v>2.543654954934027E-5</v>
      </c>
      <c r="U4020">
        <v>4.3967773672193289E-4</v>
      </c>
      <c r="V4020">
        <v>3.2150489278137678E-4</v>
      </c>
      <c r="W4020">
        <v>1.090737408958375E-3</v>
      </c>
      <c r="X4020">
        <v>4.2893443605862558E-4</v>
      </c>
      <c r="Y4020">
        <v>4.4999999999999978E-2</v>
      </c>
      <c r="Z4020">
        <v>0.106</v>
      </c>
      <c r="AA4020">
        <v>7.2999999999999995E-2</v>
      </c>
      <c r="AB4020">
        <v>0.82099999999999995</v>
      </c>
      <c r="AC4020">
        <v>0.53939999999999999</v>
      </c>
      <c r="AD4020" t="s">
        <v>48</v>
      </c>
      <c r="AE4020" t="s">
        <v>48</v>
      </c>
      <c r="AF4020" t="s">
        <v>48</v>
      </c>
    </row>
    <row r="4021" spans="1:32" hidden="1" outlineLevel="1" x14ac:dyDescent="0.2">
      <c r="A4021" t="s">
        <v>9599</v>
      </c>
      <c r="B4021" t="s">
        <v>9600</v>
      </c>
      <c r="C4021" t="s">
        <v>2329</v>
      </c>
      <c r="J4021" t="s">
        <v>9601</v>
      </c>
      <c r="K4021" t="s">
        <v>1046</v>
      </c>
      <c r="L4021" t="s">
        <v>1233</v>
      </c>
      <c r="M4021">
        <v>-6</v>
      </c>
      <c r="P4021" s="2" t="s">
        <v>9602</v>
      </c>
      <c r="Q4021" t="s">
        <v>47</v>
      </c>
      <c r="S4021">
        <v>0.93532770872116089</v>
      </c>
      <c r="T4021">
        <v>6.1327050207182765E-4</v>
      </c>
      <c r="U4021">
        <v>2.9232138767838482E-2</v>
      </c>
      <c r="V4021">
        <v>1.303314976394176E-2</v>
      </c>
      <c r="W4021">
        <v>0.62315607070922852</v>
      </c>
      <c r="X4021">
        <v>4.9916277639567852E-3</v>
      </c>
      <c r="Y4021">
        <v>1.060606060606061E-2</v>
      </c>
      <c r="Z4021">
        <v>0.16300000000000001</v>
      </c>
      <c r="AA4021">
        <v>0.14499999999999999</v>
      </c>
      <c r="AB4021">
        <v>0.69199999999999995</v>
      </c>
      <c r="AC4021">
        <v>0.45200000000000001</v>
      </c>
      <c r="AD4021" t="s">
        <v>48</v>
      </c>
      <c r="AE4021" t="s">
        <v>48</v>
      </c>
      <c r="AF4021" t="s">
        <v>48</v>
      </c>
    </row>
    <row r="4022" spans="1:32" hidden="1" outlineLevel="1" x14ac:dyDescent="0.2">
      <c r="A4022" t="s">
        <v>9603</v>
      </c>
      <c r="B4022" t="s">
        <v>9604</v>
      </c>
      <c r="C4022" t="s">
        <v>7484</v>
      </c>
      <c r="J4022" t="s">
        <v>9605</v>
      </c>
      <c r="K4022" t="s">
        <v>1046</v>
      </c>
      <c r="L4022" t="s">
        <v>1233</v>
      </c>
      <c r="M4022">
        <v>-8</v>
      </c>
      <c r="P4022" s="2" t="s">
        <v>9606</v>
      </c>
      <c r="Q4022" t="s">
        <v>47</v>
      </c>
      <c r="S4022">
        <v>0.81810873746871948</v>
      </c>
      <c r="T4022">
        <v>3.4291704650968309E-3</v>
      </c>
      <c r="U4022">
        <v>2.339253760874271E-2</v>
      </c>
      <c r="V4022">
        <v>1.325381640344858E-2</v>
      </c>
      <c r="W4022">
        <v>0.10111956298351291</v>
      </c>
      <c r="X4022">
        <v>2.3423532024025921E-2</v>
      </c>
      <c r="Y4022">
        <v>0.15</v>
      </c>
      <c r="Z4022">
        <v>0.16500000000000001</v>
      </c>
      <c r="AA4022">
        <v>0.115</v>
      </c>
      <c r="AB4022">
        <v>0.72</v>
      </c>
      <c r="AC4022">
        <v>0.72689999999999999</v>
      </c>
      <c r="AD4022" t="s">
        <v>48</v>
      </c>
      <c r="AE4022" t="s">
        <v>48</v>
      </c>
      <c r="AF4022" t="s">
        <v>48</v>
      </c>
    </row>
    <row r="4023" spans="1:32" hidden="1" outlineLevel="1" x14ac:dyDescent="0.2">
      <c r="A4023" t="s">
        <v>9607</v>
      </c>
      <c r="B4023" t="s">
        <v>9608</v>
      </c>
      <c r="C4023" t="s">
        <v>8066</v>
      </c>
      <c r="J4023" t="s">
        <v>9609</v>
      </c>
      <c r="K4023" t="s">
        <v>1046</v>
      </c>
      <c r="L4023" t="s">
        <v>1233</v>
      </c>
      <c r="M4023">
        <v>-5</v>
      </c>
      <c r="P4023" s="2" t="s">
        <v>9610</v>
      </c>
      <c r="Q4023" t="s">
        <v>47</v>
      </c>
      <c r="S4023">
        <v>0.5007171630859375</v>
      </c>
      <c r="T4023">
        <v>4.2034010402858257E-4</v>
      </c>
      <c r="U4023">
        <v>9.0521713718771935E-3</v>
      </c>
      <c r="V4023">
        <v>1.258057542145252E-3</v>
      </c>
      <c r="W4023">
        <v>4.7882180660963058E-3</v>
      </c>
      <c r="X4023">
        <v>0.1645001024007797</v>
      </c>
      <c r="Y4023">
        <v>4.6666666666666683E-2</v>
      </c>
      <c r="Z4023">
        <v>0.25600000000000001</v>
      </c>
      <c r="AA4023">
        <v>3.4000000000000002E-2</v>
      </c>
      <c r="AB4023">
        <v>0.71</v>
      </c>
      <c r="AC4023">
        <v>0.83160000000000001</v>
      </c>
      <c r="AD4023" t="s">
        <v>48</v>
      </c>
      <c r="AE4023" t="s">
        <v>48</v>
      </c>
      <c r="AF4023" t="s">
        <v>48</v>
      </c>
    </row>
    <row r="4024" spans="1:32" hidden="1" outlineLevel="1" x14ac:dyDescent="0.2">
      <c r="A4024" t="s">
        <v>9611</v>
      </c>
      <c r="B4024" t="s">
        <v>9612</v>
      </c>
      <c r="C4024" t="s">
        <v>9613</v>
      </c>
      <c r="J4024" t="s">
        <v>9614</v>
      </c>
      <c r="K4024" t="s">
        <v>1046</v>
      </c>
      <c r="L4024" t="s">
        <v>1233</v>
      </c>
      <c r="M4024">
        <v>-3</v>
      </c>
      <c r="P4024" s="2" t="s">
        <v>9615</v>
      </c>
      <c r="Q4024" t="s">
        <v>47</v>
      </c>
      <c r="S4024">
        <v>5.1665129140019417E-3</v>
      </c>
      <c r="T4024">
        <v>4.069430724484846E-5</v>
      </c>
      <c r="U4024">
        <v>2.0409784337971359E-4</v>
      </c>
      <c r="V4024">
        <v>1.2217677431181071E-3</v>
      </c>
      <c r="W4024">
        <v>1.854717382229865E-3</v>
      </c>
      <c r="X4024">
        <v>2.1054189710412169E-4</v>
      </c>
      <c r="Y4024">
        <v>0.65</v>
      </c>
      <c r="Z4024">
        <v>0.28499999999999998</v>
      </c>
      <c r="AA4024">
        <v>0.124</v>
      </c>
      <c r="AB4024">
        <v>0.59199999999999997</v>
      </c>
      <c r="AC4024">
        <v>0.45760000000000001</v>
      </c>
      <c r="AD4024" t="s">
        <v>48</v>
      </c>
      <c r="AE4024" t="s">
        <v>48</v>
      </c>
      <c r="AF4024" t="s">
        <v>48</v>
      </c>
    </row>
    <row r="4025" spans="1:32" hidden="1" outlineLevel="1" x14ac:dyDescent="0.2">
      <c r="A4025" t="s">
        <v>9616</v>
      </c>
      <c r="B4025" t="s">
        <v>9617</v>
      </c>
      <c r="C4025" t="s">
        <v>9618</v>
      </c>
      <c r="J4025" t="s">
        <v>9619</v>
      </c>
      <c r="K4025" t="s">
        <v>1046</v>
      </c>
      <c r="L4025" t="s">
        <v>1233</v>
      </c>
      <c r="M4025">
        <v>1</v>
      </c>
      <c r="P4025" s="2" t="s">
        <v>9620</v>
      </c>
      <c r="Q4025" t="s">
        <v>47</v>
      </c>
      <c r="S4025">
        <v>8.0419063568115234E-2</v>
      </c>
      <c r="T4025">
        <v>1.134818012360483E-4</v>
      </c>
      <c r="U4025">
        <v>1.0063933441415429E-3</v>
      </c>
      <c r="V4025">
        <v>2.035859040915966E-3</v>
      </c>
      <c r="W4025">
        <v>3.0440166592597961E-3</v>
      </c>
      <c r="X4025">
        <v>1.2187759857624769E-3</v>
      </c>
      <c r="Y4025">
        <v>4.9404761904761903E-2</v>
      </c>
      <c r="Z4025">
        <v>0.11600000000000001</v>
      </c>
      <c r="AA4025">
        <v>4.2000000000000003E-2</v>
      </c>
      <c r="AB4025">
        <v>0.84199999999999997</v>
      </c>
      <c r="AC4025">
        <v>0.98250000000000004</v>
      </c>
      <c r="AD4025" t="s">
        <v>48</v>
      </c>
      <c r="AE4025" t="s">
        <v>48</v>
      </c>
      <c r="AF4025" t="s">
        <v>48</v>
      </c>
    </row>
    <row r="4026" spans="1:32" hidden="1" outlineLevel="1" x14ac:dyDescent="0.2">
      <c r="A4026" t="s">
        <v>9621</v>
      </c>
      <c r="B4026" t="s">
        <v>5534</v>
      </c>
      <c r="C4026" t="s">
        <v>9622</v>
      </c>
      <c r="J4026" t="s">
        <v>9623</v>
      </c>
      <c r="K4026" t="s">
        <v>1046</v>
      </c>
      <c r="L4026" t="s">
        <v>1233</v>
      </c>
      <c r="M4026">
        <v>1</v>
      </c>
      <c r="P4026" s="2" t="s">
        <v>9624</v>
      </c>
      <c r="Q4026" t="s">
        <v>47</v>
      </c>
      <c r="S4026">
        <v>0.54666411876678467</v>
      </c>
      <c r="T4026">
        <v>1.8017705588135871E-4</v>
      </c>
      <c r="U4026">
        <v>3.0793021433055401E-3</v>
      </c>
      <c r="V4026">
        <v>5.5341962724924088E-3</v>
      </c>
      <c r="W4026">
        <v>6.4453869126737118E-3</v>
      </c>
      <c r="X4026">
        <v>5.104119423776865E-3</v>
      </c>
      <c r="Y4026">
        <v>-0.15</v>
      </c>
      <c r="Z4026">
        <v>0</v>
      </c>
      <c r="AA4026">
        <v>0</v>
      </c>
      <c r="AB4026">
        <v>1</v>
      </c>
      <c r="AC4026">
        <v>0</v>
      </c>
      <c r="AD4026" t="s">
        <v>48</v>
      </c>
      <c r="AE4026" t="s">
        <v>48</v>
      </c>
      <c r="AF4026" t="s">
        <v>48</v>
      </c>
    </row>
    <row r="4027" spans="1:32" hidden="1" outlineLevel="1" x14ac:dyDescent="0.2">
      <c r="A4027" t="s">
        <v>9625</v>
      </c>
      <c r="B4027" t="s">
        <v>9626</v>
      </c>
      <c r="C4027" t="s">
        <v>1048</v>
      </c>
      <c r="J4027" t="s">
        <v>9627</v>
      </c>
      <c r="K4027" t="s">
        <v>9538</v>
      </c>
      <c r="L4027" t="s">
        <v>1263</v>
      </c>
      <c r="M4027">
        <v>4</v>
      </c>
      <c r="P4027" s="2" t="s">
        <v>9628</v>
      </c>
      <c r="Q4027" t="s">
        <v>47</v>
      </c>
      <c r="S4027">
        <v>0.27543765306472778</v>
      </c>
      <c r="T4027">
        <v>2.0802759536309171E-5</v>
      </c>
      <c r="U4027">
        <v>0.215949222445488</v>
      </c>
      <c r="V4027">
        <v>1.006501726806164E-3</v>
      </c>
      <c r="W4027">
        <v>5.5929046124219887E-2</v>
      </c>
      <c r="X4027">
        <v>4.7974585322663188E-4</v>
      </c>
      <c r="Y4027">
        <v>0.31111111111111112</v>
      </c>
      <c r="Z4027">
        <v>0.311</v>
      </c>
      <c r="AA4027">
        <v>5.5E-2</v>
      </c>
      <c r="AB4027">
        <v>0.63400000000000001</v>
      </c>
      <c r="AC4027">
        <v>0.98740000000000006</v>
      </c>
      <c r="AD4027" t="s">
        <v>48</v>
      </c>
      <c r="AE4027" t="s">
        <v>48</v>
      </c>
      <c r="AF4027" t="s">
        <v>48</v>
      </c>
    </row>
    <row r="4028" spans="1:32" hidden="1" outlineLevel="1" x14ac:dyDescent="0.2">
      <c r="A4028" t="s">
        <v>9629</v>
      </c>
      <c r="B4028" t="s">
        <v>6096</v>
      </c>
      <c r="C4028" t="s">
        <v>9557</v>
      </c>
      <c r="J4028" t="s">
        <v>9630</v>
      </c>
      <c r="K4028" t="s">
        <v>9555</v>
      </c>
      <c r="L4028" t="s">
        <v>1263</v>
      </c>
      <c r="M4028">
        <v>3</v>
      </c>
      <c r="P4028" s="2" t="s">
        <v>9631</v>
      </c>
      <c r="Q4028" t="s">
        <v>47</v>
      </c>
      <c r="S4028">
        <v>0.41375976800918579</v>
      </c>
      <c r="T4028">
        <v>4.3926091166213149E-4</v>
      </c>
      <c r="U4028">
        <v>2.1708346903324132E-3</v>
      </c>
      <c r="V4028">
        <v>5.3713779896497733E-2</v>
      </c>
      <c r="W4028">
        <v>3.935830295085907E-2</v>
      </c>
      <c r="X4028">
        <v>3.1702921260148291E-3</v>
      </c>
      <c r="Y4028">
        <v>-0.1125</v>
      </c>
      <c r="Z4028">
        <v>0.24399999999999999</v>
      </c>
      <c r="AA4028">
        <v>0</v>
      </c>
      <c r="AB4028">
        <v>0.75600000000000001</v>
      </c>
      <c r="AC4028">
        <v>0.85170000000000001</v>
      </c>
      <c r="AD4028" t="s">
        <v>48</v>
      </c>
      <c r="AE4028" t="s">
        <v>48</v>
      </c>
      <c r="AF4028" t="s">
        <v>48</v>
      </c>
    </row>
    <row r="4029" spans="1:32" hidden="1" outlineLevel="1" x14ac:dyDescent="0.2">
      <c r="A4029" t="s">
        <v>9632</v>
      </c>
      <c r="B4029" t="s">
        <v>9633</v>
      </c>
      <c r="C4029" t="s">
        <v>1048</v>
      </c>
      <c r="J4029" t="s">
        <v>9634</v>
      </c>
      <c r="K4029" t="s">
        <v>9570</v>
      </c>
      <c r="L4029" t="s">
        <v>1263</v>
      </c>
      <c r="M4029">
        <v>4</v>
      </c>
      <c r="P4029" s="2" t="s">
        <v>9635</v>
      </c>
      <c r="Q4029" t="s">
        <v>47</v>
      </c>
      <c r="S4029">
        <v>0.58109527826309204</v>
      </c>
      <c r="T4029">
        <v>1.088671124307439E-4</v>
      </c>
      <c r="U4029">
        <v>3.0831540934741501E-3</v>
      </c>
      <c r="V4029">
        <v>2.941376063972712E-3</v>
      </c>
      <c r="W4029">
        <v>1.635600067675114E-2</v>
      </c>
      <c r="X4029">
        <v>4.4278926216065884E-3</v>
      </c>
      <c r="Y4029">
        <v>0.3</v>
      </c>
      <c r="Z4029">
        <v>0.28299999999999997</v>
      </c>
      <c r="AA4029">
        <v>0</v>
      </c>
      <c r="AB4029">
        <v>0.71699999999999997</v>
      </c>
      <c r="AC4029">
        <v>0.57730000000000004</v>
      </c>
      <c r="AD4029" t="s">
        <v>48</v>
      </c>
      <c r="AE4029" t="s">
        <v>48</v>
      </c>
      <c r="AF4029" t="s">
        <v>48</v>
      </c>
    </row>
    <row r="4030" spans="1:32" hidden="1" outlineLevel="1" x14ac:dyDescent="0.2">
      <c r="A4030" t="s">
        <v>9636</v>
      </c>
      <c r="B4030" t="s">
        <v>9637</v>
      </c>
      <c r="C4030" t="s">
        <v>2329</v>
      </c>
      <c r="J4030" t="s">
        <v>9638</v>
      </c>
      <c r="K4030" t="s">
        <v>9570</v>
      </c>
      <c r="L4030" t="s">
        <v>1263</v>
      </c>
      <c r="M4030">
        <v>4</v>
      </c>
      <c r="P4030" s="2" t="s">
        <v>9639</v>
      </c>
      <c r="Q4030" t="s">
        <v>47</v>
      </c>
      <c r="S4030">
        <v>0.9783252477645874</v>
      </c>
      <c r="T4030">
        <v>2.1216138266026969E-3</v>
      </c>
      <c r="U4030">
        <v>0.36528080701827997</v>
      </c>
      <c r="V4030">
        <v>2.1666109561920169E-2</v>
      </c>
      <c r="W4030">
        <v>0.66052812337875366</v>
      </c>
      <c r="X4030">
        <v>2.181125991046429E-2</v>
      </c>
      <c r="Y4030">
        <v>0.13442982456140351</v>
      </c>
      <c r="Z4030">
        <v>0.05</v>
      </c>
      <c r="AA4030">
        <v>8.5000000000000006E-2</v>
      </c>
      <c r="AB4030">
        <v>0.86499999999999999</v>
      </c>
      <c r="AC4030">
        <v>-0.49209999999999998</v>
      </c>
      <c r="AD4030" t="s">
        <v>48</v>
      </c>
      <c r="AE4030" t="s">
        <v>48</v>
      </c>
      <c r="AF4030" t="s">
        <v>48</v>
      </c>
    </row>
    <row r="4031" spans="1:32" hidden="1" outlineLevel="1" x14ac:dyDescent="0.2">
      <c r="A4031" t="s">
        <v>9640</v>
      </c>
      <c r="B4031" t="s">
        <v>9641</v>
      </c>
      <c r="C4031" t="s">
        <v>9642</v>
      </c>
      <c r="J4031" t="s">
        <v>9643</v>
      </c>
      <c r="K4031" t="s">
        <v>9579</v>
      </c>
      <c r="L4031" t="s">
        <v>1263</v>
      </c>
      <c r="M4031">
        <v>3</v>
      </c>
      <c r="P4031" s="2" t="s">
        <v>9644</v>
      </c>
      <c r="Q4031" t="s">
        <v>47</v>
      </c>
      <c r="S4031">
        <v>1.0425449348986151E-2</v>
      </c>
      <c r="T4031">
        <v>3.0546160996891558E-4</v>
      </c>
      <c r="U4031">
        <v>5.4404290858656168E-4</v>
      </c>
      <c r="V4031">
        <v>1.062976010143757E-2</v>
      </c>
      <c r="W4031">
        <v>1.339514506980777E-3</v>
      </c>
      <c r="X4031">
        <v>7.9581182217225432E-4</v>
      </c>
      <c r="Y4031">
        <v>0.5</v>
      </c>
      <c r="Z4031">
        <v>7.0999999999999994E-2</v>
      </c>
      <c r="AA4031">
        <v>0</v>
      </c>
      <c r="AB4031">
        <v>0.92900000000000005</v>
      </c>
      <c r="AC4031">
        <v>0.1154</v>
      </c>
      <c r="AD4031" t="s">
        <v>48</v>
      </c>
      <c r="AE4031" t="s">
        <v>48</v>
      </c>
      <c r="AF4031" t="s">
        <v>48</v>
      </c>
    </row>
    <row r="4032" spans="1:32" hidden="1" outlineLevel="1" x14ac:dyDescent="0.2">
      <c r="A4032" t="s">
        <v>9645</v>
      </c>
      <c r="B4032" t="s">
        <v>9646</v>
      </c>
      <c r="C4032" t="s">
        <v>9647</v>
      </c>
      <c r="J4032" t="s">
        <v>9648</v>
      </c>
      <c r="K4032" t="s">
        <v>9594</v>
      </c>
      <c r="L4032" t="s">
        <v>1263</v>
      </c>
      <c r="M4032">
        <v>6</v>
      </c>
      <c r="P4032" s="2" t="s">
        <v>9649</v>
      </c>
      <c r="Q4032" t="s">
        <v>47</v>
      </c>
      <c r="S4032">
        <v>0.17810788750648501</v>
      </c>
      <c r="T4032">
        <v>5.6591270549688488E-5</v>
      </c>
      <c r="U4032">
        <v>1.000716257840395E-2</v>
      </c>
      <c r="V4032">
        <v>1.579584321007133E-3</v>
      </c>
      <c r="W4032">
        <v>4.6197548508644104E-3</v>
      </c>
      <c r="X4032">
        <v>1.483806525357068E-3</v>
      </c>
      <c r="Y4032">
        <v>0.2</v>
      </c>
      <c r="Z4032">
        <v>0</v>
      </c>
      <c r="AA4032">
        <v>0.22800000000000001</v>
      </c>
      <c r="AB4032">
        <v>0.77200000000000002</v>
      </c>
      <c r="AC4032">
        <v>-0.9042</v>
      </c>
      <c r="AD4032" t="s">
        <v>48</v>
      </c>
      <c r="AE4032" t="s">
        <v>48</v>
      </c>
      <c r="AF4032" t="s">
        <v>48</v>
      </c>
    </row>
    <row r="4033" spans="1:32" hidden="1" outlineLevel="1" x14ac:dyDescent="0.2">
      <c r="A4033" t="s">
        <v>9650</v>
      </c>
      <c r="B4033" t="s">
        <v>9651</v>
      </c>
      <c r="C4033" t="s">
        <v>1048</v>
      </c>
      <c r="J4033" t="s">
        <v>9652</v>
      </c>
      <c r="K4033" t="s">
        <v>9594</v>
      </c>
      <c r="L4033" t="s">
        <v>1263</v>
      </c>
      <c r="M4033">
        <v>2</v>
      </c>
      <c r="P4033" s="2" t="s">
        <v>9653</v>
      </c>
      <c r="Q4033" t="s">
        <v>47</v>
      </c>
      <c r="S4033">
        <v>1.377266366034746E-2</v>
      </c>
      <c r="T4033">
        <v>1.8190485207014721E-5</v>
      </c>
      <c r="U4033">
        <v>2.7779948431998491E-3</v>
      </c>
      <c r="V4033">
        <v>2.1122032194398341E-4</v>
      </c>
      <c r="W4033">
        <v>1.2616484891623261E-3</v>
      </c>
      <c r="X4033">
        <v>5.8256537886336446E-4</v>
      </c>
      <c r="Y4033">
        <v>-6.6666666666666652E-2</v>
      </c>
      <c r="Z4033">
        <v>0</v>
      </c>
      <c r="AA4033">
        <v>0</v>
      </c>
      <c r="AB4033">
        <v>1</v>
      </c>
      <c r="AC4033">
        <v>0</v>
      </c>
      <c r="AD4033" t="s">
        <v>48</v>
      </c>
      <c r="AE4033" t="s">
        <v>48</v>
      </c>
      <c r="AF4033" t="s">
        <v>48</v>
      </c>
    </row>
    <row r="4034" spans="1:32" hidden="1" outlineLevel="1" x14ac:dyDescent="0.2">
      <c r="A4034" t="s">
        <v>9654</v>
      </c>
      <c r="B4034" t="s">
        <v>9655</v>
      </c>
      <c r="C4034" t="s">
        <v>1048</v>
      </c>
      <c r="J4034" t="s">
        <v>9656</v>
      </c>
      <c r="K4034" t="s">
        <v>9599</v>
      </c>
      <c r="L4034" t="s">
        <v>1263</v>
      </c>
      <c r="M4034">
        <v>5</v>
      </c>
      <c r="P4034" s="2" t="s">
        <v>9657</v>
      </c>
      <c r="Q4034" t="s">
        <v>47</v>
      </c>
      <c r="S4034">
        <v>0.29221245646476751</v>
      </c>
      <c r="T4034">
        <v>6.4230363932438195E-5</v>
      </c>
      <c r="U4034">
        <v>1.208918169140816E-3</v>
      </c>
      <c r="V4034">
        <v>1.3169094454497099E-3</v>
      </c>
      <c r="W4034">
        <v>7.2414693422615528E-3</v>
      </c>
      <c r="X4034">
        <v>1.7204349860548971E-3</v>
      </c>
      <c r="Y4034">
        <v>-9.1071428571428581E-2</v>
      </c>
      <c r="Z4034">
        <v>0.13100000000000001</v>
      </c>
      <c r="AA4034">
        <v>0.22</v>
      </c>
      <c r="AB4034">
        <v>0.64900000000000002</v>
      </c>
      <c r="AC4034">
        <v>-0.75139999999999996</v>
      </c>
      <c r="AD4034" t="s">
        <v>48</v>
      </c>
      <c r="AE4034" t="s">
        <v>48</v>
      </c>
      <c r="AF4034" t="s">
        <v>48</v>
      </c>
    </row>
    <row r="4035" spans="1:32" hidden="1" outlineLevel="1" x14ac:dyDescent="0.2">
      <c r="A4035" t="s">
        <v>9658</v>
      </c>
      <c r="B4035" t="s">
        <v>9659</v>
      </c>
      <c r="C4035" t="s">
        <v>9642</v>
      </c>
      <c r="J4035" t="s">
        <v>9660</v>
      </c>
      <c r="K4035" t="s">
        <v>9599</v>
      </c>
      <c r="L4035" t="s">
        <v>1263</v>
      </c>
      <c r="M4035">
        <v>6</v>
      </c>
      <c r="P4035" s="2" t="s">
        <v>9661</v>
      </c>
      <c r="Q4035" t="s">
        <v>47</v>
      </c>
      <c r="S4035">
        <v>0.2040877491235733</v>
      </c>
      <c r="T4035">
        <v>3.3024119329638779E-4</v>
      </c>
      <c r="U4035">
        <v>1.9440619507804511E-3</v>
      </c>
      <c r="V4035">
        <v>5.3154919296503067E-3</v>
      </c>
      <c r="W4035">
        <v>7.1969418786466122E-3</v>
      </c>
      <c r="X4035">
        <v>4.2813215404748917E-3</v>
      </c>
      <c r="Y4035">
        <v>0.1785714285714286</v>
      </c>
      <c r="Z4035">
        <v>0.16300000000000001</v>
      </c>
      <c r="AA4035">
        <v>0.13400000000000001</v>
      </c>
      <c r="AB4035">
        <v>0.70399999999999996</v>
      </c>
      <c r="AC4035">
        <v>-0.1341</v>
      </c>
      <c r="AD4035" t="s">
        <v>48</v>
      </c>
      <c r="AE4035" t="s">
        <v>48</v>
      </c>
      <c r="AF4035" t="s">
        <v>48</v>
      </c>
    </row>
    <row r="4036" spans="1:32" hidden="1" outlineLevel="1" x14ac:dyDescent="0.2">
      <c r="A4036" t="s">
        <v>9662</v>
      </c>
      <c r="B4036" t="s">
        <v>9663</v>
      </c>
      <c r="C4036" t="s">
        <v>9647</v>
      </c>
      <c r="J4036" t="s">
        <v>9664</v>
      </c>
      <c r="K4036" t="s">
        <v>9599</v>
      </c>
      <c r="L4036" t="s">
        <v>1263</v>
      </c>
      <c r="M4036">
        <v>5</v>
      </c>
      <c r="P4036" s="2" t="s">
        <v>9665</v>
      </c>
      <c r="Q4036" t="s">
        <v>47</v>
      </c>
      <c r="S4036">
        <v>0.43668642640113831</v>
      </c>
      <c r="T4036">
        <v>7.6192154665477574E-5</v>
      </c>
      <c r="U4036">
        <v>1.1497138766571879E-3</v>
      </c>
      <c r="V4036">
        <v>2.2620286326855421E-3</v>
      </c>
      <c r="W4036">
        <v>1.354451570659876E-2</v>
      </c>
      <c r="X4036">
        <v>2.4232261348515749E-3</v>
      </c>
      <c r="Y4036">
        <v>0.2</v>
      </c>
      <c r="Z4036">
        <v>0.22800000000000001</v>
      </c>
      <c r="AA4036">
        <v>9.5000000000000001E-2</v>
      </c>
      <c r="AB4036">
        <v>0.67700000000000005</v>
      </c>
      <c r="AC4036">
        <v>0.51060000000000005</v>
      </c>
      <c r="AD4036" t="s">
        <v>48</v>
      </c>
      <c r="AE4036" t="s">
        <v>48</v>
      </c>
      <c r="AF4036" t="s">
        <v>48</v>
      </c>
    </row>
    <row r="4037" spans="1:32" hidden="1" outlineLevel="1" x14ac:dyDescent="0.2">
      <c r="A4037" t="s">
        <v>9666</v>
      </c>
      <c r="B4037" t="s">
        <v>9667</v>
      </c>
      <c r="C4037" t="s">
        <v>9668</v>
      </c>
      <c r="J4037" t="s">
        <v>9669</v>
      </c>
      <c r="K4037" t="s">
        <v>9599</v>
      </c>
      <c r="L4037" t="s">
        <v>1263</v>
      </c>
      <c r="M4037">
        <v>1</v>
      </c>
      <c r="P4037" s="2" t="s">
        <v>9670</v>
      </c>
      <c r="Q4037" t="s">
        <v>47</v>
      </c>
      <c r="S4037">
        <v>0.80108606815338135</v>
      </c>
      <c r="T4037">
        <v>1.514819887233898E-4</v>
      </c>
      <c r="U4037">
        <v>5.5892094969749451E-3</v>
      </c>
      <c r="V4037">
        <v>8.7301526218652725E-3</v>
      </c>
      <c r="W4037">
        <v>0.45757868885993958</v>
      </c>
      <c r="X4037">
        <v>2.1398398093879219E-3</v>
      </c>
      <c r="Y4037">
        <v>-0.27361111111111108</v>
      </c>
      <c r="Z4037">
        <v>7.0000000000000007E-2</v>
      </c>
      <c r="AA4037">
        <v>0.17299999999999999</v>
      </c>
      <c r="AB4037">
        <v>0.75800000000000001</v>
      </c>
      <c r="AC4037">
        <v>-0.94169999999999998</v>
      </c>
      <c r="AD4037" t="s">
        <v>48</v>
      </c>
      <c r="AE4037" t="s">
        <v>48</v>
      </c>
      <c r="AF4037" t="s">
        <v>48</v>
      </c>
    </row>
    <row r="4038" spans="1:32" hidden="1" outlineLevel="1" x14ac:dyDescent="0.2">
      <c r="A4038" t="s">
        <v>9671</v>
      </c>
      <c r="B4038" t="s">
        <v>9672</v>
      </c>
      <c r="C4038" t="s">
        <v>9647</v>
      </c>
      <c r="J4038" t="s">
        <v>9673</v>
      </c>
      <c r="K4038" t="s">
        <v>9603</v>
      </c>
      <c r="L4038" t="s">
        <v>1263</v>
      </c>
      <c r="M4038">
        <v>6</v>
      </c>
      <c r="P4038" s="2" t="s">
        <v>9674</v>
      </c>
      <c r="Q4038" t="s">
        <v>47</v>
      </c>
      <c r="S4038">
        <v>4.539012536406517E-2</v>
      </c>
      <c r="T4038">
        <v>3.5960119566880172E-4</v>
      </c>
      <c r="U4038">
        <v>7.092285668477416E-4</v>
      </c>
      <c r="V4038">
        <v>6.507321260869503E-3</v>
      </c>
      <c r="W4038">
        <v>1.906024990603328E-3</v>
      </c>
      <c r="X4038">
        <v>1.282668206840754E-3</v>
      </c>
      <c r="Y4038">
        <v>0.125</v>
      </c>
      <c r="Z4038">
        <v>9.9000000000000005E-2</v>
      </c>
      <c r="AA4038">
        <v>9.9000000000000005E-2</v>
      </c>
      <c r="AB4038">
        <v>0.80300000000000005</v>
      </c>
      <c r="AC4038">
        <v>5.0000000000000001E-4</v>
      </c>
      <c r="AD4038" t="s">
        <v>48</v>
      </c>
      <c r="AE4038" t="s">
        <v>48</v>
      </c>
      <c r="AF4038" t="s">
        <v>48</v>
      </c>
    </row>
    <row r="4039" spans="1:32" hidden="1" outlineLevel="1" x14ac:dyDescent="0.2">
      <c r="A4039" t="s">
        <v>9675</v>
      </c>
      <c r="B4039" t="s">
        <v>9676</v>
      </c>
      <c r="C4039" t="s">
        <v>1252</v>
      </c>
      <c r="J4039" t="s">
        <v>9677</v>
      </c>
      <c r="K4039" t="s">
        <v>9603</v>
      </c>
      <c r="L4039" t="s">
        <v>1263</v>
      </c>
      <c r="M4039">
        <v>7</v>
      </c>
      <c r="P4039" s="2" t="s">
        <v>9678</v>
      </c>
      <c r="Q4039" t="s">
        <v>47</v>
      </c>
      <c r="S4039">
        <v>0.1087106987833977</v>
      </c>
      <c r="T4039">
        <v>3.3091071145463502E-6</v>
      </c>
      <c r="U4039">
        <v>2.2464673384092751E-4</v>
      </c>
      <c r="V4039">
        <v>2.8951119747944182E-4</v>
      </c>
      <c r="W4039">
        <v>0.12212942540645599</v>
      </c>
      <c r="X4039">
        <v>1.138464140240103E-4</v>
      </c>
      <c r="Y4039">
        <v>0</v>
      </c>
      <c r="Z4039">
        <v>0</v>
      </c>
      <c r="AA4039">
        <v>0.19700000000000001</v>
      </c>
      <c r="AB4039">
        <v>0.80300000000000005</v>
      </c>
      <c r="AC4039">
        <v>-0.40189999999999998</v>
      </c>
      <c r="AD4039" t="s">
        <v>48</v>
      </c>
      <c r="AE4039" t="s">
        <v>48</v>
      </c>
      <c r="AF4039" t="s">
        <v>48</v>
      </c>
    </row>
    <row r="4040" spans="1:32" hidden="1" outlineLevel="1" x14ac:dyDescent="0.2">
      <c r="A4040" t="s">
        <v>9679</v>
      </c>
      <c r="B4040" t="s">
        <v>9680</v>
      </c>
      <c r="C4040" t="s">
        <v>9668</v>
      </c>
      <c r="J4040" t="s">
        <v>9681</v>
      </c>
      <c r="K4040" t="s">
        <v>9603</v>
      </c>
      <c r="L4040" t="s">
        <v>1263</v>
      </c>
      <c r="M4040">
        <v>1</v>
      </c>
      <c r="P4040" s="2" t="s">
        <v>9682</v>
      </c>
      <c r="Q4040" t="s">
        <v>47</v>
      </c>
      <c r="S4040">
        <v>9.5864325761795044E-2</v>
      </c>
      <c r="T4040">
        <v>2.1341777028283101E-5</v>
      </c>
      <c r="U4040">
        <v>1.4319295587483791E-4</v>
      </c>
      <c r="V4040">
        <v>1.8198729958385229E-3</v>
      </c>
      <c r="W4040">
        <v>3.7472019903361802E-3</v>
      </c>
      <c r="X4040">
        <v>4.9428079277276993E-2</v>
      </c>
      <c r="Y4040">
        <v>1.6666666666666659E-2</v>
      </c>
      <c r="Z4040">
        <v>0</v>
      </c>
      <c r="AA4040">
        <v>0.26400000000000001</v>
      </c>
      <c r="AB4040">
        <v>0.73599999999999999</v>
      </c>
      <c r="AC4040">
        <v>-0.69359999999999999</v>
      </c>
      <c r="AD4040" t="s">
        <v>48</v>
      </c>
      <c r="AE4040" t="s">
        <v>48</v>
      </c>
      <c r="AF4040" t="s">
        <v>48</v>
      </c>
    </row>
    <row r="4041" spans="1:32" hidden="1" outlineLevel="1" x14ac:dyDescent="0.2">
      <c r="A4041" t="s">
        <v>9683</v>
      </c>
      <c r="B4041" t="s">
        <v>9684</v>
      </c>
      <c r="C4041" t="s">
        <v>9685</v>
      </c>
      <c r="J4041" t="s">
        <v>9686</v>
      </c>
      <c r="K4041" t="s">
        <v>9607</v>
      </c>
      <c r="L4041" t="s">
        <v>1263</v>
      </c>
      <c r="M4041">
        <v>0</v>
      </c>
      <c r="P4041" s="2" t="s">
        <v>9687</v>
      </c>
      <c r="Q4041" t="s">
        <v>47</v>
      </c>
      <c r="S4041">
        <v>1.7217505956068631E-3</v>
      </c>
      <c r="T4041">
        <v>2.790011967590544E-5</v>
      </c>
      <c r="U4041">
        <v>1.146948125096969E-4</v>
      </c>
      <c r="V4041">
        <v>4.0817307308316231E-4</v>
      </c>
      <c r="W4041">
        <v>5.0393544370308518E-4</v>
      </c>
      <c r="X4041">
        <v>1.527176646050066E-4</v>
      </c>
      <c r="Y4041">
        <v>0</v>
      </c>
      <c r="Z4041">
        <v>0.315</v>
      </c>
      <c r="AA4041">
        <v>0</v>
      </c>
      <c r="AB4041">
        <v>0.68500000000000005</v>
      </c>
      <c r="AC4041">
        <v>0.31819999999999998</v>
      </c>
      <c r="AD4041" t="s">
        <v>48</v>
      </c>
      <c r="AE4041" t="s">
        <v>48</v>
      </c>
      <c r="AF4041" t="s">
        <v>48</v>
      </c>
    </row>
    <row r="4042" spans="1:32" hidden="1" outlineLevel="1" x14ac:dyDescent="0.2">
      <c r="A4042" t="s">
        <v>9688</v>
      </c>
      <c r="B4042" t="s">
        <v>9689</v>
      </c>
      <c r="C4042" t="s">
        <v>2329</v>
      </c>
      <c r="J4042" t="s">
        <v>9690</v>
      </c>
      <c r="K4042" t="s">
        <v>9607</v>
      </c>
      <c r="L4042" t="s">
        <v>1263</v>
      </c>
      <c r="M4042">
        <v>1</v>
      </c>
      <c r="P4042" s="2" t="s">
        <v>9691</v>
      </c>
      <c r="Q4042" t="s">
        <v>47</v>
      </c>
      <c r="Y4042" t="s">
        <v>48</v>
      </c>
      <c r="Z4042" t="s">
        <v>48</v>
      </c>
      <c r="AA4042" t="s">
        <v>48</v>
      </c>
      <c r="AB4042" t="s">
        <v>48</v>
      </c>
      <c r="AC4042" t="s">
        <v>48</v>
      </c>
      <c r="AD4042" t="s">
        <v>48</v>
      </c>
      <c r="AE4042" t="s">
        <v>48</v>
      </c>
      <c r="AF4042" t="s">
        <v>48</v>
      </c>
    </row>
    <row r="4043" spans="1:32" hidden="1" outlineLevel="1" x14ac:dyDescent="0.2">
      <c r="A4043" t="s">
        <v>9692</v>
      </c>
      <c r="B4043" t="s">
        <v>9693</v>
      </c>
      <c r="C4043" t="s">
        <v>9694</v>
      </c>
      <c r="J4043" t="s">
        <v>9695</v>
      </c>
      <c r="K4043" t="s">
        <v>9611</v>
      </c>
      <c r="L4043" t="s">
        <v>1263</v>
      </c>
      <c r="M4043">
        <v>3</v>
      </c>
      <c r="P4043" s="2" t="s">
        <v>9696</v>
      </c>
      <c r="Q4043" t="s">
        <v>47</v>
      </c>
      <c r="S4043">
        <v>0.33078572154045099</v>
      </c>
      <c r="T4043">
        <v>1.147250004578382E-4</v>
      </c>
      <c r="U4043">
        <v>1.653270679526031E-3</v>
      </c>
      <c r="V4043">
        <v>2.2979546338319778E-3</v>
      </c>
      <c r="W4043">
        <v>3.9623021148145199E-3</v>
      </c>
      <c r="X4043">
        <v>4.1015748865902424E-3</v>
      </c>
      <c r="Y4043">
        <v>0</v>
      </c>
      <c r="Z4043">
        <v>0</v>
      </c>
      <c r="AA4043">
        <v>0</v>
      </c>
      <c r="AB4043">
        <v>1</v>
      </c>
      <c r="AC4043">
        <v>0</v>
      </c>
      <c r="AD4043" t="s">
        <v>48</v>
      </c>
      <c r="AE4043" t="s">
        <v>48</v>
      </c>
      <c r="AF4043" t="s">
        <v>48</v>
      </c>
    </row>
    <row r="4044" spans="1:32" hidden="1" outlineLevel="1" x14ac:dyDescent="0.2">
      <c r="A4044" t="s">
        <v>9697</v>
      </c>
      <c r="B4044" t="s">
        <v>9698</v>
      </c>
      <c r="C4044" t="s">
        <v>7459</v>
      </c>
      <c r="J4044" t="s">
        <v>9699</v>
      </c>
      <c r="K4044" t="s">
        <v>9625</v>
      </c>
      <c r="L4044" t="s">
        <v>1263</v>
      </c>
      <c r="M4044">
        <v>15</v>
      </c>
      <c r="P4044" s="2" t="s">
        <v>9700</v>
      </c>
      <c r="Q4044" t="s">
        <v>47</v>
      </c>
      <c r="S4044">
        <v>0.84290415048599243</v>
      </c>
      <c r="T4044">
        <v>8.4770770627073944E-5</v>
      </c>
      <c r="U4044">
        <v>0.65913259983062744</v>
      </c>
      <c r="V4044">
        <v>2.927852096036077E-3</v>
      </c>
      <c r="W4044">
        <v>0.21752603352069849</v>
      </c>
      <c r="X4044">
        <v>1.564469304867089E-3</v>
      </c>
      <c r="Y4044">
        <v>-0.2</v>
      </c>
      <c r="Z4044">
        <v>0.10299999999999999</v>
      </c>
      <c r="AA4044">
        <v>0.20100000000000001</v>
      </c>
      <c r="AB4044">
        <v>0.69599999999999995</v>
      </c>
      <c r="AC4044">
        <v>-0.68579999999999997</v>
      </c>
      <c r="AD4044" t="s">
        <v>48</v>
      </c>
      <c r="AE4044" t="s">
        <v>48</v>
      </c>
      <c r="AF4044" t="s">
        <v>48</v>
      </c>
    </row>
    <row r="4045" spans="1:32" hidden="1" outlineLevel="1" x14ac:dyDescent="0.2">
      <c r="A4045" t="s">
        <v>9701</v>
      </c>
      <c r="B4045" t="s">
        <v>9702</v>
      </c>
      <c r="C4045" t="s">
        <v>2329</v>
      </c>
      <c r="J4045" t="s">
        <v>9703</v>
      </c>
      <c r="K4045" t="s">
        <v>9625</v>
      </c>
      <c r="L4045" t="s">
        <v>1263</v>
      </c>
      <c r="M4045">
        <v>7</v>
      </c>
      <c r="P4045" s="2" t="s">
        <v>9704</v>
      </c>
      <c r="Q4045" t="s">
        <v>47</v>
      </c>
      <c r="S4045">
        <v>3.450580639764667E-3</v>
      </c>
      <c r="T4045">
        <v>3.276330744483857E-6</v>
      </c>
      <c r="U4045">
        <v>4.6200562792364508E-5</v>
      </c>
      <c r="V4045">
        <v>9.3198257673066109E-5</v>
      </c>
      <c r="W4045">
        <v>1.4668348012492061E-3</v>
      </c>
      <c r="X4045">
        <v>1.058764828485437E-4</v>
      </c>
      <c r="Y4045">
        <v>-1.580687830687829E-2</v>
      </c>
      <c r="Z4045">
        <v>0.23100000000000001</v>
      </c>
      <c r="AA4045">
        <v>0</v>
      </c>
      <c r="AB4045">
        <v>0.76900000000000002</v>
      </c>
      <c r="AC4045">
        <v>0.90720000000000001</v>
      </c>
      <c r="AD4045" t="s">
        <v>48</v>
      </c>
      <c r="AE4045" t="s">
        <v>48</v>
      </c>
      <c r="AF4045" t="s">
        <v>48</v>
      </c>
    </row>
    <row r="4046" spans="1:32" hidden="1" outlineLevel="1" x14ac:dyDescent="0.2">
      <c r="A4046" t="s">
        <v>9705</v>
      </c>
      <c r="B4046" t="s">
        <v>7050</v>
      </c>
      <c r="C4046" t="s">
        <v>6162</v>
      </c>
      <c r="J4046" t="s">
        <v>9706</v>
      </c>
      <c r="K4046" t="s">
        <v>9625</v>
      </c>
      <c r="L4046" t="s">
        <v>1263</v>
      </c>
      <c r="M4046">
        <v>0</v>
      </c>
      <c r="P4046" s="2" t="s">
        <v>9707</v>
      </c>
      <c r="Q4046" t="s">
        <v>47</v>
      </c>
      <c r="S4046">
        <v>3.6018818616867072E-2</v>
      </c>
      <c r="T4046">
        <v>4.3308340536896139E-5</v>
      </c>
      <c r="U4046">
        <v>5.7447317522019148E-4</v>
      </c>
      <c r="V4046">
        <v>3.113888087682426E-4</v>
      </c>
      <c r="W4046">
        <v>1.0234294459223749E-3</v>
      </c>
      <c r="X4046">
        <v>5.9282436268404126E-4</v>
      </c>
      <c r="Y4046">
        <v>-3.5833333333333349E-2</v>
      </c>
      <c r="Z4046">
        <v>0.08</v>
      </c>
      <c r="AA4046">
        <v>0.107</v>
      </c>
      <c r="AB4046">
        <v>0.81299999999999994</v>
      </c>
      <c r="AC4046">
        <v>-0.17680000000000001</v>
      </c>
      <c r="AD4046" t="s">
        <v>48</v>
      </c>
      <c r="AE4046" t="s">
        <v>48</v>
      </c>
      <c r="AF4046" t="s">
        <v>48</v>
      </c>
    </row>
    <row r="4047" spans="1:32" hidden="1" outlineLevel="1" x14ac:dyDescent="0.2">
      <c r="A4047" t="s">
        <v>9708</v>
      </c>
      <c r="B4047" t="s">
        <v>6035</v>
      </c>
      <c r="C4047" t="s">
        <v>9668</v>
      </c>
      <c r="J4047" t="s">
        <v>9709</v>
      </c>
      <c r="K4047" t="s">
        <v>9636</v>
      </c>
      <c r="L4047" t="s">
        <v>1263</v>
      </c>
      <c r="M4047">
        <v>6</v>
      </c>
      <c r="P4047" s="2" t="s">
        <v>9710</v>
      </c>
      <c r="Q4047" t="s">
        <v>47</v>
      </c>
      <c r="S4047">
        <v>6.8988338112831116E-2</v>
      </c>
      <c r="T4047">
        <v>2.9351342163863588E-5</v>
      </c>
      <c r="U4047">
        <v>7.3101412272080779E-4</v>
      </c>
      <c r="V4047">
        <v>1.181044499389827E-3</v>
      </c>
      <c r="W4047">
        <v>2.8798375278711319E-3</v>
      </c>
      <c r="X4047">
        <v>8.6843635654076934E-4</v>
      </c>
      <c r="Y4047">
        <v>-4.1666666666666657E-2</v>
      </c>
      <c r="Z4047">
        <v>0.11799999999999999</v>
      </c>
      <c r="AA4047">
        <v>0</v>
      </c>
      <c r="AB4047">
        <v>0.88200000000000001</v>
      </c>
      <c r="AC4047">
        <v>0.51060000000000005</v>
      </c>
      <c r="AD4047" t="s">
        <v>48</v>
      </c>
      <c r="AE4047" t="s">
        <v>48</v>
      </c>
      <c r="AF4047" t="s">
        <v>48</v>
      </c>
    </row>
    <row r="4048" spans="1:32" hidden="1" outlineLevel="1" x14ac:dyDescent="0.2">
      <c r="A4048" t="s">
        <v>9711</v>
      </c>
      <c r="B4048" t="s">
        <v>9712</v>
      </c>
      <c r="C4048" t="s">
        <v>8130</v>
      </c>
      <c r="J4048" t="s">
        <v>9713</v>
      </c>
      <c r="K4048" t="s">
        <v>9636</v>
      </c>
      <c r="L4048" t="s">
        <v>1263</v>
      </c>
      <c r="M4048">
        <v>1</v>
      </c>
      <c r="P4048" s="2" t="s">
        <v>9714</v>
      </c>
      <c r="Q4048" t="s">
        <v>47</v>
      </c>
      <c r="S4048">
        <v>0.42063367366790771</v>
      </c>
      <c r="T4048">
        <v>1.273439411306754E-4</v>
      </c>
      <c r="U4048">
        <v>1.600423245690763E-3</v>
      </c>
      <c r="V4048">
        <v>2.3074324708431959E-3</v>
      </c>
      <c r="W4048">
        <v>6.6269342787563801E-3</v>
      </c>
      <c r="X4048">
        <v>3.9806528948247433E-3</v>
      </c>
      <c r="Y4048">
        <v>0.12857142857142859</v>
      </c>
      <c r="Z4048">
        <v>0.10199999999999999</v>
      </c>
      <c r="AA4048">
        <v>0</v>
      </c>
      <c r="AB4048">
        <v>0.89800000000000002</v>
      </c>
      <c r="AC4048">
        <v>0.6008</v>
      </c>
      <c r="AD4048" t="s">
        <v>48</v>
      </c>
      <c r="AE4048" t="s">
        <v>48</v>
      </c>
      <c r="AF4048" t="s">
        <v>48</v>
      </c>
    </row>
    <row r="4049" spans="1:32" hidden="1" outlineLevel="1" x14ac:dyDescent="0.2">
      <c r="A4049" t="s">
        <v>9715</v>
      </c>
      <c r="B4049" t="s">
        <v>9716</v>
      </c>
      <c r="C4049" t="s">
        <v>9717</v>
      </c>
      <c r="J4049" t="s">
        <v>9718</v>
      </c>
      <c r="K4049" t="s">
        <v>9636</v>
      </c>
      <c r="L4049" t="s">
        <v>1263</v>
      </c>
      <c r="M4049">
        <v>-2</v>
      </c>
      <c r="P4049" s="2" t="s">
        <v>9719</v>
      </c>
      <c r="Q4049" t="s">
        <v>47</v>
      </c>
      <c r="S4049">
        <v>0.40920069813728333</v>
      </c>
      <c r="T4049">
        <v>5.8144098147749901E-4</v>
      </c>
      <c r="U4049">
        <v>6.4633642323315144E-3</v>
      </c>
      <c r="V4049">
        <v>1.1126129887998101E-2</v>
      </c>
      <c r="W4049">
        <v>2.5551877915859219E-2</v>
      </c>
      <c r="X4049">
        <v>2.3712825495749712E-3</v>
      </c>
      <c r="Y4049">
        <v>0.11310386473429949</v>
      </c>
      <c r="Z4049">
        <v>0.13600000000000001</v>
      </c>
      <c r="AA4049">
        <v>0.11600000000000001</v>
      </c>
      <c r="AB4049">
        <v>0.748</v>
      </c>
      <c r="AC4049">
        <v>0.94269999999999998</v>
      </c>
      <c r="AD4049" t="s">
        <v>48</v>
      </c>
      <c r="AE4049" t="s">
        <v>48</v>
      </c>
      <c r="AF4049" t="s">
        <v>48</v>
      </c>
    </row>
    <row r="4050" spans="1:32" hidden="1" outlineLevel="1" x14ac:dyDescent="0.2">
      <c r="A4050" t="s">
        <v>9720</v>
      </c>
      <c r="B4050" t="s">
        <v>9721</v>
      </c>
      <c r="C4050" t="s">
        <v>9581</v>
      </c>
      <c r="J4050" t="s">
        <v>9722</v>
      </c>
      <c r="K4050" t="s">
        <v>9640</v>
      </c>
      <c r="L4050" t="s">
        <v>1263</v>
      </c>
      <c r="M4050">
        <v>0</v>
      </c>
      <c r="P4050" s="2" t="s">
        <v>9723</v>
      </c>
      <c r="Q4050" t="s">
        <v>47</v>
      </c>
      <c r="S4050">
        <v>7.5578175485134125E-2</v>
      </c>
      <c r="T4050">
        <v>1.5964834892656649E-4</v>
      </c>
      <c r="U4050">
        <v>6.3604296883568168E-4</v>
      </c>
      <c r="V4050">
        <v>2.6506506837904449E-3</v>
      </c>
      <c r="W4050">
        <v>3.5696611739695068E-3</v>
      </c>
      <c r="X4050">
        <v>1.6019858885556459E-3</v>
      </c>
      <c r="Y4050">
        <v>0.18333333333333329</v>
      </c>
      <c r="Z4050">
        <v>4.2000000000000003E-2</v>
      </c>
      <c r="AA4050">
        <v>0.1</v>
      </c>
      <c r="AB4050">
        <v>0.85799999999999998</v>
      </c>
      <c r="AC4050">
        <v>-0.71830000000000005</v>
      </c>
      <c r="AD4050" t="s">
        <v>48</v>
      </c>
      <c r="AE4050" t="s">
        <v>48</v>
      </c>
      <c r="AF4050" t="s">
        <v>48</v>
      </c>
    </row>
    <row r="4051" spans="1:32" hidden="1" outlineLevel="1" x14ac:dyDescent="0.2">
      <c r="A4051" t="s">
        <v>9724</v>
      </c>
      <c r="B4051" t="s">
        <v>9725</v>
      </c>
      <c r="C4051" t="s">
        <v>2329</v>
      </c>
      <c r="J4051" t="s">
        <v>9726</v>
      </c>
      <c r="K4051" t="s">
        <v>9645</v>
      </c>
      <c r="L4051" t="s">
        <v>1263</v>
      </c>
      <c r="M4051">
        <v>1</v>
      </c>
      <c r="P4051" s="2" t="s">
        <v>9727</v>
      </c>
      <c r="Q4051" t="s">
        <v>47</v>
      </c>
      <c r="S4051">
        <v>6.8077713251113892E-2</v>
      </c>
      <c r="T4051">
        <v>1.042802323354408E-4</v>
      </c>
      <c r="U4051">
        <v>7.8562740236520767E-4</v>
      </c>
      <c r="V4051">
        <v>1.663781004026532E-3</v>
      </c>
      <c r="W4051">
        <v>5.4830200970172882E-3</v>
      </c>
      <c r="X4051">
        <v>1.58878555521369E-3</v>
      </c>
      <c r="Y4051">
        <v>-0.23809523809523811</v>
      </c>
      <c r="Z4051">
        <v>0.16500000000000001</v>
      </c>
      <c r="AA4051">
        <v>0.05</v>
      </c>
      <c r="AB4051">
        <v>0.78500000000000003</v>
      </c>
      <c r="AC4051">
        <v>0.7177</v>
      </c>
      <c r="AD4051" t="s">
        <v>48</v>
      </c>
      <c r="AE4051" t="s">
        <v>48</v>
      </c>
      <c r="AF4051" t="s">
        <v>48</v>
      </c>
    </row>
    <row r="4052" spans="1:32" hidden="1" outlineLevel="1" x14ac:dyDescent="0.2">
      <c r="A4052" t="s">
        <v>9728</v>
      </c>
      <c r="B4052" t="s">
        <v>9729</v>
      </c>
      <c r="C4052" t="s">
        <v>2329</v>
      </c>
      <c r="J4052" t="s">
        <v>9730</v>
      </c>
      <c r="K4052" t="s">
        <v>9650</v>
      </c>
      <c r="L4052" t="s">
        <v>1263</v>
      </c>
      <c r="M4052">
        <v>2</v>
      </c>
      <c r="P4052" s="2" t="s">
        <v>9731</v>
      </c>
      <c r="Q4052" t="s">
        <v>47</v>
      </c>
      <c r="S4052">
        <v>1.6708903014659882E-2</v>
      </c>
      <c r="T4052">
        <v>1.0618696251185609E-5</v>
      </c>
      <c r="U4052">
        <v>8.6129177361726761E-5</v>
      </c>
      <c r="V4052">
        <v>4.0419683791697034E-3</v>
      </c>
      <c r="W4052">
        <v>3.097602399066091E-3</v>
      </c>
      <c r="X4052">
        <v>3.9994140388444071E-4</v>
      </c>
      <c r="Y4052">
        <v>0.19330357142857141</v>
      </c>
      <c r="Z4052">
        <v>0.34599999999999997</v>
      </c>
      <c r="AA4052">
        <v>0</v>
      </c>
      <c r="AB4052">
        <v>0.65400000000000003</v>
      </c>
      <c r="AC4052">
        <v>0.64859999999999995</v>
      </c>
      <c r="AD4052" t="s">
        <v>48</v>
      </c>
      <c r="AE4052" t="s">
        <v>48</v>
      </c>
      <c r="AF4052" t="s">
        <v>48</v>
      </c>
    </row>
    <row r="4053" spans="1:32" hidden="1" outlineLevel="1" x14ac:dyDescent="0.2">
      <c r="A4053" t="s">
        <v>9732</v>
      </c>
      <c r="B4053" t="s">
        <v>9733</v>
      </c>
      <c r="C4053" t="s">
        <v>9596</v>
      </c>
      <c r="J4053" t="s">
        <v>9734</v>
      </c>
      <c r="K4053" t="s">
        <v>9650</v>
      </c>
      <c r="L4053" t="s">
        <v>1263</v>
      </c>
      <c r="M4053">
        <v>1</v>
      </c>
      <c r="P4053" s="2" t="s">
        <v>9735</v>
      </c>
      <c r="Q4053" t="s">
        <v>47</v>
      </c>
      <c r="S4053">
        <v>9.901875164359808E-4</v>
      </c>
      <c r="T4053">
        <v>1.3010440852667671E-5</v>
      </c>
      <c r="U4053">
        <v>7.6724769314751029E-5</v>
      </c>
      <c r="V4053">
        <v>1.243680599145591E-4</v>
      </c>
      <c r="W4053">
        <v>3.606462269090116E-4</v>
      </c>
      <c r="X4053">
        <v>7.4288385803811252E-5</v>
      </c>
      <c r="Y4053">
        <v>0.15714285714285711</v>
      </c>
      <c r="Z4053">
        <v>5.0999999999999997E-2</v>
      </c>
      <c r="AA4053">
        <v>5.0999999999999997E-2</v>
      </c>
      <c r="AB4053">
        <v>0.89900000000000002</v>
      </c>
      <c r="AC4053">
        <v>0</v>
      </c>
      <c r="AD4053" t="s">
        <v>48</v>
      </c>
      <c r="AE4053" t="s">
        <v>48</v>
      </c>
      <c r="AF4053" t="s">
        <v>48</v>
      </c>
    </row>
    <row r="4054" spans="1:32" hidden="1" outlineLevel="1" x14ac:dyDescent="0.2">
      <c r="A4054" t="s">
        <v>9736</v>
      </c>
      <c r="B4054" t="s">
        <v>5405</v>
      </c>
      <c r="C4054" t="s">
        <v>9717</v>
      </c>
      <c r="J4054" t="s">
        <v>9737</v>
      </c>
      <c r="K4054" t="s">
        <v>9654</v>
      </c>
      <c r="L4054" t="s">
        <v>1263</v>
      </c>
      <c r="M4054">
        <v>1</v>
      </c>
      <c r="P4054" s="2" t="s">
        <v>9738</v>
      </c>
      <c r="Q4054" t="s">
        <v>47</v>
      </c>
      <c r="S4054">
        <v>1.8007455393671989E-2</v>
      </c>
      <c r="T4054">
        <v>1.8179384642280641E-4</v>
      </c>
      <c r="U4054">
        <v>5.0325016491115093E-4</v>
      </c>
      <c r="V4054">
        <v>1.7468958394601939E-3</v>
      </c>
      <c r="W4054">
        <v>9.313838672824204E-4</v>
      </c>
      <c r="X4054">
        <v>5.7787634432315826E-4</v>
      </c>
      <c r="Y4054">
        <v>1.259057971014493E-2</v>
      </c>
      <c r="Z4054">
        <v>0.109</v>
      </c>
      <c r="AA4054">
        <v>0.13900000000000001</v>
      </c>
      <c r="AB4054">
        <v>0.753</v>
      </c>
      <c r="AC4054">
        <v>-0.94620000000000004</v>
      </c>
      <c r="AD4054" t="s">
        <v>48</v>
      </c>
      <c r="AE4054" t="s">
        <v>48</v>
      </c>
      <c r="AF4054" t="s">
        <v>48</v>
      </c>
    </row>
    <row r="4055" spans="1:32" hidden="1" outlineLevel="1" x14ac:dyDescent="0.2">
      <c r="A4055" t="s">
        <v>9739</v>
      </c>
      <c r="B4055" t="s">
        <v>9740</v>
      </c>
      <c r="C4055" t="s">
        <v>2329</v>
      </c>
      <c r="J4055" t="s">
        <v>9741</v>
      </c>
      <c r="K4055" t="s">
        <v>9662</v>
      </c>
      <c r="L4055" t="s">
        <v>1263</v>
      </c>
      <c r="M4055">
        <v>-4</v>
      </c>
      <c r="P4055" s="2" t="s">
        <v>9742</v>
      </c>
      <c r="Q4055" t="s">
        <v>47</v>
      </c>
      <c r="S4055">
        <v>0.46817302703857422</v>
      </c>
      <c r="T4055">
        <v>4.8923378926701837E-5</v>
      </c>
      <c r="U4055">
        <v>1.232160837389529E-3</v>
      </c>
      <c r="V4055">
        <v>1.9655143842101101E-3</v>
      </c>
      <c r="W4055">
        <v>7.2108127176761627E-2</v>
      </c>
      <c r="X4055">
        <v>1.63484865333885E-3</v>
      </c>
      <c r="Y4055">
        <v>-3.272727272727273E-2</v>
      </c>
      <c r="Z4055">
        <v>0.14599999999999999</v>
      </c>
      <c r="AA4055">
        <v>7.2999999999999995E-2</v>
      </c>
      <c r="AB4055">
        <v>0.78100000000000003</v>
      </c>
      <c r="AC4055">
        <v>0.70520000000000005</v>
      </c>
      <c r="AD4055" t="s">
        <v>48</v>
      </c>
      <c r="AE4055" t="s">
        <v>48</v>
      </c>
      <c r="AF4055" t="s">
        <v>48</v>
      </c>
    </row>
    <row r="4056" spans="1:32" hidden="1" outlineLevel="1" x14ac:dyDescent="0.2">
      <c r="A4056" t="s">
        <v>9743</v>
      </c>
      <c r="B4056" t="s">
        <v>9744</v>
      </c>
      <c r="C4056" t="s">
        <v>9717</v>
      </c>
      <c r="J4056" t="s">
        <v>9745</v>
      </c>
      <c r="K4056" t="s">
        <v>9662</v>
      </c>
      <c r="L4056" t="s">
        <v>1263</v>
      </c>
      <c r="M4056">
        <v>1</v>
      </c>
      <c r="P4056" s="2" t="s">
        <v>9746</v>
      </c>
      <c r="Q4056" t="s">
        <v>47</v>
      </c>
      <c r="S4056">
        <v>5.1304958760738373E-2</v>
      </c>
      <c r="T4056">
        <v>5.7757915783440687E-5</v>
      </c>
      <c r="U4056">
        <v>2.9645866015925998E-4</v>
      </c>
      <c r="V4056">
        <v>2.7178737800568338E-3</v>
      </c>
      <c r="W4056">
        <v>3.3384088892489672E-3</v>
      </c>
      <c r="X4056">
        <v>4.9570435658097267E-4</v>
      </c>
      <c r="Y4056">
        <v>4.2261904761904823E-3</v>
      </c>
      <c r="Z4056">
        <v>0.128</v>
      </c>
      <c r="AA4056">
        <v>0.109</v>
      </c>
      <c r="AB4056">
        <v>0.76400000000000001</v>
      </c>
      <c r="AC4056">
        <v>0.56369999999999998</v>
      </c>
      <c r="AD4056" t="s">
        <v>48</v>
      </c>
      <c r="AE4056" t="s">
        <v>48</v>
      </c>
      <c r="AF4056" t="s">
        <v>48</v>
      </c>
    </row>
    <row r="4057" spans="1:32" hidden="1" outlineLevel="1" x14ac:dyDescent="0.2">
      <c r="A4057" t="s">
        <v>9747</v>
      </c>
      <c r="B4057" t="s">
        <v>9748</v>
      </c>
      <c r="C4057" t="s">
        <v>2329</v>
      </c>
      <c r="J4057" t="s">
        <v>9749</v>
      </c>
      <c r="K4057" t="s">
        <v>9671</v>
      </c>
      <c r="L4057" t="s">
        <v>1263</v>
      </c>
      <c r="M4057">
        <v>2</v>
      </c>
      <c r="P4057" s="2" t="s">
        <v>9750</v>
      </c>
      <c r="Q4057" t="s">
        <v>47</v>
      </c>
      <c r="S4057">
        <v>0.91072899103164673</v>
      </c>
      <c r="T4057">
        <v>2.0845464896410699E-3</v>
      </c>
      <c r="U4057">
        <v>0.1893854886293411</v>
      </c>
      <c r="V4057">
        <v>1.663647964596748E-2</v>
      </c>
      <c r="W4057">
        <v>0.4031778872013092</v>
      </c>
      <c r="X4057">
        <v>1.51180000975728E-2</v>
      </c>
      <c r="Y4057">
        <v>-0.1228571428571429</v>
      </c>
      <c r="Z4057">
        <v>0.05</v>
      </c>
      <c r="AA4057">
        <v>0.253</v>
      </c>
      <c r="AB4057">
        <v>0.69699999999999995</v>
      </c>
      <c r="AC4057">
        <v>-0.95320000000000005</v>
      </c>
      <c r="AD4057" t="s">
        <v>48</v>
      </c>
      <c r="AE4057" t="s">
        <v>48</v>
      </c>
      <c r="AF4057" t="s">
        <v>48</v>
      </c>
    </row>
    <row r="4058" spans="1:32" hidden="1" outlineLevel="1" x14ac:dyDescent="0.2">
      <c r="A4058" t="s">
        <v>9751</v>
      </c>
      <c r="B4058" t="s">
        <v>9752</v>
      </c>
      <c r="C4058" t="s">
        <v>7484</v>
      </c>
      <c r="J4058" t="s">
        <v>9753</v>
      </c>
      <c r="K4058" t="s">
        <v>9671</v>
      </c>
      <c r="L4058" t="s">
        <v>1263</v>
      </c>
      <c r="M4058">
        <v>2</v>
      </c>
      <c r="P4058" s="2" t="s">
        <v>9754</v>
      </c>
      <c r="Q4058" t="s">
        <v>47</v>
      </c>
      <c r="S4058">
        <v>1.4643513131886721E-3</v>
      </c>
      <c r="T4058">
        <v>1.9369849724171222E-6</v>
      </c>
      <c r="U4058">
        <v>2.6279860321665179E-5</v>
      </c>
      <c r="V4058">
        <v>6.640328501816839E-5</v>
      </c>
      <c r="W4058">
        <v>8.3740870468318462E-4</v>
      </c>
      <c r="X4058">
        <v>4.0480652387486771E-5</v>
      </c>
      <c r="Y4058">
        <v>-6.6666666666666666E-2</v>
      </c>
      <c r="Z4058">
        <v>0.14699999999999999</v>
      </c>
      <c r="AA4058">
        <v>5.8000000000000003E-2</v>
      </c>
      <c r="AB4058">
        <v>0.79400000000000004</v>
      </c>
      <c r="AC4058">
        <v>0.52039999999999997</v>
      </c>
      <c r="AD4058" t="s">
        <v>48</v>
      </c>
      <c r="AE4058" t="s">
        <v>48</v>
      </c>
      <c r="AF4058" t="s">
        <v>48</v>
      </c>
    </row>
    <row r="4059" spans="1:32" hidden="1" outlineLevel="1" x14ac:dyDescent="0.2">
      <c r="A4059" t="s">
        <v>9755</v>
      </c>
      <c r="B4059" t="s">
        <v>9756</v>
      </c>
      <c r="C4059" t="s">
        <v>2329</v>
      </c>
      <c r="J4059" t="s">
        <v>9757</v>
      </c>
      <c r="K4059" t="s">
        <v>9671</v>
      </c>
      <c r="L4059" t="s">
        <v>1263</v>
      </c>
      <c r="M4059">
        <v>1</v>
      </c>
      <c r="P4059" s="2" t="s">
        <v>9758</v>
      </c>
      <c r="Q4059" t="s">
        <v>47</v>
      </c>
      <c r="S4059">
        <v>0.39235183596611017</v>
      </c>
      <c r="T4059">
        <v>7.1274094807449728E-5</v>
      </c>
      <c r="U4059">
        <v>1.3257229002192621E-3</v>
      </c>
      <c r="V4059">
        <v>1.194994081743062E-3</v>
      </c>
      <c r="W4059">
        <v>1.6748566180467609E-2</v>
      </c>
      <c r="X4059">
        <v>1.9628081936389208E-3</v>
      </c>
      <c r="Y4059">
        <v>0.22857142857142859</v>
      </c>
      <c r="Z4059">
        <v>6.4000000000000001E-2</v>
      </c>
      <c r="AA4059">
        <v>0.254</v>
      </c>
      <c r="AB4059">
        <v>0.68300000000000005</v>
      </c>
      <c r="AC4059">
        <v>-0.79530000000000001</v>
      </c>
      <c r="AD4059" t="s">
        <v>48</v>
      </c>
      <c r="AE4059" t="s">
        <v>48</v>
      </c>
      <c r="AF4059" t="s">
        <v>48</v>
      </c>
    </row>
    <row r="4060" spans="1:32" hidden="1" outlineLevel="1" x14ac:dyDescent="0.2">
      <c r="A4060" t="s">
        <v>9759</v>
      </c>
      <c r="B4060" t="s">
        <v>9760</v>
      </c>
      <c r="C4060" t="s">
        <v>1048</v>
      </c>
      <c r="J4060" t="s">
        <v>9761</v>
      </c>
      <c r="K4060" t="s">
        <v>9675</v>
      </c>
      <c r="L4060" t="s">
        <v>1263</v>
      </c>
      <c r="M4060">
        <v>4</v>
      </c>
      <c r="P4060" s="2" t="s">
        <v>9762</v>
      </c>
      <c r="Q4060" t="s">
        <v>47</v>
      </c>
      <c r="S4060">
        <v>0.96980804204940796</v>
      </c>
      <c r="T4060">
        <v>2.7832140403916131E-5</v>
      </c>
      <c r="U4060">
        <v>1.1011138558387761E-3</v>
      </c>
      <c r="V4060">
        <v>4.5209453674033279E-4</v>
      </c>
      <c r="W4060">
        <v>0.95751971006393433</v>
      </c>
      <c r="X4060">
        <v>1.734567922540009E-4</v>
      </c>
      <c r="Y4060">
        <v>-5.3571428571428582E-2</v>
      </c>
      <c r="Z4060">
        <v>0.191</v>
      </c>
      <c r="AA4060">
        <v>0.23400000000000001</v>
      </c>
      <c r="AB4060">
        <v>0.57399999999999995</v>
      </c>
      <c r="AC4060">
        <v>-0.1447</v>
      </c>
      <c r="AD4060" t="s">
        <v>48</v>
      </c>
      <c r="AE4060" t="s">
        <v>48</v>
      </c>
      <c r="AF4060" t="s">
        <v>48</v>
      </c>
    </row>
    <row r="4061" spans="1:32" hidden="1" outlineLevel="1" x14ac:dyDescent="0.2">
      <c r="A4061" t="s">
        <v>9763</v>
      </c>
      <c r="B4061" t="s">
        <v>9764</v>
      </c>
      <c r="C4061" t="s">
        <v>7484</v>
      </c>
      <c r="J4061" t="s">
        <v>9765</v>
      </c>
      <c r="K4061" t="s">
        <v>9675</v>
      </c>
      <c r="L4061" t="s">
        <v>1263</v>
      </c>
      <c r="M4061">
        <v>-3</v>
      </c>
      <c r="P4061" s="2" t="s">
        <v>9766</v>
      </c>
      <c r="Q4061" t="s">
        <v>47</v>
      </c>
      <c r="S4061">
        <v>0.1751859784126282</v>
      </c>
      <c r="T4061">
        <v>5.8165718655800447E-5</v>
      </c>
      <c r="U4061">
        <v>1.129101845435798E-3</v>
      </c>
      <c r="V4061">
        <v>7.0557632716372609E-4</v>
      </c>
      <c r="W4061">
        <v>3.983314149081707E-3</v>
      </c>
      <c r="X4061">
        <v>2.965122926980257E-3</v>
      </c>
      <c r="Y4061">
        <v>0.5</v>
      </c>
      <c r="Z4061">
        <v>0.17399999999999999</v>
      </c>
      <c r="AA4061">
        <v>0</v>
      </c>
      <c r="AB4061">
        <v>0.82599999999999996</v>
      </c>
      <c r="AC4061">
        <v>0.74580000000000002</v>
      </c>
      <c r="AD4061" t="s">
        <v>48</v>
      </c>
      <c r="AE4061" t="s">
        <v>48</v>
      </c>
      <c r="AF4061" t="s">
        <v>48</v>
      </c>
    </row>
    <row r="4062" spans="1:32" hidden="1" outlineLevel="1" x14ac:dyDescent="0.2">
      <c r="A4062" t="s">
        <v>9767</v>
      </c>
      <c r="B4062" t="s">
        <v>9768</v>
      </c>
      <c r="C4062" t="s">
        <v>9613</v>
      </c>
      <c r="J4062" t="s">
        <v>9769</v>
      </c>
      <c r="K4062" t="s">
        <v>9692</v>
      </c>
      <c r="L4062" t="s">
        <v>1263</v>
      </c>
      <c r="M4062">
        <v>0</v>
      </c>
      <c r="P4062" s="2" t="s">
        <v>9770</v>
      </c>
      <c r="Q4062" t="s">
        <v>47</v>
      </c>
      <c r="S4062">
        <v>3.4376531839370728E-2</v>
      </c>
      <c r="T4062">
        <v>3.7002562294219392E-6</v>
      </c>
      <c r="U4062">
        <v>2.2237753728404641E-4</v>
      </c>
      <c r="V4062">
        <v>8.7287521455436945E-4</v>
      </c>
      <c r="W4062">
        <v>2.6209373027086261E-2</v>
      </c>
      <c r="X4062">
        <v>3.2671692315489048E-4</v>
      </c>
      <c r="Y4062">
        <v>0</v>
      </c>
      <c r="Z4062">
        <v>0</v>
      </c>
      <c r="AA4062">
        <v>0</v>
      </c>
      <c r="AB4062">
        <v>1</v>
      </c>
      <c r="AC4062">
        <v>0</v>
      </c>
      <c r="AD4062" t="s">
        <v>48</v>
      </c>
      <c r="AE4062" t="s">
        <v>48</v>
      </c>
      <c r="AF4062" t="s">
        <v>48</v>
      </c>
    </row>
    <row r="4063" spans="1:32" hidden="1" outlineLevel="1" x14ac:dyDescent="0.2">
      <c r="A4063" t="s">
        <v>9771</v>
      </c>
      <c r="B4063" t="s">
        <v>9772</v>
      </c>
      <c r="C4063" t="s">
        <v>2329</v>
      </c>
      <c r="J4063" t="s">
        <v>9773</v>
      </c>
      <c r="K4063" t="s">
        <v>9711</v>
      </c>
      <c r="L4063" t="s">
        <v>1263</v>
      </c>
      <c r="M4063">
        <v>3</v>
      </c>
      <c r="P4063" s="2" t="s">
        <v>9774</v>
      </c>
      <c r="Q4063" t="s">
        <v>47</v>
      </c>
      <c r="S4063">
        <v>0.62761378288269043</v>
      </c>
      <c r="T4063">
        <v>6.1491366068366915E-5</v>
      </c>
      <c r="U4063">
        <v>1.234349212609231E-3</v>
      </c>
      <c r="V4063">
        <v>1.4339655172079799E-3</v>
      </c>
      <c r="W4063">
        <v>0.153606116771698</v>
      </c>
      <c r="X4063">
        <v>2.0836589392274618E-3</v>
      </c>
      <c r="Y4063">
        <v>-0.3125</v>
      </c>
      <c r="Z4063">
        <v>0</v>
      </c>
      <c r="AA4063">
        <v>0</v>
      </c>
      <c r="AB4063">
        <v>1</v>
      </c>
      <c r="AC4063">
        <v>0</v>
      </c>
      <c r="AD4063" t="s">
        <v>48</v>
      </c>
      <c r="AE4063" t="s">
        <v>48</v>
      </c>
      <c r="AF4063" t="s">
        <v>48</v>
      </c>
    </row>
    <row r="4064" spans="1:32" hidden="1" outlineLevel="1" x14ac:dyDescent="0.2">
      <c r="A4064" t="s">
        <v>9775</v>
      </c>
      <c r="B4064" t="s">
        <v>9776</v>
      </c>
      <c r="C4064" t="s">
        <v>9642</v>
      </c>
      <c r="J4064" t="s">
        <v>9777</v>
      </c>
      <c r="K4064" t="s">
        <v>9720</v>
      </c>
      <c r="L4064" t="s">
        <v>1263</v>
      </c>
      <c r="M4064">
        <v>4</v>
      </c>
      <c r="P4064" s="2" t="s">
        <v>9778</v>
      </c>
      <c r="Q4064" t="s">
        <v>47</v>
      </c>
      <c r="S4064">
        <v>3.8141460390761489E-4</v>
      </c>
      <c r="T4064">
        <v>2.2861722754896618E-6</v>
      </c>
      <c r="U4064">
        <v>2.0334735381766219E-5</v>
      </c>
      <c r="V4064">
        <v>6.0424121329560883E-5</v>
      </c>
      <c r="W4064">
        <v>1.3705922174267471E-4</v>
      </c>
      <c r="X4064">
        <v>3.5612378269433982E-5</v>
      </c>
      <c r="Y4064">
        <v>0</v>
      </c>
      <c r="Z4064">
        <v>0</v>
      </c>
      <c r="AA4064">
        <v>0</v>
      </c>
      <c r="AB4064">
        <v>1</v>
      </c>
      <c r="AC4064">
        <v>0</v>
      </c>
      <c r="AD4064" t="s">
        <v>48</v>
      </c>
      <c r="AE4064" t="s">
        <v>48</v>
      </c>
      <c r="AF4064" t="s">
        <v>48</v>
      </c>
    </row>
    <row r="4065" spans="1:32" hidden="1" outlineLevel="1" x14ac:dyDescent="0.2">
      <c r="A4065" t="s">
        <v>9779</v>
      </c>
      <c r="B4065" t="s">
        <v>9780</v>
      </c>
      <c r="C4065" t="s">
        <v>9647</v>
      </c>
      <c r="J4065" t="s">
        <v>9781</v>
      </c>
      <c r="K4065" t="s">
        <v>9724</v>
      </c>
      <c r="L4065" t="s">
        <v>1263</v>
      </c>
      <c r="M4065">
        <v>4</v>
      </c>
      <c r="P4065" s="2" t="s">
        <v>9782</v>
      </c>
      <c r="Q4065" t="s">
        <v>47</v>
      </c>
      <c r="S4065">
        <v>2.3335255682468411E-2</v>
      </c>
      <c r="T4065">
        <v>1.032130694511579E-5</v>
      </c>
      <c r="U4065">
        <v>1.5321854152716699E-4</v>
      </c>
      <c r="V4065">
        <v>3.1542187207378452E-4</v>
      </c>
      <c r="W4065">
        <v>1.378614269196987E-2</v>
      </c>
      <c r="X4065">
        <v>4.8915628576651216E-4</v>
      </c>
      <c r="Y4065">
        <v>-0.23055555555555551</v>
      </c>
      <c r="Z4065">
        <v>0.152</v>
      </c>
      <c r="AA4065">
        <v>0.09</v>
      </c>
      <c r="AB4065">
        <v>0.75800000000000001</v>
      </c>
      <c r="AC4065">
        <v>0.5423</v>
      </c>
      <c r="AD4065" t="s">
        <v>48</v>
      </c>
      <c r="AE4065" t="s">
        <v>48</v>
      </c>
      <c r="AF4065" t="s">
        <v>48</v>
      </c>
    </row>
    <row r="4066" spans="1:32" hidden="1" outlineLevel="1" x14ac:dyDescent="0.2">
      <c r="A4066" t="s">
        <v>9783</v>
      </c>
      <c r="B4066" t="s">
        <v>9784</v>
      </c>
      <c r="C4066" t="s">
        <v>9647</v>
      </c>
      <c r="J4066" t="s">
        <v>9785</v>
      </c>
      <c r="K4066" t="s">
        <v>9739</v>
      </c>
      <c r="L4066" t="s">
        <v>1263</v>
      </c>
      <c r="M4066">
        <v>4</v>
      </c>
      <c r="P4066" s="2" t="s">
        <v>9786</v>
      </c>
      <c r="Q4066" t="s">
        <v>47</v>
      </c>
      <c r="S4066">
        <v>3.7075843662023537E-2</v>
      </c>
      <c r="T4066">
        <v>9.0123932750429958E-5</v>
      </c>
      <c r="U4066">
        <v>6.3845014665275812E-4</v>
      </c>
      <c r="V4066">
        <v>1.3485793024301529E-3</v>
      </c>
      <c r="W4066">
        <v>2.0698693115264182E-3</v>
      </c>
      <c r="X4066">
        <v>1.3876375742256639E-3</v>
      </c>
      <c r="Y4066">
        <v>0.1222222222222222</v>
      </c>
      <c r="Z4066">
        <v>0.14599999999999999</v>
      </c>
      <c r="AA4066">
        <v>8.4000000000000005E-2</v>
      </c>
      <c r="AB4066">
        <v>0.77100000000000002</v>
      </c>
      <c r="AC4066">
        <v>0.38179999999999997</v>
      </c>
      <c r="AD4066" t="s">
        <v>48</v>
      </c>
      <c r="AE4066" t="s">
        <v>48</v>
      </c>
      <c r="AF4066" t="s">
        <v>48</v>
      </c>
    </row>
    <row r="4067" spans="1:32" hidden="1" outlineLevel="1" x14ac:dyDescent="0.2">
      <c r="A4067" t="s">
        <v>9787</v>
      </c>
      <c r="B4067" t="s">
        <v>9788</v>
      </c>
      <c r="C4067" t="s">
        <v>9647</v>
      </c>
      <c r="J4067" t="s">
        <v>9789</v>
      </c>
      <c r="K4067" t="s">
        <v>9739</v>
      </c>
      <c r="L4067" t="s">
        <v>1263</v>
      </c>
      <c r="M4067">
        <v>2</v>
      </c>
      <c r="P4067" s="2" t="s">
        <v>9790</v>
      </c>
      <c r="Q4067" t="s">
        <v>47</v>
      </c>
      <c r="S4067">
        <v>1.851733424700797E-3</v>
      </c>
      <c r="T4067">
        <v>6.4725486481620456E-6</v>
      </c>
      <c r="U4067">
        <v>6.5751934016589075E-5</v>
      </c>
      <c r="V4067">
        <v>1.384497300023213E-4</v>
      </c>
      <c r="W4067">
        <v>3.1076898449100549E-4</v>
      </c>
      <c r="X4067">
        <v>3.4319120459258562E-4</v>
      </c>
      <c r="Y4067">
        <v>3.7500000000000012E-2</v>
      </c>
      <c r="Z4067">
        <v>0.04</v>
      </c>
      <c r="AA4067">
        <v>0.20799999999999999</v>
      </c>
      <c r="AB4067">
        <v>0.752</v>
      </c>
      <c r="AC4067">
        <v>-0.90010000000000001</v>
      </c>
      <c r="AD4067" t="s">
        <v>48</v>
      </c>
      <c r="AE4067" t="s">
        <v>48</v>
      </c>
      <c r="AF4067" t="s">
        <v>48</v>
      </c>
    </row>
    <row r="4068" spans="1:32" hidden="1" outlineLevel="1" x14ac:dyDescent="0.2">
      <c r="A4068" t="s">
        <v>9791</v>
      </c>
      <c r="B4068" t="s">
        <v>9792</v>
      </c>
      <c r="C4068" t="s">
        <v>9647</v>
      </c>
      <c r="J4068" t="s">
        <v>9793</v>
      </c>
      <c r="K4068" t="s">
        <v>9747</v>
      </c>
      <c r="L4068" t="s">
        <v>1263</v>
      </c>
      <c r="M4068">
        <v>2</v>
      </c>
      <c r="P4068" s="2" t="s">
        <v>9794</v>
      </c>
      <c r="Q4068" t="s">
        <v>47</v>
      </c>
      <c r="S4068">
        <v>0.39417338371276861</v>
      </c>
      <c r="T4068">
        <v>1.568572624819353E-4</v>
      </c>
      <c r="U4068">
        <v>1.925070071592927E-3</v>
      </c>
      <c r="V4068">
        <v>5.835771095007658E-3</v>
      </c>
      <c r="W4068">
        <v>1.135462522506714E-2</v>
      </c>
      <c r="X4068">
        <v>5.571301095187664E-3</v>
      </c>
      <c r="Y4068">
        <v>0.1736111111111111</v>
      </c>
      <c r="Z4068">
        <v>9.1999999999999998E-2</v>
      </c>
      <c r="AA4068">
        <v>0.17399999999999999</v>
      </c>
      <c r="AB4068">
        <v>0.73399999999999999</v>
      </c>
      <c r="AC4068">
        <v>-0.85189999999999999</v>
      </c>
      <c r="AD4068" t="s">
        <v>48</v>
      </c>
      <c r="AE4068" t="s">
        <v>48</v>
      </c>
      <c r="AF4068" t="s">
        <v>48</v>
      </c>
    </row>
    <row r="4069" spans="1:32" hidden="1" outlineLevel="1" x14ac:dyDescent="0.2">
      <c r="A4069" t="s">
        <v>9795</v>
      </c>
      <c r="B4069" t="s">
        <v>9796</v>
      </c>
      <c r="C4069" t="s">
        <v>9647</v>
      </c>
      <c r="J4069" t="s">
        <v>9797</v>
      </c>
      <c r="K4069" t="s">
        <v>9747</v>
      </c>
      <c r="L4069" t="s">
        <v>1263</v>
      </c>
      <c r="M4069">
        <v>1</v>
      </c>
      <c r="P4069" s="2" t="s">
        <v>9798</v>
      </c>
      <c r="Q4069" t="s">
        <v>47</v>
      </c>
      <c r="S4069">
        <v>7.4552617967128754E-2</v>
      </c>
      <c r="T4069">
        <v>1.7394985479768371E-4</v>
      </c>
      <c r="U4069">
        <v>4.8958917614072561E-4</v>
      </c>
      <c r="V4069">
        <v>4.8883459530770779E-3</v>
      </c>
      <c r="W4069">
        <v>2.8001491446048021E-3</v>
      </c>
      <c r="X4069">
        <v>1.3917303876951339E-3</v>
      </c>
      <c r="Y4069">
        <v>0.1342592592592593</v>
      </c>
      <c r="Z4069">
        <v>4.2999999999999997E-2</v>
      </c>
      <c r="AA4069">
        <v>0.13700000000000001</v>
      </c>
      <c r="AB4069">
        <v>0.82</v>
      </c>
      <c r="AC4069">
        <v>-0.93</v>
      </c>
      <c r="AD4069" t="s">
        <v>48</v>
      </c>
      <c r="AE4069" t="s">
        <v>48</v>
      </c>
      <c r="AF4069" t="s">
        <v>48</v>
      </c>
    </row>
    <row r="4070" spans="1:32" hidden="1" outlineLevel="1" x14ac:dyDescent="0.2">
      <c r="A4070" t="s">
        <v>9799</v>
      </c>
      <c r="B4070" t="s">
        <v>9800</v>
      </c>
      <c r="C4070" t="s">
        <v>9647</v>
      </c>
      <c r="J4070" t="s">
        <v>9801</v>
      </c>
      <c r="K4070" t="s">
        <v>9751</v>
      </c>
      <c r="L4070" t="s">
        <v>1263</v>
      </c>
      <c r="M4070">
        <v>0</v>
      </c>
      <c r="P4070" s="2" t="s">
        <v>9802</v>
      </c>
      <c r="Q4070" t="s">
        <v>47</v>
      </c>
      <c r="S4070">
        <v>3.7673374754376709E-4</v>
      </c>
      <c r="T4070">
        <v>2.162362989110989E-6</v>
      </c>
      <c r="U4070">
        <v>2.169303297705483E-5</v>
      </c>
      <c r="V4070">
        <v>5.3292707889340818E-5</v>
      </c>
      <c r="W4070">
        <v>1.686788164079189E-4</v>
      </c>
      <c r="X4070">
        <v>2.235170359199401E-5</v>
      </c>
      <c r="Y4070">
        <v>0</v>
      </c>
      <c r="Z4070">
        <v>0.161</v>
      </c>
      <c r="AA4070">
        <v>0</v>
      </c>
      <c r="AB4070">
        <v>0.83899999999999997</v>
      </c>
      <c r="AC4070">
        <v>0.36120000000000002</v>
      </c>
      <c r="AD4070" t="s">
        <v>48</v>
      </c>
      <c r="AE4070" t="s">
        <v>48</v>
      </c>
      <c r="AF4070" t="s">
        <v>48</v>
      </c>
    </row>
    <row r="4071" spans="1:32" hidden="1" outlineLevel="1" x14ac:dyDescent="0.2">
      <c r="A4071" t="s">
        <v>9803</v>
      </c>
      <c r="B4071" t="s">
        <v>9804</v>
      </c>
      <c r="C4071" t="s">
        <v>9647</v>
      </c>
      <c r="J4071" t="s">
        <v>9805</v>
      </c>
      <c r="K4071" t="s">
        <v>9751</v>
      </c>
      <c r="L4071" t="s">
        <v>1263</v>
      </c>
      <c r="M4071">
        <v>1</v>
      </c>
      <c r="P4071" s="2" t="s">
        <v>9806</v>
      </c>
      <c r="Q4071" t="s">
        <v>47</v>
      </c>
      <c r="S4071">
        <v>3.4224597038701182E-4</v>
      </c>
      <c r="T4071">
        <v>2.4650671548442919E-6</v>
      </c>
      <c r="U4071">
        <v>2.0703544578282159E-5</v>
      </c>
      <c r="V4071">
        <v>5.4306092351907857E-5</v>
      </c>
      <c r="W4071">
        <v>1.502018858445808E-4</v>
      </c>
      <c r="X4071">
        <v>2.7322532332618721E-5</v>
      </c>
      <c r="Y4071">
        <v>0.56333333333333335</v>
      </c>
      <c r="Z4071">
        <v>0.30399999999999999</v>
      </c>
      <c r="AA4071">
        <v>0</v>
      </c>
      <c r="AB4071">
        <v>0.69599999999999995</v>
      </c>
      <c r="AC4071">
        <v>0.68799999999999994</v>
      </c>
      <c r="AD4071" t="s">
        <v>48</v>
      </c>
      <c r="AE4071" t="s">
        <v>48</v>
      </c>
      <c r="AF4071" t="s">
        <v>48</v>
      </c>
    </row>
    <row r="4072" spans="1:32" hidden="1" outlineLevel="1" x14ac:dyDescent="0.2">
      <c r="A4072" t="s">
        <v>9807</v>
      </c>
      <c r="B4072" t="s">
        <v>9808</v>
      </c>
      <c r="C4072" t="s">
        <v>9647</v>
      </c>
      <c r="J4072" t="s">
        <v>9809</v>
      </c>
      <c r="K4072" t="s">
        <v>9755</v>
      </c>
      <c r="L4072" t="s">
        <v>1263</v>
      </c>
      <c r="M4072">
        <v>1</v>
      </c>
      <c r="P4072" s="2" t="s">
        <v>9810</v>
      </c>
      <c r="Q4072" t="s">
        <v>47</v>
      </c>
      <c r="S4072">
        <v>0.22113977372646329</v>
      </c>
      <c r="T4072">
        <v>6.8315748649183661E-5</v>
      </c>
      <c r="U4072">
        <v>1.0047752875834699E-3</v>
      </c>
      <c r="V4072">
        <v>1.282253419049084E-3</v>
      </c>
      <c r="W4072">
        <v>4.0612388402223587E-3</v>
      </c>
      <c r="X4072">
        <v>2.3990168701857328E-3</v>
      </c>
      <c r="Y4072">
        <v>4.6875E-2</v>
      </c>
      <c r="Z4072">
        <v>0.16200000000000001</v>
      </c>
      <c r="AA4072">
        <v>0.17</v>
      </c>
      <c r="AB4072">
        <v>0.66800000000000004</v>
      </c>
      <c r="AC4072">
        <v>-0.10539999999999999</v>
      </c>
      <c r="AD4072" t="s">
        <v>48</v>
      </c>
      <c r="AE4072" t="s">
        <v>48</v>
      </c>
      <c r="AF4072" t="s">
        <v>48</v>
      </c>
    </row>
    <row r="4073" spans="1:32" hidden="1" outlineLevel="1" x14ac:dyDescent="0.2">
      <c r="A4073" t="s">
        <v>9811</v>
      </c>
      <c r="B4073" t="s">
        <v>9812</v>
      </c>
      <c r="C4073" t="s">
        <v>7484</v>
      </c>
      <c r="J4073" t="s">
        <v>9813</v>
      </c>
      <c r="K4073" t="s">
        <v>9759</v>
      </c>
      <c r="L4073" t="s">
        <v>1263</v>
      </c>
      <c r="M4073">
        <v>-2</v>
      </c>
      <c r="P4073" s="2" t="s">
        <v>9814</v>
      </c>
      <c r="Q4073" t="s">
        <v>47</v>
      </c>
      <c r="S4073">
        <v>0.57330524921417236</v>
      </c>
      <c r="T4073">
        <v>2.180617302656174E-4</v>
      </c>
      <c r="U4073">
        <v>4.1359197348356247E-3</v>
      </c>
      <c r="V4073">
        <v>3.7676540669053789E-3</v>
      </c>
      <c r="W4073">
        <v>6.3277436420321456E-3</v>
      </c>
      <c r="X4073">
        <v>4.9501014873385429E-3</v>
      </c>
      <c r="Y4073">
        <v>0.05</v>
      </c>
      <c r="Z4073">
        <v>0.24099999999999999</v>
      </c>
      <c r="AA4073">
        <v>9.8000000000000004E-2</v>
      </c>
      <c r="AB4073">
        <v>0.66100000000000003</v>
      </c>
      <c r="AC4073">
        <v>0.85770000000000002</v>
      </c>
      <c r="AD4073" t="s">
        <v>48</v>
      </c>
      <c r="AE4073" t="s">
        <v>48</v>
      </c>
      <c r="AF4073" t="s">
        <v>48</v>
      </c>
    </row>
    <row r="4074" spans="1:32" hidden="1" outlineLevel="1" x14ac:dyDescent="0.2">
      <c r="A4074" t="s">
        <v>9815</v>
      </c>
      <c r="B4074" t="s">
        <v>9816</v>
      </c>
      <c r="C4074" t="s">
        <v>1252</v>
      </c>
      <c r="J4074" t="s">
        <v>9817</v>
      </c>
      <c r="K4074" t="s">
        <v>9763</v>
      </c>
      <c r="L4074" t="s">
        <v>1263</v>
      </c>
      <c r="M4074">
        <v>4</v>
      </c>
      <c r="P4074" s="2" t="s">
        <v>9818</v>
      </c>
      <c r="Q4074" t="s">
        <v>47</v>
      </c>
      <c r="S4074">
        <v>1.316473120823503E-3</v>
      </c>
      <c r="T4074">
        <v>1.9274507394584361E-6</v>
      </c>
      <c r="U4074">
        <v>2.9890950827393681E-5</v>
      </c>
      <c r="V4074">
        <v>9.5603449153713882E-5</v>
      </c>
      <c r="W4074">
        <v>4.8636781866662199E-4</v>
      </c>
      <c r="X4074">
        <v>3.6146000638836988E-5</v>
      </c>
      <c r="Y4074">
        <v>8.3333333333333343E-2</v>
      </c>
      <c r="Z4074">
        <v>0.314</v>
      </c>
      <c r="AA4074">
        <v>0.13700000000000001</v>
      </c>
      <c r="AB4074">
        <v>0.54900000000000004</v>
      </c>
      <c r="AC4074">
        <v>0.70030000000000003</v>
      </c>
      <c r="AD4074" t="s">
        <v>48</v>
      </c>
      <c r="AE4074" t="s">
        <v>48</v>
      </c>
      <c r="AF4074" t="s">
        <v>48</v>
      </c>
    </row>
    <row r="4075" spans="1:32" hidden="1" outlineLevel="1" x14ac:dyDescent="0.2">
      <c r="A4075" t="s">
        <v>9819</v>
      </c>
      <c r="B4075" t="s">
        <v>9820</v>
      </c>
      <c r="C4075" t="s">
        <v>8130</v>
      </c>
      <c r="J4075" t="s">
        <v>9821</v>
      </c>
      <c r="K4075" t="s">
        <v>9771</v>
      </c>
      <c r="L4075" t="s">
        <v>1263</v>
      </c>
      <c r="M4075">
        <v>1</v>
      </c>
      <c r="P4075" s="2" t="s">
        <v>9822</v>
      </c>
      <c r="Q4075" t="s">
        <v>47</v>
      </c>
      <c r="S4075">
        <v>1.0378440842032431E-2</v>
      </c>
      <c r="T4075">
        <v>1.3875561307941099E-5</v>
      </c>
      <c r="U4075">
        <v>4.2670543189160531E-4</v>
      </c>
      <c r="V4075">
        <v>1.7029551963787531E-4</v>
      </c>
      <c r="W4075">
        <v>1.280469121411443E-3</v>
      </c>
      <c r="X4075">
        <v>3.2106015714816749E-4</v>
      </c>
      <c r="Y4075">
        <v>0.15</v>
      </c>
      <c r="Z4075">
        <v>0.10199999999999999</v>
      </c>
      <c r="AA4075">
        <v>0.16600000000000001</v>
      </c>
      <c r="AB4075">
        <v>0.73199999999999998</v>
      </c>
      <c r="AC4075">
        <v>-0.71109999999999995</v>
      </c>
      <c r="AD4075" t="s">
        <v>48</v>
      </c>
      <c r="AE4075" t="s">
        <v>48</v>
      </c>
      <c r="AF4075" t="s">
        <v>48</v>
      </c>
    </row>
    <row r="4076" spans="1:32" hidden="1" outlineLevel="1" x14ac:dyDescent="0.2">
      <c r="A4076" t="s">
        <v>9823</v>
      </c>
      <c r="B4076" t="s">
        <v>9824</v>
      </c>
      <c r="C4076" t="s">
        <v>9581</v>
      </c>
      <c r="J4076" t="s">
        <v>9825</v>
      </c>
      <c r="K4076" t="s">
        <v>9775</v>
      </c>
      <c r="L4076" t="s">
        <v>1263</v>
      </c>
      <c r="M4076">
        <v>1</v>
      </c>
      <c r="P4076" s="2" t="s">
        <v>9826</v>
      </c>
      <c r="Q4076" t="s">
        <v>47</v>
      </c>
      <c r="S4076">
        <v>2.3173135705292221E-3</v>
      </c>
      <c r="T4076">
        <v>2.854728563761455E-6</v>
      </c>
      <c r="U4076">
        <v>2.4773340555839241E-5</v>
      </c>
      <c r="V4076">
        <v>2.4794577620923519E-4</v>
      </c>
      <c r="W4076">
        <v>4.7764758346602321E-4</v>
      </c>
      <c r="X4076">
        <v>2.7773951296694582E-4</v>
      </c>
      <c r="Y4076">
        <v>0.2142857142857143</v>
      </c>
      <c r="Z4076">
        <v>0.112</v>
      </c>
      <c r="AA4076">
        <v>5.0999999999999997E-2</v>
      </c>
      <c r="AB4076">
        <v>0.83699999999999997</v>
      </c>
      <c r="AC4076">
        <v>0.29599999999999999</v>
      </c>
      <c r="AD4076" t="s">
        <v>48</v>
      </c>
      <c r="AE4076" t="s">
        <v>48</v>
      </c>
      <c r="AF4076" t="s">
        <v>48</v>
      </c>
    </row>
    <row r="4077" spans="1:32" hidden="1" outlineLevel="1" x14ac:dyDescent="0.2">
      <c r="A4077" t="s">
        <v>9827</v>
      </c>
      <c r="B4077" t="s">
        <v>9828</v>
      </c>
      <c r="C4077" t="s">
        <v>2329</v>
      </c>
      <c r="J4077" t="s">
        <v>9829</v>
      </c>
      <c r="K4077" t="s">
        <v>9779</v>
      </c>
      <c r="L4077" t="s">
        <v>1263</v>
      </c>
      <c r="M4077">
        <v>2</v>
      </c>
      <c r="P4077" s="2" t="s">
        <v>9830</v>
      </c>
      <c r="Q4077" t="s">
        <v>47</v>
      </c>
      <c r="S4077">
        <v>0.47114008665084839</v>
      </c>
      <c r="T4077">
        <v>2.2934218868613239E-3</v>
      </c>
      <c r="U4077">
        <v>9.3652466312050819E-3</v>
      </c>
      <c r="V4077">
        <v>1.490821223706007E-2</v>
      </c>
      <c r="W4077">
        <v>1.068271044641733E-2</v>
      </c>
      <c r="X4077">
        <v>8.6413668468594551E-3</v>
      </c>
      <c r="Y4077">
        <v>0.31595365418894827</v>
      </c>
      <c r="Z4077">
        <v>0.16800000000000001</v>
      </c>
      <c r="AA4077">
        <v>6.2E-2</v>
      </c>
      <c r="AB4077">
        <v>0.77</v>
      </c>
      <c r="AC4077">
        <v>0.97009999999999996</v>
      </c>
      <c r="AD4077" t="s">
        <v>48</v>
      </c>
      <c r="AE4077" t="s">
        <v>48</v>
      </c>
      <c r="AF4077" t="s">
        <v>48</v>
      </c>
    </row>
    <row r="4078" spans="1:32" hidden="1" outlineLevel="1" x14ac:dyDescent="0.2">
      <c r="A4078" t="s">
        <v>9831</v>
      </c>
      <c r="B4078" t="s">
        <v>9832</v>
      </c>
      <c r="C4078" t="s">
        <v>2329</v>
      </c>
      <c r="J4078" t="s">
        <v>9833</v>
      </c>
      <c r="K4078" t="s">
        <v>9779</v>
      </c>
      <c r="L4078" t="s">
        <v>1263</v>
      </c>
      <c r="M4078">
        <v>0</v>
      </c>
      <c r="P4078" s="2" t="s">
        <v>9834</v>
      </c>
      <c r="Q4078" t="s">
        <v>47</v>
      </c>
      <c r="S4078">
        <v>5.3577288053929806E-4</v>
      </c>
      <c r="T4078">
        <v>2.7557034627534449E-6</v>
      </c>
      <c r="U4078">
        <v>2.2837424694444049E-5</v>
      </c>
      <c r="V4078">
        <v>7.1639537054579705E-5</v>
      </c>
      <c r="W4078">
        <v>1.7827912233769891E-4</v>
      </c>
      <c r="X4078">
        <v>4.8189740482484922E-5</v>
      </c>
      <c r="Y4078">
        <v>-0.23749999999999999</v>
      </c>
      <c r="Z4078">
        <v>0</v>
      </c>
      <c r="AA4078">
        <v>0.05</v>
      </c>
      <c r="AB4078">
        <v>0.95</v>
      </c>
      <c r="AC4078">
        <v>-0.2732</v>
      </c>
      <c r="AD4078" t="s">
        <v>48</v>
      </c>
      <c r="AE4078" t="s">
        <v>48</v>
      </c>
      <c r="AF4078" t="s">
        <v>48</v>
      </c>
    </row>
    <row r="4079" spans="1:32" hidden="1" outlineLevel="1" x14ac:dyDescent="0.2">
      <c r="A4079" t="s">
        <v>9835</v>
      </c>
      <c r="B4079" t="s">
        <v>9836</v>
      </c>
      <c r="C4079" t="s">
        <v>2329</v>
      </c>
      <c r="J4079" t="s">
        <v>9837</v>
      </c>
      <c r="K4079" t="s">
        <v>9783</v>
      </c>
      <c r="L4079" t="s">
        <v>1263</v>
      </c>
      <c r="M4079">
        <v>2</v>
      </c>
      <c r="P4079" s="2" t="s">
        <v>9838</v>
      </c>
      <c r="Q4079" t="s">
        <v>47</v>
      </c>
      <c r="S4079">
        <v>0.45185381174087519</v>
      </c>
      <c r="T4079">
        <v>3.5395958548178903E-5</v>
      </c>
      <c r="U4079">
        <v>1.4260385651141409E-3</v>
      </c>
      <c r="V4079">
        <v>1.281329314224422E-3</v>
      </c>
      <c r="W4079">
        <v>0.13201999664306641</v>
      </c>
      <c r="X4079">
        <v>1.377359963953495E-3</v>
      </c>
      <c r="Y4079">
        <v>-1.9047619047619029E-2</v>
      </c>
      <c r="Z4079">
        <v>9.4E-2</v>
      </c>
      <c r="AA4079">
        <v>0.11</v>
      </c>
      <c r="AB4079">
        <v>0.79600000000000004</v>
      </c>
      <c r="AC4079">
        <v>-0.52429999999999999</v>
      </c>
      <c r="AD4079" t="s">
        <v>48</v>
      </c>
      <c r="AE4079" t="s">
        <v>48</v>
      </c>
      <c r="AF4079" t="s">
        <v>48</v>
      </c>
    </row>
    <row r="4080" spans="1:32" hidden="1" outlineLevel="1" x14ac:dyDescent="0.2">
      <c r="A4080" t="s">
        <v>9839</v>
      </c>
      <c r="B4080" t="s">
        <v>9840</v>
      </c>
      <c r="C4080" t="s">
        <v>2329</v>
      </c>
      <c r="J4080" t="s">
        <v>9841</v>
      </c>
      <c r="K4080" t="s">
        <v>9787</v>
      </c>
      <c r="L4080" t="s">
        <v>1263</v>
      </c>
      <c r="M4080">
        <v>3</v>
      </c>
      <c r="P4080" s="2" t="s">
        <v>9842</v>
      </c>
      <c r="Q4080" t="s">
        <v>47</v>
      </c>
      <c r="S4080">
        <v>0.49256902933120728</v>
      </c>
      <c r="T4080">
        <v>1.084294926840812E-4</v>
      </c>
      <c r="U4080">
        <v>1.6478130128234621E-3</v>
      </c>
      <c r="V4080">
        <v>2.7672613505274062E-3</v>
      </c>
      <c r="W4080">
        <v>1.2894950807094571E-2</v>
      </c>
      <c r="X4080">
        <v>3.3486438915133481E-3</v>
      </c>
      <c r="Y4080">
        <v>-0.24866071428571429</v>
      </c>
      <c r="Z4080">
        <v>1.2E-2</v>
      </c>
      <c r="AA4080">
        <v>8.5999999999999993E-2</v>
      </c>
      <c r="AB4080">
        <v>0.90200000000000002</v>
      </c>
      <c r="AC4080">
        <v>-0.78139999999999998</v>
      </c>
      <c r="AD4080" t="s">
        <v>48</v>
      </c>
      <c r="AE4080" t="s">
        <v>48</v>
      </c>
      <c r="AF4080" t="s">
        <v>48</v>
      </c>
    </row>
    <row r="4081" spans="1:32" hidden="1" outlineLevel="1" x14ac:dyDescent="0.2">
      <c r="A4081" t="s">
        <v>9843</v>
      </c>
      <c r="B4081" t="s">
        <v>9844</v>
      </c>
      <c r="C4081" t="s">
        <v>2329</v>
      </c>
      <c r="J4081" t="s">
        <v>9845</v>
      </c>
      <c r="K4081" t="s">
        <v>9803</v>
      </c>
      <c r="L4081" t="s">
        <v>1263</v>
      </c>
      <c r="M4081">
        <v>0</v>
      </c>
      <c r="P4081" s="2" t="s">
        <v>9846</v>
      </c>
      <c r="Q4081" t="s">
        <v>47</v>
      </c>
      <c r="S4081">
        <v>3.6270328564569349E-4</v>
      </c>
      <c r="T4081">
        <v>2.226661081294878E-6</v>
      </c>
      <c r="U4081">
        <v>1.8976492356159721E-5</v>
      </c>
      <c r="V4081">
        <v>5.2094546845182783E-5</v>
      </c>
      <c r="W4081">
        <v>1.6139166837092489E-4</v>
      </c>
      <c r="X4081">
        <v>2.1879895939491689E-5</v>
      </c>
      <c r="Y4081">
        <v>0.2857142857142857</v>
      </c>
      <c r="Z4081">
        <v>0</v>
      </c>
      <c r="AA4081">
        <v>0.21299999999999999</v>
      </c>
      <c r="AB4081">
        <v>0.78700000000000003</v>
      </c>
      <c r="AC4081">
        <v>-0.40229999999999999</v>
      </c>
      <c r="AD4081" t="s">
        <v>48</v>
      </c>
      <c r="AE4081" t="s">
        <v>48</v>
      </c>
      <c r="AF4081" t="s">
        <v>48</v>
      </c>
    </row>
    <row r="4082" spans="1:32" hidden="1" outlineLevel="1" x14ac:dyDescent="0.2">
      <c r="A4082" t="s">
        <v>9847</v>
      </c>
      <c r="B4082" t="s">
        <v>9848</v>
      </c>
      <c r="C4082" t="s">
        <v>9647</v>
      </c>
      <c r="J4082" t="s">
        <v>9849</v>
      </c>
      <c r="K4082" t="s">
        <v>9807</v>
      </c>
      <c r="L4082" t="s">
        <v>1263</v>
      </c>
      <c r="M4082">
        <v>0</v>
      </c>
      <c r="P4082" s="2" t="s">
        <v>9850</v>
      </c>
      <c r="Q4082" t="s">
        <v>47</v>
      </c>
      <c r="S4082">
        <v>7.3096878826618195E-2</v>
      </c>
      <c r="T4082">
        <v>3.8910398870939389E-5</v>
      </c>
      <c r="U4082">
        <v>6.0875440249219537E-4</v>
      </c>
      <c r="V4082">
        <v>1.852187211625278E-3</v>
      </c>
      <c r="W4082">
        <v>1.914177439175546E-3</v>
      </c>
      <c r="X4082">
        <v>9.5960655016824603E-4</v>
      </c>
      <c r="Y4082">
        <v>0.1</v>
      </c>
      <c r="Z4082">
        <v>0.191</v>
      </c>
      <c r="AA4082">
        <v>0</v>
      </c>
      <c r="AB4082">
        <v>0.80900000000000005</v>
      </c>
      <c r="AC4082">
        <v>0.38179999999999997</v>
      </c>
      <c r="AD4082" t="s">
        <v>48</v>
      </c>
      <c r="AE4082" t="s">
        <v>48</v>
      </c>
      <c r="AF4082" t="s">
        <v>48</v>
      </c>
    </row>
    <row r="4083" spans="1:32" hidden="1" outlineLevel="1" x14ac:dyDescent="0.2">
      <c r="A4083" t="s">
        <v>9851</v>
      </c>
      <c r="B4083" t="s">
        <v>9852</v>
      </c>
      <c r="C4083" t="s">
        <v>513</v>
      </c>
      <c r="J4083" t="s">
        <v>3243</v>
      </c>
      <c r="K4083" t="s">
        <v>9807</v>
      </c>
      <c r="L4083" t="s">
        <v>1263</v>
      </c>
      <c r="M4083">
        <v>-1</v>
      </c>
      <c r="P4083" s="2" t="s">
        <v>9853</v>
      </c>
      <c r="Q4083" t="s">
        <v>47</v>
      </c>
      <c r="Y4083" t="s">
        <v>48</v>
      </c>
      <c r="Z4083" t="s">
        <v>48</v>
      </c>
      <c r="AA4083" t="s">
        <v>48</v>
      </c>
      <c r="AB4083" t="s">
        <v>48</v>
      </c>
      <c r="AC4083" t="s">
        <v>48</v>
      </c>
      <c r="AD4083" t="s">
        <v>48</v>
      </c>
      <c r="AE4083" t="s">
        <v>48</v>
      </c>
      <c r="AF4083" t="s">
        <v>48</v>
      </c>
    </row>
    <row r="4084" spans="1:32" hidden="1" outlineLevel="1" x14ac:dyDescent="0.2">
      <c r="A4084" t="s">
        <v>9854</v>
      </c>
      <c r="B4084" t="s">
        <v>9855</v>
      </c>
      <c r="C4084" t="s">
        <v>1048</v>
      </c>
      <c r="J4084" t="s">
        <v>9856</v>
      </c>
      <c r="K4084" t="s">
        <v>9811</v>
      </c>
      <c r="L4084" t="s">
        <v>1263</v>
      </c>
      <c r="M4084">
        <v>6</v>
      </c>
      <c r="P4084" s="2" t="s">
        <v>9857</v>
      </c>
      <c r="Q4084" t="s">
        <v>47</v>
      </c>
      <c r="S4084">
        <v>0.82397091388702393</v>
      </c>
      <c r="T4084">
        <v>4.8408063594251871E-4</v>
      </c>
      <c r="U4084">
        <v>9.0211788192391396E-3</v>
      </c>
      <c r="V4084">
        <v>5.3828470408916473E-3</v>
      </c>
      <c r="W4084">
        <v>2.3135147988796231E-2</v>
      </c>
      <c r="X4084">
        <v>6.8954997695982456E-3</v>
      </c>
      <c r="Y4084">
        <v>-0.19825396825396829</v>
      </c>
      <c r="Z4084">
        <v>9.6000000000000002E-2</v>
      </c>
      <c r="AA4084">
        <v>0.153</v>
      </c>
      <c r="AB4084">
        <v>0.751</v>
      </c>
      <c r="AC4084">
        <v>-0.42149999999999999</v>
      </c>
      <c r="AD4084" t="s">
        <v>48</v>
      </c>
      <c r="AE4084" t="s">
        <v>48</v>
      </c>
      <c r="AF4084" t="s">
        <v>48</v>
      </c>
    </row>
    <row r="4085" spans="1:32" hidden="1" outlineLevel="1" x14ac:dyDescent="0.2">
      <c r="A4085" t="s">
        <v>9858</v>
      </c>
      <c r="B4085" t="s">
        <v>9859</v>
      </c>
      <c r="C4085" t="s">
        <v>513</v>
      </c>
      <c r="J4085" t="s">
        <v>3243</v>
      </c>
      <c r="K4085" t="s">
        <v>9819</v>
      </c>
      <c r="L4085" t="s">
        <v>1263</v>
      </c>
      <c r="M4085">
        <v>-2</v>
      </c>
      <c r="P4085" s="2" t="s">
        <v>9860</v>
      </c>
      <c r="Q4085" t="s">
        <v>47</v>
      </c>
      <c r="Y4085" t="s">
        <v>48</v>
      </c>
      <c r="Z4085" t="s">
        <v>48</v>
      </c>
      <c r="AA4085" t="s">
        <v>48</v>
      </c>
      <c r="AB4085" t="s">
        <v>48</v>
      </c>
      <c r="AC4085" t="s">
        <v>48</v>
      </c>
      <c r="AD4085" t="s">
        <v>48</v>
      </c>
      <c r="AE4085" t="s">
        <v>48</v>
      </c>
      <c r="AF4085" t="s">
        <v>48</v>
      </c>
    </row>
    <row r="4086" spans="1:32" hidden="1" outlineLevel="1" x14ac:dyDescent="0.2">
      <c r="A4086" t="s">
        <v>9861</v>
      </c>
      <c r="B4086" t="s">
        <v>9862</v>
      </c>
      <c r="C4086" t="s">
        <v>9685</v>
      </c>
      <c r="J4086" t="s">
        <v>9863</v>
      </c>
      <c r="K4086" t="s">
        <v>9827</v>
      </c>
      <c r="L4086" t="s">
        <v>1263</v>
      </c>
      <c r="M4086">
        <v>0</v>
      </c>
      <c r="P4086" s="2" t="s">
        <v>9864</v>
      </c>
      <c r="Q4086" t="s">
        <v>47</v>
      </c>
      <c r="S4086">
        <v>0.83824050426483154</v>
      </c>
      <c r="T4086">
        <v>2.0111880439799279E-4</v>
      </c>
      <c r="U4086">
        <v>0.57082241773605347</v>
      </c>
      <c r="V4086">
        <v>2.775285392999649E-3</v>
      </c>
      <c r="W4086">
        <v>0.1061699911952019</v>
      </c>
      <c r="X4086">
        <v>3.1015747226774688E-3</v>
      </c>
      <c r="Y4086">
        <v>-3.3333333333333333E-2</v>
      </c>
      <c r="Z4086">
        <v>0.18099999999999999</v>
      </c>
      <c r="AA4086">
        <v>8.8999999999999996E-2</v>
      </c>
      <c r="AB4086">
        <v>0.73</v>
      </c>
      <c r="AC4086">
        <v>0.5423</v>
      </c>
      <c r="AD4086" t="s">
        <v>48</v>
      </c>
      <c r="AE4086" t="s">
        <v>48</v>
      </c>
      <c r="AF4086" t="s">
        <v>48</v>
      </c>
    </row>
    <row r="4087" spans="1:32" hidden="1" outlineLevel="1" x14ac:dyDescent="0.2">
      <c r="A4087" t="s">
        <v>9865</v>
      </c>
      <c r="B4087" t="s">
        <v>9866</v>
      </c>
      <c r="C4087" t="s">
        <v>9647</v>
      </c>
      <c r="J4087" t="s">
        <v>9867</v>
      </c>
      <c r="K4087" t="s">
        <v>9827</v>
      </c>
      <c r="L4087" t="s">
        <v>1263</v>
      </c>
      <c r="M4087">
        <v>0</v>
      </c>
      <c r="P4087" s="2" t="s">
        <v>9868</v>
      </c>
      <c r="Q4087" t="s">
        <v>47</v>
      </c>
      <c r="S4087">
        <v>0.11469615250825881</v>
      </c>
      <c r="T4087">
        <v>8.2059974374715239E-5</v>
      </c>
      <c r="U4087">
        <v>1.194343669340014E-3</v>
      </c>
      <c r="V4087">
        <v>1.185593008995056E-2</v>
      </c>
      <c r="W4087">
        <v>5.0721741281449786E-3</v>
      </c>
      <c r="X4087">
        <v>5.481395055539906E-4</v>
      </c>
      <c r="Y4087">
        <v>0.1837662337662338</v>
      </c>
      <c r="Z4087">
        <v>0.09</v>
      </c>
      <c r="AA4087">
        <v>0.13800000000000001</v>
      </c>
      <c r="AB4087">
        <v>0.77200000000000002</v>
      </c>
      <c r="AC4087">
        <v>-0.62780000000000002</v>
      </c>
      <c r="AD4087" t="s">
        <v>48</v>
      </c>
      <c r="AE4087" t="s">
        <v>48</v>
      </c>
      <c r="AF4087" t="s">
        <v>48</v>
      </c>
    </row>
    <row r="4088" spans="1:32" hidden="1" outlineLevel="1" x14ac:dyDescent="0.2">
      <c r="A4088" t="s">
        <v>9869</v>
      </c>
      <c r="B4088" t="s">
        <v>9870</v>
      </c>
      <c r="C4088" t="s">
        <v>9647</v>
      </c>
      <c r="J4088" t="s">
        <v>9871</v>
      </c>
      <c r="K4088" t="s">
        <v>9831</v>
      </c>
      <c r="L4088" t="s">
        <v>1263</v>
      </c>
      <c r="M4088">
        <v>1</v>
      </c>
      <c r="P4088" s="2" t="s">
        <v>9872</v>
      </c>
      <c r="Q4088" t="s">
        <v>47</v>
      </c>
      <c r="S4088">
        <v>0.58035427331924438</v>
      </c>
      <c r="T4088">
        <v>1.3566494453698399E-4</v>
      </c>
      <c r="U4088">
        <v>2.8080989141017199E-3</v>
      </c>
      <c r="V4088">
        <v>2.3977924138307571E-3</v>
      </c>
      <c r="W4088">
        <v>1.810233294963837E-2</v>
      </c>
      <c r="X4088">
        <v>4.4586039148271084E-3</v>
      </c>
      <c r="Y4088">
        <v>0</v>
      </c>
      <c r="Z4088">
        <v>0</v>
      </c>
      <c r="AA4088">
        <v>0</v>
      </c>
      <c r="AB4088">
        <v>1</v>
      </c>
      <c r="AC4088">
        <v>0</v>
      </c>
      <c r="AD4088" t="s">
        <v>48</v>
      </c>
      <c r="AE4088" t="s">
        <v>48</v>
      </c>
      <c r="AF4088" t="s">
        <v>48</v>
      </c>
    </row>
    <row r="4089" spans="1:32" hidden="1" outlineLevel="1" x14ac:dyDescent="0.2">
      <c r="A4089" t="s">
        <v>9873</v>
      </c>
      <c r="B4089" t="s">
        <v>9874</v>
      </c>
      <c r="C4089" t="s">
        <v>9694</v>
      </c>
      <c r="J4089" t="s">
        <v>9875</v>
      </c>
      <c r="K4089" t="s">
        <v>9835</v>
      </c>
      <c r="L4089" t="s">
        <v>1263</v>
      </c>
      <c r="M4089">
        <v>3</v>
      </c>
      <c r="P4089" s="2" t="s">
        <v>9876</v>
      </c>
      <c r="Q4089" t="s">
        <v>47</v>
      </c>
      <c r="S4089">
        <v>0.1992151141166687</v>
      </c>
      <c r="T4089">
        <v>2.4301352823385969E-5</v>
      </c>
      <c r="U4089">
        <v>1.4652704121544959E-3</v>
      </c>
      <c r="V4089">
        <v>9.2227774439379573E-4</v>
      </c>
      <c r="W4089">
        <v>4.3237823992967613E-2</v>
      </c>
      <c r="X4089">
        <v>8.6913834093138576E-4</v>
      </c>
      <c r="Y4089">
        <v>-0.22500000000000001</v>
      </c>
      <c r="Z4089">
        <v>4.4999999999999998E-2</v>
      </c>
      <c r="AA4089">
        <v>9.5000000000000001E-2</v>
      </c>
      <c r="AB4089">
        <v>0.86</v>
      </c>
      <c r="AC4089">
        <v>-0.70960000000000001</v>
      </c>
      <c r="AD4089" t="s">
        <v>48</v>
      </c>
      <c r="AE4089" t="s">
        <v>48</v>
      </c>
      <c r="AF4089" t="s">
        <v>48</v>
      </c>
    </row>
    <row r="4090" spans="1:32" hidden="1" outlineLevel="1" x14ac:dyDescent="0.2">
      <c r="A4090" t="s">
        <v>9877</v>
      </c>
      <c r="B4090" t="s">
        <v>9878</v>
      </c>
      <c r="C4090" t="s">
        <v>9647</v>
      </c>
      <c r="J4090" t="s">
        <v>9879</v>
      </c>
      <c r="K4090" t="s">
        <v>9839</v>
      </c>
      <c r="L4090" t="s">
        <v>1263</v>
      </c>
      <c r="M4090">
        <v>2</v>
      </c>
      <c r="P4090" s="2" t="s">
        <v>9880</v>
      </c>
      <c r="Q4090" t="s">
        <v>47</v>
      </c>
      <c r="S4090">
        <v>5.5584698915481567E-2</v>
      </c>
      <c r="T4090">
        <v>4.4573909690370783E-5</v>
      </c>
      <c r="U4090">
        <v>4.0499737951904541E-4</v>
      </c>
      <c r="V4090">
        <v>1.2066161725670099E-3</v>
      </c>
      <c r="W4090">
        <v>1.1164869647473099E-3</v>
      </c>
      <c r="X4090">
        <v>5.1831486634910107E-3</v>
      </c>
      <c r="Y4090">
        <v>-1.607142857142858E-2</v>
      </c>
      <c r="Z4090">
        <v>9.0999999999999998E-2</v>
      </c>
      <c r="AA4090">
        <v>0.153</v>
      </c>
      <c r="AB4090">
        <v>0.75600000000000001</v>
      </c>
      <c r="AC4090">
        <v>-0.91839999999999999</v>
      </c>
      <c r="AD4090" t="s">
        <v>48</v>
      </c>
      <c r="AE4090" t="s">
        <v>48</v>
      </c>
      <c r="AF4090" t="s">
        <v>48</v>
      </c>
    </row>
    <row r="4091" spans="1:32" hidden="1" outlineLevel="1" x14ac:dyDescent="0.2">
      <c r="A4091" t="s">
        <v>9881</v>
      </c>
      <c r="B4091" t="s">
        <v>9882</v>
      </c>
      <c r="C4091" t="s">
        <v>9647</v>
      </c>
      <c r="J4091" t="s">
        <v>9883</v>
      </c>
      <c r="K4091" t="s">
        <v>9851</v>
      </c>
      <c r="L4091" t="s">
        <v>1263</v>
      </c>
      <c r="M4091">
        <v>0</v>
      </c>
      <c r="P4091" s="2" t="s">
        <v>9884</v>
      </c>
      <c r="Q4091" t="s">
        <v>47</v>
      </c>
      <c r="S4091">
        <v>0.2205678969621658</v>
      </c>
      <c r="T4091">
        <v>6.0051028412999592E-5</v>
      </c>
      <c r="U4091">
        <v>1.2439603451639409E-3</v>
      </c>
      <c r="V4091">
        <v>1.2200076598674061E-3</v>
      </c>
      <c r="W4091">
        <v>4.9488125368952751E-3</v>
      </c>
      <c r="X4091">
        <v>2.1751099266111851E-3</v>
      </c>
      <c r="Y4091">
        <v>0.1</v>
      </c>
      <c r="Z4091">
        <v>6.4000000000000001E-2</v>
      </c>
      <c r="AA4091">
        <v>0</v>
      </c>
      <c r="AB4091">
        <v>0.93600000000000005</v>
      </c>
      <c r="AC4091">
        <v>0.15310000000000001</v>
      </c>
      <c r="AD4091" t="s">
        <v>48</v>
      </c>
      <c r="AE4091" t="s">
        <v>48</v>
      </c>
      <c r="AF4091" t="s">
        <v>48</v>
      </c>
    </row>
    <row r="4092" spans="1:32" hidden="1" outlineLevel="1" x14ac:dyDescent="0.2">
      <c r="A4092" t="s">
        <v>9885</v>
      </c>
      <c r="B4092" t="s">
        <v>9886</v>
      </c>
      <c r="C4092" t="s">
        <v>9694</v>
      </c>
      <c r="J4092" t="s">
        <v>9887</v>
      </c>
      <c r="K4092" t="s">
        <v>9851</v>
      </c>
      <c r="L4092" t="s">
        <v>1263</v>
      </c>
      <c r="M4092">
        <v>0</v>
      </c>
      <c r="P4092" s="2" t="s">
        <v>9888</v>
      </c>
      <c r="Q4092" t="s">
        <v>47</v>
      </c>
      <c r="S4092">
        <v>0.82920724153518677</v>
      </c>
      <c r="T4092">
        <v>7.293462404049933E-4</v>
      </c>
      <c r="U4092">
        <v>0.1075151190161705</v>
      </c>
      <c r="V4092">
        <v>4.1582588106393807E-2</v>
      </c>
      <c r="W4092">
        <v>0.28143927454948431</v>
      </c>
      <c r="X4092">
        <v>5.3943241946399212E-3</v>
      </c>
      <c r="Y4092">
        <v>0.25714285714285712</v>
      </c>
      <c r="Z4092">
        <v>6.5000000000000002E-2</v>
      </c>
      <c r="AA4092">
        <v>0.11899999999999999</v>
      </c>
      <c r="AB4092">
        <v>0.81599999999999995</v>
      </c>
      <c r="AC4092">
        <v>-0.65759999999999996</v>
      </c>
      <c r="AD4092" t="s">
        <v>48</v>
      </c>
      <c r="AE4092" t="s">
        <v>48</v>
      </c>
      <c r="AF4092" t="s">
        <v>48</v>
      </c>
    </row>
    <row r="4093" spans="1:32" hidden="1" outlineLevel="1" x14ac:dyDescent="0.2">
      <c r="A4093" t="s">
        <v>9889</v>
      </c>
      <c r="B4093" t="s">
        <v>9890</v>
      </c>
      <c r="C4093" t="s">
        <v>513</v>
      </c>
      <c r="J4093" t="s">
        <v>3243</v>
      </c>
      <c r="K4093" t="s">
        <v>9854</v>
      </c>
      <c r="L4093" t="s">
        <v>1263</v>
      </c>
      <c r="M4093">
        <v>1</v>
      </c>
      <c r="P4093" s="2" t="s">
        <v>9891</v>
      </c>
      <c r="Q4093" t="s">
        <v>47</v>
      </c>
      <c r="Y4093" t="s">
        <v>48</v>
      </c>
      <c r="Z4093" t="s">
        <v>48</v>
      </c>
      <c r="AA4093" t="s">
        <v>48</v>
      </c>
      <c r="AB4093" t="s">
        <v>48</v>
      </c>
      <c r="AC4093" t="s">
        <v>48</v>
      </c>
      <c r="AD4093" t="s">
        <v>48</v>
      </c>
      <c r="AE4093" t="s">
        <v>48</v>
      </c>
      <c r="AF4093" t="s">
        <v>48</v>
      </c>
    </row>
    <row r="4094" spans="1:32" hidden="1" outlineLevel="1" x14ac:dyDescent="0.2">
      <c r="A4094" t="s">
        <v>9892</v>
      </c>
      <c r="B4094" t="s">
        <v>9893</v>
      </c>
      <c r="C4094" t="s">
        <v>8130</v>
      </c>
      <c r="J4094" t="s">
        <v>9894</v>
      </c>
      <c r="K4094" t="s">
        <v>9858</v>
      </c>
      <c r="L4094" t="s">
        <v>1263</v>
      </c>
      <c r="M4094">
        <v>3</v>
      </c>
      <c r="P4094" s="2" t="s">
        <v>9895</v>
      </c>
      <c r="Q4094" t="s">
        <v>47</v>
      </c>
      <c r="S4094">
        <v>2.0185008179396391E-3</v>
      </c>
      <c r="T4094">
        <v>3.7814206734765321E-5</v>
      </c>
      <c r="U4094">
        <v>1.565528946230188E-4</v>
      </c>
      <c r="V4094">
        <v>3.934311680495739E-4</v>
      </c>
      <c r="W4094">
        <v>6.5495970193296671E-4</v>
      </c>
      <c r="X4094">
        <v>1.3177242362871769E-4</v>
      </c>
      <c r="Y4094">
        <v>0</v>
      </c>
      <c r="Z4094">
        <v>4.3999999999999997E-2</v>
      </c>
      <c r="AA4094">
        <v>4.1000000000000002E-2</v>
      </c>
      <c r="AB4094">
        <v>0.91500000000000004</v>
      </c>
      <c r="AC4094">
        <v>5.7099999999999998E-2</v>
      </c>
      <c r="AD4094" t="s">
        <v>48</v>
      </c>
      <c r="AE4094" t="s">
        <v>48</v>
      </c>
      <c r="AF4094" t="s">
        <v>48</v>
      </c>
    </row>
    <row r="4095" spans="1:32" hidden="1" outlineLevel="1" x14ac:dyDescent="0.2">
      <c r="A4095" t="s">
        <v>9896</v>
      </c>
      <c r="B4095" t="s">
        <v>6854</v>
      </c>
      <c r="C4095" t="s">
        <v>2329</v>
      </c>
      <c r="J4095" t="s">
        <v>9897</v>
      </c>
      <c r="K4095" t="s">
        <v>9861</v>
      </c>
      <c r="L4095" t="s">
        <v>1263</v>
      </c>
      <c r="M4095">
        <v>2</v>
      </c>
      <c r="P4095" s="2" t="s">
        <v>9898</v>
      </c>
      <c r="Q4095" t="s">
        <v>47</v>
      </c>
      <c r="S4095">
        <v>4.1189126204699278E-4</v>
      </c>
      <c r="T4095">
        <v>2.3523587060481081E-6</v>
      </c>
      <c r="U4095">
        <v>3.1647075957152992E-5</v>
      </c>
      <c r="V4095">
        <v>4.4851109123555943E-5</v>
      </c>
      <c r="W4095">
        <v>1.7686212959233669E-4</v>
      </c>
      <c r="X4095">
        <v>2.507247700123116E-5</v>
      </c>
      <c r="Y4095">
        <v>0.7</v>
      </c>
      <c r="Z4095">
        <v>0.74399999999999999</v>
      </c>
      <c r="AA4095">
        <v>0</v>
      </c>
      <c r="AB4095">
        <v>0.25600000000000001</v>
      </c>
      <c r="AC4095">
        <v>0.44040000000000001</v>
      </c>
      <c r="AD4095" t="s">
        <v>48</v>
      </c>
      <c r="AE4095" t="s">
        <v>48</v>
      </c>
      <c r="AF4095" t="s">
        <v>48</v>
      </c>
    </row>
    <row r="4096" spans="1:32" hidden="1" outlineLevel="1" x14ac:dyDescent="0.2">
      <c r="A4096" t="s">
        <v>9899</v>
      </c>
      <c r="B4096" t="s">
        <v>9900</v>
      </c>
      <c r="C4096" t="s">
        <v>2329</v>
      </c>
      <c r="J4096" t="s">
        <v>9901</v>
      </c>
      <c r="K4096" t="s">
        <v>9877</v>
      </c>
      <c r="L4096" t="s">
        <v>1263</v>
      </c>
      <c r="M4096">
        <v>2</v>
      </c>
      <c r="P4096" s="2" t="s">
        <v>9902</v>
      </c>
      <c r="Q4096" t="s">
        <v>47</v>
      </c>
      <c r="S4096">
        <v>0.39699515700340271</v>
      </c>
      <c r="T4096">
        <v>1.1079738760599871E-4</v>
      </c>
      <c r="U4096">
        <v>1.416402636095881E-3</v>
      </c>
      <c r="V4096">
        <v>2.7003604918718338E-3</v>
      </c>
      <c r="W4096">
        <v>8.1049501895904541E-3</v>
      </c>
      <c r="X4096">
        <v>7.1283704601228237E-3</v>
      </c>
      <c r="Y4096">
        <v>0</v>
      </c>
      <c r="Z4096">
        <v>0.34499999999999997</v>
      </c>
      <c r="AA4096">
        <v>0</v>
      </c>
      <c r="AB4096">
        <v>0.65500000000000003</v>
      </c>
      <c r="AC4096">
        <v>0.38750000000000001</v>
      </c>
      <c r="AD4096" t="s">
        <v>48</v>
      </c>
      <c r="AE4096" t="s">
        <v>48</v>
      </c>
      <c r="AF4096" t="s">
        <v>48</v>
      </c>
    </row>
    <row r="4097" spans="1:37" hidden="1" outlineLevel="1" x14ac:dyDescent="0.2">
      <c r="A4097" t="s">
        <v>9903</v>
      </c>
      <c r="B4097" t="s">
        <v>9904</v>
      </c>
      <c r="C4097" t="s">
        <v>9685</v>
      </c>
      <c r="J4097" t="s">
        <v>9905</v>
      </c>
      <c r="K4097" t="s">
        <v>9877</v>
      </c>
      <c r="L4097" t="s">
        <v>1263</v>
      </c>
      <c r="M4097">
        <v>2</v>
      </c>
      <c r="P4097" s="2" t="s">
        <v>9906</v>
      </c>
      <c r="Q4097" t="s">
        <v>47</v>
      </c>
      <c r="S4097">
        <v>0.92172247171401978</v>
      </c>
      <c r="T4097">
        <v>8.9178030611947179E-4</v>
      </c>
      <c r="U4097">
        <v>0.46801388263702393</v>
      </c>
      <c r="V4097">
        <v>2.9014753177762032E-2</v>
      </c>
      <c r="W4097">
        <v>0.49440482258796692</v>
      </c>
      <c r="X4097">
        <v>9.6281310543417931E-3</v>
      </c>
      <c r="Y4097">
        <v>-0.1741258741258741</v>
      </c>
      <c r="Z4097">
        <v>4.9000000000000002E-2</v>
      </c>
      <c r="AA4097">
        <v>0.251</v>
      </c>
      <c r="AB4097">
        <v>0.7</v>
      </c>
      <c r="AC4097">
        <v>-0.98870000000000002</v>
      </c>
      <c r="AD4097" t="s">
        <v>48</v>
      </c>
      <c r="AE4097" t="s">
        <v>48</v>
      </c>
      <c r="AF4097" t="s">
        <v>48</v>
      </c>
    </row>
    <row r="4098" spans="1:37" hidden="1" outlineLevel="1" x14ac:dyDescent="0.2">
      <c r="A4098" t="s">
        <v>9907</v>
      </c>
      <c r="B4098" t="s">
        <v>9908</v>
      </c>
      <c r="C4098" t="s">
        <v>2329</v>
      </c>
      <c r="J4098" t="s">
        <v>9909</v>
      </c>
      <c r="K4098" t="s">
        <v>9881</v>
      </c>
      <c r="L4098" t="s">
        <v>1263</v>
      </c>
      <c r="M4098">
        <v>1</v>
      </c>
      <c r="P4098" s="2" t="s">
        <v>9910</v>
      </c>
      <c r="Q4098" t="s">
        <v>47</v>
      </c>
      <c r="S4098">
        <v>0.25094825029373169</v>
      </c>
      <c r="T4098">
        <v>6.0153619415359572E-5</v>
      </c>
      <c r="U4098">
        <v>2.138913376256824E-3</v>
      </c>
      <c r="V4098">
        <v>1.176097546704113E-3</v>
      </c>
      <c r="W4098">
        <v>1.046786084771156E-2</v>
      </c>
      <c r="X4098">
        <v>3.303020261228085E-3</v>
      </c>
      <c r="Y4098">
        <v>0.12857142857142859</v>
      </c>
      <c r="Z4098">
        <v>0.11600000000000001</v>
      </c>
      <c r="AA4098">
        <v>0.221</v>
      </c>
      <c r="AB4098">
        <v>0.66300000000000003</v>
      </c>
      <c r="AC4098">
        <v>-0.37069999999999997</v>
      </c>
      <c r="AD4098" t="s">
        <v>48</v>
      </c>
      <c r="AE4098" t="s">
        <v>48</v>
      </c>
      <c r="AF4098" t="s">
        <v>48</v>
      </c>
    </row>
    <row r="4099" spans="1:37" hidden="1" outlineLevel="1" x14ac:dyDescent="0.2">
      <c r="A4099" t="s">
        <v>9911</v>
      </c>
      <c r="B4099" t="s">
        <v>9912</v>
      </c>
      <c r="C4099" t="s">
        <v>9685</v>
      </c>
      <c r="J4099" t="s">
        <v>9913</v>
      </c>
      <c r="K4099" t="s">
        <v>9889</v>
      </c>
      <c r="L4099" t="s">
        <v>1263</v>
      </c>
      <c r="M4099">
        <v>1</v>
      </c>
      <c r="P4099" s="2" t="s">
        <v>9914</v>
      </c>
      <c r="Q4099" t="s">
        <v>47</v>
      </c>
      <c r="S4099">
        <v>0.55020672082901001</v>
      </c>
      <c r="T4099">
        <v>2.8520345222204918E-4</v>
      </c>
      <c r="U4099">
        <v>0.29558205604553223</v>
      </c>
      <c r="V4099">
        <v>2.5907233357429501E-2</v>
      </c>
      <c r="W4099">
        <v>0.1342086344957352</v>
      </c>
      <c r="X4099">
        <v>2.5413068942725658E-3</v>
      </c>
      <c r="Y4099">
        <v>-0.26666666666666672</v>
      </c>
      <c r="Z4099">
        <v>0.159</v>
      </c>
      <c r="AA4099">
        <v>5.8000000000000003E-2</v>
      </c>
      <c r="AB4099">
        <v>0.78400000000000003</v>
      </c>
      <c r="AC4099">
        <v>0.59940000000000004</v>
      </c>
      <c r="AD4099" t="s">
        <v>48</v>
      </c>
      <c r="AE4099" t="s">
        <v>48</v>
      </c>
      <c r="AF4099" t="s">
        <v>48</v>
      </c>
    </row>
    <row r="4100" spans="1:37" hidden="1" outlineLevel="1" x14ac:dyDescent="0.2">
      <c r="A4100" t="s">
        <v>9915</v>
      </c>
      <c r="B4100" t="s">
        <v>9916</v>
      </c>
      <c r="C4100" t="s">
        <v>2329</v>
      </c>
      <c r="J4100" t="s">
        <v>9917</v>
      </c>
      <c r="K4100" t="s">
        <v>9903</v>
      </c>
      <c r="L4100" t="s">
        <v>1263</v>
      </c>
      <c r="M4100">
        <v>2</v>
      </c>
      <c r="P4100" s="2" t="s">
        <v>9918</v>
      </c>
      <c r="Q4100" t="s">
        <v>47</v>
      </c>
      <c r="S4100">
        <v>2.3747732862830159E-2</v>
      </c>
      <c r="T4100">
        <v>2.2048393475415651E-6</v>
      </c>
      <c r="U4100">
        <v>1.3257804675959051E-4</v>
      </c>
      <c r="V4100">
        <v>6.0754438163712621E-4</v>
      </c>
      <c r="W4100">
        <v>1.344054751098156E-2</v>
      </c>
      <c r="X4100">
        <v>1.130693999584764E-4</v>
      </c>
      <c r="Y4100">
        <v>9.5833333333333326E-2</v>
      </c>
      <c r="Z4100">
        <v>0</v>
      </c>
      <c r="AA4100">
        <v>0.21299999999999999</v>
      </c>
      <c r="AB4100">
        <v>0.78700000000000003</v>
      </c>
      <c r="AC4100">
        <v>-0.51749999999999996</v>
      </c>
      <c r="AD4100" t="s">
        <v>48</v>
      </c>
      <c r="AE4100" t="s">
        <v>48</v>
      </c>
      <c r="AF4100" t="s">
        <v>48</v>
      </c>
    </row>
    <row r="4101" spans="1:37" hidden="1" outlineLevel="1" x14ac:dyDescent="0.2">
      <c r="A4101" t="s">
        <v>9919</v>
      </c>
      <c r="B4101" t="s">
        <v>9920</v>
      </c>
      <c r="C4101" t="s">
        <v>9647</v>
      </c>
      <c r="J4101" t="s">
        <v>9921</v>
      </c>
      <c r="K4101" t="s">
        <v>9907</v>
      </c>
      <c r="L4101" t="s">
        <v>1263</v>
      </c>
      <c r="M4101">
        <v>0</v>
      </c>
      <c r="P4101" s="2" t="s">
        <v>9922</v>
      </c>
      <c r="Q4101" t="s">
        <v>47</v>
      </c>
      <c r="S4101">
        <v>8.4746368229389191E-2</v>
      </c>
      <c r="T4101">
        <v>6.392884642991703E-6</v>
      </c>
      <c r="U4101">
        <v>3.3266071113757789E-4</v>
      </c>
      <c r="V4101">
        <v>6.4901309087872505E-4</v>
      </c>
      <c r="W4101">
        <v>5.417235940694809E-2</v>
      </c>
      <c r="X4101">
        <v>1.4681420288980009E-3</v>
      </c>
      <c r="Y4101">
        <v>0.22500000000000001</v>
      </c>
      <c r="Z4101">
        <v>0.16700000000000001</v>
      </c>
      <c r="AA4101">
        <v>0</v>
      </c>
      <c r="AB4101">
        <v>0.83299999999999996</v>
      </c>
      <c r="AC4101">
        <v>0.49390000000000001</v>
      </c>
      <c r="AD4101" t="s">
        <v>48</v>
      </c>
      <c r="AE4101" t="s">
        <v>48</v>
      </c>
      <c r="AF4101" t="s">
        <v>48</v>
      </c>
    </row>
    <row r="4102" spans="1:37" hidden="1" outlineLevel="1" x14ac:dyDescent="0.2">
      <c r="A4102" t="s">
        <v>9923</v>
      </c>
      <c r="B4102" t="s">
        <v>9924</v>
      </c>
      <c r="C4102" t="s">
        <v>2329</v>
      </c>
      <c r="J4102" t="s">
        <v>9925</v>
      </c>
      <c r="K4102" t="s">
        <v>9919</v>
      </c>
      <c r="L4102" t="s">
        <v>1263</v>
      </c>
      <c r="M4102">
        <v>1</v>
      </c>
      <c r="P4102" s="2" t="s">
        <v>9926</v>
      </c>
      <c r="Q4102" t="s">
        <v>47</v>
      </c>
      <c r="S4102">
        <v>0.90928006172180176</v>
      </c>
      <c r="T4102">
        <v>1.3458521571010349E-3</v>
      </c>
      <c r="U4102">
        <v>5.8497726917266853E-2</v>
      </c>
      <c r="V4102">
        <v>1.6284944489598271E-2</v>
      </c>
      <c r="W4102">
        <v>3.451148048043251E-2</v>
      </c>
      <c r="X4102">
        <v>1.2479023076593879E-2</v>
      </c>
      <c r="Y4102">
        <v>0.22500000000000001</v>
      </c>
      <c r="Z4102">
        <v>0.154</v>
      </c>
      <c r="AA4102">
        <v>0</v>
      </c>
      <c r="AB4102">
        <v>0.84599999999999997</v>
      </c>
      <c r="AC4102">
        <v>0.7964</v>
      </c>
      <c r="AD4102" t="s">
        <v>48</v>
      </c>
      <c r="AE4102" t="s">
        <v>48</v>
      </c>
      <c r="AF4102" t="s">
        <v>48</v>
      </c>
    </row>
    <row r="4103" spans="1:37" hidden="1" outlineLevel="1" x14ac:dyDescent="0.2">
      <c r="A4103" t="s">
        <v>9927</v>
      </c>
      <c r="B4103" t="s">
        <v>9928</v>
      </c>
      <c r="C4103" t="s">
        <v>9647</v>
      </c>
      <c r="J4103" t="s">
        <v>9929</v>
      </c>
      <c r="K4103" t="s">
        <v>9923</v>
      </c>
      <c r="L4103" t="s">
        <v>1263</v>
      </c>
      <c r="M4103">
        <v>1</v>
      </c>
      <c r="P4103" s="2" t="s">
        <v>9930</v>
      </c>
      <c r="Q4103" t="s">
        <v>47</v>
      </c>
      <c r="S4103">
        <v>0.61522483825683594</v>
      </c>
      <c r="T4103">
        <v>4.0706338040763512E-5</v>
      </c>
      <c r="U4103">
        <v>1.542182988487184E-3</v>
      </c>
      <c r="V4103">
        <v>6.298587191849947E-3</v>
      </c>
      <c r="W4103">
        <v>0.27024447917938232</v>
      </c>
      <c r="X4103">
        <v>1.9812870305031538E-3</v>
      </c>
      <c r="Y4103">
        <v>-0.10714285714285721</v>
      </c>
      <c r="Z4103">
        <v>0</v>
      </c>
      <c r="AA4103">
        <v>0.34</v>
      </c>
      <c r="AB4103">
        <v>0.66</v>
      </c>
      <c r="AC4103">
        <v>-0.88339999999999996</v>
      </c>
      <c r="AD4103" t="s">
        <v>48</v>
      </c>
      <c r="AE4103" t="s">
        <v>48</v>
      </c>
      <c r="AF4103" t="s">
        <v>48</v>
      </c>
    </row>
    <row r="4105" spans="1:37" x14ac:dyDescent="0.2">
      <c r="AH4105">
        <f t="shared" ref="AH4105" si="206">SUM(AI4105:AJ4105)</f>
        <v>0</v>
      </c>
      <c r="AI4105">
        <f>COUNTIF(L4105:L4119, "Comment")</f>
        <v>0</v>
      </c>
      <c r="AJ4105">
        <f>COUNTIF(L4105:L4119, "Reply")</f>
        <v>0</v>
      </c>
      <c r="AK4105">
        <f t="shared" ref="AK4105" si="207">COUNTIF(C4106:C4119, C4105)</f>
        <v>0</v>
      </c>
    </row>
    <row r="4120" spans="34:37" x14ac:dyDescent="0.2">
      <c r="AH4120">
        <f t="shared" ref="AH4120" si="208">SUM(AI4120:AJ4120)</f>
        <v>0</v>
      </c>
      <c r="AI4120">
        <f>COUNTIF(L4120:L4134, "Comment")</f>
        <v>0</v>
      </c>
      <c r="AJ4120">
        <f>COUNTIF(L4120:L4134, "Reply")</f>
        <v>0</v>
      </c>
      <c r="AK4120">
        <f t="shared" ref="AK4120:AK4180" si="209">COUNTIF(C4121:C4134, C4120)</f>
        <v>0</v>
      </c>
    </row>
    <row r="4135" spans="34:37" x14ac:dyDescent="0.2">
      <c r="AH4135">
        <f t="shared" ref="AH4135" si="210">SUM(AI4135:AJ4135)</f>
        <v>0</v>
      </c>
      <c r="AI4135">
        <f>COUNTIF(L4135:L4149, "Comment")</f>
        <v>0</v>
      </c>
      <c r="AJ4135">
        <f>COUNTIF(L4135:L4149, "Reply")</f>
        <v>0</v>
      </c>
      <c r="AK4135">
        <f t="shared" si="209"/>
        <v>0</v>
      </c>
    </row>
    <row r="4150" spans="34:37" x14ac:dyDescent="0.2">
      <c r="AH4150">
        <f t="shared" ref="AH4150" si="211">SUM(AI4150:AJ4150)</f>
        <v>0</v>
      </c>
      <c r="AI4150">
        <f>COUNTIF(L4150:L4164, "Comment")</f>
        <v>0</v>
      </c>
      <c r="AJ4150">
        <f>COUNTIF(L4150:L4164, "Reply")</f>
        <v>0</v>
      </c>
      <c r="AK4150">
        <f t="shared" si="209"/>
        <v>0</v>
      </c>
    </row>
    <row r="4165" spans="34:37" x14ac:dyDescent="0.2">
      <c r="AH4165">
        <f t="shared" ref="AH4165" si="212">SUM(AI4165:AJ4165)</f>
        <v>0</v>
      </c>
      <c r="AI4165">
        <f>COUNTIF(L4165:L4179, "Comment")</f>
        <v>0</v>
      </c>
      <c r="AJ4165">
        <f>COUNTIF(L4165:L4179, "Reply")</f>
        <v>0</v>
      </c>
      <c r="AK4165">
        <f t="shared" si="209"/>
        <v>0</v>
      </c>
    </row>
    <row r="4180" spans="34:37" x14ac:dyDescent="0.2">
      <c r="AH4180">
        <f t="shared" ref="AH4180" si="213">SUM(AI4180:AJ4180)</f>
        <v>0</v>
      </c>
      <c r="AI4180">
        <f>COUNTIF(L4180:L4194, "Comment")</f>
        <v>0</v>
      </c>
      <c r="AJ4180">
        <f>COUNTIF(L4180:L4194, "Reply")</f>
        <v>0</v>
      </c>
      <c r="AK4180">
        <f t="shared" si="209"/>
        <v>0</v>
      </c>
    </row>
    <row r="4195" spans="34:37" x14ac:dyDescent="0.2">
      <c r="AH4195">
        <f t="shared" ref="AH4195" si="214">SUM(AI4195:AJ4195)</f>
        <v>0</v>
      </c>
      <c r="AI4195">
        <f>COUNTIF(L4195:L4209, "Comment")</f>
        <v>0</v>
      </c>
      <c r="AJ4195">
        <f>COUNTIF(L4195:L4209, "Reply")</f>
        <v>0</v>
      </c>
      <c r="AK4195">
        <f t="shared" ref="AK4195:AK4255" si="215">COUNTIF(C4196:C4209, C4195)</f>
        <v>0</v>
      </c>
    </row>
    <row r="4210" spans="34:37" x14ac:dyDescent="0.2">
      <c r="AH4210">
        <f t="shared" ref="AH4210" si="216">SUM(AI4210:AJ4210)</f>
        <v>0</v>
      </c>
      <c r="AI4210">
        <f>COUNTIF(L4210:L4224, "Comment")</f>
        <v>0</v>
      </c>
      <c r="AJ4210">
        <f>COUNTIF(L4210:L4224, "Reply")</f>
        <v>0</v>
      </c>
      <c r="AK4210">
        <f t="shared" si="215"/>
        <v>0</v>
      </c>
    </row>
    <row r="4225" spans="34:37" x14ac:dyDescent="0.2">
      <c r="AH4225">
        <f t="shared" ref="AH4225" si="217">SUM(AI4225:AJ4225)</f>
        <v>0</v>
      </c>
      <c r="AI4225">
        <f>COUNTIF(L4225:L4239, "Comment")</f>
        <v>0</v>
      </c>
      <c r="AJ4225">
        <f>COUNTIF(L4225:L4239, "Reply")</f>
        <v>0</v>
      </c>
      <c r="AK4225">
        <f t="shared" si="215"/>
        <v>0</v>
      </c>
    </row>
    <row r="4240" spans="34:37" x14ac:dyDescent="0.2">
      <c r="AH4240">
        <f t="shared" ref="AH4240" si="218">SUM(AI4240:AJ4240)</f>
        <v>0</v>
      </c>
      <c r="AI4240">
        <f>COUNTIF(L4240:L4254, "Comment")</f>
        <v>0</v>
      </c>
      <c r="AJ4240">
        <f>COUNTIF(L4240:L4254, "Reply")</f>
        <v>0</v>
      </c>
      <c r="AK4240">
        <f t="shared" si="215"/>
        <v>0</v>
      </c>
    </row>
    <row r="4255" spans="34:37" x14ac:dyDescent="0.2">
      <c r="AH4255">
        <f t="shared" ref="AH4255" si="219">SUM(AI4255:AJ4255)</f>
        <v>0</v>
      </c>
      <c r="AI4255">
        <f>COUNTIF(L4255:L4269, "Comment")</f>
        <v>0</v>
      </c>
      <c r="AJ4255">
        <f>COUNTIF(L4255:L4269, "Reply")</f>
        <v>0</v>
      </c>
      <c r="AK4255">
        <f t="shared" si="215"/>
        <v>0</v>
      </c>
    </row>
    <row r="4270" spans="34:37" x14ac:dyDescent="0.2">
      <c r="AH4270">
        <f t="shared" ref="AH4270" si="220">SUM(AI4270:AJ4270)</f>
        <v>0</v>
      </c>
      <c r="AI4270">
        <f>COUNTIF(L4270:L4284, "Comment")</f>
        <v>0</v>
      </c>
      <c r="AJ4270">
        <f>COUNTIF(L4270:L4284, "Reply")</f>
        <v>0</v>
      </c>
      <c r="AK4270">
        <f t="shared" ref="AK4270:AK4315" si="221">COUNTIF(C4271:C4284, C4270)</f>
        <v>0</v>
      </c>
    </row>
    <row r="4285" spans="34:37" x14ac:dyDescent="0.2">
      <c r="AH4285">
        <f t="shared" ref="AH4285" si="222">SUM(AI4285:AJ4285)</f>
        <v>0</v>
      </c>
      <c r="AI4285">
        <f>COUNTIF(L4285:L4299, "Comment")</f>
        <v>0</v>
      </c>
      <c r="AJ4285">
        <f>COUNTIF(L4285:L4299, "Reply")</f>
        <v>0</v>
      </c>
      <c r="AK4285">
        <f t="shared" si="221"/>
        <v>0</v>
      </c>
    </row>
    <row r="4300" spans="34:37" x14ac:dyDescent="0.2">
      <c r="AH4300">
        <f t="shared" ref="AH4300" si="223">SUM(AI4300:AJ4300)</f>
        <v>0</v>
      </c>
      <c r="AI4300">
        <f>COUNTIF(L4300:L4314, "Comment")</f>
        <v>0</v>
      </c>
      <c r="AJ4300">
        <f>COUNTIF(L4300:L4314, "Reply")</f>
        <v>0</v>
      </c>
      <c r="AK4300">
        <f t="shared" si="221"/>
        <v>0</v>
      </c>
    </row>
    <row r="4315" spans="34:37" x14ac:dyDescent="0.2">
      <c r="AH4315">
        <f t="shared" ref="AH4315" si="224">SUM(AI4315:AJ4315)</f>
        <v>0</v>
      </c>
      <c r="AI4315">
        <f>COUNTIF(L4315:L4329, "Comment")</f>
        <v>0</v>
      </c>
      <c r="AJ4315">
        <f>COUNTIF(L4315:L4329, "Reply")</f>
        <v>0</v>
      </c>
      <c r="AK4315">
        <f t="shared" si="221"/>
        <v>0</v>
      </c>
    </row>
    <row r="4330" spans="34:34" x14ac:dyDescent="0.2">
      <c r="AH4330">
        <f t="shared" ref="AH4330" si="225">SUM(AI4330:AJ4330)</f>
        <v>0</v>
      </c>
    </row>
    <row r="4345" spans="34:34" x14ac:dyDescent="0.2">
      <c r="AH4345">
        <f t="shared" ref="AH4345" si="226">SUM(AI4345:AJ4345)</f>
        <v>0</v>
      </c>
    </row>
    <row r="4360" spans="34:34" x14ac:dyDescent="0.2">
      <c r="AH4360">
        <f t="shared" ref="AH4360" si="227">SUM(AI4360:AJ4360)</f>
        <v>0</v>
      </c>
    </row>
    <row r="4375" spans="34:34" x14ac:dyDescent="0.2">
      <c r="AH4375">
        <f t="shared" ref="AH4375" si="228">SUM(AI4375:AJ4375)</f>
        <v>0</v>
      </c>
    </row>
    <row r="4390" spans="34:34" x14ac:dyDescent="0.2">
      <c r="AH4390">
        <f t="shared" ref="AH4390" si="229">SUM(AI4390:AJ4390)</f>
        <v>0</v>
      </c>
    </row>
  </sheetData>
  <conditionalFormatting sqref="A1318 A1671 A1678 A1878 A2162 A2248 A2819 A2822 A2847 A3426">
    <cfRule type="expression" dxfId="278" priority="17">
      <formula>LEN($AI1319)</formula>
    </cfRule>
  </conditionalFormatting>
  <conditionalFormatting sqref="A2264 A2509">
    <cfRule type="expression" dxfId="277" priority="19">
      <formula>LEN($AI2263)</formula>
    </cfRule>
  </conditionalFormatting>
  <conditionalFormatting sqref="A1:AN390 AG391:AN391 A392:AN1182 B1183:AN1184 A1185:AN1317 B1318:AN1319 A1320:AN1560 B1561:AN1562 A1563:AN1670 B1671:AN1672 A1673:AN1677 B1678:AN1679 A1680:AN1877 B1878:AN1879 A1880:AN2161 B2162:AN2163 A2164:AN2247 B2248:AN2249 A2250:AN2262 B2263:AN2264 A2265:AN2507 B2508:AN2509 A2510:AN2583 A2601:AN2602 A2621:AN2635 A2638:AN2638 A2656:AN2656 A2661:AN2675 A2677:AN2715 AG2723:AN2723 A2724:AN2724 AG2738:AN2738 AG2741:AN2741 A2742:AN2789 AG2790:AN2790 A2791:AN2796 AG2797:AN2800 A2801:AN2807 AG2808:AN2810 A2811:AN2811 AG2812:AN2812 A2813:AN2818 B2819:AN2820 A2821:AN2821 B2822:AN2823 A2824:AN2824 AG2825:AN2826 A2827:AN2835 AG2836:AN2837 A2838:AN2838 AG2839:AN2840 A2841:AN2841 AG2842:AN2844 A2845:AN2846 B2847:AN2848 A2849:AN2851 AG2852:AN2854 A2855:AN2884 AG2885:AN2886 A2887:AN2888 B2889:AN2890 A2891:AN2904 A2908:AN2922 A2932:AN2953 AG2955:AN2955 A2956:AN3146 B3147:AN3147 AG3148:AN3148 A3149:AN3284 AG3285:AN3287 A3288:AN3306 AG3307:AN3316 A3317:AN3365 AG3366:AN3367 A3368:AN3411 AG3412:AN3425 B3426:AN3427 A3428:AN3457 AG3458:AN3458 A3459:AN3517 AG3518:AN3519 B3520:AN3521 A3522:AN3619 AG3620:AN3928 A3929:AN1048576 AH27:AH2516">
    <cfRule type="expression" dxfId="276" priority="10">
      <formula>LEN($AI1)</formula>
    </cfRule>
  </conditionalFormatting>
  <conditionalFormatting sqref="AH1:AK2583 AH2601:AK2602 AH2621:AK2635 AH2638:AK2638 AH2656:AK2656 AH2661:AK2675 AH2677:AK2715 AH2723:AK2724 AH2738:AK2738 AH2741:AK2904 AH2908:AK2922 AH2932:AK2953 AH2955:AK1048576">
    <cfRule type="cellIs" dxfId="275" priority="2" operator="greaterThan">
      <formula>0</formula>
    </cfRule>
  </conditionalFormatting>
  <conditionalFormatting sqref="AM1:AM2583 AM2601:AM2602 AM2621:AM2635 AM2638 AM2656 AM2661:AM2675 AM2677:AM2715 AM2723:AM2724 AM2738 AM2741:AM2904 AM2908:AM2922 AM2932:AM2953 AM2955:AM1048576">
    <cfRule type="cellIs" dxfId="274" priority="5" operator="greaterThan">
      <formula>0.3</formula>
    </cfRule>
  </conditionalFormatting>
  <conditionalFormatting sqref="AN1:AN2583 AN2601:AN2602 AN2621:AN2635 AN2638 AN2656 AN2661:AN2675 AN2677:AN2715 AN2723:AN2724 AN2738 AN2741:AN2904 AN2908:AN2922 AN2932:AN2953 AN2955:AN1048576">
    <cfRule type="cellIs" dxfId="273" priority="3" operator="lessThan">
      <formula>-0.05</formula>
    </cfRule>
    <cfRule type="cellIs" dxfId="272" priority="4" operator="greaterThan">
      <formula>0.05</formula>
    </cfRule>
  </conditionalFormatting>
  <hyperlinks>
    <hyperlink ref="O27" r:id="rId1" xr:uid="{8734234C-1E32-7048-B290-912B692DA5CB}"/>
    <hyperlink ref="P27" r:id="rId2" xr:uid="{E0FD43F7-F95C-3B4D-B5A8-123C77D8A1DF}"/>
    <hyperlink ref="O42" r:id="rId3" xr:uid="{72547F49-3374-C343-AD05-E9E41C06D837}"/>
    <hyperlink ref="P42" r:id="rId4" xr:uid="{EDE0AA19-9265-204A-8479-6DF759FB7EC7}"/>
    <hyperlink ref="O57" r:id="rId5" xr:uid="{06EBA8C4-60D4-C747-A786-C356FCD1D44A}"/>
    <hyperlink ref="P57" r:id="rId6" xr:uid="{E6DB6E15-5417-EA49-A010-F6328C7A740B}"/>
    <hyperlink ref="O72" r:id="rId7" xr:uid="{DFC5BCCF-AF7B-544F-86BE-BD0E94B73FF2}"/>
    <hyperlink ref="P72" r:id="rId8" xr:uid="{FEBE6C47-1091-AA45-87E2-438DF4C54690}"/>
    <hyperlink ref="O87" r:id="rId9" xr:uid="{0AF2C12C-6158-B242-914B-CF44C3DE013D}"/>
    <hyperlink ref="P87" r:id="rId10" xr:uid="{A222B8BB-5D5B-6444-B0C5-7FAAF95F578A}"/>
    <hyperlink ref="O102" r:id="rId11" xr:uid="{C0512D70-641B-9644-BFB8-1112E82E4997}"/>
    <hyperlink ref="P102" r:id="rId12" xr:uid="{89CC8C07-4A8D-FF47-A892-B34CBAEACBE9}"/>
    <hyperlink ref="O117" r:id="rId13" xr:uid="{A97ED2E9-1E27-B344-B05F-6A29EC1E496A}"/>
    <hyperlink ref="P117" r:id="rId14" xr:uid="{78CCF4FB-9B61-BF46-953B-679833A0734B}"/>
    <hyperlink ref="O132" r:id="rId15" xr:uid="{4E2B310F-50A3-5A4D-9362-D07EF3709F66}"/>
    <hyperlink ref="P132" r:id="rId16" xr:uid="{AC716C63-25D3-304B-A166-91AEC0127EA0}"/>
    <hyperlink ref="O147" r:id="rId17" xr:uid="{522061CB-DDAD-6945-969F-15337480CA14}"/>
    <hyperlink ref="P147" r:id="rId18" xr:uid="{EBF8FE8E-5FC8-F44C-A610-388C5CFFC534}"/>
    <hyperlink ref="O162" r:id="rId19" xr:uid="{F4BD6AC7-7301-CC4B-B5DC-E2E2610FF692}"/>
    <hyperlink ref="P162" r:id="rId20" xr:uid="{10BC1404-ACD9-3247-BFE2-99854C943CC3}"/>
    <hyperlink ref="O177" r:id="rId21" xr:uid="{D5DAE9CF-506D-8E47-9C45-CAA452627394}"/>
    <hyperlink ref="P177" r:id="rId22" xr:uid="{6340A8FB-F15B-0D49-AEAB-D13471866CAD}"/>
    <hyperlink ref="O192" r:id="rId23" xr:uid="{CBB62883-D68F-664E-9039-6662CC59975E}"/>
    <hyperlink ref="P192" r:id="rId24" xr:uid="{9F24BA4B-BE7D-2E46-8AD1-3C591D602167}"/>
    <hyperlink ref="O207" r:id="rId25" xr:uid="{F50FA117-2AED-A84D-9FBA-A414CA740258}"/>
    <hyperlink ref="P207" r:id="rId26" xr:uid="{02219329-9753-374A-98B2-0BBB6C44B5C3}"/>
    <hyperlink ref="O222" r:id="rId27" xr:uid="{1A418E9B-3464-3E47-80CC-C5EE5FAD824E}"/>
    <hyperlink ref="P222" r:id="rId28" xr:uid="{BDEF015A-7694-6D42-81C8-010F06493B89}"/>
    <hyperlink ref="O237" r:id="rId29" xr:uid="{F6FE15D8-211D-394F-8D4F-106BCBE53E64}"/>
    <hyperlink ref="P237" r:id="rId30" xr:uid="{3D8B6E64-7CC3-F142-8CE7-2F3C306404C8}"/>
    <hyperlink ref="O252" r:id="rId31" xr:uid="{23F7B4B6-ECD1-454A-B421-067CCD5F08EF}"/>
    <hyperlink ref="P252" r:id="rId32" xr:uid="{A8388195-C238-9A48-90F6-67D4EDFD0834}"/>
    <hyperlink ref="O267" r:id="rId33" xr:uid="{1321F9BE-0291-574E-B826-7E741F0720E3}"/>
    <hyperlink ref="P267" r:id="rId34" xr:uid="{066261CE-42C2-6B4D-BAD2-70EAF1BE98C6}"/>
    <hyperlink ref="O282" r:id="rId35" xr:uid="{C421D104-60C6-814C-9532-D2E399CB8AD1}"/>
    <hyperlink ref="P282" r:id="rId36" xr:uid="{9AFB4AA3-477D-9C44-AA71-5D8DD962D488}"/>
    <hyperlink ref="O297" r:id="rId37" xr:uid="{29E80BFD-9506-324F-9881-B27C2844CED7}"/>
    <hyperlink ref="P297" r:id="rId38" xr:uid="{A0FED3A0-29E9-6041-9F84-E3DA0479BF3F}"/>
    <hyperlink ref="O312" r:id="rId39" xr:uid="{ECEAF2A3-AD6B-D146-9A61-76DF684B63C3}"/>
    <hyperlink ref="P312" r:id="rId40" xr:uid="{113F9B61-03C4-6A4C-89ED-D63ED8ED8B14}"/>
    <hyperlink ref="O327" r:id="rId41" xr:uid="{391C067F-081B-A34C-8DBD-69353626F5DB}"/>
    <hyperlink ref="P327" r:id="rId42" xr:uid="{9891482B-FF9D-7948-89BF-2341562F032B}"/>
    <hyperlink ref="O342" r:id="rId43" xr:uid="{A887F0CE-C7D3-924B-BD9D-B84F7F2BE898}"/>
    <hyperlink ref="P342" r:id="rId44" xr:uid="{7A29BF78-0821-5C47-97A4-40902459D7E5}"/>
    <hyperlink ref="O357" r:id="rId45" xr:uid="{DE92BD16-D71D-754A-AAC7-4024E2A6A76C}"/>
    <hyperlink ref="P357" r:id="rId46" xr:uid="{6415E153-5B21-5D4C-BBBA-6CB5EB0D44E0}"/>
    <hyperlink ref="O372" r:id="rId47" xr:uid="{8CA73319-14AA-9C40-8F05-AD153FB5644C}"/>
    <hyperlink ref="P372" r:id="rId48" xr:uid="{F9607907-B0CA-3349-B030-63AB8C5D6F2B}"/>
    <hyperlink ref="O387" r:id="rId49" xr:uid="{2AC0DE66-C242-E24F-A06D-DC19811E00DF}"/>
    <hyperlink ref="P387" r:id="rId50" xr:uid="{FD48D254-5F14-1144-9DD1-D7B49E279C03}"/>
    <hyperlink ref="O402" r:id="rId51" xr:uid="{8AE8E323-8B6E-BD43-BD28-F9F461CA8F8E}"/>
    <hyperlink ref="P402" r:id="rId52" xr:uid="{BE4ADF96-492B-4644-ADFE-7DC97F3FE58A}"/>
    <hyperlink ref="O417" r:id="rId53" xr:uid="{C99056C7-0C33-AD47-A30F-7492C690EC46}"/>
    <hyperlink ref="P417" r:id="rId54" xr:uid="{64B946D0-022A-6E48-B947-8241A418D8D9}"/>
    <hyperlink ref="O432" r:id="rId55" xr:uid="{9C1E86FD-008A-9B40-9098-D6C5BC08FF74}"/>
    <hyperlink ref="P432" r:id="rId56" xr:uid="{04BAE775-AEAE-9E48-B5C0-264745502D1A}"/>
    <hyperlink ref="O447" r:id="rId57" xr:uid="{7E732684-4BCA-1047-8603-2A6C34E941E0}"/>
    <hyperlink ref="P447" r:id="rId58" xr:uid="{2AAD5A54-C847-BB45-A447-38DF31CAEBDE}"/>
    <hyperlink ref="O462" r:id="rId59" xr:uid="{9ACA601F-F934-C045-927B-BD0F5F36CF84}"/>
    <hyperlink ref="P462" r:id="rId60" xr:uid="{560036DC-6B8E-7945-834C-F08163E095AC}"/>
    <hyperlink ref="O477" r:id="rId61" xr:uid="{7C8E33F3-8BD3-2846-9F95-2650BAA22EEA}"/>
    <hyperlink ref="P477" r:id="rId62" xr:uid="{78F8AB78-DD93-AC4A-A105-55B419820CD0}"/>
    <hyperlink ref="O537" r:id="rId63" xr:uid="{DF1095D8-AE52-5B42-B7A3-9B6C26A5F481}"/>
    <hyperlink ref="P537" r:id="rId64" xr:uid="{E8152327-674E-DA44-B868-EF5DA0B65BD4}"/>
    <hyperlink ref="O552" r:id="rId65" xr:uid="{199E63C1-B8CE-9543-B142-677A1325C197}"/>
    <hyperlink ref="P552" r:id="rId66" xr:uid="{6E6051F2-C0AA-B845-9158-16938D610A4A}"/>
    <hyperlink ref="O567" r:id="rId67" xr:uid="{641BC1A7-6ED3-E94B-B30A-4DB1A427B6EA}"/>
    <hyperlink ref="P567" r:id="rId68" xr:uid="{9912B070-3E50-694E-B1E6-3B76B32E2175}"/>
    <hyperlink ref="O582" r:id="rId69" xr:uid="{2A9FABC7-9482-A047-A834-96E565230510}"/>
    <hyperlink ref="P582" r:id="rId70" xr:uid="{811E57F1-A98E-4349-9BDA-BDB74B2BA12B}"/>
    <hyperlink ref="O597" r:id="rId71" xr:uid="{1092DC39-F5C3-CB40-8BDE-EF004D1589AD}"/>
    <hyperlink ref="P597" r:id="rId72" xr:uid="{7EEE9978-30F8-8340-AE52-6FEC2AC201C4}"/>
    <hyperlink ref="O612" r:id="rId73" xr:uid="{AEEAF51D-E6C7-1A49-BD65-345DF0CEA219}"/>
    <hyperlink ref="P612" r:id="rId74" xr:uid="{7F646777-2CF4-874D-9680-ACB95470278B}"/>
    <hyperlink ref="O627" r:id="rId75" xr:uid="{B2B7B701-7D68-4042-9F27-311FCB595563}"/>
    <hyperlink ref="P627" r:id="rId76" xr:uid="{BDF23F57-D33C-3A41-B8F6-496B4DFEC36A}"/>
    <hyperlink ref="O642" r:id="rId77" xr:uid="{B02A8E4C-C84D-DE45-9C26-0125123BA4D5}"/>
    <hyperlink ref="P642" r:id="rId78" xr:uid="{95D6580C-C112-E441-83EC-6974CEAB5689}"/>
    <hyperlink ref="O672" r:id="rId79" xr:uid="{CA06611B-8E13-C34D-A7C5-33EF14A482A7}"/>
    <hyperlink ref="P672" r:id="rId80" xr:uid="{0A079E33-4760-6E42-8D36-0C9E45D6BB6F}"/>
    <hyperlink ref="O687" r:id="rId81" xr:uid="{59757B58-BCA4-2349-A659-641A52331E4F}"/>
    <hyperlink ref="P687" r:id="rId82" xr:uid="{82EF5B13-23BC-C447-A372-E5AAC1727BE5}"/>
    <hyperlink ref="O717" r:id="rId83" xr:uid="{7893C7AE-5CF8-0542-AE6F-4CBB97958A00}"/>
    <hyperlink ref="P717" r:id="rId84" xr:uid="{F518F430-F78C-7448-A8C5-766203460C2C}"/>
    <hyperlink ref="O732" r:id="rId85" xr:uid="{683BDC8B-6909-1F4C-A1F0-C0B2B2D7678C}"/>
    <hyperlink ref="P732" r:id="rId86" xr:uid="{98741E64-BEB0-FE4B-976C-75EB6F494BD2}"/>
    <hyperlink ref="O762" r:id="rId87" xr:uid="{6ADA7D16-8AA3-FB42-81B6-256DEB327EC0}"/>
    <hyperlink ref="P762" r:id="rId88" xr:uid="{AA0E72AA-E2B7-DA4B-AE21-22BA6C9BDBD3}"/>
    <hyperlink ref="O777" r:id="rId89" xr:uid="{CFFDA54C-0AD7-BB48-945F-B3521E5652B9}"/>
    <hyperlink ref="P777" r:id="rId90" xr:uid="{1569421B-A228-0547-BAB3-BC931CAC30FA}"/>
    <hyperlink ref="O792" r:id="rId91" xr:uid="{3F82B05C-7F29-C24C-8E8D-5D5BF6F1508E}"/>
    <hyperlink ref="P792" r:id="rId92" xr:uid="{94C845D1-97C7-B34C-B45F-18E3946F119C}"/>
    <hyperlink ref="O807" r:id="rId93" xr:uid="{163659DC-8456-C549-B1E6-C8BECCE7F399}"/>
    <hyperlink ref="P807" r:id="rId94" xr:uid="{5610AC9C-461B-2A4F-B629-D7EEC09F05A2}"/>
    <hyperlink ref="O822" r:id="rId95" xr:uid="{6D6375C6-5DCF-3E43-816B-3B4B1217B90A}"/>
    <hyperlink ref="P822" r:id="rId96" xr:uid="{49F15BC4-3248-0842-AFCA-18E6A83280FB}"/>
    <hyperlink ref="O852" r:id="rId97" xr:uid="{0EFB7A3B-C732-4949-AA81-9FF681C6BFFA}"/>
    <hyperlink ref="P852" r:id="rId98" xr:uid="{DCD348AA-1C80-DF45-B67B-788E1EB2EB3B}"/>
    <hyperlink ref="O867" r:id="rId99" xr:uid="{C9D4B6F9-DDAB-034C-9D08-43E019C19F98}"/>
    <hyperlink ref="P867" r:id="rId100" xr:uid="{6D0A5447-F5B0-6E4E-8493-DACCFEC73838}"/>
    <hyperlink ref="O882" r:id="rId101" xr:uid="{4B478D76-0E0B-4442-9ADB-D5F919B4E917}"/>
    <hyperlink ref="P882" r:id="rId102" xr:uid="{C1B39351-9A11-E147-8B2A-5762802A8898}"/>
    <hyperlink ref="O897" r:id="rId103" xr:uid="{FAA5E643-5117-C849-AFCC-C4B0ABEE05F4}"/>
    <hyperlink ref="P897" r:id="rId104" xr:uid="{03C7C4B3-D1C5-6445-9544-5D5C00E1F102}"/>
    <hyperlink ref="O912" r:id="rId105" xr:uid="{3C1587F2-9CB2-B04B-9050-0F1A8086F06A}"/>
    <hyperlink ref="P912" r:id="rId106" xr:uid="{C939F517-DE2F-3B4A-BCC9-D587AD52149D}"/>
    <hyperlink ref="O927" r:id="rId107" xr:uid="{893A5C5B-4E8F-AB48-84DA-04A852E4B0B2}"/>
    <hyperlink ref="P927" r:id="rId108" xr:uid="{C91036C9-D840-8942-B84A-BA0B4FEAC9ED}"/>
    <hyperlink ref="O942" r:id="rId109" xr:uid="{595149DE-B87D-5D44-9557-56224C0EFBDF}"/>
    <hyperlink ref="P942" r:id="rId110" xr:uid="{83518AAB-974C-9B46-9522-414BFA9E3310}"/>
    <hyperlink ref="O957" r:id="rId111" xr:uid="{3CA2CC1D-5E41-734D-B095-34A8433B8205}"/>
    <hyperlink ref="P957" r:id="rId112" xr:uid="{738AAE8F-1E7A-A342-94A4-8536C64DE122}"/>
    <hyperlink ref="O972" r:id="rId113" xr:uid="{AFA2870C-21A6-9744-99DC-3CE8C953BF8B}"/>
    <hyperlink ref="P972" r:id="rId114" xr:uid="{00704839-4DFF-7D48-BD34-579564E2294C}"/>
    <hyperlink ref="O1002" r:id="rId115" xr:uid="{D75594A5-D857-254C-A4C7-587886A2C50A}"/>
    <hyperlink ref="P1002" r:id="rId116" xr:uid="{7EE79B04-5EED-6A4E-A345-802812D51B7E}"/>
    <hyperlink ref="O1017" r:id="rId117" xr:uid="{E0B058A8-809E-2249-B614-C0ABBF92BB61}"/>
    <hyperlink ref="P1017" r:id="rId118" xr:uid="{A71DBF48-C2E4-314D-B666-4252D5251152}"/>
    <hyperlink ref="O1032" r:id="rId119" xr:uid="{DFE1A91F-DCEB-6640-8A60-D4A31CF8A05C}"/>
    <hyperlink ref="P1032" r:id="rId120" xr:uid="{A5CEF237-2728-DA40-8E3C-1A63BEB0A53E}"/>
    <hyperlink ref="P1062" r:id="rId121" xr:uid="{64B82EBB-6DF6-5946-BF3C-B8C1A12A7DEB}"/>
    <hyperlink ref="O1062" r:id="rId122" xr:uid="{6B42E4C5-A719-C848-92A9-28AD0F1CC652}"/>
    <hyperlink ref="P1047" r:id="rId123" xr:uid="{580CD8B7-2697-364A-B1C1-5BB66345C51A}"/>
    <hyperlink ref="O1047" r:id="rId124" xr:uid="{899A6E25-9C06-E240-B707-864A2B9C9293}"/>
    <hyperlink ref="P987" r:id="rId125" xr:uid="{8A61BCED-C079-6948-84C8-A0CC65D61F9F}"/>
    <hyperlink ref="O987" r:id="rId126" xr:uid="{751E7C7C-38C0-1140-A49A-BD66352CD3C2}"/>
    <hyperlink ref="O1077" r:id="rId127" xr:uid="{600C2312-F249-0144-9816-81B21D5D2436}"/>
    <hyperlink ref="P1077" r:id="rId128" xr:uid="{81E8499C-3B72-B54C-BB30-63B9BA853FEE}"/>
    <hyperlink ref="O1092" r:id="rId129" xr:uid="{093345D8-5E04-2A44-98D4-C0F7A6E134CB}"/>
    <hyperlink ref="P1092" r:id="rId130" xr:uid="{BDADDF24-E34B-D345-9F4A-73E5CE25DB49}"/>
    <hyperlink ref="O1137" r:id="rId131" xr:uid="{D72078B5-8BAE-C24A-A101-DF35E3C827DC}"/>
    <hyperlink ref="P1137" r:id="rId132" xr:uid="{1C11DF10-B584-D845-9F57-D2518916113A}"/>
    <hyperlink ref="O1152" r:id="rId133" xr:uid="{53528835-5A63-234A-9A09-626459755549}"/>
    <hyperlink ref="P1152" r:id="rId134" xr:uid="{8F1E4B14-1623-3645-B8D0-1A379F3AA12F}"/>
    <hyperlink ref="O1167" r:id="rId135" xr:uid="{ABB43C0C-219C-C148-8676-EA50968F78D7}"/>
    <hyperlink ref="P1167" r:id="rId136" xr:uid="{86751028-54AA-B346-87A8-B68F135AE62D}"/>
    <hyperlink ref="O1212" r:id="rId137" xr:uid="{E2E7C548-B4A5-DB45-9447-C3AACDB570A8}"/>
    <hyperlink ref="P1212" r:id="rId138" xr:uid="{E3ECC331-3490-2043-8312-81593DE9F6C3}"/>
    <hyperlink ref="O1227" r:id="rId139" xr:uid="{E31B3C2A-7E30-3243-A593-C69EFDE275F8}"/>
    <hyperlink ref="P1227" r:id="rId140" xr:uid="{FA3EB65B-773D-904E-8B2B-BE7D36451F4B}"/>
    <hyperlink ref="O1242" r:id="rId141" xr:uid="{A7B683AA-3EE8-934D-AC8D-4888212BF675}"/>
    <hyperlink ref="P1242" r:id="rId142" xr:uid="{ED16968E-FD4E-E348-A3B1-70D3A5D7D9B1}"/>
    <hyperlink ref="O1257" r:id="rId143" xr:uid="{F9B6AB6C-D4F3-5A4B-B7BB-109EE3C7C082}"/>
    <hyperlink ref="P1257" r:id="rId144" xr:uid="{486F3D46-6779-3D4C-9CCC-33200DDAB61F}"/>
    <hyperlink ref="O1272" r:id="rId145" xr:uid="{1085A39E-B85C-4049-A06A-1F91DBB222A6}"/>
    <hyperlink ref="P1272" r:id="rId146" xr:uid="{74A7A319-D0D0-3A4B-A13A-29FCD618918F}"/>
    <hyperlink ref="O1287" r:id="rId147" xr:uid="{B953FBDE-DF21-5446-95A3-5A28EF43ED9B}"/>
    <hyperlink ref="P1287" r:id="rId148" xr:uid="{63166150-E174-704F-A0A8-BB5A41D2E4C7}"/>
    <hyperlink ref="O1302" r:id="rId149" xr:uid="{ECA4A6B9-E4EB-9840-8D64-FC859BE45E03}"/>
    <hyperlink ref="P1302" r:id="rId150" xr:uid="{0289E2E3-A6CF-8349-AE21-F4D783FBD1AC}"/>
    <hyperlink ref="O1317" r:id="rId151" xr:uid="{CB402B86-D425-974F-BF80-F486B09465F1}"/>
    <hyperlink ref="P1317" r:id="rId152" xr:uid="{3D1E3E3A-56BC-CB44-8F21-6B2E932B7FB7}"/>
    <hyperlink ref="O1332" r:id="rId153" xr:uid="{FA234EC8-E51D-FD4F-BB23-C7D90ADBA87F}"/>
    <hyperlink ref="P1332" r:id="rId154" xr:uid="{25B64F51-3A8F-D743-9B52-36D6F83017BD}"/>
    <hyperlink ref="O1347" r:id="rId155" xr:uid="{715B8095-074A-5C44-8E85-0D567225353D}"/>
    <hyperlink ref="P1347" r:id="rId156" xr:uid="{0FC0DBED-6A1A-D342-B50F-C2649F3AF1E3}"/>
    <hyperlink ref="O1377" r:id="rId157" xr:uid="{2AC93D6E-6C38-4A41-9E6B-79283B613C57}"/>
    <hyperlink ref="P1377" r:id="rId158" xr:uid="{0C1503AF-25EB-B448-8D21-CAE1AA68DCCC}"/>
    <hyperlink ref="O1392" r:id="rId159" xr:uid="{F998F5CB-B7FC-9C49-837C-B8C443B211E6}"/>
    <hyperlink ref="P1392" r:id="rId160" xr:uid="{35E2268F-F908-9642-A88A-4081220CB135}"/>
    <hyperlink ref="O1407" r:id="rId161" xr:uid="{167AFE57-417F-3F42-8A8B-7D8330E11748}"/>
    <hyperlink ref="P1407" r:id="rId162" xr:uid="{AB692050-FED9-3A42-8C04-DBA7F52B8CE4}"/>
    <hyperlink ref="O1422" r:id="rId163" xr:uid="{F6C919C4-C3E7-F042-827E-3777DD63214C}"/>
    <hyperlink ref="P1422" r:id="rId164" xr:uid="{1EE8F88D-E986-4D49-B58C-634B708AAE23}"/>
    <hyperlink ref="O1437" r:id="rId165" xr:uid="{9190D431-75F1-574F-A8B6-72C032EC1698}"/>
    <hyperlink ref="P1437" r:id="rId166" xr:uid="{A709B38E-7F18-7F4E-B227-989D27140A66}"/>
    <hyperlink ref="O1467" r:id="rId167" xr:uid="{CA424657-DCD3-C04C-9ACA-7939F7FD8B93}"/>
    <hyperlink ref="P1467" r:id="rId168" xr:uid="{FCF7692B-2496-7D4F-9060-8002D0246422}"/>
    <hyperlink ref="O1482" r:id="rId169" xr:uid="{F3407BBF-59AF-C84F-BA59-600284D04778}"/>
    <hyperlink ref="P1482" r:id="rId170" xr:uid="{369928B5-1490-7A4D-A447-D6BB507CF00A}"/>
    <hyperlink ref="O1512" r:id="rId171" xr:uid="{570AB77D-E406-3047-A187-B12EB4EC6913}"/>
    <hyperlink ref="P1512" r:id="rId172" xr:uid="{7F8D1E45-480D-5D42-9227-A4AE1E3973CD}"/>
    <hyperlink ref="O1542" r:id="rId173" xr:uid="{A99D66AE-FE2A-0142-9DFE-82FD9D213F94}"/>
    <hyperlink ref="P1542" r:id="rId174" xr:uid="{88665B07-9218-6547-89D2-8C15C37E3FE2}"/>
    <hyperlink ref="O1557" r:id="rId175" xr:uid="{70080C79-124C-A44B-BC56-9EE49CDBA96B}"/>
    <hyperlink ref="P1557" r:id="rId176" xr:uid="{B5CEB199-00B2-414D-9024-7AA04FC99200}"/>
    <hyperlink ref="O1572" r:id="rId177" xr:uid="{C38C2440-2762-4746-9E7A-ECF622AD911D}"/>
    <hyperlink ref="P1572" r:id="rId178" xr:uid="{03ED261A-8317-884E-AFE1-70CCFE6931B4}"/>
    <hyperlink ref="O1587" r:id="rId179" xr:uid="{98CA20FC-34ED-9146-B319-EB38DDED2711}"/>
    <hyperlink ref="P1587" r:id="rId180" xr:uid="{6E32FE11-B728-4E4C-9F68-24316C45CABE}"/>
    <hyperlink ref="O1602" r:id="rId181" xr:uid="{7C81C9F0-760A-2F49-B771-BBA24DC9A9B3}"/>
    <hyperlink ref="P1602" r:id="rId182" xr:uid="{4CC3DC46-916E-9C41-8768-C8670A3F11DA}"/>
    <hyperlink ref="O1617" r:id="rId183" xr:uid="{211B20F7-C52F-6C48-83D9-3A15AEB1B1FA}"/>
    <hyperlink ref="P1617" r:id="rId184" xr:uid="{6C1541D9-7D12-E047-A468-10A44A8020A8}"/>
    <hyperlink ref="O1632" r:id="rId185" xr:uid="{CF92C737-12A0-3949-A7CD-0A9610249B79}"/>
    <hyperlink ref="P1632" r:id="rId186" xr:uid="{5EC048EB-2C11-3241-9F19-F562AFEB12E4}"/>
    <hyperlink ref="O1662" r:id="rId187" xr:uid="{1C81069F-D84D-A647-9515-5B3315E167BF}"/>
    <hyperlink ref="P1662" r:id="rId188" xr:uid="{6650740C-AF1D-9C49-98CB-377F051AF219}"/>
    <hyperlink ref="O1677" r:id="rId189" xr:uid="{BCDD8A59-D039-0A49-AAFA-A70C29127681}"/>
    <hyperlink ref="P1677" r:id="rId190" xr:uid="{6DE0E7A4-E04C-0446-9B29-62A28F69743E}"/>
    <hyperlink ref="O1692" r:id="rId191" xr:uid="{086E3A7B-D8A4-A842-8A76-BC0EA9FFC251}"/>
    <hyperlink ref="P1692" r:id="rId192" xr:uid="{9F6042D8-BDFA-A943-AAF4-E8727D63AA2A}"/>
    <hyperlink ref="O1707" r:id="rId193" xr:uid="{86A8E406-2B86-654F-AEDF-C9A7150BD995}"/>
    <hyperlink ref="P1707" r:id="rId194" xr:uid="{B354B30D-39CE-C944-95E6-D7C618E84E70}"/>
    <hyperlink ref="O1722" r:id="rId195" xr:uid="{90211744-D046-B945-83F9-F223A12B12BB}"/>
    <hyperlink ref="P1722" r:id="rId196" xr:uid="{74A96234-9104-0D46-A1E6-0CEF70863DF1}"/>
    <hyperlink ref="O1737" r:id="rId197" xr:uid="{88EEABDD-25E2-7544-9EF0-17E8DC1422A0}"/>
    <hyperlink ref="P1737" r:id="rId198" xr:uid="{35C40060-5CE8-8844-B6D1-2ED6C3F93F23}"/>
    <hyperlink ref="O1752" r:id="rId199" xr:uid="{ED64FBBB-9C3B-0D41-B261-6DB68C7AAADC}"/>
    <hyperlink ref="P1752" r:id="rId200" xr:uid="{E190D71D-2990-734E-AE59-6DD8E1856070}"/>
    <hyperlink ref="O1767" r:id="rId201" xr:uid="{CCFE998C-EFE4-7E49-9791-6350B6C269D1}"/>
    <hyperlink ref="P1767" r:id="rId202" xr:uid="{9FD77BE8-14D9-2042-AFC0-130871832D7B}"/>
    <hyperlink ref="O1797" r:id="rId203" xr:uid="{3A49B1E1-9825-594F-BF3B-6E3A3C332902}"/>
    <hyperlink ref="P1797" r:id="rId204" xr:uid="{A740C0E6-4A11-9B4B-910E-7B9D9D1A2EFC}"/>
    <hyperlink ref="O1812" r:id="rId205" xr:uid="{90E025A4-8406-4B42-B30F-57653D6ED4AD}"/>
    <hyperlink ref="P1812" r:id="rId206" xr:uid="{9C428320-516A-484E-83D4-451C44431258}"/>
    <hyperlink ref="O1827" r:id="rId207" xr:uid="{D16B4607-0DE0-D04D-B794-4CB228ED7833}"/>
    <hyperlink ref="P1827" r:id="rId208" xr:uid="{019CF842-98C0-F04F-B71A-971E5CF6F716}"/>
    <hyperlink ref="O1842" r:id="rId209" xr:uid="{637801A9-DA1F-6D4E-8A70-2C0379BCCEAC}"/>
    <hyperlink ref="P1842" r:id="rId210" xr:uid="{A0599BEA-4D78-6444-B8BB-77E4E8B7AC59}"/>
    <hyperlink ref="O1857" r:id="rId211" xr:uid="{3CA681FA-5B40-CA48-BAD3-E3EC8024780C}"/>
    <hyperlink ref="P1857" r:id="rId212" xr:uid="{2D1090D5-E375-B44E-AD60-75436FEEBF1A}"/>
    <hyperlink ref="O1872" r:id="rId213" xr:uid="{1F4C470F-54F3-CF4C-A07A-694F5D7CD8FA}"/>
    <hyperlink ref="P1872" r:id="rId214" xr:uid="{48A6FB73-9D02-574E-B4B0-73BA6E47C30B}"/>
    <hyperlink ref="O1887" r:id="rId215" xr:uid="{6E2424CE-8557-5947-B073-2680A1B4D325}"/>
    <hyperlink ref="P1887" r:id="rId216" xr:uid="{ACC2F3BA-3FB2-0B4F-895E-EDBA04B732D9}"/>
    <hyperlink ref="O1902" r:id="rId217" xr:uid="{88818B63-1F8C-1D44-925D-5A329DDD2666}"/>
    <hyperlink ref="P1902" r:id="rId218" xr:uid="{3ECB043A-7B31-4645-8580-F297437DCA25}"/>
    <hyperlink ref="O1917" r:id="rId219" xr:uid="{AB94BEE5-AF7C-FF44-A840-2CD2513DFCE9}"/>
    <hyperlink ref="P1917" r:id="rId220" xr:uid="{B243194B-C35F-AD4E-8F97-F9BA3E34C8EF}"/>
    <hyperlink ref="O1932" r:id="rId221" xr:uid="{46DAFAF2-8CCE-BB4B-A3C1-8CAE1A37B582}"/>
    <hyperlink ref="P1932" r:id="rId222" xr:uid="{42A0E644-390F-EE45-A26E-82DF7410D103}"/>
    <hyperlink ref="O1947" r:id="rId223" xr:uid="{DCBA8FA2-C69F-884A-98E6-63EB7D68901D}"/>
    <hyperlink ref="P1947" r:id="rId224" xr:uid="{CEE25C74-3111-6A48-BC5F-ADD0F0358650}"/>
    <hyperlink ref="O1962" r:id="rId225" xr:uid="{BE89206F-DD7B-2941-922B-DB584254B399}"/>
    <hyperlink ref="P1962" r:id="rId226" xr:uid="{D837F15B-4212-8F43-9295-408342BAEC94}"/>
    <hyperlink ref="O1977" r:id="rId227" xr:uid="{C2F999E4-3943-6244-B2DA-095BFDE12910}"/>
    <hyperlink ref="P1977" r:id="rId228" xr:uid="{9B433C9B-69DD-734C-A52D-D0F7E0C5B55E}"/>
    <hyperlink ref="O1992" r:id="rId229" xr:uid="{489FD9C0-5B7C-B941-AE37-B9717531864B}"/>
    <hyperlink ref="P1992" r:id="rId230" xr:uid="{B5BC17AD-B85B-1E4A-8F10-8CCE2B986B21}"/>
    <hyperlink ref="O2007" r:id="rId231" xr:uid="{EA9C5307-B737-E845-A0F4-2BDF6700246D}"/>
    <hyperlink ref="P2007" r:id="rId232" xr:uid="{F85182EC-2ACA-B144-9768-07967CD5983A}"/>
    <hyperlink ref="O2022" r:id="rId233" xr:uid="{D3BCBF7D-A9EC-C34F-8870-4A414B69B92B}"/>
    <hyperlink ref="P2022" r:id="rId234" xr:uid="{2D2BBAC7-68E6-D249-9308-40E7F73A943E}"/>
    <hyperlink ref="O2037" r:id="rId235" xr:uid="{D6E90C29-D9BA-0947-9332-107C3E0771A6}"/>
    <hyperlink ref="P2037" r:id="rId236" xr:uid="{D5409533-D774-DC4E-828B-2A0D9C903BEE}"/>
    <hyperlink ref="O2052" r:id="rId237" xr:uid="{404A025A-F4BA-FA4B-B80C-D8E1C53C9C48}"/>
    <hyperlink ref="P2052" r:id="rId238" xr:uid="{E7193F72-6C42-424A-BD46-D70299D0BEFA}"/>
    <hyperlink ref="O2067" r:id="rId239" xr:uid="{FA11A80D-3665-4943-B7BA-C42EE642A9CA}"/>
    <hyperlink ref="P2067" r:id="rId240" xr:uid="{B24194A7-7493-F64F-ACDA-68B81CF2ED62}"/>
    <hyperlink ref="O2082" r:id="rId241" xr:uid="{028F0986-FE19-7449-909F-92B4CB0601A5}"/>
    <hyperlink ref="P2082" r:id="rId242" xr:uid="{3E833C2E-5AD2-A047-B7F8-90EFFDEBD30D}"/>
    <hyperlink ref="O2097" r:id="rId243" xr:uid="{4FDD2F6F-3465-0243-95AD-5640F5D1098F}"/>
    <hyperlink ref="P2097" r:id="rId244" xr:uid="{10E92108-1086-FE4C-A58E-81DE72F188EA}"/>
    <hyperlink ref="O2112" r:id="rId245" xr:uid="{90CA74EA-C27D-F146-920C-3ABD202C1DD3}"/>
    <hyperlink ref="P2112" r:id="rId246" xr:uid="{6669F6A8-1579-5F48-85EE-C21B4B99999B}"/>
    <hyperlink ref="O2142" r:id="rId247" xr:uid="{DBA2891C-E848-F54D-9D0F-3DAD376E880B}"/>
    <hyperlink ref="P2142" r:id="rId248" xr:uid="{9AD4B9F5-7787-C341-B9AD-E798F2CD1D19}"/>
    <hyperlink ref="O2157" r:id="rId249" xr:uid="{9E880200-53E0-C743-A42D-158721C3864D}"/>
    <hyperlink ref="P2157" r:id="rId250" xr:uid="{0463C852-A247-2348-88D7-B77478C21485}"/>
    <hyperlink ref="O2172" r:id="rId251" xr:uid="{03446620-4E46-964E-9AC4-5151F2E1DDCD}"/>
    <hyperlink ref="P2172" r:id="rId252" xr:uid="{46D373D2-B4D6-4D4C-9FA9-C07AF4437BD4}"/>
    <hyperlink ref="O2187" r:id="rId253" xr:uid="{4ED573BF-013C-E54F-94DF-5752B04C8FDC}"/>
    <hyperlink ref="P2187" r:id="rId254" xr:uid="{C3104246-853E-3744-8AFC-3212E1DC5C9F}"/>
    <hyperlink ref="O2217" r:id="rId255" xr:uid="{4C2604A8-D3F8-DF49-85AF-AF30424EEAC6}"/>
    <hyperlink ref="P2217" r:id="rId256" xr:uid="{38BD7D07-FE68-EA48-9172-194E1DBFC634}"/>
    <hyperlink ref="O2232" r:id="rId257" xr:uid="{AABDDDA0-B668-3D43-BE5A-559E11468A50}"/>
    <hyperlink ref="P2232" r:id="rId258" xr:uid="{5543A897-304C-444E-A408-2DD36FF2E50C}"/>
    <hyperlink ref="O2247" r:id="rId259" xr:uid="{FF8EAEE9-14CA-3A41-BA74-A6B34FBF05EE}"/>
    <hyperlink ref="P2247" r:id="rId260" xr:uid="{558E6268-0934-964C-9DAC-AC20986E0EB5}"/>
    <hyperlink ref="O2262" r:id="rId261" xr:uid="{519B5A1F-F165-1546-A934-899EA1A665AD}"/>
    <hyperlink ref="P2262" r:id="rId262" xr:uid="{217019BD-35C3-024B-9F30-E75573CF2157}"/>
    <hyperlink ref="O2277" r:id="rId263" xr:uid="{85872299-FB7E-9542-97B1-0C9EA9AE3D25}"/>
    <hyperlink ref="P2277" r:id="rId264" xr:uid="{65567517-68B2-F149-80FD-EF673AF96657}"/>
    <hyperlink ref="O2292" r:id="rId265" xr:uid="{63C4E4E1-D10D-444D-AB6F-28EF5D71EE8D}"/>
    <hyperlink ref="P2292" r:id="rId266" xr:uid="{B174DF1C-2B28-064B-B2A9-CBF1F5BC8C55}"/>
    <hyperlink ref="O2307" r:id="rId267" xr:uid="{F64DADD6-1A56-7341-B547-BDBB72640F91}"/>
    <hyperlink ref="P2307" r:id="rId268" xr:uid="{68A1740F-0864-0F47-A522-78FE4390DAC0}"/>
    <hyperlink ref="O2322" r:id="rId269" xr:uid="{69E91B7E-695E-CE43-B31A-98C02AC6F029}"/>
    <hyperlink ref="P2322" r:id="rId270" xr:uid="{D080E18E-6806-C242-8FB9-B0C0E140C77A}"/>
    <hyperlink ref="O2367" r:id="rId271" xr:uid="{E554A0F5-2D3E-EB42-8FAA-41C302212B2D}"/>
    <hyperlink ref="P2367" r:id="rId272" xr:uid="{E1623423-CE49-2645-B0C0-899CA414951A}"/>
    <hyperlink ref="O2382" r:id="rId273" xr:uid="{277E61A4-345A-9D40-AD23-18A35D562F57}"/>
    <hyperlink ref="P2382" r:id="rId274" xr:uid="{14F03229-6AD0-2C44-88BF-E034F680CB0C}"/>
    <hyperlink ref="O2397" r:id="rId275" xr:uid="{B7F599F0-BB0A-864F-AE44-5ADAE7F735D2}"/>
    <hyperlink ref="P2397" r:id="rId276" xr:uid="{2C522205-F181-C74A-AAFB-2595D9F764FD}"/>
    <hyperlink ref="O2412" r:id="rId277" xr:uid="{BA5A798D-FC69-AC48-A538-00377BC18416}"/>
    <hyperlink ref="P2412" r:id="rId278" xr:uid="{282422E0-483C-634B-AE2B-AE4A12C59D16}"/>
    <hyperlink ref="O2427" r:id="rId279" xr:uid="{3AEC1FF4-1844-4D4F-A7AE-3303C3B28337}"/>
    <hyperlink ref="P2427" r:id="rId280" xr:uid="{DCCBD9CF-0103-E347-9AA5-AC4A4D679E08}"/>
    <hyperlink ref="O2457" r:id="rId281" xr:uid="{737DA346-2853-B841-9921-A607A429CFAC}"/>
    <hyperlink ref="P2457" r:id="rId282" xr:uid="{81E934B6-490A-3F49-A550-640F0EE55143}"/>
    <hyperlink ref="O2502" r:id="rId283" xr:uid="{70A19446-75E2-1D46-8457-ECD4B86BE1EC}"/>
    <hyperlink ref="P2502" r:id="rId284" xr:uid="{01A9A439-9F87-6546-8D12-8A999AF7A083}"/>
    <hyperlink ref="O2517" r:id="rId285" xr:uid="{D2FE5FCE-17CE-4D4F-8D99-2705B25E2F0D}"/>
    <hyperlink ref="P2517" r:id="rId286" xr:uid="{A7A17943-080B-F24A-95B5-BA84D7813A5A}"/>
    <hyperlink ref="O2532" r:id="rId287" xr:uid="{99297AD3-D325-514B-9150-600BCF1ADAE8}"/>
    <hyperlink ref="P2532" r:id="rId288" xr:uid="{5C2F4A4A-25DC-7B4E-90D5-09D001C9F70A}"/>
    <hyperlink ref="P118" r:id="rId289" xr:uid="{0A0242B1-B02C-8E4B-B278-C4D51EE5C18E}"/>
    <hyperlink ref="P391" r:id="rId290" xr:uid="{0EBF0442-5AC3-BD43-9637-472E117B8635}"/>
    <hyperlink ref="P2547" r:id="rId291" xr:uid="{20392FFF-12CC-AA47-B32B-548B55341039}"/>
    <hyperlink ref="O2547" r:id="rId292" xr:uid="{7C4FA420-8EE0-4B49-94F6-D5EC6E6AEE23}"/>
    <hyperlink ref="P2548" r:id="rId293" xr:uid="{86704CB8-BE73-B747-BC61-AFCA59853EBD}"/>
    <hyperlink ref="P2549" r:id="rId294" xr:uid="{5C9FCB5B-7BE0-6848-8B86-13AC921A2B26}"/>
    <hyperlink ref="P2550" r:id="rId295" xr:uid="{72483C85-BD16-3A48-BE6B-FE4A0642AA5C}"/>
    <hyperlink ref="P2551" r:id="rId296" xr:uid="{7F42B081-1C46-AA40-924F-063852B8A5D0}"/>
    <hyperlink ref="P2552" r:id="rId297" xr:uid="{449DBBB3-2259-974E-9D49-6DD04B3DCAA8}"/>
    <hyperlink ref="P2553" r:id="rId298" xr:uid="{0159E527-D929-0847-9173-49CB3F6340D8}"/>
    <hyperlink ref="P2554" r:id="rId299" xr:uid="{C05F903E-D747-6148-8F46-B97E726F999D}"/>
    <hyperlink ref="P2555" r:id="rId300" xr:uid="{E7164878-073B-5D40-9876-43453DC4D1B1}"/>
    <hyperlink ref="P2556" r:id="rId301" xr:uid="{82B01465-61EF-1844-B3C1-CC6D9D362A59}"/>
    <hyperlink ref="P2557" r:id="rId302" xr:uid="{2AB0628D-592B-E849-B8B3-907803184A72}"/>
    <hyperlink ref="P2558" r:id="rId303" xr:uid="{5202D026-3435-0645-8CCA-1867BCD0B80D}"/>
    <hyperlink ref="P2559" r:id="rId304" xr:uid="{E74955DA-B984-A941-8A35-CE8D43DE8ABE}"/>
    <hyperlink ref="P2560" r:id="rId305" xr:uid="{F023AB48-AE4E-2448-B65E-DBC76DD504F5}"/>
    <hyperlink ref="P2561" r:id="rId306" xr:uid="{8CE9F617-7705-534C-9C36-9D9080866485}"/>
    <hyperlink ref="P2562" r:id="rId307" xr:uid="{0021DE75-5AE1-C74B-B0A9-A785BFF5CE79}"/>
    <hyperlink ref="P2564" r:id="rId308" xr:uid="{D4BD3A81-3BF8-8840-B4E0-633FEB5700ED}"/>
    <hyperlink ref="P2565" r:id="rId309" xr:uid="{E79F99EC-E573-B848-9CD5-DE33B98AC571}"/>
    <hyperlink ref="P2566" r:id="rId310" xr:uid="{99EDC7B3-B057-AD4A-A32B-EC9D86AD75B3}"/>
    <hyperlink ref="P2567" r:id="rId311" xr:uid="{7D86E968-28E5-B34C-A763-61B9BDE6753A}"/>
    <hyperlink ref="P2568" r:id="rId312" xr:uid="{8E371586-42AD-5D45-8608-0874ABBB8CF3}"/>
    <hyperlink ref="P2569" r:id="rId313" xr:uid="{D931B379-4BA6-814C-A73E-067032888B5E}"/>
    <hyperlink ref="P2570" r:id="rId314" xr:uid="{C44485E0-0DD6-4B4F-95CD-EA9D993CAA46}"/>
    <hyperlink ref="P2571" r:id="rId315" xr:uid="{DEF327C2-3761-9B46-B641-99A0A8B172C7}"/>
    <hyperlink ref="P2572" r:id="rId316" xr:uid="{72E196CC-2E50-6749-BA15-328D4DF7BFA8}"/>
    <hyperlink ref="P2573" r:id="rId317" xr:uid="{499603F4-CD53-274D-89B9-F38532374FE8}"/>
    <hyperlink ref="P2574" r:id="rId318" xr:uid="{EC3BCFB8-76D2-0840-86BD-665B767D5C9E}"/>
    <hyperlink ref="P2575" r:id="rId319" xr:uid="{6D245CB5-41CE-4A43-80E6-BDD8862FB24E}"/>
    <hyperlink ref="P2576" r:id="rId320" xr:uid="{5EBDB0D5-6D32-894A-A7F5-143A99A2494C}"/>
    <hyperlink ref="P2577" r:id="rId321" xr:uid="{5FA5F987-8461-1848-BA81-7BC817D9D0D3}"/>
    <hyperlink ref="P2578" r:id="rId322" xr:uid="{45E24249-A58F-8F4C-BE91-F0350AC1A089}"/>
    <hyperlink ref="P2579" r:id="rId323" xr:uid="{8EA73891-C38E-C140-8C74-C210C74E3EF7}"/>
    <hyperlink ref="P2580" r:id="rId324" xr:uid="{04DAE11E-D7E5-5D45-8747-8DCF7565F4A8}"/>
    <hyperlink ref="P2581" r:id="rId325" xr:uid="{53E217A6-368A-6641-A9AB-CB68FB75F5FB}"/>
    <hyperlink ref="P2582" r:id="rId326" xr:uid="{A2234495-AE5C-F44C-84B6-15EA0F3C5F4B}"/>
    <hyperlink ref="P2583" r:id="rId327" xr:uid="{87B79181-491B-684D-91CD-FEEBBA0D7794}"/>
    <hyperlink ref="P2584" r:id="rId328" xr:uid="{BFF690AD-D2A3-6549-8908-E83594E6F6E5}"/>
    <hyperlink ref="P2585" r:id="rId329" xr:uid="{7B67CCDB-5B02-3D4D-87C4-4C2C64E1B126}"/>
    <hyperlink ref="P2563" r:id="rId330" xr:uid="{3838C952-464B-4E45-BAE3-98164A92C0A7}"/>
    <hyperlink ref="P2586" r:id="rId331" xr:uid="{F3F5409A-D5D4-4A4D-A504-21763FCE5438}"/>
    <hyperlink ref="P2587" r:id="rId332" xr:uid="{98EA2394-3550-7447-946D-6B6BB339E512}"/>
    <hyperlink ref="P2588" r:id="rId333" xr:uid="{13F8753B-6BA1-854C-A799-B35DFA223AB7}"/>
    <hyperlink ref="P2589" r:id="rId334" xr:uid="{44CEEC09-DFDF-2249-B44A-C08DB4440E66}"/>
    <hyperlink ref="P2590" r:id="rId335" xr:uid="{2F475F09-E41A-6C44-8936-0C52D1F77C33}"/>
    <hyperlink ref="P2591" r:id="rId336" xr:uid="{5819EBD4-AB8F-B54D-BAB7-DF2864CEB38D}"/>
    <hyperlink ref="P2592" r:id="rId337" xr:uid="{205E8E57-C3E2-D344-BFD0-E862EBE8301E}"/>
    <hyperlink ref="P2593" r:id="rId338" xr:uid="{CFB5097D-D854-2B47-8759-7367998CA876}"/>
    <hyperlink ref="P2594" r:id="rId339" xr:uid="{E3622A68-5A37-D444-B897-6D7DA06D9EA5}"/>
    <hyperlink ref="P2595" r:id="rId340" xr:uid="{AEC4B775-D768-2E41-90B0-9819E06FB919}"/>
    <hyperlink ref="P2596" r:id="rId341" xr:uid="{06A6F856-01E0-0F44-BCAF-B996306C7F3C}"/>
    <hyperlink ref="P2597" r:id="rId342" xr:uid="{4781DD0E-8F1D-9A46-AAE4-74744B1B9DA5}"/>
    <hyperlink ref="P2598" r:id="rId343" xr:uid="{CD1B9F23-8287-C74D-9EA1-E4999C587B5F}"/>
    <hyperlink ref="P2599" r:id="rId344" xr:uid="{E5607D88-B384-5142-9C27-38CC1C0555AE}"/>
    <hyperlink ref="P2600" r:id="rId345" xr:uid="{14CA635F-5141-5F45-8AA4-C0930A22DC8B}"/>
    <hyperlink ref="P522" r:id="rId346" xr:uid="{19783119-BB89-5E43-9C8F-0342598705CA}"/>
    <hyperlink ref="O522" r:id="rId347" xr:uid="{36F19784-0889-3A45-B055-374EFCEB5939}"/>
    <hyperlink ref="O2602" r:id="rId348" xr:uid="{DDAE3352-1569-B847-AF05-08CF97E47807}"/>
    <hyperlink ref="P2602" r:id="rId349" xr:uid="{E02A1552-1846-0040-8E8B-91AD77135AE1}"/>
    <hyperlink ref="P2603" r:id="rId350" xr:uid="{80E7CB85-313F-5B40-ADE7-D44E3C2463C8}"/>
    <hyperlink ref="P2604" r:id="rId351" xr:uid="{EC71EA7E-0345-B14D-BC05-9485F8706B92}"/>
    <hyperlink ref="P2605" r:id="rId352" xr:uid="{87E2C679-329F-8949-A547-53A774521D0F}"/>
    <hyperlink ref="P2606" r:id="rId353" xr:uid="{930E97AF-D738-3A4C-AA2E-844EA82512AA}"/>
    <hyperlink ref="P2607" r:id="rId354" xr:uid="{7D844547-0995-0643-8215-2EF5F5A260C2}"/>
    <hyperlink ref="P2608" r:id="rId355" xr:uid="{73DA4A92-FF5E-3A43-844A-98B447F3A3CA}"/>
    <hyperlink ref="P2609" r:id="rId356" xr:uid="{21FBFB75-64DC-5E40-B038-E1C0692D0B80}"/>
    <hyperlink ref="P2610" r:id="rId357" xr:uid="{508D8C6B-5309-594B-BB0C-8DCE03491278}"/>
    <hyperlink ref="P2611" r:id="rId358" xr:uid="{3AE50887-4944-D64D-8217-F6DB7C027219}"/>
    <hyperlink ref="P2612" r:id="rId359" xr:uid="{3F38B666-D87B-464C-A485-E9E8506E5D4A}"/>
    <hyperlink ref="P2613" r:id="rId360" xr:uid="{265382E4-145C-4344-8B61-EFE835B92E97}"/>
    <hyperlink ref="P2614" r:id="rId361" xr:uid="{24F68C34-C3FB-E641-92DE-0CC13CB7B956}"/>
    <hyperlink ref="P2615" r:id="rId362" xr:uid="{D333F23E-4101-FD40-B51F-B5E280AAF7DC}"/>
    <hyperlink ref="P2616" r:id="rId363" xr:uid="{FEB7F1C4-6CFA-CE46-8276-3616AF3F68B5}"/>
    <hyperlink ref="P2617" r:id="rId364" xr:uid="{0FFAB78F-F928-2040-9FB4-6DB8733C9AB6}"/>
    <hyperlink ref="P2618" r:id="rId365" xr:uid="{1AF377FD-2BCF-4D45-9216-026A4D598876}"/>
    <hyperlink ref="P2619" r:id="rId366" xr:uid="{AD696F3C-A4EC-B64F-A4E1-013CE7D13138}"/>
    <hyperlink ref="P2620" r:id="rId367" xr:uid="{89D51843-8891-2441-A632-F6257D9CD846}"/>
    <hyperlink ref="O2621" r:id="rId368" xr:uid="{EDFE9145-C002-F14B-9A21-C4F9EBBA3A2C}"/>
    <hyperlink ref="P2621" r:id="rId369" xr:uid="{DA2AAE39-AFCA-A541-B802-316DCD6AAD49}"/>
    <hyperlink ref="P2636" r:id="rId370" xr:uid="{80EAC01F-561E-C747-A2F5-14123A559254}"/>
    <hyperlink ref="P2637" r:id="rId371" xr:uid="{F479FA90-513A-1F4C-A591-5B66890D1A73}"/>
    <hyperlink ref="O2638" r:id="rId372" xr:uid="{8053D8BE-50BA-3D4A-831C-46C8D5D3EF3A}"/>
    <hyperlink ref="P2638" r:id="rId373" xr:uid="{D1788FA0-09A2-9B46-887F-2533257A5B74}"/>
    <hyperlink ref="P2657" r:id="rId374" xr:uid="{CC48D666-C7E4-B341-9857-FB05885ED52A}"/>
    <hyperlink ref="P2658" r:id="rId375" xr:uid="{666A13EA-455D-9140-B1AE-59C7AE267501}"/>
    <hyperlink ref="P2659" r:id="rId376" xr:uid="{3B46E447-F07C-B946-883C-186ED5160CE5}"/>
    <hyperlink ref="P2660" r:id="rId377" xr:uid="{F8DA49AF-4D27-4B49-AAF7-4C2A5AACAB26}"/>
    <hyperlink ref="O2661" r:id="rId378" xr:uid="{48CD9879-06C3-6A45-9875-9221AE8B5D76}"/>
    <hyperlink ref="P2661" r:id="rId379" xr:uid="{E6A4BB62-507E-CE46-992E-8C6EE2BD0476}"/>
    <hyperlink ref="P2676" r:id="rId380" xr:uid="{1C2F48CD-60DD-9A45-BDBF-091053C7F47D}"/>
    <hyperlink ref="P2677" r:id="rId381" xr:uid="{CDB306ED-35A7-A94C-A982-880F9A23F0FA}"/>
    <hyperlink ref="O2677" r:id="rId382" xr:uid="{A73C2E44-0854-2346-A8C2-4FD1AB7C6691}"/>
    <hyperlink ref="P2716" r:id="rId383" xr:uid="{9EB55BF0-B12C-4F4C-8647-A491FE716CFA}"/>
    <hyperlink ref="P2717" r:id="rId384" xr:uid="{70EB3614-6276-1B40-BC6B-50D038A2B0ED}"/>
    <hyperlink ref="P2718" r:id="rId385" xr:uid="{AC9EA634-3DC5-7F46-A587-56012FB18C2C}"/>
    <hyperlink ref="P2719" r:id="rId386" xr:uid="{EF092BB2-BA88-964B-864C-C4CFD45668F6}"/>
    <hyperlink ref="P2720" r:id="rId387" xr:uid="{6F9368D9-0E15-0F4B-95CF-3F1A71EB8237}"/>
    <hyperlink ref="P2722" r:id="rId388" xr:uid="{3B02F946-A721-B446-8B4C-27CBD66AAAE1}"/>
    <hyperlink ref="P2723" r:id="rId389" xr:uid="{C1FC6719-E8A9-514C-9253-561D7DBDA66D}"/>
    <hyperlink ref="P2725" r:id="rId390" xr:uid="{5485032A-0A4C-2B49-A12B-16295C6FC2A4}"/>
    <hyperlink ref="P2726" r:id="rId391" xr:uid="{BF7365C5-3F90-D34C-BC2A-9A7E003990C1}"/>
    <hyperlink ref="P2727" r:id="rId392" xr:uid="{5B578934-91CB-4841-AF6F-7C443884B0A3}"/>
    <hyperlink ref="P2721" r:id="rId393" xr:uid="{6A450F2F-DFE6-CE49-AE72-CB868275CDEA}"/>
    <hyperlink ref="P2730" r:id="rId394" xr:uid="{50CCE626-1CFD-8B40-8228-CF9D4D42E669}"/>
    <hyperlink ref="P2731" r:id="rId395" xr:uid="{8076F214-F917-524B-821C-837D9461491C}"/>
    <hyperlink ref="P2732" r:id="rId396" xr:uid="{2E02BA0D-7C6D-E047-B5F1-E2E02ED598E1}"/>
    <hyperlink ref="P2733" r:id="rId397" xr:uid="{62379177-FBB2-7E4A-B5B9-9A767B2E6264}"/>
    <hyperlink ref="P2729" r:id="rId398" xr:uid="{66F6F07E-C944-D647-AD54-394E3A019496}"/>
    <hyperlink ref="P2728" r:id="rId399" xr:uid="{25ED5439-CB50-3C46-836C-ACD05D14BAED}"/>
    <hyperlink ref="P2734" r:id="rId400" xr:uid="{3DD44234-CAD2-8447-A1DE-DA597FC857A7}"/>
    <hyperlink ref="P2735" r:id="rId401" xr:uid="{10A95698-F7BB-CF4D-B48B-F4591CE324D5}"/>
    <hyperlink ref="P2736" r:id="rId402" xr:uid="{05F53BB2-1422-9A45-85E9-0D047034615E}"/>
    <hyperlink ref="P2737" r:id="rId403" xr:uid="{7B0CCF0E-9333-7945-A48C-78C18D1B906C}"/>
    <hyperlink ref="P2738" r:id="rId404" xr:uid="{379F43DB-6A1A-8244-8E88-EC5530094D18}"/>
    <hyperlink ref="P2739" r:id="rId405" xr:uid="{D6ED663C-2C85-234F-94C3-605B3A1DA9F4}"/>
    <hyperlink ref="P2740" r:id="rId406" xr:uid="{BBB86B0D-7B9A-AF46-A097-F7EFC632DAB2}"/>
    <hyperlink ref="P2741" r:id="rId407" xr:uid="{869A9B5D-3FD0-474D-92AF-48803FEC108E}"/>
    <hyperlink ref="P2742" r:id="rId408" xr:uid="{1FB4EAA3-ED52-E147-AC17-1412C4684DD1}"/>
    <hyperlink ref="O2742" r:id="rId409" xr:uid="{7447F472-2A4C-474D-8FD4-2F2BFEBC6A9B}"/>
    <hyperlink ref="P2783" r:id="rId410" xr:uid="{D51DA136-8C0D-2040-AEC1-BA3C90410E05}"/>
    <hyperlink ref="P2784" r:id="rId411" xr:uid="{AB763A4F-B33D-F147-93B2-312F9FE0EA7D}"/>
    <hyperlink ref="P2785" r:id="rId412" xr:uid="{46407981-3A07-A740-9115-6B8687B22573}"/>
    <hyperlink ref="P2786" r:id="rId413" xr:uid="{4171926A-0AB7-9B45-804C-BC8A01BC3764}"/>
    <hyperlink ref="P2787" r:id="rId414" xr:uid="{FC3B488E-DAA8-4A4A-AD36-FFB50F44B395}"/>
    <hyperlink ref="P2788" r:id="rId415" xr:uid="{07A1B67C-A932-B245-8440-B58AB9D0BC72}"/>
    <hyperlink ref="P2789" r:id="rId416" xr:uid="{8D5947E3-E1FE-A14C-9300-1CF5C020E037}"/>
    <hyperlink ref="P2790" r:id="rId417" xr:uid="{86BE593D-8027-9649-81BB-52740A9DDF03}"/>
    <hyperlink ref="P2791" r:id="rId418" xr:uid="{48495B20-3CBE-0F4D-9364-8D70D8BDDEEE}"/>
    <hyperlink ref="P2792" r:id="rId419" xr:uid="{621205CB-9AC8-684E-A1F9-9271657E9EAD}"/>
    <hyperlink ref="P2793" r:id="rId420" xr:uid="{A04E15D0-96DF-E840-96A1-835D1A941471}"/>
    <hyperlink ref="P2794" r:id="rId421" xr:uid="{BCF3BB65-4E2A-A147-8C2D-E29AB764D34B}"/>
    <hyperlink ref="P2795" r:id="rId422" xr:uid="{76F7803E-76BC-2246-B414-6BD67A05D020}"/>
    <hyperlink ref="P2796" r:id="rId423" xr:uid="{31C46A47-7F45-5944-9453-3956A3E32F3E}"/>
    <hyperlink ref="P2797" r:id="rId424" xr:uid="{1B080A50-351D-5049-8ECE-B733E3744137}"/>
    <hyperlink ref="P2798" r:id="rId425" xr:uid="{9FA0F8F9-5739-4B44-8972-BDAEC7E5F254}"/>
    <hyperlink ref="P2799" r:id="rId426" xr:uid="{9580580E-9E98-7C42-B7C3-4548DE5F3C23}"/>
    <hyperlink ref="P2800" r:id="rId427" xr:uid="{258B3490-7490-4849-AC1F-93CC30D87F0D}"/>
    <hyperlink ref="P2801" r:id="rId428" xr:uid="{5177CEFF-D78F-AD4F-B2D3-4E23D8D7285B}"/>
    <hyperlink ref="P2802" r:id="rId429" xr:uid="{4B6E982E-85C6-6846-8A3A-724EFC71253D}"/>
    <hyperlink ref="P2803" r:id="rId430" xr:uid="{E1B13A1A-6373-D74F-8E45-67D02906F265}"/>
    <hyperlink ref="P2804" r:id="rId431" xr:uid="{6A2B213A-33C5-D242-AC08-0729886A4A61}"/>
    <hyperlink ref="P2805" r:id="rId432" xr:uid="{05B1D809-CFA1-E54C-9D7A-ACC01BA3C947}"/>
    <hyperlink ref="P2806" r:id="rId433" xr:uid="{178E0E7A-3973-E34D-92AD-1D70A145B49F}"/>
    <hyperlink ref="P2807" r:id="rId434" xr:uid="{A08E22E1-4E51-E148-9FBF-18995A8E7C3F}"/>
    <hyperlink ref="P2808" r:id="rId435" xr:uid="{15C0BF73-8B5E-394D-B5CC-B9DB8A27BAF9}"/>
    <hyperlink ref="P2809" r:id="rId436" xr:uid="{26FBA830-DB05-6E4A-ABD0-675DBC808C66}"/>
    <hyperlink ref="P2810" r:id="rId437" xr:uid="{4A49F083-90BA-814A-AAFF-DC02E5885193}"/>
    <hyperlink ref="P2811" r:id="rId438" xr:uid="{291E4172-C810-3C42-B11D-EAD97598FEAB}"/>
    <hyperlink ref="P2812" r:id="rId439" xr:uid="{C491D8CD-58A5-BF48-B593-C2BE015FE93B}"/>
    <hyperlink ref="P2813" r:id="rId440" xr:uid="{FAFAA3A2-5C23-0143-AE2C-9E51B485F312}"/>
    <hyperlink ref="P2814" r:id="rId441" xr:uid="{63521223-B1A5-E64A-9950-F654F5DCD8A3}"/>
    <hyperlink ref="P2815" r:id="rId442" xr:uid="{C7526351-24FD-F84C-A0C0-799C2CE5DFE7}"/>
    <hyperlink ref="P2816" r:id="rId443" xr:uid="{C07C5B4E-D925-7F4B-A88E-12494C5AB0B5}"/>
    <hyperlink ref="P2817" r:id="rId444" xr:uid="{298C5E83-9D40-1349-9FAB-2A0788A9DBC9}"/>
    <hyperlink ref="P2818" r:id="rId445" xr:uid="{D7C30047-87C5-9A44-8011-D22D8BD7DA5D}"/>
    <hyperlink ref="P2819" r:id="rId446" xr:uid="{4A5894A9-E1BF-164F-8254-0A92300EA2DA}"/>
    <hyperlink ref="P2820" r:id="rId447" xr:uid="{08529D76-A7CB-1F41-B5A5-7D337C440565}"/>
    <hyperlink ref="P2821" r:id="rId448" xr:uid="{D546CA31-3174-5242-B93D-7F6089266605}"/>
    <hyperlink ref="P2822" r:id="rId449" xr:uid="{F27E85B0-4F8B-2446-A3AF-44A75CA13B55}"/>
    <hyperlink ref="P2823" r:id="rId450" xr:uid="{55BBF86E-DE3A-BB47-A691-3B8DC5240374}"/>
    <hyperlink ref="P2824" r:id="rId451" xr:uid="{65C66359-A222-204E-B6B2-C3233F76A3E7}"/>
    <hyperlink ref="P2825" r:id="rId452" xr:uid="{A6690647-9AF1-8446-972A-84F3A5B9E5BC}"/>
    <hyperlink ref="P2826" r:id="rId453" xr:uid="{CF6F07C3-9C3F-7C43-89FF-74CFE7642FC5}"/>
    <hyperlink ref="P2827" r:id="rId454" xr:uid="{EF1DB711-34C2-7D48-AFA6-C69B3158403E}"/>
    <hyperlink ref="P2828" r:id="rId455" xr:uid="{A92C76E9-C9BF-A644-98E0-8C8E9F341762}"/>
    <hyperlink ref="P2829" r:id="rId456" xr:uid="{49BA005F-7277-814B-90FE-AEA135BD445A}"/>
    <hyperlink ref="P2830" r:id="rId457" xr:uid="{1225413B-FEBE-4046-8B37-FE1D0F6D2452}"/>
    <hyperlink ref="P2831" r:id="rId458" xr:uid="{3C0CEDA1-FB38-5A4F-AB05-2E8D7AB08A57}"/>
    <hyperlink ref="P2832" r:id="rId459" xr:uid="{A4532245-41C3-7E49-BE81-6619629B989A}"/>
    <hyperlink ref="P2833" r:id="rId460" xr:uid="{AAD3D4BE-773F-574A-9B9B-3DC656D45B2C}"/>
    <hyperlink ref="P2834" r:id="rId461" xr:uid="{55E10B37-090F-3E4A-8A42-95C574CAC7A7}"/>
    <hyperlink ref="P2835" r:id="rId462" xr:uid="{071493BB-CFE6-784D-BE9A-184D5F25225F}"/>
    <hyperlink ref="P2836" r:id="rId463" xr:uid="{78C0581F-088C-DE49-9D60-D0E27DEF4615}"/>
    <hyperlink ref="P2837" r:id="rId464" xr:uid="{133A0A72-5CD2-F442-8580-748412D0ADB5}"/>
    <hyperlink ref="P2838" r:id="rId465" xr:uid="{0383CA4C-10E5-0E40-8956-F256436D3392}"/>
    <hyperlink ref="P2839" r:id="rId466" xr:uid="{BF8DE257-B46A-0141-A844-E6590641FC9E}"/>
    <hyperlink ref="P2840" r:id="rId467" xr:uid="{ECDED385-8C61-5543-9A4B-6A9103C14AF5}"/>
    <hyperlink ref="P2841" r:id="rId468" xr:uid="{DA82E037-C82B-FE4A-B405-9752F39AC684}"/>
    <hyperlink ref="P2842" r:id="rId469" xr:uid="{EC444D45-9297-C545-8054-8E34DBB9B6DE}"/>
    <hyperlink ref="P2843" r:id="rId470" xr:uid="{1C508F81-8722-B340-B5DC-508C0A37852E}"/>
    <hyperlink ref="P2844" r:id="rId471" xr:uid="{4958FC24-942A-594F-8140-BC74E3C53921}"/>
    <hyperlink ref="P2845" r:id="rId472" xr:uid="{2410A83D-7BD8-CA4C-9A10-CC4D4DBCC8BC}"/>
    <hyperlink ref="P2846" r:id="rId473" xr:uid="{6B1206E1-898E-0640-8B8D-320FEA7799B0}"/>
    <hyperlink ref="P2847" r:id="rId474" xr:uid="{453F868F-27BF-B044-A941-D77DEE353BF9}"/>
    <hyperlink ref="P2848" r:id="rId475" xr:uid="{D8D1377E-97EA-4540-BC0D-8A4CF5B12434}"/>
    <hyperlink ref="P2849" r:id="rId476" xr:uid="{16C91E79-21A3-454D-8843-280F5751ECE1}"/>
    <hyperlink ref="P2850" r:id="rId477" xr:uid="{7FC844EB-7CC2-3B44-AFD6-9CC1B27DFD17}"/>
    <hyperlink ref="P2851" r:id="rId478" xr:uid="{56F1074E-81B5-BC4E-BDA4-771E01D97B92}"/>
    <hyperlink ref="P2852" r:id="rId479" xr:uid="{73CB4A14-9615-9546-8861-7E836FC28928}"/>
    <hyperlink ref="P2853" r:id="rId480" xr:uid="{F435D8E6-0A1C-834E-AE7D-E38FA26D0A24}"/>
    <hyperlink ref="P2854" r:id="rId481" xr:uid="{96658D7B-494E-B942-8728-C49C3ACB19AA}"/>
    <hyperlink ref="O2855" r:id="rId482" xr:uid="{AF3C0B78-FEAA-CC4D-A8ED-67E32E27680A}"/>
    <hyperlink ref="P2855" r:id="rId483" xr:uid="{DB498E4B-9612-3249-9F8B-1A5922C5E78E}"/>
    <hyperlink ref="P2856" r:id="rId484" xr:uid="{2740647E-B32A-F74A-AB6E-72EEEB96ED9A}"/>
    <hyperlink ref="P2857" r:id="rId485" xr:uid="{1D28D3AE-5822-844F-A3D3-008D1EA436EF}"/>
    <hyperlink ref="P2858" r:id="rId486" xr:uid="{5569BF83-85F2-AB4F-BA0E-0B3277E3C4CE}"/>
    <hyperlink ref="P2859" r:id="rId487" xr:uid="{D149C360-704D-FA45-BDA9-4D115DCE0F7B}"/>
    <hyperlink ref="P2860" r:id="rId488" xr:uid="{41781C27-EF1D-524D-87EA-2E3AD95BD9B1}"/>
    <hyperlink ref="P2861" r:id="rId489" xr:uid="{8CEB296B-3452-504E-9538-076D4DFE032A}"/>
    <hyperlink ref="P2862" r:id="rId490" xr:uid="{2EFEB1C7-3313-994A-9634-B4029ED78C01}"/>
    <hyperlink ref="P2863" r:id="rId491" xr:uid="{F0868CBB-9086-0B4C-90DB-E9F664BDAC44}"/>
    <hyperlink ref="P2864" r:id="rId492" xr:uid="{BE76834F-EA21-5C44-8DBE-EC76D59E6730}"/>
    <hyperlink ref="P2865" r:id="rId493" xr:uid="{AA62C904-114F-4E4E-9654-91F5C3E6BFE9}"/>
    <hyperlink ref="P2866" r:id="rId494" xr:uid="{62723E38-8572-2D4C-977F-A48509584477}"/>
    <hyperlink ref="P2867" r:id="rId495" xr:uid="{D2F24AED-E475-524E-86B2-56EE82413611}"/>
    <hyperlink ref="P2868" r:id="rId496" xr:uid="{C94FEC8C-0F57-9941-A873-8BB674AFEDE8}"/>
    <hyperlink ref="P2869" r:id="rId497" xr:uid="{F5B9DF87-3AE3-AC45-B78D-2EAB0447A281}"/>
    <hyperlink ref="P2870" r:id="rId498" xr:uid="{7FE23E95-74D8-0840-8EE4-630E3F4FD49D}"/>
    <hyperlink ref="P2871" r:id="rId499" xr:uid="{B52FAB97-A8B7-7041-9871-4283A4D21619}"/>
    <hyperlink ref="P2872" r:id="rId500" xr:uid="{0F61D9AE-0C22-D448-BC34-DC30098A8BB7}"/>
    <hyperlink ref="P2873" r:id="rId501" xr:uid="{7EF1BD16-06A2-0243-B3DF-29C15FB04D40}"/>
    <hyperlink ref="P2874" r:id="rId502" xr:uid="{2774161A-F26A-AE4E-90A7-88A68DC8329A}"/>
    <hyperlink ref="P2875" r:id="rId503" xr:uid="{F60E61D9-CB67-6E4C-90BD-68C2050F4DA0}"/>
    <hyperlink ref="P2876" r:id="rId504" xr:uid="{14B86BAB-7C00-B142-AF60-D7DC68AB8FE4}"/>
    <hyperlink ref="P2877" r:id="rId505" xr:uid="{4177C476-CB1F-A742-9873-CAAF097E4421}"/>
    <hyperlink ref="P2878" r:id="rId506" xr:uid="{576B2F4A-A2F6-9247-9E80-6BEB6F85EDBF}"/>
    <hyperlink ref="P2879" r:id="rId507" xr:uid="{47BF847C-3FAC-A140-A131-9984AEE1E47F}"/>
    <hyperlink ref="P2880" r:id="rId508" xr:uid="{0244034F-B8D3-2C42-ABF7-4BDE0C831124}"/>
    <hyperlink ref="P2881" r:id="rId509" xr:uid="{41AD5DF2-9A7F-3B41-BED7-F7BC1431244D}"/>
    <hyperlink ref="P2882" r:id="rId510" xr:uid="{7C1BE74C-7BD4-FA49-BFBB-1C542F383442}"/>
    <hyperlink ref="P2883" r:id="rId511" xr:uid="{8639C8A8-8BC6-C04D-893A-D743A675DF91}"/>
    <hyperlink ref="P2884" r:id="rId512" xr:uid="{769D97BC-74D8-7244-A2E1-670905C25136}"/>
    <hyperlink ref="P2885" r:id="rId513" xr:uid="{A9B43EF9-770C-7F4C-B0C2-89D1F17753CE}"/>
    <hyperlink ref="P2886" r:id="rId514" xr:uid="{A635E54A-E0DD-8E4B-8002-4345E2921CAD}"/>
    <hyperlink ref="P2887" r:id="rId515" xr:uid="{CBE25AA1-1CBD-C949-83A6-948C30AA7611}"/>
    <hyperlink ref="O2888" r:id="rId516" xr:uid="{D4EB37A7-C5B0-C14F-A47F-D419733C2B84}"/>
    <hyperlink ref="P2888" r:id="rId517" xr:uid="{0F16F081-635B-394C-94D2-43E477E109A7}"/>
    <hyperlink ref="P2902" r:id="rId518" xr:uid="{4DBA77AE-B014-FC4F-AA04-A2FE9A51943C}"/>
    <hyperlink ref="O2908" r:id="rId519" xr:uid="{7EE2EF04-512B-D241-A603-9B9DB068C931}"/>
    <hyperlink ref="P2908" r:id="rId520" xr:uid="{2D6F6FBD-4BD1-1649-BDFB-46EA10C60583}"/>
    <hyperlink ref="P2904" r:id="rId521" xr:uid="{62ED6FF2-1F92-1D41-8CC7-3BB209D7D4B8}"/>
    <hyperlink ref="P2905" r:id="rId522" xr:uid="{30C355FA-B09E-E346-BCC1-23695AF26CC7}"/>
    <hyperlink ref="P2906" r:id="rId523" xr:uid="{61BEB908-EA47-B140-9378-2ACB63A0E927}"/>
    <hyperlink ref="P2907" r:id="rId524" xr:uid="{73040E26-24BE-8844-BFEB-CF7DB5B1A041}"/>
    <hyperlink ref="P2923" r:id="rId525" xr:uid="{5944D287-9AB1-8B49-AE97-33C747E2EF0C}"/>
    <hyperlink ref="P2924" r:id="rId526" xr:uid="{45CD3B2E-614E-C641-8C02-E937130E7B84}"/>
    <hyperlink ref="P2925" r:id="rId527" xr:uid="{414307B8-3977-D14B-9619-3C8466ACF220}"/>
    <hyperlink ref="P2926" r:id="rId528" xr:uid="{2E85A9A0-C855-6740-B3A3-45B727C49F19}"/>
    <hyperlink ref="P2927" r:id="rId529" xr:uid="{F5D24695-F248-6C4F-96CB-0937DC93421A}"/>
    <hyperlink ref="P2929" r:id="rId530" xr:uid="{1BCA5DCA-FA63-004D-B784-B7C9E7D23C33}"/>
    <hyperlink ref="P2928" r:id="rId531" xr:uid="{45D9C43D-7A19-4B48-BC8E-4232969C70A5}"/>
    <hyperlink ref="P2930" r:id="rId532" xr:uid="{3D0C170D-3FDF-B345-A566-F7B2A81C0083}"/>
    <hyperlink ref="P2931" r:id="rId533" xr:uid="{5634E6C1-03CC-724E-8A2E-7E9B22E50F49}"/>
    <hyperlink ref="O2932" r:id="rId534" xr:uid="{93ECD8CB-F58E-1544-B442-13428965994D}"/>
    <hyperlink ref="P2932" r:id="rId535" xr:uid="{9AD4A166-01A9-3747-AE14-8B1BE3795B3E}"/>
    <hyperlink ref="P2951" r:id="rId536" xr:uid="{C7787847-3132-1948-80EC-81BCEFDF68C3}"/>
    <hyperlink ref="P2952" r:id="rId537" xr:uid="{8F04B16F-79F2-9041-92D1-B2471F1A2576}"/>
    <hyperlink ref="P2953" r:id="rId538" xr:uid="{0CDFD494-5B63-6D41-8D7D-FB1B74A875CC}"/>
    <hyperlink ref="P2954" r:id="rId539" xr:uid="{5AE65DD2-DBBC-9E40-9E13-161EB5812B4D}"/>
    <hyperlink ref="P2955" r:id="rId540" xr:uid="{6FDAAAE9-1546-9440-B10A-057A09E0E97B}"/>
    <hyperlink ref="P2956" r:id="rId541" xr:uid="{B9A03929-ACCF-604D-B826-2767E8CBB3C6}"/>
    <hyperlink ref="P2957" r:id="rId542" xr:uid="{D097C548-9756-914B-9EC8-BDDE31504F5B}"/>
    <hyperlink ref="O2958" r:id="rId543" xr:uid="{64545893-68F5-5E4E-A9C9-993AF62E2BD8}"/>
    <hyperlink ref="P2958" r:id="rId544" xr:uid="{1971CDE5-F722-1B4E-B758-834C2763F462}"/>
    <hyperlink ref="P2973" r:id="rId545" xr:uid="{060BD5F9-F757-0547-A01E-6A130E20366A}"/>
    <hyperlink ref="P2974" r:id="rId546" xr:uid="{43CBD222-4BB0-F243-8445-4DF4FA7DD0C7}"/>
    <hyperlink ref="P2975" r:id="rId547" xr:uid="{50927A2B-0591-B74B-A928-95C56E6ACD59}"/>
    <hyperlink ref="P2976" r:id="rId548" xr:uid="{D75BB0D8-EF24-6D48-AC57-7AAA5464375D}"/>
    <hyperlink ref="O2976" r:id="rId549" xr:uid="{AD8E936F-12F9-6D4A-BD50-C9FF3790145D}"/>
    <hyperlink ref="P2977" r:id="rId550" xr:uid="{E86ED121-623A-944D-89C6-09CBC388A2D5}"/>
    <hyperlink ref="P2978" r:id="rId551" xr:uid="{793046D3-7851-A84B-BA5E-7FC68833E922}"/>
    <hyperlink ref="P2979" r:id="rId552" xr:uid="{628E2E74-FB26-BC41-B576-F61627B4B369}"/>
    <hyperlink ref="P2980" r:id="rId553" xr:uid="{07D1A86E-D569-C846-B7E2-4B5C5F43FB8B}"/>
    <hyperlink ref="P2981" r:id="rId554" xr:uid="{483F0359-9D57-474B-A666-2167E05BF290}"/>
    <hyperlink ref="P2982" r:id="rId555" xr:uid="{1096403B-B954-1B41-981F-5F0553A51BA0}"/>
    <hyperlink ref="P2983" r:id="rId556" xr:uid="{153DA987-E720-2545-B3B6-2E8CF3BC82AD}"/>
    <hyperlink ref="P2984" r:id="rId557" xr:uid="{A8E46276-690B-9A44-82C6-E6458608412C}"/>
    <hyperlink ref="P2985" r:id="rId558" xr:uid="{9651E6F8-E0B3-4944-AF0F-4FBA7DD6DA67}"/>
    <hyperlink ref="P2986" r:id="rId559" xr:uid="{A87DE528-9A65-6641-AADE-B930BD8962B2}"/>
    <hyperlink ref="P2987" r:id="rId560" xr:uid="{8A1E8862-7BF9-1844-BFC7-8D522AD727E4}"/>
    <hyperlink ref="P2988" r:id="rId561" xr:uid="{52961695-7295-6444-9F1C-FE634FA045E1}"/>
    <hyperlink ref="P2989" r:id="rId562" xr:uid="{77093633-A1F8-E04F-A679-E0E650E1FDF9}"/>
    <hyperlink ref="P2990" r:id="rId563" xr:uid="{A97DC796-3646-4A49-80FB-4A29DBF283FC}"/>
    <hyperlink ref="P2991" r:id="rId564" xr:uid="{C6AB6FB8-7A94-E24B-8E3A-6936A4792030}"/>
    <hyperlink ref="P2992" r:id="rId565" xr:uid="{1F896952-EF85-7B4B-B68E-9A0ABD5A2A8C}"/>
    <hyperlink ref="P2993" r:id="rId566" xr:uid="{0EEC0FCB-C4E6-6C45-B3EC-D20D671C3A8B}"/>
    <hyperlink ref="P2994" r:id="rId567" xr:uid="{AD4D72C8-47DF-A247-B3FC-4EF016D8DCCA}"/>
    <hyperlink ref="P2995" r:id="rId568" xr:uid="{FDAEF10A-9060-0547-8E0A-6F57DB7F18A3}"/>
    <hyperlink ref="P2996" r:id="rId569" xr:uid="{08F414F7-6975-7E43-A4B8-43E2525CF543}"/>
    <hyperlink ref="P2997" r:id="rId570" xr:uid="{2BD139F6-E80E-F348-9437-8FB4AB3AB791}"/>
    <hyperlink ref="P2998" r:id="rId571" xr:uid="{4CD230B5-34C6-2541-BCDA-8EDEB196514E}"/>
    <hyperlink ref="P2999" r:id="rId572" xr:uid="{692D6CBA-3C1C-1146-8B9E-C07C6CC082F4}"/>
    <hyperlink ref="P3000" r:id="rId573" xr:uid="{5C998938-FB25-3B41-9057-1718F36FB5A5}"/>
    <hyperlink ref="P3001" r:id="rId574" xr:uid="{9422733B-454F-AA4D-B26A-7781F09AE74F}"/>
    <hyperlink ref="P3002" r:id="rId575" xr:uid="{943721EA-DFB5-CA40-80B7-40BDB1376325}"/>
    <hyperlink ref="P3003" r:id="rId576" xr:uid="{0AEEC0E1-0670-454C-879B-872BAE83A467}"/>
    <hyperlink ref="P3004" r:id="rId577" xr:uid="{D9C5A003-325E-8B44-963E-00A4E7764609}"/>
    <hyperlink ref="J3005" r:id="rId578" xr:uid="{BBDAC05D-BE28-D04A-9A6C-D114817412D3}"/>
    <hyperlink ref="P3005" r:id="rId579" xr:uid="{5BF6536B-BE8A-444E-8D64-C64280F67549}"/>
    <hyperlink ref="P3006" r:id="rId580" xr:uid="{306C84F6-E9C2-4941-8EC5-818458F0DA1E}"/>
    <hyperlink ref="P3007" r:id="rId581" xr:uid="{84C4FE2F-E1B9-8B42-B7C1-796E44E17A77}"/>
    <hyperlink ref="P3008" r:id="rId582" xr:uid="{55BCAF07-90AD-374A-97E5-8D4D72EBA767}"/>
    <hyperlink ref="P3009" r:id="rId583" xr:uid="{C7B06885-40AD-344D-80F0-D0CE44A26642}"/>
    <hyperlink ref="P3010" r:id="rId584" xr:uid="{241251BC-B3DF-2D47-95E6-D60D1071B9F0}"/>
    <hyperlink ref="P3011" r:id="rId585" xr:uid="{F12097BD-05D6-1B40-ABCE-C829A084F1BF}"/>
    <hyperlink ref="P3012" r:id="rId586" xr:uid="{AFCF3FB7-045A-6F41-AD4B-5EB3D83DE68B}"/>
    <hyperlink ref="P3013" r:id="rId587" xr:uid="{C9CEEC82-56A8-BB4E-9EF8-E84F829925D1}"/>
    <hyperlink ref="P3014" r:id="rId588" xr:uid="{BBAD9DDF-3B76-F447-A0E1-1F522D277A1A}"/>
    <hyperlink ref="P3015" r:id="rId589" xr:uid="{D4168421-1AC3-9446-8920-EA20E66E845D}"/>
    <hyperlink ref="P3016" r:id="rId590" xr:uid="{906448A3-E42D-6C46-A035-896CD8A77243}"/>
    <hyperlink ref="P3017" r:id="rId591" xr:uid="{5B74C5C1-3588-C948-B4D4-8B70431673C9}"/>
    <hyperlink ref="P3018" r:id="rId592" xr:uid="{EA36B49C-8F70-F64E-A66A-A3BA13C1E344}"/>
    <hyperlink ref="P3019" r:id="rId593" xr:uid="{4738C58C-969A-F54D-8C26-1FD282082C49}"/>
    <hyperlink ref="P3020" r:id="rId594" xr:uid="{15F39743-1D01-C049-A421-81AFF11AA387}"/>
    <hyperlink ref="P3021" r:id="rId595" xr:uid="{D808F9F4-ED4C-6846-B3D3-0ADB91D2EAC9}"/>
    <hyperlink ref="P3022" r:id="rId596" xr:uid="{9601F904-2FEF-0440-B397-536CAFA54DE0}"/>
    <hyperlink ref="P3023" r:id="rId597" xr:uid="{6530FDFE-F16C-AC43-8D68-70D6B52A7B41}"/>
    <hyperlink ref="P3024" r:id="rId598" xr:uid="{205C9739-D902-1B4E-AF47-34400E8C1372}"/>
    <hyperlink ref="P3025" r:id="rId599" xr:uid="{57D6944C-DD84-B445-80DF-6FED642E1C8B}"/>
    <hyperlink ref="P3026" r:id="rId600" xr:uid="{122BA1C2-1AC8-3846-9806-A784DB0A1F49}"/>
    <hyperlink ref="P3027" r:id="rId601" xr:uid="{35BA6ABE-6D95-594E-B8AD-4D3DF3519F4D}"/>
    <hyperlink ref="P3028" r:id="rId602" xr:uid="{50103A0B-E297-494B-9D41-EF3F29B6CC86}"/>
    <hyperlink ref="P3029" r:id="rId603" xr:uid="{12D9231C-FC13-EB40-BDD4-17FE6BDE2D78}"/>
    <hyperlink ref="P3030" r:id="rId604" xr:uid="{3B9E4D9B-33E7-0945-9B2C-182E58677F77}"/>
    <hyperlink ref="P3031" r:id="rId605" xr:uid="{01477833-517C-8D4C-A48E-63F6C59BE80E}"/>
    <hyperlink ref="P3032" r:id="rId606" xr:uid="{730B81AF-D2F1-8641-BAFD-4F966E75B361}"/>
    <hyperlink ref="P3033" r:id="rId607" xr:uid="{BFF5F242-0FB2-E849-A8C4-B5AE48710B24}"/>
    <hyperlink ref="P3034" r:id="rId608" xr:uid="{21CADDCE-B3FC-514F-B2F6-B0775E90198C}"/>
    <hyperlink ref="P3035" r:id="rId609" xr:uid="{C2F3A647-D4CE-F94B-9D7D-287A4E46DC90}"/>
    <hyperlink ref="P3036" r:id="rId610" xr:uid="{86A62A41-7DDD-FE48-82A0-365FB91ECBAE}"/>
    <hyperlink ref="P3037" r:id="rId611" xr:uid="{0EF4BDD8-B5C2-9F4A-832D-88B4AB473510}"/>
    <hyperlink ref="P3038" r:id="rId612" xr:uid="{113C5622-1AAB-D94C-A991-B558E6EECEB4}"/>
    <hyperlink ref="P3039" r:id="rId613" xr:uid="{CA1F0E4F-92DB-854C-857B-C2928225B95D}"/>
    <hyperlink ref="P3040" r:id="rId614" xr:uid="{B3459352-7DED-304E-AA3B-BEFA7B6365C1}"/>
    <hyperlink ref="P3041" r:id="rId615" xr:uid="{7FF638DC-AF2A-BE43-8575-C8A693E95ED7}"/>
    <hyperlink ref="P3042" r:id="rId616" xr:uid="{42C85757-572F-C24D-AB88-3FB3CBF6DE64}"/>
    <hyperlink ref="P3043" r:id="rId617" xr:uid="{EC301525-F17E-304F-AAB3-7ECB4D9BB6F2}"/>
    <hyperlink ref="P3044" r:id="rId618" xr:uid="{472D5701-5A53-0949-8FB1-153F5612F7D5}"/>
    <hyperlink ref="P3045" r:id="rId619" xr:uid="{3FEBA3D6-208B-7D41-8E1E-E3F841658CC7}"/>
    <hyperlink ref="P3046" r:id="rId620" xr:uid="{59ECE6A2-0EF5-9B45-ACF5-05263EEBA4F8}"/>
    <hyperlink ref="P3047" r:id="rId621" xr:uid="{147FBCF1-80BC-3E41-BD7A-238658B467C5}"/>
    <hyperlink ref="P3048" r:id="rId622" xr:uid="{B60B63C9-08CE-8F46-86B0-A2D61E6B739D}"/>
    <hyperlink ref="P3049" r:id="rId623" xr:uid="{D49F3053-490D-9F49-A919-552D00F4EC01}"/>
    <hyperlink ref="P3050" r:id="rId624" xr:uid="{783325A4-EB07-BE40-A29F-01EF3DC9DE56}"/>
    <hyperlink ref="P3051" r:id="rId625" xr:uid="{99DD9C15-6859-8E46-8183-45F1BC66A22D}"/>
    <hyperlink ref="P3052" r:id="rId626" xr:uid="{384CC7CF-5747-9A41-B0D5-951D3E2C8E17}"/>
    <hyperlink ref="P3053" r:id="rId627" xr:uid="{091AAA36-D420-0843-96D7-A67E90737CD5}"/>
    <hyperlink ref="P3054" r:id="rId628" xr:uid="{5D573020-B187-5847-BF62-551775F11337}"/>
    <hyperlink ref="P3055" r:id="rId629" xr:uid="{C22FBE90-AFDA-B746-B132-927E9FD66EEB}"/>
    <hyperlink ref="P3056" r:id="rId630" xr:uid="{82A6C15B-47FA-0645-BDF8-78848ACA93D8}"/>
    <hyperlink ref="P3057" r:id="rId631" xr:uid="{2F8AE17A-EC71-1A47-AE8F-961209033BC7}"/>
    <hyperlink ref="P3058" r:id="rId632" xr:uid="{CE45E58F-20C4-B946-AA8D-A44E81F5EE12}"/>
    <hyperlink ref="P3059" r:id="rId633" xr:uid="{48D25386-0A17-8A49-B146-4EDB6722539B}"/>
    <hyperlink ref="P3060" r:id="rId634" xr:uid="{92DE79E4-9E3B-374A-A443-DA290BD0B442}"/>
    <hyperlink ref="P3061" r:id="rId635" xr:uid="{C67CF219-775A-2346-886E-1B135389F77E}"/>
    <hyperlink ref="P3062" r:id="rId636" xr:uid="{32061415-82E9-D546-B69A-52997A5ACC5F}"/>
    <hyperlink ref="P3063" r:id="rId637" xr:uid="{A10E6BB9-55A6-5247-9582-724043E63C52}"/>
    <hyperlink ref="P3064" r:id="rId638" xr:uid="{CF94780A-7237-4E42-81C4-31DBF6051184}"/>
    <hyperlink ref="P3065" r:id="rId639" xr:uid="{00DA3A48-F855-4944-BB18-D80542068CA1}"/>
    <hyperlink ref="P3066" r:id="rId640" xr:uid="{C25870CB-8CFF-B747-B57A-90228E5C66A7}"/>
    <hyperlink ref="P3067" r:id="rId641" xr:uid="{D0DCF5CB-9D29-724B-BC62-0162B3C65935}"/>
    <hyperlink ref="P3068" r:id="rId642" xr:uid="{07D3687A-F926-A641-9B2B-3E3DA687FB5B}"/>
    <hyperlink ref="P3069" r:id="rId643" xr:uid="{AF901206-85B1-4444-8F7B-558F10A9E943}"/>
    <hyperlink ref="P3070" r:id="rId644" xr:uid="{EEB6C0E0-FF22-9B44-AF52-EB05077CD2EA}"/>
    <hyperlink ref="P3071" r:id="rId645" xr:uid="{EC867E55-A2BB-7E46-8EA4-EEE9CC9524D7}"/>
    <hyperlink ref="P3072" r:id="rId646" xr:uid="{BDA6AB09-27E9-5349-B1DE-E80B860CCB26}"/>
    <hyperlink ref="P3073" r:id="rId647" xr:uid="{95C82D49-5A18-D442-9BCA-53BC5A4E7241}"/>
    <hyperlink ref="P3074" r:id="rId648" xr:uid="{28CE129D-4224-2742-BA37-5B2243C51762}"/>
    <hyperlink ref="P3075" r:id="rId649" xr:uid="{684BD065-AD5A-0F4E-BB36-AAC9FB1F4E22}"/>
    <hyperlink ref="P3076" r:id="rId650" xr:uid="{A28A0007-AC31-2E47-A7F7-3D05CD131091}"/>
    <hyperlink ref="P3077" r:id="rId651" xr:uid="{5D0875F3-2C57-804C-9839-1A84017774AA}"/>
    <hyperlink ref="P3078" r:id="rId652" xr:uid="{802EDC85-B77B-864A-9522-70BA0629028D}"/>
    <hyperlink ref="P3079" r:id="rId653" xr:uid="{FA4AC927-58E4-AC47-B85D-32870B12BCE4}"/>
    <hyperlink ref="P3080" r:id="rId654" xr:uid="{C2A43E5C-5FC5-6B4D-AF12-BF51963C766A}"/>
    <hyperlink ref="P3081" r:id="rId655" xr:uid="{45EC4CBE-5ADC-344C-B820-F70570A26202}"/>
    <hyperlink ref="P3082" r:id="rId656" xr:uid="{FD6EE53D-AFAA-3245-B655-92534743D6FC}"/>
    <hyperlink ref="P3083" r:id="rId657" xr:uid="{65666102-CAC7-3246-A386-3E03A0016353}"/>
    <hyperlink ref="P3084" r:id="rId658" xr:uid="{5B9CC175-78E5-7F47-9FD8-7B7425942A20}"/>
    <hyperlink ref="P3085" r:id="rId659" xr:uid="{9DC4C3BB-50C3-DE4F-9727-11D4D7085E3E}"/>
    <hyperlink ref="P3086" r:id="rId660" xr:uid="{C483A0AF-D827-A945-9E23-096FA19639A0}"/>
    <hyperlink ref="P3087" r:id="rId661" xr:uid="{D126287E-12D1-C344-9026-65A16E1A8440}"/>
    <hyperlink ref="P3088" r:id="rId662" xr:uid="{7C867FEA-330F-9148-9F96-051AA01922FC}"/>
    <hyperlink ref="P3089" r:id="rId663" xr:uid="{F4BB5981-35EF-1549-9470-AA13C57E549B}"/>
    <hyperlink ref="P3090" r:id="rId664" xr:uid="{7DD35FE8-B963-8A46-93CF-AEBC8628424D}"/>
    <hyperlink ref="P3091" r:id="rId665" xr:uid="{6E6C45A3-AAFF-3D4B-8473-F1BE2EB1E8F9}"/>
    <hyperlink ref="P3092" r:id="rId666" xr:uid="{53651B0B-03FF-094B-8A56-13B802A13EFF}"/>
    <hyperlink ref="P3093" r:id="rId667" xr:uid="{6EC839F7-2A45-9348-B439-8671F4411B41}"/>
    <hyperlink ref="P3094" r:id="rId668" xr:uid="{42BEC8CD-057C-3448-AD6D-05CC5C54D6B2}"/>
    <hyperlink ref="P3095" r:id="rId669" xr:uid="{A560A4AF-516D-6B4D-BEEC-D35F725131B3}"/>
    <hyperlink ref="P3096" r:id="rId670" xr:uid="{50358C12-8134-EE4B-8897-58B53D6E54F7}"/>
    <hyperlink ref="P3097" r:id="rId671" xr:uid="{E1428F74-BDAB-4442-9372-AF3AA7287984}"/>
    <hyperlink ref="P3098" r:id="rId672" xr:uid="{9A2D0DEB-7AD2-E44B-9E82-5F21975BC7E0}"/>
    <hyperlink ref="P3099" r:id="rId673" xr:uid="{A7A350B9-F22C-A840-A307-4F3D08FE86BB}"/>
    <hyperlink ref="P3100" r:id="rId674" xr:uid="{6B603034-5C42-EF47-893C-68D44E621898}"/>
    <hyperlink ref="P3101" r:id="rId675" xr:uid="{6FA295E9-38AB-214A-81C1-A1C56E4A724C}"/>
    <hyperlink ref="P3102" r:id="rId676" xr:uid="{778F3EA8-4C63-D748-84FE-F6D30A9AEDCF}"/>
    <hyperlink ref="P3103" r:id="rId677" xr:uid="{FFF41991-5BEA-C64C-A6B0-FEC3D7101E09}"/>
    <hyperlink ref="P3104" r:id="rId678" xr:uid="{DF012BEC-8353-7942-A8E3-C62CFFC1BF8A}"/>
    <hyperlink ref="P3105" r:id="rId679" xr:uid="{DBF057DA-4B2D-6B41-B714-9FCF8777366F}"/>
    <hyperlink ref="P3106" r:id="rId680" xr:uid="{E6B228F9-9F2A-7A4C-AC55-D343BB9FB867}"/>
    <hyperlink ref="P3107" r:id="rId681" xr:uid="{35ADA086-D84F-3F4B-ABE8-702AD23C3C26}"/>
    <hyperlink ref="P3108" r:id="rId682" xr:uid="{EB638BDD-4247-F642-8977-B842BC54043A}"/>
    <hyperlink ref="P3109" r:id="rId683" xr:uid="{B9C40EDC-C876-AB4F-9C83-BB1E836A3535}"/>
    <hyperlink ref="P3110" r:id="rId684" xr:uid="{4AE0B32F-19DF-3D4A-8269-EC2B4CC5309F}"/>
    <hyperlink ref="P3111" r:id="rId685" xr:uid="{D1BAF126-4E0C-B340-9111-4971C7F428C1}"/>
    <hyperlink ref="P3112" r:id="rId686" xr:uid="{1722D214-C963-C846-94C0-84BC2D718299}"/>
    <hyperlink ref="P3113" r:id="rId687" xr:uid="{8986EE14-EBB5-B849-B609-BB299D7E4E20}"/>
    <hyperlink ref="P3114" r:id="rId688" xr:uid="{F3570827-E985-1745-BA3B-C4C48FD34CE2}"/>
    <hyperlink ref="P3115" r:id="rId689" xr:uid="{FD7826DD-F05D-A14C-A667-A03FE3471018}"/>
    <hyperlink ref="P3116" r:id="rId690" xr:uid="{22AD6709-D4B0-054B-9D3C-7D320896FC91}"/>
    <hyperlink ref="P3117" r:id="rId691" xr:uid="{79131078-9DE7-BF40-9767-E3EAE1440283}"/>
    <hyperlink ref="P3118" r:id="rId692" xr:uid="{2797C8BA-D93F-1E41-80AA-9AE8F9E7D281}"/>
    <hyperlink ref="P3119" r:id="rId693" xr:uid="{20A180D2-00B0-DB44-953A-7F727414A5BF}"/>
    <hyperlink ref="P3120" r:id="rId694" xr:uid="{059B8F6B-7860-2543-8596-D28FF85E0D18}"/>
    <hyperlink ref="P3121" r:id="rId695" xr:uid="{CE73634B-44C8-A443-AFC9-9934AAE487D8}"/>
    <hyperlink ref="P3122" r:id="rId696" xr:uid="{E2BFB171-6968-4249-806B-2941C5427404}"/>
    <hyperlink ref="P3123" r:id="rId697" xr:uid="{3D584E7D-59E9-FD4B-BD8E-42C28F4C1CCD}"/>
    <hyperlink ref="P3124" r:id="rId698" xr:uid="{B1E3D241-5CD8-7C4A-86C7-9911BCB22101}"/>
    <hyperlink ref="P3125" r:id="rId699" xr:uid="{EE86E338-44EF-E347-801A-7733862771EF}"/>
    <hyperlink ref="P3126" r:id="rId700" xr:uid="{C0EFBB58-A2AF-9E4E-874D-D026F47A2E7F}"/>
    <hyperlink ref="P3127" r:id="rId701" xr:uid="{D3E78A68-C38E-0248-ABC4-1ED0604E0BED}"/>
    <hyperlink ref="P3128" r:id="rId702" xr:uid="{EE46C69B-8B04-3D49-8DB4-BAE34CBDA48D}"/>
    <hyperlink ref="P3129" r:id="rId703" xr:uid="{63123533-03CD-0146-9B63-52B82FFE83C2}"/>
    <hyperlink ref="P3130" r:id="rId704" xr:uid="{C12201D0-9E3B-3B43-9E85-52C274886C57}"/>
    <hyperlink ref="P3131" r:id="rId705" xr:uid="{E6BB8A98-E9C0-7644-8E14-4950EF9593D0}"/>
    <hyperlink ref="P3132" r:id="rId706" xr:uid="{ECD93AFB-A9FE-474F-A8ED-5FA26E94E36D}"/>
    <hyperlink ref="P3133" r:id="rId707" xr:uid="{A1DB7C49-1076-0848-9C1B-B0BB44EC24CD}"/>
    <hyperlink ref="P3134" r:id="rId708" xr:uid="{D3B3DCC8-78C3-6349-BB1F-83CDC1C8C55B}"/>
    <hyperlink ref="P3135" r:id="rId709" xr:uid="{5B5C4ECA-3C6E-3D47-AE4A-14B5FF1A1AEC}"/>
    <hyperlink ref="P3136" r:id="rId710" xr:uid="{6D378911-B267-DA4D-9272-19F834DE489A}"/>
    <hyperlink ref="P3137" r:id="rId711" xr:uid="{A00A191E-B4D8-7E47-863B-7FC69606A940}"/>
    <hyperlink ref="P3138" r:id="rId712" xr:uid="{227085F3-C9ED-094C-8A23-147868853DF4}"/>
    <hyperlink ref="P3139" r:id="rId713" xr:uid="{B6DC8A0C-0BE1-3341-B818-A701FAA16F7A}"/>
    <hyperlink ref="P3140" r:id="rId714" xr:uid="{7C3BC8C7-3188-AE42-B1CB-BF40CF2EA9E8}"/>
    <hyperlink ref="P3141" r:id="rId715" xr:uid="{4A92FFE2-CDF3-614E-9955-6BD625013994}"/>
    <hyperlink ref="P3142" r:id="rId716" xr:uid="{AF9D8992-1B9E-1744-B5FE-AEB49905CAE3}"/>
    <hyperlink ref="P3143" r:id="rId717" xr:uid="{74E6A6B5-3B00-3E4F-9AFF-E71D08581DED}"/>
    <hyperlink ref="P3144" r:id="rId718" xr:uid="{0A79D528-981A-F14D-BF4E-96895295BCA3}"/>
    <hyperlink ref="P3145" r:id="rId719" xr:uid="{24F1E2F7-7F60-684C-B0E2-724615E1C7CD}"/>
    <hyperlink ref="P3146" r:id="rId720" xr:uid="{942FF5A4-29DD-DC4B-9054-9E2638967769}"/>
    <hyperlink ref="P3147" r:id="rId721" xr:uid="{190D2494-E788-514E-A230-28BE7BD62354}"/>
    <hyperlink ref="P3148" r:id="rId722" xr:uid="{585FB035-C341-A045-AA93-088C5523311A}"/>
    <hyperlink ref="P3149" r:id="rId723" xr:uid="{55C601E0-E83D-7048-AB56-CC1B89956C9E}"/>
    <hyperlink ref="P3150" r:id="rId724" xr:uid="{EF5FFBB9-7D3F-164B-A9E2-75221FA442EC}"/>
    <hyperlink ref="P3151" r:id="rId725" xr:uid="{0D79591E-E1D9-8D49-A470-2C31AE3A73DA}"/>
    <hyperlink ref="P3152" r:id="rId726" xr:uid="{7E51CF42-CC2A-B642-8E2C-CF5118ABB370}"/>
    <hyperlink ref="P3153" r:id="rId727" xr:uid="{1B300B8F-5D63-244A-B7D5-B06D477D770A}"/>
    <hyperlink ref="P3154" r:id="rId728" xr:uid="{365B6BA1-2022-1C44-9D8C-7D20B7AB9EF0}"/>
    <hyperlink ref="P3155" r:id="rId729" xr:uid="{FC6C5E23-1DE2-6E4B-B1BE-B6FDC6C6B590}"/>
    <hyperlink ref="P3156" r:id="rId730" xr:uid="{471FABBA-E83B-9A45-81DF-AA245DF56995}"/>
    <hyperlink ref="P3157" r:id="rId731" xr:uid="{93A4EA1C-586E-BF4B-B3F7-8AA78B0F60A6}"/>
    <hyperlink ref="P3158" r:id="rId732" xr:uid="{7045DA8D-8ED7-A842-9C96-253AA9763650}"/>
    <hyperlink ref="P3159" r:id="rId733" xr:uid="{51A36914-5DFA-364F-B455-DBEBBD605015}"/>
    <hyperlink ref="P3160" r:id="rId734" xr:uid="{53416B19-6716-AF49-897D-159E44F27C25}"/>
    <hyperlink ref="P3161" r:id="rId735" xr:uid="{A8BCFB97-5898-6B4D-A96B-9CC13E068200}"/>
    <hyperlink ref="P3162" r:id="rId736" xr:uid="{3379CC39-62E3-4A43-AD30-366D2A3F92EC}"/>
    <hyperlink ref="P3163" r:id="rId737" xr:uid="{5107BC8D-4DAA-8741-9CBB-4EC574AEAE6E}"/>
    <hyperlink ref="P3164" r:id="rId738" xr:uid="{00FC65CB-5A74-CA4C-B15A-CA0A14135CA2}"/>
    <hyperlink ref="P3165" r:id="rId739" xr:uid="{CFDBF689-4F75-5941-A745-20FC9ABB1928}"/>
    <hyperlink ref="P3166" r:id="rId740" xr:uid="{5B9F8084-C6C2-644F-9449-0DC53D845FEE}"/>
    <hyperlink ref="P3167" r:id="rId741" xr:uid="{F8D78B55-12B2-7F47-B1E7-961854D19FFD}"/>
    <hyperlink ref="P3168" r:id="rId742" xr:uid="{0FA263A7-E1B5-304B-98CB-62257A309C82}"/>
    <hyperlink ref="P3169" r:id="rId743" xr:uid="{53CF02E3-B52B-0A4D-B491-9B13A6618ECF}"/>
    <hyperlink ref="P3170" r:id="rId744" xr:uid="{33AD796F-D00B-214A-8C90-5FB604FB9D42}"/>
    <hyperlink ref="P3171" r:id="rId745" xr:uid="{3E254078-C80A-E74B-A93B-6A2A921BEB8C}"/>
    <hyperlink ref="P3172" r:id="rId746" xr:uid="{240F024E-62A5-4A4C-9388-BDCC9CF2BDAE}"/>
    <hyperlink ref="P3173" r:id="rId747" xr:uid="{5ACACA65-8CAA-3D44-94B6-F75F529D0E19}"/>
    <hyperlink ref="P3174" r:id="rId748" xr:uid="{35DDB409-B2D8-824D-8C1F-6122000863DB}"/>
    <hyperlink ref="P3175" r:id="rId749" xr:uid="{E6455BE3-1434-1C44-9FF8-08B7B8025ADA}"/>
    <hyperlink ref="P3176" r:id="rId750" xr:uid="{3FBCF628-8B50-A14E-8DC1-D80FACB21908}"/>
    <hyperlink ref="P3177" r:id="rId751" xr:uid="{67529E61-3ECE-EE41-89E7-FA7F02F77C79}"/>
    <hyperlink ref="P3178" r:id="rId752" xr:uid="{4794BF14-093F-4441-9DA7-6E6F70134A4C}"/>
    <hyperlink ref="P3179" r:id="rId753" xr:uid="{3F3B9F18-5476-1241-BDE5-E4298BE8ECE5}"/>
    <hyperlink ref="P3180" r:id="rId754" xr:uid="{1ADE5A81-8747-3C41-8AC3-3799772E4082}"/>
    <hyperlink ref="P3181" r:id="rId755" xr:uid="{C14368DD-007F-B94C-BFDD-395E3901B315}"/>
    <hyperlink ref="P3182" r:id="rId756" xr:uid="{5A49F3E8-9148-5B4D-9CB5-B4350E6A125B}"/>
    <hyperlink ref="P3183" r:id="rId757" xr:uid="{B0CD9475-C3E0-5144-9D99-0D5B4153A552}"/>
    <hyperlink ref="P3184" r:id="rId758" xr:uid="{6936C95E-E06F-E040-880A-FF4728DDD6E1}"/>
    <hyperlink ref="P3185" r:id="rId759" xr:uid="{A69259BF-D354-984E-9E20-790DFA5B64B6}"/>
    <hyperlink ref="P3186" r:id="rId760" xr:uid="{A31B7389-300C-BB41-BC1D-09C8879182FF}"/>
    <hyperlink ref="P3187" r:id="rId761" xr:uid="{5D161A95-D85A-E442-9E9D-752759FDB87F}"/>
    <hyperlink ref="P3188" r:id="rId762" xr:uid="{ECBCD8D1-63DD-6E4F-AC90-D4788166372B}"/>
    <hyperlink ref="P3189" r:id="rId763" xr:uid="{D4E90EBE-0FCC-FC4B-A2DE-C3F5F837BBC5}"/>
    <hyperlink ref="P3190" r:id="rId764" xr:uid="{9EF3A652-4726-2643-BC58-046BD070F7FC}"/>
    <hyperlink ref="P3191" r:id="rId765" xr:uid="{6FEA4963-B079-A642-942B-9458B3AE965C}"/>
    <hyperlink ref="P3192" r:id="rId766" xr:uid="{8C6CACCD-8854-2548-B874-6C0F8C3205AA}"/>
    <hyperlink ref="P3193" r:id="rId767" xr:uid="{120CE504-F2B5-D64A-8CBC-E56A6CBBA4EE}"/>
    <hyperlink ref="P3194" r:id="rId768" xr:uid="{8DE3F3FD-C2BB-7045-88CB-5C067556E8FC}"/>
    <hyperlink ref="P3195" r:id="rId769" xr:uid="{63C8AE62-33DC-4449-8FA4-6A52B5B8CA54}"/>
    <hyperlink ref="P3196" r:id="rId770" xr:uid="{21C2D94E-57E0-9546-AF84-E44ADB7C385C}"/>
    <hyperlink ref="P3197" r:id="rId771" xr:uid="{65B02CB5-5FD2-324D-B9BD-5D22E7FBC394}"/>
    <hyperlink ref="P3198" r:id="rId772" xr:uid="{2EFE101E-466A-2240-8044-BBDD8F793811}"/>
    <hyperlink ref="P3199" r:id="rId773" xr:uid="{2BFD7C11-1CD8-6245-A093-E2CBB7BF77AF}"/>
    <hyperlink ref="P3200" r:id="rId774" xr:uid="{7AD03484-C3B8-BF47-847B-B50ABC1764AE}"/>
    <hyperlink ref="P3201" r:id="rId775" xr:uid="{0D1D575C-3E66-2A41-8414-6185D20084A2}"/>
    <hyperlink ref="P3202" r:id="rId776" xr:uid="{E259389B-CD7B-3B4C-BAA0-D8D0A14874A3}"/>
    <hyperlink ref="P3203" r:id="rId777" xr:uid="{52C5A766-4F14-8E4D-B1E1-3C1944778BB0}"/>
    <hyperlink ref="P3204" r:id="rId778" xr:uid="{8D0F2B76-6DC3-624F-A56D-84324640994E}"/>
    <hyperlink ref="P3205" r:id="rId779" xr:uid="{FC981840-A1C7-CE45-B3CE-E0311C8056FB}"/>
    <hyperlink ref="P3206" r:id="rId780" xr:uid="{24689C48-1AC7-B44A-AC72-D14FE4FA112B}"/>
    <hyperlink ref="P3207" r:id="rId781" xr:uid="{548C342A-944F-2B44-8A9D-0F79E9C37260}"/>
    <hyperlink ref="P3208" r:id="rId782" xr:uid="{2462421A-A78B-1B41-BF98-D209D1B0A92C}"/>
    <hyperlink ref="P3209" r:id="rId783" xr:uid="{93923B52-C3BF-C547-B6CC-4F84912CA286}"/>
    <hyperlink ref="P3210" r:id="rId784" xr:uid="{F164E5DA-3096-B745-B863-76AAD0705151}"/>
    <hyperlink ref="P3211" r:id="rId785" xr:uid="{0E683D2D-0F22-E940-8375-07F24DF2FDEF}"/>
    <hyperlink ref="P3212" r:id="rId786" xr:uid="{EC4195F6-50EF-4448-9A92-99C17931350C}"/>
    <hyperlink ref="P3213" r:id="rId787" xr:uid="{8A13DE96-1587-A746-BC33-4E3AB68B0340}"/>
    <hyperlink ref="P3214" r:id="rId788" xr:uid="{A4D583C5-BD12-E645-8F52-0897BFE64449}"/>
    <hyperlink ref="P3215" r:id="rId789" xr:uid="{1B3FE71F-4BB3-594B-9C1A-564A8D1A4AE4}"/>
    <hyperlink ref="P3216" r:id="rId790" xr:uid="{57904C0D-E8F7-CA43-B35C-E9DAA096CC78}"/>
    <hyperlink ref="P3217" r:id="rId791" xr:uid="{043E97C4-C28E-054E-A07E-05EC65F9E8D0}"/>
    <hyperlink ref="P3218" r:id="rId792" xr:uid="{BA9EA67E-325A-E741-B703-1CA9DA1FFA2C}"/>
    <hyperlink ref="P3219" r:id="rId793" xr:uid="{E1B8DEE8-0C17-2846-9ABE-65A12776BA40}"/>
    <hyperlink ref="P3220" r:id="rId794" xr:uid="{5BEB84EF-C3AB-FB46-9A89-FA3F690A7BE2}"/>
    <hyperlink ref="P3221" r:id="rId795" xr:uid="{70513D87-190F-114F-8D1D-5BEA0064FABD}"/>
    <hyperlink ref="P3222" r:id="rId796" xr:uid="{88474D20-B14C-1440-92CB-B00BEC278121}"/>
    <hyperlink ref="P3223" r:id="rId797" xr:uid="{C56063AF-7320-2B47-B9EF-562A0456A24A}"/>
    <hyperlink ref="P3224" r:id="rId798" xr:uid="{45A90C99-CF41-B04A-AB28-465117D0AE04}"/>
    <hyperlink ref="P3225" r:id="rId799" xr:uid="{E611EF83-E620-9B48-9123-DC7B9FE7677E}"/>
    <hyperlink ref="P3244" r:id="rId800" xr:uid="{1AE828DC-BE65-D448-8FE7-542F7579FDAA}"/>
    <hyperlink ref="P3245" r:id="rId801" xr:uid="{5D26B63D-2087-184E-BDB6-5B010A969E82}"/>
    <hyperlink ref="P3246" r:id="rId802" xr:uid="{F44C5621-D0D2-5643-89F5-2B419F611FA3}"/>
    <hyperlink ref="P3247" r:id="rId803" xr:uid="{FED2314B-B28E-6C43-B3B2-CE494B13AE98}"/>
    <hyperlink ref="P3248" r:id="rId804" xr:uid="{E0999453-66F1-8F49-ADD2-3A6B0E76A938}"/>
    <hyperlink ref="P3249" r:id="rId805" xr:uid="{701F9A70-2022-6E43-88A4-1D67958A02D6}"/>
    <hyperlink ref="P3250" r:id="rId806" xr:uid="{DF94FABD-5858-7C42-B7B4-809707C8E2C9}"/>
    <hyperlink ref="P3251" r:id="rId807" xr:uid="{D19291C9-2E23-C746-B58F-93BBDB84BD31}"/>
    <hyperlink ref="P3252" r:id="rId808" xr:uid="{E86A2104-0555-8F42-AC22-D3DBE3933111}"/>
    <hyperlink ref="P3253" r:id="rId809" xr:uid="{E2F8C926-9282-E545-AF57-BA0F3847C48A}"/>
    <hyperlink ref="P3254" r:id="rId810" xr:uid="{3253396A-3E2B-024A-A205-5FD084EA0AF9}"/>
    <hyperlink ref="P3255" r:id="rId811" xr:uid="{CFE46F6D-D3D4-5047-BBE4-7325D5C21D08}"/>
    <hyperlink ref="P3256" r:id="rId812" xr:uid="{02266B75-E350-C749-B7D4-4EBCC94462C6}"/>
    <hyperlink ref="P3257" r:id="rId813" xr:uid="{AD961D64-E327-024F-9DBA-A8EEF47601F6}"/>
    <hyperlink ref="P3258" r:id="rId814" xr:uid="{C95E3EAD-1B41-B94E-85BC-CD04D09F085B}"/>
    <hyperlink ref="P3259" r:id="rId815" xr:uid="{84416DE8-27AE-6944-ACA5-D93E8D775036}"/>
    <hyperlink ref="P3260" r:id="rId816" xr:uid="{86545F3E-6EC9-7347-A90A-EF9BE58B7611}"/>
    <hyperlink ref="P3261" r:id="rId817" xr:uid="{73AD2B50-C7D6-D54D-84FC-7934BF060ACF}"/>
    <hyperlink ref="P3262" r:id="rId818" xr:uid="{59AA6781-9F12-B24E-A3F6-D5A325B176AA}"/>
    <hyperlink ref="P3263" r:id="rId819" xr:uid="{7A455CB8-9E62-7A43-91D3-8608FB81B97E}"/>
    <hyperlink ref="P3264" r:id="rId820" xr:uid="{FF61D26F-3876-1A4B-A09C-8F7E40165178}"/>
    <hyperlink ref="O3265" r:id="rId821" xr:uid="{3E250921-97D7-1746-B0C8-73C87D11F96E}"/>
    <hyperlink ref="P3265" r:id="rId822" xr:uid="{B3B2EE6D-592E-414D-8F71-E408E4510A1D}"/>
    <hyperlink ref="P3278" r:id="rId823" xr:uid="{5B916D8C-DF54-754A-8C70-61903244E42A}"/>
    <hyperlink ref="P3279" r:id="rId824" xr:uid="{AE3F39B0-A8A6-5F4B-A394-D5850BE73037}"/>
    <hyperlink ref="P3280" r:id="rId825" xr:uid="{8939C9DC-AAA5-694F-92DA-38353D577069}"/>
    <hyperlink ref="P3281" r:id="rId826" xr:uid="{F37D7FD5-1976-0C4D-9B96-6DB99999E35E}"/>
    <hyperlink ref="P3282" r:id="rId827" xr:uid="{DA62E577-6C55-2E49-9BB1-968C01267888}"/>
    <hyperlink ref="P3283" r:id="rId828" xr:uid="{DC583847-9E35-264F-B774-61566D1AF8D2}"/>
    <hyperlink ref="J3284" r:id="rId829" xr:uid="{6A6DE1E0-52DB-894C-A7DB-8FE76B2DA095}"/>
    <hyperlink ref="P3284" r:id="rId830" xr:uid="{ED6C742A-FFB9-1745-9C93-D8E1832FBC5F}"/>
    <hyperlink ref="P3285" r:id="rId831" xr:uid="{22DC0E25-00AC-EA4C-8D6E-69C4C5818C21}"/>
    <hyperlink ref="P3286" r:id="rId832" xr:uid="{B4BB92AC-EC46-D14F-80B7-6E4F58873133}"/>
    <hyperlink ref="P3287" r:id="rId833" xr:uid="{6C48C800-770D-F64F-AAC9-0B6845FC7666}"/>
    <hyperlink ref="P3288" r:id="rId834" xr:uid="{A69CFC6A-CBB9-A149-9598-8C3392C4EAC7}"/>
    <hyperlink ref="P3289" r:id="rId835" xr:uid="{5B3ACB0C-2903-5D4B-A39E-54104CCDDDC4}"/>
    <hyperlink ref="P3290" r:id="rId836" xr:uid="{B2FC96D6-0B60-AB46-9A8F-6072926E811E}"/>
    <hyperlink ref="P3291" r:id="rId837" xr:uid="{97FB9931-2A1D-3045-BB2A-BFA5C3B311DC}"/>
    <hyperlink ref="O3292" r:id="rId838" xr:uid="{71A675A5-AC35-EA4C-952B-3934B0F58F53}"/>
    <hyperlink ref="P3292" r:id="rId839" xr:uid="{2671DE83-2341-8B48-A8B9-6095F47A4C68}"/>
    <hyperlink ref="P3293" r:id="rId840" xr:uid="{4C5BBB40-F9F1-004F-943B-554F351B47B8}"/>
    <hyperlink ref="P3294" r:id="rId841" xr:uid="{33986DCA-F11F-0143-9BA6-7B6A69388DB8}"/>
    <hyperlink ref="P3295" r:id="rId842" xr:uid="{39C978E3-C3BF-6B4D-A052-520E5DC919B7}"/>
    <hyperlink ref="P3296" r:id="rId843" xr:uid="{DBF6968C-7A65-4348-BF84-8F71CD6E08F9}"/>
    <hyperlink ref="P3297" r:id="rId844" xr:uid="{5D296116-7D05-B14C-B455-693987BC6B7B}"/>
    <hyperlink ref="P3298" r:id="rId845" xr:uid="{E80E843D-CB9E-F74C-AF2F-59E32B3D9F7E}"/>
    <hyperlink ref="P3299" r:id="rId846" xr:uid="{F73F3EEF-A3C4-9548-A491-AA917D43029E}"/>
    <hyperlink ref="P3300" r:id="rId847" xr:uid="{DF34FF9E-8391-D943-A541-E93E5D44FEAB}"/>
    <hyperlink ref="P3301" r:id="rId848" xr:uid="{E7422422-2D6C-8547-B73F-0F93DB66AAB9}"/>
    <hyperlink ref="P3302" r:id="rId849" xr:uid="{13897B41-27DC-A242-A0FB-2C037A8F25C4}"/>
    <hyperlink ref="P3303" r:id="rId850" xr:uid="{90CCDDC1-3AAE-D44F-B1C4-49D88E614F72}"/>
    <hyperlink ref="P3304" r:id="rId851" xr:uid="{9DBF5FD5-D350-0349-B5BB-FF1F725C471C}"/>
    <hyperlink ref="P3305" r:id="rId852" xr:uid="{0B96E25E-D924-F84F-8A22-FB40CEEA870E}"/>
    <hyperlink ref="P3306" r:id="rId853" xr:uid="{CC43B103-EC2E-4E4C-BCC2-4F469F6F9F58}"/>
    <hyperlink ref="P3307" r:id="rId854" xr:uid="{BB59348C-0EB4-294B-ACDB-142B556EB44B}"/>
    <hyperlink ref="P3308" r:id="rId855" xr:uid="{E6310448-CDB4-E44A-BF29-6083294A89A6}"/>
    <hyperlink ref="P3309" r:id="rId856" xr:uid="{57E201E4-3589-944D-B97A-632E2D55FA14}"/>
    <hyperlink ref="P3310" r:id="rId857" xr:uid="{6EB9C4A8-13A2-AC4E-88A3-84A8801079DC}"/>
    <hyperlink ref="P3311" r:id="rId858" xr:uid="{F2B9E819-CA78-B64C-876F-C2F77D2B78BD}"/>
    <hyperlink ref="P3312" r:id="rId859" xr:uid="{D22E38DB-98C1-F540-870F-362E709C9383}"/>
    <hyperlink ref="P3313" r:id="rId860" xr:uid="{D79967A2-6F30-3045-9807-6241F7262FEC}"/>
    <hyperlink ref="P3314" r:id="rId861" xr:uid="{8327F62D-914B-C242-9541-A24DC80600B5}"/>
    <hyperlink ref="P3315" r:id="rId862" xr:uid="{73214299-5A78-B24D-85D5-4DFB34038632}"/>
    <hyperlink ref="P3316" r:id="rId863" xr:uid="{061A6A29-9FBE-E246-8598-E06DE459B1F6}"/>
    <hyperlink ref="P3317" r:id="rId864" xr:uid="{0DD58C3F-1B4A-2C42-BD25-214A7E08D125}"/>
    <hyperlink ref="P3318" r:id="rId865" xr:uid="{453F26AC-6BB5-2C44-AA84-AAC87ABF67D2}"/>
    <hyperlink ref="P3319" r:id="rId866" xr:uid="{38301825-90E8-724C-A655-8A510768CE88}"/>
    <hyperlink ref="P3320" r:id="rId867" xr:uid="{5C681D60-F6E9-8943-870E-7B388BB1886B}"/>
    <hyperlink ref="P3321" r:id="rId868" xr:uid="{2C5684A8-A354-E24F-B917-19FB2FC9BEE4}"/>
    <hyperlink ref="P3322" r:id="rId869" xr:uid="{BA6C0111-F00C-3E4C-B6BF-01D59532B648}"/>
    <hyperlink ref="P3323" r:id="rId870" xr:uid="{67F9B38F-8CBC-A246-ABC1-E6D9D25D7C24}"/>
    <hyperlink ref="P3324" r:id="rId871" xr:uid="{3CA7D4CB-8ED3-2148-925E-DFBDBDB2BEBE}"/>
    <hyperlink ref="P3325" r:id="rId872" xr:uid="{98B9ACFA-5DE4-C349-BBDF-6C0AD3F5043D}"/>
    <hyperlink ref="P3326" r:id="rId873" xr:uid="{BB6CA85C-FD53-8D42-8B3D-39C6B863E108}"/>
    <hyperlink ref="P3327" r:id="rId874" xr:uid="{FCDB584C-2E46-C645-91A4-8FC761E8B230}"/>
    <hyperlink ref="P3328" r:id="rId875" xr:uid="{2ED03946-C65C-BA40-A1FF-6791B0B5E29C}"/>
    <hyperlink ref="P3329" r:id="rId876" xr:uid="{75217593-3081-1E42-A170-F61405AD3696}"/>
    <hyperlink ref="P3330" r:id="rId877" xr:uid="{07C7844B-E3B9-AC4D-81E8-372B9D5D9227}"/>
    <hyperlink ref="P3331" r:id="rId878" xr:uid="{7FD42BB4-8509-5F46-A550-399C1C219396}"/>
    <hyperlink ref="P3332" r:id="rId879" xr:uid="{444BE015-522F-584D-9D19-2F60FB0B862A}"/>
    <hyperlink ref="P3333" r:id="rId880" xr:uid="{8F60D28E-A3FE-F64F-99B4-EAA14C9EEA49}"/>
    <hyperlink ref="P3334" r:id="rId881" xr:uid="{45543D91-2A33-1045-B47A-874BFFA61EE7}"/>
    <hyperlink ref="P3335" r:id="rId882" xr:uid="{039A1F67-7FB9-8A4B-AA8F-2FF2024E7DC5}"/>
    <hyperlink ref="P3336" r:id="rId883" xr:uid="{1365DCC1-FD37-7345-A41A-4EBBF0E38E58}"/>
    <hyperlink ref="P3337" r:id="rId884" xr:uid="{288159A3-8511-0A4E-BE18-A65C02BE6631}"/>
    <hyperlink ref="P3338" r:id="rId885" xr:uid="{956982B7-F25E-394A-AE25-1358B4D49847}"/>
    <hyperlink ref="P3339" r:id="rId886" xr:uid="{2A43188D-EFDD-8848-A0EB-6637B5301399}"/>
    <hyperlink ref="P3340" r:id="rId887" xr:uid="{C1AE2946-3843-B94C-9AAB-DD8DD14CDA9C}"/>
    <hyperlink ref="P3341" r:id="rId888" xr:uid="{D362E850-5AEF-B74F-8150-50503516BA68}"/>
    <hyperlink ref="P3342" r:id="rId889" xr:uid="{FF144A8C-A08F-8F49-AB87-22F3D1A3A8DA}"/>
    <hyperlink ref="P3343" r:id="rId890" xr:uid="{F3EAB82C-C2BF-4949-8A2D-0125E84457B4}"/>
    <hyperlink ref="P3344" r:id="rId891" xr:uid="{85231AD5-96B8-6A4C-A28A-5C5AA54BB739}"/>
    <hyperlink ref="P3345" r:id="rId892" xr:uid="{F2DC54A8-8596-A846-BAFB-062EDFA39CEA}"/>
    <hyperlink ref="P3346" r:id="rId893" xr:uid="{F4E663CE-8F24-414B-91F8-F67CEB58AAEA}"/>
    <hyperlink ref="P3347" r:id="rId894" xr:uid="{9A8838B3-D362-C944-85A5-477F9B19F6BD}"/>
    <hyperlink ref="P3348" r:id="rId895" xr:uid="{56D23990-E943-EC46-9C25-6AEAA29AA65F}"/>
    <hyperlink ref="P3349" r:id="rId896" xr:uid="{F9FFE584-FDE5-9E49-A0D1-037BC174BB99}"/>
    <hyperlink ref="P3350" r:id="rId897" xr:uid="{7E644CDC-0751-2945-A919-6219C4DACCF8}"/>
    <hyperlink ref="P3351" r:id="rId898" xr:uid="{913CBF68-8622-2A4D-A121-AB6FD75B67EC}"/>
    <hyperlink ref="P3352" r:id="rId899" xr:uid="{EECCFC26-DD47-9047-9A58-CC03C45223D6}"/>
    <hyperlink ref="P3353" r:id="rId900" xr:uid="{EC2F741D-9E01-7A47-9E37-F9012FBED357}"/>
    <hyperlink ref="P3354" r:id="rId901" xr:uid="{E6CE1E66-088C-5D4D-B0FB-59A2AD95687F}"/>
    <hyperlink ref="P3355" r:id="rId902" xr:uid="{63418679-0355-1C42-A3C9-B4846893341B}"/>
    <hyperlink ref="P3356" r:id="rId903" xr:uid="{70EBB981-74FF-1742-BBCF-E86132CCBC5A}"/>
    <hyperlink ref="P3357" r:id="rId904" xr:uid="{F07AC902-2780-A04A-95FF-6E7C9A7A16FC}"/>
    <hyperlink ref="P3358" r:id="rId905" xr:uid="{25F2C97B-45A0-004C-9CAC-5ACF09E16163}"/>
    <hyperlink ref="P3359" r:id="rId906" xr:uid="{22D8D2A3-CC74-CA4B-8D6D-2DF8E73B36F5}"/>
    <hyperlink ref="P3360" r:id="rId907" xr:uid="{D9659B0E-5018-F240-AA9F-5876CF2915C8}"/>
    <hyperlink ref="J3361" r:id="rId908" xr:uid="{B7E33354-A48F-2D42-8ED5-57C52699109D}"/>
    <hyperlink ref="P3361" r:id="rId909" xr:uid="{D333C7AC-7ED0-114E-9E5B-E2AD554D13C7}"/>
    <hyperlink ref="P3362" r:id="rId910" xr:uid="{3510E90B-E73B-EF4D-8BAD-F57E7EF1B1C9}"/>
    <hyperlink ref="P3363" r:id="rId911" xr:uid="{82E24CE1-BF71-A141-B283-E0B225F5F5B1}"/>
    <hyperlink ref="P3364" r:id="rId912" xr:uid="{7C7D4754-3C6A-B74C-A763-39F6B2580D56}"/>
    <hyperlink ref="P3365" r:id="rId913" xr:uid="{4915CE6D-F1B6-C340-B0C7-506D6AAF622A}"/>
    <hyperlink ref="P3366" r:id="rId914" xr:uid="{3B120349-8A1A-394A-9DDF-32BCE7A9841D}"/>
    <hyperlink ref="P3367" r:id="rId915" xr:uid="{9612CD4B-4143-0940-BD3E-64F4DA957DC9}"/>
    <hyperlink ref="P3368" r:id="rId916" xr:uid="{1F19D177-9EC5-ED41-AE6E-F2ADF1C639E2}"/>
    <hyperlink ref="O3369" r:id="rId917" xr:uid="{3FFF659B-EA29-B241-B9B1-27DE5CC9721E}"/>
    <hyperlink ref="P3369" r:id="rId918" xr:uid="{98B193C5-5085-3D4D-AFF3-49F9D3890922}"/>
    <hyperlink ref="P3370" r:id="rId919" xr:uid="{DA024C09-89E8-0F44-8B3F-B63C41520D69}"/>
    <hyperlink ref="P3371" r:id="rId920" xr:uid="{3B7E0D39-C77A-DD49-AE70-3BEC3A50D19E}"/>
    <hyperlink ref="P3372" r:id="rId921" xr:uid="{C85C3955-407D-EA48-9695-AF3253916D4E}"/>
    <hyperlink ref="P3373" r:id="rId922" xr:uid="{03E8758E-11AA-3B48-BF9A-2702BBD943F5}"/>
    <hyperlink ref="P3374" r:id="rId923" xr:uid="{361AA6B1-AB52-4643-A0DA-43E68AE2A569}"/>
    <hyperlink ref="P3375" r:id="rId924" xr:uid="{722BA07A-2476-7147-B333-00235A3F9CD1}"/>
    <hyperlink ref="P3376" r:id="rId925" xr:uid="{83B87170-CE1C-9046-96F8-16316D49BB84}"/>
    <hyperlink ref="P3377" r:id="rId926" xr:uid="{2BF5515B-910A-7D44-9CBD-53F640D1E081}"/>
    <hyperlink ref="P3378" r:id="rId927" xr:uid="{A6F5BCE7-4E23-F445-AD23-3314A884EA71}"/>
    <hyperlink ref="P3379" r:id="rId928" xr:uid="{122D5087-4A37-3C43-B0B1-D934555124A6}"/>
    <hyperlink ref="P3380" r:id="rId929" xr:uid="{538C0CE9-689D-1844-8CE4-1D02EA77E2C4}"/>
    <hyperlink ref="P3381" r:id="rId930" xr:uid="{BD858A1F-78B4-4F41-93FC-E208D5BA73F9}"/>
    <hyperlink ref="P3382" r:id="rId931" xr:uid="{B60D7A3D-E285-EF43-84D3-8F01BD436EB7}"/>
    <hyperlink ref="P3383" r:id="rId932" xr:uid="{356295E3-18F8-424E-AF7C-39984E5B884E}"/>
    <hyperlink ref="P3384" r:id="rId933" xr:uid="{817DD300-0B12-C848-9E81-57FB9394A076}"/>
    <hyperlink ref="P3385" r:id="rId934" xr:uid="{0C236F0F-D970-3F40-9C15-3B86BBF6E93F}"/>
    <hyperlink ref="P3386" r:id="rId935" xr:uid="{DFF8F5F1-3E87-9A45-AD1A-3D580BD8CCF6}"/>
    <hyperlink ref="P3387" r:id="rId936" xr:uid="{80CBC935-FDB7-2344-93F1-F6D70857CFBB}"/>
    <hyperlink ref="P3388" r:id="rId937" xr:uid="{A93CBA7B-D78F-EC4F-89D0-254637EBE3D2}"/>
    <hyperlink ref="P3389" r:id="rId938" xr:uid="{941135EB-3025-B941-81D4-33BCB142703A}"/>
    <hyperlink ref="P3390" r:id="rId939" xr:uid="{837A6174-5D46-0C48-8B5A-FBC57D44C140}"/>
    <hyperlink ref="P3391" r:id="rId940" xr:uid="{5884FFBD-ABAB-CE45-B53E-0FE0BED7D762}"/>
    <hyperlink ref="P3392" r:id="rId941" xr:uid="{96789053-74BA-2D48-8ECB-D54E6B9555E5}"/>
    <hyperlink ref="P3393" r:id="rId942" xr:uid="{515C6595-9B3A-C64C-9330-4CAAC02B5C79}"/>
    <hyperlink ref="P3394" r:id="rId943" xr:uid="{9A979334-5CA5-0B44-87D0-8C9B5C28E7B6}"/>
    <hyperlink ref="P3395" r:id="rId944" xr:uid="{57647632-90FC-8142-A41C-82AF02466B66}"/>
    <hyperlink ref="P3396" r:id="rId945" xr:uid="{5A60DB07-63A0-5A44-9D86-811F23CA7EE4}"/>
    <hyperlink ref="P3397" r:id="rId946" xr:uid="{FAB936FD-8663-8D49-AFEE-0A186A10E757}"/>
    <hyperlink ref="P3398" r:id="rId947" xr:uid="{B28C01FA-7F8F-4246-9F66-AAB4A8B7248A}"/>
    <hyperlink ref="P3399" r:id="rId948" xr:uid="{DC8EC619-C708-FA4E-80C5-57C553DE48AC}"/>
    <hyperlink ref="P3400" r:id="rId949" xr:uid="{A4CF14A7-ECC6-3248-AC60-9BA473F05FD5}"/>
    <hyperlink ref="P3401" r:id="rId950" xr:uid="{49DE653D-35C4-474A-990A-48D1D7BE035E}"/>
    <hyperlink ref="P3402" r:id="rId951" xr:uid="{75F9B762-1556-0E4B-93A1-F779E776BE45}"/>
    <hyperlink ref="P3403" r:id="rId952" xr:uid="{2A139A8B-CA14-1940-B102-F7ECC3CFB6C8}"/>
    <hyperlink ref="P3404" r:id="rId953" xr:uid="{52E49845-64AB-5744-9063-D2F8953EF318}"/>
    <hyperlink ref="P3405" r:id="rId954" xr:uid="{83B7FEE2-6650-6942-9A5C-7EA86FB5F7BF}"/>
    <hyperlink ref="P3406" r:id="rId955" xr:uid="{FCF4985D-FD53-854F-902D-6376BC730DF1}"/>
    <hyperlink ref="P3407" r:id="rId956" xr:uid="{757AC825-FCBC-7547-9000-47DAA89F8E68}"/>
    <hyperlink ref="P3408" r:id="rId957" xr:uid="{56D35CA7-AACD-9845-BC79-C1F0D280CD74}"/>
    <hyperlink ref="P3409" r:id="rId958" xr:uid="{8D35A591-DC51-E247-96AF-AE69B5D01D2E}"/>
    <hyperlink ref="P3410" r:id="rId959" xr:uid="{C0A16AAF-C036-9348-9E02-9F77841C2CC4}"/>
    <hyperlink ref="P3411" r:id="rId960" xr:uid="{1D1DB8AC-41CC-2E40-AE34-C554D4FD5B34}"/>
    <hyperlink ref="P3412" r:id="rId961" xr:uid="{5CC72CEC-3C43-6140-9A10-2DFB69FA1E74}"/>
    <hyperlink ref="P3413" r:id="rId962" xr:uid="{78240B95-CFE4-3A4C-98F0-2F335F87DA06}"/>
    <hyperlink ref="P3414" r:id="rId963" xr:uid="{92035F8B-8B5B-424B-A518-AC794C764252}"/>
    <hyperlink ref="P3415" r:id="rId964" xr:uid="{7FFBB2A2-5008-4744-BF85-00D56698BB45}"/>
    <hyperlink ref="P3416" r:id="rId965" xr:uid="{71F3FB94-6687-2648-A9D1-96AC47B661AB}"/>
    <hyperlink ref="P3417" r:id="rId966" xr:uid="{7871ABD6-8A98-DC4E-806A-EC14B1F1F544}"/>
    <hyperlink ref="P3418" r:id="rId967" xr:uid="{00898C0A-7EB4-8B41-8400-35F4A16869CB}"/>
    <hyperlink ref="P3419" r:id="rId968" xr:uid="{AA730369-826F-F548-B6C7-05A821D34237}"/>
    <hyperlink ref="P3420" r:id="rId969" xr:uid="{430C2BA5-847D-6D4F-BA6F-7B67EFB56021}"/>
    <hyperlink ref="P3421" r:id="rId970" xr:uid="{A1CE6031-3C7C-4547-B4A5-DA54CF863259}"/>
    <hyperlink ref="P3422" r:id="rId971" xr:uid="{32499310-8CDF-3F49-92CA-404C786CAAB8}"/>
    <hyperlink ref="P3423" r:id="rId972" xr:uid="{26458507-7428-D64F-84AC-3D727CC65503}"/>
    <hyperlink ref="P3424" r:id="rId973" xr:uid="{BAC1AE0C-0F6B-BD47-807C-0218C3885BCF}"/>
    <hyperlink ref="P3425" r:id="rId974" xr:uid="{0048FC30-FD9C-CB45-8AA0-D7E20396723F}"/>
    <hyperlink ref="P3426" r:id="rId975" xr:uid="{290FDF00-A364-874E-B9CE-86FB4F6B0E35}"/>
    <hyperlink ref="P3427" r:id="rId976" xr:uid="{5D1C8815-7423-794F-91A1-B9C1AEB5615E}"/>
    <hyperlink ref="P3428" r:id="rId977" xr:uid="{CDFB1DD7-9B7F-1943-88B5-67FFD9F4B2BA}"/>
    <hyperlink ref="P3429" r:id="rId978" xr:uid="{D459DFA6-3218-594D-842F-C079189F5723}"/>
    <hyperlink ref="P3430" r:id="rId979" xr:uid="{5D572B31-16D8-8F48-8FC3-8D8F2046F6DA}"/>
    <hyperlink ref="P3431" r:id="rId980" xr:uid="{BA94A08E-7046-9244-8695-F168DC7F15AA}"/>
    <hyperlink ref="P3432" r:id="rId981" xr:uid="{B5FF8D04-AE02-274F-8B32-C39BBEFF848D}"/>
    <hyperlink ref="P3433" r:id="rId982" xr:uid="{E69CEAC3-90E1-4142-AEC4-888D9148F475}"/>
    <hyperlink ref="P3434" r:id="rId983" xr:uid="{47725541-CCA3-224A-9917-A913541DDB37}"/>
    <hyperlink ref="P3435" r:id="rId984" xr:uid="{09D19A61-29FE-8745-8958-3D4C74C8E079}"/>
    <hyperlink ref="P3436" r:id="rId985" xr:uid="{BE9BC737-A1B2-0C40-A9B0-DF3FD1435679}"/>
    <hyperlink ref="P3437" r:id="rId986" xr:uid="{C2C05E5B-F5B3-FF4C-9129-657D28D5F90E}"/>
    <hyperlink ref="P3438" r:id="rId987" xr:uid="{78866AE2-479C-0A44-8DC1-6F1CF8E6EFFC}"/>
    <hyperlink ref="P3439" r:id="rId988" xr:uid="{2E570238-E3A7-D24F-9829-C0D51924A8D1}"/>
    <hyperlink ref="P3440" r:id="rId989" xr:uid="{7225AC38-F5C6-C348-9E70-DF63A1409EB9}"/>
    <hyperlink ref="P3441" r:id="rId990" xr:uid="{1C31FE8E-C3A2-F64C-BD60-689175C3BB4A}"/>
    <hyperlink ref="P3442" r:id="rId991" xr:uid="{790D3EB4-8C4E-EC47-9BC7-7FDE621E142C}"/>
    <hyperlink ref="P3443" r:id="rId992" xr:uid="{1F90C5AC-FE90-7E41-B0D3-BC42D2DDDEE6}"/>
    <hyperlink ref="P3444" r:id="rId993" xr:uid="{8E29744F-3ED3-8E46-83F5-2267728DD01A}"/>
    <hyperlink ref="P3445" r:id="rId994" xr:uid="{742BA572-32FB-3740-8BFA-BDA6D07B4C16}"/>
    <hyperlink ref="P3446" r:id="rId995" xr:uid="{E3058381-D831-AE44-844A-8B9883640C9D}"/>
    <hyperlink ref="P3447" r:id="rId996" xr:uid="{1BF1421D-5F27-E640-B42E-5E70F941AD37}"/>
    <hyperlink ref="P3448" r:id="rId997" xr:uid="{B49CD6E0-0305-3F4F-97BF-696BAF358694}"/>
    <hyperlink ref="P3449" r:id="rId998" xr:uid="{91CBB5B6-237E-DB42-AA13-183110E02731}"/>
    <hyperlink ref="P3450" r:id="rId999" xr:uid="{6EC4344D-5C86-9047-8373-AB0088B38A79}"/>
    <hyperlink ref="P3451" r:id="rId1000" xr:uid="{09D18BE8-D2B6-9242-9F93-19A18563D5A8}"/>
    <hyperlink ref="P3452" r:id="rId1001" xr:uid="{2D75FC9F-3543-C545-8219-EE7C3D3FFBDC}"/>
    <hyperlink ref="P3453" r:id="rId1002" xr:uid="{46890AB3-8B8B-CF4C-944A-E6E50F7AB00B}"/>
    <hyperlink ref="P3454" r:id="rId1003" xr:uid="{789DB0E0-004A-EE4D-B8AD-937F5D038D33}"/>
    <hyperlink ref="P3455" r:id="rId1004" xr:uid="{896B98D4-18E6-F444-A1D6-AC08BDB79A48}"/>
    <hyperlink ref="P3456" r:id="rId1005" xr:uid="{969A3137-BFC5-2043-8868-C3154A4CA8C0}"/>
    <hyperlink ref="P3457" r:id="rId1006" xr:uid="{B1D4CBB2-739C-E443-ACDA-EA8319625C0F}"/>
    <hyperlink ref="P3458" r:id="rId1007" xr:uid="{FDBBB116-44CE-2040-B1A1-B7D0A11266ED}"/>
    <hyperlink ref="P3459" r:id="rId1008" xr:uid="{B286B70B-7AD8-D74E-88C4-6F3DFD407CC5}"/>
    <hyperlink ref="P3461" r:id="rId1009" xr:uid="{5E7C3E10-6683-3F46-B9C7-898BB5D2FB88}"/>
    <hyperlink ref="P3462" r:id="rId1010" xr:uid="{7255141E-20AE-1146-AFF7-C5F33E43C316}"/>
    <hyperlink ref="P3463" r:id="rId1011" xr:uid="{DD167BBD-3B3C-A44B-91D5-A2B30B75082E}"/>
    <hyperlink ref="P3464" r:id="rId1012" xr:uid="{1525D3DC-5569-0246-B387-AA02310A3917}"/>
    <hyperlink ref="P3465" r:id="rId1013" xr:uid="{E42BCE3E-8005-1D46-A92A-2DD6B1364320}"/>
    <hyperlink ref="P3466" r:id="rId1014" xr:uid="{DBE3254F-09C2-0847-B152-66F18DE6F763}"/>
    <hyperlink ref="P3467" r:id="rId1015" xr:uid="{1EB3850E-2106-3B4F-986E-95C51C1F6024}"/>
    <hyperlink ref="P3468" r:id="rId1016" xr:uid="{AA38E8E9-1674-9247-9B86-76C70A52D04C}"/>
    <hyperlink ref="P3469" r:id="rId1017" xr:uid="{A8DAB93D-7F23-4A42-BE3A-1D540E586A22}"/>
    <hyperlink ref="P3470" r:id="rId1018" xr:uid="{6A0508DF-323E-DD4A-84C9-D8EB057558CC}"/>
    <hyperlink ref="P3471" r:id="rId1019" xr:uid="{B644EF92-E6D4-DB43-859B-E81CF46D6CD6}"/>
    <hyperlink ref="P3472" r:id="rId1020" xr:uid="{120045DA-93A3-6646-925A-3D3533289D51}"/>
    <hyperlink ref="P3473" r:id="rId1021" xr:uid="{EE7443EA-960F-1140-B4A9-C0C47767331D}"/>
    <hyperlink ref="P3474" r:id="rId1022" xr:uid="{71064280-148A-6449-A7AB-02426FFBF3A9}"/>
    <hyperlink ref="P3475" r:id="rId1023" xr:uid="{450B33B5-95BC-B749-836B-FDD21962054F}"/>
    <hyperlink ref="P3476" r:id="rId1024" xr:uid="{9CCF27BC-641B-BF4E-8D10-267500ECF70F}"/>
    <hyperlink ref="P3477" r:id="rId1025" xr:uid="{7B0BAE6B-00DD-8942-9C09-952DE54EA275}"/>
    <hyperlink ref="P3478" r:id="rId1026" xr:uid="{EE3AC440-6D66-5643-8BA0-E73663EF33F8}"/>
    <hyperlink ref="P3479" r:id="rId1027" xr:uid="{14C907DD-E465-2342-AC54-301B50CFA5C9}"/>
    <hyperlink ref="P3480" r:id="rId1028" xr:uid="{4CD40BAF-F73E-8C4A-B6FA-C7747A7AE5B6}"/>
    <hyperlink ref="P3481" r:id="rId1029" xr:uid="{29BFDBAF-6872-294B-95A4-EDCEED329156}"/>
    <hyperlink ref="P3482" r:id="rId1030" xr:uid="{101E7B97-9F52-F841-90CC-31CD1F36A2A9}"/>
    <hyperlink ref="P3483" r:id="rId1031" xr:uid="{E8E336A4-AA3C-3C44-8F0B-493686D35346}"/>
    <hyperlink ref="P3484" r:id="rId1032" xr:uid="{D3446C89-8B08-394E-AF5C-5A1410282478}"/>
    <hyperlink ref="P3485" r:id="rId1033" xr:uid="{339B454C-E05A-894A-A755-B930CA051143}"/>
    <hyperlink ref="P3486" r:id="rId1034" xr:uid="{874EAF0A-FCA1-8D47-AF8A-D75839D8AA8C}"/>
    <hyperlink ref="P3487" r:id="rId1035" xr:uid="{9AD4D0D8-ED40-7D46-A0BF-3C8B0F7E7471}"/>
    <hyperlink ref="P3488" r:id="rId1036" xr:uid="{377295C7-C2BD-134B-89B0-64A589CFF77E}"/>
    <hyperlink ref="P3489" r:id="rId1037" xr:uid="{BFEC8BC9-19FE-0D40-AF41-6581C08C9B25}"/>
    <hyperlink ref="P3490" r:id="rId1038" xr:uid="{F6C2A312-0BE1-EA42-84DA-1C557028D0D7}"/>
    <hyperlink ref="P3491" r:id="rId1039" xr:uid="{04163FEB-61E8-BA4B-AF20-DF9D4FAB2A34}"/>
    <hyperlink ref="P3492" r:id="rId1040" xr:uid="{106AD69B-B882-2048-B713-B66F4AE5E242}"/>
    <hyperlink ref="P3493" r:id="rId1041" xr:uid="{593E9D31-BB3A-6C46-BEEF-4A40065AD1AF}"/>
    <hyperlink ref="P3494" r:id="rId1042" xr:uid="{4B169621-85CF-324D-8B8F-6D6431FDCCFE}"/>
    <hyperlink ref="P3495" r:id="rId1043" xr:uid="{31C42822-EF1F-4B4A-9C4E-6958CCBF4703}"/>
    <hyperlink ref="O3460" r:id="rId1044" xr:uid="{BFD95CEB-5D3A-2F49-877B-36B03B7E5265}"/>
    <hyperlink ref="P3460" r:id="rId1045" xr:uid="{FBE4A804-CF6A-0F4F-B91A-4699BA1DF363}"/>
    <hyperlink ref="P3518" r:id="rId1046" xr:uid="{3677FF1F-D70E-7549-BE74-60A12061CBCC}"/>
    <hyperlink ref="P3519" r:id="rId1047" xr:uid="{90F02B22-BBF2-0F48-B9B3-FE953A7BF437}"/>
    <hyperlink ref="P3520" r:id="rId1048" xr:uid="{FCBD94DB-0451-CC45-9D9D-91A8BFF5125A}"/>
    <hyperlink ref="P3521" r:id="rId1049" xr:uid="{D40869C4-3D32-3648-A038-3EBB17B6C61F}"/>
    <hyperlink ref="O3522" r:id="rId1050" xr:uid="{B2E0E23D-C4D4-B744-B763-A249DB0AAA98}"/>
    <hyperlink ref="P3522" r:id="rId1051" xr:uid="{AF35384C-8184-8943-BF59-BD7E6050579E}"/>
    <hyperlink ref="P3536" r:id="rId1052" xr:uid="{C32370B5-D04B-384C-8AE1-740E657E2B41}"/>
    <hyperlink ref="P3537" r:id="rId1053" xr:uid="{365CEA00-0BC4-B749-8281-5000DFE6E1AC}"/>
    <hyperlink ref="O3538" r:id="rId1054" xr:uid="{4A595165-9962-2B42-89FE-0439600AFE29}"/>
    <hyperlink ref="P3538" r:id="rId1055" xr:uid="{B81BC23B-E298-E347-806E-D25F3D50A231}"/>
    <hyperlink ref="P3553" r:id="rId1056" xr:uid="{A6645094-B7B1-2F49-8C04-2AFD4E03CDC7}"/>
    <hyperlink ref="P3554" r:id="rId1057" xr:uid="{7F840E96-95D2-BD46-9743-697FA59F40BB}"/>
    <hyperlink ref="P3555" r:id="rId1058" xr:uid="{49298234-07C7-4C44-9E4A-CCF52EA046D3}"/>
    <hyperlink ref="O3556" r:id="rId1059" xr:uid="{4AF333BA-8663-B749-A8B1-D2A327E4C2F4}"/>
    <hyperlink ref="P3556" r:id="rId1060" xr:uid="{6D76F4A0-5DFE-0447-9A2E-C4A553ED70E6}"/>
    <hyperlink ref="P3557" r:id="rId1061" xr:uid="{D9CD354B-0312-544D-A57E-986772499044}"/>
    <hyperlink ref="P3558" r:id="rId1062" xr:uid="{4608AF9D-8BF8-DD4D-93CA-B2D803F76B69}"/>
    <hyperlink ref="P3559" r:id="rId1063" xr:uid="{D8E0D3D8-E0EB-3945-AEE4-3D2B51627FEA}"/>
    <hyperlink ref="P3560" r:id="rId1064" xr:uid="{5F4C2183-EDCE-0A46-9FF7-944B9B614195}"/>
    <hyperlink ref="P3561" r:id="rId1065" xr:uid="{4317B09B-618F-0D4F-836A-131C822FA05C}"/>
    <hyperlink ref="P3562" r:id="rId1066" xr:uid="{84F57B75-90D4-444C-84F6-9FA721B330D2}"/>
    <hyperlink ref="P3563" r:id="rId1067" xr:uid="{23E057D4-4C74-B84A-B090-7F8A82FED0FC}"/>
    <hyperlink ref="P3564" r:id="rId1068" xr:uid="{3BBF8702-80DA-0A49-AF1E-3677CA33F06C}"/>
    <hyperlink ref="P3565" r:id="rId1069" xr:uid="{BCBEF068-8113-764D-B93E-A76607B01DC4}"/>
    <hyperlink ref="P3566" r:id="rId1070" xr:uid="{7F1427DC-F626-DD46-ADEE-584AE186E1B8}"/>
    <hyperlink ref="P3567" r:id="rId1071" xr:uid="{519FAE39-0130-A54F-A202-A2BC0D610DE3}"/>
    <hyperlink ref="P3568" r:id="rId1072" xr:uid="{27C2871C-84F7-9C4D-9E31-BA7FD3DB1AF2}"/>
    <hyperlink ref="P3569" r:id="rId1073" xr:uid="{781BFA50-4819-6C4E-9251-6B345FBDA8A1}"/>
    <hyperlink ref="P3570" r:id="rId1074" xr:uid="{FD5C2224-C077-7C43-802D-0710AA1C03BE}"/>
    <hyperlink ref="P3571" r:id="rId1075" xr:uid="{C0FD6037-3629-A742-A014-C924712212D2}"/>
    <hyperlink ref="P3572" r:id="rId1076" xr:uid="{EC6B5A0F-35E3-5846-8D52-48E9FDD5AB05}"/>
    <hyperlink ref="P3573" r:id="rId1077" xr:uid="{B8DCDD77-88D5-1940-BEF0-B703337546CA}"/>
    <hyperlink ref="P3574" r:id="rId1078" xr:uid="{DCDAEA9E-CB2F-8048-BFC6-CEF4CA0F7C28}"/>
    <hyperlink ref="P3575" r:id="rId1079" xr:uid="{041DBFBC-5B53-D646-84ED-9480CF60C815}"/>
    <hyperlink ref="P3576" r:id="rId1080" xr:uid="{B496FC3E-7461-874A-BE8A-E35824BAE936}"/>
    <hyperlink ref="P3577" r:id="rId1081" xr:uid="{736D8BC0-92B0-3F4C-8554-200B7EDC0A96}"/>
    <hyperlink ref="P3578" r:id="rId1082" xr:uid="{5E5CB12C-AB60-0243-9708-5F5B000082AF}"/>
    <hyperlink ref="P3579" r:id="rId1083" xr:uid="{DD80D53D-D71C-0243-B131-66BA85891C69}"/>
    <hyperlink ref="P3580" r:id="rId1084" xr:uid="{0A890883-3691-FA48-A2DA-D1124722F6BF}"/>
    <hyperlink ref="P3581" r:id="rId1085" xr:uid="{E90CB5F1-1947-584A-8F1B-C33B3207DE17}"/>
    <hyperlink ref="P3582" r:id="rId1086" xr:uid="{4A12E4B6-E51D-F848-AD86-1D7CA861CFF5}"/>
    <hyperlink ref="O3583" r:id="rId1087" xr:uid="{C0AF8D29-B855-014B-BF8C-7595DB6E5F1A}"/>
    <hyperlink ref="P3583" r:id="rId1088" xr:uid="{AF7D646C-0E7E-F24A-8109-83890EFED333}"/>
    <hyperlink ref="P3596" r:id="rId1089" xr:uid="{42E8B762-2AA4-3E48-8D28-DCEE99627FB1}"/>
    <hyperlink ref="P3597" r:id="rId1090" xr:uid="{2CB42AD7-C1FE-BE46-B0DB-C3A041FD9E45}"/>
    <hyperlink ref="P3598" r:id="rId1091" xr:uid="{39D5EC3F-2CF5-D648-9006-5899C265776E}"/>
    <hyperlink ref="P3599" r:id="rId1092" xr:uid="{AC6B4E84-2D89-C64E-97DE-4CD875A96ED0}"/>
    <hyperlink ref="P3600" r:id="rId1093" xr:uid="{DB9DEFD6-D78A-7841-A178-3B5EDD09BC49}"/>
    <hyperlink ref="P3601" r:id="rId1094" xr:uid="{1EEF8527-8B4D-C946-97DD-1CA7BD50933B}"/>
    <hyperlink ref="P3602" r:id="rId1095" xr:uid="{75C8E202-61F6-2148-A677-C82D1185BC22}"/>
    <hyperlink ref="P3603" r:id="rId1096" xr:uid="{54AA6FEA-91FA-2740-9E2E-0184FBD64C12}"/>
    <hyperlink ref="P3604" r:id="rId1097" xr:uid="{7F8C594D-B877-C844-A774-FC3041D020D7}"/>
    <hyperlink ref="P3605" r:id="rId1098" xr:uid="{BC656BB1-B25A-9B44-A5FE-4399E24480C6}"/>
    <hyperlink ref="P3606" r:id="rId1099" xr:uid="{C25A08DB-4BCE-D64E-9F32-7EEF8D7BC715}"/>
    <hyperlink ref="P3607" r:id="rId1100" xr:uid="{7501AC8B-08FB-2B4D-B804-09C41C7E2CA4}"/>
    <hyperlink ref="P3608" r:id="rId1101" xr:uid="{57E7E513-3D5E-8A4A-A3AE-A1A0E3D363D5}"/>
    <hyperlink ref="P3609" r:id="rId1102" xr:uid="{0CB164E1-4CD7-A44E-8B12-907E93F6CE0B}"/>
    <hyperlink ref="P3610" r:id="rId1103" xr:uid="{6BA9DBEF-8471-A845-A2CE-69EA6B5B3269}"/>
    <hyperlink ref="P3611" r:id="rId1104" xr:uid="{E74AEE63-5393-C747-8EA7-3433B5C87AD5}"/>
    <hyperlink ref="P3612" r:id="rId1105" xr:uid="{D9D51DE5-C586-F744-8E88-2B7F6DCD0EDB}"/>
    <hyperlink ref="P3613" r:id="rId1106" xr:uid="{DDAB67CF-1E07-6949-AA1D-55243DE395B7}"/>
    <hyperlink ref="P3614" r:id="rId1107" xr:uid="{1461ADB3-AF80-244C-A2FD-F1D31C91387F}"/>
    <hyperlink ref="P3615" r:id="rId1108" xr:uid="{B9D00747-3A14-D84D-B29E-84BB3E44BCF0}"/>
    <hyperlink ref="P3616" r:id="rId1109" xr:uid="{0E6F71F4-3A21-4C40-9683-24BBFB997EE4}"/>
    <hyperlink ref="P3617" r:id="rId1110" xr:uid="{407A555F-B316-EF46-BA25-92201386D8A6}"/>
    <hyperlink ref="P3618" r:id="rId1111" xr:uid="{3646767D-46B7-DF4A-B87B-7268A9F40BC7}"/>
    <hyperlink ref="O3619" r:id="rId1112" xr:uid="{CFDF19D3-5073-2046-B53E-5102D2BC6FD5}"/>
    <hyperlink ref="P3619" r:id="rId1113" xr:uid="{4FF6850A-D630-964A-AE11-8800B712A189}"/>
    <hyperlink ref="P3620" r:id="rId1114" xr:uid="{1F77EEFF-F2F9-2947-A823-902FAC55BC0F}"/>
    <hyperlink ref="P3621" r:id="rId1115" xr:uid="{CD063557-93C0-E84F-BE71-B1BA8E74D3DB}"/>
    <hyperlink ref="P3622" r:id="rId1116" xr:uid="{1187013A-3D33-D741-AF2E-1B1B44C5BD2A}"/>
    <hyperlink ref="P3623" r:id="rId1117" xr:uid="{570C54AE-864A-D542-95ED-076AA94812BB}"/>
    <hyperlink ref="P3624" r:id="rId1118" xr:uid="{8B1F9B25-828F-0A41-9467-5025A80CACF5}"/>
    <hyperlink ref="P3625" r:id="rId1119" xr:uid="{664796BA-04BF-DC46-8067-C587E1CC76BB}"/>
    <hyperlink ref="P3626" r:id="rId1120" xr:uid="{FB4FA584-B98C-CC44-8661-42A2D28BB628}"/>
    <hyperlink ref="P3627" r:id="rId1121" xr:uid="{7923260A-01B4-C549-B026-17902295CA04}"/>
    <hyperlink ref="P3628" r:id="rId1122" xr:uid="{15F261A6-6222-B24E-85F6-D5A3E1E0D9AE}"/>
    <hyperlink ref="P3629" r:id="rId1123" xr:uid="{7AD9BC76-287F-3048-8F51-F41BC2BE007E}"/>
    <hyperlink ref="P3630" r:id="rId1124" xr:uid="{4BBEF616-9CF3-6D4A-83AB-B0758D69EF56}"/>
    <hyperlink ref="P3631" r:id="rId1125" xr:uid="{F07A3F5B-B6E6-5545-ABE6-7F8B82E6100B}"/>
    <hyperlink ref="P3632" r:id="rId1126" xr:uid="{5364EDFE-49D1-4947-A606-40214DBFB09A}"/>
    <hyperlink ref="P3633" r:id="rId1127" xr:uid="{E8285F5A-E471-E64D-B5DF-698570C84637}"/>
    <hyperlink ref="P3634" r:id="rId1128" xr:uid="{2D82BC31-6589-A24E-AACC-A09E966C262C}"/>
    <hyperlink ref="P3635" r:id="rId1129" xr:uid="{2A14A2F0-5AD6-A34E-B321-623564B31BDD}"/>
    <hyperlink ref="P3636" r:id="rId1130" xr:uid="{7825FDE0-8CFB-C24C-BD96-10F4CC2366C0}"/>
    <hyperlink ref="P3637" r:id="rId1131" xr:uid="{868FBF7B-47C6-8842-A970-689052C6367D}"/>
    <hyperlink ref="P3638" r:id="rId1132" xr:uid="{AD83F3DB-B4D5-AF41-BB60-59245236CEE1}"/>
    <hyperlink ref="P3639" r:id="rId1133" xr:uid="{76512B72-A531-344A-9196-85F5A8704632}"/>
    <hyperlink ref="P3640" r:id="rId1134" xr:uid="{D99C1240-109F-C34E-8DF0-01EC3EFF11D0}"/>
    <hyperlink ref="P3641" r:id="rId1135" xr:uid="{D05A05B5-3548-EF45-89F6-49E0CA6CE87D}"/>
    <hyperlink ref="P3642" r:id="rId1136" xr:uid="{8DA3FE85-5054-9348-8C4F-86A9D2623771}"/>
    <hyperlink ref="P3643" r:id="rId1137" xr:uid="{DCFCC259-0BF0-6648-A194-E6B507E35A6E}"/>
    <hyperlink ref="P3644" r:id="rId1138" xr:uid="{9CD1EBE6-B1AB-C947-BE57-010A0A886E2C}"/>
    <hyperlink ref="P3645" r:id="rId1139" xr:uid="{A44B806C-B562-B142-8D65-7B790621BE0C}"/>
    <hyperlink ref="P3646" r:id="rId1140" xr:uid="{0EE46D8B-414F-394D-936E-9474C1D5C640}"/>
    <hyperlink ref="P3647" r:id="rId1141" xr:uid="{20206B36-7123-0C45-9797-1330797487F1}"/>
    <hyperlink ref="P3648" r:id="rId1142" xr:uid="{C6776D4E-6C7E-2741-80B4-4B3E7372EA67}"/>
    <hyperlink ref="P3649" r:id="rId1143" xr:uid="{D0062E22-1523-6E41-B5AA-1CB21B2CC3B9}"/>
    <hyperlink ref="P3650" r:id="rId1144" xr:uid="{6610C8D9-7002-7E4D-B8EA-0A5428D653D2}"/>
    <hyperlink ref="P3651" r:id="rId1145" xr:uid="{0A8FF77D-BF07-1F40-917D-38056086CAB9}"/>
    <hyperlink ref="P3652" r:id="rId1146" xr:uid="{E2E5D996-E874-184A-9A3C-C527EE41793A}"/>
    <hyperlink ref="P3653" r:id="rId1147" xr:uid="{DCF065AD-3B84-DD4A-8D1F-4708F27C65C5}"/>
    <hyperlink ref="P3654" r:id="rId1148" xr:uid="{5014B9DB-23D7-194B-9814-316BB2438366}"/>
    <hyperlink ref="P3655" r:id="rId1149" xr:uid="{6FB8725A-1652-6C47-BCCD-40BA102D6491}"/>
    <hyperlink ref="P3656" r:id="rId1150" xr:uid="{E9594500-C14F-424D-8C16-C19E6086556F}"/>
    <hyperlink ref="P3657" r:id="rId1151" xr:uid="{2652AFE5-CFF7-6847-B77D-AAD659FB3D9F}"/>
    <hyperlink ref="P3658" r:id="rId1152" xr:uid="{DBD4BA8D-9CDB-8649-B105-6B261DD3F01F}"/>
    <hyperlink ref="P3659" r:id="rId1153" xr:uid="{882BDAF6-F168-0944-8586-BC85481DE096}"/>
    <hyperlink ref="P3660" r:id="rId1154" xr:uid="{3DA03C3F-2416-1D4B-B9FF-46F2B6B8EB2E}"/>
    <hyperlink ref="P3661" r:id="rId1155" xr:uid="{B0675332-04A2-D446-BD80-D01EFE245048}"/>
    <hyperlink ref="P3662" r:id="rId1156" xr:uid="{CFB0212F-30B5-A541-AD77-0E450DB25E2B}"/>
    <hyperlink ref="P3663" r:id="rId1157" xr:uid="{99DABAF5-CFE0-AA45-8A76-63E48A95D3FB}"/>
    <hyperlink ref="P3664" r:id="rId1158" xr:uid="{E6D94BBF-4F3B-0542-981E-57606DBB6C7E}"/>
    <hyperlink ref="P3665" r:id="rId1159" xr:uid="{D12706E6-4540-084F-A42E-E3BAB8B84BD8}"/>
    <hyperlink ref="P3666" r:id="rId1160" xr:uid="{F49FA747-BA97-604A-917B-299A3379BFAD}"/>
    <hyperlink ref="P3667" r:id="rId1161" xr:uid="{42A6DE26-A5DF-6E4C-9B0F-EC029F2F8FF2}"/>
    <hyperlink ref="P3668" r:id="rId1162" xr:uid="{272C79C0-54A9-4B40-AC24-117F944094EF}"/>
    <hyperlink ref="P3669" r:id="rId1163" xr:uid="{FCE61445-EDAE-2B4B-B16E-FE5BDE8CFAB6}"/>
    <hyperlink ref="P3670" r:id="rId1164" xr:uid="{302B552D-7A33-884C-9EF6-04F88BFF8262}"/>
    <hyperlink ref="P3671" r:id="rId1165" xr:uid="{48FEBF6E-C0A5-A34D-861B-BE05B1F42EFD}"/>
    <hyperlink ref="P3672" r:id="rId1166" xr:uid="{7C68345E-4B06-3C4C-B97E-EC7240EB76F6}"/>
    <hyperlink ref="P3673" r:id="rId1167" xr:uid="{9AE49A48-F013-DD46-9AC0-91579DBF7CB9}"/>
    <hyperlink ref="P3674" r:id="rId1168" xr:uid="{416C8D6F-6C09-E94D-A59E-3DC11B9DD850}"/>
    <hyperlink ref="P3675" r:id="rId1169" xr:uid="{71E609C2-029A-6E4D-B81C-F60967101685}"/>
    <hyperlink ref="P3676" r:id="rId1170" xr:uid="{95209362-8D74-8642-BFA9-7F7827293785}"/>
    <hyperlink ref="P3677" r:id="rId1171" xr:uid="{98B9D73E-15AC-A641-96DD-8B178E053261}"/>
    <hyperlink ref="P3678" r:id="rId1172" xr:uid="{9AE36228-EAC2-0144-BEAB-C02B854B884B}"/>
    <hyperlink ref="P3679" r:id="rId1173" xr:uid="{6D3E8D57-3503-AD47-ADD3-F2138C6905C8}"/>
    <hyperlink ref="P3680" r:id="rId1174" xr:uid="{65B9C4B0-23BF-E14E-A3C8-4915AABC4E07}"/>
    <hyperlink ref="P3681" r:id="rId1175" xr:uid="{E02EA57D-7D23-274E-97BE-5BB7F3140606}"/>
    <hyperlink ref="P3682" r:id="rId1176" xr:uid="{51741FCB-1A6E-284B-8067-21E19A1FB14F}"/>
    <hyperlink ref="P3683" r:id="rId1177" xr:uid="{EB1EE816-D105-AF42-9CD4-5E49A8C03473}"/>
    <hyperlink ref="P3684" r:id="rId1178" xr:uid="{B5ACCE10-E964-A848-BB04-5D724D0C41F2}"/>
    <hyperlink ref="P3685" r:id="rId1179" xr:uid="{2EEC7264-75C7-FC48-91D3-5A6A80C53CDD}"/>
    <hyperlink ref="P3686" r:id="rId1180" xr:uid="{6FA7399B-477C-1A4F-B4D3-EF70BB1B7FD9}"/>
    <hyperlink ref="P3687" r:id="rId1181" xr:uid="{6EB69A8E-6CE9-3F41-9FF1-75EF94492CCA}"/>
    <hyperlink ref="P3688" r:id="rId1182" xr:uid="{791969F3-2F60-2043-B2E1-F9238ED3A163}"/>
    <hyperlink ref="P3689" r:id="rId1183" xr:uid="{3878E04E-D63C-5944-8D38-73AEBBAC8506}"/>
    <hyperlink ref="P3690" r:id="rId1184" xr:uid="{866EBB08-E2C4-E045-B892-BBD4BB0A7B70}"/>
    <hyperlink ref="P3691" r:id="rId1185" xr:uid="{69DE3E4B-E561-6C4A-976F-EC5190104805}"/>
    <hyperlink ref="P3692" r:id="rId1186" xr:uid="{A174F884-EB2F-984D-AC34-1DF317A30BB0}"/>
    <hyperlink ref="P3693" r:id="rId1187" xr:uid="{17B149B6-34A5-D040-95CF-A3A6EE445475}"/>
    <hyperlink ref="P3694" r:id="rId1188" xr:uid="{3969BEA9-495F-944E-BED5-5F18674D5D70}"/>
    <hyperlink ref="J3695" r:id="rId1189" xr:uid="{6EFCC2F5-5B72-3445-8FCA-FF37BDEBC106}"/>
    <hyperlink ref="P3695" r:id="rId1190" xr:uid="{5513D394-A2E8-0B4F-AB41-ACDA18615979}"/>
    <hyperlink ref="P3696" r:id="rId1191" xr:uid="{A0DA8A8A-57D8-6546-B199-75210763A5AC}"/>
    <hyperlink ref="P3697" r:id="rId1192" xr:uid="{4074D835-73F9-854E-B57D-D671CCEB02A3}"/>
    <hyperlink ref="P3698" r:id="rId1193" xr:uid="{37FC3769-C1BF-9B4F-B465-C0D352270B37}"/>
    <hyperlink ref="P3699" r:id="rId1194" xr:uid="{2BF71D60-B585-7C4C-BF30-62E362ADC296}"/>
    <hyperlink ref="P3700" r:id="rId1195" xr:uid="{AD30F41A-63AD-CE4C-962E-4902B94C2D59}"/>
    <hyperlink ref="P3701" r:id="rId1196" xr:uid="{DEBC1D6C-AD8E-A74A-BD09-2DACC2A013BE}"/>
    <hyperlink ref="P3702" r:id="rId1197" xr:uid="{C856498F-470F-6D45-91F2-62B71D79CD32}"/>
    <hyperlink ref="P3703" r:id="rId1198" xr:uid="{B5800C8F-7C5B-0740-AC1F-68A172345DA2}"/>
    <hyperlink ref="P3704" r:id="rId1199" xr:uid="{BFC60A69-A705-D04F-9554-8F3C594FD855}"/>
    <hyperlink ref="P3705" r:id="rId1200" xr:uid="{C9E3A462-C5E8-D84A-B165-60836A32555A}"/>
    <hyperlink ref="P3706" r:id="rId1201" xr:uid="{43DB5418-700C-FB4C-8B6E-22D69BE802F5}"/>
    <hyperlink ref="P3707" r:id="rId1202" xr:uid="{5F39C88E-4771-B94A-897B-56831CC3296E}"/>
    <hyperlink ref="P3708" r:id="rId1203" xr:uid="{1324559E-B91B-8E41-9495-71B86F1277F3}"/>
    <hyperlink ref="P3709" r:id="rId1204" xr:uid="{CC96BBD3-64B5-F041-B73D-FAC17BF611DB}"/>
    <hyperlink ref="P3710" r:id="rId1205" xr:uid="{02D9DA74-E17B-534F-8921-ED4C1DA5EC57}"/>
    <hyperlink ref="P3711" r:id="rId1206" xr:uid="{6009A3D3-2DA3-FE42-BC01-0059F64D70F6}"/>
    <hyperlink ref="P3712" r:id="rId1207" xr:uid="{F56CE5A4-7036-3E4A-B349-CB24CBF88803}"/>
    <hyperlink ref="P3713" r:id="rId1208" xr:uid="{7B1712C4-0665-E649-9563-12CA0EC1A113}"/>
    <hyperlink ref="P3714" r:id="rId1209" xr:uid="{82C4AD10-B534-FD46-B6A0-D51FD9481100}"/>
    <hyperlink ref="P3715" r:id="rId1210" xr:uid="{430B3388-DB4C-2F4A-B05F-1459EB3EE11F}"/>
    <hyperlink ref="P3716" r:id="rId1211" xr:uid="{3D6FB129-5085-4C47-BC34-25D87270E038}"/>
    <hyperlink ref="P3717" r:id="rId1212" xr:uid="{42993EF4-03BB-BA44-91B2-91885A35F7F8}"/>
    <hyperlink ref="P3718" r:id="rId1213" xr:uid="{07498955-161E-0B45-8DDB-847C041AFF0C}"/>
    <hyperlink ref="P3719" r:id="rId1214" xr:uid="{9E7E345D-9897-CA46-A74D-180B24C79E26}"/>
    <hyperlink ref="P3720" r:id="rId1215" xr:uid="{5C0D0616-7B56-A540-9ED5-9A4E0EDE8BAA}"/>
    <hyperlink ref="P3721" r:id="rId1216" xr:uid="{2880BFAD-140A-4349-90F1-AA96C3DB164A}"/>
    <hyperlink ref="P3722" r:id="rId1217" xr:uid="{6E78F2C5-C14C-524C-B28A-5C99F52FF343}"/>
    <hyperlink ref="P3723" r:id="rId1218" xr:uid="{9E1E9AEA-1440-5D4A-B334-AAFF3B7ED189}"/>
    <hyperlink ref="P3724" r:id="rId1219" xr:uid="{DA548602-A750-AE4A-B987-62BF6029685E}"/>
    <hyperlink ref="P3725" r:id="rId1220" xr:uid="{C8C8D9FE-739B-1F40-8335-3707CFC3D9A0}"/>
    <hyperlink ref="P3726" r:id="rId1221" xr:uid="{584624F8-549D-4946-B91E-BEEB7295D0CD}"/>
    <hyperlink ref="P3727" r:id="rId1222" xr:uid="{F3035C72-20F9-DD4B-A776-F007223FCC51}"/>
    <hyperlink ref="P3728" r:id="rId1223" xr:uid="{B2D1EEA0-4EDB-064D-9152-0B392CDE4D05}"/>
    <hyperlink ref="P3729" r:id="rId1224" xr:uid="{51B9A238-A523-AA4C-90D9-847DDE5031D4}"/>
    <hyperlink ref="P3730" r:id="rId1225" xr:uid="{4DC15698-D577-F84B-899F-4D56E1844121}"/>
    <hyperlink ref="P3731" r:id="rId1226" xr:uid="{30F6AA51-0803-5647-A9F2-FB87A52EFC65}"/>
    <hyperlink ref="P3732" r:id="rId1227" xr:uid="{713768E9-42D4-754F-8418-370EE7051D58}"/>
    <hyperlink ref="P3733" r:id="rId1228" xr:uid="{39C650CD-8A74-484A-AA4F-E660D8951878}"/>
    <hyperlink ref="P3734" r:id="rId1229" xr:uid="{0B973F95-539B-7040-893B-16840685D64D}"/>
    <hyperlink ref="P3735" r:id="rId1230" xr:uid="{E90F7B8A-EB8A-A143-B21D-1FC80D15B660}"/>
    <hyperlink ref="P3736" r:id="rId1231" xr:uid="{A61CA54C-1FBA-5843-84C7-AB927ED98B17}"/>
    <hyperlink ref="P3737" r:id="rId1232" xr:uid="{EEB82636-6749-DE42-BC39-B47BB1E69EDE}"/>
    <hyperlink ref="P3738" r:id="rId1233" xr:uid="{CCA23964-51F1-3D48-A5C6-3EB6430837C9}"/>
    <hyperlink ref="P3739" r:id="rId1234" xr:uid="{1EB571B1-C351-E743-AC87-AF0C28D07E8F}"/>
    <hyperlink ref="P3740" r:id="rId1235" xr:uid="{188D8EAD-607A-2F4F-A946-C15841E219F5}"/>
    <hyperlink ref="P3741" r:id="rId1236" xr:uid="{46C892BD-2CB5-FB48-A75D-29130BBE6189}"/>
    <hyperlink ref="P3742" r:id="rId1237" xr:uid="{18A5537B-B16C-5E45-9211-A90336D59B6C}"/>
    <hyperlink ref="P3743" r:id="rId1238" xr:uid="{EA5460CD-720A-D74A-8FD3-AA288C734778}"/>
    <hyperlink ref="P3744" r:id="rId1239" xr:uid="{B1AFAA73-9102-D34C-9C0C-5C61466D0F95}"/>
    <hyperlink ref="P3745" r:id="rId1240" xr:uid="{0386CF87-168F-7E4E-ABDA-91B08C913113}"/>
    <hyperlink ref="P3746" r:id="rId1241" xr:uid="{87E74475-1AF4-1543-8A65-5FD68935B91A}"/>
    <hyperlink ref="P3747" r:id="rId1242" xr:uid="{50AB6094-40DA-B642-8ABF-A59A96B6A3B1}"/>
    <hyperlink ref="P3748" r:id="rId1243" xr:uid="{2AA9514F-902E-BE46-A729-7E32F989096C}"/>
    <hyperlink ref="P3749" r:id="rId1244" xr:uid="{EB8BAC49-F3C1-A34E-994E-7F810956C904}"/>
    <hyperlink ref="P3750" r:id="rId1245" xr:uid="{FDB9F2F6-2B5C-0A45-B792-971067BBE1BB}"/>
    <hyperlink ref="P3751" r:id="rId1246" xr:uid="{0BB64976-69A5-9340-90B0-54AD2866436B}"/>
    <hyperlink ref="P3752" r:id="rId1247" xr:uid="{E32A051D-EE9A-8944-83E8-5636E372BD2E}"/>
    <hyperlink ref="P3753" r:id="rId1248" xr:uid="{BB475FE3-84E5-AE43-8C83-50B00E52CE14}"/>
    <hyperlink ref="P3754" r:id="rId1249" xr:uid="{532CDED1-2044-6645-B951-A4608561CA96}"/>
    <hyperlink ref="P3755" r:id="rId1250" xr:uid="{73F15B84-19D8-144C-B93D-D891534E622A}"/>
    <hyperlink ref="P3756" r:id="rId1251" xr:uid="{DC226E8A-198A-F44E-902B-FE28CC5E67A2}"/>
    <hyperlink ref="P3757" r:id="rId1252" xr:uid="{3CD3D240-7C49-764F-846E-4D41301610DA}"/>
    <hyperlink ref="P3758" r:id="rId1253" xr:uid="{7326AFDC-FE1E-F14D-A02F-1ED23E5E822D}"/>
    <hyperlink ref="P3759" r:id="rId1254" xr:uid="{21AE6830-0BFD-A742-B149-65121DD8896E}"/>
    <hyperlink ref="P3760" r:id="rId1255" xr:uid="{B1AD7A12-168B-8E47-9233-B628BA3537CE}"/>
    <hyperlink ref="P3761" r:id="rId1256" xr:uid="{2A29C349-F76B-074B-B7C7-02D86F044CAD}"/>
    <hyperlink ref="P3762" r:id="rId1257" xr:uid="{34FB9F95-9FFF-4F42-9A82-ADDF5BF6F3C2}"/>
    <hyperlink ref="P3763" r:id="rId1258" xr:uid="{86074034-C7A8-974C-8A5F-4988243AE6F2}"/>
    <hyperlink ref="P3764" r:id="rId1259" xr:uid="{4BCA018E-3388-594E-B4C9-2F17AB3765CE}"/>
    <hyperlink ref="P3765" r:id="rId1260" xr:uid="{8BB02696-C827-2D48-BCA4-98FE1AFEACC3}"/>
    <hyperlink ref="P3766" r:id="rId1261" xr:uid="{5E584C3D-FCBE-364F-8341-5DD08E20E186}"/>
    <hyperlink ref="P3767" r:id="rId1262" xr:uid="{11483AB1-E717-3D43-9345-A6CD043A009D}"/>
    <hyperlink ref="P3768" r:id="rId1263" xr:uid="{4D7645B1-39FC-4645-B0B6-4CA6A36B2F8C}"/>
    <hyperlink ref="P3769" r:id="rId1264" xr:uid="{AC383422-8755-9844-97C7-9E19F07576A3}"/>
    <hyperlink ref="P3770" r:id="rId1265" xr:uid="{3C41A08A-FFDC-854F-AEF5-718E1B7314C9}"/>
    <hyperlink ref="P3771" r:id="rId1266" xr:uid="{78D70E3C-5BED-8F49-B3F4-15D3248726FA}"/>
    <hyperlink ref="P3772" r:id="rId1267" xr:uid="{7E122DB7-3EC5-284C-B84E-112938084DF7}"/>
    <hyperlink ref="P3773" r:id="rId1268" xr:uid="{31B95ADF-EF73-9543-BF6B-F486B16DE37E}"/>
    <hyperlink ref="P3774" r:id="rId1269" xr:uid="{F2910166-4A4F-7F49-8FC6-3BB167971234}"/>
    <hyperlink ref="P3775" r:id="rId1270" xr:uid="{CA881749-99CB-174F-9513-38C035B81ABD}"/>
    <hyperlink ref="P3776" r:id="rId1271" xr:uid="{A307A147-3A33-7842-88CA-85DA9477041C}"/>
    <hyperlink ref="P3777" r:id="rId1272" xr:uid="{965300FF-D531-C243-B2E6-563AC32C3CD6}"/>
    <hyperlink ref="P3778" r:id="rId1273" xr:uid="{A520A3B2-5239-8545-BCC0-0EACD395D0A7}"/>
    <hyperlink ref="P3779" r:id="rId1274" xr:uid="{6E2D5678-349C-9C4C-80DD-669E55CE28AE}"/>
    <hyperlink ref="P3780" r:id="rId1275" xr:uid="{1348D536-0429-3F4B-BA4D-90E4BF4EB68A}"/>
    <hyperlink ref="P3781" r:id="rId1276" xr:uid="{F7E56900-4111-5C4F-9730-D62FF5AC621E}"/>
    <hyperlink ref="P3782" r:id="rId1277" xr:uid="{437DB83B-7138-744E-B747-7B1F7DA61BB9}"/>
    <hyperlink ref="P3783" r:id="rId1278" xr:uid="{17EF2E79-2BA9-ED46-A2F1-7A4665B6F37E}"/>
    <hyperlink ref="P3784" r:id="rId1279" xr:uid="{1924276A-80D0-9745-B353-94C6DC0F2DA0}"/>
    <hyperlink ref="P3785" r:id="rId1280" xr:uid="{29B5046C-A94D-614B-86AB-6ED4669C1437}"/>
    <hyperlink ref="P3786" r:id="rId1281" xr:uid="{86323397-EBC3-DF48-9C87-5E8842F43533}"/>
    <hyperlink ref="P3787" r:id="rId1282" xr:uid="{3832A4B4-559E-554C-BBD6-0A3BD29CE940}"/>
    <hyperlink ref="P3788" r:id="rId1283" xr:uid="{90C9D85E-211A-5A46-A602-BEDD71527371}"/>
    <hyperlink ref="P3789" r:id="rId1284" xr:uid="{7488874E-E645-2349-AE06-702AE406DCCB}"/>
    <hyperlink ref="P3790" r:id="rId1285" xr:uid="{39835009-B386-0545-ADCE-B42C399094D0}"/>
    <hyperlink ref="P3791" r:id="rId1286" xr:uid="{BFF342A6-E668-3849-ADCD-CA4D56710D92}"/>
    <hyperlink ref="P3792" r:id="rId1287" xr:uid="{70DBAD45-5D97-D442-BFE1-012C1F0DC413}"/>
    <hyperlink ref="P3793" r:id="rId1288" xr:uid="{A1224140-01B5-F446-A047-D130C95CED0C}"/>
    <hyperlink ref="P3794" r:id="rId1289" xr:uid="{508E0435-4F85-B349-A1AA-6983A1FC3C1A}"/>
    <hyperlink ref="P3795" r:id="rId1290" xr:uid="{050A807F-B373-5047-80E8-15FBD8853897}"/>
    <hyperlink ref="P3796" r:id="rId1291" xr:uid="{D3B2C320-4683-884D-A6C2-2DDEB1C4EDAE}"/>
    <hyperlink ref="P3797" r:id="rId1292" xr:uid="{8E45FDE9-B5A3-504E-B7F1-E9134B01EDC0}"/>
    <hyperlink ref="P3798" r:id="rId1293" xr:uid="{E47B4FA5-3DA8-BA41-ABEA-53AF9C3CBCE9}"/>
    <hyperlink ref="P3799" r:id="rId1294" xr:uid="{CC1B1093-4BAC-2B41-927D-725FC429A014}"/>
    <hyperlink ref="P3800" r:id="rId1295" xr:uid="{9788116C-4BBD-4A4E-B876-21235ABB993A}"/>
    <hyperlink ref="P3801" r:id="rId1296" xr:uid="{AEF120A5-E68E-DB4A-B340-30A8F7CD80BA}"/>
    <hyperlink ref="P3802" r:id="rId1297" xr:uid="{35EA68ED-7B8B-C542-BF30-351D145B3C21}"/>
    <hyperlink ref="P3803" r:id="rId1298" xr:uid="{D51DEF9A-92C8-024D-B204-F4D5944D46BB}"/>
    <hyperlink ref="P3804" r:id="rId1299" xr:uid="{0AD33341-28D3-864F-BB72-CDACC375BF4D}"/>
    <hyperlink ref="P3805" r:id="rId1300" xr:uid="{B0CCD5E4-0228-054D-AB3A-BEFDAE068521}"/>
    <hyperlink ref="P3806" r:id="rId1301" xr:uid="{1742EB9C-548F-894E-9AA3-463FF49A4C35}"/>
    <hyperlink ref="P3807" r:id="rId1302" xr:uid="{6AD5E562-E1EB-FD4A-9335-489038AA3E3C}"/>
    <hyperlink ref="P3808" r:id="rId1303" xr:uid="{645B311C-F26C-984F-94B8-3EBEA6FCBCEB}"/>
    <hyperlink ref="P3809" r:id="rId1304" xr:uid="{6E7F252C-1732-B34D-9A78-47A3A37262AB}"/>
    <hyperlink ref="P3810" r:id="rId1305" xr:uid="{3D6BA445-1C95-8540-A97D-AB70F764EE92}"/>
    <hyperlink ref="P3811" r:id="rId1306" xr:uid="{99CD2D5F-E152-2648-9643-FED208268825}"/>
    <hyperlink ref="P3812" r:id="rId1307" xr:uid="{7EFD5A69-9BF4-CF4B-8B2F-B2F91C9E5017}"/>
    <hyperlink ref="P3813" r:id="rId1308" xr:uid="{F4CD017A-A296-CB4B-A25A-12FC3EE14A8C}"/>
    <hyperlink ref="P3814" r:id="rId1309" xr:uid="{4A1E1133-4C8B-2046-9D75-9DAF8334D9BB}"/>
    <hyperlink ref="P3815" r:id="rId1310" xr:uid="{E7E1DBEB-4454-8141-8ABD-3F50AAA6D6BC}"/>
    <hyperlink ref="P3816" r:id="rId1311" xr:uid="{98077768-AD38-804F-B7BA-23BCA77B1279}"/>
    <hyperlink ref="P3817" r:id="rId1312" xr:uid="{A38795F0-6FE0-6446-A8AB-D1D17540CD5D}"/>
    <hyperlink ref="P3818" r:id="rId1313" xr:uid="{4E0D57C6-D11C-3E4B-AC9E-46D8D604DD5D}"/>
    <hyperlink ref="P3819" r:id="rId1314" xr:uid="{CBD80E69-1853-4148-8E00-82331F88F03F}"/>
    <hyperlink ref="P3820" r:id="rId1315" xr:uid="{F86CB764-3B74-DA4C-B78B-475FA1FB998B}"/>
    <hyperlink ref="P3821" r:id="rId1316" xr:uid="{08F5720D-0234-064F-87F1-4CDB729AA9A5}"/>
    <hyperlink ref="P3822" r:id="rId1317" xr:uid="{0F73A644-72FA-F044-8CB6-79B88105AE1A}"/>
    <hyperlink ref="P3823" r:id="rId1318" xr:uid="{D82E2145-1B9C-5B46-8E9D-9EE1CD777F54}"/>
    <hyperlink ref="P3824" r:id="rId1319" xr:uid="{FB34C57E-78EF-764B-BB4F-C8689D8B97B9}"/>
    <hyperlink ref="P3825" r:id="rId1320" xr:uid="{DCB5042B-8345-A640-9141-39903DD60C24}"/>
    <hyperlink ref="P3826" r:id="rId1321" xr:uid="{41116829-AEDD-124C-9E52-201523B8FCD1}"/>
    <hyperlink ref="P3827" r:id="rId1322" xr:uid="{E537DBEC-3FD2-8543-9883-4BDD86D6A162}"/>
    <hyperlink ref="P3828" r:id="rId1323" xr:uid="{E225DE52-465E-DB45-8737-F2562E8E93D1}"/>
    <hyperlink ref="P3829" r:id="rId1324" xr:uid="{64080A77-91A0-3643-8CC2-16A3C9A3DA1A}"/>
    <hyperlink ref="P3830" r:id="rId1325" xr:uid="{832B5531-6EBC-4342-A3B1-AD49331A6F91}"/>
    <hyperlink ref="P3831" r:id="rId1326" xr:uid="{CF060F99-ED79-2746-ACCC-E5AD914F493C}"/>
    <hyperlink ref="P3832" r:id="rId1327" xr:uid="{D76053D2-B822-3742-8D17-BA995E0F3881}"/>
    <hyperlink ref="P3833" r:id="rId1328" xr:uid="{707C3357-F138-7D42-8761-D3ED48999C0C}"/>
    <hyperlink ref="P3834" r:id="rId1329" xr:uid="{59401E12-624E-AA43-A8A4-1B855316C1C2}"/>
    <hyperlink ref="P3835" r:id="rId1330" xr:uid="{0538D29B-EF77-324E-93B5-1140B955A770}"/>
    <hyperlink ref="P3836" r:id="rId1331" xr:uid="{8D4792DE-15F4-BB4E-8256-3885895500EF}"/>
    <hyperlink ref="P3837" r:id="rId1332" xr:uid="{C84D0328-0EFF-1F44-8AB9-C4B8CDB183FD}"/>
    <hyperlink ref="P3838" r:id="rId1333" xr:uid="{C8BD4063-0F1E-0749-A2C5-B0A949DB3E9C}"/>
    <hyperlink ref="P3839" r:id="rId1334" xr:uid="{2EA1D4BB-C9CC-3F44-9A6E-6AF49BE70CE1}"/>
    <hyperlink ref="P3840" r:id="rId1335" xr:uid="{E2A28050-380B-634A-BBE8-39820D2D3555}"/>
    <hyperlink ref="P3841" r:id="rId1336" xr:uid="{C27B070A-5AD9-5443-BA7A-A53FE8FEBF8B}"/>
    <hyperlink ref="P3842" r:id="rId1337" xr:uid="{E5C2CCC4-6591-8C46-B9E1-80D48C856B98}"/>
    <hyperlink ref="P3843" r:id="rId1338" xr:uid="{C2C973B9-3E97-0B47-ADF2-27A5120DF18D}"/>
    <hyperlink ref="P3844" r:id="rId1339" xr:uid="{220C3378-4B46-9140-B7E4-945312931C43}"/>
    <hyperlink ref="P3845" r:id="rId1340" xr:uid="{42006910-3A52-0B41-B203-BBDC9419F3F5}"/>
    <hyperlink ref="P3846" r:id="rId1341" xr:uid="{74A60D05-CECC-CD40-B47F-7F21D2032E99}"/>
    <hyperlink ref="P3847" r:id="rId1342" xr:uid="{4DFA4BC1-3040-914B-B3A4-867C3917E609}"/>
    <hyperlink ref="P3848" r:id="rId1343" xr:uid="{0D267B17-7442-F643-9DD0-6FA0DAA9EB4C}"/>
    <hyperlink ref="P3849" r:id="rId1344" xr:uid="{22E685EA-7A1F-3740-8E20-6A1A6036A7A6}"/>
    <hyperlink ref="P3850" r:id="rId1345" xr:uid="{20860F80-68CA-E046-B3BD-C809C080A1D9}"/>
    <hyperlink ref="P3851" r:id="rId1346" xr:uid="{9BEC5C8E-6033-764A-8790-EA40F9C0D950}"/>
    <hyperlink ref="P3852" r:id="rId1347" xr:uid="{A3A356FC-E82C-A04C-B051-76F2D7AEB942}"/>
    <hyperlink ref="P3853" r:id="rId1348" xr:uid="{ECED1C2F-0E81-3A44-91B7-DBC946937B7A}"/>
    <hyperlink ref="P3854" r:id="rId1349" xr:uid="{7F241FC7-4063-F649-A6C0-DDD2A3287FBE}"/>
    <hyperlink ref="P3855" r:id="rId1350" xr:uid="{F982EAD5-31C1-3344-8666-C55339ABDCD8}"/>
    <hyperlink ref="P3856" r:id="rId1351" xr:uid="{D7EE53A6-6F27-4F45-963D-5F731D4B321B}"/>
    <hyperlink ref="P3857" r:id="rId1352" xr:uid="{E21779C1-E70B-4B44-8EBB-4F853FDF8D7B}"/>
    <hyperlink ref="P3858" r:id="rId1353" xr:uid="{446E2559-4858-0D49-981D-B6AFE3F69943}"/>
    <hyperlink ref="P3859" r:id="rId1354" xr:uid="{8A36B4EF-304E-384E-A23E-C1DFA28E35DA}"/>
    <hyperlink ref="P3860" r:id="rId1355" xr:uid="{A071711C-0F5A-1340-957A-D23229D4AFE7}"/>
    <hyperlink ref="P3861" r:id="rId1356" xr:uid="{30FA96C1-E988-D04B-B7D3-5B3F06A7AE83}"/>
    <hyperlink ref="P3862" r:id="rId1357" xr:uid="{5711CDD6-CA69-A143-9925-40B4B9FC1AE3}"/>
    <hyperlink ref="P3863" r:id="rId1358" xr:uid="{3F5FE951-50B0-8746-904F-648507A67C63}"/>
    <hyperlink ref="P3864" r:id="rId1359" xr:uid="{46AD7E3E-5AC6-9247-95AD-E23CE176BCD9}"/>
    <hyperlink ref="P3865" r:id="rId1360" xr:uid="{1522181D-6914-A347-A1A0-EFB1E0ADCA8D}"/>
    <hyperlink ref="P3866" r:id="rId1361" xr:uid="{F4668869-7688-E342-91C9-FE1CBF1E031E}"/>
    <hyperlink ref="P3867" r:id="rId1362" xr:uid="{A0DE0F03-8D31-AC4A-A4AB-B92ECD794E0D}"/>
    <hyperlink ref="P3868" r:id="rId1363" xr:uid="{F587FA36-A017-B74F-B95F-0BA32B8B6E00}"/>
    <hyperlink ref="P3869" r:id="rId1364" xr:uid="{28E922C7-3866-7846-A272-8896D4A68799}"/>
    <hyperlink ref="P3870" r:id="rId1365" xr:uid="{7CAB3697-4352-614E-B5F9-A15474CED01F}"/>
    <hyperlink ref="P3871" r:id="rId1366" xr:uid="{6215BA18-CEDC-A645-B202-99F26ECD4247}"/>
    <hyperlink ref="P3872" r:id="rId1367" xr:uid="{17D11155-D9A5-FB48-A2E1-293B28245AF4}"/>
    <hyperlink ref="P3873" r:id="rId1368" xr:uid="{9DD21DEF-F858-EA44-80D7-F36C259A040C}"/>
    <hyperlink ref="P3874" r:id="rId1369" xr:uid="{8FE5D9A4-7F45-4642-8026-18CDC9F0BBC5}"/>
    <hyperlink ref="P3875" r:id="rId1370" xr:uid="{C1084BAF-9C71-0A41-A63F-34FB14830D32}"/>
    <hyperlink ref="P3876" r:id="rId1371" xr:uid="{1A03B4A3-BE2D-314C-9E7A-92019748CB2B}"/>
    <hyperlink ref="P3877" r:id="rId1372" xr:uid="{8CB60B40-EC9B-104A-98DD-FCD7660D150B}"/>
    <hyperlink ref="P3878" r:id="rId1373" xr:uid="{27D9315B-AD74-1D45-A03A-4BCC6B1320A9}"/>
    <hyperlink ref="P3879" r:id="rId1374" xr:uid="{1016603A-F740-AF47-93C2-9C3B3E13D67C}"/>
    <hyperlink ref="P3880" r:id="rId1375" xr:uid="{588880EF-172C-7A42-AB20-D03E72574214}"/>
    <hyperlink ref="P3881" r:id="rId1376" xr:uid="{C2C2B2C1-DAB1-C144-8BFA-FBE0F55BFB7A}"/>
    <hyperlink ref="P3882" r:id="rId1377" xr:uid="{7F45CE1E-B9EF-614B-B1B6-919034D9D8FB}"/>
    <hyperlink ref="P3883" r:id="rId1378" xr:uid="{35F738A4-59A6-B049-A702-D3657084FB49}"/>
    <hyperlink ref="P3884" r:id="rId1379" xr:uid="{BB659740-5099-484E-B84C-CBC706175C2D}"/>
    <hyperlink ref="P3885" r:id="rId1380" xr:uid="{2799EE45-E05D-6246-A210-61D3298A02A6}"/>
    <hyperlink ref="P3886" r:id="rId1381" xr:uid="{C0CDEE19-CC1E-3B40-9274-54B6894020A9}"/>
    <hyperlink ref="P3887" r:id="rId1382" xr:uid="{2C7AA1AD-C08F-3A4F-8CE7-9E8BB772D461}"/>
    <hyperlink ref="P3888" r:id="rId1383" xr:uid="{B7C487DD-13DD-5149-B6A2-84A27E3349D2}"/>
    <hyperlink ref="P3889" r:id="rId1384" xr:uid="{A9A5CB9A-A195-F448-9E9E-C0C79A46FD44}"/>
    <hyperlink ref="P3890" r:id="rId1385" xr:uid="{65AD1A45-A38F-DD4A-A53E-9E10852D90E7}"/>
    <hyperlink ref="P3891" r:id="rId1386" xr:uid="{EA142992-B3DD-B04C-9F1F-F49F8758A846}"/>
    <hyperlink ref="P3892" r:id="rId1387" xr:uid="{0FE01F27-89D7-5344-96AC-6F112FB4936A}"/>
    <hyperlink ref="P3893" r:id="rId1388" xr:uid="{35822D81-F854-A240-A222-18606021D852}"/>
    <hyperlink ref="P3894" r:id="rId1389" xr:uid="{F9F185FE-AA89-E64C-B804-FF68EB686AAE}"/>
    <hyperlink ref="P3895" r:id="rId1390" xr:uid="{4D372059-DE60-254C-9D4F-121D74A2E7A6}"/>
    <hyperlink ref="P3896" r:id="rId1391" xr:uid="{A70E5ED7-8AEB-3B46-9149-8C203D39DE70}"/>
    <hyperlink ref="P3897" r:id="rId1392" xr:uid="{CBFD70C6-30CB-0F4C-B0C5-3E400CC790B0}"/>
    <hyperlink ref="P3898" r:id="rId1393" xr:uid="{9D7C365B-38A2-E247-9E6F-886D1FEB3A79}"/>
    <hyperlink ref="P3899" r:id="rId1394" xr:uid="{AF14DCDC-4550-6F48-87DF-B5BC6B5FC183}"/>
    <hyperlink ref="P3900" r:id="rId1395" xr:uid="{CE2A6E57-42B3-1448-8DD6-C111F60A3A89}"/>
    <hyperlink ref="P3901" r:id="rId1396" xr:uid="{7EC8CA57-7DEF-F54E-B123-4D612365DF0E}"/>
    <hyperlink ref="P3902" r:id="rId1397" xr:uid="{97D9E8D6-E5E4-1346-B666-C48404A9631B}"/>
    <hyperlink ref="P3903" r:id="rId1398" xr:uid="{4F05EFD7-E317-204F-8C7B-0C5397CD6661}"/>
    <hyperlink ref="P3904" r:id="rId1399" xr:uid="{B2B50182-C9AD-B247-972A-BE98431A86D2}"/>
    <hyperlink ref="P3905" r:id="rId1400" xr:uid="{827EC7F4-4FF9-214D-A53C-17328126BC44}"/>
    <hyperlink ref="P3906" r:id="rId1401" xr:uid="{6E1B0BE8-1F8E-A142-A8BA-1E9F83DC144F}"/>
    <hyperlink ref="P3907" r:id="rId1402" xr:uid="{AD674FBC-1569-BD4C-814C-9CAD0EE12A32}"/>
    <hyperlink ref="P3908" r:id="rId1403" xr:uid="{B175F90D-C3DD-3848-8C58-EFE09794F36A}"/>
    <hyperlink ref="P3909" r:id="rId1404" xr:uid="{830DE5B4-2E45-0B4A-B54A-B12914EA1CC8}"/>
    <hyperlink ref="P3910" r:id="rId1405" xr:uid="{CCA65360-08FD-1D49-B0D3-3EC7F5DD680A}"/>
    <hyperlink ref="P3911" r:id="rId1406" xr:uid="{93F802D6-203D-CD4C-9AF4-734688D63523}"/>
    <hyperlink ref="P3912" r:id="rId1407" xr:uid="{0DA7114E-F76C-8248-AD13-6906196BE07F}"/>
    <hyperlink ref="P3913" r:id="rId1408" xr:uid="{07B2635A-72FA-6B43-BB1B-B0CD291CBECE}"/>
    <hyperlink ref="P3914" r:id="rId1409" xr:uid="{CAC9666B-1C89-734B-A34E-4A2747D9F7DB}"/>
    <hyperlink ref="P3915" r:id="rId1410" xr:uid="{C8C273A4-A5FB-BE49-9230-7BB8B51E157D}"/>
    <hyperlink ref="P3916" r:id="rId1411" xr:uid="{9C57273E-3DE9-B148-B33D-E6B27A2ADBAB}"/>
    <hyperlink ref="P3917" r:id="rId1412" xr:uid="{6B95B397-58B9-6345-B739-57D44B2EC778}"/>
    <hyperlink ref="P3918" r:id="rId1413" xr:uid="{A04F0FE7-3D94-EC4A-90E0-185C79DCAF4D}"/>
    <hyperlink ref="P3919" r:id="rId1414" xr:uid="{071BD99E-65DD-0A44-8625-21BC697143DD}"/>
    <hyperlink ref="P3920" r:id="rId1415" xr:uid="{6E98383E-DA8B-9547-87DC-8BE8A39A8911}"/>
    <hyperlink ref="P3921" r:id="rId1416" xr:uid="{8738A7CF-ECF3-8049-A9D6-0237AF266D99}"/>
    <hyperlink ref="P3922" r:id="rId1417" xr:uid="{AE63727C-ADC5-0142-A1B0-6790FF730DD6}"/>
    <hyperlink ref="P3923" r:id="rId1418" xr:uid="{834F34D7-77D1-B445-801B-7B76B4D73574}"/>
    <hyperlink ref="P3924" r:id="rId1419" xr:uid="{076A05BF-1325-504C-B2CD-C773426FCBD3}"/>
    <hyperlink ref="P3925" r:id="rId1420" xr:uid="{94BBDC92-4B58-684A-ADC4-C1B08CA49C62}"/>
    <hyperlink ref="P3926" r:id="rId1421" xr:uid="{FDA53C7D-889D-6147-B250-CE07C4F29B2C}"/>
    <hyperlink ref="P3927" r:id="rId1422" xr:uid="{3E4CA5D8-B13B-294B-8844-6DC3BAFEE10C}"/>
    <hyperlink ref="P3928" r:id="rId1423" xr:uid="{F3D63D6E-5AAC-6149-8F7F-3ADC6E9A141F}"/>
    <hyperlink ref="P3929" r:id="rId1424" xr:uid="{5CB40799-8A52-8B4C-BBFC-9ED3CDA9F7F7}"/>
    <hyperlink ref="P3930" r:id="rId1425" xr:uid="{6D793643-7F4D-564F-98B2-55D14E72A91D}"/>
    <hyperlink ref="P3931" r:id="rId1426" xr:uid="{AEC1D8CE-C253-3A4C-A297-DD00E5AA81A5}"/>
    <hyperlink ref="P3932" r:id="rId1427" xr:uid="{8369EC9A-7024-2549-AE8F-649302BBC33D}"/>
    <hyperlink ref="P3933" r:id="rId1428" xr:uid="{B16D3080-67F0-414C-8B31-3FB58C406533}"/>
    <hyperlink ref="P3934" r:id="rId1429" xr:uid="{0F71E9AD-5753-584D-8CA8-5F8A573E1760}"/>
    <hyperlink ref="P3935" r:id="rId1430" xr:uid="{ACADD837-12BA-E441-93AA-BDE9BFAF6AC0}"/>
    <hyperlink ref="P3936" r:id="rId1431" xr:uid="{4877CF16-FEB3-4F4E-B518-9CDFD8EB99A2}"/>
    <hyperlink ref="P3937" r:id="rId1432" xr:uid="{41C862D7-7A90-0146-B611-3E66B9BACAFA}"/>
    <hyperlink ref="P3938" r:id="rId1433" xr:uid="{C4F0122A-2011-764A-AC01-B85C2D017ED7}"/>
    <hyperlink ref="P3939" r:id="rId1434" xr:uid="{3749D3C3-2417-BB46-AFAB-AA1C94C20D69}"/>
    <hyperlink ref="P3940" r:id="rId1435" xr:uid="{8FCB21AE-9843-084F-8996-2FAB21D8A425}"/>
    <hyperlink ref="P3941" r:id="rId1436" xr:uid="{7F7C91F3-66A9-5340-B51B-B7333BB445FD}"/>
    <hyperlink ref="P3942" r:id="rId1437" xr:uid="{E4F1E7C6-DEAD-834A-B2FA-C70BACF9C85B}"/>
    <hyperlink ref="P3943" r:id="rId1438" xr:uid="{1865C34A-D644-F148-9453-22014E47B290}"/>
    <hyperlink ref="P3944" r:id="rId1439" xr:uid="{1B8EBA4B-843E-714C-9FF9-261B3CC0C5A3}"/>
    <hyperlink ref="P3945" r:id="rId1440" xr:uid="{A9A0ADD4-E335-534C-8058-EB786F3DBE62}"/>
    <hyperlink ref="P3946" r:id="rId1441" xr:uid="{91C49FF7-3E97-FE4F-8B25-811A3CB6F9D5}"/>
    <hyperlink ref="P3947" r:id="rId1442" xr:uid="{F4F1B4AB-D9DE-C142-800C-CDF7E3BB32C9}"/>
    <hyperlink ref="P3948" r:id="rId1443" xr:uid="{6275C1FF-891B-3943-8B75-6B99B20B6F25}"/>
    <hyperlink ref="P3949" r:id="rId1444" xr:uid="{5627F892-06BC-894C-89A9-63BB447B6107}"/>
    <hyperlink ref="P3950" r:id="rId1445" xr:uid="{E76432F5-64B8-3744-9DBB-FC7176D57573}"/>
    <hyperlink ref="P3951" r:id="rId1446" xr:uid="{447BBEAB-670D-AD4D-902C-4E710BB71197}"/>
    <hyperlink ref="P3952" r:id="rId1447" xr:uid="{D63563F4-2D26-C94A-9FBC-B52EA413443D}"/>
    <hyperlink ref="P3953" r:id="rId1448" xr:uid="{67E35BEA-1701-6647-94CF-9176DA71474C}"/>
    <hyperlink ref="P3954" r:id="rId1449" xr:uid="{DD28256C-A1AB-C645-BFC4-78FDC3FAE5BC}"/>
    <hyperlink ref="P3955" r:id="rId1450" xr:uid="{B4D94986-8337-8249-A092-BB2437BC4254}"/>
    <hyperlink ref="P3956" r:id="rId1451" xr:uid="{239E3B21-9E9F-D546-B761-C579D154D8BB}"/>
    <hyperlink ref="P3957" r:id="rId1452" xr:uid="{12E66243-B3F7-1C4D-B7B5-3B6B28FAF1F2}"/>
    <hyperlink ref="P3958" r:id="rId1453" xr:uid="{B65A37C9-235E-D149-B3FE-4CAFD5F029A0}"/>
    <hyperlink ref="P3959" r:id="rId1454" xr:uid="{DDCE0774-9E14-CE46-A021-C690040FD04A}"/>
    <hyperlink ref="P3960" r:id="rId1455" xr:uid="{2B7F43DE-5406-3642-AAE8-2B6AB3078175}"/>
    <hyperlink ref="P3961" r:id="rId1456" xr:uid="{0066FF4C-B927-1E46-BC6D-AF4545460C21}"/>
    <hyperlink ref="P3962" r:id="rId1457" xr:uid="{EB14D166-5E60-2249-9E40-FA85881E92A2}"/>
    <hyperlink ref="P3963" r:id="rId1458" xr:uid="{D42E7587-A9C4-2F42-AB89-78666C50A57A}"/>
    <hyperlink ref="P3964" r:id="rId1459" xr:uid="{46F13D1D-8D6B-3747-8774-D2CAA8D2E94C}"/>
    <hyperlink ref="P3965" r:id="rId1460" xr:uid="{88414FC8-FD54-954F-BB42-F05E43D489ED}"/>
    <hyperlink ref="P3966" r:id="rId1461" xr:uid="{CB6B0306-865A-D04B-8FBC-8AF37BF00A63}"/>
    <hyperlink ref="P3967" r:id="rId1462" xr:uid="{7EBDC3C9-641D-BE48-8B89-767F6EDBE64E}"/>
    <hyperlink ref="P3968" r:id="rId1463" xr:uid="{DBFDB28E-DB9A-1148-8FEE-600682B51A07}"/>
    <hyperlink ref="P3969" r:id="rId1464" xr:uid="{1DC3946E-52D3-CB4F-8D62-EB01A5AFD908}"/>
    <hyperlink ref="P3970" r:id="rId1465" xr:uid="{D7CBF2D0-E9EB-5142-BE78-47A30C38BA62}"/>
    <hyperlink ref="P3971" r:id="rId1466" xr:uid="{230ECF9C-85EB-0B4F-A776-3156732DA461}"/>
    <hyperlink ref="P3972" r:id="rId1467" xr:uid="{4B15780E-9C0D-204F-A79E-B78C8F6640C8}"/>
    <hyperlink ref="P3973" r:id="rId1468" xr:uid="{31BFB5A5-F4F8-5B44-85DB-E73E67995460}"/>
    <hyperlink ref="P3974" r:id="rId1469" xr:uid="{A35EEEA1-E119-AD4B-B781-E6C93080D186}"/>
    <hyperlink ref="P3975" r:id="rId1470" xr:uid="{53DD7979-5A61-C24A-BBC0-48BB9D30A618}"/>
    <hyperlink ref="P3976" r:id="rId1471" xr:uid="{FAEB1FFF-1179-944F-B387-8A9D97A05CC5}"/>
    <hyperlink ref="P3977" r:id="rId1472" xr:uid="{603CA799-8487-F642-85A7-BB44BA9A4D00}"/>
    <hyperlink ref="P3978" r:id="rId1473" xr:uid="{7CDA1644-9562-0B46-B3B1-D9346823C25A}"/>
    <hyperlink ref="P3979" r:id="rId1474" xr:uid="{E2498ECC-C8EC-594D-A905-0E83834630D7}"/>
    <hyperlink ref="P3980" r:id="rId1475" xr:uid="{646AD5BC-8116-C044-9F0B-BB3BB15752FF}"/>
    <hyperlink ref="P3981" r:id="rId1476" xr:uid="{FA11787D-28FB-8145-A8A2-882D02FA2BF9}"/>
    <hyperlink ref="P3982" r:id="rId1477" xr:uid="{B415B123-BD8C-C34A-8285-D9203BECBD57}"/>
    <hyperlink ref="P3983" r:id="rId1478" xr:uid="{BD5A2AA0-2B25-484F-997D-29D0777F96FB}"/>
    <hyperlink ref="P3984" r:id="rId1479" xr:uid="{71267720-927B-6F4F-8EAA-F89C99C7FB0F}"/>
    <hyperlink ref="P3985" r:id="rId1480" xr:uid="{A93CE841-1CA4-D547-882E-91C7FF6F8BF6}"/>
    <hyperlink ref="P3986" r:id="rId1481" xr:uid="{C9664EDA-FA0B-F743-BDAA-3A0CE70CF16E}"/>
    <hyperlink ref="P3987" r:id="rId1482" xr:uid="{DAAD9022-922C-4146-938E-B476F8554572}"/>
    <hyperlink ref="P3988" r:id="rId1483" xr:uid="{44A1AEAA-8788-A849-8759-BBE751CE98FA}"/>
    <hyperlink ref="P3989" r:id="rId1484" xr:uid="{DDA38CBA-66D3-AB49-AB38-39928AA30DEA}"/>
    <hyperlink ref="P3990" r:id="rId1485" xr:uid="{1AAF6643-49C8-EF47-97D6-E9ADEDECD022}"/>
    <hyperlink ref="P3991" r:id="rId1486" xr:uid="{D49FBA59-0211-204B-9004-CF0510C24F9E}"/>
    <hyperlink ref="P3992" r:id="rId1487" xr:uid="{ADBB85F7-9802-044A-9ED0-841C40089007}"/>
    <hyperlink ref="P3993" r:id="rId1488" xr:uid="{DB602F65-1F02-924E-8D40-D086D1F67E9E}"/>
    <hyperlink ref="P3994" r:id="rId1489" xr:uid="{802EB6F2-0B12-2747-B72C-6AEBC6ACA4C3}"/>
    <hyperlink ref="P3995" r:id="rId1490" xr:uid="{61E9B290-D70C-3841-93FF-870B8870E75C}"/>
    <hyperlink ref="P3996" r:id="rId1491" xr:uid="{684BC543-7DCB-A741-ADAA-9215965D09ED}"/>
    <hyperlink ref="P3997" r:id="rId1492" xr:uid="{31330FA0-3DAA-6643-BDCC-CAA05A1D5C7D}"/>
    <hyperlink ref="P3998" r:id="rId1493" xr:uid="{B96407A7-A587-F241-AB44-CC97E19EEE24}"/>
    <hyperlink ref="P3999" r:id="rId1494" xr:uid="{CA3929B5-4090-F44B-8A6D-B30B6688AB36}"/>
    <hyperlink ref="P4000" r:id="rId1495" xr:uid="{696495EC-4C5F-CE4E-AF95-C4DD452A4F6A}"/>
    <hyperlink ref="P4001" r:id="rId1496" xr:uid="{A14474A6-890A-F940-93C3-A66FCB1BFBAD}"/>
    <hyperlink ref="P4002" r:id="rId1497" xr:uid="{0BD8CB27-8790-3E42-BFCA-F5273FCB5157}"/>
    <hyperlink ref="P4003" r:id="rId1498" xr:uid="{ABE4C3A4-7431-DB43-B079-F60EAC527766}"/>
    <hyperlink ref="P4004" r:id="rId1499" xr:uid="{F3FE66A1-1FDF-B147-836C-7D5AE73CBD9C}"/>
    <hyperlink ref="P4005" r:id="rId1500" xr:uid="{8BB42EA9-32D6-EA43-A982-5B729137955E}"/>
    <hyperlink ref="P4006" r:id="rId1501" xr:uid="{5B20E652-FF94-9740-A305-FE8C1EEBE89E}"/>
    <hyperlink ref="O4007" r:id="rId1502" xr:uid="{530D5E04-FFED-6444-8699-03F9D6B4768E}"/>
    <hyperlink ref="P4007" r:id="rId1503" xr:uid="{5D8E3D56-9BAF-404A-9115-D6429B5007FB}"/>
    <hyperlink ref="P4008" r:id="rId1504" xr:uid="{8911DA61-AF5A-BC4F-A7A3-CB087F24EF03}"/>
    <hyperlink ref="P4009" r:id="rId1505" xr:uid="{7E087535-2D39-2B45-A2E6-43A6C80B2777}"/>
    <hyperlink ref="P4010" r:id="rId1506" xr:uid="{85BC7A82-A790-304E-8D4E-868DF97DEDE4}"/>
    <hyperlink ref="P4011" r:id="rId1507" xr:uid="{AB45B92A-B999-5E41-ACE5-F786C6978D44}"/>
    <hyperlink ref="P4012" r:id="rId1508" xr:uid="{F25F06BD-9BC4-4145-BBC0-C03CA02DDC79}"/>
    <hyperlink ref="P4013" r:id="rId1509" xr:uid="{7BB67081-20C4-CC4E-A693-B817F0EB1347}"/>
    <hyperlink ref="P4014" r:id="rId1510" xr:uid="{B5A79AAD-3372-3D43-9ACF-1EBC70AE55D9}"/>
    <hyperlink ref="P4015" r:id="rId1511" xr:uid="{88030D56-4718-B845-8701-C6B406B6ABC6}"/>
    <hyperlink ref="P4016" r:id="rId1512" xr:uid="{6D8E0475-FB5C-EA43-AE9C-CF1410B66184}"/>
    <hyperlink ref="P4017" r:id="rId1513" xr:uid="{191F4A55-E052-5F41-9DCD-75A84CB76750}"/>
    <hyperlink ref="P4018" r:id="rId1514" xr:uid="{C451CABB-44FE-EE41-87D2-F584DDAE504B}"/>
    <hyperlink ref="P4019" r:id="rId1515" xr:uid="{F670297A-37BF-FE43-BCEF-1855386E85A7}"/>
    <hyperlink ref="P4020" r:id="rId1516" xr:uid="{959DA9AA-717C-7F42-89C3-7B63B026172F}"/>
    <hyperlink ref="P4021" r:id="rId1517" xr:uid="{EDCC3882-1E24-0F4A-B243-395C57AD437D}"/>
    <hyperlink ref="P4022" r:id="rId1518" xr:uid="{E352BF53-BFA4-F241-9D92-3200DEF9DE80}"/>
    <hyperlink ref="P4023" r:id="rId1519" xr:uid="{D823AD91-D144-0044-9895-459021D227AE}"/>
    <hyperlink ref="P4024" r:id="rId1520" xr:uid="{662359A7-D4F5-B245-9BAA-0EEB03D1E194}"/>
    <hyperlink ref="P4025" r:id="rId1521" xr:uid="{E6516A55-FB72-8D41-B337-FD3936B4A4E9}"/>
    <hyperlink ref="P4026" r:id="rId1522" xr:uid="{97E5C2CA-9C3A-9A4F-B892-C870CCEAD95B}"/>
    <hyperlink ref="P4027" r:id="rId1523" xr:uid="{23E6CF6A-FC97-2047-B7FD-992B9FC47AF2}"/>
    <hyperlink ref="P4028" r:id="rId1524" xr:uid="{6714F959-5604-0C40-BC93-263BB7F3E179}"/>
    <hyperlink ref="P4029" r:id="rId1525" xr:uid="{72E50F83-57E8-5541-AE2C-8BEE1059E61A}"/>
    <hyperlink ref="P4030" r:id="rId1526" xr:uid="{7E36CFA9-5010-AB49-B3F3-CE76ADF38298}"/>
    <hyperlink ref="P4031" r:id="rId1527" xr:uid="{32CAD294-0A0F-7647-837A-F24A2ED37D48}"/>
    <hyperlink ref="P4032" r:id="rId1528" xr:uid="{96564C8F-91B2-3547-8683-B9E0CF68AB7D}"/>
    <hyperlink ref="P4033" r:id="rId1529" xr:uid="{AACB1BB8-B9CA-054D-8CED-AC7F970DE618}"/>
    <hyperlink ref="P4034" r:id="rId1530" xr:uid="{939968C2-8F6E-174F-817D-1DFC53EBCE96}"/>
    <hyperlink ref="P4035" r:id="rId1531" xr:uid="{93475BBC-B01C-E446-9BC6-37544E93B697}"/>
    <hyperlink ref="P4036" r:id="rId1532" xr:uid="{41E19BB8-B8C1-9043-9758-A626881FE49C}"/>
    <hyperlink ref="P4037" r:id="rId1533" xr:uid="{91519D37-0A52-5841-9C98-8D4697CF92BD}"/>
    <hyperlink ref="P4038" r:id="rId1534" xr:uid="{76477E02-9185-E941-92AD-E30B2FA442BE}"/>
    <hyperlink ref="P4039" r:id="rId1535" xr:uid="{3DFB3528-5DCB-2D4E-A93C-FD853B03D227}"/>
    <hyperlink ref="P4040" r:id="rId1536" xr:uid="{290BCE52-0B13-8448-8C63-D6AC51E1133E}"/>
    <hyperlink ref="P4041" r:id="rId1537" xr:uid="{32ECF327-97DF-BD44-9EC6-CCA9812F050A}"/>
    <hyperlink ref="P4042" r:id="rId1538" xr:uid="{5C5CDE67-97BE-AE4F-9390-DB18471F82A8}"/>
    <hyperlink ref="P4043" r:id="rId1539" xr:uid="{8B2D949F-E340-E149-86E7-F23D343A2715}"/>
    <hyperlink ref="P4044" r:id="rId1540" xr:uid="{1C9028BD-C1F6-774F-927A-9C9E007632B3}"/>
    <hyperlink ref="P4045" r:id="rId1541" xr:uid="{0117CCDB-551C-E241-A83D-0B82784B10A5}"/>
    <hyperlink ref="P4046" r:id="rId1542" xr:uid="{859AC98A-7CF3-0249-8665-0CD069DC1CF3}"/>
    <hyperlink ref="P4047" r:id="rId1543" xr:uid="{08A30610-86CE-3648-A418-56CAB45AE3D5}"/>
    <hyperlink ref="P4048" r:id="rId1544" xr:uid="{AAED4FDD-485A-5341-8298-6EF9D92DF0CE}"/>
    <hyperlink ref="P4049" r:id="rId1545" xr:uid="{C94DDA96-5FBB-104E-932A-5C7D80DD928A}"/>
    <hyperlink ref="P4050" r:id="rId1546" xr:uid="{3C5D6D9B-60E0-744A-A458-B1F8AC3539C1}"/>
    <hyperlink ref="P4051" r:id="rId1547" xr:uid="{4775CC5F-6035-5A4D-88BE-67FEE4C049B7}"/>
    <hyperlink ref="P4052" r:id="rId1548" xr:uid="{39112571-FC9A-EC4D-9D05-C58BE00EE36F}"/>
    <hyperlink ref="P4053" r:id="rId1549" xr:uid="{8FB7421D-04CC-A442-9CAE-4706BDB979FF}"/>
    <hyperlink ref="P4054" r:id="rId1550" xr:uid="{42B4795C-ADD2-D24E-8188-0B411AA0353F}"/>
    <hyperlink ref="P4055" r:id="rId1551" xr:uid="{21B5E826-6BC6-E34F-BD99-4D93803489E4}"/>
    <hyperlink ref="P4056" r:id="rId1552" xr:uid="{2D1867F6-7EED-0140-91CB-59E93EB1020C}"/>
    <hyperlink ref="P4057" r:id="rId1553" xr:uid="{245F57E8-5E61-6D4C-B5E0-E7B28D637B26}"/>
    <hyperlink ref="P4058" r:id="rId1554" xr:uid="{97600832-7C85-4B4F-BE13-8B8ACF53A74A}"/>
    <hyperlink ref="P4059" r:id="rId1555" xr:uid="{81167712-9E18-F74B-A7B5-82F1C7E3E67B}"/>
    <hyperlink ref="P4060" r:id="rId1556" xr:uid="{546E7AB5-F45F-6545-AB25-AD80C7DECFF2}"/>
    <hyperlink ref="P4061" r:id="rId1557" xr:uid="{D34EEA13-CCD9-0843-AE42-5CDD0D199D76}"/>
    <hyperlink ref="P4062" r:id="rId1558" xr:uid="{B5B6F07C-4777-374A-A6CF-185EDBEC3A1C}"/>
    <hyperlink ref="P4063" r:id="rId1559" xr:uid="{8FB95241-A414-A349-959D-D82A06953316}"/>
    <hyperlink ref="P4064" r:id="rId1560" xr:uid="{27650743-2162-E841-94A5-7A8B5ECF407B}"/>
    <hyperlink ref="P4065" r:id="rId1561" xr:uid="{9EA1A35A-0250-3545-99C3-943DC0CF117A}"/>
    <hyperlink ref="P4066" r:id="rId1562" xr:uid="{F5F7E8AA-899B-4B43-B7BF-EFBE04537C91}"/>
    <hyperlink ref="P4067" r:id="rId1563" xr:uid="{C4D70393-3DDC-6E4B-AD05-C3C3B18BC91D}"/>
    <hyperlink ref="P4068" r:id="rId1564" xr:uid="{2159E669-0A1E-5E44-BC3C-2F3CFC16E205}"/>
    <hyperlink ref="P4069" r:id="rId1565" xr:uid="{6D736AD0-19EC-D942-A40B-3FC6297E3872}"/>
    <hyperlink ref="P4070" r:id="rId1566" xr:uid="{7F5D5EC1-D963-F84B-B231-91954971D03D}"/>
    <hyperlink ref="P4071" r:id="rId1567" xr:uid="{A40C75FF-10C5-3649-AD6C-0B110804DAEC}"/>
    <hyperlink ref="P4072" r:id="rId1568" xr:uid="{E0A7A123-E513-7445-BBD6-2D5E1225E277}"/>
    <hyperlink ref="P4073" r:id="rId1569" xr:uid="{E2733FA3-60A4-6442-84F4-AF36B36DF7FD}"/>
    <hyperlink ref="P4074" r:id="rId1570" xr:uid="{EC109C3A-2986-DF46-8F6C-12A3211AA4F1}"/>
    <hyperlink ref="P4075" r:id="rId1571" xr:uid="{0EDE7BEB-8463-3A44-B7F3-80AB855636B8}"/>
    <hyperlink ref="P4076" r:id="rId1572" xr:uid="{D6799474-C016-C441-A1DE-B2F11508C1C5}"/>
    <hyperlink ref="P4077" r:id="rId1573" xr:uid="{5211ACA3-18F8-9B48-81DE-FC7EBB94C3E3}"/>
    <hyperlink ref="P4078" r:id="rId1574" xr:uid="{ED560600-E714-F949-84CF-1B8213DAC940}"/>
    <hyperlink ref="P4079" r:id="rId1575" xr:uid="{FA8885E3-BE15-ED4F-84AA-93C157A1ACFF}"/>
    <hyperlink ref="P4080" r:id="rId1576" xr:uid="{79CA0BFB-EB0B-304F-9040-79A0527A725C}"/>
    <hyperlink ref="P4081" r:id="rId1577" xr:uid="{96BA49B0-7489-6048-AD8C-A759CD5776AC}"/>
    <hyperlink ref="P4082" r:id="rId1578" xr:uid="{7C14FC8C-BDA5-4749-B358-1BCD466100C4}"/>
    <hyperlink ref="P4083" r:id="rId1579" xr:uid="{278D7CF1-7100-E646-88C2-B9E8E2845204}"/>
    <hyperlink ref="P4084" r:id="rId1580" xr:uid="{23B31A6C-01E6-CB4B-85A5-8669764F504E}"/>
    <hyperlink ref="P4085" r:id="rId1581" xr:uid="{32ACC1D6-A34A-D044-9CA9-1E171B54CA15}"/>
    <hyperlink ref="P4086" r:id="rId1582" xr:uid="{2384438B-9A61-834F-BE9A-D0F7EB8D1904}"/>
    <hyperlink ref="P4087" r:id="rId1583" xr:uid="{67B03E64-F506-B54B-B23A-15EF153BE51C}"/>
    <hyperlink ref="P4088" r:id="rId1584" xr:uid="{807BE51E-1882-E046-8A56-77CD0BFA4417}"/>
    <hyperlink ref="P4089" r:id="rId1585" xr:uid="{968D2A03-EF1D-AF46-8D62-AF11C97AC035}"/>
    <hyperlink ref="P4090" r:id="rId1586" xr:uid="{81074A30-B27C-3849-B2B3-6C4436AA7CA0}"/>
    <hyperlink ref="P4091" r:id="rId1587" xr:uid="{90A51A96-1620-A347-8895-2E31A3C9D2F3}"/>
    <hyperlink ref="P4092" r:id="rId1588" xr:uid="{6B44E4F9-35FD-6941-9151-7C5C0D0FFC16}"/>
    <hyperlink ref="P4093" r:id="rId1589" xr:uid="{B5C7BF8E-933E-384B-8C06-EBE6DEF5EB8F}"/>
    <hyperlink ref="P4094" r:id="rId1590" xr:uid="{0B635E41-B64E-844B-B8C9-F7AF19687C3F}"/>
    <hyperlink ref="P4095" r:id="rId1591" xr:uid="{3DD9E2CD-D3FD-7D48-974E-E30FEDDE13F6}"/>
    <hyperlink ref="P4096" r:id="rId1592" xr:uid="{8B4F742D-A8BF-7C40-BBE3-60888EB2C783}"/>
    <hyperlink ref="P4097" r:id="rId1593" xr:uid="{62129E21-97C7-4E43-8A0A-917468201278}"/>
    <hyperlink ref="P4098" r:id="rId1594" xr:uid="{D0E66D8C-8620-E146-AFA2-EAD7B307B44C}"/>
    <hyperlink ref="P4099" r:id="rId1595" xr:uid="{20BF533F-488F-6C4D-B47B-178EC93DB57E}"/>
    <hyperlink ref="P4100" r:id="rId1596" xr:uid="{FA0B62E4-B77A-2C4A-A8C3-0D4449064EFC}"/>
    <hyperlink ref="P4101" r:id="rId1597" xr:uid="{EA6C076B-A1F9-DC43-AAC2-9ECB23ADCABA}"/>
    <hyperlink ref="P4102" r:id="rId1598" xr:uid="{4111BC60-DE0A-CA4B-8189-BDD75B44A14B}"/>
    <hyperlink ref="P4103" r:id="rId1599" xr:uid="{00B64745-D2D0-A445-9C91-3D16E719189E}"/>
  </hyperlinks>
  <pageMargins left="0.7" right="0.7" top="0.75" bottom="0.75" header="0.3" footer="0.3"/>
  <pageSetup orientation="portrait" horizontalDpi="0" verticalDpi="0"/>
  <legacyDrawing r:id="rId16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C52E3-F06B-A640-9525-6E04626D44E3}">
  <sheetPr>
    <outlinePr summaryBelow="0"/>
  </sheetPr>
  <dimension ref="A1:BF4086"/>
  <sheetViews>
    <sheetView topLeftCell="AL19" zoomScale="90" zoomScaleNormal="90" zoomScaleSheetLayoutView="90" workbookViewId="0">
      <selection activeCell="AR3251" sqref="AR3251"/>
    </sheetView>
  </sheetViews>
  <sheetFormatPr baseColWidth="10" defaultRowHeight="15" outlineLevelRow="2" x14ac:dyDescent="0.2"/>
  <cols>
    <col min="37" max="37" width="14" customWidth="1"/>
    <col min="40" max="40" width="11.83203125" customWidth="1"/>
    <col min="42" max="42" width="20.5" customWidth="1"/>
    <col min="43" max="43" width="18.1640625" customWidth="1"/>
    <col min="46" max="46" width="15.5" customWidth="1"/>
    <col min="48" max="48" width="21" customWidth="1"/>
  </cols>
  <sheetData>
    <row r="1" spans="1:5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H1" t="s">
        <v>26245</v>
      </c>
      <c r="AI1" t="s">
        <v>32</v>
      </c>
      <c r="AJ1" t="s">
        <v>33</v>
      </c>
      <c r="AK1" t="s">
        <v>34</v>
      </c>
      <c r="AM1" t="s">
        <v>35</v>
      </c>
      <c r="AN1" t="s">
        <v>36</v>
      </c>
      <c r="AP1" s="5" t="s">
        <v>18</v>
      </c>
      <c r="AQ1" s="5">
        <v>0.3</v>
      </c>
      <c r="AR1" s="5"/>
    </row>
    <row r="2" spans="1:58" outlineLevel="1" x14ac:dyDescent="0.2">
      <c r="AP2" s="5" t="s">
        <v>1383</v>
      </c>
      <c r="AQ2" s="5">
        <v>0.05</v>
      </c>
      <c r="AR2" s="5">
        <v>-0.05</v>
      </c>
    </row>
    <row r="3" spans="1:58" outlineLevel="1" x14ac:dyDescent="0.2">
      <c r="AP3" s="8" t="s">
        <v>1385</v>
      </c>
      <c r="AQ3" s="8"/>
      <c r="AR3" s="8"/>
      <c r="AS3" s="8"/>
      <c r="AT3" s="8"/>
      <c r="AV3" s="8" t="s">
        <v>1391</v>
      </c>
      <c r="AW3" s="8"/>
      <c r="AX3" s="8"/>
      <c r="AY3" s="8"/>
      <c r="AZ3" s="8"/>
      <c r="BB3" s="8" t="s">
        <v>26249</v>
      </c>
      <c r="BC3" s="8"/>
      <c r="BD3" s="8"/>
      <c r="BE3" s="8"/>
      <c r="BF3" s="8"/>
    </row>
    <row r="4" spans="1:58" outlineLevel="1" x14ac:dyDescent="0.2">
      <c r="AQ4" s="10" t="s">
        <v>1384</v>
      </c>
      <c r="AR4" s="10" t="s">
        <v>32</v>
      </c>
      <c r="AS4" s="10" t="s">
        <v>33</v>
      </c>
      <c r="AT4" s="10" t="s">
        <v>34</v>
      </c>
      <c r="AW4" s="10" t="s">
        <v>1393</v>
      </c>
      <c r="AX4" s="10" t="s">
        <v>43</v>
      </c>
      <c r="AY4" s="10" t="s">
        <v>42</v>
      </c>
      <c r="AZ4" s="10" t="s">
        <v>441</v>
      </c>
      <c r="BC4" s="10" t="s">
        <v>1393</v>
      </c>
      <c r="BD4" s="10" t="s">
        <v>43</v>
      </c>
      <c r="BE4" s="10" t="s">
        <v>42</v>
      </c>
      <c r="BF4" s="10" t="s">
        <v>441</v>
      </c>
    </row>
    <row r="5" spans="1:58" outlineLevel="1" x14ac:dyDescent="0.2">
      <c r="AP5" s="10" t="s">
        <v>1393</v>
      </c>
      <c r="AQ5">
        <f>AVERAGE(AH:AH)</f>
        <v>65.924528301886795</v>
      </c>
      <c r="AR5">
        <f t="shared" ref="AR5" si="0">AVERAGE(AI:AI)</f>
        <v>41.471698113207545</v>
      </c>
      <c r="AS5">
        <f>AVERAGE(AJ:AJ)</f>
        <v>24.188679245283019</v>
      </c>
      <c r="AT5">
        <f t="shared" ref="AT5" si="1">AVERAGE(AK:AK)</f>
        <v>1.9056603773584906</v>
      </c>
      <c r="AV5" s="10" t="s">
        <v>1393</v>
      </c>
      <c r="AW5">
        <f>COUNTIF(F:F, "&lt;&gt;")-1</f>
        <v>26</v>
      </c>
      <c r="AX5">
        <f>COUNTIF(F:F, "M")</f>
        <v>10</v>
      </c>
      <c r="AY5">
        <f>COUNTIF(F:F, "F")</f>
        <v>16</v>
      </c>
      <c r="AZ5">
        <f>COUNTIF(F:F, "NB")</f>
        <v>0</v>
      </c>
      <c r="BB5" s="10" t="s">
        <v>1391</v>
      </c>
    </row>
    <row r="6" spans="1:58" outlineLevel="1" x14ac:dyDescent="0.2">
      <c r="AP6" s="10" t="s">
        <v>1394</v>
      </c>
      <c r="AQ6">
        <f>AVERAGEIF(AH:AH, "&gt;0")</f>
        <v>134.38461538461539</v>
      </c>
      <c r="AR6">
        <f>AVERAGEIF(AI:AI, "&gt;0")</f>
        <v>84.538461538461533</v>
      </c>
      <c r="AS6">
        <f>AVERAGEIF(AJ:AJ, "&gt;0")</f>
        <v>53.416666666666664</v>
      </c>
      <c r="AT6">
        <f>AVERAGEIF(AK:AK, "&gt;0")</f>
        <v>5.6111111111111107</v>
      </c>
      <c r="AV6" s="10" t="s">
        <v>1395</v>
      </c>
      <c r="AW6">
        <f>COUNTIFS(F:F, "&lt;&gt;", AH:AH, "&gt;0")</f>
        <v>26</v>
      </c>
      <c r="AX6">
        <f>COUNTIFS(F:F, "M", AH:AH, "&gt;0")</f>
        <v>10</v>
      </c>
      <c r="AY6">
        <f>COUNTIFS(F:F, "F", AH:AH, "&gt;0")</f>
        <v>16</v>
      </c>
      <c r="AZ6">
        <f>COUNTIFS(F:F, "NB", AH:AH, "&gt;0")</f>
        <v>0</v>
      </c>
      <c r="BB6" s="6" t="s">
        <v>26250</v>
      </c>
      <c r="BC6">
        <f>COUNTIF(AR:AR, "ESH")</f>
        <v>0</v>
      </c>
      <c r="BD6">
        <f>COUNTIFS(AR:AR, "ESH", F:F, "M")</f>
        <v>0</v>
      </c>
      <c r="BE6">
        <f>COUNTIFS(AR:AR, "ESH",F:F, "F")</f>
        <v>0</v>
      </c>
      <c r="BF6">
        <f>COUNTIFS(AR:AR, "ESH",F:F, "NB")</f>
        <v>0</v>
      </c>
    </row>
    <row r="7" spans="1:58" outlineLevel="1" x14ac:dyDescent="0.2">
      <c r="AP7" s="10" t="s">
        <v>43</v>
      </c>
      <c r="AQ7">
        <f>AVERAGEIF(F:F,"M", AH:AH)</f>
        <v>189.4</v>
      </c>
      <c r="AR7">
        <f>AVERAGEIF(F:F,"M", AI:AI)</f>
        <v>125.9</v>
      </c>
      <c r="AS7">
        <f>AVERAGEIF(F:F,"M", AJ:AJ)</f>
        <v>63.5</v>
      </c>
      <c r="AT7">
        <f>AVERAGEIF(F:F,"M", AK:AK)</f>
        <v>1.9</v>
      </c>
      <c r="AV7" s="10" t="s">
        <v>2573</v>
      </c>
      <c r="AW7">
        <f>AW6/AW5</f>
        <v>1</v>
      </c>
      <c r="AX7">
        <f t="shared" ref="AX7:AZ7" si="2">AX6/AX5</f>
        <v>1</v>
      </c>
      <c r="AY7">
        <f t="shared" si="2"/>
        <v>1</v>
      </c>
      <c r="AZ7" t="e">
        <f t="shared" si="2"/>
        <v>#DIV/0!</v>
      </c>
      <c r="BB7" s="10" t="s">
        <v>2574</v>
      </c>
      <c r="BC7">
        <f>BC6/AW5</f>
        <v>0</v>
      </c>
      <c r="BD7">
        <f>BD6/AX5</f>
        <v>0</v>
      </c>
      <c r="BE7">
        <f>BE6/AY5</f>
        <v>0</v>
      </c>
      <c r="BF7" t="e">
        <f>BF6/AZ5</f>
        <v>#DIV/0!</v>
      </c>
    </row>
    <row r="8" spans="1:58" outlineLevel="1" x14ac:dyDescent="0.2">
      <c r="AP8" s="10" t="s">
        <v>2576</v>
      </c>
      <c r="AQ8">
        <f>AVERAGEIFS(AH:AH, AH:AH,"&gt;0", F:F, "M")</f>
        <v>189.4</v>
      </c>
      <c r="AR8">
        <f>AVERAGEIFS(AI:AI, AI:AI,"&gt;0", F:F, "M")</f>
        <v>125.9</v>
      </c>
      <c r="AS8">
        <f>AVERAGEIFS(AJ:AJ, AJ:AJ,"&gt;0", F:F, "M")</f>
        <v>79.375</v>
      </c>
      <c r="AT8">
        <f>AVERAGEIFS(AK:AK, AK:AK,"&gt;0", F:F, "M")</f>
        <v>3.8</v>
      </c>
      <c r="AV8" s="10" t="s">
        <v>1396</v>
      </c>
      <c r="AW8">
        <f>COUNTIFS(F:F, "&lt;&gt;", AK:AK, "&gt;0")</f>
        <v>18</v>
      </c>
      <c r="AX8">
        <f>COUNTIFS(F:F, "M", AK:AK, "&gt;0")</f>
        <v>5</v>
      </c>
      <c r="AY8">
        <f>COUNTIFS(F:F, "F", AK:AK, "&gt;0")</f>
        <v>13</v>
      </c>
      <c r="AZ8">
        <f>COUNTIFS(F:F, "NB", AK:AK, "&gt;0")</f>
        <v>0</v>
      </c>
      <c r="BB8" s="7" t="s">
        <v>10596</v>
      </c>
      <c r="BC8">
        <f>COUNTIF(AR:AR, "YTA")</f>
        <v>8</v>
      </c>
      <c r="BD8">
        <f>COUNTIFS(AR:AR, "YTA",F:F, "M")</f>
        <v>2</v>
      </c>
      <c r="BE8" s="9">
        <f>COUNTIFS(AR:AR, "YTA", F:F, "F")</f>
        <v>6</v>
      </c>
      <c r="BF8">
        <f>COUNTIFS(AR:AR, "YTA",F:F, "NB")</f>
        <v>0</v>
      </c>
    </row>
    <row r="9" spans="1:58" outlineLevel="1" x14ac:dyDescent="0.2">
      <c r="AP9" s="10" t="s">
        <v>42</v>
      </c>
      <c r="AQ9">
        <f>AVERAGEIF(F:F,"F", AH:AH)</f>
        <v>100</v>
      </c>
      <c r="AR9">
        <f>AVERAGEIF(F:F,"F", AI:AI)</f>
        <v>58.6875</v>
      </c>
      <c r="AS9">
        <f>AVERAGEIF(F:F,"F", AJ:AJ)</f>
        <v>40.4375</v>
      </c>
      <c r="AT9">
        <f>AVERAGEIF(F:F,"F", AK:AK)</f>
        <v>5.125</v>
      </c>
      <c r="AV9" s="10" t="s">
        <v>2573</v>
      </c>
      <c r="AW9">
        <f>AW8/AW5</f>
        <v>0.69230769230769229</v>
      </c>
      <c r="AX9">
        <f>AX8/AX5</f>
        <v>0.5</v>
      </c>
      <c r="AY9">
        <f>AY8/AY5</f>
        <v>0.8125</v>
      </c>
      <c r="AZ9" t="e">
        <f>AZ8/AZ5</f>
        <v>#DIV/0!</v>
      </c>
      <c r="BB9" s="10" t="s">
        <v>2574</v>
      </c>
      <c r="BC9">
        <f>BC8/AW5</f>
        <v>0.30769230769230771</v>
      </c>
      <c r="BD9">
        <f>BD8/AX5</f>
        <v>0.2</v>
      </c>
      <c r="BE9">
        <f>BE8/AY5</f>
        <v>0.375</v>
      </c>
      <c r="BF9" t="e">
        <f>BF8/AZ5</f>
        <v>#DIV/0!</v>
      </c>
    </row>
    <row r="10" spans="1:58" outlineLevel="1" x14ac:dyDescent="0.2">
      <c r="AP10" s="10" t="s">
        <v>2575</v>
      </c>
      <c r="AQ10">
        <f>AVERAGEIFS(AH:AH, AH:AH,"&gt;0", F:F, "F")</f>
        <v>100</v>
      </c>
      <c r="AR10">
        <f>AVERAGEIFS(AI:AI, AI:AI,"&gt;0",F:F, "F")</f>
        <v>58.6875</v>
      </c>
      <c r="AS10">
        <f>AVERAGEIFS(AJ:AJ, AJ:AJ,"&gt;0", F:F, "F")</f>
        <v>40.4375</v>
      </c>
      <c r="AT10">
        <f>AVERAGEIFS(AK:AK, AK:AK,"&gt;0",F:F, "F")</f>
        <v>6.3076923076923075</v>
      </c>
      <c r="BB10" s="8" t="s">
        <v>14166</v>
      </c>
      <c r="BC10">
        <f>COUNTIF(AR:AR, "NTA")</f>
        <v>18</v>
      </c>
      <c r="BD10">
        <f>COUNTIFS(AR:AR, "NTA",F:F, "M")</f>
        <v>8</v>
      </c>
      <c r="BE10" s="9">
        <f>COUNTIFS(AR:AR, "NTA", F:F, "F")</f>
        <v>10</v>
      </c>
      <c r="BF10">
        <f>COUNTIFS(AR:AR, "NTA",F:F, "NB")</f>
        <v>0</v>
      </c>
    </row>
    <row r="11" spans="1:58" outlineLevel="1" x14ac:dyDescent="0.2">
      <c r="AP11" s="10" t="s">
        <v>441</v>
      </c>
      <c r="AQ11" t="e">
        <f>AVERAGEIF(F:F,"NB", AH:AH)</f>
        <v>#DIV/0!</v>
      </c>
      <c r="AR11" t="e">
        <f>AVERAGEIF(F:F,"NB", AI:AI)</f>
        <v>#DIV/0!</v>
      </c>
      <c r="AS11" t="e">
        <f>AVERAGEIF(F:F,"NB", AJ:AJ)</f>
        <v>#DIV/0!</v>
      </c>
      <c r="AT11" t="e">
        <f>AVERAGEIF(F:F,"NB", AK:AK)</f>
        <v>#DIV/0!</v>
      </c>
      <c r="AV11" s="8" t="s">
        <v>1383</v>
      </c>
      <c r="AW11" s="8"/>
      <c r="AX11" s="8"/>
      <c r="AY11" s="8"/>
      <c r="AZ11" s="8"/>
      <c r="BB11" s="10" t="s">
        <v>2574</v>
      </c>
      <c r="BC11">
        <f>BC10/AW5</f>
        <v>0.69230769230769229</v>
      </c>
      <c r="BD11">
        <f>BD10/AX5</f>
        <v>0.8</v>
      </c>
      <c r="BE11">
        <f>BE10/AY5</f>
        <v>0.625</v>
      </c>
      <c r="BF11" t="e" cm="1">
        <f t="array" ref="BF11">BF10/AZ5\</f>
        <v>#NAME?</v>
      </c>
    </row>
    <row r="12" spans="1:58" outlineLevel="1" x14ac:dyDescent="0.2">
      <c r="AP12" s="10" t="s">
        <v>2577</v>
      </c>
      <c r="AQ12" t="e">
        <f>AVERAGEIFS(AH:AH, AH:AH,"&gt;0", F:F, "NB")</f>
        <v>#DIV/0!</v>
      </c>
      <c r="AR12" t="e">
        <f>AVERAGEIFS(AI:AI, AI:AI,"&gt;0", F:F, "NB")</f>
        <v>#DIV/0!</v>
      </c>
      <c r="AS12" t="e">
        <f>AVERAGEIFS(AJ:AJ, AJ:AJ,"&gt;0", F:F, "NB")</f>
        <v>#DIV/0!</v>
      </c>
      <c r="AT12" t="e">
        <f>AVERAGEIFS(AK:AK, AK:AK,"&gt;0", F:F, "NB")</f>
        <v>#DIV/0!</v>
      </c>
      <c r="AW12" s="10" t="s">
        <v>1393</v>
      </c>
      <c r="AX12" s="10" t="s">
        <v>43</v>
      </c>
      <c r="AY12" s="10" t="s">
        <v>42</v>
      </c>
      <c r="AZ12" s="10" t="s">
        <v>441</v>
      </c>
    </row>
    <row r="13" spans="1:58" outlineLevel="1" x14ac:dyDescent="0.2">
      <c r="AV13" s="10" t="s">
        <v>1390</v>
      </c>
      <c r="AW13" s="4">
        <f>AVERAGEIF(AN:AN, "&lt;&gt;")</f>
        <v>7.0853128011196712E-2</v>
      </c>
      <c r="AX13">
        <f>AVERAGEIFS(AN:AN,AN:AN, "&lt;&gt;",F:F, "M")</f>
        <v>9.961353528871135E-2</v>
      </c>
      <c r="AY13">
        <f>AVERAGEIFS(AN:AN,AN:AN, "&lt;&gt;",F:F, "F")</f>
        <v>5.2877873462750066E-2</v>
      </c>
      <c r="AZ13" t="e">
        <f>AVERAGEIFS(AN:AN,AN:AN, "&lt;&gt;",F:F, "NB")</f>
        <v>#DIV/0!</v>
      </c>
    </row>
    <row r="14" spans="1:58" outlineLevel="1" x14ac:dyDescent="0.2">
      <c r="AV14" s="10" t="s">
        <v>1391</v>
      </c>
    </row>
    <row r="15" spans="1:58" outlineLevel="1" x14ac:dyDescent="0.2">
      <c r="AV15" s="6" t="s">
        <v>1386</v>
      </c>
      <c r="AW15">
        <f>COUNTIF(AN:AN, "&gt;0.05")</f>
        <v>17</v>
      </c>
      <c r="AX15">
        <f>COUNTIFS(AN:AN, "&gt;0.05", F:F, "M")</f>
        <v>7</v>
      </c>
      <c r="AY15">
        <f>COUNTIFS(AN:AN, "&gt;0.05", F:F, "F")</f>
        <v>10</v>
      </c>
      <c r="AZ15">
        <f>COUNTIFS(AN:AN, "&gt;0.05", F:F, "NB")</f>
        <v>0</v>
      </c>
    </row>
    <row r="16" spans="1:58" outlineLevel="1" x14ac:dyDescent="0.2">
      <c r="AV16" s="10" t="s">
        <v>2574</v>
      </c>
      <c r="AW16">
        <f>AW15/AW5</f>
        <v>0.65384615384615385</v>
      </c>
      <c r="AX16">
        <f>AX15/AX5</f>
        <v>0.7</v>
      </c>
      <c r="AY16">
        <f>AY15/AY5</f>
        <v>0.625</v>
      </c>
      <c r="AZ16" t="e">
        <f>AZ15/AZ5</f>
        <v>#DIV/0!</v>
      </c>
    </row>
    <row r="17" spans="1:52" outlineLevel="1" x14ac:dyDescent="0.2">
      <c r="AV17" s="7" t="s">
        <v>1387</v>
      </c>
      <c r="AW17">
        <f>COUNTIF(AN:AN, "&lt;-0.05")</f>
        <v>1</v>
      </c>
      <c r="AX17">
        <f>COUNTIFS(AN:AN, "&lt;-0.05", F:F, "M")</f>
        <v>0</v>
      </c>
      <c r="AY17" s="9">
        <f>COUNTIFS(AN:AN, "&lt;-0.05", F:F, "F")</f>
        <v>1</v>
      </c>
      <c r="AZ17">
        <f>COUNTIFS(AN:AN, "&lt;-0.05", F:F, "NB")</f>
        <v>0</v>
      </c>
    </row>
    <row r="18" spans="1:52" outlineLevel="1" x14ac:dyDescent="0.2">
      <c r="AV18" s="10" t="s">
        <v>2574</v>
      </c>
      <c r="AW18">
        <f>AW17/AW5</f>
        <v>3.8461538461538464E-2</v>
      </c>
      <c r="AX18">
        <f>AX17/AX5</f>
        <v>0</v>
      </c>
      <c r="AY18">
        <f>AY17/AY5</f>
        <v>6.25E-2</v>
      </c>
      <c r="AZ18" t="e">
        <f>AZ17/AZ5</f>
        <v>#DIV/0!</v>
      </c>
    </row>
    <row r="19" spans="1:52" outlineLevel="1" x14ac:dyDescent="0.2">
      <c r="AV19" s="8" t="s">
        <v>1388</v>
      </c>
      <c r="AW19">
        <f>COUNTIFS(AN:AN, "&lt;0.05",AN:AN, "&gt;-0.05")</f>
        <v>8</v>
      </c>
      <c r="AX19">
        <f>COUNTIFS(AN:AN, "&lt;0.05",AN:AN, "&gt;-0.05", F:F, "M")</f>
        <v>3</v>
      </c>
      <c r="AY19">
        <f>COUNTIFS(AN:AN, "&lt;0.05",AN:AN, "&gt;-0.05", F:F, "F")</f>
        <v>5</v>
      </c>
      <c r="AZ19">
        <f>COUNTIFS(AN:AN, "&lt;0.05",AN:AN, "&gt;-0.05", F:F, "NB")</f>
        <v>0</v>
      </c>
    </row>
    <row r="20" spans="1:52" outlineLevel="1" x14ac:dyDescent="0.2">
      <c r="AV20" s="10" t="s">
        <v>2574</v>
      </c>
      <c r="AW20">
        <f>AW19/AW5</f>
        <v>0.30769230769230771</v>
      </c>
      <c r="AX20">
        <f>AX19/AX5</f>
        <v>0.3</v>
      </c>
      <c r="AY20">
        <f>AY19/AY5</f>
        <v>0.3125</v>
      </c>
      <c r="AZ20" t="e">
        <f>AZ19/AZ5</f>
        <v>#DIV/0!</v>
      </c>
    </row>
    <row r="21" spans="1:52" outlineLevel="1" x14ac:dyDescent="0.2"/>
    <row r="22" spans="1:52" outlineLevel="1" x14ac:dyDescent="0.2">
      <c r="AV22" s="8" t="s">
        <v>1389</v>
      </c>
      <c r="AW22" s="8"/>
      <c r="AX22" s="8"/>
      <c r="AY22" s="8"/>
      <c r="AZ22" s="8"/>
    </row>
    <row r="23" spans="1:52" outlineLevel="1" x14ac:dyDescent="0.2">
      <c r="AW23" s="10" t="s">
        <v>1393</v>
      </c>
      <c r="AX23" s="10" t="s">
        <v>43</v>
      </c>
      <c r="AY23" s="10" t="s">
        <v>42</v>
      </c>
      <c r="AZ23" s="10" t="s">
        <v>441</v>
      </c>
    </row>
    <row r="24" spans="1:52" outlineLevel="1" x14ac:dyDescent="0.2">
      <c r="AV24" s="10" t="s">
        <v>1390</v>
      </c>
      <c r="AW24" s="4">
        <f>AVERAGEIF(AM:AM, "&gt;0")</f>
        <v>0.15107679887109041</v>
      </c>
      <c r="AX24">
        <f>AVERAGEIFS(AM:AM,AM:AM, "&gt;0",F:F, "M")</f>
        <v>0.14160125756086819</v>
      </c>
      <c r="AY24">
        <f>AVERAGEIFS(AM:AM,AM:AM, "&gt;0",F:F, "F")</f>
        <v>0.1569990121899793</v>
      </c>
      <c r="AZ24" t="e">
        <f>AVERAGEIFS(AM:AM,AM:AM, "&gt;0",F:F, "NB")</f>
        <v>#DIV/0!</v>
      </c>
    </row>
    <row r="25" spans="1:52" outlineLevel="1" x14ac:dyDescent="0.2">
      <c r="AV25" s="10" t="s">
        <v>1392</v>
      </c>
      <c r="AW25">
        <f>COUNTIF(AM:AM, "&gt;0.3")</f>
        <v>0</v>
      </c>
      <c r="AX25">
        <f>COUNTIFS(AM:AM, "&gt;0.3",F:F, "M")</f>
        <v>0</v>
      </c>
      <c r="AY25">
        <f>COUNTIFS(AM:AM, "&gt;0.3",F:F, "F")</f>
        <v>0</v>
      </c>
      <c r="AZ25">
        <f>COUNTIFS(AM:AM, "&gt;0.3",F:F, "NB")</f>
        <v>0</v>
      </c>
    </row>
    <row r="26" spans="1:52" outlineLevel="1" x14ac:dyDescent="0.2">
      <c r="AO26" s="10" t="s">
        <v>26246</v>
      </c>
      <c r="AP26" s="10" t="s">
        <v>26247</v>
      </c>
      <c r="AQ26" s="10" t="s">
        <v>26248</v>
      </c>
      <c r="AR26" s="10" t="s">
        <v>26249</v>
      </c>
      <c r="AV26" s="10" t="s">
        <v>2573</v>
      </c>
      <c r="AW26">
        <f>AW24/AW5</f>
        <v>5.8106461104265542E-3</v>
      </c>
      <c r="AX26">
        <f>AX25/AX5</f>
        <v>0</v>
      </c>
      <c r="AY26">
        <f>AY24/AY5</f>
        <v>9.8124382618737065E-3</v>
      </c>
      <c r="AZ26" t="e">
        <f>AZ25/AZ5</f>
        <v>#DIV/0!</v>
      </c>
    </row>
    <row r="27" spans="1:52" collapsed="1" x14ac:dyDescent="0.2">
      <c r="A27" t="s">
        <v>1070</v>
      </c>
      <c r="B27" t="s">
        <v>1071</v>
      </c>
      <c r="C27" t="s">
        <v>1072</v>
      </c>
      <c r="D27" t="s">
        <v>1073</v>
      </c>
      <c r="E27" t="s">
        <v>53</v>
      </c>
      <c r="F27" t="s">
        <v>43</v>
      </c>
      <c r="G27">
        <v>26</v>
      </c>
      <c r="H27" t="s">
        <v>42</v>
      </c>
      <c r="I27">
        <v>23</v>
      </c>
      <c r="J27" t="s">
        <v>1074</v>
      </c>
      <c r="L27" t="s">
        <v>45</v>
      </c>
      <c r="M27">
        <v>1</v>
      </c>
      <c r="N27">
        <v>1</v>
      </c>
      <c r="O27" s="2" t="s">
        <v>1075</v>
      </c>
      <c r="P27" s="2" t="s">
        <v>1075</v>
      </c>
      <c r="Q27" t="s">
        <v>47</v>
      </c>
      <c r="R27" t="s">
        <v>47</v>
      </c>
      <c r="S27">
        <v>3.9226997999999999E-2</v>
      </c>
      <c r="T27">
        <v>1.7738342E-3</v>
      </c>
      <c r="U27">
        <v>1.9895467999999999E-2</v>
      </c>
      <c r="V27">
        <v>9.3604580000000003E-3</v>
      </c>
      <c r="W27">
        <v>1.6176929999999999E-2</v>
      </c>
      <c r="X27">
        <v>7.6119335999999998E-3</v>
      </c>
      <c r="Y27">
        <v>6.2222101972101977E-2</v>
      </c>
      <c r="Z27">
        <v>6.8000000000000005E-2</v>
      </c>
      <c r="AA27">
        <v>3.3000000000000002E-2</v>
      </c>
      <c r="AB27">
        <v>0.89800000000000002</v>
      </c>
      <c r="AC27">
        <v>0.97019999999999995</v>
      </c>
      <c r="AD27" t="s">
        <v>48</v>
      </c>
      <c r="AE27" t="s">
        <v>48</v>
      </c>
      <c r="AF27" t="s">
        <v>48</v>
      </c>
      <c r="AH27">
        <f>SUM(AI27:AJ27)</f>
        <v>1</v>
      </c>
      <c r="AI27">
        <f>COUNTIF(L27:L41,"Comment")</f>
        <v>1</v>
      </c>
      <c r="AJ27">
        <f>COUNTIF(L27:L41, "Reply")</f>
        <v>0</v>
      </c>
      <c r="AK27">
        <f t="shared" ref="AK27:AK57" si="3">COUNTIF(C28:C41, C27)</f>
        <v>0</v>
      </c>
      <c r="AM27">
        <f>AVERAGE(S27:S41)</f>
        <v>3.8755608999999996E-2</v>
      </c>
      <c r="AN27">
        <f>AVERAGE(Y27:Y41)</f>
        <v>0.293611050986051</v>
      </c>
      <c r="AO27" cm="1">
        <f t="array" ref="AO27">SUM(COUNTIF(J28:J41, {"*NTA*","*YWNBTA*"}))</f>
        <v>1</v>
      </c>
      <c r="AP27" cm="1">
        <f t="array" ref="AP27">SUM(COUNTIF(J28:J41, {"*YTA*","*YWBTA*"}))</f>
        <v>0</v>
      </c>
      <c r="AQ27">
        <f>COUNTIF(J28:J41, "*ESH*")</f>
        <v>0</v>
      </c>
      <c r="AR27" t="str">
        <f>IF(AO27&gt;AP27,(IF(AO27&gt;AQ27,"NTA","YTA")),IF(AP27&gt;AQ27,"YTA","ESH"))</f>
        <v>NTA</v>
      </c>
    </row>
    <row r="28" spans="1:52" hidden="1" outlineLevel="1" x14ac:dyDescent="0.2">
      <c r="A28" t="s">
        <v>10016</v>
      </c>
      <c r="B28" t="s">
        <v>10017</v>
      </c>
      <c r="C28" t="s">
        <v>10018</v>
      </c>
      <c r="J28" t="s">
        <v>10019</v>
      </c>
      <c r="K28" t="s">
        <v>1070</v>
      </c>
      <c r="L28" t="s">
        <v>1233</v>
      </c>
      <c r="M28">
        <v>1</v>
      </c>
      <c r="P28" t="s">
        <v>10020</v>
      </c>
      <c r="Q28" t="s">
        <v>10021</v>
      </c>
      <c r="S28">
        <v>3.8284220000000001E-2</v>
      </c>
      <c r="T28">
        <v>1.373291E-3</v>
      </c>
      <c r="U28">
        <v>1.3712646E-2</v>
      </c>
      <c r="V28">
        <v>2.4603575E-3</v>
      </c>
      <c r="W28">
        <v>1.8065477E-2</v>
      </c>
      <c r="X28">
        <v>7.0164282999999996E-3</v>
      </c>
      <c r="Y28">
        <v>0.52500000000000002</v>
      </c>
      <c r="Z28">
        <v>0.24399999999999999</v>
      </c>
      <c r="AA28">
        <v>4.5999999999999999E-2</v>
      </c>
      <c r="AB28">
        <v>0.71</v>
      </c>
      <c r="AC28">
        <v>0.87680000000000002</v>
      </c>
      <c r="AD28" t="s">
        <v>48</v>
      </c>
      <c r="AE28" t="s">
        <v>48</v>
      </c>
      <c r="AF28" t="s">
        <v>48</v>
      </c>
    </row>
    <row r="29" spans="1:52" hidden="1" outlineLevel="1" x14ac:dyDescent="0.2"/>
    <row r="30" spans="1:52" hidden="1" outlineLevel="1" x14ac:dyDescent="0.2"/>
    <row r="31" spans="1:52" hidden="1" outlineLevel="1" x14ac:dyDescent="0.2"/>
    <row r="32" spans="1:52" hidden="1" outlineLevel="1" x14ac:dyDescent="0.2"/>
    <row r="33" spans="1:44" hidden="1" outlineLevel="1" x14ac:dyDescent="0.2"/>
    <row r="34" spans="1:44" hidden="1" outlineLevel="1" x14ac:dyDescent="0.2"/>
    <row r="35" spans="1:44" hidden="1" outlineLevel="1" x14ac:dyDescent="0.2"/>
    <row r="36" spans="1:44" hidden="1" outlineLevel="1" x14ac:dyDescent="0.2"/>
    <row r="37" spans="1:44" hidden="1" outlineLevel="1" x14ac:dyDescent="0.2"/>
    <row r="38" spans="1:44" hidden="1" outlineLevel="1" x14ac:dyDescent="0.2"/>
    <row r="39" spans="1:44" hidden="1" outlineLevel="1" x14ac:dyDescent="0.2"/>
    <row r="40" spans="1:44" hidden="1" outlineLevel="1" x14ac:dyDescent="0.2"/>
    <row r="41" spans="1:44" hidden="1" outlineLevel="1" x14ac:dyDescent="0.2"/>
    <row r="42" spans="1:44" collapsed="1" x14ac:dyDescent="0.2">
      <c r="A42" t="s">
        <v>1076</v>
      </c>
      <c r="B42" t="s">
        <v>1077</v>
      </c>
      <c r="C42" t="s">
        <v>1078</v>
      </c>
      <c r="D42" t="s">
        <v>1079</v>
      </c>
      <c r="E42" t="s">
        <v>53</v>
      </c>
      <c r="F42" t="s">
        <v>43</v>
      </c>
      <c r="G42">
        <v>28</v>
      </c>
      <c r="H42" t="s">
        <v>43</v>
      </c>
      <c r="I42">
        <v>29</v>
      </c>
      <c r="J42" t="s">
        <v>1080</v>
      </c>
      <c r="L42" t="s">
        <v>45</v>
      </c>
      <c r="M42">
        <v>1</v>
      </c>
      <c r="N42">
        <v>1</v>
      </c>
      <c r="O42" s="2" t="s">
        <v>1081</v>
      </c>
      <c r="P42" s="2" t="s">
        <v>1081</v>
      </c>
      <c r="Q42" t="s">
        <v>47</v>
      </c>
      <c r="R42" t="s">
        <v>47</v>
      </c>
      <c r="S42">
        <v>0.22846605</v>
      </c>
      <c r="T42">
        <v>1.2962224E-2</v>
      </c>
      <c r="U42">
        <v>0.17473822999999999</v>
      </c>
      <c r="V42">
        <v>0.20878418000000001</v>
      </c>
      <c r="W42">
        <v>7.5552140000000004E-2</v>
      </c>
      <c r="X42">
        <v>1.3702838E-2</v>
      </c>
      <c r="Y42">
        <v>0.1032482993197279</v>
      </c>
      <c r="Z42">
        <v>0.19800000000000001</v>
      </c>
      <c r="AA42">
        <v>5.1999999999999998E-2</v>
      </c>
      <c r="AB42">
        <v>0.75</v>
      </c>
      <c r="AC42">
        <v>0.99070000000000003</v>
      </c>
      <c r="AD42" t="s">
        <v>48</v>
      </c>
      <c r="AE42" t="s">
        <v>48</v>
      </c>
      <c r="AF42" t="s">
        <v>48</v>
      </c>
      <c r="AH42">
        <f t="shared" ref="AH42" si="4">SUM(AI42:AJ42)</f>
        <v>7</v>
      </c>
      <c r="AI42">
        <f>COUNTIF(L42:L56, "Comment")</f>
        <v>7</v>
      </c>
      <c r="AJ42">
        <f>COUNTIF(L42:L56, "Reply")</f>
        <v>0</v>
      </c>
      <c r="AK42">
        <f t="shared" si="3"/>
        <v>0</v>
      </c>
      <c r="AM42">
        <f>AVERAGE(S42:S56)</f>
        <v>0.12184165024999999</v>
      </c>
      <c r="AN42">
        <f t="shared" ref="AN42" si="5">AVERAGE(Y42:Y56)</f>
        <v>9.5577168367346976E-2</v>
      </c>
      <c r="AO42" cm="1">
        <f t="array" ref="AO42">SUM(COUNTIF(J43:J56, {"*NTA*","*YWNBTA*"}))</f>
        <v>3</v>
      </c>
      <c r="AP42" cm="1">
        <f t="array" ref="AP42">SUM(COUNTIF(J43:J56, {"*YTA*","*YWBTA*"}))</f>
        <v>2</v>
      </c>
      <c r="AQ42" s="9">
        <f>COUNTIF(J43:J56, "*ESH*")</f>
        <v>0</v>
      </c>
      <c r="AR42" t="str">
        <f>IF(AO42&gt;AP42,(IF(AO42&gt;AQ42,"NTA","YTA")), IF(AP42&gt;AQ42,"YTA","ESH"))</f>
        <v>NTA</v>
      </c>
    </row>
    <row r="43" spans="1:44" hidden="1" outlineLevel="1" x14ac:dyDescent="0.2">
      <c r="A43" t="s">
        <v>10022</v>
      </c>
      <c r="B43" t="s">
        <v>10023</v>
      </c>
      <c r="C43" t="s">
        <v>10024</v>
      </c>
      <c r="J43" t="s">
        <v>10025</v>
      </c>
      <c r="K43" t="s">
        <v>1076</v>
      </c>
      <c r="L43" t="s">
        <v>1233</v>
      </c>
      <c r="M43">
        <v>1</v>
      </c>
      <c r="P43" t="s">
        <v>10026</v>
      </c>
      <c r="Q43" t="s">
        <v>47</v>
      </c>
      <c r="S43">
        <v>6.3027433999999993E-2</v>
      </c>
      <c r="T43">
        <v>2.1171570000000002E-3</v>
      </c>
      <c r="U43">
        <v>2.8230323000000002E-2</v>
      </c>
      <c r="V43">
        <v>5.1427023000000004E-3</v>
      </c>
      <c r="W43">
        <v>2.0321451000000001E-2</v>
      </c>
      <c r="X43">
        <v>1.0654188E-2</v>
      </c>
      <c r="Y43">
        <v>-0.1</v>
      </c>
      <c r="Z43">
        <v>0.13300000000000001</v>
      </c>
      <c r="AA43">
        <v>3.5000000000000003E-2</v>
      </c>
      <c r="AB43">
        <v>0.83199999999999996</v>
      </c>
      <c r="AC43">
        <v>0.7278</v>
      </c>
      <c r="AD43" t="s">
        <v>48</v>
      </c>
      <c r="AE43" t="s">
        <v>48</v>
      </c>
      <c r="AF43" t="s">
        <v>48</v>
      </c>
    </row>
    <row r="44" spans="1:44" hidden="1" outlineLevel="1" x14ac:dyDescent="0.2">
      <c r="A44" t="s">
        <v>10027</v>
      </c>
      <c r="B44" t="s">
        <v>10028</v>
      </c>
      <c r="C44" t="s">
        <v>10029</v>
      </c>
      <c r="J44" t="s">
        <v>10030</v>
      </c>
      <c r="K44" t="s">
        <v>1076</v>
      </c>
      <c r="L44" t="s">
        <v>1233</v>
      </c>
      <c r="M44">
        <v>1</v>
      </c>
      <c r="P44" t="s">
        <v>10031</v>
      </c>
      <c r="Q44" t="s">
        <v>10032</v>
      </c>
      <c r="S44">
        <v>3.0152740000000001E-2</v>
      </c>
      <c r="T44">
        <v>9.7751619999999996E-4</v>
      </c>
      <c r="U44">
        <v>1.3678487E-2</v>
      </c>
      <c r="V44">
        <v>2.3586133E-3</v>
      </c>
      <c r="W44">
        <v>1.3782915E-2</v>
      </c>
      <c r="X44">
        <v>7.5730959999999996E-3</v>
      </c>
      <c r="Y44">
        <v>0.28095238095238101</v>
      </c>
      <c r="Z44">
        <v>0.156</v>
      </c>
      <c r="AA44">
        <v>6.5000000000000002E-2</v>
      </c>
      <c r="AB44">
        <v>0.77900000000000003</v>
      </c>
      <c r="AC44">
        <v>0.89229999999999998</v>
      </c>
      <c r="AD44" t="s">
        <v>48</v>
      </c>
      <c r="AE44" t="s">
        <v>48</v>
      </c>
      <c r="AF44" t="s">
        <v>48</v>
      </c>
    </row>
    <row r="45" spans="1:44" hidden="1" outlineLevel="1" x14ac:dyDescent="0.2">
      <c r="A45" t="s">
        <v>10033</v>
      </c>
      <c r="B45" t="s">
        <v>10034</v>
      </c>
      <c r="C45" t="s">
        <v>10035</v>
      </c>
      <c r="J45" t="s">
        <v>10036</v>
      </c>
      <c r="K45" t="s">
        <v>1076</v>
      </c>
      <c r="L45" t="s">
        <v>1233</v>
      </c>
      <c r="M45">
        <v>1</v>
      </c>
      <c r="P45" t="s">
        <v>10037</v>
      </c>
      <c r="Q45" t="s">
        <v>10038</v>
      </c>
      <c r="S45">
        <v>9.2647400000000005E-2</v>
      </c>
      <c r="T45">
        <v>1.9359589000000001E-3</v>
      </c>
      <c r="U45">
        <v>2.7547137999999999E-2</v>
      </c>
      <c r="V45">
        <v>4.7727237000000002E-3</v>
      </c>
      <c r="W45">
        <v>2.7476107999999999E-2</v>
      </c>
      <c r="X45">
        <v>7.3400719999999996E-3</v>
      </c>
      <c r="Y45">
        <v>0.16666666666666671</v>
      </c>
      <c r="Z45">
        <v>0.25700000000000001</v>
      </c>
      <c r="AA45">
        <v>0</v>
      </c>
      <c r="AB45">
        <v>0.74299999999999999</v>
      </c>
      <c r="AC45">
        <v>0.84140000000000004</v>
      </c>
      <c r="AD45" t="s">
        <v>48</v>
      </c>
      <c r="AE45" t="s">
        <v>48</v>
      </c>
      <c r="AF45" t="s">
        <v>48</v>
      </c>
    </row>
    <row r="46" spans="1:44" hidden="1" outlineLevel="1" x14ac:dyDescent="0.2">
      <c r="A46" t="s">
        <v>10039</v>
      </c>
      <c r="B46" t="s">
        <v>10040</v>
      </c>
      <c r="C46" t="s">
        <v>10041</v>
      </c>
      <c r="J46" t="s">
        <v>10042</v>
      </c>
      <c r="K46" t="s">
        <v>1076</v>
      </c>
      <c r="L46" t="s">
        <v>1233</v>
      </c>
      <c r="M46">
        <v>1</v>
      </c>
      <c r="P46" t="s">
        <v>10043</v>
      </c>
      <c r="Q46" t="s">
        <v>10044</v>
      </c>
      <c r="S46">
        <v>2.9092112999999999E-2</v>
      </c>
      <c r="T46">
        <v>9.0122219999999999E-4</v>
      </c>
      <c r="U46">
        <v>1.3541849999999999E-2</v>
      </c>
      <c r="V46">
        <v>2.3863617999999999E-3</v>
      </c>
      <c r="W46">
        <v>1.3592913E-2</v>
      </c>
      <c r="X46">
        <v>7.4306926999999998E-3</v>
      </c>
      <c r="Y46">
        <v>-0.13444444444444439</v>
      </c>
      <c r="Z46">
        <v>0.16800000000000001</v>
      </c>
      <c r="AA46">
        <v>7.0999999999999994E-2</v>
      </c>
      <c r="AB46">
        <v>0.76100000000000001</v>
      </c>
      <c r="AC46">
        <v>0.7036</v>
      </c>
      <c r="AD46" t="s">
        <v>48</v>
      </c>
      <c r="AE46" t="s">
        <v>48</v>
      </c>
      <c r="AF46" t="s">
        <v>48</v>
      </c>
    </row>
    <row r="47" spans="1:44" hidden="1" outlineLevel="1" x14ac:dyDescent="0.2">
      <c r="A47" t="s">
        <v>10045</v>
      </c>
      <c r="B47" t="s">
        <v>10046</v>
      </c>
      <c r="C47" t="s">
        <v>10047</v>
      </c>
      <c r="J47" t="s">
        <v>10048</v>
      </c>
      <c r="K47" t="s">
        <v>1076</v>
      </c>
      <c r="L47" t="s">
        <v>1233</v>
      </c>
      <c r="M47">
        <v>1</v>
      </c>
      <c r="P47" t="s">
        <v>10049</v>
      </c>
      <c r="Q47" t="s">
        <v>47</v>
      </c>
      <c r="S47">
        <v>1.5142104999999999E-2</v>
      </c>
      <c r="T47">
        <v>5.1021575999999995E-4</v>
      </c>
      <c r="U47">
        <v>1.0433359E-2</v>
      </c>
      <c r="V47">
        <v>1.7666476999999999E-3</v>
      </c>
      <c r="W47">
        <v>9.9068909999999993E-3</v>
      </c>
      <c r="X47">
        <v>6.2591010000000004E-3</v>
      </c>
      <c r="Y47">
        <v>0.3</v>
      </c>
      <c r="Z47">
        <v>9.9000000000000005E-2</v>
      </c>
      <c r="AA47">
        <v>0</v>
      </c>
      <c r="AB47">
        <v>0.90100000000000002</v>
      </c>
      <c r="AC47">
        <v>0.51060000000000005</v>
      </c>
      <c r="AD47" t="s">
        <v>48</v>
      </c>
      <c r="AE47" t="s">
        <v>48</v>
      </c>
      <c r="AF47" t="s">
        <v>48</v>
      </c>
    </row>
    <row r="48" spans="1:44" hidden="1" outlineLevel="1" x14ac:dyDescent="0.2">
      <c r="A48" t="s">
        <v>10050</v>
      </c>
      <c r="B48" t="s">
        <v>10051</v>
      </c>
      <c r="C48" t="s">
        <v>10052</v>
      </c>
      <c r="J48" t="s">
        <v>10053</v>
      </c>
      <c r="K48" t="s">
        <v>1076</v>
      </c>
      <c r="L48" t="s">
        <v>1233</v>
      </c>
      <c r="M48">
        <v>1</v>
      </c>
      <c r="P48" t="s">
        <v>10054</v>
      </c>
      <c r="Q48" t="s">
        <v>47</v>
      </c>
      <c r="S48">
        <v>0.47886392</v>
      </c>
      <c r="T48">
        <v>6.9427489999999998E-3</v>
      </c>
      <c r="U48">
        <v>7.8378424000000002E-2</v>
      </c>
      <c r="V48">
        <v>8.7684919999999993E-3</v>
      </c>
      <c r="W48">
        <v>0.56786959999999997</v>
      </c>
      <c r="X48">
        <v>8.4793000000000004E-3</v>
      </c>
      <c r="Y48">
        <v>4.4444444444444496E-3</v>
      </c>
      <c r="Z48">
        <v>0.126</v>
      </c>
      <c r="AA48">
        <v>5.8000000000000003E-2</v>
      </c>
      <c r="AB48">
        <v>0.81599999999999995</v>
      </c>
      <c r="AC48">
        <v>0.63639999999999997</v>
      </c>
      <c r="AD48" t="s">
        <v>48</v>
      </c>
      <c r="AE48" t="s">
        <v>48</v>
      </c>
      <c r="AF48" t="s">
        <v>48</v>
      </c>
    </row>
    <row r="49" spans="1:44" hidden="1" outlineLevel="1" x14ac:dyDescent="0.2">
      <c r="A49" t="s">
        <v>10055</v>
      </c>
      <c r="B49" t="s">
        <v>10056</v>
      </c>
      <c r="C49" t="s">
        <v>10057</v>
      </c>
      <c r="J49" t="s">
        <v>10058</v>
      </c>
      <c r="K49" t="s">
        <v>1076</v>
      </c>
      <c r="L49" t="s">
        <v>1233</v>
      </c>
      <c r="M49">
        <v>1</v>
      </c>
      <c r="P49" t="s">
        <v>10059</v>
      </c>
      <c r="Q49" t="s">
        <v>10060</v>
      </c>
      <c r="S49">
        <v>3.7341439999999997E-2</v>
      </c>
      <c r="T49">
        <v>1.1920928999999999E-3</v>
      </c>
      <c r="U49">
        <v>1.5796359999999999E-2</v>
      </c>
      <c r="V49">
        <v>2.9043317999999999E-3</v>
      </c>
      <c r="W49">
        <v>1.7088935E-2</v>
      </c>
      <c r="X49">
        <v>8.1556549999999995E-3</v>
      </c>
      <c r="Y49">
        <v>0.14374999999999999</v>
      </c>
      <c r="Z49">
        <v>0.125</v>
      </c>
      <c r="AA49">
        <v>2.8000000000000001E-2</v>
      </c>
      <c r="AB49">
        <v>0.84699999999999998</v>
      </c>
      <c r="AC49">
        <v>0.69450000000000001</v>
      </c>
      <c r="AD49" t="s">
        <v>48</v>
      </c>
      <c r="AE49" t="s">
        <v>48</v>
      </c>
      <c r="AF49" t="s">
        <v>48</v>
      </c>
    </row>
    <row r="50" spans="1:44" hidden="1" outlineLevel="1" x14ac:dyDescent="0.2"/>
    <row r="51" spans="1:44" hidden="1" outlineLevel="1" x14ac:dyDescent="0.2"/>
    <row r="52" spans="1:44" hidden="1" outlineLevel="1" x14ac:dyDescent="0.2"/>
    <row r="53" spans="1:44" hidden="1" outlineLevel="1" x14ac:dyDescent="0.2"/>
    <row r="54" spans="1:44" hidden="1" outlineLevel="1" x14ac:dyDescent="0.2"/>
    <row r="55" spans="1:44" hidden="1" outlineLevel="1" x14ac:dyDescent="0.2"/>
    <row r="56" spans="1:44" hidden="1" outlineLevel="1" x14ac:dyDescent="0.2"/>
    <row r="57" spans="1:44" collapsed="1" x14ac:dyDescent="0.2">
      <c r="A57" t="s">
        <v>1082</v>
      </c>
      <c r="B57" t="s">
        <v>1083</v>
      </c>
      <c r="C57" t="s">
        <v>1084</v>
      </c>
      <c r="D57" t="s">
        <v>1085</v>
      </c>
      <c r="E57" t="s">
        <v>41</v>
      </c>
      <c r="F57" t="s">
        <v>42</v>
      </c>
      <c r="G57">
        <v>38</v>
      </c>
      <c r="H57" t="s">
        <v>43</v>
      </c>
      <c r="I57">
        <v>37</v>
      </c>
      <c r="J57" t="s">
        <v>1086</v>
      </c>
      <c r="L57" t="s">
        <v>45</v>
      </c>
      <c r="M57">
        <v>1</v>
      </c>
      <c r="N57">
        <v>1</v>
      </c>
      <c r="O57" s="2" t="s">
        <v>1087</v>
      </c>
      <c r="P57" s="2" t="s">
        <v>1087</v>
      </c>
      <c r="Q57" t="s">
        <v>47</v>
      </c>
      <c r="R57" t="s">
        <v>47</v>
      </c>
      <c r="S57">
        <v>6.1048959999999999E-2</v>
      </c>
      <c r="T57">
        <v>1.8119811999999999E-3</v>
      </c>
      <c r="U57">
        <v>2.0920246999999999E-2</v>
      </c>
      <c r="V57">
        <v>6.9925949999999999E-3</v>
      </c>
      <c r="W57">
        <v>2.8281843000000001E-2</v>
      </c>
      <c r="X57">
        <v>7.5342589999999997E-3</v>
      </c>
      <c r="Y57">
        <v>0.1114189514189514</v>
      </c>
      <c r="Z57">
        <v>5.8000000000000003E-2</v>
      </c>
      <c r="AA57">
        <v>4.2999999999999997E-2</v>
      </c>
      <c r="AB57">
        <v>0.89800000000000002</v>
      </c>
      <c r="AC57">
        <v>0.89029999999999998</v>
      </c>
      <c r="AD57" t="s">
        <v>48</v>
      </c>
      <c r="AE57" t="s">
        <v>48</v>
      </c>
      <c r="AF57" t="s">
        <v>48</v>
      </c>
      <c r="AH57">
        <f t="shared" ref="AH57" si="6">SUM(AI57:AJ57)</f>
        <v>10</v>
      </c>
      <c r="AI57">
        <f>COUNTIF(L57:L71, "Comment")</f>
        <v>8</v>
      </c>
      <c r="AJ57">
        <f>COUNTIF(L57:L71, "Reply")</f>
        <v>2</v>
      </c>
      <c r="AK57">
        <f t="shared" si="3"/>
        <v>2</v>
      </c>
      <c r="AM57">
        <f>AVERAGE(S57:S71)</f>
        <v>8.3993264545454541E-2</v>
      </c>
      <c r="AN57">
        <f t="shared" ref="AN57" si="7">AVERAGE(Y57:Y71)</f>
        <v>9.9378038551592288E-2</v>
      </c>
      <c r="AO57" cm="1">
        <f t="array" ref="AO57">SUM(COUNTIF(J58:J85, {"*NTA*","*YWNBTA*"}))</f>
        <v>2</v>
      </c>
      <c r="AP57" cm="1">
        <f t="array" ref="AP57">SUM(COUNTIF(J58:J85, {"*YTA*","*YWBTA*"}))</f>
        <v>5</v>
      </c>
      <c r="AQ57" s="9">
        <f>COUNTIF(J58:J85, "*ESH*")</f>
        <v>2</v>
      </c>
      <c r="AR57" t="str">
        <f>IF(AO57&gt;AP57,(IF(AO57&gt;AQ57,"NTA","YTA")), IF(AP57&gt;AQ57,"YTA","ESH"))</f>
        <v>YTA</v>
      </c>
    </row>
    <row r="58" spans="1:44" hidden="1" outlineLevel="1" x14ac:dyDescent="0.2">
      <c r="A58" t="s">
        <v>10061</v>
      </c>
      <c r="B58" t="s">
        <v>10062</v>
      </c>
      <c r="C58" t="s">
        <v>10063</v>
      </c>
      <c r="J58" t="s">
        <v>10064</v>
      </c>
      <c r="K58" t="s">
        <v>1082</v>
      </c>
      <c r="L58" t="s">
        <v>1233</v>
      </c>
      <c r="M58">
        <v>1</v>
      </c>
      <c r="P58" t="s">
        <v>10065</v>
      </c>
      <c r="Q58" t="s">
        <v>10066</v>
      </c>
      <c r="S58">
        <v>6.8962869999999996E-2</v>
      </c>
      <c r="T58">
        <v>1.2302399E-3</v>
      </c>
      <c r="U58">
        <v>1.4771583E-2</v>
      </c>
      <c r="V58">
        <v>3.2188135999999998E-3</v>
      </c>
      <c r="W58">
        <v>2.7476107999999999E-2</v>
      </c>
      <c r="X58">
        <v>7.1070487999999998E-3</v>
      </c>
      <c r="Y58">
        <v>6.1904761904761928E-2</v>
      </c>
      <c r="Z58">
        <v>0.109</v>
      </c>
      <c r="AA58">
        <v>7.4999999999999997E-2</v>
      </c>
      <c r="AB58">
        <v>0.81599999999999995</v>
      </c>
      <c r="AC58">
        <v>0.128</v>
      </c>
      <c r="AD58" t="s">
        <v>48</v>
      </c>
      <c r="AE58" t="s">
        <v>48</v>
      </c>
      <c r="AF58" t="s">
        <v>48</v>
      </c>
    </row>
    <row r="59" spans="1:44" hidden="1" outlineLevel="1" x14ac:dyDescent="0.2">
      <c r="A59" t="s">
        <v>10067</v>
      </c>
      <c r="B59" t="s">
        <v>10068</v>
      </c>
      <c r="C59" t="s">
        <v>10069</v>
      </c>
      <c r="J59" t="s">
        <v>10070</v>
      </c>
      <c r="K59" t="s">
        <v>1082</v>
      </c>
      <c r="L59" t="s">
        <v>1233</v>
      </c>
      <c r="M59">
        <v>1</v>
      </c>
      <c r="P59" t="s">
        <v>10071</v>
      </c>
      <c r="Q59" t="s">
        <v>10072</v>
      </c>
      <c r="S59">
        <v>0.12693960000000001</v>
      </c>
      <c r="T59">
        <v>5.1498413000000002E-3</v>
      </c>
      <c r="U59">
        <v>3.2142746999999999E-2</v>
      </c>
      <c r="V59">
        <v>1.2742470000000001E-2</v>
      </c>
      <c r="W59">
        <v>5.2034459999999998E-2</v>
      </c>
      <c r="X59">
        <v>7.094103E-3</v>
      </c>
      <c r="Y59">
        <v>5.7334710743801649E-2</v>
      </c>
      <c r="Z59">
        <v>0.01</v>
      </c>
      <c r="AA59">
        <v>7.6999999999999999E-2</v>
      </c>
      <c r="AB59">
        <v>0.91300000000000003</v>
      </c>
      <c r="AC59">
        <v>-0.9506</v>
      </c>
      <c r="AD59" t="s">
        <v>48</v>
      </c>
      <c r="AE59" t="s">
        <v>48</v>
      </c>
      <c r="AF59" t="s">
        <v>48</v>
      </c>
    </row>
    <row r="60" spans="1:44" hidden="1" outlineLevel="1" x14ac:dyDescent="0.2">
      <c r="A60" t="s">
        <v>10073</v>
      </c>
      <c r="B60" t="s">
        <v>10074</v>
      </c>
      <c r="C60" t="s">
        <v>10075</v>
      </c>
      <c r="J60" t="s">
        <v>10076</v>
      </c>
      <c r="K60" t="s">
        <v>1082</v>
      </c>
      <c r="L60" t="s">
        <v>1233</v>
      </c>
      <c r="M60">
        <v>1</v>
      </c>
      <c r="P60" t="s">
        <v>10077</v>
      </c>
      <c r="Q60" t="s">
        <v>10078</v>
      </c>
      <c r="S60">
        <v>9.8721580000000003E-2</v>
      </c>
      <c r="T60">
        <v>2.0980834999999999E-3</v>
      </c>
      <c r="U60">
        <v>2.3994577999999999E-2</v>
      </c>
      <c r="V60">
        <v>9.6934380000000004E-3</v>
      </c>
      <c r="W60">
        <v>3.0595648999999999E-2</v>
      </c>
      <c r="X60">
        <v>8.0391439999999998E-3</v>
      </c>
      <c r="Y60">
        <v>0</v>
      </c>
      <c r="Z60">
        <v>0</v>
      </c>
      <c r="AA60">
        <v>0.219</v>
      </c>
      <c r="AB60">
        <v>0.78100000000000003</v>
      </c>
      <c r="AC60">
        <v>-0.52139999999999997</v>
      </c>
      <c r="AD60" t="s">
        <v>48</v>
      </c>
      <c r="AE60" t="s">
        <v>48</v>
      </c>
      <c r="AF60" t="s">
        <v>48</v>
      </c>
    </row>
    <row r="61" spans="1:44" hidden="1" outlineLevel="1" x14ac:dyDescent="0.2">
      <c r="A61" t="s">
        <v>10079</v>
      </c>
      <c r="B61" t="s">
        <v>10080</v>
      </c>
      <c r="C61" t="s">
        <v>10081</v>
      </c>
      <c r="J61" t="s">
        <v>10082</v>
      </c>
      <c r="K61" t="s">
        <v>1082</v>
      </c>
      <c r="L61" t="s">
        <v>1233</v>
      </c>
      <c r="M61">
        <v>1</v>
      </c>
      <c r="P61" t="s">
        <v>10083</v>
      </c>
      <c r="Q61" t="s">
        <v>10084</v>
      </c>
      <c r="S61">
        <v>7.3711219999999994E-2</v>
      </c>
      <c r="T61">
        <v>1.1348724E-3</v>
      </c>
      <c r="U61">
        <v>1.6206269999999998E-2</v>
      </c>
      <c r="V61">
        <v>2.8673338E-3</v>
      </c>
      <c r="W61">
        <v>3.2909457000000003E-2</v>
      </c>
      <c r="X61">
        <v>6.1296433999999999E-3</v>
      </c>
      <c r="Y61">
        <v>-0.25</v>
      </c>
      <c r="Z61">
        <v>3.5999999999999997E-2</v>
      </c>
      <c r="AA61">
        <v>0.19600000000000001</v>
      </c>
      <c r="AB61">
        <v>0.76800000000000002</v>
      </c>
      <c r="AC61">
        <v>-0.68410000000000004</v>
      </c>
      <c r="AD61" t="s">
        <v>48</v>
      </c>
      <c r="AE61" t="s">
        <v>48</v>
      </c>
      <c r="AF61" t="s">
        <v>48</v>
      </c>
    </row>
    <row r="62" spans="1:44" hidden="1" outlineLevel="1" x14ac:dyDescent="0.2">
      <c r="A62" t="s">
        <v>10085</v>
      </c>
      <c r="B62" t="s">
        <v>10086</v>
      </c>
      <c r="C62" t="s">
        <v>10057</v>
      </c>
      <c r="J62" t="s">
        <v>10087</v>
      </c>
      <c r="K62" t="s">
        <v>1082</v>
      </c>
      <c r="L62" t="s">
        <v>1233</v>
      </c>
      <c r="M62">
        <v>1</v>
      </c>
      <c r="P62" t="s">
        <v>10088</v>
      </c>
      <c r="Q62" t="s">
        <v>10060</v>
      </c>
      <c r="S62">
        <v>0.15435067999999999</v>
      </c>
      <c r="T62">
        <v>5.493164E-3</v>
      </c>
      <c r="U62">
        <v>8.0964720000000004E-2</v>
      </c>
      <c r="V62">
        <v>3.0433473999999999E-2</v>
      </c>
      <c r="W62">
        <v>3.5113079999999998E-2</v>
      </c>
      <c r="X62">
        <v>1.0343489000000001E-2</v>
      </c>
      <c r="Y62">
        <v>0</v>
      </c>
      <c r="Z62">
        <v>0.152</v>
      </c>
      <c r="AA62">
        <v>0</v>
      </c>
      <c r="AB62">
        <v>0.84799999999999998</v>
      </c>
      <c r="AC62">
        <v>0.44969999999999999</v>
      </c>
      <c r="AD62" t="s">
        <v>48</v>
      </c>
      <c r="AE62" t="s">
        <v>48</v>
      </c>
      <c r="AF62" t="s">
        <v>48</v>
      </c>
    </row>
    <row r="63" spans="1:44" hidden="1" outlineLevel="1" x14ac:dyDescent="0.2">
      <c r="A63" t="s">
        <v>10089</v>
      </c>
      <c r="B63" t="s">
        <v>10090</v>
      </c>
      <c r="C63" t="s">
        <v>10047</v>
      </c>
      <c r="J63" t="s">
        <v>10091</v>
      </c>
      <c r="K63" t="s">
        <v>1082</v>
      </c>
      <c r="L63" t="s">
        <v>1233</v>
      </c>
      <c r="M63">
        <v>1</v>
      </c>
      <c r="P63" t="s">
        <v>10092</v>
      </c>
      <c r="Q63" t="s">
        <v>47</v>
      </c>
      <c r="S63">
        <v>2.7088705000000001E-2</v>
      </c>
      <c r="T63">
        <v>5.3882599999999995E-4</v>
      </c>
      <c r="U63">
        <v>1.0228404E-2</v>
      </c>
      <c r="V63">
        <v>2.3678626999999999E-3</v>
      </c>
      <c r="W63">
        <v>1.4200916500000001E-2</v>
      </c>
      <c r="X63">
        <v>6.2461549999999998E-3</v>
      </c>
      <c r="Y63">
        <v>0.2</v>
      </c>
      <c r="Z63">
        <v>0.09</v>
      </c>
      <c r="AA63">
        <v>5.0999999999999997E-2</v>
      </c>
      <c r="AB63">
        <v>0.85899999999999999</v>
      </c>
      <c r="AC63">
        <v>0.31819999999999998</v>
      </c>
      <c r="AD63" t="s">
        <v>48</v>
      </c>
      <c r="AE63" t="s">
        <v>48</v>
      </c>
      <c r="AF63" t="s">
        <v>48</v>
      </c>
    </row>
    <row r="64" spans="1:44" hidden="1" outlineLevel="1" x14ac:dyDescent="0.2">
      <c r="A64" t="s">
        <v>10093</v>
      </c>
      <c r="B64" t="s">
        <v>10094</v>
      </c>
      <c r="C64" t="s">
        <v>10095</v>
      </c>
      <c r="J64" t="s">
        <v>10096</v>
      </c>
      <c r="K64" t="s">
        <v>1082</v>
      </c>
      <c r="L64" t="s">
        <v>1233</v>
      </c>
      <c r="M64">
        <v>1</v>
      </c>
      <c r="P64" t="s">
        <v>10097</v>
      </c>
      <c r="Q64" t="s">
        <v>10098</v>
      </c>
      <c r="S64">
        <v>9.828771E-2</v>
      </c>
      <c r="T64">
        <v>1.9741058000000001E-3</v>
      </c>
      <c r="U64">
        <v>2.3584666000000001E-2</v>
      </c>
      <c r="V64">
        <v>4.3657473000000002E-3</v>
      </c>
      <c r="W64">
        <v>3.2799274000000003E-2</v>
      </c>
      <c r="X64">
        <v>7.4824755999999999E-3</v>
      </c>
      <c r="Y64">
        <v>3.7499999999999999E-2</v>
      </c>
      <c r="Z64">
        <v>0.02</v>
      </c>
      <c r="AA64">
        <v>9.1999999999999998E-2</v>
      </c>
      <c r="AB64">
        <v>0.88800000000000001</v>
      </c>
      <c r="AC64">
        <v>-0.72360000000000002</v>
      </c>
      <c r="AD64" t="s">
        <v>48</v>
      </c>
      <c r="AE64" t="s">
        <v>48</v>
      </c>
      <c r="AF64" t="s">
        <v>48</v>
      </c>
    </row>
    <row r="65" spans="1:32" hidden="1" outlineLevel="1" x14ac:dyDescent="0.2">
      <c r="A65" t="s">
        <v>10099</v>
      </c>
      <c r="B65" t="s">
        <v>10100</v>
      </c>
      <c r="C65" t="s">
        <v>10101</v>
      </c>
      <c r="J65" t="s">
        <v>10102</v>
      </c>
      <c r="K65" t="s">
        <v>1082</v>
      </c>
      <c r="L65" t="s">
        <v>1233</v>
      </c>
      <c r="M65">
        <v>1</v>
      </c>
      <c r="P65" t="s">
        <v>10103</v>
      </c>
      <c r="Q65" t="s">
        <v>10104</v>
      </c>
      <c r="S65">
        <v>0.11450345000000001</v>
      </c>
      <c r="T65">
        <v>2.1362305E-3</v>
      </c>
      <c r="U65">
        <v>7.1589399999999997E-2</v>
      </c>
      <c r="V65">
        <v>3.0153253999999998E-3</v>
      </c>
      <c r="W65">
        <v>6.0927123E-2</v>
      </c>
      <c r="X65">
        <v>6.7445672999999996E-3</v>
      </c>
      <c r="Y65">
        <v>0.125</v>
      </c>
      <c r="Z65">
        <v>3.5999999999999997E-2</v>
      </c>
      <c r="AA65">
        <v>5.1999999999999998E-2</v>
      </c>
      <c r="AB65">
        <v>0.91300000000000003</v>
      </c>
      <c r="AC65">
        <v>-0.1734</v>
      </c>
      <c r="AD65" t="s">
        <v>48</v>
      </c>
      <c r="AE65" t="s">
        <v>48</v>
      </c>
      <c r="AF65" t="s">
        <v>48</v>
      </c>
    </row>
    <row r="66" spans="1:32" hidden="1" outlineLevel="1" x14ac:dyDescent="0.2">
      <c r="A66" t="s">
        <v>10105</v>
      </c>
      <c r="B66" t="s">
        <v>10106</v>
      </c>
      <c r="C66" t="s">
        <v>1084</v>
      </c>
      <c r="J66" t="s">
        <v>10107</v>
      </c>
      <c r="K66" t="s">
        <v>10067</v>
      </c>
      <c r="L66" t="s">
        <v>1263</v>
      </c>
      <c r="M66">
        <v>1</v>
      </c>
      <c r="P66" t="s">
        <v>10108</v>
      </c>
      <c r="Q66" t="s">
        <v>47</v>
      </c>
      <c r="S66">
        <v>1.9477395000000002E-2</v>
      </c>
      <c r="T66">
        <v>9.9182130000000004E-4</v>
      </c>
      <c r="U66">
        <v>1.4566627E-2</v>
      </c>
      <c r="V66">
        <v>2.9413297000000001E-3</v>
      </c>
      <c r="W66">
        <v>9.0328860000000004E-3</v>
      </c>
      <c r="X66">
        <v>7.2882893000000004E-3</v>
      </c>
      <c r="Y66">
        <v>0.33333333333333343</v>
      </c>
      <c r="Z66">
        <v>0.23499999999999999</v>
      </c>
      <c r="AA66">
        <v>0.107</v>
      </c>
      <c r="AB66">
        <v>0.65800000000000003</v>
      </c>
      <c r="AC66">
        <v>0.6643</v>
      </c>
      <c r="AD66" t="s">
        <v>48</v>
      </c>
      <c r="AE66" t="s">
        <v>48</v>
      </c>
      <c r="AF66" t="s">
        <v>48</v>
      </c>
    </row>
    <row r="67" spans="1:32" hidden="1" outlineLevel="1" x14ac:dyDescent="0.2">
      <c r="A67" t="s">
        <v>10109</v>
      </c>
      <c r="B67" t="s">
        <v>10110</v>
      </c>
      <c r="C67" t="s">
        <v>1084</v>
      </c>
      <c r="J67" t="s">
        <v>10111</v>
      </c>
      <c r="K67" t="s">
        <v>10079</v>
      </c>
      <c r="L67" t="s">
        <v>1263</v>
      </c>
      <c r="M67">
        <v>1</v>
      </c>
      <c r="P67" t="s">
        <v>10112</v>
      </c>
      <c r="Q67" t="s">
        <v>47</v>
      </c>
      <c r="S67">
        <v>8.0833740000000001E-2</v>
      </c>
      <c r="T67">
        <v>2.4318694999999999E-3</v>
      </c>
      <c r="U67">
        <v>4.9678206000000003E-2</v>
      </c>
      <c r="V67">
        <v>3.9957687E-3</v>
      </c>
      <c r="W67">
        <v>2.5413504E-2</v>
      </c>
      <c r="X67">
        <v>7.2753434000000002E-3</v>
      </c>
      <c r="Y67">
        <v>0.41666666666666669</v>
      </c>
      <c r="Z67">
        <v>0.13</v>
      </c>
      <c r="AA67">
        <v>0</v>
      </c>
      <c r="AB67">
        <v>0.87</v>
      </c>
      <c r="AC67">
        <v>0.71840000000000004</v>
      </c>
      <c r="AD67" t="s">
        <v>48</v>
      </c>
      <c r="AE67" t="s">
        <v>48</v>
      </c>
      <c r="AF67" t="s">
        <v>48</v>
      </c>
    </row>
    <row r="68" spans="1:32" hidden="1" outlineLevel="1" x14ac:dyDescent="0.2"/>
    <row r="69" spans="1:32" hidden="1" outlineLevel="1" x14ac:dyDescent="0.2"/>
    <row r="70" spans="1:32" hidden="1" outlineLevel="1" x14ac:dyDescent="0.2"/>
    <row r="71" spans="1:32" hidden="1" outlineLevel="1" x14ac:dyDescent="0.2"/>
    <row r="72" spans="1:32" hidden="1" outlineLevel="1" x14ac:dyDescent="0.2"/>
    <row r="73" spans="1:32" hidden="1" outlineLevel="1" x14ac:dyDescent="0.2"/>
    <row r="74" spans="1:32" hidden="1" outlineLevel="1" x14ac:dyDescent="0.2"/>
    <row r="75" spans="1:32" hidden="1" outlineLevel="1" x14ac:dyDescent="0.2"/>
    <row r="76" spans="1:32" hidden="1" outlineLevel="1" x14ac:dyDescent="0.2"/>
    <row r="77" spans="1:32" hidden="1" outlineLevel="1" x14ac:dyDescent="0.2"/>
    <row r="78" spans="1:32" hidden="1" outlineLevel="1" x14ac:dyDescent="0.2"/>
    <row r="79" spans="1:32" hidden="1" outlineLevel="1" x14ac:dyDescent="0.2"/>
    <row r="80" spans="1:32" hidden="1" outlineLevel="1" x14ac:dyDescent="0.2"/>
    <row r="81" spans="1:44" hidden="1" outlineLevel="1" x14ac:dyDescent="0.2"/>
    <row r="82" spans="1:44" hidden="1" outlineLevel="1" x14ac:dyDescent="0.2"/>
    <row r="83" spans="1:44" hidden="1" outlineLevel="1" x14ac:dyDescent="0.2"/>
    <row r="84" spans="1:44" hidden="1" outlineLevel="1" x14ac:dyDescent="0.2"/>
    <row r="85" spans="1:44" hidden="1" outlineLevel="1" x14ac:dyDescent="0.2"/>
    <row r="86" spans="1:44" collapsed="1" x14ac:dyDescent="0.2">
      <c r="A86" t="s">
        <v>1106</v>
      </c>
      <c r="B86" t="s">
        <v>1107</v>
      </c>
      <c r="C86" t="s">
        <v>1108</v>
      </c>
      <c r="D86" t="s">
        <v>1109</v>
      </c>
      <c r="E86" t="s">
        <v>53</v>
      </c>
      <c r="F86" t="s">
        <v>42</v>
      </c>
      <c r="G86">
        <v>26</v>
      </c>
      <c r="H86" t="s">
        <v>43</v>
      </c>
      <c r="I86">
        <v>30</v>
      </c>
      <c r="J86" t="s">
        <v>1110</v>
      </c>
      <c r="L86" t="s">
        <v>45</v>
      </c>
      <c r="M86">
        <v>2</v>
      </c>
      <c r="N86">
        <v>0.67</v>
      </c>
      <c r="O86" s="2" t="s">
        <v>1111</v>
      </c>
      <c r="P86" s="2" t="s">
        <v>1111</v>
      </c>
      <c r="Q86" t="s">
        <v>47</v>
      </c>
      <c r="R86" t="s">
        <v>47</v>
      </c>
      <c r="S86">
        <v>4.9584184000000003E-2</v>
      </c>
      <c r="T86">
        <v>1.7452240000000001E-3</v>
      </c>
      <c r="U86">
        <v>1.9143964999999999E-2</v>
      </c>
      <c r="V86">
        <v>5.2906936000000002E-3</v>
      </c>
      <c r="W86">
        <v>2.1030469999999999E-2</v>
      </c>
      <c r="X86">
        <v>7.5601499999999999E-3</v>
      </c>
      <c r="Y86">
        <v>2.689463314463314E-2</v>
      </c>
      <c r="Z86">
        <v>0.10199999999999999</v>
      </c>
      <c r="AA86">
        <v>3.4000000000000002E-2</v>
      </c>
      <c r="AB86">
        <v>0.86399999999999999</v>
      </c>
      <c r="AC86">
        <v>0.98360000000000003</v>
      </c>
      <c r="AD86" t="s">
        <v>48</v>
      </c>
      <c r="AE86" t="s">
        <v>48</v>
      </c>
      <c r="AF86" t="s">
        <v>48</v>
      </c>
      <c r="AH86">
        <f t="shared" ref="AH86" si="8">SUM(AI86:AJ86)</f>
        <v>7</v>
      </c>
      <c r="AI86">
        <f>COUNTIF(L86:L100, "Comment")</f>
        <v>5</v>
      </c>
      <c r="AJ86">
        <f>COUNTIF(L86:L100, "Reply")</f>
        <v>2</v>
      </c>
      <c r="AK86">
        <f t="shared" ref="AK86" si="9">COUNTIF(C87:C100, C86)</f>
        <v>0</v>
      </c>
      <c r="AM86">
        <f>AVERAGE(S86:S100)</f>
        <v>9.5754065249999992E-2</v>
      </c>
      <c r="AN86">
        <f t="shared" ref="AN86" si="10">AVERAGE(Y86:Y100)</f>
        <v>8.3569251928626888E-3</v>
      </c>
      <c r="AO86" cm="1">
        <f t="array" ref="AO86">SUM(COUNTIF(J87:J128, {"*NTA*","*YWNBTA*"}))</f>
        <v>5</v>
      </c>
      <c r="AP86" cm="1">
        <f t="array" ref="AP86">SUM(COUNTIF(J87:J128, {"*YTA*","*YWBTA*"}))</f>
        <v>0</v>
      </c>
      <c r="AQ86" s="9">
        <f>COUNTIF(J87:J128, "*ESH*")</f>
        <v>0</v>
      </c>
      <c r="AR86" t="str">
        <f>IF(AO86&gt;AP86,(IF(AO86&gt;AQ86,"NTA","YTA")), IF(AP86&gt;AQ86,"YTA","ESH"))</f>
        <v>NTA</v>
      </c>
    </row>
    <row r="87" spans="1:44" hidden="1" outlineLevel="1" x14ac:dyDescent="0.2">
      <c r="A87" t="s">
        <v>26215</v>
      </c>
      <c r="B87" t="s">
        <v>26216</v>
      </c>
      <c r="C87" t="s">
        <v>26217</v>
      </c>
      <c r="J87" t="s">
        <v>26218</v>
      </c>
      <c r="K87" t="s">
        <v>1106</v>
      </c>
      <c r="L87" t="s">
        <v>1233</v>
      </c>
      <c r="M87">
        <v>4</v>
      </c>
      <c r="P87" t="s">
        <v>26219</v>
      </c>
      <c r="Q87" t="s">
        <v>47</v>
      </c>
      <c r="S87">
        <v>0.1996317</v>
      </c>
      <c r="T87">
        <v>2.6702879999999998E-3</v>
      </c>
      <c r="U87">
        <v>2.0783609000000001E-2</v>
      </c>
      <c r="V87">
        <v>8.1025309999999996E-3</v>
      </c>
      <c r="W87">
        <v>0.15698463000000001</v>
      </c>
      <c r="X87">
        <v>7.3789097000000001E-3</v>
      </c>
      <c r="Y87">
        <v>0</v>
      </c>
      <c r="Z87">
        <v>0</v>
      </c>
      <c r="AA87">
        <v>0</v>
      </c>
      <c r="AB87">
        <v>1</v>
      </c>
      <c r="AC87">
        <v>0</v>
      </c>
      <c r="AD87" t="s">
        <v>48</v>
      </c>
      <c r="AE87" t="s">
        <v>48</v>
      </c>
      <c r="AF87" t="s">
        <v>48</v>
      </c>
    </row>
    <row r="88" spans="1:44" hidden="1" outlineLevel="1" x14ac:dyDescent="0.2">
      <c r="A88" t="s">
        <v>26220</v>
      </c>
      <c r="B88" t="s">
        <v>25453</v>
      </c>
      <c r="C88" t="s">
        <v>26221</v>
      </c>
      <c r="J88" t="s">
        <v>26222</v>
      </c>
      <c r="K88" t="s">
        <v>1106</v>
      </c>
      <c r="L88" t="s">
        <v>1233</v>
      </c>
      <c r="M88">
        <v>2</v>
      </c>
      <c r="P88" t="s">
        <v>26223</v>
      </c>
      <c r="Q88" t="s">
        <v>13132</v>
      </c>
      <c r="S88">
        <v>4.3152030000000001E-2</v>
      </c>
      <c r="T88">
        <v>8.0108640000000004E-4</v>
      </c>
      <c r="U88">
        <v>1.1680172000000001E-2</v>
      </c>
      <c r="V88">
        <v>2.4603575E-3</v>
      </c>
      <c r="W88">
        <v>1.9290149999999999E-2</v>
      </c>
      <c r="X88">
        <v>6.4015043999999998E-3</v>
      </c>
      <c r="Y88">
        <v>0.15</v>
      </c>
      <c r="Z88">
        <v>0.35</v>
      </c>
      <c r="AA88">
        <v>0</v>
      </c>
      <c r="AB88">
        <v>0.65</v>
      </c>
      <c r="AC88">
        <v>0.82250000000000001</v>
      </c>
      <c r="AD88" t="s">
        <v>48</v>
      </c>
      <c r="AE88" t="s">
        <v>48</v>
      </c>
      <c r="AF88" t="s">
        <v>48</v>
      </c>
    </row>
    <row r="89" spans="1:44" hidden="1" outlineLevel="1" x14ac:dyDescent="0.2">
      <c r="A89" t="s">
        <v>26224</v>
      </c>
      <c r="B89" t="s">
        <v>26225</v>
      </c>
      <c r="C89" t="s">
        <v>26171</v>
      </c>
      <c r="J89" t="s">
        <v>26226</v>
      </c>
      <c r="K89" t="s">
        <v>1106</v>
      </c>
      <c r="L89" t="s">
        <v>1233</v>
      </c>
      <c r="M89">
        <v>2</v>
      </c>
      <c r="P89" t="s">
        <v>26227</v>
      </c>
      <c r="Q89" t="s">
        <v>10060</v>
      </c>
      <c r="S89">
        <v>0.16245349000000001</v>
      </c>
      <c r="T89">
        <v>4.8255920000000001E-3</v>
      </c>
      <c r="U89">
        <v>6.0449990000000002E-2</v>
      </c>
      <c r="V89">
        <v>9.6194430000000001E-3</v>
      </c>
      <c r="W89">
        <v>7.5235319999999994E-2</v>
      </c>
      <c r="X89">
        <v>8.9194559999999992E-3</v>
      </c>
      <c r="Y89">
        <v>-0.12916666666666671</v>
      </c>
      <c r="Z89">
        <v>5.3999999999999999E-2</v>
      </c>
      <c r="AA89">
        <v>0.22900000000000001</v>
      </c>
      <c r="AB89">
        <v>0.71799999999999997</v>
      </c>
      <c r="AC89">
        <v>-0.99339999999999995</v>
      </c>
      <c r="AD89" t="s">
        <v>48</v>
      </c>
      <c r="AE89" t="s">
        <v>48</v>
      </c>
      <c r="AF89" t="s">
        <v>48</v>
      </c>
    </row>
    <row r="90" spans="1:44" hidden="1" outlineLevel="1" x14ac:dyDescent="0.2"/>
    <row r="91" spans="1:44" hidden="1" outlineLevel="1" x14ac:dyDescent="0.2">
      <c r="A91" t="s">
        <v>26228</v>
      </c>
      <c r="B91" t="s">
        <v>26229</v>
      </c>
      <c r="C91" t="s">
        <v>26230</v>
      </c>
      <c r="J91" t="s">
        <v>26231</v>
      </c>
      <c r="K91" t="s">
        <v>1106</v>
      </c>
      <c r="L91" t="s">
        <v>1233</v>
      </c>
      <c r="M91">
        <v>1</v>
      </c>
      <c r="P91" t="s">
        <v>26232</v>
      </c>
      <c r="Q91" t="s">
        <v>10038</v>
      </c>
      <c r="S91">
        <v>4.5131154E-2</v>
      </c>
      <c r="T91">
        <v>1.0585785000000001E-3</v>
      </c>
      <c r="U91">
        <v>1.4771583E-2</v>
      </c>
      <c r="V91">
        <v>2.3678626999999999E-3</v>
      </c>
      <c r="W91">
        <v>2.1223840000000001E-2</v>
      </c>
      <c r="X91">
        <v>6.9646452999999999E-3</v>
      </c>
      <c r="Y91">
        <v>-0.13593749999999999</v>
      </c>
      <c r="Z91">
        <v>2.1000000000000001E-2</v>
      </c>
      <c r="AA91">
        <v>7.8E-2</v>
      </c>
      <c r="AB91">
        <v>0.90200000000000002</v>
      </c>
      <c r="AC91">
        <v>-0.64549999999999996</v>
      </c>
      <c r="AD91" t="s">
        <v>48</v>
      </c>
      <c r="AE91" t="s">
        <v>48</v>
      </c>
      <c r="AF91" t="s">
        <v>48</v>
      </c>
    </row>
    <row r="92" spans="1:44" hidden="1" outlineLevel="1" x14ac:dyDescent="0.2">
      <c r="A92" t="s">
        <v>26233</v>
      </c>
      <c r="B92" t="s">
        <v>26234</v>
      </c>
      <c r="C92" t="s">
        <v>26180</v>
      </c>
      <c r="J92" t="s">
        <v>26235</v>
      </c>
      <c r="K92" t="s">
        <v>1106</v>
      </c>
      <c r="L92" t="s">
        <v>1233</v>
      </c>
      <c r="M92">
        <v>1</v>
      </c>
      <c r="P92" t="s">
        <v>26236</v>
      </c>
      <c r="Q92" t="s">
        <v>10492</v>
      </c>
      <c r="S92">
        <v>0.16938549999999999</v>
      </c>
      <c r="T92">
        <v>4.1007995999999998E-3</v>
      </c>
      <c r="U92">
        <v>3.4146797E-2</v>
      </c>
      <c r="V92">
        <v>5.9936525999999997E-3</v>
      </c>
      <c r="W92">
        <v>8.36065E-2</v>
      </c>
      <c r="X92">
        <v>1.3702838E-2</v>
      </c>
      <c r="Y92">
        <v>-0.1274350649350649</v>
      </c>
      <c r="Z92">
        <v>0.10199999999999999</v>
      </c>
      <c r="AA92">
        <v>0.109</v>
      </c>
      <c r="AB92">
        <v>0.78900000000000003</v>
      </c>
      <c r="AC92">
        <v>-2.12E-2</v>
      </c>
      <c r="AD92" t="s">
        <v>48</v>
      </c>
      <c r="AE92" t="s">
        <v>48</v>
      </c>
      <c r="AF92" t="s">
        <v>48</v>
      </c>
    </row>
    <row r="93" spans="1:44" hidden="1" outlineLevel="1" x14ac:dyDescent="0.2">
      <c r="A93" t="s">
        <v>26237</v>
      </c>
      <c r="B93" t="s">
        <v>26238</v>
      </c>
      <c r="C93" t="s">
        <v>26171</v>
      </c>
      <c r="J93" t="s">
        <v>26239</v>
      </c>
      <c r="K93" t="s">
        <v>26233</v>
      </c>
      <c r="L93" t="s">
        <v>1263</v>
      </c>
      <c r="M93">
        <v>1</v>
      </c>
      <c r="P93" t="s">
        <v>26240</v>
      </c>
      <c r="Q93" t="s">
        <v>10060</v>
      </c>
      <c r="S93">
        <v>4.4141593999999999E-2</v>
      </c>
      <c r="T93">
        <v>1.6880034999999999E-3</v>
      </c>
      <c r="U93">
        <v>2.9596692000000001E-2</v>
      </c>
      <c r="V93">
        <v>3.4408006000000001E-3</v>
      </c>
      <c r="W93">
        <v>1.5416925E-2</v>
      </c>
      <c r="X93">
        <v>7.0293739999999997E-3</v>
      </c>
      <c r="Y93">
        <v>0</v>
      </c>
      <c r="Z93">
        <v>0</v>
      </c>
      <c r="AA93">
        <v>0</v>
      </c>
      <c r="AB93">
        <v>1</v>
      </c>
      <c r="AC93">
        <v>0</v>
      </c>
      <c r="AD93" t="s">
        <v>48</v>
      </c>
      <c r="AE93" t="s">
        <v>48</v>
      </c>
      <c r="AF93" t="s">
        <v>48</v>
      </c>
    </row>
    <row r="94" spans="1:44" hidden="1" outlineLevel="1" x14ac:dyDescent="0.2">
      <c r="A94" t="s">
        <v>26241</v>
      </c>
      <c r="B94" t="s">
        <v>26242</v>
      </c>
      <c r="C94" t="s">
        <v>26180</v>
      </c>
      <c r="J94" t="s">
        <v>26243</v>
      </c>
      <c r="K94" t="s">
        <v>26237</v>
      </c>
      <c r="L94" t="s">
        <v>1263</v>
      </c>
      <c r="M94">
        <v>1</v>
      </c>
      <c r="P94" t="s">
        <v>26244</v>
      </c>
      <c r="Q94" t="s">
        <v>10492</v>
      </c>
      <c r="S94">
        <v>5.2552870000000002E-2</v>
      </c>
      <c r="T94">
        <v>1.6021729000000001E-3</v>
      </c>
      <c r="U94">
        <v>1.6752818999999999E-2</v>
      </c>
      <c r="V94">
        <v>2.5158543000000002E-3</v>
      </c>
      <c r="W94">
        <v>1.8838952999999999E-2</v>
      </c>
      <c r="X94">
        <v>8.4534080000000008E-3</v>
      </c>
      <c r="Y94">
        <v>0.28249999999999997</v>
      </c>
      <c r="Z94">
        <v>0.151</v>
      </c>
      <c r="AA94">
        <v>2.5999999999999999E-2</v>
      </c>
      <c r="AB94">
        <v>0.82299999999999995</v>
      </c>
      <c r="AC94">
        <v>0.76070000000000004</v>
      </c>
      <c r="AD94" t="s">
        <v>48</v>
      </c>
      <c r="AE94" t="s">
        <v>48</v>
      </c>
      <c r="AF94" t="s">
        <v>48</v>
      </c>
    </row>
    <row r="95" spans="1:44" hidden="1" outlineLevel="1" x14ac:dyDescent="0.2"/>
    <row r="96" spans="1:44" hidden="1" outlineLevel="1" x14ac:dyDescent="0.2"/>
    <row r="97" hidden="1" outlineLevel="1" x14ac:dyDescent="0.2"/>
    <row r="98" hidden="1" outlineLevel="1" x14ac:dyDescent="0.2"/>
    <row r="99" hidden="1" outlineLevel="1" x14ac:dyDescent="0.2"/>
    <row r="100" hidden="1" outlineLevel="1" x14ac:dyDescent="0.2"/>
    <row r="101" hidden="1" outlineLevel="1" x14ac:dyDescent="0.2"/>
    <row r="102" hidden="1" outlineLevel="1" x14ac:dyDescent="0.2"/>
    <row r="103" hidden="1" outlineLevel="1" x14ac:dyDescent="0.2"/>
    <row r="104" hidden="1" outlineLevel="1" x14ac:dyDescent="0.2"/>
    <row r="105" hidden="1" outlineLevel="1" x14ac:dyDescent="0.2"/>
    <row r="106" hidden="1" outlineLevel="1" x14ac:dyDescent="0.2"/>
    <row r="107" hidden="1" outlineLevel="1" x14ac:dyDescent="0.2"/>
    <row r="108" hidden="1" outlineLevel="1" x14ac:dyDescent="0.2"/>
    <row r="109" hidden="1" outlineLevel="1" x14ac:dyDescent="0.2"/>
    <row r="110" hidden="1" outlineLevel="1" x14ac:dyDescent="0.2"/>
    <row r="111" hidden="1" outlineLevel="1" x14ac:dyDescent="0.2"/>
    <row r="112" hidden="1" outlineLevel="1" x14ac:dyDescent="0.2"/>
    <row r="113" hidden="1" outlineLevel="1" x14ac:dyDescent="0.2"/>
    <row r="114" hidden="1" outlineLevel="1" x14ac:dyDescent="0.2"/>
    <row r="115" hidden="1" outlineLevel="1" x14ac:dyDescent="0.2"/>
    <row r="116" hidden="1" outlineLevel="1" x14ac:dyDescent="0.2"/>
    <row r="117" hidden="1" outlineLevel="1" x14ac:dyDescent="0.2"/>
    <row r="118" hidden="1" outlineLevel="1" x14ac:dyDescent="0.2"/>
    <row r="119" hidden="1" outlineLevel="1" x14ac:dyDescent="0.2"/>
    <row r="120" hidden="1" outlineLevel="1" x14ac:dyDescent="0.2"/>
    <row r="121" hidden="1" outlineLevel="1" x14ac:dyDescent="0.2"/>
    <row r="122" hidden="1" outlineLevel="1" x14ac:dyDescent="0.2"/>
    <row r="123" hidden="1" outlineLevel="1" x14ac:dyDescent="0.2"/>
    <row r="124" hidden="1" outlineLevel="1" x14ac:dyDescent="0.2"/>
    <row r="125" hidden="1" outlineLevel="1" x14ac:dyDescent="0.2"/>
    <row r="126" hidden="1" outlineLevel="1" x14ac:dyDescent="0.2"/>
    <row r="127" hidden="1" outlineLevel="1" x14ac:dyDescent="0.2"/>
    <row r="128" hidden="1" outlineLevel="1" x14ac:dyDescent="0.2"/>
    <row r="129" spans="1:44" collapsed="1" x14ac:dyDescent="0.2">
      <c r="A129" t="s">
        <v>1178</v>
      </c>
      <c r="B129" t="s">
        <v>1179</v>
      </c>
      <c r="C129" t="s">
        <v>1180</v>
      </c>
      <c r="D129" t="s">
        <v>1181</v>
      </c>
      <c r="E129" t="s">
        <v>130</v>
      </c>
      <c r="F129" t="s">
        <v>42</v>
      </c>
      <c r="G129">
        <v>21</v>
      </c>
      <c r="H129" t="s">
        <v>42</v>
      </c>
      <c r="I129">
        <v>19</v>
      </c>
      <c r="J129" t="s">
        <v>1182</v>
      </c>
      <c r="L129" t="s">
        <v>45</v>
      </c>
      <c r="M129">
        <v>2</v>
      </c>
      <c r="N129">
        <v>1</v>
      </c>
      <c r="O129" s="2" t="s">
        <v>1183</v>
      </c>
      <c r="P129" s="2" t="s">
        <v>1183</v>
      </c>
      <c r="Q129" t="s">
        <v>47</v>
      </c>
      <c r="R129" t="s">
        <v>47</v>
      </c>
      <c r="S129">
        <v>0.13561769000000001</v>
      </c>
      <c r="T129">
        <v>4.8828125E-3</v>
      </c>
      <c r="U129">
        <v>0.13432594</v>
      </c>
      <c r="V129">
        <v>6.2896360000000004E-3</v>
      </c>
      <c r="W129">
        <v>5.3205601999999998E-2</v>
      </c>
      <c r="X129">
        <v>7.8449574999999994E-3</v>
      </c>
      <c r="Y129">
        <v>7.5308556691535397E-2</v>
      </c>
      <c r="Z129">
        <v>6.2E-2</v>
      </c>
      <c r="AA129">
        <v>6.3E-2</v>
      </c>
      <c r="AB129">
        <v>0.875</v>
      </c>
      <c r="AC129">
        <v>0.2361</v>
      </c>
      <c r="AD129" t="s">
        <v>48</v>
      </c>
      <c r="AE129" t="s">
        <v>48</v>
      </c>
      <c r="AF129" t="s">
        <v>48</v>
      </c>
      <c r="AH129">
        <f t="shared" ref="AH129" si="11">SUM(AI129:AJ129)</f>
        <v>7</v>
      </c>
      <c r="AI129">
        <f>COUNTIF(L129:L143, "Comment")</f>
        <v>6</v>
      </c>
      <c r="AJ129">
        <f>COUNTIF(L129:L143, "Reply")</f>
        <v>1</v>
      </c>
      <c r="AK129">
        <f t="shared" ref="AK129:AK158" si="12">COUNTIF(C130:C143, C129)</f>
        <v>1</v>
      </c>
      <c r="AM129">
        <f>AVERAGE(S129:S143)</f>
        <v>0.15951686924999997</v>
      </c>
      <c r="AN129">
        <f t="shared" ref="AN129" si="13">AVERAGE(Y129:Y143)</f>
        <v>4.3838172761045111E-2</v>
      </c>
      <c r="AO129" cm="1">
        <f t="array" ref="AO129">SUM(COUNTIF(J130:J157, {"*NTA*","*YWNBTA*"}))</f>
        <v>5</v>
      </c>
      <c r="AP129" cm="1">
        <f t="array" ref="AP129">SUM(COUNTIF(J130:J157, {"*YTA*","*YWBTA*"}))</f>
        <v>1</v>
      </c>
      <c r="AQ129" s="9">
        <f>COUNTIF(J130:J157, "*ESH*")</f>
        <v>0</v>
      </c>
      <c r="AR129" t="str">
        <f>IF(AO129&gt;AP129,(IF(AO129&gt;AQ129,"NTA","YTA")), IF(AP129&gt;AQ129,"YTA","ESH"))</f>
        <v>NTA</v>
      </c>
    </row>
    <row r="130" spans="1:44" hidden="1" outlineLevel="1" x14ac:dyDescent="0.2">
      <c r="A130" t="s">
        <v>24035</v>
      </c>
      <c r="B130" t="s">
        <v>24036</v>
      </c>
      <c r="C130" t="s">
        <v>24037</v>
      </c>
      <c r="J130" t="s">
        <v>24038</v>
      </c>
      <c r="K130" t="s">
        <v>1178</v>
      </c>
      <c r="L130" t="s">
        <v>1233</v>
      </c>
      <c r="M130">
        <v>3</v>
      </c>
      <c r="P130" t="s">
        <v>24039</v>
      </c>
      <c r="Q130" t="s">
        <v>47</v>
      </c>
      <c r="S130">
        <v>0.39842086999999998</v>
      </c>
      <c r="T130">
        <v>1.8449519000000001E-2</v>
      </c>
      <c r="U130">
        <v>0.43900812</v>
      </c>
      <c r="V130">
        <v>1.2061301999999999E-2</v>
      </c>
      <c r="W130">
        <v>0.17858955000000001</v>
      </c>
      <c r="X130">
        <v>9.3337200000000002E-3</v>
      </c>
      <c r="Y130">
        <v>-0.1</v>
      </c>
      <c r="Z130">
        <v>0.14699999999999999</v>
      </c>
      <c r="AA130">
        <v>0.20300000000000001</v>
      </c>
      <c r="AB130">
        <v>0.64900000000000002</v>
      </c>
      <c r="AC130">
        <v>-0.50229999999999997</v>
      </c>
      <c r="AD130" t="s">
        <v>48</v>
      </c>
      <c r="AE130" t="s">
        <v>48</v>
      </c>
      <c r="AF130" t="s">
        <v>48</v>
      </c>
    </row>
    <row r="131" spans="1:44" hidden="1" outlineLevel="1" x14ac:dyDescent="0.2">
      <c r="A131" t="s">
        <v>24040</v>
      </c>
      <c r="B131" t="s">
        <v>24041</v>
      </c>
      <c r="C131" t="s">
        <v>23991</v>
      </c>
      <c r="J131" t="s">
        <v>24042</v>
      </c>
      <c r="K131" t="s">
        <v>1178</v>
      </c>
      <c r="L131" t="s">
        <v>1233</v>
      </c>
      <c r="M131">
        <v>2</v>
      </c>
      <c r="P131" t="s">
        <v>24043</v>
      </c>
      <c r="Q131" t="s">
        <v>10280</v>
      </c>
      <c r="S131">
        <v>1.7592486000000001E-2</v>
      </c>
      <c r="T131">
        <v>5.7458879999999996E-4</v>
      </c>
      <c r="U131">
        <v>9.7843329999999992E-3</v>
      </c>
      <c r="V131">
        <v>1.1053110000000001E-3</v>
      </c>
      <c r="W131">
        <v>1.0628894999999999E-2</v>
      </c>
      <c r="X131">
        <v>6.6345283000000003E-3</v>
      </c>
      <c r="Y131">
        <v>-0.05</v>
      </c>
      <c r="Z131">
        <v>7.0000000000000007E-2</v>
      </c>
      <c r="AA131">
        <v>1.7999999999999999E-2</v>
      </c>
      <c r="AB131">
        <v>0.91200000000000003</v>
      </c>
      <c r="AC131">
        <v>0.62580000000000002</v>
      </c>
      <c r="AD131" t="s">
        <v>48</v>
      </c>
      <c r="AE131" t="s">
        <v>48</v>
      </c>
      <c r="AF131" t="s">
        <v>48</v>
      </c>
    </row>
    <row r="132" spans="1:44" hidden="1" outlineLevel="1" x14ac:dyDescent="0.2"/>
    <row r="133" spans="1:44" hidden="1" outlineLevel="1" x14ac:dyDescent="0.2">
      <c r="A133" t="s">
        <v>24044</v>
      </c>
      <c r="B133" t="s">
        <v>24045</v>
      </c>
      <c r="C133" t="s">
        <v>24046</v>
      </c>
      <c r="J133" t="s">
        <v>24047</v>
      </c>
      <c r="K133" t="s">
        <v>1178</v>
      </c>
      <c r="L133" t="s">
        <v>1233</v>
      </c>
      <c r="M133">
        <v>1</v>
      </c>
      <c r="P133" t="s">
        <v>24048</v>
      </c>
      <c r="Q133" t="s">
        <v>11695</v>
      </c>
      <c r="S133">
        <v>0.28087773999999999</v>
      </c>
      <c r="T133">
        <v>8.5449219999999999E-3</v>
      </c>
      <c r="U133">
        <v>0.26590079999999999</v>
      </c>
      <c r="V133">
        <v>5.7346675999999999E-3</v>
      </c>
      <c r="W133">
        <v>0.16824563000000001</v>
      </c>
      <c r="X133">
        <v>7.5342589999999997E-3</v>
      </c>
      <c r="Y133">
        <v>1.428571428571428E-2</v>
      </c>
      <c r="Z133">
        <v>7.5999999999999998E-2</v>
      </c>
      <c r="AA133">
        <v>5.0999999999999997E-2</v>
      </c>
      <c r="AB133">
        <v>0.874</v>
      </c>
      <c r="AC133">
        <v>0.57889999999999997</v>
      </c>
      <c r="AD133" t="s">
        <v>48</v>
      </c>
      <c r="AE133" t="s">
        <v>48</v>
      </c>
      <c r="AF133" t="s">
        <v>48</v>
      </c>
    </row>
    <row r="134" spans="1:44" hidden="1" outlineLevel="1" x14ac:dyDescent="0.2">
      <c r="A134" t="s">
        <v>24049</v>
      </c>
      <c r="B134" t="s">
        <v>23936</v>
      </c>
      <c r="C134" t="s">
        <v>10041</v>
      </c>
      <c r="J134" t="s">
        <v>24050</v>
      </c>
      <c r="K134" t="s">
        <v>1178</v>
      </c>
      <c r="L134" t="s">
        <v>1233</v>
      </c>
      <c r="M134">
        <v>1</v>
      </c>
      <c r="P134" t="s">
        <v>24051</v>
      </c>
      <c r="Q134" t="s">
        <v>10044</v>
      </c>
      <c r="S134">
        <v>1.024134E-2</v>
      </c>
      <c r="T134">
        <v>4.2438506999999999E-4</v>
      </c>
      <c r="U134">
        <v>9.5793779999999995E-3</v>
      </c>
      <c r="V134">
        <v>1.3134240000000001E-3</v>
      </c>
      <c r="W134">
        <v>7.8928790000000002E-3</v>
      </c>
      <c r="X134">
        <v>6.168481E-3</v>
      </c>
      <c r="Y134">
        <v>0.40000000000000008</v>
      </c>
      <c r="Z134">
        <v>0.113</v>
      </c>
      <c r="AA134">
        <v>0</v>
      </c>
      <c r="AB134">
        <v>0.88700000000000001</v>
      </c>
      <c r="AC134">
        <v>0.31819999999999998</v>
      </c>
      <c r="AD134" t="s">
        <v>48</v>
      </c>
      <c r="AE134" t="s">
        <v>48</v>
      </c>
      <c r="AF134" t="s">
        <v>48</v>
      </c>
    </row>
    <row r="135" spans="1:44" hidden="1" outlineLevel="1" x14ac:dyDescent="0.2">
      <c r="A135" t="s">
        <v>24052</v>
      </c>
      <c r="B135" t="s">
        <v>24053</v>
      </c>
      <c r="C135" t="s">
        <v>23951</v>
      </c>
      <c r="J135" t="s">
        <v>24054</v>
      </c>
      <c r="K135" t="s">
        <v>1178</v>
      </c>
      <c r="L135" t="s">
        <v>1233</v>
      </c>
      <c r="M135">
        <v>1</v>
      </c>
      <c r="P135" t="s">
        <v>24055</v>
      </c>
      <c r="Q135" t="s">
        <v>10044</v>
      </c>
      <c r="S135">
        <v>0.29222759999999998</v>
      </c>
      <c r="T135">
        <v>3.5667419999999999E-3</v>
      </c>
      <c r="U135">
        <v>4.3916557000000002E-2</v>
      </c>
      <c r="V135">
        <v>3.6442890000000002E-3</v>
      </c>
      <c r="W135">
        <v>0.27763805000000003</v>
      </c>
      <c r="X135">
        <v>8.9453469999999993E-3</v>
      </c>
      <c r="Y135">
        <v>-0.2</v>
      </c>
      <c r="Z135">
        <v>4.8000000000000001E-2</v>
      </c>
      <c r="AA135">
        <v>0.11600000000000001</v>
      </c>
      <c r="AB135">
        <v>0.83599999999999997</v>
      </c>
      <c r="AC135">
        <v>-0.4118</v>
      </c>
      <c r="AD135" t="s">
        <v>48</v>
      </c>
      <c r="AE135" t="s">
        <v>48</v>
      </c>
      <c r="AF135" t="s">
        <v>48</v>
      </c>
    </row>
    <row r="136" spans="1:44" hidden="1" outlineLevel="1" x14ac:dyDescent="0.2">
      <c r="A136" t="s">
        <v>24056</v>
      </c>
      <c r="B136" t="s">
        <v>24057</v>
      </c>
      <c r="C136" t="s">
        <v>24058</v>
      </c>
      <c r="J136" t="s">
        <v>24059</v>
      </c>
      <c r="K136" t="s">
        <v>1178</v>
      </c>
      <c r="L136" t="s">
        <v>1233</v>
      </c>
      <c r="M136">
        <v>1</v>
      </c>
      <c r="P136" t="s">
        <v>24060</v>
      </c>
      <c r="Q136" t="s">
        <v>10258</v>
      </c>
      <c r="S136">
        <v>3.0270588000000001E-2</v>
      </c>
      <c r="T136">
        <v>7.343292E-4</v>
      </c>
      <c r="U136">
        <v>1.1680172000000001E-2</v>
      </c>
      <c r="V136">
        <v>1.4336669E-3</v>
      </c>
      <c r="W136">
        <v>1.4428918000000001E-2</v>
      </c>
      <c r="X136">
        <v>6.3820860000000004E-3</v>
      </c>
      <c r="Y136">
        <v>0</v>
      </c>
      <c r="Z136">
        <v>0.29299999999999998</v>
      </c>
      <c r="AA136">
        <v>0</v>
      </c>
      <c r="AB136">
        <v>0.70699999999999996</v>
      </c>
      <c r="AC136">
        <v>0.44040000000000001</v>
      </c>
      <c r="AD136" t="s">
        <v>48</v>
      </c>
      <c r="AE136" t="s">
        <v>48</v>
      </c>
      <c r="AF136" t="s">
        <v>48</v>
      </c>
    </row>
    <row r="137" spans="1:44" hidden="1" outlineLevel="1" x14ac:dyDescent="0.2">
      <c r="A137" t="s">
        <v>24061</v>
      </c>
      <c r="B137" t="s">
        <v>24062</v>
      </c>
      <c r="C137" t="s">
        <v>1180</v>
      </c>
      <c r="J137" t="s">
        <v>24063</v>
      </c>
      <c r="K137" t="s">
        <v>24035</v>
      </c>
      <c r="L137" t="s">
        <v>1263</v>
      </c>
      <c r="M137">
        <v>2</v>
      </c>
      <c r="P137" t="s">
        <v>24064</v>
      </c>
      <c r="Q137" t="s">
        <v>47</v>
      </c>
      <c r="S137">
        <v>0.11088663999999999</v>
      </c>
      <c r="T137">
        <v>3.8719177000000001E-3</v>
      </c>
      <c r="U137">
        <v>7.6115420000000003E-2</v>
      </c>
      <c r="V137">
        <v>9.4714510000000005E-3</v>
      </c>
      <c r="W137">
        <v>2.5413504E-2</v>
      </c>
      <c r="X137">
        <v>8.9971300000000008E-3</v>
      </c>
      <c r="Y137">
        <v>0.21111111111111111</v>
      </c>
      <c r="Z137">
        <v>0.34499999999999997</v>
      </c>
      <c r="AA137">
        <v>0.14499999999999999</v>
      </c>
      <c r="AB137">
        <v>0.51</v>
      </c>
      <c r="AC137">
        <v>0.75580000000000003</v>
      </c>
      <c r="AD137" t="s">
        <v>48</v>
      </c>
      <c r="AE137" t="s">
        <v>48</v>
      </c>
      <c r="AF137" t="s">
        <v>48</v>
      </c>
    </row>
    <row r="138" spans="1:44" hidden="1" outlineLevel="1" x14ac:dyDescent="0.2"/>
    <row r="139" spans="1:44" hidden="1" outlineLevel="1" x14ac:dyDescent="0.2"/>
    <row r="140" spans="1:44" hidden="1" outlineLevel="1" x14ac:dyDescent="0.2"/>
    <row r="141" spans="1:44" hidden="1" outlineLevel="1" x14ac:dyDescent="0.2"/>
    <row r="142" spans="1:44" hidden="1" outlineLevel="1" x14ac:dyDescent="0.2"/>
    <row r="143" spans="1:44" hidden="1" outlineLevel="1" x14ac:dyDescent="0.2"/>
    <row r="144" spans="1:44" hidden="1" outlineLevel="1" x14ac:dyDescent="0.2"/>
    <row r="145" spans="1:44" hidden="1" outlineLevel="1" x14ac:dyDescent="0.2"/>
    <row r="146" spans="1:44" hidden="1" outlineLevel="1" x14ac:dyDescent="0.2"/>
    <row r="147" spans="1:44" hidden="1" outlineLevel="1" x14ac:dyDescent="0.2"/>
    <row r="148" spans="1:44" hidden="1" outlineLevel="1" x14ac:dyDescent="0.2"/>
    <row r="149" spans="1:44" hidden="1" outlineLevel="1" x14ac:dyDescent="0.2"/>
    <row r="150" spans="1:44" hidden="1" outlineLevel="1" x14ac:dyDescent="0.2"/>
    <row r="151" spans="1:44" hidden="1" outlineLevel="1" x14ac:dyDescent="0.2"/>
    <row r="152" spans="1:44" hidden="1" outlineLevel="1" x14ac:dyDescent="0.2"/>
    <row r="153" spans="1:44" hidden="1" outlineLevel="1" x14ac:dyDescent="0.2"/>
    <row r="154" spans="1:44" hidden="1" outlineLevel="1" x14ac:dyDescent="0.2"/>
    <row r="155" spans="1:44" hidden="1" outlineLevel="1" x14ac:dyDescent="0.2"/>
    <row r="156" spans="1:44" hidden="1" outlineLevel="1" x14ac:dyDescent="0.2"/>
    <row r="157" spans="1:44" hidden="1" outlineLevel="1" x14ac:dyDescent="0.2"/>
    <row r="158" spans="1:44" collapsed="1" x14ac:dyDescent="0.2">
      <c r="A158" t="s">
        <v>1190</v>
      </c>
      <c r="B158" t="s">
        <v>1191</v>
      </c>
      <c r="C158" t="s">
        <v>1192</v>
      </c>
      <c r="D158" t="s">
        <v>1193</v>
      </c>
      <c r="E158" t="s">
        <v>53</v>
      </c>
      <c r="F158" t="s">
        <v>42</v>
      </c>
      <c r="G158">
        <v>22</v>
      </c>
      <c r="H158" t="s">
        <v>43</v>
      </c>
      <c r="I158">
        <v>25</v>
      </c>
      <c r="J158" t="s">
        <v>1194</v>
      </c>
      <c r="L158" t="s">
        <v>45</v>
      </c>
      <c r="M158">
        <v>1</v>
      </c>
      <c r="N158">
        <v>0.6</v>
      </c>
      <c r="O158" s="2" t="s">
        <v>1195</v>
      </c>
      <c r="P158" s="2" t="s">
        <v>1195</v>
      </c>
      <c r="Q158" t="s">
        <v>47</v>
      </c>
      <c r="R158" t="s">
        <v>1196</v>
      </c>
      <c r="S158">
        <v>0.19219314000000001</v>
      </c>
      <c r="T158">
        <v>7.7056885000000002E-3</v>
      </c>
      <c r="U158">
        <v>0.12727508000000001</v>
      </c>
      <c r="V158">
        <v>0.12556632000000001</v>
      </c>
      <c r="W158">
        <v>6.4248739999999999E-2</v>
      </c>
      <c r="X158">
        <v>1.0058681999999999E-2</v>
      </c>
      <c r="Y158">
        <v>0.15382575757575759</v>
      </c>
      <c r="Z158">
        <v>0.19700000000000001</v>
      </c>
      <c r="AA158">
        <v>7.3999999999999996E-2</v>
      </c>
      <c r="AB158">
        <v>0.72899999999999998</v>
      </c>
      <c r="AC158">
        <v>0.99790000000000001</v>
      </c>
      <c r="AD158" t="s">
        <v>48</v>
      </c>
      <c r="AE158" t="s">
        <v>48</v>
      </c>
      <c r="AF158" t="s">
        <v>48</v>
      </c>
      <c r="AH158">
        <f t="shared" ref="AH158" si="14">SUM(AI158:AJ158)</f>
        <v>10</v>
      </c>
      <c r="AI158">
        <f>COUNTIF(L158:L172, "Comment")</f>
        <v>8</v>
      </c>
      <c r="AJ158">
        <f>COUNTIF(L158:L172, "Reply")</f>
        <v>2</v>
      </c>
      <c r="AK158">
        <f t="shared" si="12"/>
        <v>1</v>
      </c>
      <c r="AM158">
        <f>AVERAGE(S158:S172)</f>
        <v>0.17407850536363637</v>
      </c>
      <c r="AN158">
        <f t="shared" ref="AN158" si="15">AVERAGE(Y158:Y172)</f>
        <v>3.2423012593467145E-2</v>
      </c>
      <c r="AO158" cm="1">
        <f t="array" ref="AO158">SUM(COUNTIF(J159:J186, {"*NTA*","*YWNBTA*"}))</f>
        <v>7</v>
      </c>
      <c r="AP158" cm="1">
        <f t="array" ref="AP158">SUM(COUNTIF(J159:J186, {"*YTA*","*YWBTA*"}))</f>
        <v>1</v>
      </c>
      <c r="AQ158" s="9">
        <f>COUNTIF(J159:J186, "*ESH*")</f>
        <v>0</v>
      </c>
      <c r="AR158" t="str">
        <f>IF(AO158&gt;AP158,(IF(AO158&gt;AQ158,"NTA","YTA")), IF(AP158&gt;AQ158,"YTA","ESH"))</f>
        <v>NTA</v>
      </c>
    </row>
    <row r="159" spans="1:44" hidden="1" outlineLevel="1" x14ac:dyDescent="0.2"/>
    <row r="160" spans="1:44" hidden="1" outlineLevel="1" x14ac:dyDescent="0.2">
      <c r="A160" t="s">
        <v>23904</v>
      </c>
      <c r="B160" t="s">
        <v>23905</v>
      </c>
      <c r="C160" t="s">
        <v>10041</v>
      </c>
      <c r="J160" t="s">
        <v>23906</v>
      </c>
      <c r="K160" t="s">
        <v>1190</v>
      </c>
      <c r="L160" t="s">
        <v>1233</v>
      </c>
      <c r="M160">
        <v>10</v>
      </c>
      <c r="P160" t="s">
        <v>23907</v>
      </c>
      <c r="Q160" t="s">
        <v>10044</v>
      </c>
      <c r="S160">
        <v>1.6084560000000001E-2</v>
      </c>
      <c r="T160">
        <v>4.7683715999999999E-4</v>
      </c>
      <c r="U160">
        <v>1.0774951E-2</v>
      </c>
      <c r="V160">
        <v>1.4244175E-3</v>
      </c>
      <c r="W160">
        <v>9.8308900000000001E-3</v>
      </c>
      <c r="X160">
        <v>6.2526283000000002E-3</v>
      </c>
      <c r="Y160">
        <v>-0.25</v>
      </c>
      <c r="Z160">
        <v>0.154</v>
      </c>
      <c r="AA160">
        <v>4.8000000000000001E-2</v>
      </c>
      <c r="AB160">
        <v>0.79800000000000004</v>
      </c>
      <c r="AC160">
        <v>0.45879999999999999</v>
      </c>
      <c r="AD160" t="s">
        <v>48</v>
      </c>
      <c r="AE160" t="s">
        <v>48</v>
      </c>
      <c r="AF160" t="s">
        <v>48</v>
      </c>
    </row>
    <row r="161" spans="1:32" hidden="1" outlineLevel="1" x14ac:dyDescent="0.2">
      <c r="A161" t="s">
        <v>23908</v>
      </c>
      <c r="B161" t="s">
        <v>23909</v>
      </c>
      <c r="C161" t="s">
        <v>13153</v>
      </c>
      <c r="J161" t="s">
        <v>23910</v>
      </c>
      <c r="K161" t="s">
        <v>1190</v>
      </c>
      <c r="L161" t="s">
        <v>1233</v>
      </c>
      <c r="M161">
        <v>6</v>
      </c>
      <c r="P161" t="s">
        <v>23911</v>
      </c>
      <c r="Q161" t="s">
        <v>10060</v>
      </c>
      <c r="S161">
        <v>5.5521555E-2</v>
      </c>
      <c r="T161">
        <v>1.6975403000000001E-3</v>
      </c>
      <c r="U161">
        <v>2.1125201E-2</v>
      </c>
      <c r="V161">
        <v>3.5147964999999999E-3</v>
      </c>
      <c r="W161">
        <v>2.1223840000000001E-2</v>
      </c>
      <c r="X161">
        <v>7.7284453000000001E-3</v>
      </c>
      <c r="Y161">
        <v>0.20892857142857141</v>
      </c>
      <c r="Z161">
        <v>0.157</v>
      </c>
      <c r="AA161">
        <v>4.3999999999999997E-2</v>
      </c>
      <c r="AB161">
        <v>0.79900000000000004</v>
      </c>
      <c r="AC161">
        <v>0.90610000000000002</v>
      </c>
      <c r="AD161" t="s">
        <v>48</v>
      </c>
      <c r="AE161" t="s">
        <v>48</v>
      </c>
      <c r="AF161" t="s">
        <v>48</v>
      </c>
    </row>
    <row r="162" spans="1:32" hidden="1" outlineLevel="1" x14ac:dyDescent="0.2">
      <c r="A162" t="s">
        <v>23912</v>
      </c>
      <c r="B162" t="s">
        <v>23913</v>
      </c>
      <c r="C162" t="s">
        <v>23914</v>
      </c>
      <c r="J162" t="s">
        <v>23915</v>
      </c>
      <c r="K162" t="s">
        <v>1190</v>
      </c>
      <c r="L162" t="s">
        <v>1233</v>
      </c>
      <c r="M162">
        <v>3</v>
      </c>
      <c r="P162" t="s">
        <v>23916</v>
      </c>
      <c r="Q162" t="s">
        <v>23917</v>
      </c>
      <c r="S162">
        <v>0.14950263999999999</v>
      </c>
      <c r="T162">
        <v>2.5749206999999999E-3</v>
      </c>
      <c r="U162">
        <v>2.1808385999999999E-2</v>
      </c>
      <c r="V162">
        <v>1.1543332E-2</v>
      </c>
      <c r="W162">
        <v>6.1976057000000001E-2</v>
      </c>
      <c r="X162">
        <v>8.3239509999999996E-3</v>
      </c>
      <c r="Y162">
        <v>-0.15</v>
      </c>
      <c r="Z162">
        <v>7.8E-2</v>
      </c>
      <c r="AA162">
        <v>0.05</v>
      </c>
      <c r="AB162">
        <v>0.872</v>
      </c>
      <c r="AC162">
        <v>0.17960000000000001</v>
      </c>
      <c r="AD162" t="s">
        <v>48</v>
      </c>
      <c r="AE162" t="s">
        <v>48</v>
      </c>
      <c r="AF162" t="s">
        <v>48</v>
      </c>
    </row>
    <row r="163" spans="1:32" hidden="1" outlineLevel="1" x14ac:dyDescent="0.2">
      <c r="A163" t="s">
        <v>23918</v>
      </c>
      <c r="B163" t="s">
        <v>23919</v>
      </c>
      <c r="C163" t="s">
        <v>14372</v>
      </c>
      <c r="J163" t="s">
        <v>23920</v>
      </c>
      <c r="K163" t="s">
        <v>1190</v>
      </c>
      <c r="L163" t="s">
        <v>1233</v>
      </c>
      <c r="M163">
        <v>4</v>
      </c>
      <c r="P163" t="s">
        <v>23921</v>
      </c>
      <c r="Q163" t="s">
        <v>14375</v>
      </c>
      <c r="S163">
        <v>0.37073207000000002</v>
      </c>
      <c r="T163">
        <v>2.0386212000000001E-2</v>
      </c>
      <c r="U163">
        <v>0.20592089</v>
      </c>
      <c r="V163">
        <v>0.35624164000000003</v>
      </c>
      <c r="W163">
        <v>0.26593169999999999</v>
      </c>
      <c r="X163">
        <v>1.3631714E-2</v>
      </c>
      <c r="Y163">
        <v>0.35416666666666669</v>
      </c>
      <c r="Z163">
        <v>0.17699999999999999</v>
      </c>
      <c r="AA163">
        <v>0.108</v>
      </c>
      <c r="AB163">
        <v>0.71599999999999997</v>
      </c>
      <c r="AC163">
        <v>0.82140000000000002</v>
      </c>
      <c r="AD163" t="s">
        <v>48</v>
      </c>
      <c r="AE163" t="s">
        <v>48</v>
      </c>
      <c r="AF163" t="s">
        <v>48</v>
      </c>
    </row>
    <row r="164" spans="1:32" hidden="1" outlineLevel="1" x14ac:dyDescent="0.2">
      <c r="A164" t="s">
        <v>23922</v>
      </c>
      <c r="B164" t="s">
        <v>23923</v>
      </c>
      <c r="C164" t="s">
        <v>16920</v>
      </c>
      <c r="J164" t="s">
        <v>23924</v>
      </c>
      <c r="K164" t="s">
        <v>1190</v>
      </c>
      <c r="L164" t="s">
        <v>1233</v>
      </c>
      <c r="M164">
        <v>-5</v>
      </c>
      <c r="P164" t="s">
        <v>23925</v>
      </c>
      <c r="Q164" t="s">
        <v>10492</v>
      </c>
      <c r="S164">
        <v>0.12520397</v>
      </c>
      <c r="T164">
        <v>2.7656554999999998E-3</v>
      </c>
      <c r="U164">
        <v>3.915693E-2</v>
      </c>
      <c r="V164">
        <v>1.7967897E-2</v>
      </c>
      <c r="W164">
        <v>3.5994529999999997E-2</v>
      </c>
      <c r="X164">
        <v>7.7025536000000002E-3</v>
      </c>
      <c r="Y164">
        <v>0.26250000000000001</v>
      </c>
      <c r="Z164">
        <v>0.26200000000000001</v>
      </c>
      <c r="AA164">
        <v>0.05</v>
      </c>
      <c r="AB164">
        <v>0.68799999999999994</v>
      </c>
      <c r="AC164">
        <v>0.85329999999999995</v>
      </c>
      <c r="AD164" t="s">
        <v>48</v>
      </c>
      <c r="AE164" t="s">
        <v>48</v>
      </c>
      <c r="AF164" t="s">
        <v>48</v>
      </c>
    </row>
    <row r="165" spans="1:32" hidden="1" outlineLevel="1" x14ac:dyDescent="0.2"/>
    <row r="166" spans="1:32" hidden="1" outlineLevel="1" x14ac:dyDescent="0.2">
      <c r="A166" t="s">
        <v>23926</v>
      </c>
      <c r="B166" t="s">
        <v>23927</v>
      </c>
      <c r="C166" t="s">
        <v>14347</v>
      </c>
      <c r="J166" t="s">
        <v>23928</v>
      </c>
      <c r="K166" t="s">
        <v>1190</v>
      </c>
      <c r="L166" t="s">
        <v>1233</v>
      </c>
      <c r="M166">
        <v>1</v>
      </c>
      <c r="P166" t="s">
        <v>23929</v>
      </c>
      <c r="Q166" t="s">
        <v>10258</v>
      </c>
      <c r="S166">
        <v>4.2162470000000001E-2</v>
      </c>
      <c r="T166">
        <v>1.3637542999999999E-3</v>
      </c>
      <c r="U166">
        <v>1.4225035E-2</v>
      </c>
      <c r="V166">
        <v>5.1796999999999998E-3</v>
      </c>
      <c r="W166">
        <v>1.7872108000000001E-2</v>
      </c>
      <c r="X166">
        <v>8.7641070000000001E-3</v>
      </c>
      <c r="Y166">
        <v>0.2</v>
      </c>
      <c r="Z166">
        <v>0.113</v>
      </c>
      <c r="AA166">
        <v>0</v>
      </c>
      <c r="AB166">
        <v>0.88700000000000001</v>
      </c>
      <c r="AC166">
        <v>0.31819999999999998</v>
      </c>
      <c r="AD166" t="s">
        <v>48</v>
      </c>
      <c r="AE166" t="s">
        <v>48</v>
      </c>
      <c r="AF166" t="s">
        <v>48</v>
      </c>
    </row>
    <row r="167" spans="1:32" hidden="1" outlineLevel="1" x14ac:dyDescent="0.2">
      <c r="A167" t="s">
        <v>23930</v>
      </c>
      <c r="B167" t="s">
        <v>23931</v>
      </c>
      <c r="C167" t="s">
        <v>23932</v>
      </c>
      <c r="J167" t="s">
        <v>23933</v>
      </c>
      <c r="K167" t="s">
        <v>1190</v>
      </c>
      <c r="L167" t="s">
        <v>1233</v>
      </c>
      <c r="M167">
        <v>1</v>
      </c>
      <c r="P167" t="s">
        <v>23934</v>
      </c>
      <c r="Q167" t="s">
        <v>47</v>
      </c>
      <c r="S167">
        <v>2.1903414E-2</v>
      </c>
      <c r="T167">
        <v>8.6307525999999998E-4</v>
      </c>
      <c r="U167">
        <v>1.3029462E-2</v>
      </c>
      <c r="V167">
        <v>2.552852E-3</v>
      </c>
      <c r="W167">
        <v>1.0096892E-2</v>
      </c>
      <c r="X167">
        <v>6.6474739999999996E-3</v>
      </c>
      <c r="Y167">
        <v>0.1522321428571429</v>
      </c>
      <c r="Z167">
        <v>0.219</v>
      </c>
      <c r="AA167">
        <v>4.8000000000000001E-2</v>
      </c>
      <c r="AB167">
        <v>0.73299999999999998</v>
      </c>
      <c r="AC167">
        <v>0.96230000000000004</v>
      </c>
      <c r="AD167" t="s">
        <v>48</v>
      </c>
      <c r="AE167" t="s">
        <v>48</v>
      </c>
      <c r="AF167" t="s">
        <v>48</v>
      </c>
    </row>
    <row r="168" spans="1:32" hidden="1" outlineLevel="1" x14ac:dyDescent="0.2">
      <c r="A168" t="s">
        <v>23935</v>
      </c>
      <c r="B168" t="s">
        <v>23936</v>
      </c>
      <c r="C168" t="s">
        <v>23937</v>
      </c>
      <c r="J168" t="s">
        <v>23938</v>
      </c>
      <c r="K168" t="s">
        <v>1190</v>
      </c>
      <c r="L168" t="s">
        <v>1233</v>
      </c>
      <c r="M168">
        <v>1</v>
      </c>
      <c r="P168" t="s">
        <v>23939</v>
      </c>
      <c r="Q168" t="s">
        <v>47</v>
      </c>
      <c r="S168">
        <v>0.20056234000000001</v>
      </c>
      <c r="T168">
        <v>2.9373170000000001E-3</v>
      </c>
      <c r="U168">
        <v>2.1808385999999999E-2</v>
      </c>
      <c r="V168">
        <v>6.9925949999999999E-3</v>
      </c>
      <c r="W168">
        <v>0.113185234</v>
      </c>
      <c r="X168">
        <v>7.4565843999999997E-3</v>
      </c>
      <c r="Y168">
        <v>-0.35</v>
      </c>
      <c r="Z168">
        <v>0</v>
      </c>
      <c r="AA168">
        <v>0.38100000000000001</v>
      </c>
      <c r="AB168">
        <v>0.61899999999999999</v>
      </c>
      <c r="AC168">
        <v>-0.51160000000000005</v>
      </c>
      <c r="AD168" t="s">
        <v>48</v>
      </c>
      <c r="AE168" t="s">
        <v>48</v>
      </c>
      <c r="AF168" t="s">
        <v>48</v>
      </c>
    </row>
    <row r="169" spans="1:32" hidden="1" outlineLevel="1" x14ac:dyDescent="0.2">
      <c r="A169" t="s">
        <v>23940</v>
      </c>
      <c r="B169" t="s">
        <v>23941</v>
      </c>
      <c r="C169" t="s">
        <v>23942</v>
      </c>
      <c r="J169" t="s">
        <v>23943</v>
      </c>
      <c r="K169" t="s">
        <v>23922</v>
      </c>
      <c r="L169" t="s">
        <v>1263</v>
      </c>
      <c r="M169">
        <v>4</v>
      </c>
      <c r="P169" t="s">
        <v>23944</v>
      </c>
      <c r="Q169" t="s">
        <v>10138</v>
      </c>
      <c r="S169">
        <v>0.67440869999999997</v>
      </c>
      <c r="T169">
        <v>0.16960317</v>
      </c>
      <c r="U169">
        <v>0.53654230000000003</v>
      </c>
      <c r="V169">
        <v>5.7037655E-2</v>
      </c>
      <c r="W169">
        <v>0.54471385000000005</v>
      </c>
      <c r="X169">
        <v>1.7328756000000001E-2</v>
      </c>
      <c r="Y169">
        <v>-0.33333333333333331</v>
      </c>
      <c r="Z169">
        <v>0.13400000000000001</v>
      </c>
      <c r="AA169">
        <v>0.47</v>
      </c>
      <c r="AB169">
        <v>0.39600000000000002</v>
      </c>
      <c r="AC169">
        <v>-0.77769999999999995</v>
      </c>
      <c r="AD169" t="s">
        <v>48</v>
      </c>
      <c r="AE169" t="s">
        <v>48</v>
      </c>
      <c r="AF169" t="s">
        <v>48</v>
      </c>
    </row>
    <row r="170" spans="1:32" hidden="1" outlineLevel="1" x14ac:dyDescent="0.2">
      <c r="A170" t="s">
        <v>23945</v>
      </c>
      <c r="B170" t="s">
        <v>23946</v>
      </c>
      <c r="C170" t="s">
        <v>1192</v>
      </c>
      <c r="J170" t="s">
        <v>23947</v>
      </c>
      <c r="K170" t="s">
        <v>23926</v>
      </c>
      <c r="L170" t="s">
        <v>1263</v>
      </c>
      <c r="M170">
        <v>1</v>
      </c>
      <c r="P170" t="s">
        <v>23948</v>
      </c>
      <c r="Q170" t="s">
        <v>47</v>
      </c>
      <c r="S170">
        <v>6.6588700000000001E-2</v>
      </c>
      <c r="T170">
        <v>2.3555756000000001E-3</v>
      </c>
      <c r="U170">
        <v>4.0409463999999999E-2</v>
      </c>
      <c r="V170">
        <v>5.2536960000000004E-3</v>
      </c>
      <c r="W170">
        <v>2.173949E-2</v>
      </c>
      <c r="X170">
        <v>9.5408520000000007E-3</v>
      </c>
      <c r="Y170">
        <v>0.1083333333333333</v>
      </c>
      <c r="Z170">
        <v>7.5999999999999998E-2</v>
      </c>
      <c r="AA170">
        <v>5.0999999999999997E-2</v>
      </c>
      <c r="AB170">
        <v>0.873</v>
      </c>
      <c r="AC170">
        <v>0.32590000000000002</v>
      </c>
      <c r="AD170" t="s">
        <v>48</v>
      </c>
      <c r="AE170" t="s">
        <v>48</v>
      </c>
      <c r="AF170" t="s">
        <v>48</v>
      </c>
    </row>
    <row r="171" spans="1:32" hidden="1" outlineLevel="1" x14ac:dyDescent="0.2"/>
    <row r="172" spans="1:32" hidden="1" outlineLevel="1" x14ac:dyDescent="0.2"/>
    <row r="173" spans="1:32" hidden="1" outlineLevel="1" x14ac:dyDescent="0.2"/>
    <row r="174" spans="1:32" hidden="1" outlineLevel="1" x14ac:dyDescent="0.2"/>
    <row r="175" spans="1:32" hidden="1" outlineLevel="1" x14ac:dyDescent="0.2"/>
    <row r="176" spans="1:32" hidden="1" outlineLevel="1" x14ac:dyDescent="0.2"/>
    <row r="177" spans="1:44" hidden="1" outlineLevel="1" x14ac:dyDescent="0.2"/>
    <row r="178" spans="1:44" hidden="1" outlineLevel="1" x14ac:dyDescent="0.2"/>
    <row r="179" spans="1:44" hidden="1" outlineLevel="1" x14ac:dyDescent="0.2"/>
    <row r="180" spans="1:44" hidden="1" outlineLevel="1" x14ac:dyDescent="0.2"/>
    <row r="181" spans="1:44" hidden="1" outlineLevel="1" x14ac:dyDescent="0.2"/>
    <row r="182" spans="1:44" hidden="1" outlineLevel="1" x14ac:dyDescent="0.2"/>
    <row r="183" spans="1:44" hidden="1" outlineLevel="1" x14ac:dyDescent="0.2"/>
    <row r="184" spans="1:44" hidden="1" outlineLevel="1" x14ac:dyDescent="0.2"/>
    <row r="185" spans="1:44" hidden="1" outlineLevel="1" x14ac:dyDescent="0.2"/>
    <row r="186" spans="1:44" hidden="1" outlineLevel="1" x14ac:dyDescent="0.2"/>
    <row r="187" spans="1:44" collapsed="1" x14ac:dyDescent="0.2">
      <c r="A187" t="s">
        <v>1094</v>
      </c>
      <c r="B187" t="s">
        <v>1095</v>
      </c>
      <c r="C187" t="s">
        <v>1096</v>
      </c>
      <c r="D187" t="s">
        <v>1097</v>
      </c>
      <c r="E187" t="s">
        <v>246</v>
      </c>
      <c r="F187" t="s">
        <v>42</v>
      </c>
      <c r="G187">
        <v>30</v>
      </c>
      <c r="H187" t="s">
        <v>43</v>
      </c>
      <c r="I187">
        <v>30</v>
      </c>
      <c r="J187" t="s">
        <v>1098</v>
      </c>
      <c r="L187" t="s">
        <v>45</v>
      </c>
      <c r="M187">
        <v>440</v>
      </c>
      <c r="N187">
        <v>0.81</v>
      </c>
      <c r="O187" s="2" t="s">
        <v>1099</v>
      </c>
      <c r="P187" s="2" t="s">
        <v>1099</v>
      </c>
      <c r="Q187" t="s">
        <v>47</v>
      </c>
      <c r="R187" t="s">
        <v>47</v>
      </c>
      <c r="S187">
        <v>0.10089093</v>
      </c>
      <c r="T187">
        <v>3.0899047999999999E-3</v>
      </c>
      <c r="U187">
        <v>4.0158957000000002E-2</v>
      </c>
      <c r="V187">
        <v>1.03594E-2</v>
      </c>
      <c r="W187">
        <v>3.3019635999999998E-2</v>
      </c>
      <c r="X187">
        <v>8.1686009999999993E-3</v>
      </c>
      <c r="Y187">
        <v>9.0533673321759267E-2</v>
      </c>
      <c r="Z187">
        <v>4.7E-2</v>
      </c>
      <c r="AA187">
        <v>5.1999999999999998E-2</v>
      </c>
      <c r="AB187">
        <v>0.90100000000000002</v>
      </c>
      <c r="AC187">
        <v>-0.4723</v>
      </c>
      <c r="AD187" t="s">
        <v>48</v>
      </c>
      <c r="AE187" t="s">
        <v>48</v>
      </c>
      <c r="AF187" t="s">
        <v>48</v>
      </c>
      <c r="AH187">
        <f t="shared" ref="AH187" si="16">SUM(AI187:AJ187)</f>
        <v>609</v>
      </c>
      <c r="AI187">
        <f>COUNTIF(L187:L800, "Comment")</f>
        <v>400</v>
      </c>
      <c r="AJ187">
        <f>COUNTIF(L187:L800, "Reply")</f>
        <v>209</v>
      </c>
      <c r="AK187">
        <f>COUNTIF(C188:C800, C187)</f>
        <v>25</v>
      </c>
      <c r="AM187">
        <f>AVERAGE(S187:S800)</f>
        <v>0.16119478639816365</v>
      </c>
      <c r="AN187">
        <f>AVERAGE(Y187:Y800)</f>
        <v>9.0858434793574347E-2</v>
      </c>
      <c r="AO187" cm="1">
        <f t="array" ref="AO187">SUM(COUNTIF(J188:J800, {"*NTA*","*YWNBTA*"}))</f>
        <v>84</v>
      </c>
      <c r="AP187" cm="1">
        <f t="array" ref="AP187">SUM(COUNTIF(J188:J800, {"*YTA*","*YWBTA*"}))</f>
        <v>190</v>
      </c>
      <c r="AQ187" s="9">
        <f>COUNTIF(J188:J800, "*ESH*")</f>
        <v>35</v>
      </c>
      <c r="AR187" t="str">
        <f>IF(AO187&gt;AP187,(IF(AO187&gt;AQ187,"NTA","YTA")), IF(AP187&gt;AQ187,"YTA","ESH"))</f>
        <v>YTA</v>
      </c>
    </row>
    <row r="188" spans="1:44" hidden="1" outlineLevel="1" x14ac:dyDescent="0.2">
      <c r="P188" s="2"/>
    </row>
    <row r="189" spans="1:44" hidden="1" outlineLevel="1" x14ac:dyDescent="0.2">
      <c r="A189" t="s">
        <v>10113</v>
      </c>
      <c r="B189" t="s">
        <v>10114</v>
      </c>
      <c r="C189" t="s">
        <v>2773</v>
      </c>
      <c r="J189" t="s">
        <v>10115</v>
      </c>
      <c r="K189" t="s">
        <v>1094</v>
      </c>
      <c r="L189" t="s">
        <v>1233</v>
      </c>
      <c r="M189">
        <v>436</v>
      </c>
      <c r="P189" s="2" t="s">
        <v>10116</v>
      </c>
      <c r="Q189" t="s">
        <v>10098</v>
      </c>
      <c r="S189">
        <v>8.4790690000000002E-2</v>
      </c>
      <c r="T189">
        <v>1.783371E-3</v>
      </c>
      <c r="U189">
        <v>1.8802373000000001E-2</v>
      </c>
      <c r="V189">
        <v>6.0676484999999999E-3</v>
      </c>
      <c r="W189">
        <v>2.7218282E-2</v>
      </c>
      <c r="X189">
        <v>7.0293739999999997E-3</v>
      </c>
      <c r="Y189">
        <v>0.25</v>
      </c>
      <c r="Z189">
        <v>5.0999999999999997E-2</v>
      </c>
      <c r="AA189">
        <v>2.1999999999999999E-2</v>
      </c>
      <c r="AB189">
        <v>0.92600000000000005</v>
      </c>
      <c r="AC189">
        <v>0.34910000000000002</v>
      </c>
      <c r="AD189" t="s">
        <v>48</v>
      </c>
      <c r="AE189" t="s">
        <v>48</v>
      </c>
      <c r="AF189" t="s">
        <v>48</v>
      </c>
    </row>
    <row r="190" spans="1:44" hidden="1" outlineLevel="1" x14ac:dyDescent="0.2">
      <c r="A190" t="s">
        <v>10117</v>
      </c>
      <c r="B190" t="s">
        <v>10118</v>
      </c>
      <c r="C190" t="s">
        <v>10119</v>
      </c>
      <c r="J190" t="s">
        <v>10120</v>
      </c>
      <c r="K190" t="s">
        <v>1094</v>
      </c>
      <c r="L190" t="s">
        <v>1233</v>
      </c>
      <c r="M190">
        <v>614</v>
      </c>
      <c r="P190" s="2" t="s">
        <v>10121</v>
      </c>
      <c r="Q190" t="s">
        <v>47</v>
      </c>
      <c r="S190">
        <v>9.4816750000000005E-2</v>
      </c>
      <c r="T190">
        <v>2.5177002E-3</v>
      </c>
      <c r="U190">
        <v>3.6150849999999998E-2</v>
      </c>
      <c r="V190">
        <v>6.4376269999999996E-3</v>
      </c>
      <c r="W190">
        <v>3.1587280000000002E-2</v>
      </c>
      <c r="X190">
        <v>7.7025536000000002E-3</v>
      </c>
      <c r="Y190">
        <v>5.7142857142857148E-2</v>
      </c>
      <c r="Z190">
        <v>4.8000000000000001E-2</v>
      </c>
      <c r="AA190">
        <v>4.9000000000000002E-2</v>
      </c>
      <c r="AB190">
        <v>0.90300000000000002</v>
      </c>
      <c r="AC190">
        <v>0.2198</v>
      </c>
      <c r="AD190" t="s">
        <v>48</v>
      </c>
      <c r="AE190" t="s">
        <v>48</v>
      </c>
      <c r="AF190" t="s">
        <v>48</v>
      </c>
    </row>
    <row r="191" spans="1:44" hidden="1" outlineLevel="1" x14ac:dyDescent="0.2">
      <c r="A191" t="s">
        <v>10122</v>
      </c>
      <c r="B191" t="s">
        <v>10123</v>
      </c>
      <c r="C191" t="s">
        <v>10124</v>
      </c>
      <c r="J191" t="s">
        <v>10125</v>
      </c>
      <c r="K191" t="s">
        <v>1094</v>
      </c>
      <c r="L191" t="s">
        <v>1233</v>
      </c>
      <c r="M191">
        <v>245</v>
      </c>
      <c r="P191" s="2" t="s">
        <v>10126</v>
      </c>
      <c r="Q191" t="s">
        <v>47</v>
      </c>
      <c r="S191">
        <v>0.10002319</v>
      </c>
      <c r="T191">
        <v>2.3174286000000001E-3</v>
      </c>
      <c r="U191">
        <v>2.2901481000000001E-2</v>
      </c>
      <c r="V191">
        <v>6.1786419999999998E-3</v>
      </c>
      <c r="W191">
        <v>2.9714199E-2</v>
      </c>
      <c r="X191">
        <v>6.6668926999999996E-3</v>
      </c>
      <c r="Y191">
        <v>-8.3333333333333329E-2</v>
      </c>
      <c r="Z191">
        <v>5.3999999999999999E-2</v>
      </c>
      <c r="AA191">
        <v>8.7999999999999995E-2</v>
      </c>
      <c r="AB191">
        <v>0.85799999999999998</v>
      </c>
      <c r="AC191">
        <v>-0.25840000000000002</v>
      </c>
      <c r="AD191" t="s">
        <v>48</v>
      </c>
      <c r="AE191" t="s">
        <v>48</v>
      </c>
      <c r="AF191" t="s">
        <v>48</v>
      </c>
    </row>
    <row r="192" spans="1:44" hidden="1" outlineLevel="1" x14ac:dyDescent="0.2">
      <c r="A192" t="s">
        <v>10127</v>
      </c>
      <c r="B192" t="s">
        <v>10128</v>
      </c>
      <c r="C192" t="s">
        <v>10129</v>
      </c>
      <c r="J192" t="s">
        <v>10130</v>
      </c>
      <c r="K192" t="s">
        <v>1094</v>
      </c>
      <c r="L192" t="s">
        <v>1233</v>
      </c>
      <c r="M192">
        <v>1211</v>
      </c>
      <c r="P192" s="2" t="s">
        <v>10131</v>
      </c>
      <c r="Q192" t="s">
        <v>10132</v>
      </c>
      <c r="S192">
        <v>0.11192002</v>
      </c>
      <c r="T192">
        <v>3.0708313000000001E-3</v>
      </c>
      <c r="U192">
        <v>2.9888187E-2</v>
      </c>
      <c r="V192">
        <v>1.0063417E-2</v>
      </c>
      <c r="W192">
        <v>5.8475737E-2</v>
      </c>
      <c r="X192">
        <v>7.6896079999999997E-3</v>
      </c>
      <c r="Y192">
        <v>0.1702380952380953</v>
      </c>
      <c r="Z192">
        <v>0.159</v>
      </c>
      <c r="AA192">
        <v>4.4999999999999998E-2</v>
      </c>
      <c r="AB192">
        <v>0.79600000000000004</v>
      </c>
      <c r="AC192">
        <v>0.95940000000000003</v>
      </c>
      <c r="AD192" t="s">
        <v>48</v>
      </c>
      <c r="AE192" t="s">
        <v>48</v>
      </c>
      <c r="AF192" t="s">
        <v>48</v>
      </c>
    </row>
    <row r="193" spans="1:32" hidden="1" outlineLevel="1" x14ac:dyDescent="0.2">
      <c r="A193" t="s">
        <v>10133</v>
      </c>
      <c r="B193" t="s">
        <v>10134</v>
      </c>
      <c r="C193" t="s">
        <v>10135</v>
      </c>
      <c r="J193" t="s">
        <v>10136</v>
      </c>
      <c r="K193" t="s">
        <v>1094</v>
      </c>
      <c r="L193" t="s">
        <v>1233</v>
      </c>
      <c r="M193">
        <v>206</v>
      </c>
      <c r="P193" s="2" t="s">
        <v>10137</v>
      </c>
      <c r="Q193" t="s">
        <v>10138</v>
      </c>
      <c r="S193">
        <v>0.19124292000000001</v>
      </c>
      <c r="T193">
        <v>3.7384033000000001E-3</v>
      </c>
      <c r="U193">
        <v>3.1641732999999998E-2</v>
      </c>
      <c r="V193">
        <v>1.0285404499999999E-2</v>
      </c>
      <c r="W193">
        <v>6.4773209999999998E-2</v>
      </c>
      <c r="X193">
        <v>8.1686009999999993E-3</v>
      </c>
      <c r="Y193">
        <v>0.05</v>
      </c>
      <c r="Z193">
        <v>0</v>
      </c>
      <c r="AA193">
        <v>3.6999999999999998E-2</v>
      </c>
      <c r="AB193">
        <v>0.96299999999999997</v>
      </c>
      <c r="AC193">
        <v>-5.7200000000000001E-2</v>
      </c>
      <c r="AD193" t="s">
        <v>48</v>
      </c>
      <c r="AE193" t="s">
        <v>48</v>
      </c>
      <c r="AF193" t="s">
        <v>48</v>
      </c>
    </row>
    <row r="194" spans="1:32" hidden="1" outlineLevel="1" x14ac:dyDescent="0.2">
      <c r="A194" t="s">
        <v>10139</v>
      </c>
      <c r="B194" t="s">
        <v>10140</v>
      </c>
      <c r="C194" t="s">
        <v>10141</v>
      </c>
      <c r="J194" t="s">
        <v>10142</v>
      </c>
      <c r="K194" t="s">
        <v>1094</v>
      </c>
      <c r="L194" t="s">
        <v>1233</v>
      </c>
      <c r="M194">
        <v>1953</v>
      </c>
      <c r="P194" s="2" t="s">
        <v>10143</v>
      </c>
      <c r="Q194" t="s">
        <v>10144</v>
      </c>
      <c r="S194">
        <v>0.36456755000000002</v>
      </c>
      <c r="T194">
        <v>2.3076923999999999E-2</v>
      </c>
      <c r="U194">
        <v>0.41570562</v>
      </c>
      <c r="V194">
        <v>2.821777E-2</v>
      </c>
      <c r="W194">
        <v>0.24424846</v>
      </c>
      <c r="X194">
        <v>1.0654188E-2</v>
      </c>
      <c r="Y194">
        <v>0.10046768707482991</v>
      </c>
      <c r="Z194">
        <v>7.9000000000000001E-2</v>
      </c>
      <c r="AA194">
        <v>7.5999999999999998E-2</v>
      </c>
      <c r="AB194">
        <v>0.84499999999999997</v>
      </c>
      <c r="AC194">
        <v>-0.33160000000000001</v>
      </c>
      <c r="AD194" t="s">
        <v>48</v>
      </c>
      <c r="AE194" t="s">
        <v>48</v>
      </c>
      <c r="AF194" t="s">
        <v>48</v>
      </c>
    </row>
    <row r="195" spans="1:32" hidden="1" outlineLevel="1" x14ac:dyDescent="0.2">
      <c r="A195" t="s">
        <v>10145</v>
      </c>
      <c r="B195" t="s">
        <v>10146</v>
      </c>
      <c r="C195" t="s">
        <v>10147</v>
      </c>
      <c r="J195" t="s">
        <v>10148</v>
      </c>
      <c r="K195" t="s">
        <v>1094</v>
      </c>
      <c r="L195" t="s">
        <v>1233</v>
      </c>
      <c r="M195">
        <v>52</v>
      </c>
      <c r="P195" s="2" t="s">
        <v>10149</v>
      </c>
      <c r="Q195" t="s">
        <v>10150</v>
      </c>
      <c r="S195">
        <v>0.115658075</v>
      </c>
      <c r="T195">
        <v>1.9931793E-3</v>
      </c>
      <c r="U195">
        <v>1.6889455000000001E-2</v>
      </c>
      <c r="V195">
        <v>9.7674349999999997E-3</v>
      </c>
      <c r="W195">
        <v>6.5122849999999996E-2</v>
      </c>
      <c r="X195">
        <v>6.2202639999999997E-3</v>
      </c>
      <c r="Y195">
        <v>0</v>
      </c>
      <c r="Z195">
        <v>0.11799999999999999</v>
      </c>
      <c r="AA195">
        <v>0</v>
      </c>
      <c r="AB195">
        <v>0.88200000000000001</v>
      </c>
      <c r="AC195">
        <v>0.34</v>
      </c>
      <c r="AD195" t="s">
        <v>48</v>
      </c>
      <c r="AE195" t="s">
        <v>48</v>
      </c>
      <c r="AF195" t="s">
        <v>48</v>
      </c>
    </row>
    <row r="196" spans="1:32" hidden="1" outlineLevel="1" x14ac:dyDescent="0.2">
      <c r="A196" t="s">
        <v>10151</v>
      </c>
      <c r="B196" t="s">
        <v>10152</v>
      </c>
      <c r="C196" t="s">
        <v>10153</v>
      </c>
      <c r="J196" t="s">
        <v>10154</v>
      </c>
      <c r="K196" t="s">
        <v>1094</v>
      </c>
      <c r="L196" t="s">
        <v>1233</v>
      </c>
      <c r="M196">
        <v>181</v>
      </c>
      <c r="P196" s="2" t="s">
        <v>10155</v>
      </c>
      <c r="Q196" t="s">
        <v>10156</v>
      </c>
      <c r="S196">
        <v>0.19789438000000001</v>
      </c>
      <c r="T196">
        <v>5.5313109999999997E-3</v>
      </c>
      <c r="U196">
        <v>9.0340030000000002E-2</v>
      </c>
      <c r="V196">
        <v>1.0137413E-2</v>
      </c>
      <c r="W196">
        <v>9.8556110000000002E-2</v>
      </c>
      <c r="X196">
        <v>8.3110040000000003E-3</v>
      </c>
      <c r="Y196">
        <v>6.4047619047619062E-2</v>
      </c>
      <c r="Z196">
        <v>5.5E-2</v>
      </c>
      <c r="AA196">
        <v>3.9E-2</v>
      </c>
      <c r="AB196">
        <v>0.90600000000000003</v>
      </c>
      <c r="AC196">
        <v>-8.0299999999999996E-2</v>
      </c>
      <c r="AD196" t="s">
        <v>48</v>
      </c>
      <c r="AE196" t="s">
        <v>48</v>
      </c>
      <c r="AF196" t="s">
        <v>48</v>
      </c>
    </row>
    <row r="197" spans="1:32" hidden="1" outlineLevel="1" x14ac:dyDescent="0.2">
      <c r="A197" t="s">
        <v>10157</v>
      </c>
      <c r="B197" t="s">
        <v>10158</v>
      </c>
      <c r="C197" t="s">
        <v>10159</v>
      </c>
      <c r="J197" t="s">
        <v>10160</v>
      </c>
      <c r="K197" t="s">
        <v>1094</v>
      </c>
      <c r="L197" t="s">
        <v>1233</v>
      </c>
      <c r="M197">
        <v>32</v>
      </c>
      <c r="P197" s="2" t="s">
        <v>10161</v>
      </c>
      <c r="Q197" t="s">
        <v>47</v>
      </c>
      <c r="S197">
        <v>0.4269174</v>
      </c>
      <c r="T197">
        <v>2.3076923999999999E-2</v>
      </c>
      <c r="U197">
        <v>0.50135689999999999</v>
      </c>
      <c r="V197">
        <v>1.0137413E-2</v>
      </c>
      <c r="W197">
        <v>0.1087965</v>
      </c>
      <c r="X197">
        <v>8.0779809999999997E-3</v>
      </c>
      <c r="Y197">
        <v>-4.9999999999999989E-2</v>
      </c>
      <c r="Z197">
        <v>0.17399999999999999</v>
      </c>
      <c r="AA197">
        <v>0.439</v>
      </c>
      <c r="AB197">
        <v>0.38700000000000001</v>
      </c>
      <c r="AC197">
        <v>-0.5766</v>
      </c>
      <c r="AD197" t="s">
        <v>48</v>
      </c>
      <c r="AE197" t="s">
        <v>48</v>
      </c>
      <c r="AF197" t="s">
        <v>48</v>
      </c>
    </row>
    <row r="198" spans="1:32" hidden="1" outlineLevel="1" x14ac:dyDescent="0.2">
      <c r="A198" t="s">
        <v>10162</v>
      </c>
      <c r="B198" t="s">
        <v>10163</v>
      </c>
      <c r="C198" t="s">
        <v>10164</v>
      </c>
      <c r="J198" t="s">
        <v>10165</v>
      </c>
      <c r="K198" t="s">
        <v>1094</v>
      </c>
      <c r="L198" t="s">
        <v>1233</v>
      </c>
      <c r="M198">
        <v>106</v>
      </c>
      <c r="P198" s="2" t="s">
        <v>10166</v>
      </c>
      <c r="Q198" t="s">
        <v>47</v>
      </c>
      <c r="S198">
        <v>0.30439767000000001</v>
      </c>
      <c r="T198">
        <v>7.6293945E-3</v>
      </c>
      <c r="U198">
        <v>8.4520880000000007E-2</v>
      </c>
      <c r="V198">
        <v>1.7867406999999998E-2</v>
      </c>
      <c r="W198">
        <v>0.23704575999999999</v>
      </c>
      <c r="X198">
        <v>8.8935639999999996E-3</v>
      </c>
      <c r="Y198">
        <v>0.28399999999999997</v>
      </c>
      <c r="Z198">
        <v>0.189</v>
      </c>
      <c r="AA198">
        <v>3.9E-2</v>
      </c>
      <c r="AB198">
        <v>0.77300000000000002</v>
      </c>
      <c r="AC198">
        <v>0.77559999999999996</v>
      </c>
      <c r="AD198" t="s">
        <v>48</v>
      </c>
      <c r="AE198" t="s">
        <v>48</v>
      </c>
      <c r="AF198" t="s">
        <v>48</v>
      </c>
    </row>
    <row r="199" spans="1:32" hidden="1" outlineLevel="1" x14ac:dyDescent="0.2">
      <c r="A199" t="s">
        <v>10167</v>
      </c>
      <c r="B199" t="s">
        <v>10168</v>
      </c>
      <c r="C199" t="s">
        <v>10169</v>
      </c>
      <c r="J199" t="s">
        <v>10170</v>
      </c>
      <c r="K199" t="s">
        <v>1094</v>
      </c>
      <c r="L199" t="s">
        <v>1233</v>
      </c>
      <c r="M199">
        <v>13</v>
      </c>
      <c r="P199" s="2" t="s">
        <v>10171</v>
      </c>
      <c r="Q199" t="s">
        <v>10132</v>
      </c>
      <c r="S199">
        <v>4.2904640000000001E-2</v>
      </c>
      <c r="T199">
        <v>1.3828277999999999E-3</v>
      </c>
      <c r="U199">
        <v>1.7709277999999998E-2</v>
      </c>
      <c r="V199">
        <v>4.4212440000000004E-3</v>
      </c>
      <c r="W199">
        <v>1.8838952999999999E-2</v>
      </c>
      <c r="X199">
        <v>7.4954215000000001E-3</v>
      </c>
      <c r="Y199">
        <v>0.33750000000000002</v>
      </c>
      <c r="Z199">
        <v>5.0999999999999997E-2</v>
      </c>
      <c r="AA199">
        <v>3.2000000000000001E-2</v>
      </c>
      <c r="AB199">
        <v>0.91700000000000004</v>
      </c>
      <c r="AC199">
        <v>0.2324</v>
      </c>
      <c r="AD199" t="s">
        <v>48</v>
      </c>
      <c r="AE199" t="s">
        <v>48</v>
      </c>
      <c r="AF199" t="s">
        <v>48</v>
      </c>
    </row>
    <row r="200" spans="1:32" hidden="1" outlineLevel="1" x14ac:dyDescent="0.2">
      <c r="A200" t="s">
        <v>10172</v>
      </c>
      <c r="B200" t="s">
        <v>10173</v>
      </c>
      <c r="C200" t="s">
        <v>10174</v>
      </c>
      <c r="J200" t="s">
        <v>10175</v>
      </c>
      <c r="K200" t="s">
        <v>1094</v>
      </c>
      <c r="L200" t="s">
        <v>1233</v>
      </c>
      <c r="M200">
        <v>63</v>
      </c>
      <c r="P200" s="2" t="s">
        <v>10176</v>
      </c>
      <c r="Q200" t="s">
        <v>47</v>
      </c>
      <c r="S200">
        <v>0.10045706</v>
      </c>
      <c r="T200">
        <v>3.1661987000000001E-3</v>
      </c>
      <c r="U200">
        <v>3.3896290000000003E-2</v>
      </c>
      <c r="V200">
        <v>8.9534809999999992E-3</v>
      </c>
      <c r="W200">
        <v>2.8502204999999999E-2</v>
      </c>
      <c r="X200">
        <v>7.1070487999999998E-3</v>
      </c>
      <c r="Y200">
        <v>0.23333333333333339</v>
      </c>
      <c r="Z200">
        <v>0.68300000000000005</v>
      </c>
      <c r="AA200">
        <v>0</v>
      </c>
      <c r="AB200">
        <v>0.317</v>
      </c>
      <c r="AC200">
        <v>0.82250000000000001</v>
      </c>
      <c r="AD200" t="s">
        <v>48</v>
      </c>
      <c r="AE200" t="s">
        <v>48</v>
      </c>
      <c r="AF200" t="s">
        <v>48</v>
      </c>
    </row>
    <row r="201" spans="1:32" hidden="1" outlineLevel="1" x14ac:dyDescent="0.2">
      <c r="A201" t="s">
        <v>10177</v>
      </c>
      <c r="B201" t="s">
        <v>10178</v>
      </c>
      <c r="C201" t="s">
        <v>10179</v>
      </c>
      <c r="J201" t="s">
        <v>10180</v>
      </c>
      <c r="K201" t="s">
        <v>1094</v>
      </c>
      <c r="L201" t="s">
        <v>1233</v>
      </c>
      <c r="M201">
        <v>11</v>
      </c>
      <c r="P201" s="2" t="s">
        <v>10181</v>
      </c>
      <c r="Q201" t="s">
        <v>47</v>
      </c>
      <c r="S201">
        <v>5.7995459999999999E-2</v>
      </c>
      <c r="T201">
        <v>1.4209747E-3</v>
      </c>
      <c r="U201">
        <v>1.6342908E-2</v>
      </c>
      <c r="V201">
        <v>2.7748393E-3</v>
      </c>
      <c r="W201">
        <v>1.9741343000000001E-2</v>
      </c>
      <c r="X201">
        <v>9.2042630000000007E-3</v>
      </c>
      <c r="Y201">
        <v>0.15151515151515149</v>
      </c>
      <c r="Z201">
        <v>4.5999999999999999E-2</v>
      </c>
      <c r="AA201">
        <v>0</v>
      </c>
      <c r="AB201">
        <v>0.95399999999999996</v>
      </c>
      <c r="AC201">
        <v>2.86E-2</v>
      </c>
      <c r="AD201" t="s">
        <v>48</v>
      </c>
      <c r="AE201" t="s">
        <v>48</v>
      </c>
      <c r="AF201" t="s">
        <v>48</v>
      </c>
    </row>
    <row r="202" spans="1:32" hidden="1" outlineLevel="1" x14ac:dyDescent="0.2">
      <c r="A202" t="s">
        <v>10182</v>
      </c>
      <c r="B202" t="s">
        <v>10183</v>
      </c>
      <c r="C202" t="s">
        <v>10184</v>
      </c>
      <c r="J202" t="s">
        <v>10185</v>
      </c>
      <c r="K202" t="s">
        <v>1094</v>
      </c>
      <c r="L202" t="s">
        <v>1233</v>
      </c>
      <c r="M202">
        <v>58</v>
      </c>
      <c r="P202" s="2" t="s">
        <v>10186</v>
      </c>
      <c r="Q202" t="s">
        <v>47</v>
      </c>
      <c r="S202">
        <v>1.2314741000000001E-2</v>
      </c>
      <c r="T202">
        <v>4.9114229999999996E-4</v>
      </c>
      <c r="U202">
        <v>1.0245483E-2</v>
      </c>
      <c r="V202">
        <v>2.1273769000000001E-3</v>
      </c>
      <c r="W202">
        <v>8.8048840000000007E-3</v>
      </c>
      <c r="X202">
        <v>5.9969495000000003E-3</v>
      </c>
      <c r="Y202">
        <v>0.41249999999999998</v>
      </c>
      <c r="Z202">
        <v>7.8E-2</v>
      </c>
      <c r="AA202">
        <v>0</v>
      </c>
      <c r="AB202">
        <v>0.92200000000000004</v>
      </c>
      <c r="AC202">
        <v>0.61150000000000004</v>
      </c>
      <c r="AD202" t="s">
        <v>48</v>
      </c>
      <c r="AE202" t="s">
        <v>48</v>
      </c>
      <c r="AF202" t="s">
        <v>48</v>
      </c>
    </row>
    <row r="203" spans="1:32" hidden="1" outlineLevel="1" x14ac:dyDescent="0.2">
      <c r="A203" t="s">
        <v>10187</v>
      </c>
      <c r="B203" t="s">
        <v>10188</v>
      </c>
      <c r="C203" t="s">
        <v>10189</v>
      </c>
      <c r="J203" t="s">
        <v>10190</v>
      </c>
      <c r="K203" t="s">
        <v>1094</v>
      </c>
      <c r="L203" t="s">
        <v>1233</v>
      </c>
      <c r="M203">
        <v>47</v>
      </c>
      <c r="P203" s="2" t="s">
        <v>10191</v>
      </c>
      <c r="Q203" t="s">
        <v>47</v>
      </c>
      <c r="S203">
        <v>8.0833740000000001E-2</v>
      </c>
      <c r="T203">
        <v>1.4877319E-3</v>
      </c>
      <c r="U203">
        <v>1.3268576000000001E-2</v>
      </c>
      <c r="V203">
        <v>3.0153253999999998E-3</v>
      </c>
      <c r="W203">
        <v>2.6831544999999998E-2</v>
      </c>
      <c r="X203">
        <v>7.7284453000000001E-3</v>
      </c>
      <c r="Y203">
        <v>-0.126984126984127</v>
      </c>
      <c r="Z203">
        <v>0.11799999999999999</v>
      </c>
      <c r="AA203">
        <v>0</v>
      </c>
      <c r="AB203">
        <v>0.88200000000000001</v>
      </c>
      <c r="AC203">
        <v>0.20330000000000001</v>
      </c>
      <c r="AD203" t="s">
        <v>48</v>
      </c>
      <c r="AE203" t="s">
        <v>48</v>
      </c>
      <c r="AF203" t="s">
        <v>48</v>
      </c>
    </row>
    <row r="204" spans="1:32" hidden="1" outlineLevel="1" x14ac:dyDescent="0.2">
      <c r="A204" t="s">
        <v>10192</v>
      </c>
      <c r="B204" t="s">
        <v>10193</v>
      </c>
      <c r="C204" t="s">
        <v>10194</v>
      </c>
      <c r="J204" t="s">
        <v>10195</v>
      </c>
      <c r="K204" t="s">
        <v>1094</v>
      </c>
      <c r="L204" t="s">
        <v>1233</v>
      </c>
      <c r="M204">
        <v>40</v>
      </c>
      <c r="P204" s="2" t="s">
        <v>10196</v>
      </c>
      <c r="Q204" t="s">
        <v>10060</v>
      </c>
      <c r="S204">
        <v>2.4260364E-2</v>
      </c>
      <c r="T204">
        <v>7.0095059999999998E-4</v>
      </c>
      <c r="U204">
        <v>1.1167783000000001E-2</v>
      </c>
      <c r="V204">
        <v>2.1273769000000001E-3</v>
      </c>
      <c r="W204">
        <v>1.309891E-2</v>
      </c>
      <c r="X204">
        <v>6.5115434E-3</v>
      </c>
      <c r="Y204">
        <v>7.3214285714285718E-2</v>
      </c>
      <c r="Z204">
        <v>5.8000000000000003E-2</v>
      </c>
      <c r="AA204">
        <v>3.9E-2</v>
      </c>
      <c r="AB204">
        <v>0.90300000000000002</v>
      </c>
      <c r="AC204">
        <v>0.18079999999999999</v>
      </c>
      <c r="AD204" t="s">
        <v>48</v>
      </c>
      <c r="AE204" t="s">
        <v>48</v>
      </c>
      <c r="AF204" t="s">
        <v>48</v>
      </c>
    </row>
    <row r="205" spans="1:32" hidden="1" outlineLevel="1" x14ac:dyDescent="0.2">
      <c r="A205" t="s">
        <v>10197</v>
      </c>
      <c r="B205" t="s">
        <v>10198</v>
      </c>
      <c r="C205" t="s">
        <v>10199</v>
      </c>
      <c r="J205" t="s">
        <v>10200</v>
      </c>
      <c r="K205" t="s">
        <v>1094</v>
      </c>
      <c r="L205" t="s">
        <v>1233</v>
      </c>
      <c r="M205">
        <v>134</v>
      </c>
      <c r="P205" s="2" t="s">
        <v>10201</v>
      </c>
      <c r="Q205" t="s">
        <v>47</v>
      </c>
      <c r="S205">
        <v>4.067813E-2</v>
      </c>
      <c r="T205">
        <v>9.5844270000000002E-4</v>
      </c>
      <c r="U205">
        <v>1.4771583E-2</v>
      </c>
      <c r="V205">
        <v>2.7378413000000001E-3</v>
      </c>
      <c r="W205">
        <v>1.8838952999999999E-2</v>
      </c>
      <c r="X205">
        <v>6.2073179999999999E-3</v>
      </c>
      <c r="Y205">
        <v>0.26111111111111113</v>
      </c>
      <c r="Z205">
        <v>0.129</v>
      </c>
      <c r="AA205">
        <v>4.3999999999999997E-2</v>
      </c>
      <c r="AB205">
        <v>0.82699999999999996</v>
      </c>
      <c r="AC205">
        <v>0.71689999999999998</v>
      </c>
      <c r="AD205" t="s">
        <v>48</v>
      </c>
      <c r="AE205" t="s">
        <v>48</v>
      </c>
      <c r="AF205" t="s">
        <v>48</v>
      </c>
    </row>
    <row r="206" spans="1:32" hidden="1" outlineLevel="1" x14ac:dyDescent="0.2">
      <c r="A206" t="s">
        <v>10202</v>
      </c>
      <c r="B206" t="s">
        <v>10203</v>
      </c>
      <c r="C206" t="s">
        <v>10204</v>
      </c>
      <c r="J206" t="s">
        <v>10205</v>
      </c>
      <c r="K206" t="s">
        <v>1094</v>
      </c>
      <c r="L206" t="s">
        <v>1233</v>
      </c>
      <c r="M206">
        <v>28</v>
      </c>
      <c r="P206" s="2" t="s">
        <v>10206</v>
      </c>
      <c r="Q206" t="s">
        <v>47</v>
      </c>
      <c r="S206">
        <v>0.58851710000000002</v>
      </c>
      <c r="T206">
        <v>3.5007051999999997E-2</v>
      </c>
      <c r="U206">
        <v>0.43707030000000002</v>
      </c>
      <c r="V206">
        <v>4.5386339999999997E-2</v>
      </c>
      <c r="W206">
        <v>0.57566804000000005</v>
      </c>
      <c r="X206">
        <v>2.5789235000000001E-2</v>
      </c>
      <c r="Y206">
        <v>0.26666666666666661</v>
      </c>
      <c r="Z206">
        <v>0.1</v>
      </c>
      <c r="AA206">
        <v>0.09</v>
      </c>
      <c r="AB206">
        <v>0.81</v>
      </c>
      <c r="AC206">
        <v>-0.08</v>
      </c>
      <c r="AD206" t="s">
        <v>48</v>
      </c>
      <c r="AE206" t="s">
        <v>48</v>
      </c>
      <c r="AF206" t="s">
        <v>48</v>
      </c>
    </row>
    <row r="207" spans="1:32" hidden="1" outlineLevel="1" x14ac:dyDescent="0.2">
      <c r="A207" t="s">
        <v>10207</v>
      </c>
      <c r="B207" t="s">
        <v>10208</v>
      </c>
      <c r="C207" t="s">
        <v>10209</v>
      </c>
      <c r="J207" t="s">
        <v>10210</v>
      </c>
      <c r="K207" t="s">
        <v>1094</v>
      </c>
      <c r="L207" t="s">
        <v>1233</v>
      </c>
      <c r="M207">
        <v>22</v>
      </c>
      <c r="P207" s="2" t="s">
        <v>10211</v>
      </c>
      <c r="Q207" t="s">
        <v>47</v>
      </c>
      <c r="S207">
        <v>0.36043652999999998</v>
      </c>
      <c r="T207">
        <v>1.25103295E-2</v>
      </c>
      <c r="U207">
        <v>0.36752504000000003</v>
      </c>
      <c r="V207">
        <v>7.8435459999999999E-3</v>
      </c>
      <c r="W207">
        <v>0.24287975000000001</v>
      </c>
      <c r="X207">
        <v>1.0550622000000001E-2</v>
      </c>
      <c r="Y207">
        <v>0.3</v>
      </c>
      <c r="Z207">
        <v>8.5000000000000006E-2</v>
      </c>
      <c r="AA207">
        <v>5.0999999999999997E-2</v>
      </c>
      <c r="AB207">
        <v>0.86499999999999999</v>
      </c>
      <c r="AC207">
        <v>0.20230000000000001</v>
      </c>
      <c r="AD207" t="s">
        <v>48</v>
      </c>
      <c r="AE207" t="s">
        <v>48</v>
      </c>
      <c r="AF207" t="s">
        <v>48</v>
      </c>
    </row>
    <row r="208" spans="1:32" hidden="1" outlineLevel="1" x14ac:dyDescent="0.2">
      <c r="A208" t="s">
        <v>10212</v>
      </c>
      <c r="B208" t="s">
        <v>10213</v>
      </c>
      <c r="C208" t="s">
        <v>10214</v>
      </c>
      <c r="J208" t="s">
        <v>10215</v>
      </c>
      <c r="K208" t="s">
        <v>1094</v>
      </c>
      <c r="L208" t="s">
        <v>1233</v>
      </c>
      <c r="M208">
        <v>23</v>
      </c>
      <c r="P208" s="2" t="s">
        <v>10216</v>
      </c>
      <c r="Q208" t="s">
        <v>10150</v>
      </c>
      <c r="S208">
        <v>5.9232413999999997E-2</v>
      </c>
      <c r="T208">
        <v>1.2302399E-3</v>
      </c>
      <c r="U208">
        <v>1.261955E-2</v>
      </c>
      <c r="V208">
        <v>1.1543332E-2</v>
      </c>
      <c r="W208">
        <v>2.1288296000000002E-2</v>
      </c>
      <c r="X208">
        <v>7.4048014000000001E-3</v>
      </c>
      <c r="Y208">
        <v>0.25</v>
      </c>
      <c r="Z208">
        <v>0</v>
      </c>
      <c r="AA208">
        <v>0</v>
      </c>
      <c r="AB208">
        <v>1</v>
      </c>
      <c r="AC208">
        <v>0</v>
      </c>
      <c r="AD208" t="s">
        <v>48</v>
      </c>
      <c r="AE208" t="s">
        <v>48</v>
      </c>
      <c r="AF208" t="s">
        <v>48</v>
      </c>
    </row>
    <row r="209" spans="1:32" hidden="1" outlineLevel="1" x14ac:dyDescent="0.2">
      <c r="A209" t="s">
        <v>10217</v>
      </c>
      <c r="B209" t="s">
        <v>10218</v>
      </c>
      <c r="C209" t="s">
        <v>10219</v>
      </c>
      <c r="J209" t="s">
        <v>10220</v>
      </c>
      <c r="K209" t="s">
        <v>1094</v>
      </c>
      <c r="L209" t="s">
        <v>1233</v>
      </c>
      <c r="M209">
        <v>20</v>
      </c>
      <c r="P209" s="2" t="s">
        <v>10221</v>
      </c>
      <c r="Q209" t="s">
        <v>10138</v>
      </c>
      <c r="S209">
        <v>0.27750343</v>
      </c>
      <c r="T209">
        <v>1.1291504000000001E-2</v>
      </c>
      <c r="U209">
        <v>5.8445938000000003E-2</v>
      </c>
      <c r="V209">
        <v>3.0691283E-2</v>
      </c>
      <c r="W209">
        <v>6.9849339999999996E-2</v>
      </c>
      <c r="X209">
        <v>1.4393489000000001E-2</v>
      </c>
      <c r="Y209">
        <v>0.4</v>
      </c>
      <c r="Z209">
        <v>0.23499999999999999</v>
      </c>
      <c r="AA209">
        <v>0</v>
      </c>
      <c r="AB209">
        <v>0.76500000000000001</v>
      </c>
      <c r="AC209">
        <v>0.55740000000000001</v>
      </c>
      <c r="AD209" t="s">
        <v>48</v>
      </c>
      <c r="AE209" t="s">
        <v>48</v>
      </c>
      <c r="AF209" t="s">
        <v>48</v>
      </c>
    </row>
    <row r="210" spans="1:32" hidden="1" outlineLevel="1" x14ac:dyDescent="0.2">
      <c r="A210" t="s">
        <v>10222</v>
      </c>
      <c r="B210" t="s">
        <v>10223</v>
      </c>
      <c r="C210" t="s">
        <v>10224</v>
      </c>
      <c r="J210" t="s">
        <v>10225</v>
      </c>
      <c r="K210" t="s">
        <v>1094</v>
      </c>
      <c r="L210" t="s">
        <v>1233</v>
      </c>
      <c r="M210">
        <v>67</v>
      </c>
      <c r="P210" s="2" t="s">
        <v>10226</v>
      </c>
      <c r="Q210" t="s">
        <v>10227</v>
      </c>
      <c r="S210">
        <v>8.7956259999999994E-2</v>
      </c>
      <c r="T210">
        <v>2.5177002E-3</v>
      </c>
      <c r="U210">
        <v>3.4397303999999997E-2</v>
      </c>
      <c r="V210">
        <v>5.1427023000000004E-3</v>
      </c>
      <c r="W210">
        <v>2.3737640000000001E-2</v>
      </c>
      <c r="X210">
        <v>9.5149599999999994E-3</v>
      </c>
      <c r="Y210">
        <v>0.26250000000000001</v>
      </c>
      <c r="Z210">
        <v>4.9000000000000002E-2</v>
      </c>
      <c r="AA210">
        <v>0</v>
      </c>
      <c r="AB210">
        <v>0.95099999999999996</v>
      </c>
      <c r="AC210">
        <v>0.504</v>
      </c>
      <c r="AD210" t="s">
        <v>48</v>
      </c>
      <c r="AE210" t="s">
        <v>48</v>
      </c>
      <c r="AF210" t="s">
        <v>48</v>
      </c>
    </row>
    <row r="211" spans="1:32" hidden="1" outlineLevel="1" x14ac:dyDescent="0.2">
      <c r="A211" t="s">
        <v>10228</v>
      </c>
      <c r="B211" t="s">
        <v>10229</v>
      </c>
      <c r="C211" t="s">
        <v>10230</v>
      </c>
      <c r="J211" t="s">
        <v>10231</v>
      </c>
      <c r="K211" t="s">
        <v>1094</v>
      </c>
      <c r="L211" t="s">
        <v>1233</v>
      </c>
      <c r="M211">
        <v>38</v>
      </c>
      <c r="P211" s="2" t="s">
        <v>10232</v>
      </c>
      <c r="Q211" t="s">
        <v>47</v>
      </c>
      <c r="S211">
        <v>0.11088663999999999</v>
      </c>
      <c r="T211">
        <v>2.1648407000000001E-3</v>
      </c>
      <c r="U211">
        <v>1.3405212999999999E-2</v>
      </c>
      <c r="V211">
        <v>1.5053716E-2</v>
      </c>
      <c r="W211">
        <v>3.2468732E-2</v>
      </c>
      <c r="X211">
        <v>7.8837950000000007E-3</v>
      </c>
      <c r="Y211">
        <v>0.4</v>
      </c>
      <c r="Z211">
        <v>0.16900000000000001</v>
      </c>
      <c r="AA211">
        <v>0.113</v>
      </c>
      <c r="AB211">
        <v>0.71799999999999997</v>
      </c>
      <c r="AC211">
        <v>0.2732</v>
      </c>
      <c r="AD211" t="s">
        <v>48</v>
      </c>
      <c r="AE211" t="s">
        <v>48</v>
      </c>
      <c r="AF211" t="s">
        <v>48</v>
      </c>
    </row>
    <row r="212" spans="1:32" hidden="1" outlineLevel="1" x14ac:dyDescent="0.2">
      <c r="A212" t="s">
        <v>10233</v>
      </c>
      <c r="B212" t="s">
        <v>10234</v>
      </c>
      <c r="C212" t="s">
        <v>10235</v>
      </c>
      <c r="J212" t="s">
        <v>10236</v>
      </c>
      <c r="K212" t="s">
        <v>1094</v>
      </c>
      <c r="L212" t="s">
        <v>1233</v>
      </c>
      <c r="M212">
        <v>18</v>
      </c>
      <c r="P212" s="2" t="s">
        <v>10237</v>
      </c>
      <c r="Q212" t="s">
        <v>10104</v>
      </c>
      <c r="S212">
        <v>0.10783284999999999</v>
      </c>
      <c r="T212">
        <v>2.5177002E-3</v>
      </c>
      <c r="U212">
        <v>2.2696527000000001E-2</v>
      </c>
      <c r="V212">
        <v>5.8456612999999999E-3</v>
      </c>
      <c r="W212">
        <v>5.3791172999999998E-2</v>
      </c>
      <c r="X212">
        <v>7.1847233999999998E-3</v>
      </c>
      <c r="Y212">
        <v>0.14615384615384611</v>
      </c>
      <c r="Z212">
        <v>0.10299999999999999</v>
      </c>
      <c r="AA212">
        <v>0.01</v>
      </c>
      <c r="AB212">
        <v>0.88700000000000001</v>
      </c>
      <c r="AC212">
        <v>0.87350000000000005</v>
      </c>
      <c r="AD212" t="s">
        <v>48</v>
      </c>
      <c r="AE212" t="s">
        <v>48</v>
      </c>
      <c r="AF212" t="s">
        <v>48</v>
      </c>
    </row>
    <row r="213" spans="1:32" hidden="1" outlineLevel="1" x14ac:dyDescent="0.2">
      <c r="A213" t="s">
        <v>10238</v>
      </c>
      <c r="B213" t="s">
        <v>10239</v>
      </c>
      <c r="C213" t="s">
        <v>10240</v>
      </c>
      <c r="J213" t="s">
        <v>10241</v>
      </c>
      <c r="K213" t="s">
        <v>1094</v>
      </c>
      <c r="L213" t="s">
        <v>1233</v>
      </c>
      <c r="M213">
        <v>8</v>
      </c>
      <c r="P213" s="2" t="s">
        <v>10242</v>
      </c>
      <c r="Q213" t="s">
        <v>47</v>
      </c>
      <c r="S213">
        <v>0.14603140000000001</v>
      </c>
      <c r="T213">
        <v>2.5367736999999998E-3</v>
      </c>
      <c r="U213">
        <v>1.9212283E-2</v>
      </c>
      <c r="V213">
        <v>5.4756826999999998E-3</v>
      </c>
      <c r="W213">
        <v>6.2325699999999998E-2</v>
      </c>
      <c r="X213">
        <v>6.7769316999999997E-3</v>
      </c>
      <c r="Y213">
        <v>0.2</v>
      </c>
      <c r="Z213">
        <v>0.22800000000000001</v>
      </c>
      <c r="AA213">
        <v>6.2E-2</v>
      </c>
      <c r="AB213">
        <v>0.71099999999999997</v>
      </c>
      <c r="AC213">
        <v>0.72419999999999995</v>
      </c>
      <c r="AD213" t="s">
        <v>48</v>
      </c>
      <c r="AE213" t="s">
        <v>48</v>
      </c>
      <c r="AF213" t="s">
        <v>48</v>
      </c>
    </row>
    <row r="214" spans="1:32" hidden="1" outlineLevel="1" x14ac:dyDescent="0.2">
      <c r="A214" t="s">
        <v>10243</v>
      </c>
      <c r="B214" t="s">
        <v>10244</v>
      </c>
      <c r="C214" t="s">
        <v>10245</v>
      </c>
      <c r="J214" t="s">
        <v>10246</v>
      </c>
      <c r="K214" t="s">
        <v>1094</v>
      </c>
      <c r="L214" t="s">
        <v>1233</v>
      </c>
      <c r="M214">
        <v>8</v>
      </c>
      <c r="P214" s="2" t="s">
        <v>10247</v>
      </c>
      <c r="Q214" t="s">
        <v>47</v>
      </c>
      <c r="S214">
        <v>2.7913637000000002E-2</v>
      </c>
      <c r="T214">
        <v>8.1539153999999996E-4</v>
      </c>
      <c r="U214">
        <v>1.1219022E-2</v>
      </c>
      <c r="V214">
        <v>5.8826594999999999E-3</v>
      </c>
      <c r="W214">
        <v>1.07048955E-2</v>
      </c>
      <c r="X214">
        <v>7.0423200000000004E-3</v>
      </c>
      <c r="Y214">
        <v>-6.5476190476190479E-2</v>
      </c>
      <c r="Z214">
        <v>0</v>
      </c>
      <c r="AA214">
        <v>0</v>
      </c>
      <c r="AB214">
        <v>1</v>
      </c>
      <c r="AC214">
        <v>0</v>
      </c>
      <c r="AD214" t="s">
        <v>48</v>
      </c>
      <c r="AE214" t="s">
        <v>48</v>
      </c>
      <c r="AF214" t="s">
        <v>48</v>
      </c>
    </row>
    <row r="215" spans="1:32" hidden="1" outlineLevel="1" x14ac:dyDescent="0.2">
      <c r="A215" t="s">
        <v>10248</v>
      </c>
      <c r="B215" t="s">
        <v>10249</v>
      </c>
      <c r="C215" t="s">
        <v>10250</v>
      </c>
      <c r="J215" t="s">
        <v>10251</v>
      </c>
      <c r="K215" t="s">
        <v>1094</v>
      </c>
      <c r="L215" t="s">
        <v>1233</v>
      </c>
      <c r="M215">
        <v>8</v>
      </c>
      <c r="P215" s="2" t="s">
        <v>10252</v>
      </c>
      <c r="Q215" t="s">
        <v>10132</v>
      </c>
      <c r="S215">
        <v>3.9226997999999999E-2</v>
      </c>
      <c r="T215">
        <v>8.8691710000000001E-4</v>
      </c>
      <c r="U215">
        <v>1.1714331E-2</v>
      </c>
      <c r="V215">
        <v>2.7563404000000001E-3</v>
      </c>
      <c r="W215">
        <v>1.8838952999999999E-2</v>
      </c>
      <c r="X215">
        <v>6.6151096999999999E-3</v>
      </c>
      <c r="Y215">
        <v>0.3666666666666667</v>
      </c>
      <c r="Z215">
        <v>0.22900000000000001</v>
      </c>
      <c r="AA215">
        <v>0</v>
      </c>
      <c r="AB215">
        <v>0.77100000000000002</v>
      </c>
      <c r="AC215">
        <v>0.82210000000000005</v>
      </c>
      <c r="AD215" t="s">
        <v>48</v>
      </c>
      <c r="AE215" t="s">
        <v>48</v>
      </c>
      <c r="AF215" t="s">
        <v>48</v>
      </c>
    </row>
    <row r="216" spans="1:32" hidden="1" outlineLevel="1" x14ac:dyDescent="0.2">
      <c r="A216" t="s">
        <v>10253</v>
      </c>
      <c r="B216" t="s">
        <v>10254</v>
      </c>
      <c r="C216" t="s">
        <v>10255</v>
      </c>
      <c r="J216" t="s">
        <v>10256</v>
      </c>
      <c r="K216" t="s">
        <v>1094</v>
      </c>
      <c r="L216" t="s">
        <v>1233</v>
      </c>
      <c r="M216">
        <v>73</v>
      </c>
      <c r="P216" s="2" t="s">
        <v>10257</v>
      </c>
      <c r="Q216" t="s">
        <v>10258</v>
      </c>
      <c r="S216">
        <v>0.113263406</v>
      </c>
      <c r="T216">
        <v>2.5367736999999998E-3</v>
      </c>
      <c r="U216">
        <v>3.0389198999999999E-2</v>
      </c>
      <c r="V216">
        <v>4.3102503000000004E-3</v>
      </c>
      <c r="W216">
        <v>6.2675339999999996E-2</v>
      </c>
      <c r="X216">
        <v>8.2721670000000004E-3</v>
      </c>
      <c r="Y216">
        <v>0.18650793650793651</v>
      </c>
      <c r="Z216">
        <v>0.17699999999999999</v>
      </c>
      <c r="AA216">
        <v>4.9000000000000002E-2</v>
      </c>
      <c r="AB216">
        <v>0.77400000000000002</v>
      </c>
      <c r="AC216">
        <v>0.94579999999999997</v>
      </c>
      <c r="AD216" t="s">
        <v>48</v>
      </c>
      <c r="AE216" t="s">
        <v>48</v>
      </c>
      <c r="AF216" t="s">
        <v>48</v>
      </c>
    </row>
    <row r="217" spans="1:32" hidden="1" outlineLevel="1" x14ac:dyDescent="0.2">
      <c r="A217" t="s">
        <v>10259</v>
      </c>
      <c r="B217" t="s">
        <v>10260</v>
      </c>
      <c r="C217" t="s">
        <v>10261</v>
      </c>
      <c r="J217" t="s">
        <v>10262</v>
      </c>
      <c r="K217" t="s">
        <v>1094</v>
      </c>
      <c r="L217" t="s">
        <v>1233</v>
      </c>
      <c r="M217">
        <v>16</v>
      </c>
      <c r="P217" s="2" t="s">
        <v>10263</v>
      </c>
      <c r="Q217" t="s">
        <v>10060</v>
      </c>
      <c r="S217">
        <v>0.13908891000000001</v>
      </c>
      <c r="T217">
        <v>5.1498413000000002E-3</v>
      </c>
      <c r="U217">
        <v>5.1932766999999998E-2</v>
      </c>
      <c r="V217">
        <v>2.4399190000000001E-2</v>
      </c>
      <c r="W217">
        <v>2.8171662E-2</v>
      </c>
      <c r="X217">
        <v>8.9712384999999992E-3</v>
      </c>
      <c r="Y217">
        <v>0.4</v>
      </c>
      <c r="Z217">
        <v>0.122</v>
      </c>
      <c r="AA217">
        <v>0</v>
      </c>
      <c r="AB217">
        <v>0.878</v>
      </c>
      <c r="AC217">
        <v>0.20230000000000001</v>
      </c>
      <c r="AD217" t="s">
        <v>48</v>
      </c>
      <c r="AE217" t="s">
        <v>48</v>
      </c>
      <c r="AF217" t="s">
        <v>48</v>
      </c>
    </row>
    <row r="218" spans="1:32" hidden="1" outlineLevel="1" x14ac:dyDescent="0.2">
      <c r="A218" t="s">
        <v>10264</v>
      </c>
      <c r="B218" t="s">
        <v>10265</v>
      </c>
      <c r="C218" t="s">
        <v>10266</v>
      </c>
      <c r="J218" t="s">
        <v>10267</v>
      </c>
      <c r="K218" t="s">
        <v>1094</v>
      </c>
      <c r="L218" t="s">
        <v>1233</v>
      </c>
      <c r="M218">
        <v>14</v>
      </c>
      <c r="P218" s="2" t="s">
        <v>10268</v>
      </c>
      <c r="Q218" t="s">
        <v>47</v>
      </c>
      <c r="S218">
        <v>3.1920450000000003E-2</v>
      </c>
      <c r="T218">
        <v>1.2207031000000001E-3</v>
      </c>
      <c r="U218">
        <v>2.1740068000000001E-2</v>
      </c>
      <c r="V218">
        <v>2.7563404000000001E-3</v>
      </c>
      <c r="W218">
        <v>1.6556932E-2</v>
      </c>
      <c r="X218">
        <v>6.7963501999999997E-3</v>
      </c>
      <c r="Y218">
        <v>7.2420634920634984E-3</v>
      </c>
      <c r="Z218">
        <v>5.3999999999999999E-2</v>
      </c>
      <c r="AA218">
        <v>5.0999999999999997E-2</v>
      </c>
      <c r="AB218">
        <v>0.89500000000000002</v>
      </c>
      <c r="AC218">
        <v>0.3947</v>
      </c>
      <c r="AD218" t="s">
        <v>48</v>
      </c>
      <c r="AE218" t="s">
        <v>48</v>
      </c>
      <c r="AF218" t="s">
        <v>48</v>
      </c>
    </row>
    <row r="219" spans="1:32" hidden="1" outlineLevel="1" x14ac:dyDescent="0.2">
      <c r="A219" t="s">
        <v>10269</v>
      </c>
      <c r="B219" t="s">
        <v>10270</v>
      </c>
      <c r="C219" t="s">
        <v>10271</v>
      </c>
      <c r="J219" t="s">
        <v>10272</v>
      </c>
      <c r="K219" t="s">
        <v>1094</v>
      </c>
      <c r="L219" t="s">
        <v>1233</v>
      </c>
      <c r="M219">
        <v>27</v>
      </c>
      <c r="P219" s="2" t="s">
        <v>10273</v>
      </c>
      <c r="Q219" t="s">
        <v>10274</v>
      </c>
      <c r="S219">
        <v>0.36095104</v>
      </c>
      <c r="T219">
        <v>5.2261353000000003E-3</v>
      </c>
      <c r="U219">
        <v>0.10611444</v>
      </c>
      <c r="V219">
        <v>8.5835029999999993E-3</v>
      </c>
      <c r="W219">
        <v>0.36798461999999998</v>
      </c>
      <c r="X219">
        <v>7.5083672999999998E-3</v>
      </c>
      <c r="Y219">
        <v>5.3124999999999999E-2</v>
      </c>
      <c r="Z219">
        <v>7.0999999999999994E-2</v>
      </c>
      <c r="AA219">
        <v>2.5999999999999999E-2</v>
      </c>
      <c r="AB219">
        <v>0.90300000000000002</v>
      </c>
      <c r="AC219">
        <v>0.41860000000000003</v>
      </c>
      <c r="AD219" t="s">
        <v>48</v>
      </c>
      <c r="AE219" t="s">
        <v>48</v>
      </c>
      <c r="AF219" t="s">
        <v>48</v>
      </c>
    </row>
    <row r="220" spans="1:32" hidden="1" outlineLevel="1" x14ac:dyDescent="0.2">
      <c r="A220" t="s">
        <v>10275</v>
      </c>
      <c r="B220" t="s">
        <v>10276</v>
      </c>
      <c r="C220" t="s">
        <v>10277</v>
      </c>
      <c r="J220" t="s">
        <v>10278</v>
      </c>
      <c r="K220" t="s">
        <v>1094</v>
      </c>
      <c r="L220" t="s">
        <v>1233</v>
      </c>
      <c r="M220">
        <v>13</v>
      </c>
      <c r="P220" s="2" t="s">
        <v>10279</v>
      </c>
      <c r="Q220" t="s">
        <v>10280</v>
      </c>
      <c r="S220">
        <v>0.12520397</v>
      </c>
      <c r="T220">
        <v>3.0136108000000002E-3</v>
      </c>
      <c r="U220">
        <v>1.9690513999999999E-2</v>
      </c>
      <c r="V220">
        <v>1.0581386999999999E-2</v>
      </c>
      <c r="W220">
        <v>6.0927123E-2</v>
      </c>
      <c r="X220">
        <v>7.9873605000000004E-3</v>
      </c>
      <c r="Y220">
        <v>0.3</v>
      </c>
      <c r="Z220">
        <v>5.6000000000000001E-2</v>
      </c>
      <c r="AA220">
        <v>5.2999999999999999E-2</v>
      </c>
      <c r="AB220">
        <v>0.89100000000000001</v>
      </c>
      <c r="AC220">
        <v>0.27550000000000002</v>
      </c>
      <c r="AD220" t="s">
        <v>48</v>
      </c>
      <c r="AE220" t="s">
        <v>48</v>
      </c>
      <c r="AF220" t="s">
        <v>48</v>
      </c>
    </row>
    <row r="221" spans="1:32" hidden="1" outlineLevel="1" x14ac:dyDescent="0.2">
      <c r="A221" t="s">
        <v>10281</v>
      </c>
      <c r="B221" t="s">
        <v>10282</v>
      </c>
      <c r="C221" t="s">
        <v>10283</v>
      </c>
      <c r="J221" t="s">
        <v>10284</v>
      </c>
      <c r="K221" t="s">
        <v>1094</v>
      </c>
      <c r="L221" t="s">
        <v>1233</v>
      </c>
      <c r="M221">
        <v>7</v>
      </c>
      <c r="P221" s="2" t="s">
        <v>10285</v>
      </c>
      <c r="Q221" t="s">
        <v>47</v>
      </c>
      <c r="S221">
        <v>1.2126249E-2</v>
      </c>
      <c r="T221">
        <v>6.1035156000000001E-4</v>
      </c>
      <c r="U221">
        <v>1.13215E-2</v>
      </c>
      <c r="V221">
        <v>2.1458757E-3</v>
      </c>
      <c r="W221">
        <v>7.6078769999999999E-3</v>
      </c>
      <c r="X221">
        <v>6.3367756000000004E-3</v>
      </c>
      <c r="Y221">
        <v>-6.25E-2</v>
      </c>
      <c r="Z221">
        <v>0.115</v>
      </c>
      <c r="AA221">
        <v>0</v>
      </c>
      <c r="AB221">
        <v>0.88500000000000001</v>
      </c>
      <c r="AC221">
        <v>0.82250000000000001</v>
      </c>
      <c r="AD221" t="s">
        <v>48</v>
      </c>
      <c r="AE221" t="s">
        <v>48</v>
      </c>
      <c r="AF221" t="s">
        <v>48</v>
      </c>
    </row>
    <row r="222" spans="1:32" hidden="1" outlineLevel="1" x14ac:dyDescent="0.2">
      <c r="A222" t="s">
        <v>10286</v>
      </c>
      <c r="B222" t="s">
        <v>10287</v>
      </c>
      <c r="C222" t="s">
        <v>10288</v>
      </c>
      <c r="J222" t="s">
        <v>10289</v>
      </c>
      <c r="K222" t="s">
        <v>1094</v>
      </c>
      <c r="L222" t="s">
        <v>1233</v>
      </c>
      <c r="M222">
        <v>16</v>
      </c>
      <c r="P222" s="2" t="s">
        <v>10290</v>
      </c>
      <c r="Q222" t="s">
        <v>47</v>
      </c>
      <c r="S222">
        <v>0.112436704</v>
      </c>
      <c r="T222">
        <v>2.2697449000000001E-3</v>
      </c>
      <c r="U222">
        <v>2.3721303999999999E-2</v>
      </c>
      <c r="V222">
        <v>4.7357255000000003E-3</v>
      </c>
      <c r="W222">
        <v>3.5443625999999999E-2</v>
      </c>
      <c r="X222">
        <v>8.5828659999999998E-3</v>
      </c>
      <c r="Y222">
        <v>0.25</v>
      </c>
      <c r="Z222">
        <v>8.1000000000000003E-2</v>
      </c>
      <c r="AA222">
        <v>0</v>
      </c>
      <c r="AB222">
        <v>0.91900000000000004</v>
      </c>
      <c r="AC222">
        <v>0.44040000000000001</v>
      </c>
      <c r="AD222" t="s">
        <v>48</v>
      </c>
      <c r="AE222" t="s">
        <v>48</v>
      </c>
      <c r="AF222" t="s">
        <v>48</v>
      </c>
    </row>
    <row r="223" spans="1:32" hidden="1" outlineLevel="1" x14ac:dyDescent="0.2">
      <c r="A223" t="s">
        <v>10291</v>
      </c>
      <c r="B223" t="s">
        <v>10292</v>
      </c>
      <c r="C223" t="s">
        <v>10293</v>
      </c>
      <c r="J223" t="s">
        <v>10294</v>
      </c>
      <c r="K223" t="s">
        <v>1094</v>
      </c>
      <c r="L223" t="s">
        <v>1233</v>
      </c>
      <c r="M223">
        <v>6</v>
      </c>
      <c r="P223" s="2" t="s">
        <v>10295</v>
      </c>
      <c r="Q223" t="s">
        <v>47</v>
      </c>
      <c r="S223">
        <v>0.11357341999999999</v>
      </c>
      <c r="T223">
        <v>2.746582E-3</v>
      </c>
      <c r="U223">
        <v>1.7231046999999999E-2</v>
      </c>
      <c r="V223">
        <v>2.1786475999999999E-2</v>
      </c>
      <c r="W223">
        <v>3.4451994999999999E-2</v>
      </c>
      <c r="X223">
        <v>8.1686009999999993E-3</v>
      </c>
      <c r="Y223">
        <v>0.4</v>
      </c>
      <c r="Z223">
        <v>0.11700000000000001</v>
      </c>
      <c r="AA223">
        <v>0</v>
      </c>
      <c r="AB223">
        <v>0.88300000000000001</v>
      </c>
      <c r="AC223">
        <v>0.51060000000000005</v>
      </c>
      <c r="AD223" t="s">
        <v>48</v>
      </c>
      <c r="AE223" t="s">
        <v>48</v>
      </c>
      <c r="AF223" t="s">
        <v>48</v>
      </c>
    </row>
    <row r="224" spans="1:32" hidden="1" outlineLevel="1" x14ac:dyDescent="0.2">
      <c r="A224" t="s">
        <v>10296</v>
      </c>
      <c r="B224" t="s">
        <v>10297</v>
      </c>
      <c r="C224" t="s">
        <v>10298</v>
      </c>
      <c r="J224" t="s">
        <v>10299</v>
      </c>
      <c r="K224" t="s">
        <v>1094</v>
      </c>
      <c r="L224" t="s">
        <v>1233</v>
      </c>
      <c r="M224">
        <v>5</v>
      </c>
      <c r="P224" s="2" t="s">
        <v>10300</v>
      </c>
      <c r="Q224" t="s">
        <v>47</v>
      </c>
      <c r="S224">
        <v>0.19124292000000001</v>
      </c>
      <c r="T224">
        <v>5.2642820000000003E-3</v>
      </c>
      <c r="U224">
        <v>2.8913507000000001E-2</v>
      </c>
      <c r="V224">
        <v>5.8086635999999997E-3</v>
      </c>
      <c r="W224">
        <v>6.634661E-2</v>
      </c>
      <c r="X224">
        <v>9.3163739999999995E-2</v>
      </c>
      <c r="Y224">
        <v>-0.12740384615384609</v>
      </c>
      <c r="Z224">
        <v>9.6000000000000002E-2</v>
      </c>
      <c r="AA224">
        <v>0.186</v>
      </c>
      <c r="AB224">
        <v>0.71799999999999997</v>
      </c>
      <c r="AC224">
        <v>-0.70309999999999995</v>
      </c>
      <c r="AD224" t="s">
        <v>48</v>
      </c>
      <c r="AE224" t="s">
        <v>48</v>
      </c>
      <c r="AF224" t="s">
        <v>48</v>
      </c>
    </row>
    <row r="225" spans="1:32" hidden="1" outlineLevel="1" x14ac:dyDescent="0.2">
      <c r="A225" t="s">
        <v>10301</v>
      </c>
      <c r="B225" t="s">
        <v>10302</v>
      </c>
      <c r="C225" t="s">
        <v>10303</v>
      </c>
      <c r="J225" t="s">
        <v>10304</v>
      </c>
      <c r="K225" t="s">
        <v>1094</v>
      </c>
      <c r="L225" t="s">
        <v>1233</v>
      </c>
      <c r="M225">
        <v>3</v>
      </c>
      <c r="P225" s="2" t="s">
        <v>10305</v>
      </c>
      <c r="Q225" t="s">
        <v>10060</v>
      </c>
      <c r="S225">
        <v>3.6870047000000003E-2</v>
      </c>
      <c r="T225">
        <v>1.5830994000000001E-3</v>
      </c>
      <c r="U225">
        <v>2.4131214000000002E-2</v>
      </c>
      <c r="V225">
        <v>3.884775E-3</v>
      </c>
      <c r="W225">
        <v>1.3934915000000001E-2</v>
      </c>
      <c r="X225">
        <v>6.9258080000000003E-3</v>
      </c>
      <c r="Y225">
        <v>0.11944444444444439</v>
      </c>
      <c r="Z225">
        <v>0.125</v>
      </c>
      <c r="AA225">
        <v>5.5E-2</v>
      </c>
      <c r="AB225">
        <v>0.82</v>
      </c>
      <c r="AC225">
        <v>0.70320000000000005</v>
      </c>
      <c r="AD225" t="s">
        <v>48</v>
      </c>
      <c r="AE225" t="s">
        <v>48</v>
      </c>
      <c r="AF225" t="s">
        <v>48</v>
      </c>
    </row>
    <row r="226" spans="1:32" hidden="1" outlineLevel="1" x14ac:dyDescent="0.2">
      <c r="A226" t="s">
        <v>10306</v>
      </c>
      <c r="B226" t="s">
        <v>10307</v>
      </c>
      <c r="C226" t="s">
        <v>10308</v>
      </c>
      <c r="J226" t="s">
        <v>10309</v>
      </c>
      <c r="K226" t="s">
        <v>1094</v>
      </c>
      <c r="L226" t="s">
        <v>1233</v>
      </c>
      <c r="M226">
        <v>6</v>
      </c>
      <c r="P226" s="2" t="s">
        <v>10310</v>
      </c>
      <c r="Q226" t="s">
        <v>10060</v>
      </c>
      <c r="S226">
        <v>5.0573748000000002E-2</v>
      </c>
      <c r="T226">
        <v>1.7166137999999999E-3</v>
      </c>
      <c r="U226">
        <v>2.2286615999999999E-2</v>
      </c>
      <c r="V226">
        <v>6.0306509999999997E-3</v>
      </c>
      <c r="W226">
        <v>1.54929245E-2</v>
      </c>
      <c r="X226">
        <v>7.6507707000000001E-3</v>
      </c>
      <c r="Y226">
        <v>1.111111111111111E-2</v>
      </c>
      <c r="Z226">
        <v>9.8000000000000004E-2</v>
      </c>
      <c r="AA226">
        <v>7.6999999999999999E-2</v>
      </c>
      <c r="AB226">
        <v>0.82499999999999996</v>
      </c>
      <c r="AC226">
        <v>0.28689999999999999</v>
      </c>
      <c r="AD226" t="s">
        <v>48</v>
      </c>
      <c r="AE226" t="s">
        <v>48</v>
      </c>
      <c r="AF226" t="s">
        <v>48</v>
      </c>
    </row>
    <row r="227" spans="1:32" hidden="1" outlineLevel="1" x14ac:dyDescent="0.2">
      <c r="A227" t="s">
        <v>10311</v>
      </c>
      <c r="B227" t="s">
        <v>10312</v>
      </c>
      <c r="C227" t="s">
        <v>10313</v>
      </c>
      <c r="J227" t="s">
        <v>10314</v>
      </c>
      <c r="K227" t="s">
        <v>1094</v>
      </c>
      <c r="L227" t="s">
        <v>1233</v>
      </c>
      <c r="M227">
        <v>4</v>
      </c>
      <c r="P227" s="2" t="s">
        <v>10315</v>
      </c>
      <c r="Q227" t="s">
        <v>47</v>
      </c>
      <c r="S227">
        <v>0.37751234</v>
      </c>
      <c r="T227">
        <v>1.7093835000000002E-2</v>
      </c>
      <c r="U227">
        <v>0.13168186000000001</v>
      </c>
      <c r="V227">
        <v>1.4752249E-2</v>
      </c>
      <c r="W227">
        <v>8.9778624000000001E-2</v>
      </c>
      <c r="X227">
        <v>0.44185184999999999</v>
      </c>
      <c r="Y227">
        <v>-0.5</v>
      </c>
      <c r="Z227">
        <v>0</v>
      </c>
      <c r="AA227">
        <v>0.43099999999999999</v>
      </c>
      <c r="AB227">
        <v>0.56899999999999995</v>
      </c>
      <c r="AC227">
        <v>-0.54990000000000006</v>
      </c>
      <c r="AD227" t="s">
        <v>48</v>
      </c>
      <c r="AE227" t="s">
        <v>48</v>
      </c>
      <c r="AF227" t="s">
        <v>48</v>
      </c>
    </row>
    <row r="228" spans="1:32" hidden="1" outlineLevel="1" x14ac:dyDescent="0.2">
      <c r="A228" t="s">
        <v>10316</v>
      </c>
      <c r="B228" t="s">
        <v>10317</v>
      </c>
      <c r="C228" t="s">
        <v>10318</v>
      </c>
      <c r="J228" t="s">
        <v>10319</v>
      </c>
      <c r="K228" t="s">
        <v>1094</v>
      </c>
      <c r="L228" t="s">
        <v>1233</v>
      </c>
      <c r="M228">
        <v>4</v>
      </c>
      <c r="P228" s="2" t="s">
        <v>10320</v>
      </c>
      <c r="Q228" t="s">
        <v>10132</v>
      </c>
      <c r="S228">
        <v>2.4613906000000001E-2</v>
      </c>
      <c r="T228">
        <v>9.4413760000000005E-4</v>
      </c>
      <c r="U228">
        <v>1.3951761E-2</v>
      </c>
      <c r="V228">
        <v>1.8961402E-3</v>
      </c>
      <c r="W228">
        <v>1.1768901999999999E-2</v>
      </c>
      <c r="X228">
        <v>6.9128619999999997E-3</v>
      </c>
      <c r="Y228">
        <v>0.17</v>
      </c>
      <c r="Z228">
        <v>8.5000000000000006E-2</v>
      </c>
      <c r="AA228">
        <v>0</v>
      </c>
      <c r="AB228">
        <v>0.91500000000000004</v>
      </c>
      <c r="AC228">
        <v>0.64859999999999995</v>
      </c>
      <c r="AD228" t="s">
        <v>48</v>
      </c>
      <c r="AE228" t="s">
        <v>48</v>
      </c>
      <c r="AF228" t="s">
        <v>48</v>
      </c>
    </row>
    <row r="229" spans="1:32" hidden="1" outlineLevel="1" x14ac:dyDescent="0.2">
      <c r="A229" t="s">
        <v>10321</v>
      </c>
      <c r="B229" t="s">
        <v>10322</v>
      </c>
      <c r="C229" t="s">
        <v>10323</v>
      </c>
      <c r="J229" t="s">
        <v>10324</v>
      </c>
      <c r="K229" t="s">
        <v>1094</v>
      </c>
      <c r="L229" t="s">
        <v>1233</v>
      </c>
      <c r="M229">
        <v>4</v>
      </c>
      <c r="P229" s="2" t="s">
        <v>10325</v>
      </c>
      <c r="Q229" t="s">
        <v>47</v>
      </c>
      <c r="S229">
        <v>0.30477320000000002</v>
      </c>
      <c r="T229">
        <v>6.1035155999999997E-3</v>
      </c>
      <c r="U229">
        <v>6.1452020000000003E-2</v>
      </c>
      <c r="V229">
        <v>2.6609945999999999E-2</v>
      </c>
      <c r="W229">
        <v>0.24928533999999999</v>
      </c>
      <c r="X229">
        <v>8.1944930000000006E-3</v>
      </c>
      <c r="Y229">
        <v>0</v>
      </c>
      <c r="Z229" t="s">
        <v>48</v>
      </c>
      <c r="AA229" t="s">
        <v>48</v>
      </c>
      <c r="AB229" t="s">
        <v>48</v>
      </c>
      <c r="AC229" t="s">
        <v>48</v>
      </c>
      <c r="AD229" t="s">
        <v>48</v>
      </c>
      <c r="AE229" t="s">
        <v>48</v>
      </c>
      <c r="AF229" t="s">
        <v>48</v>
      </c>
    </row>
    <row r="230" spans="1:32" hidden="1" outlineLevel="1" x14ac:dyDescent="0.2">
      <c r="A230" t="s">
        <v>10326</v>
      </c>
      <c r="B230" t="s">
        <v>10327</v>
      </c>
      <c r="C230" t="s">
        <v>10328</v>
      </c>
      <c r="J230" t="s">
        <v>10329</v>
      </c>
      <c r="K230" t="s">
        <v>1094</v>
      </c>
      <c r="L230" t="s">
        <v>1233</v>
      </c>
      <c r="M230">
        <v>5</v>
      </c>
      <c r="P230" s="2" t="s">
        <v>10330</v>
      </c>
      <c r="Q230" t="s">
        <v>10060</v>
      </c>
      <c r="S230">
        <v>0.16851899000000001</v>
      </c>
      <c r="T230">
        <v>5.5694580000000002E-3</v>
      </c>
      <c r="U230">
        <v>6.9468230000000006E-2</v>
      </c>
      <c r="V230">
        <v>1.6360072E-2</v>
      </c>
      <c r="W230">
        <v>3.5223259999999999E-2</v>
      </c>
      <c r="X230">
        <v>1.0421164E-2</v>
      </c>
      <c r="Y230">
        <v>-0.33333333333333331</v>
      </c>
      <c r="Z230">
        <v>0</v>
      </c>
      <c r="AA230">
        <v>7.4999999999999997E-2</v>
      </c>
      <c r="AB230">
        <v>0.92500000000000004</v>
      </c>
      <c r="AC230">
        <v>-7.7200000000000005E-2</v>
      </c>
      <c r="AD230" t="s">
        <v>48</v>
      </c>
      <c r="AE230" t="s">
        <v>48</v>
      </c>
      <c r="AF230" t="s">
        <v>48</v>
      </c>
    </row>
    <row r="231" spans="1:32" hidden="1" outlineLevel="1" x14ac:dyDescent="0.2">
      <c r="A231" t="s">
        <v>10331</v>
      </c>
      <c r="B231" t="s">
        <v>10332</v>
      </c>
      <c r="C231" t="s">
        <v>10333</v>
      </c>
      <c r="J231" t="s">
        <v>10334</v>
      </c>
      <c r="K231" t="s">
        <v>1094</v>
      </c>
      <c r="L231" t="s">
        <v>1233</v>
      </c>
      <c r="M231">
        <v>6</v>
      </c>
      <c r="P231" s="2" t="s">
        <v>10335</v>
      </c>
      <c r="Q231" t="s">
        <v>47</v>
      </c>
      <c r="S231">
        <v>0.47119883000000001</v>
      </c>
      <c r="T231">
        <v>2.3076923999999999E-2</v>
      </c>
      <c r="U231">
        <v>0.48510036000000001</v>
      </c>
      <c r="V231">
        <v>2.1284029999999999E-2</v>
      </c>
      <c r="W231">
        <v>0.45135357999999998</v>
      </c>
      <c r="X231">
        <v>8.8676729999999995E-3</v>
      </c>
      <c r="Y231">
        <v>0.3666666666666667</v>
      </c>
      <c r="Z231">
        <v>0.154</v>
      </c>
      <c r="AA231">
        <v>1.9E-2</v>
      </c>
      <c r="AB231">
        <v>0.82699999999999996</v>
      </c>
      <c r="AC231">
        <v>0.82520000000000004</v>
      </c>
      <c r="AD231" t="s">
        <v>48</v>
      </c>
      <c r="AE231" t="s">
        <v>48</v>
      </c>
      <c r="AF231" t="s">
        <v>48</v>
      </c>
    </row>
    <row r="232" spans="1:32" hidden="1" outlineLevel="1" x14ac:dyDescent="0.2">
      <c r="A232" t="s">
        <v>10336</v>
      </c>
      <c r="B232" t="s">
        <v>10337</v>
      </c>
      <c r="C232" t="s">
        <v>10338</v>
      </c>
      <c r="J232" t="s">
        <v>10339</v>
      </c>
      <c r="K232" t="s">
        <v>1094</v>
      </c>
      <c r="L232" t="s">
        <v>1233</v>
      </c>
      <c r="M232">
        <v>3</v>
      </c>
      <c r="P232" s="2" t="s">
        <v>10340</v>
      </c>
      <c r="Q232" t="s">
        <v>47</v>
      </c>
      <c r="S232">
        <v>0.2553839</v>
      </c>
      <c r="T232">
        <v>8.9645390000000005E-3</v>
      </c>
      <c r="U232">
        <v>8.7430455000000004E-2</v>
      </c>
      <c r="V232">
        <v>1.7565939999999999E-2</v>
      </c>
      <c r="W232">
        <v>5.7890166E-2</v>
      </c>
      <c r="X232">
        <v>1.1715741E-2</v>
      </c>
      <c r="Y232">
        <v>0</v>
      </c>
      <c r="Z232">
        <v>0</v>
      </c>
      <c r="AA232">
        <v>0</v>
      </c>
      <c r="AB232">
        <v>1</v>
      </c>
      <c r="AC232">
        <v>0</v>
      </c>
      <c r="AD232" t="s">
        <v>48</v>
      </c>
      <c r="AE232" t="s">
        <v>48</v>
      </c>
      <c r="AF232" t="s">
        <v>48</v>
      </c>
    </row>
    <row r="233" spans="1:32" hidden="1" outlineLevel="1" x14ac:dyDescent="0.2">
      <c r="A233" t="s">
        <v>10341</v>
      </c>
      <c r="B233" t="s">
        <v>10342</v>
      </c>
      <c r="C233" t="s">
        <v>10343</v>
      </c>
      <c r="J233" t="s">
        <v>10344</v>
      </c>
      <c r="K233" t="s">
        <v>1094</v>
      </c>
      <c r="L233" t="s">
        <v>1233</v>
      </c>
      <c r="M233">
        <v>3</v>
      </c>
      <c r="P233" s="2" t="s">
        <v>10345</v>
      </c>
      <c r="Q233" t="s">
        <v>47</v>
      </c>
      <c r="S233">
        <v>3.8991301999999999E-2</v>
      </c>
      <c r="T233">
        <v>1.1539459000000001E-3</v>
      </c>
      <c r="U233">
        <v>1.6616182E-2</v>
      </c>
      <c r="V233">
        <v>3.5887922E-3</v>
      </c>
      <c r="W233">
        <v>1.4086916E-2</v>
      </c>
      <c r="X233">
        <v>8.6864319999999991E-3</v>
      </c>
      <c r="Y233">
        <v>0.27976190476190482</v>
      </c>
      <c r="Z233">
        <v>0.108</v>
      </c>
      <c r="AA233">
        <v>2.1000000000000001E-2</v>
      </c>
      <c r="AB233">
        <v>0.87</v>
      </c>
      <c r="AC233">
        <v>0.74299999999999999</v>
      </c>
      <c r="AD233" t="s">
        <v>48</v>
      </c>
      <c r="AE233" t="s">
        <v>48</v>
      </c>
      <c r="AF233" t="s">
        <v>48</v>
      </c>
    </row>
    <row r="234" spans="1:32" hidden="1" outlineLevel="1" x14ac:dyDescent="0.2">
      <c r="A234" t="s">
        <v>10346</v>
      </c>
      <c r="B234" t="s">
        <v>10347</v>
      </c>
      <c r="C234" t="s">
        <v>10348</v>
      </c>
      <c r="J234" t="s">
        <v>10349</v>
      </c>
      <c r="K234" t="s">
        <v>1094</v>
      </c>
      <c r="L234" t="s">
        <v>1233</v>
      </c>
      <c r="M234">
        <v>4</v>
      </c>
      <c r="P234" s="2" t="s">
        <v>10350</v>
      </c>
      <c r="Q234" t="s">
        <v>10060</v>
      </c>
      <c r="S234">
        <v>0.19314334</v>
      </c>
      <c r="T234">
        <v>4.2533874999999997E-3</v>
      </c>
      <c r="U234">
        <v>2.2833163E-2</v>
      </c>
      <c r="V234">
        <v>7.9175410000000002E-3</v>
      </c>
      <c r="W234">
        <v>7.6185785000000006E-2</v>
      </c>
      <c r="X234">
        <v>1.2958534000000001E-2</v>
      </c>
      <c r="Y234">
        <v>0</v>
      </c>
      <c r="Z234">
        <v>0</v>
      </c>
      <c r="AA234">
        <v>0.122</v>
      </c>
      <c r="AB234">
        <v>0.878</v>
      </c>
      <c r="AC234">
        <v>-0.16950000000000001</v>
      </c>
      <c r="AD234" t="s">
        <v>48</v>
      </c>
      <c r="AE234" t="s">
        <v>48</v>
      </c>
      <c r="AF234" t="s">
        <v>48</v>
      </c>
    </row>
    <row r="235" spans="1:32" hidden="1" outlineLevel="1" x14ac:dyDescent="0.2">
      <c r="A235" t="s">
        <v>10351</v>
      </c>
      <c r="B235" t="s">
        <v>10352</v>
      </c>
      <c r="C235" t="s">
        <v>10353</v>
      </c>
      <c r="J235" t="s">
        <v>10354</v>
      </c>
      <c r="K235" t="s">
        <v>1094</v>
      </c>
      <c r="L235" t="s">
        <v>1233</v>
      </c>
      <c r="M235">
        <v>3</v>
      </c>
      <c r="P235" s="2" t="s">
        <v>10355</v>
      </c>
      <c r="Q235" t="s">
        <v>47</v>
      </c>
      <c r="S235">
        <v>0.10913446</v>
      </c>
      <c r="T235">
        <v>4.4059753E-3</v>
      </c>
      <c r="U235">
        <v>5.1181246E-2</v>
      </c>
      <c r="V235">
        <v>1.2943448E-2</v>
      </c>
      <c r="W235">
        <v>3.3129819999999997E-2</v>
      </c>
      <c r="X235">
        <v>8.8417809999999999E-3</v>
      </c>
      <c r="Y235">
        <v>0.25714285714285712</v>
      </c>
      <c r="Z235">
        <v>0.10299999999999999</v>
      </c>
      <c r="AA235">
        <v>0</v>
      </c>
      <c r="AB235">
        <v>0.89700000000000002</v>
      </c>
      <c r="AC235">
        <v>0.85550000000000004</v>
      </c>
      <c r="AD235" t="s">
        <v>48</v>
      </c>
      <c r="AE235" t="s">
        <v>48</v>
      </c>
      <c r="AF235" t="s">
        <v>48</v>
      </c>
    </row>
    <row r="236" spans="1:32" hidden="1" outlineLevel="1" x14ac:dyDescent="0.2">
      <c r="A236" t="s">
        <v>10356</v>
      </c>
      <c r="B236" t="s">
        <v>10357</v>
      </c>
      <c r="C236" t="s">
        <v>10358</v>
      </c>
      <c r="J236" t="s">
        <v>10359</v>
      </c>
      <c r="K236" t="s">
        <v>1094</v>
      </c>
      <c r="L236" t="s">
        <v>1233</v>
      </c>
      <c r="M236">
        <v>4</v>
      </c>
      <c r="P236" s="2" t="s">
        <v>10360</v>
      </c>
      <c r="Q236" t="s">
        <v>47</v>
      </c>
      <c r="S236">
        <v>0.16158697999999999</v>
      </c>
      <c r="T236">
        <v>2.5177002E-3</v>
      </c>
      <c r="U236">
        <v>1.7572641E-2</v>
      </c>
      <c r="V236">
        <v>3.9587705000000001E-3</v>
      </c>
      <c r="W236">
        <v>6.7395540000000004E-2</v>
      </c>
      <c r="X236">
        <v>9.3337200000000002E-3</v>
      </c>
      <c r="Y236">
        <v>0.5</v>
      </c>
      <c r="Z236">
        <v>0</v>
      </c>
      <c r="AA236">
        <v>0.23499999999999999</v>
      </c>
      <c r="AB236">
        <v>0.76500000000000001</v>
      </c>
      <c r="AC236">
        <v>-0.79820000000000002</v>
      </c>
      <c r="AD236" t="s">
        <v>48</v>
      </c>
      <c r="AE236" t="s">
        <v>48</v>
      </c>
      <c r="AF236" t="s">
        <v>48</v>
      </c>
    </row>
    <row r="237" spans="1:32" hidden="1" outlineLevel="1" x14ac:dyDescent="0.2">
      <c r="A237" t="s">
        <v>10361</v>
      </c>
      <c r="B237" t="s">
        <v>10362</v>
      </c>
      <c r="C237" t="s">
        <v>10363</v>
      </c>
      <c r="J237" t="s">
        <v>10364</v>
      </c>
      <c r="K237" t="s">
        <v>1094</v>
      </c>
      <c r="L237" t="s">
        <v>1233</v>
      </c>
      <c r="M237">
        <v>3</v>
      </c>
      <c r="P237" s="2" t="s">
        <v>10365</v>
      </c>
      <c r="Q237" t="s">
        <v>10138</v>
      </c>
      <c r="S237">
        <v>7.9250953999999998E-2</v>
      </c>
      <c r="T237">
        <v>2.1076201999999998E-3</v>
      </c>
      <c r="U237">
        <v>2.4951036999999999E-2</v>
      </c>
      <c r="V237">
        <v>1.3345404E-2</v>
      </c>
      <c r="W237">
        <v>3.0595648999999999E-2</v>
      </c>
      <c r="X237">
        <v>7.2235605000000001E-3</v>
      </c>
      <c r="Y237">
        <v>4.9735449735449758E-2</v>
      </c>
      <c r="Z237">
        <v>0.128</v>
      </c>
      <c r="AA237">
        <v>8.5999999999999993E-2</v>
      </c>
      <c r="AB237">
        <v>0.78600000000000003</v>
      </c>
      <c r="AC237">
        <v>0.73089999999999999</v>
      </c>
      <c r="AD237" t="s">
        <v>48</v>
      </c>
      <c r="AE237" t="s">
        <v>48</v>
      </c>
      <c r="AF237" t="s">
        <v>48</v>
      </c>
    </row>
    <row r="238" spans="1:32" hidden="1" outlineLevel="1" x14ac:dyDescent="0.2">
      <c r="A238" t="s">
        <v>10366</v>
      </c>
      <c r="B238" t="s">
        <v>10367</v>
      </c>
      <c r="C238" t="s">
        <v>10368</v>
      </c>
      <c r="J238" t="s">
        <v>10369</v>
      </c>
      <c r="K238" t="s">
        <v>1094</v>
      </c>
      <c r="L238" t="s">
        <v>1233</v>
      </c>
      <c r="M238">
        <v>4</v>
      </c>
      <c r="P238" s="2" t="s">
        <v>10370</v>
      </c>
      <c r="Q238" t="s">
        <v>47</v>
      </c>
      <c r="S238">
        <v>4.8842012999999997E-2</v>
      </c>
      <c r="T238">
        <v>1.4972687E-3</v>
      </c>
      <c r="U238">
        <v>1.3371054E-2</v>
      </c>
      <c r="V238">
        <v>7.4365693000000002E-3</v>
      </c>
      <c r="W238">
        <v>1.6328929999999998E-2</v>
      </c>
      <c r="X238">
        <v>8.6864319999999991E-3</v>
      </c>
      <c r="Y238">
        <v>0</v>
      </c>
      <c r="Z238">
        <v>7.1999999999999995E-2</v>
      </c>
      <c r="AA238">
        <v>0</v>
      </c>
      <c r="AB238">
        <v>0.92800000000000005</v>
      </c>
      <c r="AC238">
        <v>0.2263</v>
      </c>
      <c r="AD238" t="s">
        <v>48</v>
      </c>
      <c r="AE238" t="s">
        <v>48</v>
      </c>
      <c r="AF238" t="s">
        <v>48</v>
      </c>
    </row>
    <row r="239" spans="1:32" hidden="1" outlineLevel="1" x14ac:dyDescent="0.2">
      <c r="A239" t="s">
        <v>10371</v>
      </c>
      <c r="B239" t="s">
        <v>10372</v>
      </c>
      <c r="C239" t="s">
        <v>10373</v>
      </c>
      <c r="J239" t="s">
        <v>10374</v>
      </c>
      <c r="K239" t="s">
        <v>1094</v>
      </c>
      <c r="L239" t="s">
        <v>1233</v>
      </c>
      <c r="M239">
        <v>3</v>
      </c>
      <c r="P239" s="2" t="s">
        <v>10375</v>
      </c>
      <c r="Q239" t="s">
        <v>47</v>
      </c>
      <c r="S239">
        <v>0.47772613000000003</v>
      </c>
      <c r="T239">
        <v>2.1290001999999999E-2</v>
      </c>
      <c r="U239">
        <v>0.26645362</v>
      </c>
      <c r="V239">
        <v>6.5677760000000002E-2</v>
      </c>
      <c r="W239">
        <v>0.51309439999999995</v>
      </c>
      <c r="X239">
        <v>1.1974656E-2</v>
      </c>
      <c r="Y239">
        <v>-0.1357142857142857</v>
      </c>
      <c r="Z239">
        <v>8.1000000000000003E-2</v>
      </c>
      <c r="AA239">
        <v>0.10199999999999999</v>
      </c>
      <c r="AB239">
        <v>0.81699999999999995</v>
      </c>
      <c r="AC239">
        <v>-0.28100000000000003</v>
      </c>
      <c r="AD239" t="s">
        <v>48</v>
      </c>
      <c r="AE239" t="s">
        <v>48</v>
      </c>
      <c r="AF239" t="s">
        <v>48</v>
      </c>
    </row>
    <row r="240" spans="1:32" hidden="1" outlineLevel="1" x14ac:dyDescent="0.2">
      <c r="A240" t="s">
        <v>10376</v>
      </c>
      <c r="B240" t="s">
        <v>10377</v>
      </c>
      <c r="C240" t="s">
        <v>10378</v>
      </c>
      <c r="J240" t="s">
        <v>10379</v>
      </c>
      <c r="K240" t="s">
        <v>1094</v>
      </c>
      <c r="L240" t="s">
        <v>1233</v>
      </c>
      <c r="M240">
        <v>1</v>
      </c>
      <c r="P240" s="2" t="s">
        <v>10380</v>
      </c>
      <c r="Q240" t="s">
        <v>47</v>
      </c>
      <c r="S240">
        <v>9.7853839999999997E-2</v>
      </c>
      <c r="T240">
        <v>3.604889E-3</v>
      </c>
      <c r="U240">
        <v>9.61592E-2</v>
      </c>
      <c r="V240">
        <v>5.5126810000000002E-3</v>
      </c>
      <c r="W240">
        <v>2.8502204999999999E-2</v>
      </c>
      <c r="X240">
        <v>6.9387536E-3</v>
      </c>
      <c r="Y240">
        <v>0.22272727272727269</v>
      </c>
      <c r="Z240">
        <v>0.193</v>
      </c>
      <c r="AA240">
        <v>0.10299999999999999</v>
      </c>
      <c r="AB240">
        <v>0.70399999999999996</v>
      </c>
      <c r="AC240">
        <v>0.95020000000000004</v>
      </c>
      <c r="AD240" t="s">
        <v>48</v>
      </c>
      <c r="AE240" t="s">
        <v>48</v>
      </c>
      <c r="AF240" t="s">
        <v>48</v>
      </c>
    </row>
    <row r="241" spans="1:32" hidden="1" outlineLevel="1" x14ac:dyDescent="0.2">
      <c r="A241" t="s">
        <v>10381</v>
      </c>
      <c r="B241" t="s">
        <v>10382</v>
      </c>
      <c r="C241" t="s">
        <v>10383</v>
      </c>
      <c r="J241" t="s">
        <v>10384</v>
      </c>
      <c r="K241" t="s">
        <v>1094</v>
      </c>
      <c r="L241" t="s">
        <v>1233</v>
      </c>
      <c r="M241">
        <v>1</v>
      </c>
      <c r="P241" s="2" t="s">
        <v>10385</v>
      </c>
      <c r="Q241" t="s">
        <v>47</v>
      </c>
      <c r="S241">
        <v>0.20149296999999999</v>
      </c>
      <c r="T241">
        <v>4.8446655000000003E-3</v>
      </c>
      <c r="U241">
        <v>1.9417239999999999E-2</v>
      </c>
      <c r="V241">
        <v>1.3646871E-2</v>
      </c>
      <c r="W241">
        <v>7.5868963999999997E-2</v>
      </c>
      <c r="X241">
        <v>4.2985857000000002E-2</v>
      </c>
      <c r="Y241">
        <v>0</v>
      </c>
      <c r="Z241">
        <v>0.29899999999999999</v>
      </c>
      <c r="AA241">
        <v>0.184</v>
      </c>
      <c r="AB241">
        <v>0.51700000000000002</v>
      </c>
      <c r="AC241">
        <v>0.30130000000000001</v>
      </c>
      <c r="AD241" t="s">
        <v>48</v>
      </c>
      <c r="AE241" t="s">
        <v>48</v>
      </c>
      <c r="AF241" t="s">
        <v>48</v>
      </c>
    </row>
    <row r="242" spans="1:32" hidden="1" outlineLevel="1" x14ac:dyDescent="0.2">
      <c r="A242" t="s">
        <v>10386</v>
      </c>
      <c r="B242" t="s">
        <v>10387</v>
      </c>
      <c r="C242" t="s">
        <v>10388</v>
      </c>
      <c r="J242" t="s">
        <v>10389</v>
      </c>
      <c r="K242" t="s">
        <v>1094</v>
      </c>
      <c r="L242" t="s">
        <v>1233</v>
      </c>
      <c r="M242">
        <v>1</v>
      </c>
      <c r="P242" s="2" t="s">
        <v>10390</v>
      </c>
      <c r="Q242" t="s">
        <v>47</v>
      </c>
      <c r="S242">
        <v>0.4826145</v>
      </c>
      <c r="T242">
        <v>2.3364256999999999E-2</v>
      </c>
      <c r="U242">
        <v>0.42102736000000002</v>
      </c>
      <c r="V242">
        <v>1.9475230999999999E-2</v>
      </c>
      <c r="W242">
        <v>0.36798461999999998</v>
      </c>
      <c r="X242">
        <v>0.28576089999999998</v>
      </c>
      <c r="Y242">
        <v>5.4615384615384621E-2</v>
      </c>
      <c r="Z242">
        <v>8.6999999999999994E-2</v>
      </c>
      <c r="AA242">
        <v>0.16300000000000001</v>
      </c>
      <c r="AB242">
        <v>0.751</v>
      </c>
      <c r="AC242">
        <v>-0.73370000000000002</v>
      </c>
      <c r="AD242" t="s">
        <v>48</v>
      </c>
      <c r="AE242" t="s">
        <v>48</v>
      </c>
      <c r="AF242" t="s">
        <v>48</v>
      </c>
    </row>
    <row r="243" spans="1:32" hidden="1" outlineLevel="1" x14ac:dyDescent="0.2">
      <c r="A243" t="s">
        <v>10391</v>
      </c>
      <c r="B243" t="s">
        <v>10392</v>
      </c>
      <c r="C243" t="s">
        <v>10393</v>
      </c>
      <c r="J243" t="s">
        <v>10394</v>
      </c>
      <c r="K243" t="s">
        <v>1094</v>
      </c>
      <c r="L243" t="s">
        <v>1233</v>
      </c>
      <c r="M243">
        <v>1</v>
      </c>
      <c r="P243" s="2" t="s">
        <v>10395</v>
      </c>
      <c r="Q243" t="s">
        <v>10060</v>
      </c>
      <c r="S243">
        <v>3.9462693E-2</v>
      </c>
      <c r="T243">
        <v>1.0633469E-3</v>
      </c>
      <c r="U243">
        <v>1.3200257999999999E-2</v>
      </c>
      <c r="V243">
        <v>3.0893209999999999E-3</v>
      </c>
      <c r="W243">
        <v>1.6252929999999999E-2</v>
      </c>
      <c r="X243">
        <v>7.9614690000000005E-3</v>
      </c>
      <c r="Y243">
        <v>0.1333333333333333</v>
      </c>
      <c r="Z243">
        <v>7.0000000000000007E-2</v>
      </c>
      <c r="AA243">
        <v>7.8E-2</v>
      </c>
      <c r="AB243">
        <v>0.85299999999999998</v>
      </c>
      <c r="AC243">
        <v>-5.16E-2</v>
      </c>
      <c r="AD243" t="s">
        <v>48</v>
      </c>
      <c r="AE243" t="s">
        <v>48</v>
      </c>
      <c r="AF243" t="s">
        <v>48</v>
      </c>
    </row>
    <row r="244" spans="1:32" hidden="1" outlineLevel="1" x14ac:dyDescent="0.2">
      <c r="A244" t="s">
        <v>10396</v>
      </c>
      <c r="B244" t="s">
        <v>10397</v>
      </c>
      <c r="C244" t="s">
        <v>10398</v>
      </c>
      <c r="J244" t="s">
        <v>10399</v>
      </c>
      <c r="K244" t="s">
        <v>1094</v>
      </c>
      <c r="L244" t="s">
        <v>1233</v>
      </c>
      <c r="M244">
        <v>5</v>
      </c>
      <c r="P244" s="2" t="s">
        <v>10400</v>
      </c>
      <c r="Q244" t="s">
        <v>47</v>
      </c>
      <c r="S244">
        <v>2.2492649999999999E-2</v>
      </c>
      <c r="T244">
        <v>9.4890594000000003E-4</v>
      </c>
      <c r="U244">
        <v>1.2961143E-2</v>
      </c>
      <c r="V244">
        <v>2.4603575E-3</v>
      </c>
      <c r="W244">
        <v>1.1046897999999999E-2</v>
      </c>
      <c r="X244">
        <v>6.861079E-3</v>
      </c>
      <c r="Y244">
        <v>-0.5</v>
      </c>
      <c r="Z244">
        <v>0</v>
      </c>
      <c r="AA244">
        <v>0.28000000000000003</v>
      </c>
      <c r="AB244">
        <v>0.72</v>
      </c>
      <c r="AC244">
        <v>-0.36120000000000002</v>
      </c>
      <c r="AD244" t="s">
        <v>48</v>
      </c>
      <c r="AE244" t="s">
        <v>48</v>
      </c>
      <c r="AF244" t="s">
        <v>48</v>
      </c>
    </row>
    <row r="245" spans="1:32" hidden="1" outlineLevel="1" x14ac:dyDescent="0.2">
      <c r="A245" t="s">
        <v>10401</v>
      </c>
      <c r="B245" t="s">
        <v>10402</v>
      </c>
      <c r="C245" t="s">
        <v>10403</v>
      </c>
      <c r="J245" t="s">
        <v>10404</v>
      </c>
      <c r="K245" t="s">
        <v>1094</v>
      </c>
      <c r="L245" t="s">
        <v>1233</v>
      </c>
      <c r="M245">
        <v>7</v>
      </c>
      <c r="P245" s="2" t="s">
        <v>10405</v>
      </c>
      <c r="Q245" t="s">
        <v>10060</v>
      </c>
      <c r="S245">
        <v>1.7215504999999999E-2</v>
      </c>
      <c r="T245">
        <v>5.8412549999999996E-4</v>
      </c>
      <c r="U245">
        <v>1.0655395E-2</v>
      </c>
      <c r="V245">
        <v>1.1839314E-3</v>
      </c>
      <c r="W245">
        <v>1.0020891000000001E-2</v>
      </c>
      <c r="X245">
        <v>5.9742939999999998E-3</v>
      </c>
      <c r="Y245">
        <v>0.19083333333333341</v>
      </c>
      <c r="Z245">
        <v>0.13100000000000001</v>
      </c>
      <c r="AA245">
        <v>1.7000000000000001E-2</v>
      </c>
      <c r="AB245">
        <v>0.85199999999999998</v>
      </c>
      <c r="AC245">
        <v>0.86770000000000003</v>
      </c>
      <c r="AD245" t="s">
        <v>48</v>
      </c>
      <c r="AE245" t="s">
        <v>48</v>
      </c>
      <c r="AF245" t="s">
        <v>48</v>
      </c>
    </row>
    <row r="246" spans="1:32" hidden="1" outlineLevel="1" x14ac:dyDescent="0.2">
      <c r="A246" t="s">
        <v>10406</v>
      </c>
      <c r="B246" t="s">
        <v>10407</v>
      </c>
      <c r="C246" t="s">
        <v>10408</v>
      </c>
      <c r="J246" t="s">
        <v>10409</v>
      </c>
      <c r="K246" t="s">
        <v>1094</v>
      </c>
      <c r="L246" t="s">
        <v>1233</v>
      </c>
      <c r="M246">
        <v>5</v>
      </c>
      <c r="P246" s="2" t="s">
        <v>10410</v>
      </c>
      <c r="Q246" t="s">
        <v>47</v>
      </c>
      <c r="S246">
        <v>0.23379272000000001</v>
      </c>
      <c r="T246">
        <v>3.1089783000000002E-3</v>
      </c>
      <c r="U246">
        <v>2.9596692000000001E-2</v>
      </c>
      <c r="V246">
        <v>6.2156399999999997E-3</v>
      </c>
      <c r="W246">
        <v>0.16897665000000001</v>
      </c>
      <c r="X246">
        <v>6.2202639999999997E-3</v>
      </c>
      <c r="Y246">
        <v>0.05</v>
      </c>
      <c r="Z246">
        <v>5.5E-2</v>
      </c>
      <c r="AA246">
        <v>0.05</v>
      </c>
      <c r="AB246">
        <v>0.89500000000000002</v>
      </c>
      <c r="AC246">
        <v>-0.15529999999999999</v>
      </c>
      <c r="AD246" t="s">
        <v>48</v>
      </c>
      <c r="AE246" t="s">
        <v>48</v>
      </c>
      <c r="AF246" t="s">
        <v>48</v>
      </c>
    </row>
    <row r="247" spans="1:32" hidden="1" outlineLevel="1" x14ac:dyDescent="0.2">
      <c r="A247" t="s">
        <v>10411</v>
      </c>
      <c r="B247" t="s">
        <v>10412</v>
      </c>
      <c r="C247" t="s">
        <v>10413</v>
      </c>
      <c r="J247" t="s">
        <v>10414</v>
      </c>
      <c r="K247" t="s">
        <v>1094</v>
      </c>
      <c r="L247" t="s">
        <v>1233</v>
      </c>
      <c r="M247">
        <v>2</v>
      </c>
      <c r="P247" s="2" t="s">
        <v>10415</v>
      </c>
      <c r="Q247" t="s">
        <v>10060</v>
      </c>
      <c r="S247">
        <v>0.24282593</v>
      </c>
      <c r="T247">
        <v>8.0108639999999995E-3</v>
      </c>
      <c r="U247">
        <v>8.0964720000000004E-2</v>
      </c>
      <c r="V247">
        <v>3.3011555999999997E-2</v>
      </c>
      <c r="W247">
        <v>9.5630279999999998E-2</v>
      </c>
      <c r="X247">
        <v>1.1638066000000001E-2</v>
      </c>
      <c r="Y247">
        <v>-2.1527777777777771E-2</v>
      </c>
      <c r="Z247">
        <v>0</v>
      </c>
      <c r="AA247">
        <v>0.13900000000000001</v>
      </c>
      <c r="AB247">
        <v>0.86099999999999999</v>
      </c>
      <c r="AC247">
        <v>-0.57069999999999999</v>
      </c>
      <c r="AD247" t="s">
        <v>48</v>
      </c>
      <c r="AE247" t="s">
        <v>48</v>
      </c>
      <c r="AF247" t="s">
        <v>48</v>
      </c>
    </row>
    <row r="248" spans="1:32" hidden="1" outlineLevel="1" x14ac:dyDescent="0.2">
      <c r="A248" t="s">
        <v>10416</v>
      </c>
      <c r="B248" t="s">
        <v>10417</v>
      </c>
      <c r="C248" t="s">
        <v>10418</v>
      </c>
      <c r="J248" t="s">
        <v>10419</v>
      </c>
      <c r="K248" t="s">
        <v>1094</v>
      </c>
      <c r="L248" t="s">
        <v>1233</v>
      </c>
      <c r="M248">
        <v>2</v>
      </c>
      <c r="P248" s="2" t="s">
        <v>10420</v>
      </c>
      <c r="Q248" t="s">
        <v>47</v>
      </c>
      <c r="S248">
        <v>7.2128440000000002E-2</v>
      </c>
      <c r="T248">
        <v>1.5640259E-3</v>
      </c>
      <c r="U248">
        <v>1.6001316000000002E-2</v>
      </c>
      <c r="V248">
        <v>5.6976700000000002E-3</v>
      </c>
      <c r="W248">
        <v>2.0901557000000001E-2</v>
      </c>
      <c r="X248">
        <v>9.1783709999999994E-3</v>
      </c>
      <c r="Y248">
        <v>0</v>
      </c>
      <c r="Z248">
        <v>0</v>
      </c>
      <c r="AA248">
        <v>0</v>
      </c>
      <c r="AB248">
        <v>1</v>
      </c>
      <c r="AC248">
        <v>0</v>
      </c>
      <c r="AD248" t="s">
        <v>48</v>
      </c>
      <c r="AE248" t="s">
        <v>48</v>
      </c>
      <c r="AF248" t="s">
        <v>48</v>
      </c>
    </row>
    <row r="249" spans="1:32" hidden="1" outlineLevel="1" x14ac:dyDescent="0.2">
      <c r="A249" t="s">
        <v>10421</v>
      </c>
      <c r="B249" t="s">
        <v>10317</v>
      </c>
      <c r="C249" t="s">
        <v>10422</v>
      </c>
      <c r="J249" t="s">
        <v>10423</v>
      </c>
      <c r="K249" t="s">
        <v>1094</v>
      </c>
      <c r="L249" t="s">
        <v>1233</v>
      </c>
      <c r="M249">
        <v>2</v>
      </c>
      <c r="P249" s="2" t="s">
        <v>10424</v>
      </c>
      <c r="Q249" t="s">
        <v>47</v>
      </c>
      <c r="S249">
        <v>0.15932568999999999</v>
      </c>
      <c r="T249">
        <v>4.2915343999999998E-3</v>
      </c>
      <c r="U249">
        <v>3.3144772000000003E-2</v>
      </c>
      <c r="V249">
        <v>4.5386339999999997E-2</v>
      </c>
      <c r="W249">
        <v>3.4451994999999999E-2</v>
      </c>
      <c r="X249">
        <v>7.4824755999999999E-3</v>
      </c>
      <c r="Y249">
        <v>-7.1428571428571425E-2</v>
      </c>
      <c r="Z249">
        <v>0</v>
      </c>
      <c r="AA249">
        <v>0</v>
      </c>
      <c r="AB249">
        <v>1</v>
      </c>
      <c r="AC249">
        <v>0</v>
      </c>
      <c r="AD249" t="s">
        <v>48</v>
      </c>
      <c r="AE249" t="s">
        <v>48</v>
      </c>
      <c r="AF249" t="s">
        <v>48</v>
      </c>
    </row>
    <row r="250" spans="1:32" hidden="1" outlineLevel="1" x14ac:dyDescent="0.2">
      <c r="A250" t="s">
        <v>10425</v>
      </c>
      <c r="B250" t="s">
        <v>10426</v>
      </c>
      <c r="C250" t="s">
        <v>10427</v>
      </c>
      <c r="J250" t="s">
        <v>10428</v>
      </c>
      <c r="K250" t="s">
        <v>1094</v>
      </c>
      <c r="L250" t="s">
        <v>1233</v>
      </c>
      <c r="M250">
        <v>2</v>
      </c>
      <c r="P250" s="2" t="s">
        <v>10429</v>
      </c>
      <c r="Q250" t="s">
        <v>10060</v>
      </c>
      <c r="S250">
        <v>0.11088663999999999</v>
      </c>
      <c r="T250">
        <v>2.4604797E-3</v>
      </c>
      <c r="U250">
        <v>1.8119188000000001E-2</v>
      </c>
      <c r="V250">
        <v>1.2061301999999999E-2</v>
      </c>
      <c r="W250">
        <v>3.1587280000000002E-2</v>
      </c>
      <c r="X250">
        <v>7.3400719999999996E-3</v>
      </c>
      <c r="Y250">
        <v>0.78125</v>
      </c>
      <c r="Z250">
        <v>0.22800000000000001</v>
      </c>
      <c r="AA250">
        <v>0</v>
      </c>
      <c r="AB250">
        <v>0.77200000000000002</v>
      </c>
      <c r="AC250">
        <v>0.69230000000000003</v>
      </c>
      <c r="AD250" t="s">
        <v>48</v>
      </c>
      <c r="AE250" t="s">
        <v>48</v>
      </c>
      <c r="AF250" t="s">
        <v>48</v>
      </c>
    </row>
    <row r="251" spans="1:32" hidden="1" outlineLevel="1" x14ac:dyDescent="0.2">
      <c r="A251" t="s">
        <v>10430</v>
      </c>
      <c r="B251" t="s">
        <v>10431</v>
      </c>
      <c r="C251" t="s">
        <v>10432</v>
      </c>
      <c r="J251" t="s">
        <v>10433</v>
      </c>
      <c r="K251" t="s">
        <v>1094</v>
      </c>
      <c r="L251" t="s">
        <v>1233</v>
      </c>
      <c r="M251">
        <v>2</v>
      </c>
      <c r="P251" s="2" t="s">
        <v>10434</v>
      </c>
      <c r="Q251" t="s">
        <v>47</v>
      </c>
      <c r="S251">
        <v>0.20126031</v>
      </c>
      <c r="T251">
        <v>2.1839142E-3</v>
      </c>
      <c r="U251">
        <v>3.7904396999999999E-2</v>
      </c>
      <c r="V251">
        <v>4.2177554999999999E-3</v>
      </c>
      <c r="W251">
        <v>0.16693160000000001</v>
      </c>
      <c r="X251">
        <v>6.5050706999999998E-3</v>
      </c>
      <c r="Y251">
        <v>0.12916666666666671</v>
      </c>
      <c r="Z251">
        <v>0.10199999999999999</v>
      </c>
      <c r="AA251">
        <v>3.9E-2</v>
      </c>
      <c r="AB251">
        <v>0.85899999999999999</v>
      </c>
      <c r="AC251">
        <v>0.50229999999999997</v>
      </c>
      <c r="AD251" t="s">
        <v>48</v>
      </c>
      <c r="AE251" t="s">
        <v>48</v>
      </c>
      <c r="AF251" t="s">
        <v>48</v>
      </c>
    </row>
    <row r="252" spans="1:32" hidden="1" outlineLevel="1" x14ac:dyDescent="0.2">
      <c r="A252" t="s">
        <v>10435</v>
      </c>
      <c r="B252" t="s">
        <v>10436</v>
      </c>
      <c r="C252" t="s">
        <v>10437</v>
      </c>
      <c r="J252" t="s">
        <v>10438</v>
      </c>
      <c r="K252" t="s">
        <v>1094</v>
      </c>
      <c r="L252" t="s">
        <v>1233</v>
      </c>
      <c r="M252">
        <v>2</v>
      </c>
      <c r="P252" s="2" t="s">
        <v>10439</v>
      </c>
      <c r="Q252" t="s">
        <v>47</v>
      </c>
      <c r="S252">
        <v>5.4284602000000001E-2</v>
      </c>
      <c r="T252">
        <v>1.5068054000000001E-3</v>
      </c>
      <c r="U252">
        <v>1.9622196000000001E-2</v>
      </c>
      <c r="V252">
        <v>5.1796999999999998E-3</v>
      </c>
      <c r="W252">
        <v>2.3608726E-2</v>
      </c>
      <c r="X252">
        <v>7.1717774999999996E-3</v>
      </c>
      <c r="Y252">
        <v>1.0416666666666699E-3</v>
      </c>
      <c r="Z252">
        <v>0.05</v>
      </c>
      <c r="AA252">
        <v>7.0999999999999994E-2</v>
      </c>
      <c r="AB252">
        <v>0.879</v>
      </c>
      <c r="AC252">
        <v>-0.21829999999999999</v>
      </c>
      <c r="AD252" t="s">
        <v>48</v>
      </c>
      <c r="AE252" t="s">
        <v>48</v>
      </c>
      <c r="AF252" t="s">
        <v>48</v>
      </c>
    </row>
    <row r="253" spans="1:32" hidden="1" outlineLevel="1" x14ac:dyDescent="0.2">
      <c r="A253" t="s">
        <v>10440</v>
      </c>
      <c r="B253" t="s">
        <v>10441</v>
      </c>
      <c r="C253" t="s">
        <v>10442</v>
      </c>
      <c r="J253" t="s">
        <v>10443</v>
      </c>
      <c r="K253" t="s">
        <v>1094</v>
      </c>
      <c r="L253" t="s">
        <v>1233</v>
      </c>
      <c r="M253">
        <v>2</v>
      </c>
      <c r="P253" s="2" t="s">
        <v>10444</v>
      </c>
      <c r="Q253" t="s">
        <v>47</v>
      </c>
      <c r="S253">
        <v>6.1840350000000002E-2</v>
      </c>
      <c r="T253">
        <v>1.3351439999999999E-3</v>
      </c>
      <c r="U253">
        <v>1.5454766999999999E-2</v>
      </c>
      <c r="V253">
        <v>5.6236745000000001E-3</v>
      </c>
      <c r="W253">
        <v>2.1868404000000001E-2</v>
      </c>
      <c r="X253">
        <v>8.5828659999999998E-3</v>
      </c>
      <c r="Y253">
        <v>0.31666666666666671</v>
      </c>
      <c r="Z253">
        <v>0.155</v>
      </c>
      <c r="AA253">
        <v>0</v>
      </c>
      <c r="AB253">
        <v>0.84499999999999997</v>
      </c>
      <c r="AC253">
        <v>0.69079999999999997</v>
      </c>
      <c r="AD253" t="s">
        <v>48</v>
      </c>
      <c r="AE253" t="s">
        <v>48</v>
      </c>
      <c r="AF253" t="s">
        <v>48</v>
      </c>
    </row>
    <row r="254" spans="1:32" hidden="1" outlineLevel="1" x14ac:dyDescent="0.2">
      <c r="A254" t="s">
        <v>10445</v>
      </c>
      <c r="B254" t="s">
        <v>10446</v>
      </c>
      <c r="C254" t="s">
        <v>10447</v>
      </c>
      <c r="J254" t="s">
        <v>10448</v>
      </c>
      <c r="K254" t="s">
        <v>1094</v>
      </c>
      <c r="L254" t="s">
        <v>1233</v>
      </c>
      <c r="M254">
        <v>2</v>
      </c>
      <c r="P254" s="2" t="s">
        <v>10449</v>
      </c>
      <c r="Q254" t="s">
        <v>10138</v>
      </c>
      <c r="S254">
        <v>0.22177622999999999</v>
      </c>
      <c r="T254">
        <v>6.9046020000000001E-3</v>
      </c>
      <c r="U254">
        <v>5.0429728E-2</v>
      </c>
      <c r="V254">
        <v>5.9311368000000003E-2</v>
      </c>
      <c r="W254">
        <v>6.4773209999999998E-2</v>
      </c>
      <c r="X254">
        <v>1.2854968E-2</v>
      </c>
      <c r="Y254">
        <v>0</v>
      </c>
      <c r="Z254">
        <v>0</v>
      </c>
      <c r="AA254">
        <v>0</v>
      </c>
      <c r="AB254">
        <v>1</v>
      </c>
      <c r="AC254">
        <v>0</v>
      </c>
      <c r="AD254" t="s">
        <v>48</v>
      </c>
      <c r="AE254" t="s">
        <v>48</v>
      </c>
      <c r="AF254" t="s">
        <v>48</v>
      </c>
    </row>
    <row r="255" spans="1:32" hidden="1" outlineLevel="1" x14ac:dyDescent="0.2">
      <c r="A255" t="s">
        <v>10450</v>
      </c>
      <c r="B255" t="s">
        <v>10451</v>
      </c>
      <c r="C255" t="s">
        <v>10452</v>
      </c>
      <c r="J255" t="s">
        <v>10453</v>
      </c>
      <c r="K255" t="s">
        <v>1094</v>
      </c>
      <c r="L255" t="s">
        <v>1233</v>
      </c>
      <c r="M255">
        <v>2</v>
      </c>
      <c r="P255" s="2" t="s">
        <v>10454</v>
      </c>
      <c r="Q255" t="s">
        <v>47</v>
      </c>
      <c r="S255">
        <v>4.2657252E-2</v>
      </c>
      <c r="T255">
        <v>1.6403197999999999E-3</v>
      </c>
      <c r="U255">
        <v>1.8529098000000001E-2</v>
      </c>
      <c r="V255">
        <v>6.1786419999999998E-3</v>
      </c>
      <c r="W255">
        <v>1.5264923999999999E-2</v>
      </c>
      <c r="X255">
        <v>8.6087574999999996E-3</v>
      </c>
      <c r="Y255">
        <v>-0.1083333333333333</v>
      </c>
      <c r="Z255">
        <v>0.151</v>
      </c>
      <c r="AA255">
        <v>0</v>
      </c>
      <c r="AB255">
        <v>0.84899999999999998</v>
      </c>
      <c r="AC255">
        <v>0.77170000000000005</v>
      </c>
      <c r="AD255" t="s">
        <v>48</v>
      </c>
      <c r="AE255" t="s">
        <v>48</v>
      </c>
      <c r="AF255" t="s">
        <v>48</v>
      </c>
    </row>
    <row r="256" spans="1:32" hidden="1" outlineLevel="1" x14ac:dyDescent="0.2">
      <c r="A256" t="s">
        <v>10455</v>
      </c>
      <c r="B256" t="s">
        <v>10456</v>
      </c>
      <c r="C256" t="s">
        <v>10457</v>
      </c>
      <c r="J256" t="s">
        <v>10458</v>
      </c>
      <c r="K256" t="s">
        <v>1094</v>
      </c>
      <c r="L256" t="s">
        <v>1233</v>
      </c>
      <c r="M256">
        <v>2</v>
      </c>
      <c r="P256" s="2" t="s">
        <v>10459</v>
      </c>
      <c r="Q256" t="s">
        <v>47</v>
      </c>
      <c r="S256">
        <v>9.9589319999999995E-2</v>
      </c>
      <c r="T256">
        <v>1.9168854E-3</v>
      </c>
      <c r="U256">
        <v>1.3166099000000001E-2</v>
      </c>
      <c r="V256">
        <v>4.5322375000000003E-3</v>
      </c>
      <c r="W256">
        <v>3.4011266999999998E-2</v>
      </c>
      <c r="X256">
        <v>9.7479850000000007E-3</v>
      </c>
      <c r="Y256">
        <v>0.27333333333333337</v>
      </c>
      <c r="Z256">
        <v>0.30499999999999999</v>
      </c>
      <c r="AA256">
        <v>0.05</v>
      </c>
      <c r="AB256">
        <v>0.64500000000000002</v>
      </c>
      <c r="AC256">
        <v>0.94120000000000004</v>
      </c>
      <c r="AD256" t="s">
        <v>48</v>
      </c>
      <c r="AE256" t="s">
        <v>48</v>
      </c>
      <c r="AF256" t="s">
        <v>48</v>
      </c>
    </row>
    <row r="257" spans="1:32" hidden="1" outlineLevel="1" x14ac:dyDescent="0.2">
      <c r="A257" t="s">
        <v>10460</v>
      </c>
      <c r="B257" t="s">
        <v>10461</v>
      </c>
      <c r="C257" t="s">
        <v>10462</v>
      </c>
      <c r="J257" t="s">
        <v>10463</v>
      </c>
      <c r="K257" t="s">
        <v>1094</v>
      </c>
      <c r="L257" t="s">
        <v>1233</v>
      </c>
      <c r="M257">
        <v>2</v>
      </c>
      <c r="P257" s="2" t="s">
        <v>10464</v>
      </c>
      <c r="Q257" t="s">
        <v>10465</v>
      </c>
      <c r="S257">
        <v>6.7380086000000006E-2</v>
      </c>
      <c r="T257">
        <v>2.5367736999999998E-3</v>
      </c>
      <c r="U257">
        <v>4.1912504000000003E-2</v>
      </c>
      <c r="V257">
        <v>9.84143E-3</v>
      </c>
      <c r="W257">
        <v>2.6960457E-2</v>
      </c>
      <c r="X257">
        <v>7.0423200000000004E-3</v>
      </c>
      <c r="Y257">
        <v>0.24277777777777779</v>
      </c>
      <c r="Z257">
        <v>0.13</v>
      </c>
      <c r="AA257">
        <v>3.5999999999999997E-2</v>
      </c>
      <c r="AB257">
        <v>0.83399999999999996</v>
      </c>
      <c r="AC257">
        <v>0.89780000000000004</v>
      </c>
      <c r="AD257" t="s">
        <v>48</v>
      </c>
      <c r="AE257" t="s">
        <v>48</v>
      </c>
      <c r="AF257" t="s">
        <v>48</v>
      </c>
    </row>
    <row r="258" spans="1:32" hidden="1" outlineLevel="1" x14ac:dyDescent="0.2">
      <c r="A258" t="s">
        <v>10466</v>
      </c>
      <c r="B258" t="s">
        <v>10467</v>
      </c>
      <c r="C258" t="s">
        <v>10468</v>
      </c>
      <c r="J258" t="s">
        <v>10469</v>
      </c>
      <c r="K258" t="s">
        <v>1094</v>
      </c>
      <c r="L258" t="s">
        <v>1233</v>
      </c>
      <c r="M258">
        <v>1</v>
      </c>
      <c r="P258" s="2" t="s">
        <v>10470</v>
      </c>
      <c r="Q258" t="s">
        <v>10471</v>
      </c>
      <c r="S258">
        <v>0.15987846</v>
      </c>
      <c r="T258">
        <v>2.6321410000000002E-3</v>
      </c>
      <c r="U258">
        <v>1.5215653000000001E-2</v>
      </c>
      <c r="V258">
        <v>4.1622589999999998E-3</v>
      </c>
      <c r="W258">
        <v>6.953252E-2</v>
      </c>
      <c r="X258">
        <v>1.2440704E-2</v>
      </c>
      <c r="Y258">
        <v>0</v>
      </c>
      <c r="Z258">
        <v>4.7E-2</v>
      </c>
      <c r="AA258">
        <v>4.1000000000000002E-2</v>
      </c>
      <c r="AB258">
        <v>0.91200000000000003</v>
      </c>
      <c r="AC258">
        <v>7.7200000000000005E-2</v>
      </c>
      <c r="AD258" t="s">
        <v>48</v>
      </c>
      <c r="AE258" t="s">
        <v>48</v>
      </c>
      <c r="AF258" t="s">
        <v>48</v>
      </c>
    </row>
    <row r="259" spans="1:32" hidden="1" outlineLevel="1" x14ac:dyDescent="0.2">
      <c r="A259" t="s">
        <v>10472</v>
      </c>
      <c r="B259" t="s">
        <v>10473</v>
      </c>
      <c r="C259" t="s">
        <v>10474</v>
      </c>
      <c r="J259" t="s">
        <v>10475</v>
      </c>
      <c r="K259" t="s">
        <v>1094</v>
      </c>
      <c r="L259" t="s">
        <v>1233</v>
      </c>
      <c r="M259">
        <v>1</v>
      </c>
      <c r="P259" s="2" t="s">
        <v>10476</v>
      </c>
      <c r="Q259" t="s">
        <v>47</v>
      </c>
      <c r="S259">
        <v>5.1315920000000001E-2</v>
      </c>
      <c r="T259">
        <v>1.5830994000000001E-3</v>
      </c>
      <c r="U259">
        <v>1.8119188000000001E-2</v>
      </c>
      <c r="V259">
        <v>8.5835029999999993E-3</v>
      </c>
      <c r="W259">
        <v>1.3972916E-2</v>
      </c>
      <c r="X259">
        <v>9.1783709999999994E-3</v>
      </c>
      <c r="Y259">
        <v>0</v>
      </c>
      <c r="Z259">
        <v>0.106</v>
      </c>
      <c r="AA259">
        <v>0</v>
      </c>
      <c r="AB259">
        <v>0.89400000000000002</v>
      </c>
      <c r="AC259">
        <v>7.7200000000000005E-2</v>
      </c>
      <c r="AD259" t="s">
        <v>48</v>
      </c>
      <c r="AE259" t="s">
        <v>48</v>
      </c>
      <c r="AF259" t="s">
        <v>48</v>
      </c>
    </row>
    <row r="260" spans="1:32" hidden="1" outlineLevel="1" x14ac:dyDescent="0.2">
      <c r="A260" t="s">
        <v>10477</v>
      </c>
      <c r="B260" t="s">
        <v>10478</v>
      </c>
      <c r="C260" t="s">
        <v>10479</v>
      </c>
      <c r="J260" t="s">
        <v>10480</v>
      </c>
      <c r="K260" t="s">
        <v>1094</v>
      </c>
      <c r="L260" t="s">
        <v>1233</v>
      </c>
      <c r="M260">
        <v>1</v>
      </c>
      <c r="P260" s="2" t="s">
        <v>10481</v>
      </c>
      <c r="Q260" t="s">
        <v>10132</v>
      </c>
      <c r="S260">
        <v>2.8267179999999999E-2</v>
      </c>
      <c r="T260">
        <v>9.3936919999999997E-4</v>
      </c>
      <c r="U260">
        <v>1.2277958E-2</v>
      </c>
      <c r="V260">
        <v>2.1921229999999998E-3</v>
      </c>
      <c r="W260">
        <v>1.2338906E-2</v>
      </c>
      <c r="X260">
        <v>6.4597604999999999E-3</v>
      </c>
      <c r="Y260">
        <v>0</v>
      </c>
      <c r="Z260">
        <v>8.7999999999999995E-2</v>
      </c>
      <c r="AA260">
        <v>5.5E-2</v>
      </c>
      <c r="AB260">
        <v>0.85599999999999998</v>
      </c>
      <c r="AC260">
        <v>0.34</v>
      </c>
      <c r="AD260" t="s">
        <v>48</v>
      </c>
      <c r="AE260" t="s">
        <v>48</v>
      </c>
      <c r="AF260" t="s">
        <v>48</v>
      </c>
    </row>
    <row r="261" spans="1:32" hidden="1" outlineLevel="1" x14ac:dyDescent="0.2">
      <c r="A261" t="s">
        <v>10482</v>
      </c>
      <c r="B261" t="s">
        <v>10483</v>
      </c>
      <c r="C261" t="s">
        <v>10484</v>
      </c>
      <c r="J261" t="s">
        <v>10485</v>
      </c>
      <c r="K261" t="s">
        <v>1094</v>
      </c>
      <c r="L261" t="s">
        <v>1233</v>
      </c>
      <c r="M261">
        <v>1</v>
      </c>
      <c r="P261" s="2" t="s">
        <v>10486</v>
      </c>
      <c r="Q261" t="s">
        <v>47</v>
      </c>
      <c r="Y261" t="s">
        <v>48</v>
      </c>
      <c r="Z261" t="s">
        <v>48</v>
      </c>
      <c r="AA261" t="s">
        <v>48</v>
      </c>
      <c r="AB261" t="s">
        <v>48</v>
      </c>
      <c r="AC261" t="s">
        <v>48</v>
      </c>
      <c r="AD261" t="s">
        <v>48</v>
      </c>
      <c r="AE261" t="s">
        <v>48</v>
      </c>
      <c r="AF261" t="s">
        <v>48</v>
      </c>
    </row>
    <row r="262" spans="1:32" hidden="1" outlineLevel="1" x14ac:dyDescent="0.2">
      <c r="A262" t="s">
        <v>10487</v>
      </c>
      <c r="B262" t="s">
        <v>10488</v>
      </c>
      <c r="C262" t="s">
        <v>10489</v>
      </c>
      <c r="J262" t="s">
        <v>10490</v>
      </c>
      <c r="K262" t="s">
        <v>1094</v>
      </c>
      <c r="L262" t="s">
        <v>1233</v>
      </c>
      <c r="M262">
        <v>1</v>
      </c>
      <c r="P262" s="2" t="s">
        <v>10491</v>
      </c>
      <c r="Q262" t="s">
        <v>10492</v>
      </c>
      <c r="S262">
        <v>0.17545098000000001</v>
      </c>
      <c r="T262">
        <v>2.0313263000000001E-3</v>
      </c>
      <c r="U262">
        <v>2.1876704E-2</v>
      </c>
      <c r="V262">
        <v>5.8456612999999999E-3</v>
      </c>
      <c r="W262">
        <v>9.5630279999999998E-2</v>
      </c>
      <c r="X262">
        <v>7.0423200000000004E-3</v>
      </c>
      <c r="Y262">
        <v>0.2</v>
      </c>
      <c r="Z262">
        <v>6.8000000000000005E-2</v>
      </c>
      <c r="AA262">
        <v>0</v>
      </c>
      <c r="AB262">
        <v>0.93200000000000005</v>
      </c>
      <c r="AC262">
        <v>0.45879999999999999</v>
      </c>
      <c r="AD262" t="s">
        <v>48</v>
      </c>
      <c r="AE262" t="s">
        <v>48</v>
      </c>
      <c r="AF262" t="s">
        <v>48</v>
      </c>
    </row>
    <row r="263" spans="1:32" hidden="1" outlineLevel="1" x14ac:dyDescent="0.2">
      <c r="A263" t="s">
        <v>10493</v>
      </c>
      <c r="B263" t="s">
        <v>10494</v>
      </c>
      <c r="C263" t="s">
        <v>10495</v>
      </c>
      <c r="J263" t="s">
        <v>10496</v>
      </c>
      <c r="K263" t="s">
        <v>1094</v>
      </c>
      <c r="L263" t="s">
        <v>1233</v>
      </c>
      <c r="M263">
        <v>1</v>
      </c>
      <c r="P263" s="2" t="s">
        <v>10497</v>
      </c>
      <c r="Q263" t="s">
        <v>47</v>
      </c>
      <c r="S263">
        <v>0.25084447999999998</v>
      </c>
      <c r="T263">
        <v>5.4168699999999998E-3</v>
      </c>
      <c r="U263">
        <v>4.6171113999999999E-2</v>
      </c>
      <c r="V263">
        <v>7.9175410000000002E-3</v>
      </c>
      <c r="W263">
        <v>8.2866095000000001E-2</v>
      </c>
      <c r="X263">
        <v>8.7382150000000006E-3</v>
      </c>
      <c r="Y263">
        <v>0</v>
      </c>
      <c r="Z263">
        <v>4.8000000000000001E-2</v>
      </c>
      <c r="AA263">
        <v>0.1</v>
      </c>
      <c r="AB263">
        <v>0.85199999999999998</v>
      </c>
      <c r="AC263">
        <v>-0.34</v>
      </c>
      <c r="AD263" t="s">
        <v>48</v>
      </c>
      <c r="AE263" t="s">
        <v>48</v>
      </c>
      <c r="AF263" t="s">
        <v>48</v>
      </c>
    </row>
    <row r="264" spans="1:32" hidden="1" outlineLevel="1" x14ac:dyDescent="0.2">
      <c r="A264" t="s">
        <v>10498</v>
      </c>
      <c r="B264" t="s">
        <v>10499</v>
      </c>
      <c r="C264" t="s">
        <v>10500</v>
      </c>
      <c r="J264" t="s">
        <v>10501</v>
      </c>
      <c r="K264" t="s">
        <v>1094</v>
      </c>
      <c r="L264" t="s">
        <v>1233</v>
      </c>
      <c r="M264">
        <v>1</v>
      </c>
      <c r="P264" s="2" t="s">
        <v>10502</v>
      </c>
      <c r="Q264" t="s">
        <v>47</v>
      </c>
      <c r="S264">
        <v>7.4502609999999997E-2</v>
      </c>
      <c r="T264">
        <v>2.4032593000000001E-3</v>
      </c>
      <c r="U264">
        <v>1.9485557000000001E-2</v>
      </c>
      <c r="V264">
        <v>5.105704E-3</v>
      </c>
      <c r="W264">
        <v>2.5284592000000002E-2</v>
      </c>
      <c r="X264">
        <v>9.5926359999999999E-3</v>
      </c>
      <c r="Y264">
        <v>0.45</v>
      </c>
      <c r="Z264">
        <v>5.2999999999999999E-2</v>
      </c>
      <c r="AA264">
        <v>0</v>
      </c>
      <c r="AB264">
        <v>0.94699999999999995</v>
      </c>
      <c r="AC264">
        <v>0.38979999999999998</v>
      </c>
      <c r="AD264" t="s">
        <v>48</v>
      </c>
      <c r="AE264" t="s">
        <v>48</v>
      </c>
      <c r="AF264" t="s">
        <v>48</v>
      </c>
    </row>
    <row r="265" spans="1:32" hidden="1" outlineLevel="1" x14ac:dyDescent="0.2">
      <c r="A265" t="s">
        <v>10503</v>
      </c>
      <c r="B265" t="s">
        <v>10504</v>
      </c>
      <c r="C265" t="s">
        <v>10505</v>
      </c>
      <c r="J265" t="s">
        <v>10506</v>
      </c>
      <c r="K265" t="s">
        <v>1094</v>
      </c>
      <c r="L265" t="s">
        <v>1233</v>
      </c>
      <c r="M265">
        <v>1</v>
      </c>
      <c r="P265" s="2" t="s">
        <v>10507</v>
      </c>
      <c r="Q265" t="s">
        <v>47</v>
      </c>
      <c r="S265">
        <v>3.0506282999999999E-2</v>
      </c>
      <c r="T265">
        <v>7.9631804999999998E-4</v>
      </c>
      <c r="U265">
        <v>1.0091767E-2</v>
      </c>
      <c r="V265">
        <v>3.3483060000000001E-3</v>
      </c>
      <c r="W265">
        <v>1.54929245E-2</v>
      </c>
      <c r="X265">
        <v>6.0390230000000001E-3</v>
      </c>
      <c r="Y265">
        <v>0.3833333333333333</v>
      </c>
      <c r="Z265">
        <v>0.222</v>
      </c>
      <c r="AA265">
        <v>0</v>
      </c>
      <c r="AB265">
        <v>0.77800000000000002</v>
      </c>
      <c r="AC265">
        <v>0.75060000000000004</v>
      </c>
      <c r="AD265" t="s">
        <v>48</v>
      </c>
      <c r="AE265" t="s">
        <v>48</v>
      </c>
      <c r="AF265" t="s">
        <v>48</v>
      </c>
    </row>
    <row r="266" spans="1:32" hidden="1" outlineLevel="1" x14ac:dyDescent="0.2">
      <c r="A266" t="s">
        <v>10508</v>
      </c>
      <c r="B266" t="s">
        <v>10509</v>
      </c>
      <c r="C266" t="s">
        <v>10510</v>
      </c>
      <c r="J266" t="s">
        <v>10511</v>
      </c>
      <c r="K266" t="s">
        <v>1094</v>
      </c>
      <c r="L266" t="s">
        <v>1233</v>
      </c>
      <c r="M266">
        <v>1</v>
      </c>
      <c r="P266" s="2" t="s">
        <v>10512</v>
      </c>
      <c r="Q266" t="s">
        <v>47</v>
      </c>
      <c r="S266">
        <v>0.62702214999999994</v>
      </c>
      <c r="T266">
        <v>0.17620849999999999</v>
      </c>
      <c r="U266">
        <v>0.60019290000000003</v>
      </c>
      <c r="V266">
        <v>0.10072689999999999</v>
      </c>
      <c r="W266">
        <v>0.56786959999999997</v>
      </c>
      <c r="X266">
        <v>2.4062606E-2</v>
      </c>
      <c r="Y266">
        <v>0.18214285714285719</v>
      </c>
      <c r="Z266">
        <v>0.14399999999999999</v>
      </c>
      <c r="AA266">
        <v>0.108</v>
      </c>
      <c r="AB266">
        <v>0.749</v>
      </c>
      <c r="AC266">
        <v>0.84379999999999999</v>
      </c>
      <c r="AD266" t="s">
        <v>48</v>
      </c>
      <c r="AE266" t="s">
        <v>48</v>
      </c>
      <c r="AF266" t="s">
        <v>48</v>
      </c>
    </row>
    <row r="267" spans="1:32" hidden="1" outlineLevel="1" x14ac:dyDescent="0.2">
      <c r="A267" t="s">
        <v>10513</v>
      </c>
      <c r="B267" t="s">
        <v>10514</v>
      </c>
      <c r="C267" t="s">
        <v>10515</v>
      </c>
      <c r="J267" t="s">
        <v>10516</v>
      </c>
      <c r="K267" t="s">
        <v>1094</v>
      </c>
      <c r="L267" t="s">
        <v>1233</v>
      </c>
      <c r="M267">
        <v>1</v>
      </c>
      <c r="P267" s="2" t="s">
        <v>10517</v>
      </c>
      <c r="Q267" t="s">
        <v>10258</v>
      </c>
      <c r="S267">
        <v>0.47886392</v>
      </c>
      <c r="T267">
        <v>2.3076923999999999E-2</v>
      </c>
      <c r="U267">
        <v>0.39409557000000001</v>
      </c>
      <c r="V267">
        <v>2.2389409999999998E-2</v>
      </c>
      <c r="W267">
        <v>0.48484444999999998</v>
      </c>
      <c r="X267">
        <v>8.2462760000000003E-3</v>
      </c>
      <c r="Y267">
        <v>0.2</v>
      </c>
      <c r="Z267">
        <v>0</v>
      </c>
      <c r="AA267">
        <v>0.04</v>
      </c>
      <c r="AB267">
        <v>0.96</v>
      </c>
      <c r="AC267">
        <v>-0.2006</v>
      </c>
      <c r="AD267" t="s">
        <v>48</v>
      </c>
      <c r="AE267" t="s">
        <v>48</v>
      </c>
      <c r="AF267" t="s">
        <v>48</v>
      </c>
    </row>
    <row r="268" spans="1:32" hidden="1" outlineLevel="1" x14ac:dyDescent="0.2">
      <c r="A268" t="s">
        <v>10518</v>
      </c>
      <c r="B268" t="s">
        <v>10519</v>
      </c>
      <c r="C268" t="s">
        <v>10520</v>
      </c>
      <c r="J268" t="s">
        <v>10521</v>
      </c>
      <c r="K268" t="s">
        <v>1094</v>
      </c>
      <c r="L268" t="s">
        <v>1233</v>
      </c>
      <c r="M268">
        <v>1</v>
      </c>
      <c r="P268" s="2" t="s">
        <v>10522</v>
      </c>
      <c r="Q268" t="s">
        <v>47</v>
      </c>
      <c r="S268">
        <v>0.16678599</v>
      </c>
      <c r="T268">
        <v>4.3869019999999998E-3</v>
      </c>
      <c r="U268">
        <v>2.522431E-2</v>
      </c>
      <c r="V268">
        <v>9.2864620000000005E-3</v>
      </c>
      <c r="W268">
        <v>6.4598390000000006E-2</v>
      </c>
      <c r="X268">
        <v>1.15345E-2</v>
      </c>
      <c r="Y268">
        <v>-7.1428571428571425E-2</v>
      </c>
      <c r="Z268">
        <v>0</v>
      </c>
      <c r="AA268">
        <v>0</v>
      </c>
      <c r="AB268">
        <v>1</v>
      </c>
      <c r="AC268">
        <v>0</v>
      </c>
      <c r="AD268" t="s">
        <v>48</v>
      </c>
      <c r="AE268" t="s">
        <v>48</v>
      </c>
      <c r="AF268" t="s">
        <v>48</v>
      </c>
    </row>
    <row r="269" spans="1:32" hidden="1" outlineLevel="1" x14ac:dyDescent="0.2">
      <c r="A269" t="s">
        <v>10523</v>
      </c>
      <c r="B269" t="s">
        <v>10524</v>
      </c>
      <c r="C269" t="s">
        <v>10525</v>
      </c>
      <c r="J269" t="s">
        <v>10526</v>
      </c>
      <c r="K269" t="s">
        <v>1094</v>
      </c>
      <c r="L269" t="s">
        <v>1233</v>
      </c>
      <c r="M269">
        <v>1</v>
      </c>
      <c r="P269" s="2" t="s">
        <v>10527</v>
      </c>
      <c r="Q269" t="s">
        <v>47</v>
      </c>
      <c r="S269">
        <v>0.29039988</v>
      </c>
      <c r="T269">
        <v>7.9345700000000002E-3</v>
      </c>
      <c r="U269">
        <v>7.0942833999999996E-2</v>
      </c>
      <c r="V269">
        <v>5.8401883000000002E-2</v>
      </c>
      <c r="W269">
        <v>0.16883044</v>
      </c>
      <c r="X269">
        <v>1.1482717E-2</v>
      </c>
      <c r="Y269">
        <v>0.3</v>
      </c>
      <c r="Z269">
        <v>0.34499999999999997</v>
      </c>
      <c r="AA269">
        <v>0</v>
      </c>
      <c r="AB269">
        <v>0.65500000000000003</v>
      </c>
      <c r="AC269">
        <v>0.9294</v>
      </c>
      <c r="AD269" t="s">
        <v>48</v>
      </c>
      <c r="AE269" t="s">
        <v>48</v>
      </c>
      <c r="AF269" t="s">
        <v>48</v>
      </c>
    </row>
    <row r="270" spans="1:32" hidden="1" outlineLevel="1" x14ac:dyDescent="0.2">
      <c r="A270" t="s">
        <v>10528</v>
      </c>
      <c r="B270" t="s">
        <v>10529</v>
      </c>
      <c r="C270" t="s">
        <v>10530</v>
      </c>
      <c r="J270" t="s">
        <v>10531</v>
      </c>
      <c r="K270" t="s">
        <v>1094</v>
      </c>
      <c r="L270" t="s">
        <v>1233</v>
      </c>
      <c r="M270">
        <v>1</v>
      </c>
      <c r="P270" s="2" t="s">
        <v>10532</v>
      </c>
      <c r="Q270" t="s">
        <v>47</v>
      </c>
      <c r="S270">
        <v>0.19124292000000001</v>
      </c>
      <c r="T270">
        <v>7.0953370000000002E-3</v>
      </c>
      <c r="U270">
        <v>9.0340030000000002E-2</v>
      </c>
      <c r="V270">
        <v>1.7264471999999999E-2</v>
      </c>
      <c r="W270">
        <v>3.6435257999999998E-2</v>
      </c>
      <c r="X270">
        <v>9.618527E-3</v>
      </c>
      <c r="Y270">
        <v>0.8</v>
      </c>
      <c r="Z270">
        <v>0.25900000000000001</v>
      </c>
      <c r="AA270">
        <v>0</v>
      </c>
      <c r="AB270">
        <v>0.74099999999999999</v>
      </c>
      <c r="AC270">
        <v>0.42149999999999999</v>
      </c>
      <c r="AD270" t="s">
        <v>48</v>
      </c>
      <c r="AE270" t="s">
        <v>48</v>
      </c>
      <c r="AF270" t="s">
        <v>48</v>
      </c>
    </row>
    <row r="271" spans="1:32" hidden="1" outlineLevel="1" x14ac:dyDescent="0.2">
      <c r="A271" t="s">
        <v>10533</v>
      </c>
      <c r="B271" t="s">
        <v>10534</v>
      </c>
      <c r="C271" t="s">
        <v>10535</v>
      </c>
      <c r="J271" t="s">
        <v>10536</v>
      </c>
      <c r="K271" t="s">
        <v>1094</v>
      </c>
      <c r="L271" t="s">
        <v>1233</v>
      </c>
      <c r="M271">
        <v>1</v>
      </c>
      <c r="P271" s="2" t="s">
        <v>10537</v>
      </c>
      <c r="Q271" t="s">
        <v>10060</v>
      </c>
      <c r="S271">
        <v>5.2058090000000001E-2</v>
      </c>
      <c r="T271">
        <v>1.2588501E-3</v>
      </c>
      <c r="U271">
        <v>1.3371054E-2</v>
      </c>
      <c r="V271">
        <v>2.2013724999999998E-3</v>
      </c>
      <c r="W271">
        <v>2.1932859999999998E-2</v>
      </c>
      <c r="X271">
        <v>7.4695300000000003E-3</v>
      </c>
      <c r="Y271">
        <v>0</v>
      </c>
      <c r="Z271">
        <v>0</v>
      </c>
      <c r="AA271">
        <v>0.154</v>
      </c>
      <c r="AB271">
        <v>0.84599999999999997</v>
      </c>
      <c r="AC271">
        <v>-0.33129999999999998</v>
      </c>
      <c r="AD271" t="s">
        <v>48</v>
      </c>
      <c r="AE271" t="s">
        <v>48</v>
      </c>
      <c r="AF271" t="s">
        <v>48</v>
      </c>
    </row>
    <row r="272" spans="1:32" hidden="1" outlineLevel="1" x14ac:dyDescent="0.2">
      <c r="A272" t="s">
        <v>10538</v>
      </c>
      <c r="B272" t="s">
        <v>10539</v>
      </c>
      <c r="C272" t="s">
        <v>10540</v>
      </c>
      <c r="J272" t="s">
        <v>10541</v>
      </c>
      <c r="K272" t="s">
        <v>1094</v>
      </c>
      <c r="L272" t="s">
        <v>1233</v>
      </c>
      <c r="M272">
        <v>1</v>
      </c>
      <c r="P272" s="2" t="s">
        <v>10542</v>
      </c>
      <c r="Q272" t="s">
        <v>47</v>
      </c>
      <c r="S272">
        <v>2.3081890000000001E-2</v>
      </c>
      <c r="T272">
        <v>9.7751619999999996E-4</v>
      </c>
      <c r="U272">
        <v>1.5523086E-2</v>
      </c>
      <c r="V272">
        <v>5.105704E-3</v>
      </c>
      <c r="W272">
        <v>1.0058892E-2</v>
      </c>
      <c r="X272">
        <v>6.6021639999999998E-3</v>
      </c>
      <c r="Y272">
        <v>0.58333333333333337</v>
      </c>
      <c r="Z272">
        <v>0.23899999999999999</v>
      </c>
      <c r="AA272">
        <v>0</v>
      </c>
      <c r="AB272">
        <v>0.76100000000000001</v>
      </c>
      <c r="AC272">
        <v>0.94589999999999996</v>
      </c>
      <c r="AD272" t="s">
        <v>48</v>
      </c>
      <c r="AE272" t="s">
        <v>48</v>
      </c>
      <c r="AF272" t="s">
        <v>48</v>
      </c>
    </row>
    <row r="273" spans="1:32" hidden="1" outlineLevel="1" x14ac:dyDescent="0.2">
      <c r="A273" t="s">
        <v>10543</v>
      </c>
      <c r="B273" t="s">
        <v>10544</v>
      </c>
      <c r="C273" t="s">
        <v>10545</v>
      </c>
      <c r="J273" t="s">
        <v>10546</v>
      </c>
      <c r="K273" t="s">
        <v>1094</v>
      </c>
      <c r="L273" t="s">
        <v>1233</v>
      </c>
      <c r="M273">
        <v>1</v>
      </c>
      <c r="P273" s="2" t="s">
        <v>10547</v>
      </c>
      <c r="Q273" t="s">
        <v>47</v>
      </c>
      <c r="S273">
        <v>0.29405527999999997</v>
      </c>
      <c r="T273">
        <v>9.9182130000000004E-3</v>
      </c>
      <c r="U273">
        <v>8.5167444999999994E-2</v>
      </c>
      <c r="V273">
        <v>2.1786475999999999E-2</v>
      </c>
      <c r="W273">
        <v>0.18852991999999999</v>
      </c>
      <c r="X273">
        <v>1.0783645E-2</v>
      </c>
      <c r="Y273">
        <v>0</v>
      </c>
      <c r="Z273">
        <v>0</v>
      </c>
      <c r="AA273">
        <v>6.6000000000000003E-2</v>
      </c>
      <c r="AB273">
        <v>0.93400000000000005</v>
      </c>
      <c r="AC273">
        <v>-5.16E-2</v>
      </c>
      <c r="AD273" t="s">
        <v>48</v>
      </c>
      <c r="AE273" t="s">
        <v>48</v>
      </c>
      <c r="AF273" t="s">
        <v>48</v>
      </c>
    </row>
    <row r="274" spans="1:32" hidden="1" outlineLevel="1" x14ac:dyDescent="0.2">
      <c r="A274" t="s">
        <v>10548</v>
      </c>
      <c r="B274" t="s">
        <v>10549</v>
      </c>
      <c r="C274" t="s">
        <v>10550</v>
      </c>
      <c r="J274" t="s">
        <v>10551</v>
      </c>
      <c r="K274" t="s">
        <v>1094</v>
      </c>
      <c r="L274" t="s">
        <v>1233</v>
      </c>
      <c r="M274">
        <v>1</v>
      </c>
      <c r="P274" s="2" t="s">
        <v>10552</v>
      </c>
      <c r="Q274" t="s">
        <v>47</v>
      </c>
      <c r="S274">
        <v>4.4141593999999999E-2</v>
      </c>
      <c r="T274">
        <v>8.2015989999999997E-4</v>
      </c>
      <c r="U274">
        <v>1.265371E-2</v>
      </c>
      <c r="V274">
        <v>2.7563404000000001E-3</v>
      </c>
      <c r="W274">
        <v>2.1610579000000001E-2</v>
      </c>
      <c r="X274">
        <v>6.6604200000000002E-3</v>
      </c>
      <c r="Y274">
        <v>0.2</v>
      </c>
      <c r="Z274">
        <v>0</v>
      </c>
      <c r="AA274">
        <v>0</v>
      </c>
      <c r="AB274">
        <v>1</v>
      </c>
      <c r="AC274">
        <v>0</v>
      </c>
      <c r="AD274" t="s">
        <v>48</v>
      </c>
      <c r="AE274" t="s">
        <v>48</v>
      </c>
      <c r="AF274" t="s">
        <v>48</v>
      </c>
    </row>
    <row r="275" spans="1:32" hidden="1" outlineLevel="1" x14ac:dyDescent="0.2">
      <c r="A275" t="s">
        <v>10553</v>
      </c>
      <c r="B275" t="s">
        <v>10554</v>
      </c>
      <c r="C275" t="s">
        <v>10555</v>
      </c>
      <c r="J275" t="s">
        <v>10556</v>
      </c>
      <c r="K275" t="s">
        <v>1094</v>
      </c>
      <c r="L275" t="s">
        <v>1233</v>
      </c>
      <c r="M275">
        <v>1</v>
      </c>
      <c r="P275" s="2" t="s">
        <v>10557</v>
      </c>
      <c r="Q275" t="s">
        <v>10132</v>
      </c>
      <c r="S275">
        <v>8.6373480000000002E-2</v>
      </c>
      <c r="T275">
        <v>2.8038024999999999E-3</v>
      </c>
      <c r="U275">
        <v>5.2433779999999999E-2</v>
      </c>
      <c r="V275">
        <v>4.4582416000000001E-3</v>
      </c>
      <c r="W275">
        <v>2.7841116999999999E-2</v>
      </c>
      <c r="X275">
        <v>7.3271270000000001E-3</v>
      </c>
      <c r="Y275">
        <v>0.1556818181818182</v>
      </c>
      <c r="Z275">
        <v>0.10100000000000001</v>
      </c>
      <c r="AA275">
        <v>0</v>
      </c>
      <c r="AB275">
        <v>0.89900000000000002</v>
      </c>
      <c r="AC275">
        <v>0.86219999999999997</v>
      </c>
      <c r="AD275" t="s">
        <v>48</v>
      </c>
      <c r="AE275" t="s">
        <v>48</v>
      </c>
      <c r="AF275" t="s">
        <v>48</v>
      </c>
    </row>
    <row r="276" spans="1:32" hidden="1" outlineLevel="1" x14ac:dyDescent="0.2">
      <c r="A276" t="s">
        <v>10558</v>
      </c>
      <c r="B276" t="s">
        <v>10559</v>
      </c>
      <c r="C276" t="s">
        <v>10560</v>
      </c>
      <c r="J276" t="s">
        <v>10561</v>
      </c>
      <c r="K276" t="s">
        <v>1094</v>
      </c>
      <c r="L276" t="s">
        <v>1233</v>
      </c>
      <c r="M276">
        <v>1</v>
      </c>
      <c r="P276" s="2" t="s">
        <v>10562</v>
      </c>
      <c r="Q276" t="s">
        <v>47</v>
      </c>
      <c r="S276">
        <v>0.16591948000000001</v>
      </c>
      <c r="T276">
        <v>6.7138670000000001E-3</v>
      </c>
      <c r="U276">
        <v>0.10982819000000001</v>
      </c>
      <c r="V276">
        <v>1.3144426000000001E-2</v>
      </c>
      <c r="W276">
        <v>5.9061307E-2</v>
      </c>
      <c r="X276">
        <v>8.6087574999999996E-3</v>
      </c>
      <c r="Y276">
        <v>0.155</v>
      </c>
      <c r="Z276">
        <v>4.4999999999999998E-2</v>
      </c>
      <c r="AA276">
        <v>0</v>
      </c>
      <c r="AB276">
        <v>0.95499999999999996</v>
      </c>
      <c r="AC276">
        <v>0.54220000000000002</v>
      </c>
      <c r="AD276" t="s">
        <v>48</v>
      </c>
      <c r="AE276" t="s">
        <v>48</v>
      </c>
      <c r="AF276" t="s">
        <v>48</v>
      </c>
    </row>
    <row r="277" spans="1:32" hidden="1" outlineLevel="1" x14ac:dyDescent="0.2">
      <c r="A277" t="s">
        <v>10563</v>
      </c>
      <c r="B277" t="s">
        <v>10564</v>
      </c>
      <c r="C277" t="s">
        <v>10565</v>
      </c>
      <c r="J277" t="s">
        <v>10566</v>
      </c>
      <c r="K277" t="s">
        <v>1094</v>
      </c>
      <c r="L277" t="s">
        <v>1233</v>
      </c>
      <c r="M277">
        <v>1</v>
      </c>
      <c r="P277" s="2" t="s">
        <v>10567</v>
      </c>
      <c r="Q277" t="s">
        <v>47</v>
      </c>
      <c r="S277">
        <v>0.30854853999999998</v>
      </c>
      <c r="T277">
        <v>1.159668E-2</v>
      </c>
      <c r="U277">
        <v>8.7753739999999997E-2</v>
      </c>
      <c r="V277">
        <v>4.4355110000000003E-2</v>
      </c>
      <c r="W277">
        <v>0.16846494000000001</v>
      </c>
      <c r="X277">
        <v>1.1689849E-2</v>
      </c>
      <c r="Y277">
        <v>0.1662797619047619</v>
      </c>
      <c r="Z277">
        <v>0.20300000000000001</v>
      </c>
      <c r="AA277">
        <v>8.1000000000000003E-2</v>
      </c>
      <c r="AB277">
        <v>0.71599999999999997</v>
      </c>
      <c r="AC277">
        <v>0.84079999999999999</v>
      </c>
      <c r="AD277" t="s">
        <v>48</v>
      </c>
      <c r="AE277" t="s">
        <v>48</v>
      </c>
      <c r="AF277" t="s">
        <v>48</v>
      </c>
    </row>
    <row r="278" spans="1:32" hidden="1" outlineLevel="1" x14ac:dyDescent="0.2">
      <c r="A278" t="s">
        <v>10568</v>
      </c>
      <c r="B278" t="s">
        <v>10569</v>
      </c>
      <c r="C278" t="s">
        <v>10570</v>
      </c>
      <c r="J278" t="s">
        <v>10571</v>
      </c>
      <c r="K278" t="s">
        <v>1094</v>
      </c>
      <c r="L278" t="s">
        <v>1233</v>
      </c>
      <c r="M278">
        <v>1</v>
      </c>
      <c r="P278" s="2" t="s">
        <v>10572</v>
      </c>
      <c r="Q278" t="s">
        <v>10471</v>
      </c>
      <c r="S278">
        <v>3.8519915000000002E-2</v>
      </c>
      <c r="T278">
        <v>9.3460082999999999E-4</v>
      </c>
      <c r="U278">
        <v>1.2277958E-2</v>
      </c>
      <c r="V278">
        <v>5.7716659999999999E-3</v>
      </c>
      <c r="W278">
        <v>1.6252929999999999E-2</v>
      </c>
      <c r="X278">
        <v>6.4791789999999998E-3</v>
      </c>
      <c r="Y278">
        <v>0.45</v>
      </c>
      <c r="Z278">
        <v>9.5000000000000001E-2</v>
      </c>
      <c r="AA278">
        <v>0</v>
      </c>
      <c r="AB278">
        <v>0.90500000000000003</v>
      </c>
      <c r="AC278">
        <v>0.36799999999999999</v>
      </c>
      <c r="AD278" t="s">
        <v>48</v>
      </c>
      <c r="AE278" t="s">
        <v>48</v>
      </c>
      <c r="AF278" t="s">
        <v>48</v>
      </c>
    </row>
    <row r="279" spans="1:32" hidden="1" outlineLevel="1" x14ac:dyDescent="0.2">
      <c r="A279" t="s">
        <v>10573</v>
      </c>
      <c r="B279" t="s">
        <v>10574</v>
      </c>
      <c r="C279" t="s">
        <v>10575</v>
      </c>
      <c r="J279" t="s">
        <v>10576</v>
      </c>
      <c r="K279" t="s">
        <v>1094</v>
      </c>
      <c r="L279" t="s">
        <v>1233</v>
      </c>
      <c r="M279">
        <v>1</v>
      </c>
      <c r="P279" s="2" t="s">
        <v>10577</v>
      </c>
      <c r="Q279" t="s">
        <v>47</v>
      </c>
      <c r="S279">
        <v>4.5625935999999999E-2</v>
      </c>
      <c r="T279">
        <v>1.4686584E-3</v>
      </c>
      <c r="U279">
        <v>1.3405212999999999E-2</v>
      </c>
      <c r="V279">
        <v>2.7563404000000001E-3</v>
      </c>
      <c r="W279">
        <v>1.7678739999999998E-2</v>
      </c>
      <c r="X279">
        <v>1.0188141E-2</v>
      </c>
      <c r="Y279">
        <v>0.22182539682539679</v>
      </c>
      <c r="Z279">
        <v>8.6999999999999994E-2</v>
      </c>
      <c r="AA279">
        <v>4.5999999999999999E-2</v>
      </c>
      <c r="AB279">
        <v>0.86699999999999999</v>
      </c>
      <c r="AC279">
        <v>0.221</v>
      </c>
      <c r="AD279" t="s">
        <v>48</v>
      </c>
      <c r="AE279" t="s">
        <v>48</v>
      </c>
      <c r="AF279" t="s">
        <v>48</v>
      </c>
    </row>
    <row r="280" spans="1:32" hidden="1" outlineLevel="1" x14ac:dyDescent="0.2">
      <c r="A280" t="s">
        <v>10578</v>
      </c>
      <c r="B280" t="s">
        <v>10579</v>
      </c>
      <c r="C280" t="s">
        <v>10580</v>
      </c>
      <c r="J280" t="s">
        <v>10581</v>
      </c>
      <c r="K280" t="s">
        <v>1094</v>
      </c>
      <c r="L280" t="s">
        <v>1233</v>
      </c>
      <c r="M280">
        <v>1</v>
      </c>
      <c r="P280" s="2" t="s">
        <v>10582</v>
      </c>
      <c r="Q280" t="s">
        <v>10060</v>
      </c>
      <c r="S280">
        <v>0.27525391999999999</v>
      </c>
      <c r="T280">
        <v>9.3078610000000006E-3</v>
      </c>
      <c r="U280">
        <v>0.11663672</v>
      </c>
      <c r="V280">
        <v>3.1980324999999997E-2</v>
      </c>
      <c r="W280">
        <v>0.11172232</v>
      </c>
      <c r="X280">
        <v>1.1974656E-2</v>
      </c>
      <c r="Y280">
        <v>-4.1666666666666692E-2</v>
      </c>
      <c r="Z280">
        <v>7.3999999999999996E-2</v>
      </c>
      <c r="AA280">
        <v>5.1999999999999998E-2</v>
      </c>
      <c r="AB280">
        <v>0.873</v>
      </c>
      <c r="AC280">
        <v>-0.217</v>
      </c>
      <c r="AD280" t="s">
        <v>48</v>
      </c>
      <c r="AE280" t="s">
        <v>48</v>
      </c>
      <c r="AF280" t="s">
        <v>48</v>
      </c>
    </row>
    <row r="281" spans="1:32" hidden="1" outlineLevel="1" x14ac:dyDescent="0.2">
      <c r="A281" t="s">
        <v>10583</v>
      </c>
      <c r="B281" t="s">
        <v>10584</v>
      </c>
      <c r="C281" t="s">
        <v>10585</v>
      </c>
      <c r="J281" t="s">
        <v>10586</v>
      </c>
      <c r="K281" t="s">
        <v>1094</v>
      </c>
      <c r="L281" t="s">
        <v>1233</v>
      </c>
      <c r="M281">
        <v>1</v>
      </c>
      <c r="P281" s="2" t="s">
        <v>10587</v>
      </c>
      <c r="Q281" t="s">
        <v>10044</v>
      </c>
      <c r="S281">
        <v>0.18269104</v>
      </c>
      <c r="T281">
        <v>5.302429E-3</v>
      </c>
      <c r="U281">
        <v>4.5419596E-2</v>
      </c>
      <c r="V281">
        <v>1.5958117000000001E-2</v>
      </c>
      <c r="W281">
        <v>6.5122849999999996E-2</v>
      </c>
      <c r="X281">
        <v>9.1524794999999996E-3</v>
      </c>
      <c r="Y281">
        <v>0.4</v>
      </c>
      <c r="Z281">
        <v>0.14899999999999999</v>
      </c>
      <c r="AA281">
        <v>7.1999999999999995E-2</v>
      </c>
      <c r="AB281">
        <v>0.77900000000000003</v>
      </c>
      <c r="AC281">
        <v>0.37240000000000001</v>
      </c>
      <c r="AD281" t="s">
        <v>48</v>
      </c>
      <c r="AE281" t="s">
        <v>48</v>
      </c>
      <c r="AF281" t="s">
        <v>48</v>
      </c>
    </row>
    <row r="282" spans="1:32" hidden="1" outlineLevel="1" x14ac:dyDescent="0.2">
      <c r="A282" t="s">
        <v>10588</v>
      </c>
      <c r="B282" t="s">
        <v>10589</v>
      </c>
      <c r="C282" t="s">
        <v>10590</v>
      </c>
      <c r="J282" t="s">
        <v>10591</v>
      </c>
      <c r="K282" t="s">
        <v>1094</v>
      </c>
      <c r="L282" t="s">
        <v>1233</v>
      </c>
      <c r="M282">
        <v>1</v>
      </c>
      <c r="P282" s="2" t="s">
        <v>10592</v>
      </c>
      <c r="Q282" t="s">
        <v>47</v>
      </c>
      <c r="S282">
        <v>0.65996873</v>
      </c>
      <c r="T282">
        <v>2.3223408000000001E-2</v>
      </c>
      <c r="U282">
        <v>0.36230122999999997</v>
      </c>
      <c r="V282">
        <v>3.1980324999999997E-2</v>
      </c>
      <c r="W282">
        <v>0.70905439999999997</v>
      </c>
      <c r="X282">
        <v>1.3528148E-2</v>
      </c>
      <c r="Y282">
        <v>-0.29285714285714293</v>
      </c>
      <c r="Z282">
        <v>6.2E-2</v>
      </c>
      <c r="AA282">
        <v>0.155</v>
      </c>
      <c r="AB282">
        <v>0.78300000000000003</v>
      </c>
      <c r="AC282">
        <v>-0.46279999999999999</v>
      </c>
      <c r="AD282" t="s">
        <v>48</v>
      </c>
      <c r="AE282" t="s">
        <v>48</v>
      </c>
      <c r="AF282" t="s">
        <v>48</v>
      </c>
    </row>
    <row r="283" spans="1:32" hidden="1" outlineLevel="1" x14ac:dyDescent="0.2">
      <c r="A283" t="s">
        <v>10593</v>
      </c>
      <c r="B283" t="s">
        <v>10594</v>
      </c>
      <c r="C283" t="s">
        <v>10595</v>
      </c>
      <c r="J283" t="s">
        <v>10596</v>
      </c>
      <c r="K283" t="s">
        <v>1094</v>
      </c>
      <c r="L283" t="s">
        <v>1233</v>
      </c>
      <c r="M283">
        <v>1</v>
      </c>
      <c r="P283" s="2" t="s">
        <v>10597</v>
      </c>
      <c r="Q283" t="s">
        <v>47</v>
      </c>
      <c r="Y283" t="s">
        <v>48</v>
      </c>
      <c r="Z283" t="s">
        <v>48</v>
      </c>
      <c r="AA283" t="s">
        <v>48</v>
      </c>
      <c r="AB283" t="s">
        <v>48</v>
      </c>
      <c r="AC283" t="s">
        <v>48</v>
      </c>
      <c r="AD283" t="s">
        <v>48</v>
      </c>
      <c r="AE283" t="s">
        <v>48</v>
      </c>
      <c r="AF283" t="s">
        <v>48</v>
      </c>
    </row>
    <row r="284" spans="1:32" hidden="1" outlineLevel="1" x14ac:dyDescent="0.2">
      <c r="A284" t="s">
        <v>10598</v>
      </c>
      <c r="B284" t="s">
        <v>10599</v>
      </c>
      <c r="C284" t="s">
        <v>10600</v>
      </c>
      <c r="J284" t="s">
        <v>10601</v>
      </c>
      <c r="K284" t="s">
        <v>1094</v>
      </c>
      <c r="L284" t="s">
        <v>1233</v>
      </c>
      <c r="M284">
        <v>1</v>
      </c>
      <c r="P284" s="2" t="s">
        <v>10602</v>
      </c>
      <c r="Q284" t="s">
        <v>47</v>
      </c>
      <c r="S284">
        <v>5.6016336999999999E-2</v>
      </c>
      <c r="T284">
        <v>1.6212462999999999E-3</v>
      </c>
      <c r="U284">
        <v>2.0305380000000001E-2</v>
      </c>
      <c r="V284">
        <v>4.3472479999999997E-3</v>
      </c>
      <c r="W284">
        <v>2.5929154999999999E-2</v>
      </c>
      <c r="X284">
        <v>6.6086366000000004E-3</v>
      </c>
      <c r="Y284">
        <v>0.17044011544011539</v>
      </c>
      <c r="Z284">
        <v>2.9000000000000001E-2</v>
      </c>
      <c r="AA284">
        <v>2.4E-2</v>
      </c>
      <c r="AB284">
        <v>0.94699999999999995</v>
      </c>
      <c r="AC284">
        <v>0.46779999999999999</v>
      </c>
      <c r="AD284" t="s">
        <v>48</v>
      </c>
      <c r="AE284" t="s">
        <v>48</v>
      </c>
      <c r="AF284" t="s">
        <v>48</v>
      </c>
    </row>
    <row r="285" spans="1:32" hidden="1" outlineLevel="1" x14ac:dyDescent="0.2">
      <c r="A285" t="s">
        <v>10603</v>
      </c>
      <c r="B285" t="s">
        <v>10604</v>
      </c>
      <c r="C285" t="s">
        <v>10605</v>
      </c>
      <c r="J285" t="s">
        <v>10606</v>
      </c>
      <c r="K285" t="s">
        <v>1094</v>
      </c>
      <c r="L285" t="s">
        <v>1233</v>
      </c>
      <c r="M285">
        <v>1</v>
      </c>
      <c r="P285" s="2" t="s">
        <v>10607</v>
      </c>
      <c r="Q285" t="s">
        <v>47</v>
      </c>
      <c r="S285">
        <v>4.9584184000000003E-2</v>
      </c>
      <c r="T285">
        <v>1.5163422E-3</v>
      </c>
      <c r="U285">
        <v>1.6035475E-2</v>
      </c>
      <c r="V285">
        <v>3.0893209999999999E-3</v>
      </c>
      <c r="W285">
        <v>2.3221987999999999E-2</v>
      </c>
      <c r="X285">
        <v>9.1524794999999996E-3</v>
      </c>
      <c r="Y285">
        <v>0.1084145021645022</v>
      </c>
      <c r="Z285">
        <v>7.8E-2</v>
      </c>
      <c r="AA285">
        <v>6.2E-2</v>
      </c>
      <c r="AB285">
        <v>0.86</v>
      </c>
      <c r="AC285">
        <v>-0.30780000000000002</v>
      </c>
      <c r="AD285" t="s">
        <v>48</v>
      </c>
      <c r="AE285" t="s">
        <v>48</v>
      </c>
      <c r="AF285" t="s">
        <v>48</v>
      </c>
    </row>
    <row r="286" spans="1:32" hidden="1" outlineLevel="1" x14ac:dyDescent="0.2">
      <c r="A286" t="s">
        <v>10608</v>
      </c>
      <c r="B286" t="s">
        <v>10609</v>
      </c>
      <c r="C286" t="s">
        <v>10610</v>
      </c>
      <c r="J286" t="s">
        <v>10611</v>
      </c>
      <c r="K286" t="s">
        <v>1094</v>
      </c>
      <c r="L286" t="s">
        <v>1233</v>
      </c>
      <c r="M286">
        <v>1</v>
      </c>
      <c r="P286" s="2" t="s">
        <v>10612</v>
      </c>
      <c r="Q286" t="s">
        <v>47</v>
      </c>
      <c r="S286">
        <v>0.14776700000000001</v>
      </c>
      <c r="T286">
        <v>4.8828125E-3</v>
      </c>
      <c r="U286">
        <v>7.1912690000000001E-2</v>
      </c>
      <c r="V286">
        <v>8.8794860000000007E-3</v>
      </c>
      <c r="W286">
        <v>6.4248739999999999E-2</v>
      </c>
      <c r="X286">
        <v>8.9971300000000008E-3</v>
      </c>
      <c r="Y286">
        <v>0.17125668449197859</v>
      </c>
      <c r="Z286">
        <v>0.20300000000000001</v>
      </c>
      <c r="AA286">
        <v>5.0999999999999997E-2</v>
      </c>
      <c r="AB286">
        <v>0.746</v>
      </c>
      <c r="AC286">
        <v>0.98029999999999995</v>
      </c>
      <c r="AD286" t="s">
        <v>48</v>
      </c>
      <c r="AE286" t="s">
        <v>48</v>
      </c>
      <c r="AF286" t="s">
        <v>48</v>
      </c>
    </row>
    <row r="287" spans="1:32" hidden="1" outlineLevel="1" x14ac:dyDescent="0.2">
      <c r="A287" t="s">
        <v>10613</v>
      </c>
      <c r="B287" t="s">
        <v>10614</v>
      </c>
      <c r="C287" t="s">
        <v>10615</v>
      </c>
      <c r="J287" t="s">
        <v>10616</v>
      </c>
      <c r="K287" t="s">
        <v>1094</v>
      </c>
      <c r="L287" t="s">
        <v>1233</v>
      </c>
      <c r="M287">
        <v>1</v>
      </c>
      <c r="P287" s="2" t="s">
        <v>10617</v>
      </c>
      <c r="Q287" t="s">
        <v>47</v>
      </c>
      <c r="S287">
        <v>0.30854853999999998</v>
      </c>
      <c r="T287">
        <v>1.1444091999999999E-2</v>
      </c>
      <c r="U287">
        <v>0.28938355999999998</v>
      </c>
      <c r="V287">
        <v>1.0951364999999999E-2</v>
      </c>
      <c r="W287">
        <v>0.24287975000000001</v>
      </c>
      <c r="X287">
        <v>8.7382150000000006E-3</v>
      </c>
      <c r="Y287">
        <v>0.21049999999999999</v>
      </c>
      <c r="Z287">
        <v>0.152</v>
      </c>
      <c r="AA287">
        <v>4.3999999999999997E-2</v>
      </c>
      <c r="AB287">
        <v>0.80400000000000005</v>
      </c>
      <c r="AC287">
        <v>0.93830000000000002</v>
      </c>
      <c r="AD287" t="s">
        <v>48</v>
      </c>
      <c r="AE287" t="s">
        <v>48</v>
      </c>
      <c r="AF287" t="s">
        <v>48</v>
      </c>
    </row>
    <row r="288" spans="1:32" hidden="1" outlineLevel="1" x14ac:dyDescent="0.2">
      <c r="A288" t="s">
        <v>10618</v>
      </c>
      <c r="B288" t="s">
        <v>10619</v>
      </c>
      <c r="C288" t="s">
        <v>10620</v>
      </c>
      <c r="J288" t="s">
        <v>10621</v>
      </c>
      <c r="K288" t="s">
        <v>1094</v>
      </c>
      <c r="L288" t="s">
        <v>1233</v>
      </c>
      <c r="M288">
        <v>1</v>
      </c>
      <c r="P288" s="2" t="s">
        <v>10622</v>
      </c>
      <c r="Q288" t="s">
        <v>10144</v>
      </c>
      <c r="S288">
        <v>9.3081269999999994E-2</v>
      </c>
      <c r="T288">
        <v>3.0899047999999999E-3</v>
      </c>
      <c r="U288">
        <v>4.1661996E-2</v>
      </c>
      <c r="V288">
        <v>9.5454470000000003E-3</v>
      </c>
      <c r="W288">
        <v>2.5671329999999999E-2</v>
      </c>
      <c r="X288">
        <v>7.7025536000000002E-3</v>
      </c>
      <c r="Y288">
        <v>9.7619047619047824E-3</v>
      </c>
      <c r="Z288">
        <v>8.8999999999999996E-2</v>
      </c>
      <c r="AA288">
        <v>7.8E-2</v>
      </c>
      <c r="AB288">
        <v>0.83299999999999996</v>
      </c>
      <c r="AC288">
        <v>0.54510000000000003</v>
      </c>
      <c r="AD288" t="s">
        <v>48</v>
      </c>
      <c r="AE288" t="s">
        <v>48</v>
      </c>
      <c r="AF288" t="s">
        <v>48</v>
      </c>
    </row>
    <row r="289" spans="1:32" hidden="1" outlineLevel="1" x14ac:dyDescent="0.2">
      <c r="A289" t="s">
        <v>10623</v>
      </c>
      <c r="B289" t="s">
        <v>10624</v>
      </c>
      <c r="C289" t="s">
        <v>10625</v>
      </c>
      <c r="J289" t="s">
        <v>10626</v>
      </c>
      <c r="K289" t="s">
        <v>1094</v>
      </c>
      <c r="L289" t="s">
        <v>1233</v>
      </c>
      <c r="M289">
        <v>1</v>
      </c>
      <c r="P289" s="2" t="s">
        <v>10627</v>
      </c>
      <c r="Q289" t="s">
        <v>47</v>
      </c>
      <c r="S289">
        <v>0.27047761999999997</v>
      </c>
      <c r="T289">
        <v>8.7738039999999996E-3</v>
      </c>
      <c r="U289">
        <v>0.33258784000000002</v>
      </c>
      <c r="V289">
        <v>7.0295929999999998E-3</v>
      </c>
      <c r="W289">
        <v>7.6185785000000006E-2</v>
      </c>
      <c r="X289">
        <v>7.365964E-3</v>
      </c>
      <c r="Y289">
        <v>7.8571428571428584E-2</v>
      </c>
      <c r="Z289">
        <v>9.9000000000000005E-2</v>
      </c>
      <c r="AA289">
        <v>9.7000000000000003E-2</v>
      </c>
      <c r="AB289">
        <v>0.80400000000000005</v>
      </c>
      <c r="AC289">
        <v>-0.43159999999999998</v>
      </c>
      <c r="AD289" t="s">
        <v>48</v>
      </c>
      <c r="AE289" t="s">
        <v>48</v>
      </c>
      <c r="AF289" t="s">
        <v>48</v>
      </c>
    </row>
    <row r="290" spans="1:32" hidden="1" outlineLevel="1" x14ac:dyDescent="0.2">
      <c r="A290" t="s">
        <v>10628</v>
      </c>
      <c r="B290" t="s">
        <v>10629</v>
      </c>
      <c r="C290" t="s">
        <v>10630</v>
      </c>
      <c r="J290" t="s">
        <v>10631</v>
      </c>
      <c r="K290" t="s">
        <v>1094</v>
      </c>
      <c r="L290" t="s">
        <v>1233</v>
      </c>
      <c r="M290">
        <v>1</v>
      </c>
      <c r="P290" s="2" t="s">
        <v>10632</v>
      </c>
      <c r="Q290" t="s">
        <v>47</v>
      </c>
      <c r="S290">
        <v>0.20102765</v>
      </c>
      <c r="T290">
        <v>6.3323974999999998E-3</v>
      </c>
      <c r="U290">
        <v>7.4822280000000005E-2</v>
      </c>
      <c r="V290">
        <v>1.1691323E-2</v>
      </c>
      <c r="W290">
        <v>6.1976057000000001E-2</v>
      </c>
      <c r="X290">
        <v>8.8935639999999996E-3</v>
      </c>
      <c r="Y290">
        <v>-6.4285714285714279E-2</v>
      </c>
      <c r="Z290">
        <v>0.128</v>
      </c>
      <c r="AA290">
        <v>6.6000000000000003E-2</v>
      </c>
      <c r="AB290">
        <v>0.80600000000000005</v>
      </c>
      <c r="AC290">
        <v>0.62919999999999998</v>
      </c>
      <c r="AD290" t="s">
        <v>48</v>
      </c>
      <c r="AE290" t="s">
        <v>48</v>
      </c>
      <c r="AF290" t="s">
        <v>48</v>
      </c>
    </row>
    <row r="291" spans="1:32" hidden="1" outlineLevel="1" x14ac:dyDescent="0.2">
      <c r="A291" t="s">
        <v>10633</v>
      </c>
      <c r="B291" t="s">
        <v>10634</v>
      </c>
      <c r="C291" t="s">
        <v>10635</v>
      </c>
      <c r="J291" t="s">
        <v>10636</v>
      </c>
      <c r="K291" t="s">
        <v>1094</v>
      </c>
      <c r="L291" t="s">
        <v>1233</v>
      </c>
      <c r="M291">
        <v>1</v>
      </c>
      <c r="P291" s="2" t="s">
        <v>10637</v>
      </c>
      <c r="Q291" t="s">
        <v>47</v>
      </c>
      <c r="S291">
        <v>4.6120717999999998E-2</v>
      </c>
      <c r="T291">
        <v>1.3065338E-3</v>
      </c>
      <c r="U291">
        <v>1.6069633999999999E-2</v>
      </c>
      <c r="V291">
        <v>3.5702933000000001E-3</v>
      </c>
      <c r="W291">
        <v>2.1030469999999999E-2</v>
      </c>
      <c r="X291">
        <v>6.8869706999999999E-3</v>
      </c>
      <c r="Y291">
        <v>0.5</v>
      </c>
      <c r="Z291">
        <v>0.47399999999999998</v>
      </c>
      <c r="AA291">
        <v>0</v>
      </c>
      <c r="AB291">
        <v>0.52600000000000002</v>
      </c>
      <c r="AC291">
        <v>0.65969999999999995</v>
      </c>
      <c r="AD291" t="s">
        <v>48</v>
      </c>
      <c r="AE291" t="s">
        <v>48</v>
      </c>
      <c r="AF291" t="s">
        <v>48</v>
      </c>
    </row>
    <row r="292" spans="1:32" hidden="1" outlineLevel="1" x14ac:dyDescent="0.2">
      <c r="A292" t="s">
        <v>10638</v>
      </c>
      <c r="B292" t="s">
        <v>10639</v>
      </c>
      <c r="C292" t="s">
        <v>10640</v>
      </c>
      <c r="J292" t="s">
        <v>10641</v>
      </c>
      <c r="K292" t="s">
        <v>1094</v>
      </c>
      <c r="L292" t="s">
        <v>1233</v>
      </c>
      <c r="M292">
        <v>7</v>
      </c>
      <c r="P292" s="2" t="s">
        <v>10642</v>
      </c>
      <c r="Q292" t="s">
        <v>47</v>
      </c>
      <c r="S292">
        <v>2.0231359000000001E-2</v>
      </c>
      <c r="T292">
        <v>7.5340270000000004E-4</v>
      </c>
      <c r="U292">
        <v>1.2722028E-2</v>
      </c>
      <c r="V292">
        <v>2.7378413000000001E-3</v>
      </c>
      <c r="W292">
        <v>9.2418859999999995E-3</v>
      </c>
      <c r="X292">
        <v>6.5633263000000001E-3</v>
      </c>
      <c r="Y292">
        <v>0.125</v>
      </c>
      <c r="Z292">
        <v>0.09</v>
      </c>
      <c r="AA292">
        <v>0</v>
      </c>
      <c r="AB292">
        <v>0.91</v>
      </c>
      <c r="AC292">
        <v>0.64859999999999995</v>
      </c>
      <c r="AD292" t="s">
        <v>48</v>
      </c>
      <c r="AE292" t="s">
        <v>48</v>
      </c>
      <c r="AF292" t="s">
        <v>48</v>
      </c>
    </row>
    <row r="293" spans="1:32" hidden="1" outlineLevel="1" x14ac:dyDescent="0.2">
      <c r="A293" t="s">
        <v>10643</v>
      </c>
      <c r="B293" t="s">
        <v>10644</v>
      </c>
      <c r="C293" t="s">
        <v>10645</v>
      </c>
      <c r="J293" t="s">
        <v>10646</v>
      </c>
      <c r="K293" t="s">
        <v>1094</v>
      </c>
      <c r="L293" t="s">
        <v>1233</v>
      </c>
      <c r="M293">
        <v>5</v>
      </c>
      <c r="P293" s="2" t="s">
        <v>10647</v>
      </c>
      <c r="Q293" t="s">
        <v>10648</v>
      </c>
      <c r="S293">
        <v>0.11479026000000001</v>
      </c>
      <c r="T293">
        <v>2.0503997999999999E-3</v>
      </c>
      <c r="U293">
        <v>1.5693881999999999E-2</v>
      </c>
      <c r="V293">
        <v>8.139528E-3</v>
      </c>
      <c r="W293">
        <v>5.7890166E-2</v>
      </c>
      <c r="X293">
        <v>8.0391439999999998E-3</v>
      </c>
      <c r="Y293">
        <v>0.2142857142857143</v>
      </c>
      <c r="Z293">
        <v>3.1E-2</v>
      </c>
      <c r="AA293">
        <v>5.8999999999999997E-2</v>
      </c>
      <c r="AB293">
        <v>0.91</v>
      </c>
      <c r="AC293">
        <v>-3.7199999999999997E-2</v>
      </c>
      <c r="AD293" t="s">
        <v>48</v>
      </c>
      <c r="AE293" t="s">
        <v>48</v>
      </c>
      <c r="AF293" t="s">
        <v>48</v>
      </c>
    </row>
    <row r="294" spans="1:32" hidden="1" outlineLevel="1" x14ac:dyDescent="0.2">
      <c r="A294" t="s">
        <v>10649</v>
      </c>
      <c r="B294" t="s">
        <v>10650</v>
      </c>
      <c r="C294" t="s">
        <v>10651</v>
      </c>
      <c r="J294" t="s">
        <v>10652</v>
      </c>
      <c r="K294" t="s">
        <v>1094</v>
      </c>
      <c r="L294" t="s">
        <v>1233</v>
      </c>
      <c r="M294">
        <v>1</v>
      </c>
      <c r="P294" s="2" t="s">
        <v>10653</v>
      </c>
      <c r="Q294" t="s">
        <v>47</v>
      </c>
      <c r="S294">
        <v>0.15269235</v>
      </c>
      <c r="T294">
        <v>2.4986267000000001E-3</v>
      </c>
      <c r="U294">
        <v>1.9827150000000002E-2</v>
      </c>
      <c r="V294">
        <v>4.6062330000000004E-3</v>
      </c>
      <c r="W294">
        <v>8.3853300000000006E-2</v>
      </c>
      <c r="X294">
        <v>6.9905365999999997E-3</v>
      </c>
      <c r="Y294">
        <v>-4.5833333333333351E-2</v>
      </c>
      <c r="Z294">
        <v>7.1999999999999995E-2</v>
      </c>
      <c r="AA294">
        <v>0.13</v>
      </c>
      <c r="AB294">
        <v>0.79800000000000004</v>
      </c>
      <c r="AC294">
        <v>-0.70960000000000001</v>
      </c>
      <c r="AD294" t="s">
        <v>48</v>
      </c>
      <c r="AE294" t="s">
        <v>48</v>
      </c>
      <c r="AF294" t="s">
        <v>48</v>
      </c>
    </row>
    <row r="295" spans="1:32" hidden="1" outlineLevel="1" x14ac:dyDescent="0.2">
      <c r="A295" t="s">
        <v>10654</v>
      </c>
      <c r="B295" t="s">
        <v>10655</v>
      </c>
      <c r="C295" t="s">
        <v>10656</v>
      </c>
      <c r="J295" t="s">
        <v>10657</v>
      </c>
      <c r="K295" t="s">
        <v>1094</v>
      </c>
      <c r="L295" t="s">
        <v>1233</v>
      </c>
      <c r="M295">
        <v>4</v>
      </c>
      <c r="P295" s="2" t="s">
        <v>10658</v>
      </c>
      <c r="Q295" t="s">
        <v>47</v>
      </c>
      <c r="S295">
        <v>0.16331999</v>
      </c>
      <c r="T295">
        <v>6.8664549999999996E-3</v>
      </c>
      <c r="U295">
        <v>7.4175699999999997E-2</v>
      </c>
      <c r="V295">
        <v>1.0433395E-2</v>
      </c>
      <c r="W295">
        <v>6.5297679999999997E-2</v>
      </c>
      <c r="X295">
        <v>8.4404619999999993E-3</v>
      </c>
      <c r="Y295">
        <v>-3.2407407407407413E-2</v>
      </c>
      <c r="Z295">
        <v>0.111</v>
      </c>
      <c r="AA295">
        <v>2.4E-2</v>
      </c>
      <c r="AB295">
        <v>0.86499999999999999</v>
      </c>
      <c r="AC295">
        <v>0.84219999999999995</v>
      </c>
      <c r="AD295" t="s">
        <v>48</v>
      </c>
      <c r="AE295" t="s">
        <v>48</v>
      </c>
      <c r="AF295" t="s">
        <v>48</v>
      </c>
    </row>
    <row r="296" spans="1:32" hidden="1" outlineLevel="1" x14ac:dyDescent="0.2">
      <c r="A296" t="s">
        <v>10659</v>
      </c>
      <c r="B296" t="s">
        <v>10660</v>
      </c>
      <c r="C296" t="s">
        <v>10661</v>
      </c>
      <c r="J296" t="s">
        <v>10662</v>
      </c>
      <c r="K296" t="s">
        <v>1094</v>
      </c>
      <c r="L296" t="s">
        <v>1233</v>
      </c>
      <c r="M296">
        <v>3</v>
      </c>
      <c r="P296" s="2" t="s">
        <v>10663</v>
      </c>
      <c r="Q296" t="s">
        <v>10060</v>
      </c>
      <c r="S296">
        <v>5.4284602000000001E-2</v>
      </c>
      <c r="T296">
        <v>1.707077E-3</v>
      </c>
      <c r="U296">
        <v>2.2491569999999999E-2</v>
      </c>
      <c r="V296">
        <v>8.0655329999999997E-3</v>
      </c>
      <c r="W296">
        <v>1.7872108000000001E-2</v>
      </c>
      <c r="X296">
        <v>7.5342589999999997E-3</v>
      </c>
      <c r="Y296">
        <v>-0.14583333333333329</v>
      </c>
      <c r="Z296">
        <v>6.6000000000000003E-2</v>
      </c>
      <c r="AA296">
        <v>0</v>
      </c>
      <c r="AB296">
        <v>0.93400000000000005</v>
      </c>
      <c r="AC296">
        <v>0.2263</v>
      </c>
      <c r="AD296" t="s">
        <v>48</v>
      </c>
      <c r="AE296" t="s">
        <v>48</v>
      </c>
      <c r="AF296" t="s">
        <v>48</v>
      </c>
    </row>
    <row r="297" spans="1:32" hidden="1" outlineLevel="1" x14ac:dyDescent="0.2">
      <c r="A297" t="s">
        <v>10664</v>
      </c>
      <c r="B297" t="s">
        <v>10665</v>
      </c>
      <c r="C297" t="s">
        <v>10666</v>
      </c>
      <c r="J297" t="s">
        <v>10667</v>
      </c>
      <c r="K297" t="s">
        <v>1094</v>
      </c>
      <c r="L297" t="s">
        <v>1233</v>
      </c>
      <c r="M297">
        <v>3</v>
      </c>
      <c r="P297" s="2" t="s">
        <v>10668</v>
      </c>
      <c r="Q297" t="s">
        <v>47</v>
      </c>
      <c r="S297">
        <v>0.1104733</v>
      </c>
      <c r="T297">
        <v>2.4604797E-3</v>
      </c>
      <c r="U297">
        <v>1.6069633999999999E-2</v>
      </c>
      <c r="V297">
        <v>5.8826594999999999E-3</v>
      </c>
      <c r="W297">
        <v>2.7089370000000002E-2</v>
      </c>
      <c r="X297">
        <v>2.6479885000000002E-2</v>
      </c>
      <c r="Y297">
        <v>-6.25E-2</v>
      </c>
      <c r="Z297">
        <v>0</v>
      </c>
      <c r="AA297">
        <v>6.3E-2</v>
      </c>
      <c r="AB297">
        <v>0.93700000000000006</v>
      </c>
      <c r="AC297">
        <v>-0.2732</v>
      </c>
      <c r="AD297" t="s">
        <v>48</v>
      </c>
      <c r="AE297" t="s">
        <v>48</v>
      </c>
      <c r="AF297" t="s">
        <v>48</v>
      </c>
    </row>
    <row r="298" spans="1:32" hidden="1" outlineLevel="1" x14ac:dyDescent="0.2">
      <c r="A298" t="s">
        <v>10669</v>
      </c>
      <c r="B298" t="s">
        <v>10670</v>
      </c>
      <c r="C298" t="s">
        <v>10671</v>
      </c>
      <c r="J298" t="s">
        <v>10672</v>
      </c>
      <c r="K298" t="s">
        <v>1094</v>
      </c>
      <c r="L298" t="s">
        <v>1233</v>
      </c>
      <c r="M298">
        <v>5</v>
      </c>
      <c r="P298" s="2" t="s">
        <v>10673</v>
      </c>
      <c r="Q298" t="s">
        <v>10674</v>
      </c>
      <c r="S298">
        <v>0.1140901</v>
      </c>
      <c r="T298">
        <v>1.8024445E-3</v>
      </c>
      <c r="U298">
        <v>2.4814399000000001E-2</v>
      </c>
      <c r="V298">
        <v>7.0295929999999998E-3</v>
      </c>
      <c r="W298">
        <v>5.4962314999999998E-2</v>
      </c>
      <c r="X298">
        <v>7.249452E-3</v>
      </c>
      <c r="Y298">
        <v>0.13</v>
      </c>
      <c r="Z298">
        <v>9.5000000000000001E-2</v>
      </c>
      <c r="AA298">
        <v>0.193</v>
      </c>
      <c r="AB298">
        <v>0.71199999999999997</v>
      </c>
      <c r="AC298">
        <v>-0.32990000000000003</v>
      </c>
      <c r="AD298" t="s">
        <v>48</v>
      </c>
      <c r="AE298" t="s">
        <v>48</v>
      </c>
      <c r="AF298" t="s">
        <v>48</v>
      </c>
    </row>
    <row r="299" spans="1:32" hidden="1" outlineLevel="1" x14ac:dyDescent="0.2">
      <c r="A299" t="s">
        <v>10675</v>
      </c>
      <c r="B299" t="s">
        <v>10676</v>
      </c>
      <c r="C299" t="s">
        <v>10677</v>
      </c>
      <c r="J299" t="s">
        <v>10678</v>
      </c>
      <c r="K299" t="s">
        <v>1094</v>
      </c>
      <c r="L299" t="s">
        <v>1233</v>
      </c>
      <c r="M299">
        <v>2</v>
      </c>
      <c r="P299" s="2" t="s">
        <v>10679</v>
      </c>
      <c r="Q299" t="s">
        <v>10680</v>
      </c>
      <c r="S299">
        <v>0.104361884</v>
      </c>
      <c r="T299">
        <v>2.3269653E-3</v>
      </c>
      <c r="U299">
        <v>2.6180768E-2</v>
      </c>
      <c r="V299">
        <v>5.5866763000000002E-3</v>
      </c>
      <c r="W299">
        <v>3.665562E-2</v>
      </c>
      <c r="X299">
        <v>7.1588316999999999E-3</v>
      </c>
      <c r="Y299">
        <v>1.3333333333333339E-2</v>
      </c>
      <c r="Z299">
        <v>0.10199999999999999</v>
      </c>
      <c r="AA299">
        <v>7.9000000000000001E-2</v>
      </c>
      <c r="AB299">
        <v>0.81899999999999995</v>
      </c>
      <c r="AC299">
        <v>0.64849999999999997</v>
      </c>
      <c r="AD299" t="s">
        <v>48</v>
      </c>
      <c r="AE299" t="s">
        <v>48</v>
      </c>
      <c r="AF299" t="s">
        <v>48</v>
      </c>
    </row>
    <row r="300" spans="1:32" hidden="1" outlineLevel="1" x14ac:dyDescent="0.2">
      <c r="A300" t="s">
        <v>10681</v>
      </c>
      <c r="B300" t="s">
        <v>10682</v>
      </c>
      <c r="C300" t="s">
        <v>10683</v>
      </c>
      <c r="J300" t="s">
        <v>10684</v>
      </c>
      <c r="K300" t="s">
        <v>1094</v>
      </c>
      <c r="L300" t="s">
        <v>1233</v>
      </c>
      <c r="M300">
        <v>4</v>
      </c>
      <c r="P300" s="2" t="s">
        <v>10685</v>
      </c>
      <c r="Q300" t="s">
        <v>10060</v>
      </c>
      <c r="S300">
        <v>2.6970858E-2</v>
      </c>
      <c r="T300">
        <v>9.3936919999999997E-4</v>
      </c>
      <c r="U300">
        <v>1.6342908E-2</v>
      </c>
      <c r="V300">
        <v>3.2743104E-3</v>
      </c>
      <c r="W300">
        <v>1.1882903E-2</v>
      </c>
      <c r="X300">
        <v>7.3141810000000003E-3</v>
      </c>
      <c r="Y300">
        <v>0.1808531746031746</v>
      </c>
      <c r="Z300">
        <v>5.3999999999999999E-2</v>
      </c>
      <c r="AA300">
        <v>9.2999999999999999E-2</v>
      </c>
      <c r="AB300">
        <v>0.85299999999999998</v>
      </c>
      <c r="AC300">
        <v>-0.27700000000000002</v>
      </c>
      <c r="AD300" t="s">
        <v>48</v>
      </c>
      <c r="AE300" t="s">
        <v>48</v>
      </c>
      <c r="AF300" t="s">
        <v>48</v>
      </c>
    </row>
    <row r="301" spans="1:32" hidden="1" outlineLevel="1" x14ac:dyDescent="0.2">
      <c r="A301" t="s">
        <v>10686</v>
      </c>
      <c r="B301" t="s">
        <v>10270</v>
      </c>
      <c r="C301" t="s">
        <v>10687</v>
      </c>
      <c r="J301" t="s">
        <v>10688</v>
      </c>
      <c r="K301" t="s">
        <v>1094</v>
      </c>
      <c r="L301" t="s">
        <v>1233</v>
      </c>
      <c r="M301">
        <v>2</v>
      </c>
      <c r="P301" s="2" t="s">
        <v>10689</v>
      </c>
      <c r="Q301" t="s">
        <v>47</v>
      </c>
      <c r="S301">
        <v>0.17371798999999999</v>
      </c>
      <c r="T301">
        <v>3.414154E-3</v>
      </c>
      <c r="U301">
        <v>3.6401358000000002E-2</v>
      </c>
      <c r="V301">
        <v>9.9154250000000003E-3</v>
      </c>
      <c r="W301">
        <v>7.1116626000000002E-2</v>
      </c>
      <c r="X301">
        <v>8.6087574999999996E-3</v>
      </c>
      <c r="Y301">
        <v>2.222222222222223E-2</v>
      </c>
      <c r="Z301">
        <v>0</v>
      </c>
      <c r="AA301">
        <v>0.13800000000000001</v>
      </c>
      <c r="AB301">
        <v>0.86199999999999999</v>
      </c>
      <c r="AC301">
        <v>-0.72260000000000002</v>
      </c>
      <c r="AD301" t="s">
        <v>48</v>
      </c>
      <c r="AE301" t="s">
        <v>48</v>
      </c>
      <c r="AF301" t="s">
        <v>48</v>
      </c>
    </row>
    <row r="302" spans="1:32" hidden="1" outlineLevel="1" x14ac:dyDescent="0.2">
      <c r="A302" t="s">
        <v>10690</v>
      </c>
      <c r="B302" t="s">
        <v>10691</v>
      </c>
      <c r="C302" t="s">
        <v>10692</v>
      </c>
      <c r="J302" t="s">
        <v>10596</v>
      </c>
      <c r="K302" t="s">
        <v>1094</v>
      </c>
      <c r="L302" t="s">
        <v>1233</v>
      </c>
      <c r="M302">
        <v>2</v>
      </c>
      <c r="P302" s="2" t="s">
        <v>10693</v>
      </c>
      <c r="Q302" t="s">
        <v>47</v>
      </c>
      <c r="Y302" t="s">
        <v>48</v>
      </c>
      <c r="Z302" t="s">
        <v>48</v>
      </c>
      <c r="AA302" t="s">
        <v>48</v>
      </c>
      <c r="AB302" t="s">
        <v>48</v>
      </c>
      <c r="AC302" t="s">
        <v>48</v>
      </c>
      <c r="AD302" t="s">
        <v>48</v>
      </c>
      <c r="AE302" t="s">
        <v>48</v>
      </c>
      <c r="AF302" t="s">
        <v>48</v>
      </c>
    </row>
    <row r="303" spans="1:32" hidden="1" outlineLevel="1" x14ac:dyDescent="0.2">
      <c r="A303" t="s">
        <v>10694</v>
      </c>
      <c r="B303" t="s">
        <v>10695</v>
      </c>
      <c r="C303" t="s">
        <v>10696</v>
      </c>
      <c r="J303" t="s">
        <v>10697</v>
      </c>
      <c r="K303" t="s">
        <v>1094</v>
      </c>
      <c r="L303" t="s">
        <v>1233</v>
      </c>
      <c r="M303">
        <v>2</v>
      </c>
      <c r="P303" s="2" t="s">
        <v>10698</v>
      </c>
      <c r="Q303" t="s">
        <v>10104</v>
      </c>
      <c r="S303">
        <v>4.4883764999999999E-2</v>
      </c>
      <c r="T303">
        <v>1.5735625999999999E-3</v>
      </c>
      <c r="U303">
        <v>1.7504321E-2</v>
      </c>
      <c r="V303">
        <v>7.3255756999999998E-3</v>
      </c>
      <c r="W303">
        <v>1.7088935E-2</v>
      </c>
      <c r="X303">
        <v>7.1976690000000003E-3</v>
      </c>
      <c r="Y303">
        <v>0.27500000000000002</v>
      </c>
      <c r="Z303">
        <v>0.151</v>
      </c>
      <c r="AA303">
        <v>2.5999999999999999E-2</v>
      </c>
      <c r="AB303">
        <v>0.82199999999999995</v>
      </c>
      <c r="AC303">
        <v>0.85880000000000001</v>
      </c>
      <c r="AD303" t="s">
        <v>48</v>
      </c>
      <c r="AE303" t="s">
        <v>48</v>
      </c>
      <c r="AF303" t="s">
        <v>48</v>
      </c>
    </row>
    <row r="304" spans="1:32" hidden="1" outlineLevel="1" x14ac:dyDescent="0.2">
      <c r="A304" t="s">
        <v>10699</v>
      </c>
      <c r="B304" t="s">
        <v>10700</v>
      </c>
      <c r="C304" t="s">
        <v>10701</v>
      </c>
      <c r="J304" t="s">
        <v>10702</v>
      </c>
      <c r="K304" t="s">
        <v>1094</v>
      </c>
      <c r="L304" t="s">
        <v>1233</v>
      </c>
      <c r="M304">
        <v>2</v>
      </c>
      <c r="P304" s="2" t="s">
        <v>10703</v>
      </c>
      <c r="Q304" t="s">
        <v>10471</v>
      </c>
      <c r="S304">
        <v>0.15987846</v>
      </c>
      <c r="T304">
        <v>3.6811829000000002E-3</v>
      </c>
      <c r="U304">
        <v>3.8655917999999997E-2</v>
      </c>
      <c r="V304">
        <v>6.4006293999999998E-3</v>
      </c>
      <c r="W304">
        <v>5.7304599999999997E-2</v>
      </c>
      <c r="X304">
        <v>8.8158890000000004E-3</v>
      </c>
      <c r="Y304">
        <v>0.4</v>
      </c>
      <c r="Z304">
        <v>0.20499999999999999</v>
      </c>
      <c r="AA304">
        <v>0</v>
      </c>
      <c r="AB304">
        <v>0.79500000000000004</v>
      </c>
      <c r="AC304">
        <v>0.20230000000000001</v>
      </c>
      <c r="AD304" t="s">
        <v>48</v>
      </c>
      <c r="AE304" t="s">
        <v>48</v>
      </c>
      <c r="AF304" t="s">
        <v>48</v>
      </c>
    </row>
    <row r="305" spans="1:32" hidden="1" outlineLevel="1" x14ac:dyDescent="0.2">
      <c r="A305" t="s">
        <v>10704</v>
      </c>
      <c r="B305" t="s">
        <v>10705</v>
      </c>
      <c r="C305" t="s">
        <v>10706</v>
      </c>
      <c r="J305" t="s">
        <v>10707</v>
      </c>
      <c r="K305" t="s">
        <v>1094</v>
      </c>
      <c r="L305" t="s">
        <v>1233</v>
      </c>
      <c r="M305">
        <v>1</v>
      </c>
      <c r="P305" s="2" t="s">
        <v>10708</v>
      </c>
      <c r="Q305" t="s">
        <v>10060</v>
      </c>
      <c r="S305">
        <v>0.14256015</v>
      </c>
      <c r="T305">
        <v>1.5640259E-3</v>
      </c>
      <c r="U305">
        <v>1.2585391E-2</v>
      </c>
      <c r="V305">
        <v>4.6987276999999996E-3</v>
      </c>
      <c r="W305">
        <v>8.2866095000000001E-2</v>
      </c>
      <c r="X305">
        <v>6.2267366000000003E-3</v>
      </c>
      <c r="Y305">
        <v>-3.3333333333333347E-2</v>
      </c>
      <c r="Z305">
        <v>0</v>
      </c>
      <c r="AA305">
        <v>0.23699999999999999</v>
      </c>
      <c r="AB305">
        <v>0.76300000000000001</v>
      </c>
      <c r="AC305">
        <v>-0.70960000000000001</v>
      </c>
      <c r="AD305" t="s">
        <v>48</v>
      </c>
      <c r="AE305" t="s">
        <v>48</v>
      </c>
      <c r="AF305" t="s">
        <v>48</v>
      </c>
    </row>
    <row r="306" spans="1:32" hidden="1" outlineLevel="1" x14ac:dyDescent="0.2">
      <c r="A306" t="s">
        <v>10709</v>
      </c>
      <c r="B306" t="s">
        <v>10710</v>
      </c>
      <c r="C306" t="s">
        <v>10711</v>
      </c>
      <c r="J306" t="s">
        <v>10712</v>
      </c>
      <c r="K306" t="s">
        <v>1094</v>
      </c>
      <c r="L306" t="s">
        <v>1233</v>
      </c>
      <c r="M306">
        <v>1</v>
      </c>
      <c r="P306" s="2" t="s">
        <v>10713</v>
      </c>
      <c r="Q306" t="s">
        <v>47</v>
      </c>
      <c r="S306">
        <v>0.57219880000000001</v>
      </c>
      <c r="T306">
        <v>0.16960317</v>
      </c>
      <c r="U306">
        <v>0.61633086000000004</v>
      </c>
      <c r="V306">
        <v>5.5218685000000003E-2</v>
      </c>
      <c r="W306">
        <v>0.51309439999999995</v>
      </c>
      <c r="X306">
        <v>1.4738813999999999E-2</v>
      </c>
      <c r="Y306">
        <v>4.8989898989898993E-2</v>
      </c>
      <c r="Z306">
        <v>7.3999999999999996E-2</v>
      </c>
      <c r="AA306">
        <v>8.6999999999999994E-2</v>
      </c>
      <c r="AB306">
        <v>0.83799999999999997</v>
      </c>
      <c r="AC306">
        <v>-0.10249999999999999</v>
      </c>
      <c r="AD306" t="s">
        <v>48</v>
      </c>
      <c r="AE306" t="s">
        <v>48</v>
      </c>
      <c r="AF306" t="s">
        <v>48</v>
      </c>
    </row>
    <row r="307" spans="1:32" hidden="1" outlineLevel="1" x14ac:dyDescent="0.2">
      <c r="A307" t="s">
        <v>10714</v>
      </c>
      <c r="B307" t="s">
        <v>10715</v>
      </c>
      <c r="C307" t="s">
        <v>10716</v>
      </c>
      <c r="J307" t="s">
        <v>10717</v>
      </c>
      <c r="K307" t="s">
        <v>1094</v>
      </c>
      <c r="L307" t="s">
        <v>1233</v>
      </c>
      <c r="M307">
        <v>-1</v>
      </c>
      <c r="P307" s="2" t="s">
        <v>10718</v>
      </c>
      <c r="Q307" t="s">
        <v>10719</v>
      </c>
      <c r="S307">
        <v>0.19986437000000001</v>
      </c>
      <c r="T307">
        <v>5.7601930000000003E-3</v>
      </c>
      <c r="U307">
        <v>6.5961140000000001E-2</v>
      </c>
      <c r="V307">
        <v>8.9904800000000003E-3</v>
      </c>
      <c r="W307">
        <v>0.12159709</v>
      </c>
      <c r="X307">
        <v>1.0421164E-2</v>
      </c>
      <c r="Y307">
        <v>-0.33333333333333331</v>
      </c>
      <c r="Z307">
        <v>2.1999999999999999E-2</v>
      </c>
      <c r="AA307">
        <v>6.9000000000000006E-2</v>
      </c>
      <c r="AB307">
        <v>0.90900000000000003</v>
      </c>
      <c r="AC307">
        <v>-0.45190000000000002</v>
      </c>
      <c r="AD307" t="s">
        <v>48</v>
      </c>
      <c r="AE307" t="s">
        <v>48</v>
      </c>
      <c r="AF307" t="s">
        <v>48</v>
      </c>
    </row>
    <row r="308" spans="1:32" hidden="1" outlineLevel="1" x14ac:dyDescent="0.2">
      <c r="A308" t="s">
        <v>10720</v>
      </c>
      <c r="B308" t="s">
        <v>10721</v>
      </c>
      <c r="C308" t="s">
        <v>10722</v>
      </c>
      <c r="J308" t="s">
        <v>10723</v>
      </c>
      <c r="K308" t="s">
        <v>1094</v>
      </c>
      <c r="L308" t="s">
        <v>1233</v>
      </c>
      <c r="M308">
        <v>1</v>
      </c>
      <c r="P308" s="2" t="s">
        <v>10724</v>
      </c>
      <c r="Q308" t="s">
        <v>47</v>
      </c>
      <c r="S308">
        <v>0.57795319999999994</v>
      </c>
      <c r="T308">
        <v>2.5143470000000001E-2</v>
      </c>
      <c r="U308">
        <v>0.50135689999999999</v>
      </c>
      <c r="V308">
        <v>3.7909906E-2</v>
      </c>
      <c r="W308">
        <v>0.54471385000000005</v>
      </c>
      <c r="X308">
        <v>1.1638066000000001E-2</v>
      </c>
      <c r="Y308">
        <v>-0.16666666666666671</v>
      </c>
      <c r="Z308">
        <v>0.02</v>
      </c>
      <c r="AA308">
        <v>7.5999999999999998E-2</v>
      </c>
      <c r="AB308">
        <v>0.90400000000000003</v>
      </c>
      <c r="AC308">
        <v>-0.42649999999999999</v>
      </c>
      <c r="AD308" t="s">
        <v>48</v>
      </c>
      <c r="AE308" t="s">
        <v>48</v>
      </c>
      <c r="AF308" t="s">
        <v>48</v>
      </c>
    </row>
    <row r="309" spans="1:32" hidden="1" outlineLevel="1" x14ac:dyDescent="0.2">
      <c r="A309" t="s">
        <v>10725</v>
      </c>
      <c r="B309" t="s">
        <v>10726</v>
      </c>
      <c r="C309" t="s">
        <v>10727</v>
      </c>
      <c r="J309" t="s">
        <v>10728</v>
      </c>
      <c r="K309" t="s">
        <v>1094</v>
      </c>
      <c r="L309" t="s">
        <v>1233</v>
      </c>
      <c r="M309">
        <v>1</v>
      </c>
      <c r="P309" s="2" t="s">
        <v>10729</v>
      </c>
      <c r="Q309" t="s">
        <v>47</v>
      </c>
      <c r="S309">
        <v>2.035702E-2</v>
      </c>
      <c r="T309">
        <v>7.2002410000000002E-4</v>
      </c>
      <c r="U309">
        <v>1.0262563000000001E-2</v>
      </c>
      <c r="V309">
        <v>1.7296498E-3</v>
      </c>
      <c r="W309">
        <v>1.1540900999999999E-2</v>
      </c>
      <c r="X309">
        <v>6.3303029999999998E-3</v>
      </c>
      <c r="Y309">
        <v>0.32500000000000001</v>
      </c>
      <c r="Z309">
        <v>6.3E-2</v>
      </c>
      <c r="AA309">
        <v>0</v>
      </c>
      <c r="AB309">
        <v>0.93700000000000006</v>
      </c>
      <c r="AC309">
        <v>0.36120000000000002</v>
      </c>
      <c r="AD309" t="s">
        <v>48</v>
      </c>
      <c r="AE309" t="s">
        <v>48</v>
      </c>
      <c r="AF309" t="s">
        <v>48</v>
      </c>
    </row>
    <row r="310" spans="1:32" hidden="1" outlineLevel="1" x14ac:dyDescent="0.2">
      <c r="A310" t="s">
        <v>10730</v>
      </c>
      <c r="B310" t="s">
        <v>10731</v>
      </c>
      <c r="C310" t="s">
        <v>10732</v>
      </c>
      <c r="J310" t="s">
        <v>10733</v>
      </c>
      <c r="K310" t="s">
        <v>1094</v>
      </c>
      <c r="L310" t="s">
        <v>1233</v>
      </c>
      <c r="M310">
        <v>1</v>
      </c>
      <c r="P310" s="2" t="s">
        <v>10734</v>
      </c>
      <c r="Q310" t="s">
        <v>47</v>
      </c>
      <c r="S310">
        <v>8.7956259999999994E-2</v>
      </c>
      <c r="T310">
        <v>1.6689299999999999E-3</v>
      </c>
      <c r="U310">
        <v>1.2209640000000001E-2</v>
      </c>
      <c r="V310">
        <v>1.1839314E-2</v>
      </c>
      <c r="W310">
        <v>2.8612386E-2</v>
      </c>
      <c r="X310">
        <v>7.4177469999999997E-3</v>
      </c>
      <c r="Y310">
        <v>0.5</v>
      </c>
      <c r="Z310">
        <v>9.1999999999999998E-2</v>
      </c>
      <c r="AA310">
        <v>0</v>
      </c>
      <c r="AB310">
        <v>0.90800000000000003</v>
      </c>
      <c r="AC310">
        <v>0.54990000000000006</v>
      </c>
      <c r="AD310" t="s">
        <v>48</v>
      </c>
      <c r="AE310" t="s">
        <v>48</v>
      </c>
      <c r="AF310" t="s">
        <v>48</v>
      </c>
    </row>
    <row r="311" spans="1:32" hidden="1" outlineLevel="1" x14ac:dyDescent="0.2">
      <c r="A311" t="s">
        <v>10735</v>
      </c>
      <c r="B311" t="s">
        <v>10736</v>
      </c>
      <c r="C311" t="s">
        <v>10737</v>
      </c>
      <c r="J311" t="s">
        <v>10738</v>
      </c>
      <c r="K311" t="s">
        <v>1094</v>
      </c>
      <c r="L311" t="s">
        <v>1233</v>
      </c>
      <c r="M311">
        <v>1</v>
      </c>
      <c r="P311" s="2" t="s">
        <v>10739</v>
      </c>
      <c r="Q311" t="s">
        <v>47</v>
      </c>
      <c r="S311">
        <v>3.0388434999999998E-2</v>
      </c>
      <c r="T311">
        <v>9.0599059999999995E-4</v>
      </c>
      <c r="U311">
        <v>1.3302735E-2</v>
      </c>
      <c r="V311">
        <v>3.0893209999999999E-3</v>
      </c>
      <c r="W311">
        <v>1.465692E-2</v>
      </c>
      <c r="X311">
        <v>6.4273960000000002E-3</v>
      </c>
      <c r="Y311">
        <v>6.6666666666666666E-2</v>
      </c>
      <c r="Z311">
        <v>7.8E-2</v>
      </c>
      <c r="AA311">
        <v>4.7E-2</v>
      </c>
      <c r="AB311">
        <v>0.875</v>
      </c>
      <c r="AC311">
        <v>0.43090000000000001</v>
      </c>
      <c r="AD311" t="s">
        <v>48</v>
      </c>
      <c r="AE311" t="s">
        <v>48</v>
      </c>
      <c r="AF311" t="s">
        <v>48</v>
      </c>
    </row>
    <row r="312" spans="1:32" hidden="1" outlineLevel="1" x14ac:dyDescent="0.2">
      <c r="A312" t="s">
        <v>10740</v>
      </c>
      <c r="B312" t="s">
        <v>10741</v>
      </c>
      <c r="C312" t="s">
        <v>10742</v>
      </c>
      <c r="J312" t="s">
        <v>10743</v>
      </c>
      <c r="K312" t="s">
        <v>1094</v>
      </c>
      <c r="L312" t="s">
        <v>1233</v>
      </c>
      <c r="M312">
        <v>1</v>
      </c>
      <c r="P312" s="2" t="s">
        <v>10744</v>
      </c>
      <c r="Q312" t="s">
        <v>47</v>
      </c>
      <c r="S312">
        <v>2.6499466999999999E-2</v>
      </c>
      <c r="T312">
        <v>8.2492830000000005E-4</v>
      </c>
      <c r="U312">
        <v>1.1304419499999999E-2</v>
      </c>
      <c r="V312">
        <v>2.4233595000000001E-3</v>
      </c>
      <c r="W312">
        <v>1.3744914E-2</v>
      </c>
      <c r="X312">
        <v>6.7316214999999999E-3</v>
      </c>
      <c r="Y312">
        <v>0.18437500000000001</v>
      </c>
      <c r="Z312">
        <v>0.13</v>
      </c>
      <c r="AA312">
        <v>3.5999999999999997E-2</v>
      </c>
      <c r="AB312">
        <v>0.83299999999999996</v>
      </c>
      <c r="AC312">
        <v>0.88280000000000003</v>
      </c>
      <c r="AD312" t="s">
        <v>48</v>
      </c>
      <c r="AE312" t="s">
        <v>48</v>
      </c>
      <c r="AF312" t="s">
        <v>48</v>
      </c>
    </row>
    <row r="313" spans="1:32" hidden="1" outlineLevel="1" x14ac:dyDescent="0.2">
      <c r="A313" t="s">
        <v>10745</v>
      </c>
      <c r="B313" t="s">
        <v>10746</v>
      </c>
      <c r="C313" t="s">
        <v>10747</v>
      </c>
      <c r="J313" t="s">
        <v>10748</v>
      </c>
      <c r="K313" t="s">
        <v>1094</v>
      </c>
      <c r="L313" t="s">
        <v>1233</v>
      </c>
      <c r="M313">
        <v>1</v>
      </c>
      <c r="P313" s="2" t="s">
        <v>10749</v>
      </c>
      <c r="Q313" t="s">
        <v>47</v>
      </c>
      <c r="S313">
        <v>3.4513097E-2</v>
      </c>
      <c r="T313">
        <v>1.2016296000000001E-3</v>
      </c>
      <c r="U313">
        <v>1.2824506499999999E-2</v>
      </c>
      <c r="V313">
        <v>4.0327664000000003E-3</v>
      </c>
      <c r="W313">
        <v>1.4124917000000001E-2</v>
      </c>
      <c r="X313">
        <v>7.1847233999999998E-3</v>
      </c>
      <c r="Y313">
        <v>-0.1071428571428571</v>
      </c>
      <c r="Z313">
        <v>9.5000000000000001E-2</v>
      </c>
      <c r="AA313">
        <v>0.182</v>
      </c>
      <c r="AB313">
        <v>0.72299999999999998</v>
      </c>
      <c r="AC313">
        <v>-0.42820000000000003</v>
      </c>
      <c r="AD313" t="s">
        <v>48</v>
      </c>
      <c r="AE313" t="s">
        <v>48</v>
      </c>
      <c r="AF313" t="s">
        <v>48</v>
      </c>
    </row>
    <row r="314" spans="1:32" hidden="1" outlineLevel="1" x14ac:dyDescent="0.2">
      <c r="A314" t="s">
        <v>10750</v>
      </c>
      <c r="B314" t="s">
        <v>10751</v>
      </c>
      <c r="C314" t="s">
        <v>10752</v>
      </c>
      <c r="J314" t="s">
        <v>10753</v>
      </c>
      <c r="K314" t="s">
        <v>1094</v>
      </c>
      <c r="L314" t="s">
        <v>1233</v>
      </c>
      <c r="M314">
        <v>1</v>
      </c>
      <c r="P314" s="2" t="s">
        <v>10754</v>
      </c>
      <c r="Q314" t="s">
        <v>47</v>
      </c>
      <c r="S314">
        <v>0.43720075000000003</v>
      </c>
      <c r="T314">
        <v>2.3223408000000001E-2</v>
      </c>
      <c r="U314">
        <v>0.44475566999999999</v>
      </c>
      <c r="V314">
        <v>2.4801146E-2</v>
      </c>
      <c r="W314">
        <v>0.36798461999999998</v>
      </c>
      <c r="X314">
        <v>1.254427E-2</v>
      </c>
      <c r="Y314">
        <v>-0.02</v>
      </c>
      <c r="Z314">
        <v>9.2999999999999999E-2</v>
      </c>
      <c r="AA314">
        <v>0.159</v>
      </c>
      <c r="AB314">
        <v>0.748</v>
      </c>
      <c r="AC314">
        <v>-0.93500000000000005</v>
      </c>
      <c r="AD314" t="s">
        <v>48</v>
      </c>
      <c r="AE314" t="s">
        <v>48</v>
      </c>
      <c r="AF314" t="s">
        <v>48</v>
      </c>
    </row>
    <row r="315" spans="1:32" hidden="1" outlineLevel="1" x14ac:dyDescent="0.2">
      <c r="A315" t="s">
        <v>10755</v>
      </c>
      <c r="B315" t="s">
        <v>10756</v>
      </c>
      <c r="C315" t="s">
        <v>10757</v>
      </c>
      <c r="J315" t="s">
        <v>10758</v>
      </c>
      <c r="K315" t="s">
        <v>1094</v>
      </c>
      <c r="L315" t="s">
        <v>1233</v>
      </c>
      <c r="M315">
        <v>1</v>
      </c>
      <c r="P315" s="2" t="s">
        <v>10759</v>
      </c>
      <c r="Q315" t="s">
        <v>47</v>
      </c>
      <c r="S315">
        <v>0.22043826999999999</v>
      </c>
      <c r="T315">
        <v>8.7356570000000008E-3</v>
      </c>
      <c r="U315">
        <v>0.26638454</v>
      </c>
      <c r="V315">
        <v>8.5835029999999993E-3</v>
      </c>
      <c r="W315">
        <v>8.5087289999999996E-2</v>
      </c>
      <c r="X315">
        <v>8.0650359999999994E-3</v>
      </c>
      <c r="Y315">
        <v>0.12598039215686271</v>
      </c>
      <c r="Z315">
        <v>8.4000000000000005E-2</v>
      </c>
      <c r="AA315">
        <v>5.3999999999999999E-2</v>
      </c>
      <c r="AB315">
        <v>0.86299999999999999</v>
      </c>
      <c r="AC315">
        <v>0.72870000000000001</v>
      </c>
      <c r="AD315" t="s">
        <v>48</v>
      </c>
      <c r="AE315" t="s">
        <v>48</v>
      </c>
      <c r="AF315" t="s">
        <v>48</v>
      </c>
    </row>
    <row r="316" spans="1:32" hidden="1" outlineLevel="1" x14ac:dyDescent="0.2">
      <c r="A316" t="s">
        <v>10760</v>
      </c>
      <c r="B316" t="s">
        <v>10761</v>
      </c>
      <c r="C316" t="s">
        <v>10762</v>
      </c>
      <c r="J316" t="s">
        <v>10763</v>
      </c>
      <c r="K316" t="s">
        <v>1094</v>
      </c>
      <c r="L316" t="s">
        <v>1233</v>
      </c>
      <c r="M316">
        <v>1</v>
      </c>
      <c r="P316" s="2" t="s">
        <v>10764</v>
      </c>
      <c r="Q316" t="s">
        <v>47</v>
      </c>
      <c r="S316">
        <v>0.40148460000000002</v>
      </c>
      <c r="T316">
        <v>2.3076923999999999E-2</v>
      </c>
      <c r="U316">
        <v>0.43819209999999997</v>
      </c>
      <c r="V316">
        <v>2.4399190000000001E-2</v>
      </c>
      <c r="W316">
        <v>0.36798461999999998</v>
      </c>
      <c r="X316">
        <v>9.9810079999999995E-3</v>
      </c>
      <c r="Y316">
        <v>0.11212121212121209</v>
      </c>
      <c r="Z316">
        <v>8.5000000000000006E-2</v>
      </c>
      <c r="AA316">
        <v>6.8000000000000005E-2</v>
      </c>
      <c r="AB316">
        <v>0.84699999999999998</v>
      </c>
      <c r="AC316">
        <v>0.246</v>
      </c>
      <c r="AD316" t="s">
        <v>48</v>
      </c>
      <c r="AE316" t="s">
        <v>48</v>
      </c>
      <c r="AF316" t="s">
        <v>48</v>
      </c>
    </row>
    <row r="317" spans="1:32" hidden="1" outlineLevel="1" x14ac:dyDescent="0.2">
      <c r="A317" t="s">
        <v>10765</v>
      </c>
      <c r="B317" t="s">
        <v>10766</v>
      </c>
      <c r="C317" t="s">
        <v>10024</v>
      </c>
      <c r="J317" t="s">
        <v>10767</v>
      </c>
      <c r="K317" t="s">
        <v>1094</v>
      </c>
      <c r="L317" t="s">
        <v>1233</v>
      </c>
      <c r="M317">
        <v>-2</v>
      </c>
      <c r="P317" s="2" t="s">
        <v>10768</v>
      </c>
      <c r="Q317" t="s">
        <v>47</v>
      </c>
      <c r="S317">
        <v>0.41168427000000002</v>
      </c>
      <c r="T317">
        <v>2.3076923999999999E-2</v>
      </c>
      <c r="U317">
        <v>0.45190977999999998</v>
      </c>
      <c r="V317">
        <v>3.6620867000000001E-2</v>
      </c>
      <c r="W317">
        <v>0.39297961999999997</v>
      </c>
      <c r="X317">
        <v>1.2958534000000001E-2</v>
      </c>
      <c r="Y317">
        <v>0.17115384615384621</v>
      </c>
      <c r="Z317">
        <v>8.7999999999999995E-2</v>
      </c>
      <c r="AA317">
        <v>4.9000000000000002E-2</v>
      </c>
      <c r="AB317">
        <v>0.86299999999999999</v>
      </c>
      <c r="AC317">
        <v>0.66379999999999995</v>
      </c>
      <c r="AD317" t="s">
        <v>48</v>
      </c>
      <c r="AE317" t="s">
        <v>48</v>
      </c>
      <c r="AF317" t="s">
        <v>48</v>
      </c>
    </row>
    <row r="318" spans="1:32" hidden="1" outlineLevel="1" x14ac:dyDescent="0.2">
      <c r="A318" t="s">
        <v>10769</v>
      </c>
      <c r="B318" t="s">
        <v>10770</v>
      </c>
      <c r="C318" t="s">
        <v>10771</v>
      </c>
      <c r="J318" t="s">
        <v>10772</v>
      </c>
      <c r="K318" t="s">
        <v>1094</v>
      </c>
      <c r="L318" t="s">
        <v>1233</v>
      </c>
      <c r="M318">
        <v>0</v>
      </c>
      <c r="P318" s="2" t="s">
        <v>10773</v>
      </c>
      <c r="Q318" t="s">
        <v>47</v>
      </c>
      <c r="S318">
        <v>0.47119883000000001</v>
      </c>
      <c r="T318">
        <v>2.3076923999999999E-2</v>
      </c>
      <c r="U318">
        <v>0.43669638</v>
      </c>
      <c r="V318">
        <v>2.7413857999999999E-2</v>
      </c>
      <c r="W318">
        <v>0.48627715999999999</v>
      </c>
      <c r="X318">
        <v>3.0623792E-2</v>
      </c>
      <c r="Y318">
        <v>-0.1385416666666667</v>
      </c>
      <c r="Z318">
        <v>7.0000000000000007E-2</v>
      </c>
      <c r="AA318">
        <v>0.221</v>
      </c>
      <c r="AB318">
        <v>0.71</v>
      </c>
      <c r="AC318">
        <v>-0.90239999999999998</v>
      </c>
      <c r="AD318" t="s">
        <v>48</v>
      </c>
      <c r="AE318" t="s">
        <v>48</v>
      </c>
      <c r="AF318" t="s">
        <v>48</v>
      </c>
    </row>
    <row r="319" spans="1:32" hidden="1" outlineLevel="1" x14ac:dyDescent="0.2">
      <c r="A319" t="s">
        <v>10774</v>
      </c>
      <c r="B319" t="s">
        <v>10775</v>
      </c>
      <c r="C319" t="s">
        <v>10776</v>
      </c>
      <c r="J319" t="s">
        <v>10777</v>
      </c>
      <c r="K319" t="s">
        <v>1094</v>
      </c>
      <c r="L319" t="s">
        <v>1233</v>
      </c>
      <c r="M319">
        <v>-3</v>
      </c>
      <c r="P319" s="2" t="s">
        <v>10778</v>
      </c>
      <c r="Q319" t="s">
        <v>10104</v>
      </c>
      <c r="S319">
        <v>0.63085170000000002</v>
      </c>
      <c r="T319">
        <v>5.9217657999999999E-2</v>
      </c>
      <c r="U319">
        <v>0.6069483</v>
      </c>
      <c r="V319">
        <v>3.8425524000000003E-2</v>
      </c>
      <c r="W319">
        <v>0.49869069999999999</v>
      </c>
      <c r="X319">
        <v>1.04988385E-2</v>
      </c>
      <c r="Y319">
        <v>-0.2</v>
      </c>
      <c r="Z319">
        <v>0</v>
      </c>
      <c r="AA319">
        <v>0.14099999999999999</v>
      </c>
      <c r="AB319">
        <v>0.85899999999999999</v>
      </c>
      <c r="AC319">
        <v>-0.55740000000000001</v>
      </c>
      <c r="AD319" t="s">
        <v>48</v>
      </c>
      <c r="AE319" t="s">
        <v>48</v>
      </c>
      <c r="AF319" t="s">
        <v>48</v>
      </c>
    </row>
    <row r="320" spans="1:32" hidden="1" outlineLevel="1" x14ac:dyDescent="0.2">
      <c r="A320" t="s">
        <v>10779</v>
      </c>
      <c r="B320" t="s">
        <v>10780</v>
      </c>
      <c r="C320" t="s">
        <v>10781</v>
      </c>
      <c r="J320" t="s">
        <v>10782</v>
      </c>
      <c r="K320" t="s">
        <v>1094</v>
      </c>
      <c r="L320" t="s">
        <v>1233</v>
      </c>
      <c r="M320">
        <v>0</v>
      </c>
      <c r="P320" s="2" t="s">
        <v>10783</v>
      </c>
      <c r="Q320" t="s">
        <v>47</v>
      </c>
      <c r="S320">
        <v>2.8031484999999998E-2</v>
      </c>
      <c r="T320">
        <v>9.0122219999999999E-4</v>
      </c>
      <c r="U320">
        <v>1.3405212999999999E-2</v>
      </c>
      <c r="V320">
        <v>2.3031165000000002E-3</v>
      </c>
      <c r="W320">
        <v>1.6936934000000001E-2</v>
      </c>
      <c r="X320">
        <v>6.3626673000000003E-3</v>
      </c>
      <c r="Y320">
        <v>9.0218253968253961E-2</v>
      </c>
      <c r="Z320">
        <v>9.8000000000000004E-2</v>
      </c>
      <c r="AA320">
        <v>8.8999999999999996E-2</v>
      </c>
      <c r="AB320">
        <v>0.81200000000000006</v>
      </c>
      <c r="AC320">
        <v>0.66490000000000005</v>
      </c>
      <c r="AD320" t="s">
        <v>48</v>
      </c>
      <c r="AE320" t="s">
        <v>48</v>
      </c>
      <c r="AF320" t="s">
        <v>48</v>
      </c>
    </row>
    <row r="321" spans="1:32" hidden="1" outlineLevel="1" x14ac:dyDescent="0.2">
      <c r="A321" t="s">
        <v>10784</v>
      </c>
      <c r="B321" t="s">
        <v>10785</v>
      </c>
      <c r="C321" t="s">
        <v>10786</v>
      </c>
      <c r="J321" t="s">
        <v>10787</v>
      </c>
      <c r="K321" t="s">
        <v>1094</v>
      </c>
      <c r="L321" t="s">
        <v>1233</v>
      </c>
      <c r="M321">
        <v>-3</v>
      </c>
      <c r="P321" s="2" t="s">
        <v>10788</v>
      </c>
      <c r="Q321" t="s">
        <v>10789</v>
      </c>
      <c r="S321">
        <v>3.1684756000000001E-2</v>
      </c>
      <c r="T321">
        <v>8.9168549999999998E-4</v>
      </c>
      <c r="U321">
        <v>1.2038844E-2</v>
      </c>
      <c r="V321">
        <v>2.0996283000000002E-3</v>
      </c>
      <c r="W321">
        <v>1.6404930000000002E-2</v>
      </c>
      <c r="X321">
        <v>7.0552653999999999E-3</v>
      </c>
      <c r="Y321">
        <v>0</v>
      </c>
      <c r="Z321">
        <v>0.105</v>
      </c>
      <c r="AA321">
        <v>4.3999999999999997E-2</v>
      </c>
      <c r="AB321">
        <v>0.85099999999999998</v>
      </c>
      <c r="AC321">
        <v>0.52669999999999995</v>
      </c>
      <c r="AD321" t="s">
        <v>48</v>
      </c>
      <c r="AE321" t="s">
        <v>48</v>
      </c>
      <c r="AF321" t="s">
        <v>48</v>
      </c>
    </row>
    <row r="322" spans="1:32" hidden="1" outlineLevel="1" x14ac:dyDescent="0.2">
      <c r="A322" t="s">
        <v>10790</v>
      </c>
      <c r="B322" t="s">
        <v>10791</v>
      </c>
      <c r="C322" t="s">
        <v>10792</v>
      </c>
      <c r="J322" t="s">
        <v>10793</v>
      </c>
      <c r="K322" t="s">
        <v>1094</v>
      </c>
      <c r="L322" t="s">
        <v>1233</v>
      </c>
      <c r="M322">
        <v>0</v>
      </c>
      <c r="P322" s="2" t="s">
        <v>10794</v>
      </c>
      <c r="Q322" t="s">
        <v>10795</v>
      </c>
      <c r="S322">
        <v>2.6902417000000001E-2</v>
      </c>
      <c r="T322">
        <v>2.8396204000000001E-2</v>
      </c>
      <c r="U322">
        <v>4.7727272000000001E-2</v>
      </c>
      <c r="V322">
        <v>6.978347E-2</v>
      </c>
      <c r="W322">
        <v>2.279757E-2</v>
      </c>
      <c r="X322">
        <v>0.15317286999999999</v>
      </c>
      <c r="Y322">
        <v>0</v>
      </c>
      <c r="Z322" t="s">
        <v>48</v>
      </c>
      <c r="AA322" t="s">
        <v>48</v>
      </c>
      <c r="AB322" t="s">
        <v>48</v>
      </c>
      <c r="AC322" t="s">
        <v>48</v>
      </c>
      <c r="AD322" t="s">
        <v>48</v>
      </c>
      <c r="AE322" t="s">
        <v>48</v>
      </c>
      <c r="AF322" t="s">
        <v>48</v>
      </c>
    </row>
    <row r="323" spans="1:32" hidden="1" outlineLevel="1" x14ac:dyDescent="0.2">
      <c r="A323" t="s">
        <v>10796</v>
      </c>
      <c r="B323" t="s">
        <v>10407</v>
      </c>
      <c r="C323" t="s">
        <v>10797</v>
      </c>
      <c r="J323" t="s">
        <v>10798</v>
      </c>
      <c r="K323" t="s">
        <v>1094</v>
      </c>
      <c r="L323" t="s">
        <v>1233</v>
      </c>
      <c r="M323">
        <v>0</v>
      </c>
      <c r="P323" s="2" t="s">
        <v>10799</v>
      </c>
      <c r="Q323" t="s">
        <v>10280</v>
      </c>
      <c r="S323">
        <v>6.3423134000000006E-2</v>
      </c>
      <c r="T323">
        <v>1.6784668E-3</v>
      </c>
      <c r="U323">
        <v>1.7299367E-2</v>
      </c>
      <c r="V323">
        <v>5.8456612999999999E-3</v>
      </c>
      <c r="W323">
        <v>2.8612386E-2</v>
      </c>
      <c r="X323">
        <v>6.7963501999999997E-3</v>
      </c>
      <c r="Y323">
        <v>0.12452380952380949</v>
      </c>
      <c r="Z323">
        <v>0.11</v>
      </c>
      <c r="AA323">
        <v>6.4000000000000001E-2</v>
      </c>
      <c r="AB323">
        <v>0.82599999999999996</v>
      </c>
      <c r="AC323">
        <v>0.87</v>
      </c>
      <c r="AD323" t="s">
        <v>48</v>
      </c>
      <c r="AE323" t="s">
        <v>48</v>
      </c>
      <c r="AF323" t="s">
        <v>48</v>
      </c>
    </row>
    <row r="324" spans="1:32" hidden="1" outlineLevel="1" x14ac:dyDescent="0.2">
      <c r="A324" t="s">
        <v>10800</v>
      </c>
      <c r="B324" t="s">
        <v>10801</v>
      </c>
      <c r="C324" t="s">
        <v>10802</v>
      </c>
      <c r="J324" t="s">
        <v>10803</v>
      </c>
      <c r="K324" t="s">
        <v>1094</v>
      </c>
      <c r="L324" t="s">
        <v>1233</v>
      </c>
      <c r="M324">
        <v>0</v>
      </c>
      <c r="P324" s="2" t="s">
        <v>10804</v>
      </c>
      <c r="Q324" t="s">
        <v>47</v>
      </c>
      <c r="S324">
        <v>0.10522962</v>
      </c>
      <c r="T324">
        <v>2.0503997999999999E-3</v>
      </c>
      <c r="U324">
        <v>1.9075647000000001E-2</v>
      </c>
      <c r="V324">
        <v>2.5713511E-3</v>
      </c>
      <c r="W324">
        <v>4.3250903E-2</v>
      </c>
      <c r="X324">
        <v>9.0230220000000003E-3</v>
      </c>
      <c r="Y324">
        <v>0</v>
      </c>
      <c r="Z324">
        <v>0</v>
      </c>
      <c r="AA324">
        <v>0.42299999999999999</v>
      </c>
      <c r="AB324">
        <v>0.57699999999999996</v>
      </c>
      <c r="AC324">
        <v>-0.52669999999999995</v>
      </c>
      <c r="AD324" t="s">
        <v>48</v>
      </c>
      <c r="AE324" t="s">
        <v>48</v>
      </c>
      <c r="AF324" t="s">
        <v>48</v>
      </c>
    </row>
    <row r="325" spans="1:32" hidden="1" outlineLevel="1" x14ac:dyDescent="0.2">
      <c r="A325" t="s">
        <v>10805</v>
      </c>
      <c r="B325" t="s">
        <v>10806</v>
      </c>
      <c r="C325" t="s">
        <v>10807</v>
      </c>
      <c r="J325" t="s">
        <v>10808</v>
      </c>
      <c r="K325" t="s">
        <v>1094</v>
      </c>
      <c r="L325" t="s">
        <v>1233</v>
      </c>
      <c r="M325">
        <v>-1</v>
      </c>
      <c r="P325" s="2" t="s">
        <v>10809</v>
      </c>
      <c r="Q325" t="s">
        <v>10280</v>
      </c>
      <c r="S325">
        <v>3.5220183000000002E-2</v>
      </c>
      <c r="T325">
        <v>1.0251998999999999E-3</v>
      </c>
      <c r="U325">
        <v>1.5215653000000001E-2</v>
      </c>
      <c r="V325">
        <v>2.2013724999999998E-3</v>
      </c>
      <c r="W325">
        <v>1.6252929999999999E-2</v>
      </c>
      <c r="X325">
        <v>6.9905365999999997E-3</v>
      </c>
      <c r="Y325">
        <v>0.21727272727272731</v>
      </c>
      <c r="Z325">
        <v>8.3000000000000004E-2</v>
      </c>
      <c r="AA325">
        <v>0</v>
      </c>
      <c r="AB325">
        <v>0.91700000000000004</v>
      </c>
      <c r="AC325">
        <v>0.5423</v>
      </c>
      <c r="AD325" t="s">
        <v>48</v>
      </c>
      <c r="AE325" t="s">
        <v>48</v>
      </c>
      <c r="AF325" t="s">
        <v>48</v>
      </c>
    </row>
    <row r="326" spans="1:32" hidden="1" outlineLevel="1" x14ac:dyDescent="0.2">
      <c r="A326" t="s">
        <v>10810</v>
      </c>
      <c r="B326" t="s">
        <v>10811</v>
      </c>
      <c r="C326" t="s">
        <v>10812</v>
      </c>
      <c r="J326" t="s">
        <v>10813</v>
      </c>
      <c r="K326" t="s">
        <v>1094</v>
      </c>
      <c r="L326" t="s">
        <v>1233</v>
      </c>
      <c r="M326">
        <v>-4</v>
      </c>
      <c r="P326" s="2" t="s">
        <v>10814</v>
      </c>
      <c r="Q326" t="s">
        <v>10815</v>
      </c>
      <c r="S326">
        <v>0.15545623</v>
      </c>
      <c r="T326">
        <v>1.8119811999999999E-3</v>
      </c>
      <c r="U326">
        <v>1.3302735E-2</v>
      </c>
      <c r="V326">
        <v>2.1551251E-3</v>
      </c>
      <c r="W326">
        <v>8.5827689999999998E-2</v>
      </c>
      <c r="X326">
        <v>6.5115434E-3</v>
      </c>
      <c r="Y326">
        <v>0.22500000000000009</v>
      </c>
      <c r="Z326">
        <v>0.185</v>
      </c>
      <c r="AA326">
        <v>3.5000000000000003E-2</v>
      </c>
      <c r="AB326">
        <v>0.78</v>
      </c>
      <c r="AC326">
        <v>0.88580000000000003</v>
      </c>
      <c r="AD326" t="s">
        <v>48</v>
      </c>
      <c r="AE326" t="s">
        <v>48</v>
      </c>
      <c r="AF326" t="s">
        <v>48</v>
      </c>
    </row>
    <row r="327" spans="1:32" hidden="1" outlineLevel="1" x14ac:dyDescent="0.2">
      <c r="A327" t="s">
        <v>10816</v>
      </c>
      <c r="B327" t="s">
        <v>10817</v>
      </c>
      <c r="C327" t="s">
        <v>10818</v>
      </c>
      <c r="J327" t="s">
        <v>10819</v>
      </c>
      <c r="K327" t="s">
        <v>1094</v>
      </c>
      <c r="L327" t="s">
        <v>1233</v>
      </c>
      <c r="M327">
        <v>-1</v>
      </c>
      <c r="P327" s="2" t="s">
        <v>10820</v>
      </c>
      <c r="Q327" t="s">
        <v>47</v>
      </c>
      <c r="S327">
        <v>2.9917045E-2</v>
      </c>
      <c r="T327">
        <v>7.0571900000000005E-4</v>
      </c>
      <c r="U327">
        <v>1.1270260000000001E-2</v>
      </c>
      <c r="V327">
        <v>2.3863617999999999E-3</v>
      </c>
      <c r="W327">
        <v>1.7227544000000001E-2</v>
      </c>
      <c r="X327">
        <v>6.1425893000000001E-3</v>
      </c>
      <c r="Y327">
        <v>0.15</v>
      </c>
      <c r="Z327">
        <v>9.6000000000000002E-2</v>
      </c>
      <c r="AA327">
        <v>0.05</v>
      </c>
      <c r="AB327">
        <v>0.85399999999999998</v>
      </c>
      <c r="AC327">
        <v>0.5423</v>
      </c>
      <c r="AD327" t="s">
        <v>48</v>
      </c>
      <c r="AE327" t="s">
        <v>48</v>
      </c>
      <c r="AF327" t="s">
        <v>48</v>
      </c>
    </row>
    <row r="328" spans="1:32" hidden="1" outlineLevel="1" x14ac:dyDescent="0.2">
      <c r="A328" t="s">
        <v>10821</v>
      </c>
      <c r="B328" t="s">
        <v>10822</v>
      </c>
      <c r="C328" t="s">
        <v>10823</v>
      </c>
      <c r="J328" t="s">
        <v>10824</v>
      </c>
      <c r="K328" t="s">
        <v>1094</v>
      </c>
      <c r="L328" t="s">
        <v>1233</v>
      </c>
      <c r="M328">
        <v>-1</v>
      </c>
      <c r="P328" s="2" t="s">
        <v>10825</v>
      </c>
      <c r="Q328" t="s">
        <v>47</v>
      </c>
      <c r="S328">
        <v>0.1104733</v>
      </c>
      <c r="T328">
        <v>2.3555756000000001E-3</v>
      </c>
      <c r="U328">
        <v>1.490822E-2</v>
      </c>
      <c r="V328">
        <v>2.1284029999999999E-2</v>
      </c>
      <c r="W328">
        <v>3.5553806E-2</v>
      </c>
      <c r="X328">
        <v>8.3368959999999999E-3</v>
      </c>
      <c r="Y328">
        <v>8.3333333333333402E-3</v>
      </c>
      <c r="Z328">
        <v>0.109</v>
      </c>
      <c r="AA328">
        <v>0</v>
      </c>
      <c r="AB328">
        <v>0.89100000000000001</v>
      </c>
      <c r="AC328">
        <v>0.51060000000000005</v>
      </c>
      <c r="AD328" t="s">
        <v>48</v>
      </c>
      <c r="AE328" t="s">
        <v>48</v>
      </c>
      <c r="AF328" t="s">
        <v>48</v>
      </c>
    </row>
    <row r="329" spans="1:32" hidden="1" outlineLevel="1" x14ac:dyDescent="0.2">
      <c r="A329" t="s">
        <v>10826</v>
      </c>
      <c r="B329" t="s">
        <v>10827</v>
      </c>
      <c r="C329" t="s">
        <v>10828</v>
      </c>
      <c r="J329" t="s">
        <v>10829</v>
      </c>
      <c r="K329" t="s">
        <v>1094</v>
      </c>
      <c r="L329" t="s">
        <v>1233</v>
      </c>
      <c r="M329">
        <v>-4</v>
      </c>
      <c r="P329" s="2" t="s">
        <v>10830</v>
      </c>
      <c r="Q329" t="s">
        <v>10831</v>
      </c>
      <c r="S329">
        <v>1.4827953E-2</v>
      </c>
      <c r="T329">
        <v>5.4836272999999995E-4</v>
      </c>
      <c r="U329">
        <v>1.0074687000000001E-2</v>
      </c>
      <c r="V329">
        <v>1.5909078E-3</v>
      </c>
      <c r="W329">
        <v>1.0172891999999999E-2</v>
      </c>
      <c r="X329">
        <v>6.4015043999999998E-3</v>
      </c>
      <c r="Y329">
        <v>0.5</v>
      </c>
      <c r="Z329">
        <v>0.36899999999999999</v>
      </c>
      <c r="AA329">
        <v>0</v>
      </c>
      <c r="AB329">
        <v>0.63100000000000001</v>
      </c>
      <c r="AC329">
        <v>0.76500000000000001</v>
      </c>
      <c r="AD329" t="s">
        <v>48</v>
      </c>
      <c r="AE329" t="s">
        <v>48</v>
      </c>
      <c r="AF329" t="s">
        <v>48</v>
      </c>
    </row>
    <row r="330" spans="1:32" hidden="1" outlineLevel="1" x14ac:dyDescent="0.2">
      <c r="A330" t="s">
        <v>10832</v>
      </c>
      <c r="B330" t="s">
        <v>10833</v>
      </c>
      <c r="C330" t="s">
        <v>10834</v>
      </c>
      <c r="J330" t="s">
        <v>10835</v>
      </c>
      <c r="K330" t="s">
        <v>1094</v>
      </c>
      <c r="L330" t="s">
        <v>1233</v>
      </c>
      <c r="M330">
        <v>0</v>
      </c>
      <c r="P330" s="2" t="s">
        <v>10836</v>
      </c>
      <c r="Q330" t="s">
        <v>47</v>
      </c>
      <c r="S330">
        <v>6.1840350000000002E-2</v>
      </c>
      <c r="T330">
        <v>2.0885468E-3</v>
      </c>
      <c r="U330">
        <v>2.5770858000000001E-2</v>
      </c>
      <c r="V330">
        <v>4.7172265999999999E-3</v>
      </c>
      <c r="W330">
        <v>2.4382201999999999E-2</v>
      </c>
      <c r="X330">
        <v>8.026198E-3</v>
      </c>
      <c r="Y330">
        <v>0.1571428571428572</v>
      </c>
      <c r="Z330">
        <v>0.121</v>
      </c>
      <c r="AA330">
        <v>7.1999999999999995E-2</v>
      </c>
      <c r="AB330">
        <v>0.80700000000000005</v>
      </c>
      <c r="AC330">
        <v>0.88500000000000001</v>
      </c>
      <c r="AD330" t="s">
        <v>48</v>
      </c>
      <c r="AE330" t="s">
        <v>48</v>
      </c>
      <c r="AF330" t="s">
        <v>48</v>
      </c>
    </row>
    <row r="331" spans="1:32" hidden="1" outlineLevel="1" x14ac:dyDescent="0.2">
      <c r="A331" t="s">
        <v>10837</v>
      </c>
      <c r="B331" t="s">
        <v>10838</v>
      </c>
      <c r="C331" t="s">
        <v>10839</v>
      </c>
      <c r="J331" t="s">
        <v>10840</v>
      </c>
      <c r="K331" t="s">
        <v>1094</v>
      </c>
      <c r="L331" t="s">
        <v>1233</v>
      </c>
      <c r="M331">
        <v>1</v>
      </c>
      <c r="P331" s="2" t="s">
        <v>10841</v>
      </c>
      <c r="Q331" t="s">
        <v>47</v>
      </c>
      <c r="S331">
        <v>0.11140332999999999</v>
      </c>
      <c r="T331">
        <v>2.3746489999999999E-3</v>
      </c>
      <c r="U331">
        <v>1.4839902E-2</v>
      </c>
      <c r="V331">
        <v>1.2641981E-2</v>
      </c>
      <c r="W331">
        <v>3.4672357000000001E-2</v>
      </c>
      <c r="X331">
        <v>1.0239923E-2</v>
      </c>
      <c r="Y331">
        <v>0</v>
      </c>
      <c r="Z331">
        <v>0</v>
      </c>
      <c r="AA331">
        <v>0</v>
      </c>
      <c r="AB331">
        <v>1</v>
      </c>
      <c r="AC331">
        <v>0</v>
      </c>
      <c r="AD331" t="s">
        <v>48</v>
      </c>
      <c r="AE331" t="s">
        <v>48</v>
      </c>
      <c r="AF331" t="s">
        <v>48</v>
      </c>
    </row>
    <row r="332" spans="1:32" hidden="1" outlineLevel="1" x14ac:dyDescent="0.2">
      <c r="A332" t="s">
        <v>10842</v>
      </c>
      <c r="B332" t="s">
        <v>10843</v>
      </c>
      <c r="C332" t="s">
        <v>10844</v>
      </c>
      <c r="J332" t="s">
        <v>10845</v>
      </c>
      <c r="K332" t="s">
        <v>1094</v>
      </c>
      <c r="L332" t="s">
        <v>1233</v>
      </c>
      <c r="M332">
        <v>1</v>
      </c>
      <c r="P332" s="2" t="s">
        <v>10846</v>
      </c>
      <c r="Q332" t="s">
        <v>47</v>
      </c>
      <c r="S332">
        <v>0.11223002999999999</v>
      </c>
      <c r="T332">
        <v>3.0708313000000001E-3</v>
      </c>
      <c r="U332">
        <v>2.8913507000000001E-2</v>
      </c>
      <c r="V332">
        <v>2.1384520000000001E-2</v>
      </c>
      <c r="W332">
        <v>2.2964162999999999E-2</v>
      </c>
      <c r="X332">
        <v>9.2560449999999992E-3</v>
      </c>
      <c r="Y332">
        <v>0</v>
      </c>
      <c r="Z332">
        <v>0</v>
      </c>
      <c r="AA332">
        <v>8.5999999999999993E-2</v>
      </c>
      <c r="AB332">
        <v>0.91400000000000003</v>
      </c>
      <c r="AC332">
        <v>-5.7200000000000001E-2</v>
      </c>
      <c r="AD332" t="s">
        <v>48</v>
      </c>
      <c r="AE332" t="s">
        <v>48</v>
      </c>
      <c r="AF332" t="s">
        <v>48</v>
      </c>
    </row>
    <row r="333" spans="1:32" hidden="1" outlineLevel="1" x14ac:dyDescent="0.2">
      <c r="A333" t="s">
        <v>10847</v>
      </c>
      <c r="B333" t="s">
        <v>10848</v>
      </c>
      <c r="C333" t="s">
        <v>10849</v>
      </c>
      <c r="J333" t="s">
        <v>10850</v>
      </c>
      <c r="K333" t="s">
        <v>1094</v>
      </c>
      <c r="L333" t="s">
        <v>1233</v>
      </c>
      <c r="M333">
        <v>-7</v>
      </c>
      <c r="P333" s="2" t="s">
        <v>10851</v>
      </c>
      <c r="Q333" t="s">
        <v>10852</v>
      </c>
      <c r="S333">
        <v>0.55321030000000004</v>
      </c>
      <c r="T333">
        <v>1.4705246999999999E-2</v>
      </c>
      <c r="U333">
        <v>0.26624631999999998</v>
      </c>
      <c r="V333">
        <v>1.1173353E-2</v>
      </c>
      <c r="W333">
        <v>0.5935568</v>
      </c>
      <c r="X333">
        <v>1.1301476499999999E-2</v>
      </c>
      <c r="Y333">
        <v>-0.21458333333333329</v>
      </c>
      <c r="Z333">
        <v>4.8000000000000001E-2</v>
      </c>
      <c r="AA333">
        <v>0.13900000000000001</v>
      </c>
      <c r="AB333">
        <v>0.81299999999999994</v>
      </c>
      <c r="AC333">
        <v>-0.68920000000000003</v>
      </c>
      <c r="AD333" t="s">
        <v>48</v>
      </c>
      <c r="AE333" t="s">
        <v>48</v>
      </c>
      <c r="AF333" t="s">
        <v>48</v>
      </c>
    </row>
    <row r="334" spans="1:32" hidden="1" outlineLevel="1" x14ac:dyDescent="0.2">
      <c r="P334" s="2"/>
    </row>
    <row r="335" spans="1:32" hidden="1" outlineLevel="1" x14ac:dyDescent="0.2">
      <c r="A335" t="s">
        <v>10853</v>
      </c>
      <c r="B335" t="s">
        <v>10854</v>
      </c>
      <c r="C335" t="s">
        <v>10855</v>
      </c>
      <c r="J335" t="s">
        <v>10856</v>
      </c>
      <c r="K335" t="s">
        <v>1094</v>
      </c>
      <c r="L335" t="s">
        <v>1233</v>
      </c>
      <c r="M335">
        <v>1</v>
      </c>
      <c r="P335" s="2" t="s">
        <v>10857</v>
      </c>
      <c r="Q335" t="s">
        <v>47</v>
      </c>
      <c r="S335">
        <v>3.1331215000000003E-2</v>
      </c>
      <c r="T335">
        <v>1.0728835999999999E-3</v>
      </c>
      <c r="U335">
        <v>1.5488927E-2</v>
      </c>
      <c r="V335">
        <v>2.0441315E-3</v>
      </c>
      <c r="W335">
        <v>1.7356456999999999E-2</v>
      </c>
      <c r="X335">
        <v>6.5956907000000002E-3</v>
      </c>
      <c r="Y335">
        <v>-2.4542124542124521E-2</v>
      </c>
      <c r="Z335">
        <v>6.8000000000000005E-2</v>
      </c>
      <c r="AA335">
        <v>8.3000000000000004E-2</v>
      </c>
      <c r="AB335">
        <v>0.84899999999999998</v>
      </c>
      <c r="AC335">
        <v>-0.76200000000000001</v>
      </c>
      <c r="AD335" t="s">
        <v>48</v>
      </c>
      <c r="AE335" t="s">
        <v>48</v>
      </c>
      <c r="AF335" t="s">
        <v>48</v>
      </c>
    </row>
    <row r="336" spans="1:32" hidden="1" outlineLevel="1" x14ac:dyDescent="0.2">
      <c r="A336" t="s">
        <v>10858</v>
      </c>
      <c r="B336" t="s">
        <v>10859</v>
      </c>
      <c r="C336" t="s">
        <v>10860</v>
      </c>
      <c r="J336" t="s">
        <v>10861</v>
      </c>
      <c r="K336" t="s">
        <v>1094</v>
      </c>
      <c r="L336" t="s">
        <v>1233</v>
      </c>
      <c r="M336">
        <v>1</v>
      </c>
      <c r="P336" s="2" t="s">
        <v>10862</v>
      </c>
      <c r="Q336" t="s">
        <v>47</v>
      </c>
      <c r="S336">
        <v>5.5274166E-2</v>
      </c>
      <c r="T336">
        <v>1.2159348E-3</v>
      </c>
      <c r="U336">
        <v>1.7777596E-2</v>
      </c>
      <c r="V336">
        <v>4.1992567E-3</v>
      </c>
      <c r="W336">
        <v>2.0063626000000001E-2</v>
      </c>
      <c r="X336">
        <v>7.365964E-3</v>
      </c>
      <c r="Y336">
        <v>0.1</v>
      </c>
      <c r="Z336">
        <v>0.14199999999999999</v>
      </c>
      <c r="AA336">
        <v>0.1</v>
      </c>
      <c r="AB336">
        <v>0.75800000000000001</v>
      </c>
      <c r="AC336">
        <v>0.224</v>
      </c>
      <c r="AD336" t="s">
        <v>48</v>
      </c>
      <c r="AE336" t="s">
        <v>48</v>
      </c>
      <c r="AF336" t="s">
        <v>48</v>
      </c>
    </row>
    <row r="337" spans="1:32" hidden="1" outlineLevel="1" x14ac:dyDescent="0.2">
      <c r="A337" t="s">
        <v>10863</v>
      </c>
      <c r="B337" t="s">
        <v>10864</v>
      </c>
      <c r="C337" t="s">
        <v>10865</v>
      </c>
      <c r="J337" t="s">
        <v>10866</v>
      </c>
      <c r="K337" t="s">
        <v>1094</v>
      </c>
      <c r="L337" t="s">
        <v>1233</v>
      </c>
      <c r="M337">
        <v>1</v>
      </c>
      <c r="P337" s="2" t="s">
        <v>10867</v>
      </c>
      <c r="Q337" t="s">
        <v>10132</v>
      </c>
      <c r="S337">
        <v>8.7164870000000005E-2</v>
      </c>
      <c r="T337">
        <v>1.8310547E-3</v>
      </c>
      <c r="U337">
        <v>1.5591404E-2</v>
      </c>
      <c r="V337">
        <v>1.2742470000000001E-2</v>
      </c>
      <c r="W337">
        <v>2.1868404000000001E-2</v>
      </c>
      <c r="X337">
        <v>8.9971300000000008E-3</v>
      </c>
      <c r="Y337">
        <v>-0.35</v>
      </c>
      <c r="Z337">
        <v>5.8000000000000003E-2</v>
      </c>
      <c r="AA337">
        <v>8.7999999999999995E-2</v>
      </c>
      <c r="AB337">
        <v>0.85299999999999998</v>
      </c>
      <c r="AC337">
        <v>-0.16850000000000001</v>
      </c>
      <c r="AD337" t="s">
        <v>48</v>
      </c>
      <c r="AE337" t="s">
        <v>48</v>
      </c>
      <c r="AF337" t="s">
        <v>48</v>
      </c>
    </row>
    <row r="338" spans="1:32" hidden="1" outlineLevel="1" x14ac:dyDescent="0.2">
      <c r="A338" t="s">
        <v>10868</v>
      </c>
      <c r="B338" t="s">
        <v>10869</v>
      </c>
      <c r="C338" t="s">
        <v>10870</v>
      </c>
      <c r="J338" t="s">
        <v>10871</v>
      </c>
      <c r="K338" t="s">
        <v>1094</v>
      </c>
      <c r="L338" t="s">
        <v>1233</v>
      </c>
      <c r="M338">
        <v>1</v>
      </c>
      <c r="P338" s="2" t="s">
        <v>10872</v>
      </c>
      <c r="Q338" t="s">
        <v>47</v>
      </c>
      <c r="S338">
        <v>5.0078966000000003E-2</v>
      </c>
      <c r="T338">
        <v>2.1743774E-3</v>
      </c>
      <c r="U338">
        <v>3.8655917999999997E-2</v>
      </c>
      <c r="V338">
        <v>6.1786419999999998E-3</v>
      </c>
      <c r="W338">
        <v>1.8323302E-2</v>
      </c>
      <c r="X338">
        <v>7.2753434000000002E-3</v>
      </c>
      <c r="Y338">
        <v>0.2141666666666667</v>
      </c>
      <c r="Z338">
        <v>7.0999999999999994E-2</v>
      </c>
      <c r="AA338">
        <v>7.0999999999999994E-2</v>
      </c>
      <c r="AB338">
        <v>0.85799999999999998</v>
      </c>
      <c r="AC338">
        <v>-0.26090000000000002</v>
      </c>
      <c r="AD338" t="s">
        <v>48</v>
      </c>
      <c r="AE338" t="s">
        <v>48</v>
      </c>
      <c r="AF338" t="s">
        <v>48</v>
      </c>
    </row>
    <row r="339" spans="1:32" hidden="1" outlineLevel="1" x14ac:dyDescent="0.2">
      <c r="A339" t="s">
        <v>10873</v>
      </c>
      <c r="B339" t="s">
        <v>10874</v>
      </c>
      <c r="C339" t="s">
        <v>10875</v>
      </c>
      <c r="J339" t="s">
        <v>10876</v>
      </c>
      <c r="K339" t="s">
        <v>1094</v>
      </c>
      <c r="L339" t="s">
        <v>1233</v>
      </c>
      <c r="M339">
        <v>1</v>
      </c>
      <c r="P339" s="2" t="s">
        <v>10877</v>
      </c>
      <c r="Q339" t="s">
        <v>10060</v>
      </c>
      <c r="S339">
        <v>3.5455880000000002E-2</v>
      </c>
      <c r="T339">
        <v>1.4877319E-3</v>
      </c>
      <c r="U339">
        <v>1.7982551999999999E-2</v>
      </c>
      <c r="V339">
        <v>5.6606720000000003E-3</v>
      </c>
      <c r="W339">
        <v>1.4238917E-2</v>
      </c>
      <c r="X339">
        <v>7.5601499999999999E-3</v>
      </c>
      <c r="Y339">
        <v>-1.9791666666666659E-2</v>
      </c>
      <c r="Z339">
        <v>5.1999999999999998E-2</v>
      </c>
      <c r="AA339">
        <v>8.4000000000000005E-2</v>
      </c>
      <c r="AB339">
        <v>0.86399999999999999</v>
      </c>
      <c r="AC339">
        <v>-0.53810000000000002</v>
      </c>
      <c r="AD339" t="s">
        <v>48</v>
      </c>
      <c r="AE339" t="s">
        <v>48</v>
      </c>
      <c r="AF339" t="s">
        <v>48</v>
      </c>
    </row>
    <row r="340" spans="1:32" hidden="1" outlineLevel="1" x14ac:dyDescent="0.2">
      <c r="A340" t="s">
        <v>10878</v>
      </c>
      <c r="B340" t="s">
        <v>10879</v>
      </c>
      <c r="C340" t="s">
        <v>10880</v>
      </c>
      <c r="J340" t="s">
        <v>10881</v>
      </c>
      <c r="K340" t="s">
        <v>1094</v>
      </c>
      <c r="L340" t="s">
        <v>1233</v>
      </c>
      <c r="M340">
        <v>1</v>
      </c>
      <c r="P340" s="2" t="s">
        <v>10882</v>
      </c>
      <c r="Q340" t="s">
        <v>10150</v>
      </c>
      <c r="S340">
        <v>1.834645E-2</v>
      </c>
      <c r="T340">
        <v>7.0571900000000005E-4</v>
      </c>
      <c r="U340">
        <v>1.1304419499999999E-2</v>
      </c>
      <c r="V340">
        <v>1.7481487E-3</v>
      </c>
      <c r="W340">
        <v>1.1692902E-2</v>
      </c>
      <c r="X340">
        <v>6.4403419999999999E-3</v>
      </c>
      <c r="Y340">
        <v>0.32500000000000001</v>
      </c>
      <c r="Z340">
        <v>0.13300000000000001</v>
      </c>
      <c r="AA340">
        <v>0</v>
      </c>
      <c r="AB340">
        <v>0.86699999999999999</v>
      </c>
      <c r="AC340">
        <v>0.84019999999999995</v>
      </c>
      <c r="AD340" t="s">
        <v>48</v>
      </c>
      <c r="AE340" t="s">
        <v>48</v>
      </c>
      <c r="AF340" t="s">
        <v>48</v>
      </c>
    </row>
    <row r="341" spans="1:32" hidden="1" outlineLevel="1" x14ac:dyDescent="0.2">
      <c r="A341" t="s">
        <v>10883</v>
      </c>
      <c r="B341" t="s">
        <v>10884</v>
      </c>
      <c r="C341" t="s">
        <v>10885</v>
      </c>
      <c r="J341" t="s">
        <v>10886</v>
      </c>
      <c r="K341" t="s">
        <v>1094</v>
      </c>
      <c r="L341" t="s">
        <v>1233</v>
      </c>
      <c r="M341">
        <v>1</v>
      </c>
      <c r="P341" s="2" t="s">
        <v>10887</v>
      </c>
      <c r="Q341" t="s">
        <v>10132</v>
      </c>
      <c r="S341">
        <v>6.6588700000000001E-2</v>
      </c>
      <c r="T341">
        <v>1.5926361E-3</v>
      </c>
      <c r="U341">
        <v>1.805087E-2</v>
      </c>
      <c r="V341">
        <v>4.4767404999999996E-3</v>
      </c>
      <c r="W341">
        <v>2.9493836999999998E-2</v>
      </c>
      <c r="X341">
        <v>7.9744150000000003E-3</v>
      </c>
      <c r="Y341">
        <v>6.5972222222222274E-3</v>
      </c>
      <c r="Z341">
        <v>0.17599999999999999</v>
      </c>
      <c r="AA341">
        <v>5.8000000000000003E-2</v>
      </c>
      <c r="AB341">
        <v>0.76600000000000001</v>
      </c>
      <c r="AC341">
        <v>0.92510000000000003</v>
      </c>
      <c r="AD341" t="s">
        <v>48</v>
      </c>
      <c r="AE341" t="s">
        <v>48</v>
      </c>
      <c r="AF341" t="s">
        <v>48</v>
      </c>
    </row>
    <row r="342" spans="1:32" hidden="1" outlineLevel="1" x14ac:dyDescent="0.2">
      <c r="A342" t="s">
        <v>10888</v>
      </c>
      <c r="B342" t="s">
        <v>10889</v>
      </c>
      <c r="C342" t="s">
        <v>10890</v>
      </c>
      <c r="J342" t="s">
        <v>10891</v>
      </c>
      <c r="K342" t="s">
        <v>1094</v>
      </c>
      <c r="L342" t="s">
        <v>1233</v>
      </c>
      <c r="M342">
        <v>1</v>
      </c>
      <c r="P342" s="2" t="s">
        <v>10892</v>
      </c>
      <c r="Q342" t="s">
        <v>10132</v>
      </c>
      <c r="S342">
        <v>3.4984488000000001E-2</v>
      </c>
      <c r="T342">
        <v>1.2588501E-3</v>
      </c>
      <c r="U342">
        <v>1.9622196000000001E-2</v>
      </c>
      <c r="V342">
        <v>2.2106220000000002E-3</v>
      </c>
      <c r="W342">
        <v>1.8258847000000002E-2</v>
      </c>
      <c r="X342">
        <v>6.7251487999999996E-3</v>
      </c>
      <c r="Y342">
        <v>1.2962962962962961E-2</v>
      </c>
      <c r="Z342">
        <v>0.104</v>
      </c>
      <c r="AA342">
        <v>5.8999999999999997E-2</v>
      </c>
      <c r="AB342">
        <v>0.83699999999999997</v>
      </c>
      <c r="AC342">
        <v>0.69140000000000001</v>
      </c>
      <c r="AD342" t="s">
        <v>48</v>
      </c>
      <c r="AE342" t="s">
        <v>48</v>
      </c>
      <c r="AF342" t="s">
        <v>48</v>
      </c>
    </row>
    <row r="343" spans="1:32" hidden="1" outlineLevel="1" x14ac:dyDescent="0.2">
      <c r="A343" t="s">
        <v>10893</v>
      </c>
      <c r="B343" t="s">
        <v>10894</v>
      </c>
      <c r="C343" t="s">
        <v>10895</v>
      </c>
      <c r="J343" t="s">
        <v>10896</v>
      </c>
      <c r="K343" t="s">
        <v>1094</v>
      </c>
      <c r="L343" t="s">
        <v>1233</v>
      </c>
      <c r="M343">
        <v>1</v>
      </c>
      <c r="P343" s="2" t="s">
        <v>10897</v>
      </c>
      <c r="Q343" t="s">
        <v>47</v>
      </c>
      <c r="S343">
        <v>0.24603333999999999</v>
      </c>
      <c r="T343">
        <v>4.8065186000000003E-3</v>
      </c>
      <c r="U343">
        <v>5.9447966999999997E-2</v>
      </c>
      <c r="V343">
        <v>1.0803373999999999E-2</v>
      </c>
      <c r="W343">
        <v>0.11797678</v>
      </c>
      <c r="X343">
        <v>1.0990778E-2</v>
      </c>
      <c r="Y343">
        <v>0.19285714285714281</v>
      </c>
      <c r="Z343">
        <v>0</v>
      </c>
      <c r="AA343">
        <v>0</v>
      </c>
      <c r="AB343">
        <v>1</v>
      </c>
      <c r="AC343">
        <v>0</v>
      </c>
      <c r="AD343" t="s">
        <v>48</v>
      </c>
      <c r="AE343" t="s">
        <v>48</v>
      </c>
      <c r="AF343" t="s">
        <v>48</v>
      </c>
    </row>
    <row r="344" spans="1:32" hidden="1" outlineLevel="1" x14ac:dyDescent="0.2">
      <c r="A344" t="s">
        <v>10898</v>
      </c>
      <c r="B344" t="s">
        <v>10899</v>
      </c>
      <c r="C344" t="s">
        <v>10900</v>
      </c>
      <c r="J344" t="s">
        <v>10901</v>
      </c>
      <c r="K344" t="s">
        <v>1094</v>
      </c>
      <c r="L344" t="s">
        <v>1233</v>
      </c>
      <c r="M344">
        <v>1</v>
      </c>
      <c r="P344" s="2" t="s">
        <v>10902</v>
      </c>
      <c r="Q344" t="s">
        <v>10280</v>
      </c>
      <c r="S344">
        <v>0.30489840000000001</v>
      </c>
      <c r="T344">
        <v>8.9645390000000005E-3</v>
      </c>
      <c r="U344">
        <v>0.28708664</v>
      </c>
      <c r="V344">
        <v>8.1025309999999996E-3</v>
      </c>
      <c r="W344">
        <v>0.16824563000000001</v>
      </c>
      <c r="X344">
        <v>7.6896079999999997E-3</v>
      </c>
      <c r="Y344">
        <v>0.21111111111111111</v>
      </c>
      <c r="Z344">
        <v>0.11600000000000001</v>
      </c>
      <c r="AA344">
        <v>0.16600000000000001</v>
      </c>
      <c r="AB344">
        <v>0.71699999999999997</v>
      </c>
      <c r="AC344">
        <v>-0.52849999999999997</v>
      </c>
      <c r="AD344" t="s">
        <v>48</v>
      </c>
      <c r="AE344" t="s">
        <v>48</v>
      </c>
      <c r="AF344" t="s">
        <v>48</v>
      </c>
    </row>
    <row r="345" spans="1:32" hidden="1" outlineLevel="1" x14ac:dyDescent="0.2">
      <c r="A345" t="s">
        <v>10903</v>
      </c>
      <c r="B345" t="s">
        <v>10904</v>
      </c>
      <c r="C345" t="s">
        <v>10905</v>
      </c>
      <c r="J345" t="s">
        <v>10906</v>
      </c>
      <c r="K345" t="s">
        <v>1094</v>
      </c>
      <c r="L345" t="s">
        <v>1233</v>
      </c>
      <c r="M345">
        <v>1</v>
      </c>
      <c r="P345" s="2" t="s">
        <v>10907</v>
      </c>
      <c r="Q345" t="s">
        <v>47</v>
      </c>
      <c r="S345">
        <v>6.8962869999999996E-2</v>
      </c>
      <c r="T345">
        <v>2.0790100000000001E-3</v>
      </c>
      <c r="U345">
        <v>2.1330156999999999E-2</v>
      </c>
      <c r="V345">
        <v>2.9783275E-3</v>
      </c>
      <c r="W345">
        <v>2.8392023999999998E-2</v>
      </c>
      <c r="X345">
        <v>8.6087574999999996E-3</v>
      </c>
      <c r="Y345">
        <v>0.1033333333333333</v>
      </c>
      <c r="Z345">
        <v>4.5999999999999999E-2</v>
      </c>
      <c r="AA345">
        <v>5.3999999999999999E-2</v>
      </c>
      <c r="AB345">
        <v>0.9</v>
      </c>
      <c r="AC345">
        <v>0.60309999999999997</v>
      </c>
      <c r="AD345" t="s">
        <v>48</v>
      </c>
      <c r="AE345" t="s">
        <v>48</v>
      </c>
      <c r="AF345" t="s">
        <v>48</v>
      </c>
    </row>
    <row r="346" spans="1:32" hidden="1" outlineLevel="1" x14ac:dyDescent="0.2">
      <c r="A346" t="s">
        <v>10908</v>
      </c>
      <c r="B346" t="s">
        <v>10909</v>
      </c>
      <c r="C346" t="s">
        <v>10910</v>
      </c>
      <c r="J346" t="s">
        <v>10911</v>
      </c>
      <c r="K346" t="s">
        <v>1094</v>
      </c>
      <c r="L346" t="s">
        <v>1233</v>
      </c>
      <c r="M346">
        <v>1</v>
      </c>
      <c r="P346" s="2" t="s">
        <v>10912</v>
      </c>
      <c r="Q346" t="s">
        <v>47</v>
      </c>
      <c r="S346">
        <v>9.3949009999999999E-2</v>
      </c>
      <c r="T346">
        <v>2.9373170000000001E-3</v>
      </c>
      <c r="U346">
        <v>4.491858E-2</v>
      </c>
      <c r="V346">
        <v>1.6058605E-2</v>
      </c>
      <c r="W346">
        <v>2.3608726E-2</v>
      </c>
      <c r="X346">
        <v>9.1006960000000001E-3</v>
      </c>
      <c r="Y346">
        <v>-0.3</v>
      </c>
      <c r="Z346">
        <v>0.126</v>
      </c>
      <c r="AA346">
        <v>0</v>
      </c>
      <c r="AB346">
        <v>0.874</v>
      </c>
      <c r="AC346">
        <v>7.7200000000000005E-2</v>
      </c>
      <c r="AD346" t="s">
        <v>48</v>
      </c>
      <c r="AE346" t="s">
        <v>48</v>
      </c>
      <c r="AF346" t="s">
        <v>48</v>
      </c>
    </row>
    <row r="347" spans="1:32" hidden="1" outlineLevel="1" x14ac:dyDescent="0.2">
      <c r="A347" t="s">
        <v>10913</v>
      </c>
      <c r="B347" t="s">
        <v>10914</v>
      </c>
      <c r="C347" t="s">
        <v>10915</v>
      </c>
      <c r="J347" t="s">
        <v>10916</v>
      </c>
      <c r="K347" t="s">
        <v>1094</v>
      </c>
      <c r="L347" t="s">
        <v>1233</v>
      </c>
      <c r="M347">
        <v>1</v>
      </c>
      <c r="P347" s="2" t="s">
        <v>10917</v>
      </c>
      <c r="Q347" t="s">
        <v>47</v>
      </c>
      <c r="S347">
        <v>4.2657252E-2</v>
      </c>
      <c r="T347">
        <v>1.2779236E-3</v>
      </c>
      <c r="U347">
        <v>1.4976537999999999E-2</v>
      </c>
      <c r="V347">
        <v>6.5486208000000001E-3</v>
      </c>
      <c r="W347">
        <v>1.40109155E-2</v>
      </c>
      <c r="X347">
        <v>7.7284453000000001E-3</v>
      </c>
      <c r="Y347">
        <v>-0.16666666666666671</v>
      </c>
      <c r="Z347">
        <v>9.4E-2</v>
      </c>
      <c r="AA347">
        <v>0.13900000000000001</v>
      </c>
      <c r="AB347">
        <v>0.76600000000000001</v>
      </c>
      <c r="AC347">
        <v>0.1225</v>
      </c>
      <c r="AD347" t="s">
        <v>48</v>
      </c>
      <c r="AE347" t="s">
        <v>48</v>
      </c>
      <c r="AF347" t="s">
        <v>48</v>
      </c>
    </row>
    <row r="348" spans="1:32" hidden="1" outlineLevel="1" x14ac:dyDescent="0.2">
      <c r="A348" t="s">
        <v>10918</v>
      </c>
      <c r="B348" t="s">
        <v>10919</v>
      </c>
      <c r="C348" t="s">
        <v>10920</v>
      </c>
      <c r="J348" t="s">
        <v>10921</v>
      </c>
      <c r="K348" t="s">
        <v>1094</v>
      </c>
      <c r="L348" t="s">
        <v>1233</v>
      </c>
      <c r="M348">
        <v>1</v>
      </c>
      <c r="P348" s="2" t="s">
        <v>10922</v>
      </c>
      <c r="Q348" t="s">
        <v>47</v>
      </c>
      <c r="S348">
        <v>1.5707577E-2</v>
      </c>
      <c r="T348">
        <v>6.0081480000000003E-4</v>
      </c>
      <c r="U348">
        <v>1.0569996E-2</v>
      </c>
      <c r="V348">
        <v>2.8303360000000001E-3</v>
      </c>
      <c r="W348">
        <v>9.3178870000000004E-3</v>
      </c>
      <c r="X348">
        <v>5.9807673000000002E-3</v>
      </c>
      <c r="Y348">
        <v>0.5</v>
      </c>
      <c r="Z348">
        <v>6.6000000000000003E-2</v>
      </c>
      <c r="AA348">
        <v>0</v>
      </c>
      <c r="AB348">
        <v>0.93400000000000005</v>
      </c>
      <c r="AC348">
        <v>0.57189999999999996</v>
      </c>
      <c r="AD348" t="s">
        <v>48</v>
      </c>
      <c r="AE348" t="s">
        <v>48</v>
      </c>
      <c r="AF348" t="s">
        <v>48</v>
      </c>
    </row>
    <row r="349" spans="1:32" hidden="1" outlineLevel="1" x14ac:dyDescent="0.2">
      <c r="A349" t="s">
        <v>10923</v>
      </c>
      <c r="B349" t="s">
        <v>10924</v>
      </c>
      <c r="C349" t="s">
        <v>10925</v>
      </c>
      <c r="J349" t="s">
        <v>10926</v>
      </c>
      <c r="K349" t="s">
        <v>1094</v>
      </c>
      <c r="L349" t="s">
        <v>1233</v>
      </c>
      <c r="M349">
        <v>1</v>
      </c>
      <c r="P349" s="2" t="s">
        <v>10927</v>
      </c>
      <c r="Q349" t="s">
        <v>47</v>
      </c>
      <c r="S349">
        <v>0.28547329999999999</v>
      </c>
      <c r="T349">
        <v>8.4686280000000006E-3</v>
      </c>
      <c r="U349">
        <v>4.2664019999999997E-2</v>
      </c>
      <c r="V349">
        <v>2.0178653000000001E-2</v>
      </c>
      <c r="W349">
        <v>0.13969865000000001</v>
      </c>
      <c r="X349">
        <v>2.6652548000000002E-2</v>
      </c>
      <c r="Y349">
        <v>-0.26874999999999999</v>
      </c>
      <c r="Z349">
        <v>8.3000000000000004E-2</v>
      </c>
      <c r="AA349">
        <v>8.6999999999999994E-2</v>
      </c>
      <c r="AB349">
        <v>0.83</v>
      </c>
      <c r="AC349">
        <v>-2.7400000000000001E-2</v>
      </c>
      <c r="AD349" t="s">
        <v>48</v>
      </c>
      <c r="AE349" t="s">
        <v>48</v>
      </c>
      <c r="AF349" t="s">
        <v>48</v>
      </c>
    </row>
    <row r="350" spans="1:32" hidden="1" outlineLevel="1" x14ac:dyDescent="0.2">
      <c r="A350" t="s">
        <v>10928</v>
      </c>
      <c r="B350" t="s">
        <v>10929</v>
      </c>
      <c r="C350" t="s">
        <v>10930</v>
      </c>
      <c r="J350" t="s">
        <v>10931</v>
      </c>
      <c r="K350" t="s">
        <v>1094</v>
      </c>
      <c r="L350" t="s">
        <v>1233</v>
      </c>
      <c r="M350">
        <v>1</v>
      </c>
      <c r="P350" s="2" t="s">
        <v>10932</v>
      </c>
      <c r="Q350" t="s">
        <v>47</v>
      </c>
      <c r="S350">
        <v>0.11057663</v>
      </c>
      <c r="T350">
        <v>3.1089783000000002E-3</v>
      </c>
      <c r="U350">
        <v>4.0409463999999999E-2</v>
      </c>
      <c r="V350">
        <v>1.0137413E-2</v>
      </c>
      <c r="W350">
        <v>2.1352752999999999E-2</v>
      </c>
      <c r="X350">
        <v>1.0809536999999999E-2</v>
      </c>
      <c r="Y350">
        <v>0</v>
      </c>
      <c r="Z350">
        <v>0.106</v>
      </c>
      <c r="AA350">
        <v>0</v>
      </c>
      <c r="AB350">
        <v>0.89400000000000002</v>
      </c>
      <c r="AC350">
        <v>7.7200000000000005E-2</v>
      </c>
      <c r="AD350" t="s">
        <v>48</v>
      </c>
      <c r="AE350" t="s">
        <v>48</v>
      </c>
      <c r="AF350" t="s">
        <v>48</v>
      </c>
    </row>
    <row r="351" spans="1:32" hidden="1" outlineLevel="1" x14ac:dyDescent="0.2">
      <c r="A351" t="s">
        <v>10933</v>
      </c>
      <c r="B351" t="s">
        <v>10934</v>
      </c>
      <c r="C351" t="s">
        <v>10935</v>
      </c>
      <c r="J351" t="s">
        <v>10936</v>
      </c>
      <c r="K351" t="s">
        <v>1094</v>
      </c>
      <c r="L351" t="s">
        <v>1233</v>
      </c>
      <c r="M351">
        <v>1</v>
      </c>
      <c r="P351" s="2" t="s">
        <v>10937</v>
      </c>
      <c r="Q351" t="s">
        <v>47</v>
      </c>
      <c r="S351">
        <v>0.1104733</v>
      </c>
      <c r="T351">
        <v>1.2302399E-3</v>
      </c>
      <c r="U351">
        <v>1.3131939E-2</v>
      </c>
      <c r="V351">
        <v>3.1263188000000002E-3</v>
      </c>
      <c r="W351">
        <v>5.2620029999999998E-2</v>
      </c>
      <c r="X351">
        <v>6.2526283000000002E-3</v>
      </c>
      <c r="Y351">
        <v>0.16250000000000001</v>
      </c>
      <c r="Z351">
        <v>0.152</v>
      </c>
      <c r="AA351">
        <v>0.12</v>
      </c>
      <c r="AB351">
        <v>0.72799999999999998</v>
      </c>
      <c r="AC351">
        <v>0.37530000000000002</v>
      </c>
      <c r="AD351" t="s">
        <v>48</v>
      </c>
      <c r="AE351" t="s">
        <v>48</v>
      </c>
      <c r="AF351" t="s">
        <v>48</v>
      </c>
    </row>
    <row r="352" spans="1:32" hidden="1" outlineLevel="1" x14ac:dyDescent="0.2">
      <c r="A352" t="s">
        <v>10938</v>
      </c>
      <c r="B352" t="s">
        <v>10939</v>
      </c>
      <c r="C352" t="s">
        <v>10940</v>
      </c>
      <c r="J352" t="s">
        <v>10941</v>
      </c>
      <c r="K352" t="s">
        <v>1094</v>
      </c>
      <c r="L352" t="s">
        <v>1233</v>
      </c>
      <c r="M352">
        <v>1</v>
      </c>
      <c r="P352" s="2" t="s">
        <v>10942</v>
      </c>
      <c r="Q352" t="s">
        <v>10492</v>
      </c>
      <c r="S352">
        <v>1.8723432000000002E-2</v>
      </c>
      <c r="T352">
        <v>7.4863434000000003E-4</v>
      </c>
      <c r="U352">
        <v>1.0484599000000001E-2</v>
      </c>
      <c r="V352">
        <v>2.0626306E-3</v>
      </c>
      <c r="W352">
        <v>1.1008898E-2</v>
      </c>
      <c r="X352">
        <v>6.6215824000000001E-3</v>
      </c>
      <c r="Y352">
        <v>0</v>
      </c>
      <c r="Z352">
        <v>0</v>
      </c>
      <c r="AA352">
        <v>0</v>
      </c>
      <c r="AB352">
        <v>1</v>
      </c>
      <c r="AC352">
        <v>0</v>
      </c>
      <c r="AD352" t="s">
        <v>48</v>
      </c>
      <c r="AE352" t="s">
        <v>48</v>
      </c>
      <c r="AF352" t="s">
        <v>48</v>
      </c>
    </row>
    <row r="353" spans="1:32" hidden="1" outlineLevel="1" x14ac:dyDescent="0.2">
      <c r="A353" t="s">
        <v>10943</v>
      </c>
      <c r="B353" t="s">
        <v>10944</v>
      </c>
      <c r="C353" t="s">
        <v>10945</v>
      </c>
      <c r="J353" t="s">
        <v>10946</v>
      </c>
      <c r="K353" t="s">
        <v>1094</v>
      </c>
      <c r="L353" t="s">
        <v>1233</v>
      </c>
      <c r="M353">
        <v>1</v>
      </c>
      <c r="P353" s="2" t="s">
        <v>10947</v>
      </c>
      <c r="Q353" t="s">
        <v>47</v>
      </c>
      <c r="S353">
        <v>0.4269174</v>
      </c>
      <c r="T353">
        <v>2.3076923999999999E-2</v>
      </c>
      <c r="U353">
        <v>0.12815644000000001</v>
      </c>
      <c r="V353">
        <v>5.7947140000000001E-2</v>
      </c>
      <c r="W353">
        <v>0.40243408000000003</v>
      </c>
      <c r="X353">
        <v>2.87245E-2</v>
      </c>
      <c r="Y353">
        <v>0</v>
      </c>
      <c r="Z353">
        <v>0.14099999999999999</v>
      </c>
      <c r="AA353">
        <v>0</v>
      </c>
      <c r="AB353">
        <v>0.85899999999999999</v>
      </c>
      <c r="AC353">
        <v>0.31819999999999998</v>
      </c>
      <c r="AD353" t="s">
        <v>48</v>
      </c>
      <c r="AE353" t="s">
        <v>48</v>
      </c>
      <c r="AF353" t="s">
        <v>48</v>
      </c>
    </row>
    <row r="354" spans="1:32" hidden="1" outlineLevel="1" x14ac:dyDescent="0.2">
      <c r="A354" t="s">
        <v>10948</v>
      </c>
      <c r="B354" t="s">
        <v>10949</v>
      </c>
      <c r="C354" t="s">
        <v>10950</v>
      </c>
      <c r="J354" t="s">
        <v>10951</v>
      </c>
      <c r="K354" t="s">
        <v>1094</v>
      </c>
      <c r="L354" t="s">
        <v>1233</v>
      </c>
      <c r="M354">
        <v>1</v>
      </c>
      <c r="P354" s="2" t="s">
        <v>10952</v>
      </c>
      <c r="Q354" t="s">
        <v>47</v>
      </c>
      <c r="S354">
        <v>6.8171480000000007E-2</v>
      </c>
      <c r="T354">
        <v>8.6784359999999997E-4</v>
      </c>
      <c r="U354">
        <v>1.0774951E-2</v>
      </c>
      <c r="V354">
        <v>2.1921229999999998E-3</v>
      </c>
      <c r="W354">
        <v>3.2799274000000003E-2</v>
      </c>
      <c r="X354">
        <v>6.1749537000000002E-3</v>
      </c>
      <c r="Y354">
        <v>0.3</v>
      </c>
      <c r="Z354">
        <v>0.14199999999999999</v>
      </c>
      <c r="AA354">
        <v>0</v>
      </c>
      <c r="AB354">
        <v>0.85799999999999998</v>
      </c>
      <c r="AC354">
        <v>0.51060000000000005</v>
      </c>
      <c r="AD354" t="s">
        <v>48</v>
      </c>
      <c r="AE354" t="s">
        <v>48</v>
      </c>
      <c r="AF354" t="s">
        <v>48</v>
      </c>
    </row>
    <row r="355" spans="1:32" hidden="1" outlineLevel="1" x14ac:dyDescent="0.2">
      <c r="A355" t="s">
        <v>10953</v>
      </c>
      <c r="B355" t="s">
        <v>10954</v>
      </c>
      <c r="C355" t="s">
        <v>10955</v>
      </c>
      <c r="J355" t="s">
        <v>10956</v>
      </c>
      <c r="K355" t="s">
        <v>1094</v>
      </c>
      <c r="L355" t="s">
        <v>1233</v>
      </c>
      <c r="M355">
        <v>1</v>
      </c>
      <c r="P355" s="2" t="s">
        <v>10957</v>
      </c>
      <c r="Q355" t="s">
        <v>47</v>
      </c>
      <c r="S355">
        <v>3.5691573999999997E-2</v>
      </c>
      <c r="T355">
        <v>1.1205672999999999E-3</v>
      </c>
      <c r="U355">
        <v>1.1714331E-2</v>
      </c>
      <c r="V355">
        <v>1.0211408E-2</v>
      </c>
      <c r="W355">
        <v>1.4086916E-2</v>
      </c>
      <c r="X355">
        <v>7.6766624E-3</v>
      </c>
      <c r="Y355">
        <v>0.25</v>
      </c>
      <c r="Z355">
        <v>0</v>
      </c>
      <c r="AA355">
        <v>0</v>
      </c>
      <c r="AB355">
        <v>1</v>
      </c>
      <c r="AC355">
        <v>0</v>
      </c>
      <c r="AD355" t="s">
        <v>48</v>
      </c>
      <c r="AE355" t="s">
        <v>48</v>
      </c>
      <c r="AF355" t="s">
        <v>48</v>
      </c>
    </row>
    <row r="356" spans="1:32" hidden="1" outlineLevel="1" x14ac:dyDescent="0.2">
      <c r="A356" t="s">
        <v>10958</v>
      </c>
      <c r="B356" t="s">
        <v>10959</v>
      </c>
      <c r="C356" t="s">
        <v>10960</v>
      </c>
      <c r="J356" t="s">
        <v>10961</v>
      </c>
      <c r="K356" t="s">
        <v>1094</v>
      </c>
      <c r="L356" t="s">
        <v>1233</v>
      </c>
      <c r="M356">
        <v>1</v>
      </c>
      <c r="P356" s="2" t="s">
        <v>10962</v>
      </c>
      <c r="Q356" t="s">
        <v>47</v>
      </c>
      <c r="S356">
        <v>0.15324512000000001</v>
      </c>
      <c r="T356">
        <v>3.0899047999999999E-3</v>
      </c>
      <c r="U356">
        <v>2.7683776E-2</v>
      </c>
      <c r="V356">
        <v>6.9925949999999999E-3</v>
      </c>
      <c r="W356">
        <v>7.1116626000000002E-2</v>
      </c>
      <c r="X356">
        <v>9.1783709999999994E-3</v>
      </c>
      <c r="Y356">
        <v>-2.3809523809523791E-2</v>
      </c>
      <c r="Z356">
        <v>4.5999999999999999E-2</v>
      </c>
      <c r="AA356">
        <v>0.13400000000000001</v>
      </c>
      <c r="AB356">
        <v>0.82</v>
      </c>
      <c r="AC356">
        <v>-0.91930000000000001</v>
      </c>
      <c r="AD356" t="s">
        <v>48</v>
      </c>
      <c r="AE356" t="s">
        <v>48</v>
      </c>
      <c r="AF356" t="s">
        <v>48</v>
      </c>
    </row>
    <row r="357" spans="1:32" hidden="1" outlineLevel="1" x14ac:dyDescent="0.2">
      <c r="A357" t="s">
        <v>10963</v>
      </c>
      <c r="B357" t="s">
        <v>10964</v>
      </c>
      <c r="C357" t="s">
        <v>10965</v>
      </c>
      <c r="J357" t="s">
        <v>10966</v>
      </c>
      <c r="K357" t="s">
        <v>1094</v>
      </c>
      <c r="L357" t="s">
        <v>1233</v>
      </c>
      <c r="M357">
        <v>1</v>
      </c>
      <c r="P357" s="2" t="s">
        <v>10967</v>
      </c>
      <c r="Q357" t="s">
        <v>47</v>
      </c>
      <c r="S357">
        <v>5.6016336999999999E-2</v>
      </c>
      <c r="T357">
        <v>2.1648407000000001E-3</v>
      </c>
      <c r="U357">
        <v>2.6044132000000001E-2</v>
      </c>
      <c r="V357">
        <v>7.2885780000000004E-3</v>
      </c>
      <c r="W357">
        <v>1.7291999999999998E-2</v>
      </c>
      <c r="X357">
        <v>8.5569740000000002E-3</v>
      </c>
      <c r="Y357">
        <v>0</v>
      </c>
      <c r="Z357">
        <v>9.9000000000000005E-2</v>
      </c>
      <c r="AA357">
        <v>0</v>
      </c>
      <c r="AB357">
        <v>0.90100000000000002</v>
      </c>
      <c r="AC357">
        <v>0.29599999999999999</v>
      </c>
      <c r="AD357" t="s">
        <v>48</v>
      </c>
      <c r="AE357" t="s">
        <v>48</v>
      </c>
      <c r="AF357" t="s">
        <v>48</v>
      </c>
    </row>
    <row r="358" spans="1:32" hidden="1" outlineLevel="1" x14ac:dyDescent="0.2">
      <c r="A358" t="s">
        <v>10968</v>
      </c>
      <c r="B358" t="s">
        <v>10969</v>
      </c>
      <c r="C358" t="s">
        <v>10970</v>
      </c>
      <c r="J358" t="s">
        <v>10971</v>
      </c>
      <c r="K358" t="s">
        <v>1094</v>
      </c>
      <c r="L358" t="s">
        <v>1233</v>
      </c>
      <c r="M358">
        <v>1</v>
      </c>
      <c r="P358" s="2" t="s">
        <v>10972</v>
      </c>
      <c r="Q358" t="s">
        <v>47</v>
      </c>
      <c r="S358">
        <v>9.3949009999999999E-2</v>
      </c>
      <c r="T358">
        <v>2.0694733000000002E-3</v>
      </c>
      <c r="U358">
        <v>1.8665737000000002E-2</v>
      </c>
      <c r="V358">
        <v>1.0951364999999999E-2</v>
      </c>
      <c r="W358">
        <v>2.4897853000000001E-2</v>
      </c>
      <c r="X358">
        <v>8.7899980000000003E-3</v>
      </c>
      <c r="Y358">
        <v>0</v>
      </c>
      <c r="Z358">
        <v>9.0999999999999998E-2</v>
      </c>
      <c r="AA358">
        <v>0</v>
      </c>
      <c r="AB358">
        <v>0.90900000000000003</v>
      </c>
      <c r="AC358">
        <v>7.7200000000000005E-2</v>
      </c>
      <c r="AD358" t="s">
        <v>48</v>
      </c>
      <c r="AE358" t="s">
        <v>48</v>
      </c>
      <c r="AF358" t="s">
        <v>48</v>
      </c>
    </row>
    <row r="359" spans="1:32" hidden="1" outlineLevel="1" x14ac:dyDescent="0.2">
      <c r="A359" t="s">
        <v>10973</v>
      </c>
      <c r="B359" t="s">
        <v>10974</v>
      </c>
      <c r="C359" t="s">
        <v>10975</v>
      </c>
      <c r="J359" t="s">
        <v>10976</v>
      </c>
      <c r="K359" t="s">
        <v>1094</v>
      </c>
      <c r="L359" t="s">
        <v>1233</v>
      </c>
      <c r="M359">
        <v>1</v>
      </c>
      <c r="P359" s="2" t="s">
        <v>10977</v>
      </c>
      <c r="Q359" t="s">
        <v>10978</v>
      </c>
      <c r="S359">
        <v>0.16331999</v>
      </c>
      <c r="T359">
        <v>3.1661987000000001E-3</v>
      </c>
      <c r="U359">
        <v>2.6044132000000001E-2</v>
      </c>
      <c r="V359">
        <v>5.5866763000000002E-3</v>
      </c>
      <c r="W359">
        <v>6.4598390000000006E-2</v>
      </c>
      <c r="X359">
        <v>1.9400710000000002E-2</v>
      </c>
      <c r="Y359">
        <v>0</v>
      </c>
      <c r="Z359">
        <v>9.4E-2</v>
      </c>
      <c r="AA359">
        <v>0.26800000000000002</v>
      </c>
      <c r="AB359">
        <v>0.63800000000000001</v>
      </c>
      <c r="AC359">
        <v>-0.56220000000000003</v>
      </c>
      <c r="AD359" t="s">
        <v>48</v>
      </c>
      <c r="AE359" t="s">
        <v>48</v>
      </c>
      <c r="AF359" t="s">
        <v>48</v>
      </c>
    </row>
    <row r="360" spans="1:32" hidden="1" outlineLevel="1" x14ac:dyDescent="0.2">
      <c r="A360" t="s">
        <v>10979</v>
      </c>
      <c r="B360" t="s">
        <v>10650</v>
      </c>
      <c r="C360" t="s">
        <v>10980</v>
      </c>
      <c r="J360" t="s">
        <v>10981</v>
      </c>
      <c r="K360" t="s">
        <v>1094</v>
      </c>
      <c r="L360" t="s">
        <v>1233</v>
      </c>
      <c r="M360">
        <v>1</v>
      </c>
      <c r="P360" s="2" t="s">
        <v>10982</v>
      </c>
      <c r="Q360" t="s">
        <v>47</v>
      </c>
      <c r="S360">
        <v>0.11192002</v>
      </c>
      <c r="T360">
        <v>3.8909912E-3</v>
      </c>
      <c r="U360">
        <v>9.3572900000000001E-2</v>
      </c>
      <c r="V360">
        <v>9.9894219999999995E-3</v>
      </c>
      <c r="W360">
        <v>3.4121449999999998E-2</v>
      </c>
      <c r="X360">
        <v>9.6962009999999998E-3</v>
      </c>
      <c r="Y360">
        <v>-0.16666666666666671</v>
      </c>
      <c r="Z360">
        <v>0.08</v>
      </c>
      <c r="AA360">
        <v>5.5E-2</v>
      </c>
      <c r="AB360">
        <v>0.86599999999999999</v>
      </c>
      <c r="AC360">
        <v>0.33310000000000001</v>
      </c>
      <c r="AD360" t="s">
        <v>48</v>
      </c>
      <c r="AE360" t="s">
        <v>48</v>
      </c>
      <c r="AF360" t="s">
        <v>48</v>
      </c>
    </row>
    <row r="361" spans="1:32" hidden="1" outlineLevel="1" x14ac:dyDescent="0.2">
      <c r="A361" t="s">
        <v>10983</v>
      </c>
      <c r="B361" t="s">
        <v>10984</v>
      </c>
      <c r="C361" t="s">
        <v>10985</v>
      </c>
      <c r="J361" t="s">
        <v>10986</v>
      </c>
      <c r="K361" t="s">
        <v>1094</v>
      </c>
      <c r="L361" t="s">
        <v>1233</v>
      </c>
      <c r="M361">
        <v>1</v>
      </c>
      <c r="P361" s="2" t="s">
        <v>10987</v>
      </c>
      <c r="Q361" t="s">
        <v>47</v>
      </c>
      <c r="S361">
        <v>0.123468354</v>
      </c>
      <c r="T361">
        <v>3.1852721999999999E-3</v>
      </c>
      <c r="U361">
        <v>2.3721303999999999E-2</v>
      </c>
      <c r="V361">
        <v>2.33943E-2</v>
      </c>
      <c r="W361">
        <v>3.0485468000000002E-2</v>
      </c>
      <c r="X361">
        <v>1.0291707000000001E-2</v>
      </c>
      <c r="Y361">
        <v>0</v>
      </c>
      <c r="Z361">
        <v>9.8000000000000004E-2</v>
      </c>
      <c r="AA361">
        <v>0</v>
      </c>
      <c r="AB361">
        <v>0.90200000000000002</v>
      </c>
      <c r="AC361">
        <v>7.7200000000000005E-2</v>
      </c>
      <c r="AD361" t="s">
        <v>48</v>
      </c>
      <c r="AE361" t="s">
        <v>48</v>
      </c>
      <c r="AF361" t="s">
        <v>48</v>
      </c>
    </row>
    <row r="362" spans="1:32" hidden="1" outlineLevel="1" x14ac:dyDescent="0.2">
      <c r="A362" t="s">
        <v>10988</v>
      </c>
      <c r="B362" t="s">
        <v>10989</v>
      </c>
      <c r="C362" t="s">
        <v>10990</v>
      </c>
      <c r="J362" t="s">
        <v>10991</v>
      </c>
      <c r="K362" t="s">
        <v>1094</v>
      </c>
      <c r="L362" t="s">
        <v>1233</v>
      </c>
      <c r="M362">
        <v>1</v>
      </c>
      <c r="P362" s="2" t="s">
        <v>10992</v>
      </c>
      <c r="Q362" t="s">
        <v>10680</v>
      </c>
      <c r="S362">
        <v>0.10566349</v>
      </c>
      <c r="T362">
        <v>1.4114380000000001E-3</v>
      </c>
      <c r="U362">
        <v>1.3985921E-2</v>
      </c>
      <c r="V362">
        <v>3.0708222E-3</v>
      </c>
      <c r="W362">
        <v>5.0863319999999997E-2</v>
      </c>
      <c r="X362">
        <v>7.1458859999999997E-3</v>
      </c>
      <c r="Y362">
        <v>-4.9999999999999989E-2</v>
      </c>
      <c r="Z362">
        <v>7.1999999999999995E-2</v>
      </c>
      <c r="AA362">
        <v>0.14299999999999999</v>
      </c>
      <c r="AB362">
        <v>0.78400000000000003</v>
      </c>
      <c r="AC362">
        <v>-0.54569999999999996</v>
      </c>
      <c r="AD362" t="s">
        <v>48</v>
      </c>
      <c r="AE362" t="s">
        <v>48</v>
      </c>
      <c r="AF362" t="s">
        <v>48</v>
      </c>
    </row>
    <row r="363" spans="1:32" hidden="1" outlineLevel="1" x14ac:dyDescent="0.2">
      <c r="A363" t="s">
        <v>10993</v>
      </c>
      <c r="B363" t="s">
        <v>10838</v>
      </c>
      <c r="C363" t="s">
        <v>10994</v>
      </c>
      <c r="J363" t="s">
        <v>10995</v>
      </c>
      <c r="K363" t="s">
        <v>1094</v>
      </c>
      <c r="L363" t="s">
        <v>1233</v>
      </c>
      <c r="M363">
        <v>1</v>
      </c>
      <c r="P363" s="2" t="s">
        <v>10996</v>
      </c>
      <c r="Q363" t="s">
        <v>47</v>
      </c>
      <c r="S363">
        <v>0.18364124000000001</v>
      </c>
      <c r="T363">
        <v>7.209778E-3</v>
      </c>
      <c r="U363">
        <v>0.108590275</v>
      </c>
      <c r="V363">
        <v>1.2943448E-2</v>
      </c>
      <c r="W363">
        <v>4.3836470000000002E-2</v>
      </c>
      <c r="X363">
        <v>9.1265879999999997E-3</v>
      </c>
      <c r="Y363">
        <v>0.32569444444444451</v>
      </c>
      <c r="Z363">
        <v>0.17799999999999999</v>
      </c>
      <c r="AA363">
        <v>7.5999999999999998E-2</v>
      </c>
      <c r="AB363">
        <v>0.746</v>
      </c>
      <c r="AC363">
        <v>0.85529999999999995</v>
      </c>
      <c r="AD363" t="s">
        <v>48</v>
      </c>
      <c r="AE363" t="s">
        <v>48</v>
      </c>
      <c r="AF363" t="s">
        <v>48</v>
      </c>
    </row>
    <row r="364" spans="1:32" hidden="1" outlineLevel="1" x14ac:dyDescent="0.2">
      <c r="A364" t="s">
        <v>10997</v>
      </c>
      <c r="B364" t="s">
        <v>10998</v>
      </c>
      <c r="C364" t="s">
        <v>10999</v>
      </c>
      <c r="J364" t="s">
        <v>11000</v>
      </c>
      <c r="K364" t="s">
        <v>1094</v>
      </c>
      <c r="L364" t="s">
        <v>1233</v>
      </c>
      <c r="M364">
        <v>1</v>
      </c>
      <c r="P364" s="2" t="s">
        <v>11001</v>
      </c>
      <c r="Q364" t="s">
        <v>10032</v>
      </c>
      <c r="S364">
        <v>0.15711457000000001</v>
      </c>
      <c r="T364">
        <v>2.8419495E-3</v>
      </c>
      <c r="U364">
        <v>2.6454043E-2</v>
      </c>
      <c r="V364">
        <v>4.9947109999999998E-3</v>
      </c>
      <c r="W364">
        <v>8.4100090000000002E-2</v>
      </c>
      <c r="X364">
        <v>8.3368959999999999E-3</v>
      </c>
      <c r="Y364">
        <v>0.1097985347985348</v>
      </c>
      <c r="Z364">
        <v>0.17699999999999999</v>
      </c>
      <c r="AA364">
        <v>0.10100000000000001</v>
      </c>
      <c r="AB364">
        <v>0.72199999999999998</v>
      </c>
      <c r="AC364">
        <v>0.94710000000000005</v>
      </c>
      <c r="AD364" t="s">
        <v>48</v>
      </c>
      <c r="AE364" t="s">
        <v>48</v>
      </c>
      <c r="AF364" t="s">
        <v>48</v>
      </c>
    </row>
    <row r="365" spans="1:32" hidden="1" outlineLevel="1" x14ac:dyDescent="0.2">
      <c r="A365" t="s">
        <v>11002</v>
      </c>
      <c r="B365" t="s">
        <v>11003</v>
      </c>
      <c r="C365" t="s">
        <v>11004</v>
      </c>
      <c r="J365" t="s">
        <v>11005</v>
      </c>
      <c r="K365" t="s">
        <v>1094</v>
      </c>
      <c r="L365" t="s">
        <v>1233</v>
      </c>
      <c r="M365">
        <v>1</v>
      </c>
      <c r="P365" s="2" t="s">
        <v>11006</v>
      </c>
      <c r="Q365" t="s">
        <v>47</v>
      </c>
      <c r="S365">
        <v>2.449606E-2</v>
      </c>
      <c r="T365">
        <v>1.0347366000000001E-3</v>
      </c>
      <c r="U365">
        <v>1.4327513E-2</v>
      </c>
      <c r="V365">
        <v>4.2732526000000002E-3</v>
      </c>
      <c r="W365">
        <v>1.2034904000000001E-2</v>
      </c>
      <c r="X365">
        <v>7.5601499999999999E-3</v>
      </c>
      <c r="Y365">
        <v>0.5</v>
      </c>
      <c r="Z365">
        <v>0.433</v>
      </c>
      <c r="AA365">
        <v>0</v>
      </c>
      <c r="AB365">
        <v>0.56699999999999995</v>
      </c>
      <c r="AC365">
        <v>0.72689999999999999</v>
      </c>
      <c r="AD365" t="s">
        <v>48</v>
      </c>
      <c r="AE365" t="s">
        <v>48</v>
      </c>
      <c r="AF365" t="s">
        <v>48</v>
      </c>
    </row>
    <row r="366" spans="1:32" hidden="1" outlineLevel="1" x14ac:dyDescent="0.2">
      <c r="A366" t="s">
        <v>11007</v>
      </c>
      <c r="B366" t="s">
        <v>11008</v>
      </c>
      <c r="C366" t="s">
        <v>11009</v>
      </c>
      <c r="J366" t="s">
        <v>11010</v>
      </c>
      <c r="K366" t="s">
        <v>1094</v>
      </c>
      <c r="L366" t="s">
        <v>1233</v>
      </c>
      <c r="M366">
        <v>1</v>
      </c>
      <c r="P366" s="2" t="s">
        <v>11011</v>
      </c>
      <c r="Q366" t="s">
        <v>47</v>
      </c>
      <c r="S366">
        <v>0.58409500000000003</v>
      </c>
      <c r="T366">
        <v>2.2968470000000001E-2</v>
      </c>
      <c r="U366">
        <v>0.34245540000000002</v>
      </c>
      <c r="V366">
        <v>1.9575718999999998E-2</v>
      </c>
      <c r="W366">
        <v>0.61794596999999996</v>
      </c>
      <c r="X366">
        <v>9.1265879999999997E-3</v>
      </c>
      <c r="Y366">
        <v>-0.19166666666666671</v>
      </c>
      <c r="Z366">
        <v>9.0999999999999998E-2</v>
      </c>
      <c r="AA366">
        <v>0.161</v>
      </c>
      <c r="AB366">
        <v>0.748</v>
      </c>
      <c r="AC366">
        <v>-0.36120000000000002</v>
      </c>
      <c r="AD366" t="s">
        <v>48</v>
      </c>
      <c r="AE366" t="s">
        <v>48</v>
      </c>
      <c r="AF366" t="s">
        <v>48</v>
      </c>
    </row>
    <row r="367" spans="1:32" hidden="1" outlineLevel="1" x14ac:dyDescent="0.2">
      <c r="A367" t="s">
        <v>11012</v>
      </c>
      <c r="B367" t="s">
        <v>11013</v>
      </c>
      <c r="C367" t="s">
        <v>11014</v>
      </c>
      <c r="J367" t="s">
        <v>11015</v>
      </c>
      <c r="K367" t="s">
        <v>1094</v>
      </c>
      <c r="L367" t="s">
        <v>1233</v>
      </c>
      <c r="M367">
        <v>1</v>
      </c>
      <c r="P367" s="2" t="s">
        <v>11016</v>
      </c>
      <c r="Q367" t="s">
        <v>47</v>
      </c>
      <c r="S367">
        <v>0.64912040000000004</v>
      </c>
      <c r="T367">
        <v>0.23224801</v>
      </c>
      <c r="U367">
        <v>0.63701589999999997</v>
      </c>
      <c r="V367">
        <v>0.120924085</v>
      </c>
      <c r="W367">
        <v>0.57398740000000004</v>
      </c>
      <c r="X367">
        <v>2.2163314999999999E-2</v>
      </c>
      <c r="Y367">
        <v>0.22125</v>
      </c>
      <c r="Z367">
        <v>9.1999999999999998E-2</v>
      </c>
      <c r="AA367">
        <v>0.13500000000000001</v>
      </c>
      <c r="AB367">
        <v>0.77300000000000002</v>
      </c>
      <c r="AC367">
        <v>-0.86319999999999997</v>
      </c>
      <c r="AD367" t="s">
        <v>48</v>
      </c>
      <c r="AE367" t="s">
        <v>48</v>
      </c>
      <c r="AF367" t="s">
        <v>48</v>
      </c>
    </row>
    <row r="368" spans="1:32" hidden="1" outlineLevel="1" x14ac:dyDescent="0.2">
      <c r="A368" t="s">
        <v>11017</v>
      </c>
      <c r="B368" t="s">
        <v>11018</v>
      </c>
      <c r="C368" t="s">
        <v>11019</v>
      </c>
      <c r="J368" t="s">
        <v>11020</v>
      </c>
      <c r="K368" t="s">
        <v>1094</v>
      </c>
      <c r="L368" t="s">
        <v>1233</v>
      </c>
      <c r="M368">
        <v>1</v>
      </c>
      <c r="P368" s="2" t="s">
        <v>11021</v>
      </c>
      <c r="Q368" t="s">
        <v>47</v>
      </c>
      <c r="S368">
        <v>5.3789820000000002E-2</v>
      </c>
      <c r="T368">
        <v>1.7261505E-3</v>
      </c>
      <c r="U368">
        <v>1.9690513999999999E-2</v>
      </c>
      <c r="V368">
        <v>4.1622589999999998E-3</v>
      </c>
      <c r="W368">
        <v>2.5800243E-2</v>
      </c>
      <c r="X368">
        <v>7.2882893000000004E-3</v>
      </c>
      <c r="Y368">
        <v>0.1055555555555556</v>
      </c>
      <c r="Z368">
        <v>8.4000000000000005E-2</v>
      </c>
      <c r="AA368">
        <v>0.01</v>
      </c>
      <c r="AB368">
        <v>0.90700000000000003</v>
      </c>
      <c r="AC368">
        <v>0.85799999999999998</v>
      </c>
      <c r="AD368" t="s">
        <v>48</v>
      </c>
      <c r="AE368" t="s">
        <v>48</v>
      </c>
      <c r="AF368" t="s">
        <v>48</v>
      </c>
    </row>
    <row r="369" spans="1:32" hidden="1" outlineLevel="1" x14ac:dyDescent="0.2">
      <c r="A369" t="s">
        <v>11022</v>
      </c>
      <c r="B369" t="s">
        <v>11023</v>
      </c>
      <c r="C369" t="s">
        <v>11024</v>
      </c>
      <c r="J369" t="s">
        <v>11025</v>
      </c>
      <c r="K369" t="s">
        <v>1094</v>
      </c>
      <c r="L369" t="s">
        <v>1233</v>
      </c>
      <c r="M369">
        <v>1</v>
      </c>
      <c r="P369" s="2" t="s">
        <v>11026</v>
      </c>
      <c r="Q369" t="s">
        <v>47</v>
      </c>
      <c r="S369">
        <v>9.3949009999999999E-2</v>
      </c>
      <c r="T369">
        <v>3.0326843E-3</v>
      </c>
      <c r="U369">
        <v>2.119352E-2</v>
      </c>
      <c r="V369">
        <v>6.4746250000000003E-3</v>
      </c>
      <c r="W369">
        <v>1.9161236000000002E-2</v>
      </c>
      <c r="X369">
        <v>4.3955701999999999E-2</v>
      </c>
      <c r="Y369">
        <v>0.36666666666666659</v>
      </c>
      <c r="Z369">
        <v>5.0999999999999997E-2</v>
      </c>
      <c r="AA369">
        <v>0</v>
      </c>
      <c r="AB369">
        <v>0.94899999999999995</v>
      </c>
      <c r="AC369">
        <v>0.45879999999999999</v>
      </c>
      <c r="AD369" t="s">
        <v>48</v>
      </c>
      <c r="AE369" t="s">
        <v>48</v>
      </c>
      <c r="AF369" t="s">
        <v>48</v>
      </c>
    </row>
    <row r="370" spans="1:32" hidden="1" outlineLevel="1" x14ac:dyDescent="0.2">
      <c r="A370" t="s">
        <v>11027</v>
      </c>
      <c r="B370" t="s">
        <v>11028</v>
      </c>
      <c r="C370" t="s">
        <v>11029</v>
      </c>
      <c r="J370" t="s">
        <v>11030</v>
      </c>
      <c r="K370" t="s">
        <v>1094</v>
      </c>
      <c r="L370" t="s">
        <v>1233</v>
      </c>
      <c r="M370">
        <v>1</v>
      </c>
      <c r="P370" s="2" t="s">
        <v>11031</v>
      </c>
      <c r="Q370" t="s">
        <v>47</v>
      </c>
      <c r="S370">
        <v>0.11336673999999999</v>
      </c>
      <c r="T370">
        <v>3.1852721999999999E-3</v>
      </c>
      <c r="U370">
        <v>1.6752818999999999E-2</v>
      </c>
      <c r="V370">
        <v>3.2238129999999997E-2</v>
      </c>
      <c r="W370">
        <v>3.1807641999999997E-2</v>
      </c>
      <c r="X370">
        <v>9.7997669999999992E-3</v>
      </c>
      <c r="Y370">
        <v>0.4</v>
      </c>
      <c r="Z370">
        <v>0.247</v>
      </c>
      <c r="AA370">
        <v>0</v>
      </c>
      <c r="AB370">
        <v>0.753</v>
      </c>
      <c r="AC370">
        <v>0.55740000000000001</v>
      </c>
      <c r="AD370" t="s">
        <v>48</v>
      </c>
      <c r="AE370" t="s">
        <v>48</v>
      </c>
      <c r="AF370" t="s">
        <v>48</v>
      </c>
    </row>
    <row r="371" spans="1:32" hidden="1" outlineLevel="1" x14ac:dyDescent="0.2">
      <c r="A371" t="s">
        <v>11032</v>
      </c>
      <c r="B371" t="s">
        <v>11033</v>
      </c>
      <c r="C371" t="s">
        <v>8634</v>
      </c>
      <c r="J371" t="s">
        <v>11034</v>
      </c>
      <c r="K371" t="s">
        <v>1094</v>
      </c>
      <c r="L371" t="s">
        <v>1233</v>
      </c>
      <c r="M371">
        <v>1</v>
      </c>
      <c r="P371" s="2" t="s">
        <v>11035</v>
      </c>
      <c r="Q371" t="s">
        <v>10132</v>
      </c>
      <c r="S371">
        <v>0.28537679999999999</v>
      </c>
      <c r="T371">
        <v>3.2806395999999999E-3</v>
      </c>
      <c r="U371">
        <v>2.3926260000000001E-2</v>
      </c>
      <c r="V371">
        <v>4.7727237000000002E-3</v>
      </c>
      <c r="W371">
        <v>0.26957804000000002</v>
      </c>
      <c r="X371">
        <v>7.8579029999999994E-3</v>
      </c>
      <c r="Y371">
        <v>5.000000000000001E-2</v>
      </c>
      <c r="Z371">
        <v>0</v>
      </c>
      <c r="AA371">
        <v>0.17</v>
      </c>
      <c r="AB371">
        <v>0.83</v>
      </c>
      <c r="AC371">
        <v>-0.85770000000000002</v>
      </c>
      <c r="AD371" t="s">
        <v>48</v>
      </c>
      <c r="AE371" t="s">
        <v>48</v>
      </c>
      <c r="AF371" t="s">
        <v>48</v>
      </c>
    </row>
    <row r="372" spans="1:32" hidden="1" outlineLevel="1" x14ac:dyDescent="0.2">
      <c r="A372" t="s">
        <v>11036</v>
      </c>
      <c r="B372" t="s">
        <v>11037</v>
      </c>
      <c r="C372" t="s">
        <v>11038</v>
      </c>
      <c r="J372" t="s">
        <v>11039</v>
      </c>
      <c r="K372" t="s">
        <v>1094</v>
      </c>
      <c r="L372" t="s">
        <v>1233</v>
      </c>
      <c r="M372">
        <v>1</v>
      </c>
      <c r="P372" s="2" t="s">
        <v>11040</v>
      </c>
      <c r="Q372" t="s">
        <v>10471</v>
      </c>
      <c r="S372">
        <v>0.57271194000000003</v>
      </c>
      <c r="T372">
        <v>0.16233426000000001</v>
      </c>
      <c r="U372">
        <v>0.57247950000000003</v>
      </c>
      <c r="V372">
        <v>5.7492398E-2</v>
      </c>
      <c r="W372">
        <v>0.42367842999999999</v>
      </c>
      <c r="X372">
        <v>3.8911607000000001E-2</v>
      </c>
      <c r="Y372">
        <v>0.1380952380952381</v>
      </c>
      <c r="Z372">
        <v>5.6000000000000001E-2</v>
      </c>
      <c r="AA372">
        <v>8.4000000000000005E-2</v>
      </c>
      <c r="AB372">
        <v>0.86</v>
      </c>
      <c r="AC372">
        <v>-0.29330000000000001</v>
      </c>
      <c r="AD372" t="s">
        <v>48</v>
      </c>
      <c r="AE372" t="s">
        <v>48</v>
      </c>
      <c r="AF372" t="s">
        <v>48</v>
      </c>
    </row>
    <row r="373" spans="1:32" hidden="1" outlineLevel="1" x14ac:dyDescent="0.2">
      <c r="A373" t="s">
        <v>11041</v>
      </c>
      <c r="B373" t="s">
        <v>11042</v>
      </c>
      <c r="C373" t="s">
        <v>11043</v>
      </c>
      <c r="J373" t="s">
        <v>11044</v>
      </c>
      <c r="K373" t="s">
        <v>1094</v>
      </c>
      <c r="L373" t="s">
        <v>1233</v>
      </c>
      <c r="M373">
        <v>1</v>
      </c>
      <c r="P373" s="2" t="s">
        <v>11045</v>
      </c>
      <c r="Q373" t="s">
        <v>47</v>
      </c>
      <c r="S373">
        <v>4.6368106999999999E-2</v>
      </c>
      <c r="T373">
        <v>1.1396408E-3</v>
      </c>
      <c r="U373">
        <v>1.7777596E-2</v>
      </c>
      <c r="V373">
        <v>3.2188135999999998E-3</v>
      </c>
      <c r="W373">
        <v>1.7485369000000001E-2</v>
      </c>
      <c r="X373">
        <v>7.0293739999999997E-3</v>
      </c>
      <c r="Y373">
        <v>-0.26</v>
      </c>
      <c r="Z373">
        <v>5.5E-2</v>
      </c>
      <c r="AA373">
        <v>8.4000000000000005E-2</v>
      </c>
      <c r="AB373">
        <v>0.86099999999999999</v>
      </c>
      <c r="AC373">
        <v>-0.17610000000000001</v>
      </c>
      <c r="AD373" t="s">
        <v>48</v>
      </c>
      <c r="AE373" t="s">
        <v>48</v>
      </c>
      <c r="AF373" t="s">
        <v>48</v>
      </c>
    </row>
    <row r="374" spans="1:32" hidden="1" outlineLevel="1" x14ac:dyDescent="0.2">
      <c r="A374" t="s">
        <v>11046</v>
      </c>
      <c r="B374" t="s">
        <v>11047</v>
      </c>
      <c r="C374" t="s">
        <v>11048</v>
      </c>
      <c r="J374" t="s">
        <v>11049</v>
      </c>
      <c r="K374" t="s">
        <v>1094</v>
      </c>
      <c r="L374" t="s">
        <v>1233</v>
      </c>
      <c r="M374">
        <v>1</v>
      </c>
      <c r="P374" s="2" t="s">
        <v>11050</v>
      </c>
      <c r="Q374" t="s">
        <v>47</v>
      </c>
      <c r="S374">
        <v>6.6588700000000001E-2</v>
      </c>
      <c r="T374">
        <v>1.7738342E-3</v>
      </c>
      <c r="U374">
        <v>2.1056882999999998E-2</v>
      </c>
      <c r="V374">
        <v>7.3255756999999998E-3</v>
      </c>
      <c r="W374">
        <v>1.7743195999999999E-2</v>
      </c>
      <c r="X374">
        <v>8.2721670000000004E-3</v>
      </c>
      <c r="Y374">
        <v>-0.1388888888888889</v>
      </c>
      <c r="Z374">
        <v>0</v>
      </c>
      <c r="AA374">
        <v>0.49299999999999999</v>
      </c>
      <c r="AB374">
        <v>0.50700000000000001</v>
      </c>
      <c r="AC374">
        <v>-0.77829999999999999</v>
      </c>
      <c r="AD374" t="s">
        <v>48</v>
      </c>
      <c r="AE374" t="s">
        <v>48</v>
      </c>
      <c r="AF374" t="s">
        <v>48</v>
      </c>
    </row>
    <row r="375" spans="1:32" hidden="1" outlineLevel="1" x14ac:dyDescent="0.2">
      <c r="A375" t="s">
        <v>11051</v>
      </c>
      <c r="B375" t="s">
        <v>11052</v>
      </c>
      <c r="C375" t="s">
        <v>11053</v>
      </c>
      <c r="J375" t="s">
        <v>11054</v>
      </c>
      <c r="K375" t="s">
        <v>1094</v>
      </c>
      <c r="L375" t="s">
        <v>1233</v>
      </c>
      <c r="M375">
        <v>1</v>
      </c>
      <c r="P375" s="2" t="s">
        <v>11055</v>
      </c>
      <c r="Q375" t="s">
        <v>47</v>
      </c>
      <c r="S375">
        <v>0.18269104</v>
      </c>
      <c r="T375">
        <v>8.1634519999999999E-3</v>
      </c>
      <c r="U375">
        <v>7.5468846000000006E-2</v>
      </c>
      <c r="V375">
        <v>2.3193321999999999E-2</v>
      </c>
      <c r="W375">
        <v>6.3199809999999995E-2</v>
      </c>
      <c r="X375">
        <v>0.1368402</v>
      </c>
      <c r="Y375">
        <v>6.8956043956043961E-2</v>
      </c>
      <c r="Z375">
        <v>0.152</v>
      </c>
      <c r="AA375">
        <v>3.7999999999999999E-2</v>
      </c>
      <c r="AB375">
        <v>0.80900000000000005</v>
      </c>
      <c r="AC375">
        <v>0.87790000000000001</v>
      </c>
      <c r="AD375" t="s">
        <v>48</v>
      </c>
      <c r="AE375" t="s">
        <v>48</v>
      </c>
      <c r="AF375" t="s">
        <v>48</v>
      </c>
    </row>
    <row r="376" spans="1:32" hidden="1" outlineLevel="1" x14ac:dyDescent="0.2">
      <c r="A376" t="s">
        <v>11056</v>
      </c>
      <c r="B376" t="s">
        <v>11057</v>
      </c>
      <c r="C376" t="s">
        <v>11058</v>
      </c>
      <c r="J376" t="s">
        <v>11059</v>
      </c>
      <c r="K376" t="s">
        <v>1094</v>
      </c>
      <c r="L376" t="s">
        <v>1233</v>
      </c>
      <c r="M376">
        <v>1</v>
      </c>
      <c r="P376" s="2" t="s">
        <v>11060</v>
      </c>
      <c r="Q376" t="s">
        <v>47</v>
      </c>
      <c r="S376">
        <v>3.1331215000000003E-2</v>
      </c>
      <c r="T376">
        <v>1.0490416999999999E-3</v>
      </c>
      <c r="U376">
        <v>1.2995303E-2</v>
      </c>
      <c r="V376">
        <v>3.7737815000000001E-3</v>
      </c>
      <c r="W376">
        <v>1.3668913E-2</v>
      </c>
      <c r="X376">
        <v>6.8869706999999999E-3</v>
      </c>
      <c r="Y376">
        <v>0.1633333333333333</v>
      </c>
      <c r="Z376">
        <v>0.1</v>
      </c>
      <c r="AA376">
        <v>3.4000000000000002E-2</v>
      </c>
      <c r="AB376">
        <v>0.86599999999999999</v>
      </c>
      <c r="AC376">
        <v>0.46010000000000001</v>
      </c>
      <c r="AD376" t="s">
        <v>48</v>
      </c>
      <c r="AE376" t="s">
        <v>48</v>
      </c>
      <c r="AF376" t="s">
        <v>48</v>
      </c>
    </row>
    <row r="377" spans="1:32" hidden="1" outlineLevel="1" x14ac:dyDescent="0.2">
      <c r="A377" t="s">
        <v>11061</v>
      </c>
      <c r="B377" t="s">
        <v>11062</v>
      </c>
      <c r="C377" t="s">
        <v>11063</v>
      </c>
      <c r="J377" t="s">
        <v>11064</v>
      </c>
      <c r="K377" t="s">
        <v>1094</v>
      </c>
      <c r="L377" t="s">
        <v>1233</v>
      </c>
      <c r="M377">
        <v>1</v>
      </c>
      <c r="P377" s="2" t="s">
        <v>11065</v>
      </c>
      <c r="Q377" t="s">
        <v>47</v>
      </c>
      <c r="S377">
        <v>0.11254004400000001</v>
      </c>
      <c r="T377">
        <v>2.5558472E-3</v>
      </c>
      <c r="U377">
        <v>1.8870689999999999E-2</v>
      </c>
      <c r="V377">
        <v>4.088263E-3</v>
      </c>
      <c r="W377">
        <v>3.5884350000000002E-2</v>
      </c>
      <c r="X377">
        <v>2.5098583000000001E-2</v>
      </c>
      <c r="Y377">
        <v>5.3333333333333337E-2</v>
      </c>
      <c r="Z377">
        <v>6.7000000000000004E-2</v>
      </c>
      <c r="AA377">
        <v>0.114</v>
      </c>
      <c r="AB377">
        <v>0.81899999999999995</v>
      </c>
      <c r="AC377">
        <v>-0.5746</v>
      </c>
      <c r="AD377" t="s">
        <v>48</v>
      </c>
      <c r="AE377" t="s">
        <v>48</v>
      </c>
      <c r="AF377" t="s">
        <v>48</v>
      </c>
    </row>
    <row r="378" spans="1:32" hidden="1" outlineLevel="1" x14ac:dyDescent="0.2">
      <c r="A378" t="s">
        <v>11066</v>
      </c>
      <c r="B378" t="s">
        <v>11062</v>
      </c>
      <c r="C378" t="s">
        <v>11067</v>
      </c>
      <c r="J378" t="s">
        <v>11068</v>
      </c>
      <c r="K378" t="s">
        <v>1094</v>
      </c>
      <c r="L378" t="s">
        <v>1233</v>
      </c>
      <c r="M378">
        <v>1</v>
      </c>
      <c r="P378" s="2" t="s">
        <v>11069</v>
      </c>
      <c r="Q378" t="s">
        <v>47</v>
      </c>
      <c r="S378">
        <v>0.10132480000000001</v>
      </c>
      <c r="T378">
        <v>2.5558472E-3</v>
      </c>
      <c r="U378">
        <v>2.3243073E-2</v>
      </c>
      <c r="V378">
        <v>8.5835029999999993E-3</v>
      </c>
      <c r="W378">
        <v>2.8502204999999999E-2</v>
      </c>
      <c r="X378">
        <v>9.1783709999999994E-3</v>
      </c>
      <c r="Y378">
        <v>-2.1768707482993199E-2</v>
      </c>
      <c r="Z378">
        <v>0.13600000000000001</v>
      </c>
      <c r="AA378">
        <v>0.109</v>
      </c>
      <c r="AB378">
        <v>0.755</v>
      </c>
      <c r="AC378">
        <v>0.50229999999999997</v>
      </c>
      <c r="AD378" t="s">
        <v>48</v>
      </c>
      <c r="AE378" t="s">
        <v>48</v>
      </c>
      <c r="AF378" t="s">
        <v>48</v>
      </c>
    </row>
    <row r="379" spans="1:32" hidden="1" outlineLevel="1" x14ac:dyDescent="0.2">
      <c r="A379" t="s">
        <v>11070</v>
      </c>
      <c r="B379" t="s">
        <v>11071</v>
      </c>
      <c r="C379" t="s">
        <v>11072</v>
      </c>
      <c r="J379" t="s">
        <v>11073</v>
      </c>
      <c r="K379" t="s">
        <v>1094</v>
      </c>
      <c r="L379" t="s">
        <v>1233</v>
      </c>
      <c r="M379">
        <v>1</v>
      </c>
      <c r="P379" s="2" t="s">
        <v>11074</v>
      </c>
      <c r="Q379" t="s">
        <v>47</v>
      </c>
      <c r="S379">
        <v>9.7419969999999995E-2</v>
      </c>
      <c r="T379">
        <v>1.783371E-3</v>
      </c>
      <c r="U379">
        <v>2.4336170000000001E-2</v>
      </c>
      <c r="V379">
        <v>3.0893209999999999E-3</v>
      </c>
      <c r="W379">
        <v>3.0375287000000001E-2</v>
      </c>
      <c r="X379">
        <v>8.5051910000000005E-3</v>
      </c>
      <c r="Y379">
        <v>-0.625</v>
      </c>
      <c r="Z379">
        <v>0</v>
      </c>
      <c r="AA379">
        <v>0.152</v>
      </c>
      <c r="AB379">
        <v>0.84799999999999998</v>
      </c>
      <c r="AC379">
        <v>-0.63690000000000002</v>
      </c>
      <c r="AD379" t="s">
        <v>48</v>
      </c>
      <c r="AE379" t="s">
        <v>48</v>
      </c>
      <c r="AF379" t="s">
        <v>48</v>
      </c>
    </row>
    <row r="380" spans="1:32" hidden="1" outlineLevel="1" x14ac:dyDescent="0.2">
      <c r="A380" t="s">
        <v>11075</v>
      </c>
      <c r="B380" t="s">
        <v>11076</v>
      </c>
      <c r="C380" t="s">
        <v>11077</v>
      </c>
      <c r="J380" t="s">
        <v>11078</v>
      </c>
      <c r="K380" t="s">
        <v>1094</v>
      </c>
      <c r="L380" t="s">
        <v>1233</v>
      </c>
      <c r="M380">
        <v>1</v>
      </c>
      <c r="P380" s="2" t="s">
        <v>11079</v>
      </c>
      <c r="Q380" t="s">
        <v>47</v>
      </c>
      <c r="S380">
        <v>0.15269235</v>
      </c>
      <c r="T380">
        <v>4.0626526000000001E-3</v>
      </c>
      <c r="U380">
        <v>4.9427703000000003E-2</v>
      </c>
      <c r="V380">
        <v>1.6259583000000001E-2</v>
      </c>
      <c r="W380">
        <v>7.1433455000000007E-2</v>
      </c>
      <c r="X380">
        <v>9.1265879999999997E-3</v>
      </c>
      <c r="Y380">
        <v>5.4888682745825597E-2</v>
      </c>
      <c r="Z380">
        <v>0.11700000000000001</v>
      </c>
      <c r="AA380">
        <v>0.106</v>
      </c>
      <c r="AB380">
        <v>0.77700000000000002</v>
      </c>
      <c r="AC380">
        <v>0.47670000000000001</v>
      </c>
      <c r="AD380" t="s">
        <v>48</v>
      </c>
      <c r="AE380" t="s">
        <v>48</v>
      </c>
      <c r="AF380" t="s">
        <v>48</v>
      </c>
    </row>
    <row r="381" spans="1:32" hidden="1" outlineLevel="1" x14ac:dyDescent="0.2">
      <c r="A381" t="s">
        <v>11080</v>
      </c>
      <c r="B381" t="s">
        <v>11081</v>
      </c>
      <c r="C381" t="s">
        <v>11082</v>
      </c>
      <c r="J381" t="s">
        <v>11083</v>
      </c>
      <c r="K381" t="s">
        <v>1094</v>
      </c>
      <c r="L381" t="s">
        <v>1233</v>
      </c>
      <c r="M381">
        <v>1</v>
      </c>
      <c r="P381" s="2" t="s">
        <v>11084</v>
      </c>
      <c r="Q381" t="s">
        <v>47</v>
      </c>
      <c r="S381">
        <v>0.33670729999999999</v>
      </c>
      <c r="T381">
        <v>1.3285006E-2</v>
      </c>
      <c r="U381">
        <v>8.6137309999999995E-2</v>
      </c>
      <c r="V381">
        <v>1.3847847999999999E-2</v>
      </c>
      <c r="W381">
        <v>0.17983209999999999</v>
      </c>
      <c r="X381">
        <v>0.1368402</v>
      </c>
      <c r="Y381">
        <v>0.31666666666666671</v>
      </c>
      <c r="Z381">
        <v>0</v>
      </c>
      <c r="AA381">
        <v>0</v>
      </c>
      <c r="AB381">
        <v>1</v>
      </c>
      <c r="AC381">
        <v>0</v>
      </c>
      <c r="AD381" t="s">
        <v>48</v>
      </c>
      <c r="AE381" t="s">
        <v>48</v>
      </c>
      <c r="AF381" t="s">
        <v>48</v>
      </c>
    </row>
    <row r="382" spans="1:32" hidden="1" outlineLevel="1" x14ac:dyDescent="0.2">
      <c r="A382" t="s">
        <v>11085</v>
      </c>
      <c r="B382" t="s">
        <v>10074</v>
      </c>
      <c r="C382" t="s">
        <v>11086</v>
      </c>
      <c r="J382" t="s">
        <v>11087</v>
      </c>
      <c r="K382" t="s">
        <v>1094</v>
      </c>
      <c r="L382" t="s">
        <v>1233</v>
      </c>
      <c r="M382">
        <v>1</v>
      </c>
      <c r="P382" s="2" t="s">
        <v>11088</v>
      </c>
      <c r="Q382" t="s">
        <v>47</v>
      </c>
      <c r="S382">
        <v>0.34757367</v>
      </c>
      <c r="T382">
        <v>7.1716310000000004E-3</v>
      </c>
      <c r="U382">
        <v>4.4668075000000002E-2</v>
      </c>
      <c r="V382">
        <v>1.9374741000000001E-2</v>
      </c>
      <c r="W382">
        <v>0.34135335999999999</v>
      </c>
      <c r="X382">
        <v>8.3110040000000003E-3</v>
      </c>
      <c r="Y382">
        <v>-0.8125</v>
      </c>
      <c r="Z382">
        <v>0</v>
      </c>
      <c r="AA382">
        <v>0.23499999999999999</v>
      </c>
      <c r="AB382">
        <v>0.76500000000000001</v>
      </c>
      <c r="AC382">
        <v>-0.56969999999999998</v>
      </c>
      <c r="AD382" t="s">
        <v>48</v>
      </c>
      <c r="AE382" t="s">
        <v>48</v>
      </c>
      <c r="AF382" t="s">
        <v>48</v>
      </c>
    </row>
    <row r="383" spans="1:32" hidden="1" outlineLevel="1" x14ac:dyDescent="0.2">
      <c r="A383" t="s">
        <v>11089</v>
      </c>
      <c r="B383" t="s">
        <v>11090</v>
      </c>
      <c r="C383" t="s">
        <v>11091</v>
      </c>
      <c r="J383" t="s">
        <v>11092</v>
      </c>
      <c r="K383" t="s">
        <v>1094</v>
      </c>
      <c r="L383" t="s">
        <v>1233</v>
      </c>
      <c r="M383">
        <v>1</v>
      </c>
      <c r="P383" s="2" t="s">
        <v>11093</v>
      </c>
      <c r="Q383" t="s">
        <v>47</v>
      </c>
      <c r="S383">
        <v>2.1549871000000002E-2</v>
      </c>
      <c r="T383">
        <v>8.7261200000000004E-4</v>
      </c>
      <c r="U383">
        <v>1.2517073E-2</v>
      </c>
      <c r="V383">
        <v>5.1427023000000004E-3</v>
      </c>
      <c r="W383">
        <v>1.0742896E-2</v>
      </c>
      <c r="X383">
        <v>6.5115434E-3</v>
      </c>
      <c r="Y383">
        <v>0.1825</v>
      </c>
      <c r="Z383">
        <v>8.2000000000000003E-2</v>
      </c>
      <c r="AA383">
        <v>0</v>
      </c>
      <c r="AB383">
        <v>0.91800000000000004</v>
      </c>
      <c r="AC383">
        <v>0.73509999999999998</v>
      </c>
      <c r="AD383" t="s">
        <v>48</v>
      </c>
      <c r="AE383" t="s">
        <v>48</v>
      </c>
      <c r="AF383" t="s">
        <v>48</v>
      </c>
    </row>
    <row r="384" spans="1:32" hidden="1" outlineLevel="1" x14ac:dyDescent="0.2">
      <c r="A384" t="s">
        <v>11094</v>
      </c>
      <c r="B384" t="s">
        <v>11095</v>
      </c>
      <c r="C384" t="s">
        <v>11096</v>
      </c>
      <c r="J384" t="s">
        <v>11097</v>
      </c>
      <c r="K384" t="s">
        <v>1094</v>
      </c>
      <c r="L384" t="s">
        <v>1233</v>
      </c>
      <c r="M384">
        <v>1</v>
      </c>
      <c r="P384" s="2" t="s">
        <v>11098</v>
      </c>
      <c r="Q384" t="s">
        <v>47</v>
      </c>
      <c r="S384">
        <v>9.2647400000000005E-2</v>
      </c>
      <c r="T384">
        <v>3.1280518E-3</v>
      </c>
      <c r="U384">
        <v>2.3926260000000001E-2</v>
      </c>
      <c r="V384">
        <v>9.4714510000000005E-3</v>
      </c>
      <c r="W384">
        <v>2.3350900000000001E-2</v>
      </c>
      <c r="X384">
        <v>1.2854968E-2</v>
      </c>
      <c r="Y384">
        <v>0.32500000000000001</v>
      </c>
      <c r="Z384">
        <v>0.109</v>
      </c>
      <c r="AA384">
        <v>0</v>
      </c>
      <c r="AB384">
        <v>0.89100000000000001</v>
      </c>
      <c r="AC384">
        <v>0.77500000000000002</v>
      </c>
      <c r="AD384" t="s">
        <v>48</v>
      </c>
      <c r="AE384" t="s">
        <v>48</v>
      </c>
      <c r="AF384" t="s">
        <v>48</v>
      </c>
    </row>
    <row r="385" spans="1:32" hidden="1" outlineLevel="1" x14ac:dyDescent="0.2">
      <c r="A385" t="s">
        <v>11099</v>
      </c>
      <c r="B385" t="s">
        <v>11100</v>
      </c>
      <c r="C385" t="s">
        <v>11101</v>
      </c>
      <c r="J385" t="s">
        <v>11102</v>
      </c>
      <c r="K385" t="s">
        <v>1094</v>
      </c>
      <c r="L385" t="s">
        <v>1233</v>
      </c>
      <c r="M385">
        <v>1</v>
      </c>
      <c r="P385" s="2" t="s">
        <v>11103</v>
      </c>
      <c r="Q385" t="s">
        <v>10258</v>
      </c>
      <c r="S385">
        <v>0.23961850000000001</v>
      </c>
      <c r="T385">
        <v>1.121521E-2</v>
      </c>
      <c r="U385">
        <v>0.13168186000000001</v>
      </c>
      <c r="V385">
        <v>2.3796257000000001E-2</v>
      </c>
      <c r="W385">
        <v>0.11797678</v>
      </c>
      <c r="X385">
        <v>1.0188141E-2</v>
      </c>
      <c r="Y385">
        <v>-8.8541666666666671E-2</v>
      </c>
      <c r="Z385">
        <v>4.1000000000000002E-2</v>
      </c>
      <c r="AA385">
        <v>9.5000000000000001E-2</v>
      </c>
      <c r="AB385">
        <v>0.86499999999999999</v>
      </c>
      <c r="AC385">
        <v>-0.74690000000000001</v>
      </c>
      <c r="AD385" t="s">
        <v>48</v>
      </c>
      <c r="AE385" t="s">
        <v>48</v>
      </c>
      <c r="AF385" t="s">
        <v>48</v>
      </c>
    </row>
    <row r="386" spans="1:32" hidden="1" outlineLevel="1" x14ac:dyDescent="0.2">
      <c r="A386" t="s">
        <v>11104</v>
      </c>
      <c r="B386" t="s">
        <v>11105</v>
      </c>
      <c r="C386" t="s">
        <v>11106</v>
      </c>
      <c r="J386" t="s">
        <v>11107</v>
      </c>
      <c r="K386" t="s">
        <v>1094</v>
      </c>
      <c r="L386" t="s">
        <v>1233</v>
      </c>
      <c r="M386">
        <v>1</v>
      </c>
      <c r="P386" s="2" t="s">
        <v>11108</v>
      </c>
      <c r="Q386" t="s">
        <v>47</v>
      </c>
      <c r="S386">
        <v>7.0369947000000002E-3</v>
      </c>
      <c r="T386">
        <v>4.7922133999999999E-4</v>
      </c>
      <c r="U386">
        <v>1.0365041E-2</v>
      </c>
      <c r="V386">
        <v>1.7666476999999999E-3</v>
      </c>
      <c r="W386">
        <v>6.3823693999999999E-3</v>
      </c>
      <c r="X386">
        <v>6.1296433999999999E-3</v>
      </c>
      <c r="Y386">
        <v>8.2083333333333328E-2</v>
      </c>
      <c r="Z386">
        <v>0.17499999999999999</v>
      </c>
      <c r="AA386">
        <v>0</v>
      </c>
      <c r="AB386">
        <v>0.82499999999999996</v>
      </c>
      <c r="AC386">
        <v>0.83899999999999997</v>
      </c>
      <c r="AD386" t="s">
        <v>48</v>
      </c>
      <c r="AE386" t="s">
        <v>48</v>
      </c>
      <c r="AF386" t="s">
        <v>48</v>
      </c>
    </row>
    <row r="387" spans="1:32" hidden="1" outlineLevel="1" x14ac:dyDescent="0.2">
      <c r="A387" t="s">
        <v>11109</v>
      </c>
      <c r="B387" t="s">
        <v>10504</v>
      </c>
      <c r="C387" t="s">
        <v>11110</v>
      </c>
      <c r="J387" t="s">
        <v>11111</v>
      </c>
      <c r="K387" t="s">
        <v>1094</v>
      </c>
      <c r="L387" t="s">
        <v>1233</v>
      </c>
      <c r="M387">
        <v>1</v>
      </c>
      <c r="P387" s="2" t="s">
        <v>11112</v>
      </c>
      <c r="Q387" t="s">
        <v>47</v>
      </c>
      <c r="S387">
        <v>0.50247240000000004</v>
      </c>
      <c r="T387">
        <v>2.3076923999999999E-2</v>
      </c>
      <c r="U387">
        <v>0.57247950000000003</v>
      </c>
      <c r="V387">
        <v>1.9173763999999999E-2</v>
      </c>
      <c r="W387">
        <v>0.34938340000000001</v>
      </c>
      <c r="X387">
        <v>1.0861320000000001E-2</v>
      </c>
      <c r="Y387">
        <v>-4.47420634920635E-2</v>
      </c>
      <c r="Z387">
        <v>6.0999999999999999E-2</v>
      </c>
      <c r="AA387">
        <v>7.1999999999999995E-2</v>
      </c>
      <c r="AB387">
        <v>0.86699999999999999</v>
      </c>
      <c r="AC387">
        <v>-0.27550000000000002</v>
      </c>
      <c r="AD387" t="s">
        <v>48</v>
      </c>
      <c r="AE387" t="s">
        <v>48</v>
      </c>
      <c r="AF387" t="s">
        <v>48</v>
      </c>
    </row>
    <row r="388" spans="1:32" hidden="1" outlineLevel="1" x14ac:dyDescent="0.2">
      <c r="A388" t="s">
        <v>11113</v>
      </c>
      <c r="B388" t="s">
        <v>11114</v>
      </c>
      <c r="C388" t="s">
        <v>11115</v>
      </c>
      <c r="J388" t="s">
        <v>11116</v>
      </c>
      <c r="K388" t="s">
        <v>1094</v>
      </c>
      <c r="L388" t="s">
        <v>1233</v>
      </c>
      <c r="M388">
        <v>1</v>
      </c>
      <c r="P388" s="2" t="s">
        <v>11117</v>
      </c>
      <c r="Q388" t="s">
        <v>47</v>
      </c>
      <c r="S388">
        <v>0.17984040000000001</v>
      </c>
      <c r="T388">
        <v>3.414154E-3</v>
      </c>
      <c r="U388">
        <v>3.8405410000000001E-2</v>
      </c>
      <c r="V388">
        <v>9.9894219999999995E-3</v>
      </c>
      <c r="W388">
        <v>7.0482983999999999E-2</v>
      </c>
      <c r="X388">
        <v>9.2301540000000008E-3</v>
      </c>
      <c r="Y388">
        <v>8.234126984126984E-2</v>
      </c>
      <c r="Z388">
        <v>0.153</v>
      </c>
      <c r="AA388">
        <v>0.11600000000000001</v>
      </c>
      <c r="AB388">
        <v>0.73099999999999998</v>
      </c>
      <c r="AC388">
        <v>0.47149999999999997</v>
      </c>
      <c r="AD388" t="s">
        <v>48</v>
      </c>
      <c r="AE388" t="s">
        <v>48</v>
      </c>
      <c r="AF388" t="s">
        <v>48</v>
      </c>
    </row>
    <row r="389" spans="1:32" hidden="1" outlineLevel="1" x14ac:dyDescent="0.2">
      <c r="A389" t="s">
        <v>11118</v>
      </c>
      <c r="B389" t="s">
        <v>11119</v>
      </c>
      <c r="C389" t="s">
        <v>11120</v>
      </c>
      <c r="J389" t="s">
        <v>11121</v>
      </c>
      <c r="K389" t="s">
        <v>1094</v>
      </c>
      <c r="L389" t="s">
        <v>1233</v>
      </c>
      <c r="M389">
        <v>1</v>
      </c>
      <c r="P389" s="2" t="s">
        <v>11122</v>
      </c>
      <c r="Q389" t="s">
        <v>47</v>
      </c>
      <c r="S389">
        <v>4.6862889999999997E-2</v>
      </c>
      <c r="T389">
        <v>1.5735625999999999E-3</v>
      </c>
      <c r="U389">
        <v>1.5010697999999999E-2</v>
      </c>
      <c r="V389">
        <v>2.8488350000000001E-3</v>
      </c>
      <c r="W389">
        <v>1.8001021999999998E-2</v>
      </c>
      <c r="X389">
        <v>1.0576514E-2</v>
      </c>
      <c r="Y389">
        <v>0</v>
      </c>
      <c r="Z389">
        <v>0.186</v>
      </c>
      <c r="AA389">
        <v>8.5000000000000006E-2</v>
      </c>
      <c r="AB389">
        <v>0.72899999999999998</v>
      </c>
      <c r="AC389">
        <v>0.36120000000000002</v>
      </c>
      <c r="AD389" t="s">
        <v>48</v>
      </c>
      <c r="AE389" t="s">
        <v>48</v>
      </c>
      <c r="AF389" t="s">
        <v>48</v>
      </c>
    </row>
    <row r="390" spans="1:32" hidden="1" outlineLevel="1" x14ac:dyDescent="0.2">
      <c r="A390" t="s">
        <v>11123</v>
      </c>
      <c r="B390" t="s">
        <v>11124</v>
      </c>
      <c r="C390" t="s">
        <v>11125</v>
      </c>
      <c r="J390" t="s">
        <v>11126</v>
      </c>
      <c r="K390" t="s">
        <v>1094</v>
      </c>
      <c r="L390" t="s">
        <v>1233</v>
      </c>
      <c r="M390">
        <v>1</v>
      </c>
      <c r="P390" s="2" t="s">
        <v>11127</v>
      </c>
      <c r="Q390" t="s">
        <v>10060</v>
      </c>
      <c r="S390">
        <v>0.23198941000000001</v>
      </c>
      <c r="T390">
        <v>9.3460079999999994E-3</v>
      </c>
      <c r="U390">
        <v>7.5468846000000006E-2</v>
      </c>
      <c r="V390">
        <v>7.9915369999999999E-3</v>
      </c>
      <c r="W390">
        <v>6.7948410000000001E-2</v>
      </c>
      <c r="X390">
        <v>0.13549153999999999</v>
      </c>
      <c r="Y390">
        <v>7.8888888888888883E-2</v>
      </c>
      <c r="Z390">
        <v>5.8000000000000003E-2</v>
      </c>
      <c r="AA390">
        <v>4.8000000000000001E-2</v>
      </c>
      <c r="AB390">
        <v>0.89400000000000002</v>
      </c>
      <c r="AC390">
        <v>0.28189999999999998</v>
      </c>
      <c r="AD390" t="s">
        <v>48</v>
      </c>
      <c r="AE390" t="s">
        <v>48</v>
      </c>
      <c r="AF390" t="s">
        <v>48</v>
      </c>
    </row>
    <row r="391" spans="1:32" hidden="1" outlineLevel="1" x14ac:dyDescent="0.2">
      <c r="A391" t="s">
        <v>11128</v>
      </c>
      <c r="B391" t="s">
        <v>11129</v>
      </c>
      <c r="C391" t="s">
        <v>11130</v>
      </c>
      <c r="J391" t="s">
        <v>11131</v>
      </c>
      <c r="K391" t="s">
        <v>1094</v>
      </c>
      <c r="L391" t="s">
        <v>1233</v>
      </c>
      <c r="M391">
        <v>1</v>
      </c>
      <c r="P391" s="2" t="s">
        <v>11132</v>
      </c>
      <c r="Q391" t="s">
        <v>47</v>
      </c>
      <c r="S391">
        <v>0.11912931</v>
      </c>
      <c r="T391">
        <v>2.5939941000000001E-3</v>
      </c>
      <c r="U391">
        <v>1.8529098000000001E-2</v>
      </c>
      <c r="V391">
        <v>4.1252609999999999E-3</v>
      </c>
      <c r="W391">
        <v>5.4962314999999998E-2</v>
      </c>
      <c r="X391">
        <v>1.254427E-2</v>
      </c>
      <c r="Y391">
        <v>-4.7222222222222221E-2</v>
      </c>
      <c r="Z391">
        <v>5.8000000000000003E-2</v>
      </c>
      <c r="AA391">
        <v>7.6999999999999999E-2</v>
      </c>
      <c r="AB391">
        <v>0.86599999999999999</v>
      </c>
      <c r="AC391">
        <v>-0.35859999999999997</v>
      </c>
      <c r="AD391" t="s">
        <v>48</v>
      </c>
      <c r="AE391" t="s">
        <v>48</v>
      </c>
      <c r="AF391" t="s">
        <v>48</v>
      </c>
    </row>
    <row r="392" spans="1:32" hidden="1" outlineLevel="1" x14ac:dyDescent="0.2">
      <c r="A392" t="s">
        <v>11133</v>
      </c>
      <c r="B392" t="s">
        <v>11134</v>
      </c>
      <c r="C392" t="s">
        <v>11135</v>
      </c>
      <c r="J392" t="s">
        <v>11136</v>
      </c>
      <c r="K392" t="s">
        <v>1094</v>
      </c>
      <c r="L392" t="s">
        <v>1233</v>
      </c>
      <c r="M392">
        <v>1</v>
      </c>
      <c r="P392" s="2" t="s">
        <v>11137</v>
      </c>
      <c r="Q392" t="s">
        <v>10150</v>
      </c>
      <c r="Y392" t="s">
        <v>48</v>
      </c>
      <c r="Z392" t="s">
        <v>48</v>
      </c>
      <c r="AA392" t="s">
        <v>48</v>
      </c>
      <c r="AB392" t="s">
        <v>48</v>
      </c>
      <c r="AC392" t="s">
        <v>48</v>
      </c>
      <c r="AD392" t="s">
        <v>48</v>
      </c>
      <c r="AE392" t="s">
        <v>48</v>
      </c>
      <c r="AF392" t="s">
        <v>48</v>
      </c>
    </row>
    <row r="393" spans="1:32" hidden="1" outlineLevel="1" x14ac:dyDescent="0.2">
      <c r="A393" t="s">
        <v>11138</v>
      </c>
      <c r="B393" t="s">
        <v>11139</v>
      </c>
      <c r="C393" t="s">
        <v>11140</v>
      </c>
      <c r="J393" t="s">
        <v>11141</v>
      </c>
      <c r="K393" t="s">
        <v>1094</v>
      </c>
      <c r="L393" t="s">
        <v>1233</v>
      </c>
      <c r="M393">
        <v>1</v>
      </c>
      <c r="P393" s="2" t="s">
        <v>11142</v>
      </c>
      <c r="Q393" t="s">
        <v>47</v>
      </c>
      <c r="S393">
        <v>0.22579013000000001</v>
      </c>
      <c r="T393">
        <v>5.9509276999999998E-3</v>
      </c>
      <c r="U393">
        <v>4.5920610000000001E-2</v>
      </c>
      <c r="V393">
        <v>1.465176E-2</v>
      </c>
      <c r="W393">
        <v>8.4593689999999999E-2</v>
      </c>
      <c r="X393">
        <v>1.1068451999999999E-2</v>
      </c>
      <c r="Y393">
        <v>0.5</v>
      </c>
      <c r="Z393">
        <v>6.3E-2</v>
      </c>
      <c r="AA393">
        <v>7.8E-2</v>
      </c>
      <c r="AB393">
        <v>0.85799999999999998</v>
      </c>
      <c r="AC393">
        <v>-5.4600000000000003E-2</v>
      </c>
      <c r="AD393" t="s">
        <v>48</v>
      </c>
      <c r="AE393" t="s">
        <v>48</v>
      </c>
      <c r="AF393" t="s">
        <v>48</v>
      </c>
    </row>
    <row r="394" spans="1:32" hidden="1" outlineLevel="1" x14ac:dyDescent="0.2">
      <c r="A394" t="s">
        <v>11143</v>
      </c>
      <c r="B394" t="s">
        <v>11144</v>
      </c>
      <c r="C394" t="s">
        <v>11145</v>
      </c>
      <c r="J394" t="s">
        <v>11146</v>
      </c>
      <c r="K394" t="s">
        <v>1094</v>
      </c>
      <c r="L394" t="s">
        <v>1233</v>
      </c>
      <c r="M394">
        <v>1</v>
      </c>
      <c r="P394" s="2" t="s">
        <v>11147</v>
      </c>
      <c r="Q394" t="s">
        <v>47</v>
      </c>
      <c r="S394">
        <v>8.7956259999999994E-2</v>
      </c>
      <c r="T394">
        <v>1.5544891000000001E-3</v>
      </c>
      <c r="U394">
        <v>1.7572641E-2</v>
      </c>
      <c r="V394">
        <v>3.0893209999999999E-3</v>
      </c>
      <c r="W394">
        <v>2.7951299999999998E-2</v>
      </c>
      <c r="X394">
        <v>9.1783709999999994E-3</v>
      </c>
      <c r="Y394">
        <v>-6.6666666666666652E-2</v>
      </c>
      <c r="Z394">
        <v>0.14299999999999999</v>
      </c>
      <c r="AA394">
        <v>2.5000000000000001E-2</v>
      </c>
      <c r="AB394">
        <v>0.83199999999999996</v>
      </c>
      <c r="AC394">
        <v>0.72640000000000005</v>
      </c>
      <c r="AD394" t="s">
        <v>48</v>
      </c>
      <c r="AE394" t="s">
        <v>48</v>
      </c>
      <c r="AF394" t="s">
        <v>48</v>
      </c>
    </row>
    <row r="395" spans="1:32" hidden="1" outlineLevel="1" x14ac:dyDescent="0.2">
      <c r="A395" t="s">
        <v>11148</v>
      </c>
      <c r="B395" t="s">
        <v>11149</v>
      </c>
      <c r="C395" t="s">
        <v>11150</v>
      </c>
      <c r="J395" t="s">
        <v>11151</v>
      </c>
      <c r="K395" t="s">
        <v>1094</v>
      </c>
      <c r="L395" t="s">
        <v>1233</v>
      </c>
      <c r="M395">
        <v>1</v>
      </c>
      <c r="P395" s="2" t="s">
        <v>11152</v>
      </c>
      <c r="Q395" t="s">
        <v>47</v>
      </c>
      <c r="S395">
        <v>0.200795</v>
      </c>
      <c r="T395">
        <v>4.9972534000000002E-3</v>
      </c>
      <c r="U395">
        <v>9.2279755000000005E-2</v>
      </c>
      <c r="V395">
        <v>6.6226159999999996E-3</v>
      </c>
      <c r="W395">
        <v>8.1508696000000005E-2</v>
      </c>
      <c r="X395">
        <v>9.9292249999999999E-3</v>
      </c>
      <c r="Y395">
        <v>0.1283333333333333</v>
      </c>
      <c r="Z395">
        <v>0.17199999999999999</v>
      </c>
      <c r="AA395">
        <v>3.9E-2</v>
      </c>
      <c r="AB395">
        <v>0.78900000000000003</v>
      </c>
      <c r="AC395">
        <v>0.89180000000000004</v>
      </c>
      <c r="AD395" t="s">
        <v>48</v>
      </c>
      <c r="AE395" t="s">
        <v>48</v>
      </c>
      <c r="AF395" t="s">
        <v>48</v>
      </c>
    </row>
    <row r="396" spans="1:32" hidden="1" outlineLevel="1" x14ac:dyDescent="0.2">
      <c r="A396" t="s">
        <v>11153</v>
      </c>
      <c r="B396" t="s">
        <v>11154</v>
      </c>
      <c r="C396" t="s">
        <v>11155</v>
      </c>
      <c r="J396" t="s">
        <v>11156</v>
      </c>
      <c r="K396" t="s">
        <v>1094</v>
      </c>
      <c r="L396" t="s">
        <v>1233</v>
      </c>
      <c r="M396">
        <v>1</v>
      </c>
      <c r="P396" s="2" t="s">
        <v>11157</v>
      </c>
      <c r="Q396" t="s">
        <v>47</v>
      </c>
      <c r="S396">
        <v>0.12867521000000001</v>
      </c>
      <c r="T396">
        <v>3.0326843E-3</v>
      </c>
      <c r="U396">
        <v>3.1391226000000001E-2</v>
      </c>
      <c r="V396">
        <v>3.7182846999999999E-3</v>
      </c>
      <c r="W396">
        <v>6.5822140000000001E-2</v>
      </c>
      <c r="X396">
        <v>7.1329399999999999E-3</v>
      </c>
      <c r="Y396">
        <v>7.4305555555555555E-2</v>
      </c>
      <c r="Z396">
        <v>7.9000000000000001E-2</v>
      </c>
      <c r="AA396">
        <v>6.5000000000000002E-2</v>
      </c>
      <c r="AB396">
        <v>0.85499999999999998</v>
      </c>
      <c r="AC396">
        <v>-0.15110000000000001</v>
      </c>
      <c r="AD396" t="s">
        <v>48</v>
      </c>
      <c r="AE396" t="s">
        <v>48</v>
      </c>
      <c r="AF396" t="s">
        <v>48</v>
      </c>
    </row>
    <row r="397" spans="1:32" hidden="1" outlineLevel="1" x14ac:dyDescent="0.2">
      <c r="A397" t="s">
        <v>11158</v>
      </c>
      <c r="B397" t="s">
        <v>11159</v>
      </c>
      <c r="C397" t="s">
        <v>11160</v>
      </c>
      <c r="J397" t="s">
        <v>11161</v>
      </c>
      <c r="K397" t="s">
        <v>1094</v>
      </c>
      <c r="L397" t="s">
        <v>1233</v>
      </c>
      <c r="M397">
        <v>1</v>
      </c>
      <c r="P397" s="2" t="s">
        <v>11162</v>
      </c>
      <c r="Q397" t="s">
        <v>47</v>
      </c>
      <c r="S397">
        <v>1.7969468999999998E-2</v>
      </c>
      <c r="T397">
        <v>1.4019012E-3</v>
      </c>
      <c r="U397">
        <v>1.5352289999999999E-2</v>
      </c>
      <c r="V397">
        <v>3.884775E-3</v>
      </c>
      <c r="W397">
        <v>9.0518850000000008E-3</v>
      </c>
      <c r="X397">
        <v>7.7802282999999998E-3</v>
      </c>
      <c r="Y397">
        <v>0.78125</v>
      </c>
      <c r="Z397">
        <v>0.28299999999999997</v>
      </c>
      <c r="AA397">
        <v>0</v>
      </c>
      <c r="AB397">
        <v>0.71699999999999997</v>
      </c>
      <c r="AC397">
        <v>0.48749999999999999</v>
      </c>
      <c r="AD397" t="s">
        <v>48</v>
      </c>
      <c r="AE397" t="s">
        <v>48</v>
      </c>
      <c r="AF397" t="s">
        <v>48</v>
      </c>
    </row>
    <row r="398" spans="1:32" hidden="1" outlineLevel="1" x14ac:dyDescent="0.2">
      <c r="A398" t="s">
        <v>11163</v>
      </c>
      <c r="B398" t="s">
        <v>11164</v>
      </c>
      <c r="C398" t="s">
        <v>11165</v>
      </c>
      <c r="J398" t="s">
        <v>11166</v>
      </c>
      <c r="K398" t="s">
        <v>1094</v>
      </c>
      <c r="L398" t="s">
        <v>1233</v>
      </c>
      <c r="M398">
        <v>1</v>
      </c>
      <c r="P398" s="2" t="s">
        <v>11167</v>
      </c>
      <c r="Q398" t="s">
        <v>47</v>
      </c>
      <c r="S398">
        <v>0.58851710000000002</v>
      </c>
      <c r="T398">
        <v>0.104393706</v>
      </c>
      <c r="U398">
        <v>0.50135689999999999</v>
      </c>
      <c r="V398">
        <v>6.749674E-2</v>
      </c>
      <c r="W398">
        <v>0.46173861999999999</v>
      </c>
      <c r="X398">
        <v>1.3476363999999999E-2</v>
      </c>
      <c r="Y398">
        <v>0.15892857142857139</v>
      </c>
      <c r="Z398">
        <v>5.5E-2</v>
      </c>
      <c r="AA398">
        <v>0.19</v>
      </c>
      <c r="AB398">
        <v>0.754</v>
      </c>
      <c r="AC398">
        <v>-0.88759999999999994</v>
      </c>
      <c r="AD398" t="s">
        <v>48</v>
      </c>
      <c r="AE398" t="s">
        <v>48</v>
      </c>
      <c r="AF398" t="s">
        <v>48</v>
      </c>
    </row>
    <row r="399" spans="1:32" hidden="1" outlineLevel="1" x14ac:dyDescent="0.2">
      <c r="A399" t="s">
        <v>11168</v>
      </c>
      <c r="B399" t="s">
        <v>11169</v>
      </c>
      <c r="C399" t="s">
        <v>11170</v>
      </c>
      <c r="J399" t="s">
        <v>11171</v>
      </c>
      <c r="K399" t="s">
        <v>1094</v>
      </c>
      <c r="L399" t="s">
        <v>1233</v>
      </c>
      <c r="M399">
        <v>1</v>
      </c>
      <c r="P399" s="2" t="s">
        <v>11172</v>
      </c>
      <c r="Q399" t="s">
        <v>47</v>
      </c>
      <c r="S399">
        <v>0.15766735000000001</v>
      </c>
      <c r="T399">
        <v>2.4986267000000001E-3</v>
      </c>
      <c r="U399">
        <v>2.3243073E-2</v>
      </c>
      <c r="V399">
        <v>3.0708222E-3</v>
      </c>
      <c r="W399">
        <v>6.2675339999999996E-2</v>
      </c>
      <c r="X399">
        <v>8.0779809999999997E-3</v>
      </c>
      <c r="Y399">
        <v>0.35</v>
      </c>
      <c r="Z399">
        <v>3.2000000000000001E-2</v>
      </c>
      <c r="AA399">
        <v>0.122</v>
      </c>
      <c r="AB399">
        <v>0.84599999999999997</v>
      </c>
      <c r="AC399">
        <v>-0.55740000000000001</v>
      </c>
      <c r="AD399" t="s">
        <v>48</v>
      </c>
      <c r="AE399" t="s">
        <v>48</v>
      </c>
      <c r="AF399" t="s">
        <v>48</v>
      </c>
    </row>
    <row r="400" spans="1:32" hidden="1" outlineLevel="1" x14ac:dyDescent="0.2">
      <c r="A400" t="s">
        <v>11173</v>
      </c>
      <c r="B400" t="s">
        <v>11174</v>
      </c>
      <c r="C400" t="s">
        <v>11175</v>
      </c>
      <c r="J400" t="s">
        <v>11176</v>
      </c>
      <c r="K400" t="s">
        <v>1094</v>
      </c>
      <c r="L400" t="s">
        <v>1233</v>
      </c>
      <c r="M400">
        <v>1</v>
      </c>
      <c r="P400" s="2" t="s">
        <v>11177</v>
      </c>
      <c r="Q400" t="s">
        <v>47</v>
      </c>
      <c r="S400">
        <v>0.2043827</v>
      </c>
      <c r="T400">
        <v>5.4550170000000004E-3</v>
      </c>
      <c r="U400">
        <v>3.3645785999999997E-2</v>
      </c>
      <c r="V400">
        <v>4.5386339999999997E-2</v>
      </c>
      <c r="W400">
        <v>7.4601669999999995E-2</v>
      </c>
      <c r="X400">
        <v>9.1783709999999994E-3</v>
      </c>
      <c r="Y400">
        <v>0</v>
      </c>
      <c r="Z400">
        <v>0.121</v>
      </c>
      <c r="AA400">
        <v>8.3000000000000004E-2</v>
      </c>
      <c r="AB400">
        <v>0.79500000000000004</v>
      </c>
      <c r="AC400">
        <v>0.25</v>
      </c>
      <c r="AD400" t="s">
        <v>48</v>
      </c>
      <c r="AE400" t="s">
        <v>48</v>
      </c>
      <c r="AF400" t="s">
        <v>48</v>
      </c>
    </row>
    <row r="401" spans="1:32" hidden="1" outlineLevel="1" x14ac:dyDescent="0.2">
      <c r="A401" t="s">
        <v>11178</v>
      </c>
      <c r="B401" t="s">
        <v>11179</v>
      </c>
      <c r="C401" t="s">
        <v>11180</v>
      </c>
      <c r="J401" t="s">
        <v>11181</v>
      </c>
      <c r="K401" t="s">
        <v>1094</v>
      </c>
      <c r="L401" t="s">
        <v>1233</v>
      </c>
      <c r="M401">
        <v>1</v>
      </c>
      <c r="P401" s="2" t="s">
        <v>11182</v>
      </c>
      <c r="Q401" t="s">
        <v>47</v>
      </c>
      <c r="S401">
        <v>0.41168427000000002</v>
      </c>
      <c r="T401">
        <v>1.5673593E-2</v>
      </c>
      <c r="U401">
        <v>0.17055123</v>
      </c>
      <c r="V401">
        <v>2.2389409999999998E-2</v>
      </c>
      <c r="W401">
        <v>0.43158366999999997</v>
      </c>
      <c r="X401">
        <v>7.9873605000000004E-3</v>
      </c>
      <c r="Y401">
        <v>3.8095238095238092E-2</v>
      </c>
      <c r="Z401">
        <v>0.19</v>
      </c>
      <c r="AA401">
        <v>0.113</v>
      </c>
      <c r="AB401">
        <v>0.69699999999999995</v>
      </c>
      <c r="AC401">
        <v>0.60960000000000003</v>
      </c>
      <c r="AD401" t="s">
        <v>48</v>
      </c>
      <c r="AE401" t="s">
        <v>48</v>
      </c>
      <c r="AF401" t="s">
        <v>48</v>
      </c>
    </row>
    <row r="402" spans="1:32" hidden="1" outlineLevel="1" x14ac:dyDescent="0.2">
      <c r="A402" t="s">
        <v>11183</v>
      </c>
      <c r="B402" t="s">
        <v>11184</v>
      </c>
      <c r="C402" t="s">
        <v>11185</v>
      </c>
      <c r="J402" t="s">
        <v>11186</v>
      </c>
      <c r="K402" t="s">
        <v>1094</v>
      </c>
      <c r="L402" t="s">
        <v>1233</v>
      </c>
      <c r="M402">
        <v>1</v>
      </c>
      <c r="P402" s="2" t="s">
        <v>11187</v>
      </c>
      <c r="Q402" t="s">
        <v>10132</v>
      </c>
      <c r="S402">
        <v>0.39842086999999998</v>
      </c>
      <c r="T402">
        <v>1.7674842999999999E-2</v>
      </c>
      <c r="U402">
        <v>0.26937544000000002</v>
      </c>
      <c r="V402">
        <v>2.1585498000000002E-2</v>
      </c>
      <c r="W402">
        <v>0.28791865999999999</v>
      </c>
      <c r="X402">
        <v>4.7188519999999998E-2</v>
      </c>
      <c r="Y402">
        <v>0.20833333333333329</v>
      </c>
      <c r="Z402">
        <v>2.4E-2</v>
      </c>
      <c r="AA402">
        <v>0.156</v>
      </c>
      <c r="AB402">
        <v>0.82</v>
      </c>
      <c r="AC402">
        <v>-0.8276</v>
      </c>
      <c r="AD402" t="s">
        <v>48</v>
      </c>
      <c r="AE402" t="s">
        <v>48</v>
      </c>
      <c r="AF402" t="s">
        <v>48</v>
      </c>
    </row>
    <row r="403" spans="1:32" hidden="1" outlineLevel="1" x14ac:dyDescent="0.2">
      <c r="A403" t="s">
        <v>11188</v>
      </c>
      <c r="B403" t="s">
        <v>11189</v>
      </c>
      <c r="C403" t="s">
        <v>11190</v>
      </c>
      <c r="J403" t="s">
        <v>11191</v>
      </c>
      <c r="K403" t="s">
        <v>1094</v>
      </c>
      <c r="L403" t="s">
        <v>1233</v>
      </c>
      <c r="M403">
        <v>1</v>
      </c>
      <c r="P403" s="2" t="s">
        <v>11192</v>
      </c>
      <c r="Q403" t="s">
        <v>11193</v>
      </c>
      <c r="S403">
        <v>0.50938799999999995</v>
      </c>
      <c r="T403">
        <v>2.3739860000000002E-2</v>
      </c>
      <c r="U403">
        <v>0.42709363</v>
      </c>
      <c r="V403">
        <v>3.1464707000000001E-2</v>
      </c>
      <c r="W403">
        <v>0.47630358</v>
      </c>
      <c r="X403">
        <v>1.3010317E-2</v>
      </c>
      <c r="Y403">
        <v>-0.18680555555555561</v>
      </c>
      <c r="Z403">
        <v>4.5999999999999999E-2</v>
      </c>
      <c r="AA403">
        <v>0.08</v>
      </c>
      <c r="AB403">
        <v>0.874</v>
      </c>
      <c r="AC403">
        <v>-0.1036</v>
      </c>
      <c r="AD403" t="s">
        <v>48</v>
      </c>
      <c r="AE403" t="s">
        <v>48</v>
      </c>
      <c r="AF403" t="s">
        <v>48</v>
      </c>
    </row>
    <row r="404" spans="1:32" hidden="1" outlineLevel="1" x14ac:dyDescent="0.2">
      <c r="A404" t="s">
        <v>11194</v>
      </c>
      <c r="B404" t="s">
        <v>11195</v>
      </c>
      <c r="C404" t="s">
        <v>11196</v>
      </c>
      <c r="J404" t="s">
        <v>11197</v>
      </c>
      <c r="K404" t="s">
        <v>1094</v>
      </c>
      <c r="L404" t="s">
        <v>1233</v>
      </c>
      <c r="M404">
        <v>1</v>
      </c>
      <c r="P404" s="2" t="s">
        <v>11198</v>
      </c>
      <c r="Q404" t="s">
        <v>47</v>
      </c>
      <c r="S404">
        <v>2.9917045E-2</v>
      </c>
      <c r="T404">
        <v>9.4413760000000005E-4</v>
      </c>
      <c r="U404">
        <v>1.3541849999999999E-2</v>
      </c>
      <c r="V404">
        <v>2.9598286000000001E-3</v>
      </c>
      <c r="W404">
        <v>1.4124917000000001E-2</v>
      </c>
      <c r="X404">
        <v>6.5503810000000001E-3</v>
      </c>
      <c r="Y404">
        <v>0.20694444444444449</v>
      </c>
      <c r="Z404">
        <v>0.152</v>
      </c>
      <c r="AA404">
        <v>1.0999999999999999E-2</v>
      </c>
      <c r="AB404">
        <v>0.83599999999999997</v>
      </c>
      <c r="AC404">
        <v>0.92159999999999997</v>
      </c>
      <c r="AD404" t="s">
        <v>48</v>
      </c>
      <c r="AE404" t="s">
        <v>48</v>
      </c>
      <c r="AF404" t="s">
        <v>48</v>
      </c>
    </row>
    <row r="405" spans="1:32" hidden="1" outlineLevel="1" x14ac:dyDescent="0.2">
      <c r="A405" t="s">
        <v>11199</v>
      </c>
      <c r="B405" t="s">
        <v>11200</v>
      </c>
      <c r="C405" t="s">
        <v>11201</v>
      </c>
      <c r="J405" t="s">
        <v>11202</v>
      </c>
      <c r="K405" t="s">
        <v>1094</v>
      </c>
      <c r="L405" t="s">
        <v>1233</v>
      </c>
      <c r="M405">
        <v>1</v>
      </c>
      <c r="P405" s="2" t="s">
        <v>11203</v>
      </c>
      <c r="Q405" t="s">
        <v>10060</v>
      </c>
      <c r="S405">
        <v>0.81156269999999997</v>
      </c>
      <c r="T405">
        <v>0.17315048</v>
      </c>
      <c r="U405">
        <v>0.68353343</v>
      </c>
      <c r="V405">
        <v>0.14233272</v>
      </c>
      <c r="W405">
        <v>0.69911429999999997</v>
      </c>
      <c r="X405">
        <v>1.9228047000000002E-2</v>
      </c>
      <c r="Y405">
        <v>0.4</v>
      </c>
      <c r="Z405">
        <v>0.125</v>
      </c>
      <c r="AA405">
        <v>0</v>
      </c>
      <c r="AB405">
        <v>0.875</v>
      </c>
      <c r="AC405">
        <v>0.28460000000000002</v>
      </c>
      <c r="AD405" t="s">
        <v>48</v>
      </c>
      <c r="AE405" t="s">
        <v>48</v>
      </c>
      <c r="AF405" t="s">
        <v>48</v>
      </c>
    </row>
    <row r="406" spans="1:32" hidden="1" outlineLevel="1" x14ac:dyDescent="0.2">
      <c r="A406" t="s">
        <v>11204</v>
      </c>
      <c r="B406" t="s">
        <v>11205</v>
      </c>
      <c r="C406" t="s">
        <v>11206</v>
      </c>
      <c r="J406" t="s">
        <v>11207</v>
      </c>
      <c r="K406" t="s">
        <v>1094</v>
      </c>
      <c r="L406" t="s">
        <v>1233</v>
      </c>
      <c r="M406">
        <v>1</v>
      </c>
      <c r="P406" s="2" t="s">
        <v>11208</v>
      </c>
      <c r="Q406" t="s">
        <v>10132</v>
      </c>
      <c r="S406">
        <v>0.20572066</v>
      </c>
      <c r="T406">
        <v>7.0571899999999996E-3</v>
      </c>
      <c r="U406">
        <v>5.4938845E-2</v>
      </c>
      <c r="V406">
        <v>1.139534E-2</v>
      </c>
      <c r="W406">
        <v>9.7093194999999993E-2</v>
      </c>
      <c r="X406">
        <v>7.4306926999999998E-3</v>
      </c>
      <c r="Y406">
        <v>6.6071428571428573E-2</v>
      </c>
      <c r="Z406">
        <v>0.13300000000000001</v>
      </c>
      <c r="AA406">
        <v>8.5999999999999993E-2</v>
      </c>
      <c r="AB406">
        <v>0.78100000000000003</v>
      </c>
      <c r="AC406">
        <v>0.6794</v>
      </c>
      <c r="AD406" t="s">
        <v>48</v>
      </c>
      <c r="AE406" t="s">
        <v>48</v>
      </c>
      <c r="AF406" t="s">
        <v>48</v>
      </c>
    </row>
    <row r="407" spans="1:32" hidden="1" outlineLevel="1" x14ac:dyDescent="0.2">
      <c r="A407" t="s">
        <v>11209</v>
      </c>
      <c r="B407" t="s">
        <v>11205</v>
      </c>
      <c r="C407" t="s">
        <v>11210</v>
      </c>
      <c r="J407" t="s">
        <v>11211</v>
      </c>
      <c r="K407" t="s">
        <v>1094</v>
      </c>
      <c r="L407" t="s">
        <v>1233</v>
      </c>
      <c r="M407">
        <v>1</v>
      </c>
      <c r="P407" s="2" t="s">
        <v>11212</v>
      </c>
      <c r="Q407" t="s">
        <v>11213</v>
      </c>
      <c r="S407">
        <v>0.17805049000000001</v>
      </c>
      <c r="T407">
        <v>3.2806395999999999E-3</v>
      </c>
      <c r="U407">
        <v>2.8640235E-2</v>
      </c>
      <c r="V407">
        <v>9.2864620000000005E-3</v>
      </c>
      <c r="W407">
        <v>6.7745189999999997E-2</v>
      </c>
      <c r="X407">
        <v>1.2440704E-2</v>
      </c>
      <c r="Y407">
        <v>-0.8</v>
      </c>
      <c r="Z407">
        <v>0</v>
      </c>
      <c r="AA407">
        <v>0.17499999999999999</v>
      </c>
      <c r="AB407">
        <v>0.82499999999999996</v>
      </c>
      <c r="AC407">
        <v>-0.74939999999999996</v>
      </c>
      <c r="AD407" t="s">
        <v>48</v>
      </c>
      <c r="AE407" t="s">
        <v>48</v>
      </c>
      <c r="AF407" t="s">
        <v>48</v>
      </c>
    </row>
    <row r="408" spans="1:32" hidden="1" outlineLevel="1" x14ac:dyDescent="0.2">
      <c r="A408" t="s">
        <v>11214</v>
      </c>
      <c r="B408" t="s">
        <v>11215</v>
      </c>
      <c r="C408" t="s">
        <v>11216</v>
      </c>
      <c r="J408" t="s">
        <v>11217</v>
      </c>
      <c r="K408" t="s">
        <v>1094</v>
      </c>
      <c r="L408" t="s">
        <v>1233</v>
      </c>
      <c r="M408">
        <v>1</v>
      </c>
      <c r="P408" s="2" t="s">
        <v>11218</v>
      </c>
      <c r="Q408" t="s">
        <v>47</v>
      </c>
      <c r="S408">
        <v>0.200795</v>
      </c>
      <c r="T408">
        <v>3.7956238E-3</v>
      </c>
      <c r="U408">
        <v>5.5940874000000002E-2</v>
      </c>
      <c r="V408">
        <v>8.2875199999999996E-3</v>
      </c>
      <c r="W408">
        <v>8.4346889999999994E-2</v>
      </c>
      <c r="X408">
        <v>8.1297639999999994E-3</v>
      </c>
      <c r="Y408">
        <v>-0.34375</v>
      </c>
      <c r="Z408">
        <v>0.23300000000000001</v>
      </c>
      <c r="AA408">
        <v>0.24299999999999999</v>
      </c>
      <c r="AB408">
        <v>0.52400000000000002</v>
      </c>
      <c r="AC408">
        <v>-4.1399999999999999E-2</v>
      </c>
      <c r="AD408" t="s">
        <v>48</v>
      </c>
      <c r="AE408" t="s">
        <v>48</v>
      </c>
      <c r="AF408" t="s">
        <v>48</v>
      </c>
    </row>
    <row r="409" spans="1:32" hidden="1" outlineLevel="1" x14ac:dyDescent="0.2">
      <c r="A409" t="s">
        <v>11219</v>
      </c>
      <c r="B409" t="s">
        <v>11220</v>
      </c>
      <c r="C409" t="s">
        <v>11221</v>
      </c>
      <c r="J409" t="s">
        <v>11222</v>
      </c>
      <c r="K409" t="s">
        <v>1094</v>
      </c>
      <c r="L409" t="s">
        <v>1233</v>
      </c>
      <c r="M409">
        <v>1</v>
      </c>
      <c r="P409" s="2" t="s">
        <v>11223</v>
      </c>
      <c r="Q409" t="s">
        <v>11224</v>
      </c>
      <c r="S409">
        <v>3.5927269999999997E-2</v>
      </c>
      <c r="T409">
        <v>1.4114380000000001E-3</v>
      </c>
      <c r="U409">
        <v>2.0646972999999999E-2</v>
      </c>
      <c r="V409">
        <v>5.2536960000000004E-3</v>
      </c>
      <c r="W409">
        <v>1.2756908000000001E-2</v>
      </c>
      <c r="X409">
        <v>6.7186755999999997E-3</v>
      </c>
      <c r="Y409">
        <v>0.05</v>
      </c>
      <c r="Z409">
        <v>0</v>
      </c>
      <c r="AA409">
        <v>1.2999999999999999E-2</v>
      </c>
      <c r="AB409">
        <v>0.98699999999999999</v>
      </c>
      <c r="AC409">
        <v>-2.86E-2</v>
      </c>
      <c r="AD409" t="s">
        <v>48</v>
      </c>
      <c r="AE409" t="s">
        <v>48</v>
      </c>
      <c r="AF409" t="s">
        <v>48</v>
      </c>
    </row>
    <row r="410" spans="1:32" hidden="1" outlineLevel="1" x14ac:dyDescent="0.2">
      <c r="A410" t="s">
        <v>11225</v>
      </c>
      <c r="B410" t="s">
        <v>11226</v>
      </c>
      <c r="C410" t="s">
        <v>11227</v>
      </c>
      <c r="J410" t="s">
        <v>11228</v>
      </c>
      <c r="K410" t="s">
        <v>1094</v>
      </c>
      <c r="L410" t="s">
        <v>1233</v>
      </c>
      <c r="M410">
        <v>1</v>
      </c>
      <c r="P410" s="2" t="s">
        <v>11229</v>
      </c>
      <c r="Q410" t="s">
        <v>47</v>
      </c>
      <c r="S410">
        <v>0.85173553000000002</v>
      </c>
      <c r="T410">
        <v>0.35368224999999998</v>
      </c>
      <c r="U410">
        <v>0.73341434999999999</v>
      </c>
      <c r="V410">
        <v>0.105256535</v>
      </c>
      <c r="W410">
        <v>0.65129566000000005</v>
      </c>
      <c r="X410">
        <v>1.6983430000000001E-2</v>
      </c>
      <c r="Y410">
        <v>-4.5833333333333323E-2</v>
      </c>
      <c r="Z410">
        <v>4.1000000000000002E-2</v>
      </c>
      <c r="AA410">
        <v>0.224</v>
      </c>
      <c r="AB410">
        <v>0.73399999999999999</v>
      </c>
      <c r="AC410">
        <v>-0.9093</v>
      </c>
      <c r="AD410" t="s">
        <v>48</v>
      </c>
      <c r="AE410" t="s">
        <v>48</v>
      </c>
      <c r="AF410" t="s">
        <v>48</v>
      </c>
    </row>
    <row r="411" spans="1:32" hidden="1" outlineLevel="1" x14ac:dyDescent="0.2">
      <c r="A411" t="s">
        <v>11230</v>
      </c>
      <c r="B411" t="s">
        <v>11231</v>
      </c>
      <c r="C411" t="s">
        <v>11232</v>
      </c>
      <c r="J411" t="s">
        <v>11233</v>
      </c>
      <c r="K411" t="s">
        <v>1094</v>
      </c>
      <c r="L411" t="s">
        <v>1233</v>
      </c>
      <c r="M411">
        <v>1</v>
      </c>
      <c r="P411" s="2" t="s">
        <v>11234</v>
      </c>
      <c r="Q411" t="s">
        <v>47</v>
      </c>
      <c r="S411">
        <v>1.3005874000000001E-2</v>
      </c>
      <c r="T411">
        <v>5.4359435999999997E-4</v>
      </c>
      <c r="U411">
        <v>1.0091767E-2</v>
      </c>
      <c r="V411">
        <v>1.6556539999999999E-3</v>
      </c>
      <c r="W411">
        <v>8.3488810000000007E-3</v>
      </c>
      <c r="X411">
        <v>6.5180165999999999E-3</v>
      </c>
      <c r="Y411">
        <v>0</v>
      </c>
      <c r="Z411">
        <v>0</v>
      </c>
      <c r="AA411">
        <v>0</v>
      </c>
      <c r="AB411">
        <v>1</v>
      </c>
      <c r="AC411">
        <v>0</v>
      </c>
      <c r="AD411" t="s">
        <v>48</v>
      </c>
      <c r="AE411" t="s">
        <v>48</v>
      </c>
      <c r="AF411" t="s">
        <v>48</v>
      </c>
    </row>
    <row r="412" spans="1:32" hidden="1" outlineLevel="1" x14ac:dyDescent="0.2">
      <c r="A412" t="s">
        <v>11235</v>
      </c>
      <c r="B412" t="s">
        <v>11236</v>
      </c>
      <c r="C412" t="s">
        <v>11237</v>
      </c>
      <c r="J412" t="s">
        <v>11238</v>
      </c>
      <c r="K412" t="s">
        <v>1094</v>
      </c>
      <c r="L412" t="s">
        <v>1233</v>
      </c>
      <c r="M412">
        <v>1</v>
      </c>
      <c r="P412" s="2" t="s">
        <v>11239</v>
      </c>
      <c r="Q412" t="s">
        <v>47</v>
      </c>
      <c r="S412">
        <v>9.4816750000000005E-2</v>
      </c>
      <c r="T412">
        <v>1.5354156E-3</v>
      </c>
      <c r="U412">
        <v>2.0920246999999999E-2</v>
      </c>
      <c r="V412">
        <v>2.5713511E-3</v>
      </c>
      <c r="W412">
        <v>3.0926194000000001E-2</v>
      </c>
      <c r="X412">
        <v>7.2753434000000002E-3</v>
      </c>
      <c r="Y412">
        <v>0.27500000000000002</v>
      </c>
      <c r="Z412">
        <v>0.14799999999999999</v>
      </c>
      <c r="AA412">
        <v>3.6999999999999998E-2</v>
      </c>
      <c r="AB412">
        <v>0.81599999999999995</v>
      </c>
      <c r="AC412">
        <v>0.58330000000000004</v>
      </c>
      <c r="AD412" t="s">
        <v>48</v>
      </c>
      <c r="AE412" t="s">
        <v>48</v>
      </c>
      <c r="AF412" t="s">
        <v>48</v>
      </c>
    </row>
    <row r="413" spans="1:32" hidden="1" outlineLevel="1" x14ac:dyDescent="0.2">
      <c r="A413" t="s">
        <v>11240</v>
      </c>
      <c r="B413" t="s">
        <v>11241</v>
      </c>
      <c r="C413" t="s">
        <v>11242</v>
      </c>
      <c r="J413" t="s">
        <v>11243</v>
      </c>
      <c r="K413" t="s">
        <v>1094</v>
      </c>
      <c r="L413" t="s">
        <v>1233</v>
      </c>
      <c r="M413">
        <v>1</v>
      </c>
      <c r="P413" s="2" t="s">
        <v>11244</v>
      </c>
      <c r="Q413" t="s">
        <v>47</v>
      </c>
      <c r="S413">
        <v>5.9232413999999997E-2</v>
      </c>
      <c r="T413">
        <v>1.4877319E-3</v>
      </c>
      <c r="U413">
        <v>1.309778E-2</v>
      </c>
      <c r="V413">
        <v>5.1427023000000004E-3</v>
      </c>
      <c r="W413">
        <v>1.838776E-2</v>
      </c>
      <c r="X413">
        <v>9.618527E-3</v>
      </c>
      <c r="Y413">
        <v>-0.35</v>
      </c>
      <c r="Z413">
        <v>5.8000000000000003E-2</v>
      </c>
      <c r="AA413">
        <v>8.7999999999999995E-2</v>
      </c>
      <c r="AB413">
        <v>0.85299999999999998</v>
      </c>
      <c r="AC413">
        <v>-0.16850000000000001</v>
      </c>
      <c r="AD413" t="s">
        <v>48</v>
      </c>
      <c r="AE413" t="s">
        <v>48</v>
      </c>
      <c r="AF413" t="s">
        <v>48</v>
      </c>
    </row>
    <row r="414" spans="1:32" hidden="1" outlineLevel="1" x14ac:dyDescent="0.2">
      <c r="A414" t="s">
        <v>11245</v>
      </c>
      <c r="B414" t="s">
        <v>11246</v>
      </c>
      <c r="C414" t="s">
        <v>11247</v>
      </c>
      <c r="J414" t="s">
        <v>11248</v>
      </c>
      <c r="K414" t="s">
        <v>1094</v>
      </c>
      <c r="L414" t="s">
        <v>1233</v>
      </c>
      <c r="M414">
        <v>1</v>
      </c>
      <c r="P414" s="2" t="s">
        <v>11249</v>
      </c>
      <c r="Q414" t="s">
        <v>47</v>
      </c>
      <c r="S414">
        <v>0.11367676</v>
      </c>
      <c r="T414">
        <v>2.4318694999999999E-3</v>
      </c>
      <c r="U414">
        <v>1.2414595E-2</v>
      </c>
      <c r="V414">
        <v>1.4852738000000001E-2</v>
      </c>
      <c r="W414">
        <v>4.5007613000000002E-2</v>
      </c>
      <c r="X414">
        <v>7.637825E-3</v>
      </c>
      <c r="Y414">
        <v>0.25</v>
      </c>
      <c r="Z414">
        <v>0.126</v>
      </c>
      <c r="AA414">
        <v>0</v>
      </c>
      <c r="AB414">
        <v>0.874</v>
      </c>
      <c r="AC414">
        <v>0.59940000000000004</v>
      </c>
      <c r="AD414" t="s">
        <v>48</v>
      </c>
      <c r="AE414" t="s">
        <v>48</v>
      </c>
      <c r="AF414" t="s">
        <v>48</v>
      </c>
    </row>
    <row r="415" spans="1:32" hidden="1" outlineLevel="1" x14ac:dyDescent="0.2">
      <c r="A415" t="s">
        <v>11250</v>
      </c>
      <c r="B415" t="s">
        <v>11251</v>
      </c>
      <c r="C415" t="s">
        <v>11252</v>
      </c>
      <c r="J415" t="s">
        <v>11253</v>
      </c>
      <c r="K415" t="s">
        <v>1094</v>
      </c>
      <c r="L415" t="s">
        <v>1233</v>
      </c>
      <c r="M415">
        <v>1</v>
      </c>
      <c r="P415" s="2" t="s">
        <v>11254</v>
      </c>
      <c r="Q415" t="s">
        <v>10060</v>
      </c>
      <c r="S415">
        <v>4.7110279999999997E-2</v>
      </c>
      <c r="T415">
        <v>1.6498566000000001E-3</v>
      </c>
      <c r="U415">
        <v>1.9553876000000001E-2</v>
      </c>
      <c r="V415">
        <v>4.2547536999999998E-3</v>
      </c>
      <c r="W415">
        <v>1.6024929E-2</v>
      </c>
      <c r="X415">
        <v>6.9128619999999997E-3</v>
      </c>
      <c r="Y415">
        <v>0.6</v>
      </c>
      <c r="Z415">
        <v>0.13800000000000001</v>
      </c>
      <c r="AA415">
        <v>0</v>
      </c>
      <c r="AB415">
        <v>0.86199999999999999</v>
      </c>
      <c r="AC415">
        <v>0.49390000000000001</v>
      </c>
      <c r="AD415" t="s">
        <v>48</v>
      </c>
      <c r="AE415" t="s">
        <v>48</v>
      </c>
      <c r="AF415" t="s">
        <v>48</v>
      </c>
    </row>
    <row r="416" spans="1:32" hidden="1" outlineLevel="1" x14ac:dyDescent="0.2">
      <c r="A416" t="s">
        <v>11255</v>
      </c>
      <c r="B416" t="s">
        <v>11256</v>
      </c>
      <c r="C416" t="s">
        <v>11257</v>
      </c>
      <c r="J416" t="s">
        <v>11258</v>
      </c>
      <c r="K416" t="s">
        <v>1094</v>
      </c>
      <c r="L416" t="s">
        <v>1233</v>
      </c>
      <c r="M416">
        <v>1</v>
      </c>
      <c r="P416" s="2" t="s">
        <v>11259</v>
      </c>
      <c r="Q416" t="s">
        <v>10258</v>
      </c>
      <c r="S416">
        <v>0.11067997</v>
      </c>
      <c r="T416">
        <v>1.6212462999999999E-3</v>
      </c>
      <c r="U416">
        <v>1.6616182E-2</v>
      </c>
      <c r="V416">
        <v>4.5507363999999998E-3</v>
      </c>
      <c r="W416">
        <v>3.2138186999999999E-2</v>
      </c>
      <c r="X416">
        <v>6.8999166000000001E-3</v>
      </c>
      <c r="Y416">
        <v>0.2</v>
      </c>
      <c r="Z416">
        <v>0</v>
      </c>
      <c r="AA416">
        <v>0</v>
      </c>
      <c r="AB416">
        <v>1</v>
      </c>
      <c r="AC416">
        <v>0</v>
      </c>
      <c r="AD416" t="s">
        <v>48</v>
      </c>
      <c r="AE416" t="s">
        <v>48</v>
      </c>
      <c r="AF416" t="s">
        <v>48</v>
      </c>
    </row>
    <row r="417" spans="1:32" hidden="1" outlineLevel="1" x14ac:dyDescent="0.2">
      <c r="A417" t="s">
        <v>11260</v>
      </c>
      <c r="B417" t="s">
        <v>11261</v>
      </c>
      <c r="C417" t="s">
        <v>11262</v>
      </c>
      <c r="J417" t="s">
        <v>11263</v>
      </c>
      <c r="K417" t="s">
        <v>1094</v>
      </c>
      <c r="L417" t="s">
        <v>1233</v>
      </c>
      <c r="M417">
        <v>1</v>
      </c>
      <c r="P417" s="2" t="s">
        <v>11264</v>
      </c>
      <c r="Q417" t="s">
        <v>47</v>
      </c>
      <c r="S417">
        <v>0.19314334</v>
      </c>
      <c r="T417">
        <v>3.8146972999999998E-3</v>
      </c>
      <c r="U417">
        <v>2.9460055999999998E-2</v>
      </c>
      <c r="V417">
        <v>0.10221587</v>
      </c>
      <c r="W417">
        <v>7.1433455000000007E-2</v>
      </c>
      <c r="X417">
        <v>7.3530180000000002E-3</v>
      </c>
      <c r="Y417">
        <v>-0.21249999999999999</v>
      </c>
      <c r="Z417">
        <v>3.2000000000000001E-2</v>
      </c>
      <c r="AA417">
        <v>6.2E-2</v>
      </c>
      <c r="AB417">
        <v>0.90600000000000003</v>
      </c>
      <c r="AC417">
        <v>-0.2218</v>
      </c>
      <c r="AD417" t="s">
        <v>48</v>
      </c>
      <c r="AE417" t="s">
        <v>48</v>
      </c>
      <c r="AF417" t="s">
        <v>48</v>
      </c>
    </row>
    <row r="418" spans="1:32" hidden="1" outlineLevel="1" x14ac:dyDescent="0.2">
      <c r="A418" t="s">
        <v>11265</v>
      </c>
      <c r="B418" t="s">
        <v>11266</v>
      </c>
      <c r="C418" t="s">
        <v>11267</v>
      </c>
      <c r="J418" t="s">
        <v>11268</v>
      </c>
      <c r="K418" t="s">
        <v>1094</v>
      </c>
      <c r="L418" t="s">
        <v>1233</v>
      </c>
      <c r="M418">
        <v>1</v>
      </c>
      <c r="P418" s="2" t="s">
        <v>11269</v>
      </c>
      <c r="Q418" t="s">
        <v>47</v>
      </c>
      <c r="S418">
        <v>2.4731752999999999E-2</v>
      </c>
      <c r="T418">
        <v>8.8214874E-4</v>
      </c>
      <c r="U418">
        <v>1.265371E-2</v>
      </c>
      <c r="V418">
        <v>7.7325520000000002E-3</v>
      </c>
      <c r="W418">
        <v>1.13889E-2</v>
      </c>
      <c r="X418">
        <v>6.7575129999999997E-3</v>
      </c>
      <c r="Y418">
        <v>0.1875</v>
      </c>
      <c r="Z418">
        <v>4.1000000000000002E-2</v>
      </c>
      <c r="AA418">
        <v>3.5999999999999997E-2</v>
      </c>
      <c r="AB418">
        <v>0.92300000000000004</v>
      </c>
      <c r="AC418">
        <v>7.7200000000000005E-2</v>
      </c>
      <c r="AD418" t="s">
        <v>48</v>
      </c>
      <c r="AE418" t="s">
        <v>48</v>
      </c>
      <c r="AF418" t="s">
        <v>48</v>
      </c>
    </row>
    <row r="419" spans="1:32" hidden="1" outlineLevel="1" x14ac:dyDescent="0.2">
      <c r="A419" t="s">
        <v>11270</v>
      </c>
      <c r="B419" t="s">
        <v>11271</v>
      </c>
      <c r="C419" t="s">
        <v>11272</v>
      </c>
      <c r="J419" t="s">
        <v>11273</v>
      </c>
      <c r="K419" t="s">
        <v>1094</v>
      </c>
      <c r="L419" t="s">
        <v>1233</v>
      </c>
      <c r="M419">
        <v>1</v>
      </c>
      <c r="P419" s="2" t="s">
        <v>11274</v>
      </c>
      <c r="Q419" t="s">
        <v>47</v>
      </c>
      <c r="S419">
        <v>9.3949009999999999E-2</v>
      </c>
      <c r="T419">
        <v>4.4441222999999997E-3</v>
      </c>
      <c r="U419">
        <v>7.4498990000000001E-2</v>
      </c>
      <c r="V419">
        <v>9.2124660000000008E-3</v>
      </c>
      <c r="W419">
        <v>2.3221987999999999E-2</v>
      </c>
      <c r="X419">
        <v>1.1094344000000001E-2</v>
      </c>
      <c r="Y419">
        <v>3.7499999999999999E-2</v>
      </c>
      <c r="Z419">
        <v>0.16200000000000001</v>
      </c>
      <c r="AA419">
        <v>8.1000000000000003E-2</v>
      </c>
      <c r="AB419">
        <v>0.75700000000000001</v>
      </c>
      <c r="AC419">
        <v>0.97199999999999998</v>
      </c>
      <c r="AD419" t="s">
        <v>48</v>
      </c>
      <c r="AE419" t="s">
        <v>48</v>
      </c>
      <c r="AF419" t="s">
        <v>48</v>
      </c>
    </row>
    <row r="420" spans="1:32" hidden="1" outlineLevel="1" x14ac:dyDescent="0.2">
      <c r="A420" t="s">
        <v>11275</v>
      </c>
      <c r="B420" t="s">
        <v>11276</v>
      </c>
      <c r="C420" t="s">
        <v>11277</v>
      </c>
      <c r="J420" t="s">
        <v>11278</v>
      </c>
      <c r="K420" t="s">
        <v>1094</v>
      </c>
      <c r="L420" t="s">
        <v>1233</v>
      </c>
      <c r="M420">
        <v>1</v>
      </c>
      <c r="P420" s="2" t="s">
        <v>11279</v>
      </c>
      <c r="Q420" t="s">
        <v>47</v>
      </c>
      <c r="S420">
        <v>0.11067997</v>
      </c>
      <c r="T420">
        <v>4.8065186000000003E-3</v>
      </c>
      <c r="U420">
        <v>8.8077030000000001E-2</v>
      </c>
      <c r="V420">
        <v>7.9545390000000001E-3</v>
      </c>
      <c r="W420">
        <v>3.0044744000000002E-2</v>
      </c>
      <c r="X420">
        <v>1.1586282999999999E-2</v>
      </c>
      <c r="Y420">
        <v>9.8111111111111093E-2</v>
      </c>
      <c r="Z420">
        <v>7.0999999999999994E-2</v>
      </c>
      <c r="AA420">
        <v>5.7000000000000002E-2</v>
      </c>
      <c r="AB420">
        <v>0.871</v>
      </c>
      <c r="AC420">
        <v>0.54730000000000001</v>
      </c>
      <c r="AD420" t="s">
        <v>48</v>
      </c>
      <c r="AE420" t="s">
        <v>48</v>
      </c>
      <c r="AF420" t="s">
        <v>48</v>
      </c>
    </row>
    <row r="421" spans="1:32" hidden="1" outlineLevel="1" x14ac:dyDescent="0.2">
      <c r="A421" t="s">
        <v>11280</v>
      </c>
      <c r="B421" t="s">
        <v>11281</v>
      </c>
      <c r="C421" t="s">
        <v>11282</v>
      </c>
      <c r="J421" t="s">
        <v>11283</v>
      </c>
      <c r="K421" t="s">
        <v>1094</v>
      </c>
      <c r="L421" t="s">
        <v>1233</v>
      </c>
      <c r="M421">
        <v>1</v>
      </c>
      <c r="P421" s="2" t="s">
        <v>11284</v>
      </c>
      <c r="Q421" t="s">
        <v>47</v>
      </c>
      <c r="S421">
        <v>0.77610809999999997</v>
      </c>
      <c r="T421">
        <v>0.26766825</v>
      </c>
      <c r="U421">
        <v>0.70864636000000003</v>
      </c>
      <c r="V421">
        <v>5.7947140000000001E-2</v>
      </c>
      <c r="W421">
        <v>0.66773190000000004</v>
      </c>
      <c r="X421">
        <v>1.2388919999999999E-2</v>
      </c>
      <c r="Y421">
        <v>-0.1333333333333333</v>
      </c>
      <c r="Z421">
        <v>3.1E-2</v>
      </c>
      <c r="AA421">
        <v>5.0999999999999997E-2</v>
      </c>
      <c r="AB421">
        <v>0.91800000000000004</v>
      </c>
      <c r="AC421">
        <v>-0.2382</v>
      </c>
      <c r="AD421" t="s">
        <v>48</v>
      </c>
      <c r="AE421" t="s">
        <v>48</v>
      </c>
      <c r="AF421" t="s">
        <v>48</v>
      </c>
    </row>
    <row r="422" spans="1:32" hidden="1" outlineLevel="1" x14ac:dyDescent="0.2">
      <c r="A422" t="s">
        <v>11285</v>
      </c>
      <c r="B422" t="s">
        <v>11286</v>
      </c>
      <c r="C422" t="s">
        <v>2760</v>
      </c>
      <c r="J422" t="s">
        <v>11287</v>
      </c>
      <c r="K422" t="s">
        <v>1094</v>
      </c>
      <c r="L422" t="s">
        <v>1233</v>
      </c>
      <c r="M422">
        <v>1</v>
      </c>
      <c r="P422" s="2" t="s">
        <v>11288</v>
      </c>
      <c r="Q422" t="s">
        <v>10132</v>
      </c>
      <c r="S422">
        <v>0.13561769000000001</v>
      </c>
      <c r="T422">
        <v>3.1661987000000001E-3</v>
      </c>
      <c r="U422">
        <v>1.7299367E-2</v>
      </c>
      <c r="V422">
        <v>7.0947440000000001E-2</v>
      </c>
      <c r="W422">
        <v>3.665562E-2</v>
      </c>
      <c r="X422">
        <v>9.5408520000000007E-3</v>
      </c>
      <c r="Y422">
        <v>0</v>
      </c>
      <c r="Z422">
        <v>0</v>
      </c>
      <c r="AA422">
        <v>0</v>
      </c>
      <c r="AB422">
        <v>1</v>
      </c>
      <c r="AC422">
        <v>0</v>
      </c>
      <c r="AD422" t="s">
        <v>48</v>
      </c>
      <c r="AE422" t="s">
        <v>48</v>
      </c>
      <c r="AF422" t="s">
        <v>48</v>
      </c>
    </row>
    <row r="423" spans="1:32" hidden="1" outlineLevel="1" x14ac:dyDescent="0.2">
      <c r="A423" t="s">
        <v>11289</v>
      </c>
      <c r="B423" t="s">
        <v>11286</v>
      </c>
      <c r="C423" t="s">
        <v>11290</v>
      </c>
      <c r="J423" t="s">
        <v>11291</v>
      </c>
      <c r="K423" t="s">
        <v>1094</v>
      </c>
      <c r="L423" t="s">
        <v>1233</v>
      </c>
      <c r="M423">
        <v>1</v>
      </c>
      <c r="P423" s="2" t="s">
        <v>11292</v>
      </c>
      <c r="Q423" t="s">
        <v>47</v>
      </c>
      <c r="S423">
        <v>0.36095104</v>
      </c>
      <c r="T423">
        <v>1.6512826000000001E-2</v>
      </c>
      <c r="U423">
        <v>0.14578357</v>
      </c>
      <c r="V423">
        <v>5.2490227E-2</v>
      </c>
      <c r="W423">
        <v>0.21836095999999999</v>
      </c>
      <c r="X423">
        <v>8.3964159999999996E-2</v>
      </c>
      <c r="Y423">
        <v>0.55000000000000004</v>
      </c>
      <c r="Z423">
        <v>0.33</v>
      </c>
      <c r="AA423">
        <v>2.5999999999999999E-2</v>
      </c>
      <c r="AB423">
        <v>0.64300000000000002</v>
      </c>
      <c r="AC423">
        <v>0.97089999999999999</v>
      </c>
      <c r="AD423" t="s">
        <v>48</v>
      </c>
      <c r="AE423" t="s">
        <v>48</v>
      </c>
      <c r="AF423" t="s">
        <v>48</v>
      </c>
    </row>
    <row r="424" spans="1:32" hidden="1" outlineLevel="1" x14ac:dyDescent="0.2">
      <c r="A424" t="s">
        <v>11293</v>
      </c>
      <c r="B424" t="s">
        <v>11294</v>
      </c>
      <c r="C424" t="s">
        <v>11295</v>
      </c>
      <c r="J424" t="s">
        <v>11296</v>
      </c>
      <c r="K424" t="s">
        <v>1094</v>
      </c>
      <c r="L424" t="s">
        <v>1233</v>
      </c>
      <c r="M424">
        <v>1</v>
      </c>
      <c r="P424" s="2" t="s">
        <v>11297</v>
      </c>
      <c r="Q424" t="s">
        <v>47</v>
      </c>
      <c r="S424">
        <v>3.9462693E-2</v>
      </c>
      <c r="T424">
        <v>1.3542175E-3</v>
      </c>
      <c r="U424">
        <v>1.1936366E-2</v>
      </c>
      <c r="V424">
        <v>3.4038028999999999E-3</v>
      </c>
      <c r="W424">
        <v>1.5340924000000001E-2</v>
      </c>
      <c r="X424">
        <v>1.0006900000000001E-2</v>
      </c>
      <c r="Y424">
        <v>0</v>
      </c>
      <c r="Z424">
        <v>0</v>
      </c>
      <c r="AA424">
        <v>0.34799999999999998</v>
      </c>
      <c r="AB424">
        <v>0.65200000000000002</v>
      </c>
      <c r="AC424">
        <v>-0.29599999999999999</v>
      </c>
      <c r="AD424" t="s">
        <v>48</v>
      </c>
      <c r="AE424" t="s">
        <v>48</v>
      </c>
      <c r="AF424" t="s">
        <v>48</v>
      </c>
    </row>
    <row r="425" spans="1:32" hidden="1" outlineLevel="1" x14ac:dyDescent="0.2">
      <c r="A425" t="s">
        <v>11298</v>
      </c>
      <c r="B425" t="s">
        <v>11299</v>
      </c>
      <c r="C425" t="s">
        <v>11300</v>
      </c>
      <c r="J425" t="s">
        <v>11301</v>
      </c>
      <c r="K425" t="s">
        <v>1094</v>
      </c>
      <c r="L425" t="s">
        <v>1233</v>
      </c>
      <c r="M425">
        <v>1</v>
      </c>
      <c r="P425" s="2" t="s">
        <v>11302</v>
      </c>
      <c r="Q425" t="s">
        <v>47</v>
      </c>
      <c r="S425">
        <v>0.52811706000000003</v>
      </c>
      <c r="T425">
        <v>2.3833759999999999E-2</v>
      </c>
      <c r="U425">
        <v>0.53654230000000003</v>
      </c>
      <c r="V425">
        <v>4.4612918000000001E-2</v>
      </c>
      <c r="W425">
        <v>0.43020029999999998</v>
      </c>
      <c r="X425">
        <v>9.7997669999999992E-3</v>
      </c>
      <c r="Y425">
        <v>-0.33333333333333331</v>
      </c>
      <c r="Z425">
        <v>2.5000000000000001E-2</v>
      </c>
      <c r="AA425">
        <v>0.11799999999999999</v>
      </c>
      <c r="AB425">
        <v>0.85699999999999998</v>
      </c>
      <c r="AC425">
        <v>-0.59940000000000004</v>
      </c>
      <c r="AD425" t="s">
        <v>48</v>
      </c>
      <c r="AE425" t="s">
        <v>48</v>
      </c>
      <c r="AF425" t="s">
        <v>48</v>
      </c>
    </row>
    <row r="426" spans="1:32" hidden="1" outlineLevel="1" x14ac:dyDescent="0.2">
      <c r="A426" t="s">
        <v>11303</v>
      </c>
      <c r="B426" t="s">
        <v>11304</v>
      </c>
      <c r="C426" t="s">
        <v>11305</v>
      </c>
      <c r="J426" t="s">
        <v>11306</v>
      </c>
      <c r="K426" t="s">
        <v>1094</v>
      </c>
      <c r="L426" t="s">
        <v>1233</v>
      </c>
      <c r="M426">
        <v>1</v>
      </c>
      <c r="P426" s="2" t="s">
        <v>11307</v>
      </c>
      <c r="Q426" t="s">
        <v>47</v>
      </c>
      <c r="S426">
        <v>0.15324512000000001</v>
      </c>
      <c r="T426">
        <v>2.7275085000000002E-3</v>
      </c>
      <c r="U426">
        <v>2.3106437000000001E-2</v>
      </c>
      <c r="V426">
        <v>4.8467190000000002E-3</v>
      </c>
      <c r="W426">
        <v>7.3334389999999999E-2</v>
      </c>
      <c r="X426">
        <v>7.6248790000000002E-3</v>
      </c>
      <c r="Y426">
        <v>0.1066666666666667</v>
      </c>
      <c r="Z426">
        <v>7.4999999999999997E-2</v>
      </c>
      <c r="AA426">
        <v>6.3E-2</v>
      </c>
      <c r="AB426">
        <v>0.86099999999999999</v>
      </c>
      <c r="AC426">
        <v>-0.15129999999999999</v>
      </c>
      <c r="AD426" t="s">
        <v>48</v>
      </c>
      <c r="AE426" t="s">
        <v>48</v>
      </c>
      <c r="AF426" t="s">
        <v>48</v>
      </c>
    </row>
    <row r="427" spans="1:32" hidden="1" outlineLevel="1" x14ac:dyDescent="0.2">
      <c r="A427" t="s">
        <v>11308</v>
      </c>
      <c r="B427" t="s">
        <v>11309</v>
      </c>
      <c r="C427" t="s">
        <v>11310</v>
      </c>
      <c r="J427" t="s">
        <v>11311</v>
      </c>
      <c r="K427" t="s">
        <v>1094</v>
      </c>
      <c r="L427" t="s">
        <v>1233</v>
      </c>
      <c r="M427">
        <v>1</v>
      </c>
      <c r="P427" s="2" t="s">
        <v>11312</v>
      </c>
      <c r="Q427" t="s">
        <v>47</v>
      </c>
      <c r="S427">
        <v>5.4284602000000001E-2</v>
      </c>
      <c r="T427">
        <v>2.0885468E-3</v>
      </c>
      <c r="U427">
        <v>1.4259193999999999E-2</v>
      </c>
      <c r="V427">
        <v>2.5343532000000001E-3</v>
      </c>
      <c r="W427">
        <v>1.4200916500000001E-2</v>
      </c>
      <c r="X427">
        <v>2.0091362000000001E-2</v>
      </c>
      <c r="Y427">
        <v>0</v>
      </c>
      <c r="Z427">
        <v>0.161</v>
      </c>
      <c r="AA427">
        <v>0.186</v>
      </c>
      <c r="AB427">
        <v>0.65300000000000002</v>
      </c>
      <c r="AC427">
        <v>-0.128</v>
      </c>
      <c r="AD427" t="s">
        <v>48</v>
      </c>
      <c r="AE427" t="s">
        <v>48</v>
      </c>
      <c r="AF427" t="s">
        <v>48</v>
      </c>
    </row>
    <row r="428" spans="1:32" hidden="1" outlineLevel="1" x14ac:dyDescent="0.2">
      <c r="A428" t="s">
        <v>11313</v>
      </c>
      <c r="B428" t="s">
        <v>11314</v>
      </c>
      <c r="C428" t="s">
        <v>11315</v>
      </c>
      <c r="J428" t="s">
        <v>11316</v>
      </c>
      <c r="K428" t="s">
        <v>1094</v>
      </c>
      <c r="L428" t="s">
        <v>1233</v>
      </c>
      <c r="M428">
        <v>1</v>
      </c>
      <c r="P428" s="2" t="s">
        <v>11317</v>
      </c>
      <c r="Q428" t="s">
        <v>47</v>
      </c>
      <c r="S428">
        <v>0.14603140000000001</v>
      </c>
      <c r="T428">
        <v>3.6621093999999999E-3</v>
      </c>
      <c r="U428">
        <v>1.8119188000000001E-2</v>
      </c>
      <c r="V428">
        <v>3.1078199999999999E-3</v>
      </c>
      <c r="W428">
        <v>2.5929154999999999E-2</v>
      </c>
      <c r="X428">
        <v>9.6230270000000007E-2</v>
      </c>
      <c r="Y428">
        <v>0</v>
      </c>
      <c r="Z428">
        <v>0</v>
      </c>
      <c r="AA428">
        <v>0.23100000000000001</v>
      </c>
      <c r="AB428">
        <v>0.76900000000000002</v>
      </c>
      <c r="AC428">
        <v>-0.40189999999999998</v>
      </c>
      <c r="AD428" t="s">
        <v>48</v>
      </c>
      <c r="AE428" t="s">
        <v>48</v>
      </c>
      <c r="AF428" t="s">
        <v>48</v>
      </c>
    </row>
    <row r="429" spans="1:32" hidden="1" outlineLevel="1" x14ac:dyDescent="0.2">
      <c r="A429" t="s">
        <v>11318</v>
      </c>
      <c r="B429" t="s">
        <v>11319</v>
      </c>
      <c r="C429" t="s">
        <v>11320</v>
      </c>
      <c r="J429" t="s">
        <v>11321</v>
      </c>
      <c r="K429" t="s">
        <v>1094</v>
      </c>
      <c r="L429" t="s">
        <v>1233</v>
      </c>
      <c r="M429">
        <v>1</v>
      </c>
      <c r="P429" s="2" t="s">
        <v>11322</v>
      </c>
      <c r="Q429" t="s">
        <v>47</v>
      </c>
      <c r="S429">
        <v>0.15656179000000001</v>
      </c>
      <c r="T429">
        <v>3.8146972999999998E-3</v>
      </c>
      <c r="U429">
        <v>3.5900343000000001E-2</v>
      </c>
      <c r="V429">
        <v>9.1384705000000007E-3</v>
      </c>
      <c r="W429">
        <v>6.2500520000000004E-2</v>
      </c>
      <c r="X429">
        <v>7.2365062999999999E-3</v>
      </c>
      <c r="Y429">
        <v>0.15</v>
      </c>
      <c r="Z429">
        <v>0</v>
      </c>
      <c r="AA429">
        <v>0.11600000000000001</v>
      </c>
      <c r="AB429">
        <v>0.88400000000000001</v>
      </c>
      <c r="AC429">
        <v>-0.49390000000000001</v>
      </c>
      <c r="AD429" t="s">
        <v>48</v>
      </c>
      <c r="AE429" t="s">
        <v>48</v>
      </c>
      <c r="AF429" t="s">
        <v>48</v>
      </c>
    </row>
    <row r="430" spans="1:32" hidden="1" outlineLevel="1" x14ac:dyDescent="0.2">
      <c r="A430" t="s">
        <v>11323</v>
      </c>
      <c r="B430" t="s">
        <v>11324</v>
      </c>
      <c r="C430" t="s">
        <v>11325</v>
      </c>
      <c r="J430" t="s">
        <v>11326</v>
      </c>
      <c r="K430" t="s">
        <v>1094</v>
      </c>
      <c r="L430" t="s">
        <v>1233</v>
      </c>
      <c r="M430">
        <v>1</v>
      </c>
      <c r="P430" s="2" t="s">
        <v>11327</v>
      </c>
      <c r="Q430" t="s">
        <v>47</v>
      </c>
      <c r="S430">
        <v>3.8991301999999999E-2</v>
      </c>
      <c r="T430">
        <v>8.2492830000000005E-4</v>
      </c>
      <c r="U430">
        <v>1.3883443000000001E-2</v>
      </c>
      <c r="V430">
        <v>4.1252609999999999E-3</v>
      </c>
      <c r="W430">
        <v>1.5112922500000001E-2</v>
      </c>
      <c r="X430">
        <v>6.1231706999999996E-3</v>
      </c>
      <c r="Y430">
        <v>0</v>
      </c>
      <c r="Z430">
        <v>0</v>
      </c>
      <c r="AA430">
        <v>0</v>
      </c>
      <c r="AB430">
        <v>1</v>
      </c>
      <c r="AC430">
        <v>0</v>
      </c>
      <c r="AD430" t="s">
        <v>48</v>
      </c>
      <c r="AE430" t="s">
        <v>48</v>
      </c>
      <c r="AF430" t="s">
        <v>48</v>
      </c>
    </row>
    <row r="431" spans="1:32" hidden="1" outlineLevel="1" x14ac:dyDescent="0.2">
      <c r="A431" t="s">
        <v>11328</v>
      </c>
      <c r="B431" t="s">
        <v>11329</v>
      </c>
      <c r="C431" t="s">
        <v>11330</v>
      </c>
      <c r="J431" t="s">
        <v>11331</v>
      </c>
      <c r="K431" t="s">
        <v>1094</v>
      </c>
      <c r="L431" t="s">
        <v>1233</v>
      </c>
      <c r="M431">
        <v>1</v>
      </c>
      <c r="P431" s="2" t="s">
        <v>11332</v>
      </c>
      <c r="Q431" t="s">
        <v>47</v>
      </c>
      <c r="S431">
        <v>2.1432023000000001E-2</v>
      </c>
      <c r="T431">
        <v>5.3405759999999999E-4</v>
      </c>
      <c r="U431">
        <v>1.1116544000000001E-2</v>
      </c>
      <c r="V431">
        <v>1.6279058000000001E-3</v>
      </c>
      <c r="W431">
        <v>1.2186904E-2</v>
      </c>
      <c r="X431">
        <v>6.3303029999999998E-3</v>
      </c>
      <c r="Y431">
        <v>0.20833333333333329</v>
      </c>
      <c r="Z431">
        <v>0.123</v>
      </c>
      <c r="AA431">
        <v>5.6000000000000001E-2</v>
      </c>
      <c r="AB431">
        <v>0.82199999999999995</v>
      </c>
      <c r="AC431">
        <v>0.70330000000000004</v>
      </c>
      <c r="AD431" t="s">
        <v>48</v>
      </c>
      <c r="AE431" t="s">
        <v>48</v>
      </c>
      <c r="AF431" t="s">
        <v>48</v>
      </c>
    </row>
    <row r="432" spans="1:32" hidden="1" outlineLevel="1" x14ac:dyDescent="0.2">
      <c r="A432" t="s">
        <v>11333</v>
      </c>
      <c r="B432" t="s">
        <v>11334</v>
      </c>
      <c r="C432" t="s">
        <v>11335</v>
      </c>
      <c r="J432" t="s">
        <v>11336</v>
      </c>
      <c r="K432" t="s">
        <v>1094</v>
      </c>
      <c r="L432" t="s">
        <v>1233</v>
      </c>
      <c r="M432">
        <v>1</v>
      </c>
      <c r="P432" s="2" t="s">
        <v>11337</v>
      </c>
      <c r="Q432" t="s">
        <v>10060</v>
      </c>
      <c r="S432">
        <v>3.1684756000000001E-2</v>
      </c>
      <c r="T432">
        <v>1.0061263999999999E-3</v>
      </c>
      <c r="U432">
        <v>1.2448753999999999E-2</v>
      </c>
      <c r="V432">
        <v>5.2536960000000004E-3</v>
      </c>
      <c r="W432">
        <v>1.2376905000000001E-2</v>
      </c>
      <c r="X432">
        <v>6.7639859999999996E-3</v>
      </c>
      <c r="Y432">
        <v>0</v>
      </c>
      <c r="Z432">
        <v>0</v>
      </c>
      <c r="AA432">
        <v>0</v>
      </c>
      <c r="AB432">
        <v>1</v>
      </c>
      <c r="AC432">
        <v>0</v>
      </c>
      <c r="AD432" t="s">
        <v>48</v>
      </c>
      <c r="AE432" t="s">
        <v>48</v>
      </c>
      <c r="AF432" t="s">
        <v>48</v>
      </c>
    </row>
    <row r="433" spans="1:32" hidden="1" outlineLevel="1" x14ac:dyDescent="0.2">
      <c r="A433" t="s">
        <v>11338</v>
      </c>
      <c r="B433" t="s">
        <v>11339</v>
      </c>
      <c r="C433" t="s">
        <v>11340</v>
      </c>
      <c r="J433" t="s">
        <v>11341</v>
      </c>
      <c r="K433" t="s">
        <v>1094</v>
      </c>
      <c r="L433" t="s">
        <v>1233</v>
      </c>
      <c r="M433">
        <v>1</v>
      </c>
      <c r="P433" s="2" t="s">
        <v>11342</v>
      </c>
      <c r="Q433" t="s">
        <v>47</v>
      </c>
      <c r="S433">
        <v>0.14603140000000001</v>
      </c>
      <c r="T433">
        <v>2.8419495E-3</v>
      </c>
      <c r="U433">
        <v>2.6454043E-2</v>
      </c>
      <c r="V433">
        <v>7.2885780000000004E-3</v>
      </c>
      <c r="W433">
        <v>6.2500520000000004E-2</v>
      </c>
      <c r="X433">
        <v>6.9516995000000002E-3</v>
      </c>
      <c r="Y433">
        <v>-0.1</v>
      </c>
      <c r="Z433">
        <v>0</v>
      </c>
      <c r="AA433">
        <v>9.7000000000000003E-2</v>
      </c>
      <c r="AB433">
        <v>0.90300000000000002</v>
      </c>
      <c r="AC433">
        <v>-0.47670000000000001</v>
      </c>
      <c r="AD433" t="s">
        <v>48</v>
      </c>
      <c r="AE433" t="s">
        <v>48</v>
      </c>
      <c r="AF433" t="s">
        <v>48</v>
      </c>
    </row>
    <row r="434" spans="1:32" hidden="1" outlineLevel="1" x14ac:dyDescent="0.2">
      <c r="A434" t="s">
        <v>11343</v>
      </c>
      <c r="B434" t="s">
        <v>11344</v>
      </c>
      <c r="C434" t="s">
        <v>11345</v>
      </c>
      <c r="J434" t="s">
        <v>11346</v>
      </c>
      <c r="K434" t="s">
        <v>1094</v>
      </c>
      <c r="L434" t="s">
        <v>1233</v>
      </c>
      <c r="M434">
        <v>1</v>
      </c>
      <c r="P434" s="2" t="s">
        <v>11347</v>
      </c>
      <c r="Q434" t="s">
        <v>10021</v>
      </c>
      <c r="S434">
        <v>0.59720419999999996</v>
      </c>
      <c r="T434">
        <v>9.6492720000000004E-2</v>
      </c>
      <c r="U434">
        <v>0.62421219999999999</v>
      </c>
      <c r="V434">
        <v>5.5673427999999997E-2</v>
      </c>
      <c r="W434">
        <v>0.47945369999999998</v>
      </c>
      <c r="X434">
        <v>1.2181788000000001E-2</v>
      </c>
      <c r="Y434">
        <v>-0.1243055555555556</v>
      </c>
      <c r="Z434">
        <v>8.6999999999999994E-2</v>
      </c>
      <c r="AA434">
        <v>2.5999999999999999E-2</v>
      </c>
      <c r="AB434">
        <v>0.88700000000000001</v>
      </c>
      <c r="AC434">
        <v>0.42149999999999999</v>
      </c>
      <c r="AD434" t="s">
        <v>48</v>
      </c>
      <c r="AE434" t="s">
        <v>48</v>
      </c>
      <c r="AF434" t="s">
        <v>48</v>
      </c>
    </row>
    <row r="435" spans="1:32" hidden="1" outlineLevel="1" x14ac:dyDescent="0.2">
      <c r="A435" t="s">
        <v>11348</v>
      </c>
      <c r="B435" t="s">
        <v>11349</v>
      </c>
      <c r="C435" t="s">
        <v>11350</v>
      </c>
      <c r="J435" t="s">
        <v>11351</v>
      </c>
      <c r="K435" t="s">
        <v>1094</v>
      </c>
      <c r="L435" t="s">
        <v>1233</v>
      </c>
      <c r="M435">
        <v>1</v>
      </c>
      <c r="P435" s="2" t="s">
        <v>11352</v>
      </c>
      <c r="Q435" t="s">
        <v>47</v>
      </c>
      <c r="S435">
        <v>1.3508516E-2</v>
      </c>
      <c r="T435">
        <v>1.2397765999999999E-3</v>
      </c>
      <c r="U435">
        <v>1.4703264000000001E-2</v>
      </c>
      <c r="V435">
        <v>3.4777985E-3</v>
      </c>
      <c r="W435">
        <v>7.7028773E-3</v>
      </c>
      <c r="X435">
        <v>7.4954215000000001E-3</v>
      </c>
      <c r="Y435">
        <v>0</v>
      </c>
      <c r="Z435" t="s">
        <v>48</v>
      </c>
      <c r="AA435" t="s">
        <v>48</v>
      </c>
      <c r="AB435" t="s">
        <v>48</v>
      </c>
      <c r="AC435" t="s">
        <v>48</v>
      </c>
      <c r="AD435" t="s">
        <v>48</v>
      </c>
      <c r="AE435" t="s">
        <v>48</v>
      </c>
      <c r="AF435" t="s">
        <v>48</v>
      </c>
    </row>
    <row r="436" spans="1:32" hidden="1" outlineLevel="1" x14ac:dyDescent="0.2">
      <c r="A436" t="s">
        <v>11353</v>
      </c>
      <c r="B436" t="s">
        <v>11354</v>
      </c>
      <c r="C436" t="s">
        <v>11355</v>
      </c>
      <c r="J436" t="s">
        <v>11356</v>
      </c>
      <c r="K436" t="s">
        <v>1094</v>
      </c>
      <c r="L436" t="s">
        <v>1233</v>
      </c>
      <c r="M436">
        <v>1</v>
      </c>
      <c r="P436" s="2" t="s">
        <v>11357</v>
      </c>
      <c r="Q436" t="s">
        <v>10471</v>
      </c>
      <c r="S436">
        <v>3.6870047000000003E-2</v>
      </c>
      <c r="T436">
        <v>1.0013579999999999E-3</v>
      </c>
      <c r="U436">
        <v>1.1970524999999999E-2</v>
      </c>
      <c r="V436">
        <v>3.0153253999999998E-3</v>
      </c>
      <c r="W436">
        <v>1.6328929999999998E-2</v>
      </c>
      <c r="X436">
        <v>7.0164282999999996E-3</v>
      </c>
      <c r="Y436">
        <v>0.3</v>
      </c>
      <c r="Z436">
        <v>6.0999999999999999E-2</v>
      </c>
      <c r="AA436">
        <v>6.2E-2</v>
      </c>
      <c r="AB436">
        <v>0.877</v>
      </c>
      <c r="AC436">
        <v>-4.4000000000000003E-3</v>
      </c>
      <c r="AD436" t="s">
        <v>48</v>
      </c>
      <c r="AE436" t="s">
        <v>48</v>
      </c>
      <c r="AF436" t="s">
        <v>48</v>
      </c>
    </row>
    <row r="437" spans="1:32" hidden="1" outlineLevel="1" x14ac:dyDescent="0.2">
      <c r="A437" t="s">
        <v>11358</v>
      </c>
      <c r="B437" t="s">
        <v>11359</v>
      </c>
      <c r="C437" t="s">
        <v>11360</v>
      </c>
      <c r="J437" t="s">
        <v>11361</v>
      </c>
      <c r="K437" t="s">
        <v>1094</v>
      </c>
      <c r="L437" t="s">
        <v>1233</v>
      </c>
      <c r="M437">
        <v>1</v>
      </c>
      <c r="P437" s="2" t="s">
        <v>11362</v>
      </c>
      <c r="Q437" t="s">
        <v>10150</v>
      </c>
      <c r="S437">
        <v>2.1432023000000001E-2</v>
      </c>
      <c r="T437">
        <v>1.0251998999999999E-3</v>
      </c>
      <c r="U437">
        <v>1.1646013E-2</v>
      </c>
      <c r="V437">
        <v>4.8097213999999996E-3</v>
      </c>
      <c r="W437">
        <v>1.1958903999999999E-2</v>
      </c>
      <c r="X437">
        <v>6.7316214999999999E-3</v>
      </c>
      <c r="Y437">
        <v>0.4</v>
      </c>
      <c r="Z437">
        <v>0.26800000000000002</v>
      </c>
      <c r="AA437">
        <v>0</v>
      </c>
      <c r="AB437">
        <v>0.73199999999999998</v>
      </c>
      <c r="AC437">
        <v>0.51060000000000005</v>
      </c>
      <c r="AD437" t="s">
        <v>48</v>
      </c>
      <c r="AE437" t="s">
        <v>48</v>
      </c>
      <c r="AF437" t="s">
        <v>48</v>
      </c>
    </row>
    <row r="438" spans="1:32" hidden="1" outlineLevel="1" x14ac:dyDescent="0.2">
      <c r="A438" t="s">
        <v>11363</v>
      </c>
      <c r="B438" t="s">
        <v>11364</v>
      </c>
      <c r="C438" t="s">
        <v>11365</v>
      </c>
      <c r="J438" t="s">
        <v>11366</v>
      </c>
      <c r="K438" t="s">
        <v>1094</v>
      </c>
      <c r="L438" t="s">
        <v>1233</v>
      </c>
      <c r="M438">
        <v>1</v>
      </c>
      <c r="P438" s="2" t="s">
        <v>11367</v>
      </c>
      <c r="Q438" t="s">
        <v>47</v>
      </c>
      <c r="S438">
        <v>1.8220790000000001E-2</v>
      </c>
      <c r="T438">
        <v>5.4597854999999999E-4</v>
      </c>
      <c r="U438">
        <v>1.1680172000000001E-2</v>
      </c>
      <c r="V438">
        <v>2.2013724999999998E-3</v>
      </c>
      <c r="W438">
        <v>1.0248893E-2</v>
      </c>
      <c r="X438">
        <v>6.1490620000000003E-3</v>
      </c>
      <c r="Y438">
        <v>0.26666666666666672</v>
      </c>
      <c r="Z438">
        <v>0.22800000000000001</v>
      </c>
      <c r="AA438">
        <v>0.03</v>
      </c>
      <c r="AB438">
        <v>0.74199999999999999</v>
      </c>
      <c r="AC438">
        <v>0.90880000000000005</v>
      </c>
      <c r="AD438" t="s">
        <v>48</v>
      </c>
      <c r="AE438" t="s">
        <v>48</v>
      </c>
      <c r="AF438" t="s">
        <v>48</v>
      </c>
    </row>
    <row r="439" spans="1:32" hidden="1" outlineLevel="1" x14ac:dyDescent="0.2">
      <c r="A439" t="s">
        <v>11368</v>
      </c>
      <c r="B439" t="s">
        <v>11369</v>
      </c>
      <c r="C439" t="s">
        <v>11370</v>
      </c>
      <c r="J439" t="s">
        <v>11371</v>
      </c>
      <c r="K439" t="s">
        <v>1094</v>
      </c>
      <c r="L439" t="s">
        <v>1233</v>
      </c>
      <c r="M439">
        <v>1</v>
      </c>
      <c r="P439" s="2" t="s">
        <v>11372</v>
      </c>
      <c r="Q439" t="s">
        <v>47</v>
      </c>
      <c r="S439">
        <v>0.82995890000000005</v>
      </c>
      <c r="T439">
        <v>0.22207877000000001</v>
      </c>
      <c r="U439">
        <v>0.74669569999999996</v>
      </c>
      <c r="V439">
        <v>6.3404050000000003E-2</v>
      </c>
      <c r="W439">
        <v>0.71551244999999997</v>
      </c>
      <c r="X439">
        <v>1.6292779E-2</v>
      </c>
      <c r="Y439">
        <v>0</v>
      </c>
      <c r="Z439">
        <v>0</v>
      </c>
      <c r="AA439">
        <v>0.24399999999999999</v>
      </c>
      <c r="AB439">
        <v>0.75600000000000001</v>
      </c>
      <c r="AC439">
        <v>-0.54990000000000006</v>
      </c>
      <c r="AD439" t="s">
        <v>48</v>
      </c>
      <c r="AE439" t="s">
        <v>48</v>
      </c>
      <c r="AF439" t="s">
        <v>48</v>
      </c>
    </row>
    <row r="440" spans="1:32" hidden="1" outlineLevel="1" x14ac:dyDescent="0.2">
      <c r="A440" t="s">
        <v>11373</v>
      </c>
      <c r="B440" t="s">
        <v>11374</v>
      </c>
      <c r="C440" t="s">
        <v>11375</v>
      </c>
      <c r="J440" t="s">
        <v>11376</v>
      </c>
      <c r="K440" t="s">
        <v>1094</v>
      </c>
      <c r="L440" t="s">
        <v>1233</v>
      </c>
      <c r="M440">
        <v>1</v>
      </c>
      <c r="P440" s="2" t="s">
        <v>11377</v>
      </c>
      <c r="Q440" t="s">
        <v>47</v>
      </c>
      <c r="S440">
        <v>0.112746716</v>
      </c>
      <c r="T440">
        <v>2.1457671999999999E-3</v>
      </c>
      <c r="U440">
        <v>2.5497584E-2</v>
      </c>
      <c r="V440">
        <v>3.6072909999999999E-3</v>
      </c>
      <c r="W440">
        <v>6.2675339999999996E-2</v>
      </c>
      <c r="X440">
        <v>7.4048014000000001E-3</v>
      </c>
      <c r="Y440">
        <v>-3.7037037037037042E-2</v>
      </c>
      <c r="Z440">
        <v>0.154</v>
      </c>
      <c r="AA440">
        <v>6.8000000000000005E-2</v>
      </c>
      <c r="AB440">
        <v>0.77800000000000002</v>
      </c>
      <c r="AC440">
        <v>0.74960000000000004</v>
      </c>
      <c r="AD440" t="s">
        <v>48</v>
      </c>
      <c r="AE440" t="s">
        <v>48</v>
      </c>
      <c r="AF440" t="s">
        <v>48</v>
      </c>
    </row>
    <row r="441" spans="1:32" hidden="1" outlineLevel="1" x14ac:dyDescent="0.2">
      <c r="A441" t="s">
        <v>11378</v>
      </c>
      <c r="B441" t="s">
        <v>11379</v>
      </c>
      <c r="C441" t="s">
        <v>11380</v>
      </c>
      <c r="J441" t="s">
        <v>11381</v>
      </c>
      <c r="K441" t="s">
        <v>1094</v>
      </c>
      <c r="L441" t="s">
        <v>1233</v>
      </c>
      <c r="M441">
        <v>1</v>
      </c>
      <c r="P441" s="2" t="s">
        <v>11382</v>
      </c>
      <c r="Q441" t="s">
        <v>47</v>
      </c>
      <c r="S441">
        <v>0.37795907000000001</v>
      </c>
      <c r="T441">
        <v>7.209778E-3</v>
      </c>
      <c r="U441">
        <v>0.17473822999999999</v>
      </c>
      <c r="V441">
        <v>8.0655329999999997E-3</v>
      </c>
      <c r="W441">
        <v>0.42167732000000002</v>
      </c>
      <c r="X441">
        <v>6.8869706999999999E-3</v>
      </c>
      <c r="Y441">
        <v>-0.1333333333333333</v>
      </c>
      <c r="Z441">
        <v>6.0999999999999999E-2</v>
      </c>
      <c r="AA441">
        <v>0.123</v>
      </c>
      <c r="AB441">
        <v>0.81599999999999995</v>
      </c>
      <c r="AC441">
        <v>-0.73429999999999995</v>
      </c>
      <c r="AD441" t="s">
        <v>48</v>
      </c>
      <c r="AE441" t="s">
        <v>48</v>
      </c>
      <c r="AF441" t="s">
        <v>48</v>
      </c>
    </row>
    <row r="442" spans="1:32" hidden="1" outlineLevel="1" x14ac:dyDescent="0.2">
      <c r="A442" t="s">
        <v>11383</v>
      </c>
      <c r="B442" t="s">
        <v>11384</v>
      </c>
      <c r="C442" t="s">
        <v>11385</v>
      </c>
      <c r="J442" t="s">
        <v>11386</v>
      </c>
      <c r="K442" t="s">
        <v>1094</v>
      </c>
      <c r="L442" t="s">
        <v>1233</v>
      </c>
      <c r="M442">
        <v>1</v>
      </c>
      <c r="P442" s="2" t="s">
        <v>11387</v>
      </c>
      <c r="Q442" t="s">
        <v>47</v>
      </c>
      <c r="S442">
        <v>1.0681151999999999E-2</v>
      </c>
      <c r="T442">
        <v>4.3630600000000002E-4</v>
      </c>
      <c r="U442">
        <v>9.7672539999999995E-3</v>
      </c>
      <c r="V442">
        <v>1.4984131999999999E-3</v>
      </c>
      <c r="W442">
        <v>8.0638800000000007E-3</v>
      </c>
      <c r="X442">
        <v>6.1037516999999999E-3</v>
      </c>
      <c r="Y442">
        <v>0.15</v>
      </c>
      <c r="Z442">
        <v>5.3999999999999999E-2</v>
      </c>
      <c r="AA442">
        <v>0</v>
      </c>
      <c r="AB442">
        <v>0.94599999999999995</v>
      </c>
      <c r="AC442">
        <v>0.44969999999999999</v>
      </c>
      <c r="AD442" t="s">
        <v>48</v>
      </c>
      <c r="AE442" t="s">
        <v>48</v>
      </c>
      <c r="AF442" t="s">
        <v>48</v>
      </c>
    </row>
    <row r="443" spans="1:32" hidden="1" outlineLevel="1" x14ac:dyDescent="0.2">
      <c r="A443" t="s">
        <v>11388</v>
      </c>
      <c r="B443" t="s">
        <v>11389</v>
      </c>
      <c r="C443" t="s">
        <v>11390</v>
      </c>
      <c r="J443" t="s">
        <v>11391</v>
      </c>
      <c r="K443" t="s">
        <v>1094</v>
      </c>
      <c r="L443" t="s">
        <v>1233</v>
      </c>
      <c r="M443">
        <v>1</v>
      </c>
      <c r="P443" s="2" t="s">
        <v>11392</v>
      </c>
      <c r="Q443" t="s">
        <v>11393</v>
      </c>
      <c r="S443">
        <v>0.44002727000000003</v>
      </c>
      <c r="T443">
        <v>2.3076923999999999E-2</v>
      </c>
      <c r="U443">
        <v>0.27274926999999999</v>
      </c>
      <c r="V443">
        <v>2.8628819E-2</v>
      </c>
      <c r="W443">
        <v>0.40698266</v>
      </c>
      <c r="X443">
        <v>0.23696843000000001</v>
      </c>
      <c r="Y443">
        <v>-0.41249999999999998</v>
      </c>
      <c r="Z443">
        <v>0</v>
      </c>
      <c r="AA443">
        <v>0.308</v>
      </c>
      <c r="AB443">
        <v>0.69199999999999995</v>
      </c>
      <c r="AC443">
        <v>-0.79059999999999997</v>
      </c>
      <c r="AD443" t="s">
        <v>48</v>
      </c>
      <c r="AE443" t="s">
        <v>48</v>
      </c>
      <c r="AF443" t="s">
        <v>48</v>
      </c>
    </row>
    <row r="444" spans="1:32" hidden="1" outlineLevel="1" x14ac:dyDescent="0.2">
      <c r="A444" t="s">
        <v>11394</v>
      </c>
      <c r="B444" t="s">
        <v>11395</v>
      </c>
      <c r="C444" t="s">
        <v>11396</v>
      </c>
      <c r="J444" t="s">
        <v>11397</v>
      </c>
      <c r="K444" t="s">
        <v>1094</v>
      </c>
      <c r="L444" t="s">
        <v>1233</v>
      </c>
      <c r="M444">
        <v>1</v>
      </c>
      <c r="P444" s="2" t="s">
        <v>11398</v>
      </c>
      <c r="Q444" t="s">
        <v>10132</v>
      </c>
      <c r="S444">
        <v>2.0960632999999999E-2</v>
      </c>
      <c r="T444">
        <v>1.0061263999999999E-3</v>
      </c>
      <c r="U444">
        <v>1.2346276999999999E-2</v>
      </c>
      <c r="V444">
        <v>3.3483060000000001E-3</v>
      </c>
      <c r="W444">
        <v>1.14269E-2</v>
      </c>
      <c r="X444">
        <v>7.2365062999999999E-3</v>
      </c>
      <c r="Y444">
        <v>0</v>
      </c>
      <c r="Z444">
        <v>0</v>
      </c>
      <c r="AA444">
        <v>0</v>
      </c>
      <c r="AB444">
        <v>1</v>
      </c>
      <c r="AC444">
        <v>0</v>
      </c>
      <c r="AD444" t="s">
        <v>48</v>
      </c>
      <c r="AE444" t="s">
        <v>48</v>
      </c>
      <c r="AF444" t="s">
        <v>48</v>
      </c>
    </row>
    <row r="445" spans="1:32" hidden="1" outlineLevel="1" x14ac:dyDescent="0.2">
      <c r="A445" t="s">
        <v>11399</v>
      </c>
      <c r="B445" t="s">
        <v>11400</v>
      </c>
      <c r="C445" t="s">
        <v>11401</v>
      </c>
      <c r="J445" t="s">
        <v>11402</v>
      </c>
      <c r="K445" t="s">
        <v>1094</v>
      </c>
      <c r="L445" t="s">
        <v>1233</v>
      </c>
      <c r="M445">
        <v>1</v>
      </c>
      <c r="P445" s="2" t="s">
        <v>11403</v>
      </c>
      <c r="Q445" t="s">
        <v>47</v>
      </c>
      <c r="Y445" t="s">
        <v>48</v>
      </c>
      <c r="Z445" t="s">
        <v>48</v>
      </c>
      <c r="AA445" t="s">
        <v>48</v>
      </c>
      <c r="AB445" t="s">
        <v>48</v>
      </c>
      <c r="AC445" t="s">
        <v>48</v>
      </c>
      <c r="AD445" t="s">
        <v>48</v>
      </c>
      <c r="AE445" t="s">
        <v>48</v>
      </c>
      <c r="AF445" t="s">
        <v>48</v>
      </c>
    </row>
    <row r="446" spans="1:32" hidden="1" outlineLevel="1" x14ac:dyDescent="0.2">
      <c r="A446" t="s">
        <v>11404</v>
      </c>
      <c r="B446" t="s">
        <v>11405</v>
      </c>
      <c r="C446" t="s">
        <v>11406</v>
      </c>
      <c r="J446" t="s">
        <v>11407</v>
      </c>
      <c r="K446" t="s">
        <v>1094</v>
      </c>
      <c r="L446" t="s">
        <v>1233</v>
      </c>
      <c r="M446">
        <v>1</v>
      </c>
      <c r="P446" s="2" t="s">
        <v>11408</v>
      </c>
      <c r="Q446" t="s">
        <v>47</v>
      </c>
      <c r="S446">
        <v>0.57271194000000003</v>
      </c>
      <c r="T446">
        <v>5.025077E-2</v>
      </c>
      <c r="U446">
        <v>0.64460015000000004</v>
      </c>
      <c r="V446">
        <v>5.2035484E-2</v>
      </c>
      <c r="W446">
        <v>0.48399165</v>
      </c>
      <c r="X446">
        <v>1.0188141E-2</v>
      </c>
      <c r="Y446">
        <v>7.0833333333333331E-2</v>
      </c>
      <c r="Z446">
        <v>0</v>
      </c>
      <c r="AA446">
        <v>7.0000000000000007E-2</v>
      </c>
      <c r="AB446">
        <v>0.93</v>
      </c>
      <c r="AC446">
        <v>-0.49380000000000002</v>
      </c>
      <c r="AD446" t="s">
        <v>48</v>
      </c>
      <c r="AE446" t="s">
        <v>48</v>
      </c>
      <c r="AF446" t="s">
        <v>48</v>
      </c>
    </row>
    <row r="447" spans="1:32" hidden="1" outlineLevel="1" x14ac:dyDescent="0.2">
      <c r="A447" t="s">
        <v>11409</v>
      </c>
      <c r="B447" t="s">
        <v>11410</v>
      </c>
      <c r="C447" t="s">
        <v>11411</v>
      </c>
      <c r="J447" t="s">
        <v>11412</v>
      </c>
      <c r="K447" t="s">
        <v>1094</v>
      </c>
      <c r="L447" t="s">
        <v>1233</v>
      </c>
      <c r="M447">
        <v>1</v>
      </c>
      <c r="P447" s="2" t="s">
        <v>11413</v>
      </c>
      <c r="Q447" t="s">
        <v>47</v>
      </c>
      <c r="S447">
        <v>0.28547329999999999</v>
      </c>
      <c r="T447">
        <v>4.9209594999999997E-3</v>
      </c>
      <c r="U447">
        <v>3.7653890000000002E-2</v>
      </c>
      <c r="V447">
        <v>1.03594E-2</v>
      </c>
      <c r="W447">
        <v>0.24287975000000001</v>
      </c>
      <c r="X447">
        <v>1.0731862999999999E-2</v>
      </c>
      <c r="Y447">
        <v>0</v>
      </c>
      <c r="Z447">
        <v>0</v>
      </c>
      <c r="AA447">
        <v>0</v>
      </c>
      <c r="AB447">
        <v>1</v>
      </c>
      <c r="AC447">
        <v>0</v>
      </c>
      <c r="AD447" t="s">
        <v>48</v>
      </c>
      <c r="AE447" t="s">
        <v>48</v>
      </c>
      <c r="AF447" t="s">
        <v>48</v>
      </c>
    </row>
    <row r="448" spans="1:32" hidden="1" outlineLevel="1" x14ac:dyDescent="0.2">
      <c r="A448" t="s">
        <v>11414</v>
      </c>
      <c r="B448" t="s">
        <v>11415</v>
      </c>
      <c r="C448" t="s">
        <v>11416</v>
      </c>
      <c r="J448" t="s">
        <v>11417</v>
      </c>
      <c r="K448" t="s">
        <v>1094</v>
      </c>
      <c r="L448" t="s">
        <v>1233</v>
      </c>
      <c r="M448">
        <v>1</v>
      </c>
      <c r="P448" s="2" t="s">
        <v>11418</v>
      </c>
      <c r="Q448" t="s">
        <v>47</v>
      </c>
      <c r="S448">
        <v>0.112850055</v>
      </c>
      <c r="T448">
        <v>1.6498566000000001E-3</v>
      </c>
      <c r="U448">
        <v>1.7982551999999999E-2</v>
      </c>
      <c r="V448">
        <v>7.0665907E-3</v>
      </c>
      <c r="W448">
        <v>5.4376743999999998E-2</v>
      </c>
      <c r="X448">
        <v>6.1231706999999996E-3</v>
      </c>
      <c r="Y448">
        <v>8.253968253968258E-2</v>
      </c>
      <c r="Z448">
        <v>0.13500000000000001</v>
      </c>
      <c r="AA448">
        <v>9.2999999999999999E-2</v>
      </c>
      <c r="AB448">
        <v>0.77200000000000002</v>
      </c>
      <c r="AC448">
        <v>0.2177</v>
      </c>
      <c r="AD448" t="s">
        <v>48</v>
      </c>
      <c r="AE448" t="s">
        <v>48</v>
      </c>
      <c r="AF448" t="s">
        <v>48</v>
      </c>
    </row>
    <row r="449" spans="1:32" hidden="1" outlineLevel="1" x14ac:dyDescent="0.2">
      <c r="A449" t="s">
        <v>11419</v>
      </c>
      <c r="B449" t="s">
        <v>11420</v>
      </c>
      <c r="C449" t="s">
        <v>11421</v>
      </c>
      <c r="J449" t="s">
        <v>11422</v>
      </c>
      <c r="K449" t="s">
        <v>1094</v>
      </c>
      <c r="L449" t="s">
        <v>1233</v>
      </c>
      <c r="M449">
        <v>1</v>
      </c>
      <c r="P449" s="2" t="s">
        <v>11423</v>
      </c>
      <c r="Q449" t="s">
        <v>47</v>
      </c>
      <c r="S449">
        <v>0.11388342999999999</v>
      </c>
      <c r="T449">
        <v>3.5476685000000001E-3</v>
      </c>
      <c r="U449">
        <v>3.6401358000000002E-2</v>
      </c>
      <c r="V449">
        <v>8.2875199999999996E-3</v>
      </c>
      <c r="W449">
        <v>4.8521040000000001E-2</v>
      </c>
      <c r="X449">
        <v>1.1638066000000001E-2</v>
      </c>
      <c r="Y449">
        <v>8.1060606060606041E-2</v>
      </c>
      <c r="Z449">
        <v>3.3000000000000002E-2</v>
      </c>
      <c r="AA449">
        <v>0.114</v>
      </c>
      <c r="AB449">
        <v>0.85299999999999998</v>
      </c>
      <c r="AC449">
        <v>-0.85589999999999999</v>
      </c>
      <c r="AD449" t="s">
        <v>48</v>
      </c>
      <c r="AE449" t="s">
        <v>48</v>
      </c>
      <c r="AF449" t="s">
        <v>48</v>
      </c>
    </row>
    <row r="450" spans="1:32" hidden="1" outlineLevel="1" x14ac:dyDescent="0.2">
      <c r="A450" t="s">
        <v>11424</v>
      </c>
      <c r="B450" t="s">
        <v>11425</v>
      </c>
      <c r="C450" t="s">
        <v>11426</v>
      </c>
      <c r="J450" t="s">
        <v>11427</v>
      </c>
      <c r="K450" t="s">
        <v>1094</v>
      </c>
      <c r="L450" t="s">
        <v>1233</v>
      </c>
      <c r="M450">
        <v>1</v>
      </c>
      <c r="P450" s="2" t="s">
        <v>11428</v>
      </c>
      <c r="Q450" t="s">
        <v>47</v>
      </c>
      <c r="S450">
        <v>3.1331215000000003E-2</v>
      </c>
      <c r="T450">
        <v>9.7751619999999996E-4</v>
      </c>
      <c r="U450">
        <v>1.5591404E-2</v>
      </c>
      <c r="V450">
        <v>2.0903789999999998E-3</v>
      </c>
      <c r="W450">
        <v>1.6936934000000001E-2</v>
      </c>
      <c r="X450">
        <v>6.8740249999999998E-3</v>
      </c>
      <c r="Y450">
        <v>0.1575</v>
      </c>
      <c r="Z450">
        <v>8.9999999999999993E-3</v>
      </c>
      <c r="AA450">
        <v>0</v>
      </c>
      <c r="AB450">
        <v>0.99099999999999999</v>
      </c>
      <c r="AC450">
        <v>0.22989999999999999</v>
      </c>
      <c r="AD450" t="s">
        <v>48</v>
      </c>
      <c r="AE450" t="s">
        <v>48</v>
      </c>
      <c r="AF450" t="s">
        <v>48</v>
      </c>
    </row>
    <row r="451" spans="1:32" hidden="1" outlineLevel="1" x14ac:dyDescent="0.2">
      <c r="A451" t="s">
        <v>11429</v>
      </c>
      <c r="B451" t="s">
        <v>11430</v>
      </c>
      <c r="C451" t="s">
        <v>11431</v>
      </c>
      <c r="J451" t="s">
        <v>11432</v>
      </c>
      <c r="K451" t="s">
        <v>1094</v>
      </c>
      <c r="L451" t="s">
        <v>1233</v>
      </c>
      <c r="M451">
        <v>1</v>
      </c>
      <c r="P451" s="2" t="s">
        <v>11433</v>
      </c>
      <c r="Q451" t="s">
        <v>47</v>
      </c>
      <c r="S451">
        <v>4.2904640000000001E-2</v>
      </c>
      <c r="T451">
        <v>1.5449524E-3</v>
      </c>
      <c r="U451">
        <v>1.5113175E-2</v>
      </c>
      <c r="V451">
        <v>3.1263188000000002E-3</v>
      </c>
      <c r="W451">
        <v>1.40109155E-2</v>
      </c>
      <c r="X451">
        <v>1.1430934E-2</v>
      </c>
      <c r="Y451">
        <v>0.3</v>
      </c>
      <c r="Z451">
        <v>0</v>
      </c>
      <c r="AA451">
        <v>4.9000000000000002E-2</v>
      </c>
      <c r="AB451">
        <v>0.95099999999999996</v>
      </c>
      <c r="AC451">
        <v>-0.16950000000000001</v>
      </c>
      <c r="AD451" t="s">
        <v>48</v>
      </c>
      <c r="AE451" t="s">
        <v>48</v>
      </c>
      <c r="AF451" t="s">
        <v>48</v>
      </c>
    </row>
    <row r="452" spans="1:32" hidden="1" outlineLevel="1" x14ac:dyDescent="0.2">
      <c r="A452" t="s">
        <v>11434</v>
      </c>
      <c r="B452" t="s">
        <v>11435</v>
      </c>
      <c r="C452" t="s">
        <v>11436</v>
      </c>
      <c r="J452" t="s">
        <v>11437</v>
      </c>
      <c r="K452" t="s">
        <v>1094</v>
      </c>
      <c r="L452" t="s">
        <v>1233</v>
      </c>
      <c r="M452">
        <v>1</v>
      </c>
      <c r="P452" s="2" t="s">
        <v>11438</v>
      </c>
      <c r="Q452" t="s">
        <v>47</v>
      </c>
      <c r="S452">
        <v>1.847211E-2</v>
      </c>
      <c r="T452">
        <v>6.4849853999999997E-4</v>
      </c>
      <c r="U452">
        <v>1.2687868999999999E-2</v>
      </c>
      <c r="V452">
        <v>2.3308650000000001E-3</v>
      </c>
      <c r="W452">
        <v>1.0058892E-2</v>
      </c>
      <c r="X452">
        <v>6.0066585000000004E-3</v>
      </c>
      <c r="Y452">
        <v>0.111734693877551</v>
      </c>
      <c r="Z452">
        <v>9.7000000000000003E-2</v>
      </c>
      <c r="AA452">
        <v>0</v>
      </c>
      <c r="AB452">
        <v>0.90300000000000002</v>
      </c>
      <c r="AC452">
        <v>0.83599999999999997</v>
      </c>
      <c r="AD452" t="s">
        <v>48</v>
      </c>
      <c r="AE452" t="s">
        <v>48</v>
      </c>
      <c r="AF452" t="s">
        <v>48</v>
      </c>
    </row>
    <row r="453" spans="1:32" hidden="1" outlineLevel="1" x14ac:dyDescent="0.2">
      <c r="A453" t="s">
        <v>11439</v>
      </c>
      <c r="B453" t="s">
        <v>11440</v>
      </c>
      <c r="C453" t="s">
        <v>11441</v>
      </c>
      <c r="J453" t="s">
        <v>11442</v>
      </c>
      <c r="K453" t="s">
        <v>1094</v>
      </c>
      <c r="L453" t="s">
        <v>1233</v>
      </c>
      <c r="M453">
        <v>1</v>
      </c>
      <c r="P453" s="2" t="s">
        <v>11443</v>
      </c>
      <c r="Q453" t="s">
        <v>10471</v>
      </c>
      <c r="S453">
        <v>5.4531995E-2</v>
      </c>
      <c r="T453">
        <v>1.5735625999999999E-3</v>
      </c>
      <c r="U453">
        <v>1.7299367E-2</v>
      </c>
      <c r="V453">
        <v>5.0317086000000004E-3</v>
      </c>
      <c r="W453">
        <v>1.6404930000000002E-2</v>
      </c>
      <c r="X453">
        <v>6.8999166000000001E-3</v>
      </c>
      <c r="Y453">
        <v>0.28333333333333333</v>
      </c>
      <c r="Z453">
        <v>6.5000000000000002E-2</v>
      </c>
      <c r="AA453">
        <v>2.4E-2</v>
      </c>
      <c r="AB453">
        <v>0.91</v>
      </c>
      <c r="AC453">
        <v>0.4728</v>
      </c>
      <c r="AD453" t="s">
        <v>48</v>
      </c>
      <c r="AE453" t="s">
        <v>48</v>
      </c>
      <c r="AF453" t="s">
        <v>48</v>
      </c>
    </row>
    <row r="454" spans="1:32" hidden="1" outlineLevel="1" x14ac:dyDescent="0.2">
      <c r="A454" t="s">
        <v>11444</v>
      </c>
      <c r="B454" t="s">
        <v>11445</v>
      </c>
      <c r="C454" t="s">
        <v>11446</v>
      </c>
      <c r="J454" t="s">
        <v>11447</v>
      </c>
      <c r="K454" t="s">
        <v>1094</v>
      </c>
      <c r="L454" t="s">
        <v>1233</v>
      </c>
      <c r="M454">
        <v>1</v>
      </c>
      <c r="P454" s="2" t="s">
        <v>11448</v>
      </c>
      <c r="Q454" t="s">
        <v>10471</v>
      </c>
      <c r="S454">
        <v>0.11098998</v>
      </c>
      <c r="T454">
        <v>2.0885468E-3</v>
      </c>
      <c r="U454">
        <v>2.2423252000000001E-2</v>
      </c>
      <c r="V454">
        <v>3.0523231E-3</v>
      </c>
      <c r="W454">
        <v>6.2675339999999996E-2</v>
      </c>
      <c r="X454">
        <v>7.0293739999999997E-3</v>
      </c>
      <c r="Y454">
        <v>-8.5606060606060602E-2</v>
      </c>
      <c r="Z454">
        <v>7.0000000000000007E-2</v>
      </c>
      <c r="AA454">
        <v>8.5000000000000006E-2</v>
      </c>
      <c r="AB454">
        <v>0.84499999999999997</v>
      </c>
      <c r="AC454">
        <v>-0.20469999999999999</v>
      </c>
      <c r="AD454" t="s">
        <v>48</v>
      </c>
      <c r="AE454" t="s">
        <v>48</v>
      </c>
      <c r="AF454" t="s">
        <v>48</v>
      </c>
    </row>
    <row r="455" spans="1:32" hidden="1" outlineLevel="1" x14ac:dyDescent="0.2">
      <c r="A455" t="s">
        <v>11449</v>
      </c>
      <c r="B455" t="s">
        <v>11450</v>
      </c>
      <c r="C455" t="s">
        <v>11451</v>
      </c>
      <c r="J455" t="s">
        <v>11452</v>
      </c>
      <c r="K455" t="s">
        <v>1094</v>
      </c>
      <c r="L455" t="s">
        <v>1233</v>
      </c>
      <c r="M455">
        <v>1</v>
      </c>
      <c r="P455" s="2" t="s">
        <v>11453</v>
      </c>
      <c r="Q455" t="s">
        <v>47</v>
      </c>
      <c r="S455">
        <v>0.1140901</v>
      </c>
      <c r="T455">
        <v>3.2424926999999998E-3</v>
      </c>
      <c r="U455">
        <v>2.4951036999999999E-2</v>
      </c>
      <c r="V455">
        <v>3.7136483999999997E-2</v>
      </c>
      <c r="W455">
        <v>3.9151907E-2</v>
      </c>
      <c r="X455">
        <v>8.298059E-3</v>
      </c>
      <c r="Y455">
        <v>2.0833333333333329E-2</v>
      </c>
      <c r="Z455">
        <v>0.122</v>
      </c>
      <c r="AA455">
        <v>0</v>
      </c>
      <c r="AB455">
        <v>0.878</v>
      </c>
      <c r="AC455">
        <v>0.49390000000000001</v>
      </c>
      <c r="AD455" t="s">
        <v>48</v>
      </c>
      <c r="AE455" t="s">
        <v>48</v>
      </c>
      <c r="AF455" t="s">
        <v>48</v>
      </c>
    </row>
    <row r="456" spans="1:32" hidden="1" outlineLevel="1" x14ac:dyDescent="0.2">
      <c r="A456" t="s">
        <v>11454</v>
      </c>
      <c r="B456" t="s">
        <v>11455</v>
      </c>
      <c r="C456" t="s">
        <v>11456</v>
      </c>
      <c r="J456" t="s">
        <v>11457</v>
      </c>
      <c r="K456" t="s">
        <v>1094</v>
      </c>
      <c r="L456" t="s">
        <v>1233</v>
      </c>
      <c r="M456">
        <v>1</v>
      </c>
      <c r="P456" s="2" t="s">
        <v>11458</v>
      </c>
      <c r="Q456" t="s">
        <v>47</v>
      </c>
      <c r="S456">
        <v>0.37340667999999999</v>
      </c>
      <c r="T456">
        <v>1.5996376E-2</v>
      </c>
      <c r="U456">
        <v>0.30513810000000002</v>
      </c>
      <c r="V456">
        <v>9.4714510000000005E-3</v>
      </c>
      <c r="W456">
        <v>0.34101152000000001</v>
      </c>
      <c r="X456">
        <v>7.3918556000000003E-3</v>
      </c>
      <c r="Y456">
        <v>4.1666666666666657E-2</v>
      </c>
      <c r="Z456">
        <v>8.5000000000000006E-2</v>
      </c>
      <c r="AA456">
        <v>0</v>
      </c>
      <c r="AB456">
        <v>0.91500000000000004</v>
      </c>
      <c r="AC456">
        <v>0.49259999999999998</v>
      </c>
      <c r="AD456" t="s">
        <v>48</v>
      </c>
      <c r="AE456" t="s">
        <v>48</v>
      </c>
      <c r="AF456" t="s">
        <v>48</v>
      </c>
    </row>
    <row r="457" spans="1:32" hidden="1" outlineLevel="1" x14ac:dyDescent="0.2">
      <c r="A457" t="s">
        <v>11459</v>
      </c>
      <c r="B457" t="s">
        <v>11460</v>
      </c>
      <c r="C457" t="s">
        <v>11461</v>
      </c>
      <c r="J457" t="s">
        <v>11462</v>
      </c>
      <c r="K457" t="s">
        <v>1094</v>
      </c>
      <c r="L457" t="s">
        <v>1233</v>
      </c>
      <c r="M457">
        <v>1</v>
      </c>
      <c r="P457" s="2" t="s">
        <v>11463</v>
      </c>
      <c r="Q457" t="s">
        <v>47</v>
      </c>
      <c r="S457">
        <v>0.20009701999999999</v>
      </c>
      <c r="T457">
        <v>7.3623656999999999E-3</v>
      </c>
      <c r="U457">
        <v>6.5460119999999997E-2</v>
      </c>
      <c r="V457">
        <v>1.3345404E-2</v>
      </c>
      <c r="W457">
        <v>8.2372494000000004E-2</v>
      </c>
      <c r="X457">
        <v>8.6864319999999991E-3</v>
      </c>
      <c r="Y457">
        <v>0.19166666666666671</v>
      </c>
      <c r="Z457">
        <v>9.0999999999999998E-2</v>
      </c>
      <c r="AA457">
        <v>4.7E-2</v>
      </c>
      <c r="AB457">
        <v>0.86199999999999999</v>
      </c>
      <c r="AC457">
        <v>0.71419999999999995</v>
      </c>
      <c r="AD457" t="s">
        <v>48</v>
      </c>
      <c r="AE457" t="s">
        <v>48</v>
      </c>
      <c r="AF457" t="s">
        <v>48</v>
      </c>
    </row>
    <row r="458" spans="1:32" hidden="1" outlineLevel="1" x14ac:dyDescent="0.2">
      <c r="A458" t="s">
        <v>11464</v>
      </c>
      <c r="B458" t="s">
        <v>11465</v>
      </c>
      <c r="C458" t="s">
        <v>11466</v>
      </c>
      <c r="J458" t="s">
        <v>11467</v>
      </c>
      <c r="K458" t="s">
        <v>1094</v>
      </c>
      <c r="L458" t="s">
        <v>1233</v>
      </c>
      <c r="M458">
        <v>1</v>
      </c>
      <c r="P458" s="2" t="s">
        <v>11468</v>
      </c>
      <c r="Q458" t="s">
        <v>47</v>
      </c>
      <c r="S458">
        <v>3.3098929999999999E-2</v>
      </c>
      <c r="T458">
        <v>1.1539459000000001E-3</v>
      </c>
      <c r="U458">
        <v>1.3576009E-2</v>
      </c>
      <c r="V458">
        <v>1.9701357999999999E-3</v>
      </c>
      <c r="W458">
        <v>1.5264923999999999E-2</v>
      </c>
      <c r="X458">
        <v>8.0520890000000001E-3</v>
      </c>
      <c r="Y458">
        <v>0.11874999999999999</v>
      </c>
      <c r="Z458">
        <v>0.123</v>
      </c>
      <c r="AA458">
        <v>0</v>
      </c>
      <c r="AB458">
        <v>0.877</v>
      </c>
      <c r="AC458">
        <v>0.73450000000000004</v>
      </c>
      <c r="AD458" t="s">
        <v>48</v>
      </c>
      <c r="AE458" t="s">
        <v>48</v>
      </c>
      <c r="AF458" t="s">
        <v>48</v>
      </c>
    </row>
    <row r="459" spans="1:32" hidden="1" outlineLevel="1" x14ac:dyDescent="0.2">
      <c r="A459" t="s">
        <v>11469</v>
      </c>
      <c r="B459" t="s">
        <v>11470</v>
      </c>
      <c r="C459" t="s">
        <v>11471</v>
      </c>
      <c r="J459" t="s">
        <v>11472</v>
      </c>
      <c r="K459" t="s">
        <v>1094</v>
      </c>
      <c r="L459" t="s">
        <v>1233</v>
      </c>
      <c r="M459">
        <v>1</v>
      </c>
      <c r="P459" s="2" t="s">
        <v>11473</v>
      </c>
      <c r="Q459" t="s">
        <v>47</v>
      </c>
      <c r="S459">
        <v>0.79985510000000004</v>
      </c>
      <c r="T459">
        <v>0.52891463000000005</v>
      </c>
      <c r="U459">
        <v>0.58072566999999997</v>
      </c>
      <c r="V459">
        <v>0.51357960000000002</v>
      </c>
      <c r="W459">
        <v>0.60994150000000003</v>
      </c>
      <c r="X459">
        <v>0.14960353000000001</v>
      </c>
      <c r="Y459">
        <v>0.12722222222222221</v>
      </c>
      <c r="Z459">
        <v>0.104</v>
      </c>
      <c r="AA459">
        <v>0.13500000000000001</v>
      </c>
      <c r="AB459">
        <v>0.76100000000000001</v>
      </c>
      <c r="AC459">
        <v>-0.77780000000000005</v>
      </c>
      <c r="AD459" t="s">
        <v>48</v>
      </c>
      <c r="AE459" t="s">
        <v>48</v>
      </c>
      <c r="AF459" t="s">
        <v>48</v>
      </c>
    </row>
    <row r="460" spans="1:32" hidden="1" outlineLevel="1" x14ac:dyDescent="0.2">
      <c r="A460" t="s">
        <v>11474</v>
      </c>
      <c r="B460" t="s">
        <v>11475</v>
      </c>
      <c r="C460" t="s">
        <v>11476</v>
      </c>
      <c r="J460" t="s">
        <v>11477</v>
      </c>
      <c r="K460" t="s">
        <v>1094</v>
      </c>
      <c r="L460" t="s">
        <v>1233</v>
      </c>
      <c r="M460">
        <v>1</v>
      </c>
      <c r="P460" s="2" t="s">
        <v>11478</v>
      </c>
      <c r="Q460" t="s">
        <v>47</v>
      </c>
      <c r="S460">
        <v>0.10566349</v>
      </c>
      <c r="T460">
        <v>3.0708313000000001E-3</v>
      </c>
      <c r="U460">
        <v>3.0389198999999999E-2</v>
      </c>
      <c r="V460">
        <v>9.0644750000000007E-3</v>
      </c>
      <c r="W460">
        <v>3.5333442999999999E-2</v>
      </c>
      <c r="X460">
        <v>9.0748040000000006E-3</v>
      </c>
      <c r="Y460">
        <v>0.13333333333333339</v>
      </c>
      <c r="Z460">
        <v>7.9000000000000001E-2</v>
      </c>
      <c r="AA460">
        <v>5.5E-2</v>
      </c>
      <c r="AB460">
        <v>0.86599999999999999</v>
      </c>
      <c r="AC460">
        <v>0.74790000000000001</v>
      </c>
      <c r="AD460" t="s">
        <v>48</v>
      </c>
      <c r="AE460" t="s">
        <v>48</v>
      </c>
      <c r="AF460" t="s">
        <v>48</v>
      </c>
    </row>
    <row r="461" spans="1:32" hidden="1" outlineLevel="1" x14ac:dyDescent="0.2">
      <c r="A461" t="s">
        <v>11479</v>
      </c>
      <c r="B461" t="s">
        <v>11480</v>
      </c>
      <c r="C461" t="s">
        <v>11481</v>
      </c>
      <c r="J461" t="s">
        <v>11482</v>
      </c>
      <c r="K461" t="s">
        <v>1094</v>
      </c>
      <c r="L461" t="s">
        <v>1233</v>
      </c>
      <c r="M461">
        <v>1</v>
      </c>
      <c r="P461" s="2" t="s">
        <v>11483</v>
      </c>
      <c r="Q461" t="s">
        <v>10060</v>
      </c>
      <c r="S461">
        <v>0.37751234</v>
      </c>
      <c r="T461">
        <v>1.5931819E-2</v>
      </c>
      <c r="U461">
        <v>9.4866049999999993E-2</v>
      </c>
      <c r="V461">
        <v>8.1701129999999997E-2</v>
      </c>
      <c r="W461">
        <v>0.26395000000000002</v>
      </c>
      <c r="X461">
        <v>0.28362189999999998</v>
      </c>
      <c r="Y461">
        <v>0</v>
      </c>
      <c r="Z461">
        <v>0</v>
      </c>
      <c r="AA461">
        <v>0.20599999999999999</v>
      </c>
      <c r="AB461">
        <v>0.79400000000000004</v>
      </c>
      <c r="AC461">
        <v>-0.38179999999999997</v>
      </c>
      <c r="AD461" t="s">
        <v>48</v>
      </c>
      <c r="AE461" t="s">
        <v>48</v>
      </c>
      <c r="AF461" t="s">
        <v>48</v>
      </c>
    </row>
    <row r="462" spans="1:32" hidden="1" outlineLevel="1" x14ac:dyDescent="0.2">
      <c r="A462" t="s">
        <v>11484</v>
      </c>
      <c r="B462" t="s">
        <v>11485</v>
      </c>
      <c r="C462" t="s">
        <v>11486</v>
      </c>
      <c r="J462" t="s">
        <v>11487</v>
      </c>
      <c r="K462" t="s">
        <v>1094</v>
      </c>
      <c r="L462" t="s">
        <v>1233</v>
      </c>
      <c r="M462">
        <v>1</v>
      </c>
      <c r="P462" s="2" t="s">
        <v>11488</v>
      </c>
      <c r="Q462" t="s">
        <v>47</v>
      </c>
      <c r="S462">
        <v>0.16098402000000001</v>
      </c>
      <c r="T462">
        <v>4.8255920000000001E-3</v>
      </c>
      <c r="U462">
        <v>3.7904396999999999E-2</v>
      </c>
      <c r="V462">
        <v>1.5556159999999999E-2</v>
      </c>
      <c r="W462">
        <v>6.4773209999999998E-2</v>
      </c>
      <c r="X462">
        <v>1.0058681999999999E-2</v>
      </c>
      <c r="Y462">
        <v>0.1008297258297258</v>
      </c>
      <c r="Z462">
        <v>0.192</v>
      </c>
      <c r="AA462">
        <v>9.0999999999999998E-2</v>
      </c>
      <c r="AB462">
        <v>0.71599999999999997</v>
      </c>
      <c r="AC462">
        <v>0.97699999999999998</v>
      </c>
      <c r="AD462" t="s">
        <v>48</v>
      </c>
      <c r="AE462" t="s">
        <v>48</v>
      </c>
      <c r="AF462" t="s">
        <v>48</v>
      </c>
    </row>
    <row r="463" spans="1:32" hidden="1" outlineLevel="1" x14ac:dyDescent="0.2">
      <c r="A463" t="s">
        <v>11489</v>
      </c>
      <c r="B463" t="s">
        <v>11485</v>
      </c>
      <c r="C463" t="s">
        <v>11490</v>
      </c>
      <c r="J463" t="s">
        <v>11491</v>
      </c>
      <c r="K463" t="s">
        <v>1094</v>
      </c>
      <c r="L463" t="s">
        <v>1233</v>
      </c>
      <c r="M463">
        <v>1</v>
      </c>
      <c r="P463" s="2" t="s">
        <v>11492</v>
      </c>
      <c r="Q463" t="s">
        <v>47</v>
      </c>
      <c r="S463">
        <v>9.1913216000000006E-2</v>
      </c>
      <c r="T463">
        <v>2.2602081000000001E-3</v>
      </c>
      <c r="U463">
        <v>2.0373697999999999E-2</v>
      </c>
      <c r="V463">
        <v>6.8076057000000002E-3</v>
      </c>
      <c r="W463">
        <v>2.6315893999999999E-2</v>
      </c>
      <c r="X463">
        <v>8.090926E-3</v>
      </c>
      <c r="Y463">
        <v>0.18</v>
      </c>
      <c r="Z463">
        <v>0.126</v>
      </c>
      <c r="AA463">
        <v>2.9000000000000001E-2</v>
      </c>
      <c r="AB463">
        <v>0.84499999999999997</v>
      </c>
      <c r="AC463">
        <v>0.75660000000000005</v>
      </c>
      <c r="AD463" t="s">
        <v>48</v>
      </c>
      <c r="AE463" t="s">
        <v>48</v>
      </c>
      <c r="AF463" t="s">
        <v>48</v>
      </c>
    </row>
    <row r="464" spans="1:32" hidden="1" outlineLevel="1" x14ac:dyDescent="0.2">
      <c r="A464" t="s">
        <v>11493</v>
      </c>
      <c r="B464" t="s">
        <v>11494</v>
      </c>
      <c r="C464" t="s">
        <v>11495</v>
      </c>
      <c r="J464" t="s">
        <v>11496</v>
      </c>
      <c r="K464" t="s">
        <v>1094</v>
      </c>
      <c r="L464" t="s">
        <v>1233</v>
      </c>
      <c r="M464">
        <v>1</v>
      </c>
      <c r="P464" s="2" t="s">
        <v>11497</v>
      </c>
      <c r="Q464" t="s">
        <v>47</v>
      </c>
      <c r="S464">
        <v>0.37751234</v>
      </c>
      <c r="T464">
        <v>1.6060932E-2</v>
      </c>
      <c r="U464">
        <v>0.12903777999999999</v>
      </c>
      <c r="V464">
        <v>3.3527173E-2</v>
      </c>
      <c r="W464">
        <v>0.24928533999999999</v>
      </c>
      <c r="X464">
        <v>0.34804322999999998</v>
      </c>
      <c r="Y464">
        <v>-0.6333333333333333</v>
      </c>
      <c r="Z464">
        <v>4.8000000000000001E-2</v>
      </c>
      <c r="AA464">
        <v>0.40100000000000002</v>
      </c>
      <c r="AB464">
        <v>0.55100000000000005</v>
      </c>
      <c r="AC464">
        <v>-0.89100000000000001</v>
      </c>
      <c r="AD464" t="s">
        <v>48</v>
      </c>
      <c r="AE464" t="s">
        <v>48</v>
      </c>
      <c r="AF464" t="s">
        <v>48</v>
      </c>
    </row>
    <row r="465" spans="1:32" hidden="1" outlineLevel="1" x14ac:dyDescent="0.2">
      <c r="A465" t="s">
        <v>11498</v>
      </c>
      <c r="B465" t="s">
        <v>11499</v>
      </c>
      <c r="C465" t="s">
        <v>11500</v>
      </c>
      <c r="J465" t="s">
        <v>11501</v>
      </c>
      <c r="K465" t="s">
        <v>1094</v>
      </c>
      <c r="L465" t="s">
        <v>1233</v>
      </c>
      <c r="M465">
        <v>1</v>
      </c>
      <c r="P465" s="2" t="s">
        <v>11502</v>
      </c>
      <c r="Q465" t="s">
        <v>47</v>
      </c>
      <c r="S465">
        <v>3.4041705999999998E-2</v>
      </c>
      <c r="T465">
        <v>1.2159348E-3</v>
      </c>
      <c r="U465">
        <v>1.6069633999999999E-2</v>
      </c>
      <c r="V465">
        <v>5.8086635999999997E-3</v>
      </c>
      <c r="W465">
        <v>1.4086916E-2</v>
      </c>
      <c r="X465">
        <v>6.6927844000000004E-3</v>
      </c>
      <c r="Y465">
        <v>0.3</v>
      </c>
      <c r="Z465">
        <v>2.5999999999999999E-2</v>
      </c>
      <c r="AA465">
        <v>0.05</v>
      </c>
      <c r="AB465">
        <v>0.92400000000000004</v>
      </c>
      <c r="AC465">
        <v>-0.26169999999999999</v>
      </c>
      <c r="AD465" t="s">
        <v>48</v>
      </c>
      <c r="AE465" t="s">
        <v>48</v>
      </c>
      <c r="AF465" t="s">
        <v>48</v>
      </c>
    </row>
    <row r="466" spans="1:32" hidden="1" outlineLevel="1" x14ac:dyDescent="0.2">
      <c r="A466" t="s">
        <v>11503</v>
      </c>
      <c r="B466" t="s">
        <v>11504</v>
      </c>
      <c r="C466" t="s">
        <v>11505</v>
      </c>
      <c r="J466" t="s">
        <v>11506</v>
      </c>
      <c r="K466" t="s">
        <v>1094</v>
      </c>
      <c r="L466" t="s">
        <v>1233</v>
      </c>
      <c r="M466">
        <v>1</v>
      </c>
      <c r="P466" s="2" t="s">
        <v>11507</v>
      </c>
      <c r="Q466" t="s">
        <v>47</v>
      </c>
      <c r="S466">
        <v>8.2416519999999993E-2</v>
      </c>
      <c r="T466">
        <v>2.6893616000000001E-3</v>
      </c>
      <c r="U466">
        <v>2.2764844999999999E-2</v>
      </c>
      <c r="V466">
        <v>8.8424880000000008E-3</v>
      </c>
      <c r="W466">
        <v>2.2770792000000002E-2</v>
      </c>
      <c r="X466">
        <v>7.6507707000000001E-3</v>
      </c>
      <c r="Y466">
        <v>0.6</v>
      </c>
      <c r="Z466">
        <v>0.14499999999999999</v>
      </c>
      <c r="AA466">
        <v>2.9000000000000001E-2</v>
      </c>
      <c r="AB466">
        <v>0.82599999999999996</v>
      </c>
      <c r="AC466">
        <v>0.80940000000000001</v>
      </c>
      <c r="AD466" t="s">
        <v>48</v>
      </c>
      <c r="AE466" t="s">
        <v>48</v>
      </c>
      <c r="AF466" t="s">
        <v>48</v>
      </c>
    </row>
    <row r="467" spans="1:32" hidden="1" outlineLevel="1" x14ac:dyDescent="0.2">
      <c r="A467" t="s">
        <v>11508</v>
      </c>
      <c r="B467" t="s">
        <v>11509</v>
      </c>
      <c r="C467" t="s">
        <v>11510</v>
      </c>
      <c r="J467" t="s">
        <v>11511</v>
      </c>
      <c r="K467" t="s">
        <v>1094</v>
      </c>
      <c r="L467" t="s">
        <v>1233</v>
      </c>
      <c r="M467">
        <v>1</v>
      </c>
      <c r="P467" s="2" t="s">
        <v>11512</v>
      </c>
      <c r="Q467" t="s">
        <v>10060</v>
      </c>
      <c r="S467">
        <v>0.11036996</v>
      </c>
      <c r="T467">
        <v>3.1852721999999999E-3</v>
      </c>
      <c r="U467">
        <v>2.7410502E-2</v>
      </c>
      <c r="V467">
        <v>1.3345404E-2</v>
      </c>
      <c r="W467">
        <v>2.3221987999999999E-2</v>
      </c>
      <c r="X467">
        <v>9.4372859999999996E-3</v>
      </c>
      <c r="Y467">
        <v>0</v>
      </c>
      <c r="Z467">
        <v>0</v>
      </c>
      <c r="AA467">
        <v>0</v>
      </c>
      <c r="AB467">
        <v>1</v>
      </c>
      <c r="AC467">
        <v>0</v>
      </c>
      <c r="AD467" t="s">
        <v>48</v>
      </c>
      <c r="AE467" t="s">
        <v>48</v>
      </c>
      <c r="AF467" t="s">
        <v>48</v>
      </c>
    </row>
    <row r="468" spans="1:32" hidden="1" outlineLevel="1" x14ac:dyDescent="0.2">
      <c r="A468" t="s">
        <v>11513</v>
      </c>
      <c r="B468" t="s">
        <v>11514</v>
      </c>
      <c r="C468" t="s">
        <v>5185</v>
      </c>
      <c r="J468" t="s">
        <v>11515</v>
      </c>
      <c r="K468" t="s">
        <v>1094</v>
      </c>
      <c r="L468" t="s">
        <v>1233</v>
      </c>
      <c r="M468">
        <v>1</v>
      </c>
      <c r="P468" s="2" t="s">
        <v>11516</v>
      </c>
      <c r="Q468" t="s">
        <v>47</v>
      </c>
      <c r="S468">
        <v>5.4531995E-2</v>
      </c>
      <c r="T468">
        <v>2.1171570000000002E-3</v>
      </c>
      <c r="U468">
        <v>2.2491569999999999E-2</v>
      </c>
      <c r="V468">
        <v>6.0306509999999997E-3</v>
      </c>
      <c r="W468">
        <v>2.0708187999999999E-2</v>
      </c>
      <c r="X468">
        <v>8.1427099999999992E-3</v>
      </c>
      <c r="Y468">
        <v>8.028860028860027E-2</v>
      </c>
      <c r="Z468">
        <v>0.10100000000000001</v>
      </c>
      <c r="AA468">
        <v>5.6000000000000001E-2</v>
      </c>
      <c r="AB468">
        <v>0.84299999999999997</v>
      </c>
      <c r="AC468">
        <v>0.81589999999999996</v>
      </c>
      <c r="AD468" t="s">
        <v>48</v>
      </c>
      <c r="AE468" t="s">
        <v>48</v>
      </c>
      <c r="AF468" t="s">
        <v>48</v>
      </c>
    </row>
    <row r="469" spans="1:32" hidden="1" outlineLevel="1" x14ac:dyDescent="0.2">
      <c r="A469" t="s">
        <v>11517</v>
      </c>
      <c r="B469" t="s">
        <v>11518</v>
      </c>
      <c r="C469" t="s">
        <v>11519</v>
      </c>
      <c r="J469" t="s">
        <v>11520</v>
      </c>
      <c r="K469" t="s">
        <v>1094</v>
      </c>
      <c r="L469" t="s">
        <v>1233</v>
      </c>
      <c r="M469">
        <v>1</v>
      </c>
      <c r="P469" s="2" t="s">
        <v>11521</v>
      </c>
      <c r="Q469" t="s">
        <v>47</v>
      </c>
      <c r="S469">
        <v>0.13561769000000001</v>
      </c>
      <c r="T469">
        <v>2.9182434000000002E-3</v>
      </c>
      <c r="U469">
        <v>1.9622196000000001E-2</v>
      </c>
      <c r="V469">
        <v>4.3657473000000002E-3</v>
      </c>
      <c r="W469">
        <v>4.0323049999999999E-2</v>
      </c>
      <c r="X469">
        <v>7.7802282999999998E-3</v>
      </c>
      <c r="Y469">
        <v>0.17499999999999999</v>
      </c>
      <c r="Z469">
        <v>0.22900000000000001</v>
      </c>
      <c r="AA469">
        <v>5.3999999999999999E-2</v>
      </c>
      <c r="AB469">
        <v>0.71599999999999997</v>
      </c>
      <c r="AC469">
        <v>0.72489999999999999</v>
      </c>
      <c r="AD469" t="s">
        <v>48</v>
      </c>
      <c r="AE469" t="s">
        <v>48</v>
      </c>
      <c r="AF469" t="s">
        <v>48</v>
      </c>
    </row>
    <row r="470" spans="1:32" hidden="1" outlineLevel="1" x14ac:dyDescent="0.2">
      <c r="A470" t="s">
        <v>11522</v>
      </c>
      <c r="B470" t="s">
        <v>11523</v>
      </c>
      <c r="C470" t="s">
        <v>11524</v>
      </c>
      <c r="J470" t="s">
        <v>11525</v>
      </c>
      <c r="K470" t="s">
        <v>1094</v>
      </c>
      <c r="L470" t="s">
        <v>1233</v>
      </c>
      <c r="M470">
        <v>1</v>
      </c>
      <c r="P470" s="2" t="s">
        <v>11526</v>
      </c>
      <c r="Q470" t="s">
        <v>47</v>
      </c>
      <c r="S470">
        <v>3.3806015000000002E-2</v>
      </c>
      <c r="T470">
        <v>1.0013579999999999E-3</v>
      </c>
      <c r="U470">
        <v>1.4498308999999999E-2</v>
      </c>
      <c r="V470">
        <v>2.2198714000000001E-3</v>
      </c>
      <c r="W470">
        <v>1.7163088999999999E-2</v>
      </c>
      <c r="X470">
        <v>6.3303029999999998E-3</v>
      </c>
      <c r="Y470">
        <v>0</v>
      </c>
      <c r="Z470">
        <v>0</v>
      </c>
      <c r="AA470">
        <v>0</v>
      </c>
      <c r="AB470">
        <v>1</v>
      </c>
      <c r="AC470">
        <v>0</v>
      </c>
      <c r="AD470" t="s">
        <v>48</v>
      </c>
      <c r="AE470" t="s">
        <v>48</v>
      </c>
      <c r="AF470" t="s">
        <v>48</v>
      </c>
    </row>
    <row r="471" spans="1:32" hidden="1" outlineLevel="1" x14ac:dyDescent="0.2">
      <c r="A471" t="s">
        <v>11527</v>
      </c>
      <c r="B471" t="s">
        <v>11528</v>
      </c>
      <c r="C471" t="s">
        <v>11529</v>
      </c>
      <c r="J471" t="s">
        <v>11530</v>
      </c>
      <c r="K471" t="s">
        <v>1094</v>
      </c>
      <c r="L471" t="s">
        <v>1233</v>
      </c>
      <c r="M471">
        <v>1</v>
      </c>
      <c r="P471" s="2" t="s">
        <v>11531</v>
      </c>
      <c r="Q471" t="s">
        <v>47</v>
      </c>
      <c r="S471">
        <v>4.9336795000000003E-2</v>
      </c>
      <c r="T471">
        <v>1.4781951999999999E-3</v>
      </c>
      <c r="U471">
        <v>2.0442016E-2</v>
      </c>
      <c r="V471">
        <v>2.9783275E-3</v>
      </c>
      <c r="W471">
        <v>2.2964162999999999E-2</v>
      </c>
      <c r="X471">
        <v>7.2365062999999999E-3</v>
      </c>
      <c r="Y471">
        <v>-0.1361111111111111</v>
      </c>
      <c r="Z471">
        <v>7.6999999999999999E-2</v>
      </c>
      <c r="AA471">
        <v>0.109</v>
      </c>
      <c r="AB471">
        <v>0.81399999999999995</v>
      </c>
      <c r="AC471">
        <v>-0.75360000000000005</v>
      </c>
      <c r="AD471" t="s">
        <v>48</v>
      </c>
      <c r="AE471" t="s">
        <v>48</v>
      </c>
      <c r="AF471" t="s">
        <v>48</v>
      </c>
    </row>
    <row r="472" spans="1:32" hidden="1" outlineLevel="1" x14ac:dyDescent="0.2">
      <c r="A472" t="s">
        <v>11532</v>
      </c>
      <c r="B472" t="s">
        <v>11533</v>
      </c>
      <c r="C472" t="s">
        <v>11534</v>
      </c>
      <c r="J472" t="s">
        <v>11535</v>
      </c>
      <c r="K472" t="s">
        <v>1094</v>
      </c>
      <c r="L472" t="s">
        <v>1233</v>
      </c>
      <c r="M472">
        <v>1</v>
      </c>
      <c r="P472" s="2" t="s">
        <v>11536</v>
      </c>
      <c r="Q472" t="s">
        <v>47</v>
      </c>
      <c r="S472">
        <v>0.30527395000000002</v>
      </c>
      <c r="T472">
        <v>4.7111510000000002E-3</v>
      </c>
      <c r="U472">
        <v>7.3205839999999994E-2</v>
      </c>
      <c r="V472">
        <v>1.6862517E-2</v>
      </c>
      <c r="W472">
        <v>0.33625300000000002</v>
      </c>
      <c r="X472">
        <v>7.7931739999999999E-3</v>
      </c>
      <c r="Y472">
        <v>-8.042929292929292E-2</v>
      </c>
      <c r="Z472">
        <v>4.3999999999999997E-2</v>
      </c>
      <c r="AA472">
        <v>0.127</v>
      </c>
      <c r="AB472">
        <v>0.82799999999999996</v>
      </c>
      <c r="AC472">
        <v>-0.65969999999999995</v>
      </c>
      <c r="AD472" t="s">
        <v>48</v>
      </c>
      <c r="AE472" t="s">
        <v>48</v>
      </c>
      <c r="AF472" t="s">
        <v>48</v>
      </c>
    </row>
    <row r="473" spans="1:32" hidden="1" outlineLevel="1" x14ac:dyDescent="0.2">
      <c r="A473" t="s">
        <v>11537</v>
      </c>
      <c r="B473" t="s">
        <v>11538</v>
      </c>
      <c r="C473" t="s">
        <v>513</v>
      </c>
      <c r="J473" t="s">
        <v>11539</v>
      </c>
      <c r="K473" t="s">
        <v>1094</v>
      </c>
      <c r="L473" t="s">
        <v>1233</v>
      </c>
      <c r="M473">
        <v>1</v>
      </c>
      <c r="P473" s="2" t="s">
        <v>11540</v>
      </c>
      <c r="Q473" t="s">
        <v>47</v>
      </c>
      <c r="S473">
        <v>8.7956259999999994E-2</v>
      </c>
      <c r="T473">
        <v>2.7084349999999999E-3</v>
      </c>
      <c r="U473">
        <v>2.9596692000000001E-2</v>
      </c>
      <c r="V473">
        <v>5.6236745000000001E-3</v>
      </c>
      <c r="W473">
        <v>3.1036375000000001E-2</v>
      </c>
      <c r="X473">
        <v>8.2851139999999997E-3</v>
      </c>
      <c r="Y473">
        <v>4.2013888888888899E-2</v>
      </c>
      <c r="Z473">
        <v>8.5000000000000006E-2</v>
      </c>
      <c r="AA473">
        <v>1.2E-2</v>
      </c>
      <c r="AB473">
        <v>0.90300000000000002</v>
      </c>
      <c r="AC473">
        <v>0.9486</v>
      </c>
      <c r="AD473" t="s">
        <v>48</v>
      </c>
      <c r="AE473" t="s">
        <v>48</v>
      </c>
      <c r="AF473" t="s">
        <v>48</v>
      </c>
    </row>
    <row r="474" spans="1:32" hidden="1" outlineLevel="1" x14ac:dyDescent="0.2">
      <c r="A474" t="s">
        <v>11541</v>
      </c>
      <c r="B474" t="s">
        <v>11542</v>
      </c>
      <c r="C474" t="s">
        <v>11543</v>
      </c>
      <c r="J474" t="s">
        <v>10596</v>
      </c>
      <c r="K474" t="s">
        <v>1094</v>
      </c>
      <c r="L474" t="s">
        <v>1233</v>
      </c>
      <c r="M474">
        <v>1</v>
      </c>
      <c r="P474" s="2" t="s">
        <v>11544</v>
      </c>
      <c r="Q474" t="s">
        <v>47</v>
      </c>
      <c r="Y474" t="s">
        <v>48</v>
      </c>
      <c r="Z474" t="s">
        <v>48</v>
      </c>
      <c r="AA474" t="s">
        <v>48</v>
      </c>
      <c r="AB474" t="s">
        <v>48</v>
      </c>
      <c r="AC474" t="s">
        <v>48</v>
      </c>
      <c r="AD474" t="s">
        <v>48</v>
      </c>
      <c r="AE474" t="s">
        <v>48</v>
      </c>
      <c r="AF474" t="s">
        <v>48</v>
      </c>
    </row>
    <row r="475" spans="1:32" hidden="1" outlineLevel="1" x14ac:dyDescent="0.2">
      <c r="A475" t="s">
        <v>11545</v>
      </c>
      <c r="B475" t="s">
        <v>11546</v>
      </c>
      <c r="C475" t="s">
        <v>11547</v>
      </c>
      <c r="J475" t="s">
        <v>11548</v>
      </c>
      <c r="K475" t="s">
        <v>1094</v>
      </c>
      <c r="L475" t="s">
        <v>1233</v>
      </c>
      <c r="M475">
        <v>1</v>
      </c>
      <c r="P475" s="2" t="s">
        <v>11549</v>
      </c>
      <c r="Q475" t="s">
        <v>10132</v>
      </c>
      <c r="S475">
        <v>0.20009701999999999</v>
      </c>
      <c r="T475">
        <v>3.1852721999999999E-3</v>
      </c>
      <c r="U475">
        <v>2.1740068000000001E-2</v>
      </c>
      <c r="V475">
        <v>2.5343532000000001E-3</v>
      </c>
      <c r="W475">
        <v>7.6185785000000006E-2</v>
      </c>
      <c r="X475">
        <v>1.3165667000000001E-2</v>
      </c>
      <c r="Y475">
        <v>-0.33333333333333331</v>
      </c>
      <c r="Z475">
        <v>0.28899999999999998</v>
      </c>
      <c r="AA475">
        <v>0</v>
      </c>
      <c r="AB475">
        <v>0.71099999999999997</v>
      </c>
      <c r="AC475">
        <v>5.7200000000000001E-2</v>
      </c>
      <c r="AD475" t="s">
        <v>48</v>
      </c>
      <c r="AE475" t="s">
        <v>48</v>
      </c>
      <c r="AF475" t="s">
        <v>48</v>
      </c>
    </row>
    <row r="476" spans="1:32" hidden="1" outlineLevel="1" x14ac:dyDescent="0.2">
      <c r="A476" t="s">
        <v>11550</v>
      </c>
      <c r="B476" t="s">
        <v>11551</v>
      </c>
      <c r="C476" t="s">
        <v>11552</v>
      </c>
      <c r="J476" t="s">
        <v>11553</v>
      </c>
      <c r="K476" t="s">
        <v>1094</v>
      </c>
      <c r="L476" t="s">
        <v>1233</v>
      </c>
      <c r="M476">
        <v>1</v>
      </c>
      <c r="P476" s="2" t="s">
        <v>11554</v>
      </c>
      <c r="Q476" t="s">
        <v>10060</v>
      </c>
      <c r="S476">
        <v>3.2863232999999999E-2</v>
      </c>
      <c r="T476">
        <v>1.0347366000000001E-3</v>
      </c>
      <c r="U476">
        <v>1.2209640000000001E-2</v>
      </c>
      <c r="V476">
        <v>1.9886347000000002E-3</v>
      </c>
      <c r="W476">
        <v>1.6480930000000001E-2</v>
      </c>
      <c r="X476">
        <v>7.0811570000000002E-3</v>
      </c>
      <c r="Y476">
        <v>0.35714285714285721</v>
      </c>
      <c r="Z476">
        <v>5.7000000000000002E-2</v>
      </c>
      <c r="AA476">
        <v>7.6999999999999999E-2</v>
      </c>
      <c r="AB476">
        <v>0.86599999999999999</v>
      </c>
      <c r="AC476">
        <v>1.8700000000000001E-2</v>
      </c>
      <c r="AD476" t="s">
        <v>48</v>
      </c>
      <c r="AE476" t="s">
        <v>48</v>
      </c>
      <c r="AF476" t="s">
        <v>48</v>
      </c>
    </row>
    <row r="477" spans="1:32" hidden="1" outlineLevel="1" x14ac:dyDescent="0.2">
      <c r="A477" t="s">
        <v>11555</v>
      </c>
      <c r="B477" t="s">
        <v>11556</v>
      </c>
      <c r="C477" t="s">
        <v>11557</v>
      </c>
      <c r="J477" t="s">
        <v>11558</v>
      </c>
      <c r="K477" t="s">
        <v>1094</v>
      </c>
      <c r="L477" t="s">
        <v>1233</v>
      </c>
      <c r="M477">
        <v>1</v>
      </c>
      <c r="P477" s="2" t="s">
        <v>11559</v>
      </c>
      <c r="Q477" t="s">
        <v>10258</v>
      </c>
      <c r="S477">
        <v>3.2627537999999998E-2</v>
      </c>
      <c r="T477">
        <v>1.6593933E-3</v>
      </c>
      <c r="U477">
        <v>1.7231046999999999E-2</v>
      </c>
      <c r="V477">
        <v>5.105704E-3</v>
      </c>
      <c r="W477">
        <v>1.3934915000000001E-2</v>
      </c>
      <c r="X477">
        <v>7.4048014000000001E-3</v>
      </c>
      <c r="Y477">
        <v>0.5</v>
      </c>
      <c r="Z477">
        <v>0.48099999999999998</v>
      </c>
      <c r="AA477">
        <v>0.35399999999999998</v>
      </c>
      <c r="AB477">
        <v>0.16600000000000001</v>
      </c>
      <c r="AC477">
        <v>0.1943</v>
      </c>
      <c r="AD477" t="s">
        <v>48</v>
      </c>
      <c r="AE477" t="s">
        <v>48</v>
      </c>
      <c r="AF477" t="s">
        <v>48</v>
      </c>
    </row>
    <row r="478" spans="1:32" hidden="1" outlineLevel="1" x14ac:dyDescent="0.2">
      <c r="A478" t="s">
        <v>11560</v>
      </c>
      <c r="B478" t="s">
        <v>11561</v>
      </c>
      <c r="C478" t="s">
        <v>11562</v>
      </c>
      <c r="J478" t="s">
        <v>11563</v>
      </c>
      <c r="K478" t="s">
        <v>1094</v>
      </c>
      <c r="L478" t="s">
        <v>1233</v>
      </c>
      <c r="M478">
        <v>1</v>
      </c>
      <c r="P478" s="2" t="s">
        <v>11564</v>
      </c>
      <c r="Q478" t="s">
        <v>47</v>
      </c>
      <c r="S478">
        <v>0.58409500000000003</v>
      </c>
      <c r="T478">
        <v>4.5767321999999999E-2</v>
      </c>
      <c r="U478">
        <v>0.63211969999999995</v>
      </c>
      <c r="V478">
        <v>9.5763650000000006E-2</v>
      </c>
      <c r="W478">
        <v>0.51298010000000005</v>
      </c>
      <c r="X478">
        <v>1.0757755000000001E-2</v>
      </c>
      <c r="Y478">
        <v>0.6</v>
      </c>
      <c r="Z478">
        <v>0</v>
      </c>
      <c r="AA478">
        <v>9.5000000000000001E-2</v>
      </c>
      <c r="AB478">
        <v>0.90500000000000003</v>
      </c>
      <c r="AC478">
        <v>-0.29599999999999999</v>
      </c>
      <c r="AD478" t="s">
        <v>48</v>
      </c>
      <c r="AE478" t="s">
        <v>48</v>
      </c>
      <c r="AF478" t="s">
        <v>48</v>
      </c>
    </row>
    <row r="479" spans="1:32" hidden="1" outlineLevel="1" x14ac:dyDescent="0.2">
      <c r="A479" t="s">
        <v>11565</v>
      </c>
      <c r="B479" t="s">
        <v>11566</v>
      </c>
      <c r="C479" t="s">
        <v>11567</v>
      </c>
      <c r="J479" t="s">
        <v>11568</v>
      </c>
      <c r="K479" t="s">
        <v>1094</v>
      </c>
      <c r="L479" t="s">
        <v>1233</v>
      </c>
      <c r="M479">
        <v>1</v>
      </c>
      <c r="P479" s="2" t="s">
        <v>11569</v>
      </c>
      <c r="Q479" t="s">
        <v>47</v>
      </c>
      <c r="S479">
        <v>0.60275290000000004</v>
      </c>
      <c r="T479">
        <v>2.3246882E-2</v>
      </c>
      <c r="U479">
        <v>0.47435758</v>
      </c>
      <c r="V479">
        <v>1.5455672E-2</v>
      </c>
      <c r="W479">
        <v>0.62169384999999999</v>
      </c>
      <c r="X479">
        <v>1.0006900000000001E-2</v>
      </c>
      <c r="Y479">
        <v>-0.35185185185185192</v>
      </c>
      <c r="Z479">
        <v>0.10100000000000001</v>
      </c>
      <c r="AA479">
        <v>0.11</v>
      </c>
      <c r="AB479">
        <v>0.79</v>
      </c>
      <c r="AC479">
        <v>-0.18</v>
      </c>
      <c r="AD479" t="s">
        <v>48</v>
      </c>
      <c r="AE479" t="s">
        <v>48</v>
      </c>
      <c r="AF479" t="s">
        <v>48</v>
      </c>
    </row>
    <row r="480" spans="1:32" hidden="1" outlineLevel="1" x14ac:dyDescent="0.2">
      <c r="A480" t="s">
        <v>11570</v>
      </c>
      <c r="B480" t="s">
        <v>11571</v>
      </c>
      <c r="C480" t="s">
        <v>11572</v>
      </c>
      <c r="J480" t="s">
        <v>11573</v>
      </c>
      <c r="K480" t="s">
        <v>1094</v>
      </c>
      <c r="L480" t="s">
        <v>1233</v>
      </c>
      <c r="M480">
        <v>1</v>
      </c>
      <c r="P480" s="2" t="s">
        <v>11574</v>
      </c>
      <c r="Q480" t="s">
        <v>10132</v>
      </c>
      <c r="S480">
        <v>0.10522962</v>
      </c>
      <c r="T480">
        <v>1.7356873E-3</v>
      </c>
      <c r="U480">
        <v>1.3985921E-2</v>
      </c>
      <c r="V480">
        <v>4.4952400000000002E-3</v>
      </c>
      <c r="W480">
        <v>3.3570543000000001E-2</v>
      </c>
      <c r="X480">
        <v>1.0990778E-2</v>
      </c>
      <c r="Y480">
        <v>0.32500000000000001</v>
      </c>
      <c r="Z480">
        <v>0.22800000000000001</v>
      </c>
      <c r="AA480">
        <v>5.6000000000000001E-2</v>
      </c>
      <c r="AB480">
        <v>0.71599999999999997</v>
      </c>
      <c r="AC480">
        <v>0.75719999999999998</v>
      </c>
      <c r="AD480" t="s">
        <v>48</v>
      </c>
      <c r="AE480" t="s">
        <v>48</v>
      </c>
      <c r="AF480" t="s">
        <v>48</v>
      </c>
    </row>
    <row r="481" spans="1:32" hidden="1" outlineLevel="1" x14ac:dyDescent="0.2">
      <c r="A481" t="s">
        <v>11575</v>
      </c>
      <c r="B481" t="s">
        <v>11576</v>
      </c>
      <c r="C481" t="s">
        <v>11577</v>
      </c>
      <c r="J481" t="s">
        <v>11578</v>
      </c>
      <c r="K481" t="s">
        <v>1094</v>
      </c>
      <c r="L481" t="s">
        <v>1233</v>
      </c>
      <c r="M481">
        <v>1</v>
      </c>
      <c r="P481" s="2" t="s">
        <v>11579</v>
      </c>
      <c r="Q481" t="s">
        <v>47</v>
      </c>
      <c r="S481">
        <v>1.4136819E-2</v>
      </c>
      <c r="T481">
        <v>5.4121020000000004E-4</v>
      </c>
      <c r="U481">
        <v>1.13215E-2</v>
      </c>
      <c r="V481">
        <v>1.276426E-3</v>
      </c>
      <c r="W481">
        <v>8.8238840000000006E-3</v>
      </c>
      <c r="X481">
        <v>6.1425893000000001E-3</v>
      </c>
      <c r="Y481">
        <v>0.25714285714285717</v>
      </c>
      <c r="Z481">
        <v>0.114</v>
      </c>
      <c r="AA481">
        <v>0.1</v>
      </c>
      <c r="AB481">
        <v>0.78600000000000003</v>
      </c>
      <c r="AC481">
        <v>0.51039999999999996</v>
      </c>
      <c r="AD481" t="s">
        <v>48</v>
      </c>
      <c r="AE481" t="s">
        <v>48</v>
      </c>
      <c r="AF481" t="s">
        <v>48</v>
      </c>
    </row>
    <row r="482" spans="1:32" hidden="1" outlineLevel="1" x14ac:dyDescent="0.2">
      <c r="A482" t="s">
        <v>11580</v>
      </c>
      <c r="B482" t="s">
        <v>11581</v>
      </c>
      <c r="C482" t="s">
        <v>11582</v>
      </c>
      <c r="J482" t="s">
        <v>11583</v>
      </c>
      <c r="K482" t="s">
        <v>1094</v>
      </c>
      <c r="L482" t="s">
        <v>1233</v>
      </c>
      <c r="M482">
        <v>1</v>
      </c>
      <c r="P482" s="2" t="s">
        <v>11584</v>
      </c>
      <c r="Q482" t="s">
        <v>47</v>
      </c>
      <c r="S482">
        <v>0.44213469999999999</v>
      </c>
      <c r="T482">
        <v>2.3411208999999999E-2</v>
      </c>
      <c r="U482">
        <v>0.50135689999999999</v>
      </c>
      <c r="V482">
        <v>3.4300596000000003E-2</v>
      </c>
      <c r="W482">
        <v>0.33154017000000002</v>
      </c>
      <c r="X482">
        <v>1.1327368000000001E-2</v>
      </c>
      <c r="Y482">
        <v>0.2101851851851852</v>
      </c>
      <c r="Z482">
        <v>0.129</v>
      </c>
      <c r="AA482">
        <v>8.1000000000000003E-2</v>
      </c>
      <c r="AB482">
        <v>0.78900000000000003</v>
      </c>
      <c r="AC482">
        <v>0.46029999999999999</v>
      </c>
      <c r="AD482" t="s">
        <v>48</v>
      </c>
      <c r="AE482" t="s">
        <v>48</v>
      </c>
      <c r="AF482" t="s">
        <v>48</v>
      </c>
    </row>
    <row r="483" spans="1:32" hidden="1" outlineLevel="1" x14ac:dyDescent="0.2">
      <c r="A483" t="s">
        <v>11585</v>
      </c>
      <c r="B483" t="s">
        <v>11586</v>
      </c>
      <c r="C483" t="s">
        <v>11587</v>
      </c>
      <c r="J483" t="s">
        <v>11588</v>
      </c>
      <c r="K483" t="s">
        <v>1094</v>
      </c>
      <c r="L483" t="s">
        <v>1233</v>
      </c>
      <c r="M483">
        <v>1</v>
      </c>
      <c r="P483" s="2" t="s">
        <v>11589</v>
      </c>
      <c r="Q483" t="s">
        <v>47</v>
      </c>
      <c r="S483">
        <v>0.1104733</v>
      </c>
      <c r="T483">
        <v>2.7656554999999998E-3</v>
      </c>
      <c r="U483">
        <v>1.5557245000000001E-2</v>
      </c>
      <c r="V483">
        <v>4.5507363999999998E-3</v>
      </c>
      <c r="W483">
        <v>3.1036375000000001E-2</v>
      </c>
      <c r="X483">
        <v>9.5408520000000007E-3</v>
      </c>
      <c r="Y483">
        <v>0.5</v>
      </c>
      <c r="Z483">
        <v>0.10100000000000001</v>
      </c>
      <c r="AA483">
        <v>0.128</v>
      </c>
      <c r="AB483">
        <v>0.77100000000000002</v>
      </c>
      <c r="AC483">
        <v>-0.15670000000000001</v>
      </c>
      <c r="AD483" t="s">
        <v>48</v>
      </c>
      <c r="AE483" t="s">
        <v>48</v>
      </c>
      <c r="AF483" t="s">
        <v>48</v>
      </c>
    </row>
    <row r="484" spans="1:32" hidden="1" outlineLevel="1" x14ac:dyDescent="0.2">
      <c r="A484" t="s">
        <v>11590</v>
      </c>
      <c r="B484" t="s">
        <v>11591</v>
      </c>
      <c r="C484" t="s">
        <v>11592</v>
      </c>
      <c r="J484" t="s">
        <v>11593</v>
      </c>
      <c r="K484" t="s">
        <v>1094</v>
      </c>
      <c r="L484" t="s">
        <v>1233</v>
      </c>
      <c r="M484">
        <v>1</v>
      </c>
      <c r="P484" s="2" t="s">
        <v>11594</v>
      </c>
      <c r="Q484" t="s">
        <v>47</v>
      </c>
      <c r="S484">
        <v>2.8738570000000001E-2</v>
      </c>
      <c r="T484">
        <v>1.7261505E-3</v>
      </c>
      <c r="U484">
        <v>1.846078E-2</v>
      </c>
      <c r="V484">
        <v>5.5496785999999999E-3</v>
      </c>
      <c r="W484">
        <v>1.2452906E-2</v>
      </c>
      <c r="X484">
        <v>7.637825E-3</v>
      </c>
      <c r="Y484">
        <v>0.25</v>
      </c>
      <c r="Z484">
        <v>0.379</v>
      </c>
      <c r="AA484">
        <v>0</v>
      </c>
      <c r="AB484">
        <v>0.621</v>
      </c>
      <c r="AC484">
        <v>5.7200000000000001E-2</v>
      </c>
      <c r="AD484" t="s">
        <v>48</v>
      </c>
      <c r="AE484" t="s">
        <v>48</v>
      </c>
      <c r="AF484" t="s">
        <v>48</v>
      </c>
    </row>
    <row r="485" spans="1:32" hidden="1" outlineLevel="1" x14ac:dyDescent="0.2">
      <c r="A485" t="s">
        <v>11595</v>
      </c>
      <c r="B485" t="s">
        <v>11596</v>
      </c>
      <c r="C485" t="s">
        <v>11597</v>
      </c>
      <c r="J485" t="s">
        <v>11598</v>
      </c>
      <c r="K485" t="s">
        <v>1094</v>
      </c>
      <c r="L485" t="s">
        <v>1233</v>
      </c>
      <c r="M485">
        <v>1</v>
      </c>
      <c r="P485" s="2" t="s">
        <v>11599</v>
      </c>
      <c r="Q485" t="s">
        <v>47</v>
      </c>
      <c r="S485">
        <v>4.7357669999999998E-2</v>
      </c>
      <c r="T485">
        <v>1.7261505E-3</v>
      </c>
      <c r="U485">
        <v>1.6137952000000001E-2</v>
      </c>
      <c r="V485">
        <v>5.1427023000000004E-3</v>
      </c>
      <c r="W485">
        <v>1.8710041E-2</v>
      </c>
      <c r="X485">
        <v>7.1847233999999998E-3</v>
      </c>
      <c r="Y485">
        <v>0.26874999999999999</v>
      </c>
      <c r="Z485">
        <v>0.153</v>
      </c>
      <c r="AA485">
        <v>1.7999999999999999E-2</v>
      </c>
      <c r="AB485">
        <v>0.82899999999999996</v>
      </c>
      <c r="AC485">
        <v>0.79990000000000006</v>
      </c>
      <c r="AD485" t="s">
        <v>48</v>
      </c>
      <c r="AE485" t="s">
        <v>48</v>
      </c>
      <c r="AF485" t="s">
        <v>48</v>
      </c>
    </row>
    <row r="486" spans="1:32" hidden="1" outlineLevel="1" x14ac:dyDescent="0.2">
      <c r="A486" t="s">
        <v>11600</v>
      </c>
      <c r="B486" t="s">
        <v>11601</v>
      </c>
      <c r="C486" t="s">
        <v>11602</v>
      </c>
      <c r="J486" t="s">
        <v>11603</v>
      </c>
      <c r="K486" t="s">
        <v>1094</v>
      </c>
      <c r="L486" t="s">
        <v>1233</v>
      </c>
      <c r="M486">
        <v>1</v>
      </c>
      <c r="P486" s="2" t="s">
        <v>11604</v>
      </c>
      <c r="Q486" t="s">
        <v>47</v>
      </c>
      <c r="S486">
        <v>8.5582085000000002E-2</v>
      </c>
      <c r="T486">
        <v>1.9168854E-3</v>
      </c>
      <c r="U486">
        <v>3.2643758000000002E-2</v>
      </c>
      <c r="V486">
        <v>5.4016869999999996E-3</v>
      </c>
      <c r="W486">
        <v>3.3460363999999999E-2</v>
      </c>
      <c r="X486">
        <v>6.7510399999999998E-3</v>
      </c>
      <c r="Y486">
        <v>0.10115440115440121</v>
      </c>
      <c r="Z486">
        <v>6.6000000000000003E-2</v>
      </c>
      <c r="AA486">
        <v>0.10299999999999999</v>
      </c>
      <c r="AB486">
        <v>0.83099999999999996</v>
      </c>
      <c r="AC486">
        <v>-0.59819999999999995</v>
      </c>
      <c r="AD486" t="s">
        <v>48</v>
      </c>
      <c r="AE486" t="s">
        <v>48</v>
      </c>
      <c r="AF486" t="s">
        <v>48</v>
      </c>
    </row>
    <row r="487" spans="1:32" hidden="1" outlineLevel="1" x14ac:dyDescent="0.2">
      <c r="A487" t="s">
        <v>11605</v>
      </c>
      <c r="B487" t="s">
        <v>11606</v>
      </c>
      <c r="C487" t="s">
        <v>11607</v>
      </c>
      <c r="J487" t="s">
        <v>11608</v>
      </c>
      <c r="K487" t="s">
        <v>1094</v>
      </c>
      <c r="L487" t="s">
        <v>1233</v>
      </c>
      <c r="M487">
        <v>1</v>
      </c>
      <c r="P487" s="2" t="s">
        <v>11609</v>
      </c>
      <c r="Q487" t="s">
        <v>10060</v>
      </c>
      <c r="S487">
        <v>9.9589319999999995E-2</v>
      </c>
      <c r="T487">
        <v>1.8405914000000001E-3</v>
      </c>
      <c r="U487">
        <v>1.9212283E-2</v>
      </c>
      <c r="V487">
        <v>3.5887922E-3</v>
      </c>
      <c r="W487">
        <v>5.2620029999999998E-2</v>
      </c>
      <c r="X487">
        <v>6.7445672999999996E-3</v>
      </c>
      <c r="Y487">
        <v>0.28095238095238101</v>
      </c>
      <c r="Z487">
        <v>0.11</v>
      </c>
      <c r="AA487">
        <v>0</v>
      </c>
      <c r="AB487">
        <v>0.89</v>
      </c>
      <c r="AC487">
        <v>0.78469999999999995</v>
      </c>
      <c r="AD487" t="s">
        <v>48</v>
      </c>
      <c r="AE487" t="s">
        <v>48</v>
      </c>
      <c r="AF487" t="s">
        <v>48</v>
      </c>
    </row>
    <row r="488" spans="1:32" hidden="1" outlineLevel="1" x14ac:dyDescent="0.2">
      <c r="A488" t="s">
        <v>11610</v>
      </c>
      <c r="B488" t="s">
        <v>11611</v>
      </c>
      <c r="C488" t="s">
        <v>11612</v>
      </c>
      <c r="J488" t="s">
        <v>11613</v>
      </c>
      <c r="K488" t="s">
        <v>1094</v>
      </c>
      <c r="L488" t="s">
        <v>1233</v>
      </c>
      <c r="M488">
        <v>1</v>
      </c>
      <c r="P488" s="2" t="s">
        <v>11614</v>
      </c>
      <c r="Q488" t="s">
        <v>47</v>
      </c>
      <c r="S488">
        <v>8.3999305999999996E-2</v>
      </c>
      <c r="T488">
        <v>2.6130675999999999E-3</v>
      </c>
      <c r="U488">
        <v>2.7820411999999999E-2</v>
      </c>
      <c r="V488">
        <v>8.4725100000000008E-3</v>
      </c>
      <c r="W488">
        <v>3.0595648999999999E-2</v>
      </c>
      <c r="X488">
        <v>7.8837950000000007E-3</v>
      </c>
      <c r="Y488">
        <v>0.22</v>
      </c>
      <c r="Z488">
        <v>0.114</v>
      </c>
      <c r="AA488">
        <v>3.7999999999999999E-2</v>
      </c>
      <c r="AB488">
        <v>0.84799999999999998</v>
      </c>
      <c r="AC488">
        <v>0.85609999999999997</v>
      </c>
      <c r="AD488" t="s">
        <v>48</v>
      </c>
      <c r="AE488" t="s">
        <v>48</v>
      </c>
      <c r="AF488" t="s">
        <v>48</v>
      </c>
    </row>
    <row r="489" spans="1:32" hidden="1" outlineLevel="1" x14ac:dyDescent="0.2">
      <c r="A489" t="s">
        <v>11615</v>
      </c>
      <c r="B489" t="s">
        <v>11616</v>
      </c>
      <c r="C489" t="s">
        <v>11617</v>
      </c>
      <c r="J489" t="s">
        <v>11618</v>
      </c>
      <c r="K489" t="s">
        <v>1094</v>
      </c>
      <c r="L489" t="s">
        <v>1233</v>
      </c>
      <c r="M489">
        <v>1</v>
      </c>
      <c r="P489" s="2" t="s">
        <v>11619</v>
      </c>
      <c r="Q489" t="s">
        <v>47</v>
      </c>
      <c r="S489">
        <v>4.4883764999999999E-2</v>
      </c>
      <c r="T489">
        <v>1.5735625999999999E-3</v>
      </c>
      <c r="U489">
        <v>2.2901481000000001E-2</v>
      </c>
      <c r="V489">
        <v>5.3646889999999997E-3</v>
      </c>
      <c r="W489">
        <v>2.0385905999999999E-2</v>
      </c>
      <c r="X489">
        <v>7.2106145999999999E-3</v>
      </c>
      <c r="Y489">
        <v>0.28111111111111109</v>
      </c>
      <c r="Z489">
        <v>0.15</v>
      </c>
      <c r="AA489">
        <v>3.5999999999999997E-2</v>
      </c>
      <c r="AB489">
        <v>0.81499999999999995</v>
      </c>
      <c r="AC489">
        <v>0.9254</v>
      </c>
      <c r="AD489" t="s">
        <v>48</v>
      </c>
      <c r="AE489" t="s">
        <v>48</v>
      </c>
      <c r="AF489" t="s">
        <v>48</v>
      </c>
    </row>
    <row r="490" spans="1:32" hidden="1" outlineLevel="1" x14ac:dyDescent="0.2">
      <c r="A490" t="s">
        <v>11620</v>
      </c>
      <c r="B490" t="s">
        <v>11621</v>
      </c>
      <c r="C490" t="s">
        <v>11622</v>
      </c>
      <c r="J490" t="s">
        <v>11623</v>
      </c>
      <c r="K490" t="s">
        <v>1094</v>
      </c>
      <c r="L490" t="s">
        <v>1233</v>
      </c>
      <c r="M490">
        <v>1</v>
      </c>
      <c r="P490" s="2" t="s">
        <v>11624</v>
      </c>
      <c r="Q490" t="s">
        <v>47</v>
      </c>
      <c r="S490">
        <v>0.79985510000000004</v>
      </c>
      <c r="T490">
        <v>0.18844056000000001</v>
      </c>
      <c r="U490">
        <v>0.57220720000000003</v>
      </c>
      <c r="V490">
        <v>2.9144434E-2</v>
      </c>
      <c r="W490">
        <v>0.71120167000000001</v>
      </c>
      <c r="X490">
        <v>9.9551169999999994E-3</v>
      </c>
      <c r="Y490">
        <v>-0.31666666666666671</v>
      </c>
      <c r="Z490">
        <v>0</v>
      </c>
      <c r="AA490">
        <v>0.29499999999999998</v>
      </c>
      <c r="AB490">
        <v>0.70499999999999996</v>
      </c>
      <c r="AC490">
        <v>-0.74690000000000001</v>
      </c>
      <c r="AD490" t="s">
        <v>48</v>
      </c>
      <c r="AE490" t="s">
        <v>48</v>
      </c>
      <c r="AF490" t="s">
        <v>48</v>
      </c>
    </row>
    <row r="491" spans="1:32" hidden="1" outlineLevel="1" x14ac:dyDescent="0.2">
      <c r="A491" t="s">
        <v>11625</v>
      </c>
      <c r="B491" t="s">
        <v>11626</v>
      </c>
      <c r="C491" t="s">
        <v>11627</v>
      </c>
      <c r="J491" t="s">
        <v>11628</v>
      </c>
      <c r="K491" t="s">
        <v>1094</v>
      </c>
      <c r="L491" t="s">
        <v>1233</v>
      </c>
      <c r="M491">
        <v>1</v>
      </c>
      <c r="P491" s="2" t="s">
        <v>11629</v>
      </c>
      <c r="Q491" t="s">
        <v>47</v>
      </c>
      <c r="S491">
        <v>0.56269526000000003</v>
      </c>
      <c r="T491">
        <v>2.4491059999999999E-2</v>
      </c>
      <c r="U491">
        <v>0.62421219999999999</v>
      </c>
      <c r="V491">
        <v>4.2808260000000001E-2</v>
      </c>
      <c r="W491">
        <v>0.4747285</v>
      </c>
      <c r="X491">
        <v>2.1300000999999999E-2</v>
      </c>
      <c r="Y491">
        <v>0.2857142857142857</v>
      </c>
      <c r="Z491">
        <v>0</v>
      </c>
      <c r="AA491">
        <v>0</v>
      </c>
      <c r="AB491">
        <v>1</v>
      </c>
      <c r="AC491">
        <v>0</v>
      </c>
      <c r="AD491" t="s">
        <v>48</v>
      </c>
      <c r="AE491" t="s">
        <v>48</v>
      </c>
      <c r="AF491" t="s">
        <v>48</v>
      </c>
    </row>
    <row r="492" spans="1:32" hidden="1" outlineLevel="1" x14ac:dyDescent="0.2">
      <c r="A492" t="s">
        <v>11630</v>
      </c>
      <c r="B492" t="s">
        <v>11631</v>
      </c>
      <c r="C492" t="s">
        <v>11632</v>
      </c>
      <c r="J492" t="s">
        <v>11633</v>
      </c>
      <c r="K492" t="s">
        <v>1094</v>
      </c>
      <c r="L492" t="s">
        <v>1233</v>
      </c>
      <c r="M492">
        <v>1</v>
      </c>
      <c r="P492" s="2" t="s">
        <v>11634</v>
      </c>
      <c r="Q492" t="s">
        <v>10150</v>
      </c>
      <c r="S492">
        <v>2.5438840000000001E-2</v>
      </c>
      <c r="T492">
        <v>8.7261200000000004E-4</v>
      </c>
      <c r="U492">
        <v>1.3644326999999999E-2</v>
      </c>
      <c r="V492">
        <v>3.6442890000000002E-3</v>
      </c>
      <c r="W492">
        <v>1.302291E-2</v>
      </c>
      <c r="X492">
        <v>6.8157690000000002E-3</v>
      </c>
      <c r="Y492">
        <v>3.1250000000000032E-3</v>
      </c>
      <c r="Z492">
        <v>6.5000000000000002E-2</v>
      </c>
      <c r="AA492">
        <v>6.8000000000000005E-2</v>
      </c>
      <c r="AB492">
        <v>0.86799999999999999</v>
      </c>
      <c r="AC492">
        <v>-0.31459999999999999</v>
      </c>
      <c r="AD492" t="s">
        <v>48</v>
      </c>
      <c r="AE492" t="s">
        <v>48</v>
      </c>
      <c r="AF492" t="s">
        <v>48</v>
      </c>
    </row>
    <row r="493" spans="1:32" hidden="1" outlineLevel="1" x14ac:dyDescent="0.2">
      <c r="A493" t="s">
        <v>11635</v>
      </c>
      <c r="B493" t="s">
        <v>11636</v>
      </c>
      <c r="C493" t="s">
        <v>11637</v>
      </c>
      <c r="J493" t="s">
        <v>11638</v>
      </c>
      <c r="K493" t="s">
        <v>1094</v>
      </c>
      <c r="L493" t="s">
        <v>1233</v>
      </c>
      <c r="M493">
        <v>1</v>
      </c>
      <c r="P493" s="2" t="s">
        <v>11639</v>
      </c>
      <c r="Q493" t="s">
        <v>47</v>
      </c>
      <c r="S493">
        <v>9.4816750000000005E-2</v>
      </c>
      <c r="T493">
        <v>1.8024445E-3</v>
      </c>
      <c r="U493">
        <v>1.9143964999999999E-2</v>
      </c>
      <c r="V493">
        <v>3.7367835000000002E-3</v>
      </c>
      <c r="W493">
        <v>3.7980765E-2</v>
      </c>
      <c r="X493">
        <v>7.9744150000000003E-3</v>
      </c>
      <c r="Y493">
        <v>-4.0860881542699727E-2</v>
      </c>
      <c r="Z493">
        <v>0.16</v>
      </c>
      <c r="AA493">
        <v>4.7E-2</v>
      </c>
      <c r="AB493">
        <v>0.79300000000000004</v>
      </c>
      <c r="AC493">
        <v>0.97740000000000005</v>
      </c>
      <c r="AD493" t="s">
        <v>48</v>
      </c>
      <c r="AE493" t="s">
        <v>48</v>
      </c>
      <c r="AF493" t="s">
        <v>48</v>
      </c>
    </row>
    <row r="494" spans="1:32" hidden="1" outlineLevel="1" x14ac:dyDescent="0.2">
      <c r="A494" t="s">
        <v>11640</v>
      </c>
      <c r="B494" t="s">
        <v>11641</v>
      </c>
      <c r="C494" t="s">
        <v>11642</v>
      </c>
      <c r="J494" t="s">
        <v>11643</v>
      </c>
      <c r="K494" t="s">
        <v>1094</v>
      </c>
      <c r="L494" t="s">
        <v>1233</v>
      </c>
      <c r="M494">
        <v>1</v>
      </c>
      <c r="P494" s="2" t="s">
        <v>11644</v>
      </c>
      <c r="Q494" t="s">
        <v>10132</v>
      </c>
      <c r="S494">
        <v>0.11378009</v>
      </c>
      <c r="T494">
        <v>2.231598E-3</v>
      </c>
      <c r="U494">
        <v>1.6411226000000001E-2</v>
      </c>
      <c r="V494">
        <v>7.9175410000000002E-3</v>
      </c>
      <c r="W494">
        <v>4.7349896000000002E-2</v>
      </c>
      <c r="X494">
        <v>1.3217448999999999E-2</v>
      </c>
      <c r="Y494">
        <v>0.2121212121212121</v>
      </c>
      <c r="Z494">
        <v>0.1</v>
      </c>
      <c r="AA494">
        <v>7.5999999999999998E-2</v>
      </c>
      <c r="AB494">
        <v>0.82499999999999996</v>
      </c>
      <c r="AC494">
        <v>0.1779</v>
      </c>
      <c r="AD494" t="s">
        <v>48</v>
      </c>
      <c r="AE494" t="s">
        <v>48</v>
      </c>
      <c r="AF494" t="s">
        <v>48</v>
      </c>
    </row>
    <row r="495" spans="1:32" hidden="1" outlineLevel="1" x14ac:dyDescent="0.2">
      <c r="A495" t="s">
        <v>11645</v>
      </c>
      <c r="B495" t="s">
        <v>11646</v>
      </c>
      <c r="C495" t="s">
        <v>11647</v>
      </c>
      <c r="J495" t="s">
        <v>11648</v>
      </c>
      <c r="K495" t="s">
        <v>1094</v>
      </c>
      <c r="L495" t="s">
        <v>1233</v>
      </c>
      <c r="M495">
        <v>1</v>
      </c>
      <c r="P495" s="2" t="s">
        <v>11649</v>
      </c>
      <c r="Q495" t="s">
        <v>47</v>
      </c>
      <c r="S495">
        <v>0.82522070000000003</v>
      </c>
      <c r="T495">
        <v>0.23226346</v>
      </c>
      <c r="U495">
        <v>0.75997700000000001</v>
      </c>
      <c r="V495">
        <v>6.6587250000000001E-2</v>
      </c>
      <c r="W495">
        <v>0.66773190000000004</v>
      </c>
      <c r="X495">
        <v>3.0969119E-2</v>
      </c>
      <c r="Y495">
        <v>0</v>
      </c>
      <c r="Z495">
        <v>0</v>
      </c>
      <c r="AA495">
        <v>0</v>
      </c>
      <c r="AB495">
        <v>1</v>
      </c>
      <c r="AC495">
        <v>0</v>
      </c>
      <c r="AD495" t="s">
        <v>48</v>
      </c>
      <c r="AE495" t="s">
        <v>48</v>
      </c>
      <c r="AF495" t="s">
        <v>48</v>
      </c>
    </row>
    <row r="496" spans="1:32" hidden="1" outlineLevel="1" x14ac:dyDescent="0.2">
      <c r="A496" t="s">
        <v>11650</v>
      </c>
      <c r="B496" t="s">
        <v>11651</v>
      </c>
      <c r="C496" t="s">
        <v>11652</v>
      </c>
      <c r="J496" t="s">
        <v>11653</v>
      </c>
      <c r="K496" t="s">
        <v>1094</v>
      </c>
      <c r="L496" t="s">
        <v>1233</v>
      </c>
      <c r="M496">
        <v>1</v>
      </c>
      <c r="P496" s="2" t="s">
        <v>11654</v>
      </c>
      <c r="Q496" t="s">
        <v>47</v>
      </c>
      <c r="S496">
        <v>8.953904E-2</v>
      </c>
      <c r="T496">
        <v>2.2697449000000001E-3</v>
      </c>
      <c r="U496">
        <v>2.0305380000000001E-2</v>
      </c>
      <c r="V496">
        <v>1.8369851999999999E-2</v>
      </c>
      <c r="W496">
        <v>2.4897853000000001E-2</v>
      </c>
      <c r="X496">
        <v>9.2301540000000008E-3</v>
      </c>
      <c r="Y496">
        <v>0.3</v>
      </c>
      <c r="Z496">
        <v>0</v>
      </c>
      <c r="AA496">
        <v>0</v>
      </c>
      <c r="AB496">
        <v>1</v>
      </c>
      <c r="AC496">
        <v>0</v>
      </c>
      <c r="AD496" t="s">
        <v>48</v>
      </c>
      <c r="AE496" t="s">
        <v>48</v>
      </c>
      <c r="AF496" t="s">
        <v>48</v>
      </c>
    </row>
    <row r="497" spans="1:32" hidden="1" outlineLevel="1" x14ac:dyDescent="0.2">
      <c r="A497" t="s">
        <v>11655</v>
      </c>
      <c r="B497" t="s">
        <v>11656</v>
      </c>
      <c r="C497" t="s">
        <v>11657</v>
      </c>
      <c r="J497" t="s">
        <v>11658</v>
      </c>
      <c r="K497" t="s">
        <v>1094</v>
      </c>
      <c r="L497" t="s">
        <v>1233</v>
      </c>
      <c r="M497">
        <v>1</v>
      </c>
      <c r="P497" s="2" t="s">
        <v>11659</v>
      </c>
      <c r="Q497" t="s">
        <v>47</v>
      </c>
      <c r="S497">
        <v>5.8490242999999997E-2</v>
      </c>
      <c r="T497">
        <v>1.6880034999999999E-3</v>
      </c>
      <c r="U497">
        <v>1.4839902E-2</v>
      </c>
      <c r="V497">
        <v>4.7727237000000002E-3</v>
      </c>
      <c r="W497">
        <v>1.6100928E-2</v>
      </c>
      <c r="X497">
        <v>1.0938995E-2</v>
      </c>
      <c r="Y497">
        <v>-3.7499999999999992E-2</v>
      </c>
      <c r="Z497">
        <v>0.11899999999999999</v>
      </c>
      <c r="AA497">
        <v>0.14399999999999999</v>
      </c>
      <c r="AB497">
        <v>0.73799999999999999</v>
      </c>
      <c r="AC497">
        <v>-3.1199999999999999E-2</v>
      </c>
      <c r="AD497" t="s">
        <v>48</v>
      </c>
      <c r="AE497" t="s">
        <v>48</v>
      </c>
      <c r="AF497" t="s">
        <v>48</v>
      </c>
    </row>
    <row r="498" spans="1:32" hidden="1" outlineLevel="1" x14ac:dyDescent="0.2">
      <c r="A498" t="s">
        <v>11660</v>
      </c>
      <c r="B498" t="s">
        <v>11661</v>
      </c>
      <c r="C498" t="s">
        <v>11662</v>
      </c>
      <c r="J498" t="s">
        <v>11663</v>
      </c>
      <c r="K498" t="s">
        <v>1094</v>
      </c>
      <c r="L498" t="s">
        <v>1233</v>
      </c>
      <c r="M498">
        <v>1</v>
      </c>
      <c r="P498" s="2" t="s">
        <v>11664</v>
      </c>
      <c r="Q498" t="s">
        <v>47</v>
      </c>
      <c r="S498">
        <v>0.17285149</v>
      </c>
      <c r="T498">
        <v>4.1580200000000001E-3</v>
      </c>
      <c r="U498">
        <v>2.7137227E-2</v>
      </c>
      <c r="V498">
        <v>5.2490227E-2</v>
      </c>
      <c r="W498">
        <v>6.5472500000000003E-2</v>
      </c>
      <c r="X498">
        <v>1.0369381E-2</v>
      </c>
      <c r="Y498">
        <v>0</v>
      </c>
      <c r="Z498">
        <v>0</v>
      </c>
      <c r="AA498">
        <v>9.9000000000000005E-2</v>
      </c>
      <c r="AB498">
        <v>0.90100000000000002</v>
      </c>
      <c r="AC498">
        <v>-0.29599999999999999</v>
      </c>
      <c r="AD498" t="s">
        <v>48</v>
      </c>
      <c r="AE498" t="s">
        <v>48</v>
      </c>
      <c r="AF498" t="s">
        <v>48</v>
      </c>
    </row>
    <row r="499" spans="1:32" hidden="1" outlineLevel="1" x14ac:dyDescent="0.2">
      <c r="A499" t="s">
        <v>11665</v>
      </c>
      <c r="B499" t="s">
        <v>11666</v>
      </c>
      <c r="C499" t="s">
        <v>11667</v>
      </c>
      <c r="J499" t="s">
        <v>11668</v>
      </c>
      <c r="K499" t="s">
        <v>1094</v>
      </c>
      <c r="L499" t="s">
        <v>1233</v>
      </c>
      <c r="M499">
        <v>1</v>
      </c>
      <c r="P499" s="2" t="s">
        <v>11669</v>
      </c>
      <c r="Q499" t="s">
        <v>47</v>
      </c>
      <c r="S499">
        <v>0.23595669999999999</v>
      </c>
      <c r="T499">
        <v>5.3787230000000002E-3</v>
      </c>
      <c r="U499">
        <v>7.5792133999999997E-2</v>
      </c>
      <c r="V499">
        <v>1.8068384E-2</v>
      </c>
      <c r="W499">
        <v>5.9646879999999999E-2</v>
      </c>
      <c r="X499">
        <v>1.1405042000000001E-2</v>
      </c>
      <c r="Y499">
        <v>-0.33809523809523812</v>
      </c>
      <c r="Z499">
        <v>5.5E-2</v>
      </c>
      <c r="AA499">
        <v>7.8E-2</v>
      </c>
      <c r="AB499">
        <v>0.86699999999999999</v>
      </c>
      <c r="AC499">
        <v>-0.47670000000000001</v>
      </c>
      <c r="AD499" t="s">
        <v>48</v>
      </c>
      <c r="AE499" t="s">
        <v>48</v>
      </c>
      <c r="AF499" t="s">
        <v>48</v>
      </c>
    </row>
    <row r="500" spans="1:32" hidden="1" outlineLevel="1" x14ac:dyDescent="0.2">
      <c r="A500" t="s">
        <v>11670</v>
      </c>
      <c r="B500" t="s">
        <v>11671</v>
      </c>
      <c r="C500" t="s">
        <v>11672</v>
      </c>
      <c r="J500" t="s">
        <v>11673</v>
      </c>
      <c r="K500" t="s">
        <v>1094</v>
      </c>
      <c r="L500" t="s">
        <v>1233</v>
      </c>
      <c r="M500">
        <v>1</v>
      </c>
      <c r="P500" s="2" t="s">
        <v>11674</v>
      </c>
      <c r="Q500" t="s">
        <v>47</v>
      </c>
      <c r="S500">
        <v>2.5085296E-2</v>
      </c>
      <c r="T500">
        <v>7.6770780000000002E-4</v>
      </c>
      <c r="U500">
        <v>1.1458136000000001E-2</v>
      </c>
      <c r="V500">
        <v>1.7204003000000001E-3</v>
      </c>
      <c r="W500">
        <v>1.3440913000000001E-2</v>
      </c>
      <c r="X500">
        <v>7.1199946000000004E-3</v>
      </c>
      <c r="Y500">
        <v>0.1960111317254174</v>
      </c>
      <c r="Z500">
        <v>0.02</v>
      </c>
      <c r="AA500">
        <v>3.1E-2</v>
      </c>
      <c r="AB500">
        <v>0.94899999999999995</v>
      </c>
      <c r="AC500">
        <v>-0.19009999999999999</v>
      </c>
      <c r="AD500" t="s">
        <v>48</v>
      </c>
      <c r="AE500" t="s">
        <v>48</v>
      </c>
      <c r="AF500" t="s">
        <v>48</v>
      </c>
    </row>
    <row r="501" spans="1:32" hidden="1" outlineLevel="1" x14ac:dyDescent="0.2">
      <c r="A501" t="s">
        <v>11675</v>
      </c>
      <c r="B501" t="s">
        <v>11676</v>
      </c>
      <c r="C501" t="s">
        <v>11677</v>
      </c>
      <c r="J501" t="s">
        <v>11678</v>
      </c>
      <c r="K501" t="s">
        <v>1094</v>
      </c>
      <c r="L501" t="s">
        <v>1233</v>
      </c>
      <c r="M501">
        <v>1</v>
      </c>
      <c r="P501" s="2" t="s">
        <v>11679</v>
      </c>
      <c r="Q501" t="s">
        <v>47</v>
      </c>
      <c r="S501">
        <v>0.17545098000000001</v>
      </c>
      <c r="T501">
        <v>3.6239623999999998E-3</v>
      </c>
      <c r="U501">
        <v>3.0389198999999999E-2</v>
      </c>
      <c r="V501">
        <v>1.0507392000000001E-2</v>
      </c>
      <c r="W501">
        <v>6.1276767000000003E-2</v>
      </c>
      <c r="X501">
        <v>8.1944930000000006E-3</v>
      </c>
      <c r="Y501">
        <v>0</v>
      </c>
      <c r="Z501">
        <v>0</v>
      </c>
      <c r="AA501">
        <v>6.7000000000000004E-2</v>
      </c>
      <c r="AB501">
        <v>0.93300000000000005</v>
      </c>
      <c r="AC501">
        <v>-5.7200000000000001E-2</v>
      </c>
      <c r="AD501" t="s">
        <v>48</v>
      </c>
      <c r="AE501" t="s">
        <v>48</v>
      </c>
      <c r="AF501" t="s">
        <v>48</v>
      </c>
    </row>
    <row r="502" spans="1:32" hidden="1" outlineLevel="1" x14ac:dyDescent="0.2">
      <c r="A502" t="s">
        <v>11680</v>
      </c>
      <c r="B502" t="s">
        <v>11681</v>
      </c>
      <c r="C502" t="s">
        <v>11682</v>
      </c>
      <c r="J502" t="s">
        <v>11683</v>
      </c>
      <c r="K502" t="s">
        <v>1094</v>
      </c>
      <c r="L502" t="s">
        <v>1233</v>
      </c>
      <c r="M502">
        <v>1</v>
      </c>
      <c r="P502" s="2" t="s">
        <v>11684</v>
      </c>
      <c r="Q502" t="s">
        <v>47</v>
      </c>
      <c r="S502">
        <v>8.1679400000000003E-3</v>
      </c>
      <c r="T502">
        <v>7.1525574000000001E-4</v>
      </c>
      <c r="U502">
        <v>1.0928668000000001E-2</v>
      </c>
      <c r="V502">
        <v>2.7933380999999998E-3</v>
      </c>
      <c r="W502">
        <v>6.9998730000000002E-3</v>
      </c>
      <c r="X502">
        <v>6.738094E-3</v>
      </c>
      <c r="Y502">
        <v>0.13636363636363641</v>
      </c>
      <c r="Z502">
        <v>0</v>
      </c>
      <c r="AA502">
        <v>0</v>
      </c>
      <c r="AB502">
        <v>1</v>
      </c>
      <c r="AC502">
        <v>0</v>
      </c>
      <c r="AD502" t="s">
        <v>48</v>
      </c>
      <c r="AE502" t="s">
        <v>48</v>
      </c>
      <c r="AF502" t="s">
        <v>48</v>
      </c>
    </row>
    <row r="503" spans="1:32" hidden="1" outlineLevel="1" x14ac:dyDescent="0.2">
      <c r="A503" t="s">
        <v>11685</v>
      </c>
      <c r="B503" t="s">
        <v>11686</v>
      </c>
      <c r="C503" t="s">
        <v>11687</v>
      </c>
      <c r="J503" t="s">
        <v>11688</v>
      </c>
      <c r="K503" t="s">
        <v>1094</v>
      </c>
      <c r="L503" t="s">
        <v>1233</v>
      </c>
      <c r="M503">
        <v>1</v>
      </c>
      <c r="P503" s="2" t="s">
        <v>11689</v>
      </c>
      <c r="Q503" t="s">
        <v>47</v>
      </c>
      <c r="S503">
        <v>0.12867521000000001</v>
      </c>
      <c r="T503">
        <v>2.3841857999999999E-3</v>
      </c>
      <c r="U503">
        <v>1.7299367E-2</v>
      </c>
      <c r="V503">
        <v>7.6955543E-3</v>
      </c>
      <c r="W503">
        <v>5.9061307E-2</v>
      </c>
      <c r="X503">
        <v>8.4534080000000008E-3</v>
      </c>
      <c r="Y503">
        <v>0.1229166666666667</v>
      </c>
      <c r="Z503">
        <v>0.16</v>
      </c>
      <c r="AA503">
        <v>3.7999999999999999E-2</v>
      </c>
      <c r="AB503">
        <v>0.80200000000000005</v>
      </c>
      <c r="AC503">
        <v>0.8377</v>
      </c>
      <c r="AD503" t="s">
        <v>48</v>
      </c>
      <c r="AE503" t="s">
        <v>48</v>
      </c>
      <c r="AF503" t="s">
        <v>48</v>
      </c>
    </row>
    <row r="504" spans="1:32" hidden="1" outlineLevel="1" x14ac:dyDescent="0.2">
      <c r="A504" t="s">
        <v>11690</v>
      </c>
      <c r="B504" t="s">
        <v>11691</v>
      </c>
      <c r="C504" t="s">
        <v>11692</v>
      </c>
      <c r="J504" t="s">
        <v>11693</v>
      </c>
      <c r="K504" t="s">
        <v>1094</v>
      </c>
      <c r="L504" t="s">
        <v>1233</v>
      </c>
      <c r="M504">
        <v>1</v>
      </c>
      <c r="P504" s="2" t="s">
        <v>11694</v>
      </c>
      <c r="Q504" t="s">
        <v>11695</v>
      </c>
      <c r="S504">
        <v>0.36095104</v>
      </c>
      <c r="T504">
        <v>1.7674842999999999E-2</v>
      </c>
      <c r="U504">
        <v>4.9427703000000003E-2</v>
      </c>
      <c r="V504">
        <v>2.0379629999999999E-2</v>
      </c>
      <c r="W504">
        <v>0.24493282</v>
      </c>
      <c r="X504">
        <v>0.34804322999999998</v>
      </c>
      <c r="Y504">
        <v>0.65500000000000003</v>
      </c>
      <c r="Z504">
        <v>0.28599999999999998</v>
      </c>
      <c r="AA504">
        <v>0</v>
      </c>
      <c r="AB504">
        <v>0.71399999999999997</v>
      </c>
      <c r="AC504">
        <v>0.81220000000000003</v>
      </c>
      <c r="AD504" t="s">
        <v>48</v>
      </c>
      <c r="AE504" t="s">
        <v>48</v>
      </c>
      <c r="AF504" t="s">
        <v>48</v>
      </c>
    </row>
    <row r="505" spans="1:32" hidden="1" outlineLevel="1" x14ac:dyDescent="0.2">
      <c r="A505" t="s">
        <v>11696</v>
      </c>
      <c r="B505" t="s">
        <v>11697</v>
      </c>
      <c r="C505" t="s">
        <v>11698</v>
      </c>
      <c r="J505" t="s">
        <v>11699</v>
      </c>
      <c r="K505" t="s">
        <v>1094</v>
      </c>
      <c r="L505" t="s">
        <v>1233</v>
      </c>
      <c r="M505">
        <v>1</v>
      </c>
      <c r="P505" s="2" t="s">
        <v>11700</v>
      </c>
      <c r="Q505" t="s">
        <v>11701</v>
      </c>
      <c r="S505">
        <v>0.32182294</v>
      </c>
      <c r="T505">
        <v>1.2703997999999999E-2</v>
      </c>
      <c r="U505">
        <v>0.27207451999999999</v>
      </c>
      <c r="V505">
        <v>1.2641981E-2</v>
      </c>
      <c r="W505">
        <v>0.19101499999999999</v>
      </c>
      <c r="X505">
        <v>8.1815470000000008E-3</v>
      </c>
      <c r="Y505">
        <v>0.14238095238095241</v>
      </c>
      <c r="Z505">
        <v>5.8999999999999997E-2</v>
      </c>
      <c r="AA505">
        <v>0.14299999999999999</v>
      </c>
      <c r="AB505">
        <v>0.79700000000000004</v>
      </c>
      <c r="AC505">
        <v>-0.47839999999999999</v>
      </c>
      <c r="AD505" t="s">
        <v>48</v>
      </c>
      <c r="AE505" t="s">
        <v>48</v>
      </c>
      <c r="AF505" t="s">
        <v>48</v>
      </c>
    </row>
    <row r="506" spans="1:32" hidden="1" outlineLevel="1" x14ac:dyDescent="0.2">
      <c r="A506" t="s">
        <v>11702</v>
      </c>
      <c r="B506" t="s">
        <v>11703</v>
      </c>
      <c r="C506" t="s">
        <v>11704</v>
      </c>
      <c r="J506" t="s">
        <v>11705</v>
      </c>
      <c r="K506" t="s">
        <v>1094</v>
      </c>
      <c r="L506" t="s">
        <v>1233</v>
      </c>
      <c r="M506">
        <v>1</v>
      </c>
      <c r="P506" s="2" t="s">
        <v>11706</v>
      </c>
      <c r="Q506" t="s">
        <v>10060</v>
      </c>
      <c r="S506">
        <v>0.14950263999999999</v>
      </c>
      <c r="T506">
        <v>2.6893616000000001E-3</v>
      </c>
      <c r="U506">
        <v>2.1261840000000001E-2</v>
      </c>
      <c r="V506">
        <v>7.3625734E-3</v>
      </c>
      <c r="W506">
        <v>6.0752302000000001E-2</v>
      </c>
      <c r="X506">
        <v>9.5149599999999994E-3</v>
      </c>
      <c r="Y506">
        <v>-0.35</v>
      </c>
      <c r="Z506">
        <v>0</v>
      </c>
      <c r="AA506">
        <v>9.6000000000000002E-2</v>
      </c>
      <c r="AB506">
        <v>0.90400000000000003</v>
      </c>
      <c r="AC506">
        <v>-0.29239999999999999</v>
      </c>
      <c r="AD506" t="s">
        <v>48</v>
      </c>
      <c r="AE506" t="s">
        <v>48</v>
      </c>
      <c r="AF506" t="s">
        <v>48</v>
      </c>
    </row>
    <row r="507" spans="1:32" hidden="1" outlineLevel="1" x14ac:dyDescent="0.2">
      <c r="A507" t="s">
        <v>11707</v>
      </c>
      <c r="B507" t="s">
        <v>11708</v>
      </c>
      <c r="C507" t="s">
        <v>11709</v>
      </c>
      <c r="J507" t="s">
        <v>11710</v>
      </c>
      <c r="K507" t="s">
        <v>1094</v>
      </c>
      <c r="L507" t="s">
        <v>1233</v>
      </c>
      <c r="M507">
        <v>1</v>
      </c>
      <c r="P507" s="2" t="s">
        <v>11711</v>
      </c>
      <c r="Q507" t="s">
        <v>47</v>
      </c>
      <c r="S507">
        <v>0.103928015</v>
      </c>
      <c r="T507">
        <v>2.1076201999999998E-3</v>
      </c>
      <c r="U507">
        <v>1.5728042000000001E-2</v>
      </c>
      <c r="V507">
        <v>2.0882075999999999E-2</v>
      </c>
      <c r="W507">
        <v>3.1477100000000001E-2</v>
      </c>
      <c r="X507">
        <v>8.5569740000000002E-3</v>
      </c>
      <c r="Y507">
        <v>-0.125</v>
      </c>
      <c r="Z507">
        <v>2.9000000000000001E-2</v>
      </c>
      <c r="AA507">
        <v>9.0999999999999998E-2</v>
      </c>
      <c r="AB507">
        <v>0.88100000000000001</v>
      </c>
      <c r="AC507">
        <v>-0.42570000000000002</v>
      </c>
      <c r="AD507" t="s">
        <v>48</v>
      </c>
      <c r="AE507" t="s">
        <v>48</v>
      </c>
      <c r="AF507" t="s">
        <v>48</v>
      </c>
    </row>
    <row r="508" spans="1:32" hidden="1" outlineLevel="1" x14ac:dyDescent="0.2">
      <c r="A508" t="s">
        <v>11712</v>
      </c>
      <c r="B508" t="s">
        <v>11713</v>
      </c>
      <c r="C508" t="s">
        <v>11714</v>
      </c>
      <c r="J508" t="s">
        <v>11715</v>
      </c>
      <c r="K508" t="s">
        <v>1094</v>
      </c>
      <c r="L508" t="s">
        <v>1233</v>
      </c>
      <c r="M508">
        <v>1</v>
      </c>
      <c r="P508" s="2" t="s">
        <v>11716</v>
      </c>
      <c r="Q508" t="s">
        <v>47</v>
      </c>
      <c r="S508">
        <v>0.10739898</v>
      </c>
      <c r="T508">
        <v>1.4877319E-3</v>
      </c>
      <c r="U508">
        <v>1.5283971E-2</v>
      </c>
      <c r="V508">
        <v>4.3842459999999996E-3</v>
      </c>
      <c r="W508">
        <v>4.5593183000000002E-2</v>
      </c>
      <c r="X508">
        <v>7.3141810000000003E-3</v>
      </c>
      <c r="Y508">
        <v>-0.1</v>
      </c>
      <c r="Z508">
        <v>0</v>
      </c>
      <c r="AA508">
        <v>9.7000000000000003E-2</v>
      </c>
      <c r="AB508">
        <v>0.90300000000000002</v>
      </c>
      <c r="AC508">
        <v>-0.47670000000000001</v>
      </c>
      <c r="AD508" t="s">
        <v>48</v>
      </c>
      <c r="AE508" t="s">
        <v>48</v>
      </c>
      <c r="AF508" t="s">
        <v>48</v>
      </c>
    </row>
    <row r="509" spans="1:32" hidden="1" outlineLevel="1" x14ac:dyDescent="0.2">
      <c r="A509" t="s">
        <v>11717</v>
      </c>
      <c r="B509" t="s">
        <v>11718</v>
      </c>
      <c r="C509" t="s">
        <v>11719</v>
      </c>
      <c r="J509" t="s">
        <v>11720</v>
      </c>
      <c r="K509" t="s">
        <v>1094</v>
      </c>
      <c r="L509" t="s">
        <v>1233</v>
      </c>
      <c r="M509">
        <v>1</v>
      </c>
      <c r="P509" s="2" t="s">
        <v>11721</v>
      </c>
      <c r="Q509" t="s">
        <v>47</v>
      </c>
      <c r="S509">
        <v>9.6986100000000006E-2</v>
      </c>
      <c r="T509">
        <v>2.0503997999999999E-3</v>
      </c>
      <c r="U509">
        <v>1.9280603E-2</v>
      </c>
      <c r="V509">
        <v>7.5845607000000004E-3</v>
      </c>
      <c r="W509">
        <v>2.3093075000000001E-2</v>
      </c>
      <c r="X509">
        <v>7.6119335999999998E-3</v>
      </c>
      <c r="Y509">
        <v>0.1115079365079365</v>
      </c>
      <c r="Z509">
        <v>0.106</v>
      </c>
      <c r="AA509">
        <v>6.7000000000000004E-2</v>
      </c>
      <c r="AB509">
        <v>0.82699999999999996</v>
      </c>
      <c r="AC509">
        <v>0.6966</v>
      </c>
      <c r="AD509" t="s">
        <v>48</v>
      </c>
      <c r="AE509" t="s">
        <v>48</v>
      </c>
      <c r="AF509" t="s">
        <v>48</v>
      </c>
    </row>
    <row r="510" spans="1:32" hidden="1" outlineLevel="1" x14ac:dyDescent="0.2">
      <c r="A510" t="s">
        <v>11722</v>
      </c>
      <c r="B510" t="s">
        <v>11723</v>
      </c>
      <c r="C510" t="s">
        <v>11724</v>
      </c>
      <c r="J510" t="s">
        <v>11725</v>
      </c>
      <c r="K510" t="s">
        <v>1094</v>
      </c>
      <c r="L510" t="s">
        <v>1233</v>
      </c>
      <c r="M510">
        <v>1</v>
      </c>
      <c r="P510" s="2" t="s">
        <v>11726</v>
      </c>
      <c r="Q510" t="s">
        <v>47</v>
      </c>
      <c r="S510">
        <v>6.4214519999999997E-2</v>
      </c>
      <c r="T510">
        <v>1.7452240000000001E-3</v>
      </c>
      <c r="U510">
        <v>1.6684500000000001E-2</v>
      </c>
      <c r="V510">
        <v>4.4952400000000002E-3</v>
      </c>
      <c r="W510">
        <v>2.9604017999999999E-2</v>
      </c>
      <c r="X510">
        <v>7.3012349999999997E-3</v>
      </c>
      <c r="Y510">
        <v>0.41666666666666657</v>
      </c>
      <c r="Z510">
        <v>6.3E-2</v>
      </c>
      <c r="AA510">
        <v>2.9000000000000001E-2</v>
      </c>
      <c r="AB510">
        <v>0.90900000000000003</v>
      </c>
      <c r="AC510">
        <v>0.79500000000000004</v>
      </c>
      <c r="AD510" t="s">
        <v>48</v>
      </c>
      <c r="AE510" t="s">
        <v>48</v>
      </c>
      <c r="AF510" t="s">
        <v>48</v>
      </c>
    </row>
    <row r="511" spans="1:32" hidden="1" outlineLevel="1" x14ac:dyDescent="0.2">
      <c r="A511" t="s">
        <v>11727</v>
      </c>
      <c r="B511" t="s">
        <v>11728</v>
      </c>
      <c r="C511" t="s">
        <v>11729</v>
      </c>
      <c r="J511" t="s">
        <v>11730</v>
      </c>
      <c r="K511" t="s">
        <v>1094</v>
      </c>
      <c r="L511" t="s">
        <v>1233</v>
      </c>
      <c r="M511">
        <v>1</v>
      </c>
      <c r="P511" s="2" t="s">
        <v>11731</v>
      </c>
      <c r="Q511" t="s">
        <v>11732</v>
      </c>
      <c r="S511">
        <v>9.9589319999999995E-2</v>
      </c>
      <c r="T511">
        <v>4.4059753E-3</v>
      </c>
      <c r="U511">
        <v>2.2764844999999999E-2</v>
      </c>
      <c r="V511">
        <v>4.5507363999999998E-3</v>
      </c>
      <c r="W511">
        <v>1.5036921999999999E-2</v>
      </c>
      <c r="X511">
        <v>3.4767699999999999E-2</v>
      </c>
      <c r="Y511">
        <v>0.3</v>
      </c>
      <c r="Z511">
        <v>9.7000000000000003E-2</v>
      </c>
      <c r="AA511">
        <v>0</v>
      </c>
      <c r="AB511">
        <v>0.90300000000000002</v>
      </c>
      <c r="AC511">
        <v>0.40189999999999998</v>
      </c>
      <c r="AD511" t="s">
        <v>48</v>
      </c>
      <c r="AE511" t="s">
        <v>48</v>
      </c>
      <c r="AF511" t="s">
        <v>48</v>
      </c>
    </row>
    <row r="512" spans="1:32" hidden="1" outlineLevel="1" x14ac:dyDescent="0.2">
      <c r="A512" t="s">
        <v>11733</v>
      </c>
      <c r="B512" t="s">
        <v>11734</v>
      </c>
      <c r="C512" t="s">
        <v>11735</v>
      </c>
      <c r="J512" t="s">
        <v>11736</v>
      </c>
      <c r="K512" t="s">
        <v>1094</v>
      </c>
      <c r="L512" t="s">
        <v>1233</v>
      </c>
      <c r="M512">
        <v>1</v>
      </c>
      <c r="P512" s="2" t="s">
        <v>11737</v>
      </c>
      <c r="Q512" t="s">
        <v>10471</v>
      </c>
      <c r="S512">
        <v>5.1810697000000003E-2</v>
      </c>
      <c r="T512">
        <v>1.8215180000000001E-3</v>
      </c>
      <c r="U512">
        <v>2.7547137999999999E-2</v>
      </c>
      <c r="V512">
        <v>5.4016869999999996E-3</v>
      </c>
      <c r="W512">
        <v>2.0901557000000001E-2</v>
      </c>
      <c r="X512">
        <v>7.365964E-3</v>
      </c>
      <c r="Y512">
        <v>0.10033256217466741</v>
      </c>
      <c r="Z512">
        <v>0.188</v>
      </c>
      <c r="AA512">
        <v>6.8000000000000005E-2</v>
      </c>
      <c r="AB512">
        <v>0.74399999999999999</v>
      </c>
      <c r="AC512">
        <v>0.97489999999999999</v>
      </c>
      <c r="AD512" t="s">
        <v>48</v>
      </c>
      <c r="AE512" t="s">
        <v>48</v>
      </c>
      <c r="AF512" t="s">
        <v>48</v>
      </c>
    </row>
    <row r="513" spans="1:32" hidden="1" outlineLevel="1" x14ac:dyDescent="0.2">
      <c r="A513" t="s">
        <v>11738</v>
      </c>
      <c r="B513" t="s">
        <v>11739</v>
      </c>
      <c r="C513" t="s">
        <v>11740</v>
      </c>
      <c r="J513" t="s">
        <v>11741</v>
      </c>
      <c r="K513" t="s">
        <v>1094</v>
      </c>
      <c r="L513" t="s">
        <v>1233</v>
      </c>
      <c r="M513">
        <v>1</v>
      </c>
      <c r="P513" s="2" t="s">
        <v>11742</v>
      </c>
      <c r="Q513" t="s">
        <v>47</v>
      </c>
      <c r="S513">
        <v>0.10913446</v>
      </c>
      <c r="T513">
        <v>2.2125244000000001E-3</v>
      </c>
      <c r="U513">
        <v>1.9622196000000001E-2</v>
      </c>
      <c r="V513">
        <v>7.4365693000000002E-3</v>
      </c>
      <c r="W513">
        <v>3.3019635999999998E-2</v>
      </c>
      <c r="X513">
        <v>7.2235605000000001E-3</v>
      </c>
      <c r="Y513">
        <v>0.1</v>
      </c>
      <c r="Z513">
        <v>0</v>
      </c>
      <c r="AA513">
        <v>1.7999999999999999E-2</v>
      </c>
      <c r="AB513">
        <v>0.98199999999999998</v>
      </c>
      <c r="AC513">
        <v>-5.7200000000000001E-2</v>
      </c>
      <c r="AD513" t="s">
        <v>48</v>
      </c>
      <c r="AE513" t="s">
        <v>48</v>
      </c>
      <c r="AF513" t="s">
        <v>48</v>
      </c>
    </row>
    <row r="514" spans="1:32" hidden="1" outlineLevel="1" x14ac:dyDescent="0.2">
      <c r="A514" t="s">
        <v>11743</v>
      </c>
      <c r="B514" t="s">
        <v>11744</v>
      </c>
      <c r="C514" t="s">
        <v>11745</v>
      </c>
      <c r="J514" t="s">
        <v>11746</v>
      </c>
      <c r="K514" t="s">
        <v>1094</v>
      </c>
      <c r="L514" t="s">
        <v>1233</v>
      </c>
      <c r="M514">
        <v>1</v>
      </c>
      <c r="P514" s="2" t="s">
        <v>11747</v>
      </c>
      <c r="Q514" t="s">
        <v>47</v>
      </c>
      <c r="S514">
        <v>0.20572066</v>
      </c>
      <c r="T514">
        <v>6.0272216999999999E-3</v>
      </c>
      <c r="U514">
        <v>2.5634222000000002E-2</v>
      </c>
      <c r="V514">
        <v>0.10221587</v>
      </c>
      <c r="W514">
        <v>7.4601669999999995E-2</v>
      </c>
      <c r="X514">
        <v>2.1817989999999999E-2</v>
      </c>
      <c r="Y514">
        <v>-6.6666666666666666E-2</v>
      </c>
      <c r="Z514">
        <v>0</v>
      </c>
      <c r="AA514">
        <v>0</v>
      </c>
      <c r="AB514">
        <v>1</v>
      </c>
      <c r="AC514">
        <v>0</v>
      </c>
      <c r="AD514" t="s">
        <v>48</v>
      </c>
      <c r="AE514" t="s">
        <v>48</v>
      </c>
      <c r="AF514" t="s">
        <v>48</v>
      </c>
    </row>
    <row r="515" spans="1:32" hidden="1" outlineLevel="1" x14ac:dyDescent="0.2">
      <c r="A515" t="s">
        <v>11748</v>
      </c>
      <c r="B515" t="s">
        <v>11749</v>
      </c>
      <c r="C515" t="s">
        <v>11750</v>
      </c>
      <c r="J515" t="s">
        <v>11751</v>
      </c>
      <c r="K515" t="s">
        <v>1094</v>
      </c>
      <c r="L515" t="s">
        <v>1233</v>
      </c>
      <c r="M515">
        <v>1</v>
      </c>
      <c r="P515" s="2" t="s">
        <v>11752</v>
      </c>
      <c r="Q515" t="s">
        <v>47</v>
      </c>
      <c r="S515">
        <v>3.0034892000000001E-2</v>
      </c>
      <c r="T515">
        <v>5.2928925000000004E-4</v>
      </c>
      <c r="U515">
        <v>1.03821205E-2</v>
      </c>
      <c r="V515">
        <v>1.2671766000000001E-3</v>
      </c>
      <c r="W515">
        <v>1.6328929999999998E-2</v>
      </c>
      <c r="X515">
        <v>5.9419297999999997E-3</v>
      </c>
      <c r="Y515">
        <v>0</v>
      </c>
      <c r="Z515">
        <v>9.0999999999999998E-2</v>
      </c>
      <c r="AA515">
        <v>0</v>
      </c>
      <c r="AB515">
        <v>0.90900000000000003</v>
      </c>
      <c r="AC515">
        <v>0.128</v>
      </c>
      <c r="AD515" t="s">
        <v>48</v>
      </c>
      <c r="AE515" t="s">
        <v>48</v>
      </c>
      <c r="AF515" t="s">
        <v>48</v>
      </c>
    </row>
    <row r="516" spans="1:32" hidden="1" outlineLevel="1" x14ac:dyDescent="0.2">
      <c r="A516" t="s">
        <v>11753</v>
      </c>
      <c r="B516" t="s">
        <v>11754</v>
      </c>
      <c r="C516" t="s">
        <v>11755</v>
      </c>
      <c r="J516" t="s">
        <v>11756</v>
      </c>
      <c r="K516" t="s">
        <v>1094</v>
      </c>
      <c r="L516" t="s">
        <v>1233</v>
      </c>
      <c r="M516">
        <v>1</v>
      </c>
      <c r="P516" s="2" t="s">
        <v>11757</v>
      </c>
      <c r="Q516" t="s">
        <v>47</v>
      </c>
      <c r="S516">
        <v>6.4214519999999997E-2</v>
      </c>
      <c r="T516">
        <v>1.4877319E-3</v>
      </c>
      <c r="U516">
        <v>1.7436002999999999E-2</v>
      </c>
      <c r="V516">
        <v>4.3472479999999997E-3</v>
      </c>
      <c r="W516">
        <v>2.5155678000000001E-2</v>
      </c>
      <c r="X516">
        <v>7.6119335999999998E-3</v>
      </c>
      <c r="Y516">
        <v>0.2</v>
      </c>
      <c r="Z516">
        <v>0</v>
      </c>
      <c r="AA516">
        <v>7.0000000000000007E-2</v>
      </c>
      <c r="AB516">
        <v>0.93</v>
      </c>
      <c r="AC516">
        <v>-0.47839999999999999</v>
      </c>
      <c r="AD516" t="s">
        <v>48</v>
      </c>
      <c r="AE516" t="s">
        <v>48</v>
      </c>
      <c r="AF516" t="s">
        <v>48</v>
      </c>
    </row>
    <row r="517" spans="1:32" hidden="1" outlineLevel="1" x14ac:dyDescent="0.2">
      <c r="A517" t="s">
        <v>11758</v>
      </c>
      <c r="B517" t="s">
        <v>11759</v>
      </c>
      <c r="C517" t="s">
        <v>11760</v>
      </c>
      <c r="J517" t="s">
        <v>11761</v>
      </c>
      <c r="K517" t="s">
        <v>1094</v>
      </c>
      <c r="L517" t="s">
        <v>1233</v>
      </c>
      <c r="M517">
        <v>1</v>
      </c>
      <c r="P517" s="2" t="s">
        <v>11762</v>
      </c>
      <c r="Q517" t="s">
        <v>10060</v>
      </c>
      <c r="S517">
        <v>3.3806015000000002E-2</v>
      </c>
      <c r="T517">
        <v>1.2683868000000001E-3</v>
      </c>
      <c r="U517">
        <v>1.8187505999999999E-2</v>
      </c>
      <c r="V517">
        <v>2.7008435999999999E-3</v>
      </c>
      <c r="W517">
        <v>1.7227544000000001E-2</v>
      </c>
      <c r="X517">
        <v>6.8287145999999998E-3</v>
      </c>
      <c r="Y517">
        <v>6.1481481481481477E-2</v>
      </c>
      <c r="Z517">
        <v>0.151</v>
      </c>
      <c r="AA517">
        <v>3.2000000000000001E-2</v>
      </c>
      <c r="AB517">
        <v>0.81799999999999995</v>
      </c>
      <c r="AC517">
        <v>0.95179999999999998</v>
      </c>
      <c r="AD517" t="s">
        <v>48</v>
      </c>
      <c r="AE517" t="s">
        <v>48</v>
      </c>
      <c r="AF517" t="s">
        <v>48</v>
      </c>
    </row>
    <row r="518" spans="1:32" hidden="1" outlineLevel="1" x14ac:dyDescent="0.2">
      <c r="A518" t="s">
        <v>11763</v>
      </c>
      <c r="B518" t="s">
        <v>11764</v>
      </c>
      <c r="C518" t="s">
        <v>11765</v>
      </c>
      <c r="J518" t="s">
        <v>11766</v>
      </c>
      <c r="K518" t="s">
        <v>1094</v>
      </c>
      <c r="L518" t="s">
        <v>1233</v>
      </c>
      <c r="M518">
        <v>1</v>
      </c>
      <c r="P518" s="2" t="s">
        <v>11767</v>
      </c>
      <c r="Q518" t="s">
        <v>47</v>
      </c>
      <c r="S518">
        <v>6.8962869999999996E-2</v>
      </c>
      <c r="T518">
        <v>1.6593933E-3</v>
      </c>
      <c r="U518">
        <v>2.4609445000000001E-2</v>
      </c>
      <c r="V518">
        <v>4.7727237000000002E-3</v>
      </c>
      <c r="W518">
        <v>2.012808E-2</v>
      </c>
      <c r="X518">
        <v>7.5083672999999998E-3</v>
      </c>
      <c r="Y518">
        <v>0.25</v>
      </c>
      <c r="Z518">
        <v>0</v>
      </c>
      <c r="AA518">
        <v>0</v>
      </c>
      <c r="AB518">
        <v>1</v>
      </c>
      <c r="AC518">
        <v>0</v>
      </c>
      <c r="AD518" t="s">
        <v>48</v>
      </c>
      <c r="AE518" t="s">
        <v>48</v>
      </c>
      <c r="AF518" t="s">
        <v>48</v>
      </c>
    </row>
    <row r="519" spans="1:32" hidden="1" outlineLevel="1" x14ac:dyDescent="0.2">
      <c r="A519" t="s">
        <v>11768</v>
      </c>
      <c r="B519" t="s">
        <v>11769</v>
      </c>
      <c r="C519" t="s">
        <v>11770</v>
      </c>
      <c r="J519" t="s">
        <v>11771</v>
      </c>
      <c r="K519" t="s">
        <v>1094</v>
      </c>
      <c r="L519" t="s">
        <v>1233</v>
      </c>
      <c r="M519">
        <v>1</v>
      </c>
      <c r="P519" s="2" t="s">
        <v>11772</v>
      </c>
      <c r="Q519" t="s">
        <v>47</v>
      </c>
      <c r="S519">
        <v>0.47119883000000001</v>
      </c>
      <c r="T519">
        <v>2.3076923999999999E-2</v>
      </c>
      <c r="U519">
        <v>0.43707030000000002</v>
      </c>
      <c r="V519">
        <v>2.1786475999999999E-2</v>
      </c>
      <c r="W519">
        <v>0.48913299999999998</v>
      </c>
      <c r="X519">
        <v>1.1560391999999999E-2</v>
      </c>
      <c r="Y519">
        <v>7.8214285714285708E-2</v>
      </c>
      <c r="Z519">
        <v>4.1000000000000002E-2</v>
      </c>
      <c r="AA519">
        <v>1.7000000000000001E-2</v>
      </c>
      <c r="AB519">
        <v>0.94199999999999995</v>
      </c>
      <c r="AC519">
        <v>0.47670000000000001</v>
      </c>
      <c r="AD519" t="s">
        <v>48</v>
      </c>
      <c r="AE519" t="s">
        <v>48</v>
      </c>
      <c r="AF519" t="s">
        <v>48</v>
      </c>
    </row>
    <row r="520" spans="1:32" hidden="1" outlineLevel="1" x14ac:dyDescent="0.2">
      <c r="A520" t="s">
        <v>11773</v>
      </c>
      <c r="B520" t="s">
        <v>11774</v>
      </c>
      <c r="C520" t="s">
        <v>11775</v>
      </c>
      <c r="J520" t="s">
        <v>11776</v>
      </c>
      <c r="K520" t="s">
        <v>1094</v>
      </c>
      <c r="L520" t="s">
        <v>1233</v>
      </c>
      <c r="M520">
        <v>1</v>
      </c>
      <c r="P520" s="2" t="s">
        <v>11777</v>
      </c>
      <c r="Q520" t="s">
        <v>47</v>
      </c>
      <c r="S520">
        <v>5.4531995E-2</v>
      </c>
      <c r="T520">
        <v>1.1634827E-3</v>
      </c>
      <c r="U520">
        <v>1.1868047499999999E-2</v>
      </c>
      <c r="V520">
        <v>3.0338243000000002E-3</v>
      </c>
      <c r="W520">
        <v>2.6058068E-2</v>
      </c>
      <c r="X520">
        <v>6.3303029999999998E-3</v>
      </c>
      <c r="Y520">
        <v>0.1142857142857143</v>
      </c>
      <c r="Z520">
        <v>5.3999999999999999E-2</v>
      </c>
      <c r="AA520">
        <v>0.112</v>
      </c>
      <c r="AB520">
        <v>0.83399999999999996</v>
      </c>
      <c r="AC520">
        <v>-0.4219</v>
      </c>
      <c r="AD520" t="s">
        <v>48</v>
      </c>
      <c r="AE520" t="s">
        <v>48</v>
      </c>
      <c r="AF520" t="s">
        <v>48</v>
      </c>
    </row>
    <row r="521" spans="1:32" hidden="1" outlineLevel="1" x14ac:dyDescent="0.2">
      <c r="A521" t="s">
        <v>11778</v>
      </c>
      <c r="B521" t="s">
        <v>11779</v>
      </c>
      <c r="C521" t="s">
        <v>3537</v>
      </c>
      <c r="J521" t="s">
        <v>11780</v>
      </c>
      <c r="K521" t="s">
        <v>1094</v>
      </c>
      <c r="L521" t="s">
        <v>1233</v>
      </c>
      <c r="M521">
        <v>1</v>
      </c>
      <c r="P521" s="2" t="s">
        <v>11781</v>
      </c>
      <c r="Q521" t="s">
        <v>47</v>
      </c>
      <c r="S521">
        <v>0.102626406</v>
      </c>
      <c r="T521">
        <v>3.3950806000000002E-3</v>
      </c>
      <c r="U521">
        <v>3.2643758000000002E-2</v>
      </c>
      <c r="V521">
        <v>5.2906936000000002E-3</v>
      </c>
      <c r="W521">
        <v>3.5333442999999999E-2</v>
      </c>
      <c r="X521">
        <v>1.0084574000000001E-2</v>
      </c>
      <c r="Y521">
        <v>6.3541666666666663E-2</v>
      </c>
      <c r="Z521">
        <v>5.3999999999999999E-2</v>
      </c>
      <c r="AA521">
        <v>6.3E-2</v>
      </c>
      <c r="AB521">
        <v>0.88300000000000001</v>
      </c>
      <c r="AC521">
        <v>-0.69330000000000003</v>
      </c>
      <c r="AD521" t="s">
        <v>48</v>
      </c>
      <c r="AE521" t="s">
        <v>48</v>
      </c>
      <c r="AF521" t="s">
        <v>48</v>
      </c>
    </row>
    <row r="522" spans="1:32" hidden="1" outlineLevel="1" x14ac:dyDescent="0.2">
      <c r="A522" t="s">
        <v>11782</v>
      </c>
      <c r="B522" t="s">
        <v>11783</v>
      </c>
      <c r="C522" t="s">
        <v>11784</v>
      </c>
      <c r="J522" t="s">
        <v>11785</v>
      </c>
      <c r="K522" t="s">
        <v>1094</v>
      </c>
      <c r="L522" t="s">
        <v>1233</v>
      </c>
      <c r="M522">
        <v>1</v>
      </c>
      <c r="P522" s="2" t="s">
        <v>11786</v>
      </c>
      <c r="Q522" t="s">
        <v>47</v>
      </c>
      <c r="S522">
        <v>1.2000589000000001E-2</v>
      </c>
      <c r="T522">
        <v>8.5353849999999999E-4</v>
      </c>
      <c r="U522">
        <v>1.1902207E-2</v>
      </c>
      <c r="V522">
        <v>2.9598286000000001E-3</v>
      </c>
      <c r="W522">
        <v>7.3038749999999996E-3</v>
      </c>
      <c r="X522">
        <v>6.8740249999999998E-3</v>
      </c>
      <c r="Y522">
        <v>0</v>
      </c>
      <c r="Z522">
        <v>0</v>
      </c>
      <c r="AA522">
        <v>0</v>
      </c>
      <c r="AB522">
        <v>1</v>
      </c>
      <c r="AC522">
        <v>0</v>
      </c>
      <c r="AD522" t="s">
        <v>48</v>
      </c>
      <c r="AE522" t="s">
        <v>48</v>
      </c>
      <c r="AF522" t="s">
        <v>48</v>
      </c>
    </row>
    <row r="523" spans="1:32" hidden="1" outlineLevel="1" x14ac:dyDescent="0.2">
      <c r="A523" t="s">
        <v>11787</v>
      </c>
      <c r="B523" t="s">
        <v>11788</v>
      </c>
      <c r="C523" t="s">
        <v>11760</v>
      </c>
      <c r="J523" t="s">
        <v>11789</v>
      </c>
      <c r="K523" t="s">
        <v>1094</v>
      </c>
      <c r="L523" t="s">
        <v>1233</v>
      </c>
      <c r="M523">
        <v>1</v>
      </c>
      <c r="P523" s="2" t="s">
        <v>11790</v>
      </c>
      <c r="Q523" t="s">
        <v>10060</v>
      </c>
      <c r="S523">
        <v>2.7677942000000001E-2</v>
      </c>
      <c r="T523">
        <v>9.6321106000000004E-4</v>
      </c>
      <c r="U523">
        <v>1.1201941999999999E-2</v>
      </c>
      <c r="V523">
        <v>3.6812867E-3</v>
      </c>
      <c r="W523">
        <v>1.5644926999999999E-2</v>
      </c>
      <c r="X523">
        <v>6.3303029999999998E-3</v>
      </c>
      <c r="Y523">
        <v>0</v>
      </c>
      <c r="Z523">
        <v>0</v>
      </c>
      <c r="AA523">
        <v>0</v>
      </c>
      <c r="AB523">
        <v>1</v>
      </c>
      <c r="AC523">
        <v>0</v>
      </c>
      <c r="AD523" t="s">
        <v>48</v>
      </c>
      <c r="AE523" t="s">
        <v>48</v>
      </c>
      <c r="AF523" t="s">
        <v>48</v>
      </c>
    </row>
    <row r="524" spans="1:32" hidden="1" outlineLevel="1" x14ac:dyDescent="0.2">
      <c r="A524" t="s">
        <v>11791</v>
      </c>
      <c r="B524" t="s">
        <v>11792</v>
      </c>
      <c r="C524" t="s">
        <v>11793</v>
      </c>
      <c r="J524" t="s">
        <v>11794</v>
      </c>
      <c r="K524" t="s">
        <v>1094</v>
      </c>
      <c r="L524" t="s">
        <v>1233</v>
      </c>
      <c r="M524">
        <v>1</v>
      </c>
      <c r="P524" s="2" t="s">
        <v>11795</v>
      </c>
      <c r="Q524" t="s">
        <v>10060</v>
      </c>
      <c r="S524">
        <v>0.42985552999999999</v>
      </c>
      <c r="T524">
        <v>1.8836858000000001E-2</v>
      </c>
      <c r="U524">
        <v>0.27274926999999999</v>
      </c>
      <c r="V524">
        <v>1.7063495000000001E-2</v>
      </c>
      <c r="W524">
        <v>0.16053712000000001</v>
      </c>
      <c r="X524">
        <v>3.0278467E-2</v>
      </c>
      <c r="Y524">
        <v>0.05</v>
      </c>
      <c r="Z524">
        <v>0</v>
      </c>
      <c r="AA524">
        <v>0</v>
      </c>
      <c r="AB524">
        <v>1</v>
      </c>
      <c r="AC524">
        <v>0</v>
      </c>
      <c r="AD524" t="s">
        <v>48</v>
      </c>
      <c r="AE524" t="s">
        <v>48</v>
      </c>
      <c r="AF524" t="s">
        <v>48</v>
      </c>
    </row>
    <row r="525" spans="1:32" hidden="1" outlineLevel="1" x14ac:dyDescent="0.2">
      <c r="A525" t="s">
        <v>11796</v>
      </c>
      <c r="B525" t="s">
        <v>11797</v>
      </c>
      <c r="C525" t="s">
        <v>11798</v>
      </c>
      <c r="J525" t="s">
        <v>11799</v>
      </c>
      <c r="K525" t="s">
        <v>1094</v>
      </c>
      <c r="L525" t="s">
        <v>1233</v>
      </c>
      <c r="M525">
        <v>1</v>
      </c>
      <c r="P525" s="2" t="s">
        <v>11800</v>
      </c>
      <c r="Q525" t="s">
        <v>47</v>
      </c>
      <c r="S525">
        <v>4.3646812E-2</v>
      </c>
      <c r="T525">
        <v>1.6403197999999999E-3</v>
      </c>
      <c r="U525">
        <v>1.5113175E-2</v>
      </c>
      <c r="V525">
        <v>4.1807579999999997E-3</v>
      </c>
      <c r="W525">
        <v>1.8967866999999999E-2</v>
      </c>
      <c r="X525">
        <v>9.1265879999999997E-3</v>
      </c>
      <c r="Y525">
        <v>0</v>
      </c>
      <c r="Z525">
        <v>6.7000000000000004E-2</v>
      </c>
      <c r="AA525">
        <v>0</v>
      </c>
      <c r="AB525">
        <v>0.93300000000000005</v>
      </c>
      <c r="AC525">
        <v>7.7200000000000005E-2</v>
      </c>
      <c r="AD525" t="s">
        <v>48</v>
      </c>
      <c r="AE525" t="s">
        <v>48</v>
      </c>
      <c r="AF525" t="s">
        <v>48</v>
      </c>
    </row>
    <row r="526" spans="1:32" hidden="1" outlineLevel="1" x14ac:dyDescent="0.2">
      <c r="A526" t="s">
        <v>11801</v>
      </c>
      <c r="B526" t="s">
        <v>11802</v>
      </c>
      <c r="C526" t="s">
        <v>11803</v>
      </c>
      <c r="J526" t="s">
        <v>11804</v>
      </c>
      <c r="K526" t="s">
        <v>1094</v>
      </c>
      <c r="L526" t="s">
        <v>1233</v>
      </c>
      <c r="M526">
        <v>1</v>
      </c>
      <c r="P526" s="2" t="s">
        <v>11805</v>
      </c>
      <c r="Q526" t="s">
        <v>10060</v>
      </c>
      <c r="S526">
        <v>0.11316007</v>
      </c>
      <c r="T526">
        <v>2.1457671999999999E-3</v>
      </c>
      <c r="U526">
        <v>2.3926260000000001E-2</v>
      </c>
      <c r="V526">
        <v>4.9577127000000002E-3</v>
      </c>
      <c r="W526">
        <v>4.8521040000000001E-2</v>
      </c>
      <c r="X526">
        <v>8.1944930000000006E-3</v>
      </c>
      <c r="Y526">
        <v>-0.25416666666666671</v>
      </c>
      <c r="Z526">
        <v>5.1999999999999998E-2</v>
      </c>
      <c r="AA526">
        <v>8.2000000000000003E-2</v>
      </c>
      <c r="AB526">
        <v>0.86599999999999999</v>
      </c>
      <c r="AC526">
        <v>4.5900000000000003E-2</v>
      </c>
      <c r="AD526" t="s">
        <v>48</v>
      </c>
      <c r="AE526" t="s">
        <v>48</v>
      </c>
      <c r="AF526" t="s">
        <v>48</v>
      </c>
    </row>
    <row r="527" spans="1:32" hidden="1" outlineLevel="1" x14ac:dyDescent="0.2">
      <c r="A527" t="s">
        <v>11806</v>
      </c>
      <c r="B527" t="s">
        <v>11807</v>
      </c>
      <c r="C527" t="s">
        <v>11808</v>
      </c>
      <c r="J527" t="s">
        <v>11809</v>
      </c>
      <c r="K527" t="s">
        <v>1094</v>
      </c>
      <c r="L527" t="s">
        <v>1233</v>
      </c>
      <c r="M527">
        <v>1</v>
      </c>
      <c r="P527" s="2" t="s">
        <v>11810</v>
      </c>
      <c r="Q527" t="s">
        <v>47</v>
      </c>
      <c r="S527">
        <v>0.22043826999999999</v>
      </c>
      <c r="T527">
        <v>3.3950806000000002E-3</v>
      </c>
      <c r="U527">
        <v>2.9733329999999999E-2</v>
      </c>
      <c r="V527">
        <v>1.0211408E-2</v>
      </c>
      <c r="W527">
        <v>0.15982662</v>
      </c>
      <c r="X527">
        <v>7.6766624E-3</v>
      </c>
      <c r="Y527">
        <v>0.16515151515151519</v>
      </c>
      <c r="Z527">
        <v>8.7999999999999995E-2</v>
      </c>
      <c r="AA527">
        <v>0.11700000000000001</v>
      </c>
      <c r="AB527">
        <v>0.79500000000000004</v>
      </c>
      <c r="AC527">
        <v>-0.113</v>
      </c>
      <c r="AD527" t="s">
        <v>48</v>
      </c>
      <c r="AE527" t="s">
        <v>48</v>
      </c>
      <c r="AF527" t="s">
        <v>48</v>
      </c>
    </row>
    <row r="528" spans="1:32" hidden="1" outlineLevel="1" x14ac:dyDescent="0.2">
      <c r="A528" t="s">
        <v>11811</v>
      </c>
      <c r="B528" t="s">
        <v>11812</v>
      </c>
      <c r="C528" t="s">
        <v>11813</v>
      </c>
      <c r="J528" t="s">
        <v>11814</v>
      </c>
      <c r="K528" t="s">
        <v>1094</v>
      </c>
      <c r="L528" t="s">
        <v>1233</v>
      </c>
      <c r="M528">
        <v>1</v>
      </c>
      <c r="P528" s="2" t="s">
        <v>11815</v>
      </c>
      <c r="Q528" t="s">
        <v>47</v>
      </c>
      <c r="S528">
        <v>0.24442963000000001</v>
      </c>
      <c r="T528">
        <v>9.0789795000000006E-3</v>
      </c>
      <c r="U528">
        <v>8.1611299999999998E-2</v>
      </c>
      <c r="V528">
        <v>4.2550452000000002E-2</v>
      </c>
      <c r="W528">
        <v>7.3651209999999995E-2</v>
      </c>
      <c r="X528">
        <v>9.3596110000000003E-3</v>
      </c>
      <c r="Y528">
        <v>0.4</v>
      </c>
      <c r="Z528">
        <v>0.15</v>
      </c>
      <c r="AA528">
        <v>0</v>
      </c>
      <c r="AB528">
        <v>0.85</v>
      </c>
      <c r="AC528">
        <v>0.74609999999999999</v>
      </c>
      <c r="AD528" t="s">
        <v>48</v>
      </c>
      <c r="AE528" t="s">
        <v>48</v>
      </c>
      <c r="AF528" t="s">
        <v>48</v>
      </c>
    </row>
    <row r="529" spans="1:32" hidden="1" outlineLevel="1" x14ac:dyDescent="0.2">
      <c r="A529" t="s">
        <v>11816</v>
      </c>
      <c r="B529" t="s">
        <v>11817</v>
      </c>
      <c r="C529" t="s">
        <v>11818</v>
      </c>
      <c r="J529" t="s">
        <v>11819</v>
      </c>
      <c r="K529" t="s">
        <v>1094</v>
      </c>
      <c r="L529" t="s">
        <v>1233</v>
      </c>
      <c r="M529">
        <v>1</v>
      </c>
      <c r="P529" s="2" t="s">
        <v>11820</v>
      </c>
      <c r="Q529" t="s">
        <v>47</v>
      </c>
      <c r="S529">
        <v>0.77610809999999997</v>
      </c>
      <c r="T529">
        <v>0.27908813999999998</v>
      </c>
      <c r="U529">
        <v>0.71813289999999996</v>
      </c>
      <c r="V529">
        <v>4.7964420000000001E-2</v>
      </c>
      <c r="W529">
        <v>0.61091309999999999</v>
      </c>
      <c r="X529">
        <v>1.4911476999999999E-2</v>
      </c>
      <c r="Y529">
        <v>-2.8571428571428581E-2</v>
      </c>
      <c r="Z529">
        <v>0.128</v>
      </c>
      <c r="AA529">
        <v>0.105</v>
      </c>
      <c r="AB529">
        <v>0.76700000000000002</v>
      </c>
      <c r="AC529">
        <v>0.10489999999999999</v>
      </c>
      <c r="AD529" t="s">
        <v>48</v>
      </c>
      <c r="AE529" t="s">
        <v>48</v>
      </c>
      <c r="AF529" t="s">
        <v>48</v>
      </c>
    </row>
    <row r="530" spans="1:32" hidden="1" outlineLevel="1" x14ac:dyDescent="0.2">
      <c r="A530" t="s">
        <v>11821</v>
      </c>
      <c r="B530" t="s">
        <v>11822</v>
      </c>
      <c r="C530" t="s">
        <v>11823</v>
      </c>
      <c r="J530" t="s">
        <v>11824</v>
      </c>
      <c r="K530" t="s">
        <v>1094</v>
      </c>
      <c r="L530" t="s">
        <v>1233</v>
      </c>
      <c r="M530">
        <v>1</v>
      </c>
      <c r="P530" s="2" t="s">
        <v>11825</v>
      </c>
      <c r="Q530" t="s">
        <v>47</v>
      </c>
      <c r="S530">
        <v>2.2021262E-2</v>
      </c>
      <c r="T530">
        <v>1.0108948000000001E-3</v>
      </c>
      <c r="U530">
        <v>1.6411226000000001E-2</v>
      </c>
      <c r="V530">
        <v>4.6987276999999996E-3</v>
      </c>
      <c r="W530">
        <v>9.1658859999999998E-3</v>
      </c>
      <c r="X530">
        <v>7.1458859999999997E-3</v>
      </c>
      <c r="Y530">
        <v>0.13125000000000001</v>
      </c>
      <c r="Z530">
        <v>6.9000000000000006E-2</v>
      </c>
      <c r="AA530">
        <v>5.6000000000000001E-2</v>
      </c>
      <c r="AB530">
        <v>0.875</v>
      </c>
      <c r="AC530">
        <v>0.1255</v>
      </c>
      <c r="AD530" t="s">
        <v>48</v>
      </c>
      <c r="AE530" t="s">
        <v>48</v>
      </c>
      <c r="AF530" t="s">
        <v>48</v>
      </c>
    </row>
    <row r="531" spans="1:32" hidden="1" outlineLevel="1" x14ac:dyDescent="0.2">
      <c r="A531" t="s">
        <v>11826</v>
      </c>
      <c r="B531" t="s">
        <v>11827</v>
      </c>
      <c r="C531" t="s">
        <v>3028</v>
      </c>
      <c r="J531" t="s">
        <v>11828</v>
      </c>
      <c r="K531" t="s">
        <v>1094</v>
      </c>
      <c r="L531" t="s">
        <v>1233</v>
      </c>
      <c r="M531">
        <v>1</v>
      </c>
      <c r="P531" s="2" t="s">
        <v>11829</v>
      </c>
      <c r="Q531" t="s">
        <v>10680</v>
      </c>
      <c r="S531">
        <v>3.1449064999999998E-2</v>
      </c>
      <c r="T531">
        <v>1.3446808000000001E-3</v>
      </c>
      <c r="U531">
        <v>1.4942379E-2</v>
      </c>
      <c r="V531">
        <v>6.1416444000000001E-3</v>
      </c>
      <c r="W531">
        <v>1.1958903999999999E-2</v>
      </c>
      <c r="X531">
        <v>7.7154995000000004E-3</v>
      </c>
      <c r="Y531">
        <v>0.2</v>
      </c>
      <c r="Z531">
        <v>0.187</v>
      </c>
      <c r="AA531">
        <v>0</v>
      </c>
      <c r="AB531">
        <v>0.81299999999999994</v>
      </c>
      <c r="AC531">
        <v>0.77829999999999999</v>
      </c>
      <c r="AD531" t="s">
        <v>48</v>
      </c>
      <c r="AE531" t="s">
        <v>48</v>
      </c>
      <c r="AF531" t="s">
        <v>48</v>
      </c>
    </row>
    <row r="532" spans="1:32" hidden="1" outlineLevel="1" x14ac:dyDescent="0.2">
      <c r="A532" t="s">
        <v>11830</v>
      </c>
      <c r="B532" t="s">
        <v>11831</v>
      </c>
      <c r="C532" t="s">
        <v>11832</v>
      </c>
      <c r="J532" t="s">
        <v>11833</v>
      </c>
      <c r="K532" t="s">
        <v>1094</v>
      </c>
      <c r="L532" t="s">
        <v>1233</v>
      </c>
      <c r="M532">
        <v>1</v>
      </c>
      <c r="P532" s="2" t="s">
        <v>11834</v>
      </c>
      <c r="Q532" t="s">
        <v>47</v>
      </c>
      <c r="S532">
        <v>0.47173777</v>
      </c>
      <c r="T532">
        <v>2.3076923999999999E-2</v>
      </c>
      <c r="U532">
        <v>0.39409557000000001</v>
      </c>
      <c r="V532">
        <v>2.5404079E-2</v>
      </c>
      <c r="W532">
        <v>0.48627715999999999</v>
      </c>
      <c r="X532">
        <v>9.4631779999999992E-3</v>
      </c>
      <c r="Y532">
        <v>0.37</v>
      </c>
      <c r="Z532">
        <v>0.14599999999999999</v>
      </c>
      <c r="AA532">
        <v>8.8999999999999996E-2</v>
      </c>
      <c r="AB532">
        <v>0.76500000000000001</v>
      </c>
      <c r="AC532">
        <v>0.50800000000000001</v>
      </c>
      <c r="AD532" t="s">
        <v>48</v>
      </c>
      <c r="AE532" t="s">
        <v>48</v>
      </c>
      <c r="AF532" t="s">
        <v>48</v>
      </c>
    </row>
    <row r="533" spans="1:32" hidden="1" outlineLevel="1" x14ac:dyDescent="0.2">
      <c r="A533" t="s">
        <v>11835</v>
      </c>
      <c r="B533" t="s">
        <v>11836</v>
      </c>
      <c r="C533" t="s">
        <v>11837</v>
      </c>
      <c r="J533" t="s">
        <v>11838</v>
      </c>
      <c r="K533" t="s">
        <v>1094</v>
      </c>
      <c r="L533" t="s">
        <v>1233</v>
      </c>
      <c r="M533">
        <v>1</v>
      </c>
      <c r="P533" s="2" t="s">
        <v>11839</v>
      </c>
      <c r="Q533" t="s">
        <v>47</v>
      </c>
      <c r="S533">
        <v>0.2043827</v>
      </c>
      <c r="T533">
        <v>6.1416626000000002E-3</v>
      </c>
      <c r="U533">
        <v>7.4822280000000005E-2</v>
      </c>
      <c r="V533">
        <v>2.1585498000000002E-2</v>
      </c>
      <c r="W533">
        <v>7.5235319999999994E-2</v>
      </c>
      <c r="X533">
        <v>9.2819370000000005E-3</v>
      </c>
      <c r="Y533">
        <v>0.1223639455782313</v>
      </c>
      <c r="Z533">
        <v>0.186</v>
      </c>
      <c r="AA533">
        <v>4.4999999999999998E-2</v>
      </c>
      <c r="AB533">
        <v>0.76900000000000002</v>
      </c>
      <c r="AC533">
        <v>0.93940000000000001</v>
      </c>
      <c r="AD533" t="s">
        <v>48</v>
      </c>
      <c r="AE533" t="s">
        <v>48</v>
      </c>
      <c r="AF533" t="s">
        <v>48</v>
      </c>
    </row>
    <row r="534" spans="1:32" hidden="1" outlineLevel="1" x14ac:dyDescent="0.2">
      <c r="A534" t="s">
        <v>11840</v>
      </c>
      <c r="B534" t="s">
        <v>11841</v>
      </c>
      <c r="C534" t="s">
        <v>11842</v>
      </c>
      <c r="J534" t="s">
        <v>11843</v>
      </c>
      <c r="K534" t="s">
        <v>1094</v>
      </c>
      <c r="L534" t="s">
        <v>1233</v>
      </c>
      <c r="M534">
        <v>1</v>
      </c>
      <c r="P534" s="2" t="s">
        <v>11844</v>
      </c>
      <c r="Q534" t="s">
        <v>47</v>
      </c>
      <c r="S534">
        <v>0.25462921999999999</v>
      </c>
      <c r="T534">
        <v>7.3242187999999998E-3</v>
      </c>
      <c r="U534">
        <v>5.9948977000000001E-2</v>
      </c>
      <c r="V534">
        <v>7.8435459999999999E-3</v>
      </c>
      <c r="W534">
        <v>8.5334090000000001E-2</v>
      </c>
      <c r="X534">
        <v>5.3007594999999998E-2</v>
      </c>
      <c r="Y534">
        <v>8.3333333333333329E-2</v>
      </c>
      <c r="Z534">
        <v>2.4E-2</v>
      </c>
      <c r="AA534">
        <v>0.10100000000000001</v>
      </c>
      <c r="AB534">
        <v>0.874</v>
      </c>
      <c r="AC534">
        <v>-0.63119999999999998</v>
      </c>
      <c r="AD534" t="s">
        <v>48</v>
      </c>
      <c r="AE534" t="s">
        <v>48</v>
      </c>
      <c r="AF534" t="s">
        <v>48</v>
      </c>
    </row>
    <row r="535" spans="1:32" hidden="1" outlineLevel="1" x14ac:dyDescent="0.2">
      <c r="A535" t="s">
        <v>11845</v>
      </c>
      <c r="B535" t="s">
        <v>11846</v>
      </c>
      <c r="C535" t="s">
        <v>11847</v>
      </c>
      <c r="J535" t="s">
        <v>11848</v>
      </c>
      <c r="K535" t="s">
        <v>1094</v>
      </c>
      <c r="L535" t="s">
        <v>1233</v>
      </c>
      <c r="M535">
        <v>1</v>
      </c>
      <c r="P535" s="2" t="s">
        <v>11849</v>
      </c>
      <c r="Q535" t="s">
        <v>10138</v>
      </c>
      <c r="S535">
        <v>0.60275290000000004</v>
      </c>
      <c r="T535">
        <v>1.5415368E-2</v>
      </c>
      <c r="U535">
        <v>0.1413768</v>
      </c>
      <c r="V535">
        <v>1.1987305E-2</v>
      </c>
      <c r="W535">
        <v>0.63366869999999997</v>
      </c>
      <c r="X535">
        <v>8.8417809999999999E-3</v>
      </c>
      <c r="Y535">
        <v>-0.52500000000000002</v>
      </c>
      <c r="Z535">
        <v>7.1999999999999995E-2</v>
      </c>
      <c r="AA535">
        <v>0.26300000000000001</v>
      </c>
      <c r="AB535">
        <v>0.66500000000000004</v>
      </c>
      <c r="AC535">
        <v>-0.66420000000000001</v>
      </c>
      <c r="AD535" t="s">
        <v>48</v>
      </c>
      <c r="AE535" t="s">
        <v>48</v>
      </c>
      <c r="AF535" t="s">
        <v>48</v>
      </c>
    </row>
    <row r="536" spans="1:32" hidden="1" outlineLevel="1" x14ac:dyDescent="0.2">
      <c r="A536" t="s">
        <v>11850</v>
      </c>
      <c r="B536" t="s">
        <v>11851</v>
      </c>
      <c r="C536" t="s">
        <v>11852</v>
      </c>
      <c r="J536" t="s">
        <v>11853</v>
      </c>
      <c r="K536" t="s">
        <v>1094</v>
      </c>
      <c r="L536" t="s">
        <v>1233</v>
      </c>
      <c r="M536">
        <v>1</v>
      </c>
      <c r="P536" s="2" t="s">
        <v>11854</v>
      </c>
      <c r="Q536" t="s">
        <v>47</v>
      </c>
      <c r="S536">
        <v>0.19939904999999999</v>
      </c>
      <c r="T536">
        <v>2.8228760000000002E-3</v>
      </c>
      <c r="U536">
        <v>1.5010697999999999E-2</v>
      </c>
      <c r="V536">
        <v>4.5692353000000002E-3</v>
      </c>
      <c r="W536">
        <v>0.100019015</v>
      </c>
      <c r="X536">
        <v>7.249452E-3</v>
      </c>
      <c r="Y536">
        <v>0.6</v>
      </c>
      <c r="Z536">
        <v>0.11</v>
      </c>
      <c r="AA536">
        <v>8.6999999999999994E-2</v>
      </c>
      <c r="AB536">
        <v>0.80300000000000005</v>
      </c>
      <c r="AC536">
        <v>0.314</v>
      </c>
      <c r="AD536" t="s">
        <v>48</v>
      </c>
      <c r="AE536" t="s">
        <v>48</v>
      </c>
      <c r="AF536" t="s">
        <v>48</v>
      </c>
    </row>
    <row r="537" spans="1:32" hidden="1" outlineLevel="1" x14ac:dyDescent="0.2">
      <c r="A537" t="s">
        <v>11855</v>
      </c>
      <c r="B537" t="s">
        <v>11856</v>
      </c>
      <c r="C537" t="s">
        <v>11857</v>
      </c>
      <c r="J537" t="s">
        <v>11858</v>
      </c>
      <c r="K537" t="s">
        <v>1094</v>
      </c>
      <c r="L537" t="s">
        <v>1233</v>
      </c>
      <c r="M537">
        <v>1</v>
      </c>
      <c r="P537" s="2" t="s">
        <v>11859</v>
      </c>
      <c r="Q537" t="s">
        <v>47</v>
      </c>
      <c r="S537">
        <v>4.1915078000000001E-2</v>
      </c>
      <c r="T537">
        <v>1.4781951999999999E-3</v>
      </c>
      <c r="U537">
        <v>2.0373697999999999E-2</v>
      </c>
      <c r="V537">
        <v>3.9402717000000002E-3</v>
      </c>
      <c r="W537">
        <v>1.9870255E-2</v>
      </c>
      <c r="X537">
        <v>6.9387536E-3</v>
      </c>
      <c r="Y537">
        <v>0.22</v>
      </c>
      <c r="Z537">
        <v>0.16600000000000001</v>
      </c>
      <c r="AA537">
        <v>1.7999999999999999E-2</v>
      </c>
      <c r="AB537">
        <v>0.81599999999999995</v>
      </c>
      <c r="AC537">
        <v>0.93489999999999995</v>
      </c>
      <c r="AD537" t="s">
        <v>48</v>
      </c>
      <c r="AE537" t="s">
        <v>48</v>
      </c>
      <c r="AF537" t="s">
        <v>48</v>
      </c>
    </row>
    <row r="538" spans="1:32" hidden="1" outlineLevel="1" x14ac:dyDescent="0.2">
      <c r="A538" t="s">
        <v>11860</v>
      </c>
      <c r="B538" t="s">
        <v>11861</v>
      </c>
      <c r="C538" t="s">
        <v>11862</v>
      </c>
      <c r="J538" t="s">
        <v>11863</v>
      </c>
      <c r="K538" t="s">
        <v>1094</v>
      </c>
      <c r="L538" t="s">
        <v>1233</v>
      </c>
      <c r="M538">
        <v>1</v>
      </c>
      <c r="P538" s="2" t="s">
        <v>11864</v>
      </c>
      <c r="Q538" t="s">
        <v>47</v>
      </c>
      <c r="S538">
        <v>7.8459570000000006E-2</v>
      </c>
      <c r="T538">
        <v>3.0517577999999998E-3</v>
      </c>
      <c r="U538">
        <v>5.2433779999999999E-2</v>
      </c>
      <c r="V538">
        <v>5.0317086000000004E-3</v>
      </c>
      <c r="W538">
        <v>2.6831544999999998E-2</v>
      </c>
      <c r="X538">
        <v>7.6637166000000003E-3</v>
      </c>
      <c r="Y538">
        <v>3.1944444444444463E-2</v>
      </c>
      <c r="Z538">
        <v>0.121</v>
      </c>
      <c r="AA538">
        <v>1.4999999999999999E-2</v>
      </c>
      <c r="AB538">
        <v>0.86399999999999999</v>
      </c>
      <c r="AC538">
        <v>0.98660000000000003</v>
      </c>
      <c r="AD538" t="s">
        <v>48</v>
      </c>
      <c r="AE538" t="s">
        <v>48</v>
      </c>
      <c r="AF538" t="s">
        <v>48</v>
      </c>
    </row>
    <row r="539" spans="1:32" hidden="1" outlineLevel="1" x14ac:dyDescent="0.2">
      <c r="A539" t="s">
        <v>11865</v>
      </c>
      <c r="B539" t="s">
        <v>11866</v>
      </c>
      <c r="C539" t="s">
        <v>11867</v>
      </c>
      <c r="J539" t="s">
        <v>11868</v>
      </c>
      <c r="K539" t="s">
        <v>1094</v>
      </c>
      <c r="L539" t="s">
        <v>1233</v>
      </c>
      <c r="M539">
        <v>1</v>
      </c>
      <c r="P539" s="2" t="s">
        <v>11869</v>
      </c>
      <c r="Q539" t="s">
        <v>47</v>
      </c>
      <c r="S539">
        <v>9.6986100000000006E-2</v>
      </c>
      <c r="T539">
        <v>2.746582E-3</v>
      </c>
      <c r="U539">
        <v>2.9323419999999999E-2</v>
      </c>
      <c r="V539">
        <v>2.8628819E-2</v>
      </c>
      <c r="W539">
        <v>2.5800243E-2</v>
      </c>
      <c r="X539">
        <v>7.8708479999999997E-3</v>
      </c>
      <c r="Y539">
        <v>4.8148148148148127E-2</v>
      </c>
      <c r="Z539">
        <v>0.17799999999999999</v>
      </c>
      <c r="AA539">
        <v>0</v>
      </c>
      <c r="AB539">
        <v>0.82199999999999995</v>
      </c>
      <c r="AC539">
        <v>0.8196</v>
      </c>
      <c r="AD539" t="s">
        <v>48</v>
      </c>
      <c r="AE539" t="s">
        <v>48</v>
      </c>
      <c r="AF539" t="s">
        <v>48</v>
      </c>
    </row>
    <row r="540" spans="1:32" hidden="1" outlineLevel="1" x14ac:dyDescent="0.2">
      <c r="A540" t="s">
        <v>11870</v>
      </c>
      <c r="B540" t="s">
        <v>11871</v>
      </c>
      <c r="C540" t="s">
        <v>11872</v>
      </c>
      <c r="J540" t="s">
        <v>11873</v>
      </c>
      <c r="K540" t="s">
        <v>1094</v>
      </c>
      <c r="L540" t="s">
        <v>1233</v>
      </c>
      <c r="M540">
        <v>1</v>
      </c>
      <c r="P540" s="2" t="s">
        <v>11874</v>
      </c>
      <c r="Q540" t="s">
        <v>47</v>
      </c>
      <c r="S540">
        <v>0.11419343999999999</v>
      </c>
      <c r="T540">
        <v>3.5285949999999998E-3</v>
      </c>
      <c r="U540">
        <v>3.6902369999999997E-2</v>
      </c>
      <c r="V540">
        <v>1.1247349E-2</v>
      </c>
      <c r="W540">
        <v>2.9383656000000001E-2</v>
      </c>
      <c r="X540">
        <v>9.0748040000000006E-3</v>
      </c>
      <c r="Y540">
        <v>0</v>
      </c>
      <c r="Z540">
        <v>0</v>
      </c>
      <c r="AA540">
        <v>5.5E-2</v>
      </c>
      <c r="AB540">
        <v>0.94499999999999995</v>
      </c>
      <c r="AC540">
        <v>-0.1139</v>
      </c>
      <c r="AD540" t="s">
        <v>48</v>
      </c>
      <c r="AE540" t="s">
        <v>48</v>
      </c>
      <c r="AF540" t="s">
        <v>48</v>
      </c>
    </row>
    <row r="541" spans="1:32" hidden="1" outlineLevel="1" x14ac:dyDescent="0.2">
      <c r="A541" t="s">
        <v>11875</v>
      </c>
      <c r="B541" t="s">
        <v>11876</v>
      </c>
      <c r="C541" t="s">
        <v>11877</v>
      </c>
      <c r="J541" t="s">
        <v>11878</v>
      </c>
      <c r="K541" t="s">
        <v>1094</v>
      </c>
      <c r="L541" t="s">
        <v>1233</v>
      </c>
      <c r="M541">
        <v>1</v>
      </c>
      <c r="P541" s="2" t="s">
        <v>11879</v>
      </c>
      <c r="Q541" t="s">
        <v>10060</v>
      </c>
      <c r="S541">
        <v>0.112643376</v>
      </c>
      <c r="T541">
        <v>2.746582E-3</v>
      </c>
      <c r="U541">
        <v>2.0373697999999999E-2</v>
      </c>
      <c r="V541">
        <v>2.0379629999999999E-2</v>
      </c>
      <c r="W541">
        <v>2.7951299999999998E-2</v>
      </c>
      <c r="X541">
        <v>9.9292249999999999E-3</v>
      </c>
      <c r="Y541">
        <v>0.375</v>
      </c>
      <c r="Z541">
        <v>6.9000000000000006E-2</v>
      </c>
      <c r="AA541">
        <v>0</v>
      </c>
      <c r="AB541">
        <v>0.93100000000000005</v>
      </c>
      <c r="AC541">
        <v>0.31819999999999998</v>
      </c>
      <c r="AD541" t="s">
        <v>48</v>
      </c>
      <c r="AE541" t="s">
        <v>48</v>
      </c>
      <c r="AF541" t="s">
        <v>48</v>
      </c>
    </row>
    <row r="542" spans="1:32" hidden="1" outlineLevel="1" x14ac:dyDescent="0.2">
      <c r="A542" t="s">
        <v>11880</v>
      </c>
      <c r="B542" t="s">
        <v>11881</v>
      </c>
      <c r="C542" t="s">
        <v>11882</v>
      </c>
      <c r="J542" t="s">
        <v>11883</v>
      </c>
      <c r="K542" t="s">
        <v>1094</v>
      </c>
      <c r="L542" t="s">
        <v>1233</v>
      </c>
      <c r="M542">
        <v>1</v>
      </c>
      <c r="P542" s="2" t="s">
        <v>11884</v>
      </c>
      <c r="Q542" t="s">
        <v>47</v>
      </c>
      <c r="S542">
        <v>0.39987978000000002</v>
      </c>
      <c r="T542">
        <v>2.3076923999999999E-2</v>
      </c>
      <c r="U542">
        <v>0.46460026999999998</v>
      </c>
      <c r="V542">
        <v>5.6582912999999999E-2</v>
      </c>
      <c r="W542">
        <v>0.27558192999999997</v>
      </c>
      <c r="X542">
        <v>1.0472947999999999E-2</v>
      </c>
      <c r="Y542">
        <v>5.833333333333332E-2</v>
      </c>
      <c r="Z542">
        <v>8.5999999999999993E-2</v>
      </c>
      <c r="AA542">
        <v>3.5999999999999997E-2</v>
      </c>
      <c r="AB542">
        <v>0.879</v>
      </c>
      <c r="AC542">
        <v>0.78449999999999998</v>
      </c>
      <c r="AD542" t="s">
        <v>48</v>
      </c>
      <c r="AE542" t="s">
        <v>48</v>
      </c>
      <c r="AF542" t="s">
        <v>48</v>
      </c>
    </row>
    <row r="543" spans="1:32" hidden="1" outlineLevel="1" x14ac:dyDescent="0.2">
      <c r="A543" t="s">
        <v>11885</v>
      </c>
      <c r="B543" t="s">
        <v>11886</v>
      </c>
      <c r="C543" t="s">
        <v>11887</v>
      </c>
      <c r="J543" t="s">
        <v>11888</v>
      </c>
      <c r="K543" t="s">
        <v>1094</v>
      </c>
      <c r="L543" t="s">
        <v>1233</v>
      </c>
      <c r="M543">
        <v>1</v>
      </c>
      <c r="P543" s="2" t="s">
        <v>11889</v>
      </c>
      <c r="Q543" t="s">
        <v>47</v>
      </c>
      <c r="S543">
        <v>0.1140901</v>
      </c>
      <c r="T543">
        <v>2.9182434000000002E-3</v>
      </c>
      <c r="U543">
        <v>3.0389198999999999E-2</v>
      </c>
      <c r="V543">
        <v>5.3646889999999997E-3</v>
      </c>
      <c r="W543">
        <v>6.4073920000000006E-2</v>
      </c>
      <c r="X543">
        <v>8.4275170000000007E-3</v>
      </c>
      <c r="Y543">
        <v>0.15671768707482989</v>
      </c>
      <c r="Z543">
        <v>9.1999999999999998E-2</v>
      </c>
      <c r="AA543">
        <v>0.122</v>
      </c>
      <c r="AB543">
        <v>0.78600000000000003</v>
      </c>
      <c r="AC543">
        <v>-0.77890000000000004</v>
      </c>
      <c r="AD543" t="s">
        <v>48</v>
      </c>
      <c r="AE543" t="s">
        <v>48</v>
      </c>
      <c r="AF543" t="s">
        <v>48</v>
      </c>
    </row>
    <row r="544" spans="1:32" hidden="1" outlineLevel="1" x14ac:dyDescent="0.2">
      <c r="A544" t="s">
        <v>11890</v>
      </c>
      <c r="B544" t="s">
        <v>11891</v>
      </c>
      <c r="C544" t="s">
        <v>11892</v>
      </c>
      <c r="J544" t="s">
        <v>11893</v>
      </c>
      <c r="K544" t="s">
        <v>1094</v>
      </c>
      <c r="L544" t="s">
        <v>1233</v>
      </c>
      <c r="M544">
        <v>1</v>
      </c>
      <c r="P544" s="2" t="s">
        <v>11894</v>
      </c>
      <c r="Q544" t="s">
        <v>47</v>
      </c>
      <c r="S544">
        <v>5.9727191999999998E-2</v>
      </c>
      <c r="T544">
        <v>1.4114380000000001E-3</v>
      </c>
      <c r="U544">
        <v>1.3883443000000001E-2</v>
      </c>
      <c r="V544">
        <v>5.5866763000000002E-3</v>
      </c>
      <c r="W544">
        <v>2.3028618000000001E-2</v>
      </c>
      <c r="X544">
        <v>6.7834044E-3</v>
      </c>
      <c r="Y544">
        <v>-0.25</v>
      </c>
      <c r="Z544">
        <v>0</v>
      </c>
      <c r="AA544">
        <v>0.159</v>
      </c>
      <c r="AB544">
        <v>0.84099999999999997</v>
      </c>
      <c r="AC544">
        <v>-0.4168</v>
      </c>
      <c r="AD544" t="s">
        <v>48</v>
      </c>
      <c r="AE544" t="s">
        <v>48</v>
      </c>
      <c r="AF544" t="s">
        <v>48</v>
      </c>
    </row>
    <row r="545" spans="1:32" hidden="1" outlineLevel="1" x14ac:dyDescent="0.2">
      <c r="A545" t="s">
        <v>11895</v>
      </c>
      <c r="B545" t="s">
        <v>11896</v>
      </c>
      <c r="C545" t="s">
        <v>11897</v>
      </c>
      <c r="J545" t="s">
        <v>11898</v>
      </c>
      <c r="K545" t="s">
        <v>1094</v>
      </c>
      <c r="L545" t="s">
        <v>1233</v>
      </c>
      <c r="M545">
        <v>1</v>
      </c>
      <c r="P545" s="2" t="s">
        <v>11899</v>
      </c>
      <c r="Q545" t="s">
        <v>47</v>
      </c>
      <c r="S545">
        <v>7.1337044000000002E-2</v>
      </c>
      <c r="T545">
        <v>1.8596648999999999E-3</v>
      </c>
      <c r="U545">
        <v>1.5215653000000001E-2</v>
      </c>
      <c r="V545">
        <v>6.4006293999999998E-3</v>
      </c>
      <c r="W545">
        <v>2.1803947000000001E-2</v>
      </c>
      <c r="X545">
        <v>9.2301540000000008E-3</v>
      </c>
      <c r="Y545">
        <v>7.9166666666666677E-2</v>
      </c>
      <c r="Z545">
        <v>0.14699999999999999</v>
      </c>
      <c r="AA545">
        <v>0.05</v>
      </c>
      <c r="AB545">
        <v>0.80300000000000005</v>
      </c>
      <c r="AC545">
        <v>0.70030000000000003</v>
      </c>
      <c r="AD545" t="s">
        <v>48</v>
      </c>
      <c r="AE545" t="s">
        <v>48</v>
      </c>
      <c r="AF545" t="s">
        <v>48</v>
      </c>
    </row>
    <row r="546" spans="1:32" hidden="1" outlineLevel="1" x14ac:dyDescent="0.2">
      <c r="A546" t="s">
        <v>11900</v>
      </c>
      <c r="B546" t="s">
        <v>11901</v>
      </c>
      <c r="C546" t="s">
        <v>11902</v>
      </c>
      <c r="J546" t="s">
        <v>11903</v>
      </c>
      <c r="K546" t="s">
        <v>1094</v>
      </c>
      <c r="L546" t="s">
        <v>1233</v>
      </c>
      <c r="M546">
        <v>1</v>
      </c>
      <c r="P546" s="2" t="s">
        <v>11904</v>
      </c>
      <c r="Q546" t="s">
        <v>47</v>
      </c>
      <c r="S546">
        <v>0.115658075</v>
      </c>
      <c r="T546">
        <v>2.6321410000000002E-3</v>
      </c>
      <c r="U546">
        <v>3.3395279999999999E-2</v>
      </c>
      <c r="V546">
        <v>6.770608E-3</v>
      </c>
      <c r="W546">
        <v>6.4423560000000005E-2</v>
      </c>
      <c r="X546">
        <v>7.7025536000000002E-3</v>
      </c>
      <c r="Y546">
        <v>9.7953216374269E-2</v>
      </c>
      <c r="Z546">
        <v>0.186</v>
      </c>
      <c r="AA546">
        <v>6.0999999999999999E-2</v>
      </c>
      <c r="AB546">
        <v>0.753</v>
      </c>
      <c r="AC546">
        <v>0.98280000000000001</v>
      </c>
      <c r="AD546" t="s">
        <v>48</v>
      </c>
      <c r="AE546" t="s">
        <v>48</v>
      </c>
      <c r="AF546" t="s">
        <v>48</v>
      </c>
    </row>
    <row r="547" spans="1:32" hidden="1" outlineLevel="1" x14ac:dyDescent="0.2">
      <c r="A547" t="s">
        <v>11905</v>
      </c>
      <c r="B547" t="s">
        <v>11906</v>
      </c>
      <c r="C547" t="s">
        <v>11907</v>
      </c>
      <c r="J547" t="s">
        <v>11908</v>
      </c>
      <c r="K547" t="s">
        <v>1094</v>
      </c>
      <c r="L547" t="s">
        <v>1233</v>
      </c>
      <c r="M547">
        <v>1</v>
      </c>
      <c r="P547" s="2" t="s">
        <v>11909</v>
      </c>
      <c r="Q547" t="s">
        <v>47</v>
      </c>
      <c r="S547">
        <v>9.2647400000000005E-2</v>
      </c>
      <c r="T547">
        <v>2.2792816E-3</v>
      </c>
      <c r="U547">
        <v>3.2643758000000002E-2</v>
      </c>
      <c r="V547">
        <v>3.4777985E-3</v>
      </c>
      <c r="W547">
        <v>3.6435257999999998E-2</v>
      </c>
      <c r="X547">
        <v>6.4015043999999998E-3</v>
      </c>
      <c r="Y547">
        <v>7.0421245421245421E-2</v>
      </c>
      <c r="Z547">
        <v>9.4E-2</v>
      </c>
      <c r="AA547">
        <v>0.107</v>
      </c>
      <c r="AB547">
        <v>0.79900000000000004</v>
      </c>
      <c r="AC547">
        <v>-0.67410000000000003</v>
      </c>
      <c r="AD547" t="s">
        <v>48</v>
      </c>
      <c r="AE547" t="s">
        <v>48</v>
      </c>
      <c r="AF547" t="s">
        <v>48</v>
      </c>
    </row>
    <row r="548" spans="1:32" hidden="1" outlineLevel="1" x14ac:dyDescent="0.2">
      <c r="A548" t="s">
        <v>11910</v>
      </c>
      <c r="B548" t="s">
        <v>11911</v>
      </c>
      <c r="C548" t="s">
        <v>11912</v>
      </c>
      <c r="J548" t="s">
        <v>11913</v>
      </c>
      <c r="K548" t="s">
        <v>1094</v>
      </c>
      <c r="L548" t="s">
        <v>1233</v>
      </c>
      <c r="M548">
        <v>1</v>
      </c>
      <c r="P548" s="2" t="s">
        <v>11914</v>
      </c>
      <c r="Q548" t="s">
        <v>11915</v>
      </c>
      <c r="S548">
        <v>0.58409500000000003</v>
      </c>
      <c r="T548">
        <v>5.1147457E-2</v>
      </c>
      <c r="U548">
        <v>0.51884110000000006</v>
      </c>
      <c r="V548">
        <v>4.1003603E-2</v>
      </c>
      <c r="W548">
        <v>0.49627260000000001</v>
      </c>
      <c r="X548">
        <v>1.1638066000000001E-2</v>
      </c>
      <c r="Y548">
        <v>0.2</v>
      </c>
      <c r="Z548">
        <v>0</v>
      </c>
      <c r="AA548">
        <v>8.7999999999999995E-2</v>
      </c>
      <c r="AB548">
        <v>0.91200000000000003</v>
      </c>
      <c r="AC548">
        <v>-0.51060000000000005</v>
      </c>
      <c r="AD548" t="s">
        <v>48</v>
      </c>
      <c r="AE548" t="s">
        <v>48</v>
      </c>
      <c r="AF548" t="s">
        <v>48</v>
      </c>
    </row>
    <row r="549" spans="1:32" hidden="1" outlineLevel="1" x14ac:dyDescent="0.2">
      <c r="A549" t="s">
        <v>11916</v>
      </c>
      <c r="B549" t="s">
        <v>11917</v>
      </c>
      <c r="C549" t="s">
        <v>11918</v>
      </c>
      <c r="J549" t="s">
        <v>11919</v>
      </c>
      <c r="K549" t="s">
        <v>1094</v>
      </c>
      <c r="L549" t="s">
        <v>1233</v>
      </c>
      <c r="M549">
        <v>1</v>
      </c>
      <c r="P549" s="2" t="s">
        <v>11920</v>
      </c>
      <c r="Q549" t="s">
        <v>47</v>
      </c>
      <c r="S549">
        <v>3.3806015000000002E-2</v>
      </c>
      <c r="T549">
        <v>1.0681152E-3</v>
      </c>
      <c r="U549">
        <v>1.6172110999999999E-2</v>
      </c>
      <c r="V549">
        <v>2.8118371999999998E-3</v>
      </c>
      <c r="W549">
        <v>1.838776E-2</v>
      </c>
      <c r="X549">
        <v>6.8869706999999999E-3</v>
      </c>
      <c r="Y549">
        <v>0.22552083333333331</v>
      </c>
      <c r="Z549">
        <v>3.7999999999999999E-2</v>
      </c>
      <c r="AA549">
        <v>1.7000000000000001E-2</v>
      </c>
      <c r="AB549">
        <v>0.94499999999999995</v>
      </c>
      <c r="AC549">
        <v>0.34470000000000001</v>
      </c>
      <c r="AD549" t="s">
        <v>48</v>
      </c>
      <c r="AE549" t="s">
        <v>48</v>
      </c>
      <c r="AF549" t="s">
        <v>48</v>
      </c>
    </row>
    <row r="550" spans="1:32" hidden="1" outlineLevel="1" x14ac:dyDescent="0.2">
      <c r="A550" t="s">
        <v>11921</v>
      </c>
      <c r="B550" t="s">
        <v>11922</v>
      </c>
      <c r="C550" t="s">
        <v>11923</v>
      </c>
      <c r="J550" t="s">
        <v>11924</v>
      </c>
      <c r="K550" t="s">
        <v>1094</v>
      </c>
      <c r="L550" t="s">
        <v>1233</v>
      </c>
      <c r="M550">
        <v>1</v>
      </c>
      <c r="P550" s="2" t="s">
        <v>11925</v>
      </c>
      <c r="Q550" t="s">
        <v>47</v>
      </c>
      <c r="S550">
        <v>0.40060924999999997</v>
      </c>
      <c r="T550">
        <v>2.3076923999999999E-2</v>
      </c>
      <c r="U550">
        <v>0.47435758</v>
      </c>
      <c r="V550">
        <v>3.7136483999999997E-2</v>
      </c>
      <c r="W550">
        <v>0.34392178000000001</v>
      </c>
      <c r="X550">
        <v>1.0835429000000001E-2</v>
      </c>
      <c r="Y550">
        <v>0.22440476190476191</v>
      </c>
      <c r="Z550">
        <v>0.122</v>
      </c>
      <c r="AA550">
        <v>2.8000000000000001E-2</v>
      </c>
      <c r="AB550">
        <v>0.85</v>
      </c>
      <c r="AC550">
        <v>0.95620000000000005</v>
      </c>
      <c r="AD550" t="s">
        <v>48</v>
      </c>
      <c r="AE550" t="s">
        <v>48</v>
      </c>
      <c r="AF550" t="s">
        <v>48</v>
      </c>
    </row>
    <row r="551" spans="1:32" hidden="1" outlineLevel="1" x14ac:dyDescent="0.2">
      <c r="A551" t="s">
        <v>11926</v>
      </c>
      <c r="B551" t="s">
        <v>11922</v>
      </c>
      <c r="C551" t="s">
        <v>11927</v>
      </c>
      <c r="J551" t="s">
        <v>11928</v>
      </c>
      <c r="K551" t="s">
        <v>1094</v>
      </c>
      <c r="L551" t="s">
        <v>1233</v>
      </c>
      <c r="M551">
        <v>1</v>
      </c>
      <c r="P551" s="2" t="s">
        <v>11929</v>
      </c>
      <c r="Q551" t="s">
        <v>47</v>
      </c>
      <c r="S551">
        <v>0.24442963000000001</v>
      </c>
      <c r="T551">
        <v>9.6893310000000007E-3</v>
      </c>
      <c r="U551">
        <v>0.11292298000000001</v>
      </c>
      <c r="V551">
        <v>2.6810924999999999E-2</v>
      </c>
      <c r="W551">
        <v>6.4773209999999998E-2</v>
      </c>
      <c r="X551">
        <v>9.3078290000000001E-3</v>
      </c>
      <c r="Y551">
        <v>-0.15</v>
      </c>
      <c r="Z551">
        <v>4.3999999999999997E-2</v>
      </c>
      <c r="AA551">
        <v>9.2999999999999999E-2</v>
      </c>
      <c r="AB551">
        <v>0.86299999999999999</v>
      </c>
      <c r="AC551">
        <v>-0.316</v>
      </c>
      <c r="AD551" t="s">
        <v>48</v>
      </c>
      <c r="AE551" t="s">
        <v>48</v>
      </c>
      <c r="AF551" t="s">
        <v>48</v>
      </c>
    </row>
    <row r="552" spans="1:32" hidden="1" outlineLevel="1" x14ac:dyDescent="0.2">
      <c r="A552" t="s">
        <v>11930</v>
      </c>
      <c r="B552" t="s">
        <v>11931</v>
      </c>
      <c r="C552" t="s">
        <v>11932</v>
      </c>
      <c r="J552" t="s">
        <v>11933</v>
      </c>
      <c r="K552" t="s">
        <v>1094</v>
      </c>
      <c r="L552" t="s">
        <v>1233</v>
      </c>
      <c r="M552">
        <v>1</v>
      </c>
      <c r="P552" s="2" t="s">
        <v>11934</v>
      </c>
      <c r="Q552" t="s">
        <v>47</v>
      </c>
      <c r="S552">
        <v>0.112333365</v>
      </c>
      <c r="T552">
        <v>3.5858154000000001E-3</v>
      </c>
      <c r="U552">
        <v>5.1932766999999998E-2</v>
      </c>
      <c r="V552">
        <v>9.9154250000000003E-3</v>
      </c>
      <c r="W552">
        <v>2.3093075000000001E-2</v>
      </c>
      <c r="X552">
        <v>8.6087574999999996E-3</v>
      </c>
      <c r="Y552">
        <v>0.56666666666666665</v>
      </c>
      <c r="Z552">
        <v>0.16</v>
      </c>
      <c r="AA552">
        <v>5.3999999999999999E-2</v>
      </c>
      <c r="AB552">
        <v>0.78600000000000003</v>
      </c>
      <c r="AC552">
        <v>0.79159999999999997</v>
      </c>
      <c r="AD552" t="s">
        <v>48</v>
      </c>
      <c r="AE552" t="s">
        <v>48</v>
      </c>
      <c r="AF552" t="s">
        <v>48</v>
      </c>
    </row>
    <row r="553" spans="1:32" hidden="1" outlineLevel="1" x14ac:dyDescent="0.2">
      <c r="A553" t="s">
        <v>11935</v>
      </c>
      <c r="B553" t="s">
        <v>11936</v>
      </c>
      <c r="C553" t="s">
        <v>11937</v>
      </c>
      <c r="J553" t="s">
        <v>11938</v>
      </c>
      <c r="K553" t="s">
        <v>1094</v>
      </c>
      <c r="L553" t="s">
        <v>1233</v>
      </c>
      <c r="M553">
        <v>1</v>
      </c>
      <c r="P553" s="2" t="s">
        <v>11939</v>
      </c>
      <c r="Q553" t="s">
        <v>47</v>
      </c>
      <c r="S553">
        <v>0.47886392</v>
      </c>
      <c r="T553">
        <v>2.3364256999999999E-2</v>
      </c>
      <c r="U553">
        <v>0.53654230000000003</v>
      </c>
      <c r="V553">
        <v>5.3399716E-2</v>
      </c>
      <c r="W553">
        <v>0.4596616</v>
      </c>
      <c r="X553">
        <v>8.8158890000000004E-3</v>
      </c>
      <c r="Y553">
        <v>-0.105</v>
      </c>
      <c r="Z553">
        <v>4.4999999999999998E-2</v>
      </c>
      <c r="AA553">
        <v>0.14499999999999999</v>
      </c>
      <c r="AB553">
        <v>0.81100000000000005</v>
      </c>
      <c r="AC553">
        <v>-0.73029999999999995</v>
      </c>
      <c r="AD553" t="s">
        <v>48</v>
      </c>
      <c r="AE553" t="s">
        <v>48</v>
      </c>
      <c r="AF553" t="s">
        <v>48</v>
      </c>
    </row>
    <row r="554" spans="1:32" hidden="1" outlineLevel="1" x14ac:dyDescent="0.2">
      <c r="A554" t="s">
        <v>11940</v>
      </c>
      <c r="B554" t="s">
        <v>11941</v>
      </c>
      <c r="C554" t="s">
        <v>11942</v>
      </c>
      <c r="J554" t="s">
        <v>11943</v>
      </c>
      <c r="K554" t="s">
        <v>1094</v>
      </c>
      <c r="L554" t="s">
        <v>1233</v>
      </c>
      <c r="M554">
        <v>1</v>
      </c>
      <c r="P554" s="2" t="s">
        <v>11944</v>
      </c>
      <c r="Q554" t="s">
        <v>47</v>
      </c>
      <c r="S554">
        <v>0.44573321999999999</v>
      </c>
      <c r="T554">
        <v>2.3076923999999999E-2</v>
      </c>
      <c r="U554">
        <v>0.40558428000000002</v>
      </c>
      <c r="V554">
        <v>1.9274251999999999E-2</v>
      </c>
      <c r="W554">
        <v>0.47384647000000002</v>
      </c>
      <c r="X554">
        <v>1.0214032E-2</v>
      </c>
      <c r="Y554">
        <v>5.4350649350649337E-2</v>
      </c>
      <c r="Z554">
        <v>7.5999999999999998E-2</v>
      </c>
      <c r="AA554">
        <v>0.06</v>
      </c>
      <c r="AB554">
        <v>0.86399999999999999</v>
      </c>
      <c r="AC554">
        <v>0.32440000000000002</v>
      </c>
      <c r="AD554" t="s">
        <v>48</v>
      </c>
      <c r="AE554" t="s">
        <v>48</v>
      </c>
      <c r="AF554" t="s">
        <v>48</v>
      </c>
    </row>
    <row r="555" spans="1:32" hidden="1" outlineLevel="1" x14ac:dyDescent="0.2">
      <c r="A555" t="s">
        <v>11945</v>
      </c>
      <c r="B555" t="s">
        <v>11946</v>
      </c>
      <c r="C555" t="s">
        <v>11947</v>
      </c>
      <c r="J555" t="s">
        <v>11948</v>
      </c>
      <c r="K555" t="s">
        <v>1094</v>
      </c>
      <c r="L555" t="s">
        <v>1233</v>
      </c>
      <c r="M555">
        <v>1</v>
      </c>
      <c r="P555" s="2" t="s">
        <v>11949</v>
      </c>
      <c r="Q555" t="s">
        <v>47</v>
      </c>
      <c r="S555">
        <v>3.2391841999999997E-2</v>
      </c>
      <c r="T555">
        <v>8.8214874E-4</v>
      </c>
      <c r="U555">
        <v>1.1406898E-2</v>
      </c>
      <c r="V555">
        <v>2.9968262999999998E-3</v>
      </c>
      <c r="W555">
        <v>1.6936934000000001E-2</v>
      </c>
      <c r="X555">
        <v>6.6086366000000004E-3</v>
      </c>
      <c r="Y555">
        <v>0.45</v>
      </c>
      <c r="Z555">
        <v>0.11</v>
      </c>
      <c r="AA555">
        <v>0</v>
      </c>
      <c r="AB555">
        <v>0.89</v>
      </c>
      <c r="AC555">
        <v>0.27160000000000001</v>
      </c>
      <c r="AD555" t="s">
        <v>48</v>
      </c>
      <c r="AE555" t="s">
        <v>48</v>
      </c>
      <c r="AF555" t="s">
        <v>48</v>
      </c>
    </row>
    <row r="556" spans="1:32" hidden="1" outlineLevel="1" x14ac:dyDescent="0.2">
      <c r="A556" t="s">
        <v>11950</v>
      </c>
      <c r="B556" t="s">
        <v>11951</v>
      </c>
      <c r="C556" t="s">
        <v>11952</v>
      </c>
      <c r="J556" t="s">
        <v>11953</v>
      </c>
      <c r="K556" t="s">
        <v>1094</v>
      </c>
      <c r="L556" t="s">
        <v>1233</v>
      </c>
      <c r="M556">
        <v>1</v>
      </c>
      <c r="P556" s="2" t="s">
        <v>11954</v>
      </c>
      <c r="Q556" t="s">
        <v>47</v>
      </c>
      <c r="S556">
        <v>9.8721580000000003E-2</v>
      </c>
      <c r="T556">
        <v>1.5830994000000001E-3</v>
      </c>
      <c r="U556">
        <v>1.9963788E-2</v>
      </c>
      <c r="V556">
        <v>1.9173763999999999E-2</v>
      </c>
      <c r="W556">
        <v>2.3737640000000001E-2</v>
      </c>
      <c r="X556">
        <v>7.249452E-3</v>
      </c>
      <c r="Y556">
        <v>0</v>
      </c>
      <c r="Z556">
        <v>0.154</v>
      </c>
      <c r="AA556">
        <v>7.6999999999999999E-2</v>
      </c>
      <c r="AB556">
        <v>0.76900000000000002</v>
      </c>
      <c r="AC556">
        <v>0.31819999999999998</v>
      </c>
      <c r="AD556" t="s">
        <v>48</v>
      </c>
      <c r="AE556" t="s">
        <v>48</v>
      </c>
      <c r="AF556" t="s">
        <v>48</v>
      </c>
    </row>
    <row r="557" spans="1:32" hidden="1" outlineLevel="1" x14ac:dyDescent="0.2">
      <c r="A557" t="s">
        <v>11955</v>
      </c>
      <c r="B557" t="s">
        <v>11956</v>
      </c>
      <c r="C557" t="s">
        <v>11957</v>
      </c>
      <c r="J557" t="s">
        <v>11958</v>
      </c>
      <c r="K557" t="s">
        <v>1094</v>
      </c>
      <c r="L557" t="s">
        <v>1233</v>
      </c>
      <c r="M557">
        <v>1</v>
      </c>
      <c r="P557" s="2" t="s">
        <v>11959</v>
      </c>
      <c r="Q557" t="s">
        <v>47</v>
      </c>
      <c r="S557">
        <v>9.1913216000000006E-2</v>
      </c>
      <c r="T557">
        <v>1.6689299999999999E-3</v>
      </c>
      <c r="U557">
        <v>2.0851926999999999E-2</v>
      </c>
      <c r="V557">
        <v>3.0691283E-2</v>
      </c>
      <c r="W557">
        <v>2.4640026999999998E-2</v>
      </c>
      <c r="X557">
        <v>7.6248790000000002E-3</v>
      </c>
      <c r="Y557">
        <v>8.3333333333333315E-3</v>
      </c>
      <c r="Z557">
        <v>6.3E-2</v>
      </c>
      <c r="AA557">
        <v>7.2999999999999995E-2</v>
      </c>
      <c r="AB557">
        <v>0.86499999999999999</v>
      </c>
      <c r="AC557">
        <v>-0.15310000000000001</v>
      </c>
      <c r="AD557" t="s">
        <v>48</v>
      </c>
      <c r="AE557" t="s">
        <v>48</v>
      </c>
      <c r="AF557" t="s">
        <v>48</v>
      </c>
    </row>
    <row r="558" spans="1:32" hidden="1" outlineLevel="1" x14ac:dyDescent="0.2">
      <c r="A558" t="s">
        <v>11960</v>
      </c>
      <c r="B558" t="s">
        <v>11961</v>
      </c>
      <c r="C558" t="s">
        <v>11962</v>
      </c>
      <c r="J558" t="s">
        <v>11963</v>
      </c>
      <c r="K558" t="s">
        <v>1094</v>
      </c>
      <c r="L558" t="s">
        <v>1233</v>
      </c>
      <c r="M558">
        <v>1</v>
      </c>
      <c r="P558" s="2" t="s">
        <v>11964</v>
      </c>
      <c r="Q558" t="s">
        <v>47</v>
      </c>
      <c r="S558">
        <v>4.7605059999999998E-2</v>
      </c>
      <c r="T558">
        <v>2.1648407000000001E-3</v>
      </c>
      <c r="U558">
        <v>2.3652986000000001E-2</v>
      </c>
      <c r="V558">
        <v>3.8477771000000002E-3</v>
      </c>
      <c r="W558">
        <v>1.7012933000000001E-2</v>
      </c>
      <c r="X558">
        <v>8.4534080000000008E-3</v>
      </c>
      <c r="Y558">
        <v>0.29761904761904762</v>
      </c>
      <c r="Z558">
        <v>0.32900000000000001</v>
      </c>
      <c r="AA558">
        <v>6.9000000000000006E-2</v>
      </c>
      <c r="AB558">
        <v>0.60199999999999998</v>
      </c>
      <c r="AC558">
        <v>0.79379999999999995</v>
      </c>
      <c r="AD558" t="s">
        <v>48</v>
      </c>
      <c r="AE558" t="s">
        <v>48</v>
      </c>
      <c r="AF558" t="s">
        <v>48</v>
      </c>
    </row>
    <row r="559" spans="1:32" hidden="1" outlineLevel="1" x14ac:dyDescent="0.2">
      <c r="A559" t="s">
        <v>11965</v>
      </c>
      <c r="B559" t="s">
        <v>11966</v>
      </c>
      <c r="C559" t="s">
        <v>11967</v>
      </c>
      <c r="J559" t="s">
        <v>11968</v>
      </c>
      <c r="K559" t="s">
        <v>1094</v>
      </c>
      <c r="L559" t="s">
        <v>1233</v>
      </c>
      <c r="M559">
        <v>1</v>
      </c>
      <c r="P559" s="2" t="s">
        <v>11969</v>
      </c>
      <c r="Q559" t="s">
        <v>47</v>
      </c>
      <c r="S559">
        <v>0.38811707000000001</v>
      </c>
      <c r="T559">
        <v>1.2833110999999999E-2</v>
      </c>
      <c r="U559">
        <v>0.43554105999999998</v>
      </c>
      <c r="V559">
        <v>7.5845607000000004E-3</v>
      </c>
      <c r="W559">
        <v>0.26593169999999999</v>
      </c>
      <c r="X559">
        <v>7.4565843999999997E-3</v>
      </c>
      <c r="Y559">
        <v>6.1666666666666661E-2</v>
      </c>
      <c r="Z559">
        <v>6.5000000000000002E-2</v>
      </c>
      <c r="AA559">
        <v>0.112</v>
      </c>
      <c r="AB559">
        <v>0.82199999999999995</v>
      </c>
      <c r="AC559">
        <v>-0.41880000000000001</v>
      </c>
      <c r="AD559" t="s">
        <v>48</v>
      </c>
      <c r="AE559" t="s">
        <v>48</v>
      </c>
      <c r="AF559" t="s">
        <v>48</v>
      </c>
    </row>
    <row r="560" spans="1:32" hidden="1" outlineLevel="1" x14ac:dyDescent="0.2">
      <c r="A560" t="s">
        <v>11970</v>
      </c>
      <c r="B560" t="s">
        <v>11971</v>
      </c>
      <c r="C560" t="s">
        <v>11972</v>
      </c>
      <c r="J560" t="s">
        <v>11973</v>
      </c>
      <c r="K560" t="s">
        <v>1094</v>
      </c>
      <c r="L560" t="s">
        <v>1233</v>
      </c>
      <c r="M560">
        <v>1</v>
      </c>
      <c r="P560" s="2" t="s">
        <v>11974</v>
      </c>
      <c r="Q560" t="s">
        <v>47</v>
      </c>
      <c r="S560">
        <v>3.4513097E-2</v>
      </c>
      <c r="T560">
        <v>8.2492830000000005E-4</v>
      </c>
      <c r="U560">
        <v>1.086035E-2</v>
      </c>
      <c r="V560">
        <v>1.9238886000000001E-3</v>
      </c>
      <c r="W560">
        <v>1.9161236000000002E-2</v>
      </c>
      <c r="X560">
        <v>6.2979385000000001E-3</v>
      </c>
      <c r="Y560">
        <v>0.1388888888888889</v>
      </c>
      <c r="Z560">
        <v>0.17100000000000001</v>
      </c>
      <c r="AA560">
        <v>8.5999999999999993E-2</v>
      </c>
      <c r="AB560">
        <v>0.74399999999999999</v>
      </c>
      <c r="AC560">
        <v>0.53549999999999998</v>
      </c>
      <c r="AD560" t="s">
        <v>48</v>
      </c>
      <c r="AE560" t="s">
        <v>48</v>
      </c>
      <c r="AF560" t="s">
        <v>48</v>
      </c>
    </row>
    <row r="561" spans="1:32" hidden="1" outlineLevel="1" x14ac:dyDescent="0.2">
      <c r="A561" t="s">
        <v>11975</v>
      </c>
      <c r="B561" t="s">
        <v>11976</v>
      </c>
      <c r="C561" t="s">
        <v>11977</v>
      </c>
      <c r="J561" t="s">
        <v>11978</v>
      </c>
      <c r="K561" t="s">
        <v>1094</v>
      </c>
      <c r="L561" t="s">
        <v>1233</v>
      </c>
      <c r="M561">
        <v>1</v>
      </c>
      <c r="P561" s="2" t="s">
        <v>11979</v>
      </c>
      <c r="Q561" t="s">
        <v>47</v>
      </c>
      <c r="S561">
        <v>7.6085390000000003E-2</v>
      </c>
      <c r="T561">
        <v>1.9264220999999999E-3</v>
      </c>
      <c r="U561">
        <v>2.1535111999999999E-2</v>
      </c>
      <c r="V561">
        <v>1.3847847999999999E-2</v>
      </c>
      <c r="W561">
        <v>2.1288296000000002E-2</v>
      </c>
      <c r="X561">
        <v>6.977591E-3</v>
      </c>
      <c r="Y561">
        <v>0</v>
      </c>
      <c r="Z561">
        <v>0</v>
      </c>
      <c r="AA561">
        <v>5.5E-2</v>
      </c>
      <c r="AB561">
        <v>0.94499999999999995</v>
      </c>
      <c r="AC561">
        <v>-8.5699999999999998E-2</v>
      </c>
      <c r="AD561" t="s">
        <v>48</v>
      </c>
      <c r="AE561" t="s">
        <v>48</v>
      </c>
      <c r="AF561" t="s">
        <v>48</v>
      </c>
    </row>
    <row r="562" spans="1:32" hidden="1" outlineLevel="1" x14ac:dyDescent="0.2">
      <c r="A562" t="s">
        <v>11980</v>
      </c>
      <c r="B562" t="s">
        <v>11981</v>
      </c>
      <c r="C562" t="s">
        <v>11982</v>
      </c>
      <c r="J562" t="s">
        <v>11983</v>
      </c>
      <c r="K562" t="s">
        <v>1094</v>
      </c>
      <c r="L562" t="s">
        <v>1233</v>
      </c>
      <c r="M562">
        <v>1</v>
      </c>
      <c r="P562" s="2" t="s">
        <v>11984</v>
      </c>
      <c r="Q562" t="s">
        <v>47</v>
      </c>
      <c r="S562">
        <v>5.7500679999999998E-2</v>
      </c>
      <c r="T562">
        <v>1.3923645000000001E-3</v>
      </c>
      <c r="U562">
        <v>1.3302735E-2</v>
      </c>
      <c r="V562">
        <v>3.1448180000000002E-3</v>
      </c>
      <c r="W562">
        <v>2.3608726E-2</v>
      </c>
      <c r="X562">
        <v>6.9128619999999997E-3</v>
      </c>
      <c r="Y562">
        <v>-3.125E-2</v>
      </c>
      <c r="Z562">
        <v>9.4E-2</v>
      </c>
      <c r="AA562">
        <v>0.104</v>
      </c>
      <c r="AB562">
        <v>0.80200000000000005</v>
      </c>
      <c r="AC562">
        <v>-0.1027</v>
      </c>
      <c r="AD562" t="s">
        <v>48</v>
      </c>
      <c r="AE562" t="s">
        <v>48</v>
      </c>
      <c r="AF562" t="s">
        <v>48</v>
      </c>
    </row>
    <row r="563" spans="1:32" hidden="1" outlineLevel="1" x14ac:dyDescent="0.2">
      <c r="A563" t="s">
        <v>11985</v>
      </c>
      <c r="B563" t="s">
        <v>11986</v>
      </c>
      <c r="C563" t="s">
        <v>11987</v>
      </c>
      <c r="J563" t="s">
        <v>11988</v>
      </c>
      <c r="K563" t="s">
        <v>1094</v>
      </c>
      <c r="L563" t="s">
        <v>1233</v>
      </c>
      <c r="M563">
        <v>1</v>
      </c>
      <c r="P563" s="2" t="s">
        <v>11989</v>
      </c>
      <c r="Q563" t="s">
        <v>47</v>
      </c>
      <c r="S563">
        <v>5.1563308000000002E-2</v>
      </c>
      <c r="T563">
        <v>2.1457671999999999E-3</v>
      </c>
      <c r="U563">
        <v>2.0783609000000001E-2</v>
      </c>
      <c r="V563">
        <v>9.2864620000000005E-3</v>
      </c>
      <c r="W563">
        <v>1.6328929999999998E-2</v>
      </c>
      <c r="X563">
        <v>8.9194559999999992E-3</v>
      </c>
      <c r="Y563">
        <v>0</v>
      </c>
      <c r="Z563">
        <v>0.122</v>
      </c>
      <c r="AA563">
        <v>0</v>
      </c>
      <c r="AB563">
        <v>0.878</v>
      </c>
      <c r="AC563">
        <v>0.36120000000000002</v>
      </c>
      <c r="AD563" t="s">
        <v>48</v>
      </c>
      <c r="AE563" t="s">
        <v>48</v>
      </c>
      <c r="AF563" t="s">
        <v>48</v>
      </c>
    </row>
    <row r="564" spans="1:32" hidden="1" outlineLevel="1" x14ac:dyDescent="0.2">
      <c r="A564" t="s">
        <v>11990</v>
      </c>
      <c r="B564" t="s">
        <v>11991</v>
      </c>
      <c r="C564" t="s">
        <v>11992</v>
      </c>
      <c r="J564" t="s">
        <v>11993</v>
      </c>
      <c r="K564" t="s">
        <v>1094</v>
      </c>
      <c r="L564" t="s">
        <v>1233</v>
      </c>
      <c r="M564">
        <v>1</v>
      </c>
      <c r="P564" s="2" t="s">
        <v>11994</v>
      </c>
      <c r="Q564" t="s">
        <v>10132</v>
      </c>
      <c r="S564">
        <v>8.7956259999999994E-2</v>
      </c>
      <c r="T564">
        <v>2.0313263000000001E-3</v>
      </c>
      <c r="U564">
        <v>2.1056882999999998E-2</v>
      </c>
      <c r="V564">
        <v>6.1046462999999997E-3</v>
      </c>
      <c r="W564">
        <v>3.3901088000000003E-2</v>
      </c>
      <c r="X564">
        <v>7.1717774999999996E-3</v>
      </c>
      <c r="Y564">
        <v>6.851851851851852E-2</v>
      </c>
      <c r="Z564">
        <v>0.01</v>
      </c>
      <c r="AA564">
        <v>6.0999999999999999E-2</v>
      </c>
      <c r="AB564">
        <v>0.92900000000000005</v>
      </c>
      <c r="AC564">
        <v>-0.67700000000000005</v>
      </c>
      <c r="AD564" t="s">
        <v>48</v>
      </c>
      <c r="AE564" t="s">
        <v>48</v>
      </c>
      <c r="AF564" t="s">
        <v>48</v>
      </c>
    </row>
    <row r="565" spans="1:32" hidden="1" outlineLevel="1" x14ac:dyDescent="0.2">
      <c r="A565" t="s">
        <v>11995</v>
      </c>
      <c r="B565" t="s">
        <v>11996</v>
      </c>
      <c r="C565" t="s">
        <v>11997</v>
      </c>
      <c r="J565" t="s">
        <v>11998</v>
      </c>
      <c r="K565" t="s">
        <v>1094</v>
      </c>
      <c r="L565" t="s">
        <v>1233</v>
      </c>
      <c r="M565">
        <v>1</v>
      </c>
      <c r="P565" s="2" t="s">
        <v>11999</v>
      </c>
      <c r="Q565" t="s">
        <v>10060</v>
      </c>
      <c r="S565">
        <v>6.3423134000000006E-2</v>
      </c>
      <c r="T565">
        <v>2.1457671999999999E-3</v>
      </c>
      <c r="U565">
        <v>2.6454043E-2</v>
      </c>
      <c r="V565">
        <v>5.3646889999999997E-3</v>
      </c>
      <c r="W565">
        <v>2.1610579000000001E-2</v>
      </c>
      <c r="X565">
        <v>7.5083672999999998E-3</v>
      </c>
      <c r="Y565">
        <v>0.8</v>
      </c>
      <c r="Z565">
        <v>0.34</v>
      </c>
      <c r="AA565">
        <v>0</v>
      </c>
      <c r="AB565">
        <v>0.66</v>
      </c>
      <c r="AC565">
        <v>0.4753</v>
      </c>
      <c r="AD565" t="s">
        <v>48</v>
      </c>
      <c r="AE565" t="s">
        <v>48</v>
      </c>
      <c r="AF565" t="s">
        <v>48</v>
      </c>
    </row>
    <row r="566" spans="1:32" hidden="1" outlineLevel="1" x14ac:dyDescent="0.2">
      <c r="A566" t="s">
        <v>12000</v>
      </c>
      <c r="B566" t="s">
        <v>12001</v>
      </c>
      <c r="C566" t="s">
        <v>12002</v>
      </c>
      <c r="J566" t="s">
        <v>12003</v>
      </c>
      <c r="K566" t="s">
        <v>1094</v>
      </c>
      <c r="L566" t="s">
        <v>1233</v>
      </c>
      <c r="M566">
        <v>1</v>
      </c>
      <c r="P566" s="2" t="s">
        <v>12004</v>
      </c>
      <c r="Q566" t="s">
        <v>47</v>
      </c>
      <c r="S566">
        <v>0.31547861999999999</v>
      </c>
      <c r="T566">
        <v>1.3866013999999999E-2</v>
      </c>
      <c r="U566">
        <v>0.30513810000000002</v>
      </c>
      <c r="V566">
        <v>1.374736E-2</v>
      </c>
      <c r="W566">
        <v>0.16824563000000001</v>
      </c>
      <c r="X566">
        <v>7.8967399999999993E-3</v>
      </c>
      <c r="Y566">
        <v>-6.25E-2</v>
      </c>
      <c r="Z566">
        <v>0.01</v>
      </c>
      <c r="AA566">
        <v>0.14399999999999999</v>
      </c>
      <c r="AB566">
        <v>0.84599999999999997</v>
      </c>
      <c r="AC566">
        <v>-0.95720000000000005</v>
      </c>
      <c r="AD566" t="s">
        <v>48</v>
      </c>
      <c r="AE566" t="s">
        <v>48</v>
      </c>
      <c r="AF566" t="s">
        <v>48</v>
      </c>
    </row>
    <row r="567" spans="1:32" hidden="1" outlineLevel="1" x14ac:dyDescent="0.2">
      <c r="A567" t="s">
        <v>12005</v>
      </c>
      <c r="B567" t="s">
        <v>12006</v>
      </c>
      <c r="C567" t="s">
        <v>12007</v>
      </c>
      <c r="J567" t="s">
        <v>12008</v>
      </c>
      <c r="K567" t="s">
        <v>1094</v>
      </c>
      <c r="L567" t="s">
        <v>1233</v>
      </c>
      <c r="M567">
        <v>1</v>
      </c>
      <c r="P567" s="2" t="s">
        <v>12009</v>
      </c>
      <c r="Q567" t="s">
        <v>47</v>
      </c>
      <c r="S567">
        <v>5.4531995E-2</v>
      </c>
      <c r="T567">
        <v>2.0885468E-3</v>
      </c>
      <c r="U567">
        <v>3.3896290000000003E-2</v>
      </c>
      <c r="V567">
        <v>4.2917514E-3</v>
      </c>
      <c r="W567">
        <v>2.3350900000000001E-2</v>
      </c>
      <c r="X567">
        <v>7.8190659999999995E-3</v>
      </c>
      <c r="Y567">
        <v>0.15</v>
      </c>
      <c r="Z567">
        <v>0.109</v>
      </c>
      <c r="AA567">
        <v>5.5E-2</v>
      </c>
      <c r="AB567">
        <v>0.83699999999999997</v>
      </c>
      <c r="AC567">
        <v>0.63100000000000001</v>
      </c>
      <c r="AD567" t="s">
        <v>48</v>
      </c>
      <c r="AE567" t="s">
        <v>48</v>
      </c>
      <c r="AF567" t="s">
        <v>48</v>
      </c>
    </row>
    <row r="568" spans="1:32" hidden="1" outlineLevel="1" x14ac:dyDescent="0.2">
      <c r="A568" t="s">
        <v>12010</v>
      </c>
      <c r="B568" t="s">
        <v>12011</v>
      </c>
      <c r="C568" t="s">
        <v>12012</v>
      </c>
      <c r="J568" t="s">
        <v>12013</v>
      </c>
      <c r="K568" t="s">
        <v>1094</v>
      </c>
      <c r="L568" t="s">
        <v>1233</v>
      </c>
      <c r="M568">
        <v>1</v>
      </c>
      <c r="P568" s="2" t="s">
        <v>12014</v>
      </c>
      <c r="Q568" t="s">
        <v>47</v>
      </c>
      <c r="S568">
        <v>0.23271074999999999</v>
      </c>
      <c r="T568">
        <v>7.5531006000000003E-3</v>
      </c>
      <c r="U568">
        <v>0.10178173</v>
      </c>
      <c r="V568">
        <v>1.3847847999999999E-2</v>
      </c>
      <c r="W568">
        <v>8.6852804000000006E-2</v>
      </c>
      <c r="X568">
        <v>1.0913103E-2</v>
      </c>
      <c r="Y568">
        <v>2.777777777777779E-2</v>
      </c>
      <c r="Z568">
        <v>0.107</v>
      </c>
      <c r="AA568">
        <v>4.4999999999999998E-2</v>
      </c>
      <c r="AB568">
        <v>0.84799999999999998</v>
      </c>
      <c r="AC568">
        <v>0.65539999999999998</v>
      </c>
      <c r="AD568" t="s">
        <v>48</v>
      </c>
      <c r="AE568" t="s">
        <v>48</v>
      </c>
      <c r="AF568" t="s">
        <v>48</v>
      </c>
    </row>
    <row r="569" spans="1:32" hidden="1" outlineLevel="1" x14ac:dyDescent="0.2">
      <c r="A569" t="s">
        <v>12015</v>
      </c>
      <c r="B569" t="s">
        <v>12011</v>
      </c>
      <c r="C569" t="s">
        <v>12016</v>
      </c>
      <c r="J569" t="s">
        <v>12017</v>
      </c>
      <c r="K569" t="s">
        <v>1094</v>
      </c>
      <c r="L569" t="s">
        <v>1233</v>
      </c>
      <c r="M569">
        <v>1</v>
      </c>
      <c r="P569" s="2" t="s">
        <v>12018</v>
      </c>
      <c r="Q569" t="s">
        <v>47</v>
      </c>
      <c r="S569">
        <v>0.20705862</v>
      </c>
      <c r="T569">
        <v>5.6457520000000004E-3</v>
      </c>
      <c r="U569">
        <v>2.5497584E-2</v>
      </c>
      <c r="V569">
        <v>0.12735363999999999</v>
      </c>
      <c r="W569">
        <v>5.0277750000000003E-2</v>
      </c>
      <c r="X569">
        <v>1.1586282999999999E-2</v>
      </c>
      <c r="Y569">
        <v>0.4</v>
      </c>
      <c r="Z569">
        <v>0.248</v>
      </c>
      <c r="AA569">
        <v>0</v>
      </c>
      <c r="AB569">
        <v>0.752</v>
      </c>
      <c r="AC569">
        <v>0.51060000000000005</v>
      </c>
      <c r="AD569" t="s">
        <v>48</v>
      </c>
      <c r="AE569" t="s">
        <v>48</v>
      </c>
      <c r="AF569" t="s">
        <v>48</v>
      </c>
    </row>
    <row r="570" spans="1:32" hidden="1" outlineLevel="1" x14ac:dyDescent="0.2">
      <c r="A570" t="s">
        <v>12019</v>
      </c>
      <c r="B570" t="s">
        <v>12020</v>
      </c>
      <c r="C570" t="s">
        <v>12021</v>
      </c>
      <c r="J570" t="s">
        <v>12022</v>
      </c>
      <c r="K570" t="s">
        <v>1094</v>
      </c>
      <c r="L570" t="s">
        <v>1233</v>
      </c>
      <c r="M570">
        <v>1</v>
      </c>
      <c r="P570" s="2" t="s">
        <v>12023</v>
      </c>
      <c r="Q570" t="s">
        <v>12024</v>
      </c>
      <c r="S570">
        <v>0.25915736</v>
      </c>
      <c r="T570">
        <v>8.2015990000000004E-3</v>
      </c>
      <c r="U570">
        <v>9.1633186000000005E-2</v>
      </c>
      <c r="V570">
        <v>2.7011903E-2</v>
      </c>
      <c r="W570">
        <v>0.16266862000000001</v>
      </c>
      <c r="X570">
        <v>1.1275584999999999E-2</v>
      </c>
      <c r="Y570">
        <v>0.38285714285714278</v>
      </c>
      <c r="Z570">
        <v>8.5999999999999993E-2</v>
      </c>
      <c r="AA570">
        <v>3.5999999999999997E-2</v>
      </c>
      <c r="AB570">
        <v>0.878</v>
      </c>
      <c r="AC570">
        <v>0.65329999999999999</v>
      </c>
      <c r="AD570" t="s">
        <v>48</v>
      </c>
      <c r="AE570" t="s">
        <v>48</v>
      </c>
      <c r="AF570" t="s">
        <v>48</v>
      </c>
    </row>
    <row r="571" spans="1:32" hidden="1" outlineLevel="1" x14ac:dyDescent="0.2">
      <c r="A571" t="s">
        <v>12025</v>
      </c>
      <c r="B571" t="s">
        <v>12026</v>
      </c>
      <c r="C571" t="s">
        <v>12027</v>
      </c>
      <c r="J571" t="s">
        <v>12028</v>
      </c>
      <c r="K571" t="s">
        <v>1094</v>
      </c>
      <c r="L571" t="s">
        <v>1233</v>
      </c>
      <c r="M571">
        <v>1</v>
      </c>
      <c r="P571" s="2" t="s">
        <v>12029</v>
      </c>
      <c r="Q571" t="s">
        <v>47</v>
      </c>
      <c r="S571">
        <v>5.7253289999999998E-2</v>
      </c>
      <c r="T571">
        <v>1.4781951999999999E-3</v>
      </c>
      <c r="U571">
        <v>1.4156716999999999E-2</v>
      </c>
      <c r="V571">
        <v>2.4973554999999999E-3</v>
      </c>
      <c r="W571">
        <v>2.2964162999999999E-2</v>
      </c>
      <c r="X571">
        <v>9.0489139999999999E-3</v>
      </c>
      <c r="Y571">
        <v>0</v>
      </c>
      <c r="Z571">
        <v>0</v>
      </c>
      <c r="AA571">
        <v>4.3999999999999997E-2</v>
      </c>
      <c r="AB571">
        <v>0.95599999999999996</v>
      </c>
      <c r="AC571">
        <v>-0.29599999999999999</v>
      </c>
      <c r="AD571" t="s">
        <v>48</v>
      </c>
      <c r="AE571" t="s">
        <v>48</v>
      </c>
      <c r="AF571" t="s">
        <v>48</v>
      </c>
    </row>
    <row r="572" spans="1:32" hidden="1" outlineLevel="1" x14ac:dyDescent="0.2">
      <c r="A572" t="s">
        <v>12030</v>
      </c>
      <c r="B572" t="s">
        <v>12031</v>
      </c>
      <c r="C572" t="s">
        <v>12032</v>
      </c>
      <c r="J572" t="s">
        <v>12033</v>
      </c>
      <c r="K572" t="s">
        <v>1094</v>
      </c>
      <c r="L572" t="s">
        <v>1233</v>
      </c>
      <c r="M572">
        <v>1</v>
      </c>
      <c r="P572" s="2" t="s">
        <v>12034</v>
      </c>
      <c r="Q572" t="s">
        <v>47</v>
      </c>
      <c r="S572">
        <v>3.2863232999999999E-2</v>
      </c>
      <c r="T572">
        <v>1.1205672999999999E-3</v>
      </c>
      <c r="U572">
        <v>1.5659723E-2</v>
      </c>
      <c r="V572">
        <v>4.6247323E-3</v>
      </c>
      <c r="W572">
        <v>1.313691E-2</v>
      </c>
      <c r="X572">
        <v>7.0423200000000004E-3</v>
      </c>
      <c r="Y572">
        <v>-5.5555555555555552E-2</v>
      </c>
      <c r="Z572">
        <v>0</v>
      </c>
      <c r="AA572">
        <v>4.5999999999999999E-2</v>
      </c>
      <c r="AB572">
        <v>0.95399999999999996</v>
      </c>
      <c r="AC572">
        <v>-0.2263</v>
      </c>
      <c r="AD572" t="s">
        <v>48</v>
      </c>
      <c r="AE572" t="s">
        <v>48</v>
      </c>
      <c r="AF572" t="s">
        <v>48</v>
      </c>
    </row>
    <row r="573" spans="1:32" hidden="1" outlineLevel="1" x14ac:dyDescent="0.2">
      <c r="A573" t="s">
        <v>12035</v>
      </c>
      <c r="B573" t="s">
        <v>12036</v>
      </c>
      <c r="C573" t="s">
        <v>12037</v>
      </c>
      <c r="J573" t="s">
        <v>12038</v>
      </c>
      <c r="K573" t="s">
        <v>1094</v>
      </c>
      <c r="L573" t="s">
        <v>1233</v>
      </c>
      <c r="M573">
        <v>1</v>
      </c>
      <c r="P573" s="2" t="s">
        <v>12039</v>
      </c>
      <c r="Q573" t="s">
        <v>47</v>
      </c>
      <c r="S573">
        <v>0.4269174</v>
      </c>
      <c r="T573">
        <v>1.0452270499999999E-2</v>
      </c>
      <c r="U573">
        <v>0.21132571999999999</v>
      </c>
      <c r="V573">
        <v>1.3043936000000001E-2</v>
      </c>
      <c r="W573">
        <v>0.48627715999999999</v>
      </c>
      <c r="X573">
        <v>7.4954215000000001E-3</v>
      </c>
      <c r="Y573">
        <v>-9.555555555555556E-2</v>
      </c>
      <c r="Z573">
        <v>5.6000000000000001E-2</v>
      </c>
      <c r="AA573">
        <v>5.5E-2</v>
      </c>
      <c r="AB573">
        <v>0.88900000000000001</v>
      </c>
      <c r="AC573">
        <v>0.47670000000000001</v>
      </c>
      <c r="AD573" t="s">
        <v>48</v>
      </c>
      <c r="AE573" t="s">
        <v>48</v>
      </c>
      <c r="AF573" t="s">
        <v>48</v>
      </c>
    </row>
    <row r="574" spans="1:32" hidden="1" outlineLevel="1" x14ac:dyDescent="0.2">
      <c r="A574" t="s">
        <v>12040</v>
      </c>
      <c r="B574" t="s">
        <v>12041</v>
      </c>
      <c r="C574" t="s">
        <v>12042</v>
      </c>
      <c r="J574" t="s">
        <v>12043</v>
      </c>
      <c r="K574" t="s">
        <v>1094</v>
      </c>
      <c r="L574" t="s">
        <v>1233</v>
      </c>
      <c r="M574">
        <v>1</v>
      </c>
      <c r="P574" s="2" t="s">
        <v>12044</v>
      </c>
      <c r="Q574" t="s">
        <v>47</v>
      </c>
      <c r="S574">
        <v>0.27637869999999998</v>
      </c>
      <c r="T574">
        <v>1.6125489E-2</v>
      </c>
      <c r="U574">
        <v>0.10549548</v>
      </c>
      <c r="V574">
        <v>3.7652100000000001E-2</v>
      </c>
      <c r="W574">
        <v>9.5630279999999998E-2</v>
      </c>
      <c r="X574">
        <v>9.7997669999999992E-3</v>
      </c>
      <c r="Y574">
        <v>0.20606060606060611</v>
      </c>
      <c r="Z574">
        <v>0.10100000000000001</v>
      </c>
      <c r="AA574">
        <v>2.1000000000000001E-2</v>
      </c>
      <c r="AB574">
        <v>0.878</v>
      </c>
      <c r="AC574">
        <v>0.87560000000000004</v>
      </c>
      <c r="AD574" t="s">
        <v>48</v>
      </c>
      <c r="AE574" t="s">
        <v>48</v>
      </c>
      <c r="AF574" t="s">
        <v>48</v>
      </c>
    </row>
    <row r="575" spans="1:32" hidden="1" outlineLevel="1" x14ac:dyDescent="0.2">
      <c r="A575" t="s">
        <v>12045</v>
      </c>
      <c r="B575" t="s">
        <v>12046</v>
      </c>
      <c r="C575" t="s">
        <v>12047</v>
      </c>
      <c r="J575" t="s">
        <v>12048</v>
      </c>
      <c r="K575" t="s">
        <v>1094</v>
      </c>
      <c r="L575" t="s">
        <v>1233</v>
      </c>
      <c r="M575">
        <v>1</v>
      </c>
      <c r="P575" s="2" t="s">
        <v>12049</v>
      </c>
      <c r="Q575" t="s">
        <v>10132</v>
      </c>
      <c r="S575">
        <v>0.65446959999999998</v>
      </c>
      <c r="T575">
        <v>0.12019568</v>
      </c>
      <c r="U575">
        <v>0.60019290000000003</v>
      </c>
      <c r="V575">
        <v>5.3399716E-2</v>
      </c>
      <c r="W575">
        <v>0.55430179999999996</v>
      </c>
      <c r="X575">
        <v>1.9918699000000002E-2</v>
      </c>
      <c r="Y575">
        <v>0</v>
      </c>
      <c r="Z575">
        <v>1.9E-2</v>
      </c>
      <c r="AA575">
        <v>0.161</v>
      </c>
      <c r="AB575">
        <v>0.82</v>
      </c>
      <c r="AC575">
        <v>-0.86580000000000001</v>
      </c>
      <c r="AD575" t="s">
        <v>48</v>
      </c>
      <c r="AE575" t="s">
        <v>48</v>
      </c>
      <c r="AF575" t="s">
        <v>48</v>
      </c>
    </row>
    <row r="576" spans="1:32" hidden="1" outlineLevel="1" x14ac:dyDescent="0.2">
      <c r="A576" t="s">
        <v>12050</v>
      </c>
      <c r="B576" t="s">
        <v>12051</v>
      </c>
      <c r="C576" t="s">
        <v>12052</v>
      </c>
      <c r="J576" t="s">
        <v>12053</v>
      </c>
      <c r="K576" t="s">
        <v>1094</v>
      </c>
      <c r="L576" t="s">
        <v>1233</v>
      </c>
      <c r="M576">
        <v>1</v>
      </c>
      <c r="P576" s="2" t="s">
        <v>12054</v>
      </c>
      <c r="Q576" t="s">
        <v>47</v>
      </c>
      <c r="S576">
        <v>9.2647400000000005E-2</v>
      </c>
      <c r="T576">
        <v>2.0694733000000002E-3</v>
      </c>
      <c r="U576">
        <v>1.7299367E-2</v>
      </c>
      <c r="V576">
        <v>1.0803373999999999E-2</v>
      </c>
      <c r="W576">
        <v>2.7605021E-2</v>
      </c>
      <c r="X576">
        <v>7.9614690000000005E-3</v>
      </c>
      <c r="Y576">
        <v>-0.125</v>
      </c>
      <c r="Z576">
        <v>5.7000000000000002E-2</v>
      </c>
      <c r="AA576">
        <v>4.4999999999999998E-2</v>
      </c>
      <c r="AB576">
        <v>0.89800000000000002</v>
      </c>
      <c r="AC576">
        <v>7.7200000000000005E-2</v>
      </c>
      <c r="AD576" t="s">
        <v>48</v>
      </c>
      <c r="AE576" t="s">
        <v>48</v>
      </c>
      <c r="AF576" t="s">
        <v>48</v>
      </c>
    </row>
    <row r="577" spans="1:32" hidden="1" outlineLevel="1" x14ac:dyDescent="0.2">
      <c r="A577" t="s">
        <v>12055</v>
      </c>
      <c r="B577" t="s">
        <v>12056</v>
      </c>
      <c r="C577" t="s">
        <v>12057</v>
      </c>
      <c r="J577" t="s">
        <v>12058</v>
      </c>
      <c r="K577" t="s">
        <v>1094</v>
      </c>
      <c r="L577" t="s">
        <v>1233</v>
      </c>
      <c r="M577">
        <v>1</v>
      </c>
      <c r="P577" s="2" t="s">
        <v>12059</v>
      </c>
      <c r="Q577" t="s">
        <v>47</v>
      </c>
      <c r="S577">
        <v>9.8721580000000003E-2</v>
      </c>
      <c r="T577">
        <v>2.5749206999999999E-3</v>
      </c>
      <c r="U577">
        <v>2.474608E-2</v>
      </c>
      <c r="V577">
        <v>1.8671318999999999E-2</v>
      </c>
      <c r="W577">
        <v>2.3479814000000002E-2</v>
      </c>
      <c r="X577">
        <v>8.6087574999999996E-3</v>
      </c>
      <c r="Y577">
        <v>-0.15555555555555561</v>
      </c>
      <c r="Z577">
        <v>7.0999999999999994E-2</v>
      </c>
      <c r="AA577">
        <v>0</v>
      </c>
      <c r="AB577">
        <v>0.92900000000000005</v>
      </c>
      <c r="AC577">
        <v>7.7200000000000005E-2</v>
      </c>
      <c r="AD577" t="s">
        <v>48</v>
      </c>
      <c r="AE577" t="s">
        <v>48</v>
      </c>
      <c r="AF577" t="s">
        <v>48</v>
      </c>
    </row>
    <row r="578" spans="1:32" hidden="1" outlineLevel="1" x14ac:dyDescent="0.2">
      <c r="A578" t="s">
        <v>12060</v>
      </c>
      <c r="B578" t="s">
        <v>12061</v>
      </c>
      <c r="C578" t="s">
        <v>12062</v>
      </c>
      <c r="J578" t="s">
        <v>12063</v>
      </c>
      <c r="K578" t="s">
        <v>1094</v>
      </c>
      <c r="L578" t="s">
        <v>1233</v>
      </c>
      <c r="M578">
        <v>1</v>
      </c>
      <c r="P578" s="2" t="s">
        <v>12064</v>
      </c>
      <c r="Q578" t="s">
        <v>47</v>
      </c>
      <c r="S578">
        <v>0.23739935000000001</v>
      </c>
      <c r="T578">
        <v>6.6757199999999996E-3</v>
      </c>
      <c r="U578">
        <v>4.5419596E-2</v>
      </c>
      <c r="V578">
        <v>2.0178653000000001E-2</v>
      </c>
      <c r="W578">
        <v>6.8898870000000001E-2</v>
      </c>
      <c r="X578">
        <v>1.254427E-2</v>
      </c>
      <c r="Y578">
        <v>0</v>
      </c>
      <c r="Z578">
        <v>0</v>
      </c>
      <c r="AA578">
        <v>0.23699999999999999</v>
      </c>
      <c r="AB578">
        <v>0.76300000000000001</v>
      </c>
      <c r="AC578">
        <v>-0.34470000000000001</v>
      </c>
      <c r="AD578" t="s">
        <v>48</v>
      </c>
      <c r="AE578" t="s">
        <v>48</v>
      </c>
      <c r="AF578" t="s">
        <v>48</v>
      </c>
    </row>
    <row r="579" spans="1:32" hidden="1" outlineLevel="1" x14ac:dyDescent="0.2">
      <c r="A579" t="s">
        <v>12065</v>
      </c>
      <c r="B579" t="s">
        <v>12066</v>
      </c>
      <c r="C579" t="s">
        <v>12067</v>
      </c>
      <c r="J579" t="s">
        <v>11136</v>
      </c>
      <c r="K579" t="s">
        <v>1094</v>
      </c>
      <c r="L579" t="s">
        <v>1233</v>
      </c>
      <c r="M579">
        <v>1</v>
      </c>
      <c r="P579" s="2" t="s">
        <v>12068</v>
      </c>
      <c r="Q579" t="s">
        <v>47</v>
      </c>
      <c r="Y579" t="s">
        <v>48</v>
      </c>
      <c r="Z579" t="s">
        <v>48</v>
      </c>
      <c r="AA579" t="s">
        <v>48</v>
      </c>
      <c r="AB579" t="s">
        <v>48</v>
      </c>
      <c r="AC579" t="s">
        <v>48</v>
      </c>
      <c r="AD579" t="s">
        <v>48</v>
      </c>
      <c r="AE579" t="s">
        <v>48</v>
      </c>
      <c r="AF579" t="s">
        <v>48</v>
      </c>
    </row>
    <row r="580" spans="1:32" hidden="1" outlineLevel="1" x14ac:dyDescent="0.2">
      <c r="A580" t="s">
        <v>12069</v>
      </c>
      <c r="B580" t="s">
        <v>12070</v>
      </c>
      <c r="C580" t="s">
        <v>12071</v>
      </c>
      <c r="J580" t="s">
        <v>12072</v>
      </c>
      <c r="K580" t="s">
        <v>1094</v>
      </c>
      <c r="L580" t="s">
        <v>1233</v>
      </c>
      <c r="M580">
        <v>1</v>
      </c>
      <c r="P580" s="2" t="s">
        <v>12073</v>
      </c>
      <c r="Q580" t="s">
        <v>10150</v>
      </c>
      <c r="S580">
        <v>1.6712860999999999E-2</v>
      </c>
      <c r="T580">
        <v>6.3896180000000001E-4</v>
      </c>
      <c r="U580">
        <v>1.1304419499999999E-2</v>
      </c>
      <c r="V580">
        <v>1.7758971000000001E-3</v>
      </c>
      <c r="W580">
        <v>9.9448910000000008E-3</v>
      </c>
      <c r="X580">
        <v>6.4403419999999999E-3</v>
      </c>
      <c r="Y580">
        <v>0</v>
      </c>
      <c r="Z580">
        <v>0</v>
      </c>
      <c r="AA580">
        <v>0</v>
      </c>
      <c r="AB580">
        <v>1</v>
      </c>
      <c r="AC580">
        <v>0</v>
      </c>
      <c r="AD580" t="s">
        <v>48</v>
      </c>
      <c r="AE580" t="s">
        <v>48</v>
      </c>
      <c r="AF580" t="s">
        <v>48</v>
      </c>
    </row>
    <row r="581" spans="1:32" hidden="1" outlineLevel="1" x14ac:dyDescent="0.2">
      <c r="A581" t="s">
        <v>12074</v>
      </c>
      <c r="B581" t="s">
        <v>12075</v>
      </c>
      <c r="C581" t="s">
        <v>12076</v>
      </c>
      <c r="J581" t="s">
        <v>12077</v>
      </c>
      <c r="K581" t="s">
        <v>1094</v>
      </c>
      <c r="L581" t="s">
        <v>1233</v>
      </c>
      <c r="M581">
        <v>1</v>
      </c>
      <c r="P581" s="2" t="s">
        <v>12078</v>
      </c>
      <c r="Q581" t="s">
        <v>10150</v>
      </c>
      <c r="S581">
        <v>0.25462921999999999</v>
      </c>
      <c r="T581">
        <v>4.2533874999999997E-3</v>
      </c>
      <c r="U581">
        <v>2.8776870999999999E-2</v>
      </c>
      <c r="V581">
        <v>9.7674349999999997E-3</v>
      </c>
      <c r="W581">
        <v>0.16897665000000001</v>
      </c>
      <c r="X581">
        <v>8.9194559999999992E-3</v>
      </c>
      <c r="Y581">
        <v>-0.1333333333333333</v>
      </c>
      <c r="Z581">
        <v>0.13500000000000001</v>
      </c>
      <c r="AA581">
        <v>0.128</v>
      </c>
      <c r="AB581">
        <v>0.73699999999999999</v>
      </c>
      <c r="AC581">
        <v>4.5100000000000001E-2</v>
      </c>
      <c r="AD581" t="s">
        <v>48</v>
      </c>
      <c r="AE581" t="s">
        <v>48</v>
      </c>
      <c r="AF581" t="s">
        <v>48</v>
      </c>
    </row>
    <row r="582" spans="1:32" hidden="1" outlineLevel="1" x14ac:dyDescent="0.2">
      <c r="A582" t="s">
        <v>12079</v>
      </c>
      <c r="B582" t="s">
        <v>12080</v>
      </c>
      <c r="C582" t="s">
        <v>12081</v>
      </c>
      <c r="J582" t="s">
        <v>12082</v>
      </c>
      <c r="K582" t="s">
        <v>1094</v>
      </c>
      <c r="L582" t="s">
        <v>1233</v>
      </c>
      <c r="M582">
        <v>1</v>
      </c>
      <c r="P582" s="2" t="s">
        <v>12083</v>
      </c>
      <c r="Q582" t="s">
        <v>10471</v>
      </c>
      <c r="S582">
        <v>3.0741978E-2</v>
      </c>
      <c r="T582">
        <v>1.1062622000000001E-3</v>
      </c>
      <c r="U582">
        <v>1.5010697999999999E-2</v>
      </c>
      <c r="V582">
        <v>3.5517942000000001E-3</v>
      </c>
      <c r="W582">
        <v>1.5644926999999999E-2</v>
      </c>
      <c r="X582">
        <v>6.7898775000000003E-3</v>
      </c>
      <c r="Y582">
        <v>0.14320987654320991</v>
      </c>
      <c r="Z582">
        <v>0.121</v>
      </c>
      <c r="AA582">
        <v>3.9E-2</v>
      </c>
      <c r="AB582">
        <v>0.84</v>
      </c>
      <c r="AC582">
        <v>0.96779999999999999</v>
      </c>
      <c r="AD582" t="s">
        <v>48</v>
      </c>
      <c r="AE582" t="s">
        <v>48</v>
      </c>
      <c r="AF582" t="s">
        <v>48</v>
      </c>
    </row>
    <row r="583" spans="1:32" hidden="1" outlineLevel="1" x14ac:dyDescent="0.2">
      <c r="A583" t="s">
        <v>12084</v>
      </c>
      <c r="B583" t="s">
        <v>12085</v>
      </c>
      <c r="C583" t="s">
        <v>12086</v>
      </c>
      <c r="J583" t="s">
        <v>12087</v>
      </c>
      <c r="K583" t="s">
        <v>1094</v>
      </c>
      <c r="L583" t="s">
        <v>1233</v>
      </c>
      <c r="M583">
        <v>1</v>
      </c>
      <c r="P583" s="2" t="s">
        <v>12088</v>
      </c>
      <c r="Q583" t="s">
        <v>47</v>
      </c>
      <c r="S583">
        <v>0.10522962</v>
      </c>
      <c r="T583">
        <v>2.2792816E-3</v>
      </c>
      <c r="U583">
        <v>2.5360946999999998E-2</v>
      </c>
      <c r="V583">
        <v>3.3668050000000001E-3</v>
      </c>
      <c r="W583">
        <v>4.3250903E-2</v>
      </c>
      <c r="X583">
        <v>7.0552653999999999E-3</v>
      </c>
      <c r="Y583">
        <v>0.35</v>
      </c>
      <c r="Z583">
        <v>0.14399999999999999</v>
      </c>
      <c r="AA583">
        <v>6.2E-2</v>
      </c>
      <c r="AB583">
        <v>0.79300000000000004</v>
      </c>
      <c r="AC583">
        <v>0.44040000000000001</v>
      </c>
      <c r="AD583" t="s">
        <v>48</v>
      </c>
      <c r="AE583" t="s">
        <v>48</v>
      </c>
      <c r="AF583" t="s">
        <v>48</v>
      </c>
    </row>
    <row r="584" spans="1:32" hidden="1" outlineLevel="1" x14ac:dyDescent="0.2">
      <c r="A584" t="s">
        <v>12089</v>
      </c>
      <c r="B584" t="s">
        <v>11033</v>
      </c>
      <c r="C584" t="s">
        <v>12090</v>
      </c>
      <c r="J584" t="s">
        <v>12091</v>
      </c>
      <c r="K584" t="s">
        <v>10113</v>
      </c>
      <c r="L584" t="s">
        <v>1263</v>
      </c>
      <c r="M584">
        <v>1</v>
      </c>
      <c r="P584" s="2" t="s">
        <v>12092</v>
      </c>
      <c r="Q584" t="s">
        <v>10465</v>
      </c>
      <c r="S584">
        <v>7.6085390000000003E-2</v>
      </c>
      <c r="T584">
        <v>2.1076201999999998E-3</v>
      </c>
      <c r="U584">
        <v>1.4737423499999999E-2</v>
      </c>
      <c r="V584">
        <v>2.4399190000000001E-2</v>
      </c>
      <c r="W584">
        <v>2.2835250000000001E-2</v>
      </c>
      <c r="X584">
        <v>7.2365062999999999E-3</v>
      </c>
      <c r="Y584">
        <v>-0.14583333333333329</v>
      </c>
      <c r="Z584">
        <v>6.6000000000000003E-2</v>
      </c>
      <c r="AA584">
        <v>9.4E-2</v>
      </c>
      <c r="AB584">
        <v>0.83899999999999997</v>
      </c>
      <c r="AC584">
        <v>-0.30109999999999998</v>
      </c>
      <c r="AD584" t="s">
        <v>48</v>
      </c>
      <c r="AE584" t="s">
        <v>48</v>
      </c>
      <c r="AF584" t="s">
        <v>48</v>
      </c>
    </row>
    <row r="585" spans="1:32" hidden="1" outlineLevel="1" x14ac:dyDescent="0.2">
      <c r="A585" t="s">
        <v>12093</v>
      </c>
      <c r="B585" t="s">
        <v>12094</v>
      </c>
      <c r="C585" t="s">
        <v>12095</v>
      </c>
      <c r="J585" t="s">
        <v>12096</v>
      </c>
      <c r="K585" t="s">
        <v>10113</v>
      </c>
      <c r="L585" t="s">
        <v>1263</v>
      </c>
      <c r="M585">
        <v>1</v>
      </c>
      <c r="P585" s="2" t="s">
        <v>12097</v>
      </c>
      <c r="Q585" t="s">
        <v>47</v>
      </c>
      <c r="S585">
        <v>4.9831572999999997E-2</v>
      </c>
      <c r="T585">
        <v>1.2779236E-3</v>
      </c>
      <c r="U585">
        <v>2.3311393E-2</v>
      </c>
      <c r="V585">
        <v>5.8826594999999999E-3</v>
      </c>
      <c r="W585">
        <v>1.9676886000000001E-2</v>
      </c>
      <c r="X585">
        <v>6.2267366000000003E-3</v>
      </c>
      <c r="Y585">
        <v>7.8333333333333338E-2</v>
      </c>
      <c r="Z585">
        <v>4.2999999999999997E-2</v>
      </c>
      <c r="AA585">
        <v>0.13300000000000001</v>
      </c>
      <c r="AB585">
        <v>0.82399999999999995</v>
      </c>
      <c r="AC585">
        <v>-0.55559999999999998</v>
      </c>
      <c r="AD585" t="s">
        <v>48</v>
      </c>
      <c r="AE585" t="s">
        <v>48</v>
      </c>
      <c r="AF585" t="s">
        <v>48</v>
      </c>
    </row>
    <row r="586" spans="1:32" hidden="1" outlineLevel="1" x14ac:dyDescent="0.2">
      <c r="A586" t="s">
        <v>12098</v>
      </c>
      <c r="B586" t="s">
        <v>12099</v>
      </c>
      <c r="C586" t="s">
        <v>12100</v>
      </c>
      <c r="J586" t="s">
        <v>12101</v>
      </c>
      <c r="K586" t="s">
        <v>10113</v>
      </c>
      <c r="L586" t="s">
        <v>1263</v>
      </c>
      <c r="M586">
        <v>38</v>
      </c>
      <c r="P586" s="2" t="s">
        <v>12102</v>
      </c>
      <c r="Q586" t="s">
        <v>10060</v>
      </c>
      <c r="S586">
        <v>1.017851E-2</v>
      </c>
      <c r="T586">
        <v>8.3446499999999995E-4</v>
      </c>
      <c r="U586">
        <v>1.1458136000000001E-2</v>
      </c>
      <c r="V586">
        <v>1.9978843999999998E-3</v>
      </c>
      <c r="W586">
        <v>7.7408776000000004E-3</v>
      </c>
      <c r="X586">
        <v>6.8351879999999999E-3</v>
      </c>
      <c r="Y586">
        <v>0.3</v>
      </c>
      <c r="Z586">
        <v>0</v>
      </c>
      <c r="AA586">
        <v>0</v>
      </c>
      <c r="AB586">
        <v>1</v>
      </c>
      <c r="AC586">
        <v>0</v>
      </c>
      <c r="AD586" t="s">
        <v>48</v>
      </c>
      <c r="AE586" t="s">
        <v>48</v>
      </c>
      <c r="AF586" t="s">
        <v>48</v>
      </c>
    </row>
    <row r="587" spans="1:32" hidden="1" outlineLevel="1" x14ac:dyDescent="0.2">
      <c r="A587" t="s">
        <v>12103</v>
      </c>
      <c r="B587" t="s">
        <v>12104</v>
      </c>
      <c r="C587" t="s">
        <v>12105</v>
      </c>
      <c r="J587" t="s">
        <v>12106</v>
      </c>
      <c r="K587" t="s">
        <v>10113</v>
      </c>
      <c r="L587" t="s">
        <v>1263</v>
      </c>
      <c r="M587">
        <v>1</v>
      </c>
      <c r="P587" s="2" t="s">
        <v>12107</v>
      </c>
      <c r="Q587" t="s">
        <v>47</v>
      </c>
      <c r="S587">
        <v>0.76523775000000005</v>
      </c>
      <c r="T587">
        <v>0.16960317</v>
      </c>
      <c r="U587">
        <v>0.86901919999999999</v>
      </c>
      <c r="V587">
        <v>1.1987305E-2</v>
      </c>
      <c r="W587">
        <v>0.24928533999999999</v>
      </c>
      <c r="X587">
        <v>8.5569740000000002E-3</v>
      </c>
      <c r="Y587">
        <v>-0.6</v>
      </c>
      <c r="Z587">
        <v>0.41</v>
      </c>
      <c r="AA587">
        <v>0</v>
      </c>
      <c r="AB587">
        <v>0.59</v>
      </c>
      <c r="AC587">
        <v>0.4173</v>
      </c>
      <c r="AD587" t="s">
        <v>48</v>
      </c>
      <c r="AE587" t="s">
        <v>48</v>
      </c>
      <c r="AF587" t="s">
        <v>48</v>
      </c>
    </row>
    <row r="588" spans="1:32" hidden="1" outlineLevel="1" x14ac:dyDescent="0.2">
      <c r="A588" t="s">
        <v>12108</v>
      </c>
      <c r="B588" t="s">
        <v>12109</v>
      </c>
      <c r="C588" t="s">
        <v>12110</v>
      </c>
      <c r="J588" t="s">
        <v>12111</v>
      </c>
      <c r="K588" t="s">
        <v>10117</v>
      </c>
      <c r="L588" t="s">
        <v>1263</v>
      </c>
      <c r="M588">
        <v>28</v>
      </c>
      <c r="P588" s="2" t="s">
        <v>12112</v>
      </c>
      <c r="Q588" t="s">
        <v>47</v>
      </c>
      <c r="S588">
        <v>4.6368106999999999E-2</v>
      </c>
      <c r="T588">
        <v>1.2493134000000001E-3</v>
      </c>
      <c r="U588">
        <v>1.4874060999999999E-2</v>
      </c>
      <c r="V588">
        <v>2.8673338E-3</v>
      </c>
      <c r="W588">
        <v>1.7614283000000001E-2</v>
      </c>
      <c r="X588">
        <v>9.7738765000000005E-3</v>
      </c>
      <c r="Y588">
        <v>-0.16666666666666671</v>
      </c>
      <c r="Z588">
        <v>0</v>
      </c>
      <c r="AA588">
        <v>7.4999999999999997E-2</v>
      </c>
      <c r="AB588">
        <v>0.92500000000000004</v>
      </c>
      <c r="AC588">
        <v>-0.2732</v>
      </c>
      <c r="AD588" t="s">
        <v>48</v>
      </c>
      <c r="AE588" t="s">
        <v>48</v>
      </c>
      <c r="AF588" t="s">
        <v>48</v>
      </c>
    </row>
    <row r="589" spans="1:32" hidden="1" outlineLevel="1" x14ac:dyDescent="0.2">
      <c r="A589" t="s">
        <v>12113</v>
      </c>
      <c r="B589" t="s">
        <v>12114</v>
      </c>
      <c r="C589" t="s">
        <v>12115</v>
      </c>
      <c r="J589" t="s">
        <v>12116</v>
      </c>
      <c r="K589" t="s">
        <v>10117</v>
      </c>
      <c r="L589" t="s">
        <v>1263</v>
      </c>
      <c r="M589">
        <v>75</v>
      </c>
      <c r="P589" s="2" t="s">
        <v>12117</v>
      </c>
      <c r="Q589" t="s">
        <v>47</v>
      </c>
      <c r="S589">
        <v>6.6588700000000001E-2</v>
      </c>
      <c r="T589">
        <v>2.3365019999999998E-3</v>
      </c>
      <c r="U589">
        <v>2.2081659999999999E-2</v>
      </c>
      <c r="V589">
        <v>1.03594E-2</v>
      </c>
      <c r="W589">
        <v>1.8645584999999999E-2</v>
      </c>
      <c r="X589">
        <v>8.0520890000000001E-3</v>
      </c>
      <c r="Y589">
        <v>0.14583333333333329</v>
      </c>
      <c r="Z589">
        <v>0.13600000000000001</v>
      </c>
      <c r="AA589">
        <v>0</v>
      </c>
      <c r="AB589">
        <v>0.86399999999999999</v>
      </c>
      <c r="AC589">
        <v>0.77759999999999996</v>
      </c>
      <c r="AD589" t="s">
        <v>48</v>
      </c>
      <c r="AE589" t="s">
        <v>48</v>
      </c>
      <c r="AF589" t="s">
        <v>48</v>
      </c>
    </row>
    <row r="590" spans="1:32" hidden="1" outlineLevel="1" x14ac:dyDescent="0.2">
      <c r="A590" t="s">
        <v>12118</v>
      </c>
      <c r="B590" t="s">
        <v>12119</v>
      </c>
      <c r="C590" t="s">
        <v>1096</v>
      </c>
      <c r="J590" t="s">
        <v>12120</v>
      </c>
      <c r="K590" t="s">
        <v>10117</v>
      </c>
      <c r="L590" t="s">
        <v>1263</v>
      </c>
      <c r="M590">
        <v>1</v>
      </c>
      <c r="P590" s="2" t="s">
        <v>12121</v>
      </c>
      <c r="Q590" t="s">
        <v>47</v>
      </c>
      <c r="S590">
        <v>0.11119666</v>
      </c>
      <c r="T590">
        <v>3.9482116999999999E-3</v>
      </c>
      <c r="U590">
        <v>2.9460055999999998E-2</v>
      </c>
      <c r="V590">
        <v>1.6058605E-2</v>
      </c>
      <c r="W590">
        <v>2.1803947000000001E-2</v>
      </c>
      <c r="X590">
        <v>1.1793415E-2</v>
      </c>
      <c r="Y590">
        <v>0.55000000000000004</v>
      </c>
      <c r="Z590">
        <v>7.1999999999999995E-2</v>
      </c>
      <c r="AA590">
        <v>0.05</v>
      </c>
      <c r="AB590">
        <v>0.878</v>
      </c>
      <c r="AC590">
        <v>0.47599999999999998</v>
      </c>
      <c r="AD590" t="s">
        <v>48</v>
      </c>
      <c r="AE590" t="s">
        <v>48</v>
      </c>
      <c r="AF590" t="s">
        <v>48</v>
      </c>
    </row>
    <row r="591" spans="1:32" hidden="1" outlineLevel="1" x14ac:dyDescent="0.2">
      <c r="A591" t="s">
        <v>12122</v>
      </c>
      <c r="B591" t="s">
        <v>12123</v>
      </c>
      <c r="C591" t="s">
        <v>12124</v>
      </c>
      <c r="J591" t="s">
        <v>12125</v>
      </c>
      <c r="K591" t="s">
        <v>10122</v>
      </c>
      <c r="L591" t="s">
        <v>1263</v>
      </c>
      <c r="M591">
        <v>46</v>
      </c>
      <c r="P591" s="2" t="s">
        <v>12126</v>
      </c>
      <c r="Q591" t="s">
        <v>47</v>
      </c>
      <c r="S591">
        <v>7.6876780000000006E-2</v>
      </c>
      <c r="T591">
        <v>1.7547607E-3</v>
      </c>
      <c r="U591">
        <v>2.3311393E-2</v>
      </c>
      <c r="V591">
        <v>5.0317086000000004E-3</v>
      </c>
      <c r="W591">
        <v>2.8392023999999998E-2</v>
      </c>
      <c r="X591">
        <v>7.9226320000000006E-3</v>
      </c>
      <c r="Y591">
        <v>-0.28518518518518521</v>
      </c>
      <c r="Z591">
        <v>0</v>
      </c>
      <c r="AA591">
        <v>0.106</v>
      </c>
      <c r="AB591">
        <v>0.89400000000000002</v>
      </c>
      <c r="AC591">
        <v>-0.25159999999999999</v>
      </c>
      <c r="AD591" t="s">
        <v>48</v>
      </c>
      <c r="AE591" t="s">
        <v>48</v>
      </c>
      <c r="AF591" t="s">
        <v>48</v>
      </c>
    </row>
    <row r="592" spans="1:32" hidden="1" outlineLevel="1" x14ac:dyDescent="0.2">
      <c r="A592" t="s">
        <v>12127</v>
      </c>
      <c r="B592" t="s">
        <v>12128</v>
      </c>
      <c r="C592" t="s">
        <v>10245</v>
      </c>
      <c r="J592" t="s">
        <v>12129</v>
      </c>
      <c r="K592" t="s">
        <v>10122</v>
      </c>
      <c r="L592" t="s">
        <v>1263</v>
      </c>
      <c r="M592">
        <v>23</v>
      </c>
      <c r="P592" s="2" t="s">
        <v>12130</v>
      </c>
      <c r="Q592" t="s">
        <v>47</v>
      </c>
      <c r="S592">
        <v>3.6634352000000002E-2</v>
      </c>
      <c r="T592">
        <v>7.5340270000000004E-4</v>
      </c>
      <c r="U592">
        <v>1.0672474E-2</v>
      </c>
      <c r="V592">
        <v>2.0163832000000001E-3</v>
      </c>
      <c r="W592">
        <v>2.0063626000000001E-2</v>
      </c>
      <c r="X592">
        <v>6.3108844000000002E-3</v>
      </c>
      <c r="Y592">
        <v>-0.1111111111111111</v>
      </c>
      <c r="Z592">
        <v>0</v>
      </c>
      <c r="AA592">
        <v>4.5999999999999999E-2</v>
      </c>
      <c r="AB592">
        <v>0.95399999999999996</v>
      </c>
      <c r="AC592">
        <v>-3.8699999999999998E-2</v>
      </c>
      <c r="AD592" t="s">
        <v>48</v>
      </c>
      <c r="AE592" t="s">
        <v>48</v>
      </c>
      <c r="AF592" t="s">
        <v>48</v>
      </c>
    </row>
    <row r="593" spans="1:32" hidden="1" outlineLevel="1" x14ac:dyDescent="0.2">
      <c r="A593" t="s">
        <v>12131</v>
      </c>
      <c r="B593" t="s">
        <v>12132</v>
      </c>
      <c r="C593" t="s">
        <v>1096</v>
      </c>
      <c r="J593" t="s">
        <v>12133</v>
      </c>
      <c r="K593" t="s">
        <v>10122</v>
      </c>
      <c r="L593" t="s">
        <v>1263</v>
      </c>
      <c r="M593">
        <v>1</v>
      </c>
      <c r="P593" s="2" t="s">
        <v>12134</v>
      </c>
      <c r="Q593" t="s">
        <v>47</v>
      </c>
      <c r="S593">
        <v>3.3334624E-2</v>
      </c>
      <c r="T593">
        <v>1.0967255E-3</v>
      </c>
      <c r="U593">
        <v>1.4498308999999999E-2</v>
      </c>
      <c r="V593">
        <v>2.9783275E-3</v>
      </c>
      <c r="W593">
        <v>1.2338906E-2</v>
      </c>
      <c r="X593">
        <v>6.7769316999999997E-3</v>
      </c>
      <c r="Y593">
        <v>0.65</v>
      </c>
      <c r="Z593">
        <v>0.25700000000000001</v>
      </c>
      <c r="AA593">
        <v>4.4999999999999998E-2</v>
      </c>
      <c r="AB593">
        <v>0.69799999999999995</v>
      </c>
      <c r="AC593">
        <v>0.77680000000000005</v>
      </c>
      <c r="AD593" t="s">
        <v>48</v>
      </c>
      <c r="AE593" t="s">
        <v>48</v>
      </c>
      <c r="AF593" t="s">
        <v>48</v>
      </c>
    </row>
    <row r="594" spans="1:32" hidden="1" outlineLevel="1" x14ac:dyDescent="0.2">
      <c r="A594" t="s">
        <v>12135</v>
      </c>
      <c r="B594" t="s">
        <v>10352</v>
      </c>
      <c r="C594" t="s">
        <v>12136</v>
      </c>
      <c r="J594" t="s">
        <v>12137</v>
      </c>
      <c r="K594" t="s">
        <v>10127</v>
      </c>
      <c r="L594" t="s">
        <v>1263</v>
      </c>
      <c r="M594">
        <v>329</v>
      </c>
      <c r="P594" s="2" t="s">
        <v>12138</v>
      </c>
      <c r="Q594" t="s">
        <v>47</v>
      </c>
      <c r="S594">
        <v>2.8149332999999999E-2</v>
      </c>
      <c r="T594">
        <v>8.6784359999999997E-4</v>
      </c>
      <c r="U594">
        <v>1.2585391E-2</v>
      </c>
      <c r="V594">
        <v>5.7346675999999999E-3</v>
      </c>
      <c r="W594">
        <v>1.0742896E-2</v>
      </c>
      <c r="X594">
        <v>6.6474739999999996E-3</v>
      </c>
      <c r="Y594">
        <v>-7.4999999999999983E-2</v>
      </c>
      <c r="Z594">
        <v>0</v>
      </c>
      <c r="AA594">
        <v>0.13900000000000001</v>
      </c>
      <c r="AB594">
        <v>0.86099999999999999</v>
      </c>
      <c r="AC594">
        <v>-0.65229999999999999</v>
      </c>
      <c r="AD594" t="s">
        <v>48</v>
      </c>
      <c r="AE594" t="s">
        <v>48</v>
      </c>
      <c r="AF594" t="s">
        <v>48</v>
      </c>
    </row>
    <row r="595" spans="1:32" hidden="1" outlineLevel="1" x14ac:dyDescent="0.2">
      <c r="A595" t="s">
        <v>12139</v>
      </c>
      <c r="B595" t="s">
        <v>12140</v>
      </c>
      <c r="C595" t="s">
        <v>12141</v>
      </c>
      <c r="J595" t="s">
        <v>12142</v>
      </c>
      <c r="K595" t="s">
        <v>10127</v>
      </c>
      <c r="L595" t="s">
        <v>1263</v>
      </c>
      <c r="M595">
        <v>66</v>
      </c>
      <c r="P595" s="2" t="s">
        <v>12143</v>
      </c>
      <c r="Q595" t="s">
        <v>47</v>
      </c>
      <c r="S595">
        <v>2.4142516999999999E-2</v>
      </c>
      <c r="T595">
        <v>9.9182130000000004E-4</v>
      </c>
      <c r="U595">
        <v>1.3063620999999999E-2</v>
      </c>
      <c r="V595">
        <v>2.1736239999999999E-3</v>
      </c>
      <c r="W595">
        <v>9.7928900000000003E-3</v>
      </c>
      <c r="X595">
        <v>7.1717774999999996E-3</v>
      </c>
      <c r="Y595">
        <v>0.22500000000000001</v>
      </c>
      <c r="Z595">
        <v>0</v>
      </c>
      <c r="AA595">
        <v>0</v>
      </c>
      <c r="AB595">
        <v>1</v>
      </c>
      <c r="AC595">
        <v>0</v>
      </c>
      <c r="AD595" t="s">
        <v>48</v>
      </c>
      <c r="AE595" t="s">
        <v>48</v>
      </c>
      <c r="AF595" t="s">
        <v>48</v>
      </c>
    </row>
    <row r="596" spans="1:32" hidden="1" outlineLevel="1" x14ac:dyDescent="0.2">
      <c r="A596" t="s">
        <v>12144</v>
      </c>
      <c r="B596" t="s">
        <v>12145</v>
      </c>
      <c r="C596" t="s">
        <v>12146</v>
      </c>
      <c r="J596" t="s">
        <v>12147</v>
      </c>
      <c r="K596" t="s">
        <v>10127</v>
      </c>
      <c r="L596" t="s">
        <v>1263</v>
      </c>
      <c r="M596">
        <v>1</v>
      </c>
      <c r="P596" s="2" t="s">
        <v>12148</v>
      </c>
      <c r="Q596" t="s">
        <v>10132</v>
      </c>
      <c r="S596">
        <v>0.16851899000000001</v>
      </c>
      <c r="T596">
        <v>2.2411345999999999E-3</v>
      </c>
      <c r="U596">
        <v>2.7137227E-2</v>
      </c>
      <c r="V596">
        <v>5.9936525999999997E-3</v>
      </c>
      <c r="W596">
        <v>8.36065E-2</v>
      </c>
      <c r="X596">
        <v>6.5180165999999999E-3</v>
      </c>
      <c r="Y596">
        <v>-0.1</v>
      </c>
      <c r="Z596">
        <v>9.0999999999999998E-2</v>
      </c>
      <c r="AA596">
        <v>0</v>
      </c>
      <c r="AB596">
        <v>0.90900000000000003</v>
      </c>
      <c r="AC596">
        <v>5.16E-2</v>
      </c>
      <c r="AD596" t="s">
        <v>48</v>
      </c>
      <c r="AE596" t="s">
        <v>48</v>
      </c>
      <c r="AF596" t="s">
        <v>48</v>
      </c>
    </row>
    <row r="597" spans="1:32" hidden="1" outlineLevel="1" x14ac:dyDescent="0.2">
      <c r="A597" t="s">
        <v>12149</v>
      </c>
      <c r="B597" t="s">
        <v>12150</v>
      </c>
      <c r="C597" t="s">
        <v>12151</v>
      </c>
      <c r="J597" t="s">
        <v>12152</v>
      </c>
      <c r="K597" t="s">
        <v>10127</v>
      </c>
      <c r="L597" t="s">
        <v>1263</v>
      </c>
      <c r="M597">
        <v>1</v>
      </c>
      <c r="P597" s="2" t="s">
        <v>12153</v>
      </c>
      <c r="Q597" t="s">
        <v>10060</v>
      </c>
      <c r="S597">
        <v>0.115658075</v>
      </c>
      <c r="T597">
        <v>1.8024445E-3</v>
      </c>
      <c r="U597">
        <v>2.0510335000000001E-2</v>
      </c>
      <c r="V597">
        <v>3.8662760000000001E-3</v>
      </c>
      <c r="W597">
        <v>5.8475737E-2</v>
      </c>
      <c r="X597">
        <v>6.1620080000000001E-3</v>
      </c>
      <c r="Y597">
        <v>0.1071428571428571</v>
      </c>
      <c r="Z597">
        <v>0.17199999999999999</v>
      </c>
      <c r="AA597">
        <v>0</v>
      </c>
      <c r="AB597">
        <v>0.82799999999999996</v>
      </c>
      <c r="AC597">
        <v>0.40189999999999998</v>
      </c>
      <c r="AD597" t="s">
        <v>48</v>
      </c>
      <c r="AE597" t="s">
        <v>48</v>
      </c>
      <c r="AF597" t="s">
        <v>48</v>
      </c>
    </row>
    <row r="598" spans="1:32" hidden="1" outlineLevel="1" x14ac:dyDescent="0.2">
      <c r="A598" t="s">
        <v>12154</v>
      </c>
      <c r="B598" t="s">
        <v>12155</v>
      </c>
      <c r="C598" t="s">
        <v>12156</v>
      </c>
      <c r="J598" t="s">
        <v>12157</v>
      </c>
      <c r="K598" t="s">
        <v>10127</v>
      </c>
      <c r="L598" t="s">
        <v>1263</v>
      </c>
      <c r="M598">
        <v>15</v>
      </c>
      <c r="P598" s="2" t="s">
        <v>12158</v>
      </c>
      <c r="Q598" t="s">
        <v>47</v>
      </c>
      <c r="Y598" t="s">
        <v>48</v>
      </c>
      <c r="Z598" t="s">
        <v>48</v>
      </c>
      <c r="AA598" t="s">
        <v>48</v>
      </c>
      <c r="AB598" t="s">
        <v>48</v>
      </c>
      <c r="AC598" t="s">
        <v>48</v>
      </c>
      <c r="AD598" t="s">
        <v>48</v>
      </c>
      <c r="AE598" t="s">
        <v>48</v>
      </c>
      <c r="AF598" t="s">
        <v>48</v>
      </c>
    </row>
    <row r="599" spans="1:32" hidden="1" outlineLevel="1" x14ac:dyDescent="0.2">
      <c r="A599" t="s">
        <v>12159</v>
      </c>
      <c r="B599" t="s">
        <v>12160</v>
      </c>
      <c r="C599" t="s">
        <v>10651</v>
      </c>
      <c r="J599" t="s">
        <v>12161</v>
      </c>
      <c r="K599" t="s">
        <v>10127</v>
      </c>
      <c r="L599" t="s">
        <v>1263</v>
      </c>
      <c r="M599">
        <v>1</v>
      </c>
      <c r="P599" s="2" t="s">
        <v>12162</v>
      </c>
      <c r="Q599" t="s">
        <v>47</v>
      </c>
      <c r="S599">
        <v>2.1903414E-2</v>
      </c>
      <c r="T599">
        <v>6.1988829999999997E-4</v>
      </c>
      <c r="U599">
        <v>1.1868047499999999E-2</v>
      </c>
      <c r="V599">
        <v>1.8498929E-3</v>
      </c>
      <c r="W599">
        <v>1.14269E-2</v>
      </c>
      <c r="X599">
        <v>6.1878994999999999E-3</v>
      </c>
      <c r="Y599">
        <v>5.9523809523809527E-2</v>
      </c>
      <c r="Z599">
        <v>0</v>
      </c>
      <c r="AA599">
        <v>0</v>
      </c>
      <c r="AB599">
        <v>1</v>
      </c>
      <c r="AC599">
        <v>0</v>
      </c>
      <c r="AD599" t="s">
        <v>48</v>
      </c>
      <c r="AE599" t="s">
        <v>48</v>
      </c>
      <c r="AF599" t="s">
        <v>48</v>
      </c>
    </row>
    <row r="600" spans="1:32" hidden="1" outlineLevel="1" x14ac:dyDescent="0.2">
      <c r="A600" t="s">
        <v>12163</v>
      </c>
      <c r="B600" t="s">
        <v>12164</v>
      </c>
      <c r="C600" t="s">
        <v>513</v>
      </c>
      <c r="J600" t="s">
        <v>12165</v>
      </c>
      <c r="K600" t="s">
        <v>10127</v>
      </c>
      <c r="L600" t="s">
        <v>1263</v>
      </c>
      <c r="M600">
        <v>1</v>
      </c>
      <c r="P600" s="2" t="s">
        <v>12166</v>
      </c>
      <c r="Q600" t="s">
        <v>47</v>
      </c>
      <c r="S600">
        <v>8.3207909999999996E-2</v>
      </c>
      <c r="T600">
        <v>1.9073486000000001E-3</v>
      </c>
      <c r="U600">
        <v>2.6863952999999999E-2</v>
      </c>
      <c r="V600">
        <v>1.0211408E-2</v>
      </c>
      <c r="W600">
        <v>2.4382201999999999E-2</v>
      </c>
      <c r="X600">
        <v>7.4306926999999998E-3</v>
      </c>
      <c r="Y600">
        <v>0</v>
      </c>
      <c r="Z600">
        <v>0.16600000000000001</v>
      </c>
      <c r="AA600">
        <v>3.5000000000000003E-2</v>
      </c>
      <c r="AB600">
        <v>0.79900000000000004</v>
      </c>
      <c r="AC600">
        <v>0.77170000000000005</v>
      </c>
      <c r="AD600" t="s">
        <v>48</v>
      </c>
      <c r="AE600" t="s">
        <v>48</v>
      </c>
      <c r="AF600" t="s">
        <v>48</v>
      </c>
    </row>
    <row r="601" spans="1:32" hidden="1" outlineLevel="1" x14ac:dyDescent="0.2">
      <c r="A601" t="s">
        <v>12167</v>
      </c>
      <c r="B601" t="s">
        <v>12168</v>
      </c>
      <c r="C601" t="s">
        <v>11887</v>
      </c>
      <c r="J601" t="s">
        <v>12169</v>
      </c>
      <c r="K601" t="s">
        <v>10127</v>
      </c>
      <c r="L601" t="s">
        <v>1263</v>
      </c>
      <c r="M601">
        <v>1</v>
      </c>
      <c r="P601" s="2" t="s">
        <v>12170</v>
      </c>
      <c r="Q601" t="s">
        <v>47</v>
      </c>
      <c r="S601">
        <v>1.5519086E-2</v>
      </c>
      <c r="T601">
        <v>5.9604644999999997E-4</v>
      </c>
      <c r="U601">
        <v>1.1560614E-2</v>
      </c>
      <c r="V601">
        <v>1.7481487E-3</v>
      </c>
      <c r="W601">
        <v>8.5388819999999994E-3</v>
      </c>
      <c r="X601">
        <v>6.0713872999999998E-3</v>
      </c>
      <c r="Y601">
        <v>0.7</v>
      </c>
      <c r="Z601">
        <v>0</v>
      </c>
      <c r="AA601">
        <v>8.2000000000000003E-2</v>
      </c>
      <c r="AB601">
        <v>0.91800000000000004</v>
      </c>
      <c r="AC601">
        <v>-0.3412</v>
      </c>
      <c r="AD601" t="s">
        <v>48</v>
      </c>
      <c r="AE601" t="s">
        <v>48</v>
      </c>
      <c r="AF601" t="s">
        <v>48</v>
      </c>
    </row>
    <row r="602" spans="1:32" hidden="1" outlineLevel="1" x14ac:dyDescent="0.2">
      <c r="A602" t="s">
        <v>12171</v>
      </c>
      <c r="B602" t="s">
        <v>12172</v>
      </c>
      <c r="C602" t="s">
        <v>1096</v>
      </c>
      <c r="J602" t="s">
        <v>12173</v>
      </c>
      <c r="K602" t="s">
        <v>10133</v>
      </c>
      <c r="L602" t="s">
        <v>1263</v>
      </c>
      <c r="M602">
        <v>1</v>
      </c>
      <c r="P602" s="2" t="s">
        <v>12174</v>
      </c>
      <c r="Q602" t="s">
        <v>47</v>
      </c>
      <c r="S602">
        <v>4.6862889999999997E-2</v>
      </c>
      <c r="T602">
        <v>1.5735625999999999E-3</v>
      </c>
      <c r="U602">
        <v>1.7777596E-2</v>
      </c>
      <c r="V602">
        <v>7.3625734E-3</v>
      </c>
      <c r="W602">
        <v>1.4580918999999999E-2</v>
      </c>
      <c r="X602">
        <v>8.1944930000000006E-3</v>
      </c>
      <c r="Y602">
        <v>0.5</v>
      </c>
      <c r="Z602">
        <v>0</v>
      </c>
      <c r="AA602">
        <v>0.16900000000000001</v>
      </c>
      <c r="AB602">
        <v>0.83099999999999996</v>
      </c>
      <c r="AC602">
        <v>-5.7200000000000001E-2</v>
      </c>
      <c r="AD602" t="s">
        <v>48</v>
      </c>
      <c r="AE602" t="s">
        <v>48</v>
      </c>
      <c r="AF602" t="s">
        <v>48</v>
      </c>
    </row>
    <row r="603" spans="1:32" hidden="1" outlineLevel="1" x14ac:dyDescent="0.2">
      <c r="A603" t="s">
        <v>12175</v>
      </c>
      <c r="B603" t="s">
        <v>12176</v>
      </c>
      <c r="C603" t="s">
        <v>12177</v>
      </c>
      <c r="J603" t="s">
        <v>12178</v>
      </c>
      <c r="K603" t="s">
        <v>10139</v>
      </c>
      <c r="L603" t="s">
        <v>1263</v>
      </c>
      <c r="M603">
        <v>1</v>
      </c>
      <c r="P603" s="2" t="s">
        <v>12179</v>
      </c>
      <c r="Q603" t="s">
        <v>47</v>
      </c>
      <c r="S603">
        <v>0.13735330000000001</v>
      </c>
      <c r="T603">
        <v>2.8419495E-3</v>
      </c>
      <c r="U603">
        <v>2.9460055999999998E-2</v>
      </c>
      <c r="V603">
        <v>9.84143E-3</v>
      </c>
      <c r="W603">
        <v>5.4962314999999998E-2</v>
      </c>
      <c r="X603">
        <v>1.1120236E-2</v>
      </c>
      <c r="Y603">
        <v>-8.5714285714285715E-2</v>
      </c>
      <c r="Z603">
        <v>0</v>
      </c>
      <c r="AA603">
        <v>0.20399999999999999</v>
      </c>
      <c r="AB603">
        <v>0.79600000000000004</v>
      </c>
      <c r="AC603">
        <v>-0.94259999999999999</v>
      </c>
      <c r="AD603" t="s">
        <v>48</v>
      </c>
      <c r="AE603" t="s">
        <v>48</v>
      </c>
      <c r="AF603" t="s">
        <v>48</v>
      </c>
    </row>
    <row r="604" spans="1:32" hidden="1" outlineLevel="1" x14ac:dyDescent="0.2">
      <c r="A604" t="s">
        <v>12180</v>
      </c>
      <c r="B604" t="s">
        <v>12181</v>
      </c>
      <c r="C604" t="s">
        <v>12182</v>
      </c>
      <c r="J604" t="s">
        <v>12183</v>
      </c>
      <c r="K604" t="s">
        <v>10139</v>
      </c>
      <c r="L604" t="s">
        <v>1263</v>
      </c>
      <c r="M604">
        <v>78</v>
      </c>
      <c r="P604" s="2" t="s">
        <v>12184</v>
      </c>
      <c r="Q604" t="s">
        <v>10060</v>
      </c>
      <c r="S604">
        <v>8.6077529999999992E-3</v>
      </c>
      <c r="T604">
        <v>4.5299529999999998E-4</v>
      </c>
      <c r="U604">
        <v>1.0365041E-2</v>
      </c>
      <c r="V604">
        <v>1.3411723E-3</v>
      </c>
      <c r="W604">
        <v>7.0568732999999996E-3</v>
      </c>
      <c r="X604">
        <v>6.0843329999999999E-3</v>
      </c>
      <c r="Y604">
        <v>0.25277777777777782</v>
      </c>
      <c r="Z604">
        <v>0.05</v>
      </c>
      <c r="AA604">
        <v>0</v>
      </c>
      <c r="AB604">
        <v>0.95</v>
      </c>
      <c r="AC604">
        <v>0.51060000000000005</v>
      </c>
      <c r="AD604" t="s">
        <v>48</v>
      </c>
      <c r="AE604" t="s">
        <v>48</v>
      </c>
      <c r="AF604" t="s">
        <v>48</v>
      </c>
    </row>
    <row r="605" spans="1:32" hidden="1" outlineLevel="1" x14ac:dyDescent="0.2">
      <c r="A605" t="s">
        <v>12185</v>
      </c>
      <c r="B605" t="s">
        <v>12186</v>
      </c>
      <c r="C605" t="s">
        <v>12187</v>
      </c>
      <c r="J605" t="s">
        <v>12188</v>
      </c>
      <c r="K605" t="s">
        <v>10139</v>
      </c>
      <c r="L605" t="s">
        <v>1263</v>
      </c>
      <c r="M605">
        <v>1</v>
      </c>
      <c r="P605" s="2" t="s">
        <v>12189</v>
      </c>
      <c r="Q605" t="s">
        <v>47</v>
      </c>
      <c r="S605">
        <v>5.1563308000000002E-2</v>
      </c>
      <c r="T605">
        <v>1.6593933E-3</v>
      </c>
      <c r="U605">
        <v>1.6752818999999999E-2</v>
      </c>
      <c r="V605">
        <v>1.0729377999999999E-2</v>
      </c>
      <c r="W605">
        <v>1.7012933000000001E-2</v>
      </c>
      <c r="X605">
        <v>7.9096860000000008E-3</v>
      </c>
      <c r="Y605">
        <v>0.33714285714285708</v>
      </c>
      <c r="Z605">
        <v>7.6999999999999999E-2</v>
      </c>
      <c r="AA605">
        <v>0</v>
      </c>
      <c r="AB605">
        <v>0.92300000000000004</v>
      </c>
      <c r="AC605">
        <v>0.59940000000000004</v>
      </c>
      <c r="AD605" t="s">
        <v>48</v>
      </c>
      <c r="AE605" t="s">
        <v>48</v>
      </c>
      <c r="AF605" t="s">
        <v>48</v>
      </c>
    </row>
    <row r="606" spans="1:32" hidden="1" outlineLevel="1" x14ac:dyDescent="0.2">
      <c r="A606" t="s">
        <v>12190</v>
      </c>
      <c r="B606" t="s">
        <v>12191</v>
      </c>
      <c r="C606" t="s">
        <v>12192</v>
      </c>
      <c r="J606" t="s">
        <v>12193</v>
      </c>
      <c r="K606" t="s">
        <v>10139</v>
      </c>
      <c r="L606" t="s">
        <v>1263</v>
      </c>
      <c r="M606">
        <v>602</v>
      </c>
      <c r="P606" s="2" t="s">
        <v>12194</v>
      </c>
      <c r="Q606" t="s">
        <v>47</v>
      </c>
      <c r="S606">
        <v>9.1121820000000006E-2</v>
      </c>
      <c r="T606">
        <v>1.8596648999999999E-3</v>
      </c>
      <c r="U606">
        <v>2.4609445000000001E-2</v>
      </c>
      <c r="V606">
        <v>3.2373124000000001E-3</v>
      </c>
      <c r="W606">
        <v>3.6325074999999998E-2</v>
      </c>
      <c r="X606">
        <v>7.6766624E-3</v>
      </c>
      <c r="Y606">
        <v>0.14469696969696971</v>
      </c>
      <c r="Z606">
        <v>0.14399999999999999</v>
      </c>
      <c r="AA606">
        <v>4.2000000000000003E-2</v>
      </c>
      <c r="AB606">
        <v>0.81399999999999995</v>
      </c>
      <c r="AC606">
        <v>0.88039999999999996</v>
      </c>
      <c r="AD606" t="s">
        <v>48</v>
      </c>
      <c r="AE606" t="s">
        <v>48</v>
      </c>
      <c r="AF606" t="s">
        <v>48</v>
      </c>
    </row>
    <row r="607" spans="1:32" hidden="1" outlineLevel="1" x14ac:dyDescent="0.2">
      <c r="A607" t="s">
        <v>12195</v>
      </c>
      <c r="B607" t="s">
        <v>12196</v>
      </c>
      <c r="C607" t="s">
        <v>12197</v>
      </c>
      <c r="J607" t="s">
        <v>12198</v>
      </c>
      <c r="K607" t="s">
        <v>10139</v>
      </c>
      <c r="L607" t="s">
        <v>1263</v>
      </c>
      <c r="M607">
        <v>1</v>
      </c>
      <c r="P607" s="2" t="s">
        <v>12199</v>
      </c>
      <c r="Q607" t="s">
        <v>47</v>
      </c>
      <c r="S607">
        <v>3.6634352000000002E-2</v>
      </c>
      <c r="T607">
        <v>1.4114380000000001E-3</v>
      </c>
      <c r="U607">
        <v>2.0578652999999999E-2</v>
      </c>
      <c r="V607">
        <v>1.0063417E-2</v>
      </c>
      <c r="W607">
        <v>1.2414906E-2</v>
      </c>
      <c r="X607">
        <v>6.7769316999999997E-3</v>
      </c>
      <c r="Y607">
        <v>0.15625</v>
      </c>
      <c r="Z607">
        <v>0.18099999999999999</v>
      </c>
      <c r="AA607">
        <v>0</v>
      </c>
      <c r="AB607">
        <v>0.81899999999999995</v>
      </c>
      <c r="AC607">
        <v>0.83350000000000002</v>
      </c>
      <c r="AD607" t="s">
        <v>48</v>
      </c>
      <c r="AE607" t="s">
        <v>48</v>
      </c>
      <c r="AF607" t="s">
        <v>48</v>
      </c>
    </row>
    <row r="608" spans="1:32" hidden="1" outlineLevel="1" x14ac:dyDescent="0.2">
      <c r="A608" t="s">
        <v>12200</v>
      </c>
      <c r="B608" t="s">
        <v>12201</v>
      </c>
      <c r="C608" t="s">
        <v>12202</v>
      </c>
      <c r="J608" t="s">
        <v>12203</v>
      </c>
      <c r="K608" t="s">
        <v>10139</v>
      </c>
      <c r="L608" t="s">
        <v>1263</v>
      </c>
      <c r="M608">
        <v>1</v>
      </c>
      <c r="P608" s="2" t="s">
        <v>12204</v>
      </c>
      <c r="Q608" t="s">
        <v>10060</v>
      </c>
      <c r="S608">
        <v>4.1172907000000002E-2</v>
      </c>
      <c r="T608">
        <v>1.5354156E-3</v>
      </c>
      <c r="U608">
        <v>1.7436002999999999E-2</v>
      </c>
      <c r="V608">
        <v>5.5866763000000002E-3</v>
      </c>
      <c r="W608">
        <v>1.6632931E-2</v>
      </c>
      <c r="X608">
        <v>6.8869706999999999E-3</v>
      </c>
      <c r="Y608">
        <v>0.1007575757575758</v>
      </c>
      <c r="Z608">
        <v>0.151</v>
      </c>
      <c r="AA608">
        <v>6.8000000000000005E-2</v>
      </c>
      <c r="AB608">
        <v>0.78</v>
      </c>
      <c r="AC608">
        <v>0.65969999999999995</v>
      </c>
      <c r="AD608" t="s">
        <v>48</v>
      </c>
      <c r="AE608" t="s">
        <v>48</v>
      </c>
      <c r="AF608" t="s">
        <v>48</v>
      </c>
    </row>
    <row r="609" spans="1:32" hidden="1" outlineLevel="1" x14ac:dyDescent="0.2">
      <c r="A609" t="s">
        <v>12205</v>
      </c>
      <c r="B609" t="s">
        <v>12206</v>
      </c>
      <c r="C609" t="s">
        <v>12207</v>
      </c>
      <c r="J609" t="s">
        <v>12208</v>
      </c>
      <c r="K609" t="s">
        <v>10139</v>
      </c>
      <c r="L609" t="s">
        <v>1263</v>
      </c>
      <c r="M609">
        <v>1</v>
      </c>
      <c r="P609" s="2" t="s">
        <v>12209</v>
      </c>
      <c r="Q609" t="s">
        <v>47</v>
      </c>
      <c r="S609">
        <v>0.34757367</v>
      </c>
      <c r="T609">
        <v>2.0257099000000001E-2</v>
      </c>
      <c r="U609">
        <v>0.36230122999999997</v>
      </c>
      <c r="V609">
        <v>2.6007012999999999E-2</v>
      </c>
      <c r="W609">
        <v>0.23237456000000001</v>
      </c>
      <c r="X609">
        <v>1.1327368000000001E-2</v>
      </c>
      <c r="Y609">
        <v>7.9166666666666677E-2</v>
      </c>
      <c r="Z609">
        <v>6.2E-2</v>
      </c>
      <c r="AA609">
        <v>2.3E-2</v>
      </c>
      <c r="AB609">
        <v>0.91500000000000004</v>
      </c>
      <c r="AC609">
        <v>0.73009999999999997</v>
      </c>
      <c r="AD609" t="s">
        <v>48</v>
      </c>
      <c r="AE609" t="s">
        <v>48</v>
      </c>
      <c r="AF609" t="s">
        <v>48</v>
      </c>
    </row>
    <row r="610" spans="1:32" hidden="1" outlineLevel="1" x14ac:dyDescent="0.2">
      <c r="A610" t="s">
        <v>12210</v>
      </c>
      <c r="B610" t="s">
        <v>12211</v>
      </c>
      <c r="C610" t="s">
        <v>11770</v>
      </c>
      <c r="J610" t="s">
        <v>12212</v>
      </c>
      <c r="K610" t="s">
        <v>10139</v>
      </c>
      <c r="L610" t="s">
        <v>1263</v>
      </c>
      <c r="M610">
        <v>1</v>
      </c>
      <c r="P610" s="2" t="s">
        <v>12213</v>
      </c>
      <c r="Q610" t="s">
        <v>47</v>
      </c>
      <c r="S610">
        <v>0.58851710000000002</v>
      </c>
      <c r="T610">
        <v>6.2255119999999997E-2</v>
      </c>
      <c r="U610">
        <v>0.50818664000000002</v>
      </c>
      <c r="V610">
        <v>2.8016793000000002E-2</v>
      </c>
      <c r="W610">
        <v>0.53014355999999996</v>
      </c>
      <c r="X610">
        <v>1.1922873E-2</v>
      </c>
      <c r="Y610">
        <v>-0.26145833333333329</v>
      </c>
      <c r="Z610">
        <v>0.03</v>
      </c>
      <c r="AA610">
        <v>0.18</v>
      </c>
      <c r="AB610">
        <v>0.78900000000000003</v>
      </c>
      <c r="AC610">
        <v>-0.93379999999999996</v>
      </c>
      <c r="AD610" t="s">
        <v>48</v>
      </c>
      <c r="AE610" t="s">
        <v>48</v>
      </c>
      <c r="AF610" t="s">
        <v>48</v>
      </c>
    </row>
    <row r="611" spans="1:32" hidden="1" outlineLevel="1" x14ac:dyDescent="0.2">
      <c r="A611" t="s">
        <v>12214</v>
      </c>
      <c r="B611" t="s">
        <v>10544</v>
      </c>
      <c r="C611" t="s">
        <v>1096</v>
      </c>
      <c r="J611" t="s">
        <v>12215</v>
      </c>
      <c r="K611" t="s">
        <v>10139</v>
      </c>
      <c r="L611" t="s">
        <v>1263</v>
      </c>
      <c r="M611">
        <v>1</v>
      </c>
      <c r="P611" s="2" t="s">
        <v>12216</v>
      </c>
      <c r="Q611" t="s">
        <v>47</v>
      </c>
      <c r="S611">
        <v>2.6145924000000001E-2</v>
      </c>
      <c r="T611">
        <v>8.058548E-4</v>
      </c>
      <c r="U611">
        <v>1.4156716999999999E-2</v>
      </c>
      <c r="V611">
        <v>1.6556539999999999E-3</v>
      </c>
      <c r="W611">
        <v>1.1958903999999999E-2</v>
      </c>
      <c r="X611">
        <v>7.9873605000000004E-3</v>
      </c>
      <c r="Y611">
        <v>0.16250000000000001</v>
      </c>
      <c r="Z611">
        <v>0.108</v>
      </c>
      <c r="AA611">
        <v>0</v>
      </c>
      <c r="AB611">
        <v>0.89200000000000002</v>
      </c>
      <c r="AC611">
        <v>0.37240000000000001</v>
      </c>
      <c r="AD611" t="s">
        <v>48</v>
      </c>
      <c r="AE611" t="s">
        <v>48</v>
      </c>
      <c r="AF611" t="s">
        <v>48</v>
      </c>
    </row>
    <row r="612" spans="1:32" hidden="1" outlineLevel="1" x14ac:dyDescent="0.2">
      <c r="A612" t="s">
        <v>12217</v>
      </c>
      <c r="B612" t="s">
        <v>12218</v>
      </c>
      <c r="C612" t="s">
        <v>11887</v>
      </c>
      <c r="J612" t="s">
        <v>12219</v>
      </c>
      <c r="K612" t="s">
        <v>10139</v>
      </c>
      <c r="L612" t="s">
        <v>1263</v>
      </c>
      <c r="M612">
        <v>1</v>
      </c>
      <c r="P612" s="2" t="s">
        <v>12220</v>
      </c>
      <c r="Q612" t="s">
        <v>47</v>
      </c>
      <c r="S612">
        <v>2.6263772000000001E-2</v>
      </c>
      <c r="T612">
        <v>7.4863434000000003E-4</v>
      </c>
      <c r="U612">
        <v>1.3234417E-2</v>
      </c>
      <c r="V612">
        <v>2.2476200000000001E-3</v>
      </c>
      <c r="W612">
        <v>1.16169015E-2</v>
      </c>
      <c r="X612">
        <v>6.4985976000000003E-3</v>
      </c>
      <c r="Y612">
        <v>0.6</v>
      </c>
      <c r="Z612">
        <v>0</v>
      </c>
      <c r="AA612">
        <v>0.36199999999999999</v>
      </c>
      <c r="AB612">
        <v>0.63800000000000001</v>
      </c>
      <c r="AC612">
        <v>-0.62560000000000004</v>
      </c>
      <c r="AD612" t="s">
        <v>48</v>
      </c>
      <c r="AE612" t="s">
        <v>48</v>
      </c>
      <c r="AF612" t="s">
        <v>48</v>
      </c>
    </row>
    <row r="613" spans="1:32" hidden="1" outlineLevel="1" x14ac:dyDescent="0.2">
      <c r="A613" t="s">
        <v>12221</v>
      </c>
      <c r="B613" t="s">
        <v>12222</v>
      </c>
      <c r="C613" t="s">
        <v>11957</v>
      </c>
      <c r="J613" t="s">
        <v>12223</v>
      </c>
      <c r="K613" t="s">
        <v>10139</v>
      </c>
      <c r="L613" t="s">
        <v>1263</v>
      </c>
      <c r="M613">
        <v>1</v>
      </c>
      <c r="P613" s="2" t="s">
        <v>12224</v>
      </c>
      <c r="Q613" t="s">
        <v>47</v>
      </c>
      <c r="S613">
        <v>1.37598375E-2</v>
      </c>
      <c r="T613">
        <v>5.3882599999999995E-4</v>
      </c>
      <c r="U613">
        <v>1.0911588999999999E-2</v>
      </c>
      <c r="V613">
        <v>2.0533812E-3</v>
      </c>
      <c r="W613">
        <v>8.6908829999999999E-3</v>
      </c>
      <c r="X613">
        <v>6.2849927000000003E-3</v>
      </c>
      <c r="Y613">
        <v>0.2</v>
      </c>
      <c r="Z613">
        <v>0.14499999999999999</v>
      </c>
      <c r="AA613">
        <v>0.157</v>
      </c>
      <c r="AB613">
        <v>0.69799999999999995</v>
      </c>
      <c r="AC613">
        <v>-5.16E-2</v>
      </c>
      <c r="AD613" t="s">
        <v>48</v>
      </c>
      <c r="AE613" t="s">
        <v>48</v>
      </c>
      <c r="AF613" t="s">
        <v>48</v>
      </c>
    </row>
    <row r="614" spans="1:32" hidden="1" outlineLevel="1" x14ac:dyDescent="0.2">
      <c r="A614" t="s">
        <v>12225</v>
      </c>
      <c r="B614" t="s">
        <v>12226</v>
      </c>
      <c r="C614" t="s">
        <v>12227</v>
      </c>
      <c r="J614" t="s">
        <v>12228</v>
      </c>
      <c r="K614" t="s">
        <v>10151</v>
      </c>
      <c r="L614" t="s">
        <v>1263</v>
      </c>
      <c r="M614">
        <v>11</v>
      </c>
      <c r="P614" s="2" t="s">
        <v>12229</v>
      </c>
      <c r="Q614" t="s">
        <v>47</v>
      </c>
      <c r="S614">
        <v>0.15269235</v>
      </c>
      <c r="T614">
        <v>4.1389464999999999E-3</v>
      </c>
      <c r="U614">
        <v>7.6438710000000007E-2</v>
      </c>
      <c r="V614">
        <v>1.1247349E-2</v>
      </c>
      <c r="W614">
        <v>6.2850160000000002E-2</v>
      </c>
      <c r="X614">
        <v>7.3789097000000001E-3</v>
      </c>
      <c r="Y614">
        <v>0.1216836734693878</v>
      </c>
      <c r="Z614">
        <v>0.10199999999999999</v>
      </c>
      <c r="AA614">
        <v>6.3E-2</v>
      </c>
      <c r="AB614">
        <v>0.83499999999999996</v>
      </c>
      <c r="AC614">
        <v>0.629</v>
      </c>
      <c r="AD614" t="s">
        <v>48</v>
      </c>
      <c r="AE614" t="s">
        <v>48</v>
      </c>
      <c r="AF614" t="s">
        <v>48</v>
      </c>
    </row>
    <row r="615" spans="1:32" hidden="1" outlineLevel="1" x14ac:dyDescent="0.2">
      <c r="A615" t="s">
        <v>12230</v>
      </c>
      <c r="B615" t="s">
        <v>10028</v>
      </c>
      <c r="C615" t="s">
        <v>12231</v>
      </c>
      <c r="J615" t="s">
        <v>12232</v>
      </c>
      <c r="K615" t="s">
        <v>10151</v>
      </c>
      <c r="L615" t="s">
        <v>1263</v>
      </c>
      <c r="M615">
        <v>1</v>
      </c>
      <c r="P615" s="2" t="s">
        <v>12233</v>
      </c>
      <c r="Q615" t="s">
        <v>47</v>
      </c>
      <c r="S615">
        <v>2.1903414E-2</v>
      </c>
      <c r="T615">
        <v>5.5551530000000002E-4</v>
      </c>
      <c r="U615">
        <v>1.0757872E-2</v>
      </c>
      <c r="V615">
        <v>1.7943961E-3</v>
      </c>
      <c r="W615">
        <v>1.2566907E-2</v>
      </c>
      <c r="X615">
        <v>6.2396824E-3</v>
      </c>
      <c r="Y615">
        <v>0.1357142857142857</v>
      </c>
      <c r="Z615">
        <v>0</v>
      </c>
      <c r="AA615">
        <v>8.2000000000000003E-2</v>
      </c>
      <c r="AB615">
        <v>0.91800000000000004</v>
      </c>
      <c r="AC615">
        <v>-0.49730000000000002</v>
      </c>
      <c r="AD615" t="s">
        <v>48</v>
      </c>
      <c r="AE615" t="s">
        <v>48</v>
      </c>
      <c r="AF615" t="s">
        <v>48</v>
      </c>
    </row>
    <row r="616" spans="1:32" hidden="1" outlineLevel="1" x14ac:dyDescent="0.2">
      <c r="A616" t="s">
        <v>12234</v>
      </c>
      <c r="B616" t="s">
        <v>12235</v>
      </c>
      <c r="C616" t="s">
        <v>12236</v>
      </c>
      <c r="J616" t="s">
        <v>12237</v>
      </c>
      <c r="K616" t="s">
        <v>10151</v>
      </c>
      <c r="L616" t="s">
        <v>1263</v>
      </c>
      <c r="M616">
        <v>1</v>
      </c>
      <c r="P616" s="2" t="s">
        <v>12238</v>
      </c>
      <c r="Q616" t="s">
        <v>47</v>
      </c>
      <c r="S616">
        <v>0.112436704</v>
      </c>
      <c r="T616">
        <v>4.463196E-3</v>
      </c>
      <c r="U616">
        <v>8.2581155000000003E-2</v>
      </c>
      <c r="V616">
        <v>9.84143E-3</v>
      </c>
      <c r="W616">
        <v>3.2799274000000003E-2</v>
      </c>
      <c r="X616">
        <v>7.7931739999999999E-3</v>
      </c>
      <c r="Y616">
        <v>0.1871212121212121</v>
      </c>
      <c r="Z616">
        <v>0.11899999999999999</v>
      </c>
      <c r="AA616">
        <v>2.1000000000000001E-2</v>
      </c>
      <c r="AB616">
        <v>0.85899999999999999</v>
      </c>
      <c r="AC616">
        <v>0.81259999999999999</v>
      </c>
      <c r="AD616" t="s">
        <v>48</v>
      </c>
      <c r="AE616" t="s">
        <v>48</v>
      </c>
      <c r="AF616" t="s">
        <v>48</v>
      </c>
    </row>
    <row r="617" spans="1:32" hidden="1" outlineLevel="1" x14ac:dyDescent="0.2">
      <c r="A617" t="s">
        <v>12239</v>
      </c>
      <c r="B617" t="s">
        <v>12240</v>
      </c>
      <c r="C617" t="s">
        <v>12241</v>
      </c>
      <c r="J617" t="s">
        <v>12242</v>
      </c>
      <c r="K617" t="s">
        <v>10151</v>
      </c>
      <c r="L617" t="s">
        <v>1263</v>
      </c>
      <c r="M617">
        <v>1</v>
      </c>
      <c r="P617" s="2" t="s">
        <v>12243</v>
      </c>
      <c r="Q617" t="s">
        <v>12244</v>
      </c>
      <c r="S617">
        <v>0.20219094000000001</v>
      </c>
      <c r="T617">
        <v>9.1171259999999997E-3</v>
      </c>
      <c r="U617">
        <v>0.29209393</v>
      </c>
      <c r="V617">
        <v>8.7684919999999993E-3</v>
      </c>
      <c r="W617">
        <v>6.4073920000000006E-2</v>
      </c>
      <c r="X617">
        <v>7.5472050000000004E-3</v>
      </c>
      <c r="Y617">
        <v>0.22916666666666671</v>
      </c>
      <c r="Z617">
        <v>0.14599999999999999</v>
      </c>
      <c r="AA617">
        <v>0</v>
      </c>
      <c r="AB617">
        <v>0.85399999999999998</v>
      </c>
      <c r="AC617">
        <v>0.98180000000000001</v>
      </c>
      <c r="AD617" t="s">
        <v>48</v>
      </c>
      <c r="AE617" t="s">
        <v>48</v>
      </c>
      <c r="AF617" t="s">
        <v>48</v>
      </c>
    </row>
    <row r="618" spans="1:32" hidden="1" outlineLevel="1" x14ac:dyDescent="0.2">
      <c r="A618" t="s">
        <v>12245</v>
      </c>
      <c r="B618" t="s">
        <v>12246</v>
      </c>
      <c r="C618" t="s">
        <v>1096</v>
      </c>
      <c r="J618" t="s">
        <v>12247</v>
      </c>
      <c r="K618" t="s">
        <v>10151</v>
      </c>
      <c r="L618" t="s">
        <v>1263</v>
      </c>
      <c r="M618">
        <v>1</v>
      </c>
      <c r="P618" s="2" t="s">
        <v>12248</v>
      </c>
      <c r="Q618" t="s">
        <v>47</v>
      </c>
      <c r="S618">
        <v>3.4984488000000001E-2</v>
      </c>
      <c r="T618">
        <v>8.2015989999999997E-4</v>
      </c>
      <c r="U618">
        <v>1.2585391E-2</v>
      </c>
      <c r="V618">
        <v>2.5898499999999999E-3</v>
      </c>
      <c r="W618">
        <v>1.5416925E-2</v>
      </c>
      <c r="X618">
        <v>6.2267366000000003E-3</v>
      </c>
      <c r="Y618">
        <v>0.4</v>
      </c>
      <c r="Z618">
        <v>0.13700000000000001</v>
      </c>
      <c r="AA618">
        <v>0</v>
      </c>
      <c r="AB618">
        <v>0.86299999999999999</v>
      </c>
      <c r="AC618">
        <v>0.51490000000000002</v>
      </c>
      <c r="AD618" t="s">
        <v>48</v>
      </c>
      <c r="AE618" t="s">
        <v>48</v>
      </c>
      <c r="AF618" t="s">
        <v>48</v>
      </c>
    </row>
    <row r="619" spans="1:32" hidden="1" outlineLevel="1" x14ac:dyDescent="0.2">
      <c r="A619" t="s">
        <v>12249</v>
      </c>
      <c r="B619" t="s">
        <v>12250</v>
      </c>
      <c r="C619" t="s">
        <v>11227</v>
      </c>
      <c r="J619" t="s">
        <v>12251</v>
      </c>
      <c r="K619" t="s">
        <v>10157</v>
      </c>
      <c r="L619" t="s">
        <v>1263</v>
      </c>
      <c r="M619">
        <v>1</v>
      </c>
      <c r="P619" s="2" t="s">
        <v>12252</v>
      </c>
      <c r="Q619" t="s">
        <v>47</v>
      </c>
      <c r="Y619" t="s">
        <v>48</v>
      </c>
      <c r="Z619" t="s">
        <v>48</v>
      </c>
      <c r="AA619" t="s">
        <v>48</v>
      </c>
      <c r="AB619" t="s">
        <v>48</v>
      </c>
      <c r="AC619" t="s">
        <v>48</v>
      </c>
      <c r="AD619" t="s">
        <v>48</v>
      </c>
      <c r="AE619" t="s">
        <v>48</v>
      </c>
      <c r="AF619" t="s">
        <v>48</v>
      </c>
    </row>
    <row r="620" spans="1:32" hidden="1" outlineLevel="1" x14ac:dyDescent="0.2">
      <c r="A620" t="s">
        <v>12253</v>
      </c>
      <c r="B620" t="s">
        <v>12254</v>
      </c>
      <c r="C620" t="s">
        <v>12255</v>
      </c>
      <c r="J620" t="s">
        <v>12256</v>
      </c>
      <c r="K620" t="s">
        <v>10157</v>
      </c>
      <c r="L620" t="s">
        <v>1263</v>
      </c>
      <c r="M620">
        <v>1</v>
      </c>
      <c r="P620" s="2" t="s">
        <v>12257</v>
      </c>
      <c r="Q620" t="s">
        <v>47</v>
      </c>
      <c r="S620">
        <v>1.6964182000000001E-2</v>
      </c>
      <c r="T620">
        <v>5.8174132999999997E-4</v>
      </c>
      <c r="U620">
        <v>1.1116544000000001E-2</v>
      </c>
      <c r="V620">
        <v>1.9701357999999999E-3</v>
      </c>
      <c r="W620">
        <v>9.1468859999999999E-3</v>
      </c>
      <c r="X620">
        <v>6.0843329999999999E-3</v>
      </c>
      <c r="Y620">
        <v>0.25</v>
      </c>
      <c r="Z620">
        <v>0.21299999999999999</v>
      </c>
      <c r="AA620">
        <v>0</v>
      </c>
      <c r="AB620">
        <v>0.78700000000000003</v>
      </c>
      <c r="AC620">
        <v>0.40189999999999998</v>
      </c>
      <c r="AD620" t="s">
        <v>48</v>
      </c>
      <c r="AE620" t="s">
        <v>48</v>
      </c>
      <c r="AF620" t="s">
        <v>48</v>
      </c>
    </row>
    <row r="621" spans="1:32" hidden="1" outlineLevel="1" x14ac:dyDescent="0.2">
      <c r="A621" t="s">
        <v>12258</v>
      </c>
      <c r="B621" t="s">
        <v>11276</v>
      </c>
      <c r="C621" t="s">
        <v>10651</v>
      </c>
      <c r="J621" t="s">
        <v>12259</v>
      </c>
      <c r="K621" t="s">
        <v>10162</v>
      </c>
      <c r="L621" t="s">
        <v>1263</v>
      </c>
      <c r="M621">
        <v>1</v>
      </c>
      <c r="P621" s="2" t="s">
        <v>12260</v>
      </c>
      <c r="Q621" t="s">
        <v>47</v>
      </c>
      <c r="S621">
        <v>2.4260364E-2</v>
      </c>
      <c r="T621">
        <v>7.343292E-4</v>
      </c>
      <c r="U621">
        <v>1.1201941999999999E-2</v>
      </c>
      <c r="V621">
        <v>1.7943961E-3</v>
      </c>
      <c r="W621">
        <v>1.306091E-2</v>
      </c>
      <c r="X621">
        <v>6.6863110000000003E-3</v>
      </c>
      <c r="Y621">
        <v>0.13636363636363641</v>
      </c>
      <c r="Z621">
        <v>0</v>
      </c>
      <c r="AA621">
        <v>0</v>
      </c>
      <c r="AB621">
        <v>1</v>
      </c>
      <c r="AC621">
        <v>0</v>
      </c>
      <c r="AD621" t="s">
        <v>48</v>
      </c>
      <c r="AE621" t="s">
        <v>48</v>
      </c>
      <c r="AF621" t="s">
        <v>48</v>
      </c>
    </row>
    <row r="622" spans="1:32" hidden="1" outlineLevel="1" x14ac:dyDescent="0.2">
      <c r="A622" t="s">
        <v>12261</v>
      </c>
      <c r="B622" t="s">
        <v>12262</v>
      </c>
      <c r="C622" t="s">
        <v>1096</v>
      </c>
      <c r="J622" t="s">
        <v>12263</v>
      </c>
      <c r="K622" t="s">
        <v>10162</v>
      </c>
      <c r="L622" t="s">
        <v>1263</v>
      </c>
      <c r="M622">
        <v>1</v>
      </c>
      <c r="P622" s="2" t="s">
        <v>12264</v>
      </c>
      <c r="Q622" t="s">
        <v>47</v>
      </c>
      <c r="S622">
        <v>0.11912931</v>
      </c>
      <c r="T622">
        <v>2.8228760000000002E-3</v>
      </c>
      <c r="U622">
        <v>4.3415543000000001E-2</v>
      </c>
      <c r="V622">
        <v>1.0063417E-2</v>
      </c>
      <c r="W622">
        <v>3.2028004999999998E-2</v>
      </c>
      <c r="X622">
        <v>8.7899980000000003E-3</v>
      </c>
      <c r="Y622">
        <v>3.3333333333333333E-2</v>
      </c>
      <c r="Z622">
        <v>5.3999999999999999E-2</v>
      </c>
      <c r="AA622">
        <v>0.15</v>
      </c>
      <c r="AB622">
        <v>0.79600000000000004</v>
      </c>
      <c r="AC622">
        <v>-0.77200000000000002</v>
      </c>
      <c r="AD622" t="s">
        <v>48</v>
      </c>
      <c r="AE622" t="s">
        <v>48</v>
      </c>
      <c r="AF622" t="s">
        <v>48</v>
      </c>
    </row>
    <row r="623" spans="1:32" hidden="1" outlineLevel="1" x14ac:dyDescent="0.2">
      <c r="A623" t="s">
        <v>12265</v>
      </c>
      <c r="B623" t="s">
        <v>12266</v>
      </c>
      <c r="C623" t="s">
        <v>12267</v>
      </c>
      <c r="J623" t="s">
        <v>12268</v>
      </c>
      <c r="K623" t="s">
        <v>10182</v>
      </c>
      <c r="L623" t="s">
        <v>1263</v>
      </c>
      <c r="M623">
        <v>1</v>
      </c>
      <c r="P623" s="2" t="s">
        <v>12269</v>
      </c>
      <c r="Q623" t="s">
        <v>10132</v>
      </c>
      <c r="S623">
        <v>3.2627537999999998E-2</v>
      </c>
      <c r="T623">
        <v>1.0442734E-3</v>
      </c>
      <c r="U623">
        <v>1.490822E-2</v>
      </c>
      <c r="V623">
        <v>3.8292782999999999E-3</v>
      </c>
      <c r="W623">
        <v>1.5644926999999999E-2</v>
      </c>
      <c r="X623">
        <v>6.4597604999999999E-3</v>
      </c>
      <c r="Y623">
        <v>3.3333333333333347E-2</v>
      </c>
      <c r="Z623">
        <v>0.128</v>
      </c>
      <c r="AA623">
        <v>0</v>
      </c>
      <c r="AB623">
        <v>0.872</v>
      </c>
      <c r="AC623">
        <v>0.89390000000000003</v>
      </c>
      <c r="AD623" t="s">
        <v>48</v>
      </c>
      <c r="AE623" t="s">
        <v>48</v>
      </c>
      <c r="AF623" t="s">
        <v>48</v>
      </c>
    </row>
    <row r="624" spans="1:32" hidden="1" outlineLevel="1" x14ac:dyDescent="0.2">
      <c r="A624" t="s">
        <v>12270</v>
      </c>
      <c r="B624" t="s">
        <v>12271</v>
      </c>
      <c r="C624" t="s">
        <v>12272</v>
      </c>
      <c r="J624" t="s">
        <v>12273</v>
      </c>
      <c r="K624" t="s">
        <v>10187</v>
      </c>
      <c r="L624" t="s">
        <v>1263</v>
      </c>
      <c r="M624">
        <v>1</v>
      </c>
      <c r="P624" s="2" t="s">
        <v>12274</v>
      </c>
      <c r="Q624" t="s">
        <v>47</v>
      </c>
      <c r="S624">
        <v>7.2128440000000002E-2</v>
      </c>
      <c r="T624">
        <v>2.5558472E-3</v>
      </c>
      <c r="U624">
        <v>1.8392461999999998E-2</v>
      </c>
      <c r="V624">
        <v>3.9217729999999999E-3</v>
      </c>
      <c r="W624">
        <v>1.9161236000000002E-2</v>
      </c>
      <c r="X624">
        <v>1.6465442E-2</v>
      </c>
      <c r="Y624">
        <v>-0.33333333333333331</v>
      </c>
      <c r="Z624">
        <v>0</v>
      </c>
      <c r="AA624">
        <v>0.106</v>
      </c>
      <c r="AB624">
        <v>0.89400000000000002</v>
      </c>
      <c r="AC624">
        <v>-7.7200000000000005E-2</v>
      </c>
      <c r="AD624" t="s">
        <v>48</v>
      </c>
      <c r="AE624" t="s">
        <v>48</v>
      </c>
      <c r="AF624" t="s">
        <v>48</v>
      </c>
    </row>
    <row r="625" spans="1:32" hidden="1" outlineLevel="1" x14ac:dyDescent="0.2">
      <c r="A625" t="s">
        <v>12275</v>
      </c>
      <c r="B625" t="s">
        <v>12276</v>
      </c>
      <c r="C625" t="s">
        <v>12277</v>
      </c>
      <c r="J625" t="s">
        <v>12278</v>
      </c>
      <c r="K625" t="s">
        <v>10197</v>
      </c>
      <c r="L625" t="s">
        <v>1263</v>
      </c>
      <c r="M625">
        <v>1</v>
      </c>
      <c r="P625" s="2" t="s">
        <v>12279</v>
      </c>
      <c r="Q625" t="s">
        <v>47</v>
      </c>
      <c r="S625">
        <v>6.4214519999999997E-2</v>
      </c>
      <c r="T625">
        <v>2.1839142E-3</v>
      </c>
      <c r="U625">
        <v>3.1140719000000001E-2</v>
      </c>
      <c r="V625">
        <v>4.6987276999999996E-3</v>
      </c>
      <c r="W625">
        <v>2.8612386E-2</v>
      </c>
      <c r="X625">
        <v>7.3789097000000001E-3</v>
      </c>
      <c r="Y625">
        <v>0.02</v>
      </c>
      <c r="Z625">
        <v>9.5000000000000001E-2</v>
      </c>
      <c r="AA625">
        <v>4.8000000000000001E-2</v>
      </c>
      <c r="AB625">
        <v>0.85699999999999998</v>
      </c>
      <c r="AC625">
        <v>0.81469999999999998</v>
      </c>
      <c r="AD625" t="s">
        <v>48</v>
      </c>
      <c r="AE625" t="s">
        <v>48</v>
      </c>
      <c r="AF625" t="s">
        <v>48</v>
      </c>
    </row>
    <row r="626" spans="1:32" hidden="1" outlineLevel="1" x14ac:dyDescent="0.2">
      <c r="A626" t="s">
        <v>12280</v>
      </c>
      <c r="B626" t="s">
        <v>12281</v>
      </c>
      <c r="C626" t="s">
        <v>11227</v>
      </c>
      <c r="J626" t="s">
        <v>12282</v>
      </c>
      <c r="K626" t="s">
        <v>10197</v>
      </c>
      <c r="L626" t="s">
        <v>1263</v>
      </c>
      <c r="M626">
        <v>1</v>
      </c>
      <c r="P626" s="2" t="s">
        <v>12283</v>
      </c>
      <c r="Q626" t="s">
        <v>47</v>
      </c>
      <c r="S626">
        <v>0.4269174</v>
      </c>
      <c r="T626">
        <v>1.9482422999999999E-2</v>
      </c>
      <c r="U626">
        <v>0.43744423999999998</v>
      </c>
      <c r="V626">
        <v>1.1617327E-2</v>
      </c>
      <c r="W626">
        <v>0.33889219999999998</v>
      </c>
      <c r="X626">
        <v>1.0602405000000001E-2</v>
      </c>
      <c r="Y626">
        <v>-0.3</v>
      </c>
      <c r="Z626">
        <v>3.9E-2</v>
      </c>
      <c r="AA626">
        <v>0.17599999999999999</v>
      </c>
      <c r="AB626">
        <v>0.78400000000000003</v>
      </c>
      <c r="AC626">
        <v>-0.82709999999999995</v>
      </c>
      <c r="AD626" t="s">
        <v>48</v>
      </c>
      <c r="AE626" t="s">
        <v>48</v>
      </c>
      <c r="AF626" t="s">
        <v>48</v>
      </c>
    </row>
    <row r="627" spans="1:32" hidden="1" outlineLevel="1" x14ac:dyDescent="0.2">
      <c r="A627" t="s">
        <v>12284</v>
      </c>
      <c r="B627" t="s">
        <v>12285</v>
      </c>
      <c r="C627" t="s">
        <v>1096</v>
      </c>
      <c r="J627" t="s">
        <v>12286</v>
      </c>
      <c r="K627" t="s">
        <v>10197</v>
      </c>
      <c r="L627" t="s">
        <v>1263</v>
      </c>
      <c r="M627">
        <v>1</v>
      </c>
      <c r="P627" s="2" t="s">
        <v>12287</v>
      </c>
      <c r="Q627" t="s">
        <v>47</v>
      </c>
      <c r="S627">
        <v>1.9728716E-2</v>
      </c>
      <c r="T627">
        <v>7.5340270000000004E-4</v>
      </c>
      <c r="U627">
        <v>1.2858665999999999E-2</v>
      </c>
      <c r="V627">
        <v>2.3586133E-3</v>
      </c>
      <c r="W627">
        <v>9.9068909999999993E-3</v>
      </c>
      <c r="X627">
        <v>6.861079E-3</v>
      </c>
      <c r="Y627">
        <v>0.4</v>
      </c>
      <c r="Z627">
        <v>5.5E-2</v>
      </c>
      <c r="AA627">
        <v>0</v>
      </c>
      <c r="AB627">
        <v>0.94499999999999995</v>
      </c>
      <c r="AC627">
        <v>0.20230000000000001</v>
      </c>
      <c r="AD627" t="s">
        <v>48</v>
      </c>
      <c r="AE627" t="s">
        <v>48</v>
      </c>
      <c r="AF627" t="s">
        <v>48</v>
      </c>
    </row>
    <row r="628" spans="1:32" hidden="1" outlineLevel="1" x14ac:dyDescent="0.2">
      <c r="A628" t="s">
        <v>12288</v>
      </c>
      <c r="B628" t="s">
        <v>12289</v>
      </c>
      <c r="C628" t="s">
        <v>12290</v>
      </c>
      <c r="J628" t="s">
        <v>12291</v>
      </c>
      <c r="K628" t="s">
        <v>10197</v>
      </c>
      <c r="L628" t="s">
        <v>1263</v>
      </c>
      <c r="M628">
        <v>-18</v>
      </c>
      <c r="P628" s="2" t="s">
        <v>12292</v>
      </c>
      <c r="Q628" t="s">
        <v>47</v>
      </c>
      <c r="S628">
        <v>5.7253289999999998E-2</v>
      </c>
      <c r="T628">
        <v>2.5177002E-3</v>
      </c>
      <c r="U628">
        <v>3.8405410000000001E-2</v>
      </c>
      <c r="V628">
        <v>4.1622589999999998E-3</v>
      </c>
      <c r="W628">
        <v>1.9032324E-2</v>
      </c>
      <c r="X628">
        <v>1.0058681999999999E-2</v>
      </c>
      <c r="Y628">
        <v>0.12162898829565499</v>
      </c>
      <c r="Z628">
        <v>0.14599999999999999</v>
      </c>
      <c r="AA628">
        <v>5.5E-2</v>
      </c>
      <c r="AB628">
        <v>0.79900000000000004</v>
      </c>
      <c r="AC628">
        <v>0.97619999999999996</v>
      </c>
      <c r="AD628" t="s">
        <v>48</v>
      </c>
      <c r="AE628" t="s">
        <v>48</v>
      </c>
      <c r="AF628" t="s">
        <v>48</v>
      </c>
    </row>
    <row r="629" spans="1:32" hidden="1" outlineLevel="1" x14ac:dyDescent="0.2">
      <c r="A629" t="s">
        <v>12293</v>
      </c>
      <c r="B629" t="s">
        <v>12294</v>
      </c>
      <c r="C629" t="s">
        <v>10771</v>
      </c>
      <c r="J629" t="s">
        <v>12295</v>
      </c>
      <c r="K629" t="s">
        <v>10197</v>
      </c>
      <c r="L629" t="s">
        <v>1263</v>
      </c>
      <c r="M629">
        <v>-26</v>
      </c>
      <c r="P629" s="2" t="s">
        <v>12296</v>
      </c>
      <c r="Q629" t="s">
        <v>47</v>
      </c>
      <c r="S629">
        <v>2.2139108000000001E-2</v>
      </c>
      <c r="T629">
        <v>6.4849853999999997E-4</v>
      </c>
      <c r="U629">
        <v>1.2687868999999999E-2</v>
      </c>
      <c r="V629">
        <v>2.5898499999999999E-3</v>
      </c>
      <c r="W629">
        <v>1.1198899E-2</v>
      </c>
      <c r="X629">
        <v>6.0843329999999999E-3</v>
      </c>
      <c r="Y629">
        <v>9.7500000000000003E-2</v>
      </c>
      <c r="Z629">
        <v>0.161</v>
      </c>
      <c r="AA629">
        <v>8.2000000000000003E-2</v>
      </c>
      <c r="AB629">
        <v>0.75700000000000001</v>
      </c>
      <c r="AC629">
        <v>0.74070000000000003</v>
      </c>
      <c r="AD629" t="s">
        <v>48</v>
      </c>
      <c r="AE629" t="s">
        <v>48</v>
      </c>
      <c r="AF629" t="s">
        <v>48</v>
      </c>
    </row>
    <row r="630" spans="1:32" hidden="1" outlineLevel="1" x14ac:dyDescent="0.2">
      <c r="A630" t="s">
        <v>12297</v>
      </c>
      <c r="B630" t="s">
        <v>12298</v>
      </c>
      <c r="C630" t="s">
        <v>10651</v>
      </c>
      <c r="J630" t="s">
        <v>12299</v>
      </c>
      <c r="K630" t="s">
        <v>10197</v>
      </c>
      <c r="L630" t="s">
        <v>1263</v>
      </c>
      <c r="M630">
        <v>1</v>
      </c>
      <c r="P630" s="2" t="s">
        <v>12300</v>
      </c>
      <c r="Q630" t="s">
        <v>47</v>
      </c>
      <c r="S630">
        <v>0.15932568999999999</v>
      </c>
      <c r="T630">
        <v>1.8978119E-3</v>
      </c>
      <c r="U630">
        <v>2.0373697999999999E-2</v>
      </c>
      <c r="V630">
        <v>2.9043317999999999E-3</v>
      </c>
      <c r="W630">
        <v>8.1755499999999995E-2</v>
      </c>
      <c r="X630">
        <v>5.9386934000000002E-3</v>
      </c>
      <c r="Y630">
        <v>0.2</v>
      </c>
      <c r="Z630">
        <v>0.121</v>
      </c>
      <c r="AA630">
        <v>0.04</v>
      </c>
      <c r="AB630">
        <v>0.83899999999999997</v>
      </c>
      <c r="AC630">
        <v>0.55740000000000001</v>
      </c>
      <c r="AD630" t="s">
        <v>48</v>
      </c>
      <c r="AE630" t="s">
        <v>48</v>
      </c>
      <c r="AF630" t="s">
        <v>48</v>
      </c>
    </row>
    <row r="631" spans="1:32" hidden="1" outlineLevel="1" x14ac:dyDescent="0.2">
      <c r="A631" t="s">
        <v>12301</v>
      </c>
      <c r="B631" t="s">
        <v>12302</v>
      </c>
      <c r="C631" t="s">
        <v>11227</v>
      </c>
      <c r="J631" t="s">
        <v>12303</v>
      </c>
      <c r="K631" t="s">
        <v>10207</v>
      </c>
      <c r="L631" t="s">
        <v>1263</v>
      </c>
      <c r="M631">
        <v>1</v>
      </c>
      <c r="P631" s="2" t="s">
        <v>12304</v>
      </c>
      <c r="Q631" t="s">
        <v>47</v>
      </c>
      <c r="S631">
        <v>0.78711975000000001</v>
      </c>
      <c r="T631">
        <v>0.16960317</v>
      </c>
      <c r="U631">
        <v>0.61633086000000004</v>
      </c>
      <c r="V631">
        <v>7.0120230000000006E-2</v>
      </c>
      <c r="W631">
        <v>0.63083920000000004</v>
      </c>
      <c r="X631">
        <v>1.3217448999999999E-2</v>
      </c>
      <c r="Y631">
        <v>0</v>
      </c>
      <c r="Z631">
        <v>0.122</v>
      </c>
      <c r="AA631">
        <v>0.16</v>
      </c>
      <c r="AB631">
        <v>0.71799999999999997</v>
      </c>
      <c r="AC631">
        <v>-0.1779</v>
      </c>
      <c r="AD631" t="s">
        <v>48</v>
      </c>
      <c r="AE631" t="s">
        <v>48</v>
      </c>
      <c r="AF631" t="s">
        <v>48</v>
      </c>
    </row>
    <row r="632" spans="1:32" hidden="1" outlineLevel="1" x14ac:dyDescent="0.2">
      <c r="A632" t="s">
        <v>12305</v>
      </c>
      <c r="B632" t="s">
        <v>12306</v>
      </c>
      <c r="C632" t="s">
        <v>12307</v>
      </c>
      <c r="J632" t="s">
        <v>12308</v>
      </c>
      <c r="K632" t="s">
        <v>10207</v>
      </c>
      <c r="L632" t="s">
        <v>1263</v>
      </c>
      <c r="M632">
        <v>-7</v>
      </c>
      <c r="P632" s="2" t="s">
        <v>12309</v>
      </c>
      <c r="Q632" t="s">
        <v>10258</v>
      </c>
      <c r="S632">
        <v>7.5082220000000002E-3</v>
      </c>
      <c r="T632">
        <v>5.6266784999999995E-4</v>
      </c>
      <c r="U632">
        <v>1.0740792000000001E-2</v>
      </c>
      <c r="V632">
        <v>1.1099357000000001E-3</v>
      </c>
      <c r="W632">
        <v>6.4298697000000002E-3</v>
      </c>
      <c r="X632">
        <v>5.9645849999999997E-3</v>
      </c>
      <c r="Y632">
        <v>0</v>
      </c>
      <c r="Z632">
        <v>0</v>
      </c>
      <c r="AA632">
        <v>0</v>
      </c>
      <c r="AB632">
        <v>1</v>
      </c>
      <c r="AC632">
        <v>0</v>
      </c>
      <c r="AD632" t="s">
        <v>48</v>
      </c>
      <c r="AE632" t="s">
        <v>48</v>
      </c>
      <c r="AF632" t="s">
        <v>48</v>
      </c>
    </row>
    <row r="633" spans="1:32" hidden="1" outlineLevel="1" x14ac:dyDescent="0.2">
      <c r="A633" t="s">
        <v>12310</v>
      </c>
      <c r="B633" t="s">
        <v>12311</v>
      </c>
      <c r="C633" t="s">
        <v>12241</v>
      </c>
      <c r="J633" t="s">
        <v>12312</v>
      </c>
      <c r="K633" t="s">
        <v>10212</v>
      </c>
      <c r="L633" t="s">
        <v>1263</v>
      </c>
      <c r="M633">
        <v>1</v>
      </c>
      <c r="P633" s="2" t="s">
        <v>12313</v>
      </c>
      <c r="Q633" t="s">
        <v>12244</v>
      </c>
      <c r="S633">
        <v>9.5502060000000003E-3</v>
      </c>
      <c r="T633">
        <v>7.7247619999999998E-4</v>
      </c>
      <c r="U633">
        <v>1.1116544000000001E-2</v>
      </c>
      <c r="V633">
        <v>1.5909078E-3</v>
      </c>
      <c r="W633">
        <v>6.8478719999999996E-3</v>
      </c>
      <c r="X633">
        <v>6.8869706999999999E-3</v>
      </c>
      <c r="Y633">
        <v>0.25</v>
      </c>
      <c r="Z633">
        <v>0</v>
      </c>
      <c r="AA633">
        <v>0</v>
      </c>
      <c r="AB633">
        <v>1</v>
      </c>
      <c r="AC633">
        <v>0</v>
      </c>
      <c r="AD633" t="s">
        <v>48</v>
      </c>
      <c r="AE633" t="s">
        <v>48</v>
      </c>
      <c r="AF633" t="s">
        <v>48</v>
      </c>
    </row>
    <row r="634" spans="1:32" hidden="1" outlineLevel="1" x14ac:dyDescent="0.2">
      <c r="A634" t="s">
        <v>12314</v>
      </c>
      <c r="B634" t="s">
        <v>12315</v>
      </c>
      <c r="C634" t="s">
        <v>1096</v>
      </c>
      <c r="J634" t="s">
        <v>12316</v>
      </c>
      <c r="K634" t="s">
        <v>10222</v>
      </c>
      <c r="L634" t="s">
        <v>1263</v>
      </c>
      <c r="M634">
        <v>1</v>
      </c>
      <c r="P634" s="2" t="s">
        <v>12317</v>
      </c>
      <c r="Q634" t="s">
        <v>47</v>
      </c>
      <c r="S634">
        <v>4.5625935999999999E-2</v>
      </c>
      <c r="T634">
        <v>1.3351439999999999E-3</v>
      </c>
      <c r="U634">
        <v>1.4566627E-2</v>
      </c>
      <c r="V634">
        <v>2.3493639E-3</v>
      </c>
      <c r="W634">
        <v>1.7227544000000001E-2</v>
      </c>
      <c r="X634">
        <v>8.1427099999999992E-3</v>
      </c>
      <c r="Y634">
        <v>0.6103515625</v>
      </c>
      <c r="Z634">
        <v>0</v>
      </c>
      <c r="AA634">
        <v>0</v>
      </c>
      <c r="AB634">
        <v>1</v>
      </c>
      <c r="AC634">
        <v>0</v>
      </c>
      <c r="AD634" t="s">
        <v>48</v>
      </c>
      <c r="AE634" t="s">
        <v>48</v>
      </c>
      <c r="AF634" t="s">
        <v>48</v>
      </c>
    </row>
    <row r="635" spans="1:32" hidden="1" outlineLevel="1" x14ac:dyDescent="0.2">
      <c r="A635" t="s">
        <v>12318</v>
      </c>
      <c r="B635" t="s">
        <v>12319</v>
      </c>
      <c r="C635" t="s">
        <v>11857</v>
      </c>
      <c r="J635" t="s">
        <v>12320</v>
      </c>
      <c r="K635" t="s">
        <v>10222</v>
      </c>
      <c r="L635" t="s">
        <v>1263</v>
      </c>
      <c r="M635">
        <v>1</v>
      </c>
      <c r="P635" s="2" t="s">
        <v>12321</v>
      </c>
      <c r="Q635" t="s">
        <v>47</v>
      </c>
      <c r="S635">
        <v>2.2374802999999999E-2</v>
      </c>
      <c r="T635">
        <v>9.0599059999999995E-4</v>
      </c>
      <c r="U635">
        <v>1.4669105E-2</v>
      </c>
      <c r="V635">
        <v>3.1263188000000002E-3</v>
      </c>
      <c r="W635">
        <v>1.0894895999999999E-2</v>
      </c>
      <c r="X635">
        <v>6.3885584999999996E-3</v>
      </c>
      <c r="Y635">
        <v>-0.25</v>
      </c>
      <c r="Z635">
        <v>0</v>
      </c>
      <c r="AA635">
        <v>5.7000000000000002E-2</v>
      </c>
      <c r="AB635">
        <v>0.94299999999999995</v>
      </c>
      <c r="AC635">
        <v>-0.5423</v>
      </c>
      <c r="AD635" t="s">
        <v>48</v>
      </c>
      <c r="AE635" t="s">
        <v>48</v>
      </c>
      <c r="AF635" t="s">
        <v>48</v>
      </c>
    </row>
    <row r="636" spans="1:32" hidden="1" outlineLevel="1" x14ac:dyDescent="0.2">
      <c r="A636" t="s">
        <v>12322</v>
      </c>
      <c r="B636" t="s">
        <v>12323</v>
      </c>
      <c r="C636" t="s">
        <v>12324</v>
      </c>
      <c r="J636" t="s">
        <v>12325</v>
      </c>
      <c r="K636" t="s">
        <v>10222</v>
      </c>
      <c r="L636" t="s">
        <v>1263</v>
      </c>
      <c r="M636">
        <v>1</v>
      </c>
      <c r="P636" s="2" t="s">
        <v>12326</v>
      </c>
      <c r="Q636" t="s">
        <v>47</v>
      </c>
      <c r="S636">
        <v>5.6016336999999999E-2</v>
      </c>
      <c r="T636">
        <v>1.2159348E-3</v>
      </c>
      <c r="U636">
        <v>1.6957775000000001E-2</v>
      </c>
      <c r="V636">
        <v>2.9598286000000001E-3</v>
      </c>
      <c r="W636">
        <v>2.6831544999999998E-2</v>
      </c>
      <c r="X636">
        <v>6.3561939999999999E-3</v>
      </c>
      <c r="Y636">
        <v>0.41249999999999998</v>
      </c>
      <c r="Z636">
        <v>4.2999999999999997E-2</v>
      </c>
      <c r="AA636">
        <v>3.5000000000000003E-2</v>
      </c>
      <c r="AB636">
        <v>0.92300000000000004</v>
      </c>
      <c r="AC636">
        <v>0.15110000000000001</v>
      </c>
      <c r="AD636" t="s">
        <v>48</v>
      </c>
      <c r="AE636" t="s">
        <v>48</v>
      </c>
      <c r="AF636" t="s">
        <v>48</v>
      </c>
    </row>
    <row r="637" spans="1:32" hidden="1" outlineLevel="1" x14ac:dyDescent="0.2">
      <c r="A637" t="s">
        <v>12327</v>
      </c>
      <c r="B637" t="s">
        <v>12328</v>
      </c>
      <c r="C637" t="s">
        <v>1096</v>
      </c>
      <c r="J637" t="s">
        <v>12329</v>
      </c>
      <c r="K637" t="s">
        <v>10253</v>
      </c>
      <c r="L637" t="s">
        <v>1263</v>
      </c>
      <c r="M637">
        <v>1</v>
      </c>
      <c r="P637" s="2" t="s">
        <v>12330</v>
      </c>
      <c r="Q637" t="s">
        <v>47</v>
      </c>
      <c r="S637">
        <v>7.3711219999999994E-2</v>
      </c>
      <c r="T637">
        <v>1.8215180000000001E-3</v>
      </c>
      <c r="U637">
        <v>2.9050144999999999E-2</v>
      </c>
      <c r="V637">
        <v>4.6247323E-3</v>
      </c>
      <c r="W637">
        <v>2.2835250000000001E-2</v>
      </c>
      <c r="X637">
        <v>8.6087574999999996E-3</v>
      </c>
      <c r="Y637">
        <v>-7.2321428571428578E-2</v>
      </c>
      <c r="Z637">
        <v>0.14099999999999999</v>
      </c>
      <c r="AA637">
        <v>0</v>
      </c>
      <c r="AB637">
        <v>0.85899999999999999</v>
      </c>
      <c r="AC637">
        <v>0.69350000000000001</v>
      </c>
      <c r="AD637" t="s">
        <v>48</v>
      </c>
      <c r="AE637" t="s">
        <v>48</v>
      </c>
      <c r="AF637" t="s">
        <v>48</v>
      </c>
    </row>
    <row r="638" spans="1:32" hidden="1" outlineLevel="1" x14ac:dyDescent="0.2">
      <c r="A638" t="s">
        <v>12331</v>
      </c>
      <c r="B638" t="s">
        <v>12332</v>
      </c>
      <c r="C638" t="s">
        <v>12333</v>
      </c>
      <c r="J638" t="s">
        <v>12334</v>
      </c>
      <c r="K638" t="s">
        <v>10264</v>
      </c>
      <c r="L638" t="s">
        <v>1263</v>
      </c>
      <c r="M638">
        <v>1</v>
      </c>
      <c r="P638" s="2" t="s">
        <v>12335</v>
      </c>
      <c r="Q638" t="s">
        <v>47</v>
      </c>
      <c r="S638">
        <v>0.10826672</v>
      </c>
      <c r="T638">
        <v>4.2343140000000003E-3</v>
      </c>
      <c r="U638">
        <v>0.14313951</v>
      </c>
      <c r="V638">
        <v>6.6226159999999996E-3</v>
      </c>
      <c r="W638">
        <v>3.2468732E-2</v>
      </c>
      <c r="X638">
        <v>7.6766624E-3</v>
      </c>
      <c r="Y638">
        <v>0.19875000000000001</v>
      </c>
      <c r="Z638">
        <v>0.16200000000000001</v>
      </c>
      <c r="AA638">
        <v>3.9E-2</v>
      </c>
      <c r="AB638">
        <v>0.79900000000000004</v>
      </c>
      <c r="AC638">
        <v>0.97850000000000004</v>
      </c>
      <c r="AD638" t="s">
        <v>48</v>
      </c>
      <c r="AE638" t="s">
        <v>48</v>
      </c>
      <c r="AF638" t="s">
        <v>48</v>
      </c>
    </row>
    <row r="639" spans="1:32" hidden="1" outlineLevel="1" x14ac:dyDescent="0.2">
      <c r="A639" t="s">
        <v>12336</v>
      </c>
      <c r="B639" t="s">
        <v>12332</v>
      </c>
      <c r="C639" t="s">
        <v>12337</v>
      </c>
      <c r="J639" t="s">
        <v>12338</v>
      </c>
      <c r="K639" t="s">
        <v>10286</v>
      </c>
      <c r="L639" t="s">
        <v>1263</v>
      </c>
      <c r="M639">
        <v>1</v>
      </c>
      <c r="P639" s="2" t="s">
        <v>12339</v>
      </c>
      <c r="Q639" t="s">
        <v>10492</v>
      </c>
      <c r="S639">
        <v>0.11171333999999999</v>
      </c>
      <c r="T639">
        <v>2.3460388000000002E-3</v>
      </c>
      <c r="U639">
        <v>2.4677762999999998E-2</v>
      </c>
      <c r="V639">
        <v>6.0676484999999999E-3</v>
      </c>
      <c r="W639">
        <v>3.4672357000000001E-2</v>
      </c>
      <c r="X639">
        <v>7.2235605000000001E-3</v>
      </c>
      <c r="Y639">
        <v>0.1</v>
      </c>
      <c r="Z639">
        <v>0.2</v>
      </c>
      <c r="AA639">
        <v>0</v>
      </c>
      <c r="AB639">
        <v>0.8</v>
      </c>
      <c r="AC639">
        <v>0.66959999999999997</v>
      </c>
      <c r="AD639" t="s">
        <v>48</v>
      </c>
      <c r="AE639" t="s">
        <v>48</v>
      </c>
      <c r="AF639" t="s">
        <v>48</v>
      </c>
    </row>
    <row r="640" spans="1:32" hidden="1" outlineLevel="1" x14ac:dyDescent="0.2">
      <c r="A640" t="s">
        <v>12340</v>
      </c>
      <c r="B640" t="s">
        <v>12341</v>
      </c>
      <c r="C640" t="s">
        <v>12342</v>
      </c>
      <c r="J640" t="s">
        <v>12343</v>
      </c>
      <c r="K640" t="s">
        <v>10406</v>
      </c>
      <c r="L640" t="s">
        <v>1263</v>
      </c>
      <c r="M640">
        <v>1</v>
      </c>
      <c r="P640" s="2" t="s">
        <v>12344</v>
      </c>
      <c r="Q640" t="s">
        <v>47</v>
      </c>
      <c r="S640">
        <v>0.11067997</v>
      </c>
      <c r="T640">
        <v>2.9373170000000001E-3</v>
      </c>
      <c r="U640">
        <v>3.0890211000000001E-2</v>
      </c>
      <c r="V640">
        <v>2.9144434E-2</v>
      </c>
      <c r="W640">
        <v>4.8521040000000001E-2</v>
      </c>
      <c r="X640">
        <v>7.2882893000000004E-3</v>
      </c>
      <c r="Y640">
        <v>-4.6153846153846143E-2</v>
      </c>
      <c r="Z640">
        <v>7.6999999999999999E-2</v>
      </c>
      <c r="AA640">
        <v>0.106</v>
      </c>
      <c r="AB640">
        <v>0.81699999999999995</v>
      </c>
      <c r="AC640">
        <v>-0.29930000000000001</v>
      </c>
      <c r="AD640" t="s">
        <v>48</v>
      </c>
      <c r="AE640" t="s">
        <v>48</v>
      </c>
      <c r="AF640" t="s">
        <v>48</v>
      </c>
    </row>
    <row r="641" spans="1:32" hidden="1" outlineLevel="1" x14ac:dyDescent="0.2">
      <c r="A641" t="s">
        <v>12345</v>
      </c>
      <c r="B641" t="s">
        <v>11981</v>
      </c>
      <c r="C641" t="s">
        <v>1096</v>
      </c>
      <c r="J641" t="s">
        <v>12346</v>
      </c>
      <c r="K641" t="s">
        <v>10613</v>
      </c>
      <c r="L641" t="s">
        <v>1263</v>
      </c>
      <c r="M641">
        <v>1</v>
      </c>
      <c r="P641" s="2" t="s">
        <v>12347</v>
      </c>
      <c r="Q641" t="s">
        <v>47</v>
      </c>
      <c r="S641">
        <v>6.5657672999999998E-3</v>
      </c>
      <c r="T641">
        <v>6.6280365000000001E-4</v>
      </c>
      <c r="U641">
        <v>1.1594772999999999E-2</v>
      </c>
      <c r="V641">
        <v>2.1088778000000002E-3</v>
      </c>
      <c r="W641">
        <v>6.3443689999999999E-3</v>
      </c>
      <c r="X641">
        <v>6.6215824000000001E-3</v>
      </c>
      <c r="Y641">
        <v>0.2</v>
      </c>
      <c r="Z641">
        <v>0.64300000000000002</v>
      </c>
      <c r="AA641">
        <v>0</v>
      </c>
      <c r="AB641">
        <v>0.35699999999999998</v>
      </c>
      <c r="AC641">
        <v>0.65969999999999995</v>
      </c>
      <c r="AD641" t="s">
        <v>48</v>
      </c>
      <c r="AE641" t="s">
        <v>48</v>
      </c>
      <c r="AF641" t="s">
        <v>48</v>
      </c>
    </row>
    <row r="642" spans="1:32" hidden="1" outlineLevel="1" x14ac:dyDescent="0.2">
      <c r="A642" t="s">
        <v>12348</v>
      </c>
      <c r="B642" t="s">
        <v>12349</v>
      </c>
      <c r="C642" t="s">
        <v>1096</v>
      </c>
      <c r="J642" t="s">
        <v>12350</v>
      </c>
      <c r="K642" t="s">
        <v>10623</v>
      </c>
      <c r="L642" t="s">
        <v>1263</v>
      </c>
      <c r="M642">
        <v>1</v>
      </c>
      <c r="P642" s="2" t="s">
        <v>12351</v>
      </c>
      <c r="Q642" t="s">
        <v>47</v>
      </c>
      <c r="S642">
        <v>2.7560094E-2</v>
      </c>
      <c r="T642">
        <v>1.3637542999999999E-3</v>
      </c>
      <c r="U642">
        <v>1.7914234000000001E-2</v>
      </c>
      <c r="V642">
        <v>5.3646889999999997E-3</v>
      </c>
      <c r="W642">
        <v>9.6408889999999997E-3</v>
      </c>
      <c r="X642">
        <v>7.754337E-3</v>
      </c>
      <c r="Y642">
        <v>0</v>
      </c>
      <c r="Z642">
        <v>0</v>
      </c>
      <c r="AA642">
        <v>0</v>
      </c>
      <c r="AB642">
        <v>1</v>
      </c>
      <c r="AC642">
        <v>0</v>
      </c>
      <c r="AD642" t="s">
        <v>48</v>
      </c>
      <c r="AE642" t="s">
        <v>48</v>
      </c>
      <c r="AF642" t="s">
        <v>48</v>
      </c>
    </row>
    <row r="643" spans="1:32" hidden="1" outlineLevel="1" x14ac:dyDescent="0.2">
      <c r="A643" t="s">
        <v>12352</v>
      </c>
      <c r="B643" t="s">
        <v>12353</v>
      </c>
      <c r="C643" t="s">
        <v>12354</v>
      </c>
      <c r="J643" t="s">
        <v>12355</v>
      </c>
      <c r="K643" t="s">
        <v>10659</v>
      </c>
      <c r="L643" t="s">
        <v>1263</v>
      </c>
      <c r="M643">
        <v>4</v>
      </c>
      <c r="P643" s="2" t="s">
        <v>12356</v>
      </c>
      <c r="Q643" t="s">
        <v>10132</v>
      </c>
      <c r="S643">
        <v>3.3334624E-2</v>
      </c>
      <c r="T643">
        <v>9.8705290000000007E-4</v>
      </c>
      <c r="U643">
        <v>1.442999E-2</v>
      </c>
      <c r="V643">
        <v>3.5517942000000001E-3</v>
      </c>
      <c r="W643">
        <v>1.7291999999999998E-2</v>
      </c>
      <c r="X643">
        <v>6.7963501999999997E-3</v>
      </c>
      <c r="Y643">
        <v>9.464285714285714E-2</v>
      </c>
      <c r="Z643">
        <v>3.5000000000000003E-2</v>
      </c>
      <c r="AA643">
        <v>9.6000000000000002E-2</v>
      </c>
      <c r="AB643">
        <v>0.86899999999999999</v>
      </c>
      <c r="AC643">
        <v>-0.52669999999999995</v>
      </c>
      <c r="AD643" t="s">
        <v>48</v>
      </c>
      <c r="AE643" t="s">
        <v>48</v>
      </c>
      <c r="AF643" t="s">
        <v>48</v>
      </c>
    </row>
    <row r="644" spans="1:32" hidden="1" outlineLevel="1" x14ac:dyDescent="0.2">
      <c r="A644" t="s">
        <v>12357</v>
      </c>
      <c r="B644" t="s">
        <v>12358</v>
      </c>
      <c r="C644" t="s">
        <v>12359</v>
      </c>
      <c r="J644" t="s">
        <v>12360</v>
      </c>
      <c r="K644" t="s">
        <v>10699</v>
      </c>
      <c r="L644" t="s">
        <v>1263</v>
      </c>
      <c r="M644">
        <v>1</v>
      </c>
      <c r="P644" s="2" t="s">
        <v>12361</v>
      </c>
      <c r="Q644" t="s">
        <v>47</v>
      </c>
      <c r="S644">
        <v>0.37751234</v>
      </c>
      <c r="T644">
        <v>2.3076923999999999E-2</v>
      </c>
      <c r="U644">
        <v>0.24727546</v>
      </c>
      <c r="V644">
        <v>2.821777E-2</v>
      </c>
      <c r="W644">
        <v>0.3486032</v>
      </c>
      <c r="X644">
        <v>1.1016669999999999E-2</v>
      </c>
      <c r="Y644">
        <v>-1.6666666666666649E-2</v>
      </c>
      <c r="Z644">
        <v>0.40699999999999997</v>
      </c>
      <c r="AA644">
        <v>0.26800000000000002</v>
      </c>
      <c r="AB644">
        <v>0.32500000000000001</v>
      </c>
      <c r="AC644">
        <v>0.1779</v>
      </c>
      <c r="AD644" t="s">
        <v>48</v>
      </c>
      <c r="AE644" t="s">
        <v>48</v>
      </c>
      <c r="AF644" t="s">
        <v>48</v>
      </c>
    </row>
    <row r="645" spans="1:32" hidden="1" outlineLevel="1" x14ac:dyDescent="0.2">
      <c r="A645" t="s">
        <v>12362</v>
      </c>
      <c r="B645" t="s">
        <v>12363</v>
      </c>
      <c r="C645" t="s">
        <v>10890</v>
      </c>
      <c r="J645" t="s">
        <v>12364</v>
      </c>
      <c r="K645" t="s">
        <v>10730</v>
      </c>
      <c r="L645" t="s">
        <v>1263</v>
      </c>
      <c r="M645">
        <v>1</v>
      </c>
      <c r="P645" s="2" t="s">
        <v>12365</v>
      </c>
      <c r="Q645" t="s">
        <v>10132</v>
      </c>
      <c r="S645">
        <v>0.37751234</v>
      </c>
      <c r="T645">
        <v>1.9998873E-2</v>
      </c>
      <c r="U645">
        <v>0.41134130000000002</v>
      </c>
      <c r="V645">
        <v>1.6963006999999999E-2</v>
      </c>
      <c r="W645">
        <v>0.27763805000000003</v>
      </c>
      <c r="X645">
        <v>6.4645745000000004E-2</v>
      </c>
      <c r="Y645">
        <v>0.11749999999999999</v>
      </c>
      <c r="Z645">
        <v>4.9000000000000002E-2</v>
      </c>
      <c r="AA645">
        <v>0.16800000000000001</v>
      </c>
      <c r="AB645">
        <v>0.78300000000000003</v>
      </c>
      <c r="AC645">
        <v>-0.94830000000000003</v>
      </c>
      <c r="AD645" t="s">
        <v>48</v>
      </c>
      <c r="AE645" t="s">
        <v>48</v>
      </c>
      <c r="AF645" t="s">
        <v>48</v>
      </c>
    </row>
    <row r="646" spans="1:32" hidden="1" outlineLevel="1" x14ac:dyDescent="0.2">
      <c r="A646" t="s">
        <v>12366</v>
      </c>
      <c r="B646" t="s">
        <v>12367</v>
      </c>
      <c r="C646" t="s">
        <v>12368</v>
      </c>
      <c r="J646" t="s">
        <v>12369</v>
      </c>
      <c r="K646" t="s">
        <v>10769</v>
      </c>
      <c r="L646" t="s">
        <v>1263</v>
      </c>
      <c r="M646">
        <v>2</v>
      </c>
      <c r="P646" s="2" t="s">
        <v>12370</v>
      </c>
      <c r="Q646" t="s">
        <v>47</v>
      </c>
      <c r="S646">
        <v>0.32074678000000001</v>
      </c>
      <c r="T646">
        <v>1.159668E-2</v>
      </c>
      <c r="U646">
        <v>0.29209393</v>
      </c>
      <c r="V646">
        <v>3.0949092000000001E-2</v>
      </c>
      <c r="W646">
        <v>0.28997475</v>
      </c>
      <c r="X646">
        <v>1.1223801E-2</v>
      </c>
      <c r="Y646">
        <v>-1.1904761904761901E-2</v>
      </c>
      <c r="Z646">
        <v>0.12</v>
      </c>
      <c r="AA646">
        <v>0.09</v>
      </c>
      <c r="AB646">
        <v>0.79</v>
      </c>
      <c r="AC646">
        <v>0.55889999999999995</v>
      </c>
      <c r="AD646" t="s">
        <v>48</v>
      </c>
      <c r="AE646" t="s">
        <v>48</v>
      </c>
      <c r="AF646" t="s">
        <v>48</v>
      </c>
    </row>
    <row r="647" spans="1:32" hidden="1" outlineLevel="1" x14ac:dyDescent="0.2">
      <c r="A647" t="s">
        <v>12371</v>
      </c>
      <c r="B647" t="s">
        <v>12372</v>
      </c>
      <c r="C647" t="s">
        <v>10363</v>
      </c>
      <c r="J647" t="s">
        <v>12373</v>
      </c>
      <c r="K647" t="s">
        <v>10769</v>
      </c>
      <c r="L647" t="s">
        <v>1263</v>
      </c>
      <c r="M647">
        <v>1</v>
      </c>
      <c r="P647" s="2" t="s">
        <v>12374</v>
      </c>
      <c r="Q647" t="s">
        <v>10138</v>
      </c>
      <c r="S647">
        <v>6.2236044999999997E-2</v>
      </c>
      <c r="T647">
        <v>2.040863E-3</v>
      </c>
      <c r="U647">
        <v>1.8597418000000001E-2</v>
      </c>
      <c r="V647">
        <v>5.1796999999999998E-3</v>
      </c>
      <c r="W647">
        <v>2.6186979999999999E-2</v>
      </c>
      <c r="X647">
        <v>5.8027627000000002E-3</v>
      </c>
      <c r="Y647">
        <v>-0.16666666666666671</v>
      </c>
      <c r="Z647">
        <v>6.5000000000000002E-2</v>
      </c>
      <c r="AA647">
        <v>8.8999999999999996E-2</v>
      </c>
      <c r="AB647">
        <v>0.84699999999999998</v>
      </c>
      <c r="AC647">
        <v>-0.15129999999999999</v>
      </c>
      <c r="AD647" t="s">
        <v>48</v>
      </c>
      <c r="AE647" t="s">
        <v>48</v>
      </c>
      <c r="AF647" t="s">
        <v>48</v>
      </c>
    </row>
    <row r="648" spans="1:32" hidden="1" outlineLevel="1" x14ac:dyDescent="0.2">
      <c r="A648" t="s">
        <v>12375</v>
      </c>
      <c r="B648" t="s">
        <v>12376</v>
      </c>
      <c r="C648" t="s">
        <v>10230</v>
      </c>
      <c r="J648" t="s">
        <v>12377</v>
      </c>
      <c r="K648" t="s">
        <v>10774</v>
      </c>
      <c r="L648" t="s">
        <v>1263</v>
      </c>
      <c r="M648">
        <v>4</v>
      </c>
      <c r="P648" s="2" t="s">
        <v>12378</v>
      </c>
      <c r="Q648" t="s">
        <v>47</v>
      </c>
      <c r="S648">
        <v>0.718943</v>
      </c>
      <c r="T648">
        <v>9.912638E-2</v>
      </c>
      <c r="U648">
        <v>0.75997700000000001</v>
      </c>
      <c r="V648">
        <v>3.8683333E-2</v>
      </c>
      <c r="W648">
        <v>0.48228607000000001</v>
      </c>
      <c r="X648">
        <v>8.298059E-3</v>
      </c>
      <c r="Y648">
        <v>-0.2</v>
      </c>
      <c r="Z648">
        <v>0.17799999999999999</v>
      </c>
      <c r="AA648">
        <v>0.27900000000000003</v>
      </c>
      <c r="AB648">
        <v>0.54300000000000004</v>
      </c>
      <c r="AC648">
        <v>-0.31819999999999998</v>
      </c>
      <c r="AD648" t="s">
        <v>48</v>
      </c>
      <c r="AE648" t="s">
        <v>48</v>
      </c>
      <c r="AF648" t="s">
        <v>48</v>
      </c>
    </row>
    <row r="649" spans="1:32" hidden="1" outlineLevel="1" x14ac:dyDescent="0.2">
      <c r="A649" t="s">
        <v>12379</v>
      </c>
      <c r="B649" t="s">
        <v>12380</v>
      </c>
      <c r="C649" t="s">
        <v>1096</v>
      </c>
      <c r="J649" t="s">
        <v>12381</v>
      </c>
      <c r="K649" t="s">
        <v>11696</v>
      </c>
      <c r="L649" t="s">
        <v>1263</v>
      </c>
      <c r="M649">
        <v>1</v>
      </c>
      <c r="P649" s="2" t="s">
        <v>12382</v>
      </c>
      <c r="Q649" t="s">
        <v>47</v>
      </c>
      <c r="S649">
        <v>0.11367676</v>
      </c>
      <c r="T649">
        <v>5.9890747000000003E-3</v>
      </c>
      <c r="U649">
        <v>0.12220735000000001</v>
      </c>
      <c r="V649">
        <v>9.6194430000000001E-3</v>
      </c>
      <c r="W649">
        <v>2.6960457E-2</v>
      </c>
      <c r="X649">
        <v>1.1638066000000001E-2</v>
      </c>
      <c r="Y649">
        <v>0</v>
      </c>
      <c r="Z649">
        <v>0</v>
      </c>
      <c r="AA649">
        <v>0.189</v>
      </c>
      <c r="AB649">
        <v>0.81100000000000005</v>
      </c>
      <c r="AC649">
        <v>-0.42149999999999999</v>
      </c>
      <c r="AD649" t="s">
        <v>48</v>
      </c>
      <c r="AE649" t="s">
        <v>48</v>
      </c>
      <c r="AF649" t="s">
        <v>48</v>
      </c>
    </row>
    <row r="650" spans="1:32" hidden="1" outlineLevel="1" x14ac:dyDescent="0.2">
      <c r="A650" t="s">
        <v>12383</v>
      </c>
      <c r="B650" t="s">
        <v>12384</v>
      </c>
      <c r="C650" t="s">
        <v>1096</v>
      </c>
      <c r="J650" t="s">
        <v>12385</v>
      </c>
      <c r="K650" t="s">
        <v>11707</v>
      </c>
      <c r="L650" t="s">
        <v>1263</v>
      </c>
      <c r="M650">
        <v>1</v>
      </c>
      <c r="P650" s="2" t="s">
        <v>12386</v>
      </c>
      <c r="Q650" t="s">
        <v>47</v>
      </c>
      <c r="S650">
        <v>2.685301E-2</v>
      </c>
      <c r="T650">
        <v>9.4413760000000005E-4</v>
      </c>
      <c r="U650">
        <v>1.3336895E-2</v>
      </c>
      <c r="V650">
        <v>2.6638457E-3</v>
      </c>
      <c r="W650">
        <v>1.2832909E-2</v>
      </c>
      <c r="X650">
        <v>6.8222420000000001E-3</v>
      </c>
      <c r="Y650">
        <v>0</v>
      </c>
      <c r="Z650">
        <v>0.11700000000000001</v>
      </c>
      <c r="AA650">
        <v>0</v>
      </c>
      <c r="AB650">
        <v>0.88300000000000001</v>
      </c>
      <c r="AC650">
        <v>0.46600000000000003</v>
      </c>
      <c r="AD650" t="s">
        <v>48</v>
      </c>
      <c r="AE650" t="s">
        <v>48</v>
      </c>
      <c r="AF650" t="s">
        <v>48</v>
      </c>
    </row>
    <row r="651" spans="1:32" hidden="1" outlineLevel="1" x14ac:dyDescent="0.2">
      <c r="A651" t="s">
        <v>12387</v>
      </c>
      <c r="B651" t="s">
        <v>12388</v>
      </c>
      <c r="C651" t="s">
        <v>1096</v>
      </c>
      <c r="J651" t="s">
        <v>12389</v>
      </c>
      <c r="K651" t="s">
        <v>11717</v>
      </c>
      <c r="L651" t="s">
        <v>1263</v>
      </c>
      <c r="M651">
        <v>1</v>
      </c>
      <c r="P651" s="2" t="s">
        <v>12390</v>
      </c>
      <c r="Q651" t="s">
        <v>47</v>
      </c>
      <c r="S651">
        <v>0.11316007</v>
      </c>
      <c r="T651">
        <v>3.0899047999999999E-3</v>
      </c>
      <c r="U651">
        <v>2.7000591000000001E-2</v>
      </c>
      <c r="V651">
        <v>1.1839314E-2</v>
      </c>
      <c r="W651">
        <v>3.3570543000000001E-2</v>
      </c>
      <c r="X651">
        <v>8.5828659999999998E-3</v>
      </c>
      <c r="Y651">
        <v>0.7</v>
      </c>
      <c r="Z651">
        <v>0.14199999999999999</v>
      </c>
      <c r="AA651">
        <v>2.7E-2</v>
      </c>
      <c r="AB651">
        <v>0.83099999999999996</v>
      </c>
      <c r="AC651">
        <v>0.74129999999999996</v>
      </c>
      <c r="AD651" t="s">
        <v>48</v>
      </c>
      <c r="AE651" t="s">
        <v>48</v>
      </c>
      <c r="AF651" t="s">
        <v>48</v>
      </c>
    </row>
    <row r="652" spans="1:32" hidden="1" outlineLevel="1" x14ac:dyDescent="0.2">
      <c r="A652" t="s">
        <v>12391</v>
      </c>
      <c r="B652" t="s">
        <v>11571</v>
      </c>
      <c r="C652" t="s">
        <v>1096</v>
      </c>
      <c r="J652" t="s">
        <v>12392</v>
      </c>
      <c r="K652" t="s">
        <v>12089</v>
      </c>
      <c r="L652" t="s">
        <v>1263</v>
      </c>
      <c r="M652">
        <v>1</v>
      </c>
      <c r="P652" s="2" t="s">
        <v>12393</v>
      </c>
      <c r="Q652" t="s">
        <v>47</v>
      </c>
      <c r="S652">
        <v>8.4790690000000002E-2</v>
      </c>
      <c r="T652">
        <v>2.0599364999999998E-3</v>
      </c>
      <c r="U652">
        <v>2.0578652999999999E-2</v>
      </c>
      <c r="V652">
        <v>1.0877370000000001E-2</v>
      </c>
      <c r="W652">
        <v>2.1803947000000001E-2</v>
      </c>
      <c r="X652">
        <v>7.4695300000000003E-3</v>
      </c>
      <c r="Y652">
        <v>0.4</v>
      </c>
      <c r="Z652">
        <v>0</v>
      </c>
      <c r="AA652">
        <v>5.1999999999999998E-2</v>
      </c>
      <c r="AB652">
        <v>0.94799999999999995</v>
      </c>
      <c r="AC652">
        <v>-0.1139</v>
      </c>
      <c r="AD652" t="s">
        <v>48</v>
      </c>
      <c r="AE652" t="s">
        <v>48</v>
      </c>
      <c r="AF652" t="s">
        <v>48</v>
      </c>
    </row>
    <row r="653" spans="1:32" hidden="1" outlineLevel="1" x14ac:dyDescent="0.2">
      <c r="A653" t="s">
        <v>12394</v>
      </c>
      <c r="B653" t="s">
        <v>12395</v>
      </c>
      <c r="C653" t="s">
        <v>12396</v>
      </c>
      <c r="J653" t="s">
        <v>12397</v>
      </c>
      <c r="K653" t="s">
        <v>12113</v>
      </c>
      <c r="L653" t="s">
        <v>1263</v>
      </c>
      <c r="M653">
        <v>96</v>
      </c>
      <c r="P653" s="2" t="s">
        <v>12398</v>
      </c>
      <c r="Q653" t="s">
        <v>10258</v>
      </c>
      <c r="S653">
        <v>0.112953395</v>
      </c>
      <c r="T653">
        <v>4.5776367000000002E-3</v>
      </c>
      <c r="U653">
        <v>4.3165035999999997E-2</v>
      </c>
      <c r="V653">
        <v>1.5254693999999999E-2</v>
      </c>
      <c r="W653">
        <v>3.8859119999999997E-2</v>
      </c>
      <c r="X653">
        <v>8.8935639999999996E-3</v>
      </c>
      <c r="Y653">
        <v>-7.7976190476190491E-2</v>
      </c>
      <c r="Z653">
        <v>0.02</v>
      </c>
      <c r="AA653">
        <v>9.0999999999999998E-2</v>
      </c>
      <c r="AB653">
        <v>0.88900000000000001</v>
      </c>
      <c r="AC653">
        <v>-0.68789999999999996</v>
      </c>
      <c r="AD653" t="s">
        <v>48</v>
      </c>
      <c r="AE653" t="s">
        <v>48</v>
      </c>
      <c r="AF653" t="s">
        <v>48</v>
      </c>
    </row>
    <row r="654" spans="1:32" hidden="1" outlineLevel="1" x14ac:dyDescent="0.2">
      <c r="A654" t="s">
        <v>12399</v>
      </c>
      <c r="B654" t="s">
        <v>12400</v>
      </c>
      <c r="C654" t="s">
        <v>12401</v>
      </c>
      <c r="J654" t="s">
        <v>12402</v>
      </c>
      <c r="K654" t="s">
        <v>12113</v>
      </c>
      <c r="L654" t="s">
        <v>1263</v>
      </c>
      <c r="M654">
        <v>1</v>
      </c>
      <c r="P654" s="2" t="s">
        <v>12403</v>
      </c>
      <c r="Q654" t="s">
        <v>10471</v>
      </c>
      <c r="S654">
        <v>2.6381620000000001E-2</v>
      </c>
      <c r="T654">
        <v>1.3160705999999999E-3</v>
      </c>
      <c r="U654">
        <v>1.8802373000000001E-2</v>
      </c>
      <c r="V654">
        <v>5.5126810000000002E-3</v>
      </c>
      <c r="W654">
        <v>1.14269E-2</v>
      </c>
      <c r="X654">
        <v>6.6927844000000004E-3</v>
      </c>
      <c r="Y654">
        <v>0.41666666666666669</v>
      </c>
      <c r="Z654">
        <v>9.8000000000000004E-2</v>
      </c>
      <c r="AA654">
        <v>3.7999999999999999E-2</v>
      </c>
      <c r="AB654">
        <v>0.86399999999999999</v>
      </c>
      <c r="AC654">
        <v>0.26479999999999998</v>
      </c>
      <c r="AD654" t="s">
        <v>48</v>
      </c>
      <c r="AE654" t="s">
        <v>48</v>
      </c>
      <c r="AF654" t="s">
        <v>48</v>
      </c>
    </row>
    <row r="655" spans="1:32" hidden="1" outlineLevel="1" x14ac:dyDescent="0.2">
      <c r="A655" t="s">
        <v>12404</v>
      </c>
      <c r="B655" t="s">
        <v>12405</v>
      </c>
      <c r="C655" t="s">
        <v>12406</v>
      </c>
      <c r="J655" t="s">
        <v>12407</v>
      </c>
      <c r="K655" t="s">
        <v>12113</v>
      </c>
      <c r="L655" t="s">
        <v>1263</v>
      </c>
      <c r="M655">
        <v>1</v>
      </c>
      <c r="P655" s="2" t="s">
        <v>12408</v>
      </c>
      <c r="Q655" t="s">
        <v>47</v>
      </c>
      <c r="S655">
        <v>7.5294E-2</v>
      </c>
      <c r="T655">
        <v>1.8501282E-3</v>
      </c>
      <c r="U655">
        <v>2.4951036999999999E-2</v>
      </c>
      <c r="V655">
        <v>7.1405866000000002E-3</v>
      </c>
      <c r="W655">
        <v>2.3866551E-2</v>
      </c>
      <c r="X655">
        <v>1.0809536999999999E-2</v>
      </c>
      <c r="Y655">
        <v>0.45</v>
      </c>
      <c r="Z655">
        <v>7.0000000000000007E-2</v>
      </c>
      <c r="AA655">
        <v>6.2E-2</v>
      </c>
      <c r="AB655">
        <v>0.86899999999999999</v>
      </c>
      <c r="AC655">
        <v>0.1154</v>
      </c>
      <c r="AD655" t="s">
        <v>48</v>
      </c>
      <c r="AE655" t="s">
        <v>48</v>
      </c>
      <c r="AF655" t="s">
        <v>48</v>
      </c>
    </row>
    <row r="656" spans="1:32" hidden="1" outlineLevel="1" x14ac:dyDescent="0.2">
      <c r="A656" t="s">
        <v>12409</v>
      </c>
      <c r="B656" t="s">
        <v>12410</v>
      </c>
      <c r="C656" t="s">
        <v>12411</v>
      </c>
      <c r="J656" t="s">
        <v>12412</v>
      </c>
      <c r="K656" t="s">
        <v>12113</v>
      </c>
      <c r="L656" t="s">
        <v>1263</v>
      </c>
      <c r="M656">
        <v>1</v>
      </c>
      <c r="P656" s="2" t="s">
        <v>12413</v>
      </c>
      <c r="Q656" t="s">
        <v>47</v>
      </c>
      <c r="S656">
        <v>4.7357669999999998E-2</v>
      </c>
      <c r="T656">
        <v>1.5354156E-3</v>
      </c>
      <c r="U656">
        <v>1.4464149000000001E-2</v>
      </c>
      <c r="V656">
        <v>1.1099357000000001E-2</v>
      </c>
      <c r="W656">
        <v>1.7678739999999998E-2</v>
      </c>
      <c r="X656">
        <v>7.7154995000000004E-3</v>
      </c>
      <c r="Y656">
        <v>-0.1875</v>
      </c>
      <c r="Z656">
        <v>0</v>
      </c>
      <c r="AA656">
        <v>5.3999999999999999E-2</v>
      </c>
      <c r="AB656">
        <v>0.94599999999999995</v>
      </c>
      <c r="AC656">
        <v>-0.4824</v>
      </c>
      <c r="AD656" t="s">
        <v>48</v>
      </c>
      <c r="AE656" t="s">
        <v>48</v>
      </c>
      <c r="AF656" t="s">
        <v>48</v>
      </c>
    </row>
    <row r="657" spans="1:32" hidden="1" outlineLevel="1" x14ac:dyDescent="0.2">
      <c r="A657" t="s">
        <v>12414</v>
      </c>
      <c r="B657" t="s">
        <v>12415</v>
      </c>
      <c r="C657" t="s">
        <v>12416</v>
      </c>
      <c r="J657" t="s">
        <v>12417</v>
      </c>
      <c r="K657" t="s">
        <v>12113</v>
      </c>
      <c r="L657" t="s">
        <v>1263</v>
      </c>
      <c r="M657">
        <v>1</v>
      </c>
      <c r="P657" s="2" t="s">
        <v>12418</v>
      </c>
      <c r="Q657" t="s">
        <v>47</v>
      </c>
      <c r="S657">
        <v>8.4790690000000002E-2</v>
      </c>
      <c r="T657">
        <v>3.1280518E-3</v>
      </c>
      <c r="U657">
        <v>5.0930742000000001E-2</v>
      </c>
      <c r="V657">
        <v>9.4344530000000006E-3</v>
      </c>
      <c r="W657">
        <v>2.7605021E-2</v>
      </c>
      <c r="X657">
        <v>7.754337E-3</v>
      </c>
      <c r="Y657">
        <v>0.13607142857142859</v>
      </c>
      <c r="Z657">
        <v>8.3000000000000004E-2</v>
      </c>
      <c r="AA657">
        <v>0.03</v>
      </c>
      <c r="AB657">
        <v>0.88800000000000001</v>
      </c>
      <c r="AC657">
        <v>0.90410000000000001</v>
      </c>
      <c r="AD657" t="s">
        <v>48</v>
      </c>
      <c r="AE657" t="s">
        <v>48</v>
      </c>
      <c r="AF657" t="s">
        <v>48</v>
      </c>
    </row>
    <row r="658" spans="1:32" hidden="1" outlineLevel="1" x14ac:dyDescent="0.2">
      <c r="A658" t="s">
        <v>12419</v>
      </c>
      <c r="B658" t="s">
        <v>12420</v>
      </c>
      <c r="C658" t="s">
        <v>1096</v>
      </c>
      <c r="J658" t="s">
        <v>12421</v>
      </c>
      <c r="K658" t="s">
        <v>12113</v>
      </c>
      <c r="L658" t="s">
        <v>1263</v>
      </c>
      <c r="M658">
        <v>1</v>
      </c>
      <c r="P658" s="2" t="s">
        <v>12422</v>
      </c>
      <c r="Q658" t="s">
        <v>47</v>
      </c>
      <c r="S658">
        <v>5.3789820000000002E-2</v>
      </c>
      <c r="T658">
        <v>1.5449524E-3</v>
      </c>
      <c r="U658">
        <v>1.7845914000000001E-2</v>
      </c>
      <c r="V658">
        <v>4.6987276999999996E-3</v>
      </c>
      <c r="W658">
        <v>2.051482E-2</v>
      </c>
      <c r="X658">
        <v>7.4954215000000001E-3</v>
      </c>
      <c r="Y658">
        <v>0.6</v>
      </c>
      <c r="Z658">
        <v>0.17100000000000001</v>
      </c>
      <c r="AA658">
        <v>0.04</v>
      </c>
      <c r="AB658">
        <v>0.78900000000000003</v>
      </c>
      <c r="AC658">
        <v>0.60960000000000003</v>
      </c>
      <c r="AD658" t="s">
        <v>48</v>
      </c>
      <c r="AE658" t="s">
        <v>48</v>
      </c>
      <c r="AF658" t="s">
        <v>48</v>
      </c>
    </row>
    <row r="659" spans="1:32" hidden="1" outlineLevel="1" x14ac:dyDescent="0.2">
      <c r="A659" t="s">
        <v>12423</v>
      </c>
      <c r="B659" t="s">
        <v>12424</v>
      </c>
      <c r="C659" t="s">
        <v>12425</v>
      </c>
      <c r="J659" t="s">
        <v>12426</v>
      </c>
      <c r="K659" t="s">
        <v>12118</v>
      </c>
      <c r="L659" t="s">
        <v>1263</v>
      </c>
      <c r="M659">
        <v>1</v>
      </c>
      <c r="P659" s="2" t="s">
        <v>12427</v>
      </c>
      <c r="Q659" t="s">
        <v>47</v>
      </c>
      <c r="S659">
        <v>2.048268E-2</v>
      </c>
      <c r="T659">
        <v>6.7710876000000005E-4</v>
      </c>
      <c r="U659">
        <v>1.1236101E-2</v>
      </c>
      <c r="V659">
        <v>1.5539099999999999E-3</v>
      </c>
      <c r="W659">
        <v>1.1920903E-2</v>
      </c>
      <c r="X659">
        <v>6.2461549999999998E-3</v>
      </c>
      <c r="Y659">
        <v>0.4</v>
      </c>
      <c r="Z659">
        <v>0</v>
      </c>
      <c r="AA659">
        <v>0</v>
      </c>
      <c r="AB659">
        <v>1</v>
      </c>
      <c r="AC659">
        <v>0</v>
      </c>
      <c r="AD659" t="s">
        <v>48</v>
      </c>
      <c r="AE659" t="s">
        <v>48</v>
      </c>
      <c r="AF659" t="s">
        <v>48</v>
      </c>
    </row>
    <row r="660" spans="1:32" hidden="1" outlineLevel="1" x14ac:dyDescent="0.2">
      <c r="A660" t="s">
        <v>12428</v>
      </c>
      <c r="B660" t="s">
        <v>12429</v>
      </c>
      <c r="C660" t="s">
        <v>12430</v>
      </c>
      <c r="J660" t="s">
        <v>12431</v>
      </c>
      <c r="K660" t="s">
        <v>12118</v>
      </c>
      <c r="L660" t="s">
        <v>1263</v>
      </c>
      <c r="M660">
        <v>1</v>
      </c>
      <c r="P660" s="2" t="s">
        <v>12432</v>
      </c>
      <c r="Q660" t="s">
        <v>47</v>
      </c>
      <c r="S660">
        <v>8.3999305999999996E-2</v>
      </c>
      <c r="T660">
        <v>2.9563903999999998E-3</v>
      </c>
      <c r="U660">
        <v>2.7410502E-2</v>
      </c>
      <c r="V660">
        <v>7.0665907E-3</v>
      </c>
      <c r="W660">
        <v>2.0772644999999999E-2</v>
      </c>
      <c r="X660">
        <v>1.1172019E-2</v>
      </c>
      <c r="Y660">
        <v>-0.4</v>
      </c>
      <c r="Z660">
        <v>0.03</v>
      </c>
      <c r="AA660">
        <v>7.5999999999999998E-2</v>
      </c>
      <c r="AB660">
        <v>0.89400000000000002</v>
      </c>
      <c r="AC660">
        <v>-0.28029999999999999</v>
      </c>
      <c r="AD660" t="s">
        <v>48</v>
      </c>
      <c r="AE660" t="s">
        <v>48</v>
      </c>
      <c r="AF660" t="s">
        <v>48</v>
      </c>
    </row>
    <row r="661" spans="1:32" hidden="1" outlineLevel="1" x14ac:dyDescent="0.2">
      <c r="A661" t="s">
        <v>12433</v>
      </c>
      <c r="B661" t="s">
        <v>12434</v>
      </c>
      <c r="C661" t="s">
        <v>12435</v>
      </c>
      <c r="J661" t="s">
        <v>12436</v>
      </c>
      <c r="K661" t="s">
        <v>12118</v>
      </c>
      <c r="L661" t="s">
        <v>1263</v>
      </c>
      <c r="M661">
        <v>1</v>
      </c>
      <c r="P661" s="2" t="s">
        <v>12437</v>
      </c>
      <c r="Q661" t="s">
        <v>47</v>
      </c>
      <c r="S661">
        <v>1.3634177000000001E-2</v>
      </c>
      <c r="T661">
        <v>6.2942504999999999E-4</v>
      </c>
      <c r="U661">
        <v>1.1167783000000001E-2</v>
      </c>
      <c r="V661">
        <v>1.4984131999999999E-3</v>
      </c>
      <c r="W661">
        <v>8.1398800000000004E-3</v>
      </c>
      <c r="X661">
        <v>6.1620080000000001E-3</v>
      </c>
      <c r="Y661">
        <v>0.23333333333333339</v>
      </c>
      <c r="Z661">
        <v>0.17</v>
      </c>
      <c r="AA661">
        <v>0</v>
      </c>
      <c r="AB661">
        <v>0.83</v>
      </c>
      <c r="AC661">
        <v>0.74609999999999999</v>
      </c>
      <c r="AD661" t="s">
        <v>48</v>
      </c>
      <c r="AE661" t="s">
        <v>48</v>
      </c>
      <c r="AF661" t="s">
        <v>48</v>
      </c>
    </row>
    <row r="662" spans="1:32" hidden="1" outlineLevel="1" x14ac:dyDescent="0.2">
      <c r="A662" t="s">
        <v>12438</v>
      </c>
      <c r="B662" t="s">
        <v>10094</v>
      </c>
      <c r="C662" t="s">
        <v>12439</v>
      </c>
      <c r="J662" t="s">
        <v>12440</v>
      </c>
      <c r="K662" t="s">
        <v>12118</v>
      </c>
      <c r="L662" t="s">
        <v>1263</v>
      </c>
      <c r="M662">
        <v>1</v>
      </c>
      <c r="P662" s="2" t="s">
        <v>12441</v>
      </c>
      <c r="Q662" t="s">
        <v>47</v>
      </c>
      <c r="S662">
        <v>0.24924077</v>
      </c>
      <c r="T662">
        <v>4.0626526000000001E-3</v>
      </c>
      <c r="U662">
        <v>2.9596692000000001E-2</v>
      </c>
      <c r="V662">
        <v>8.2875199999999996E-3</v>
      </c>
      <c r="W662">
        <v>0.16817254000000001</v>
      </c>
      <c r="X662">
        <v>7.6896079999999997E-3</v>
      </c>
      <c r="Y662">
        <v>-2.6041666666666671E-2</v>
      </c>
      <c r="Z662">
        <v>9.6000000000000002E-2</v>
      </c>
      <c r="AA662">
        <v>7.0999999999999994E-2</v>
      </c>
      <c r="AB662">
        <v>0.83299999999999996</v>
      </c>
      <c r="AC662">
        <v>0.64959999999999996</v>
      </c>
      <c r="AD662" t="s">
        <v>48</v>
      </c>
      <c r="AE662" t="s">
        <v>48</v>
      </c>
      <c r="AF662" t="s">
        <v>48</v>
      </c>
    </row>
    <row r="663" spans="1:32" hidden="1" outlineLevel="1" x14ac:dyDescent="0.2">
      <c r="A663" t="s">
        <v>12442</v>
      </c>
      <c r="B663" t="s">
        <v>12443</v>
      </c>
      <c r="C663" t="s">
        <v>12444</v>
      </c>
      <c r="J663" t="s">
        <v>12445</v>
      </c>
      <c r="K663" t="s">
        <v>12118</v>
      </c>
      <c r="L663" t="s">
        <v>1263</v>
      </c>
      <c r="M663">
        <v>1</v>
      </c>
      <c r="P663" s="2" t="s">
        <v>12446</v>
      </c>
      <c r="Q663" t="s">
        <v>10138</v>
      </c>
      <c r="S663">
        <v>9.1913216000000006E-2</v>
      </c>
      <c r="T663">
        <v>2.3460388000000002E-3</v>
      </c>
      <c r="U663">
        <v>2.2696527000000001E-2</v>
      </c>
      <c r="V663">
        <v>5.105704E-3</v>
      </c>
      <c r="W663">
        <v>2.2190686000000001E-2</v>
      </c>
      <c r="X663">
        <v>8.9971300000000008E-3</v>
      </c>
      <c r="Y663">
        <v>0</v>
      </c>
      <c r="Z663">
        <v>0</v>
      </c>
      <c r="AA663">
        <v>0</v>
      </c>
      <c r="AB663">
        <v>1</v>
      </c>
      <c r="AC663">
        <v>0</v>
      </c>
      <c r="AD663" t="s">
        <v>48</v>
      </c>
      <c r="AE663" t="s">
        <v>48</v>
      </c>
      <c r="AF663" t="s">
        <v>48</v>
      </c>
    </row>
    <row r="664" spans="1:32" hidden="1" outlineLevel="1" x14ac:dyDescent="0.2">
      <c r="A664" t="s">
        <v>12447</v>
      </c>
      <c r="B664" t="s">
        <v>12448</v>
      </c>
      <c r="C664" t="s">
        <v>12449</v>
      </c>
      <c r="J664" t="s">
        <v>12450</v>
      </c>
      <c r="K664" t="s">
        <v>12131</v>
      </c>
      <c r="L664" t="s">
        <v>1263</v>
      </c>
      <c r="M664">
        <v>1</v>
      </c>
      <c r="P664" s="2" t="s">
        <v>12451</v>
      </c>
      <c r="Q664" t="s">
        <v>10258</v>
      </c>
      <c r="S664">
        <v>0.25462921999999999</v>
      </c>
      <c r="T664">
        <v>1.1901855500000001E-2</v>
      </c>
      <c r="U664">
        <v>0.11601777000000001</v>
      </c>
      <c r="V664">
        <v>1.3847847999999999E-2</v>
      </c>
      <c r="W664">
        <v>7.0799804999999993E-2</v>
      </c>
      <c r="X664">
        <v>0.24878940999999999</v>
      </c>
      <c r="Y664">
        <v>0.23</v>
      </c>
      <c r="Z664">
        <v>2.7E-2</v>
      </c>
      <c r="AA664">
        <v>0.13100000000000001</v>
      </c>
      <c r="AB664">
        <v>0.84199999999999997</v>
      </c>
      <c r="AC664">
        <v>-0.80740000000000001</v>
      </c>
      <c r="AD664" t="s">
        <v>48</v>
      </c>
      <c r="AE664" t="s">
        <v>48</v>
      </c>
      <c r="AF664" t="s">
        <v>48</v>
      </c>
    </row>
    <row r="665" spans="1:32" hidden="1" outlineLevel="1" x14ac:dyDescent="0.2">
      <c r="A665" t="s">
        <v>12452</v>
      </c>
      <c r="B665" t="s">
        <v>12453</v>
      </c>
      <c r="C665" t="s">
        <v>12272</v>
      </c>
      <c r="J665" t="s">
        <v>12454</v>
      </c>
      <c r="K665" t="s">
        <v>12135</v>
      </c>
      <c r="L665" t="s">
        <v>1263</v>
      </c>
      <c r="M665">
        <v>1</v>
      </c>
      <c r="P665" s="2" t="s">
        <v>12455</v>
      </c>
      <c r="Q665" t="s">
        <v>47</v>
      </c>
      <c r="S665">
        <v>7.8459570000000006E-2</v>
      </c>
      <c r="T665">
        <v>1.7166137999999999E-3</v>
      </c>
      <c r="U665">
        <v>2.3174754999999998E-2</v>
      </c>
      <c r="V665">
        <v>5.7346675999999999E-3</v>
      </c>
      <c r="W665">
        <v>3.0044744000000002E-2</v>
      </c>
      <c r="X665">
        <v>8.090926E-3</v>
      </c>
      <c r="Y665">
        <v>-0.17499999999999999</v>
      </c>
      <c r="Z665">
        <v>8.7999999999999995E-2</v>
      </c>
      <c r="AA665">
        <v>0.03</v>
      </c>
      <c r="AB665">
        <v>0.88200000000000001</v>
      </c>
      <c r="AC665">
        <v>0.51870000000000005</v>
      </c>
      <c r="AD665" t="s">
        <v>48</v>
      </c>
      <c r="AE665" t="s">
        <v>48</v>
      </c>
      <c r="AF665" t="s">
        <v>48</v>
      </c>
    </row>
    <row r="666" spans="1:32" hidden="1" outlineLevel="1" x14ac:dyDescent="0.2">
      <c r="A666" t="s">
        <v>12456</v>
      </c>
      <c r="B666" t="s">
        <v>12457</v>
      </c>
      <c r="C666" t="s">
        <v>12458</v>
      </c>
      <c r="J666" t="s">
        <v>12459</v>
      </c>
      <c r="K666" t="s">
        <v>12135</v>
      </c>
      <c r="L666" t="s">
        <v>1263</v>
      </c>
      <c r="M666">
        <v>1</v>
      </c>
      <c r="P666" s="2" t="s">
        <v>12460</v>
      </c>
      <c r="Q666" t="s">
        <v>47</v>
      </c>
      <c r="S666">
        <v>8.6373480000000002E-2</v>
      </c>
      <c r="T666">
        <v>3.7002563E-3</v>
      </c>
      <c r="U666">
        <v>8.2581155000000003E-2</v>
      </c>
      <c r="V666">
        <v>9.3604580000000003E-3</v>
      </c>
      <c r="W666">
        <v>2.7730936000000001E-2</v>
      </c>
      <c r="X666">
        <v>7.9355780000000004E-3</v>
      </c>
      <c r="Y666">
        <v>0.20581547619047619</v>
      </c>
      <c r="Z666">
        <v>0.105</v>
      </c>
      <c r="AA666">
        <v>3.3000000000000002E-2</v>
      </c>
      <c r="AB666">
        <v>0.86199999999999999</v>
      </c>
      <c r="AC666">
        <v>0.9798</v>
      </c>
      <c r="AD666" t="s">
        <v>48</v>
      </c>
      <c r="AE666" t="s">
        <v>48</v>
      </c>
      <c r="AF666" t="s">
        <v>48</v>
      </c>
    </row>
    <row r="667" spans="1:32" hidden="1" outlineLevel="1" x14ac:dyDescent="0.2">
      <c r="A667" t="s">
        <v>12461</v>
      </c>
      <c r="B667" t="s">
        <v>12462</v>
      </c>
      <c r="C667" t="s">
        <v>12463</v>
      </c>
      <c r="J667" t="s">
        <v>12464</v>
      </c>
      <c r="K667" t="s">
        <v>12135</v>
      </c>
      <c r="L667" t="s">
        <v>1263</v>
      </c>
      <c r="M667">
        <v>1</v>
      </c>
      <c r="P667" s="2" t="s">
        <v>12465</v>
      </c>
      <c r="Q667" t="s">
        <v>47</v>
      </c>
      <c r="S667">
        <v>4.6615499999999997E-2</v>
      </c>
      <c r="T667">
        <v>1.2111664E-3</v>
      </c>
      <c r="U667">
        <v>1.7299367E-2</v>
      </c>
      <c r="V667">
        <v>6.7336100000000001E-3</v>
      </c>
      <c r="W667">
        <v>1.9290149999999999E-2</v>
      </c>
      <c r="X667">
        <v>6.7769316999999997E-3</v>
      </c>
      <c r="Y667">
        <v>-0.1423611111111111</v>
      </c>
      <c r="Z667">
        <v>0.13600000000000001</v>
      </c>
      <c r="AA667">
        <v>5.7000000000000002E-2</v>
      </c>
      <c r="AB667">
        <v>0.80700000000000005</v>
      </c>
      <c r="AC667">
        <v>0.61240000000000006</v>
      </c>
      <c r="AD667" t="s">
        <v>48</v>
      </c>
      <c r="AE667" t="s">
        <v>48</v>
      </c>
      <c r="AF667" t="s">
        <v>48</v>
      </c>
    </row>
    <row r="668" spans="1:32" hidden="1" outlineLevel="1" x14ac:dyDescent="0.2">
      <c r="A668" t="s">
        <v>12466</v>
      </c>
      <c r="B668" t="s">
        <v>12467</v>
      </c>
      <c r="C668" t="s">
        <v>12468</v>
      </c>
      <c r="J668" t="s">
        <v>12469</v>
      </c>
      <c r="K668" t="s">
        <v>12135</v>
      </c>
      <c r="L668" t="s">
        <v>1263</v>
      </c>
      <c r="M668">
        <v>1</v>
      </c>
      <c r="P668" s="2" t="s">
        <v>12470</v>
      </c>
      <c r="Q668" t="s">
        <v>10150</v>
      </c>
      <c r="S668">
        <v>5.4037213000000001E-2</v>
      </c>
      <c r="T668">
        <v>1.1777878000000001E-3</v>
      </c>
      <c r="U668">
        <v>1.4839902E-2</v>
      </c>
      <c r="V668">
        <v>8.0285349999999998E-3</v>
      </c>
      <c r="W668">
        <v>1.9032324E-2</v>
      </c>
      <c r="X668">
        <v>7.1847233999999998E-3</v>
      </c>
      <c r="Y668">
        <v>-0.1410714285714286</v>
      </c>
      <c r="Z668">
        <v>0.113</v>
      </c>
      <c r="AA668">
        <v>9.2999999999999999E-2</v>
      </c>
      <c r="AB668">
        <v>0.79400000000000004</v>
      </c>
      <c r="AC668">
        <v>0.22320000000000001</v>
      </c>
      <c r="AD668" t="s">
        <v>48</v>
      </c>
      <c r="AE668" t="s">
        <v>48</v>
      </c>
      <c r="AF668" t="s">
        <v>48</v>
      </c>
    </row>
    <row r="669" spans="1:32" hidden="1" outlineLevel="1" x14ac:dyDescent="0.2">
      <c r="A669" t="s">
        <v>12471</v>
      </c>
      <c r="B669" t="s">
        <v>12472</v>
      </c>
      <c r="C669" t="s">
        <v>1096</v>
      </c>
      <c r="J669" t="s">
        <v>12473</v>
      </c>
      <c r="K669" t="s">
        <v>12135</v>
      </c>
      <c r="L669" t="s">
        <v>1263</v>
      </c>
      <c r="M669">
        <v>1</v>
      </c>
      <c r="P669" s="2" t="s">
        <v>12474</v>
      </c>
      <c r="Q669" t="s">
        <v>47</v>
      </c>
      <c r="S669">
        <v>2.035702E-2</v>
      </c>
      <c r="T669">
        <v>9.3936919999999997E-4</v>
      </c>
      <c r="U669">
        <v>1.5420608000000001E-2</v>
      </c>
      <c r="V669">
        <v>3.6072909999999999E-3</v>
      </c>
      <c r="W669">
        <v>9.0898860000000001E-3</v>
      </c>
      <c r="X669">
        <v>7.1717774999999996E-3</v>
      </c>
      <c r="Y669">
        <v>-0.1212121212121212</v>
      </c>
      <c r="Z669">
        <v>0</v>
      </c>
      <c r="AA669">
        <v>8.4000000000000005E-2</v>
      </c>
      <c r="AB669">
        <v>0.91600000000000004</v>
      </c>
      <c r="AC669">
        <v>-0.51060000000000005</v>
      </c>
      <c r="AD669" t="s">
        <v>48</v>
      </c>
      <c r="AE669" t="s">
        <v>48</v>
      </c>
      <c r="AF669" t="s">
        <v>48</v>
      </c>
    </row>
    <row r="670" spans="1:32" hidden="1" outlineLevel="1" x14ac:dyDescent="0.2">
      <c r="A670" t="s">
        <v>12475</v>
      </c>
      <c r="B670" t="s">
        <v>12476</v>
      </c>
      <c r="C670" t="s">
        <v>12477</v>
      </c>
      <c r="J670" t="s">
        <v>12478</v>
      </c>
      <c r="K670" t="s">
        <v>12135</v>
      </c>
      <c r="L670" t="s">
        <v>1263</v>
      </c>
      <c r="M670">
        <v>1</v>
      </c>
      <c r="P670" s="2" t="s">
        <v>12479</v>
      </c>
      <c r="Q670" t="s">
        <v>47</v>
      </c>
      <c r="S670">
        <v>6.8171480000000007E-2</v>
      </c>
      <c r="T670">
        <v>1.3542175E-3</v>
      </c>
      <c r="U670">
        <v>1.5283971E-2</v>
      </c>
      <c r="V670">
        <v>1.3445891999999999E-2</v>
      </c>
      <c r="W670">
        <v>2.5413504E-2</v>
      </c>
      <c r="X670">
        <v>6.7639859999999996E-3</v>
      </c>
      <c r="Y670">
        <v>0.10714285714285721</v>
      </c>
      <c r="Z670">
        <v>8.5999999999999993E-2</v>
      </c>
      <c r="AA670">
        <v>6.4000000000000001E-2</v>
      </c>
      <c r="AB670">
        <v>0.85</v>
      </c>
      <c r="AC670">
        <v>0.40089999999999998</v>
      </c>
      <c r="AD670" t="s">
        <v>48</v>
      </c>
      <c r="AE670" t="s">
        <v>48</v>
      </c>
      <c r="AF670" t="s">
        <v>48</v>
      </c>
    </row>
    <row r="671" spans="1:32" hidden="1" outlineLevel="1" x14ac:dyDescent="0.2">
      <c r="A671" t="s">
        <v>12480</v>
      </c>
      <c r="B671" t="s">
        <v>12481</v>
      </c>
      <c r="C671" t="s">
        <v>12482</v>
      </c>
      <c r="J671" t="s">
        <v>12483</v>
      </c>
      <c r="K671" t="s">
        <v>12139</v>
      </c>
      <c r="L671" t="s">
        <v>1263</v>
      </c>
      <c r="M671">
        <v>1</v>
      </c>
      <c r="P671" s="2" t="s">
        <v>12484</v>
      </c>
      <c r="Q671" t="s">
        <v>10060</v>
      </c>
      <c r="S671">
        <v>2.5320992E-2</v>
      </c>
      <c r="T671">
        <v>1.1444091999999999E-3</v>
      </c>
      <c r="U671">
        <v>1.6411226000000001E-2</v>
      </c>
      <c r="V671">
        <v>3.4777985E-3</v>
      </c>
      <c r="W671">
        <v>1.0628894999999999E-2</v>
      </c>
      <c r="X671">
        <v>7.1199946000000004E-3</v>
      </c>
      <c r="Y671">
        <v>0.1</v>
      </c>
      <c r="Z671">
        <v>0.14599999999999999</v>
      </c>
      <c r="AA671">
        <v>0.20699999999999999</v>
      </c>
      <c r="AB671">
        <v>0.64700000000000002</v>
      </c>
      <c r="AC671">
        <v>-0.19259999999999999</v>
      </c>
      <c r="AD671" t="s">
        <v>48</v>
      </c>
      <c r="AE671" t="s">
        <v>48</v>
      </c>
      <c r="AF671" t="s">
        <v>48</v>
      </c>
    </row>
    <row r="672" spans="1:32" hidden="1" outlineLevel="1" x14ac:dyDescent="0.2">
      <c r="A672" t="s">
        <v>12485</v>
      </c>
      <c r="B672" t="s">
        <v>12486</v>
      </c>
      <c r="C672" t="s">
        <v>1096</v>
      </c>
      <c r="J672" t="s">
        <v>12487</v>
      </c>
      <c r="K672" t="s">
        <v>12139</v>
      </c>
      <c r="L672" t="s">
        <v>1263</v>
      </c>
      <c r="M672">
        <v>1</v>
      </c>
      <c r="P672" s="2" t="s">
        <v>12488</v>
      </c>
      <c r="Q672" t="s">
        <v>47</v>
      </c>
      <c r="S672">
        <v>3.7812829999999999E-2</v>
      </c>
      <c r="T672">
        <v>2.0885468E-3</v>
      </c>
      <c r="U672">
        <v>1.9622196000000001E-2</v>
      </c>
      <c r="V672">
        <v>2.9598286000000001E-3</v>
      </c>
      <c r="W672">
        <v>9.4888879999999991E-3</v>
      </c>
      <c r="X672">
        <v>1.2803185E-2</v>
      </c>
      <c r="Y672">
        <v>0</v>
      </c>
      <c r="Z672">
        <v>0</v>
      </c>
      <c r="AA672">
        <v>0</v>
      </c>
      <c r="AB672">
        <v>1</v>
      </c>
      <c r="AC672">
        <v>0</v>
      </c>
      <c r="AD672" t="s">
        <v>48</v>
      </c>
      <c r="AE672" t="s">
        <v>48</v>
      </c>
      <c r="AF672" t="s">
        <v>48</v>
      </c>
    </row>
    <row r="673" spans="1:32" hidden="1" outlineLevel="1" x14ac:dyDescent="0.2">
      <c r="A673" t="s">
        <v>12489</v>
      </c>
      <c r="B673" t="s">
        <v>12490</v>
      </c>
      <c r="C673" t="s">
        <v>12491</v>
      </c>
      <c r="J673" t="s">
        <v>12492</v>
      </c>
      <c r="K673" t="s">
        <v>12159</v>
      </c>
      <c r="L673" t="s">
        <v>1263</v>
      </c>
      <c r="M673">
        <v>1</v>
      </c>
      <c r="P673" s="2" t="s">
        <v>12493</v>
      </c>
      <c r="Q673" t="s">
        <v>47</v>
      </c>
      <c r="S673">
        <v>1.1435116E-2</v>
      </c>
      <c r="T673">
        <v>5.6982039999999999E-4</v>
      </c>
      <c r="U673">
        <v>1.0143006E-2</v>
      </c>
      <c r="V673">
        <v>1.3966690999999999E-3</v>
      </c>
      <c r="W673">
        <v>8.0448789999999996E-3</v>
      </c>
      <c r="X673">
        <v>6.4921249999999996E-3</v>
      </c>
      <c r="Y673">
        <v>0</v>
      </c>
      <c r="Z673">
        <v>8.2000000000000003E-2</v>
      </c>
      <c r="AA673">
        <v>5.3999999999999999E-2</v>
      </c>
      <c r="AB673">
        <v>0.86399999999999999</v>
      </c>
      <c r="AC673">
        <v>0.1779</v>
      </c>
      <c r="AD673" t="s">
        <v>48</v>
      </c>
      <c r="AE673" t="s">
        <v>48</v>
      </c>
      <c r="AF673" t="s">
        <v>48</v>
      </c>
    </row>
    <row r="674" spans="1:32" hidden="1" outlineLevel="1" x14ac:dyDescent="0.2">
      <c r="A674" t="s">
        <v>12494</v>
      </c>
      <c r="B674" t="s">
        <v>11251</v>
      </c>
      <c r="C674" t="s">
        <v>12231</v>
      </c>
      <c r="J674" t="s">
        <v>12495</v>
      </c>
      <c r="K674" t="s">
        <v>12159</v>
      </c>
      <c r="L674" t="s">
        <v>1263</v>
      </c>
      <c r="M674">
        <v>1</v>
      </c>
      <c r="P674" s="2" t="s">
        <v>12496</v>
      </c>
      <c r="Q674" t="s">
        <v>47</v>
      </c>
      <c r="S674">
        <v>0.10870059</v>
      </c>
      <c r="T674">
        <v>2.4986267000000001E-3</v>
      </c>
      <c r="U674">
        <v>5.4938845E-2</v>
      </c>
      <c r="V674">
        <v>1.7465451999999999E-2</v>
      </c>
      <c r="W674">
        <v>3.4451994999999999E-2</v>
      </c>
      <c r="X674">
        <v>6.8999166000000001E-3</v>
      </c>
      <c r="Y674">
        <v>-0.28857142857142859</v>
      </c>
      <c r="Z674">
        <v>5.6000000000000001E-2</v>
      </c>
      <c r="AA674">
        <v>0.11</v>
      </c>
      <c r="AB674">
        <v>0.83399999999999996</v>
      </c>
      <c r="AC674">
        <v>-0.71089999999999998</v>
      </c>
      <c r="AD674" t="s">
        <v>48</v>
      </c>
      <c r="AE674" t="s">
        <v>48</v>
      </c>
      <c r="AF674" t="s">
        <v>48</v>
      </c>
    </row>
    <row r="675" spans="1:32" hidden="1" outlineLevel="1" x14ac:dyDescent="0.2">
      <c r="A675" t="s">
        <v>12497</v>
      </c>
      <c r="B675" t="s">
        <v>12498</v>
      </c>
      <c r="C675" t="s">
        <v>12499</v>
      </c>
      <c r="J675" t="s">
        <v>12500</v>
      </c>
      <c r="K675" t="s">
        <v>12159</v>
      </c>
      <c r="L675" t="s">
        <v>1263</v>
      </c>
      <c r="M675">
        <v>1</v>
      </c>
      <c r="P675" s="2" t="s">
        <v>12501</v>
      </c>
      <c r="Q675" t="s">
        <v>47</v>
      </c>
      <c r="S675">
        <v>1.6335880000000001E-2</v>
      </c>
      <c r="T675">
        <v>5.221367E-4</v>
      </c>
      <c r="U675">
        <v>1.1560614E-2</v>
      </c>
      <c r="V675">
        <v>1.7481487E-3</v>
      </c>
      <c r="W675">
        <v>9.9828910000000007E-3</v>
      </c>
      <c r="X675">
        <v>6.1749537000000002E-3</v>
      </c>
      <c r="Y675">
        <v>0.1</v>
      </c>
      <c r="Z675">
        <v>5.8000000000000003E-2</v>
      </c>
      <c r="AA675">
        <v>0</v>
      </c>
      <c r="AB675">
        <v>0.94199999999999995</v>
      </c>
      <c r="AC675">
        <v>0.443</v>
      </c>
      <c r="AD675" t="s">
        <v>48</v>
      </c>
      <c r="AE675" t="s">
        <v>48</v>
      </c>
      <c r="AF675" t="s">
        <v>48</v>
      </c>
    </row>
    <row r="676" spans="1:32" hidden="1" outlineLevel="1" x14ac:dyDescent="0.2">
      <c r="A676" t="s">
        <v>12502</v>
      </c>
      <c r="B676" t="s">
        <v>12503</v>
      </c>
      <c r="C676" t="s">
        <v>1096</v>
      </c>
      <c r="J676" t="s">
        <v>12504</v>
      </c>
      <c r="K676" t="s">
        <v>12159</v>
      </c>
      <c r="L676" t="s">
        <v>1263</v>
      </c>
      <c r="M676">
        <v>1</v>
      </c>
      <c r="P676" s="2" t="s">
        <v>12505</v>
      </c>
      <c r="Q676" t="s">
        <v>47</v>
      </c>
      <c r="S676">
        <v>9.8015280000000003E-3</v>
      </c>
      <c r="T676">
        <v>7.5340270000000004E-4</v>
      </c>
      <c r="U676">
        <v>1.0962827E-2</v>
      </c>
      <c r="V676">
        <v>1.4706649000000001E-3</v>
      </c>
      <c r="W676">
        <v>7.132874E-3</v>
      </c>
      <c r="X676">
        <v>6.4985976000000003E-3</v>
      </c>
      <c r="Y676">
        <v>0.390625</v>
      </c>
      <c r="Z676">
        <v>0</v>
      </c>
      <c r="AA676">
        <v>0</v>
      </c>
      <c r="AB676">
        <v>1</v>
      </c>
      <c r="AC676">
        <v>0</v>
      </c>
      <c r="AD676" t="s">
        <v>48</v>
      </c>
      <c r="AE676" t="s">
        <v>48</v>
      </c>
      <c r="AF676" t="s">
        <v>48</v>
      </c>
    </row>
    <row r="677" spans="1:32" hidden="1" outlineLevel="1" x14ac:dyDescent="0.2">
      <c r="A677" t="s">
        <v>12506</v>
      </c>
      <c r="B677" t="s">
        <v>11251</v>
      </c>
      <c r="C677" t="s">
        <v>12491</v>
      </c>
      <c r="J677" t="s">
        <v>12507</v>
      </c>
      <c r="K677" t="s">
        <v>12163</v>
      </c>
      <c r="L677" t="s">
        <v>1263</v>
      </c>
      <c r="M677">
        <v>1</v>
      </c>
      <c r="P677" s="2" t="s">
        <v>12508</v>
      </c>
      <c r="Q677" t="s">
        <v>47</v>
      </c>
      <c r="S677">
        <v>0.15324512000000001</v>
      </c>
      <c r="T677">
        <v>3.8909912E-3</v>
      </c>
      <c r="U677">
        <v>0.19155723999999999</v>
      </c>
      <c r="V677">
        <v>4.6062330000000004E-3</v>
      </c>
      <c r="W677">
        <v>3.5553806E-2</v>
      </c>
      <c r="X677">
        <v>7.5601499999999999E-3</v>
      </c>
      <c r="Y677">
        <v>-0.3</v>
      </c>
      <c r="Z677">
        <v>0</v>
      </c>
      <c r="AA677">
        <v>0</v>
      </c>
      <c r="AB677">
        <v>1</v>
      </c>
      <c r="AC677">
        <v>0</v>
      </c>
      <c r="AD677" t="s">
        <v>48</v>
      </c>
      <c r="AE677" t="s">
        <v>48</v>
      </c>
      <c r="AF677" t="s">
        <v>48</v>
      </c>
    </row>
    <row r="678" spans="1:32" hidden="1" outlineLevel="1" x14ac:dyDescent="0.2">
      <c r="A678" t="s">
        <v>12509</v>
      </c>
      <c r="B678" t="s">
        <v>12510</v>
      </c>
      <c r="C678" t="s">
        <v>12511</v>
      </c>
      <c r="J678" t="s">
        <v>12512</v>
      </c>
      <c r="K678" t="s">
        <v>12163</v>
      </c>
      <c r="L678" t="s">
        <v>1263</v>
      </c>
      <c r="M678">
        <v>1</v>
      </c>
      <c r="P678" s="2" t="s">
        <v>12513</v>
      </c>
      <c r="Q678" t="s">
        <v>47</v>
      </c>
      <c r="S678">
        <v>0.38434127000000001</v>
      </c>
      <c r="T678">
        <v>1.9611535999999999E-2</v>
      </c>
      <c r="U678">
        <v>0.32906560000000001</v>
      </c>
      <c r="V678">
        <v>1.766643E-2</v>
      </c>
      <c r="W678">
        <v>0.3682569</v>
      </c>
      <c r="X678">
        <v>1.1327368000000001E-2</v>
      </c>
      <c r="Y678">
        <v>-5.5000000000000007E-2</v>
      </c>
      <c r="Z678">
        <v>0.04</v>
      </c>
      <c r="AA678">
        <v>0.17100000000000001</v>
      </c>
      <c r="AB678">
        <v>0.78900000000000003</v>
      </c>
      <c r="AC678">
        <v>-0.95540000000000003</v>
      </c>
      <c r="AD678" t="s">
        <v>48</v>
      </c>
      <c r="AE678" t="s">
        <v>48</v>
      </c>
      <c r="AF678" t="s">
        <v>48</v>
      </c>
    </row>
    <row r="679" spans="1:32" hidden="1" outlineLevel="1" x14ac:dyDescent="0.2">
      <c r="A679" t="s">
        <v>12514</v>
      </c>
      <c r="B679" t="s">
        <v>12515</v>
      </c>
      <c r="C679" t="s">
        <v>513</v>
      </c>
      <c r="J679" t="s">
        <v>12516</v>
      </c>
      <c r="K679" t="s">
        <v>12163</v>
      </c>
      <c r="L679" t="s">
        <v>1263</v>
      </c>
      <c r="M679">
        <v>1</v>
      </c>
      <c r="P679" s="2" t="s">
        <v>12517</v>
      </c>
      <c r="Q679" t="s">
        <v>47</v>
      </c>
      <c r="S679">
        <v>0.10306027500000001</v>
      </c>
      <c r="T679">
        <v>3.3950806000000002E-3</v>
      </c>
      <c r="U679">
        <v>5.1181246E-2</v>
      </c>
      <c r="V679">
        <v>9.0644750000000007E-3</v>
      </c>
      <c r="W679">
        <v>2.8281843000000001E-2</v>
      </c>
      <c r="X679">
        <v>8.2592220000000001E-3</v>
      </c>
      <c r="Y679">
        <v>0.3125</v>
      </c>
      <c r="Z679">
        <v>0.30599999999999999</v>
      </c>
      <c r="AA679">
        <v>0</v>
      </c>
      <c r="AB679">
        <v>0.69399999999999995</v>
      </c>
      <c r="AC679">
        <v>0.91510000000000002</v>
      </c>
      <c r="AD679" t="s">
        <v>48</v>
      </c>
      <c r="AE679" t="s">
        <v>48</v>
      </c>
      <c r="AF679" t="s">
        <v>48</v>
      </c>
    </row>
    <row r="680" spans="1:32" hidden="1" outlineLevel="1" x14ac:dyDescent="0.2">
      <c r="A680" t="s">
        <v>12518</v>
      </c>
      <c r="B680" t="s">
        <v>12519</v>
      </c>
      <c r="C680" t="s">
        <v>4994</v>
      </c>
      <c r="J680" t="s">
        <v>12520</v>
      </c>
      <c r="K680" t="s">
        <v>12171</v>
      </c>
      <c r="L680" t="s">
        <v>1263</v>
      </c>
      <c r="M680">
        <v>1</v>
      </c>
      <c r="P680" s="2" t="s">
        <v>12521</v>
      </c>
      <c r="Q680" t="s">
        <v>47</v>
      </c>
      <c r="S680">
        <v>1.8974753E-2</v>
      </c>
      <c r="T680">
        <v>7.1525574000000001E-4</v>
      </c>
      <c r="U680">
        <v>1.1765569E-2</v>
      </c>
      <c r="V680">
        <v>1.9053895999999999E-3</v>
      </c>
      <c r="W680">
        <v>9.4888879999999991E-3</v>
      </c>
      <c r="X680">
        <v>6.5697995E-3</v>
      </c>
      <c r="Y680">
        <v>0</v>
      </c>
      <c r="Z680">
        <v>0</v>
      </c>
      <c r="AA680">
        <v>0</v>
      </c>
      <c r="AB680">
        <v>1</v>
      </c>
      <c r="AC680">
        <v>0</v>
      </c>
      <c r="AD680" t="s">
        <v>48</v>
      </c>
      <c r="AE680" t="s">
        <v>48</v>
      </c>
      <c r="AF680" t="s">
        <v>48</v>
      </c>
    </row>
    <row r="681" spans="1:32" hidden="1" outlineLevel="1" x14ac:dyDescent="0.2">
      <c r="A681" t="s">
        <v>12522</v>
      </c>
      <c r="B681" t="s">
        <v>12523</v>
      </c>
      <c r="C681" t="s">
        <v>11912</v>
      </c>
      <c r="J681" t="s">
        <v>12524</v>
      </c>
      <c r="K681" t="s">
        <v>12171</v>
      </c>
      <c r="L681" t="s">
        <v>1263</v>
      </c>
      <c r="M681">
        <v>1</v>
      </c>
      <c r="P681" s="2" t="s">
        <v>12525</v>
      </c>
      <c r="Q681" t="s">
        <v>11915</v>
      </c>
      <c r="S681">
        <v>5.7253289999999998E-2</v>
      </c>
      <c r="T681">
        <v>1.4400482E-3</v>
      </c>
      <c r="U681">
        <v>1.4805742E-2</v>
      </c>
      <c r="V681">
        <v>3.2373124000000001E-3</v>
      </c>
      <c r="W681">
        <v>2.3608726E-2</v>
      </c>
      <c r="X681">
        <v>6.8157690000000002E-3</v>
      </c>
      <c r="Y681">
        <v>0.5</v>
      </c>
      <c r="Z681">
        <v>7.0999999999999994E-2</v>
      </c>
      <c r="AA681">
        <v>0</v>
      </c>
      <c r="AB681">
        <v>0.92900000000000005</v>
      </c>
      <c r="AC681">
        <v>7.7200000000000005E-2</v>
      </c>
      <c r="AD681" t="s">
        <v>48</v>
      </c>
      <c r="AE681" t="s">
        <v>48</v>
      </c>
      <c r="AF681" t="s">
        <v>48</v>
      </c>
    </row>
    <row r="682" spans="1:32" hidden="1" outlineLevel="1" x14ac:dyDescent="0.2">
      <c r="A682" t="s">
        <v>12526</v>
      </c>
      <c r="B682" t="s">
        <v>12527</v>
      </c>
      <c r="C682" t="s">
        <v>12528</v>
      </c>
      <c r="J682" t="s">
        <v>12529</v>
      </c>
      <c r="K682" t="s">
        <v>12171</v>
      </c>
      <c r="L682" t="s">
        <v>1263</v>
      </c>
      <c r="M682">
        <v>1</v>
      </c>
      <c r="P682" s="2" t="s">
        <v>12530</v>
      </c>
      <c r="Q682" t="s">
        <v>47</v>
      </c>
      <c r="S682">
        <v>0.11336673999999999</v>
      </c>
      <c r="T682">
        <v>4.1198729999999996E-3</v>
      </c>
      <c r="U682">
        <v>5.7443912999999999E-2</v>
      </c>
      <c r="V682">
        <v>2.0781586000000001E-2</v>
      </c>
      <c r="W682">
        <v>4.5593183000000002E-2</v>
      </c>
      <c r="X682">
        <v>8.9453469999999993E-3</v>
      </c>
      <c r="Y682">
        <v>0.38750000000000001</v>
      </c>
      <c r="Z682">
        <v>7.0999999999999994E-2</v>
      </c>
      <c r="AA682">
        <v>2.7E-2</v>
      </c>
      <c r="AB682">
        <v>0.90300000000000002</v>
      </c>
      <c r="AC682">
        <v>0.65269999999999995</v>
      </c>
      <c r="AD682" t="s">
        <v>48</v>
      </c>
      <c r="AE682" t="s">
        <v>48</v>
      </c>
      <c r="AF682" t="s">
        <v>48</v>
      </c>
    </row>
    <row r="683" spans="1:32" hidden="1" outlineLevel="1" x14ac:dyDescent="0.2">
      <c r="A683" t="s">
        <v>12531</v>
      </c>
      <c r="B683" t="s">
        <v>12532</v>
      </c>
      <c r="C683" t="s">
        <v>12533</v>
      </c>
      <c r="J683" t="s">
        <v>12534</v>
      </c>
      <c r="K683" t="s">
        <v>12175</v>
      </c>
      <c r="L683" t="s">
        <v>1263</v>
      </c>
      <c r="M683">
        <v>1</v>
      </c>
      <c r="P683" s="2" t="s">
        <v>12535</v>
      </c>
      <c r="Q683" t="s">
        <v>47</v>
      </c>
      <c r="S683">
        <v>0.14603140000000001</v>
      </c>
      <c r="T683">
        <v>2.7847290000000001E-3</v>
      </c>
      <c r="U683">
        <v>1.5830519000000001E-2</v>
      </c>
      <c r="V683">
        <v>1.1617327E-2</v>
      </c>
      <c r="W683">
        <v>6.5122849999999996E-2</v>
      </c>
      <c r="X683">
        <v>7.4565843999999997E-3</v>
      </c>
      <c r="Y683">
        <v>0.2</v>
      </c>
      <c r="Z683">
        <v>0</v>
      </c>
      <c r="AA683">
        <v>9.4E-2</v>
      </c>
      <c r="AB683">
        <v>0.90600000000000003</v>
      </c>
      <c r="AC683">
        <v>-0.47670000000000001</v>
      </c>
      <c r="AD683" t="s">
        <v>48</v>
      </c>
      <c r="AE683" t="s">
        <v>48</v>
      </c>
      <c r="AF683" t="s">
        <v>48</v>
      </c>
    </row>
    <row r="684" spans="1:32" hidden="1" outlineLevel="1" x14ac:dyDescent="0.2">
      <c r="A684" t="s">
        <v>12536</v>
      </c>
      <c r="B684" t="s">
        <v>12537</v>
      </c>
      <c r="C684" t="s">
        <v>12538</v>
      </c>
      <c r="J684" t="s">
        <v>12539</v>
      </c>
      <c r="K684" t="s">
        <v>12190</v>
      </c>
      <c r="L684" t="s">
        <v>1263</v>
      </c>
      <c r="M684">
        <v>1</v>
      </c>
      <c r="P684" s="2" t="s">
        <v>12540</v>
      </c>
      <c r="Q684" t="s">
        <v>47</v>
      </c>
      <c r="S684">
        <v>0.11357341999999999</v>
      </c>
      <c r="T684">
        <v>3.5285949999999998E-3</v>
      </c>
      <c r="U684">
        <v>0.10735235</v>
      </c>
      <c r="V684">
        <v>3.9587705000000001E-3</v>
      </c>
      <c r="W684">
        <v>3.6809623E-2</v>
      </c>
      <c r="X684">
        <v>7.5342589999999997E-3</v>
      </c>
      <c r="Y684">
        <v>3.1250000000000007E-2</v>
      </c>
      <c r="Z684">
        <v>5.1999999999999998E-2</v>
      </c>
      <c r="AA684">
        <v>8.6999999999999994E-2</v>
      </c>
      <c r="AB684">
        <v>0.86099999999999999</v>
      </c>
      <c r="AC684">
        <v>-0.58420000000000005</v>
      </c>
      <c r="AD684" t="s">
        <v>48</v>
      </c>
      <c r="AE684" t="s">
        <v>48</v>
      </c>
      <c r="AF684" t="s">
        <v>48</v>
      </c>
    </row>
    <row r="685" spans="1:32" hidden="1" outlineLevel="1" x14ac:dyDescent="0.2">
      <c r="A685" t="s">
        <v>12541</v>
      </c>
      <c r="B685" t="s">
        <v>12542</v>
      </c>
      <c r="C685" t="s">
        <v>10651</v>
      </c>
      <c r="J685" t="s">
        <v>12543</v>
      </c>
      <c r="K685" t="s">
        <v>12190</v>
      </c>
      <c r="L685" t="s">
        <v>1263</v>
      </c>
      <c r="M685">
        <v>1</v>
      </c>
      <c r="P685" s="2" t="s">
        <v>12544</v>
      </c>
      <c r="Q685" t="s">
        <v>47</v>
      </c>
      <c r="S685">
        <v>2.1196328E-2</v>
      </c>
      <c r="T685">
        <v>8.7738040000000001E-4</v>
      </c>
      <c r="U685">
        <v>1.2141321E-2</v>
      </c>
      <c r="V685">
        <v>1.6186562000000001E-3</v>
      </c>
      <c r="W685">
        <v>9.3558879999999997E-3</v>
      </c>
      <c r="X685">
        <v>7.4824755999999999E-3</v>
      </c>
      <c r="Y685">
        <v>0.16190476190476191</v>
      </c>
      <c r="Z685">
        <v>0.154</v>
      </c>
      <c r="AA685">
        <v>0</v>
      </c>
      <c r="AB685">
        <v>0.84599999999999997</v>
      </c>
      <c r="AC685">
        <v>0.1179</v>
      </c>
      <c r="AD685" t="s">
        <v>48</v>
      </c>
      <c r="AE685" t="s">
        <v>48</v>
      </c>
      <c r="AF685" t="s">
        <v>48</v>
      </c>
    </row>
    <row r="686" spans="1:32" hidden="1" outlineLevel="1" x14ac:dyDescent="0.2">
      <c r="A686" t="s">
        <v>12545</v>
      </c>
      <c r="B686" t="s">
        <v>11276</v>
      </c>
      <c r="C686" t="s">
        <v>10525</v>
      </c>
      <c r="J686" t="s">
        <v>12546</v>
      </c>
      <c r="K686" t="s">
        <v>12190</v>
      </c>
      <c r="L686" t="s">
        <v>1263</v>
      </c>
      <c r="M686">
        <v>1</v>
      </c>
      <c r="P686" s="2" t="s">
        <v>12547</v>
      </c>
      <c r="Q686" t="s">
        <v>47</v>
      </c>
      <c r="S686">
        <v>2.3788974000000001E-2</v>
      </c>
      <c r="T686">
        <v>8.2492830000000005E-4</v>
      </c>
      <c r="U686">
        <v>1.27561875E-2</v>
      </c>
      <c r="V686">
        <v>2.7563404000000001E-3</v>
      </c>
      <c r="W686">
        <v>1.1084897999999999E-2</v>
      </c>
      <c r="X686">
        <v>7.3400719999999996E-3</v>
      </c>
      <c r="Y686">
        <v>0</v>
      </c>
      <c r="Z686">
        <v>0.16900000000000001</v>
      </c>
      <c r="AA686">
        <v>0.16600000000000001</v>
      </c>
      <c r="AB686">
        <v>0.66500000000000004</v>
      </c>
      <c r="AC686">
        <v>9.2999999999999992E-3</v>
      </c>
      <c r="AD686" t="s">
        <v>48</v>
      </c>
      <c r="AE686" t="s">
        <v>48</v>
      </c>
      <c r="AF686" t="s">
        <v>48</v>
      </c>
    </row>
    <row r="687" spans="1:32" hidden="1" outlineLevel="1" x14ac:dyDescent="0.2">
      <c r="A687" t="s">
        <v>12548</v>
      </c>
      <c r="B687" t="s">
        <v>12549</v>
      </c>
      <c r="C687" t="s">
        <v>12550</v>
      </c>
      <c r="J687" t="s">
        <v>12551</v>
      </c>
      <c r="K687" t="s">
        <v>12190</v>
      </c>
      <c r="L687" t="s">
        <v>1263</v>
      </c>
      <c r="M687">
        <v>1</v>
      </c>
      <c r="P687" s="2" t="s">
        <v>12552</v>
      </c>
      <c r="Q687" t="s">
        <v>47</v>
      </c>
      <c r="S687">
        <v>6.1840350000000002E-2</v>
      </c>
      <c r="T687">
        <v>1.0442734E-3</v>
      </c>
      <c r="U687">
        <v>1.4942379E-2</v>
      </c>
      <c r="V687">
        <v>2.6453468000000001E-3</v>
      </c>
      <c r="W687">
        <v>3.0485468000000002E-2</v>
      </c>
      <c r="X687">
        <v>6.8287145999999998E-3</v>
      </c>
      <c r="Y687">
        <v>-0.32958333333333328</v>
      </c>
      <c r="Z687">
        <v>9.7000000000000003E-2</v>
      </c>
      <c r="AA687">
        <v>0.14000000000000001</v>
      </c>
      <c r="AB687">
        <v>0.76300000000000001</v>
      </c>
      <c r="AC687">
        <v>-0.52669999999999995</v>
      </c>
      <c r="AD687" t="s">
        <v>48</v>
      </c>
      <c r="AE687" t="s">
        <v>48</v>
      </c>
      <c r="AF687" t="s">
        <v>48</v>
      </c>
    </row>
    <row r="688" spans="1:32" hidden="1" outlineLevel="1" x14ac:dyDescent="0.2">
      <c r="A688" t="s">
        <v>12553</v>
      </c>
      <c r="B688" t="s">
        <v>12554</v>
      </c>
      <c r="C688" t="s">
        <v>1096</v>
      </c>
      <c r="J688" t="s">
        <v>12555</v>
      </c>
      <c r="K688" t="s">
        <v>12190</v>
      </c>
      <c r="L688" t="s">
        <v>1263</v>
      </c>
      <c r="M688">
        <v>1</v>
      </c>
      <c r="P688" s="2" t="s">
        <v>12556</v>
      </c>
      <c r="Q688" t="s">
        <v>47</v>
      </c>
      <c r="S688">
        <v>2.3671126000000001E-2</v>
      </c>
      <c r="T688">
        <v>1.1062622000000001E-3</v>
      </c>
      <c r="U688">
        <v>1.8119188000000001E-2</v>
      </c>
      <c r="V688">
        <v>3.2373124000000001E-3</v>
      </c>
      <c r="W688">
        <v>9.7548900000000004E-3</v>
      </c>
      <c r="X688">
        <v>8.0520890000000001E-3</v>
      </c>
      <c r="Y688">
        <v>0</v>
      </c>
      <c r="Z688">
        <v>0</v>
      </c>
      <c r="AA688">
        <v>0.106</v>
      </c>
      <c r="AB688">
        <v>0.89400000000000002</v>
      </c>
      <c r="AC688">
        <v>-0.36120000000000002</v>
      </c>
      <c r="AD688" t="s">
        <v>48</v>
      </c>
      <c r="AE688" t="s">
        <v>48</v>
      </c>
      <c r="AF688" t="s">
        <v>48</v>
      </c>
    </row>
    <row r="689" spans="1:32" hidden="1" outlineLevel="1" x14ac:dyDescent="0.2">
      <c r="A689" t="s">
        <v>12557</v>
      </c>
      <c r="B689" t="s">
        <v>12558</v>
      </c>
      <c r="C689" t="s">
        <v>12559</v>
      </c>
      <c r="J689" t="s">
        <v>12560</v>
      </c>
      <c r="K689" t="s">
        <v>12190</v>
      </c>
      <c r="L689" t="s">
        <v>1263</v>
      </c>
      <c r="M689">
        <v>1</v>
      </c>
      <c r="P689" s="2" t="s">
        <v>12561</v>
      </c>
      <c r="Q689" t="s">
        <v>10648</v>
      </c>
      <c r="S689">
        <v>0.113263406</v>
      </c>
      <c r="T689">
        <v>3.2806395999999999E-3</v>
      </c>
      <c r="U689">
        <v>5.2934792000000001E-2</v>
      </c>
      <c r="V689">
        <v>8.9534809999999992E-3</v>
      </c>
      <c r="W689">
        <v>5.6133456999999998E-2</v>
      </c>
      <c r="X689">
        <v>7.637825E-3</v>
      </c>
      <c r="Y689">
        <v>0.1958333333333333</v>
      </c>
      <c r="Z689">
        <v>0.20699999999999999</v>
      </c>
      <c r="AA689">
        <v>3.2000000000000001E-2</v>
      </c>
      <c r="AB689">
        <v>0.76100000000000001</v>
      </c>
      <c r="AC689">
        <v>0.98870000000000002</v>
      </c>
      <c r="AD689" t="s">
        <v>48</v>
      </c>
      <c r="AE689" t="s">
        <v>48</v>
      </c>
      <c r="AF689" t="s">
        <v>48</v>
      </c>
    </row>
    <row r="690" spans="1:32" hidden="1" outlineLevel="1" x14ac:dyDescent="0.2">
      <c r="A690" t="s">
        <v>12562</v>
      </c>
      <c r="B690" t="s">
        <v>12563</v>
      </c>
      <c r="C690" t="s">
        <v>12533</v>
      </c>
      <c r="J690" t="s">
        <v>12564</v>
      </c>
      <c r="K690" t="s">
        <v>12200</v>
      </c>
      <c r="L690" t="s">
        <v>1263</v>
      </c>
      <c r="M690">
        <v>1</v>
      </c>
      <c r="P690" s="2" t="s">
        <v>12565</v>
      </c>
      <c r="Q690" t="s">
        <v>47</v>
      </c>
      <c r="S690">
        <v>2.343543E-2</v>
      </c>
      <c r="T690">
        <v>7.7247619999999998E-4</v>
      </c>
      <c r="U690">
        <v>1.0996987E-2</v>
      </c>
      <c r="V690">
        <v>3.0523231E-3</v>
      </c>
      <c r="W690">
        <v>1.07048955E-2</v>
      </c>
      <c r="X690">
        <v>6.9646452999999999E-3</v>
      </c>
      <c r="Y690">
        <v>0</v>
      </c>
      <c r="Z690">
        <v>0</v>
      </c>
      <c r="AA690">
        <v>0</v>
      </c>
      <c r="AB690">
        <v>1</v>
      </c>
      <c r="AC690">
        <v>0</v>
      </c>
      <c r="AD690" t="s">
        <v>48</v>
      </c>
      <c r="AE690" t="s">
        <v>48</v>
      </c>
      <c r="AF690" t="s">
        <v>48</v>
      </c>
    </row>
    <row r="691" spans="1:32" hidden="1" outlineLevel="1" x14ac:dyDescent="0.2">
      <c r="A691" t="s">
        <v>12566</v>
      </c>
      <c r="B691" t="s">
        <v>12567</v>
      </c>
      <c r="C691" t="s">
        <v>12568</v>
      </c>
      <c r="J691" t="s">
        <v>12569</v>
      </c>
      <c r="K691" t="s">
        <v>12214</v>
      </c>
      <c r="L691" t="s">
        <v>1263</v>
      </c>
      <c r="M691">
        <v>1</v>
      </c>
      <c r="P691" s="2" t="s">
        <v>12570</v>
      </c>
      <c r="Q691" t="s">
        <v>47</v>
      </c>
      <c r="S691">
        <v>1.6084560000000001E-2</v>
      </c>
      <c r="T691">
        <v>7.5817110000000001E-4</v>
      </c>
      <c r="U691">
        <v>1.2448753999999999E-2</v>
      </c>
      <c r="V691">
        <v>1.9608863999999999E-3</v>
      </c>
      <c r="W691">
        <v>8.6338830000000002E-3</v>
      </c>
      <c r="X691">
        <v>6.9646452999999999E-3</v>
      </c>
      <c r="Y691">
        <v>0</v>
      </c>
      <c r="Z691">
        <v>0</v>
      </c>
      <c r="AA691">
        <v>0</v>
      </c>
      <c r="AB691">
        <v>1</v>
      </c>
      <c r="AC691">
        <v>0</v>
      </c>
      <c r="AD691" t="s">
        <v>48</v>
      </c>
      <c r="AE691" t="s">
        <v>48</v>
      </c>
      <c r="AF691" t="s">
        <v>48</v>
      </c>
    </row>
    <row r="692" spans="1:32" hidden="1" outlineLevel="1" x14ac:dyDescent="0.2">
      <c r="A692" t="s">
        <v>12571</v>
      </c>
      <c r="B692" t="s">
        <v>12572</v>
      </c>
      <c r="C692" t="s">
        <v>12573</v>
      </c>
      <c r="J692" t="s">
        <v>12574</v>
      </c>
      <c r="K692" t="s">
        <v>12214</v>
      </c>
      <c r="L692" t="s">
        <v>1263</v>
      </c>
      <c r="M692">
        <v>1</v>
      </c>
      <c r="P692" s="2" t="s">
        <v>12575</v>
      </c>
      <c r="Q692" t="s">
        <v>10150</v>
      </c>
      <c r="S692">
        <v>1.7089844E-2</v>
      </c>
      <c r="T692">
        <v>1.039505E-3</v>
      </c>
      <c r="U692">
        <v>1.4156716999999999E-2</v>
      </c>
      <c r="V692">
        <v>2.8488350000000001E-3</v>
      </c>
      <c r="W692">
        <v>8.9948849999999993E-3</v>
      </c>
      <c r="X692">
        <v>7.5472050000000004E-3</v>
      </c>
      <c r="Y692">
        <v>7.2916666666666671E-2</v>
      </c>
      <c r="Z692">
        <v>0.20899999999999999</v>
      </c>
      <c r="AA692">
        <v>3.3000000000000002E-2</v>
      </c>
      <c r="AB692">
        <v>0.75900000000000001</v>
      </c>
      <c r="AC692">
        <v>0.92530000000000001</v>
      </c>
      <c r="AD692" t="s">
        <v>48</v>
      </c>
      <c r="AE692" t="s">
        <v>48</v>
      </c>
      <c r="AF692" t="s">
        <v>48</v>
      </c>
    </row>
    <row r="693" spans="1:32" hidden="1" outlineLevel="1" x14ac:dyDescent="0.2">
      <c r="A693" t="s">
        <v>12576</v>
      </c>
      <c r="B693" t="s">
        <v>12577</v>
      </c>
      <c r="C693" t="s">
        <v>12578</v>
      </c>
      <c r="J693" t="s">
        <v>12579</v>
      </c>
      <c r="K693" t="s">
        <v>12214</v>
      </c>
      <c r="L693" t="s">
        <v>1263</v>
      </c>
      <c r="M693">
        <v>1</v>
      </c>
      <c r="P693" s="2" t="s">
        <v>12580</v>
      </c>
      <c r="Q693" t="s">
        <v>47</v>
      </c>
      <c r="S693">
        <v>0.47772613000000003</v>
      </c>
      <c r="T693">
        <v>2.2968470000000001E-2</v>
      </c>
      <c r="U693">
        <v>0.22703624</v>
      </c>
      <c r="V693">
        <v>1.2340514E-2</v>
      </c>
      <c r="W693">
        <v>0.47945369999999998</v>
      </c>
      <c r="X693">
        <v>2.7515861999999999E-2</v>
      </c>
      <c r="Y693">
        <v>0</v>
      </c>
      <c r="Z693">
        <v>0</v>
      </c>
      <c r="AA693">
        <v>0</v>
      </c>
      <c r="AB693">
        <v>1</v>
      </c>
      <c r="AC693">
        <v>0</v>
      </c>
      <c r="AD693" t="s">
        <v>48</v>
      </c>
      <c r="AE693" t="s">
        <v>48</v>
      </c>
      <c r="AF693" t="s">
        <v>48</v>
      </c>
    </row>
    <row r="694" spans="1:32" hidden="1" outlineLevel="1" x14ac:dyDescent="0.2">
      <c r="A694" t="s">
        <v>12581</v>
      </c>
      <c r="B694" t="s">
        <v>12582</v>
      </c>
      <c r="C694" t="s">
        <v>12444</v>
      </c>
      <c r="J694" t="s">
        <v>12583</v>
      </c>
      <c r="K694" t="s">
        <v>12214</v>
      </c>
      <c r="L694" t="s">
        <v>1263</v>
      </c>
      <c r="M694">
        <v>1</v>
      </c>
      <c r="P694" s="2" t="s">
        <v>12584</v>
      </c>
      <c r="Q694" t="s">
        <v>10138</v>
      </c>
      <c r="S694">
        <v>0.27525391999999999</v>
      </c>
      <c r="T694">
        <v>4.8446655000000003E-3</v>
      </c>
      <c r="U694">
        <v>8.064143E-2</v>
      </c>
      <c r="V694">
        <v>6.9925949999999999E-3</v>
      </c>
      <c r="W694">
        <v>0.20901856999999999</v>
      </c>
      <c r="X694">
        <v>9.7738765000000005E-3</v>
      </c>
      <c r="Y694">
        <v>0.2</v>
      </c>
      <c r="Z694">
        <v>4.2000000000000003E-2</v>
      </c>
      <c r="AA694">
        <v>0</v>
      </c>
      <c r="AB694">
        <v>0.95799999999999996</v>
      </c>
      <c r="AC694">
        <v>7.7200000000000005E-2</v>
      </c>
      <c r="AD694" t="s">
        <v>48</v>
      </c>
      <c r="AE694" t="s">
        <v>48</v>
      </c>
      <c r="AF694" t="s">
        <v>48</v>
      </c>
    </row>
    <row r="695" spans="1:32" hidden="1" outlineLevel="1" x14ac:dyDescent="0.2">
      <c r="A695" t="s">
        <v>12585</v>
      </c>
      <c r="B695" t="s">
        <v>12586</v>
      </c>
      <c r="C695" t="s">
        <v>10153</v>
      </c>
      <c r="J695" t="s">
        <v>12587</v>
      </c>
      <c r="K695" t="s">
        <v>12225</v>
      </c>
      <c r="L695" t="s">
        <v>1263</v>
      </c>
      <c r="M695">
        <v>1</v>
      </c>
      <c r="P695" s="2" t="s">
        <v>12588</v>
      </c>
      <c r="Q695" t="s">
        <v>10156</v>
      </c>
      <c r="S695">
        <v>8.953904E-2</v>
      </c>
      <c r="T695">
        <v>1.5544891000000001E-3</v>
      </c>
      <c r="U695">
        <v>1.8665737000000002E-2</v>
      </c>
      <c r="V695">
        <v>5.2166977E-3</v>
      </c>
      <c r="W695">
        <v>3.136692E-2</v>
      </c>
      <c r="X695">
        <v>6.861079E-3</v>
      </c>
      <c r="Y695">
        <v>-0.30535714285714283</v>
      </c>
      <c r="Z695">
        <v>0</v>
      </c>
      <c r="AA695">
        <v>0.25</v>
      </c>
      <c r="AB695">
        <v>0.75</v>
      </c>
      <c r="AC695">
        <v>-0.79059999999999997</v>
      </c>
      <c r="AD695" t="s">
        <v>48</v>
      </c>
      <c r="AE695" t="s">
        <v>48</v>
      </c>
      <c r="AF695" t="s">
        <v>48</v>
      </c>
    </row>
    <row r="696" spans="1:32" hidden="1" outlineLevel="1" x14ac:dyDescent="0.2">
      <c r="A696" t="s">
        <v>12589</v>
      </c>
      <c r="B696" t="s">
        <v>12590</v>
      </c>
      <c r="C696" t="s">
        <v>12591</v>
      </c>
      <c r="J696" t="s">
        <v>12592</v>
      </c>
      <c r="K696" t="s">
        <v>12245</v>
      </c>
      <c r="L696" t="s">
        <v>1263</v>
      </c>
      <c r="M696">
        <v>1</v>
      </c>
      <c r="P696" s="2" t="s">
        <v>12593</v>
      </c>
      <c r="Q696" t="s">
        <v>47</v>
      </c>
      <c r="S696">
        <v>3.4041705999999998E-2</v>
      </c>
      <c r="T696">
        <v>1.0919571E-3</v>
      </c>
      <c r="U696">
        <v>1.3336895E-2</v>
      </c>
      <c r="V696">
        <v>1.8498929E-3</v>
      </c>
      <c r="W696">
        <v>1.3478911999999999E-2</v>
      </c>
      <c r="X696">
        <v>7.4565843999999997E-3</v>
      </c>
      <c r="Y696">
        <v>0</v>
      </c>
      <c r="Z696">
        <v>0.14599999999999999</v>
      </c>
      <c r="AA696">
        <v>0</v>
      </c>
      <c r="AB696">
        <v>0.85399999999999998</v>
      </c>
      <c r="AC696">
        <v>0.2235</v>
      </c>
      <c r="AD696" t="s">
        <v>48</v>
      </c>
      <c r="AE696" t="s">
        <v>48</v>
      </c>
      <c r="AF696" t="s">
        <v>48</v>
      </c>
    </row>
    <row r="697" spans="1:32" hidden="1" outlineLevel="1" x14ac:dyDescent="0.2">
      <c r="A697" t="s">
        <v>12594</v>
      </c>
      <c r="B697" t="s">
        <v>12595</v>
      </c>
      <c r="C697" t="s">
        <v>11808</v>
      </c>
      <c r="J697" t="s">
        <v>12596</v>
      </c>
      <c r="K697" t="s">
        <v>12245</v>
      </c>
      <c r="L697" t="s">
        <v>1263</v>
      </c>
      <c r="M697">
        <v>1</v>
      </c>
      <c r="P697" s="2" t="s">
        <v>12597</v>
      </c>
      <c r="Q697" t="s">
        <v>47</v>
      </c>
      <c r="S697">
        <v>0.28200249999999999</v>
      </c>
      <c r="T697">
        <v>9.5367430000000003E-3</v>
      </c>
      <c r="U697">
        <v>7.2235980000000005E-2</v>
      </c>
      <c r="V697">
        <v>1.8972785999999998E-2</v>
      </c>
      <c r="W697">
        <v>6.6171789999999994E-2</v>
      </c>
      <c r="X697">
        <v>0.28031202999999999</v>
      </c>
      <c r="Y697">
        <v>0</v>
      </c>
      <c r="Z697">
        <v>0.34200000000000003</v>
      </c>
      <c r="AA697">
        <v>0</v>
      </c>
      <c r="AB697">
        <v>0.65800000000000003</v>
      </c>
      <c r="AC697">
        <v>0.38179999999999997</v>
      </c>
      <c r="AD697" t="s">
        <v>48</v>
      </c>
      <c r="AE697" t="s">
        <v>48</v>
      </c>
      <c r="AF697" t="s">
        <v>48</v>
      </c>
    </row>
    <row r="698" spans="1:32" hidden="1" outlineLevel="1" x14ac:dyDescent="0.2">
      <c r="A698" t="s">
        <v>12598</v>
      </c>
      <c r="B698" t="s">
        <v>12599</v>
      </c>
      <c r="C698" t="s">
        <v>12600</v>
      </c>
      <c r="J698" t="s">
        <v>12601</v>
      </c>
      <c r="K698" t="s">
        <v>12261</v>
      </c>
      <c r="L698" t="s">
        <v>1263</v>
      </c>
      <c r="M698">
        <v>1</v>
      </c>
      <c r="P698" s="2" t="s">
        <v>12602</v>
      </c>
      <c r="Q698" t="s">
        <v>47</v>
      </c>
      <c r="S698">
        <v>3.7341439999999997E-2</v>
      </c>
      <c r="T698">
        <v>1.5640259E-3</v>
      </c>
      <c r="U698">
        <v>1.4395831E-2</v>
      </c>
      <c r="V698">
        <v>2.5158543000000002E-3</v>
      </c>
      <c r="W698">
        <v>1.0970897E-2</v>
      </c>
      <c r="X698">
        <v>9.7479850000000007E-3</v>
      </c>
      <c r="Y698">
        <v>0</v>
      </c>
      <c r="Z698">
        <v>0</v>
      </c>
      <c r="AA698">
        <v>0</v>
      </c>
      <c r="AB698">
        <v>1</v>
      </c>
      <c r="AC698">
        <v>0</v>
      </c>
      <c r="AD698" t="s">
        <v>48</v>
      </c>
      <c r="AE698" t="s">
        <v>48</v>
      </c>
      <c r="AF698" t="s">
        <v>48</v>
      </c>
    </row>
    <row r="699" spans="1:32" hidden="1" outlineLevel="1" x14ac:dyDescent="0.2">
      <c r="A699" t="s">
        <v>12603</v>
      </c>
      <c r="B699" t="s">
        <v>12604</v>
      </c>
      <c r="C699" t="s">
        <v>11818</v>
      </c>
      <c r="J699" t="s">
        <v>12605</v>
      </c>
      <c r="K699" t="s">
        <v>12261</v>
      </c>
      <c r="L699" t="s">
        <v>1263</v>
      </c>
      <c r="M699">
        <v>1</v>
      </c>
      <c r="P699" s="2" t="s">
        <v>12606</v>
      </c>
      <c r="Q699" t="s">
        <v>47</v>
      </c>
      <c r="S699">
        <v>0.40148460000000002</v>
      </c>
      <c r="T699">
        <v>1.3995127E-2</v>
      </c>
      <c r="U699">
        <v>0.10178173</v>
      </c>
      <c r="V699">
        <v>1.6360072E-2</v>
      </c>
      <c r="W699">
        <v>0.40243408000000003</v>
      </c>
      <c r="X699">
        <v>0.12382901</v>
      </c>
      <c r="Y699">
        <v>-0.1166666666666667</v>
      </c>
      <c r="Z699">
        <v>0.13900000000000001</v>
      </c>
      <c r="AA699">
        <v>0.23599999999999999</v>
      </c>
      <c r="AB699">
        <v>0.625</v>
      </c>
      <c r="AC699">
        <v>-0.25140000000000001</v>
      </c>
      <c r="AD699" t="s">
        <v>48</v>
      </c>
      <c r="AE699" t="s">
        <v>48</v>
      </c>
      <c r="AF699" t="s">
        <v>48</v>
      </c>
    </row>
    <row r="700" spans="1:32" hidden="1" outlineLevel="1" x14ac:dyDescent="0.2">
      <c r="A700" t="s">
        <v>12607</v>
      </c>
      <c r="B700" t="s">
        <v>12608</v>
      </c>
      <c r="C700" t="s">
        <v>12342</v>
      </c>
      <c r="J700" t="s">
        <v>12609</v>
      </c>
      <c r="K700" t="s">
        <v>12265</v>
      </c>
      <c r="L700" t="s">
        <v>1263</v>
      </c>
      <c r="M700">
        <v>1</v>
      </c>
      <c r="P700" s="2" t="s">
        <v>12610</v>
      </c>
      <c r="Q700" t="s">
        <v>47</v>
      </c>
      <c r="S700">
        <v>0.20172561999999999</v>
      </c>
      <c r="T700">
        <v>9.0408325000000001E-3</v>
      </c>
      <c r="U700">
        <v>0.12096943</v>
      </c>
      <c r="V700">
        <v>3.7394293000000002E-2</v>
      </c>
      <c r="W700">
        <v>8.3112895000000006E-2</v>
      </c>
      <c r="X700">
        <v>1.3424581999999999E-2</v>
      </c>
      <c r="Y700">
        <v>1.8055555555555561E-2</v>
      </c>
      <c r="Z700">
        <v>8.2000000000000003E-2</v>
      </c>
      <c r="AA700">
        <v>5.8000000000000003E-2</v>
      </c>
      <c r="AB700">
        <v>0.86</v>
      </c>
      <c r="AC700">
        <v>0.72189999999999999</v>
      </c>
      <c r="AD700" t="s">
        <v>48</v>
      </c>
      <c r="AE700" t="s">
        <v>48</v>
      </c>
      <c r="AF700" t="s">
        <v>48</v>
      </c>
    </row>
    <row r="701" spans="1:32" hidden="1" outlineLevel="1" x14ac:dyDescent="0.2">
      <c r="A701" t="s">
        <v>12611</v>
      </c>
      <c r="B701" t="s">
        <v>12612</v>
      </c>
      <c r="C701" t="s">
        <v>10189</v>
      </c>
      <c r="J701" t="s">
        <v>12613</v>
      </c>
      <c r="K701" t="s">
        <v>12270</v>
      </c>
      <c r="L701" t="s">
        <v>1263</v>
      </c>
      <c r="M701">
        <v>1</v>
      </c>
      <c r="P701" s="2" t="s">
        <v>12614</v>
      </c>
      <c r="Q701" t="s">
        <v>47</v>
      </c>
      <c r="S701">
        <v>5.3295042000000001E-2</v>
      </c>
      <c r="T701">
        <v>1.2969971000000001E-3</v>
      </c>
      <c r="U701">
        <v>1.4634945E-2</v>
      </c>
      <c r="V701">
        <v>4.4212440000000004E-3</v>
      </c>
      <c r="W701">
        <v>1.8516673000000001E-2</v>
      </c>
      <c r="X701">
        <v>7.3918556000000003E-3</v>
      </c>
      <c r="Y701">
        <v>0</v>
      </c>
      <c r="Z701">
        <v>0.09</v>
      </c>
      <c r="AA701">
        <v>0</v>
      </c>
      <c r="AB701">
        <v>0.91</v>
      </c>
      <c r="AC701">
        <v>0.50270000000000004</v>
      </c>
      <c r="AD701" t="s">
        <v>48</v>
      </c>
      <c r="AE701" t="s">
        <v>48</v>
      </c>
      <c r="AF701" t="s">
        <v>48</v>
      </c>
    </row>
    <row r="702" spans="1:32" hidden="1" outlineLevel="1" x14ac:dyDescent="0.2">
      <c r="A702" t="s">
        <v>12615</v>
      </c>
      <c r="B702" t="s">
        <v>11734</v>
      </c>
      <c r="C702" t="s">
        <v>12616</v>
      </c>
      <c r="J702" t="s">
        <v>12617</v>
      </c>
      <c r="K702" t="s">
        <v>12275</v>
      </c>
      <c r="L702" t="s">
        <v>1263</v>
      </c>
      <c r="M702">
        <v>1</v>
      </c>
      <c r="P702" s="2" t="s">
        <v>12618</v>
      </c>
      <c r="Q702" t="s">
        <v>47</v>
      </c>
      <c r="S702">
        <v>0.39231624999999998</v>
      </c>
      <c r="T702">
        <v>2.3076923999999999E-2</v>
      </c>
      <c r="U702">
        <v>0.44017149999999999</v>
      </c>
      <c r="V702">
        <v>2.1183542999999999E-2</v>
      </c>
      <c r="W702">
        <v>0.26957804000000002</v>
      </c>
      <c r="X702">
        <v>1.1793415E-2</v>
      </c>
      <c r="Y702">
        <v>0.22</v>
      </c>
      <c r="Z702">
        <v>6.2E-2</v>
      </c>
      <c r="AA702">
        <v>0.11600000000000001</v>
      </c>
      <c r="AB702">
        <v>0.82299999999999995</v>
      </c>
      <c r="AC702">
        <v>-0.71330000000000005</v>
      </c>
      <c r="AD702" t="s">
        <v>48</v>
      </c>
      <c r="AE702" t="s">
        <v>48</v>
      </c>
      <c r="AF702" t="s">
        <v>48</v>
      </c>
    </row>
    <row r="703" spans="1:32" hidden="1" outlineLevel="1" x14ac:dyDescent="0.2">
      <c r="A703" t="s">
        <v>12619</v>
      </c>
      <c r="B703" t="s">
        <v>12620</v>
      </c>
      <c r="C703" t="s">
        <v>12600</v>
      </c>
      <c r="J703" t="s">
        <v>12621</v>
      </c>
      <c r="K703" t="s">
        <v>12275</v>
      </c>
      <c r="L703" t="s">
        <v>1263</v>
      </c>
      <c r="M703">
        <v>1</v>
      </c>
      <c r="P703" s="2" t="s">
        <v>12622</v>
      </c>
      <c r="Q703" t="s">
        <v>47</v>
      </c>
      <c r="S703">
        <v>3.2863232999999999E-2</v>
      </c>
      <c r="T703">
        <v>1.3065338E-3</v>
      </c>
      <c r="U703">
        <v>1.7026092999999999E-2</v>
      </c>
      <c r="V703">
        <v>3.4592997000000001E-3</v>
      </c>
      <c r="W703">
        <v>1.15029E-2</v>
      </c>
      <c r="X703">
        <v>7.9226320000000006E-3</v>
      </c>
      <c r="Y703">
        <v>-0.2</v>
      </c>
      <c r="Z703">
        <v>0.17699999999999999</v>
      </c>
      <c r="AA703">
        <v>7.2999999999999995E-2</v>
      </c>
      <c r="AB703">
        <v>0.75</v>
      </c>
      <c r="AC703">
        <v>0.59409999999999996</v>
      </c>
      <c r="AD703" t="s">
        <v>48</v>
      </c>
      <c r="AE703" t="s">
        <v>48</v>
      </c>
      <c r="AF703" t="s">
        <v>48</v>
      </c>
    </row>
    <row r="704" spans="1:32" hidden="1" outlineLevel="1" x14ac:dyDescent="0.2">
      <c r="A704" t="s">
        <v>12623</v>
      </c>
      <c r="B704" t="s">
        <v>12624</v>
      </c>
      <c r="C704" t="s">
        <v>10199</v>
      </c>
      <c r="J704" t="s">
        <v>12625</v>
      </c>
      <c r="K704" t="s">
        <v>12284</v>
      </c>
      <c r="L704" t="s">
        <v>1263</v>
      </c>
      <c r="M704">
        <v>1</v>
      </c>
      <c r="P704" s="2" t="s">
        <v>12626</v>
      </c>
      <c r="Q704" t="s">
        <v>47</v>
      </c>
      <c r="S704">
        <v>2.8149332999999999E-2</v>
      </c>
      <c r="T704">
        <v>7.9154970000000003E-4</v>
      </c>
      <c r="U704">
        <v>1.2926984000000001E-2</v>
      </c>
      <c r="V704">
        <v>2.1273769000000001E-3</v>
      </c>
      <c r="W704">
        <v>1.4428918000000001E-2</v>
      </c>
      <c r="X704">
        <v>6.6863110000000003E-3</v>
      </c>
      <c r="Y704">
        <v>0.26</v>
      </c>
      <c r="Z704">
        <v>0.27600000000000002</v>
      </c>
      <c r="AA704">
        <v>8.3000000000000004E-2</v>
      </c>
      <c r="AB704">
        <v>0.64100000000000001</v>
      </c>
      <c r="AC704">
        <v>0.86250000000000004</v>
      </c>
      <c r="AD704" t="s">
        <v>48</v>
      </c>
      <c r="AE704" t="s">
        <v>48</v>
      </c>
      <c r="AF704" t="s">
        <v>48</v>
      </c>
    </row>
    <row r="705" spans="1:32" hidden="1" outlineLevel="1" x14ac:dyDescent="0.2">
      <c r="A705" t="s">
        <v>12627</v>
      </c>
      <c r="B705" t="s">
        <v>12628</v>
      </c>
      <c r="C705" t="s">
        <v>10199</v>
      </c>
      <c r="J705" t="s">
        <v>12629</v>
      </c>
      <c r="K705" t="s">
        <v>12288</v>
      </c>
      <c r="L705" t="s">
        <v>1263</v>
      </c>
      <c r="M705">
        <v>17</v>
      </c>
      <c r="P705" s="2" t="s">
        <v>12630</v>
      </c>
      <c r="Q705" t="s">
        <v>47</v>
      </c>
      <c r="S705">
        <v>3.0859824000000001E-2</v>
      </c>
      <c r="T705">
        <v>9.9182130000000004E-4</v>
      </c>
      <c r="U705">
        <v>1.3849284E-2</v>
      </c>
      <c r="V705">
        <v>5.105704E-3</v>
      </c>
      <c r="W705">
        <v>1.5720926E-2</v>
      </c>
      <c r="X705">
        <v>6.4985976000000003E-3</v>
      </c>
      <c r="Y705">
        <v>-0.15</v>
      </c>
      <c r="Z705">
        <v>0</v>
      </c>
      <c r="AA705">
        <v>0.04</v>
      </c>
      <c r="AB705">
        <v>0.96</v>
      </c>
      <c r="AC705">
        <v>-7.7200000000000005E-2</v>
      </c>
      <c r="AD705" t="s">
        <v>48</v>
      </c>
      <c r="AE705" t="s">
        <v>48</v>
      </c>
      <c r="AF705" t="s">
        <v>48</v>
      </c>
    </row>
    <row r="706" spans="1:32" hidden="1" outlineLevel="1" x14ac:dyDescent="0.2">
      <c r="A706" t="s">
        <v>12631</v>
      </c>
      <c r="B706" t="s">
        <v>12632</v>
      </c>
      <c r="C706" t="s">
        <v>10199</v>
      </c>
      <c r="J706" t="s">
        <v>12633</v>
      </c>
      <c r="K706" t="s">
        <v>12293</v>
      </c>
      <c r="L706" t="s">
        <v>1263</v>
      </c>
      <c r="M706">
        <v>30</v>
      </c>
      <c r="P706" s="2" t="s">
        <v>12634</v>
      </c>
      <c r="Q706" t="s">
        <v>47</v>
      </c>
      <c r="S706">
        <v>3.1213366999999999E-2</v>
      </c>
      <c r="T706">
        <v>6.6280365000000001E-4</v>
      </c>
      <c r="U706">
        <v>1.2858665999999999E-2</v>
      </c>
      <c r="V706">
        <v>1.1423087999999999E-3</v>
      </c>
      <c r="W706">
        <v>1.6556932E-2</v>
      </c>
      <c r="X706">
        <v>6.3626673000000003E-3</v>
      </c>
      <c r="Y706">
        <v>0.2166666666666667</v>
      </c>
      <c r="Z706">
        <v>0.105</v>
      </c>
      <c r="AA706">
        <v>4.9000000000000002E-2</v>
      </c>
      <c r="AB706">
        <v>0.84599999999999997</v>
      </c>
      <c r="AC706">
        <v>0.21440000000000001</v>
      </c>
      <c r="AD706" t="s">
        <v>48</v>
      </c>
      <c r="AE706" t="s">
        <v>48</v>
      </c>
      <c r="AF706" t="s">
        <v>48</v>
      </c>
    </row>
    <row r="707" spans="1:32" hidden="1" outlineLevel="1" x14ac:dyDescent="0.2">
      <c r="A707" t="s">
        <v>12635</v>
      </c>
      <c r="B707" t="s">
        <v>11425</v>
      </c>
      <c r="C707" t="s">
        <v>12636</v>
      </c>
      <c r="J707" t="s">
        <v>12637</v>
      </c>
      <c r="K707" t="s">
        <v>12297</v>
      </c>
      <c r="L707" t="s">
        <v>1263</v>
      </c>
      <c r="M707">
        <v>1</v>
      </c>
      <c r="P707" s="2" t="s">
        <v>12638</v>
      </c>
      <c r="Q707" t="s">
        <v>47</v>
      </c>
      <c r="S707">
        <v>2.2728346E-2</v>
      </c>
      <c r="T707">
        <v>6.0558319999999999E-4</v>
      </c>
      <c r="U707">
        <v>1.1099464E-2</v>
      </c>
      <c r="V707">
        <v>2.3308650000000001E-3</v>
      </c>
      <c r="W707">
        <v>1.3212911000000001E-2</v>
      </c>
      <c r="X707">
        <v>5.9386934000000002E-3</v>
      </c>
      <c r="Y707">
        <v>0.31666666666666671</v>
      </c>
      <c r="Z707">
        <v>0.17299999999999999</v>
      </c>
      <c r="AA707">
        <v>0</v>
      </c>
      <c r="AB707">
        <v>0.82699999999999996</v>
      </c>
      <c r="AC707">
        <v>0.49270000000000003</v>
      </c>
      <c r="AD707" t="s">
        <v>48</v>
      </c>
      <c r="AE707" t="s">
        <v>48</v>
      </c>
      <c r="AF707" t="s">
        <v>48</v>
      </c>
    </row>
    <row r="708" spans="1:32" hidden="1" outlineLevel="1" x14ac:dyDescent="0.2">
      <c r="A708" t="s">
        <v>12639</v>
      </c>
      <c r="B708" t="s">
        <v>12640</v>
      </c>
      <c r="C708" t="s">
        <v>10199</v>
      </c>
      <c r="J708" t="s">
        <v>12641</v>
      </c>
      <c r="K708" t="s">
        <v>12297</v>
      </c>
      <c r="L708" t="s">
        <v>1263</v>
      </c>
      <c r="M708">
        <v>1</v>
      </c>
      <c r="P708" s="2" t="s">
        <v>12642</v>
      </c>
      <c r="Q708" t="s">
        <v>47</v>
      </c>
      <c r="S708">
        <v>8.1625134000000002E-2</v>
      </c>
      <c r="T708">
        <v>2.4414062999999998E-3</v>
      </c>
      <c r="U708">
        <v>3.3645785999999997E-2</v>
      </c>
      <c r="V708">
        <v>9.5454470000000003E-3</v>
      </c>
      <c r="W708">
        <v>2.9604017999999999E-2</v>
      </c>
      <c r="X708">
        <v>9.0230220000000003E-3</v>
      </c>
      <c r="Y708">
        <v>0.2818181818181818</v>
      </c>
      <c r="Z708">
        <v>0.22</v>
      </c>
      <c r="AA708">
        <v>0.02</v>
      </c>
      <c r="AB708">
        <v>0.76</v>
      </c>
      <c r="AC708">
        <v>0.96989999999999998</v>
      </c>
      <c r="AD708" t="s">
        <v>48</v>
      </c>
      <c r="AE708" t="s">
        <v>48</v>
      </c>
      <c r="AF708" t="s">
        <v>48</v>
      </c>
    </row>
    <row r="709" spans="1:32" hidden="1" outlineLevel="1" x14ac:dyDescent="0.2">
      <c r="A709" t="s">
        <v>12643</v>
      </c>
      <c r="B709" t="s">
        <v>12644</v>
      </c>
      <c r="C709" t="s">
        <v>12645</v>
      </c>
      <c r="J709" t="s">
        <v>12646</v>
      </c>
      <c r="K709" t="s">
        <v>12314</v>
      </c>
      <c r="L709" t="s">
        <v>1263</v>
      </c>
      <c r="M709">
        <v>1</v>
      </c>
      <c r="P709" s="2" t="s">
        <v>12647</v>
      </c>
      <c r="Q709" t="s">
        <v>47</v>
      </c>
      <c r="S709">
        <v>5.1315920000000001E-2</v>
      </c>
      <c r="T709">
        <v>1.1110306E-3</v>
      </c>
      <c r="U709">
        <v>1.5044857E-2</v>
      </c>
      <c r="V709">
        <v>3.1263188000000002E-3</v>
      </c>
      <c r="W709">
        <v>2.3221987999999999E-2</v>
      </c>
      <c r="X709">
        <v>6.433869E-3</v>
      </c>
      <c r="Y709">
        <v>0.43825757575757568</v>
      </c>
      <c r="Z709">
        <v>9.2999999999999999E-2</v>
      </c>
      <c r="AA709">
        <v>0</v>
      </c>
      <c r="AB709">
        <v>0.90700000000000003</v>
      </c>
      <c r="AC709">
        <v>0.72270000000000001</v>
      </c>
      <c r="AD709" t="s">
        <v>48</v>
      </c>
      <c r="AE709" t="s">
        <v>48</v>
      </c>
      <c r="AF709" t="s">
        <v>48</v>
      </c>
    </row>
    <row r="710" spans="1:32" hidden="1" outlineLevel="1" x14ac:dyDescent="0.2">
      <c r="A710" t="s">
        <v>12648</v>
      </c>
      <c r="B710" t="s">
        <v>12649</v>
      </c>
      <c r="C710" t="s">
        <v>12650</v>
      </c>
      <c r="J710" t="s">
        <v>12651</v>
      </c>
      <c r="K710" t="s">
        <v>12314</v>
      </c>
      <c r="L710" t="s">
        <v>1263</v>
      </c>
      <c r="M710">
        <v>1</v>
      </c>
      <c r="P710" s="2" t="s">
        <v>12652</v>
      </c>
      <c r="Q710" t="s">
        <v>47</v>
      </c>
      <c r="S710">
        <v>3.1331215000000003E-2</v>
      </c>
      <c r="T710">
        <v>1.0824203000000001E-3</v>
      </c>
      <c r="U710">
        <v>1.4361672000000001E-2</v>
      </c>
      <c r="V710">
        <v>2.9783275E-3</v>
      </c>
      <c r="W710">
        <v>1.2566907E-2</v>
      </c>
      <c r="X710">
        <v>7.5730959999999996E-3</v>
      </c>
      <c r="Y710">
        <v>0.34166666666666667</v>
      </c>
      <c r="Z710">
        <v>0.123</v>
      </c>
      <c r="AA710">
        <v>0</v>
      </c>
      <c r="AB710">
        <v>0.877</v>
      </c>
      <c r="AC710">
        <v>0.2732</v>
      </c>
      <c r="AD710" t="s">
        <v>48</v>
      </c>
      <c r="AE710" t="s">
        <v>48</v>
      </c>
      <c r="AF710" t="s">
        <v>48</v>
      </c>
    </row>
    <row r="711" spans="1:32" hidden="1" outlineLevel="1" x14ac:dyDescent="0.2">
      <c r="A711" t="s">
        <v>12653</v>
      </c>
      <c r="B711" t="s">
        <v>11917</v>
      </c>
      <c r="C711" t="s">
        <v>12650</v>
      </c>
      <c r="J711" t="s">
        <v>12654</v>
      </c>
      <c r="K711" t="s">
        <v>12327</v>
      </c>
      <c r="L711" t="s">
        <v>1263</v>
      </c>
      <c r="M711">
        <v>1</v>
      </c>
      <c r="P711" s="2" t="s">
        <v>12655</v>
      </c>
      <c r="Q711" t="s">
        <v>47</v>
      </c>
      <c r="S711">
        <v>0.11316007</v>
      </c>
      <c r="T711">
        <v>1.9073486000000001E-3</v>
      </c>
      <c r="U711">
        <v>1.8392461999999998E-2</v>
      </c>
      <c r="V711">
        <v>3.2743104E-3</v>
      </c>
      <c r="W711">
        <v>5.2034459999999998E-2</v>
      </c>
      <c r="X711">
        <v>9.8256590000000005E-3</v>
      </c>
      <c r="Y711">
        <v>-0.18055555555555561</v>
      </c>
      <c r="Z711">
        <v>0</v>
      </c>
      <c r="AA711">
        <v>0.14199999999999999</v>
      </c>
      <c r="AB711">
        <v>0.85799999999999998</v>
      </c>
      <c r="AC711">
        <v>-0.71550000000000002</v>
      </c>
      <c r="AD711" t="s">
        <v>48</v>
      </c>
      <c r="AE711" t="s">
        <v>48</v>
      </c>
      <c r="AF711" t="s">
        <v>48</v>
      </c>
    </row>
    <row r="712" spans="1:32" hidden="1" outlineLevel="1" x14ac:dyDescent="0.2">
      <c r="A712" t="s">
        <v>12656</v>
      </c>
      <c r="B712" t="s">
        <v>12657</v>
      </c>
      <c r="C712" t="s">
        <v>12435</v>
      </c>
      <c r="J712" t="s">
        <v>12658</v>
      </c>
      <c r="K712" t="s">
        <v>12387</v>
      </c>
      <c r="L712" t="s">
        <v>1263</v>
      </c>
      <c r="M712">
        <v>1</v>
      </c>
      <c r="P712" s="2" t="s">
        <v>12659</v>
      </c>
      <c r="Q712" t="s">
        <v>47</v>
      </c>
      <c r="S712">
        <v>2.5320992E-2</v>
      </c>
      <c r="T712">
        <v>8.5830689999999996E-4</v>
      </c>
      <c r="U712">
        <v>1.5830519000000001E-2</v>
      </c>
      <c r="V712">
        <v>2.8673338E-3</v>
      </c>
      <c r="W712">
        <v>1.0248893E-2</v>
      </c>
      <c r="X712">
        <v>7.1070487999999998E-3</v>
      </c>
      <c r="Y712">
        <v>8.3333333333333343E-2</v>
      </c>
      <c r="Z712">
        <v>0</v>
      </c>
      <c r="AA712">
        <v>3.2000000000000001E-2</v>
      </c>
      <c r="AB712">
        <v>0.96799999999999997</v>
      </c>
      <c r="AC712">
        <v>-7.6300000000000007E-2</v>
      </c>
      <c r="AD712" t="s">
        <v>48</v>
      </c>
      <c r="AE712" t="s">
        <v>48</v>
      </c>
      <c r="AF712" t="s">
        <v>48</v>
      </c>
    </row>
    <row r="713" spans="1:32" hidden="1" outlineLevel="1" x14ac:dyDescent="0.2">
      <c r="A713" t="s">
        <v>12660</v>
      </c>
      <c r="B713" t="s">
        <v>12661</v>
      </c>
      <c r="C713" t="s">
        <v>12662</v>
      </c>
      <c r="J713" t="s">
        <v>12663</v>
      </c>
      <c r="K713" t="s">
        <v>12391</v>
      </c>
      <c r="L713" t="s">
        <v>1263</v>
      </c>
      <c r="M713">
        <v>1</v>
      </c>
      <c r="P713" s="2" t="s">
        <v>12664</v>
      </c>
      <c r="Q713" t="s">
        <v>47</v>
      </c>
      <c r="S713">
        <v>6.8962869999999996E-2</v>
      </c>
      <c r="T713">
        <v>1.8024445E-3</v>
      </c>
      <c r="U713">
        <v>2.1398475E-2</v>
      </c>
      <c r="V713">
        <v>5.5496785999999999E-3</v>
      </c>
      <c r="W713">
        <v>2.1223840000000001E-2</v>
      </c>
      <c r="X713">
        <v>7.637825E-3</v>
      </c>
      <c r="Y713">
        <v>0.1277777777777778</v>
      </c>
      <c r="Z713">
        <v>9.4E-2</v>
      </c>
      <c r="AA713">
        <v>2.8000000000000001E-2</v>
      </c>
      <c r="AB713">
        <v>0.878</v>
      </c>
      <c r="AC713">
        <v>0.47670000000000001</v>
      </c>
      <c r="AD713" t="s">
        <v>48</v>
      </c>
      <c r="AE713" t="s">
        <v>48</v>
      </c>
      <c r="AF713" t="s">
        <v>48</v>
      </c>
    </row>
    <row r="714" spans="1:32" hidden="1" outlineLevel="1" x14ac:dyDescent="0.2">
      <c r="A714" t="s">
        <v>12665</v>
      </c>
      <c r="B714" t="s">
        <v>11906</v>
      </c>
      <c r="C714" t="s">
        <v>12666</v>
      </c>
      <c r="J714" t="s">
        <v>12667</v>
      </c>
      <c r="K714" t="s">
        <v>12391</v>
      </c>
      <c r="L714" t="s">
        <v>1263</v>
      </c>
      <c r="M714">
        <v>1</v>
      </c>
      <c r="P714" s="2" t="s">
        <v>12668</v>
      </c>
      <c r="Q714" t="s">
        <v>47</v>
      </c>
      <c r="S714">
        <v>0.36867723000000002</v>
      </c>
      <c r="T714">
        <v>9.8419189999999993E-3</v>
      </c>
      <c r="U714">
        <v>0.23954310000000001</v>
      </c>
      <c r="V714">
        <v>1.0285404499999999E-2</v>
      </c>
      <c r="W714">
        <v>0.40243408000000003</v>
      </c>
      <c r="X714">
        <v>9.5926359999999999E-3</v>
      </c>
      <c r="Y714">
        <v>-1.8253968253968252E-2</v>
      </c>
      <c r="Z714">
        <v>5.8999999999999997E-2</v>
      </c>
      <c r="AA714">
        <v>8.7999999999999995E-2</v>
      </c>
      <c r="AB714">
        <v>0.85299999999999998</v>
      </c>
      <c r="AC714">
        <v>-0.49530000000000002</v>
      </c>
      <c r="AD714" t="s">
        <v>48</v>
      </c>
      <c r="AE714" t="s">
        <v>48</v>
      </c>
      <c r="AF714" t="s">
        <v>48</v>
      </c>
    </row>
    <row r="715" spans="1:32" hidden="1" outlineLevel="1" x14ac:dyDescent="0.2">
      <c r="A715" t="s">
        <v>12669</v>
      </c>
      <c r="B715" t="s">
        <v>12670</v>
      </c>
      <c r="C715" t="s">
        <v>12671</v>
      </c>
      <c r="J715" t="s">
        <v>12672</v>
      </c>
      <c r="K715" t="s">
        <v>12394</v>
      </c>
      <c r="L715" t="s">
        <v>1263</v>
      </c>
      <c r="M715">
        <v>1</v>
      </c>
      <c r="P715" s="2" t="s">
        <v>12673</v>
      </c>
      <c r="Q715" t="s">
        <v>47</v>
      </c>
      <c r="S715">
        <v>6.1840350000000002E-2</v>
      </c>
      <c r="T715">
        <v>2.040863E-3</v>
      </c>
      <c r="U715">
        <v>2.2559889E-2</v>
      </c>
      <c r="V715">
        <v>5.5126810000000002E-3</v>
      </c>
      <c r="W715">
        <v>2.3608726E-2</v>
      </c>
      <c r="X715">
        <v>9.1783709999999994E-3</v>
      </c>
      <c r="Y715">
        <v>0.18189102564102569</v>
      </c>
      <c r="Z715">
        <v>0.14699999999999999</v>
      </c>
      <c r="AA715">
        <v>5.5E-2</v>
      </c>
      <c r="AB715">
        <v>0.79800000000000004</v>
      </c>
      <c r="AC715">
        <v>0.94330000000000003</v>
      </c>
      <c r="AD715" t="s">
        <v>48</v>
      </c>
      <c r="AE715" t="s">
        <v>48</v>
      </c>
      <c r="AF715" t="s">
        <v>48</v>
      </c>
    </row>
    <row r="716" spans="1:32" hidden="1" outlineLevel="1" x14ac:dyDescent="0.2">
      <c r="A716" t="s">
        <v>12674</v>
      </c>
      <c r="B716" t="s">
        <v>12675</v>
      </c>
      <c r="C716" t="s">
        <v>12568</v>
      </c>
      <c r="J716" t="s">
        <v>12676</v>
      </c>
      <c r="K716" t="s">
        <v>12399</v>
      </c>
      <c r="L716" t="s">
        <v>1263</v>
      </c>
      <c r="M716">
        <v>1</v>
      </c>
      <c r="P716" s="2" t="s">
        <v>12677</v>
      </c>
      <c r="Q716" t="s">
        <v>47</v>
      </c>
      <c r="S716">
        <v>0.68636379999999997</v>
      </c>
      <c r="T716">
        <v>2.3270356999999998E-2</v>
      </c>
      <c r="U716">
        <v>0.46460026999999998</v>
      </c>
      <c r="V716">
        <v>1.9073274000000001E-2</v>
      </c>
      <c r="W716">
        <v>0.64537907000000005</v>
      </c>
      <c r="X716">
        <v>7.9614690000000005E-3</v>
      </c>
      <c r="Y716">
        <v>-0.10357142857142861</v>
      </c>
      <c r="Z716">
        <v>0</v>
      </c>
      <c r="AA716">
        <v>0.104</v>
      </c>
      <c r="AB716">
        <v>0.89600000000000002</v>
      </c>
      <c r="AC716">
        <v>-0.44969999999999999</v>
      </c>
      <c r="AD716" t="s">
        <v>48</v>
      </c>
      <c r="AE716" t="s">
        <v>48</v>
      </c>
      <c r="AF716" t="s">
        <v>48</v>
      </c>
    </row>
    <row r="717" spans="1:32" hidden="1" outlineLevel="1" x14ac:dyDescent="0.2">
      <c r="A717" t="s">
        <v>12678</v>
      </c>
      <c r="B717" t="s">
        <v>12679</v>
      </c>
      <c r="C717" t="s">
        <v>12444</v>
      </c>
      <c r="J717" t="s">
        <v>12680</v>
      </c>
      <c r="K717" t="s">
        <v>12419</v>
      </c>
      <c r="L717" t="s">
        <v>1263</v>
      </c>
      <c r="M717">
        <v>1</v>
      </c>
      <c r="P717" s="2" t="s">
        <v>12681</v>
      </c>
      <c r="Q717" t="s">
        <v>10138</v>
      </c>
      <c r="S717">
        <v>8.5582085000000002E-2</v>
      </c>
      <c r="T717">
        <v>1.5926361E-3</v>
      </c>
      <c r="U717">
        <v>1.7299367E-2</v>
      </c>
      <c r="V717">
        <v>5.3276913000000004E-3</v>
      </c>
      <c r="W717">
        <v>2.2448512E-2</v>
      </c>
      <c r="X717">
        <v>1.2751401000000001E-2</v>
      </c>
      <c r="Y717">
        <v>-0.2</v>
      </c>
      <c r="Z717">
        <v>7.1999999999999995E-2</v>
      </c>
      <c r="AA717">
        <v>0.18</v>
      </c>
      <c r="AB717">
        <v>0.748</v>
      </c>
      <c r="AC717">
        <v>-0.58260000000000001</v>
      </c>
      <c r="AD717" t="s">
        <v>48</v>
      </c>
      <c r="AE717" t="s">
        <v>48</v>
      </c>
      <c r="AF717" t="s">
        <v>48</v>
      </c>
    </row>
    <row r="718" spans="1:32" hidden="1" outlineLevel="1" x14ac:dyDescent="0.2">
      <c r="A718" t="s">
        <v>12682</v>
      </c>
      <c r="B718" t="s">
        <v>12683</v>
      </c>
      <c r="C718" t="s">
        <v>12439</v>
      </c>
      <c r="J718" t="s">
        <v>12684</v>
      </c>
      <c r="K718" t="s">
        <v>12423</v>
      </c>
      <c r="L718" t="s">
        <v>1263</v>
      </c>
      <c r="M718">
        <v>1</v>
      </c>
      <c r="P718" s="2" t="s">
        <v>12685</v>
      </c>
      <c r="Q718" t="s">
        <v>47</v>
      </c>
      <c r="S718">
        <v>1.9351736000000001E-2</v>
      </c>
      <c r="T718">
        <v>1.4305114999999999E-3</v>
      </c>
      <c r="U718">
        <v>1.8597418000000001E-2</v>
      </c>
      <c r="V718">
        <v>3.4408006000000001E-3</v>
      </c>
      <c r="W718">
        <v>8.7478839999999992E-3</v>
      </c>
      <c r="X718">
        <v>7.7802282999999998E-3</v>
      </c>
      <c r="Y718">
        <v>0</v>
      </c>
      <c r="Z718" t="s">
        <v>48</v>
      </c>
      <c r="AA718" t="s">
        <v>48</v>
      </c>
      <c r="AB718" t="s">
        <v>48</v>
      </c>
      <c r="AC718" t="s">
        <v>48</v>
      </c>
      <c r="AD718" t="s">
        <v>48</v>
      </c>
      <c r="AE718" t="s">
        <v>48</v>
      </c>
      <c r="AF718" t="s">
        <v>48</v>
      </c>
    </row>
    <row r="719" spans="1:32" hidden="1" outlineLevel="1" x14ac:dyDescent="0.2">
      <c r="A719" t="s">
        <v>12686</v>
      </c>
      <c r="B719" t="s">
        <v>12687</v>
      </c>
      <c r="C719" t="s">
        <v>1096</v>
      </c>
      <c r="J719" t="s">
        <v>12688</v>
      </c>
      <c r="K719" t="s">
        <v>12428</v>
      </c>
      <c r="L719" t="s">
        <v>1263</v>
      </c>
      <c r="M719">
        <v>1</v>
      </c>
      <c r="P719" s="2" t="s">
        <v>12689</v>
      </c>
      <c r="Q719" t="s">
        <v>47</v>
      </c>
      <c r="S719">
        <v>2.8149332999999999E-2</v>
      </c>
      <c r="T719">
        <v>1.0013579999999999E-3</v>
      </c>
      <c r="U719">
        <v>1.4361672000000001E-2</v>
      </c>
      <c r="V719">
        <v>4.1067624E-3</v>
      </c>
      <c r="W719">
        <v>1.4808920999999999E-2</v>
      </c>
      <c r="X719">
        <v>6.7639859999999996E-3</v>
      </c>
      <c r="Y719">
        <v>-0.5</v>
      </c>
      <c r="Z719">
        <v>0</v>
      </c>
      <c r="AA719">
        <v>0.17799999999999999</v>
      </c>
      <c r="AB719">
        <v>0.82199999999999995</v>
      </c>
      <c r="AC719">
        <v>-0.44040000000000001</v>
      </c>
      <c r="AD719" t="s">
        <v>48</v>
      </c>
      <c r="AE719" t="s">
        <v>48</v>
      </c>
      <c r="AF719" t="s">
        <v>48</v>
      </c>
    </row>
    <row r="720" spans="1:32" hidden="1" outlineLevel="1" x14ac:dyDescent="0.2">
      <c r="A720" t="s">
        <v>12690</v>
      </c>
      <c r="B720" t="s">
        <v>12691</v>
      </c>
      <c r="C720" t="s">
        <v>1096</v>
      </c>
      <c r="J720" t="s">
        <v>12692</v>
      </c>
      <c r="K720" t="s">
        <v>12447</v>
      </c>
      <c r="L720" t="s">
        <v>1263</v>
      </c>
      <c r="M720">
        <v>1</v>
      </c>
      <c r="P720" s="2" t="s">
        <v>12693</v>
      </c>
      <c r="Q720" t="s">
        <v>47</v>
      </c>
      <c r="S720">
        <v>6.6588700000000001E-2</v>
      </c>
      <c r="T720">
        <v>2.3460388000000002E-3</v>
      </c>
      <c r="U720">
        <v>1.8119188000000001E-2</v>
      </c>
      <c r="V720">
        <v>4.5692353000000002E-3</v>
      </c>
      <c r="W720">
        <v>1.465692E-2</v>
      </c>
      <c r="X720">
        <v>2.371728E-2</v>
      </c>
      <c r="Y720">
        <v>0</v>
      </c>
      <c r="Z720">
        <v>0.06</v>
      </c>
      <c r="AA720">
        <v>0.115</v>
      </c>
      <c r="AB720">
        <v>0.82599999999999996</v>
      </c>
      <c r="AC720">
        <v>-0.29599999999999999</v>
      </c>
      <c r="AD720" t="s">
        <v>48</v>
      </c>
      <c r="AE720" t="s">
        <v>48</v>
      </c>
      <c r="AF720" t="s">
        <v>48</v>
      </c>
    </row>
    <row r="721" spans="1:32" hidden="1" outlineLevel="1" x14ac:dyDescent="0.2">
      <c r="A721" t="s">
        <v>12694</v>
      </c>
      <c r="B721" t="s">
        <v>12695</v>
      </c>
      <c r="C721" t="s">
        <v>12696</v>
      </c>
      <c r="J721" t="s">
        <v>12697</v>
      </c>
      <c r="K721" t="s">
        <v>12461</v>
      </c>
      <c r="L721" t="s">
        <v>1263</v>
      </c>
      <c r="M721">
        <v>1</v>
      </c>
      <c r="P721" s="2" t="s">
        <v>12698</v>
      </c>
      <c r="Q721" t="s">
        <v>47</v>
      </c>
      <c r="S721">
        <v>2.4378212E-2</v>
      </c>
      <c r="T721">
        <v>8.4877013999999998E-4</v>
      </c>
      <c r="U721">
        <v>1.084327E-2</v>
      </c>
      <c r="V721">
        <v>2.6083488000000002E-3</v>
      </c>
      <c r="W721">
        <v>1.0818896E-2</v>
      </c>
      <c r="X721">
        <v>6.6668926999999996E-3</v>
      </c>
      <c r="Y721">
        <v>0.40476190476190471</v>
      </c>
      <c r="Z721">
        <v>0.20899999999999999</v>
      </c>
      <c r="AA721">
        <v>2.9000000000000001E-2</v>
      </c>
      <c r="AB721">
        <v>0.76200000000000001</v>
      </c>
      <c r="AC721">
        <v>0.91180000000000005</v>
      </c>
      <c r="AD721" t="s">
        <v>48</v>
      </c>
      <c r="AE721" t="s">
        <v>48</v>
      </c>
      <c r="AF721" t="s">
        <v>48</v>
      </c>
    </row>
    <row r="722" spans="1:32" hidden="1" outlineLevel="1" x14ac:dyDescent="0.2">
      <c r="A722" t="s">
        <v>12699</v>
      </c>
      <c r="B722" t="s">
        <v>12700</v>
      </c>
      <c r="C722" t="s">
        <v>12578</v>
      </c>
      <c r="J722" t="s">
        <v>12701</v>
      </c>
      <c r="K722" t="s">
        <v>12471</v>
      </c>
      <c r="L722" t="s">
        <v>1263</v>
      </c>
      <c r="M722">
        <v>1</v>
      </c>
      <c r="P722" s="2" t="s">
        <v>12702</v>
      </c>
      <c r="Q722" t="s">
        <v>47</v>
      </c>
      <c r="S722">
        <v>0.52139955999999998</v>
      </c>
      <c r="T722">
        <v>1.7997624E-2</v>
      </c>
      <c r="U722">
        <v>0.26631543000000002</v>
      </c>
      <c r="V722">
        <v>3.0433473999999999E-2</v>
      </c>
      <c r="W722">
        <v>0.56786959999999997</v>
      </c>
      <c r="X722">
        <v>8.298059E-3</v>
      </c>
      <c r="Y722">
        <v>-0.2</v>
      </c>
      <c r="Z722">
        <v>8.3000000000000004E-2</v>
      </c>
      <c r="AA722">
        <v>0.19</v>
      </c>
      <c r="AB722">
        <v>0.72699999999999998</v>
      </c>
      <c r="AC722">
        <v>-0.47670000000000001</v>
      </c>
      <c r="AD722" t="s">
        <v>48</v>
      </c>
      <c r="AE722" t="s">
        <v>48</v>
      </c>
      <c r="AF722" t="s">
        <v>48</v>
      </c>
    </row>
    <row r="723" spans="1:32" hidden="1" outlineLevel="1" x14ac:dyDescent="0.2">
      <c r="A723" t="s">
        <v>12703</v>
      </c>
      <c r="B723" t="s">
        <v>11556</v>
      </c>
      <c r="C723" t="s">
        <v>12568</v>
      </c>
      <c r="J723" t="s">
        <v>12704</v>
      </c>
      <c r="K723" t="s">
        <v>12471</v>
      </c>
      <c r="L723" t="s">
        <v>1263</v>
      </c>
      <c r="M723">
        <v>1</v>
      </c>
      <c r="P723" s="2" t="s">
        <v>12705</v>
      </c>
      <c r="Q723" t="s">
        <v>47</v>
      </c>
      <c r="S723">
        <v>0.11140332999999999</v>
      </c>
      <c r="T723">
        <v>2.2220612000000001E-3</v>
      </c>
      <c r="U723">
        <v>1.5659723E-2</v>
      </c>
      <c r="V723">
        <v>5.4756826999999998E-3</v>
      </c>
      <c r="W723">
        <v>3.7687980000000003E-2</v>
      </c>
      <c r="X723">
        <v>6.6086366000000004E-3</v>
      </c>
      <c r="Y723">
        <v>0.1</v>
      </c>
      <c r="Z723">
        <v>0.18099999999999999</v>
      </c>
      <c r="AA723">
        <v>0</v>
      </c>
      <c r="AB723">
        <v>0.81899999999999995</v>
      </c>
      <c r="AC723">
        <v>0.47670000000000001</v>
      </c>
      <c r="AD723" t="s">
        <v>48</v>
      </c>
      <c r="AE723" t="s">
        <v>48</v>
      </c>
      <c r="AF723" t="s">
        <v>48</v>
      </c>
    </row>
    <row r="724" spans="1:32" hidden="1" outlineLevel="1" x14ac:dyDescent="0.2">
      <c r="A724" t="s">
        <v>12706</v>
      </c>
      <c r="B724" t="s">
        <v>12707</v>
      </c>
      <c r="C724" t="s">
        <v>12444</v>
      </c>
      <c r="J724" t="s">
        <v>12708</v>
      </c>
      <c r="K724" t="s">
        <v>12471</v>
      </c>
      <c r="L724" t="s">
        <v>1263</v>
      </c>
      <c r="M724">
        <v>1</v>
      </c>
      <c r="P724" s="2" t="s">
        <v>12709</v>
      </c>
      <c r="Q724" t="s">
        <v>10138</v>
      </c>
      <c r="S724">
        <v>2.7442246999999999E-2</v>
      </c>
      <c r="T724">
        <v>6.1035156000000001E-4</v>
      </c>
      <c r="U724">
        <v>1.0979908E-2</v>
      </c>
      <c r="V724">
        <v>2.6083488000000002E-3</v>
      </c>
      <c r="W724">
        <v>1.5416925E-2</v>
      </c>
      <c r="X724">
        <v>5.9937126999999998E-3</v>
      </c>
      <c r="Y724">
        <v>0.5</v>
      </c>
      <c r="Z724">
        <v>0.32500000000000001</v>
      </c>
      <c r="AA724">
        <v>0</v>
      </c>
      <c r="AB724">
        <v>0.67500000000000004</v>
      </c>
      <c r="AC724">
        <v>0.64859999999999995</v>
      </c>
      <c r="AD724" t="s">
        <v>48</v>
      </c>
      <c r="AE724" t="s">
        <v>48</v>
      </c>
      <c r="AF724" t="s">
        <v>48</v>
      </c>
    </row>
    <row r="725" spans="1:32" hidden="1" outlineLevel="1" x14ac:dyDescent="0.2">
      <c r="A725" t="s">
        <v>12710</v>
      </c>
      <c r="B725" t="s">
        <v>12711</v>
      </c>
      <c r="C725" t="s">
        <v>12712</v>
      </c>
      <c r="J725" t="s">
        <v>12713</v>
      </c>
      <c r="K725" t="s">
        <v>12480</v>
      </c>
      <c r="L725" t="s">
        <v>1263</v>
      </c>
      <c r="M725">
        <v>1</v>
      </c>
      <c r="P725" s="2" t="s">
        <v>12714</v>
      </c>
      <c r="Q725" t="s">
        <v>47</v>
      </c>
      <c r="S725">
        <v>1.0618321999999999E-2</v>
      </c>
      <c r="T725">
        <v>6.1035156000000001E-4</v>
      </c>
      <c r="U725">
        <v>1.0552917E-2</v>
      </c>
      <c r="V725">
        <v>1.6464046E-3</v>
      </c>
      <c r="W725">
        <v>8.0068789999999997E-3</v>
      </c>
      <c r="X725">
        <v>6.2785195000000004E-3</v>
      </c>
      <c r="Y725">
        <v>0.25</v>
      </c>
      <c r="Z725">
        <v>0.318</v>
      </c>
      <c r="AA725">
        <v>0</v>
      </c>
      <c r="AB725">
        <v>0.68200000000000005</v>
      </c>
      <c r="AC725">
        <v>0.4199</v>
      </c>
      <c r="AD725" t="s">
        <v>48</v>
      </c>
      <c r="AE725" t="s">
        <v>48</v>
      </c>
      <c r="AF725" t="s">
        <v>48</v>
      </c>
    </row>
    <row r="726" spans="1:32" hidden="1" outlineLevel="1" x14ac:dyDescent="0.2">
      <c r="A726" t="s">
        <v>12715</v>
      </c>
      <c r="B726" t="s">
        <v>12716</v>
      </c>
      <c r="C726" t="s">
        <v>12717</v>
      </c>
      <c r="J726" t="s">
        <v>12718</v>
      </c>
      <c r="K726" t="s">
        <v>12485</v>
      </c>
      <c r="L726" t="s">
        <v>1263</v>
      </c>
      <c r="M726">
        <v>1</v>
      </c>
      <c r="P726" s="2" t="s">
        <v>12719</v>
      </c>
      <c r="Q726" t="s">
        <v>47</v>
      </c>
      <c r="S726">
        <v>2.107848E-2</v>
      </c>
      <c r="T726">
        <v>1.0442734E-3</v>
      </c>
      <c r="U726">
        <v>1.4259193999999999E-2</v>
      </c>
      <c r="V726">
        <v>3.2188135999999998E-3</v>
      </c>
      <c r="W726">
        <v>8.2728809999999993E-3</v>
      </c>
      <c r="X726">
        <v>7.4824755999999999E-3</v>
      </c>
      <c r="Y726">
        <v>-0.15</v>
      </c>
      <c r="Z726">
        <v>0</v>
      </c>
      <c r="AA726">
        <v>0</v>
      </c>
      <c r="AB726">
        <v>1</v>
      </c>
      <c r="AC726">
        <v>0</v>
      </c>
      <c r="AD726" t="s">
        <v>48</v>
      </c>
      <c r="AE726" t="s">
        <v>48</v>
      </c>
      <c r="AF726" t="s">
        <v>48</v>
      </c>
    </row>
    <row r="727" spans="1:32" hidden="1" outlineLevel="1" x14ac:dyDescent="0.2">
      <c r="A727" t="s">
        <v>12720</v>
      </c>
      <c r="B727" t="s">
        <v>12721</v>
      </c>
      <c r="C727" t="s">
        <v>10651</v>
      </c>
      <c r="J727" t="s">
        <v>12722</v>
      </c>
      <c r="K727" t="s">
        <v>12494</v>
      </c>
      <c r="L727" t="s">
        <v>1263</v>
      </c>
      <c r="M727">
        <v>1</v>
      </c>
      <c r="P727" s="2" t="s">
        <v>12723</v>
      </c>
      <c r="Q727" t="s">
        <v>47</v>
      </c>
      <c r="S727">
        <v>7.6876780000000006E-2</v>
      </c>
      <c r="T727">
        <v>1.8405914000000001E-3</v>
      </c>
      <c r="U727">
        <v>2.0578652999999999E-2</v>
      </c>
      <c r="V727">
        <v>3.5331827000000003E-2</v>
      </c>
      <c r="W727">
        <v>2.6186979999999999E-2</v>
      </c>
      <c r="X727">
        <v>6.5633263000000001E-3</v>
      </c>
      <c r="Y727">
        <v>8.2142857142857191E-3</v>
      </c>
      <c r="Z727">
        <v>3.3000000000000002E-2</v>
      </c>
      <c r="AA727">
        <v>0</v>
      </c>
      <c r="AB727">
        <v>0.96699999999999997</v>
      </c>
      <c r="AC727">
        <v>0.43909999999999999</v>
      </c>
      <c r="AD727" t="s">
        <v>48</v>
      </c>
      <c r="AE727" t="s">
        <v>48</v>
      </c>
      <c r="AF727" t="s">
        <v>48</v>
      </c>
    </row>
    <row r="728" spans="1:32" hidden="1" outlineLevel="1" x14ac:dyDescent="0.2">
      <c r="A728" t="s">
        <v>12724</v>
      </c>
      <c r="B728" t="s">
        <v>12725</v>
      </c>
      <c r="C728" t="s">
        <v>11632</v>
      </c>
      <c r="J728" t="s">
        <v>12726</v>
      </c>
      <c r="K728" t="s">
        <v>12536</v>
      </c>
      <c r="L728" t="s">
        <v>1263</v>
      </c>
      <c r="M728">
        <v>1</v>
      </c>
      <c r="P728" s="2" t="s">
        <v>12727</v>
      </c>
      <c r="Q728" t="s">
        <v>10150</v>
      </c>
      <c r="S728">
        <v>2.1903414E-2</v>
      </c>
      <c r="T728">
        <v>8.9168549999999998E-4</v>
      </c>
      <c r="U728">
        <v>1.2517073E-2</v>
      </c>
      <c r="V728">
        <v>2.0903789999999998E-3</v>
      </c>
      <c r="W728">
        <v>1.0970897E-2</v>
      </c>
      <c r="X728">
        <v>6.5827454000000002E-3</v>
      </c>
      <c r="Y728">
        <v>0</v>
      </c>
      <c r="Z728">
        <v>0.216</v>
      </c>
      <c r="AA728">
        <v>0.26800000000000002</v>
      </c>
      <c r="AB728">
        <v>0.51500000000000001</v>
      </c>
      <c r="AC728">
        <v>-0.128</v>
      </c>
      <c r="AD728" t="s">
        <v>48</v>
      </c>
      <c r="AE728" t="s">
        <v>48</v>
      </c>
      <c r="AF728" t="s">
        <v>48</v>
      </c>
    </row>
    <row r="729" spans="1:32" hidden="1" outlineLevel="1" x14ac:dyDescent="0.2">
      <c r="A729" t="s">
        <v>12728</v>
      </c>
      <c r="B729" t="s">
        <v>12729</v>
      </c>
      <c r="C729" t="s">
        <v>513</v>
      </c>
      <c r="J729" t="s">
        <v>12730</v>
      </c>
      <c r="K729" t="s">
        <v>12536</v>
      </c>
      <c r="L729" t="s">
        <v>1263</v>
      </c>
      <c r="M729">
        <v>1</v>
      </c>
      <c r="P729" s="2" t="s">
        <v>12731</v>
      </c>
      <c r="Q729" t="s">
        <v>47</v>
      </c>
      <c r="S729">
        <v>7.1337044000000002E-2</v>
      </c>
      <c r="T729">
        <v>3.6239623999999998E-3</v>
      </c>
      <c r="U729">
        <v>4.7173142000000001E-2</v>
      </c>
      <c r="V729">
        <v>3.9957687E-3</v>
      </c>
      <c r="W729">
        <v>1.5416925E-2</v>
      </c>
      <c r="X729">
        <v>8.2333300000000005E-3</v>
      </c>
      <c r="Y729">
        <v>0.4154761904761905</v>
      </c>
      <c r="Z729">
        <v>0.15</v>
      </c>
      <c r="AA729">
        <v>3.4000000000000002E-2</v>
      </c>
      <c r="AB729">
        <v>0.81599999999999995</v>
      </c>
      <c r="AC729">
        <v>0.90480000000000005</v>
      </c>
      <c r="AD729" t="s">
        <v>48</v>
      </c>
      <c r="AE729" t="s">
        <v>48</v>
      </c>
      <c r="AF729" t="s">
        <v>48</v>
      </c>
    </row>
    <row r="730" spans="1:32" hidden="1" outlineLevel="1" x14ac:dyDescent="0.2">
      <c r="A730" t="s">
        <v>12732</v>
      </c>
      <c r="B730" t="s">
        <v>12733</v>
      </c>
      <c r="C730" t="s">
        <v>12192</v>
      </c>
      <c r="J730" t="s">
        <v>12734</v>
      </c>
      <c r="K730" t="s">
        <v>12536</v>
      </c>
      <c r="L730" t="s">
        <v>1263</v>
      </c>
      <c r="M730">
        <v>1</v>
      </c>
      <c r="P730" s="2" t="s">
        <v>12735</v>
      </c>
      <c r="Q730" t="s">
        <v>47</v>
      </c>
      <c r="S730">
        <v>9.0475639999999993E-3</v>
      </c>
      <c r="T730">
        <v>5.4121020000000004E-4</v>
      </c>
      <c r="U730">
        <v>1.0877429500000001E-2</v>
      </c>
      <c r="V730">
        <v>1.6094067999999999E-3</v>
      </c>
      <c r="W730">
        <v>7.0758736999999997E-3</v>
      </c>
      <c r="X730">
        <v>6.3367756000000004E-3</v>
      </c>
      <c r="Y730">
        <v>0.17</v>
      </c>
      <c r="Z730">
        <v>2.5000000000000001E-2</v>
      </c>
      <c r="AA730">
        <v>1.7999999999999999E-2</v>
      </c>
      <c r="AB730">
        <v>0.95699999999999996</v>
      </c>
      <c r="AC730">
        <v>0.15379999999999999</v>
      </c>
      <c r="AD730" t="s">
        <v>48</v>
      </c>
      <c r="AE730" t="s">
        <v>48</v>
      </c>
      <c r="AF730" t="s">
        <v>48</v>
      </c>
    </row>
    <row r="731" spans="1:32" hidden="1" outlineLevel="1" x14ac:dyDescent="0.2">
      <c r="A731" t="s">
        <v>12736</v>
      </c>
      <c r="B731" t="s">
        <v>12737</v>
      </c>
      <c r="C731" t="s">
        <v>1096</v>
      </c>
      <c r="J731" t="s">
        <v>12738</v>
      </c>
      <c r="K731" t="s">
        <v>12536</v>
      </c>
      <c r="L731" t="s">
        <v>1263</v>
      </c>
      <c r="M731">
        <v>1</v>
      </c>
      <c r="P731" s="2" t="s">
        <v>12739</v>
      </c>
      <c r="Q731" t="s">
        <v>47</v>
      </c>
      <c r="S731">
        <v>4.4883764999999999E-2</v>
      </c>
      <c r="T731">
        <v>2.2125244000000001E-3</v>
      </c>
      <c r="U731">
        <v>2.9888187E-2</v>
      </c>
      <c r="V731">
        <v>3.6257899999999998E-3</v>
      </c>
      <c r="W731">
        <v>1.2718907999999999E-2</v>
      </c>
      <c r="X731">
        <v>8.4663540000000006E-3</v>
      </c>
      <c r="Y731">
        <v>0.15</v>
      </c>
      <c r="Z731">
        <v>7.1999999999999995E-2</v>
      </c>
      <c r="AA731">
        <v>7.8E-2</v>
      </c>
      <c r="AB731">
        <v>0.85</v>
      </c>
      <c r="AC731">
        <v>-9.9000000000000005E-2</v>
      </c>
      <c r="AD731" t="s">
        <v>48</v>
      </c>
      <c r="AE731" t="s">
        <v>48</v>
      </c>
      <c r="AF731" t="s">
        <v>48</v>
      </c>
    </row>
    <row r="732" spans="1:32" hidden="1" outlineLevel="1" x14ac:dyDescent="0.2">
      <c r="A732" t="s">
        <v>12740</v>
      </c>
      <c r="B732" t="s">
        <v>12741</v>
      </c>
      <c r="C732" t="s">
        <v>12742</v>
      </c>
      <c r="J732" t="s">
        <v>12743</v>
      </c>
      <c r="K732" t="s">
        <v>12536</v>
      </c>
      <c r="L732" t="s">
        <v>1263</v>
      </c>
      <c r="M732">
        <v>1</v>
      </c>
      <c r="P732" s="2" t="s">
        <v>12744</v>
      </c>
      <c r="Q732" t="s">
        <v>47</v>
      </c>
      <c r="S732">
        <v>0.24924077</v>
      </c>
      <c r="T732">
        <v>3.6430360000000001E-3</v>
      </c>
      <c r="U732">
        <v>3.0890211000000001E-2</v>
      </c>
      <c r="V732">
        <v>7.0295929999999998E-3</v>
      </c>
      <c r="W732">
        <v>0.18231720000000001</v>
      </c>
      <c r="X732">
        <v>6.9387536E-3</v>
      </c>
      <c r="Y732">
        <v>0.05</v>
      </c>
      <c r="Z732">
        <v>8.5000000000000006E-2</v>
      </c>
      <c r="AA732">
        <v>9.0999999999999998E-2</v>
      </c>
      <c r="AB732">
        <v>0.82299999999999995</v>
      </c>
      <c r="AC732">
        <v>-5.11E-2</v>
      </c>
      <c r="AD732" t="s">
        <v>48</v>
      </c>
      <c r="AE732" t="s">
        <v>48</v>
      </c>
      <c r="AF732" t="s">
        <v>48</v>
      </c>
    </row>
    <row r="733" spans="1:32" hidden="1" outlineLevel="1" x14ac:dyDescent="0.2">
      <c r="A733" t="s">
        <v>12745</v>
      </c>
      <c r="B733" t="s">
        <v>12746</v>
      </c>
      <c r="C733" t="s">
        <v>12742</v>
      </c>
      <c r="J733" t="s">
        <v>12747</v>
      </c>
      <c r="K733" t="s">
        <v>12536</v>
      </c>
      <c r="L733" t="s">
        <v>1263</v>
      </c>
      <c r="M733">
        <v>1</v>
      </c>
      <c r="P733" s="2" t="s">
        <v>12748</v>
      </c>
      <c r="Q733" t="s">
        <v>47</v>
      </c>
      <c r="S733">
        <v>4.4388983E-2</v>
      </c>
      <c r="T733">
        <v>1.1444091999999999E-3</v>
      </c>
      <c r="U733">
        <v>1.7299367E-2</v>
      </c>
      <c r="V733">
        <v>3.6072909999999999E-3</v>
      </c>
      <c r="W733">
        <v>1.8129934E-2</v>
      </c>
      <c r="X733">
        <v>6.8092960000000003E-3</v>
      </c>
      <c r="Y733">
        <v>-0.05</v>
      </c>
      <c r="Z733">
        <v>7.9000000000000001E-2</v>
      </c>
      <c r="AA733">
        <v>0</v>
      </c>
      <c r="AB733">
        <v>0.92100000000000004</v>
      </c>
      <c r="AC733">
        <v>0.2263</v>
      </c>
      <c r="AD733" t="s">
        <v>48</v>
      </c>
      <c r="AE733" t="s">
        <v>48</v>
      </c>
      <c r="AF733" t="s">
        <v>48</v>
      </c>
    </row>
    <row r="734" spans="1:32" hidden="1" outlineLevel="1" x14ac:dyDescent="0.2">
      <c r="A734" t="s">
        <v>12749</v>
      </c>
      <c r="B734" t="s">
        <v>12725</v>
      </c>
      <c r="C734" t="s">
        <v>12192</v>
      </c>
      <c r="J734" t="s">
        <v>12750</v>
      </c>
      <c r="K734" t="s">
        <v>12545</v>
      </c>
      <c r="L734" t="s">
        <v>1263</v>
      </c>
      <c r="M734">
        <v>1</v>
      </c>
      <c r="P734" s="2" t="s">
        <v>12751</v>
      </c>
      <c r="Q734" t="s">
        <v>47</v>
      </c>
      <c r="S734">
        <v>1.6210219000000001E-2</v>
      </c>
      <c r="T734">
        <v>5.7458879999999996E-4</v>
      </c>
      <c r="U734">
        <v>1.0689554E-2</v>
      </c>
      <c r="V734">
        <v>1.7388993E-3</v>
      </c>
      <c r="W734">
        <v>9.9448910000000008E-3</v>
      </c>
      <c r="X734">
        <v>6.4079775000000002E-3</v>
      </c>
      <c r="Y734">
        <v>0</v>
      </c>
      <c r="Z734">
        <v>8.7999999999999995E-2</v>
      </c>
      <c r="AA734">
        <v>0</v>
      </c>
      <c r="AB734">
        <v>0.91200000000000003</v>
      </c>
      <c r="AC734">
        <v>0.78200000000000003</v>
      </c>
      <c r="AD734" t="s">
        <v>48</v>
      </c>
      <c r="AE734" t="s">
        <v>48</v>
      </c>
      <c r="AF734" t="s">
        <v>48</v>
      </c>
    </row>
    <row r="735" spans="1:32" hidden="1" outlineLevel="1" x14ac:dyDescent="0.2">
      <c r="A735" t="s">
        <v>12752</v>
      </c>
      <c r="B735" t="s">
        <v>12753</v>
      </c>
      <c r="C735" t="s">
        <v>12192</v>
      </c>
      <c r="J735" t="s">
        <v>12754</v>
      </c>
      <c r="K735" t="s">
        <v>12553</v>
      </c>
      <c r="L735" t="s">
        <v>1263</v>
      </c>
      <c r="M735">
        <v>1</v>
      </c>
      <c r="P735" s="2" t="s">
        <v>12755</v>
      </c>
      <c r="Q735" t="s">
        <v>47</v>
      </c>
      <c r="S735">
        <v>4.4883764999999999E-2</v>
      </c>
      <c r="T735">
        <v>1.1682509999999999E-3</v>
      </c>
      <c r="U735">
        <v>1.7640960000000001E-2</v>
      </c>
      <c r="V735">
        <v>2.885833E-3</v>
      </c>
      <c r="W735">
        <v>2.2770792000000002E-2</v>
      </c>
      <c r="X735">
        <v>6.977591E-3</v>
      </c>
      <c r="Y735">
        <v>9.5360195360195354E-2</v>
      </c>
      <c r="Z735">
        <v>7.8E-2</v>
      </c>
      <c r="AA735">
        <v>7.9000000000000001E-2</v>
      </c>
      <c r="AB735">
        <v>0.84399999999999997</v>
      </c>
      <c r="AC735">
        <v>-3.8699999999999998E-2</v>
      </c>
      <c r="AD735" t="s">
        <v>48</v>
      </c>
      <c r="AE735" t="s">
        <v>48</v>
      </c>
      <c r="AF735" t="s">
        <v>48</v>
      </c>
    </row>
    <row r="736" spans="1:32" hidden="1" outlineLevel="1" x14ac:dyDescent="0.2">
      <c r="A736" t="s">
        <v>12756</v>
      </c>
      <c r="B736" t="s">
        <v>12757</v>
      </c>
      <c r="C736" t="s">
        <v>12578</v>
      </c>
      <c r="J736" t="s">
        <v>12758</v>
      </c>
      <c r="K736" t="s">
        <v>12553</v>
      </c>
      <c r="L736" t="s">
        <v>1263</v>
      </c>
      <c r="M736">
        <v>1</v>
      </c>
      <c r="P736" s="2" t="s">
        <v>12759</v>
      </c>
      <c r="Q736" t="s">
        <v>47</v>
      </c>
      <c r="S736">
        <v>1.5204934E-2</v>
      </c>
      <c r="T736">
        <v>5.6743620000000001E-4</v>
      </c>
      <c r="U736">
        <v>1.0399200000000001E-2</v>
      </c>
      <c r="V736">
        <v>1.4336669E-3</v>
      </c>
      <c r="W736">
        <v>9.2608870000000006E-3</v>
      </c>
      <c r="X736">
        <v>6.7057298E-3</v>
      </c>
      <c r="Y736">
        <v>0</v>
      </c>
      <c r="Z736">
        <v>0</v>
      </c>
      <c r="AA736">
        <v>0</v>
      </c>
      <c r="AB736">
        <v>1</v>
      </c>
      <c r="AC736">
        <v>0</v>
      </c>
      <c r="AD736" t="s">
        <v>48</v>
      </c>
      <c r="AE736" t="s">
        <v>48</v>
      </c>
      <c r="AF736" t="s">
        <v>48</v>
      </c>
    </row>
    <row r="737" spans="1:32" hidden="1" outlineLevel="1" x14ac:dyDescent="0.2">
      <c r="A737" t="s">
        <v>12760</v>
      </c>
      <c r="B737" t="s">
        <v>12761</v>
      </c>
      <c r="C737" t="s">
        <v>1096</v>
      </c>
      <c r="J737" t="s">
        <v>12762</v>
      </c>
      <c r="K737" t="s">
        <v>12598</v>
      </c>
      <c r="L737" t="s">
        <v>1263</v>
      </c>
      <c r="M737">
        <v>1</v>
      </c>
      <c r="P737" s="2" t="s">
        <v>12763</v>
      </c>
      <c r="Q737" t="s">
        <v>47</v>
      </c>
      <c r="S737">
        <v>1.5204934E-2</v>
      </c>
      <c r="T737">
        <v>8.3923340000000002E-4</v>
      </c>
      <c r="U737">
        <v>1.3268576000000001E-2</v>
      </c>
      <c r="V737">
        <v>2.4973554999999999E-3</v>
      </c>
      <c r="W737">
        <v>8.0638800000000007E-3</v>
      </c>
      <c r="X737">
        <v>7.7802282999999998E-3</v>
      </c>
      <c r="Y737">
        <v>0</v>
      </c>
      <c r="Z737">
        <v>0</v>
      </c>
      <c r="AA737">
        <v>0</v>
      </c>
      <c r="AB737">
        <v>1</v>
      </c>
      <c r="AC737">
        <v>0</v>
      </c>
      <c r="AD737" t="s">
        <v>48</v>
      </c>
      <c r="AE737" t="s">
        <v>48</v>
      </c>
      <c r="AF737" t="s">
        <v>48</v>
      </c>
    </row>
    <row r="738" spans="1:32" hidden="1" outlineLevel="1" x14ac:dyDescent="0.2">
      <c r="A738" t="s">
        <v>12764</v>
      </c>
      <c r="B738" t="s">
        <v>12765</v>
      </c>
      <c r="C738" t="s">
        <v>12277</v>
      </c>
      <c r="J738" t="s">
        <v>12766</v>
      </c>
      <c r="K738" t="s">
        <v>12619</v>
      </c>
      <c r="L738" t="s">
        <v>1263</v>
      </c>
      <c r="M738">
        <v>1</v>
      </c>
      <c r="P738" s="2" t="s">
        <v>12767</v>
      </c>
      <c r="Q738" t="s">
        <v>47</v>
      </c>
      <c r="S738">
        <v>3.4984488000000001E-2</v>
      </c>
      <c r="T738">
        <v>8.058548E-4</v>
      </c>
      <c r="U738">
        <v>1.2995303E-2</v>
      </c>
      <c r="V738">
        <v>2.3216156000000002E-3</v>
      </c>
      <c r="W738">
        <v>1.8710041E-2</v>
      </c>
      <c r="X738">
        <v>5.9840036999999997E-3</v>
      </c>
      <c r="Y738">
        <v>0</v>
      </c>
      <c r="Z738">
        <v>0</v>
      </c>
      <c r="AA738">
        <v>6.9000000000000006E-2</v>
      </c>
      <c r="AB738">
        <v>0.93100000000000005</v>
      </c>
      <c r="AC738">
        <v>-0.50229999999999997</v>
      </c>
      <c r="AD738" t="s">
        <v>48</v>
      </c>
      <c r="AE738" t="s">
        <v>48</v>
      </c>
      <c r="AF738" t="s">
        <v>48</v>
      </c>
    </row>
    <row r="739" spans="1:32" hidden="1" outlineLevel="1" x14ac:dyDescent="0.2">
      <c r="A739" t="s">
        <v>12768</v>
      </c>
      <c r="B739" t="s">
        <v>12769</v>
      </c>
      <c r="C739" t="s">
        <v>12290</v>
      </c>
      <c r="J739" t="s">
        <v>12770</v>
      </c>
      <c r="K739" t="s">
        <v>12627</v>
      </c>
      <c r="L739" t="s">
        <v>1263</v>
      </c>
      <c r="M739">
        <v>-9</v>
      </c>
      <c r="P739" s="2" t="s">
        <v>12771</v>
      </c>
      <c r="Q739" t="s">
        <v>47</v>
      </c>
      <c r="S739">
        <v>0.44021359999999998</v>
      </c>
      <c r="T739">
        <v>1.9353309999999999E-2</v>
      </c>
      <c r="U739">
        <v>0.43781817000000001</v>
      </c>
      <c r="V739">
        <v>9.1384705000000007E-3</v>
      </c>
      <c r="W739">
        <v>0.33889219999999998</v>
      </c>
      <c r="X739">
        <v>7.0552653999999999E-3</v>
      </c>
      <c r="Y739">
        <v>0.78125</v>
      </c>
      <c r="Z739">
        <v>0.28699999999999998</v>
      </c>
      <c r="AA739">
        <v>0.13</v>
      </c>
      <c r="AB739">
        <v>0.58299999999999996</v>
      </c>
      <c r="AC739">
        <v>0.77280000000000004</v>
      </c>
      <c r="AD739" t="s">
        <v>48</v>
      </c>
      <c r="AE739" t="s">
        <v>48</v>
      </c>
      <c r="AF739" t="s">
        <v>48</v>
      </c>
    </row>
    <row r="740" spans="1:32" hidden="1" outlineLevel="1" x14ac:dyDescent="0.2">
      <c r="A740" t="s">
        <v>12772</v>
      </c>
      <c r="B740" t="s">
        <v>12773</v>
      </c>
      <c r="C740" t="s">
        <v>10651</v>
      </c>
      <c r="J740" t="s">
        <v>12774</v>
      </c>
      <c r="K740" t="s">
        <v>12631</v>
      </c>
      <c r="L740" t="s">
        <v>1263</v>
      </c>
      <c r="M740">
        <v>1</v>
      </c>
      <c r="P740" s="2" t="s">
        <v>12775</v>
      </c>
      <c r="Q740" t="s">
        <v>47</v>
      </c>
      <c r="S740">
        <v>0.3302291</v>
      </c>
      <c r="T740">
        <v>1.2283324999999999E-2</v>
      </c>
      <c r="U740">
        <v>0.11230402</v>
      </c>
      <c r="V740">
        <v>0.36702603</v>
      </c>
      <c r="W740">
        <v>0.16875735</v>
      </c>
      <c r="X740">
        <v>1.2803185E-2</v>
      </c>
      <c r="Y740">
        <v>-3.3928571428571433E-2</v>
      </c>
      <c r="Z740">
        <v>8.4000000000000005E-2</v>
      </c>
      <c r="AA740">
        <v>0.122</v>
      </c>
      <c r="AB740">
        <v>0.79400000000000004</v>
      </c>
      <c r="AC740">
        <v>-0.40189999999999998</v>
      </c>
      <c r="AD740" t="s">
        <v>48</v>
      </c>
      <c r="AE740" t="s">
        <v>48</v>
      </c>
      <c r="AF740" t="s">
        <v>48</v>
      </c>
    </row>
    <row r="741" spans="1:32" hidden="1" outlineLevel="1" x14ac:dyDescent="0.2">
      <c r="A741" t="s">
        <v>12776</v>
      </c>
      <c r="B741" t="s">
        <v>12119</v>
      </c>
      <c r="C741" t="s">
        <v>10651</v>
      </c>
      <c r="J741" t="s">
        <v>12777</v>
      </c>
      <c r="K741" t="s">
        <v>12635</v>
      </c>
      <c r="L741" t="s">
        <v>1263</v>
      </c>
      <c r="M741">
        <v>1</v>
      </c>
      <c r="P741" s="2" t="s">
        <v>12778</v>
      </c>
      <c r="Q741" t="s">
        <v>47</v>
      </c>
      <c r="S741">
        <v>0.28550049999999999</v>
      </c>
      <c r="T741">
        <v>9.1171259999999997E-3</v>
      </c>
      <c r="U741">
        <v>0.104876526</v>
      </c>
      <c r="V741">
        <v>0.22063516</v>
      </c>
      <c r="W741">
        <v>0.13607833999999999</v>
      </c>
      <c r="X741">
        <v>9.2819370000000005E-3</v>
      </c>
      <c r="Y741">
        <v>-0.2</v>
      </c>
      <c r="Z741">
        <v>0.108</v>
      </c>
      <c r="AA741">
        <v>0.21299999999999999</v>
      </c>
      <c r="AB741">
        <v>0.67900000000000005</v>
      </c>
      <c r="AC741">
        <v>-0.6351</v>
      </c>
      <c r="AD741" t="s">
        <v>48</v>
      </c>
      <c r="AE741" t="s">
        <v>48</v>
      </c>
      <c r="AF741" t="s">
        <v>48</v>
      </c>
    </row>
    <row r="742" spans="1:32" hidden="1" outlineLevel="1" x14ac:dyDescent="0.2">
      <c r="A742" t="s">
        <v>12779</v>
      </c>
      <c r="B742" t="s">
        <v>12780</v>
      </c>
      <c r="C742" t="s">
        <v>11719</v>
      </c>
      <c r="J742" t="s">
        <v>12781</v>
      </c>
      <c r="K742" t="s">
        <v>12656</v>
      </c>
      <c r="L742" t="s">
        <v>1263</v>
      </c>
      <c r="M742">
        <v>1</v>
      </c>
      <c r="P742" s="2" t="s">
        <v>12782</v>
      </c>
      <c r="Q742" t="s">
        <v>47</v>
      </c>
      <c r="S742">
        <v>8.3999305999999996E-2</v>
      </c>
      <c r="T742">
        <v>1.7929077000000001E-3</v>
      </c>
      <c r="U742">
        <v>1.7845914000000001E-2</v>
      </c>
      <c r="V742">
        <v>4.0230179999999997E-2</v>
      </c>
      <c r="W742">
        <v>2.5413504E-2</v>
      </c>
      <c r="X742">
        <v>6.8028233999999996E-3</v>
      </c>
      <c r="Y742">
        <v>0</v>
      </c>
      <c r="Z742">
        <v>0.14299999999999999</v>
      </c>
      <c r="AA742">
        <v>0</v>
      </c>
      <c r="AB742">
        <v>0.85699999999999998</v>
      </c>
      <c r="AC742">
        <v>0.36120000000000002</v>
      </c>
      <c r="AD742" t="s">
        <v>48</v>
      </c>
      <c r="AE742" t="s">
        <v>48</v>
      </c>
      <c r="AF742" t="s">
        <v>48</v>
      </c>
    </row>
    <row r="743" spans="1:32" hidden="1" outlineLevel="1" x14ac:dyDescent="0.2">
      <c r="A743" t="s">
        <v>12783</v>
      </c>
      <c r="B743" t="s">
        <v>12784</v>
      </c>
      <c r="C743" t="s">
        <v>1096</v>
      </c>
      <c r="J743" t="s">
        <v>12785</v>
      </c>
      <c r="K743" t="s">
        <v>12660</v>
      </c>
      <c r="L743" t="s">
        <v>1263</v>
      </c>
      <c r="M743">
        <v>1</v>
      </c>
      <c r="P743" s="2" t="s">
        <v>12786</v>
      </c>
      <c r="Q743" t="s">
        <v>47</v>
      </c>
      <c r="S743">
        <v>0.11212669</v>
      </c>
      <c r="T743">
        <v>2.6893616000000001E-3</v>
      </c>
      <c r="U743">
        <v>2.2286615999999999E-2</v>
      </c>
      <c r="V743">
        <v>1.4752249E-2</v>
      </c>
      <c r="W743">
        <v>3.2578910000000003E-2</v>
      </c>
      <c r="X743">
        <v>7.2623979999999998E-3</v>
      </c>
      <c r="Y743">
        <v>0.15</v>
      </c>
      <c r="Z743">
        <v>0.111</v>
      </c>
      <c r="AA743">
        <v>0</v>
      </c>
      <c r="AB743">
        <v>0.88900000000000001</v>
      </c>
      <c r="AC743">
        <v>0.36120000000000002</v>
      </c>
      <c r="AD743" t="s">
        <v>48</v>
      </c>
      <c r="AE743" t="s">
        <v>48</v>
      </c>
      <c r="AF743" t="s">
        <v>48</v>
      </c>
    </row>
    <row r="744" spans="1:32" hidden="1" outlineLevel="1" x14ac:dyDescent="0.2">
      <c r="A744" t="s">
        <v>12787</v>
      </c>
      <c r="B744" t="s">
        <v>12788</v>
      </c>
      <c r="C744" t="s">
        <v>12789</v>
      </c>
      <c r="J744" t="s">
        <v>12790</v>
      </c>
      <c r="K744" t="s">
        <v>12669</v>
      </c>
      <c r="L744" t="s">
        <v>1263</v>
      </c>
      <c r="M744">
        <v>1</v>
      </c>
      <c r="P744" s="2" t="s">
        <v>12791</v>
      </c>
      <c r="Q744" t="s">
        <v>10492</v>
      </c>
      <c r="S744">
        <v>0.55668289999999998</v>
      </c>
      <c r="T744">
        <v>8.069076E-2</v>
      </c>
      <c r="U744">
        <v>0.50135689999999999</v>
      </c>
      <c r="V744">
        <v>5.9766109999999997E-2</v>
      </c>
      <c r="W744">
        <v>0.51458939999999997</v>
      </c>
      <c r="X744">
        <v>1.4048163000000001E-2</v>
      </c>
      <c r="Y744">
        <v>0.2901154401154401</v>
      </c>
      <c r="Z744">
        <v>0.216</v>
      </c>
      <c r="AA744">
        <v>1.2999999999999999E-2</v>
      </c>
      <c r="AB744">
        <v>0.77100000000000002</v>
      </c>
      <c r="AC744">
        <v>0.97740000000000005</v>
      </c>
      <c r="AD744" t="s">
        <v>48</v>
      </c>
      <c r="AE744" t="s">
        <v>48</v>
      </c>
      <c r="AF744" t="s">
        <v>48</v>
      </c>
    </row>
    <row r="745" spans="1:32" hidden="1" outlineLevel="1" x14ac:dyDescent="0.2">
      <c r="A745" t="s">
        <v>12792</v>
      </c>
      <c r="B745" t="s">
        <v>11976</v>
      </c>
      <c r="C745" t="s">
        <v>12696</v>
      </c>
      <c r="J745" t="s">
        <v>12793</v>
      </c>
      <c r="K745" t="s">
        <v>12703</v>
      </c>
      <c r="L745" t="s">
        <v>1263</v>
      </c>
      <c r="M745">
        <v>1</v>
      </c>
      <c r="P745" s="2" t="s">
        <v>12794</v>
      </c>
      <c r="Q745" t="s">
        <v>47</v>
      </c>
      <c r="S745">
        <v>2.8267179999999999E-2</v>
      </c>
      <c r="T745">
        <v>1.0967255E-3</v>
      </c>
      <c r="U745">
        <v>2.0032106000000001E-2</v>
      </c>
      <c r="V745">
        <v>5.4756826999999998E-3</v>
      </c>
      <c r="W745">
        <v>1.4504919E-2</v>
      </c>
      <c r="X745">
        <v>6.6733653999999998E-3</v>
      </c>
      <c r="Y745">
        <v>6.5016233766233777E-2</v>
      </c>
      <c r="Z745">
        <v>0.13400000000000001</v>
      </c>
      <c r="AA745">
        <v>2.3E-2</v>
      </c>
      <c r="AB745">
        <v>0.84299999999999997</v>
      </c>
      <c r="AC745">
        <v>0.94669999999999999</v>
      </c>
      <c r="AD745" t="s">
        <v>48</v>
      </c>
      <c r="AE745" t="s">
        <v>48</v>
      </c>
      <c r="AF745" t="s">
        <v>48</v>
      </c>
    </row>
    <row r="746" spans="1:32" hidden="1" outlineLevel="1" x14ac:dyDescent="0.2">
      <c r="A746" t="s">
        <v>12795</v>
      </c>
      <c r="B746" t="s">
        <v>12796</v>
      </c>
      <c r="C746" t="s">
        <v>12797</v>
      </c>
      <c r="J746" t="s">
        <v>12798</v>
      </c>
      <c r="K746" t="s">
        <v>12724</v>
      </c>
      <c r="L746" t="s">
        <v>1263</v>
      </c>
      <c r="M746">
        <v>1</v>
      </c>
      <c r="P746" s="2" t="s">
        <v>12799</v>
      </c>
      <c r="Q746" t="s">
        <v>10132</v>
      </c>
      <c r="S746">
        <v>0.44573321999999999</v>
      </c>
      <c r="T746">
        <v>1.2833110999999999E-2</v>
      </c>
      <c r="U746">
        <v>0.19893537</v>
      </c>
      <c r="V746">
        <v>2.1183542999999999E-2</v>
      </c>
      <c r="W746">
        <v>0.48913299999999998</v>
      </c>
      <c r="X746">
        <v>8.0779809999999997E-3</v>
      </c>
      <c r="Y746">
        <v>0.125</v>
      </c>
      <c r="Z746">
        <v>0.104</v>
      </c>
      <c r="AA746">
        <v>5.3999999999999999E-2</v>
      </c>
      <c r="AB746">
        <v>0.84299999999999997</v>
      </c>
      <c r="AC746">
        <v>0.46650000000000003</v>
      </c>
      <c r="AD746" t="s">
        <v>48</v>
      </c>
      <c r="AE746" t="s">
        <v>48</v>
      </c>
      <c r="AF746" t="s">
        <v>48</v>
      </c>
    </row>
    <row r="747" spans="1:32" hidden="1" outlineLevel="1" x14ac:dyDescent="0.2">
      <c r="A747" t="s">
        <v>12800</v>
      </c>
      <c r="B747" t="s">
        <v>12801</v>
      </c>
      <c r="C747" t="s">
        <v>12802</v>
      </c>
      <c r="J747" t="s">
        <v>4254</v>
      </c>
      <c r="K747" t="s">
        <v>12724</v>
      </c>
      <c r="L747" t="s">
        <v>1263</v>
      </c>
      <c r="M747">
        <v>1</v>
      </c>
      <c r="P747" s="2" t="s">
        <v>12803</v>
      </c>
      <c r="Q747" t="s">
        <v>47</v>
      </c>
      <c r="Y747" t="s">
        <v>48</v>
      </c>
      <c r="Z747" t="s">
        <v>48</v>
      </c>
      <c r="AA747" t="s">
        <v>48</v>
      </c>
      <c r="AB747" t="s">
        <v>48</v>
      </c>
      <c r="AC747" t="s">
        <v>48</v>
      </c>
      <c r="AD747" t="s">
        <v>48</v>
      </c>
      <c r="AE747" t="s">
        <v>48</v>
      </c>
      <c r="AF747" t="s">
        <v>48</v>
      </c>
    </row>
    <row r="748" spans="1:32" hidden="1" outlineLevel="1" x14ac:dyDescent="0.2">
      <c r="A748" t="s">
        <v>12804</v>
      </c>
      <c r="B748" t="s">
        <v>12805</v>
      </c>
      <c r="C748" t="s">
        <v>12806</v>
      </c>
      <c r="J748" t="s">
        <v>12807</v>
      </c>
      <c r="K748" t="s">
        <v>12724</v>
      </c>
      <c r="L748" t="s">
        <v>1263</v>
      </c>
      <c r="M748">
        <v>1</v>
      </c>
      <c r="P748" s="2" t="s">
        <v>12808</v>
      </c>
      <c r="Q748" t="s">
        <v>47</v>
      </c>
      <c r="S748">
        <v>2.1314176000000001E-2</v>
      </c>
      <c r="T748">
        <v>7.7247619999999998E-4</v>
      </c>
      <c r="U748">
        <v>1.2892825E-2</v>
      </c>
      <c r="V748">
        <v>2.3401144E-3</v>
      </c>
      <c r="W748">
        <v>1.1730902E-2</v>
      </c>
      <c r="X748">
        <v>6.3044110000000002E-3</v>
      </c>
      <c r="Y748">
        <v>0.1142857142857143</v>
      </c>
      <c r="Z748">
        <v>4.1000000000000002E-2</v>
      </c>
      <c r="AA748">
        <v>0.10100000000000001</v>
      </c>
      <c r="AB748">
        <v>0.85799999999999998</v>
      </c>
      <c r="AC748">
        <v>-0.61240000000000006</v>
      </c>
      <c r="AD748" t="s">
        <v>48</v>
      </c>
      <c r="AE748" t="s">
        <v>48</v>
      </c>
      <c r="AF748" t="s">
        <v>48</v>
      </c>
    </row>
    <row r="749" spans="1:32" hidden="1" outlineLevel="1" x14ac:dyDescent="0.2">
      <c r="A749" t="s">
        <v>12809</v>
      </c>
      <c r="B749" t="s">
        <v>12810</v>
      </c>
      <c r="C749" t="s">
        <v>12449</v>
      </c>
      <c r="J749" t="s">
        <v>12811</v>
      </c>
      <c r="K749" t="s">
        <v>12732</v>
      </c>
      <c r="L749" t="s">
        <v>1263</v>
      </c>
      <c r="M749">
        <v>1</v>
      </c>
      <c r="P749" s="2" t="s">
        <v>12812</v>
      </c>
      <c r="Q749" t="s">
        <v>10258</v>
      </c>
      <c r="S749">
        <v>0.10132480000000001</v>
      </c>
      <c r="T749">
        <v>2.4795531999999999E-3</v>
      </c>
      <c r="U749">
        <v>2.4814399000000001E-2</v>
      </c>
      <c r="V749">
        <v>5.9936525999999997E-3</v>
      </c>
      <c r="W749">
        <v>4.2665333E-2</v>
      </c>
      <c r="X749">
        <v>9.3337200000000002E-3</v>
      </c>
      <c r="Y749">
        <v>5.5699855699855708E-2</v>
      </c>
      <c r="Z749">
        <v>8.5000000000000006E-2</v>
      </c>
      <c r="AA749">
        <v>0.108</v>
      </c>
      <c r="AB749">
        <v>0.80700000000000005</v>
      </c>
      <c r="AC749">
        <v>-0.34839999999999999</v>
      </c>
      <c r="AD749" t="s">
        <v>48</v>
      </c>
      <c r="AE749" t="s">
        <v>48</v>
      </c>
      <c r="AF749" t="s">
        <v>48</v>
      </c>
    </row>
    <row r="750" spans="1:32" hidden="1" outlineLevel="1" x14ac:dyDescent="0.2">
      <c r="A750" t="s">
        <v>12813</v>
      </c>
      <c r="B750" t="s">
        <v>12814</v>
      </c>
      <c r="C750" t="s">
        <v>12815</v>
      </c>
      <c r="J750" t="s">
        <v>12816</v>
      </c>
      <c r="K750" t="s">
        <v>12736</v>
      </c>
      <c r="L750" t="s">
        <v>1263</v>
      </c>
      <c r="M750">
        <v>1</v>
      </c>
      <c r="P750" s="2" t="s">
        <v>12817</v>
      </c>
      <c r="Q750" t="s">
        <v>47</v>
      </c>
      <c r="S750">
        <v>2.5792382999999999E-2</v>
      </c>
      <c r="T750">
        <v>7.4863434000000003E-4</v>
      </c>
      <c r="U750">
        <v>1.2995303E-2</v>
      </c>
      <c r="V750">
        <v>2.6638457E-3</v>
      </c>
      <c r="W750">
        <v>1.302291E-2</v>
      </c>
      <c r="X750">
        <v>6.3497214999999997E-3</v>
      </c>
      <c r="Y750">
        <v>0.2080357142857143</v>
      </c>
      <c r="Z750">
        <v>8.3000000000000004E-2</v>
      </c>
      <c r="AA750">
        <v>0.05</v>
      </c>
      <c r="AB750">
        <v>0.86599999999999999</v>
      </c>
      <c r="AC750">
        <v>0.27160000000000001</v>
      </c>
      <c r="AD750" t="s">
        <v>48</v>
      </c>
      <c r="AE750" t="s">
        <v>48</v>
      </c>
      <c r="AF750" t="s">
        <v>48</v>
      </c>
    </row>
    <row r="751" spans="1:32" hidden="1" outlineLevel="1" x14ac:dyDescent="0.2">
      <c r="A751" t="s">
        <v>12818</v>
      </c>
      <c r="B751" t="s">
        <v>12819</v>
      </c>
      <c r="C751" t="s">
        <v>12600</v>
      </c>
      <c r="J751" t="s">
        <v>12820</v>
      </c>
      <c r="K751" t="s">
        <v>12736</v>
      </c>
      <c r="L751" t="s">
        <v>1263</v>
      </c>
      <c r="M751">
        <v>1</v>
      </c>
      <c r="P751" s="2" t="s">
        <v>12821</v>
      </c>
      <c r="Q751" t="s">
        <v>47</v>
      </c>
      <c r="S751">
        <v>5.9232413999999997E-2</v>
      </c>
      <c r="T751">
        <v>2.0122527999999998E-3</v>
      </c>
      <c r="U751">
        <v>2.5087673000000001E-2</v>
      </c>
      <c r="V751">
        <v>5.4386850000000004E-3</v>
      </c>
      <c r="W751">
        <v>1.8710041E-2</v>
      </c>
      <c r="X751">
        <v>7.3918556000000003E-3</v>
      </c>
      <c r="Y751">
        <v>0.25</v>
      </c>
      <c r="Z751">
        <v>0.14799999999999999</v>
      </c>
      <c r="AA751">
        <v>0</v>
      </c>
      <c r="AB751">
        <v>0.85199999999999998</v>
      </c>
      <c r="AC751">
        <v>0.64</v>
      </c>
      <c r="AD751" t="s">
        <v>48</v>
      </c>
      <c r="AE751" t="s">
        <v>48</v>
      </c>
      <c r="AF751" t="s">
        <v>48</v>
      </c>
    </row>
    <row r="752" spans="1:32" hidden="1" outlineLevel="1" x14ac:dyDescent="0.2">
      <c r="A752" t="s">
        <v>12822</v>
      </c>
      <c r="B752" t="s">
        <v>12823</v>
      </c>
      <c r="C752" t="s">
        <v>12824</v>
      </c>
      <c r="J752" t="s">
        <v>12825</v>
      </c>
      <c r="K752" t="s">
        <v>12736</v>
      </c>
      <c r="L752" t="s">
        <v>1263</v>
      </c>
      <c r="M752">
        <v>1</v>
      </c>
      <c r="P752" s="2" t="s">
        <v>12826</v>
      </c>
      <c r="Q752" t="s">
        <v>47</v>
      </c>
      <c r="S752">
        <v>2.4613906000000001E-2</v>
      </c>
      <c r="T752">
        <v>7.9154970000000003E-4</v>
      </c>
      <c r="U752">
        <v>1.5591404E-2</v>
      </c>
      <c r="V752">
        <v>3.1448180000000002E-3</v>
      </c>
      <c r="W752">
        <v>1.15029E-2</v>
      </c>
      <c r="X752">
        <v>6.2914653999999997E-3</v>
      </c>
      <c r="Y752">
        <v>0.20773809523809519</v>
      </c>
      <c r="Z752">
        <v>0.19800000000000001</v>
      </c>
      <c r="AA752">
        <v>0</v>
      </c>
      <c r="AB752">
        <v>0.80200000000000005</v>
      </c>
      <c r="AC752">
        <v>0.83540000000000003</v>
      </c>
      <c r="AD752" t="s">
        <v>48</v>
      </c>
      <c r="AE752" t="s">
        <v>48</v>
      </c>
      <c r="AF752" t="s">
        <v>48</v>
      </c>
    </row>
    <row r="753" spans="1:32" hidden="1" outlineLevel="1" x14ac:dyDescent="0.2">
      <c r="A753" t="s">
        <v>12827</v>
      </c>
      <c r="B753" t="s">
        <v>12828</v>
      </c>
      <c r="C753" t="s">
        <v>12829</v>
      </c>
      <c r="J753" t="s">
        <v>12830</v>
      </c>
      <c r="K753" t="s">
        <v>12749</v>
      </c>
      <c r="L753" t="s">
        <v>1263</v>
      </c>
      <c r="M753">
        <v>1</v>
      </c>
      <c r="P753" s="2" t="s">
        <v>12831</v>
      </c>
      <c r="Q753" t="s">
        <v>10060</v>
      </c>
      <c r="S753">
        <v>0.11098998</v>
      </c>
      <c r="T753">
        <v>3.0136108000000002E-3</v>
      </c>
      <c r="U753">
        <v>5.2684290000000002E-2</v>
      </c>
      <c r="V753">
        <v>5.7716659999999999E-3</v>
      </c>
      <c r="W753">
        <v>1.7678739999999998E-2</v>
      </c>
      <c r="X753">
        <v>9.1265879999999997E-3</v>
      </c>
      <c r="Y753">
        <v>0.23333333333333331</v>
      </c>
      <c r="Z753">
        <v>0.217</v>
      </c>
      <c r="AA753">
        <v>0</v>
      </c>
      <c r="AB753">
        <v>0.78300000000000003</v>
      </c>
      <c r="AC753">
        <v>0.79290000000000005</v>
      </c>
      <c r="AD753" t="s">
        <v>48</v>
      </c>
      <c r="AE753" t="s">
        <v>48</v>
      </c>
      <c r="AF753" t="s">
        <v>48</v>
      </c>
    </row>
    <row r="754" spans="1:32" hidden="1" outlineLevel="1" x14ac:dyDescent="0.2">
      <c r="A754" t="s">
        <v>12832</v>
      </c>
      <c r="B754" t="s">
        <v>12833</v>
      </c>
      <c r="C754" t="s">
        <v>10525</v>
      </c>
      <c r="J754" t="s">
        <v>12834</v>
      </c>
      <c r="K754" t="s">
        <v>12749</v>
      </c>
      <c r="L754" t="s">
        <v>1263</v>
      </c>
      <c r="M754">
        <v>1</v>
      </c>
      <c r="P754" s="2" t="s">
        <v>12835</v>
      </c>
      <c r="Q754" t="s">
        <v>47</v>
      </c>
      <c r="S754">
        <v>2.8149332999999999E-2</v>
      </c>
      <c r="T754">
        <v>8.4877013999999998E-4</v>
      </c>
      <c r="U754">
        <v>1.3029462E-2</v>
      </c>
      <c r="V754">
        <v>2.2291208000000001E-3</v>
      </c>
      <c r="W754">
        <v>1.4884921000000001E-2</v>
      </c>
      <c r="X754">
        <v>6.6345283000000003E-3</v>
      </c>
      <c r="Y754">
        <v>0</v>
      </c>
      <c r="Z754">
        <v>0.13700000000000001</v>
      </c>
      <c r="AA754">
        <v>0</v>
      </c>
      <c r="AB754">
        <v>0.86299999999999999</v>
      </c>
      <c r="AC754">
        <v>0.2263</v>
      </c>
      <c r="AD754" t="s">
        <v>48</v>
      </c>
      <c r="AE754" t="s">
        <v>48</v>
      </c>
      <c r="AF754" t="s">
        <v>48</v>
      </c>
    </row>
    <row r="755" spans="1:32" hidden="1" outlineLevel="1" x14ac:dyDescent="0.2">
      <c r="A755" t="s">
        <v>12836</v>
      </c>
      <c r="B755" t="s">
        <v>12837</v>
      </c>
      <c r="C755" t="s">
        <v>12600</v>
      </c>
      <c r="J755" t="s">
        <v>12838</v>
      </c>
      <c r="K755" t="s">
        <v>12760</v>
      </c>
      <c r="L755" t="s">
        <v>1263</v>
      </c>
      <c r="M755">
        <v>1</v>
      </c>
      <c r="P755" s="2" t="s">
        <v>12839</v>
      </c>
      <c r="Q755" t="s">
        <v>47</v>
      </c>
      <c r="S755">
        <v>1.6084560000000001E-2</v>
      </c>
      <c r="T755">
        <v>6.8187713999999999E-4</v>
      </c>
      <c r="U755">
        <v>1.0723712999999999E-2</v>
      </c>
      <c r="V755">
        <v>1.7666476999999999E-3</v>
      </c>
      <c r="W755">
        <v>9.127886E-3</v>
      </c>
      <c r="X755">
        <v>6.6539470000000003E-3</v>
      </c>
      <c r="Y755">
        <v>0</v>
      </c>
      <c r="Z755">
        <v>0</v>
      </c>
      <c r="AA755">
        <v>0</v>
      </c>
      <c r="AB755">
        <v>1</v>
      </c>
      <c r="AC755">
        <v>0</v>
      </c>
      <c r="AD755" t="s">
        <v>48</v>
      </c>
      <c r="AE755" t="s">
        <v>48</v>
      </c>
      <c r="AF755" t="s">
        <v>48</v>
      </c>
    </row>
    <row r="756" spans="1:32" hidden="1" outlineLevel="1" x14ac:dyDescent="0.2">
      <c r="A756" t="s">
        <v>12840</v>
      </c>
      <c r="B756" t="s">
        <v>12841</v>
      </c>
      <c r="C756" t="s">
        <v>12600</v>
      </c>
      <c r="J756" t="s">
        <v>12842</v>
      </c>
      <c r="K756" t="s">
        <v>12764</v>
      </c>
      <c r="L756" t="s">
        <v>1263</v>
      </c>
      <c r="M756">
        <v>1</v>
      </c>
      <c r="P756" s="2" t="s">
        <v>12843</v>
      </c>
      <c r="Q756" t="s">
        <v>47</v>
      </c>
      <c r="S756">
        <v>2.449606E-2</v>
      </c>
      <c r="T756">
        <v>1.1348724E-3</v>
      </c>
      <c r="U756">
        <v>1.7845914000000001E-2</v>
      </c>
      <c r="V756">
        <v>4.2177554999999999E-3</v>
      </c>
      <c r="W756">
        <v>1.0856897000000001E-2</v>
      </c>
      <c r="X756">
        <v>7.2235605000000001E-3</v>
      </c>
      <c r="Y756">
        <v>0</v>
      </c>
      <c r="Z756">
        <v>0</v>
      </c>
      <c r="AA756">
        <v>8.5000000000000006E-2</v>
      </c>
      <c r="AB756">
        <v>0.91500000000000004</v>
      </c>
      <c r="AC756">
        <v>-0.1027</v>
      </c>
      <c r="AD756" t="s">
        <v>48</v>
      </c>
      <c r="AE756" t="s">
        <v>48</v>
      </c>
      <c r="AF756" t="s">
        <v>48</v>
      </c>
    </row>
    <row r="757" spans="1:32" hidden="1" outlineLevel="1" x14ac:dyDescent="0.2">
      <c r="A757" t="s">
        <v>12844</v>
      </c>
      <c r="B757" t="s">
        <v>12845</v>
      </c>
      <c r="C757" t="s">
        <v>10199</v>
      </c>
      <c r="J757" t="s">
        <v>12846</v>
      </c>
      <c r="K757" t="s">
        <v>12768</v>
      </c>
      <c r="L757" t="s">
        <v>1263</v>
      </c>
      <c r="M757">
        <v>3</v>
      </c>
      <c r="P757" s="2" t="s">
        <v>12847</v>
      </c>
      <c r="Q757" t="s">
        <v>47</v>
      </c>
      <c r="S757">
        <v>1.8974753E-2</v>
      </c>
      <c r="T757">
        <v>1.3923645000000001E-3</v>
      </c>
      <c r="U757">
        <v>1.7640960000000001E-2</v>
      </c>
      <c r="V757">
        <v>3.903274E-3</v>
      </c>
      <c r="W757">
        <v>1.0172891999999999E-2</v>
      </c>
      <c r="X757">
        <v>7.6637166000000003E-3</v>
      </c>
      <c r="Y757">
        <v>0.2</v>
      </c>
      <c r="Z757">
        <v>0.64700000000000002</v>
      </c>
      <c r="AA757">
        <v>0</v>
      </c>
      <c r="AB757">
        <v>0.35299999999999998</v>
      </c>
      <c r="AC757">
        <v>0.875</v>
      </c>
      <c r="AD757" t="s">
        <v>48</v>
      </c>
      <c r="AE757" t="s">
        <v>48</v>
      </c>
      <c r="AF757" t="s">
        <v>48</v>
      </c>
    </row>
    <row r="758" spans="1:32" hidden="1" outlineLevel="1" x14ac:dyDescent="0.2">
      <c r="A758" t="s">
        <v>12848</v>
      </c>
      <c r="B758" t="s">
        <v>11542</v>
      </c>
      <c r="C758" t="s">
        <v>10199</v>
      </c>
      <c r="J758" t="s">
        <v>12849</v>
      </c>
      <c r="K758" t="s">
        <v>12772</v>
      </c>
      <c r="L758" t="s">
        <v>1263</v>
      </c>
      <c r="M758">
        <v>1</v>
      </c>
      <c r="P758" s="2" t="s">
        <v>12850</v>
      </c>
      <c r="Q758" t="s">
        <v>47</v>
      </c>
      <c r="S758">
        <v>0.29588300000000001</v>
      </c>
      <c r="T758">
        <v>7.0571899999999996E-3</v>
      </c>
      <c r="U758">
        <v>2.3516347999999999E-2</v>
      </c>
      <c r="V758">
        <v>0.28034934</v>
      </c>
      <c r="W758">
        <v>0.16766081999999999</v>
      </c>
      <c r="X758">
        <v>8.0003069999999999E-3</v>
      </c>
      <c r="Y758">
        <v>0.10334821428571429</v>
      </c>
      <c r="Z758">
        <v>0.23899999999999999</v>
      </c>
      <c r="AA758">
        <v>5.3999999999999999E-2</v>
      </c>
      <c r="AB758">
        <v>0.70699999999999996</v>
      </c>
      <c r="AC758">
        <v>0.92479999999999996</v>
      </c>
      <c r="AD758" t="s">
        <v>48</v>
      </c>
      <c r="AE758" t="s">
        <v>48</v>
      </c>
      <c r="AF758" t="s">
        <v>48</v>
      </c>
    </row>
    <row r="759" spans="1:32" hidden="1" outlineLevel="1" x14ac:dyDescent="0.2">
      <c r="A759" t="s">
        <v>12851</v>
      </c>
      <c r="B759" t="s">
        <v>12852</v>
      </c>
      <c r="C759" t="s">
        <v>12636</v>
      </c>
      <c r="J759" t="s">
        <v>12853</v>
      </c>
      <c r="K759" t="s">
        <v>12776</v>
      </c>
      <c r="L759" t="s">
        <v>1263</v>
      </c>
      <c r="M759">
        <v>1</v>
      </c>
      <c r="P759" s="2" t="s">
        <v>12854</v>
      </c>
      <c r="Q759" t="s">
        <v>47</v>
      </c>
      <c r="S759">
        <v>0.15545623</v>
      </c>
      <c r="T759">
        <v>4.2533874999999997E-3</v>
      </c>
      <c r="U759">
        <v>4.3415543000000001E-2</v>
      </c>
      <c r="V759">
        <v>0.10221587</v>
      </c>
      <c r="W759">
        <v>3.1146555999999999E-2</v>
      </c>
      <c r="X759">
        <v>1.1405042000000001E-2</v>
      </c>
      <c r="Y759">
        <v>0.1</v>
      </c>
      <c r="Z759">
        <v>0.1</v>
      </c>
      <c r="AA759">
        <v>7.2999999999999995E-2</v>
      </c>
      <c r="AB759">
        <v>0.82799999999999996</v>
      </c>
      <c r="AC759">
        <v>-0.20230000000000001</v>
      </c>
      <c r="AD759" t="s">
        <v>48</v>
      </c>
      <c r="AE759" t="s">
        <v>48</v>
      </c>
      <c r="AF759" t="s">
        <v>48</v>
      </c>
    </row>
    <row r="760" spans="1:32" hidden="1" outlineLevel="1" x14ac:dyDescent="0.2">
      <c r="A760" t="s">
        <v>12855</v>
      </c>
      <c r="B760" t="s">
        <v>12856</v>
      </c>
      <c r="C760" t="s">
        <v>12662</v>
      </c>
      <c r="J760" t="s">
        <v>12857</v>
      </c>
      <c r="K760" t="s">
        <v>12783</v>
      </c>
      <c r="L760" t="s">
        <v>1263</v>
      </c>
      <c r="M760">
        <v>1</v>
      </c>
      <c r="P760" s="2" t="s">
        <v>12858</v>
      </c>
      <c r="Q760" t="s">
        <v>47</v>
      </c>
      <c r="S760">
        <v>0.103928015</v>
      </c>
      <c r="T760">
        <v>1.783371E-3</v>
      </c>
      <c r="U760">
        <v>2.1330156999999999E-2</v>
      </c>
      <c r="V760">
        <v>4.3657473000000002E-3</v>
      </c>
      <c r="W760">
        <v>3.3239998E-2</v>
      </c>
      <c r="X760">
        <v>7.2235605000000001E-3</v>
      </c>
      <c r="Y760">
        <v>-0.27777777777777768</v>
      </c>
      <c r="Z760">
        <v>2.7E-2</v>
      </c>
      <c r="AA760">
        <v>9.1999999999999998E-2</v>
      </c>
      <c r="AB760">
        <v>0.88</v>
      </c>
      <c r="AC760">
        <v>-0.40189999999999998</v>
      </c>
      <c r="AD760" t="s">
        <v>48</v>
      </c>
      <c r="AE760" t="s">
        <v>48</v>
      </c>
      <c r="AF760" t="s">
        <v>48</v>
      </c>
    </row>
    <row r="761" spans="1:32" hidden="1" outlineLevel="1" x14ac:dyDescent="0.2">
      <c r="A761" t="s">
        <v>12859</v>
      </c>
      <c r="B761" t="s">
        <v>12523</v>
      </c>
      <c r="C761" t="s">
        <v>12860</v>
      </c>
      <c r="J761" t="s">
        <v>12861</v>
      </c>
      <c r="K761" t="s">
        <v>12783</v>
      </c>
      <c r="L761" t="s">
        <v>1263</v>
      </c>
      <c r="M761">
        <v>1</v>
      </c>
      <c r="P761" s="2" t="s">
        <v>12862</v>
      </c>
      <c r="Q761" t="s">
        <v>47</v>
      </c>
      <c r="S761">
        <v>2.5438840000000001E-2</v>
      </c>
      <c r="T761">
        <v>1.0967255E-3</v>
      </c>
      <c r="U761">
        <v>1.5523086E-2</v>
      </c>
      <c r="V761">
        <v>3.6627878000000001E-3</v>
      </c>
      <c r="W761">
        <v>1.0818896E-2</v>
      </c>
      <c r="X761">
        <v>7.4177469999999997E-3</v>
      </c>
      <c r="Y761">
        <v>0.15773809523809521</v>
      </c>
      <c r="Z761">
        <v>0</v>
      </c>
      <c r="AA761">
        <v>0</v>
      </c>
      <c r="AB761">
        <v>1</v>
      </c>
      <c r="AC761">
        <v>0</v>
      </c>
      <c r="AD761" t="s">
        <v>48</v>
      </c>
      <c r="AE761" t="s">
        <v>48</v>
      </c>
      <c r="AF761" t="s">
        <v>48</v>
      </c>
    </row>
    <row r="762" spans="1:32" hidden="1" outlineLevel="1" x14ac:dyDescent="0.2">
      <c r="A762" t="s">
        <v>12863</v>
      </c>
      <c r="B762" t="s">
        <v>12864</v>
      </c>
      <c r="C762" t="s">
        <v>12865</v>
      </c>
      <c r="J762" t="s">
        <v>12866</v>
      </c>
      <c r="K762" t="s">
        <v>12795</v>
      </c>
      <c r="L762" t="s">
        <v>1263</v>
      </c>
      <c r="M762">
        <v>1</v>
      </c>
      <c r="P762" s="2" t="s">
        <v>12867</v>
      </c>
      <c r="Q762" t="s">
        <v>47</v>
      </c>
      <c r="S762">
        <v>0.84031909999999999</v>
      </c>
      <c r="T762">
        <v>0.18538254000000001</v>
      </c>
      <c r="U762">
        <v>0.80867460000000002</v>
      </c>
      <c r="V762">
        <v>8.5009959999999996E-2</v>
      </c>
      <c r="W762">
        <v>0.71027446000000005</v>
      </c>
      <c r="X762">
        <v>1.01363575E-2</v>
      </c>
      <c r="Y762">
        <v>0.2</v>
      </c>
      <c r="Z762">
        <v>0.248</v>
      </c>
      <c r="AA762">
        <v>0</v>
      </c>
      <c r="AB762">
        <v>0.752</v>
      </c>
      <c r="AC762">
        <v>0.64610000000000001</v>
      </c>
      <c r="AD762" t="s">
        <v>48</v>
      </c>
      <c r="AE762" t="s">
        <v>48</v>
      </c>
      <c r="AF762" t="s">
        <v>48</v>
      </c>
    </row>
    <row r="763" spans="1:32" hidden="1" outlineLevel="1" x14ac:dyDescent="0.2">
      <c r="A763" t="s">
        <v>12868</v>
      </c>
      <c r="B763" t="s">
        <v>12869</v>
      </c>
      <c r="C763" t="s">
        <v>12870</v>
      </c>
      <c r="J763" t="s">
        <v>12871</v>
      </c>
      <c r="K763" t="s">
        <v>12795</v>
      </c>
      <c r="L763" t="s">
        <v>1263</v>
      </c>
      <c r="M763">
        <v>1</v>
      </c>
      <c r="P763" s="2" t="s">
        <v>12872</v>
      </c>
      <c r="Q763" t="s">
        <v>47</v>
      </c>
      <c r="S763">
        <v>0.31825066000000002</v>
      </c>
      <c r="T763">
        <v>6.3323974999999998E-3</v>
      </c>
      <c r="U763">
        <v>8.4520880000000007E-2</v>
      </c>
      <c r="V763">
        <v>1.2061301999999999E-2</v>
      </c>
      <c r="W763">
        <v>0.26957804000000002</v>
      </c>
      <c r="X763">
        <v>7.2753434000000002E-3</v>
      </c>
      <c r="Y763">
        <v>0.36875000000000002</v>
      </c>
      <c r="Z763">
        <v>0.24199999999999999</v>
      </c>
      <c r="AA763">
        <v>0.129</v>
      </c>
      <c r="AB763">
        <v>0.629</v>
      </c>
      <c r="AC763">
        <v>0.45540000000000003</v>
      </c>
      <c r="AD763" t="s">
        <v>48</v>
      </c>
      <c r="AE763" t="s">
        <v>48</v>
      </c>
      <c r="AF763" t="s">
        <v>48</v>
      </c>
    </row>
    <row r="764" spans="1:32" hidden="1" outlineLevel="1" x14ac:dyDescent="0.2">
      <c r="A764" t="s">
        <v>12873</v>
      </c>
      <c r="B764" t="s">
        <v>12874</v>
      </c>
      <c r="C764" t="s">
        <v>12875</v>
      </c>
      <c r="J764" t="s">
        <v>12876</v>
      </c>
      <c r="K764" t="s">
        <v>12795</v>
      </c>
      <c r="L764" t="s">
        <v>1263</v>
      </c>
      <c r="M764">
        <v>1</v>
      </c>
      <c r="P764" s="2" t="s">
        <v>12877</v>
      </c>
      <c r="Q764" t="s">
        <v>47</v>
      </c>
      <c r="S764">
        <v>2.9327808E-2</v>
      </c>
      <c r="T764">
        <v>9.3460082999999999E-4</v>
      </c>
      <c r="U764">
        <v>1.5386449E-2</v>
      </c>
      <c r="V764">
        <v>3.7367835000000002E-3</v>
      </c>
      <c r="W764">
        <v>1.3402911999999999E-2</v>
      </c>
      <c r="X764">
        <v>6.3303029999999998E-3</v>
      </c>
      <c r="Y764">
        <v>0.1</v>
      </c>
      <c r="Z764">
        <v>5.0999999999999997E-2</v>
      </c>
      <c r="AA764">
        <v>0</v>
      </c>
      <c r="AB764">
        <v>0.94899999999999995</v>
      </c>
      <c r="AC764">
        <v>0.3291</v>
      </c>
      <c r="AD764" t="s">
        <v>48</v>
      </c>
      <c r="AE764" t="s">
        <v>48</v>
      </c>
      <c r="AF764" t="s">
        <v>48</v>
      </c>
    </row>
    <row r="765" spans="1:32" hidden="1" outlineLevel="1" x14ac:dyDescent="0.2">
      <c r="A765" t="s">
        <v>12878</v>
      </c>
      <c r="B765" t="s">
        <v>12879</v>
      </c>
      <c r="C765" t="s">
        <v>12880</v>
      </c>
      <c r="J765" t="s">
        <v>12881</v>
      </c>
      <c r="K765" t="s">
        <v>12795</v>
      </c>
      <c r="L765" t="s">
        <v>1263</v>
      </c>
      <c r="M765">
        <v>1</v>
      </c>
      <c r="P765" s="2" t="s">
        <v>12882</v>
      </c>
      <c r="Q765" t="s">
        <v>10060</v>
      </c>
      <c r="S765">
        <v>0.115658075</v>
      </c>
      <c r="T765">
        <v>2.9373170000000001E-3</v>
      </c>
      <c r="U765">
        <v>2.474608E-2</v>
      </c>
      <c r="V765">
        <v>1.0137413E-2</v>
      </c>
      <c r="W765">
        <v>3.2468732E-2</v>
      </c>
      <c r="X765">
        <v>1.0265814999999999E-2</v>
      </c>
      <c r="Y765">
        <v>-0.1</v>
      </c>
      <c r="Z765">
        <v>0</v>
      </c>
      <c r="AA765">
        <v>0.20899999999999999</v>
      </c>
      <c r="AB765">
        <v>0.79100000000000004</v>
      </c>
      <c r="AC765">
        <v>-0.27550000000000002</v>
      </c>
      <c r="AD765" t="s">
        <v>48</v>
      </c>
      <c r="AE765" t="s">
        <v>48</v>
      </c>
      <c r="AF765" t="s">
        <v>48</v>
      </c>
    </row>
    <row r="766" spans="1:32" hidden="1" outlineLevel="1" x14ac:dyDescent="0.2">
      <c r="A766" t="s">
        <v>12883</v>
      </c>
      <c r="B766" t="s">
        <v>12884</v>
      </c>
      <c r="C766" t="s">
        <v>12192</v>
      </c>
      <c r="J766" t="s">
        <v>12885</v>
      </c>
      <c r="K766" t="s">
        <v>12809</v>
      </c>
      <c r="L766" t="s">
        <v>1263</v>
      </c>
      <c r="M766">
        <v>1</v>
      </c>
      <c r="P766" s="2" t="s">
        <v>12886</v>
      </c>
      <c r="Q766" t="s">
        <v>47</v>
      </c>
      <c r="S766">
        <v>0.56269526000000003</v>
      </c>
      <c r="T766">
        <v>2.3076923999999999E-2</v>
      </c>
      <c r="U766">
        <v>0.35722799999999999</v>
      </c>
      <c r="V766">
        <v>2.8418748000000001E-2</v>
      </c>
      <c r="W766">
        <v>0.61794596999999996</v>
      </c>
      <c r="X766">
        <v>0.10389658</v>
      </c>
      <c r="Y766">
        <v>-0.17795329670329671</v>
      </c>
      <c r="Z766">
        <v>0.125</v>
      </c>
      <c r="AA766">
        <v>7.4999999999999997E-2</v>
      </c>
      <c r="AB766">
        <v>0.80100000000000005</v>
      </c>
      <c r="AC766">
        <v>0.8508</v>
      </c>
      <c r="AD766" t="s">
        <v>48</v>
      </c>
      <c r="AE766" t="s">
        <v>48</v>
      </c>
      <c r="AF766" t="s">
        <v>48</v>
      </c>
    </row>
    <row r="767" spans="1:32" hidden="1" outlineLevel="1" x14ac:dyDescent="0.2">
      <c r="A767" t="s">
        <v>12887</v>
      </c>
      <c r="B767" t="s">
        <v>12888</v>
      </c>
      <c r="C767" t="s">
        <v>11887</v>
      </c>
      <c r="J767" t="s">
        <v>12889</v>
      </c>
      <c r="K767" t="s">
        <v>12818</v>
      </c>
      <c r="L767" t="s">
        <v>1263</v>
      </c>
      <c r="M767">
        <v>1</v>
      </c>
      <c r="P767" s="2" t="s">
        <v>12890</v>
      </c>
      <c r="Q767" t="s">
        <v>47</v>
      </c>
      <c r="S767">
        <v>2.6617314999999999E-2</v>
      </c>
      <c r="T767">
        <v>8.2492830000000005E-4</v>
      </c>
      <c r="U767">
        <v>1.2448753999999999E-2</v>
      </c>
      <c r="V767">
        <v>2.4973554999999999E-3</v>
      </c>
      <c r="W767">
        <v>1.2338906E-2</v>
      </c>
      <c r="X767">
        <v>6.589218E-3</v>
      </c>
      <c r="Y767">
        <v>0.45</v>
      </c>
      <c r="Z767">
        <v>0</v>
      </c>
      <c r="AA767">
        <v>4.2000000000000003E-2</v>
      </c>
      <c r="AB767">
        <v>0.95799999999999996</v>
      </c>
      <c r="AC767">
        <v>-0.3412</v>
      </c>
      <c r="AD767" t="s">
        <v>48</v>
      </c>
      <c r="AE767" t="s">
        <v>48</v>
      </c>
      <c r="AF767" t="s">
        <v>48</v>
      </c>
    </row>
    <row r="768" spans="1:32" hidden="1" outlineLevel="1" x14ac:dyDescent="0.2">
      <c r="A768" t="s">
        <v>12891</v>
      </c>
      <c r="B768" t="s">
        <v>12892</v>
      </c>
      <c r="C768" t="s">
        <v>12893</v>
      </c>
      <c r="J768" t="s">
        <v>12894</v>
      </c>
      <c r="K768" t="s">
        <v>12818</v>
      </c>
      <c r="L768" t="s">
        <v>1263</v>
      </c>
      <c r="M768">
        <v>1</v>
      </c>
      <c r="P768" s="2" t="s">
        <v>12895</v>
      </c>
      <c r="Q768" t="s">
        <v>47</v>
      </c>
      <c r="S768">
        <v>3.0741978E-2</v>
      </c>
      <c r="T768">
        <v>9.5844270000000002E-4</v>
      </c>
      <c r="U768">
        <v>1.5386449E-2</v>
      </c>
      <c r="V768">
        <v>3.2373124000000001E-3</v>
      </c>
      <c r="W768">
        <v>1.2832909E-2</v>
      </c>
      <c r="X768">
        <v>6.9387536E-3</v>
      </c>
      <c r="Y768">
        <v>-0.3</v>
      </c>
      <c r="Z768">
        <v>0</v>
      </c>
      <c r="AA768">
        <v>0</v>
      </c>
      <c r="AB768">
        <v>1</v>
      </c>
      <c r="AC768">
        <v>0</v>
      </c>
      <c r="AD768" t="s">
        <v>48</v>
      </c>
      <c r="AE768" t="s">
        <v>48</v>
      </c>
      <c r="AF768" t="s">
        <v>48</v>
      </c>
    </row>
    <row r="769" spans="1:32" hidden="1" outlineLevel="1" x14ac:dyDescent="0.2">
      <c r="A769" t="s">
        <v>12896</v>
      </c>
      <c r="B769" t="s">
        <v>12897</v>
      </c>
      <c r="C769" t="s">
        <v>12192</v>
      </c>
      <c r="J769" t="s">
        <v>12898</v>
      </c>
      <c r="K769" t="s">
        <v>12827</v>
      </c>
      <c r="L769" t="s">
        <v>1263</v>
      </c>
      <c r="M769">
        <v>1</v>
      </c>
      <c r="P769" s="2" t="s">
        <v>12899</v>
      </c>
      <c r="Q769" t="s">
        <v>47</v>
      </c>
      <c r="S769">
        <v>9.3081269999999994E-2</v>
      </c>
      <c r="T769">
        <v>2.8419495E-3</v>
      </c>
      <c r="U769">
        <v>3.1892240000000002E-2</v>
      </c>
      <c r="V769">
        <v>8.5465049999999994E-3</v>
      </c>
      <c r="W769">
        <v>2.8612386E-2</v>
      </c>
      <c r="X769">
        <v>7.7931739999999999E-3</v>
      </c>
      <c r="Y769">
        <v>0.1772727272727273</v>
      </c>
      <c r="Z769">
        <v>6.8000000000000005E-2</v>
      </c>
      <c r="AA769">
        <v>3.2000000000000001E-2</v>
      </c>
      <c r="AB769">
        <v>0.9</v>
      </c>
      <c r="AC769">
        <v>0.72819999999999996</v>
      </c>
      <c r="AD769" t="s">
        <v>48</v>
      </c>
      <c r="AE769" t="s">
        <v>48</v>
      </c>
      <c r="AF769" t="s">
        <v>48</v>
      </c>
    </row>
    <row r="770" spans="1:32" hidden="1" outlineLevel="1" x14ac:dyDescent="0.2">
      <c r="A770" t="s">
        <v>12900</v>
      </c>
      <c r="B770" t="s">
        <v>12901</v>
      </c>
      <c r="C770" t="s">
        <v>12797</v>
      </c>
      <c r="J770" t="s">
        <v>12902</v>
      </c>
      <c r="K770" t="s">
        <v>12863</v>
      </c>
      <c r="L770" t="s">
        <v>1263</v>
      </c>
      <c r="M770">
        <v>1</v>
      </c>
      <c r="P770" s="2" t="s">
        <v>12903</v>
      </c>
      <c r="Q770" t="s">
        <v>10132</v>
      </c>
      <c r="S770">
        <v>0.33899839999999998</v>
      </c>
      <c r="T770">
        <v>1.6641939000000001E-2</v>
      </c>
      <c r="U770">
        <v>0.32658686999999997</v>
      </c>
      <c r="V770">
        <v>2.2590387999999999E-2</v>
      </c>
      <c r="W770">
        <v>6.7220719999999998E-2</v>
      </c>
      <c r="X770">
        <v>1.0576514E-2</v>
      </c>
      <c r="Y770">
        <v>-0.1</v>
      </c>
      <c r="Z770">
        <v>0</v>
      </c>
      <c r="AA770">
        <v>0.12</v>
      </c>
      <c r="AB770">
        <v>0.88</v>
      </c>
      <c r="AC770">
        <v>-0.49730000000000002</v>
      </c>
      <c r="AD770" t="s">
        <v>48</v>
      </c>
      <c r="AE770" t="s">
        <v>48</v>
      </c>
      <c r="AF770" t="s">
        <v>48</v>
      </c>
    </row>
    <row r="771" spans="1:32" hidden="1" outlineLevel="1" x14ac:dyDescent="0.2">
      <c r="A771" t="s">
        <v>12904</v>
      </c>
      <c r="B771" t="s">
        <v>12837</v>
      </c>
      <c r="C771" t="s">
        <v>12797</v>
      </c>
      <c r="J771" t="s">
        <v>12905</v>
      </c>
      <c r="K771" t="s">
        <v>12868</v>
      </c>
      <c r="L771" t="s">
        <v>1263</v>
      </c>
      <c r="M771">
        <v>1</v>
      </c>
      <c r="P771" s="2" t="s">
        <v>12906</v>
      </c>
      <c r="Q771" t="s">
        <v>10132</v>
      </c>
      <c r="S771">
        <v>5.2305480000000001E-2</v>
      </c>
      <c r="T771">
        <v>1.783371E-3</v>
      </c>
      <c r="U771">
        <v>2.9888187E-2</v>
      </c>
      <c r="V771">
        <v>6.6596143999999996E-3</v>
      </c>
      <c r="W771">
        <v>1.7291999999999998E-2</v>
      </c>
      <c r="X771">
        <v>7.7413910000000002E-3</v>
      </c>
      <c r="Y771">
        <v>4.5833333333333337E-2</v>
      </c>
      <c r="Z771">
        <v>0.128</v>
      </c>
      <c r="AA771">
        <v>0.11700000000000001</v>
      </c>
      <c r="AB771">
        <v>0.754</v>
      </c>
      <c r="AC771">
        <v>0.1007</v>
      </c>
      <c r="AD771" t="s">
        <v>48</v>
      </c>
      <c r="AE771" t="s">
        <v>48</v>
      </c>
      <c r="AF771" t="s">
        <v>48</v>
      </c>
    </row>
    <row r="772" spans="1:32" hidden="1" outlineLevel="1" x14ac:dyDescent="0.2">
      <c r="A772" t="s">
        <v>12907</v>
      </c>
      <c r="B772" t="s">
        <v>11991</v>
      </c>
      <c r="C772" t="s">
        <v>12600</v>
      </c>
      <c r="J772" t="s">
        <v>12908</v>
      </c>
      <c r="K772" t="s">
        <v>12887</v>
      </c>
      <c r="L772" t="s">
        <v>1263</v>
      </c>
      <c r="M772">
        <v>1</v>
      </c>
      <c r="P772" s="2" t="s">
        <v>12909</v>
      </c>
      <c r="Q772" t="s">
        <v>47</v>
      </c>
      <c r="S772">
        <v>1.9603057E-2</v>
      </c>
      <c r="T772">
        <v>7.1048737000000003E-4</v>
      </c>
      <c r="U772">
        <v>1.261955E-2</v>
      </c>
      <c r="V772">
        <v>2.1458757E-3</v>
      </c>
      <c r="W772">
        <v>9.5458890000000001E-3</v>
      </c>
      <c r="X772">
        <v>6.6410009999999997E-3</v>
      </c>
      <c r="Y772">
        <v>-0.1</v>
      </c>
      <c r="Z772">
        <v>0</v>
      </c>
      <c r="AA772">
        <v>0</v>
      </c>
      <c r="AB772">
        <v>1</v>
      </c>
      <c r="AC772">
        <v>0</v>
      </c>
      <c r="AD772" t="s">
        <v>48</v>
      </c>
      <c r="AE772" t="s">
        <v>48</v>
      </c>
      <c r="AF772" t="s">
        <v>48</v>
      </c>
    </row>
    <row r="773" spans="1:32" hidden="1" outlineLevel="1" x14ac:dyDescent="0.2">
      <c r="A773" t="s">
        <v>12910</v>
      </c>
      <c r="B773" t="s">
        <v>12586</v>
      </c>
      <c r="C773" t="s">
        <v>12600</v>
      </c>
      <c r="J773" t="s">
        <v>12911</v>
      </c>
      <c r="K773" t="s">
        <v>12891</v>
      </c>
      <c r="L773" t="s">
        <v>1263</v>
      </c>
      <c r="M773">
        <v>1</v>
      </c>
      <c r="P773" s="2" t="s">
        <v>12912</v>
      </c>
      <c r="Q773" t="s">
        <v>47</v>
      </c>
      <c r="S773">
        <v>3.0977672000000001E-2</v>
      </c>
      <c r="T773">
        <v>1.0204315E-3</v>
      </c>
      <c r="U773">
        <v>1.3302735E-2</v>
      </c>
      <c r="V773">
        <v>3.6627878000000001E-3</v>
      </c>
      <c r="W773">
        <v>1.2566907E-2</v>
      </c>
      <c r="X773">
        <v>6.7186755999999997E-3</v>
      </c>
      <c r="Y773">
        <v>0.4</v>
      </c>
      <c r="Z773">
        <v>0.14099999999999999</v>
      </c>
      <c r="AA773">
        <v>0</v>
      </c>
      <c r="AB773">
        <v>0.85899999999999999</v>
      </c>
      <c r="AC773">
        <v>0.20230000000000001</v>
      </c>
      <c r="AD773" t="s">
        <v>48</v>
      </c>
      <c r="AE773" t="s">
        <v>48</v>
      </c>
      <c r="AF773" t="s">
        <v>48</v>
      </c>
    </row>
    <row r="774" spans="1:32" hidden="1" outlineLevel="1" x14ac:dyDescent="0.2">
      <c r="A774" t="s">
        <v>12913</v>
      </c>
      <c r="B774" t="s">
        <v>12914</v>
      </c>
      <c r="C774" t="s">
        <v>12578</v>
      </c>
      <c r="J774" t="s">
        <v>12915</v>
      </c>
      <c r="K774" t="s">
        <v>12891</v>
      </c>
      <c r="L774" t="s">
        <v>1263</v>
      </c>
      <c r="M774">
        <v>1</v>
      </c>
      <c r="P774" s="2" t="s">
        <v>12916</v>
      </c>
      <c r="Q774" t="s">
        <v>47</v>
      </c>
      <c r="S774">
        <v>3.7105742999999997E-2</v>
      </c>
      <c r="T774">
        <v>1.1682509999999999E-3</v>
      </c>
      <c r="U774">
        <v>1.5898836999999999E-2</v>
      </c>
      <c r="V774">
        <v>3.5332953999999998E-3</v>
      </c>
      <c r="W774">
        <v>1.6860934000000001E-2</v>
      </c>
      <c r="X774">
        <v>6.1361159999999996E-3</v>
      </c>
      <c r="Y774">
        <v>0</v>
      </c>
      <c r="Z774">
        <v>0</v>
      </c>
      <c r="AA774">
        <v>0</v>
      </c>
      <c r="AB774">
        <v>1</v>
      </c>
      <c r="AC774">
        <v>0</v>
      </c>
      <c r="AD774" t="s">
        <v>48</v>
      </c>
      <c r="AE774" t="s">
        <v>48</v>
      </c>
      <c r="AF774" t="s">
        <v>48</v>
      </c>
    </row>
    <row r="775" spans="1:32" hidden="1" outlineLevel="1" x14ac:dyDescent="0.2">
      <c r="A775" t="s">
        <v>12917</v>
      </c>
      <c r="B775" t="s">
        <v>12918</v>
      </c>
      <c r="C775" t="s">
        <v>12919</v>
      </c>
      <c r="J775" t="s">
        <v>12920</v>
      </c>
      <c r="K775" t="s">
        <v>12891</v>
      </c>
      <c r="L775" t="s">
        <v>1263</v>
      </c>
      <c r="M775">
        <v>1</v>
      </c>
      <c r="P775" s="2" t="s">
        <v>12921</v>
      </c>
      <c r="Q775" t="s">
        <v>47</v>
      </c>
      <c r="S775">
        <v>1.7215504999999999E-2</v>
      </c>
      <c r="T775">
        <v>8.3446499999999995E-4</v>
      </c>
      <c r="U775">
        <v>1.2243799E-2</v>
      </c>
      <c r="V775">
        <v>3.1263188000000002E-3</v>
      </c>
      <c r="W775">
        <v>9.3558879999999997E-3</v>
      </c>
      <c r="X775">
        <v>6.4985976000000003E-3</v>
      </c>
      <c r="Y775">
        <v>0.34285714285714292</v>
      </c>
      <c r="Z775">
        <v>0.13</v>
      </c>
      <c r="AA775">
        <v>0</v>
      </c>
      <c r="AB775">
        <v>0.87</v>
      </c>
      <c r="AC775">
        <v>0.20230000000000001</v>
      </c>
      <c r="AD775" t="s">
        <v>48</v>
      </c>
      <c r="AE775" t="s">
        <v>48</v>
      </c>
      <c r="AF775" t="s">
        <v>48</v>
      </c>
    </row>
    <row r="776" spans="1:32" hidden="1" outlineLevel="1" x14ac:dyDescent="0.2">
      <c r="P776" s="2"/>
    </row>
    <row r="777" spans="1:32" hidden="1" outlineLevel="1" x14ac:dyDescent="0.2">
      <c r="A777" t="s">
        <v>12923</v>
      </c>
      <c r="B777" t="s">
        <v>12924</v>
      </c>
      <c r="C777" t="s">
        <v>10255</v>
      </c>
      <c r="J777" t="s">
        <v>12925</v>
      </c>
      <c r="K777" t="s">
        <v>12922</v>
      </c>
      <c r="L777" t="s">
        <v>1233</v>
      </c>
      <c r="M777">
        <v>5</v>
      </c>
      <c r="P777" s="2" t="s">
        <v>12926</v>
      </c>
      <c r="Q777" t="s">
        <v>10258</v>
      </c>
      <c r="S777">
        <v>0.20009701999999999</v>
      </c>
      <c r="T777">
        <v>3.8719177000000001E-3</v>
      </c>
      <c r="U777">
        <v>2.167175E-2</v>
      </c>
      <c r="V777">
        <v>2.4600166999999999E-2</v>
      </c>
      <c r="W777">
        <v>0.12883771999999999</v>
      </c>
      <c r="X777">
        <v>7.5342589999999997E-3</v>
      </c>
      <c r="Y777">
        <v>-2.1363636363636359E-2</v>
      </c>
      <c r="Z777">
        <v>0.191</v>
      </c>
      <c r="AA777">
        <v>3.7999999999999999E-2</v>
      </c>
      <c r="AB777">
        <v>0.77100000000000002</v>
      </c>
      <c r="AC777">
        <v>0.95179999999999998</v>
      </c>
      <c r="AD777" t="s">
        <v>48</v>
      </c>
      <c r="AE777" t="s">
        <v>48</v>
      </c>
      <c r="AF777" t="s">
        <v>48</v>
      </c>
    </row>
    <row r="778" spans="1:32" hidden="1" outlineLevel="1" x14ac:dyDescent="0.2">
      <c r="A778" t="s">
        <v>12927</v>
      </c>
      <c r="B778" t="s">
        <v>12928</v>
      </c>
      <c r="C778" t="s">
        <v>12929</v>
      </c>
      <c r="J778" t="s">
        <v>12930</v>
      </c>
      <c r="K778" t="s">
        <v>12922</v>
      </c>
      <c r="L778" t="s">
        <v>1233</v>
      </c>
      <c r="M778">
        <v>3</v>
      </c>
      <c r="P778" s="2" t="s">
        <v>12931</v>
      </c>
      <c r="Q778" t="s">
        <v>12932</v>
      </c>
      <c r="S778">
        <v>0.47886392</v>
      </c>
      <c r="T778">
        <v>2.3739860000000002E-2</v>
      </c>
      <c r="U778">
        <v>0.46460026999999998</v>
      </c>
      <c r="V778">
        <v>0.11163961</v>
      </c>
      <c r="W778">
        <v>0.48627715999999999</v>
      </c>
      <c r="X778">
        <v>1.5084139999999999E-2</v>
      </c>
      <c r="Y778">
        <v>9.2261904761904739E-2</v>
      </c>
      <c r="Z778">
        <v>6.6000000000000003E-2</v>
      </c>
      <c r="AA778">
        <v>0.104</v>
      </c>
      <c r="AB778">
        <v>0.83</v>
      </c>
      <c r="AC778">
        <v>-0.82230000000000003</v>
      </c>
      <c r="AD778" t="s">
        <v>48</v>
      </c>
      <c r="AE778" t="s">
        <v>48</v>
      </c>
      <c r="AF778" t="s">
        <v>48</v>
      </c>
    </row>
    <row r="779" spans="1:32" hidden="1" outlineLevel="1" x14ac:dyDescent="0.2">
      <c r="A779" t="s">
        <v>12933</v>
      </c>
      <c r="B779" t="s">
        <v>12934</v>
      </c>
      <c r="C779" t="s">
        <v>10271</v>
      </c>
      <c r="J779" t="s">
        <v>12935</v>
      </c>
      <c r="K779" t="s">
        <v>12922</v>
      </c>
      <c r="L779" t="s">
        <v>1233</v>
      </c>
      <c r="M779">
        <v>2</v>
      </c>
      <c r="P779" s="2" t="s">
        <v>12936</v>
      </c>
      <c r="Q779" t="s">
        <v>10274</v>
      </c>
      <c r="S779">
        <v>0.17198499</v>
      </c>
      <c r="T779">
        <v>4.8446655000000003E-3</v>
      </c>
      <c r="U779">
        <v>3.4647810000000001E-2</v>
      </c>
      <c r="V779">
        <v>0.10221587</v>
      </c>
      <c r="W779">
        <v>6.7745189999999997E-2</v>
      </c>
      <c r="X779">
        <v>1.9746034999999999E-2</v>
      </c>
      <c r="Y779">
        <v>0.13290598290598291</v>
      </c>
      <c r="Z779">
        <v>0.112</v>
      </c>
      <c r="AA779">
        <v>0.14099999999999999</v>
      </c>
      <c r="AB779">
        <v>0.747</v>
      </c>
      <c r="AC779">
        <v>-0.16039999999999999</v>
      </c>
      <c r="AD779" t="s">
        <v>48</v>
      </c>
      <c r="AE779" t="s">
        <v>48</v>
      </c>
      <c r="AF779" t="s">
        <v>48</v>
      </c>
    </row>
    <row r="780" spans="1:32" hidden="1" outlineLevel="1" x14ac:dyDescent="0.2">
      <c r="J780" s="3"/>
      <c r="P780" s="2"/>
    </row>
    <row r="781" spans="1:32" hidden="1" outlineLevel="1" x14ac:dyDescent="0.2">
      <c r="A781" t="s">
        <v>12937</v>
      </c>
      <c r="B781" t="s">
        <v>12938</v>
      </c>
      <c r="C781" t="s">
        <v>10812</v>
      </c>
      <c r="J781" t="s">
        <v>12939</v>
      </c>
      <c r="K781" t="s">
        <v>12922</v>
      </c>
      <c r="L781" t="s">
        <v>1233</v>
      </c>
      <c r="M781">
        <v>1</v>
      </c>
      <c r="P781" s="2" t="s">
        <v>12940</v>
      </c>
      <c r="Q781" t="s">
        <v>10815</v>
      </c>
      <c r="S781">
        <v>6.0257570000000003E-2</v>
      </c>
      <c r="T781">
        <v>1.2397765999999999E-3</v>
      </c>
      <c r="U781">
        <v>1.1697251000000001E-2</v>
      </c>
      <c r="V781">
        <v>1.1469335000000001E-2</v>
      </c>
      <c r="W781">
        <v>2.8281843000000001E-2</v>
      </c>
      <c r="X781">
        <v>6.6992570000000001E-3</v>
      </c>
      <c r="Y781">
        <v>0.23809523809523811</v>
      </c>
      <c r="Z781">
        <v>3.9E-2</v>
      </c>
      <c r="AA781">
        <v>0.16700000000000001</v>
      </c>
      <c r="AB781">
        <v>0.79400000000000004</v>
      </c>
      <c r="AC781">
        <v>-0.89019999999999999</v>
      </c>
      <c r="AD781" t="s">
        <v>48</v>
      </c>
      <c r="AE781" t="s">
        <v>48</v>
      </c>
      <c r="AF781" t="s">
        <v>48</v>
      </c>
    </row>
    <row r="782" spans="1:32" hidden="1" outlineLevel="1" x14ac:dyDescent="0.2">
      <c r="A782" t="s">
        <v>12941</v>
      </c>
      <c r="B782" t="s">
        <v>12942</v>
      </c>
      <c r="C782" t="s">
        <v>10792</v>
      </c>
      <c r="J782" t="s">
        <v>11136</v>
      </c>
      <c r="K782" t="s">
        <v>12922</v>
      </c>
      <c r="L782" t="s">
        <v>1233</v>
      </c>
      <c r="M782">
        <v>1</v>
      </c>
      <c r="P782" s="2" t="s">
        <v>12943</v>
      </c>
      <c r="Q782" t="s">
        <v>10795</v>
      </c>
      <c r="Y782" t="s">
        <v>48</v>
      </c>
      <c r="Z782" t="s">
        <v>48</v>
      </c>
      <c r="AA782" t="s">
        <v>48</v>
      </c>
      <c r="AB782" t="s">
        <v>48</v>
      </c>
      <c r="AC782" t="s">
        <v>48</v>
      </c>
      <c r="AD782" t="s">
        <v>48</v>
      </c>
      <c r="AE782" t="s">
        <v>48</v>
      </c>
      <c r="AF782" t="s">
        <v>48</v>
      </c>
    </row>
    <row r="783" spans="1:32" hidden="1" outlineLevel="1" x14ac:dyDescent="0.2">
      <c r="A783" t="s">
        <v>12944</v>
      </c>
      <c r="B783" t="s">
        <v>12945</v>
      </c>
      <c r="C783" t="s">
        <v>10153</v>
      </c>
      <c r="J783" t="s">
        <v>12946</v>
      </c>
      <c r="K783" t="s">
        <v>12922</v>
      </c>
      <c r="L783" t="s">
        <v>1233</v>
      </c>
      <c r="M783">
        <v>1</v>
      </c>
      <c r="P783" s="2" t="s">
        <v>12947</v>
      </c>
      <c r="Q783" t="s">
        <v>10156</v>
      </c>
      <c r="S783">
        <v>3.6398659999999999E-2</v>
      </c>
      <c r="T783">
        <v>9.250641E-4</v>
      </c>
      <c r="U783">
        <v>1.1526455E-2</v>
      </c>
      <c r="V783">
        <v>2.0982565000000002E-2</v>
      </c>
      <c r="W783">
        <v>1.2946909E-2</v>
      </c>
      <c r="X783">
        <v>6.3497214999999997E-3</v>
      </c>
      <c r="Y783">
        <v>-6.25E-2</v>
      </c>
      <c r="Z783">
        <v>0.14399999999999999</v>
      </c>
      <c r="AA783">
        <v>4.1000000000000002E-2</v>
      </c>
      <c r="AB783">
        <v>0.81499999999999995</v>
      </c>
      <c r="AC783">
        <v>0.71020000000000005</v>
      </c>
      <c r="AD783" t="s">
        <v>48</v>
      </c>
      <c r="AE783" t="s">
        <v>48</v>
      </c>
      <c r="AF783" t="s">
        <v>48</v>
      </c>
    </row>
    <row r="784" spans="1:32" hidden="1" outlineLevel="1" x14ac:dyDescent="0.2">
      <c r="A784" t="s">
        <v>12948</v>
      </c>
      <c r="B784" t="s">
        <v>12949</v>
      </c>
      <c r="C784" t="s">
        <v>12950</v>
      </c>
      <c r="J784" t="s">
        <v>12951</v>
      </c>
      <c r="K784" t="s">
        <v>12923</v>
      </c>
      <c r="L784" t="s">
        <v>1263</v>
      </c>
      <c r="M784">
        <v>0</v>
      </c>
      <c r="P784" s="2" t="s">
        <v>12952</v>
      </c>
      <c r="Q784" t="s">
        <v>47</v>
      </c>
      <c r="S784">
        <v>0.57168569999999996</v>
      </c>
      <c r="T784">
        <v>3.5903740000000003E-2</v>
      </c>
      <c r="U784">
        <v>0.47382400000000002</v>
      </c>
      <c r="V784">
        <v>0.36873036999999997</v>
      </c>
      <c r="W784">
        <v>0.55430179999999996</v>
      </c>
      <c r="X784">
        <v>1.3372798E-2</v>
      </c>
      <c r="Y784">
        <v>-0.16818181818181821</v>
      </c>
      <c r="Z784">
        <v>8.8999999999999996E-2</v>
      </c>
      <c r="AA784">
        <v>0.11</v>
      </c>
      <c r="AB784">
        <v>0.80100000000000005</v>
      </c>
      <c r="AC784">
        <v>-0.52159999999999995</v>
      </c>
      <c r="AD784" t="s">
        <v>48</v>
      </c>
      <c r="AE784" t="s">
        <v>48</v>
      </c>
      <c r="AF784" t="s">
        <v>48</v>
      </c>
    </row>
    <row r="785" spans="1:32" hidden="1" outlineLevel="1" x14ac:dyDescent="0.2">
      <c r="A785" t="s">
        <v>12953</v>
      </c>
      <c r="B785" t="s">
        <v>12954</v>
      </c>
      <c r="C785" t="s">
        <v>12950</v>
      </c>
      <c r="J785" t="s">
        <v>12955</v>
      </c>
      <c r="K785" t="s">
        <v>12927</v>
      </c>
      <c r="L785" t="s">
        <v>1263</v>
      </c>
      <c r="M785">
        <v>0</v>
      </c>
      <c r="P785" s="2" t="s">
        <v>12956</v>
      </c>
      <c r="Q785" t="s">
        <v>47</v>
      </c>
      <c r="S785">
        <v>6.3423134000000006E-2</v>
      </c>
      <c r="T785">
        <v>1.8405914000000001E-3</v>
      </c>
      <c r="U785">
        <v>2.5907494E-2</v>
      </c>
      <c r="V785">
        <v>5.7716659999999999E-3</v>
      </c>
      <c r="W785">
        <v>2.0837102E-2</v>
      </c>
      <c r="X785">
        <v>1.2130004999999999E-2</v>
      </c>
      <c r="Y785">
        <v>9.9999999999999978E-2</v>
      </c>
      <c r="Z785">
        <v>0.04</v>
      </c>
      <c r="AA785">
        <v>7.9000000000000001E-2</v>
      </c>
      <c r="AB785">
        <v>0.88100000000000001</v>
      </c>
      <c r="AC785">
        <v>-0.19889999999999999</v>
      </c>
      <c r="AD785" t="s">
        <v>48</v>
      </c>
      <c r="AE785" t="s">
        <v>48</v>
      </c>
      <c r="AF785" t="s">
        <v>48</v>
      </c>
    </row>
    <row r="786" spans="1:32" hidden="1" outlineLevel="1" x14ac:dyDescent="0.2">
      <c r="A786" t="s">
        <v>12957</v>
      </c>
      <c r="B786" t="s">
        <v>12958</v>
      </c>
      <c r="C786" t="s">
        <v>12950</v>
      </c>
      <c r="J786" t="s">
        <v>12959</v>
      </c>
      <c r="K786" t="s">
        <v>12933</v>
      </c>
      <c r="L786" t="s">
        <v>1263</v>
      </c>
      <c r="M786">
        <v>2</v>
      </c>
      <c r="P786" s="2" t="s">
        <v>12960</v>
      </c>
      <c r="Q786" t="s">
        <v>47</v>
      </c>
      <c r="S786">
        <v>2.0607091000000001E-2</v>
      </c>
      <c r="T786">
        <v>6.7710876000000005E-4</v>
      </c>
      <c r="U786">
        <v>1.1816808999999999E-2</v>
      </c>
      <c r="V786">
        <v>1.7758971000000001E-3</v>
      </c>
      <c r="W786">
        <v>1.1046897999999999E-2</v>
      </c>
      <c r="X786">
        <v>6.3950316999999996E-3</v>
      </c>
      <c r="Y786">
        <v>0.14000000000000001</v>
      </c>
      <c r="Z786">
        <v>0.20799999999999999</v>
      </c>
      <c r="AA786">
        <v>0.14899999999999999</v>
      </c>
      <c r="AB786">
        <v>0.64300000000000002</v>
      </c>
      <c r="AC786">
        <v>0.39560000000000001</v>
      </c>
      <c r="AD786" t="s">
        <v>48</v>
      </c>
      <c r="AE786" t="s">
        <v>48</v>
      </c>
      <c r="AF786" t="s">
        <v>48</v>
      </c>
    </row>
    <row r="787" spans="1:32" hidden="1" outlineLevel="1" x14ac:dyDescent="0.2">
      <c r="A787" t="s">
        <v>12961</v>
      </c>
      <c r="B787" t="s">
        <v>12962</v>
      </c>
      <c r="C787" t="s">
        <v>12950</v>
      </c>
      <c r="J787" t="s">
        <v>12963</v>
      </c>
      <c r="K787" t="s">
        <v>12937</v>
      </c>
      <c r="L787" t="s">
        <v>1263</v>
      </c>
      <c r="M787">
        <v>1</v>
      </c>
      <c r="P787" s="2" t="s">
        <v>12964</v>
      </c>
      <c r="Q787" t="s">
        <v>47</v>
      </c>
      <c r="S787">
        <v>4.067813E-2</v>
      </c>
      <c r="T787">
        <v>9.3936919999999997E-4</v>
      </c>
      <c r="U787">
        <v>1.5557245000000001E-2</v>
      </c>
      <c r="V787">
        <v>3.9957687E-3</v>
      </c>
      <c r="W787">
        <v>1.8903409999999999E-2</v>
      </c>
      <c r="X787">
        <v>7.365964E-3</v>
      </c>
      <c r="Y787">
        <v>8.3333333333333329E-2</v>
      </c>
      <c r="Z787">
        <v>7.5999999999999998E-2</v>
      </c>
      <c r="AA787">
        <v>5.8999999999999997E-2</v>
      </c>
      <c r="AB787">
        <v>0.86499999999999999</v>
      </c>
      <c r="AC787">
        <v>0.16350000000000001</v>
      </c>
      <c r="AD787" t="s">
        <v>48</v>
      </c>
      <c r="AE787" t="s">
        <v>48</v>
      </c>
      <c r="AF787" t="s">
        <v>48</v>
      </c>
    </row>
    <row r="788" spans="1:32" hidden="1" outlineLevel="1" x14ac:dyDescent="0.2">
      <c r="A788" t="s">
        <v>12965</v>
      </c>
      <c r="B788" t="s">
        <v>12966</v>
      </c>
      <c r="C788" t="s">
        <v>12950</v>
      </c>
      <c r="J788" t="s">
        <v>12967</v>
      </c>
      <c r="K788" t="s">
        <v>12944</v>
      </c>
      <c r="L788" t="s">
        <v>1263</v>
      </c>
      <c r="M788">
        <v>0</v>
      </c>
      <c r="P788" s="2" t="s">
        <v>12968</v>
      </c>
      <c r="Q788" t="s">
        <v>47</v>
      </c>
      <c r="S788">
        <v>0.59720419999999996</v>
      </c>
      <c r="T788">
        <v>2.4678861999999999E-2</v>
      </c>
      <c r="U788">
        <v>0.51884110000000006</v>
      </c>
      <c r="V788">
        <v>0.36702603</v>
      </c>
      <c r="W788">
        <v>0.56786959999999997</v>
      </c>
      <c r="X788">
        <v>1.1456826E-2</v>
      </c>
      <c r="Y788">
        <v>-0.33333333333333331</v>
      </c>
      <c r="Z788">
        <v>3.9E-2</v>
      </c>
      <c r="AA788">
        <v>0.22800000000000001</v>
      </c>
      <c r="AB788">
        <v>0.73199999999999998</v>
      </c>
      <c r="AC788">
        <v>-0.92620000000000002</v>
      </c>
      <c r="AD788" t="s">
        <v>48</v>
      </c>
      <c r="AE788" t="s">
        <v>48</v>
      </c>
      <c r="AF788" t="s">
        <v>48</v>
      </c>
    </row>
    <row r="789" spans="1:32" hidden="1" outlineLevel="1" x14ac:dyDescent="0.2">
      <c r="A789" t="s">
        <v>12969</v>
      </c>
      <c r="B789" t="s">
        <v>12970</v>
      </c>
      <c r="C789" t="s">
        <v>10255</v>
      </c>
      <c r="J789" t="s">
        <v>12971</v>
      </c>
      <c r="K789" t="s">
        <v>12948</v>
      </c>
      <c r="L789" t="s">
        <v>1263</v>
      </c>
      <c r="M789">
        <v>2</v>
      </c>
      <c r="P789" s="2" t="s">
        <v>12972</v>
      </c>
      <c r="Q789" t="s">
        <v>10258</v>
      </c>
      <c r="S789">
        <v>0.1104733</v>
      </c>
      <c r="T789">
        <v>2.4032593000000001E-3</v>
      </c>
      <c r="U789">
        <v>2.2696527000000001E-2</v>
      </c>
      <c r="V789">
        <v>2.4198212E-2</v>
      </c>
      <c r="W789">
        <v>4.3250903E-2</v>
      </c>
      <c r="X789">
        <v>7.8837950000000007E-3</v>
      </c>
      <c r="Y789">
        <v>8.4410430839002251E-2</v>
      </c>
      <c r="Z789">
        <v>4.2000000000000003E-2</v>
      </c>
      <c r="AA789">
        <v>7.0999999999999994E-2</v>
      </c>
      <c r="AB789">
        <v>0.88700000000000001</v>
      </c>
      <c r="AC789">
        <v>-0.62380000000000002</v>
      </c>
      <c r="AD789" t="s">
        <v>48</v>
      </c>
      <c r="AE789" t="s">
        <v>48</v>
      </c>
      <c r="AF789" t="s">
        <v>48</v>
      </c>
    </row>
    <row r="790" spans="1:32" hidden="1" outlineLevel="1" x14ac:dyDescent="0.2">
      <c r="A790" t="s">
        <v>12973</v>
      </c>
      <c r="B790" t="s">
        <v>12974</v>
      </c>
      <c r="C790" t="s">
        <v>10255</v>
      </c>
      <c r="J790" t="s">
        <v>12975</v>
      </c>
      <c r="K790" t="s">
        <v>12948</v>
      </c>
      <c r="L790" t="s">
        <v>1263</v>
      </c>
      <c r="M790">
        <v>1</v>
      </c>
      <c r="P790" s="2" t="s">
        <v>12976</v>
      </c>
      <c r="Q790" t="s">
        <v>10258</v>
      </c>
      <c r="S790">
        <v>0.38601746999999997</v>
      </c>
      <c r="T790">
        <v>6.9046020000000001E-3</v>
      </c>
      <c r="U790">
        <v>0.28593816999999999</v>
      </c>
      <c r="V790">
        <v>1.9676208000000001E-2</v>
      </c>
      <c r="W790">
        <v>0.42367842999999999</v>
      </c>
      <c r="X790">
        <v>7.2365062999999999E-3</v>
      </c>
      <c r="Y790">
        <v>-0.35</v>
      </c>
      <c r="Z790">
        <v>0.22800000000000001</v>
      </c>
      <c r="AA790">
        <v>0.21299999999999999</v>
      </c>
      <c r="AB790">
        <v>0.55900000000000005</v>
      </c>
      <c r="AC790">
        <v>0.2918</v>
      </c>
      <c r="AD790" t="s">
        <v>48</v>
      </c>
      <c r="AE790" t="s">
        <v>48</v>
      </c>
      <c r="AF790" t="s">
        <v>48</v>
      </c>
    </row>
    <row r="791" spans="1:32" hidden="1" outlineLevel="1" x14ac:dyDescent="0.2">
      <c r="A791" t="s">
        <v>12977</v>
      </c>
      <c r="B791" t="s">
        <v>12978</v>
      </c>
      <c r="C791" t="s">
        <v>12929</v>
      </c>
      <c r="J791" t="s">
        <v>12979</v>
      </c>
      <c r="K791" t="s">
        <v>12953</v>
      </c>
      <c r="L791" t="s">
        <v>1263</v>
      </c>
      <c r="M791">
        <v>1</v>
      </c>
      <c r="P791" s="2" t="s">
        <v>12980</v>
      </c>
      <c r="Q791" t="s">
        <v>12932</v>
      </c>
      <c r="S791">
        <v>0.200795</v>
      </c>
      <c r="T791">
        <v>6.1798095999999999E-3</v>
      </c>
      <c r="U791">
        <v>0.11725569</v>
      </c>
      <c r="V791">
        <v>5.4309200000000002E-2</v>
      </c>
      <c r="W791">
        <v>9.7093194999999993E-2</v>
      </c>
      <c r="X791">
        <v>9.5408520000000007E-3</v>
      </c>
      <c r="Y791">
        <v>-0.1654761904761905</v>
      </c>
      <c r="Z791">
        <v>0.06</v>
      </c>
      <c r="AA791">
        <v>0.16800000000000001</v>
      </c>
      <c r="AB791">
        <v>0.77200000000000002</v>
      </c>
      <c r="AC791">
        <v>-0.93059999999999998</v>
      </c>
      <c r="AD791" t="s">
        <v>48</v>
      </c>
      <c r="AE791" t="s">
        <v>48</v>
      </c>
      <c r="AF791" t="s">
        <v>48</v>
      </c>
    </row>
    <row r="792" spans="1:32" hidden="1" outlineLevel="1" x14ac:dyDescent="0.2">
      <c r="A792" t="s">
        <v>12981</v>
      </c>
      <c r="B792" t="s">
        <v>12982</v>
      </c>
      <c r="C792" t="s">
        <v>10271</v>
      </c>
      <c r="J792" t="s">
        <v>12983</v>
      </c>
      <c r="K792" t="s">
        <v>12957</v>
      </c>
      <c r="L792" t="s">
        <v>1263</v>
      </c>
      <c r="M792">
        <v>1</v>
      </c>
      <c r="P792" s="2" t="s">
        <v>12984</v>
      </c>
      <c r="Q792" t="s">
        <v>10274</v>
      </c>
      <c r="S792">
        <v>3.1920450000000003E-2</v>
      </c>
      <c r="T792">
        <v>2.3174286000000001E-3</v>
      </c>
      <c r="U792">
        <v>2.2901481000000001E-2</v>
      </c>
      <c r="V792">
        <v>7.6215583999999998E-3</v>
      </c>
      <c r="W792">
        <v>1.2870909E-2</v>
      </c>
      <c r="X792">
        <v>9.8515510000000001E-3</v>
      </c>
      <c r="Y792">
        <v>1</v>
      </c>
      <c r="Z792">
        <v>0.38</v>
      </c>
      <c r="AA792">
        <v>0</v>
      </c>
      <c r="AB792">
        <v>0.62</v>
      </c>
      <c r="AC792">
        <v>0.77490000000000003</v>
      </c>
      <c r="AD792" t="s">
        <v>48</v>
      </c>
      <c r="AE792" t="s">
        <v>48</v>
      </c>
      <c r="AF792" t="s">
        <v>48</v>
      </c>
    </row>
    <row r="793" spans="1:32" hidden="1" outlineLevel="1" x14ac:dyDescent="0.2">
      <c r="A793" t="s">
        <v>12985</v>
      </c>
      <c r="B793" t="s">
        <v>12986</v>
      </c>
      <c r="C793" t="s">
        <v>10153</v>
      </c>
      <c r="J793" t="s">
        <v>12987</v>
      </c>
      <c r="K793" t="s">
        <v>12965</v>
      </c>
      <c r="L793" t="s">
        <v>1263</v>
      </c>
      <c r="M793">
        <v>1</v>
      </c>
      <c r="P793" s="2" t="s">
        <v>12988</v>
      </c>
      <c r="Q793" t="s">
        <v>10156</v>
      </c>
      <c r="S793">
        <v>0.15656179000000001</v>
      </c>
      <c r="T793">
        <v>4.463196E-3</v>
      </c>
      <c r="U793">
        <v>3.8655917999999997E-2</v>
      </c>
      <c r="V793">
        <v>0.13591312</v>
      </c>
      <c r="W793">
        <v>3.5113079999999998E-2</v>
      </c>
      <c r="X793">
        <v>7.4048014000000001E-3</v>
      </c>
      <c r="Y793">
        <v>2.5000000000000001E-2</v>
      </c>
      <c r="Z793">
        <v>0.108</v>
      </c>
      <c r="AA793">
        <v>0</v>
      </c>
      <c r="AB793">
        <v>0.89200000000000002</v>
      </c>
      <c r="AC793">
        <v>0.63690000000000002</v>
      </c>
      <c r="AD793" t="s">
        <v>48</v>
      </c>
      <c r="AE793" t="s">
        <v>48</v>
      </c>
      <c r="AF793" t="s">
        <v>48</v>
      </c>
    </row>
    <row r="794" spans="1:32" hidden="1" outlineLevel="1" x14ac:dyDescent="0.2">
      <c r="A794" t="s">
        <v>12989</v>
      </c>
      <c r="B794" t="s">
        <v>12990</v>
      </c>
      <c r="C794" t="s">
        <v>12950</v>
      </c>
      <c r="J794" t="s">
        <v>12991</v>
      </c>
      <c r="K794" t="s">
        <v>12969</v>
      </c>
      <c r="L794" t="s">
        <v>1263</v>
      </c>
      <c r="M794">
        <v>1</v>
      </c>
      <c r="P794" s="2" t="s">
        <v>12992</v>
      </c>
      <c r="Q794" t="s">
        <v>47</v>
      </c>
      <c r="S794">
        <v>0.25462921999999999</v>
      </c>
      <c r="T794">
        <v>3.5667419999999999E-3</v>
      </c>
      <c r="U794">
        <v>2.8640235E-2</v>
      </c>
      <c r="V794">
        <v>0.16159154000000001</v>
      </c>
      <c r="W794">
        <v>0.17858955000000001</v>
      </c>
      <c r="X794">
        <v>6.3691399999999997E-3</v>
      </c>
      <c r="Y794">
        <v>0.17249999999999999</v>
      </c>
      <c r="Z794">
        <v>0.04</v>
      </c>
      <c r="AA794">
        <v>0.106</v>
      </c>
      <c r="AB794">
        <v>0.85399999999999998</v>
      </c>
      <c r="AC794">
        <v>-0.34289999999999998</v>
      </c>
      <c r="AD794" t="s">
        <v>48</v>
      </c>
      <c r="AE794" t="s">
        <v>48</v>
      </c>
      <c r="AF794" t="s">
        <v>48</v>
      </c>
    </row>
    <row r="795" spans="1:32" hidden="1" outlineLevel="1" x14ac:dyDescent="0.2">
      <c r="A795" t="s">
        <v>12993</v>
      </c>
      <c r="B795" t="s">
        <v>12994</v>
      </c>
      <c r="C795" t="s">
        <v>12950</v>
      </c>
      <c r="J795" t="s">
        <v>12995</v>
      </c>
      <c r="K795" t="s">
        <v>12973</v>
      </c>
      <c r="L795" t="s">
        <v>1263</v>
      </c>
      <c r="M795">
        <v>0</v>
      </c>
      <c r="P795" s="2" t="s">
        <v>12996</v>
      </c>
      <c r="Q795" t="s">
        <v>47</v>
      </c>
      <c r="S795">
        <v>0.58851710000000002</v>
      </c>
      <c r="T795">
        <v>2.1160890000000002E-2</v>
      </c>
      <c r="U795">
        <v>0.41570562</v>
      </c>
      <c r="V795">
        <v>1.6159094999999998E-2</v>
      </c>
      <c r="W795">
        <v>0.56786959999999997</v>
      </c>
      <c r="X795">
        <v>8.0132520000000002E-3</v>
      </c>
      <c r="Y795">
        <v>-0.79999999999999993</v>
      </c>
      <c r="Z795">
        <v>0</v>
      </c>
      <c r="AA795">
        <v>0.27400000000000002</v>
      </c>
      <c r="AB795">
        <v>0.72599999999999998</v>
      </c>
      <c r="AC795">
        <v>-0.52669999999999995</v>
      </c>
      <c r="AD795" t="s">
        <v>48</v>
      </c>
      <c r="AE795" t="s">
        <v>48</v>
      </c>
      <c r="AF795" t="s">
        <v>48</v>
      </c>
    </row>
    <row r="796" spans="1:32" hidden="1" outlineLevel="1" x14ac:dyDescent="0.2">
      <c r="A796" t="s">
        <v>12997</v>
      </c>
      <c r="B796" t="s">
        <v>12998</v>
      </c>
      <c r="C796" t="s">
        <v>12950</v>
      </c>
      <c r="J796" t="s">
        <v>12999</v>
      </c>
      <c r="K796" t="s">
        <v>12977</v>
      </c>
      <c r="L796" t="s">
        <v>1263</v>
      </c>
      <c r="M796">
        <v>1</v>
      </c>
      <c r="P796" s="2" t="s">
        <v>13000</v>
      </c>
      <c r="Q796" t="s">
        <v>47</v>
      </c>
      <c r="S796">
        <v>0.58409500000000003</v>
      </c>
      <c r="T796">
        <v>3.2316983000000001E-2</v>
      </c>
      <c r="U796">
        <v>0.58656560000000002</v>
      </c>
      <c r="V796">
        <v>0.38176915</v>
      </c>
      <c r="W796">
        <v>0.42743355</v>
      </c>
      <c r="X796">
        <v>1.0783645E-2</v>
      </c>
      <c r="Y796">
        <v>0</v>
      </c>
      <c r="Z796">
        <v>0.11600000000000001</v>
      </c>
      <c r="AA796">
        <v>9.7000000000000003E-2</v>
      </c>
      <c r="AB796">
        <v>0.78700000000000003</v>
      </c>
      <c r="AC796">
        <v>-0.13109999999999999</v>
      </c>
      <c r="AD796" t="s">
        <v>48</v>
      </c>
      <c r="AE796" t="s">
        <v>48</v>
      </c>
      <c r="AF796" t="s">
        <v>48</v>
      </c>
    </row>
    <row r="797" spans="1:32" hidden="1" outlineLevel="1" x14ac:dyDescent="0.2">
      <c r="A797" t="s">
        <v>13001</v>
      </c>
      <c r="B797" t="s">
        <v>12085</v>
      </c>
      <c r="C797" t="s">
        <v>12950</v>
      </c>
      <c r="J797" t="s">
        <v>13002</v>
      </c>
      <c r="K797" t="s">
        <v>12977</v>
      </c>
      <c r="L797" t="s">
        <v>1263</v>
      </c>
      <c r="M797">
        <v>1</v>
      </c>
      <c r="P797" s="2" t="s">
        <v>13003</v>
      </c>
      <c r="Q797" t="s">
        <v>47</v>
      </c>
      <c r="S797">
        <v>0.79985510000000004</v>
      </c>
      <c r="T797">
        <v>0.23225488</v>
      </c>
      <c r="U797">
        <v>0.84506535999999999</v>
      </c>
      <c r="V797">
        <v>7.0947440000000001E-2</v>
      </c>
      <c r="W797">
        <v>0.5588244</v>
      </c>
      <c r="X797">
        <v>9.5149599999999994E-3</v>
      </c>
      <c r="Y797">
        <v>-0.2</v>
      </c>
      <c r="Z797">
        <v>4.2000000000000003E-2</v>
      </c>
      <c r="AA797">
        <v>0.182</v>
      </c>
      <c r="AB797">
        <v>0.77600000000000002</v>
      </c>
      <c r="AC797">
        <v>-0.69</v>
      </c>
      <c r="AD797" t="s">
        <v>48</v>
      </c>
      <c r="AE797" t="s">
        <v>48</v>
      </c>
      <c r="AF797" t="s">
        <v>48</v>
      </c>
    </row>
    <row r="798" spans="1:32" hidden="1" outlineLevel="1" x14ac:dyDescent="0.2">
      <c r="A798" t="s">
        <v>13004</v>
      </c>
      <c r="B798" t="s">
        <v>13005</v>
      </c>
      <c r="C798" t="s">
        <v>10255</v>
      </c>
      <c r="J798" t="s">
        <v>13006</v>
      </c>
      <c r="K798" t="s">
        <v>12989</v>
      </c>
      <c r="L798" t="s">
        <v>1263</v>
      </c>
      <c r="M798">
        <v>2</v>
      </c>
      <c r="P798" s="2" t="s">
        <v>13007</v>
      </c>
      <c r="Q798" t="s">
        <v>10258</v>
      </c>
      <c r="S798">
        <v>0.17545098000000001</v>
      </c>
      <c r="T798">
        <v>4.2915343999999998E-3</v>
      </c>
      <c r="U798">
        <v>2.5770858000000001E-2</v>
      </c>
      <c r="V798">
        <v>9.5454470000000003E-3</v>
      </c>
      <c r="W798">
        <v>8.2125690000000001E-2</v>
      </c>
      <c r="X798">
        <v>2.0091362000000001E-2</v>
      </c>
      <c r="Y798">
        <v>6.5803062678062671E-2</v>
      </c>
      <c r="Z798">
        <v>0.186</v>
      </c>
      <c r="AA798">
        <v>0.105</v>
      </c>
      <c r="AB798">
        <v>0.70899999999999996</v>
      </c>
      <c r="AC798">
        <v>0.96220000000000006</v>
      </c>
      <c r="AD798" t="s">
        <v>48</v>
      </c>
      <c r="AE798" t="s">
        <v>48</v>
      </c>
      <c r="AF798" t="s">
        <v>48</v>
      </c>
    </row>
    <row r="799" spans="1:32" hidden="1" outlineLevel="1" x14ac:dyDescent="0.2">
      <c r="A799" t="s">
        <v>13008</v>
      </c>
      <c r="B799" t="s">
        <v>13009</v>
      </c>
      <c r="C799" t="s">
        <v>10255</v>
      </c>
      <c r="J799" t="s">
        <v>13010</v>
      </c>
      <c r="K799" t="s">
        <v>12993</v>
      </c>
      <c r="L799" t="s">
        <v>1263</v>
      </c>
      <c r="M799">
        <v>1</v>
      </c>
      <c r="P799" s="2" t="s">
        <v>13011</v>
      </c>
      <c r="Q799" t="s">
        <v>10258</v>
      </c>
      <c r="S799">
        <v>0.25084447999999998</v>
      </c>
      <c r="T799">
        <v>6.6375732E-3</v>
      </c>
      <c r="U799">
        <v>4.0158957000000002E-2</v>
      </c>
      <c r="V799">
        <v>0.10221587</v>
      </c>
      <c r="W799">
        <v>0.16551061</v>
      </c>
      <c r="X799">
        <v>1.1456826E-2</v>
      </c>
      <c r="Y799">
        <v>4.4922360248447202E-2</v>
      </c>
      <c r="Z799">
        <v>0.13500000000000001</v>
      </c>
      <c r="AA799">
        <v>9.0999999999999998E-2</v>
      </c>
      <c r="AB799">
        <v>0.77500000000000002</v>
      </c>
      <c r="AC799">
        <v>0.94879999999999998</v>
      </c>
      <c r="AD799" t="s">
        <v>48</v>
      </c>
      <c r="AE799" t="s">
        <v>48</v>
      </c>
      <c r="AF799" t="s">
        <v>48</v>
      </c>
    </row>
    <row r="800" spans="1:32" hidden="1" outlineLevel="1" x14ac:dyDescent="0.2">
      <c r="A800" t="s">
        <v>13012</v>
      </c>
      <c r="B800" t="s">
        <v>13013</v>
      </c>
      <c r="C800" t="s">
        <v>12950</v>
      </c>
      <c r="J800" t="s">
        <v>13014</v>
      </c>
      <c r="K800" t="s">
        <v>13008</v>
      </c>
      <c r="L800" t="s">
        <v>1263</v>
      </c>
      <c r="M800">
        <v>1</v>
      </c>
      <c r="P800" s="2" t="s">
        <v>13015</v>
      </c>
      <c r="Q800" t="s">
        <v>47</v>
      </c>
      <c r="S800">
        <v>2.3081890000000001E-2</v>
      </c>
      <c r="T800">
        <v>8.6307525999999998E-4</v>
      </c>
      <c r="U800">
        <v>1.5283971E-2</v>
      </c>
      <c r="V800">
        <v>3.3483060000000001E-3</v>
      </c>
      <c r="W800">
        <v>1.15029E-2</v>
      </c>
      <c r="X800">
        <v>6.6280556000000001E-3</v>
      </c>
      <c r="Y800">
        <v>0</v>
      </c>
      <c r="Z800">
        <v>0.16400000000000001</v>
      </c>
      <c r="AA800">
        <v>0</v>
      </c>
      <c r="AB800">
        <v>0.83599999999999997</v>
      </c>
      <c r="AC800">
        <v>0.57189999999999996</v>
      </c>
      <c r="AD800" t="s">
        <v>48</v>
      </c>
      <c r="AE800" t="s">
        <v>48</v>
      </c>
      <c r="AF800" t="s">
        <v>48</v>
      </c>
    </row>
    <row r="801" spans="1:44" collapsed="1" x14ac:dyDescent="0.2">
      <c r="A801" t="s">
        <v>1088</v>
      </c>
      <c r="B801" t="s">
        <v>1089</v>
      </c>
      <c r="C801" t="s">
        <v>1090</v>
      </c>
      <c r="D801" t="s">
        <v>1091</v>
      </c>
      <c r="E801" t="s">
        <v>53</v>
      </c>
      <c r="F801" t="s">
        <v>42</v>
      </c>
      <c r="G801">
        <v>21</v>
      </c>
      <c r="H801" t="s">
        <v>43</v>
      </c>
      <c r="I801">
        <v>22</v>
      </c>
      <c r="J801" t="s">
        <v>1092</v>
      </c>
      <c r="L801" t="s">
        <v>45</v>
      </c>
      <c r="M801">
        <v>31</v>
      </c>
      <c r="N801">
        <v>0.71</v>
      </c>
      <c r="O801" s="2" t="s">
        <v>1093</v>
      </c>
      <c r="P801" s="2" t="s">
        <v>1093</v>
      </c>
      <c r="Q801" t="s">
        <v>47</v>
      </c>
      <c r="R801" t="s">
        <v>47</v>
      </c>
      <c r="S801">
        <v>3.4041705999999998E-2</v>
      </c>
      <c r="T801">
        <v>1.0871887E-3</v>
      </c>
      <c r="U801">
        <v>1.9895467999999999E-2</v>
      </c>
      <c r="V801">
        <v>2.9598286000000001E-3</v>
      </c>
      <c r="W801">
        <v>1.7549826000000001E-2</v>
      </c>
      <c r="X801">
        <v>6.5956907000000002E-3</v>
      </c>
      <c r="Y801">
        <v>-2.371242823370483E-2</v>
      </c>
      <c r="Z801">
        <v>0.124</v>
      </c>
      <c r="AA801">
        <v>0.10199999999999999</v>
      </c>
      <c r="AB801">
        <v>0.77500000000000002</v>
      </c>
      <c r="AC801">
        <v>0.82110000000000005</v>
      </c>
      <c r="AD801" t="s">
        <v>48</v>
      </c>
      <c r="AE801" t="s">
        <v>48</v>
      </c>
      <c r="AF801" t="s">
        <v>48</v>
      </c>
      <c r="AH801">
        <f t="shared" ref="AH801" si="17">SUM(AI801:AJ801)</f>
        <v>250</v>
      </c>
      <c r="AI801">
        <f>COUNTIF(L801:L1056, "Comment")</f>
        <v>108</v>
      </c>
      <c r="AJ801">
        <f>COUNTIF(L801:L1056, "Reply")</f>
        <v>142</v>
      </c>
      <c r="AK801">
        <f>COUNTIF(C802:C1056, C801)</f>
        <v>1</v>
      </c>
      <c r="AM801">
        <f>AVERAGE(S801:S1056)</f>
        <v>0.19293306432730928</v>
      </c>
      <c r="AN801">
        <f>AVERAGE(Y801:Y1056)</f>
        <v>5.1754393005909234E-2</v>
      </c>
      <c r="AO801" cm="1">
        <f t="array" ref="AO801">SUM(COUNTIF(J802:J1056, {"*NTA*","*YWNBTA*"}))</f>
        <v>50</v>
      </c>
      <c r="AP801" cm="1">
        <f t="array" ref="AP801">SUM(COUNTIF(J802:J1056, {"*YTA*","*YWBTA*"}))</f>
        <v>55</v>
      </c>
      <c r="AQ801" s="9">
        <f>COUNTIF(J802:J1056, "*ESH*")</f>
        <v>10</v>
      </c>
      <c r="AR801" t="str">
        <f>IF(AO801&gt;AP801,(IF(AO801&gt;AQ801,"NTA","YTA")), IF(AP801&gt;AQ801,"YTA","ESH"))</f>
        <v>YTA</v>
      </c>
    </row>
    <row r="802" spans="1:44" hidden="1" outlineLevel="1" x14ac:dyDescent="0.2">
      <c r="A802" t="s">
        <v>13016</v>
      </c>
      <c r="B802" t="s">
        <v>13017</v>
      </c>
      <c r="C802" t="s">
        <v>13018</v>
      </c>
      <c r="J802" t="s">
        <v>13019</v>
      </c>
      <c r="K802" t="s">
        <v>1088</v>
      </c>
      <c r="L802" t="s">
        <v>1233</v>
      </c>
      <c r="M802">
        <v>173</v>
      </c>
      <c r="P802" s="2" t="s">
        <v>13020</v>
      </c>
      <c r="Q802" t="s">
        <v>13021</v>
      </c>
      <c r="S802">
        <v>9.3949009999999999E-2</v>
      </c>
      <c r="T802">
        <v>1.9645690000000002E-3</v>
      </c>
      <c r="U802">
        <v>2.2354934E-2</v>
      </c>
      <c r="V802">
        <v>3.4777985E-3</v>
      </c>
      <c r="W802">
        <v>3.5553806E-2</v>
      </c>
      <c r="X802">
        <v>7.1847233999999998E-3</v>
      </c>
      <c r="Y802">
        <v>-9.688552188552188E-2</v>
      </c>
      <c r="Z802">
        <v>4.2999999999999997E-2</v>
      </c>
      <c r="AA802">
        <v>0.14599999999999999</v>
      </c>
      <c r="AB802">
        <v>0.81200000000000006</v>
      </c>
      <c r="AC802">
        <v>-0.96460000000000001</v>
      </c>
      <c r="AD802" t="s">
        <v>48</v>
      </c>
      <c r="AE802" t="s">
        <v>48</v>
      </c>
      <c r="AF802" t="s">
        <v>48</v>
      </c>
    </row>
    <row r="803" spans="1:44" hidden="1" outlineLevel="1" x14ac:dyDescent="0.2">
      <c r="A803" t="s">
        <v>13022</v>
      </c>
      <c r="B803" t="s">
        <v>13023</v>
      </c>
      <c r="C803" t="s">
        <v>13024</v>
      </c>
      <c r="J803" t="s">
        <v>13025</v>
      </c>
      <c r="K803" t="s">
        <v>1088</v>
      </c>
      <c r="L803" t="s">
        <v>1233</v>
      </c>
      <c r="M803">
        <v>99</v>
      </c>
      <c r="P803" s="2" t="s">
        <v>13026</v>
      </c>
      <c r="Q803" t="s">
        <v>10104</v>
      </c>
      <c r="S803">
        <v>0.18269104</v>
      </c>
      <c r="T803">
        <v>9.1934200000000008E-3</v>
      </c>
      <c r="U803">
        <v>0.12551235999999999</v>
      </c>
      <c r="V803">
        <v>2.2188433E-2</v>
      </c>
      <c r="W803">
        <v>7.0166160000000005E-2</v>
      </c>
      <c r="X803">
        <v>1.1301476499999999E-2</v>
      </c>
      <c r="Y803">
        <v>6.8035714285714283E-2</v>
      </c>
      <c r="Z803">
        <v>9.0999999999999998E-2</v>
      </c>
      <c r="AA803">
        <v>8.6999999999999994E-2</v>
      </c>
      <c r="AB803">
        <v>0.82199999999999995</v>
      </c>
      <c r="AC803">
        <v>0.13639999999999999</v>
      </c>
      <c r="AD803" t="s">
        <v>48</v>
      </c>
      <c r="AE803" t="s">
        <v>48</v>
      </c>
      <c r="AF803" t="s">
        <v>48</v>
      </c>
    </row>
    <row r="804" spans="1:44" hidden="1" outlineLevel="1" x14ac:dyDescent="0.2">
      <c r="A804" t="s">
        <v>13027</v>
      </c>
      <c r="B804" t="s">
        <v>13028</v>
      </c>
      <c r="C804" t="s">
        <v>10024</v>
      </c>
      <c r="J804" t="s">
        <v>13029</v>
      </c>
      <c r="K804" t="s">
        <v>1088</v>
      </c>
      <c r="L804" t="s">
        <v>1233</v>
      </c>
      <c r="M804">
        <v>62</v>
      </c>
      <c r="P804" s="2" t="s">
        <v>13030</v>
      </c>
      <c r="Q804" t="s">
        <v>47</v>
      </c>
      <c r="S804">
        <v>0.123468354</v>
      </c>
      <c r="T804">
        <v>2.6130675999999999E-3</v>
      </c>
      <c r="U804">
        <v>3.7152879999999999E-2</v>
      </c>
      <c r="V804">
        <v>5.4756826999999998E-3</v>
      </c>
      <c r="W804">
        <v>6.5822140000000001E-2</v>
      </c>
      <c r="X804">
        <v>8.0520890000000001E-3</v>
      </c>
      <c r="Y804">
        <v>-1.749999999999997E-2</v>
      </c>
      <c r="Z804">
        <v>0.03</v>
      </c>
      <c r="AA804">
        <v>0.112</v>
      </c>
      <c r="AB804">
        <v>0.85799999999999998</v>
      </c>
      <c r="AC804">
        <v>-0.90949999999999998</v>
      </c>
      <c r="AD804" t="s">
        <v>48</v>
      </c>
      <c r="AE804" t="s">
        <v>48</v>
      </c>
      <c r="AF804" t="s">
        <v>48</v>
      </c>
    </row>
    <row r="805" spans="1:44" hidden="1" outlineLevel="1" x14ac:dyDescent="0.2">
      <c r="A805" t="s">
        <v>13031</v>
      </c>
      <c r="B805" t="s">
        <v>13032</v>
      </c>
      <c r="C805" t="s">
        <v>13033</v>
      </c>
      <c r="J805" t="s">
        <v>13034</v>
      </c>
      <c r="K805" t="s">
        <v>1088</v>
      </c>
      <c r="L805" t="s">
        <v>1233</v>
      </c>
      <c r="M805">
        <v>1</v>
      </c>
      <c r="P805" s="2" t="s">
        <v>13035</v>
      </c>
      <c r="Q805" t="s">
        <v>47</v>
      </c>
      <c r="S805">
        <v>0.58851710000000002</v>
      </c>
      <c r="T805">
        <v>2.3076923999999999E-2</v>
      </c>
      <c r="U805">
        <v>0.47001254999999997</v>
      </c>
      <c r="V805">
        <v>2.5605056000000001E-2</v>
      </c>
      <c r="W805">
        <v>0.48399165</v>
      </c>
      <c r="X805">
        <v>1.2699619000000001E-2</v>
      </c>
      <c r="Y805">
        <v>-6.1224489795918347E-3</v>
      </c>
      <c r="Z805">
        <v>2.5000000000000001E-2</v>
      </c>
      <c r="AA805">
        <v>0.122</v>
      </c>
      <c r="AB805">
        <v>0.85399999999999998</v>
      </c>
      <c r="AC805">
        <v>-0.67279999999999995</v>
      </c>
      <c r="AD805" t="s">
        <v>48</v>
      </c>
      <c r="AE805" t="s">
        <v>48</v>
      </c>
      <c r="AF805" t="s">
        <v>48</v>
      </c>
    </row>
    <row r="806" spans="1:44" hidden="1" outlineLevel="1" x14ac:dyDescent="0.2">
      <c r="A806" t="s">
        <v>13036</v>
      </c>
      <c r="B806" t="s">
        <v>13037</v>
      </c>
      <c r="C806" t="s">
        <v>13038</v>
      </c>
      <c r="J806" t="s">
        <v>13039</v>
      </c>
      <c r="K806" t="s">
        <v>1088</v>
      </c>
      <c r="L806" t="s">
        <v>1233</v>
      </c>
      <c r="M806">
        <v>20</v>
      </c>
      <c r="P806" s="2" t="s">
        <v>13040</v>
      </c>
      <c r="Q806" t="s">
        <v>13041</v>
      </c>
      <c r="S806">
        <v>0.13041082000000001</v>
      </c>
      <c r="T806">
        <v>5.7220459999999997E-3</v>
      </c>
      <c r="U806">
        <v>0.10116277999999999</v>
      </c>
      <c r="V806">
        <v>8.3615159999999994E-3</v>
      </c>
      <c r="W806">
        <v>3.5553806E-2</v>
      </c>
      <c r="X806">
        <v>1.0032792E-2</v>
      </c>
      <c r="Y806">
        <v>0.295679012345679</v>
      </c>
      <c r="Z806">
        <v>7.6999999999999999E-2</v>
      </c>
      <c r="AA806">
        <v>0.10299999999999999</v>
      </c>
      <c r="AB806">
        <v>0.82</v>
      </c>
      <c r="AC806">
        <v>-0.59379999999999999</v>
      </c>
      <c r="AD806" t="s">
        <v>48</v>
      </c>
      <c r="AE806" t="s">
        <v>48</v>
      </c>
      <c r="AF806" t="s">
        <v>48</v>
      </c>
    </row>
    <row r="807" spans="1:44" hidden="1" outlineLevel="1" x14ac:dyDescent="0.2">
      <c r="A807" t="s">
        <v>13042</v>
      </c>
      <c r="B807" t="s">
        <v>13043</v>
      </c>
      <c r="C807" t="s">
        <v>10807</v>
      </c>
      <c r="J807" t="s">
        <v>13044</v>
      </c>
      <c r="K807" t="s">
        <v>1088</v>
      </c>
      <c r="L807" t="s">
        <v>1233</v>
      </c>
      <c r="M807">
        <v>15</v>
      </c>
      <c r="P807" s="2" t="s">
        <v>13045</v>
      </c>
      <c r="Q807" t="s">
        <v>10280</v>
      </c>
      <c r="S807">
        <v>0.44393396000000002</v>
      </c>
      <c r="T807">
        <v>2.3076923999999999E-2</v>
      </c>
      <c r="U807">
        <v>0.42102736000000002</v>
      </c>
      <c r="V807">
        <v>2.5605056000000001E-2</v>
      </c>
      <c r="W807">
        <v>0.43020029999999998</v>
      </c>
      <c r="X807">
        <v>1.0731862999999999E-2</v>
      </c>
      <c r="Y807">
        <v>0.26071428571428568</v>
      </c>
      <c r="Z807">
        <v>0.107</v>
      </c>
      <c r="AA807">
        <v>6.0999999999999999E-2</v>
      </c>
      <c r="AB807">
        <v>0.83199999999999996</v>
      </c>
      <c r="AC807">
        <v>0.76949999999999996</v>
      </c>
      <c r="AD807" t="s">
        <v>48</v>
      </c>
      <c r="AE807" t="s">
        <v>48</v>
      </c>
      <c r="AF807" t="s">
        <v>48</v>
      </c>
    </row>
    <row r="808" spans="1:44" hidden="1" outlineLevel="1" x14ac:dyDescent="0.2">
      <c r="A808" t="s">
        <v>13046</v>
      </c>
      <c r="B808" t="s">
        <v>13047</v>
      </c>
      <c r="C808" t="s">
        <v>10219</v>
      </c>
      <c r="J808" t="s">
        <v>13048</v>
      </c>
      <c r="K808" t="s">
        <v>1088</v>
      </c>
      <c r="L808" t="s">
        <v>1233</v>
      </c>
      <c r="M808">
        <v>9</v>
      </c>
      <c r="P808" s="2" t="s">
        <v>13049</v>
      </c>
      <c r="Q808" t="s">
        <v>10138</v>
      </c>
      <c r="S808">
        <v>0.57271194000000003</v>
      </c>
      <c r="T808">
        <v>2.4115459999999998E-2</v>
      </c>
      <c r="U808">
        <v>0.48191109999999998</v>
      </c>
      <c r="V808">
        <v>2.6609945999999999E-2</v>
      </c>
      <c r="W808">
        <v>0.34203702000000002</v>
      </c>
      <c r="X808">
        <v>1.3010317E-2</v>
      </c>
      <c r="Y808">
        <v>0.5</v>
      </c>
      <c r="Z808">
        <v>0</v>
      </c>
      <c r="AA808">
        <v>0.22800000000000001</v>
      </c>
      <c r="AB808">
        <v>0.77200000000000002</v>
      </c>
      <c r="AC808">
        <v>-0.77829999999999999</v>
      </c>
      <c r="AD808" t="s">
        <v>48</v>
      </c>
      <c r="AE808" t="s">
        <v>48</v>
      </c>
      <c r="AF808" t="s">
        <v>48</v>
      </c>
    </row>
    <row r="809" spans="1:44" hidden="1" outlineLevel="1" x14ac:dyDescent="0.2">
      <c r="A809" t="s">
        <v>13050</v>
      </c>
      <c r="B809" t="s">
        <v>13051</v>
      </c>
      <c r="C809" t="s">
        <v>13052</v>
      </c>
      <c r="J809" t="s">
        <v>13053</v>
      </c>
      <c r="K809" t="s">
        <v>1088</v>
      </c>
      <c r="L809" t="s">
        <v>1233</v>
      </c>
      <c r="M809">
        <v>1</v>
      </c>
      <c r="P809" s="2" t="s">
        <v>13054</v>
      </c>
      <c r="Q809" t="s">
        <v>47</v>
      </c>
      <c r="S809">
        <v>0.11057663</v>
      </c>
      <c r="T809">
        <v>4.0435790000000003E-3</v>
      </c>
      <c r="U809">
        <v>6.1953029999999999E-2</v>
      </c>
      <c r="V809">
        <v>1.9575718999999998E-2</v>
      </c>
      <c r="W809">
        <v>4.2665333E-2</v>
      </c>
      <c r="X809">
        <v>7.4048014000000001E-3</v>
      </c>
      <c r="Y809">
        <v>0.15312500000000001</v>
      </c>
      <c r="Z809">
        <v>0.105</v>
      </c>
      <c r="AA809">
        <v>7.0999999999999994E-2</v>
      </c>
      <c r="AB809">
        <v>0.82399999999999995</v>
      </c>
      <c r="AC809">
        <v>0.74729999999999996</v>
      </c>
      <c r="AD809" t="s">
        <v>48</v>
      </c>
      <c r="AE809" t="s">
        <v>48</v>
      </c>
      <c r="AF809" t="s">
        <v>48</v>
      </c>
    </row>
    <row r="810" spans="1:44" hidden="1" outlineLevel="1" x14ac:dyDescent="0.2">
      <c r="A810" t="s">
        <v>13055</v>
      </c>
      <c r="B810" t="s">
        <v>13056</v>
      </c>
      <c r="C810" t="s">
        <v>13057</v>
      </c>
      <c r="J810" t="s">
        <v>13058</v>
      </c>
      <c r="K810" t="s">
        <v>1088</v>
      </c>
      <c r="L810" t="s">
        <v>1233</v>
      </c>
      <c r="M810">
        <v>32</v>
      </c>
      <c r="P810" s="2" t="s">
        <v>13059</v>
      </c>
      <c r="Q810" t="s">
        <v>10150</v>
      </c>
      <c r="S810">
        <v>0.38434127000000001</v>
      </c>
      <c r="T810">
        <v>2.3076923999999999E-2</v>
      </c>
      <c r="U810">
        <v>0.39409557000000001</v>
      </c>
      <c r="V810">
        <v>0.18313583999999999</v>
      </c>
      <c r="W810">
        <v>0.33889219999999998</v>
      </c>
      <c r="X810">
        <v>1.1612173999999999E-2</v>
      </c>
      <c r="Y810">
        <v>-1.6889880952380941E-2</v>
      </c>
      <c r="Z810">
        <v>0.11</v>
      </c>
      <c r="AA810">
        <v>0.11899999999999999</v>
      </c>
      <c r="AB810">
        <v>0.77100000000000002</v>
      </c>
      <c r="AC810">
        <v>-0.45019999999999999</v>
      </c>
      <c r="AD810" t="s">
        <v>48</v>
      </c>
      <c r="AE810" t="s">
        <v>48</v>
      </c>
      <c r="AF810" t="s">
        <v>48</v>
      </c>
    </row>
    <row r="811" spans="1:44" hidden="1" outlineLevel="1" x14ac:dyDescent="0.2">
      <c r="A811" t="s">
        <v>13060</v>
      </c>
      <c r="B811" t="s">
        <v>10529</v>
      </c>
      <c r="C811" t="s">
        <v>13061</v>
      </c>
      <c r="J811" t="s">
        <v>13062</v>
      </c>
      <c r="K811" t="s">
        <v>1088</v>
      </c>
      <c r="L811" t="s">
        <v>1233</v>
      </c>
      <c r="M811">
        <v>1</v>
      </c>
      <c r="P811" s="2" t="s">
        <v>13063</v>
      </c>
      <c r="Q811" t="s">
        <v>47</v>
      </c>
      <c r="S811">
        <v>0.36662240000000001</v>
      </c>
      <c r="T811">
        <v>1.121521E-2</v>
      </c>
      <c r="U811">
        <v>0.10920923</v>
      </c>
      <c r="V811">
        <v>2.5605056000000001E-2</v>
      </c>
      <c r="W811">
        <v>0.36939126</v>
      </c>
      <c r="X811">
        <v>1.0006900000000001E-2</v>
      </c>
      <c r="Y811">
        <v>-5.9203296703296701E-2</v>
      </c>
      <c r="Z811">
        <v>0.17899999999999999</v>
      </c>
      <c r="AA811">
        <v>0.11600000000000001</v>
      </c>
      <c r="AB811">
        <v>0.70499999999999996</v>
      </c>
      <c r="AC811">
        <v>0.93979999999999997</v>
      </c>
      <c r="AD811" t="s">
        <v>48</v>
      </c>
      <c r="AE811" t="s">
        <v>48</v>
      </c>
      <c r="AF811" t="s">
        <v>48</v>
      </c>
    </row>
    <row r="812" spans="1:44" hidden="1" outlineLevel="1" x14ac:dyDescent="0.2">
      <c r="A812" t="s">
        <v>13064</v>
      </c>
      <c r="B812" t="s">
        <v>13065</v>
      </c>
      <c r="C812" t="s">
        <v>13066</v>
      </c>
      <c r="J812" t="s">
        <v>13067</v>
      </c>
      <c r="K812" t="s">
        <v>1088</v>
      </c>
      <c r="L812" t="s">
        <v>1233</v>
      </c>
      <c r="M812">
        <v>9</v>
      </c>
      <c r="P812" s="2" t="s">
        <v>13068</v>
      </c>
      <c r="Q812" t="s">
        <v>10060</v>
      </c>
      <c r="S812">
        <v>0.23667801999999999</v>
      </c>
      <c r="T812">
        <v>5.7220459999999997E-3</v>
      </c>
      <c r="U812">
        <v>2.474608E-2</v>
      </c>
      <c r="V812">
        <v>3.9456755000000003E-2</v>
      </c>
      <c r="W812">
        <v>0.16890353999999999</v>
      </c>
      <c r="X812">
        <v>1.2440704E-2</v>
      </c>
      <c r="Y812">
        <v>5.5000000000000007E-2</v>
      </c>
      <c r="Z812">
        <v>0.106</v>
      </c>
      <c r="AA812">
        <v>0.111</v>
      </c>
      <c r="AB812">
        <v>0.78300000000000003</v>
      </c>
      <c r="AC812">
        <v>0.1724</v>
      </c>
      <c r="AD812" t="s">
        <v>48</v>
      </c>
      <c r="AE812" t="s">
        <v>48</v>
      </c>
      <c r="AF812" t="s">
        <v>48</v>
      </c>
    </row>
    <row r="813" spans="1:44" hidden="1" outlineLevel="1" x14ac:dyDescent="0.2">
      <c r="A813" t="s">
        <v>13069</v>
      </c>
      <c r="B813" t="s">
        <v>13070</v>
      </c>
      <c r="C813" t="s">
        <v>13071</v>
      </c>
      <c r="J813" t="s">
        <v>13072</v>
      </c>
      <c r="K813" t="s">
        <v>1088</v>
      </c>
      <c r="L813" t="s">
        <v>1233</v>
      </c>
      <c r="M813">
        <v>5</v>
      </c>
      <c r="P813" s="2" t="s">
        <v>13073</v>
      </c>
      <c r="Q813" t="s">
        <v>10060</v>
      </c>
      <c r="S813">
        <v>9.7419969999999995E-2</v>
      </c>
      <c r="T813">
        <v>1.2493134000000001E-3</v>
      </c>
      <c r="U813">
        <v>1.9417239999999999E-2</v>
      </c>
      <c r="V813">
        <v>3.4038028999999999E-3</v>
      </c>
      <c r="W813">
        <v>4.0323049999999999E-2</v>
      </c>
      <c r="X813">
        <v>6.4403419999999999E-3</v>
      </c>
      <c r="Y813">
        <v>-0.39</v>
      </c>
      <c r="Z813">
        <v>6.7000000000000004E-2</v>
      </c>
      <c r="AA813">
        <v>0.1</v>
      </c>
      <c r="AB813">
        <v>0.83299999999999996</v>
      </c>
      <c r="AC813">
        <v>-0.23169999999999999</v>
      </c>
      <c r="AD813" t="s">
        <v>48</v>
      </c>
      <c r="AE813" t="s">
        <v>48</v>
      </c>
      <c r="AF813" t="s">
        <v>48</v>
      </c>
    </row>
    <row r="814" spans="1:44" hidden="1" outlineLevel="1" x14ac:dyDescent="0.2">
      <c r="A814" t="s">
        <v>13074</v>
      </c>
      <c r="B814" t="s">
        <v>13075</v>
      </c>
      <c r="C814" t="s">
        <v>13076</v>
      </c>
      <c r="J814" t="s">
        <v>13077</v>
      </c>
      <c r="K814" t="s">
        <v>1088</v>
      </c>
      <c r="L814" t="s">
        <v>1233</v>
      </c>
      <c r="M814">
        <v>1</v>
      </c>
      <c r="P814" s="2" t="s">
        <v>13078</v>
      </c>
      <c r="Q814" t="s">
        <v>10465</v>
      </c>
      <c r="S814">
        <v>0.11429678</v>
      </c>
      <c r="T814">
        <v>1.8501282E-3</v>
      </c>
      <c r="U814">
        <v>2.3174754999999998E-2</v>
      </c>
      <c r="V814">
        <v>9.9154250000000003E-3</v>
      </c>
      <c r="W814">
        <v>4.8521040000000001E-2</v>
      </c>
      <c r="X814">
        <v>7.8579029999999994E-3</v>
      </c>
      <c r="Y814">
        <v>-0.1</v>
      </c>
      <c r="Z814">
        <v>0</v>
      </c>
      <c r="AA814">
        <v>8.3000000000000004E-2</v>
      </c>
      <c r="AB814">
        <v>0.91700000000000004</v>
      </c>
      <c r="AC814">
        <v>-0.56059999999999999</v>
      </c>
      <c r="AD814" t="s">
        <v>48</v>
      </c>
      <c r="AE814" t="s">
        <v>48</v>
      </c>
      <c r="AF814" t="s">
        <v>48</v>
      </c>
    </row>
    <row r="815" spans="1:44" hidden="1" outlineLevel="1" x14ac:dyDescent="0.2">
      <c r="A815" t="s">
        <v>13079</v>
      </c>
      <c r="B815" t="s">
        <v>13080</v>
      </c>
      <c r="C815" t="s">
        <v>13081</v>
      </c>
      <c r="J815" t="s">
        <v>13082</v>
      </c>
      <c r="K815" t="s">
        <v>1088</v>
      </c>
      <c r="L815" t="s">
        <v>1233</v>
      </c>
      <c r="M815">
        <v>8</v>
      </c>
      <c r="P815" s="2" t="s">
        <v>13083</v>
      </c>
      <c r="Q815" t="s">
        <v>13084</v>
      </c>
      <c r="S815">
        <v>0.39747169999999998</v>
      </c>
      <c r="T815">
        <v>2.3076923999999999E-2</v>
      </c>
      <c r="U815">
        <v>0.43554105999999998</v>
      </c>
      <c r="V815">
        <v>2.2992345000000001E-2</v>
      </c>
      <c r="W815">
        <v>0.33889219999999998</v>
      </c>
      <c r="X815">
        <v>1.2130004999999999E-2</v>
      </c>
      <c r="Y815">
        <v>0.15231481481481479</v>
      </c>
      <c r="Z815">
        <v>0.10199999999999999</v>
      </c>
      <c r="AA815">
        <v>6.4000000000000001E-2</v>
      </c>
      <c r="AB815">
        <v>0.83499999999999996</v>
      </c>
      <c r="AC815">
        <v>0.85250000000000004</v>
      </c>
      <c r="AD815" t="s">
        <v>48</v>
      </c>
      <c r="AE815" t="s">
        <v>48</v>
      </c>
      <c r="AF815" t="s">
        <v>48</v>
      </c>
    </row>
    <row r="816" spans="1:44" hidden="1" outlineLevel="1" x14ac:dyDescent="0.2">
      <c r="A816" t="s">
        <v>13085</v>
      </c>
      <c r="B816" t="s">
        <v>13086</v>
      </c>
      <c r="C816" t="s">
        <v>10189</v>
      </c>
      <c r="J816" t="s">
        <v>13087</v>
      </c>
      <c r="K816" t="s">
        <v>1088</v>
      </c>
      <c r="L816" t="s">
        <v>1233</v>
      </c>
      <c r="M816">
        <v>9</v>
      </c>
      <c r="P816" s="2" t="s">
        <v>13088</v>
      </c>
      <c r="Q816" t="s">
        <v>47</v>
      </c>
      <c r="S816">
        <v>0.14082454</v>
      </c>
      <c r="T816">
        <v>2.9945373999999999E-3</v>
      </c>
      <c r="U816">
        <v>2.5907494E-2</v>
      </c>
      <c r="V816">
        <v>5.5866763000000002E-3</v>
      </c>
      <c r="W816">
        <v>7.1116626000000002E-2</v>
      </c>
      <c r="X816">
        <v>1.0576514E-2</v>
      </c>
      <c r="Y816">
        <v>-6.8749999999999992E-2</v>
      </c>
      <c r="Z816">
        <v>7.0999999999999994E-2</v>
      </c>
      <c r="AA816">
        <v>9.2999999999999999E-2</v>
      </c>
      <c r="AB816">
        <v>0.83699999999999997</v>
      </c>
      <c r="AC816">
        <v>-0.19620000000000001</v>
      </c>
      <c r="AD816" t="s">
        <v>48</v>
      </c>
      <c r="AE816" t="s">
        <v>48</v>
      </c>
      <c r="AF816" t="s">
        <v>48</v>
      </c>
    </row>
    <row r="817" spans="1:32" hidden="1" outlineLevel="1" x14ac:dyDescent="0.2">
      <c r="A817" t="s">
        <v>13089</v>
      </c>
      <c r="B817" t="s">
        <v>13090</v>
      </c>
      <c r="C817" t="s">
        <v>13091</v>
      </c>
      <c r="J817" t="s">
        <v>13092</v>
      </c>
      <c r="K817" t="s">
        <v>1088</v>
      </c>
      <c r="L817" t="s">
        <v>1233</v>
      </c>
      <c r="M817">
        <v>10</v>
      </c>
      <c r="P817" s="2" t="s">
        <v>13093</v>
      </c>
      <c r="Q817" t="s">
        <v>47</v>
      </c>
      <c r="S817">
        <v>0.46716887000000001</v>
      </c>
      <c r="T817">
        <v>2.4162409999999999E-2</v>
      </c>
      <c r="U817">
        <v>0.19032755000000001</v>
      </c>
      <c r="V817">
        <v>0.36873036999999997</v>
      </c>
      <c r="W817">
        <v>0.4378843</v>
      </c>
      <c r="X817">
        <v>2.6825209999999999E-2</v>
      </c>
      <c r="Y817">
        <v>-0.2</v>
      </c>
      <c r="Z817">
        <v>0.13600000000000001</v>
      </c>
      <c r="AA817">
        <v>0.06</v>
      </c>
      <c r="AB817">
        <v>0.80400000000000005</v>
      </c>
      <c r="AC817">
        <v>0.36120000000000002</v>
      </c>
      <c r="AD817" t="s">
        <v>48</v>
      </c>
      <c r="AE817" t="s">
        <v>48</v>
      </c>
      <c r="AF817" t="s">
        <v>48</v>
      </c>
    </row>
    <row r="818" spans="1:32" hidden="1" outlineLevel="1" x14ac:dyDescent="0.2">
      <c r="A818" t="s">
        <v>13094</v>
      </c>
      <c r="B818" t="s">
        <v>13095</v>
      </c>
      <c r="C818" t="s">
        <v>13096</v>
      </c>
      <c r="J818" t="s">
        <v>13097</v>
      </c>
      <c r="K818" t="s">
        <v>1088</v>
      </c>
      <c r="L818" t="s">
        <v>1233</v>
      </c>
      <c r="M818">
        <v>1</v>
      </c>
      <c r="P818" s="2" t="s">
        <v>13098</v>
      </c>
      <c r="Q818" t="s">
        <v>47</v>
      </c>
      <c r="S818">
        <v>0.83646969999999998</v>
      </c>
      <c r="T818">
        <v>0.35076234000000001</v>
      </c>
      <c r="U818">
        <v>0.65282050000000003</v>
      </c>
      <c r="V818">
        <v>0.11744241</v>
      </c>
      <c r="W818">
        <v>0.74183560000000004</v>
      </c>
      <c r="X818">
        <v>0.13815512999999999</v>
      </c>
      <c r="Y818">
        <v>0</v>
      </c>
      <c r="Z818">
        <v>8.6999999999999994E-2</v>
      </c>
      <c r="AA818">
        <v>0.24399999999999999</v>
      </c>
      <c r="AB818">
        <v>0.66900000000000004</v>
      </c>
      <c r="AC818">
        <v>-0.61240000000000006</v>
      </c>
      <c r="AD818" t="s">
        <v>48</v>
      </c>
      <c r="AE818" t="s">
        <v>48</v>
      </c>
      <c r="AF818" t="s">
        <v>48</v>
      </c>
    </row>
    <row r="819" spans="1:32" hidden="1" outlineLevel="1" x14ac:dyDescent="0.2">
      <c r="A819" t="s">
        <v>13099</v>
      </c>
      <c r="B819" t="s">
        <v>13100</v>
      </c>
      <c r="C819" t="s">
        <v>10812</v>
      </c>
      <c r="J819" t="s">
        <v>13101</v>
      </c>
      <c r="K819" t="s">
        <v>1088</v>
      </c>
      <c r="L819" t="s">
        <v>1233</v>
      </c>
      <c r="M819">
        <v>9</v>
      </c>
      <c r="P819" s="2" t="s">
        <v>13102</v>
      </c>
      <c r="Q819" t="s">
        <v>10815</v>
      </c>
      <c r="S819">
        <v>0.4269174</v>
      </c>
      <c r="T819">
        <v>2.3076923999999999E-2</v>
      </c>
      <c r="U819">
        <v>0.45190977999999998</v>
      </c>
      <c r="V819">
        <v>2.2992345000000001E-2</v>
      </c>
      <c r="W819">
        <v>0.34548225999999999</v>
      </c>
      <c r="X819">
        <v>1.7846745000000001E-2</v>
      </c>
      <c r="Y819">
        <v>4.6875E-2</v>
      </c>
      <c r="Z819">
        <v>4.5999999999999999E-2</v>
      </c>
      <c r="AA819">
        <v>0.109</v>
      </c>
      <c r="AB819">
        <v>0.84599999999999997</v>
      </c>
      <c r="AC819">
        <v>-0.76770000000000005</v>
      </c>
      <c r="AD819" t="s">
        <v>48</v>
      </c>
      <c r="AE819" t="s">
        <v>48</v>
      </c>
      <c r="AF819" t="s">
        <v>48</v>
      </c>
    </row>
    <row r="820" spans="1:32" hidden="1" outlineLevel="1" x14ac:dyDescent="0.2">
      <c r="A820" t="s">
        <v>13103</v>
      </c>
      <c r="B820" t="s">
        <v>13104</v>
      </c>
      <c r="C820" t="s">
        <v>13105</v>
      </c>
      <c r="J820" t="s">
        <v>13106</v>
      </c>
      <c r="K820" t="s">
        <v>1088</v>
      </c>
      <c r="L820" t="s">
        <v>1233</v>
      </c>
      <c r="M820">
        <v>1</v>
      </c>
      <c r="P820" s="2" t="s">
        <v>13107</v>
      </c>
      <c r="Q820" t="s">
        <v>13108</v>
      </c>
      <c r="S820">
        <v>0.30539915000000001</v>
      </c>
      <c r="T820">
        <v>1.1062621999999999E-2</v>
      </c>
      <c r="U820">
        <v>0.10549548</v>
      </c>
      <c r="V820">
        <v>1.5958117000000001E-2</v>
      </c>
      <c r="W820">
        <v>0.26791340000000002</v>
      </c>
      <c r="X820">
        <v>9.0748040000000006E-3</v>
      </c>
      <c r="Y820">
        <v>6.279761904761906E-2</v>
      </c>
      <c r="Z820">
        <v>9.8000000000000004E-2</v>
      </c>
      <c r="AA820">
        <v>0.121</v>
      </c>
      <c r="AB820">
        <v>0.78100000000000003</v>
      </c>
      <c r="AC820">
        <v>-0.84550000000000003</v>
      </c>
      <c r="AD820" t="s">
        <v>48</v>
      </c>
      <c r="AE820" t="s">
        <v>48</v>
      </c>
      <c r="AF820" t="s">
        <v>48</v>
      </c>
    </row>
    <row r="821" spans="1:32" hidden="1" outlineLevel="1" x14ac:dyDescent="0.2">
      <c r="A821" t="s">
        <v>13109</v>
      </c>
      <c r="B821" t="s">
        <v>13110</v>
      </c>
      <c r="C821" t="s">
        <v>13111</v>
      </c>
      <c r="J821" t="s">
        <v>13112</v>
      </c>
      <c r="K821" t="s">
        <v>1088</v>
      </c>
      <c r="L821" t="s">
        <v>1233</v>
      </c>
      <c r="M821">
        <v>1</v>
      </c>
      <c r="P821" s="2" t="s">
        <v>13113</v>
      </c>
      <c r="Q821" t="s">
        <v>47</v>
      </c>
      <c r="S821">
        <v>0.4269174</v>
      </c>
      <c r="T821">
        <v>9.1552730000000002E-3</v>
      </c>
      <c r="U821">
        <v>0.15019036999999999</v>
      </c>
      <c r="V821">
        <v>7.7325520000000002E-3</v>
      </c>
      <c r="W821">
        <v>0.47630358</v>
      </c>
      <c r="X821">
        <v>8.5310820000000006E-3</v>
      </c>
      <c r="Y821">
        <v>0.35</v>
      </c>
      <c r="Z821">
        <v>0.13500000000000001</v>
      </c>
      <c r="AA821">
        <v>3.9E-2</v>
      </c>
      <c r="AB821">
        <v>0.82599999999999996</v>
      </c>
      <c r="AC821">
        <v>0.64859999999999995</v>
      </c>
      <c r="AD821" t="s">
        <v>48</v>
      </c>
      <c r="AE821" t="s">
        <v>48</v>
      </c>
      <c r="AF821" t="s">
        <v>48</v>
      </c>
    </row>
    <row r="822" spans="1:32" hidden="1" outlineLevel="1" x14ac:dyDescent="0.2">
      <c r="A822" t="s">
        <v>13114</v>
      </c>
      <c r="B822" t="s">
        <v>13115</v>
      </c>
      <c r="C822" t="s">
        <v>10271</v>
      </c>
      <c r="J822" t="s">
        <v>13116</v>
      </c>
      <c r="K822" t="s">
        <v>1088</v>
      </c>
      <c r="L822" t="s">
        <v>1233</v>
      </c>
      <c r="M822">
        <v>3</v>
      </c>
      <c r="P822" s="2" t="s">
        <v>13117</v>
      </c>
      <c r="Q822" t="s">
        <v>10274</v>
      </c>
      <c r="S822">
        <v>0.23271074999999999</v>
      </c>
      <c r="T822">
        <v>9.0789795000000006E-3</v>
      </c>
      <c r="U822">
        <v>6.5460119999999997E-2</v>
      </c>
      <c r="V822">
        <v>4.0745795000000001E-2</v>
      </c>
      <c r="W822">
        <v>0.14150882000000001</v>
      </c>
      <c r="X822">
        <v>1.7328756000000001E-2</v>
      </c>
      <c r="Y822">
        <v>0.1024621212121212</v>
      </c>
      <c r="Z822">
        <v>2.8000000000000001E-2</v>
      </c>
      <c r="AA822">
        <v>1.2999999999999999E-2</v>
      </c>
      <c r="AB822">
        <v>0.95899999999999996</v>
      </c>
      <c r="AC822">
        <v>0.41310000000000002</v>
      </c>
      <c r="AD822" t="s">
        <v>48</v>
      </c>
      <c r="AE822" t="s">
        <v>48</v>
      </c>
      <c r="AF822" t="s">
        <v>48</v>
      </c>
    </row>
    <row r="823" spans="1:32" hidden="1" outlineLevel="1" x14ac:dyDescent="0.2">
      <c r="A823" t="s">
        <v>13118</v>
      </c>
      <c r="B823" t="s">
        <v>13119</v>
      </c>
      <c r="C823" t="s">
        <v>10716</v>
      </c>
      <c r="J823" t="s">
        <v>13120</v>
      </c>
      <c r="K823" t="s">
        <v>1088</v>
      </c>
      <c r="L823" t="s">
        <v>1233</v>
      </c>
      <c r="M823">
        <v>3</v>
      </c>
      <c r="P823" s="2" t="s">
        <v>13121</v>
      </c>
      <c r="Q823" t="s">
        <v>10719</v>
      </c>
      <c r="S823">
        <v>0.82048255000000003</v>
      </c>
      <c r="T823">
        <v>0.35515397999999998</v>
      </c>
      <c r="U823">
        <v>0.66725610000000002</v>
      </c>
      <c r="V823">
        <v>0.10221587</v>
      </c>
      <c r="W823">
        <v>0.74183560000000004</v>
      </c>
      <c r="X823">
        <v>2.4235269E-2</v>
      </c>
      <c r="Y823">
        <v>3.7367724867724883E-2</v>
      </c>
      <c r="Z823">
        <v>0.08</v>
      </c>
      <c r="AA823">
        <v>8.5999999999999993E-2</v>
      </c>
      <c r="AB823">
        <v>0.83399999999999996</v>
      </c>
      <c r="AC823">
        <v>-0.39169999999999999</v>
      </c>
      <c r="AD823" t="s">
        <v>48</v>
      </c>
      <c r="AE823" t="s">
        <v>48</v>
      </c>
      <c r="AF823" t="s">
        <v>48</v>
      </c>
    </row>
    <row r="824" spans="1:32" hidden="1" outlineLevel="1" x14ac:dyDescent="0.2">
      <c r="A824" t="s">
        <v>13122</v>
      </c>
      <c r="B824" t="s">
        <v>13123</v>
      </c>
      <c r="C824" t="s">
        <v>13124</v>
      </c>
      <c r="J824" t="s">
        <v>13125</v>
      </c>
      <c r="K824" t="s">
        <v>1088</v>
      </c>
      <c r="L824" t="s">
        <v>1233</v>
      </c>
      <c r="M824">
        <v>1</v>
      </c>
      <c r="P824" s="2" t="s">
        <v>13126</v>
      </c>
      <c r="Q824" t="s">
        <v>10060</v>
      </c>
      <c r="S824">
        <v>0.45748240000000001</v>
      </c>
      <c r="T824">
        <v>5.832097E-2</v>
      </c>
      <c r="U824">
        <v>0.24438259000000001</v>
      </c>
      <c r="V824">
        <v>0.19298288</v>
      </c>
      <c r="W824">
        <v>0.43396309999999999</v>
      </c>
      <c r="X824">
        <v>4.2016009999999999E-2</v>
      </c>
      <c r="Y824">
        <v>-0.2448704481792717</v>
      </c>
      <c r="Z824">
        <v>0.125</v>
      </c>
      <c r="AA824">
        <v>0.105</v>
      </c>
      <c r="AB824">
        <v>0.77</v>
      </c>
      <c r="AC824">
        <v>-0.24629999999999999</v>
      </c>
      <c r="AD824" t="s">
        <v>48</v>
      </c>
      <c r="AE824" t="s">
        <v>48</v>
      </c>
      <c r="AF824" t="s">
        <v>48</v>
      </c>
    </row>
    <row r="825" spans="1:32" hidden="1" outlineLevel="1" x14ac:dyDescent="0.2">
      <c r="A825" t="s">
        <v>13127</v>
      </c>
      <c r="B825" t="s">
        <v>13128</v>
      </c>
      <c r="C825" t="s">
        <v>13129</v>
      </c>
      <c r="J825" t="s">
        <v>13130</v>
      </c>
      <c r="K825" t="s">
        <v>1088</v>
      </c>
      <c r="L825" t="s">
        <v>1233</v>
      </c>
      <c r="M825">
        <v>1</v>
      </c>
      <c r="P825" s="2" t="s">
        <v>13131</v>
      </c>
      <c r="Q825" t="s">
        <v>13132</v>
      </c>
      <c r="S825">
        <v>0.14256015</v>
      </c>
      <c r="T825">
        <v>2.1266937000000001E-3</v>
      </c>
      <c r="U825">
        <v>1.9622196000000001E-2</v>
      </c>
      <c r="V825">
        <v>4.8837172999999998E-3</v>
      </c>
      <c r="W825">
        <v>6.6171789999999994E-2</v>
      </c>
      <c r="X825">
        <v>6.7639859999999996E-3</v>
      </c>
      <c r="Y825">
        <v>4.732142857142857E-2</v>
      </c>
      <c r="Z825">
        <v>0.122</v>
      </c>
      <c r="AA825">
        <v>0.14399999999999999</v>
      </c>
      <c r="AB825">
        <v>0.73399999999999999</v>
      </c>
      <c r="AC825">
        <v>-0.56279999999999997</v>
      </c>
      <c r="AD825" t="s">
        <v>48</v>
      </c>
      <c r="AE825" t="s">
        <v>48</v>
      </c>
      <c r="AF825" t="s">
        <v>48</v>
      </c>
    </row>
    <row r="826" spans="1:32" hidden="1" outlineLevel="1" x14ac:dyDescent="0.2">
      <c r="A826" t="s">
        <v>13133</v>
      </c>
      <c r="B826" t="s">
        <v>13134</v>
      </c>
      <c r="C826" t="s">
        <v>13135</v>
      </c>
      <c r="J826" t="s">
        <v>13136</v>
      </c>
      <c r="K826" t="s">
        <v>1088</v>
      </c>
      <c r="L826" t="s">
        <v>1233</v>
      </c>
      <c r="M826">
        <v>1</v>
      </c>
      <c r="P826" s="2" t="s">
        <v>13137</v>
      </c>
      <c r="Q826" t="s">
        <v>13138</v>
      </c>
      <c r="S826">
        <v>3.0034892000000001E-2</v>
      </c>
      <c r="T826">
        <v>8.4877013999999998E-4</v>
      </c>
      <c r="U826">
        <v>1.3063620999999999E-2</v>
      </c>
      <c r="V826">
        <v>2.1088778000000002E-3</v>
      </c>
      <c r="W826">
        <v>1.4428918000000001E-2</v>
      </c>
      <c r="X826">
        <v>6.7186755999999997E-3</v>
      </c>
      <c r="Y826">
        <v>0.17222222222222219</v>
      </c>
      <c r="Z826">
        <v>0.17</v>
      </c>
      <c r="AA826">
        <v>1.6E-2</v>
      </c>
      <c r="AB826">
        <v>0.81399999999999995</v>
      </c>
      <c r="AC826">
        <v>0.88009999999999999</v>
      </c>
      <c r="AD826" t="s">
        <v>48</v>
      </c>
      <c r="AE826" t="s">
        <v>48</v>
      </c>
      <c r="AF826" t="s">
        <v>48</v>
      </c>
    </row>
    <row r="827" spans="1:32" hidden="1" outlineLevel="1" x14ac:dyDescent="0.2">
      <c r="A827" t="s">
        <v>13139</v>
      </c>
      <c r="B827" t="s">
        <v>13140</v>
      </c>
      <c r="C827" t="s">
        <v>13141</v>
      </c>
      <c r="J827" t="s">
        <v>13142</v>
      </c>
      <c r="K827" t="s">
        <v>1088</v>
      </c>
      <c r="L827" t="s">
        <v>1233</v>
      </c>
      <c r="M827">
        <v>1</v>
      </c>
      <c r="P827" s="2" t="s">
        <v>13143</v>
      </c>
      <c r="Q827" t="s">
        <v>47</v>
      </c>
      <c r="S827">
        <v>0.28547329999999999</v>
      </c>
      <c r="T827">
        <v>4.6920776000000004E-3</v>
      </c>
      <c r="U827">
        <v>4.3415543000000001E-2</v>
      </c>
      <c r="V827">
        <v>1.0729377999999999E-2</v>
      </c>
      <c r="W827">
        <v>0.24928533999999999</v>
      </c>
      <c r="X827">
        <v>8.1556549999999995E-3</v>
      </c>
      <c r="Y827">
        <v>0.30833333333333329</v>
      </c>
      <c r="Z827">
        <v>9.4E-2</v>
      </c>
      <c r="AA827">
        <v>0.189</v>
      </c>
      <c r="AB827">
        <v>0.71699999999999997</v>
      </c>
      <c r="AC827">
        <v>-0.63229999999999997</v>
      </c>
      <c r="AD827" t="s">
        <v>48</v>
      </c>
      <c r="AE827" t="s">
        <v>48</v>
      </c>
      <c r="AF827" t="s">
        <v>48</v>
      </c>
    </row>
    <row r="828" spans="1:32" hidden="1" outlineLevel="1" x14ac:dyDescent="0.2">
      <c r="A828" t="s">
        <v>13144</v>
      </c>
      <c r="B828" t="s">
        <v>13145</v>
      </c>
      <c r="C828" t="s">
        <v>10706</v>
      </c>
      <c r="J828" t="s">
        <v>13146</v>
      </c>
      <c r="K828" t="s">
        <v>1088</v>
      </c>
      <c r="L828" t="s">
        <v>1233</v>
      </c>
      <c r="M828">
        <v>3</v>
      </c>
      <c r="P828" s="2" t="s">
        <v>13147</v>
      </c>
      <c r="Q828" t="s">
        <v>10060</v>
      </c>
      <c r="S828">
        <v>0.11440011</v>
      </c>
      <c r="T828">
        <v>2.3841857999999999E-3</v>
      </c>
      <c r="U828">
        <v>1.8324144000000001E-2</v>
      </c>
      <c r="V828">
        <v>5.7716659999999999E-3</v>
      </c>
      <c r="W828">
        <v>5.9646879999999999E-2</v>
      </c>
      <c r="X828">
        <v>7.8708479999999997E-3</v>
      </c>
      <c r="Y828">
        <v>0.6</v>
      </c>
      <c r="Z828">
        <v>0</v>
      </c>
      <c r="AA828">
        <v>0</v>
      </c>
      <c r="AB828">
        <v>1</v>
      </c>
      <c r="AC828">
        <v>0</v>
      </c>
      <c r="AD828" t="s">
        <v>48</v>
      </c>
      <c r="AE828" t="s">
        <v>48</v>
      </c>
      <c r="AF828" t="s">
        <v>48</v>
      </c>
    </row>
    <row r="829" spans="1:32" hidden="1" outlineLevel="1" x14ac:dyDescent="0.2">
      <c r="A829" t="s">
        <v>13148</v>
      </c>
      <c r="B829" t="s">
        <v>10894</v>
      </c>
      <c r="C829" t="s">
        <v>10308</v>
      </c>
      <c r="J829" t="s">
        <v>13149</v>
      </c>
      <c r="K829" t="s">
        <v>1088</v>
      </c>
      <c r="L829" t="s">
        <v>1233</v>
      </c>
      <c r="M829">
        <v>2</v>
      </c>
      <c r="P829" s="2" t="s">
        <v>13150</v>
      </c>
      <c r="Q829" t="s">
        <v>10060</v>
      </c>
      <c r="S829">
        <v>0.11336673999999999</v>
      </c>
      <c r="T829">
        <v>1.5640259E-3</v>
      </c>
      <c r="U829">
        <v>1.9075647000000001E-2</v>
      </c>
      <c r="V829">
        <v>5.5126810000000002E-3</v>
      </c>
      <c r="W829">
        <v>5.8475737E-2</v>
      </c>
      <c r="X829">
        <v>6.8157690000000002E-3</v>
      </c>
      <c r="Y829">
        <v>0.1</v>
      </c>
      <c r="Z829">
        <v>0</v>
      </c>
      <c r="AA829">
        <v>7.9000000000000001E-2</v>
      </c>
      <c r="AB829">
        <v>0.92100000000000004</v>
      </c>
      <c r="AC829">
        <v>-0.36449999999999999</v>
      </c>
      <c r="AD829" t="s">
        <v>48</v>
      </c>
      <c r="AE829" t="s">
        <v>48</v>
      </c>
      <c r="AF829" t="s">
        <v>48</v>
      </c>
    </row>
    <row r="830" spans="1:32" hidden="1" outlineLevel="1" x14ac:dyDescent="0.2">
      <c r="A830" t="s">
        <v>13151</v>
      </c>
      <c r="B830" t="s">
        <v>13152</v>
      </c>
      <c r="C830" t="s">
        <v>13153</v>
      </c>
      <c r="J830" t="s">
        <v>13154</v>
      </c>
      <c r="K830" t="s">
        <v>1088</v>
      </c>
      <c r="L830" t="s">
        <v>1233</v>
      </c>
      <c r="M830">
        <v>0</v>
      </c>
      <c r="P830" s="2" t="s">
        <v>13155</v>
      </c>
      <c r="Q830" t="s">
        <v>10060</v>
      </c>
      <c r="S830">
        <v>0.14429576999999999</v>
      </c>
      <c r="T830">
        <v>4.5585629999999999E-3</v>
      </c>
      <c r="U830">
        <v>5.9447966999999997E-2</v>
      </c>
      <c r="V830">
        <v>9.1384705000000007E-3</v>
      </c>
      <c r="W830">
        <v>6.6696249999999999E-2</v>
      </c>
      <c r="X830">
        <v>6.9905365999999997E-3</v>
      </c>
      <c r="Y830">
        <v>0.1825396825396825</v>
      </c>
      <c r="Z830">
        <v>0.105</v>
      </c>
      <c r="AA830">
        <v>4.3999999999999997E-2</v>
      </c>
      <c r="AB830">
        <v>0.85099999999999998</v>
      </c>
      <c r="AC830">
        <v>0.89829999999999999</v>
      </c>
      <c r="AD830" t="s">
        <v>48</v>
      </c>
      <c r="AE830" t="s">
        <v>48</v>
      </c>
      <c r="AF830" t="s">
        <v>48</v>
      </c>
    </row>
    <row r="831" spans="1:32" hidden="1" outlineLevel="1" x14ac:dyDescent="0.2">
      <c r="P831" s="2"/>
    </row>
    <row r="832" spans="1:32" hidden="1" outlineLevel="1" x14ac:dyDescent="0.2">
      <c r="A832" t="s">
        <v>13156</v>
      </c>
      <c r="B832" t="s">
        <v>13157</v>
      </c>
      <c r="C832" t="s">
        <v>13158</v>
      </c>
      <c r="J832" t="s">
        <v>13159</v>
      </c>
      <c r="K832" t="s">
        <v>1088</v>
      </c>
      <c r="L832" t="s">
        <v>1233</v>
      </c>
      <c r="M832">
        <v>2</v>
      </c>
      <c r="P832" s="2" t="s">
        <v>13160</v>
      </c>
      <c r="Q832" t="s">
        <v>11393</v>
      </c>
      <c r="S832">
        <v>7.8459570000000006E-2</v>
      </c>
      <c r="T832">
        <v>9.5844270000000002E-4</v>
      </c>
      <c r="U832">
        <v>1.2687868999999999E-2</v>
      </c>
      <c r="V832">
        <v>2.1181274000000002E-3</v>
      </c>
      <c r="W832">
        <v>3.5774168000000002E-2</v>
      </c>
      <c r="X832">
        <v>6.045496E-3</v>
      </c>
      <c r="Y832">
        <v>0.38750000000000001</v>
      </c>
      <c r="Z832">
        <v>8.5999999999999993E-2</v>
      </c>
      <c r="AA832">
        <v>9.0999999999999998E-2</v>
      </c>
      <c r="AB832">
        <v>0.82299999999999995</v>
      </c>
      <c r="AC832">
        <v>0.1615</v>
      </c>
      <c r="AD832" t="s">
        <v>48</v>
      </c>
      <c r="AE832" t="s">
        <v>48</v>
      </c>
      <c r="AF832" t="s">
        <v>48</v>
      </c>
    </row>
    <row r="833" spans="1:32" hidden="1" outlineLevel="1" x14ac:dyDescent="0.2">
      <c r="A833" t="s">
        <v>13161</v>
      </c>
      <c r="B833" t="s">
        <v>13162</v>
      </c>
      <c r="C833" t="s">
        <v>13163</v>
      </c>
      <c r="J833" t="s">
        <v>13164</v>
      </c>
      <c r="K833" t="s">
        <v>1088</v>
      </c>
      <c r="L833" t="s">
        <v>1233</v>
      </c>
      <c r="M833">
        <v>1</v>
      </c>
      <c r="P833" s="2" t="s">
        <v>13165</v>
      </c>
      <c r="Q833" t="s">
        <v>13166</v>
      </c>
      <c r="S833">
        <v>7.6876780000000006E-2</v>
      </c>
      <c r="T833">
        <v>1.5258788999999999E-3</v>
      </c>
      <c r="U833">
        <v>1.7845914000000001E-2</v>
      </c>
      <c r="V833">
        <v>3.1078199999999999E-3</v>
      </c>
      <c r="W833">
        <v>3.3460363999999999E-2</v>
      </c>
      <c r="X833">
        <v>7.0682109999999996E-3</v>
      </c>
      <c r="Y833">
        <v>5.6449232585596212E-2</v>
      </c>
      <c r="Z833">
        <v>6.0999999999999999E-2</v>
      </c>
      <c r="AA833">
        <v>0.122</v>
      </c>
      <c r="AB833">
        <v>0.81699999999999995</v>
      </c>
      <c r="AC833">
        <v>-0.69499999999999995</v>
      </c>
      <c r="AD833" t="s">
        <v>48</v>
      </c>
      <c r="AE833" t="s">
        <v>48</v>
      </c>
      <c r="AF833" t="s">
        <v>48</v>
      </c>
    </row>
    <row r="834" spans="1:32" hidden="1" outlineLevel="1" x14ac:dyDescent="0.2">
      <c r="A834" t="s">
        <v>13167</v>
      </c>
      <c r="B834" t="s">
        <v>13168</v>
      </c>
      <c r="C834" t="s">
        <v>13169</v>
      </c>
      <c r="J834" t="s">
        <v>13170</v>
      </c>
      <c r="K834" t="s">
        <v>1088</v>
      </c>
      <c r="L834" t="s">
        <v>1233</v>
      </c>
      <c r="M834">
        <v>1</v>
      </c>
      <c r="P834" s="2" t="s">
        <v>13171</v>
      </c>
      <c r="Q834" t="s">
        <v>13172</v>
      </c>
      <c r="S834">
        <v>0.26293077999999998</v>
      </c>
      <c r="T834">
        <v>7.2860720000000002E-3</v>
      </c>
      <c r="U834">
        <v>8.8077030000000001E-2</v>
      </c>
      <c r="V834">
        <v>1.1987305E-2</v>
      </c>
      <c r="W834">
        <v>0.22303216000000001</v>
      </c>
      <c r="X834">
        <v>2.5961896000000002E-2</v>
      </c>
      <c r="Y834">
        <v>-6.3838383838383875E-2</v>
      </c>
      <c r="Z834">
        <v>6.7000000000000004E-2</v>
      </c>
      <c r="AA834">
        <v>9.2999999999999999E-2</v>
      </c>
      <c r="AB834">
        <v>0.84</v>
      </c>
      <c r="AC834">
        <v>-0.63690000000000002</v>
      </c>
      <c r="AD834" t="s">
        <v>48</v>
      </c>
      <c r="AE834" t="s">
        <v>48</v>
      </c>
      <c r="AF834" t="s">
        <v>48</v>
      </c>
    </row>
    <row r="835" spans="1:32" hidden="1" outlineLevel="1" x14ac:dyDescent="0.2">
      <c r="A835" t="s">
        <v>13173</v>
      </c>
      <c r="B835" t="s">
        <v>13174</v>
      </c>
      <c r="C835" t="s">
        <v>13175</v>
      </c>
      <c r="J835" t="s">
        <v>13176</v>
      </c>
      <c r="K835" t="s">
        <v>1088</v>
      </c>
      <c r="L835" t="s">
        <v>1233</v>
      </c>
      <c r="M835">
        <v>1</v>
      </c>
      <c r="P835" s="2" t="s">
        <v>13177</v>
      </c>
      <c r="Q835" t="s">
        <v>10280</v>
      </c>
      <c r="S835">
        <v>0.29039988</v>
      </c>
      <c r="T835">
        <v>7.4005127000000004E-3</v>
      </c>
      <c r="U835">
        <v>4.7423649999999998E-2</v>
      </c>
      <c r="V835">
        <v>8.9904800000000003E-3</v>
      </c>
      <c r="W835">
        <v>0.26957804000000002</v>
      </c>
      <c r="X835">
        <v>1.2337137E-2</v>
      </c>
      <c r="Y835">
        <v>-0.58333333333333337</v>
      </c>
      <c r="Z835">
        <v>1.4999999999999999E-2</v>
      </c>
      <c r="AA835">
        <v>0.23100000000000001</v>
      </c>
      <c r="AB835">
        <v>0.754</v>
      </c>
      <c r="AC835">
        <v>-0.96060000000000001</v>
      </c>
      <c r="AD835" t="s">
        <v>48</v>
      </c>
      <c r="AE835" t="s">
        <v>48</v>
      </c>
      <c r="AF835" t="s">
        <v>48</v>
      </c>
    </row>
    <row r="836" spans="1:32" hidden="1" outlineLevel="1" x14ac:dyDescent="0.2">
      <c r="A836" t="s">
        <v>13178</v>
      </c>
      <c r="B836" t="s">
        <v>13179</v>
      </c>
      <c r="C836" t="s">
        <v>13180</v>
      </c>
      <c r="J836" t="s">
        <v>13181</v>
      </c>
      <c r="K836" t="s">
        <v>1088</v>
      </c>
      <c r="L836" t="s">
        <v>1233</v>
      </c>
      <c r="M836">
        <v>1</v>
      </c>
      <c r="P836" s="2" t="s">
        <v>13182</v>
      </c>
      <c r="Q836" t="s">
        <v>47</v>
      </c>
      <c r="S836">
        <v>0.28547667999999998</v>
      </c>
      <c r="T836">
        <v>8.3923339999999996E-3</v>
      </c>
      <c r="U836">
        <v>6.2454045E-2</v>
      </c>
      <c r="V836">
        <v>4.4870726999999999E-2</v>
      </c>
      <c r="W836">
        <v>0.24928533999999999</v>
      </c>
      <c r="X836">
        <v>6.8999166000000001E-3</v>
      </c>
      <c r="Y836">
        <v>0</v>
      </c>
      <c r="Z836">
        <v>0</v>
      </c>
      <c r="AA836">
        <v>0</v>
      </c>
      <c r="AB836">
        <v>1</v>
      </c>
      <c r="AC836">
        <v>0</v>
      </c>
      <c r="AD836" t="s">
        <v>48</v>
      </c>
      <c r="AE836" t="s">
        <v>48</v>
      </c>
      <c r="AF836" t="s">
        <v>48</v>
      </c>
    </row>
    <row r="837" spans="1:32" hidden="1" outlineLevel="1" x14ac:dyDescent="0.2">
      <c r="A837" t="s">
        <v>13183</v>
      </c>
      <c r="B837" t="s">
        <v>13184</v>
      </c>
      <c r="C837" t="s">
        <v>10101</v>
      </c>
      <c r="J837" t="s">
        <v>13185</v>
      </c>
      <c r="K837" t="s">
        <v>1088</v>
      </c>
      <c r="L837" t="s">
        <v>1233</v>
      </c>
      <c r="M837">
        <v>0</v>
      </c>
      <c r="P837" s="2" t="s">
        <v>13186</v>
      </c>
      <c r="Q837" t="s">
        <v>10104</v>
      </c>
      <c r="S837">
        <v>1.3068704E-2</v>
      </c>
      <c r="T837">
        <v>6.3896180000000001E-4</v>
      </c>
      <c r="U837">
        <v>1.0587076000000001E-2</v>
      </c>
      <c r="V837">
        <v>1.5816584E-3</v>
      </c>
      <c r="W837">
        <v>7.7788780000000004E-3</v>
      </c>
      <c r="X837">
        <v>6.6474739999999996E-3</v>
      </c>
      <c r="Y837">
        <v>0</v>
      </c>
      <c r="Z837">
        <v>0</v>
      </c>
      <c r="AA837">
        <v>0.11600000000000001</v>
      </c>
      <c r="AB837">
        <v>0.88400000000000001</v>
      </c>
      <c r="AC837">
        <v>-0.34470000000000001</v>
      </c>
      <c r="AD837" t="s">
        <v>48</v>
      </c>
      <c r="AE837" t="s">
        <v>48</v>
      </c>
      <c r="AF837" t="s">
        <v>48</v>
      </c>
    </row>
    <row r="838" spans="1:32" hidden="1" outlineLevel="1" x14ac:dyDescent="0.2">
      <c r="A838" t="s">
        <v>13187</v>
      </c>
      <c r="B838" t="s">
        <v>13188</v>
      </c>
      <c r="C838" t="s">
        <v>13189</v>
      </c>
      <c r="J838" t="s">
        <v>13190</v>
      </c>
      <c r="K838" t="s">
        <v>1088</v>
      </c>
      <c r="L838" t="s">
        <v>1233</v>
      </c>
      <c r="M838">
        <v>1</v>
      </c>
      <c r="P838" s="2" t="s">
        <v>13191</v>
      </c>
      <c r="Q838" t="s">
        <v>47</v>
      </c>
      <c r="S838">
        <v>3.4277401999999998E-2</v>
      </c>
      <c r="T838">
        <v>7.2479249999999999E-4</v>
      </c>
      <c r="U838">
        <v>1.1680172000000001E-2</v>
      </c>
      <c r="V838">
        <v>1.6094067999999999E-3</v>
      </c>
      <c r="W838">
        <v>1.8645584999999999E-2</v>
      </c>
      <c r="X838">
        <v>6.317357E-3</v>
      </c>
      <c r="Y838">
        <v>-0.125</v>
      </c>
      <c r="Z838">
        <v>2.4E-2</v>
      </c>
      <c r="AA838">
        <v>0</v>
      </c>
      <c r="AB838">
        <v>0.97599999999999998</v>
      </c>
      <c r="AC838">
        <v>0.1603</v>
      </c>
      <c r="AD838" t="s">
        <v>48</v>
      </c>
      <c r="AE838" t="s">
        <v>48</v>
      </c>
      <c r="AF838" t="s">
        <v>48</v>
      </c>
    </row>
    <row r="839" spans="1:32" hidden="1" outlineLevel="1" x14ac:dyDescent="0.2">
      <c r="A839" t="s">
        <v>13192</v>
      </c>
      <c r="B839" t="s">
        <v>13193</v>
      </c>
      <c r="C839" t="s">
        <v>13194</v>
      </c>
      <c r="J839" t="s">
        <v>13195</v>
      </c>
      <c r="K839" t="s">
        <v>1088</v>
      </c>
      <c r="L839" t="s">
        <v>1233</v>
      </c>
      <c r="M839">
        <v>0</v>
      </c>
      <c r="P839" s="2" t="s">
        <v>13196</v>
      </c>
      <c r="Q839" t="s">
        <v>47</v>
      </c>
      <c r="S839">
        <v>0.11357341999999999</v>
      </c>
      <c r="T839">
        <v>2.5939941000000001E-3</v>
      </c>
      <c r="U839">
        <v>2.4951036999999999E-2</v>
      </c>
      <c r="V839">
        <v>7.3995716E-3</v>
      </c>
      <c r="W839">
        <v>5.7890166E-2</v>
      </c>
      <c r="X839">
        <v>7.7802282999999998E-3</v>
      </c>
      <c r="Y839">
        <v>0.1</v>
      </c>
      <c r="Z839">
        <v>0</v>
      </c>
      <c r="AA839">
        <v>0</v>
      </c>
      <c r="AB839">
        <v>1</v>
      </c>
      <c r="AC839">
        <v>0</v>
      </c>
      <c r="AD839" t="s">
        <v>48</v>
      </c>
      <c r="AE839" t="s">
        <v>48</v>
      </c>
      <c r="AF839" t="s">
        <v>48</v>
      </c>
    </row>
    <row r="840" spans="1:32" hidden="1" outlineLevel="1" x14ac:dyDescent="0.2">
      <c r="A840" t="s">
        <v>13197</v>
      </c>
      <c r="B840" t="s">
        <v>13198</v>
      </c>
      <c r="C840" t="s">
        <v>13199</v>
      </c>
      <c r="J840" t="s">
        <v>13200</v>
      </c>
      <c r="K840" t="s">
        <v>1088</v>
      </c>
      <c r="L840" t="s">
        <v>1233</v>
      </c>
      <c r="M840">
        <v>1</v>
      </c>
      <c r="P840" s="2" t="s">
        <v>13201</v>
      </c>
      <c r="Q840" t="s">
        <v>47</v>
      </c>
      <c r="S840">
        <v>0.11088663999999999</v>
      </c>
      <c r="T840">
        <v>4.1198729999999996E-3</v>
      </c>
      <c r="U840">
        <v>4.0409463999999999E-2</v>
      </c>
      <c r="V840">
        <v>4.4870726999999999E-2</v>
      </c>
      <c r="W840">
        <v>3.9151907E-2</v>
      </c>
      <c r="X840">
        <v>7.7931739999999999E-3</v>
      </c>
      <c r="Y840">
        <v>8.8203463203463214E-2</v>
      </c>
      <c r="Z840">
        <v>0.13700000000000001</v>
      </c>
      <c r="AA840">
        <v>7.2999999999999995E-2</v>
      </c>
      <c r="AB840">
        <v>0.78900000000000003</v>
      </c>
      <c r="AC840">
        <v>0.87849999999999995</v>
      </c>
      <c r="AD840" t="s">
        <v>48</v>
      </c>
      <c r="AE840" t="s">
        <v>48</v>
      </c>
      <c r="AF840" t="s">
        <v>48</v>
      </c>
    </row>
    <row r="841" spans="1:32" hidden="1" outlineLevel="1" x14ac:dyDescent="0.2">
      <c r="A841" t="s">
        <v>13202</v>
      </c>
      <c r="B841" t="s">
        <v>13203</v>
      </c>
      <c r="C841" t="s">
        <v>13204</v>
      </c>
      <c r="J841" t="s">
        <v>13205</v>
      </c>
      <c r="K841" t="s">
        <v>1088</v>
      </c>
      <c r="L841" t="s">
        <v>1233</v>
      </c>
      <c r="M841">
        <v>1</v>
      </c>
      <c r="P841" s="2" t="s">
        <v>13206</v>
      </c>
      <c r="Q841" t="s">
        <v>10032</v>
      </c>
      <c r="S841">
        <v>0.27750343</v>
      </c>
      <c r="T841">
        <v>1.1749268E-2</v>
      </c>
      <c r="U841">
        <v>0.11477985</v>
      </c>
      <c r="V841">
        <v>3.4558404000000001E-2</v>
      </c>
      <c r="W841">
        <v>0.16480011</v>
      </c>
      <c r="X841">
        <v>1.0938995E-2</v>
      </c>
      <c r="Y841">
        <v>-1.249999999999999E-2</v>
      </c>
      <c r="Z841">
        <v>0.15</v>
      </c>
      <c r="AA841">
        <v>0.25700000000000001</v>
      </c>
      <c r="AB841">
        <v>0.59299999999999997</v>
      </c>
      <c r="AC841">
        <v>-0.68220000000000003</v>
      </c>
      <c r="AD841" t="s">
        <v>48</v>
      </c>
      <c r="AE841" t="s">
        <v>48</v>
      </c>
      <c r="AF841" t="s">
        <v>48</v>
      </c>
    </row>
    <row r="842" spans="1:32" hidden="1" outlineLevel="1" x14ac:dyDescent="0.2">
      <c r="A842" t="s">
        <v>13207</v>
      </c>
      <c r="B842" t="s">
        <v>13208</v>
      </c>
      <c r="C842" t="s">
        <v>10041</v>
      </c>
      <c r="J842" t="s">
        <v>13209</v>
      </c>
      <c r="K842" t="s">
        <v>1088</v>
      </c>
      <c r="L842" t="s">
        <v>1233</v>
      </c>
      <c r="M842">
        <v>0</v>
      </c>
      <c r="P842" s="2" t="s">
        <v>13210</v>
      </c>
      <c r="Q842" t="s">
        <v>10044</v>
      </c>
      <c r="S842">
        <v>5.7253289999999998E-2</v>
      </c>
      <c r="T842">
        <v>1.3160705999999999E-3</v>
      </c>
      <c r="U842">
        <v>1.2790346500000001E-2</v>
      </c>
      <c r="V842">
        <v>3.1633168000000001E-3</v>
      </c>
      <c r="W842">
        <v>2.3995465000000001E-2</v>
      </c>
      <c r="X842">
        <v>8.5828659999999998E-3</v>
      </c>
      <c r="Y842">
        <v>0</v>
      </c>
      <c r="Z842">
        <v>5.8999999999999997E-2</v>
      </c>
      <c r="AA842">
        <v>0</v>
      </c>
      <c r="AB842">
        <v>0.94099999999999995</v>
      </c>
      <c r="AC842">
        <v>0.19009999999999999</v>
      </c>
      <c r="AD842" t="s">
        <v>48</v>
      </c>
      <c r="AE842" t="s">
        <v>48</v>
      </c>
      <c r="AF842" t="s">
        <v>48</v>
      </c>
    </row>
    <row r="843" spans="1:32" hidden="1" outlineLevel="1" x14ac:dyDescent="0.2">
      <c r="A843" t="s">
        <v>13211</v>
      </c>
      <c r="B843" t="s">
        <v>13212</v>
      </c>
      <c r="C843" t="s">
        <v>2688</v>
      </c>
      <c r="J843" t="s">
        <v>13213</v>
      </c>
      <c r="K843" t="s">
        <v>1088</v>
      </c>
      <c r="L843" t="s">
        <v>1233</v>
      </c>
      <c r="M843">
        <v>-1</v>
      </c>
      <c r="P843" s="2" t="s">
        <v>13214</v>
      </c>
      <c r="Q843" t="s">
        <v>47</v>
      </c>
      <c r="S843">
        <v>5.1563308000000002E-2</v>
      </c>
      <c r="T843">
        <v>1.3637542999999999E-3</v>
      </c>
      <c r="U843">
        <v>2.0168742E-2</v>
      </c>
      <c r="V843">
        <v>2.7378413000000001E-3</v>
      </c>
      <c r="W843">
        <v>2.6315893999999999E-2</v>
      </c>
      <c r="X843">
        <v>7.0811570000000002E-3</v>
      </c>
      <c r="Y843">
        <v>7.2170686456400734E-2</v>
      </c>
      <c r="Z843">
        <v>0.122</v>
      </c>
      <c r="AA843">
        <v>0.16700000000000001</v>
      </c>
      <c r="AB843">
        <v>0.71099999999999997</v>
      </c>
      <c r="AC843">
        <v>-0.93959999999999999</v>
      </c>
      <c r="AD843" t="s">
        <v>48</v>
      </c>
      <c r="AE843" t="s">
        <v>48</v>
      </c>
      <c r="AF843" t="s">
        <v>48</v>
      </c>
    </row>
    <row r="844" spans="1:32" hidden="1" outlineLevel="1" x14ac:dyDescent="0.2">
      <c r="A844" t="s">
        <v>13215</v>
      </c>
      <c r="B844" t="s">
        <v>13216</v>
      </c>
      <c r="C844" t="s">
        <v>13217</v>
      </c>
      <c r="J844" t="s">
        <v>13218</v>
      </c>
      <c r="K844" t="s">
        <v>1088</v>
      </c>
      <c r="L844" t="s">
        <v>1233</v>
      </c>
      <c r="M844">
        <v>-5</v>
      </c>
      <c r="P844" s="2" t="s">
        <v>13219</v>
      </c>
      <c r="Q844" t="s">
        <v>47</v>
      </c>
      <c r="S844">
        <v>0.43475235000000001</v>
      </c>
      <c r="T844">
        <v>2.3076923999999999E-2</v>
      </c>
      <c r="U844">
        <v>0.19155723999999999</v>
      </c>
      <c r="V844">
        <v>5.5218685000000003E-2</v>
      </c>
      <c r="W844">
        <v>0.34169519999999998</v>
      </c>
      <c r="X844">
        <v>1.2026439E-2</v>
      </c>
      <c r="Y844">
        <v>0.1</v>
      </c>
      <c r="Z844">
        <v>0</v>
      </c>
      <c r="AA844">
        <v>0.13500000000000001</v>
      </c>
      <c r="AB844">
        <v>0.86499999999999999</v>
      </c>
      <c r="AC844">
        <v>-0.32519999999999999</v>
      </c>
      <c r="AD844" t="s">
        <v>48</v>
      </c>
      <c r="AE844" t="s">
        <v>48</v>
      </c>
      <c r="AF844" t="s">
        <v>48</v>
      </c>
    </row>
    <row r="845" spans="1:32" hidden="1" outlineLevel="1" x14ac:dyDescent="0.2">
      <c r="A845" t="s">
        <v>13220</v>
      </c>
      <c r="B845" t="s">
        <v>13221</v>
      </c>
      <c r="C845" t="s">
        <v>10671</v>
      </c>
      <c r="J845" t="s">
        <v>13222</v>
      </c>
      <c r="K845" t="s">
        <v>1088</v>
      </c>
      <c r="L845" t="s">
        <v>1233</v>
      </c>
      <c r="M845">
        <v>-1</v>
      </c>
      <c r="P845" s="2" t="s">
        <v>13223</v>
      </c>
      <c r="Q845" t="s">
        <v>10674</v>
      </c>
      <c r="S845">
        <v>3.4984488000000001E-2</v>
      </c>
      <c r="T845">
        <v>7.8201294000000005E-4</v>
      </c>
      <c r="U845">
        <v>1.0604155000000001E-2</v>
      </c>
      <c r="V845">
        <v>1.6556539999999999E-3</v>
      </c>
      <c r="W845">
        <v>1.9676886000000001E-2</v>
      </c>
      <c r="X845">
        <v>6.7639859999999996E-3</v>
      </c>
      <c r="Y845">
        <v>0.25</v>
      </c>
      <c r="Z845">
        <v>0.14799999999999999</v>
      </c>
      <c r="AA845">
        <v>0</v>
      </c>
      <c r="AB845">
        <v>0.85199999999999998</v>
      </c>
      <c r="AC845">
        <v>0.62070000000000003</v>
      </c>
      <c r="AD845" t="s">
        <v>48</v>
      </c>
      <c r="AE845" t="s">
        <v>48</v>
      </c>
      <c r="AF845" t="s">
        <v>48</v>
      </c>
    </row>
    <row r="846" spans="1:32" hidden="1" outlineLevel="1" x14ac:dyDescent="0.2">
      <c r="A846" t="s">
        <v>13224</v>
      </c>
      <c r="B846" t="s">
        <v>13225</v>
      </c>
      <c r="C846" t="s">
        <v>10940</v>
      </c>
      <c r="J846" t="s">
        <v>13226</v>
      </c>
      <c r="K846" t="s">
        <v>1088</v>
      </c>
      <c r="L846" t="s">
        <v>1233</v>
      </c>
      <c r="M846">
        <v>0</v>
      </c>
      <c r="P846" s="2" t="s">
        <v>13227</v>
      </c>
      <c r="Q846" t="s">
        <v>10492</v>
      </c>
      <c r="S846">
        <v>9.8721580000000003E-2</v>
      </c>
      <c r="T846">
        <v>1.7929077000000001E-3</v>
      </c>
      <c r="U846">
        <v>1.5454766999999999E-2</v>
      </c>
      <c r="V846">
        <v>4.1252609999999999E-3</v>
      </c>
      <c r="W846">
        <v>3.4782536000000003E-2</v>
      </c>
      <c r="X846">
        <v>7.249452E-3</v>
      </c>
      <c r="Y846">
        <v>0.6</v>
      </c>
      <c r="Z846">
        <v>0</v>
      </c>
      <c r="AA846">
        <v>0</v>
      </c>
      <c r="AB846">
        <v>1</v>
      </c>
      <c r="AC846">
        <v>0</v>
      </c>
      <c r="AD846" t="s">
        <v>48</v>
      </c>
      <c r="AE846" t="s">
        <v>48</v>
      </c>
      <c r="AF846" t="s">
        <v>48</v>
      </c>
    </row>
    <row r="847" spans="1:32" hidden="1" outlineLevel="1" x14ac:dyDescent="0.2">
      <c r="A847" t="s">
        <v>13228</v>
      </c>
      <c r="B847" t="s">
        <v>13229</v>
      </c>
      <c r="C847" t="s">
        <v>13230</v>
      </c>
      <c r="J847" t="s">
        <v>13231</v>
      </c>
      <c r="K847" t="s">
        <v>1088</v>
      </c>
      <c r="L847" t="s">
        <v>1233</v>
      </c>
      <c r="M847">
        <v>1</v>
      </c>
      <c r="P847" s="2" t="s">
        <v>13232</v>
      </c>
      <c r="Q847" t="s">
        <v>47</v>
      </c>
      <c r="S847">
        <v>4.3152030000000001E-2</v>
      </c>
      <c r="T847">
        <v>1.1444091999999999E-3</v>
      </c>
      <c r="U847">
        <v>1.7777596E-2</v>
      </c>
      <c r="V847">
        <v>3.1818155999999999E-3</v>
      </c>
      <c r="W847">
        <v>1.9934712E-2</v>
      </c>
      <c r="X847">
        <v>6.7704590000000004E-3</v>
      </c>
      <c r="Y847">
        <v>0.25</v>
      </c>
      <c r="Z847">
        <v>7.4999999999999997E-2</v>
      </c>
      <c r="AA847">
        <v>0.161</v>
      </c>
      <c r="AB847">
        <v>0.76400000000000001</v>
      </c>
      <c r="AC847">
        <v>-0.67379999999999995</v>
      </c>
      <c r="AD847" t="s">
        <v>48</v>
      </c>
      <c r="AE847" t="s">
        <v>48</v>
      </c>
      <c r="AF847" t="s">
        <v>48</v>
      </c>
    </row>
    <row r="848" spans="1:32" hidden="1" outlineLevel="1" x14ac:dyDescent="0.2">
      <c r="A848" t="s">
        <v>13233</v>
      </c>
      <c r="B848" t="s">
        <v>12503</v>
      </c>
      <c r="C848" t="s">
        <v>13234</v>
      </c>
      <c r="J848" t="s">
        <v>13235</v>
      </c>
      <c r="K848" t="s">
        <v>1088</v>
      </c>
      <c r="L848" t="s">
        <v>1233</v>
      </c>
      <c r="M848">
        <v>1</v>
      </c>
      <c r="P848" s="2" t="s">
        <v>13236</v>
      </c>
      <c r="Q848" t="s">
        <v>10060</v>
      </c>
      <c r="S848">
        <v>0.62702214999999994</v>
      </c>
      <c r="T848">
        <v>0.16960317</v>
      </c>
      <c r="U848">
        <v>0.38664609999999999</v>
      </c>
      <c r="V848">
        <v>0.10221587</v>
      </c>
      <c r="W848">
        <v>0.63065990000000005</v>
      </c>
      <c r="X848">
        <v>3.1659769999999997E-2</v>
      </c>
      <c r="Y848">
        <v>-7.1428571428571425E-2</v>
      </c>
      <c r="Z848">
        <v>0.122</v>
      </c>
      <c r="AA848">
        <v>0.17799999999999999</v>
      </c>
      <c r="AB848">
        <v>0.7</v>
      </c>
      <c r="AC848">
        <v>-0.64859999999999995</v>
      </c>
      <c r="AD848" t="s">
        <v>48</v>
      </c>
      <c r="AE848" t="s">
        <v>48</v>
      </c>
      <c r="AF848" t="s">
        <v>48</v>
      </c>
    </row>
    <row r="849" spans="1:32" hidden="1" outlineLevel="1" x14ac:dyDescent="0.2">
      <c r="A849" t="s">
        <v>13237</v>
      </c>
      <c r="B849" t="s">
        <v>13238</v>
      </c>
      <c r="C849" t="s">
        <v>13239</v>
      </c>
      <c r="J849" t="s">
        <v>13240</v>
      </c>
      <c r="K849" t="s">
        <v>1088</v>
      </c>
      <c r="L849" t="s">
        <v>1233</v>
      </c>
      <c r="M849">
        <v>1</v>
      </c>
      <c r="P849" s="2" t="s">
        <v>13241</v>
      </c>
      <c r="Q849" t="s">
        <v>47</v>
      </c>
      <c r="S849">
        <v>3.969839E-2</v>
      </c>
      <c r="T849">
        <v>7.4863434000000003E-4</v>
      </c>
      <c r="U849">
        <v>1.1167783000000001E-2</v>
      </c>
      <c r="V849">
        <v>2.7193425000000002E-3</v>
      </c>
      <c r="W849">
        <v>2.0643732000000001E-2</v>
      </c>
      <c r="X849">
        <v>6.3432488000000004E-3</v>
      </c>
      <c r="Y849">
        <v>1.2121212121212119E-2</v>
      </c>
      <c r="Z849">
        <v>8.1000000000000003E-2</v>
      </c>
      <c r="AA849">
        <v>0.128</v>
      </c>
      <c r="AB849">
        <v>0.79100000000000004</v>
      </c>
      <c r="AC849">
        <v>-0.3402</v>
      </c>
      <c r="AD849" t="s">
        <v>48</v>
      </c>
      <c r="AE849" t="s">
        <v>48</v>
      </c>
      <c r="AF849" t="s">
        <v>48</v>
      </c>
    </row>
    <row r="850" spans="1:32" hidden="1" outlineLevel="1" x14ac:dyDescent="0.2">
      <c r="A850" t="s">
        <v>13242</v>
      </c>
      <c r="B850" t="s">
        <v>13243</v>
      </c>
      <c r="C850" t="s">
        <v>13244</v>
      </c>
      <c r="J850" t="s">
        <v>13245</v>
      </c>
      <c r="K850" t="s">
        <v>1088</v>
      </c>
      <c r="L850" t="s">
        <v>1233</v>
      </c>
      <c r="M850">
        <v>1</v>
      </c>
      <c r="P850" s="2" t="s">
        <v>13246</v>
      </c>
      <c r="Q850" t="s">
        <v>47</v>
      </c>
      <c r="S850">
        <v>3.0152740000000001E-2</v>
      </c>
      <c r="T850">
        <v>1.2016296000000001E-3</v>
      </c>
      <c r="U850">
        <v>1.0569996E-2</v>
      </c>
      <c r="V850">
        <v>1.9053895999999999E-3</v>
      </c>
      <c r="W850">
        <v>1.2870909E-2</v>
      </c>
      <c r="X850">
        <v>7.7413910000000002E-3</v>
      </c>
      <c r="Y850">
        <v>0</v>
      </c>
      <c r="Z850">
        <v>0.11600000000000001</v>
      </c>
      <c r="AA850">
        <v>0</v>
      </c>
      <c r="AB850">
        <v>0.88400000000000001</v>
      </c>
      <c r="AC850">
        <v>0.1154</v>
      </c>
      <c r="AD850" t="s">
        <v>48</v>
      </c>
      <c r="AE850" t="s">
        <v>48</v>
      </c>
      <c r="AF850" t="s">
        <v>48</v>
      </c>
    </row>
    <row r="851" spans="1:32" hidden="1" outlineLevel="1" x14ac:dyDescent="0.2">
      <c r="A851" t="s">
        <v>13247</v>
      </c>
      <c r="B851" t="s">
        <v>13248</v>
      </c>
      <c r="C851" t="s">
        <v>10204</v>
      </c>
      <c r="J851" t="s">
        <v>13249</v>
      </c>
      <c r="K851" t="s">
        <v>1088</v>
      </c>
      <c r="L851" t="s">
        <v>1233</v>
      </c>
      <c r="M851">
        <v>1</v>
      </c>
      <c r="P851" s="2" t="s">
        <v>13250</v>
      </c>
      <c r="Q851" t="s">
        <v>47</v>
      </c>
      <c r="S851">
        <v>9.9155450000000006E-2</v>
      </c>
      <c r="T851">
        <v>2.3269653E-3</v>
      </c>
      <c r="U851">
        <v>2.6180768E-2</v>
      </c>
      <c r="V851">
        <v>3.9217729999999999E-3</v>
      </c>
      <c r="W851">
        <v>4.5007613000000002E-2</v>
      </c>
      <c r="X851">
        <v>8.1815470000000008E-3</v>
      </c>
      <c r="Y851">
        <v>0.10238095238095241</v>
      </c>
      <c r="Z851">
        <v>9.9000000000000005E-2</v>
      </c>
      <c r="AA851">
        <v>6.9000000000000006E-2</v>
      </c>
      <c r="AB851">
        <v>0.83199999999999996</v>
      </c>
      <c r="AC851">
        <v>0.32519999999999999</v>
      </c>
      <c r="AD851" t="s">
        <v>48</v>
      </c>
      <c r="AE851" t="s">
        <v>48</v>
      </c>
      <c r="AF851" t="s">
        <v>48</v>
      </c>
    </row>
    <row r="852" spans="1:32" hidden="1" outlineLevel="1" x14ac:dyDescent="0.2">
      <c r="A852" t="s">
        <v>13251</v>
      </c>
      <c r="B852" t="s">
        <v>12737</v>
      </c>
      <c r="C852" t="s">
        <v>13252</v>
      </c>
      <c r="J852" t="s">
        <v>13253</v>
      </c>
      <c r="K852" t="s">
        <v>1088</v>
      </c>
      <c r="L852" t="s">
        <v>1233</v>
      </c>
      <c r="M852">
        <v>1</v>
      </c>
      <c r="P852" s="2" t="s">
        <v>13254</v>
      </c>
      <c r="Q852" t="s">
        <v>47</v>
      </c>
      <c r="S852">
        <v>0.52811706000000003</v>
      </c>
      <c r="T852">
        <v>3.5903740000000003E-2</v>
      </c>
      <c r="U852">
        <v>0.44431314</v>
      </c>
      <c r="V852">
        <v>2.7413857999999999E-2</v>
      </c>
      <c r="W852">
        <v>0.48913299999999998</v>
      </c>
      <c r="X852">
        <v>1.1301476499999999E-2</v>
      </c>
      <c r="Y852">
        <v>0.15333333333333329</v>
      </c>
      <c r="Z852">
        <v>0.02</v>
      </c>
      <c r="AA852">
        <v>7.8E-2</v>
      </c>
      <c r="AB852">
        <v>0.90200000000000002</v>
      </c>
      <c r="AC852">
        <v>-0.6663</v>
      </c>
      <c r="AD852" t="s">
        <v>48</v>
      </c>
      <c r="AE852" t="s">
        <v>48</v>
      </c>
      <c r="AF852" t="s">
        <v>48</v>
      </c>
    </row>
    <row r="853" spans="1:32" hidden="1" outlineLevel="1" x14ac:dyDescent="0.2">
      <c r="A853" t="s">
        <v>13255</v>
      </c>
      <c r="B853" t="s">
        <v>10554</v>
      </c>
      <c r="C853" t="s">
        <v>13256</v>
      </c>
      <c r="J853" t="s">
        <v>13257</v>
      </c>
      <c r="K853" t="s">
        <v>1088</v>
      </c>
      <c r="L853" t="s">
        <v>1233</v>
      </c>
      <c r="M853">
        <v>1</v>
      </c>
      <c r="P853" s="2" t="s">
        <v>13258</v>
      </c>
      <c r="Q853" t="s">
        <v>10060</v>
      </c>
      <c r="S853">
        <v>0.10522962</v>
      </c>
      <c r="T853">
        <v>2.2983550000000002E-3</v>
      </c>
      <c r="U853">
        <v>2.3379711000000001E-2</v>
      </c>
      <c r="V853">
        <v>4.8837172999999998E-3</v>
      </c>
      <c r="W853">
        <v>5.7890166E-2</v>
      </c>
      <c r="X853">
        <v>6.4015043999999998E-3</v>
      </c>
      <c r="Y853">
        <v>0.20250000000000001</v>
      </c>
      <c r="Z853">
        <v>0.17599999999999999</v>
      </c>
      <c r="AA853">
        <v>2.1000000000000001E-2</v>
      </c>
      <c r="AB853">
        <v>0.80400000000000005</v>
      </c>
      <c r="AC853">
        <v>0.95679999999999998</v>
      </c>
      <c r="AD853" t="s">
        <v>48</v>
      </c>
      <c r="AE853" t="s">
        <v>48</v>
      </c>
      <c r="AF853" t="s">
        <v>48</v>
      </c>
    </row>
    <row r="854" spans="1:32" hidden="1" outlineLevel="1" x14ac:dyDescent="0.2">
      <c r="A854" t="s">
        <v>13259</v>
      </c>
      <c r="B854" t="s">
        <v>13260</v>
      </c>
      <c r="C854" t="s">
        <v>13234</v>
      </c>
      <c r="J854" t="s">
        <v>13261</v>
      </c>
      <c r="K854" t="s">
        <v>1088</v>
      </c>
      <c r="L854" t="s">
        <v>1233</v>
      </c>
      <c r="M854">
        <v>1</v>
      </c>
      <c r="P854" s="2" t="s">
        <v>13262</v>
      </c>
      <c r="Q854" t="s">
        <v>10060</v>
      </c>
      <c r="Y854" t="s">
        <v>48</v>
      </c>
      <c r="Z854" t="s">
        <v>48</v>
      </c>
      <c r="AA854" t="s">
        <v>48</v>
      </c>
      <c r="AB854" t="s">
        <v>48</v>
      </c>
      <c r="AC854" t="s">
        <v>48</v>
      </c>
      <c r="AD854" t="s">
        <v>48</v>
      </c>
      <c r="AE854" t="s">
        <v>48</v>
      </c>
      <c r="AF854" t="s">
        <v>48</v>
      </c>
    </row>
    <row r="855" spans="1:32" hidden="1" outlineLevel="1" x14ac:dyDescent="0.2">
      <c r="A855" t="s">
        <v>13263</v>
      </c>
      <c r="B855" t="s">
        <v>13264</v>
      </c>
      <c r="C855" t="s">
        <v>13265</v>
      </c>
      <c r="J855" t="s">
        <v>13266</v>
      </c>
      <c r="K855" t="s">
        <v>1088</v>
      </c>
      <c r="L855" t="s">
        <v>1233</v>
      </c>
      <c r="M855">
        <v>-2</v>
      </c>
      <c r="P855" s="2" t="s">
        <v>13267</v>
      </c>
      <c r="Q855" t="s">
        <v>47</v>
      </c>
      <c r="S855">
        <v>8.5582085000000002E-2</v>
      </c>
      <c r="T855">
        <v>2.0313263000000001E-3</v>
      </c>
      <c r="U855">
        <v>2.3789622E-2</v>
      </c>
      <c r="V855">
        <v>8.0655329999999997E-3</v>
      </c>
      <c r="W855">
        <v>3.1917824999999997E-2</v>
      </c>
      <c r="X855">
        <v>8.0520890000000001E-3</v>
      </c>
      <c r="Y855">
        <v>-2.694805194805195E-2</v>
      </c>
      <c r="Z855">
        <v>0.13800000000000001</v>
      </c>
      <c r="AA855">
        <v>5.6000000000000001E-2</v>
      </c>
      <c r="AB855">
        <v>0.80600000000000005</v>
      </c>
      <c r="AC855">
        <v>0.93169999999999997</v>
      </c>
      <c r="AD855" t="s">
        <v>48</v>
      </c>
      <c r="AE855" t="s">
        <v>48</v>
      </c>
      <c r="AF855" t="s">
        <v>48</v>
      </c>
    </row>
    <row r="856" spans="1:32" hidden="1" outlineLevel="1" x14ac:dyDescent="0.2">
      <c r="A856" t="s">
        <v>13268</v>
      </c>
      <c r="B856" t="s">
        <v>13269</v>
      </c>
      <c r="C856" t="s">
        <v>13270</v>
      </c>
      <c r="J856" t="s">
        <v>13271</v>
      </c>
      <c r="K856" t="s">
        <v>1088</v>
      </c>
      <c r="L856" t="s">
        <v>1233</v>
      </c>
      <c r="M856">
        <v>1</v>
      </c>
      <c r="P856" s="2" t="s">
        <v>13272</v>
      </c>
      <c r="Q856" t="s">
        <v>47</v>
      </c>
      <c r="S856">
        <v>0.66672189999999998</v>
      </c>
      <c r="T856">
        <v>2.3974609000000001E-2</v>
      </c>
      <c r="U856">
        <v>0.57236235999999996</v>
      </c>
      <c r="V856">
        <v>1.6058605E-2</v>
      </c>
      <c r="W856">
        <v>0.34237885000000001</v>
      </c>
      <c r="X856">
        <v>1.1405042000000001E-2</v>
      </c>
      <c r="Y856">
        <v>0.33333333333333331</v>
      </c>
      <c r="Z856">
        <v>0.14599999999999999</v>
      </c>
      <c r="AA856">
        <v>0.122</v>
      </c>
      <c r="AB856">
        <v>0.73199999999999998</v>
      </c>
      <c r="AC856">
        <v>0.1779</v>
      </c>
      <c r="AD856" t="s">
        <v>48</v>
      </c>
      <c r="AE856" t="s">
        <v>48</v>
      </c>
      <c r="AF856" t="s">
        <v>48</v>
      </c>
    </row>
    <row r="857" spans="1:32" hidden="1" outlineLevel="1" x14ac:dyDescent="0.2">
      <c r="A857" t="s">
        <v>13273</v>
      </c>
      <c r="B857" t="s">
        <v>13274</v>
      </c>
      <c r="C857" t="s">
        <v>13275</v>
      </c>
      <c r="J857" t="s">
        <v>13276</v>
      </c>
      <c r="K857" t="s">
        <v>1088</v>
      </c>
      <c r="L857" t="s">
        <v>1233</v>
      </c>
      <c r="M857">
        <v>-5</v>
      </c>
      <c r="P857" s="2" t="s">
        <v>13277</v>
      </c>
      <c r="Q857" t="s">
        <v>47</v>
      </c>
      <c r="S857">
        <v>1.2566061999999999E-2</v>
      </c>
      <c r="T857">
        <v>4.9352646E-4</v>
      </c>
      <c r="U857">
        <v>9.604998E-3</v>
      </c>
      <c r="V857">
        <v>1.0451894000000001E-3</v>
      </c>
      <c r="W857">
        <v>8.9758849999999994E-3</v>
      </c>
      <c r="X857">
        <v>6.4791789999999998E-3</v>
      </c>
      <c r="Y857">
        <v>0.28214285714285708</v>
      </c>
      <c r="Z857">
        <v>0.27300000000000002</v>
      </c>
      <c r="AA857">
        <v>2.4E-2</v>
      </c>
      <c r="AB857">
        <v>0.70299999999999996</v>
      </c>
      <c r="AC857">
        <v>0.96860000000000002</v>
      </c>
      <c r="AD857" t="s">
        <v>48</v>
      </c>
      <c r="AE857" t="s">
        <v>48</v>
      </c>
      <c r="AF857" t="s">
        <v>48</v>
      </c>
    </row>
    <row r="858" spans="1:32" hidden="1" outlineLevel="1" x14ac:dyDescent="0.2">
      <c r="A858" t="s">
        <v>13278</v>
      </c>
      <c r="B858" t="s">
        <v>13279</v>
      </c>
      <c r="C858" t="s">
        <v>13280</v>
      </c>
      <c r="J858" t="s">
        <v>13281</v>
      </c>
      <c r="K858" t="s">
        <v>1088</v>
      </c>
      <c r="L858" t="s">
        <v>1233</v>
      </c>
      <c r="M858">
        <v>-7</v>
      </c>
      <c r="P858" s="2" t="s">
        <v>13282</v>
      </c>
      <c r="Q858" t="s">
        <v>47</v>
      </c>
      <c r="S858">
        <v>5.5026773000000001E-2</v>
      </c>
      <c r="T858">
        <v>1.3542175E-3</v>
      </c>
      <c r="U858">
        <v>1.7231046999999999E-2</v>
      </c>
      <c r="V858">
        <v>3.903274E-3</v>
      </c>
      <c r="W858">
        <v>2.3737640000000001E-2</v>
      </c>
      <c r="X858">
        <v>8.1297639999999994E-3</v>
      </c>
      <c r="Y858">
        <v>-9.6212121212121207E-2</v>
      </c>
      <c r="Z858">
        <v>0</v>
      </c>
      <c r="AA858">
        <v>0</v>
      </c>
      <c r="AB858">
        <v>1</v>
      </c>
      <c r="AC858">
        <v>0</v>
      </c>
      <c r="AD858" t="s">
        <v>48</v>
      </c>
      <c r="AE858" t="s">
        <v>48</v>
      </c>
      <c r="AF858" t="s">
        <v>48</v>
      </c>
    </row>
    <row r="859" spans="1:32" hidden="1" outlineLevel="1" x14ac:dyDescent="0.2">
      <c r="A859" t="s">
        <v>13283</v>
      </c>
      <c r="B859" t="s">
        <v>13284</v>
      </c>
      <c r="C859" t="s">
        <v>13285</v>
      </c>
      <c r="J859" t="s">
        <v>13286</v>
      </c>
      <c r="K859" t="s">
        <v>1088</v>
      </c>
      <c r="L859" t="s">
        <v>1233</v>
      </c>
      <c r="M859">
        <v>1</v>
      </c>
      <c r="P859" s="2" t="s">
        <v>13287</v>
      </c>
      <c r="Q859" t="s">
        <v>10132</v>
      </c>
      <c r="S859">
        <v>0.11171333999999999</v>
      </c>
      <c r="T859">
        <v>1.7166137999999999E-3</v>
      </c>
      <c r="U859">
        <v>1.3746805500000001E-2</v>
      </c>
      <c r="V859">
        <v>6.4746250000000003E-3</v>
      </c>
      <c r="W859">
        <v>6.0752302000000001E-2</v>
      </c>
      <c r="X859">
        <v>6.4468145999999997E-3</v>
      </c>
      <c r="Y859">
        <v>0.6</v>
      </c>
      <c r="Z859">
        <v>8.5000000000000006E-2</v>
      </c>
      <c r="AA859">
        <v>3.2000000000000001E-2</v>
      </c>
      <c r="AB859">
        <v>0.88300000000000001</v>
      </c>
      <c r="AC859">
        <v>0.26440000000000002</v>
      </c>
      <c r="AD859" t="s">
        <v>48</v>
      </c>
      <c r="AE859" t="s">
        <v>48</v>
      </c>
      <c r="AF859" t="s">
        <v>48</v>
      </c>
    </row>
    <row r="860" spans="1:32" hidden="1" outlineLevel="1" x14ac:dyDescent="0.2">
      <c r="A860" t="s">
        <v>13288</v>
      </c>
      <c r="B860" t="s">
        <v>13289</v>
      </c>
      <c r="C860" t="s">
        <v>13290</v>
      </c>
      <c r="J860" t="s">
        <v>13291</v>
      </c>
      <c r="K860" t="s">
        <v>1088</v>
      </c>
      <c r="L860" t="s">
        <v>1233</v>
      </c>
      <c r="M860">
        <v>1</v>
      </c>
      <c r="P860" s="2" t="s">
        <v>13292</v>
      </c>
      <c r="Q860" t="s">
        <v>47</v>
      </c>
      <c r="S860">
        <v>0.30477320000000002</v>
      </c>
      <c r="T860">
        <v>5.2261353000000003E-3</v>
      </c>
      <c r="U860">
        <v>4.2163010000000001E-2</v>
      </c>
      <c r="V860">
        <v>1.9977676E-2</v>
      </c>
      <c r="W860">
        <v>0.26957804000000002</v>
      </c>
      <c r="X860">
        <v>6.4532872999999999E-3</v>
      </c>
      <c r="Y860">
        <v>-0.3</v>
      </c>
      <c r="Z860">
        <v>0.14699999999999999</v>
      </c>
      <c r="AA860">
        <v>0</v>
      </c>
      <c r="AB860">
        <v>0.85299999999999998</v>
      </c>
      <c r="AC860">
        <v>0.47670000000000001</v>
      </c>
      <c r="AD860" t="s">
        <v>48</v>
      </c>
      <c r="AE860" t="s">
        <v>48</v>
      </c>
      <c r="AF860" t="s">
        <v>48</v>
      </c>
    </row>
    <row r="861" spans="1:32" hidden="1" outlineLevel="1" x14ac:dyDescent="0.2">
      <c r="A861" t="s">
        <v>13293</v>
      </c>
      <c r="B861" t="s">
        <v>13294</v>
      </c>
      <c r="C861" t="s">
        <v>13295</v>
      </c>
      <c r="J861" t="s">
        <v>13296</v>
      </c>
      <c r="K861" t="s">
        <v>1088</v>
      </c>
      <c r="L861" t="s">
        <v>1233</v>
      </c>
      <c r="M861">
        <v>1</v>
      </c>
      <c r="P861" s="2" t="s">
        <v>13297</v>
      </c>
      <c r="Q861" t="s">
        <v>47</v>
      </c>
      <c r="S861">
        <v>0.10913446</v>
      </c>
      <c r="T861">
        <v>1.6975403000000001E-3</v>
      </c>
      <c r="U861">
        <v>1.4874060999999999E-2</v>
      </c>
      <c r="V861">
        <v>4.6987276999999996E-3</v>
      </c>
      <c r="W861">
        <v>4.4422040000000003E-2</v>
      </c>
      <c r="X861">
        <v>7.1329399999999999E-3</v>
      </c>
      <c r="Y861">
        <v>-0.1</v>
      </c>
      <c r="Z861">
        <v>5.1999999999999998E-2</v>
      </c>
      <c r="AA861">
        <v>0.16200000000000001</v>
      </c>
      <c r="AB861">
        <v>0.78700000000000003</v>
      </c>
      <c r="AC861">
        <v>-0.64949999999999997</v>
      </c>
      <c r="AD861" t="s">
        <v>48</v>
      </c>
      <c r="AE861" t="s">
        <v>48</v>
      </c>
      <c r="AF861" t="s">
        <v>48</v>
      </c>
    </row>
    <row r="862" spans="1:32" hidden="1" outlineLevel="1" x14ac:dyDescent="0.2">
      <c r="A862" t="s">
        <v>13298</v>
      </c>
      <c r="B862" t="s">
        <v>13299</v>
      </c>
      <c r="C862" t="s">
        <v>11461</v>
      </c>
      <c r="J862" t="s">
        <v>13300</v>
      </c>
      <c r="K862" t="s">
        <v>1088</v>
      </c>
      <c r="L862" t="s">
        <v>1233</v>
      </c>
      <c r="M862">
        <v>1</v>
      </c>
      <c r="P862" s="2" t="s">
        <v>13301</v>
      </c>
      <c r="Q862" t="s">
        <v>47</v>
      </c>
      <c r="S862">
        <v>0.16158697999999999</v>
      </c>
      <c r="T862">
        <v>3.7193297999999998E-3</v>
      </c>
      <c r="U862">
        <v>2.7820411999999999E-2</v>
      </c>
      <c r="V862">
        <v>3.6105252999999997E-2</v>
      </c>
      <c r="W862">
        <v>8.2372494000000004E-2</v>
      </c>
      <c r="X862">
        <v>8.7641070000000001E-3</v>
      </c>
      <c r="Y862">
        <v>-1.8518518518518521E-2</v>
      </c>
      <c r="Z862">
        <v>2.5999999999999999E-2</v>
      </c>
      <c r="AA862">
        <v>0.115</v>
      </c>
      <c r="AB862">
        <v>0.85899999999999999</v>
      </c>
      <c r="AC862">
        <v>-0.90349999999999997</v>
      </c>
      <c r="AD862" t="s">
        <v>48</v>
      </c>
      <c r="AE862" t="s">
        <v>48</v>
      </c>
      <c r="AF862" t="s">
        <v>48</v>
      </c>
    </row>
    <row r="863" spans="1:32" hidden="1" outlineLevel="1" x14ac:dyDescent="0.2">
      <c r="A863" t="s">
        <v>13302</v>
      </c>
      <c r="B863" t="s">
        <v>13303</v>
      </c>
      <c r="C863" t="s">
        <v>12337</v>
      </c>
      <c r="J863" t="s">
        <v>13304</v>
      </c>
      <c r="K863" t="s">
        <v>1088</v>
      </c>
      <c r="L863" t="s">
        <v>1233</v>
      </c>
      <c r="M863">
        <v>1</v>
      </c>
      <c r="P863" s="2" t="s">
        <v>13305</v>
      </c>
      <c r="Q863" t="s">
        <v>10492</v>
      </c>
      <c r="S863">
        <v>9.5250619999999994E-2</v>
      </c>
      <c r="T863">
        <v>2.4986267000000001E-3</v>
      </c>
      <c r="U863">
        <v>2.2901481000000001E-2</v>
      </c>
      <c r="V863">
        <v>4.8467190000000002E-3</v>
      </c>
      <c r="W863">
        <v>3.566399E-2</v>
      </c>
      <c r="X863">
        <v>8.026198E-3</v>
      </c>
      <c r="Y863">
        <v>0.2455357142857143</v>
      </c>
      <c r="Z863">
        <v>0.12</v>
      </c>
      <c r="AA863">
        <v>3.5000000000000003E-2</v>
      </c>
      <c r="AB863">
        <v>0.84499999999999997</v>
      </c>
      <c r="AC863">
        <v>0.95909999999999995</v>
      </c>
      <c r="AD863" t="s">
        <v>48</v>
      </c>
      <c r="AE863" t="s">
        <v>48</v>
      </c>
      <c r="AF863" t="s">
        <v>48</v>
      </c>
    </row>
    <row r="864" spans="1:32" hidden="1" outlineLevel="1" x14ac:dyDescent="0.2">
      <c r="A864" t="s">
        <v>13306</v>
      </c>
      <c r="B864" t="s">
        <v>13307</v>
      </c>
      <c r="C864" t="s">
        <v>531</v>
      </c>
      <c r="J864" t="s">
        <v>13308</v>
      </c>
      <c r="K864" t="s">
        <v>1088</v>
      </c>
      <c r="L864" t="s">
        <v>1233</v>
      </c>
      <c r="M864">
        <v>1</v>
      </c>
      <c r="P864" s="2" t="s">
        <v>13309</v>
      </c>
      <c r="Q864" t="s">
        <v>47</v>
      </c>
      <c r="S864">
        <v>0.10132480000000001</v>
      </c>
      <c r="T864">
        <v>2.5939941000000001E-3</v>
      </c>
      <c r="U864">
        <v>2.4336170000000001E-2</v>
      </c>
      <c r="V864">
        <v>2.9968262999999998E-3</v>
      </c>
      <c r="W864">
        <v>3.6214896000000003E-2</v>
      </c>
      <c r="X864">
        <v>1.1612173999999999E-2</v>
      </c>
      <c r="Y864">
        <v>4.1666666666666814E-3</v>
      </c>
      <c r="Z864">
        <v>8.8999999999999996E-2</v>
      </c>
      <c r="AA864">
        <v>0.152</v>
      </c>
      <c r="AB864">
        <v>0.75900000000000001</v>
      </c>
      <c r="AC864">
        <v>-0.9</v>
      </c>
      <c r="AD864" t="s">
        <v>48</v>
      </c>
      <c r="AE864" t="s">
        <v>48</v>
      </c>
      <c r="AF864" t="s">
        <v>48</v>
      </c>
    </row>
    <row r="865" spans="1:32" hidden="1" outlineLevel="1" x14ac:dyDescent="0.2">
      <c r="A865" t="s">
        <v>13310</v>
      </c>
      <c r="B865" t="s">
        <v>11646</v>
      </c>
      <c r="C865" t="s">
        <v>13311</v>
      </c>
      <c r="J865" t="s">
        <v>13312</v>
      </c>
      <c r="K865" t="s">
        <v>1088</v>
      </c>
      <c r="L865" t="s">
        <v>1233</v>
      </c>
      <c r="M865">
        <v>1</v>
      </c>
      <c r="P865" s="2" t="s">
        <v>13313</v>
      </c>
      <c r="Q865" t="s">
        <v>47</v>
      </c>
      <c r="S865">
        <v>7.3711219999999994E-2</v>
      </c>
      <c r="T865">
        <v>2.2220612000000001E-3</v>
      </c>
      <c r="U865">
        <v>2.3106437000000001E-2</v>
      </c>
      <c r="V865">
        <v>5.2906936000000002E-3</v>
      </c>
      <c r="W865">
        <v>1.8516673000000001E-2</v>
      </c>
      <c r="X865">
        <v>1.2596052999999999E-2</v>
      </c>
      <c r="Y865">
        <v>-1</v>
      </c>
      <c r="Z865">
        <v>0.26800000000000002</v>
      </c>
      <c r="AA865">
        <v>0.14799999999999999</v>
      </c>
      <c r="AB865">
        <v>0.58399999999999996</v>
      </c>
      <c r="AC865">
        <v>0.2732</v>
      </c>
      <c r="AD865" t="s">
        <v>48</v>
      </c>
      <c r="AE865" t="s">
        <v>48</v>
      </c>
      <c r="AF865" t="s">
        <v>48</v>
      </c>
    </row>
    <row r="866" spans="1:32" hidden="1" outlineLevel="1" x14ac:dyDescent="0.2">
      <c r="A866" t="s">
        <v>13314</v>
      </c>
      <c r="B866" t="s">
        <v>11676</v>
      </c>
      <c r="C866" t="s">
        <v>13315</v>
      </c>
      <c r="J866" t="s">
        <v>13316</v>
      </c>
      <c r="K866" t="s">
        <v>1088</v>
      </c>
      <c r="L866" t="s">
        <v>1233</v>
      </c>
      <c r="M866">
        <v>1</v>
      </c>
      <c r="P866" s="2" t="s">
        <v>13317</v>
      </c>
      <c r="Q866" t="s">
        <v>47</v>
      </c>
      <c r="S866">
        <v>2.3081890000000001E-2</v>
      </c>
      <c r="T866">
        <v>8.1539153999999996E-4</v>
      </c>
      <c r="U866">
        <v>1.2482913999999999E-2</v>
      </c>
      <c r="V866">
        <v>3.4408006000000001E-3</v>
      </c>
      <c r="W866">
        <v>1.0894895999999999E-2</v>
      </c>
      <c r="X866">
        <v>7.0293739999999997E-3</v>
      </c>
      <c r="Y866">
        <v>6.4523809523809553E-2</v>
      </c>
      <c r="Z866">
        <v>0.10199999999999999</v>
      </c>
      <c r="AA866">
        <v>4.1000000000000002E-2</v>
      </c>
      <c r="AB866">
        <v>0.85699999999999998</v>
      </c>
      <c r="AC866">
        <v>0.74939999999999996</v>
      </c>
      <c r="AD866" t="s">
        <v>48</v>
      </c>
      <c r="AE866" t="s">
        <v>48</v>
      </c>
      <c r="AF866" t="s">
        <v>48</v>
      </c>
    </row>
    <row r="867" spans="1:32" hidden="1" outlineLevel="1" x14ac:dyDescent="0.2">
      <c r="A867" t="s">
        <v>13318</v>
      </c>
      <c r="B867" t="s">
        <v>13319</v>
      </c>
      <c r="C867" t="s">
        <v>13320</v>
      </c>
      <c r="J867" t="s">
        <v>13321</v>
      </c>
      <c r="K867" t="s">
        <v>1088</v>
      </c>
      <c r="L867" t="s">
        <v>1233</v>
      </c>
      <c r="M867">
        <v>1</v>
      </c>
      <c r="P867" s="2" t="s">
        <v>13322</v>
      </c>
      <c r="Q867" t="s">
        <v>10132</v>
      </c>
      <c r="S867">
        <v>9.0330439999999998E-2</v>
      </c>
      <c r="T867">
        <v>1.707077E-3</v>
      </c>
      <c r="U867">
        <v>1.6889455000000001E-2</v>
      </c>
      <c r="V867">
        <v>5.105704E-3</v>
      </c>
      <c r="W867">
        <v>3.1477100000000001E-2</v>
      </c>
      <c r="X867">
        <v>6.9516995000000002E-3</v>
      </c>
      <c r="Y867">
        <v>0.05</v>
      </c>
      <c r="Z867">
        <v>1.9E-2</v>
      </c>
      <c r="AA867">
        <v>2.7E-2</v>
      </c>
      <c r="AB867">
        <v>0.95399999999999996</v>
      </c>
      <c r="AC867">
        <v>-0.1406</v>
      </c>
      <c r="AD867" t="s">
        <v>48</v>
      </c>
      <c r="AE867" t="s">
        <v>48</v>
      </c>
      <c r="AF867" t="s">
        <v>48</v>
      </c>
    </row>
    <row r="868" spans="1:32" hidden="1" outlineLevel="1" x14ac:dyDescent="0.2">
      <c r="A868" t="s">
        <v>13323</v>
      </c>
      <c r="B868" t="s">
        <v>13324</v>
      </c>
      <c r="C868" t="s">
        <v>13325</v>
      </c>
      <c r="J868" t="s">
        <v>13326</v>
      </c>
      <c r="K868" t="s">
        <v>1088</v>
      </c>
      <c r="L868" t="s">
        <v>1233</v>
      </c>
      <c r="M868">
        <v>1</v>
      </c>
      <c r="P868" s="2" t="s">
        <v>13327</v>
      </c>
      <c r="Q868" t="s">
        <v>47</v>
      </c>
      <c r="S868">
        <v>0.23961850000000001</v>
      </c>
      <c r="T868">
        <v>9.0408325000000001E-3</v>
      </c>
      <c r="U868">
        <v>7.2559269999999995E-2</v>
      </c>
      <c r="V868">
        <v>3.8683333E-2</v>
      </c>
      <c r="W868">
        <v>0.16053712000000001</v>
      </c>
      <c r="X868">
        <v>1.3702838E-2</v>
      </c>
      <c r="Y868">
        <v>-2.2204460492503129E-17</v>
      </c>
      <c r="Z868">
        <v>0.16700000000000001</v>
      </c>
      <c r="AA868">
        <v>7.3999999999999996E-2</v>
      </c>
      <c r="AB868">
        <v>0.75900000000000001</v>
      </c>
      <c r="AC868">
        <v>0.85880000000000001</v>
      </c>
      <c r="AD868" t="s">
        <v>48</v>
      </c>
      <c r="AE868" t="s">
        <v>48</v>
      </c>
      <c r="AF868" t="s">
        <v>48</v>
      </c>
    </row>
    <row r="869" spans="1:32" hidden="1" outlineLevel="1" x14ac:dyDescent="0.2">
      <c r="A869" t="s">
        <v>13328</v>
      </c>
      <c r="B869" t="s">
        <v>13329</v>
      </c>
      <c r="C869" t="s">
        <v>13330</v>
      </c>
      <c r="J869" t="s">
        <v>13331</v>
      </c>
      <c r="K869" t="s">
        <v>1088</v>
      </c>
      <c r="L869" t="s">
        <v>1233</v>
      </c>
      <c r="M869">
        <v>1</v>
      </c>
      <c r="P869" s="2" t="s">
        <v>13332</v>
      </c>
      <c r="Q869" t="s">
        <v>47</v>
      </c>
      <c r="S869">
        <v>8.3999305999999996E-2</v>
      </c>
      <c r="T869">
        <v>2.1266937000000001E-3</v>
      </c>
      <c r="U869">
        <v>2.9323419999999999E-2</v>
      </c>
      <c r="V869">
        <v>4.7727237000000002E-3</v>
      </c>
      <c r="W869">
        <v>3.3129819999999997E-2</v>
      </c>
      <c r="X869">
        <v>7.6119335999999998E-3</v>
      </c>
      <c r="Y869">
        <v>8.9393939393939401E-2</v>
      </c>
      <c r="Z869">
        <v>0.11799999999999999</v>
      </c>
      <c r="AA869">
        <v>8.1000000000000003E-2</v>
      </c>
      <c r="AB869">
        <v>0.80100000000000005</v>
      </c>
      <c r="AC869">
        <v>0.69850000000000001</v>
      </c>
      <c r="AD869" t="s">
        <v>48</v>
      </c>
      <c r="AE869" t="s">
        <v>48</v>
      </c>
      <c r="AF869" t="s">
        <v>48</v>
      </c>
    </row>
    <row r="870" spans="1:32" hidden="1" outlineLevel="1" x14ac:dyDescent="0.2">
      <c r="A870" t="s">
        <v>13333</v>
      </c>
      <c r="B870" t="s">
        <v>13334</v>
      </c>
      <c r="C870" t="s">
        <v>10047</v>
      </c>
      <c r="J870" t="s">
        <v>13335</v>
      </c>
      <c r="K870" t="s">
        <v>1088</v>
      </c>
      <c r="L870" t="s">
        <v>1233</v>
      </c>
      <c r="M870">
        <v>1</v>
      </c>
      <c r="P870" s="2" t="s">
        <v>13336</v>
      </c>
      <c r="Q870" t="s">
        <v>47</v>
      </c>
      <c r="S870">
        <v>4.6368106999999999E-2</v>
      </c>
      <c r="T870">
        <v>7.5817110000000001E-4</v>
      </c>
      <c r="U870">
        <v>1.2722028E-2</v>
      </c>
      <c r="V870">
        <v>2.2383702E-3</v>
      </c>
      <c r="W870">
        <v>2.3995465000000001E-2</v>
      </c>
      <c r="X870">
        <v>6.3238297999999998E-3</v>
      </c>
      <c r="Y870">
        <v>-0.08</v>
      </c>
      <c r="Z870">
        <v>9.2999999999999999E-2</v>
      </c>
      <c r="AA870">
        <v>0.13</v>
      </c>
      <c r="AB870">
        <v>0.77800000000000002</v>
      </c>
      <c r="AC870">
        <v>-0.52969999999999995</v>
      </c>
      <c r="AD870" t="s">
        <v>48</v>
      </c>
      <c r="AE870" t="s">
        <v>48</v>
      </c>
      <c r="AF870" t="s">
        <v>48</v>
      </c>
    </row>
    <row r="871" spans="1:32" hidden="1" outlineLevel="1" x14ac:dyDescent="0.2">
      <c r="A871" t="s">
        <v>13337</v>
      </c>
      <c r="B871" t="s">
        <v>13338</v>
      </c>
      <c r="C871" t="s">
        <v>13339</v>
      </c>
      <c r="J871" t="s">
        <v>13340</v>
      </c>
      <c r="K871" t="s">
        <v>1088</v>
      </c>
      <c r="L871" t="s">
        <v>1233</v>
      </c>
      <c r="M871">
        <v>1</v>
      </c>
      <c r="P871" s="2" t="s">
        <v>13341</v>
      </c>
      <c r="Q871" t="s">
        <v>47</v>
      </c>
      <c r="S871">
        <v>5.8985019999999999E-2</v>
      </c>
      <c r="T871">
        <v>1.115799E-3</v>
      </c>
      <c r="U871">
        <v>1.4737423499999999E-2</v>
      </c>
      <c r="V871">
        <v>2.552852E-3</v>
      </c>
      <c r="W871">
        <v>2.6058068E-2</v>
      </c>
      <c r="X871">
        <v>6.861079E-3</v>
      </c>
      <c r="Y871">
        <v>0.16227272727272729</v>
      </c>
      <c r="Z871">
        <v>0.13800000000000001</v>
      </c>
      <c r="AA871">
        <v>0</v>
      </c>
      <c r="AB871">
        <v>0.86199999999999999</v>
      </c>
      <c r="AC871">
        <v>0.49390000000000001</v>
      </c>
      <c r="AD871" t="s">
        <v>48</v>
      </c>
      <c r="AE871" t="s">
        <v>48</v>
      </c>
      <c r="AF871" t="s">
        <v>48</v>
      </c>
    </row>
    <row r="872" spans="1:32" hidden="1" outlineLevel="1" x14ac:dyDescent="0.2">
      <c r="A872" t="s">
        <v>13342</v>
      </c>
      <c r="B872" t="s">
        <v>13343</v>
      </c>
      <c r="C872" t="s">
        <v>13344</v>
      </c>
      <c r="J872" t="s">
        <v>13345</v>
      </c>
      <c r="K872" t="s">
        <v>1088</v>
      </c>
      <c r="L872" t="s">
        <v>1233</v>
      </c>
      <c r="M872">
        <v>1</v>
      </c>
      <c r="P872" s="2" t="s">
        <v>13346</v>
      </c>
      <c r="Q872" t="s">
        <v>47</v>
      </c>
      <c r="S872">
        <v>9.0330439999999998E-2</v>
      </c>
      <c r="T872">
        <v>1.6498566000000001E-3</v>
      </c>
      <c r="U872">
        <v>1.6342908E-2</v>
      </c>
      <c r="V872">
        <v>3.2188135999999998E-3</v>
      </c>
      <c r="W872">
        <v>3.5553806E-2</v>
      </c>
      <c r="X872">
        <v>7.0423200000000004E-3</v>
      </c>
      <c r="Y872">
        <v>-4.7698412698412712E-2</v>
      </c>
      <c r="Z872">
        <v>0.14199999999999999</v>
      </c>
      <c r="AA872">
        <v>0.10100000000000001</v>
      </c>
      <c r="AB872">
        <v>0.75700000000000001</v>
      </c>
      <c r="AC872">
        <v>0.45450000000000002</v>
      </c>
      <c r="AD872" t="s">
        <v>48</v>
      </c>
      <c r="AE872" t="s">
        <v>48</v>
      </c>
      <c r="AF872" t="s">
        <v>48</v>
      </c>
    </row>
    <row r="873" spans="1:32" hidden="1" outlineLevel="1" x14ac:dyDescent="0.2">
      <c r="A873" t="s">
        <v>13347</v>
      </c>
      <c r="B873" t="s">
        <v>13348</v>
      </c>
      <c r="C873" t="s">
        <v>13349</v>
      </c>
      <c r="J873" t="s">
        <v>13350</v>
      </c>
      <c r="K873" t="s">
        <v>1088</v>
      </c>
      <c r="L873" t="s">
        <v>1233</v>
      </c>
      <c r="M873">
        <v>1</v>
      </c>
      <c r="P873" s="2" t="s">
        <v>13351</v>
      </c>
      <c r="Q873" t="s">
        <v>47</v>
      </c>
      <c r="S873">
        <v>8.3207909999999996E-2</v>
      </c>
      <c r="T873">
        <v>1.9073486000000001E-3</v>
      </c>
      <c r="U873">
        <v>2.0032106000000001E-2</v>
      </c>
      <c r="V873">
        <v>3.7922803E-3</v>
      </c>
      <c r="W873">
        <v>3.3460363999999999E-2</v>
      </c>
      <c r="X873">
        <v>7.0423200000000004E-3</v>
      </c>
      <c r="Y873">
        <v>3.2196969696969703E-2</v>
      </c>
      <c r="Z873">
        <v>9.1999999999999998E-2</v>
      </c>
      <c r="AA873">
        <v>0.06</v>
      </c>
      <c r="AB873">
        <v>0.84799999999999998</v>
      </c>
      <c r="AC873">
        <v>0.65969999999999995</v>
      </c>
      <c r="AD873" t="s">
        <v>48</v>
      </c>
      <c r="AE873" t="s">
        <v>48</v>
      </c>
      <c r="AF873" t="s">
        <v>48</v>
      </c>
    </row>
    <row r="874" spans="1:32" hidden="1" outlineLevel="1" x14ac:dyDescent="0.2">
      <c r="A874" t="s">
        <v>13352</v>
      </c>
      <c r="B874" t="s">
        <v>13353</v>
      </c>
      <c r="C874" t="s">
        <v>13354</v>
      </c>
      <c r="J874" t="s">
        <v>13355</v>
      </c>
      <c r="K874" t="s">
        <v>1088</v>
      </c>
      <c r="L874" t="s">
        <v>1233</v>
      </c>
      <c r="M874">
        <v>1</v>
      </c>
      <c r="P874" s="2" t="s">
        <v>13356</v>
      </c>
      <c r="Q874" t="s">
        <v>47</v>
      </c>
      <c r="S874">
        <v>0.26859093000000001</v>
      </c>
      <c r="T874">
        <v>1.25103295E-2</v>
      </c>
      <c r="U874">
        <v>0.11354193999999999</v>
      </c>
      <c r="V874">
        <v>9.9899693999999997E-2</v>
      </c>
      <c r="W874">
        <v>0.21602536999999999</v>
      </c>
      <c r="X874">
        <v>9.8256590000000005E-3</v>
      </c>
      <c r="Y874">
        <v>1.666666666666664E-3</v>
      </c>
      <c r="Z874">
        <v>0.11899999999999999</v>
      </c>
      <c r="AA874">
        <v>0.16</v>
      </c>
      <c r="AB874">
        <v>0.72099999999999997</v>
      </c>
      <c r="AC874">
        <v>-0.64629999999999999</v>
      </c>
      <c r="AD874" t="s">
        <v>48</v>
      </c>
      <c r="AE874" t="s">
        <v>48</v>
      </c>
      <c r="AF874" t="s">
        <v>48</v>
      </c>
    </row>
    <row r="875" spans="1:32" hidden="1" outlineLevel="1" x14ac:dyDescent="0.2">
      <c r="A875" t="s">
        <v>13357</v>
      </c>
      <c r="B875" t="s">
        <v>13358</v>
      </c>
      <c r="C875" t="s">
        <v>13359</v>
      </c>
      <c r="J875" t="s">
        <v>13360</v>
      </c>
      <c r="K875" t="s">
        <v>1088</v>
      </c>
      <c r="L875" t="s">
        <v>1233</v>
      </c>
      <c r="M875">
        <v>1</v>
      </c>
      <c r="P875" s="2" t="s">
        <v>13361</v>
      </c>
      <c r="Q875" t="s">
        <v>12244</v>
      </c>
      <c r="S875">
        <v>0.27047761999999997</v>
      </c>
      <c r="T875">
        <v>1.0147095E-2</v>
      </c>
      <c r="U875">
        <v>7.5792133999999997E-2</v>
      </c>
      <c r="V875">
        <v>2.7011903E-2</v>
      </c>
      <c r="W875">
        <v>0.16124763</v>
      </c>
      <c r="X875">
        <v>1.8882722000000001E-2</v>
      </c>
      <c r="Y875">
        <v>0.24197530864197531</v>
      </c>
      <c r="Z875">
        <v>4.5999999999999999E-2</v>
      </c>
      <c r="AA875">
        <v>6.9000000000000006E-2</v>
      </c>
      <c r="AB875">
        <v>0.88400000000000001</v>
      </c>
      <c r="AC875">
        <v>-0.1492</v>
      </c>
      <c r="AD875" t="s">
        <v>48</v>
      </c>
      <c r="AE875" t="s">
        <v>48</v>
      </c>
      <c r="AF875" t="s">
        <v>48</v>
      </c>
    </row>
    <row r="876" spans="1:32" hidden="1" outlineLevel="1" x14ac:dyDescent="0.2">
      <c r="A876" t="s">
        <v>13362</v>
      </c>
      <c r="B876" t="s">
        <v>13363</v>
      </c>
      <c r="C876" t="s">
        <v>13364</v>
      </c>
      <c r="J876" t="s">
        <v>13365</v>
      </c>
      <c r="K876" t="s">
        <v>1088</v>
      </c>
      <c r="L876" t="s">
        <v>1233</v>
      </c>
      <c r="M876">
        <v>1</v>
      </c>
      <c r="P876" s="2" t="s">
        <v>13366</v>
      </c>
      <c r="Q876" t="s">
        <v>47</v>
      </c>
      <c r="S876">
        <v>0.28087773999999999</v>
      </c>
      <c r="T876">
        <v>5.2642820000000003E-3</v>
      </c>
      <c r="U876">
        <v>7.7085280000000006E-2</v>
      </c>
      <c r="V876">
        <v>1.6862517E-2</v>
      </c>
      <c r="W876">
        <v>0.18107465</v>
      </c>
      <c r="X876">
        <v>1.0188141E-2</v>
      </c>
      <c r="Y876">
        <v>-4.9999999999999932E-3</v>
      </c>
      <c r="Z876">
        <v>0.17399999999999999</v>
      </c>
      <c r="AA876">
        <v>0.10299999999999999</v>
      </c>
      <c r="AB876">
        <v>0.72299999999999998</v>
      </c>
      <c r="AC876">
        <v>0.70030000000000003</v>
      </c>
      <c r="AD876" t="s">
        <v>48</v>
      </c>
      <c r="AE876" t="s">
        <v>48</v>
      </c>
      <c r="AF876" t="s">
        <v>48</v>
      </c>
    </row>
    <row r="877" spans="1:32" hidden="1" outlineLevel="1" x14ac:dyDescent="0.2">
      <c r="A877" t="s">
        <v>13367</v>
      </c>
      <c r="B877" t="s">
        <v>13368</v>
      </c>
      <c r="C877" t="s">
        <v>13369</v>
      </c>
      <c r="J877" t="s">
        <v>13370</v>
      </c>
      <c r="K877" t="s">
        <v>1088</v>
      </c>
      <c r="L877" t="s">
        <v>1233</v>
      </c>
      <c r="M877">
        <v>1</v>
      </c>
      <c r="P877" s="2" t="s">
        <v>13371</v>
      </c>
      <c r="Q877" t="s">
        <v>47</v>
      </c>
      <c r="S877">
        <v>0.36456755000000002</v>
      </c>
      <c r="T877">
        <v>1.0223388999999999E-2</v>
      </c>
      <c r="U877">
        <v>0.12374963999999999</v>
      </c>
      <c r="V877">
        <v>5.7492398E-2</v>
      </c>
      <c r="W877">
        <v>0.36798461999999998</v>
      </c>
      <c r="X877">
        <v>7.5083672999999998E-3</v>
      </c>
      <c r="Y877">
        <v>-0.35</v>
      </c>
      <c r="Z877">
        <v>0.27600000000000002</v>
      </c>
      <c r="AA877">
        <v>7.4999999999999997E-2</v>
      </c>
      <c r="AB877">
        <v>0.64900000000000002</v>
      </c>
      <c r="AC877">
        <v>0.71399999999999997</v>
      </c>
      <c r="AD877" t="s">
        <v>48</v>
      </c>
      <c r="AE877" t="s">
        <v>48</v>
      </c>
      <c r="AF877" t="s">
        <v>48</v>
      </c>
    </row>
    <row r="878" spans="1:32" hidden="1" outlineLevel="1" x14ac:dyDescent="0.2">
      <c r="A878" t="s">
        <v>13372</v>
      </c>
      <c r="B878" t="s">
        <v>13373</v>
      </c>
      <c r="C878" t="s">
        <v>13374</v>
      </c>
      <c r="J878" t="s">
        <v>13375</v>
      </c>
      <c r="K878" t="s">
        <v>1088</v>
      </c>
      <c r="L878" t="s">
        <v>1233</v>
      </c>
      <c r="M878">
        <v>1</v>
      </c>
      <c r="P878" s="2" t="s">
        <v>13376</v>
      </c>
      <c r="Q878" t="s">
        <v>10831</v>
      </c>
      <c r="S878">
        <v>5.1810697000000003E-2</v>
      </c>
      <c r="T878">
        <v>1.9073486000000001E-3</v>
      </c>
      <c r="U878">
        <v>2.3174754999999998E-2</v>
      </c>
      <c r="V878">
        <v>5.6606720000000003E-3</v>
      </c>
      <c r="W878">
        <v>2.4124375999999999E-2</v>
      </c>
      <c r="X878">
        <v>7.7931739999999999E-3</v>
      </c>
      <c r="Y878">
        <v>0.27585034013605442</v>
      </c>
      <c r="Z878">
        <v>0.185</v>
      </c>
      <c r="AA878">
        <v>7.9000000000000001E-2</v>
      </c>
      <c r="AB878">
        <v>0.73599999999999999</v>
      </c>
      <c r="AC878">
        <v>0.87160000000000004</v>
      </c>
      <c r="AD878" t="s">
        <v>48</v>
      </c>
      <c r="AE878" t="s">
        <v>48</v>
      </c>
      <c r="AF878" t="s">
        <v>48</v>
      </c>
    </row>
    <row r="879" spans="1:32" hidden="1" outlineLevel="1" x14ac:dyDescent="0.2">
      <c r="A879" t="s">
        <v>13377</v>
      </c>
      <c r="B879" t="s">
        <v>13378</v>
      </c>
      <c r="C879" t="s">
        <v>13379</v>
      </c>
      <c r="J879" t="s">
        <v>13380</v>
      </c>
      <c r="K879" t="s">
        <v>1088</v>
      </c>
      <c r="L879" t="s">
        <v>1233</v>
      </c>
      <c r="M879">
        <v>1</v>
      </c>
      <c r="P879" s="2" t="s">
        <v>13381</v>
      </c>
      <c r="Q879" t="s">
        <v>47</v>
      </c>
      <c r="S879">
        <v>8.953904E-2</v>
      </c>
      <c r="T879">
        <v>1.4019012E-3</v>
      </c>
      <c r="U879">
        <v>1.3541849999999999E-2</v>
      </c>
      <c r="V879">
        <v>4.2732526000000002E-3</v>
      </c>
      <c r="W879">
        <v>3.7980765E-2</v>
      </c>
      <c r="X879">
        <v>6.1037516999999999E-3</v>
      </c>
      <c r="Y879">
        <v>0.32500000000000001</v>
      </c>
      <c r="Z879">
        <v>0.156</v>
      </c>
      <c r="AA879">
        <v>0</v>
      </c>
      <c r="AB879">
        <v>0.84399999999999997</v>
      </c>
      <c r="AC879">
        <v>0.82010000000000005</v>
      </c>
      <c r="AD879" t="s">
        <v>48</v>
      </c>
      <c r="AE879" t="s">
        <v>48</v>
      </c>
      <c r="AF879" t="s">
        <v>48</v>
      </c>
    </row>
    <row r="880" spans="1:32" hidden="1" outlineLevel="1" x14ac:dyDescent="0.2">
      <c r="A880" t="s">
        <v>13382</v>
      </c>
      <c r="B880" t="s">
        <v>13383</v>
      </c>
      <c r="C880" t="s">
        <v>13384</v>
      </c>
      <c r="J880" t="s">
        <v>13385</v>
      </c>
      <c r="K880" t="s">
        <v>1088</v>
      </c>
      <c r="L880" t="s">
        <v>1233</v>
      </c>
      <c r="M880">
        <v>1</v>
      </c>
      <c r="P880" s="2" t="s">
        <v>13386</v>
      </c>
      <c r="Q880" t="s">
        <v>47</v>
      </c>
      <c r="S880">
        <v>9.4816750000000005E-2</v>
      </c>
      <c r="T880">
        <v>2.3365019999999998E-3</v>
      </c>
      <c r="U880">
        <v>3.7904396999999999E-2</v>
      </c>
      <c r="V880">
        <v>2.0781586000000001E-2</v>
      </c>
      <c r="W880">
        <v>3.4892720000000002E-2</v>
      </c>
      <c r="X880">
        <v>6.7834044E-3</v>
      </c>
      <c r="Y880">
        <v>1.4393939393939381E-2</v>
      </c>
      <c r="Z880">
        <v>7.6999999999999999E-2</v>
      </c>
      <c r="AA880">
        <v>4.3999999999999997E-2</v>
      </c>
      <c r="AB880">
        <v>0.879</v>
      </c>
      <c r="AC880">
        <v>0.66159999999999997</v>
      </c>
      <c r="AD880" t="s">
        <v>48</v>
      </c>
      <c r="AE880" t="s">
        <v>48</v>
      </c>
      <c r="AF880" t="s">
        <v>48</v>
      </c>
    </row>
    <row r="881" spans="1:32" hidden="1" outlineLevel="1" x14ac:dyDescent="0.2">
      <c r="A881" t="s">
        <v>13387</v>
      </c>
      <c r="B881" t="s">
        <v>13388</v>
      </c>
      <c r="C881" t="s">
        <v>11106</v>
      </c>
      <c r="J881" t="s">
        <v>13389</v>
      </c>
      <c r="K881" t="s">
        <v>1088</v>
      </c>
      <c r="L881" t="s">
        <v>1233</v>
      </c>
      <c r="M881">
        <v>1</v>
      </c>
      <c r="P881" s="2" t="s">
        <v>13390</v>
      </c>
      <c r="Q881" t="s">
        <v>47</v>
      </c>
      <c r="S881">
        <v>0.18269104</v>
      </c>
      <c r="T881">
        <v>4.4250490000000003E-3</v>
      </c>
      <c r="U881">
        <v>2.0988565000000001E-2</v>
      </c>
      <c r="V881">
        <v>0.10221587</v>
      </c>
      <c r="W881">
        <v>8.2125690000000001E-2</v>
      </c>
      <c r="X881">
        <v>7.2753434000000002E-3</v>
      </c>
      <c r="Y881">
        <v>0.6</v>
      </c>
      <c r="Z881">
        <v>0.13900000000000001</v>
      </c>
      <c r="AA881">
        <v>5.0999999999999997E-2</v>
      </c>
      <c r="AB881">
        <v>0.81</v>
      </c>
      <c r="AC881">
        <v>0.52049999999999996</v>
      </c>
      <c r="AD881" t="s">
        <v>48</v>
      </c>
      <c r="AE881" t="s">
        <v>48</v>
      </c>
      <c r="AF881" t="s">
        <v>48</v>
      </c>
    </row>
    <row r="882" spans="1:32" hidden="1" outlineLevel="1" x14ac:dyDescent="0.2">
      <c r="A882" t="s">
        <v>13391</v>
      </c>
      <c r="B882" t="s">
        <v>13392</v>
      </c>
      <c r="C882" t="s">
        <v>13024</v>
      </c>
      <c r="J882" t="s">
        <v>13393</v>
      </c>
      <c r="K882" t="s">
        <v>13016</v>
      </c>
      <c r="L882" t="s">
        <v>1263</v>
      </c>
      <c r="M882">
        <v>1</v>
      </c>
      <c r="P882" s="2" t="s">
        <v>13394</v>
      </c>
      <c r="Q882" t="s">
        <v>10104</v>
      </c>
      <c r="S882">
        <v>6.1840350000000002E-2</v>
      </c>
      <c r="T882">
        <v>1.3065338E-3</v>
      </c>
      <c r="U882">
        <v>1.3917601999999999E-2</v>
      </c>
      <c r="V882">
        <v>6.0306509999999997E-3</v>
      </c>
      <c r="W882">
        <v>2.9493836999999998E-2</v>
      </c>
      <c r="X882">
        <v>6.1166976000000001E-3</v>
      </c>
      <c r="Y882">
        <v>5.9999999999999977E-2</v>
      </c>
      <c r="Z882">
        <v>5.2999999999999999E-2</v>
      </c>
      <c r="AA882">
        <v>0.14099999999999999</v>
      </c>
      <c r="AB882">
        <v>0.80600000000000005</v>
      </c>
      <c r="AC882">
        <v>-0.82709999999999995</v>
      </c>
      <c r="AD882" t="s">
        <v>48</v>
      </c>
      <c r="AE882" t="s">
        <v>48</v>
      </c>
      <c r="AF882" t="s">
        <v>48</v>
      </c>
    </row>
    <row r="883" spans="1:32" hidden="1" outlineLevel="1" x14ac:dyDescent="0.2">
      <c r="A883" t="s">
        <v>13395</v>
      </c>
      <c r="B883" t="s">
        <v>13396</v>
      </c>
      <c r="C883" t="s">
        <v>13397</v>
      </c>
      <c r="J883" t="s">
        <v>13398</v>
      </c>
      <c r="K883" t="s">
        <v>13016</v>
      </c>
      <c r="L883" t="s">
        <v>1263</v>
      </c>
      <c r="M883">
        <v>1</v>
      </c>
      <c r="P883" s="2" t="s">
        <v>13399</v>
      </c>
      <c r="Q883" t="s">
        <v>13400</v>
      </c>
      <c r="S883">
        <v>0.112643376</v>
      </c>
      <c r="T883">
        <v>3.3950806000000002E-3</v>
      </c>
      <c r="U883">
        <v>4.2163010000000001E-2</v>
      </c>
      <c r="V883">
        <v>7.5845607000000004E-3</v>
      </c>
      <c r="W883">
        <v>4.9692180000000002E-2</v>
      </c>
      <c r="X883">
        <v>8.4922450000000007E-3</v>
      </c>
      <c r="Y883">
        <v>0</v>
      </c>
      <c r="Z883">
        <v>0</v>
      </c>
      <c r="AA883">
        <v>0</v>
      </c>
      <c r="AB883">
        <v>1</v>
      </c>
      <c r="AC883">
        <v>0</v>
      </c>
      <c r="AD883" t="s">
        <v>48</v>
      </c>
      <c r="AE883" t="s">
        <v>48</v>
      </c>
      <c r="AF883" t="s">
        <v>48</v>
      </c>
    </row>
    <row r="884" spans="1:32" hidden="1" outlineLevel="1" x14ac:dyDescent="0.2">
      <c r="A884" t="s">
        <v>13401</v>
      </c>
      <c r="B884" t="s">
        <v>13402</v>
      </c>
      <c r="C884" t="s">
        <v>13403</v>
      </c>
      <c r="J884" t="s">
        <v>13404</v>
      </c>
      <c r="K884" t="s">
        <v>13022</v>
      </c>
      <c r="L884" t="s">
        <v>1263</v>
      </c>
      <c r="M884">
        <v>8</v>
      </c>
      <c r="P884" s="2" t="s">
        <v>13405</v>
      </c>
      <c r="Q884" t="s">
        <v>47</v>
      </c>
      <c r="S884">
        <v>1.1183795E-2</v>
      </c>
      <c r="T884">
        <v>8.2969665999999996E-4</v>
      </c>
      <c r="U884">
        <v>1.2380436E-2</v>
      </c>
      <c r="V884">
        <v>2.3123661999999998E-3</v>
      </c>
      <c r="W884">
        <v>7.2848746000000004E-3</v>
      </c>
      <c r="X884">
        <v>7.365964E-3</v>
      </c>
      <c r="Y884">
        <v>0</v>
      </c>
      <c r="Z884">
        <v>0</v>
      </c>
      <c r="AA884">
        <v>0</v>
      </c>
      <c r="AB884">
        <v>1</v>
      </c>
      <c r="AC884">
        <v>0</v>
      </c>
      <c r="AD884" t="s">
        <v>48</v>
      </c>
      <c r="AE884" t="s">
        <v>48</v>
      </c>
      <c r="AF884" t="s">
        <v>48</v>
      </c>
    </row>
    <row r="885" spans="1:32" hidden="1" outlineLevel="1" x14ac:dyDescent="0.2">
      <c r="A885" t="s">
        <v>13406</v>
      </c>
      <c r="B885" t="s">
        <v>13407</v>
      </c>
      <c r="C885" t="s">
        <v>13256</v>
      </c>
      <c r="J885" t="s">
        <v>13408</v>
      </c>
      <c r="K885" t="s">
        <v>13022</v>
      </c>
      <c r="L885" t="s">
        <v>1263</v>
      </c>
      <c r="M885">
        <v>1</v>
      </c>
      <c r="P885" s="2" t="s">
        <v>13409</v>
      </c>
      <c r="Q885" t="s">
        <v>10060</v>
      </c>
      <c r="S885">
        <v>2.107848E-2</v>
      </c>
      <c r="T885">
        <v>5.4121020000000004E-4</v>
      </c>
      <c r="U885">
        <v>1.0177165E-2</v>
      </c>
      <c r="V885">
        <v>1.6834025E-3</v>
      </c>
      <c r="W885">
        <v>1.1958903999999999E-2</v>
      </c>
      <c r="X885">
        <v>5.8998562999999999E-3</v>
      </c>
      <c r="Y885">
        <v>0.6</v>
      </c>
      <c r="Z885">
        <v>4.4999999999999998E-2</v>
      </c>
      <c r="AA885">
        <v>6.2E-2</v>
      </c>
      <c r="AB885">
        <v>0.89300000000000002</v>
      </c>
      <c r="AC885">
        <v>-0.1779</v>
      </c>
      <c r="AD885" t="s">
        <v>48</v>
      </c>
      <c r="AE885" t="s">
        <v>48</v>
      </c>
      <c r="AF885" t="s">
        <v>48</v>
      </c>
    </row>
    <row r="886" spans="1:32" hidden="1" outlineLevel="1" x14ac:dyDescent="0.2">
      <c r="A886" t="s">
        <v>13410</v>
      </c>
      <c r="B886" t="s">
        <v>13411</v>
      </c>
      <c r="C886" t="s">
        <v>1090</v>
      </c>
      <c r="J886" t="s">
        <v>13412</v>
      </c>
      <c r="K886" t="s">
        <v>13022</v>
      </c>
      <c r="L886" t="s">
        <v>1263</v>
      </c>
      <c r="M886">
        <v>-85</v>
      </c>
      <c r="P886" s="2" t="s">
        <v>13413</v>
      </c>
      <c r="Q886" t="s">
        <v>47</v>
      </c>
      <c r="S886">
        <v>0.18174082</v>
      </c>
      <c r="T886">
        <v>4.7111510000000002E-3</v>
      </c>
      <c r="U886">
        <v>2.5634222000000002E-2</v>
      </c>
      <c r="V886">
        <v>8.2528340000000006E-2</v>
      </c>
      <c r="W886">
        <v>8.1385299999999994E-2</v>
      </c>
      <c r="X886">
        <v>6.2720470000000002E-3</v>
      </c>
      <c r="Y886">
        <v>0</v>
      </c>
      <c r="Z886">
        <v>0.19700000000000001</v>
      </c>
      <c r="AA886">
        <v>0</v>
      </c>
      <c r="AB886">
        <v>0.80300000000000005</v>
      </c>
      <c r="AC886">
        <v>0.40189999999999998</v>
      </c>
      <c r="AD886" t="s">
        <v>48</v>
      </c>
      <c r="AE886" t="s">
        <v>48</v>
      </c>
      <c r="AF886" t="s">
        <v>48</v>
      </c>
    </row>
    <row r="887" spans="1:32" hidden="1" outlineLevel="1" x14ac:dyDescent="0.2">
      <c r="A887" t="s">
        <v>13414</v>
      </c>
      <c r="B887" t="s">
        <v>13415</v>
      </c>
      <c r="C887" t="s">
        <v>13416</v>
      </c>
      <c r="J887" t="s">
        <v>13417</v>
      </c>
      <c r="K887" t="s">
        <v>13027</v>
      </c>
      <c r="L887" t="s">
        <v>1263</v>
      </c>
      <c r="M887">
        <v>23</v>
      </c>
      <c r="P887" s="2" t="s">
        <v>13418</v>
      </c>
      <c r="Q887" t="s">
        <v>10060</v>
      </c>
      <c r="S887">
        <v>0.19504376000000001</v>
      </c>
      <c r="T887">
        <v>4.6539307000000004E-3</v>
      </c>
      <c r="U887">
        <v>3.6150849999999998E-2</v>
      </c>
      <c r="V887">
        <v>2.3997233999999999E-2</v>
      </c>
      <c r="W887">
        <v>8.3359695999999997E-2</v>
      </c>
      <c r="X887">
        <v>8.4663540000000006E-3</v>
      </c>
      <c r="Y887">
        <v>-2.4999999999999991E-2</v>
      </c>
      <c r="Z887">
        <v>0</v>
      </c>
      <c r="AA887">
        <v>0.11</v>
      </c>
      <c r="AB887">
        <v>0.89</v>
      </c>
      <c r="AC887">
        <v>-0.47670000000000001</v>
      </c>
      <c r="AD887" t="s">
        <v>48</v>
      </c>
      <c r="AE887" t="s">
        <v>48</v>
      </c>
      <c r="AF887" t="s">
        <v>48</v>
      </c>
    </row>
    <row r="888" spans="1:32" hidden="1" outlineLevel="1" x14ac:dyDescent="0.2">
      <c r="A888" t="s">
        <v>13419</v>
      </c>
      <c r="B888" t="s">
        <v>13420</v>
      </c>
      <c r="C888" t="s">
        <v>13256</v>
      </c>
      <c r="J888" t="s">
        <v>13421</v>
      </c>
      <c r="K888" t="s">
        <v>13027</v>
      </c>
      <c r="L888" t="s">
        <v>1263</v>
      </c>
      <c r="M888">
        <v>1</v>
      </c>
      <c r="P888" s="2" t="s">
        <v>13422</v>
      </c>
      <c r="Q888" t="s">
        <v>10060</v>
      </c>
      <c r="S888">
        <v>3.3098929999999999E-2</v>
      </c>
      <c r="T888">
        <v>1.0013579999999999E-3</v>
      </c>
      <c r="U888">
        <v>1.2687868999999999E-2</v>
      </c>
      <c r="V888">
        <v>1.9978843999999998E-3</v>
      </c>
      <c r="W888">
        <v>1.6024929E-2</v>
      </c>
      <c r="X888">
        <v>6.5633263000000001E-3</v>
      </c>
      <c r="Y888">
        <v>0</v>
      </c>
      <c r="Z888">
        <v>0.184</v>
      </c>
      <c r="AA888">
        <v>0</v>
      </c>
      <c r="AB888">
        <v>0.81599999999999995</v>
      </c>
      <c r="AC888">
        <v>0.40189999999999998</v>
      </c>
      <c r="AD888" t="s">
        <v>48</v>
      </c>
      <c r="AE888" t="s">
        <v>48</v>
      </c>
      <c r="AF888" t="s">
        <v>48</v>
      </c>
    </row>
    <row r="889" spans="1:32" hidden="1" outlineLevel="1" x14ac:dyDescent="0.2">
      <c r="A889" t="s">
        <v>13423</v>
      </c>
      <c r="B889" t="s">
        <v>13424</v>
      </c>
      <c r="C889" t="s">
        <v>13425</v>
      </c>
      <c r="J889" t="s">
        <v>13426</v>
      </c>
      <c r="K889" t="s">
        <v>13031</v>
      </c>
      <c r="L889" t="s">
        <v>1263</v>
      </c>
      <c r="M889">
        <v>1</v>
      </c>
      <c r="P889" s="2" t="s">
        <v>13427</v>
      </c>
      <c r="Q889" t="s">
        <v>47</v>
      </c>
      <c r="S889">
        <v>3.1449064999999998E-2</v>
      </c>
      <c r="T889">
        <v>8.6307525999999998E-4</v>
      </c>
      <c r="U889">
        <v>1.3541849999999999E-2</v>
      </c>
      <c r="V889">
        <v>2.4418586000000001E-3</v>
      </c>
      <c r="W889">
        <v>1.3364912E-2</v>
      </c>
      <c r="X889">
        <v>7.0034824000000002E-3</v>
      </c>
      <c r="Y889">
        <v>0</v>
      </c>
      <c r="Z889">
        <v>0</v>
      </c>
      <c r="AA889">
        <v>0</v>
      </c>
      <c r="AB889">
        <v>1</v>
      </c>
      <c r="AC889">
        <v>0</v>
      </c>
      <c r="AD889" t="s">
        <v>48</v>
      </c>
      <c r="AE889" t="s">
        <v>48</v>
      </c>
      <c r="AF889" t="s">
        <v>48</v>
      </c>
    </row>
    <row r="890" spans="1:32" hidden="1" outlineLevel="1" x14ac:dyDescent="0.2">
      <c r="A890" t="s">
        <v>13428</v>
      </c>
      <c r="B890" t="s">
        <v>13429</v>
      </c>
      <c r="C890" t="s">
        <v>13124</v>
      </c>
      <c r="J890" t="s">
        <v>13430</v>
      </c>
      <c r="K890" t="s">
        <v>13036</v>
      </c>
      <c r="L890" t="s">
        <v>1263</v>
      </c>
      <c r="M890">
        <v>1</v>
      </c>
      <c r="P890" s="2" t="s">
        <v>13431</v>
      </c>
      <c r="Q890" t="s">
        <v>10060</v>
      </c>
      <c r="S890">
        <v>0.32451340000000001</v>
      </c>
      <c r="T890">
        <v>1.3736900999999999E-2</v>
      </c>
      <c r="U890">
        <v>6.4458095000000007E-2</v>
      </c>
      <c r="V890">
        <v>0.27662867000000002</v>
      </c>
      <c r="W890">
        <v>0.28586254</v>
      </c>
      <c r="X890">
        <v>7.249452E-3</v>
      </c>
      <c r="Y890">
        <v>-1.666666666666668E-2</v>
      </c>
      <c r="Z890">
        <v>0</v>
      </c>
      <c r="AA890">
        <v>0.109</v>
      </c>
      <c r="AB890">
        <v>0.89100000000000001</v>
      </c>
      <c r="AC890">
        <v>-0.40189999999999998</v>
      </c>
      <c r="AD890" t="s">
        <v>48</v>
      </c>
      <c r="AE890" t="s">
        <v>48</v>
      </c>
      <c r="AF890" t="s">
        <v>48</v>
      </c>
    </row>
    <row r="891" spans="1:32" hidden="1" outlineLevel="1" x14ac:dyDescent="0.2">
      <c r="A891" t="s">
        <v>13432</v>
      </c>
      <c r="B891" t="s">
        <v>11286</v>
      </c>
      <c r="C891" t="s">
        <v>13433</v>
      </c>
      <c r="J891" t="s">
        <v>13434</v>
      </c>
      <c r="K891" t="s">
        <v>13036</v>
      </c>
      <c r="L891" t="s">
        <v>1263</v>
      </c>
      <c r="M891">
        <v>1</v>
      </c>
      <c r="P891" s="2" t="s">
        <v>13435</v>
      </c>
      <c r="Q891" t="s">
        <v>11732</v>
      </c>
      <c r="S891">
        <v>7.8459570000000006E-2</v>
      </c>
      <c r="T891">
        <v>1.6307831E-3</v>
      </c>
      <c r="U891">
        <v>1.7436002999999999E-2</v>
      </c>
      <c r="V891">
        <v>4.4027449999999996E-3</v>
      </c>
      <c r="W891">
        <v>3.1697463000000002E-2</v>
      </c>
      <c r="X891">
        <v>7.3789097000000001E-3</v>
      </c>
      <c r="Y891">
        <v>0.27500000000000002</v>
      </c>
      <c r="Z891">
        <v>8.3000000000000004E-2</v>
      </c>
      <c r="AA891">
        <v>0</v>
      </c>
      <c r="AB891">
        <v>0.91700000000000004</v>
      </c>
      <c r="AC891">
        <v>0.2263</v>
      </c>
      <c r="AD891" t="s">
        <v>48</v>
      </c>
      <c r="AE891" t="s">
        <v>48</v>
      </c>
      <c r="AF891" t="s">
        <v>48</v>
      </c>
    </row>
    <row r="892" spans="1:32" hidden="1" outlineLevel="1" x14ac:dyDescent="0.2">
      <c r="A892" t="s">
        <v>13436</v>
      </c>
      <c r="B892" t="s">
        <v>13437</v>
      </c>
      <c r="C892" t="s">
        <v>13438</v>
      </c>
      <c r="J892" t="s">
        <v>13439</v>
      </c>
      <c r="K892" t="s">
        <v>13036</v>
      </c>
      <c r="L892" t="s">
        <v>1263</v>
      </c>
      <c r="M892">
        <v>1</v>
      </c>
      <c r="P892" s="2" t="s">
        <v>13440</v>
      </c>
      <c r="Q892" t="s">
        <v>47</v>
      </c>
      <c r="S892">
        <v>0.23812068</v>
      </c>
      <c r="T892">
        <v>1.0681151999999999E-2</v>
      </c>
      <c r="U892">
        <v>9.8686949999999996E-2</v>
      </c>
      <c r="V892">
        <v>0.18235919</v>
      </c>
      <c r="W892">
        <v>0.14693929999999999</v>
      </c>
      <c r="X892">
        <v>8.9971300000000008E-3</v>
      </c>
      <c r="Y892">
        <v>-8.5000000000000006E-2</v>
      </c>
      <c r="Z892">
        <v>1.0999999999999999E-2</v>
      </c>
      <c r="AA892">
        <v>0.122</v>
      </c>
      <c r="AB892">
        <v>0.86699999999999999</v>
      </c>
      <c r="AC892">
        <v>-0.87609999999999999</v>
      </c>
      <c r="AD892" t="s">
        <v>48</v>
      </c>
      <c r="AE892" t="s">
        <v>48</v>
      </c>
      <c r="AF892" t="s">
        <v>48</v>
      </c>
    </row>
    <row r="893" spans="1:32" hidden="1" outlineLevel="1" x14ac:dyDescent="0.2">
      <c r="A893" t="s">
        <v>13441</v>
      </c>
      <c r="B893" t="s">
        <v>13442</v>
      </c>
      <c r="C893" t="s">
        <v>13443</v>
      </c>
      <c r="J893" t="s">
        <v>13444</v>
      </c>
      <c r="K893" t="s">
        <v>13042</v>
      </c>
      <c r="L893" t="s">
        <v>1263</v>
      </c>
      <c r="M893">
        <v>1</v>
      </c>
      <c r="P893" s="2" t="s">
        <v>13445</v>
      </c>
      <c r="Q893" t="s">
        <v>47</v>
      </c>
      <c r="S893">
        <v>0.10522962</v>
      </c>
      <c r="T893">
        <v>2.0790100000000001E-3</v>
      </c>
      <c r="U893">
        <v>1.6479543999999999E-2</v>
      </c>
      <c r="V893">
        <v>3.6105252999999997E-2</v>
      </c>
      <c r="W893">
        <v>4.2665333E-2</v>
      </c>
      <c r="X893">
        <v>5.9063290000000001E-3</v>
      </c>
      <c r="Y893">
        <v>0.1</v>
      </c>
      <c r="Z893">
        <v>2.5000000000000001E-2</v>
      </c>
      <c r="AA893">
        <v>0</v>
      </c>
      <c r="AB893">
        <v>0.97499999999999998</v>
      </c>
      <c r="AC893">
        <v>0.1027</v>
      </c>
      <c r="AD893" t="s">
        <v>48</v>
      </c>
      <c r="AE893" t="s">
        <v>48</v>
      </c>
      <c r="AF893" t="s">
        <v>48</v>
      </c>
    </row>
    <row r="894" spans="1:32" hidden="1" outlineLevel="1" x14ac:dyDescent="0.2">
      <c r="A894" t="s">
        <v>13446</v>
      </c>
      <c r="B894" t="s">
        <v>13447</v>
      </c>
      <c r="C894" t="s">
        <v>10706</v>
      </c>
      <c r="J894" t="s">
        <v>13448</v>
      </c>
      <c r="K894" t="s">
        <v>13042</v>
      </c>
      <c r="L894" t="s">
        <v>1263</v>
      </c>
      <c r="M894">
        <v>-3</v>
      </c>
      <c r="P894" s="2" t="s">
        <v>13449</v>
      </c>
      <c r="Q894" t="s">
        <v>10060</v>
      </c>
      <c r="S894">
        <v>5.9232413999999997E-2</v>
      </c>
      <c r="T894">
        <v>1.9741058000000001E-3</v>
      </c>
      <c r="U894">
        <v>2.3038119999999999E-2</v>
      </c>
      <c r="V894">
        <v>3.2743104E-3</v>
      </c>
      <c r="W894">
        <v>1.8452216E-2</v>
      </c>
      <c r="X894">
        <v>9.4372859999999996E-3</v>
      </c>
      <c r="Y894">
        <v>0</v>
      </c>
      <c r="Z894">
        <v>9.2999999999999999E-2</v>
      </c>
      <c r="AA894">
        <v>0.19400000000000001</v>
      </c>
      <c r="AB894">
        <v>0.71199999999999997</v>
      </c>
      <c r="AC894">
        <v>-0.31109999999999999</v>
      </c>
      <c r="AD894" t="s">
        <v>48</v>
      </c>
      <c r="AE894" t="s">
        <v>48</v>
      </c>
      <c r="AF894" t="s">
        <v>48</v>
      </c>
    </row>
    <row r="895" spans="1:32" hidden="1" outlineLevel="1" x14ac:dyDescent="0.2">
      <c r="A895" t="s">
        <v>13450</v>
      </c>
      <c r="B895" t="s">
        <v>13451</v>
      </c>
      <c r="C895" t="s">
        <v>10129</v>
      </c>
      <c r="J895" t="s">
        <v>13452</v>
      </c>
      <c r="K895" t="s">
        <v>13055</v>
      </c>
      <c r="L895" t="s">
        <v>1263</v>
      </c>
      <c r="M895">
        <v>10</v>
      </c>
      <c r="P895" s="2" t="s">
        <v>13453</v>
      </c>
      <c r="Q895" t="s">
        <v>10132</v>
      </c>
      <c r="S895">
        <v>0.20149296999999999</v>
      </c>
      <c r="T895">
        <v>6.8283079999999999E-3</v>
      </c>
      <c r="U895">
        <v>6.9969244E-2</v>
      </c>
      <c r="V895">
        <v>3.7909906E-2</v>
      </c>
      <c r="W895">
        <v>0.10148193</v>
      </c>
      <c r="X895">
        <v>9.8256590000000005E-3</v>
      </c>
      <c r="Y895">
        <v>-8.3333333333333245E-3</v>
      </c>
      <c r="Z895">
        <v>6.8000000000000005E-2</v>
      </c>
      <c r="AA895">
        <v>7.0000000000000007E-2</v>
      </c>
      <c r="AB895">
        <v>0.86199999999999999</v>
      </c>
      <c r="AC895">
        <v>-4.4900000000000002E-2</v>
      </c>
      <c r="AD895" t="s">
        <v>48</v>
      </c>
      <c r="AE895" t="s">
        <v>48</v>
      </c>
      <c r="AF895" t="s">
        <v>48</v>
      </c>
    </row>
    <row r="896" spans="1:32" hidden="1" outlineLevel="1" x14ac:dyDescent="0.2">
      <c r="A896" t="s">
        <v>13454</v>
      </c>
      <c r="B896" t="s">
        <v>13455</v>
      </c>
      <c r="C896" t="s">
        <v>13256</v>
      </c>
      <c r="J896" t="s">
        <v>13456</v>
      </c>
      <c r="K896" t="s">
        <v>13055</v>
      </c>
      <c r="L896" t="s">
        <v>1263</v>
      </c>
      <c r="M896">
        <v>1</v>
      </c>
      <c r="P896" s="2" t="s">
        <v>13457</v>
      </c>
      <c r="Q896" t="s">
        <v>10060</v>
      </c>
      <c r="S896">
        <v>4.2657252E-2</v>
      </c>
      <c r="T896">
        <v>1.2588501E-3</v>
      </c>
      <c r="U896">
        <v>1.3439372E-2</v>
      </c>
      <c r="V896">
        <v>2.2106220000000002E-3</v>
      </c>
      <c r="W896">
        <v>1.7807651000000001E-2</v>
      </c>
      <c r="X896">
        <v>7.6119335999999998E-3</v>
      </c>
      <c r="Y896">
        <v>0</v>
      </c>
      <c r="Z896">
        <v>0.17299999999999999</v>
      </c>
      <c r="AA896">
        <v>0</v>
      </c>
      <c r="AB896">
        <v>0.82699999999999996</v>
      </c>
      <c r="AC896">
        <v>0.31819999999999998</v>
      </c>
      <c r="AD896" t="s">
        <v>48</v>
      </c>
      <c r="AE896" t="s">
        <v>48</v>
      </c>
      <c r="AF896" t="s">
        <v>48</v>
      </c>
    </row>
    <row r="897" spans="1:32" hidden="1" outlineLevel="1" x14ac:dyDescent="0.2">
      <c r="A897" t="s">
        <v>13458</v>
      </c>
      <c r="B897" t="s">
        <v>13459</v>
      </c>
      <c r="C897" t="s">
        <v>10812</v>
      </c>
      <c r="J897" t="s">
        <v>13460</v>
      </c>
      <c r="K897" t="s">
        <v>13055</v>
      </c>
      <c r="L897" t="s">
        <v>1263</v>
      </c>
      <c r="M897">
        <v>-5</v>
      </c>
      <c r="P897" s="2" t="s">
        <v>13461</v>
      </c>
      <c r="Q897" t="s">
        <v>10815</v>
      </c>
      <c r="S897">
        <v>0.19599395999999999</v>
      </c>
      <c r="T897">
        <v>2.8228760000000002E-3</v>
      </c>
      <c r="U897">
        <v>1.9280603E-2</v>
      </c>
      <c r="V897">
        <v>4.4397430000000003E-3</v>
      </c>
      <c r="W897">
        <v>8.6852804000000006E-2</v>
      </c>
      <c r="X897">
        <v>7.1717774999999996E-3</v>
      </c>
      <c r="Y897">
        <v>0.25</v>
      </c>
      <c r="Z897">
        <v>0.155</v>
      </c>
      <c r="AA897">
        <v>0.11700000000000001</v>
      </c>
      <c r="AB897">
        <v>0.72899999999999998</v>
      </c>
      <c r="AC897">
        <v>0.2782</v>
      </c>
      <c r="AD897" t="s">
        <v>48</v>
      </c>
      <c r="AE897" t="s">
        <v>48</v>
      </c>
      <c r="AF897" t="s">
        <v>48</v>
      </c>
    </row>
    <row r="898" spans="1:32" hidden="1" outlineLevel="1" x14ac:dyDescent="0.2">
      <c r="A898" t="s">
        <v>13462</v>
      </c>
      <c r="B898" t="s">
        <v>13463</v>
      </c>
      <c r="C898" t="s">
        <v>13443</v>
      </c>
      <c r="J898" t="s">
        <v>13464</v>
      </c>
      <c r="K898" t="s">
        <v>13060</v>
      </c>
      <c r="L898" t="s">
        <v>1263</v>
      </c>
      <c r="M898">
        <v>1</v>
      </c>
      <c r="P898" s="2" t="s">
        <v>13465</v>
      </c>
      <c r="Q898" t="s">
        <v>47</v>
      </c>
      <c r="S898">
        <v>0.17458447999999999</v>
      </c>
      <c r="T898">
        <v>3.6239623999999998E-3</v>
      </c>
      <c r="U898">
        <v>2.7273865000000001E-2</v>
      </c>
      <c r="V898">
        <v>5.7947140000000001E-2</v>
      </c>
      <c r="W898">
        <v>8.2125690000000001E-2</v>
      </c>
      <c r="X898">
        <v>6.2073179999999999E-3</v>
      </c>
      <c r="Y898">
        <v>-0.2</v>
      </c>
      <c r="Z898">
        <v>5.5E-2</v>
      </c>
      <c r="AA898">
        <v>0</v>
      </c>
      <c r="AB898">
        <v>0.94499999999999995</v>
      </c>
      <c r="AC898">
        <v>0.1027</v>
      </c>
      <c r="AD898" t="s">
        <v>48</v>
      </c>
      <c r="AE898" t="s">
        <v>48</v>
      </c>
      <c r="AF898" t="s">
        <v>48</v>
      </c>
    </row>
    <row r="899" spans="1:32" hidden="1" outlineLevel="1" x14ac:dyDescent="0.2">
      <c r="A899" t="s">
        <v>13466</v>
      </c>
      <c r="B899" t="s">
        <v>13467</v>
      </c>
      <c r="C899" t="s">
        <v>13443</v>
      </c>
      <c r="J899" t="s">
        <v>13468</v>
      </c>
      <c r="K899" t="s">
        <v>13074</v>
      </c>
      <c r="L899" t="s">
        <v>1263</v>
      </c>
      <c r="M899">
        <v>1</v>
      </c>
      <c r="P899" s="2" t="s">
        <v>13469</v>
      </c>
      <c r="Q899" t="s">
        <v>47</v>
      </c>
      <c r="S899">
        <v>0.2553839</v>
      </c>
      <c r="T899">
        <v>6.7138670000000001E-3</v>
      </c>
      <c r="U899">
        <v>3.8154904000000003E-2</v>
      </c>
      <c r="V899">
        <v>0.18391246999999999</v>
      </c>
      <c r="W899">
        <v>0.17983209999999999</v>
      </c>
      <c r="X899">
        <v>5.9548756000000003E-3</v>
      </c>
      <c r="Y899">
        <v>-0.2</v>
      </c>
      <c r="Z899">
        <v>8.5000000000000006E-2</v>
      </c>
      <c r="AA899">
        <v>0</v>
      </c>
      <c r="AB899">
        <v>0.91500000000000004</v>
      </c>
      <c r="AC899">
        <v>0.1027</v>
      </c>
      <c r="AD899" t="s">
        <v>48</v>
      </c>
      <c r="AE899" t="s">
        <v>48</v>
      </c>
      <c r="AF899" t="s">
        <v>48</v>
      </c>
    </row>
    <row r="900" spans="1:32" hidden="1" outlineLevel="1" x14ac:dyDescent="0.2">
      <c r="A900" t="s">
        <v>13470</v>
      </c>
      <c r="B900" t="s">
        <v>13471</v>
      </c>
      <c r="C900" t="s">
        <v>13124</v>
      </c>
      <c r="J900" t="s">
        <v>13472</v>
      </c>
      <c r="K900" t="s">
        <v>13079</v>
      </c>
      <c r="L900" t="s">
        <v>1263</v>
      </c>
      <c r="M900">
        <v>1</v>
      </c>
      <c r="P900" s="2" t="s">
        <v>13473</v>
      </c>
      <c r="Q900" t="s">
        <v>10060</v>
      </c>
      <c r="S900">
        <v>0.40148460000000002</v>
      </c>
      <c r="T900">
        <v>2.3076923999999999E-2</v>
      </c>
      <c r="U900">
        <v>0.16729468</v>
      </c>
      <c r="V900">
        <v>0.23922618000000001</v>
      </c>
      <c r="W900">
        <v>0.4196762</v>
      </c>
      <c r="X900">
        <v>6.3675894999999996E-2</v>
      </c>
      <c r="Y900">
        <v>0.2</v>
      </c>
      <c r="Z900">
        <v>0</v>
      </c>
      <c r="AA900">
        <v>0.17799999999999999</v>
      </c>
      <c r="AB900">
        <v>0.82199999999999995</v>
      </c>
      <c r="AC900">
        <v>-0.77170000000000005</v>
      </c>
      <c r="AD900" t="s">
        <v>48</v>
      </c>
      <c r="AE900" t="s">
        <v>48</v>
      </c>
      <c r="AF900" t="s">
        <v>48</v>
      </c>
    </row>
    <row r="901" spans="1:32" hidden="1" outlineLevel="1" x14ac:dyDescent="0.2">
      <c r="A901" t="s">
        <v>13474</v>
      </c>
      <c r="B901" t="s">
        <v>13475</v>
      </c>
      <c r="C901" t="s">
        <v>13476</v>
      </c>
      <c r="J901" t="s">
        <v>13477</v>
      </c>
      <c r="K901" t="s">
        <v>13079</v>
      </c>
      <c r="L901" t="s">
        <v>1263</v>
      </c>
      <c r="M901">
        <v>1</v>
      </c>
      <c r="P901" s="2" t="s">
        <v>13478</v>
      </c>
      <c r="Q901" t="s">
        <v>47</v>
      </c>
      <c r="S901">
        <v>4.5873325E-2</v>
      </c>
      <c r="T901">
        <v>1.6307831E-3</v>
      </c>
      <c r="U901">
        <v>1.8255825999999999E-2</v>
      </c>
      <c r="V901">
        <v>6.955597E-3</v>
      </c>
      <c r="W901">
        <v>1.7678739999999998E-2</v>
      </c>
      <c r="X901">
        <v>6.5762720000000002E-3</v>
      </c>
      <c r="Y901">
        <v>0.4</v>
      </c>
      <c r="Z901">
        <v>0</v>
      </c>
      <c r="AA901">
        <v>0</v>
      </c>
      <c r="AB901">
        <v>1</v>
      </c>
      <c r="AC901">
        <v>0</v>
      </c>
      <c r="AD901" t="s">
        <v>48</v>
      </c>
      <c r="AE901" t="s">
        <v>48</v>
      </c>
      <c r="AF901" t="s">
        <v>48</v>
      </c>
    </row>
    <row r="902" spans="1:32" hidden="1" outlineLevel="1" x14ac:dyDescent="0.2">
      <c r="A902" t="s">
        <v>13479</v>
      </c>
      <c r="B902" t="s">
        <v>13238</v>
      </c>
      <c r="C902" t="s">
        <v>13443</v>
      </c>
      <c r="J902" t="s">
        <v>13480</v>
      </c>
      <c r="K902" t="s">
        <v>13085</v>
      </c>
      <c r="L902" t="s">
        <v>1263</v>
      </c>
      <c r="M902">
        <v>1</v>
      </c>
      <c r="P902" s="2" t="s">
        <v>13481</v>
      </c>
      <c r="Q902" t="s">
        <v>47</v>
      </c>
      <c r="S902">
        <v>0.13908891000000001</v>
      </c>
      <c r="T902">
        <v>2.8419495E-3</v>
      </c>
      <c r="U902">
        <v>2.1330156999999999E-2</v>
      </c>
      <c r="V902">
        <v>7.9219510000000007E-2</v>
      </c>
      <c r="W902">
        <v>6.2850160000000002E-2</v>
      </c>
      <c r="X902">
        <v>6.1231706999999996E-3</v>
      </c>
      <c r="Y902">
        <v>-0.2</v>
      </c>
      <c r="Z902">
        <v>5.7000000000000002E-2</v>
      </c>
      <c r="AA902">
        <v>0</v>
      </c>
      <c r="AB902">
        <v>0.94299999999999995</v>
      </c>
      <c r="AC902">
        <v>0.1027</v>
      </c>
      <c r="AD902" t="s">
        <v>48</v>
      </c>
      <c r="AE902" t="s">
        <v>48</v>
      </c>
      <c r="AF902" t="s">
        <v>48</v>
      </c>
    </row>
    <row r="903" spans="1:32" hidden="1" outlineLevel="1" x14ac:dyDescent="0.2">
      <c r="A903" t="s">
        <v>13482</v>
      </c>
      <c r="B903" t="s">
        <v>13483</v>
      </c>
      <c r="C903" t="s">
        <v>13484</v>
      </c>
      <c r="J903" t="s">
        <v>13485</v>
      </c>
      <c r="K903" t="s">
        <v>13089</v>
      </c>
      <c r="L903" t="s">
        <v>1263</v>
      </c>
      <c r="M903">
        <v>-10</v>
      </c>
      <c r="P903" s="2" t="s">
        <v>13486</v>
      </c>
      <c r="Q903" t="s">
        <v>47</v>
      </c>
      <c r="S903">
        <v>0.24442963000000001</v>
      </c>
      <c r="T903">
        <v>1.121521E-2</v>
      </c>
      <c r="U903">
        <v>0.13697000000000001</v>
      </c>
      <c r="V903">
        <v>0.18705738999999999</v>
      </c>
      <c r="W903">
        <v>8.0304470000000003E-2</v>
      </c>
      <c r="X903">
        <v>7.5083672999999998E-3</v>
      </c>
      <c r="Y903">
        <v>-0.2</v>
      </c>
      <c r="Z903">
        <v>0</v>
      </c>
      <c r="AA903">
        <v>0</v>
      </c>
      <c r="AB903">
        <v>1</v>
      </c>
      <c r="AC903">
        <v>0</v>
      </c>
      <c r="AD903" t="s">
        <v>48</v>
      </c>
      <c r="AE903" t="s">
        <v>48</v>
      </c>
      <c r="AF903" t="s">
        <v>48</v>
      </c>
    </row>
    <row r="904" spans="1:32" hidden="1" outlineLevel="1" x14ac:dyDescent="0.2">
      <c r="A904" t="s">
        <v>13487</v>
      </c>
      <c r="B904" t="s">
        <v>13488</v>
      </c>
      <c r="C904" t="s">
        <v>13124</v>
      </c>
      <c r="J904" t="s">
        <v>13489</v>
      </c>
      <c r="K904" t="s">
        <v>13099</v>
      </c>
      <c r="L904" t="s">
        <v>1263</v>
      </c>
      <c r="M904">
        <v>1</v>
      </c>
      <c r="P904" s="2" t="s">
        <v>13490</v>
      </c>
      <c r="Q904" t="s">
        <v>10060</v>
      </c>
      <c r="S904">
        <v>0.4269174</v>
      </c>
      <c r="T904">
        <v>2.3076923999999999E-2</v>
      </c>
      <c r="U904">
        <v>0.17987521000000001</v>
      </c>
      <c r="V904">
        <v>0.38200524000000002</v>
      </c>
      <c r="W904">
        <v>0.43296707000000001</v>
      </c>
      <c r="X904">
        <v>6.7769316999999997E-3</v>
      </c>
      <c r="Y904">
        <v>-0.2</v>
      </c>
      <c r="Z904">
        <v>0</v>
      </c>
      <c r="AA904">
        <v>0</v>
      </c>
      <c r="AB904">
        <v>1</v>
      </c>
      <c r="AC904">
        <v>0</v>
      </c>
      <c r="AD904" t="s">
        <v>48</v>
      </c>
      <c r="AE904" t="s">
        <v>48</v>
      </c>
      <c r="AF904" t="s">
        <v>48</v>
      </c>
    </row>
    <row r="905" spans="1:32" hidden="1" outlineLevel="1" x14ac:dyDescent="0.2">
      <c r="A905" t="s">
        <v>13491</v>
      </c>
      <c r="B905" t="s">
        <v>13492</v>
      </c>
      <c r="C905" t="s">
        <v>10129</v>
      </c>
      <c r="J905" t="s">
        <v>13493</v>
      </c>
      <c r="K905" t="s">
        <v>13099</v>
      </c>
      <c r="L905" t="s">
        <v>1263</v>
      </c>
      <c r="M905">
        <v>13</v>
      </c>
      <c r="P905" s="2" t="s">
        <v>13494</v>
      </c>
      <c r="Q905" t="s">
        <v>10132</v>
      </c>
      <c r="S905">
        <v>0.11450345000000001</v>
      </c>
      <c r="T905">
        <v>2.2697449000000001E-3</v>
      </c>
      <c r="U905">
        <v>2.2559889E-2</v>
      </c>
      <c r="V905">
        <v>4.9577127000000002E-3</v>
      </c>
      <c r="W905">
        <v>6.6696249999999999E-2</v>
      </c>
      <c r="X905">
        <v>8.5310820000000006E-3</v>
      </c>
      <c r="Y905">
        <v>0.1066433566433567</v>
      </c>
      <c r="Z905">
        <v>0.06</v>
      </c>
      <c r="AA905">
        <v>4.7E-2</v>
      </c>
      <c r="AB905">
        <v>0.89200000000000002</v>
      </c>
      <c r="AC905">
        <v>0.4965</v>
      </c>
      <c r="AD905" t="s">
        <v>48</v>
      </c>
      <c r="AE905" t="s">
        <v>48</v>
      </c>
      <c r="AF905" t="s">
        <v>48</v>
      </c>
    </row>
    <row r="906" spans="1:32" hidden="1" outlineLevel="1" x14ac:dyDescent="0.2">
      <c r="A906" t="s">
        <v>13495</v>
      </c>
      <c r="B906" t="s">
        <v>13496</v>
      </c>
      <c r="C906" t="s">
        <v>13438</v>
      </c>
      <c r="J906" t="s">
        <v>13439</v>
      </c>
      <c r="K906" t="s">
        <v>13099</v>
      </c>
      <c r="L906" t="s">
        <v>1263</v>
      </c>
      <c r="M906">
        <v>1</v>
      </c>
      <c r="P906" s="2" t="s">
        <v>13497</v>
      </c>
      <c r="Q906" t="s">
        <v>47</v>
      </c>
      <c r="S906">
        <v>0.23812068</v>
      </c>
      <c r="T906">
        <v>1.0681151999999999E-2</v>
      </c>
      <c r="U906">
        <v>9.8686949999999996E-2</v>
      </c>
      <c r="V906">
        <v>0.18235919</v>
      </c>
      <c r="W906">
        <v>0.14693929999999999</v>
      </c>
      <c r="X906">
        <v>8.9971300000000008E-3</v>
      </c>
      <c r="Y906">
        <v>-8.5000000000000006E-2</v>
      </c>
      <c r="Z906">
        <v>1.0999999999999999E-2</v>
      </c>
      <c r="AA906">
        <v>0.122</v>
      </c>
      <c r="AB906">
        <v>0.86699999999999999</v>
      </c>
      <c r="AC906">
        <v>-0.87609999999999999</v>
      </c>
      <c r="AD906" t="s">
        <v>48</v>
      </c>
      <c r="AE906" t="s">
        <v>48</v>
      </c>
      <c r="AF906" t="s">
        <v>48</v>
      </c>
    </row>
    <row r="907" spans="1:32" hidden="1" outlineLevel="1" x14ac:dyDescent="0.2">
      <c r="A907" t="s">
        <v>13498</v>
      </c>
      <c r="B907" t="s">
        <v>13499</v>
      </c>
      <c r="C907" t="s">
        <v>13443</v>
      </c>
      <c r="J907" t="s">
        <v>13468</v>
      </c>
      <c r="K907" t="s">
        <v>13109</v>
      </c>
      <c r="L907" t="s">
        <v>1263</v>
      </c>
      <c r="M907">
        <v>1</v>
      </c>
      <c r="P907" s="2" t="s">
        <v>13500</v>
      </c>
      <c r="Q907" t="s">
        <v>47</v>
      </c>
      <c r="S907">
        <v>0.2553839</v>
      </c>
      <c r="T907">
        <v>6.7138670000000001E-3</v>
      </c>
      <c r="U907">
        <v>3.8154904000000003E-2</v>
      </c>
      <c r="V907">
        <v>0.18391246999999999</v>
      </c>
      <c r="W907">
        <v>0.17983209999999999</v>
      </c>
      <c r="X907">
        <v>5.9548756000000003E-3</v>
      </c>
      <c r="Y907">
        <v>-0.2</v>
      </c>
      <c r="Z907">
        <v>8.5000000000000006E-2</v>
      </c>
      <c r="AA907">
        <v>0</v>
      </c>
      <c r="AB907">
        <v>0.91500000000000004</v>
      </c>
      <c r="AC907">
        <v>0.1027</v>
      </c>
      <c r="AD907" t="s">
        <v>48</v>
      </c>
      <c r="AE907" t="s">
        <v>48</v>
      </c>
      <c r="AF907" t="s">
        <v>48</v>
      </c>
    </row>
    <row r="908" spans="1:32" hidden="1" outlineLevel="1" x14ac:dyDescent="0.2">
      <c r="A908" t="s">
        <v>13501</v>
      </c>
      <c r="B908" t="s">
        <v>13502</v>
      </c>
      <c r="C908" t="s">
        <v>13180</v>
      </c>
      <c r="J908" t="s">
        <v>13503</v>
      </c>
      <c r="K908" t="s">
        <v>13114</v>
      </c>
      <c r="L908" t="s">
        <v>1263</v>
      </c>
      <c r="M908">
        <v>1</v>
      </c>
      <c r="P908" s="2" t="s">
        <v>13504</v>
      </c>
      <c r="Q908" t="s">
        <v>47</v>
      </c>
      <c r="S908">
        <v>0.33255671999999997</v>
      </c>
      <c r="T908">
        <v>1.3349563E-2</v>
      </c>
      <c r="U908">
        <v>0.10982819000000001</v>
      </c>
      <c r="V908">
        <v>0.10221587</v>
      </c>
      <c r="W908">
        <v>0.27558192999999997</v>
      </c>
      <c r="X908">
        <v>8.2074385000000007E-3</v>
      </c>
      <c r="Y908">
        <v>0</v>
      </c>
      <c r="Z908">
        <v>0</v>
      </c>
      <c r="AA908">
        <v>0</v>
      </c>
      <c r="AB908">
        <v>1</v>
      </c>
      <c r="AC908">
        <v>0</v>
      </c>
      <c r="AD908" t="s">
        <v>48</v>
      </c>
      <c r="AE908" t="s">
        <v>48</v>
      </c>
      <c r="AF908" t="s">
        <v>48</v>
      </c>
    </row>
    <row r="909" spans="1:32" hidden="1" outlineLevel="1" x14ac:dyDescent="0.2">
      <c r="A909" t="s">
        <v>13505</v>
      </c>
      <c r="B909" t="s">
        <v>13506</v>
      </c>
      <c r="C909" t="s">
        <v>13443</v>
      </c>
      <c r="J909" t="s">
        <v>13507</v>
      </c>
      <c r="K909" t="s">
        <v>13118</v>
      </c>
      <c r="L909" t="s">
        <v>1263</v>
      </c>
      <c r="M909">
        <v>1</v>
      </c>
      <c r="P909" s="2" t="s">
        <v>13508</v>
      </c>
      <c r="Q909" t="s">
        <v>47</v>
      </c>
      <c r="S909">
        <v>0.1104733</v>
      </c>
      <c r="T909">
        <v>3.0708313000000001E-3</v>
      </c>
      <c r="U909">
        <v>3.1391226000000001E-2</v>
      </c>
      <c r="V909">
        <v>4.8737846000000001E-2</v>
      </c>
      <c r="W909">
        <v>5.2620029999999998E-2</v>
      </c>
      <c r="X909">
        <v>6.8740249999999998E-3</v>
      </c>
      <c r="Y909">
        <v>-0.2</v>
      </c>
      <c r="Z909">
        <v>0.06</v>
      </c>
      <c r="AA909">
        <v>0</v>
      </c>
      <c r="AB909">
        <v>0.94</v>
      </c>
      <c r="AC909">
        <v>0.1027</v>
      </c>
      <c r="AD909" t="s">
        <v>48</v>
      </c>
      <c r="AE909" t="s">
        <v>48</v>
      </c>
      <c r="AF909" t="s">
        <v>48</v>
      </c>
    </row>
    <row r="910" spans="1:32" hidden="1" outlineLevel="1" x14ac:dyDescent="0.2">
      <c r="A910" t="s">
        <v>13509</v>
      </c>
      <c r="B910" t="s">
        <v>13510</v>
      </c>
      <c r="C910" t="s">
        <v>13443</v>
      </c>
      <c r="J910" t="s">
        <v>13511</v>
      </c>
      <c r="K910" t="s">
        <v>13133</v>
      </c>
      <c r="L910" t="s">
        <v>1263</v>
      </c>
      <c r="M910">
        <v>1</v>
      </c>
      <c r="P910" s="2" t="s">
        <v>13512</v>
      </c>
      <c r="Q910" t="s">
        <v>47</v>
      </c>
      <c r="S910">
        <v>0.19916639999999999</v>
      </c>
      <c r="T910">
        <v>4.1770935000000004E-3</v>
      </c>
      <c r="U910">
        <v>2.6863952999999999E-2</v>
      </c>
      <c r="V910">
        <v>6.3858789999999999E-2</v>
      </c>
      <c r="W910">
        <v>9.7093194999999993E-2</v>
      </c>
      <c r="X910">
        <v>6.0034219999999996E-3</v>
      </c>
      <c r="Y910">
        <v>-0.2</v>
      </c>
      <c r="Z910">
        <v>6.2E-2</v>
      </c>
      <c r="AA910">
        <v>0</v>
      </c>
      <c r="AB910">
        <v>0.93799999999999994</v>
      </c>
      <c r="AC910">
        <v>0.1027</v>
      </c>
      <c r="AD910" t="s">
        <v>48</v>
      </c>
      <c r="AE910" t="s">
        <v>48</v>
      </c>
      <c r="AF910" t="s">
        <v>48</v>
      </c>
    </row>
    <row r="911" spans="1:32" hidden="1" outlineLevel="1" x14ac:dyDescent="0.2">
      <c r="A911" t="s">
        <v>13513</v>
      </c>
      <c r="B911" t="s">
        <v>13514</v>
      </c>
      <c r="C911" t="s">
        <v>13180</v>
      </c>
      <c r="J911" t="s">
        <v>13515</v>
      </c>
      <c r="K911" t="s">
        <v>13151</v>
      </c>
      <c r="L911" t="s">
        <v>1263</v>
      </c>
      <c r="M911">
        <v>1</v>
      </c>
      <c r="P911" s="2" t="s">
        <v>13516</v>
      </c>
      <c r="Q911" t="s">
        <v>47</v>
      </c>
      <c r="S911">
        <v>0.33899839999999998</v>
      </c>
      <c r="T911">
        <v>9.9945069999999997E-3</v>
      </c>
      <c r="U911">
        <v>6.8967215999999998E-2</v>
      </c>
      <c r="V911">
        <v>5.7037655E-2</v>
      </c>
      <c r="W911">
        <v>0.33889219999999998</v>
      </c>
      <c r="X911">
        <v>7.0164282999999996E-3</v>
      </c>
      <c r="Y911">
        <v>0</v>
      </c>
      <c r="Z911">
        <v>0</v>
      </c>
      <c r="AA911">
        <v>0</v>
      </c>
      <c r="AB911">
        <v>1</v>
      </c>
      <c r="AC911">
        <v>0</v>
      </c>
      <c r="AD911" t="s">
        <v>48</v>
      </c>
      <c r="AE911" t="s">
        <v>48</v>
      </c>
      <c r="AF911" t="s">
        <v>48</v>
      </c>
    </row>
    <row r="912" spans="1:32" hidden="1" outlineLevel="1" x14ac:dyDescent="0.2">
      <c r="A912" t="s">
        <v>13517</v>
      </c>
      <c r="B912" t="s">
        <v>13518</v>
      </c>
      <c r="C912" t="s">
        <v>13519</v>
      </c>
      <c r="J912" t="s">
        <v>13520</v>
      </c>
      <c r="K912" t="s">
        <v>13156</v>
      </c>
      <c r="L912" t="s">
        <v>1263</v>
      </c>
      <c r="M912">
        <v>1</v>
      </c>
      <c r="P912" s="2" t="s">
        <v>13521</v>
      </c>
      <c r="Q912" t="s">
        <v>47</v>
      </c>
      <c r="S912">
        <v>7.6085390000000003E-2</v>
      </c>
      <c r="T912">
        <v>1.1348724E-3</v>
      </c>
      <c r="U912">
        <v>1.2448753999999999E-2</v>
      </c>
      <c r="V912">
        <v>2.6823444999999999E-3</v>
      </c>
      <c r="W912">
        <v>2.8612386E-2</v>
      </c>
      <c r="X912">
        <v>5.8998562999999999E-3</v>
      </c>
      <c r="Y912">
        <v>0</v>
      </c>
      <c r="Z912">
        <v>0</v>
      </c>
      <c r="AA912">
        <v>0.16700000000000001</v>
      </c>
      <c r="AB912">
        <v>0.83299999999999996</v>
      </c>
      <c r="AC912">
        <v>-0.63690000000000002</v>
      </c>
      <c r="AD912" t="s">
        <v>48</v>
      </c>
      <c r="AE912" t="s">
        <v>48</v>
      </c>
      <c r="AF912" t="s">
        <v>48</v>
      </c>
    </row>
    <row r="913" spans="1:32" hidden="1" outlineLevel="1" x14ac:dyDescent="0.2">
      <c r="A913" t="s">
        <v>13522</v>
      </c>
      <c r="B913" t="s">
        <v>13523</v>
      </c>
      <c r="C913" t="s">
        <v>10706</v>
      </c>
      <c r="J913" t="s">
        <v>13524</v>
      </c>
      <c r="K913" t="s">
        <v>13161</v>
      </c>
      <c r="L913" t="s">
        <v>1263</v>
      </c>
      <c r="M913">
        <v>-5</v>
      </c>
      <c r="P913" s="2" t="s">
        <v>13525</v>
      </c>
      <c r="Q913" t="s">
        <v>10060</v>
      </c>
      <c r="S913">
        <v>0.16098402000000001</v>
      </c>
      <c r="T913">
        <v>1.3923645000000001E-3</v>
      </c>
      <c r="U913">
        <v>1.9143964999999999E-2</v>
      </c>
      <c r="V913">
        <v>3.5702933000000001E-3</v>
      </c>
      <c r="W913">
        <v>8.0304470000000003E-2</v>
      </c>
      <c r="X913">
        <v>6.4144502000000004E-3</v>
      </c>
      <c r="Y913">
        <v>0.15</v>
      </c>
      <c r="Z913">
        <v>0.33900000000000002</v>
      </c>
      <c r="AA913">
        <v>0.124</v>
      </c>
      <c r="AB913">
        <v>0.53800000000000003</v>
      </c>
      <c r="AC913">
        <v>0.61240000000000006</v>
      </c>
      <c r="AD913" t="s">
        <v>48</v>
      </c>
      <c r="AE913" t="s">
        <v>48</v>
      </c>
      <c r="AF913" t="s">
        <v>48</v>
      </c>
    </row>
    <row r="914" spans="1:32" hidden="1" outlineLevel="1" x14ac:dyDescent="0.2">
      <c r="A914" t="s">
        <v>13526</v>
      </c>
      <c r="B914" t="s">
        <v>13527</v>
      </c>
      <c r="C914" t="s">
        <v>10706</v>
      </c>
      <c r="J914" t="s">
        <v>13528</v>
      </c>
      <c r="K914" t="s">
        <v>13192</v>
      </c>
      <c r="L914" t="s">
        <v>1263</v>
      </c>
      <c r="M914">
        <v>4</v>
      </c>
      <c r="P914" s="2" t="s">
        <v>13529</v>
      </c>
      <c r="Q914" t="s">
        <v>10060</v>
      </c>
      <c r="S914">
        <v>0.85333382999999996</v>
      </c>
      <c r="T914">
        <v>0.23223256</v>
      </c>
      <c r="U914">
        <v>0.86331283999999997</v>
      </c>
      <c r="V914">
        <v>5.2035484E-2</v>
      </c>
      <c r="W914">
        <v>0.53320449999999997</v>
      </c>
      <c r="X914">
        <v>1.2803185E-2</v>
      </c>
      <c r="Y914">
        <v>0</v>
      </c>
      <c r="Z914">
        <v>0</v>
      </c>
      <c r="AA914">
        <v>0.27500000000000002</v>
      </c>
      <c r="AB914">
        <v>0.72499999999999998</v>
      </c>
      <c r="AC914">
        <v>-0.58589999999999998</v>
      </c>
      <c r="AD914" t="s">
        <v>48</v>
      </c>
      <c r="AE914" t="s">
        <v>48</v>
      </c>
      <c r="AF914" t="s">
        <v>48</v>
      </c>
    </row>
    <row r="915" spans="1:32" hidden="1" outlineLevel="1" x14ac:dyDescent="0.2">
      <c r="A915" t="s">
        <v>13530</v>
      </c>
      <c r="B915" t="s">
        <v>13531</v>
      </c>
      <c r="C915" t="s">
        <v>13180</v>
      </c>
      <c r="J915" t="s">
        <v>13532</v>
      </c>
      <c r="K915" t="s">
        <v>13202</v>
      </c>
      <c r="L915" t="s">
        <v>1263</v>
      </c>
      <c r="M915">
        <v>1</v>
      </c>
      <c r="P915" s="2" t="s">
        <v>13533</v>
      </c>
      <c r="Q915" t="s">
        <v>47</v>
      </c>
      <c r="S915">
        <v>0.37795907000000001</v>
      </c>
      <c r="T915">
        <v>2.3076923999999999E-2</v>
      </c>
      <c r="U915">
        <v>0.2317999</v>
      </c>
      <c r="V915">
        <v>0.29798782000000001</v>
      </c>
      <c r="W915">
        <v>0.29855028</v>
      </c>
      <c r="X915">
        <v>7.8449574999999994E-3</v>
      </c>
      <c r="Y915">
        <v>-2.1875000000000009E-2</v>
      </c>
      <c r="Z915">
        <v>0.26700000000000002</v>
      </c>
      <c r="AA915">
        <v>0.109</v>
      </c>
      <c r="AB915">
        <v>0.625</v>
      </c>
      <c r="AC915">
        <v>0.58450000000000002</v>
      </c>
      <c r="AD915" t="s">
        <v>48</v>
      </c>
      <c r="AE915" t="s">
        <v>48</v>
      </c>
      <c r="AF915" t="s">
        <v>48</v>
      </c>
    </row>
    <row r="916" spans="1:32" hidden="1" outlineLevel="1" x14ac:dyDescent="0.2">
      <c r="A916" t="s">
        <v>13534</v>
      </c>
      <c r="B916" t="s">
        <v>13535</v>
      </c>
      <c r="C916" t="s">
        <v>11024</v>
      </c>
      <c r="J916" t="s">
        <v>13536</v>
      </c>
      <c r="K916" t="s">
        <v>13202</v>
      </c>
      <c r="L916" t="s">
        <v>1263</v>
      </c>
      <c r="M916">
        <v>1</v>
      </c>
      <c r="P916" s="2" t="s">
        <v>13537</v>
      </c>
      <c r="Q916" t="s">
        <v>47</v>
      </c>
      <c r="S916">
        <v>0.28547667999999998</v>
      </c>
      <c r="T916">
        <v>9.3078610000000006E-3</v>
      </c>
      <c r="U916">
        <v>8.4197590000000003E-2</v>
      </c>
      <c r="V916">
        <v>0.27662867000000002</v>
      </c>
      <c r="W916">
        <v>0.22770335999999999</v>
      </c>
      <c r="X916">
        <v>6.7898775000000003E-3</v>
      </c>
      <c r="Y916">
        <v>-0.1</v>
      </c>
      <c r="Z916">
        <v>0</v>
      </c>
      <c r="AA916">
        <v>0</v>
      </c>
      <c r="AB916">
        <v>1</v>
      </c>
      <c r="AC916">
        <v>0</v>
      </c>
      <c r="AD916" t="s">
        <v>48</v>
      </c>
      <c r="AE916" t="s">
        <v>48</v>
      </c>
      <c r="AF916" t="s">
        <v>48</v>
      </c>
    </row>
    <row r="917" spans="1:32" hidden="1" outlineLevel="1" x14ac:dyDescent="0.2">
      <c r="A917" t="s">
        <v>13538</v>
      </c>
      <c r="B917" t="s">
        <v>13539</v>
      </c>
      <c r="C917" t="s">
        <v>13443</v>
      </c>
      <c r="J917" t="s">
        <v>13540</v>
      </c>
      <c r="K917" t="s">
        <v>13211</v>
      </c>
      <c r="L917" t="s">
        <v>1263</v>
      </c>
      <c r="M917">
        <v>1</v>
      </c>
      <c r="P917" s="2" t="s">
        <v>13541</v>
      </c>
      <c r="Q917" t="s">
        <v>47</v>
      </c>
      <c r="S917">
        <v>0.28548008000000002</v>
      </c>
      <c r="T917">
        <v>9.4604489999999992E-3</v>
      </c>
      <c r="U917">
        <v>5.7443912999999999E-2</v>
      </c>
      <c r="V917">
        <v>0.24293575000000001</v>
      </c>
      <c r="W917">
        <v>0.24561717999999999</v>
      </c>
      <c r="X917">
        <v>6.0196043999999997E-3</v>
      </c>
      <c r="Y917">
        <v>-0.2</v>
      </c>
      <c r="Z917">
        <v>0</v>
      </c>
      <c r="AA917">
        <v>0.126</v>
      </c>
      <c r="AB917">
        <v>0.874</v>
      </c>
      <c r="AC917">
        <v>-7.6200000000000004E-2</v>
      </c>
      <c r="AD917" t="s">
        <v>48</v>
      </c>
      <c r="AE917" t="s">
        <v>48</v>
      </c>
      <c r="AF917" t="s">
        <v>48</v>
      </c>
    </row>
    <row r="918" spans="1:32" hidden="1" outlineLevel="1" x14ac:dyDescent="0.2">
      <c r="A918" t="s">
        <v>13542</v>
      </c>
      <c r="B918" t="s">
        <v>13543</v>
      </c>
      <c r="C918" t="s">
        <v>10129</v>
      </c>
      <c r="J918" t="s">
        <v>13544</v>
      </c>
      <c r="K918" t="s">
        <v>13215</v>
      </c>
      <c r="L918" t="s">
        <v>1263</v>
      </c>
      <c r="M918">
        <v>1</v>
      </c>
      <c r="P918" s="2" t="s">
        <v>13545</v>
      </c>
      <c r="Q918" t="s">
        <v>10132</v>
      </c>
      <c r="S918">
        <v>0.20032968000000001</v>
      </c>
      <c r="T918">
        <v>8.3160400000000002E-3</v>
      </c>
      <c r="U918">
        <v>0.10023434000000001</v>
      </c>
      <c r="V918">
        <v>1.9575718999999998E-2</v>
      </c>
      <c r="W918">
        <v>3.7395194E-2</v>
      </c>
      <c r="X918">
        <v>9.0489139999999999E-3</v>
      </c>
      <c r="Y918">
        <v>0.1</v>
      </c>
      <c r="Z918">
        <v>0</v>
      </c>
      <c r="AA918">
        <v>0.14299999999999999</v>
      </c>
      <c r="AB918">
        <v>0.85699999999999998</v>
      </c>
      <c r="AC918">
        <v>-0.36120000000000002</v>
      </c>
      <c r="AD918" t="s">
        <v>48</v>
      </c>
      <c r="AE918" t="s">
        <v>48</v>
      </c>
      <c r="AF918" t="s">
        <v>48</v>
      </c>
    </row>
    <row r="919" spans="1:32" hidden="1" outlineLevel="1" x14ac:dyDescent="0.2">
      <c r="A919" t="s">
        <v>13546</v>
      </c>
      <c r="B919" t="s">
        <v>13547</v>
      </c>
      <c r="C919" t="s">
        <v>13443</v>
      </c>
      <c r="J919" t="s">
        <v>13548</v>
      </c>
      <c r="K919" t="s">
        <v>13263</v>
      </c>
      <c r="L919" t="s">
        <v>1263</v>
      </c>
      <c r="M919">
        <v>1</v>
      </c>
      <c r="P919" s="2" t="s">
        <v>13549</v>
      </c>
      <c r="Q919" t="s">
        <v>47</v>
      </c>
      <c r="S919">
        <v>0.27047761999999997</v>
      </c>
      <c r="T919">
        <v>7.4005127000000004E-3</v>
      </c>
      <c r="U919">
        <v>5.4437834999999997E-2</v>
      </c>
      <c r="V919">
        <v>0.16993291999999999</v>
      </c>
      <c r="W919">
        <v>0.17858955000000001</v>
      </c>
      <c r="X919">
        <v>6.4791789999999998E-3</v>
      </c>
      <c r="Y919">
        <v>-0.2</v>
      </c>
      <c r="Z919">
        <v>0</v>
      </c>
      <c r="AA919">
        <v>0</v>
      </c>
      <c r="AB919">
        <v>1</v>
      </c>
      <c r="AC919">
        <v>0</v>
      </c>
      <c r="AD919" t="s">
        <v>48</v>
      </c>
      <c r="AE919" t="s">
        <v>48</v>
      </c>
      <c r="AF919" t="s">
        <v>48</v>
      </c>
    </row>
    <row r="920" spans="1:32" hidden="1" outlineLevel="1" x14ac:dyDescent="0.2">
      <c r="A920" t="s">
        <v>13550</v>
      </c>
      <c r="B920" t="s">
        <v>13551</v>
      </c>
      <c r="C920" t="s">
        <v>11024</v>
      </c>
      <c r="J920" t="s">
        <v>13552</v>
      </c>
      <c r="K920" t="s">
        <v>13268</v>
      </c>
      <c r="L920" t="s">
        <v>1263</v>
      </c>
      <c r="M920">
        <v>1</v>
      </c>
      <c r="P920" s="2" t="s">
        <v>13553</v>
      </c>
      <c r="Q920" t="s">
        <v>47</v>
      </c>
      <c r="S920">
        <v>0.18269104</v>
      </c>
      <c r="T920">
        <v>4.6920776000000004E-3</v>
      </c>
      <c r="U920">
        <v>2.6727317E-2</v>
      </c>
      <c r="V920">
        <v>0.11396073</v>
      </c>
      <c r="W920">
        <v>8.20023E-2</v>
      </c>
      <c r="X920">
        <v>6.2332096999999998E-3</v>
      </c>
      <c r="Y920">
        <v>0.21944444444444439</v>
      </c>
      <c r="Z920">
        <v>0.02</v>
      </c>
      <c r="AA920">
        <v>1.6E-2</v>
      </c>
      <c r="AB920">
        <v>0.96499999999999997</v>
      </c>
      <c r="AC920">
        <v>7.4399999999999994E-2</v>
      </c>
      <c r="AD920" t="s">
        <v>48</v>
      </c>
      <c r="AE920" t="s">
        <v>48</v>
      </c>
      <c r="AF920" t="s">
        <v>48</v>
      </c>
    </row>
    <row r="921" spans="1:32" hidden="1" outlineLevel="1" x14ac:dyDescent="0.2">
      <c r="A921" t="s">
        <v>13554</v>
      </c>
      <c r="B921" t="s">
        <v>13555</v>
      </c>
      <c r="C921" t="s">
        <v>13556</v>
      </c>
      <c r="J921" t="s">
        <v>13557</v>
      </c>
      <c r="K921" t="s">
        <v>13278</v>
      </c>
      <c r="L921" t="s">
        <v>1263</v>
      </c>
      <c r="M921">
        <v>1</v>
      </c>
      <c r="P921" s="2" t="s">
        <v>13558</v>
      </c>
      <c r="Q921" t="s">
        <v>47</v>
      </c>
      <c r="S921">
        <v>2.8267179999999999E-2</v>
      </c>
      <c r="T921">
        <v>1.4114380000000001E-3</v>
      </c>
      <c r="U921">
        <v>2.0100423999999999E-2</v>
      </c>
      <c r="V921">
        <v>5.0317086000000004E-3</v>
      </c>
      <c r="W921">
        <v>1.0742896E-2</v>
      </c>
      <c r="X921">
        <v>7.9614690000000005E-3</v>
      </c>
      <c r="Y921">
        <v>0</v>
      </c>
      <c r="Z921">
        <v>0</v>
      </c>
      <c r="AA921">
        <v>0.112</v>
      </c>
      <c r="AB921">
        <v>0.88800000000000001</v>
      </c>
      <c r="AC921">
        <v>-0.2858</v>
      </c>
      <c r="AD921" t="s">
        <v>48</v>
      </c>
      <c r="AE921" t="s">
        <v>48</v>
      </c>
      <c r="AF921" t="s">
        <v>48</v>
      </c>
    </row>
    <row r="922" spans="1:32" hidden="1" outlineLevel="1" x14ac:dyDescent="0.2">
      <c r="A922" t="s">
        <v>13559</v>
      </c>
      <c r="B922" t="s">
        <v>13560</v>
      </c>
      <c r="C922" t="s">
        <v>13561</v>
      </c>
      <c r="J922" t="s">
        <v>13562</v>
      </c>
      <c r="K922" t="s">
        <v>13278</v>
      </c>
      <c r="L922" t="s">
        <v>1263</v>
      </c>
      <c r="M922">
        <v>1</v>
      </c>
      <c r="P922" s="2" t="s">
        <v>13563</v>
      </c>
      <c r="Q922" t="s">
        <v>10258</v>
      </c>
      <c r="S922">
        <v>8.6373480000000002E-2</v>
      </c>
      <c r="T922">
        <v>1.4781951999999999E-3</v>
      </c>
      <c r="U922">
        <v>1.5591404E-2</v>
      </c>
      <c r="V922">
        <v>2.6823444999999999E-3</v>
      </c>
      <c r="W922">
        <v>3.3129819999999997E-2</v>
      </c>
      <c r="X922">
        <v>7.7802282999999998E-3</v>
      </c>
      <c r="Y922">
        <v>4.5833333333333323E-2</v>
      </c>
      <c r="Z922">
        <v>6.5000000000000002E-2</v>
      </c>
      <c r="AA922">
        <v>0.14399999999999999</v>
      </c>
      <c r="AB922">
        <v>0.79</v>
      </c>
      <c r="AC922">
        <v>-0.5423</v>
      </c>
      <c r="AD922" t="s">
        <v>48</v>
      </c>
      <c r="AE922" t="s">
        <v>48</v>
      </c>
      <c r="AF922" t="s">
        <v>48</v>
      </c>
    </row>
    <row r="923" spans="1:32" hidden="1" outlineLevel="1" x14ac:dyDescent="0.2">
      <c r="A923" t="s">
        <v>13564</v>
      </c>
      <c r="B923" t="s">
        <v>13565</v>
      </c>
      <c r="C923" t="s">
        <v>13443</v>
      </c>
      <c r="J923" t="s">
        <v>13566</v>
      </c>
      <c r="K923" t="s">
        <v>13283</v>
      </c>
      <c r="L923" t="s">
        <v>1263</v>
      </c>
      <c r="M923">
        <v>1</v>
      </c>
      <c r="P923" s="2" t="s">
        <v>13567</v>
      </c>
      <c r="Q923" t="s">
        <v>47</v>
      </c>
      <c r="S923">
        <v>0.29588300000000001</v>
      </c>
      <c r="T923">
        <v>1.0147095E-2</v>
      </c>
      <c r="U923">
        <v>7.3852409999999993E-2</v>
      </c>
      <c r="V923">
        <v>0.25817247999999998</v>
      </c>
      <c r="W923">
        <v>0.24835461</v>
      </c>
      <c r="X923">
        <v>6.4921249999999996E-3</v>
      </c>
      <c r="Y923">
        <v>-0.2</v>
      </c>
      <c r="Z923">
        <v>9.7000000000000003E-2</v>
      </c>
      <c r="AA923">
        <v>0</v>
      </c>
      <c r="AB923">
        <v>0.90300000000000002</v>
      </c>
      <c r="AC923">
        <v>0.1027</v>
      </c>
      <c r="AD923" t="s">
        <v>48</v>
      </c>
      <c r="AE923" t="s">
        <v>48</v>
      </c>
      <c r="AF923" t="s">
        <v>48</v>
      </c>
    </row>
    <row r="924" spans="1:32" hidden="1" outlineLevel="1" x14ac:dyDescent="0.2">
      <c r="A924" t="s">
        <v>13568</v>
      </c>
      <c r="B924" t="s">
        <v>13569</v>
      </c>
      <c r="C924" t="s">
        <v>13570</v>
      </c>
      <c r="J924" t="s">
        <v>13571</v>
      </c>
      <c r="K924" t="s">
        <v>13391</v>
      </c>
      <c r="L924" t="s">
        <v>1263</v>
      </c>
      <c r="M924">
        <v>1</v>
      </c>
      <c r="P924" s="2" t="s">
        <v>13572</v>
      </c>
      <c r="Q924" t="s">
        <v>47</v>
      </c>
      <c r="S924">
        <v>0.10089093</v>
      </c>
      <c r="T924">
        <v>2.8800964000000001E-3</v>
      </c>
      <c r="U924">
        <v>2.3038119999999999E-2</v>
      </c>
      <c r="V924">
        <v>3.8662760000000001E-3</v>
      </c>
      <c r="W924">
        <v>1.9483517999999998E-2</v>
      </c>
      <c r="X924">
        <v>6.2706049999999999E-2</v>
      </c>
      <c r="Y924">
        <v>0.2232142857142857</v>
      </c>
      <c r="Z924">
        <v>0.126</v>
      </c>
      <c r="AA924">
        <v>5.3999999999999999E-2</v>
      </c>
      <c r="AB924">
        <v>0.82</v>
      </c>
      <c r="AC924">
        <v>0.4118</v>
      </c>
      <c r="AD924" t="s">
        <v>48</v>
      </c>
      <c r="AE924" t="s">
        <v>48</v>
      </c>
      <c r="AF924" t="s">
        <v>48</v>
      </c>
    </row>
    <row r="925" spans="1:32" hidden="1" outlineLevel="1" x14ac:dyDescent="0.2">
      <c r="A925" t="s">
        <v>13573</v>
      </c>
      <c r="B925" t="s">
        <v>13574</v>
      </c>
      <c r="C925" t="s">
        <v>13024</v>
      </c>
      <c r="J925" t="s">
        <v>13575</v>
      </c>
      <c r="K925" t="s">
        <v>13406</v>
      </c>
      <c r="L925" t="s">
        <v>1263</v>
      </c>
      <c r="M925">
        <v>1</v>
      </c>
      <c r="P925" s="2" t="s">
        <v>13576</v>
      </c>
      <c r="Q925" t="s">
        <v>10104</v>
      </c>
      <c r="S925">
        <v>0.21241048000000001</v>
      </c>
      <c r="T925">
        <v>7.8964229999999996E-3</v>
      </c>
      <c r="U925">
        <v>0.18786818</v>
      </c>
      <c r="V925">
        <v>7.1775843000000004E-3</v>
      </c>
      <c r="W925">
        <v>6.5472500000000003E-2</v>
      </c>
      <c r="X925">
        <v>1.0447056E-2</v>
      </c>
      <c r="Y925">
        <v>-4.4631696428571427E-2</v>
      </c>
      <c r="Z925">
        <v>0</v>
      </c>
      <c r="AA925">
        <v>9.8000000000000004E-2</v>
      </c>
      <c r="AB925">
        <v>0.90200000000000002</v>
      </c>
      <c r="AC925">
        <v>-0.74990000000000001</v>
      </c>
      <c r="AD925" t="s">
        <v>48</v>
      </c>
      <c r="AE925" t="s">
        <v>48</v>
      </c>
      <c r="AF925" t="s">
        <v>48</v>
      </c>
    </row>
    <row r="926" spans="1:32" hidden="1" outlineLevel="1" x14ac:dyDescent="0.2">
      <c r="A926" t="s">
        <v>13577</v>
      </c>
      <c r="B926" t="s">
        <v>13578</v>
      </c>
      <c r="C926" t="s">
        <v>13374</v>
      </c>
      <c r="J926" t="s">
        <v>13579</v>
      </c>
      <c r="K926" t="s">
        <v>13406</v>
      </c>
      <c r="L926" t="s">
        <v>1263</v>
      </c>
      <c r="M926">
        <v>1</v>
      </c>
      <c r="P926" s="2" t="s">
        <v>13580</v>
      </c>
      <c r="Q926" t="s">
        <v>10831</v>
      </c>
      <c r="S926">
        <v>4.6120717999999998E-2</v>
      </c>
      <c r="T926">
        <v>9.7751619999999996E-4</v>
      </c>
      <c r="U926">
        <v>1.2551232000000001E-2</v>
      </c>
      <c r="V926">
        <v>4.5692353000000002E-3</v>
      </c>
      <c r="W926">
        <v>2.3995465000000001E-2</v>
      </c>
      <c r="X926">
        <v>6.0908063000000004E-3</v>
      </c>
      <c r="Y926">
        <v>0.1964285714285714</v>
      </c>
      <c r="Z926">
        <v>0.108</v>
      </c>
      <c r="AA926">
        <v>0.1</v>
      </c>
      <c r="AB926">
        <v>0.79300000000000004</v>
      </c>
      <c r="AC926">
        <v>0.1779</v>
      </c>
      <c r="AD926" t="s">
        <v>48</v>
      </c>
      <c r="AE926" t="s">
        <v>48</v>
      </c>
      <c r="AF926" t="s">
        <v>48</v>
      </c>
    </row>
    <row r="927" spans="1:32" hidden="1" outlineLevel="1" x14ac:dyDescent="0.2">
      <c r="A927" t="s">
        <v>13581</v>
      </c>
      <c r="B927" t="s">
        <v>13582</v>
      </c>
      <c r="C927" t="s">
        <v>13416</v>
      </c>
      <c r="J927" t="s">
        <v>13583</v>
      </c>
      <c r="K927" t="s">
        <v>13410</v>
      </c>
      <c r="L927" t="s">
        <v>1263</v>
      </c>
      <c r="M927">
        <v>48</v>
      </c>
      <c r="P927" s="2" t="s">
        <v>13584</v>
      </c>
      <c r="Q927" t="s">
        <v>10060</v>
      </c>
      <c r="S927">
        <v>0.13214645</v>
      </c>
      <c r="T927">
        <v>2.1266937000000001E-3</v>
      </c>
      <c r="U927">
        <v>2.9050144999999999E-2</v>
      </c>
      <c r="V927">
        <v>5.8826594999999999E-3</v>
      </c>
      <c r="W927">
        <v>6.3724279999999994E-2</v>
      </c>
      <c r="X927">
        <v>7.365964E-3</v>
      </c>
      <c r="Y927">
        <v>0.2</v>
      </c>
      <c r="Z927">
        <v>0.13</v>
      </c>
      <c r="AA927">
        <v>6.5000000000000002E-2</v>
      </c>
      <c r="AB927">
        <v>0.80500000000000005</v>
      </c>
      <c r="AC927">
        <v>0.49170000000000003</v>
      </c>
      <c r="AD927" t="s">
        <v>48</v>
      </c>
      <c r="AE927" t="s">
        <v>48</v>
      </c>
      <c r="AF927" t="s">
        <v>48</v>
      </c>
    </row>
    <row r="928" spans="1:32" hidden="1" outlineLevel="1" x14ac:dyDescent="0.2">
      <c r="A928" t="s">
        <v>13585</v>
      </c>
      <c r="B928" t="s">
        <v>13586</v>
      </c>
      <c r="C928" t="s">
        <v>13587</v>
      </c>
      <c r="J928" t="s">
        <v>13588</v>
      </c>
      <c r="K928" t="s">
        <v>13410</v>
      </c>
      <c r="L928" t="s">
        <v>1263</v>
      </c>
      <c r="M928">
        <v>1</v>
      </c>
      <c r="P928" s="2" t="s">
        <v>13589</v>
      </c>
      <c r="Q928" t="s">
        <v>10098</v>
      </c>
      <c r="S928">
        <v>0.37751234</v>
      </c>
      <c r="T928">
        <v>1.9353309999999999E-2</v>
      </c>
      <c r="U928">
        <v>0.110447146</v>
      </c>
      <c r="V928">
        <v>0.27798234999999999</v>
      </c>
      <c r="W928">
        <v>0.36798461999999998</v>
      </c>
      <c r="X928">
        <v>1.0757755000000001E-2</v>
      </c>
      <c r="Y928">
        <v>-0.13</v>
      </c>
      <c r="Z928">
        <v>0.04</v>
      </c>
      <c r="AA928">
        <v>0.115</v>
      </c>
      <c r="AB928">
        <v>0.84399999999999997</v>
      </c>
      <c r="AC928">
        <v>-0.80740000000000001</v>
      </c>
      <c r="AD928" t="s">
        <v>48</v>
      </c>
      <c r="AE928" t="s">
        <v>48</v>
      </c>
      <c r="AF928" t="s">
        <v>48</v>
      </c>
    </row>
    <row r="929" spans="1:32" hidden="1" outlineLevel="1" x14ac:dyDescent="0.2">
      <c r="A929" t="s">
        <v>13590</v>
      </c>
      <c r="B929" t="s">
        <v>13591</v>
      </c>
      <c r="C929" t="s">
        <v>13425</v>
      </c>
      <c r="J929" t="s">
        <v>13592</v>
      </c>
      <c r="K929" t="s">
        <v>13410</v>
      </c>
      <c r="L929" t="s">
        <v>1263</v>
      </c>
      <c r="M929">
        <v>1</v>
      </c>
      <c r="P929" s="2" t="s">
        <v>13593</v>
      </c>
      <c r="Q929" t="s">
        <v>47</v>
      </c>
      <c r="S929">
        <v>0.37073207000000002</v>
      </c>
      <c r="T929">
        <v>2.2322904000000001E-2</v>
      </c>
      <c r="U929">
        <v>0.30513810000000002</v>
      </c>
      <c r="V929">
        <v>2.9917859000000002E-2</v>
      </c>
      <c r="W929">
        <v>0.32211446999999999</v>
      </c>
      <c r="X929">
        <v>1.2906750999999999E-2</v>
      </c>
      <c r="Y929">
        <v>0</v>
      </c>
      <c r="Z929">
        <v>0</v>
      </c>
      <c r="AA929">
        <v>0.55800000000000005</v>
      </c>
      <c r="AB929">
        <v>0.442</v>
      </c>
      <c r="AC929">
        <v>-0.74299999999999999</v>
      </c>
      <c r="AD929" t="s">
        <v>48</v>
      </c>
      <c r="AE929" t="s">
        <v>48</v>
      </c>
      <c r="AF929" t="s">
        <v>48</v>
      </c>
    </row>
    <row r="930" spans="1:32" hidden="1" outlineLevel="1" x14ac:dyDescent="0.2">
      <c r="A930" t="s">
        <v>13594</v>
      </c>
      <c r="B930" t="s">
        <v>13595</v>
      </c>
      <c r="C930" t="s">
        <v>13596</v>
      </c>
      <c r="J930" t="s">
        <v>13597</v>
      </c>
      <c r="K930" t="s">
        <v>13410</v>
      </c>
      <c r="L930" t="s">
        <v>1263</v>
      </c>
      <c r="M930">
        <v>1</v>
      </c>
      <c r="P930" s="2" t="s">
        <v>13598</v>
      </c>
      <c r="Q930" t="s">
        <v>47</v>
      </c>
      <c r="S930">
        <v>2.6145924000000001E-2</v>
      </c>
      <c r="T930">
        <v>1.7261505E-3</v>
      </c>
      <c r="U930">
        <v>1.9758832E-2</v>
      </c>
      <c r="V930">
        <v>4.2547536999999998E-3</v>
      </c>
      <c r="W930">
        <v>1.1920903E-2</v>
      </c>
      <c r="X930">
        <v>7.7413910000000002E-3</v>
      </c>
      <c r="Y930">
        <v>0</v>
      </c>
      <c r="Z930">
        <v>0</v>
      </c>
      <c r="AA930">
        <v>0</v>
      </c>
      <c r="AB930">
        <v>1</v>
      </c>
      <c r="AC930">
        <v>0</v>
      </c>
      <c r="AD930" t="s">
        <v>48</v>
      </c>
      <c r="AE930" t="s">
        <v>48</v>
      </c>
      <c r="AF930" t="s">
        <v>48</v>
      </c>
    </row>
    <row r="931" spans="1:32" hidden="1" outlineLevel="1" x14ac:dyDescent="0.2">
      <c r="A931" t="s">
        <v>13599</v>
      </c>
      <c r="B931" t="s">
        <v>12172</v>
      </c>
      <c r="C931" t="s">
        <v>13600</v>
      </c>
      <c r="J931" t="s">
        <v>13601</v>
      </c>
      <c r="K931" t="s">
        <v>13410</v>
      </c>
      <c r="L931" t="s">
        <v>1263</v>
      </c>
      <c r="M931">
        <v>1</v>
      </c>
      <c r="P931" s="2" t="s">
        <v>13602</v>
      </c>
      <c r="Q931" t="s">
        <v>47</v>
      </c>
      <c r="Y931" t="s">
        <v>48</v>
      </c>
      <c r="Z931" t="s">
        <v>48</v>
      </c>
      <c r="AA931" t="s">
        <v>48</v>
      </c>
      <c r="AB931" t="s">
        <v>48</v>
      </c>
      <c r="AC931" t="s">
        <v>48</v>
      </c>
      <c r="AD931" t="s">
        <v>48</v>
      </c>
      <c r="AE931" t="s">
        <v>48</v>
      </c>
      <c r="AF931" t="s">
        <v>48</v>
      </c>
    </row>
    <row r="932" spans="1:32" hidden="1" outlineLevel="1" x14ac:dyDescent="0.2">
      <c r="A932" t="s">
        <v>13603</v>
      </c>
      <c r="B932" t="s">
        <v>13604</v>
      </c>
      <c r="C932" t="s">
        <v>13605</v>
      </c>
      <c r="J932" t="s">
        <v>13606</v>
      </c>
      <c r="K932" t="s">
        <v>13410</v>
      </c>
      <c r="L932" t="s">
        <v>1263</v>
      </c>
      <c r="M932">
        <v>1</v>
      </c>
      <c r="P932" s="2" t="s">
        <v>13607</v>
      </c>
      <c r="Q932" t="s">
        <v>10150</v>
      </c>
      <c r="S932">
        <v>1.2880213999999999E-2</v>
      </c>
      <c r="T932">
        <v>6.1511992999999999E-4</v>
      </c>
      <c r="U932">
        <v>1.03821205E-2</v>
      </c>
      <c r="V932">
        <v>2.3123661999999998E-3</v>
      </c>
      <c r="W932">
        <v>7.8738780000000008E-3</v>
      </c>
      <c r="X932">
        <v>6.3497214999999997E-3</v>
      </c>
      <c r="Y932">
        <v>0</v>
      </c>
      <c r="Z932">
        <v>0</v>
      </c>
      <c r="AA932">
        <v>0</v>
      </c>
      <c r="AB932">
        <v>1</v>
      </c>
      <c r="AC932">
        <v>0</v>
      </c>
      <c r="AD932" t="s">
        <v>48</v>
      </c>
      <c r="AE932" t="s">
        <v>48</v>
      </c>
      <c r="AF932" t="s">
        <v>48</v>
      </c>
    </row>
    <row r="933" spans="1:32" hidden="1" outlineLevel="1" x14ac:dyDescent="0.2">
      <c r="A933" t="s">
        <v>13608</v>
      </c>
      <c r="B933" t="s">
        <v>13609</v>
      </c>
      <c r="C933" t="s">
        <v>10024</v>
      </c>
      <c r="J933" t="s">
        <v>13610</v>
      </c>
      <c r="K933" t="s">
        <v>13414</v>
      </c>
      <c r="L933" t="s">
        <v>1263</v>
      </c>
      <c r="M933">
        <v>1</v>
      </c>
      <c r="P933" s="2" t="s">
        <v>13611</v>
      </c>
      <c r="Q933" t="s">
        <v>47</v>
      </c>
      <c r="S933">
        <v>1.37598375E-2</v>
      </c>
      <c r="T933">
        <v>8.9645386E-4</v>
      </c>
      <c r="U933">
        <v>1.3029462E-2</v>
      </c>
      <c r="V933">
        <v>2.8118371999999998E-3</v>
      </c>
      <c r="W933">
        <v>8.2538809999999994E-3</v>
      </c>
      <c r="X933">
        <v>7.3789097000000001E-3</v>
      </c>
      <c r="Y933">
        <v>0.2</v>
      </c>
      <c r="Z933">
        <v>0.107</v>
      </c>
      <c r="AA933">
        <v>0.17899999999999999</v>
      </c>
      <c r="AB933">
        <v>0.71399999999999997</v>
      </c>
      <c r="AC933">
        <v>-0.31819999999999998</v>
      </c>
      <c r="AD933" t="s">
        <v>48</v>
      </c>
      <c r="AE933" t="s">
        <v>48</v>
      </c>
      <c r="AF933" t="s">
        <v>48</v>
      </c>
    </row>
    <row r="934" spans="1:32" hidden="1" outlineLevel="1" x14ac:dyDescent="0.2">
      <c r="A934" t="s">
        <v>13612</v>
      </c>
      <c r="B934" t="s">
        <v>13613</v>
      </c>
      <c r="C934" t="s">
        <v>10024</v>
      </c>
      <c r="J934" t="s">
        <v>13614</v>
      </c>
      <c r="K934" t="s">
        <v>13419</v>
      </c>
      <c r="L934" t="s">
        <v>1263</v>
      </c>
      <c r="M934">
        <v>1</v>
      </c>
      <c r="P934" s="2" t="s">
        <v>13615</v>
      </c>
      <c r="Q934" t="s">
        <v>47</v>
      </c>
      <c r="S934">
        <v>0.103928015</v>
      </c>
      <c r="T934">
        <v>3.1661987000000001E-3</v>
      </c>
      <c r="U934">
        <v>5.3936820000000003E-2</v>
      </c>
      <c r="V934">
        <v>6.0676484999999999E-3</v>
      </c>
      <c r="W934">
        <v>3.5774168000000002E-2</v>
      </c>
      <c r="X934">
        <v>7.5860420000000003E-3</v>
      </c>
      <c r="Y934">
        <v>0.13827160493827159</v>
      </c>
      <c r="Z934">
        <v>7.6999999999999999E-2</v>
      </c>
      <c r="AA934">
        <v>0.113</v>
      </c>
      <c r="AB934">
        <v>0.81</v>
      </c>
      <c r="AC934">
        <v>-0.90859999999999996</v>
      </c>
      <c r="AD934" t="s">
        <v>48</v>
      </c>
      <c r="AE934" t="s">
        <v>48</v>
      </c>
      <c r="AF934" t="s">
        <v>48</v>
      </c>
    </row>
    <row r="935" spans="1:32" hidden="1" outlineLevel="1" x14ac:dyDescent="0.2">
      <c r="A935" t="s">
        <v>13616</v>
      </c>
      <c r="B935" t="s">
        <v>13617</v>
      </c>
      <c r="C935" t="s">
        <v>10807</v>
      </c>
      <c r="J935" t="s">
        <v>13618</v>
      </c>
      <c r="K935" t="s">
        <v>13419</v>
      </c>
      <c r="L935" t="s">
        <v>1263</v>
      </c>
      <c r="M935">
        <v>1</v>
      </c>
      <c r="P935" s="2" t="s">
        <v>13619</v>
      </c>
      <c r="Q935" t="s">
        <v>10280</v>
      </c>
      <c r="S935">
        <v>4.9089401999999997E-2</v>
      </c>
      <c r="T935">
        <v>1.4877319E-3</v>
      </c>
      <c r="U935">
        <v>2.6454043E-2</v>
      </c>
      <c r="V935">
        <v>4.1807579999999997E-3</v>
      </c>
      <c r="W935">
        <v>1.9483517999999998E-2</v>
      </c>
      <c r="X935">
        <v>6.3885584999999996E-3</v>
      </c>
      <c r="Y935">
        <v>-1.2500000000000009E-2</v>
      </c>
      <c r="Z935">
        <v>5.6000000000000001E-2</v>
      </c>
      <c r="AA935">
        <v>0.123</v>
      </c>
      <c r="AB935">
        <v>0.82099999999999995</v>
      </c>
      <c r="AC935">
        <v>-0.63770000000000004</v>
      </c>
      <c r="AD935" t="s">
        <v>48</v>
      </c>
      <c r="AE935" t="s">
        <v>48</v>
      </c>
      <c r="AF935" t="s">
        <v>48</v>
      </c>
    </row>
    <row r="936" spans="1:32" hidden="1" outlineLevel="1" x14ac:dyDescent="0.2">
      <c r="A936" t="s">
        <v>13620</v>
      </c>
      <c r="B936" t="s">
        <v>13471</v>
      </c>
      <c r="C936" t="s">
        <v>13038</v>
      </c>
      <c r="J936" t="s">
        <v>13621</v>
      </c>
      <c r="K936" t="s">
        <v>13428</v>
      </c>
      <c r="L936" t="s">
        <v>1263</v>
      </c>
      <c r="M936">
        <v>1</v>
      </c>
      <c r="P936" s="2" t="s">
        <v>13622</v>
      </c>
      <c r="Q936" t="s">
        <v>13041</v>
      </c>
      <c r="S936">
        <v>1.9351736000000001E-2</v>
      </c>
      <c r="T936">
        <v>1.039505E-3</v>
      </c>
      <c r="U936">
        <v>1.3302735E-2</v>
      </c>
      <c r="V936">
        <v>4.4027449999999996E-3</v>
      </c>
      <c r="W936">
        <v>9.6788889999999995E-3</v>
      </c>
      <c r="X936">
        <v>7.4306926999999998E-3</v>
      </c>
      <c r="Y936">
        <v>0</v>
      </c>
      <c r="Z936">
        <v>0.17399999999999999</v>
      </c>
      <c r="AA936">
        <v>0</v>
      </c>
      <c r="AB936">
        <v>0.82599999999999996</v>
      </c>
      <c r="AC936">
        <v>0.2732</v>
      </c>
      <c r="AD936" t="s">
        <v>48</v>
      </c>
      <c r="AE936" t="s">
        <v>48</v>
      </c>
      <c r="AF936" t="s">
        <v>48</v>
      </c>
    </row>
    <row r="937" spans="1:32" hidden="1" outlineLevel="1" x14ac:dyDescent="0.2">
      <c r="A937" t="s">
        <v>13623</v>
      </c>
      <c r="B937" t="s">
        <v>13624</v>
      </c>
      <c r="C937" t="s">
        <v>13111</v>
      </c>
      <c r="J937" t="s">
        <v>13625</v>
      </c>
      <c r="K937" t="s">
        <v>13428</v>
      </c>
      <c r="L937" t="s">
        <v>1263</v>
      </c>
      <c r="M937">
        <v>1</v>
      </c>
      <c r="P937" s="2" t="s">
        <v>13626</v>
      </c>
      <c r="Q937" t="s">
        <v>47</v>
      </c>
      <c r="S937">
        <v>0.84031909999999999</v>
      </c>
      <c r="T937">
        <v>0.35368224999999998</v>
      </c>
      <c r="U937">
        <v>0.86331283999999997</v>
      </c>
      <c r="V937">
        <v>5.9766109999999997E-2</v>
      </c>
      <c r="W937">
        <v>0.69911429999999997</v>
      </c>
      <c r="X937">
        <v>1.4393489000000001E-2</v>
      </c>
      <c r="Y937">
        <v>3.3333333333333333E-2</v>
      </c>
      <c r="Z937">
        <v>9.0999999999999998E-2</v>
      </c>
      <c r="AA937">
        <v>0</v>
      </c>
      <c r="AB937">
        <v>0.90900000000000003</v>
      </c>
      <c r="AC937">
        <v>0.20230000000000001</v>
      </c>
      <c r="AD937" t="s">
        <v>48</v>
      </c>
      <c r="AE937" t="s">
        <v>48</v>
      </c>
      <c r="AF937" t="s">
        <v>48</v>
      </c>
    </row>
    <row r="938" spans="1:32" hidden="1" outlineLevel="1" x14ac:dyDescent="0.2">
      <c r="A938" t="s">
        <v>13627</v>
      </c>
      <c r="B938" t="s">
        <v>13628</v>
      </c>
      <c r="C938" t="s">
        <v>13038</v>
      </c>
      <c r="J938" t="s">
        <v>13629</v>
      </c>
      <c r="K938" t="s">
        <v>13432</v>
      </c>
      <c r="L938" t="s">
        <v>1263</v>
      </c>
      <c r="M938">
        <v>1</v>
      </c>
      <c r="P938" s="2" t="s">
        <v>13630</v>
      </c>
      <c r="Q938" t="s">
        <v>13041</v>
      </c>
      <c r="S938">
        <v>1.0115679000000001E-2</v>
      </c>
      <c r="T938">
        <v>8.9645386E-4</v>
      </c>
      <c r="U938">
        <v>1.2551232000000001E-2</v>
      </c>
      <c r="V938">
        <v>2.7008435999999999E-3</v>
      </c>
      <c r="W938">
        <v>7.1898739999999997E-3</v>
      </c>
      <c r="X938">
        <v>7.4824755999999999E-3</v>
      </c>
      <c r="Y938">
        <v>0.2</v>
      </c>
      <c r="Z938">
        <v>0.42</v>
      </c>
      <c r="AA938">
        <v>0</v>
      </c>
      <c r="AB938">
        <v>0.57999999999999996</v>
      </c>
      <c r="AC938">
        <v>0.44040000000000001</v>
      </c>
      <c r="AD938" t="s">
        <v>48</v>
      </c>
      <c r="AE938" t="s">
        <v>48</v>
      </c>
      <c r="AF938" t="s">
        <v>48</v>
      </c>
    </row>
    <row r="939" spans="1:32" hidden="1" outlineLevel="1" x14ac:dyDescent="0.2">
      <c r="A939" t="s">
        <v>13631</v>
      </c>
      <c r="B939" t="s">
        <v>13632</v>
      </c>
      <c r="C939" t="s">
        <v>13038</v>
      </c>
      <c r="J939" t="s">
        <v>13633</v>
      </c>
      <c r="K939" t="s">
        <v>13436</v>
      </c>
      <c r="L939" t="s">
        <v>1263</v>
      </c>
      <c r="M939">
        <v>1</v>
      </c>
      <c r="P939" s="2" t="s">
        <v>13634</v>
      </c>
      <c r="Q939" t="s">
        <v>13041</v>
      </c>
      <c r="S939">
        <v>8.7962430000000005E-3</v>
      </c>
      <c r="T939">
        <v>7.1048737000000003E-4</v>
      </c>
      <c r="U939">
        <v>1.1441056999999999E-2</v>
      </c>
      <c r="V939">
        <v>1.9423875E-3</v>
      </c>
      <c r="W939">
        <v>6.9048725999999996E-3</v>
      </c>
      <c r="X939">
        <v>6.861079E-3</v>
      </c>
      <c r="Y939">
        <v>0.25</v>
      </c>
      <c r="Z939">
        <v>0.26200000000000001</v>
      </c>
      <c r="AA939">
        <v>0</v>
      </c>
      <c r="AB939">
        <v>0.73799999999999999</v>
      </c>
      <c r="AC939">
        <v>0.49259999999999998</v>
      </c>
      <c r="AD939" t="s">
        <v>48</v>
      </c>
      <c r="AE939" t="s">
        <v>48</v>
      </c>
      <c r="AF939" t="s">
        <v>48</v>
      </c>
    </row>
    <row r="940" spans="1:32" hidden="1" outlineLevel="1" x14ac:dyDescent="0.2">
      <c r="A940" t="s">
        <v>13635</v>
      </c>
      <c r="B940" t="s">
        <v>13636</v>
      </c>
      <c r="C940" t="s">
        <v>13256</v>
      </c>
      <c r="J940" t="s">
        <v>13637</v>
      </c>
      <c r="K940" t="s">
        <v>13436</v>
      </c>
      <c r="L940" t="s">
        <v>1263</v>
      </c>
      <c r="M940">
        <v>1</v>
      </c>
      <c r="P940" s="2" t="s">
        <v>13638</v>
      </c>
      <c r="Q940" t="s">
        <v>10060</v>
      </c>
      <c r="S940">
        <v>2.6735162E-2</v>
      </c>
      <c r="T940">
        <v>1.0204315E-3</v>
      </c>
      <c r="U940">
        <v>1.5215653000000001E-2</v>
      </c>
      <c r="V940">
        <v>2.4973554999999999E-3</v>
      </c>
      <c r="W940">
        <v>1.1882903E-2</v>
      </c>
      <c r="X940">
        <v>7.0164282999999996E-3</v>
      </c>
      <c r="Y940">
        <v>0.25</v>
      </c>
      <c r="Z940">
        <v>0</v>
      </c>
      <c r="AA940">
        <v>0</v>
      </c>
      <c r="AB940">
        <v>1</v>
      </c>
      <c r="AC940">
        <v>0</v>
      </c>
      <c r="AD940" t="s">
        <v>48</v>
      </c>
      <c r="AE940" t="s">
        <v>48</v>
      </c>
      <c r="AF940" t="s">
        <v>48</v>
      </c>
    </row>
    <row r="941" spans="1:32" hidden="1" outlineLevel="1" x14ac:dyDescent="0.2">
      <c r="A941" t="s">
        <v>13639</v>
      </c>
      <c r="B941" t="s">
        <v>13640</v>
      </c>
      <c r="C941" t="s">
        <v>10807</v>
      </c>
      <c r="J941" t="s">
        <v>13641</v>
      </c>
      <c r="K941" t="s">
        <v>13441</v>
      </c>
      <c r="L941" t="s">
        <v>1263</v>
      </c>
      <c r="M941">
        <v>1</v>
      </c>
      <c r="P941" s="2" t="s">
        <v>13642</v>
      </c>
      <c r="Q941" t="s">
        <v>10280</v>
      </c>
      <c r="S941">
        <v>0.23595669999999999</v>
      </c>
      <c r="T941">
        <v>5.9890747000000003E-3</v>
      </c>
      <c r="U941">
        <v>9.5835909999999996E-2</v>
      </c>
      <c r="V941">
        <v>8.8054899999999992E-3</v>
      </c>
      <c r="W941">
        <v>6.5122849999999996E-2</v>
      </c>
      <c r="X941">
        <v>1.1482717E-2</v>
      </c>
      <c r="Y941">
        <v>-0.15</v>
      </c>
      <c r="Z941">
        <v>0.17399999999999999</v>
      </c>
      <c r="AA941">
        <v>0.14199999999999999</v>
      </c>
      <c r="AB941">
        <v>0.68500000000000005</v>
      </c>
      <c r="AC941">
        <v>0.1779</v>
      </c>
      <c r="AD941" t="s">
        <v>48</v>
      </c>
      <c r="AE941" t="s">
        <v>48</v>
      </c>
      <c r="AF941" t="s">
        <v>48</v>
      </c>
    </row>
    <row r="942" spans="1:32" hidden="1" outlineLevel="1" x14ac:dyDescent="0.2">
      <c r="A942" t="s">
        <v>13643</v>
      </c>
      <c r="B942" t="s">
        <v>13644</v>
      </c>
      <c r="C942" t="s">
        <v>10129</v>
      </c>
      <c r="J942" t="s">
        <v>13645</v>
      </c>
      <c r="K942" t="s">
        <v>13446</v>
      </c>
      <c r="L942" t="s">
        <v>1263</v>
      </c>
      <c r="M942">
        <v>1</v>
      </c>
      <c r="P942" s="2" t="s">
        <v>13646</v>
      </c>
      <c r="Q942" t="s">
        <v>10132</v>
      </c>
      <c r="S942">
        <v>0.17545098000000001</v>
      </c>
      <c r="T942">
        <v>2.8228760000000002E-3</v>
      </c>
      <c r="U942">
        <v>1.7572641E-2</v>
      </c>
      <c r="V942">
        <v>0.10221587</v>
      </c>
      <c r="W942">
        <v>6.1276767000000003E-2</v>
      </c>
      <c r="X942">
        <v>7.0034824000000002E-3</v>
      </c>
      <c r="Y942">
        <v>-5.000000000000001E-2</v>
      </c>
      <c r="Z942">
        <v>0.29799999999999999</v>
      </c>
      <c r="AA942">
        <v>0</v>
      </c>
      <c r="AB942">
        <v>0.70199999999999996</v>
      </c>
      <c r="AC942">
        <v>0.73509999999999998</v>
      </c>
      <c r="AD942" t="s">
        <v>48</v>
      </c>
      <c r="AE942" t="s">
        <v>48</v>
      </c>
      <c r="AF942" t="s">
        <v>48</v>
      </c>
    </row>
    <row r="943" spans="1:32" hidden="1" outlineLevel="1" x14ac:dyDescent="0.2">
      <c r="A943" t="s">
        <v>13647</v>
      </c>
      <c r="B943" t="s">
        <v>13648</v>
      </c>
      <c r="C943" t="s">
        <v>13105</v>
      </c>
      <c r="J943" t="s">
        <v>13649</v>
      </c>
      <c r="K943" t="s">
        <v>13446</v>
      </c>
      <c r="L943" t="s">
        <v>1263</v>
      </c>
      <c r="M943">
        <v>1</v>
      </c>
      <c r="P943" s="2" t="s">
        <v>13650</v>
      </c>
      <c r="Q943" t="s">
        <v>13108</v>
      </c>
      <c r="S943">
        <v>6.9754264999999996E-2</v>
      </c>
      <c r="T943">
        <v>1.2588501E-3</v>
      </c>
      <c r="U943">
        <v>1.2995303E-2</v>
      </c>
      <c r="V943">
        <v>3.6620867000000001E-2</v>
      </c>
      <c r="W943">
        <v>2.2512966999999998E-2</v>
      </c>
      <c r="X943">
        <v>6.1943720000000001E-3</v>
      </c>
      <c r="Y943">
        <v>0.43888888888888888</v>
      </c>
      <c r="Z943">
        <v>0.17199999999999999</v>
      </c>
      <c r="AA943">
        <v>0</v>
      </c>
      <c r="AB943">
        <v>0.82799999999999996</v>
      </c>
      <c r="AC943">
        <v>0.64280000000000004</v>
      </c>
      <c r="AD943" t="s">
        <v>48</v>
      </c>
      <c r="AE943" t="s">
        <v>48</v>
      </c>
      <c r="AF943" t="s">
        <v>48</v>
      </c>
    </row>
    <row r="944" spans="1:32" hidden="1" outlineLevel="1" x14ac:dyDescent="0.2">
      <c r="A944" t="s">
        <v>13651</v>
      </c>
      <c r="B944" t="s">
        <v>13652</v>
      </c>
      <c r="C944" t="s">
        <v>10807</v>
      </c>
      <c r="J944" t="s">
        <v>13653</v>
      </c>
      <c r="K944" t="s">
        <v>13446</v>
      </c>
      <c r="L944" t="s">
        <v>1263</v>
      </c>
      <c r="M944">
        <v>2</v>
      </c>
      <c r="P944" s="2" t="s">
        <v>13654</v>
      </c>
      <c r="Q944" t="s">
        <v>10280</v>
      </c>
      <c r="S944">
        <v>4.2409860000000001E-2</v>
      </c>
      <c r="T944">
        <v>1.1396408E-3</v>
      </c>
      <c r="U944">
        <v>1.5215653000000001E-2</v>
      </c>
      <c r="V944">
        <v>3.5517942000000001E-3</v>
      </c>
      <c r="W944">
        <v>1.8710041E-2</v>
      </c>
      <c r="X944">
        <v>7.521313E-3</v>
      </c>
      <c r="Y944">
        <v>0</v>
      </c>
      <c r="Z944">
        <v>0.06</v>
      </c>
      <c r="AA944">
        <v>0</v>
      </c>
      <c r="AB944">
        <v>0.94</v>
      </c>
      <c r="AC944">
        <v>0.40189999999999998</v>
      </c>
      <c r="AD944" t="s">
        <v>48</v>
      </c>
      <c r="AE944" t="s">
        <v>48</v>
      </c>
      <c r="AF944" t="s">
        <v>48</v>
      </c>
    </row>
    <row r="945" spans="1:32" hidden="1" outlineLevel="1" x14ac:dyDescent="0.2">
      <c r="A945" t="s">
        <v>13655</v>
      </c>
      <c r="B945" t="s">
        <v>11215</v>
      </c>
      <c r="C945" t="s">
        <v>13124</v>
      </c>
      <c r="J945" t="s">
        <v>13656</v>
      </c>
      <c r="K945" t="s">
        <v>13450</v>
      </c>
      <c r="L945" t="s">
        <v>1263</v>
      </c>
      <c r="M945">
        <v>1</v>
      </c>
      <c r="P945" s="2" t="s">
        <v>13657</v>
      </c>
      <c r="Q945" t="s">
        <v>10060</v>
      </c>
      <c r="S945">
        <v>0.65881250000000002</v>
      </c>
      <c r="T945">
        <v>0.34954423000000001</v>
      </c>
      <c r="U945">
        <v>0.60019290000000003</v>
      </c>
      <c r="V945">
        <v>0.37292134999999998</v>
      </c>
      <c r="W945">
        <v>0.60994150000000003</v>
      </c>
      <c r="X945">
        <v>0.14485972</v>
      </c>
      <c r="Y945">
        <v>-0.375</v>
      </c>
      <c r="Z945">
        <v>0</v>
      </c>
      <c r="AA945">
        <v>0.371</v>
      </c>
      <c r="AB945">
        <v>0.629</v>
      </c>
      <c r="AC945">
        <v>-0.95120000000000005</v>
      </c>
      <c r="AD945" t="s">
        <v>48</v>
      </c>
      <c r="AE945" t="s">
        <v>48</v>
      </c>
      <c r="AF945" t="s">
        <v>48</v>
      </c>
    </row>
    <row r="946" spans="1:32" hidden="1" outlineLevel="1" x14ac:dyDescent="0.2">
      <c r="A946" t="s">
        <v>13658</v>
      </c>
      <c r="B946" t="s">
        <v>13659</v>
      </c>
      <c r="C946" t="s">
        <v>13425</v>
      </c>
      <c r="J946" t="s">
        <v>13660</v>
      </c>
      <c r="K946" t="s">
        <v>13454</v>
      </c>
      <c r="L946" t="s">
        <v>1263</v>
      </c>
      <c r="M946">
        <v>1</v>
      </c>
      <c r="P946" s="2" t="s">
        <v>13661</v>
      </c>
      <c r="Q946" t="s">
        <v>47</v>
      </c>
      <c r="S946">
        <v>0.32764325</v>
      </c>
      <c r="T946">
        <v>9.9945069999999997E-3</v>
      </c>
      <c r="U946">
        <v>0.22602804000000001</v>
      </c>
      <c r="V946">
        <v>1.1469335000000001E-2</v>
      </c>
      <c r="W946">
        <v>0.28586254</v>
      </c>
      <c r="X946">
        <v>8.5310820000000006E-3</v>
      </c>
      <c r="Y946">
        <v>0.25</v>
      </c>
      <c r="Z946">
        <v>0</v>
      </c>
      <c r="AA946">
        <v>0.19500000000000001</v>
      </c>
      <c r="AB946">
        <v>0.80500000000000005</v>
      </c>
      <c r="AC946">
        <v>-0.44040000000000001</v>
      </c>
      <c r="AD946" t="s">
        <v>48</v>
      </c>
      <c r="AE946" t="s">
        <v>48</v>
      </c>
      <c r="AF946" t="s">
        <v>48</v>
      </c>
    </row>
    <row r="947" spans="1:32" hidden="1" outlineLevel="1" x14ac:dyDescent="0.2">
      <c r="A947" t="s">
        <v>13662</v>
      </c>
      <c r="B947" t="s">
        <v>13663</v>
      </c>
      <c r="C947" t="s">
        <v>13057</v>
      </c>
      <c r="J947" t="s">
        <v>13664</v>
      </c>
      <c r="K947" t="s">
        <v>13454</v>
      </c>
      <c r="L947" t="s">
        <v>1263</v>
      </c>
      <c r="M947">
        <v>1</v>
      </c>
      <c r="P947" s="2" t="s">
        <v>13665</v>
      </c>
      <c r="Q947" t="s">
        <v>10150</v>
      </c>
      <c r="S947">
        <v>0.25462921999999999</v>
      </c>
      <c r="T947">
        <v>1.0757446E-2</v>
      </c>
      <c r="U947">
        <v>0.10178173</v>
      </c>
      <c r="V947">
        <v>2.4399190000000001E-2</v>
      </c>
      <c r="W947">
        <v>0.1640896</v>
      </c>
      <c r="X947">
        <v>2.3371955E-2</v>
      </c>
      <c r="Y947">
        <v>-8.344184027777779E-2</v>
      </c>
      <c r="Z947">
        <v>8.2000000000000003E-2</v>
      </c>
      <c r="AA947">
        <v>5.2999999999999999E-2</v>
      </c>
      <c r="AB947">
        <v>0.86499999999999999</v>
      </c>
      <c r="AC947">
        <v>0.67310000000000003</v>
      </c>
      <c r="AD947" t="s">
        <v>48</v>
      </c>
      <c r="AE947" t="s">
        <v>48</v>
      </c>
      <c r="AF947" t="s">
        <v>48</v>
      </c>
    </row>
    <row r="948" spans="1:32" hidden="1" outlineLevel="1" x14ac:dyDescent="0.2">
      <c r="A948" t="s">
        <v>13666</v>
      </c>
      <c r="B948" t="s">
        <v>13667</v>
      </c>
      <c r="C948" t="s">
        <v>10024</v>
      </c>
      <c r="J948" t="s">
        <v>13668</v>
      </c>
      <c r="K948" t="s">
        <v>13458</v>
      </c>
      <c r="L948" t="s">
        <v>1263</v>
      </c>
      <c r="M948">
        <v>9</v>
      </c>
      <c r="P948" s="2" t="s">
        <v>13669</v>
      </c>
      <c r="Q948" t="s">
        <v>47</v>
      </c>
      <c r="S948">
        <v>0.47119883000000001</v>
      </c>
      <c r="T948">
        <v>2.9626916999999999E-2</v>
      </c>
      <c r="U948">
        <v>0.50135689999999999</v>
      </c>
      <c r="V948">
        <v>0.15517195</v>
      </c>
      <c r="W948">
        <v>0.40243408000000003</v>
      </c>
      <c r="X948">
        <v>1.3631714E-2</v>
      </c>
      <c r="Y948">
        <v>-0.11944444444444451</v>
      </c>
      <c r="Z948">
        <v>2.1999999999999999E-2</v>
      </c>
      <c r="AA948">
        <v>9.7000000000000003E-2</v>
      </c>
      <c r="AB948">
        <v>0.88200000000000001</v>
      </c>
      <c r="AC948">
        <v>-0.73629999999999995</v>
      </c>
      <c r="AD948" t="s">
        <v>48</v>
      </c>
      <c r="AE948" t="s">
        <v>48</v>
      </c>
      <c r="AF948" t="s">
        <v>48</v>
      </c>
    </row>
    <row r="949" spans="1:32" hidden="1" outlineLevel="1" x14ac:dyDescent="0.2">
      <c r="A949" t="s">
        <v>13670</v>
      </c>
      <c r="B949" t="s">
        <v>13671</v>
      </c>
      <c r="C949" t="s">
        <v>10129</v>
      </c>
      <c r="J949" t="s">
        <v>13672</v>
      </c>
      <c r="K949" t="s">
        <v>13458</v>
      </c>
      <c r="L949" t="s">
        <v>1263</v>
      </c>
      <c r="M949">
        <v>3</v>
      </c>
      <c r="P949" s="2" t="s">
        <v>13673</v>
      </c>
      <c r="Q949" t="s">
        <v>10132</v>
      </c>
      <c r="S949">
        <v>0.11150667</v>
      </c>
      <c r="T949">
        <v>1.7547607E-3</v>
      </c>
      <c r="U949">
        <v>1.5591404E-2</v>
      </c>
      <c r="V949">
        <v>2.7748393E-3</v>
      </c>
      <c r="W949">
        <v>4.9106610000000002E-2</v>
      </c>
      <c r="X949">
        <v>6.7898775000000003E-3</v>
      </c>
      <c r="Y949">
        <v>0.2857142857142857</v>
      </c>
      <c r="Z949">
        <v>0.39</v>
      </c>
      <c r="AA949">
        <v>0</v>
      </c>
      <c r="AB949">
        <v>0.61</v>
      </c>
      <c r="AC949">
        <v>0.37359999999999999</v>
      </c>
      <c r="AD949" t="s">
        <v>48</v>
      </c>
      <c r="AE949" t="s">
        <v>48</v>
      </c>
      <c r="AF949" t="s">
        <v>48</v>
      </c>
    </row>
    <row r="950" spans="1:32" hidden="1" outlineLevel="1" x14ac:dyDescent="0.2">
      <c r="A950" t="s">
        <v>13674</v>
      </c>
      <c r="B950" t="s">
        <v>13675</v>
      </c>
      <c r="C950" t="s">
        <v>13076</v>
      </c>
      <c r="J950" t="s">
        <v>13676</v>
      </c>
      <c r="K950" t="s">
        <v>13466</v>
      </c>
      <c r="L950" t="s">
        <v>1263</v>
      </c>
      <c r="M950">
        <v>1</v>
      </c>
      <c r="P950" s="2" t="s">
        <v>13677</v>
      </c>
      <c r="Q950" t="s">
        <v>10465</v>
      </c>
      <c r="S950">
        <v>0.11357341999999999</v>
      </c>
      <c r="T950">
        <v>3.9863585999999999E-3</v>
      </c>
      <c r="U950">
        <v>6.7965189999999995E-2</v>
      </c>
      <c r="V950">
        <v>5.8826594999999999E-3</v>
      </c>
      <c r="W950">
        <v>2.3995465000000001E-2</v>
      </c>
      <c r="X950">
        <v>8.4534080000000008E-3</v>
      </c>
      <c r="Y950">
        <v>0</v>
      </c>
      <c r="Z950">
        <v>0</v>
      </c>
      <c r="AA950">
        <v>0</v>
      </c>
      <c r="AB950">
        <v>1</v>
      </c>
      <c r="AC950">
        <v>0</v>
      </c>
      <c r="AD950" t="s">
        <v>48</v>
      </c>
      <c r="AE950" t="s">
        <v>48</v>
      </c>
      <c r="AF950" t="s">
        <v>48</v>
      </c>
    </row>
    <row r="951" spans="1:32" hidden="1" outlineLevel="1" x14ac:dyDescent="0.2">
      <c r="A951" t="s">
        <v>13678</v>
      </c>
      <c r="B951" t="s">
        <v>12481</v>
      </c>
      <c r="C951" t="s">
        <v>13256</v>
      </c>
      <c r="J951" t="s">
        <v>13679</v>
      </c>
      <c r="K951" t="s">
        <v>13470</v>
      </c>
      <c r="L951" t="s">
        <v>1263</v>
      </c>
      <c r="M951">
        <v>1</v>
      </c>
      <c r="P951" s="2" t="s">
        <v>13680</v>
      </c>
      <c r="Q951" t="s">
        <v>10060</v>
      </c>
      <c r="S951">
        <v>0.34328604000000001</v>
      </c>
      <c r="T951">
        <v>1.6060932E-2</v>
      </c>
      <c r="U951">
        <v>6.9969244E-2</v>
      </c>
      <c r="V951">
        <v>0.30103903999999998</v>
      </c>
      <c r="W951">
        <v>0.26957804000000002</v>
      </c>
      <c r="X951">
        <v>0.12076248000000001</v>
      </c>
      <c r="Y951">
        <v>-0.2</v>
      </c>
      <c r="Z951">
        <v>0</v>
      </c>
      <c r="AA951">
        <v>0.23100000000000001</v>
      </c>
      <c r="AB951">
        <v>0.76900000000000002</v>
      </c>
      <c r="AC951">
        <v>-0.73509999999999998</v>
      </c>
      <c r="AD951" t="s">
        <v>48</v>
      </c>
      <c r="AE951" t="s">
        <v>48</v>
      </c>
      <c r="AF951" t="s">
        <v>48</v>
      </c>
    </row>
    <row r="952" spans="1:32" hidden="1" outlineLevel="1" x14ac:dyDescent="0.2">
      <c r="A952" t="s">
        <v>13681</v>
      </c>
      <c r="B952" t="s">
        <v>13682</v>
      </c>
      <c r="C952" t="s">
        <v>10129</v>
      </c>
      <c r="J952" t="s">
        <v>13683</v>
      </c>
      <c r="K952" t="s">
        <v>13482</v>
      </c>
      <c r="L952" t="s">
        <v>1263</v>
      </c>
      <c r="M952">
        <v>1</v>
      </c>
      <c r="P952" s="2" t="s">
        <v>13684</v>
      </c>
      <c r="Q952" t="s">
        <v>10132</v>
      </c>
      <c r="S952">
        <v>1.3697007000000001E-2</v>
      </c>
      <c r="T952">
        <v>1.1682509999999999E-3</v>
      </c>
      <c r="U952">
        <v>1.7572641E-2</v>
      </c>
      <c r="V952">
        <v>2.0441315E-3</v>
      </c>
      <c r="W952">
        <v>8.5388819999999994E-3</v>
      </c>
      <c r="X952">
        <v>6.1490620000000003E-3</v>
      </c>
      <c r="Y952">
        <v>0</v>
      </c>
      <c r="Z952">
        <v>0</v>
      </c>
      <c r="AA952">
        <v>0</v>
      </c>
      <c r="AB952">
        <v>1</v>
      </c>
      <c r="AC952">
        <v>0</v>
      </c>
      <c r="AD952" t="s">
        <v>48</v>
      </c>
      <c r="AE952" t="s">
        <v>48</v>
      </c>
      <c r="AF952" t="s">
        <v>48</v>
      </c>
    </row>
    <row r="953" spans="1:32" hidden="1" outlineLevel="1" x14ac:dyDescent="0.2">
      <c r="A953" t="s">
        <v>13685</v>
      </c>
      <c r="B953" t="s">
        <v>13686</v>
      </c>
      <c r="C953" t="s">
        <v>13425</v>
      </c>
      <c r="J953" t="s">
        <v>13687</v>
      </c>
      <c r="K953" t="s">
        <v>13482</v>
      </c>
      <c r="L953" t="s">
        <v>1263</v>
      </c>
      <c r="M953">
        <v>1</v>
      </c>
      <c r="P953" s="2" t="s">
        <v>13688</v>
      </c>
      <c r="Q953" t="s">
        <v>47</v>
      </c>
      <c r="S953">
        <v>0.85173553000000002</v>
      </c>
      <c r="T953">
        <v>0.29050802999999997</v>
      </c>
      <c r="U953">
        <v>0.70864636000000003</v>
      </c>
      <c r="V953">
        <v>0.28622448</v>
      </c>
      <c r="W953">
        <v>0.56786959999999997</v>
      </c>
      <c r="X953">
        <v>5.8180105000000003E-2</v>
      </c>
      <c r="Y953">
        <v>-0.4</v>
      </c>
      <c r="Z953">
        <v>7.0000000000000007E-2</v>
      </c>
      <c r="AA953">
        <v>0.107</v>
      </c>
      <c r="AB953">
        <v>0.82299999999999995</v>
      </c>
      <c r="AC953">
        <v>-0.29599999999999999</v>
      </c>
      <c r="AD953" t="s">
        <v>48</v>
      </c>
      <c r="AE953" t="s">
        <v>48</v>
      </c>
      <c r="AF953" t="s">
        <v>48</v>
      </c>
    </row>
    <row r="954" spans="1:32" hidden="1" outlineLevel="1" x14ac:dyDescent="0.2">
      <c r="A954" t="s">
        <v>13689</v>
      </c>
      <c r="B954" t="s">
        <v>13690</v>
      </c>
      <c r="C954" t="s">
        <v>13691</v>
      </c>
      <c r="J954" t="s">
        <v>13692</v>
      </c>
      <c r="K954" t="s">
        <v>13482</v>
      </c>
      <c r="L954" t="s">
        <v>1263</v>
      </c>
      <c r="M954">
        <v>1</v>
      </c>
      <c r="P954" s="2" t="s">
        <v>13693</v>
      </c>
      <c r="Q954" t="s">
        <v>10032</v>
      </c>
      <c r="S954">
        <v>1.0429831000000001E-2</v>
      </c>
      <c r="T954">
        <v>5.1975250000000001E-4</v>
      </c>
      <c r="U954">
        <v>1.084327E-2</v>
      </c>
      <c r="V954">
        <v>1.2856756E-3</v>
      </c>
      <c r="W954">
        <v>7.2848746000000004E-3</v>
      </c>
      <c r="X954">
        <v>6.3238297999999998E-3</v>
      </c>
      <c r="Y954">
        <v>0</v>
      </c>
      <c r="Z954">
        <v>0.113</v>
      </c>
      <c r="AA954">
        <v>0</v>
      </c>
      <c r="AB954">
        <v>0.88700000000000001</v>
      </c>
      <c r="AC954">
        <v>0.1027</v>
      </c>
      <c r="AD954" t="s">
        <v>48</v>
      </c>
      <c r="AE954" t="s">
        <v>48</v>
      </c>
      <c r="AF954" t="s">
        <v>48</v>
      </c>
    </row>
    <row r="955" spans="1:32" hidden="1" outlineLevel="1" x14ac:dyDescent="0.2">
      <c r="A955" t="s">
        <v>13694</v>
      </c>
      <c r="B955" t="s">
        <v>13695</v>
      </c>
      <c r="C955" t="s">
        <v>10812</v>
      </c>
      <c r="J955" t="s">
        <v>13696</v>
      </c>
      <c r="K955" t="s">
        <v>13487</v>
      </c>
      <c r="L955" t="s">
        <v>1263</v>
      </c>
      <c r="M955">
        <v>1</v>
      </c>
      <c r="P955" s="2" t="s">
        <v>13697</v>
      </c>
      <c r="Q955" t="s">
        <v>10815</v>
      </c>
      <c r="S955">
        <v>0.14082454</v>
      </c>
      <c r="T955">
        <v>3.2615662000000001E-3</v>
      </c>
      <c r="U955">
        <v>1.9417239999999999E-2</v>
      </c>
      <c r="V955">
        <v>9.4936444999999994E-2</v>
      </c>
      <c r="W955">
        <v>4.2665333E-2</v>
      </c>
      <c r="X955">
        <v>6.5827454000000002E-3</v>
      </c>
      <c r="Y955">
        <v>0.21833333333333341</v>
      </c>
      <c r="Z955">
        <v>0</v>
      </c>
      <c r="AA955">
        <v>4.5999999999999999E-2</v>
      </c>
      <c r="AB955">
        <v>0.95399999999999996</v>
      </c>
      <c r="AC955">
        <v>-0.18329999999999999</v>
      </c>
      <c r="AD955" t="s">
        <v>48</v>
      </c>
      <c r="AE955" t="s">
        <v>48</v>
      </c>
      <c r="AF955" t="s">
        <v>48</v>
      </c>
    </row>
    <row r="956" spans="1:32" hidden="1" outlineLevel="1" x14ac:dyDescent="0.2">
      <c r="A956" t="s">
        <v>13698</v>
      </c>
      <c r="B956" t="s">
        <v>13699</v>
      </c>
      <c r="C956" t="s">
        <v>13587</v>
      </c>
      <c r="J956" t="s">
        <v>13700</v>
      </c>
      <c r="K956" t="s">
        <v>13491</v>
      </c>
      <c r="L956" t="s">
        <v>1263</v>
      </c>
      <c r="M956">
        <v>1</v>
      </c>
      <c r="P956" s="2" t="s">
        <v>13701</v>
      </c>
      <c r="Q956" t="s">
        <v>10098</v>
      </c>
      <c r="S956">
        <v>0.18744208000000001</v>
      </c>
      <c r="T956">
        <v>6.5612793000000003E-3</v>
      </c>
      <c r="U956">
        <v>7.0470260000000007E-2</v>
      </c>
      <c r="V956">
        <v>0.12208463999999999</v>
      </c>
      <c r="W956">
        <v>6.5647319999999995E-2</v>
      </c>
      <c r="X956">
        <v>1.1482717E-2</v>
      </c>
      <c r="Y956">
        <v>-0.14166666666666669</v>
      </c>
      <c r="Z956">
        <v>0</v>
      </c>
      <c r="AA956">
        <v>0.20599999999999999</v>
      </c>
      <c r="AB956">
        <v>0.79400000000000004</v>
      </c>
      <c r="AC956">
        <v>-0.92090000000000005</v>
      </c>
      <c r="AD956" t="s">
        <v>48</v>
      </c>
      <c r="AE956" t="s">
        <v>48</v>
      </c>
      <c r="AF956" t="s">
        <v>48</v>
      </c>
    </row>
    <row r="957" spans="1:32" hidden="1" outlineLevel="1" x14ac:dyDescent="0.2">
      <c r="A957" t="s">
        <v>13702</v>
      </c>
      <c r="B957" t="s">
        <v>13703</v>
      </c>
      <c r="C957" t="s">
        <v>13105</v>
      </c>
      <c r="J957" t="s">
        <v>13704</v>
      </c>
      <c r="K957" t="s">
        <v>13491</v>
      </c>
      <c r="L957" t="s">
        <v>1263</v>
      </c>
      <c r="M957">
        <v>1</v>
      </c>
      <c r="P957" s="2" t="s">
        <v>13705</v>
      </c>
      <c r="Q957" t="s">
        <v>13108</v>
      </c>
      <c r="S957">
        <v>4.1172907000000002E-2</v>
      </c>
      <c r="T957">
        <v>1.3923645000000001E-3</v>
      </c>
      <c r="U957">
        <v>1.9007329E-2</v>
      </c>
      <c r="V957">
        <v>3.5702933000000001E-3</v>
      </c>
      <c r="W957">
        <v>2.0901557000000001E-2</v>
      </c>
      <c r="X957">
        <v>7.1458859999999997E-3</v>
      </c>
      <c r="Y957">
        <v>0.1270833333333333</v>
      </c>
      <c r="Z957">
        <v>8.1000000000000003E-2</v>
      </c>
      <c r="AA957">
        <v>5.5E-2</v>
      </c>
      <c r="AB957">
        <v>0.86399999999999999</v>
      </c>
      <c r="AC957">
        <v>0.4728</v>
      </c>
      <c r="AD957" t="s">
        <v>48</v>
      </c>
      <c r="AE957" t="s">
        <v>48</v>
      </c>
      <c r="AF957" t="s">
        <v>48</v>
      </c>
    </row>
    <row r="958" spans="1:32" hidden="1" outlineLevel="1" x14ac:dyDescent="0.2">
      <c r="A958" t="s">
        <v>13706</v>
      </c>
      <c r="B958" t="s">
        <v>13707</v>
      </c>
      <c r="C958" t="s">
        <v>13111</v>
      </c>
      <c r="J958" t="s">
        <v>13708</v>
      </c>
      <c r="K958" t="s">
        <v>13498</v>
      </c>
      <c r="L958" t="s">
        <v>1263</v>
      </c>
      <c r="M958">
        <v>1</v>
      </c>
      <c r="P958" s="2" t="s">
        <v>13709</v>
      </c>
      <c r="Q958" t="s">
        <v>47</v>
      </c>
      <c r="S958">
        <v>5.0326355000000003E-2</v>
      </c>
      <c r="T958">
        <v>1.1682509999999999E-3</v>
      </c>
      <c r="U958">
        <v>1.6035475E-2</v>
      </c>
      <c r="V958">
        <v>1.9274251999999999E-2</v>
      </c>
      <c r="W958">
        <v>2.1675033E-2</v>
      </c>
      <c r="X958">
        <v>6.0390230000000001E-3</v>
      </c>
      <c r="Y958">
        <v>1.1249999999999981E-2</v>
      </c>
      <c r="Z958">
        <v>0.17100000000000001</v>
      </c>
      <c r="AA958">
        <v>0.03</v>
      </c>
      <c r="AB958">
        <v>0.79900000000000004</v>
      </c>
      <c r="AC958">
        <v>0.875</v>
      </c>
      <c r="AD958" t="s">
        <v>48</v>
      </c>
      <c r="AE958" t="s">
        <v>48</v>
      </c>
      <c r="AF958" t="s">
        <v>48</v>
      </c>
    </row>
    <row r="959" spans="1:32" hidden="1" outlineLevel="1" x14ac:dyDescent="0.2">
      <c r="A959" t="s">
        <v>13710</v>
      </c>
      <c r="B959" t="s">
        <v>13711</v>
      </c>
      <c r="C959" t="s">
        <v>13153</v>
      </c>
      <c r="J959" t="s">
        <v>13712</v>
      </c>
      <c r="K959" t="s">
        <v>13513</v>
      </c>
      <c r="L959" t="s">
        <v>1263</v>
      </c>
      <c r="M959">
        <v>1</v>
      </c>
      <c r="P959" s="2" t="s">
        <v>13713</v>
      </c>
      <c r="Q959" t="s">
        <v>10060</v>
      </c>
      <c r="S959">
        <v>1.8849092000000001E-2</v>
      </c>
      <c r="T959">
        <v>5.9366225999999995E-4</v>
      </c>
      <c r="U959">
        <v>1.084327E-2</v>
      </c>
      <c r="V959">
        <v>1.9146390999999999E-3</v>
      </c>
      <c r="W959">
        <v>1.0400894000000001E-2</v>
      </c>
      <c r="X959">
        <v>6.4532872999999999E-3</v>
      </c>
      <c r="Y959">
        <v>0.56333333333333335</v>
      </c>
      <c r="Z959">
        <v>0.30399999999999999</v>
      </c>
      <c r="AA959">
        <v>0</v>
      </c>
      <c r="AB959">
        <v>0.69599999999999995</v>
      </c>
      <c r="AC959">
        <v>0.91049999999999998</v>
      </c>
      <c r="AD959" t="s">
        <v>48</v>
      </c>
      <c r="AE959" t="s">
        <v>48</v>
      </c>
      <c r="AF959" t="s">
        <v>48</v>
      </c>
    </row>
    <row r="960" spans="1:32" hidden="1" outlineLevel="1" x14ac:dyDescent="0.2">
      <c r="A960" t="s">
        <v>13714</v>
      </c>
      <c r="B960" t="s">
        <v>13715</v>
      </c>
      <c r="C960" t="s">
        <v>10129</v>
      </c>
      <c r="J960" t="s">
        <v>13716</v>
      </c>
      <c r="K960" t="s">
        <v>13522</v>
      </c>
      <c r="L960" t="s">
        <v>1263</v>
      </c>
      <c r="M960">
        <v>1</v>
      </c>
      <c r="P960" s="2" t="s">
        <v>13717</v>
      </c>
      <c r="Q960" t="s">
        <v>10132</v>
      </c>
      <c r="S960">
        <v>0.30427247000000002</v>
      </c>
      <c r="T960">
        <v>9.1934200000000008E-3</v>
      </c>
      <c r="U960">
        <v>0.25824076000000001</v>
      </c>
      <c r="V960">
        <v>8.2875199999999996E-3</v>
      </c>
      <c r="W960">
        <v>0.16875735</v>
      </c>
      <c r="X960">
        <v>9.2819370000000005E-3</v>
      </c>
      <c r="Y960">
        <v>-0.21249999999999999</v>
      </c>
      <c r="Z960">
        <v>0.111</v>
      </c>
      <c r="AA960">
        <v>0.123</v>
      </c>
      <c r="AB960">
        <v>0.76500000000000001</v>
      </c>
      <c r="AC960">
        <v>-0.2656</v>
      </c>
      <c r="AD960" t="s">
        <v>48</v>
      </c>
      <c r="AE960" t="s">
        <v>48</v>
      </c>
      <c r="AF960" t="s">
        <v>48</v>
      </c>
    </row>
    <row r="961" spans="1:32" hidden="1" outlineLevel="1" x14ac:dyDescent="0.2">
      <c r="A961" t="s">
        <v>13718</v>
      </c>
      <c r="B961" t="s">
        <v>13719</v>
      </c>
      <c r="C961" t="s">
        <v>13280</v>
      </c>
      <c r="J961" t="s">
        <v>13720</v>
      </c>
      <c r="K961" t="s">
        <v>13554</v>
      </c>
      <c r="L961" t="s">
        <v>1263</v>
      </c>
      <c r="M961">
        <v>1</v>
      </c>
      <c r="P961" s="2" t="s">
        <v>13721</v>
      </c>
      <c r="Q961" t="s">
        <v>47</v>
      </c>
      <c r="S961">
        <v>4.9584184000000003E-2</v>
      </c>
      <c r="T961">
        <v>2.6893616000000001E-3</v>
      </c>
      <c r="U961">
        <v>2.4062896E-2</v>
      </c>
      <c r="V961">
        <v>5.6976700000000002E-3</v>
      </c>
      <c r="W961">
        <v>1.4884921000000001E-2</v>
      </c>
      <c r="X961">
        <v>7.7931739999999999E-3</v>
      </c>
      <c r="Y961">
        <v>0.5</v>
      </c>
      <c r="Z961">
        <v>0.34599999999999997</v>
      </c>
      <c r="AA961">
        <v>0</v>
      </c>
      <c r="AB961">
        <v>0.65400000000000003</v>
      </c>
      <c r="AC961">
        <v>0.75060000000000004</v>
      </c>
      <c r="AD961" t="s">
        <v>48</v>
      </c>
      <c r="AE961" t="s">
        <v>48</v>
      </c>
      <c r="AF961" t="s">
        <v>48</v>
      </c>
    </row>
    <row r="962" spans="1:32" hidden="1" outlineLevel="1" x14ac:dyDescent="0.2">
      <c r="A962" t="s">
        <v>13722</v>
      </c>
      <c r="B962" t="s">
        <v>13723</v>
      </c>
      <c r="C962" t="s">
        <v>13724</v>
      </c>
      <c r="J962" t="s">
        <v>13725</v>
      </c>
      <c r="K962" t="s">
        <v>13568</v>
      </c>
      <c r="L962" t="s">
        <v>1263</v>
      </c>
      <c r="M962">
        <v>1</v>
      </c>
      <c r="P962" s="2" t="s">
        <v>13726</v>
      </c>
      <c r="Q962" t="s">
        <v>47</v>
      </c>
      <c r="S962">
        <v>1.3948329000000001E-2</v>
      </c>
      <c r="T962">
        <v>8.3923340000000002E-4</v>
      </c>
      <c r="U962">
        <v>1.2414595E-2</v>
      </c>
      <c r="V962">
        <v>3.8477771000000002E-3</v>
      </c>
      <c r="W962">
        <v>8.0068789999999997E-3</v>
      </c>
      <c r="X962">
        <v>6.6151096999999999E-3</v>
      </c>
      <c r="Y962">
        <v>0.21856060606060609</v>
      </c>
      <c r="Z962">
        <v>8.5999999999999993E-2</v>
      </c>
      <c r="AA962">
        <v>0</v>
      </c>
      <c r="AB962">
        <v>0.91400000000000003</v>
      </c>
      <c r="AC962">
        <v>0.61240000000000006</v>
      </c>
      <c r="AD962" t="s">
        <v>48</v>
      </c>
      <c r="AE962" t="s">
        <v>48</v>
      </c>
      <c r="AF962" t="s">
        <v>48</v>
      </c>
    </row>
    <row r="963" spans="1:32" hidden="1" outlineLevel="1" x14ac:dyDescent="0.2">
      <c r="A963" t="s">
        <v>13727</v>
      </c>
      <c r="B963" t="s">
        <v>13728</v>
      </c>
      <c r="C963" t="s">
        <v>13275</v>
      </c>
      <c r="J963" t="s">
        <v>13729</v>
      </c>
      <c r="K963" t="s">
        <v>13581</v>
      </c>
      <c r="L963" t="s">
        <v>1263</v>
      </c>
      <c r="M963">
        <v>-15</v>
      </c>
      <c r="P963" s="2" t="s">
        <v>13730</v>
      </c>
      <c r="Q963" t="s">
        <v>47</v>
      </c>
      <c r="S963">
        <v>0.52007305999999998</v>
      </c>
      <c r="T963">
        <v>8.069076E-2</v>
      </c>
      <c r="U963">
        <v>0.48191109999999998</v>
      </c>
      <c r="V963">
        <v>0.11744241</v>
      </c>
      <c r="W963">
        <v>0.51298010000000005</v>
      </c>
      <c r="X963">
        <v>1.1172019E-2</v>
      </c>
      <c r="Y963">
        <v>-1.666666666666667E-2</v>
      </c>
      <c r="Z963">
        <v>9.6000000000000002E-2</v>
      </c>
      <c r="AA963">
        <v>9.9000000000000005E-2</v>
      </c>
      <c r="AB963">
        <v>0.80500000000000005</v>
      </c>
      <c r="AC963">
        <v>-0.29599999999999999</v>
      </c>
      <c r="AD963" t="s">
        <v>48</v>
      </c>
      <c r="AE963" t="s">
        <v>48</v>
      </c>
      <c r="AF963" t="s">
        <v>48</v>
      </c>
    </row>
    <row r="964" spans="1:32" hidden="1" outlineLevel="1" x14ac:dyDescent="0.2">
      <c r="A964" t="s">
        <v>13731</v>
      </c>
      <c r="B964" t="s">
        <v>13732</v>
      </c>
      <c r="C964" t="s">
        <v>13443</v>
      </c>
      <c r="J964" t="s">
        <v>13733</v>
      </c>
      <c r="K964" t="s">
        <v>13623</v>
      </c>
      <c r="L964" t="s">
        <v>1263</v>
      </c>
      <c r="M964">
        <v>1</v>
      </c>
      <c r="P964" s="2" t="s">
        <v>13734</v>
      </c>
      <c r="Q964" t="s">
        <v>47</v>
      </c>
      <c r="S964">
        <v>2.3081890000000001E-2</v>
      </c>
      <c r="T964">
        <v>9.4890594000000003E-4</v>
      </c>
      <c r="U964">
        <v>1.5386449E-2</v>
      </c>
      <c r="V964">
        <v>3.2188135999999998E-3</v>
      </c>
      <c r="W964">
        <v>9.4698879999999992E-3</v>
      </c>
      <c r="X964">
        <v>6.9128619999999997E-3</v>
      </c>
      <c r="Y964">
        <v>-0.3</v>
      </c>
      <c r="Z964">
        <v>0.19900000000000001</v>
      </c>
      <c r="AA964">
        <v>0</v>
      </c>
      <c r="AB964">
        <v>0.80100000000000005</v>
      </c>
      <c r="AC964">
        <v>0.35699999999999998</v>
      </c>
      <c r="AD964" t="s">
        <v>48</v>
      </c>
      <c r="AE964" t="s">
        <v>48</v>
      </c>
      <c r="AF964" t="s">
        <v>48</v>
      </c>
    </row>
    <row r="965" spans="1:32" hidden="1" outlineLevel="1" x14ac:dyDescent="0.2">
      <c r="A965" t="s">
        <v>13735</v>
      </c>
      <c r="B965" t="s">
        <v>13736</v>
      </c>
      <c r="C965" t="s">
        <v>13124</v>
      </c>
      <c r="J965" t="s">
        <v>13737</v>
      </c>
      <c r="K965" t="s">
        <v>13623</v>
      </c>
      <c r="L965" t="s">
        <v>1263</v>
      </c>
      <c r="M965">
        <v>1</v>
      </c>
      <c r="P965" s="2" t="s">
        <v>13738</v>
      </c>
      <c r="Q965" t="s">
        <v>10060</v>
      </c>
      <c r="S965">
        <v>0.19789438000000001</v>
      </c>
      <c r="T965">
        <v>4.6920776000000004E-3</v>
      </c>
      <c r="U965">
        <v>1.9758832E-2</v>
      </c>
      <c r="V965">
        <v>0.14661246999999999</v>
      </c>
      <c r="W965">
        <v>7.4601669999999995E-2</v>
      </c>
      <c r="X965">
        <v>6.2461549999999998E-3</v>
      </c>
      <c r="Y965">
        <v>0</v>
      </c>
      <c r="Z965">
        <v>0.154</v>
      </c>
      <c r="AA965">
        <v>0</v>
      </c>
      <c r="AB965">
        <v>0.84599999999999997</v>
      </c>
      <c r="AC965">
        <v>0.49120000000000003</v>
      </c>
      <c r="AD965" t="s">
        <v>48</v>
      </c>
      <c r="AE965" t="s">
        <v>48</v>
      </c>
      <c r="AF965" t="s">
        <v>48</v>
      </c>
    </row>
    <row r="966" spans="1:32" hidden="1" outlineLevel="1" x14ac:dyDescent="0.2">
      <c r="A966" t="s">
        <v>13739</v>
      </c>
      <c r="B966" t="s">
        <v>13740</v>
      </c>
      <c r="C966" t="s">
        <v>13443</v>
      </c>
      <c r="J966" t="s">
        <v>13741</v>
      </c>
      <c r="K966" t="s">
        <v>13639</v>
      </c>
      <c r="L966" t="s">
        <v>1263</v>
      </c>
      <c r="M966">
        <v>1</v>
      </c>
      <c r="P966" s="2" t="s">
        <v>13742</v>
      </c>
      <c r="Q966" t="s">
        <v>47</v>
      </c>
      <c r="S966">
        <v>0.23523537999999999</v>
      </c>
      <c r="T966">
        <v>8.1253049999999993E-3</v>
      </c>
      <c r="U966">
        <v>0.26586621999999999</v>
      </c>
      <c r="V966">
        <v>7.806548E-3</v>
      </c>
      <c r="W966">
        <v>7.4601669999999995E-2</v>
      </c>
      <c r="X966">
        <v>7.5342589999999997E-3</v>
      </c>
      <c r="Y966">
        <v>6.1904761904761907E-2</v>
      </c>
      <c r="Z966">
        <v>0</v>
      </c>
      <c r="AA966">
        <v>0.35099999999999998</v>
      </c>
      <c r="AB966">
        <v>0.64900000000000002</v>
      </c>
      <c r="AC966">
        <v>-0.75790000000000002</v>
      </c>
      <c r="AD966" t="s">
        <v>48</v>
      </c>
      <c r="AE966" t="s">
        <v>48</v>
      </c>
      <c r="AF966" t="s">
        <v>48</v>
      </c>
    </row>
    <row r="967" spans="1:32" hidden="1" outlineLevel="1" x14ac:dyDescent="0.2">
      <c r="A967" t="s">
        <v>13743</v>
      </c>
      <c r="B967" t="s">
        <v>13744</v>
      </c>
      <c r="C967" t="s">
        <v>10807</v>
      </c>
      <c r="J967" t="s">
        <v>13745</v>
      </c>
      <c r="K967" t="s">
        <v>13643</v>
      </c>
      <c r="L967" t="s">
        <v>1263</v>
      </c>
      <c r="M967">
        <v>1</v>
      </c>
      <c r="P967" s="2" t="s">
        <v>13746</v>
      </c>
      <c r="Q967" t="s">
        <v>10280</v>
      </c>
      <c r="S967">
        <v>4.3894200000000001E-2</v>
      </c>
      <c r="T967">
        <v>1.6117096E-3</v>
      </c>
      <c r="U967">
        <v>2.522431E-2</v>
      </c>
      <c r="V967">
        <v>5.2166977E-3</v>
      </c>
      <c r="W967">
        <v>1.6784931999999999E-2</v>
      </c>
      <c r="X967">
        <v>7.1458859999999997E-3</v>
      </c>
      <c r="Y967">
        <v>1.6666666666666659E-2</v>
      </c>
      <c r="Z967">
        <v>0.121</v>
      </c>
      <c r="AA967">
        <v>9.7000000000000003E-2</v>
      </c>
      <c r="AB967">
        <v>0.78200000000000003</v>
      </c>
      <c r="AC967">
        <v>-6.4399999999999999E-2</v>
      </c>
      <c r="AD967" t="s">
        <v>48</v>
      </c>
      <c r="AE967" t="s">
        <v>48</v>
      </c>
      <c r="AF967" t="s">
        <v>48</v>
      </c>
    </row>
    <row r="968" spans="1:32" hidden="1" outlineLevel="1" x14ac:dyDescent="0.2">
      <c r="A968" t="s">
        <v>13747</v>
      </c>
      <c r="B968" t="s">
        <v>12420</v>
      </c>
      <c r="C968" t="s">
        <v>13425</v>
      </c>
      <c r="J968" t="s">
        <v>13748</v>
      </c>
      <c r="K968" t="s">
        <v>13643</v>
      </c>
      <c r="L968" t="s">
        <v>1263</v>
      </c>
      <c r="M968">
        <v>1</v>
      </c>
      <c r="P968" s="2" t="s">
        <v>13749</v>
      </c>
      <c r="Q968" t="s">
        <v>47</v>
      </c>
      <c r="S968">
        <v>0.39231624999999998</v>
      </c>
      <c r="T968">
        <v>1.5867263E-2</v>
      </c>
      <c r="U968">
        <v>0.17473822999999999</v>
      </c>
      <c r="V968">
        <v>4.8480038000000003E-2</v>
      </c>
      <c r="W968">
        <v>0.26957804000000002</v>
      </c>
      <c r="X968">
        <v>1.2906750999999999E-2</v>
      </c>
      <c r="Y968">
        <v>0.3515625</v>
      </c>
      <c r="Z968">
        <v>0</v>
      </c>
      <c r="AA968">
        <v>0.14599999999999999</v>
      </c>
      <c r="AB968">
        <v>0.85399999999999998</v>
      </c>
      <c r="AC968">
        <v>-0.60350000000000004</v>
      </c>
      <c r="AD968" t="s">
        <v>48</v>
      </c>
      <c r="AE968" t="s">
        <v>48</v>
      </c>
      <c r="AF968" t="s">
        <v>48</v>
      </c>
    </row>
    <row r="969" spans="1:32" hidden="1" outlineLevel="1" x14ac:dyDescent="0.2">
      <c r="A969" t="s">
        <v>13750</v>
      </c>
      <c r="B969" t="s">
        <v>13751</v>
      </c>
      <c r="C969" t="s">
        <v>10706</v>
      </c>
      <c r="J969" t="s">
        <v>13752</v>
      </c>
      <c r="K969" t="s">
        <v>13643</v>
      </c>
      <c r="L969" t="s">
        <v>1263</v>
      </c>
      <c r="M969">
        <v>1</v>
      </c>
      <c r="P969" s="2" t="s">
        <v>13753</v>
      </c>
      <c r="Q969" t="s">
        <v>10060</v>
      </c>
      <c r="S969">
        <v>4.9336795000000003E-2</v>
      </c>
      <c r="T969">
        <v>1.9741058000000001E-3</v>
      </c>
      <c r="U969">
        <v>1.9075647000000001E-2</v>
      </c>
      <c r="V969">
        <v>3.4223016999999998E-3</v>
      </c>
      <c r="W969">
        <v>2.1223840000000001E-2</v>
      </c>
      <c r="X969">
        <v>8.8417809999999999E-3</v>
      </c>
      <c r="Y969">
        <v>0.2</v>
      </c>
      <c r="Z969">
        <v>0.32600000000000001</v>
      </c>
      <c r="AA969">
        <v>0</v>
      </c>
      <c r="AB969">
        <v>0.67400000000000004</v>
      </c>
      <c r="AC969">
        <v>0.44040000000000001</v>
      </c>
      <c r="AD969" t="s">
        <v>48</v>
      </c>
      <c r="AE969" t="s">
        <v>48</v>
      </c>
      <c r="AF969" t="s">
        <v>48</v>
      </c>
    </row>
    <row r="970" spans="1:32" hidden="1" outlineLevel="1" x14ac:dyDescent="0.2">
      <c r="A970" t="s">
        <v>13754</v>
      </c>
      <c r="B970" t="s">
        <v>11509</v>
      </c>
      <c r="C970" t="s">
        <v>13256</v>
      </c>
      <c r="J970" t="s">
        <v>13755</v>
      </c>
      <c r="K970" t="s">
        <v>13662</v>
      </c>
      <c r="L970" t="s">
        <v>1263</v>
      </c>
      <c r="M970">
        <v>1</v>
      </c>
      <c r="P970" s="2" t="s">
        <v>13756</v>
      </c>
      <c r="Q970" t="s">
        <v>10060</v>
      </c>
      <c r="S970">
        <v>3.1213366999999999E-2</v>
      </c>
      <c r="T970">
        <v>7.2002410000000002E-4</v>
      </c>
      <c r="U970">
        <v>1.1253180999999999E-2</v>
      </c>
      <c r="V970">
        <v>1.7296498E-3</v>
      </c>
      <c r="W970">
        <v>1.6100928E-2</v>
      </c>
      <c r="X970">
        <v>6.1037516999999999E-3</v>
      </c>
      <c r="Y970">
        <v>0.15</v>
      </c>
      <c r="Z970">
        <v>0.13500000000000001</v>
      </c>
      <c r="AA970">
        <v>0.104</v>
      </c>
      <c r="AB970">
        <v>0.76100000000000001</v>
      </c>
      <c r="AC970">
        <v>0.41839999999999999</v>
      </c>
      <c r="AD970" t="s">
        <v>48</v>
      </c>
      <c r="AE970" t="s">
        <v>48</v>
      </c>
      <c r="AF970" t="s">
        <v>48</v>
      </c>
    </row>
    <row r="971" spans="1:32" hidden="1" outlineLevel="1" x14ac:dyDescent="0.2">
      <c r="A971" t="s">
        <v>13757</v>
      </c>
      <c r="B971" t="s">
        <v>13758</v>
      </c>
      <c r="C971" t="s">
        <v>13124</v>
      </c>
      <c r="J971" t="s">
        <v>13759</v>
      </c>
      <c r="K971" t="s">
        <v>13678</v>
      </c>
      <c r="L971" t="s">
        <v>1263</v>
      </c>
      <c r="M971">
        <v>1</v>
      </c>
      <c r="P971" s="2" t="s">
        <v>13760</v>
      </c>
      <c r="Q971" t="s">
        <v>10060</v>
      </c>
      <c r="S971">
        <v>4.1172907000000002E-2</v>
      </c>
      <c r="T971">
        <v>9.0599059999999995E-4</v>
      </c>
      <c r="U971">
        <v>1.6957775000000001E-2</v>
      </c>
      <c r="V971">
        <v>3.6997858E-3</v>
      </c>
      <c r="W971">
        <v>1.8452216E-2</v>
      </c>
      <c r="X971">
        <v>6.4209230000000003E-3</v>
      </c>
      <c r="Y971">
        <v>-0.12666666666666659</v>
      </c>
      <c r="Z971">
        <v>8.6999999999999994E-2</v>
      </c>
      <c r="AA971">
        <v>0.249</v>
      </c>
      <c r="AB971">
        <v>0.66400000000000003</v>
      </c>
      <c r="AC971">
        <v>-0.77849999999999997</v>
      </c>
      <c r="AD971" t="s">
        <v>48</v>
      </c>
      <c r="AE971" t="s">
        <v>48</v>
      </c>
      <c r="AF971" t="s">
        <v>48</v>
      </c>
    </row>
    <row r="972" spans="1:32" hidden="1" outlineLevel="1" x14ac:dyDescent="0.2">
      <c r="A972" t="s">
        <v>13761</v>
      </c>
      <c r="B972" t="s">
        <v>12788</v>
      </c>
      <c r="C972" t="s">
        <v>13124</v>
      </c>
      <c r="J972" t="s">
        <v>13762</v>
      </c>
      <c r="K972" t="s">
        <v>13694</v>
      </c>
      <c r="L972" t="s">
        <v>1263</v>
      </c>
      <c r="M972">
        <v>1</v>
      </c>
      <c r="P972" s="2" t="s">
        <v>13763</v>
      </c>
      <c r="Q972" t="s">
        <v>10060</v>
      </c>
      <c r="S972">
        <v>0.25084447999999998</v>
      </c>
      <c r="T972">
        <v>8.2015990000000004E-3</v>
      </c>
      <c r="U972">
        <v>8.2257869999999997E-2</v>
      </c>
      <c r="V972">
        <v>5.4756826999999998E-3</v>
      </c>
      <c r="W972">
        <v>7.7769900000000003E-2</v>
      </c>
      <c r="X972">
        <v>9.4697006E-2</v>
      </c>
      <c r="Y972">
        <v>-0.05</v>
      </c>
      <c r="Z972">
        <v>0</v>
      </c>
      <c r="AA972">
        <v>6.4000000000000001E-2</v>
      </c>
      <c r="AB972">
        <v>0.93600000000000005</v>
      </c>
      <c r="AC972">
        <v>-0.2263</v>
      </c>
      <c r="AD972" t="s">
        <v>48</v>
      </c>
      <c r="AE972" t="s">
        <v>48</v>
      </c>
      <c r="AF972" t="s">
        <v>48</v>
      </c>
    </row>
    <row r="973" spans="1:32" hidden="1" outlineLevel="1" x14ac:dyDescent="0.2">
      <c r="A973" t="s">
        <v>13764</v>
      </c>
      <c r="B973" t="s">
        <v>13765</v>
      </c>
      <c r="C973" t="s">
        <v>13320</v>
      </c>
      <c r="J973" t="s">
        <v>13766</v>
      </c>
      <c r="K973" t="s">
        <v>13694</v>
      </c>
      <c r="L973" t="s">
        <v>1263</v>
      </c>
      <c r="M973">
        <v>1</v>
      </c>
      <c r="P973" s="2" t="s">
        <v>13767</v>
      </c>
      <c r="Q973" t="s">
        <v>10132</v>
      </c>
      <c r="S973">
        <v>4.5873325E-2</v>
      </c>
      <c r="T973">
        <v>1.4591217000000001E-3</v>
      </c>
      <c r="U973">
        <v>1.8119188000000001E-2</v>
      </c>
      <c r="V973">
        <v>2.8673338E-3</v>
      </c>
      <c r="W973">
        <v>2.3866551E-2</v>
      </c>
      <c r="X973">
        <v>6.5956907000000002E-3</v>
      </c>
      <c r="Y973">
        <v>0.1019642857142857</v>
      </c>
      <c r="Z973">
        <v>0.14299999999999999</v>
      </c>
      <c r="AA973">
        <v>7.0000000000000001E-3</v>
      </c>
      <c r="AB973">
        <v>0.85</v>
      </c>
      <c r="AC973">
        <v>0.96250000000000002</v>
      </c>
      <c r="AD973" t="s">
        <v>48</v>
      </c>
      <c r="AE973" t="s">
        <v>48</v>
      </c>
      <c r="AF973" t="s">
        <v>48</v>
      </c>
    </row>
    <row r="974" spans="1:32" hidden="1" outlineLevel="1" x14ac:dyDescent="0.2">
      <c r="A974" t="s">
        <v>13768</v>
      </c>
      <c r="B974" t="s">
        <v>11876</v>
      </c>
      <c r="C974" t="s">
        <v>13443</v>
      </c>
      <c r="J974" t="s">
        <v>13769</v>
      </c>
      <c r="K974" t="s">
        <v>13706</v>
      </c>
      <c r="L974" t="s">
        <v>1263</v>
      </c>
      <c r="M974">
        <v>1</v>
      </c>
      <c r="P974" s="2" t="s">
        <v>13770</v>
      </c>
      <c r="Q974" t="s">
        <v>47</v>
      </c>
      <c r="S974">
        <v>3.4748793E-2</v>
      </c>
      <c r="T974">
        <v>1.2588501E-3</v>
      </c>
      <c r="U974">
        <v>1.9827150000000002E-2</v>
      </c>
      <c r="V974">
        <v>4.7172265999999999E-3</v>
      </c>
      <c r="W974">
        <v>1.4808920999999999E-2</v>
      </c>
      <c r="X974">
        <v>6.7445672999999996E-3</v>
      </c>
      <c r="Y974">
        <v>0.5</v>
      </c>
      <c r="Z974">
        <v>4.7E-2</v>
      </c>
      <c r="AA974">
        <v>0</v>
      </c>
      <c r="AB974">
        <v>0.95299999999999996</v>
      </c>
      <c r="AC974">
        <v>0.44040000000000001</v>
      </c>
      <c r="AD974" t="s">
        <v>48</v>
      </c>
      <c r="AE974" t="s">
        <v>48</v>
      </c>
      <c r="AF974" t="s">
        <v>48</v>
      </c>
    </row>
    <row r="975" spans="1:32" hidden="1" outlineLevel="1" x14ac:dyDescent="0.2">
      <c r="A975" t="s">
        <v>13771</v>
      </c>
      <c r="B975" t="s">
        <v>13772</v>
      </c>
      <c r="C975" t="s">
        <v>13180</v>
      </c>
      <c r="J975" t="s">
        <v>13773</v>
      </c>
      <c r="K975" t="s">
        <v>13710</v>
      </c>
      <c r="L975" t="s">
        <v>1263</v>
      </c>
      <c r="M975">
        <v>1</v>
      </c>
      <c r="P975" s="2" t="s">
        <v>13774</v>
      </c>
      <c r="Q975" t="s">
        <v>47</v>
      </c>
      <c r="S975">
        <v>0.27525391999999999</v>
      </c>
      <c r="T975">
        <v>1.0147095E-2</v>
      </c>
      <c r="U975">
        <v>8.4197590000000003E-2</v>
      </c>
      <c r="V975">
        <v>0.24150419000000001</v>
      </c>
      <c r="W975">
        <v>0.16693160000000001</v>
      </c>
      <c r="X975">
        <v>9.4372859999999996E-3</v>
      </c>
      <c r="Y975">
        <v>-0.2</v>
      </c>
      <c r="Z975">
        <v>0</v>
      </c>
      <c r="AA975">
        <v>6.2E-2</v>
      </c>
      <c r="AB975">
        <v>0.93799999999999994</v>
      </c>
      <c r="AC975">
        <v>-5.16E-2</v>
      </c>
      <c r="AD975" t="s">
        <v>48</v>
      </c>
      <c r="AE975" t="s">
        <v>48</v>
      </c>
      <c r="AF975" t="s">
        <v>48</v>
      </c>
    </row>
    <row r="976" spans="1:32" hidden="1" outlineLevel="1" x14ac:dyDescent="0.2">
      <c r="A976" t="s">
        <v>13775</v>
      </c>
      <c r="B976" t="s">
        <v>13776</v>
      </c>
      <c r="C976" t="s">
        <v>13024</v>
      </c>
      <c r="J976" t="s">
        <v>13777</v>
      </c>
      <c r="K976" t="s">
        <v>13727</v>
      </c>
      <c r="L976" t="s">
        <v>1263</v>
      </c>
      <c r="M976">
        <v>1</v>
      </c>
      <c r="P976" s="2" t="s">
        <v>13778</v>
      </c>
      <c r="Q976" t="s">
        <v>10104</v>
      </c>
      <c r="S976">
        <v>0.11336673999999999</v>
      </c>
      <c r="T976">
        <v>4.0435790000000003E-3</v>
      </c>
      <c r="U976">
        <v>6.3957089999999994E-2</v>
      </c>
      <c r="V976">
        <v>1.6058605E-2</v>
      </c>
      <c r="W976">
        <v>5.5547885999999998E-2</v>
      </c>
      <c r="X976">
        <v>8.8158890000000004E-3</v>
      </c>
      <c r="Y976">
        <v>0.11944444444444439</v>
      </c>
      <c r="Z976">
        <v>8.5000000000000006E-2</v>
      </c>
      <c r="AA976">
        <v>0.09</v>
      </c>
      <c r="AB976">
        <v>0.82499999999999996</v>
      </c>
      <c r="AC976">
        <v>-0.39040000000000002</v>
      </c>
      <c r="AD976" t="s">
        <v>48</v>
      </c>
      <c r="AE976" t="s">
        <v>48</v>
      </c>
      <c r="AF976" t="s">
        <v>48</v>
      </c>
    </row>
    <row r="977" spans="1:32" hidden="1" outlineLevel="1" x14ac:dyDescent="0.2">
      <c r="A977" t="s">
        <v>13779</v>
      </c>
      <c r="B977" t="s">
        <v>13780</v>
      </c>
      <c r="C977" t="s">
        <v>13057</v>
      </c>
      <c r="J977" t="s">
        <v>13781</v>
      </c>
      <c r="K977" t="s">
        <v>13727</v>
      </c>
      <c r="L977" t="s">
        <v>1263</v>
      </c>
      <c r="M977">
        <v>1</v>
      </c>
      <c r="P977" s="2" t="s">
        <v>13782</v>
      </c>
      <c r="Q977" t="s">
        <v>10150</v>
      </c>
      <c r="S977">
        <v>0.17025198</v>
      </c>
      <c r="T977">
        <v>5.5313109999999997E-3</v>
      </c>
      <c r="U977">
        <v>6.2454045E-2</v>
      </c>
      <c r="V977">
        <v>1.6159094999999998E-2</v>
      </c>
      <c r="W977">
        <v>7.8086719999999998E-2</v>
      </c>
      <c r="X977">
        <v>8.6864319999999991E-3</v>
      </c>
      <c r="Y977">
        <v>2.222222222222222E-2</v>
      </c>
      <c r="Z977">
        <v>7.1999999999999995E-2</v>
      </c>
      <c r="AA977">
        <v>2.7E-2</v>
      </c>
      <c r="AB977">
        <v>0.90100000000000002</v>
      </c>
      <c r="AC977">
        <v>0.63449999999999995</v>
      </c>
      <c r="AD977" t="s">
        <v>48</v>
      </c>
      <c r="AE977" t="s">
        <v>48</v>
      </c>
      <c r="AF977" t="s">
        <v>48</v>
      </c>
    </row>
    <row r="978" spans="1:32" hidden="1" outlineLevel="1" x14ac:dyDescent="0.2">
      <c r="A978" t="s">
        <v>13783</v>
      </c>
      <c r="B978" t="s">
        <v>11246</v>
      </c>
      <c r="C978" t="s">
        <v>13433</v>
      </c>
      <c r="J978" t="s">
        <v>13784</v>
      </c>
      <c r="K978" t="s">
        <v>13727</v>
      </c>
      <c r="L978" t="s">
        <v>1263</v>
      </c>
      <c r="M978">
        <v>1</v>
      </c>
      <c r="P978" s="2" t="s">
        <v>13785</v>
      </c>
      <c r="Q978" t="s">
        <v>11732</v>
      </c>
      <c r="S978">
        <v>0.11057663</v>
      </c>
      <c r="T978">
        <v>2.5558472E-3</v>
      </c>
      <c r="U978">
        <v>3.1892240000000002E-2</v>
      </c>
      <c r="V978">
        <v>7.9175410000000002E-3</v>
      </c>
      <c r="W978">
        <v>5.7304599999999997E-2</v>
      </c>
      <c r="X978">
        <v>6.8287145999999998E-3</v>
      </c>
      <c r="Y978">
        <v>0.30238095238095242</v>
      </c>
      <c r="Z978">
        <v>8.4000000000000005E-2</v>
      </c>
      <c r="AA978">
        <v>5.5E-2</v>
      </c>
      <c r="AB978">
        <v>0.86199999999999999</v>
      </c>
      <c r="AC978">
        <v>0.55740000000000001</v>
      </c>
      <c r="AD978" t="s">
        <v>48</v>
      </c>
      <c r="AE978" t="s">
        <v>48</v>
      </c>
      <c r="AF978" t="s">
        <v>48</v>
      </c>
    </row>
    <row r="979" spans="1:32" hidden="1" outlineLevel="1" x14ac:dyDescent="0.2">
      <c r="A979" t="s">
        <v>13786</v>
      </c>
      <c r="B979" t="s">
        <v>13787</v>
      </c>
      <c r="C979" t="s">
        <v>13788</v>
      </c>
      <c r="J979" t="s">
        <v>13789</v>
      </c>
      <c r="K979" t="s">
        <v>13727</v>
      </c>
      <c r="L979" t="s">
        <v>1263</v>
      </c>
      <c r="M979">
        <v>1</v>
      </c>
      <c r="P979" s="2" t="s">
        <v>13790</v>
      </c>
      <c r="Q979" t="s">
        <v>47</v>
      </c>
      <c r="S979">
        <v>0.32074678000000001</v>
      </c>
      <c r="T979">
        <v>1.7997624E-2</v>
      </c>
      <c r="U979">
        <v>7.3205839999999994E-2</v>
      </c>
      <c r="V979">
        <v>9.3234600000000004E-3</v>
      </c>
      <c r="W979">
        <v>8.0621300000000007E-2</v>
      </c>
      <c r="X979">
        <v>0.28362189999999998</v>
      </c>
      <c r="Y979">
        <v>0.45</v>
      </c>
      <c r="Z979">
        <v>0.31900000000000001</v>
      </c>
      <c r="AA979">
        <v>0</v>
      </c>
      <c r="AB979">
        <v>0.68100000000000005</v>
      </c>
      <c r="AC979">
        <v>0.83599999999999997</v>
      </c>
      <c r="AD979" t="s">
        <v>48</v>
      </c>
      <c r="AE979" t="s">
        <v>48</v>
      </c>
      <c r="AF979" t="s">
        <v>48</v>
      </c>
    </row>
    <row r="980" spans="1:32" hidden="1" outlineLevel="1" x14ac:dyDescent="0.2">
      <c r="A980" t="s">
        <v>13791</v>
      </c>
      <c r="B980" t="s">
        <v>13792</v>
      </c>
      <c r="C980" t="s">
        <v>13111</v>
      </c>
      <c r="J980" t="s">
        <v>13793</v>
      </c>
      <c r="K980" t="s">
        <v>13731</v>
      </c>
      <c r="L980" t="s">
        <v>1263</v>
      </c>
      <c r="M980">
        <v>1</v>
      </c>
      <c r="P980" s="2" t="s">
        <v>13794</v>
      </c>
      <c r="Q980" t="s">
        <v>47</v>
      </c>
      <c r="S980">
        <v>0.72028046999999995</v>
      </c>
      <c r="T980">
        <v>0.16960317</v>
      </c>
      <c r="U980">
        <v>0.61633086000000004</v>
      </c>
      <c r="V980">
        <v>7.0947440000000001E-2</v>
      </c>
      <c r="W980">
        <v>0.66773190000000004</v>
      </c>
      <c r="X980">
        <v>1.5429465999999999E-2</v>
      </c>
      <c r="Y980">
        <v>0</v>
      </c>
      <c r="Z980">
        <v>0</v>
      </c>
      <c r="AA980">
        <v>0.22900000000000001</v>
      </c>
      <c r="AB980">
        <v>0.77100000000000002</v>
      </c>
      <c r="AC980">
        <v>-0.79059999999999997</v>
      </c>
      <c r="AD980" t="s">
        <v>48</v>
      </c>
      <c r="AE980" t="s">
        <v>48</v>
      </c>
      <c r="AF980" t="s">
        <v>48</v>
      </c>
    </row>
    <row r="981" spans="1:32" hidden="1" outlineLevel="1" x14ac:dyDescent="0.2">
      <c r="A981" t="s">
        <v>13795</v>
      </c>
      <c r="B981" t="s">
        <v>13796</v>
      </c>
      <c r="C981" t="s">
        <v>13111</v>
      </c>
      <c r="J981" t="s">
        <v>13797</v>
      </c>
      <c r="K981" t="s">
        <v>13735</v>
      </c>
      <c r="L981" t="s">
        <v>1263</v>
      </c>
      <c r="M981">
        <v>1</v>
      </c>
      <c r="P981" s="2" t="s">
        <v>13798</v>
      </c>
      <c r="Q981" t="s">
        <v>47</v>
      </c>
      <c r="S981">
        <v>3.2391841999999997E-2</v>
      </c>
      <c r="T981">
        <v>8.9645386E-4</v>
      </c>
      <c r="U981">
        <v>1.4225035E-2</v>
      </c>
      <c r="V981">
        <v>5.8826594999999999E-3</v>
      </c>
      <c r="W981">
        <v>1.5872926999999998E-2</v>
      </c>
      <c r="X981">
        <v>6.1814263E-3</v>
      </c>
      <c r="Y981">
        <v>0.3</v>
      </c>
      <c r="Z981">
        <v>7.0999999999999994E-2</v>
      </c>
      <c r="AA981">
        <v>0.13</v>
      </c>
      <c r="AB981">
        <v>0.79900000000000004</v>
      </c>
      <c r="AC981">
        <v>-0.58589999999999998</v>
      </c>
      <c r="AD981" t="s">
        <v>48</v>
      </c>
      <c r="AE981" t="s">
        <v>48</v>
      </c>
      <c r="AF981" t="s">
        <v>48</v>
      </c>
    </row>
    <row r="982" spans="1:32" hidden="1" outlineLevel="1" x14ac:dyDescent="0.2">
      <c r="A982" t="s">
        <v>13799</v>
      </c>
      <c r="B982" t="s">
        <v>12150</v>
      </c>
      <c r="C982" t="s">
        <v>13057</v>
      </c>
      <c r="J982" t="s">
        <v>13800</v>
      </c>
      <c r="K982" t="s">
        <v>13754</v>
      </c>
      <c r="L982" t="s">
        <v>1263</v>
      </c>
      <c r="M982">
        <v>1</v>
      </c>
      <c r="P982" s="2" t="s">
        <v>13801</v>
      </c>
      <c r="Q982" t="s">
        <v>10150</v>
      </c>
      <c r="S982">
        <v>0.20172561999999999</v>
      </c>
      <c r="T982">
        <v>4.5394896999999997E-3</v>
      </c>
      <c r="U982">
        <v>2.5907494E-2</v>
      </c>
      <c r="V982">
        <v>3.5589635000000001E-2</v>
      </c>
      <c r="W982">
        <v>0.14512913</v>
      </c>
      <c r="X982">
        <v>6.589218E-3</v>
      </c>
      <c r="Y982">
        <v>-3.8095238095238113E-2</v>
      </c>
      <c r="Z982">
        <v>0.126</v>
      </c>
      <c r="AA982">
        <v>0</v>
      </c>
      <c r="AB982">
        <v>0.874</v>
      </c>
      <c r="AC982">
        <v>0.83360000000000001</v>
      </c>
      <c r="AD982" t="s">
        <v>48</v>
      </c>
      <c r="AE982" t="s">
        <v>48</v>
      </c>
      <c r="AF982" t="s">
        <v>48</v>
      </c>
    </row>
    <row r="983" spans="1:32" hidden="1" outlineLevel="1" x14ac:dyDescent="0.2">
      <c r="A983" t="s">
        <v>13802</v>
      </c>
      <c r="B983" t="s">
        <v>13803</v>
      </c>
      <c r="C983" t="s">
        <v>13443</v>
      </c>
      <c r="J983" t="s">
        <v>13804</v>
      </c>
      <c r="K983" t="s">
        <v>13754</v>
      </c>
      <c r="L983" t="s">
        <v>1263</v>
      </c>
      <c r="M983">
        <v>1</v>
      </c>
      <c r="P983" s="2" t="s">
        <v>13805</v>
      </c>
      <c r="Q983" t="s">
        <v>47</v>
      </c>
      <c r="S983">
        <v>3.3334624E-2</v>
      </c>
      <c r="T983">
        <v>1.0633469E-3</v>
      </c>
      <c r="U983">
        <v>1.8734054999999999E-2</v>
      </c>
      <c r="V983">
        <v>3.1818155999999999E-3</v>
      </c>
      <c r="W983">
        <v>1.3820915E-2</v>
      </c>
      <c r="X983">
        <v>6.8092960000000003E-3</v>
      </c>
      <c r="Y983">
        <v>0</v>
      </c>
      <c r="Z983">
        <v>3.6999999999999998E-2</v>
      </c>
      <c r="AA983">
        <v>0</v>
      </c>
      <c r="AB983">
        <v>0.96299999999999997</v>
      </c>
      <c r="AC983">
        <v>0.16950000000000001</v>
      </c>
      <c r="AD983" t="s">
        <v>48</v>
      </c>
      <c r="AE983" t="s">
        <v>48</v>
      </c>
      <c r="AF983" t="s">
        <v>48</v>
      </c>
    </row>
    <row r="984" spans="1:32" hidden="1" outlineLevel="1" x14ac:dyDescent="0.2">
      <c r="A984" t="s">
        <v>13806</v>
      </c>
      <c r="B984" t="s">
        <v>13807</v>
      </c>
      <c r="C984" t="s">
        <v>10812</v>
      </c>
      <c r="J984" t="s">
        <v>13808</v>
      </c>
      <c r="K984" t="s">
        <v>13761</v>
      </c>
      <c r="L984" t="s">
        <v>1263</v>
      </c>
      <c r="M984">
        <v>1</v>
      </c>
      <c r="P984" s="2" t="s">
        <v>13809</v>
      </c>
      <c r="Q984" t="s">
        <v>10815</v>
      </c>
      <c r="S984">
        <v>7.0545650000000001E-2</v>
      </c>
      <c r="T984">
        <v>1.2969971000000001E-3</v>
      </c>
      <c r="U984">
        <v>1.1936366E-2</v>
      </c>
      <c r="V984">
        <v>2.6083488000000002E-3</v>
      </c>
      <c r="W984">
        <v>2.8061480999999999E-2</v>
      </c>
      <c r="X984">
        <v>6.4532872999999999E-3</v>
      </c>
      <c r="Y984">
        <v>-0.40000000000000008</v>
      </c>
      <c r="Z984">
        <v>0</v>
      </c>
      <c r="AA984">
        <v>0.19600000000000001</v>
      </c>
      <c r="AB984">
        <v>0.80400000000000005</v>
      </c>
      <c r="AC984">
        <v>-0.52669999999999995</v>
      </c>
      <c r="AD984" t="s">
        <v>48</v>
      </c>
      <c r="AE984" t="s">
        <v>48</v>
      </c>
      <c r="AF984" t="s">
        <v>48</v>
      </c>
    </row>
    <row r="985" spans="1:32" hidden="1" outlineLevel="1" x14ac:dyDescent="0.2">
      <c r="A985" t="s">
        <v>13810</v>
      </c>
      <c r="B985" t="s">
        <v>13811</v>
      </c>
      <c r="C985" t="s">
        <v>13111</v>
      </c>
      <c r="J985" t="s">
        <v>13812</v>
      </c>
      <c r="K985" t="s">
        <v>13768</v>
      </c>
      <c r="L985" t="s">
        <v>1263</v>
      </c>
      <c r="M985">
        <v>1</v>
      </c>
      <c r="P985" s="2" t="s">
        <v>13813</v>
      </c>
      <c r="Q985" t="s">
        <v>47</v>
      </c>
      <c r="S985">
        <v>0.11212669</v>
      </c>
      <c r="T985">
        <v>1.4019012E-3</v>
      </c>
      <c r="U985">
        <v>1.3336895E-2</v>
      </c>
      <c r="V985">
        <v>2.9043317999999999E-3</v>
      </c>
      <c r="W985">
        <v>6.1976057000000001E-2</v>
      </c>
      <c r="X985">
        <v>6.7639859999999996E-3</v>
      </c>
      <c r="Y985">
        <v>0.05</v>
      </c>
      <c r="Z985">
        <v>0</v>
      </c>
      <c r="AA985">
        <v>0</v>
      </c>
      <c r="AB985">
        <v>1</v>
      </c>
      <c r="AC985">
        <v>0</v>
      </c>
      <c r="AD985" t="s">
        <v>48</v>
      </c>
      <c r="AE985" t="s">
        <v>48</v>
      </c>
      <c r="AF985" t="s">
        <v>48</v>
      </c>
    </row>
    <row r="986" spans="1:32" hidden="1" outlineLevel="1" x14ac:dyDescent="0.2">
      <c r="A986" t="s">
        <v>13814</v>
      </c>
      <c r="B986" t="s">
        <v>13815</v>
      </c>
      <c r="C986" t="s">
        <v>13275</v>
      </c>
      <c r="J986" t="s">
        <v>13816</v>
      </c>
      <c r="K986" t="s">
        <v>13779</v>
      </c>
      <c r="L986" t="s">
        <v>1263</v>
      </c>
      <c r="M986">
        <v>1</v>
      </c>
      <c r="P986" s="2" t="s">
        <v>13817</v>
      </c>
      <c r="Q986" t="s">
        <v>47</v>
      </c>
      <c r="S986">
        <v>6.4214519999999997E-2</v>
      </c>
      <c r="T986">
        <v>1.6212462999999999E-3</v>
      </c>
      <c r="U986">
        <v>1.4600785999999999E-2</v>
      </c>
      <c r="V986">
        <v>2.5343532000000001E-3</v>
      </c>
      <c r="W986">
        <v>1.9547974999999999E-2</v>
      </c>
      <c r="X986">
        <v>1.2078222E-2</v>
      </c>
      <c r="Y986">
        <v>-0.1</v>
      </c>
      <c r="Z986">
        <v>0</v>
      </c>
      <c r="AA986">
        <v>0.20599999999999999</v>
      </c>
      <c r="AB986">
        <v>0.79400000000000004</v>
      </c>
      <c r="AC986">
        <v>-0.84419999999999995</v>
      </c>
      <c r="AD986" t="s">
        <v>48</v>
      </c>
      <c r="AE986" t="s">
        <v>48</v>
      </c>
      <c r="AF986" t="s">
        <v>48</v>
      </c>
    </row>
    <row r="987" spans="1:32" hidden="1" outlineLevel="1" x14ac:dyDescent="0.2">
      <c r="A987" t="s">
        <v>13818</v>
      </c>
      <c r="B987" t="s">
        <v>13819</v>
      </c>
      <c r="C987" t="s">
        <v>13275</v>
      </c>
      <c r="J987" t="s">
        <v>13820</v>
      </c>
      <c r="K987" t="s">
        <v>13786</v>
      </c>
      <c r="L987" t="s">
        <v>1263</v>
      </c>
      <c r="M987">
        <v>1</v>
      </c>
      <c r="P987" s="2" t="s">
        <v>13821</v>
      </c>
      <c r="Q987" t="s">
        <v>47</v>
      </c>
      <c r="S987">
        <v>0.15103401</v>
      </c>
      <c r="T987">
        <v>3.4904480000000002E-3</v>
      </c>
      <c r="U987">
        <v>2.1535111999999999E-2</v>
      </c>
      <c r="V987">
        <v>4.8837172999999998E-3</v>
      </c>
      <c r="W987">
        <v>4.7349896000000002E-2</v>
      </c>
      <c r="X987">
        <v>3.3386397999999998E-2</v>
      </c>
      <c r="Y987">
        <v>0</v>
      </c>
      <c r="Z987">
        <v>0</v>
      </c>
      <c r="AA987">
        <v>0.375</v>
      </c>
      <c r="AB987">
        <v>0.625</v>
      </c>
      <c r="AC987">
        <v>-0.88070000000000004</v>
      </c>
      <c r="AD987" t="s">
        <v>48</v>
      </c>
      <c r="AE987" t="s">
        <v>48</v>
      </c>
      <c r="AF987" t="s">
        <v>48</v>
      </c>
    </row>
    <row r="988" spans="1:32" hidden="1" outlineLevel="1" x14ac:dyDescent="0.2">
      <c r="A988" t="s">
        <v>13822</v>
      </c>
      <c r="B988" t="s">
        <v>13823</v>
      </c>
      <c r="C988" t="s">
        <v>13443</v>
      </c>
      <c r="J988" t="s">
        <v>13824</v>
      </c>
      <c r="K988" t="s">
        <v>13791</v>
      </c>
      <c r="L988" t="s">
        <v>1263</v>
      </c>
      <c r="M988">
        <v>1</v>
      </c>
      <c r="P988" s="2" t="s">
        <v>13825</v>
      </c>
      <c r="Q988" t="s">
        <v>47</v>
      </c>
      <c r="S988">
        <v>0.65446959999999998</v>
      </c>
      <c r="T988">
        <v>0.16960317</v>
      </c>
      <c r="U988">
        <v>0.6069483</v>
      </c>
      <c r="V988">
        <v>6.1130337E-2</v>
      </c>
      <c r="W988">
        <v>0.57398740000000004</v>
      </c>
      <c r="X988">
        <v>2.6307223000000001E-2</v>
      </c>
      <c r="Y988">
        <v>8.5714285714285715E-2</v>
      </c>
      <c r="Z988">
        <v>6.7000000000000004E-2</v>
      </c>
      <c r="AA988">
        <v>0.13</v>
      </c>
      <c r="AB988">
        <v>0.80300000000000005</v>
      </c>
      <c r="AC988">
        <v>-0.80789999999999995</v>
      </c>
      <c r="AD988" t="s">
        <v>48</v>
      </c>
      <c r="AE988" t="s">
        <v>48</v>
      </c>
      <c r="AF988" t="s">
        <v>48</v>
      </c>
    </row>
    <row r="989" spans="1:32" hidden="1" outlineLevel="1" x14ac:dyDescent="0.2">
      <c r="A989" t="s">
        <v>13826</v>
      </c>
      <c r="B989" t="s">
        <v>12186</v>
      </c>
      <c r="C989" t="s">
        <v>13124</v>
      </c>
      <c r="J989" t="s">
        <v>13827</v>
      </c>
      <c r="K989" t="s">
        <v>13795</v>
      </c>
      <c r="L989" t="s">
        <v>1263</v>
      </c>
      <c r="M989">
        <v>1</v>
      </c>
      <c r="P989" s="2" t="s">
        <v>13828</v>
      </c>
      <c r="Q989" t="s">
        <v>10060</v>
      </c>
      <c r="S989">
        <v>0.11419343999999999</v>
      </c>
      <c r="T989">
        <v>2.0694733000000002E-3</v>
      </c>
      <c r="U989">
        <v>2.1056882999999998E-2</v>
      </c>
      <c r="V989">
        <v>8.4355109999999997E-3</v>
      </c>
      <c r="W989">
        <v>5.0277750000000003E-2</v>
      </c>
      <c r="X989">
        <v>8.2462760000000003E-3</v>
      </c>
      <c r="Y989">
        <v>9.5238095238095233E-2</v>
      </c>
      <c r="Z989">
        <v>8.5000000000000006E-2</v>
      </c>
      <c r="AA989">
        <v>0.104</v>
      </c>
      <c r="AB989">
        <v>0.81100000000000005</v>
      </c>
      <c r="AC989">
        <v>-0.25559999999999999</v>
      </c>
      <c r="AD989" t="s">
        <v>48</v>
      </c>
      <c r="AE989" t="s">
        <v>48</v>
      </c>
      <c r="AF989" t="s">
        <v>48</v>
      </c>
    </row>
    <row r="990" spans="1:32" hidden="1" outlineLevel="1" x14ac:dyDescent="0.2">
      <c r="A990" t="s">
        <v>13829</v>
      </c>
      <c r="B990" t="s">
        <v>13830</v>
      </c>
      <c r="C990" t="s">
        <v>13024</v>
      </c>
      <c r="J990" t="s">
        <v>13831</v>
      </c>
      <c r="K990" t="s">
        <v>13806</v>
      </c>
      <c r="L990" t="s">
        <v>1263</v>
      </c>
      <c r="M990">
        <v>1</v>
      </c>
      <c r="P990" s="2" t="s">
        <v>13832</v>
      </c>
      <c r="Q990" t="s">
        <v>10104</v>
      </c>
      <c r="S990">
        <v>9.611836E-2</v>
      </c>
      <c r="T990">
        <v>2.9563903999999998E-3</v>
      </c>
      <c r="U990">
        <v>5.7443912999999999E-2</v>
      </c>
      <c r="V990">
        <v>7.3995716E-3</v>
      </c>
      <c r="W990">
        <v>2.1546122000000001E-2</v>
      </c>
      <c r="X990">
        <v>9.7738765000000005E-3</v>
      </c>
      <c r="Y990">
        <v>-0.3</v>
      </c>
      <c r="Z990">
        <v>0.13100000000000001</v>
      </c>
      <c r="AA990">
        <v>9.4E-2</v>
      </c>
      <c r="AB990">
        <v>0.77500000000000002</v>
      </c>
      <c r="AC990">
        <v>7.7200000000000005E-2</v>
      </c>
      <c r="AD990" t="s">
        <v>48</v>
      </c>
      <c r="AE990" t="s">
        <v>48</v>
      </c>
      <c r="AF990" t="s">
        <v>48</v>
      </c>
    </row>
    <row r="991" spans="1:32" hidden="1" outlineLevel="1" x14ac:dyDescent="0.2">
      <c r="A991" t="s">
        <v>13833</v>
      </c>
      <c r="B991" t="s">
        <v>13834</v>
      </c>
      <c r="C991" t="s">
        <v>13443</v>
      </c>
      <c r="J991" t="s">
        <v>13835</v>
      </c>
      <c r="K991" t="s">
        <v>13810</v>
      </c>
      <c r="L991" t="s">
        <v>1263</v>
      </c>
      <c r="M991">
        <v>1</v>
      </c>
      <c r="P991" s="2" t="s">
        <v>13836</v>
      </c>
      <c r="Q991" t="s">
        <v>47</v>
      </c>
      <c r="S991">
        <v>0.39842086999999998</v>
      </c>
      <c r="T991">
        <v>5.7983399999999999E-3</v>
      </c>
      <c r="U991">
        <v>8.0318144999999994E-2</v>
      </c>
      <c r="V991">
        <v>8.3985129999999998E-3</v>
      </c>
      <c r="W991">
        <v>0.47189239999999999</v>
      </c>
      <c r="X991">
        <v>6.7898775000000003E-3</v>
      </c>
      <c r="Y991">
        <v>7.5000000000000011E-2</v>
      </c>
      <c r="Z991">
        <v>0.121</v>
      </c>
      <c r="AA991">
        <v>0</v>
      </c>
      <c r="AB991">
        <v>0.879</v>
      </c>
      <c r="AC991">
        <v>0.35699999999999998</v>
      </c>
      <c r="AD991" t="s">
        <v>48</v>
      </c>
      <c r="AE991" t="s">
        <v>48</v>
      </c>
      <c r="AF991" t="s">
        <v>48</v>
      </c>
    </row>
    <row r="992" spans="1:32" hidden="1" outlineLevel="1" x14ac:dyDescent="0.2">
      <c r="A992" t="s">
        <v>13837</v>
      </c>
      <c r="B992" t="s">
        <v>13838</v>
      </c>
      <c r="C992" t="s">
        <v>13105</v>
      </c>
      <c r="J992" t="s">
        <v>13839</v>
      </c>
      <c r="K992" t="s">
        <v>13814</v>
      </c>
      <c r="L992" t="s">
        <v>1263</v>
      </c>
      <c r="M992">
        <v>1</v>
      </c>
      <c r="P992" s="2" t="s">
        <v>13840</v>
      </c>
      <c r="Q992" t="s">
        <v>13108</v>
      </c>
      <c r="S992">
        <v>4.4636375999999998E-2</v>
      </c>
      <c r="T992">
        <v>1.4686584E-3</v>
      </c>
      <c r="U992">
        <v>1.4088398E-2</v>
      </c>
      <c r="V992">
        <v>2.6083488000000002E-3</v>
      </c>
      <c r="W992">
        <v>1.4808920999999999E-2</v>
      </c>
      <c r="X992">
        <v>1.2854968E-2</v>
      </c>
      <c r="Y992">
        <v>0</v>
      </c>
      <c r="Z992">
        <v>6.2E-2</v>
      </c>
      <c r="AA992">
        <v>7.0999999999999994E-2</v>
      </c>
      <c r="AB992">
        <v>0.86699999999999999</v>
      </c>
      <c r="AC992">
        <v>-0.1386</v>
      </c>
      <c r="AD992" t="s">
        <v>48</v>
      </c>
      <c r="AE992" t="s">
        <v>48</v>
      </c>
      <c r="AF992" t="s">
        <v>48</v>
      </c>
    </row>
    <row r="993" spans="1:32" hidden="1" outlineLevel="1" x14ac:dyDescent="0.2">
      <c r="A993" t="s">
        <v>13841</v>
      </c>
      <c r="B993" t="s">
        <v>11241</v>
      </c>
      <c r="C993" t="s">
        <v>13057</v>
      </c>
      <c r="J993" t="s">
        <v>13842</v>
      </c>
      <c r="K993" t="s">
        <v>13814</v>
      </c>
      <c r="L993" t="s">
        <v>1263</v>
      </c>
      <c r="M993">
        <v>1</v>
      </c>
      <c r="P993" s="2" t="s">
        <v>13843</v>
      </c>
      <c r="Q993" t="s">
        <v>10150</v>
      </c>
      <c r="S993">
        <v>0.37340667999999999</v>
      </c>
      <c r="T993">
        <v>2.3076923999999999E-2</v>
      </c>
      <c r="U993">
        <v>0.25001677999999999</v>
      </c>
      <c r="V993">
        <v>6.4313540000000002E-2</v>
      </c>
      <c r="W993">
        <v>0.16802633</v>
      </c>
      <c r="X993">
        <v>0.13211988</v>
      </c>
      <c r="Y993">
        <v>-0.22500000000000001</v>
      </c>
      <c r="Z993">
        <v>6.6000000000000003E-2</v>
      </c>
      <c r="AA993">
        <v>0.10299999999999999</v>
      </c>
      <c r="AB993">
        <v>0.83</v>
      </c>
      <c r="AC993">
        <v>-0.625</v>
      </c>
      <c r="AD993" t="s">
        <v>48</v>
      </c>
      <c r="AE993" t="s">
        <v>48</v>
      </c>
      <c r="AF993" t="s">
        <v>48</v>
      </c>
    </row>
    <row r="994" spans="1:32" hidden="1" outlineLevel="1" x14ac:dyDescent="0.2">
      <c r="A994" t="s">
        <v>13844</v>
      </c>
      <c r="B994" t="s">
        <v>13845</v>
      </c>
      <c r="C994" t="s">
        <v>13846</v>
      </c>
      <c r="J994" t="s">
        <v>13847</v>
      </c>
      <c r="K994" t="s">
        <v>13818</v>
      </c>
      <c r="L994" t="s">
        <v>1263</v>
      </c>
      <c r="M994">
        <v>1</v>
      </c>
      <c r="P994" s="2" t="s">
        <v>13848</v>
      </c>
      <c r="Q994" t="s">
        <v>47</v>
      </c>
      <c r="S994">
        <v>0.77014510000000003</v>
      </c>
      <c r="T994">
        <v>2.3076923999999999E-2</v>
      </c>
      <c r="U994">
        <v>0.35848375999999998</v>
      </c>
      <c r="V994">
        <v>2.0982565000000002E-2</v>
      </c>
      <c r="W994">
        <v>0.78047259999999996</v>
      </c>
      <c r="X994">
        <v>7.9355780000000004E-3</v>
      </c>
      <c r="Y994">
        <v>-0.375</v>
      </c>
      <c r="Z994">
        <v>0</v>
      </c>
      <c r="AA994">
        <v>0.35499999999999998</v>
      </c>
      <c r="AB994">
        <v>0.64500000000000002</v>
      </c>
      <c r="AC994">
        <v>-0.51060000000000005</v>
      </c>
      <c r="AD994" t="s">
        <v>48</v>
      </c>
      <c r="AE994" t="s">
        <v>48</v>
      </c>
      <c r="AF994" t="s">
        <v>48</v>
      </c>
    </row>
    <row r="995" spans="1:32" hidden="1" outlineLevel="1" x14ac:dyDescent="0.2">
      <c r="A995" t="s">
        <v>13849</v>
      </c>
      <c r="B995" t="s">
        <v>13850</v>
      </c>
      <c r="C995" t="s">
        <v>13111</v>
      </c>
      <c r="J995" t="s">
        <v>13851</v>
      </c>
      <c r="K995" t="s">
        <v>13833</v>
      </c>
      <c r="L995" t="s">
        <v>1263</v>
      </c>
      <c r="M995">
        <v>1</v>
      </c>
      <c r="P995" s="2" t="s">
        <v>13852</v>
      </c>
      <c r="Q995" t="s">
        <v>47</v>
      </c>
      <c r="S995">
        <v>0.10956833000000001</v>
      </c>
      <c r="T995">
        <v>1.2207031000000001E-3</v>
      </c>
      <c r="U995">
        <v>1.4771583E-2</v>
      </c>
      <c r="V995">
        <v>3.903274E-3</v>
      </c>
      <c r="W995">
        <v>6.0752302000000001E-2</v>
      </c>
      <c r="X995">
        <v>6.2914653999999997E-3</v>
      </c>
      <c r="Y995">
        <v>6.6666666666666666E-2</v>
      </c>
      <c r="Z995">
        <v>0.215</v>
      </c>
      <c r="AA995">
        <v>3.5000000000000003E-2</v>
      </c>
      <c r="AB995">
        <v>0.75</v>
      </c>
      <c r="AC995">
        <v>0.88380000000000003</v>
      </c>
      <c r="AD995" t="s">
        <v>48</v>
      </c>
      <c r="AE995" t="s">
        <v>48</v>
      </c>
      <c r="AF995" t="s">
        <v>48</v>
      </c>
    </row>
    <row r="996" spans="1:32" hidden="1" outlineLevel="1" x14ac:dyDescent="0.2">
      <c r="A996" t="s">
        <v>13853</v>
      </c>
      <c r="B996" t="s">
        <v>13854</v>
      </c>
      <c r="C996" t="s">
        <v>13275</v>
      </c>
      <c r="J996" t="s">
        <v>13855</v>
      </c>
      <c r="K996" t="s">
        <v>13844</v>
      </c>
      <c r="L996" t="s">
        <v>1263</v>
      </c>
      <c r="M996">
        <v>1</v>
      </c>
      <c r="P996" s="2" t="s">
        <v>13856</v>
      </c>
      <c r="Q996" t="s">
        <v>47</v>
      </c>
      <c r="S996">
        <v>0.78568130000000003</v>
      </c>
      <c r="T996">
        <v>2.3076923999999999E-2</v>
      </c>
      <c r="U996">
        <v>0.34245540000000002</v>
      </c>
      <c r="V996">
        <v>1.5556159999999999E-2</v>
      </c>
      <c r="W996">
        <v>0.80282399999999998</v>
      </c>
      <c r="X996">
        <v>1.0369381E-2</v>
      </c>
      <c r="Y996">
        <v>-0.375</v>
      </c>
      <c r="Z996">
        <v>0</v>
      </c>
      <c r="AA996">
        <v>0.18</v>
      </c>
      <c r="AB996">
        <v>0.82</v>
      </c>
      <c r="AC996">
        <v>-0.51060000000000005</v>
      </c>
      <c r="AD996" t="s">
        <v>48</v>
      </c>
      <c r="AE996" t="s">
        <v>48</v>
      </c>
      <c r="AF996" t="s">
        <v>48</v>
      </c>
    </row>
    <row r="997" spans="1:32" hidden="1" outlineLevel="1" x14ac:dyDescent="0.2">
      <c r="A997" t="s">
        <v>13857</v>
      </c>
      <c r="B997" t="s">
        <v>12026</v>
      </c>
      <c r="C997" t="s">
        <v>13858</v>
      </c>
      <c r="J997" t="s">
        <v>13859</v>
      </c>
      <c r="K997" t="s">
        <v>13853</v>
      </c>
      <c r="L997" t="s">
        <v>1263</v>
      </c>
      <c r="M997">
        <v>1</v>
      </c>
      <c r="P997" s="2" t="s">
        <v>13860</v>
      </c>
      <c r="Q997" t="s">
        <v>47</v>
      </c>
      <c r="S997">
        <v>0.19789438000000001</v>
      </c>
      <c r="T997">
        <v>5.6076049999999999E-3</v>
      </c>
      <c r="U997">
        <v>7.4498990000000001E-2</v>
      </c>
      <c r="V997">
        <v>1.1247349E-2</v>
      </c>
      <c r="W997">
        <v>2.4768940999999999E-2</v>
      </c>
      <c r="X997">
        <v>3.2005093999999998E-2</v>
      </c>
      <c r="Y997">
        <v>8.8888888888888892E-2</v>
      </c>
      <c r="Z997">
        <v>7.6999999999999999E-2</v>
      </c>
      <c r="AA997">
        <v>6.2E-2</v>
      </c>
      <c r="AB997">
        <v>0.86099999999999999</v>
      </c>
      <c r="AC997">
        <v>0.1027</v>
      </c>
      <c r="AD997" t="s">
        <v>48</v>
      </c>
      <c r="AE997" t="s">
        <v>48</v>
      </c>
      <c r="AF997" t="s">
        <v>48</v>
      </c>
    </row>
    <row r="998" spans="1:32" hidden="1" outlineLevel="1" x14ac:dyDescent="0.2">
      <c r="P998" s="2"/>
    </row>
    <row r="999" spans="1:32" hidden="1" outlineLevel="1" x14ac:dyDescent="0.2">
      <c r="A999" t="s">
        <v>13862</v>
      </c>
      <c r="B999" t="s">
        <v>13863</v>
      </c>
      <c r="C999" t="s">
        <v>13864</v>
      </c>
      <c r="J999" t="s">
        <v>13865</v>
      </c>
      <c r="K999" t="s">
        <v>13861</v>
      </c>
      <c r="L999" t="s">
        <v>1233</v>
      </c>
      <c r="M999">
        <v>18</v>
      </c>
      <c r="P999" s="2" t="s">
        <v>13866</v>
      </c>
      <c r="Q999" t="s">
        <v>10132</v>
      </c>
      <c r="S999">
        <v>5.8737631999999998E-2</v>
      </c>
      <c r="T999">
        <v>1.3446808000000001E-3</v>
      </c>
      <c r="U999">
        <v>1.5147334E-2</v>
      </c>
      <c r="V999">
        <v>3.3298071999999998E-3</v>
      </c>
      <c r="W999">
        <v>2.2964162999999999E-2</v>
      </c>
      <c r="X999">
        <v>7.4954215000000001E-3</v>
      </c>
      <c r="Y999">
        <v>0.1785714285714286</v>
      </c>
      <c r="Z999">
        <v>0.114</v>
      </c>
      <c r="AA999">
        <v>0.13100000000000001</v>
      </c>
      <c r="AB999">
        <v>0.755</v>
      </c>
      <c r="AC999">
        <v>-0.26050000000000001</v>
      </c>
      <c r="AD999" t="s">
        <v>48</v>
      </c>
      <c r="AE999" t="s">
        <v>48</v>
      </c>
      <c r="AF999" t="s">
        <v>48</v>
      </c>
    </row>
    <row r="1000" spans="1:32" hidden="1" outlineLevel="1" x14ac:dyDescent="0.2">
      <c r="A1000" t="s">
        <v>13867</v>
      </c>
      <c r="B1000" t="s">
        <v>13868</v>
      </c>
      <c r="C1000" t="s">
        <v>13869</v>
      </c>
      <c r="J1000" t="s">
        <v>13870</v>
      </c>
      <c r="K1000" t="s">
        <v>13861</v>
      </c>
      <c r="L1000" t="s">
        <v>1233</v>
      </c>
      <c r="M1000">
        <v>11</v>
      </c>
      <c r="P1000" s="2" t="s">
        <v>13871</v>
      </c>
      <c r="Q1000" t="s">
        <v>10104</v>
      </c>
      <c r="S1000">
        <v>0.112850055</v>
      </c>
      <c r="T1000">
        <v>4.634857E-3</v>
      </c>
      <c r="U1000">
        <v>7.1912690000000001E-2</v>
      </c>
      <c r="V1000">
        <v>4.5901958E-2</v>
      </c>
      <c r="W1000">
        <v>3.9444692000000003E-2</v>
      </c>
      <c r="X1000">
        <v>8.6864319999999991E-3</v>
      </c>
      <c r="Y1000">
        <v>-8.6666666666666656E-2</v>
      </c>
      <c r="Z1000">
        <v>3.5000000000000003E-2</v>
      </c>
      <c r="AA1000">
        <v>0.14599999999999999</v>
      </c>
      <c r="AB1000">
        <v>0.81899999999999995</v>
      </c>
      <c r="AC1000">
        <v>-0.9214</v>
      </c>
      <c r="AD1000" t="s">
        <v>48</v>
      </c>
      <c r="AE1000" t="s">
        <v>48</v>
      </c>
      <c r="AF1000" t="s">
        <v>48</v>
      </c>
    </row>
    <row r="1001" spans="1:32" hidden="1" outlineLevel="1" x14ac:dyDescent="0.2">
      <c r="A1001" t="s">
        <v>13872</v>
      </c>
      <c r="B1001" t="s">
        <v>13873</v>
      </c>
      <c r="C1001" t="s">
        <v>10235</v>
      </c>
      <c r="J1001" t="s">
        <v>13874</v>
      </c>
      <c r="K1001" t="s">
        <v>13861</v>
      </c>
      <c r="L1001" t="s">
        <v>1233</v>
      </c>
      <c r="M1001">
        <v>10</v>
      </c>
      <c r="P1001" s="2" t="s">
        <v>13875</v>
      </c>
      <c r="Q1001" t="s">
        <v>10104</v>
      </c>
      <c r="S1001">
        <v>4.9831572999999997E-2</v>
      </c>
      <c r="T1001">
        <v>1.5640259E-3</v>
      </c>
      <c r="U1001">
        <v>1.7709277999999998E-2</v>
      </c>
      <c r="V1001">
        <v>3.4777985E-3</v>
      </c>
      <c r="W1001">
        <v>2.3350900000000001E-2</v>
      </c>
      <c r="X1001">
        <v>7.5730959999999996E-3</v>
      </c>
      <c r="Y1001">
        <v>0.22247023809523811</v>
      </c>
      <c r="Z1001">
        <v>0.14099999999999999</v>
      </c>
      <c r="AA1001">
        <v>0.04</v>
      </c>
      <c r="AB1001">
        <v>0.81899999999999995</v>
      </c>
      <c r="AC1001">
        <v>0.95199999999999996</v>
      </c>
      <c r="AD1001" t="s">
        <v>48</v>
      </c>
      <c r="AE1001" t="s">
        <v>48</v>
      </c>
      <c r="AF1001" t="s">
        <v>48</v>
      </c>
    </row>
    <row r="1002" spans="1:32" hidden="1" outlineLevel="1" x14ac:dyDescent="0.2">
      <c r="A1002" t="s">
        <v>13876</v>
      </c>
      <c r="B1002" t="s">
        <v>13877</v>
      </c>
      <c r="C1002" t="s">
        <v>13878</v>
      </c>
      <c r="J1002" t="s">
        <v>13879</v>
      </c>
      <c r="K1002" t="s">
        <v>13861</v>
      </c>
      <c r="L1002" t="s">
        <v>1233</v>
      </c>
      <c r="M1002">
        <v>6</v>
      </c>
      <c r="P1002" s="2" t="s">
        <v>13880</v>
      </c>
      <c r="Q1002" t="s">
        <v>10492</v>
      </c>
      <c r="S1002">
        <v>0.78207104999999999</v>
      </c>
      <c r="T1002">
        <v>0.23225488</v>
      </c>
      <c r="U1002">
        <v>0.70864636000000003</v>
      </c>
      <c r="V1002">
        <v>0.32768642999999997</v>
      </c>
      <c r="W1002">
        <v>0.67985779999999996</v>
      </c>
      <c r="X1002">
        <v>1.6120117E-2</v>
      </c>
      <c r="Y1002">
        <v>-6.6666666666666666E-2</v>
      </c>
      <c r="Z1002">
        <v>7.3999999999999996E-2</v>
      </c>
      <c r="AA1002">
        <v>6.3E-2</v>
      </c>
      <c r="AB1002">
        <v>0.86199999999999999</v>
      </c>
      <c r="AC1002">
        <v>9.4299999999999995E-2</v>
      </c>
      <c r="AD1002" t="s">
        <v>48</v>
      </c>
      <c r="AE1002" t="s">
        <v>48</v>
      </c>
      <c r="AF1002" t="s">
        <v>48</v>
      </c>
    </row>
    <row r="1003" spans="1:32" hidden="1" outlineLevel="1" x14ac:dyDescent="0.2">
      <c r="A1003" t="s">
        <v>13881</v>
      </c>
      <c r="B1003" t="s">
        <v>13882</v>
      </c>
      <c r="C1003" t="s">
        <v>13038</v>
      </c>
      <c r="J1003" t="s">
        <v>13883</v>
      </c>
      <c r="K1003" t="s">
        <v>13861</v>
      </c>
      <c r="L1003" t="s">
        <v>1233</v>
      </c>
      <c r="M1003">
        <v>5</v>
      </c>
      <c r="P1003" s="2" t="s">
        <v>13884</v>
      </c>
      <c r="Q1003" t="s">
        <v>13041</v>
      </c>
      <c r="S1003">
        <v>5.8490242999999997E-2</v>
      </c>
      <c r="T1003">
        <v>1.0347366000000001E-3</v>
      </c>
      <c r="U1003">
        <v>1.6137952000000001E-2</v>
      </c>
      <c r="V1003">
        <v>2.2198714000000001E-3</v>
      </c>
      <c r="W1003">
        <v>2.5155678000000001E-2</v>
      </c>
      <c r="X1003">
        <v>6.7769316999999997E-3</v>
      </c>
      <c r="Y1003">
        <v>1.2500000000000001E-2</v>
      </c>
      <c r="Z1003">
        <v>9.9000000000000005E-2</v>
      </c>
      <c r="AA1003">
        <v>0.3</v>
      </c>
      <c r="AB1003">
        <v>0.60099999999999998</v>
      </c>
      <c r="AC1003">
        <v>-0.57120000000000004</v>
      </c>
      <c r="AD1003" t="s">
        <v>48</v>
      </c>
      <c r="AE1003" t="s">
        <v>48</v>
      </c>
      <c r="AF1003" t="s">
        <v>48</v>
      </c>
    </row>
    <row r="1004" spans="1:32" hidden="1" outlineLevel="1" x14ac:dyDescent="0.2">
      <c r="A1004" t="s">
        <v>13885</v>
      </c>
      <c r="B1004" t="s">
        <v>13886</v>
      </c>
      <c r="C1004" t="s">
        <v>10219</v>
      </c>
      <c r="J1004" t="s">
        <v>13887</v>
      </c>
      <c r="K1004" t="s">
        <v>13861</v>
      </c>
      <c r="L1004" t="s">
        <v>1233</v>
      </c>
      <c r="M1004">
        <v>2</v>
      </c>
      <c r="P1004" s="2" t="s">
        <v>13888</v>
      </c>
      <c r="Q1004" t="s">
        <v>10138</v>
      </c>
      <c r="S1004">
        <v>0.48501870000000002</v>
      </c>
      <c r="T1004">
        <v>2.3076923999999999E-2</v>
      </c>
      <c r="U1004">
        <v>0.39409557000000001</v>
      </c>
      <c r="V1004">
        <v>1.1247349E-2</v>
      </c>
      <c r="W1004">
        <v>0.43396309999999999</v>
      </c>
      <c r="X1004">
        <v>7.6637166000000003E-3</v>
      </c>
      <c r="Y1004">
        <v>0.5</v>
      </c>
      <c r="Z1004">
        <v>0.251</v>
      </c>
      <c r="AA1004">
        <v>0.19800000000000001</v>
      </c>
      <c r="AB1004">
        <v>0.55100000000000005</v>
      </c>
      <c r="AC1004">
        <v>0.28689999999999999</v>
      </c>
      <c r="AD1004" t="s">
        <v>48</v>
      </c>
      <c r="AE1004" t="s">
        <v>48</v>
      </c>
      <c r="AF1004" t="s">
        <v>48</v>
      </c>
    </row>
    <row r="1005" spans="1:32" hidden="1" outlineLevel="1" x14ac:dyDescent="0.2">
      <c r="A1005" t="s">
        <v>13889</v>
      </c>
      <c r="B1005" t="s">
        <v>13890</v>
      </c>
      <c r="C1005" t="s">
        <v>10029</v>
      </c>
      <c r="J1005" t="s">
        <v>13891</v>
      </c>
      <c r="K1005" t="s">
        <v>13861</v>
      </c>
      <c r="L1005" t="s">
        <v>1233</v>
      </c>
      <c r="M1005">
        <v>1</v>
      </c>
      <c r="P1005" s="2" t="s">
        <v>13892</v>
      </c>
      <c r="Q1005" t="s">
        <v>10032</v>
      </c>
      <c r="S1005">
        <v>8.0042349999999998E-2</v>
      </c>
      <c r="T1005">
        <v>1.8310547E-3</v>
      </c>
      <c r="U1005">
        <v>2.3516347999999999E-2</v>
      </c>
      <c r="V1005">
        <v>3.9402717000000002E-3</v>
      </c>
      <c r="W1005">
        <v>3.2578910000000003E-2</v>
      </c>
      <c r="X1005">
        <v>8.1815470000000008E-3</v>
      </c>
      <c r="Y1005">
        <v>-0.1095238095238095</v>
      </c>
      <c r="Z1005">
        <v>8.8999999999999996E-2</v>
      </c>
      <c r="AA1005">
        <v>0.13600000000000001</v>
      </c>
      <c r="AB1005">
        <v>0.77500000000000002</v>
      </c>
      <c r="AC1005">
        <v>-0.65710000000000002</v>
      </c>
      <c r="AD1005" t="s">
        <v>48</v>
      </c>
      <c r="AE1005" t="s">
        <v>48</v>
      </c>
      <c r="AF1005" t="s">
        <v>48</v>
      </c>
    </row>
    <row r="1006" spans="1:32" hidden="1" outlineLevel="1" x14ac:dyDescent="0.2">
      <c r="A1006" t="s">
        <v>13893</v>
      </c>
      <c r="B1006" t="s">
        <v>13758</v>
      </c>
      <c r="C1006" t="s">
        <v>10047</v>
      </c>
      <c r="J1006" t="s">
        <v>13894</v>
      </c>
      <c r="K1006" t="s">
        <v>13861</v>
      </c>
      <c r="L1006" t="s">
        <v>1233</v>
      </c>
      <c r="M1006">
        <v>1</v>
      </c>
      <c r="P1006" s="2" t="s">
        <v>13895</v>
      </c>
      <c r="Q1006" t="s">
        <v>47</v>
      </c>
      <c r="S1006">
        <v>1.1246625E-2</v>
      </c>
      <c r="T1006">
        <v>5.0783160000000003E-4</v>
      </c>
      <c r="U1006">
        <v>1.0228404E-2</v>
      </c>
      <c r="V1006">
        <v>1.7296498E-3</v>
      </c>
      <c r="W1006">
        <v>7.9118790000000001E-3</v>
      </c>
      <c r="X1006">
        <v>6.4403419999999999E-3</v>
      </c>
      <c r="Y1006">
        <v>-1.5476190476190459E-2</v>
      </c>
      <c r="Z1006">
        <v>0.29399999999999998</v>
      </c>
      <c r="AA1006">
        <v>0.1</v>
      </c>
      <c r="AB1006">
        <v>0.60699999999999998</v>
      </c>
      <c r="AC1006">
        <v>0.95120000000000005</v>
      </c>
      <c r="AD1006" t="s">
        <v>48</v>
      </c>
      <c r="AE1006" t="s">
        <v>48</v>
      </c>
      <c r="AF1006" t="s">
        <v>48</v>
      </c>
    </row>
    <row r="1007" spans="1:32" hidden="1" outlineLevel="1" x14ac:dyDescent="0.2">
      <c r="A1007" t="s">
        <v>13896</v>
      </c>
      <c r="B1007" t="s">
        <v>13897</v>
      </c>
      <c r="C1007" t="s">
        <v>10255</v>
      </c>
      <c r="J1007" t="s">
        <v>13898</v>
      </c>
      <c r="K1007" t="s">
        <v>13861</v>
      </c>
      <c r="L1007" t="s">
        <v>1233</v>
      </c>
      <c r="M1007">
        <v>2</v>
      </c>
      <c r="P1007" s="2" t="s">
        <v>13899</v>
      </c>
      <c r="Q1007" t="s">
        <v>10258</v>
      </c>
      <c r="S1007">
        <v>3.0741978E-2</v>
      </c>
      <c r="T1007">
        <v>9.8228450000000011E-4</v>
      </c>
      <c r="U1007">
        <v>1.1116544000000001E-2</v>
      </c>
      <c r="V1007">
        <v>2.034882E-3</v>
      </c>
      <c r="W1007">
        <v>1.6784931999999999E-2</v>
      </c>
      <c r="X1007">
        <v>7.3012349999999997E-3</v>
      </c>
      <c r="Y1007">
        <v>7.4206349206349193E-2</v>
      </c>
      <c r="Z1007">
        <v>0.153</v>
      </c>
      <c r="AA1007">
        <v>1.4999999999999999E-2</v>
      </c>
      <c r="AB1007">
        <v>0.83099999999999996</v>
      </c>
      <c r="AC1007">
        <v>0.92479999999999996</v>
      </c>
      <c r="AD1007" t="s">
        <v>48</v>
      </c>
      <c r="AE1007" t="s">
        <v>48</v>
      </c>
      <c r="AF1007" t="s">
        <v>48</v>
      </c>
    </row>
    <row r="1008" spans="1:32" hidden="1" outlineLevel="1" x14ac:dyDescent="0.2">
      <c r="A1008" t="s">
        <v>13900</v>
      </c>
      <c r="B1008" t="s">
        <v>13901</v>
      </c>
      <c r="C1008" t="s">
        <v>13902</v>
      </c>
      <c r="J1008" t="s">
        <v>13903</v>
      </c>
      <c r="K1008" t="s">
        <v>13861</v>
      </c>
      <c r="L1008" t="s">
        <v>1233</v>
      </c>
      <c r="M1008">
        <v>0</v>
      </c>
      <c r="P1008" s="2" t="s">
        <v>13904</v>
      </c>
      <c r="Q1008" t="s">
        <v>47</v>
      </c>
      <c r="S1008">
        <v>2.8620722000000001E-2</v>
      </c>
      <c r="T1008">
        <v>1.039505E-3</v>
      </c>
      <c r="U1008">
        <v>1.3576009E-2</v>
      </c>
      <c r="V1008">
        <v>4.8097213999999996E-3</v>
      </c>
      <c r="W1008">
        <v>1.5340924000000001E-2</v>
      </c>
      <c r="X1008">
        <v>7.1976690000000003E-3</v>
      </c>
      <c r="Y1008">
        <v>3.2513227513227508E-2</v>
      </c>
      <c r="Z1008">
        <v>0.19400000000000001</v>
      </c>
      <c r="AA1008">
        <v>9.9000000000000005E-2</v>
      </c>
      <c r="AB1008">
        <v>0.70699999999999996</v>
      </c>
      <c r="AC1008">
        <v>0.95179999999999998</v>
      </c>
      <c r="AD1008" t="s">
        <v>48</v>
      </c>
      <c r="AE1008" t="s">
        <v>48</v>
      </c>
      <c r="AF1008" t="s">
        <v>48</v>
      </c>
    </row>
    <row r="1009" spans="1:32" hidden="1" outlineLevel="1" x14ac:dyDescent="0.2">
      <c r="A1009" t="s">
        <v>13905</v>
      </c>
      <c r="B1009" t="s">
        <v>13906</v>
      </c>
      <c r="C1009" t="s">
        <v>13907</v>
      </c>
      <c r="J1009" t="s">
        <v>13908</v>
      </c>
      <c r="K1009" t="s">
        <v>13861</v>
      </c>
      <c r="L1009" t="s">
        <v>1233</v>
      </c>
      <c r="M1009">
        <v>-1</v>
      </c>
      <c r="P1009" s="2" t="s">
        <v>13909</v>
      </c>
      <c r="Q1009" t="s">
        <v>11193</v>
      </c>
      <c r="S1009">
        <v>1.5330595000000001E-2</v>
      </c>
      <c r="T1009">
        <v>5.7458879999999996E-4</v>
      </c>
      <c r="U1009">
        <v>9.8697320000000009E-3</v>
      </c>
      <c r="V1009">
        <v>1.5539099999999999E-3</v>
      </c>
      <c r="W1009">
        <v>9.4318869999999999E-3</v>
      </c>
      <c r="X1009">
        <v>6.6151096999999999E-3</v>
      </c>
      <c r="Y1009">
        <v>0.53333333333333333</v>
      </c>
      <c r="Z1009">
        <v>0</v>
      </c>
      <c r="AA1009">
        <v>9.2999999999999999E-2</v>
      </c>
      <c r="AB1009">
        <v>0.90700000000000003</v>
      </c>
      <c r="AC1009">
        <v>-0.45490000000000003</v>
      </c>
      <c r="AD1009" t="s">
        <v>48</v>
      </c>
      <c r="AE1009" t="s">
        <v>48</v>
      </c>
      <c r="AF1009" t="s">
        <v>48</v>
      </c>
    </row>
    <row r="1010" spans="1:32" hidden="1" outlineLevel="1" x14ac:dyDescent="0.2">
      <c r="A1010" t="s">
        <v>13910</v>
      </c>
      <c r="B1010" t="s">
        <v>13911</v>
      </c>
      <c r="C1010" t="s">
        <v>13912</v>
      </c>
      <c r="J1010" t="s">
        <v>13913</v>
      </c>
      <c r="K1010" t="s">
        <v>13861</v>
      </c>
      <c r="L1010" t="s">
        <v>1233</v>
      </c>
      <c r="M1010">
        <v>1</v>
      </c>
      <c r="P1010" s="2" t="s">
        <v>13914</v>
      </c>
      <c r="Q1010" t="s">
        <v>47</v>
      </c>
      <c r="S1010">
        <v>0.10045706</v>
      </c>
      <c r="T1010">
        <v>3.4523010000000001E-3</v>
      </c>
      <c r="U1010">
        <v>3.7403381999999999E-2</v>
      </c>
      <c r="V1010">
        <v>5.2944972999999999E-2</v>
      </c>
      <c r="W1010">
        <v>2.264188E-2</v>
      </c>
      <c r="X1010">
        <v>1.0550622000000001E-2</v>
      </c>
      <c r="Y1010">
        <v>0.16190476190476191</v>
      </c>
      <c r="Z1010">
        <v>0.13500000000000001</v>
      </c>
      <c r="AA1010">
        <v>0.14399999999999999</v>
      </c>
      <c r="AB1010">
        <v>0.72099999999999997</v>
      </c>
      <c r="AC1010">
        <v>-7.7200000000000005E-2</v>
      </c>
      <c r="AD1010" t="s">
        <v>48</v>
      </c>
      <c r="AE1010" t="s">
        <v>48</v>
      </c>
      <c r="AF1010" t="s">
        <v>48</v>
      </c>
    </row>
    <row r="1011" spans="1:32" hidden="1" outlineLevel="1" x14ac:dyDescent="0.2">
      <c r="A1011" t="s">
        <v>13915</v>
      </c>
      <c r="B1011" t="s">
        <v>13916</v>
      </c>
      <c r="C1011" t="s">
        <v>13234</v>
      </c>
      <c r="J1011" t="s">
        <v>13917</v>
      </c>
      <c r="K1011" t="s">
        <v>13861</v>
      </c>
      <c r="L1011" t="s">
        <v>1233</v>
      </c>
      <c r="M1011">
        <v>1</v>
      </c>
      <c r="P1011" s="2" t="s">
        <v>13918</v>
      </c>
      <c r="Q1011" t="s">
        <v>10060</v>
      </c>
      <c r="S1011">
        <v>0.4269174</v>
      </c>
      <c r="T1011">
        <v>9.2697140000000001E-3</v>
      </c>
      <c r="U1011">
        <v>7.7731855000000002E-2</v>
      </c>
      <c r="V1011">
        <v>7.2145819999999998E-3</v>
      </c>
      <c r="W1011">
        <v>0.48627715999999999</v>
      </c>
      <c r="X1011">
        <v>1.0395273E-2</v>
      </c>
      <c r="Y1011">
        <v>3.1481481481481471E-2</v>
      </c>
      <c r="Z1011">
        <v>4.3999999999999997E-2</v>
      </c>
      <c r="AA1011">
        <v>7.0000000000000007E-2</v>
      </c>
      <c r="AB1011">
        <v>0.88600000000000001</v>
      </c>
      <c r="AC1011">
        <v>-0.2969</v>
      </c>
      <c r="AD1011" t="s">
        <v>48</v>
      </c>
      <c r="AE1011" t="s">
        <v>48</v>
      </c>
      <c r="AF1011" t="s">
        <v>48</v>
      </c>
    </row>
    <row r="1012" spans="1:32" hidden="1" outlineLevel="1" x14ac:dyDescent="0.2">
      <c r="P1012" s="2"/>
    </row>
    <row r="1013" spans="1:32" hidden="1" outlineLevel="1" x14ac:dyDescent="0.2">
      <c r="A1013" t="s">
        <v>13919</v>
      </c>
      <c r="B1013" t="s">
        <v>13920</v>
      </c>
      <c r="C1013" t="s">
        <v>13921</v>
      </c>
      <c r="J1013" t="s">
        <v>13922</v>
      </c>
      <c r="K1013" t="s">
        <v>13861</v>
      </c>
      <c r="L1013" t="s">
        <v>1233</v>
      </c>
      <c r="M1013">
        <v>1</v>
      </c>
      <c r="P1013" s="2" t="s">
        <v>13923</v>
      </c>
      <c r="Q1013" t="s">
        <v>47</v>
      </c>
      <c r="S1013">
        <v>9.3949009999999999E-2</v>
      </c>
      <c r="T1013">
        <v>2.1362305E-3</v>
      </c>
      <c r="U1013">
        <v>1.5898836999999999E-2</v>
      </c>
      <c r="V1013">
        <v>5.0687062999999997E-3</v>
      </c>
      <c r="W1013">
        <v>3.1477100000000001E-2</v>
      </c>
      <c r="X1013">
        <v>1.1715741E-2</v>
      </c>
      <c r="Y1013">
        <v>9.5238095238095177E-3</v>
      </c>
      <c r="Z1013">
        <v>0.122</v>
      </c>
      <c r="AA1013">
        <v>0.16600000000000001</v>
      </c>
      <c r="AB1013">
        <v>0.71199999999999997</v>
      </c>
      <c r="AC1013">
        <v>-0.38850000000000001</v>
      </c>
      <c r="AD1013" t="s">
        <v>48</v>
      </c>
      <c r="AE1013" t="s">
        <v>48</v>
      </c>
      <c r="AF1013" t="s">
        <v>48</v>
      </c>
    </row>
    <row r="1014" spans="1:32" hidden="1" outlineLevel="1" x14ac:dyDescent="0.2">
      <c r="A1014" t="s">
        <v>13924</v>
      </c>
      <c r="B1014" t="s">
        <v>13925</v>
      </c>
      <c r="C1014" t="s">
        <v>13902</v>
      </c>
      <c r="J1014" t="s">
        <v>13926</v>
      </c>
      <c r="K1014" t="s">
        <v>13862</v>
      </c>
      <c r="L1014" t="s">
        <v>1263</v>
      </c>
      <c r="M1014">
        <v>2</v>
      </c>
      <c r="P1014" s="2" t="s">
        <v>13927</v>
      </c>
      <c r="Q1014" t="s">
        <v>47</v>
      </c>
      <c r="S1014">
        <v>1.7969468999999998E-2</v>
      </c>
      <c r="T1014">
        <v>8.2492830000000005E-4</v>
      </c>
      <c r="U1014">
        <v>1.2277958E-2</v>
      </c>
      <c r="V1014">
        <v>2.6823444999999999E-3</v>
      </c>
      <c r="W1014">
        <v>9.7548900000000004E-3</v>
      </c>
      <c r="X1014">
        <v>7.3530180000000002E-3</v>
      </c>
      <c r="Y1014">
        <v>0.11517857142857151</v>
      </c>
      <c r="Z1014">
        <v>0.21099999999999999</v>
      </c>
      <c r="AA1014">
        <v>0</v>
      </c>
      <c r="AB1014">
        <v>0.78900000000000003</v>
      </c>
      <c r="AC1014">
        <v>0.70960000000000001</v>
      </c>
      <c r="AD1014" t="s">
        <v>48</v>
      </c>
      <c r="AE1014" t="s">
        <v>48</v>
      </c>
      <c r="AF1014" t="s">
        <v>48</v>
      </c>
    </row>
    <row r="1015" spans="1:32" hidden="1" outlineLevel="1" x14ac:dyDescent="0.2">
      <c r="A1015" t="s">
        <v>13928</v>
      </c>
      <c r="B1015" t="s">
        <v>13388</v>
      </c>
      <c r="C1015" t="s">
        <v>13929</v>
      </c>
      <c r="J1015" t="s">
        <v>13930</v>
      </c>
      <c r="K1015" t="s">
        <v>13867</v>
      </c>
      <c r="L1015" t="s">
        <v>1263</v>
      </c>
      <c r="M1015">
        <v>1</v>
      </c>
      <c r="P1015" s="2" t="s">
        <v>13931</v>
      </c>
      <c r="Q1015" t="s">
        <v>10471</v>
      </c>
      <c r="S1015">
        <v>3.2627537999999998E-2</v>
      </c>
      <c r="T1015">
        <v>1.2874602999999999E-3</v>
      </c>
      <c r="U1015">
        <v>1.309778E-2</v>
      </c>
      <c r="V1015">
        <v>6.6966120000000002E-3</v>
      </c>
      <c r="W1015">
        <v>1.6860934000000001E-2</v>
      </c>
      <c r="X1015">
        <v>6.5633263000000001E-3</v>
      </c>
      <c r="Y1015">
        <v>-0.18882575757575759</v>
      </c>
      <c r="Z1015">
        <v>4.2000000000000003E-2</v>
      </c>
      <c r="AA1015">
        <v>9.8000000000000004E-2</v>
      </c>
      <c r="AB1015">
        <v>0.86</v>
      </c>
      <c r="AC1015">
        <v>-0.44040000000000001</v>
      </c>
      <c r="AD1015" t="s">
        <v>48</v>
      </c>
      <c r="AE1015" t="s">
        <v>48</v>
      </c>
      <c r="AF1015" t="s">
        <v>48</v>
      </c>
    </row>
    <row r="1016" spans="1:32" hidden="1" outlineLevel="1" x14ac:dyDescent="0.2">
      <c r="A1016" t="s">
        <v>13932</v>
      </c>
      <c r="B1016" t="s">
        <v>13933</v>
      </c>
      <c r="C1016" t="s">
        <v>13934</v>
      </c>
      <c r="J1016" t="s">
        <v>13935</v>
      </c>
      <c r="K1016" t="s">
        <v>13872</v>
      </c>
      <c r="L1016" t="s">
        <v>1263</v>
      </c>
      <c r="M1016">
        <v>1</v>
      </c>
      <c r="P1016" s="2" t="s">
        <v>13936</v>
      </c>
      <c r="Q1016" t="s">
        <v>10471</v>
      </c>
      <c r="S1016">
        <v>1.5896067E-2</v>
      </c>
      <c r="T1016">
        <v>9.8228450000000011E-4</v>
      </c>
      <c r="U1016">
        <v>1.1406898E-2</v>
      </c>
      <c r="V1016">
        <v>2.0071338000000002E-3</v>
      </c>
      <c r="W1016">
        <v>8.0068789999999997E-3</v>
      </c>
      <c r="X1016">
        <v>7.8708479999999997E-3</v>
      </c>
      <c r="Y1016">
        <v>0.4</v>
      </c>
      <c r="Z1016">
        <v>0.21099999999999999</v>
      </c>
      <c r="AA1016">
        <v>0</v>
      </c>
      <c r="AB1016">
        <v>0.78900000000000003</v>
      </c>
      <c r="AC1016">
        <v>0.34</v>
      </c>
      <c r="AD1016" t="s">
        <v>48</v>
      </c>
      <c r="AE1016" t="s">
        <v>48</v>
      </c>
      <c r="AF1016" t="s">
        <v>48</v>
      </c>
    </row>
    <row r="1017" spans="1:32" hidden="1" outlineLevel="1" x14ac:dyDescent="0.2">
      <c r="P1017" s="2"/>
    </row>
    <row r="1018" spans="1:32" hidden="1" outlineLevel="1" x14ac:dyDescent="0.2">
      <c r="A1018" t="s">
        <v>13938</v>
      </c>
      <c r="B1018" t="s">
        <v>13939</v>
      </c>
      <c r="C1018" t="s">
        <v>13940</v>
      </c>
      <c r="J1018" t="s">
        <v>13941</v>
      </c>
      <c r="K1018" t="s">
        <v>13937</v>
      </c>
      <c r="L1018" t="s">
        <v>1233</v>
      </c>
      <c r="M1018">
        <v>14</v>
      </c>
      <c r="P1018" s="2" t="s">
        <v>13942</v>
      </c>
      <c r="Q1018" t="s">
        <v>47</v>
      </c>
      <c r="S1018">
        <v>0.45243697999999999</v>
      </c>
      <c r="T1018">
        <v>2.3411208999999999E-2</v>
      </c>
      <c r="U1018">
        <v>0.21564959</v>
      </c>
      <c r="V1018">
        <v>7.7565099999999998E-2</v>
      </c>
      <c r="W1018">
        <v>0.48627715999999999</v>
      </c>
      <c r="X1018">
        <v>1.2751401000000001E-2</v>
      </c>
      <c r="Y1018">
        <v>0</v>
      </c>
      <c r="Z1018">
        <v>4.8000000000000001E-2</v>
      </c>
      <c r="AA1018">
        <v>0</v>
      </c>
      <c r="AB1018">
        <v>0.95199999999999996</v>
      </c>
      <c r="AC1018">
        <v>0.19009999999999999</v>
      </c>
      <c r="AD1018" t="s">
        <v>48</v>
      </c>
      <c r="AE1018" t="s">
        <v>48</v>
      </c>
      <c r="AF1018" t="s">
        <v>48</v>
      </c>
    </row>
    <row r="1019" spans="1:32" hidden="1" outlineLevel="1" x14ac:dyDescent="0.2">
      <c r="A1019" t="s">
        <v>13943</v>
      </c>
      <c r="B1019" t="s">
        <v>13944</v>
      </c>
      <c r="C1019" t="s">
        <v>10024</v>
      </c>
      <c r="J1019" t="s">
        <v>13945</v>
      </c>
      <c r="K1019" t="s">
        <v>13937</v>
      </c>
      <c r="L1019" t="s">
        <v>1233</v>
      </c>
      <c r="M1019">
        <v>10</v>
      </c>
      <c r="P1019" s="2" t="s">
        <v>13946</v>
      </c>
      <c r="Q1019" t="s">
        <v>47</v>
      </c>
      <c r="S1019">
        <v>6.7380086000000006E-2</v>
      </c>
      <c r="T1019">
        <v>1.9264220999999999E-3</v>
      </c>
      <c r="U1019">
        <v>1.9895467999999999E-2</v>
      </c>
      <c r="V1019">
        <v>6.4376269999999996E-3</v>
      </c>
      <c r="W1019">
        <v>2.9273475E-2</v>
      </c>
      <c r="X1019">
        <v>7.754337E-3</v>
      </c>
      <c r="Y1019">
        <v>0.1689660580964929</v>
      </c>
      <c r="Z1019">
        <v>9.8000000000000004E-2</v>
      </c>
      <c r="AA1019">
        <v>0.105</v>
      </c>
      <c r="AB1019">
        <v>0.79700000000000004</v>
      </c>
      <c r="AC1019">
        <v>-3.2800000000000003E-2</v>
      </c>
      <c r="AD1019" t="s">
        <v>48</v>
      </c>
      <c r="AE1019" t="s">
        <v>48</v>
      </c>
      <c r="AF1019" t="s">
        <v>48</v>
      </c>
    </row>
    <row r="1020" spans="1:32" hidden="1" outlineLevel="1" x14ac:dyDescent="0.2">
      <c r="A1020" t="s">
        <v>13947</v>
      </c>
      <c r="B1020" t="s">
        <v>13948</v>
      </c>
      <c r="C1020" t="s">
        <v>10189</v>
      </c>
      <c r="J1020" t="s">
        <v>13949</v>
      </c>
      <c r="K1020" t="s">
        <v>13937</v>
      </c>
      <c r="L1020" t="s">
        <v>1233</v>
      </c>
      <c r="M1020">
        <v>6</v>
      </c>
      <c r="P1020" s="2" t="s">
        <v>13950</v>
      </c>
      <c r="Q1020" t="s">
        <v>47</v>
      </c>
      <c r="S1020">
        <v>0.60254883999999997</v>
      </c>
      <c r="T1020">
        <v>0.16960317</v>
      </c>
      <c r="U1020">
        <v>0.46460026999999998</v>
      </c>
      <c r="V1020">
        <v>0.10221587</v>
      </c>
      <c r="W1020">
        <v>0.54471385000000005</v>
      </c>
      <c r="X1020">
        <v>1.30621E-2</v>
      </c>
      <c r="Y1020">
        <v>0.14727272727272731</v>
      </c>
      <c r="Z1020">
        <v>8.4000000000000005E-2</v>
      </c>
      <c r="AA1020">
        <v>8.5000000000000006E-2</v>
      </c>
      <c r="AB1020">
        <v>0.83199999999999996</v>
      </c>
      <c r="AC1020">
        <v>-0.26700000000000002</v>
      </c>
      <c r="AD1020" t="s">
        <v>48</v>
      </c>
      <c r="AE1020" t="s">
        <v>48</v>
      </c>
      <c r="AF1020" t="s">
        <v>48</v>
      </c>
    </row>
    <row r="1021" spans="1:32" hidden="1" outlineLevel="1" x14ac:dyDescent="0.2">
      <c r="A1021" t="s">
        <v>13951</v>
      </c>
      <c r="B1021" t="s">
        <v>13952</v>
      </c>
      <c r="C1021" t="s">
        <v>13953</v>
      </c>
      <c r="J1021" t="s">
        <v>13954</v>
      </c>
      <c r="K1021" t="s">
        <v>13937</v>
      </c>
      <c r="L1021" t="s">
        <v>1233</v>
      </c>
      <c r="M1021">
        <v>5</v>
      </c>
      <c r="P1021" s="2" t="s">
        <v>13955</v>
      </c>
      <c r="Q1021" t="s">
        <v>47</v>
      </c>
      <c r="S1021">
        <v>0.15103401</v>
      </c>
      <c r="T1021">
        <v>3.0136108000000002E-3</v>
      </c>
      <c r="U1021">
        <v>1.6137952000000001E-2</v>
      </c>
      <c r="V1021">
        <v>7.8805430000000003E-3</v>
      </c>
      <c r="W1021">
        <v>5.9061307E-2</v>
      </c>
      <c r="X1021">
        <v>1.1689849E-2</v>
      </c>
      <c r="Y1021">
        <v>0</v>
      </c>
      <c r="Z1021">
        <v>0</v>
      </c>
      <c r="AA1021">
        <v>0.158</v>
      </c>
      <c r="AB1021">
        <v>0.84199999999999997</v>
      </c>
      <c r="AC1021">
        <v>-0.49390000000000001</v>
      </c>
      <c r="AD1021" t="s">
        <v>48</v>
      </c>
      <c r="AE1021" t="s">
        <v>48</v>
      </c>
      <c r="AF1021" t="s">
        <v>48</v>
      </c>
    </row>
    <row r="1022" spans="1:32" hidden="1" outlineLevel="1" x14ac:dyDescent="0.2">
      <c r="A1022" t="s">
        <v>13956</v>
      </c>
      <c r="B1022" t="s">
        <v>13957</v>
      </c>
      <c r="C1022" t="s">
        <v>13958</v>
      </c>
      <c r="J1022" t="s">
        <v>13959</v>
      </c>
      <c r="K1022" t="s">
        <v>13937</v>
      </c>
      <c r="L1022" t="s">
        <v>1233</v>
      </c>
      <c r="M1022">
        <v>5</v>
      </c>
      <c r="P1022" s="2" t="s">
        <v>13960</v>
      </c>
      <c r="Q1022" t="s">
        <v>47</v>
      </c>
      <c r="S1022">
        <v>0.64262059999999999</v>
      </c>
      <c r="T1022">
        <v>2.9626916999999999E-2</v>
      </c>
      <c r="U1022">
        <v>0.27747264999999999</v>
      </c>
      <c r="V1022">
        <v>0.12208463999999999</v>
      </c>
      <c r="W1022">
        <v>0.67254376000000005</v>
      </c>
      <c r="X1022">
        <v>8.4534080000000008E-3</v>
      </c>
      <c r="Y1022">
        <v>0</v>
      </c>
      <c r="Z1022">
        <v>0</v>
      </c>
      <c r="AA1022">
        <v>0</v>
      </c>
      <c r="AB1022">
        <v>1</v>
      </c>
      <c r="AC1022">
        <v>0</v>
      </c>
      <c r="AD1022" t="s">
        <v>48</v>
      </c>
      <c r="AE1022" t="s">
        <v>48</v>
      </c>
      <c r="AF1022" t="s">
        <v>48</v>
      </c>
    </row>
    <row r="1023" spans="1:32" hidden="1" outlineLevel="1" x14ac:dyDescent="0.2">
      <c r="A1023" t="s">
        <v>13961</v>
      </c>
      <c r="B1023" t="s">
        <v>13962</v>
      </c>
      <c r="C1023" t="s">
        <v>13963</v>
      </c>
      <c r="J1023" t="s">
        <v>13964</v>
      </c>
      <c r="K1023" t="s">
        <v>13937</v>
      </c>
      <c r="L1023" t="s">
        <v>1233</v>
      </c>
      <c r="M1023">
        <v>5</v>
      </c>
      <c r="P1023" s="2" t="s">
        <v>13965</v>
      </c>
      <c r="Q1023" t="s">
        <v>13966</v>
      </c>
      <c r="S1023">
        <v>0.16591948000000001</v>
      </c>
      <c r="T1023">
        <v>5.1879882999999998E-3</v>
      </c>
      <c r="U1023">
        <v>3.4397303999999997E-2</v>
      </c>
      <c r="V1023">
        <v>8.9904800000000003E-3</v>
      </c>
      <c r="W1023">
        <v>7.9354010000000003E-2</v>
      </c>
      <c r="X1023">
        <v>1.3702838E-2</v>
      </c>
      <c r="Y1023">
        <v>1.0000000000000019E-2</v>
      </c>
      <c r="Z1023">
        <v>9.8000000000000004E-2</v>
      </c>
      <c r="AA1023">
        <v>0.17</v>
      </c>
      <c r="AB1023">
        <v>0.73099999999999998</v>
      </c>
      <c r="AC1023">
        <v>-0.85519999999999996</v>
      </c>
      <c r="AD1023" t="s">
        <v>48</v>
      </c>
      <c r="AE1023" t="s">
        <v>48</v>
      </c>
      <c r="AF1023" t="s">
        <v>48</v>
      </c>
    </row>
    <row r="1024" spans="1:32" hidden="1" outlineLevel="1" x14ac:dyDescent="0.2">
      <c r="A1024" t="s">
        <v>13967</v>
      </c>
      <c r="B1024" t="s">
        <v>13968</v>
      </c>
      <c r="C1024" t="s">
        <v>13969</v>
      </c>
      <c r="J1024" t="s">
        <v>13970</v>
      </c>
      <c r="K1024" t="s">
        <v>13937</v>
      </c>
      <c r="L1024" t="s">
        <v>1233</v>
      </c>
      <c r="M1024">
        <v>3</v>
      </c>
      <c r="P1024" s="2" t="s">
        <v>13971</v>
      </c>
      <c r="Q1024" t="s">
        <v>13972</v>
      </c>
      <c r="S1024">
        <v>0.10089093</v>
      </c>
      <c r="T1024">
        <v>1.4019012E-3</v>
      </c>
      <c r="U1024">
        <v>1.3268576000000001E-2</v>
      </c>
      <c r="V1024">
        <v>2.9783275E-3</v>
      </c>
      <c r="W1024">
        <v>4.3836470000000002E-2</v>
      </c>
      <c r="X1024">
        <v>6.0519689999999999E-3</v>
      </c>
      <c r="Y1024">
        <v>0.4063492063492064</v>
      </c>
      <c r="Z1024">
        <v>4.5999999999999999E-2</v>
      </c>
      <c r="AA1024">
        <v>4.3999999999999997E-2</v>
      </c>
      <c r="AB1024">
        <v>0.91100000000000003</v>
      </c>
      <c r="AC1024">
        <v>2.4299999999999999E-2</v>
      </c>
      <c r="AD1024" t="s">
        <v>48</v>
      </c>
      <c r="AE1024" t="s">
        <v>48</v>
      </c>
      <c r="AF1024" t="s">
        <v>48</v>
      </c>
    </row>
    <row r="1025" spans="1:32" hidden="1" outlineLevel="1" x14ac:dyDescent="0.2">
      <c r="A1025" t="s">
        <v>13973</v>
      </c>
      <c r="B1025" t="s">
        <v>13974</v>
      </c>
      <c r="C1025" t="s">
        <v>13975</v>
      </c>
      <c r="J1025" t="s">
        <v>13976</v>
      </c>
      <c r="K1025" t="s">
        <v>13937</v>
      </c>
      <c r="L1025" t="s">
        <v>1233</v>
      </c>
      <c r="M1025">
        <v>1</v>
      </c>
      <c r="P1025" s="2" t="s">
        <v>13977</v>
      </c>
      <c r="Q1025" t="s">
        <v>47</v>
      </c>
      <c r="S1025">
        <v>0.36043652999999998</v>
      </c>
      <c r="T1025">
        <v>1.083374E-2</v>
      </c>
      <c r="U1025">
        <v>7.2559269999999995E-2</v>
      </c>
      <c r="V1025">
        <v>2.7614836E-2</v>
      </c>
      <c r="W1025">
        <v>0.40243408000000003</v>
      </c>
      <c r="X1025">
        <v>1.1586282999999999E-2</v>
      </c>
      <c r="Y1025">
        <v>5.4651988636363662E-2</v>
      </c>
      <c r="Z1025">
        <v>9.5000000000000001E-2</v>
      </c>
      <c r="AA1025">
        <v>0.14299999999999999</v>
      </c>
      <c r="AB1025">
        <v>0.76200000000000001</v>
      </c>
      <c r="AC1025">
        <v>-0.98560000000000003</v>
      </c>
      <c r="AD1025" t="s">
        <v>48</v>
      </c>
      <c r="AE1025" t="s">
        <v>48</v>
      </c>
      <c r="AF1025" t="s">
        <v>48</v>
      </c>
    </row>
    <row r="1026" spans="1:32" hidden="1" outlineLevel="1" x14ac:dyDescent="0.2">
      <c r="A1026" t="s">
        <v>13978</v>
      </c>
      <c r="B1026" t="s">
        <v>13979</v>
      </c>
      <c r="C1026" t="s">
        <v>13234</v>
      </c>
      <c r="J1026" t="s">
        <v>13980</v>
      </c>
      <c r="K1026" t="s">
        <v>13937</v>
      </c>
      <c r="L1026" t="s">
        <v>1233</v>
      </c>
      <c r="M1026">
        <v>1</v>
      </c>
      <c r="P1026" s="2" t="s">
        <v>13981</v>
      </c>
      <c r="Q1026" t="s">
        <v>10060</v>
      </c>
      <c r="S1026">
        <v>0.58851710000000002</v>
      </c>
      <c r="T1026">
        <v>0.16960317</v>
      </c>
      <c r="U1026">
        <v>0.3283819</v>
      </c>
      <c r="V1026">
        <v>7.0120230000000006E-2</v>
      </c>
      <c r="W1026">
        <v>0.53014355999999996</v>
      </c>
      <c r="X1026">
        <v>0.28362189999999998</v>
      </c>
      <c r="Y1026">
        <v>-0.15555555555555561</v>
      </c>
      <c r="Z1026">
        <v>0</v>
      </c>
      <c r="AA1026">
        <v>0</v>
      </c>
      <c r="AB1026">
        <v>1</v>
      </c>
      <c r="AC1026">
        <v>0</v>
      </c>
      <c r="AD1026" t="s">
        <v>48</v>
      </c>
      <c r="AE1026" t="s">
        <v>48</v>
      </c>
      <c r="AF1026" t="s">
        <v>48</v>
      </c>
    </row>
    <row r="1027" spans="1:32" hidden="1" outlineLevel="1" x14ac:dyDescent="0.2">
      <c r="A1027" t="s">
        <v>13982</v>
      </c>
      <c r="B1027" t="s">
        <v>13983</v>
      </c>
      <c r="C1027" t="s">
        <v>10047</v>
      </c>
      <c r="J1027" t="s">
        <v>13984</v>
      </c>
      <c r="K1027" t="s">
        <v>13937</v>
      </c>
      <c r="L1027" t="s">
        <v>1233</v>
      </c>
      <c r="M1027">
        <v>1</v>
      </c>
      <c r="P1027" s="2" t="s">
        <v>13985</v>
      </c>
      <c r="Q1027" t="s">
        <v>47</v>
      </c>
      <c r="S1027">
        <v>5.0326355000000003E-2</v>
      </c>
      <c r="T1027">
        <v>8.4877013999999998E-4</v>
      </c>
      <c r="U1027">
        <v>1.03821205E-2</v>
      </c>
      <c r="V1027">
        <v>3.6257899999999998E-3</v>
      </c>
      <c r="W1027">
        <v>2.4511115999999999E-2</v>
      </c>
      <c r="X1027">
        <v>6.4144502000000004E-3</v>
      </c>
      <c r="Y1027">
        <v>0.125</v>
      </c>
      <c r="Z1027">
        <v>0.19600000000000001</v>
      </c>
      <c r="AA1027">
        <v>0</v>
      </c>
      <c r="AB1027">
        <v>0.80400000000000005</v>
      </c>
      <c r="AC1027">
        <v>0.68079999999999996</v>
      </c>
      <c r="AD1027" t="s">
        <v>48</v>
      </c>
      <c r="AE1027" t="s">
        <v>48</v>
      </c>
      <c r="AF1027" t="s">
        <v>48</v>
      </c>
    </row>
    <row r="1028" spans="1:32" hidden="1" outlineLevel="1" x14ac:dyDescent="0.2">
      <c r="A1028" t="s">
        <v>13986</v>
      </c>
      <c r="B1028" t="s">
        <v>13987</v>
      </c>
      <c r="C1028" t="s">
        <v>10035</v>
      </c>
      <c r="J1028" t="s">
        <v>13988</v>
      </c>
      <c r="K1028" t="s">
        <v>13937</v>
      </c>
      <c r="L1028" t="s">
        <v>1233</v>
      </c>
      <c r="M1028">
        <v>1</v>
      </c>
      <c r="P1028" s="2" t="s">
        <v>13989</v>
      </c>
      <c r="Q1028" t="s">
        <v>10038</v>
      </c>
      <c r="S1028">
        <v>2.4613906000000001E-2</v>
      </c>
      <c r="T1028">
        <v>8.058548E-4</v>
      </c>
      <c r="U1028">
        <v>1.1184863E-2</v>
      </c>
      <c r="V1028">
        <v>2.6453468000000001E-3</v>
      </c>
      <c r="W1028">
        <v>1.1540900999999999E-2</v>
      </c>
      <c r="X1028">
        <v>7.1070487999999998E-3</v>
      </c>
      <c r="Y1028">
        <v>0</v>
      </c>
      <c r="Z1028">
        <v>0</v>
      </c>
      <c r="AA1028">
        <v>0.18</v>
      </c>
      <c r="AB1028">
        <v>0.82</v>
      </c>
      <c r="AC1028">
        <v>-0.29599999999999999</v>
      </c>
      <c r="AD1028" t="s">
        <v>48</v>
      </c>
      <c r="AE1028" t="s">
        <v>48</v>
      </c>
      <c r="AF1028" t="s">
        <v>48</v>
      </c>
    </row>
    <row r="1029" spans="1:32" hidden="1" outlineLevel="1" x14ac:dyDescent="0.2">
      <c r="A1029" t="s">
        <v>13990</v>
      </c>
      <c r="B1029" t="s">
        <v>13991</v>
      </c>
      <c r="C1029" t="s">
        <v>13992</v>
      </c>
      <c r="J1029" t="s">
        <v>13993</v>
      </c>
      <c r="K1029" t="s">
        <v>13937</v>
      </c>
      <c r="L1029" t="s">
        <v>1233</v>
      </c>
      <c r="M1029">
        <v>3</v>
      </c>
      <c r="P1029" s="2" t="s">
        <v>13994</v>
      </c>
      <c r="Q1029" t="s">
        <v>12244</v>
      </c>
      <c r="S1029">
        <v>0.47886392</v>
      </c>
      <c r="T1029">
        <v>2.8730227000000001E-2</v>
      </c>
      <c r="U1029">
        <v>0.21456863000000001</v>
      </c>
      <c r="V1029">
        <v>7.6737890000000003E-2</v>
      </c>
      <c r="W1029">
        <v>0.50154860000000001</v>
      </c>
      <c r="X1029">
        <v>5.9796512000000003E-2</v>
      </c>
      <c r="Y1029">
        <v>-0.45</v>
      </c>
      <c r="Z1029">
        <v>0</v>
      </c>
      <c r="AA1029">
        <v>9.5000000000000001E-2</v>
      </c>
      <c r="AB1029">
        <v>0.90500000000000003</v>
      </c>
      <c r="AC1029">
        <v>-0.70960000000000001</v>
      </c>
      <c r="AD1029" t="s">
        <v>48</v>
      </c>
      <c r="AE1029" t="s">
        <v>48</v>
      </c>
      <c r="AF1029" t="s">
        <v>48</v>
      </c>
    </row>
    <row r="1030" spans="1:32" hidden="1" outlineLevel="1" x14ac:dyDescent="0.2">
      <c r="A1030" t="s">
        <v>13995</v>
      </c>
      <c r="B1030" t="s">
        <v>13996</v>
      </c>
      <c r="C1030" t="s">
        <v>13902</v>
      </c>
      <c r="J1030" t="s">
        <v>13997</v>
      </c>
      <c r="K1030" t="s">
        <v>13937</v>
      </c>
      <c r="L1030" t="s">
        <v>1233</v>
      </c>
      <c r="M1030">
        <v>2</v>
      </c>
      <c r="P1030" s="2" t="s">
        <v>13998</v>
      </c>
      <c r="Q1030" t="s">
        <v>47</v>
      </c>
      <c r="S1030">
        <v>8.0042349999999998E-2</v>
      </c>
      <c r="T1030">
        <v>1.9454956E-3</v>
      </c>
      <c r="U1030">
        <v>2.0237060000000001E-2</v>
      </c>
      <c r="V1030">
        <v>5.6236745000000001E-3</v>
      </c>
      <c r="W1030">
        <v>3.3019635999999998E-2</v>
      </c>
      <c r="X1030">
        <v>7.0164282999999996E-3</v>
      </c>
      <c r="Y1030">
        <v>0.19500915750915751</v>
      </c>
      <c r="Z1030">
        <v>0.151</v>
      </c>
      <c r="AA1030">
        <v>6.0999999999999999E-2</v>
      </c>
      <c r="AB1030">
        <v>0.78900000000000003</v>
      </c>
      <c r="AC1030">
        <v>0.95330000000000004</v>
      </c>
      <c r="AD1030" t="s">
        <v>48</v>
      </c>
      <c r="AE1030" t="s">
        <v>48</v>
      </c>
      <c r="AF1030" t="s">
        <v>48</v>
      </c>
    </row>
    <row r="1031" spans="1:32" hidden="1" outlineLevel="1" x14ac:dyDescent="0.2">
      <c r="P1031" s="2"/>
    </row>
    <row r="1032" spans="1:32" hidden="1" outlineLevel="1" x14ac:dyDescent="0.2">
      <c r="A1032" t="s">
        <v>13999</v>
      </c>
      <c r="B1032" t="s">
        <v>14000</v>
      </c>
      <c r="C1032" t="s">
        <v>14001</v>
      </c>
      <c r="J1032" t="s">
        <v>14002</v>
      </c>
      <c r="K1032" t="s">
        <v>13937</v>
      </c>
      <c r="L1032" t="s">
        <v>1233</v>
      </c>
      <c r="M1032">
        <v>1</v>
      </c>
      <c r="P1032" s="2" t="s">
        <v>14003</v>
      </c>
      <c r="Q1032" t="s">
        <v>47</v>
      </c>
      <c r="S1032">
        <v>0.25462921999999999</v>
      </c>
      <c r="T1032">
        <v>4.0435790000000003E-3</v>
      </c>
      <c r="U1032">
        <v>2.4267851999999999E-2</v>
      </c>
      <c r="V1032">
        <v>6.8076057000000002E-3</v>
      </c>
      <c r="W1032">
        <v>0.16846494000000001</v>
      </c>
      <c r="X1032">
        <v>6.5180165999999999E-3</v>
      </c>
      <c r="Y1032">
        <v>0</v>
      </c>
      <c r="Z1032">
        <v>6.5000000000000002E-2</v>
      </c>
      <c r="AA1032">
        <v>7.9000000000000001E-2</v>
      </c>
      <c r="AB1032">
        <v>0.85599999999999998</v>
      </c>
      <c r="AC1032">
        <v>-8.5400000000000004E-2</v>
      </c>
      <c r="AD1032" t="s">
        <v>48</v>
      </c>
      <c r="AE1032" t="s">
        <v>48</v>
      </c>
      <c r="AF1032" t="s">
        <v>48</v>
      </c>
    </row>
    <row r="1033" spans="1:32" hidden="1" outlineLevel="1" x14ac:dyDescent="0.2">
      <c r="A1033" t="s">
        <v>14004</v>
      </c>
      <c r="B1033" t="s">
        <v>14005</v>
      </c>
      <c r="C1033" t="s">
        <v>14006</v>
      </c>
      <c r="J1033" t="s">
        <v>14007</v>
      </c>
      <c r="K1033" t="s">
        <v>13937</v>
      </c>
      <c r="L1033" t="s">
        <v>1233</v>
      </c>
      <c r="M1033">
        <v>1</v>
      </c>
      <c r="P1033" s="2" t="s">
        <v>14008</v>
      </c>
      <c r="Q1033" t="s">
        <v>14009</v>
      </c>
      <c r="S1033">
        <v>0.20572066</v>
      </c>
      <c r="T1033">
        <v>5.7983399999999999E-3</v>
      </c>
      <c r="U1033">
        <v>5.0680234999999997E-2</v>
      </c>
      <c r="V1033">
        <v>6.7336100000000001E-3</v>
      </c>
      <c r="W1033">
        <v>0.10148193</v>
      </c>
      <c r="X1033">
        <v>1.7328756000000001E-2</v>
      </c>
      <c r="Y1033">
        <v>0.13444444444444439</v>
      </c>
      <c r="Z1033">
        <v>0.19900000000000001</v>
      </c>
      <c r="AA1033">
        <v>0.161</v>
      </c>
      <c r="AB1033">
        <v>0.64</v>
      </c>
      <c r="AC1033">
        <v>0.52669999999999995</v>
      </c>
      <c r="AD1033" t="s">
        <v>48</v>
      </c>
      <c r="AE1033" t="s">
        <v>48</v>
      </c>
      <c r="AF1033" t="s">
        <v>48</v>
      </c>
    </row>
    <row r="1034" spans="1:32" hidden="1" outlineLevel="1" x14ac:dyDescent="0.2">
      <c r="A1034" t="s">
        <v>14010</v>
      </c>
      <c r="B1034" t="s">
        <v>14011</v>
      </c>
      <c r="C1034" t="s">
        <v>14012</v>
      </c>
      <c r="J1034" t="s">
        <v>14013</v>
      </c>
      <c r="K1034" t="s">
        <v>13938</v>
      </c>
      <c r="L1034" t="s">
        <v>1263</v>
      </c>
      <c r="M1034">
        <v>5</v>
      </c>
      <c r="P1034" s="2" t="s">
        <v>14014</v>
      </c>
      <c r="Q1034" t="s">
        <v>47</v>
      </c>
      <c r="S1034">
        <v>7.1312399999999996E-3</v>
      </c>
      <c r="T1034">
        <v>5.4836272999999995E-4</v>
      </c>
      <c r="U1034">
        <v>1.0313802E-2</v>
      </c>
      <c r="V1034">
        <v>1.5816584E-3</v>
      </c>
      <c r="W1034">
        <v>6.306369E-3</v>
      </c>
      <c r="X1034">
        <v>6.4403419999999999E-3</v>
      </c>
      <c r="Y1034">
        <v>6.6666666666666666E-2</v>
      </c>
      <c r="Z1034">
        <v>0.27200000000000002</v>
      </c>
      <c r="AA1034">
        <v>0</v>
      </c>
      <c r="AB1034">
        <v>0.72799999999999998</v>
      </c>
      <c r="AC1034">
        <v>0.89059999999999995</v>
      </c>
      <c r="AD1034" t="s">
        <v>48</v>
      </c>
      <c r="AE1034" t="s">
        <v>48</v>
      </c>
      <c r="AF1034" t="s">
        <v>48</v>
      </c>
    </row>
    <row r="1035" spans="1:32" hidden="1" outlineLevel="1" x14ac:dyDescent="0.2">
      <c r="A1035" t="s">
        <v>14015</v>
      </c>
      <c r="B1035" t="s">
        <v>14016</v>
      </c>
      <c r="C1035" t="s">
        <v>14012</v>
      </c>
      <c r="J1035" t="s">
        <v>14017</v>
      </c>
      <c r="K1035" t="s">
        <v>13943</v>
      </c>
      <c r="L1035" t="s">
        <v>1263</v>
      </c>
      <c r="M1035">
        <v>3</v>
      </c>
      <c r="P1035" s="2" t="s">
        <v>14018</v>
      </c>
      <c r="Q1035" t="s">
        <v>47</v>
      </c>
      <c r="S1035">
        <v>1.3634177000000001E-2</v>
      </c>
      <c r="T1035">
        <v>1.0108948000000001E-3</v>
      </c>
      <c r="U1035">
        <v>1.4771583E-2</v>
      </c>
      <c r="V1035">
        <v>2.9228306000000002E-3</v>
      </c>
      <c r="W1035">
        <v>8.2538809999999994E-3</v>
      </c>
      <c r="X1035">
        <v>6.9258080000000003E-3</v>
      </c>
      <c r="Y1035">
        <v>0.25</v>
      </c>
      <c r="Z1035">
        <v>0.39900000000000002</v>
      </c>
      <c r="AA1035">
        <v>0</v>
      </c>
      <c r="AB1035">
        <v>0.60099999999999998</v>
      </c>
      <c r="AC1035">
        <v>0.8518</v>
      </c>
      <c r="AD1035" t="s">
        <v>48</v>
      </c>
      <c r="AE1035" t="s">
        <v>48</v>
      </c>
      <c r="AF1035" t="s">
        <v>48</v>
      </c>
    </row>
    <row r="1036" spans="1:32" hidden="1" outlineLevel="1" x14ac:dyDescent="0.2">
      <c r="A1036" t="s">
        <v>14019</v>
      </c>
      <c r="B1036" t="s">
        <v>14020</v>
      </c>
      <c r="C1036" t="s">
        <v>14012</v>
      </c>
      <c r="J1036" t="s">
        <v>14021</v>
      </c>
      <c r="K1036" t="s">
        <v>13947</v>
      </c>
      <c r="L1036" t="s">
        <v>1263</v>
      </c>
      <c r="M1036">
        <v>1</v>
      </c>
      <c r="P1036" s="2" t="s">
        <v>14022</v>
      </c>
      <c r="Q1036" t="s">
        <v>47</v>
      </c>
      <c r="S1036">
        <v>1.4199649999999999E-2</v>
      </c>
      <c r="T1036">
        <v>7.1048737000000003E-4</v>
      </c>
      <c r="U1036">
        <v>1.1936366E-2</v>
      </c>
      <c r="V1036">
        <v>3.9587705000000001E-3</v>
      </c>
      <c r="W1036">
        <v>8.2728809999999993E-3</v>
      </c>
      <c r="X1036">
        <v>6.6539470000000003E-3</v>
      </c>
      <c r="Y1036">
        <v>0.53333333333333333</v>
      </c>
      <c r="Z1036">
        <v>0.151</v>
      </c>
      <c r="AA1036">
        <v>0</v>
      </c>
      <c r="AB1036">
        <v>0.84899999999999998</v>
      </c>
      <c r="AC1036">
        <v>0.91339999999999999</v>
      </c>
      <c r="AD1036" t="s">
        <v>48</v>
      </c>
      <c r="AE1036" t="s">
        <v>48</v>
      </c>
      <c r="AF1036" t="s">
        <v>48</v>
      </c>
    </row>
    <row r="1037" spans="1:32" hidden="1" outlineLevel="1" x14ac:dyDescent="0.2">
      <c r="A1037" t="s">
        <v>14023</v>
      </c>
      <c r="B1037" t="s">
        <v>14024</v>
      </c>
      <c r="C1037" t="s">
        <v>14012</v>
      </c>
      <c r="J1037" t="s">
        <v>14025</v>
      </c>
      <c r="K1037" t="s">
        <v>13947</v>
      </c>
      <c r="L1037" t="s">
        <v>1263</v>
      </c>
      <c r="M1037">
        <v>1</v>
      </c>
      <c r="P1037" s="2" t="s">
        <v>14026</v>
      </c>
      <c r="Q1037" t="s">
        <v>47</v>
      </c>
      <c r="S1037">
        <v>3.1449064999999998E-2</v>
      </c>
      <c r="T1037">
        <v>8.7261200000000004E-4</v>
      </c>
      <c r="U1037">
        <v>1.1970524999999999E-2</v>
      </c>
      <c r="V1037">
        <v>3.1633168000000001E-3</v>
      </c>
      <c r="W1037">
        <v>1.4390918000000001E-2</v>
      </c>
      <c r="X1037">
        <v>6.3626673000000003E-3</v>
      </c>
      <c r="Y1037">
        <v>0</v>
      </c>
      <c r="Z1037">
        <v>0</v>
      </c>
      <c r="AA1037">
        <v>8.5000000000000006E-2</v>
      </c>
      <c r="AB1037">
        <v>0.91500000000000004</v>
      </c>
      <c r="AC1037">
        <v>-0.1027</v>
      </c>
      <c r="AD1037" t="s">
        <v>48</v>
      </c>
      <c r="AE1037" t="s">
        <v>48</v>
      </c>
      <c r="AF1037" t="s">
        <v>48</v>
      </c>
    </row>
    <row r="1038" spans="1:32" hidden="1" outlineLevel="1" x14ac:dyDescent="0.2">
      <c r="A1038" t="s">
        <v>14027</v>
      </c>
      <c r="B1038" t="s">
        <v>14028</v>
      </c>
      <c r="C1038" t="s">
        <v>14012</v>
      </c>
      <c r="J1038" t="s">
        <v>14029</v>
      </c>
      <c r="K1038" t="s">
        <v>13951</v>
      </c>
      <c r="L1038" t="s">
        <v>1263</v>
      </c>
      <c r="M1038">
        <v>2</v>
      </c>
      <c r="P1038" s="2" t="s">
        <v>14030</v>
      </c>
      <c r="Q1038" t="s">
        <v>47</v>
      </c>
      <c r="S1038">
        <v>1.3131535E-2</v>
      </c>
      <c r="T1038">
        <v>1.1825562E-3</v>
      </c>
      <c r="U1038">
        <v>1.4669105E-2</v>
      </c>
      <c r="V1038">
        <v>4.1252609999999999E-3</v>
      </c>
      <c r="W1038">
        <v>7.8358779999999992E-3</v>
      </c>
      <c r="X1038">
        <v>7.9744150000000003E-3</v>
      </c>
      <c r="Y1038">
        <v>0</v>
      </c>
      <c r="Z1038">
        <v>0.36599999999999999</v>
      </c>
      <c r="AA1038">
        <v>0</v>
      </c>
      <c r="AB1038">
        <v>0.63400000000000001</v>
      </c>
      <c r="AC1038">
        <v>0.63690000000000002</v>
      </c>
      <c r="AD1038" t="s">
        <v>48</v>
      </c>
      <c r="AE1038" t="s">
        <v>48</v>
      </c>
      <c r="AF1038" t="s">
        <v>48</v>
      </c>
    </row>
    <row r="1039" spans="1:32" hidden="1" outlineLevel="1" x14ac:dyDescent="0.2">
      <c r="A1039" t="s">
        <v>14031</v>
      </c>
      <c r="B1039" t="s">
        <v>14032</v>
      </c>
      <c r="C1039" t="s">
        <v>14012</v>
      </c>
      <c r="J1039" t="s">
        <v>14033</v>
      </c>
      <c r="K1039" t="s">
        <v>13956</v>
      </c>
      <c r="L1039" t="s">
        <v>1263</v>
      </c>
      <c r="M1039">
        <v>1</v>
      </c>
      <c r="P1039" s="2" t="s">
        <v>14034</v>
      </c>
      <c r="Q1039" t="s">
        <v>47</v>
      </c>
      <c r="S1039">
        <v>1.005285E-2</v>
      </c>
      <c r="T1039">
        <v>9.8228450000000011E-4</v>
      </c>
      <c r="U1039">
        <v>1.2824506499999999E-2</v>
      </c>
      <c r="V1039">
        <v>2.7563404000000001E-3</v>
      </c>
      <c r="W1039">
        <v>7.0378734000000002E-3</v>
      </c>
      <c r="X1039">
        <v>8.0003069999999999E-3</v>
      </c>
      <c r="Y1039">
        <v>0</v>
      </c>
      <c r="Z1039">
        <v>0.217</v>
      </c>
      <c r="AA1039">
        <v>0</v>
      </c>
      <c r="AB1039">
        <v>0.78300000000000003</v>
      </c>
      <c r="AC1039">
        <v>0.36120000000000002</v>
      </c>
      <c r="AD1039" t="s">
        <v>48</v>
      </c>
      <c r="AE1039" t="s">
        <v>48</v>
      </c>
      <c r="AF1039" t="s">
        <v>48</v>
      </c>
    </row>
    <row r="1040" spans="1:32" hidden="1" outlineLevel="1" x14ac:dyDescent="0.2">
      <c r="A1040" t="s">
        <v>14035</v>
      </c>
      <c r="B1040" t="s">
        <v>14036</v>
      </c>
      <c r="C1040" t="s">
        <v>14012</v>
      </c>
      <c r="J1040" t="s">
        <v>14037</v>
      </c>
      <c r="K1040" t="s">
        <v>13961</v>
      </c>
      <c r="L1040" t="s">
        <v>1263</v>
      </c>
      <c r="M1040">
        <v>1</v>
      </c>
      <c r="P1040" s="2" t="s">
        <v>14038</v>
      </c>
      <c r="Q1040" t="s">
        <v>47</v>
      </c>
      <c r="S1040">
        <v>9.8643580000000002E-3</v>
      </c>
      <c r="T1040">
        <v>1.1587143E-3</v>
      </c>
      <c r="U1040">
        <v>1.4395831E-2</v>
      </c>
      <c r="V1040">
        <v>3.4777985E-3</v>
      </c>
      <c r="W1040">
        <v>7.0853736E-3</v>
      </c>
      <c r="X1040">
        <v>7.3918556000000003E-3</v>
      </c>
      <c r="Y1040">
        <v>0</v>
      </c>
      <c r="Z1040">
        <v>0.46400000000000002</v>
      </c>
      <c r="AA1040">
        <v>0</v>
      </c>
      <c r="AB1040">
        <v>0.53600000000000003</v>
      </c>
      <c r="AC1040">
        <v>0.63690000000000002</v>
      </c>
      <c r="AD1040" t="s">
        <v>48</v>
      </c>
      <c r="AE1040" t="s">
        <v>48</v>
      </c>
      <c r="AF1040" t="s">
        <v>48</v>
      </c>
    </row>
    <row r="1041" spans="1:32" hidden="1" outlineLevel="1" x14ac:dyDescent="0.2">
      <c r="A1041" t="s">
        <v>14039</v>
      </c>
      <c r="B1041" t="s">
        <v>14040</v>
      </c>
      <c r="C1041" t="s">
        <v>14012</v>
      </c>
      <c r="J1041" t="s">
        <v>14041</v>
      </c>
      <c r="K1041" t="s">
        <v>13967</v>
      </c>
      <c r="L1041" t="s">
        <v>1263</v>
      </c>
      <c r="M1041">
        <v>1</v>
      </c>
      <c r="P1041" s="2" t="s">
        <v>14042</v>
      </c>
      <c r="Q1041" t="s">
        <v>47</v>
      </c>
      <c r="S1041">
        <v>9.236055E-3</v>
      </c>
      <c r="T1041">
        <v>8.8691710000000001E-4</v>
      </c>
      <c r="U1041">
        <v>1.2858665999999999E-2</v>
      </c>
      <c r="V1041">
        <v>2.6638457E-3</v>
      </c>
      <c r="W1041">
        <v>6.8288719999999997E-3</v>
      </c>
      <c r="X1041">
        <v>7.5601499999999999E-3</v>
      </c>
      <c r="Y1041">
        <v>0.6</v>
      </c>
      <c r="Z1041">
        <v>0.58899999999999997</v>
      </c>
      <c r="AA1041">
        <v>0</v>
      </c>
      <c r="AB1041">
        <v>0.41099999999999998</v>
      </c>
      <c r="AC1041">
        <v>0.82250000000000001</v>
      </c>
      <c r="AD1041" t="s">
        <v>48</v>
      </c>
      <c r="AE1041" t="s">
        <v>48</v>
      </c>
      <c r="AF1041" t="s">
        <v>48</v>
      </c>
    </row>
    <row r="1042" spans="1:32" hidden="1" outlineLevel="1" x14ac:dyDescent="0.2">
      <c r="A1042" t="s">
        <v>14043</v>
      </c>
      <c r="B1042" t="s">
        <v>14044</v>
      </c>
      <c r="C1042" t="s">
        <v>14012</v>
      </c>
      <c r="J1042" t="s">
        <v>14045</v>
      </c>
      <c r="K1042" t="s">
        <v>13973</v>
      </c>
      <c r="L1042" t="s">
        <v>1263</v>
      </c>
      <c r="M1042">
        <v>1</v>
      </c>
      <c r="P1042" s="2" t="s">
        <v>14046</v>
      </c>
      <c r="Q1042" t="s">
        <v>47</v>
      </c>
      <c r="S1042">
        <v>1.0429831000000001E-2</v>
      </c>
      <c r="T1042">
        <v>1.2493134000000001E-3</v>
      </c>
      <c r="U1042">
        <v>1.442999E-2</v>
      </c>
      <c r="V1042">
        <v>3.6072909999999999E-3</v>
      </c>
      <c r="W1042">
        <v>7.2658747000000001E-3</v>
      </c>
      <c r="X1042">
        <v>8.1815470000000008E-3</v>
      </c>
      <c r="Y1042">
        <v>0.25</v>
      </c>
      <c r="Z1042">
        <v>0.39</v>
      </c>
      <c r="AA1042">
        <v>0</v>
      </c>
      <c r="AB1042">
        <v>0.61</v>
      </c>
      <c r="AC1042">
        <v>0.69620000000000004</v>
      </c>
      <c r="AD1042" t="s">
        <v>48</v>
      </c>
      <c r="AE1042" t="s">
        <v>48</v>
      </c>
      <c r="AF1042" t="s">
        <v>48</v>
      </c>
    </row>
    <row r="1043" spans="1:32" hidden="1" outlineLevel="1" x14ac:dyDescent="0.2">
      <c r="A1043" t="s">
        <v>14047</v>
      </c>
      <c r="B1043" t="s">
        <v>12869</v>
      </c>
      <c r="C1043" t="s">
        <v>14012</v>
      </c>
      <c r="J1043" t="s">
        <v>14048</v>
      </c>
      <c r="K1043" t="s">
        <v>13982</v>
      </c>
      <c r="L1043" t="s">
        <v>1263</v>
      </c>
      <c r="M1043">
        <v>1</v>
      </c>
      <c r="P1043" s="2" t="s">
        <v>14049</v>
      </c>
      <c r="Q1043" t="s">
        <v>47</v>
      </c>
      <c r="S1043">
        <v>1.0618321999999999E-2</v>
      </c>
      <c r="T1043">
        <v>1.373291E-3</v>
      </c>
      <c r="U1043">
        <v>1.4703264000000001E-2</v>
      </c>
      <c r="V1043">
        <v>3.4592997000000001E-3</v>
      </c>
      <c r="W1043">
        <v>7.5508766E-3</v>
      </c>
      <c r="X1043">
        <v>7.9485230000000007E-3</v>
      </c>
      <c r="Y1043">
        <v>0</v>
      </c>
      <c r="Z1043">
        <v>0.63400000000000001</v>
      </c>
      <c r="AA1043">
        <v>0</v>
      </c>
      <c r="AB1043">
        <v>0.36599999999999999</v>
      </c>
      <c r="AC1043">
        <v>0.63690000000000002</v>
      </c>
      <c r="AD1043" t="s">
        <v>48</v>
      </c>
      <c r="AE1043" t="s">
        <v>48</v>
      </c>
      <c r="AF1043" t="s">
        <v>48</v>
      </c>
    </row>
    <row r="1044" spans="1:32" hidden="1" outlineLevel="1" x14ac:dyDescent="0.2">
      <c r="A1044" t="s">
        <v>14050</v>
      </c>
      <c r="B1044" t="s">
        <v>14051</v>
      </c>
      <c r="C1044" t="s">
        <v>14052</v>
      </c>
      <c r="J1044" t="s">
        <v>14053</v>
      </c>
      <c r="K1044" t="s">
        <v>13990</v>
      </c>
      <c r="L1044" t="s">
        <v>1263</v>
      </c>
      <c r="M1044">
        <v>4</v>
      </c>
      <c r="P1044" s="2" t="s">
        <v>14054</v>
      </c>
      <c r="Q1044" t="s">
        <v>47</v>
      </c>
      <c r="S1044">
        <v>6.5797309999999998E-2</v>
      </c>
      <c r="T1044">
        <v>1.4591217000000001E-3</v>
      </c>
      <c r="U1044">
        <v>1.4976537999999999E-2</v>
      </c>
      <c r="V1044">
        <v>6.2896360000000004E-3</v>
      </c>
      <c r="W1044">
        <v>2.3737640000000001E-2</v>
      </c>
      <c r="X1044">
        <v>6.3432488000000004E-3</v>
      </c>
      <c r="Y1044">
        <v>0</v>
      </c>
      <c r="Z1044">
        <v>0</v>
      </c>
      <c r="AA1044">
        <v>0</v>
      </c>
      <c r="AB1044">
        <v>1</v>
      </c>
      <c r="AC1044">
        <v>0</v>
      </c>
      <c r="AD1044" t="s">
        <v>48</v>
      </c>
      <c r="AE1044" t="s">
        <v>48</v>
      </c>
      <c r="AF1044" t="s">
        <v>48</v>
      </c>
    </row>
    <row r="1045" spans="1:32" hidden="1" outlineLevel="1" x14ac:dyDescent="0.2">
      <c r="A1045" t="s">
        <v>14055</v>
      </c>
      <c r="B1045" t="s">
        <v>14056</v>
      </c>
      <c r="C1045" t="s">
        <v>14057</v>
      </c>
      <c r="J1045" t="s">
        <v>14058</v>
      </c>
      <c r="K1045" t="s">
        <v>13990</v>
      </c>
      <c r="L1045" t="s">
        <v>1263</v>
      </c>
      <c r="M1045">
        <v>4</v>
      </c>
      <c r="P1045" s="2" t="s">
        <v>14059</v>
      </c>
      <c r="Q1045" t="s">
        <v>47</v>
      </c>
      <c r="S1045">
        <v>0.14603140000000001</v>
      </c>
      <c r="T1045">
        <v>6.7901610000000003E-3</v>
      </c>
      <c r="U1045">
        <v>7.1912690000000001E-2</v>
      </c>
      <c r="V1045">
        <v>2.3997233999999999E-2</v>
      </c>
      <c r="W1045">
        <v>6.634661E-2</v>
      </c>
      <c r="X1045">
        <v>8.6864319999999991E-3</v>
      </c>
      <c r="Y1045">
        <v>0</v>
      </c>
      <c r="Z1045">
        <v>0</v>
      </c>
      <c r="AA1045">
        <v>0</v>
      </c>
      <c r="AB1045">
        <v>1</v>
      </c>
      <c r="AC1045">
        <v>0</v>
      </c>
      <c r="AD1045" t="s">
        <v>48</v>
      </c>
      <c r="AE1045" t="s">
        <v>48</v>
      </c>
      <c r="AF1045" t="s">
        <v>48</v>
      </c>
    </row>
    <row r="1046" spans="1:32" hidden="1" outlineLevel="1" x14ac:dyDescent="0.2">
      <c r="A1046" t="s">
        <v>14060</v>
      </c>
      <c r="B1046" t="s">
        <v>10929</v>
      </c>
      <c r="C1046" t="s">
        <v>14012</v>
      </c>
      <c r="J1046" t="s">
        <v>14061</v>
      </c>
      <c r="K1046" t="s">
        <v>13990</v>
      </c>
      <c r="L1046" t="s">
        <v>1263</v>
      </c>
      <c r="M1046">
        <v>6</v>
      </c>
      <c r="P1046" s="2" t="s">
        <v>14062</v>
      </c>
      <c r="Q1046" t="s">
        <v>47</v>
      </c>
      <c r="S1046">
        <v>0.32609169999999998</v>
      </c>
      <c r="T1046">
        <v>2.3076923999999999E-2</v>
      </c>
      <c r="U1046">
        <v>0.19524631000000001</v>
      </c>
      <c r="V1046">
        <v>8.7491579999999999E-2</v>
      </c>
      <c r="W1046">
        <v>0.16622110000000001</v>
      </c>
      <c r="X1046">
        <v>0.13363712999999999</v>
      </c>
      <c r="Y1046">
        <v>-1.8055555555555581E-3</v>
      </c>
      <c r="Z1046">
        <v>6.9000000000000006E-2</v>
      </c>
      <c r="AA1046">
        <v>8.5999999999999993E-2</v>
      </c>
      <c r="AB1046">
        <v>0.84599999999999997</v>
      </c>
      <c r="AC1046">
        <v>-0.78500000000000003</v>
      </c>
      <c r="AD1046" t="s">
        <v>48</v>
      </c>
      <c r="AE1046" t="s">
        <v>48</v>
      </c>
      <c r="AF1046" t="s">
        <v>48</v>
      </c>
    </row>
    <row r="1047" spans="1:32" hidden="1" outlineLevel="1" x14ac:dyDescent="0.2">
      <c r="A1047" t="s">
        <v>14063</v>
      </c>
      <c r="B1047" t="s">
        <v>10203</v>
      </c>
      <c r="C1047" t="s">
        <v>14057</v>
      </c>
      <c r="J1047" t="s">
        <v>14064</v>
      </c>
      <c r="K1047" t="s">
        <v>13990</v>
      </c>
      <c r="L1047" t="s">
        <v>1263</v>
      </c>
      <c r="M1047">
        <v>2</v>
      </c>
      <c r="P1047" s="2" t="s">
        <v>14065</v>
      </c>
      <c r="Q1047" t="s">
        <v>47</v>
      </c>
      <c r="S1047">
        <v>2.107848E-2</v>
      </c>
      <c r="T1047">
        <v>8.5830689999999996E-4</v>
      </c>
      <c r="U1047">
        <v>1.3063620999999999E-2</v>
      </c>
      <c r="V1047">
        <v>2.6638457E-3</v>
      </c>
      <c r="W1047">
        <v>9.1658859999999998E-3</v>
      </c>
      <c r="X1047">
        <v>8.0520890000000001E-3</v>
      </c>
      <c r="Y1047">
        <v>0</v>
      </c>
      <c r="Z1047">
        <v>9.8000000000000004E-2</v>
      </c>
      <c r="AA1047">
        <v>0</v>
      </c>
      <c r="AB1047">
        <v>0.90200000000000002</v>
      </c>
      <c r="AC1047">
        <v>5.16E-2</v>
      </c>
      <c r="AD1047" t="s">
        <v>48</v>
      </c>
      <c r="AE1047" t="s">
        <v>48</v>
      </c>
      <c r="AF1047" t="s">
        <v>48</v>
      </c>
    </row>
    <row r="1048" spans="1:32" hidden="1" outlineLevel="1" x14ac:dyDescent="0.2">
      <c r="A1048" t="s">
        <v>14066</v>
      </c>
      <c r="B1048" t="s">
        <v>14067</v>
      </c>
      <c r="C1048" t="s">
        <v>14068</v>
      </c>
      <c r="J1048" t="s">
        <v>14069</v>
      </c>
      <c r="K1048" t="s">
        <v>13990</v>
      </c>
      <c r="L1048" t="s">
        <v>1263</v>
      </c>
      <c r="M1048">
        <v>3</v>
      </c>
      <c r="P1048" s="2" t="s">
        <v>14070</v>
      </c>
      <c r="Q1048" t="s">
        <v>47</v>
      </c>
      <c r="S1048">
        <v>9.828771E-2</v>
      </c>
      <c r="T1048">
        <v>1.6784668E-3</v>
      </c>
      <c r="U1048">
        <v>2.5770858000000001E-2</v>
      </c>
      <c r="V1048">
        <v>5.9566549999999999E-3</v>
      </c>
      <c r="W1048">
        <v>3.1917824999999997E-2</v>
      </c>
      <c r="X1048">
        <v>6.7575129999999997E-3</v>
      </c>
      <c r="Y1048">
        <v>0</v>
      </c>
      <c r="Z1048">
        <v>9.4E-2</v>
      </c>
      <c r="AA1048">
        <v>0</v>
      </c>
      <c r="AB1048">
        <v>0.90600000000000003</v>
      </c>
      <c r="AC1048">
        <v>0.36120000000000002</v>
      </c>
      <c r="AD1048" t="s">
        <v>48</v>
      </c>
      <c r="AE1048" t="s">
        <v>48</v>
      </c>
      <c r="AF1048" t="s">
        <v>48</v>
      </c>
    </row>
    <row r="1049" spans="1:32" hidden="1" outlineLevel="1" x14ac:dyDescent="0.2">
      <c r="A1049" t="s">
        <v>14071</v>
      </c>
      <c r="B1049" t="s">
        <v>14072</v>
      </c>
      <c r="C1049" t="s">
        <v>14012</v>
      </c>
      <c r="J1049" t="s">
        <v>14073</v>
      </c>
      <c r="K1049" t="s">
        <v>13995</v>
      </c>
      <c r="L1049" t="s">
        <v>1263</v>
      </c>
      <c r="M1049">
        <v>4</v>
      </c>
      <c r="P1049" s="2" t="s">
        <v>14074</v>
      </c>
      <c r="Q1049" t="s">
        <v>47</v>
      </c>
      <c r="S1049">
        <v>1.1435116E-2</v>
      </c>
      <c r="T1049">
        <v>1.0490416999999999E-3</v>
      </c>
      <c r="U1049">
        <v>1.4498308999999999E-2</v>
      </c>
      <c r="V1049">
        <v>3.1633168000000001E-3</v>
      </c>
      <c r="W1049">
        <v>7.5888763999999997E-3</v>
      </c>
      <c r="X1049">
        <v>7.7154995000000004E-3</v>
      </c>
      <c r="Y1049">
        <v>0.4</v>
      </c>
      <c r="Z1049">
        <v>0.35399999999999998</v>
      </c>
      <c r="AA1049">
        <v>0</v>
      </c>
      <c r="AB1049">
        <v>0.64600000000000002</v>
      </c>
      <c r="AC1049">
        <v>0.90100000000000002</v>
      </c>
      <c r="AD1049" t="s">
        <v>48</v>
      </c>
      <c r="AE1049" t="s">
        <v>48</v>
      </c>
      <c r="AF1049" t="s">
        <v>48</v>
      </c>
    </row>
    <row r="1050" spans="1:32" hidden="1" outlineLevel="1" x14ac:dyDescent="0.2">
      <c r="A1050" t="s">
        <v>14075</v>
      </c>
      <c r="B1050" t="s">
        <v>11691</v>
      </c>
      <c r="C1050" t="s">
        <v>14012</v>
      </c>
      <c r="J1050" t="s">
        <v>14076</v>
      </c>
      <c r="K1050" t="s">
        <v>13999</v>
      </c>
      <c r="L1050" t="s">
        <v>1263</v>
      </c>
      <c r="M1050">
        <v>1</v>
      </c>
      <c r="P1050" s="2" t="s">
        <v>14077</v>
      </c>
      <c r="Q1050" t="s">
        <v>47</v>
      </c>
      <c r="S1050">
        <v>0.43720075000000003</v>
      </c>
      <c r="T1050">
        <v>8.5449219999999999E-3</v>
      </c>
      <c r="U1050">
        <v>0.20700184999999999</v>
      </c>
      <c r="V1050">
        <v>5.7346675999999999E-3</v>
      </c>
      <c r="W1050">
        <v>0.48102879999999998</v>
      </c>
      <c r="X1050">
        <v>7.3400719999999996E-3</v>
      </c>
      <c r="Y1050">
        <v>0.19953703703703701</v>
      </c>
      <c r="Z1050">
        <v>0.156</v>
      </c>
      <c r="AA1050">
        <v>0.159</v>
      </c>
      <c r="AB1050">
        <v>0.68500000000000005</v>
      </c>
      <c r="AC1050">
        <v>-0.28539999999999999</v>
      </c>
      <c r="AD1050" t="s">
        <v>48</v>
      </c>
      <c r="AE1050" t="s">
        <v>48</v>
      </c>
      <c r="AF1050" t="s">
        <v>48</v>
      </c>
    </row>
    <row r="1051" spans="1:32" hidden="1" outlineLevel="1" x14ac:dyDescent="0.2">
      <c r="A1051" t="s">
        <v>14078</v>
      </c>
      <c r="B1051" t="s">
        <v>14079</v>
      </c>
      <c r="C1051" t="s">
        <v>10189</v>
      </c>
      <c r="J1051" t="s">
        <v>14080</v>
      </c>
      <c r="K1051" t="s">
        <v>14019</v>
      </c>
      <c r="L1051" t="s">
        <v>1263</v>
      </c>
      <c r="M1051">
        <v>1</v>
      </c>
      <c r="P1051" s="2" t="s">
        <v>14081</v>
      </c>
      <c r="Q1051" t="s">
        <v>47</v>
      </c>
      <c r="S1051">
        <v>0.19939904999999999</v>
      </c>
      <c r="T1051">
        <v>3.3378599999999998E-3</v>
      </c>
      <c r="U1051">
        <v>3.1892240000000002E-2</v>
      </c>
      <c r="V1051">
        <v>8.2505219999999997E-3</v>
      </c>
      <c r="W1051">
        <v>9.7093194999999993E-2</v>
      </c>
      <c r="X1051">
        <v>7.6507707000000001E-3</v>
      </c>
      <c r="Y1051">
        <v>-0.3</v>
      </c>
      <c r="Z1051">
        <v>0.189</v>
      </c>
      <c r="AA1051">
        <v>0.14599999999999999</v>
      </c>
      <c r="AB1051">
        <v>0.66500000000000004</v>
      </c>
      <c r="AC1051">
        <v>0.15559999999999999</v>
      </c>
      <c r="AD1051" t="s">
        <v>48</v>
      </c>
      <c r="AE1051" t="s">
        <v>48</v>
      </c>
      <c r="AF1051" t="s">
        <v>48</v>
      </c>
    </row>
    <row r="1052" spans="1:32" hidden="1" outlineLevel="1" x14ac:dyDescent="0.2">
      <c r="A1052" t="s">
        <v>14082</v>
      </c>
      <c r="B1052" t="s">
        <v>14083</v>
      </c>
      <c r="C1052" t="s">
        <v>10189</v>
      </c>
      <c r="J1052" t="s">
        <v>14084</v>
      </c>
      <c r="K1052" t="s">
        <v>14023</v>
      </c>
      <c r="L1052" t="s">
        <v>1263</v>
      </c>
      <c r="M1052">
        <v>1</v>
      </c>
      <c r="P1052" s="2" t="s">
        <v>14085</v>
      </c>
      <c r="Q1052" t="s">
        <v>47</v>
      </c>
      <c r="S1052">
        <v>2.9563503000000001E-2</v>
      </c>
      <c r="T1052">
        <v>7.5340270000000004E-4</v>
      </c>
      <c r="U1052">
        <v>1.3678487E-2</v>
      </c>
      <c r="V1052">
        <v>2.3678626999999999E-3</v>
      </c>
      <c r="W1052">
        <v>1.3250912E-2</v>
      </c>
      <c r="X1052">
        <v>6.7122029999999999E-3</v>
      </c>
      <c r="Y1052">
        <v>0</v>
      </c>
      <c r="Z1052">
        <v>0</v>
      </c>
      <c r="AA1052">
        <v>0</v>
      </c>
      <c r="AB1052">
        <v>1</v>
      </c>
      <c r="AC1052">
        <v>0</v>
      </c>
      <c r="AD1052" t="s">
        <v>48</v>
      </c>
      <c r="AE1052" t="s">
        <v>48</v>
      </c>
      <c r="AF1052" t="s">
        <v>48</v>
      </c>
    </row>
    <row r="1053" spans="1:32" hidden="1" outlineLevel="1" x14ac:dyDescent="0.2">
      <c r="A1053" t="s">
        <v>14086</v>
      </c>
      <c r="B1053" t="s">
        <v>14087</v>
      </c>
      <c r="C1053" t="s">
        <v>12337</v>
      </c>
      <c r="J1053" t="s">
        <v>14088</v>
      </c>
      <c r="K1053" t="s">
        <v>14060</v>
      </c>
      <c r="L1053" t="s">
        <v>1263</v>
      </c>
      <c r="M1053">
        <v>1</v>
      </c>
      <c r="P1053" s="2" t="s">
        <v>14089</v>
      </c>
      <c r="Q1053" t="s">
        <v>10492</v>
      </c>
      <c r="S1053">
        <v>0.22043826999999999</v>
      </c>
      <c r="T1053">
        <v>6.9808960000000003E-3</v>
      </c>
      <c r="U1053">
        <v>3.8906425000000001E-2</v>
      </c>
      <c r="V1053">
        <v>1.191331E-2</v>
      </c>
      <c r="W1053">
        <v>0.15627414000000001</v>
      </c>
      <c r="X1053">
        <v>7.8190659999999995E-3</v>
      </c>
      <c r="Y1053">
        <v>0.1044642857142857</v>
      </c>
      <c r="Z1053">
        <v>8.6999999999999994E-2</v>
      </c>
      <c r="AA1053">
        <v>6.4000000000000001E-2</v>
      </c>
      <c r="AB1053">
        <v>0.84899999999999998</v>
      </c>
      <c r="AC1053">
        <v>0.46079999999999999</v>
      </c>
      <c r="AD1053" t="s">
        <v>48</v>
      </c>
      <c r="AE1053" t="s">
        <v>48</v>
      </c>
      <c r="AF1053" t="s">
        <v>48</v>
      </c>
    </row>
    <row r="1054" spans="1:32" hidden="1" outlineLevel="1" x14ac:dyDescent="0.2">
      <c r="A1054" t="s">
        <v>14090</v>
      </c>
      <c r="B1054" t="s">
        <v>14091</v>
      </c>
      <c r="C1054" t="s">
        <v>14012</v>
      </c>
      <c r="J1054" t="s">
        <v>14092</v>
      </c>
      <c r="K1054" t="s">
        <v>14060</v>
      </c>
      <c r="L1054" t="s">
        <v>1263</v>
      </c>
      <c r="M1054">
        <v>1</v>
      </c>
      <c r="P1054" s="2" t="s">
        <v>14093</v>
      </c>
      <c r="Q1054" t="s">
        <v>47</v>
      </c>
      <c r="S1054">
        <v>3.2391841999999997E-2</v>
      </c>
      <c r="T1054">
        <v>1.3828277999999999E-3</v>
      </c>
      <c r="U1054">
        <v>1.9007329E-2</v>
      </c>
      <c r="V1054">
        <v>4.5877340000000004E-3</v>
      </c>
      <c r="W1054">
        <v>1.1122898000000001E-2</v>
      </c>
      <c r="X1054">
        <v>9.0489139999999999E-3</v>
      </c>
      <c r="Y1054">
        <v>0</v>
      </c>
      <c r="Z1054">
        <v>0</v>
      </c>
      <c r="AA1054">
        <v>0</v>
      </c>
      <c r="AB1054">
        <v>1</v>
      </c>
      <c r="AC1054">
        <v>0</v>
      </c>
      <c r="AD1054" t="s">
        <v>48</v>
      </c>
      <c r="AE1054" t="s">
        <v>48</v>
      </c>
      <c r="AF1054" t="s">
        <v>48</v>
      </c>
    </row>
    <row r="1055" spans="1:32" hidden="1" outlineLevel="1" x14ac:dyDescent="0.2">
      <c r="A1055" t="s">
        <v>14094</v>
      </c>
      <c r="B1055" t="s">
        <v>14095</v>
      </c>
      <c r="C1055" t="s">
        <v>14012</v>
      </c>
      <c r="J1055" t="s">
        <v>14096</v>
      </c>
      <c r="K1055" t="s">
        <v>14078</v>
      </c>
      <c r="L1055" t="s">
        <v>1263</v>
      </c>
      <c r="M1055">
        <v>1</v>
      </c>
      <c r="P1055" s="2" t="s">
        <v>14097</v>
      </c>
      <c r="Q1055" t="s">
        <v>47</v>
      </c>
      <c r="S1055">
        <v>0.17285149</v>
      </c>
      <c r="T1055">
        <v>4.7111510000000002E-3</v>
      </c>
      <c r="U1055">
        <v>8.8077030000000001E-2</v>
      </c>
      <c r="V1055">
        <v>2.7413857999999999E-2</v>
      </c>
      <c r="W1055">
        <v>6.5822140000000001E-2</v>
      </c>
      <c r="X1055">
        <v>7.9614690000000005E-3</v>
      </c>
      <c r="Y1055">
        <v>-0.125</v>
      </c>
      <c r="Z1055">
        <v>0.112</v>
      </c>
      <c r="AA1055">
        <v>8.1000000000000003E-2</v>
      </c>
      <c r="AB1055">
        <v>0.80700000000000005</v>
      </c>
      <c r="AC1055">
        <v>0.35970000000000002</v>
      </c>
      <c r="AD1055" t="s">
        <v>48</v>
      </c>
      <c r="AE1055" t="s">
        <v>48</v>
      </c>
      <c r="AF1055" t="s">
        <v>48</v>
      </c>
    </row>
    <row r="1056" spans="1:32" hidden="1" outlineLevel="1" x14ac:dyDescent="0.2">
      <c r="A1056" t="s">
        <v>14098</v>
      </c>
      <c r="B1056" t="s">
        <v>14099</v>
      </c>
      <c r="C1056" t="s">
        <v>14012</v>
      </c>
      <c r="J1056" t="s">
        <v>14100</v>
      </c>
      <c r="K1056" t="s">
        <v>14082</v>
      </c>
      <c r="L1056" t="s">
        <v>1263</v>
      </c>
      <c r="M1056">
        <v>1</v>
      </c>
      <c r="P1056" s="2" t="s">
        <v>14101</v>
      </c>
      <c r="Q1056" t="s">
        <v>47</v>
      </c>
      <c r="S1056">
        <v>1.4073989E-2</v>
      </c>
      <c r="T1056">
        <v>9.7274779999999999E-4</v>
      </c>
      <c r="U1056">
        <v>1.4156716999999999E-2</v>
      </c>
      <c r="V1056">
        <v>2.4973554999999999E-3</v>
      </c>
      <c r="W1056">
        <v>8.842885E-3</v>
      </c>
      <c r="X1056">
        <v>7.0811570000000002E-3</v>
      </c>
      <c r="Y1056">
        <v>0.5</v>
      </c>
      <c r="Z1056">
        <v>0.57799999999999996</v>
      </c>
      <c r="AA1056">
        <v>9.2999999999999999E-2</v>
      </c>
      <c r="AB1056">
        <v>0.32900000000000001</v>
      </c>
      <c r="AC1056">
        <v>0.83279999999999998</v>
      </c>
      <c r="AD1056" t="s">
        <v>48</v>
      </c>
      <c r="AE1056" t="s">
        <v>48</v>
      </c>
      <c r="AF1056" t="s">
        <v>48</v>
      </c>
    </row>
    <row r="1057" spans="1:44" collapsed="1" x14ac:dyDescent="0.2">
      <c r="A1057" t="s">
        <v>1100</v>
      </c>
      <c r="B1057" t="s">
        <v>1101</v>
      </c>
      <c r="C1057" t="s">
        <v>1102</v>
      </c>
      <c r="D1057" t="s">
        <v>1103</v>
      </c>
      <c r="E1057" t="s">
        <v>246</v>
      </c>
      <c r="F1057" t="s">
        <v>42</v>
      </c>
      <c r="G1057">
        <v>31</v>
      </c>
      <c r="H1057" t="s">
        <v>43</v>
      </c>
      <c r="I1057">
        <v>38</v>
      </c>
      <c r="J1057" t="s">
        <v>1104</v>
      </c>
      <c r="L1057" t="s">
        <v>45</v>
      </c>
      <c r="M1057">
        <v>16</v>
      </c>
      <c r="N1057">
        <v>0.84</v>
      </c>
      <c r="O1057" s="2" t="s">
        <v>1105</v>
      </c>
      <c r="P1057" s="2" t="s">
        <v>1105</v>
      </c>
      <c r="Q1057" t="s">
        <v>47</v>
      </c>
      <c r="R1057" t="s">
        <v>47</v>
      </c>
      <c r="S1057">
        <v>4.0183347000000001E-2</v>
      </c>
      <c r="T1057">
        <v>1.8501282E-3</v>
      </c>
      <c r="U1057">
        <v>1.8324144000000001E-2</v>
      </c>
      <c r="V1057">
        <v>4.5137386999999996E-3</v>
      </c>
      <c r="W1057">
        <v>1.7614283000000001E-2</v>
      </c>
      <c r="X1057">
        <v>7.2235605000000001E-3</v>
      </c>
      <c r="Y1057">
        <v>1.6052350427350429E-2</v>
      </c>
      <c r="Z1057">
        <v>0.09</v>
      </c>
      <c r="AA1057">
        <v>7.3999999999999996E-2</v>
      </c>
      <c r="AB1057">
        <v>0.83499999999999996</v>
      </c>
      <c r="AC1057">
        <v>0.74819999999999998</v>
      </c>
      <c r="AD1057" t="s">
        <v>48</v>
      </c>
      <c r="AE1057" t="s">
        <v>48</v>
      </c>
      <c r="AF1057" t="s">
        <v>48</v>
      </c>
      <c r="AH1057">
        <f t="shared" ref="AH1057" si="18">SUM(AI1057:AJ1057)</f>
        <v>24</v>
      </c>
      <c r="AI1057">
        <f>COUNTIF(L1057:L1083, "Comment")</f>
        <v>13</v>
      </c>
      <c r="AJ1057">
        <f>COUNTIF(L1057:L1083, "Reply")</f>
        <v>11</v>
      </c>
      <c r="AK1057">
        <f>COUNTIF(C1058:C1083, C1057)</f>
        <v>3</v>
      </c>
      <c r="AM1057">
        <f>AVERAGE(S1057:S1083)</f>
        <v>0.11105350379166666</v>
      </c>
      <c r="AN1057">
        <f>AVERAGE(Y1057:Y1083)</f>
        <v>0.10215234322005155</v>
      </c>
      <c r="AO1057" cm="1">
        <f t="array" ref="AO1057">SUM(COUNTIF(J1058:J1083, {"*NTA*","*YWNBTA*"}))</f>
        <v>6</v>
      </c>
      <c r="AP1057" cm="1">
        <f t="array" ref="AP1057">SUM(COUNTIF(J1058:J1083, {"*YTA*","*YWBTA*"}))</f>
        <v>6</v>
      </c>
      <c r="AQ1057" s="9">
        <f>COUNTIF(J1058:J1083, "*ESH*")</f>
        <v>3</v>
      </c>
      <c r="AR1057" t="str">
        <f>IF(AO1057&gt;AP1057,(IF(AO1057&gt;AQ1057,"NTA","YTA")), IF(AP1057&gt;AQ1057,"YTA","ESH"))</f>
        <v>YTA</v>
      </c>
    </row>
    <row r="1058" spans="1:44" hidden="1" outlineLevel="1" x14ac:dyDescent="0.2">
      <c r="P1058" s="2"/>
    </row>
    <row r="1059" spans="1:44" hidden="1" outlineLevel="1" x14ac:dyDescent="0.2">
      <c r="A1059" t="s">
        <v>14102</v>
      </c>
      <c r="B1059" t="s">
        <v>14103</v>
      </c>
      <c r="C1059" t="s">
        <v>14104</v>
      </c>
      <c r="J1059" t="s">
        <v>14105</v>
      </c>
      <c r="K1059" t="s">
        <v>1100</v>
      </c>
      <c r="L1059" t="s">
        <v>1233</v>
      </c>
      <c r="M1059">
        <v>40</v>
      </c>
      <c r="P1059" s="2" t="s">
        <v>14106</v>
      </c>
      <c r="Q1059" t="s">
        <v>10132</v>
      </c>
      <c r="S1059">
        <v>0.20172561999999999</v>
      </c>
      <c r="T1059">
        <v>4.7302246000000001E-3</v>
      </c>
      <c r="U1059">
        <v>5.9948977000000001E-2</v>
      </c>
      <c r="V1059">
        <v>1.5857627999999999E-2</v>
      </c>
      <c r="W1059">
        <v>8.20023E-2</v>
      </c>
      <c r="X1059">
        <v>1.0731862999999999E-2</v>
      </c>
      <c r="Y1059">
        <v>0.31666666666666671</v>
      </c>
      <c r="Z1059">
        <v>6.0999999999999999E-2</v>
      </c>
      <c r="AA1059">
        <v>0</v>
      </c>
      <c r="AB1059">
        <v>0.93899999999999995</v>
      </c>
      <c r="AC1059">
        <v>0.38179999999999997</v>
      </c>
      <c r="AD1059" t="s">
        <v>48</v>
      </c>
      <c r="AE1059" t="s">
        <v>48</v>
      </c>
      <c r="AF1059" t="s">
        <v>48</v>
      </c>
    </row>
    <row r="1060" spans="1:44" hidden="1" outlineLevel="1" x14ac:dyDescent="0.2">
      <c r="A1060" t="s">
        <v>14107</v>
      </c>
      <c r="B1060" t="s">
        <v>14108</v>
      </c>
      <c r="C1060" t="s">
        <v>14109</v>
      </c>
      <c r="J1060" t="s">
        <v>14110</v>
      </c>
      <c r="K1060" t="s">
        <v>1100</v>
      </c>
      <c r="L1060" t="s">
        <v>1233</v>
      </c>
      <c r="M1060">
        <v>7</v>
      </c>
      <c r="P1060" s="2" t="s">
        <v>14111</v>
      </c>
      <c r="Q1060" t="s">
        <v>47</v>
      </c>
      <c r="S1060">
        <v>7.7668175000000006E-2</v>
      </c>
      <c r="T1060">
        <v>2.3746489999999999E-3</v>
      </c>
      <c r="U1060">
        <v>2.2218295999999998E-2</v>
      </c>
      <c r="V1060">
        <v>3.3668050000000001E-3</v>
      </c>
      <c r="W1060">
        <v>2.9493836999999998E-2</v>
      </c>
      <c r="X1060">
        <v>1.0990778E-2</v>
      </c>
      <c r="Y1060">
        <v>0.1057692307692308</v>
      </c>
      <c r="Z1060">
        <v>0.06</v>
      </c>
      <c r="AA1060">
        <v>3.5000000000000003E-2</v>
      </c>
      <c r="AB1060">
        <v>0.90500000000000003</v>
      </c>
      <c r="AC1060">
        <v>0.47599999999999998</v>
      </c>
      <c r="AD1060" t="s">
        <v>48</v>
      </c>
      <c r="AE1060" t="s">
        <v>48</v>
      </c>
      <c r="AF1060" t="s">
        <v>48</v>
      </c>
    </row>
    <row r="1061" spans="1:44" hidden="1" outlineLevel="1" x14ac:dyDescent="0.2">
      <c r="A1061" t="s">
        <v>14112</v>
      </c>
      <c r="B1061" t="s">
        <v>14113</v>
      </c>
      <c r="C1061" t="s">
        <v>14114</v>
      </c>
      <c r="J1061" t="s">
        <v>14115</v>
      </c>
      <c r="K1061" t="s">
        <v>1100</v>
      </c>
      <c r="L1061" t="s">
        <v>1233</v>
      </c>
      <c r="M1061">
        <v>7</v>
      </c>
      <c r="P1061" s="2" t="s">
        <v>14116</v>
      </c>
      <c r="Q1061" t="s">
        <v>47</v>
      </c>
      <c r="S1061">
        <v>0.30136615</v>
      </c>
      <c r="T1061">
        <v>5.5313109999999997E-3</v>
      </c>
      <c r="U1061">
        <v>1.7709277999999998E-2</v>
      </c>
      <c r="V1061">
        <v>1.6862517E-2</v>
      </c>
      <c r="W1061">
        <v>0.28791865999999999</v>
      </c>
      <c r="X1061">
        <v>7.0164282999999996E-3</v>
      </c>
      <c r="Y1061">
        <v>0</v>
      </c>
      <c r="Z1061">
        <v>0.151</v>
      </c>
      <c r="AA1061">
        <v>0</v>
      </c>
      <c r="AB1061">
        <v>0.84899999999999998</v>
      </c>
      <c r="AC1061">
        <v>0.47670000000000001</v>
      </c>
      <c r="AD1061" t="s">
        <v>48</v>
      </c>
      <c r="AE1061" t="s">
        <v>48</v>
      </c>
      <c r="AF1061" t="s">
        <v>48</v>
      </c>
    </row>
    <row r="1062" spans="1:44" hidden="1" outlineLevel="1" x14ac:dyDescent="0.2">
      <c r="A1062" t="s">
        <v>14117</v>
      </c>
      <c r="B1062" t="s">
        <v>14118</v>
      </c>
      <c r="C1062" t="s">
        <v>14119</v>
      </c>
      <c r="J1062" t="s">
        <v>14120</v>
      </c>
      <c r="K1062" t="s">
        <v>1100</v>
      </c>
      <c r="L1062" t="s">
        <v>1233</v>
      </c>
      <c r="M1062">
        <v>6</v>
      </c>
      <c r="P1062" s="2" t="s">
        <v>14121</v>
      </c>
      <c r="Q1062" t="s">
        <v>47</v>
      </c>
      <c r="S1062">
        <v>0.12867521000000001</v>
      </c>
      <c r="T1062">
        <v>2.0790100000000001E-3</v>
      </c>
      <c r="U1062">
        <v>3.0138692000000002E-2</v>
      </c>
      <c r="V1062">
        <v>4.2177554999999999E-3</v>
      </c>
      <c r="W1062">
        <v>6.38991E-2</v>
      </c>
      <c r="X1062">
        <v>6.5115434E-3</v>
      </c>
      <c r="Y1062">
        <v>0.2</v>
      </c>
      <c r="Z1062">
        <v>0</v>
      </c>
      <c r="AA1062">
        <v>0</v>
      </c>
      <c r="AB1062">
        <v>1</v>
      </c>
      <c r="AC1062">
        <v>0</v>
      </c>
      <c r="AD1062" t="s">
        <v>48</v>
      </c>
      <c r="AE1062" t="s">
        <v>48</v>
      </c>
      <c r="AF1062" t="s">
        <v>48</v>
      </c>
    </row>
    <row r="1063" spans="1:44" hidden="1" outlineLevel="1" x14ac:dyDescent="0.2">
      <c r="A1063" t="s">
        <v>14122</v>
      </c>
      <c r="B1063" t="s">
        <v>14123</v>
      </c>
      <c r="C1063" t="s">
        <v>14124</v>
      </c>
      <c r="J1063" t="s">
        <v>14125</v>
      </c>
      <c r="K1063" t="s">
        <v>1100</v>
      </c>
      <c r="L1063" t="s">
        <v>1233</v>
      </c>
      <c r="M1063">
        <v>7</v>
      </c>
      <c r="P1063" s="2" t="s">
        <v>14126</v>
      </c>
      <c r="Q1063" t="s">
        <v>47</v>
      </c>
      <c r="S1063">
        <v>8.7164870000000005E-2</v>
      </c>
      <c r="T1063">
        <v>2.0790100000000001E-3</v>
      </c>
      <c r="U1063">
        <v>2.0920246999999999E-2</v>
      </c>
      <c r="V1063">
        <v>7.2515799999999997E-3</v>
      </c>
      <c r="W1063">
        <v>3.2468732E-2</v>
      </c>
      <c r="X1063">
        <v>7.9485230000000007E-3</v>
      </c>
      <c r="Y1063">
        <v>0.18</v>
      </c>
      <c r="Z1063">
        <v>0.111</v>
      </c>
      <c r="AA1063">
        <v>0.157</v>
      </c>
      <c r="AB1063">
        <v>0.73199999999999998</v>
      </c>
      <c r="AC1063">
        <v>-0.74609999999999999</v>
      </c>
      <c r="AD1063" t="s">
        <v>48</v>
      </c>
      <c r="AE1063" t="s">
        <v>48</v>
      </c>
      <c r="AF1063" t="s">
        <v>48</v>
      </c>
    </row>
    <row r="1064" spans="1:44" hidden="1" outlineLevel="1" x14ac:dyDescent="0.2">
      <c r="A1064" t="s">
        <v>14127</v>
      </c>
      <c r="B1064" t="s">
        <v>14128</v>
      </c>
      <c r="C1064" t="s">
        <v>14129</v>
      </c>
      <c r="J1064" t="s">
        <v>14130</v>
      </c>
      <c r="K1064" t="s">
        <v>1100</v>
      </c>
      <c r="L1064" t="s">
        <v>1233</v>
      </c>
      <c r="M1064">
        <v>3</v>
      </c>
      <c r="P1064" s="2" t="s">
        <v>14131</v>
      </c>
      <c r="Q1064" t="s">
        <v>47</v>
      </c>
      <c r="S1064">
        <v>3.4984488000000001E-2</v>
      </c>
      <c r="T1064">
        <v>1.1396408E-3</v>
      </c>
      <c r="U1064">
        <v>1.2722028E-2</v>
      </c>
      <c r="V1064">
        <v>3.6627878000000001E-3</v>
      </c>
      <c r="W1064">
        <v>1.5416925E-2</v>
      </c>
      <c r="X1064">
        <v>7.8967399999999993E-3</v>
      </c>
      <c r="Y1064">
        <v>6.7592592592592593E-2</v>
      </c>
      <c r="Z1064">
        <v>0.16700000000000001</v>
      </c>
      <c r="AA1064">
        <v>5.6000000000000001E-2</v>
      </c>
      <c r="AB1064">
        <v>0.77700000000000002</v>
      </c>
      <c r="AC1064">
        <v>0.88449999999999995</v>
      </c>
      <c r="AD1064" t="s">
        <v>48</v>
      </c>
      <c r="AE1064" t="s">
        <v>48</v>
      </c>
      <c r="AF1064" t="s">
        <v>48</v>
      </c>
    </row>
    <row r="1065" spans="1:44" hidden="1" outlineLevel="1" x14ac:dyDescent="0.2">
      <c r="A1065" t="s">
        <v>14132</v>
      </c>
      <c r="B1065" t="s">
        <v>14133</v>
      </c>
      <c r="C1065" t="s">
        <v>14134</v>
      </c>
      <c r="J1065" t="s">
        <v>14135</v>
      </c>
      <c r="K1065" t="s">
        <v>1100</v>
      </c>
      <c r="L1065" t="s">
        <v>1233</v>
      </c>
      <c r="M1065">
        <v>3</v>
      </c>
      <c r="P1065" s="2" t="s">
        <v>14136</v>
      </c>
      <c r="Q1065" t="s">
        <v>10060</v>
      </c>
      <c r="S1065">
        <v>4.2657252E-2</v>
      </c>
      <c r="T1065">
        <v>1.3065338E-3</v>
      </c>
      <c r="U1065">
        <v>1.3336895E-2</v>
      </c>
      <c r="V1065">
        <v>3.884775E-3</v>
      </c>
      <c r="W1065">
        <v>1.7678739999999998E-2</v>
      </c>
      <c r="X1065">
        <v>7.1070487999999998E-3</v>
      </c>
      <c r="Y1065">
        <v>2.7678571428571431E-2</v>
      </c>
      <c r="Z1065">
        <v>0</v>
      </c>
      <c r="AA1065">
        <v>0</v>
      </c>
      <c r="AB1065">
        <v>1</v>
      </c>
      <c r="AC1065">
        <v>0</v>
      </c>
      <c r="AD1065" t="s">
        <v>48</v>
      </c>
      <c r="AE1065" t="s">
        <v>48</v>
      </c>
      <c r="AF1065" t="s">
        <v>48</v>
      </c>
    </row>
    <row r="1066" spans="1:44" hidden="1" outlineLevel="1" x14ac:dyDescent="0.2">
      <c r="A1066" t="s">
        <v>14137</v>
      </c>
      <c r="B1066" t="s">
        <v>14138</v>
      </c>
      <c r="C1066" t="s">
        <v>14139</v>
      </c>
      <c r="J1066" t="s">
        <v>14140</v>
      </c>
      <c r="K1066" t="s">
        <v>1100</v>
      </c>
      <c r="L1066" t="s">
        <v>1233</v>
      </c>
      <c r="M1066">
        <v>1</v>
      </c>
      <c r="P1066" s="2" t="s">
        <v>14141</v>
      </c>
      <c r="Q1066" t="s">
        <v>14142</v>
      </c>
      <c r="S1066">
        <v>3.2391841999999997E-2</v>
      </c>
      <c r="T1066">
        <v>9.250641E-4</v>
      </c>
      <c r="U1066">
        <v>1.4020080000000001E-2</v>
      </c>
      <c r="V1066">
        <v>4.1992567E-3</v>
      </c>
      <c r="W1066">
        <v>1.3326911E-2</v>
      </c>
      <c r="X1066">
        <v>7.3789097000000001E-3</v>
      </c>
      <c r="Y1066">
        <v>-0.15555555555555561</v>
      </c>
      <c r="Z1066">
        <v>0</v>
      </c>
      <c r="AA1066">
        <v>0</v>
      </c>
      <c r="AB1066">
        <v>1</v>
      </c>
      <c r="AC1066">
        <v>0</v>
      </c>
      <c r="AD1066" t="s">
        <v>48</v>
      </c>
      <c r="AE1066" t="s">
        <v>48</v>
      </c>
      <c r="AF1066" t="s">
        <v>48</v>
      </c>
    </row>
    <row r="1067" spans="1:44" hidden="1" outlineLevel="1" x14ac:dyDescent="0.2">
      <c r="A1067" t="s">
        <v>14143</v>
      </c>
      <c r="B1067" t="s">
        <v>14144</v>
      </c>
      <c r="C1067" t="s">
        <v>14145</v>
      </c>
      <c r="J1067" t="s">
        <v>14146</v>
      </c>
      <c r="K1067" t="s">
        <v>1100</v>
      </c>
      <c r="L1067" t="s">
        <v>1233</v>
      </c>
      <c r="M1067">
        <v>1</v>
      </c>
      <c r="P1067" s="2" t="s">
        <v>14147</v>
      </c>
      <c r="Q1067" t="s">
        <v>47</v>
      </c>
      <c r="S1067">
        <v>2.1903414E-2</v>
      </c>
      <c r="T1067">
        <v>4.863739E-4</v>
      </c>
      <c r="U1067">
        <v>9.8355730000000002E-3</v>
      </c>
      <c r="V1067">
        <v>1.7758971000000001E-3</v>
      </c>
      <c r="W1067">
        <v>1.302291E-2</v>
      </c>
      <c r="X1067">
        <v>5.8707283000000001E-3</v>
      </c>
      <c r="Y1067">
        <v>0</v>
      </c>
      <c r="Z1067">
        <v>0</v>
      </c>
      <c r="AA1067">
        <v>0.109</v>
      </c>
      <c r="AB1067">
        <v>0.89100000000000001</v>
      </c>
      <c r="AC1067">
        <v>-0.29599999999999999</v>
      </c>
      <c r="AD1067" t="s">
        <v>48</v>
      </c>
      <c r="AE1067" t="s">
        <v>48</v>
      </c>
      <c r="AF1067" t="s">
        <v>48</v>
      </c>
    </row>
    <row r="1068" spans="1:44" hidden="1" outlineLevel="1" x14ac:dyDescent="0.2">
      <c r="A1068" t="s">
        <v>14148</v>
      </c>
      <c r="B1068" t="s">
        <v>14149</v>
      </c>
      <c r="C1068" t="s">
        <v>14150</v>
      </c>
      <c r="J1068" t="s">
        <v>14151</v>
      </c>
      <c r="K1068" t="s">
        <v>1100</v>
      </c>
      <c r="L1068" t="s">
        <v>1233</v>
      </c>
      <c r="M1068">
        <v>1</v>
      </c>
      <c r="P1068" s="2" t="s">
        <v>14152</v>
      </c>
      <c r="Q1068" t="s">
        <v>47</v>
      </c>
      <c r="S1068">
        <v>0.89241093000000005</v>
      </c>
      <c r="T1068">
        <v>0.45895406999999999</v>
      </c>
      <c r="U1068">
        <v>0.80867460000000002</v>
      </c>
      <c r="V1068">
        <v>0.2463217</v>
      </c>
      <c r="W1068">
        <v>0.74922630000000001</v>
      </c>
      <c r="X1068">
        <v>0.11616269</v>
      </c>
      <c r="Y1068">
        <v>-8.9583333333333334E-2</v>
      </c>
      <c r="Z1068">
        <v>5.5E-2</v>
      </c>
      <c r="AA1068">
        <v>0.13400000000000001</v>
      </c>
      <c r="AB1068">
        <v>0.81100000000000005</v>
      </c>
      <c r="AC1068">
        <v>-0.78310000000000002</v>
      </c>
      <c r="AD1068" t="s">
        <v>48</v>
      </c>
      <c r="AE1068" t="s">
        <v>48</v>
      </c>
      <c r="AF1068" t="s">
        <v>48</v>
      </c>
    </row>
    <row r="1069" spans="1:44" hidden="1" outlineLevel="1" x14ac:dyDescent="0.2">
      <c r="A1069" t="s">
        <v>14153</v>
      </c>
      <c r="B1069" t="s">
        <v>14154</v>
      </c>
      <c r="C1069" t="s">
        <v>14155</v>
      </c>
      <c r="J1069" t="s">
        <v>14156</v>
      </c>
      <c r="K1069" t="s">
        <v>1100</v>
      </c>
      <c r="L1069" t="s">
        <v>1233</v>
      </c>
      <c r="M1069">
        <v>0</v>
      </c>
      <c r="P1069" s="2" t="s">
        <v>14157</v>
      </c>
      <c r="Q1069" t="s">
        <v>12932</v>
      </c>
      <c r="S1069">
        <v>3.2156147000000003E-2</v>
      </c>
      <c r="T1069">
        <v>8.7261200000000004E-4</v>
      </c>
      <c r="U1069">
        <v>1.1509376E-2</v>
      </c>
      <c r="V1069">
        <v>3.6257899999999998E-3</v>
      </c>
      <c r="W1069">
        <v>1.4732921E-2</v>
      </c>
      <c r="X1069">
        <v>6.5697995E-3</v>
      </c>
      <c r="Y1069">
        <v>0.24374999999999999</v>
      </c>
      <c r="Z1069">
        <v>8.5000000000000006E-2</v>
      </c>
      <c r="AA1069">
        <v>5.3999999999999999E-2</v>
      </c>
      <c r="AB1069">
        <v>0.86099999999999999</v>
      </c>
      <c r="AC1069">
        <v>0.5423</v>
      </c>
      <c r="AD1069" t="s">
        <v>48</v>
      </c>
      <c r="AE1069" t="s">
        <v>48</v>
      </c>
      <c r="AF1069" t="s">
        <v>48</v>
      </c>
    </row>
    <row r="1070" spans="1:44" hidden="1" outlineLevel="1" x14ac:dyDescent="0.2">
      <c r="A1070" t="s">
        <v>14158</v>
      </c>
      <c r="B1070" t="s">
        <v>14159</v>
      </c>
      <c r="C1070" t="s">
        <v>14160</v>
      </c>
      <c r="J1070" t="s">
        <v>14161</v>
      </c>
      <c r="K1070" t="s">
        <v>1100</v>
      </c>
      <c r="L1070" t="s">
        <v>1233</v>
      </c>
      <c r="M1070">
        <v>0</v>
      </c>
      <c r="P1070" s="2" t="s">
        <v>14162</v>
      </c>
      <c r="Q1070" t="s">
        <v>10492</v>
      </c>
      <c r="S1070">
        <v>0.10739898</v>
      </c>
      <c r="T1070">
        <v>2.5177002E-3</v>
      </c>
      <c r="U1070">
        <v>2.1125201E-2</v>
      </c>
      <c r="V1070">
        <v>6.0306509999999997E-3</v>
      </c>
      <c r="W1070">
        <v>4.5007613000000002E-2</v>
      </c>
      <c r="X1070">
        <v>7.2365062999999999E-3</v>
      </c>
      <c r="Y1070">
        <v>0.11964285714285711</v>
      </c>
      <c r="Z1070">
        <v>3.5000000000000003E-2</v>
      </c>
      <c r="AA1070">
        <v>7.6999999999999999E-2</v>
      </c>
      <c r="AB1070">
        <v>0.88800000000000001</v>
      </c>
      <c r="AC1070">
        <v>-0.87060000000000004</v>
      </c>
      <c r="AD1070" t="s">
        <v>48</v>
      </c>
      <c r="AE1070" t="s">
        <v>48</v>
      </c>
      <c r="AF1070" t="s">
        <v>48</v>
      </c>
    </row>
    <row r="1071" spans="1:44" hidden="1" outlineLevel="1" x14ac:dyDescent="0.2">
      <c r="P1071" s="2"/>
    </row>
    <row r="1072" spans="1:44" hidden="1" outlineLevel="1" x14ac:dyDescent="0.2">
      <c r="A1072" t="s">
        <v>14163</v>
      </c>
      <c r="B1072" t="s">
        <v>14164</v>
      </c>
      <c r="C1072" t="s">
        <v>14165</v>
      </c>
      <c r="J1072" t="s">
        <v>14166</v>
      </c>
      <c r="K1072" t="s">
        <v>1100</v>
      </c>
      <c r="L1072" t="s">
        <v>1233</v>
      </c>
      <c r="M1072">
        <v>1</v>
      </c>
      <c r="P1072" s="2" t="s">
        <v>14167</v>
      </c>
      <c r="Q1072" t="s">
        <v>11213</v>
      </c>
      <c r="Y1072" t="s">
        <v>48</v>
      </c>
      <c r="Z1072" t="s">
        <v>48</v>
      </c>
      <c r="AA1072" t="s">
        <v>48</v>
      </c>
      <c r="AB1072" t="s">
        <v>48</v>
      </c>
      <c r="AC1072" t="s">
        <v>48</v>
      </c>
      <c r="AD1072" t="s">
        <v>48</v>
      </c>
      <c r="AE1072" t="s">
        <v>48</v>
      </c>
      <c r="AF1072" t="s">
        <v>48</v>
      </c>
    </row>
    <row r="1073" spans="1:44" hidden="1" outlineLevel="1" x14ac:dyDescent="0.2">
      <c r="A1073" t="s">
        <v>14168</v>
      </c>
      <c r="B1073" t="s">
        <v>14169</v>
      </c>
      <c r="C1073" t="s">
        <v>10057</v>
      </c>
      <c r="J1073" t="s">
        <v>14170</v>
      </c>
      <c r="K1073" t="s">
        <v>14102</v>
      </c>
      <c r="L1073" t="s">
        <v>1263</v>
      </c>
      <c r="M1073">
        <v>4</v>
      </c>
      <c r="P1073" s="2" t="s">
        <v>14171</v>
      </c>
      <c r="Q1073" t="s">
        <v>10060</v>
      </c>
      <c r="S1073">
        <v>2.4260364E-2</v>
      </c>
      <c r="T1073">
        <v>7.9631804999999998E-4</v>
      </c>
      <c r="U1073">
        <v>1.2107161999999999E-2</v>
      </c>
      <c r="V1073">
        <v>2.9968262999999998E-3</v>
      </c>
      <c r="W1073">
        <v>1.2034904000000001E-2</v>
      </c>
      <c r="X1073">
        <v>6.3367756000000004E-3</v>
      </c>
      <c r="Y1073">
        <v>0</v>
      </c>
      <c r="Z1073">
        <v>0.28999999999999998</v>
      </c>
      <c r="AA1073">
        <v>0</v>
      </c>
      <c r="AB1073">
        <v>0.71</v>
      </c>
      <c r="AC1073">
        <v>0.59940000000000004</v>
      </c>
      <c r="AD1073" t="s">
        <v>48</v>
      </c>
      <c r="AE1073" t="s">
        <v>48</v>
      </c>
      <c r="AF1073" t="s">
        <v>48</v>
      </c>
    </row>
    <row r="1074" spans="1:44" hidden="1" outlineLevel="1" x14ac:dyDescent="0.2">
      <c r="A1074" t="s">
        <v>14172</v>
      </c>
      <c r="B1074" t="s">
        <v>14173</v>
      </c>
      <c r="C1074" t="s">
        <v>1102</v>
      </c>
      <c r="J1074" t="s">
        <v>14174</v>
      </c>
      <c r="K1074" t="s">
        <v>14102</v>
      </c>
      <c r="L1074" t="s">
        <v>1263</v>
      </c>
      <c r="M1074">
        <v>5</v>
      </c>
      <c r="P1074" s="2" t="s">
        <v>14175</v>
      </c>
      <c r="Q1074" t="s">
        <v>47</v>
      </c>
      <c r="S1074">
        <v>7.5294E-2</v>
      </c>
      <c r="T1074">
        <v>2.3174286000000001E-3</v>
      </c>
      <c r="U1074">
        <v>2.1740068000000001E-2</v>
      </c>
      <c r="V1074">
        <v>8.1765259999999999E-3</v>
      </c>
      <c r="W1074">
        <v>2.2319598E-2</v>
      </c>
      <c r="X1074">
        <v>9.7220929999999994E-3</v>
      </c>
      <c r="Y1074">
        <v>0.1</v>
      </c>
      <c r="Z1074">
        <v>0.122</v>
      </c>
      <c r="AA1074">
        <v>0</v>
      </c>
      <c r="AB1074">
        <v>0.878</v>
      </c>
      <c r="AC1074">
        <v>0.2382</v>
      </c>
      <c r="AD1074" t="s">
        <v>48</v>
      </c>
      <c r="AE1074" t="s">
        <v>48</v>
      </c>
      <c r="AF1074" t="s">
        <v>48</v>
      </c>
    </row>
    <row r="1075" spans="1:44" hidden="1" outlineLevel="1" x14ac:dyDescent="0.2">
      <c r="A1075" t="s">
        <v>14176</v>
      </c>
      <c r="B1075" t="s">
        <v>14177</v>
      </c>
      <c r="C1075" t="s">
        <v>1102</v>
      </c>
      <c r="J1075" t="s">
        <v>14178</v>
      </c>
      <c r="K1075" t="s">
        <v>14127</v>
      </c>
      <c r="L1075" t="s">
        <v>1263</v>
      </c>
      <c r="M1075">
        <v>3</v>
      </c>
      <c r="P1075" s="2" t="s">
        <v>14179</v>
      </c>
      <c r="Q1075" t="s">
        <v>47</v>
      </c>
      <c r="S1075">
        <v>4.6120717999999998E-2</v>
      </c>
      <c r="T1075">
        <v>1.6689299999999999E-3</v>
      </c>
      <c r="U1075">
        <v>1.8529098000000001E-2</v>
      </c>
      <c r="V1075">
        <v>7.5105648000000002E-3</v>
      </c>
      <c r="W1075">
        <v>1.5188923E-2</v>
      </c>
      <c r="X1075">
        <v>7.9485230000000007E-3</v>
      </c>
      <c r="Y1075">
        <v>-0.02</v>
      </c>
      <c r="Z1075">
        <v>3.2000000000000001E-2</v>
      </c>
      <c r="AA1075">
        <v>0</v>
      </c>
      <c r="AB1075">
        <v>0.96799999999999997</v>
      </c>
      <c r="AC1075">
        <v>7.7200000000000005E-2</v>
      </c>
      <c r="AD1075" t="s">
        <v>48</v>
      </c>
      <c r="AE1075" t="s">
        <v>48</v>
      </c>
      <c r="AF1075" t="s">
        <v>48</v>
      </c>
    </row>
    <row r="1076" spans="1:44" hidden="1" outlineLevel="1" x14ac:dyDescent="0.2">
      <c r="A1076" t="s">
        <v>14180</v>
      </c>
      <c r="B1076" t="s">
        <v>14181</v>
      </c>
      <c r="C1076" t="s">
        <v>14104</v>
      </c>
      <c r="J1076" t="s">
        <v>14182</v>
      </c>
      <c r="K1076" t="s">
        <v>14143</v>
      </c>
      <c r="L1076" t="s">
        <v>1263</v>
      </c>
      <c r="M1076">
        <v>2</v>
      </c>
      <c r="P1076" s="2" t="s">
        <v>14183</v>
      </c>
      <c r="Q1076" t="s">
        <v>10132</v>
      </c>
      <c r="S1076">
        <v>3.6870047000000003E-2</v>
      </c>
      <c r="T1076">
        <v>9.0122219999999999E-4</v>
      </c>
      <c r="U1076">
        <v>1.2824506499999999E-2</v>
      </c>
      <c r="V1076">
        <v>1.6279058000000001E-3</v>
      </c>
      <c r="W1076">
        <v>1.5796925999999999E-2</v>
      </c>
      <c r="X1076">
        <v>8.6864319999999991E-3</v>
      </c>
      <c r="Y1076">
        <v>0</v>
      </c>
      <c r="Z1076">
        <v>0</v>
      </c>
      <c r="AA1076">
        <v>0</v>
      </c>
      <c r="AB1076">
        <v>1</v>
      </c>
      <c r="AC1076">
        <v>0</v>
      </c>
      <c r="AD1076" t="s">
        <v>48</v>
      </c>
      <c r="AE1076" t="s">
        <v>48</v>
      </c>
      <c r="AF1076" t="s">
        <v>48</v>
      </c>
    </row>
    <row r="1077" spans="1:44" hidden="1" outlineLevel="1" x14ac:dyDescent="0.2">
      <c r="A1077" t="s">
        <v>14184</v>
      </c>
      <c r="B1077" t="s">
        <v>14185</v>
      </c>
      <c r="C1077" t="s">
        <v>14104</v>
      </c>
      <c r="J1077" t="s">
        <v>14186</v>
      </c>
      <c r="K1077" t="s">
        <v>14168</v>
      </c>
      <c r="L1077" t="s">
        <v>1263</v>
      </c>
      <c r="M1077">
        <v>2</v>
      </c>
      <c r="P1077" s="2" t="s">
        <v>14187</v>
      </c>
      <c r="Q1077" t="s">
        <v>10132</v>
      </c>
      <c r="S1077">
        <v>1.0681151999999999E-2</v>
      </c>
      <c r="T1077">
        <v>8.8214874E-4</v>
      </c>
      <c r="U1077">
        <v>1.2687868999999999E-2</v>
      </c>
      <c r="V1077">
        <v>2.4233595000000001E-3</v>
      </c>
      <c r="W1077">
        <v>7.132874E-3</v>
      </c>
      <c r="X1077">
        <v>6.9128619999999997E-3</v>
      </c>
      <c r="Y1077">
        <v>0.25</v>
      </c>
      <c r="Z1077">
        <v>0</v>
      </c>
      <c r="AA1077">
        <v>0</v>
      </c>
      <c r="AB1077">
        <v>1</v>
      </c>
      <c r="AC1077">
        <v>0</v>
      </c>
      <c r="AD1077" t="s">
        <v>48</v>
      </c>
      <c r="AE1077" t="s">
        <v>48</v>
      </c>
      <c r="AF1077" t="s">
        <v>48</v>
      </c>
    </row>
    <row r="1078" spans="1:44" hidden="1" outlineLevel="1" x14ac:dyDescent="0.2">
      <c r="A1078" t="s">
        <v>14188</v>
      </c>
      <c r="B1078" t="s">
        <v>14189</v>
      </c>
      <c r="C1078" t="s">
        <v>14104</v>
      </c>
      <c r="J1078" t="s">
        <v>14190</v>
      </c>
      <c r="K1078" t="s">
        <v>14172</v>
      </c>
      <c r="L1078" t="s">
        <v>1263</v>
      </c>
      <c r="M1078">
        <v>1</v>
      </c>
      <c r="P1078" s="2" t="s">
        <v>14191</v>
      </c>
      <c r="Q1078" t="s">
        <v>10132</v>
      </c>
      <c r="S1078">
        <v>1.5896067E-2</v>
      </c>
      <c r="T1078">
        <v>8.2969665999999996E-4</v>
      </c>
      <c r="U1078">
        <v>1.4703264000000001E-2</v>
      </c>
      <c r="V1078">
        <v>3.2928091999999999E-3</v>
      </c>
      <c r="W1078">
        <v>7.2658747000000001E-3</v>
      </c>
      <c r="X1078">
        <v>7.1717774999999996E-3</v>
      </c>
      <c r="Y1078">
        <v>0</v>
      </c>
      <c r="Z1078">
        <v>0</v>
      </c>
      <c r="AA1078">
        <v>0</v>
      </c>
      <c r="AB1078">
        <v>1</v>
      </c>
      <c r="AC1078">
        <v>0</v>
      </c>
      <c r="AD1078" t="s">
        <v>48</v>
      </c>
      <c r="AE1078" t="s">
        <v>48</v>
      </c>
      <c r="AF1078" t="s">
        <v>48</v>
      </c>
    </row>
    <row r="1079" spans="1:44" hidden="1" outlineLevel="1" x14ac:dyDescent="0.2">
      <c r="A1079" t="s">
        <v>14192</v>
      </c>
      <c r="B1079" t="s">
        <v>14193</v>
      </c>
      <c r="C1079" t="s">
        <v>1102</v>
      </c>
      <c r="J1079" t="s">
        <v>14194</v>
      </c>
      <c r="K1079" t="s">
        <v>14188</v>
      </c>
      <c r="L1079" t="s">
        <v>1263</v>
      </c>
      <c r="M1079">
        <v>3</v>
      </c>
      <c r="P1079" s="2" t="s">
        <v>14195</v>
      </c>
      <c r="Q1079" t="s">
        <v>47</v>
      </c>
      <c r="S1079">
        <v>0.22980402</v>
      </c>
      <c r="T1079">
        <v>8.6975100000000003E-3</v>
      </c>
      <c r="U1079">
        <v>4.9678206000000003E-2</v>
      </c>
      <c r="V1079">
        <v>1.4551270999999999E-2</v>
      </c>
      <c r="W1079">
        <v>7.3651209999999995E-2</v>
      </c>
      <c r="X1079">
        <v>9.0489139999999999E-3</v>
      </c>
      <c r="Y1079">
        <v>0.24464285714285719</v>
      </c>
      <c r="Z1079">
        <v>0.2</v>
      </c>
      <c r="AA1079">
        <v>0</v>
      </c>
      <c r="AB1079">
        <v>0.8</v>
      </c>
      <c r="AC1079">
        <v>0.79059999999999997</v>
      </c>
      <c r="AD1079" t="s">
        <v>48</v>
      </c>
      <c r="AE1079" t="s">
        <v>48</v>
      </c>
      <c r="AF1079" t="s">
        <v>48</v>
      </c>
    </row>
    <row r="1080" spans="1:44" hidden="1" outlineLevel="1" x14ac:dyDescent="0.2">
      <c r="A1080" t="s">
        <v>14196</v>
      </c>
      <c r="B1080" t="s">
        <v>14197</v>
      </c>
      <c r="C1080" t="s">
        <v>14104</v>
      </c>
      <c r="J1080" t="s">
        <v>14198</v>
      </c>
      <c r="K1080" t="s">
        <v>14192</v>
      </c>
      <c r="L1080" t="s">
        <v>1263</v>
      </c>
      <c r="M1080">
        <v>4</v>
      </c>
      <c r="P1080" s="2" t="s">
        <v>14199</v>
      </c>
      <c r="Q1080" t="s">
        <v>10132</v>
      </c>
      <c r="S1080">
        <v>8.7956259999999994E-2</v>
      </c>
      <c r="T1080">
        <v>1.7547607E-3</v>
      </c>
      <c r="U1080">
        <v>1.7299367E-2</v>
      </c>
      <c r="V1080">
        <v>5.8456612999999999E-3</v>
      </c>
      <c r="W1080">
        <v>2.6444806000000001E-2</v>
      </c>
      <c r="X1080">
        <v>7.9226320000000006E-3</v>
      </c>
      <c r="Y1080">
        <v>2.4999999999999991E-2</v>
      </c>
      <c r="Z1080">
        <v>0.17799999999999999</v>
      </c>
      <c r="AA1080">
        <v>5.5E-2</v>
      </c>
      <c r="AB1080">
        <v>0.76700000000000002</v>
      </c>
      <c r="AC1080">
        <v>0.59650000000000003</v>
      </c>
      <c r="AD1080" t="s">
        <v>48</v>
      </c>
      <c r="AE1080" t="s">
        <v>48</v>
      </c>
      <c r="AF1080" t="s">
        <v>48</v>
      </c>
    </row>
    <row r="1081" spans="1:44" hidden="1" outlineLevel="1" x14ac:dyDescent="0.2">
      <c r="A1081" t="s">
        <v>14200</v>
      </c>
      <c r="B1081" t="s">
        <v>14201</v>
      </c>
      <c r="C1081" t="s">
        <v>14202</v>
      </c>
      <c r="J1081" t="s">
        <v>14203</v>
      </c>
      <c r="K1081" t="s">
        <v>14196</v>
      </c>
      <c r="L1081" t="s">
        <v>1263</v>
      </c>
      <c r="M1081">
        <v>-2</v>
      </c>
      <c r="P1081" s="2" t="s">
        <v>14204</v>
      </c>
      <c r="Q1081" t="s">
        <v>47</v>
      </c>
      <c r="S1081">
        <v>2.1196328E-2</v>
      </c>
      <c r="T1081">
        <v>8.1539153999999996E-4</v>
      </c>
      <c r="U1081">
        <v>1.4942379E-2</v>
      </c>
      <c r="V1081">
        <v>5.105704E-3</v>
      </c>
      <c r="W1081">
        <v>1.0286893E-2</v>
      </c>
      <c r="X1081">
        <v>6.1814263E-3</v>
      </c>
      <c r="Y1081">
        <v>0.22</v>
      </c>
      <c r="Z1081">
        <v>7.0000000000000007E-2</v>
      </c>
      <c r="AA1081">
        <v>5.3999999999999999E-2</v>
      </c>
      <c r="AB1081">
        <v>0.876</v>
      </c>
      <c r="AC1081">
        <v>0.2177</v>
      </c>
      <c r="AD1081" t="s">
        <v>48</v>
      </c>
      <c r="AE1081" t="s">
        <v>48</v>
      </c>
      <c r="AF1081" t="s">
        <v>48</v>
      </c>
    </row>
    <row r="1082" spans="1:44" hidden="1" outlineLevel="1" x14ac:dyDescent="0.2">
      <c r="A1082" t="s">
        <v>14205</v>
      </c>
      <c r="B1082" t="s">
        <v>14206</v>
      </c>
      <c r="C1082" t="s">
        <v>14150</v>
      </c>
      <c r="J1082" t="s">
        <v>14207</v>
      </c>
      <c r="K1082" t="s">
        <v>14200</v>
      </c>
      <c r="L1082" t="s">
        <v>1263</v>
      </c>
      <c r="M1082">
        <v>1</v>
      </c>
      <c r="P1082" s="2" t="s">
        <v>14208</v>
      </c>
      <c r="Q1082" t="s">
        <v>47</v>
      </c>
      <c r="S1082">
        <v>6.8171480000000007E-2</v>
      </c>
      <c r="T1082">
        <v>1.8978119E-3</v>
      </c>
      <c r="U1082">
        <v>1.8529098000000001E-2</v>
      </c>
      <c r="V1082">
        <v>5.6976700000000002E-3</v>
      </c>
      <c r="W1082">
        <v>1.961243E-2</v>
      </c>
      <c r="X1082">
        <v>8.3627879999999995E-3</v>
      </c>
      <c r="Y1082">
        <v>0.5</v>
      </c>
      <c r="Z1082">
        <v>0</v>
      </c>
      <c r="AA1082">
        <v>0</v>
      </c>
      <c r="AB1082">
        <v>1</v>
      </c>
      <c r="AC1082">
        <v>0</v>
      </c>
      <c r="AD1082" t="s">
        <v>48</v>
      </c>
      <c r="AE1082" t="s">
        <v>48</v>
      </c>
      <c r="AF1082" t="s">
        <v>48</v>
      </c>
    </row>
    <row r="1083" spans="1:44" hidden="1" outlineLevel="1" x14ac:dyDescent="0.2">
      <c r="A1083" t="s">
        <v>14209</v>
      </c>
      <c r="B1083" t="s">
        <v>14210</v>
      </c>
      <c r="C1083" t="s">
        <v>14211</v>
      </c>
      <c r="J1083" t="s">
        <v>14212</v>
      </c>
      <c r="K1083" t="s">
        <v>14200</v>
      </c>
      <c r="L1083" t="s">
        <v>1263</v>
      </c>
      <c r="M1083">
        <v>1</v>
      </c>
      <c r="P1083" s="2" t="s">
        <v>14213</v>
      </c>
      <c r="Q1083" t="s">
        <v>47</v>
      </c>
      <c r="S1083">
        <v>4.8347229999999998E-2</v>
      </c>
      <c r="T1083">
        <v>1.6403197999999999E-3</v>
      </c>
      <c r="U1083">
        <v>2.1808385999999999E-2</v>
      </c>
      <c r="V1083">
        <v>5.8826594999999999E-3</v>
      </c>
      <c r="W1083">
        <v>1.8065477E-2</v>
      </c>
      <c r="X1083">
        <v>7.5730959999999996E-3</v>
      </c>
      <c r="Y1083">
        <v>9.9999999999999992E-2</v>
      </c>
      <c r="Z1083">
        <v>0.126</v>
      </c>
      <c r="AA1083">
        <v>0.10299999999999999</v>
      </c>
      <c r="AB1083">
        <v>0.77100000000000002</v>
      </c>
      <c r="AC1083">
        <v>0.49730000000000002</v>
      </c>
      <c r="AD1083" t="s">
        <v>48</v>
      </c>
      <c r="AE1083" t="s">
        <v>48</v>
      </c>
      <c r="AF1083" t="s">
        <v>48</v>
      </c>
    </row>
    <row r="1084" spans="1:44" collapsed="1" x14ac:dyDescent="0.2">
      <c r="A1084" t="s">
        <v>1222</v>
      </c>
      <c r="B1084" t="s">
        <v>1223</v>
      </c>
      <c r="C1084" t="s">
        <v>1224</v>
      </c>
      <c r="D1084" t="s">
        <v>1225</v>
      </c>
      <c r="E1084" t="s">
        <v>53</v>
      </c>
      <c r="F1084" t="s">
        <v>42</v>
      </c>
      <c r="G1084">
        <v>33</v>
      </c>
      <c r="H1084" t="s">
        <v>43</v>
      </c>
      <c r="I1084">
        <v>32</v>
      </c>
      <c r="J1084" t="s">
        <v>1226</v>
      </c>
      <c r="L1084" t="s">
        <v>45</v>
      </c>
      <c r="M1084">
        <v>11</v>
      </c>
      <c r="N1084">
        <v>0.73</v>
      </c>
      <c r="O1084" s="2" t="s">
        <v>1227</v>
      </c>
      <c r="P1084" s="2" t="s">
        <v>1227</v>
      </c>
      <c r="Q1084" t="s">
        <v>47</v>
      </c>
      <c r="R1084" t="s">
        <v>1228</v>
      </c>
      <c r="S1084">
        <v>5.3047650000000002E-2</v>
      </c>
      <c r="T1084">
        <v>1.9073486000000001E-3</v>
      </c>
      <c r="U1084">
        <v>2.5087673000000001E-2</v>
      </c>
      <c r="V1084">
        <v>3.4223016999999998E-3</v>
      </c>
      <c r="W1084">
        <v>2.1094927999999999E-2</v>
      </c>
      <c r="X1084">
        <v>7.0811570000000002E-3</v>
      </c>
      <c r="Y1084">
        <v>-0.1031111111111111</v>
      </c>
      <c r="Z1084">
        <v>5.7000000000000002E-2</v>
      </c>
      <c r="AA1084">
        <v>9.2999999999999999E-2</v>
      </c>
      <c r="AB1084">
        <v>0.84899999999999998</v>
      </c>
      <c r="AC1084">
        <v>-0.81020000000000003</v>
      </c>
      <c r="AD1084" t="s">
        <v>48</v>
      </c>
      <c r="AE1084" t="s">
        <v>48</v>
      </c>
      <c r="AF1084" t="s">
        <v>48</v>
      </c>
      <c r="AH1084">
        <f>SUM(AI1084:AK1084)</f>
        <v>60</v>
      </c>
      <c r="AI1084">
        <f>COUNTIF(L1084:L1136, "Comment")</f>
        <v>30</v>
      </c>
      <c r="AJ1084">
        <f>COUNTIF(L1084:L1136, "Reply")</f>
        <v>20</v>
      </c>
      <c r="AK1084">
        <f>COUNTIF(C1085:C1136, C1084)</f>
        <v>10</v>
      </c>
      <c r="AM1084">
        <f>AVERAGE(S1084:S1136)</f>
        <v>7.3425585836734697E-2</v>
      </c>
      <c r="AN1084">
        <f>AVERAGE(Y1084:Y1136)</f>
        <v>0.12987154656685906</v>
      </c>
      <c r="AO1084" cm="1">
        <f t="array" ref="AO1084">SUM(COUNTIF(J1085:J1136, {"*NTA*","*YWNBTA*"}))</f>
        <v>3</v>
      </c>
      <c r="AP1084" cm="1">
        <f t="array" ref="AP1084">SUM(COUNTIF(J1085:J1136, {"*YTA*","*YWBTA*"}))</f>
        <v>4</v>
      </c>
      <c r="AQ1084" s="9">
        <f>COUNTIF(J1085:J1136, "*ESH*")</f>
        <v>3</v>
      </c>
      <c r="AR1084" t="str">
        <f>IF(AO1084&gt;AP1084,(IF(AO1084&gt;AQ1084,"NTA","YTA")), IF(AP1084&gt;AQ1084,"YTA","ESH"))</f>
        <v>YTA</v>
      </c>
    </row>
    <row r="1085" spans="1:44" hidden="1" outlineLevel="2" x14ac:dyDescent="0.2">
      <c r="P1085" s="2"/>
    </row>
    <row r="1086" spans="1:44" hidden="1" outlineLevel="2" x14ac:dyDescent="0.2">
      <c r="A1086" t="s">
        <v>14214</v>
      </c>
      <c r="B1086" t="s">
        <v>14215</v>
      </c>
      <c r="C1086" t="s">
        <v>14216</v>
      </c>
      <c r="J1086" t="s">
        <v>14217</v>
      </c>
      <c r="K1086" t="s">
        <v>1222</v>
      </c>
      <c r="L1086" t="s">
        <v>1233</v>
      </c>
      <c r="M1086">
        <v>46</v>
      </c>
      <c r="P1086" s="2" t="s">
        <v>14218</v>
      </c>
      <c r="Q1086" t="s">
        <v>10132</v>
      </c>
      <c r="S1086">
        <v>5.2058090000000001E-2</v>
      </c>
      <c r="T1086">
        <v>1.4972687E-3</v>
      </c>
      <c r="U1086">
        <v>1.5181494E-2</v>
      </c>
      <c r="V1086">
        <v>4.4952400000000002E-3</v>
      </c>
      <c r="W1086">
        <v>1.7614283000000001E-2</v>
      </c>
      <c r="X1086">
        <v>6.8481330000000002E-3</v>
      </c>
      <c r="Y1086">
        <v>0</v>
      </c>
      <c r="Z1086">
        <v>0</v>
      </c>
      <c r="AA1086">
        <v>0.14099999999999999</v>
      </c>
      <c r="AB1086">
        <v>0.85899999999999999</v>
      </c>
      <c r="AC1086">
        <v>-0.28079999999999999</v>
      </c>
      <c r="AD1086" t="s">
        <v>48</v>
      </c>
      <c r="AE1086" t="s">
        <v>48</v>
      </c>
      <c r="AF1086" t="s">
        <v>48</v>
      </c>
    </row>
    <row r="1087" spans="1:44" hidden="1" outlineLevel="2" x14ac:dyDescent="0.2">
      <c r="A1087" t="s">
        <v>14219</v>
      </c>
      <c r="B1087" t="s">
        <v>14220</v>
      </c>
      <c r="C1087" t="s">
        <v>14221</v>
      </c>
      <c r="J1087" t="s">
        <v>14222</v>
      </c>
      <c r="K1087" t="s">
        <v>1222</v>
      </c>
      <c r="L1087" t="s">
        <v>1233</v>
      </c>
      <c r="M1087">
        <v>12</v>
      </c>
      <c r="P1087" s="2" t="s">
        <v>14223</v>
      </c>
      <c r="Q1087" t="s">
        <v>14224</v>
      </c>
      <c r="S1087">
        <v>7.8459570000000006E-2</v>
      </c>
      <c r="T1087">
        <v>2.6321410000000002E-3</v>
      </c>
      <c r="U1087">
        <v>3.4397303999999997E-2</v>
      </c>
      <c r="V1087">
        <v>7.5105648000000002E-3</v>
      </c>
      <c r="W1087">
        <v>2.1094927999999999E-2</v>
      </c>
      <c r="X1087">
        <v>8.5051910000000005E-3</v>
      </c>
      <c r="Y1087">
        <v>6.7708333333333343E-2</v>
      </c>
      <c r="Z1087">
        <v>7.8E-2</v>
      </c>
      <c r="AA1087">
        <v>0.1</v>
      </c>
      <c r="AB1087">
        <v>0.82199999999999995</v>
      </c>
      <c r="AC1087">
        <v>-0.30309999999999998</v>
      </c>
      <c r="AD1087" t="s">
        <v>48</v>
      </c>
      <c r="AE1087" t="s">
        <v>48</v>
      </c>
      <c r="AF1087" t="s">
        <v>48</v>
      </c>
    </row>
    <row r="1088" spans="1:44" hidden="1" outlineLevel="2" x14ac:dyDescent="0.2">
      <c r="A1088" t="s">
        <v>14225</v>
      </c>
      <c r="B1088" t="s">
        <v>14226</v>
      </c>
      <c r="C1088" t="s">
        <v>14227</v>
      </c>
      <c r="J1088" t="s">
        <v>14228</v>
      </c>
      <c r="K1088" t="s">
        <v>1222</v>
      </c>
      <c r="L1088" t="s">
        <v>1233</v>
      </c>
      <c r="M1088">
        <v>7</v>
      </c>
      <c r="P1088" s="2" t="s">
        <v>14229</v>
      </c>
      <c r="Q1088" t="s">
        <v>10831</v>
      </c>
      <c r="S1088">
        <v>0.13561769000000001</v>
      </c>
      <c r="T1088">
        <v>3.0517577999999998E-3</v>
      </c>
      <c r="U1088">
        <v>2.4951036999999999E-2</v>
      </c>
      <c r="V1088">
        <v>5.9566549999999999E-3</v>
      </c>
      <c r="W1088">
        <v>3.4562174000000001E-2</v>
      </c>
      <c r="X1088">
        <v>1.1430934E-2</v>
      </c>
      <c r="Y1088">
        <v>0.35</v>
      </c>
      <c r="Z1088">
        <v>0.14000000000000001</v>
      </c>
      <c r="AA1088">
        <v>0.11</v>
      </c>
      <c r="AB1088">
        <v>0.75</v>
      </c>
      <c r="AC1088">
        <v>0.15310000000000001</v>
      </c>
      <c r="AD1088" t="s">
        <v>48</v>
      </c>
      <c r="AE1088" t="s">
        <v>48</v>
      </c>
      <c r="AF1088" t="s">
        <v>48</v>
      </c>
    </row>
    <row r="1089" spans="1:32" hidden="1" outlineLevel="2" x14ac:dyDescent="0.2">
      <c r="A1089" t="s">
        <v>14230</v>
      </c>
      <c r="B1089" t="s">
        <v>14231</v>
      </c>
      <c r="C1089" t="s">
        <v>14232</v>
      </c>
      <c r="J1089" t="s">
        <v>14233</v>
      </c>
      <c r="K1089" t="s">
        <v>1222</v>
      </c>
      <c r="L1089" t="s">
        <v>1233</v>
      </c>
      <c r="M1089">
        <v>6</v>
      </c>
      <c r="P1089" s="2" t="s">
        <v>14234</v>
      </c>
      <c r="Q1089" t="s">
        <v>14235</v>
      </c>
      <c r="S1089">
        <v>3.4041705999999998E-2</v>
      </c>
      <c r="T1089">
        <v>1.2302399E-3</v>
      </c>
      <c r="U1089">
        <v>1.17997285E-2</v>
      </c>
      <c r="V1089">
        <v>2.552852E-3</v>
      </c>
      <c r="W1089">
        <v>1.3554913E-2</v>
      </c>
      <c r="X1089">
        <v>8.298059E-3</v>
      </c>
      <c r="Y1089">
        <v>-6.25E-2</v>
      </c>
      <c r="Z1089">
        <v>0</v>
      </c>
      <c r="AA1089">
        <v>7.5999999999999998E-2</v>
      </c>
      <c r="AB1089">
        <v>0.92400000000000004</v>
      </c>
      <c r="AC1089">
        <v>-0.28079999999999999</v>
      </c>
      <c r="AD1089" t="s">
        <v>48</v>
      </c>
      <c r="AE1089" t="s">
        <v>48</v>
      </c>
      <c r="AF1089" t="s">
        <v>48</v>
      </c>
    </row>
    <row r="1090" spans="1:32" hidden="1" outlineLevel="2" x14ac:dyDescent="0.2">
      <c r="A1090" t="s">
        <v>14236</v>
      </c>
      <c r="B1090" t="s">
        <v>14237</v>
      </c>
      <c r="C1090" t="s">
        <v>13105</v>
      </c>
      <c r="J1090" t="s">
        <v>14238</v>
      </c>
      <c r="K1090" t="s">
        <v>1222</v>
      </c>
      <c r="L1090" t="s">
        <v>1233</v>
      </c>
      <c r="M1090">
        <v>22</v>
      </c>
      <c r="P1090" s="2" t="s">
        <v>14239</v>
      </c>
      <c r="Q1090" t="s">
        <v>13108</v>
      </c>
      <c r="S1090">
        <v>5.0326355000000003E-2</v>
      </c>
      <c r="T1090">
        <v>1.6784668E-3</v>
      </c>
      <c r="U1090">
        <v>1.5386449E-2</v>
      </c>
      <c r="V1090">
        <v>4.2177554999999999E-3</v>
      </c>
      <c r="W1090">
        <v>1.8129934E-2</v>
      </c>
      <c r="X1090">
        <v>7.7025536000000002E-3</v>
      </c>
      <c r="Y1090">
        <v>0.14166666666666669</v>
      </c>
      <c r="Z1090">
        <v>6.3E-2</v>
      </c>
      <c r="AA1090">
        <v>6.5000000000000002E-2</v>
      </c>
      <c r="AB1090">
        <v>0.872</v>
      </c>
      <c r="AC1090">
        <v>-4.2799999999999998E-2</v>
      </c>
      <c r="AD1090" t="s">
        <v>48</v>
      </c>
      <c r="AE1090" t="s">
        <v>48</v>
      </c>
      <c r="AF1090" t="s">
        <v>48</v>
      </c>
    </row>
    <row r="1091" spans="1:32" hidden="1" outlineLevel="2" x14ac:dyDescent="0.2">
      <c r="A1091" t="s">
        <v>14240</v>
      </c>
      <c r="B1091" t="s">
        <v>14241</v>
      </c>
      <c r="C1091" t="s">
        <v>14242</v>
      </c>
      <c r="J1091" t="s">
        <v>14243</v>
      </c>
      <c r="K1091" t="s">
        <v>1222</v>
      </c>
      <c r="L1091" t="s">
        <v>1233</v>
      </c>
      <c r="M1091">
        <v>6</v>
      </c>
      <c r="P1091" s="2" t="s">
        <v>14244</v>
      </c>
      <c r="Q1091" t="s">
        <v>10852</v>
      </c>
      <c r="S1091">
        <v>0.20032968000000001</v>
      </c>
      <c r="T1091">
        <v>4.7874450000000004E-3</v>
      </c>
      <c r="U1091">
        <v>2.9596692000000001E-2</v>
      </c>
      <c r="V1091">
        <v>6.2526376000000003E-3</v>
      </c>
      <c r="W1091">
        <v>6.6171789999999994E-2</v>
      </c>
      <c r="X1091">
        <v>1.750142E-2</v>
      </c>
      <c r="Y1091">
        <v>-0.1333333333333333</v>
      </c>
      <c r="Z1091">
        <v>8.5999999999999993E-2</v>
      </c>
      <c r="AA1091">
        <v>0.215</v>
      </c>
      <c r="AB1091">
        <v>0.69899999999999995</v>
      </c>
      <c r="AC1091">
        <v>-0.58589999999999998</v>
      </c>
      <c r="AD1091" t="s">
        <v>48</v>
      </c>
      <c r="AE1091" t="s">
        <v>48</v>
      </c>
      <c r="AF1091" t="s">
        <v>48</v>
      </c>
    </row>
    <row r="1092" spans="1:32" hidden="1" outlineLevel="2" x14ac:dyDescent="0.2">
      <c r="A1092" t="s">
        <v>14245</v>
      </c>
      <c r="B1092" t="s">
        <v>14246</v>
      </c>
      <c r="C1092" t="s">
        <v>10075</v>
      </c>
      <c r="J1092" t="s">
        <v>14247</v>
      </c>
      <c r="K1092" t="s">
        <v>1222</v>
      </c>
      <c r="L1092" t="s">
        <v>1233</v>
      </c>
      <c r="M1092">
        <v>5</v>
      </c>
      <c r="P1092" s="2" t="s">
        <v>14248</v>
      </c>
      <c r="Q1092" t="s">
        <v>10078</v>
      </c>
      <c r="S1092">
        <v>2.2846194E-2</v>
      </c>
      <c r="T1092">
        <v>7.9631804999999998E-4</v>
      </c>
      <c r="U1092">
        <v>1.1406898E-2</v>
      </c>
      <c r="V1092">
        <v>1.9423875E-3</v>
      </c>
      <c r="W1092">
        <v>1.0894895999999999E-2</v>
      </c>
      <c r="X1092">
        <v>6.5697995E-3</v>
      </c>
      <c r="Y1092">
        <v>0</v>
      </c>
      <c r="Z1092">
        <v>0</v>
      </c>
      <c r="AA1092">
        <v>8.7999999999999995E-2</v>
      </c>
      <c r="AB1092">
        <v>0.91200000000000003</v>
      </c>
      <c r="AC1092">
        <v>-0.40189999999999998</v>
      </c>
      <c r="AD1092" t="s">
        <v>48</v>
      </c>
      <c r="AE1092" t="s">
        <v>48</v>
      </c>
      <c r="AF1092" t="s">
        <v>48</v>
      </c>
    </row>
    <row r="1093" spans="1:32" hidden="1" outlineLevel="2" x14ac:dyDescent="0.2">
      <c r="A1093" t="s">
        <v>14249</v>
      </c>
      <c r="B1093" t="s">
        <v>14250</v>
      </c>
      <c r="C1093" t="s">
        <v>14251</v>
      </c>
      <c r="J1093" t="s">
        <v>14252</v>
      </c>
      <c r="K1093" t="s">
        <v>1222</v>
      </c>
      <c r="L1093" t="s">
        <v>1233</v>
      </c>
      <c r="M1093">
        <v>5</v>
      </c>
      <c r="P1093" s="2" t="s">
        <v>14253</v>
      </c>
      <c r="Q1093" t="s">
        <v>14254</v>
      </c>
      <c r="S1093">
        <v>2.1432023000000001E-2</v>
      </c>
      <c r="T1093">
        <v>8.7738040000000001E-4</v>
      </c>
      <c r="U1093">
        <v>1.0894509E-2</v>
      </c>
      <c r="V1093">
        <v>1.3966690999999999E-3</v>
      </c>
      <c r="W1093">
        <v>1.1274899E-2</v>
      </c>
      <c r="X1093">
        <v>6.6668926999999996E-3</v>
      </c>
      <c r="Y1093">
        <v>0.375</v>
      </c>
      <c r="Z1093">
        <v>0.14499999999999999</v>
      </c>
      <c r="AA1093">
        <v>0</v>
      </c>
      <c r="AB1093">
        <v>0.85499999999999998</v>
      </c>
      <c r="AC1093">
        <v>0.87609999999999999</v>
      </c>
      <c r="AD1093" t="s">
        <v>48</v>
      </c>
      <c r="AE1093" t="s">
        <v>48</v>
      </c>
      <c r="AF1093" t="s">
        <v>48</v>
      </c>
    </row>
    <row r="1094" spans="1:32" hidden="1" outlineLevel="2" x14ac:dyDescent="0.2">
      <c r="A1094" t="s">
        <v>14255</v>
      </c>
      <c r="B1094" t="s">
        <v>14256</v>
      </c>
      <c r="C1094" t="s">
        <v>14257</v>
      </c>
      <c r="J1094" t="s">
        <v>14258</v>
      </c>
      <c r="K1094" t="s">
        <v>1222</v>
      </c>
      <c r="L1094" t="s">
        <v>1233</v>
      </c>
      <c r="M1094">
        <v>12</v>
      </c>
      <c r="P1094" s="2" t="s">
        <v>14259</v>
      </c>
      <c r="Q1094" t="s">
        <v>10132</v>
      </c>
      <c r="S1094">
        <v>3.8048524E-2</v>
      </c>
      <c r="T1094">
        <v>1.0967255E-3</v>
      </c>
      <c r="U1094">
        <v>1.1133623E-2</v>
      </c>
      <c r="V1094">
        <v>2.7008435999999999E-3</v>
      </c>
      <c r="W1094">
        <v>1.7743195999999999E-2</v>
      </c>
      <c r="X1094">
        <v>6.6927844000000004E-3</v>
      </c>
      <c r="Y1094">
        <v>0.24772727272727271</v>
      </c>
      <c r="Z1094">
        <v>0.23200000000000001</v>
      </c>
      <c r="AA1094">
        <v>0</v>
      </c>
      <c r="AB1094">
        <v>0.76800000000000002</v>
      </c>
      <c r="AC1094">
        <v>0.93130000000000002</v>
      </c>
      <c r="AD1094" t="s">
        <v>48</v>
      </c>
      <c r="AE1094" t="s">
        <v>48</v>
      </c>
      <c r="AF1094" t="s">
        <v>48</v>
      </c>
    </row>
    <row r="1095" spans="1:32" hidden="1" outlineLevel="2" x14ac:dyDescent="0.2">
      <c r="A1095" t="s">
        <v>14260</v>
      </c>
      <c r="B1095" t="s">
        <v>14261</v>
      </c>
      <c r="C1095" t="s">
        <v>14262</v>
      </c>
      <c r="J1095" t="s">
        <v>14263</v>
      </c>
      <c r="K1095" t="s">
        <v>1222</v>
      </c>
      <c r="L1095" t="s">
        <v>1233</v>
      </c>
      <c r="M1095">
        <v>3</v>
      </c>
      <c r="P1095" s="2" t="s">
        <v>14264</v>
      </c>
      <c r="Q1095" t="s">
        <v>47</v>
      </c>
      <c r="S1095">
        <v>1.9226073999999999E-2</v>
      </c>
      <c r="T1095">
        <v>7.7724456999999996E-4</v>
      </c>
      <c r="U1095">
        <v>1.17997285E-2</v>
      </c>
      <c r="V1095">
        <v>4.3657473000000002E-3</v>
      </c>
      <c r="W1095">
        <v>8.9758849999999994E-3</v>
      </c>
      <c r="X1095">
        <v>6.0519689999999999E-3</v>
      </c>
      <c r="Y1095">
        <v>0.1</v>
      </c>
      <c r="Z1095">
        <v>0</v>
      </c>
      <c r="AA1095">
        <v>0</v>
      </c>
      <c r="AB1095">
        <v>1</v>
      </c>
      <c r="AC1095">
        <v>0</v>
      </c>
      <c r="AD1095" t="s">
        <v>48</v>
      </c>
      <c r="AE1095" t="s">
        <v>48</v>
      </c>
      <c r="AF1095" t="s">
        <v>48</v>
      </c>
    </row>
    <row r="1096" spans="1:32" hidden="1" outlineLevel="2" x14ac:dyDescent="0.2">
      <c r="A1096" t="s">
        <v>14265</v>
      </c>
      <c r="B1096" t="s">
        <v>14266</v>
      </c>
      <c r="C1096" t="s">
        <v>14267</v>
      </c>
      <c r="J1096" t="s">
        <v>14268</v>
      </c>
      <c r="K1096" t="s">
        <v>1222</v>
      </c>
      <c r="L1096" t="s">
        <v>1233</v>
      </c>
      <c r="M1096">
        <v>7</v>
      </c>
      <c r="P1096" s="2" t="s">
        <v>14269</v>
      </c>
      <c r="Q1096" t="s">
        <v>14270</v>
      </c>
      <c r="S1096">
        <v>3.5691573999999997E-2</v>
      </c>
      <c r="T1096">
        <v>1.3923645000000001E-3</v>
      </c>
      <c r="U1096">
        <v>1.2175481E-2</v>
      </c>
      <c r="V1096">
        <v>4.1437599999999998E-3</v>
      </c>
      <c r="W1096">
        <v>1.3782915E-2</v>
      </c>
      <c r="X1096">
        <v>8.090926E-3</v>
      </c>
      <c r="Y1096">
        <v>0.6</v>
      </c>
      <c r="Z1096">
        <v>0</v>
      </c>
      <c r="AA1096">
        <v>0</v>
      </c>
      <c r="AB1096">
        <v>1</v>
      </c>
      <c r="AC1096">
        <v>0</v>
      </c>
      <c r="AD1096" t="s">
        <v>48</v>
      </c>
      <c r="AE1096" t="s">
        <v>48</v>
      </c>
      <c r="AF1096" t="s">
        <v>48</v>
      </c>
    </row>
    <row r="1097" spans="1:32" hidden="1" outlineLevel="2" x14ac:dyDescent="0.2">
      <c r="A1097" t="s">
        <v>14271</v>
      </c>
      <c r="B1097" t="s">
        <v>14272</v>
      </c>
      <c r="C1097" t="s">
        <v>14273</v>
      </c>
      <c r="J1097" t="s">
        <v>14274</v>
      </c>
      <c r="K1097" t="s">
        <v>1222</v>
      </c>
      <c r="L1097" t="s">
        <v>1233</v>
      </c>
      <c r="M1097">
        <v>3</v>
      </c>
      <c r="P1097" s="2" t="s">
        <v>14275</v>
      </c>
      <c r="Q1097" t="s">
        <v>47</v>
      </c>
      <c r="S1097">
        <v>5.9727191999999998E-2</v>
      </c>
      <c r="T1097">
        <v>2.5177002E-3</v>
      </c>
      <c r="U1097">
        <v>1.4703264000000001E-2</v>
      </c>
      <c r="V1097">
        <v>3.4038028999999999E-3</v>
      </c>
      <c r="W1097">
        <v>1.3440913000000001E-2</v>
      </c>
      <c r="X1097">
        <v>1.5256802999999999E-2</v>
      </c>
      <c r="Y1097">
        <v>0</v>
      </c>
      <c r="Z1097">
        <v>0.13</v>
      </c>
      <c r="AA1097">
        <v>0.186</v>
      </c>
      <c r="AB1097">
        <v>0.68400000000000005</v>
      </c>
      <c r="AC1097">
        <v>-0.22439999999999999</v>
      </c>
      <c r="AD1097" t="s">
        <v>48</v>
      </c>
      <c r="AE1097" t="s">
        <v>48</v>
      </c>
      <c r="AF1097" t="s">
        <v>48</v>
      </c>
    </row>
    <row r="1098" spans="1:32" hidden="1" outlineLevel="2" x14ac:dyDescent="0.2">
      <c r="A1098" t="s">
        <v>14276</v>
      </c>
      <c r="B1098" t="s">
        <v>14277</v>
      </c>
      <c r="C1098" t="s">
        <v>14278</v>
      </c>
      <c r="J1098" t="s">
        <v>14279</v>
      </c>
      <c r="K1098" t="s">
        <v>1222</v>
      </c>
      <c r="L1098" t="s">
        <v>1233</v>
      </c>
      <c r="M1098">
        <v>3</v>
      </c>
      <c r="P1098" s="2" t="s">
        <v>14280</v>
      </c>
      <c r="Q1098" t="s">
        <v>47</v>
      </c>
      <c r="S1098">
        <v>1.5393426E-2</v>
      </c>
      <c r="T1098">
        <v>6.866455E-4</v>
      </c>
      <c r="U1098">
        <v>1.18338885E-2</v>
      </c>
      <c r="V1098">
        <v>2.9043317999999999E-3</v>
      </c>
      <c r="W1098">
        <v>8.4628819999999997E-3</v>
      </c>
      <c r="X1098">
        <v>6.2655740000000003E-3</v>
      </c>
      <c r="Y1098">
        <v>0.1644155844155844</v>
      </c>
      <c r="Z1098">
        <v>0.13200000000000001</v>
      </c>
      <c r="AA1098">
        <v>2.9000000000000001E-2</v>
      </c>
      <c r="AB1098">
        <v>0.83899999999999997</v>
      </c>
      <c r="AC1098">
        <v>0.76029999999999998</v>
      </c>
      <c r="AD1098" t="s">
        <v>48</v>
      </c>
      <c r="AE1098" t="s">
        <v>48</v>
      </c>
      <c r="AF1098" t="s">
        <v>48</v>
      </c>
    </row>
    <row r="1099" spans="1:32" hidden="1" outlineLevel="2" x14ac:dyDescent="0.2">
      <c r="A1099" t="s">
        <v>14281</v>
      </c>
      <c r="B1099" t="s">
        <v>14282</v>
      </c>
      <c r="C1099" t="s">
        <v>14283</v>
      </c>
      <c r="J1099" t="s">
        <v>14284</v>
      </c>
      <c r="K1099" t="s">
        <v>1222</v>
      </c>
      <c r="L1099" t="s">
        <v>1233</v>
      </c>
      <c r="M1099">
        <v>3</v>
      </c>
      <c r="P1099" s="2" t="s">
        <v>14285</v>
      </c>
      <c r="Q1099" t="s">
        <v>10138</v>
      </c>
      <c r="S1099">
        <v>2.0105700000000001E-2</v>
      </c>
      <c r="T1099">
        <v>9.7274779999999999E-4</v>
      </c>
      <c r="U1099">
        <v>1.3029462E-2</v>
      </c>
      <c r="V1099">
        <v>2.6823444999999999E-3</v>
      </c>
      <c r="W1099">
        <v>9.9828910000000007E-3</v>
      </c>
      <c r="X1099">
        <v>6.6410009999999997E-3</v>
      </c>
      <c r="Y1099">
        <v>8.3333333333333329E-2</v>
      </c>
      <c r="Z1099">
        <v>0.10199999999999999</v>
      </c>
      <c r="AA1099">
        <v>2.7E-2</v>
      </c>
      <c r="AB1099">
        <v>0.87</v>
      </c>
      <c r="AC1099">
        <v>0.69430000000000003</v>
      </c>
      <c r="AD1099" t="s">
        <v>48</v>
      </c>
      <c r="AE1099" t="s">
        <v>48</v>
      </c>
      <c r="AF1099" t="s">
        <v>48</v>
      </c>
    </row>
    <row r="1100" spans="1:32" hidden="1" outlineLevel="2" x14ac:dyDescent="0.2">
      <c r="A1100" t="s">
        <v>14286</v>
      </c>
      <c r="B1100" t="s">
        <v>14287</v>
      </c>
      <c r="C1100" t="s">
        <v>14288</v>
      </c>
      <c r="J1100" t="s">
        <v>14289</v>
      </c>
      <c r="K1100" t="s">
        <v>1222</v>
      </c>
      <c r="L1100" t="s">
        <v>1233</v>
      </c>
      <c r="M1100">
        <v>3</v>
      </c>
      <c r="P1100" s="2" t="s">
        <v>14290</v>
      </c>
      <c r="Q1100" t="s">
        <v>47</v>
      </c>
      <c r="S1100">
        <v>5.4531995E-2</v>
      </c>
      <c r="T1100">
        <v>1.8501282E-3</v>
      </c>
      <c r="U1100">
        <v>2.3243073E-2</v>
      </c>
      <c r="V1100">
        <v>8.3615159999999994E-3</v>
      </c>
      <c r="W1100">
        <v>1.5948927000000002E-2</v>
      </c>
      <c r="X1100">
        <v>7.9614690000000005E-3</v>
      </c>
      <c r="Y1100">
        <v>0</v>
      </c>
      <c r="Z1100">
        <v>0</v>
      </c>
      <c r="AA1100">
        <v>0</v>
      </c>
      <c r="AB1100">
        <v>1</v>
      </c>
      <c r="AC1100">
        <v>0</v>
      </c>
      <c r="AD1100" t="s">
        <v>48</v>
      </c>
      <c r="AE1100" t="s">
        <v>48</v>
      </c>
      <c r="AF1100" t="s">
        <v>48</v>
      </c>
    </row>
    <row r="1101" spans="1:32" hidden="1" outlineLevel="2" x14ac:dyDescent="0.2">
      <c r="A1101" t="s">
        <v>14291</v>
      </c>
      <c r="B1101" t="s">
        <v>14292</v>
      </c>
      <c r="C1101" t="s">
        <v>14293</v>
      </c>
      <c r="J1101" t="s">
        <v>14294</v>
      </c>
      <c r="K1101" t="s">
        <v>1222</v>
      </c>
      <c r="L1101" t="s">
        <v>1233</v>
      </c>
      <c r="M1101">
        <v>3</v>
      </c>
      <c r="P1101" s="2" t="s">
        <v>14295</v>
      </c>
      <c r="Q1101" t="s">
        <v>47</v>
      </c>
      <c r="S1101">
        <v>0.15932568999999999</v>
      </c>
      <c r="T1101">
        <v>5.8364869999999996E-3</v>
      </c>
      <c r="U1101">
        <v>9.1309899999999999E-2</v>
      </c>
      <c r="V1101">
        <v>2.3997233999999999E-2</v>
      </c>
      <c r="W1101">
        <v>5.2034459999999998E-2</v>
      </c>
      <c r="X1101">
        <v>9.8256590000000005E-3</v>
      </c>
      <c r="Y1101">
        <v>3.090909090909091E-2</v>
      </c>
      <c r="Z1101">
        <v>0.11</v>
      </c>
      <c r="AA1101">
        <v>7.9000000000000001E-2</v>
      </c>
      <c r="AB1101">
        <v>0.81</v>
      </c>
      <c r="AC1101">
        <v>0.76949999999999996</v>
      </c>
      <c r="AD1101" t="s">
        <v>48</v>
      </c>
      <c r="AE1101" t="s">
        <v>48</v>
      </c>
      <c r="AF1101" t="s">
        <v>48</v>
      </c>
    </row>
    <row r="1102" spans="1:32" hidden="1" outlineLevel="2" x14ac:dyDescent="0.2">
      <c r="A1102" t="s">
        <v>14296</v>
      </c>
      <c r="B1102" t="s">
        <v>14297</v>
      </c>
      <c r="C1102" t="s">
        <v>513</v>
      </c>
      <c r="J1102" t="s">
        <v>14298</v>
      </c>
      <c r="K1102" t="s">
        <v>1222</v>
      </c>
      <c r="L1102" t="s">
        <v>1233</v>
      </c>
      <c r="M1102">
        <v>3</v>
      </c>
      <c r="P1102" s="2" t="s">
        <v>14299</v>
      </c>
      <c r="Q1102" t="s">
        <v>47</v>
      </c>
      <c r="S1102">
        <v>7.6876780000000006E-2</v>
      </c>
      <c r="T1102">
        <v>2.7084349999999999E-3</v>
      </c>
      <c r="U1102">
        <v>2.7820411999999999E-2</v>
      </c>
      <c r="V1102">
        <v>8.2135249999999993E-3</v>
      </c>
      <c r="W1102">
        <v>1.7678739999999998E-2</v>
      </c>
      <c r="X1102">
        <v>8.8676729999999995E-3</v>
      </c>
      <c r="Y1102">
        <v>0.41714285714285709</v>
      </c>
      <c r="Z1102">
        <v>0.19</v>
      </c>
      <c r="AA1102">
        <v>1.4E-2</v>
      </c>
      <c r="AB1102">
        <v>0.79600000000000004</v>
      </c>
      <c r="AC1102">
        <v>0.95130000000000003</v>
      </c>
      <c r="AD1102" t="s">
        <v>48</v>
      </c>
      <c r="AE1102" t="s">
        <v>48</v>
      </c>
      <c r="AF1102" t="s">
        <v>48</v>
      </c>
    </row>
    <row r="1103" spans="1:32" hidden="1" outlineLevel="2" x14ac:dyDescent="0.2">
      <c r="A1103" t="s">
        <v>14300</v>
      </c>
      <c r="B1103" t="s">
        <v>14301</v>
      </c>
      <c r="C1103" t="s">
        <v>14302</v>
      </c>
      <c r="J1103" t="s">
        <v>14303</v>
      </c>
      <c r="K1103" t="s">
        <v>1222</v>
      </c>
      <c r="L1103" t="s">
        <v>1233</v>
      </c>
      <c r="M1103">
        <v>2</v>
      </c>
      <c r="P1103" s="2" t="s">
        <v>14304</v>
      </c>
      <c r="Q1103" t="s">
        <v>47</v>
      </c>
      <c r="S1103">
        <v>0.10783284999999999</v>
      </c>
      <c r="T1103">
        <v>3.5858154000000001E-3</v>
      </c>
      <c r="U1103">
        <v>1.8734054999999999E-2</v>
      </c>
      <c r="V1103">
        <v>6.8446035000000001E-3</v>
      </c>
      <c r="W1103">
        <v>2.3608726E-2</v>
      </c>
      <c r="X1103">
        <v>1.1301476499999999E-2</v>
      </c>
      <c r="Y1103">
        <v>0.36818181818181822</v>
      </c>
      <c r="Z1103">
        <v>0</v>
      </c>
      <c r="AA1103">
        <v>0</v>
      </c>
      <c r="AB1103">
        <v>1</v>
      </c>
      <c r="AC1103">
        <v>0</v>
      </c>
      <c r="AD1103" t="s">
        <v>48</v>
      </c>
      <c r="AE1103" t="s">
        <v>48</v>
      </c>
      <c r="AF1103" t="s">
        <v>48</v>
      </c>
    </row>
    <row r="1104" spans="1:32" hidden="1" outlineLevel="2" x14ac:dyDescent="0.2">
      <c r="A1104" t="s">
        <v>14305</v>
      </c>
      <c r="B1104" t="s">
        <v>14306</v>
      </c>
      <c r="C1104" t="s">
        <v>14307</v>
      </c>
      <c r="J1104" t="s">
        <v>14308</v>
      </c>
      <c r="K1104" t="s">
        <v>1222</v>
      </c>
      <c r="L1104" t="s">
        <v>1233</v>
      </c>
      <c r="M1104">
        <v>3</v>
      </c>
      <c r="P1104" s="2" t="s">
        <v>14309</v>
      </c>
      <c r="Q1104" t="s">
        <v>10132</v>
      </c>
      <c r="S1104">
        <v>0.10783284999999999</v>
      </c>
      <c r="T1104">
        <v>2.746582E-3</v>
      </c>
      <c r="U1104">
        <v>2.836696E-2</v>
      </c>
      <c r="V1104">
        <v>6.3266334999999996E-3</v>
      </c>
      <c r="W1104">
        <v>3.5994529999999997E-2</v>
      </c>
      <c r="X1104">
        <v>6.9387536E-3</v>
      </c>
      <c r="Y1104">
        <v>-4.5238095238095251E-2</v>
      </c>
      <c r="Z1104">
        <v>5.8000000000000003E-2</v>
      </c>
      <c r="AA1104">
        <v>0.14499999999999999</v>
      </c>
      <c r="AB1104">
        <v>0.79600000000000004</v>
      </c>
      <c r="AC1104">
        <v>-0.88749999999999996</v>
      </c>
      <c r="AD1104" t="s">
        <v>48</v>
      </c>
      <c r="AE1104" t="s">
        <v>48</v>
      </c>
      <c r="AF1104" t="s">
        <v>48</v>
      </c>
    </row>
    <row r="1105" spans="1:32" hidden="1" outlineLevel="2" x14ac:dyDescent="0.2">
      <c r="A1105" t="s">
        <v>14310</v>
      </c>
      <c r="B1105" t="s">
        <v>14311</v>
      </c>
      <c r="C1105" t="s">
        <v>14312</v>
      </c>
      <c r="J1105" t="s">
        <v>14313</v>
      </c>
      <c r="K1105" t="s">
        <v>1222</v>
      </c>
      <c r="L1105" t="s">
        <v>1233</v>
      </c>
      <c r="M1105">
        <v>2</v>
      </c>
      <c r="P1105" s="2" t="s">
        <v>14314</v>
      </c>
      <c r="Q1105" t="s">
        <v>14315</v>
      </c>
      <c r="S1105">
        <v>2.1196328E-2</v>
      </c>
      <c r="T1105">
        <v>7.9631804999999998E-4</v>
      </c>
      <c r="U1105">
        <v>1.2858665999999999E-2</v>
      </c>
      <c r="V1105">
        <v>2.0626306E-3</v>
      </c>
      <c r="W1105">
        <v>9.8308900000000001E-3</v>
      </c>
      <c r="X1105">
        <v>6.5633263000000001E-3</v>
      </c>
      <c r="Y1105">
        <v>0.20888888888888879</v>
      </c>
      <c r="Z1105">
        <v>4.4999999999999998E-2</v>
      </c>
      <c r="AA1105">
        <v>3.3000000000000002E-2</v>
      </c>
      <c r="AB1105">
        <v>0.92100000000000004</v>
      </c>
      <c r="AC1105">
        <v>0.1943</v>
      </c>
      <c r="AD1105" t="s">
        <v>48</v>
      </c>
      <c r="AE1105" t="s">
        <v>48</v>
      </c>
      <c r="AF1105" t="s">
        <v>48</v>
      </c>
    </row>
    <row r="1106" spans="1:32" hidden="1" outlineLevel="2" x14ac:dyDescent="0.2">
      <c r="A1106" t="s">
        <v>14316</v>
      </c>
      <c r="B1106" t="s">
        <v>14317</v>
      </c>
      <c r="C1106" t="s">
        <v>14318</v>
      </c>
      <c r="J1106" t="s">
        <v>14319</v>
      </c>
      <c r="K1106" t="s">
        <v>1222</v>
      </c>
      <c r="L1106" t="s">
        <v>1233</v>
      </c>
      <c r="M1106">
        <v>0</v>
      </c>
      <c r="P1106" s="2" t="s">
        <v>14320</v>
      </c>
      <c r="Q1106" t="s">
        <v>47</v>
      </c>
      <c r="S1106">
        <v>0.89882379999999995</v>
      </c>
      <c r="T1106">
        <v>0.35368224999999998</v>
      </c>
      <c r="U1106">
        <v>0.77628600000000003</v>
      </c>
      <c r="V1106">
        <v>0.10235514</v>
      </c>
      <c r="W1106">
        <v>0.82974654000000003</v>
      </c>
      <c r="X1106">
        <v>1.254427E-2</v>
      </c>
      <c r="Y1106">
        <v>0</v>
      </c>
      <c r="Z1106">
        <v>0</v>
      </c>
      <c r="AA1106">
        <v>0</v>
      </c>
      <c r="AB1106">
        <v>1</v>
      </c>
      <c r="AC1106">
        <v>0</v>
      </c>
      <c r="AD1106" t="s">
        <v>48</v>
      </c>
      <c r="AE1106" t="s">
        <v>48</v>
      </c>
      <c r="AF1106" t="s">
        <v>48</v>
      </c>
    </row>
    <row r="1107" spans="1:32" hidden="1" outlineLevel="2" x14ac:dyDescent="0.2">
      <c r="A1107" t="s">
        <v>14321</v>
      </c>
      <c r="B1107" t="s">
        <v>14322</v>
      </c>
      <c r="C1107" t="s">
        <v>14323</v>
      </c>
      <c r="J1107" t="s">
        <v>14324</v>
      </c>
      <c r="K1107" t="s">
        <v>1222</v>
      </c>
      <c r="L1107" t="s">
        <v>1233</v>
      </c>
      <c r="M1107">
        <v>1</v>
      </c>
      <c r="P1107" s="2" t="s">
        <v>14325</v>
      </c>
      <c r="Q1107" t="s">
        <v>10258</v>
      </c>
      <c r="S1107">
        <v>3.2863232999999999E-2</v>
      </c>
      <c r="T1107">
        <v>8.8691710000000001E-4</v>
      </c>
      <c r="U1107">
        <v>1.2551232000000001E-2</v>
      </c>
      <c r="V1107">
        <v>2.034882E-3</v>
      </c>
      <c r="W1107">
        <v>1.3972916E-2</v>
      </c>
      <c r="X1107">
        <v>6.2008454000000001E-3</v>
      </c>
      <c r="Y1107">
        <v>-0.16666666666666671</v>
      </c>
      <c r="Z1107">
        <v>0.17499999999999999</v>
      </c>
      <c r="AA1107">
        <v>0.13600000000000001</v>
      </c>
      <c r="AB1107">
        <v>0.68899999999999995</v>
      </c>
      <c r="AC1107">
        <v>9.4299999999999995E-2</v>
      </c>
      <c r="AD1107" t="s">
        <v>48</v>
      </c>
      <c r="AE1107" t="s">
        <v>48</v>
      </c>
      <c r="AF1107" t="s">
        <v>48</v>
      </c>
    </row>
    <row r="1108" spans="1:32" hidden="1" outlineLevel="2" x14ac:dyDescent="0.2">
      <c r="A1108" t="s">
        <v>14326</v>
      </c>
      <c r="B1108" t="s">
        <v>14327</v>
      </c>
      <c r="C1108" t="s">
        <v>14328</v>
      </c>
      <c r="J1108" t="s">
        <v>14329</v>
      </c>
      <c r="K1108" t="s">
        <v>1222</v>
      </c>
      <c r="L1108" t="s">
        <v>1233</v>
      </c>
      <c r="M1108">
        <v>0</v>
      </c>
      <c r="P1108" s="2" t="s">
        <v>14330</v>
      </c>
      <c r="Q1108" t="s">
        <v>47</v>
      </c>
      <c r="S1108">
        <v>0.14256015</v>
      </c>
      <c r="T1108">
        <v>5.7983399999999999E-3</v>
      </c>
      <c r="U1108">
        <v>0.1110661</v>
      </c>
      <c r="V1108">
        <v>2.1987454999999999E-2</v>
      </c>
      <c r="W1108">
        <v>2.8281843000000001E-2</v>
      </c>
      <c r="X1108">
        <v>9.8515510000000001E-3</v>
      </c>
      <c r="Y1108">
        <v>0.16111111111111109</v>
      </c>
      <c r="Z1108">
        <v>8.6999999999999994E-2</v>
      </c>
      <c r="AA1108">
        <v>7.9000000000000001E-2</v>
      </c>
      <c r="AB1108">
        <v>0.83399999999999996</v>
      </c>
      <c r="AC1108">
        <v>0.18160000000000001</v>
      </c>
      <c r="AD1108" t="s">
        <v>48</v>
      </c>
      <c r="AE1108" t="s">
        <v>48</v>
      </c>
      <c r="AF1108" t="s">
        <v>48</v>
      </c>
    </row>
    <row r="1109" spans="1:32" hidden="1" outlineLevel="2" x14ac:dyDescent="0.2">
      <c r="P1109" s="2"/>
    </row>
    <row r="1110" spans="1:32" hidden="1" outlineLevel="2" x14ac:dyDescent="0.2">
      <c r="A1110" t="s">
        <v>14331</v>
      </c>
      <c r="B1110" t="s">
        <v>14332</v>
      </c>
      <c r="C1110" t="s">
        <v>14333</v>
      </c>
      <c r="J1110" t="s">
        <v>14334</v>
      </c>
      <c r="K1110" t="s">
        <v>1222</v>
      </c>
      <c r="L1110" t="s">
        <v>1233</v>
      </c>
      <c r="M1110">
        <v>1</v>
      </c>
      <c r="P1110" s="2" t="s">
        <v>14335</v>
      </c>
      <c r="Q1110" t="s">
        <v>10132</v>
      </c>
      <c r="S1110">
        <v>9.9155450000000006E-2</v>
      </c>
      <c r="T1110">
        <v>3.0708313000000001E-3</v>
      </c>
      <c r="U1110">
        <v>2.5360946999999998E-2</v>
      </c>
      <c r="V1110">
        <v>2.7563404000000001E-3</v>
      </c>
      <c r="W1110">
        <v>1.9225691999999999E-2</v>
      </c>
      <c r="X1110">
        <v>9.1524794999999996E-3</v>
      </c>
      <c r="Y1110">
        <v>0.45</v>
      </c>
      <c r="Z1110">
        <v>0.437</v>
      </c>
      <c r="AA1110">
        <v>0</v>
      </c>
      <c r="AB1110">
        <v>0.56299999999999994</v>
      </c>
      <c r="AC1110">
        <v>0.73509999999999998</v>
      </c>
      <c r="AD1110" t="s">
        <v>48</v>
      </c>
      <c r="AE1110" t="s">
        <v>48</v>
      </c>
      <c r="AF1110" t="s">
        <v>48</v>
      </c>
    </row>
    <row r="1111" spans="1:32" hidden="1" outlineLevel="2" x14ac:dyDescent="0.2">
      <c r="A1111" t="s">
        <v>14336</v>
      </c>
      <c r="B1111" t="s">
        <v>14337</v>
      </c>
      <c r="C1111" t="s">
        <v>14338</v>
      </c>
      <c r="J1111" t="s">
        <v>14339</v>
      </c>
      <c r="K1111" t="s">
        <v>1222</v>
      </c>
      <c r="L1111" t="s">
        <v>1233</v>
      </c>
      <c r="M1111">
        <v>1</v>
      </c>
      <c r="P1111" s="2" t="s">
        <v>14340</v>
      </c>
      <c r="Q1111" t="s">
        <v>11213</v>
      </c>
      <c r="S1111">
        <v>3.0506282999999999E-2</v>
      </c>
      <c r="T1111">
        <v>9.6321106000000004E-4</v>
      </c>
      <c r="U1111">
        <v>1.2892825E-2</v>
      </c>
      <c r="V1111">
        <v>2.4788563999999999E-3</v>
      </c>
      <c r="W1111">
        <v>1.4732921E-2</v>
      </c>
      <c r="X1111">
        <v>6.6927844000000004E-3</v>
      </c>
      <c r="Y1111">
        <v>0.1333333333333333</v>
      </c>
      <c r="Z1111">
        <v>0.154</v>
      </c>
      <c r="AA1111">
        <v>3.5000000000000003E-2</v>
      </c>
      <c r="AB1111">
        <v>0.81100000000000005</v>
      </c>
      <c r="AC1111">
        <v>0.73250000000000004</v>
      </c>
      <c r="AD1111" t="s">
        <v>48</v>
      </c>
      <c r="AE1111" t="s">
        <v>48</v>
      </c>
      <c r="AF1111" t="s">
        <v>48</v>
      </c>
    </row>
    <row r="1112" spans="1:32" hidden="1" outlineLevel="2" x14ac:dyDescent="0.2">
      <c r="A1112" t="s">
        <v>14341</v>
      </c>
      <c r="B1112" t="s">
        <v>14342</v>
      </c>
      <c r="C1112" t="s">
        <v>10706</v>
      </c>
      <c r="J1112" t="s">
        <v>14343</v>
      </c>
      <c r="K1112" t="s">
        <v>1222</v>
      </c>
      <c r="L1112" t="s">
        <v>1233</v>
      </c>
      <c r="M1112">
        <v>1</v>
      </c>
      <c r="P1112" s="2" t="s">
        <v>14344</v>
      </c>
      <c r="Q1112" t="s">
        <v>10060</v>
      </c>
      <c r="S1112">
        <v>0.13908891000000001</v>
      </c>
      <c r="T1112">
        <v>4.1961669999999998E-3</v>
      </c>
      <c r="U1112">
        <v>3.1892240000000002E-2</v>
      </c>
      <c r="V1112">
        <v>6.2896360000000004E-3</v>
      </c>
      <c r="W1112">
        <v>2.6831544999999998E-2</v>
      </c>
      <c r="X1112">
        <v>1.0990778E-2</v>
      </c>
      <c r="Y1112" t="s">
        <v>48</v>
      </c>
      <c r="Z1112" t="s">
        <v>48</v>
      </c>
      <c r="AA1112" t="s">
        <v>48</v>
      </c>
      <c r="AB1112" t="s">
        <v>48</v>
      </c>
      <c r="AC1112" t="s">
        <v>48</v>
      </c>
      <c r="AD1112" t="s">
        <v>48</v>
      </c>
      <c r="AE1112" t="s">
        <v>48</v>
      </c>
      <c r="AF1112" t="s">
        <v>48</v>
      </c>
    </row>
    <row r="1113" spans="1:32" hidden="1" outlineLevel="2" x14ac:dyDescent="0.2">
      <c r="A1113" t="s">
        <v>14345</v>
      </c>
      <c r="B1113" t="s">
        <v>14346</v>
      </c>
      <c r="C1113" t="s">
        <v>14347</v>
      </c>
      <c r="J1113" t="s">
        <v>14348</v>
      </c>
      <c r="K1113" t="s">
        <v>1222</v>
      </c>
      <c r="L1113" t="s">
        <v>1233</v>
      </c>
      <c r="M1113">
        <v>1</v>
      </c>
      <c r="P1113" s="2" t="s">
        <v>14349</v>
      </c>
      <c r="Q1113" t="s">
        <v>10258</v>
      </c>
      <c r="S1113">
        <v>3.4277401999999998E-2</v>
      </c>
      <c r="T1113">
        <v>1.0061263999999999E-3</v>
      </c>
      <c r="U1113">
        <v>1.5044857E-2</v>
      </c>
      <c r="V1113">
        <v>2.5898499999999999E-3</v>
      </c>
      <c r="W1113">
        <v>1.1236899E-2</v>
      </c>
      <c r="X1113">
        <v>6.7769316999999997E-3</v>
      </c>
      <c r="Y1113">
        <v>0</v>
      </c>
      <c r="Z1113">
        <v>0.161</v>
      </c>
      <c r="AA1113">
        <v>0</v>
      </c>
      <c r="AB1113">
        <v>0.83899999999999997</v>
      </c>
      <c r="AC1113">
        <v>0.36120000000000002</v>
      </c>
      <c r="AD1113" t="s">
        <v>48</v>
      </c>
      <c r="AE1113" t="s">
        <v>48</v>
      </c>
      <c r="AF1113" t="s">
        <v>48</v>
      </c>
    </row>
    <row r="1114" spans="1:32" hidden="1" outlineLevel="2" x14ac:dyDescent="0.2">
      <c r="A1114" t="s">
        <v>14350</v>
      </c>
      <c r="B1114" t="s">
        <v>14351</v>
      </c>
      <c r="C1114" t="s">
        <v>14352</v>
      </c>
      <c r="J1114" t="s">
        <v>14353</v>
      </c>
      <c r="K1114" t="s">
        <v>1222</v>
      </c>
      <c r="L1114" t="s">
        <v>1233</v>
      </c>
      <c r="M1114">
        <v>1</v>
      </c>
      <c r="P1114" s="2" t="s">
        <v>14354</v>
      </c>
      <c r="Q1114" t="s">
        <v>47</v>
      </c>
      <c r="S1114">
        <v>0.23961850000000001</v>
      </c>
      <c r="T1114">
        <v>4.7683715999999998E-3</v>
      </c>
      <c r="U1114">
        <v>2.8776870999999999E-2</v>
      </c>
      <c r="V1114">
        <v>9.6934380000000004E-3</v>
      </c>
      <c r="W1114">
        <v>8.5087289999999996E-2</v>
      </c>
      <c r="X1114">
        <v>8.6864319999999991E-3</v>
      </c>
      <c r="Y1114">
        <v>-0.27083333333333331</v>
      </c>
      <c r="Z1114">
        <v>6.5000000000000002E-2</v>
      </c>
      <c r="AA1114">
        <v>0.252</v>
      </c>
      <c r="AB1114">
        <v>0.68300000000000005</v>
      </c>
      <c r="AC1114">
        <v>-0.61670000000000003</v>
      </c>
      <c r="AD1114" t="s">
        <v>48</v>
      </c>
      <c r="AE1114" t="s">
        <v>48</v>
      </c>
      <c r="AF1114" t="s">
        <v>48</v>
      </c>
    </row>
    <row r="1115" spans="1:32" hidden="1" outlineLevel="2" x14ac:dyDescent="0.2">
      <c r="A1115" t="s">
        <v>14355</v>
      </c>
      <c r="B1115" t="s">
        <v>14356</v>
      </c>
      <c r="C1115" t="s">
        <v>14357</v>
      </c>
      <c r="J1115" t="s">
        <v>14358</v>
      </c>
      <c r="K1115" t="s">
        <v>1222</v>
      </c>
      <c r="L1115" t="s">
        <v>1233</v>
      </c>
      <c r="M1115">
        <v>1</v>
      </c>
      <c r="P1115" s="2" t="s">
        <v>14359</v>
      </c>
      <c r="Q1115" t="s">
        <v>47</v>
      </c>
      <c r="S1115">
        <v>2.343543E-2</v>
      </c>
      <c r="T1115">
        <v>6.8187713999999999E-4</v>
      </c>
      <c r="U1115">
        <v>1.0365041E-2</v>
      </c>
      <c r="V1115">
        <v>1.9886347000000002E-3</v>
      </c>
      <c r="W1115">
        <v>1.2072904000000001E-2</v>
      </c>
      <c r="X1115">
        <v>6.0778604999999998E-3</v>
      </c>
      <c r="Y1115">
        <v>-3.7499999999999999E-2</v>
      </c>
      <c r="Z1115">
        <v>0</v>
      </c>
      <c r="AA1115">
        <v>0</v>
      </c>
      <c r="AB1115">
        <v>1</v>
      </c>
      <c r="AC1115">
        <v>0</v>
      </c>
      <c r="AD1115" t="s">
        <v>48</v>
      </c>
      <c r="AE1115" t="s">
        <v>48</v>
      </c>
      <c r="AF1115" t="s">
        <v>48</v>
      </c>
    </row>
    <row r="1116" spans="1:32" hidden="1" outlineLevel="2" x14ac:dyDescent="0.2">
      <c r="A1116" t="s">
        <v>14360</v>
      </c>
      <c r="B1116" t="s">
        <v>14361</v>
      </c>
      <c r="C1116" t="s">
        <v>14362</v>
      </c>
      <c r="J1116" t="s">
        <v>14363</v>
      </c>
      <c r="K1116" t="s">
        <v>1222</v>
      </c>
      <c r="L1116" t="s">
        <v>1233</v>
      </c>
      <c r="M1116">
        <v>1</v>
      </c>
      <c r="P1116" s="2" t="s">
        <v>14364</v>
      </c>
      <c r="Q1116" t="s">
        <v>12244</v>
      </c>
      <c r="S1116">
        <v>2.2846194E-2</v>
      </c>
      <c r="T1116">
        <v>1.0919571E-3</v>
      </c>
      <c r="U1116">
        <v>1.2448753999999999E-2</v>
      </c>
      <c r="V1116">
        <v>2.1273769000000001E-3</v>
      </c>
      <c r="W1116">
        <v>7.9498780000000005E-3</v>
      </c>
      <c r="X1116">
        <v>6.6604200000000002E-3</v>
      </c>
      <c r="Y1116">
        <v>0</v>
      </c>
      <c r="Z1116">
        <v>0</v>
      </c>
      <c r="AA1116">
        <v>0</v>
      </c>
      <c r="AB1116">
        <v>1</v>
      </c>
      <c r="AC1116">
        <v>0</v>
      </c>
      <c r="AD1116" t="s">
        <v>48</v>
      </c>
      <c r="AE1116" t="s">
        <v>48</v>
      </c>
      <c r="AF1116" t="s">
        <v>48</v>
      </c>
    </row>
    <row r="1117" spans="1:32" hidden="1" outlineLevel="2" x14ac:dyDescent="0.2">
      <c r="A1117" t="s">
        <v>14365</v>
      </c>
      <c r="B1117" t="s">
        <v>14366</v>
      </c>
      <c r="C1117" t="s">
        <v>14367</v>
      </c>
      <c r="J1117" t="s">
        <v>14368</v>
      </c>
      <c r="K1117" t="s">
        <v>14214</v>
      </c>
      <c r="L1117" t="s">
        <v>1263</v>
      </c>
      <c r="M1117">
        <v>4</v>
      </c>
      <c r="P1117" s="2" t="s">
        <v>14369</v>
      </c>
      <c r="Q1117" t="s">
        <v>47</v>
      </c>
      <c r="S1117">
        <v>2.4024670000000001E-2</v>
      </c>
      <c r="T1117">
        <v>1.4686584E-3</v>
      </c>
      <c r="U1117">
        <v>1.5147334E-2</v>
      </c>
      <c r="V1117">
        <v>2.6823444999999999E-3</v>
      </c>
      <c r="W1117">
        <v>1.0628894999999999E-2</v>
      </c>
      <c r="X1117">
        <v>7.9355780000000004E-3</v>
      </c>
      <c r="Y1117">
        <v>0</v>
      </c>
      <c r="Z1117">
        <v>0</v>
      </c>
      <c r="AA1117">
        <v>0</v>
      </c>
      <c r="AB1117">
        <v>1</v>
      </c>
      <c r="AC1117">
        <v>0</v>
      </c>
      <c r="AD1117" t="s">
        <v>48</v>
      </c>
      <c r="AE1117" t="s">
        <v>48</v>
      </c>
      <c r="AF1117" t="s">
        <v>48</v>
      </c>
    </row>
    <row r="1118" spans="1:32" hidden="1" outlineLevel="2" x14ac:dyDescent="0.2">
      <c r="A1118" t="s">
        <v>14370</v>
      </c>
      <c r="B1118" t="s">
        <v>14371</v>
      </c>
      <c r="C1118" t="s">
        <v>14372</v>
      </c>
      <c r="J1118" t="s">
        <v>14373</v>
      </c>
      <c r="K1118" t="s">
        <v>14214</v>
      </c>
      <c r="L1118" t="s">
        <v>1263</v>
      </c>
      <c r="M1118">
        <v>5</v>
      </c>
      <c r="P1118" s="2" t="s">
        <v>14374</v>
      </c>
      <c r="Q1118" t="s">
        <v>14375</v>
      </c>
      <c r="Y1118" t="s">
        <v>48</v>
      </c>
      <c r="Z1118" t="s">
        <v>48</v>
      </c>
      <c r="AA1118" t="s">
        <v>48</v>
      </c>
      <c r="AB1118" t="s">
        <v>48</v>
      </c>
      <c r="AC1118" t="s">
        <v>48</v>
      </c>
      <c r="AD1118" t="s">
        <v>48</v>
      </c>
      <c r="AE1118" t="s">
        <v>48</v>
      </c>
      <c r="AF1118" t="s">
        <v>48</v>
      </c>
    </row>
    <row r="1119" spans="1:32" hidden="1" outlineLevel="2" x14ac:dyDescent="0.2">
      <c r="A1119" t="s">
        <v>14376</v>
      </c>
      <c r="B1119" t="s">
        <v>14377</v>
      </c>
      <c r="C1119" t="s">
        <v>1224</v>
      </c>
      <c r="J1119" t="s">
        <v>14378</v>
      </c>
      <c r="K1119" t="s">
        <v>14219</v>
      </c>
      <c r="L1119" t="s">
        <v>1263</v>
      </c>
      <c r="M1119">
        <v>5</v>
      </c>
      <c r="P1119" s="2" t="s">
        <v>14379</v>
      </c>
      <c r="Q1119" t="s">
        <v>47</v>
      </c>
      <c r="S1119">
        <v>2.0842784999999999E-2</v>
      </c>
      <c r="T1119">
        <v>1.1730194000000001E-3</v>
      </c>
      <c r="U1119">
        <v>1.3712646E-2</v>
      </c>
      <c r="V1119">
        <v>3.0523231E-3</v>
      </c>
      <c r="W1119">
        <v>1.0552894E-2</v>
      </c>
      <c r="X1119">
        <v>8.0391439999999998E-3</v>
      </c>
      <c r="Y1119">
        <v>0.48522727272727267</v>
      </c>
      <c r="Z1119">
        <v>0.32</v>
      </c>
      <c r="AA1119">
        <v>0</v>
      </c>
      <c r="AB1119">
        <v>0.68</v>
      </c>
      <c r="AC1119">
        <v>0.88319999999999999</v>
      </c>
      <c r="AD1119" t="s">
        <v>48</v>
      </c>
      <c r="AE1119" t="s">
        <v>48</v>
      </c>
      <c r="AF1119" t="s">
        <v>48</v>
      </c>
    </row>
    <row r="1120" spans="1:32" hidden="1" outlineLevel="2" x14ac:dyDescent="0.2">
      <c r="A1120" t="s">
        <v>14380</v>
      </c>
      <c r="B1120" t="s">
        <v>14332</v>
      </c>
      <c r="C1120" t="s">
        <v>14381</v>
      </c>
      <c r="J1120" t="s">
        <v>14382</v>
      </c>
      <c r="K1120" t="s">
        <v>14255</v>
      </c>
      <c r="L1120" t="s">
        <v>1263</v>
      </c>
      <c r="M1120">
        <v>8</v>
      </c>
      <c r="P1120" s="2" t="s">
        <v>14383</v>
      </c>
      <c r="Q1120" t="s">
        <v>10021</v>
      </c>
      <c r="Y1120" t="s">
        <v>48</v>
      </c>
      <c r="Z1120" t="s">
        <v>48</v>
      </c>
      <c r="AA1120" t="s">
        <v>48</v>
      </c>
      <c r="AB1120" t="s">
        <v>48</v>
      </c>
      <c r="AC1120" t="s">
        <v>48</v>
      </c>
      <c r="AD1120" t="s">
        <v>48</v>
      </c>
      <c r="AE1120" t="s">
        <v>48</v>
      </c>
      <c r="AF1120" t="s">
        <v>48</v>
      </c>
    </row>
    <row r="1121" spans="1:32" hidden="1" outlineLevel="2" x14ac:dyDescent="0.2">
      <c r="A1121" t="s">
        <v>14384</v>
      </c>
      <c r="B1121" t="s">
        <v>14385</v>
      </c>
      <c r="C1121" t="s">
        <v>14386</v>
      </c>
      <c r="J1121" t="s">
        <v>14387</v>
      </c>
      <c r="K1121" t="s">
        <v>14255</v>
      </c>
      <c r="L1121" t="s">
        <v>1263</v>
      </c>
      <c r="M1121">
        <v>1</v>
      </c>
      <c r="P1121" s="2" t="s">
        <v>14388</v>
      </c>
      <c r="Q1121" t="s">
        <v>10132</v>
      </c>
      <c r="S1121">
        <v>1.8849092000000001E-2</v>
      </c>
      <c r="T1121">
        <v>1.2397765999999999E-3</v>
      </c>
      <c r="U1121">
        <v>1.5898836999999999E-2</v>
      </c>
      <c r="V1121">
        <v>2.2661188E-3</v>
      </c>
      <c r="W1121">
        <v>1.07048955E-2</v>
      </c>
      <c r="X1121">
        <v>7.0811570000000002E-3</v>
      </c>
      <c r="Y1121">
        <v>1</v>
      </c>
      <c r="Z1121">
        <v>0.51200000000000001</v>
      </c>
      <c r="AA1121">
        <v>0</v>
      </c>
      <c r="AB1121">
        <v>0.48799999999999999</v>
      </c>
      <c r="AC1121">
        <v>0.63690000000000002</v>
      </c>
      <c r="AD1121" t="s">
        <v>48</v>
      </c>
      <c r="AE1121" t="s">
        <v>48</v>
      </c>
      <c r="AF1121" t="s">
        <v>48</v>
      </c>
    </row>
    <row r="1122" spans="1:32" hidden="1" outlineLevel="2" x14ac:dyDescent="0.2">
      <c r="A1122" t="s">
        <v>14389</v>
      </c>
      <c r="B1122" t="s">
        <v>14390</v>
      </c>
      <c r="C1122" t="s">
        <v>1224</v>
      </c>
      <c r="J1122" t="s">
        <v>14391</v>
      </c>
      <c r="K1122" t="s">
        <v>14260</v>
      </c>
      <c r="L1122" t="s">
        <v>1263</v>
      </c>
      <c r="M1122">
        <v>2</v>
      </c>
      <c r="P1122" s="2" t="s">
        <v>14392</v>
      </c>
      <c r="Q1122" t="s">
        <v>47</v>
      </c>
      <c r="S1122">
        <v>3.8991301999999999E-2</v>
      </c>
      <c r="T1122">
        <v>1.039505E-3</v>
      </c>
      <c r="U1122">
        <v>1.8665737000000002E-2</v>
      </c>
      <c r="V1122">
        <v>2.7378413000000001E-3</v>
      </c>
      <c r="W1122">
        <v>1.5036921999999999E-2</v>
      </c>
      <c r="X1122">
        <v>7.1717774999999996E-3</v>
      </c>
      <c r="Y1122">
        <v>-0.25</v>
      </c>
      <c r="Z1122">
        <v>0.46100000000000002</v>
      </c>
      <c r="AA1122">
        <v>0</v>
      </c>
      <c r="AB1122">
        <v>0.53900000000000003</v>
      </c>
      <c r="AC1122">
        <v>0.71789999999999998</v>
      </c>
      <c r="AD1122" t="s">
        <v>48</v>
      </c>
      <c r="AE1122" t="s">
        <v>48</v>
      </c>
      <c r="AF1122" t="s">
        <v>48</v>
      </c>
    </row>
    <row r="1123" spans="1:32" hidden="1" outlineLevel="2" x14ac:dyDescent="0.2">
      <c r="A1123" t="s">
        <v>14393</v>
      </c>
      <c r="B1123" t="s">
        <v>14394</v>
      </c>
      <c r="C1123" t="s">
        <v>1224</v>
      </c>
      <c r="J1123" t="s">
        <v>14395</v>
      </c>
      <c r="K1123" t="s">
        <v>14286</v>
      </c>
      <c r="L1123" t="s">
        <v>1263</v>
      </c>
      <c r="M1123">
        <v>1</v>
      </c>
      <c r="P1123" s="2" t="s">
        <v>14396</v>
      </c>
      <c r="Q1123" t="s">
        <v>47</v>
      </c>
      <c r="S1123">
        <v>1.1183795E-2</v>
      </c>
      <c r="T1123">
        <v>7.4863434000000003E-4</v>
      </c>
      <c r="U1123">
        <v>1.5693881999999999E-2</v>
      </c>
      <c r="V1123">
        <v>7.5383134999999996E-4</v>
      </c>
      <c r="W1123">
        <v>1.0780896E-2</v>
      </c>
      <c r="X1123">
        <v>5.4483726000000001E-3</v>
      </c>
      <c r="Y1123">
        <v>0</v>
      </c>
      <c r="Z1123" t="s">
        <v>48</v>
      </c>
      <c r="AA1123" t="s">
        <v>48</v>
      </c>
      <c r="AB1123" t="s">
        <v>48</v>
      </c>
      <c r="AC1123" t="s">
        <v>48</v>
      </c>
      <c r="AD1123" t="s">
        <v>48</v>
      </c>
      <c r="AE1123" t="s">
        <v>48</v>
      </c>
      <c r="AF1123" t="s">
        <v>48</v>
      </c>
    </row>
    <row r="1124" spans="1:32" hidden="1" outlineLevel="2" x14ac:dyDescent="0.2">
      <c r="A1124" t="s">
        <v>14397</v>
      </c>
      <c r="B1124" t="s">
        <v>14398</v>
      </c>
      <c r="C1124" t="s">
        <v>1224</v>
      </c>
      <c r="J1124" t="s">
        <v>14399</v>
      </c>
      <c r="K1124" t="s">
        <v>14286</v>
      </c>
      <c r="L1124" t="s">
        <v>1263</v>
      </c>
      <c r="M1124">
        <v>1</v>
      </c>
      <c r="P1124" s="2" t="s">
        <v>14400</v>
      </c>
      <c r="Q1124" t="s">
        <v>47</v>
      </c>
      <c r="S1124">
        <v>7.8852039999999998E-3</v>
      </c>
      <c r="T1124">
        <v>6.0081480000000003E-4</v>
      </c>
      <c r="U1124">
        <v>1.1133623E-2</v>
      </c>
      <c r="V1124">
        <v>1.8868907E-3</v>
      </c>
      <c r="W1124">
        <v>6.8478719999999996E-3</v>
      </c>
      <c r="X1124">
        <v>6.2137907000000001E-3</v>
      </c>
      <c r="Y1124">
        <v>5.7121212121212128E-2</v>
      </c>
      <c r="Z1124">
        <v>0.107</v>
      </c>
      <c r="AA1124">
        <v>0</v>
      </c>
      <c r="AB1124">
        <v>0.89300000000000002</v>
      </c>
      <c r="AC1124">
        <v>0.64859999999999995</v>
      </c>
      <c r="AD1124" t="s">
        <v>48</v>
      </c>
      <c r="AE1124" t="s">
        <v>48</v>
      </c>
      <c r="AF1124" t="s">
        <v>48</v>
      </c>
    </row>
    <row r="1125" spans="1:32" hidden="1" outlineLevel="2" x14ac:dyDescent="0.2">
      <c r="A1125" t="s">
        <v>14401</v>
      </c>
      <c r="B1125" t="s">
        <v>14402</v>
      </c>
      <c r="C1125" t="s">
        <v>1224</v>
      </c>
      <c r="J1125" t="s">
        <v>14403</v>
      </c>
      <c r="K1125" t="s">
        <v>14291</v>
      </c>
      <c r="L1125" t="s">
        <v>1263</v>
      </c>
      <c r="M1125">
        <v>1</v>
      </c>
      <c r="P1125" s="2" t="s">
        <v>14404</v>
      </c>
      <c r="Q1125" t="s">
        <v>47</v>
      </c>
      <c r="S1125">
        <v>1.218908E-2</v>
      </c>
      <c r="T1125">
        <v>5.1259994999999997E-4</v>
      </c>
      <c r="U1125">
        <v>1.0484599000000001E-2</v>
      </c>
      <c r="V1125">
        <v>1.5354111E-3</v>
      </c>
      <c r="W1125">
        <v>8.0828800000000006E-3</v>
      </c>
      <c r="X1125">
        <v>6.1814263E-3</v>
      </c>
      <c r="Y1125">
        <v>0.53214285714285714</v>
      </c>
      <c r="Z1125">
        <v>0.23400000000000001</v>
      </c>
      <c r="AA1125">
        <v>8.4000000000000005E-2</v>
      </c>
      <c r="AB1125">
        <v>0.68200000000000005</v>
      </c>
      <c r="AC1125">
        <v>0.877</v>
      </c>
      <c r="AD1125" t="s">
        <v>48</v>
      </c>
      <c r="AE1125" t="s">
        <v>48</v>
      </c>
      <c r="AF1125" t="s">
        <v>48</v>
      </c>
    </row>
    <row r="1126" spans="1:32" hidden="1" outlineLevel="2" x14ac:dyDescent="0.2">
      <c r="A1126" t="s">
        <v>14405</v>
      </c>
      <c r="B1126" t="s">
        <v>14406</v>
      </c>
      <c r="C1126" t="s">
        <v>14407</v>
      </c>
      <c r="J1126" t="s">
        <v>14408</v>
      </c>
      <c r="K1126" t="s">
        <v>14296</v>
      </c>
      <c r="L1126" t="s">
        <v>1263</v>
      </c>
      <c r="M1126">
        <v>4</v>
      </c>
      <c r="P1126" s="2" t="s">
        <v>14409</v>
      </c>
      <c r="Q1126" t="s">
        <v>10138</v>
      </c>
      <c r="S1126">
        <v>0.16158697999999999</v>
      </c>
      <c r="T1126">
        <v>5.6838990000000001E-3</v>
      </c>
      <c r="U1126">
        <v>6.2454045E-2</v>
      </c>
      <c r="V1126">
        <v>2.0580608E-2</v>
      </c>
      <c r="W1126">
        <v>3.5553806E-2</v>
      </c>
      <c r="X1126">
        <v>8.8158890000000004E-3</v>
      </c>
      <c r="Y1126">
        <v>0</v>
      </c>
      <c r="Z1126">
        <v>0</v>
      </c>
      <c r="AA1126">
        <v>0</v>
      </c>
      <c r="AB1126">
        <v>1</v>
      </c>
      <c r="AC1126">
        <v>0</v>
      </c>
      <c r="AD1126" t="s">
        <v>48</v>
      </c>
      <c r="AE1126" t="s">
        <v>48</v>
      </c>
      <c r="AF1126" t="s">
        <v>48</v>
      </c>
    </row>
    <row r="1127" spans="1:32" hidden="1" outlineLevel="2" x14ac:dyDescent="0.2">
      <c r="A1127" t="s">
        <v>14410</v>
      </c>
      <c r="B1127" t="s">
        <v>14411</v>
      </c>
      <c r="C1127" t="s">
        <v>14221</v>
      </c>
      <c r="J1127" t="s">
        <v>14412</v>
      </c>
      <c r="K1127" t="s">
        <v>14296</v>
      </c>
      <c r="L1127" t="s">
        <v>1263</v>
      </c>
      <c r="M1127">
        <v>2</v>
      </c>
      <c r="P1127" s="2" t="s">
        <v>14413</v>
      </c>
      <c r="Q1127" t="s">
        <v>14224</v>
      </c>
      <c r="S1127">
        <v>1.9980037999999999E-2</v>
      </c>
      <c r="T1127">
        <v>1.5830994000000001E-3</v>
      </c>
      <c r="U1127">
        <v>1.9007329E-2</v>
      </c>
      <c r="V1127">
        <v>4.0512652999999997E-3</v>
      </c>
      <c r="W1127">
        <v>8.8048840000000007E-3</v>
      </c>
      <c r="X1127">
        <v>7.2623979999999998E-3</v>
      </c>
      <c r="Y1127">
        <v>0</v>
      </c>
      <c r="Z1127">
        <v>0</v>
      </c>
      <c r="AA1127">
        <v>0</v>
      </c>
      <c r="AB1127">
        <v>1</v>
      </c>
      <c r="AC1127">
        <v>0</v>
      </c>
      <c r="AD1127" t="s">
        <v>48</v>
      </c>
      <c r="AE1127" t="s">
        <v>48</v>
      </c>
      <c r="AF1127" t="s">
        <v>48</v>
      </c>
    </row>
    <row r="1128" spans="1:32" hidden="1" outlineLevel="2" x14ac:dyDescent="0.2">
      <c r="A1128" t="s">
        <v>14414</v>
      </c>
      <c r="B1128" t="s">
        <v>14415</v>
      </c>
      <c r="C1128" t="s">
        <v>10041</v>
      </c>
      <c r="J1128" t="s">
        <v>14416</v>
      </c>
      <c r="K1128" t="s">
        <v>14296</v>
      </c>
      <c r="L1128" t="s">
        <v>1263</v>
      </c>
      <c r="M1128">
        <v>1</v>
      </c>
      <c r="P1128" s="2" t="s">
        <v>14417</v>
      </c>
      <c r="Q1128" t="s">
        <v>10044</v>
      </c>
      <c r="S1128">
        <v>3.4748793E-2</v>
      </c>
      <c r="T1128">
        <v>1.5163422E-3</v>
      </c>
      <c r="U1128">
        <v>1.8529098000000001E-2</v>
      </c>
      <c r="V1128">
        <v>3.0153253999999998E-3</v>
      </c>
      <c r="W1128">
        <v>1.1920903E-2</v>
      </c>
      <c r="X1128">
        <v>7.5472050000000004E-3</v>
      </c>
      <c r="Y1128">
        <v>7.5000000000000011E-2</v>
      </c>
      <c r="Z1128">
        <v>0.13200000000000001</v>
      </c>
      <c r="AA1128">
        <v>6.3E-2</v>
      </c>
      <c r="AB1128">
        <v>0.80400000000000005</v>
      </c>
      <c r="AC1128">
        <v>0.39329999999999998</v>
      </c>
      <c r="AD1128" t="s">
        <v>48</v>
      </c>
      <c r="AE1128" t="s">
        <v>48</v>
      </c>
      <c r="AF1128" t="s">
        <v>48</v>
      </c>
    </row>
    <row r="1129" spans="1:32" hidden="1" outlineLevel="2" x14ac:dyDescent="0.2">
      <c r="A1129" t="s">
        <v>14418</v>
      </c>
      <c r="B1129" t="s">
        <v>14419</v>
      </c>
      <c r="C1129" t="s">
        <v>1224</v>
      </c>
      <c r="J1129" t="s">
        <v>14420</v>
      </c>
      <c r="K1129" t="s">
        <v>14326</v>
      </c>
      <c r="L1129" t="s">
        <v>1263</v>
      </c>
      <c r="M1129">
        <v>1</v>
      </c>
      <c r="P1129" s="2" t="s">
        <v>14421</v>
      </c>
      <c r="Q1129" t="s">
        <v>47</v>
      </c>
      <c r="S1129">
        <v>5.1315920000000001E-2</v>
      </c>
      <c r="T1129">
        <v>1.6021729000000001E-3</v>
      </c>
      <c r="U1129">
        <v>3.4898319999999997E-2</v>
      </c>
      <c r="V1129">
        <v>2.6083488000000002E-3</v>
      </c>
      <c r="W1129">
        <v>1.4504919E-2</v>
      </c>
      <c r="X1129">
        <v>7.3400719999999996E-3</v>
      </c>
      <c r="Y1129">
        <v>0.09</v>
      </c>
      <c r="Z1129">
        <v>8.4000000000000005E-2</v>
      </c>
      <c r="AA1129">
        <v>0.05</v>
      </c>
      <c r="AB1129">
        <v>0.86499999999999999</v>
      </c>
      <c r="AC1129">
        <v>0.16439999999999999</v>
      </c>
      <c r="AD1129" t="s">
        <v>48</v>
      </c>
      <c r="AE1129" t="s">
        <v>48</v>
      </c>
      <c r="AF1129" t="s">
        <v>48</v>
      </c>
    </row>
    <row r="1130" spans="1:32" hidden="1" outlineLevel="2" x14ac:dyDescent="0.2">
      <c r="A1130" t="s">
        <v>14422</v>
      </c>
      <c r="B1130" t="s">
        <v>14423</v>
      </c>
      <c r="C1130" t="s">
        <v>1224</v>
      </c>
      <c r="J1130" t="s">
        <v>14424</v>
      </c>
      <c r="K1130" t="s">
        <v>14345</v>
      </c>
      <c r="L1130" t="s">
        <v>1263</v>
      </c>
      <c r="M1130">
        <v>1</v>
      </c>
      <c r="P1130" s="2" t="s">
        <v>14425</v>
      </c>
      <c r="Q1130" t="s">
        <v>47</v>
      </c>
      <c r="S1130">
        <v>4.0430736000000002E-2</v>
      </c>
      <c r="T1130">
        <v>1.6403197999999999E-3</v>
      </c>
      <c r="U1130">
        <v>2.1466793000000001E-2</v>
      </c>
      <c r="V1130">
        <v>2.9598286000000001E-3</v>
      </c>
      <c r="W1130">
        <v>1.4390918000000001E-2</v>
      </c>
      <c r="X1130">
        <v>8.5310820000000006E-3</v>
      </c>
      <c r="Y1130">
        <v>0.28999999999999998</v>
      </c>
      <c r="Z1130">
        <v>0.13900000000000001</v>
      </c>
      <c r="AA1130">
        <v>0</v>
      </c>
      <c r="AB1130">
        <v>0.86099999999999999</v>
      </c>
      <c r="AC1130">
        <v>0.67049999999999998</v>
      </c>
      <c r="AD1130" t="s">
        <v>48</v>
      </c>
      <c r="AE1130" t="s">
        <v>48</v>
      </c>
      <c r="AF1130" t="s">
        <v>48</v>
      </c>
    </row>
    <row r="1131" spans="1:32" hidden="1" outlineLevel="2" x14ac:dyDescent="0.2">
      <c r="A1131" t="s">
        <v>14426</v>
      </c>
      <c r="B1131" t="s">
        <v>14427</v>
      </c>
      <c r="C1131" t="s">
        <v>1224</v>
      </c>
      <c r="J1131" t="s">
        <v>14428</v>
      </c>
      <c r="K1131" t="s">
        <v>14350</v>
      </c>
      <c r="L1131" t="s">
        <v>1263</v>
      </c>
      <c r="M1131">
        <v>0</v>
      </c>
      <c r="P1131" s="2" t="s">
        <v>14429</v>
      </c>
      <c r="Q1131" t="s">
        <v>47</v>
      </c>
      <c r="S1131">
        <v>1.1435116E-2</v>
      </c>
      <c r="T1131">
        <v>6.1988829999999997E-4</v>
      </c>
      <c r="U1131">
        <v>1.174849E-2</v>
      </c>
      <c r="V1131">
        <v>2.1828736999999999E-3</v>
      </c>
      <c r="W1131">
        <v>7.3798754999999999E-3</v>
      </c>
      <c r="X1131">
        <v>6.6539470000000003E-3</v>
      </c>
      <c r="Y1131">
        <v>-0.1875</v>
      </c>
      <c r="Z1131">
        <v>0</v>
      </c>
      <c r="AA1131">
        <v>0</v>
      </c>
      <c r="AB1131">
        <v>1</v>
      </c>
      <c r="AC1131">
        <v>0</v>
      </c>
      <c r="AD1131" t="s">
        <v>48</v>
      </c>
      <c r="AE1131" t="s">
        <v>48</v>
      </c>
      <c r="AF1131" t="s">
        <v>48</v>
      </c>
    </row>
    <row r="1132" spans="1:32" hidden="1" outlineLevel="2" x14ac:dyDescent="0.2">
      <c r="A1132" t="s">
        <v>14430</v>
      </c>
      <c r="B1132" t="s">
        <v>14431</v>
      </c>
      <c r="C1132" t="s">
        <v>14347</v>
      </c>
      <c r="J1132" t="s">
        <v>14432</v>
      </c>
      <c r="K1132" t="s">
        <v>14422</v>
      </c>
      <c r="L1132" t="s">
        <v>1263</v>
      </c>
      <c r="M1132">
        <v>0</v>
      </c>
      <c r="P1132" s="2" t="s">
        <v>14433</v>
      </c>
      <c r="Q1132" t="s">
        <v>10258</v>
      </c>
      <c r="S1132">
        <v>2.8149332999999999E-2</v>
      </c>
      <c r="T1132">
        <v>8.2492830000000005E-4</v>
      </c>
      <c r="U1132">
        <v>1.27561875E-2</v>
      </c>
      <c r="V1132">
        <v>2.7378413000000001E-3</v>
      </c>
      <c r="W1132">
        <v>9.9068909999999993E-3</v>
      </c>
      <c r="X1132">
        <v>6.6280556000000001E-3</v>
      </c>
      <c r="Y1132">
        <v>0.45</v>
      </c>
      <c r="Z1132">
        <v>0.13</v>
      </c>
      <c r="AA1132">
        <v>0</v>
      </c>
      <c r="AB1132">
        <v>0.87</v>
      </c>
      <c r="AC1132">
        <v>0.40189999999999998</v>
      </c>
      <c r="AD1132" t="s">
        <v>48</v>
      </c>
      <c r="AE1132" t="s">
        <v>48</v>
      </c>
      <c r="AF1132" t="s">
        <v>48</v>
      </c>
    </row>
    <row r="1133" spans="1:32" hidden="1" outlineLevel="2" x14ac:dyDescent="0.2">
      <c r="A1133" t="s">
        <v>14434</v>
      </c>
      <c r="B1133" t="s">
        <v>14435</v>
      </c>
      <c r="C1133" t="s">
        <v>14352</v>
      </c>
      <c r="J1133" t="s">
        <v>14436</v>
      </c>
      <c r="K1133" t="s">
        <v>14426</v>
      </c>
      <c r="L1133" t="s">
        <v>1263</v>
      </c>
      <c r="M1133">
        <v>1</v>
      </c>
      <c r="P1133" s="2" t="s">
        <v>14437</v>
      </c>
      <c r="Q1133" t="s">
        <v>47</v>
      </c>
      <c r="S1133">
        <v>1.859777E-2</v>
      </c>
      <c r="T1133">
        <v>5.9127810000000002E-4</v>
      </c>
      <c r="U1133">
        <v>1.1048226E-2</v>
      </c>
      <c r="V1133">
        <v>2.1921229999999998E-3</v>
      </c>
      <c r="W1133">
        <v>9.9068909999999993E-3</v>
      </c>
      <c r="X1133">
        <v>6.6733653999999998E-3</v>
      </c>
      <c r="Y1133">
        <v>0</v>
      </c>
      <c r="Z1133">
        <v>0</v>
      </c>
      <c r="AA1133">
        <v>0.14099999999999999</v>
      </c>
      <c r="AB1133">
        <v>0.85899999999999999</v>
      </c>
      <c r="AC1133">
        <v>-0.45219999999999999</v>
      </c>
      <c r="AD1133" t="s">
        <v>48</v>
      </c>
      <c r="AE1133" t="s">
        <v>48</v>
      </c>
      <c r="AF1133" t="s">
        <v>48</v>
      </c>
    </row>
    <row r="1134" spans="1:32" hidden="1" outlineLevel="2" x14ac:dyDescent="0.2">
      <c r="A1134" t="s">
        <v>14438</v>
      </c>
      <c r="B1134" t="s">
        <v>14439</v>
      </c>
      <c r="C1134" t="s">
        <v>1224</v>
      </c>
      <c r="J1134" t="s">
        <v>14440</v>
      </c>
      <c r="K1134" t="s">
        <v>14430</v>
      </c>
      <c r="L1134" t="s">
        <v>1263</v>
      </c>
      <c r="M1134">
        <v>1</v>
      </c>
      <c r="P1134" s="2" t="s">
        <v>14441</v>
      </c>
      <c r="Q1134" t="s">
        <v>47</v>
      </c>
      <c r="S1134">
        <v>2.685301E-2</v>
      </c>
      <c r="T1134">
        <v>1.1110306E-3</v>
      </c>
      <c r="U1134">
        <v>1.9553876000000001E-2</v>
      </c>
      <c r="V1134">
        <v>4.0142676000000004E-3</v>
      </c>
      <c r="W1134">
        <v>9.6408889999999997E-3</v>
      </c>
      <c r="X1134">
        <v>6.8351879999999999E-3</v>
      </c>
      <c r="Y1134">
        <v>0.16785714285714279</v>
      </c>
      <c r="Z1134">
        <v>4.3999999999999997E-2</v>
      </c>
      <c r="AA1134">
        <v>8.3000000000000004E-2</v>
      </c>
      <c r="AB1134">
        <v>0.874</v>
      </c>
      <c r="AC1134">
        <v>-0.3412</v>
      </c>
      <c r="AD1134" t="s">
        <v>48</v>
      </c>
      <c r="AE1134" t="s">
        <v>48</v>
      </c>
      <c r="AF1134" t="s">
        <v>48</v>
      </c>
    </row>
    <row r="1135" spans="1:32" hidden="1" outlineLevel="2" x14ac:dyDescent="0.2">
      <c r="A1135" t="s">
        <v>14442</v>
      </c>
      <c r="B1135" t="s">
        <v>14443</v>
      </c>
      <c r="C1135" t="s">
        <v>14347</v>
      </c>
      <c r="J1135" t="s">
        <v>14444</v>
      </c>
      <c r="K1135" t="s">
        <v>14438</v>
      </c>
      <c r="L1135" t="s">
        <v>1263</v>
      </c>
      <c r="M1135">
        <v>1</v>
      </c>
      <c r="P1135" s="2" t="s">
        <v>14445</v>
      </c>
      <c r="Q1135" t="s">
        <v>10258</v>
      </c>
      <c r="S1135">
        <v>2.343543E-2</v>
      </c>
      <c r="T1135">
        <v>1.0442734E-3</v>
      </c>
      <c r="U1135">
        <v>1.4156716999999999E-2</v>
      </c>
      <c r="V1135">
        <v>3.0893209999999999E-3</v>
      </c>
      <c r="W1135">
        <v>9.127886E-3</v>
      </c>
      <c r="X1135">
        <v>7.3530180000000002E-3</v>
      </c>
      <c r="Y1135">
        <v>0.2166666666666667</v>
      </c>
      <c r="Z1135">
        <v>4.8000000000000001E-2</v>
      </c>
      <c r="AA1135">
        <v>4.5999999999999999E-2</v>
      </c>
      <c r="AB1135">
        <v>0.90500000000000003</v>
      </c>
      <c r="AC1135">
        <v>2.58E-2</v>
      </c>
      <c r="AD1135" t="s">
        <v>48</v>
      </c>
      <c r="AE1135" t="s">
        <v>48</v>
      </c>
      <c r="AF1135" t="s">
        <v>48</v>
      </c>
    </row>
    <row r="1136" spans="1:32" hidden="1" outlineLevel="2" x14ac:dyDescent="0.2">
      <c r="A1136" t="s">
        <v>14446</v>
      </c>
      <c r="B1136" t="s">
        <v>14447</v>
      </c>
      <c r="C1136" t="s">
        <v>1224</v>
      </c>
      <c r="J1136" t="s">
        <v>14448</v>
      </c>
      <c r="K1136" t="s">
        <v>14442</v>
      </c>
      <c r="L1136" t="s">
        <v>1263</v>
      </c>
      <c r="M1136">
        <v>1</v>
      </c>
      <c r="P1136" s="2" t="s">
        <v>14449</v>
      </c>
      <c r="Q1136" t="s">
        <v>47</v>
      </c>
      <c r="S1136">
        <v>2.0231359000000001E-2</v>
      </c>
      <c r="T1136">
        <v>1.1444091999999999E-3</v>
      </c>
      <c r="U1136">
        <v>1.3439372E-2</v>
      </c>
      <c r="V1136">
        <v>2.8303360000000001E-3</v>
      </c>
      <c r="W1136">
        <v>8.9758849999999994E-3</v>
      </c>
      <c r="X1136">
        <v>7.3530180000000002E-3</v>
      </c>
      <c r="Y1136">
        <v>0.2270833333333333</v>
      </c>
      <c r="Z1136">
        <v>0.29899999999999999</v>
      </c>
      <c r="AA1136">
        <v>0</v>
      </c>
      <c r="AB1136">
        <v>0.70099999999999996</v>
      </c>
      <c r="AC1136">
        <v>0.89219999999999999</v>
      </c>
      <c r="AD1136" t="s">
        <v>48</v>
      </c>
      <c r="AE1136" t="s">
        <v>48</v>
      </c>
      <c r="AF1136" t="s">
        <v>48</v>
      </c>
    </row>
    <row r="1137" spans="1:44" collapsed="1" x14ac:dyDescent="0.2">
      <c r="A1137" t="s">
        <v>1216</v>
      </c>
      <c r="B1137" t="s">
        <v>1217</v>
      </c>
      <c r="C1137" t="s">
        <v>1218</v>
      </c>
      <c r="D1137" t="s">
        <v>1219</v>
      </c>
      <c r="E1137" t="s">
        <v>472</v>
      </c>
      <c r="F1137" t="s">
        <v>42</v>
      </c>
      <c r="G1137">
        <v>29</v>
      </c>
      <c r="H1137" t="s">
        <v>43</v>
      </c>
      <c r="I1137">
        <v>61</v>
      </c>
      <c r="J1137" t="s">
        <v>1220</v>
      </c>
      <c r="L1137" t="s">
        <v>45</v>
      </c>
      <c r="M1137">
        <v>9</v>
      </c>
      <c r="N1137">
        <v>0.76</v>
      </c>
      <c r="O1137" s="2" t="s">
        <v>1221</v>
      </c>
      <c r="P1137" s="2" t="s">
        <v>1221</v>
      </c>
      <c r="Q1137" t="s">
        <v>47</v>
      </c>
      <c r="R1137" t="s">
        <v>1203</v>
      </c>
      <c r="S1137">
        <v>9.5250619999999994E-2</v>
      </c>
      <c r="T1137">
        <v>2.1171570000000002E-3</v>
      </c>
      <c r="U1137">
        <v>2.7137227E-2</v>
      </c>
      <c r="V1137">
        <v>3.5517942000000001E-3</v>
      </c>
      <c r="W1137">
        <v>3.5884350000000002E-2</v>
      </c>
      <c r="X1137">
        <v>6.6215824000000001E-3</v>
      </c>
      <c r="Y1137">
        <v>6.3873517786561265E-2</v>
      </c>
      <c r="Z1137">
        <v>6.6000000000000003E-2</v>
      </c>
      <c r="AA1137">
        <v>1.0999999999999999E-2</v>
      </c>
      <c r="AB1137">
        <v>0.92300000000000004</v>
      </c>
      <c r="AC1137">
        <v>0.92400000000000004</v>
      </c>
      <c r="AD1137" t="s">
        <v>48</v>
      </c>
      <c r="AE1137" t="s">
        <v>48</v>
      </c>
      <c r="AF1137" t="s">
        <v>48</v>
      </c>
      <c r="AH1137">
        <f>SUM(AI1137:AK1137)</f>
        <v>36</v>
      </c>
      <c r="AI1137">
        <f>COUNTIF(L1137:L1172, "Comment")</f>
        <v>18</v>
      </c>
      <c r="AJ1137">
        <f>COUNTIF(L1137:L1172, "Reply")</f>
        <v>14</v>
      </c>
      <c r="AK1137">
        <f>COUNTIF(C1138:C1172, C1137)</f>
        <v>4</v>
      </c>
      <c r="AM1137">
        <f>AVERAGE(S1137:S1172)</f>
        <v>0.16516584706060608</v>
      </c>
      <c r="AN1137">
        <f>AVERAGE(Y1137:Y1172)</f>
        <v>0.10307614695013531</v>
      </c>
      <c r="AO1137" cm="1">
        <f t="array" ref="AO1137">SUM(COUNTIF(J1138:J1171, {"*NTA*","*YWNBTA*"}))</f>
        <v>9</v>
      </c>
      <c r="AP1137" cm="1">
        <f t="array" ref="AP1137">SUM(COUNTIF(J1138:J1171, {"*YTA*","*YWBTA*"}))</f>
        <v>3</v>
      </c>
      <c r="AQ1137" s="9">
        <f>COUNTIF(J1138:J1171, "*ESH*")</f>
        <v>3</v>
      </c>
      <c r="AR1137" t="str">
        <f>IF(AO1137&gt;AP1137,(IF(AO1137&gt;AQ1137,"NTA","YTA")), IF(AP1137&gt;AQ1137,"YTA","ESH"))</f>
        <v>NTA</v>
      </c>
    </row>
    <row r="1138" spans="1:44" hidden="1" outlineLevel="1" x14ac:dyDescent="0.2">
      <c r="P1138" s="2"/>
    </row>
    <row r="1139" spans="1:44" hidden="1" outlineLevel="1" x14ac:dyDescent="0.2">
      <c r="A1139" t="s">
        <v>14450</v>
      </c>
      <c r="B1139" t="s">
        <v>14451</v>
      </c>
      <c r="C1139" t="s">
        <v>14452</v>
      </c>
      <c r="J1139" t="s">
        <v>14453</v>
      </c>
      <c r="K1139" t="s">
        <v>1216</v>
      </c>
      <c r="L1139" t="s">
        <v>1233</v>
      </c>
      <c r="M1139">
        <v>27</v>
      </c>
      <c r="P1139" s="2" t="s">
        <v>14454</v>
      </c>
      <c r="Q1139" t="s">
        <v>14455</v>
      </c>
      <c r="S1139">
        <v>0.10870059</v>
      </c>
      <c r="T1139">
        <v>2.2983550000000002E-3</v>
      </c>
      <c r="U1139">
        <v>2.0988565000000001E-2</v>
      </c>
      <c r="V1139">
        <v>4.7357255000000003E-3</v>
      </c>
      <c r="W1139">
        <v>3.9444692000000003E-2</v>
      </c>
      <c r="X1139">
        <v>7.8708479999999997E-3</v>
      </c>
      <c r="Y1139">
        <v>-0.13750000000000001</v>
      </c>
      <c r="Z1139">
        <v>0.09</v>
      </c>
      <c r="AA1139">
        <v>0.224</v>
      </c>
      <c r="AB1139">
        <v>0.68500000000000005</v>
      </c>
      <c r="AC1139">
        <v>-0.51060000000000005</v>
      </c>
      <c r="AD1139" t="s">
        <v>48</v>
      </c>
      <c r="AE1139" t="s">
        <v>48</v>
      </c>
      <c r="AF1139" t="s">
        <v>48</v>
      </c>
    </row>
    <row r="1140" spans="1:44" hidden="1" outlineLevel="1" x14ac:dyDescent="0.2">
      <c r="A1140" t="s">
        <v>14456</v>
      </c>
      <c r="B1140" t="s">
        <v>14457</v>
      </c>
      <c r="C1140" t="s">
        <v>14458</v>
      </c>
      <c r="J1140" t="s">
        <v>14459</v>
      </c>
      <c r="K1140" t="s">
        <v>1216</v>
      </c>
      <c r="L1140" t="s">
        <v>1233</v>
      </c>
      <c r="M1140">
        <v>61</v>
      </c>
      <c r="P1140" s="2" t="s">
        <v>14460</v>
      </c>
      <c r="Q1140" t="s">
        <v>11695</v>
      </c>
      <c r="S1140">
        <v>0.20288890000000001</v>
      </c>
      <c r="T1140">
        <v>5.1116942999999996E-3</v>
      </c>
      <c r="U1140">
        <v>2.6590678999999999E-2</v>
      </c>
      <c r="V1140">
        <v>0.10221587</v>
      </c>
      <c r="W1140">
        <v>8.9778624000000001E-2</v>
      </c>
      <c r="X1140">
        <v>7.8061199999999997E-3</v>
      </c>
      <c r="Y1140">
        <v>0.1</v>
      </c>
      <c r="Z1140">
        <v>2.5999999999999999E-2</v>
      </c>
      <c r="AA1140">
        <v>3.5999999999999997E-2</v>
      </c>
      <c r="AB1140">
        <v>0.93799999999999994</v>
      </c>
      <c r="AC1140">
        <v>-0.1053</v>
      </c>
      <c r="AD1140" t="s">
        <v>48</v>
      </c>
      <c r="AE1140" t="s">
        <v>48</v>
      </c>
      <c r="AF1140" t="s">
        <v>48</v>
      </c>
    </row>
    <row r="1141" spans="1:44" hidden="1" outlineLevel="1" x14ac:dyDescent="0.2">
      <c r="A1141" t="s">
        <v>14461</v>
      </c>
      <c r="B1141" t="s">
        <v>14462</v>
      </c>
      <c r="C1141" t="s">
        <v>14463</v>
      </c>
      <c r="J1141" t="s">
        <v>14464</v>
      </c>
      <c r="K1141" t="s">
        <v>1216</v>
      </c>
      <c r="L1141" t="s">
        <v>1233</v>
      </c>
      <c r="M1141">
        <v>27</v>
      </c>
      <c r="P1141" s="2" t="s">
        <v>14465</v>
      </c>
      <c r="Q1141" t="s">
        <v>12244</v>
      </c>
      <c r="S1141">
        <v>0.37751234</v>
      </c>
      <c r="T1141">
        <v>2.1160890000000002E-2</v>
      </c>
      <c r="U1141">
        <v>0.36230122999999997</v>
      </c>
      <c r="V1141">
        <v>1.3043936000000001E-2</v>
      </c>
      <c r="W1141">
        <v>0.33889219999999998</v>
      </c>
      <c r="X1141">
        <v>1.0343489000000001E-2</v>
      </c>
      <c r="Y1141">
        <v>0</v>
      </c>
      <c r="Z1141">
        <v>0</v>
      </c>
      <c r="AA1141">
        <v>6.4000000000000001E-2</v>
      </c>
      <c r="AB1141">
        <v>0.93600000000000005</v>
      </c>
      <c r="AC1141">
        <v>-0.38179999999999997</v>
      </c>
      <c r="AD1141" t="s">
        <v>48</v>
      </c>
      <c r="AE1141" t="s">
        <v>48</v>
      </c>
      <c r="AF1141" t="s">
        <v>48</v>
      </c>
    </row>
    <row r="1142" spans="1:44" hidden="1" outlineLevel="1" x14ac:dyDescent="0.2">
      <c r="A1142" t="s">
        <v>14466</v>
      </c>
      <c r="B1142" t="s">
        <v>14467</v>
      </c>
      <c r="C1142" t="s">
        <v>14372</v>
      </c>
      <c r="J1142" t="s">
        <v>14468</v>
      </c>
      <c r="K1142" t="s">
        <v>1216</v>
      </c>
      <c r="L1142" t="s">
        <v>1233</v>
      </c>
      <c r="M1142">
        <v>6</v>
      </c>
      <c r="P1142" s="2" t="s">
        <v>14469</v>
      </c>
      <c r="Q1142" t="s">
        <v>14375</v>
      </c>
      <c r="S1142">
        <v>3.7577133999999998E-2</v>
      </c>
      <c r="T1142">
        <v>1.4209747E-3</v>
      </c>
      <c r="U1142">
        <v>1.7367685000000001E-2</v>
      </c>
      <c r="V1142">
        <v>3.1633168000000001E-3</v>
      </c>
      <c r="W1142">
        <v>1.8129934E-2</v>
      </c>
      <c r="X1142">
        <v>6.9905365999999997E-3</v>
      </c>
      <c r="Y1142">
        <v>6.4393939393939392E-2</v>
      </c>
      <c r="Z1142">
        <v>4.2000000000000003E-2</v>
      </c>
      <c r="AA1142">
        <v>0</v>
      </c>
      <c r="AB1142">
        <v>0.95799999999999996</v>
      </c>
      <c r="AC1142">
        <v>0.57189999999999996</v>
      </c>
      <c r="AD1142" t="s">
        <v>48</v>
      </c>
      <c r="AE1142" t="s">
        <v>48</v>
      </c>
      <c r="AF1142" t="s">
        <v>48</v>
      </c>
    </row>
    <row r="1143" spans="1:44" hidden="1" outlineLevel="1" x14ac:dyDescent="0.2">
      <c r="A1143" t="s">
        <v>14470</v>
      </c>
      <c r="B1143" t="s">
        <v>14471</v>
      </c>
      <c r="C1143" t="s">
        <v>14472</v>
      </c>
      <c r="J1143" t="s">
        <v>14473</v>
      </c>
      <c r="K1143" t="s">
        <v>1216</v>
      </c>
      <c r="L1143" t="s">
        <v>1233</v>
      </c>
      <c r="M1143">
        <v>8</v>
      </c>
      <c r="P1143" s="2" t="s">
        <v>14474</v>
      </c>
      <c r="Q1143" t="s">
        <v>14475</v>
      </c>
      <c r="S1143">
        <v>0.20032968000000001</v>
      </c>
      <c r="T1143">
        <v>3.0326843E-3</v>
      </c>
      <c r="U1143">
        <v>2.5770858000000001E-2</v>
      </c>
      <c r="V1143">
        <v>5.4756826999999998E-3</v>
      </c>
      <c r="W1143">
        <v>0.15840562999999999</v>
      </c>
      <c r="X1143">
        <v>7.2235605000000001E-3</v>
      </c>
      <c r="Y1143">
        <v>0.2208333333333333</v>
      </c>
      <c r="Z1143">
        <v>0.16300000000000001</v>
      </c>
      <c r="AA1143">
        <v>0.17399999999999999</v>
      </c>
      <c r="AB1143">
        <v>0.66300000000000003</v>
      </c>
      <c r="AC1143">
        <v>0.24310000000000001</v>
      </c>
      <c r="AD1143" t="s">
        <v>48</v>
      </c>
      <c r="AE1143" t="s">
        <v>48</v>
      </c>
      <c r="AF1143" t="s">
        <v>48</v>
      </c>
    </row>
    <row r="1144" spans="1:44" hidden="1" outlineLevel="1" x14ac:dyDescent="0.2">
      <c r="A1144" t="s">
        <v>14476</v>
      </c>
      <c r="B1144" t="s">
        <v>14477</v>
      </c>
      <c r="C1144" t="s">
        <v>14216</v>
      </c>
      <c r="J1144" t="s">
        <v>14478</v>
      </c>
      <c r="K1144" t="s">
        <v>1216</v>
      </c>
      <c r="L1144" t="s">
        <v>1233</v>
      </c>
      <c r="M1144">
        <v>4</v>
      </c>
      <c r="P1144" s="2" t="s">
        <v>14479</v>
      </c>
      <c r="Q1144" t="s">
        <v>10132</v>
      </c>
      <c r="S1144">
        <v>0.19694418</v>
      </c>
      <c r="T1144">
        <v>3.2615662000000001E-3</v>
      </c>
      <c r="U1144">
        <v>2.6044132000000001E-2</v>
      </c>
      <c r="V1144">
        <v>3.7182846999999999E-3</v>
      </c>
      <c r="W1144">
        <v>0.10587067</v>
      </c>
      <c r="X1144">
        <v>1.0395273E-2</v>
      </c>
      <c r="Y1144">
        <v>0.25555555555555548</v>
      </c>
      <c r="Z1144">
        <v>0.154</v>
      </c>
      <c r="AA1144">
        <v>0.05</v>
      </c>
      <c r="AB1144">
        <v>0.79600000000000004</v>
      </c>
      <c r="AC1144">
        <v>0.61719999999999997</v>
      </c>
      <c r="AD1144" t="s">
        <v>48</v>
      </c>
      <c r="AE1144" t="s">
        <v>48</v>
      </c>
      <c r="AF1144" t="s">
        <v>48</v>
      </c>
    </row>
    <row r="1145" spans="1:44" hidden="1" outlineLevel="1" x14ac:dyDescent="0.2">
      <c r="A1145" t="s">
        <v>14480</v>
      </c>
      <c r="B1145" t="s">
        <v>14481</v>
      </c>
      <c r="C1145" t="s">
        <v>513</v>
      </c>
      <c r="J1145" t="s">
        <v>3243</v>
      </c>
      <c r="K1145" t="s">
        <v>1216</v>
      </c>
      <c r="L1145" t="s">
        <v>1233</v>
      </c>
      <c r="M1145">
        <v>14</v>
      </c>
      <c r="P1145" s="2" t="s">
        <v>14482</v>
      </c>
      <c r="Q1145" t="s">
        <v>47</v>
      </c>
      <c r="Y1145" t="s">
        <v>48</v>
      </c>
      <c r="Z1145" t="s">
        <v>48</v>
      </c>
      <c r="AA1145" t="s">
        <v>48</v>
      </c>
      <c r="AB1145" t="s">
        <v>48</v>
      </c>
      <c r="AC1145" t="s">
        <v>48</v>
      </c>
      <c r="AD1145" t="s">
        <v>48</v>
      </c>
      <c r="AE1145" t="s">
        <v>48</v>
      </c>
      <c r="AF1145" t="s">
        <v>48</v>
      </c>
    </row>
    <row r="1146" spans="1:44" hidden="1" outlineLevel="1" x14ac:dyDescent="0.2">
      <c r="A1146" t="s">
        <v>14483</v>
      </c>
      <c r="B1146" t="s">
        <v>14484</v>
      </c>
      <c r="C1146" t="s">
        <v>14485</v>
      </c>
      <c r="J1146" t="s">
        <v>14486</v>
      </c>
      <c r="K1146" t="s">
        <v>1216</v>
      </c>
      <c r="L1146" t="s">
        <v>1233</v>
      </c>
      <c r="M1146">
        <v>3</v>
      </c>
      <c r="P1146" s="2" t="s">
        <v>14487</v>
      </c>
      <c r="Q1146" t="s">
        <v>14488</v>
      </c>
      <c r="S1146">
        <v>0.10175867</v>
      </c>
      <c r="T1146">
        <v>2.3937225000000002E-3</v>
      </c>
      <c r="U1146">
        <v>1.7914234000000001E-2</v>
      </c>
      <c r="V1146">
        <v>2.9783275E-3</v>
      </c>
      <c r="W1146">
        <v>4.5593183000000002E-2</v>
      </c>
      <c r="X1146">
        <v>8.8676729999999995E-3</v>
      </c>
      <c r="Y1146">
        <v>0.1404761904761905</v>
      </c>
      <c r="Z1146">
        <v>0.107</v>
      </c>
      <c r="AA1146">
        <v>5.7000000000000002E-2</v>
      </c>
      <c r="AB1146">
        <v>0.83599999999999997</v>
      </c>
      <c r="AC1146">
        <v>0.7742</v>
      </c>
      <c r="AD1146" t="s">
        <v>48</v>
      </c>
      <c r="AE1146" t="s">
        <v>48</v>
      </c>
      <c r="AF1146" t="s">
        <v>48</v>
      </c>
    </row>
    <row r="1147" spans="1:44" hidden="1" outlineLevel="1" x14ac:dyDescent="0.2">
      <c r="A1147" t="s">
        <v>14489</v>
      </c>
      <c r="B1147" t="s">
        <v>14490</v>
      </c>
      <c r="C1147" t="s">
        <v>14491</v>
      </c>
      <c r="J1147" t="s">
        <v>14492</v>
      </c>
      <c r="K1147" t="s">
        <v>1216</v>
      </c>
      <c r="L1147" t="s">
        <v>1233</v>
      </c>
      <c r="M1147">
        <v>3</v>
      </c>
      <c r="P1147" s="2" t="s">
        <v>14493</v>
      </c>
      <c r="Q1147" t="s">
        <v>47</v>
      </c>
      <c r="S1147">
        <v>4.5131154E-2</v>
      </c>
      <c r="T1147">
        <v>1.2397765999999999E-3</v>
      </c>
      <c r="U1147">
        <v>2.0373697999999999E-2</v>
      </c>
      <c r="V1147">
        <v>1.8776412000000001E-3</v>
      </c>
      <c r="W1147">
        <v>2.1610579000000001E-2</v>
      </c>
      <c r="X1147">
        <v>6.5374350000000003E-3</v>
      </c>
      <c r="Y1147">
        <v>4.2857142857142858E-2</v>
      </c>
      <c r="Z1147">
        <v>0.189</v>
      </c>
      <c r="AA1147">
        <v>3.5000000000000003E-2</v>
      </c>
      <c r="AB1147">
        <v>0.77500000000000002</v>
      </c>
      <c r="AC1147">
        <v>0.88849999999999996</v>
      </c>
      <c r="AD1147" t="s">
        <v>48</v>
      </c>
      <c r="AE1147" t="s">
        <v>48</v>
      </c>
      <c r="AF1147" t="s">
        <v>48</v>
      </c>
    </row>
    <row r="1148" spans="1:44" hidden="1" outlineLevel="1" x14ac:dyDescent="0.2">
      <c r="A1148" t="s">
        <v>14494</v>
      </c>
      <c r="B1148" t="s">
        <v>14495</v>
      </c>
      <c r="C1148" t="s">
        <v>14386</v>
      </c>
      <c r="J1148" t="s">
        <v>14496</v>
      </c>
      <c r="K1148" t="s">
        <v>1216</v>
      </c>
      <c r="L1148" t="s">
        <v>1233</v>
      </c>
      <c r="M1148">
        <v>2</v>
      </c>
      <c r="P1148" s="2" t="s">
        <v>14497</v>
      </c>
      <c r="Q1148" t="s">
        <v>10132</v>
      </c>
      <c r="S1148">
        <v>3.4748793E-2</v>
      </c>
      <c r="T1148">
        <v>8.7738040000000001E-4</v>
      </c>
      <c r="U1148">
        <v>1.2073003000000001E-2</v>
      </c>
      <c r="V1148">
        <v>1.8313939E-3</v>
      </c>
      <c r="W1148">
        <v>1.8258847000000002E-2</v>
      </c>
      <c r="X1148">
        <v>6.1361159999999996E-3</v>
      </c>
      <c r="Y1148">
        <v>0.2</v>
      </c>
      <c r="Z1148">
        <v>0.216</v>
      </c>
      <c r="AA1148">
        <v>7.9000000000000001E-2</v>
      </c>
      <c r="AB1148">
        <v>0.70499999999999996</v>
      </c>
      <c r="AC1148">
        <v>0.51060000000000005</v>
      </c>
      <c r="AD1148" t="s">
        <v>48</v>
      </c>
      <c r="AE1148" t="s">
        <v>48</v>
      </c>
      <c r="AF1148" t="s">
        <v>48</v>
      </c>
    </row>
    <row r="1149" spans="1:44" hidden="1" outlineLevel="1" x14ac:dyDescent="0.2">
      <c r="A1149" t="s">
        <v>14498</v>
      </c>
      <c r="B1149" t="s">
        <v>14499</v>
      </c>
      <c r="C1149" t="s">
        <v>13953</v>
      </c>
      <c r="J1149" t="s">
        <v>14500</v>
      </c>
      <c r="K1149" t="s">
        <v>1216</v>
      </c>
      <c r="L1149" t="s">
        <v>1233</v>
      </c>
      <c r="M1149">
        <v>2</v>
      </c>
      <c r="P1149" s="2" t="s">
        <v>14501</v>
      </c>
      <c r="Q1149" t="s">
        <v>47</v>
      </c>
      <c r="S1149">
        <v>0.25462921999999999</v>
      </c>
      <c r="T1149">
        <v>8.8882449999999995E-3</v>
      </c>
      <c r="U1149">
        <v>0.26631543000000002</v>
      </c>
      <c r="V1149">
        <v>7.4735670000000004E-3</v>
      </c>
      <c r="W1149">
        <v>0.14874944000000001</v>
      </c>
      <c r="X1149">
        <v>8.6087574999999996E-3</v>
      </c>
      <c r="Y1149">
        <v>0.1</v>
      </c>
      <c r="Z1149">
        <v>0.10199999999999999</v>
      </c>
      <c r="AA1149">
        <v>0.03</v>
      </c>
      <c r="AB1149">
        <v>0.86799999999999999</v>
      </c>
      <c r="AC1149">
        <v>0.85089999999999999</v>
      </c>
      <c r="AD1149" t="s">
        <v>48</v>
      </c>
      <c r="AE1149" t="s">
        <v>48</v>
      </c>
      <c r="AF1149" t="s">
        <v>48</v>
      </c>
    </row>
    <row r="1150" spans="1:44" hidden="1" outlineLevel="1" x14ac:dyDescent="0.2">
      <c r="A1150" t="s">
        <v>14502</v>
      </c>
      <c r="B1150" t="s">
        <v>14503</v>
      </c>
      <c r="C1150" t="s">
        <v>14504</v>
      </c>
      <c r="J1150" t="s">
        <v>14505</v>
      </c>
      <c r="K1150" t="s">
        <v>1216</v>
      </c>
      <c r="L1150" t="s">
        <v>1233</v>
      </c>
      <c r="M1150">
        <v>2</v>
      </c>
      <c r="P1150" s="2" t="s">
        <v>14506</v>
      </c>
      <c r="Q1150" t="s">
        <v>47</v>
      </c>
      <c r="S1150">
        <v>4.7852449999999998E-2</v>
      </c>
      <c r="T1150">
        <v>1.7166137999999999E-3</v>
      </c>
      <c r="U1150">
        <v>1.8665737000000002E-2</v>
      </c>
      <c r="V1150">
        <v>3.2928091999999999E-3</v>
      </c>
      <c r="W1150">
        <v>2.2255140999999999E-2</v>
      </c>
      <c r="X1150">
        <v>7.2623979999999998E-3</v>
      </c>
      <c r="Y1150">
        <v>8.2051282051282051E-2</v>
      </c>
      <c r="Z1150">
        <v>4.2000000000000003E-2</v>
      </c>
      <c r="AA1150">
        <v>2.1000000000000001E-2</v>
      </c>
      <c r="AB1150">
        <v>0.93799999999999994</v>
      </c>
      <c r="AC1150">
        <v>0.52139999999999997</v>
      </c>
      <c r="AD1150" t="s">
        <v>48</v>
      </c>
      <c r="AE1150" t="s">
        <v>48</v>
      </c>
      <c r="AF1150" t="s">
        <v>48</v>
      </c>
    </row>
    <row r="1151" spans="1:44" hidden="1" outlineLevel="1" x14ac:dyDescent="0.2">
      <c r="A1151" t="s">
        <v>14507</v>
      </c>
      <c r="B1151" t="s">
        <v>14508</v>
      </c>
      <c r="C1151" t="s">
        <v>14509</v>
      </c>
      <c r="J1151" t="s">
        <v>14510</v>
      </c>
      <c r="K1151" t="s">
        <v>1216</v>
      </c>
      <c r="L1151" t="s">
        <v>1233</v>
      </c>
      <c r="M1151">
        <v>2</v>
      </c>
      <c r="P1151" s="2" t="s">
        <v>14511</v>
      </c>
      <c r="Q1151" t="s">
        <v>10060</v>
      </c>
      <c r="S1151">
        <v>0.36095104</v>
      </c>
      <c r="T1151">
        <v>1.7287503999999999E-2</v>
      </c>
      <c r="U1151">
        <v>0.39409557000000001</v>
      </c>
      <c r="V1151">
        <v>1.139534E-2</v>
      </c>
      <c r="W1151">
        <v>7.0166160000000005E-2</v>
      </c>
      <c r="X1151">
        <v>1.0447056E-2</v>
      </c>
      <c r="Y1151">
        <v>-8.6904761904761901E-2</v>
      </c>
      <c r="Z1151">
        <v>6.8000000000000005E-2</v>
      </c>
      <c r="AA1151">
        <v>0.223</v>
      </c>
      <c r="AB1151">
        <v>0.71</v>
      </c>
      <c r="AC1151">
        <v>-0.89100000000000001</v>
      </c>
      <c r="AD1151" t="s">
        <v>48</v>
      </c>
      <c r="AE1151" t="s">
        <v>48</v>
      </c>
      <c r="AF1151" t="s">
        <v>48</v>
      </c>
    </row>
    <row r="1152" spans="1:44" hidden="1" outlineLevel="1" x14ac:dyDescent="0.2">
      <c r="A1152" t="s">
        <v>14512</v>
      </c>
      <c r="B1152" t="s">
        <v>14513</v>
      </c>
      <c r="C1152" t="s">
        <v>14514</v>
      </c>
      <c r="J1152" t="s">
        <v>14515</v>
      </c>
      <c r="K1152" t="s">
        <v>1216</v>
      </c>
      <c r="L1152" t="s">
        <v>1233</v>
      </c>
      <c r="M1152">
        <v>1</v>
      </c>
      <c r="P1152" s="2" t="s">
        <v>14516</v>
      </c>
      <c r="Q1152" t="s">
        <v>10280</v>
      </c>
      <c r="S1152">
        <v>6.0257570000000003E-2</v>
      </c>
      <c r="T1152">
        <v>2.1839142E-3</v>
      </c>
      <c r="U1152">
        <v>3.5649835999999997E-2</v>
      </c>
      <c r="V1152">
        <v>8.7314950000000006E-3</v>
      </c>
      <c r="W1152">
        <v>1.8967866999999999E-2</v>
      </c>
      <c r="X1152">
        <v>8.1297639999999994E-3</v>
      </c>
      <c r="Y1152">
        <v>0</v>
      </c>
      <c r="Z1152">
        <v>0</v>
      </c>
      <c r="AA1152">
        <v>0</v>
      </c>
      <c r="AB1152">
        <v>1</v>
      </c>
      <c r="AC1152">
        <v>0</v>
      </c>
      <c r="AD1152" t="s">
        <v>48</v>
      </c>
      <c r="AE1152" t="s">
        <v>48</v>
      </c>
      <c r="AF1152" t="s">
        <v>48</v>
      </c>
    </row>
    <row r="1153" spans="1:32" hidden="1" outlineLevel="1" x14ac:dyDescent="0.2">
      <c r="A1153" t="s">
        <v>14517</v>
      </c>
      <c r="B1153" t="s">
        <v>14518</v>
      </c>
      <c r="C1153" t="s">
        <v>14519</v>
      </c>
      <c r="J1153" t="s">
        <v>14520</v>
      </c>
      <c r="K1153" t="s">
        <v>1216</v>
      </c>
      <c r="L1153" t="s">
        <v>1233</v>
      </c>
      <c r="M1153">
        <v>0</v>
      </c>
      <c r="P1153" s="2" t="s">
        <v>14521</v>
      </c>
      <c r="Q1153" t="s">
        <v>47</v>
      </c>
      <c r="S1153">
        <v>0.11078331</v>
      </c>
      <c r="T1153">
        <v>1.9931793E-3</v>
      </c>
      <c r="U1153">
        <v>1.5249812E-2</v>
      </c>
      <c r="V1153">
        <v>8.9904800000000003E-3</v>
      </c>
      <c r="W1153">
        <v>4.5007613000000002E-2</v>
      </c>
      <c r="X1153">
        <v>6.977591E-3</v>
      </c>
      <c r="Y1153">
        <v>0</v>
      </c>
      <c r="Z1153">
        <v>0</v>
      </c>
      <c r="AA1153">
        <v>4.8000000000000001E-2</v>
      </c>
      <c r="AB1153">
        <v>0.95199999999999996</v>
      </c>
      <c r="AC1153">
        <v>-0.2263</v>
      </c>
      <c r="AD1153" t="s">
        <v>48</v>
      </c>
      <c r="AE1153" t="s">
        <v>48</v>
      </c>
      <c r="AF1153" t="s">
        <v>48</v>
      </c>
    </row>
    <row r="1154" spans="1:32" hidden="1" outlineLevel="1" x14ac:dyDescent="0.2">
      <c r="A1154" t="s">
        <v>14522</v>
      </c>
      <c r="B1154" t="s">
        <v>14523</v>
      </c>
      <c r="C1154" t="s">
        <v>14357</v>
      </c>
      <c r="J1154" t="s">
        <v>14524</v>
      </c>
      <c r="K1154" t="s">
        <v>1216</v>
      </c>
      <c r="L1154" t="s">
        <v>1233</v>
      </c>
      <c r="M1154">
        <v>0</v>
      </c>
      <c r="P1154" s="2" t="s">
        <v>14525</v>
      </c>
      <c r="Q1154" t="s">
        <v>47</v>
      </c>
      <c r="S1154">
        <v>0.60275290000000004</v>
      </c>
      <c r="T1154">
        <v>7.2789766000000006E-2</v>
      </c>
      <c r="U1154">
        <v>0.43819209999999997</v>
      </c>
      <c r="V1154">
        <v>5.5218685000000003E-2</v>
      </c>
      <c r="W1154">
        <v>0.40243408000000003</v>
      </c>
      <c r="X1154">
        <v>1.052473E-2</v>
      </c>
      <c r="Y1154">
        <v>0.3</v>
      </c>
      <c r="Z1154">
        <v>0.215</v>
      </c>
      <c r="AA1154">
        <v>0</v>
      </c>
      <c r="AB1154">
        <v>0.78500000000000003</v>
      </c>
      <c r="AC1154">
        <v>0.62490000000000001</v>
      </c>
      <c r="AD1154" t="s">
        <v>48</v>
      </c>
      <c r="AE1154" t="s">
        <v>48</v>
      </c>
      <c r="AF1154" t="s">
        <v>48</v>
      </c>
    </row>
    <row r="1155" spans="1:32" hidden="1" outlineLevel="1" x14ac:dyDescent="0.2">
      <c r="A1155" t="s">
        <v>14526</v>
      </c>
      <c r="B1155" t="s">
        <v>14527</v>
      </c>
      <c r="C1155" t="s">
        <v>14333</v>
      </c>
      <c r="J1155" t="s">
        <v>14528</v>
      </c>
      <c r="K1155" t="s">
        <v>1216</v>
      </c>
      <c r="L1155" t="s">
        <v>1233</v>
      </c>
      <c r="M1155">
        <v>-1</v>
      </c>
      <c r="P1155" s="2" t="s">
        <v>14529</v>
      </c>
      <c r="Q1155" t="s">
        <v>10132</v>
      </c>
      <c r="S1155">
        <v>0.33899839999999998</v>
      </c>
      <c r="T1155">
        <v>1.0757446E-2</v>
      </c>
      <c r="U1155">
        <v>7.3205839999999994E-2</v>
      </c>
      <c r="V1155">
        <v>1.1099357000000001E-2</v>
      </c>
      <c r="W1155">
        <v>0.33154017000000002</v>
      </c>
      <c r="X1155">
        <v>2.5961896000000002E-2</v>
      </c>
      <c r="Y1155">
        <v>0.1222222222222222</v>
      </c>
      <c r="Z1155">
        <v>0.14099999999999999</v>
      </c>
      <c r="AA1155">
        <v>8.4000000000000005E-2</v>
      </c>
      <c r="AB1155">
        <v>0.77500000000000002</v>
      </c>
      <c r="AC1155">
        <v>0.19259999999999999</v>
      </c>
      <c r="AD1155" t="s">
        <v>48</v>
      </c>
      <c r="AE1155" t="s">
        <v>48</v>
      </c>
      <c r="AF1155" t="s">
        <v>48</v>
      </c>
    </row>
    <row r="1156" spans="1:32" hidden="1" outlineLevel="1" x14ac:dyDescent="0.2">
      <c r="P1156" s="2"/>
    </row>
    <row r="1157" spans="1:32" hidden="1" outlineLevel="1" x14ac:dyDescent="0.2">
      <c r="A1157" t="s">
        <v>14530</v>
      </c>
      <c r="B1157" t="s">
        <v>14531</v>
      </c>
      <c r="C1157" t="s">
        <v>14532</v>
      </c>
      <c r="J1157" t="s">
        <v>14533</v>
      </c>
      <c r="K1157" t="s">
        <v>1216</v>
      </c>
      <c r="L1157" t="s">
        <v>1233</v>
      </c>
      <c r="M1157">
        <v>1</v>
      </c>
      <c r="P1157" s="2" t="s">
        <v>14534</v>
      </c>
      <c r="Q1157" t="s">
        <v>47</v>
      </c>
      <c r="S1157">
        <v>0.37751234</v>
      </c>
      <c r="T1157">
        <v>7.4768066000000001E-3</v>
      </c>
      <c r="U1157">
        <v>4.7423649999999998E-2</v>
      </c>
      <c r="V1157">
        <v>9.1384705000000007E-3</v>
      </c>
      <c r="W1157">
        <v>0.40243408000000003</v>
      </c>
      <c r="X1157">
        <v>7.5860420000000003E-3</v>
      </c>
      <c r="Y1157">
        <v>0.1190476190476191</v>
      </c>
      <c r="Z1157">
        <v>0.123</v>
      </c>
      <c r="AA1157">
        <v>8.4000000000000005E-2</v>
      </c>
      <c r="AB1157">
        <v>0.79300000000000004</v>
      </c>
      <c r="AC1157">
        <v>0.4098</v>
      </c>
      <c r="AD1157" t="s">
        <v>48</v>
      </c>
      <c r="AE1157" t="s">
        <v>48</v>
      </c>
      <c r="AF1157" t="s">
        <v>48</v>
      </c>
    </row>
    <row r="1158" spans="1:32" hidden="1" outlineLevel="1" x14ac:dyDescent="0.2">
      <c r="A1158" t="s">
        <v>14535</v>
      </c>
      <c r="B1158" t="s">
        <v>14536</v>
      </c>
      <c r="C1158" t="s">
        <v>14532</v>
      </c>
      <c r="J1158" t="s">
        <v>14537</v>
      </c>
      <c r="K1158" t="s">
        <v>14456</v>
      </c>
      <c r="L1158" t="s">
        <v>1263</v>
      </c>
      <c r="M1158">
        <v>22</v>
      </c>
      <c r="P1158" s="2" t="s">
        <v>14538</v>
      </c>
      <c r="Q1158" t="s">
        <v>47</v>
      </c>
      <c r="S1158">
        <v>0.33899839999999998</v>
      </c>
      <c r="T1158">
        <v>6.4086914000000004E-3</v>
      </c>
      <c r="U1158">
        <v>7.8378424000000002E-2</v>
      </c>
      <c r="V1158">
        <v>6.749674E-2</v>
      </c>
      <c r="W1158">
        <v>0.34314156000000001</v>
      </c>
      <c r="X1158">
        <v>8.5051910000000005E-3</v>
      </c>
      <c r="Y1158">
        <v>1.4999999999999999E-2</v>
      </c>
      <c r="Z1158">
        <v>0.17100000000000001</v>
      </c>
      <c r="AA1158">
        <v>7.9000000000000001E-2</v>
      </c>
      <c r="AB1158">
        <v>0.75</v>
      </c>
      <c r="AC1158">
        <v>0.38040000000000002</v>
      </c>
      <c r="AD1158" t="s">
        <v>48</v>
      </c>
      <c r="AE1158" t="s">
        <v>48</v>
      </c>
      <c r="AF1158" t="s">
        <v>48</v>
      </c>
    </row>
    <row r="1159" spans="1:32" hidden="1" outlineLevel="1" x14ac:dyDescent="0.2">
      <c r="A1159" t="s">
        <v>14539</v>
      </c>
      <c r="B1159" t="s">
        <v>14540</v>
      </c>
      <c r="C1159" t="s">
        <v>14541</v>
      </c>
      <c r="J1159" t="s">
        <v>14542</v>
      </c>
      <c r="K1159" t="s">
        <v>14456</v>
      </c>
      <c r="L1159" t="s">
        <v>1263</v>
      </c>
      <c r="M1159">
        <v>1</v>
      </c>
      <c r="P1159" s="2" t="s">
        <v>14543</v>
      </c>
      <c r="Q1159" t="s">
        <v>10060</v>
      </c>
      <c r="S1159">
        <v>3.2156147000000003E-2</v>
      </c>
      <c r="T1159">
        <v>9.1552734000000001E-4</v>
      </c>
      <c r="U1159">
        <v>1.3678487E-2</v>
      </c>
      <c r="V1159">
        <v>1.4336669E-3</v>
      </c>
      <c r="W1159">
        <v>1.6784931999999999E-2</v>
      </c>
      <c r="X1159">
        <v>6.0778604999999998E-3</v>
      </c>
      <c r="Y1159">
        <v>0.8</v>
      </c>
      <c r="Z1159">
        <v>0.22600000000000001</v>
      </c>
      <c r="AA1159">
        <v>0.129</v>
      </c>
      <c r="AB1159">
        <v>0.64500000000000002</v>
      </c>
      <c r="AC1159">
        <v>0.29599999999999999</v>
      </c>
      <c r="AD1159" t="s">
        <v>48</v>
      </c>
      <c r="AE1159" t="s">
        <v>48</v>
      </c>
      <c r="AF1159" t="s">
        <v>48</v>
      </c>
    </row>
    <row r="1160" spans="1:32" hidden="1" outlineLevel="1" x14ac:dyDescent="0.2">
      <c r="A1160" t="s">
        <v>14544</v>
      </c>
      <c r="B1160" t="s">
        <v>14545</v>
      </c>
      <c r="C1160" t="s">
        <v>14546</v>
      </c>
      <c r="J1160" t="s">
        <v>14547</v>
      </c>
      <c r="K1160" t="s">
        <v>14456</v>
      </c>
      <c r="L1160" t="s">
        <v>1263</v>
      </c>
      <c r="M1160">
        <v>0</v>
      </c>
      <c r="P1160" s="2" t="s">
        <v>14548</v>
      </c>
      <c r="Q1160" t="s">
        <v>47</v>
      </c>
      <c r="S1160">
        <v>5.3047650000000002E-2</v>
      </c>
      <c r="T1160">
        <v>2.5367736999999998E-3</v>
      </c>
      <c r="U1160">
        <v>2.1740068000000001E-2</v>
      </c>
      <c r="V1160">
        <v>3.1206898E-2</v>
      </c>
      <c r="W1160">
        <v>1.5796925999999999E-2</v>
      </c>
      <c r="X1160">
        <v>7.9744150000000003E-3</v>
      </c>
      <c r="Y1160">
        <v>0</v>
      </c>
      <c r="Z1160">
        <v>0</v>
      </c>
      <c r="AA1160">
        <v>0</v>
      </c>
      <c r="AB1160">
        <v>1</v>
      </c>
      <c r="AC1160">
        <v>0</v>
      </c>
      <c r="AD1160" t="s">
        <v>48</v>
      </c>
      <c r="AE1160" t="s">
        <v>48</v>
      </c>
      <c r="AF1160" t="s">
        <v>48</v>
      </c>
    </row>
    <row r="1161" spans="1:32" hidden="1" outlineLevel="1" x14ac:dyDescent="0.2">
      <c r="A1161" t="s">
        <v>14549</v>
      </c>
      <c r="B1161" t="s">
        <v>14550</v>
      </c>
      <c r="C1161" t="s">
        <v>14221</v>
      </c>
      <c r="J1161" t="s">
        <v>14551</v>
      </c>
      <c r="K1161" t="s">
        <v>14466</v>
      </c>
      <c r="L1161" t="s">
        <v>1263</v>
      </c>
      <c r="M1161">
        <v>3</v>
      </c>
      <c r="P1161" s="2" t="s">
        <v>14552</v>
      </c>
      <c r="Q1161" t="s">
        <v>14224</v>
      </c>
      <c r="S1161">
        <v>9.2647400000000005E-2</v>
      </c>
      <c r="T1161">
        <v>3.2424926999999998E-3</v>
      </c>
      <c r="U1161">
        <v>2.522431E-2</v>
      </c>
      <c r="V1161">
        <v>3.5331827000000003E-2</v>
      </c>
      <c r="W1161">
        <v>2.3995465000000001E-2</v>
      </c>
      <c r="X1161">
        <v>7.637825E-3</v>
      </c>
      <c r="Y1161">
        <v>0</v>
      </c>
      <c r="Z1161">
        <v>0</v>
      </c>
      <c r="AA1161">
        <v>0</v>
      </c>
      <c r="AB1161">
        <v>1</v>
      </c>
      <c r="AC1161">
        <v>0</v>
      </c>
      <c r="AD1161" t="s">
        <v>48</v>
      </c>
      <c r="AE1161" t="s">
        <v>48</v>
      </c>
      <c r="AF1161" t="s">
        <v>48</v>
      </c>
    </row>
    <row r="1162" spans="1:32" hidden="1" outlineLevel="1" x14ac:dyDescent="0.2">
      <c r="A1162" t="s">
        <v>14553</v>
      </c>
      <c r="B1162" t="s">
        <v>14554</v>
      </c>
      <c r="C1162" t="s">
        <v>1218</v>
      </c>
      <c r="J1162" t="s">
        <v>14555</v>
      </c>
      <c r="K1162" t="s">
        <v>14483</v>
      </c>
      <c r="L1162" t="s">
        <v>1263</v>
      </c>
      <c r="M1162">
        <v>0</v>
      </c>
      <c r="P1162" s="2" t="s">
        <v>14556</v>
      </c>
      <c r="Q1162" t="s">
        <v>47</v>
      </c>
      <c r="S1162">
        <v>0.23523537999999999</v>
      </c>
      <c r="T1162">
        <v>5.5694580000000002E-3</v>
      </c>
      <c r="U1162">
        <v>8.3551009999999995E-2</v>
      </c>
      <c r="V1162">
        <v>7.5105648000000002E-3</v>
      </c>
      <c r="W1162">
        <v>0.15236975</v>
      </c>
      <c r="X1162">
        <v>8.7382150000000006E-3</v>
      </c>
      <c r="Y1162">
        <v>-0.05</v>
      </c>
      <c r="Z1162">
        <v>0.125</v>
      </c>
      <c r="AA1162">
        <v>5.3999999999999999E-2</v>
      </c>
      <c r="AB1162">
        <v>0.82099999999999995</v>
      </c>
      <c r="AC1162">
        <v>0.42149999999999999</v>
      </c>
      <c r="AD1162" t="s">
        <v>48</v>
      </c>
      <c r="AE1162" t="s">
        <v>48</v>
      </c>
      <c r="AF1162" t="s">
        <v>48</v>
      </c>
    </row>
    <row r="1163" spans="1:32" hidden="1" outlineLevel="1" x14ac:dyDescent="0.2">
      <c r="A1163" t="s">
        <v>14557</v>
      </c>
      <c r="B1163" t="s">
        <v>14558</v>
      </c>
      <c r="C1163" t="s">
        <v>1218</v>
      </c>
      <c r="J1163" t="s">
        <v>14559</v>
      </c>
      <c r="K1163" t="s">
        <v>14494</v>
      </c>
      <c r="L1163" t="s">
        <v>1263</v>
      </c>
      <c r="M1163">
        <v>0</v>
      </c>
      <c r="P1163" s="2" t="s">
        <v>14560</v>
      </c>
      <c r="Q1163" t="s">
        <v>47</v>
      </c>
      <c r="S1163">
        <v>2.6735162E-2</v>
      </c>
      <c r="T1163">
        <v>1.0776519999999999E-3</v>
      </c>
      <c r="U1163">
        <v>1.3780964999999999E-2</v>
      </c>
      <c r="V1163">
        <v>2.3863617999999999E-3</v>
      </c>
      <c r="W1163">
        <v>1.1958903999999999E-2</v>
      </c>
      <c r="X1163">
        <v>6.9905365999999997E-3</v>
      </c>
      <c r="Y1163">
        <v>0.1875</v>
      </c>
      <c r="Z1163">
        <v>9.1999999999999998E-2</v>
      </c>
      <c r="AA1163">
        <v>3.5000000000000003E-2</v>
      </c>
      <c r="AB1163">
        <v>0.873</v>
      </c>
      <c r="AC1163">
        <v>0.55740000000000001</v>
      </c>
      <c r="AD1163" t="s">
        <v>48</v>
      </c>
      <c r="AE1163" t="s">
        <v>48</v>
      </c>
      <c r="AF1163" t="s">
        <v>48</v>
      </c>
    </row>
    <row r="1164" spans="1:32" hidden="1" outlineLevel="1" x14ac:dyDescent="0.2">
      <c r="A1164" t="s">
        <v>14561</v>
      </c>
      <c r="B1164" t="s">
        <v>14562</v>
      </c>
      <c r="C1164" t="s">
        <v>1218</v>
      </c>
      <c r="J1164" t="s">
        <v>14563</v>
      </c>
      <c r="K1164" t="s">
        <v>14517</v>
      </c>
      <c r="L1164" t="s">
        <v>1263</v>
      </c>
      <c r="M1164">
        <v>3</v>
      </c>
      <c r="P1164" s="2" t="s">
        <v>14564</v>
      </c>
      <c r="Q1164" t="s">
        <v>47</v>
      </c>
      <c r="S1164">
        <v>2.6263772000000001E-2</v>
      </c>
      <c r="T1164">
        <v>1.5068054000000001E-3</v>
      </c>
      <c r="U1164">
        <v>1.7162729000000002E-2</v>
      </c>
      <c r="V1164">
        <v>5.7346675999999999E-3</v>
      </c>
      <c r="W1164">
        <v>1.1160898000000001E-2</v>
      </c>
      <c r="X1164">
        <v>7.5730959999999996E-3</v>
      </c>
      <c r="Y1164">
        <v>0.32500000000000001</v>
      </c>
      <c r="Z1164">
        <v>0.42099999999999999</v>
      </c>
      <c r="AA1164">
        <v>0</v>
      </c>
      <c r="AB1164">
        <v>0.57899999999999996</v>
      </c>
      <c r="AC1164">
        <v>0.79059999999999997</v>
      </c>
      <c r="AD1164" t="s">
        <v>48</v>
      </c>
      <c r="AE1164" t="s">
        <v>48</v>
      </c>
      <c r="AF1164" t="s">
        <v>48</v>
      </c>
    </row>
    <row r="1165" spans="1:32" hidden="1" outlineLevel="1" x14ac:dyDescent="0.2">
      <c r="A1165" t="s">
        <v>14565</v>
      </c>
      <c r="B1165" t="s">
        <v>14566</v>
      </c>
      <c r="C1165" t="s">
        <v>14532</v>
      </c>
      <c r="J1165" t="s">
        <v>14567</v>
      </c>
      <c r="K1165" t="s">
        <v>14526</v>
      </c>
      <c r="L1165" t="s">
        <v>1263</v>
      </c>
      <c r="M1165">
        <v>2</v>
      </c>
      <c r="P1165" s="2" t="s">
        <v>14568</v>
      </c>
      <c r="Q1165" t="s">
        <v>47</v>
      </c>
      <c r="S1165">
        <v>0.19986437000000001</v>
      </c>
      <c r="T1165">
        <v>8.7738039999999996E-3</v>
      </c>
      <c r="U1165">
        <v>7.514556E-2</v>
      </c>
      <c r="V1165">
        <v>6.955597E-3</v>
      </c>
      <c r="W1165">
        <v>3.3129819999999997E-2</v>
      </c>
      <c r="X1165">
        <v>0.13279421999999999</v>
      </c>
      <c r="Y1165">
        <v>-0.5</v>
      </c>
      <c r="Z1165">
        <v>0.19900000000000001</v>
      </c>
      <c r="AA1165">
        <v>0.28699999999999998</v>
      </c>
      <c r="AB1165">
        <v>0.51500000000000001</v>
      </c>
      <c r="AC1165">
        <v>-5.16E-2</v>
      </c>
      <c r="AD1165" t="s">
        <v>48</v>
      </c>
      <c r="AE1165" t="s">
        <v>48</v>
      </c>
      <c r="AF1165" t="s">
        <v>48</v>
      </c>
    </row>
    <row r="1166" spans="1:32" hidden="1" outlineLevel="1" x14ac:dyDescent="0.2">
      <c r="A1166" t="s">
        <v>14569</v>
      </c>
      <c r="B1166" t="s">
        <v>14570</v>
      </c>
      <c r="C1166" t="s">
        <v>1218</v>
      </c>
      <c r="J1166" t="s">
        <v>14571</v>
      </c>
      <c r="K1166" t="s">
        <v>14530</v>
      </c>
      <c r="L1166" t="s">
        <v>1263</v>
      </c>
      <c r="M1166">
        <v>-1</v>
      </c>
      <c r="P1166" s="2" t="s">
        <v>14572</v>
      </c>
      <c r="Q1166" t="s">
        <v>47</v>
      </c>
      <c r="S1166">
        <v>4.6862889999999997E-2</v>
      </c>
      <c r="T1166">
        <v>2.1839142E-3</v>
      </c>
      <c r="U1166">
        <v>2.8093686E-2</v>
      </c>
      <c r="V1166">
        <v>5.0687062999999997E-3</v>
      </c>
      <c r="W1166">
        <v>1.5644926999999999E-2</v>
      </c>
      <c r="X1166">
        <v>8.6605399999999996E-3</v>
      </c>
      <c r="Y1166">
        <v>0.2</v>
      </c>
      <c r="Z1166">
        <v>0</v>
      </c>
      <c r="AA1166">
        <v>8.6999999999999994E-2</v>
      </c>
      <c r="AB1166">
        <v>0.91300000000000003</v>
      </c>
      <c r="AC1166">
        <v>-0.29599999999999999</v>
      </c>
      <c r="AD1166" t="s">
        <v>48</v>
      </c>
      <c r="AE1166" t="s">
        <v>48</v>
      </c>
      <c r="AF1166" t="s">
        <v>48</v>
      </c>
    </row>
    <row r="1167" spans="1:32" hidden="1" outlineLevel="1" x14ac:dyDescent="0.2">
      <c r="A1167" t="s">
        <v>14573</v>
      </c>
      <c r="B1167" t="s">
        <v>14574</v>
      </c>
      <c r="C1167" t="s">
        <v>14458</v>
      </c>
      <c r="J1167" t="s">
        <v>14575</v>
      </c>
      <c r="K1167" t="s">
        <v>14539</v>
      </c>
      <c r="L1167" t="s">
        <v>1263</v>
      </c>
      <c r="M1167">
        <v>16</v>
      </c>
      <c r="P1167" s="2" t="s">
        <v>14576</v>
      </c>
      <c r="Q1167" t="s">
        <v>11695</v>
      </c>
      <c r="S1167">
        <v>0.104361884</v>
      </c>
      <c r="T1167">
        <v>2.2506713999999998E-3</v>
      </c>
      <c r="U1167">
        <v>1.6889455000000001E-2</v>
      </c>
      <c r="V1167">
        <v>4.3657473000000002E-3</v>
      </c>
      <c r="W1167">
        <v>3.2138186999999999E-2</v>
      </c>
      <c r="X1167">
        <v>9.6703099999999997E-3</v>
      </c>
      <c r="Y1167">
        <v>-0.3</v>
      </c>
      <c r="Z1167">
        <v>0</v>
      </c>
      <c r="AA1167">
        <v>0.123</v>
      </c>
      <c r="AB1167">
        <v>0.877</v>
      </c>
      <c r="AC1167">
        <v>-0.4466</v>
      </c>
      <c r="AD1167" t="s">
        <v>48</v>
      </c>
      <c r="AE1167" t="s">
        <v>48</v>
      </c>
      <c r="AF1167" t="s">
        <v>48</v>
      </c>
    </row>
    <row r="1168" spans="1:32" hidden="1" outlineLevel="1" x14ac:dyDescent="0.2">
      <c r="A1168" t="s">
        <v>14577</v>
      </c>
      <c r="B1168" t="s">
        <v>14578</v>
      </c>
      <c r="C1168" t="s">
        <v>14372</v>
      </c>
      <c r="J1168" t="s">
        <v>14579</v>
      </c>
      <c r="K1168" t="s">
        <v>14549</v>
      </c>
      <c r="L1168" t="s">
        <v>1263</v>
      </c>
      <c r="M1168">
        <v>3</v>
      </c>
      <c r="P1168" s="2" t="s">
        <v>14580</v>
      </c>
      <c r="Q1168" t="s">
        <v>14375</v>
      </c>
      <c r="S1168">
        <v>4.3646812E-2</v>
      </c>
      <c r="T1168">
        <v>1.6212462999999999E-3</v>
      </c>
      <c r="U1168">
        <v>2.1466793000000001E-2</v>
      </c>
      <c r="V1168">
        <v>2.7193425000000002E-3</v>
      </c>
      <c r="W1168">
        <v>1.6328929999999998E-2</v>
      </c>
      <c r="X1168">
        <v>8.0132520000000002E-3</v>
      </c>
      <c r="Y1168">
        <v>0.18333333333333329</v>
      </c>
      <c r="Z1168">
        <v>0.106</v>
      </c>
      <c r="AA1168">
        <v>8.6999999999999994E-2</v>
      </c>
      <c r="AB1168">
        <v>0.80800000000000005</v>
      </c>
      <c r="AC1168">
        <v>0.31469999999999998</v>
      </c>
      <c r="AD1168" t="s">
        <v>48</v>
      </c>
      <c r="AE1168" t="s">
        <v>48</v>
      </c>
      <c r="AF1168" t="s">
        <v>48</v>
      </c>
    </row>
    <row r="1169" spans="1:44" hidden="1" outlineLevel="1" x14ac:dyDescent="0.2">
      <c r="A1169" t="s">
        <v>14581</v>
      </c>
      <c r="B1169" t="s">
        <v>14582</v>
      </c>
      <c r="C1169" t="s">
        <v>14386</v>
      </c>
      <c r="J1169" t="s">
        <v>14583</v>
      </c>
      <c r="K1169" t="s">
        <v>14557</v>
      </c>
      <c r="L1169" t="s">
        <v>1263</v>
      </c>
      <c r="M1169">
        <v>1</v>
      </c>
      <c r="P1169" s="2" t="s">
        <v>14584</v>
      </c>
      <c r="Q1169" t="s">
        <v>10132</v>
      </c>
      <c r="S1169">
        <v>4.14203E-2</v>
      </c>
      <c r="T1169">
        <v>1.3160705999999999E-3</v>
      </c>
      <c r="U1169">
        <v>1.4122557000000001E-2</v>
      </c>
      <c r="V1169">
        <v>5.5126810000000002E-3</v>
      </c>
      <c r="W1169">
        <v>2.0385905999999999E-2</v>
      </c>
      <c r="X1169">
        <v>6.9905365999999997E-3</v>
      </c>
      <c r="Y1169">
        <v>0.6</v>
      </c>
      <c r="Z1169">
        <v>0.18</v>
      </c>
      <c r="AA1169">
        <v>0</v>
      </c>
      <c r="AB1169">
        <v>0.82</v>
      </c>
      <c r="AC1169">
        <v>0.29599999999999999</v>
      </c>
      <c r="AD1169" t="s">
        <v>48</v>
      </c>
      <c r="AE1169" t="s">
        <v>48</v>
      </c>
      <c r="AF1169" t="s">
        <v>48</v>
      </c>
    </row>
    <row r="1170" spans="1:44" hidden="1" outlineLevel="1" x14ac:dyDescent="0.2">
      <c r="A1170" t="s">
        <v>14585</v>
      </c>
      <c r="B1170" t="s">
        <v>14586</v>
      </c>
      <c r="C1170" t="s">
        <v>14532</v>
      </c>
      <c r="J1170" t="s">
        <v>14587</v>
      </c>
      <c r="K1170" t="s">
        <v>14569</v>
      </c>
      <c r="L1170" t="s">
        <v>1263</v>
      </c>
      <c r="M1170">
        <v>2</v>
      </c>
      <c r="P1170" s="2" t="s">
        <v>14588</v>
      </c>
      <c r="Q1170" t="s">
        <v>47</v>
      </c>
      <c r="S1170">
        <v>8.0042349999999998E-2</v>
      </c>
      <c r="T1170">
        <v>1.2207031000000001E-3</v>
      </c>
      <c r="U1170">
        <v>1.7845914000000001E-2</v>
      </c>
      <c r="V1170">
        <v>1.4151680000000001E-3</v>
      </c>
      <c r="W1170">
        <v>3.136692E-2</v>
      </c>
      <c r="X1170">
        <v>6.7316214999999999E-3</v>
      </c>
      <c r="Y1170">
        <v>6.4965986394557834E-2</v>
      </c>
      <c r="Z1170">
        <v>0.13500000000000001</v>
      </c>
      <c r="AA1170">
        <v>7.6999999999999999E-2</v>
      </c>
      <c r="AB1170">
        <v>0.78800000000000003</v>
      </c>
      <c r="AC1170">
        <v>0.442</v>
      </c>
      <c r="AD1170" t="s">
        <v>48</v>
      </c>
      <c r="AE1170" t="s">
        <v>48</v>
      </c>
      <c r="AF1170" t="s">
        <v>48</v>
      </c>
    </row>
    <row r="1171" spans="1:44" hidden="1" outlineLevel="1" x14ac:dyDescent="0.2">
      <c r="A1171" t="s">
        <v>14589</v>
      </c>
      <c r="B1171" t="s">
        <v>14590</v>
      </c>
      <c r="C1171" t="s">
        <v>14221</v>
      </c>
      <c r="J1171" t="s">
        <v>14591</v>
      </c>
      <c r="K1171" t="s">
        <v>14577</v>
      </c>
      <c r="L1171" t="s">
        <v>1263</v>
      </c>
      <c r="M1171">
        <v>2</v>
      </c>
      <c r="P1171" s="2" t="s">
        <v>14592</v>
      </c>
      <c r="Q1171" t="s">
        <v>14224</v>
      </c>
      <c r="S1171">
        <v>1.7215504999999999E-2</v>
      </c>
      <c r="T1171">
        <v>1.2016296000000001E-3</v>
      </c>
      <c r="U1171">
        <v>1.4156716999999999E-2</v>
      </c>
      <c r="V1171">
        <v>2.4418586000000001E-3</v>
      </c>
      <c r="W1171">
        <v>8.8998840000000003E-3</v>
      </c>
      <c r="X1171">
        <v>9.0230220000000003E-3</v>
      </c>
      <c r="Y1171">
        <v>0.125</v>
      </c>
      <c r="Z1171">
        <v>0.46600000000000003</v>
      </c>
      <c r="AA1171">
        <v>0</v>
      </c>
      <c r="AB1171">
        <v>0.53400000000000003</v>
      </c>
      <c r="AC1171">
        <v>0.53990000000000005</v>
      </c>
      <c r="AD1171" t="s">
        <v>48</v>
      </c>
      <c r="AE1171" t="s">
        <v>48</v>
      </c>
      <c r="AF1171" t="s">
        <v>48</v>
      </c>
    </row>
    <row r="1172" spans="1:44" collapsed="1" x14ac:dyDescent="0.2">
      <c r="A1172" t="s">
        <v>1210</v>
      </c>
      <c r="B1172" t="s">
        <v>1211</v>
      </c>
      <c r="C1172" t="s">
        <v>1212</v>
      </c>
      <c r="D1172" t="s">
        <v>1213</v>
      </c>
      <c r="E1172" t="s">
        <v>472</v>
      </c>
      <c r="F1172" t="s">
        <v>42</v>
      </c>
      <c r="G1172">
        <v>27</v>
      </c>
      <c r="H1172" t="s">
        <v>43</v>
      </c>
      <c r="I1172">
        <v>28</v>
      </c>
      <c r="J1172" t="s">
        <v>1214</v>
      </c>
      <c r="L1172" t="s">
        <v>45</v>
      </c>
      <c r="M1172">
        <v>1598</v>
      </c>
      <c r="N1172">
        <v>0.95</v>
      </c>
      <c r="O1172" s="2" t="s">
        <v>1215</v>
      </c>
      <c r="P1172" s="2" t="s">
        <v>1215</v>
      </c>
      <c r="Q1172" t="s">
        <v>47</v>
      </c>
      <c r="R1172" t="s">
        <v>1196</v>
      </c>
      <c r="S1172">
        <v>0.55739563999999997</v>
      </c>
      <c r="T1172">
        <v>0.16960317</v>
      </c>
      <c r="U1172">
        <v>0.50135689999999999</v>
      </c>
      <c r="V1172">
        <v>0.10221587</v>
      </c>
      <c r="W1172">
        <v>0.53932650000000004</v>
      </c>
      <c r="X1172">
        <v>2.7861186999999999E-2</v>
      </c>
      <c r="Y1172">
        <v>0.1638074888074888</v>
      </c>
      <c r="Z1172">
        <v>0.13500000000000001</v>
      </c>
      <c r="AA1172">
        <v>0.05</v>
      </c>
      <c r="AB1172">
        <v>0.81399999999999995</v>
      </c>
      <c r="AC1172">
        <v>0.99370000000000003</v>
      </c>
      <c r="AD1172" t="s">
        <v>48</v>
      </c>
      <c r="AE1172" t="s">
        <v>48</v>
      </c>
      <c r="AF1172" t="s">
        <v>48</v>
      </c>
      <c r="AH1172">
        <f t="shared" ref="AH1172" si="19">SUM(AI1172:AJ1172)</f>
        <v>384</v>
      </c>
      <c r="AI1172">
        <f>COUNTIF(L1172:L1558, "Comment")</f>
        <v>243</v>
      </c>
      <c r="AJ1172">
        <f>COUNTIF(L1172:L1558, "Reply")</f>
        <v>141</v>
      </c>
      <c r="AK1172">
        <f>COUNTIF(C1173:C1558, C1172)</f>
        <v>19</v>
      </c>
      <c r="AM1172">
        <f>AVERAGE(S1172:S1558)</f>
        <v>0.1939286095731709</v>
      </c>
      <c r="AN1172">
        <f>AVERAGE(Y1172:Y1558)</f>
        <v>9.0893546492468932E-2</v>
      </c>
      <c r="AO1172" cm="1">
        <f t="array" ref="AO1172">SUM(COUNTIF(J1173:J1558, {"*NTA*","*YWNBTA*"}))</f>
        <v>182</v>
      </c>
      <c r="AP1172" cm="1">
        <f t="array" ref="AP1172">SUM(COUNTIF(J1173:J1558, {"*YTA*","*YWBTA*"}))</f>
        <v>6</v>
      </c>
      <c r="AQ1172" s="9">
        <f>COUNTIF(J1173:J1558, "*ESH*")</f>
        <v>4</v>
      </c>
      <c r="AR1172" t="str">
        <f>IF(AO1172&gt;AP1172,(IF(AO1172&gt;AQ1172,"NTA","YTA")), IF(AP1172&gt;AQ1172,"YTA","ESH"))</f>
        <v>NTA</v>
      </c>
    </row>
    <row r="1173" spans="1:44" hidden="1" outlineLevel="1" x14ac:dyDescent="0.2">
      <c r="P1173" s="2"/>
    </row>
    <row r="1174" spans="1:44" hidden="1" outlineLevel="1" x14ac:dyDescent="0.2">
      <c r="A1174" t="s">
        <v>14593</v>
      </c>
      <c r="B1174" t="s">
        <v>14594</v>
      </c>
      <c r="C1174" t="s">
        <v>14338</v>
      </c>
      <c r="J1174" t="s">
        <v>14595</v>
      </c>
      <c r="K1174" t="s">
        <v>1210</v>
      </c>
      <c r="L1174" t="s">
        <v>1233</v>
      </c>
      <c r="M1174">
        <v>481</v>
      </c>
      <c r="P1174" s="2" t="s">
        <v>14596</v>
      </c>
      <c r="Q1174" t="s">
        <v>11213</v>
      </c>
      <c r="S1174">
        <v>5.1068526000000003E-2</v>
      </c>
      <c r="T1174">
        <v>7.6293944999999996E-4</v>
      </c>
      <c r="U1174">
        <v>1.1304419499999999E-2</v>
      </c>
      <c r="V1174">
        <v>1.4891637E-3</v>
      </c>
      <c r="W1174">
        <v>2.7841116999999999E-2</v>
      </c>
      <c r="X1174">
        <v>5.8189449999999998E-3</v>
      </c>
      <c r="Y1174">
        <v>0.2069047619047619</v>
      </c>
      <c r="Z1174">
        <v>0.23599999999999999</v>
      </c>
      <c r="AA1174">
        <v>0.04</v>
      </c>
      <c r="AB1174">
        <v>0.72399999999999998</v>
      </c>
      <c r="AC1174">
        <v>0.93469999999999998</v>
      </c>
      <c r="AD1174" t="s">
        <v>48</v>
      </c>
      <c r="AE1174" t="s">
        <v>48</v>
      </c>
      <c r="AF1174" t="s">
        <v>48</v>
      </c>
    </row>
    <row r="1175" spans="1:44" hidden="1" outlineLevel="1" x14ac:dyDescent="0.2">
      <c r="A1175" t="s">
        <v>14597</v>
      </c>
      <c r="B1175" t="s">
        <v>14598</v>
      </c>
      <c r="C1175" t="s">
        <v>13038</v>
      </c>
      <c r="J1175" t="s">
        <v>14599</v>
      </c>
      <c r="K1175" t="s">
        <v>1210</v>
      </c>
      <c r="L1175" t="s">
        <v>1233</v>
      </c>
      <c r="M1175">
        <v>228</v>
      </c>
      <c r="P1175" s="2" t="s">
        <v>14600</v>
      </c>
      <c r="Q1175" t="s">
        <v>13041</v>
      </c>
      <c r="S1175">
        <v>6.0257570000000003E-2</v>
      </c>
      <c r="T1175">
        <v>1.0967255E-3</v>
      </c>
      <c r="U1175">
        <v>1.2209640000000001E-2</v>
      </c>
      <c r="V1175">
        <v>1.7111508999999999E-3</v>
      </c>
      <c r="W1175">
        <v>2.7347196000000001E-2</v>
      </c>
      <c r="X1175">
        <v>7.0034824000000002E-3</v>
      </c>
      <c r="Y1175">
        <v>0.1</v>
      </c>
      <c r="Z1175">
        <v>9.1999999999999998E-2</v>
      </c>
      <c r="AA1175">
        <v>0.217</v>
      </c>
      <c r="AB1175">
        <v>0.69</v>
      </c>
      <c r="AC1175">
        <v>-0.52039999999999997</v>
      </c>
      <c r="AD1175" t="s">
        <v>48</v>
      </c>
      <c r="AE1175" t="s">
        <v>48</v>
      </c>
      <c r="AF1175" t="s">
        <v>48</v>
      </c>
    </row>
    <row r="1176" spans="1:44" hidden="1" outlineLevel="1" x14ac:dyDescent="0.2">
      <c r="A1176" t="s">
        <v>14601</v>
      </c>
      <c r="B1176" t="s">
        <v>14602</v>
      </c>
      <c r="C1176" t="s">
        <v>14603</v>
      </c>
      <c r="J1176" t="s">
        <v>14604</v>
      </c>
      <c r="K1176" t="s">
        <v>1210</v>
      </c>
      <c r="L1176" t="s">
        <v>1233</v>
      </c>
      <c r="M1176">
        <v>149</v>
      </c>
      <c r="P1176" s="2" t="s">
        <v>14605</v>
      </c>
      <c r="Q1176" t="s">
        <v>10132</v>
      </c>
      <c r="S1176">
        <v>3.4041705999999998E-2</v>
      </c>
      <c r="T1176">
        <v>1.1396408E-3</v>
      </c>
      <c r="U1176">
        <v>1.1714331E-2</v>
      </c>
      <c r="V1176">
        <v>2.0996283000000002E-3</v>
      </c>
      <c r="W1176">
        <v>1.5568925000000001E-2</v>
      </c>
      <c r="X1176">
        <v>7.7284453000000001E-3</v>
      </c>
      <c r="Y1176">
        <v>0</v>
      </c>
      <c r="Z1176">
        <v>0.223</v>
      </c>
      <c r="AA1176">
        <v>0</v>
      </c>
      <c r="AB1176">
        <v>0.77700000000000002</v>
      </c>
      <c r="AC1176">
        <v>0.63219999999999998</v>
      </c>
      <c r="AD1176" t="s">
        <v>48</v>
      </c>
      <c r="AE1176" t="s">
        <v>48</v>
      </c>
      <c r="AF1176" t="s">
        <v>48</v>
      </c>
    </row>
    <row r="1177" spans="1:44" hidden="1" outlineLevel="1" x14ac:dyDescent="0.2">
      <c r="A1177" t="s">
        <v>14606</v>
      </c>
      <c r="B1177" t="s">
        <v>14607</v>
      </c>
      <c r="C1177" t="s">
        <v>14608</v>
      </c>
      <c r="J1177" t="s">
        <v>14609</v>
      </c>
      <c r="K1177" t="s">
        <v>1210</v>
      </c>
      <c r="L1177" t="s">
        <v>1233</v>
      </c>
      <c r="M1177">
        <v>510</v>
      </c>
      <c r="P1177" s="2" t="s">
        <v>14610</v>
      </c>
      <c r="Q1177" t="s">
        <v>14611</v>
      </c>
      <c r="S1177">
        <v>2.2021262E-2</v>
      </c>
      <c r="T1177">
        <v>8.3923340000000002E-4</v>
      </c>
      <c r="U1177">
        <v>1.2107161999999999E-2</v>
      </c>
      <c r="V1177">
        <v>2.552852E-3</v>
      </c>
      <c r="W1177">
        <v>1.14649E-2</v>
      </c>
      <c r="X1177">
        <v>6.4209230000000003E-3</v>
      </c>
      <c r="Y1177">
        <v>0.30104166666666671</v>
      </c>
      <c r="Z1177">
        <v>0.23599999999999999</v>
      </c>
      <c r="AA1177">
        <v>4.4999999999999998E-2</v>
      </c>
      <c r="AB1177">
        <v>0.71899999999999997</v>
      </c>
      <c r="AC1177">
        <v>0.96330000000000005</v>
      </c>
      <c r="AD1177" t="s">
        <v>48</v>
      </c>
      <c r="AE1177" t="s">
        <v>48</v>
      </c>
      <c r="AF1177" t="s">
        <v>48</v>
      </c>
    </row>
    <row r="1178" spans="1:44" hidden="1" outlineLevel="1" x14ac:dyDescent="0.2">
      <c r="A1178" t="s">
        <v>14612</v>
      </c>
      <c r="B1178" t="s">
        <v>14613</v>
      </c>
      <c r="C1178" t="s">
        <v>14614</v>
      </c>
      <c r="J1178" t="s">
        <v>14615</v>
      </c>
      <c r="K1178" t="s">
        <v>1210</v>
      </c>
      <c r="L1178" t="s">
        <v>1233</v>
      </c>
      <c r="M1178">
        <v>355</v>
      </c>
      <c r="P1178" s="2" t="s">
        <v>14616</v>
      </c>
      <c r="Q1178" t="s">
        <v>10060</v>
      </c>
      <c r="S1178">
        <v>4.7357669999999998E-2</v>
      </c>
      <c r="T1178">
        <v>1.3065338E-3</v>
      </c>
      <c r="U1178">
        <v>1.1902207E-2</v>
      </c>
      <c r="V1178">
        <v>3.3298071999999998E-3</v>
      </c>
      <c r="W1178">
        <v>2.1094927999999999E-2</v>
      </c>
      <c r="X1178">
        <v>9.2819370000000005E-3</v>
      </c>
      <c r="Y1178">
        <v>0</v>
      </c>
      <c r="Z1178">
        <v>0</v>
      </c>
      <c r="AA1178">
        <v>0</v>
      </c>
      <c r="AB1178">
        <v>1</v>
      </c>
      <c r="AC1178">
        <v>0</v>
      </c>
      <c r="AD1178" t="s">
        <v>48</v>
      </c>
      <c r="AE1178" t="s">
        <v>48</v>
      </c>
      <c r="AF1178" t="s">
        <v>48</v>
      </c>
    </row>
    <row r="1179" spans="1:44" hidden="1" outlineLevel="1" x14ac:dyDescent="0.2">
      <c r="A1179" t="s">
        <v>14617</v>
      </c>
      <c r="B1179" t="s">
        <v>14618</v>
      </c>
      <c r="C1179" t="s">
        <v>1767</v>
      </c>
      <c r="J1179" t="s">
        <v>14619</v>
      </c>
      <c r="K1179" t="s">
        <v>1210</v>
      </c>
      <c r="L1179" t="s">
        <v>1233</v>
      </c>
      <c r="M1179">
        <v>1889</v>
      </c>
      <c r="P1179" s="2" t="s">
        <v>14620</v>
      </c>
      <c r="Q1179" t="s">
        <v>10648</v>
      </c>
      <c r="S1179">
        <v>0.22712809</v>
      </c>
      <c r="T1179">
        <v>6.1035155999999997E-3</v>
      </c>
      <c r="U1179">
        <v>9.8377465999999997E-2</v>
      </c>
      <c r="V1179">
        <v>1.1543332E-2</v>
      </c>
      <c r="W1179">
        <v>0.15769512999999999</v>
      </c>
      <c r="X1179">
        <v>8.2074385000000007E-3</v>
      </c>
      <c r="Y1179">
        <v>-2.6343845856040979E-2</v>
      </c>
      <c r="Z1179">
        <v>0.111</v>
      </c>
      <c r="AA1179">
        <v>0.13</v>
      </c>
      <c r="AB1179">
        <v>0.75900000000000001</v>
      </c>
      <c r="AC1179">
        <v>-0.86460000000000004</v>
      </c>
      <c r="AD1179" t="s">
        <v>48</v>
      </c>
      <c r="AE1179" t="s">
        <v>48</v>
      </c>
      <c r="AF1179" t="s">
        <v>48</v>
      </c>
    </row>
    <row r="1180" spans="1:44" hidden="1" outlineLevel="1" x14ac:dyDescent="0.2">
      <c r="A1180" t="s">
        <v>14621</v>
      </c>
      <c r="B1180" t="s">
        <v>14622</v>
      </c>
      <c r="C1180" t="s">
        <v>14623</v>
      </c>
      <c r="J1180" t="s">
        <v>14624</v>
      </c>
      <c r="K1180" t="s">
        <v>1210</v>
      </c>
      <c r="L1180" t="s">
        <v>1233</v>
      </c>
      <c r="M1180">
        <v>93</v>
      </c>
      <c r="P1180" s="2" t="s">
        <v>14625</v>
      </c>
      <c r="Q1180" t="s">
        <v>47</v>
      </c>
      <c r="S1180">
        <v>2.2256956000000001E-2</v>
      </c>
      <c r="T1180">
        <v>6.866455E-4</v>
      </c>
      <c r="U1180">
        <v>1.0911588999999999E-2</v>
      </c>
      <c r="V1180">
        <v>2.4048606999999998E-3</v>
      </c>
      <c r="W1180">
        <v>1.1958903999999999E-2</v>
      </c>
      <c r="X1180">
        <v>6.1425893000000001E-3</v>
      </c>
      <c r="Y1180">
        <v>0.25818452380952378</v>
      </c>
      <c r="Z1180">
        <v>0.21</v>
      </c>
      <c r="AA1180">
        <v>8.5000000000000006E-2</v>
      </c>
      <c r="AB1180">
        <v>0.70499999999999996</v>
      </c>
      <c r="AC1180">
        <v>0.88739999999999997</v>
      </c>
      <c r="AD1180" t="s">
        <v>48</v>
      </c>
      <c r="AE1180" t="s">
        <v>48</v>
      </c>
      <c r="AF1180" t="s">
        <v>48</v>
      </c>
    </row>
    <row r="1181" spans="1:44" hidden="1" outlineLevel="1" x14ac:dyDescent="0.2">
      <c r="A1181" t="s">
        <v>14626</v>
      </c>
      <c r="B1181" t="s">
        <v>14627</v>
      </c>
      <c r="C1181" t="s">
        <v>14628</v>
      </c>
      <c r="J1181" t="s">
        <v>14629</v>
      </c>
      <c r="K1181" t="s">
        <v>1210</v>
      </c>
      <c r="L1181" t="s">
        <v>1233</v>
      </c>
      <c r="M1181">
        <v>83</v>
      </c>
      <c r="P1181" s="2" t="s">
        <v>14630</v>
      </c>
      <c r="Q1181" t="s">
        <v>47</v>
      </c>
      <c r="S1181">
        <v>4.3152030000000001E-2</v>
      </c>
      <c r="T1181">
        <v>1.6021729000000001E-3</v>
      </c>
      <c r="U1181">
        <v>2.119352E-2</v>
      </c>
      <c r="V1181">
        <v>4.1067624E-3</v>
      </c>
      <c r="W1181">
        <v>1.5264923999999999E-2</v>
      </c>
      <c r="X1181">
        <v>7.365964E-3</v>
      </c>
      <c r="Y1181">
        <v>0.1566666666666667</v>
      </c>
      <c r="Z1181">
        <v>7.2999999999999995E-2</v>
      </c>
      <c r="AA1181">
        <v>0.13</v>
      </c>
      <c r="AB1181">
        <v>0.79700000000000004</v>
      </c>
      <c r="AC1181">
        <v>-0.76500000000000001</v>
      </c>
      <c r="AD1181" t="s">
        <v>48</v>
      </c>
      <c r="AE1181" t="s">
        <v>48</v>
      </c>
      <c r="AF1181" t="s">
        <v>48</v>
      </c>
    </row>
    <row r="1182" spans="1:44" hidden="1" outlineLevel="1" x14ac:dyDescent="0.2">
      <c r="A1182" t="s">
        <v>14631</v>
      </c>
      <c r="B1182" t="s">
        <v>14632</v>
      </c>
      <c r="C1182" t="s">
        <v>10035</v>
      </c>
      <c r="J1182" t="s">
        <v>14633</v>
      </c>
      <c r="K1182" t="s">
        <v>1210</v>
      </c>
      <c r="L1182" t="s">
        <v>1233</v>
      </c>
      <c r="M1182">
        <v>57</v>
      </c>
      <c r="P1182" s="2" t="s">
        <v>14634</v>
      </c>
      <c r="Q1182" t="s">
        <v>10038</v>
      </c>
      <c r="S1182">
        <v>4.5873325E-2</v>
      </c>
      <c r="T1182">
        <v>1.1444091999999999E-3</v>
      </c>
      <c r="U1182">
        <v>1.4839902E-2</v>
      </c>
      <c r="V1182">
        <v>2.9783275E-3</v>
      </c>
      <c r="W1182">
        <v>2.2448512E-2</v>
      </c>
      <c r="X1182">
        <v>6.0325502000000003E-3</v>
      </c>
      <c r="Y1182">
        <v>1.9444444444444452E-2</v>
      </c>
      <c r="Z1182">
        <v>3.6999999999999998E-2</v>
      </c>
      <c r="AA1182">
        <v>4.3999999999999997E-2</v>
      </c>
      <c r="AB1182">
        <v>0.92</v>
      </c>
      <c r="AC1182">
        <v>-0.15310000000000001</v>
      </c>
      <c r="AD1182" t="s">
        <v>48</v>
      </c>
      <c r="AE1182" t="s">
        <v>48</v>
      </c>
      <c r="AF1182" t="s">
        <v>48</v>
      </c>
    </row>
    <row r="1183" spans="1:44" hidden="1" outlineLevel="1" x14ac:dyDescent="0.2">
      <c r="A1183" t="s">
        <v>14635</v>
      </c>
      <c r="B1183" t="s">
        <v>14636</v>
      </c>
      <c r="C1183" t="s">
        <v>14637</v>
      </c>
      <c r="J1183" t="s">
        <v>14638</v>
      </c>
      <c r="K1183" t="s">
        <v>1210</v>
      </c>
      <c r="L1183" t="s">
        <v>1233</v>
      </c>
      <c r="M1183">
        <v>26</v>
      </c>
      <c r="P1183" s="2" t="s">
        <v>14639</v>
      </c>
      <c r="Q1183" t="s">
        <v>14640</v>
      </c>
      <c r="S1183">
        <v>0.15158679</v>
      </c>
      <c r="T1183">
        <v>4.6730039999999997E-3</v>
      </c>
      <c r="U1183">
        <v>0.16589902000000001</v>
      </c>
      <c r="V1183">
        <v>8.6574979999999996E-3</v>
      </c>
      <c r="W1183">
        <v>3.6325074999999998E-2</v>
      </c>
      <c r="X1183">
        <v>8.1686009999999993E-3</v>
      </c>
      <c r="Y1183">
        <v>0.32159090909090909</v>
      </c>
      <c r="Z1183">
        <v>0.19</v>
      </c>
      <c r="AA1183">
        <v>0</v>
      </c>
      <c r="AB1183">
        <v>0.81</v>
      </c>
      <c r="AC1183">
        <v>0.91649999999999998</v>
      </c>
      <c r="AD1183" t="s">
        <v>48</v>
      </c>
      <c r="AE1183" t="s">
        <v>48</v>
      </c>
      <c r="AF1183" t="s">
        <v>48</v>
      </c>
    </row>
    <row r="1184" spans="1:44" hidden="1" outlineLevel="1" x14ac:dyDescent="0.2">
      <c r="A1184" t="s">
        <v>14641</v>
      </c>
      <c r="B1184" t="s">
        <v>14642</v>
      </c>
      <c r="C1184" t="s">
        <v>14643</v>
      </c>
      <c r="J1184" t="s">
        <v>14644</v>
      </c>
      <c r="K1184" t="s">
        <v>1210</v>
      </c>
      <c r="L1184" t="s">
        <v>1233</v>
      </c>
      <c r="M1184">
        <v>26</v>
      </c>
      <c r="P1184" s="2" t="s">
        <v>14645</v>
      </c>
      <c r="Q1184" t="s">
        <v>47</v>
      </c>
      <c r="S1184">
        <v>8.0042349999999998E-2</v>
      </c>
      <c r="T1184">
        <v>1.6880034999999999E-3</v>
      </c>
      <c r="U1184">
        <v>1.9758832E-2</v>
      </c>
      <c r="V1184">
        <v>3.5887922E-3</v>
      </c>
      <c r="W1184">
        <v>3.0485468000000002E-2</v>
      </c>
      <c r="X1184">
        <v>7.2106145999999999E-3</v>
      </c>
      <c r="Y1184">
        <v>-0.69999999999999984</v>
      </c>
      <c r="Z1184">
        <v>0</v>
      </c>
      <c r="AA1184">
        <v>0.35699999999999998</v>
      </c>
      <c r="AB1184">
        <v>0.64300000000000002</v>
      </c>
      <c r="AC1184">
        <v>-0.72689999999999999</v>
      </c>
      <c r="AD1184" t="s">
        <v>48</v>
      </c>
      <c r="AE1184" t="s">
        <v>48</v>
      </c>
      <c r="AF1184" t="s">
        <v>48</v>
      </c>
    </row>
    <row r="1185" spans="1:32" hidden="1" outlineLevel="1" x14ac:dyDescent="0.2">
      <c r="A1185" t="s">
        <v>14646</v>
      </c>
      <c r="B1185" t="s">
        <v>14647</v>
      </c>
      <c r="C1185" t="s">
        <v>14648</v>
      </c>
      <c r="J1185" t="s">
        <v>14649</v>
      </c>
      <c r="K1185" t="s">
        <v>1210</v>
      </c>
      <c r="L1185" t="s">
        <v>1233</v>
      </c>
      <c r="M1185">
        <v>168</v>
      </c>
      <c r="P1185" s="2" t="s">
        <v>14650</v>
      </c>
      <c r="Q1185" t="s">
        <v>47</v>
      </c>
      <c r="S1185">
        <v>4.7852449999999998E-2</v>
      </c>
      <c r="T1185">
        <v>1.0967255E-3</v>
      </c>
      <c r="U1185">
        <v>1.2277958E-2</v>
      </c>
      <c r="V1185">
        <v>3.5702933000000001E-3</v>
      </c>
      <c r="W1185">
        <v>2.3221987999999999E-2</v>
      </c>
      <c r="X1185">
        <v>6.2396824E-3</v>
      </c>
      <c r="Y1185">
        <v>-0.45</v>
      </c>
      <c r="Z1185">
        <v>8.8999999999999996E-2</v>
      </c>
      <c r="AA1185">
        <v>0.191</v>
      </c>
      <c r="AB1185">
        <v>0.72</v>
      </c>
      <c r="AC1185">
        <v>-0.73619999999999997</v>
      </c>
      <c r="AD1185" t="s">
        <v>48</v>
      </c>
      <c r="AE1185" t="s">
        <v>48</v>
      </c>
      <c r="AF1185" t="s">
        <v>48</v>
      </c>
    </row>
    <row r="1186" spans="1:32" hidden="1" outlineLevel="1" x14ac:dyDescent="0.2">
      <c r="A1186" t="s">
        <v>14651</v>
      </c>
      <c r="B1186" t="s">
        <v>14652</v>
      </c>
      <c r="C1186" t="s">
        <v>14653</v>
      </c>
      <c r="J1186" t="s">
        <v>14654</v>
      </c>
      <c r="K1186" t="s">
        <v>1210</v>
      </c>
      <c r="L1186" t="s">
        <v>1233</v>
      </c>
      <c r="M1186">
        <v>22</v>
      </c>
      <c r="P1186" s="2" t="s">
        <v>14655</v>
      </c>
      <c r="Q1186" t="s">
        <v>14656</v>
      </c>
      <c r="S1186">
        <v>0.15766735000000001</v>
      </c>
      <c r="T1186">
        <v>6.6757199999999996E-3</v>
      </c>
      <c r="U1186">
        <v>2.5634222000000002E-2</v>
      </c>
      <c r="V1186">
        <v>5.8456612999999999E-3</v>
      </c>
      <c r="W1186">
        <v>3.6435257999999998E-2</v>
      </c>
      <c r="X1186">
        <v>8.5497424000000002E-2</v>
      </c>
      <c r="Y1186">
        <v>7.8125E-2</v>
      </c>
      <c r="Z1186">
        <v>0</v>
      </c>
      <c r="AA1186">
        <v>0</v>
      </c>
      <c r="AB1186">
        <v>1</v>
      </c>
      <c r="AC1186">
        <v>0</v>
      </c>
      <c r="AD1186" t="s">
        <v>48</v>
      </c>
      <c r="AE1186" t="s">
        <v>48</v>
      </c>
      <c r="AF1186" t="s">
        <v>48</v>
      </c>
    </row>
    <row r="1187" spans="1:32" hidden="1" outlineLevel="1" x14ac:dyDescent="0.2">
      <c r="A1187" t="s">
        <v>14657</v>
      </c>
      <c r="B1187" t="s">
        <v>14658</v>
      </c>
      <c r="C1187" t="s">
        <v>14659</v>
      </c>
      <c r="J1187" t="s">
        <v>14660</v>
      </c>
      <c r="K1187" t="s">
        <v>1210</v>
      </c>
      <c r="L1187" t="s">
        <v>1233</v>
      </c>
      <c r="M1187">
        <v>23</v>
      </c>
      <c r="P1187" s="2" t="s">
        <v>14661</v>
      </c>
      <c r="Q1187" t="s">
        <v>47</v>
      </c>
      <c r="S1187">
        <v>0.24924077</v>
      </c>
      <c r="T1187">
        <v>1.0375977E-2</v>
      </c>
      <c r="U1187">
        <v>9.1633186000000005E-2</v>
      </c>
      <c r="V1187">
        <v>0.17925262</v>
      </c>
      <c r="W1187">
        <v>8.5580890000000007E-2</v>
      </c>
      <c r="X1187">
        <v>9.3855029999999999E-3</v>
      </c>
      <c r="Y1187">
        <v>9.9426020408163271E-2</v>
      </c>
      <c r="Z1187">
        <v>0.14299999999999999</v>
      </c>
      <c r="AA1187">
        <v>1.2E-2</v>
      </c>
      <c r="AB1187">
        <v>0.84499999999999997</v>
      </c>
      <c r="AC1187">
        <v>0.94810000000000005</v>
      </c>
      <c r="AD1187" t="s">
        <v>48</v>
      </c>
      <c r="AE1187" t="s">
        <v>48</v>
      </c>
      <c r="AF1187" t="s">
        <v>48</v>
      </c>
    </row>
    <row r="1188" spans="1:32" hidden="1" outlineLevel="1" x14ac:dyDescent="0.2">
      <c r="A1188" t="s">
        <v>14662</v>
      </c>
      <c r="B1188" t="s">
        <v>14663</v>
      </c>
      <c r="C1188" t="s">
        <v>14664</v>
      </c>
      <c r="J1188" t="s">
        <v>14665</v>
      </c>
      <c r="K1188" t="s">
        <v>1210</v>
      </c>
      <c r="L1188" t="s">
        <v>1233</v>
      </c>
      <c r="M1188">
        <v>40</v>
      </c>
      <c r="P1188" s="2" t="s">
        <v>14666</v>
      </c>
      <c r="Q1188" t="s">
        <v>10060</v>
      </c>
      <c r="S1188">
        <v>0.23739935000000001</v>
      </c>
      <c r="T1188">
        <v>4.9591063999999997E-3</v>
      </c>
      <c r="U1188">
        <v>2.8776870999999999E-2</v>
      </c>
      <c r="V1188">
        <v>8.8054899999999992E-3</v>
      </c>
      <c r="W1188">
        <v>8.5580890000000007E-2</v>
      </c>
      <c r="X1188">
        <v>3.7184979999999999E-2</v>
      </c>
      <c r="Y1188">
        <v>0.1041666666666667</v>
      </c>
      <c r="Z1188">
        <v>4.2999999999999997E-2</v>
      </c>
      <c r="AA1188">
        <v>0.21299999999999999</v>
      </c>
      <c r="AB1188">
        <v>0.74399999999999999</v>
      </c>
      <c r="AC1188">
        <v>-0.64610000000000001</v>
      </c>
      <c r="AD1188" t="s">
        <v>48</v>
      </c>
      <c r="AE1188" t="s">
        <v>48</v>
      </c>
      <c r="AF1188" t="s">
        <v>48</v>
      </c>
    </row>
    <row r="1189" spans="1:32" hidden="1" outlineLevel="1" x14ac:dyDescent="0.2">
      <c r="A1189" t="s">
        <v>14667</v>
      </c>
      <c r="B1189" t="s">
        <v>14668</v>
      </c>
      <c r="C1189" t="s">
        <v>14504</v>
      </c>
      <c r="J1189" t="s">
        <v>14669</v>
      </c>
      <c r="K1189" t="s">
        <v>1210</v>
      </c>
      <c r="L1189" t="s">
        <v>1233</v>
      </c>
      <c r="M1189">
        <v>18</v>
      </c>
      <c r="P1189" s="2" t="s">
        <v>14670</v>
      </c>
      <c r="Q1189" t="s">
        <v>47</v>
      </c>
      <c r="S1189">
        <v>4.5873325E-2</v>
      </c>
      <c r="T1189">
        <v>9.1075900000000003E-4</v>
      </c>
      <c r="U1189">
        <v>1.2961143E-2</v>
      </c>
      <c r="V1189">
        <v>2.6453468000000001E-3</v>
      </c>
      <c r="W1189">
        <v>2.3737640000000001E-2</v>
      </c>
      <c r="X1189">
        <v>5.9613482999999997E-3</v>
      </c>
      <c r="Y1189">
        <v>-0.2857142857142857</v>
      </c>
      <c r="Z1189">
        <v>0</v>
      </c>
      <c r="AA1189">
        <v>0.26200000000000001</v>
      </c>
      <c r="AB1189">
        <v>0.73799999999999999</v>
      </c>
      <c r="AC1189">
        <v>-0.44040000000000001</v>
      </c>
      <c r="AD1189" t="s">
        <v>48</v>
      </c>
      <c r="AE1189" t="s">
        <v>48</v>
      </c>
      <c r="AF1189" t="s">
        <v>48</v>
      </c>
    </row>
    <row r="1190" spans="1:32" hidden="1" outlineLevel="1" x14ac:dyDescent="0.2">
      <c r="A1190" t="s">
        <v>14671</v>
      </c>
      <c r="B1190" t="s">
        <v>14672</v>
      </c>
      <c r="C1190" t="s">
        <v>14673</v>
      </c>
      <c r="J1190" t="s">
        <v>14674</v>
      </c>
      <c r="K1190" t="s">
        <v>1210</v>
      </c>
      <c r="L1190" t="s">
        <v>1233</v>
      </c>
      <c r="M1190">
        <v>17</v>
      </c>
      <c r="P1190" s="2" t="s">
        <v>14675</v>
      </c>
      <c r="Q1190" t="s">
        <v>10132</v>
      </c>
      <c r="S1190">
        <v>0.4475325</v>
      </c>
      <c r="T1190">
        <v>2.2968470000000001E-2</v>
      </c>
      <c r="U1190">
        <v>0.16496858</v>
      </c>
      <c r="V1190">
        <v>1.3646871E-2</v>
      </c>
      <c r="W1190">
        <v>0.45758462</v>
      </c>
      <c r="X1190">
        <v>4.0983560000000002E-2</v>
      </c>
      <c r="Y1190">
        <v>0.5</v>
      </c>
      <c r="Z1190">
        <v>0.123</v>
      </c>
      <c r="AA1190">
        <v>9.7000000000000003E-2</v>
      </c>
      <c r="AB1190">
        <v>0.78</v>
      </c>
      <c r="AC1190">
        <v>0.19839999999999999</v>
      </c>
      <c r="AD1190" t="s">
        <v>48</v>
      </c>
      <c r="AE1190" t="s">
        <v>48</v>
      </c>
      <c r="AF1190" t="s">
        <v>48</v>
      </c>
    </row>
    <row r="1191" spans="1:32" hidden="1" outlineLevel="1" x14ac:dyDescent="0.2">
      <c r="A1191" t="s">
        <v>14676</v>
      </c>
      <c r="B1191" t="s">
        <v>14677</v>
      </c>
      <c r="C1191" t="s">
        <v>14678</v>
      </c>
      <c r="J1191" t="s">
        <v>14679</v>
      </c>
      <c r="K1191" t="s">
        <v>1210</v>
      </c>
      <c r="L1191" t="s">
        <v>1233</v>
      </c>
      <c r="M1191">
        <v>15</v>
      </c>
      <c r="P1191" s="2" t="s">
        <v>14680</v>
      </c>
      <c r="Q1191" t="s">
        <v>47</v>
      </c>
      <c r="S1191">
        <v>2.0607091000000001E-2</v>
      </c>
      <c r="T1191">
        <v>9.1075900000000003E-4</v>
      </c>
      <c r="U1191">
        <v>1.3473531E-2</v>
      </c>
      <c r="V1191">
        <v>2.8118371999999998E-3</v>
      </c>
      <c r="W1191">
        <v>1.0780896E-2</v>
      </c>
      <c r="X1191">
        <v>6.6604200000000002E-3</v>
      </c>
      <c r="Y1191">
        <v>0.2</v>
      </c>
      <c r="Z1191">
        <v>0.16600000000000001</v>
      </c>
      <c r="AA1191">
        <v>0</v>
      </c>
      <c r="AB1191">
        <v>0.83399999999999996</v>
      </c>
      <c r="AC1191">
        <v>0.63549999999999995</v>
      </c>
      <c r="AD1191" t="s">
        <v>48</v>
      </c>
      <c r="AE1191" t="s">
        <v>48</v>
      </c>
      <c r="AF1191" t="s">
        <v>48</v>
      </c>
    </row>
    <row r="1192" spans="1:32" hidden="1" outlineLevel="1" x14ac:dyDescent="0.2">
      <c r="A1192" t="s">
        <v>14681</v>
      </c>
      <c r="B1192" t="s">
        <v>14682</v>
      </c>
      <c r="C1192" t="s">
        <v>10219</v>
      </c>
      <c r="J1192" t="s">
        <v>14683</v>
      </c>
      <c r="K1192" t="s">
        <v>1210</v>
      </c>
      <c r="L1192" t="s">
        <v>1233</v>
      </c>
      <c r="M1192">
        <v>15</v>
      </c>
      <c r="P1192" s="2" t="s">
        <v>14684</v>
      </c>
      <c r="Q1192" t="s">
        <v>10138</v>
      </c>
      <c r="S1192">
        <v>0.4269174</v>
      </c>
      <c r="T1192">
        <v>1.6125489E-2</v>
      </c>
      <c r="U1192">
        <v>0.33663290000000001</v>
      </c>
      <c r="V1192">
        <v>9.9894219999999995E-3</v>
      </c>
      <c r="W1192">
        <v>0.42567952999999997</v>
      </c>
      <c r="X1192">
        <v>8.4534080000000008E-3</v>
      </c>
      <c r="Y1192">
        <v>-0.3</v>
      </c>
      <c r="Z1192">
        <v>8.2000000000000003E-2</v>
      </c>
      <c r="AA1192">
        <v>0.16400000000000001</v>
      </c>
      <c r="AB1192">
        <v>0.755</v>
      </c>
      <c r="AC1192">
        <v>-0.38179999999999997</v>
      </c>
      <c r="AD1192" t="s">
        <v>48</v>
      </c>
      <c r="AE1192" t="s">
        <v>48</v>
      </c>
      <c r="AF1192" t="s">
        <v>48</v>
      </c>
    </row>
    <row r="1193" spans="1:32" hidden="1" outlineLevel="1" x14ac:dyDescent="0.2">
      <c r="A1193" t="s">
        <v>14685</v>
      </c>
      <c r="B1193" t="s">
        <v>14686</v>
      </c>
      <c r="C1193" t="s">
        <v>14687</v>
      </c>
      <c r="J1193" t="s">
        <v>14688</v>
      </c>
      <c r="K1193" t="s">
        <v>1210</v>
      </c>
      <c r="L1193" t="s">
        <v>1233</v>
      </c>
      <c r="M1193">
        <v>13</v>
      </c>
      <c r="P1193" s="2" t="s">
        <v>14689</v>
      </c>
      <c r="Q1193" t="s">
        <v>47</v>
      </c>
      <c r="S1193">
        <v>0.20126031</v>
      </c>
      <c r="T1193">
        <v>6.0653686999999996E-3</v>
      </c>
      <c r="U1193">
        <v>2.5907494E-2</v>
      </c>
      <c r="V1193">
        <v>3.5332953999999998E-3</v>
      </c>
      <c r="W1193">
        <v>2.5155678000000001E-2</v>
      </c>
      <c r="X1193">
        <v>0.28362189999999998</v>
      </c>
      <c r="Y1193">
        <v>0</v>
      </c>
      <c r="Z1193">
        <v>0.21099999999999999</v>
      </c>
      <c r="AA1193">
        <v>0</v>
      </c>
      <c r="AB1193">
        <v>0.78900000000000003</v>
      </c>
      <c r="AC1193">
        <v>0.57730000000000004</v>
      </c>
      <c r="AD1193" t="s">
        <v>48</v>
      </c>
      <c r="AE1193" t="s">
        <v>48</v>
      </c>
      <c r="AF1193" t="s">
        <v>48</v>
      </c>
    </row>
    <row r="1194" spans="1:32" hidden="1" outlineLevel="1" x14ac:dyDescent="0.2">
      <c r="A1194" t="s">
        <v>14690</v>
      </c>
      <c r="B1194" t="s">
        <v>14691</v>
      </c>
      <c r="C1194" t="s">
        <v>14692</v>
      </c>
      <c r="J1194" t="s">
        <v>14693</v>
      </c>
      <c r="K1194" t="s">
        <v>1210</v>
      </c>
      <c r="L1194" t="s">
        <v>1233</v>
      </c>
      <c r="M1194">
        <v>13</v>
      </c>
      <c r="P1194" s="2" t="s">
        <v>14694</v>
      </c>
      <c r="Q1194" t="s">
        <v>10032</v>
      </c>
      <c r="S1194">
        <v>5.9479802999999998E-2</v>
      </c>
      <c r="T1194">
        <v>1.8978119E-3</v>
      </c>
      <c r="U1194">
        <v>1.5728042000000001E-2</v>
      </c>
      <c r="V1194">
        <v>5.2906936000000002E-3</v>
      </c>
      <c r="W1194">
        <v>2.9163293999999999E-2</v>
      </c>
      <c r="X1194">
        <v>7.0293739999999997E-3</v>
      </c>
      <c r="Y1194">
        <v>0.48095238095238102</v>
      </c>
      <c r="Z1194">
        <v>8.8999999999999996E-2</v>
      </c>
      <c r="AA1194">
        <v>0.04</v>
      </c>
      <c r="AB1194">
        <v>0.871</v>
      </c>
      <c r="AC1194">
        <v>0.77410000000000001</v>
      </c>
      <c r="AD1194" t="s">
        <v>48</v>
      </c>
      <c r="AE1194" t="s">
        <v>48</v>
      </c>
      <c r="AF1194" t="s">
        <v>48</v>
      </c>
    </row>
    <row r="1195" spans="1:32" hidden="1" outlineLevel="1" x14ac:dyDescent="0.2">
      <c r="A1195" t="s">
        <v>14695</v>
      </c>
      <c r="B1195" t="s">
        <v>14696</v>
      </c>
      <c r="C1195" t="s">
        <v>14697</v>
      </c>
      <c r="J1195" t="s">
        <v>14698</v>
      </c>
      <c r="K1195" t="s">
        <v>1210</v>
      </c>
      <c r="L1195" t="s">
        <v>1233</v>
      </c>
      <c r="M1195">
        <v>14</v>
      </c>
      <c r="P1195" s="2" t="s">
        <v>14699</v>
      </c>
      <c r="Q1195" t="s">
        <v>47</v>
      </c>
      <c r="S1195">
        <v>4.6368106999999999E-2</v>
      </c>
      <c r="T1195">
        <v>1.5830994000000001E-3</v>
      </c>
      <c r="U1195">
        <v>2.1535111999999999E-2</v>
      </c>
      <c r="V1195">
        <v>5.3646889999999997E-3</v>
      </c>
      <c r="W1195">
        <v>2.1868404000000001E-2</v>
      </c>
      <c r="X1195">
        <v>6.7122029999999999E-3</v>
      </c>
      <c r="Y1195">
        <v>0.11225808505220269</v>
      </c>
      <c r="Z1195">
        <v>0.14599999999999999</v>
      </c>
      <c r="AA1195">
        <v>5.7000000000000002E-2</v>
      </c>
      <c r="AB1195">
        <v>0.79700000000000004</v>
      </c>
      <c r="AC1195">
        <v>0.88959999999999995</v>
      </c>
      <c r="AD1195" t="s">
        <v>48</v>
      </c>
      <c r="AE1195" t="s">
        <v>48</v>
      </c>
      <c r="AF1195" t="s">
        <v>48</v>
      </c>
    </row>
    <row r="1196" spans="1:32" hidden="1" outlineLevel="1" x14ac:dyDescent="0.2">
      <c r="A1196" t="s">
        <v>14700</v>
      </c>
      <c r="B1196" t="s">
        <v>14701</v>
      </c>
      <c r="C1196" t="s">
        <v>14702</v>
      </c>
      <c r="J1196" t="s">
        <v>14703</v>
      </c>
      <c r="K1196" t="s">
        <v>1210</v>
      </c>
      <c r="L1196" t="s">
        <v>1233</v>
      </c>
      <c r="M1196">
        <v>10</v>
      </c>
      <c r="P1196" s="2" t="s">
        <v>14704</v>
      </c>
      <c r="Q1196" t="s">
        <v>13132</v>
      </c>
      <c r="S1196">
        <v>0.76754520000000004</v>
      </c>
      <c r="T1196">
        <v>0.10176004499999999</v>
      </c>
      <c r="U1196">
        <v>0.83974665000000004</v>
      </c>
      <c r="V1196">
        <v>2.1183542999999999E-2</v>
      </c>
      <c r="W1196">
        <v>0.26957804000000002</v>
      </c>
      <c r="X1196">
        <v>1.9055385000000001E-2</v>
      </c>
      <c r="Y1196">
        <v>0.3</v>
      </c>
      <c r="Z1196">
        <v>0.185</v>
      </c>
      <c r="AA1196">
        <v>0.41699999999999998</v>
      </c>
      <c r="AB1196">
        <v>0.39700000000000002</v>
      </c>
      <c r="AC1196">
        <v>-0.5423</v>
      </c>
      <c r="AD1196" t="s">
        <v>48</v>
      </c>
      <c r="AE1196" t="s">
        <v>48</v>
      </c>
      <c r="AF1196" t="s">
        <v>48</v>
      </c>
    </row>
    <row r="1197" spans="1:32" hidden="1" outlineLevel="1" x14ac:dyDescent="0.2">
      <c r="A1197" t="s">
        <v>14705</v>
      </c>
      <c r="B1197" t="s">
        <v>14706</v>
      </c>
      <c r="C1197" t="s">
        <v>14707</v>
      </c>
      <c r="J1197" t="s">
        <v>14708</v>
      </c>
      <c r="K1197" t="s">
        <v>1210</v>
      </c>
      <c r="L1197" t="s">
        <v>1233</v>
      </c>
      <c r="M1197">
        <v>11</v>
      </c>
      <c r="P1197" s="2" t="s">
        <v>14709</v>
      </c>
      <c r="Q1197" t="s">
        <v>10150</v>
      </c>
      <c r="S1197">
        <v>0.62136005999999999</v>
      </c>
      <c r="T1197">
        <v>2.430326E-2</v>
      </c>
      <c r="U1197">
        <v>0.54278800000000005</v>
      </c>
      <c r="V1197">
        <v>2.5002124000000001E-2</v>
      </c>
      <c r="W1197">
        <v>0.53320449999999997</v>
      </c>
      <c r="X1197">
        <v>9.1265879999999997E-3</v>
      </c>
      <c r="Y1197">
        <v>-0.1</v>
      </c>
      <c r="Z1197">
        <v>0</v>
      </c>
      <c r="AA1197">
        <v>0.318</v>
      </c>
      <c r="AB1197">
        <v>0.68200000000000005</v>
      </c>
      <c r="AC1197">
        <v>-0.81220000000000003</v>
      </c>
      <c r="AD1197" t="s">
        <v>48</v>
      </c>
      <c r="AE1197" t="s">
        <v>48</v>
      </c>
      <c r="AF1197" t="s">
        <v>48</v>
      </c>
    </row>
    <row r="1198" spans="1:32" hidden="1" outlineLevel="1" x14ac:dyDescent="0.2">
      <c r="A1198" t="s">
        <v>14710</v>
      </c>
      <c r="B1198" t="s">
        <v>14711</v>
      </c>
      <c r="C1198" t="s">
        <v>14712</v>
      </c>
      <c r="J1198" t="s">
        <v>14713</v>
      </c>
      <c r="K1198" t="s">
        <v>1210</v>
      </c>
      <c r="L1198" t="s">
        <v>1233</v>
      </c>
      <c r="M1198">
        <v>9</v>
      </c>
      <c r="P1198" s="2" t="s">
        <v>14714</v>
      </c>
      <c r="Q1198" t="s">
        <v>47</v>
      </c>
      <c r="S1198">
        <v>0.11202334999999999</v>
      </c>
      <c r="T1198">
        <v>2.3365019999999998E-3</v>
      </c>
      <c r="U1198">
        <v>1.3712646E-2</v>
      </c>
      <c r="V1198">
        <v>8.2505219999999997E-3</v>
      </c>
      <c r="W1198">
        <v>4.2665333E-2</v>
      </c>
      <c r="X1198">
        <v>6.8157690000000002E-3</v>
      </c>
      <c r="Y1198">
        <v>-0.125</v>
      </c>
      <c r="Z1198">
        <v>0</v>
      </c>
      <c r="AA1198">
        <v>0.153</v>
      </c>
      <c r="AB1198">
        <v>0.84699999999999998</v>
      </c>
      <c r="AC1198">
        <v>-0.1154</v>
      </c>
      <c r="AD1198" t="s">
        <v>48</v>
      </c>
      <c r="AE1198" t="s">
        <v>48</v>
      </c>
      <c r="AF1198" t="s">
        <v>48</v>
      </c>
    </row>
    <row r="1199" spans="1:32" hidden="1" outlineLevel="1" x14ac:dyDescent="0.2">
      <c r="A1199" t="s">
        <v>14715</v>
      </c>
      <c r="B1199" t="s">
        <v>14716</v>
      </c>
      <c r="C1199" t="s">
        <v>14717</v>
      </c>
      <c r="J1199" t="s">
        <v>14718</v>
      </c>
      <c r="K1199" t="s">
        <v>1210</v>
      </c>
      <c r="L1199" t="s">
        <v>1233</v>
      </c>
      <c r="M1199">
        <v>9</v>
      </c>
      <c r="P1199" s="2" t="s">
        <v>14719</v>
      </c>
      <c r="Q1199" t="s">
        <v>10060</v>
      </c>
      <c r="S1199">
        <v>5.4531995E-2</v>
      </c>
      <c r="T1199">
        <v>2.0027159999999999E-3</v>
      </c>
      <c r="U1199">
        <v>1.5420608000000001E-2</v>
      </c>
      <c r="V1199">
        <v>2.4973554999999999E-3</v>
      </c>
      <c r="W1199">
        <v>1.7614283000000001E-2</v>
      </c>
      <c r="X1199">
        <v>2.1472664999999998E-2</v>
      </c>
      <c r="Y1199">
        <v>-0.1104166666666667</v>
      </c>
      <c r="Z1199">
        <v>0</v>
      </c>
      <c r="AA1199">
        <v>0.13400000000000001</v>
      </c>
      <c r="AB1199">
        <v>0.86599999999999999</v>
      </c>
      <c r="AC1199">
        <v>-0.66020000000000001</v>
      </c>
      <c r="AD1199" t="s">
        <v>48</v>
      </c>
      <c r="AE1199" t="s">
        <v>48</v>
      </c>
      <c r="AF1199" t="s">
        <v>48</v>
      </c>
    </row>
    <row r="1200" spans="1:32" hidden="1" outlineLevel="1" x14ac:dyDescent="0.2">
      <c r="A1200" t="s">
        <v>14720</v>
      </c>
      <c r="B1200" t="s">
        <v>14721</v>
      </c>
      <c r="C1200" t="s">
        <v>14722</v>
      </c>
      <c r="J1200" t="s">
        <v>14723</v>
      </c>
      <c r="K1200" t="s">
        <v>1210</v>
      </c>
      <c r="L1200" t="s">
        <v>1233</v>
      </c>
      <c r="M1200">
        <v>10</v>
      </c>
      <c r="P1200" s="2" t="s">
        <v>14724</v>
      </c>
      <c r="Q1200" t="s">
        <v>13108</v>
      </c>
      <c r="S1200">
        <v>3.1095520000000001E-2</v>
      </c>
      <c r="T1200">
        <v>8.8214874E-4</v>
      </c>
      <c r="U1200">
        <v>1.0587076000000001E-2</v>
      </c>
      <c r="V1200">
        <v>1.4891637E-3</v>
      </c>
      <c r="W1200">
        <v>1.7163088999999999E-2</v>
      </c>
      <c r="X1200">
        <v>5.9581119999999998E-3</v>
      </c>
      <c r="Y1200">
        <v>0.4</v>
      </c>
      <c r="Z1200">
        <v>0.19800000000000001</v>
      </c>
      <c r="AA1200">
        <v>0</v>
      </c>
      <c r="AB1200">
        <v>0.80200000000000005</v>
      </c>
      <c r="AC1200">
        <v>0.49390000000000001</v>
      </c>
      <c r="AD1200" t="s">
        <v>48</v>
      </c>
      <c r="AE1200" t="s">
        <v>48</v>
      </c>
      <c r="AF1200" t="s">
        <v>48</v>
      </c>
    </row>
    <row r="1201" spans="1:32" hidden="1" outlineLevel="1" x14ac:dyDescent="0.2">
      <c r="A1201" t="s">
        <v>14725</v>
      </c>
      <c r="B1201" t="s">
        <v>14726</v>
      </c>
      <c r="C1201" t="s">
        <v>14727</v>
      </c>
      <c r="J1201" t="s">
        <v>14728</v>
      </c>
      <c r="K1201" t="s">
        <v>1210</v>
      </c>
      <c r="L1201" t="s">
        <v>1233</v>
      </c>
      <c r="M1201">
        <v>8</v>
      </c>
      <c r="P1201" s="2" t="s">
        <v>14729</v>
      </c>
      <c r="Q1201" t="s">
        <v>10060</v>
      </c>
      <c r="S1201">
        <v>0.22043826999999999</v>
      </c>
      <c r="T1201">
        <v>1.1291504000000001E-2</v>
      </c>
      <c r="U1201">
        <v>8.7430455000000004E-2</v>
      </c>
      <c r="V1201">
        <v>2.4801146E-2</v>
      </c>
      <c r="W1201">
        <v>7.1750276000000002E-2</v>
      </c>
      <c r="X1201">
        <v>1.1689849E-2</v>
      </c>
      <c r="Y1201">
        <v>-0.1142857142857143</v>
      </c>
      <c r="Z1201">
        <v>7.6999999999999999E-2</v>
      </c>
      <c r="AA1201">
        <v>9.9000000000000005E-2</v>
      </c>
      <c r="AB1201">
        <v>0.82399999999999995</v>
      </c>
      <c r="AC1201">
        <v>-0.41860000000000003</v>
      </c>
      <c r="AD1201" t="s">
        <v>48</v>
      </c>
      <c r="AE1201" t="s">
        <v>48</v>
      </c>
      <c r="AF1201" t="s">
        <v>48</v>
      </c>
    </row>
    <row r="1202" spans="1:32" hidden="1" outlineLevel="1" x14ac:dyDescent="0.2">
      <c r="A1202" t="s">
        <v>14730</v>
      </c>
      <c r="B1202" t="s">
        <v>14731</v>
      </c>
      <c r="C1202" t="s">
        <v>14732</v>
      </c>
      <c r="J1202" t="s">
        <v>14733</v>
      </c>
      <c r="K1202" t="s">
        <v>1210</v>
      </c>
      <c r="L1202" t="s">
        <v>1233</v>
      </c>
      <c r="M1202">
        <v>9</v>
      </c>
      <c r="P1202" s="2" t="s">
        <v>14734</v>
      </c>
      <c r="Q1202" t="s">
        <v>10132</v>
      </c>
      <c r="S1202">
        <v>5.2058090000000001E-2</v>
      </c>
      <c r="T1202">
        <v>1.6212462999999999E-3</v>
      </c>
      <c r="U1202">
        <v>1.2722028E-2</v>
      </c>
      <c r="V1202">
        <v>3.8477771000000002E-3</v>
      </c>
      <c r="W1202">
        <v>1.7936565000000002E-2</v>
      </c>
      <c r="X1202">
        <v>1.3010317E-2</v>
      </c>
      <c r="Y1202">
        <v>0.6</v>
      </c>
      <c r="Z1202">
        <v>0.26400000000000001</v>
      </c>
      <c r="AA1202">
        <v>0.107</v>
      </c>
      <c r="AB1202">
        <v>0.629</v>
      </c>
      <c r="AC1202">
        <v>0.71840000000000004</v>
      </c>
      <c r="AD1202" t="s">
        <v>48</v>
      </c>
      <c r="AE1202" t="s">
        <v>48</v>
      </c>
      <c r="AF1202" t="s">
        <v>48</v>
      </c>
    </row>
    <row r="1203" spans="1:32" hidden="1" outlineLevel="1" x14ac:dyDescent="0.2">
      <c r="A1203" t="s">
        <v>14735</v>
      </c>
      <c r="B1203" t="s">
        <v>14736</v>
      </c>
      <c r="C1203" t="s">
        <v>14737</v>
      </c>
      <c r="J1203" t="s">
        <v>14738</v>
      </c>
      <c r="K1203" t="s">
        <v>1210</v>
      </c>
      <c r="L1203" t="s">
        <v>1233</v>
      </c>
      <c r="M1203">
        <v>7</v>
      </c>
      <c r="P1203" s="2" t="s">
        <v>14739</v>
      </c>
      <c r="Q1203" t="s">
        <v>47</v>
      </c>
      <c r="S1203">
        <v>0.41690505</v>
      </c>
      <c r="T1203">
        <v>2.3076923999999999E-2</v>
      </c>
      <c r="U1203">
        <v>0.38845423000000001</v>
      </c>
      <c r="V1203">
        <v>2.4801146E-2</v>
      </c>
      <c r="W1203">
        <v>0.25205972999999998</v>
      </c>
      <c r="X1203">
        <v>1.6983430000000001E-2</v>
      </c>
      <c r="Y1203">
        <v>0</v>
      </c>
      <c r="Z1203">
        <v>0.111</v>
      </c>
      <c r="AA1203">
        <v>0</v>
      </c>
      <c r="AB1203">
        <v>0.88900000000000001</v>
      </c>
      <c r="AC1203">
        <v>0.36120000000000002</v>
      </c>
      <c r="AD1203" t="s">
        <v>48</v>
      </c>
      <c r="AE1203" t="s">
        <v>48</v>
      </c>
      <c r="AF1203" t="s">
        <v>48</v>
      </c>
    </row>
    <row r="1204" spans="1:32" hidden="1" outlineLevel="1" x14ac:dyDescent="0.2">
      <c r="A1204" t="s">
        <v>14740</v>
      </c>
      <c r="B1204" t="s">
        <v>14741</v>
      </c>
      <c r="C1204" t="s">
        <v>13605</v>
      </c>
      <c r="J1204" t="s">
        <v>14742</v>
      </c>
      <c r="K1204" t="s">
        <v>1210</v>
      </c>
      <c r="L1204" t="s">
        <v>1233</v>
      </c>
      <c r="M1204">
        <v>8</v>
      </c>
      <c r="P1204" s="2" t="s">
        <v>14743</v>
      </c>
      <c r="Q1204" t="s">
        <v>10150</v>
      </c>
      <c r="S1204">
        <v>5.1068526000000003E-2</v>
      </c>
      <c r="T1204">
        <v>2.2888183999999999E-3</v>
      </c>
      <c r="U1204">
        <v>2.0988565000000001E-2</v>
      </c>
      <c r="V1204">
        <v>6.6226159999999996E-3</v>
      </c>
      <c r="W1204">
        <v>1.8838952999999999E-2</v>
      </c>
      <c r="X1204">
        <v>7.8190659999999995E-3</v>
      </c>
      <c r="Y1204">
        <v>0.6</v>
      </c>
      <c r="Z1204">
        <v>0.35399999999999998</v>
      </c>
      <c r="AA1204">
        <v>0</v>
      </c>
      <c r="AB1204">
        <v>0.64600000000000002</v>
      </c>
      <c r="AC1204">
        <v>0.93540000000000001</v>
      </c>
      <c r="AD1204" t="s">
        <v>48</v>
      </c>
      <c r="AE1204" t="s">
        <v>48</v>
      </c>
      <c r="AF1204" t="s">
        <v>48</v>
      </c>
    </row>
    <row r="1205" spans="1:32" hidden="1" outlineLevel="1" x14ac:dyDescent="0.2">
      <c r="A1205" t="s">
        <v>14744</v>
      </c>
      <c r="B1205" t="s">
        <v>14745</v>
      </c>
      <c r="C1205" t="s">
        <v>14746</v>
      </c>
      <c r="J1205" t="s">
        <v>14747</v>
      </c>
      <c r="K1205" t="s">
        <v>1210</v>
      </c>
      <c r="L1205" t="s">
        <v>1233</v>
      </c>
      <c r="M1205">
        <v>7</v>
      </c>
      <c r="P1205" s="2" t="s">
        <v>14748</v>
      </c>
      <c r="Q1205" t="s">
        <v>10492</v>
      </c>
      <c r="S1205">
        <v>0.44933176000000002</v>
      </c>
      <c r="T1205">
        <v>1.7933068999999999E-2</v>
      </c>
      <c r="U1205">
        <v>0.37854016000000001</v>
      </c>
      <c r="V1205">
        <v>1.0137413E-2</v>
      </c>
      <c r="W1205">
        <v>0.42743355</v>
      </c>
      <c r="X1205">
        <v>1.4048163000000001E-2</v>
      </c>
      <c r="Y1205">
        <v>0.1</v>
      </c>
      <c r="Z1205">
        <v>0.14099999999999999</v>
      </c>
      <c r="AA1205">
        <v>4.4999999999999998E-2</v>
      </c>
      <c r="AB1205">
        <v>0.81499999999999995</v>
      </c>
      <c r="AC1205">
        <v>0.41660000000000003</v>
      </c>
      <c r="AD1205" t="s">
        <v>48</v>
      </c>
      <c r="AE1205" t="s">
        <v>48</v>
      </c>
      <c r="AF1205" t="s">
        <v>48</v>
      </c>
    </row>
    <row r="1206" spans="1:32" hidden="1" outlineLevel="1" x14ac:dyDescent="0.2">
      <c r="A1206" t="s">
        <v>14749</v>
      </c>
      <c r="B1206" t="s">
        <v>14750</v>
      </c>
      <c r="C1206" t="s">
        <v>14751</v>
      </c>
      <c r="J1206" t="s">
        <v>14752</v>
      </c>
      <c r="K1206" t="s">
        <v>1210</v>
      </c>
      <c r="L1206" t="s">
        <v>1233</v>
      </c>
      <c r="M1206">
        <v>7</v>
      </c>
      <c r="P1206" s="2" t="s">
        <v>14753</v>
      </c>
      <c r="Q1206" t="s">
        <v>47</v>
      </c>
      <c r="S1206">
        <v>0.50789945999999997</v>
      </c>
      <c r="T1206">
        <v>1.3091337E-2</v>
      </c>
      <c r="U1206">
        <v>0.11911256000000001</v>
      </c>
      <c r="V1206">
        <v>1.6561050000000001E-2</v>
      </c>
      <c r="W1206">
        <v>0.57236240000000005</v>
      </c>
      <c r="X1206">
        <v>8.9712384999999992E-3</v>
      </c>
      <c r="Y1206">
        <v>9.1666666666666674E-2</v>
      </c>
      <c r="Z1206">
        <v>0.23</v>
      </c>
      <c r="AA1206">
        <v>0.155</v>
      </c>
      <c r="AB1206">
        <v>0.61499999999999999</v>
      </c>
      <c r="AC1206">
        <v>0.42280000000000001</v>
      </c>
      <c r="AD1206" t="s">
        <v>48</v>
      </c>
      <c r="AE1206" t="s">
        <v>48</v>
      </c>
      <c r="AF1206" t="s">
        <v>48</v>
      </c>
    </row>
    <row r="1207" spans="1:32" hidden="1" outlineLevel="1" x14ac:dyDescent="0.2">
      <c r="A1207" t="s">
        <v>14754</v>
      </c>
      <c r="B1207" t="s">
        <v>14755</v>
      </c>
      <c r="C1207" t="s">
        <v>10696</v>
      </c>
      <c r="J1207" t="s">
        <v>14756</v>
      </c>
      <c r="K1207" t="s">
        <v>1210</v>
      </c>
      <c r="L1207" t="s">
        <v>1233</v>
      </c>
      <c r="M1207">
        <v>7</v>
      </c>
      <c r="P1207" s="2" t="s">
        <v>14757</v>
      </c>
      <c r="Q1207" t="s">
        <v>10104</v>
      </c>
      <c r="S1207">
        <v>6.500591E-2</v>
      </c>
      <c r="T1207">
        <v>1.9359589000000001E-3</v>
      </c>
      <c r="U1207">
        <v>2.1740068000000001E-2</v>
      </c>
      <c r="V1207">
        <v>4.5322375000000003E-3</v>
      </c>
      <c r="W1207">
        <v>2.9273475E-2</v>
      </c>
      <c r="X1207">
        <v>6.8222420000000001E-3</v>
      </c>
      <c r="Y1207">
        <v>0.15224228896103889</v>
      </c>
      <c r="Z1207">
        <v>0.13300000000000001</v>
      </c>
      <c r="AA1207">
        <v>5.1999999999999998E-2</v>
      </c>
      <c r="AB1207">
        <v>0.81599999999999995</v>
      </c>
      <c r="AC1207">
        <v>0.79339999999999999</v>
      </c>
      <c r="AD1207" t="s">
        <v>48</v>
      </c>
      <c r="AE1207" t="s">
        <v>48</v>
      </c>
      <c r="AF1207" t="s">
        <v>48</v>
      </c>
    </row>
    <row r="1208" spans="1:32" hidden="1" outlineLevel="1" x14ac:dyDescent="0.2">
      <c r="A1208" t="s">
        <v>14758</v>
      </c>
      <c r="B1208" t="s">
        <v>14759</v>
      </c>
      <c r="C1208" t="s">
        <v>14760</v>
      </c>
      <c r="J1208" t="s">
        <v>14761</v>
      </c>
      <c r="K1208" t="s">
        <v>1210</v>
      </c>
      <c r="L1208" t="s">
        <v>1233</v>
      </c>
      <c r="M1208">
        <v>7</v>
      </c>
      <c r="P1208" s="2" t="s">
        <v>14762</v>
      </c>
      <c r="Q1208" t="s">
        <v>10060</v>
      </c>
      <c r="S1208">
        <v>7.7668175000000006E-2</v>
      </c>
      <c r="T1208">
        <v>1.4591217000000001E-3</v>
      </c>
      <c r="U1208">
        <v>1.1731409999999999E-2</v>
      </c>
      <c r="V1208">
        <v>6.6966120000000002E-3</v>
      </c>
      <c r="W1208">
        <v>3.0044744000000002E-2</v>
      </c>
      <c r="X1208">
        <v>6.6992570000000001E-3</v>
      </c>
      <c r="Y1208">
        <v>0</v>
      </c>
      <c r="Z1208">
        <v>9.8000000000000004E-2</v>
      </c>
      <c r="AA1208">
        <v>0.153</v>
      </c>
      <c r="AB1208">
        <v>0.75</v>
      </c>
      <c r="AC1208">
        <v>-5.16E-2</v>
      </c>
      <c r="AD1208" t="s">
        <v>48</v>
      </c>
      <c r="AE1208" t="s">
        <v>48</v>
      </c>
      <c r="AF1208" t="s">
        <v>48</v>
      </c>
    </row>
    <row r="1209" spans="1:32" hidden="1" outlineLevel="1" x14ac:dyDescent="0.2">
      <c r="A1209" t="s">
        <v>14763</v>
      </c>
      <c r="B1209" t="s">
        <v>14764</v>
      </c>
      <c r="C1209" t="s">
        <v>14765</v>
      </c>
      <c r="J1209" t="s">
        <v>14766</v>
      </c>
      <c r="K1209" t="s">
        <v>1210</v>
      </c>
      <c r="L1209" t="s">
        <v>1233</v>
      </c>
      <c r="M1209">
        <v>7</v>
      </c>
      <c r="P1209" s="2" t="s">
        <v>14767</v>
      </c>
      <c r="Q1209" t="s">
        <v>47</v>
      </c>
      <c r="S1209">
        <v>2.5674534999999998E-2</v>
      </c>
      <c r="T1209">
        <v>1.5640259E-3</v>
      </c>
      <c r="U1209">
        <v>1.8665737000000002E-2</v>
      </c>
      <c r="V1209">
        <v>2.2938670000000002E-3</v>
      </c>
      <c r="W1209">
        <v>9.1088860000000001E-3</v>
      </c>
      <c r="X1209">
        <v>7.7413910000000002E-3</v>
      </c>
      <c r="Y1209">
        <v>-0.25</v>
      </c>
      <c r="Z1209">
        <v>0</v>
      </c>
      <c r="AA1209">
        <v>0.13</v>
      </c>
      <c r="AB1209">
        <v>0.87</v>
      </c>
      <c r="AC1209">
        <v>-0.34</v>
      </c>
      <c r="AD1209" t="s">
        <v>48</v>
      </c>
      <c r="AE1209" t="s">
        <v>48</v>
      </c>
      <c r="AF1209" t="s">
        <v>48</v>
      </c>
    </row>
    <row r="1210" spans="1:32" hidden="1" outlineLevel="1" x14ac:dyDescent="0.2">
      <c r="A1210" t="s">
        <v>14768</v>
      </c>
      <c r="B1210" t="s">
        <v>14769</v>
      </c>
      <c r="C1210" t="s">
        <v>14770</v>
      </c>
      <c r="J1210" t="s">
        <v>14771</v>
      </c>
      <c r="K1210" t="s">
        <v>1210</v>
      </c>
      <c r="L1210" t="s">
        <v>1233</v>
      </c>
      <c r="M1210">
        <v>13</v>
      </c>
      <c r="P1210" s="2" t="s">
        <v>14772</v>
      </c>
      <c r="Q1210" t="s">
        <v>47</v>
      </c>
      <c r="S1210">
        <v>0.11202334999999999</v>
      </c>
      <c r="T1210">
        <v>1.9836426000000001E-3</v>
      </c>
      <c r="U1210">
        <v>1.8870689999999999E-2</v>
      </c>
      <c r="V1210">
        <v>2.2389409999999998E-2</v>
      </c>
      <c r="W1210">
        <v>3.4892720000000002E-2</v>
      </c>
      <c r="X1210">
        <v>6.9128619999999997E-3</v>
      </c>
      <c r="Y1210">
        <v>0.35</v>
      </c>
      <c r="Z1210">
        <v>0.16300000000000001</v>
      </c>
      <c r="AA1210">
        <v>0</v>
      </c>
      <c r="AB1210">
        <v>0.83699999999999997</v>
      </c>
      <c r="AC1210">
        <v>0.71960000000000002</v>
      </c>
      <c r="AD1210" t="s">
        <v>48</v>
      </c>
      <c r="AE1210" t="s">
        <v>48</v>
      </c>
      <c r="AF1210" t="s">
        <v>48</v>
      </c>
    </row>
    <row r="1211" spans="1:32" hidden="1" outlineLevel="1" x14ac:dyDescent="0.2">
      <c r="A1211" t="s">
        <v>14773</v>
      </c>
      <c r="B1211" t="s">
        <v>14774</v>
      </c>
      <c r="C1211" t="s">
        <v>14775</v>
      </c>
      <c r="J1211" t="s">
        <v>14776</v>
      </c>
      <c r="K1211" t="s">
        <v>1210</v>
      </c>
      <c r="L1211" t="s">
        <v>1233</v>
      </c>
      <c r="M1211">
        <v>7</v>
      </c>
      <c r="P1211" s="2" t="s">
        <v>14777</v>
      </c>
      <c r="Q1211" t="s">
        <v>10258</v>
      </c>
      <c r="Y1211" t="s">
        <v>48</v>
      </c>
      <c r="Z1211" t="s">
        <v>48</v>
      </c>
      <c r="AA1211" t="s">
        <v>48</v>
      </c>
      <c r="AB1211" t="s">
        <v>48</v>
      </c>
      <c r="AC1211" t="s">
        <v>48</v>
      </c>
      <c r="AD1211" t="s">
        <v>48</v>
      </c>
      <c r="AE1211" t="s">
        <v>48</v>
      </c>
      <c r="AF1211" t="s">
        <v>48</v>
      </c>
    </row>
    <row r="1212" spans="1:32" hidden="1" outlineLevel="1" x14ac:dyDescent="0.2">
      <c r="A1212" t="s">
        <v>14778</v>
      </c>
      <c r="B1212" t="s">
        <v>14779</v>
      </c>
      <c r="C1212" t="s">
        <v>14780</v>
      </c>
      <c r="J1212" t="s">
        <v>14781</v>
      </c>
      <c r="K1212" t="s">
        <v>1210</v>
      </c>
      <c r="L1212" t="s">
        <v>1233</v>
      </c>
      <c r="M1212">
        <v>7</v>
      </c>
      <c r="P1212" s="2" t="s">
        <v>14782</v>
      </c>
      <c r="Q1212" t="s">
        <v>10132</v>
      </c>
      <c r="S1212">
        <v>0.26104406000000002</v>
      </c>
      <c r="T1212">
        <v>4.5585629999999999E-3</v>
      </c>
      <c r="U1212">
        <v>3.4146797E-2</v>
      </c>
      <c r="V1212">
        <v>4.9577127000000002E-3</v>
      </c>
      <c r="W1212">
        <v>0.24171697</v>
      </c>
      <c r="X1212">
        <v>1.5429465999999999E-2</v>
      </c>
      <c r="Y1212">
        <v>-1</v>
      </c>
      <c r="Z1212">
        <v>0</v>
      </c>
      <c r="AA1212">
        <v>0.23699999999999999</v>
      </c>
      <c r="AB1212">
        <v>0.76300000000000001</v>
      </c>
      <c r="AC1212">
        <v>-0.85189999999999999</v>
      </c>
      <c r="AD1212" t="s">
        <v>48</v>
      </c>
      <c r="AE1212" t="s">
        <v>48</v>
      </c>
      <c r="AF1212" t="s">
        <v>48</v>
      </c>
    </row>
    <row r="1213" spans="1:32" hidden="1" outlineLevel="1" x14ac:dyDescent="0.2">
      <c r="A1213" t="s">
        <v>14783</v>
      </c>
      <c r="B1213" t="s">
        <v>14784</v>
      </c>
      <c r="C1213" t="s">
        <v>14785</v>
      </c>
      <c r="J1213" t="s">
        <v>14786</v>
      </c>
      <c r="K1213" t="s">
        <v>1210</v>
      </c>
      <c r="L1213" t="s">
        <v>1233</v>
      </c>
      <c r="M1213">
        <v>4</v>
      </c>
      <c r="P1213" s="2" t="s">
        <v>14787</v>
      </c>
      <c r="Q1213" t="s">
        <v>47</v>
      </c>
      <c r="S1213">
        <v>0.14603140000000001</v>
      </c>
      <c r="T1213">
        <v>2.7275085000000002E-3</v>
      </c>
      <c r="U1213">
        <v>2.4951036999999999E-2</v>
      </c>
      <c r="V1213">
        <v>7.5845607000000004E-3</v>
      </c>
      <c r="W1213">
        <v>6.4773209999999998E-2</v>
      </c>
      <c r="X1213">
        <v>7.365964E-3</v>
      </c>
      <c r="Y1213">
        <v>0.375</v>
      </c>
      <c r="Z1213">
        <v>0.129</v>
      </c>
      <c r="AA1213">
        <v>0.16400000000000001</v>
      </c>
      <c r="AB1213">
        <v>0.70699999999999996</v>
      </c>
      <c r="AC1213">
        <v>0.29149999999999998</v>
      </c>
      <c r="AD1213" t="s">
        <v>48</v>
      </c>
      <c r="AE1213" t="s">
        <v>48</v>
      </c>
      <c r="AF1213" t="s">
        <v>48</v>
      </c>
    </row>
    <row r="1214" spans="1:32" hidden="1" outlineLevel="1" x14ac:dyDescent="0.2">
      <c r="A1214" t="s">
        <v>14788</v>
      </c>
      <c r="B1214" t="s">
        <v>14789</v>
      </c>
      <c r="C1214" t="s">
        <v>14790</v>
      </c>
      <c r="J1214" t="s">
        <v>14791</v>
      </c>
      <c r="K1214" t="s">
        <v>1210</v>
      </c>
      <c r="L1214" t="s">
        <v>1233</v>
      </c>
      <c r="M1214">
        <v>4</v>
      </c>
      <c r="P1214" s="2" t="s">
        <v>14792</v>
      </c>
      <c r="Q1214" t="s">
        <v>47</v>
      </c>
      <c r="S1214">
        <v>0.11305672999999999</v>
      </c>
      <c r="T1214">
        <v>3.2997131000000002E-3</v>
      </c>
      <c r="U1214">
        <v>5.8445938000000003E-2</v>
      </c>
      <c r="V1214">
        <v>1.7967897E-2</v>
      </c>
      <c r="W1214">
        <v>4.8521040000000001E-2</v>
      </c>
      <c r="X1214">
        <v>7.094103E-3</v>
      </c>
      <c r="Y1214">
        <v>4.5454545454545449E-2</v>
      </c>
      <c r="Z1214">
        <v>5.7000000000000002E-2</v>
      </c>
      <c r="AA1214">
        <v>0.17199999999999999</v>
      </c>
      <c r="AB1214">
        <v>0.77100000000000002</v>
      </c>
      <c r="AC1214">
        <v>-0.61770000000000003</v>
      </c>
      <c r="AD1214" t="s">
        <v>48</v>
      </c>
      <c r="AE1214" t="s">
        <v>48</v>
      </c>
      <c r="AF1214" t="s">
        <v>48</v>
      </c>
    </row>
    <row r="1215" spans="1:32" hidden="1" outlineLevel="1" x14ac:dyDescent="0.2">
      <c r="A1215" t="s">
        <v>14793</v>
      </c>
      <c r="B1215" t="s">
        <v>14794</v>
      </c>
      <c r="C1215" t="s">
        <v>14795</v>
      </c>
      <c r="J1215" t="s">
        <v>14796</v>
      </c>
      <c r="K1215" t="s">
        <v>1210</v>
      </c>
      <c r="L1215" t="s">
        <v>1233</v>
      </c>
      <c r="M1215">
        <v>5</v>
      </c>
      <c r="P1215" s="2" t="s">
        <v>14797</v>
      </c>
      <c r="Q1215" t="s">
        <v>47</v>
      </c>
      <c r="S1215">
        <v>0.18269104</v>
      </c>
      <c r="T1215">
        <v>2.5177002E-3</v>
      </c>
      <c r="U1215">
        <v>1.6547862E-2</v>
      </c>
      <c r="V1215">
        <v>3.9402717000000002E-3</v>
      </c>
      <c r="W1215">
        <v>0.11797678</v>
      </c>
      <c r="X1215">
        <v>7.7413910000000002E-3</v>
      </c>
      <c r="Y1215">
        <v>-0.27777777777777779</v>
      </c>
      <c r="Z1215">
        <v>0.154</v>
      </c>
      <c r="AA1215">
        <v>0</v>
      </c>
      <c r="AB1215">
        <v>0.84599999999999997</v>
      </c>
      <c r="AC1215">
        <v>0.37240000000000001</v>
      </c>
      <c r="AD1215" t="s">
        <v>48</v>
      </c>
      <c r="AE1215" t="s">
        <v>48</v>
      </c>
      <c r="AF1215" t="s">
        <v>48</v>
      </c>
    </row>
    <row r="1216" spans="1:32" hidden="1" outlineLevel="1" x14ac:dyDescent="0.2">
      <c r="A1216" t="s">
        <v>14798</v>
      </c>
      <c r="B1216" t="s">
        <v>14799</v>
      </c>
      <c r="C1216" t="s">
        <v>14800</v>
      </c>
      <c r="J1216" t="s">
        <v>14801</v>
      </c>
      <c r="K1216" t="s">
        <v>1210</v>
      </c>
      <c r="L1216" t="s">
        <v>1233</v>
      </c>
      <c r="M1216">
        <v>5</v>
      </c>
      <c r="P1216" s="2" t="s">
        <v>14802</v>
      </c>
      <c r="Q1216" t="s">
        <v>10060</v>
      </c>
      <c r="S1216">
        <v>0.50789945999999997</v>
      </c>
      <c r="T1216">
        <v>2.3076923999999999E-2</v>
      </c>
      <c r="U1216">
        <v>0.39409557000000001</v>
      </c>
      <c r="V1216">
        <v>1.9475230999999999E-2</v>
      </c>
      <c r="W1216">
        <v>0.56786959999999997</v>
      </c>
      <c r="X1216">
        <v>8.1297639999999994E-3</v>
      </c>
      <c r="Y1216">
        <v>0.17777777777777781</v>
      </c>
      <c r="Z1216">
        <v>0.14399999999999999</v>
      </c>
      <c r="AA1216">
        <v>8.1000000000000003E-2</v>
      </c>
      <c r="AB1216">
        <v>0.77500000000000002</v>
      </c>
      <c r="AC1216">
        <v>0.73799999999999999</v>
      </c>
      <c r="AD1216" t="s">
        <v>48</v>
      </c>
      <c r="AE1216" t="s">
        <v>48</v>
      </c>
      <c r="AF1216" t="s">
        <v>48</v>
      </c>
    </row>
    <row r="1217" spans="1:32" hidden="1" outlineLevel="1" x14ac:dyDescent="0.2">
      <c r="A1217" t="s">
        <v>14803</v>
      </c>
      <c r="B1217" t="s">
        <v>14804</v>
      </c>
      <c r="C1217" t="s">
        <v>14805</v>
      </c>
      <c r="J1217" t="s">
        <v>14806</v>
      </c>
      <c r="K1217" t="s">
        <v>1210</v>
      </c>
      <c r="L1217" t="s">
        <v>1233</v>
      </c>
      <c r="M1217">
        <v>5</v>
      </c>
      <c r="P1217" s="2" t="s">
        <v>14807</v>
      </c>
      <c r="Q1217" t="s">
        <v>47</v>
      </c>
      <c r="S1217">
        <v>4.2409860000000001E-2</v>
      </c>
      <c r="T1217">
        <v>1.1396408E-3</v>
      </c>
      <c r="U1217">
        <v>1.2961143E-2</v>
      </c>
      <c r="V1217">
        <v>3.9587705000000001E-3</v>
      </c>
      <c r="W1217">
        <v>1.9934712E-2</v>
      </c>
      <c r="X1217">
        <v>6.9516995000000002E-3</v>
      </c>
      <c r="Y1217">
        <v>0.4</v>
      </c>
      <c r="Z1217">
        <v>0.26200000000000001</v>
      </c>
      <c r="AA1217">
        <v>0</v>
      </c>
      <c r="AB1217">
        <v>0.73799999999999999</v>
      </c>
      <c r="AC1217">
        <v>0.49390000000000001</v>
      </c>
      <c r="AD1217" t="s">
        <v>48</v>
      </c>
      <c r="AE1217" t="s">
        <v>48</v>
      </c>
      <c r="AF1217" t="s">
        <v>48</v>
      </c>
    </row>
    <row r="1218" spans="1:32" hidden="1" outlineLevel="1" x14ac:dyDescent="0.2">
      <c r="A1218" t="s">
        <v>14808</v>
      </c>
      <c r="B1218" t="s">
        <v>14809</v>
      </c>
      <c r="C1218" t="s">
        <v>14532</v>
      </c>
      <c r="J1218" t="s">
        <v>14810</v>
      </c>
      <c r="K1218" t="s">
        <v>1210</v>
      </c>
      <c r="L1218" t="s">
        <v>1233</v>
      </c>
      <c r="M1218">
        <v>5</v>
      </c>
      <c r="P1218" s="2" t="s">
        <v>14811</v>
      </c>
      <c r="Q1218" t="s">
        <v>47</v>
      </c>
      <c r="S1218">
        <v>0.11161</v>
      </c>
      <c r="T1218">
        <v>1.9741058000000001E-3</v>
      </c>
      <c r="U1218">
        <v>1.5283971E-2</v>
      </c>
      <c r="V1218">
        <v>3.5702933000000001E-3</v>
      </c>
      <c r="W1218">
        <v>3.6809623E-2</v>
      </c>
      <c r="X1218">
        <v>1.254427E-2</v>
      </c>
      <c r="Y1218">
        <v>6.8333333333333329E-2</v>
      </c>
      <c r="Z1218">
        <v>0.13500000000000001</v>
      </c>
      <c r="AA1218">
        <v>7.2999999999999995E-2</v>
      </c>
      <c r="AB1218">
        <v>0.79200000000000004</v>
      </c>
      <c r="AC1218">
        <v>0.53269999999999995</v>
      </c>
      <c r="AD1218" t="s">
        <v>48</v>
      </c>
      <c r="AE1218" t="s">
        <v>48</v>
      </c>
      <c r="AF1218" t="s">
        <v>48</v>
      </c>
    </row>
    <row r="1219" spans="1:32" hidden="1" outlineLevel="1" x14ac:dyDescent="0.2">
      <c r="A1219" t="s">
        <v>14812</v>
      </c>
      <c r="B1219" t="s">
        <v>14813</v>
      </c>
      <c r="C1219" t="s">
        <v>14814</v>
      </c>
      <c r="J1219" t="s">
        <v>14815</v>
      </c>
      <c r="K1219" t="s">
        <v>1210</v>
      </c>
      <c r="L1219" t="s">
        <v>1233</v>
      </c>
      <c r="M1219">
        <v>5</v>
      </c>
      <c r="P1219" s="2" t="s">
        <v>14816</v>
      </c>
      <c r="Q1219" t="s">
        <v>47</v>
      </c>
      <c r="S1219">
        <v>3.5220183000000002E-2</v>
      </c>
      <c r="T1219">
        <v>9.7751619999999996E-4</v>
      </c>
      <c r="U1219">
        <v>1.2551232000000001E-2</v>
      </c>
      <c r="V1219">
        <v>3.2373124000000001E-3</v>
      </c>
      <c r="W1219">
        <v>1.8710041E-2</v>
      </c>
      <c r="X1219">
        <v>6.2073179999999999E-3</v>
      </c>
      <c r="Y1219">
        <v>-9.9999999999999992E-2</v>
      </c>
      <c r="Z1219">
        <v>0.10199999999999999</v>
      </c>
      <c r="AA1219">
        <v>8.2000000000000003E-2</v>
      </c>
      <c r="AB1219">
        <v>0.81599999999999995</v>
      </c>
      <c r="AC1219">
        <v>8.8200000000000001E-2</v>
      </c>
      <c r="AD1219" t="s">
        <v>48</v>
      </c>
      <c r="AE1219" t="s">
        <v>48</v>
      </c>
      <c r="AF1219" t="s">
        <v>48</v>
      </c>
    </row>
    <row r="1220" spans="1:32" hidden="1" outlineLevel="1" x14ac:dyDescent="0.2">
      <c r="A1220" t="s">
        <v>14817</v>
      </c>
      <c r="B1220" t="s">
        <v>14818</v>
      </c>
      <c r="C1220" t="s">
        <v>14819</v>
      </c>
      <c r="J1220" t="s">
        <v>14820</v>
      </c>
      <c r="K1220" t="s">
        <v>1210</v>
      </c>
      <c r="L1220" t="s">
        <v>1233</v>
      </c>
      <c r="M1220">
        <v>5</v>
      </c>
      <c r="P1220" s="2" t="s">
        <v>14821</v>
      </c>
      <c r="Q1220" t="s">
        <v>47</v>
      </c>
      <c r="S1220">
        <v>1.4136819E-2</v>
      </c>
      <c r="T1220">
        <v>7.7724456999999996E-4</v>
      </c>
      <c r="U1220">
        <v>1.0740792000000001E-2</v>
      </c>
      <c r="V1220">
        <v>1.4336669E-3</v>
      </c>
      <c r="W1220">
        <v>8.6338830000000002E-3</v>
      </c>
      <c r="X1220">
        <v>6.2267366000000003E-3</v>
      </c>
      <c r="Y1220">
        <v>0.55000000000000004</v>
      </c>
      <c r="Z1220">
        <v>0.48699999999999999</v>
      </c>
      <c r="AA1220">
        <v>0</v>
      </c>
      <c r="AB1220">
        <v>0.51300000000000001</v>
      </c>
      <c r="AC1220">
        <v>0.69079999999999997</v>
      </c>
      <c r="AD1220" t="s">
        <v>48</v>
      </c>
      <c r="AE1220" t="s">
        <v>48</v>
      </c>
      <c r="AF1220" t="s">
        <v>48</v>
      </c>
    </row>
    <row r="1221" spans="1:32" hidden="1" outlineLevel="1" x14ac:dyDescent="0.2">
      <c r="A1221" t="s">
        <v>14822</v>
      </c>
      <c r="B1221" t="s">
        <v>14823</v>
      </c>
      <c r="C1221" t="s">
        <v>11740</v>
      </c>
      <c r="J1221" t="s">
        <v>14824</v>
      </c>
      <c r="K1221" t="s">
        <v>1210</v>
      </c>
      <c r="L1221" t="s">
        <v>1233</v>
      </c>
      <c r="M1221">
        <v>5</v>
      </c>
      <c r="P1221" s="2" t="s">
        <v>14825</v>
      </c>
      <c r="Q1221" t="s">
        <v>47</v>
      </c>
      <c r="S1221">
        <v>0.18364124000000001</v>
      </c>
      <c r="T1221">
        <v>4.4441222999999997E-3</v>
      </c>
      <c r="U1221">
        <v>2.6454043E-2</v>
      </c>
      <c r="V1221">
        <v>3.9456755000000003E-2</v>
      </c>
      <c r="W1221">
        <v>8.9778624000000001E-2</v>
      </c>
      <c r="X1221">
        <v>9.2819370000000005E-3</v>
      </c>
      <c r="Y1221">
        <v>0.20156250000000001</v>
      </c>
      <c r="Z1221">
        <v>0.11899999999999999</v>
      </c>
      <c r="AA1221">
        <v>5.2999999999999999E-2</v>
      </c>
      <c r="AB1221">
        <v>0.82899999999999996</v>
      </c>
      <c r="AC1221">
        <v>0.78400000000000003</v>
      </c>
      <c r="AD1221" t="s">
        <v>48</v>
      </c>
      <c r="AE1221" t="s">
        <v>48</v>
      </c>
      <c r="AF1221" t="s">
        <v>48</v>
      </c>
    </row>
    <row r="1222" spans="1:32" hidden="1" outlineLevel="1" x14ac:dyDescent="0.2">
      <c r="A1222" t="s">
        <v>14826</v>
      </c>
      <c r="B1222" t="s">
        <v>14827</v>
      </c>
      <c r="C1222" t="s">
        <v>14828</v>
      </c>
      <c r="J1222" t="s">
        <v>14829</v>
      </c>
      <c r="K1222" t="s">
        <v>1210</v>
      </c>
      <c r="L1222" t="s">
        <v>1233</v>
      </c>
      <c r="M1222">
        <v>4</v>
      </c>
      <c r="P1222" s="2" t="s">
        <v>14830</v>
      </c>
      <c r="Q1222" t="s">
        <v>47</v>
      </c>
      <c r="S1222">
        <v>0.39987978000000002</v>
      </c>
      <c r="T1222">
        <v>1.0147095E-2</v>
      </c>
      <c r="U1222">
        <v>8.2904439999999996E-2</v>
      </c>
      <c r="V1222">
        <v>1.0211408E-2</v>
      </c>
      <c r="W1222">
        <v>0.44126465999999998</v>
      </c>
      <c r="X1222">
        <v>7.2882893000000004E-3</v>
      </c>
      <c r="Y1222">
        <v>0</v>
      </c>
      <c r="Z1222">
        <v>0.11799999999999999</v>
      </c>
      <c r="AA1222">
        <v>0.11799999999999999</v>
      </c>
      <c r="AB1222">
        <v>0.76400000000000001</v>
      </c>
      <c r="AC1222">
        <v>0</v>
      </c>
      <c r="AD1222" t="s">
        <v>48</v>
      </c>
      <c r="AE1222" t="s">
        <v>48</v>
      </c>
      <c r="AF1222" t="s">
        <v>48</v>
      </c>
    </row>
    <row r="1223" spans="1:32" hidden="1" outlineLevel="1" x14ac:dyDescent="0.2">
      <c r="A1223" t="s">
        <v>14831</v>
      </c>
      <c r="B1223" t="s">
        <v>14832</v>
      </c>
      <c r="C1223" t="s">
        <v>14833</v>
      </c>
      <c r="J1223" t="s">
        <v>14834</v>
      </c>
      <c r="K1223" t="s">
        <v>1210</v>
      </c>
      <c r="L1223" t="s">
        <v>1233</v>
      </c>
      <c r="M1223">
        <v>3</v>
      </c>
      <c r="P1223" s="2" t="s">
        <v>14835</v>
      </c>
      <c r="Q1223" t="s">
        <v>47</v>
      </c>
      <c r="S1223">
        <v>1.5267765000000001E-2</v>
      </c>
      <c r="T1223">
        <v>5.9604644999999997E-4</v>
      </c>
      <c r="U1223">
        <v>1.0143006E-2</v>
      </c>
      <c r="V1223">
        <v>1.8498929E-3</v>
      </c>
      <c r="W1223">
        <v>8.3678810000000006E-3</v>
      </c>
      <c r="X1223">
        <v>6.3885584999999996E-3</v>
      </c>
      <c r="Y1223">
        <v>0.4</v>
      </c>
      <c r="Z1223">
        <v>0.186</v>
      </c>
      <c r="AA1223">
        <v>0</v>
      </c>
      <c r="AB1223">
        <v>0.81399999999999995</v>
      </c>
      <c r="AC1223">
        <v>0.49390000000000001</v>
      </c>
      <c r="AD1223" t="s">
        <v>48</v>
      </c>
      <c r="AE1223" t="s">
        <v>48</v>
      </c>
      <c r="AF1223" t="s">
        <v>48</v>
      </c>
    </row>
    <row r="1224" spans="1:32" hidden="1" outlineLevel="1" x14ac:dyDescent="0.2">
      <c r="A1224" t="s">
        <v>14836</v>
      </c>
      <c r="B1224" t="s">
        <v>14837</v>
      </c>
      <c r="C1224" t="s">
        <v>14838</v>
      </c>
      <c r="J1224" t="s">
        <v>14839</v>
      </c>
      <c r="K1224" t="s">
        <v>1210</v>
      </c>
      <c r="L1224" t="s">
        <v>1233</v>
      </c>
      <c r="M1224">
        <v>10</v>
      </c>
      <c r="P1224" s="2" t="s">
        <v>14840</v>
      </c>
      <c r="Q1224" t="s">
        <v>47</v>
      </c>
      <c r="S1224">
        <v>6.9754264999999996E-2</v>
      </c>
      <c r="T1224">
        <v>1.3446808000000001E-3</v>
      </c>
      <c r="U1224">
        <v>1.4020080000000001E-2</v>
      </c>
      <c r="V1224">
        <v>4.5137386999999996E-3</v>
      </c>
      <c r="W1224">
        <v>2.7605021E-2</v>
      </c>
      <c r="X1224">
        <v>6.6280556000000001E-3</v>
      </c>
      <c r="Y1224">
        <v>0</v>
      </c>
      <c r="Z1224">
        <v>0.111</v>
      </c>
      <c r="AA1224">
        <v>0</v>
      </c>
      <c r="AB1224">
        <v>0.88900000000000001</v>
      </c>
      <c r="AC1224">
        <v>0.6542</v>
      </c>
      <c r="AD1224" t="s">
        <v>48</v>
      </c>
      <c r="AE1224" t="s">
        <v>48</v>
      </c>
      <c r="AF1224" t="s">
        <v>48</v>
      </c>
    </row>
    <row r="1225" spans="1:32" hidden="1" outlineLevel="1" x14ac:dyDescent="0.2">
      <c r="A1225" t="s">
        <v>14841</v>
      </c>
      <c r="B1225" t="s">
        <v>14842</v>
      </c>
      <c r="C1225" t="s">
        <v>14843</v>
      </c>
      <c r="J1225" t="s">
        <v>14844</v>
      </c>
      <c r="K1225" t="s">
        <v>1210</v>
      </c>
      <c r="L1225" t="s">
        <v>1233</v>
      </c>
      <c r="M1225">
        <v>5</v>
      </c>
      <c r="P1225" s="2" t="s">
        <v>14845</v>
      </c>
      <c r="Q1225" t="s">
        <v>10066</v>
      </c>
      <c r="S1225">
        <v>9.9589319999999995E-2</v>
      </c>
      <c r="T1225">
        <v>1.5068054000000001E-3</v>
      </c>
      <c r="U1225">
        <v>1.6821137E-2</v>
      </c>
      <c r="V1225">
        <v>3.7922803E-3</v>
      </c>
      <c r="W1225">
        <v>3.6435257999999998E-2</v>
      </c>
      <c r="X1225">
        <v>7.6766624E-3</v>
      </c>
      <c r="Y1225">
        <v>0.2</v>
      </c>
      <c r="Z1225">
        <v>0.13600000000000001</v>
      </c>
      <c r="AA1225">
        <v>8.6999999999999994E-2</v>
      </c>
      <c r="AB1225">
        <v>0.77700000000000002</v>
      </c>
      <c r="AC1225">
        <v>0.69079999999999997</v>
      </c>
      <c r="AD1225" t="s">
        <v>48</v>
      </c>
      <c r="AE1225" t="s">
        <v>48</v>
      </c>
      <c r="AF1225" t="s">
        <v>48</v>
      </c>
    </row>
    <row r="1226" spans="1:32" hidden="1" outlineLevel="1" x14ac:dyDescent="0.2">
      <c r="A1226" t="s">
        <v>14846</v>
      </c>
      <c r="B1226" t="s">
        <v>14847</v>
      </c>
      <c r="C1226" t="s">
        <v>14848</v>
      </c>
      <c r="J1226" t="s">
        <v>14849</v>
      </c>
      <c r="K1226" t="s">
        <v>1210</v>
      </c>
      <c r="L1226" t="s">
        <v>1233</v>
      </c>
      <c r="M1226">
        <v>3</v>
      </c>
      <c r="P1226" s="2" t="s">
        <v>14850</v>
      </c>
      <c r="Q1226" t="s">
        <v>47</v>
      </c>
      <c r="S1226">
        <v>0.10696511</v>
      </c>
      <c r="T1226">
        <v>3.4523010000000001E-3</v>
      </c>
      <c r="U1226">
        <v>5.0930742000000001E-2</v>
      </c>
      <c r="V1226">
        <v>8.6205009999999992E-3</v>
      </c>
      <c r="W1226">
        <v>3.4672357000000001E-2</v>
      </c>
      <c r="X1226">
        <v>8.6087574999999996E-3</v>
      </c>
      <c r="Y1226">
        <v>1</v>
      </c>
      <c r="Z1226">
        <v>0.24399999999999999</v>
      </c>
      <c r="AA1226">
        <v>0</v>
      </c>
      <c r="AB1226">
        <v>0.75600000000000001</v>
      </c>
      <c r="AC1226">
        <v>0.44040000000000001</v>
      </c>
      <c r="AD1226" t="s">
        <v>48</v>
      </c>
      <c r="AE1226" t="s">
        <v>48</v>
      </c>
      <c r="AF1226" t="s">
        <v>48</v>
      </c>
    </row>
    <row r="1227" spans="1:32" hidden="1" outlineLevel="1" x14ac:dyDescent="0.2">
      <c r="A1227" t="s">
        <v>14851</v>
      </c>
      <c r="B1227" t="s">
        <v>14852</v>
      </c>
      <c r="C1227" t="s">
        <v>14853</v>
      </c>
      <c r="J1227" t="s">
        <v>14854</v>
      </c>
      <c r="K1227" t="s">
        <v>1210</v>
      </c>
      <c r="L1227" t="s">
        <v>1233</v>
      </c>
      <c r="M1227">
        <v>3</v>
      </c>
      <c r="P1227" s="2" t="s">
        <v>14855</v>
      </c>
      <c r="Q1227" t="s">
        <v>47</v>
      </c>
      <c r="S1227">
        <v>0.15103401</v>
      </c>
      <c r="T1227">
        <v>4.1198729999999996E-3</v>
      </c>
      <c r="U1227">
        <v>3.0890211000000001E-2</v>
      </c>
      <c r="V1227">
        <v>2.0279141000000001E-2</v>
      </c>
      <c r="W1227">
        <v>5.5547885999999998E-2</v>
      </c>
      <c r="X1227">
        <v>1.6810767000000001E-2</v>
      </c>
      <c r="Y1227">
        <v>0</v>
      </c>
      <c r="Z1227">
        <v>0</v>
      </c>
      <c r="AA1227">
        <v>0.25900000000000001</v>
      </c>
      <c r="AB1227">
        <v>0.74099999999999999</v>
      </c>
      <c r="AC1227">
        <v>-0.2732</v>
      </c>
      <c r="AD1227" t="s">
        <v>48</v>
      </c>
      <c r="AE1227" t="s">
        <v>48</v>
      </c>
      <c r="AF1227" t="s">
        <v>48</v>
      </c>
    </row>
    <row r="1228" spans="1:32" hidden="1" outlineLevel="1" x14ac:dyDescent="0.2">
      <c r="A1228" t="s">
        <v>14856</v>
      </c>
      <c r="B1228" t="s">
        <v>14857</v>
      </c>
      <c r="C1228" t="s">
        <v>14858</v>
      </c>
      <c r="J1228" t="s">
        <v>14859</v>
      </c>
      <c r="K1228" t="s">
        <v>1210</v>
      </c>
      <c r="L1228" t="s">
        <v>1233</v>
      </c>
      <c r="M1228">
        <v>3</v>
      </c>
      <c r="P1228" s="2" t="s">
        <v>14860</v>
      </c>
      <c r="Q1228" t="s">
        <v>47</v>
      </c>
      <c r="S1228">
        <v>4.067813E-2</v>
      </c>
      <c r="T1228">
        <v>9.5844270000000002E-4</v>
      </c>
      <c r="U1228">
        <v>1.1184863E-2</v>
      </c>
      <c r="V1228">
        <v>1.7111508999999999E-3</v>
      </c>
      <c r="W1228">
        <v>1.9161236000000002E-2</v>
      </c>
      <c r="X1228">
        <v>7.7672823999999996E-3</v>
      </c>
      <c r="Y1228">
        <v>6.4285714285714293E-2</v>
      </c>
      <c r="Z1228">
        <v>0</v>
      </c>
      <c r="AA1228">
        <v>0.22700000000000001</v>
      </c>
      <c r="AB1228">
        <v>0.77300000000000002</v>
      </c>
      <c r="AC1228">
        <v>-0.80200000000000005</v>
      </c>
      <c r="AD1228" t="s">
        <v>48</v>
      </c>
      <c r="AE1228" t="s">
        <v>48</v>
      </c>
      <c r="AF1228" t="s">
        <v>48</v>
      </c>
    </row>
    <row r="1229" spans="1:32" hidden="1" outlineLevel="1" x14ac:dyDescent="0.2">
      <c r="A1229" t="s">
        <v>14861</v>
      </c>
      <c r="B1229" t="s">
        <v>14862</v>
      </c>
      <c r="C1229" t="s">
        <v>14863</v>
      </c>
      <c r="J1229" t="s">
        <v>14864</v>
      </c>
      <c r="K1229" t="s">
        <v>1210</v>
      </c>
      <c r="L1229" t="s">
        <v>1233</v>
      </c>
      <c r="M1229">
        <v>3</v>
      </c>
      <c r="P1229" s="2" t="s">
        <v>14865</v>
      </c>
      <c r="Q1229" t="s">
        <v>47</v>
      </c>
      <c r="S1229">
        <v>0.15158679</v>
      </c>
      <c r="T1229">
        <v>3.9482116999999999E-3</v>
      </c>
      <c r="U1229">
        <v>3.6401358000000002E-2</v>
      </c>
      <c r="V1229">
        <v>1.4752249E-2</v>
      </c>
      <c r="W1229">
        <v>7.8720369999999998E-2</v>
      </c>
      <c r="X1229">
        <v>7.1458859999999997E-3</v>
      </c>
      <c r="Y1229">
        <v>6.5462962962962973E-2</v>
      </c>
      <c r="Z1229">
        <v>0.183</v>
      </c>
      <c r="AA1229">
        <v>0.13200000000000001</v>
      </c>
      <c r="AB1229">
        <v>0.68500000000000005</v>
      </c>
      <c r="AC1229">
        <v>0.76739999999999997</v>
      </c>
      <c r="AD1229" t="s">
        <v>48</v>
      </c>
      <c r="AE1229" t="s">
        <v>48</v>
      </c>
      <c r="AF1229" t="s">
        <v>48</v>
      </c>
    </row>
    <row r="1230" spans="1:32" hidden="1" outlineLevel="1" x14ac:dyDescent="0.2">
      <c r="A1230" t="s">
        <v>14866</v>
      </c>
      <c r="B1230" t="s">
        <v>14867</v>
      </c>
      <c r="C1230" t="s">
        <v>14868</v>
      </c>
      <c r="J1230" t="s">
        <v>14869</v>
      </c>
      <c r="K1230" t="s">
        <v>1210</v>
      </c>
      <c r="L1230" t="s">
        <v>1233</v>
      </c>
      <c r="M1230">
        <v>3</v>
      </c>
      <c r="P1230" s="2" t="s">
        <v>14870</v>
      </c>
      <c r="Q1230" t="s">
        <v>47</v>
      </c>
      <c r="S1230">
        <v>1.6335880000000001E-2</v>
      </c>
      <c r="T1230">
        <v>1.1301041000000001E-3</v>
      </c>
      <c r="U1230">
        <v>1.2312118E-2</v>
      </c>
      <c r="V1230">
        <v>1.7388993E-3</v>
      </c>
      <c r="W1230">
        <v>1.0362893E-2</v>
      </c>
      <c r="X1230">
        <v>6.2785195000000004E-3</v>
      </c>
      <c r="Y1230">
        <v>0</v>
      </c>
      <c r="Z1230" t="s">
        <v>48</v>
      </c>
      <c r="AA1230" t="s">
        <v>48</v>
      </c>
      <c r="AB1230" t="s">
        <v>48</v>
      </c>
      <c r="AC1230" t="s">
        <v>48</v>
      </c>
      <c r="AD1230" t="s">
        <v>48</v>
      </c>
      <c r="AE1230" t="s">
        <v>48</v>
      </c>
      <c r="AF1230" t="s">
        <v>48</v>
      </c>
    </row>
    <row r="1231" spans="1:32" hidden="1" outlineLevel="1" x14ac:dyDescent="0.2">
      <c r="A1231" t="s">
        <v>14871</v>
      </c>
      <c r="B1231" t="s">
        <v>14872</v>
      </c>
      <c r="C1231" t="s">
        <v>14873</v>
      </c>
      <c r="J1231" t="s">
        <v>14874</v>
      </c>
      <c r="K1231" t="s">
        <v>1210</v>
      </c>
      <c r="L1231" t="s">
        <v>1233</v>
      </c>
      <c r="M1231">
        <v>3</v>
      </c>
      <c r="P1231" s="2" t="s">
        <v>14875</v>
      </c>
      <c r="Q1231" t="s">
        <v>47</v>
      </c>
      <c r="S1231">
        <v>0.18554166</v>
      </c>
      <c r="T1231">
        <v>2.8800964000000001E-3</v>
      </c>
      <c r="U1231">
        <v>2.2969801000000001E-2</v>
      </c>
      <c r="V1231">
        <v>4.2732526000000002E-3</v>
      </c>
      <c r="W1231">
        <v>8.4840490000000005E-2</v>
      </c>
      <c r="X1231">
        <v>8.8417809999999999E-3</v>
      </c>
      <c r="Y1231">
        <v>9.1666666666666674E-2</v>
      </c>
      <c r="Z1231">
        <v>0.09</v>
      </c>
      <c r="AA1231">
        <v>3.9E-2</v>
      </c>
      <c r="AB1231">
        <v>0.871</v>
      </c>
      <c r="AC1231">
        <v>0.63219999999999998</v>
      </c>
      <c r="AD1231" t="s">
        <v>48</v>
      </c>
      <c r="AE1231" t="s">
        <v>48</v>
      </c>
      <c r="AF1231" t="s">
        <v>48</v>
      </c>
    </row>
    <row r="1232" spans="1:32" hidden="1" outlineLevel="1" x14ac:dyDescent="0.2">
      <c r="A1232" t="s">
        <v>14876</v>
      </c>
      <c r="B1232" t="s">
        <v>14877</v>
      </c>
      <c r="C1232" t="s">
        <v>14878</v>
      </c>
      <c r="J1232" t="s">
        <v>14879</v>
      </c>
      <c r="K1232" t="s">
        <v>1210</v>
      </c>
      <c r="L1232" t="s">
        <v>1233</v>
      </c>
      <c r="M1232">
        <v>3</v>
      </c>
      <c r="P1232" s="2" t="s">
        <v>14880</v>
      </c>
      <c r="Q1232" t="s">
        <v>47</v>
      </c>
      <c r="S1232">
        <v>4.9336795000000003E-2</v>
      </c>
      <c r="T1232">
        <v>1.1110306E-3</v>
      </c>
      <c r="U1232">
        <v>1.38151245E-2</v>
      </c>
      <c r="V1232">
        <v>2.3401144E-3</v>
      </c>
      <c r="W1232">
        <v>2.6186979999999999E-2</v>
      </c>
      <c r="X1232">
        <v>6.3432488000000004E-3</v>
      </c>
      <c r="Y1232">
        <v>0.14642857142857141</v>
      </c>
      <c r="Z1232">
        <v>0.224</v>
      </c>
      <c r="AA1232">
        <v>0.14000000000000001</v>
      </c>
      <c r="AB1232">
        <v>0.63600000000000001</v>
      </c>
      <c r="AC1232">
        <v>0.73040000000000005</v>
      </c>
      <c r="AD1232" t="s">
        <v>48</v>
      </c>
      <c r="AE1232" t="s">
        <v>48</v>
      </c>
      <c r="AF1232" t="s">
        <v>48</v>
      </c>
    </row>
    <row r="1233" spans="1:32" hidden="1" outlineLevel="1" x14ac:dyDescent="0.2">
      <c r="A1233" t="s">
        <v>14881</v>
      </c>
      <c r="B1233" t="s">
        <v>14882</v>
      </c>
      <c r="C1233" t="s">
        <v>14883</v>
      </c>
      <c r="J1233" t="s">
        <v>14884</v>
      </c>
      <c r="K1233" t="s">
        <v>1210</v>
      </c>
      <c r="L1233" t="s">
        <v>1233</v>
      </c>
      <c r="M1233">
        <v>3</v>
      </c>
      <c r="P1233" s="2" t="s">
        <v>14885</v>
      </c>
      <c r="Q1233" t="s">
        <v>47</v>
      </c>
      <c r="S1233">
        <v>1.3948329000000001E-2</v>
      </c>
      <c r="T1233">
        <v>4.7206880000000002E-4</v>
      </c>
      <c r="U1233">
        <v>1.0518758E-2</v>
      </c>
      <c r="V1233">
        <v>1.5631594000000001E-3</v>
      </c>
      <c r="W1233">
        <v>8.6718834999999998E-3</v>
      </c>
      <c r="X1233">
        <v>6.0196043999999997E-3</v>
      </c>
      <c r="Y1233">
        <v>0.25690476190476191</v>
      </c>
      <c r="Z1233">
        <v>0.255</v>
      </c>
      <c r="AA1233">
        <v>1.4E-2</v>
      </c>
      <c r="AB1233">
        <v>0.73099999999999998</v>
      </c>
      <c r="AC1233">
        <v>0.96699999999999997</v>
      </c>
      <c r="AD1233" t="s">
        <v>48</v>
      </c>
      <c r="AE1233" t="s">
        <v>48</v>
      </c>
      <c r="AF1233" t="s">
        <v>48</v>
      </c>
    </row>
    <row r="1234" spans="1:32" hidden="1" outlineLevel="1" x14ac:dyDescent="0.2">
      <c r="A1234" t="s">
        <v>14886</v>
      </c>
      <c r="B1234" t="s">
        <v>14887</v>
      </c>
      <c r="C1234" t="s">
        <v>14888</v>
      </c>
      <c r="J1234" t="s">
        <v>14889</v>
      </c>
      <c r="K1234" t="s">
        <v>1210</v>
      </c>
      <c r="L1234" t="s">
        <v>1233</v>
      </c>
      <c r="M1234">
        <v>3</v>
      </c>
      <c r="P1234" s="2" t="s">
        <v>14890</v>
      </c>
      <c r="Q1234" t="s">
        <v>10060</v>
      </c>
      <c r="S1234">
        <v>2.5320992E-2</v>
      </c>
      <c r="T1234">
        <v>7.2956085000000005E-4</v>
      </c>
      <c r="U1234">
        <v>1.2312118E-2</v>
      </c>
      <c r="V1234">
        <v>1.3781702E-3</v>
      </c>
      <c r="W1234">
        <v>1.1236899E-2</v>
      </c>
      <c r="X1234">
        <v>6.4921249999999996E-3</v>
      </c>
      <c r="Y1234">
        <v>0.1214285714285714</v>
      </c>
      <c r="Z1234">
        <v>0</v>
      </c>
      <c r="AA1234">
        <v>8.3000000000000004E-2</v>
      </c>
      <c r="AB1234">
        <v>0.91700000000000004</v>
      </c>
      <c r="AC1234">
        <v>-0.40189999999999998</v>
      </c>
      <c r="AD1234" t="s">
        <v>48</v>
      </c>
      <c r="AE1234" t="s">
        <v>48</v>
      </c>
      <c r="AF1234" t="s">
        <v>48</v>
      </c>
    </row>
    <row r="1235" spans="1:32" hidden="1" outlineLevel="1" x14ac:dyDescent="0.2">
      <c r="A1235" t="s">
        <v>14891</v>
      </c>
      <c r="B1235" t="s">
        <v>14892</v>
      </c>
      <c r="C1235" t="s">
        <v>14893</v>
      </c>
      <c r="J1235" t="s">
        <v>14894</v>
      </c>
      <c r="K1235" t="s">
        <v>1210</v>
      </c>
      <c r="L1235" t="s">
        <v>1233</v>
      </c>
      <c r="M1235">
        <v>3</v>
      </c>
      <c r="P1235" s="2" t="s">
        <v>14895</v>
      </c>
      <c r="Q1235" t="s">
        <v>47</v>
      </c>
      <c r="S1235">
        <v>0.39747169999999998</v>
      </c>
      <c r="T1235">
        <v>1.7803955999999999E-2</v>
      </c>
      <c r="U1235">
        <v>0.31761162999999998</v>
      </c>
      <c r="V1235">
        <v>8.8424880000000008E-3</v>
      </c>
      <c r="W1235">
        <v>0.34470200000000001</v>
      </c>
      <c r="X1235">
        <v>2.3371955E-2</v>
      </c>
      <c r="Y1235">
        <v>0</v>
      </c>
      <c r="Z1235">
        <v>0</v>
      </c>
      <c r="AA1235">
        <v>0</v>
      </c>
      <c r="AB1235">
        <v>1</v>
      </c>
      <c r="AC1235">
        <v>0</v>
      </c>
      <c r="AD1235" t="s">
        <v>48</v>
      </c>
      <c r="AE1235" t="s">
        <v>48</v>
      </c>
      <c r="AF1235" t="s">
        <v>48</v>
      </c>
    </row>
    <row r="1236" spans="1:32" hidden="1" outlineLevel="1" x14ac:dyDescent="0.2">
      <c r="A1236" t="s">
        <v>14896</v>
      </c>
      <c r="B1236" t="s">
        <v>14897</v>
      </c>
      <c r="C1236" t="s">
        <v>14898</v>
      </c>
      <c r="J1236" t="s">
        <v>14899</v>
      </c>
      <c r="K1236" t="s">
        <v>1210</v>
      </c>
      <c r="L1236" t="s">
        <v>1233</v>
      </c>
      <c r="M1236">
        <v>15</v>
      </c>
      <c r="P1236" s="2" t="s">
        <v>14900</v>
      </c>
      <c r="Q1236" t="s">
        <v>47</v>
      </c>
      <c r="S1236">
        <v>0.28425201999999999</v>
      </c>
      <c r="T1236">
        <v>6.0272216999999999E-3</v>
      </c>
      <c r="U1236">
        <v>4.5169090000000002E-2</v>
      </c>
      <c r="V1236">
        <v>4.512853E-2</v>
      </c>
      <c r="W1236">
        <v>0.21135417000000001</v>
      </c>
      <c r="X1236">
        <v>8.3627879999999995E-3</v>
      </c>
      <c r="Y1236">
        <v>-0.2</v>
      </c>
      <c r="Z1236">
        <v>0.24299999999999999</v>
      </c>
      <c r="AA1236">
        <v>0</v>
      </c>
      <c r="AB1236">
        <v>0.75700000000000001</v>
      </c>
      <c r="AC1236">
        <v>0.72689999999999999</v>
      </c>
      <c r="AD1236" t="s">
        <v>48</v>
      </c>
      <c r="AE1236" t="s">
        <v>48</v>
      </c>
      <c r="AF1236" t="s">
        <v>48</v>
      </c>
    </row>
    <row r="1237" spans="1:32" hidden="1" outlineLevel="1" x14ac:dyDescent="0.2">
      <c r="A1237" t="s">
        <v>14901</v>
      </c>
      <c r="B1237" t="s">
        <v>14902</v>
      </c>
      <c r="C1237" t="s">
        <v>14903</v>
      </c>
      <c r="J1237" t="s">
        <v>14904</v>
      </c>
      <c r="K1237" t="s">
        <v>1210</v>
      </c>
      <c r="L1237" t="s">
        <v>1233</v>
      </c>
      <c r="M1237">
        <v>7</v>
      </c>
      <c r="P1237" s="2" t="s">
        <v>14905</v>
      </c>
      <c r="Q1237" t="s">
        <v>10104</v>
      </c>
      <c r="S1237">
        <v>0.31963667000000001</v>
      </c>
      <c r="T1237">
        <v>1.121521E-2</v>
      </c>
      <c r="U1237">
        <v>6.0951006000000002E-2</v>
      </c>
      <c r="V1237">
        <v>6.6132510000000005E-2</v>
      </c>
      <c r="W1237">
        <v>0.24287975000000001</v>
      </c>
      <c r="X1237">
        <v>8.2851139999999997E-3</v>
      </c>
      <c r="Y1237">
        <v>0</v>
      </c>
      <c r="Z1237">
        <v>0</v>
      </c>
      <c r="AA1237">
        <v>0.27800000000000002</v>
      </c>
      <c r="AB1237">
        <v>0.72199999999999998</v>
      </c>
      <c r="AC1237">
        <v>-0.40189999999999998</v>
      </c>
      <c r="AD1237" t="s">
        <v>48</v>
      </c>
      <c r="AE1237" t="s">
        <v>48</v>
      </c>
      <c r="AF1237" t="s">
        <v>48</v>
      </c>
    </row>
    <row r="1238" spans="1:32" hidden="1" outlineLevel="1" x14ac:dyDescent="0.2">
      <c r="P1238" s="2"/>
    </row>
    <row r="1239" spans="1:32" hidden="1" outlineLevel="1" x14ac:dyDescent="0.2">
      <c r="A1239" t="s">
        <v>14906</v>
      </c>
      <c r="B1239" t="s">
        <v>14907</v>
      </c>
      <c r="C1239" t="s">
        <v>14908</v>
      </c>
      <c r="J1239" t="s">
        <v>14909</v>
      </c>
      <c r="K1239" t="s">
        <v>1210</v>
      </c>
      <c r="L1239" t="s">
        <v>1233</v>
      </c>
      <c r="M1239">
        <v>2</v>
      </c>
      <c r="P1239" s="2" t="s">
        <v>14910</v>
      </c>
      <c r="Q1239" t="s">
        <v>47</v>
      </c>
      <c r="S1239">
        <v>0.4826145</v>
      </c>
      <c r="T1239">
        <v>2.3076923999999999E-2</v>
      </c>
      <c r="U1239">
        <v>0.54278800000000005</v>
      </c>
      <c r="V1239">
        <v>1.0951364999999999E-2</v>
      </c>
      <c r="W1239">
        <v>0.24928533999999999</v>
      </c>
      <c r="X1239">
        <v>8.3886794999999993E-3</v>
      </c>
      <c r="Y1239">
        <v>0.4</v>
      </c>
      <c r="Z1239">
        <v>0.3</v>
      </c>
      <c r="AA1239">
        <v>0.129</v>
      </c>
      <c r="AB1239">
        <v>0.57099999999999995</v>
      </c>
      <c r="AC1239">
        <v>0.55740000000000001</v>
      </c>
      <c r="AD1239" t="s">
        <v>48</v>
      </c>
      <c r="AE1239" t="s">
        <v>48</v>
      </c>
      <c r="AF1239" t="s">
        <v>48</v>
      </c>
    </row>
    <row r="1240" spans="1:32" hidden="1" outlineLevel="1" x14ac:dyDescent="0.2">
      <c r="A1240" t="s">
        <v>14911</v>
      </c>
      <c r="B1240" t="s">
        <v>14912</v>
      </c>
      <c r="C1240" t="s">
        <v>14913</v>
      </c>
      <c r="J1240" t="s">
        <v>14914</v>
      </c>
      <c r="K1240" t="s">
        <v>1210</v>
      </c>
      <c r="L1240" t="s">
        <v>1233</v>
      </c>
      <c r="M1240">
        <v>2</v>
      </c>
      <c r="P1240" s="2" t="s">
        <v>14915</v>
      </c>
      <c r="Q1240" t="s">
        <v>47</v>
      </c>
      <c r="S1240">
        <v>0.62893690000000002</v>
      </c>
      <c r="T1240">
        <v>0.1597006</v>
      </c>
      <c r="U1240">
        <v>0.72469919999999999</v>
      </c>
      <c r="V1240">
        <v>4.0230179999999997E-2</v>
      </c>
      <c r="W1240">
        <v>0.45758462</v>
      </c>
      <c r="X1240">
        <v>9.8256590000000005E-3</v>
      </c>
      <c r="Y1240">
        <v>0.1071428571428571</v>
      </c>
      <c r="Z1240">
        <v>0.111</v>
      </c>
      <c r="AA1240">
        <v>0.125</v>
      </c>
      <c r="AB1240">
        <v>0.76400000000000001</v>
      </c>
      <c r="AC1240">
        <v>-0.22869999999999999</v>
      </c>
      <c r="AD1240" t="s">
        <v>48</v>
      </c>
      <c r="AE1240" t="s">
        <v>48</v>
      </c>
      <c r="AF1240" t="s">
        <v>48</v>
      </c>
    </row>
    <row r="1241" spans="1:32" hidden="1" outlineLevel="1" x14ac:dyDescent="0.2">
      <c r="A1241" t="s">
        <v>14916</v>
      </c>
      <c r="B1241" t="s">
        <v>14917</v>
      </c>
      <c r="C1241" t="s">
        <v>14918</v>
      </c>
      <c r="J1241" t="s">
        <v>14919</v>
      </c>
      <c r="K1241" t="s">
        <v>1210</v>
      </c>
      <c r="L1241" t="s">
        <v>1233</v>
      </c>
      <c r="M1241">
        <v>2</v>
      </c>
      <c r="P1241" s="2" t="s">
        <v>14920</v>
      </c>
      <c r="Q1241" t="s">
        <v>47</v>
      </c>
      <c r="S1241">
        <v>2.5910228E-2</v>
      </c>
      <c r="T1241">
        <v>8.6784359999999997E-4</v>
      </c>
      <c r="U1241">
        <v>1.18338885E-2</v>
      </c>
      <c r="V1241">
        <v>2.9968262999999998E-3</v>
      </c>
      <c r="W1241">
        <v>1.2604907E-2</v>
      </c>
      <c r="X1241">
        <v>6.5244893000000002E-3</v>
      </c>
      <c r="Y1241">
        <v>0.24204545454545459</v>
      </c>
      <c r="Z1241">
        <v>0.182</v>
      </c>
      <c r="AA1241">
        <v>6.9000000000000006E-2</v>
      </c>
      <c r="AB1241">
        <v>0.749</v>
      </c>
      <c r="AC1241">
        <v>0.91180000000000005</v>
      </c>
      <c r="AD1241" t="s">
        <v>48</v>
      </c>
      <c r="AE1241" t="s">
        <v>48</v>
      </c>
      <c r="AF1241" t="s">
        <v>48</v>
      </c>
    </row>
    <row r="1242" spans="1:32" hidden="1" outlineLevel="1" x14ac:dyDescent="0.2">
      <c r="A1242" t="s">
        <v>14921</v>
      </c>
      <c r="B1242" t="s">
        <v>14922</v>
      </c>
      <c r="C1242" t="s">
        <v>8919</v>
      </c>
      <c r="J1242" t="s">
        <v>14923</v>
      </c>
      <c r="K1242" t="s">
        <v>1210</v>
      </c>
      <c r="L1242" t="s">
        <v>1233</v>
      </c>
      <c r="M1242">
        <v>2</v>
      </c>
      <c r="P1242" s="2" t="s">
        <v>14924</v>
      </c>
      <c r="Q1242" t="s">
        <v>47</v>
      </c>
      <c r="S1242">
        <v>0.63085170000000002</v>
      </c>
      <c r="T1242">
        <v>4.1283875999999997E-2</v>
      </c>
      <c r="U1242">
        <v>0.65282050000000003</v>
      </c>
      <c r="V1242">
        <v>2.9660051999999999E-2</v>
      </c>
      <c r="W1242">
        <v>0.4596616</v>
      </c>
      <c r="X1242">
        <v>2.4753258E-2</v>
      </c>
      <c r="Y1242">
        <v>0</v>
      </c>
      <c r="Z1242">
        <v>0</v>
      </c>
      <c r="AA1242">
        <v>0.14299999999999999</v>
      </c>
      <c r="AB1242">
        <v>0.85699999999999998</v>
      </c>
      <c r="AC1242">
        <v>-0.45739999999999997</v>
      </c>
      <c r="AD1242" t="s">
        <v>48</v>
      </c>
      <c r="AE1242" t="s">
        <v>48</v>
      </c>
      <c r="AF1242" t="s">
        <v>48</v>
      </c>
    </row>
    <row r="1243" spans="1:32" hidden="1" outlineLevel="1" x14ac:dyDescent="0.2">
      <c r="A1243" t="s">
        <v>14925</v>
      </c>
      <c r="B1243" t="s">
        <v>14926</v>
      </c>
      <c r="C1243" t="s">
        <v>14927</v>
      </c>
      <c r="J1243" t="s">
        <v>14928</v>
      </c>
      <c r="K1243" t="s">
        <v>1210</v>
      </c>
      <c r="L1243" t="s">
        <v>1233</v>
      </c>
      <c r="M1243">
        <v>2</v>
      </c>
      <c r="P1243" s="2" t="s">
        <v>14929</v>
      </c>
      <c r="Q1243" t="s">
        <v>47</v>
      </c>
      <c r="S1243">
        <v>3.6162964999999998E-2</v>
      </c>
      <c r="T1243">
        <v>1.0156631E-3</v>
      </c>
      <c r="U1243">
        <v>1.3780964999999999E-2</v>
      </c>
      <c r="V1243">
        <v>2.5898499999999999E-3</v>
      </c>
      <c r="W1243">
        <v>1.8001021999999998E-2</v>
      </c>
      <c r="X1243">
        <v>6.8999166000000001E-3</v>
      </c>
      <c r="Y1243">
        <v>0.14841269841269841</v>
      </c>
      <c r="Z1243">
        <v>7.0000000000000007E-2</v>
      </c>
      <c r="AA1243">
        <v>7.9000000000000001E-2</v>
      </c>
      <c r="AB1243">
        <v>0.85199999999999998</v>
      </c>
      <c r="AC1243">
        <v>5.4100000000000002E-2</v>
      </c>
      <c r="AD1243" t="s">
        <v>48</v>
      </c>
      <c r="AE1243" t="s">
        <v>48</v>
      </c>
      <c r="AF1243" t="s">
        <v>48</v>
      </c>
    </row>
    <row r="1244" spans="1:32" hidden="1" outlineLevel="1" x14ac:dyDescent="0.2">
      <c r="A1244" t="s">
        <v>14930</v>
      </c>
      <c r="B1244" t="s">
        <v>14931</v>
      </c>
      <c r="C1244" t="s">
        <v>14932</v>
      </c>
      <c r="J1244" t="s">
        <v>14933</v>
      </c>
      <c r="K1244" t="s">
        <v>1210</v>
      </c>
      <c r="L1244" t="s">
        <v>1233</v>
      </c>
      <c r="M1244">
        <v>2</v>
      </c>
      <c r="P1244" s="2" t="s">
        <v>14934</v>
      </c>
      <c r="Q1244" t="s">
        <v>10258</v>
      </c>
      <c r="S1244">
        <v>0.85850733999999995</v>
      </c>
      <c r="T1244">
        <v>0.16960317</v>
      </c>
      <c r="U1244">
        <v>0.57113709999999995</v>
      </c>
      <c r="V1244">
        <v>5.9311368000000003E-2</v>
      </c>
      <c r="W1244">
        <v>0.7657292</v>
      </c>
      <c r="X1244">
        <v>8.3110040000000003E-3</v>
      </c>
      <c r="Y1244">
        <v>-0.3</v>
      </c>
      <c r="Z1244">
        <v>0</v>
      </c>
      <c r="AA1244">
        <v>0.45500000000000002</v>
      </c>
      <c r="AB1244">
        <v>0.54500000000000004</v>
      </c>
      <c r="AC1244">
        <v>-0.36120000000000002</v>
      </c>
      <c r="AD1244" t="s">
        <v>48</v>
      </c>
      <c r="AE1244" t="s">
        <v>48</v>
      </c>
      <c r="AF1244" t="s">
        <v>48</v>
      </c>
    </row>
    <row r="1245" spans="1:32" hidden="1" outlineLevel="1" x14ac:dyDescent="0.2">
      <c r="A1245" t="s">
        <v>14935</v>
      </c>
      <c r="B1245" t="s">
        <v>14936</v>
      </c>
      <c r="C1245" t="s">
        <v>14937</v>
      </c>
      <c r="J1245" t="s">
        <v>14938</v>
      </c>
      <c r="K1245" t="s">
        <v>1210</v>
      </c>
      <c r="L1245" t="s">
        <v>1233</v>
      </c>
      <c r="M1245">
        <v>2</v>
      </c>
      <c r="P1245" s="2" t="s">
        <v>14939</v>
      </c>
      <c r="Q1245" t="s">
        <v>47</v>
      </c>
      <c r="S1245">
        <v>0.86296720000000005</v>
      </c>
      <c r="T1245">
        <v>0.35368224999999998</v>
      </c>
      <c r="U1245">
        <v>0.85672000000000004</v>
      </c>
      <c r="V1245">
        <v>6.3404050000000003E-2</v>
      </c>
      <c r="W1245">
        <v>0.63366869999999997</v>
      </c>
      <c r="X1245">
        <v>4.8158366000000001E-2</v>
      </c>
      <c r="Y1245">
        <v>-0.26111111111111113</v>
      </c>
      <c r="Z1245">
        <v>5.8000000000000003E-2</v>
      </c>
      <c r="AA1245">
        <v>0</v>
      </c>
      <c r="AB1245">
        <v>0.94199999999999995</v>
      </c>
      <c r="AC1245">
        <v>0.29599999999999999</v>
      </c>
      <c r="AD1245" t="s">
        <v>48</v>
      </c>
      <c r="AE1245" t="s">
        <v>48</v>
      </c>
      <c r="AF1245" t="s">
        <v>48</v>
      </c>
    </row>
    <row r="1246" spans="1:32" hidden="1" outlineLevel="1" x14ac:dyDescent="0.2">
      <c r="A1246" t="s">
        <v>14940</v>
      </c>
      <c r="B1246" t="s">
        <v>14887</v>
      </c>
      <c r="C1246" t="s">
        <v>14941</v>
      </c>
      <c r="J1246" t="s">
        <v>14942</v>
      </c>
      <c r="K1246" t="s">
        <v>1210</v>
      </c>
      <c r="L1246" t="s">
        <v>1233</v>
      </c>
      <c r="M1246">
        <v>2</v>
      </c>
      <c r="P1246" s="2" t="s">
        <v>14943</v>
      </c>
      <c r="Q1246" t="s">
        <v>47</v>
      </c>
      <c r="S1246">
        <v>0.16043124</v>
      </c>
      <c r="T1246">
        <v>5.8746340000000001E-3</v>
      </c>
      <c r="U1246">
        <v>3.1892240000000002E-2</v>
      </c>
      <c r="V1246">
        <v>4.4397430000000003E-3</v>
      </c>
      <c r="W1246">
        <v>2.0256994E-2</v>
      </c>
      <c r="X1246">
        <v>0.13815512999999999</v>
      </c>
      <c r="Y1246">
        <v>0</v>
      </c>
      <c r="Z1246">
        <v>0.152</v>
      </c>
      <c r="AA1246">
        <v>0</v>
      </c>
      <c r="AB1246">
        <v>0.84799999999999998</v>
      </c>
      <c r="AC1246">
        <v>0.36120000000000002</v>
      </c>
      <c r="AD1246" t="s">
        <v>48</v>
      </c>
      <c r="AE1246" t="s">
        <v>48</v>
      </c>
      <c r="AF1246" t="s">
        <v>48</v>
      </c>
    </row>
    <row r="1247" spans="1:32" hidden="1" outlineLevel="1" x14ac:dyDescent="0.2">
      <c r="A1247" t="s">
        <v>14944</v>
      </c>
      <c r="B1247" t="s">
        <v>14945</v>
      </c>
      <c r="C1247" t="s">
        <v>14946</v>
      </c>
      <c r="J1247" t="s">
        <v>14947</v>
      </c>
      <c r="K1247" t="s">
        <v>1210</v>
      </c>
      <c r="L1247" t="s">
        <v>1233</v>
      </c>
      <c r="M1247">
        <v>2</v>
      </c>
      <c r="P1247" s="2" t="s">
        <v>14948</v>
      </c>
      <c r="Q1247" t="s">
        <v>47</v>
      </c>
      <c r="S1247">
        <v>3.2391841999999997E-2</v>
      </c>
      <c r="T1247">
        <v>7.3909759999999996E-4</v>
      </c>
      <c r="U1247">
        <v>1.086035E-2</v>
      </c>
      <c r="V1247">
        <v>1.8406434E-3</v>
      </c>
      <c r="W1247">
        <v>1.9290149999999999E-2</v>
      </c>
      <c r="X1247">
        <v>6.1749537000000002E-3</v>
      </c>
      <c r="Y1247">
        <v>0.47142857142857142</v>
      </c>
      <c r="Z1247">
        <v>0.29799999999999999</v>
      </c>
      <c r="AA1247">
        <v>0</v>
      </c>
      <c r="AB1247">
        <v>0.70199999999999996</v>
      </c>
      <c r="AC1247">
        <v>0.89790000000000003</v>
      </c>
      <c r="AD1247" t="s">
        <v>48</v>
      </c>
      <c r="AE1247" t="s">
        <v>48</v>
      </c>
      <c r="AF1247" t="s">
        <v>48</v>
      </c>
    </row>
    <row r="1248" spans="1:32" hidden="1" outlineLevel="1" x14ac:dyDescent="0.2">
      <c r="A1248" t="s">
        <v>14949</v>
      </c>
      <c r="B1248" t="s">
        <v>14950</v>
      </c>
      <c r="C1248" t="s">
        <v>14283</v>
      </c>
      <c r="J1248" t="s">
        <v>14951</v>
      </c>
      <c r="K1248" t="s">
        <v>1210</v>
      </c>
      <c r="L1248" t="s">
        <v>1233</v>
      </c>
      <c r="M1248">
        <v>2</v>
      </c>
      <c r="P1248" s="2" t="s">
        <v>14952</v>
      </c>
      <c r="Q1248" t="s">
        <v>10138</v>
      </c>
      <c r="S1248">
        <v>0.53579443999999998</v>
      </c>
      <c r="T1248">
        <v>5.3837522999999998E-2</v>
      </c>
      <c r="U1248">
        <v>0.58072566999999997</v>
      </c>
      <c r="V1248">
        <v>3.8941139999999999E-2</v>
      </c>
      <c r="W1248">
        <v>0.48313886</v>
      </c>
      <c r="X1248">
        <v>2.6134560000000001E-2</v>
      </c>
      <c r="Y1248">
        <v>-7.7380952380952342E-2</v>
      </c>
      <c r="Z1248">
        <v>0.13200000000000001</v>
      </c>
      <c r="AA1248">
        <v>0.157</v>
      </c>
      <c r="AB1248">
        <v>0.71099999999999997</v>
      </c>
      <c r="AC1248">
        <v>-0.66490000000000005</v>
      </c>
      <c r="AD1248" t="s">
        <v>48</v>
      </c>
      <c r="AE1248" t="s">
        <v>48</v>
      </c>
      <c r="AF1248" t="s">
        <v>48</v>
      </c>
    </row>
    <row r="1249" spans="1:32" hidden="1" outlineLevel="1" x14ac:dyDescent="0.2">
      <c r="A1249" t="s">
        <v>14953</v>
      </c>
      <c r="B1249" t="s">
        <v>14954</v>
      </c>
      <c r="C1249" t="s">
        <v>14955</v>
      </c>
      <c r="J1249" t="s">
        <v>14956</v>
      </c>
      <c r="K1249" t="s">
        <v>1210</v>
      </c>
      <c r="L1249" t="s">
        <v>1233</v>
      </c>
      <c r="M1249">
        <v>2</v>
      </c>
      <c r="P1249" s="2" t="s">
        <v>14957</v>
      </c>
      <c r="Q1249" t="s">
        <v>47</v>
      </c>
      <c r="S1249">
        <v>0.46451759999999997</v>
      </c>
      <c r="T1249">
        <v>2.3076923999999999E-2</v>
      </c>
      <c r="U1249">
        <v>0.50135689999999999</v>
      </c>
      <c r="V1249">
        <v>3.5589635000000001E-2</v>
      </c>
      <c r="W1249">
        <v>0.33964422</v>
      </c>
      <c r="X1249">
        <v>9.9292249999999999E-3</v>
      </c>
      <c r="Y1249">
        <v>0.15208333333333329</v>
      </c>
      <c r="Z1249">
        <v>9.4E-2</v>
      </c>
      <c r="AA1249">
        <v>0.124</v>
      </c>
      <c r="AB1249">
        <v>0.78200000000000003</v>
      </c>
      <c r="AC1249">
        <v>-0.29470000000000002</v>
      </c>
      <c r="AD1249" t="s">
        <v>48</v>
      </c>
      <c r="AE1249" t="s">
        <v>48</v>
      </c>
      <c r="AF1249" t="s">
        <v>48</v>
      </c>
    </row>
    <row r="1250" spans="1:32" hidden="1" outlineLevel="1" x14ac:dyDescent="0.2">
      <c r="A1250" t="s">
        <v>14958</v>
      </c>
      <c r="B1250" t="s">
        <v>14959</v>
      </c>
      <c r="C1250" t="s">
        <v>14960</v>
      </c>
      <c r="J1250" t="s">
        <v>14961</v>
      </c>
      <c r="K1250" t="s">
        <v>1210</v>
      </c>
      <c r="L1250" t="s">
        <v>1233</v>
      </c>
      <c r="M1250">
        <v>2</v>
      </c>
      <c r="P1250" s="2" t="s">
        <v>14962</v>
      </c>
      <c r="Q1250" t="s">
        <v>47</v>
      </c>
      <c r="S1250">
        <v>3.5927269999999997E-2</v>
      </c>
      <c r="T1250">
        <v>1.3351439999999999E-3</v>
      </c>
      <c r="U1250">
        <v>1.8665737000000002E-2</v>
      </c>
      <c r="V1250">
        <v>2.4233595000000001E-3</v>
      </c>
      <c r="W1250">
        <v>1.6328929999999998E-2</v>
      </c>
      <c r="X1250">
        <v>6.6021639999999998E-3</v>
      </c>
      <c r="Y1250">
        <v>0.23</v>
      </c>
      <c r="Z1250">
        <v>0.215</v>
      </c>
      <c r="AA1250">
        <v>0</v>
      </c>
      <c r="AB1250">
        <v>0.78500000000000003</v>
      </c>
      <c r="AC1250">
        <v>0.74239999999999995</v>
      </c>
      <c r="AD1250" t="s">
        <v>48</v>
      </c>
      <c r="AE1250" t="s">
        <v>48</v>
      </c>
      <c r="AF1250" t="s">
        <v>48</v>
      </c>
    </row>
    <row r="1251" spans="1:32" hidden="1" outlineLevel="1" x14ac:dyDescent="0.2">
      <c r="A1251" t="s">
        <v>14963</v>
      </c>
      <c r="B1251" t="s">
        <v>14964</v>
      </c>
      <c r="C1251" t="s">
        <v>14965</v>
      </c>
      <c r="J1251" t="s">
        <v>14966</v>
      </c>
      <c r="K1251" t="s">
        <v>1210</v>
      </c>
      <c r="L1251" t="s">
        <v>1233</v>
      </c>
      <c r="M1251">
        <v>2</v>
      </c>
      <c r="P1251" s="2" t="s">
        <v>14967</v>
      </c>
      <c r="Q1251" t="s">
        <v>10060</v>
      </c>
      <c r="S1251">
        <v>0.52272605999999999</v>
      </c>
      <c r="T1251">
        <v>1.302678E-2</v>
      </c>
      <c r="U1251">
        <v>0.12903777999999999</v>
      </c>
      <c r="V1251">
        <v>1.7867406999999998E-2</v>
      </c>
      <c r="W1251">
        <v>0.60514710000000005</v>
      </c>
      <c r="X1251">
        <v>9.8774420000000002E-3</v>
      </c>
      <c r="Y1251">
        <v>-0.10925925925925931</v>
      </c>
      <c r="Z1251">
        <v>4.2999999999999997E-2</v>
      </c>
      <c r="AA1251">
        <v>9.1999999999999998E-2</v>
      </c>
      <c r="AB1251">
        <v>0.86499999999999999</v>
      </c>
      <c r="AC1251">
        <v>-0.61950000000000005</v>
      </c>
      <c r="AD1251" t="s">
        <v>48</v>
      </c>
      <c r="AE1251" t="s">
        <v>48</v>
      </c>
      <c r="AF1251" t="s">
        <v>48</v>
      </c>
    </row>
    <row r="1252" spans="1:32" hidden="1" outlineLevel="1" x14ac:dyDescent="0.2">
      <c r="A1252" t="s">
        <v>14968</v>
      </c>
      <c r="B1252" t="s">
        <v>14969</v>
      </c>
      <c r="C1252" t="s">
        <v>14970</v>
      </c>
      <c r="J1252" t="s">
        <v>14971</v>
      </c>
      <c r="K1252" t="s">
        <v>1210</v>
      </c>
      <c r="L1252" t="s">
        <v>1233</v>
      </c>
      <c r="M1252">
        <v>2</v>
      </c>
      <c r="P1252" s="2" t="s">
        <v>14972</v>
      </c>
      <c r="Q1252" t="s">
        <v>47</v>
      </c>
      <c r="S1252">
        <v>3.5691573999999997E-2</v>
      </c>
      <c r="T1252">
        <v>1.2588501E-3</v>
      </c>
      <c r="U1252">
        <v>1.9827150000000002E-2</v>
      </c>
      <c r="V1252">
        <v>4.2362550000000004E-3</v>
      </c>
      <c r="W1252">
        <v>1.3516913E-2</v>
      </c>
      <c r="X1252">
        <v>7.5342589999999997E-3</v>
      </c>
      <c r="Y1252">
        <v>-0.1875</v>
      </c>
      <c r="Z1252">
        <v>0.14799999999999999</v>
      </c>
      <c r="AA1252">
        <v>0</v>
      </c>
      <c r="AB1252">
        <v>0.85199999999999998</v>
      </c>
      <c r="AC1252">
        <v>0.4168</v>
      </c>
      <c r="AD1252" t="s">
        <v>48</v>
      </c>
      <c r="AE1252" t="s">
        <v>48</v>
      </c>
      <c r="AF1252" t="s">
        <v>48</v>
      </c>
    </row>
    <row r="1253" spans="1:32" hidden="1" outlineLevel="1" x14ac:dyDescent="0.2">
      <c r="A1253" t="s">
        <v>14973</v>
      </c>
      <c r="B1253" t="s">
        <v>14974</v>
      </c>
      <c r="C1253" t="s">
        <v>14975</v>
      </c>
      <c r="J1253" t="s">
        <v>14976</v>
      </c>
      <c r="K1253" t="s">
        <v>1210</v>
      </c>
      <c r="L1253" t="s">
        <v>1233</v>
      </c>
      <c r="M1253">
        <v>2</v>
      </c>
      <c r="P1253" s="2" t="s">
        <v>14977</v>
      </c>
      <c r="Q1253" t="s">
        <v>47</v>
      </c>
      <c r="S1253">
        <v>8.5582085000000002E-2</v>
      </c>
      <c r="T1253">
        <v>1.6117096E-3</v>
      </c>
      <c r="U1253">
        <v>1.9758832E-2</v>
      </c>
      <c r="V1253">
        <v>2.5713511E-3</v>
      </c>
      <c r="W1253">
        <v>3.2028004999999998E-2</v>
      </c>
      <c r="X1253">
        <v>7.9226320000000006E-3</v>
      </c>
      <c r="Y1253">
        <v>0.32500000000000001</v>
      </c>
      <c r="Z1253">
        <v>0.20899999999999999</v>
      </c>
      <c r="AA1253">
        <v>0.13100000000000001</v>
      </c>
      <c r="AB1253">
        <v>0.66</v>
      </c>
      <c r="AC1253">
        <v>0.48060000000000003</v>
      </c>
      <c r="AD1253" t="s">
        <v>48</v>
      </c>
      <c r="AE1253" t="s">
        <v>48</v>
      </c>
      <c r="AF1253" t="s">
        <v>48</v>
      </c>
    </row>
    <row r="1254" spans="1:32" hidden="1" outlineLevel="1" x14ac:dyDescent="0.2">
      <c r="A1254" t="s">
        <v>14978</v>
      </c>
      <c r="B1254" t="s">
        <v>14979</v>
      </c>
      <c r="C1254" t="s">
        <v>14980</v>
      </c>
      <c r="J1254" t="s">
        <v>14981</v>
      </c>
      <c r="K1254" t="s">
        <v>1210</v>
      </c>
      <c r="L1254" t="s">
        <v>1233</v>
      </c>
      <c r="M1254">
        <v>2</v>
      </c>
      <c r="P1254" s="2" t="s">
        <v>14982</v>
      </c>
      <c r="Q1254" t="s">
        <v>47</v>
      </c>
      <c r="S1254">
        <v>4.067813E-2</v>
      </c>
      <c r="T1254">
        <v>1.0871887E-3</v>
      </c>
      <c r="U1254">
        <v>1.3917601999999999E-2</v>
      </c>
      <c r="V1254">
        <v>4.3657473000000002E-3</v>
      </c>
      <c r="W1254">
        <v>1.8581127999999999E-2</v>
      </c>
      <c r="X1254">
        <v>6.0972789999999997E-3</v>
      </c>
      <c r="Y1254">
        <v>0.2</v>
      </c>
      <c r="Z1254">
        <v>9.6000000000000002E-2</v>
      </c>
      <c r="AA1254">
        <v>0</v>
      </c>
      <c r="AB1254">
        <v>0.90400000000000003</v>
      </c>
      <c r="AC1254">
        <v>0.36120000000000002</v>
      </c>
      <c r="AD1254" t="s">
        <v>48</v>
      </c>
      <c r="AE1254" t="s">
        <v>48</v>
      </c>
      <c r="AF1254" t="s">
        <v>48</v>
      </c>
    </row>
    <row r="1255" spans="1:32" hidden="1" outlineLevel="1" x14ac:dyDescent="0.2">
      <c r="A1255" t="s">
        <v>14983</v>
      </c>
      <c r="B1255" t="s">
        <v>14984</v>
      </c>
      <c r="C1255" t="s">
        <v>14985</v>
      </c>
      <c r="J1255" t="s">
        <v>14986</v>
      </c>
      <c r="K1255" t="s">
        <v>1210</v>
      </c>
      <c r="L1255" t="s">
        <v>1233</v>
      </c>
      <c r="M1255">
        <v>2</v>
      </c>
      <c r="P1255" s="2" t="s">
        <v>14987</v>
      </c>
      <c r="Q1255" t="s">
        <v>47</v>
      </c>
      <c r="S1255">
        <v>0.52007305999999998</v>
      </c>
      <c r="T1255">
        <v>2.3833759999999999E-2</v>
      </c>
      <c r="U1255">
        <v>0.60019290000000003</v>
      </c>
      <c r="V1255">
        <v>2.9917859000000002E-2</v>
      </c>
      <c r="W1255">
        <v>0.37846634000000001</v>
      </c>
      <c r="X1255">
        <v>5.7210259999999999E-2</v>
      </c>
      <c r="Y1255">
        <v>-9.9999999999999964E-2</v>
      </c>
      <c r="Z1255">
        <v>0.127</v>
      </c>
      <c r="AA1255">
        <v>0.13600000000000001</v>
      </c>
      <c r="AB1255">
        <v>0.73699999999999999</v>
      </c>
      <c r="AC1255">
        <v>-0.39929999999999999</v>
      </c>
      <c r="AD1255" t="s">
        <v>48</v>
      </c>
      <c r="AE1255" t="s">
        <v>48</v>
      </c>
      <c r="AF1255" t="s">
        <v>48</v>
      </c>
    </row>
    <row r="1256" spans="1:32" hidden="1" outlineLevel="1" x14ac:dyDescent="0.2">
      <c r="A1256" t="s">
        <v>14988</v>
      </c>
      <c r="B1256" t="s">
        <v>14989</v>
      </c>
      <c r="C1256" t="s">
        <v>14990</v>
      </c>
      <c r="J1256" t="s">
        <v>14991</v>
      </c>
      <c r="K1256" t="s">
        <v>1210</v>
      </c>
      <c r="L1256" t="s">
        <v>1233</v>
      </c>
      <c r="M1256">
        <v>2</v>
      </c>
      <c r="P1256" s="2" t="s">
        <v>14992</v>
      </c>
      <c r="Q1256" t="s">
        <v>47</v>
      </c>
      <c r="S1256">
        <v>0.44021359999999998</v>
      </c>
      <c r="T1256">
        <v>1.2768554499999999E-2</v>
      </c>
      <c r="U1256">
        <v>3.8405410000000001E-2</v>
      </c>
      <c r="V1256">
        <v>3.6105252999999997E-2</v>
      </c>
      <c r="W1256">
        <v>0.47945369999999998</v>
      </c>
      <c r="X1256">
        <v>1.5774791999999999E-2</v>
      </c>
      <c r="Y1256">
        <v>-2.5000000000000001E-2</v>
      </c>
      <c r="Z1256">
        <v>6.2E-2</v>
      </c>
      <c r="AA1256">
        <v>0.20799999999999999</v>
      </c>
      <c r="AB1256">
        <v>0.72899999999999998</v>
      </c>
      <c r="AC1256">
        <v>-0.63690000000000002</v>
      </c>
      <c r="AD1256" t="s">
        <v>48</v>
      </c>
      <c r="AE1256" t="s">
        <v>48</v>
      </c>
      <c r="AF1256" t="s">
        <v>48</v>
      </c>
    </row>
    <row r="1257" spans="1:32" hidden="1" outlineLevel="1" x14ac:dyDescent="0.2">
      <c r="A1257" t="s">
        <v>14993</v>
      </c>
      <c r="B1257" t="s">
        <v>14994</v>
      </c>
      <c r="C1257" t="s">
        <v>14995</v>
      </c>
      <c r="J1257" t="s">
        <v>14996</v>
      </c>
      <c r="K1257" t="s">
        <v>1210</v>
      </c>
      <c r="L1257" t="s">
        <v>1233</v>
      </c>
      <c r="M1257">
        <v>2</v>
      </c>
      <c r="P1257" s="2" t="s">
        <v>14997</v>
      </c>
      <c r="Q1257" t="s">
        <v>47</v>
      </c>
      <c r="S1257">
        <v>7.1337044000000002E-2</v>
      </c>
      <c r="T1257">
        <v>1.8501282E-3</v>
      </c>
      <c r="U1257">
        <v>2.0920246999999999E-2</v>
      </c>
      <c r="V1257">
        <v>3.6442890000000002E-3</v>
      </c>
      <c r="W1257">
        <v>3.1807641999999997E-2</v>
      </c>
      <c r="X1257">
        <v>8.2333300000000005E-3</v>
      </c>
      <c r="Y1257">
        <v>-2.857142857142856E-2</v>
      </c>
      <c r="Z1257">
        <v>3.6999999999999998E-2</v>
      </c>
      <c r="AA1257">
        <v>0.129</v>
      </c>
      <c r="AB1257">
        <v>0.83399999999999996</v>
      </c>
      <c r="AC1257">
        <v>-0.93110000000000004</v>
      </c>
      <c r="AD1257" t="s">
        <v>48</v>
      </c>
      <c r="AE1257" t="s">
        <v>48</v>
      </c>
      <c r="AF1257" t="s">
        <v>48</v>
      </c>
    </row>
    <row r="1258" spans="1:32" hidden="1" outlineLevel="1" x14ac:dyDescent="0.2">
      <c r="A1258" t="s">
        <v>14998</v>
      </c>
      <c r="B1258" t="s">
        <v>14999</v>
      </c>
      <c r="C1258" t="s">
        <v>15000</v>
      </c>
      <c r="J1258" t="s">
        <v>15001</v>
      </c>
      <c r="K1258" t="s">
        <v>1210</v>
      </c>
      <c r="L1258" t="s">
        <v>1233</v>
      </c>
      <c r="M1258">
        <v>2</v>
      </c>
      <c r="P1258" s="2" t="s">
        <v>15002</v>
      </c>
      <c r="Q1258" t="s">
        <v>47</v>
      </c>
      <c r="S1258">
        <v>0.85173553000000002</v>
      </c>
      <c r="T1258">
        <v>0.23224114000000001</v>
      </c>
      <c r="U1258">
        <v>0.64657204999999995</v>
      </c>
      <c r="V1258">
        <v>0.10221587</v>
      </c>
      <c r="W1258">
        <v>0.80282399999999998</v>
      </c>
      <c r="X1258">
        <v>1.0291707000000001E-2</v>
      </c>
      <c r="Y1258">
        <v>-0.5</v>
      </c>
      <c r="Z1258">
        <v>0</v>
      </c>
      <c r="AA1258">
        <v>0.23100000000000001</v>
      </c>
      <c r="AB1258">
        <v>0.76900000000000002</v>
      </c>
      <c r="AC1258">
        <v>-0.34</v>
      </c>
      <c r="AD1258" t="s">
        <v>48</v>
      </c>
      <c r="AE1258" t="s">
        <v>48</v>
      </c>
      <c r="AF1258" t="s">
        <v>48</v>
      </c>
    </row>
    <row r="1259" spans="1:32" hidden="1" outlineLevel="1" x14ac:dyDescent="0.2">
      <c r="A1259" t="s">
        <v>15003</v>
      </c>
      <c r="B1259" t="s">
        <v>15004</v>
      </c>
      <c r="C1259" t="s">
        <v>14211</v>
      </c>
      <c r="J1259" t="s">
        <v>15005</v>
      </c>
      <c r="K1259" t="s">
        <v>1210</v>
      </c>
      <c r="L1259" t="s">
        <v>1233</v>
      </c>
      <c r="M1259">
        <v>2</v>
      </c>
      <c r="P1259" s="2" t="s">
        <v>15006</v>
      </c>
      <c r="Q1259" t="s">
        <v>47</v>
      </c>
      <c r="S1259">
        <v>0.35186127</v>
      </c>
      <c r="T1259">
        <v>5.5694580000000002E-3</v>
      </c>
      <c r="U1259">
        <v>0.10178173</v>
      </c>
      <c r="V1259">
        <v>9.84143E-3</v>
      </c>
      <c r="W1259">
        <v>0.37279442000000002</v>
      </c>
      <c r="X1259">
        <v>6.9258080000000003E-3</v>
      </c>
      <c r="Y1259">
        <v>0.23400974025974031</v>
      </c>
      <c r="Z1259">
        <v>6.4000000000000001E-2</v>
      </c>
      <c r="AA1259">
        <v>0.11899999999999999</v>
      </c>
      <c r="AB1259">
        <v>0.81699999999999995</v>
      </c>
      <c r="AC1259">
        <v>-0.70030000000000003</v>
      </c>
      <c r="AD1259" t="s">
        <v>48</v>
      </c>
      <c r="AE1259" t="s">
        <v>48</v>
      </c>
      <c r="AF1259" t="s">
        <v>48</v>
      </c>
    </row>
    <row r="1260" spans="1:32" hidden="1" outlineLevel="1" x14ac:dyDescent="0.2">
      <c r="A1260" t="s">
        <v>15007</v>
      </c>
      <c r="B1260" t="s">
        <v>15008</v>
      </c>
      <c r="C1260" t="s">
        <v>15009</v>
      </c>
      <c r="J1260" t="s">
        <v>15010</v>
      </c>
      <c r="K1260" t="s">
        <v>1210</v>
      </c>
      <c r="L1260" t="s">
        <v>1233</v>
      </c>
      <c r="M1260">
        <v>2</v>
      </c>
      <c r="P1260" s="2" t="s">
        <v>15011</v>
      </c>
      <c r="Q1260" t="s">
        <v>10032</v>
      </c>
      <c r="S1260">
        <v>2.2610498999999999E-2</v>
      </c>
      <c r="T1260">
        <v>1.1777878000000001E-3</v>
      </c>
      <c r="U1260">
        <v>1.8597418000000001E-2</v>
      </c>
      <c r="V1260">
        <v>3.385304E-3</v>
      </c>
      <c r="W1260">
        <v>1.0552894E-2</v>
      </c>
      <c r="X1260">
        <v>7.1199946000000004E-3</v>
      </c>
      <c r="Y1260">
        <v>0.13125000000000001</v>
      </c>
      <c r="Z1260">
        <v>7.4999999999999997E-2</v>
      </c>
      <c r="AA1260">
        <v>5.1999999999999998E-2</v>
      </c>
      <c r="AB1260">
        <v>0.873</v>
      </c>
      <c r="AC1260">
        <v>0.24840000000000001</v>
      </c>
      <c r="AD1260" t="s">
        <v>48</v>
      </c>
      <c r="AE1260" t="s">
        <v>48</v>
      </c>
      <c r="AF1260" t="s">
        <v>48</v>
      </c>
    </row>
    <row r="1261" spans="1:32" hidden="1" outlineLevel="1" x14ac:dyDescent="0.2">
      <c r="A1261" t="s">
        <v>15012</v>
      </c>
      <c r="B1261" t="s">
        <v>15013</v>
      </c>
      <c r="C1261" t="s">
        <v>15014</v>
      </c>
      <c r="J1261" t="s">
        <v>15015</v>
      </c>
      <c r="K1261" t="s">
        <v>1210</v>
      </c>
      <c r="L1261" t="s">
        <v>1233</v>
      </c>
      <c r="M1261">
        <v>4</v>
      </c>
      <c r="P1261" s="2" t="s">
        <v>15016</v>
      </c>
      <c r="Q1261" t="s">
        <v>10060</v>
      </c>
      <c r="S1261">
        <v>0.17458447999999999</v>
      </c>
      <c r="T1261">
        <v>5.6838990000000001E-3</v>
      </c>
      <c r="U1261">
        <v>3.3395279999999999E-2</v>
      </c>
      <c r="V1261">
        <v>1.0877370000000001E-2</v>
      </c>
      <c r="W1261">
        <v>6.5297679999999997E-2</v>
      </c>
      <c r="X1261">
        <v>5.5917133000000001E-2</v>
      </c>
      <c r="Y1261">
        <v>5.5555555555555552E-2</v>
      </c>
      <c r="Z1261">
        <v>9.4E-2</v>
      </c>
      <c r="AA1261">
        <v>9.4E-2</v>
      </c>
      <c r="AB1261">
        <v>0.81200000000000006</v>
      </c>
      <c r="AC1261">
        <v>0</v>
      </c>
      <c r="AD1261" t="s">
        <v>48</v>
      </c>
      <c r="AE1261" t="s">
        <v>48</v>
      </c>
      <c r="AF1261" t="s">
        <v>48</v>
      </c>
    </row>
    <row r="1262" spans="1:32" hidden="1" outlineLevel="1" x14ac:dyDescent="0.2">
      <c r="A1262" t="s">
        <v>15017</v>
      </c>
      <c r="B1262" t="s">
        <v>15018</v>
      </c>
      <c r="C1262" t="s">
        <v>15019</v>
      </c>
      <c r="J1262" t="s">
        <v>15020</v>
      </c>
      <c r="K1262" t="s">
        <v>1210</v>
      </c>
      <c r="L1262" t="s">
        <v>1233</v>
      </c>
      <c r="M1262">
        <v>2</v>
      </c>
      <c r="P1262" s="2" t="s">
        <v>15021</v>
      </c>
      <c r="Q1262" t="s">
        <v>10060</v>
      </c>
      <c r="S1262">
        <v>0.15269235</v>
      </c>
      <c r="T1262">
        <v>3.7956238E-3</v>
      </c>
      <c r="U1262">
        <v>1.8665737000000002E-2</v>
      </c>
      <c r="V1262">
        <v>1.465176E-2</v>
      </c>
      <c r="W1262">
        <v>6.2850160000000002E-2</v>
      </c>
      <c r="X1262">
        <v>9.9810079999999995E-3</v>
      </c>
      <c r="Y1262">
        <v>0</v>
      </c>
      <c r="Z1262">
        <v>8.7999999999999995E-2</v>
      </c>
      <c r="AA1262">
        <v>0</v>
      </c>
      <c r="AB1262">
        <v>0.91200000000000003</v>
      </c>
      <c r="AC1262">
        <v>0.1154</v>
      </c>
      <c r="AD1262" t="s">
        <v>48</v>
      </c>
      <c r="AE1262" t="s">
        <v>48</v>
      </c>
      <c r="AF1262" t="s">
        <v>48</v>
      </c>
    </row>
    <row r="1263" spans="1:32" hidden="1" outlineLevel="1" x14ac:dyDescent="0.2">
      <c r="A1263" t="s">
        <v>15022</v>
      </c>
      <c r="B1263" t="s">
        <v>15023</v>
      </c>
      <c r="C1263" t="s">
        <v>15024</v>
      </c>
      <c r="J1263" t="s">
        <v>15025</v>
      </c>
      <c r="K1263" t="s">
        <v>1210</v>
      </c>
      <c r="L1263" t="s">
        <v>1233</v>
      </c>
      <c r="M1263">
        <v>2</v>
      </c>
      <c r="P1263" s="2" t="s">
        <v>15026</v>
      </c>
      <c r="Q1263" t="s">
        <v>47</v>
      </c>
      <c r="S1263">
        <v>0.20335422</v>
      </c>
      <c r="T1263">
        <v>3.0899047999999999E-3</v>
      </c>
      <c r="U1263">
        <v>2.5634222000000002E-2</v>
      </c>
      <c r="V1263">
        <v>1.0433395E-2</v>
      </c>
      <c r="W1263">
        <v>0.10440776</v>
      </c>
      <c r="X1263">
        <v>6.1490620000000003E-3</v>
      </c>
      <c r="Y1263">
        <v>-0.4</v>
      </c>
      <c r="Z1263">
        <v>0</v>
      </c>
      <c r="AA1263">
        <v>0.188</v>
      </c>
      <c r="AB1263">
        <v>0.81200000000000006</v>
      </c>
      <c r="AC1263">
        <v>-0.57089999999999996</v>
      </c>
      <c r="AD1263" t="s">
        <v>48</v>
      </c>
      <c r="AE1263" t="s">
        <v>48</v>
      </c>
      <c r="AF1263" t="s">
        <v>48</v>
      </c>
    </row>
    <row r="1264" spans="1:32" hidden="1" outlineLevel="1" x14ac:dyDescent="0.2">
      <c r="A1264" t="s">
        <v>15027</v>
      </c>
      <c r="B1264" t="s">
        <v>15028</v>
      </c>
      <c r="C1264" t="s">
        <v>15029</v>
      </c>
      <c r="J1264" t="s">
        <v>15030</v>
      </c>
      <c r="K1264" t="s">
        <v>1210</v>
      </c>
      <c r="L1264" t="s">
        <v>1233</v>
      </c>
      <c r="M1264">
        <v>2</v>
      </c>
      <c r="P1264" s="2" t="s">
        <v>15031</v>
      </c>
      <c r="Q1264" t="s">
        <v>47</v>
      </c>
      <c r="S1264">
        <v>0.25727063</v>
      </c>
      <c r="T1264">
        <v>1.4447021000000001E-2</v>
      </c>
      <c r="U1264">
        <v>0.1612468</v>
      </c>
      <c r="V1264">
        <v>2.2791367E-2</v>
      </c>
      <c r="W1264">
        <v>0.14150882000000001</v>
      </c>
      <c r="X1264">
        <v>5.2361030000000003E-2</v>
      </c>
      <c r="Y1264">
        <v>0.12321428571428571</v>
      </c>
      <c r="Z1264">
        <v>0.13200000000000001</v>
      </c>
      <c r="AA1264">
        <v>9.4E-2</v>
      </c>
      <c r="AB1264">
        <v>0.77400000000000002</v>
      </c>
      <c r="AC1264">
        <v>0.50929999999999997</v>
      </c>
      <c r="AD1264" t="s">
        <v>48</v>
      </c>
      <c r="AE1264" t="s">
        <v>48</v>
      </c>
      <c r="AF1264" t="s">
        <v>48</v>
      </c>
    </row>
    <row r="1265" spans="1:32" hidden="1" outlineLevel="1" x14ac:dyDescent="0.2">
      <c r="A1265" t="s">
        <v>15032</v>
      </c>
      <c r="B1265" t="s">
        <v>15033</v>
      </c>
      <c r="C1265" t="s">
        <v>15034</v>
      </c>
      <c r="J1265" t="s">
        <v>15035</v>
      </c>
      <c r="K1265" t="s">
        <v>1210</v>
      </c>
      <c r="L1265" t="s">
        <v>1233</v>
      </c>
      <c r="M1265">
        <v>2</v>
      </c>
      <c r="P1265" s="2" t="s">
        <v>15036</v>
      </c>
      <c r="Q1265" t="s">
        <v>47</v>
      </c>
      <c r="S1265">
        <v>0.18269104</v>
      </c>
      <c r="T1265">
        <v>2.7847290000000001E-3</v>
      </c>
      <c r="U1265">
        <v>1.5557245000000001E-2</v>
      </c>
      <c r="V1265">
        <v>7.4365693000000002E-3</v>
      </c>
      <c r="W1265">
        <v>8.36065E-2</v>
      </c>
      <c r="X1265">
        <v>6.8740249999999998E-3</v>
      </c>
      <c r="Y1265">
        <v>0.5</v>
      </c>
      <c r="Z1265">
        <v>0.26100000000000001</v>
      </c>
      <c r="AA1265">
        <v>0</v>
      </c>
      <c r="AB1265">
        <v>0.73899999999999999</v>
      </c>
      <c r="AC1265">
        <v>0.64859999999999995</v>
      </c>
      <c r="AD1265" t="s">
        <v>48</v>
      </c>
      <c r="AE1265" t="s">
        <v>48</v>
      </c>
      <c r="AF1265" t="s">
        <v>48</v>
      </c>
    </row>
    <row r="1266" spans="1:32" hidden="1" outlineLevel="1" x14ac:dyDescent="0.2">
      <c r="A1266" t="s">
        <v>15037</v>
      </c>
      <c r="B1266" t="s">
        <v>15038</v>
      </c>
      <c r="C1266" t="s">
        <v>15039</v>
      </c>
      <c r="J1266" t="s">
        <v>15040</v>
      </c>
      <c r="K1266" t="s">
        <v>1210</v>
      </c>
      <c r="L1266" t="s">
        <v>1233</v>
      </c>
      <c r="M1266">
        <v>2</v>
      </c>
      <c r="P1266" s="2" t="s">
        <v>15041</v>
      </c>
      <c r="Q1266" t="s">
        <v>10150</v>
      </c>
      <c r="S1266">
        <v>1.6587201999999999E-2</v>
      </c>
      <c r="T1266">
        <v>8.2015989999999997E-4</v>
      </c>
      <c r="U1266">
        <v>1.7299367E-2</v>
      </c>
      <c r="V1266">
        <v>2.2938670000000002E-3</v>
      </c>
      <c r="W1266">
        <v>8.8238840000000006E-3</v>
      </c>
      <c r="X1266">
        <v>6.6151096999999999E-3</v>
      </c>
      <c r="Y1266">
        <v>0.19</v>
      </c>
      <c r="Z1266">
        <v>0.109</v>
      </c>
      <c r="AA1266">
        <v>3.4000000000000002E-2</v>
      </c>
      <c r="AB1266">
        <v>0.85699999999999998</v>
      </c>
      <c r="AC1266">
        <v>0.55740000000000001</v>
      </c>
      <c r="AD1266" t="s">
        <v>48</v>
      </c>
      <c r="AE1266" t="s">
        <v>48</v>
      </c>
      <c r="AF1266" t="s">
        <v>48</v>
      </c>
    </row>
    <row r="1267" spans="1:32" hidden="1" outlineLevel="1" x14ac:dyDescent="0.2">
      <c r="A1267" t="s">
        <v>15042</v>
      </c>
      <c r="B1267" t="s">
        <v>15043</v>
      </c>
      <c r="C1267" t="s">
        <v>15044</v>
      </c>
      <c r="J1267" t="s">
        <v>15045</v>
      </c>
      <c r="K1267" t="s">
        <v>1210</v>
      </c>
      <c r="L1267" t="s">
        <v>1233</v>
      </c>
      <c r="M1267">
        <v>2</v>
      </c>
      <c r="P1267" s="2" t="s">
        <v>15046</v>
      </c>
      <c r="Q1267" t="s">
        <v>47</v>
      </c>
      <c r="S1267">
        <v>0.20102765</v>
      </c>
      <c r="T1267">
        <v>3.7574767999999999E-3</v>
      </c>
      <c r="U1267">
        <v>2.5087673000000001E-2</v>
      </c>
      <c r="V1267">
        <v>1.6661539999999999E-2</v>
      </c>
      <c r="W1267">
        <v>0.14874944000000001</v>
      </c>
      <c r="X1267">
        <v>6.7575129999999997E-3</v>
      </c>
      <c r="Y1267">
        <v>3.2870370370370362E-2</v>
      </c>
      <c r="Z1267">
        <v>0.23699999999999999</v>
      </c>
      <c r="AA1267">
        <v>4.5999999999999999E-2</v>
      </c>
      <c r="AB1267">
        <v>0.71699999999999997</v>
      </c>
      <c r="AC1267">
        <v>0.95499999999999996</v>
      </c>
      <c r="AD1267" t="s">
        <v>48</v>
      </c>
      <c r="AE1267" t="s">
        <v>48</v>
      </c>
      <c r="AF1267" t="s">
        <v>48</v>
      </c>
    </row>
    <row r="1268" spans="1:32" hidden="1" outlineLevel="1" x14ac:dyDescent="0.2">
      <c r="A1268" t="s">
        <v>15047</v>
      </c>
      <c r="B1268" t="s">
        <v>15048</v>
      </c>
      <c r="C1268" t="s">
        <v>15049</v>
      </c>
      <c r="J1268" t="s">
        <v>15050</v>
      </c>
      <c r="K1268" t="s">
        <v>1210</v>
      </c>
      <c r="L1268" t="s">
        <v>1233</v>
      </c>
      <c r="M1268">
        <v>2</v>
      </c>
      <c r="P1268" s="2" t="s">
        <v>15051</v>
      </c>
      <c r="Q1268" t="s">
        <v>47</v>
      </c>
      <c r="S1268">
        <v>7.7668175000000006E-2</v>
      </c>
      <c r="T1268">
        <v>1.707077E-3</v>
      </c>
      <c r="U1268">
        <v>1.4600785999999999E-2</v>
      </c>
      <c r="V1268">
        <v>7.1405866000000002E-3</v>
      </c>
      <c r="W1268">
        <v>2.8942931000000002E-2</v>
      </c>
      <c r="X1268">
        <v>7.637825E-3</v>
      </c>
      <c r="Y1268">
        <v>-0.6</v>
      </c>
      <c r="Z1268">
        <v>0.32100000000000001</v>
      </c>
      <c r="AA1268">
        <v>0.16700000000000001</v>
      </c>
      <c r="AB1268">
        <v>0.51300000000000001</v>
      </c>
      <c r="AC1268">
        <v>0.34</v>
      </c>
      <c r="AD1268" t="s">
        <v>48</v>
      </c>
      <c r="AE1268" t="s">
        <v>48</v>
      </c>
      <c r="AF1268" t="s">
        <v>48</v>
      </c>
    </row>
    <row r="1269" spans="1:32" hidden="1" outlineLevel="1" x14ac:dyDescent="0.2">
      <c r="A1269" t="s">
        <v>15052</v>
      </c>
      <c r="B1269" t="s">
        <v>15053</v>
      </c>
      <c r="C1269" t="s">
        <v>15054</v>
      </c>
      <c r="J1269" t="s">
        <v>15055</v>
      </c>
      <c r="K1269" t="s">
        <v>1210</v>
      </c>
      <c r="L1269" t="s">
        <v>1233</v>
      </c>
      <c r="M1269">
        <v>2</v>
      </c>
      <c r="P1269" s="2" t="s">
        <v>15056</v>
      </c>
      <c r="Q1269" t="s">
        <v>47</v>
      </c>
      <c r="S1269">
        <v>0.104795754</v>
      </c>
      <c r="T1269">
        <v>3.3760069999999999E-3</v>
      </c>
      <c r="U1269">
        <v>2.2149978000000001E-2</v>
      </c>
      <c r="V1269">
        <v>6.1786419999999998E-3</v>
      </c>
      <c r="W1269">
        <v>2.3350900000000001E-2</v>
      </c>
      <c r="X1269">
        <v>1.0809536999999999E-2</v>
      </c>
      <c r="Y1269">
        <v>0.17499999999999999</v>
      </c>
      <c r="Z1269">
        <v>0.17299999999999999</v>
      </c>
      <c r="AA1269">
        <v>0</v>
      </c>
      <c r="AB1269">
        <v>0.82699999999999996</v>
      </c>
      <c r="AC1269">
        <v>0.31819999999999998</v>
      </c>
      <c r="AD1269" t="s">
        <v>48</v>
      </c>
      <c r="AE1269" t="s">
        <v>48</v>
      </c>
      <c r="AF1269" t="s">
        <v>48</v>
      </c>
    </row>
    <row r="1270" spans="1:32" hidden="1" outlineLevel="1" x14ac:dyDescent="0.2">
      <c r="A1270" t="s">
        <v>15057</v>
      </c>
      <c r="B1270" t="s">
        <v>15058</v>
      </c>
      <c r="C1270" t="s">
        <v>15059</v>
      </c>
      <c r="J1270" t="s">
        <v>15060</v>
      </c>
      <c r="K1270" t="s">
        <v>1210</v>
      </c>
      <c r="L1270" t="s">
        <v>1233</v>
      </c>
      <c r="M1270">
        <v>1</v>
      </c>
      <c r="P1270" s="2" t="s">
        <v>15061</v>
      </c>
      <c r="Q1270" t="s">
        <v>47</v>
      </c>
      <c r="S1270">
        <v>0.27975296999999999</v>
      </c>
      <c r="T1270">
        <v>1.1138916E-2</v>
      </c>
      <c r="U1270">
        <v>5.3936820000000003E-2</v>
      </c>
      <c r="V1270">
        <v>3.4042786999999998E-2</v>
      </c>
      <c r="W1270">
        <v>9.2704449999999994E-2</v>
      </c>
      <c r="X1270">
        <v>0.13751452</v>
      </c>
      <c r="Y1270">
        <v>0.3</v>
      </c>
      <c r="Z1270">
        <v>0.32600000000000001</v>
      </c>
      <c r="AA1270">
        <v>0.111</v>
      </c>
      <c r="AB1270">
        <v>0.56299999999999994</v>
      </c>
      <c r="AC1270">
        <v>0.84019999999999995</v>
      </c>
      <c r="AD1270" t="s">
        <v>48</v>
      </c>
      <c r="AE1270" t="s">
        <v>48</v>
      </c>
      <c r="AF1270" t="s">
        <v>48</v>
      </c>
    </row>
    <row r="1271" spans="1:32" hidden="1" outlineLevel="1" x14ac:dyDescent="0.2">
      <c r="A1271" t="s">
        <v>15062</v>
      </c>
      <c r="B1271" t="s">
        <v>15063</v>
      </c>
      <c r="C1271" t="s">
        <v>15064</v>
      </c>
      <c r="J1271" t="s">
        <v>15065</v>
      </c>
      <c r="K1271" t="s">
        <v>1210</v>
      </c>
      <c r="L1271" t="s">
        <v>1233</v>
      </c>
      <c r="M1271">
        <v>1</v>
      </c>
      <c r="P1271" s="2" t="s">
        <v>15066</v>
      </c>
      <c r="Q1271" t="s">
        <v>47</v>
      </c>
      <c r="S1271">
        <v>0.47886392</v>
      </c>
      <c r="T1271">
        <v>2.3076923999999999E-2</v>
      </c>
      <c r="U1271">
        <v>0.59166485000000002</v>
      </c>
      <c r="V1271">
        <v>2.8016793000000002E-2</v>
      </c>
      <c r="W1271">
        <v>0.28791865999999999</v>
      </c>
      <c r="X1271">
        <v>8.9194559999999992E-3</v>
      </c>
      <c r="Y1271">
        <v>-4.0178571428571451E-3</v>
      </c>
      <c r="Z1271">
        <v>5.2999999999999999E-2</v>
      </c>
      <c r="AA1271">
        <v>8.8999999999999996E-2</v>
      </c>
      <c r="AB1271">
        <v>0.85799999999999998</v>
      </c>
      <c r="AC1271">
        <v>-0.31640000000000001</v>
      </c>
      <c r="AD1271" t="s">
        <v>48</v>
      </c>
      <c r="AE1271" t="s">
        <v>48</v>
      </c>
      <c r="AF1271" t="s">
        <v>48</v>
      </c>
    </row>
    <row r="1272" spans="1:32" hidden="1" outlineLevel="1" x14ac:dyDescent="0.2">
      <c r="A1272" t="s">
        <v>15067</v>
      </c>
      <c r="B1272" t="s">
        <v>15068</v>
      </c>
      <c r="C1272" t="s">
        <v>15069</v>
      </c>
      <c r="J1272" t="s">
        <v>15070</v>
      </c>
      <c r="K1272" t="s">
        <v>1210</v>
      </c>
      <c r="L1272" t="s">
        <v>1233</v>
      </c>
      <c r="M1272">
        <v>1</v>
      </c>
      <c r="P1272" s="2" t="s">
        <v>15071</v>
      </c>
      <c r="Q1272" t="s">
        <v>10060</v>
      </c>
      <c r="S1272">
        <v>0.60254883999999997</v>
      </c>
      <c r="T1272">
        <v>2.9626916999999999E-2</v>
      </c>
      <c r="U1272">
        <v>0.67509039999999998</v>
      </c>
      <c r="V1272">
        <v>1.9776696E-2</v>
      </c>
      <c r="W1272">
        <v>0.36798461999999998</v>
      </c>
      <c r="X1272">
        <v>8.8676729999999995E-3</v>
      </c>
      <c r="Y1272">
        <v>0.36944444444444441</v>
      </c>
      <c r="Z1272">
        <v>0.125</v>
      </c>
      <c r="AA1272">
        <v>9.6000000000000002E-2</v>
      </c>
      <c r="AB1272">
        <v>0.77900000000000003</v>
      </c>
      <c r="AC1272">
        <v>0.15310000000000001</v>
      </c>
      <c r="AD1272" t="s">
        <v>48</v>
      </c>
      <c r="AE1272" t="s">
        <v>48</v>
      </c>
      <c r="AF1272" t="s">
        <v>48</v>
      </c>
    </row>
    <row r="1273" spans="1:32" hidden="1" outlineLevel="1" x14ac:dyDescent="0.2">
      <c r="A1273" t="s">
        <v>15072</v>
      </c>
      <c r="B1273" t="s">
        <v>15073</v>
      </c>
      <c r="C1273" t="s">
        <v>15074</v>
      </c>
      <c r="J1273" t="s">
        <v>15075</v>
      </c>
      <c r="K1273" t="s">
        <v>1210</v>
      </c>
      <c r="L1273" t="s">
        <v>1233</v>
      </c>
      <c r="M1273">
        <v>1</v>
      </c>
      <c r="P1273" s="2" t="s">
        <v>15076</v>
      </c>
      <c r="Q1273" t="s">
        <v>47</v>
      </c>
      <c r="S1273">
        <v>2.8502874000000001E-2</v>
      </c>
      <c r="T1273">
        <v>9.2029570000000003E-4</v>
      </c>
      <c r="U1273">
        <v>1.4839902E-2</v>
      </c>
      <c r="V1273">
        <v>1.8776412000000001E-3</v>
      </c>
      <c r="W1273">
        <v>1.2870909E-2</v>
      </c>
      <c r="X1273">
        <v>7.2235605000000001E-3</v>
      </c>
      <c r="Y1273">
        <v>-0.34999999999999992</v>
      </c>
      <c r="Z1273">
        <v>2.5999999999999999E-2</v>
      </c>
      <c r="AA1273">
        <v>6.4000000000000001E-2</v>
      </c>
      <c r="AB1273">
        <v>0.91</v>
      </c>
      <c r="AC1273">
        <v>-0.5706</v>
      </c>
      <c r="AD1273" t="s">
        <v>48</v>
      </c>
      <c r="AE1273" t="s">
        <v>48</v>
      </c>
      <c r="AF1273" t="s">
        <v>48</v>
      </c>
    </row>
    <row r="1274" spans="1:32" hidden="1" outlineLevel="1" x14ac:dyDescent="0.2">
      <c r="A1274" t="s">
        <v>15077</v>
      </c>
      <c r="B1274" t="s">
        <v>15078</v>
      </c>
      <c r="C1274" t="s">
        <v>15079</v>
      </c>
      <c r="J1274" t="s">
        <v>15080</v>
      </c>
      <c r="K1274" t="s">
        <v>1210</v>
      </c>
      <c r="L1274" t="s">
        <v>1233</v>
      </c>
      <c r="M1274">
        <v>1</v>
      </c>
      <c r="P1274" s="2" t="s">
        <v>15081</v>
      </c>
      <c r="Q1274" t="s">
        <v>47</v>
      </c>
      <c r="S1274">
        <v>0.16418650000000001</v>
      </c>
      <c r="T1274">
        <v>7.2860720000000002E-3</v>
      </c>
      <c r="U1274">
        <v>8.7107169999999998E-2</v>
      </c>
      <c r="V1274">
        <v>1.2641981E-2</v>
      </c>
      <c r="W1274">
        <v>6.3024990000000003E-2</v>
      </c>
      <c r="X1274">
        <v>7.9485230000000007E-3</v>
      </c>
      <c r="Y1274">
        <v>0.2300925925925926</v>
      </c>
      <c r="Z1274">
        <v>0.14899999999999999</v>
      </c>
      <c r="AA1274">
        <v>9.8000000000000004E-2</v>
      </c>
      <c r="AB1274">
        <v>0.752</v>
      </c>
      <c r="AC1274">
        <v>0.92910000000000004</v>
      </c>
      <c r="AD1274" t="s">
        <v>48</v>
      </c>
      <c r="AE1274" t="s">
        <v>48</v>
      </c>
      <c r="AF1274" t="s">
        <v>48</v>
      </c>
    </row>
    <row r="1275" spans="1:32" hidden="1" outlineLevel="1" x14ac:dyDescent="0.2">
      <c r="A1275" t="s">
        <v>15082</v>
      </c>
      <c r="B1275" t="s">
        <v>15083</v>
      </c>
      <c r="C1275" t="s">
        <v>15084</v>
      </c>
      <c r="J1275" t="s">
        <v>15085</v>
      </c>
      <c r="K1275" t="s">
        <v>1210</v>
      </c>
      <c r="L1275" t="s">
        <v>1233</v>
      </c>
      <c r="M1275">
        <v>1</v>
      </c>
      <c r="P1275" s="2" t="s">
        <v>15086</v>
      </c>
      <c r="Q1275" t="s">
        <v>47</v>
      </c>
      <c r="S1275">
        <v>0.82995890000000005</v>
      </c>
      <c r="T1275">
        <v>0.232236</v>
      </c>
      <c r="U1275">
        <v>0.84506535999999999</v>
      </c>
      <c r="V1275">
        <v>5.1353373000000001E-2</v>
      </c>
      <c r="W1275">
        <v>0.66773190000000004</v>
      </c>
      <c r="X1275">
        <v>1.0032792E-2</v>
      </c>
      <c r="Y1275">
        <v>4.9999999999999989E-2</v>
      </c>
      <c r="Z1275">
        <v>0.16</v>
      </c>
      <c r="AA1275">
        <v>0.13300000000000001</v>
      </c>
      <c r="AB1275">
        <v>0.70699999999999996</v>
      </c>
      <c r="AC1275">
        <v>0.25</v>
      </c>
      <c r="AD1275" t="s">
        <v>48</v>
      </c>
      <c r="AE1275" t="s">
        <v>48</v>
      </c>
      <c r="AF1275" t="s">
        <v>48</v>
      </c>
    </row>
    <row r="1276" spans="1:32" hidden="1" outlineLevel="1" x14ac:dyDescent="0.2">
      <c r="A1276" t="s">
        <v>15087</v>
      </c>
      <c r="B1276" t="s">
        <v>15088</v>
      </c>
      <c r="C1276" t="s">
        <v>15089</v>
      </c>
      <c r="J1276" t="s">
        <v>15090</v>
      </c>
      <c r="K1276" t="s">
        <v>1210</v>
      </c>
      <c r="L1276" t="s">
        <v>1233</v>
      </c>
      <c r="M1276">
        <v>1</v>
      </c>
      <c r="P1276" s="2" t="s">
        <v>15091</v>
      </c>
      <c r="Q1276" t="s">
        <v>47</v>
      </c>
      <c r="S1276">
        <v>2.7088705000000001E-2</v>
      </c>
      <c r="T1276">
        <v>9.4890594000000003E-4</v>
      </c>
      <c r="U1276">
        <v>1.2312118E-2</v>
      </c>
      <c r="V1276">
        <v>1.7204003000000001E-3</v>
      </c>
      <c r="W1276">
        <v>1.3364912E-2</v>
      </c>
      <c r="X1276">
        <v>8.2074385000000007E-3</v>
      </c>
      <c r="Y1276">
        <v>0.7</v>
      </c>
      <c r="Z1276">
        <v>0.33100000000000002</v>
      </c>
      <c r="AA1276">
        <v>0</v>
      </c>
      <c r="AB1276">
        <v>0.66900000000000004</v>
      </c>
      <c r="AC1276">
        <v>0.81259999999999999</v>
      </c>
      <c r="AD1276" t="s">
        <v>48</v>
      </c>
      <c r="AE1276" t="s">
        <v>48</v>
      </c>
      <c r="AF1276" t="s">
        <v>48</v>
      </c>
    </row>
    <row r="1277" spans="1:32" hidden="1" outlineLevel="1" x14ac:dyDescent="0.2">
      <c r="A1277" t="s">
        <v>15092</v>
      </c>
      <c r="B1277" t="s">
        <v>15093</v>
      </c>
      <c r="C1277" t="s">
        <v>15094</v>
      </c>
      <c r="J1277" t="s">
        <v>15095</v>
      </c>
      <c r="K1277" t="s">
        <v>1210</v>
      </c>
      <c r="L1277" t="s">
        <v>1233</v>
      </c>
      <c r="M1277">
        <v>1</v>
      </c>
      <c r="P1277" s="2" t="s">
        <v>15096</v>
      </c>
      <c r="Q1277" t="s">
        <v>47</v>
      </c>
      <c r="S1277">
        <v>3.8755610000000003E-2</v>
      </c>
      <c r="T1277">
        <v>7.3909759999999996E-4</v>
      </c>
      <c r="U1277">
        <v>1.2448753999999999E-2</v>
      </c>
      <c r="V1277">
        <v>2.0903789999999998E-3</v>
      </c>
      <c r="W1277">
        <v>2.0256994E-2</v>
      </c>
      <c r="X1277">
        <v>5.8513096999999997E-3</v>
      </c>
      <c r="Y1277">
        <v>-8.0727272727272731E-2</v>
      </c>
      <c r="Z1277">
        <v>0</v>
      </c>
      <c r="AA1277">
        <v>0.17599999999999999</v>
      </c>
      <c r="AB1277">
        <v>0.82399999999999995</v>
      </c>
      <c r="AC1277">
        <v>-0.82850000000000001</v>
      </c>
      <c r="AD1277" t="s">
        <v>48</v>
      </c>
      <c r="AE1277" t="s">
        <v>48</v>
      </c>
      <c r="AF1277" t="s">
        <v>48</v>
      </c>
    </row>
    <row r="1278" spans="1:32" hidden="1" outlineLevel="1" x14ac:dyDescent="0.2">
      <c r="A1278" t="s">
        <v>15097</v>
      </c>
      <c r="B1278" t="s">
        <v>15098</v>
      </c>
      <c r="C1278" t="s">
        <v>15099</v>
      </c>
      <c r="J1278" t="s">
        <v>15100</v>
      </c>
      <c r="K1278" t="s">
        <v>1210</v>
      </c>
      <c r="L1278" t="s">
        <v>1233</v>
      </c>
      <c r="M1278">
        <v>-2</v>
      </c>
      <c r="P1278" s="2" t="s">
        <v>15101</v>
      </c>
      <c r="Q1278" t="s">
        <v>47</v>
      </c>
      <c r="S1278">
        <v>0.28548008000000002</v>
      </c>
      <c r="T1278">
        <v>6.4468384E-3</v>
      </c>
      <c r="U1278">
        <v>7.8378424000000002E-2</v>
      </c>
      <c r="V1278">
        <v>2.0681097999999998E-2</v>
      </c>
      <c r="W1278">
        <v>0.26957804000000002</v>
      </c>
      <c r="X1278">
        <v>7.0293739999999997E-3</v>
      </c>
      <c r="Y1278">
        <v>-6.5151515151515155E-2</v>
      </c>
      <c r="Z1278">
        <v>0.128</v>
      </c>
      <c r="AA1278">
        <v>7.6999999999999999E-2</v>
      </c>
      <c r="AB1278">
        <v>0.79500000000000004</v>
      </c>
      <c r="AC1278">
        <v>0.6391</v>
      </c>
      <c r="AD1278" t="s">
        <v>48</v>
      </c>
      <c r="AE1278" t="s">
        <v>48</v>
      </c>
      <c r="AF1278" t="s">
        <v>48</v>
      </c>
    </row>
    <row r="1279" spans="1:32" hidden="1" outlineLevel="1" x14ac:dyDescent="0.2">
      <c r="A1279" t="s">
        <v>15102</v>
      </c>
      <c r="B1279" t="s">
        <v>15103</v>
      </c>
      <c r="C1279" t="s">
        <v>15104</v>
      </c>
      <c r="J1279" t="s">
        <v>15105</v>
      </c>
      <c r="K1279" t="s">
        <v>1210</v>
      </c>
      <c r="L1279" t="s">
        <v>1233</v>
      </c>
      <c r="M1279">
        <v>-10</v>
      </c>
      <c r="P1279" s="2" t="s">
        <v>15106</v>
      </c>
      <c r="Q1279" t="s">
        <v>47</v>
      </c>
      <c r="S1279">
        <v>6.2631740000000005E-2</v>
      </c>
      <c r="T1279">
        <v>1.707077E-3</v>
      </c>
      <c r="U1279">
        <v>1.5693881999999999E-2</v>
      </c>
      <c r="V1279">
        <v>5.7346675999999999E-3</v>
      </c>
      <c r="W1279">
        <v>2.4124375999999999E-2</v>
      </c>
      <c r="X1279">
        <v>7.8061199999999997E-3</v>
      </c>
      <c r="Y1279">
        <v>0.15208333333333329</v>
      </c>
      <c r="Z1279">
        <v>4.7E-2</v>
      </c>
      <c r="AA1279">
        <v>7.4999999999999997E-2</v>
      </c>
      <c r="AB1279">
        <v>0.878</v>
      </c>
      <c r="AC1279">
        <v>-0.1053</v>
      </c>
      <c r="AD1279" t="s">
        <v>48</v>
      </c>
      <c r="AE1279" t="s">
        <v>48</v>
      </c>
      <c r="AF1279" t="s">
        <v>48</v>
      </c>
    </row>
    <row r="1280" spans="1:32" hidden="1" outlineLevel="1" x14ac:dyDescent="0.2">
      <c r="A1280" t="s">
        <v>15107</v>
      </c>
      <c r="B1280" t="s">
        <v>15108</v>
      </c>
      <c r="C1280" t="s">
        <v>15109</v>
      </c>
      <c r="J1280" t="s">
        <v>15110</v>
      </c>
      <c r="K1280" t="s">
        <v>1210</v>
      </c>
      <c r="L1280" t="s">
        <v>1233</v>
      </c>
      <c r="M1280">
        <v>0</v>
      </c>
      <c r="P1280" s="2" t="s">
        <v>15111</v>
      </c>
      <c r="Q1280" t="s">
        <v>47</v>
      </c>
      <c r="S1280">
        <v>0.11181668</v>
      </c>
      <c r="T1280">
        <v>2.231598E-3</v>
      </c>
      <c r="U1280">
        <v>2.167175E-2</v>
      </c>
      <c r="V1280">
        <v>1.5154205E-2</v>
      </c>
      <c r="W1280">
        <v>3.3680726000000001E-2</v>
      </c>
      <c r="X1280">
        <v>6.5374350000000003E-3</v>
      </c>
      <c r="Y1280">
        <v>4.9999999999999989E-2</v>
      </c>
      <c r="Z1280">
        <v>0.17899999999999999</v>
      </c>
      <c r="AA1280">
        <v>0.22500000000000001</v>
      </c>
      <c r="AB1280">
        <v>0.59599999999999997</v>
      </c>
      <c r="AC1280">
        <v>-0.1779</v>
      </c>
      <c r="AD1280" t="s">
        <v>48</v>
      </c>
      <c r="AE1280" t="s">
        <v>48</v>
      </c>
      <c r="AF1280" t="s">
        <v>48</v>
      </c>
    </row>
    <row r="1281" spans="1:32" hidden="1" outlineLevel="1" x14ac:dyDescent="0.2">
      <c r="A1281" t="s">
        <v>15112</v>
      </c>
      <c r="B1281" t="s">
        <v>15113</v>
      </c>
      <c r="C1281" t="s">
        <v>15114</v>
      </c>
      <c r="J1281" t="s">
        <v>15115</v>
      </c>
      <c r="K1281" t="s">
        <v>1210</v>
      </c>
      <c r="L1281" t="s">
        <v>1233</v>
      </c>
      <c r="M1281">
        <v>0</v>
      </c>
      <c r="P1281" s="2" t="s">
        <v>15116</v>
      </c>
      <c r="Q1281" t="s">
        <v>47</v>
      </c>
      <c r="S1281">
        <v>1.3068704E-2</v>
      </c>
      <c r="T1281">
        <v>5.8174132999999997E-4</v>
      </c>
      <c r="U1281">
        <v>1.0143006E-2</v>
      </c>
      <c r="V1281">
        <v>2.1273769000000001E-3</v>
      </c>
      <c r="W1281">
        <v>8.9378849999999996E-3</v>
      </c>
      <c r="X1281">
        <v>6.1814263E-3</v>
      </c>
      <c r="Y1281">
        <v>0.28333333333333333</v>
      </c>
      <c r="Z1281">
        <v>0.24099999999999999</v>
      </c>
      <c r="AA1281">
        <v>0</v>
      </c>
      <c r="AB1281">
        <v>0.75900000000000001</v>
      </c>
      <c r="AC1281">
        <v>0.95050000000000001</v>
      </c>
      <c r="AD1281" t="s">
        <v>48</v>
      </c>
      <c r="AE1281" t="s">
        <v>48</v>
      </c>
      <c r="AF1281" t="s">
        <v>48</v>
      </c>
    </row>
    <row r="1282" spans="1:32" hidden="1" outlineLevel="1" x14ac:dyDescent="0.2">
      <c r="A1282" t="s">
        <v>15117</v>
      </c>
      <c r="B1282" t="s">
        <v>15118</v>
      </c>
      <c r="C1282" t="s">
        <v>15119</v>
      </c>
      <c r="J1282" t="s">
        <v>15120</v>
      </c>
      <c r="K1282" t="s">
        <v>1210</v>
      </c>
      <c r="L1282" t="s">
        <v>1233</v>
      </c>
      <c r="M1282">
        <v>0</v>
      </c>
      <c r="P1282" s="2" t="s">
        <v>15121</v>
      </c>
      <c r="Q1282" t="s">
        <v>47</v>
      </c>
      <c r="S1282">
        <v>0.13388206</v>
      </c>
      <c r="T1282">
        <v>2.6512146E-3</v>
      </c>
      <c r="U1282">
        <v>2.8913507000000001E-2</v>
      </c>
      <c r="V1282">
        <v>4.4767404999999996E-3</v>
      </c>
      <c r="W1282">
        <v>6.7570359999999996E-2</v>
      </c>
      <c r="X1282">
        <v>6.2979385000000001E-3</v>
      </c>
      <c r="Y1282">
        <v>0.7</v>
      </c>
      <c r="Z1282">
        <v>7.1999999999999995E-2</v>
      </c>
      <c r="AA1282">
        <v>0</v>
      </c>
      <c r="AB1282">
        <v>0.92800000000000005</v>
      </c>
      <c r="AC1282">
        <v>0.49390000000000001</v>
      </c>
      <c r="AD1282" t="s">
        <v>48</v>
      </c>
      <c r="AE1282" t="s">
        <v>48</v>
      </c>
      <c r="AF1282" t="s">
        <v>48</v>
      </c>
    </row>
    <row r="1283" spans="1:32" hidden="1" outlineLevel="1" x14ac:dyDescent="0.2">
      <c r="A1283" t="s">
        <v>15122</v>
      </c>
      <c r="B1283" t="s">
        <v>15123</v>
      </c>
      <c r="C1283" t="s">
        <v>15124</v>
      </c>
      <c r="J1283" t="s">
        <v>15125</v>
      </c>
      <c r="K1283" t="s">
        <v>1210</v>
      </c>
      <c r="L1283" t="s">
        <v>1233</v>
      </c>
      <c r="M1283">
        <v>0</v>
      </c>
      <c r="P1283" s="2" t="s">
        <v>15126</v>
      </c>
      <c r="Q1283" t="s">
        <v>47</v>
      </c>
      <c r="S1283">
        <v>2.3317584999999998E-2</v>
      </c>
      <c r="T1283">
        <v>9.5367430000000005E-4</v>
      </c>
      <c r="U1283">
        <v>1.3610168000000001E-2</v>
      </c>
      <c r="V1283">
        <v>2.2013724999999998E-3</v>
      </c>
      <c r="W1283">
        <v>1.2338906E-2</v>
      </c>
      <c r="X1283">
        <v>6.7704590000000004E-3</v>
      </c>
      <c r="Y1283">
        <v>0.2</v>
      </c>
      <c r="Z1283">
        <v>0</v>
      </c>
      <c r="AA1283">
        <v>0</v>
      </c>
      <c r="AB1283">
        <v>1</v>
      </c>
      <c r="AC1283">
        <v>0</v>
      </c>
      <c r="AD1283" t="s">
        <v>48</v>
      </c>
      <c r="AE1283" t="s">
        <v>48</v>
      </c>
      <c r="AF1283" t="s">
        <v>48</v>
      </c>
    </row>
    <row r="1284" spans="1:32" hidden="1" outlineLevel="1" x14ac:dyDescent="0.2">
      <c r="A1284" t="s">
        <v>15127</v>
      </c>
      <c r="B1284" t="s">
        <v>15128</v>
      </c>
      <c r="C1284" t="s">
        <v>15129</v>
      </c>
      <c r="J1284" t="s">
        <v>15130</v>
      </c>
      <c r="K1284" t="s">
        <v>1210</v>
      </c>
      <c r="L1284" t="s">
        <v>1233</v>
      </c>
      <c r="M1284">
        <v>0</v>
      </c>
      <c r="P1284" s="2" t="s">
        <v>15131</v>
      </c>
      <c r="Q1284" t="s">
        <v>15132</v>
      </c>
      <c r="S1284">
        <v>0.33899839999999998</v>
      </c>
      <c r="T1284">
        <v>1.5092585E-2</v>
      </c>
      <c r="U1284">
        <v>2.8093686E-2</v>
      </c>
      <c r="V1284">
        <v>8.0285349999999998E-3</v>
      </c>
      <c r="W1284">
        <v>0.15055959999999999</v>
      </c>
      <c r="X1284">
        <v>0.34804322999999998</v>
      </c>
      <c r="Y1284">
        <v>0.13</v>
      </c>
      <c r="Z1284">
        <v>0.24399999999999999</v>
      </c>
      <c r="AA1284">
        <v>0.14000000000000001</v>
      </c>
      <c r="AB1284">
        <v>0.61699999999999999</v>
      </c>
      <c r="AC1284">
        <v>0.49590000000000001</v>
      </c>
      <c r="AD1284" t="s">
        <v>48</v>
      </c>
      <c r="AE1284" t="s">
        <v>48</v>
      </c>
      <c r="AF1284" t="s">
        <v>48</v>
      </c>
    </row>
    <row r="1285" spans="1:32" hidden="1" outlineLevel="1" x14ac:dyDescent="0.2">
      <c r="A1285" t="s">
        <v>15133</v>
      </c>
      <c r="B1285" t="s">
        <v>15134</v>
      </c>
      <c r="C1285" t="s">
        <v>15079</v>
      </c>
      <c r="J1285" t="s">
        <v>15135</v>
      </c>
      <c r="K1285" t="s">
        <v>1210</v>
      </c>
      <c r="L1285" t="s">
        <v>1233</v>
      </c>
      <c r="M1285">
        <v>0</v>
      </c>
      <c r="P1285" s="2" t="s">
        <v>15136</v>
      </c>
      <c r="Q1285" t="s">
        <v>47</v>
      </c>
      <c r="S1285">
        <v>0.37222690000000003</v>
      </c>
      <c r="T1285">
        <v>1.0986328E-2</v>
      </c>
      <c r="U1285">
        <v>8.5490730000000001E-2</v>
      </c>
      <c r="V1285">
        <v>1.7867406999999998E-2</v>
      </c>
      <c r="W1285">
        <v>0.35333878000000002</v>
      </c>
      <c r="X1285">
        <v>7.5730959999999996E-3</v>
      </c>
      <c r="Y1285">
        <v>6.25E-2</v>
      </c>
      <c r="Z1285">
        <v>0.1</v>
      </c>
      <c r="AA1285">
        <v>7.9000000000000001E-2</v>
      </c>
      <c r="AB1285">
        <v>0.82199999999999995</v>
      </c>
      <c r="AC1285">
        <v>0.15110000000000001</v>
      </c>
      <c r="AD1285" t="s">
        <v>48</v>
      </c>
      <c r="AE1285" t="s">
        <v>48</v>
      </c>
      <c r="AF1285" t="s">
        <v>48</v>
      </c>
    </row>
    <row r="1286" spans="1:32" hidden="1" outlineLevel="1" x14ac:dyDescent="0.2">
      <c r="A1286" t="s">
        <v>15137</v>
      </c>
      <c r="B1286" t="s">
        <v>15138</v>
      </c>
      <c r="C1286" t="s">
        <v>15139</v>
      </c>
      <c r="J1286" t="s">
        <v>15140</v>
      </c>
      <c r="K1286" t="s">
        <v>1210</v>
      </c>
      <c r="L1286" t="s">
        <v>1233</v>
      </c>
      <c r="M1286">
        <v>0</v>
      </c>
      <c r="P1286" s="2" t="s">
        <v>15141</v>
      </c>
      <c r="Q1286" t="s">
        <v>47</v>
      </c>
      <c r="S1286">
        <v>0.30539915000000001</v>
      </c>
      <c r="T1286">
        <v>7.6293945E-3</v>
      </c>
      <c r="U1286">
        <v>7.2882555000000002E-2</v>
      </c>
      <c r="V1286">
        <v>1.7364962000000001E-2</v>
      </c>
      <c r="W1286">
        <v>0.24928533999999999</v>
      </c>
      <c r="X1286">
        <v>1.1405042000000001E-2</v>
      </c>
      <c r="Y1286">
        <v>0.1</v>
      </c>
      <c r="Z1286">
        <v>0.107</v>
      </c>
      <c r="AA1286">
        <v>0.124</v>
      </c>
      <c r="AB1286">
        <v>0.76900000000000002</v>
      </c>
      <c r="AC1286">
        <v>-0.1027</v>
      </c>
      <c r="AD1286" t="s">
        <v>48</v>
      </c>
      <c r="AE1286" t="s">
        <v>48</v>
      </c>
      <c r="AF1286" t="s">
        <v>48</v>
      </c>
    </row>
    <row r="1287" spans="1:32" hidden="1" outlineLevel="1" x14ac:dyDescent="0.2">
      <c r="A1287" t="s">
        <v>15142</v>
      </c>
      <c r="B1287" t="s">
        <v>15143</v>
      </c>
      <c r="C1287" t="s">
        <v>15144</v>
      </c>
      <c r="J1287" t="s">
        <v>15145</v>
      </c>
      <c r="K1287" t="s">
        <v>1210</v>
      </c>
      <c r="L1287" t="s">
        <v>1233</v>
      </c>
      <c r="M1287">
        <v>0</v>
      </c>
      <c r="P1287" s="2" t="s">
        <v>15146</v>
      </c>
      <c r="Q1287" t="s">
        <v>47</v>
      </c>
      <c r="S1287">
        <v>0.36251270000000002</v>
      </c>
      <c r="T1287">
        <v>1.0299683E-2</v>
      </c>
      <c r="U1287">
        <v>0.11168506</v>
      </c>
      <c r="V1287">
        <v>1.6862517E-2</v>
      </c>
      <c r="W1287">
        <v>0.34392178000000001</v>
      </c>
      <c r="X1287">
        <v>1.5084139999999999E-2</v>
      </c>
      <c r="Y1287">
        <v>0</v>
      </c>
      <c r="Z1287">
        <v>0.1</v>
      </c>
      <c r="AA1287">
        <v>0.112</v>
      </c>
      <c r="AB1287">
        <v>0.78800000000000003</v>
      </c>
      <c r="AC1287">
        <v>-0.31819999999999998</v>
      </c>
      <c r="AD1287" t="s">
        <v>48</v>
      </c>
      <c r="AE1287" t="s">
        <v>48</v>
      </c>
      <c r="AF1287" t="s">
        <v>48</v>
      </c>
    </row>
    <row r="1288" spans="1:32" hidden="1" outlineLevel="1" x14ac:dyDescent="0.2">
      <c r="A1288" t="s">
        <v>15147</v>
      </c>
      <c r="B1288" t="s">
        <v>15148</v>
      </c>
      <c r="C1288" t="s">
        <v>15149</v>
      </c>
      <c r="J1288" t="s">
        <v>15150</v>
      </c>
      <c r="K1288" t="s">
        <v>1210</v>
      </c>
      <c r="L1288" t="s">
        <v>1233</v>
      </c>
      <c r="M1288">
        <v>0</v>
      </c>
      <c r="P1288" s="2" t="s">
        <v>15151</v>
      </c>
      <c r="Q1288" t="s">
        <v>47</v>
      </c>
      <c r="S1288">
        <v>0.11347008</v>
      </c>
      <c r="T1288">
        <v>3.4904480000000002E-3</v>
      </c>
      <c r="U1288">
        <v>4.491858E-2</v>
      </c>
      <c r="V1288">
        <v>7.4365693000000002E-3</v>
      </c>
      <c r="W1288">
        <v>4.090862E-2</v>
      </c>
      <c r="X1288">
        <v>7.8190659999999995E-3</v>
      </c>
      <c r="Y1288">
        <v>0.2</v>
      </c>
      <c r="Z1288">
        <v>0</v>
      </c>
      <c r="AA1288">
        <v>0.375</v>
      </c>
      <c r="AB1288">
        <v>0.625</v>
      </c>
      <c r="AC1288">
        <v>-0.45879999999999999</v>
      </c>
      <c r="AD1288" t="s">
        <v>48</v>
      </c>
      <c r="AE1288" t="s">
        <v>48</v>
      </c>
      <c r="AF1288" t="s">
        <v>48</v>
      </c>
    </row>
    <row r="1289" spans="1:32" hidden="1" outlineLevel="1" x14ac:dyDescent="0.2">
      <c r="A1289" t="s">
        <v>15152</v>
      </c>
      <c r="B1289" t="s">
        <v>15153</v>
      </c>
      <c r="C1289" t="s">
        <v>15154</v>
      </c>
      <c r="J1289" t="s">
        <v>15155</v>
      </c>
      <c r="K1289" t="s">
        <v>1210</v>
      </c>
      <c r="L1289" t="s">
        <v>1233</v>
      </c>
      <c r="M1289">
        <v>0</v>
      </c>
      <c r="P1289" s="2" t="s">
        <v>15156</v>
      </c>
      <c r="Q1289" t="s">
        <v>10150</v>
      </c>
      <c r="S1289">
        <v>0.85850733999999995</v>
      </c>
      <c r="T1289">
        <v>0.34954423000000001</v>
      </c>
      <c r="U1289">
        <v>0.82555579999999995</v>
      </c>
      <c r="V1289">
        <v>6.7041989999999996E-2</v>
      </c>
      <c r="W1289">
        <v>0.63065990000000005</v>
      </c>
      <c r="X1289">
        <v>2.5961896000000002E-2</v>
      </c>
      <c r="Y1289">
        <v>0.17499999999999999</v>
      </c>
      <c r="Z1289">
        <v>0.156</v>
      </c>
      <c r="AA1289">
        <v>0.245</v>
      </c>
      <c r="AB1289">
        <v>0.59799999999999998</v>
      </c>
      <c r="AC1289">
        <v>-0.45450000000000002</v>
      </c>
      <c r="AD1289" t="s">
        <v>48</v>
      </c>
      <c r="AE1289" t="s">
        <v>48</v>
      </c>
      <c r="AF1289" t="s">
        <v>48</v>
      </c>
    </row>
    <row r="1290" spans="1:32" hidden="1" outlineLevel="1" x14ac:dyDescent="0.2">
      <c r="A1290" t="s">
        <v>15157</v>
      </c>
      <c r="B1290" t="s">
        <v>15158</v>
      </c>
      <c r="C1290" t="s">
        <v>9366</v>
      </c>
      <c r="J1290" t="s">
        <v>15159</v>
      </c>
      <c r="K1290" t="s">
        <v>1210</v>
      </c>
      <c r="L1290" t="s">
        <v>1233</v>
      </c>
      <c r="M1290">
        <v>0</v>
      </c>
      <c r="P1290" s="2" t="s">
        <v>15160</v>
      </c>
      <c r="Q1290" t="s">
        <v>47</v>
      </c>
      <c r="S1290">
        <v>0.18649188</v>
      </c>
      <c r="T1290">
        <v>1.1291504000000001E-2</v>
      </c>
      <c r="U1290">
        <v>9.0340030000000002E-2</v>
      </c>
      <c r="V1290">
        <v>1.1839314E-2</v>
      </c>
      <c r="W1290">
        <v>2.5284592000000002E-2</v>
      </c>
      <c r="X1290">
        <v>9.7763530000000001E-2</v>
      </c>
      <c r="Y1290">
        <v>0.3</v>
      </c>
      <c r="Z1290">
        <v>0.34899999999999998</v>
      </c>
      <c r="AA1290">
        <v>0</v>
      </c>
      <c r="AB1290">
        <v>0.65100000000000002</v>
      </c>
      <c r="AC1290">
        <v>0.93930000000000002</v>
      </c>
      <c r="AD1290" t="s">
        <v>48</v>
      </c>
      <c r="AE1290" t="s">
        <v>48</v>
      </c>
      <c r="AF1290" t="s">
        <v>48</v>
      </c>
    </row>
    <row r="1291" spans="1:32" hidden="1" outlineLevel="1" x14ac:dyDescent="0.2">
      <c r="A1291" t="s">
        <v>15161</v>
      </c>
      <c r="B1291" t="s">
        <v>15162</v>
      </c>
      <c r="C1291" t="s">
        <v>15163</v>
      </c>
      <c r="J1291" t="s">
        <v>15164</v>
      </c>
      <c r="K1291" t="s">
        <v>1210</v>
      </c>
      <c r="L1291" t="s">
        <v>1233</v>
      </c>
      <c r="M1291">
        <v>0</v>
      </c>
      <c r="P1291" s="2" t="s">
        <v>15165</v>
      </c>
      <c r="Q1291" t="s">
        <v>10060</v>
      </c>
      <c r="S1291">
        <v>0.18269104</v>
      </c>
      <c r="T1291">
        <v>5.1879882999999998E-3</v>
      </c>
      <c r="U1291">
        <v>6.1953029999999999E-2</v>
      </c>
      <c r="V1291">
        <v>3.5887922E-3</v>
      </c>
      <c r="W1291">
        <v>6.2325699999999998E-2</v>
      </c>
      <c r="X1291">
        <v>3.1314443999999997E-2</v>
      </c>
      <c r="Y1291">
        <v>2.1428571428571418E-2</v>
      </c>
      <c r="Z1291">
        <v>0</v>
      </c>
      <c r="AA1291">
        <v>0</v>
      </c>
      <c r="AB1291">
        <v>1</v>
      </c>
      <c r="AC1291">
        <v>0</v>
      </c>
      <c r="AD1291" t="s">
        <v>48</v>
      </c>
      <c r="AE1291" t="s">
        <v>48</v>
      </c>
      <c r="AF1291" t="s">
        <v>48</v>
      </c>
    </row>
    <row r="1292" spans="1:32" hidden="1" outlineLevel="1" x14ac:dyDescent="0.2">
      <c r="A1292" t="s">
        <v>15166</v>
      </c>
      <c r="B1292" t="s">
        <v>1167</v>
      </c>
      <c r="C1292" t="s">
        <v>15167</v>
      </c>
      <c r="J1292" t="s">
        <v>15168</v>
      </c>
      <c r="K1292" t="s">
        <v>1210</v>
      </c>
      <c r="L1292" t="s">
        <v>1233</v>
      </c>
      <c r="M1292">
        <v>0</v>
      </c>
      <c r="P1292" s="2" t="s">
        <v>15169</v>
      </c>
      <c r="Q1292" t="s">
        <v>47</v>
      </c>
      <c r="S1292">
        <v>0.32397532000000001</v>
      </c>
      <c r="T1292">
        <v>4.0245055999999996E-3</v>
      </c>
      <c r="U1292">
        <v>2.6590678999999999E-2</v>
      </c>
      <c r="V1292">
        <v>4.6062330000000004E-3</v>
      </c>
      <c r="W1292">
        <v>0.35161977999999999</v>
      </c>
      <c r="X1292">
        <v>8.1556549999999995E-3</v>
      </c>
      <c r="Y1292">
        <v>-0.1</v>
      </c>
      <c r="Z1292">
        <v>4.5999999999999999E-2</v>
      </c>
      <c r="AA1292">
        <v>0.13200000000000001</v>
      </c>
      <c r="AB1292">
        <v>0.82199999999999995</v>
      </c>
      <c r="AC1292">
        <v>-0.61240000000000006</v>
      </c>
      <c r="AD1292" t="s">
        <v>48</v>
      </c>
      <c r="AE1292" t="s">
        <v>48</v>
      </c>
      <c r="AF1292" t="s">
        <v>48</v>
      </c>
    </row>
    <row r="1293" spans="1:32" hidden="1" outlineLevel="1" x14ac:dyDescent="0.2">
      <c r="A1293" t="s">
        <v>15170</v>
      </c>
      <c r="B1293" t="s">
        <v>15171</v>
      </c>
      <c r="C1293" t="s">
        <v>15172</v>
      </c>
      <c r="J1293" t="s">
        <v>15173</v>
      </c>
      <c r="K1293" t="s">
        <v>1210</v>
      </c>
      <c r="L1293" t="s">
        <v>1233</v>
      </c>
      <c r="M1293">
        <v>0</v>
      </c>
      <c r="P1293" s="2" t="s">
        <v>15174</v>
      </c>
      <c r="Q1293" t="s">
        <v>47</v>
      </c>
      <c r="S1293">
        <v>0.2854699</v>
      </c>
      <c r="T1293">
        <v>1.4705246999999999E-2</v>
      </c>
      <c r="U1293">
        <v>0.20016506000000001</v>
      </c>
      <c r="V1293">
        <v>2.2188433E-2</v>
      </c>
      <c r="W1293">
        <v>0.19967616999999999</v>
      </c>
      <c r="X1293">
        <v>3.787563E-2</v>
      </c>
      <c r="Y1293">
        <v>0.22251082251082249</v>
      </c>
      <c r="Z1293">
        <v>0.112</v>
      </c>
      <c r="AA1293">
        <v>8.8999999999999996E-2</v>
      </c>
      <c r="AB1293">
        <v>0.79900000000000004</v>
      </c>
      <c r="AC1293">
        <v>0.72219999999999995</v>
      </c>
      <c r="AD1293" t="s">
        <v>48</v>
      </c>
      <c r="AE1293" t="s">
        <v>48</v>
      </c>
      <c r="AF1293" t="s">
        <v>48</v>
      </c>
    </row>
    <row r="1294" spans="1:32" hidden="1" outlineLevel="1" x14ac:dyDescent="0.2">
      <c r="A1294" t="s">
        <v>15175</v>
      </c>
      <c r="B1294" t="s">
        <v>15176</v>
      </c>
      <c r="C1294" t="s">
        <v>15177</v>
      </c>
      <c r="J1294" t="s">
        <v>15178</v>
      </c>
      <c r="K1294" t="s">
        <v>1210</v>
      </c>
      <c r="L1294" t="s">
        <v>1233</v>
      </c>
      <c r="M1294">
        <v>0</v>
      </c>
      <c r="P1294" s="2" t="s">
        <v>15179</v>
      </c>
      <c r="Q1294" t="s">
        <v>47</v>
      </c>
      <c r="S1294">
        <v>0.11109332</v>
      </c>
      <c r="T1294">
        <v>3.0899047999999999E-3</v>
      </c>
      <c r="U1294">
        <v>2.5497584E-2</v>
      </c>
      <c r="V1294">
        <v>1.0951364999999999E-2</v>
      </c>
      <c r="W1294">
        <v>4.8521040000000001E-2</v>
      </c>
      <c r="X1294">
        <v>7.7931739999999999E-3</v>
      </c>
      <c r="Y1294">
        <v>0.1180555555555555</v>
      </c>
      <c r="Z1294">
        <v>0.125</v>
      </c>
      <c r="AA1294">
        <v>9.8000000000000004E-2</v>
      </c>
      <c r="AB1294">
        <v>0.77700000000000002</v>
      </c>
      <c r="AC1294">
        <v>0.6734</v>
      </c>
      <c r="AD1294" t="s">
        <v>48</v>
      </c>
      <c r="AE1294" t="s">
        <v>48</v>
      </c>
      <c r="AF1294" t="s">
        <v>48</v>
      </c>
    </row>
    <row r="1295" spans="1:32" hidden="1" outlineLevel="1" x14ac:dyDescent="0.2">
      <c r="A1295" t="s">
        <v>15180</v>
      </c>
      <c r="B1295" t="s">
        <v>15181</v>
      </c>
      <c r="C1295" t="s">
        <v>15182</v>
      </c>
      <c r="J1295" t="s">
        <v>15183</v>
      </c>
      <c r="K1295" t="s">
        <v>1210</v>
      </c>
      <c r="L1295" t="s">
        <v>1233</v>
      </c>
      <c r="M1295">
        <v>0</v>
      </c>
      <c r="P1295" s="2" t="s">
        <v>15184</v>
      </c>
      <c r="Q1295" t="s">
        <v>47</v>
      </c>
      <c r="S1295">
        <v>0.41445591999999998</v>
      </c>
      <c r="T1295">
        <v>4.9354075999999997E-2</v>
      </c>
      <c r="U1295">
        <v>0.17987521000000001</v>
      </c>
      <c r="V1295">
        <v>0.23922618000000001</v>
      </c>
      <c r="W1295">
        <v>0.24630152999999999</v>
      </c>
      <c r="X1295">
        <v>1.6638106E-2</v>
      </c>
      <c r="Y1295">
        <v>3.622685185185185E-2</v>
      </c>
      <c r="Z1295">
        <v>5.0999999999999997E-2</v>
      </c>
      <c r="AA1295">
        <v>0.189</v>
      </c>
      <c r="AB1295">
        <v>0.76100000000000001</v>
      </c>
      <c r="AC1295">
        <v>-0.99219999999999997</v>
      </c>
      <c r="AD1295" t="s">
        <v>48</v>
      </c>
      <c r="AE1295" t="s">
        <v>48</v>
      </c>
      <c r="AF1295" t="s">
        <v>48</v>
      </c>
    </row>
    <row r="1296" spans="1:32" hidden="1" outlineLevel="1" x14ac:dyDescent="0.2">
      <c r="A1296" t="s">
        <v>15185</v>
      </c>
      <c r="B1296" t="s">
        <v>15186</v>
      </c>
      <c r="C1296" t="s">
        <v>15187</v>
      </c>
      <c r="J1296" t="s">
        <v>15188</v>
      </c>
      <c r="K1296" t="s">
        <v>1210</v>
      </c>
      <c r="L1296" t="s">
        <v>1233</v>
      </c>
      <c r="M1296">
        <v>0</v>
      </c>
      <c r="P1296" s="2" t="s">
        <v>15189</v>
      </c>
      <c r="Q1296" t="s">
        <v>47</v>
      </c>
      <c r="S1296">
        <v>6.3423134000000006E-2</v>
      </c>
      <c r="T1296">
        <v>1.1396408E-3</v>
      </c>
      <c r="U1296">
        <v>1.6274589999999999E-2</v>
      </c>
      <c r="V1296">
        <v>3.2373124000000001E-3</v>
      </c>
      <c r="W1296">
        <v>2.8061480999999999E-2</v>
      </c>
      <c r="X1296">
        <v>6.2526283000000002E-3</v>
      </c>
      <c r="Y1296">
        <v>0.13333333333333339</v>
      </c>
      <c r="Z1296">
        <v>0.13600000000000001</v>
      </c>
      <c r="AA1296">
        <v>6.2E-2</v>
      </c>
      <c r="AB1296">
        <v>0.80100000000000005</v>
      </c>
      <c r="AC1296">
        <v>0.76060000000000005</v>
      </c>
      <c r="AD1296" t="s">
        <v>48</v>
      </c>
      <c r="AE1296" t="s">
        <v>48</v>
      </c>
      <c r="AF1296" t="s">
        <v>48</v>
      </c>
    </row>
    <row r="1297" spans="1:32" hidden="1" outlineLevel="1" x14ac:dyDescent="0.2">
      <c r="A1297" t="s">
        <v>15190</v>
      </c>
      <c r="B1297" t="s">
        <v>15191</v>
      </c>
      <c r="C1297" t="s">
        <v>15192</v>
      </c>
      <c r="J1297" t="s">
        <v>15193</v>
      </c>
      <c r="K1297" t="s">
        <v>1210</v>
      </c>
      <c r="L1297" t="s">
        <v>1233</v>
      </c>
      <c r="M1297">
        <v>0</v>
      </c>
      <c r="P1297" s="2" t="s">
        <v>15194</v>
      </c>
      <c r="Q1297" t="s">
        <v>15195</v>
      </c>
      <c r="S1297">
        <v>7.2128440000000002E-2</v>
      </c>
      <c r="T1297">
        <v>1.5258788999999999E-3</v>
      </c>
      <c r="U1297">
        <v>1.8119188000000001E-2</v>
      </c>
      <c r="V1297">
        <v>2.8118371999999998E-3</v>
      </c>
      <c r="W1297">
        <v>3.4562174000000001E-2</v>
      </c>
      <c r="X1297">
        <v>6.9516995000000002E-3</v>
      </c>
      <c r="Y1297">
        <v>0.1664835164835165</v>
      </c>
      <c r="Z1297">
        <v>0.14599999999999999</v>
      </c>
      <c r="AA1297">
        <v>8.5000000000000006E-2</v>
      </c>
      <c r="AB1297">
        <v>0.77</v>
      </c>
      <c r="AC1297">
        <v>0.92649999999999999</v>
      </c>
      <c r="AD1297" t="s">
        <v>48</v>
      </c>
      <c r="AE1297" t="s">
        <v>48</v>
      </c>
      <c r="AF1297" t="s">
        <v>48</v>
      </c>
    </row>
    <row r="1298" spans="1:32" hidden="1" outlineLevel="1" x14ac:dyDescent="0.2">
      <c r="A1298" t="s">
        <v>15196</v>
      </c>
      <c r="B1298" t="s">
        <v>15197</v>
      </c>
      <c r="C1298" t="s">
        <v>15198</v>
      </c>
      <c r="J1298" t="s">
        <v>15199</v>
      </c>
      <c r="K1298" t="s">
        <v>1210</v>
      </c>
      <c r="L1298" t="s">
        <v>1233</v>
      </c>
      <c r="M1298">
        <v>0</v>
      </c>
      <c r="P1298" s="2" t="s">
        <v>15200</v>
      </c>
      <c r="Q1298" t="s">
        <v>47</v>
      </c>
      <c r="S1298">
        <v>0.11254004400000001</v>
      </c>
      <c r="T1298">
        <v>6.2561034999999996E-3</v>
      </c>
      <c r="U1298">
        <v>3.915693E-2</v>
      </c>
      <c r="V1298">
        <v>4.7357255000000003E-3</v>
      </c>
      <c r="W1298">
        <v>2.0966014000000002E-2</v>
      </c>
      <c r="X1298">
        <v>5.2684309999999998E-2</v>
      </c>
      <c r="Y1298">
        <v>0.25321428571428573</v>
      </c>
      <c r="Z1298">
        <v>0.17</v>
      </c>
      <c r="AA1298">
        <v>5.0999999999999997E-2</v>
      </c>
      <c r="AB1298">
        <v>0.77900000000000003</v>
      </c>
      <c r="AC1298">
        <v>0.7712</v>
      </c>
      <c r="AD1298" t="s">
        <v>48</v>
      </c>
      <c r="AE1298" t="s">
        <v>48</v>
      </c>
      <c r="AF1298" t="s">
        <v>48</v>
      </c>
    </row>
    <row r="1299" spans="1:32" hidden="1" outlineLevel="1" x14ac:dyDescent="0.2">
      <c r="A1299" t="s">
        <v>15201</v>
      </c>
      <c r="B1299" t="s">
        <v>15202</v>
      </c>
      <c r="C1299" t="s">
        <v>15203</v>
      </c>
      <c r="J1299" t="s">
        <v>15204</v>
      </c>
      <c r="K1299" t="s">
        <v>1210</v>
      </c>
      <c r="L1299" t="s">
        <v>1233</v>
      </c>
      <c r="M1299">
        <v>0</v>
      </c>
      <c r="P1299" s="2" t="s">
        <v>15205</v>
      </c>
      <c r="Q1299" t="s">
        <v>47</v>
      </c>
      <c r="S1299">
        <v>6.1048959999999999E-2</v>
      </c>
      <c r="T1299">
        <v>2.1076201999999998E-3</v>
      </c>
      <c r="U1299">
        <v>3.0639705999999999E-2</v>
      </c>
      <c r="V1299">
        <v>5.4016869999999996E-3</v>
      </c>
      <c r="W1299">
        <v>2.6444806000000001E-2</v>
      </c>
      <c r="X1299">
        <v>7.2106145999999999E-3</v>
      </c>
      <c r="Y1299">
        <v>0.2895833333333333</v>
      </c>
      <c r="Z1299">
        <v>0.11600000000000001</v>
      </c>
      <c r="AA1299">
        <v>4.9000000000000002E-2</v>
      </c>
      <c r="AB1299">
        <v>0.83499999999999996</v>
      </c>
      <c r="AC1299">
        <v>0.87</v>
      </c>
      <c r="AD1299" t="s">
        <v>48</v>
      </c>
      <c r="AE1299" t="s">
        <v>48</v>
      </c>
      <c r="AF1299" t="s">
        <v>48</v>
      </c>
    </row>
    <row r="1300" spans="1:32" hidden="1" outlineLevel="1" x14ac:dyDescent="0.2">
      <c r="A1300" t="s">
        <v>15206</v>
      </c>
      <c r="B1300" t="s">
        <v>15207</v>
      </c>
      <c r="C1300" t="s">
        <v>15208</v>
      </c>
      <c r="J1300" t="s">
        <v>15209</v>
      </c>
      <c r="K1300" t="s">
        <v>1210</v>
      </c>
      <c r="L1300" t="s">
        <v>1233</v>
      </c>
      <c r="M1300">
        <v>0</v>
      </c>
      <c r="P1300" s="2" t="s">
        <v>15210</v>
      </c>
      <c r="Q1300" t="s">
        <v>47</v>
      </c>
      <c r="S1300">
        <v>0.19029272</v>
      </c>
      <c r="T1300">
        <v>6.9046020000000001E-3</v>
      </c>
      <c r="U1300">
        <v>0.14049543</v>
      </c>
      <c r="V1300">
        <v>4.4870726999999999E-2</v>
      </c>
      <c r="W1300">
        <v>7.4918490000000004E-2</v>
      </c>
      <c r="X1300">
        <v>6.8416605E-3</v>
      </c>
      <c r="Y1300">
        <v>0.20785714285714291</v>
      </c>
      <c r="Z1300">
        <v>0.23499999999999999</v>
      </c>
      <c r="AA1300">
        <v>1.2E-2</v>
      </c>
      <c r="AB1300">
        <v>0.753</v>
      </c>
      <c r="AC1300">
        <v>0.99050000000000005</v>
      </c>
      <c r="AD1300" t="s">
        <v>48</v>
      </c>
      <c r="AE1300" t="s">
        <v>48</v>
      </c>
      <c r="AF1300" t="s">
        <v>48</v>
      </c>
    </row>
    <row r="1301" spans="1:32" hidden="1" outlineLevel="1" x14ac:dyDescent="0.2">
      <c r="A1301" t="s">
        <v>15211</v>
      </c>
      <c r="B1301" t="s">
        <v>15212</v>
      </c>
      <c r="C1301" t="s">
        <v>15213</v>
      </c>
      <c r="J1301" t="s">
        <v>15214</v>
      </c>
      <c r="K1301" t="s">
        <v>1210</v>
      </c>
      <c r="L1301" t="s">
        <v>1233</v>
      </c>
      <c r="M1301">
        <v>0</v>
      </c>
      <c r="P1301" s="2" t="s">
        <v>15215</v>
      </c>
      <c r="Q1301" t="s">
        <v>47</v>
      </c>
      <c r="S1301">
        <v>0.23307140000000001</v>
      </c>
      <c r="T1301">
        <v>4.5967100000000004E-3</v>
      </c>
      <c r="U1301">
        <v>6.9468230000000006E-2</v>
      </c>
      <c r="V1301">
        <v>9.84143E-3</v>
      </c>
      <c r="W1301">
        <v>0.16875735</v>
      </c>
      <c r="X1301">
        <v>8.026198E-3</v>
      </c>
      <c r="Y1301">
        <v>1.8417874396135289E-2</v>
      </c>
      <c r="Z1301">
        <v>0.13500000000000001</v>
      </c>
      <c r="AA1301">
        <v>0.09</v>
      </c>
      <c r="AB1301">
        <v>0.77500000000000002</v>
      </c>
      <c r="AC1301">
        <v>0.86680000000000001</v>
      </c>
      <c r="AD1301" t="s">
        <v>48</v>
      </c>
      <c r="AE1301" t="s">
        <v>48</v>
      </c>
      <c r="AF1301" t="s">
        <v>48</v>
      </c>
    </row>
    <row r="1302" spans="1:32" hidden="1" outlineLevel="1" x14ac:dyDescent="0.2">
      <c r="A1302" t="s">
        <v>15216</v>
      </c>
      <c r="B1302" t="s">
        <v>15217</v>
      </c>
      <c r="C1302" t="s">
        <v>15218</v>
      </c>
      <c r="J1302" t="s">
        <v>15219</v>
      </c>
      <c r="K1302" t="s">
        <v>1210</v>
      </c>
      <c r="L1302" t="s">
        <v>1233</v>
      </c>
      <c r="M1302">
        <v>0</v>
      </c>
      <c r="P1302" s="2" t="s">
        <v>15220</v>
      </c>
      <c r="Q1302" t="s">
        <v>47</v>
      </c>
      <c r="S1302">
        <v>3.4277401999999998E-2</v>
      </c>
      <c r="T1302">
        <v>9.250641E-4</v>
      </c>
      <c r="U1302">
        <v>1.1441056999999999E-2</v>
      </c>
      <c r="V1302">
        <v>2.3863617999999999E-3</v>
      </c>
      <c r="W1302">
        <v>1.6100928E-2</v>
      </c>
      <c r="X1302">
        <v>6.2720470000000002E-3</v>
      </c>
      <c r="Y1302">
        <v>0.1714285714285714</v>
      </c>
      <c r="Z1302">
        <v>0.28399999999999997</v>
      </c>
      <c r="AA1302">
        <v>0</v>
      </c>
      <c r="AB1302">
        <v>0.71599999999999997</v>
      </c>
      <c r="AC1302">
        <v>0.87319999999999998</v>
      </c>
      <c r="AD1302" t="s">
        <v>48</v>
      </c>
      <c r="AE1302" t="s">
        <v>48</v>
      </c>
      <c r="AF1302" t="s">
        <v>48</v>
      </c>
    </row>
    <row r="1303" spans="1:32" hidden="1" outlineLevel="1" x14ac:dyDescent="0.2">
      <c r="A1303" t="s">
        <v>15221</v>
      </c>
      <c r="B1303" t="s">
        <v>15222</v>
      </c>
      <c r="C1303" t="s">
        <v>15223</v>
      </c>
      <c r="J1303" t="s">
        <v>15224</v>
      </c>
      <c r="K1303" t="s">
        <v>1210</v>
      </c>
      <c r="L1303" t="s">
        <v>1233</v>
      </c>
      <c r="M1303">
        <v>0</v>
      </c>
      <c r="P1303" s="2" t="s">
        <v>15225</v>
      </c>
      <c r="Q1303" t="s">
        <v>47</v>
      </c>
      <c r="S1303">
        <v>0.77610809999999997</v>
      </c>
      <c r="T1303">
        <v>0.34977677000000001</v>
      </c>
      <c r="U1303">
        <v>0.71218073000000004</v>
      </c>
      <c r="V1303">
        <v>9.5763650000000006E-2</v>
      </c>
      <c r="W1303">
        <v>0.48399165</v>
      </c>
      <c r="X1303">
        <v>2.6134560000000001E-2</v>
      </c>
      <c r="Y1303">
        <v>-0.25666666666666671</v>
      </c>
      <c r="Z1303">
        <v>0.159</v>
      </c>
      <c r="AA1303">
        <v>0.13500000000000001</v>
      </c>
      <c r="AB1303">
        <v>0.70599999999999996</v>
      </c>
      <c r="AC1303">
        <v>0.41</v>
      </c>
      <c r="AD1303" t="s">
        <v>48</v>
      </c>
      <c r="AE1303" t="s">
        <v>48</v>
      </c>
      <c r="AF1303" t="s">
        <v>48</v>
      </c>
    </row>
    <row r="1304" spans="1:32" hidden="1" outlineLevel="1" x14ac:dyDescent="0.2">
      <c r="A1304" t="s">
        <v>15226</v>
      </c>
      <c r="B1304" t="s">
        <v>15227</v>
      </c>
      <c r="C1304" t="s">
        <v>15228</v>
      </c>
      <c r="J1304" t="s">
        <v>15229</v>
      </c>
      <c r="K1304" t="s">
        <v>1210</v>
      </c>
      <c r="L1304" t="s">
        <v>1233</v>
      </c>
      <c r="M1304">
        <v>0</v>
      </c>
      <c r="P1304" s="2" t="s">
        <v>15230</v>
      </c>
      <c r="Q1304" t="s">
        <v>47</v>
      </c>
      <c r="Y1304" t="s">
        <v>48</v>
      </c>
      <c r="Z1304" t="s">
        <v>48</v>
      </c>
      <c r="AA1304" t="s">
        <v>48</v>
      </c>
      <c r="AB1304" t="s">
        <v>48</v>
      </c>
      <c r="AC1304" t="s">
        <v>48</v>
      </c>
      <c r="AD1304" t="s">
        <v>48</v>
      </c>
      <c r="AE1304" t="s">
        <v>48</v>
      </c>
      <c r="AF1304" t="s">
        <v>48</v>
      </c>
    </row>
    <row r="1305" spans="1:32" hidden="1" outlineLevel="1" x14ac:dyDescent="0.2">
      <c r="A1305" t="s">
        <v>15231</v>
      </c>
      <c r="B1305" t="s">
        <v>15232</v>
      </c>
      <c r="C1305" t="s">
        <v>15233</v>
      </c>
      <c r="J1305" t="s">
        <v>15234</v>
      </c>
      <c r="K1305" t="s">
        <v>1210</v>
      </c>
      <c r="L1305" t="s">
        <v>1233</v>
      </c>
      <c r="M1305">
        <v>0</v>
      </c>
      <c r="P1305" s="2" t="s">
        <v>15235</v>
      </c>
      <c r="Q1305" t="s">
        <v>47</v>
      </c>
      <c r="S1305">
        <v>0.27047761999999997</v>
      </c>
      <c r="T1305">
        <v>4.9591063999999997E-3</v>
      </c>
      <c r="U1305">
        <v>7.2882555000000002E-2</v>
      </c>
      <c r="V1305">
        <v>6.1046462999999997E-3</v>
      </c>
      <c r="W1305">
        <v>0.22303216000000001</v>
      </c>
      <c r="X1305">
        <v>8.7899980000000003E-3</v>
      </c>
      <c r="Y1305">
        <v>0.33910714285714288</v>
      </c>
      <c r="Z1305">
        <v>0.14399999999999999</v>
      </c>
      <c r="AA1305">
        <v>3.5000000000000003E-2</v>
      </c>
      <c r="AB1305">
        <v>0.82099999999999995</v>
      </c>
      <c r="AC1305">
        <v>0.78300000000000003</v>
      </c>
      <c r="AD1305" t="s">
        <v>48</v>
      </c>
      <c r="AE1305" t="s">
        <v>48</v>
      </c>
      <c r="AF1305" t="s">
        <v>48</v>
      </c>
    </row>
    <row r="1306" spans="1:32" hidden="1" outlineLevel="1" x14ac:dyDescent="0.2">
      <c r="A1306" t="s">
        <v>15236</v>
      </c>
      <c r="B1306" t="s">
        <v>15237</v>
      </c>
      <c r="C1306" t="s">
        <v>15238</v>
      </c>
      <c r="J1306" t="s">
        <v>15239</v>
      </c>
      <c r="K1306" t="s">
        <v>1210</v>
      </c>
      <c r="L1306" t="s">
        <v>1233</v>
      </c>
      <c r="M1306">
        <v>0</v>
      </c>
      <c r="P1306" s="2" t="s">
        <v>15240</v>
      </c>
      <c r="Q1306" t="s">
        <v>47</v>
      </c>
      <c r="S1306">
        <v>0.38601746999999997</v>
      </c>
      <c r="T1306">
        <v>1.7803955999999999E-2</v>
      </c>
      <c r="U1306">
        <v>0.46460026999999998</v>
      </c>
      <c r="V1306">
        <v>1.9173763999999999E-2</v>
      </c>
      <c r="W1306">
        <v>0.24493282</v>
      </c>
      <c r="X1306">
        <v>8.298059E-3</v>
      </c>
      <c r="Y1306">
        <v>0.1071428571428571</v>
      </c>
      <c r="Z1306">
        <v>8.3000000000000004E-2</v>
      </c>
      <c r="AA1306">
        <v>7.8E-2</v>
      </c>
      <c r="AB1306">
        <v>0.83899999999999997</v>
      </c>
      <c r="AC1306">
        <v>0.12609999999999999</v>
      </c>
      <c r="AD1306" t="s">
        <v>48</v>
      </c>
      <c r="AE1306" t="s">
        <v>48</v>
      </c>
      <c r="AF1306" t="s">
        <v>48</v>
      </c>
    </row>
    <row r="1307" spans="1:32" hidden="1" outlineLevel="1" x14ac:dyDescent="0.2">
      <c r="A1307" t="s">
        <v>15241</v>
      </c>
      <c r="B1307" t="s">
        <v>15242</v>
      </c>
      <c r="C1307" t="s">
        <v>15243</v>
      </c>
      <c r="J1307" t="s">
        <v>15244</v>
      </c>
      <c r="K1307" t="s">
        <v>1210</v>
      </c>
      <c r="L1307" t="s">
        <v>1233</v>
      </c>
      <c r="M1307">
        <v>0</v>
      </c>
      <c r="P1307" s="2" t="s">
        <v>15245</v>
      </c>
      <c r="Q1307" t="s">
        <v>47</v>
      </c>
      <c r="S1307">
        <v>0.38115019999999999</v>
      </c>
      <c r="T1307">
        <v>1.9998873E-2</v>
      </c>
      <c r="U1307">
        <v>0.29053202</v>
      </c>
      <c r="V1307">
        <v>6.4768279999999998E-2</v>
      </c>
      <c r="W1307">
        <v>0.37619757999999998</v>
      </c>
      <c r="X1307">
        <v>1.0887212E-2</v>
      </c>
      <c r="Y1307">
        <v>-0.25220458553791891</v>
      </c>
      <c r="Z1307">
        <v>6.0999999999999999E-2</v>
      </c>
      <c r="AA1307">
        <v>0.14699999999999999</v>
      </c>
      <c r="AB1307">
        <v>0.79100000000000004</v>
      </c>
      <c r="AC1307">
        <v>-0.66080000000000005</v>
      </c>
      <c r="AD1307" t="s">
        <v>48</v>
      </c>
      <c r="AE1307" t="s">
        <v>48</v>
      </c>
      <c r="AF1307" t="s">
        <v>48</v>
      </c>
    </row>
    <row r="1308" spans="1:32" hidden="1" outlineLevel="1" x14ac:dyDescent="0.2">
      <c r="A1308" t="s">
        <v>15246</v>
      </c>
      <c r="B1308" t="s">
        <v>15247</v>
      </c>
      <c r="C1308" t="s">
        <v>15248</v>
      </c>
      <c r="J1308" t="s">
        <v>15249</v>
      </c>
      <c r="K1308" t="s">
        <v>1210</v>
      </c>
      <c r="L1308" t="s">
        <v>1233</v>
      </c>
      <c r="M1308">
        <v>0</v>
      </c>
      <c r="P1308" s="2" t="s">
        <v>15250</v>
      </c>
      <c r="Q1308" t="s">
        <v>47</v>
      </c>
      <c r="S1308">
        <v>0.25462921999999999</v>
      </c>
      <c r="T1308">
        <v>9.3460079999999994E-3</v>
      </c>
      <c r="U1308">
        <v>8.6137309999999995E-2</v>
      </c>
      <c r="V1308">
        <v>5.9766109999999997E-2</v>
      </c>
      <c r="W1308">
        <v>0.17610447000000001</v>
      </c>
      <c r="X1308">
        <v>8.2851139999999997E-3</v>
      </c>
      <c r="Y1308">
        <v>0</v>
      </c>
      <c r="Z1308">
        <v>0.38500000000000001</v>
      </c>
      <c r="AA1308">
        <v>0</v>
      </c>
      <c r="AB1308">
        <v>0.61499999999999999</v>
      </c>
      <c r="AC1308">
        <v>0.36120000000000002</v>
      </c>
      <c r="AD1308" t="s">
        <v>48</v>
      </c>
      <c r="AE1308" t="s">
        <v>48</v>
      </c>
      <c r="AF1308" t="s">
        <v>48</v>
      </c>
    </row>
    <row r="1309" spans="1:32" hidden="1" outlineLevel="1" x14ac:dyDescent="0.2">
      <c r="A1309" t="s">
        <v>15251</v>
      </c>
      <c r="B1309" t="s">
        <v>15252</v>
      </c>
      <c r="C1309" t="s">
        <v>15253</v>
      </c>
      <c r="J1309" t="s">
        <v>15254</v>
      </c>
      <c r="K1309" t="s">
        <v>1210</v>
      </c>
      <c r="L1309" t="s">
        <v>1233</v>
      </c>
      <c r="M1309">
        <v>0</v>
      </c>
      <c r="P1309" s="2" t="s">
        <v>15255</v>
      </c>
      <c r="Q1309" t="s">
        <v>47</v>
      </c>
      <c r="S1309">
        <v>0.28425201999999999</v>
      </c>
      <c r="T1309">
        <v>1.1367798E-2</v>
      </c>
      <c r="U1309">
        <v>9.4542764000000001E-2</v>
      </c>
      <c r="V1309">
        <v>2.6207991E-2</v>
      </c>
      <c r="W1309">
        <v>8.1878900000000004E-2</v>
      </c>
      <c r="X1309">
        <v>0.13815512999999999</v>
      </c>
      <c r="Y1309">
        <v>0.25</v>
      </c>
      <c r="Z1309">
        <v>0.107</v>
      </c>
      <c r="AA1309">
        <v>0.16700000000000001</v>
      </c>
      <c r="AB1309">
        <v>0.72599999999999998</v>
      </c>
      <c r="AC1309">
        <v>-0.2263</v>
      </c>
      <c r="AD1309" t="s">
        <v>48</v>
      </c>
      <c r="AE1309" t="s">
        <v>48</v>
      </c>
      <c r="AF1309" t="s">
        <v>48</v>
      </c>
    </row>
    <row r="1310" spans="1:32" hidden="1" outlineLevel="1" x14ac:dyDescent="0.2">
      <c r="A1310" t="s">
        <v>15256</v>
      </c>
      <c r="B1310" t="s">
        <v>15257</v>
      </c>
      <c r="C1310" t="s">
        <v>15258</v>
      </c>
      <c r="J1310" t="s">
        <v>15259</v>
      </c>
      <c r="K1310" t="s">
        <v>1210</v>
      </c>
      <c r="L1310" t="s">
        <v>1233</v>
      </c>
      <c r="M1310">
        <v>0</v>
      </c>
      <c r="P1310" s="2" t="s">
        <v>15260</v>
      </c>
      <c r="Q1310" t="s">
        <v>47</v>
      </c>
      <c r="S1310">
        <v>5.9479802999999998E-2</v>
      </c>
      <c r="T1310">
        <v>1.2493134000000001E-3</v>
      </c>
      <c r="U1310">
        <v>1.9212283E-2</v>
      </c>
      <c r="V1310">
        <v>4.6802290000000002E-3</v>
      </c>
      <c r="W1310">
        <v>2.6702631000000001E-2</v>
      </c>
      <c r="X1310">
        <v>6.5503810000000001E-3</v>
      </c>
      <c r="Y1310">
        <v>0.1066666666666666</v>
      </c>
      <c r="Z1310">
        <v>0.26</v>
      </c>
      <c r="AA1310">
        <v>9.9000000000000005E-2</v>
      </c>
      <c r="AB1310">
        <v>0.64100000000000001</v>
      </c>
      <c r="AC1310">
        <v>0.86219999999999997</v>
      </c>
      <c r="AD1310" t="s">
        <v>48</v>
      </c>
      <c r="AE1310" t="s">
        <v>48</v>
      </c>
      <c r="AF1310" t="s">
        <v>48</v>
      </c>
    </row>
    <row r="1311" spans="1:32" hidden="1" outlineLevel="1" x14ac:dyDescent="0.2">
      <c r="A1311" t="s">
        <v>15261</v>
      </c>
      <c r="B1311" t="s">
        <v>15262</v>
      </c>
      <c r="C1311" t="s">
        <v>15263</v>
      </c>
      <c r="J1311" t="s">
        <v>15264</v>
      </c>
      <c r="K1311" t="s">
        <v>1210</v>
      </c>
      <c r="L1311" t="s">
        <v>1233</v>
      </c>
      <c r="M1311">
        <v>0</v>
      </c>
      <c r="P1311" s="2" t="s">
        <v>15265</v>
      </c>
      <c r="Q1311" t="s">
        <v>47</v>
      </c>
      <c r="S1311">
        <v>0.19789438000000001</v>
      </c>
      <c r="T1311">
        <v>2.7656554999999998E-3</v>
      </c>
      <c r="U1311">
        <v>2.7000591000000001E-2</v>
      </c>
      <c r="V1311">
        <v>5.5866763000000002E-3</v>
      </c>
      <c r="W1311">
        <v>0.11464815</v>
      </c>
      <c r="X1311">
        <v>6.6539470000000003E-3</v>
      </c>
      <c r="Y1311">
        <v>0.51666666666666672</v>
      </c>
      <c r="Z1311">
        <v>0.309</v>
      </c>
      <c r="AA1311">
        <v>0.126</v>
      </c>
      <c r="AB1311">
        <v>0.56499999999999995</v>
      </c>
      <c r="AC1311">
        <v>0.63970000000000005</v>
      </c>
      <c r="AD1311" t="s">
        <v>48</v>
      </c>
      <c r="AE1311" t="s">
        <v>48</v>
      </c>
      <c r="AF1311" t="s">
        <v>48</v>
      </c>
    </row>
    <row r="1312" spans="1:32" hidden="1" outlineLevel="1" x14ac:dyDescent="0.2">
      <c r="A1312" t="s">
        <v>15266</v>
      </c>
      <c r="B1312" t="s">
        <v>15267</v>
      </c>
      <c r="C1312" t="s">
        <v>15268</v>
      </c>
      <c r="J1312" t="s">
        <v>15269</v>
      </c>
      <c r="K1312" t="s">
        <v>1210</v>
      </c>
      <c r="L1312" t="s">
        <v>1233</v>
      </c>
      <c r="M1312">
        <v>0</v>
      </c>
      <c r="P1312" s="2" t="s">
        <v>15270</v>
      </c>
      <c r="Q1312" t="s">
        <v>10138</v>
      </c>
      <c r="S1312">
        <v>0.33899839999999998</v>
      </c>
      <c r="T1312">
        <v>7.2479249999999997E-3</v>
      </c>
      <c r="U1312">
        <v>4.6421619999999997E-2</v>
      </c>
      <c r="V1312">
        <v>6.8816010000000002E-3</v>
      </c>
      <c r="W1312">
        <v>0.26957804000000002</v>
      </c>
      <c r="X1312">
        <v>4.4925548000000003E-2</v>
      </c>
      <c r="Y1312">
        <v>-0.35714285714285721</v>
      </c>
      <c r="Z1312">
        <v>0</v>
      </c>
      <c r="AA1312">
        <v>0.33900000000000002</v>
      </c>
      <c r="AB1312">
        <v>0.66100000000000003</v>
      </c>
      <c r="AC1312">
        <v>-0.82709999999999995</v>
      </c>
      <c r="AD1312" t="s">
        <v>48</v>
      </c>
      <c r="AE1312" t="s">
        <v>48</v>
      </c>
      <c r="AF1312" t="s">
        <v>48</v>
      </c>
    </row>
    <row r="1313" spans="1:32" hidden="1" outlineLevel="1" x14ac:dyDescent="0.2">
      <c r="A1313" t="s">
        <v>15271</v>
      </c>
      <c r="B1313" t="s">
        <v>15272</v>
      </c>
      <c r="C1313" t="s">
        <v>15273</v>
      </c>
      <c r="J1313" t="s">
        <v>15274</v>
      </c>
      <c r="K1313" t="s">
        <v>1210</v>
      </c>
      <c r="L1313" t="s">
        <v>1233</v>
      </c>
      <c r="M1313">
        <v>-1</v>
      </c>
      <c r="P1313" s="2" t="s">
        <v>15275</v>
      </c>
      <c r="Q1313" t="s">
        <v>10132</v>
      </c>
      <c r="S1313">
        <v>0.15766735000000001</v>
      </c>
      <c r="T1313">
        <v>3.0708313000000001E-3</v>
      </c>
      <c r="U1313">
        <v>2.6863952999999999E-2</v>
      </c>
      <c r="V1313">
        <v>1.5857627999999999E-2</v>
      </c>
      <c r="W1313">
        <v>7.1750276000000002E-2</v>
      </c>
      <c r="X1313">
        <v>6.6474739999999996E-3</v>
      </c>
      <c r="Y1313">
        <v>-0.15</v>
      </c>
      <c r="Z1313">
        <v>0</v>
      </c>
      <c r="AA1313">
        <v>6.8000000000000005E-2</v>
      </c>
      <c r="AB1313">
        <v>0.93200000000000005</v>
      </c>
      <c r="AC1313">
        <v>-0.29599999999999999</v>
      </c>
      <c r="AD1313" t="s">
        <v>48</v>
      </c>
      <c r="AE1313" t="s">
        <v>48</v>
      </c>
      <c r="AF1313" t="s">
        <v>48</v>
      </c>
    </row>
    <row r="1314" spans="1:32" hidden="1" outlineLevel="1" x14ac:dyDescent="0.2">
      <c r="A1314" t="s">
        <v>15276</v>
      </c>
      <c r="B1314" t="s">
        <v>15277</v>
      </c>
      <c r="C1314" t="s">
        <v>15278</v>
      </c>
      <c r="J1314" t="s">
        <v>15279</v>
      </c>
      <c r="K1314" t="s">
        <v>1210</v>
      </c>
      <c r="L1314" t="s">
        <v>1233</v>
      </c>
      <c r="M1314">
        <v>-1</v>
      </c>
      <c r="P1314" s="2" t="s">
        <v>15280</v>
      </c>
      <c r="Q1314" t="s">
        <v>47</v>
      </c>
      <c r="S1314">
        <v>0.56269526000000003</v>
      </c>
      <c r="T1314">
        <v>2.3082556000000001E-2</v>
      </c>
      <c r="U1314">
        <v>0.70864636000000003</v>
      </c>
      <c r="V1314">
        <v>2.6408968000000001E-2</v>
      </c>
      <c r="W1314">
        <v>0.27558192999999997</v>
      </c>
      <c r="X1314">
        <v>1.2958534000000001E-2</v>
      </c>
      <c r="Y1314">
        <v>0.2</v>
      </c>
      <c r="Z1314">
        <v>0.127</v>
      </c>
      <c r="AA1314">
        <v>0.22900000000000001</v>
      </c>
      <c r="AB1314">
        <v>0.64500000000000002</v>
      </c>
      <c r="AC1314">
        <v>-0.71020000000000005</v>
      </c>
      <c r="AD1314" t="s">
        <v>48</v>
      </c>
      <c r="AE1314" t="s">
        <v>48</v>
      </c>
      <c r="AF1314" t="s">
        <v>48</v>
      </c>
    </row>
    <row r="1315" spans="1:32" hidden="1" outlineLevel="1" x14ac:dyDescent="0.2">
      <c r="A1315" t="s">
        <v>15281</v>
      </c>
      <c r="B1315" t="s">
        <v>15282</v>
      </c>
      <c r="C1315" t="s">
        <v>15283</v>
      </c>
      <c r="J1315" t="s">
        <v>15284</v>
      </c>
      <c r="K1315" t="s">
        <v>1210</v>
      </c>
      <c r="L1315" t="s">
        <v>1233</v>
      </c>
      <c r="M1315">
        <v>-1</v>
      </c>
      <c r="P1315" s="2" t="s">
        <v>15285</v>
      </c>
      <c r="Q1315" t="s">
        <v>47</v>
      </c>
      <c r="S1315">
        <v>0.14082454</v>
      </c>
      <c r="T1315">
        <v>4.0054319999999997E-3</v>
      </c>
      <c r="U1315">
        <v>2.7273865000000001E-2</v>
      </c>
      <c r="V1315">
        <v>1.1025362E-2</v>
      </c>
      <c r="W1315">
        <v>5.6719026999999998E-2</v>
      </c>
      <c r="X1315">
        <v>1.2285355E-2</v>
      </c>
      <c r="Y1315">
        <v>0.3</v>
      </c>
      <c r="Z1315">
        <v>0.161</v>
      </c>
      <c r="AA1315">
        <v>0</v>
      </c>
      <c r="AB1315">
        <v>0.83899999999999997</v>
      </c>
      <c r="AC1315">
        <v>0.36120000000000002</v>
      </c>
      <c r="AD1315" t="s">
        <v>48</v>
      </c>
      <c r="AE1315" t="s">
        <v>48</v>
      </c>
      <c r="AF1315" t="s">
        <v>48</v>
      </c>
    </row>
    <row r="1316" spans="1:32" hidden="1" outlineLevel="1" x14ac:dyDescent="0.2">
      <c r="A1316" t="s">
        <v>15286</v>
      </c>
      <c r="B1316" t="s">
        <v>15287</v>
      </c>
      <c r="C1316" t="s">
        <v>15288</v>
      </c>
      <c r="J1316" t="s">
        <v>15289</v>
      </c>
      <c r="K1316" t="s">
        <v>1210</v>
      </c>
      <c r="L1316" t="s">
        <v>1233</v>
      </c>
      <c r="M1316">
        <v>-1</v>
      </c>
      <c r="P1316" s="2" t="s">
        <v>15290</v>
      </c>
      <c r="Q1316" t="s">
        <v>47</v>
      </c>
      <c r="S1316">
        <v>0.18649188</v>
      </c>
      <c r="T1316">
        <v>5.7601930000000003E-3</v>
      </c>
      <c r="U1316">
        <v>3.9407435999999997E-2</v>
      </c>
      <c r="V1316">
        <v>9.7674349999999997E-3</v>
      </c>
      <c r="W1316">
        <v>6.3199809999999995E-2</v>
      </c>
      <c r="X1316">
        <v>2.3371955E-2</v>
      </c>
      <c r="Y1316">
        <v>0</v>
      </c>
      <c r="Z1316">
        <v>0</v>
      </c>
      <c r="AA1316">
        <v>0</v>
      </c>
      <c r="AB1316">
        <v>1</v>
      </c>
      <c r="AC1316">
        <v>0</v>
      </c>
      <c r="AD1316" t="s">
        <v>48</v>
      </c>
      <c r="AE1316" t="s">
        <v>48</v>
      </c>
      <c r="AF1316" t="s">
        <v>48</v>
      </c>
    </row>
    <row r="1317" spans="1:32" hidden="1" outlineLevel="1" x14ac:dyDescent="0.2">
      <c r="A1317" t="s">
        <v>15291</v>
      </c>
      <c r="B1317" t="s">
        <v>15292</v>
      </c>
      <c r="C1317" t="s">
        <v>15293</v>
      </c>
      <c r="J1317" t="s">
        <v>15294</v>
      </c>
      <c r="K1317" t="s">
        <v>1210</v>
      </c>
      <c r="L1317" t="s">
        <v>1233</v>
      </c>
      <c r="M1317">
        <v>-2</v>
      </c>
      <c r="P1317" s="2" t="s">
        <v>15295</v>
      </c>
      <c r="Q1317" t="s">
        <v>47</v>
      </c>
      <c r="S1317">
        <v>0.16245349000000001</v>
      </c>
      <c r="T1317">
        <v>2.0980834999999999E-3</v>
      </c>
      <c r="U1317">
        <v>4.0659969999999997E-2</v>
      </c>
      <c r="V1317">
        <v>2.552852E-3</v>
      </c>
      <c r="W1317">
        <v>7.6502606000000001E-2</v>
      </c>
      <c r="X1317">
        <v>7.3141810000000003E-3</v>
      </c>
      <c r="Y1317">
        <v>0.1</v>
      </c>
      <c r="Z1317">
        <v>6.5000000000000002E-2</v>
      </c>
      <c r="AA1317">
        <v>0.112</v>
      </c>
      <c r="AB1317">
        <v>0.82399999999999995</v>
      </c>
      <c r="AC1317">
        <v>-0.34</v>
      </c>
      <c r="AD1317" t="s">
        <v>48</v>
      </c>
      <c r="AE1317" t="s">
        <v>48</v>
      </c>
      <c r="AF1317" t="s">
        <v>48</v>
      </c>
    </row>
    <row r="1318" spans="1:32" hidden="1" outlineLevel="1" x14ac:dyDescent="0.2">
      <c r="A1318" t="s">
        <v>15296</v>
      </c>
      <c r="B1318" t="s">
        <v>15297</v>
      </c>
      <c r="C1318" t="s">
        <v>15298</v>
      </c>
      <c r="J1318" t="s">
        <v>15299</v>
      </c>
      <c r="K1318" t="s">
        <v>1210</v>
      </c>
      <c r="L1318" t="s">
        <v>1233</v>
      </c>
      <c r="M1318">
        <v>-9</v>
      </c>
      <c r="P1318" s="2" t="s">
        <v>15300</v>
      </c>
      <c r="Q1318" t="s">
        <v>47</v>
      </c>
      <c r="S1318">
        <v>0.18744208000000001</v>
      </c>
      <c r="T1318">
        <v>6.2942505000000001E-3</v>
      </c>
      <c r="U1318">
        <v>9.2279755000000005E-2</v>
      </c>
      <c r="V1318">
        <v>1.0803373999999999E-2</v>
      </c>
      <c r="W1318">
        <v>8.1632099999999999E-2</v>
      </c>
      <c r="X1318">
        <v>1.2854968E-2</v>
      </c>
      <c r="Y1318">
        <v>0.1228174603174603</v>
      </c>
      <c r="Z1318">
        <v>9.6000000000000002E-2</v>
      </c>
      <c r="AA1318">
        <v>6.7000000000000004E-2</v>
      </c>
      <c r="AB1318">
        <v>0.83699999999999997</v>
      </c>
      <c r="AC1318">
        <v>0.79920000000000002</v>
      </c>
      <c r="AD1318" t="s">
        <v>48</v>
      </c>
      <c r="AE1318" t="s">
        <v>48</v>
      </c>
      <c r="AF1318" t="s">
        <v>48</v>
      </c>
    </row>
    <row r="1319" spans="1:32" hidden="1" outlineLevel="1" x14ac:dyDescent="0.2">
      <c r="A1319" t="s">
        <v>15301</v>
      </c>
      <c r="B1319" t="s">
        <v>15302</v>
      </c>
      <c r="C1319" t="s">
        <v>15303</v>
      </c>
      <c r="J1319" t="s">
        <v>15304</v>
      </c>
      <c r="K1319" t="s">
        <v>1210</v>
      </c>
      <c r="L1319" t="s">
        <v>1233</v>
      </c>
      <c r="M1319">
        <v>-3</v>
      </c>
      <c r="P1319" s="2" t="s">
        <v>15305</v>
      </c>
      <c r="Q1319" t="s">
        <v>47</v>
      </c>
      <c r="S1319">
        <v>0.64077030000000001</v>
      </c>
      <c r="T1319">
        <v>2.0644438000000001E-2</v>
      </c>
      <c r="U1319">
        <v>0.36099523</v>
      </c>
      <c r="V1319">
        <v>1.6259583000000001E-2</v>
      </c>
      <c r="W1319">
        <v>0.67985779999999996</v>
      </c>
      <c r="X1319">
        <v>1.0576514E-2</v>
      </c>
      <c r="Y1319">
        <v>0.21527777777777779</v>
      </c>
      <c r="Z1319">
        <v>0.216</v>
      </c>
      <c r="AA1319">
        <v>0.251</v>
      </c>
      <c r="AB1319">
        <v>0.53300000000000003</v>
      </c>
      <c r="AC1319">
        <v>-0.54830000000000001</v>
      </c>
      <c r="AD1319" t="s">
        <v>48</v>
      </c>
      <c r="AE1319" t="s">
        <v>48</v>
      </c>
      <c r="AF1319" t="s">
        <v>48</v>
      </c>
    </row>
    <row r="1320" spans="1:32" hidden="1" outlineLevel="1" x14ac:dyDescent="0.2">
      <c r="A1320" t="s">
        <v>15306</v>
      </c>
      <c r="B1320" t="s">
        <v>15307</v>
      </c>
      <c r="C1320" t="s">
        <v>15308</v>
      </c>
      <c r="J1320" t="s">
        <v>15309</v>
      </c>
      <c r="K1320" t="s">
        <v>1210</v>
      </c>
      <c r="L1320" t="s">
        <v>1233</v>
      </c>
      <c r="M1320">
        <v>-3</v>
      </c>
      <c r="P1320" s="2" t="s">
        <v>15310</v>
      </c>
      <c r="Q1320" t="s">
        <v>47</v>
      </c>
      <c r="S1320">
        <v>8.5582085000000002E-2</v>
      </c>
      <c r="T1320">
        <v>2.3937225000000002E-3</v>
      </c>
      <c r="U1320">
        <v>2.9888187E-2</v>
      </c>
      <c r="V1320">
        <v>2.5605056000000001E-2</v>
      </c>
      <c r="W1320">
        <v>2.6831544999999998E-2</v>
      </c>
      <c r="X1320">
        <v>7.3271270000000001E-3</v>
      </c>
      <c r="Y1320">
        <v>0.24947916666666661</v>
      </c>
      <c r="Z1320">
        <v>7.2999999999999995E-2</v>
      </c>
      <c r="AA1320">
        <v>9.8000000000000004E-2</v>
      </c>
      <c r="AB1320">
        <v>0.82799999999999996</v>
      </c>
      <c r="AC1320">
        <v>-0.32250000000000001</v>
      </c>
      <c r="AD1320" t="s">
        <v>48</v>
      </c>
      <c r="AE1320" t="s">
        <v>48</v>
      </c>
      <c r="AF1320" t="s">
        <v>48</v>
      </c>
    </row>
    <row r="1321" spans="1:32" hidden="1" outlineLevel="1" x14ac:dyDescent="0.2">
      <c r="A1321" t="s">
        <v>15311</v>
      </c>
      <c r="B1321" t="s">
        <v>15312</v>
      </c>
      <c r="C1321" t="s">
        <v>15313</v>
      </c>
      <c r="J1321" t="s">
        <v>15314</v>
      </c>
      <c r="K1321" t="s">
        <v>1210</v>
      </c>
      <c r="L1321" t="s">
        <v>1233</v>
      </c>
      <c r="M1321">
        <v>-7</v>
      </c>
      <c r="P1321" s="2" t="s">
        <v>15315</v>
      </c>
      <c r="Q1321" t="s">
        <v>47</v>
      </c>
      <c r="S1321">
        <v>9.7419969999999995E-2</v>
      </c>
      <c r="T1321">
        <v>2.6893616000000001E-3</v>
      </c>
      <c r="U1321">
        <v>2.6727317E-2</v>
      </c>
      <c r="V1321">
        <v>3.5702933000000001E-3</v>
      </c>
      <c r="W1321">
        <v>3.3680726000000001E-2</v>
      </c>
      <c r="X1321">
        <v>7.2623979999999998E-3</v>
      </c>
      <c r="Y1321">
        <v>0.1334920634920635</v>
      </c>
      <c r="Z1321">
        <v>0.05</v>
      </c>
      <c r="AA1321">
        <v>9.9000000000000005E-2</v>
      </c>
      <c r="AB1321">
        <v>0.85099999999999998</v>
      </c>
      <c r="AC1321">
        <v>-0.871</v>
      </c>
      <c r="AD1321" t="s">
        <v>48</v>
      </c>
      <c r="AE1321" t="s">
        <v>48</v>
      </c>
      <c r="AF1321" t="s">
        <v>48</v>
      </c>
    </row>
    <row r="1322" spans="1:32" hidden="1" outlineLevel="1" x14ac:dyDescent="0.2">
      <c r="A1322" t="s">
        <v>15316</v>
      </c>
      <c r="B1322" t="s">
        <v>15317</v>
      </c>
      <c r="C1322" t="s">
        <v>15318</v>
      </c>
      <c r="J1322" t="s">
        <v>15319</v>
      </c>
      <c r="K1322" t="s">
        <v>1210</v>
      </c>
      <c r="L1322" t="s">
        <v>1233</v>
      </c>
      <c r="M1322">
        <v>-7</v>
      </c>
      <c r="P1322" s="2" t="s">
        <v>15320</v>
      </c>
      <c r="Q1322" t="s">
        <v>47</v>
      </c>
      <c r="S1322">
        <v>3.969839E-2</v>
      </c>
      <c r="T1322">
        <v>1.1539459000000001E-3</v>
      </c>
      <c r="U1322">
        <v>1.2961143E-2</v>
      </c>
      <c r="V1322">
        <v>4.1067624E-3</v>
      </c>
      <c r="W1322">
        <v>2.173949E-2</v>
      </c>
      <c r="X1322">
        <v>6.6086366000000004E-3</v>
      </c>
      <c r="Y1322">
        <v>-0.12777777777777771</v>
      </c>
      <c r="Z1322">
        <v>8.6999999999999994E-2</v>
      </c>
      <c r="AA1322">
        <v>9.0999999999999998E-2</v>
      </c>
      <c r="AB1322">
        <v>0.82199999999999995</v>
      </c>
      <c r="AC1322">
        <v>-0.36120000000000002</v>
      </c>
      <c r="AD1322" t="s">
        <v>48</v>
      </c>
      <c r="AE1322" t="s">
        <v>48</v>
      </c>
      <c r="AF1322" t="s">
        <v>48</v>
      </c>
    </row>
    <row r="1323" spans="1:32" hidden="1" outlineLevel="1" x14ac:dyDescent="0.2">
      <c r="A1323" t="s">
        <v>15321</v>
      </c>
      <c r="B1323" t="s">
        <v>15322</v>
      </c>
      <c r="C1323" t="s">
        <v>513</v>
      </c>
      <c r="J1323" t="s">
        <v>3243</v>
      </c>
      <c r="K1323" t="s">
        <v>1210</v>
      </c>
      <c r="L1323" t="s">
        <v>1233</v>
      </c>
      <c r="M1323">
        <v>-25</v>
      </c>
      <c r="P1323" s="2" t="s">
        <v>15323</v>
      </c>
      <c r="Q1323" t="s">
        <v>47</v>
      </c>
      <c r="Y1323" t="s">
        <v>48</v>
      </c>
      <c r="Z1323" t="s">
        <v>48</v>
      </c>
      <c r="AA1323" t="s">
        <v>48</v>
      </c>
      <c r="AB1323" t="s">
        <v>48</v>
      </c>
      <c r="AC1323" t="s">
        <v>48</v>
      </c>
      <c r="AD1323" t="s">
        <v>48</v>
      </c>
      <c r="AE1323" t="s">
        <v>48</v>
      </c>
      <c r="AF1323" t="s">
        <v>48</v>
      </c>
    </row>
    <row r="1324" spans="1:32" hidden="1" outlineLevel="1" x14ac:dyDescent="0.2">
      <c r="A1324" t="s">
        <v>15324</v>
      </c>
      <c r="B1324" t="s">
        <v>15325</v>
      </c>
      <c r="C1324" t="s">
        <v>15326</v>
      </c>
      <c r="J1324" t="s">
        <v>15327</v>
      </c>
      <c r="K1324" t="s">
        <v>1210</v>
      </c>
      <c r="L1324" t="s">
        <v>1233</v>
      </c>
      <c r="M1324">
        <v>-8</v>
      </c>
      <c r="P1324" s="2" t="s">
        <v>15328</v>
      </c>
      <c r="Q1324" t="s">
        <v>47</v>
      </c>
      <c r="S1324">
        <v>0.10609736</v>
      </c>
      <c r="T1324">
        <v>2.1457671999999999E-3</v>
      </c>
      <c r="U1324">
        <v>1.9348921000000002E-2</v>
      </c>
      <c r="V1324">
        <v>2.9917859000000002E-2</v>
      </c>
      <c r="W1324">
        <v>3.1697463000000002E-2</v>
      </c>
      <c r="X1324">
        <v>7.0682109999999996E-3</v>
      </c>
      <c r="Y1324">
        <v>0</v>
      </c>
      <c r="Z1324">
        <v>0.21099999999999999</v>
      </c>
      <c r="AA1324">
        <v>0.13100000000000001</v>
      </c>
      <c r="AB1324">
        <v>0.65700000000000003</v>
      </c>
      <c r="AC1324">
        <v>0.52669999999999995</v>
      </c>
      <c r="AD1324" t="s">
        <v>48</v>
      </c>
      <c r="AE1324" t="s">
        <v>48</v>
      </c>
      <c r="AF1324" t="s">
        <v>48</v>
      </c>
    </row>
    <row r="1325" spans="1:32" hidden="1" outlineLevel="1" x14ac:dyDescent="0.2">
      <c r="A1325" t="s">
        <v>15329</v>
      </c>
      <c r="B1325" t="s">
        <v>15330</v>
      </c>
      <c r="C1325" t="s">
        <v>15331</v>
      </c>
      <c r="J1325" t="s">
        <v>15332</v>
      </c>
      <c r="K1325" t="s">
        <v>1210</v>
      </c>
      <c r="L1325" t="s">
        <v>1233</v>
      </c>
      <c r="M1325">
        <v>-11</v>
      </c>
      <c r="P1325" s="2" t="s">
        <v>15333</v>
      </c>
      <c r="Q1325" t="s">
        <v>47</v>
      </c>
      <c r="S1325">
        <v>0.13735330000000001</v>
      </c>
      <c r="T1325">
        <v>3.0899047999999999E-3</v>
      </c>
      <c r="U1325">
        <v>1.805087E-2</v>
      </c>
      <c r="V1325">
        <v>6.8465814E-2</v>
      </c>
      <c r="W1325">
        <v>3.5553806E-2</v>
      </c>
      <c r="X1325">
        <v>6.5827454000000002E-3</v>
      </c>
      <c r="Y1325">
        <v>0.25</v>
      </c>
      <c r="Z1325">
        <v>0</v>
      </c>
      <c r="AA1325">
        <v>0</v>
      </c>
      <c r="AB1325">
        <v>1</v>
      </c>
      <c r="AC1325">
        <v>0</v>
      </c>
      <c r="AD1325" t="s">
        <v>48</v>
      </c>
      <c r="AE1325" t="s">
        <v>48</v>
      </c>
      <c r="AF1325" t="s">
        <v>48</v>
      </c>
    </row>
    <row r="1326" spans="1:32" hidden="1" outlineLevel="1" x14ac:dyDescent="0.2">
      <c r="A1326" t="s">
        <v>15334</v>
      </c>
      <c r="B1326" t="s">
        <v>15335</v>
      </c>
      <c r="C1326" t="s">
        <v>15336</v>
      </c>
      <c r="J1326" t="s">
        <v>15337</v>
      </c>
      <c r="K1326" t="s">
        <v>1210</v>
      </c>
      <c r="L1326" t="s">
        <v>1233</v>
      </c>
      <c r="M1326">
        <v>1</v>
      </c>
      <c r="P1326" s="2" t="s">
        <v>15338</v>
      </c>
      <c r="Q1326" t="s">
        <v>47</v>
      </c>
      <c r="S1326">
        <v>1.3697007000000001E-2</v>
      </c>
      <c r="T1326">
        <v>9.4890594000000003E-4</v>
      </c>
      <c r="U1326">
        <v>1.2892825E-2</v>
      </c>
      <c r="V1326">
        <v>2.9228306000000002E-3</v>
      </c>
      <c r="W1326">
        <v>8.7098829999999999E-3</v>
      </c>
      <c r="X1326">
        <v>6.9905365999999997E-3</v>
      </c>
      <c r="Y1326">
        <v>0.5</v>
      </c>
      <c r="Z1326">
        <v>0.42399999999999999</v>
      </c>
      <c r="AA1326">
        <v>0</v>
      </c>
      <c r="AB1326">
        <v>0.57599999999999996</v>
      </c>
      <c r="AC1326">
        <v>0.44969999999999999</v>
      </c>
      <c r="AD1326" t="s">
        <v>48</v>
      </c>
      <c r="AE1326" t="s">
        <v>48</v>
      </c>
      <c r="AF1326" t="s">
        <v>48</v>
      </c>
    </row>
    <row r="1327" spans="1:32" hidden="1" outlineLevel="1" x14ac:dyDescent="0.2">
      <c r="A1327" t="s">
        <v>15339</v>
      </c>
      <c r="B1327" t="s">
        <v>15340</v>
      </c>
      <c r="C1327" t="s">
        <v>15341</v>
      </c>
      <c r="J1327" t="s">
        <v>15342</v>
      </c>
      <c r="K1327" t="s">
        <v>1210</v>
      </c>
      <c r="L1327" t="s">
        <v>1233</v>
      </c>
      <c r="M1327">
        <v>1</v>
      </c>
      <c r="P1327" s="2" t="s">
        <v>15343</v>
      </c>
      <c r="Q1327" t="s">
        <v>47</v>
      </c>
      <c r="S1327">
        <v>0.61223894000000001</v>
      </c>
      <c r="T1327">
        <v>4.0387186999999998E-2</v>
      </c>
      <c r="U1327">
        <v>0.47191825999999998</v>
      </c>
      <c r="V1327">
        <v>3.0949092000000001E-2</v>
      </c>
      <c r="W1327">
        <v>0.47384647000000002</v>
      </c>
      <c r="X1327">
        <v>0.11002964</v>
      </c>
      <c r="Y1327">
        <v>-0.5</v>
      </c>
      <c r="Z1327">
        <v>8.7999999999999995E-2</v>
      </c>
      <c r="AA1327">
        <v>0.318</v>
      </c>
      <c r="AB1327">
        <v>0.59399999999999997</v>
      </c>
      <c r="AC1327">
        <v>-0.91859999999999997</v>
      </c>
      <c r="AD1327" t="s">
        <v>48</v>
      </c>
      <c r="AE1327" t="s">
        <v>48</v>
      </c>
      <c r="AF1327" t="s">
        <v>48</v>
      </c>
    </row>
    <row r="1328" spans="1:32" hidden="1" outlineLevel="1" x14ac:dyDescent="0.2">
      <c r="A1328" t="s">
        <v>15344</v>
      </c>
      <c r="B1328" t="s">
        <v>15345</v>
      </c>
      <c r="C1328" t="s">
        <v>15346</v>
      </c>
      <c r="J1328" t="s">
        <v>15347</v>
      </c>
      <c r="K1328" t="s">
        <v>1210</v>
      </c>
      <c r="L1328" t="s">
        <v>1233</v>
      </c>
      <c r="M1328">
        <v>1</v>
      </c>
      <c r="P1328" s="2" t="s">
        <v>15348</v>
      </c>
      <c r="Q1328" t="s">
        <v>47</v>
      </c>
      <c r="S1328">
        <v>1.1497946E-2</v>
      </c>
      <c r="T1328">
        <v>6.7234040000000003E-4</v>
      </c>
      <c r="U1328">
        <v>1.0774951E-2</v>
      </c>
      <c r="V1328">
        <v>2.4788563999999999E-3</v>
      </c>
      <c r="W1328">
        <v>7.7788780000000004E-3</v>
      </c>
      <c r="X1328">
        <v>6.3561939999999999E-3</v>
      </c>
      <c r="Y1328">
        <v>0.3666666666666667</v>
      </c>
      <c r="Z1328">
        <v>0.111</v>
      </c>
      <c r="AA1328">
        <v>0</v>
      </c>
      <c r="AB1328">
        <v>0.88900000000000001</v>
      </c>
      <c r="AC1328">
        <v>0.45879999999999999</v>
      </c>
      <c r="AD1328" t="s">
        <v>48</v>
      </c>
      <c r="AE1328" t="s">
        <v>48</v>
      </c>
      <c r="AF1328" t="s">
        <v>48</v>
      </c>
    </row>
    <row r="1329" spans="1:32" hidden="1" outlineLevel="1" x14ac:dyDescent="0.2">
      <c r="A1329" t="s">
        <v>15349</v>
      </c>
      <c r="B1329" t="s">
        <v>15350</v>
      </c>
      <c r="C1329" t="s">
        <v>15351</v>
      </c>
      <c r="J1329" t="s">
        <v>15352</v>
      </c>
      <c r="K1329" t="s">
        <v>1210</v>
      </c>
      <c r="L1329" t="s">
        <v>1233</v>
      </c>
      <c r="M1329">
        <v>1</v>
      </c>
      <c r="P1329" s="2" t="s">
        <v>15353</v>
      </c>
      <c r="Q1329" t="s">
        <v>47</v>
      </c>
      <c r="S1329">
        <v>0.19219314000000001</v>
      </c>
      <c r="T1329">
        <v>3.9863585999999999E-3</v>
      </c>
      <c r="U1329">
        <v>5.8445938000000003E-2</v>
      </c>
      <c r="V1329">
        <v>3.884775E-3</v>
      </c>
      <c r="W1329">
        <v>8.4100090000000002E-2</v>
      </c>
      <c r="X1329">
        <v>2.7861186999999999E-2</v>
      </c>
      <c r="Y1329">
        <v>0.23055555555555551</v>
      </c>
      <c r="Z1329">
        <v>0.108</v>
      </c>
      <c r="AA1329">
        <v>5.1999999999999998E-2</v>
      </c>
      <c r="AB1329">
        <v>0.84</v>
      </c>
      <c r="AC1329">
        <v>0.28460000000000002</v>
      </c>
      <c r="AD1329" t="s">
        <v>48</v>
      </c>
      <c r="AE1329" t="s">
        <v>48</v>
      </c>
      <c r="AF1329" t="s">
        <v>48</v>
      </c>
    </row>
    <row r="1330" spans="1:32" hidden="1" outlineLevel="1" x14ac:dyDescent="0.2">
      <c r="A1330" t="s">
        <v>15354</v>
      </c>
      <c r="B1330" t="s">
        <v>15355</v>
      </c>
      <c r="C1330" t="s">
        <v>15356</v>
      </c>
      <c r="J1330" t="s">
        <v>15357</v>
      </c>
      <c r="K1330" t="s">
        <v>1210</v>
      </c>
      <c r="L1330" t="s">
        <v>1233</v>
      </c>
      <c r="M1330">
        <v>1</v>
      </c>
      <c r="P1330" s="2" t="s">
        <v>15358</v>
      </c>
      <c r="Q1330" t="s">
        <v>47</v>
      </c>
      <c r="S1330">
        <v>0.50759226000000002</v>
      </c>
      <c r="T1330">
        <v>2.3076923999999999E-2</v>
      </c>
      <c r="U1330">
        <v>0.42019588000000002</v>
      </c>
      <c r="V1330">
        <v>1.9475230999999999E-2</v>
      </c>
      <c r="W1330">
        <v>0.49151286</v>
      </c>
      <c r="X1330">
        <v>1.2388919999999999E-2</v>
      </c>
      <c r="Y1330">
        <v>-0.05</v>
      </c>
      <c r="Z1330">
        <v>0.13400000000000001</v>
      </c>
      <c r="AA1330">
        <v>0.22600000000000001</v>
      </c>
      <c r="AB1330">
        <v>0.63900000000000001</v>
      </c>
      <c r="AC1330">
        <v>-0.53459999999999996</v>
      </c>
      <c r="AD1330" t="s">
        <v>48</v>
      </c>
      <c r="AE1330" t="s">
        <v>48</v>
      </c>
      <c r="AF1330" t="s">
        <v>48</v>
      </c>
    </row>
    <row r="1331" spans="1:32" hidden="1" outlineLevel="1" x14ac:dyDescent="0.2">
      <c r="A1331" t="s">
        <v>15359</v>
      </c>
      <c r="B1331" t="s">
        <v>15360</v>
      </c>
      <c r="C1331" t="s">
        <v>15361</v>
      </c>
      <c r="J1331" t="s">
        <v>15362</v>
      </c>
      <c r="K1331" t="s">
        <v>1210</v>
      </c>
      <c r="L1331" t="s">
        <v>1233</v>
      </c>
      <c r="M1331">
        <v>1</v>
      </c>
      <c r="P1331" s="2" t="s">
        <v>15363</v>
      </c>
      <c r="Q1331" t="s">
        <v>47</v>
      </c>
      <c r="S1331">
        <v>0.23961850000000001</v>
      </c>
      <c r="T1331">
        <v>4.4441222999999997E-3</v>
      </c>
      <c r="U1331">
        <v>3.4397303999999997E-2</v>
      </c>
      <c r="V1331">
        <v>1.0285404499999999E-2</v>
      </c>
      <c r="W1331">
        <v>0.16846494000000001</v>
      </c>
      <c r="X1331">
        <v>6.8416605E-3</v>
      </c>
      <c r="Y1331">
        <v>0.15333333333333329</v>
      </c>
      <c r="Z1331">
        <v>0.30399999999999999</v>
      </c>
      <c r="AA1331">
        <v>0.13500000000000001</v>
      </c>
      <c r="AB1331">
        <v>0.56100000000000005</v>
      </c>
      <c r="AC1331">
        <v>0.7964</v>
      </c>
      <c r="AD1331" t="s">
        <v>48</v>
      </c>
      <c r="AE1331" t="s">
        <v>48</v>
      </c>
      <c r="AF1331" t="s">
        <v>48</v>
      </c>
    </row>
    <row r="1332" spans="1:32" hidden="1" outlineLevel="1" x14ac:dyDescent="0.2">
      <c r="A1332" t="s">
        <v>15364</v>
      </c>
      <c r="B1332" t="s">
        <v>15365</v>
      </c>
      <c r="C1332" t="s">
        <v>15366</v>
      </c>
      <c r="J1332" t="s">
        <v>15367</v>
      </c>
      <c r="K1332" t="s">
        <v>1210</v>
      </c>
      <c r="L1332" t="s">
        <v>1233</v>
      </c>
      <c r="M1332">
        <v>1</v>
      </c>
      <c r="P1332" s="2" t="s">
        <v>15368</v>
      </c>
      <c r="Q1332" t="s">
        <v>10060</v>
      </c>
      <c r="S1332">
        <v>0.40336934000000002</v>
      </c>
      <c r="T1332">
        <v>7.2479249999999997E-3</v>
      </c>
      <c r="U1332">
        <v>7.3205839999999994E-2</v>
      </c>
      <c r="V1332">
        <v>9.0274770000000008E-3</v>
      </c>
      <c r="W1332">
        <v>0.47189239999999999</v>
      </c>
      <c r="X1332">
        <v>6.8092960000000003E-3</v>
      </c>
      <c r="Y1332">
        <v>0</v>
      </c>
      <c r="Z1332">
        <v>0</v>
      </c>
      <c r="AA1332">
        <v>0</v>
      </c>
      <c r="AB1332">
        <v>1</v>
      </c>
      <c r="AC1332">
        <v>0</v>
      </c>
      <c r="AD1332" t="s">
        <v>48</v>
      </c>
      <c r="AE1332" t="s">
        <v>48</v>
      </c>
      <c r="AF1332" t="s">
        <v>48</v>
      </c>
    </row>
    <row r="1333" spans="1:32" hidden="1" outlineLevel="1" x14ac:dyDescent="0.2">
      <c r="A1333" t="s">
        <v>15369</v>
      </c>
      <c r="B1333" t="s">
        <v>15370</v>
      </c>
      <c r="C1333" t="s">
        <v>15371</v>
      </c>
      <c r="J1333" t="s">
        <v>15372</v>
      </c>
      <c r="K1333" t="s">
        <v>1210</v>
      </c>
      <c r="L1333" t="s">
        <v>1233</v>
      </c>
      <c r="M1333">
        <v>1</v>
      </c>
      <c r="P1333" s="2" t="s">
        <v>15373</v>
      </c>
      <c r="Q1333" t="s">
        <v>47</v>
      </c>
      <c r="S1333">
        <v>0.69899109999999998</v>
      </c>
      <c r="T1333">
        <v>2.3739860000000002E-2</v>
      </c>
      <c r="U1333">
        <v>0.39409557000000001</v>
      </c>
      <c r="V1333">
        <v>2.5203100999999999E-2</v>
      </c>
      <c r="W1333">
        <v>0.73444489999999996</v>
      </c>
      <c r="X1333">
        <v>9.1006960000000001E-3</v>
      </c>
      <c r="Y1333">
        <v>0</v>
      </c>
      <c r="Z1333">
        <v>5.0999999999999997E-2</v>
      </c>
      <c r="AA1333">
        <v>0.157</v>
      </c>
      <c r="AB1333">
        <v>0.79200000000000004</v>
      </c>
      <c r="AC1333">
        <v>-0.60070000000000001</v>
      </c>
      <c r="AD1333" t="s">
        <v>48</v>
      </c>
      <c r="AE1333" t="s">
        <v>48</v>
      </c>
      <c r="AF1333" t="s">
        <v>48</v>
      </c>
    </row>
    <row r="1334" spans="1:32" hidden="1" outlineLevel="1" x14ac:dyDescent="0.2">
      <c r="A1334" t="s">
        <v>15374</v>
      </c>
      <c r="B1334" t="s">
        <v>15375</v>
      </c>
      <c r="C1334" t="s">
        <v>15376</v>
      </c>
      <c r="J1334" t="s">
        <v>15377</v>
      </c>
      <c r="K1334" t="s">
        <v>1210</v>
      </c>
      <c r="L1334" t="s">
        <v>1233</v>
      </c>
      <c r="M1334">
        <v>1</v>
      </c>
      <c r="P1334" s="2" t="s">
        <v>15378</v>
      </c>
      <c r="Q1334" t="s">
        <v>47</v>
      </c>
      <c r="S1334">
        <v>0.45921504000000002</v>
      </c>
      <c r="T1334">
        <v>2.1290001999999999E-2</v>
      </c>
      <c r="U1334">
        <v>0.50135689999999999</v>
      </c>
      <c r="V1334">
        <v>1.6561050000000001E-2</v>
      </c>
      <c r="W1334">
        <v>0.34782292999999997</v>
      </c>
      <c r="X1334">
        <v>8.9712384999999992E-3</v>
      </c>
      <c r="Y1334">
        <v>0.55000000000000004</v>
      </c>
      <c r="Z1334">
        <v>0.21</v>
      </c>
      <c r="AA1334">
        <v>0.308</v>
      </c>
      <c r="AB1334">
        <v>0.48299999999999998</v>
      </c>
      <c r="AC1334">
        <v>-0.50229999999999997</v>
      </c>
      <c r="AD1334" t="s">
        <v>48</v>
      </c>
      <c r="AE1334" t="s">
        <v>48</v>
      </c>
      <c r="AF1334" t="s">
        <v>48</v>
      </c>
    </row>
    <row r="1335" spans="1:32" hidden="1" outlineLevel="1" x14ac:dyDescent="0.2">
      <c r="A1335" t="s">
        <v>15379</v>
      </c>
      <c r="B1335" t="s">
        <v>15380</v>
      </c>
      <c r="C1335" t="s">
        <v>15381</v>
      </c>
      <c r="J1335" t="s">
        <v>15382</v>
      </c>
      <c r="K1335" t="s">
        <v>1210</v>
      </c>
      <c r="L1335" t="s">
        <v>1233</v>
      </c>
      <c r="M1335">
        <v>1</v>
      </c>
      <c r="P1335" s="2" t="s">
        <v>15383</v>
      </c>
      <c r="Q1335" t="s">
        <v>47</v>
      </c>
      <c r="S1335">
        <v>0.10826672</v>
      </c>
      <c r="T1335">
        <v>1.7166137999999999E-3</v>
      </c>
      <c r="U1335">
        <v>2.2286615999999999E-2</v>
      </c>
      <c r="V1335">
        <v>5.105704E-3</v>
      </c>
      <c r="W1335">
        <v>4.4422040000000003E-2</v>
      </c>
      <c r="X1335">
        <v>6.6280556000000001E-3</v>
      </c>
      <c r="Y1335">
        <v>0.15</v>
      </c>
      <c r="Z1335">
        <v>1.7999999999999999E-2</v>
      </c>
      <c r="AA1335">
        <v>0.115</v>
      </c>
      <c r="AB1335">
        <v>0.86699999999999999</v>
      </c>
      <c r="AC1335">
        <v>-0.78449999999999998</v>
      </c>
      <c r="AD1335" t="s">
        <v>48</v>
      </c>
      <c r="AE1335" t="s">
        <v>48</v>
      </c>
      <c r="AF1335" t="s">
        <v>48</v>
      </c>
    </row>
    <row r="1336" spans="1:32" hidden="1" outlineLevel="1" x14ac:dyDescent="0.2">
      <c r="A1336" t="s">
        <v>15384</v>
      </c>
      <c r="B1336" t="s">
        <v>15385</v>
      </c>
      <c r="C1336" t="s">
        <v>15386</v>
      </c>
      <c r="J1336" t="s">
        <v>14166</v>
      </c>
      <c r="K1336" t="s">
        <v>1210</v>
      </c>
      <c r="L1336" t="s">
        <v>1233</v>
      </c>
      <c r="M1336">
        <v>1</v>
      </c>
      <c r="P1336" s="2" t="s">
        <v>15387</v>
      </c>
      <c r="Q1336" t="s">
        <v>47</v>
      </c>
      <c r="Y1336" t="s">
        <v>48</v>
      </c>
      <c r="Z1336" t="s">
        <v>48</v>
      </c>
      <c r="AA1336" t="s">
        <v>48</v>
      </c>
      <c r="AB1336" t="s">
        <v>48</v>
      </c>
      <c r="AC1336" t="s">
        <v>48</v>
      </c>
      <c r="AD1336" t="s">
        <v>48</v>
      </c>
      <c r="AE1336" t="s">
        <v>48</v>
      </c>
      <c r="AF1336" t="s">
        <v>48</v>
      </c>
    </row>
    <row r="1337" spans="1:32" hidden="1" outlineLevel="1" x14ac:dyDescent="0.2">
      <c r="A1337" t="s">
        <v>15388</v>
      </c>
      <c r="B1337" t="s">
        <v>15389</v>
      </c>
      <c r="C1337" t="s">
        <v>15390</v>
      </c>
      <c r="J1337" t="s">
        <v>15391</v>
      </c>
      <c r="K1337" t="s">
        <v>1210</v>
      </c>
      <c r="L1337" t="s">
        <v>1233</v>
      </c>
      <c r="M1337">
        <v>1</v>
      </c>
      <c r="P1337" s="2" t="s">
        <v>15392</v>
      </c>
      <c r="Q1337" t="s">
        <v>47</v>
      </c>
      <c r="S1337">
        <v>5.7995459999999999E-2</v>
      </c>
      <c r="T1337">
        <v>1.7547607E-3</v>
      </c>
      <c r="U1337">
        <v>1.4566627E-2</v>
      </c>
      <c r="V1337">
        <v>2.9783275E-3</v>
      </c>
      <c r="W1337">
        <v>2.3608726E-2</v>
      </c>
      <c r="X1337">
        <v>8.5051910000000005E-3</v>
      </c>
      <c r="Y1337">
        <v>-2.5000000000000001E-2</v>
      </c>
      <c r="Z1337">
        <v>6.4000000000000001E-2</v>
      </c>
      <c r="AA1337">
        <v>9.9000000000000005E-2</v>
      </c>
      <c r="AB1337">
        <v>0.83699999999999997</v>
      </c>
      <c r="AC1337">
        <v>-0.1779</v>
      </c>
      <c r="AD1337" t="s">
        <v>48</v>
      </c>
      <c r="AE1337" t="s">
        <v>48</v>
      </c>
      <c r="AF1337" t="s">
        <v>48</v>
      </c>
    </row>
    <row r="1338" spans="1:32" hidden="1" outlineLevel="1" x14ac:dyDescent="0.2">
      <c r="A1338" t="s">
        <v>15393</v>
      </c>
      <c r="B1338" t="s">
        <v>15394</v>
      </c>
      <c r="C1338" t="s">
        <v>15395</v>
      </c>
      <c r="J1338" t="s">
        <v>15396</v>
      </c>
      <c r="K1338" t="s">
        <v>1210</v>
      </c>
      <c r="L1338" t="s">
        <v>1233</v>
      </c>
      <c r="M1338">
        <v>1</v>
      </c>
      <c r="P1338" s="2" t="s">
        <v>15397</v>
      </c>
      <c r="Q1338" t="s">
        <v>47</v>
      </c>
      <c r="S1338">
        <v>5.7995459999999999E-2</v>
      </c>
      <c r="T1338">
        <v>1.9073486000000001E-3</v>
      </c>
      <c r="U1338">
        <v>1.7572641E-2</v>
      </c>
      <c r="V1338">
        <v>3.4408006000000001E-3</v>
      </c>
      <c r="W1338">
        <v>2.1803947000000001E-2</v>
      </c>
      <c r="X1338">
        <v>7.0682109999999996E-3</v>
      </c>
      <c r="Y1338">
        <v>0.42499999999999999</v>
      </c>
      <c r="Z1338">
        <v>0.33800000000000002</v>
      </c>
      <c r="AA1338">
        <v>0</v>
      </c>
      <c r="AB1338">
        <v>0.66200000000000003</v>
      </c>
      <c r="AC1338">
        <v>0.82709999999999995</v>
      </c>
      <c r="AD1338" t="s">
        <v>48</v>
      </c>
      <c r="AE1338" t="s">
        <v>48</v>
      </c>
      <c r="AF1338" t="s">
        <v>48</v>
      </c>
    </row>
    <row r="1339" spans="1:32" hidden="1" outlineLevel="1" x14ac:dyDescent="0.2">
      <c r="A1339" t="s">
        <v>15398</v>
      </c>
      <c r="B1339" t="s">
        <v>15399</v>
      </c>
      <c r="C1339" t="s">
        <v>15400</v>
      </c>
      <c r="J1339" t="s">
        <v>15401</v>
      </c>
      <c r="K1339" t="s">
        <v>1210</v>
      </c>
      <c r="L1339" t="s">
        <v>1233</v>
      </c>
      <c r="M1339">
        <v>1</v>
      </c>
      <c r="P1339" s="2" t="s">
        <v>15402</v>
      </c>
      <c r="Q1339" t="s">
        <v>10060</v>
      </c>
      <c r="S1339">
        <v>0.28537679999999999</v>
      </c>
      <c r="T1339">
        <v>1.1062621999999999E-2</v>
      </c>
      <c r="U1339">
        <v>7.0470260000000007E-2</v>
      </c>
      <c r="V1339">
        <v>1.4350293E-2</v>
      </c>
      <c r="W1339">
        <v>8.0891699999999997E-2</v>
      </c>
      <c r="X1339">
        <v>2.4235269E-2</v>
      </c>
      <c r="Y1339">
        <v>-0.3125</v>
      </c>
      <c r="Z1339">
        <v>0</v>
      </c>
      <c r="AA1339">
        <v>0.191</v>
      </c>
      <c r="AB1339">
        <v>0.80900000000000005</v>
      </c>
      <c r="AC1339">
        <v>-0.61539999999999995</v>
      </c>
      <c r="AD1339" t="s">
        <v>48</v>
      </c>
      <c r="AE1339" t="s">
        <v>48</v>
      </c>
      <c r="AF1339" t="s">
        <v>48</v>
      </c>
    </row>
    <row r="1340" spans="1:32" hidden="1" outlineLevel="1" x14ac:dyDescent="0.2">
      <c r="A1340" t="s">
        <v>15403</v>
      </c>
      <c r="B1340" t="s">
        <v>15404</v>
      </c>
      <c r="C1340" t="s">
        <v>15405</v>
      </c>
      <c r="J1340" t="s">
        <v>15406</v>
      </c>
      <c r="K1340" t="s">
        <v>1210</v>
      </c>
      <c r="L1340" t="s">
        <v>1233</v>
      </c>
      <c r="M1340">
        <v>1</v>
      </c>
      <c r="P1340" s="2" t="s">
        <v>15407</v>
      </c>
      <c r="Q1340" t="s">
        <v>47</v>
      </c>
      <c r="S1340">
        <v>0.11254004400000001</v>
      </c>
      <c r="T1340">
        <v>1.9931793E-3</v>
      </c>
      <c r="U1340">
        <v>3.3645785999999997E-2</v>
      </c>
      <c r="V1340">
        <v>2.1181274000000002E-3</v>
      </c>
      <c r="W1340">
        <v>4.6178754000000002E-2</v>
      </c>
      <c r="X1340">
        <v>6.3691399999999997E-3</v>
      </c>
      <c r="Y1340">
        <v>0.1166666666666667</v>
      </c>
      <c r="Z1340">
        <v>0.433</v>
      </c>
      <c r="AA1340">
        <v>7.0000000000000007E-2</v>
      </c>
      <c r="AB1340">
        <v>0.496</v>
      </c>
      <c r="AC1340">
        <v>0.91690000000000005</v>
      </c>
      <c r="AD1340" t="s">
        <v>48</v>
      </c>
      <c r="AE1340" t="s">
        <v>48</v>
      </c>
      <c r="AF1340" t="s">
        <v>48</v>
      </c>
    </row>
    <row r="1341" spans="1:32" hidden="1" outlineLevel="1" x14ac:dyDescent="0.2">
      <c r="A1341" t="s">
        <v>15408</v>
      </c>
      <c r="B1341" t="s">
        <v>15409</v>
      </c>
      <c r="C1341" t="s">
        <v>15410</v>
      </c>
      <c r="J1341" t="s">
        <v>15411</v>
      </c>
      <c r="K1341" t="s">
        <v>1210</v>
      </c>
      <c r="L1341" t="s">
        <v>1233</v>
      </c>
      <c r="M1341">
        <v>1</v>
      </c>
      <c r="P1341" s="2" t="s">
        <v>15412</v>
      </c>
      <c r="Q1341" t="s">
        <v>47</v>
      </c>
      <c r="S1341">
        <v>0.19694418</v>
      </c>
      <c r="T1341">
        <v>6.3323974999999998E-3</v>
      </c>
      <c r="U1341">
        <v>4.5169090000000002E-2</v>
      </c>
      <c r="V1341">
        <v>4.2550452000000002E-2</v>
      </c>
      <c r="W1341">
        <v>6.4773209999999998E-2</v>
      </c>
      <c r="X1341">
        <v>8.1944930000000006E-3</v>
      </c>
      <c r="Y1341">
        <v>0</v>
      </c>
      <c r="Z1341">
        <v>0</v>
      </c>
      <c r="AA1341">
        <v>0</v>
      </c>
      <c r="AB1341">
        <v>1</v>
      </c>
      <c r="AC1341">
        <v>0</v>
      </c>
      <c r="AD1341" t="s">
        <v>48</v>
      </c>
      <c r="AE1341" t="s">
        <v>48</v>
      </c>
      <c r="AF1341" t="s">
        <v>48</v>
      </c>
    </row>
    <row r="1342" spans="1:32" hidden="1" outlineLevel="1" x14ac:dyDescent="0.2">
      <c r="A1342" t="s">
        <v>15413</v>
      </c>
      <c r="B1342" t="s">
        <v>15414</v>
      </c>
      <c r="C1342" t="s">
        <v>15415</v>
      </c>
      <c r="J1342" t="s">
        <v>15416</v>
      </c>
      <c r="K1342" t="s">
        <v>1210</v>
      </c>
      <c r="L1342" t="s">
        <v>1233</v>
      </c>
      <c r="M1342">
        <v>1</v>
      </c>
      <c r="P1342" s="2" t="s">
        <v>15417</v>
      </c>
      <c r="Q1342" t="s">
        <v>47</v>
      </c>
      <c r="S1342">
        <v>0.11078331</v>
      </c>
      <c r="T1342">
        <v>2.746582E-3</v>
      </c>
      <c r="U1342">
        <v>2.1330156999999999E-2</v>
      </c>
      <c r="V1342">
        <v>2.8886627000000002E-2</v>
      </c>
      <c r="W1342">
        <v>4.7935467000000002E-2</v>
      </c>
      <c r="X1342">
        <v>6.4015043999999998E-3</v>
      </c>
      <c r="Y1342">
        <v>-0.06</v>
      </c>
      <c r="Z1342">
        <v>0</v>
      </c>
      <c r="AA1342">
        <v>0.109</v>
      </c>
      <c r="AB1342">
        <v>0.89100000000000001</v>
      </c>
      <c r="AC1342">
        <v>-0.87829999999999997</v>
      </c>
      <c r="AD1342" t="s">
        <v>48</v>
      </c>
      <c r="AE1342" t="s">
        <v>48</v>
      </c>
      <c r="AF1342" t="s">
        <v>48</v>
      </c>
    </row>
    <row r="1343" spans="1:32" hidden="1" outlineLevel="1" x14ac:dyDescent="0.2">
      <c r="A1343" t="s">
        <v>15418</v>
      </c>
      <c r="B1343" t="s">
        <v>15419</v>
      </c>
      <c r="C1343" t="s">
        <v>15420</v>
      </c>
      <c r="J1343" t="s">
        <v>15421</v>
      </c>
      <c r="K1343" t="s">
        <v>1210</v>
      </c>
      <c r="L1343" t="s">
        <v>1233</v>
      </c>
      <c r="M1343">
        <v>1</v>
      </c>
      <c r="P1343" s="2" t="s">
        <v>15422</v>
      </c>
      <c r="Q1343" t="s">
        <v>47</v>
      </c>
      <c r="S1343">
        <v>5.0821137000000002E-2</v>
      </c>
      <c r="T1343">
        <v>1.2493134000000001E-3</v>
      </c>
      <c r="U1343">
        <v>2.4541125E-2</v>
      </c>
      <c r="V1343">
        <v>4.5137386999999996E-3</v>
      </c>
      <c r="W1343">
        <v>1.9032324E-2</v>
      </c>
      <c r="X1343">
        <v>6.4403419999999999E-3</v>
      </c>
      <c r="Y1343">
        <v>-0.3125</v>
      </c>
      <c r="Z1343">
        <v>0</v>
      </c>
      <c r="AA1343">
        <v>0.14799999999999999</v>
      </c>
      <c r="AB1343">
        <v>0.85199999999999998</v>
      </c>
      <c r="AC1343">
        <v>-0.82569999999999999</v>
      </c>
      <c r="AD1343" t="s">
        <v>48</v>
      </c>
      <c r="AE1343" t="s">
        <v>48</v>
      </c>
      <c r="AF1343" t="s">
        <v>48</v>
      </c>
    </row>
    <row r="1344" spans="1:32" hidden="1" outlineLevel="1" x14ac:dyDescent="0.2">
      <c r="A1344" t="s">
        <v>15423</v>
      </c>
      <c r="B1344" t="s">
        <v>15424</v>
      </c>
      <c r="C1344" t="s">
        <v>15425</v>
      </c>
      <c r="J1344" t="s">
        <v>15426</v>
      </c>
      <c r="K1344" t="s">
        <v>1210</v>
      </c>
      <c r="L1344" t="s">
        <v>1233</v>
      </c>
      <c r="M1344">
        <v>1</v>
      </c>
      <c r="P1344" s="2" t="s">
        <v>15427</v>
      </c>
      <c r="Q1344" t="s">
        <v>47</v>
      </c>
      <c r="S1344">
        <v>0.33899839999999998</v>
      </c>
      <c r="T1344">
        <v>2.1290001999999999E-2</v>
      </c>
      <c r="U1344">
        <v>0.26600444000000001</v>
      </c>
      <c r="V1344">
        <v>1.0729377999999999E-2</v>
      </c>
      <c r="W1344">
        <v>0.16897665000000001</v>
      </c>
      <c r="X1344">
        <v>8.5497424000000002E-2</v>
      </c>
      <c r="Y1344">
        <v>0</v>
      </c>
      <c r="Z1344">
        <v>0</v>
      </c>
      <c r="AA1344">
        <v>0</v>
      </c>
      <c r="AB1344">
        <v>1</v>
      </c>
      <c r="AC1344">
        <v>0</v>
      </c>
      <c r="AD1344" t="s">
        <v>48</v>
      </c>
      <c r="AE1344" t="s">
        <v>48</v>
      </c>
      <c r="AF1344" t="s">
        <v>48</v>
      </c>
    </row>
    <row r="1345" spans="1:32" hidden="1" outlineLevel="1" x14ac:dyDescent="0.2">
      <c r="A1345" t="s">
        <v>15428</v>
      </c>
      <c r="B1345" t="s">
        <v>15429</v>
      </c>
      <c r="C1345" t="s">
        <v>15430</v>
      </c>
      <c r="J1345" t="s">
        <v>15431</v>
      </c>
      <c r="K1345" t="s">
        <v>1210</v>
      </c>
      <c r="L1345" t="s">
        <v>1233</v>
      </c>
      <c r="M1345">
        <v>1</v>
      </c>
      <c r="P1345" s="2" t="s">
        <v>15432</v>
      </c>
      <c r="Q1345" t="s">
        <v>47</v>
      </c>
      <c r="S1345">
        <v>0.1104733</v>
      </c>
      <c r="T1345">
        <v>3.2806395999999999E-3</v>
      </c>
      <c r="U1345">
        <v>2.3584666000000001E-2</v>
      </c>
      <c r="V1345">
        <v>2.9598286000000001E-3</v>
      </c>
      <c r="W1345">
        <v>3.1256735000000001E-2</v>
      </c>
      <c r="X1345">
        <v>2.4925920000000001E-2</v>
      </c>
      <c r="Y1345">
        <v>0</v>
      </c>
      <c r="Z1345">
        <v>0</v>
      </c>
      <c r="AA1345">
        <v>0</v>
      </c>
      <c r="AB1345">
        <v>1</v>
      </c>
      <c r="AC1345">
        <v>0</v>
      </c>
      <c r="AD1345" t="s">
        <v>48</v>
      </c>
      <c r="AE1345" t="s">
        <v>48</v>
      </c>
      <c r="AF1345" t="s">
        <v>48</v>
      </c>
    </row>
    <row r="1346" spans="1:32" hidden="1" outlineLevel="1" x14ac:dyDescent="0.2">
      <c r="A1346" t="s">
        <v>15433</v>
      </c>
      <c r="B1346" t="s">
        <v>15434</v>
      </c>
      <c r="C1346" t="s">
        <v>15435</v>
      </c>
      <c r="J1346" t="s">
        <v>15436</v>
      </c>
      <c r="K1346" t="s">
        <v>1210</v>
      </c>
      <c r="L1346" t="s">
        <v>1233</v>
      </c>
      <c r="M1346">
        <v>1</v>
      </c>
      <c r="P1346" s="2" t="s">
        <v>15437</v>
      </c>
      <c r="Q1346" t="s">
        <v>47</v>
      </c>
      <c r="S1346">
        <v>7.2128440000000002E-2</v>
      </c>
      <c r="T1346">
        <v>1.707077E-3</v>
      </c>
      <c r="U1346">
        <v>1.4566627E-2</v>
      </c>
      <c r="V1346">
        <v>1.1321344000000001E-2</v>
      </c>
      <c r="W1346">
        <v>2.4897853000000001E-2</v>
      </c>
      <c r="X1346">
        <v>7.5860420000000003E-3</v>
      </c>
      <c r="Y1346">
        <v>6.25E-2</v>
      </c>
      <c r="Z1346">
        <v>0</v>
      </c>
      <c r="AA1346">
        <v>5.7000000000000002E-2</v>
      </c>
      <c r="AB1346">
        <v>0.94299999999999995</v>
      </c>
      <c r="AC1346">
        <v>-0.46600000000000003</v>
      </c>
      <c r="AD1346" t="s">
        <v>48</v>
      </c>
      <c r="AE1346" t="s">
        <v>48</v>
      </c>
      <c r="AF1346" t="s">
        <v>48</v>
      </c>
    </row>
    <row r="1347" spans="1:32" hidden="1" outlineLevel="1" x14ac:dyDescent="0.2">
      <c r="A1347" t="s">
        <v>15438</v>
      </c>
      <c r="B1347" t="s">
        <v>15439</v>
      </c>
      <c r="C1347" t="s">
        <v>11345</v>
      </c>
      <c r="J1347" t="s">
        <v>15440</v>
      </c>
      <c r="K1347" t="s">
        <v>1210</v>
      </c>
      <c r="L1347" t="s">
        <v>1233</v>
      </c>
      <c r="M1347">
        <v>1</v>
      </c>
      <c r="P1347" s="2" t="s">
        <v>15441</v>
      </c>
      <c r="Q1347" t="s">
        <v>10021</v>
      </c>
      <c r="S1347">
        <v>0.718943</v>
      </c>
      <c r="T1347">
        <v>0.16960317</v>
      </c>
      <c r="U1347">
        <v>0.76734769999999997</v>
      </c>
      <c r="V1347">
        <v>5.1580741999999999E-2</v>
      </c>
      <c r="W1347">
        <v>0.47384647000000002</v>
      </c>
      <c r="X1347">
        <v>0.13144555999999999</v>
      </c>
      <c r="Y1347">
        <v>0.19047619047619049</v>
      </c>
      <c r="Z1347">
        <v>0.23499999999999999</v>
      </c>
      <c r="AA1347">
        <v>0.16200000000000001</v>
      </c>
      <c r="AB1347">
        <v>0.60299999999999998</v>
      </c>
      <c r="AC1347">
        <v>0.71840000000000004</v>
      </c>
      <c r="AD1347" t="s">
        <v>48</v>
      </c>
      <c r="AE1347" t="s">
        <v>48</v>
      </c>
      <c r="AF1347" t="s">
        <v>48</v>
      </c>
    </row>
    <row r="1348" spans="1:32" hidden="1" outlineLevel="1" x14ac:dyDescent="0.2">
      <c r="A1348" t="s">
        <v>15442</v>
      </c>
      <c r="B1348" t="s">
        <v>15443</v>
      </c>
      <c r="C1348" t="s">
        <v>15444</v>
      </c>
      <c r="J1348" t="s">
        <v>15445</v>
      </c>
      <c r="K1348" t="s">
        <v>1210</v>
      </c>
      <c r="L1348" t="s">
        <v>1233</v>
      </c>
      <c r="M1348">
        <v>1</v>
      </c>
      <c r="P1348" s="2" t="s">
        <v>15446</v>
      </c>
      <c r="Q1348" t="s">
        <v>47</v>
      </c>
      <c r="S1348">
        <v>0.16098402000000001</v>
      </c>
      <c r="T1348">
        <v>3.2234192E-3</v>
      </c>
      <c r="U1348">
        <v>2.6044132000000001E-2</v>
      </c>
      <c r="V1348">
        <v>4.7357255000000003E-3</v>
      </c>
      <c r="W1348">
        <v>6.2325699999999998E-2</v>
      </c>
      <c r="X1348">
        <v>2.250864E-2</v>
      </c>
      <c r="Y1348">
        <v>8.611111111111111E-2</v>
      </c>
      <c r="Z1348">
        <v>0.25900000000000001</v>
      </c>
      <c r="AA1348">
        <v>0</v>
      </c>
      <c r="AB1348">
        <v>0.74099999999999999</v>
      </c>
      <c r="AC1348">
        <v>0.63690000000000002</v>
      </c>
      <c r="AD1348" t="s">
        <v>48</v>
      </c>
      <c r="AE1348" t="s">
        <v>48</v>
      </c>
      <c r="AF1348" t="s">
        <v>48</v>
      </c>
    </row>
    <row r="1349" spans="1:32" hidden="1" outlineLevel="1" x14ac:dyDescent="0.2">
      <c r="A1349" t="s">
        <v>15447</v>
      </c>
      <c r="B1349" t="s">
        <v>15448</v>
      </c>
      <c r="C1349" t="s">
        <v>15449</v>
      </c>
      <c r="J1349" t="s">
        <v>15450</v>
      </c>
      <c r="K1349" t="s">
        <v>1210</v>
      </c>
      <c r="L1349" t="s">
        <v>1233</v>
      </c>
      <c r="M1349">
        <v>1</v>
      </c>
      <c r="P1349" s="2" t="s">
        <v>15451</v>
      </c>
      <c r="Q1349" t="s">
        <v>47</v>
      </c>
      <c r="S1349">
        <v>0.72028046999999995</v>
      </c>
      <c r="T1349">
        <v>0.16960317</v>
      </c>
      <c r="U1349">
        <v>0.7809412</v>
      </c>
      <c r="V1349">
        <v>1.7967897E-2</v>
      </c>
      <c r="W1349">
        <v>0.38406034999999999</v>
      </c>
      <c r="X1349">
        <v>2.1817989999999999E-2</v>
      </c>
      <c r="Y1349">
        <v>0.23333333333333339</v>
      </c>
      <c r="Z1349">
        <v>0.16400000000000001</v>
      </c>
      <c r="AA1349">
        <v>0.13</v>
      </c>
      <c r="AB1349">
        <v>0.70599999999999996</v>
      </c>
      <c r="AC1349">
        <v>-2.58E-2</v>
      </c>
      <c r="AD1349" t="s">
        <v>48</v>
      </c>
      <c r="AE1349" t="s">
        <v>48</v>
      </c>
      <c r="AF1349" t="s">
        <v>48</v>
      </c>
    </row>
    <row r="1350" spans="1:32" hidden="1" outlineLevel="1" x14ac:dyDescent="0.2">
      <c r="A1350" t="s">
        <v>15452</v>
      </c>
      <c r="B1350" t="s">
        <v>15453</v>
      </c>
      <c r="C1350" t="s">
        <v>15454</v>
      </c>
      <c r="J1350" t="s">
        <v>15455</v>
      </c>
      <c r="K1350" t="s">
        <v>1210</v>
      </c>
      <c r="L1350" t="s">
        <v>1233</v>
      </c>
      <c r="M1350">
        <v>1</v>
      </c>
      <c r="P1350" s="2" t="s">
        <v>15456</v>
      </c>
      <c r="Q1350" t="s">
        <v>47</v>
      </c>
      <c r="S1350">
        <v>0.37751234</v>
      </c>
      <c r="T1350">
        <v>1.9095083999999998E-2</v>
      </c>
      <c r="U1350">
        <v>0.39409557000000001</v>
      </c>
      <c r="V1350">
        <v>1.2139535999999999E-2</v>
      </c>
      <c r="W1350">
        <v>0.28380640000000001</v>
      </c>
      <c r="X1350">
        <v>8.2203840000000007E-3</v>
      </c>
      <c r="Y1350">
        <v>0</v>
      </c>
      <c r="Z1350">
        <v>0.08</v>
      </c>
      <c r="AA1350">
        <v>8.6999999999999994E-2</v>
      </c>
      <c r="AB1350">
        <v>0.83299999999999996</v>
      </c>
      <c r="AC1350">
        <v>-5.16E-2</v>
      </c>
      <c r="AD1350" t="s">
        <v>48</v>
      </c>
      <c r="AE1350" t="s">
        <v>48</v>
      </c>
      <c r="AF1350" t="s">
        <v>48</v>
      </c>
    </row>
    <row r="1351" spans="1:32" hidden="1" outlineLevel="1" x14ac:dyDescent="0.2">
      <c r="A1351" t="s">
        <v>15457</v>
      </c>
      <c r="B1351" t="s">
        <v>15458</v>
      </c>
      <c r="C1351" t="s">
        <v>1832</v>
      </c>
      <c r="J1351" t="s">
        <v>14166</v>
      </c>
      <c r="K1351" t="s">
        <v>1210</v>
      </c>
      <c r="L1351" t="s">
        <v>1233</v>
      </c>
      <c r="M1351">
        <v>1</v>
      </c>
      <c r="P1351" s="2" t="s">
        <v>15459</v>
      </c>
      <c r="Q1351" t="s">
        <v>47</v>
      </c>
      <c r="Y1351" t="s">
        <v>48</v>
      </c>
      <c r="Z1351" t="s">
        <v>48</v>
      </c>
      <c r="AA1351" t="s">
        <v>48</v>
      </c>
      <c r="AB1351" t="s">
        <v>48</v>
      </c>
      <c r="AC1351" t="s">
        <v>48</v>
      </c>
      <c r="AD1351" t="s">
        <v>48</v>
      </c>
      <c r="AE1351" t="s">
        <v>48</v>
      </c>
      <c r="AF1351" t="s">
        <v>48</v>
      </c>
    </row>
    <row r="1352" spans="1:32" hidden="1" outlineLevel="1" x14ac:dyDescent="0.2">
      <c r="A1352" t="s">
        <v>15460</v>
      </c>
      <c r="B1352" t="s">
        <v>15461</v>
      </c>
      <c r="C1352" t="s">
        <v>15462</v>
      </c>
      <c r="J1352" t="s">
        <v>15463</v>
      </c>
      <c r="K1352" t="s">
        <v>1210</v>
      </c>
      <c r="L1352" t="s">
        <v>1233</v>
      </c>
      <c r="M1352">
        <v>1</v>
      </c>
      <c r="P1352" s="2" t="s">
        <v>15464</v>
      </c>
      <c r="Q1352" t="s">
        <v>47</v>
      </c>
      <c r="S1352">
        <v>5.8737631999999998E-2</v>
      </c>
      <c r="T1352">
        <v>1.1634827E-3</v>
      </c>
      <c r="U1352">
        <v>1.3200257999999999E-2</v>
      </c>
      <c r="V1352">
        <v>2.2753681999999999E-3</v>
      </c>
      <c r="W1352">
        <v>2.7951299999999998E-2</v>
      </c>
      <c r="X1352">
        <v>6.8092960000000003E-3</v>
      </c>
      <c r="Y1352">
        <v>0.22500000000000001</v>
      </c>
      <c r="Z1352">
        <v>0.23899999999999999</v>
      </c>
      <c r="AA1352">
        <v>4.8000000000000001E-2</v>
      </c>
      <c r="AB1352">
        <v>0.71299999999999997</v>
      </c>
      <c r="AC1352">
        <v>0.80700000000000005</v>
      </c>
      <c r="AD1352" t="s">
        <v>48</v>
      </c>
      <c r="AE1352" t="s">
        <v>48</v>
      </c>
      <c r="AF1352" t="s">
        <v>48</v>
      </c>
    </row>
    <row r="1353" spans="1:32" hidden="1" outlineLevel="1" x14ac:dyDescent="0.2">
      <c r="A1353" t="s">
        <v>15465</v>
      </c>
      <c r="B1353" t="s">
        <v>15466</v>
      </c>
      <c r="C1353" t="s">
        <v>15467</v>
      </c>
      <c r="J1353" t="s">
        <v>15468</v>
      </c>
      <c r="K1353" t="s">
        <v>1210</v>
      </c>
      <c r="L1353" t="s">
        <v>1233</v>
      </c>
      <c r="M1353">
        <v>1</v>
      </c>
      <c r="P1353" s="2" t="s">
        <v>15469</v>
      </c>
      <c r="Q1353" t="s">
        <v>47</v>
      </c>
      <c r="S1353">
        <v>0.113263406</v>
      </c>
      <c r="T1353">
        <v>4.0435790000000003E-3</v>
      </c>
      <c r="U1353">
        <v>5.2183274000000002E-2</v>
      </c>
      <c r="V1353">
        <v>6.4376269999999996E-3</v>
      </c>
      <c r="W1353">
        <v>3.8273550000000003E-2</v>
      </c>
      <c r="X1353">
        <v>1.3113883E-2</v>
      </c>
      <c r="Y1353">
        <v>0</v>
      </c>
      <c r="Z1353">
        <v>0</v>
      </c>
      <c r="AA1353">
        <v>0</v>
      </c>
      <c r="AB1353">
        <v>1</v>
      </c>
      <c r="AC1353">
        <v>0</v>
      </c>
      <c r="AD1353" t="s">
        <v>48</v>
      </c>
      <c r="AE1353" t="s">
        <v>48</v>
      </c>
      <c r="AF1353" t="s">
        <v>48</v>
      </c>
    </row>
    <row r="1354" spans="1:32" hidden="1" outlineLevel="1" x14ac:dyDescent="0.2">
      <c r="A1354" t="s">
        <v>15470</v>
      </c>
      <c r="B1354" t="s">
        <v>15471</v>
      </c>
      <c r="C1354" t="s">
        <v>15472</v>
      </c>
      <c r="J1354" t="s">
        <v>15473</v>
      </c>
      <c r="K1354" t="s">
        <v>1210</v>
      </c>
      <c r="L1354" t="s">
        <v>1233</v>
      </c>
      <c r="M1354">
        <v>1</v>
      </c>
      <c r="P1354" s="2" t="s">
        <v>15474</v>
      </c>
      <c r="Q1354" t="s">
        <v>47</v>
      </c>
      <c r="S1354">
        <v>0.102192536</v>
      </c>
      <c r="T1354">
        <v>1.5068054000000001E-3</v>
      </c>
      <c r="U1354">
        <v>1.5215653000000001E-2</v>
      </c>
      <c r="V1354">
        <v>4.2732526000000002E-3</v>
      </c>
      <c r="W1354">
        <v>2.9714199E-2</v>
      </c>
      <c r="X1354">
        <v>7.6248790000000002E-3</v>
      </c>
      <c r="Y1354">
        <v>2.8571428571428571E-2</v>
      </c>
      <c r="Z1354">
        <v>0.17699999999999999</v>
      </c>
      <c r="AA1354">
        <v>9.8000000000000004E-2</v>
      </c>
      <c r="AB1354">
        <v>0.72599999999999998</v>
      </c>
      <c r="AC1354">
        <v>0.36120000000000002</v>
      </c>
      <c r="AD1354" t="s">
        <v>48</v>
      </c>
      <c r="AE1354" t="s">
        <v>48</v>
      </c>
      <c r="AF1354" t="s">
        <v>48</v>
      </c>
    </row>
    <row r="1355" spans="1:32" hidden="1" outlineLevel="1" x14ac:dyDescent="0.2">
      <c r="A1355" t="s">
        <v>15475</v>
      </c>
      <c r="B1355" t="s">
        <v>15476</v>
      </c>
      <c r="C1355" t="s">
        <v>15477</v>
      </c>
      <c r="J1355" t="s">
        <v>15478</v>
      </c>
      <c r="K1355" t="s">
        <v>1210</v>
      </c>
      <c r="L1355" t="s">
        <v>1233</v>
      </c>
      <c r="M1355">
        <v>1</v>
      </c>
      <c r="P1355" s="2" t="s">
        <v>15479</v>
      </c>
      <c r="Q1355" t="s">
        <v>47</v>
      </c>
      <c r="S1355">
        <v>0.19986437000000001</v>
      </c>
      <c r="T1355">
        <v>4.3106079999999996E-3</v>
      </c>
      <c r="U1355">
        <v>6.495911E-2</v>
      </c>
      <c r="V1355">
        <v>1.1839314E-2</v>
      </c>
      <c r="W1355">
        <v>6.7570359999999996E-2</v>
      </c>
      <c r="X1355">
        <v>2.4235269E-2</v>
      </c>
      <c r="Y1355">
        <v>-0.5</v>
      </c>
      <c r="Z1355">
        <v>0</v>
      </c>
      <c r="AA1355">
        <v>0.23899999999999999</v>
      </c>
      <c r="AB1355">
        <v>0.76100000000000001</v>
      </c>
      <c r="AC1355">
        <v>-0.74019999999999997</v>
      </c>
      <c r="AD1355" t="s">
        <v>48</v>
      </c>
      <c r="AE1355" t="s">
        <v>48</v>
      </c>
      <c r="AF1355" t="s">
        <v>48</v>
      </c>
    </row>
    <row r="1356" spans="1:32" hidden="1" outlineLevel="1" x14ac:dyDescent="0.2">
      <c r="A1356" t="s">
        <v>15480</v>
      </c>
      <c r="B1356" t="s">
        <v>15481</v>
      </c>
      <c r="C1356" t="s">
        <v>15482</v>
      </c>
      <c r="J1356" t="s">
        <v>15483</v>
      </c>
      <c r="K1356" t="s">
        <v>1210</v>
      </c>
      <c r="L1356" t="s">
        <v>1233</v>
      </c>
      <c r="M1356">
        <v>1</v>
      </c>
      <c r="P1356" s="2" t="s">
        <v>15484</v>
      </c>
      <c r="Q1356" t="s">
        <v>47</v>
      </c>
      <c r="S1356">
        <v>5.1068526000000003E-2</v>
      </c>
      <c r="T1356">
        <v>1.6593933E-3</v>
      </c>
      <c r="U1356">
        <v>2.2969801000000001E-2</v>
      </c>
      <c r="V1356">
        <v>6.3266334999999996E-3</v>
      </c>
      <c r="W1356">
        <v>1.6556932E-2</v>
      </c>
      <c r="X1356">
        <v>1.0887212E-2</v>
      </c>
      <c r="Y1356">
        <v>0.2388888888888889</v>
      </c>
      <c r="Z1356">
        <v>0.182</v>
      </c>
      <c r="AA1356">
        <v>0</v>
      </c>
      <c r="AB1356">
        <v>0.81799999999999995</v>
      </c>
      <c r="AC1356">
        <v>0.74690000000000001</v>
      </c>
      <c r="AD1356" t="s">
        <v>48</v>
      </c>
      <c r="AE1356" t="s">
        <v>48</v>
      </c>
      <c r="AF1356" t="s">
        <v>48</v>
      </c>
    </row>
    <row r="1357" spans="1:32" hidden="1" outlineLevel="1" x14ac:dyDescent="0.2">
      <c r="A1357" t="s">
        <v>15485</v>
      </c>
      <c r="B1357" t="s">
        <v>15486</v>
      </c>
      <c r="C1357" t="s">
        <v>15487</v>
      </c>
      <c r="J1357" t="s">
        <v>15488</v>
      </c>
      <c r="K1357" t="s">
        <v>1210</v>
      </c>
      <c r="L1357" t="s">
        <v>1233</v>
      </c>
      <c r="M1357">
        <v>1</v>
      </c>
      <c r="P1357" s="2" t="s">
        <v>15489</v>
      </c>
      <c r="Q1357" t="s">
        <v>47</v>
      </c>
      <c r="S1357">
        <v>0.52139955999999998</v>
      </c>
      <c r="T1357">
        <v>2.3076923999999999E-2</v>
      </c>
      <c r="U1357">
        <v>0.50135689999999999</v>
      </c>
      <c r="V1357">
        <v>1.6460562000000001E-2</v>
      </c>
      <c r="W1357">
        <v>0.40975618000000003</v>
      </c>
      <c r="X1357">
        <v>1.8537397000000001E-2</v>
      </c>
      <c r="Y1357">
        <v>-0.4458333333333333</v>
      </c>
      <c r="Z1357">
        <v>0</v>
      </c>
      <c r="AA1357">
        <v>0.31</v>
      </c>
      <c r="AB1357">
        <v>0.69</v>
      </c>
      <c r="AC1357">
        <v>-0.80910000000000004</v>
      </c>
      <c r="AD1357" t="s">
        <v>48</v>
      </c>
      <c r="AE1357" t="s">
        <v>48</v>
      </c>
      <c r="AF1357" t="s">
        <v>48</v>
      </c>
    </row>
    <row r="1358" spans="1:32" hidden="1" outlineLevel="1" x14ac:dyDescent="0.2">
      <c r="A1358" t="s">
        <v>15490</v>
      </c>
      <c r="B1358" t="s">
        <v>15491</v>
      </c>
      <c r="C1358" t="s">
        <v>15492</v>
      </c>
      <c r="J1358" t="s">
        <v>15493</v>
      </c>
      <c r="K1358" t="s">
        <v>1210</v>
      </c>
      <c r="L1358" t="s">
        <v>1233</v>
      </c>
      <c r="M1358">
        <v>1</v>
      </c>
      <c r="P1358" s="2" t="s">
        <v>15494</v>
      </c>
      <c r="Q1358" t="s">
        <v>47</v>
      </c>
      <c r="S1358">
        <v>2.8856416999999999E-2</v>
      </c>
      <c r="T1358">
        <v>1.3065338E-3</v>
      </c>
      <c r="U1358">
        <v>1.5625564000000002E-2</v>
      </c>
      <c r="V1358">
        <v>4.6802290000000002E-3</v>
      </c>
      <c r="W1358">
        <v>1.4428918000000001E-2</v>
      </c>
      <c r="X1358">
        <v>6.8869706999999999E-3</v>
      </c>
      <c r="Y1358">
        <v>0.106547619047619</v>
      </c>
      <c r="Z1358">
        <v>0.154</v>
      </c>
      <c r="AA1358">
        <v>0.12</v>
      </c>
      <c r="AB1358">
        <v>0.72599999999999998</v>
      </c>
      <c r="AC1358">
        <v>0.66710000000000003</v>
      </c>
      <c r="AD1358" t="s">
        <v>48</v>
      </c>
      <c r="AE1358" t="s">
        <v>48</v>
      </c>
      <c r="AF1358" t="s">
        <v>48</v>
      </c>
    </row>
    <row r="1359" spans="1:32" hidden="1" outlineLevel="1" x14ac:dyDescent="0.2">
      <c r="A1359" t="s">
        <v>15495</v>
      </c>
      <c r="B1359" t="s">
        <v>15496</v>
      </c>
      <c r="C1359" t="s">
        <v>15497</v>
      </c>
      <c r="J1359" t="s">
        <v>15498</v>
      </c>
      <c r="K1359" t="s">
        <v>1210</v>
      </c>
      <c r="L1359" t="s">
        <v>1233</v>
      </c>
      <c r="M1359">
        <v>1</v>
      </c>
      <c r="P1359" s="2" t="s">
        <v>15499</v>
      </c>
      <c r="Q1359" t="s">
        <v>47</v>
      </c>
      <c r="S1359">
        <v>0.25462921999999999</v>
      </c>
      <c r="T1359">
        <v>7.7438354000000003E-3</v>
      </c>
      <c r="U1359">
        <v>9.2926330000000001E-2</v>
      </c>
      <c r="V1359">
        <v>0.17847598000000001</v>
      </c>
      <c r="W1359">
        <v>8.5087289999999996E-2</v>
      </c>
      <c r="X1359">
        <v>8.5828659999999998E-3</v>
      </c>
      <c r="Y1359">
        <v>-0.3</v>
      </c>
      <c r="Z1359">
        <v>0.20499999999999999</v>
      </c>
      <c r="AA1359">
        <v>0.27500000000000002</v>
      </c>
      <c r="AB1359">
        <v>0.52</v>
      </c>
      <c r="AC1359">
        <v>-0.74250000000000005</v>
      </c>
      <c r="AD1359" t="s">
        <v>48</v>
      </c>
      <c r="AE1359" t="s">
        <v>48</v>
      </c>
      <c r="AF1359" t="s">
        <v>48</v>
      </c>
    </row>
    <row r="1360" spans="1:32" hidden="1" outlineLevel="1" x14ac:dyDescent="0.2">
      <c r="A1360" t="s">
        <v>15500</v>
      </c>
      <c r="B1360" t="s">
        <v>15501</v>
      </c>
      <c r="C1360" t="s">
        <v>15502</v>
      </c>
      <c r="J1360" t="s">
        <v>15503</v>
      </c>
      <c r="K1360" t="s">
        <v>1210</v>
      </c>
      <c r="L1360" t="s">
        <v>1233</v>
      </c>
      <c r="M1360">
        <v>1</v>
      </c>
      <c r="P1360" s="2" t="s">
        <v>15504</v>
      </c>
      <c r="Q1360" t="s">
        <v>47</v>
      </c>
      <c r="S1360">
        <v>3.8991301999999999E-2</v>
      </c>
      <c r="T1360">
        <v>1.1253356999999999E-3</v>
      </c>
      <c r="U1360">
        <v>1.1936366E-2</v>
      </c>
      <c r="V1360">
        <v>1.4244175E-3</v>
      </c>
      <c r="W1360">
        <v>1.6328929999999998E-2</v>
      </c>
      <c r="X1360">
        <v>9.9810079999999995E-3</v>
      </c>
      <c r="Y1360">
        <v>-7.7777777777777793E-2</v>
      </c>
      <c r="Z1360">
        <v>0</v>
      </c>
      <c r="AA1360">
        <v>5.1999999999999998E-2</v>
      </c>
      <c r="AB1360">
        <v>0.94799999999999995</v>
      </c>
      <c r="AC1360">
        <v>-0.15310000000000001</v>
      </c>
      <c r="AD1360" t="s">
        <v>48</v>
      </c>
      <c r="AE1360" t="s">
        <v>48</v>
      </c>
      <c r="AF1360" t="s">
        <v>48</v>
      </c>
    </row>
    <row r="1361" spans="1:32" hidden="1" outlineLevel="1" x14ac:dyDescent="0.2">
      <c r="A1361" t="s">
        <v>15505</v>
      </c>
      <c r="B1361" t="s">
        <v>15506</v>
      </c>
      <c r="C1361" t="s">
        <v>15507</v>
      </c>
      <c r="J1361" t="s">
        <v>14166</v>
      </c>
      <c r="K1361" t="s">
        <v>1210</v>
      </c>
      <c r="L1361" t="s">
        <v>1233</v>
      </c>
      <c r="M1361">
        <v>1</v>
      </c>
      <c r="P1361" s="2" t="s">
        <v>15508</v>
      </c>
      <c r="Q1361" t="s">
        <v>47</v>
      </c>
      <c r="Y1361" t="s">
        <v>48</v>
      </c>
      <c r="Z1361" t="s">
        <v>48</v>
      </c>
      <c r="AA1361" t="s">
        <v>48</v>
      </c>
      <c r="AB1361" t="s">
        <v>48</v>
      </c>
      <c r="AC1361" t="s">
        <v>48</v>
      </c>
      <c r="AD1361" t="s">
        <v>48</v>
      </c>
      <c r="AE1361" t="s">
        <v>48</v>
      </c>
      <c r="AF1361" t="s">
        <v>48</v>
      </c>
    </row>
    <row r="1362" spans="1:32" hidden="1" outlineLevel="1" x14ac:dyDescent="0.2">
      <c r="A1362" t="s">
        <v>15509</v>
      </c>
      <c r="B1362" t="s">
        <v>15510</v>
      </c>
      <c r="C1362" t="s">
        <v>15511</v>
      </c>
      <c r="J1362" t="s">
        <v>15512</v>
      </c>
      <c r="K1362" t="s">
        <v>1210</v>
      </c>
      <c r="L1362" t="s">
        <v>1233</v>
      </c>
      <c r="M1362">
        <v>1</v>
      </c>
      <c r="P1362" s="2" t="s">
        <v>15513</v>
      </c>
      <c r="Q1362" t="s">
        <v>47</v>
      </c>
      <c r="S1362">
        <v>3.1920450000000003E-2</v>
      </c>
      <c r="T1362">
        <v>1.0538100999999999E-3</v>
      </c>
      <c r="U1362">
        <v>1.2038844E-2</v>
      </c>
      <c r="V1362">
        <v>2.7008435999999999E-3</v>
      </c>
      <c r="W1362">
        <v>1.6480930000000001E-2</v>
      </c>
      <c r="X1362">
        <v>6.3108844000000002E-3</v>
      </c>
      <c r="Y1362">
        <v>6.6666666666666666E-2</v>
      </c>
      <c r="Z1362">
        <v>0</v>
      </c>
      <c r="AA1362">
        <v>0</v>
      </c>
      <c r="AB1362">
        <v>1</v>
      </c>
      <c r="AC1362">
        <v>0</v>
      </c>
      <c r="AD1362" t="s">
        <v>48</v>
      </c>
      <c r="AE1362" t="s">
        <v>48</v>
      </c>
      <c r="AF1362" t="s">
        <v>48</v>
      </c>
    </row>
    <row r="1363" spans="1:32" hidden="1" outlineLevel="1" x14ac:dyDescent="0.2">
      <c r="A1363" t="s">
        <v>15514</v>
      </c>
      <c r="B1363" t="s">
        <v>15515</v>
      </c>
      <c r="C1363" t="s">
        <v>15516</v>
      </c>
      <c r="J1363" t="s">
        <v>15517</v>
      </c>
      <c r="K1363" t="s">
        <v>1210</v>
      </c>
      <c r="L1363" t="s">
        <v>1233</v>
      </c>
      <c r="M1363">
        <v>1</v>
      </c>
      <c r="P1363" s="2" t="s">
        <v>15518</v>
      </c>
      <c r="Q1363" t="s">
        <v>10831</v>
      </c>
      <c r="S1363">
        <v>2.8031484999999998E-2</v>
      </c>
      <c r="T1363">
        <v>8.1062316999999998E-4</v>
      </c>
      <c r="U1363">
        <v>1.1509376E-2</v>
      </c>
      <c r="V1363">
        <v>3.3668050000000001E-3</v>
      </c>
      <c r="W1363">
        <v>1.4808920999999999E-2</v>
      </c>
      <c r="X1363">
        <v>6.1749537000000002E-3</v>
      </c>
      <c r="Y1363">
        <v>0.22222222222222221</v>
      </c>
      <c r="Z1363">
        <v>0.153</v>
      </c>
      <c r="AA1363">
        <v>0</v>
      </c>
      <c r="AB1363">
        <v>0.84699999999999998</v>
      </c>
      <c r="AC1363">
        <v>0.68079999999999996</v>
      </c>
      <c r="AD1363" t="s">
        <v>48</v>
      </c>
      <c r="AE1363" t="s">
        <v>48</v>
      </c>
      <c r="AF1363" t="s">
        <v>48</v>
      </c>
    </row>
    <row r="1364" spans="1:32" hidden="1" outlineLevel="1" x14ac:dyDescent="0.2">
      <c r="A1364" t="s">
        <v>15519</v>
      </c>
      <c r="B1364" t="s">
        <v>15520</v>
      </c>
      <c r="C1364" t="s">
        <v>15521</v>
      </c>
      <c r="J1364" t="s">
        <v>15522</v>
      </c>
      <c r="K1364" t="s">
        <v>1210</v>
      </c>
      <c r="L1364" t="s">
        <v>1233</v>
      </c>
      <c r="M1364">
        <v>1</v>
      </c>
      <c r="P1364" s="2" t="s">
        <v>15523</v>
      </c>
      <c r="Q1364" t="s">
        <v>47</v>
      </c>
      <c r="S1364">
        <v>0.16098402000000001</v>
      </c>
      <c r="T1364">
        <v>1.6403197999999999E-3</v>
      </c>
      <c r="U1364">
        <v>1.4020080000000001E-2</v>
      </c>
      <c r="V1364">
        <v>3.9772694000000004E-3</v>
      </c>
      <c r="W1364">
        <v>9.5630279999999998E-2</v>
      </c>
      <c r="X1364">
        <v>6.5697995E-3</v>
      </c>
      <c r="Y1364">
        <v>0.26785714285714279</v>
      </c>
      <c r="Z1364">
        <v>0.18099999999999999</v>
      </c>
      <c r="AA1364">
        <v>4.2000000000000003E-2</v>
      </c>
      <c r="AB1364">
        <v>0.77700000000000002</v>
      </c>
      <c r="AC1364">
        <v>0.82709999999999995</v>
      </c>
      <c r="AD1364" t="s">
        <v>48</v>
      </c>
      <c r="AE1364" t="s">
        <v>48</v>
      </c>
      <c r="AF1364" t="s">
        <v>48</v>
      </c>
    </row>
    <row r="1365" spans="1:32" hidden="1" outlineLevel="1" x14ac:dyDescent="0.2">
      <c r="A1365" t="s">
        <v>15524</v>
      </c>
      <c r="B1365" t="s">
        <v>15525</v>
      </c>
      <c r="C1365" t="s">
        <v>15526</v>
      </c>
      <c r="J1365" t="s">
        <v>15527</v>
      </c>
      <c r="K1365" t="s">
        <v>1210</v>
      </c>
      <c r="L1365" t="s">
        <v>1233</v>
      </c>
      <c r="M1365">
        <v>1</v>
      </c>
      <c r="P1365" s="2" t="s">
        <v>15528</v>
      </c>
      <c r="Q1365" t="s">
        <v>10648</v>
      </c>
      <c r="S1365">
        <v>0.10132480000000001</v>
      </c>
      <c r="T1365">
        <v>1.7642974999999999E-3</v>
      </c>
      <c r="U1365">
        <v>1.4361672000000001E-2</v>
      </c>
      <c r="V1365">
        <v>4.9947109999999998E-3</v>
      </c>
      <c r="W1365">
        <v>4.149419E-2</v>
      </c>
      <c r="X1365">
        <v>7.9226320000000006E-3</v>
      </c>
      <c r="Y1365">
        <v>0.25</v>
      </c>
      <c r="Z1365">
        <v>0.185</v>
      </c>
      <c r="AA1365">
        <v>0</v>
      </c>
      <c r="AB1365">
        <v>0.81499999999999995</v>
      </c>
      <c r="AC1365">
        <v>0.36120000000000002</v>
      </c>
      <c r="AD1365" t="s">
        <v>48</v>
      </c>
      <c r="AE1365" t="s">
        <v>48</v>
      </c>
      <c r="AF1365" t="s">
        <v>48</v>
      </c>
    </row>
    <row r="1366" spans="1:32" hidden="1" outlineLevel="1" x14ac:dyDescent="0.2">
      <c r="A1366" t="s">
        <v>15529</v>
      </c>
      <c r="B1366" t="s">
        <v>15530</v>
      </c>
      <c r="C1366" t="s">
        <v>15531</v>
      </c>
      <c r="J1366" t="s">
        <v>15532</v>
      </c>
      <c r="K1366" t="s">
        <v>1210</v>
      </c>
      <c r="L1366" t="s">
        <v>1233</v>
      </c>
      <c r="M1366">
        <v>1</v>
      </c>
      <c r="P1366" s="2" t="s">
        <v>15533</v>
      </c>
      <c r="Q1366" t="s">
        <v>47</v>
      </c>
      <c r="S1366">
        <v>1.4262479999999999E-2</v>
      </c>
      <c r="T1366">
        <v>5.578995E-4</v>
      </c>
      <c r="U1366">
        <v>1.0040528E-2</v>
      </c>
      <c r="V1366">
        <v>1.8868907E-3</v>
      </c>
      <c r="W1366">
        <v>9.0518850000000008E-3</v>
      </c>
      <c r="X1366">
        <v>6.3626673000000003E-3</v>
      </c>
      <c r="Y1366">
        <v>0</v>
      </c>
      <c r="Z1366">
        <v>0</v>
      </c>
      <c r="AA1366">
        <v>0</v>
      </c>
      <c r="AB1366">
        <v>1</v>
      </c>
      <c r="AC1366">
        <v>0</v>
      </c>
      <c r="AD1366" t="s">
        <v>48</v>
      </c>
      <c r="AE1366" t="s">
        <v>48</v>
      </c>
      <c r="AF1366" t="s">
        <v>48</v>
      </c>
    </row>
    <row r="1367" spans="1:32" hidden="1" outlineLevel="1" x14ac:dyDescent="0.2">
      <c r="A1367" t="s">
        <v>15534</v>
      </c>
      <c r="B1367" t="s">
        <v>15535</v>
      </c>
      <c r="C1367" t="s">
        <v>15536</v>
      </c>
      <c r="J1367" t="s">
        <v>15537</v>
      </c>
      <c r="K1367" t="s">
        <v>1210</v>
      </c>
      <c r="L1367" t="s">
        <v>1233</v>
      </c>
      <c r="M1367">
        <v>1</v>
      </c>
      <c r="P1367" s="2" t="s">
        <v>15538</v>
      </c>
      <c r="Q1367" t="s">
        <v>47</v>
      </c>
      <c r="S1367">
        <v>0.45703048000000002</v>
      </c>
      <c r="T1367">
        <v>2.3076923999999999E-2</v>
      </c>
      <c r="U1367">
        <v>0.24147889</v>
      </c>
      <c r="V1367">
        <v>0.37730414000000001</v>
      </c>
      <c r="W1367">
        <v>0.48627715999999999</v>
      </c>
      <c r="X1367">
        <v>3.5113024999999999E-2</v>
      </c>
      <c r="Y1367">
        <v>0.27698412698412689</v>
      </c>
      <c r="Z1367">
        <v>0.129</v>
      </c>
      <c r="AA1367">
        <v>0.157</v>
      </c>
      <c r="AB1367">
        <v>0.71399999999999997</v>
      </c>
      <c r="AC1367">
        <v>-0.28710000000000002</v>
      </c>
      <c r="AD1367" t="s">
        <v>48</v>
      </c>
      <c r="AE1367" t="s">
        <v>48</v>
      </c>
      <c r="AF1367" t="s">
        <v>48</v>
      </c>
    </row>
    <row r="1368" spans="1:32" hidden="1" outlineLevel="1" x14ac:dyDescent="0.2">
      <c r="A1368" t="s">
        <v>15539</v>
      </c>
      <c r="B1368" t="s">
        <v>15540</v>
      </c>
      <c r="C1368" t="s">
        <v>15541</v>
      </c>
      <c r="J1368" t="s">
        <v>15542</v>
      </c>
      <c r="K1368" t="s">
        <v>1210</v>
      </c>
      <c r="L1368" t="s">
        <v>1233</v>
      </c>
      <c r="M1368">
        <v>1</v>
      </c>
      <c r="P1368" s="2" t="s">
        <v>15543</v>
      </c>
      <c r="Q1368" t="s">
        <v>11193</v>
      </c>
      <c r="S1368">
        <v>0.11109332</v>
      </c>
      <c r="T1368">
        <v>2.1553039999999998E-3</v>
      </c>
      <c r="U1368">
        <v>1.309778E-2</v>
      </c>
      <c r="V1368">
        <v>6.0676484999999999E-3</v>
      </c>
      <c r="W1368">
        <v>5.2034459999999998E-2</v>
      </c>
      <c r="X1368">
        <v>6.9646452999999999E-3</v>
      </c>
      <c r="Y1368">
        <v>-1.1060606060606069E-2</v>
      </c>
      <c r="Z1368">
        <v>0.02</v>
      </c>
      <c r="AA1368">
        <v>0.159</v>
      </c>
      <c r="AB1368">
        <v>0.82099999999999995</v>
      </c>
      <c r="AC1368">
        <v>-0.88600000000000001</v>
      </c>
      <c r="AD1368" t="s">
        <v>48</v>
      </c>
      <c r="AE1368" t="s">
        <v>48</v>
      </c>
      <c r="AF1368" t="s">
        <v>48</v>
      </c>
    </row>
    <row r="1369" spans="1:32" hidden="1" outlineLevel="1" x14ac:dyDescent="0.2">
      <c r="A1369" t="s">
        <v>15544</v>
      </c>
      <c r="B1369" t="s">
        <v>15545</v>
      </c>
      <c r="C1369" t="s">
        <v>15546</v>
      </c>
      <c r="J1369" t="s">
        <v>15547</v>
      </c>
      <c r="K1369" t="s">
        <v>1210</v>
      </c>
      <c r="L1369" t="s">
        <v>1233</v>
      </c>
      <c r="M1369">
        <v>1</v>
      </c>
      <c r="P1369" s="2" t="s">
        <v>15548</v>
      </c>
      <c r="Q1369" t="s">
        <v>47</v>
      </c>
      <c r="S1369">
        <v>4.166769E-2</v>
      </c>
      <c r="T1369">
        <v>1.1396408E-3</v>
      </c>
      <c r="U1369">
        <v>1.1475216999999999E-2</v>
      </c>
      <c r="V1369">
        <v>2.5898499999999999E-3</v>
      </c>
      <c r="W1369">
        <v>2.1288296000000002E-2</v>
      </c>
      <c r="X1369">
        <v>7.1070487999999998E-3</v>
      </c>
      <c r="Y1369">
        <v>0.5625</v>
      </c>
      <c r="Z1369">
        <v>0.157</v>
      </c>
      <c r="AA1369">
        <v>0</v>
      </c>
      <c r="AB1369">
        <v>0.84299999999999997</v>
      </c>
      <c r="AC1369">
        <v>0.68</v>
      </c>
      <c r="AD1369" t="s">
        <v>48</v>
      </c>
      <c r="AE1369" t="s">
        <v>48</v>
      </c>
      <c r="AF1369" t="s">
        <v>48</v>
      </c>
    </row>
    <row r="1370" spans="1:32" hidden="1" outlineLevel="1" x14ac:dyDescent="0.2">
      <c r="A1370" t="s">
        <v>15549</v>
      </c>
      <c r="B1370" t="s">
        <v>15550</v>
      </c>
      <c r="C1370" t="s">
        <v>15551</v>
      </c>
      <c r="J1370" t="s">
        <v>15552</v>
      </c>
      <c r="K1370" t="s">
        <v>1210</v>
      </c>
      <c r="L1370" t="s">
        <v>1233</v>
      </c>
      <c r="M1370">
        <v>1</v>
      </c>
      <c r="P1370" s="2" t="s">
        <v>15553</v>
      </c>
      <c r="Q1370" t="s">
        <v>47</v>
      </c>
      <c r="S1370">
        <v>0.55739563999999997</v>
      </c>
      <c r="T1370">
        <v>0.13336398999999999</v>
      </c>
      <c r="U1370">
        <v>0.46810679999999999</v>
      </c>
      <c r="V1370">
        <v>6.2494569999999999E-2</v>
      </c>
      <c r="W1370">
        <v>0.42743355</v>
      </c>
      <c r="X1370">
        <v>0.13262562</v>
      </c>
      <c r="Y1370">
        <v>-1.0185185185185189E-2</v>
      </c>
      <c r="Z1370">
        <v>0.16</v>
      </c>
      <c r="AA1370">
        <v>0.109</v>
      </c>
      <c r="AB1370">
        <v>0.73099999999999998</v>
      </c>
      <c r="AC1370">
        <v>0.38390000000000002</v>
      </c>
      <c r="AD1370" t="s">
        <v>48</v>
      </c>
      <c r="AE1370" t="s">
        <v>48</v>
      </c>
      <c r="AF1370" t="s">
        <v>48</v>
      </c>
    </row>
    <row r="1371" spans="1:32" hidden="1" outlineLevel="1" x14ac:dyDescent="0.2">
      <c r="A1371" t="s">
        <v>15554</v>
      </c>
      <c r="B1371" t="s">
        <v>15555</v>
      </c>
      <c r="C1371" t="s">
        <v>15556</v>
      </c>
      <c r="J1371" t="s">
        <v>14166</v>
      </c>
      <c r="K1371" t="s">
        <v>1210</v>
      </c>
      <c r="L1371" t="s">
        <v>1233</v>
      </c>
      <c r="M1371">
        <v>1</v>
      </c>
      <c r="P1371" s="2" t="s">
        <v>15557</v>
      </c>
      <c r="Q1371" t="s">
        <v>47</v>
      </c>
      <c r="Y1371" t="s">
        <v>48</v>
      </c>
      <c r="Z1371" t="s">
        <v>48</v>
      </c>
      <c r="AA1371" t="s">
        <v>48</v>
      </c>
      <c r="AB1371" t="s">
        <v>48</v>
      </c>
      <c r="AC1371" t="s">
        <v>48</v>
      </c>
      <c r="AD1371" t="s">
        <v>48</v>
      </c>
      <c r="AE1371" t="s">
        <v>48</v>
      </c>
      <c r="AF1371" t="s">
        <v>48</v>
      </c>
    </row>
    <row r="1372" spans="1:32" hidden="1" outlineLevel="1" x14ac:dyDescent="0.2">
      <c r="A1372" t="s">
        <v>15558</v>
      </c>
      <c r="B1372" t="s">
        <v>15559</v>
      </c>
      <c r="C1372" t="s">
        <v>15560</v>
      </c>
      <c r="J1372" t="s">
        <v>15561</v>
      </c>
      <c r="K1372" t="s">
        <v>1210</v>
      </c>
      <c r="L1372" t="s">
        <v>1233</v>
      </c>
      <c r="M1372">
        <v>1</v>
      </c>
      <c r="P1372" s="2" t="s">
        <v>15562</v>
      </c>
      <c r="Q1372" t="s">
        <v>47</v>
      </c>
      <c r="S1372">
        <v>4.4636375999999998E-2</v>
      </c>
      <c r="T1372">
        <v>1.5830994000000001E-3</v>
      </c>
      <c r="U1372">
        <v>1.5932998E-2</v>
      </c>
      <c r="V1372">
        <v>5.7716659999999999E-3</v>
      </c>
      <c r="W1372">
        <v>2.5155678000000001E-2</v>
      </c>
      <c r="X1372">
        <v>6.9258080000000003E-3</v>
      </c>
      <c r="Y1372">
        <v>0</v>
      </c>
      <c r="Z1372">
        <v>0</v>
      </c>
      <c r="AA1372">
        <v>0</v>
      </c>
      <c r="AB1372">
        <v>1</v>
      </c>
      <c r="AC1372">
        <v>0</v>
      </c>
      <c r="AD1372" t="s">
        <v>48</v>
      </c>
      <c r="AE1372" t="s">
        <v>48</v>
      </c>
      <c r="AF1372" t="s">
        <v>48</v>
      </c>
    </row>
    <row r="1373" spans="1:32" hidden="1" outlineLevel="1" x14ac:dyDescent="0.2">
      <c r="A1373" t="s">
        <v>15563</v>
      </c>
      <c r="B1373" t="s">
        <v>15564</v>
      </c>
      <c r="C1373" t="s">
        <v>11823</v>
      </c>
      <c r="J1373" t="s">
        <v>15565</v>
      </c>
      <c r="K1373" t="s">
        <v>1210</v>
      </c>
      <c r="L1373" t="s">
        <v>1233</v>
      </c>
      <c r="M1373">
        <v>1</v>
      </c>
      <c r="P1373" s="2" t="s">
        <v>15566</v>
      </c>
      <c r="Q1373" t="s">
        <v>47</v>
      </c>
      <c r="S1373">
        <v>0.19939904999999999</v>
      </c>
      <c r="T1373">
        <v>2.4414062999999998E-3</v>
      </c>
      <c r="U1373">
        <v>2.0100423999999999E-2</v>
      </c>
      <c r="V1373">
        <v>5.2166977E-3</v>
      </c>
      <c r="W1373">
        <v>0.11464815</v>
      </c>
      <c r="X1373">
        <v>6.5956907000000002E-3</v>
      </c>
      <c r="Y1373">
        <v>0.60000000000000009</v>
      </c>
      <c r="Z1373">
        <v>0.29799999999999999</v>
      </c>
      <c r="AA1373">
        <v>0</v>
      </c>
      <c r="AB1373">
        <v>0.70199999999999996</v>
      </c>
      <c r="AC1373">
        <v>0.90669999999999995</v>
      </c>
      <c r="AD1373" t="s">
        <v>48</v>
      </c>
      <c r="AE1373" t="s">
        <v>48</v>
      </c>
      <c r="AF1373" t="s">
        <v>48</v>
      </c>
    </row>
    <row r="1374" spans="1:32" hidden="1" outlineLevel="1" x14ac:dyDescent="0.2">
      <c r="A1374" t="s">
        <v>15567</v>
      </c>
      <c r="B1374" t="s">
        <v>15568</v>
      </c>
      <c r="C1374" t="s">
        <v>15569</v>
      </c>
      <c r="J1374" t="s">
        <v>15570</v>
      </c>
      <c r="K1374" t="s">
        <v>1210</v>
      </c>
      <c r="L1374" t="s">
        <v>1233</v>
      </c>
      <c r="M1374">
        <v>1</v>
      </c>
      <c r="P1374" s="2" t="s">
        <v>15571</v>
      </c>
      <c r="Q1374" t="s">
        <v>47</v>
      </c>
      <c r="S1374">
        <v>3.7105742999999997E-2</v>
      </c>
      <c r="T1374">
        <v>1.1682509999999999E-3</v>
      </c>
      <c r="U1374">
        <v>1.2790346500000001E-2</v>
      </c>
      <c r="V1374">
        <v>3.8477771000000002E-3</v>
      </c>
      <c r="W1374">
        <v>2.051482E-2</v>
      </c>
      <c r="X1374">
        <v>6.6992570000000001E-3</v>
      </c>
      <c r="Y1374">
        <v>0</v>
      </c>
      <c r="Z1374">
        <v>0</v>
      </c>
      <c r="AA1374">
        <v>0</v>
      </c>
      <c r="AB1374">
        <v>1</v>
      </c>
      <c r="AC1374">
        <v>0</v>
      </c>
      <c r="AD1374" t="s">
        <v>48</v>
      </c>
      <c r="AE1374" t="s">
        <v>48</v>
      </c>
      <c r="AF1374" t="s">
        <v>48</v>
      </c>
    </row>
    <row r="1375" spans="1:32" hidden="1" outlineLevel="1" x14ac:dyDescent="0.2">
      <c r="A1375" t="s">
        <v>15572</v>
      </c>
      <c r="B1375" t="s">
        <v>15573</v>
      </c>
      <c r="C1375" t="s">
        <v>15574</v>
      </c>
      <c r="J1375" t="s">
        <v>15575</v>
      </c>
      <c r="K1375" t="s">
        <v>1210</v>
      </c>
      <c r="L1375" t="s">
        <v>1233</v>
      </c>
      <c r="M1375">
        <v>1</v>
      </c>
      <c r="P1375" s="2" t="s">
        <v>15576</v>
      </c>
      <c r="Q1375" t="s">
        <v>47</v>
      </c>
      <c r="S1375">
        <v>0.11429678</v>
      </c>
      <c r="T1375">
        <v>3.2043457000000002E-3</v>
      </c>
      <c r="U1375">
        <v>4.2664019999999997E-2</v>
      </c>
      <c r="V1375">
        <v>6.3266334999999996E-3</v>
      </c>
      <c r="W1375">
        <v>2.4768940999999999E-2</v>
      </c>
      <c r="X1375">
        <v>9.3855029999999999E-3</v>
      </c>
      <c r="Y1375">
        <v>7.7777777777777779E-2</v>
      </c>
      <c r="Z1375">
        <v>0.125</v>
      </c>
      <c r="AA1375">
        <v>0.20399999999999999</v>
      </c>
      <c r="AB1375">
        <v>0.67200000000000004</v>
      </c>
      <c r="AC1375">
        <v>-0.39019999999999999</v>
      </c>
      <c r="AD1375" t="s">
        <v>48</v>
      </c>
      <c r="AE1375" t="s">
        <v>48</v>
      </c>
      <c r="AF1375" t="s">
        <v>48</v>
      </c>
    </row>
    <row r="1376" spans="1:32" hidden="1" outlineLevel="1" x14ac:dyDescent="0.2">
      <c r="A1376" t="s">
        <v>15577</v>
      </c>
      <c r="B1376" t="s">
        <v>15578</v>
      </c>
      <c r="C1376" t="s">
        <v>15579</v>
      </c>
      <c r="J1376" t="s">
        <v>15580</v>
      </c>
      <c r="K1376" t="s">
        <v>1210</v>
      </c>
      <c r="L1376" t="s">
        <v>1233</v>
      </c>
      <c r="M1376">
        <v>1</v>
      </c>
      <c r="P1376" s="2" t="s">
        <v>15581</v>
      </c>
      <c r="Q1376" t="s">
        <v>47</v>
      </c>
      <c r="S1376">
        <v>0.62893690000000002</v>
      </c>
      <c r="T1376">
        <v>2.3076923999999999E-2</v>
      </c>
      <c r="U1376">
        <v>0.36230122999999997</v>
      </c>
      <c r="V1376">
        <v>2.2389409999999998E-2</v>
      </c>
      <c r="W1376">
        <v>0.68312709999999999</v>
      </c>
      <c r="X1376">
        <v>1.0938995E-2</v>
      </c>
      <c r="Y1376">
        <v>7.4999999999999997E-2</v>
      </c>
      <c r="Z1376">
        <v>0.30399999999999999</v>
      </c>
      <c r="AA1376">
        <v>9.5000000000000001E-2</v>
      </c>
      <c r="AB1376">
        <v>0.60099999999999998</v>
      </c>
      <c r="AC1376">
        <v>0.89570000000000005</v>
      </c>
      <c r="AD1376" t="s">
        <v>48</v>
      </c>
      <c r="AE1376" t="s">
        <v>48</v>
      </c>
      <c r="AF1376" t="s">
        <v>48</v>
      </c>
    </row>
    <row r="1377" spans="1:32" hidden="1" outlineLevel="1" x14ac:dyDescent="0.2">
      <c r="A1377" t="s">
        <v>15582</v>
      </c>
      <c r="B1377" t="s">
        <v>15583</v>
      </c>
      <c r="C1377" t="s">
        <v>15584</v>
      </c>
      <c r="J1377" t="s">
        <v>15585</v>
      </c>
      <c r="K1377" t="s">
        <v>1210</v>
      </c>
      <c r="L1377" t="s">
        <v>1233</v>
      </c>
      <c r="M1377">
        <v>1</v>
      </c>
      <c r="P1377" s="2" t="s">
        <v>15586</v>
      </c>
      <c r="Q1377" t="s">
        <v>47</v>
      </c>
      <c r="S1377">
        <v>0.15932568999999999</v>
      </c>
      <c r="T1377">
        <v>3.3378599999999998E-3</v>
      </c>
      <c r="U1377">
        <v>2.5907494E-2</v>
      </c>
      <c r="V1377">
        <v>6.955597E-3</v>
      </c>
      <c r="W1377">
        <v>7.8403539999999994E-2</v>
      </c>
      <c r="X1377">
        <v>7.8837950000000007E-3</v>
      </c>
      <c r="Y1377">
        <v>0</v>
      </c>
      <c r="Z1377">
        <v>6.7000000000000004E-2</v>
      </c>
      <c r="AA1377">
        <v>0</v>
      </c>
      <c r="AB1377">
        <v>0.93300000000000005</v>
      </c>
      <c r="AC1377">
        <v>0.50800000000000001</v>
      </c>
      <c r="AD1377" t="s">
        <v>48</v>
      </c>
      <c r="AE1377" t="s">
        <v>48</v>
      </c>
      <c r="AF1377" t="s">
        <v>48</v>
      </c>
    </row>
    <row r="1378" spans="1:32" hidden="1" outlineLevel="1" x14ac:dyDescent="0.2">
      <c r="A1378" t="s">
        <v>15587</v>
      </c>
      <c r="B1378" t="s">
        <v>15588</v>
      </c>
      <c r="C1378" t="s">
        <v>15589</v>
      </c>
      <c r="J1378" t="s">
        <v>15590</v>
      </c>
      <c r="K1378" t="s">
        <v>1210</v>
      </c>
      <c r="L1378" t="s">
        <v>1233</v>
      </c>
      <c r="M1378">
        <v>1</v>
      </c>
      <c r="P1378" s="2" t="s">
        <v>15591</v>
      </c>
      <c r="Q1378" t="s">
        <v>47</v>
      </c>
      <c r="S1378">
        <v>0.43475235000000001</v>
      </c>
      <c r="T1378">
        <v>2.3076923999999999E-2</v>
      </c>
      <c r="U1378">
        <v>0.41771439999999999</v>
      </c>
      <c r="V1378">
        <v>1.7867406999999998E-2</v>
      </c>
      <c r="W1378">
        <v>0.36709076000000002</v>
      </c>
      <c r="X1378">
        <v>1.2130004999999999E-2</v>
      </c>
      <c r="Y1378">
        <v>-2.222222222222223E-2</v>
      </c>
      <c r="Z1378">
        <v>0.121</v>
      </c>
      <c r="AA1378">
        <v>5.8000000000000003E-2</v>
      </c>
      <c r="AB1378">
        <v>0.82099999999999995</v>
      </c>
      <c r="AC1378">
        <v>0.76270000000000004</v>
      </c>
      <c r="AD1378" t="s">
        <v>48</v>
      </c>
      <c r="AE1378" t="s">
        <v>48</v>
      </c>
      <c r="AF1378" t="s">
        <v>48</v>
      </c>
    </row>
    <row r="1379" spans="1:32" hidden="1" outlineLevel="1" x14ac:dyDescent="0.2">
      <c r="A1379" t="s">
        <v>15592</v>
      </c>
      <c r="B1379" t="s">
        <v>15593</v>
      </c>
      <c r="C1379" t="s">
        <v>15594</v>
      </c>
      <c r="J1379" t="s">
        <v>15595</v>
      </c>
      <c r="K1379" t="s">
        <v>1210</v>
      </c>
      <c r="L1379" t="s">
        <v>1233</v>
      </c>
      <c r="M1379">
        <v>1</v>
      </c>
      <c r="P1379" s="2" t="s">
        <v>15596</v>
      </c>
      <c r="Q1379" t="s">
        <v>10648</v>
      </c>
      <c r="S1379">
        <v>0.71054620000000002</v>
      </c>
      <c r="T1379">
        <v>0.13599765</v>
      </c>
      <c r="U1379">
        <v>0.43819209999999997</v>
      </c>
      <c r="V1379">
        <v>4.1519220000000003E-2</v>
      </c>
      <c r="W1379">
        <v>0.65000139999999995</v>
      </c>
      <c r="X1379">
        <v>1.1379151000000001E-2</v>
      </c>
      <c r="Y1379">
        <v>0</v>
      </c>
      <c r="Z1379">
        <v>0</v>
      </c>
      <c r="AA1379">
        <v>0.17899999999999999</v>
      </c>
      <c r="AB1379">
        <v>0.82099999999999995</v>
      </c>
      <c r="AC1379">
        <v>-0.34</v>
      </c>
      <c r="AD1379" t="s">
        <v>48</v>
      </c>
      <c r="AE1379" t="s">
        <v>48</v>
      </c>
      <c r="AF1379" t="s">
        <v>48</v>
      </c>
    </row>
    <row r="1380" spans="1:32" hidden="1" outlineLevel="1" x14ac:dyDescent="0.2">
      <c r="A1380" t="s">
        <v>15597</v>
      </c>
      <c r="B1380" t="s">
        <v>15598</v>
      </c>
      <c r="C1380" t="s">
        <v>15599</v>
      </c>
      <c r="J1380" t="s">
        <v>15600</v>
      </c>
      <c r="K1380" t="s">
        <v>1210</v>
      </c>
      <c r="L1380" t="s">
        <v>1233</v>
      </c>
      <c r="M1380">
        <v>1</v>
      </c>
      <c r="P1380" s="2" t="s">
        <v>15601</v>
      </c>
      <c r="Q1380" t="s">
        <v>10060</v>
      </c>
      <c r="S1380">
        <v>4.6862889999999997E-2</v>
      </c>
      <c r="T1380">
        <v>1.0728835999999999E-3</v>
      </c>
      <c r="U1380">
        <v>1.1628932E-2</v>
      </c>
      <c r="V1380">
        <v>3.4962973999999999E-3</v>
      </c>
      <c r="W1380">
        <v>2.1610579000000001E-2</v>
      </c>
      <c r="X1380">
        <v>6.2979385000000001E-3</v>
      </c>
      <c r="Y1380">
        <v>0.32571428571428568</v>
      </c>
      <c r="Z1380">
        <v>0.23499999999999999</v>
      </c>
      <c r="AA1380">
        <v>0</v>
      </c>
      <c r="AB1380">
        <v>0.76500000000000001</v>
      </c>
      <c r="AC1380">
        <v>0.89790000000000003</v>
      </c>
      <c r="AD1380" t="s">
        <v>48</v>
      </c>
      <c r="AE1380" t="s">
        <v>48</v>
      </c>
      <c r="AF1380" t="s">
        <v>48</v>
      </c>
    </row>
    <row r="1381" spans="1:32" hidden="1" outlineLevel="1" x14ac:dyDescent="0.2">
      <c r="A1381" t="s">
        <v>15602</v>
      </c>
      <c r="B1381" t="s">
        <v>15603</v>
      </c>
      <c r="C1381" t="s">
        <v>15604</v>
      </c>
      <c r="J1381" t="s">
        <v>15605</v>
      </c>
      <c r="K1381" t="s">
        <v>1210</v>
      </c>
      <c r="L1381" t="s">
        <v>1233</v>
      </c>
      <c r="M1381">
        <v>1</v>
      </c>
      <c r="P1381" s="2" t="s">
        <v>15606</v>
      </c>
      <c r="Q1381" t="s">
        <v>47</v>
      </c>
      <c r="S1381">
        <v>0.82522070000000003</v>
      </c>
      <c r="T1381">
        <v>0.16960317</v>
      </c>
      <c r="U1381">
        <v>0.49259362000000001</v>
      </c>
      <c r="V1381">
        <v>8.1701129999999997E-2</v>
      </c>
      <c r="W1381">
        <v>0.80322269999999996</v>
      </c>
      <c r="X1381">
        <v>1.0214032E-2</v>
      </c>
      <c r="Y1381">
        <v>1</v>
      </c>
      <c r="Z1381">
        <v>0.21099999999999999</v>
      </c>
      <c r="AA1381">
        <v>0.115</v>
      </c>
      <c r="AB1381">
        <v>0.67300000000000004</v>
      </c>
      <c r="AC1381">
        <v>0.45739999999999997</v>
      </c>
      <c r="AD1381" t="s">
        <v>48</v>
      </c>
      <c r="AE1381" t="s">
        <v>48</v>
      </c>
      <c r="AF1381" t="s">
        <v>48</v>
      </c>
    </row>
    <row r="1382" spans="1:32" hidden="1" outlineLevel="1" x14ac:dyDescent="0.2">
      <c r="A1382" t="s">
        <v>15607</v>
      </c>
      <c r="B1382" t="s">
        <v>15608</v>
      </c>
      <c r="C1382" t="s">
        <v>15609</v>
      </c>
      <c r="J1382" t="s">
        <v>15610</v>
      </c>
      <c r="K1382" t="s">
        <v>1210</v>
      </c>
      <c r="L1382" t="s">
        <v>1233</v>
      </c>
      <c r="M1382">
        <v>1</v>
      </c>
      <c r="P1382" s="2" t="s">
        <v>15611</v>
      </c>
      <c r="Q1382" t="s">
        <v>10060</v>
      </c>
      <c r="S1382">
        <v>0.102626406</v>
      </c>
      <c r="T1382">
        <v>1.9645690000000002E-3</v>
      </c>
      <c r="U1382">
        <v>1.3917601999999999E-2</v>
      </c>
      <c r="V1382">
        <v>9.9154250000000003E-3</v>
      </c>
      <c r="W1382">
        <v>3.5884350000000002E-2</v>
      </c>
      <c r="X1382">
        <v>9.1006960000000001E-3</v>
      </c>
      <c r="Y1382">
        <v>0.1243386243386243</v>
      </c>
      <c r="Z1382">
        <v>0</v>
      </c>
      <c r="AA1382">
        <v>0</v>
      </c>
      <c r="AB1382">
        <v>1</v>
      </c>
      <c r="AC1382">
        <v>0</v>
      </c>
      <c r="AD1382" t="s">
        <v>48</v>
      </c>
      <c r="AE1382" t="s">
        <v>48</v>
      </c>
      <c r="AF1382" t="s">
        <v>48</v>
      </c>
    </row>
    <row r="1383" spans="1:32" hidden="1" outlineLevel="1" x14ac:dyDescent="0.2">
      <c r="A1383" t="s">
        <v>15612</v>
      </c>
      <c r="B1383" t="s">
        <v>15613</v>
      </c>
      <c r="C1383" t="s">
        <v>15614</v>
      </c>
      <c r="J1383" t="s">
        <v>15615</v>
      </c>
      <c r="K1383" t="s">
        <v>1210</v>
      </c>
      <c r="L1383" t="s">
        <v>1233</v>
      </c>
      <c r="M1383">
        <v>1</v>
      </c>
      <c r="P1383" s="2" t="s">
        <v>15616</v>
      </c>
      <c r="Q1383" t="s">
        <v>47</v>
      </c>
      <c r="S1383">
        <v>1.3948329000000001E-2</v>
      </c>
      <c r="T1383">
        <v>4.863739E-4</v>
      </c>
      <c r="U1383">
        <v>1.0023449E-2</v>
      </c>
      <c r="V1383">
        <v>2.3678626999999999E-3</v>
      </c>
      <c r="W1383">
        <v>9.2988870000000005E-3</v>
      </c>
      <c r="X1383">
        <v>6.1037516999999999E-3</v>
      </c>
      <c r="Y1383">
        <v>0.3</v>
      </c>
      <c r="Z1383">
        <v>7.2999999999999995E-2</v>
      </c>
      <c r="AA1383">
        <v>7.1999999999999995E-2</v>
      </c>
      <c r="AB1383">
        <v>0.85499999999999998</v>
      </c>
      <c r="AC1383">
        <v>-0.23910000000000001</v>
      </c>
      <c r="AD1383" t="s">
        <v>48</v>
      </c>
      <c r="AE1383" t="s">
        <v>48</v>
      </c>
      <c r="AF1383" t="s">
        <v>48</v>
      </c>
    </row>
    <row r="1384" spans="1:32" hidden="1" outlineLevel="1" x14ac:dyDescent="0.2">
      <c r="A1384" t="s">
        <v>15617</v>
      </c>
      <c r="B1384" t="s">
        <v>15618</v>
      </c>
      <c r="C1384" t="s">
        <v>15619</v>
      </c>
      <c r="J1384" t="s">
        <v>15620</v>
      </c>
      <c r="K1384" t="s">
        <v>1210</v>
      </c>
      <c r="L1384" t="s">
        <v>1233</v>
      </c>
      <c r="M1384">
        <v>1</v>
      </c>
      <c r="P1384" s="2" t="s">
        <v>15621</v>
      </c>
      <c r="Q1384" t="s">
        <v>10060</v>
      </c>
      <c r="S1384">
        <v>0.43475235000000001</v>
      </c>
      <c r="T1384">
        <v>2.2968470000000001E-2</v>
      </c>
      <c r="U1384">
        <v>0.43819209999999997</v>
      </c>
      <c r="V1384">
        <v>1.5556159999999999E-2</v>
      </c>
      <c r="W1384">
        <v>0.36537175999999999</v>
      </c>
      <c r="X1384">
        <v>1.4220826000000001E-2</v>
      </c>
      <c r="Y1384">
        <v>0.16607142857142859</v>
      </c>
      <c r="Z1384">
        <v>0.11600000000000001</v>
      </c>
      <c r="AA1384">
        <v>0.158</v>
      </c>
      <c r="AB1384">
        <v>0.72599999999999998</v>
      </c>
      <c r="AC1384">
        <v>-0.4753</v>
      </c>
      <c r="AD1384" t="s">
        <v>48</v>
      </c>
      <c r="AE1384" t="s">
        <v>48</v>
      </c>
      <c r="AF1384" t="s">
        <v>48</v>
      </c>
    </row>
    <row r="1385" spans="1:32" hidden="1" outlineLevel="1" x14ac:dyDescent="0.2">
      <c r="A1385" t="s">
        <v>15622</v>
      </c>
      <c r="B1385" t="s">
        <v>15623</v>
      </c>
      <c r="C1385" t="s">
        <v>15624</v>
      </c>
      <c r="J1385" t="s">
        <v>15625</v>
      </c>
      <c r="K1385" t="s">
        <v>1210</v>
      </c>
      <c r="L1385" t="s">
        <v>1233</v>
      </c>
      <c r="M1385">
        <v>1</v>
      </c>
      <c r="P1385" s="2" t="s">
        <v>15626</v>
      </c>
      <c r="Q1385" t="s">
        <v>47</v>
      </c>
      <c r="S1385">
        <v>0.58851710000000002</v>
      </c>
      <c r="T1385">
        <v>2.3552058000000001E-2</v>
      </c>
      <c r="U1385">
        <v>0.46222725999999997</v>
      </c>
      <c r="V1385">
        <v>2.3595277000000001E-2</v>
      </c>
      <c r="W1385">
        <v>0.62169384999999999</v>
      </c>
      <c r="X1385">
        <v>3.8220957E-2</v>
      </c>
      <c r="Y1385">
        <v>0.36249999999999999</v>
      </c>
      <c r="Z1385">
        <v>0</v>
      </c>
      <c r="AA1385">
        <v>0.19400000000000001</v>
      </c>
      <c r="AB1385">
        <v>0.80600000000000005</v>
      </c>
      <c r="AC1385">
        <v>-0.82709999999999995</v>
      </c>
      <c r="AD1385" t="s">
        <v>48</v>
      </c>
      <c r="AE1385" t="s">
        <v>48</v>
      </c>
      <c r="AF1385" t="s">
        <v>48</v>
      </c>
    </row>
    <row r="1386" spans="1:32" hidden="1" outlineLevel="1" x14ac:dyDescent="0.2">
      <c r="A1386" t="s">
        <v>15627</v>
      </c>
      <c r="B1386" t="s">
        <v>15628</v>
      </c>
      <c r="C1386" t="s">
        <v>15629</v>
      </c>
      <c r="J1386" t="s">
        <v>15630</v>
      </c>
      <c r="K1386" t="s">
        <v>1210</v>
      </c>
      <c r="L1386" t="s">
        <v>1233</v>
      </c>
      <c r="M1386">
        <v>1</v>
      </c>
      <c r="P1386" s="2" t="s">
        <v>15631</v>
      </c>
      <c r="Q1386" t="s">
        <v>47</v>
      </c>
      <c r="S1386">
        <v>0.23523537999999999</v>
      </c>
      <c r="T1386">
        <v>5.0354003999999999E-3</v>
      </c>
      <c r="U1386">
        <v>5.4437834999999997E-2</v>
      </c>
      <c r="V1386">
        <v>2.9660051999999999E-2</v>
      </c>
      <c r="W1386">
        <v>0.16551061</v>
      </c>
      <c r="X1386">
        <v>8.4663540000000006E-3</v>
      </c>
      <c r="Y1386">
        <v>-9.5833333333333326E-2</v>
      </c>
      <c r="Z1386">
        <v>0.128</v>
      </c>
      <c r="AA1386">
        <v>0.129</v>
      </c>
      <c r="AB1386">
        <v>0.74299999999999999</v>
      </c>
      <c r="AC1386">
        <v>-2.58E-2</v>
      </c>
      <c r="AD1386" t="s">
        <v>48</v>
      </c>
      <c r="AE1386" t="s">
        <v>48</v>
      </c>
      <c r="AF1386" t="s">
        <v>48</v>
      </c>
    </row>
    <row r="1387" spans="1:32" hidden="1" outlineLevel="1" x14ac:dyDescent="0.2">
      <c r="A1387" t="s">
        <v>15632</v>
      </c>
      <c r="B1387" t="s">
        <v>15633</v>
      </c>
      <c r="C1387" t="s">
        <v>15634</v>
      </c>
      <c r="J1387" t="s">
        <v>15635</v>
      </c>
      <c r="K1387" t="s">
        <v>1210</v>
      </c>
      <c r="L1387" t="s">
        <v>1233</v>
      </c>
      <c r="M1387">
        <v>1</v>
      </c>
      <c r="P1387" s="2" t="s">
        <v>15636</v>
      </c>
      <c r="Q1387" t="s">
        <v>47</v>
      </c>
      <c r="S1387">
        <v>1.4953612999999999E-2</v>
      </c>
      <c r="T1387">
        <v>5.578995E-4</v>
      </c>
      <c r="U1387">
        <v>9.5537590000000002E-3</v>
      </c>
      <c r="V1387">
        <v>1.5539099999999999E-3</v>
      </c>
      <c r="W1387">
        <v>8.9758849999999994E-3</v>
      </c>
      <c r="X1387">
        <v>6.2720470000000002E-3</v>
      </c>
      <c r="Y1387">
        <v>0.36517857142857152</v>
      </c>
      <c r="Z1387">
        <v>0.183</v>
      </c>
      <c r="AA1387">
        <v>0</v>
      </c>
      <c r="AB1387">
        <v>0.81699999999999995</v>
      </c>
      <c r="AC1387">
        <v>0.90620000000000001</v>
      </c>
      <c r="AD1387" t="s">
        <v>48</v>
      </c>
      <c r="AE1387" t="s">
        <v>48</v>
      </c>
      <c r="AF1387" t="s">
        <v>48</v>
      </c>
    </row>
    <row r="1388" spans="1:32" hidden="1" outlineLevel="1" x14ac:dyDescent="0.2">
      <c r="A1388" t="s">
        <v>15637</v>
      </c>
      <c r="B1388" t="s">
        <v>15638</v>
      </c>
      <c r="C1388" t="s">
        <v>15639</v>
      </c>
      <c r="J1388" t="s">
        <v>15640</v>
      </c>
      <c r="K1388" t="s">
        <v>1210</v>
      </c>
      <c r="L1388" t="s">
        <v>1233</v>
      </c>
      <c r="M1388">
        <v>1</v>
      </c>
      <c r="P1388" s="2" t="s">
        <v>15641</v>
      </c>
      <c r="Q1388" t="s">
        <v>47</v>
      </c>
      <c r="S1388">
        <v>3.2863232999999999E-2</v>
      </c>
      <c r="T1388">
        <v>8.3446499999999995E-4</v>
      </c>
      <c r="U1388">
        <v>1.2312118E-2</v>
      </c>
      <c r="V1388">
        <v>1.4799143E-3</v>
      </c>
      <c r="W1388">
        <v>1.6860934000000001E-2</v>
      </c>
      <c r="X1388">
        <v>6.2655740000000003E-3</v>
      </c>
      <c r="Y1388">
        <v>0.70000000000000007</v>
      </c>
      <c r="Z1388">
        <v>0.115</v>
      </c>
      <c r="AA1388">
        <v>0</v>
      </c>
      <c r="AB1388">
        <v>0.88500000000000001</v>
      </c>
      <c r="AC1388">
        <v>0.68079999999999996</v>
      </c>
      <c r="AD1388" t="s">
        <v>48</v>
      </c>
      <c r="AE1388" t="s">
        <v>48</v>
      </c>
      <c r="AF1388" t="s">
        <v>48</v>
      </c>
    </row>
    <row r="1389" spans="1:32" hidden="1" outlineLevel="1" x14ac:dyDescent="0.2">
      <c r="A1389" t="s">
        <v>15642</v>
      </c>
      <c r="B1389" t="s">
        <v>15643</v>
      </c>
      <c r="C1389" t="s">
        <v>15644</v>
      </c>
      <c r="J1389" t="s">
        <v>15645</v>
      </c>
      <c r="K1389" t="s">
        <v>1210</v>
      </c>
      <c r="L1389" t="s">
        <v>1233</v>
      </c>
      <c r="M1389">
        <v>1</v>
      </c>
      <c r="P1389" s="2" t="s">
        <v>15646</v>
      </c>
      <c r="Q1389" t="s">
        <v>47</v>
      </c>
      <c r="S1389">
        <v>3.4513097E-2</v>
      </c>
      <c r="T1389">
        <v>7.0095059999999998E-4</v>
      </c>
      <c r="U1389">
        <v>1.2107161999999999E-2</v>
      </c>
      <c r="V1389">
        <v>1.7573981999999999E-3</v>
      </c>
      <c r="W1389">
        <v>1.8129934E-2</v>
      </c>
      <c r="X1389">
        <v>6.0584419999999998E-3</v>
      </c>
      <c r="Y1389">
        <v>0</v>
      </c>
      <c r="Z1389">
        <v>0.128</v>
      </c>
      <c r="AA1389">
        <v>0</v>
      </c>
      <c r="AB1389">
        <v>0.872</v>
      </c>
      <c r="AC1389">
        <v>0.4738</v>
      </c>
      <c r="AD1389" t="s">
        <v>48</v>
      </c>
      <c r="AE1389" t="s">
        <v>48</v>
      </c>
      <c r="AF1389" t="s">
        <v>48</v>
      </c>
    </row>
    <row r="1390" spans="1:32" hidden="1" outlineLevel="1" x14ac:dyDescent="0.2">
      <c r="A1390" t="s">
        <v>15647</v>
      </c>
      <c r="B1390" t="s">
        <v>15648</v>
      </c>
      <c r="C1390" t="s">
        <v>15649</v>
      </c>
      <c r="J1390" t="s">
        <v>15650</v>
      </c>
      <c r="K1390" t="s">
        <v>1210</v>
      </c>
      <c r="L1390" t="s">
        <v>1233</v>
      </c>
      <c r="M1390">
        <v>1</v>
      </c>
      <c r="P1390" s="2" t="s">
        <v>15651</v>
      </c>
      <c r="Q1390" t="s">
        <v>47</v>
      </c>
      <c r="S1390">
        <v>0.51403969999999999</v>
      </c>
      <c r="T1390">
        <v>3.2316983000000001E-2</v>
      </c>
      <c r="U1390">
        <v>0.58072566999999997</v>
      </c>
      <c r="V1390">
        <v>6.0675594999999999E-2</v>
      </c>
      <c r="W1390">
        <v>0.33889219999999998</v>
      </c>
      <c r="X1390">
        <v>1.9055385000000001E-2</v>
      </c>
      <c r="Y1390">
        <v>6.9444444444444448E-2</v>
      </c>
      <c r="Z1390">
        <v>3.7999999999999999E-2</v>
      </c>
      <c r="AA1390">
        <v>0.11</v>
      </c>
      <c r="AB1390">
        <v>0.85199999999999998</v>
      </c>
      <c r="AC1390">
        <v>-0.6875</v>
      </c>
      <c r="AD1390" t="s">
        <v>48</v>
      </c>
      <c r="AE1390" t="s">
        <v>48</v>
      </c>
      <c r="AF1390" t="s">
        <v>48</v>
      </c>
    </row>
    <row r="1391" spans="1:32" hidden="1" outlineLevel="1" x14ac:dyDescent="0.2">
      <c r="A1391" t="s">
        <v>15652</v>
      </c>
      <c r="B1391" t="s">
        <v>15653</v>
      </c>
      <c r="C1391" t="s">
        <v>15654</v>
      </c>
      <c r="J1391" t="s">
        <v>15655</v>
      </c>
      <c r="K1391" t="s">
        <v>1210</v>
      </c>
      <c r="L1391" t="s">
        <v>1233</v>
      </c>
      <c r="M1391">
        <v>1</v>
      </c>
      <c r="P1391" s="2" t="s">
        <v>15656</v>
      </c>
      <c r="Q1391" t="s">
        <v>47</v>
      </c>
      <c r="S1391">
        <v>3.1920450000000003E-2</v>
      </c>
      <c r="T1391">
        <v>9.2983246000000002E-4</v>
      </c>
      <c r="U1391">
        <v>1.1082385E-2</v>
      </c>
      <c r="V1391">
        <v>1.9978843999999998E-3</v>
      </c>
      <c r="W1391">
        <v>1.4124917000000001E-2</v>
      </c>
      <c r="X1391">
        <v>6.8092960000000003E-3</v>
      </c>
      <c r="Y1391">
        <v>0</v>
      </c>
      <c r="Z1391">
        <v>0</v>
      </c>
      <c r="AA1391">
        <v>0.30499999999999999</v>
      </c>
      <c r="AB1391">
        <v>0.69499999999999995</v>
      </c>
      <c r="AC1391">
        <v>-0.69079999999999997</v>
      </c>
      <c r="AD1391" t="s">
        <v>48</v>
      </c>
      <c r="AE1391" t="s">
        <v>48</v>
      </c>
      <c r="AF1391" t="s">
        <v>48</v>
      </c>
    </row>
    <row r="1392" spans="1:32" hidden="1" outlineLevel="1" x14ac:dyDescent="0.2">
      <c r="A1392" t="s">
        <v>15657</v>
      </c>
      <c r="B1392" t="s">
        <v>15658</v>
      </c>
      <c r="C1392" t="s">
        <v>11572</v>
      </c>
      <c r="J1392" t="s">
        <v>15659</v>
      </c>
      <c r="K1392" t="s">
        <v>1210</v>
      </c>
      <c r="L1392" t="s">
        <v>1233</v>
      </c>
      <c r="M1392">
        <v>1</v>
      </c>
      <c r="P1392" s="2" t="s">
        <v>15660</v>
      </c>
      <c r="Q1392" t="s">
        <v>10132</v>
      </c>
      <c r="S1392">
        <v>0.44002727000000003</v>
      </c>
      <c r="T1392">
        <v>2.3106033000000002E-2</v>
      </c>
      <c r="U1392">
        <v>0.40929472</v>
      </c>
      <c r="V1392">
        <v>1.4953226999999999E-2</v>
      </c>
      <c r="W1392">
        <v>0.34470200000000001</v>
      </c>
      <c r="X1392">
        <v>2.0954675999999998E-2</v>
      </c>
      <c r="Y1392">
        <v>0</v>
      </c>
      <c r="Z1392">
        <v>0.19</v>
      </c>
      <c r="AA1392">
        <v>8.8999999999999996E-2</v>
      </c>
      <c r="AB1392">
        <v>0.72</v>
      </c>
      <c r="AC1392">
        <v>0.36120000000000002</v>
      </c>
      <c r="AD1392" t="s">
        <v>48</v>
      </c>
      <c r="AE1392" t="s">
        <v>48</v>
      </c>
      <c r="AF1392" t="s">
        <v>48</v>
      </c>
    </row>
    <row r="1393" spans="1:32" hidden="1" outlineLevel="1" x14ac:dyDescent="0.2">
      <c r="A1393" t="s">
        <v>15661</v>
      </c>
      <c r="B1393" t="s">
        <v>15662</v>
      </c>
      <c r="C1393" t="s">
        <v>15663</v>
      </c>
      <c r="J1393" t="s">
        <v>15664</v>
      </c>
      <c r="K1393" t="s">
        <v>1210</v>
      </c>
      <c r="L1393" t="s">
        <v>1233</v>
      </c>
      <c r="M1393">
        <v>1</v>
      </c>
      <c r="P1393" s="2" t="s">
        <v>15665</v>
      </c>
      <c r="Q1393" t="s">
        <v>47</v>
      </c>
      <c r="S1393">
        <v>2.9445656000000001E-2</v>
      </c>
      <c r="T1393">
        <v>1.5735625999999999E-3</v>
      </c>
      <c r="U1393">
        <v>1.9212283E-2</v>
      </c>
      <c r="V1393">
        <v>9.1014730000000005E-3</v>
      </c>
      <c r="W1393">
        <v>1.0248893E-2</v>
      </c>
      <c r="X1393">
        <v>6.5762720000000002E-3</v>
      </c>
      <c r="Y1393">
        <v>0.4</v>
      </c>
      <c r="Z1393">
        <v>0.44400000000000001</v>
      </c>
      <c r="AA1393">
        <v>0</v>
      </c>
      <c r="AB1393">
        <v>0.55600000000000005</v>
      </c>
      <c r="AC1393">
        <v>0.49390000000000001</v>
      </c>
      <c r="AD1393" t="s">
        <v>48</v>
      </c>
      <c r="AE1393" t="s">
        <v>48</v>
      </c>
      <c r="AF1393" t="s">
        <v>48</v>
      </c>
    </row>
    <row r="1394" spans="1:32" hidden="1" outlineLevel="1" x14ac:dyDescent="0.2">
      <c r="A1394" t="s">
        <v>15666</v>
      </c>
      <c r="B1394" t="s">
        <v>15667</v>
      </c>
      <c r="C1394" t="s">
        <v>15668</v>
      </c>
      <c r="J1394" t="s">
        <v>15669</v>
      </c>
      <c r="K1394" t="s">
        <v>1210</v>
      </c>
      <c r="L1394" t="s">
        <v>1233</v>
      </c>
      <c r="M1394">
        <v>1</v>
      </c>
      <c r="P1394" s="2" t="s">
        <v>15670</v>
      </c>
      <c r="Q1394" t="s">
        <v>47</v>
      </c>
      <c r="S1394">
        <v>0.13908891000000001</v>
      </c>
      <c r="T1394">
        <v>5.4168699999999998E-3</v>
      </c>
      <c r="U1394">
        <v>0.10240069</v>
      </c>
      <c r="V1394">
        <v>1.1469335000000001E-2</v>
      </c>
      <c r="W1394">
        <v>5.0277750000000003E-2</v>
      </c>
      <c r="X1394">
        <v>8.4404619999999993E-3</v>
      </c>
      <c r="Y1394">
        <v>0.22345679012345679</v>
      </c>
      <c r="Z1394">
        <v>0.17699999999999999</v>
      </c>
      <c r="AA1394">
        <v>7.9000000000000001E-2</v>
      </c>
      <c r="AB1394">
        <v>0.74399999999999999</v>
      </c>
      <c r="AC1394">
        <v>0.91779999999999995</v>
      </c>
      <c r="AD1394" t="s">
        <v>48</v>
      </c>
      <c r="AE1394" t="s">
        <v>48</v>
      </c>
      <c r="AF1394" t="s">
        <v>48</v>
      </c>
    </row>
    <row r="1395" spans="1:32" hidden="1" outlineLevel="1" x14ac:dyDescent="0.2">
      <c r="A1395" t="s">
        <v>15671</v>
      </c>
      <c r="B1395" t="s">
        <v>15672</v>
      </c>
      <c r="C1395" t="s">
        <v>15673</v>
      </c>
      <c r="J1395" t="s">
        <v>15674</v>
      </c>
      <c r="K1395" t="s">
        <v>1210</v>
      </c>
      <c r="L1395" t="s">
        <v>1233</v>
      </c>
      <c r="M1395">
        <v>1</v>
      </c>
      <c r="P1395" s="2" t="s">
        <v>15675</v>
      </c>
      <c r="Q1395" t="s">
        <v>47</v>
      </c>
      <c r="S1395">
        <v>4.4141593999999999E-2</v>
      </c>
      <c r="T1395">
        <v>9.6321106000000004E-4</v>
      </c>
      <c r="U1395">
        <v>1.174849E-2</v>
      </c>
      <c r="V1395">
        <v>2.2291208000000001E-3</v>
      </c>
      <c r="W1395">
        <v>2.173949E-2</v>
      </c>
      <c r="X1395">
        <v>6.1943720000000001E-3</v>
      </c>
      <c r="Y1395">
        <v>0.16666666666666671</v>
      </c>
      <c r="Z1395">
        <v>4.7E-2</v>
      </c>
      <c r="AA1395">
        <v>0</v>
      </c>
      <c r="AB1395">
        <v>0.95299999999999996</v>
      </c>
      <c r="AC1395">
        <v>0.3382</v>
      </c>
      <c r="AD1395" t="s">
        <v>48</v>
      </c>
      <c r="AE1395" t="s">
        <v>48</v>
      </c>
      <c r="AF1395" t="s">
        <v>48</v>
      </c>
    </row>
    <row r="1396" spans="1:32" hidden="1" outlineLevel="1" x14ac:dyDescent="0.2">
      <c r="A1396" t="s">
        <v>15676</v>
      </c>
      <c r="B1396" t="s">
        <v>15677</v>
      </c>
      <c r="C1396" t="s">
        <v>15678</v>
      </c>
      <c r="J1396" t="s">
        <v>15679</v>
      </c>
      <c r="K1396" t="s">
        <v>1210</v>
      </c>
      <c r="L1396" t="s">
        <v>1233</v>
      </c>
      <c r="M1396">
        <v>1</v>
      </c>
      <c r="P1396" s="2" t="s">
        <v>15680</v>
      </c>
      <c r="Q1396" t="s">
        <v>47</v>
      </c>
      <c r="S1396">
        <v>5.7500679999999998E-2</v>
      </c>
      <c r="T1396">
        <v>1.2874602999999999E-3</v>
      </c>
      <c r="U1396">
        <v>1.13215E-2</v>
      </c>
      <c r="V1396">
        <v>6.2896360000000004E-3</v>
      </c>
      <c r="W1396">
        <v>2.7841116999999999E-2</v>
      </c>
      <c r="X1396">
        <v>5.9225110000000001E-3</v>
      </c>
      <c r="Y1396">
        <v>0</v>
      </c>
      <c r="Z1396">
        <v>0.129</v>
      </c>
      <c r="AA1396">
        <v>0.251</v>
      </c>
      <c r="AB1396">
        <v>0.62</v>
      </c>
      <c r="AC1396">
        <v>-0.374</v>
      </c>
      <c r="AD1396" t="s">
        <v>48</v>
      </c>
      <c r="AE1396" t="s">
        <v>48</v>
      </c>
      <c r="AF1396" t="s">
        <v>48</v>
      </c>
    </row>
    <row r="1397" spans="1:32" hidden="1" outlineLevel="1" x14ac:dyDescent="0.2">
      <c r="A1397" t="s">
        <v>15681</v>
      </c>
      <c r="B1397" t="s">
        <v>15682</v>
      </c>
      <c r="C1397" t="s">
        <v>15683</v>
      </c>
      <c r="J1397" t="s">
        <v>15684</v>
      </c>
      <c r="K1397" t="s">
        <v>1210</v>
      </c>
      <c r="L1397" t="s">
        <v>1233</v>
      </c>
      <c r="M1397">
        <v>1</v>
      </c>
      <c r="P1397" s="2" t="s">
        <v>15685</v>
      </c>
      <c r="Q1397" t="s">
        <v>47</v>
      </c>
      <c r="S1397">
        <v>0.20195827999999999</v>
      </c>
      <c r="T1397">
        <v>5.493164E-3</v>
      </c>
      <c r="U1397">
        <v>5.1682260000000001E-2</v>
      </c>
      <c r="V1397">
        <v>2.2389409999999998E-2</v>
      </c>
      <c r="W1397">
        <v>6.953252E-2</v>
      </c>
      <c r="X1397">
        <v>1.1482717E-2</v>
      </c>
      <c r="Y1397">
        <v>0</v>
      </c>
      <c r="Z1397">
        <v>0.114</v>
      </c>
      <c r="AA1397">
        <v>0</v>
      </c>
      <c r="AB1397">
        <v>0.88600000000000001</v>
      </c>
      <c r="AC1397">
        <v>0.45879999999999999</v>
      </c>
      <c r="AD1397" t="s">
        <v>48</v>
      </c>
      <c r="AE1397" t="s">
        <v>48</v>
      </c>
      <c r="AF1397" t="s">
        <v>48</v>
      </c>
    </row>
    <row r="1398" spans="1:32" hidden="1" outlineLevel="1" x14ac:dyDescent="0.2">
      <c r="A1398" t="s">
        <v>15686</v>
      </c>
      <c r="B1398" t="s">
        <v>15687</v>
      </c>
      <c r="C1398" t="s">
        <v>15688</v>
      </c>
      <c r="J1398" t="s">
        <v>15689</v>
      </c>
      <c r="K1398" t="s">
        <v>1210</v>
      </c>
      <c r="L1398" t="s">
        <v>1233</v>
      </c>
      <c r="M1398">
        <v>1</v>
      </c>
      <c r="P1398" s="2" t="s">
        <v>15690</v>
      </c>
      <c r="Q1398" t="s">
        <v>47</v>
      </c>
      <c r="S1398">
        <v>0.33836751999999998</v>
      </c>
      <c r="T1398">
        <v>5.4168699999999998E-3</v>
      </c>
      <c r="U1398">
        <v>3.4647810000000001E-2</v>
      </c>
      <c r="V1398">
        <v>7.6955543E-3</v>
      </c>
      <c r="W1398">
        <v>0.36365277000000001</v>
      </c>
      <c r="X1398">
        <v>8.1686009999999993E-3</v>
      </c>
      <c r="Y1398">
        <v>-0.15</v>
      </c>
      <c r="Z1398">
        <v>0.17599999999999999</v>
      </c>
      <c r="AA1398">
        <v>0.16500000000000001</v>
      </c>
      <c r="AB1398">
        <v>0.66</v>
      </c>
      <c r="AC1398">
        <v>5.3400000000000003E-2</v>
      </c>
      <c r="AD1398" t="s">
        <v>48</v>
      </c>
      <c r="AE1398" t="s">
        <v>48</v>
      </c>
      <c r="AF1398" t="s">
        <v>48</v>
      </c>
    </row>
    <row r="1399" spans="1:32" hidden="1" outlineLevel="1" x14ac:dyDescent="0.2">
      <c r="A1399" t="s">
        <v>15691</v>
      </c>
      <c r="B1399" t="s">
        <v>15692</v>
      </c>
      <c r="C1399" t="s">
        <v>15693</v>
      </c>
      <c r="J1399" t="s">
        <v>15694</v>
      </c>
      <c r="K1399" t="s">
        <v>1210</v>
      </c>
      <c r="L1399" t="s">
        <v>1233</v>
      </c>
      <c r="M1399">
        <v>1</v>
      </c>
      <c r="P1399" s="2" t="s">
        <v>15695</v>
      </c>
      <c r="Q1399" t="s">
        <v>47</v>
      </c>
      <c r="S1399">
        <v>0.17984040000000001</v>
      </c>
      <c r="T1399">
        <v>4.3869019999999998E-3</v>
      </c>
      <c r="U1399">
        <v>5.3435806000000002E-2</v>
      </c>
      <c r="V1399">
        <v>6.4376269999999996E-3</v>
      </c>
      <c r="W1399">
        <v>8.5334090000000001E-2</v>
      </c>
      <c r="X1399">
        <v>1.0369381E-2</v>
      </c>
      <c r="Y1399">
        <v>3.8888888888888903E-2</v>
      </c>
      <c r="Z1399">
        <v>0.128</v>
      </c>
      <c r="AA1399">
        <v>8.5999999999999993E-2</v>
      </c>
      <c r="AB1399">
        <v>0.78600000000000003</v>
      </c>
      <c r="AC1399">
        <v>0.73150000000000004</v>
      </c>
      <c r="AD1399" t="s">
        <v>48</v>
      </c>
      <c r="AE1399" t="s">
        <v>48</v>
      </c>
      <c r="AF1399" t="s">
        <v>48</v>
      </c>
    </row>
    <row r="1400" spans="1:32" hidden="1" outlineLevel="1" x14ac:dyDescent="0.2">
      <c r="A1400" t="s">
        <v>15696</v>
      </c>
      <c r="B1400" t="s">
        <v>15697</v>
      </c>
      <c r="C1400" t="s">
        <v>15698</v>
      </c>
      <c r="J1400" t="s">
        <v>15699</v>
      </c>
      <c r="K1400" t="s">
        <v>1210</v>
      </c>
      <c r="L1400" t="s">
        <v>1233</v>
      </c>
      <c r="M1400">
        <v>1</v>
      </c>
      <c r="P1400" s="2" t="s">
        <v>15700</v>
      </c>
      <c r="Q1400" t="s">
        <v>47</v>
      </c>
      <c r="S1400">
        <v>0.89882379999999995</v>
      </c>
      <c r="T1400">
        <v>0.42874086</v>
      </c>
      <c r="U1400">
        <v>0.80895819999999996</v>
      </c>
      <c r="V1400">
        <v>9.6590860000000001E-2</v>
      </c>
      <c r="W1400">
        <v>0.80121209999999998</v>
      </c>
      <c r="X1400">
        <v>5.6886979999999997E-2</v>
      </c>
      <c r="Y1400">
        <v>-0.53</v>
      </c>
      <c r="Z1400">
        <v>0</v>
      </c>
      <c r="AA1400">
        <v>0.29099999999999998</v>
      </c>
      <c r="AB1400">
        <v>0.70899999999999996</v>
      </c>
      <c r="AC1400">
        <v>-0.91339999999999999</v>
      </c>
      <c r="AD1400" t="s">
        <v>48</v>
      </c>
      <c r="AE1400" t="s">
        <v>48</v>
      </c>
      <c r="AF1400" t="s">
        <v>48</v>
      </c>
    </row>
    <row r="1401" spans="1:32" hidden="1" outlineLevel="1" x14ac:dyDescent="0.2">
      <c r="A1401" t="s">
        <v>15701</v>
      </c>
      <c r="B1401" t="s">
        <v>15702</v>
      </c>
      <c r="C1401" t="s">
        <v>15703</v>
      </c>
      <c r="J1401" t="s">
        <v>15704</v>
      </c>
      <c r="K1401" t="s">
        <v>1210</v>
      </c>
      <c r="L1401" t="s">
        <v>1233</v>
      </c>
      <c r="M1401">
        <v>1</v>
      </c>
      <c r="P1401" s="2" t="s">
        <v>15705</v>
      </c>
      <c r="Q1401" t="s">
        <v>47</v>
      </c>
      <c r="S1401">
        <v>0.22177622999999999</v>
      </c>
      <c r="T1401">
        <v>3.2234192E-3</v>
      </c>
      <c r="U1401">
        <v>2.4131214000000002E-2</v>
      </c>
      <c r="V1401">
        <v>9.4344530000000006E-3</v>
      </c>
      <c r="W1401">
        <v>0.16788012999999999</v>
      </c>
      <c r="X1401">
        <v>6.8740249999999998E-3</v>
      </c>
      <c r="Y1401">
        <v>0</v>
      </c>
      <c r="Z1401">
        <v>0</v>
      </c>
      <c r="AA1401">
        <v>0</v>
      </c>
      <c r="AB1401">
        <v>1</v>
      </c>
      <c r="AC1401">
        <v>0</v>
      </c>
      <c r="AD1401" t="s">
        <v>48</v>
      </c>
      <c r="AE1401" t="s">
        <v>48</v>
      </c>
      <c r="AF1401" t="s">
        <v>48</v>
      </c>
    </row>
    <row r="1402" spans="1:32" hidden="1" outlineLevel="1" x14ac:dyDescent="0.2">
      <c r="A1402" t="s">
        <v>15706</v>
      </c>
      <c r="B1402" t="s">
        <v>15707</v>
      </c>
      <c r="C1402" t="s">
        <v>15708</v>
      </c>
      <c r="J1402" t="s">
        <v>15709</v>
      </c>
      <c r="K1402" t="s">
        <v>1210</v>
      </c>
      <c r="L1402" t="s">
        <v>1233</v>
      </c>
      <c r="M1402">
        <v>1</v>
      </c>
      <c r="P1402" s="2" t="s">
        <v>15710</v>
      </c>
      <c r="Q1402" t="s">
        <v>47</v>
      </c>
      <c r="S1402">
        <v>3.0506282999999999E-2</v>
      </c>
      <c r="T1402">
        <v>1.5163422E-3</v>
      </c>
      <c r="U1402">
        <v>1.7640960000000001E-2</v>
      </c>
      <c r="V1402">
        <v>3.9772694000000004E-3</v>
      </c>
      <c r="W1402">
        <v>1.3896914999999999E-2</v>
      </c>
      <c r="X1402">
        <v>7.3271270000000001E-3</v>
      </c>
      <c r="Y1402">
        <v>0</v>
      </c>
      <c r="Z1402">
        <v>0</v>
      </c>
      <c r="AA1402">
        <v>0</v>
      </c>
      <c r="AB1402">
        <v>1</v>
      </c>
      <c r="AC1402">
        <v>0</v>
      </c>
      <c r="AD1402" t="s">
        <v>48</v>
      </c>
      <c r="AE1402" t="s">
        <v>48</v>
      </c>
      <c r="AF1402" t="s">
        <v>48</v>
      </c>
    </row>
    <row r="1403" spans="1:32" hidden="1" outlineLevel="1" x14ac:dyDescent="0.2">
      <c r="A1403" t="s">
        <v>15711</v>
      </c>
      <c r="B1403" t="s">
        <v>15712</v>
      </c>
      <c r="C1403" t="s">
        <v>15713</v>
      </c>
      <c r="J1403" t="s">
        <v>15714</v>
      </c>
      <c r="K1403" t="s">
        <v>1210</v>
      </c>
      <c r="L1403" t="s">
        <v>1233</v>
      </c>
      <c r="M1403">
        <v>1</v>
      </c>
      <c r="P1403" s="2" t="s">
        <v>15715</v>
      </c>
      <c r="Q1403" t="s">
        <v>47</v>
      </c>
      <c r="S1403">
        <v>3.4277401999999998E-2</v>
      </c>
      <c r="T1403">
        <v>1.0967255E-3</v>
      </c>
      <c r="U1403">
        <v>1.5386449E-2</v>
      </c>
      <c r="V1403">
        <v>3.4777985E-3</v>
      </c>
      <c r="W1403">
        <v>1.3934915000000001E-2</v>
      </c>
      <c r="X1403">
        <v>7.1717774999999996E-3</v>
      </c>
      <c r="Y1403">
        <v>0</v>
      </c>
      <c r="Z1403">
        <v>0</v>
      </c>
      <c r="AA1403">
        <v>0</v>
      </c>
      <c r="AB1403">
        <v>1</v>
      </c>
      <c r="AC1403">
        <v>0</v>
      </c>
      <c r="AD1403" t="s">
        <v>48</v>
      </c>
      <c r="AE1403" t="s">
        <v>48</v>
      </c>
      <c r="AF1403" t="s">
        <v>48</v>
      </c>
    </row>
    <row r="1404" spans="1:32" hidden="1" outlineLevel="1" x14ac:dyDescent="0.2">
      <c r="A1404" t="s">
        <v>15716</v>
      </c>
      <c r="B1404" t="s">
        <v>15717</v>
      </c>
      <c r="C1404" t="s">
        <v>15718</v>
      </c>
      <c r="J1404" t="s">
        <v>15719</v>
      </c>
      <c r="K1404" t="s">
        <v>1210</v>
      </c>
      <c r="L1404" t="s">
        <v>1233</v>
      </c>
      <c r="M1404">
        <v>1</v>
      </c>
      <c r="P1404" s="2" t="s">
        <v>15720</v>
      </c>
      <c r="Q1404" t="s">
        <v>47</v>
      </c>
      <c r="S1404">
        <v>0.11057663</v>
      </c>
      <c r="T1404">
        <v>3.0899047999999999E-3</v>
      </c>
      <c r="U1404">
        <v>3.3645785999999997E-2</v>
      </c>
      <c r="V1404">
        <v>1.139534E-2</v>
      </c>
      <c r="W1404">
        <v>2.5155678000000001E-2</v>
      </c>
      <c r="X1404">
        <v>8.4404619999999993E-3</v>
      </c>
      <c r="Y1404">
        <v>0.05</v>
      </c>
      <c r="Z1404">
        <v>0.35</v>
      </c>
      <c r="AA1404">
        <v>0</v>
      </c>
      <c r="AB1404">
        <v>0.65</v>
      </c>
      <c r="AC1404">
        <v>0.82250000000000001</v>
      </c>
      <c r="AD1404" t="s">
        <v>48</v>
      </c>
      <c r="AE1404" t="s">
        <v>48</v>
      </c>
      <c r="AF1404" t="s">
        <v>48</v>
      </c>
    </row>
    <row r="1405" spans="1:32" hidden="1" outlineLevel="1" x14ac:dyDescent="0.2">
      <c r="A1405" t="s">
        <v>15721</v>
      </c>
      <c r="B1405" t="s">
        <v>15722</v>
      </c>
      <c r="C1405" t="s">
        <v>15723</v>
      </c>
      <c r="J1405" t="s">
        <v>15724</v>
      </c>
      <c r="K1405" t="s">
        <v>1210</v>
      </c>
      <c r="L1405" t="s">
        <v>1233</v>
      </c>
      <c r="M1405">
        <v>1</v>
      </c>
      <c r="P1405" s="2" t="s">
        <v>15725</v>
      </c>
      <c r="Q1405" t="s">
        <v>47</v>
      </c>
      <c r="S1405">
        <v>0.13388206</v>
      </c>
      <c r="T1405">
        <v>2.7084349999999999E-3</v>
      </c>
      <c r="U1405">
        <v>1.9827150000000002E-2</v>
      </c>
      <c r="V1405">
        <v>4.8097213999999996E-3</v>
      </c>
      <c r="W1405">
        <v>7.2067099999999995E-2</v>
      </c>
      <c r="X1405">
        <v>6.8416605E-3</v>
      </c>
      <c r="Y1405">
        <v>0.31224489795918359</v>
      </c>
      <c r="Z1405">
        <v>0.183</v>
      </c>
      <c r="AA1405">
        <v>1.0999999999999999E-2</v>
      </c>
      <c r="AB1405">
        <v>0.80600000000000005</v>
      </c>
      <c r="AC1405">
        <v>0.97989999999999999</v>
      </c>
      <c r="AD1405" t="s">
        <v>48</v>
      </c>
      <c r="AE1405" t="s">
        <v>48</v>
      </c>
      <c r="AF1405" t="s">
        <v>48</v>
      </c>
    </row>
    <row r="1406" spans="1:32" hidden="1" outlineLevel="1" x14ac:dyDescent="0.2">
      <c r="A1406" t="s">
        <v>15726</v>
      </c>
      <c r="B1406" t="s">
        <v>15727</v>
      </c>
      <c r="C1406" t="s">
        <v>15728</v>
      </c>
      <c r="J1406" t="s">
        <v>15729</v>
      </c>
      <c r="K1406" t="s">
        <v>1210</v>
      </c>
      <c r="L1406" t="s">
        <v>1233</v>
      </c>
      <c r="M1406">
        <v>1</v>
      </c>
      <c r="P1406" s="2" t="s">
        <v>15730</v>
      </c>
      <c r="Q1406" t="s">
        <v>47</v>
      </c>
      <c r="S1406">
        <v>5.8985019999999999E-2</v>
      </c>
      <c r="T1406">
        <v>1.3160705999999999E-3</v>
      </c>
      <c r="U1406">
        <v>1.5728042000000001E-2</v>
      </c>
      <c r="V1406">
        <v>3.3113079999999998E-3</v>
      </c>
      <c r="W1406">
        <v>2.7730936000000001E-2</v>
      </c>
      <c r="X1406">
        <v>6.8869706999999999E-3</v>
      </c>
      <c r="Y1406">
        <v>0.3</v>
      </c>
      <c r="Z1406">
        <v>0.16700000000000001</v>
      </c>
      <c r="AA1406">
        <v>0</v>
      </c>
      <c r="AB1406">
        <v>0.83299999999999996</v>
      </c>
      <c r="AC1406">
        <v>0.49390000000000001</v>
      </c>
      <c r="AD1406" t="s">
        <v>48</v>
      </c>
      <c r="AE1406" t="s">
        <v>48</v>
      </c>
      <c r="AF1406" t="s">
        <v>48</v>
      </c>
    </row>
    <row r="1407" spans="1:32" hidden="1" outlineLevel="1" x14ac:dyDescent="0.2">
      <c r="A1407" t="s">
        <v>15731</v>
      </c>
      <c r="B1407" t="s">
        <v>15732</v>
      </c>
      <c r="C1407" t="s">
        <v>15733</v>
      </c>
      <c r="J1407" t="s">
        <v>15734</v>
      </c>
      <c r="K1407" t="s">
        <v>1210</v>
      </c>
      <c r="L1407" t="s">
        <v>1233</v>
      </c>
      <c r="M1407">
        <v>1</v>
      </c>
      <c r="P1407" s="2" t="s">
        <v>15735</v>
      </c>
      <c r="Q1407" t="s">
        <v>47</v>
      </c>
      <c r="S1407">
        <v>5.4037213000000001E-2</v>
      </c>
      <c r="T1407">
        <v>1.3065338E-3</v>
      </c>
      <c r="U1407">
        <v>1.6001316000000002E-2</v>
      </c>
      <c r="V1407">
        <v>4.5137386999999996E-3</v>
      </c>
      <c r="W1407">
        <v>1.8645584999999999E-2</v>
      </c>
      <c r="X1407">
        <v>7.9873605000000004E-3</v>
      </c>
      <c r="Y1407">
        <v>6.6666666666666666E-2</v>
      </c>
      <c r="Z1407">
        <v>0.245</v>
      </c>
      <c r="AA1407">
        <v>0</v>
      </c>
      <c r="AB1407">
        <v>0.755</v>
      </c>
      <c r="AC1407">
        <v>0.75790000000000002</v>
      </c>
      <c r="AD1407" t="s">
        <v>48</v>
      </c>
      <c r="AE1407" t="s">
        <v>48</v>
      </c>
      <c r="AF1407" t="s">
        <v>48</v>
      </c>
    </row>
    <row r="1408" spans="1:32" hidden="1" outlineLevel="1" x14ac:dyDescent="0.2">
      <c r="A1408" t="s">
        <v>15736</v>
      </c>
      <c r="B1408" t="s">
        <v>15737</v>
      </c>
      <c r="C1408" t="s">
        <v>15738</v>
      </c>
      <c r="J1408" t="s">
        <v>15739</v>
      </c>
      <c r="K1408" t="s">
        <v>1210</v>
      </c>
      <c r="L1408" t="s">
        <v>1233</v>
      </c>
      <c r="M1408">
        <v>1</v>
      </c>
      <c r="P1408" s="2" t="s">
        <v>15740</v>
      </c>
      <c r="Q1408" t="s">
        <v>47</v>
      </c>
      <c r="S1408">
        <v>5.8242849999999999E-2</v>
      </c>
      <c r="T1408">
        <v>1.0919571E-3</v>
      </c>
      <c r="U1408">
        <v>1.1680172000000001E-2</v>
      </c>
      <c r="V1408">
        <v>2.0811294999999999E-3</v>
      </c>
      <c r="W1408">
        <v>2.7730936000000001E-2</v>
      </c>
      <c r="X1408">
        <v>6.3756129999999996E-3</v>
      </c>
      <c r="Y1408">
        <v>0</v>
      </c>
      <c r="Z1408">
        <v>0</v>
      </c>
      <c r="AA1408">
        <v>0.14299999999999999</v>
      </c>
      <c r="AB1408">
        <v>0.85699999999999998</v>
      </c>
      <c r="AC1408">
        <v>-0.45879999999999999</v>
      </c>
      <c r="AD1408" t="s">
        <v>48</v>
      </c>
      <c r="AE1408" t="s">
        <v>48</v>
      </c>
      <c r="AF1408" t="s">
        <v>48</v>
      </c>
    </row>
    <row r="1409" spans="1:32" hidden="1" outlineLevel="1" x14ac:dyDescent="0.2">
      <c r="A1409" t="s">
        <v>15741</v>
      </c>
      <c r="B1409" t="s">
        <v>15742</v>
      </c>
      <c r="C1409" t="s">
        <v>15743</v>
      </c>
      <c r="J1409" t="s">
        <v>15744</v>
      </c>
      <c r="K1409" t="s">
        <v>1210</v>
      </c>
      <c r="L1409" t="s">
        <v>1233</v>
      </c>
      <c r="M1409">
        <v>1</v>
      </c>
      <c r="P1409" s="2" t="s">
        <v>15745</v>
      </c>
      <c r="Q1409" t="s">
        <v>47</v>
      </c>
      <c r="S1409">
        <v>0.10783284999999999</v>
      </c>
      <c r="T1409">
        <v>2.9182434000000002E-3</v>
      </c>
      <c r="U1409">
        <v>6.4458095000000007E-2</v>
      </c>
      <c r="V1409">
        <v>9.2864620000000005E-3</v>
      </c>
      <c r="W1409">
        <v>3.4672357000000001E-2</v>
      </c>
      <c r="X1409">
        <v>6.8287145999999998E-3</v>
      </c>
      <c r="Y1409">
        <v>-6.0416666666666667E-2</v>
      </c>
      <c r="Z1409">
        <v>0</v>
      </c>
      <c r="AA1409">
        <v>0.11600000000000001</v>
      </c>
      <c r="AB1409">
        <v>0.88400000000000001</v>
      </c>
      <c r="AC1409">
        <v>-0.76239999999999997</v>
      </c>
      <c r="AD1409" t="s">
        <v>48</v>
      </c>
      <c r="AE1409" t="s">
        <v>48</v>
      </c>
      <c r="AF1409" t="s">
        <v>48</v>
      </c>
    </row>
    <row r="1410" spans="1:32" hidden="1" outlineLevel="1" x14ac:dyDescent="0.2">
      <c r="A1410" t="s">
        <v>15746</v>
      </c>
      <c r="B1410" t="s">
        <v>15747</v>
      </c>
      <c r="C1410" t="s">
        <v>15748</v>
      </c>
      <c r="J1410" t="s">
        <v>15749</v>
      </c>
      <c r="K1410" t="s">
        <v>1210</v>
      </c>
      <c r="L1410" t="s">
        <v>1233</v>
      </c>
      <c r="M1410">
        <v>1</v>
      </c>
      <c r="P1410" s="2" t="s">
        <v>15750</v>
      </c>
      <c r="Q1410" t="s">
        <v>47</v>
      </c>
      <c r="S1410">
        <v>0.16043124</v>
      </c>
      <c r="T1410">
        <v>3.4904480000000002E-3</v>
      </c>
      <c r="U1410">
        <v>1.3849284E-2</v>
      </c>
      <c r="V1410">
        <v>1.3546381E-2</v>
      </c>
      <c r="W1410">
        <v>6.8265229999999996E-2</v>
      </c>
      <c r="X1410">
        <v>1.1482717E-2</v>
      </c>
      <c r="Y1410">
        <v>-0.2</v>
      </c>
      <c r="Z1410">
        <v>0.106</v>
      </c>
      <c r="AA1410">
        <v>0.29599999999999999</v>
      </c>
      <c r="AB1410">
        <v>0.59799999999999998</v>
      </c>
      <c r="AC1410">
        <v>-0.69079999999999997</v>
      </c>
      <c r="AD1410" t="s">
        <v>48</v>
      </c>
      <c r="AE1410" t="s">
        <v>48</v>
      </c>
      <c r="AF1410" t="s">
        <v>48</v>
      </c>
    </row>
    <row r="1411" spans="1:32" hidden="1" outlineLevel="1" x14ac:dyDescent="0.2">
      <c r="A1411" t="s">
        <v>15751</v>
      </c>
      <c r="B1411" t="s">
        <v>15752</v>
      </c>
      <c r="C1411" t="s">
        <v>15753</v>
      </c>
      <c r="J1411" t="s">
        <v>15754</v>
      </c>
      <c r="K1411" t="s">
        <v>1210</v>
      </c>
      <c r="L1411" t="s">
        <v>1233</v>
      </c>
      <c r="M1411">
        <v>1</v>
      </c>
      <c r="P1411" s="2" t="s">
        <v>15755</v>
      </c>
      <c r="Q1411" t="s">
        <v>47</v>
      </c>
      <c r="S1411">
        <v>7.8459570000000006E-2</v>
      </c>
      <c r="T1411">
        <v>1.6403197999999999E-3</v>
      </c>
      <c r="U1411">
        <v>1.7231046999999999E-2</v>
      </c>
      <c r="V1411">
        <v>2.9043317999999999E-3</v>
      </c>
      <c r="W1411">
        <v>3.4341811999999999E-2</v>
      </c>
      <c r="X1411">
        <v>7.6248790000000002E-3</v>
      </c>
      <c r="Y1411">
        <v>1.291666666666666E-2</v>
      </c>
      <c r="Z1411">
        <v>4.9000000000000002E-2</v>
      </c>
      <c r="AA1411">
        <v>4.7E-2</v>
      </c>
      <c r="AB1411">
        <v>0.90400000000000003</v>
      </c>
      <c r="AC1411">
        <v>5.62E-2</v>
      </c>
      <c r="AD1411" t="s">
        <v>48</v>
      </c>
      <c r="AE1411" t="s">
        <v>48</v>
      </c>
      <c r="AF1411" t="s">
        <v>48</v>
      </c>
    </row>
    <row r="1412" spans="1:32" hidden="1" outlineLevel="1" x14ac:dyDescent="0.2">
      <c r="A1412" t="s">
        <v>15756</v>
      </c>
      <c r="B1412" t="s">
        <v>15757</v>
      </c>
      <c r="C1412" t="s">
        <v>15758</v>
      </c>
      <c r="J1412" t="s">
        <v>15759</v>
      </c>
      <c r="K1412" t="s">
        <v>1210</v>
      </c>
      <c r="L1412" t="s">
        <v>1233</v>
      </c>
      <c r="M1412">
        <v>1</v>
      </c>
      <c r="P1412" s="2" t="s">
        <v>15760</v>
      </c>
      <c r="Q1412" t="s">
        <v>47</v>
      </c>
      <c r="S1412">
        <v>0.23667801999999999</v>
      </c>
      <c r="T1412">
        <v>6.0272216999999999E-3</v>
      </c>
      <c r="U1412">
        <v>6.1452020000000003E-2</v>
      </c>
      <c r="V1412">
        <v>5.6606720000000003E-3</v>
      </c>
      <c r="W1412">
        <v>0.14331896999999999</v>
      </c>
      <c r="X1412">
        <v>3.5113024999999999E-2</v>
      </c>
      <c r="Y1412">
        <v>0.5</v>
      </c>
      <c r="Z1412">
        <v>0</v>
      </c>
      <c r="AA1412">
        <v>0.124</v>
      </c>
      <c r="AB1412">
        <v>0.876</v>
      </c>
      <c r="AC1412">
        <v>-0.40189999999999998</v>
      </c>
      <c r="AD1412" t="s">
        <v>48</v>
      </c>
      <c r="AE1412" t="s">
        <v>48</v>
      </c>
      <c r="AF1412" t="s">
        <v>48</v>
      </c>
    </row>
    <row r="1413" spans="1:32" hidden="1" outlineLevel="1" x14ac:dyDescent="0.2">
      <c r="A1413" t="s">
        <v>15761</v>
      </c>
      <c r="B1413" t="s">
        <v>15762</v>
      </c>
      <c r="C1413" t="s">
        <v>15763</v>
      </c>
      <c r="J1413" t="s">
        <v>15764</v>
      </c>
      <c r="K1413" t="s">
        <v>1210</v>
      </c>
      <c r="L1413" t="s">
        <v>1233</v>
      </c>
      <c r="M1413">
        <v>1</v>
      </c>
      <c r="P1413" s="2" t="s">
        <v>15765</v>
      </c>
      <c r="Q1413" t="s">
        <v>47</v>
      </c>
      <c r="S1413">
        <v>0.11129999</v>
      </c>
      <c r="T1413">
        <v>2.2220612000000001E-3</v>
      </c>
      <c r="U1413">
        <v>1.7231046999999999E-2</v>
      </c>
      <c r="V1413">
        <v>4.7357255000000003E-3</v>
      </c>
      <c r="W1413">
        <v>4.9106610000000002E-2</v>
      </c>
      <c r="X1413">
        <v>9.2042630000000007E-3</v>
      </c>
      <c r="Y1413">
        <v>0.3</v>
      </c>
      <c r="Z1413">
        <v>0.105</v>
      </c>
      <c r="AA1413">
        <v>0.13700000000000001</v>
      </c>
      <c r="AB1413">
        <v>0.75800000000000001</v>
      </c>
      <c r="AC1413">
        <v>-0.2263</v>
      </c>
      <c r="AD1413" t="s">
        <v>48</v>
      </c>
      <c r="AE1413" t="s">
        <v>48</v>
      </c>
      <c r="AF1413" t="s">
        <v>48</v>
      </c>
    </row>
    <row r="1414" spans="1:32" hidden="1" outlineLevel="1" x14ac:dyDescent="0.2">
      <c r="A1414" t="s">
        <v>15766</v>
      </c>
      <c r="B1414" t="s">
        <v>15767</v>
      </c>
      <c r="C1414" t="s">
        <v>15768</v>
      </c>
      <c r="J1414" t="s">
        <v>15769</v>
      </c>
      <c r="K1414" t="s">
        <v>1210</v>
      </c>
      <c r="L1414" t="s">
        <v>1233</v>
      </c>
      <c r="M1414">
        <v>1</v>
      </c>
      <c r="P1414" s="2" t="s">
        <v>15770</v>
      </c>
      <c r="Q1414" t="s">
        <v>10060</v>
      </c>
      <c r="S1414">
        <v>0.51869136000000005</v>
      </c>
      <c r="T1414">
        <v>2.3270356999999998E-2</v>
      </c>
      <c r="U1414">
        <v>0.53654230000000003</v>
      </c>
      <c r="V1414">
        <v>1.8470341000000001E-2</v>
      </c>
      <c r="W1414">
        <v>0.40243408000000003</v>
      </c>
      <c r="X1414">
        <v>9.7479850000000007E-3</v>
      </c>
      <c r="Y1414">
        <v>-2.4999999999999991E-2</v>
      </c>
      <c r="Z1414">
        <v>0</v>
      </c>
      <c r="AA1414">
        <v>0.19900000000000001</v>
      </c>
      <c r="AB1414">
        <v>0.80100000000000005</v>
      </c>
      <c r="AC1414">
        <v>-0.78820000000000001</v>
      </c>
      <c r="AD1414" t="s">
        <v>48</v>
      </c>
      <c r="AE1414" t="s">
        <v>48</v>
      </c>
      <c r="AF1414" t="s">
        <v>48</v>
      </c>
    </row>
    <row r="1415" spans="1:32" hidden="1" outlineLevel="1" x14ac:dyDescent="0.2">
      <c r="A1415" t="s">
        <v>15771</v>
      </c>
      <c r="B1415" t="s">
        <v>15772</v>
      </c>
      <c r="C1415" t="s">
        <v>15773</v>
      </c>
      <c r="J1415" t="s">
        <v>15774</v>
      </c>
      <c r="K1415" t="s">
        <v>1210</v>
      </c>
      <c r="L1415" t="s">
        <v>1233</v>
      </c>
      <c r="M1415">
        <v>1</v>
      </c>
      <c r="P1415" s="2" t="s">
        <v>15775</v>
      </c>
      <c r="Q1415" t="s">
        <v>10104</v>
      </c>
      <c r="S1415">
        <v>0.2854835</v>
      </c>
      <c r="T1415">
        <v>1.28976675E-2</v>
      </c>
      <c r="U1415">
        <v>2.6180768E-2</v>
      </c>
      <c r="V1415">
        <v>5.5496785999999999E-3</v>
      </c>
      <c r="W1415">
        <v>2.8392023999999998E-2</v>
      </c>
      <c r="X1415">
        <v>0.43266969999999999</v>
      </c>
      <c r="Y1415">
        <v>0</v>
      </c>
      <c r="Z1415">
        <v>0.13400000000000001</v>
      </c>
      <c r="AA1415">
        <v>0.17499999999999999</v>
      </c>
      <c r="AB1415">
        <v>0.69099999999999995</v>
      </c>
      <c r="AC1415">
        <v>-0.24310000000000001</v>
      </c>
      <c r="AD1415" t="s">
        <v>48</v>
      </c>
      <c r="AE1415" t="s">
        <v>48</v>
      </c>
      <c r="AF1415" t="s">
        <v>48</v>
      </c>
    </row>
    <row r="1416" spans="1:32" hidden="1" outlineLevel="1" x14ac:dyDescent="0.2">
      <c r="A1416" t="s">
        <v>15776</v>
      </c>
      <c r="B1416" t="s">
        <v>15777</v>
      </c>
      <c r="C1416" t="s">
        <v>15778</v>
      </c>
      <c r="J1416" t="s">
        <v>15779</v>
      </c>
      <c r="K1416" t="s">
        <v>1210</v>
      </c>
      <c r="L1416" t="s">
        <v>1233</v>
      </c>
      <c r="M1416">
        <v>1</v>
      </c>
      <c r="P1416" s="2" t="s">
        <v>15780</v>
      </c>
      <c r="Q1416" t="s">
        <v>47</v>
      </c>
      <c r="S1416">
        <v>5.4531995E-2</v>
      </c>
      <c r="T1416">
        <v>1.4019012E-3</v>
      </c>
      <c r="U1416">
        <v>1.4156716999999999E-2</v>
      </c>
      <c r="V1416">
        <v>3.4408006000000001E-3</v>
      </c>
      <c r="W1416">
        <v>2.1352752999999999E-2</v>
      </c>
      <c r="X1416">
        <v>7.3271270000000001E-3</v>
      </c>
      <c r="Y1416">
        <v>-2.5000000000000001E-2</v>
      </c>
      <c r="Z1416">
        <v>0.17899999999999999</v>
      </c>
      <c r="AA1416">
        <v>0</v>
      </c>
      <c r="AB1416">
        <v>0.82099999999999995</v>
      </c>
      <c r="AC1416">
        <v>0.81640000000000001</v>
      </c>
      <c r="AD1416" t="s">
        <v>48</v>
      </c>
      <c r="AE1416" t="s">
        <v>48</v>
      </c>
      <c r="AF1416" t="s">
        <v>48</v>
      </c>
    </row>
    <row r="1417" spans="1:32" hidden="1" outlineLevel="1" x14ac:dyDescent="0.2">
      <c r="A1417" t="s">
        <v>15781</v>
      </c>
      <c r="B1417" t="s">
        <v>15782</v>
      </c>
      <c r="C1417" t="s">
        <v>15783</v>
      </c>
      <c r="J1417" t="s">
        <v>15784</v>
      </c>
      <c r="K1417" t="s">
        <v>1210</v>
      </c>
      <c r="L1417" t="s">
        <v>1233</v>
      </c>
      <c r="M1417">
        <v>1</v>
      </c>
      <c r="P1417" s="2" t="s">
        <v>15785</v>
      </c>
      <c r="Q1417" t="s">
        <v>47</v>
      </c>
      <c r="Y1417" t="s">
        <v>48</v>
      </c>
      <c r="Z1417" t="s">
        <v>48</v>
      </c>
      <c r="AA1417" t="s">
        <v>48</v>
      </c>
      <c r="AB1417" t="s">
        <v>48</v>
      </c>
      <c r="AC1417" t="s">
        <v>48</v>
      </c>
      <c r="AD1417" t="s">
        <v>48</v>
      </c>
      <c r="AE1417" t="s">
        <v>48</v>
      </c>
      <c r="AF1417" t="s">
        <v>48</v>
      </c>
    </row>
    <row r="1418" spans="1:32" hidden="1" outlineLevel="1" x14ac:dyDescent="0.2">
      <c r="A1418" t="s">
        <v>15786</v>
      </c>
      <c r="B1418" t="s">
        <v>15787</v>
      </c>
      <c r="C1418" t="s">
        <v>15788</v>
      </c>
      <c r="J1418" t="s">
        <v>15789</v>
      </c>
      <c r="K1418" t="s">
        <v>14593</v>
      </c>
      <c r="L1418" t="s">
        <v>1263</v>
      </c>
      <c r="M1418">
        <v>178</v>
      </c>
      <c r="P1418" s="2" t="s">
        <v>15790</v>
      </c>
      <c r="Q1418" t="s">
        <v>47</v>
      </c>
      <c r="S1418">
        <v>0.29771071999999998</v>
      </c>
      <c r="T1418">
        <v>7.8201290000000003E-3</v>
      </c>
      <c r="U1418">
        <v>9.0663320000000006E-2</v>
      </c>
      <c r="V1418">
        <v>5.6236745000000001E-3</v>
      </c>
      <c r="W1418">
        <v>0.24767025000000001</v>
      </c>
      <c r="X1418">
        <v>2.2335977999999999E-2</v>
      </c>
      <c r="Y1418">
        <v>-1</v>
      </c>
      <c r="Z1418">
        <v>0</v>
      </c>
      <c r="AA1418">
        <v>0.20100000000000001</v>
      </c>
      <c r="AB1418">
        <v>0.79900000000000004</v>
      </c>
      <c r="AC1418">
        <v>-0.74119999999999997</v>
      </c>
      <c r="AD1418" t="s">
        <v>48</v>
      </c>
      <c r="AE1418" t="s">
        <v>48</v>
      </c>
      <c r="AF1418" t="s">
        <v>48</v>
      </c>
    </row>
    <row r="1419" spans="1:32" hidden="1" outlineLevel="1" x14ac:dyDescent="0.2">
      <c r="A1419" t="s">
        <v>15791</v>
      </c>
      <c r="B1419" t="s">
        <v>15792</v>
      </c>
      <c r="C1419" t="s">
        <v>15793</v>
      </c>
      <c r="J1419" t="s">
        <v>15794</v>
      </c>
      <c r="K1419" t="s">
        <v>14593</v>
      </c>
      <c r="L1419" t="s">
        <v>1263</v>
      </c>
      <c r="M1419">
        <v>29</v>
      </c>
      <c r="P1419" s="2" t="s">
        <v>15795</v>
      </c>
      <c r="Q1419" t="s">
        <v>47</v>
      </c>
      <c r="S1419">
        <v>0.15656179000000001</v>
      </c>
      <c r="T1419">
        <v>2.9563903999999998E-3</v>
      </c>
      <c r="U1419">
        <v>1.9622196000000001E-2</v>
      </c>
      <c r="V1419">
        <v>1.0729377999999999E-2</v>
      </c>
      <c r="W1419">
        <v>8.3112895000000006E-2</v>
      </c>
      <c r="X1419">
        <v>7.0682109999999996E-3</v>
      </c>
      <c r="Y1419">
        <v>0</v>
      </c>
      <c r="Z1419">
        <v>0.16500000000000001</v>
      </c>
      <c r="AA1419">
        <v>0</v>
      </c>
      <c r="AB1419">
        <v>0.83499999999999996</v>
      </c>
      <c r="AC1419">
        <v>0.54990000000000006</v>
      </c>
      <c r="AD1419" t="s">
        <v>48</v>
      </c>
      <c r="AE1419" t="s">
        <v>48</v>
      </c>
      <c r="AF1419" t="s">
        <v>48</v>
      </c>
    </row>
    <row r="1420" spans="1:32" hidden="1" outlineLevel="1" x14ac:dyDescent="0.2">
      <c r="A1420" t="s">
        <v>15796</v>
      </c>
      <c r="B1420" t="s">
        <v>15797</v>
      </c>
      <c r="C1420" t="s">
        <v>15798</v>
      </c>
      <c r="J1420" t="s">
        <v>15799</v>
      </c>
      <c r="K1420" t="s">
        <v>14593</v>
      </c>
      <c r="L1420" t="s">
        <v>1263</v>
      </c>
      <c r="M1420">
        <v>3</v>
      </c>
      <c r="P1420" s="2" t="s">
        <v>15800</v>
      </c>
      <c r="Q1420" t="s">
        <v>47</v>
      </c>
      <c r="S1420">
        <v>0.32609169999999998</v>
      </c>
      <c r="T1420">
        <v>1.2962224E-2</v>
      </c>
      <c r="U1420">
        <v>0.17194690000000001</v>
      </c>
      <c r="V1420">
        <v>0.10221587</v>
      </c>
      <c r="W1420">
        <v>0.16817254000000001</v>
      </c>
      <c r="X1420">
        <v>1.8364733000000001E-2</v>
      </c>
      <c r="Y1420">
        <v>0</v>
      </c>
      <c r="Z1420">
        <v>0</v>
      </c>
      <c r="AA1420">
        <v>0</v>
      </c>
      <c r="AB1420">
        <v>1</v>
      </c>
      <c r="AC1420">
        <v>0</v>
      </c>
      <c r="AD1420" t="s">
        <v>48</v>
      </c>
      <c r="AE1420" t="s">
        <v>48</v>
      </c>
      <c r="AF1420" t="s">
        <v>48</v>
      </c>
    </row>
    <row r="1421" spans="1:32" hidden="1" outlineLevel="1" x14ac:dyDescent="0.2">
      <c r="A1421" t="s">
        <v>15801</v>
      </c>
      <c r="B1421" t="s">
        <v>15802</v>
      </c>
      <c r="C1421" t="s">
        <v>15803</v>
      </c>
      <c r="J1421" t="s">
        <v>15804</v>
      </c>
      <c r="K1421" t="s">
        <v>14597</v>
      </c>
      <c r="L1421" t="s">
        <v>1263</v>
      </c>
      <c r="M1421">
        <v>31</v>
      </c>
      <c r="P1421" s="2" t="s">
        <v>15805</v>
      </c>
      <c r="Q1421" t="s">
        <v>47</v>
      </c>
      <c r="S1421">
        <v>0.15324512000000001</v>
      </c>
      <c r="T1421">
        <v>3.7956238E-3</v>
      </c>
      <c r="U1421">
        <v>2.8093686E-2</v>
      </c>
      <c r="V1421">
        <v>4.0487990000000001E-2</v>
      </c>
      <c r="W1421">
        <v>4.3250903E-2</v>
      </c>
      <c r="X1421">
        <v>1.1146127E-2</v>
      </c>
      <c r="Y1421">
        <v>0.14642857142857141</v>
      </c>
      <c r="Z1421">
        <v>2.1999999999999999E-2</v>
      </c>
      <c r="AA1421">
        <v>0.158</v>
      </c>
      <c r="AB1421">
        <v>0.82</v>
      </c>
      <c r="AC1421">
        <v>-0.89070000000000005</v>
      </c>
      <c r="AD1421" t="s">
        <v>48</v>
      </c>
      <c r="AE1421" t="s">
        <v>48</v>
      </c>
      <c r="AF1421" t="s">
        <v>48</v>
      </c>
    </row>
    <row r="1422" spans="1:32" hidden="1" outlineLevel="1" x14ac:dyDescent="0.2">
      <c r="A1422" t="s">
        <v>15806</v>
      </c>
      <c r="B1422" t="s">
        <v>15807</v>
      </c>
      <c r="C1422" t="s">
        <v>15808</v>
      </c>
      <c r="J1422" t="s">
        <v>15809</v>
      </c>
      <c r="K1422" t="s">
        <v>14601</v>
      </c>
      <c r="L1422" t="s">
        <v>1263</v>
      </c>
      <c r="M1422">
        <v>33</v>
      </c>
      <c r="P1422" s="2" t="s">
        <v>15810</v>
      </c>
      <c r="Q1422" t="s">
        <v>12244</v>
      </c>
      <c r="S1422">
        <v>0.25462921999999999</v>
      </c>
      <c r="T1422">
        <v>5.3405759999999997E-3</v>
      </c>
      <c r="U1422">
        <v>0.10116277999999999</v>
      </c>
      <c r="V1422">
        <v>1.2742470000000001E-2</v>
      </c>
      <c r="W1422">
        <v>8.20023E-2</v>
      </c>
      <c r="X1422">
        <v>8.5569740000000002E-3</v>
      </c>
      <c r="Y1422">
        <v>6.8750000000000033E-2</v>
      </c>
      <c r="Z1422">
        <v>0.19</v>
      </c>
      <c r="AA1422">
        <v>0.16</v>
      </c>
      <c r="AB1422">
        <v>0.65</v>
      </c>
      <c r="AC1422">
        <v>0.1739</v>
      </c>
      <c r="AD1422" t="s">
        <v>48</v>
      </c>
      <c r="AE1422" t="s">
        <v>48</v>
      </c>
      <c r="AF1422" t="s">
        <v>48</v>
      </c>
    </row>
    <row r="1423" spans="1:32" hidden="1" outlineLevel="1" x14ac:dyDescent="0.2">
      <c r="A1423" t="s">
        <v>15811</v>
      </c>
      <c r="B1423" t="s">
        <v>15812</v>
      </c>
      <c r="C1423" t="s">
        <v>15177</v>
      </c>
      <c r="J1423" t="s">
        <v>15813</v>
      </c>
      <c r="K1423" t="s">
        <v>14601</v>
      </c>
      <c r="L1423" t="s">
        <v>1263</v>
      </c>
      <c r="M1423">
        <v>25</v>
      </c>
      <c r="P1423" s="2" t="s">
        <v>15814</v>
      </c>
      <c r="Q1423" t="s">
        <v>47</v>
      </c>
      <c r="S1423">
        <v>0.55668289999999998</v>
      </c>
      <c r="T1423">
        <v>2.4584959999999999E-2</v>
      </c>
      <c r="U1423">
        <v>0.66430820000000002</v>
      </c>
      <c r="V1423">
        <v>3.5074017999999998E-2</v>
      </c>
      <c r="W1423">
        <v>0.30326312999999999</v>
      </c>
      <c r="X1423">
        <v>3.4077049999999998E-2</v>
      </c>
      <c r="Y1423">
        <v>0.22222222222222221</v>
      </c>
      <c r="Z1423">
        <v>0.11</v>
      </c>
      <c r="AA1423">
        <v>3.6999999999999998E-2</v>
      </c>
      <c r="AB1423">
        <v>0.85399999999999998</v>
      </c>
      <c r="AC1423">
        <v>0.63549999999999995</v>
      </c>
      <c r="AD1423" t="s">
        <v>48</v>
      </c>
      <c r="AE1423" t="s">
        <v>48</v>
      </c>
      <c r="AF1423" t="s">
        <v>48</v>
      </c>
    </row>
    <row r="1424" spans="1:32" hidden="1" outlineLevel="1" x14ac:dyDescent="0.2">
      <c r="A1424" t="s">
        <v>15815</v>
      </c>
      <c r="B1424" t="s">
        <v>15816</v>
      </c>
      <c r="C1424" t="s">
        <v>15817</v>
      </c>
      <c r="J1424" t="s">
        <v>15818</v>
      </c>
      <c r="K1424" t="s">
        <v>14606</v>
      </c>
      <c r="L1424" t="s">
        <v>1263</v>
      </c>
      <c r="M1424">
        <v>87</v>
      </c>
      <c r="P1424" s="2" t="s">
        <v>15819</v>
      </c>
      <c r="Q1424" t="s">
        <v>10060</v>
      </c>
      <c r="S1424">
        <v>0.22846605</v>
      </c>
      <c r="T1424">
        <v>3.6239623999999998E-3</v>
      </c>
      <c r="U1424">
        <v>6.3957089999999994E-2</v>
      </c>
      <c r="V1424">
        <v>1.5455672E-2</v>
      </c>
      <c r="W1424">
        <v>0.16875735</v>
      </c>
      <c r="X1424">
        <v>6.2785195000000004E-3</v>
      </c>
      <c r="Y1424">
        <v>-0.33055555555555549</v>
      </c>
      <c r="Z1424">
        <v>0.10100000000000001</v>
      </c>
      <c r="AA1424">
        <v>0.104</v>
      </c>
      <c r="AB1424">
        <v>0.79500000000000004</v>
      </c>
      <c r="AC1424">
        <v>-0.31819999999999998</v>
      </c>
      <c r="AD1424" t="s">
        <v>48</v>
      </c>
      <c r="AE1424" t="s">
        <v>48</v>
      </c>
      <c r="AF1424" t="s">
        <v>48</v>
      </c>
    </row>
    <row r="1425" spans="1:32" hidden="1" outlineLevel="1" x14ac:dyDescent="0.2">
      <c r="A1425" t="s">
        <v>15820</v>
      </c>
      <c r="B1425" t="s">
        <v>14435</v>
      </c>
      <c r="C1425" t="s">
        <v>15821</v>
      </c>
      <c r="J1425" t="s">
        <v>15822</v>
      </c>
      <c r="K1425" t="s">
        <v>14606</v>
      </c>
      <c r="L1425" t="s">
        <v>1263</v>
      </c>
      <c r="M1425">
        <v>124</v>
      </c>
      <c r="P1425" s="2" t="s">
        <v>15823</v>
      </c>
      <c r="Q1425" t="s">
        <v>47</v>
      </c>
      <c r="S1425">
        <v>0.102626406</v>
      </c>
      <c r="T1425">
        <v>3.9482116999999999E-3</v>
      </c>
      <c r="U1425">
        <v>5.9948977000000001E-2</v>
      </c>
      <c r="V1425">
        <v>5.6606720000000003E-3</v>
      </c>
      <c r="W1425">
        <v>2.3093075000000001E-2</v>
      </c>
      <c r="X1425">
        <v>7.6637166000000003E-3</v>
      </c>
      <c r="Y1425">
        <v>-0.69999999999999984</v>
      </c>
      <c r="Z1425">
        <v>0.36599999999999999</v>
      </c>
      <c r="AA1425">
        <v>8.3000000000000004E-2</v>
      </c>
      <c r="AB1425">
        <v>0.55100000000000005</v>
      </c>
      <c r="AC1425">
        <v>0.86580000000000001</v>
      </c>
      <c r="AD1425" t="s">
        <v>48</v>
      </c>
      <c r="AE1425" t="s">
        <v>48</v>
      </c>
      <c r="AF1425" t="s">
        <v>48</v>
      </c>
    </row>
    <row r="1426" spans="1:32" hidden="1" outlineLevel="1" x14ac:dyDescent="0.2">
      <c r="A1426" t="s">
        <v>15824</v>
      </c>
      <c r="B1426" t="s">
        <v>15825</v>
      </c>
      <c r="C1426" t="s">
        <v>15826</v>
      </c>
      <c r="J1426" t="s">
        <v>15827</v>
      </c>
      <c r="K1426" t="s">
        <v>14612</v>
      </c>
      <c r="L1426" t="s">
        <v>1263</v>
      </c>
      <c r="M1426">
        <v>67</v>
      </c>
      <c r="P1426" s="2" t="s">
        <v>15828</v>
      </c>
      <c r="Q1426" t="s">
        <v>10150</v>
      </c>
      <c r="S1426">
        <v>9.8721580000000003E-2</v>
      </c>
      <c r="T1426">
        <v>1.2159348E-3</v>
      </c>
      <c r="U1426">
        <v>1.4634945E-2</v>
      </c>
      <c r="V1426">
        <v>2.6268480000000002E-3</v>
      </c>
      <c r="W1426">
        <v>4.3250903E-2</v>
      </c>
      <c r="X1426">
        <v>7.365964E-3</v>
      </c>
      <c r="Y1426">
        <v>9.2142857142857124E-2</v>
      </c>
      <c r="Z1426">
        <v>8.3000000000000004E-2</v>
      </c>
      <c r="AA1426">
        <v>0.156</v>
      </c>
      <c r="AB1426">
        <v>0.76200000000000001</v>
      </c>
      <c r="AC1426">
        <v>-0.31819999999999998</v>
      </c>
      <c r="AD1426" t="s">
        <v>48</v>
      </c>
      <c r="AE1426" t="s">
        <v>48</v>
      </c>
      <c r="AF1426" t="s">
        <v>48</v>
      </c>
    </row>
    <row r="1427" spans="1:32" hidden="1" outlineLevel="1" x14ac:dyDescent="0.2">
      <c r="A1427" t="s">
        <v>15829</v>
      </c>
      <c r="B1427" t="s">
        <v>15830</v>
      </c>
      <c r="C1427" t="s">
        <v>15808</v>
      </c>
      <c r="J1427" t="s">
        <v>15831</v>
      </c>
      <c r="K1427" t="s">
        <v>14612</v>
      </c>
      <c r="L1427" t="s">
        <v>1263</v>
      </c>
      <c r="M1427">
        <v>15</v>
      </c>
      <c r="P1427" s="2" t="s">
        <v>15832</v>
      </c>
      <c r="Q1427" t="s">
        <v>12244</v>
      </c>
      <c r="S1427">
        <v>0.39231624999999998</v>
      </c>
      <c r="T1427">
        <v>1.5609036999999999E-2</v>
      </c>
      <c r="U1427">
        <v>0.19647600000000001</v>
      </c>
      <c r="V1427">
        <v>2.9144434E-2</v>
      </c>
      <c r="W1427">
        <v>0.16861113999999999</v>
      </c>
      <c r="X1427">
        <v>0.28362189999999998</v>
      </c>
      <c r="Y1427">
        <v>0.5</v>
      </c>
      <c r="Z1427">
        <v>0.34300000000000003</v>
      </c>
      <c r="AA1427">
        <v>0.34</v>
      </c>
      <c r="AB1427">
        <v>0.317</v>
      </c>
      <c r="AC1427">
        <v>-0.2263</v>
      </c>
      <c r="AD1427" t="s">
        <v>48</v>
      </c>
      <c r="AE1427" t="s">
        <v>48</v>
      </c>
      <c r="AF1427" t="s">
        <v>48</v>
      </c>
    </row>
    <row r="1428" spans="1:32" hidden="1" outlineLevel="1" x14ac:dyDescent="0.2">
      <c r="A1428" t="s">
        <v>15833</v>
      </c>
      <c r="B1428" t="s">
        <v>15834</v>
      </c>
      <c r="C1428" t="s">
        <v>15835</v>
      </c>
      <c r="J1428" t="s">
        <v>15836</v>
      </c>
      <c r="K1428" t="s">
        <v>14612</v>
      </c>
      <c r="L1428" t="s">
        <v>1263</v>
      </c>
      <c r="M1428">
        <v>6</v>
      </c>
      <c r="P1428" s="2" t="s">
        <v>15837</v>
      </c>
      <c r="Q1428" t="s">
        <v>47</v>
      </c>
      <c r="S1428">
        <v>0.75109369999999998</v>
      </c>
      <c r="T1428">
        <v>0.23226003000000001</v>
      </c>
      <c r="U1428">
        <v>0.64657204999999995</v>
      </c>
      <c r="V1428">
        <v>4.5644150000000001E-2</v>
      </c>
      <c r="W1428">
        <v>0.48675313999999997</v>
      </c>
      <c r="X1428">
        <v>0.49027359999999998</v>
      </c>
      <c r="Y1428">
        <v>0.33333333333333331</v>
      </c>
      <c r="Z1428">
        <v>7.8E-2</v>
      </c>
      <c r="AA1428">
        <v>0.17699999999999999</v>
      </c>
      <c r="AB1428">
        <v>0.745</v>
      </c>
      <c r="AC1428">
        <v>-0.51060000000000005</v>
      </c>
      <c r="AD1428" t="s">
        <v>48</v>
      </c>
      <c r="AE1428" t="s">
        <v>48</v>
      </c>
      <c r="AF1428" t="s">
        <v>48</v>
      </c>
    </row>
    <row r="1429" spans="1:32" hidden="1" outlineLevel="1" x14ac:dyDescent="0.2">
      <c r="A1429" t="s">
        <v>15838</v>
      </c>
      <c r="B1429" t="s">
        <v>15839</v>
      </c>
      <c r="C1429" t="s">
        <v>15840</v>
      </c>
      <c r="J1429" t="s">
        <v>15841</v>
      </c>
      <c r="K1429" t="s">
        <v>14617</v>
      </c>
      <c r="L1429" t="s">
        <v>1263</v>
      </c>
      <c r="M1429">
        <v>776</v>
      </c>
      <c r="P1429" s="2" t="s">
        <v>15842</v>
      </c>
      <c r="Q1429" t="s">
        <v>47</v>
      </c>
      <c r="S1429">
        <v>6.500591E-2</v>
      </c>
      <c r="T1429">
        <v>1.0490416999999999E-3</v>
      </c>
      <c r="U1429">
        <v>1.2448753999999999E-2</v>
      </c>
      <c r="V1429">
        <v>4.2917514E-3</v>
      </c>
      <c r="W1429">
        <v>3.070583E-2</v>
      </c>
      <c r="X1429">
        <v>6.1231706999999996E-3</v>
      </c>
      <c r="Y1429">
        <v>0.122</v>
      </c>
      <c r="Z1429">
        <v>0.13800000000000001</v>
      </c>
      <c r="AA1429">
        <v>7.6999999999999999E-2</v>
      </c>
      <c r="AB1429">
        <v>0.78600000000000003</v>
      </c>
      <c r="AC1429">
        <v>0.49390000000000001</v>
      </c>
      <c r="AD1429" t="s">
        <v>48</v>
      </c>
      <c r="AE1429" t="s">
        <v>48</v>
      </c>
      <c r="AF1429" t="s">
        <v>48</v>
      </c>
    </row>
    <row r="1430" spans="1:32" hidden="1" outlineLevel="1" x14ac:dyDescent="0.2">
      <c r="A1430" t="s">
        <v>15843</v>
      </c>
      <c r="B1430" t="s">
        <v>15844</v>
      </c>
      <c r="C1430" t="s">
        <v>15845</v>
      </c>
      <c r="J1430" t="s">
        <v>15846</v>
      </c>
      <c r="K1430" t="s">
        <v>14617</v>
      </c>
      <c r="L1430" t="s">
        <v>1263</v>
      </c>
      <c r="M1430">
        <v>57</v>
      </c>
      <c r="P1430" s="2" t="s">
        <v>15847</v>
      </c>
      <c r="Q1430" t="s">
        <v>47</v>
      </c>
      <c r="S1430">
        <v>4.2904640000000001E-2</v>
      </c>
      <c r="T1430">
        <v>1.707077E-3</v>
      </c>
      <c r="U1430">
        <v>1.8392461999999998E-2</v>
      </c>
      <c r="V1430">
        <v>5.1427023000000004E-3</v>
      </c>
      <c r="W1430">
        <v>1.4200916500000001E-2</v>
      </c>
      <c r="X1430">
        <v>1.0990778E-2</v>
      </c>
      <c r="Y1430">
        <v>0.5</v>
      </c>
      <c r="Z1430">
        <v>0.159</v>
      </c>
      <c r="AA1430">
        <v>0.10299999999999999</v>
      </c>
      <c r="AB1430">
        <v>0.73699999999999999</v>
      </c>
      <c r="AC1430">
        <v>0.6694</v>
      </c>
      <c r="AD1430" t="s">
        <v>48</v>
      </c>
      <c r="AE1430" t="s">
        <v>48</v>
      </c>
      <c r="AF1430" t="s">
        <v>48</v>
      </c>
    </row>
    <row r="1431" spans="1:32" hidden="1" outlineLevel="1" x14ac:dyDescent="0.2">
      <c r="A1431" t="s">
        <v>15848</v>
      </c>
      <c r="B1431" t="s">
        <v>15849</v>
      </c>
      <c r="C1431" t="s">
        <v>15850</v>
      </c>
      <c r="J1431" t="s">
        <v>15851</v>
      </c>
      <c r="K1431" t="s">
        <v>14617</v>
      </c>
      <c r="L1431" t="s">
        <v>1263</v>
      </c>
      <c r="M1431">
        <v>42</v>
      </c>
      <c r="P1431" s="2" t="s">
        <v>15852</v>
      </c>
      <c r="Q1431" t="s">
        <v>47</v>
      </c>
      <c r="S1431">
        <v>0.46716887000000001</v>
      </c>
      <c r="T1431">
        <v>2.1290001999999999E-2</v>
      </c>
      <c r="U1431">
        <v>0.41436642000000001</v>
      </c>
      <c r="V1431">
        <v>1.4752249E-2</v>
      </c>
      <c r="W1431">
        <v>0.40189891999999999</v>
      </c>
      <c r="X1431">
        <v>8.8676729999999995E-3</v>
      </c>
      <c r="Y1431">
        <v>9.7222222222222252E-2</v>
      </c>
      <c r="Z1431">
        <v>0.11700000000000001</v>
      </c>
      <c r="AA1431">
        <v>0.16800000000000001</v>
      </c>
      <c r="AB1431">
        <v>0.71599999999999997</v>
      </c>
      <c r="AC1431">
        <v>-0.44040000000000001</v>
      </c>
      <c r="AD1431" t="s">
        <v>48</v>
      </c>
      <c r="AE1431" t="s">
        <v>48</v>
      </c>
      <c r="AF1431" t="s">
        <v>48</v>
      </c>
    </row>
    <row r="1432" spans="1:32" hidden="1" outlineLevel="1" x14ac:dyDescent="0.2">
      <c r="A1432" t="s">
        <v>15853</v>
      </c>
      <c r="B1432" t="s">
        <v>15854</v>
      </c>
      <c r="C1432" t="s">
        <v>12241</v>
      </c>
      <c r="J1432" t="s">
        <v>15855</v>
      </c>
      <c r="K1432" t="s">
        <v>14617</v>
      </c>
      <c r="L1432" t="s">
        <v>1263</v>
      </c>
      <c r="M1432">
        <v>77</v>
      </c>
      <c r="P1432" s="2" t="s">
        <v>15856</v>
      </c>
      <c r="Q1432" t="s">
        <v>12244</v>
      </c>
      <c r="S1432">
        <v>1.6335880000000001E-2</v>
      </c>
      <c r="T1432">
        <v>8.4400177E-4</v>
      </c>
      <c r="U1432">
        <v>1.3746805500000001E-2</v>
      </c>
      <c r="V1432">
        <v>3.1448180000000002E-3</v>
      </c>
      <c r="W1432">
        <v>7.7028773E-3</v>
      </c>
      <c r="X1432">
        <v>6.9128619999999997E-3</v>
      </c>
      <c r="Y1432">
        <v>1.4523809523809531E-2</v>
      </c>
      <c r="Z1432">
        <v>0.158</v>
      </c>
      <c r="AA1432">
        <v>8.2000000000000003E-2</v>
      </c>
      <c r="AB1432">
        <v>0.76</v>
      </c>
      <c r="AC1432">
        <v>0.64780000000000004</v>
      </c>
      <c r="AD1432" t="s">
        <v>48</v>
      </c>
      <c r="AE1432" t="s">
        <v>48</v>
      </c>
      <c r="AF1432" t="s">
        <v>48</v>
      </c>
    </row>
    <row r="1433" spans="1:32" hidden="1" outlineLevel="1" x14ac:dyDescent="0.2">
      <c r="A1433" t="s">
        <v>15857</v>
      </c>
      <c r="B1433" t="s">
        <v>15858</v>
      </c>
      <c r="C1433" t="s">
        <v>15859</v>
      </c>
      <c r="J1433" t="s">
        <v>15860</v>
      </c>
      <c r="K1433" t="s">
        <v>14617</v>
      </c>
      <c r="L1433" t="s">
        <v>1263</v>
      </c>
      <c r="M1433">
        <v>13</v>
      </c>
      <c r="P1433" s="2" t="s">
        <v>15861</v>
      </c>
      <c r="Q1433" t="s">
        <v>47</v>
      </c>
      <c r="S1433">
        <v>1.4765122E-2</v>
      </c>
      <c r="T1433">
        <v>6.1988829999999997E-4</v>
      </c>
      <c r="U1433">
        <v>1.0774951E-2</v>
      </c>
      <c r="V1433">
        <v>2.3031165000000002E-3</v>
      </c>
      <c r="W1433">
        <v>8.8808840000000003E-3</v>
      </c>
      <c r="X1433">
        <v>6.4273960000000002E-3</v>
      </c>
      <c r="Y1433">
        <v>0.33333333333333331</v>
      </c>
      <c r="Z1433">
        <v>0.216</v>
      </c>
      <c r="AA1433">
        <v>0</v>
      </c>
      <c r="AB1433">
        <v>0.78400000000000003</v>
      </c>
      <c r="AC1433">
        <v>0.52669999999999995</v>
      </c>
      <c r="AD1433" t="s">
        <v>48</v>
      </c>
      <c r="AE1433" t="s">
        <v>48</v>
      </c>
      <c r="AF1433" t="s">
        <v>48</v>
      </c>
    </row>
    <row r="1434" spans="1:32" hidden="1" outlineLevel="1" x14ac:dyDescent="0.2">
      <c r="A1434" t="s">
        <v>15862</v>
      </c>
      <c r="B1434" t="s">
        <v>15863</v>
      </c>
      <c r="C1434" t="s">
        <v>15864</v>
      </c>
      <c r="J1434" t="s">
        <v>15865</v>
      </c>
      <c r="K1434" t="s">
        <v>14617</v>
      </c>
      <c r="L1434" t="s">
        <v>1263</v>
      </c>
      <c r="M1434">
        <v>12</v>
      </c>
      <c r="P1434" s="2" t="s">
        <v>15866</v>
      </c>
      <c r="Q1434" t="s">
        <v>47</v>
      </c>
      <c r="S1434">
        <v>2.3553278E-2</v>
      </c>
      <c r="T1434">
        <v>1.1825562E-3</v>
      </c>
      <c r="U1434">
        <v>1.5967156999999999E-2</v>
      </c>
      <c r="V1434">
        <v>4.6987276999999996E-3</v>
      </c>
      <c r="W1434">
        <v>1.0362893E-2</v>
      </c>
      <c r="X1434">
        <v>6.5827454000000002E-3</v>
      </c>
      <c r="Y1434">
        <v>0.21875</v>
      </c>
      <c r="Z1434">
        <v>0.10299999999999999</v>
      </c>
      <c r="AA1434">
        <v>2.9000000000000001E-2</v>
      </c>
      <c r="AB1434">
        <v>0.86799999999999999</v>
      </c>
      <c r="AC1434">
        <v>0.58250000000000002</v>
      </c>
      <c r="AD1434" t="s">
        <v>48</v>
      </c>
      <c r="AE1434" t="s">
        <v>48</v>
      </c>
      <c r="AF1434" t="s">
        <v>48</v>
      </c>
    </row>
    <row r="1435" spans="1:32" hidden="1" outlineLevel="1" x14ac:dyDescent="0.2">
      <c r="A1435" t="s">
        <v>15867</v>
      </c>
      <c r="B1435" t="s">
        <v>15868</v>
      </c>
      <c r="C1435" t="s">
        <v>15869</v>
      </c>
      <c r="J1435" t="s">
        <v>15870</v>
      </c>
      <c r="K1435" t="s">
        <v>14617</v>
      </c>
      <c r="L1435" t="s">
        <v>1263</v>
      </c>
      <c r="M1435">
        <v>6</v>
      </c>
      <c r="P1435" s="2" t="s">
        <v>15871</v>
      </c>
      <c r="Q1435" t="s">
        <v>47</v>
      </c>
      <c r="S1435">
        <v>0.10696511</v>
      </c>
      <c r="T1435">
        <v>1.7166137999999999E-3</v>
      </c>
      <c r="U1435">
        <v>3.8906425000000001E-2</v>
      </c>
      <c r="V1435">
        <v>4.7727237000000002E-3</v>
      </c>
      <c r="W1435">
        <v>4.8521040000000001E-2</v>
      </c>
      <c r="X1435">
        <v>6.4144502000000004E-3</v>
      </c>
      <c r="Y1435">
        <v>-0.10069444444444441</v>
      </c>
      <c r="Z1435">
        <v>0.1</v>
      </c>
      <c r="AA1435">
        <v>7.1999999999999995E-2</v>
      </c>
      <c r="AB1435">
        <v>0.82799999999999996</v>
      </c>
      <c r="AC1435">
        <v>0.29509999999999997</v>
      </c>
      <c r="AD1435" t="s">
        <v>48</v>
      </c>
      <c r="AE1435" t="s">
        <v>48</v>
      </c>
      <c r="AF1435" t="s">
        <v>48</v>
      </c>
    </row>
    <row r="1436" spans="1:32" hidden="1" outlineLevel="1" x14ac:dyDescent="0.2">
      <c r="A1436" t="s">
        <v>15872</v>
      </c>
      <c r="B1436" t="s">
        <v>15873</v>
      </c>
      <c r="C1436" t="s">
        <v>13066</v>
      </c>
      <c r="J1436" t="s">
        <v>15874</v>
      </c>
      <c r="K1436" t="s">
        <v>14617</v>
      </c>
      <c r="L1436" t="s">
        <v>1263</v>
      </c>
      <c r="M1436">
        <v>16</v>
      </c>
      <c r="P1436" s="2" t="s">
        <v>15875</v>
      </c>
      <c r="Q1436" t="s">
        <v>10060</v>
      </c>
      <c r="S1436">
        <v>2.920996E-2</v>
      </c>
      <c r="T1436">
        <v>1.1634827E-3</v>
      </c>
      <c r="U1436">
        <v>1.3610168000000001E-2</v>
      </c>
      <c r="V1436">
        <v>4.7172265999999999E-3</v>
      </c>
      <c r="W1436">
        <v>1.16169015E-2</v>
      </c>
      <c r="X1436">
        <v>7.094103E-3</v>
      </c>
      <c r="Y1436">
        <v>0</v>
      </c>
      <c r="Z1436">
        <v>7.0999999999999994E-2</v>
      </c>
      <c r="AA1436">
        <v>0.157</v>
      </c>
      <c r="AB1436">
        <v>0.77200000000000002</v>
      </c>
      <c r="AC1436">
        <v>-0.40029999999999999</v>
      </c>
      <c r="AD1436" t="s">
        <v>48</v>
      </c>
      <c r="AE1436" t="s">
        <v>48</v>
      </c>
      <c r="AF1436" t="s">
        <v>48</v>
      </c>
    </row>
    <row r="1437" spans="1:32" hidden="1" outlineLevel="1" x14ac:dyDescent="0.2">
      <c r="A1437" t="s">
        <v>15876</v>
      </c>
      <c r="B1437" t="s">
        <v>15877</v>
      </c>
      <c r="C1437" t="s">
        <v>15878</v>
      </c>
      <c r="J1437" t="s">
        <v>15879</v>
      </c>
      <c r="K1437" t="s">
        <v>14617</v>
      </c>
      <c r="L1437" t="s">
        <v>1263</v>
      </c>
      <c r="M1437">
        <v>3</v>
      </c>
      <c r="P1437" s="2" t="s">
        <v>15880</v>
      </c>
      <c r="Q1437" t="s">
        <v>47</v>
      </c>
      <c r="S1437">
        <v>2.2610498999999999E-2</v>
      </c>
      <c r="T1437">
        <v>7.9154970000000003E-4</v>
      </c>
      <c r="U1437">
        <v>1.1475216999999999E-2</v>
      </c>
      <c r="V1437">
        <v>2.4048606999999998E-3</v>
      </c>
      <c r="W1437">
        <v>1.1008898E-2</v>
      </c>
      <c r="X1437">
        <v>6.5956907000000002E-3</v>
      </c>
      <c r="Y1437">
        <v>0.18</v>
      </c>
      <c r="Z1437">
        <v>0.17299999999999999</v>
      </c>
      <c r="AA1437">
        <v>8.5999999999999993E-2</v>
      </c>
      <c r="AB1437">
        <v>0.74099999999999999</v>
      </c>
      <c r="AC1437">
        <v>0.42609999999999998</v>
      </c>
      <c r="AD1437" t="s">
        <v>48</v>
      </c>
      <c r="AE1437" t="s">
        <v>48</v>
      </c>
      <c r="AF1437" t="s">
        <v>48</v>
      </c>
    </row>
    <row r="1438" spans="1:32" hidden="1" outlineLevel="1" x14ac:dyDescent="0.2">
      <c r="A1438" t="s">
        <v>15881</v>
      </c>
      <c r="B1438" t="s">
        <v>15882</v>
      </c>
      <c r="C1438" t="s">
        <v>15883</v>
      </c>
      <c r="J1438" t="s">
        <v>15884</v>
      </c>
      <c r="K1438" t="s">
        <v>14617</v>
      </c>
      <c r="L1438" t="s">
        <v>1263</v>
      </c>
      <c r="M1438">
        <v>13</v>
      </c>
      <c r="P1438" s="2" t="s">
        <v>15885</v>
      </c>
      <c r="Q1438" t="s">
        <v>10060</v>
      </c>
      <c r="S1438">
        <v>0.17718399000000001</v>
      </c>
      <c r="T1438">
        <v>2.3269653E-3</v>
      </c>
      <c r="U1438">
        <v>4.2163010000000001E-2</v>
      </c>
      <c r="V1438">
        <v>5.8456612999999999E-3</v>
      </c>
      <c r="W1438">
        <v>8.3359695999999997E-2</v>
      </c>
      <c r="X1438">
        <v>6.9387536E-3</v>
      </c>
      <c r="Y1438">
        <v>0</v>
      </c>
      <c r="Z1438">
        <v>0</v>
      </c>
      <c r="AA1438">
        <v>0.126</v>
      </c>
      <c r="AB1438">
        <v>0.874</v>
      </c>
      <c r="AC1438">
        <v>-0.55740000000000001</v>
      </c>
      <c r="AD1438" t="s">
        <v>48</v>
      </c>
      <c r="AE1438" t="s">
        <v>48</v>
      </c>
      <c r="AF1438" t="s">
        <v>48</v>
      </c>
    </row>
    <row r="1439" spans="1:32" hidden="1" outlineLevel="1" x14ac:dyDescent="0.2">
      <c r="A1439" t="s">
        <v>15886</v>
      </c>
      <c r="B1439" t="s">
        <v>15887</v>
      </c>
      <c r="C1439" t="s">
        <v>15888</v>
      </c>
      <c r="J1439" t="s">
        <v>15889</v>
      </c>
      <c r="K1439" t="s">
        <v>14617</v>
      </c>
      <c r="L1439" t="s">
        <v>1263</v>
      </c>
      <c r="M1439">
        <v>-2</v>
      </c>
      <c r="P1439" s="2" t="s">
        <v>15890</v>
      </c>
      <c r="Q1439" t="s">
        <v>47</v>
      </c>
      <c r="S1439">
        <v>1.31943645E-2</v>
      </c>
      <c r="T1439">
        <v>6.0796739999999998E-4</v>
      </c>
      <c r="U1439">
        <v>1.1475216999999999E-2</v>
      </c>
      <c r="V1439">
        <v>2.3031165000000002E-3</v>
      </c>
      <c r="W1439">
        <v>7.9308790000000001E-3</v>
      </c>
      <c r="X1439">
        <v>6.3044110000000002E-3</v>
      </c>
      <c r="Y1439">
        <v>-7.857142857142857E-2</v>
      </c>
      <c r="Z1439">
        <v>0</v>
      </c>
      <c r="AA1439">
        <v>8.1000000000000003E-2</v>
      </c>
      <c r="AB1439">
        <v>0.91900000000000004</v>
      </c>
      <c r="AC1439">
        <v>-0.54610000000000003</v>
      </c>
      <c r="AD1439" t="s">
        <v>48</v>
      </c>
      <c r="AE1439" t="s">
        <v>48</v>
      </c>
      <c r="AF1439" t="s">
        <v>48</v>
      </c>
    </row>
    <row r="1440" spans="1:32" hidden="1" outlineLevel="1" x14ac:dyDescent="0.2">
      <c r="A1440" t="s">
        <v>15891</v>
      </c>
      <c r="B1440" t="s">
        <v>15892</v>
      </c>
      <c r="C1440" t="s">
        <v>15893</v>
      </c>
      <c r="J1440" t="s">
        <v>15894</v>
      </c>
      <c r="K1440" t="s">
        <v>14617</v>
      </c>
      <c r="L1440" t="s">
        <v>1263</v>
      </c>
      <c r="M1440">
        <v>1</v>
      </c>
      <c r="P1440" s="2" t="s">
        <v>15895</v>
      </c>
      <c r="Q1440" t="s">
        <v>47</v>
      </c>
      <c r="S1440">
        <v>5.7748068E-2</v>
      </c>
      <c r="T1440">
        <v>2.0027159999999999E-3</v>
      </c>
      <c r="U1440">
        <v>2.2696527000000001E-2</v>
      </c>
      <c r="V1440">
        <v>2.8016793000000002E-2</v>
      </c>
      <c r="W1440">
        <v>2.1223840000000001E-2</v>
      </c>
      <c r="X1440">
        <v>6.6410009999999997E-3</v>
      </c>
      <c r="Y1440">
        <v>0.1380952380952381</v>
      </c>
      <c r="Z1440">
        <v>0.189</v>
      </c>
      <c r="AA1440">
        <v>7.5999999999999998E-2</v>
      </c>
      <c r="AB1440">
        <v>0.73399999999999999</v>
      </c>
      <c r="AC1440">
        <v>0.87729999999999997</v>
      </c>
      <c r="AD1440" t="s">
        <v>48</v>
      </c>
      <c r="AE1440" t="s">
        <v>48</v>
      </c>
      <c r="AF1440" t="s">
        <v>48</v>
      </c>
    </row>
    <row r="1441" spans="1:32" hidden="1" outlineLevel="1" x14ac:dyDescent="0.2">
      <c r="A1441" t="s">
        <v>15896</v>
      </c>
      <c r="B1441" t="s">
        <v>15897</v>
      </c>
      <c r="C1441" t="s">
        <v>15898</v>
      </c>
      <c r="J1441" t="s">
        <v>15899</v>
      </c>
      <c r="K1441" t="s">
        <v>14626</v>
      </c>
      <c r="L1441" t="s">
        <v>1263</v>
      </c>
      <c r="M1441">
        <v>20</v>
      </c>
      <c r="P1441" s="2" t="s">
        <v>15900</v>
      </c>
      <c r="Q1441" t="s">
        <v>10132</v>
      </c>
      <c r="S1441">
        <v>3.8519915000000002E-2</v>
      </c>
      <c r="T1441">
        <v>1.2207031000000001E-3</v>
      </c>
      <c r="U1441">
        <v>1.5659723E-2</v>
      </c>
      <c r="V1441">
        <v>7.2885780000000004E-3</v>
      </c>
      <c r="W1441">
        <v>1.3592913E-2</v>
      </c>
      <c r="X1441">
        <v>7.6896079999999997E-3</v>
      </c>
      <c r="Y1441">
        <v>-0.11354166666666669</v>
      </c>
      <c r="Z1441">
        <v>0.14699999999999999</v>
      </c>
      <c r="AA1441">
        <v>0.16200000000000001</v>
      </c>
      <c r="AB1441">
        <v>0.69</v>
      </c>
      <c r="AC1441">
        <v>-0.26469999999999999</v>
      </c>
      <c r="AD1441" t="s">
        <v>48</v>
      </c>
      <c r="AE1441" t="s">
        <v>48</v>
      </c>
      <c r="AF1441" t="s">
        <v>48</v>
      </c>
    </row>
    <row r="1442" spans="1:32" hidden="1" outlineLevel="1" x14ac:dyDescent="0.2">
      <c r="A1442" t="s">
        <v>15901</v>
      </c>
      <c r="B1442" t="s">
        <v>15902</v>
      </c>
      <c r="C1442" t="s">
        <v>15144</v>
      </c>
      <c r="J1442" t="s">
        <v>15903</v>
      </c>
      <c r="K1442" t="s">
        <v>14626</v>
      </c>
      <c r="L1442" t="s">
        <v>1263</v>
      </c>
      <c r="M1442">
        <v>9</v>
      </c>
      <c r="P1442" s="2" t="s">
        <v>15904</v>
      </c>
      <c r="Q1442" t="s">
        <v>47</v>
      </c>
      <c r="S1442">
        <v>0.40891263</v>
      </c>
      <c r="T1442">
        <v>2.2710243000000001E-2</v>
      </c>
      <c r="U1442">
        <v>0.35973949999999999</v>
      </c>
      <c r="V1442">
        <v>2.8628819E-2</v>
      </c>
      <c r="W1442">
        <v>0.41530323000000002</v>
      </c>
      <c r="X1442">
        <v>1.2388919999999999E-2</v>
      </c>
      <c r="Y1442">
        <v>0.453125</v>
      </c>
      <c r="Z1442">
        <v>0.20100000000000001</v>
      </c>
      <c r="AA1442">
        <v>0.17599999999999999</v>
      </c>
      <c r="AB1442">
        <v>0.624</v>
      </c>
      <c r="AC1442">
        <v>-0.126</v>
      </c>
      <c r="AD1442" t="s">
        <v>48</v>
      </c>
      <c r="AE1442" t="s">
        <v>48</v>
      </c>
      <c r="AF1442" t="s">
        <v>48</v>
      </c>
    </row>
    <row r="1443" spans="1:32" hidden="1" outlineLevel="1" x14ac:dyDescent="0.2">
      <c r="A1443" t="s">
        <v>15905</v>
      </c>
      <c r="B1443" t="s">
        <v>15906</v>
      </c>
      <c r="C1443" t="s">
        <v>12241</v>
      </c>
      <c r="J1443" t="s">
        <v>15907</v>
      </c>
      <c r="K1443" t="s">
        <v>14631</v>
      </c>
      <c r="L1443" t="s">
        <v>1263</v>
      </c>
      <c r="M1443">
        <v>27</v>
      </c>
      <c r="P1443" s="2" t="s">
        <v>15908</v>
      </c>
      <c r="Q1443" t="s">
        <v>12244</v>
      </c>
      <c r="S1443">
        <v>0.103928015</v>
      </c>
      <c r="T1443">
        <v>2.3365019999999998E-3</v>
      </c>
      <c r="U1443">
        <v>6.0951006000000002E-2</v>
      </c>
      <c r="V1443">
        <v>4.4212440000000004E-3</v>
      </c>
      <c r="W1443">
        <v>3.2799274000000003E-2</v>
      </c>
      <c r="X1443">
        <v>7.8449574999999994E-3</v>
      </c>
      <c r="Y1443">
        <v>6.25E-2</v>
      </c>
      <c r="Z1443">
        <v>3.2000000000000001E-2</v>
      </c>
      <c r="AA1443">
        <v>0.04</v>
      </c>
      <c r="AB1443">
        <v>0.92800000000000005</v>
      </c>
      <c r="AC1443">
        <v>-0.15129999999999999</v>
      </c>
      <c r="AD1443" t="s">
        <v>48</v>
      </c>
      <c r="AE1443" t="s">
        <v>48</v>
      </c>
      <c r="AF1443" t="s">
        <v>48</v>
      </c>
    </row>
    <row r="1444" spans="1:32" hidden="1" outlineLevel="1" x14ac:dyDescent="0.2">
      <c r="A1444" t="s">
        <v>15909</v>
      </c>
      <c r="B1444" t="s">
        <v>15910</v>
      </c>
      <c r="C1444" t="s">
        <v>15911</v>
      </c>
      <c r="J1444" t="s">
        <v>15912</v>
      </c>
      <c r="K1444" t="s">
        <v>14641</v>
      </c>
      <c r="L1444" t="s">
        <v>1263</v>
      </c>
      <c r="M1444">
        <v>11</v>
      </c>
      <c r="P1444" s="2" t="s">
        <v>15913</v>
      </c>
      <c r="Q1444" t="s">
        <v>47</v>
      </c>
      <c r="S1444">
        <v>5.3295042000000001E-2</v>
      </c>
      <c r="T1444">
        <v>1.5258788999999999E-3</v>
      </c>
      <c r="U1444">
        <v>1.6411226000000001E-2</v>
      </c>
      <c r="V1444">
        <v>4.8097213999999996E-3</v>
      </c>
      <c r="W1444">
        <v>2.0772644999999999E-2</v>
      </c>
      <c r="X1444">
        <v>6.9258080000000003E-3</v>
      </c>
      <c r="Y1444">
        <v>0.21904761904761899</v>
      </c>
      <c r="Z1444">
        <v>0.40500000000000003</v>
      </c>
      <c r="AA1444">
        <v>0</v>
      </c>
      <c r="AB1444">
        <v>0.59499999999999997</v>
      </c>
      <c r="AC1444">
        <v>0.57969999999999999</v>
      </c>
      <c r="AD1444" t="s">
        <v>48</v>
      </c>
      <c r="AE1444" t="s">
        <v>48</v>
      </c>
      <c r="AF1444" t="s">
        <v>48</v>
      </c>
    </row>
    <row r="1445" spans="1:32" hidden="1" outlineLevel="1" x14ac:dyDescent="0.2">
      <c r="A1445" t="s">
        <v>15914</v>
      </c>
      <c r="B1445" t="s">
        <v>15915</v>
      </c>
      <c r="C1445" t="s">
        <v>10696</v>
      </c>
      <c r="J1445" t="s">
        <v>15916</v>
      </c>
      <c r="K1445" t="s">
        <v>14641</v>
      </c>
      <c r="L1445" t="s">
        <v>1263</v>
      </c>
      <c r="M1445">
        <v>4</v>
      </c>
      <c r="P1445" s="2" t="s">
        <v>15917</v>
      </c>
      <c r="Q1445" t="s">
        <v>10104</v>
      </c>
      <c r="Y1445" t="s">
        <v>48</v>
      </c>
      <c r="Z1445" t="s">
        <v>48</v>
      </c>
      <c r="AA1445" t="s">
        <v>48</v>
      </c>
      <c r="AB1445" t="s">
        <v>48</v>
      </c>
      <c r="AC1445" t="s">
        <v>48</v>
      </c>
      <c r="AD1445" t="s">
        <v>48</v>
      </c>
      <c r="AE1445" t="s">
        <v>48</v>
      </c>
      <c r="AF1445" t="s">
        <v>48</v>
      </c>
    </row>
    <row r="1446" spans="1:32" hidden="1" outlineLevel="1" x14ac:dyDescent="0.2">
      <c r="A1446" t="s">
        <v>15918</v>
      </c>
      <c r="B1446" t="s">
        <v>15919</v>
      </c>
      <c r="C1446" t="s">
        <v>15920</v>
      </c>
      <c r="J1446" t="s">
        <v>15921</v>
      </c>
      <c r="K1446" t="s">
        <v>14646</v>
      </c>
      <c r="L1446" t="s">
        <v>1263</v>
      </c>
      <c r="M1446">
        <v>14</v>
      </c>
      <c r="P1446" s="2" t="s">
        <v>15922</v>
      </c>
      <c r="Q1446" t="s">
        <v>47</v>
      </c>
      <c r="S1446">
        <v>0.37340667999999999</v>
      </c>
      <c r="T1446">
        <v>1.2574884999999999E-2</v>
      </c>
      <c r="U1446">
        <v>0.35471649999999999</v>
      </c>
      <c r="V1446">
        <v>2.2188433E-2</v>
      </c>
      <c r="W1446">
        <v>0.26957804000000002</v>
      </c>
      <c r="X1446">
        <v>6.8999166000000001E-3</v>
      </c>
      <c r="Y1446">
        <v>0.3619047619047619</v>
      </c>
      <c r="Z1446">
        <v>0.28799999999999998</v>
      </c>
      <c r="AA1446">
        <v>5.3999999999999999E-2</v>
      </c>
      <c r="AB1446">
        <v>0.65900000000000003</v>
      </c>
      <c r="AC1446">
        <v>0.94289999999999996</v>
      </c>
      <c r="AD1446" t="s">
        <v>48</v>
      </c>
      <c r="AE1446" t="s">
        <v>48</v>
      </c>
      <c r="AF1446" t="s">
        <v>48</v>
      </c>
    </row>
    <row r="1447" spans="1:32" hidden="1" outlineLevel="1" x14ac:dyDescent="0.2">
      <c r="A1447" t="s">
        <v>15923</v>
      </c>
      <c r="B1447" t="s">
        <v>15924</v>
      </c>
      <c r="C1447" t="s">
        <v>15925</v>
      </c>
      <c r="J1447" t="s">
        <v>15926</v>
      </c>
      <c r="K1447" t="s">
        <v>14646</v>
      </c>
      <c r="L1447" t="s">
        <v>1263</v>
      </c>
      <c r="M1447">
        <v>39</v>
      </c>
      <c r="P1447" s="2" t="s">
        <v>15927</v>
      </c>
      <c r="Q1447" t="s">
        <v>47</v>
      </c>
      <c r="S1447">
        <v>9.3081269999999994E-2</v>
      </c>
      <c r="T1447">
        <v>2.0027159999999999E-3</v>
      </c>
      <c r="U1447">
        <v>2.6863952999999999E-2</v>
      </c>
      <c r="V1447">
        <v>4.0487990000000001E-2</v>
      </c>
      <c r="W1447">
        <v>2.2899705999999999E-2</v>
      </c>
      <c r="X1447">
        <v>6.6927844000000004E-3</v>
      </c>
      <c r="Y1447">
        <v>0.25</v>
      </c>
      <c r="Z1447">
        <v>0.1</v>
      </c>
      <c r="AA1447">
        <v>0.23100000000000001</v>
      </c>
      <c r="AB1447">
        <v>0.66800000000000004</v>
      </c>
      <c r="AC1447">
        <v>-0.62490000000000001</v>
      </c>
      <c r="AD1447" t="s">
        <v>48</v>
      </c>
      <c r="AE1447" t="s">
        <v>48</v>
      </c>
      <c r="AF1447" t="s">
        <v>48</v>
      </c>
    </row>
    <row r="1448" spans="1:32" hidden="1" outlineLevel="1" x14ac:dyDescent="0.2">
      <c r="A1448" t="s">
        <v>15928</v>
      </c>
      <c r="B1448" t="s">
        <v>15929</v>
      </c>
      <c r="C1448" t="s">
        <v>15930</v>
      </c>
      <c r="J1448" t="s">
        <v>15931</v>
      </c>
      <c r="K1448" t="s">
        <v>14646</v>
      </c>
      <c r="L1448" t="s">
        <v>1263</v>
      </c>
      <c r="M1448">
        <v>29</v>
      </c>
      <c r="P1448" s="2" t="s">
        <v>15932</v>
      </c>
      <c r="Q1448" t="s">
        <v>10060</v>
      </c>
      <c r="S1448">
        <v>9.6986100000000006E-2</v>
      </c>
      <c r="T1448">
        <v>2.1076201999999998E-3</v>
      </c>
      <c r="U1448">
        <v>2.0168742E-2</v>
      </c>
      <c r="V1448">
        <v>4.8837172999999998E-3</v>
      </c>
      <c r="W1448">
        <v>3.4011266999999998E-2</v>
      </c>
      <c r="X1448">
        <v>8.4793000000000004E-3</v>
      </c>
      <c r="Y1448">
        <v>8.3333333333333329E-2</v>
      </c>
      <c r="Z1448">
        <v>6.8000000000000005E-2</v>
      </c>
      <c r="AA1448">
        <v>9.7000000000000003E-2</v>
      </c>
      <c r="AB1448">
        <v>0.83399999999999996</v>
      </c>
      <c r="AC1448">
        <v>-0.51060000000000005</v>
      </c>
      <c r="AD1448" t="s">
        <v>48</v>
      </c>
      <c r="AE1448" t="s">
        <v>48</v>
      </c>
      <c r="AF1448" t="s">
        <v>48</v>
      </c>
    </row>
    <row r="1449" spans="1:32" hidden="1" outlineLevel="1" x14ac:dyDescent="0.2">
      <c r="A1449" t="s">
        <v>15933</v>
      </c>
      <c r="B1449" t="s">
        <v>15934</v>
      </c>
      <c r="C1449" t="s">
        <v>12241</v>
      </c>
      <c r="J1449" t="s">
        <v>15935</v>
      </c>
      <c r="K1449" t="s">
        <v>14646</v>
      </c>
      <c r="L1449" t="s">
        <v>1263</v>
      </c>
      <c r="M1449">
        <v>10</v>
      </c>
      <c r="P1449" s="2" t="s">
        <v>15936</v>
      </c>
      <c r="Q1449" t="s">
        <v>12244</v>
      </c>
      <c r="S1449">
        <v>1.7215504999999999E-2</v>
      </c>
      <c r="T1449">
        <v>7.343292E-4</v>
      </c>
      <c r="U1449">
        <v>1.1816808999999999E-2</v>
      </c>
      <c r="V1449">
        <v>2.2198714000000001E-3</v>
      </c>
      <c r="W1449">
        <v>7.9308790000000001E-3</v>
      </c>
      <c r="X1449">
        <v>6.861079E-3</v>
      </c>
      <c r="Y1449">
        <v>0.16666666666666671</v>
      </c>
      <c r="Z1449">
        <v>0.14299999999999999</v>
      </c>
      <c r="AA1449">
        <v>0.27400000000000002</v>
      </c>
      <c r="AB1449">
        <v>0.58299999999999996</v>
      </c>
      <c r="AC1449">
        <v>-0.44040000000000001</v>
      </c>
      <c r="AD1449" t="s">
        <v>48</v>
      </c>
      <c r="AE1449" t="s">
        <v>48</v>
      </c>
      <c r="AF1449" t="s">
        <v>48</v>
      </c>
    </row>
    <row r="1450" spans="1:32" hidden="1" outlineLevel="1" x14ac:dyDescent="0.2">
      <c r="A1450" t="s">
        <v>15937</v>
      </c>
      <c r="B1450" t="s">
        <v>15938</v>
      </c>
      <c r="C1450" t="s">
        <v>15683</v>
      </c>
      <c r="J1450" t="s">
        <v>15939</v>
      </c>
      <c r="K1450" t="s">
        <v>14646</v>
      </c>
      <c r="L1450" t="s">
        <v>1263</v>
      </c>
      <c r="M1450">
        <v>2</v>
      </c>
      <c r="P1450" s="2" t="s">
        <v>15940</v>
      </c>
      <c r="Q1450" t="s">
        <v>47</v>
      </c>
      <c r="S1450">
        <v>0.16678599</v>
      </c>
      <c r="T1450">
        <v>4.3487550000000002E-3</v>
      </c>
      <c r="U1450">
        <v>7.3205839999999994E-2</v>
      </c>
      <c r="V1450">
        <v>2.7815815000000001E-2</v>
      </c>
      <c r="W1450">
        <v>3.0154924999999999E-2</v>
      </c>
      <c r="X1450">
        <v>7.2753434000000002E-3</v>
      </c>
      <c r="Y1450">
        <v>0.12083333333333331</v>
      </c>
      <c r="Z1450">
        <v>0.158</v>
      </c>
      <c r="AA1450">
        <v>6.7000000000000004E-2</v>
      </c>
      <c r="AB1450">
        <v>0.77500000000000002</v>
      </c>
      <c r="AC1450">
        <v>0.52669999999999995</v>
      </c>
      <c r="AD1450" t="s">
        <v>48</v>
      </c>
      <c r="AE1450" t="s">
        <v>48</v>
      </c>
      <c r="AF1450" t="s">
        <v>48</v>
      </c>
    </row>
    <row r="1451" spans="1:32" hidden="1" outlineLevel="1" x14ac:dyDescent="0.2">
      <c r="A1451" t="s">
        <v>15941</v>
      </c>
      <c r="B1451" t="s">
        <v>15942</v>
      </c>
      <c r="C1451" t="s">
        <v>15943</v>
      </c>
      <c r="J1451" t="s">
        <v>15944</v>
      </c>
      <c r="K1451" t="s">
        <v>14676</v>
      </c>
      <c r="L1451" t="s">
        <v>1263</v>
      </c>
      <c r="M1451">
        <v>7</v>
      </c>
      <c r="P1451" s="2" t="s">
        <v>15945</v>
      </c>
      <c r="Q1451" t="s">
        <v>47</v>
      </c>
      <c r="S1451">
        <v>2.2492649999999999E-2</v>
      </c>
      <c r="T1451">
        <v>8.7261200000000004E-4</v>
      </c>
      <c r="U1451">
        <v>1.4088398E-2</v>
      </c>
      <c r="V1451">
        <v>2.4788563999999999E-3</v>
      </c>
      <c r="W1451">
        <v>1.2072904000000001E-2</v>
      </c>
      <c r="X1451">
        <v>6.8740249999999998E-3</v>
      </c>
      <c r="Y1451">
        <v>-0.16250000000000001</v>
      </c>
      <c r="Z1451">
        <v>0</v>
      </c>
      <c r="AA1451">
        <v>0</v>
      </c>
      <c r="AB1451">
        <v>1</v>
      </c>
      <c r="AC1451">
        <v>0</v>
      </c>
      <c r="AD1451" t="s">
        <v>48</v>
      </c>
      <c r="AE1451" t="s">
        <v>48</v>
      </c>
      <c r="AF1451" t="s">
        <v>48</v>
      </c>
    </row>
    <row r="1452" spans="1:32" hidden="1" outlineLevel="1" x14ac:dyDescent="0.2">
      <c r="A1452" t="s">
        <v>15946</v>
      </c>
      <c r="B1452" t="s">
        <v>15947</v>
      </c>
      <c r="C1452" t="s">
        <v>1212</v>
      </c>
      <c r="J1452" t="s">
        <v>15948</v>
      </c>
      <c r="K1452" t="s">
        <v>14695</v>
      </c>
      <c r="L1452" t="s">
        <v>1263</v>
      </c>
      <c r="M1452">
        <v>12</v>
      </c>
      <c r="P1452" s="2" t="s">
        <v>15949</v>
      </c>
      <c r="Q1452" t="s">
        <v>47</v>
      </c>
      <c r="S1452">
        <v>4.4141593999999999E-2</v>
      </c>
      <c r="T1452">
        <v>1.449585E-3</v>
      </c>
      <c r="U1452">
        <v>2.2286615999999999E-2</v>
      </c>
      <c r="V1452">
        <v>4.2732526000000002E-3</v>
      </c>
      <c r="W1452">
        <v>2.1675033E-2</v>
      </c>
      <c r="X1452">
        <v>6.7186755999999997E-3</v>
      </c>
      <c r="Y1452">
        <v>0.1022222222222222</v>
      </c>
      <c r="Z1452">
        <v>7.0999999999999994E-2</v>
      </c>
      <c r="AA1452">
        <v>4.9000000000000002E-2</v>
      </c>
      <c r="AB1452">
        <v>0.879</v>
      </c>
      <c r="AC1452">
        <v>0.13270000000000001</v>
      </c>
      <c r="AD1452" t="s">
        <v>48</v>
      </c>
      <c r="AE1452" t="s">
        <v>48</v>
      </c>
      <c r="AF1452" t="s">
        <v>48</v>
      </c>
    </row>
    <row r="1453" spans="1:32" hidden="1" outlineLevel="1" x14ac:dyDescent="0.2">
      <c r="A1453" t="s">
        <v>15950</v>
      </c>
      <c r="B1453" t="s">
        <v>15951</v>
      </c>
      <c r="C1453" t="s">
        <v>15952</v>
      </c>
      <c r="J1453" t="s">
        <v>15953</v>
      </c>
      <c r="K1453" t="s">
        <v>14803</v>
      </c>
      <c r="L1453" t="s">
        <v>1263</v>
      </c>
      <c r="M1453">
        <v>3</v>
      </c>
      <c r="P1453" s="2" t="s">
        <v>15954</v>
      </c>
      <c r="Q1453" t="s">
        <v>47</v>
      </c>
      <c r="S1453">
        <v>0.20705862</v>
      </c>
      <c r="T1453">
        <v>5.3405759999999997E-3</v>
      </c>
      <c r="U1453">
        <v>0.10425756999999999</v>
      </c>
      <c r="V1453">
        <v>1.1247349E-2</v>
      </c>
      <c r="W1453">
        <v>8.5334090000000001E-2</v>
      </c>
      <c r="X1453">
        <v>8.6864319999999991E-3</v>
      </c>
      <c r="Y1453">
        <v>-0.625</v>
      </c>
      <c r="Z1453">
        <v>0</v>
      </c>
      <c r="AA1453">
        <v>0.16700000000000001</v>
      </c>
      <c r="AB1453">
        <v>0.83299999999999996</v>
      </c>
      <c r="AC1453">
        <v>-0.49390000000000001</v>
      </c>
      <c r="AD1453" t="s">
        <v>48</v>
      </c>
      <c r="AE1453" t="s">
        <v>48</v>
      </c>
      <c r="AF1453" t="s">
        <v>48</v>
      </c>
    </row>
    <row r="1454" spans="1:32" hidden="1" outlineLevel="1" x14ac:dyDescent="0.2">
      <c r="A1454" t="s">
        <v>15955</v>
      </c>
      <c r="B1454" t="s">
        <v>15956</v>
      </c>
      <c r="C1454" t="s">
        <v>1212</v>
      </c>
      <c r="J1454" t="s">
        <v>15957</v>
      </c>
      <c r="K1454" t="s">
        <v>14841</v>
      </c>
      <c r="L1454" t="s">
        <v>1263</v>
      </c>
      <c r="M1454">
        <v>3</v>
      </c>
      <c r="P1454" s="2" t="s">
        <v>15958</v>
      </c>
      <c r="Q1454" t="s">
        <v>47</v>
      </c>
      <c r="S1454">
        <v>0.15213956000000001</v>
      </c>
      <c r="T1454">
        <v>2.1934509999999999E-3</v>
      </c>
      <c r="U1454">
        <v>2.5907494E-2</v>
      </c>
      <c r="V1454">
        <v>5.7346675999999999E-3</v>
      </c>
      <c r="W1454">
        <v>6.6521430000000006E-2</v>
      </c>
      <c r="X1454">
        <v>6.1490620000000003E-3</v>
      </c>
      <c r="Y1454">
        <v>-0.1277777777777778</v>
      </c>
      <c r="Z1454">
        <v>0.214</v>
      </c>
      <c r="AA1454">
        <v>0.14399999999999999</v>
      </c>
      <c r="AB1454">
        <v>0.64200000000000002</v>
      </c>
      <c r="AC1454">
        <v>0.64449999999999996</v>
      </c>
      <c r="AD1454" t="s">
        <v>48</v>
      </c>
      <c r="AE1454" t="s">
        <v>48</v>
      </c>
      <c r="AF1454" t="s">
        <v>48</v>
      </c>
    </row>
    <row r="1455" spans="1:32" hidden="1" outlineLevel="1" x14ac:dyDescent="0.2">
      <c r="A1455" t="s">
        <v>15959</v>
      </c>
      <c r="B1455" t="s">
        <v>15960</v>
      </c>
      <c r="C1455" t="s">
        <v>15243</v>
      </c>
      <c r="J1455" t="s">
        <v>15961</v>
      </c>
      <c r="K1455" t="s">
        <v>14896</v>
      </c>
      <c r="L1455" t="s">
        <v>1263</v>
      </c>
      <c r="M1455">
        <v>-5</v>
      </c>
      <c r="P1455" s="2" t="s">
        <v>15962</v>
      </c>
      <c r="Q1455" t="s">
        <v>47</v>
      </c>
      <c r="S1455">
        <v>0.14950263999999999</v>
      </c>
      <c r="T1455">
        <v>4.3678284E-3</v>
      </c>
      <c r="U1455">
        <v>2.3243073E-2</v>
      </c>
      <c r="V1455">
        <v>4.512853E-2</v>
      </c>
      <c r="W1455">
        <v>3.2578910000000003E-2</v>
      </c>
      <c r="X1455">
        <v>2.8379175999999999E-2</v>
      </c>
      <c r="Y1455">
        <v>0.25</v>
      </c>
      <c r="Z1455">
        <v>0.312</v>
      </c>
      <c r="AA1455">
        <v>0.14199999999999999</v>
      </c>
      <c r="AB1455">
        <v>0.54600000000000004</v>
      </c>
      <c r="AC1455">
        <v>0.3987</v>
      </c>
      <c r="AD1455" t="s">
        <v>48</v>
      </c>
      <c r="AE1455" t="s">
        <v>48</v>
      </c>
      <c r="AF1455" t="s">
        <v>48</v>
      </c>
    </row>
    <row r="1456" spans="1:32" hidden="1" outlineLevel="1" x14ac:dyDescent="0.2">
      <c r="A1456" t="s">
        <v>15963</v>
      </c>
      <c r="B1456" t="s">
        <v>15964</v>
      </c>
      <c r="C1456" t="s">
        <v>1212</v>
      </c>
      <c r="J1456" t="s">
        <v>15965</v>
      </c>
      <c r="K1456" t="s">
        <v>14901</v>
      </c>
      <c r="L1456" t="s">
        <v>1263</v>
      </c>
      <c r="M1456">
        <v>1</v>
      </c>
      <c r="P1456" s="2" t="s">
        <v>15966</v>
      </c>
      <c r="Q1456" t="s">
        <v>47</v>
      </c>
      <c r="S1456">
        <v>1.5016444E-2</v>
      </c>
      <c r="T1456">
        <v>9.7274779999999999E-4</v>
      </c>
      <c r="U1456">
        <v>1.4566627E-2</v>
      </c>
      <c r="V1456">
        <v>2.9598286000000001E-3</v>
      </c>
      <c r="W1456">
        <v>7.9498780000000005E-3</v>
      </c>
      <c r="X1456">
        <v>7.0682109999999996E-3</v>
      </c>
      <c r="Y1456" t="s">
        <v>48</v>
      </c>
      <c r="Z1456" t="s">
        <v>48</v>
      </c>
      <c r="AA1456" t="s">
        <v>48</v>
      </c>
      <c r="AB1456" t="s">
        <v>48</v>
      </c>
      <c r="AC1456" t="s">
        <v>48</v>
      </c>
      <c r="AD1456" t="s">
        <v>48</v>
      </c>
      <c r="AE1456" t="s">
        <v>48</v>
      </c>
      <c r="AF1456" t="s">
        <v>48</v>
      </c>
    </row>
    <row r="1457" spans="1:32" hidden="1" outlineLevel="1" x14ac:dyDescent="0.2">
      <c r="A1457" t="s">
        <v>15967</v>
      </c>
      <c r="B1457" t="s">
        <v>15968</v>
      </c>
      <c r="C1457" t="s">
        <v>1212</v>
      </c>
      <c r="J1457" t="s">
        <v>15969</v>
      </c>
      <c r="K1457" t="s">
        <v>15032</v>
      </c>
      <c r="L1457" t="s">
        <v>1263</v>
      </c>
      <c r="M1457">
        <v>1</v>
      </c>
      <c r="P1457" s="2" t="s">
        <v>15970</v>
      </c>
      <c r="Q1457" t="s">
        <v>47</v>
      </c>
      <c r="S1457">
        <v>2.8385026000000001E-2</v>
      </c>
      <c r="T1457">
        <v>1.0108948000000001E-3</v>
      </c>
      <c r="U1457">
        <v>1.3131939E-2</v>
      </c>
      <c r="V1457">
        <v>4.0142676000000004E-3</v>
      </c>
      <c r="W1457">
        <v>1.4580918999999999E-2</v>
      </c>
      <c r="X1457">
        <v>6.9258080000000003E-3</v>
      </c>
      <c r="Y1457">
        <v>0.16</v>
      </c>
      <c r="Z1457">
        <v>0.05</v>
      </c>
      <c r="AA1457">
        <v>5.5E-2</v>
      </c>
      <c r="AB1457">
        <v>0.89500000000000002</v>
      </c>
      <c r="AC1457">
        <v>-7.7200000000000005E-2</v>
      </c>
      <c r="AD1457" t="s">
        <v>48</v>
      </c>
      <c r="AE1457" t="s">
        <v>48</v>
      </c>
      <c r="AF1457" t="s">
        <v>48</v>
      </c>
    </row>
    <row r="1458" spans="1:32" hidden="1" outlineLevel="1" x14ac:dyDescent="0.2">
      <c r="A1458" t="s">
        <v>15971</v>
      </c>
      <c r="B1458" t="s">
        <v>15098</v>
      </c>
      <c r="C1458" t="s">
        <v>1212</v>
      </c>
      <c r="J1458" t="s">
        <v>15972</v>
      </c>
      <c r="K1458" t="s">
        <v>15037</v>
      </c>
      <c r="L1458" t="s">
        <v>1263</v>
      </c>
      <c r="M1458">
        <v>4</v>
      </c>
      <c r="P1458" s="2" t="s">
        <v>15973</v>
      </c>
      <c r="Q1458" t="s">
        <v>47</v>
      </c>
      <c r="S1458">
        <v>0.43230394</v>
      </c>
      <c r="T1458">
        <v>2.3076923999999999E-2</v>
      </c>
      <c r="U1458">
        <v>0.39498812</v>
      </c>
      <c r="V1458">
        <v>1.03594E-2</v>
      </c>
      <c r="W1458">
        <v>6.7745189999999997E-2</v>
      </c>
      <c r="X1458">
        <v>3.8911607000000001E-2</v>
      </c>
      <c r="Y1458">
        <v>0.18854166666666669</v>
      </c>
      <c r="Z1458">
        <v>0.11</v>
      </c>
      <c r="AA1458">
        <v>0</v>
      </c>
      <c r="AB1458">
        <v>0.89</v>
      </c>
      <c r="AC1458">
        <v>0.62390000000000001</v>
      </c>
      <c r="AD1458" t="s">
        <v>48</v>
      </c>
      <c r="AE1458" t="s">
        <v>48</v>
      </c>
      <c r="AF1458" t="s">
        <v>48</v>
      </c>
    </row>
    <row r="1459" spans="1:32" hidden="1" outlineLevel="1" x14ac:dyDescent="0.2">
      <c r="A1459" t="s">
        <v>15974</v>
      </c>
      <c r="B1459" t="s">
        <v>15975</v>
      </c>
      <c r="C1459" t="s">
        <v>15976</v>
      </c>
      <c r="J1459" t="s">
        <v>15977</v>
      </c>
      <c r="K1459" t="s">
        <v>15037</v>
      </c>
      <c r="L1459" t="s">
        <v>1263</v>
      </c>
      <c r="M1459">
        <v>1</v>
      </c>
      <c r="P1459" s="2" t="s">
        <v>15978</v>
      </c>
      <c r="Q1459" t="s">
        <v>47</v>
      </c>
      <c r="S1459">
        <v>1.1686436999999999E-2</v>
      </c>
      <c r="T1459">
        <v>7.2479249999999999E-4</v>
      </c>
      <c r="U1459">
        <v>1.1526455E-2</v>
      </c>
      <c r="V1459">
        <v>1.3874196E-3</v>
      </c>
      <c r="W1459">
        <v>7.3608750000000002E-3</v>
      </c>
      <c r="X1459">
        <v>6.3432488000000004E-3</v>
      </c>
      <c r="Y1459">
        <v>0.125</v>
      </c>
      <c r="Z1459">
        <v>0.15</v>
      </c>
      <c r="AA1459">
        <v>0</v>
      </c>
      <c r="AB1459">
        <v>0.85</v>
      </c>
      <c r="AC1459">
        <v>0.7712</v>
      </c>
      <c r="AD1459" t="s">
        <v>48</v>
      </c>
      <c r="AE1459" t="s">
        <v>48</v>
      </c>
      <c r="AF1459" t="s">
        <v>48</v>
      </c>
    </row>
    <row r="1460" spans="1:32" hidden="1" outlineLevel="1" x14ac:dyDescent="0.2">
      <c r="A1460" t="s">
        <v>15979</v>
      </c>
      <c r="B1460" t="s">
        <v>15980</v>
      </c>
      <c r="C1460" t="s">
        <v>1212</v>
      </c>
      <c r="J1460" t="s">
        <v>15981</v>
      </c>
      <c r="K1460" t="s">
        <v>15047</v>
      </c>
      <c r="L1460" t="s">
        <v>1263</v>
      </c>
      <c r="M1460">
        <v>5</v>
      </c>
      <c r="P1460" s="2" t="s">
        <v>15982</v>
      </c>
      <c r="Q1460" t="s">
        <v>47</v>
      </c>
      <c r="S1460">
        <v>5.1068526000000003E-2</v>
      </c>
      <c r="T1460">
        <v>1.8596648999999999E-3</v>
      </c>
      <c r="U1460">
        <v>2.4541125E-2</v>
      </c>
      <c r="V1460">
        <v>4.9947109999999998E-3</v>
      </c>
      <c r="W1460">
        <v>1.7549826000000001E-2</v>
      </c>
      <c r="X1460">
        <v>7.8190659999999995E-3</v>
      </c>
      <c r="Y1460">
        <v>-0.6</v>
      </c>
      <c r="Z1460">
        <v>0</v>
      </c>
      <c r="AA1460">
        <v>0.39400000000000002</v>
      </c>
      <c r="AB1460">
        <v>0.60599999999999998</v>
      </c>
      <c r="AC1460">
        <v>-0.38179999999999997</v>
      </c>
      <c r="AD1460" t="s">
        <v>48</v>
      </c>
      <c r="AE1460" t="s">
        <v>48</v>
      </c>
      <c r="AF1460" t="s">
        <v>48</v>
      </c>
    </row>
    <row r="1461" spans="1:32" hidden="1" outlineLevel="1" x14ac:dyDescent="0.2">
      <c r="A1461" t="s">
        <v>15983</v>
      </c>
      <c r="B1461" t="s">
        <v>15984</v>
      </c>
      <c r="C1461" t="s">
        <v>1212</v>
      </c>
      <c r="J1461" t="s">
        <v>15985</v>
      </c>
      <c r="K1461" t="s">
        <v>15097</v>
      </c>
      <c r="L1461" t="s">
        <v>1263</v>
      </c>
      <c r="M1461">
        <v>7</v>
      </c>
      <c r="P1461" s="2" t="s">
        <v>15986</v>
      </c>
      <c r="Q1461" t="s">
        <v>47</v>
      </c>
      <c r="S1461">
        <v>3.4041705999999998E-2</v>
      </c>
      <c r="T1461">
        <v>1.2397765999999999E-3</v>
      </c>
      <c r="U1461">
        <v>2.1740068000000001E-2</v>
      </c>
      <c r="V1461">
        <v>2.9968262999999998E-3</v>
      </c>
      <c r="W1461">
        <v>1.4504919E-2</v>
      </c>
      <c r="X1461">
        <v>6.6151096999999999E-3</v>
      </c>
      <c r="Y1461">
        <v>0.36388888888888887</v>
      </c>
      <c r="Z1461">
        <v>0.192</v>
      </c>
      <c r="AA1461">
        <v>0</v>
      </c>
      <c r="AB1461">
        <v>0.80800000000000005</v>
      </c>
      <c r="AC1461">
        <v>0.87919999999999998</v>
      </c>
      <c r="AD1461" t="s">
        <v>48</v>
      </c>
      <c r="AE1461" t="s">
        <v>48</v>
      </c>
      <c r="AF1461" t="s">
        <v>48</v>
      </c>
    </row>
    <row r="1462" spans="1:32" hidden="1" outlineLevel="1" x14ac:dyDescent="0.2">
      <c r="A1462" t="s">
        <v>15987</v>
      </c>
      <c r="B1462" t="s">
        <v>15988</v>
      </c>
      <c r="C1462" t="s">
        <v>14283</v>
      </c>
      <c r="J1462" t="s">
        <v>15989</v>
      </c>
      <c r="K1462" t="s">
        <v>15102</v>
      </c>
      <c r="L1462" t="s">
        <v>1263</v>
      </c>
      <c r="M1462">
        <v>5</v>
      </c>
      <c r="P1462" s="2" t="s">
        <v>15990</v>
      </c>
      <c r="Q1462" t="s">
        <v>10138</v>
      </c>
      <c r="S1462">
        <v>4.3894200000000001E-2</v>
      </c>
      <c r="T1462">
        <v>1.1777878000000001E-3</v>
      </c>
      <c r="U1462">
        <v>1.8529098000000001E-2</v>
      </c>
      <c r="V1462">
        <v>3.6997858E-3</v>
      </c>
      <c r="W1462">
        <v>1.9676886000000001E-2</v>
      </c>
      <c r="X1462">
        <v>6.433869E-3</v>
      </c>
      <c r="Y1462">
        <v>0.31666666666666671</v>
      </c>
      <c r="Z1462">
        <v>0.28000000000000003</v>
      </c>
      <c r="AA1462">
        <v>0</v>
      </c>
      <c r="AB1462">
        <v>0.72</v>
      </c>
      <c r="AC1462">
        <v>0.71840000000000004</v>
      </c>
      <c r="AD1462" t="s">
        <v>48</v>
      </c>
      <c r="AE1462" t="s">
        <v>48</v>
      </c>
      <c r="AF1462" t="s">
        <v>48</v>
      </c>
    </row>
    <row r="1463" spans="1:32" hidden="1" outlineLevel="1" x14ac:dyDescent="0.2">
      <c r="A1463" t="s">
        <v>15991</v>
      </c>
      <c r="B1463" t="s">
        <v>15992</v>
      </c>
      <c r="C1463" t="s">
        <v>1212</v>
      </c>
      <c r="J1463" t="s">
        <v>15993</v>
      </c>
      <c r="K1463" t="s">
        <v>15211</v>
      </c>
      <c r="L1463" t="s">
        <v>1263</v>
      </c>
      <c r="M1463">
        <v>1</v>
      </c>
      <c r="P1463" s="2" t="s">
        <v>15994</v>
      </c>
      <c r="Q1463" t="s">
        <v>47</v>
      </c>
      <c r="S1463">
        <v>4.2409860000000001E-2</v>
      </c>
      <c r="T1463">
        <v>1.8882751000000001E-3</v>
      </c>
      <c r="U1463">
        <v>2.7273865000000001E-2</v>
      </c>
      <c r="V1463">
        <v>3.8292782999999999E-3</v>
      </c>
      <c r="W1463">
        <v>1.8967866999999999E-2</v>
      </c>
      <c r="X1463">
        <v>7.0034824000000002E-3</v>
      </c>
      <c r="Y1463">
        <v>0.15674603174603169</v>
      </c>
      <c r="Z1463">
        <v>0.23599999999999999</v>
      </c>
      <c r="AA1463">
        <v>0.04</v>
      </c>
      <c r="AB1463">
        <v>0.72299999999999998</v>
      </c>
      <c r="AC1463">
        <v>0.99580000000000002</v>
      </c>
      <c r="AD1463" t="s">
        <v>48</v>
      </c>
      <c r="AE1463" t="s">
        <v>48</v>
      </c>
      <c r="AF1463" t="s">
        <v>48</v>
      </c>
    </row>
    <row r="1464" spans="1:32" hidden="1" outlineLevel="1" x14ac:dyDescent="0.2">
      <c r="A1464" t="s">
        <v>15995</v>
      </c>
      <c r="B1464" t="s">
        <v>15996</v>
      </c>
      <c r="C1464" t="s">
        <v>15997</v>
      </c>
      <c r="J1464" t="s">
        <v>15998</v>
      </c>
      <c r="K1464" t="s">
        <v>15286</v>
      </c>
      <c r="L1464" t="s">
        <v>1263</v>
      </c>
      <c r="M1464">
        <v>0</v>
      </c>
      <c r="P1464" s="2" t="s">
        <v>15999</v>
      </c>
      <c r="Q1464" t="s">
        <v>10471</v>
      </c>
      <c r="S1464">
        <v>0.39441586000000001</v>
      </c>
      <c r="T1464">
        <v>1.3995127E-2</v>
      </c>
      <c r="U1464">
        <v>0.13256322000000001</v>
      </c>
      <c r="V1464">
        <v>1.9977676E-2</v>
      </c>
      <c r="W1464">
        <v>0.36798461999999998</v>
      </c>
      <c r="X1464">
        <v>1.3875500000000001E-2</v>
      </c>
      <c r="Y1464">
        <v>-0.25</v>
      </c>
      <c r="Z1464">
        <v>0.24099999999999999</v>
      </c>
      <c r="AA1464">
        <v>0.191</v>
      </c>
      <c r="AB1464">
        <v>0.56699999999999995</v>
      </c>
      <c r="AC1464">
        <v>0.1779</v>
      </c>
      <c r="AD1464" t="s">
        <v>48</v>
      </c>
      <c r="AE1464" t="s">
        <v>48</v>
      </c>
      <c r="AF1464" t="s">
        <v>48</v>
      </c>
    </row>
    <row r="1465" spans="1:32" hidden="1" outlineLevel="1" x14ac:dyDescent="0.2">
      <c r="A1465" t="s">
        <v>16000</v>
      </c>
      <c r="B1465" t="s">
        <v>16001</v>
      </c>
      <c r="C1465" t="s">
        <v>15997</v>
      </c>
      <c r="J1465" t="s">
        <v>16002</v>
      </c>
      <c r="K1465" t="s">
        <v>15291</v>
      </c>
      <c r="L1465" t="s">
        <v>1263</v>
      </c>
      <c r="M1465">
        <v>1</v>
      </c>
      <c r="P1465" s="2" t="s">
        <v>16003</v>
      </c>
      <c r="Q1465" t="s">
        <v>10471</v>
      </c>
      <c r="S1465">
        <v>0.85333382999999996</v>
      </c>
      <c r="T1465">
        <v>0.17926650999999999</v>
      </c>
      <c r="U1465">
        <v>0.83974665000000004</v>
      </c>
      <c r="V1465">
        <v>4.9253459999999999E-2</v>
      </c>
      <c r="W1465">
        <v>0.61794596999999996</v>
      </c>
      <c r="X1465">
        <v>2.5443908000000001E-2</v>
      </c>
      <c r="Y1465">
        <v>-0.4</v>
      </c>
      <c r="Z1465">
        <v>0</v>
      </c>
      <c r="AA1465">
        <v>0.33300000000000002</v>
      </c>
      <c r="AB1465">
        <v>0.66700000000000004</v>
      </c>
      <c r="AC1465">
        <v>-0.5423</v>
      </c>
      <c r="AD1465" t="s">
        <v>48</v>
      </c>
      <c r="AE1465" t="s">
        <v>48</v>
      </c>
      <c r="AF1465" t="s">
        <v>48</v>
      </c>
    </row>
    <row r="1466" spans="1:32" hidden="1" outlineLevel="1" x14ac:dyDescent="0.2">
      <c r="A1466" t="s">
        <v>16004</v>
      </c>
      <c r="B1466" t="s">
        <v>16005</v>
      </c>
      <c r="C1466" t="s">
        <v>15997</v>
      </c>
      <c r="J1466" t="s">
        <v>16006</v>
      </c>
      <c r="K1466" t="s">
        <v>15306</v>
      </c>
      <c r="L1466" t="s">
        <v>1263</v>
      </c>
      <c r="M1466">
        <v>1</v>
      </c>
      <c r="P1466" s="2" t="s">
        <v>16007</v>
      </c>
      <c r="Q1466" t="s">
        <v>10471</v>
      </c>
      <c r="S1466">
        <v>0.22712809</v>
      </c>
      <c r="T1466">
        <v>4.8828125E-3</v>
      </c>
      <c r="U1466">
        <v>2.0851926999999999E-2</v>
      </c>
      <c r="V1466">
        <v>0.21668482999999999</v>
      </c>
      <c r="W1466">
        <v>7.3334389999999999E-2</v>
      </c>
      <c r="X1466">
        <v>1.0032792E-2</v>
      </c>
      <c r="Y1466">
        <v>-1</v>
      </c>
      <c r="Z1466">
        <v>0.28299999999999997</v>
      </c>
      <c r="AA1466">
        <v>9.8000000000000004E-2</v>
      </c>
      <c r="AB1466">
        <v>0.61899999999999999</v>
      </c>
      <c r="AC1466">
        <v>0.55620000000000003</v>
      </c>
      <c r="AD1466" t="s">
        <v>48</v>
      </c>
      <c r="AE1466" t="s">
        <v>48</v>
      </c>
      <c r="AF1466" t="s">
        <v>48</v>
      </c>
    </row>
    <row r="1467" spans="1:32" hidden="1" outlineLevel="1" x14ac:dyDescent="0.2">
      <c r="A1467" t="s">
        <v>16008</v>
      </c>
      <c r="B1467" t="s">
        <v>16009</v>
      </c>
      <c r="C1467" t="s">
        <v>1212</v>
      </c>
      <c r="J1467" t="s">
        <v>16010</v>
      </c>
      <c r="K1467" t="s">
        <v>15311</v>
      </c>
      <c r="L1467" t="s">
        <v>1263</v>
      </c>
      <c r="M1467">
        <v>5</v>
      </c>
      <c r="P1467" s="2" t="s">
        <v>16011</v>
      </c>
      <c r="Q1467" t="s">
        <v>47</v>
      </c>
      <c r="S1467">
        <v>8.5582085000000002E-2</v>
      </c>
      <c r="T1467">
        <v>2.9754639000000001E-3</v>
      </c>
      <c r="U1467">
        <v>4.1912504000000003E-2</v>
      </c>
      <c r="V1467">
        <v>7.1035884000000002E-3</v>
      </c>
      <c r="W1467">
        <v>2.425329E-2</v>
      </c>
      <c r="X1467">
        <v>7.9873605000000004E-3</v>
      </c>
      <c r="Y1467">
        <v>-6.2698412698412656E-2</v>
      </c>
      <c r="Z1467">
        <v>8.4000000000000005E-2</v>
      </c>
      <c r="AA1467">
        <v>0.13400000000000001</v>
      </c>
      <c r="AB1467">
        <v>0.78200000000000003</v>
      </c>
      <c r="AC1467">
        <v>-0.8034</v>
      </c>
      <c r="AD1467" t="s">
        <v>48</v>
      </c>
      <c r="AE1467" t="s">
        <v>48</v>
      </c>
      <c r="AF1467" t="s">
        <v>48</v>
      </c>
    </row>
    <row r="1468" spans="1:32" hidden="1" outlineLevel="1" x14ac:dyDescent="0.2">
      <c r="A1468" t="s">
        <v>16012</v>
      </c>
      <c r="B1468" t="s">
        <v>15481</v>
      </c>
      <c r="C1468" t="s">
        <v>16013</v>
      </c>
      <c r="J1468" t="s">
        <v>16014</v>
      </c>
      <c r="K1468" t="s">
        <v>15321</v>
      </c>
      <c r="L1468" t="s">
        <v>1263</v>
      </c>
      <c r="M1468">
        <v>-1</v>
      </c>
      <c r="P1468" s="2" t="s">
        <v>16015</v>
      </c>
      <c r="Q1468" t="s">
        <v>47</v>
      </c>
      <c r="S1468">
        <v>0.15324512000000001</v>
      </c>
      <c r="T1468">
        <v>3.8146972999999998E-3</v>
      </c>
      <c r="U1468">
        <v>4.2664019999999997E-2</v>
      </c>
      <c r="V1468">
        <v>9.6934380000000004E-3</v>
      </c>
      <c r="W1468">
        <v>6.4073920000000006E-2</v>
      </c>
      <c r="X1468">
        <v>9.3855029999999999E-3</v>
      </c>
      <c r="Y1468">
        <v>0.5</v>
      </c>
      <c r="Z1468">
        <v>0.13</v>
      </c>
      <c r="AA1468">
        <v>0.09</v>
      </c>
      <c r="AB1468">
        <v>0.78</v>
      </c>
      <c r="AC1468">
        <v>0.30940000000000001</v>
      </c>
      <c r="AD1468" t="s">
        <v>48</v>
      </c>
      <c r="AE1468" t="s">
        <v>48</v>
      </c>
      <c r="AF1468" t="s">
        <v>48</v>
      </c>
    </row>
    <row r="1469" spans="1:32" hidden="1" outlineLevel="1" x14ac:dyDescent="0.2">
      <c r="A1469" t="s">
        <v>16016</v>
      </c>
      <c r="B1469" t="s">
        <v>16017</v>
      </c>
      <c r="C1469" t="s">
        <v>1212</v>
      </c>
      <c r="J1469" t="s">
        <v>16018</v>
      </c>
      <c r="K1469" t="s">
        <v>15324</v>
      </c>
      <c r="L1469" t="s">
        <v>1263</v>
      </c>
      <c r="M1469">
        <v>7</v>
      </c>
      <c r="P1469" s="2" t="s">
        <v>16019</v>
      </c>
      <c r="Q1469" t="s">
        <v>47</v>
      </c>
      <c r="S1469">
        <v>3.3570320000000001E-2</v>
      </c>
      <c r="T1469">
        <v>2.7656554999999998E-3</v>
      </c>
      <c r="U1469">
        <v>2.3038119999999999E-2</v>
      </c>
      <c r="V1469">
        <v>8.1025309999999996E-3</v>
      </c>
      <c r="W1469">
        <v>1.13889E-2</v>
      </c>
      <c r="X1469">
        <v>1.0058681999999999E-2</v>
      </c>
      <c r="Y1469">
        <v>1</v>
      </c>
      <c r="Z1469">
        <v>0.375</v>
      </c>
      <c r="AA1469">
        <v>0</v>
      </c>
      <c r="AB1469">
        <v>0.625</v>
      </c>
      <c r="AC1469">
        <v>0.63690000000000002</v>
      </c>
      <c r="AD1469" t="s">
        <v>48</v>
      </c>
      <c r="AE1469" t="s">
        <v>48</v>
      </c>
      <c r="AF1469" t="s">
        <v>48</v>
      </c>
    </row>
    <row r="1470" spans="1:32" hidden="1" outlineLevel="1" x14ac:dyDescent="0.2">
      <c r="A1470" t="s">
        <v>16020</v>
      </c>
      <c r="B1470" t="s">
        <v>16021</v>
      </c>
      <c r="C1470" t="s">
        <v>1212</v>
      </c>
      <c r="J1470" t="s">
        <v>16022</v>
      </c>
      <c r="K1470" t="s">
        <v>15329</v>
      </c>
      <c r="L1470" t="s">
        <v>1263</v>
      </c>
      <c r="M1470">
        <v>11</v>
      </c>
      <c r="P1470" s="2" t="s">
        <v>16023</v>
      </c>
      <c r="Q1470" t="s">
        <v>47</v>
      </c>
      <c r="S1470">
        <v>2.107848E-2</v>
      </c>
      <c r="T1470">
        <v>1.0108948000000001E-3</v>
      </c>
      <c r="U1470">
        <v>1.4054239E-2</v>
      </c>
      <c r="V1470">
        <v>7.9175410000000002E-3</v>
      </c>
      <c r="W1470">
        <v>9.2988870000000005E-3</v>
      </c>
      <c r="X1470">
        <v>6.6992570000000001E-3</v>
      </c>
      <c r="Y1470">
        <v>0.16666666666666671</v>
      </c>
      <c r="Z1470">
        <v>0.16700000000000001</v>
      </c>
      <c r="AA1470">
        <v>0</v>
      </c>
      <c r="AB1470">
        <v>0.83299999999999996</v>
      </c>
      <c r="AC1470">
        <v>0.76439999999999997</v>
      </c>
      <c r="AD1470" t="s">
        <v>48</v>
      </c>
      <c r="AE1470" t="s">
        <v>48</v>
      </c>
      <c r="AF1470" t="s">
        <v>48</v>
      </c>
    </row>
    <row r="1471" spans="1:32" hidden="1" outlineLevel="1" x14ac:dyDescent="0.2">
      <c r="A1471" t="s">
        <v>16024</v>
      </c>
      <c r="B1471" t="s">
        <v>16025</v>
      </c>
      <c r="C1471" t="s">
        <v>16026</v>
      </c>
      <c r="J1471" t="s">
        <v>16027</v>
      </c>
      <c r="K1471" t="s">
        <v>15329</v>
      </c>
      <c r="L1471" t="s">
        <v>1263</v>
      </c>
      <c r="M1471">
        <v>3</v>
      </c>
      <c r="P1471" s="2" t="s">
        <v>16028</v>
      </c>
      <c r="Q1471" t="s">
        <v>47</v>
      </c>
      <c r="S1471">
        <v>2.8031484999999998E-2</v>
      </c>
      <c r="T1471">
        <v>8.4877013999999998E-4</v>
      </c>
      <c r="U1471">
        <v>1.2824506499999999E-2</v>
      </c>
      <c r="V1471">
        <v>2.2661188E-3</v>
      </c>
      <c r="W1471">
        <v>1.3440913000000001E-2</v>
      </c>
      <c r="X1471">
        <v>6.1814263E-3</v>
      </c>
      <c r="Y1471">
        <v>0.5</v>
      </c>
      <c r="Z1471">
        <v>0.115</v>
      </c>
      <c r="AA1471">
        <v>0</v>
      </c>
      <c r="AB1471">
        <v>0.88500000000000001</v>
      </c>
      <c r="AC1471">
        <v>0.29599999999999999</v>
      </c>
      <c r="AD1471" t="s">
        <v>48</v>
      </c>
      <c r="AE1471" t="s">
        <v>48</v>
      </c>
      <c r="AF1471" t="s">
        <v>48</v>
      </c>
    </row>
    <row r="1472" spans="1:32" hidden="1" outlineLevel="1" x14ac:dyDescent="0.2">
      <c r="A1472" t="s">
        <v>16029</v>
      </c>
      <c r="B1472" t="s">
        <v>16030</v>
      </c>
      <c r="C1472" t="s">
        <v>1212</v>
      </c>
      <c r="J1472" t="s">
        <v>16031</v>
      </c>
      <c r="K1472" t="s">
        <v>15751</v>
      </c>
      <c r="L1472" t="s">
        <v>1263</v>
      </c>
      <c r="M1472">
        <v>1</v>
      </c>
      <c r="P1472" s="2" t="s">
        <v>16032</v>
      </c>
      <c r="Q1472" t="s">
        <v>47</v>
      </c>
      <c r="S1472">
        <v>2.0724940000000001E-2</v>
      </c>
      <c r="T1472">
        <v>7.8201294000000005E-4</v>
      </c>
      <c r="U1472">
        <v>1.3610168000000001E-2</v>
      </c>
      <c r="V1472">
        <v>3.1448180000000002E-3</v>
      </c>
      <c r="W1472">
        <v>8.8808840000000003E-3</v>
      </c>
      <c r="X1472">
        <v>6.6410009999999997E-3</v>
      </c>
      <c r="Y1472">
        <v>0.25</v>
      </c>
      <c r="Z1472">
        <v>0</v>
      </c>
      <c r="AA1472">
        <v>0</v>
      </c>
      <c r="AB1472">
        <v>1</v>
      </c>
      <c r="AC1472">
        <v>0</v>
      </c>
      <c r="AD1472" t="s">
        <v>48</v>
      </c>
      <c r="AE1472" t="s">
        <v>48</v>
      </c>
      <c r="AF1472" t="s">
        <v>48</v>
      </c>
    </row>
    <row r="1473" spans="1:32" hidden="1" outlineLevel="1" x14ac:dyDescent="0.2">
      <c r="A1473" t="s">
        <v>16033</v>
      </c>
      <c r="B1473" t="s">
        <v>16034</v>
      </c>
      <c r="C1473" t="s">
        <v>16035</v>
      </c>
      <c r="J1473" t="s">
        <v>16036</v>
      </c>
      <c r="K1473" t="s">
        <v>15786</v>
      </c>
      <c r="L1473" t="s">
        <v>1263</v>
      </c>
      <c r="M1473">
        <v>82</v>
      </c>
      <c r="P1473" s="2" t="s">
        <v>16037</v>
      </c>
      <c r="Q1473" t="s">
        <v>47</v>
      </c>
      <c r="S1473">
        <v>0.16331999</v>
      </c>
      <c r="T1473">
        <v>6.3323974999999998E-3</v>
      </c>
      <c r="U1473">
        <v>4.5920610000000001E-2</v>
      </c>
      <c r="V1473">
        <v>7.6585565999999997E-3</v>
      </c>
      <c r="W1473">
        <v>3.335018E-2</v>
      </c>
      <c r="X1473">
        <v>1.2337137E-2</v>
      </c>
      <c r="Y1473">
        <v>-0.4</v>
      </c>
      <c r="Z1473">
        <v>0</v>
      </c>
      <c r="AA1473">
        <v>0.08</v>
      </c>
      <c r="AB1473">
        <v>0.92</v>
      </c>
      <c r="AC1473">
        <v>-0.40189999999999998</v>
      </c>
      <c r="AD1473" t="s">
        <v>48</v>
      </c>
      <c r="AE1473" t="s">
        <v>48</v>
      </c>
      <c r="AF1473" t="s">
        <v>48</v>
      </c>
    </row>
    <row r="1474" spans="1:32" hidden="1" outlineLevel="1" x14ac:dyDescent="0.2">
      <c r="A1474" t="s">
        <v>16038</v>
      </c>
      <c r="B1474" t="s">
        <v>16039</v>
      </c>
      <c r="C1474" t="s">
        <v>15943</v>
      </c>
      <c r="J1474" t="s">
        <v>16040</v>
      </c>
      <c r="K1474" t="s">
        <v>15786</v>
      </c>
      <c r="L1474" t="s">
        <v>1263</v>
      </c>
      <c r="M1474">
        <v>75</v>
      </c>
      <c r="P1474" s="2" t="s">
        <v>16041</v>
      </c>
      <c r="Q1474" t="s">
        <v>47</v>
      </c>
      <c r="S1474">
        <v>0.45748240000000001</v>
      </c>
      <c r="T1474">
        <v>2.3076923999999999E-2</v>
      </c>
      <c r="U1474">
        <v>0.54024357000000001</v>
      </c>
      <c r="V1474">
        <v>1.4852738000000001E-2</v>
      </c>
      <c r="W1474">
        <v>0.24835461</v>
      </c>
      <c r="X1474">
        <v>9.6703099999999997E-3</v>
      </c>
      <c r="Y1474">
        <v>0.15</v>
      </c>
      <c r="Z1474">
        <v>0.11</v>
      </c>
      <c r="AA1474">
        <v>0</v>
      </c>
      <c r="AB1474">
        <v>0.89</v>
      </c>
      <c r="AC1474">
        <v>0.55740000000000001</v>
      </c>
      <c r="AD1474" t="s">
        <v>48</v>
      </c>
      <c r="AE1474" t="s">
        <v>48</v>
      </c>
      <c r="AF1474" t="s">
        <v>48</v>
      </c>
    </row>
    <row r="1475" spans="1:32" hidden="1" outlineLevel="1" x14ac:dyDescent="0.2">
      <c r="A1475" t="s">
        <v>16042</v>
      </c>
      <c r="B1475" t="s">
        <v>16043</v>
      </c>
      <c r="C1475" t="s">
        <v>16044</v>
      </c>
      <c r="J1475" t="s">
        <v>16045</v>
      </c>
      <c r="K1475" t="s">
        <v>15786</v>
      </c>
      <c r="L1475" t="s">
        <v>1263</v>
      </c>
      <c r="M1475">
        <v>5</v>
      </c>
      <c r="P1475" s="2" t="s">
        <v>16046</v>
      </c>
      <c r="Q1475" t="s">
        <v>47</v>
      </c>
      <c r="S1475">
        <v>0.12520397</v>
      </c>
      <c r="T1475">
        <v>4.4250490000000003E-3</v>
      </c>
      <c r="U1475">
        <v>3.1140719000000001E-2</v>
      </c>
      <c r="V1475">
        <v>7.9175410000000002E-3</v>
      </c>
      <c r="W1475">
        <v>2.7605021E-2</v>
      </c>
      <c r="X1475">
        <v>9.3596110000000003E-3</v>
      </c>
      <c r="Y1475">
        <v>0</v>
      </c>
      <c r="Z1475">
        <v>0.13300000000000001</v>
      </c>
      <c r="AA1475">
        <v>0</v>
      </c>
      <c r="AB1475">
        <v>0.86699999999999999</v>
      </c>
      <c r="AC1475">
        <v>0.52070000000000005</v>
      </c>
      <c r="AD1475" t="s">
        <v>48</v>
      </c>
      <c r="AE1475" t="s">
        <v>48</v>
      </c>
      <c r="AF1475" t="s">
        <v>48</v>
      </c>
    </row>
    <row r="1476" spans="1:32" hidden="1" outlineLevel="1" x14ac:dyDescent="0.2">
      <c r="A1476" t="s">
        <v>16047</v>
      </c>
      <c r="B1476" t="s">
        <v>16048</v>
      </c>
      <c r="C1476" t="s">
        <v>16049</v>
      </c>
      <c r="J1476" t="s">
        <v>16050</v>
      </c>
      <c r="K1476" t="s">
        <v>15786</v>
      </c>
      <c r="L1476" t="s">
        <v>1263</v>
      </c>
      <c r="M1476">
        <v>2</v>
      </c>
      <c r="P1476" s="2" t="s">
        <v>16051</v>
      </c>
      <c r="Q1476" t="s">
        <v>47</v>
      </c>
      <c r="S1476">
        <v>7.1337044000000002E-2</v>
      </c>
      <c r="T1476">
        <v>3.4904480000000002E-3</v>
      </c>
      <c r="U1476">
        <v>4.8425674000000002E-2</v>
      </c>
      <c r="V1476">
        <v>4.3287489999999998E-3</v>
      </c>
      <c r="W1476">
        <v>1.8516673000000001E-2</v>
      </c>
      <c r="X1476">
        <v>8.3110040000000003E-3</v>
      </c>
      <c r="Y1476">
        <v>0.1</v>
      </c>
      <c r="Z1476">
        <v>0.44</v>
      </c>
      <c r="AA1476">
        <v>0</v>
      </c>
      <c r="AB1476">
        <v>0.56000000000000005</v>
      </c>
      <c r="AC1476">
        <v>0.67049999999999998</v>
      </c>
      <c r="AD1476" t="s">
        <v>48</v>
      </c>
      <c r="AE1476" t="s">
        <v>48</v>
      </c>
      <c r="AF1476" t="s">
        <v>48</v>
      </c>
    </row>
    <row r="1477" spans="1:32" hidden="1" outlineLevel="1" x14ac:dyDescent="0.2">
      <c r="A1477" t="s">
        <v>16052</v>
      </c>
      <c r="B1477" t="s">
        <v>16053</v>
      </c>
      <c r="C1477" t="s">
        <v>16054</v>
      </c>
      <c r="J1477" t="s">
        <v>16055</v>
      </c>
      <c r="K1477" t="s">
        <v>15801</v>
      </c>
      <c r="L1477" t="s">
        <v>1263</v>
      </c>
      <c r="M1477">
        <v>3</v>
      </c>
      <c r="P1477" s="2" t="s">
        <v>16056</v>
      </c>
      <c r="Q1477" t="s">
        <v>47</v>
      </c>
      <c r="S1477">
        <v>8.4790690000000002E-2</v>
      </c>
      <c r="T1477">
        <v>1.2302399E-3</v>
      </c>
      <c r="U1477">
        <v>1.5044857E-2</v>
      </c>
      <c r="V1477">
        <v>4.1252609999999999E-3</v>
      </c>
      <c r="W1477">
        <v>3.3680726000000001E-2</v>
      </c>
      <c r="X1477">
        <v>6.0196043999999997E-3</v>
      </c>
      <c r="Y1477">
        <v>-0.1053571428571428</v>
      </c>
      <c r="Z1477">
        <v>0.185</v>
      </c>
      <c r="AA1477">
        <v>0.13300000000000001</v>
      </c>
      <c r="AB1477">
        <v>0.68100000000000005</v>
      </c>
      <c r="AC1477">
        <v>0.22800000000000001</v>
      </c>
      <c r="AD1477" t="s">
        <v>48</v>
      </c>
      <c r="AE1477" t="s">
        <v>48</v>
      </c>
      <c r="AF1477" t="s">
        <v>48</v>
      </c>
    </row>
    <row r="1478" spans="1:32" hidden="1" outlineLevel="1" x14ac:dyDescent="0.2">
      <c r="A1478" t="s">
        <v>16057</v>
      </c>
      <c r="B1478" t="s">
        <v>16058</v>
      </c>
      <c r="C1478" t="s">
        <v>16059</v>
      </c>
      <c r="J1478" t="s">
        <v>16060</v>
      </c>
      <c r="K1478" t="s">
        <v>15824</v>
      </c>
      <c r="L1478" t="s">
        <v>1263</v>
      </c>
      <c r="M1478">
        <v>33</v>
      </c>
      <c r="P1478" s="2" t="s">
        <v>16061</v>
      </c>
      <c r="Q1478" t="s">
        <v>47</v>
      </c>
      <c r="S1478">
        <v>0.30502358000000002</v>
      </c>
      <c r="T1478">
        <v>6.4086914000000004E-3</v>
      </c>
      <c r="U1478">
        <v>5.0930742000000001E-2</v>
      </c>
      <c r="V1478">
        <v>7.7695500000000001E-3</v>
      </c>
      <c r="W1478">
        <v>0.31740164999999998</v>
      </c>
      <c r="X1478">
        <v>1.3631714E-2</v>
      </c>
      <c r="Y1478">
        <v>0.125</v>
      </c>
      <c r="Z1478">
        <v>0</v>
      </c>
      <c r="AA1478">
        <v>0.157</v>
      </c>
      <c r="AB1478">
        <v>0.84299999999999997</v>
      </c>
      <c r="AC1478">
        <v>-0.54990000000000006</v>
      </c>
      <c r="AD1478" t="s">
        <v>48</v>
      </c>
      <c r="AE1478" t="s">
        <v>48</v>
      </c>
      <c r="AF1478" t="s">
        <v>48</v>
      </c>
    </row>
    <row r="1479" spans="1:32" hidden="1" outlineLevel="1" x14ac:dyDescent="0.2">
      <c r="A1479" t="s">
        <v>16062</v>
      </c>
      <c r="B1479" t="s">
        <v>16063</v>
      </c>
      <c r="C1479" t="s">
        <v>16064</v>
      </c>
      <c r="J1479" t="s">
        <v>16065</v>
      </c>
      <c r="K1479" t="s">
        <v>15838</v>
      </c>
      <c r="L1479" t="s">
        <v>1263</v>
      </c>
      <c r="M1479">
        <v>79</v>
      </c>
      <c r="P1479" s="2" t="s">
        <v>16066</v>
      </c>
      <c r="Q1479" t="s">
        <v>10060</v>
      </c>
      <c r="S1479">
        <v>4.2657252E-2</v>
      </c>
      <c r="T1479">
        <v>1.8501282E-3</v>
      </c>
      <c r="U1479">
        <v>2.9186780999999998E-2</v>
      </c>
      <c r="V1479">
        <v>1.1987305E-2</v>
      </c>
      <c r="W1479">
        <v>1.4580918999999999E-2</v>
      </c>
      <c r="X1479">
        <v>6.5309620000000004E-3</v>
      </c>
      <c r="Y1479">
        <v>0.42499999999999999</v>
      </c>
      <c r="Z1479">
        <v>0.158</v>
      </c>
      <c r="AA1479">
        <v>0</v>
      </c>
      <c r="AB1479">
        <v>0.84199999999999997</v>
      </c>
      <c r="AC1479">
        <v>0.87790000000000001</v>
      </c>
      <c r="AD1479" t="s">
        <v>48</v>
      </c>
      <c r="AE1479" t="s">
        <v>48</v>
      </c>
      <c r="AF1479" t="s">
        <v>48</v>
      </c>
    </row>
    <row r="1480" spans="1:32" hidden="1" outlineLevel="1" x14ac:dyDescent="0.2">
      <c r="A1480" t="s">
        <v>16067</v>
      </c>
      <c r="B1480" t="s">
        <v>16068</v>
      </c>
      <c r="C1480" t="s">
        <v>16069</v>
      </c>
      <c r="J1480" t="s">
        <v>16070</v>
      </c>
      <c r="K1480" t="s">
        <v>15838</v>
      </c>
      <c r="L1480" t="s">
        <v>1263</v>
      </c>
      <c r="M1480">
        <v>189</v>
      </c>
      <c r="P1480" s="2" t="s">
        <v>16071</v>
      </c>
      <c r="Q1480" t="s">
        <v>47</v>
      </c>
      <c r="S1480">
        <v>2.4260364E-2</v>
      </c>
      <c r="T1480">
        <v>9.965897E-4</v>
      </c>
      <c r="U1480">
        <v>1.2380436E-2</v>
      </c>
      <c r="V1480">
        <v>3.2188135999999998E-3</v>
      </c>
      <c r="W1480">
        <v>1.0286893E-2</v>
      </c>
      <c r="X1480">
        <v>7.6896079999999997E-3</v>
      </c>
      <c r="Y1480">
        <v>0.5</v>
      </c>
      <c r="Z1480">
        <v>0.13</v>
      </c>
      <c r="AA1480">
        <v>0</v>
      </c>
      <c r="AB1480">
        <v>0.87</v>
      </c>
      <c r="AC1480">
        <v>0.40189999999999998</v>
      </c>
      <c r="AD1480" t="s">
        <v>48</v>
      </c>
      <c r="AE1480" t="s">
        <v>48</v>
      </c>
      <c r="AF1480" t="s">
        <v>48</v>
      </c>
    </row>
    <row r="1481" spans="1:32" hidden="1" outlineLevel="1" x14ac:dyDescent="0.2">
      <c r="A1481" t="s">
        <v>16072</v>
      </c>
      <c r="B1481" t="s">
        <v>16073</v>
      </c>
      <c r="C1481" t="s">
        <v>16074</v>
      </c>
      <c r="J1481" t="s">
        <v>16075</v>
      </c>
      <c r="K1481" t="s">
        <v>15838</v>
      </c>
      <c r="L1481" t="s">
        <v>1263</v>
      </c>
      <c r="M1481">
        <v>44</v>
      </c>
      <c r="P1481" s="2" t="s">
        <v>16076</v>
      </c>
      <c r="Q1481" t="s">
        <v>47</v>
      </c>
      <c r="S1481">
        <v>0.30539915000000001</v>
      </c>
      <c r="T1481">
        <v>1.5802706E-2</v>
      </c>
      <c r="U1481">
        <v>0.21024476</v>
      </c>
      <c r="V1481">
        <v>0.10221587</v>
      </c>
      <c r="W1481">
        <v>0.24424846</v>
      </c>
      <c r="X1481">
        <v>1.0395273E-2</v>
      </c>
      <c r="Y1481">
        <v>-4.9206349206349191E-2</v>
      </c>
      <c r="Z1481">
        <v>0.11</v>
      </c>
      <c r="AA1481">
        <v>0.16800000000000001</v>
      </c>
      <c r="AB1481">
        <v>0.72199999999999998</v>
      </c>
      <c r="AC1481">
        <v>-0.81259999999999999</v>
      </c>
      <c r="AD1481" t="s">
        <v>48</v>
      </c>
      <c r="AE1481" t="s">
        <v>48</v>
      </c>
      <c r="AF1481" t="s">
        <v>48</v>
      </c>
    </row>
    <row r="1482" spans="1:32" hidden="1" outlineLevel="1" x14ac:dyDescent="0.2">
      <c r="A1482" t="s">
        <v>16077</v>
      </c>
      <c r="B1482" t="s">
        <v>16078</v>
      </c>
      <c r="C1482" t="s">
        <v>16079</v>
      </c>
      <c r="J1482" t="s">
        <v>16080</v>
      </c>
      <c r="K1482" t="s">
        <v>15838</v>
      </c>
      <c r="L1482" t="s">
        <v>1263</v>
      </c>
      <c r="M1482">
        <v>34</v>
      </c>
      <c r="P1482" s="2" t="s">
        <v>16081</v>
      </c>
      <c r="Q1482" t="s">
        <v>47</v>
      </c>
      <c r="S1482">
        <v>0.3127066</v>
      </c>
      <c r="T1482">
        <v>8.7356570000000008E-3</v>
      </c>
      <c r="U1482">
        <v>0.18233458999999999</v>
      </c>
      <c r="V1482">
        <v>3.5331827000000003E-2</v>
      </c>
      <c r="W1482">
        <v>0.18355974999999999</v>
      </c>
      <c r="X1482">
        <v>9.2560449999999992E-3</v>
      </c>
      <c r="Y1482">
        <v>-1</v>
      </c>
      <c r="Z1482">
        <v>0</v>
      </c>
      <c r="AA1482">
        <v>0.249</v>
      </c>
      <c r="AB1482">
        <v>0.751</v>
      </c>
      <c r="AC1482">
        <v>-0.86219999999999997</v>
      </c>
      <c r="AD1482" t="s">
        <v>48</v>
      </c>
      <c r="AE1482" t="s">
        <v>48</v>
      </c>
      <c r="AF1482" t="s">
        <v>48</v>
      </c>
    </row>
    <row r="1483" spans="1:32" hidden="1" outlineLevel="1" x14ac:dyDescent="0.2">
      <c r="A1483" t="s">
        <v>16082</v>
      </c>
      <c r="B1483" t="s">
        <v>16083</v>
      </c>
      <c r="C1483" t="s">
        <v>15400</v>
      </c>
      <c r="J1483" t="s">
        <v>16084</v>
      </c>
      <c r="K1483" t="s">
        <v>15838</v>
      </c>
      <c r="L1483" t="s">
        <v>1263</v>
      </c>
      <c r="M1483">
        <v>28</v>
      </c>
      <c r="P1483" s="2" t="s">
        <v>16085</v>
      </c>
      <c r="Q1483" t="s">
        <v>10060</v>
      </c>
      <c r="S1483">
        <v>2.5085296E-2</v>
      </c>
      <c r="T1483">
        <v>1.9931793E-3</v>
      </c>
      <c r="U1483">
        <v>1.7777596E-2</v>
      </c>
      <c r="V1483">
        <v>4.2732526000000002E-3</v>
      </c>
      <c r="W1483">
        <v>1.1654901E-2</v>
      </c>
      <c r="X1483">
        <v>6.0713872999999998E-3</v>
      </c>
      <c r="Y1483">
        <v>0</v>
      </c>
      <c r="Z1483">
        <v>0</v>
      </c>
      <c r="AA1483">
        <v>0</v>
      </c>
      <c r="AB1483">
        <v>1</v>
      </c>
      <c r="AC1483">
        <v>0</v>
      </c>
      <c r="AD1483" t="s">
        <v>48</v>
      </c>
      <c r="AE1483" t="s">
        <v>48</v>
      </c>
      <c r="AF1483" t="s">
        <v>48</v>
      </c>
    </row>
    <row r="1484" spans="1:32" hidden="1" outlineLevel="1" x14ac:dyDescent="0.2">
      <c r="A1484" t="s">
        <v>16086</v>
      </c>
      <c r="B1484" t="s">
        <v>16087</v>
      </c>
      <c r="C1484" t="s">
        <v>1837</v>
      </c>
      <c r="J1484" t="s">
        <v>16088</v>
      </c>
      <c r="K1484" t="s">
        <v>15838</v>
      </c>
      <c r="L1484" t="s">
        <v>1263</v>
      </c>
      <c r="M1484">
        <v>21</v>
      </c>
      <c r="P1484" s="2" t="s">
        <v>16089</v>
      </c>
      <c r="Q1484" t="s">
        <v>47</v>
      </c>
      <c r="S1484">
        <v>1.4576632000000001E-2</v>
      </c>
      <c r="T1484">
        <v>1.0347366000000001E-3</v>
      </c>
      <c r="U1484">
        <v>1.3302735E-2</v>
      </c>
      <c r="V1484">
        <v>2.2106220000000002E-3</v>
      </c>
      <c r="W1484">
        <v>8.0828800000000006E-3</v>
      </c>
      <c r="X1484">
        <v>7.1976690000000003E-3</v>
      </c>
      <c r="Y1484">
        <v>0</v>
      </c>
      <c r="Z1484">
        <v>0</v>
      </c>
      <c r="AA1484">
        <v>0</v>
      </c>
      <c r="AB1484">
        <v>1</v>
      </c>
      <c r="AC1484">
        <v>0</v>
      </c>
      <c r="AD1484" t="s">
        <v>48</v>
      </c>
      <c r="AE1484" t="s">
        <v>48</v>
      </c>
      <c r="AF1484" t="s">
        <v>48</v>
      </c>
    </row>
    <row r="1485" spans="1:32" hidden="1" outlineLevel="1" x14ac:dyDescent="0.2">
      <c r="A1485" t="s">
        <v>16090</v>
      </c>
      <c r="B1485" t="s">
        <v>16091</v>
      </c>
      <c r="C1485" t="s">
        <v>16092</v>
      </c>
      <c r="J1485" t="s">
        <v>16093</v>
      </c>
      <c r="K1485" t="s">
        <v>15838</v>
      </c>
      <c r="L1485" t="s">
        <v>1263</v>
      </c>
      <c r="M1485">
        <v>0</v>
      </c>
      <c r="P1485" s="2" t="s">
        <v>16094</v>
      </c>
      <c r="Q1485" t="s">
        <v>47</v>
      </c>
      <c r="S1485">
        <v>2.4967448999999999E-2</v>
      </c>
      <c r="T1485">
        <v>6.8187713999999999E-4</v>
      </c>
      <c r="U1485">
        <v>1.2073003000000001E-2</v>
      </c>
      <c r="V1485">
        <v>3.8662760000000001E-3</v>
      </c>
      <c r="W1485">
        <v>1.1198899E-2</v>
      </c>
      <c r="X1485">
        <v>6.0325502000000003E-3</v>
      </c>
      <c r="Y1485">
        <v>0.16666666666666671</v>
      </c>
      <c r="Z1485">
        <v>0.34300000000000003</v>
      </c>
      <c r="AA1485">
        <v>0</v>
      </c>
      <c r="AB1485">
        <v>0.65700000000000003</v>
      </c>
      <c r="AC1485">
        <v>0.90010000000000001</v>
      </c>
      <c r="AD1485" t="s">
        <v>48</v>
      </c>
      <c r="AE1485" t="s">
        <v>48</v>
      </c>
      <c r="AF1485" t="s">
        <v>48</v>
      </c>
    </row>
    <row r="1486" spans="1:32" hidden="1" outlineLevel="1" x14ac:dyDescent="0.2">
      <c r="A1486" t="s">
        <v>16095</v>
      </c>
      <c r="B1486" t="s">
        <v>16096</v>
      </c>
      <c r="C1486" t="s">
        <v>16097</v>
      </c>
      <c r="J1486" t="s">
        <v>16098</v>
      </c>
      <c r="K1486" t="s">
        <v>15838</v>
      </c>
      <c r="L1486" t="s">
        <v>1263</v>
      </c>
      <c r="M1486">
        <v>1</v>
      </c>
      <c r="P1486" s="2" t="s">
        <v>16099</v>
      </c>
      <c r="Q1486" t="s">
        <v>47</v>
      </c>
      <c r="S1486">
        <v>9.4816750000000005E-2</v>
      </c>
      <c r="T1486">
        <v>3.8337708000000001E-3</v>
      </c>
      <c r="U1486">
        <v>4.6171113999999999E-2</v>
      </c>
      <c r="V1486">
        <v>5.4016869999999996E-3</v>
      </c>
      <c r="W1486">
        <v>1.7807651000000001E-2</v>
      </c>
      <c r="X1486">
        <v>1.2803185E-2</v>
      </c>
      <c r="Y1486">
        <v>-0.2005952380952381</v>
      </c>
      <c r="Z1486">
        <v>9.7000000000000003E-2</v>
      </c>
      <c r="AA1486">
        <v>8.5000000000000006E-2</v>
      </c>
      <c r="AB1486">
        <v>0.81799999999999995</v>
      </c>
      <c r="AC1486">
        <v>9.7199999999999995E-2</v>
      </c>
      <c r="AD1486" t="s">
        <v>48</v>
      </c>
      <c r="AE1486" t="s">
        <v>48</v>
      </c>
      <c r="AF1486" t="s">
        <v>48</v>
      </c>
    </row>
    <row r="1487" spans="1:32" hidden="1" outlineLevel="1" x14ac:dyDescent="0.2">
      <c r="A1487" t="s">
        <v>16100</v>
      </c>
      <c r="B1487" t="s">
        <v>16101</v>
      </c>
      <c r="C1487" t="s">
        <v>15208</v>
      </c>
      <c r="J1487" t="s">
        <v>16102</v>
      </c>
      <c r="K1487" t="s">
        <v>15843</v>
      </c>
      <c r="L1487" t="s">
        <v>1263</v>
      </c>
      <c r="M1487">
        <v>27</v>
      </c>
      <c r="P1487" s="2" t="s">
        <v>16103</v>
      </c>
      <c r="Q1487" t="s">
        <v>47</v>
      </c>
      <c r="S1487">
        <v>2.4378212E-2</v>
      </c>
      <c r="T1487">
        <v>9.8228450000000011E-4</v>
      </c>
      <c r="U1487">
        <v>1.6889455000000001E-2</v>
      </c>
      <c r="V1487">
        <v>3.9957687E-3</v>
      </c>
      <c r="W1487">
        <v>1.1958903999999999E-2</v>
      </c>
      <c r="X1487">
        <v>5.9128017000000003E-3</v>
      </c>
      <c r="Y1487">
        <v>0.23333333333333331</v>
      </c>
      <c r="Z1487">
        <v>0.20599999999999999</v>
      </c>
      <c r="AA1487">
        <v>0</v>
      </c>
      <c r="AB1487">
        <v>0.79400000000000004</v>
      </c>
      <c r="AC1487">
        <v>0.92600000000000005</v>
      </c>
      <c r="AD1487" t="s">
        <v>48</v>
      </c>
      <c r="AE1487" t="s">
        <v>48</v>
      </c>
      <c r="AF1487" t="s">
        <v>48</v>
      </c>
    </row>
    <row r="1488" spans="1:32" hidden="1" outlineLevel="1" x14ac:dyDescent="0.2">
      <c r="A1488" t="s">
        <v>16104</v>
      </c>
      <c r="B1488" t="s">
        <v>16105</v>
      </c>
      <c r="C1488" t="s">
        <v>16106</v>
      </c>
      <c r="J1488" t="s">
        <v>16107</v>
      </c>
      <c r="K1488" t="s">
        <v>15843</v>
      </c>
      <c r="L1488" t="s">
        <v>1263</v>
      </c>
      <c r="M1488">
        <v>18</v>
      </c>
      <c r="P1488" s="2" t="s">
        <v>16108</v>
      </c>
      <c r="Q1488" t="s">
        <v>47</v>
      </c>
      <c r="S1488">
        <v>8.7956259999999994E-2</v>
      </c>
      <c r="T1488">
        <v>2.2411345999999999E-3</v>
      </c>
      <c r="U1488">
        <v>2.3721303999999999E-2</v>
      </c>
      <c r="V1488">
        <v>4.6247323E-3</v>
      </c>
      <c r="W1488">
        <v>2.9273475E-2</v>
      </c>
      <c r="X1488">
        <v>1.0602405000000001E-2</v>
      </c>
      <c r="Y1488">
        <v>0.10623543123543119</v>
      </c>
      <c r="Z1488">
        <v>0.11700000000000001</v>
      </c>
      <c r="AA1488">
        <v>7.9000000000000001E-2</v>
      </c>
      <c r="AB1488">
        <v>0.80500000000000005</v>
      </c>
      <c r="AC1488">
        <v>0.64029999999999998</v>
      </c>
      <c r="AD1488" t="s">
        <v>48</v>
      </c>
      <c r="AE1488" t="s">
        <v>48</v>
      </c>
      <c r="AF1488" t="s">
        <v>48</v>
      </c>
    </row>
    <row r="1489" spans="1:32" hidden="1" outlineLevel="1" x14ac:dyDescent="0.2">
      <c r="A1489" t="s">
        <v>16109</v>
      </c>
      <c r="B1489" t="s">
        <v>16110</v>
      </c>
      <c r="C1489" t="s">
        <v>16111</v>
      </c>
      <c r="J1489" t="s">
        <v>16112</v>
      </c>
      <c r="K1489" t="s">
        <v>15843</v>
      </c>
      <c r="L1489" t="s">
        <v>1263</v>
      </c>
      <c r="M1489">
        <v>2</v>
      </c>
      <c r="P1489" s="2" t="s">
        <v>16113</v>
      </c>
      <c r="Q1489" t="s">
        <v>10138</v>
      </c>
      <c r="S1489">
        <v>5.7253289999999998E-2</v>
      </c>
      <c r="T1489">
        <v>1.449585E-3</v>
      </c>
      <c r="U1489">
        <v>2.1125201E-2</v>
      </c>
      <c r="V1489">
        <v>7.3625734E-3</v>
      </c>
      <c r="W1489">
        <v>2.3737640000000001E-2</v>
      </c>
      <c r="X1489">
        <v>6.3820860000000004E-3</v>
      </c>
      <c r="Y1489">
        <v>0</v>
      </c>
      <c r="Z1489">
        <v>0</v>
      </c>
      <c r="AA1489">
        <v>0</v>
      </c>
      <c r="AB1489">
        <v>1</v>
      </c>
      <c r="AC1489">
        <v>0</v>
      </c>
      <c r="AD1489" t="s">
        <v>48</v>
      </c>
      <c r="AE1489" t="s">
        <v>48</v>
      </c>
      <c r="AF1489" t="s">
        <v>48</v>
      </c>
    </row>
    <row r="1490" spans="1:32" hidden="1" outlineLevel="1" x14ac:dyDescent="0.2">
      <c r="A1490" t="s">
        <v>16114</v>
      </c>
      <c r="B1490" t="s">
        <v>16115</v>
      </c>
      <c r="C1490" t="s">
        <v>16116</v>
      </c>
      <c r="J1490" t="s">
        <v>16117</v>
      </c>
      <c r="K1490" t="s">
        <v>15843</v>
      </c>
      <c r="L1490" t="s">
        <v>1263</v>
      </c>
      <c r="M1490">
        <v>1</v>
      </c>
      <c r="P1490" s="2" t="s">
        <v>16118</v>
      </c>
      <c r="Q1490" t="s">
        <v>47</v>
      </c>
      <c r="S1490">
        <v>0.102626406</v>
      </c>
      <c r="T1490">
        <v>3.1280518E-3</v>
      </c>
      <c r="U1490">
        <v>2.2218295999999998E-2</v>
      </c>
      <c r="V1490">
        <v>1.4249804E-2</v>
      </c>
      <c r="W1490">
        <v>2.8942931000000002E-2</v>
      </c>
      <c r="X1490">
        <v>8.8935639999999996E-3</v>
      </c>
      <c r="Y1490">
        <v>0.3571428571428571</v>
      </c>
      <c r="Z1490">
        <v>9.5000000000000001E-2</v>
      </c>
      <c r="AA1490">
        <v>0.16500000000000001</v>
      </c>
      <c r="AB1490">
        <v>0.73899999999999999</v>
      </c>
      <c r="AC1490">
        <v>-0.45610000000000001</v>
      </c>
      <c r="AD1490" t="s">
        <v>48</v>
      </c>
      <c r="AE1490" t="s">
        <v>48</v>
      </c>
      <c r="AF1490" t="s">
        <v>48</v>
      </c>
    </row>
    <row r="1491" spans="1:32" hidden="1" outlineLevel="1" x14ac:dyDescent="0.2">
      <c r="A1491" t="s">
        <v>16119</v>
      </c>
      <c r="B1491" t="s">
        <v>16120</v>
      </c>
      <c r="C1491" t="s">
        <v>16121</v>
      </c>
      <c r="J1491" t="s">
        <v>16122</v>
      </c>
      <c r="K1491" t="s">
        <v>15862</v>
      </c>
      <c r="L1491" t="s">
        <v>1263</v>
      </c>
      <c r="M1491">
        <v>8</v>
      </c>
      <c r="P1491" s="2" t="s">
        <v>16123</v>
      </c>
      <c r="Q1491" t="s">
        <v>47</v>
      </c>
      <c r="S1491">
        <v>0.50247240000000004</v>
      </c>
      <c r="T1491">
        <v>2.3076923999999999E-2</v>
      </c>
      <c r="U1491">
        <v>0.43900812</v>
      </c>
      <c r="V1491">
        <v>3.4558404000000001E-2</v>
      </c>
      <c r="W1491">
        <v>0.40243408000000003</v>
      </c>
      <c r="X1491">
        <v>2.2163314999999999E-2</v>
      </c>
      <c r="Y1491">
        <v>-0.2</v>
      </c>
      <c r="Z1491">
        <v>0.17799999999999999</v>
      </c>
      <c r="AA1491">
        <v>0.16400000000000001</v>
      </c>
      <c r="AB1491">
        <v>0.65800000000000003</v>
      </c>
      <c r="AC1491">
        <v>5.16E-2</v>
      </c>
      <c r="AD1491" t="s">
        <v>48</v>
      </c>
      <c r="AE1491" t="s">
        <v>48</v>
      </c>
      <c r="AF1491" t="s">
        <v>48</v>
      </c>
    </row>
    <row r="1492" spans="1:32" hidden="1" outlineLevel="1" x14ac:dyDescent="0.2">
      <c r="A1492" t="s">
        <v>16124</v>
      </c>
      <c r="B1492" t="s">
        <v>16125</v>
      </c>
      <c r="C1492" t="s">
        <v>16126</v>
      </c>
      <c r="J1492" t="s">
        <v>16127</v>
      </c>
      <c r="K1492" t="s">
        <v>15862</v>
      </c>
      <c r="L1492" t="s">
        <v>1263</v>
      </c>
      <c r="M1492">
        <v>4</v>
      </c>
      <c r="P1492" s="2" t="s">
        <v>16128</v>
      </c>
      <c r="Q1492" t="s">
        <v>16129</v>
      </c>
      <c r="S1492">
        <v>0.1140901</v>
      </c>
      <c r="T1492">
        <v>3.2806395999999999E-3</v>
      </c>
      <c r="U1492">
        <v>2.2218295999999998E-2</v>
      </c>
      <c r="V1492">
        <v>1.9676208000000001E-2</v>
      </c>
      <c r="W1492">
        <v>4.090862E-2</v>
      </c>
      <c r="X1492">
        <v>7.2753434000000002E-3</v>
      </c>
      <c r="Y1492">
        <v>-7.4999999999999997E-2</v>
      </c>
      <c r="Z1492">
        <v>0</v>
      </c>
      <c r="AA1492">
        <v>0.40300000000000002</v>
      </c>
      <c r="AB1492">
        <v>0.59699999999999998</v>
      </c>
      <c r="AC1492">
        <v>-0.40229999999999999</v>
      </c>
      <c r="AD1492" t="s">
        <v>48</v>
      </c>
      <c r="AE1492" t="s">
        <v>48</v>
      </c>
      <c r="AF1492" t="s">
        <v>48</v>
      </c>
    </row>
    <row r="1493" spans="1:32" hidden="1" outlineLevel="1" x14ac:dyDescent="0.2">
      <c r="A1493" t="s">
        <v>16130</v>
      </c>
      <c r="B1493" t="s">
        <v>16131</v>
      </c>
      <c r="C1493" t="s">
        <v>16132</v>
      </c>
      <c r="J1493" t="s">
        <v>16133</v>
      </c>
      <c r="K1493" t="s">
        <v>15872</v>
      </c>
      <c r="L1493" t="s">
        <v>1263</v>
      </c>
      <c r="M1493">
        <v>14</v>
      </c>
      <c r="P1493" s="2" t="s">
        <v>16134</v>
      </c>
      <c r="Q1493" t="s">
        <v>47</v>
      </c>
      <c r="S1493">
        <v>5.7005897E-2</v>
      </c>
      <c r="T1493">
        <v>2.0694733000000002E-3</v>
      </c>
      <c r="U1493">
        <v>3.1140719000000001E-2</v>
      </c>
      <c r="V1493">
        <v>6.3636309999999998E-3</v>
      </c>
      <c r="W1493">
        <v>1.9805799999999998E-2</v>
      </c>
      <c r="X1493">
        <v>7.1976690000000003E-3</v>
      </c>
      <c r="Y1493">
        <v>-0.28020833333333328</v>
      </c>
      <c r="Z1493">
        <v>5.5E-2</v>
      </c>
      <c r="AA1493">
        <v>8.5000000000000006E-2</v>
      </c>
      <c r="AB1493">
        <v>0.85899999999999999</v>
      </c>
      <c r="AC1493">
        <v>-0.2263</v>
      </c>
      <c r="AD1493" t="s">
        <v>48</v>
      </c>
      <c r="AE1493" t="s">
        <v>48</v>
      </c>
      <c r="AF1493" t="s">
        <v>48</v>
      </c>
    </row>
    <row r="1494" spans="1:32" hidden="1" outlineLevel="1" x14ac:dyDescent="0.2">
      <c r="A1494" t="s">
        <v>16135</v>
      </c>
      <c r="B1494" t="s">
        <v>16136</v>
      </c>
      <c r="C1494" t="s">
        <v>16137</v>
      </c>
      <c r="J1494" t="s">
        <v>16138</v>
      </c>
      <c r="K1494" t="s">
        <v>15881</v>
      </c>
      <c r="L1494" t="s">
        <v>1263</v>
      </c>
      <c r="M1494">
        <v>46</v>
      </c>
      <c r="P1494" s="2" t="s">
        <v>16139</v>
      </c>
      <c r="Q1494" t="s">
        <v>47</v>
      </c>
      <c r="S1494">
        <v>0.14950263999999999</v>
      </c>
      <c r="T1494">
        <v>2.5939941000000001E-3</v>
      </c>
      <c r="U1494">
        <v>3.3395279999999999E-2</v>
      </c>
      <c r="V1494">
        <v>7.2515799999999997E-3</v>
      </c>
      <c r="W1494">
        <v>7.3968030000000004E-2</v>
      </c>
      <c r="X1494">
        <v>6.3044110000000002E-3</v>
      </c>
      <c r="Y1494">
        <v>0</v>
      </c>
      <c r="Z1494">
        <v>0.152</v>
      </c>
      <c r="AA1494">
        <v>0</v>
      </c>
      <c r="AB1494">
        <v>0.84799999999999998</v>
      </c>
      <c r="AC1494">
        <v>0.36120000000000002</v>
      </c>
      <c r="AD1494" t="s">
        <v>48</v>
      </c>
      <c r="AE1494" t="s">
        <v>48</v>
      </c>
      <c r="AF1494" t="s">
        <v>48</v>
      </c>
    </row>
    <row r="1495" spans="1:32" hidden="1" outlineLevel="1" x14ac:dyDescent="0.2">
      <c r="A1495" t="s">
        <v>16140</v>
      </c>
      <c r="B1495" t="s">
        <v>16141</v>
      </c>
      <c r="C1495" t="s">
        <v>10035</v>
      </c>
      <c r="J1495" t="s">
        <v>16142</v>
      </c>
      <c r="K1495" t="s">
        <v>15905</v>
      </c>
      <c r="L1495" t="s">
        <v>1263</v>
      </c>
      <c r="M1495">
        <v>9</v>
      </c>
      <c r="P1495" s="2" t="s">
        <v>16143</v>
      </c>
      <c r="Q1495" t="s">
        <v>10038</v>
      </c>
      <c r="S1495">
        <v>0.15048122</v>
      </c>
      <c r="T1495">
        <v>3.414154E-3</v>
      </c>
      <c r="U1495">
        <v>8.2581155000000003E-2</v>
      </c>
      <c r="V1495">
        <v>4.2732526000000002E-3</v>
      </c>
      <c r="W1495">
        <v>6.1101942999999999E-2</v>
      </c>
      <c r="X1495">
        <v>7.3400719999999996E-3</v>
      </c>
      <c r="Y1495">
        <v>0.75</v>
      </c>
      <c r="Z1495">
        <v>0.48799999999999999</v>
      </c>
      <c r="AA1495">
        <v>0</v>
      </c>
      <c r="AB1495">
        <v>0.51200000000000001</v>
      </c>
      <c r="AC1495">
        <v>0.86219999999999997</v>
      </c>
      <c r="AD1495" t="s">
        <v>48</v>
      </c>
      <c r="AE1495" t="s">
        <v>48</v>
      </c>
      <c r="AF1495" t="s">
        <v>48</v>
      </c>
    </row>
    <row r="1496" spans="1:32" hidden="1" outlineLevel="1" x14ac:dyDescent="0.2">
      <c r="A1496" t="s">
        <v>16144</v>
      </c>
      <c r="B1496" t="s">
        <v>16145</v>
      </c>
      <c r="C1496" t="s">
        <v>16146</v>
      </c>
      <c r="J1496" t="s">
        <v>16147</v>
      </c>
      <c r="K1496" t="s">
        <v>15928</v>
      </c>
      <c r="L1496" t="s">
        <v>1263</v>
      </c>
      <c r="M1496">
        <v>5</v>
      </c>
      <c r="P1496" s="2" t="s">
        <v>16148</v>
      </c>
      <c r="Q1496" t="s">
        <v>47</v>
      </c>
      <c r="S1496">
        <v>3.6162964999999998E-2</v>
      </c>
      <c r="T1496">
        <v>1.0585785000000001E-3</v>
      </c>
      <c r="U1496">
        <v>1.2858665999999999E-2</v>
      </c>
      <c r="V1496">
        <v>2.7193425000000002E-3</v>
      </c>
      <c r="W1496">
        <v>1.7743195999999999E-2</v>
      </c>
      <c r="X1496">
        <v>6.4532872999999999E-3</v>
      </c>
      <c r="Y1496">
        <v>0</v>
      </c>
      <c r="Z1496">
        <v>0</v>
      </c>
      <c r="AA1496">
        <v>0.216</v>
      </c>
      <c r="AB1496">
        <v>0.78400000000000003</v>
      </c>
      <c r="AC1496">
        <v>-0.29599999999999999</v>
      </c>
      <c r="AD1496" t="s">
        <v>48</v>
      </c>
      <c r="AE1496" t="s">
        <v>48</v>
      </c>
      <c r="AF1496" t="s">
        <v>48</v>
      </c>
    </row>
    <row r="1497" spans="1:32" hidden="1" outlineLevel="1" x14ac:dyDescent="0.2">
      <c r="A1497" t="s">
        <v>16149</v>
      </c>
      <c r="B1497" t="s">
        <v>16150</v>
      </c>
      <c r="C1497" t="s">
        <v>16151</v>
      </c>
      <c r="J1497" t="s">
        <v>16152</v>
      </c>
      <c r="K1497" t="s">
        <v>15946</v>
      </c>
      <c r="L1497" t="s">
        <v>1263</v>
      </c>
      <c r="M1497">
        <v>3</v>
      </c>
      <c r="P1497" s="2" t="s">
        <v>16153</v>
      </c>
      <c r="Q1497" t="s">
        <v>47</v>
      </c>
      <c r="S1497">
        <v>3.4984488000000001E-2</v>
      </c>
      <c r="T1497">
        <v>1.3923645000000001E-3</v>
      </c>
      <c r="U1497">
        <v>2.3857940000000001E-2</v>
      </c>
      <c r="V1497">
        <v>5.6976700000000002E-3</v>
      </c>
      <c r="W1497">
        <v>1.5872926999999998E-2</v>
      </c>
      <c r="X1497">
        <v>7.0293739999999997E-3</v>
      </c>
      <c r="Y1497">
        <v>0.13351648351648349</v>
      </c>
      <c r="Z1497">
        <v>0.182</v>
      </c>
      <c r="AA1497">
        <v>4.2999999999999997E-2</v>
      </c>
      <c r="AB1497">
        <v>0.77500000000000002</v>
      </c>
      <c r="AC1497">
        <v>0.96919999999999995</v>
      </c>
      <c r="AD1497" t="s">
        <v>48</v>
      </c>
      <c r="AE1497" t="s">
        <v>48</v>
      </c>
      <c r="AF1497" t="s">
        <v>48</v>
      </c>
    </row>
    <row r="1498" spans="1:32" hidden="1" outlineLevel="1" x14ac:dyDescent="0.2">
      <c r="A1498" t="s">
        <v>16154</v>
      </c>
      <c r="B1498" t="s">
        <v>16155</v>
      </c>
      <c r="C1498" t="s">
        <v>16156</v>
      </c>
      <c r="J1498" t="s">
        <v>16157</v>
      </c>
      <c r="K1498" t="s">
        <v>15950</v>
      </c>
      <c r="L1498" t="s">
        <v>1263</v>
      </c>
      <c r="M1498">
        <v>1</v>
      </c>
      <c r="P1498" s="2" t="s">
        <v>16158</v>
      </c>
      <c r="Q1498" t="s">
        <v>47</v>
      </c>
      <c r="S1498">
        <v>1.5393426E-2</v>
      </c>
      <c r="T1498">
        <v>8.7261200000000004E-4</v>
      </c>
      <c r="U1498">
        <v>1.1816808999999999E-2</v>
      </c>
      <c r="V1498">
        <v>2.2661188E-3</v>
      </c>
      <c r="W1498">
        <v>8.1018800000000005E-3</v>
      </c>
      <c r="X1498">
        <v>7.0164282999999996E-3</v>
      </c>
      <c r="Y1498">
        <v>0.2</v>
      </c>
      <c r="Z1498">
        <v>0.36499999999999999</v>
      </c>
      <c r="AA1498">
        <v>0</v>
      </c>
      <c r="AB1498">
        <v>0.63500000000000001</v>
      </c>
      <c r="AC1498">
        <v>0.31819999999999998</v>
      </c>
      <c r="AD1498" t="s">
        <v>48</v>
      </c>
      <c r="AE1498" t="s">
        <v>48</v>
      </c>
      <c r="AF1498" t="s">
        <v>48</v>
      </c>
    </row>
    <row r="1499" spans="1:32" hidden="1" outlineLevel="1" x14ac:dyDescent="0.2">
      <c r="A1499" t="s">
        <v>16159</v>
      </c>
      <c r="B1499" t="s">
        <v>16160</v>
      </c>
      <c r="C1499" t="s">
        <v>16161</v>
      </c>
      <c r="J1499" t="s">
        <v>16162</v>
      </c>
      <c r="K1499" t="s">
        <v>15955</v>
      </c>
      <c r="L1499" t="s">
        <v>1263</v>
      </c>
      <c r="M1499">
        <v>5</v>
      </c>
      <c r="P1499" s="2" t="s">
        <v>16163</v>
      </c>
      <c r="Q1499" t="s">
        <v>47</v>
      </c>
      <c r="S1499">
        <v>8.1625134000000002E-2</v>
      </c>
      <c r="T1499">
        <v>2.0122527999999998E-3</v>
      </c>
      <c r="U1499">
        <v>2.4609445000000001E-2</v>
      </c>
      <c r="V1499">
        <v>1.0137413E-2</v>
      </c>
      <c r="W1499">
        <v>2.212623E-2</v>
      </c>
      <c r="X1499">
        <v>8.3368959999999999E-3</v>
      </c>
      <c r="Y1499">
        <v>0.23749999999999999</v>
      </c>
      <c r="Z1499">
        <v>0.13100000000000001</v>
      </c>
      <c r="AA1499">
        <v>0.115</v>
      </c>
      <c r="AB1499">
        <v>0.754</v>
      </c>
      <c r="AC1499">
        <v>0.1045</v>
      </c>
      <c r="AD1499" t="s">
        <v>48</v>
      </c>
      <c r="AE1499" t="s">
        <v>48</v>
      </c>
      <c r="AF1499" t="s">
        <v>48</v>
      </c>
    </row>
    <row r="1500" spans="1:32" hidden="1" outlineLevel="1" x14ac:dyDescent="0.2">
      <c r="A1500" t="s">
        <v>16164</v>
      </c>
      <c r="B1500" t="s">
        <v>16165</v>
      </c>
      <c r="C1500" t="s">
        <v>15154</v>
      </c>
      <c r="J1500" t="s">
        <v>16166</v>
      </c>
      <c r="K1500" t="s">
        <v>15955</v>
      </c>
      <c r="L1500" t="s">
        <v>1263</v>
      </c>
      <c r="M1500">
        <v>2</v>
      </c>
      <c r="P1500" s="2" t="s">
        <v>16167</v>
      </c>
      <c r="Q1500" t="s">
        <v>10150</v>
      </c>
      <c r="S1500">
        <v>0.32867760000000001</v>
      </c>
      <c r="T1500">
        <v>7.4386597E-3</v>
      </c>
      <c r="U1500">
        <v>2.9323419999999999E-2</v>
      </c>
      <c r="V1500">
        <v>2.4198212E-2</v>
      </c>
      <c r="W1500">
        <v>0.33998605999999998</v>
      </c>
      <c r="X1500">
        <v>1.0265814999999999E-2</v>
      </c>
      <c r="Y1500">
        <v>-0.1333333333333333</v>
      </c>
      <c r="Z1500">
        <v>8.2000000000000003E-2</v>
      </c>
      <c r="AA1500">
        <v>0.13200000000000001</v>
      </c>
      <c r="AB1500">
        <v>0.78600000000000003</v>
      </c>
      <c r="AC1500">
        <v>-0.56720000000000004</v>
      </c>
      <c r="AD1500" t="s">
        <v>48</v>
      </c>
      <c r="AE1500" t="s">
        <v>48</v>
      </c>
      <c r="AF1500" t="s">
        <v>48</v>
      </c>
    </row>
    <row r="1501" spans="1:32" hidden="1" outlineLevel="1" x14ac:dyDescent="0.2">
      <c r="A1501" t="s">
        <v>16168</v>
      </c>
      <c r="B1501" t="s">
        <v>16169</v>
      </c>
      <c r="C1501" t="s">
        <v>14898</v>
      </c>
      <c r="J1501" t="s">
        <v>16170</v>
      </c>
      <c r="K1501" t="s">
        <v>15959</v>
      </c>
      <c r="L1501" t="s">
        <v>1263</v>
      </c>
      <c r="M1501">
        <v>2</v>
      </c>
      <c r="P1501" s="2" t="s">
        <v>16171</v>
      </c>
      <c r="Q1501" t="s">
        <v>47</v>
      </c>
      <c r="S1501">
        <v>0.30502358000000002</v>
      </c>
      <c r="T1501">
        <v>4.8828125E-3</v>
      </c>
      <c r="U1501">
        <v>3.5900343000000001E-2</v>
      </c>
      <c r="V1501">
        <v>3.5331827000000003E-2</v>
      </c>
      <c r="W1501">
        <v>0.25205972999999998</v>
      </c>
      <c r="X1501">
        <v>6.045496E-3</v>
      </c>
      <c r="Y1501">
        <v>0.18333333333333329</v>
      </c>
      <c r="Z1501">
        <v>0.189</v>
      </c>
      <c r="AA1501">
        <v>0.16900000000000001</v>
      </c>
      <c r="AB1501">
        <v>0.64200000000000002</v>
      </c>
      <c r="AC1501">
        <v>0.15479999999999999</v>
      </c>
      <c r="AD1501" t="s">
        <v>48</v>
      </c>
      <c r="AE1501" t="s">
        <v>48</v>
      </c>
      <c r="AF1501" t="s">
        <v>48</v>
      </c>
    </row>
    <row r="1502" spans="1:32" hidden="1" outlineLevel="1" x14ac:dyDescent="0.2">
      <c r="A1502" t="s">
        <v>16172</v>
      </c>
      <c r="B1502" t="s">
        <v>16173</v>
      </c>
      <c r="C1502" t="s">
        <v>16174</v>
      </c>
      <c r="J1502" t="s">
        <v>16175</v>
      </c>
      <c r="K1502" t="s">
        <v>15963</v>
      </c>
      <c r="L1502" t="s">
        <v>1263</v>
      </c>
      <c r="M1502">
        <v>9</v>
      </c>
      <c r="P1502" s="2" t="s">
        <v>16176</v>
      </c>
      <c r="Q1502" t="s">
        <v>47</v>
      </c>
      <c r="S1502">
        <v>0.123468354</v>
      </c>
      <c r="T1502">
        <v>2.7275085000000002E-3</v>
      </c>
      <c r="U1502">
        <v>3.5649835999999997E-2</v>
      </c>
      <c r="V1502">
        <v>1.0655382999999999E-2</v>
      </c>
      <c r="W1502">
        <v>6.7220719999999998E-2</v>
      </c>
      <c r="X1502">
        <v>7.754337E-3</v>
      </c>
      <c r="Y1502">
        <v>0.1431944444444444</v>
      </c>
      <c r="Z1502">
        <v>0.13</v>
      </c>
      <c r="AA1502">
        <v>0.13500000000000001</v>
      </c>
      <c r="AB1502">
        <v>0.73499999999999999</v>
      </c>
      <c r="AC1502">
        <v>0.31709999999999999</v>
      </c>
      <c r="AD1502" t="s">
        <v>48</v>
      </c>
      <c r="AE1502" t="s">
        <v>48</v>
      </c>
      <c r="AF1502" t="s">
        <v>48</v>
      </c>
    </row>
    <row r="1503" spans="1:32" hidden="1" outlineLevel="1" x14ac:dyDescent="0.2">
      <c r="A1503" t="s">
        <v>16177</v>
      </c>
      <c r="B1503" t="s">
        <v>16178</v>
      </c>
      <c r="C1503" t="s">
        <v>15034</v>
      </c>
      <c r="J1503" t="s">
        <v>16179</v>
      </c>
      <c r="K1503" t="s">
        <v>15967</v>
      </c>
      <c r="L1503" t="s">
        <v>1263</v>
      </c>
      <c r="M1503">
        <v>2</v>
      </c>
      <c r="P1503" s="2" t="s">
        <v>16180</v>
      </c>
      <c r="Q1503" t="s">
        <v>47</v>
      </c>
      <c r="S1503">
        <v>8.5582085000000002E-2</v>
      </c>
      <c r="T1503">
        <v>1.3160705999999999E-3</v>
      </c>
      <c r="U1503">
        <v>1.4498308999999999E-2</v>
      </c>
      <c r="V1503">
        <v>4.1437599999999998E-3</v>
      </c>
      <c r="W1503">
        <v>3.4121449999999998E-2</v>
      </c>
      <c r="X1503">
        <v>6.5439080000000002E-3</v>
      </c>
      <c r="Y1503">
        <v>0.23333333333333331</v>
      </c>
      <c r="Z1503">
        <v>9.6000000000000002E-2</v>
      </c>
      <c r="AA1503">
        <v>0.10199999999999999</v>
      </c>
      <c r="AB1503">
        <v>0.80100000000000005</v>
      </c>
      <c r="AC1503">
        <v>-4.9799999999999997E-2</v>
      </c>
      <c r="AD1503" t="s">
        <v>48</v>
      </c>
      <c r="AE1503" t="s">
        <v>48</v>
      </c>
      <c r="AF1503" t="s">
        <v>48</v>
      </c>
    </row>
    <row r="1504" spans="1:32" hidden="1" outlineLevel="1" x14ac:dyDescent="0.2">
      <c r="A1504" t="s">
        <v>16181</v>
      </c>
      <c r="B1504" t="s">
        <v>16182</v>
      </c>
      <c r="C1504" t="s">
        <v>15099</v>
      </c>
      <c r="J1504" t="s">
        <v>16183</v>
      </c>
      <c r="K1504" t="s">
        <v>15983</v>
      </c>
      <c r="L1504" t="s">
        <v>1263</v>
      </c>
      <c r="M1504">
        <v>0</v>
      </c>
      <c r="P1504" s="2" t="s">
        <v>16184</v>
      </c>
      <c r="Q1504" t="s">
        <v>47</v>
      </c>
      <c r="S1504">
        <v>3.7105742999999997E-2</v>
      </c>
      <c r="T1504">
        <v>1.449585E-3</v>
      </c>
      <c r="U1504">
        <v>1.6684500000000001E-2</v>
      </c>
      <c r="V1504">
        <v>2.8118371999999998E-3</v>
      </c>
      <c r="W1504">
        <v>1.5188923E-2</v>
      </c>
      <c r="X1504">
        <v>7.521313E-3</v>
      </c>
      <c r="Y1504">
        <v>0.65625</v>
      </c>
      <c r="Z1504">
        <v>0.39</v>
      </c>
      <c r="AA1504">
        <v>0</v>
      </c>
      <c r="AB1504">
        <v>0.61</v>
      </c>
      <c r="AC1504">
        <v>0.88200000000000001</v>
      </c>
      <c r="AD1504" t="s">
        <v>48</v>
      </c>
      <c r="AE1504" t="s">
        <v>48</v>
      </c>
      <c r="AF1504" t="s">
        <v>48</v>
      </c>
    </row>
    <row r="1505" spans="1:32" hidden="1" outlineLevel="1" x14ac:dyDescent="0.2">
      <c r="A1505" t="s">
        <v>16185</v>
      </c>
      <c r="B1505" t="s">
        <v>16186</v>
      </c>
      <c r="C1505" t="s">
        <v>15213</v>
      </c>
      <c r="J1505" t="s">
        <v>16187</v>
      </c>
      <c r="K1505" t="s">
        <v>15991</v>
      </c>
      <c r="L1505" t="s">
        <v>1263</v>
      </c>
      <c r="M1505">
        <v>1</v>
      </c>
      <c r="P1505" s="2" t="s">
        <v>16188</v>
      </c>
      <c r="Q1505" t="s">
        <v>47</v>
      </c>
      <c r="S1505">
        <v>0.28548008000000002</v>
      </c>
      <c r="T1505">
        <v>5.1879882999999998E-3</v>
      </c>
      <c r="U1505">
        <v>8.5167444999999994E-2</v>
      </c>
      <c r="V1505">
        <v>8.2875199999999996E-3</v>
      </c>
      <c r="W1505">
        <v>0.25404143000000001</v>
      </c>
      <c r="X1505">
        <v>7.0811570000000002E-3</v>
      </c>
      <c r="Y1505">
        <v>6.7837301587301585E-2</v>
      </c>
      <c r="Z1505">
        <v>0.13</v>
      </c>
      <c r="AA1505">
        <v>0.13100000000000001</v>
      </c>
      <c r="AB1505">
        <v>0.73899999999999999</v>
      </c>
      <c r="AC1505">
        <v>0.21440000000000001</v>
      </c>
      <c r="AD1505" t="s">
        <v>48</v>
      </c>
      <c r="AE1505" t="s">
        <v>48</v>
      </c>
      <c r="AF1505" t="s">
        <v>48</v>
      </c>
    </row>
    <row r="1506" spans="1:32" hidden="1" outlineLevel="1" x14ac:dyDescent="0.2">
      <c r="A1506" t="s">
        <v>16189</v>
      </c>
      <c r="B1506" t="s">
        <v>16190</v>
      </c>
      <c r="C1506" t="s">
        <v>15293</v>
      </c>
      <c r="J1506" t="s">
        <v>16191</v>
      </c>
      <c r="K1506" t="s">
        <v>16000</v>
      </c>
      <c r="L1506" t="s">
        <v>1263</v>
      </c>
      <c r="M1506">
        <v>1</v>
      </c>
      <c r="P1506" s="2" t="s">
        <v>16192</v>
      </c>
      <c r="Q1506" t="s">
        <v>47</v>
      </c>
      <c r="S1506">
        <v>2.343543E-2</v>
      </c>
      <c r="T1506">
        <v>1.8501282E-3</v>
      </c>
      <c r="U1506">
        <v>1.9280603E-2</v>
      </c>
      <c r="V1506">
        <v>3.2373124000000001E-3</v>
      </c>
      <c r="W1506">
        <v>8.8238840000000006E-3</v>
      </c>
      <c r="X1506">
        <v>7.7931739999999999E-3</v>
      </c>
      <c r="Y1506">
        <v>1</v>
      </c>
      <c r="Z1506">
        <v>0.55200000000000005</v>
      </c>
      <c r="AA1506">
        <v>0</v>
      </c>
      <c r="AB1506">
        <v>0.44800000000000001</v>
      </c>
      <c r="AC1506">
        <v>0.57189999999999996</v>
      </c>
      <c r="AD1506" t="s">
        <v>48</v>
      </c>
      <c r="AE1506" t="s">
        <v>48</v>
      </c>
      <c r="AF1506" t="s">
        <v>48</v>
      </c>
    </row>
    <row r="1507" spans="1:32" hidden="1" outlineLevel="1" x14ac:dyDescent="0.2">
      <c r="A1507" t="s">
        <v>16193</v>
      </c>
      <c r="B1507" t="s">
        <v>16194</v>
      </c>
      <c r="C1507" t="s">
        <v>15308</v>
      </c>
      <c r="J1507" t="s">
        <v>16195</v>
      </c>
      <c r="K1507" t="s">
        <v>16004</v>
      </c>
      <c r="L1507" t="s">
        <v>1263</v>
      </c>
      <c r="M1507">
        <v>1</v>
      </c>
      <c r="P1507" s="2" t="s">
        <v>16196</v>
      </c>
      <c r="Q1507" t="s">
        <v>47</v>
      </c>
      <c r="S1507">
        <v>0.13735330000000001</v>
      </c>
      <c r="T1507">
        <v>3.1089783000000002E-3</v>
      </c>
      <c r="U1507">
        <v>2.9460055999999998E-2</v>
      </c>
      <c r="V1507">
        <v>0.10221587</v>
      </c>
      <c r="W1507">
        <v>2.8502204999999999E-2</v>
      </c>
      <c r="X1507">
        <v>7.6637166000000003E-3</v>
      </c>
      <c r="Y1507">
        <v>0</v>
      </c>
      <c r="Z1507">
        <v>0.13200000000000001</v>
      </c>
      <c r="AA1507">
        <v>0.11</v>
      </c>
      <c r="AB1507">
        <v>0.75800000000000001</v>
      </c>
      <c r="AC1507">
        <v>0.18820000000000001</v>
      </c>
      <c r="AD1507" t="s">
        <v>48</v>
      </c>
      <c r="AE1507" t="s">
        <v>48</v>
      </c>
      <c r="AF1507" t="s">
        <v>48</v>
      </c>
    </row>
    <row r="1508" spans="1:32" hidden="1" outlineLevel="1" x14ac:dyDescent="0.2">
      <c r="A1508" t="s">
        <v>16197</v>
      </c>
      <c r="B1508" t="s">
        <v>16198</v>
      </c>
      <c r="C1508" t="s">
        <v>513</v>
      </c>
      <c r="J1508" t="s">
        <v>3243</v>
      </c>
      <c r="K1508" t="s">
        <v>16012</v>
      </c>
      <c r="L1508" t="s">
        <v>1263</v>
      </c>
      <c r="M1508">
        <v>-2</v>
      </c>
      <c r="P1508" s="2" t="s">
        <v>16199</v>
      </c>
      <c r="Q1508" t="s">
        <v>47</v>
      </c>
      <c r="Y1508" t="s">
        <v>48</v>
      </c>
      <c r="Z1508" t="s">
        <v>48</v>
      </c>
      <c r="AA1508" t="s">
        <v>48</v>
      </c>
      <c r="AB1508" t="s">
        <v>48</v>
      </c>
      <c r="AC1508" t="s">
        <v>48</v>
      </c>
      <c r="AD1508" t="s">
        <v>48</v>
      </c>
      <c r="AE1508" t="s">
        <v>48</v>
      </c>
      <c r="AF1508" t="s">
        <v>48</v>
      </c>
    </row>
    <row r="1509" spans="1:32" hidden="1" outlineLevel="1" x14ac:dyDescent="0.2">
      <c r="A1509" t="s">
        <v>16200</v>
      </c>
      <c r="B1509" t="s">
        <v>16201</v>
      </c>
      <c r="C1509" t="s">
        <v>15326</v>
      </c>
      <c r="J1509" t="s">
        <v>16202</v>
      </c>
      <c r="K1509" t="s">
        <v>16016</v>
      </c>
      <c r="L1509" t="s">
        <v>1263</v>
      </c>
      <c r="M1509">
        <v>-4</v>
      </c>
      <c r="P1509" s="2" t="s">
        <v>16203</v>
      </c>
      <c r="Q1509" t="s">
        <v>47</v>
      </c>
      <c r="S1509">
        <v>0.45243697999999999</v>
      </c>
      <c r="T1509">
        <v>7.6293945E-3</v>
      </c>
      <c r="U1509">
        <v>0.14754629</v>
      </c>
      <c r="V1509">
        <v>7.4735670000000004E-3</v>
      </c>
      <c r="W1509">
        <v>0.48627715999999999</v>
      </c>
      <c r="X1509">
        <v>7.0811570000000002E-3</v>
      </c>
      <c r="Y1509">
        <v>0.31666666666666671</v>
      </c>
      <c r="Z1509">
        <v>0.22900000000000001</v>
      </c>
      <c r="AA1509">
        <v>0.11700000000000001</v>
      </c>
      <c r="AB1509">
        <v>0.65400000000000003</v>
      </c>
      <c r="AC1509">
        <v>0.34</v>
      </c>
      <c r="AD1509" t="s">
        <v>48</v>
      </c>
      <c r="AE1509" t="s">
        <v>48</v>
      </c>
      <c r="AF1509" t="s">
        <v>48</v>
      </c>
    </row>
    <row r="1510" spans="1:32" hidden="1" outlineLevel="1" x14ac:dyDescent="0.2">
      <c r="A1510" t="s">
        <v>16204</v>
      </c>
      <c r="B1510" t="s">
        <v>16205</v>
      </c>
      <c r="C1510" t="s">
        <v>15331</v>
      </c>
      <c r="J1510" t="s">
        <v>16206</v>
      </c>
      <c r="K1510" t="s">
        <v>16020</v>
      </c>
      <c r="L1510" t="s">
        <v>1263</v>
      </c>
      <c r="M1510">
        <v>-10</v>
      </c>
      <c r="P1510" s="2" t="s">
        <v>16207</v>
      </c>
      <c r="Q1510" t="s">
        <v>47</v>
      </c>
      <c r="S1510">
        <v>5.1563308000000002E-2</v>
      </c>
      <c r="T1510">
        <v>1.4114380000000001E-3</v>
      </c>
      <c r="U1510">
        <v>2.5497584E-2</v>
      </c>
      <c r="V1510">
        <v>2.7933380999999998E-3</v>
      </c>
      <c r="W1510">
        <v>2.4640026999999998E-2</v>
      </c>
      <c r="X1510">
        <v>6.3885584999999996E-3</v>
      </c>
      <c r="Y1510">
        <v>-7.6136363636363655E-2</v>
      </c>
      <c r="Z1510">
        <v>0.03</v>
      </c>
      <c r="AA1510">
        <v>8.1000000000000003E-2</v>
      </c>
      <c r="AB1510">
        <v>0.88900000000000001</v>
      </c>
      <c r="AC1510">
        <v>-0.90800000000000003</v>
      </c>
      <c r="AD1510" t="s">
        <v>48</v>
      </c>
      <c r="AE1510" t="s">
        <v>48</v>
      </c>
      <c r="AF1510" t="s">
        <v>48</v>
      </c>
    </row>
    <row r="1511" spans="1:32" hidden="1" outlineLevel="1" x14ac:dyDescent="0.2">
      <c r="A1511" t="s">
        <v>16208</v>
      </c>
      <c r="B1511" t="s">
        <v>16209</v>
      </c>
      <c r="C1511" t="s">
        <v>15331</v>
      </c>
      <c r="J1511" t="s">
        <v>16210</v>
      </c>
      <c r="K1511" t="s">
        <v>16024</v>
      </c>
      <c r="L1511" t="s">
        <v>1263</v>
      </c>
      <c r="M1511">
        <v>-4</v>
      </c>
      <c r="P1511" s="2" t="s">
        <v>16211</v>
      </c>
      <c r="Q1511" t="s">
        <v>47</v>
      </c>
      <c r="S1511">
        <v>2.4613906000000001E-2</v>
      </c>
      <c r="T1511">
        <v>8.9168549999999998E-4</v>
      </c>
      <c r="U1511">
        <v>1.3644326999999999E-2</v>
      </c>
      <c r="V1511">
        <v>1.1321344000000001E-2</v>
      </c>
      <c r="W1511">
        <v>1.05148945E-2</v>
      </c>
      <c r="X1511">
        <v>6.2979385000000001E-3</v>
      </c>
      <c r="Y1511">
        <v>0.20909090909090911</v>
      </c>
      <c r="Z1511">
        <v>0.09</v>
      </c>
      <c r="AA1511">
        <v>2.9000000000000001E-2</v>
      </c>
      <c r="AB1511">
        <v>0.88200000000000001</v>
      </c>
      <c r="AC1511">
        <v>0.7994</v>
      </c>
      <c r="AD1511" t="s">
        <v>48</v>
      </c>
      <c r="AE1511" t="s">
        <v>48</v>
      </c>
      <c r="AF1511" t="s">
        <v>48</v>
      </c>
    </row>
    <row r="1512" spans="1:32" hidden="1" outlineLevel="1" x14ac:dyDescent="0.2">
      <c r="A1512" t="s">
        <v>16212</v>
      </c>
      <c r="B1512" t="s">
        <v>16213</v>
      </c>
      <c r="C1512" t="s">
        <v>16214</v>
      </c>
      <c r="J1512" t="s">
        <v>16215</v>
      </c>
      <c r="K1512" t="s">
        <v>16033</v>
      </c>
      <c r="L1512" t="s">
        <v>1263</v>
      </c>
      <c r="M1512">
        <v>6</v>
      </c>
      <c r="P1512" s="2" t="s">
        <v>16216</v>
      </c>
      <c r="Q1512" t="s">
        <v>47</v>
      </c>
      <c r="S1512">
        <v>3.4277401999999998E-2</v>
      </c>
      <c r="T1512">
        <v>1.9168854E-3</v>
      </c>
      <c r="U1512">
        <v>1.7026092999999999E-2</v>
      </c>
      <c r="V1512">
        <v>3.1078199999999999E-3</v>
      </c>
      <c r="W1512">
        <v>1.40109155E-2</v>
      </c>
      <c r="X1512">
        <v>7.365964E-3</v>
      </c>
      <c r="Y1512">
        <v>0</v>
      </c>
      <c r="Z1512">
        <v>0.41799999999999998</v>
      </c>
      <c r="AA1512">
        <v>0</v>
      </c>
      <c r="AB1512">
        <v>0.58199999999999996</v>
      </c>
      <c r="AC1512">
        <v>0.80159999999999998</v>
      </c>
      <c r="AD1512" t="s">
        <v>48</v>
      </c>
      <c r="AE1512" t="s">
        <v>48</v>
      </c>
      <c r="AF1512" t="s">
        <v>48</v>
      </c>
    </row>
    <row r="1513" spans="1:32" hidden="1" outlineLevel="1" x14ac:dyDescent="0.2">
      <c r="A1513" t="s">
        <v>16217</v>
      </c>
      <c r="B1513" t="s">
        <v>16218</v>
      </c>
      <c r="C1513" t="s">
        <v>16219</v>
      </c>
      <c r="J1513" t="s">
        <v>16220</v>
      </c>
      <c r="K1513" t="s">
        <v>16042</v>
      </c>
      <c r="L1513" t="s">
        <v>1263</v>
      </c>
      <c r="M1513">
        <v>3</v>
      </c>
      <c r="P1513" s="2" t="s">
        <v>16221</v>
      </c>
      <c r="Q1513" t="s">
        <v>10280</v>
      </c>
      <c r="S1513">
        <v>5.3789820000000002E-2</v>
      </c>
      <c r="T1513">
        <v>2.2506713999999998E-3</v>
      </c>
      <c r="U1513">
        <v>2.1808385999999999E-2</v>
      </c>
      <c r="V1513">
        <v>2.9413297000000001E-3</v>
      </c>
      <c r="W1513">
        <v>1.7356456999999999E-2</v>
      </c>
      <c r="X1513">
        <v>1.0757755000000001E-2</v>
      </c>
      <c r="Y1513">
        <v>-0.1944444444444445</v>
      </c>
      <c r="Z1513">
        <v>0</v>
      </c>
      <c r="AA1513">
        <v>0</v>
      </c>
      <c r="AB1513">
        <v>1</v>
      </c>
      <c r="AC1513">
        <v>0</v>
      </c>
      <c r="AD1513" t="s">
        <v>48</v>
      </c>
      <c r="AE1513" t="s">
        <v>48</v>
      </c>
      <c r="AF1513" t="s">
        <v>48</v>
      </c>
    </row>
    <row r="1514" spans="1:32" hidden="1" outlineLevel="1" x14ac:dyDescent="0.2">
      <c r="A1514" t="s">
        <v>16222</v>
      </c>
      <c r="B1514" t="s">
        <v>16223</v>
      </c>
      <c r="C1514" t="s">
        <v>15788</v>
      </c>
      <c r="J1514" t="s">
        <v>16224</v>
      </c>
      <c r="K1514" t="s">
        <v>16047</v>
      </c>
      <c r="L1514" t="s">
        <v>1263</v>
      </c>
      <c r="M1514">
        <v>1</v>
      </c>
      <c r="P1514" s="2" t="s">
        <v>16225</v>
      </c>
      <c r="Q1514" t="s">
        <v>47</v>
      </c>
      <c r="S1514">
        <v>4.7852449999999998E-2</v>
      </c>
      <c r="T1514">
        <v>2.5749206999999999E-3</v>
      </c>
      <c r="U1514">
        <v>2.3584666000000001E-2</v>
      </c>
      <c r="V1514">
        <v>4.2547536999999998E-3</v>
      </c>
      <c r="W1514">
        <v>1.2946909E-2</v>
      </c>
      <c r="X1514">
        <v>1.1974656E-2</v>
      </c>
      <c r="Y1514">
        <v>0</v>
      </c>
      <c r="Z1514">
        <v>0</v>
      </c>
      <c r="AA1514">
        <v>0</v>
      </c>
      <c r="AB1514">
        <v>1</v>
      </c>
      <c r="AC1514">
        <v>0</v>
      </c>
      <c r="AD1514" t="s">
        <v>48</v>
      </c>
      <c r="AE1514" t="s">
        <v>48</v>
      </c>
      <c r="AF1514" t="s">
        <v>48</v>
      </c>
    </row>
    <row r="1515" spans="1:32" hidden="1" outlineLevel="1" x14ac:dyDescent="0.2">
      <c r="A1515" t="s">
        <v>16226</v>
      </c>
      <c r="B1515" t="s">
        <v>16227</v>
      </c>
      <c r="C1515" t="s">
        <v>16228</v>
      </c>
      <c r="J1515" t="s">
        <v>16229</v>
      </c>
      <c r="K1515" t="s">
        <v>16067</v>
      </c>
      <c r="L1515" t="s">
        <v>1263</v>
      </c>
      <c r="M1515">
        <v>135</v>
      </c>
      <c r="P1515" s="2" t="s">
        <v>16230</v>
      </c>
      <c r="Q1515" t="s">
        <v>47</v>
      </c>
      <c r="S1515">
        <v>2.2374802999999999E-2</v>
      </c>
      <c r="T1515">
        <v>9.965897E-4</v>
      </c>
      <c r="U1515">
        <v>1.2790346500000001E-2</v>
      </c>
      <c r="V1515">
        <v>1.9886347000000002E-3</v>
      </c>
      <c r="W1515">
        <v>1.07048955E-2</v>
      </c>
      <c r="X1515">
        <v>6.7057298E-3</v>
      </c>
      <c r="Y1515">
        <v>0.43125000000000002</v>
      </c>
      <c r="Z1515">
        <v>7.2999999999999995E-2</v>
      </c>
      <c r="AA1515">
        <v>4.8000000000000001E-2</v>
      </c>
      <c r="AB1515">
        <v>0.878</v>
      </c>
      <c r="AC1515">
        <v>0.22439999999999999</v>
      </c>
      <c r="AD1515" t="s">
        <v>48</v>
      </c>
      <c r="AE1515" t="s">
        <v>48</v>
      </c>
      <c r="AF1515" t="s">
        <v>48</v>
      </c>
    </row>
    <row r="1516" spans="1:32" hidden="1" outlineLevel="1" x14ac:dyDescent="0.2">
      <c r="A1516" t="s">
        <v>16231</v>
      </c>
      <c r="B1516" t="s">
        <v>16232</v>
      </c>
      <c r="C1516" t="s">
        <v>16233</v>
      </c>
      <c r="J1516" t="s">
        <v>16234</v>
      </c>
      <c r="K1516" t="s">
        <v>16067</v>
      </c>
      <c r="L1516" t="s">
        <v>1263</v>
      </c>
      <c r="M1516">
        <v>21</v>
      </c>
      <c r="P1516" s="2" t="s">
        <v>16235</v>
      </c>
      <c r="Q1516" t="s">
        <v>47</v>
      </c>
      <c r="S1516">
        <v>5.6016336999999999E-2</v>
      </c>
      <c r="T1516">
        <v>1.9645690000000002E-3</v>
      </c>
      <c r="U1516">
        <v>2.6454043E-2</v>
      </c>
      <c r="V1516">
        <v>9.9894219999999995E-3</v>
      </c>
      <c r="W1516">
        <v>2.4768940999999999E-2</v>
      </c>
      <c r="X1516">
        <v>6.5374350000000003E-3</v>
      </c>
      <c r="Y1516">
        <v>0.26104761904761908</v>
      </c>
      <c r="Z1516">
        <v>0.154</v>
      </c>
      <c r="AA1516">
        <v>0.06</v>
      </c>
      <c r="AB1516">
        <v>0.78600000000000003</v>
      </c>
      <c r="AC1516">
        <v>0.95079999999999998</v>
      </c>
      <c r="AD1516" t="s">
        <v>48</v>
      </c>
      <c r="AE1516" t="s">
        <v>48</v>
      </c>
      <c r="AF1516" t="s">
        <v>48</v>
      </c>
    </row>
    <row r="1517" spans="1:32" hidden="1" outlineLevel="1" x14ac:dyDescent="0.2">
      <c r="A1517" t="s">
        <v>16236</v>
      </c>
      <c r="B1517" t="s">
        <v>16237</v>
      </c>
      <c r="C1517" t="s">
        <v>15845</v>
      </c>
      <c r="J1517" t="s">
        <v>16238</v>
      </c>
      <c r="K1517" t="s">
        <v>16104</v>
      </c>
      <c r="L1517" t="s">
        <v>1263</v>
      </c>
      <c r="M1517">
        <v>3</v>
      </c>
      <c r="P1517" s="2" t="s">
        <v>16239</v>
      </c>
      <c r="Q1517" t="s">
        <v>47</v>
      </c>
      <c r="S1517">
        <v>5.7253289999999998E-2</v>
      </c>
      <c r="T1517">
        <v>1.6880034999999999E-3</v>
      </c>
      <c r="U1517">
        <v>1.7504321E-2</v>
      </c>
      <c r="V1517">
        <v>6.6226159999999996E-3</v>
      </c>
      <c r="W1517">
        <v>2.6186979999999999E-2</v>
      </c>
      <c r="X1517">
        <v>6.738094E-3</v>
      </c>
      <c r="Y1517">
        <v>0.54999999999999993</v>
      </c>
      <c r="Z1517">
        <v>0.10199999999999999</v>
      </c>
      <c r="AA1517">
        <v>0</v>
      </c>
      <c r="AB1517">
        <v>0.89800000000000002</v>
      </c>
      <c r="AC1517">
        <v>0.80700000000000005</v>
      </c>
      <c r="AD1517" t="s">
        <v>48</v>
      </c>
      <c r="AE1517" t="s">
        <v>48</v>
      </c>
      <c r="AF1517" t="s">
        <v>48</v>
      </c>
    </row>
    <row r="1518" spans="1:32" hidden="1" outlineLevel="1" x14ac:dyDescent="0.2">
      <c r="A1518" t="s">
        <v>16240</v>
      </c>
      <c r="B1518" t="s">
        <v>16241</v>
      </c>
      <c r="C1518" t="s">
        <v>15864</v>
      </c>
      <c r="J1518" t="s">
        <v>16242</v>
      </c>
      <c r="K1518" t="s">
        <v>16119</v>
      </c>
      <c r="L1518" t="s">
        <v>1263</v>
      </c>
      <c r="M1518">
        <v>1</v>
      </c>
      <c r="P1518" s="2" t="s">
        <v>16243</v>
      </c>
      <c r="Q1518" t="s">
        <v>47</v>
      </c>
      <c r="S1518">
        <v>0.1104733</v>
      </c>
      <c r="T1518">
        <v>3.2806395999999999E-3</v>
      </c>
      <c r="U1518">
        <v>2.0510335000000001E-2</v>
      </c>
      <c r="V1518">
        <v>8.4182753999999999E-2</v>
      </c>
      <c r="W1518">
        <v>3.0375287000000001E-2</v>
      </c>
      <c r="X1518">
        <v>7.9873605000000004E-3</v>
      </c>
      <c r="Y1518">
        <v>6.8749999999999992E-2</v>
      </c>
      <c r="Z1518">
        <v>0.189</v>
      </c>
      <c r="AA1518">
        <v>6.0999999999999999E-2</v>
      </c>
      <c r="AB1518">
        <v>0.75</v>
      </c>
      <c r="AC1518">
        <v>0.68079999999999996</v>
      </c>
      <c r="AD1518" t="s">
        <v>48</v>
      </c>
      <c r="AE1518" t="s">
        <v>48</v>
      </c>
      <c r="AF1518" t="s">
        <v>48</v>
      </c>
    </row>
    <row r="1519" spans="1:32" hidden="1" outlineLevel="1" x14ac:dyDescent="0.2">
      <c r="A1519" t="s">
        <v>16244</v>
      </c>
      <c r="B1519" t="s">
        <v>16245</v>
      </c>
      <c r="C1519" t="s">
        <v>16246</v>
      </c>
      <c r="J1519" t="s">
        <v>16247</v>
      </c>
      <c r="K1519" t="s">
        <v>16130</v>
      </c>
      <c r="L1519" t="s">
        <v>1263</v>
      </c>
      <c r="M1519">
        <v>8</v>
      </c>
      <c r="P1519" s="2" t="s">
        <v>16248</v>
      </c>
      <c r="Q1519" t="s">
        <v>10060</v>
      </c>
      <c r="S1519">
        <v>0.51980775999999995</v>
      </c>
      <c r="T1519">
        <v>2.3833759999999999E-2</v>
      </c>
      <c r="U1519">
        <v>0.67509039999999998</v>
      </c>
      <c r="V1519">
        <v>2.1384520000000001E-2</v>
      </c>
      <c r="W1519">
        <v>0.27763805000000003</v>
      </c>
      <c r="X1519">
        <v>7.8061199999999997E-3</v>
      </c>
      <c r="Y1519">
        <v>6.6666666666666666E-2</v>
      </c>
      <c r="Z1519">
        <v>0.23100000000000001</v>
      </c>
      <c r="AA1519">
        <v>0.104</v>
      </c>
      <c r="AB1519">
        <v>0.66500000000000004</v>
      </c>
      <c r="AC1519">
        <v>0.93379999999999996</v>
      </c>
      <c r="AD1519" t="s">
        <v>48</v>
      </c>
      <c r="AE1519" t="s">
        <v>48</v>
      </c>
      <c r="AF1519" t="s">
        <v>48</v>
      </c>
    </row>
    <row r="1520" spans="1:32" hidden="1" outlineLevel="1" x14ac:dyDescent="0.2">
      <c r="A1520" t="s">
        <v>16249</v>
      </c>
      <c r="B1520" t="s">
        <v>16250</v>
      </c>
      <c r="C1520" t="s">
        <v>15883</v>
      </c>
      <c r="J1520" t="s">
        <v>16251</v>
      </c>
      <c r="K1520" t="s">
        <v>16135</v>
      </c>
      <c r="L1520" t="s">
        <v>1263</v>
      </c>
      <c r="M1520">
        <v>9</v>
      </c>
      <c r="P1520" s="2" t="s">
        <v>16252</v>
      </c>
      <c r="Q1520" t="s">
        <v>10060</v>
      </c>
      <c r="Y1520" t="s">
        <v>48</v>
      </c>
      <c r="Z1520" t="s">
        <v>48</v>
      </c>
      <c r="AA1520" t="s">
        <v>48</v>
      </c>
      <c r="AB1520" t="s">
        <v>48</v>
      </c>
      <c r="AC1520" t="s">
        <v>48</v>
      </c>
      <c r="AD1520" t="s">
        <v>48</v>
      </c>
      <c r="AE1520" t="s">
        <v>48</v>
      </c>
      <c r="AF1520" t="s">
        <v>48</v>
      </c>
    </row>
    <row r="1521" spans="1:32" hidden="1" outlineLevel="1" x14ac:dyDescent="0.2">
      <c r="A1521" t="s">
        <v>16253</v>
      </c>
      <c r="B1521" t="s">
        <v>16254</v>
      </c>
      <c r="C1521" t="s">
        <v>12241</v>
      </c>
      <c r="J1521" t="s">
        <v>16255</v>
      </c>
      <c r="K1521" t="s">
        <v>16140</v>
      </c>
      <c r="L1521" t="s">
        <v>1263</v>
      </c>
      <c r="M1521">
        <v>8</v>
      </c>
      <c r="P1521" s="2" t="s">
        <v>16256</v>
      </c>
      <c r="Q1521" t="s">
        <v>12244</v>
      </c>
      <c r="S1521">
        <v>2.343543E-2</v>
      </c>
      <c r="T1521">
        <v>1.0061263999999999E-3</v>
      </c>
      <c r="U1521">
        <v>1.9348921000000002E-2</v>
      </c>
      <c r="V1521">
        <v>2.6823444999999999E-3</v>
      </c>
      <c r="W1521">
        <v>1.0400894000000001E-2</v>
      </c>
      <c r="X1521">
        <v>6.3238297999999998E-3</v>
      </c>
      <c r="Y1521">
        <v>0.21249999999999999</v>
      </c>
      <c r="Z1521">
        <v>0.159</v>
      </c>
      <c r="AA1521">
        <v>0.11</v>
      </c>
      <c r="AB1521">
        <v>0.73099999999999998</v>
      </c>
      <c r="AC1521">
        <v>0.59450000000000003</v>
      </c>
      <c r="AD1521" t="s">
        <v>48</v>
      </c>
      <c r="AE1521" t="s">
        <v>48</v>
      </c>
      <c r="AF1521" t="s">
        <v>48</v>
      </c>
    </row>
    <row r="1522" spans="1:32" hidden="1" outlineLevel="1" x14ac:dyDescent="0.2">
      <c r="A1522" t="s">
        <v>16257</v>
      </c>
      <c r="B1522" t="s">
        <v>16258</v>
      </c>
      <c r="C1522" t="s">
        <v>1212</v>
      </c>
      <c r="J1522" t="s">
        <v>16259</v>
      </c>
      <c r="K1522" t="s">
        <v>16164</v>
      </c>
      <c r="L1522" t="s">
        <v>1263</v>
      </c>
      <c r="M1522">
        <v>4</v>
      </c>
      <c r="P1522" s="2" t="s">
        <v>16260</v>
      </c>
      <c r="Q1522" t="s">
        <v>47</v>
      </c>
      <c r="S1522">
        <v>0.52272605999999999</v>
      </c>
      <c r="T1522">
        <v>4.8457387999999997E-2</v>
      </c>
      <c r="U1522">
        <v>0.46810679999999999</v>
      </c>
      <c r="V1522">
        <v>5.8401883000000002E-2</v>
      </c>
      <c r="W1522">
        <v>0.51309439999999995</v>
      </c>
      <c r="X1522">
        <v>2.0436686999999999E-2</v>
      </c>
      <c r="Y1522">
        <v>-6.0401002506265671E-2</v>
      </c>
      <c r="Z1522">
        <v>8.5999999999999993E-2</v>
      </c>
      <c r="AA1522">
        <v>0.128</v>
      </c>
      <c r="AB1522">
        <v>0.78500000000000003</v>
      </c>
      <c r="AC1522">
        <v>-0.76839999999999997</v>
      </c>
      <c r="AD1522" t="s">
        <v>48</v>
      </c>
      <c r="AE1522" t="s">
        <v>48</v>
      </c>
      <c r="AF1522" t="s">
        <v>48</v>
      </c>
    </row>
    <row r="1523" spans="1:32" hidden="1" outlineLevel="1" x14ac:dyDescent="0.2">
      <c r="A1523" t="s">
        <v>16261</v>
      </c>
      <c r="B1523" t="s">
        <v>16262</v>
      </c>
      <c r="C1523" t="s">
        <v>1212</v>
      </c>
      <c r="J1523" t="s">
        <v>16263</v>
      </c>
      <c r="K1523" t="s">
        <v>16172</v>
      </c>
      <c r="L1523" t="s">
        <v>1263</v>
      </c>
      <c r="M1523">
        <v>4</v>
      </c>
      <c r="P1523" s="2" t="s">
        <v>16264</v>
      </c>
      <c r="Q1523" t="s">
        <v>47</v>
      </c>
      <c r="S1523">
        <v>6.9754264999999996E-2</v>
      </c>
      <c r="T1523">
        <v>1.6975403000000001E-3</v>
      </c>
      <c r="U1523">
        <v>2.3516347999999999E-2</v>
      </c>
      <c r="V1523">
        <v>6.6226159999999996E-3</v>
      </c>
      <c r="W1523">
        <v>3.0375287000000001E-2</v>
      </c>
      <c r="X1523">
        <v>6.6086366000000004E-3</v>
      </c>
      <c r="Y1523">
        <v>6.0714285714285679E-2</v>
      </c>
      <c r="Z1523">
        <v>0.107</v>
      </c>
      <c r="AA1523">
        <v>8.5000000000000006E-2</v>
      </c>
      <c r="AB1523">
        <v>0.80800000000000005</v>
      </c>
      <c r="AC1523">
        <v>0.52200000000000002</v>
      </c>
      <c r="AD1523" t="s">
        <v>48</v>
      </c>
      <c r="AE1523" t="s">
        <v>48</v>
      </c>
      <c r="AF1523" t="s">
        <v>48</v>
      </c>
    </row>
    <row r="1524" spans="1:32" hidden="1" outlineLevel="1" x14ac:dyDescent="0.2">
      <c r="A1524" t="s">
        <v>16265</v>
      </c>
      <c r="B1524" t="s">
        <v>16266</v>
      </c>
      <c r="C1524" t="s">
        <v>1212</v>
      </c>
      <c r="J1524" t="s">
        <v>16267</v>
      </c>
      <c r="K1524" t="s">
        <v>16177</v>
      </c>
      <c r="L1524" t="s">
        <v>1263</v>
      </c>
      <c r="M1524">
        <v>3</v>
      </c>
      <c r="P1524" s="2" t="s">
        <v>16268</v>
      </c>
      <c r="Q1524" t="s">
        <v>47</v>
      </c>
      <c r="S1524">
        <v>7.1337044000000002E-2</v>
      </c>
      <c r="T1524">
        <v>1.783371E-3</v>
      </c>
      <c r="U1524">
        <v>2.5360946999999998E-2</v>
      </c>
      <c r="V1524">
        <v>4.4212440000000004E-3</v>
      </c>
      <c r="W1524">
        <v>2.2835250000000001E-2</v>
      </c>
      <c r="X1524">
        <v>6.2526283000000002E-3</v>
      </c>
      <c r="Y1524">
        <v>0.15833333333333341</v>
      </c>
      <c r="Z1524">
        <v>0.253</v>
      </c>
      <c r="AA1524">
        <v>0.16200000000000001</v>
      </c>
      <c r="AB1524">
        <v>0.58399999999999996</v>
      </c>
      <c r="AC1524">
        <v>0.42109999999999997</v>
      </c>
      <c r="AD1524" t="s">
        <v>48</v>
      </c>
      <c r="AE1524" t="s">
        <v>48</v>
      </c>
      <c r="AF1524" t="s">
        <v>48</v>
      </c>
    </row>
    <row r="1525" spans="1:32" hidden="1" outlineLevel="1" x14ac:dyDescent="0.2">
      <c r="A1525" t="s">
        <v>16269</v>
      </c>
      <c r="B1525" t="s">
        <v>16270</v>
      </c>
      <c r="C1525" t="s">
        <v>1212</v>
      </c>
      <c r="J1525" t="s">
        <v>16271</v>
      </c>
      <c r="K1525" t="s">
        <v>16185</v>
      </c>
      <c r="L1525" t="s">
        <v>1263</v>
      </c>
      <c r="M1525">
        <v>2</v>
      </c>
      <c r="P1525" s="2" t="s">
        <v>16272</v>
      </c>
      <c r="Q1525" t="s">
        <v>47</v>
      </c>
      <c r="S1525">
        <v>3.8284220000000001E-2</v>
      </c>
      <c r="T1525">
        <v>2.2411345999999999E-3</v>
      </c>
      <c r="U1525">
        <v>2.6180768E-2</v>
      </c>
      <c r="V1525">
        <v>4.8837172999999998E-3</v>
      </c>
      <c r="W1525">
        <v>1.3250912E-2</v>
      </c>
      <c r="X1525">
        <v>7.7154995000000004E-3</v>
      </c>
      <c r="Y1525">
        <v>0.41666666666666669</v>
      </c>
      <c r="Z1525">
        <v>0.56499999999999995</v>
      </c>
      <c r="AA1525">
        <v>0</v>
      </c>
      <c r="AB1525">
        <v>0.435</v>
      </c>
      <c r="AC1525">
        <v>0.93920000000000003</v>
      </c>
      <c r="AD1525" t="s">
        <v>48</v>
      </c>
      <c r="AE1525" t="s">
        <v>48</v>
      </c>
      <c r="AF1525" t="s">
        <v>48</v>
      </c>
    </row>
    <row r="1526" spans="1:32" hidden="1" outlineLevel="1" x14ac:dyDescent="0.2">
      <c r="A1526" t="s">
        <v>16273</v>
      </c>
      <c r="B1526" t="s">
        <v>16274</v>
      </c>
      <c r="C1526" t="s">
        <v>16013</v>
      </c>
      <c r="J1526" t="s">
        <v>16275</v>
      </c>
      <c r="K1526" t="s">
        <v>16197</v>
      </c>
      <c r="L1526" t="s">
        <v>1263</v>
      </c>
      <c r="M1526">
        <v>-2</v>
      </c>
      <c r="P1526" s="2" t="s">
        <v>16276</v>
      </c>
      <c r="Q1526" t="s">
        <v>47</v>
      </c>
      <c r="S1526">
        <v>9.9900189999999993E-3</v>
      </c>
      <c r="T1526">
        <v>1.1730194000000001E-3</v>
      </c>
      <c r="U1526">
        <v>1.3029462E-2</v>
      </c>
      <c r="V1526">
        <v>3.0893209999999999E-3</v>
      </c>
      <c r="W1526">
        <v>6.9143726000000004E-3</v>
      </c>
      <c r="X1526">
        <v>7.9355780000000004E-3</v>
      </c>
      <c r="Y1526">
        <v>0.3</v>
      </c>
      <c r="Z1526">
        <v>0.64700000000000002</v>
      </c>
      <c r="AA1526">
        <v>0</v>
      </c>
      <c r="AB1526">
        <v>0.35299999999999998</v>
      </c>
      <c r="AC1526">
        <v>0.66959999999999997</v>
      </c>
      <c r="AD1526" t="s">
        <v>48</v>
      </c>
      <c r="AE1526" t="s">
        <v>48</v>
      </c>
      <c r="AF1526" t="s">
        <v>48</v>
      </c>
    </row>
    <row r="1527" spans="1:32" hidden="1" outlineLevel="1" x14ac:dyDescent="0.2">
      <c r="A1527" t="s">
        <v>16277</v>
      </c>
      <c r="B1527" t="s">
        <v>16278</v>
      </c>
      <c r="C1527" t="s">
        <v>16279</v>
      </c>
      <c r="J1527" t="s">
        <v>16280</v>
      </c>
      <c r="K1527" t="s">
        <v>16208</v>
      </c>
      <c r="L1527" t="s">
        <v>1263</v>
      </c>
      <c r="M1527">
        <v>3</v>
      </c>
      <c r="P1527" s="2" t="s">
        <v>16281</v>
      </c>
      <c r="Q1527" t="s">
        <v>47</v>
      </c>
      <c r="S1527">
        <v>2.1667718999999998E-2</v>
      </c>
      <c r="T1527">
        <v>1.3637542999999999E-3</v>
      </c>
      <c r="U1527">
        <v>1.9690513999999999E-2</v>
      </c>
      <c r="V1527">
        <v>1.0433395E-2</v>
      </c>
      <c r="W1527">
        <v>9.6408889999999997E-3</v>
      </c>
      <c r="X1527">
        <v>7.3271270000000001E-3</v>
      </c>
      <c r="Y1527">
        <v>-2.3701298701298671E-2</v>
      </c>
      <c r="Z1527">
        <v>6.6000000000000003E-2</v>
      </c>
      <c r="AA1527">
        <v>2.5999999999999999E-2</v>
      </c>
      <c r="AB1527">
        <v>0.90800000000000003</v>
      </c>
      <c r="AC1527">
        <v>0.54110000000000003</v>
      </c>
      <c r="AD1527" t="s">
        <v>48</v>
      </c>
      <c r="AE1527" t="s">
        <v>48</v>
      </c>
      <c r="AF1527" t="s">
        <v>48</v>
      </c>
    </row>
    <row r="1528" spans="1:32" hidden="1" outlineLevel="1" x14ac:dyDescent="0.2">
      <c r="A1528" t="s">
        <v>16282</v>
      </c>
      <c r="B1528" t="s">
        <v>16283</v>
      </c>
      <c r="C1528" t="s">
        <v>16044</v>
      </c>
      <c r="J1528" t="s">
        <v>16284</v>
      </c>
      <c r="K1528" t="s">
        <v>16217</v>
      </c>
      <c r="L1528" t="s">
        <v>1263</v>
      </c>
      <c r="M1528">
        <v>1</v>
      </c>
      <c r="P1528" s="2" t="s">
        <v>16285</v>
      </c>
      <c r="Q1528" t="s">
        <v>47</v>
      </c>
      <c r="Y1528" t="s">
        <v>48</v>
      </c>
      <c r="Z1528" t="s">
        <v>48</v>
      </c>
      <c r="AA1528" t="s">
        <v>48</v>
      </c>
      <c r="AB1528" t="s">
        <v>48</v>
      </c>
      <c r="AC1528" t="s">
        <v>48</v>
      </c>
      <c r="AD1528" t="s">
        <v>48</v>
      </c>
      <c r="AE1528" t="s">
        <v>48</v>
      </c>
      <c r="AF1528" t="s">
        <v>48</v>
      </c>
    </row>
    <row r="1529" spans="1:32" hidden="1" outlineLevel="1" x14ac:dyDescent="0.2">
      <c r="A1529" t="s">
        <v>16286</v>
      </c>
      <c r="B1529" t="s">
        <v>16287</v>
      </c>
      <c r="C1529" t="s">
        <v>16288</v>
      </c>
      <c r="J1529" t="s">
        <v>16289</v>
      </c>
      <c r="K1529" t="s">
        <v>16226</v>
      </c>
      <c r="L1529" t="s">
        <v>1263</v>
      </c>
      <c r="M1529">
        <v>35</v>
      </c>
      <c r="P1529" s="2" t="s">
        <v>16290</v>
      </c>
      <c r="Q1529" t="s">
        <v>47</v>
      </c>
      <c r="S1529">
        <v>1.9477395000000002E-2</v>
      </c>
      <c r="T1529">
        <v>1.3256073E-3</v>
      </c>
      <c r="U1529">
        <v>1.5693881999999999E-2</v>
      </c>
      <c r="V1529">
        <v>4.8837172999999998E-3</v>
      </c>
      <c r="W1529">
        <v>8.842885E-3</v>
      </c>
      <c r="X1529">
        <v>7.3789097000000001E-3</v>
      </c>
      <c r="Y1529">
        <v>0</v>
      </c>
      <c r="Z1529">
        <v>0</v>
      </c>
      <c r="AA1529">
        <v>0</v>
      </c>
      <c r="AB1529">
        <v>1</v>
      </c>
      <c r="AC1529">
        <v>0</v>
      </c>
      <c r="AD1529" t="s">
        <v>48</v>
      </c>
      <c r="AE1529" t="s">
        <v>48</v>
      </c>
      <c r="AF1529" t="s">
        <v>48</v>
      </c>
    </row>
    <row r="1530" spans="1:32" hidden="1" outlineLevel="1" x14ac:dyDescent="0.2">
      <c r="A1530" t="s">
        <v>16291</v>
      </c>
      <c r="B1530" t="s">
        <v>16292</v>
      </c>
      <c r="C1530" t="s">
        <v>16293</v>
      </c>
      <c r="J1530" t="s">
        <v>16294</v>
      </c>
      <c r="K1530" t="s">
        <v>16257</v>
      </c>
      <c r="L1530" t="s">
        <v>1263</v>
      </c>
      <c r="M1530">
        <v>1</v>
      </c>
      <c r="P1530" s="2" t="s">
        <v>16295</v>
      </c>
      <c r="Q1530" t="s">
        <v>47</v>
      </c>
      <c r="S1530">
        <v>0.11223002999999999</v>
      </c>
      <c r="T1530">
        <v>3.0136108000000002E-3</v>
      </c>
      <c r="U1530">
        <v>7.0470260000000007E-2</v>
      </c>
      <c r="V1530">
        <v>4.5507363999999998E-3</v>
      </c>
      <c r="W1530">
        <v>3.2909457000000003E-2</v>
      </c>
      <c r="X1530">
        <v>8.6605399999999996E-3</v>
      </c>
      <c r="Y1530">
        <v>0.1111111111111111</v>
      </c>
      <c r="Z1530">
        <v>5.8999999999999997E-2</v>
      </c>
      <c r="AA1530">
        <v>0.245</v>
      </c>
      <c r="AB1530">
        <v>0.69599999999999995</v>
      </c>
      <c r="AC1530">
        <v>-0.76180000000000003</v>
      </c>
      <c r="AD1530" t="s">
        <v>48</v>
      </c>
      <c r="AE1530" t="s">
        <v>48</v>
      </c>
      <c r="AF1530" t="s">
        <v>48</v>
      </c>
    </row>
    <row r="1531" spans="1:32" hidden="1" outlineLevel="1" x14ac:dyDescent="0.2">
      <c r="A1531" t="s">
        <v>16296</v>
      </c>
      <c r="B1531" t="s">
        <v>16297</v>
      </c>
      <c r="C1531" t="s">
        <v>16174</v>
      </c>
      <c r="J1531" t="s">
        <v>16298</v>
      </c>
      <c r="K1531" t="s">
        <v>16261</v>
      </c>
      <c r="L1531" t="s">
        <v>1263</v>
      </c>
      <c r="M1531">
        <v>2</v>
      </c>
      <c r="P1531" s="2" t="s">
        <v>16299</v>
      </c>
      <c r="Q1531" t="s">
        <v>47</v>
      </c>
      <c r="S1531">
        <v>1.0618321999999999E-2</v>
      </c>
      <c r="T1531">
        <v>6.3896180000000001E-4</v>
      </c>
      <c r="U1531">
        <v>1.2209640000000001E-2</v>
      </c>
      <c r="V1531">
        <v>2.7563404000000001E-3</v>
      </c>
      <c r="W1531">
        <v>7.9118790000000001E-3</v>
      </c>
      <c r="X1531">
        <v>6.6927844000000004E-3</v>
      </c>
      <c r="Y1531">
        <v>0.35714285714285721</v>
      </c>
      <c r="Z1531">
        <v>0.26600000000000001</v>
      </c>
      <c r="AA1531">
        <v>3.2000000000000001E-2</v>
      </c>
      <c r="AB1531">
        <v>0.70199999999999996</v>
      </c>
      <c r="AC1531">
        <v>0.94320000000000004</v>
      </c>
      <c r="AD1531" t="s">
        <v>48</v>
      </c>
      <c r="AE1531" t="s">
        <v>48</v>
      </c>
      <c r="AF1531" t="s">
        <v>48</v>
      </c>
    </row>
    <row r="1532" spans="1:32" hidden="1" outlineLevel="1" x14ac:dyDescent="0.2">
      <c r="A1532" t="s">
        <v>16300</v>
      </c>
      <c r="B1532" t="s">
        <v>16301</v>
      </c>
      <c r="C1532" t="s">
        <v>15034</v>
      </c>
      <c r="J1532" t="s">
        <v>16302</v>
      </c>
      <c r="K1532" t="s">
        <v>16265</v>
      </c>
      <c r="L1532" t="s">
        <v>1263</v>
      </c>
      <c r="M1532">
        <v>4</v>
      </c>
      <c r="P1532" s="2" t="s">
        <v>16303</v>
      </c>
      <c r="Q1532" t="s">
        <v>47</v>
      </c>
      <c r="S1532">
        <v>5.7253289999999998E-2</v>
      </c>
      <c r="T1532">
        <v>1.2302399E-3</v>
      </c>
      <c r="U1532">
        <v>1.6821137E-2</v>
      </c>
      <c r="V1532">
        <v>5.0317086000000004E-3</v>
      </c>
      <c r="W1532">
        <v>2.5413504E-2</v>
      </c>
      <c r="X1532">
        <v>6.1231706999999996E-3</v>
      </c>
      <c r="Y1532">
        <v>0.25</v>
      </c>
      <c r="Z1532">
        <v>0.13400000000000001</v>
      </c>
      <c r="AA1532">
        <v>0</v>
      </c>
      <c r="AB1532">
        <v>0.86599999999999999</v>
      </c>
      <c r="AC1532">
        <v>0.54990000000000006</v>
      </c>
      <c r="AD1532" t="s">
        <v>48</v>
      </c>
      <c r="AE1532" t="s">
        <v>48</v>
      </c>
      <c r="AF1532" t="s">
        <v>48</v>
      </c>
    </row>
    <row r="1533" spans="1:32" hidden="1" outlineLevel="1" x14ac:dyDescent="0.2">
      <c r="A1533" t="s">
        <v>16304</v>
      </c>
      <c r="B1533" t="s">
        <v>16305</v>
      </c>
      <c r="C1533" t="s">
        <v>513</v>
      </c>
      <c r="J1533" t="s">
        <v>3243</v>
      </c>
      <c r="K1533" t="s">
        <v>16273</v>
      </c>
      <c r="L1533" t="s">
        <v>1263</v>
      </c>
      <c r="M1533">
        <v>-4</v>
      </c>
      <c r="P1533" s="2" t="s">
        <v>16306</v>
      </c>
      <c r="Q1533" t="s">
        <v>47</v>
      </c>
      <c r="Y1533" t="s">
        <v>48</v>
      </c>
      <c r="Z1533" t="s">
        <v>48</v>
      </c>
      <c r="AA1533" t="s">
        <v>48</v>
      </c>
      <c r="AB1533" t="s">
        <v>48</v>
      </c>
      <c r="AC1533" t="s">
        <v>48</v>
      </c>
      <c r="AD1533" t="s">
        <v>48</v>
      </c>
      <c r="AE1533" t="s">
        <v>48</v>
      </c>
      <c r="AF1533" t="s">
        <v>48</v>
      </c>
    </row>
    <row r="1534" spans="1:32" hidden="1" outlineLevel="1" x14ac:dyDescent="0.2">
      <c r="A1534" t="s">
        <v>16307</v>
      </c>
      <c r="B1534" t="s">
        <v>16308</v>
      </c>
      <c r="C1534" t="s">
        <v>16228</v>
      </c>
      <c r="J1534" t="s">
        <v>16309</v>
      </c>
      <c r="K1534" t="s">
        <v>16286</v>
      </c>
      <c r="L1534" t="s">
        <v>1263</v>
      </c>
      <c r="M1534">
        <v>1</v>
      </c>
      <c r="P1534" s="2" t="s">
        <v>16310</v>
      </c>
      <c r="Q1534" t="s">
        <v>47</v>
      </c>
      <c r="Y1534" t="s">
        <v>48</v>
      </c>
      <c r="Z1534" t="s">
        <v>48</v>
      </c>
      <c r="AA1534" t="s">
        <v>48</v>
      </c>
      <c r="AB1534" t="s">
        <v>48</v>
      </c>
      <c r="AC1534" t="s">
        <v>48</v>
      </c>
      <c r="AD1534" t="s">
        <v>48</v>
      </c>
      <c r="AE1534" t="s">
        <v>48</v>
      </c>
      <c r="AF1534" t="s">
        <v>48</v>
      </c>
    </row>
    <row r="1535" spans="1:32" hidden="1" outlineLevel="1" x14ac:dyDescent="0.2">
      <c r="A1535" t="s">
        <v>16311</v>
      </c>
      <c r="B1535" t="s">
        <v>16312</v>
      </c>
      <c r="C1535" t="s">
        <v>1212</v>
      </c>
      <c r="J1535" t="s">
        <v>16313</v>
      </c>
      <c r="K1535" t="s">
        <v>16296</v>
      </c>
      <c r="L1535" t="s">
        <v>1263</v>
      </c>
      <c r="M1535">
        <v>5</v>
      </c>
      <c r="P1535" s="2" t="s">
        <v>16314</v>
      </c>
      <c r="Q1535" t="s">
        <v>47</v>
      </c>
      <c r="S1535">
        <v>3.0506282999999999E-2</v>
      </c>
      <c r="T1535">
        <v>1.1014938000000001E-3</v>
      </c>
      <c r="U1535">
        <v>1.6411226000000001E-2</v>
      </c>
      <c r="V1535">
        <v>2.2383702E-3</v>
      </c>
      <c r="W1535">
        <v>1.6936934000000001E-2</v>
      </c>
      <c r="X1535">
        <v>6.9646452999999999E-3</v>
      </c>
      <c r="Y1535">
        <v>0.18333333333333329</v>
      </c>
      <c r="Z1535">
        <v>0.20200000000000001</v>
      </c>
      <c r="AA1535">
        <v>0.03</v>
      </c>
      <c r="AB1535">
        <v>0.76800000000000002</v>
      </c>
      <c r="AC1535">
        <v>0.94320000000000004</v>
      </c>
      <c r="AD1535" t="s">
        <v>48</v>
      </c>
      <c r="AE1535" t="s">
        <v>48</v>
      </c>
      <c r="AF1535" t="s">
        <v>48</v>
      </c>
    </row>
    <row r="1536" spans="1:32" hidden="1" outlineLevel="1" x14ac:dyDescent="0.2">
      <c r="A1536" t="s">
        <v>16315</v>
      </c>
      <c r="B1536" t="s">
        <v>16316</v>
      </c>
      <c r="C1536" t="s">
        <v>1212</v>
      </c>
      <c r="J1536" t="s">
        <v>16317</v>
      </c>
      <c r="K1536" t="s">
        <v>16300</v>
      </c>
      <c r="L1536" t="s">
        <v>1263</v>
      </c>
      <c r="M1536">
        <v>4</v>
      </c>
      <c r="P1536" s="2" t="s">
        <v>16318</v>
      </c>
      <c r="Q1536" t="s">
        <v>47</v>
      </c>
      <c r="S1536">
        <v>3.5220183000000002E-2</v>
      </c>
      <c r="T1536">
        <v>9.7751619999999996E-4</v>
      </c>
      <c r="U1536">
        <v>1.6616182E-2</v>
      </c>
      <c r="V1536">
        <v>3.0338243000000002E-3</v>
      </c>
      <c r="W1536">
        <v>1.6708932999999999E-2</v>
      </c>
      <c r="X1536">
        <v>6.2526283000000002E-3</v>
      </c>
      <c r="Y1536">
        <v>0.1053571428571428</v>
      </c>
      <c r="Z1536">
        <v>7.8E-2</v>
      </c>
      <c r="AA1536">
        <v>8.5999999999999993E-2</v>
      </c>
      <c r="AB1536">
        <v>0.83599999999999997</v>
      </c>
      <c r="AC1536">
        <v>-0.1779</v>
      </c>
      <c r="AD1536" t="s">
        <v>48</v>
      </c>
      <c r="AE1536" t="s">
        <v>48</v>
      </c>
      <c r="AF1536" t="s">
        <v>48</v>
      </c>
    </row>
    <row r="1537" spans="1:32" hidden="1" outlineLevel="1" x14ac:dyDescent="0.2">
      <c r="A1537" t="s">
        <v>16319</v>
      </c>
      <c r="B1537" t="s">
        <v>16320</v>
      </c>
      <c r="C1537" t="s">
        <v>16321</v>
      </c>
      <c r="J1537" t="s">
        <v>16322</v>
      </c>
      <c r="K1537" t="s">
        <v>16304</v>
      </c>
      <c r="L1537" t="s">
        <v>1263</v>
      </c>
      <c r="M1537">
        <v>3</v>
      </c>
      <c r="P1537" s="2" t="s">
        <v>16323</v>
      </c>
      <c r="Q1537" t="s">
        <v>47</v>
      </c>
      <c r="S1537">
        <v>8.1625134000000002E-2</v>
      </c>
      <c r="T1537">
        <v>3.1280518E-3</v>
      </c>
      <c r="U1537">
        <v>3.7653890000000002E-2</v>
      </c>
      <c r="V1537">
        <v>6.2896360000000004E-3</v>
      </c>
      <c r="W1537">
        <v>1.7678739999999998E-2</v>
      </c>
      <c r="X1537">
        <v>7.6637166000000003E-3</v>
      </c>
      <c r="Y1537">
        <v>0.2</v>
      </c>
      <c r="Z1537">
        <v>0</v>
      </c>
      <c r="AA1537">
        <v>0</v>
      </c>
      <c r="AB1537">
        <v>1</v>
      </c>
      <c r="AC1537">
        <v>0</v>
      </c>
      <c r="AD1537" t="s">
        <v>48</v>
      </c>
      <c r="AE1537" t="s">
        <v>48</v>
      </c>
      <c r="AF1537" t="s">
        <v>48</v>
      </c>
    </row>
    <row r="1538" spans="1:32" hidden="1" outlineLevel="1" x14ac:dyDescent="0.2">
      <c r="A1538" t="s">
        <v>16324</v>
      </c>
      <c r="B1538" t="s">
        <v>16325</v>
      </c>
      <c r="C1538" t="s">
        <v>16013</v>
      </c>
      <c r="J1538" t="s">
        <v>16326</v>
      </c>
      <c r="K1538" t="s">
        <v>16304</v>
      </c>
      <c r="L1538" t="s">
        <v>1263</v>
      </c>
      <c r="M1538">
        <v>2</v>
      </c>
      <c r="P1538" s="2" t="s">
        <v>16327</v>
      </c>
      <c r="Q1538" t="s">
        <v>47</v>
      </c>
      <c r="S1538">
        <v>3.969839E-2</v>
      </c>
      <c r="T1538">
        <v>1.4877319E-3</v>
      </c>
      <c r="U1538">
        <v>2.2286615999999999E-2</v>
      </c>
      <c r="V1538">
        <v>4.0142676000000004E-3</v>
      </c>
      <c r="W1538">
        <v>1.5340924000000001E-2</v>
      </c>
      <c r="X1538">
        <v>6.8740249999999998E-3</v>
      </c>
      <c r="Y1538">
        <v>0.25409090909090909</v>
      </c>
      <c r="Z1538">
        <v>0.186</v>
      </c>
      <c r="AA1538">
        <v>0.154</v>
      </c>
      <c r="AB1538">
        <v>0.66</v>
      </c>
      <c r="AC1538">
        <v>0.4914</v>
      </c>
      <c r="AD1538" t="s">
        <v>48</v>
      </c>
      <c r="AE1538" t="s">
        <v>48</v>
      </c>
      <c r="AF1538" t="s">
        <v>48</v>
      </c>
    </row>
    <row r="1539" spans="1:32" hidden="1" outlineLevel="1" x14ac:dyDescent="0.2">
      <c r="A1539" t="s">
        <v>16328</v>
      </c>
      <c r="B1539" t="s">
        <v>16329</v>
      </c>
      <c r="C1539" t="s">
        <v>16174</v>
      </c>
      <c r="J1539" t="s">
        <v>16330</v>
      </c>
      <c r="K1539" t="s">
        <v>16311</v>
      </c>
      <c r="L1539" t="s">
        <v>1263</v>
      </c>
      <c r="M1539">
        <v>2</v>
      </c>
      <c r="P1539" s="2" t="s">
        <v>16331</v>
      </c>
      <c r="Q1539" t="s">
        <v>47</v>
      </c>
      <c r="S1539">
        <v>1.4450971E-2</v>
      </c>
      <c r="T1539">
        <v>1.206398E-3</v>
      </c>
      <c r="U1539">
        <v>1.3644326999999999E-2</v>
      </c>
      <c r="V1539">
        <v>3.385304E-3</v>
      </c>
      <c r="W1539">
        <v>8.8998840000000003E-3</v>
      </c>
      <c r="X1539">
        <v>8.2462760000000003E-3</v>
      </c>
      <c r="Y1539">
        <v>0.66666666666666663</v>
      </c>
      <c r="Z1539">
        <v>0.56299999999999994</v>
      </c>
      <c r="AA1539">
        <v>0</v>
      </c>
      <c r="AB1539">
        <v>0.437</v>
      </c>
      <c r="AC1539">
        <v>0.91690000000000005</v>
      </c>
      <c r="AD1539" t="s">
        <v>48</v>
      </c>
      <c r="AE1539" t="s">
        <v>48</v>
      </c>
      <c r="AF1539" t="s">
        <v>48</v>
      </c>
    </row>
    <row r="1540" spans="1:32" hidden="1" outlineLevel="1" x14ac:dyDescent="0.2">
      <c r="A1540" t="s">
        <v>16332</v>
      </c>
      <c r="B1540" t="s">
        <v>16333</v>
      </c>
      <c r="C1540" t="s">
        <v>15034</v>
      </c>
      <c r="J1540" t="s">
        <v>16334</v>
      </c>
      <c r="K1540" t="s">
        <v>16315</v>
      </c>
      <c r="L1540" t="s">
        <v>1263</v>
      </c>
      <c r="M1540">
        <v>9</v>
      </c>
      <c r="P1540" s="2" t="s">
        <v>16335</v>
      </c>
      <c r="Q1540" t="s">
        <v>47</v>
      </c>
      <c r="S1540">
        <v>8.6373480000000002E-2</v>
      </c>
      <c r="T1540">
        <v>1.4972687E-3</v>
      </c>
      <c r="U1540">
        <v>2.1125201E-2</v>
      </c>
      <c r="V1540">
        <v>4.069764E-3</v>
      </c>
      <c r="W1540">
        <v>3.1587280000000002E-2</v>
      </c>
      <c r="X1540">
        <v>6.2720470000000002E-3</v>
      </c>
      <c r="Y1540">
        <v>9.6666666666666651E-2</v>
      </c>
      <c r="Z1540">
        <v>0.18099999999999999</v>
      </c>
      <c r="AA1540">
        <v>8.3000000000000004E-2</v>
      </c>
      <c r="AB1540">
        <v>0.73599999999999999</v>
      </c>
      <c r="AC1540">
        <v>0.67649999999999999</v>
      </c>
      <c r="AD1540" t="s">
        <v>48</v>
      </c>
      <c r="AE1540" t="s">
        <v>48</v>
      </c>
      <c r="AF1540" t="s">
        <v>48</v>
      </c>
    </row>
    <row r="1541" spans="1:32" hidden="1" outlineLevel="1" x14ac:dyDescent="0.2">
      <c r="A1541" t="s">
        <v>16336</v>
      </c>
      <c r="B1541" t="s">
        <v>16337</v>
      </c>
      <c r="C1541" t="s">
        <v>513</v>
      </c>
      <c r="J1541" t="s">
        <v>3243</v>
      </c>
      <c r="K1541" t="s">
        <v>16319</v>
      </c>
      <c r="L1541" t="s">
        <v>1263</v>
      </c>
      <c r="M1541">
        <v>0</v>
      </c>
      <c r="P1541" s="2" t="s">
        <v>16338</v>
      </c>
      <c r="Q1541" t="s">
        <v>47</v>
      </c>
      <c r="Y1541" t="s">
        <v>48</v>
      </c>
      <c r="Z1541" t="s">
        <v>48</v>
      </c>
      <c r="AA1541" t="s">
        <v>48</v>
      </c>
      <c r="AB1541" t="s">
        <v>48</v>
      </c>
      <c r="AC1541" t="s">
        <v>48</v>
      </c>
      <c r="AD1541" t="s">
        <v>48</v>
      </c>
      <c r="AE1541" t="s">
        <v>48</v>
      </c>
      <c r="AF1541" t="s">
        <v>48</v>
      </c>
    </row>
    <row r="1542" spans="1:32" hidden="1" outlineLevel="1" x14ac:dyDescent="0.2">
      <c r="A1542" t="s">
        <v>16339</v>
      </c>
      <c r="B1542" t="s">
        <v>16340</v>
      </c>
      <c r="C1542" t="s">
        <v>16341</v>
      </c>
      <c r="J1542" t="s">
        <v>16342</v>
      </c>
      <c r="K1542" t="s">
        <v>16324</v>
      </c>
      <c r="L1542" t="s">
        <v>1263</v>
      </c>
      <c r="M1542">
        <v>1</v>
      </c>
      <c r="P1542" s="2" t="s">
        <v>16343</v>
      </c>
      <c r="Q1542" t="s">
        <v>10150</v>
      </c>
      <c r="S1542">
        <v>8.6373480000000002E-2</v>
      </c>
      <c r="T1542">
        <v>2.0694733000000002E-3</v>
      </c>
      <c r="U1542">
        <v>3.2142746999999999E-2</v>
      </c>
      <c r="V1542">
        <v>5.2536960000000004E-3</v>
      </c>
      <c r="W1542">
        <v>2.4382201999999999E-2</v>
      </c>
      <c r="X1542">
        <v>7.2623979999999998E-3</v>
      </c>
      <c r="Y1542">
        <v>-0.23571428571428571</v>
      </c>
      <c r="Z1542">
        <v>7.6999999999999999E-2</v>
      </c>
      <c r="AA1542">
        <v>0.14699999999999999</v>
      </c>
      <c r="AB1542">
        <v>0.77600000000000002</v>
      </c>
      <c r="AC1542">
        <v>-0.30780000000000002</v>
      </c>
      <c r="AD1542" t="s">
        <v>48</v>
      </c>
      <c r="AE1542" t="s">
        <v>48</v>
      </c>
      <c r="AF1542" t="s">
        <v>48</v>
      </c>
    </row>
    <row r="1543" spans="1:32" hidden="1" outlineLevel="1" x14ac:dyDescent="0.2">
      <c r="A1543" t="s">
        <v>16344</v>
      </c>
      <c r="B1543" t="s">
        <v>16345</v>
      </c>
      <c r="C1543" t="s">
        <v>1212</v>
      </c>
      <c r="J1543" t="s">
        <v>16346</v>
      </c>
      <c r="K1543" t="s">
        <v>16332</v>
      </c>
      <c r="L1543" t="s">
        <v>1263</v>
      </c>
      <c r="M1543">
        <v>-2</v>
      </c>
      <c r="P1543" s="2" t="s">
        <v>16347</v>
      </c>
      <c r="Q1543" t="s">
        <v>47</v>
      </c>
      <c r="S1543">
        <v>0.11000219999999999</v>
      </c>
      <c r="T1543">
        <v>2.0694733000000002E-3</v>
      </c>
      <c r="U1543">
        <v>2.2081659999999999E-2</v>
      </c>
      <c r="V1543">
        <v>6.770608E-3</v>
      </c>
      <c r="W1543">
        <v>5.2620029999999998E-2</v>
      </c>
      <c r="X1543">
        <v>7.521313E-3</v>
      </c>
      <c r="Y1543">
        <v>1.8831168831168831E-2</v>
      </c>
      <c r="Z1543">
        <v>6.8000000000000005E-2</v>
      </c>
      <c r="AA1543">
        <v>5.8000000000000003E-2</v>
      </c>
      <c r="AB1543">
        <v>0.874</v>
      </c>
      <c r="AC1543">
        <v>0.47960000000000003</v>
      </c>
      <c r="AD1543" t="s">
        <v>48</v>
      </c>
      <c r="AE1543" t="s">
        <v>48</v>
      </c>
      <c r="AF1543" t="s">
        <v>48</v>
      </c>
    </row>
    <row r="1544" spans="1:32" hidden="1" outlineLevel="1" x14ac:dyDescent="0.2">
      <c r="A1544" t="s">
        <v>16348</v>
      </c>
      <c r="B1544" t="s">
        <v>16349</v>
      </c>
      <c r="C1544" t="s">
        <v>16321</v>
      </c>
      <c r="J1544" t="s">
        <v>16350</v>
      </c>
      <c r="K1544" t="s">
        <v>16336</v>
      </c>
      <c r="L1544" t="s">
        <v>1263</v>
      </c>
      <c r="M1544">
        <v>3</v>
      </c>
      <c r="P1544" s="2" t="s">
        <v>16351</v>
      </c>
      <c r="Q1544" t="s">
        <v>47</v>
      </c>
      <c r="S1544">
        <v>0.32660889999999998</v>
      </c>
      <c r="T1544">
        <v>9.4223020000000005E-3</v>
      </c>
      <c r="U1544">
        <v>0.22653213</v>
      </c>
      <c r="V1544">
        <v>1.0433395E-2</v>
      </c>
      <c r="W1544">
        <v>0.18480228000000001</v>
      </c>
      <c r="X1544">
        <v>8.4534080000000008E-3</v>
      </c>
      <c r="Y1544">
        <v>-3.5714285714285712E-2</v>
      </c>
      <c r="Z1544">
        <v>0.13500000000000001</v>
      </c>
      <c r="AA1544">
        <v>0.107</v>
      </c>
      <c r="AB1544">
        <v>0.75800000000000001</v>
      </c>
      <c r="AC1544">
        <v>0.16300000000000001</v>
      </c>
      <c r="AD1544" t="s">
        <v>48</v>
      </c>
      <c r="AE1544" t="s">
        <v>48</v>
      </c>
      <c r="AF1544" t="s">
        <v>48</v>
      </c>
    </row>
    <row r="1545" spans="1:32" hidden="1" outlineLevel="1" x14ac:dyDescent="0.2">
      <c r="A1545" t="s">
        <v>16352</v>
      </c>
      <c r="B1545" t="s">
        <v>16353</v>
      </c>
      <c r="C1545" t="s">
        <v>16013</v>
      </c>
      <c r="J1545" t="s">
        <v>16354</v>
      </c>
      <c r="K1545" t="s">
        <v>16339</v>
      </c>
      <c r="L1545" t="s">
        <v>1263</v>
      </c>
      <c r="M1545">
        <v>2</v>
      </c>
      <c r="P1545" s="2" t="s">
        <v>16355</v>
      </c>
      <c r="Q1545" t="s">
        <v>47</v>
      </c>
      <c r="Y1545" t="s">
        <v>48</v>
      </c>
      <c r="Z1545" t="s">
        <v>48</v>
      </c>
      <c r="AA1545" t="s">
        <v>48</v>
      </c>
      <c r="AB1545" t="s">
        <v>48</v>
      </c>
      <c r="AC1545" t="s">
        <v>48</v>
      </c>
      <c r="AD1545" t="s">
        <v>48</v>
      </c>
      <c r="AE1545" t="s">
        <v>48</v>
      </c>
      <c r="AF1545" t="s">
        <v>48</v>
      </c>
    </row>
    <row r="1546" spans="1:32" hidden="1" outlineLevel="1" x14ac:dyDescent="0.2">
      <c r="A1546" t="s">
        <v>16356</v>
      </c>
      <c r="B1546" t="s">
        <v>16357</v>
      </c>
      <c r="C1546" t="s">
        <v>16358</v>
      </c>
      <c r="J1546" t="s">
        <v>16359</v>
      </c>
      <c r="K1546" t="s">
        <v>16339</v>
      </c>
      <c r="L1546" t="s">
        <v>1263</v>
      </c>
      <c r="M1546">
        <v>1</v>
      </c>
      <c r="P1546" s="2" t="s">
        <v>16360</v>
      </c>
      <c r="Q1546" t="s">
        <v>47</v>
      </c>
      <c r="S1546">
        <v>0.82522070000000003</v>
      </c>
      <c r="T1546">
        <v>0.16960317</v>
      </c>
      <c r="U1546">
        <v>0.77964259999999996</v>
      </c>
      <c r="V1546">
        <v>0.10221587</v>
      </c>
      <c r="W1546">
        <v>0.67985779999999996</v>
      </c>
      <c r="X1546">
        <v>1.0576514E-2</v>
      </c>
      <c r="Y1546">
        <v>-0.4</v>
      </c>
      <c r="Z1546">
        <v>9.0999999999999998E-2</v>
      </c>
      <c r="AA1546">
        <v>0.05</v>
      </c>
      <c r="AB1546">
        <v>0.85899999999999999</v>
      </c>
      <c r="AC1546">
        <v>0.128</v>
      </c>
      <c r="AD1546" t="s">
        <v>48</v>
      </c>
      <c r="AE1546" t="s">
        <v>48</v>
      </c>
      <c r="AF1546" t="s">
        <v>48</v>
      </c>
    </row>
    <row r="1547" spans="1:32" hidden="1" outlineLevel="1" x14ac:dyDescent="0.2">
      <c r="A1547" t="s">
        <v>16361</v>
      </c>
      <c r="B1547" t="s">
        <v>16362</v>
      </c>
      <c r="C1547" t="s">
        <v>16363</v>
      </c>
      <c r="J1547" t="s">
        <v>16364</v>
      </c>
      <c r="K1547" t="s">
        <v>16344</v>
      </c>
      <c r="L1547" t="s">
        <v>1263</v>
      </c>
      <c r="M1547">
        <v>4</v>
      </c>
      <c r="P1547" s="2" t="s">
        <v>16365</v>
      </c>
      <c r="Q1547" t="s">
        <v>47</v>
      </c>
      <c r="S1547">
        <v>2.6499466999999999E-2</v>
      </c>
      <c r="T1547">
        <v>8.7738040000000001E-4</v>
      </c>
      <c r="U1547">
        <v>1.6479543999999999E-2</v>
      </c>
      <c r="V1547">
        <v>2.0163832000000001E-3</v>
      </c>
      <c r="W1547">
        <v>1.309891E-2</v>
      </c>
      <c r="X1547">
        <v>6.5568537000000003E-3</v>
      </c>
      <c r="Y1547">
        <v>0</v>
      </c>
      <c r="Z1547">
        <v>0</v>
      </c>
      <c r="AA1547">
        <v>0</v>
      </c>
      <c r="AB1547">
        <v>1</v>
      </c>
      <c r="AC1547">
        <v>0</v>
      </c>
      <c r="AD1547" t="s">
        <v>48</v>
      </c>
      <c r="AE1547" t="s">
        <v>48</v>
      </c>
      <c r="AF1547" t="s">
        <v>48</v>
      </c>
    </row>
    <row r="1548" spans="1:32" hidden="1" outlineLevel="1" x14ac:dyDescent="0.2">
      <c r="A1548" t="s">
        <v>16366</v>
      </c>
      <c r="B1548" t="s">
        <v>16367</v>
      </c>
      <c r="C1548" t="s">
        <v>16341</v>
      </c>
      <c r="J1548" t="s">
        <v>16368</v>
      </c>
      <c r="K1548" t="s">
        <v>16348</v>
      </c>
      <c r="L1548" t="s">
        <v>1263</v>
      </c>
      <c r="M1548">
        <v>1</v>
      </c>
      <c r="P1548" s="2" t="s">
        <v>16369</v>
      </c>
      <c r="Q1548" t="s">
        <v>10150</v>
      </c>
      <c r="S1548">
        <v>9.1121820000000006E-2</v>
      </c>
      <c r="T1548">
        <v>1.4781951999999999E-3</v>
      </c>
      <c r="U1548">
        <v>1.9417239999999999E-2</v>
      </c>
      <c r="V1548">
        <v>2.5898499999999999E-3</v>
      </c>
      <c r="W1548">
        <v>3.1697463000000002E-2</v>
      </c>
      <c r="X1548">
        <v>6.6539470000000003E-3</v>
      </c>
      <c r="Y1548">
        <v>-0.14761904761904759</v>
      </c>
      <c r="Z1548">
        <v>0</v>
      </c>
      <c r="AA1548">
        <v>0</v>
      </c>
      <c r="AB1548">
        <v>1</v>
      </c>
      <c r="AC1548">
        <v>0</v>
      </c>
      <c r="AD1548" t="s">
        <v>48</v>
      </c>
      <c r="AE1548" t="s">
        <v>48</v>
      </c>
      <c r="AF1548" t="s">
        <v>48</v>
      </c>
    </row>
    <row r="1549" spans="1:32" hidden="1" outlineLevel="1" x14ac:dyDescent="0.2">
      <c r="A1549" t="s">
        <v>16370</v>
      </c>
      <c r="B1549" t="s">
        <v>16371</v>
      </c>
      <c r="C1549" t="s">
        <v>16341</v>
      </c>
      <c r="J1549" t="s">
        <v>16372</v>
      </c>
      <c r="K1549" t="s">
        <v>16356</v>
      </c>
      <c r="L1549" t="s">
        <v>1263</v>
      </c>
      <c r="M1549">
        <v>1</v>
      </c>
      <c r="P1549" s="2" t="s">
        <v>16373</v>
      </c>
      <c r="Q1549" t="s">
        <v>10150</v>
      </c>
      <c r="S1549">
        <v>6.0257570000000003E-2</v>
      </c>
      <c r="T1549">
        <v>1.2588501E-3</v>
      </c>
      <c r="U1549">
        <v>1.6684500000000001E-2</v>
      </c>
      <c r="V1549">
        <v>3.4223016999999998E-3</v>
      </c>
      <c r="W1549">
        <v>2.8061480999999999E-2</v>
      </c>
      <c r="X1549">
        <v>6.9905365999999997E-3</v>
      </c>
      <c r="Y1549">
        <v>-2.4999999999999991E-2</v>
      </c>
      <c r="Z1549">
        <v>0</v>
      </c>
      <c r="AA1549">
        <v>5.8000000000000003E-2</v>
      </c>
      <c r="AB1549">
        <v>0.94199999999999995</v>
      </c>
      <c r="AC1549">
        <v>-0.15310000000000001</v>
      </c>
      <c r="AD1549" t="s">
        <v>48</v>
      </c>
      <c r="AE1549" t="s">
        <v>48</v>
      </c>
      <c r="AF1549" t="s">
        <v>48</v>
      </c>
    </row>
    <row r="1550" spans="1:32" hidden="1" outlineLevel="1" x14ac:dyDescent="0.2">
      <c r="A1550" t="s">
        <v>16374</v>
      </c>
      <c r="B1550" t="s">
        <v>16375</v>
      </c>
      <c r="C1550" t="s">
        <v>16376</v>
      </c>
      <c r="J1550" t="s">
        <v>16377</v>
      </c>
      <c r="K1550" t="s">
        <v>16361</v>
      </c>
      <c r="L1550" t="s">
        <v>1263</v>
      </c>
      <c r="M1550">
        <v>4</v>
      </c>
      <c r="P1550" s="2" t="s">
        <v>16378</v>
      </c>
      <c r="Q1550" t="s">
        <v>47</v>
      </c>
      <c r="S1550">
        <v>0.47886392</v>
      </c>
      <c r="T1550">
        <v>2.3076923999999999E-2</v>
      </c>
      <c r="U1550">
        <v>0.55356324000000001</v>
      </c>
      <c r="V1550">
        <v>4.512853E-2</v>
      </c>
      <c r="W1550">
        <v>0.34470200000000001</v>
      </c>
      <c r="X1550">
        <v>8.0779809999999997E-3</v>
      </c>
      <c r="Y1550">
        <v>-0.16666666666666671</v>
      </c>
      <c r="Z1550">
        <v>0</v>
      </c>
      <c r="AA1550">
        <v>6.7000000000000004E-2</v>
      </c>
      <c r="AB1550">
        <v>0.93300000000000005</v>
      </c>
      <c r="AC1550">
        <v>-0.66410000000000002</v>
      </c>
      <c r="AD1550" t="s">
        <v>48</v>
      </c>
      <c r="AE1550" t="s">
        <v>48</v>
      </c>
      <c r="AF1550" t="s">
        <v>48</v>
      </c>
    </row>
    <row r="1551" spans="1:32" hidden="1" outlineLevel="1" x14ac:dyDescent="0.2">
      <c r="A1551" t="s">
        <v>16379</v>
      </c>
      <c r="B1551" t="s">
        <v>16380</v>
      </c>
      <c r="C1551" t="s">
        <v>16321</v>
      </c>
      <c r="J1551" t="s">
        <v>16381</v>
      </c>
      <c r="K1551" t="s">
        <v>16366</v>
      </c>
      <c r="L1551" t="s">
        <v>1263</v>
      </c>
      <c r="M1551">
        <v>3</v>
      </c>
      <c r="P1551" s="2" t="s">
        <v>16382</v>
      </c>
      <c r="Q1551" t="s">
        <v>47</v>
      </c>
      <c r="S1551">
        <v>0.28087773999999999</v>
      </c>
      <c r="T1551">
        <v>7.8964229999999996E-3</v>
      </c>
      <c r="U1551">
        <v>9.2926330000000001E-2</v>
      </c>
      <c r="V1551">
        <v>9.0644750000000007E-3</v>
      </c>
      <c r="W1551">
        <v>0.16773392000000001</v>
      </c>
      <c r="X1551">
        <v>7.4048014000000001E-3</v>
      </c>
      <c r="Y1551">
        <v>0.31666666666666671</v>
      </c>
      <c r="Z1551">
        <v>0.14499999999999999</v>
      </c>
      <c r="AA1551">
        <v>9.9000000000000005E-2</v>
      </c>
      <c r="AB1551">
        <v>0.755</v>
      </c>
      <c r="AC1551">
        <v>0.28689999999999999</v>
      </c>
      <c r="AD1551" t="s">
        <v>48</v>
      </c>
      <c r="AE1551" t="s">
        <v>48</v>
      </c>
      <c r="AF1551" t="s">
        <v>48</v>
      </c>
    </row>
    <row r="1552" spans="1:32" hidden="1" outlineLevel="1" x14ac:dyDescent="0.2">
      <c r="A1552" t="s">
        <v>16383</v>
      </c>
      <c r="B1552" t="s">
        <v>16384</v>
      </c>
      <c r="C1552" t="s">
        <v>16358</v>
      </c>
      <c r="J1552" t="s">
        <v>16385</v>
      </c>
      <c r="K1552" t="s">
        <v>16370</v>
      </c>
      <c r="L1552" t="s">
        <v>1263</v>
      </c>
      <c r="M1552">
        <v>1</v>
      </c>
      <c r="P1552" s="2" t="s">
        <v>16386</v>
      </c>
      <c r="Q1552" t="s">
        <v>47</v>
      </c>
      <c r="S1552">
        <v>5.2058090000000001E-2</v>
      </c>
      <c r="T1552">
        <v>1.1110306E-3</v>
      </c>
      <c r="U1552">
        <v>1.6547862E-2</v>
      </c>
      <c r="V1552">
        <v>3.0708222E-3</v>
      </c>
      <c r="W1552">
        <v>2.3479814000000002E-2</v>
      </c>
      <c r="X1552">
        <v>6.7316214999999999E-3</v>
      </c>
      <c r="Y1552">
        <v>0</v>
      </c>
      <c r="Z1552">
        <v>0</v>
      </c>
      <c r="AA1552">
        <v>0</v>
      </c>
      <c r="AB1552">
        <v>1</v>
      </c>
      <c r="AC1552">
        <v>0</v>
      </c>
      <c r="AD1552" t="s">
        <v>48</v>
      </c>
      <c r="AE1552" t="s">
        <v>48</v>
      </c>
      <c r="AF1552" t="s">
        <v>48</v>
      </c>
    </row>
    <row r="1553" spans="1:44" hidden="1" outlineLevel="1" x14ac:dyDescent="0.2">
      <c r="A1553" t="s">
        <v>16387</v>
      </c>
      <c r="B1553" t="s">
        <v>16388</v>
      </c>
      <c r="C1553" t="s">
        <v>16341</v>
      </c>
      <c r="J1553" t="s">
        <v>16389</v>
      </c>
      <c r="K1553" t="s">
        <v>16379</v>
      </c>
      <c r="L1553" t="s">
        <v>1263</v>
      </c>
      <c r="M1553">
        <v>1</v>
      </c>
      <c r="P1553" s="2" t="s">
        <v>16390</v>
      </c>
      <c r="Q1553" t="s">
        <v>10150</v>
      </c>
      <c r="S1553">
        <v>1.9728716E-2</v>
      </c>
      <c r="T1553">
        <v>5.5313110000000003E-4</v>
      </c>
      <c r="U1553">
        <v>1.0006368999999999E-2</v>
      </c>
      <c r="V1553">
        <v>1.3874196E-3</v>
      </c>
      <c r="W1553">
        <v>1.13889E-2</v>
      </c>
      <c r="X1553">
        <v>6.1425893000000001E-3</v>
      </c>
      <c r="Y1553">
        <v>0.3162337662337662</v>
      </c>
      <c r="Z1553">
        <v>0.193</v>
      </c>
      <c r="AA1553">
        <v>9.6000000000000002E-2</v>
      </c>
      <c r="AB1553">
        <v>0.71099999999999997</v>
      </c>
      <c r="AC1553">
        <v>0.50229999999999997</v>
      </c>
      <c r="AD1553" t="s">
        <v>48</v>
      </c>
      <c r="AE1553" t="s">
        <v>48</v>
      </c>
      <c r="AF1553" t="s">
        <v>48</v>
      </c>
    </row>
    <row r="1554" spans="1:44" hidden="1" outlineLevel="1" x14ac:dyDescent="0.2">
      <c r="A1554" t="s">
        <v>16391</v>
      </c>
      <c r="B1554" t="s">
        <v>16392</v>
      </c>
      <c r="C1554" t="s">
        <v>16341</v>
      </c>
      <c r="J1554" t="s">
        <v>16393</v>
      </c>
      <c r="K1554" t="s">
        <v>16383</v>
      </c>
      <c r="L1554" t="s">
        <v>1263</v>
      </c>
      <c r="M1554">
        <v>1</v>
      </c>
      <c r="P1554" s="2" t="s">
        <v>16394</v>
      </c>
      <c r="Q1554" t="s">
        <v>10150</v>
      </c>
      <c r="S1554">
        <v>0.3127066</v>
      </c>
      <c r="T1554">
        <v>8.7738039999999996E-3</v>
      </c>
      <c r="U1554">
        <v>0.3283819</v>
      </c>
      <c r="V1554">
        <v>5.9566549999999999E-3</v>
      </c>
      <c r="W1554">
        <v>0.16480011</v>
      </c>
      <c r="X1554">
        <v>7.9226320000000006E-3</v>
      </c>
      <c r="Y1554">
        <v>0.25</v>
      </c>
      <c r="Z1554">
        <v>3.6999999999999998E-2</v>
      </c>
      <c r="AA1554">
        <v>0.108</v>
      </c>
      <c r="AB1554">
        <v>0.85499999999999998</v>
      </c>
      <c r="AC1554">
        <v>-0.59379999999999999</v>
      </c>
      <c r="AD1554" t="s">
        <v>48</v>
      </c>
      <c r="AE1554" t="s">
        <v>48</v>
      </c>
      <c r="AF1554" t="s">
        <v>48</v>
      </c>
    </row>
    <row r="1555" spans="1:44" hidden="1" outlineLevel="1" x14ac:dyDescent="0.2">
      <c r="A1555" t="s">
        <v>16395</v>
      </c>
      <c r="B1555" t="s">
        <v>16396</v>
      </c>
      <c r="C1555" t="s">
        <v>16321</v>
      </c>
      <c r="J1555" t="s">
        <v>16397</v>
      </c>
      <c r="K1555" t="s">
        <v>16387</v>
      </c>
      <c r="L1555" t="s">
        <v>1263</v>
      </c>
      <c r="M1555">
        <v>2</v>
      </c>
      <c r="P1555" s="2" t="s">
        <v>16398</v>
      </c>
      <c r="Q1555" t="s">
        <v>47</v>
      </c>
      <c r="S1555">
        <v>2.7677942000000001E-2</v>
      </c>
      <c r="T1555">
        <v>1.0204315E-3</v>
      </c>
      <c r="U1555">
        <v>1.6479543999999999E-2</v>
      </c>
      <c r="V1555">
        <v>1.7388993E-3</v>
      </c>
      <c r="W1555">
        <v>1.0628894999999999E-2</v>
      </c>
      <c r="X1555">
        <v>6.4403419999999999E-3</v>
      </c>
      <c r="Y1555">
        <v>0</v>
      </c>
      <c r="Z1555">
        <v>0</v>
      </c>
      <c r="AA1555">
        <v>0</v>
      </c>
      <c r="AB1555">
        <v>1</v>
      </c>
      <c r="AC1555">
        <v>0</v>
      </c>
      <c r="AD1555" t="s">
        <v>48</v>
      </c>
      <c r="AE1555" t="s">
        <v>48</v>
      </c>
      <c r="AF1555" t="s">
        <v>48</v>
      </c>
    </row>
    <row r="1556" spans="1:44" hidden="1" outlineLevel="1" x14ac:dyDescent="0.2">
      <c r="A1556" t="s">
        <v>16399</v>
      </c>
      <c r="B1556" t="s">
        <v>16400</v>
      </c>
      <c r="C1556" t="s">
        <v>16341</v>
      </c>
      <c r="J1556" t="s">
        <v>16401</v>
      </c>
      <c r="K1556" t="s">
        <v>16395</v>
      </c>
      <c r="L1556" t="s">
        <v>1263</v>
      </c>
      <c r="M1556">
        <v>1</v>
      </c>
      <c r="P1556" s="2" t="s">
        <v>16402</v>
      </c>
      <c r="Q1556" t="s">
        <v>10150</v>
      </c>
      <c r="S1556">
        <v>6.500591E-2</v>
      </c>
      <c r="T1556">
        <v>1.1777878000000001E-3</v>
      </c>
      <c r="U1556">
        <v>1.4839902E-2</v>
      </c>
      <c r="V1556">
        <v>8.2875199999999996E-3</v>
      </c>
      <c r="W1556">
        <v>2.2770792000000002E-2</v>
      </c>
      <c r="X1556">
        <v>6.2073179999999999E-3</v>
      </c>
      <c r="Y1556">
        <v>0.6</v>
      </c>
      <c r="Z1556">
        <v>0.189</v>
      </c>
      <c r="AA1556">
        <v>9.4E-2</v>
      </c>
      <c r="AB1556">
        <v>0.71699999999999997</v>
      </c>
      <c r="AC1556">
        <v>0.36120000000000002</v>
      </c>
      <c r="AD1556" t="s">
        <v>48</v>
      </c>
      <c r="AE1556" t="s">
        <v>48</v>
      </c>
      <c r="AF1556" t="s">
        <v>48</v>
      </c>
    </row>
    <row r="1557" spans="1:44" hidden="1" outlineLevel="1" x14ac:dyDescent="0.2">
      <c r="A1557" t="s">
        <v>16403</v>
      </c>
      <c r="B1557" t="s">
        <v>16404</v>
      </c>
      <c r="C1557" t="s">
        <v>16321</v>
      </c>
      <c r="J1557" t="s">
        <v>16405</v>
      </c>
      <c r="K1557" t="s">
        <v>16399</v>
      </c>
      <c r="L1557" t="s">
        <v>1263</v>
      </c>
      <c r="M1557">
        <v>1</v>
      </c>
      <c r="P1557" s="2" t="s">
        <v>16406</v>
      </c>
      <c r="Q1557" t="s">
        <v>47</v>
      </c>
      <c r="S1557">
        <v>0.20312156000000001</v>
      </c>
      <c r="T1557">
        <v>3.3950806000000002E-3</v>
      </c>
      <c r="U1557">
        <v>2.6044132000000001E-2</v>
      </c>
      <c r="V1557">
        <v>5.919657E-3</v>
      </c>
      <c r="W1557">
        <v>0.10148193</v>
      </c>
      <c r="X1557">
        <v>1.6638106E-2</v>
      </c>
      <c r="Y1557">
        <v>-0.43333333333333329</v>
      </c>
      <c r="Z1557">
        <v>0</v>
      </c>
      <c r="AA1557">
        <v>0.248</v>
      </c>
      <c r="AB1557">
        <v>0.752</v>
      </c>
      <c r="AC1557">
        <v>-0.68079999999999996</v>
      </c>
      <c r="AD1557" t="s">
        <v>48</v>
      </c>
      <c r="AE1557" t="s">
        <v>48</v>
      </c>
      <c r="AF1557" t="s">
        <v>48</v>
      </c>
    </row>
    <row r="1558" spans="1:44" hidden="1" outlineLevel="1" x14ac:dyDescent="0.2">
      <c r="A1558" t="s">
        <v>16407</v>
      </c>
      <c r="B1558" t="s">
        <v>16408</v>
      </c>
      <c r="C1558" t="s">
        <v>16341</v>
      </c>
      <c r="J1558" t="s">
        <v>16409</v>
      </c>
      <c r="K1558" t="s">
        <v>16403</v>
      </c>
      <c r="L1558" t="s">
        <v>1263</v>
      </c>
      <c r="M1558">
        <v>1</v>
      </c>
      <c r="P1558" s="2" t="s">
        <v>16410</v>
      </c>
      <c r="Q1558" t="s">
        <v>10150</v>
      </c>
      <c r="S1558">
        <v>9.3081269999999994E-2</v>
      </c>
      <c r="T1558">
        <v>2.0027159999999999E-3</v>
      </c>
      <c r="U1558">
        <v>2.1056882999999998E-2</v>
      </c>
      <c r="V1558">
        <v>3.3298071999999998E-3</v>
      </c>
      <c r="W1558">
        <v>2.9934563000000001E-2</v>
      </c>
      <c r="X1558">
        <v>1.0058681999999999E-2</v>
      </c>
      <c r="Y1558">
        <v>6.0714285714285707E-2</v>
      </c>
      <c r="Z1558">
        <v>7.1999999999999995E-2</v>
      </c>
      <c r="AA1558">
        <v>0.06</v>
      </c>
      <c r="AB1558">
        <v>0.86799999999999999</v>
      </c>
      <c r="AC1558">
        <v>0.20230000000000001</v>
      </c>
      <c r="AD1558" t="s">
        <v>48</v>
      </c>
      <c r="AE1558" t="s">
        <v>48</v>
      </c>
      <c r="AF1558" t="s">
        <v>48</v>
      </c>
    </row>
    <row r="1559" spans="1:44" collapsed="1" x14ac:dyDescent="0.2">
      <c r="A1559" t="s">
        <v>1204</v>
      </c>
      <c r="B1559" t="s">
        <v>1205</v>
      </c>
      <c r="C1559" t="s">
        <v>1206</v>
      </c>
      <c r="D1559" t="s">
        <v>1207</v>
      </c>
      <c r="E1559" t="s">
        <v>472</v>
      </c>
      <c r="F1559" t="s">
        <v>43</v>
      </c>
      <c r="G1559">
        <v>23</v>
      </c>
      <c r="H1559" t="s">
        <v>42</v>
      </c>
      <c r="I1559">
        <v>23</v>
      </c>
      <c r="J1559" t="s">
        <v>1208</v>
      </c>
      <c r="L1559" t="s">
        <v>45</v>
      </c>
      <c r="M1559">
        <v>789</v>
      </c>
      <c r="N1559">
        <v>0.96</v>
      </c>
      <c r="O1559" s="2" t="s">
        <v>1209</v>
      </c>
      <c r="P1559" s="2" t="s">
        <v>1209</v>
      </c>
      <c r="Q1559" t="s">
        <v>47</v>
      </c>
      <c r="R1559" t="s">
        <v>1196</v>
      </c>
      <c r="S1559">
        <v>4.8594624000000003E-2</v>
      </c>
      <c r="T1559">
        <v>1.4686584E-3</v>
      </c>
      <c r="U1559">
        <v>1.8939009999999999E-2</v>
      </c>
      <c r="V1559">
        <v>3.7737815000000001E-3</v>
      </c>
      <c r="W1559">
        <v>2.3995465000000001E-2</v>
      </c>
      <c r="X1559">
        <v>7.0552653999999999E-3</v>
      </c>
      <c r="Y1559">
        <v>0.10747126436781609</v>
      </c>
      <c r="Z1559">
        <v>5.2999999999999999E-2</v>
      </c>
      <c r="AA1559">
        <v>6.5000000000000002E-2</v>
      </c>
      <c r="AB1559">
        <v>0.88200000000000001</v>
      </c>
      <c r="AC1559">
        <v>-0.36430000000000001</v>
      </c>
      <c r="AD1559" t="s">
        <v>48</v>
      </c>
      <c r="AE1559" t="s">
        <v>48</v>
      </c>
      <c r="AF1559" t="s">
        <v>48</v>
      </c>
      <c r="AH1559">
        <f t="shared" ref="AH1559" si="20">SUM(AI1559:AJ1559)</f>
        <v>294</v>
      </c>
      <c r="AI1559">
        <f>COUNTIF(L1559:L1856, "Comment")</f>
        <v>182</v>
      </c>
      <c r="AJ1559">
        <f>COUNTIF(L1559:L1856, "Reply")</f>
        <v>112</v>
      </c>
      <c r="AK1559">
        <f>COUNTIF(C1560:C1856, C1559)</f>
        <v>8</v>
      </c>
      <c r="AM1559">
        <f>AVERAGE(S1559:S1856)</f>
        <v>0.141575151834507</v>
      </c>
      <c r="AN1559">
        <f>AVERAGE(Y1559:Y1856)</f>
        <v>0.11142406573132277</v>
      </c>
      <c r="AO1559" cm="1">
        <f t="array" ref="AO1559">SUM(COUNTIF(J1560:J1856, {"*NTA*","*YWNBTA*"}))</f>
        <v>137</v>
      </c>
      <c r="AP1559" cm="1">
        <f t="array" ref="AP1559">SUM(COUNTIF(J1560:J1945, {"*YTA*","*YWBTA*"}))</f>
        <v>84</v>
      </c>
      <c r="AQ1559" s="9">
        <f>COUNTIF(J1560:J1945, "*ESH*")</f>
        <v>2</v>
      </c>
      <c r="AR1559" t="str">
        <f>IF(AO1559&gt;AP1559,(IF(AO1559&gt;AQ1559,"NTA","YTA")), IF(AP1559&gt;AQ1559,"YTA","ESH"))</f>
        <v>NTA</v>
      </c>
    </row>
    <row r="1560" spans="1:44" hidden="1" outlineLevel="1" x14ac:dyDescent="0.2">
      <c r="P1560" s="2"/>
    </row>
    <row r="1561" spans="1:44" hidden="1" outlineLevel="1" x14ac:dyDescent="0.2">
      <c r="A1561" t="s">
        <v>16411</v>
      </c>
      <c r="B1561" t="s">
        <v>16412</v>
      </c>
      <c r="C1561" t="s">
        <v>10041</v>
      </c>
      <c r="J1561" t="s">
        <v>16413</v>
      </c>
      <c r="K1561" t="s">
        <v>1204</v>
      </c>
      <c r="L1561" t="s">
        <v>1233</v>
      </c>
      <c r="M1561">
        <v>1467</v>
      </c>
      <c r="P1561" s="2" t="s">
        <v>16414</v>
      </c>
      <c r="Q1561" t="s">
        <v>10044</v>
      </c>
      <c r="S1561">
        <v>2.7324398999999999E-2</v>
      </c>
      <c r="T1561">
        <v>6.9618225000000003E-4</v>
      </c>
      <c r="U1561">
        <v>1.1475216999999999E-2</v>
      </c>
      <c r="V1561">
        <v>1.4151680000000001E-3</v>
      </c>
      <c r="W1561">
        <v>1.5188923E-2</v>
      </c>
      <c r="X1561">
        <v>6.1490620000000003E-3</v>
      </c>
      <c r="Y1561">
        <v>0.1111111111111111</v>
      </c>
      <c r="Z1561">
        <v>6.2E-2</v>
      </c>
      <c r="AA1561">
        <v>0.1</v>
      </c>
      <c r="AB1561">
        <v>0.83899999999999997</v>
      </c>
      <c r="AC1561">
        <v>-0.37469999999999998</v>
      </c>
      <c r="AD1561" t="s">
        <v>48</v>
      </c>
      <c r="AE1561" t="s">
        <v>48</v>
      </c>
      <c r="AF1561" t="s">
        <v>48</v>
      </c>
    </row>
    <row r="1562" spans="1:44" hidden="1" outlineLevel="1" x14ac:dyDescent="0.2">
      <c r="A1562" t="s">
        <v>16415</v>
      </c>
      <c r="B1562" t="s">
        <v>16416</v>
      </c>
      <c r="C1562" t="s">
        <v>10035</v>
      </c>
      <c r="J1562" t="s">
        <v>16417</v>
      </c>
      <c r="K1562" t="s">
        <v>1204</v>
      </c>
      <c r="L1562" t="s">
        <v>1233</v>
      </c>
      <c r="M1562">
        <v>492</v>
      </c>
      <c r="P1562" s="2" t="s">
        <v>16418</v>
      </c>
      <c r="Q1562" t="s">
        <v>10038</v>
      </c>
      <c r="S1562">
        <v>0.36095104</v>
      </c>
      <c r="T1562">
        <v>5.4550170000000004E-3</v>
      </c>
      <c r="U1562">
        <v>8.6137309999999995E-2</v>
      </c>
      <c r="V1562">
        <v>5.2166977E-3</v>
      </c>
      <c r="W1562">
        <v>0.40243408000000003</v>
      </c>
      <c r="X1562">
        <v>8.1038729999999993E-3</v>
      </c>
      <c r="Y1562">
        <v>-4.128787878787879E-2</v>
      </c>
      <c r="Z1562">
        <v>4.7E-2</v>
      </c>
      <c r="AA1562">
        <v>4.7E-2</v>
      </c>
      <c r="AB1562">
        <v>0.90600000000000003</v>
      </c>
      <c r="AC1562">
        <v>1.4E-3</v>
      </c>
      <c r="AD1562" t="s">
        <v>48</v>
      </c>
      <c r="AE1562" t="s">
        <v>48</v>
      </c>
      <c r="AF1562" t="s">
        <v>48</v>
      </c>
    </row>
    <row r="1563" spans="1:44" hidden="1" outlineLevel="1" x14ac:dyDescent="0.2">
      <c r="A1563" t="s">
        <v>16419</v>
      </c>
      <c r="B1563" t="s">
        <v>16420</v>
      </c>
      <c r="C1563" t="s">
        <v>14338</v>
      </c>
      <c r="J1563" t="s">
        <v>16421</v>
      </c>
      <c r="K1563" t="s">
        <v>1204</v>
      </c>
      <c r="L1563" t="s">
        <v>1233</v>
      </c>
      <c r="M1563">
        <v>157</v>
      </c>
      <c r="P1563" s="2" t="s">
        <v>16422</v>
      </c>
      <c r="Q1563" t="s">
        <v>11213</v>
      </c>
      <c r="S1563">
        <v>3.2627537999999998E-2</v>
      </c>
      <c r="T1563">
        <v>1.0347366000000001E-3</v>
      </c>
      <c r="U1563">
        <v>1.6684500000000001E-2</v>
      </c>
      <c r="V1563">
        <v>2.3863617999999999E-3</v>
      </c>
      <c r="W1563">
        <v>1.9290149999999999E-2</v>
      </c>
      <c r="X1563">
        <v>6.5050706999999998E-3</v>
      </c>
      <c r="Y1563">
        <v>9.1735537190082636E-2</v>
      </c>
      <c r="Z1563">
        <v>6.8000000000000005E-2</v>
      </c>
      <c r="AA1563">
        <v>4.5999999999999999E-2</v>
      </c>
      <c r="AB1563">
        <v>0.88600000000000001</v>
      </c>
      <c r="AC1563">
        <v>0.41860000000000003</v>
      </c>
      <c r="AD1563" t="s">
        <v>48</v>
      </c>
      <c r="AE1563" t="s">
        <v>48</v>
      </c>
      <c r="AF1563" t="s">
        <v>48</v>
      </c>
    </row>
    <row r="1564" spans="1:44" hidden="1" outlineLevel="1" x14ac:dyDescent="0.2">
      <c r="A1564" t="s">
        <v>16423</v>
      </c>
      <c r="B1564" t="s">
        <v>16424</v>
      </c>
      <c r="C1564" t="s">
        <v>14637</v>
      </c>
      <c r="J1564" t="s">
        <v>16425</v>
      </c>
      <c r="K1564" t="s">
        <v>1204</v>
      </c>
      <c r="L1564" t="s">
        <v>1233</v>
      </c>
      <c r="M1564">
        <v>115</v>
      </c>
      <c r="P1564" s="2" t="s">
        <v>16426</v>
      </c>
      <c r="Q1564" t="s">
        <v>14640</v>
      </c>
      <c r="S1564">
        <v>2.9563503000000001E-2</v>
      </c>
      <c r="T1564">
        <v>9.3460082999999999E-4</v>
      </c>
      <c r="U1564">
        <v>1.1304419499999999E-2</v>
      </c>
      <c r="V1564">
        <v>1.3689207000000001E-3</v>
      </c>
      <c r="W1564">
        <v>1.4314917999999999E-2</v>
      </c>
      <c r="X1564">
        <v>7.3530180000000002E-3</v>
      </c>
      <c r="Y1564">
        <v>-8.2954545454545461E-2</v>
      </c>
      <c r="Z1564">
        <v>0.17199999999999999</v>
      </c>
      <c r="AA1564">
        <v>8.5999999999999993E-2</v>
      </c>
      <c r="AB1564">
        <v>0.74299999999999999</v>
      </c>
      <c r="AC1564">
        <v>0.5927</v>
      </c>
      <c r="AD1564" t="s">
        <v>48</v>
      </c>
      <c r="AE1564" t="s">
        <v>48</v>
      </c>
      <c r="AF1564" t="s">
        <v>48</v>
      </c>
    </row>
    <row r="1565" spans="1:44" hidden="1" outlineLevel="1" x14ac:dyDescent="0.2">
      <c r="A1565" t="s">
        <v>16427</v>
      </c>
      <c r="B1565" t="s">
        <v>16428</v>
      </c>
      <c r="C1565" t="s">
        <v>16429</v>
      </c>
      <c r="J1565" t="s">
        <v>16430</v>
      </c>
      <c r="K1565" t="s">
        <v>1204</v>
      </c>
      <c r="L1565" t="s">
        <v>1233</v>
      </c>
      <c r="M1565">
        <v>27</v>
      </c>
      <c r="P1565" s="2" t="s">
        <v>16431</v>
      </c>
      <c r="Q1565" t="s">
        <v>10032</v>
      </c>
      <c r="S1565">
        <v>7.3825610000000002E-3</v>
      </c>
      <c r="T1565">
        <v>4.029274E-4</v>
      </c>
      <c r="U1565">
        <v>8.9645119999999991E-3</v>
      </c>
      <c r="V1565">
        <v>1.1700572E-3</v>
      </c>
      <c r="W1565">
        <v>6.6103706999999998E-3</v>
      </c>
      <c r="X1565">
        <v>6.1037516999999999E-3</v>
      </c>
      <c r="Y1565">
        <v>0.3</v>
      </c>
      <c r="Z1565">
        <v>0.221</v>
      </c>
      <c r="AA1565">
        <v>0</v>
      </c>
      <c r="AB1565">
        <v>0.77900000000000003</v>
      </c>
      <c r="AC1565">
        <v>0.65969999999999995</v>
      </c>
      <c r="AD1565" t="s">
        <v>48</v>
      </c>
      <c r="AE1565" t="s">
        <v>48</v>
      </c>
      <c r="AF1565" t="s">
        <v>48</v>
      </c>
    </row>
    <row r="1566" spans="1:44" hidden="1" outlineLevel="1" x14ac:dyDescent="0.2">
      <c r="A1566" t="s">
        <v>16432</v>
      </c>
      <c r="B1566" t="s">
        <v>16433</v>
      </c>
      <c r="C1566" t="s">
        <v>16434</v>
      </c>
      <c r="J1566" t="s">
        <v>16435</v>
      </c>
      <c r="K1566" t="s">
        <v>1204</v>
      </c>
      <c r="L1566" t="s">
        <v>1233</v>
      </c>
      <c r="M1566">
        <v>22</v>
      </c>
      <c r="P1566" s="2" t="s">
        <v>16436</v>
      </c>
      <c r="Q1566" t="s">
        <v>10132</v>
      </c>
      <c r="S1566">
        <v>0.16098402000000001</v>
      </c>
      <c r="T1566">
        <v>1.9550322999999999E-3</v>
      </c>
      <c r="U1566">
        <v>1.8529098000000001E-2</v>
      </c>
      <c r="V1566">
        <v>4.0327664000000003E-3</v>
      </c>
      <c r="W1566">
        <v>8.4100090000000002E-2</v>
      </c>
      <c r="X1566">
        <v>6.5503810000000001E-3</v>
      </c>
      <c r="Y1566">
        <v>0</v>
      </c>
      <c r="Z1566">
        <v>5.7000000000000002E-2</v>
      </c>
      <c r="AA1566">
        <v>0.161</v>
      </c>
      <c r="AB1566">
        <v>0.78300000000000003</v>
      </c>
      <c r="AC1566">
        <v>-0.52669999999999995</v>
      </c>
      <c r="AD1566" t="s">
        <v>48</v>
      </c>
      <c r="AE1566" t="s">
        <v>48</v>
      </c>
      <c r="AF1566" t="s">
        <v>48</v>
      </c>
    </row>
    <row r="1567" spans="1:44" hidden="1" outlineLevel="1" x14ac:dyDescent="0.2">
      <c r="A1567" t="s">
        <v>16437</v>
      </c>
      <c r="B1567" t="s">
        <v>16438</v>
      </c>
      <c r="C1567" t="s">
        <v>16439</v>
      </c>
      <c r="J1567" t="s">
        <v>16440</v>
      </c>
      <c r="K1567" t="s">
        <v>1204</v>
      </c>
      <c r="L1567" t="s">
        <v>1233</v>
      </c>
      <c r="M1567">
        <v>16</v>
      </c>
      <c r="P1567" s="2" t="s">
        <v>16441</v>
      </c>
      <c r="Q1567" t="s">
        <v>47</v>
      </c>
      <c r="S1567">
        <v>9.5250619999999994E-2</v>
      </c>
      <c r="T1567">
        <v>1.6021729000000001E-3</v>
      </c>
      <c r="U1567">
        <v>1.4464149000000001E-2</v>
      </c>
      <c r="V1567">
        <v>6.4006293999999998E-3</v>
      </c>
      <c r="W1567">
        <v>3.9151907E-2</v>
      </c>
      <c r="X1567">
        <v>6.3950316999999996E-3</v>
      </c>
      <c r="Y1567">
        <v>0</v>
      </c>
      <c r="Z1567">
        <v>0.107</v>
      </c>
      <c r="AA1567">
        <v>0</v>
      </c>
      <c r="AB1567">
        <v>0.89300000000000002</v>
      </c>
      <c r="AC1567">
        <v>0.50229999999999997</v>
      </c>
      <c r="AD1567" t="s">
        <v>48</v>
      </c>
      <c r="AE1567" t="s">
        <v>48</v>
      </c>
      <c r="AF1567" t="s">
        <v>48</v>
      </c>
    </row>
    <row r="1568" spans="1:44" hidden="1" outlineLevel="1" x14ac:dyDescent="0.2">
      <c r="A1568" t="s">
        <v>16442</v>
      </c>
      <c r="B1568" t="s">
        <v>16443</v>
      </c>
      <c r="C1568" t="s">
        <v>16444</v>
      </c>
      <c r="J1568" t="s">
        <v>16445</v>
      </c>
      <c r="K1568" t="s">
        <v>1204</v>
      </c>
      <c r="L1568" t="s">
        <v>1233</v>
      </c>
      <c r="M1568">
        <v>46</v>
      </c>
      <c r="P1568" s="2" t="s">
        <v>16446</v>
      </c>
      <c r="Q1568" t="s">
        <v>10471</v>
      </c>
      <c r="S1568">
        <v>3.8519915000000002E-2</v>
      </c>
      <c r="T1568">
        <v>1.0490416999999999E-3</v>
      </c>
      <c r="U1568">
        <v>1.3473531E-2</v>
      </c>
      <c r="V1568">
        <v>2.3678626999999999E-3</v>
      </c>
      <c r="W1568">
        <v>2.1803947000000001E-2</v>
      </c>
      <c r="X1568">
        <v>6.317357E-3</v>
      </c>
      <c r="Y1568">
        <v>0.29507575757575771</v>
      </c>
      <c r="Z1568">
        <v>0.121</v>
      </c>
      <c r="AA1568">
        <v>4.2999999999999997E-2</v>
      </c>
      <c r="AB1568">
        <v>0.83599999999999997</v>
      </c>
      <c r="AC1568">
        <v>0.91810000000000003</v>
      </c>
      <c r="AD1568" t="s">
        <v>48</v>
      </c>
      <c r="AE1568" t="s">
        <v>48</v>
      </c>
      <c r="AF1568" t="s">
        <v>48</v>
      </c>
    </row>
    <row r="1569" spans="1:32" hidden="1" outlineLevel="1" x14ac:dyDescent="0.2">
      <c r="A1569" t="s">
        <v>16447</v>
      </c>
      <c r="B1569" t="s">
        <v>16448</v>
      </c>
      <c r="C1569" t="s">
        <v>16449</v>
      </c>
      <c r="J1569" t="s">
        <v>16450</v>
      </c>
      <c r="K1569" t="s">
        <v>1204</v>
      </c>
      <c r="L1569" t="s">
        <v>1233</v>
      </c>
      <c r="M1569">
        <v>16</v>
      </c>
      <c r="P1569" s="2" t="s">
        <v>16451</v>
      </c>
      <c r="Q1569" t="s">
        <v>47</v>
      </c>
      <c r="S1569">
        <v>1.1497946E-2</v>
      </c>
      <c r="T1569">
        <v>5.3644179999999997E-4</v>
      </c>
      <c r="U1569">
        <v>9.7160149999999997E-3</v>
      </c>
      <c r="V1569">
        <v>1.4891637E-3</v>
      </c>
      <c r="W1569">
        <v>7.7978780000000003E-3</v>
      </c>
      <c r="X1569">
        <v>6.6992570000000001E-3</v>
      </c>
      <c r="Y1569">
        <v>0</v>
      </c>
      <c r="Z1569">
        <v>0</v>
      </c>
      <c r="AA1569">
        <v>0</v>
      </c>
      <c r="AB1569">
        <v>1</v>
      </c>
      <c r="AC1569">
        <v>0</v>
      </c>
      <c r="AD1569" t="s">
        <v>48</v>
      </c>
      <c r="AE1569" t="s">
        <v>48</v>
      </c>
      <c r="AF1569" t="s">
        <v>48</v>
      </c>
    </row>
    <row r="1570" spans="1:32" hidden="1" outlineLevel="1" x14ac:dyDescent="0.2">
      <c r="A1570" t="s">
        <v>16452</v>
      </c>
      <c r="B1570" t="s">
        <v>16453</v>
      </c>
      <c r="C1570" t="s">
        <v>16454</v>
      </c>
      <c r="J1570" t="s">
        <v>16455</v>
      </c>
      <c r="K1570" t="s">
        <v>1204</v>
      </c>
      <c r="L1570" t="s">
        <v>1233</v>
      </c>
      <c r="M1570">
        <v>8</v>
      </c>
      <c r="P1570" s="2" t="s">
        <v>16456</v>
      </c>
      <c r="Q1570" t="s">
        <v>10138</v>
      </c>
      <c r="S1570">
        <v>0.11088663999999999</v>
      </c>
      <c r="T1570">
        <v>2.1553039999999998E-3</v>
      </c>
      <c r="U1570">
        <v>1.7709277999999998E-2</v>
      </c>
      <c r="V1570">
        <v>4.5692353000000002E-3</v>
      </c>
      <c r="W1570">
        <v>6.1976057000000001E-2</v>
      </c>
      <c r="X1570">
        <v>6.5309620000000004E-3</v>
      </c>
      <c r="Y1570">
        <v>1.9047619047619039E-2</v>
      </c>
      <c r="Z1570">
        <v>5.8000000000000003E-2</v>
      </c>
      <c r="AA1570">
        <v>1.2E-2</v>
      </c>
      <c r="AB1570">
        <v>0.93</v>
      </c>
      <c r="AC1570">
        <v>0.63339999999999996</v>
      </c>
      <c r="AD1570" t="s">
        <v>48</v>
      </c>
      <c r="AE1570" t="s">
        <v>48</v>
      </c>
      <c r="AF1570" t="s">
        <v>48</v>
      </c>
    </row>
    <row r="1571" spans="1:32" hidden="1" outlineLevel="1" x14ac:dyDescent="0.2">
      <c r="A1571" t="s">
        <v>16457</v>
      </c>
      <c r="B1571" t="s">
        <v>16458</v>
      </c>
      <c r="C1571" t="s">
        <v>16459</v>
      </c>
      <c r="J1571" t="s">
        <v>16460</v>
      </c>
      <c r="K1571" t="s">
        <v>1204</v>
      </c>
      <c r="L1571" t="s">
        <v>1233</v>
      </c>
      <c r="M1571">
        <v>9</v>
      </c>
      <c r="P1571" s="2" t="s">
        <v>16461</v>
      </c>
      <c r="Q1571" t="s">
        <v>47</v>
      </c>
      <c r="S1571">
        <v>9.1732250000000001E-3</v>
      </c>
      <c r="T1571">
        <v>5.578995E-4</v>
      </c>
      <c r="U1571">
        <v>1.0296721999999999E-2</v>
      </c>
      <c r="V1571">
        <v>1.5816584E-3</v>
      </c>
      <c r="W1571">
        <v>7.493876E-3</v>
      </c>
      <c r="X1571">
        <v>6.0843329999999999E-3</v>
      </c>
      <c r="Y1571">
        <v>-1.8518518518518531E-2</v>
      </c>
      <c r="Z1571">
        <v>0</v>
      </c>
      <c r="AA1571">
        <v>0</v>
      </c>
      <c r="AB1571">
        <v>1</v>
      </c>
      <c r="AC1571">
        <v>0</v>
      </c>
      <c r="AD1571" t="s">
        <v>48</v>
      </c>
      <c r="AE1571" t="s">
        <v>48</v>
      </c>
      <c r="AF1571" t="s">
        <v>48</v>
      </c>
    </row>
    <row r="1572" spans="1:32" hidden="1" outlineLevel="1" x14ac:dyDescent="0.2">
      <c r="A1572" t="s">
        <v>16462</v>
      </c>
      <c r="B1572" t="s">
        <v>16463</v>
      </c>
      <c r="C1572" t="s">
        <v>16464</v>
      </c>
      <c r="J1572" t="s">
        <v>16465</v>
      </c>
      <c r="K1572" t="s">
        <v>1204</v>
      </c>
      <c r="L1572" t="s">
        <v>1233</v>
      </c>
      <c r="M1572">
        <v>12</v>
      </c>
      <c r="P1572" s="2" t="s">
        <v>16466</v>
      </c>
      <c r="Q1572" t="s">
        <v>10104</v>
      </c>
      <c r="S1572">
        <v>1.6838523000000001E-2</v>
      </c>
      <c r="T1572">
        <v>6.1511992999999999E-4</v>
      </c>
      <c r="U1572">
        <v>1.0262563000000001E-2</v>
      </c>
      <c r="V1572">
        <v>1.4799143E-3</v>
      </c>
      <c r="W1572">
        <v>1.1160898000000001E-2</v>
      </c>
      <c r="X1572">
        <v>6.0778604999999998E-3</v>
      </c>
      <c r="Y1572">
        <v>7.4242424242424235E-2</v>
      </c>
      <c r="Z1572">
        <v>0.122</v>
      </c>
      <c r="AA1572">
        <v>4.4999999999999998E-2</v>
      </c>
      <c r="AB1572">
        <v>0.83299999999999996</v>
      </c>
      <c r="AC1572">
        <v>0.38179999999999997</v>
      </c>
      <c r="AD1572" t="s">
        <v>48</v>
      </c>
      <c r="AE1572" t="s">
        <v>48</v>
      </c>
      <c r="AF1572" t="s">
        <v>48</v>
      </c>
    </row>
    <row r="1573" spans="1:32" hidden="1" outlineLevel="1" x14ac:dyDescent="0.2">
      <c r="A1573" t="s">
        <v>16467</v>
      </c>
      <c r="B1573" t="s">
        <v>16468</v>
      </c>
      <c r="C1573" t="s">
        <v>16469</v>
      </c>
      <c r="J1573" t="s">
        <v>16470</v>
      </c>
      <c r="K1573" t="s">
        <v>1204</v>
      </c>
      <c r="L1573" t="s">
        <v>1233</v>
      </c>
      <c r="M1573">
        <v>38</v>
      </c>
      <c r="P1573" s="2" t="s">
        <v>16471</v>
      </c>
      <c r="Q1573" t="s">
        <v>47</v>
      </c>
      <c r="S1573">
        <v>1.9980037999999999E-2</v>
      </c>
      <c r="T1573">
        <v>9.3460082999999999E-4</v>
      </c>
      <c r="U1573">
        <v>1.0792031000000001E-2</v>
      </c>
      <c r="V1573">
        <v>2.2013724999999998E-3</v>
      </c>
      <c r="W1573">
        <v>1.0020891000000001E-2</v>
      </c>
      <c r="X1573">
        <v>6.4985976000000003E-3</v>
      </c>
      <c r="Y1573">
        <v>0.1</v>
      </c>
      <c r="Z1573">
        <v>0</v>
      </c>
      <c r="AA1573">
        <v>0</v>
      </c>
      <c r="AB1573">
        <v>1</v>
      </c>
      <c r="AC1573">
        <v>0</v>
      </c>
      <c r="AD1573" t="s">
        <v>48</v>
      </c>
      <c r="AE1573" t="s">
        <v>48</v>
      </c>
      <c r="AF1573" t="s">
        <v>48</v>
      </c>
    </row>
    <row r="1574" spans="1:32" hidden="1" outlineLevel="1" x14ac:dyDescent="0.2">
      <c r="A1574" t="s">
        <v>16472</v>
      </c>
      <c r="B1574" t="s">
        <v>16473</v>
      </c>
      <c r="C1574" t="s">
        <v>16474</v>
      </c>
      <c r="J1574" t="s">
        <v>16475</v>
      </c>
      <c r="K1574" t="s">
        <v>1204</v>
      </c>
      <c r="L1574" t="s">
        <v>1233</v>
      </c>
      <c r="M1574">
        <v>7</v>
      </c>
      <c r="P1574" s="2" t="s">
        <v>16476</v>
      </c>
      <c r="Q1574" t="s">
        <v>47</v>
      </c>
      <c r="S1574">
        <v>0.56269526000000003</v>
      </c>
      <c r="T1574">
        <v>1.4059683E-2</v>
      </c>
      <c r="U1574">
        <v>0.2453505</v>
      </c>
      <c r="V1574">
        <v>1.9575718999999998E-2</v>
      </c>
      <c r="W1574">
        <v>0.61091309999999999</v>
      </c>
      <c r="X1574">
        <v>8.1944930000000006E-3</v>
      </c>
      <c r="Y1574">
        <v>-0.375</v>
      </c>
      <c r="Z1574">
        <v>0</v>
      </c>
      <c r="AA1574">
        <v>0.54500000000000004</v>
      </c>
      <c r="AB1574">
        <v>0.45500000000000002</v>
      </c>
      <c r="AC1574">
        <v>-0.71840000000000004</v>
      </c>
      <c r="AD1574" t="s">
        <v>48</v>
      </c>
      <c r="AE1574" t="s">
        <v>48</v>
      </c>
      <c r="AF1574" t="s">
        <v>48</v>
      </c>
    </row>
    <row r="1575" spans="1:32" hidden="1" outlineLevel="1" x14ac:dyDescent="0.2">
      <c r="A1575" t="s">
        <v>16477</v>
      </c>
      <c r="B1575" t="s">
        <v>16478</v>
      </c>
      <c r="C1575" t="s">
        <v>16479</v>
      </c>
      <c r="J1575" t="s">
        <v>16480</v>
      </c>
      <c r="K1575" t="s">
        <v>1204</v>
      </c>
      <c r="L1575" t="s">
        <v>1233</v>
      </c>
      <c r="M1575">
        <v>7</v>
      </c>
      <c r="P1575" s="2" t="s">
        <v>16481</v>
      </c>
      <c r="Q1575" t="s">
        <v>47</v>
      </c>
      <c r="S1575">
        <v>1.7592486000000001E-2</v>
      </c>
      <c r="T1575">
        <v>7.0095059999999998E-4</v>
      </c>
      <c r="U1575">
        <v>1.0296721999999999E-2</v>
      </c>
      <c r="V1575">
        <v>1.8313939E-3</v>
      </c>
      <c r="W1575">
        <v>9.8308900000000001E-3</v>
      </c>
      <c r="X1575">
        <v>7.2106145999999999E-3</v>
      </c>
      <c r="Y1575">
        <v>0.33333333333333331</v>
      </c>
      <c r="Z1575">
        <v>0.16400000000000001</v>
      </c>
      <c r="AA1575">
        <v>2.5000000000000001E-2</v>
      </c>
      <c r="AB1575">
        <v>0.81</v>
      </c>
      <c r="AC1575">
        <v>0.89339999999999997</v>
      </c>
      <c r="AD1575" t="s">
        <v>48</v>
      </c>
      <c r="AE1575" t="s">
        <v>48</v>
      </c>
      <c r="AF1575" t="s">
        <v>48</v>
      </c>
    </row>
    <row r="1576" spans="1:32" hidden="1" outlineLevel="1" x14ac:dyDescent="0.2">
      <c r="A1576" t="s">
        <v>16482</v>
      </c>
      <c r="B1576" t="s">
        <v>16483</v>
      </c>
      <c r="C1576" t="s">
        <v>16484</v>
      </c>
      <c r="J1576" t="s">
        <v>16485</v>
      </c>
      <c r="K1576" t="s">
        <v>1204</v>
      </c>
      <c r="L1576" t="s">
        <v>1233</v>
      </c>
      <c r="M1576">
        <v>7</v>
      </c>
      <c r="P1576" s="2" t="s">
        <v>16486</v>
      </c>
      <c r="Q1576" t="s">
        <v>47</v>
      </c>
      <c r="S1576">
        <v>6.5797309999999998E-2</v>
      </c>
      <c r="T1576">
        <v>1.6593933E-3</v>
      </c>
      <c r="U1576">
        <v>1.8665737000000002E-2</v>
      </c>
      <c r="V1576">
        <v>2.2753681999999999E-3</v>
      </c>
      <c r="W1576">
        <v>3.1477100000000001E-2</v>
      </c>
      <c r="X1576">
        <v>6.7639859999999996E-3</v>
      </c>
      <c r="Y1576">
        <v>0.13044444444444439</v>
      </c>
      <c r="Z1576">
        <v>0.09</v>
      </c>
      <c r="AA1576">
        <v>3.6999999999999998E-2</v>
      </c>
      <c r="AB1576">
        <v>0.873</v>
      </c>
      <c r="AC1576">
        <v>0.82709999999999995</v>
      </c>
      <c r="AD1576" t="s">
        <v>48</v>
      </c>
      <c r="AE1576" t="s">
        <v>48</v>
      </c>
      <c r="AF1576" t="s">
        <v>48</v>
      </c>
    </row>
    <row r="1577" spans="1:32" hidden="1" outlineLevel="1" x14ac:dyDescent="0.2">
      <c r="A1577" t="s">
        <v>16487</v>
      </c>
      <c r="B1577" t="s">
        <v>16488</v>
      </c>
      <c r="C1577" t="s">
        <v>16489</v>
      </c>
      <c r="J1577" t="s">
        <v>16490</v>
      </c>
      <c r="K1577" t="s">
        <v>1204</v>
      </c>
      <c r="L1577" t="s">
        <v>1233</v>
      </c>
      <c r="M1577">
        <v>7</v>
      </c>
      <c r="P1577" s="2" t="s">
        <v>16491</v>
      </c>
      <c r="Q1577" t="s">
        <v>47</v>
      </c>
      <c r="S1577">
        <v>0.50789945999999997</v>
      </c>
      <c r="T1577">
        <v>1.3866013999999999E-2</v>
      </c>
      <c r="U1577">
        <v>0.18786818</v>
      </c>
      <c r="V1577">
        <v>2.1786475999999999E-2</v>
      </c>
      <c r="W1577">
        <v>0.56786959999999997</v>
      </c>
      <c r="X1577">
        <v>7.9355780000000004E-3</v>
      </c>
      <c r="Y1577">
        <v>-2.7777777777777769E-2</v>
      </c>
      <c r="Z1577">
        <v>0</v>
      </c>
      <c r="AA1577">
        <v>7.0000000000000007E-2</v>
      </c>
      <c r="AB1577">
        <v>0.93</v>
      </c>
      <c r="AC1577">
        <v>-0.36120000000000002</v>
      </c>
      <c r="AD1577" t="s">
        <v>48</v>
      </c>
      <c r="AE1577" t="s">
        <v>48</v>
      </c>
      <c r="AF1577" t="s">
        <v>48</v>
      </c>
    </row>
    <row r="1578" spans="1:32" hidden="1" outlineLevel="1" x14ac:dyDescent="0.2">
      <c r="A1578" t="s">
        <v>16492</v>
      </c>
      <c r="B1578" t="s">
        <v>16493</v>
      </c>
      <c r="C1578" t="s">
        <v>16494</v>
      </c>
      <c r="J1578" t="s">
        <v>16495</v>
      </c>
      <c r="K1578" t="s">
        <v>1204</v>
      </c>
      <c r="L1578" t="s">
        <v>1233</v>
      </c>
      <c r="M1578">
        <v>11</v>
      </c>
      <c r="P1578" s="2" t="s">
        <v>16496</v>
      </c>
      <c r="Q1578" t="s">
        <v>47</v>
      </c>
      <c r="S1578">
        <v>0.11098998</v>
      </c>
      <c r="T1578">
        <v>2.5367736999999998E-3</v>
      </c>
      <c r="U1578">
        <v>1.309778E-2</v>
      </c>
      <c r="V1578">
        <v>8.0655329999999997E-3</v>
      </c>
      <c r="W1578">
        <v>3.6214896000000003E-2</v>
      </c>
      <c r="X1578">
        <v>8.2074385000000007E-3</v>
      </c>
      <c r="Y1578">
        <v>9.0909090909090912E-2</v>
      </c>
      <c r="Z1578">
        <v>0</v>
      </c>
      <c r="AA1578">
        <v>0.19700000000000001</v>
      </c>
      <c r="AB1578">
        <v>0.80300000000000005</v>
      </c>
      <c r="AC1578">
        <v>-0.40189999999999998</v>
      </c>
      <c r="AD1578" t="s">
        <v>48</v>
      </c>
      <c r="AE1578" t="s">
        <v>48</v>
      </c>
      <c r="AF1578" t="s">
        <v>48</v>
      </c>
    </row>
    <row r="1579" spans="1:32" hidden="1" outlineLevel="1" x14ac:dyDescent="0.2">
      <c r="A1579" t="s">
        <v>16497</v>
      </c>
      <c r="B1579" t="s">
        <v>16498</v>
      </c>
      <c r="C1579" t="s">
        <v>16499</v>
      </c>
      <c r="J1579" t="s">
        <v>16500</v>
      </c>
      <c r="K1579" t="s">
        <v>1204</v>
      </c>
      <c r="L1579" t="s">
        <v>1233</v>
      </c>
      <c r="M1579">
        <v>3</v>
      </c>
      <c r="P1579" s="2" t="s">
        <v>16501</v>
      </c>
      <c r="Q1579" t="s">
        <v>16502</v>
      </c>
      <c r="S1579">
        <v>5.3542430000000002E-2</v>
      </c>
      <c r="T1579">
        <v>1.0061263999999999E-3</v>
      </c>
      <c r="U1579">
        <v>1.4805742E-2</v>
      </c>
      <c r="V1579">
        <v>1.5724090000000001E-3</v>
      </c>
      <c r="W1579">
        <v>2.4897853000000001E-2</v>
      </c>
      <c r="X1579">
        <v>6.8092960000000003E-3</v>
      </c>
      <c r="Y1579">
        <v>6.6666666666666666E-2</v>
      </c>
      <c r="Z1579">
        <v>6.0999999999999999E-2</v>
      </c>
      <c r="AA1579">
        <v>0</v>
      </c>
      <c r="AB1579">
        <v>0.93899999999999995</v>
      </c>
      <c r="AC1579">
        <v>0.4173</v>
      </c>
      <c r="AD1579" t="s">
        <v>48</v>
      </c>
      <c r="AE1579" t="s">
        <v>48</v>
      </c>
      <c r="AF1579" t="s">
        <v>48</v>
      </c>
    </row>
    <row r="1580" spans="1:32" hidden="1" outlineLevel="1" x14ac:dyDescent="0.2">
      <c r="A1580" t="s">
        <v>16503</v>
      </c>
      <c r="B1580" t="s">
        <v>16504</v>
      </c>
      <c r="C1580" t="s">
        <v>16505</v>
      </c>
      <c r="J1580" t="s">
        <v>16506</v>
      </c>
      <c r="K1580" t="s">
        <v>1204</v>
      </c>
      <c r="L1580" t="s">
        <v>1233</v>
      </c>
      <c r="M1580">
        <v>3</v>
      </c>
      <c r="P1580" s="2" t="s">
        <v>16507</v>
      </c>
      <c r="Q1580" t="s">
        <v>47</v>
      </c>
      <c r="S1580">
        <v>0.40148460000000002</v>
      </c>
      <c r="T1580">
        <v>9.765625E-3</v>
      </c>
      <c r="U1580">
        <v>8.4520880000000007E-2</v>
      </c>
      <c r="V1580">
        <v>2.1786475999999999E-2</v>
      </c>
      <c r="W1580">
        <v>0.4378843</v>
      </c>
      <c r="X1580">
        <v>7.637825E-3</v>
      </c>
      <c r="Y1580">
        <v>9.9999999999999978E-2</v>
      </c>
      <c r="Z1580">
        <v>0.42099999999999999</v>
      </c>
      <c r="AA1580">
        <v>0.15</v>
      </c>
      <c r="AB1580">
        <v>0.42899999999999999</v>
      </c>
      <c r="AC1580">
        <v>0.58589999999999998</v>
      </c>
      <c r="AD1580" t="s">
        <v>48</v>
      </c>
      <c r="AE1580" t="s">
        <v>48</v>
      </c>
      <c r="AF1580" t="s">
        <v>48</v>
      </c>
    </row>
    <row r="1581" spans="1:32" hidden="1" outlineLevel="1" x14ac:dyDescent="0.2">
      <c r="A1581" t="s">
        <v>16508</v>
      </c>
      <c r="B1581" t="s">
        <v>16509</v>
      </c>
      <c r="C1581" t="s">
        <v>16510</v>
      </c>
      <c r="J1581" t="s">
        <v>16511</v>
      </c>
      <c r="K1581" t="s">
        <v>1204</v>
      </c>
      <c r="L1581" t="s">
        <v>1233</v>
      </c>
      <c r="M1581">
        <v>3</v>
      </c>
      <c r="P1581" s="2" t="s">
        <v>16512</v>
      </c>
      <c r="Q1581" t="s">
        <v>47</v>
      </c>
      <c r="S1581">
        <v>0.52007305999999998</v>
      </c>
      <c r="T1581">
        <v>1.7416616999999999E-2</v>
      </c>
      <c r="U1581">
        <v>0.25824076000000001</v>
      </c>
      <c r="V1581">
        <v>2.2791367E-2</v>
      </c>
      <c r="W1581">
        <v>0.58196645999999996</v>
      </c>
      <c r="X1581">
        <v>7.2753434000000002E-3</v>
      </c>
      <c r="Y1581">
        <v>0</v>
      </c>
      <c r="Z1581">
        <v>0</v>
      </c>
      <c r="AA1581">
        <v>0</v>
      </c>
      <c r="AB1581">
        <v>1</v>
      </c>
      <c r="AC1581">
        <v>0</v>
      </c>
      <c r="AD1581" t="s">
        <v>48</v>
      </c>
      <c r="AE1581" t="s">
        <v>48</v>
      </c>
      <c r="AF1581" t="s">
        <v>48</v>
      </c>
    </row>
    <row r="1582" spans="1:32" hidden="1" outlineLevel="1" x14ac:dyDescent="0.2">
      <c r="A1582" t="s">
        <v>16513</v>
      </c>
      <c r="B1582" t="s">
        <v>16514</v>
      </c>
      <c r="C1582" t="s">
        <v>16515</v>
      </c>
      <c r="J1582" t="s">
        <v>16516</v>
      </c>
      <c r="K1582" t="s">
        <v>1204</v>
      </c>
      <c r="L1582" t="s">
        <v>1233</v>
      </c>
      <c r="M1582">
        <v>5</v>
      </c>
      <c r="P1582" s="2" t="s">
        <v>16517</v>
      </c>
      <c r="Q1582" t="s">
        <v>13021</v>
      </c>
      <c r="S1582">
        <v>1.9100413E-2</v>
      </c>
      <c r="T1582">
        <v>7.0571900000000005E-4</v>
      </c>
      <c r="U1582">
        <v>9.8526519999999999E-3</v>
      </c>
      <c r="V1582">
        <v>1.7481487E-3</v>
      </c>
      <c r="W1582">
        <v>1.0552894E-2</v>
      </c>
      <c r="X1582">
        <v>7.0423200000000004E-3</v>
      </c>
      <c r="Y1582">
        <v>0.17499999999999999</v>
      </c>
      <c r="Z1582">
        <v>0.317</v>
      </c>
      <c r="AA1582">
        <v>0.154</v>
      </c>
      <c r="AB1582">
        <v>0.52900000000000003</v>
      </c>
      <c r="AC1582">
        <v>0.52669999999999995</v>
      </c>
      <c r="AD1582" t="s">
        <v>48</v>
      </c>
      <c r="AE1582" t="s">
        <v>48</v>
      </c>
      <c r="AF1582" t="s">
        <v>48</v>
      </c>
    </row>
    <row r="1583" spans="1:32" hidden="1" outlineLevel="1" x14ac:dyDescent="0.2">
      <c r="A1583" t="s">
        <v>16518</v>
      </c>
      <c r="B1583" t="s">
        <v>16519</v>
      </c>
      <c r="C1583" t="s">
        <v>16520</v>
      </c>
      <c r="J1583" t="s">
        <v>16521</v>
      </c>
      <c r="K1583" t="s">
        <v>1204</v>
      </c>
      <c r="L1583" t="s">
        <v>1233</v>
      </c>
      <c r="M1583">
        <v>5</v>
      </c>
      <c r="P1583" s="2" t="s">
        <v>16522</v>
      </c>
      <c r="Q1583" t="s">
        <v>47</v>
      </c>
      <c r="S1583">
        <v>1.0367000499999999E-2</v>
      </c>
      <c r="T1583">
        <v>5.8412549999999996E-4</v>
      </c>
      <c r="U1583">
        <v>1.0108845999999999E-2</v>
      </c>
      <c r="V1583">
        <v>2.5898499999999999E-3</v>
      </c>
      <c r="W1583">
        <v>8.0638800000000007E-3</v>
      </c>
      <c r="X1583">
        <v>6.045496E-3</v>
      </c>
      <c r="Y1583">
        <v>0.2</v>
      </c>
      <c r="Z1583">
        <v>0.59199999999999997</v>
      </c>
      <c r="AA1583">
        <v>0</v>
      </c>
      <c r="AB1583">
        <v>0.40799999999999997</v>
      </c>
      <c r="AC1583">
        <v>0.44040000000000001</v>
      </c>
      <c r="AD1583" t="s">
        <v>48</v>
      </c>
      <c r="AE1583" t="s">
        <v>48</v>
      </c>
      <c r="AF1583" t="s">
        <v>48</v>
      </c>
    </row>
    <row r="1584" spans="1:32" hidden="1" outlineLevel="1" x14ac:dyDescent="0.2">
      <c r="A1584" t="s">
        <v>16523</v>
      </c>
      <c r="B1584" t="s">
        <v>16524</v>
      </c>
      <c r="C1584" t="s">
        <v>16525</v>
      </c>
      <c r="J1584" t="s">
        <v>16526</v>
      </c>
      <c r="K1584" t="s">
        <v>1204</v>
      </c>
      <c r="L1584" t="s">
        <v>1233</v>
      </c>
      <c r="M1584">
        <v>10</v>
      </c>
      <c r="P1584" s="2" t="s">
        <v>16527</v>
      </c>
      <c r="Q1584" t="s">
        <v>47</v>
      </c>
      <c r="S1584">
        <v>6.8171480000000007E-2</v>
      </c>
      <c r="T1584">
        <v>1.5544891000000001E-3</v>
      </c>
      <c r="U1584">
        <v>1.7982551999999999E-2</v>
      </c>
      <c r="V1584">
        <v>6.3266334999999996E-3</v>
      </c>
      <c r="W1584">
        <v>3.1256735000000001E-2</v>
      </c>
      <c r="X1584">
        <v>6.861079E-3</v>
      </c>
      <c r="Y1584">
        <v>9.1258741258741255E-2</v>
      </c>
      <c r="Z1584">
        <v>0.114</v>
      </c>
      <c r="AA1584">
        <v>4.7E-2</v>
      </c>
      <c r="AB1584">
        <v>0.83899999999999997</v>
      </c>
      <c r="AC1584">
        <v>0.76659999999999995</v>
      </c>
      <c r="AD1584" t="s">
        <v>48</v>
      </c>
      <c r="AE1584" t="s">
        <v>48</v>
      </c>
      <c r="AF1584" t="s">
        <v>48</v>
      </c>
    </row>
    <row r="1585" spans="1:32" hidden="1" outlineLevel="1" x14ac:dyDescent="0.2">
      <c r="A1585" t="s">
        <v>16528</v>
      </c>
      <c r="B1585" t="s">
        <v>16529</v>
      </c>
      <c r="C1585" t="s">
        <v>16530</v>
      </c>
      <c r="J1585" t="s">
        <v>16531</v>
      </c>
      <c r="K1585" t="s">
        <v>1204</v>
      </c>
      <c r="L1585" t="s">
        <v>1233</v>
      </c>
      <c r="M1585">
        <v>3</v>
      </c>
      <c r="P1585" s="2" t="s">
        <v>16532</v>
      </c>
      <c r="Q1585" t="s">
        <v>10060</v>
      </c>
      <c r="S1585">
        <v>0.64912040000000004</v>
      </c>
      <c r="T1585">
        <v>1.7222946999999999E-2</v>
      </c>
      <c r="U1585">
        <v>0.22552395</v>
      </c>
      <c r="V1585">
        <v>1.5053716E-2</v>
      </c>
      <c r="W1585">
        <v>0.67985779999999996</v>
      </c>
      <c r="X1585">
        <v>7.5989880000000001E-3</v>
      </c>
      <c r="Y1585">
        <v>-0.33333333333333331</v>
      </c>
      <c r="Z1585">
        <v>0</v>
      </c>
      <c r="AA1585">
        <v>0.45500000000000002</v>
      </c>
      <c r="AB1585">
        <v>0.54500000000000004</v>
      </c>
      <c r="AC1585">
        <v>-0.36120000000000002</v>
      </c>
      <c r="AD1585" t="s">
        <v>48</v>
      </c>
      <c r="AE1585" t="s">
        <v>48</v>
      </c>
      <c r="AF1585" t="s">
        <v>48</v>
      </c>
    </row>
    <row r="1586" spans="1:32" hidden="1" outlineLevel="1" x14ac:dyDescent="0.2">
      <c r="A1586" t="s">
        <v>16533</v>
      </c>
      <c r="B1586" t="s">
        <v>16534</v>
      </c>
      <c r="C1586" t="s">
        <v>14873</v>
      </c>
      <c r="J1586" t="s">
        <v>16535</v>
      </c>
      <c r="K1586" t="s">
        <v>1204</v>
      </c>
      <c r="L1586" t="s">
        <v>1233</v>
      </c>
      <c r="M1586">
        <v>3</v>
      </c>
      <c r="P1586" s="2" t="s">
        <v>16536</v>
      </c>
      <c r="Q1586" t="s">
        <v>47</v>
      </c>
      <c r="S1586">
        <v>0.2412222</v>
      </c>
      <c r="T1586">
        <v>3.1089783000000002E-3</v>
      </c>
      <c r="U1586">
        <v>2.9186780999999998E-2</v>
      </c>
      <c r="V1586">
        <v>6.4006293999999998E-3</v>
      </c>
      <c r="W1586">
        <v>0.20434737</v>
      </c>
      <c r="X1586">
        <v>6.9516995000000002E-3</v>
      </c>
      <c r="Y1586">
        <v>0</v>
      </c>
      <c r="Z1586">
        <v>0.161</v>
      </c>
      <c r="AA1586">
        <v>0.16600000000000001</v>
      </c>
      <c r="AB1586">
        <v>0.67300000000000004</v>
      </c>
      <c r="AC1586">
        <v>-1.83E-2</v>
      </c>
      <c r="AD1586" t="s">
        <v>48</v>
      </c>
      <c r="AE1586" t="s">
        <v>48</v>
      </c>
      <c r="AF1586" t="s">
        <v>48</v>
      </c>
    </row>
    <row r="1587" spans="1:32" hidden="1" outlineLevel="1" x14ac:dyDescent="0.2">
      <c r="A1587" t="s">
        <v>16537</v>
      </c>
      <c r="B1587" t="s">
        <v>16538</v>
      </c>
      <c r="C1587" t="s">
        <v>16539</v>
      </c>
      <c r="J1587" t="s">
        <v>16540</v>
      </c>
      <c r="K1587" t="s">
        <v>1204</v>
      </c>
      <c r="L1587" t="s">
        <v>1233</v>
      </c>
      <c r="M1587">
        <v>3</v>
      </c>
      <c r="P1587" s="2" t="s">
        <v>16541</v>
      </c>
      <c r="Q1587" t="s">
        <v>47</v>
      </c>
      <c r="S1587">
        <v>0.52007305999999998</v>
      </c>
      <c r="T1587">
        <v>2.3076923999999999E-2</v>
      </c>
      <c r="U1587">
        <v>0.22622967999999999</v>
      </c>
      <c r="V1587">
        <v>5.5673427999999997E-2</v>
      </c>
      <c r="W1587">
        <v>0.56786959999999997</v>
      </c>
      <c r="X1587">
        <v>8.298059E-3</v>
      </c>
      <c r="Y1587">
        <v>-0.5</v>
      </c>
      <c r="Z1587">
        <v>0</v>
      </c>
      <c r="AA1587">
        <v>0.34100000000000003</v>
      </c>
      <c r="AB1587">
        <v>0.65900000000000003</v>
      </c>
      <c r="AC1587">
        <v>-0.47670000000000001</v>
      </c>
      <c r="AD1587" t="s">
        <v>48</v>
      </c>
      <c r="AE1587" t="s">
        <v>48</v>
      </c>
      <c r="AF1587" t="s">
        <v>48</v>
      </c>
    </row>
    <row r="1588" spans="1:32" hidden="1" outlineLevel="1" x14ac:dyDescent="0.2">
      <c r="A1588" t="s">
        <v>16542</v>
      </c>
      <c r="B1588" t="s">
        <v>16543</v>
      </c>
      <c r="C1588" t="s">
        <v>16544</v>
      </c>
      <c r="J1588" t="s">
        <v>16545</v>
      </c>
      <c r="K1588" t="s">
        <v>1204</v>
      </c>
      <c r="L1588" t="s">
        <v>1233</v>
      </c>
      <c r="M1588">
        <v>3</v>
      </c>
      <c r="P1588" s="2" t="s">
        <v>16546</v>
      </c>
      <c r="Q1588" t="s">
        <v>47</v>
      </c>
      <c r="S1588">
        <v>0.60254883999999997</v>
      </c>
      <c r="T1588">
        <v>0.16960317</v>
      </c>
      <c r="U1588">
        <v>0.64657204999999995</v>
      </c>
      <c r="V1588">
        <v>0.3780483</v>
      </c>
      <c r="W1588">
        <v>0.47020786999999997</v>
      </c>
      <c r="X1588">
        <v>3.1314443999999997E-2</v>
      </c>
      <c r="Y1588">
        <v>-1.657196969696968E-3</v>
      </c>
      <c r="Z1588">
        <v>0.106</v>
      </c>
      <c r="AA1588">
        <v>0.161</v>
      </c>
      <c r="AB1588">
        <v>0.73299999999999998</v>
      </c>
      <c r="AC1588">
        <v>-0.8488</v>
      </c>
      <c r="AD1588" t="s">
        <v>48</v>
      </c>
      <c r="AE1588" t="s">
        <v>48</v>
      </c>
      <c r="AF1588" t="s">
        <v>48</v>
      </c>
    </row>
    <row r="1589" spans="1:32" hidden="1" outlineLevel="1" x14ac:dyDescent="0.2">
      <c r="A1589" t="s">
        <v>16547</v>
      </c>
      <c r="B1589" t="s">
        <v>16548</v>
      </c>
      <c r="C1589" t="s">
        <v>16549</v>
      </c>
      <c r="J1589" t="s">
        <v>16550</v>
      </c>
      <c r="K1589" t="s">
        <v>1204</v>
      </c>
      <c r="L1589" t="s">
        <v>1233</v>
      </c>
      <c r="M1589">
        <v>3</v>
      </c>
      <c r="P1589" s="2" t="s">
        <v>16551</v>
      </c>
      <c r="Q1589" t="s">
        <v>47</v>
      </c>
      <c r="S1589">
        <v>8.3207909999999996E-2</v>
      </c>
      <c r="T1589">
        <v>2.4795531999999999E-3</v>
      </c>
      <c r="U1589">
        <v>1.9417239999999999E-2</v>
      </c>
      <c r="V1589">
        <v>2.6268480000000002E-3</v>
      </c>
      <c r="W1589">
        <v>2.6315893999999999E-2</v>
      </c>
      <c r="X1589">
        <v>8.9453469999999993E-3</v>
      </c>
      <c r="Y1589">
        <v>0.33333333333333331</v>
      </c>
      <c r="Z1589">
        <v>0.14099999999999999</v>
      </c>
      <c r="AA1589">
        <v>0</v>
      </c>
      <c r="AB1589">
        <v>0.85899999999999999</v>
      </c>
      <c r="AC1589">
        <v>0.42149999999999999</v>
      </c>
      <c r="AD1589" t="s">
        <v>48</v>
      </c>
      <c r="AE1589" t="s">
        <v>48</v>
      </c>
      <c r="AF1589" t="s">
        <v>48</v>
      </c>
    </row>
    <row r="1590" spans="1:32" hidden="1" outlineLevel="1" x14ac:dyDescent="0.2">
      <c r="A1590" t="s">
        <v>16552</v>
      </c>
      <c r="B1590" t="s">
        <v>16553</v>
      </c>
      <c r="C1590" t="s">
        <v>16554</v>
      </c>
      <c r="J1590" t="s">
        <v>16555</v>
      </c>
      <c r="K1590" t="s">
        <v>1204</v>
      </c>
      <c r="L1590" t="s">
        <v>1233</v>
      </c>
      <c r="M1590">
        <v>3</v>
      </c>
      <c r="P1590" s="2" t="s">
        <v>16556</v>
      </c>
      <c r="Q1590" t="s">
        <v>47</v>
      </c>
      <c r="S1590">
        <v>0.15213956000000001</v>
      </c>
      <c r="T1590">
        <v>4.272461E-3</v>
      </c>
      <c r="U1590">
        <v>4.0158957000000002E-2</v>
      </c>
      <c r="V1590">
        <v>4.7357255000000003E-3</v>
      </c>
      <c r="W1590">
        <v>7.1750276000000002E-2</v>
      </c>
      <c r="X1590">
        <v>7.2753434000000002E-3</v>
      </c>
      <c r="Y1590">
        <v>9.333333333333331E-2</v>
      </c>
      <c r="Z1590">
        <v>6.8000000000000005E-2</v>
      </c>
      <c r="AA1590">
        <v>7.4999999999999997E-2</v>
      </c>
      <c r="AB1590">
        <v>0.85699999999999998</v>
      </c>
      <c r="AC1590">
        <v>0.1948</v>
      </c>
      <c r="AD1590" t="s">
        <v>48</v>
      </c>
      <c r="AE1590" t="s">
        <v>48</v>
      </c>
      <c r="AF1590" t="s">
        <v>48</v>
      </c>
    </row>
    <row r="1591" spans="1:32" hidden="1" outlineLevel="1" x14ac:dyDescent="0.2">
      <c r="A1591" t="s">
        <v>16557</v>
      </c>
      <c r="B1591" t="s">
        <v>16558</v>
      </c>
      <c r="C1591" t="s">
        <v>16559</v>
      </c>
      <c r="J1591" t="s">
        <v>16560</v>
      </c>
      <c r="K1591" t="s">
        <v>1204</v>
      </c>
      <c r="L1591" t="s">
        <v>1233</v>
      </c>
      <c r="M1591">
        <v>3</v>
      </c>
      <c r="P1591" s="2" t="s">
        <v>16561</v>
      </c>
      <c r="Q1591" t="s">
        <v>47</v>
      </c>
      <c r="S1591">
        <v>2.685301E-2</v>
      </c>
      <c r="T1591">
        <v>1.0776519999999999E-3</v>
      </c>
      <c r="U1591">
        <v>1.1184863E-2</v>
      </c>
      <c r="V1591">
        <v>1.6464046E-3</v>
      </c>
      <c r="W1591">
        <v>1.1806902500000001E-2</v>
      </c>
      <c r="X1591">
        <v>8.9971300000000008E-3</v>
      </c>
      <c r="Y1591">
        <v>0.16818181818181821</v>
      </c>
      <c r="Z1591">
        <v>0</v>
      </c>
      <c r="AA1591">
        <v>7.1999999999999995E-2</v>
      </c>
      <c r="AB1591">
        <v>0.92800000000000005</v>
      </c>
      <c r="AC1591">
        <v>-0.1027</v>
      </c>
      <c r="AD1591" t="s">
        <v>48</v>
      </c>
      <c r="AE1591" t="s">
        <v>48</v>
      </c>
      <c r="AF1591" t="s">
        <v>48</v>
      </c>
    </row>
    <row r="1592" spans="1:32" hidden="1" outlineLevel="1" x14ac:dyDescent="0.2">
      <c r="A1592" t="s">
        <v>16562</v>
      </c>
      <c r="B1592" t="s">
        <v>16563</v>
      </c>
      <c r="C1592" t="s">
        <v>16564</v>
      </c>
      <c r="J1592" t="s">
        <v>16565</v>
      </c>
      <c r="K1592" t="s">
        <v>1204</v>
      </c>
      <c r="L1592" t="s">
        <v>1233</v>
      </c>
      <c r="M1592">
        <v>5</v>
      </c>
      <c r="P1592" s="2" t="s">
        <v>16566</v>
      </c>
      <c r="Q1592" t="s">
        <v>47</v>
      </c>
      <c r="S1592">
        <v>1.9980037999999999E-2</v>
      </c>
      <c r="T1592">
        <v>1.0299682999999999E-3</v>
      </c>
      <c r="U1592">
        <v>1.2585391E-2</v>
      </c>
      <c r="V1592">
        <v>2.3678626999999999E-3</v>
      </c>
      <c r="W1592">
        <v>8.1778800000000002E-3</v>
      </c>
      <c r="X1592">
        <v>7.6637166000000003E-3</v>
      </c>
      <c r="Y1592">
        <v>0.16666666666666671</v>
      </c>
      <c r="Z1592">
        <v>0.17699999999999999</v>
      </c>
      <c r="AA1592">
        <v>0</v>
      </c>
      <c r="AB1592">
        <v>0.82299999999999995</v>
      </c>
      <c r="AC1592">
        <v>0.53300000000000003</v>
      </c>
      <c r="AD1592" t="s">
        <v>48</v>
      </c>
      <c r="AE1592" t="s">
        <v>48</v>
      </c>
      <c r="AF1592" t="s">
        <v>48</v>
      </c>
    </row>
    <row r="1593" spans="1:32" hidden="1" outlineLevel="1" x14ac:dyDescent="0.2">
      <c r="A1593" t="s">
        <v>16567</v>
      </c>
      <c r="B1593" t="s">
        <v>16568</v>
      </c>
      <c r="C1593" t="s">
        <v>16569</v>
      </c>
      <c r="J1593" t="s">
        <v>16570</v>
      </c>
      <c r="K1593" t="s">
        <v>1204</v>
      </c>
      <c r="L1593" t="s">
        <v>1233</v>
      </c>
      <c r="M1593">
        <v>2</v>
      </c>
      <c r="P1593" s="2" t="s">
        <v>16571</v>
      </c>
      <c r="Q1593" t="s">
        <v>47</v>
      </c>
      <c r="S1593">
        <v>0.41690505</v>
      </c>
      <c r="T1593">
        <v>1.5802706E-2</v>
      </c>
      <c r="U1593">
        <v>0.26735114999999998</v>
      </c>
      <c r="V1593">
        <v>2.7815815000000001E-2</v>
      </c>
      <c r="W1593">
        <v>0.47189239999999999</v>
      </c>
      <c r="X1593">
        <v>8.1686009999999993E-3</v>
      </c>
      <c r="Y1593">
        <v>0.2</v>
      </c>
      <c r="Z1593">
        <v>0.16400000000000001</v>
      </c>
      <c r="AA1593">
        <v>5.1999999999999998E-2</v>
      </c>
      <c r="AB1593">
        <v>0.78300000000000003</v>
      </c>
      <c r="AC1593">
        <v>0.64859999999999995</v>
      </c>
      <c r="AD1593" t="s">
        <v>48</v>
      </c>
      <c r="AE1593" t="s">
        <v>48</v>
      </c>
      <c r="AF1593" t="s">
        <v>48</v>
      </c>
    </row>
    <row r="1594" spans="1:32" hidden="1" outlineLevel="1" x14ac:dyDescent="0.2">
      <c r="A1594" t="s">
        <v>16572</v>
      </c>
      <c r="B1594" t="s">
        <v>16573</v>
      </c>
      <c r="C1594" t="s">
        <v>16574</v>
      </c>
      <c r="J1594" t="s">
        <v>16575</v>
      </c>
      <c r="K1594" t="s">
        <v>1204</v>
      </c>
      <c r="L1594" t="s">
        <v>1233</v>
      </c>
      <c r="M1594">
        <v>2</v>
      </c>
      <c r="P1594" s="2" t="s">
        <v>16576</v>
      </c>
      <c r="Q1594" t="s">
        <v>47</v>
      </c>
      <c r="S1594">
        <v>6.4214519999999997E-2</v>
      </c>
      <c r="T1594">
        <v>2.3078918000000001E-3</v>
      </c>
      <c r="U1594">
        <v>2.9733329999999999E-2</v>
      </c>
      <c r="V1594">
        <v>4.3287489999999998E-3</v>
      </c>
      <c r="W1594">
        <v>2.5413504E-2</v>
      </c>
      <c r="X1594">
        <v>6.9646452999999999E-3</v>
      </c>
      <c r="Y1594">
        <v>0.4</v>
      </c>
      <c r="Z1594">
        <v>0.17199999999999999</v>
      </c>
      <c r="AA1594">
        <v>0</v>
      </c>
      <c r="AB1594">
        <v>0.82799999999999996</v>
      </c>
      <c r="AC1594">
        <v>0.54730000000000001</v>
      </c>
      <c r="AD1594" t="s">
        <v>48</v>
      </c>
      <c r="AE1594" t="s">
        <v>48</v>
      </c>
      <c r="AF1594" t="s">
        <v>48</v>
      </c>
    </row>
    <row r="1595" spans="1:32" hidden="1" outlineLevel="1" x14ac:dyDescent="0.2">
      <c r="A1595" t="s">
        <v>16577</v>
      </c>
      <c r="B1595" t="s">
        <v>16578</v>
      </c>
      <c r="C1595" t="s">
        <v>11232</v>
      </c>
      <c r="J1595" t="s">
        <v>16579</v>
      </c>
      <c r="K1595" t="s">
        <v>1204</v>
      </c>
      <c r="L1595" t="s">
        <v>1233</v>
      </c>
      <c r="M1595">
        <v>2</v>
      </c>
      <c r="P1595" s="2" t="s">
        <v>16580</v>
      </c>
      <c r="Q1595" t="s">
        <v>47</v>
      </c>
      <c r="S1595">
        <v>3.4277401999999998E-2</v>
      </c>
      <c r="T1595">
        <v>1.0251998999999999E-3</v>
      </c>
      <c r="U1595">
        <v>9.9209710000000007E-3</v>
      </c>
      <c r="V1595">
        <v>5.3276913000000004E-3</v>
      </c>
      <c r="W1595">
        <v>1.7614283000000001E-2</v>
      </c>
      <c r="X1595">
        <v>6.1749537000000002E-3</v>
      </c>
      <c r="Y1595">
        <v>0.25</v>
      </c>
      <c r="Z1595">
        <v>0</v>
      </c>
      <c r="AA1595">
        <v>0.40300000000000002</v>
      </c>
      <c r="AB1595">
        <v>0.59699999999999998</v>
      </c>
      <c r="AC1595">
        <v>-0.40189999999999998</v>
      </c>
      <c r="AD1595" t="s">
        <v>48</v>
      </c>
      <c r="AE1595" t="s">
        <v>48</v>
      </c>
      <c r="AF1595" t="s">
        <v>48</v>
      </c>
    </row>
    <row r="1596" spans="1:32" hidden="1" outlineLevel="1" x14ac:dyDescent="0.2">
      <c r="A1596" t="s">
        <v>16581</v>
      </c>
      <c r="B1596" t="s">
        <v>16582</v>
      </c>
      <c r="C1596" t="s">
        <v>16583</v>
      </c>
      <c r="J1596" t="s">
        <v>16584</v>
      </c>
      <c r="K1596" t="s">
        <v>1204</v>
      </c>
      <c r="L1596" t="s">
        <v>1233</v>
      </c>
      <c r="M1596">
        <v>2</v>
      </c>
      <c r="P1596" s="2" t="s">
        <v>16585</v>
      </c>
      <c r="Q1596" t="s">
        <v>47</v>
      </c>
      <c r="S1596">
        <v>2.3317584999999998E-2</v>
      </c>
      <c r="T1596">
        <v>8.1539153999999996E-4</v>
      </c>
      <c r="U1596">
        <v>1.0467518E-2</v>
      </c>
      <c r="V1596">
        <v>2.8673338E-3</v>
      </c>
      <c r="W1596">
        <v>1.2566907E-2</v>
      </c>
      <c r="X1596">
        <v>6.9646452999999999E-3</v>
      </c>
      <c r="Y1596">
        <v>0</v>
      </c>
      <c r="Z1596">
        <v>0.185</v>
      </c>
      <c r="AA1596">
        <v>0</v>
      </c>
      <c r="AB1596">
        <v>0.81499999999999995</v>
      </c>
      <c r="AC1596">
        <v>0.36120000000000002</v>
      </c>
      <c r="AD1596" t="s">
        <v>48</v>
      </c>
      <c r="AE1596" t="s">
        <v>48</v>
      </c>
      <c r="AF1596" t="s">
        <v>48</v>
      </c>
    </row>
    <row r="1597" spans="1:32" hidden="1" outlineLevel="1" x14ac:dyDescent="0.2">
      <c r="A1597" t="s">
        <v>16586</v>
      </c>
      <c r="B1597" t="s">
        <v>16587</v>
      </c>
      <c r="C1597" t="s">
        <v>16588</v>
      </c>
      <c r="J1597" t="s">
        <v>16589</v>
      </c>
      <c r="K1597" t="s">
        <v>1204</v>
      </c>
      <c r="L1597" t="s">
        <v>1233</v>
      </c>
      <c r="M1597">
        <v>2</v>
      </c>
      <c r="P1597" s="2" t="s">
        <v>16590</v>
      </c>
      <c r="Q1597" t="s">
        <v>47</v>
      </c>
      <c r="S1597">
        <v>1.4011159E-2</v>
      </c>
      <c r="T1597">
        <v>5.1975250000000001E-4</v>
      </c>
      <c r="U1597">
        <v>9.7672539999999995E-3</v>
      </c>
      <c r="V1597">
        <v>1.692652E-3</v>
      </c>
      <c r="W1597">
        <v>8.9568849999999995E-3</v>
      </c>
      <c r="X1597">
        <v>6.0972789999999997E-3</v>
      </c>
      <c r="Y1597">
        <v>-6.1570247933884277E-2</v>
      </c>
      <c r="Z1597">
        <v>6.4000000000000001E-2</v>
      </c>
      <c r="AA1597">
        <v>8.4000000000000005E-2</v>
      </c>
      <c r="AB1597">
        <v>0.85299999999999998</v>
      </c>
      <c r="AC1597">
        <v>-0.36120000000000002</v>
      </c>
      <c r="AD1597" t="s">
        <v>48</v>
      </c>
      <c r="AE1597" t="s">
        <v>48</v>
      </c>
      <c r="AF1597" t="s">
        <v>48</v>
      </c>
    </row>
    <row r="1598" spans="1:32" hidden="1" outlineLevel="1" x14ac:dyDescent="0.2">
      <c r="A1598" t="s">
        <v>16591</v>
      </c>
      <c r="B1598" t="s">
        <v>16592</v>
      </c>
      <c r="C1598" t="s">
        <v>16593</v>
      </c>
      <c r="J1598" t="s">
        <v>16594</v>
      </c>
      <c r="K1598" t="s">
        <v>1204</v>
      </c>
      <c r="L1598" t="s">
        <v>1233</v>
      </c>
      <c r="M1598">
        <v>2</v>
      </c>
      <c r="P1598" s="2" t="s">
        <v>16595</v>
      </c>
      <c r="Q1598" t="s">
        <v>47</v>
      </c>
      <c r="S1598">
        <v>2.7795790000000001E-2</v>
      </c>
      <c r="T1598">
        <v>6.866455E-4</v>
      </c>
      <c r="U1598">
        <v>1.0928668000000001E-2</v>
      </c>
      <c r="V1598">
        <v>3.0153253999999998E-3</v>
      </c>
      <c r="W1598">
        <v>1.4732921E-2</v>
      </c>
      <c r="X1598">
        <v>5.7542160000000004E-3</v>
      </c>
      <c r="Y1598">
        <v>6.2499999999999986E-3</v>
      </c>
      <c r="Z1598">
        <v>9.2999999999999999E-2</v>
      </c>
      <c r="AA1598">
        <v>0</v>
      </c>
      <c r="AB1598">
        <v>0.90700000000000003</v>
      </c>
      <c r="AC1598">
        <v>0.80630000000000002</v>
      </c>
      <c r="AD1598" t="s">
        <v>48</v>
      </c>
      <c r="AE1598" t="s">
        <v>48</v>
      </c>
      <c r="AF1598" t="s">
        <v>48</v>
      </c>
    </row>
    <row r="1599" spans="1:32" hidden="1" outlineLevel="1" x14ac:dyDescent="0.2">
      <c r="A1599" t="s">
        <v>16596</v>
      </c>
      <c r="B1599" t="s">
        <v>16597</v>
      </c>
      <c r="C1599" t="s">
        <v>16598</v>
      </c>
      <c r="J1599" t="s">
        <v>16599</v>
      </c>
      <c r="K1599" t="s">
        <v>1204</v>
      </c>
      <c r="L1599" t="s">
        <v>1233</v>
      </c>
      <c r="M1599">
        <v>2</v>
      </c>
      <c r="P1599" s="2" t="s">
        <v>16600</v>
      </c>
      <c r="Q1599" t="s">
        <v>47</v>
      </c>
      <c r="S1599">
        <v>2.9563503000000001E-2</v>
      </c>
      <c r="T1599">
        <v>1.3256073E-3</v>
      </c>
      <c r="U1599">
        <v>1.2722028E-2</v>
      </c>
      <c r="V1599">
        <v>4.2362550000000004E-3</v>
      </c>
      <c r="W1599">
        <v>1.2566907E-2</v>
      </c>
      <c r="X1599">
        <v>7.0811570000000002E-3</v>
      </c>
      <c r="Y1599">
        <v>0.25</v>
      </c>
      <c r="Z1599">
        <v>0.188</v>
      </c>
      <c r="AA1599">
        <v>0</v>
      </c>
      <c r="AB1599">
        <v>0.81200000000000006</v>
      </c>
      <c r="AC1599">
        <v>0.45879999999999999</v>
      </c>
      <c r="AD1599" t="s">
        <v>48</v>
      </c>
      <c r="AE1599" t="s">
        <v>48</v>
      </c>
      <c r="AF1599" t="s">
        <v>48</v>
      </c>
    </row>
    <row r="1600" spans="1:32" hidden="1" outlineLevel="1" x14ac:dyDescent="0.2">
      <c r="A1600" t="s">
        <v>16601</v>
      </c>
      <c r="B1600" t="s">
        <v>16602</v>
      </c>
      <c r="C1600" t="s">
        <v>16603</v>
      </c>
      <c r="J1600" t="s">
        <v>16604</v>
      </c>
      <c r="K1600" t="s">
        <v>1204</v>
      </c>
      <c r="L1600" t="s">
        <v>1233</v>
      </c>
      <c r="M1600">
        <v>2</v>
      </c>
      <c r="P1600" s="2" t="s">
        <v>16605</v>
      </c>
      <c r="Q1600" t="s">
        <v>47</v>
      </c>
      <c r="S1600">
        <v>0.32074678000000001</v>
      </c>
      <c r="T1600">
        <v>1.3801457E-2</v>
      </c>
      <c r="U1600">
        <v>0.29053202</v>
      </c>
      <c r="V1600">
        <v>1.1099357000000001E-2</v>
      </c>
      <c r="W1600">
        <v>0.15485314</v>
      </c>
      <c r="X1600">
        <v>9.2042630000000007E-3</v>
      </c>
      <c r="Y1600">
        <v>0.1</v>
      </c>
      <c r="Z1600">
        <v>0</v>
      </c>
      <c r="AA1600">
        <v>0.19900000000000001</v>
      </c>
      <c r="AB1600">
        <v>0.80100000000000005</v>
      </c>
      <c r="AC1600">
        <v>-0.82579999999999998</v>
      </c>
      <c r="AD1600" t="s">
        <v>48</v>
      </c>
      <c r="AE1600" t="s">
        <v>48</v>
      </c>
      <c r="AF1600" t="s">
        <v>48</v>
      </c>
    </row>
    <row r="1601" spans="1:32" hidden="1" outlineLevel="1" x14ac:dyDescent="0.2">
      <c r="A1601" t="s">
        <v>16606</v>
      </c>
      <c r="B1601" t="s">
        <v>16607</v>
      </c>
      <c r="C1601" t="s">
        <v>16608</v>
      </c>
      <c r="J1601" t="s">
        <v>16609</v>
      </c>
      <c r="K1601" t="s">
        <v>1204</v>
      </c>
      <c r="L1601" t="s">
        <v>1233</v>
      </c>
      <c r="M1601">
        <v>4</v>
      </c>
      <c r="P1601" s="2" t="s">
        <v>16610</v>
      </c>
      <c r="Q1601" t="s">
        <v>47</v>
      </c>
      <c r="S1601">
        <v>0.2540519</v>
      </c>
      <c r="T1601">
        <v>2.3076923999999999E-2</v>
      </c>
      <c r="U1601">
        <v>9.8067983999999997E-2</v>
      </c>
      <c r="V1601">
        <v>0.10221587</v>
      </c>
      <c r="W1601">
        <v>6.5647319999999995E-2</v>
      </c>
      <c r="X1601">
        <v>1.2906750999999999E-2</v>
      </c>
      <c r="Y1601">
        <v>0.33590909090909088</v>
      </c>
      <c r="Z1601">
        <v>0.112</v>
      </c>
      <c r="AA1601">
        <v>2.8000000000000001E-2</v>
      </c>
      <c r="AB1601">
        <v>0.86</v>
      </c>
      <c r="AC1601">
        <v>0.90510000000000002</v>
      </c>
      <c r="AD1601" t="s">
        <v>48</v>
      </c>
      <c r="AE1601" t="s">
        <v>48</v>
      </c>
      <c r="AF1601" t="s">
        <v>48</v>
      </c>
    </row>
    <row r="1602" spans="1:32" hidden="1" outlineLevel="1" x14ac:dyDescent="0.2">
      <c r="A1602" t="s">
        <v>16611</v>
      </c>
      <c r="B1602" t="s">
        <v>16612</v>
      </c>
      <c r="C1602" t="s">
        <v>16613</v>
      </c>
      <c r="J1602" t="s">
        <v>16614</v>
      </c>
      <c r="K1602" t="s">
        <v>1204</v>
      </c>
      <c r="L1602" t="s">
        <v>1233</v>
      </c>
      <c r="M1602">
        <v>2</v>
      </c>
      <c r="P1602" s="2" t="s">
        <v>16615</v>
      </c>
      <c r="Q1602" t="s">
        <v>47</v>
      </c>
      <c r="S1602">
        <v>0.24603333999999999</v>
      </c>
      <c r="T1602">
        <v>6.1798095999999999E-3</v>
      </c>
      <c r="U1602">
        <v>0.26596989999999998</v>
      </c>
      <c r="V1602">
        <v>3.0153253999999998E-3</v>
      </c>
      <c r="W1602">
        <v>7.9987649999999993E-2</v>
      </c>
      <c r="X1602">
        <v>7.2106145999999999E-3</v>
      </c>
      <c r="Y1602">
        <v>0.18409090909090911</v>
      </c>
      <c r="Z1602">
        <v>9.1999999999999998E-2</v>
      </c>
      <c r="AA1602">
        <v>7.5999999999999998E-2</v>
      </c>
      <c r="AB1602">
        <v>0.83299999999999996</v>
      </c>
      <c r="AC1602">
        <v>0.1835</v>
      </c>
      <c r="AD1602" t="s">
        <v>48</v>
      </c>
      <c r="AE1602" t="s">
        <v>48</v>
      </c>
      <c r="AF1602" t="s">
        <v>48</v>
      </c>
    </row>
    <row r="1603" spans="1:32" hidden="1" outlineLevel="1" x14ac:dyDescent="0.2">
      <c r="A1603" t="s">
        <v>16616</v>
      </c>
      <c r="B1603" t="s">
        <v>16617</v>
      </c>
      <c r="C1603" t="s">
        <v>16618</v>
      </c>
      <c r="J1603" t="s">
        <v>16619</v>
      </c>
      <c r="K1603" t="s">
        <v>1204</v>
      </c>
      <c r="L1603" t="s">
        <v>1233</v>
      </c>
      <c r="M1603">
        <v>2</v>
      </c>
      <c r="P1603" s="2" t="s">
        <v>16620</v>
      </c>
      <c r="Q1603" t="s">
        <v>47</v>
      </c>
      <c r="S1603">
        <v>6.8962869999999996E-2</v>
      </c>
      <c r="T1603">
        <v>1.6117096E-3</v>
      </c>
      <c r="U1603">
        <v>2.2081659999999999E-2</v>
      </c>
      <c r="V1603">
        <v>5.4386850000000004E-3</v>
      </c>
      <c r="W1603">
        <v>2.9053111999999999E-2</v>
      </c>
      <c r="X1603">
        <v>7.0164282999999996E-3</v>
      </c>
      <c r="Y1603">
        <v>-4.5454545454545192E-3</v>
      </c>
      <c r="Z1603">
        <v>0.20899999999999999</v>
      </c>
      <c r="AA1603">
        <v>3.4000000000000002E-2</v>
      </c>
      <c r="AB1603">
        <v>0.75700000000000001</v>
      </c>
      <c r="AC1603">
        <v>0.78100000000000003</v>
      </c>
      <c r="AD1603" t="s">
        <v>48</v>
      </c>
      <c r="AE1603" t="s">
        <v>48</v>
      </c>
      <c r="AF1603" t="s">
        <v>48</v>
      </c>
    </row>
    <row r="1604" spans="1:32" hidden="1" outlineLevel="1" x14ac:dyDescent="0.2">
      <c r="A1604" t="s">
        <v>16621</v>
      </c>
      <c r="B1604" t="s">
        <v>16622</v>
      </c>
      <c r="C1604" t="s">
        <v>14221</v>
      </c>
      <c r="J1604" t="s">
        <v>16623</v>
      </c>
      <c r="K1604" t="s">
        <v>1204</v>
      </c>
      <c r="L1604" t="s">
        <v>1233</v>
      </c>
      <c r="M1604">
        <v>-24</v>
      </c>
      <c r="P1604" s="2" t="s">
        <v>16624</v>
      </c>
      <c r="Q1604" t="s">
        <v>14224</v>
      </c>
      <c r="S1604">
        <v>1.3320024999999999E-2</v>
      </c>
      <c r="T1604">
        <v>4.5776367000000001E-4</v>
      </c>
      <c r="U1604">
        <v>9.9209710000000007E-3</v>
      </c>
      <c r="V1604">
        <v>1.951637E-3</v>
      </c>
      <c r="W1604">
        <v>8.7098829999999999E-3</v>
      </c>
      <c r="X1604">
        <v>5.7445070000000003E-3</v>
      </c>
      <c r="Y1604">
        <v>0</v>
      </c>
      <c r="Z1604">
        <v>0</v>
      </c>
      <c r="AA1604">
        <v>0</v>
      </c>
      <c r="AB1604">
        <v>1</v>
      </c>
      <c r="AC1604">
        <v>0</v>
      </c>
      <c r="AD1604" t="s">
        <v>48</v>
      </c>
      <c r="AE1604" t="s">
        <v>48</v>
      </c>
      <c r="AF1604" t="s">
        <v>48</v>
      </c>
    </row>
    <row r="1605" spans="1:32" hidden="1" outlineLevel="1" x14ac:dyDescent="0.2">
      <c r="A1605" t="s">
        <v>16625</v>
      </c>
      <c r="B1605" t="s">
        <v>16626</v>
      </c>
      <c r="C1605" t="s">
        <v>16627</v>
      </c>
      <c r="J1605" t="s">
        <v>16628</v>
      </c>
      <c r="K1605" t="s">
        <v>1204</v>
      </c>
      <c r="L1605" t="s">
        <v>1233</v>
      </c>
      <c r="M1605">
        <v>-4</v>
      </c>
      <c r="P1605" s="2" t="s">
        <v>16629</v>
      </c>
      <c r="Q1605" t="s">
        <v>10060</v>
      </c>
      <c r="S1605">
        <v>6.5797309999999998E-2</v>
      </c>
      <c r="T1605">
        <v>1.3828277999999999E-3</v>
      </c>
      <c r="U1605">
        <v>1.3507691E-2</v>
      </c>
      <c r="V1605">
        <v>1.8868907E-3</v>
      </c>
      <c r="W1605">
        <v>3.0154924999999999E-2</v>
      </c>
      <c r="X1605">
        <v>8.8935639999999996E-3</v>
      </c>
      <c r="Y1605">
        <v>1.2222222222222219E-2</v>
      </c>
      <c r="Z1605">
        <v>6.8000000000000005E-2</v>
      </c>
      <c r="AA1605">
        <v>0.151</v>
      </c>
      <c r="AB1605">
        <v>0.78</v>
      </c>
      <c r="AC1605">
        <v>-0.74299999999999999</v>
      </c>
      <c r="AD1605" t="s">
        <v>48</v>
      </c>
      <c r="AE1605" t="s">
        <v>48</v>
      </c>
      <c r="AF1605" t="s">
        <v>48</v>
      </c>
    </row>
    <row r="1606" spans="1:32" hidden="1" outlineLevel="1" x14ac:dyDescent="0.2">
      <c r="A1606" t="s">
        <v>16630</v>
      </c>
      <c r="B1606" t="s">
        <v>16631</v>
      </c>
      <c r="C1606" t="s">
        <v>16632</v>
      </c>
      <c r="J1606" t="s">
        <v>16633</v>
      </c>
      <c r="K1606" t="s">
        <v>1204</v>
      </c>
      <c r="L1606" t="s">
        <v>1233</v>
      </c>
      <c r="M1606">
        <v>0</v>
      </c>
      <c r="P1606" s="2" t="s">
        <v>16634</v>
      </c>
      <c r="Q1606" t="s">
        <v>47</v>
      </c>
      <c r="S1606">
        <v>3.8519915000000002E-2</v>
      </c>
      <c r="T1606">
        <v>1.0871887E-3</v>
      </c>
      <c r="U1606">
        <v>1.2687868999999999E-2</v>
      </c>
      <c r="V1606">
        <v>3.5702933000000001E-3</v>
      </c>
      <c r="W1606">
        <v>1.7356456999999999E-2</v>
      </c>
      <c r="X1606">
        <v>6.8092960000000003E-3</v>
      </c>
      <c r="Y1606">
        <v>5.0000000000000017E-2</v>
      </c>
      <c r="Z1606">
        <v>0.09</v>
      </c>
      <c r="AA1606">
        <v>0.122</v>
      </c>
      <c r="AB1606">
        <v>0.78900000000000003</v>
      </c>
      <c r="AC1606">
        <v>-0.2263</v>
      </c>
      <c r="AD1606" t="s">
        <v>48</v>
      </c>
      <c r="AE1606" t="s">
        <v>48</v>
      </c>
      <c r="AF1606" t="s">
        <v>48</v>
      </c>
    </row>
    <row r="1607" spans="1:32" hidden="1" outlineLevel="1" x14ac:dyDescent="0.2">
      <c r="A1607" t="s">
        <v>16635</v>
      </c>
      <c r="B1607" t="s">
        <v>16636</v>
      </c>
      <c r="C1607" t="s">
        <v>10692</v>
      </c>
      <c r="J1607" t="s">
        <v>16637</v>
      </c>
      <c r="K1607" t="s">
        <v>1204</v>
      </c>
      <c r="L1607" t="s">
        <v>1233</v>
      </c>
      <c r="M1607">
        <v>-1</v>
      </c>
      <c r="P1607" s="2" t="s">
        <v>16638</v>
      </c>
      <c r="Q1607" t="s">
        <v>47</v>
      </c>
      <c r="S1607">
        <v>1.7843807E-2</v>
      </c>
      <c r="T1607">
        <v>4.6253203999999999E-4</v>
      </c>
      <c r="U1607">
        <v>1.041628E-2</v>
      </c>
      <c r="V1607">
        <v>1.7666476999999999E-3</v>
      </c>
      <c r="W1607">
        <v>1.1160898000000001E-2</v>
      </c>
      <c r="X1607">
        <v>5.8383640000000004E-3</v>
      </c>
      <c r="Y1607">
        <v>0</v>
      </c>
      <c r="Z1607">
        <v>0</v>
      </c>
      <c r="AA1607">
        <v>6.9000000000000006E-2</v>
      </c>
      <c r="AB1607">
        <v>0.93100000000000005</v>
      </c>
      <c r="AC1607">
        <v>-0.1447</v>
      </c>
      <c r="AD1607" t="s">
        <v>48</v>
      </c>
      <c r="AE1607" t="s">
        <v>48</v>
      </c>
      <c r="AF1607" t="s">
        <v>48</v>
      </c>
    </row>
    <row r="1608" spans="1:32" hidden="1" outlineLevel="1" x14ac:dyDescent="0.2">
      <c r="A1608" t="s">
        <v>16639</v>
      </c>
      <c r="B1608" t="s">
        <v>16640</v>
      </c>
      <c r="C1608" t="s">
        <v>16618</v>
      </c>
      <c r="J1608" t="s">
        <v>16619</v>
      </c>
      <c r="K1608" t="s">
        <v>1204</v>
      </c>
      <c r="L1608" t="s">
        <v>1233</v>
      </c>
      <c r="M1608">
        <v>-1</v>
      </c>
      <c r="P1608" s="2" t="s">
        <v>16641</v>
      </c>
      <c r="Q1608" t="s">
        <v>47</v>
      </c>
      <c r="S1608">
        <v>6.8962869999999996E-2</v>
      </c>
      <c r="T1608">
        <v>1.6117096E-3</v>
      </c>
      <c r="U1608">
        <v>2.2081659999999999E-2</v>
      </c>
      <c r="V1608">
        <v>5.4386850000000004E-3</v>
      </c>
      <c r="W1608">
        <v>2.9053111999999999E-2</v>
      </c>
      <c r="X1608">
        <v>7.0164282999999996E-3</v>
      </c>
      <c r="Y1608">
        <v>-4.5454545454545192E-3</v>
      </c>
      <c r="Z1608">
        <v>0.20899999999999999</v>
      </c>
      <c r="AA1608">
        <v>3.4000000000000002E-2</v>
      </c>
      <c r="AB1608">
        <v>0.75700000000000001</v>
      </c>
      <c r="AC1608">
        <v>0.78100000000000003</v>
      </c>
      <c r="AD1608" t="s">
        <v>48</v>
      </c>
      <c r="AE1608" t="s">
        <v>48</v>
      </c>
      <c r="AF1608" t="s">
        <v>48</v>
      </c>
    </row>
    <row r="1609" spans="1:32" hidden="1" outlineLevel="1" x14ac:dyDescent="0.2">
      <c r="A1609" t="s">
        <v>16642</v>
      </c>
      <c r="B1609" t="s">
        <v>16643</v>
      </c>
      <c r="C1609" t="s">
        <v>16644</v>
      </c>
      <c r="J1609" t="s">
        <v>16645</v>
      </c>
      <c r="K1609" t="s">
        <v>1204</v>
      </c>
      <c r="L1609" t="s">
        <v>1233</v>
      </c>
      <c r="M1609">
        <v>-1</v>
      </c>
      <c r="P1609" s="2" t="s">
        <v>16646</v>
      </c>
      <c r="Q1609" t="s">
        <v>10060</v>
      </c>
      <c r="S1609">
        <v>4.9584184000000003E-2</v>
      </c>
      <c r="T1609">
        <v>1.4972687E-3</v>
      </c>
      <c r="U1609">
        <v>1.6547862E-2</v>
      </c>
      <c r="V1609">
        <v>5.4756826999999998E-3</v>
      </c>
      <c r="W1609">
        <v>2.3866551E-2</v>
      </c>
      <c r="X1609">
        <v>6.5309620000000004E-3</v>
      </c>
      <c r="Y1609">
        <v>9.0452380952380979E-2</v>
      </c>
      <c r="Z1609">
        <v>0.09</v>
      </c>
      <c r="AA1609">
        <v>5.1999999999999998E-2</v>
      </c>
      <c r="AB1609">
        <v>0.85799999999999998</v>
      </c>
      <c r="AC1609">
        <v>0.7843</v>
      </c>
      <c r="AD1609" t="s">
        <v>48</v>
      </c>
      <c r="AE1609" t="s">
        <v>48</v>
      </c>
      <c r="AF1609" t="s">
        <v>48</v>
      </c>
    </row>
    <row r="1610" spans="1:32" hidden="1" outlineLevel="1" x14ac:dyDescent="0.2">
      <c r="A1610" t="s">
        <v>16647</v>
      </c>
      <c r="B1610" t="s">
        <v>16648</v>
      </c>
      <c r="C1610" t="s">
        <v>16649</v>
      </c>
      <c r="J1610" t="s">
        <v>16650</v>
      </c>
      <c r="K1610" t="s">
        <v>1204</v>
      </c>
      <c r="L1610" t="s">
        <v>1233</v>
      </c>
      <c r="M1610">
        <v>-8</v>
      </c>
      <c r="P1610" s="2" t="s">
        <v>16651</v>
      </c>
      <c r="Q1610" t="s">
        <v>16652</v>
      </c>
      <c r="S1610">
        <v>4.3646812E-2</v>
      </c>
      <c r="T1610">
        <v>1.5830994000000001E-3</v>
      </c>
      <c r="U1610">
        <v>2.0442016E-2</v>
      </c>
      <c r="V1610">
        <v>7.4735670000000004E-3</v>
      </c>
      <c r="W1610">
        <v>2.1932859999999998E-2</v>
      </c>
      <c r="X1610">
        <v>6.6410009999999997E-3</v>
      </c>
      <c r="Y1610">
        <v>0.17166666666666669</v>
      </c>
      <c r="Z1610">
        <v>0.115</v>
      </c>
      <c r="AA1610">
        <v>0.108</v>
      </c>
      <c r="AB1610">
        <v>0.77700000000000002</v>
      </c>
      <c r="AC1610">
        <v>0.29189999999999999</v>
      </c>
      <c r="AD1610" t="s">
        <v>48</v>
      </c>
      <c r="AE1610" t="s">
        <v>48</v>
      </c>
      <c r="AF1610" t="s">
        <v>48</v>
      </c>
    </row>
    <row r="1611" spans="1:32" hidden="1" outlineLevel="1" x14ac:dyDescent="0.2">
      <c r="A1611" t="s">
        <v>16653</v>
      </c>
      <c r="B1611" t="s">
        <v>16654</v>
      </c>
      <c r="C1611" t="s">
        <v>16655</v>
      </c>
      <c r="J1611" t="s">
        <v>16656</v>
      </c>
      <c r="K1611" t="s">
        <v>1204</v>
      </c>
      <c r="L1611" t="s">
        <v>1233</v>
      </c>
      <c r="M1611">
        <v>-2</v>
      </c>
      <c r="P1611" s="2" t="s">
        <v>16657</v>
      </c>
      <c r="Q1611" t="s">
        <v>47</v>
      </c>
      <c r="S1611">
        <v>0.60275290000000004</v>
      </c>
      <c r="T1611">
        <v>0.13336398999999999</v>
      </c>
      <c r="U1611">
        <v>0.67055606999999995</v>
      </c>
      <c r="V1611">
        <v>4.693319E-2</v>
      </c>
      <c r="W1611">
        <v>0.48484444999999998</v>
      </c>
      <c r="X1611">
        <v>1.4738813999999999E-2</v>
      </c>
      <c r="Y1611">
        <v>4.6666666666666648E-2</v>
      </c>
      <c r="Z1611">
        <v>9.5000000000000001E-2</v>
      </c>
      <c r="AA1611">
        <v>5.8000000000000003E-2</v>
      </c>
      <c r="AB1611">
        <v>0.84699999999999998</v>
      </c>
      <c r="AC1611">
        <v>0.21110000000000001</v>
      </c>
      <c r="AD1611" t="s">
        <v>48</v>
      </c>
      <c r="AE1611" t="s">
        <v>48</v>
      </c>
      <c r="AF1611" t="s">
        <v>48</v>
      </c>
    </row>
    <row r="1612" spans="1:32" hidden="1" outlineLevel="1" x14ac:dyDescent="0.2">
      <c r="A1612" t="s">
        <v>16658</v>
      </c>
      <c r="B1612" t="s">
        <v>16659</v>
      </c>
      <c r="C1612" t="s">
        <v>16660</v>
      </c>
      <c r="J1612" t="s">
        <v>16661</v>
      </c>
      <c r="K1612" t="s">
        <v>1204</v>
      </c>
      <c r="L1612" t="s">
        <v>1233</v>
      </c>
      <c r="M1612">
        <v>-3</v>
      </c>
      <c r="P1612" s="2" t="s">
        <v>16662</v>
      </c>
      <c r="Q1612" t="s">
        <v>10021</v>
      </c>
      <c r="S1612">
        <v>0.115658075</v>
      </c>
      <c r="T1612">
        <v>3.0899047999999999E-3</v>
      </c>
      <c r="U1612">
        <v>3.5649835999999997E-2</v>
      </c>
      <c r="V1612">
        <v>9.0644750000000007E-3</v>
      </c>
      <c r="W1612">
        <v>4.4422040000000003E-2</v>
      </c>
      <c r="X1612">
        <v>8.6864319999999991E-3</v>
      </c>
      <c r="Y1612">
        <v>3.5000000000000017E-2</v>
      </c>
      <c r="Z1612">
        <v>0.05</v>
      </c>
      <c r="AA1612">
        <v>7.0000000000000007E-2</v>
      </c>
      <c r="AB1612">
        <v>0.88</v>
      </c>
      <c r="AC1612">
        <v>-0.42180000000000001</v>
      </c>
      <c r="AD1612" t="s">
        <v>48</v>
      </c>
      <c r="AE1612" t="s">
        <v>48</v>
      </c>
      <c r="AF1612" t="s">
        <v>48</v>
      </c>
    </row>
    <row r="1613" spans="1:32" hidden="1" outlineLevel="1" x14ac:dyDescent="0.2">
      <c r="A1613" t="s">
        <v>16663</v>
      </c>
      <c r="B1613" t="s">
        <v>16664</v>
      </c>
      <c r="C1613" t="s">
        <v>16665</v>
      </c>
      <c r="J1613" t="s">
        <v>16666</v>
      </c>
      <c r="K1613" t="s">
        <v>1204</v>
      </c>
      <c r="L1613" t="s">
        <v>1233</v>
      </c>
      <c r="M1613">
        <v>-40</v>
      </c>
      <c r="P1613" s="2" t="s">
        <v>16667</v>
      </c>
      <c r="Q1613" t="s">
        <v>16668</v>
      </c>
      <c r="S1613">
        <v>9.6986100000000006E-2</v>
      </c>
      <c r="T1613">
        <v>1.9073486000000001E-3</v>
      </c>
      <c r="U1613">
        <v>2.1876704E-2</v>
      </c>
      <c r="V1613">
        <v>3.2558115000000001E-3</v>
      </c>
      <c r="W1613">
        <v>3.2689095000000001E-2</v>
      </c>
      <c r="X1613">
        <v>7.4177469999999997E-3</v>
      </c>
      <c r="Y1613">
        <v>0.15</v>
      </c>
      <c r="Z1613">
        <v>7.2999999999999995E-2</v>
      </c>
      <c r="AA1613">
        <v>3.7999999999999999E-2</v>
      </c>
      <c r="AB1613">
        <v>0.88900000000000001</v>
      </c>
      <c r="AC1613">
        <v>0.64480000000000004</v>
      </c>
      <c r="AD1613" t="s">
        <v>48</v>
      </c>
      <c r="AE1613" t="s">
        <v>48</v>
      </c>
      <c r="AF1613" t="s">
        <v>48</v>
      </c>
    </row>
    <row r="1614" spans="1:32" hidden="1" outlineLevel="1" x14ac:dyDescent="0.2">
      <c r="A1614" t="s">
        <v>16669</v>
      </c>
      <c r="B1614" t="s">
        <v>16670</v>
      </c>
      <c r="C1614" t="s">
        <v>16671</v>
      </c>
      <c r="J1614" t="s">
        <v>16672</v>
      </c>
      <c r="K1614" t="s">
        <v>1204</v>
      </c>
      <c r="L1614" t="s">
        <v>1233</v>
      </c>
      <c r="M1614">
        <v>-10</v>
      </c>
      <c r="P1614" s="2" t="s">
        <v>16673</v>
      </c>
      <c r="Q1614" t="s">
        <v>12932</v>
      </c>
      <c r="S1614">
        <v>4.1172907000000002E-2</v>
      </c>
      <c r="T1614">
        <v>1.5926361E-3</v>
      </c>
      <c r="U1614">
        <v>1.5147334E-2</v>
      </c>
      <c r="V1614">
        <v>5.1427023000000004E-3</v>
      </c>
      <c r="W1614">
        <v>1.9483517999999998E-2</v>
      </c>
      <c r="X1614">
        <v>8.7641070000000001E-3</v>
      </c>
      <c r="Y1614">
        <v>0.75</v>
      </c>
      <c r="Z1614">
        <v>0.42699999999999999</v>
      </c>
      <c r="AA1614">
        <v>6.5000000000000002E-2</v>
      </c>
      <c r="AB1614">
        <v>0.50800000000000001</v>
      </c>
      <c r="AC1614">
        <v>0.94930000000000003</v>
      </c>
      <c r="AD1614" t="s">
        <v>48</v>
      </c>
      <c r="AE1614" t="s">
        <v>48</v>
      </c>
      <c r="AF1614" t="s">
        <v>48</v>
      </c>
    </row>
    <row r="1615" spans="1:32" hidden="1" outlineLevel="1" x14ac:dyDescent="0.2">
      <c r="A1615" t="s">
        <v>16674</v>
      </c>
      <c r="B1615" t="s">
        <v>16675</v>
      </c>
      <c r="C1615" t="s">
        <v>16676</v>
      </c>
      <c r="J1615" t="s">
        <v>16677</v>
      </c>
      <c r="K1615" t="s">
        <v>1204</v>
      </c>
      <c r="L1615" t="s">
        <v>1233</v>
      </c>
      <c r="M1615">
        <v>-4</v>
      </c>
      <c r="P1615" s="2" t="s">
        <v>16678</v>
      </c>
      <c r="Q1615" t="s">
        <v>47</v>
      </c>
      <c r="S1615">
        <v>0.32660889999999998</v>
      </c>
      <c r="T1615">
        <v>2.3076923999999999E-2</v>
      </c>
      <c r="U1615">
        <v>0.29279903000000002</v>
      </c>
      <c r="V1615">
        <v>7.1774649999999995E-2</v>
      </c>
      <c r="W1615">
        <v>0.123407245</v>
      </c>
      <c r="X1615">
        <v>2.7861186999999999E-2</v>
      </c>
      <c r="Y1615">
        <v>0.17144926152279091</v>
      </c>
      <c r="Z1615">
        <v>7.6999999999999999E-2</v>
      </c>
      <c r="AA1615">
        <v>5.5E-2</v>
      </c>
      <c r="AB1615">
        <v>0.86899999999999999</v>
      </c>
      <c r="AC1615">
        <v>0.61619999999999997</v>
      </c>
      <c r="AD1615" t="s">
        <v>48</v>
      </c>
      <c r="AE1615" t="s">
        <v>48</v>
      </c>
      <c r="AF1615" t="s">
        <v>48</v>
      </c>
    </row>
    <row r="1616" spans="1:32" hidden="1" outlineLevel="1" x14ac:dyDescent="0.2">
      <c r="A1616" t="s">
        <v>16679</v>
      </c>
      <c r="B1616" t="s">
        <v>16680</v>
      </c>
      <c r="C1616" t="s">
        <v>16681</v>
      </c>
      <c r="J1616" t="s">
        <v>16682</v>
      </c>
      <c r="K1616" t="s">
        <v>1204</v>
      </c>
      <c r="L1616" t="s">
        <v>1233</v>
      </c>
      <c r="M1616">
        <v>-5</v>
      </c>
      <c r="P1616" s="2" t="s">
        <v>16683</v>
      </c>
      <c r="Q1616" t="s">
        <v>47</v>
      </c>
      <c r="S1616">
        <v>1.4262479999999999E-2</v>
      </c>
      <c r="T1616">
        <v>6.5326689999999998E-4</v>
      </c>
      <c r="U1616">
        <v>9.9722100000000004E-3</v>
      </c>
      <c r="V1616">
        <v>1.3966690999999999E-3</v>
      </c>
      <c r="W1616">
        <v>9.0518850000000008E-3</v>
      </c>
      <c r="X1616">
        <v>6.5697995E-3</v>
      </c>
      <c r="Y1616">
        <v>7.5000000000000011E-2</v>
      </c>
      <c r="Z1616">
        <v>0.124</v>
      </c>
      <c r="AA1616">
        <v>0</v>
      </c>
      <c r="AB1616">
        <v>0.876</v>
      </c>
      <c r="AC1616">
        <v>0.77829999999999999</v>
      </c>
      <c r="AD1616" t="s">
        <v>48</v>
      </c>
      <c r="AE1616" t="s">
        <v>48</v>
      </c>
      <c r="AF1616" t="s">
        <v>48</v>
      </c>
    </row>
    <row r="1617" spans="1:32" hidden="1" outlineLevel="1" x14ac:dyDescent="0.2">
      <c r="A1617" t="s">
        <v>16684</v>
      </c>
      <c r="B1617" t="s">
        <v>16685</v>
      </c>
      <c r="C1617" t="s">
        <v>15283</v>
      </c>
      <c r="J1617" t="s">
        <v>16686</v>
      </c>
      <c r="K1617" t="s">
        <v>1204</v>
      </c>
      <c r="L1617" t="s">
        <v>1233</v>
      </c>
      <c r="M1617">
        <v>-4</v>
      </c>
      <c r="P1617" s="2" t="s">
        <v>16687</v>
      </c>
      <c r="Q1617" t="s">
        <v>47</v>
      </c>
      <c r="Y1617" t="s">
        <v>48</v>
      </c>
      <c r="Z1617" t="s">
        <v>48</v>
      </c>
      <c r="AA1617" t="s">
        <v>48</v>
      </c>
      <c r="AB1617" t="s">
        <v>48</v>
      </c>
      <c r="AC1617" t="s">
        <v>48</v>
      </c>
      <c r="AD1617" t="s">
        <v>48</v>
      </c>
      <c r="AE1617" t="s">
        <v>48</v>
      </c>
      <c r="AF1617" t="s">
        <v>48</v>
      </c>
    </row>
    <row r="1618" spans="1:32" hidden="1" outlineLevel="1" x14ac:dyDescent="0.2">
      <c r="A1618" t="s">
        <v>16688</v>
      </c>
      <c r="B1618" t="s">
        <v>16689</v>
      </c>
      <c r="C1618" t="s">
        <v>16690</v>
      </c>
      <c r="J1618" t="s">
        <v>10596</v>
      </c>
      <c r="K1618" t="s">
        <v>1204</v>
      </c>
      <c r="L1618" t="s">
        <v>1233</v>
      </c>
      <c r="M1618">
        <v>-5</v>
      </c>
      <c r="P1618" s="2" t="s">
        <v>16691</v>
      </c>
      <c r="Q1618" t="s">
        <v>16692</v>
      </c>
      <c r="Y1618" t="s">
        <v>48</v>
      </c>
      <c r="Z1618" t="s">
        <v>48</v>
      </c>
      <c r="AA1618" t="s">
        <v>48</v>
      </c>
      <c r="AB1618" t="s">
        <v>48</v>
      </c>
      <c r="AC1618" t="s">
        <v>48</v>
      </c>
      <c r="AD1618" t="s">
        <v>48</v>
      </c>
      <c r="AE1618" t="s">
        <v>48</v>
      </c>
      <c r="AF1618" t="s">
        <v>48</v>
      </c>
    </row>
    <row r="1619" spans="1:32" hidden="1" outlineLevel="1" x14ac:dyDescent="0.2">
      <c r="A1619" t="s">
        <v>16693</v>
      </c>
      <c r="B1619" t="s">
        <v>16694</v>
      </c>
      <c r="C1619" t="s">
        <v>16695</v>
      </c>
      <c r="J1619" t="s">
        <v>16696</v>
      </c>
      <c r="K1619" t="s">
        <v>1204</v>
      </c>
      <c r="L1619" t="s">
        <v>1233</v>
      </c>
      <c r="M1619">
        <v>-4</v>
      </c>
      <c r="P1619" s="2" t="s">
        <v>16697</v>
      </c>
      <c r="Q1619" t="s">
        <v>47</v>
      </c>
      <c r="S1619">
        <v>9.4816750000000005E-2</v>
      </c>
      <c r="T1619">
        <v>1.8119811999999999E-3</v>
      </c>
      <c r="U1619">
        <v>1.6137952000000001E-2</v>
      </c>
      <c r="V1619">
        <v>4.2362550000000004E-3</v>
      </c>
      <c r="W1619">
        <v>3.7102410000000002E-2</v>
      </c>
      <c r="X1619">
        <v>6.9516995000000002E-3</v>
      </c>
      <c r="Y1619">
        <v>0.8</v>
      </c>
      <c r="Z1619">
        <v>0.10100000000000001</v>
      </c>
      <c r="AA1619">
        <v>0</v>
      </c>
      <c r="AB1619">
        <v>0.89900000000000002</v>
      </c>
      <c r="AC1619">
        <v>0.57189999999999996</v>
      </c>
      <c r="AD1619" t="s">
        <v>48</v>
      </c>
      <c r="AE1619" t="s">
        <v>48</v>
      </c>
      <c r="AF1619" t="s">
        <v>48</v>
      </c>
    </row>
    <row r="1620" spans="1:32" hidden="1" outlineLevel="1" x14ac:dyDescent="0.2">
      <c r="A1620" t="s">
        <v>16698</v>
      </c>
      <c r="B1620" t="s">
        <v>16699</v>
      </c>
      <c r="C1620" t="s">
        <v>16700</v>
      </c>
      <c r="J1620" t="s">
        <v>16701</v>
      </c>
      <c r="K1620" t="s">
        <v>1204</v>
      </c>
      <c r="L1620" t="s">
        <v>1233</v>
      </c>
      <c r="M1620">
        <v>-23</v>
      </c>
      <c r="P1620" s="2" t="s">
        <v>16702</v>
      </c>
      <c r="Q1620" t="s">
        <v>47</v>
      </c>
      <c r="S1620">
        <v>0.28200249999999999</v>
      </c>
      <c r="T1620">
        <v>9.2697140000000001E-3</v>
      </c>
      <c r="U1620">
        <v>8.2904439999999996E-2</v>
      </c>
      <c r="V1620">
        <v>1.3445891999999999E-2</v>
      </c>
      <c r="W1620">
        <v>0.110259406</v>
      </c>
      <c r="X1620">
        <v>8.7899980000000003E-3</v>
      </c>
      <c r="Y1620">
        <v>0.5</v>
      </c>
      <c r="Z1620">
        <v>0.14099999999999999</v>
      </c>
      <c r="AA1620">
        <v>0.106</v>
      </c>
      <c r="AB1620">
        <v>0.753</v>
      </c>
      <c r="AC1620">
        <v>0.1754</v>
      </c>
      <c r="AD1620" t="s">
        <v>48</v>
      </c>
      <c r="AE1620" t="s">
        <v>48</v>
      </c>
      <c r="AF1620" t="s">
        <v>48</v>
      </c>
    </row>
    <row r="1621" spans="1:32" hidden="1" outlineLevel="1" x14ac:dyDescent="0.2">
      <c r="A1621" t="s">
        <v>16703</v>
      </c>
      <c r="B1621" t="s">
        <v>16704</v>
      </c>
      <c r="C1621" t="s">
        <v>16705</v>
      </c>
      <c r="J1621" t="s">
        <v>16706</v>
      </c>
      <c r="K1621" t="s">
        <v>1204</v>
      </c>
      <c r="L1621" t="s">
        <v>1233</v>
      </c>
      <c r="M1621">
        <v>-29</v>
      </c>
      <c r="P1621" s="2" t="s">
        <v>16707</v>
      </c>
      <c r="Q1621" t="s">
        <v>47</v>
      </c>
      <c r="S1621">
        <v>0.58851710000000002</v>
      </c>
      <c r="T1621">
        <v>0.39194741999999999</v>
      </c>
      <c r="U1621">
        <v>0.65282050000000003</v>
      </c>
      <c r="V1621">
        <v>0.46028158000000002</v>
      </c>
      <c r="W1621">
        <v>0.57398740000000004</v>
      </c>
      <c r="X1621">
        <v>0.13815512999999999</v>
      </c>
      <c r="Y1621">
        <v>-0.2</v>
      </c>
      <c r="Z1621">
        <v>0</v>
      </c>
      <c r="AA1621">
        <v>0.54500000000000004</v>
      </c>
      <c r="AB1621">
        <v>0.45500000000000002</v>
      </c>
      <c r="AC1621">
        <v>-0.55740000000000001</v>
      </c>
      <c r="AD1621" t="s">
        <v>48</v>
      </c>
      <c r="AE1621" t="s">
        <v>48</v>
      </c>
      <c r="AF1621" t="s">
        <v>48</v>
      </c>
    </row>
    <row r="1622" spans="1:32" hidden="1" outlineLevel="1" x14ac:dyDescent="0.2">
      <c r="P1622" s="2"/>
    </row>
    <row r="1623" spans="1:32" hidden="1" outlineLevel="1" x14ac:dyDescent="0.2">
      <c r="A1623" t="s">
        <v>16708</v>
      </c>
      <c r="B1623" t="s">
        <v>16709</v>
      </c>
      <c r="C1623" t="s">
        <v>16710</v>
      </c>
      <c r="J1623" t="s">
        <v>16711</v>
      </c>
      <c r="K1623" t="s">
        <v>1204</v>
      </c>
      <c r="L1623" t="s">
        <v>1233</v>
      </c>
      <c r="M1623">
        <v>1</v>
      </c>
      <c r="P1623" s="2" t="s">
        <v>16712</v>
      </c>
      <c r="Q1623" t="s">
        <v>10150</v>
      </c>
      <c r="S1623">
        <v>0.20102765</v>
      </c>
      <c r="T1623">
        <v>4.5204162999999999E-3</v>
      </c>
      <c r="U1623">
        <v>7.8378424000000002E-2</v>
      </c>
      <c r="V1623">
        <v>4.6617300000000002E-3</v>
      </c>
      <c r="W1623">
        <v>0.123407245</v>
      </c>
      <c r="X1623">
        <v>1.0110466E-2</v>
      </c>
      <c r="Y1623">
        <v>-0.38787878787878788</v>
      </c>
      <c r="Z1623">
        <v>0</v>
      </c>
      <c r="AA1623">
        <v>0.127</v>
      </c>
      <c r="AB1623">
        <v>0.873</v>
      </c>
      <c r="AC1623">
        <v>-0.44040000000000001</v>
      </c>
      <c r="AD1623" t="s">
        <v>48</v>
      </c>
      <c r="AE1623" t="s">
        <v>48</v>
      </c>
      <c r="AF1623" t="s">
        <v>48</v>
      </c>
    </row>
    <row r="1624" spans="1:32" hidden="1" outlineLevel="1" x14ac:dyDescent="0.2">
      <c r="A1624" t="s">
        <v>16713</v>
      </c>
      <c r="B1624" t="s">
        <v>16714</v>
      </c>
      <c r="C1624" t="s">
        <v>16715</v>
      </c>
      <c r="J1624" t="s">
        <v>16716</v>
      </c>
      <c r="K1624" t="s">
        <v>1204</v>
      </c>
      <c r="L1624" t="s">
        <v>1233</v>
      </c>
      <c r="M1624">
        <v>1</v>
      </c>
      <c r="P1624" s="2" t="s">
        <v>16717</v>
      </c>
      <c r="Q1624" t="s">
        <v>47</v>
      </c>
      <c r="S1624">
        <v>0.25084447999999998</v>
      </c>
      <c r="T1624">
        <v>6.2561034999999996E-3</v>
      </c>
      <c r="U1624">
        <v>4.9928713999999999E-2</v>
      </c>
      <c r="V1624">
        <v>4.8097213999999996E-3</v>
      </c>
      <c r="W1624">
        <v>0.16337911999999999</v>
      </c>
      <c r="X1624">
        <v>5.6886979999999997E-2</v>
      </c>
      <c r="Y1624">
        <v>2.1875000000000009E-2</v>
      </c>
      <c r="Z1624">
        <v>0.11799999999999999</v>
      </c>
      <c r="AA1624">
        <v>0</v>
      </c>
      <c r="AB1624">
        <v>0.88200000000000001</v>
      </c>
      <c r="AC1624">
        <v>0.67049999999999998</v>
      </c>
      <c r="AD1624" t="s">
        <v>48</v>
      </c>
      <c r="AE1624" t="s">
        <v>48</v>
      </c>
      <c r="AF1624" t="s">
        <v>48</v>
      </c>
    </row>
    <row r="1625" spans="1:32" hidden="1" outlineLevel="1" x14ac:dyDescent="0.2">
      <c r="A1625" t="s">
        <v>16718</v>
      </c>
      <c r="B1625" t="s">
        <v>16719</v>
      </c>
      <c r="C1625" t="s">
        <v>16720</v>
      </c>
      <c r="J1625" t="s">
        <v>16721</v>
      </c>
      <c r="K1625" t="s">
        <v>1204</v>
      </c>
      <c r="L1625" t="s">
        <v>1233</v>
      </c>
      <c r="M1625">
        <v>1</v>
      </c>
      <c r="P1625" s="2" t="s">
        <v>16722</v>
      </c>
      <c r="Q1625" t="s">
        <v>10648</v>
      </c>
      <c r="S1625">
        <v>1.5393426E-2</v>
      </c>
      <c r="T1625">
        <v>5.0067899999999997E-4</v>
      </c>
      <c r="U1625">
        <v>9.8697320000000009E-3</v>
      </c>
      <c r="V1625">
        <v>1.3411723E-3</v>
      </c>
      <c r="W1625">
        <v>9.7548900000000004E-3</v>
      </c>
      <c r="X1625">
        <v>6.1102250000000004E-3</v>
      </c>
      <c r="Y1625">
        <v>-0.1</v>
      </c>
      <c r="Z1625">
        <v>7.0000000000000007E-2</v>
      </c>
      <c r="AA1625">
        <v>0</v>
      </c>
      <c r="AB1625">
        <v>0.93</v>
      </c>
      <c r="AC1625">
        <v>0.36120000000000002</v>
      </c>
      <c r="AD1625" t="s">
        <v>48</v>
      </c>
      <c r="AE1625" t="s">
        <v>48</v>
      </c>
      <c r="AF1625" t="s">
        <v>48</v>
      </c>
    </row>
    <row r="1626" spans="1:32" hidden="1" outlineLevel="1" x14ac:dyDescent="0.2">
      <c r="A1626" t="s">
        <v>16723</v>
      </c>
      <c r="B1626" t="s">
        <v>16724</v>
      </c>
      <c r="C1626" t="s">
        <v>15104</v>
      </c>
      <c r="J1626" t="s">
        <v>16725</v>
      </c>
      <c r="K1626" t="s">
        <v>1204</v>
      </c>
      <c r="L1626" t="s">
        <v>1233</v>
      </c>
      <c r="M1626">
        <v>1</v>
      </c>
      <c r="P1626" s="2" t="s">
        <v>16726</v>
      </c>
      <c r="Q1626" t="s">
        <v>47</v>
      </c>
      <c r="S1626">
        <v>1.3382856E-2</v>
      </c>
      <c r="T1626">
        <v>1.115799E-3</v>
      </c>
      <c r="U1626">
        <v>1.6342908E-2</v>
      </c>
      <c r="V1626">
        <v>3.8292782999999999E-3</v>
      </c>
      <c r="W1626">
        <v>7.8928790000000002E-3</v>
      </c>
      <c r="X1626">
        <v>7.2235605000000001E-3</v>
      </c>
      <c r="Y1626">
        <v>0</v>
      </c>
      <c r="Z1626">
        <v>0</v>
      </c>
      <c r="AA1626">
        <v>0</v>
      </c>
      <c r="AB1626">
        <v>1</v>
      </c>
      <c r="AC1626">
        <v>0</v>
      </c>
      <c r="AD1626" t="s">
        <v>48</v>
      </c>
      <c r="AE1626" t="s">
        <v>48</v>
      </c>
      <c r="AF1626" t="s">
        <v>48</v>
      </c>
    </row>
    <row r="1627" spans="1:32" hidden="1" outlineLevel="1" x14ac:dyDescent="0.2">
      <c r="A1627" t="s">
        <v>16727</v>
      </c>
      <c r="B1627" t="s">
        <v>16728</v>
      </c>
      <c r="C1627" t="s">
        <v>16729</v>
      </c>
      <c r="J1627" t="s">
        <v>16730</v>
      </c>
      <c r="K1627" t="s">
        <v>1204</v>
      </c>
      <c r="L1627" t="s">
        <v>1233</v>
      </c>
      <c r="M1627">
        <v>1</v>
      </c>
      <c r="P1627" s="2" t="s">
        <v>16731</v>
      </c>
      <c r="Q1627" t="s">
        <v>10060</v>
      </c>
      <c r="S1627">
        <v>1.6335880000000001E-2</v>
      </c>
      <c r="T1627">
        <v>5.221367E-4</v>
      </c>
      <c r="U1627">
        <v>9.8697320000000009E-3</v>
      </c>
      <c r="V1627">
        <v>1.3134240000000001E-3</v>
      </c>
      <c r="W1627">
        <v>8.9568849999999995E-3</v>
      </c>
      <c r="X1627">
        <v>6.2655740000000003E-3</v>
      </c>
      <c r="Y1627">
        <v>0</v>
      </c>
      <c r="Z1627">
        <v>0</v>
      </c>
      <c r="AA1627">
        <v>0</v>
      </c>
      <c r="AB1627">
        <v>1</v>
      </c>
      <c r="AC1627">
        <v>0</v>
      </c>
      <c r="AD1627" t="s">
        <v>48</v>
      </c>
      <c r="AE1627" t="s">
        <v>48</v>
      </c>
      <c r="AF1627" t="s">
        <v>48</v>
      </c>
    </row>
    <row r="1628" spans="1:32" hidden="1" outlineLevel="1" x14ac:dyDescent="0.2">
      <c r="A1628" t="s">
        <v>16732</v>
      </c>
      <c r="B1628" t="s">
        <v>16733</v>
      </c>
      <c r="C1628" t="s">
        <v>16734</v>
      </c>
      <c r="J1628" t="s">
        <v>16735</v>
      </c>
      <c r="K1628" t="s">
        <v>1204</v>
      </c>
      <c r="L1628" t="s">
        <v>1233</v>
      </c>
      <c r="M1628">
        <v>1</v>
      </c>
      <c r="P1628" s="2" t="s">
        <v>16736</v>
      </c>
      <c r="Q1628" t="s">
        <v>47</v>
      </c>
      <c r="S1628">
        <v>4.7110279999999997E-2</v>
      </c>
      <c r="T1628">
        <v>7.7724456999999996E-4</v>
      </c>
      <c r="U1628">
        <v>1.3473531E-2</v>
      </c>
      <c r="V1628">
        <v>3.1263188000000002E-3</v>
      </c>
      <c r="W1628">
        <v>2.3093075000000001E-2</v>
      </c>
      <c r="X1628">
        <v>5.7736350000000001E-3</v>
      </c>
      <c r="Y1628">
        <v>4.1666666666666657E-2</v>
      </c>
      <c r="Z1628">
        <v>0</v>
      </c>
      <c r="AA1628">
        <v>0</v>
      </c>
      <c r="AB1628">
        <v>1</v>
      </c>
      <c r="AC1628">
        <v>0</v>
      </c>
      <c r="AD1628" t="s">
        <v>48</v>
      </c>
      <c r="AE1628" t="s">
        <v>48</v>
      </c>
      <c r="AF1628" t="s">
        <v>48</v>
      </c>
    </row>
    <row r="1629" spans="1:32" hidden="1" outlineLevel="1" x14ac:dyDescent="0.2">
      <c r="A1629" t="s">
        <v>16737</v>
      </c>
      <c r="B1629" t="s">
        <v>16738</v>
      </c>
      <c r="C1629" t="s">
        <v>16739</v>
      </c>
      <c r="J1629" t="s">
        <v>16740</v>
      </c>
      <c r="K1629" t="s">
        <v>1204</v>
      </c>
      <c r="L1629" t="s">
        <v>1233</v>
      </c>
      <c r="M1629">
        <v>1</v>
      </c>
      <c r="P1629" s="2" t="s">
        <v>16741</v>
      </c>
      <c r="Q1629" t="s">
        <v>47</v>
      </c>
      <c r="S1629">
        <v>8.2307700000000001E-3</v>
      </c>
      <c r="T1629">
        <v>5.578995E-4</v>
      </c>
      <c r="U1629">
        <v>9.9892899999999996E-3</v>
      </c>
      <c r="V1629">
        <v>1.5169121000000001E-3</v>
      </c>
      <c r="W1629">
        <v>6.6673710000000001E-3</v>
      </c>
      <c r="X1629">
        <v>6.3561939999999999E-3</v>
      </c>
      <c r="Y1629">
        <v>0</v>
      </c>
      <c r="Z1629">
        <v>0</v>
      </c>
      <c r="AA1629">
        <v>0</v>
      </c>
      <c r="AB1629">
        <v>1</v>
      </c>
      <c r="AC1629">
        <v>0</v>
      </c>
      <c r="AD1629" t="s">
        <v>48</v>
      </c>
      <c r="AE1629" t="s">
        <v>48</v>
      </c>
      <c r="AF1629" t="s">
        <v>48</v>
      </c>
    </row>
    <row r="1630" spans="1:32" hidden="1" outlineLevel="1" x14ac:dyDescent="0.2">
      <c r="A1630" t="s">
        <v>16742</v>
      </c>
      <c r="B1630" t="s">
        <v>16743</v>
      </c>
      <c r="C1630" t="s">
        <v>16744</v>
      </c>
      <c r="J1630" t="s">
        <v>16745</v>
      </c>
      <c r="K1630" t="s">
        <v>1204</v>
      </c>
      <c r="L1630" t="s">
        <v>1233</v>
      </c>
      <c r="M1630">
        <v>1</v>
      </c>
      <c r="P1630" s="2" t="s">
        <v>16746</v>
      </c>
      <c r="Q1630" t="s">
        <v>47</v>
      </c>
      <c r="S1630">
        <v>9.5502060000000003E-3</v>
      </c>
      <c r="T1630">
        <v>5.8412549999999996E-4</v>
      </c>
      <c r="U1630">
        <v>1.0143006E-2</v>
      </c>
      <c r="V1630">
        <v>1.1284347E-3</v>
      </c>
      <c r="W1630">
        <v>7.0378734000000002E-3</v>
      </c>
      <c r="X1630">
        <v>6.5827454000000002E-3</v>
      </c>
      <c r="Y1630">
        <v>0.2</v>
      </c>
      <c r="Z1630">
        <v>0</v>
      </c>
      <c r="AA1630">
        <v>0.104</v>
      </c>
      <c r="AB1630">
        <v>0.89600000000000002</v>
      </c>
      <c r="AC1630">
        <v>-0.42149999999999999</v>
      </c>
      <c r="AD1630" t="s">
        <v>48</v>
      </c>
      <c r="AE1630" t="s">
        <v>48</v>
      </c>
      <c r="AF1630" t="s">
        <v>48</v>
      </c>
    </row>
    <row r="1631" spans="1:32" hidden="1" outlineLevel="1" x14ac:dyDescent="0.2">
      <c r="A1631" t="s">
        <v>16747</v>
      </c>
      <c r="B1631" t="s">
        <v>16748</v>
      </c>
      <c r="C1631" t="s">
        <v>16749</v>
      </c>
      <c r="J1631" t="s">
        <v>16750</v>
      </c>
      <c r="K1631" t="s">
        <v>1204</v>
      </c>
      <c r="L1631" t="s">
        <v>1233</v>
      </c>
      <c r="M1631">
        <v>1</v>
      </c>
      <c r="P1631" s="2" t="s">
        <v>16751</v>
      </c>
      <c r="Q1631" t="s">
        <v>47</v>
      </c>
      <c r="S1631">
        <v>0.20172561999999999</v>
      </c>
      <c r="T1631">
        <v>4.1389464999999999E-3</v>
      </c>
      <c r="U1631">
        <v>3.7653890000000002E-2</v>
      </c>
      <c r="V1631">
        <v>8.2135249999999993E-3</v>
      </c>
      <c r="W1631">
        <v>0.15055959999999999</v>
      </c>
      <c r="X1631">
        <v>6.5050706999999998E-3</v>
      </c>
      <c r="Y1631">
        <v>9.2857142857142874E-2</v>
      </c>
      <c r="Z1631">
        <v>9.0999999999999998E-2</v>
      </c>
      <c r="AA1631">
        <v>6.5000000000000002E-2</v>
      </c>
      <c r="AB1631">
        <v>0.84299999999999997</v>
      </c>
      <c r="AC1631">
        <v>0.55740000000000001</v>
      </c>
      <c r="AD1631" t="s">
        <v>48</v>
      </c>
      <c r="AE1631" t="s">
        <v>48</v>
      </c>
      <c r="AF1631" t="s">
        <v>48</v>
      </c>
    </row>
    <row r="1632" spans="1:32" hidden="1" outlineLevel="1" x14ac:dyDescent="0.2">
      <c r="A1632" t="s">
        <v>16752</v>
      </c>
      <c r="B1632" t="s">
        <v>16753</v>
      </c>
      <c r="C1632" t="s">
        <v>1767</v>
      </c>
      <c r="J1632" t="s">
        <v>16754</v>
      </c>
      <c r="K1632" t="s">
        <v>1204</v>
      </c>
      <c r="L1632" t="s">
        <v>1233</v>
      </c>
      <c r="M1632">
        <v>1</v>
      </c>
      <c r="P1632" s="2" t="s">
        <v>16755</v>
      </c>
      <c r="Q1632" t="s">
        <v>10648</v>
      </c>
      <c r="S1632">
        <v>8.4790690000000002E-2</v>
      </c>
      <c r="T1632">
        <v>1.4019012E-3</v>
      </c>
      <c r="U1632">
        <v>1.6684500000000001E-2</v>
      </c>
      <c r="V1632">
        <v>2.2013724999999998E-3</v>
      </c>
      <c r="W1632">
        <v>3.6809623E-2</v>
      </c>
      <c r="X1632">
        <v>6.4532872999999999E-3</v>
      </c>
      <c r="Y1632">
        <v>-7.7906336088154254E-2</v>
      </c>
      <c r="Z1632">
        <v>0.122</v>
      </c>
      <c r="AA1632">
        <v>0.122</v>
      </c>
      <c r="AB1632">
        <v>0.75700000000000001</v>
      </c>
      <c r="AC1632">
        <v>4.5999999999999999E-3</v>
      </c>
      <c r="AD1632" t="s">
        <v>48</v>
      </c>
      <c r="AE1632" t="s">
        <v>48</v>
      </c>
      <c r="AF1632" t="s">
        <v>48</v>
      </c>
    </row>
    <row r="1633" spans="1:32" hidden="1" outlineLevel="1" x14ac:dyDescent="0.2">
      <c r="A1633" t="s">
        <v>16756</v>
      </c>
      <c r="B1633" t="s">
        <v>16757</v>
      </c>
      <c r="C1633" t="s">
        <v>16758</v>
      </c>
      <c r="J1633" t="s">
        <v>16759</v>
      </c>
      <c r="K1633" t="s">
        <v>1204</v>
      </c>
      <c r="L1633" t="s">
        <v>1233</v>
      </c>
      <c r="M1633">
        <v>1</v>
      </c>
      <c r="P1633" s="2" t="s">
        <v>16760</v>
      </c>
      <c r="Q1633" t="s">
        <v>47</v>
      </c>
      <c r="S1633">
        <v>1.7215504999999999E-2</v>
      </c>
      <c r="T1633">
        <v>6.9618225000000003E-4</v>
      </c>
      <c r="U1633">
        <v>9.7672539999999995E-3</v>
      </c>
      <c r="V1633">
        <v>2.3493639E-3</v>
      </c>
      <c r="W1633">
        <v>1.0438894000000001E-2</v>
      </c>
      <c r="X1633">
        <v>6.2396824E-3</v>
      </c>
      <c r="Y1633">
        <v>-0.5</v>
      </c>
      <c r="Z1633">
        <v>0</v>
      </c>
      <c r="AA1633">
        <v>0</v>
      </c>
      <c r="AB1633">
        <v>1</v>
      </c>
      <c r="AC1633">
        <v>0</v>
      </c>
      <c r="AD1633" t="s">
        <v>48</v>
      </c>
      <c r="AE1633" t="s">
        <v>48</v>
      </c>
      <c r="AF1633" t="s">
        <v>48</v>
      </c>
    </row>
    <row r="1634" spans="1:32" hidden="1" outlineLevel="1" x14ac:dyDescent="0.2">
      <c r="A1634" t="s">
        <v>16761</v>
      </c>
      <c r="B1634" t="s">
        <v>16762</v>
      </c>
      <c r="C1634" t="s">
        <v>16763</v>
      </c>
      <c r="J1634" t="s">
        <v>16764</v>
      </c>
      <c r="K1634" t="s">
        <v>1204</v>
      </c>
      <c r="L1634" t="s">
        <v>1233</v>
      </c>
      <c r="M1634">
        <v>1</v>
      </c>
      <c r="P1634" s="2" t="s">
        <v>16765</v>
      </c>
      <c r="Q1634" t="s">
        <v>10060</v>
      </c>
      <c r="S1634">
        <v>1.1058134000000001E-2</v>
      </c>
      <c r="T1634">
        <v>5.6505203000000001E-4</v>
      </c>
      <c r="U1634">
        <v>1.0023449E-2</v>
      </c>
      <c r="V1634">
        <v>1.6834025E-3</v>
      </c>
      <c r="W1634">
        <v>7.9118790000000001E-3</v>
      </c>
      <c r="X1634">
        <v>6.3885584999999996E-3</v>
      </c>
      <c r="Y1634">
        <v>0.25</v>
      </c>
      <c r="Z1634">
        <v>0.20599999999999999</v>
      </c>
      <c r="AA1634">
        <v>0</v>
      </c>
      <c r="AB1634">
        <v>0.79400000000000004</v>
      </c>
      <c r="AC1634">
        <v>0.67049999999999998</v>
      </c>
      <c r="AD1634" t="s">
        <v>48</v>
      </c>
      <c r="AE1634" t="s">
        <v>48</v>
      </c>
      <c r="AF1634" t="s">
        <v>48</v>
      </c>
    </row>
    <row r="1635" spans="1:32" hidden="1" outlineLevel="1" x14ac:dyDescent="0.2">
      <c r="A1635" t="s">
        <v>16766</v>
      </c>
      <c r="B1635" t="s">
        <v>16767</v>
      </c>
      <c r="C1635" t="s">
        <v>16768</v>
      </c>
      <c r="J1635" t="s">
        <v>16769</v>
      </c>
      <c r="K1635" t="s">
        <v>1204</v>
      </c>
      <c r="L1635" t="s">
        <v>1233</v>
      </c>
      <c r="M1635">
        <v>1</v>
      </c>
      <c r="P1635" s="2" t="s">
        <v>16770</v>
      </c>
      <c r="Q1635" t="s">
        <v>47</v>
      </c>
      <c r="Y1635" t="s">
        <v>48</v>
      </c>
      <c r="Z1635" t="s">
        <v>48</v>
      </c>
      <c r="AA1635" t="s">
        <v>48</v>
      </c>
      <c r="AB1635" t="s">
        <v>48</v>
      </c>
      <c r="AC1635" t="s">
        <v>48</v>
      </c>
      <c r="AD1635" t="s">
        <v>48</v>
      </c>
      <c r="AE1635" t="s">
        <v>48</v>
      </c>
      <c r="AF1635" t="s">
        <v>48</v>
      </c>
    </row>
    <row r="1636" spans="1:32" hidden="1" outlineLevel="1" x14ac:dyDescent="0.2">
      <c r="A1636" t="s">
        <v>16771</v>
      </c>
      <c r="B1636" t="s">
        <v>16772</v>
      </c>
      <c r="C1636" t="s">
        <v>16773</v>
      </c>
      <c r="J1636" t="s">
        <v>16774</v>
      </c>
      <c r="K1636" t="s">
        <v>1204</v>
      </c>
      <c r="L1636" t="s">
        <v>1233</v>
      </c>
      <c r="M1636">
        <v>1</v>
      </c>
      <c r="P1636" s="2" t="s">
        <v>16775</v>
      </c>
      <c r="Q1636" t="s">
        <v>47</v>
      </c>
      <c r="S1636">
        <v>7.6085390000000003E-2</v>
      </c>
      <c r="T1636">
        <v>2.2983550000000002E-3</v>
      </c>
      <c r="U1636">
        <v>2.0373697999999999E-2</v>
      </c>
      <c r="V1636">
        <v>5.8086635999999997E-3</v>
      </c>
      <c r="W1636">
        <v>2.012808E-2</v>
      </c>
      <c r="X1636">
        <v>1.0835429000000001E-2</v>
      </c>
      <c r="Y1636">
        <v>0.17045454545454539</v>
      </c>
      <c r="Z1636">
        <v>0</v>
      </c>
      <c r="AA1636">
        <v>0</v>
      </c>
      <c r="AB1636">
        <v>1</v>
      </c>
      <c r="AC1636">
        <v>0</v>
      </c>
      <c r="AD1636" t="s">
        <v>48</v>
      </c>
      <c r="AE1636" t="s">
        <v>48</v>
      </c>
      <c r="AF1636" t="s">
        <v>48</v>
      </c>
    </row>
    <row r="1637" spans="1:32" hidden="1" outlineLevel="1" x14ac:dyDescent="0.2">
      <c r="A1637" t="s">
        <v>16776</v>
      </c>
      <c r="B1637" t="s">
        <v>16777</v>
      </c>
      <c r="C1637" t="s">
        <v>16778</v>
      </c>
      <c r="J1637" t="s">
        <v>16779</v>
      </c>
      <c r="K1637" t="s">
        <v>1204</v>
      </c>
      <c r="L1637" t="s">
        <v>1233</v>
      </c>
      <c r="M1637">
        <v>1</v>
      </c>
      <c r="P1637" s="2" t="s">
        <v>16780</v>
      </c>
      <c r="Q1637" t="s">
        <v>47</v>
      </c>
      <c r="S1637">
        <v>2.8974264999999999E-2</v>
      </c>
      <c r="T1637">
        <v>8.0108640000000004E-4</v>
      </c>
      <c r="U1637">
        <v>1.3644326999999999E-2</v>
      </c>
      <c r="V1637">
        <v>1.7481487E-3</v>
      </c>
      <c r="W1637">
        <v>1.4808920999999999E-2</v>
      </c>
      <c r="X1637">
        <v>5.9516393000000004E-3</v>
      </c>
      <c r="Y1637">
        <v>0.16964285714285721</v>
      </c>
      <c r="Z1637">
        <v>0.14799999999999999</v>
      </c>
      <c r="AA1637">
        <v>6.6000000000000003E-2</v>
      </c>
      <c r="AB1637">
        <v>0.78600000000000003</v>
      </c>
      <c r="AC1637">
        <v>0.85699999999999998</v>
      </c>
      <c r="AD1637" t="s">
        <v>48</v>
      </c>
      <c r="AE1637" t="s">
        <v>48</v>
      </c>
      <c r="AF1637" t="s">
        <v>48</v>
      </c>
    </row>
    <row r="1638" spans="1:32" hidden="1" outlineLevel="1" x14ac:dyDescent="0.2">
      <c r="A1638" t="s">
        <v>16781</v>
      </c>
      <c r="B1638" t="s">
        <v>16782</v>
      </c>
      <c r="C1638" t="s">
        <v>16783</v>
      </c>
      <c r="J1638" t="s">
        <v>16784</v>
      </c>
      <c r="K1638" t="s">
        <v>1204</v>
      </c>
      <c r="L1638" t="s">
        <v>1233</v>
      </c>
      <c r="M1638">
        <v>1</v>
      </c>
      <c r="P1638" s="2" t="s">
        <v>16785</v>
      </c>
      <c r="Q1638" t="s">
        <v>10132</v>
      </c>
      <c r="S1638">
        <v>0.33255671999999997</v>
      </c>
      <c r="T1638">
        <v>8.5830690000000005E-3</v>
      </c>
      <c r="U1638">
        <v>0.15985115</v>
      </c>
      <c r="V1638">
        <v>8.2875199999999996E-3</v>
      </c>
      <c r="W1638">
        <v>0.33889219999999998</v>
      </c>
      <c r="X1638">
        <v>7.0682109999999996E-3</v>
      </c>
      <c r="Y1638">
        <v>-9.004329004329005E-2</v>
      </c>
      <c r="Z1638">
        <v>0.11</v>
      </c>
      <c r="AA1638">
        <v>0.104</v>
      </c>
      <c r="AB1638">
        <v>0.78700000000000003</v>
      </c>
      <c r="AC1638">
        <v>0.39190000000000003</v>
      </c>
      <c r="AD1638" t="s">
        <v>48</v>
      </c>
      <c r="AE1638" t="s">
        <v>48</v>
      </c>
      <c r="AF1638" t="s">
        <v>48</v>
      </c>
    </row>
    <row r="1639" spans="1:32" hidden="1" outlineLevel="1" x14ac:dyDescent="0.2">
      <c r="A1639" t="s">
        <v>16786</v>
      </c>
      <c r="B1639" t="s">
        <v>16787</v>
      </c>
      <c r="C1639" t="s">
        <v>16788</v>
      </c>
      <c r="J1639" t="s">
        <v>16789</v>
      </c>
      <c r="K1639" t="s">
        <v>1204</v>
      </c>
      <c r="L1639" t="s">
        <v>1233</v>
      </c>
      <c r="M1639">
        <v>1</v>
      </c>
      <c r="P1639" s="2" t="s">
        <v>16790</v>
      </c>
      <c r="Q1639" t="s">
        <v>47</v>
      </c>
      <c r="S1639">
        <v>7.6876780000000006E-2</v>
      </c>
      <c r="T1639">
        <v>2.9754639000000001E-3</v>
      </c>
      <c r="U1639">
        <v>1.6001316000000002E-2</v>
      </c>
      <c r="V1639">
        <v>2.9968262999999998E-3</v>
      </c>
      <c r="W1639">
        <v>1.4808920999999999E-2</v>
      </c>
      <c r="X1639">
        <v>4.2662576000000001E-2</v>
      </c>
      <c r="Y1639">
        <v>0</v>
      </c>
      <c r="Z1639">
        <v>0.10100000000000001</v>
      </c>
      <c r="AA1639">
        <v>0</v>
      </c>
      <c r="AB1639">
        <v>0.89900000000000002</v>
      </c>
      <c r="AC1639">
        <v>0.42149999999999999</v>
      </c>
      <c r="AD1639" t="s">
        <v>48</v>
      </c>
      <c r="AE1639" t="s">
        <v>48</v>
      </c>
      <c r="AF1639" t="s">
        <v>48</v>
      </c>
    </row>
    <row r="1640" spans="1:32" hidden="1" outlineLevel="1" x14ac:dyDescent="0.2">
      <c r="A1640" t="s">
        <v>16791</v>
      </c>
      <c r="B1640" t="s">
        <v>16792</v>
      </c>
      <c r="C1640" t="s">
        <v>16793</v>
      </c>
      <c r="J1640" t="s">
        <v>16794</v>
      </c>
      <c r="K1640" t="s">
        <v>1204</v>
      </c>
      <c r="L1640" t="s">
        <v>1233</v>
      </c>
      <c r="M1640">
        <v>1</v>
      </c>
      <c r="P1640" s="2" t="s">
        <v>16795</v>
      </c>
      <c r="Q1640" t="s">
        <v>47</v>
      </c>
      <c r="S1640">
        <v>0.25462921999999999</v>
      </c>
      <c r="T1640">
        <v>3.2234192E-3</v>
      </c>
      <c r="U1640">
        <v>3.3144772000000003E-2</v>
      </c>
      <c r="V1640">
        <v>5.3276913000000004E-3</v>
      </c>
      <c r="W1640">
        <v>0.20668296999999999</v>
      </c>
      <c r="X1640">
        <v>7.094103E-3</v>
      </c>
      <c r="Y1640">
        <v>-0.6</v>
      </c>
      <c r="Z1640">
        <v>0</v>
      </c>
      <c r="AA1640">
        <v>0.14599999999999999</v>
      </c>
      <c r="AB1640">
        <v>0.85399999999999998</v>
      </c>
      <c r="AC1640">
        <v>-0.34</v>
      </c>
      <c r="AD1640" t="s">
        <v>48</v>
      </c>
      <c r="AE1640" t="s">
        <v>48</v>
      </c>
      <c r="AF1640" t="s">
        <v>48</v>
      </c>
    </row>
    <row r="1641" spans="1:32" hidden="1" outlineLevel="1" x14ac:dyDescent="0.2">
      <c r="A1641" t="s">
        <v>16796</v>
      </c>
      <c r="B1641" t="s">
        <v>16797</v>
      </c>
      <c r="C1641" t="s">
        <v>14990</v>
      </c>
      <c r="J1641" t="s">
        <v>16798</v>
      </c>
      <c r="K1641" t="s">
        <v>1204</v>
      </c>
      <c r="L1641" t="s">
        <v>1233</v>
      </c>
      <c r="M1641">
        <v>1</v>
      </c>
      <c r="P1641" s="2" t="s">
        <v>16799</v>
      </c>
      <c r="Q1641" t="s">
        <v>47</v>
      </c>
      <c r="S1641">
        <v>0.20149296999999999</v>
      </c>
      <c r="T1641">
        <v>7.019043E-3</v>
      </c>
      <c r="U1641">
        <v>2.0920246999999999E-2</v>
      </c>
      <c r="V1641">
        <v>9.5454470000000003E-3</v>
      </c>
      <c r="W1641">
        <v>5.8475737E-2</v>
      </c>
      <c r="X1641">
        <v>0.13633445</v>
      </c>
      <c r="Y1641">
        <v>0</v>
      </c>
      <c r="Z1641">
        <v>0</v>
      </c>
      <c r="AA1641">
        <v>0</v>
      </c>
      <c r="AB1641">
        <v>1</v>
      </c>
      <c r="AC1641">
        <v>0</v>
      </c>
      <c r="AD1641" t="s">
        <v>48</v>
      </c>
      <c r="AE1641" t="s">
        <v>48</v>
      </c>
      <c r="AF1641" t="s">
        <v>48</v>
      </c>
    </row>
    <row r="1642" spans="1:32" hidden="1" outlineLevel="1" x14ac:dyDescent="0.2">
      <c r="A1642" t="s">
        <v>16800</v>
      </c>
      <c r="B1642" t="s">
        <v>16801</v>
      </c>
      <c r="C1642" t="s">
        <v>16802</v>
      </c>
      <c r="J1642" t="s">
        <v>16803</v>
      </c>
      <c r="K1642" t="s">
        <v>1204</v>
      </c>
      <c r="L1642" t="s">
        <v>1233</v>
      </c>
      <c r="M1642">
        <v>1</v>
      </c>
      <c r="P1642" s="2" t="s">
        <v>16804</v>
      </c>
      <c r="Q1642" t="s">
        <v>47</v>
      </c>
      <c r="S1642">
        <v>2.5910228E-2</v>
      </c>
      <c r="T1642">
        <v>1.0728835999999999E-3</v>
      </c>
      <c r="U1642">
        <v>1.1731409999999999E-2</v>
      </c>
      <c r="V1642">
        <v>2.3586133E-3</v>
      </c>
      <c r="W1642">
        <v>1.0210891999999999E-2</v>
      </c>
      <c r="X1642">
        <v>7.3789097000000001E-3</v>
      </c>
      <c r="Y1642">
        <v>0.2</v>
      </c>
      <c r="Z1642">
        <v>0</v>
      </c>
      <c r="AA1642">
        <v>0</v>
      </c>
      <c r="AB1642">
        <v>1</v>
      </c>
      <c r="AC1642">
        <v>0</v>
      </c>
      <c r="AD1642" t="s">
        <v>48</v>
      </c>
      <c r="AE1642" t="s">
        <v>48</v>
      </c>
      <c r="AF1642" t="s">
        <v>48</v>
      </c>
    </row>
    <row r="1643" spans="1:32" hidden="1" outlineLevel="1" x14ac:dyDescent="0.2">
      <c r="A1643" t="s">
        <v>16805</v>
      </c>
      <c r="B1643" t="s">
        <v>16806</v>
      </c>
      <c r="C1643" t="s">
        <v>16807</v>
      </c>
      <c r="J1643" t="s">
        <v>16808</v>
      </c>
      <c r="K1643" t="s">
        <v>1204</v>
      </c>
      <c r="L1643" t="s">
        <v>1233</v>
      </c>
      <c r="M1643">
        <v>1</v>
      </c>
      <c r="P1643" s="2" t="s">
        <v>16809</v>
      </c>
      <c r="Q1643" t="s">
        <v>47</v>
      </c>
      <c r="S1643">
        <v>0.15379789999999999</v>
      </c>
      <c r="T1643">
        <v>2.3937225000000002E-3</v>
      </c>
      <c r="U1643">
        <v>2.5087673000000001E-2</v>
      </c>
      <c r="V1643">
        <v>6.8446035000000001E-3</v>
      </c>
      <c r="W1643">
        <v>7.2383920000000004E-2</v>
      </c>
      <c r="X1643">
        <v>6.861079E-3</v>
      </c>
      <c r="Y1643">
        <v>7.5000000000000053E-2</v>
      </c>
      <c r="Z1643">
        <v>4.9000000000000002E-2</v>
      </c>
      <c r="AA1643">
        <v>0.13800000000000001</v>
      </c>
      <c r="AB1643">
        <v>0.81299999999999994</v>
      </c>
      <c r="AC1643">
        <v>-0.74690000000000001</v>
      </c>
      <c r="AD1643" t="s">
        <v>48</v>
      </c>
      <c r="AE1643" t="s">
        <v>48</v>
      </c>
      <c r="AF1643" t="s">
        <v>48</v>
      </c>
    </row>
    <row r="1644" spans="1:32" hidden="1" outlineLevel="1" x14ac:dyDescent="0.2">
      <c r="A1644" t="s">
        <v>16810</v>
      </c>
      <c r="B1644" t="s">
        <v>16811</v>
      </c>
      <c r="C1644" t="s">
        <v>16812</v>
      </c>
      <c r="J1644" t="s">
        <v>16813</v>
      </c>
      <c r="K1644" t="s">
        <v>1204</v>
      </c>
      <c r="L1644" t="s">
        <v>1233</v>
      </c>
      <c r="M1644">
        <v>1</v>
      </c>
      <c r="P1644" s="2" t="s">
        <v>16814</v>
      </c>
      <c r="Q1644" t="s">
        <v>10150</v>
      </c>
      <c r="S1644">
        <v>9.9155450000000006E-2</v>
      </c>
      <c r="T1644">
        <v>1.9550322999999999E-3</v>
      </c>
      <c r="U1644">
        <v>1.490822E-2</v>
      </c>
      <c r="V1644">
        <v>6.4746250000000003E-3</v>
      </c>
      <c r="W1644">
        <v>3.5884350000000002E-2</v>
      </c>
      <c r="X1644">
        <v>7.1070487999999998E-3</v>
      </c>
      <c r="Y1644">
        <v>0</v>
      </c>
      <c r="Z1644">
        <v>0</v>
      </c>
      <c r="AA1644">
        <v>0.08</v>
      </c>
      <c r="AB1644">
        <v>0.92</v>
      </c>
      <c r="AC1644">
        <v>-0.25</v>
      </c>
      <c r="AD1644" t="s">
        <v>48</v>
      </c>
      <c r="AE1644" t="s">
        <v>48</v>
      </c>
      <c r="AF1644" t="s">
        <v>48</v>
      </c>
    </row>
    <row r="1645" spans="1:32" hidden="1" outlineLevel="1" x14ac:dyDescent="0.2">
      <c r="A1645" t="s">
        <v>16815</v>
      </c>
      <c r="B1645" t="s">
        <v>16816</v>
      </c>
      <c r="C1645" t="s">
        <v>16817</v>
      </c>
      <c r="J1645" t="s">
        <v>16818</v>
      </c>
      <c r="K1645" t="s">
        <v>1204</v>
      </c>
      <c r="L1645" t="s">
        <v>1233</v>
      </c>
      <c r="M1645">
        <v>1</v>
      </c>
      <c r="P1645" s="2" t="s">
        <v>16819</v>
      </c>
      <c r="Q1645" t="s">
        <v>47</v>
      </c>
      <c r="S1645">
        <v>2.0607091000000001E-2</v>
      </c>
      <c r="T1645">
        <v>7.3909759999999996E-4</v>
      </c>
      <c r="U1645">
        <v>1.0877429500000001E-2</v>
      </c>
      <c r="V1645">
        <v>1.4429165E-3</v>
      </c>
      <c r="W1645">
        <v>1.2224904999999999E-2</v>
      </c>
      <c r="X1645">
        <v>6.5309620000000004E-3</v>
      </c>
      <c r="Y1645">
        <v>0</v>
      </c>
      <c r="Z1645">
        <v>0</v>
      </c>
      <c r="AA1645">
        <v>0</v>
      </c>
      <c r="AB1645">
        <v>1</v>
      </c>
      <c r="AC1645">
        <v>0</v>
      </c>
      <c r="AD1645" t="s">
        <v>48</v>
      </c>
      <c r="AE1645" t="s">
        <v>48</v>
      </c>
      <c r="AF1645" t="s">
        <v>48</v>
      </c>
    </row>
    <row r="1646" spans="1:32" hidden="1" outlineLevel="1" x14ac:dyDescent="0.2">
      <c r="A1646" t="s">
        <v>16820</v>
      </c>
      <c r="B1646" t="s">
        <v>16821</v>
      </c>
      <c r="C1646" t="s">
        <v>16822</v>
      </c>
      <c r="J1646" t="s">
        <v>16823</v>
      </c>
      <c r="K1646" t="s">
        <v>1204</v>
      </c>
      <c r="L1646" t="s">
        <v>1233</v>
      </c>
      <c r="M1646">
        <v>1</v>
      </c>
      <c r="P1646" s="2" t="s">
        <v>16824</v>
      </c>
      <c r="Q1646" t="s">
        <v>47</v>
      </c>
      <c r="S1646">
        <v>7.0545650000000001E-2</v>
      </c>
      <c r="T1646">
        <v>1.7261505E-3</v>
      </c>
      <c r="U1646">
        <v>2.3243073E-2</v>
      </c>
      <c r="V1646">
        <v>2.9783275E-3</v>
      </c>
      <c r="W1646">
        <v>3.3901088000000003E-2</v>
      </c>
      <c r="X1646">
        <v>6.9905365999999997E-3</v>
      </c>
      <c r="Y1646">
        <v>0.23571428571428571</v>
      </c>
      <c r="Z1646">
        <v>8.7999999999999995E-2</v>
      </c>
      <c r="AA1646">
        <v>6.9000000000000006E-2</v>
      </c>
      <c r="AB1646">
        <v>0.84399999999999997</v>
      </c>
      <c r="AC1646">
        <v>0.68259999999999998</v>
      </c>
      <c r="AD1646" t="s">
        <v>48</v>
      </c>
      <c r="AE1646" t="s">
        <v>48</v>
      </c>
      <c r="AF1646" t="s">
        <v>48</v>
      </c>
    </row>
    <row r="1647" spans="1:32" hidden="1" outlineLevel="1" x14ac:dyDescent="0.2">
      <c r="A1647" t="s">
        <v>16825</v>
      </c>
      <c r="B1647" t="s">
        <v>16826</v>
      </c>
      <c r="C1647" t="s">
        <v>16827</v>
      </c>
      <c r="J1647" t="s">
        <v>16828</v>
      </c>
      <c r="K1647" t="s">
        <v>1204</v>
      </c>
      <c r="L1647" t="s">
        <v>1233</v>
      </c>
      <c r="M1647">
        <v>1</v>
      </c>
      <c r="P1647" s="2" t="s">
        <v>16829</v>
      </c>
      <c r="Q1647" t="s">
        <v>47</v>
      </c>
      <c r="S1647">
        <v>3.7577133999999998E-2</v>
      </c>
      <c r="T1647">
        <v>2.2602081000000001E-3</v>
      </c>
      <c r="U1647">
        <v>1.7026092999999999E-2</v>
      </c>
      <c r="V1647">
        <v>3.2928091999999999E-3</v>
      </c>
      <c r="W1647">
        <v>1.4238917E-2</v>
      </c>
      <c r="X1647">
        <v>9.2042630000000007E-3</v>
      </c>
      <c r="Y1647">
        <v>1</v>
      </c>
      <c r="Z1647">
        <v>0.222</v>
      </c>
      <c r="AA1647">
        <v>0</v>
      </c>
      <c r="AB1647">
        <v>0.77800000000000002</v>
      </c>
      <c r="AC1647">
        <v>0.57189999999999996</v>
      </c>
      <c r="AD1647" t="s">
        <v>48</v>
      </c>
      <c r="AE1647" t="s">
        <v>48</v>
      </c>
      <c r="AF1647" t="s">
        <v>48</v>
      </c>
    </row>
    <row r="1648" spans="1:32" hidden="1" outlineLevel="1" x14ac:dyDescent="0.2">
      <c r="A1648" t="s">
        <v>16830</v>
      </c>
      <c r="B1648" t="s">
        <v>16831</v>
      </c>
      <c r="C1648" t="s">
        <v>16832</v>
      </c>
      <c r="J1648" t="s">
        <v>16833</v>
      </c>
      <c r="K1648" t="s">
        <v>1204</v>
      </c>
      <c r="L1648" t="s">
        <v>1233</v>
      </c>
      <c r="M1648">
        <v>1</v>
      </c>
      <c r="P1648" s="2" t="s">
        <v>16834</v>
      </c>
      <c r="Q1648" t="s">
        <v>47</v>
      </c>
      <c r="S1648">
        <v>1.4827953E-2</v>
      </c>
      <c r="T1648">
        <v>7.0571900000000005E-4</v>
      </c>
      <c r="U1648">
        <v>1.0740792000000001E-2</v>
      </c>
      <c r="V1648">
        <v>2.2198714000000001E-3</v>
      </c>
      <c r="W1648">
        <v>9.2798870000000006E-3</v>
      </c>
      <c r="X1648">
        <v>6.8740249999999998E-3</v>
      </c>
      <c r="Y1648">
        <v>0.21666666666666659</v>
      </c>
      <c r="Z1648">
        <v>0.25600000000000001</v>
      </c>
      <c r="AA1648">
        <v>0</v>
      </c>
      <c r="AB1648">
        <v>0.74399999999999999</v>
      </c>
      <c r="AC1648">
        <v>0.67049999999999998</v>
      </c>
      <c r="AD1648" t="s">
        <v>48</v>
      </c>
      <c r="AE1648" t="s">
        <v>48</v>
      </c>
      <c r="AF1648" t="s">
        <v>48</v>
      </c>
    </row>
    <row r="1649" spans="1:32" hidden="1" outlineLevel="1" x14ac:dyDescent="0.2">
      <c r="A1649" t="s">
        <v>16835</v>
      </c>
      <c r="B1649" t="s">
        <v>16836</v>
      </c>
      <c r="C1649" t="s">
        <v>16837</v>
      </c>
      <c r="J1649" t="s">
        <v>16838</v>
      </c>
      <c r="K1649" t="s">
        <v>1204</v>
      </c>
      <c r="L1649" t="s">
        <v>1233</v>
      </c>
      <c r="M1649">
        <v>1</v>
      </c>
      <c r="P1649" s="2" t="s">
        <v>16839</v>
      </c>
      <c r="Q1649" t="s">
        <v>47</v>
      </c>
      <c r="S1649">
        <v>7.1312399999999996E-3</v>
      </c>
      <c r="T1649">
        <v>4.9114229999999996E-4</v>
      </c>
      <c r="U1649">
        <v>9.2377859999999996E-3</v>
      </c>
      <c r="V1649">
        <v>1.6834025E-3</v>
      </c>
      <c r="W1649">
        <v>6.6293706000000001E-3</v>
      </c>
      <c r="X1649">
        <v>6.1166976000000001E-3</v>
      </c>
      <c r="Y1649">
        <v>0.5</v>
      </c>
      <c r="Z1649">
        <v>0.122</v>
      </c>
      <c r="AA1649">
        <v>0</v>
      </c>
      <c r="AB1649">
        <v>0.878</v>
      </c>
      <c r="AC1649">
        <v>0.36120000000000002</v>
      </c>
      <c r="AD1649" t="s">
        <v>48</v>
      </c>
      <c r="AE1649" t="s">
        <v>48</v>
      </c>
      <c r="AF1649" t="s">
        <v>48</v>
      </c>
    </row>
    <row r="1650" spans="1:32" hidden="1" outlineLevel="1" x14ac:dyDescent="0.2">
      <c r="A1650" t="s">
        <v>16840</v>
      </c>
      <c r="B1650" t="s">
        <v>16841</v>
      </c>
      <c r="C1650" t="s">
        <v>16842</v>
      </c>
      <c r="J1650" t="s">
        <v>16843</v>
      </c>
      <c r="K1650" t="s">
        <v>1204</v>
      </c>
      <c r="L1650" t="s">
        <v>1233</v>
      </c>
      <c r="M1650">
        <v>1</v>
      </c>
      <c r="P1650" s="2" t="s">
        <v>16844</v>
      </c>
      <c r="Q1650" t="s">
        <v>47</v>
      </c>
      <c r="S1650">
        <v>1.2503231E-2</v>
      </c>
      <c r="T1650">
        <v>5.7697295999999999E-4</v>
      </c>
      <c r="U1650">
        <v>1.0911588999999999E-2</v>
      </c>
      <c r="V1650">
        <v>1.3596712000000001E-3</v>
      </c>
      <c r="W1650">
        <v>7.4558756E-3</v>
      </c>
      <c r="X1650">
        <v>6.9646452999999999E-3</v>
      </c>
      <c r="Y1650">
        <v>0</v>
      </c>
      <c r="Z1650">
        <v>0</v>
      </c>
      <c r="AA1650">
        <v>0</v>
      </c>
      <c r="AB1650">
        <v>1</v>
      </c>
      <c r="AC1650">
        <v>0</v>
      </c>
      <c r="AD1650" t="s">
        <v>48</v>
      </c>
      <c r="AE1650" t="s">
        <v>48</v>
      </c>
      <c r="AF1650" t="s">
        <v>48</v>
      </c>
    </row>
    <row r="1651" spans="1:32" hidden="1" outlineLevel="1" x14ac:dyDescent="0.2">
      <c r="A1651" t="s">
        <v>16845</v>
      </c>
      <c r="B1651" t="s">
        <v>16846</v>
      </c>
      <c r="C1651" t="s">
        <v>14139</v>
      </c>
      <c r="J1651" t="s">
        <v>16847</v>
      </c>
      <c r="K1651" t="s">
        <v>1204</v>
      </c>
      <c r="L1651" t="s">
        <v>1233</v>
      </c>
      <c r="M1651">
        <v>1</v>
      </c>
      <c r="P1651" s="2" t="s">
        <v>16848</v>
      </c>
      <c r="Q1651" t="s">
        <v>14142</v>
      </c>
      <c r="S1651">
        <v>0.55739563999999997</v>
      </c>
      <c r="T1651">
        <v>2.3833759999999999E-2</v>
      </c>
      <c r="U1651">
        <v>0.42427779999999998</v>
      </c>
      <c r="V1651">
        <v>2.0882075999999999E-2</v>
      </c>
      <c r="W1651">
        <v>0.43396309999999999</v>
      </c>
      <c r="X1651">
        <v>2.7688526000000001E-2</v>
      </c>
      <c r="Y1651">
        <v>0.13636363636363641</v>
      </c>
      <c r="Z1651">
        <v>0</v>
      </c>
      <c r="AA1651">
        <v>0.21</v>
      </c>
      <c r="AB1651">
        <v>0.79</v>
      </c>
      <c r="AC1651">
        <v>-0.77239999999999998</v>
      </c>
      <c r="AD1651" t="s">
        <v>48</v>
      </c>
      <c r="AE1651" t="s">
        <v>48</v>
      </c>
      <c r="AF1651" t="s">
        <v>48</v>
      </c>
    </row>
    <row r="1652" spans="1:32" hidden="1" outlineLevel="1" x14ac:dyDescent="0.2">
      <c r="A1652" t="s">
        <v>16849</v>
      </c>
      <c r="B1652" t="s">
        <v>16850</v>
      </c>
      <c r="C1652" t="s">
        <v>16851</v>
      </c>
      <c r="J1652" t="s">
        <v>16852</v>
      </c>
      <c r="K1652" t="s">
        <v>1204</v>
      </c>
      <c r="L1652" t="s">
        <v>1233</v>
      </c>
      <c r="M1652">
        <v>1</v>
      </c>
      <c r="P1652" s="2" t="s">
        <v>16853</v>
      </c>
      <c r="Q1652" t="s">
        <v>47</v>
      </c>
      <c r="S1652">
        <v>3.0270588000000001E-2</v>
      </c>
      <c r="T1652">
        <v>7.9631804999999998E-4</v>
      </c>
      <c r="U1652">
        <v>1.1868047499999999E-2</v>
      </c>
      <c r="V1652">
        <v>3.884775E-3</v>
      </c>
      <c r="W1652">
        <v>1.2566907E-2</v>
      </c>
      <c r="X1652">
        <v>6.9516995000000002E-3</v>
      </c>
      <c r="Y1652">
        <v>0.52500000000000002</v>
      </c>
      <c r="Z1652">
        <v>0.307</v>
      </c>
      <c r="AA1652">
        <v>0.112</v>
      </c>
      <c r="AB1652">
        <v>0.58099999999999996</v>
      </c>
      <c r="AC1652">
        <v>0.69079999999999997</v>
      </c>
      <c r="AD1652" t="s">
        <v>48</v>
      </c>
      <c r="AE1652" t="s">
        <v>48</v>
      </c>
      <c r="AF1652" t="s">
        <v>48</v>
      </c>
    </row>
    <row r="1653" spans="1:32" hidden="1" outlineLevel="1" x14ac:dyDescent="0.2">
      <c r="A1653" t="s">
        <v>16854</v>
      </c>
      <c r="B1653" t="s">
        <v>16855</v>
      </c>
      <c r="C1653" t="s">
        <v>16856</v>
      </c>
      <c r="J1653" t="s">
        <v>16857</v>
      </c>
      <c r="K1653" t="s">
        <v>1204</v>
      </c>
      <c r="L1653" t="s">
        <v>1233</v>
      </c>
      <c r="M1653">
        <v>1</v>
      </c>
      <c r="P1653" s="2" t="s">
        <v>16858</v>
      </c>
      <c r="Q1653" t="s">
        <v>47</v>
      </c>
      <c r="S1653">
        <v>0.102192536</v>
      </c>
      <c r="T1653">
        <v>4.8065186000000003E-3</v>
      </c>
      <c r="U1653">
        <v>1.9280603E-2</v>
      </c>
      <c r="V1653">
        <v>3.5517942000000001E-3</v>
      </c>
      <c r="W1653">
        <v>2.264188E-2</v>
      </c>
      <c r="X1653">
        <v>6.2706049999999999E-2</v>
      </c>
      <c r="Y1653">
        <v>0</v>
      </c>
      <c r="Z1653">
        <v>0</v>
      </c>
      <c r="AA1653">
        <v>0</v>
      </c>
      <c r="AB1653">
        <v>1</v>
      </c>
      <c r="AC1653">
        <v>0</v>
      </c>
      <c r="AD1653" t="s">
        <v>48</v>
      </c>
      <c r="AE1653" t="s">
        <v>48</v>
      </c>
      <c r="AF1653" t="s">
        <v>48</v>
      </c>
    </row>
    <row r="1654" spans="1:32" hidden="1" outlineLevel="1" x14ac:dyDescent="0.2">
      <c r="A1654" t="s">
        <v>16859</v>
      </c>
      <c r="B1654" t="s">
        <v>16860</v>
      </c>
      <c r="C1654" t="s">
        <v>16861</v>
      </c>
      <c r="J1654" t="s">
        <v>16862</v>
      </c>
      <c r="K1654" t="s">
        <v>1204</v>
      </c>
      <c r="L1654" t="s">
        <v>1233</v>
      </c>
      <c r="M1654">
        <v>1</v>
      </c>
      <c r="P1654" s="2" t="s">
        <v>16863</v>
      </c>
      <c r="Q1654" t="s">
        <v>47</v>
      </c>
      <c r="S1654">
        <v>4.1915078000000001E-2</v>
      </c>
      <c r="T1654">
        <v>1.2302399E-3</v>
      </c>
      <c r="U1654">
        <v>1.5967156999999999E-2</v>
      </c>
      <c r="V1654">
        <v>5.3646889999999997E-3</v>
      </c>
      <c r="W1654">
        <v>2.0901557000000001E-2</v>
      </c>
      <c r="X1654">
        <v>6.8999166000000001E-3</v>
      </c>
      <c r="Y1654">
        <v>0.2</v>
      </c>
      <c r="Z1654">
        <v>0.2</v>
      </c>
      <c r="AA1654">
        <v>0</v>
      </c>
      <c r="AB1654">
        <v>0.8</v>
      </c>
      <c r="AC1654">
        <v>0.36120000000000002</v>
      </c>
      <c r="AD1654" t="s">
        <v>48</v>
      </c>
      <c r="AE1654" t="s">
        <v>48</v>
      </c>
      <c r="AF1654" t="s">
        <v>48</v>
      </c>
    </row>
    <row r="1655" spans="1:32" hidden="1" outlineLevel="1" x14ac:dyDescent="0.2">
      <c r="A1655" t="s">
        <v>16864</v>
      </c>
      <c r="B1655" t="s">
        <v>16865</v>
      </c>
      <c r="C1655" t="s">
        <v>16866</v>
      </c>
      <c r="J1655" t="s">
        <v>16867</v>
      </c>
      <c r="K1655" t="s">
        <v>1204</v>
      </c>
      <c r="L1655" t="s">
        <v>1233</v>
      </c>
      <c r="M1655">
        <v>1</v>
      </c>
      <c r="P1655" s="2" t="s">
        <v>16868</v>
      </c>
      <c r="Q1655" t="s">
        <v>47</v>
      </c>
      <c r="S1655">
        <v>5.6758507999999999E-2</v>
      </c>
      <c r="T1655">
        <v>1.7166137999999999E-3</v>
      </c>
      <c r="U1655">
        <v>1.7436002999999999E-2</v>
      </c>
      <c r="V1655">
        <v>3.7552824000000001E-3</v>
      </c>
      <c r="W1655">
        <v>2.3350900000000001E-2</v>
      </c>
      <c r="X1655">
        <v>6.9387536E-3</v>
      </c>
      <c r="Y1655">
        <v>2.4999999999999991E-2</v>
      </c>
      <c r="Z1655">
        <v>7.6999999999999999E-2</v>
      </c>
      <c r="AA1655">
        <v>3.7999999999999999E-2</v>
      </c>
      <c r="AB1655">
        <v>0.88400000000000001</v>
      </c>
      <c r="AC1655">
        <v>0.44969999999999999</v>
      </c>
      <c r="AD1655" t="s">
        <v>48</v>
      </c>
      <c r="AE1655" t="s">
        <v>48</v>
      </c>
      <c r="AF1655" t="s">
        <v>48</v>
      </c>
    </row>
    <row r="1656" spans="1:32" hidden="1" outlineLevel="1" x14ac:dyDescent="0.2">
      <c r="A1656" t="s">
        <v>16869</v>
      </c>
      <c r="B1656" t="s">
        <v>16870</v>
      </c>
      <c r="C1656" t="s">
        <v>16871</v>
      </c>
      <c r="J1656" t="s">
        <v>16872</v>
      </c>
      <c r="K1656" t="s">
        <v>1204</v>
      </c>
      <c r="L1656" t="s">
        <v>1233</v>
      </c>
      <c r="M1656">
        <v>1</v>
      </c>
      <c r="P1656" s="2" t="s">
        <v>16873</v>
      </c>
      <c r="Q1656" t="s">
        <v>47</v>
      </c>
      <c r="S1656">
        <v>0.56269526000000003</v>
      </c>
      <c r="T1656">
        <v>2.4491059999999999E-2</v>
      </c>
      <c r="U1656">
        <v>0.54192600000000002</v>
      </c>
      <c r="V1656">
        <v>2.1987454999999999E-2</v>
      </c>
      <c r="W1656">
        <v>0.46923601999999998</v>
      </c>
      <c r="X1656">
        <v>1.2803185E-2</v>
      </c>
      <c r="Y1656">
        <v>1.1904761904761901E-2</v>
      </c>
      <c r="Z1656">
        <v>2.5000000000000001E-2</v>
      </c>
      <c r="AA1656">
        <v>0.114</v>
      </c>
      <c r="AB1656">
        <v>0.86099999999999999</v>
      </c>
      <c r="AC1656">
        <v>-0.74150000000000005</v>
      </c>
      <c r="AD1656" t="s">
        <v>48</v>
      </c>
      <c r="AE1656" t="s">
        <v>48</v>
      </c>
      <c r="AF1656" t="s">
        <v>48</v>
      </c>
    </row>
    <row r="1657" spans="1:32" hidden="1" outlineLevel="1" x14ac:dyDescent="0.2">
      <c r="A1657" t="s">
        <v>16874</v>
      </c>
      <c r="B1657" t="s">
        <v>16875</v>
      </c>
      <c r="C1657" t="s">
        <v>16876</v>
      </c>
      <c r="J1657" t="s">
        <v>16877</v>
      </c>
      <c r="K1657" t="s">
        <v>1204</v>
      </c>
      <c r="L1657" t="s">
        <v>1233</v>
      </c>
      <c r="M1657">
        <v>1</v>
      </c>
      <c r="P1657" s="2" t="s">
        <v>16878</v>
      </c>
      <c r="Q1657" t="s">
        <v>47</v>
      </c>
      <c r="S1657">
        <v>0.32764325</v>
      </c>
      <c r="T1657">
        <v>7.5531006000000003E-3</v>
      </c>
      <c r="U1657">
        <v>7.3529124000000001E-2</v>
      </c>
      <c r="V1657">
        <v>8.9904800000000003E-3</v>
      </c>
      <c r="W1657">
        <v>0.29855028</v>
      </c>
      <c r="X1657">
        <v>1.0395273E-2</v>
      </c>
      <c r="Y1657">
        <v>0</v>
      </c>
      <c r="Z1657">
        <v>7.8E-2</v>
      </c>
      <c r="AA1657">
        <v>0</v>
      </c>
      <c r="AB1657">
        <v>0.92200000000000004</v>
      </c>
      <c r="AC1657">
        <v>0.31819999999999998</v>
      </c>
      <c r="AD1657" t="s">
        <v>48</v>
      </c>
      <c r="AE1657" t="s">
        <v>48</v>
      </c>
      <c r="AF1657" t="s">
        <v>48</v>
      </c>
    </row>
    <row r="1658" spans="1:32" hidden="1" outlineLevel="1" x14ac:dyDescent="0.2">
      <c r="A1658" t="s">
        <v>16879</v>
      </c>
      <c r="B1658" t="s">
        <v>16880</v>
      </c>
      <c r="C1658" t="s">
        <v>16881</v>
      </c>
      <c r="J1658" t="s">
        <v>16882</v>
      </c>
      <c r="K1658" t="s">
        <v>1204</v>
      </c>
      <c r="L1658" t="s">
        <v>1233</v>
      </c>
      <c r="M1658">
        <v>1</v>
      </c>
      <c r="P1658" s="2" t="s">
        <v>16883</v>
      </c>
      <c r="Q1658" t="s">
        <v>47</v>
      </c>
      <c r="S1658">
        <v>0.21241048000000001</v>
      </c>
      <c r="T1658">
        <v>4.7302246000000001E-3</v>
      </c>
      <c r="U1658">
        <v>6.7464179999999999E-2</v>
      </c>
      <c r="V1658">
        <v>1.1099357000000001E-2</v>
      </c>
      <c r="W1658">
        <v>7.2067099999999995E-2</v>
      </c>
      <c r="X1658">
        <v>9.5667440000000003E-3</v>
      </c>
      <c r="Y1658">
        <v>-0.48125000000000001</v>
      </c>
      <c r="Z1658">
        <v>0</v>
      </c>
      <c r="AA1658">
        <v>0.121</v>
      </c>
      <c r="AB1658">
        <v>0.879</v>
      </c>
      <c r="AC1658">
        <v>-0.75370000000000004</v>
      </c>
      <c r="AD1658" t="s">
        <v>48</v>
      </c>
      <c r="AE1658" t="s">
        <v>48</v>
      </c>
      <c r="AF1658" t="s">
        <v>48</v>
      </c>
    </row>
    <row r="1659" spans="1:32" hidden="1" outlineLevel="1" x14ac:dyDescent="0.2">
      <c r="A1659" t="s">
        <v>16884</v>
      </c>
      <c r="B1659" t="s">
        <v>16885</v>
      </c>
      <c r="C1659" t="s">
        <v>16886</v>
      </c>
      <c r="J1659" t="s">
        <v>16887</v>
      </c>
      <c r="K1659" t="s">
        <v>1204</v>
      </c>
      <c r="L1659" t="s">
        <v>1233</v>
      </c>
      <c r="M1659">
        <v>1</v>
      </c>
      <c r="P1659" s="2" t="s">
        <v>16888</v>
      </c>
      <c r="Q1659" t="s">
        <v>10104</v>
      </c>
      <c r="Y1659" t="s">
        <v>48</v>
      </c>
      <c r="Z1659" t="s">
        <v>48</v>
      </c>
      <c r="AA1659" t="s">
        <v>48</v>
      </c>
      <c r="AB1659" t="s">
        <v>48</v>
      </c>
      <c r="AC1659" t="s">
        <v>48</v>
      </c>
      <c r="AD1659" t="s">
        <v>48</v>
      </c>
      <c r="AE1659" t="s">
        <v>48</v>
      </c>
      <c r="AF1659" t="s">
        <v>48</v>
      </c>
    </row>
    <row r="1660" spans="1:32" hidden="1" outlineLevel="1" x14ac:dyDescent="0.2">
      <c r="A1660" t="s">
        <v>16889</v>
      </c>
      <c r="B1660" t="s">
        <v>16890</v>
      </c>
      <c r="C1660" t="s">
        <v>16891</v>
      </c>
      <c r="J1660" t="s">
        <v>16892</v>
      </c>
      <c r="K1660" t="s">
        <v>1204</v>
      </c>
      <c r="L1660" t="s">
        <v>1233</v>
      </c>
      <c r="M1660">
        <v>1</v>
      </c>
      <c r="P1660" s="2" t="s">
        <v>16893</v>
      </c>
      <c r="Q1660" t="s">
        <v>10258</v>
      </c>
      <c r="S1660">
        <v>8.6373480000000002E-2</v>
      </c>
      <c r="T1660">
        <v>1.4877319E-3</v>
      </c>
      <c r="U1660">
        <v>1.6274589999999999E-2</v>
      </c>
      <c r="V1660">
        <v>2.5343532000000001E-3</v>
      </c>
      <c r="W1660">
        <v>3.9444692000000003E-2</v>
      </c>
      <c r="X1660">
        <v>6.2591010000000004E-3</v>
      </c>
      <c r="Y1660">
        <v>0.15966533466533461</v>
      </c>
      <c r="Z1660">
        <v>9.1999999999999998E-2</v>
      </c>
      <c r="AA1660">
        <v>1.0999999999999999E-2</v>
      </c>
      <c r="AB1660">
        <v>0.89700000000000002</v>
      </c>
      <c r="AC1660">
        <v>0.82189999999999996</v>
      </c>
      <c r="AD1660" t="s">
        <v>48</v>
      </c>
      <c r="AE1660" t="s">
        <v>48</v>
      </c>
      <c r="AF1660" t="s">
        <v>48</v>
      </c>
    </row>
    <row r="1661" spans="1:32" hidden="1" outlineLevel="1" x14ac:dyDescent="0.2">
      <c r="A1661" t="s">
        <v>16894</v>
      </c>
      <c r="B1661" t="s">
        <v>16895</v>
      </c>
      <c r="C1661" t="s">
        <v>16896</v>
      </c>
      <c r="J1661" t="s">
        <v>16897</v>
      </c>
      <c r="K1661" t="s">
        <v>1204</v>
      </c>
      <c r="L1661" t="s">
        <v>1233</v>
      </c>
      <c r="M1661">
        <v>1</v>
      </c>
      <c r="P1661" s="2" t="s">
        <v>16898</v>
      </c>
      <c r="Q1661" t="s">
        <v>47</v>
      </c>
      <c r="S1661">
        <v>0.15213956000000001</v>
      </c>
      <c r="T1661">
        <v>2.412796E-3</v>
      </c>
      <c r="U1661">
        <v>1.3234417E-2</v>
      </c>
      <c r="V1661">
        <v>1.1099357000000001E-2</v>
      </c>
      <c r="W1661">
        <v>7.3651209999999995E-2</v>
      </c>
      <c r="X1661">
        <v>6.6410009999999997E-3</v>
      </c>
      <c r="Y1661">
        <v>0.13636363636363641</v>
      </c>
      <c r="Z1661">
        <v>0</v>
      </c>
      <c r="AA1661">
        <v>0</v>
      </c>
      <c r="AB1661">
        <v>1</v>
      </c>
      <c r="AC1661">
        <v>0</v>
      </c>
      <c r="AD1661" t="s">
        <v>48</v>
      </c>
      <c r="AE1661" t="s">
        <v>48</v>
      </c>
      <c r="AF1661" t="s">
        <v>48</v>
      </c>
    </row>
    <row r="1662" spans="1:32" hidden="1" outlineLevel="1" x14ac:dyDescent="0.2">
      <c r="A1662" t="s">
        <v>16899</v>
      </c>
      <c r="B1662" t="s">
        <v>16900</v>
      </c>
      <c r="C1662" t="s">
        <v>16901</v>
      </c>
      <c r="J1662" t="s">
        <v>16902</v>
      </c>
      <c r="K1662" t="s">
        <v>1204</v>
      </c>
      <c r="L1662" t="s">
        <v>1233</v>
      </c>
      <c r="M1662">
        <v>1</v>
      </c>
      <c r="P1662" s="2" t="s">
        <v>16903</v>
      </c>
      <c r="Q1662" t="s">
        <v>47</v>
      </c>
      <c r="S1662">
        <v>1.5142104999999999E-2</v>
      </c>
      <c r="T1662">
        <v>5.6982039999999999E-4</v>
      </c>
      <c r="U1662">
        <v>1.0074687000000001E-2</v>
      </c>
      <c r="V1662">
        <v>1.3504217999999999E-3</v>
      </c>
      <c r="W1662">
        <v>8.7668840000000008E-3</v>
      </c>
      <c r="X1662">
        <v>6.8869706999999999E-3</v>
      </c>
      <c r="Y1662">
        <v>-0.11799999999999999</v>
      </c>
      <c r="Z1662">
        <v>0</v>
      </c>
      <c r="AA1662">
        <v>7.3999999999999996E-2</v>
      </c>
      <c r="AB1662">
        <v>0.92600000000000005</v>
      </c>
      <c r="AC1662">
        <v>-0.49730000000000002</v>
      </c>
      <c r="AD1662" t="s">
        <v>48</v>
      </c>
      <c r="AE1662" t="s">
        <v>48</v>
      </c>
      <c r="AF1662" t="s">
        <v>48</v>
      </c>
    </row>
    <row r="1663" spans="1:32" hidden="1" outlineLevel="1" x14ac:dyDescent="0.2">
      <c r="A1663" t="s">
        <v>16904</v>
      </c>
      <c r="B1663" t="s">
        <v>16905</v>
      </c>
      <c r="C1663" t="s">
        <v>16906</v>
      </c>
      <c r="J1663" t="s">
        <v>16907</v>
      </c>
      <c r="K1663" t="s">
        <v>1204</v>
      </c>
      <c r="L1663" t="s">
        <v>1233</v>
      </c>
      <c r="M1663">
        <v>1</v>
      </c>
      <c r="P1663" s="2" t="s">
        <v>16908</v>
      </c>
      <c r="Q1663" t="s">
        <v>47</v>
      </c>
      <c r="S1663">
        <v>0.25462921999999999</v>
      </c>
      <c r="T1663">
        <v>4.6920776000000004E-3</v>
      </c>
      <c r="U1663">
        <v>2.2901481000000001E-2</v>
      </c>
      <c r="V1663">
        <v>5.3276913000000004E-3</v>
      </c>
      <c r="W1663">
        <v>0.20901856999999999</v>
      </c>
      <c r="X1663">
        <v>7.2235605000000001E-3</v>
      </c>
      <c r="Y1663">
        <v>0.1672727272727273</v>
      </c>
      <c r="Z1663">
        <v>6.7000000000000004E-2</v>
      </c>
      <c r="AA1663">
        <v>8.2000000000000003E-2</v>
      </c>
      <c r="AB1663">
        <v>0.85099999999999998</v>
      </c>
      <c r="AC1663">
        <v>-0.15129999999999999</v>
      </c>
      <c r="AD1663" t="s">
        <v>48</v>
      </c>
      <c r="AE1663" t="s">
        <v>48</v>
      </c>
      <c r="AF1663" t="s">
        <v>48</v>
      </c>
    </row>
    <row r="1664" spans="1:32" hidden="1" outlineLevel="1" x14ac:dyDescent="0.2">
      <c r="A1664" t="s">
        <v>16909</v>
      </c>
      <c r="B1664" t="s">
        <v>16910</v>
      </c>
      <c r="C1664" t="s">
        <v>15213</v>
      </c>
      <c r="J1664" t="s">
        <v>16911</v>
      </c>
      <c r="K1664" t="s">
        <v>1204</v>
      </c>
      <c r="L1664" t="s">
        <v>1233</v>
      </c>
      <c r="M1664">
        <v>1</v>
      </c>
      <c r="P1664" s="2" t="s">
        <v>16912</v>
      </c>
      <c r="Q1664" t="s">
        <v>47</v>
      </c>
      <c r="S1664">
        <v>4.5378546999999998E-2</v>
      </c>
      <c r="T1664">
        <v>1.2111664E-3</v>
      </c>
      <c r="U1664">
        <v>1.4395831E-2</v>
      </c>
      <c r="V1664">
        <v>3.4962973999999999E-3</v>
      </c>
      <c r="W1664">
        <v>1.8774498000000001E-2</v>
      </c>
      <c r="X1664">
        <v>7.5989880000000001E-3</v>
      </c>
      <c r="Y1664">
        <v>3.2883522727272733E-2</v>
      </c>
      <c r="Z1664">
        <v>0.121</v>
      </c>
      <c r="AA1664">
        <v>6.5000000000000002E-2</v>
      </c>
      <c r="AB1664">
        <v>0.81399999999999995</v>
      </c>
      <c r="AC1664">
        <v>0.46439999999999998</v>
      </c>
      <c r="AD1664" t="s">
        <v>48</v>
      </c>
      <c r="AE1664" t="s">
        <v>48</v>
      </c>
      <c r="AF1664" t="s">
        <v>48</v>
      </c>
    </row>
    <row r="1665" spans="1:32" hidden="1" outlineLevel="1" x14ac:dyDescent="0.2">
      <c r="A1665" t="s">
        <v>16913</v>
      </c>
      <c r="B1665" t="s">
        <v>16914</v>
      </c>
      <c r="C1665" t="s">
        <v>16915</v>
      </c>
      <c r="J1665" t="s">
        <v>16916</v>
      </c>
      <c r="K1665" t="s">
        <v>1204</v>
      </c>
      <c r="L1665" t="s">
        <v>1233</v>
      </c>
      <c r="M1665">
        <v>1</v>
      </c>
      <c r="P1665" s="2" t="s">
        <v>16917</v>
      </c>
      <c r="Q1665" t="s">
        <v>10471</v>
      </c>
      <c r="S1665">
        <v>1.2503231E-2</v>
      </c>
      <c r="T1665">
        <v>7.9154970000000003E-4</v>
      </c>
      <c r="U1665">
        <v>1.0399200000000001E-2</v>
      </c>
      <c r="V1665">
        <v>5.0687062999999997E-3</v>
      </c>
      <c r="W1665">
        <v>7.3798754999999999E-3</v>
      </c>
      <c r="X1665">
        <v>6.6215824000000001E-3</v>
      </c>
      <c r="Y1665">
        <v>0</v>
      </c>
      <c r="Z1665">
        <v>0</v>
      </c>
      <c r="AA1665">
        <v>0</v>
      </c>
      <c r="AB1665">
        <v>1</v>
      </c>
      <c r="AC1665">
        <v>0</v>
      </c>
      <c r="AD1665" t="s">
        <v>48</v>
      </c>
      <c r="AE1665" t="s">
        <v>48</v>
      </c>
      <c r="AF1665" t="s">
        <v>48</v>
      </c>
    </row>
    <row r="1666" spans="1:32" hidden="1" outlineLevel="1" x14ac:dyDescent="0.2">
      <c r="A1666" t="s">
        <v>16918</v>
      </c>
      <c r="B1666" t="s">
        <v>16919</v>
      </c>
      <c r="C1666" t="s">
        <v>16920</v>
      </c>
      <c r="J1666" t="s">
        <v>16921</v>
      </c>
      <c r="K1666" t="s">
        <v>1204</v>
      </c>
      <c r="L1666" t="s">
        <v>1233</v>
      </c>
      <c r="M1666">
        <v>1</v>
      </c>
      <c r="P1666" s="2" t="s">
        <v>16922</v>
      </c>
      <c r="Q1666" t="s">
        <v>10492</v>
      </c>
      <c r="S1666">
        <v>2.2256956000000001E-2</v>
      </c>
      <c r="T1666">
        <v>6.2942504999999999E-4</v>
      </c>
      <c r="U1666">
        <v>9.4512810000000006E-3</v>
      </c>
      <c r="V1666">
        <v>1.9608863999999999E-3</v>
      </c>
      <c r="W1666">
        <v>1.3326911E-2</v>
      </c>
      <c r="X1666">
        <v>6.433869E-3</v>
      </c>
      <c r="Y1666">
        <v>0.5</v>
      </c>
      <c r="Z1666">
        <v>0</v>
      </c>
      <c r="AA1666">
        <v>0</v>
      </c>
      <c r="AB1666">
        <v>1</v>
      </c>
      <c r="AC1666">
        <v>0</v>
      </c>
      <c r="AD1666" t="s">
        <v>48</v>
      </c>
      <c r="AE1666" t="s">
        <v>48</v>
      </c>
      <c r="AF1666" t="s">
        <v>48</v>
      </c>
    </row>
    <row r="1667" spans="1:32" hidden="1" outlineLevel="1" x14ac:dyDescent="0.2">
      <c r="A1667" t="s">
        <v>16923</v>
      </c>
      <c r="B1667" t="s">
        <v>16924</v>
      </c>
      <c r="C1667" t="s">
        <v>16925</v>
      </c>
      <c r="J1667" t="s">
        <v>14166</v>
      </c>
      <c r="K1667" t="s">
        <v>1204</v>
      </c>
      <c r="L1667" t="s">
        <v>1233</v>
      </c>
      <c r="M1667">
        <v>1</v>
      </c>
      <c r="P1667" s="2" t="s">
        <v>16926</v>
      </c>
      <c r="Q1667" t="s">
        <v>10060</v>
      </c>
      <c r="Y1667" t="s">
        <v>48</v>
      </c>
      <c r="Z1667" t="s">
        <v>48</v>
      </c>
      <c r="AA1667" t="s">
        <v>48</v>
      </c>
      <c r="AB1667" t="s">
        <v>48</v>
      </c>
      <c r="AC1667" t="s">
        <v>48</v>
      </c>
      <c r="AD1667" t="s">
        <v>48</v>
      </c>
      <c r="AE1667" t="s">
        <v>48</v>
      </c>
      <c r="AF1667" t="s">
        <v>48</v>
      </c>
    </row>
    <row r="1668" spans="1:32" hidden="1" outlineLevel="1" x14ac:dyDescent="0.2">
      <c r="A1668" t="s">
        <v>16927</v>
      </c>
      <c r="B1668" t="s">
        <v>16928</v>
      </c>
      <c r="C1668" t="s">
        <v>16929</v>
      </c>
      <c r="J1668" t="s">
        <v>16930</v>
      </c>
      <c r="K1668" t="s">
        <v>1204</v>
      </c>
      <c r="L1668" t="s">
        <v>1233</v>
      </c>
      <c r="M1668">
        <v>1</v>
      </c>
      <c r="P1668" s="2" t="s">
        <v>16931</v>
      </c>
      <c r="Q1668" t="s">
        <v>47</v>
      </c>
      <c r="S1668">
        <v>0.11140332999999999</v>
      </c>
      <c r="T1668">
        <v>1.6117096E-3</v>
      </c>
      <c r="U1668">
        <v>1.2243799E-2</v>
      </c>
      <c r="V1668">
        <v>3.2188135999999998E-3</v>
      </c>
      <c r="W1668">
        <v>5.9646879999999999E-2</v>
      </c>
      <c r="X1668">
        <v>6.2267366000000003E-3</v>
      </c>
      <c r="Y1668">
        <v>6.666666666666668E-2</v>
      </c>
      <c r="Z1668">
        <v>7.8E-2</v>
      </c>
      <c r="AA1668">
        <v>4.4999999999999998E-2</v>
      </c>
      <c r="AB1668">
        <v>0.877</v>
      </c>
      <c r="AC1668">
        <v>0.25</v>
      </c>
      <c r="AD1668" t="s">
        <v>48</v>
      </c>
      <c r="AE1668" t="s">
        <v>48</v>
      </c>
      <c r="AF1668" t="s">
        <v>48</v>
      </c>
    </row>
    <row r="1669" spans="1:32" hidden="1" outlineLevel="1" x14ac:dyDescent="0.2">
      <c r="A1669" t="s">
        <v>16932</v>
      </c>
      <c r="B1669" t="s">
        <v>16933</v>
      </c>
      <c r="C1669" t="s">
        <v>16934</v>
      </c>
      <c r="J1669" t="s">
        <v>16935</v>
      </c>
      <c r="K1669" t="s">
        <v>1204</v>
      </c>
      <c r="L1669" t="s">
        <v>1233</v>
      </c>
      <c r="M1669">
        <v>1</v>
      </c>
      <c r="P1669" s="2" t="s">
        <v>16936</v>
      </c>
      <c r="Q1669" t="s">
        <v>47</v>
      </c>
      <c r="S1669">
        <v>2.8620722000000001E-2</v>
      </c>
      <c r="T1669">
        <v>6.7710876000000005E-4</v>
      </c>
      <c r="U1669">
        <v>1.0296721999999999E-2</v>
      </c>
      <c r="V1669">
        <v>1.5076626999999999E-3</v>
      </c>
      <c r="W1669">
        <v>1.5416925E-2</v>
      </c>
      <c r="X1669">
        <v>6.5503810000000001E-3</v>
      </c>
      <c r="Y1669">
        <v>0.13636363636363641</v>
      </c>
      <c r="Z1669">
        <v>8.5000000000000006E-2</v>
      </c>
      <c r="AA1669">
        <v>0</v>
      </c>
      <c r="AB1669">
        <v>0.91500000000000004</v>
      </c>
      <c r="AC1669">
        <v>0.36120000000000002</v>
      </c>
      <c r="AD1669" t="s">
        <v>48</v>
      </c>
      <c r="AE1669" t="s">
        <v>48</v>
      </c>
      <c r="AF1669" t="s">
        <v>48</v>
      </c>
    </row>
    <row r="1670" spans="1:32" hidden="1" outlineLevel="1" x14ac:dyDescent="0.2">
      <c r="A1670" t="s">
        <v>16937</v>
      </c>
      <c r="B1670" t="s">
        <v>16938</v>
      </c>
      <c r="C1670" t="s">
        <v>16939</v>
      </c>
      <c r="J1670" t="s">
        <v>16940</v>
      </c>
      <c r="K1670" t="s">
        <v>1204</v>
      </c>
      <c r="L1670" t="s">
        <v>1233</v>
      </c>
      <c r="M1670">
        <v>1</v>
      </c>
      <c r="P1670" s="2" t="s">
        <v>16941</v>
      </c>
      <c r="Q1670" t="s">
        <v>47</v>
      </c>
      <c r="Y1670" t="s">
        <v>48</v>
      </c>
      <c r="Z1670" t="s">
        <v>48</v>
      </c>
      <c r="AA1670" t="s">
        <v>48</v>
      </c>
      <c r="AB1670" t="s">
        <v>48</v>
      </c>
      <c r="AC1670" t="s">
        <v>48</v>
      </c>
      <c r="AD1670" t="s">
        <v>48</v>
      </c>
      <c r="AE1670" t="s">
        <v>48</v>
      </c>
      <c r="AF1670" t="s">
        <v>48</v>
      </c>
    </row>
    <row r="1671" spans="1:32" hidden="1" outlineLevel="1" x14ac:dyDescent="0.2">
      <c r="A1671" t="s">
        <v>16942</v>
      </c>
      <c r="B1671" t="s">
        <v>16943</v>
      </c>
      <c r="C1671" t="s">
        <v>16944</v>
      </c>
      <c r="J1671" t="s">
        <v>16945</v>
      </c>
      <c r="K1671" t="s">
        <v>1204</v>
      </c>
      <c r="L1671" t="s">
        <v>1233</v>
      </c>
      <c r="M1671">
        <v>1</v>
      </c>
      <c r="P1671" s="2" t="s">
        <v>16946</v>
      </c>
      <c r="Q1671" t="s">
        <v>47</v>
      </c>
      <c r="S1671">
        <v>3.5927269999999997E-2</v>
      </c>
      <c r="T1671">
        <v>1.4591217000000001E-3</v>
      </c>
      <c r="U1671">
        <v>1.7299367E-2</v>
      </c>
      <c r="V1671">
        <v>4.5692353000000002E-3</v>
      </c>
      <c r="W1671">
        <v>1.5796925999999999E-2</v>
      </c>
      <c r="X1671">
        <v>6.9905365999999997E-3</v>
      </c>
      <c r="Y1671">
        <v>0.37083333333333329</v>
      </c>
      <c r="Z1671">
        <v>0.35199999999999998</v>
      </c>
      <c r="AA1671">
        <v>0.122</v>
      </c>
      <c r="AB1671">
        <v>0.52700000000000002</v>
      </c>
      <c r="AC1671">
        <v>0.66959999999999997</v>
      </c>
      <c r="AD1671" t="s">
        <v>48</v>
      </c>
      <c r="AE1671" t="s">
        <v>48</v>
      </c>
      <c r="AF1671" t="s">
        <v>48</v>
      </c>
    </row>
    <row r="1672" spans="1:32" hidden="1" outlineLevel="1" x14ac:dyDescent="0.2">
      <c r="A1672" t="s">
        <v>16947</v>
      </c>
      <c r="B1672" t="s">
        <v>16948</v>
      </c>
      <c r="C1672" t="s">
        <v>11315</v>
      </c>
      <c r="J1672" t="s">
        <v>16949</v>
      </c>
      <c r="K1672" t="s">
        <v>1204</v>
      </c>
      <c r="L1672" t="s">
        <v>1233</v>
      </c>
      <c r="M1672">
        <v>1</v>
      </c>
      <c r="P1672" s="2" t="s">
        <v>16950</v>
      </c>
      <c r="Q1672" t="s">
        <v>47</v>
      </c>
      <c r="S1672">
        <v>0.15711457000000001</v>
      </c>
      <c r="T1672">
        <v>4.4441222999999997E-3</v>
      </c>
      <c r="U1672">
        <v>0.14842764999999999</v>
      </c>
      <c r="V1672">
        <v>4.4027449999999996E-3</v>
      </c>
      <c r="W1672">
        <v>5.8475737E-2</v>
      </c>
      <c r="X1672">
        <v>7.4954215000000001E-3</v>
      </c>
      <c r="Y1672">
        <v>0</v>
      </c>
      <c r="Z1672">
        <v>0</v>
      </c>
      <c r="AA1672">
        <v>0.155</v>
      </c>
      <c r="AB1672">
        <v>0.84499999999999997</v>
      </c>
      <c r="AC1672">
        <v>-0.29599999999999999</v>
      </c>
      <c r="AD1672" t="s">
        <v>48</v>
      </c>
      <c r="AE1672" t="s">
        <v>48</v>
      </c>
      <c r="AF1672" t="s">
        <v>48</v>
      </c>
    </row>
    <row r="1673" spans="1:32" hidden="1" outlineLevel="1" x14ac:dyDescent="0.2">
      <c r="A1673" t="s">
        <v>16951</v>
      </c>
      <c r="B1673" t="s">
        <v>16952</v>
      </c>
      <c r="C1673" t="s">
        <v>16953</v>
      </c>
      <c r="J1673" t="s">
        <v>16954</v>
      </c>
      <c r="K1673" t="s">
        <v>1204</v>
      </c>
      <c r="L1673" t="s">
        <v>1233</v>
      </c>
      <c r="M1673">
        <v>1</v>
      </c>
      <c r="P1673" s="2" t="s">
        <v>16955</v>
      </c>
      <c r="Q1673" t="s">
        <v>47</v>
      </c>
      <c r="S1673">
        <v>7.2128440000000002E-2</v>
      </c>
      <c r="T1673">
        <v>2.0122527999999998E-3</v>
      </c>
      <c r="U1673">
        <v>1.38151245E-2</v>
      </c>
      <c r="V1673">
        <v>5.6606720000000003E-3</v>
      </c>
      <c r="W1673">
        <v>2.9273475E-2</v>
      </c>
      <c r="X1673">
        <v>7.2365062999999999E-3</v>
      </c>
      <c r="Y1673">
        <v>9.1428571428571442E-2</v>
      </c>
      <c r="Z1673">
        <v>0.23499999999999999</v>
      </c>
      <c r="AA1673">
        <v>0</v>
      </c>
      <c r="AB1673">
        <v>0.76500000000000001</v>
      </c>
      <c r="AC1673">
        <v>0.87649999999999995</v>
      </c>
      <c r="AD1673" t="s">
        <v>48</v>
      </c>
      <c r="AE1673" t="s">
        <v>48</v>
      </c>
      <c r="AF1673" t="s">
        <v>48</v>
      </c>
    </row>
    <row r="1674" spans="1:32" hidden="1" outlineLevel="1" x14ac:dyDescent="0.2">
      <c r="A1674" t="s">
        <v>16956</v>
      </c>
      <c r="B1674" t="s">
        <v>16957</v>
      </c>
      <c r="C1674" t="s">
        <v>16958</v>
      </c>
      <c r="J1674" t="s">
        <v>16959</v>
      </c>
      <c r="K1674" t="s">
        <v>1204</v>
      </c>
      <c r="L1674" t="s">
        <v>1233</v>
      </c>
      <c r="M1674">
        <v>1</v>
      </c>
      <c r="P1674" s="2" t="s">
        <v>16960</v>
      </c>
      <c r="Q1674" t="s">
        <v>16961</v>
      </c>
      <c r="S1674">
        <v>4.6862889999999997E-2</v>
      </c>
      <c r="T1674">
        <v>1.2874602999999999E-3</v>
      </c>
      <c r="U1674">
        <v>1.4395831E-2</v>
      </c>
      <c r="V1674">
        <v>2.4418586000000001E-3</v>
      </c>
      <c r="W1674">
        <v>1.9354604000000001E-2</v>
      </c>
      <c r="X1674">
        <v>7.4565843999999997E-3</v>
      </c>
      <c r="Y1674">
        <v>-0.34999999999999992</v>
      </c>
      <c r="Z1674">
        <v>0</v>
      </c>
      <c r="AA1674">
        <v>0.2</v>
      </c>
      <c r="AB1674">
        <v>0.8</v>
      </c>
      <c r="AC1674">
        <v>-0.5423</v>
      </c>
      <c r="AD1674" t="s">
        <v>48</v>
      </c>
      <c r="AE1674" t="s">
        <v>48</v>
      </c>
      <c r="AF1674" t="s">
        <v>48</v>
      </c>
    </row>
    <row r="1675" spans="1:32" hidden="1" outlineLevel="1" x14ac:dyDescent="0.2">
      <c r="A1675" t="s">
        <v>16962</v>
      </c>
      <c r="B1675" t="s">
        <v>16963</v>
      </c>
      <c r="C1675" t="s">
        <v>16964</v>
      </c>
      <c r="J1675" t="s">
        <v>16965</v>
      </c>
      <c r="K1675" t="s">
        <v>1204</v>
      </c>
      <c r="L1675" t="s">
        <v>1233</v>
      </c>
      <c r="M1675">
        <v>1</v>
      </c>
      <c r="P1675" s="2" t="s">
        <v>16966</v>
      </c>
      <c r="Q1675" t="s">
        <v>47</v>
      </c>
      <c r="S1675">
        <v>0.58851710000000002</v>
      </c>
      <c r="T1675">
        <v>2.1160890000000002E-2</v>
      </c>
      <c r="U1675">
        <v>0.22653213</v>
      </c>
      <c r="V1675">
        <v>2.6810924999999999E-2</v>
      </c>
      <c r="W1675">
        <v>0.63366869999999997</v>
      </c>
      <c r="X1675">
        <v>8.090926E-3</v>
      </c>
      <c r="Y1675">
        <v>0</v>
      </c>
      <c r="Z1675">
        <v>0.29399999999999998</v>
      </c>
      <c r="AA1675">
        <v>0</v>
      </c>
      <c r="AB1675">
        <v>0.70599999999999996</v>
      </c>
      <c r="AC1675">
        <v>0.36120000000000002</v>
      </c>
      <c r="AD1675" t="s">
        <v>48</v>
      </c>
      <c r="AE1675" t="s">
        <v>48</v>
      </c>
      <c r="AF1675" t="s">
        <v>48</v>
      </c>
    </row>
    <row r="1676" spans="1:32" hidden="1" outlineLevel="1" x14ac:dyDescent="0.2">
      <c r="A1676" t="s">
        <v>16967</v>
      </c>
      <c r="B1676" t="s">
        <v>16968</v>
      </c>
      <c r="C1676" t="s">
        <v>16969</v>
      </c>
      <c r="J1676" t="s">
        <v>16970</v>
      </c>
      <c r="K1676" t="s">
        <v>1204</v>
      </c>
      <c r="L1676" t="s">
        <v>1233</v>
      </c>
      <c r="M1676">
        <v>1</v>
      </c>
      <c r="P1676" s="2" t="s">
        <v>16971</v>
      </c>
      <c r="Q1676" t="s">
        <v>10060</v>
      </c>
      <c r="S1676">
        <v>0.25462921999999999</v>
      </c>
      <c r="T1676">
        <v>7.1334839999999998E-3</v>
      </c>
      <c r="U1676">
        <v>4.4668075000000002E-2</v>
      </c>
      <c r="V1676">
        <v>2.6408968000000001E-2</v>
      </c>
      <c r="W1676">
        <v>0.16780703</v>
      </c>
      <c r="X1676">
        <v>7.7284453000000001E-3</v>
      </c>
      <c r="Y1676">
        <v>0</v>
      </c>
      <c r="Z1676">
        <v>0</v>
      </c>
      <c r="AA1676">
        <v>0</v>
      </c>
      <c r="AB1676">
        <v>1</v>
      </c>
      <c r="AC1676">
        <v>0</v>
      </c>
      <c r="AD1676" t="s">
        <v>48</v>
      </c>
      <c r="AE1676" t="s">
        <v>48</v>
      </c>
      <c r="AF1676" t="s">
        <v>48</v>
      </c>
    </row>
    <row r="1677" spans="1:32" hidden="1" outlineLevel="1" x14ac:dyDescent="0.2">
      <c r="A1677" t="s">
        <v>16972</v>
      </c>
      <c r="B1677" t="s">
        <v>16973</v>
      </c>
      <c r="C1677" t="s">
        <v>16974</v>
      </c>
      <c r="J1677" t="s">
        <v>16975</v>
      </c>
      <c r="K1677" t="s">
        <v>1204</v>
      </c>
      <c r="L1677" t="s">
        <v>1233</v>
      </c>
      <c r="M1677">
        <v>1</v>
      </c>
      <c r="P1677" s="2" t="s">
        <v>16976</v>
      </c>
      <c r="Q1677" t="s">
        <v>47</v>
      </c>
      <c r="S1677">
        <v>0.18649188</v>
      </c>
      <c r="T1677">
        <v>2.1457671999999999E-3</v>
      </c>
      <c r="U1677">
        <v>1.7914234000000001E-2</v>
      </c>
      <c r="V1677">
        <v>4.6617300000000002E-3</v>
      </c>
      <c r="W1677">
        <v>0.11464815</v>
      </c>
      <c r="X1677">
        <v>7.6637166000000003E-3</v>
      </c>
      <c r="Y1677">
        <v>0.36249999999999999</v>
      </c>
      <c r="Z1677">
        <v>0.28000000000000003</v>
      </c>
      <c r="AA1677">
        <v>0</v>
      </c>
      <c r="AB1677">
        <v>0.72</v>
      </c>
      <c r="AC1677">
        <v>0.84419999999999995</v>
      </c>
      <c r="AD1677" t="s">
        <v>48</v>
      </c>
      <c r="AE1677" t="s">
        <v>48</v>
      </c>
      <c r="AF1677" t="s">
        <v>48</v>
      </c>
    </row>
    <row r="1678" spans="1:32" hidden="1" outlineLevel="1" x14ac:dyDescent="0.2">
      <c r="A1678" t="s">
        <v>16977</v>
      </c>
      <c r="B1678" t="s">
        <v>16978</v>
      </c>
      <c r="C1678" t="s">
        <v>16979</v>
      </c>
      <c r="J1678" t="s">
        <v>16980</v>
      </c>
      <c r="K1678" t="s">
        <v>1204</v>
      </c>
      <c r="L1678" t="s">
        <v>1233</v>
      </c>
      <c r="M1678">
        <v>1</v>
      </c>
      <c r="P1678" s="2" t="s">
        <v>16981</v>
      </c>
      <c r="Q1678" t="s">
        <v>10471</v>
      </c>
      <c r="S1678">
        <v>1.3508516E-2</v>
      </c>
      <c r="T1678">
        <v>7.7247619999999998E-4</v>
      </c>
      <c r="U1678">
        <v>9.7501740000000003E-3</v>
      </c>
      <c r="V1678">
        <v>1.3134240000000001E-3</v>
      </c>
      <c r="W1678">
        <v>8.2538809999999994E-3</v>
      </c>
      <c r="X1678">
        <v>7.4048014000000001E-3</v>
      </c>
      <c r="Y1678">
        <v>3.3333333333333333E-2</v>
      </c>
      <c r="Z1678">
        <v>0</v>
      </c>
      <c r="AA1678">
        <v>0.03</v>
      </c>
      <c r="AB1678">
        <v>0.97</v>
      </c>
      <c r="AC1678">
        <v>-0.24979999999999999</v>
      </c>
      <c r="AD1678" t="s">
        <v>48</v>
      </c>
      <c r="AE1678" t="s">
        <v>48</v>
      </c>
      <c r="AF1678" t="s">
        <v>48</v>
      </c>
    </row>
    <row r="1679" spans="1:32" hidden="1" outlineLevel="1" x14ac:dyDescent="0.2">
      <c r="A1679" t="s">
        <v>16982</v>
      </c>
      <c r="B1679" t="s">
        <v>16983</v>
      </c>
      <c r="C1679" t="s">
        <v>16984</v>
      </c>
      <c r="J1679" t="s">
        <v>16985</v>
      </c>
      <c r="K1679" t="s">
        <v>1204</v>
      </c>
      <c r="L1679" t="s">
        <v>1233</v>
      </c>
      <c r="M1679">
        <v>1</v>
      </c>
      <c r="P1679" s="2" t="s">
        <v>16986</v>
      </c>
      <c r="Q1679" t="s">
        <v>47</v>
      </c>
      <c r="S1679">
        <v>9.4382880000000002E-2</v>
      </c>
      <c r="T1679">
        <v>1.4591217000000001E-3</v>
      </c>
      <c r="U1679">
        <v>1.5079016000000001E-2</v>
      </c>
      <c r="V1679">
        <v>3.4777985E-3</v>
      </c>
      <c r="W1679">
        <v>4.7935467000000002E-2</v>
      </c>
      <c r="X1679">
        <v>6.9128619999999997E-3</v>
      </c>
      <c r="Y1679">
        <v>0.60000000000000009</v>
      </c>
      <c r="Z1679">
        <v>5.3999999999999999E-2</v>
      </c>
      <c r="AA1679">
        <v>0.106</v>
      </c>
      <c r="AB1679">
        <v>0.84</v>
      </c>
      <c r="AC1679">
        <v>-0.27279999999999999</v>
      </c>
      <c r="AD1679" t="s">
        <v>48</v>
      </c>
      <c r="AE1679" t="s">
        <v>48</v>
      </c>
      <c r="AF1679" t="s">
        <v>48</v>
      </c>
    </row>
    <row r="1680" spans="1:32" hidden="1" outlineLevel="1" x14ac:dyDescent="0.2">
      <c r="A1680" t="s">
        <v>16987</v>
      </c>
      <c r="B1680" t="s">
        <v>16988</v>
      </c>
      <c r="C1680" t="s">
        <v>16989</v>
      </c>
      <c r="J1680" t="s">
        <v>16990</v>
      </c>
      <c r="K1680" t="s">
        <v>1204</v>
      </c>
      <c r="L1680" t="s">
        <v>1233</v>
      </c>
      <c r="M1680">
        <v>1</v>
      </c>
      <c r="P1680" s="2" t="s">
        <v>16991</v>
      </c>
      <c r="Q1680" t="s">
        <v>47</v>
      </c>
      <c r="S1680">
        <v>0.14082454</v>
      </c>
      <c r="T1680">
        <v>4.4250490000000003E-3</v>
      </c>
      <c r="U1680">
        <v>3.1641732999999998E-2</v>
      </c>
      <c r="V1680">
        <v>7.2515799999999997E-3</v>
      </c>
      <c r="W1680">
        <v>3.8566336E-2</v>
      </c>
      <c r="X1680">
        <v>1.750142E-2</v>
      </c>
      <c r="Y1680">
        <v>0.4</v>
      </c>
      <c r="Z1680">
        <v>0.28599999999999998</v>
      </c>
      <c r="AA1680">
        <v>0</v>
      </c>
      <c r="AB1680">
        <v>0.71399999999999997</v>
      </c>
      <c r="AC1680">
        <v>0.42149999999999999</v>
      </c>
      <c r="AD1680" t="s">
        <v>48</v>
      </c>
      <c r="AE1680" t="s">
        <v>48</v>
      </c>
      <c r="AF1680" t="s">
        <v>48</v>
      </c>
    </row>
    <row r="1681" spans="1:32" hidden="1" outlineLevel="1" x14ac:dyDescent="0.2">
      <c r="A1681" t="s">
        <v>16992</v>
      </c>
      <c r="B1681" t="s">
        <v>16993</v>
      </c>
      <c r="C1681" t="s">
        <v>16994</v>
      </c>
      <c r="J1681" t="s">
        <v>16995</v>
      </c>
      <c r="K1681" t="s">
        <v>1204</v>
      </c>
      <c r="L1681" t="s">
        <v>1233</v>
      </c>
      <c r="M1681">
        <v>1</v>
      </c>
      <c r="P1681" s="2" t="s">
        <v>16996</v>
      </c>
      <c r="Q1681" t="s">
        <v>47</v>
      </c>
      <c r="S1681">
        <v>0.13041082000000001</v>
      </c>
      <c r="T1681">
        <v>2.5177002E-3</v>
      </c>
      <c r="U1681">
        <v>6.7464179999999999E-2</v>
      </c>
      <c r="V1681">
        <v>3.5147964999999999E-3</v>
      </c>
      <c r="W1681">
        <v>6.5472500000000003E-2</v>
      </c>
      <c r="X1681">
        <v>6.9646452999999999E-3</v>
      </c>
      <c r="Y1681">
        <v>-0.1575</v>
      </c>
      <c r="Z1681">
        <v>0</v>
      </c>
      <c r="AA1681">
        <v>0.23300000000000001</v>
      </c>
      <c r="AB1681">
        <v>0.76700000000000002</v>
      </c>
      <c r="AC1681">
        <v>-0.89529999999999998</v>
      </c>
      <c r="AD1681" t="s">
        <v>48</v>
      </c>
      <c r="AE1681" t="s">
        <v>48</v>
      </c>
      <c r="AF1681" t="s">
        <v>48</v>
      </c>
    </row>
    <row r="1682" spans="1:32" hidden="1" outlineLevel="1" x14ac:dyDescent="0.2">
      <c r="A1682" t="s">
        <v>16997</v>
      </c>
      <c r="B1682" t="s">
        <v>16998</v>
      </c>
      <c r="C1682" t="s">
        <v>16999</v>
      </c>
      <c r="J1682" t="s">
        <v>17000</v>
      </c>
      <c r="K1682" t="s">
        <v>1204</v>
      </c>
      <c r="L1682" t="s">
        <v>1233</v>
      </c>
      <c r="M1682">
        <v>1</v>
      </c>
      <c r="P1682" s="2" t="s">
        <v>17001</v>
      </c>
      <c r="Q1682" t="s">
        <v>47</v>
      </c>
      <c r="S1682">
        <v>4.0925518000000001E-2</v>
      </c>
      <c r="T1682">
        <v>2.1266937000000001E-3</v>
      </c>
      <c r="U1682">
        <v>2.4267851999999999E-2</v>
      </c>
      <c r="V1682">
        <v>2.6638457E-3</v>
      </c>
      <c r="W1682">
        <v>1.2528907000000001E-2</v>
      </c>
      <c r="X1682">
        <v>1.0447056E-2</v>
      </c>
      <c r="Y1682">
        <v>0.8</v>
      </c>
      <c r="Z1682">
        <v>0.20200000000000001</v>
      </c>
      <c r="AA1682">
        <v>0</v>
      </c>
      <c r="AB1682">
        <v>0.79800000000000004</v>
      </c>
      <c r="AC1682">
        <v>0.58589999999999998</v>
      </c>
      <c r="AD1682" t="s">
        <v>48</v>
      </c>
      <c r="AE1682" t="s">
        <v>48</v>
      </c>
      <c r="AF1682" t="s">
        <v>48</v>
      </c>
    </row>
    <row r="1683" spans="1:32" hidden="1" outlineLevel="1" x14ac:dyDescent="0.2">
      <c r="A1683" t="s">
        <v>17002</v>
      </c>
      <c r="B1683" t="s">
        <v>17003</v>
      </c>
      <c r="C1683" t="s">
        <v>17004</v>
      </c>
      <c r="J1683" t="s">
        <v>17005</v>
      </c>
      <c r="K1683" t="s">
        <v>1204</v>
      </c>
      <c r="L1683" t="s">
        <v>1233</v>
      </c>
      <c r="M1683">
        <v>1</v>
      </c>
      <c r="P1683" s="2" t="s">
        <v>17006</v>
      </c>
      <c r="Q1683" t="s">
        <v>10104</v>
      </c>
      <c r="S1683">
        <v>0.17718399000000001</v>
      </c>
      <c r="T1683">
        <v>1.8692017E-3</v>
      </c>
      <c r="U1683">
        <v>1.4122557000000001E-2</v>
      </c>
      <c r="V1683">
        <v>3.4223016999999998E-3</v>
      </c>
      <c r="W1683">
        <v>0.12883771999999999</v>
      </c>
      <c r="X1683">
        <v>6.4856519999999997E-3</v>
      </c>
      <c r="Y1683">
        <v>0.6</v>
      </c>
      <c r="Z1683">
        <v>0</v>
      </c>
      <c r="AA1683">
        <v>0</v>
      </c>
      <c r="AB1683">
        <v>1</v>
      </c>
      <c r="AC1683">
        <v>0</v>
      </c>
      <c r="AD1683" t="s">
        <v>48</v>
      </c>
      <c r="AE1683" t="s">
        <v>48</v>
      </c>
      <c r="AF1683" t="s">
        <v>48</v>
      </c>
    </row>
    <row r="1684" spans="1:32" hidden="1" outlineLevel="1" x14ac:dyDescent="0.2">
      <c r="A1684" t="s">
        <v>17007</v>
      </c>
      <c r="B1684" t="s">
        <v>17008</v>
      </c>
      <c r="C1684" t="s">
        <v>17009</v>
      </c>
      <c r="J1684" t="s">
        <v>17010</v>
      </c>
      <c r="K1684" t="s">
        <v>1204</v>
      </c>
      <c r="L1684" t="s">
        <v>1233</v>
      </c>
      <c r="M1684">
        <v>1</v>
      </c>
      <c r="P1684" s="2" t="s">
        <v>17011</v>
      </c>
      <c r="Q1684" t="s">
        <v>10060</v>
      </c>
      <c r="S1684">
        <v>1.2440401E-2</v>
      </c>
      <c r="T1684">
        <v>8.058548E-4</v>
      </c>
      <c r="U1684">
        <v>1.2209640000000001E-2</v>
      </c>
      <c r="V1684">
        <v>2.552852E-3</v>
      </c>
      <c r="W1684">
        <v>8.4248819999999999E-3</v>
      </c>
      <c r="X1684">
        <v>6.4468145999999997E-3</v>
      </c>
      <c r="Y1684">
        <v>0</v>
      </c>
      <c r="Z1684">
        <v>0</v>
      </c>
      <c r="AA1684">
        <v>0</v>
      </c>
      <c r="AB1684">
        <v>1</v>
      </c>
      <c r="AC1684">
        <v>0</v>
      </c>
      <c r="AD1684" t="s">
        <v>48</v>
      </c>
      <c r="AE1684" t="s">
        <v>48</v>
      </c>
      <c r="AF1684" t="s">
        <v>48</v>
      </c>
    </row>
    <row r="1685" spans="1:32" hidden="1" outlineLevel="1" x14ac:dyDescent="0.2">
      <c r="A1685" t="s">
        <v>17012</v>
      </c>
      <c r="B1685" t="s">
        <v>17013</v>
      </c>
      <c r="C1685" t="s">
        <v>17014</v>
      </c>
      <c r="J1685" t="s">
        <v>17015</v>
      </c>
      <c r="K1685" t="s">
        <v>1204</v>
      </c>
      <c r="L1685" t="s">
        <v>1233</v>
      </c>
      <c r="M1685">
        <v>1</v>
      </c>
      <c r="P1685" s="2" t="s">
        <v>17016</v>
      </c>
      <c r="Q1685" t="s">
        <v>47</v>
      </c>
      <c r="S1685">
        <v>0.3969567</v>
      </c>
      <c r="T1685">
        <v>1.2130737000000001E-2</v>
      </c>
      <c r="U1685">
        <v>0.35722799999999999</v>
      </c>
      <c r="V1685">
        <v>7.2145819999999998E-3</v>
      </c>
      <c r="W1685">
        <v>0.36537175999999999</v>
      </c>
      <c r="X1685">
        <v>7.4306926999999998E-3</v>
      </c>
      <c r="Y1685">
        <v>-8.1818181818181818E-2</v>
      </c>
      <c r="Z1685">
        <v>0.10199999999999999</v>
      </c>
      <c r="AA1685">
        <v>9.2999999999999999E-2</v>
      </c>
      <c r="AB1685">
        <v>0.80500000000000005</v>
      </c>
      <c r="AC1685">
        <v>0.20399999999999999</v>
      </c>
      <c r="AD1685" t="s">
        <v>48</v>
      </c>
      <c r="AE1685" t="s">
        <v>48</v>
      </c>
      <c r="AF1685" t="s">
        <v>48</v>
      </c>
    </row>
    <row r="1686" spans="1:32" hidden="1" outlineLevel="1" x14ac:dyDescent="0.2">
      <c r="A1686" t="s">
        <v>17017</v>
      </c>
      <c r="B1686" t="s">
        <v>17018</v>
      </c>
      <c r="C1686" t="s">
        <v>17019</v>
      </c>
      <c r="J1686" t="s">
        <v>17020</v>
      </c>
      <c r="K1686" t="s">
        <v>1204</v>
      </c>
      <c r="L1686" t="s">
        <v>1233</v>
      </c>
      <c r="M1686">
        <v>1</v>
      </c>
      <c r="P1686" s="2" t="s">
        <v>17021</v>
      </c>
      <c r="Q1686" t="s">
        <v>47</v>
      </c>
      <c r="S1686">
        <v>0.16765248999999999</v>
      </c>
      <c r="T1686">
        <v>2.5177002E-3</v>
      </c>
      <c r="U1686">
        <v>3.3144772000000003E-2</v>
      </c>
      <c r="V1686">
        <v>5.1427023000000004E-3</v>
      </c>
      <c r="W1686">
        <v>8.9778624000000001E-2</v>
      </c>
      <c r="X1686">
        <v>6.6151096999999999E-3</v>
      </c>
      <c r="Y1686">
        <v>8.3333333333333343E-2</v>
      </c>
      <c r="Z1686">
        <v>0.156</v>
      </c>
      <c r="AA1686">
        <v>3.1E-2</v>
      </c>
      <c r="AB1686">
        <v>0.81299999999999994</v>
      </c>
      <c r="AC1686">
        <v>0.86509999999999998</v>
      </c>
      <c r="AD1686" t="s">
        <v>48</v>
      </c>
      <c r="AE1686" t="s">
        <v>48</v>
      </c>
      <c r="AF1686" t="s">
        <v>48</v>
      </c>
    </row>
    <row r="1687" spans="1:32" hidden="1" outlineLevel="1" x14ac:dyDescent="0.2">
      <c r="A1687" t="s">
        <v>17022</v>
      </c>
      <c r="B1687" t="s">
        <v>17023</v>
      </c>
      <c r="C1687" t="s">
        <v>17024</v>
      </c>
      <c r="J1687" t="s">
        <v>17025</v>
      </c>
      <c r="K1687" t="s">
        <v>1204</v>
      </c>
      <c r="L1687" t="s">
        <v>1233</v>
      </c>
      <c r="M1687">
        <v>1</v>
      </c>
      <c r="P1687" s="2" t="s">
        <v>17026</v>
      </c>
      <c r="Q1687" t="s">
        <v>47</v>
      </c>
      <c r="S1687">
        <v>0.19314334</v>
      </c>
      <c r="T1687">
        <v>2.3841857999999999E-3</v>
      </c>
      <c r="U1687">
        <v>1.8939009999999999E-2</v>
      </c>
      <c r="V1687">
        <v>4.3842459999999996E-3</v>
      </c>
      <c r="W1687">
        <v>0.123407245</v>
      </c>
      <c r="X1687">
        <v>7.0293739999999997E-3</v>
      </c>
      <c r="Y1687">
        <v>0.64999999999999991</v>
      </c>
      <c r="Z1687">
        <v>0.254</v>
      </c>
      <c r="AA1687">
        <v>0</v>
      </c>
      <c r="AB1687">
        <v>0.746</v>
      </c>
      <c r="AC1687">
        <v>0.89129999999999998</v>
      </c>
      <c r="AD1687" t="s">
        <v>48</v>
      </c>
      <c r="AE1687" t="s">
        <v>48</v>
      </c>
      <c r="AF1687" t="s">
        <v>48</v>
      </c>
    </row>
    <row r="1688" spans="1:32" hidden="1" outlineLevel="1" x14ac:dyDescent="0.2">
      <c r="A1688" t="s">
        <v>17027</v>
      </c>
      <c r="B1688" t="s">
        <v>17028</v>
      </c>
      <c r="C1688" t="s">
        <v>17029</v>
      </c>
      <c r="J1688" t="s">
        <v>17030</v>
      </c>
      <c r="K1688" t="s">
        <v>1204</v>
      </c>
      <c r="L1688" t="s">
        <v>1233</v>
      </c>
      <c r="M1688">
        <v>1</v>
      </c>
      <c r="P1688" s="2" t="s">
        <v>17031</v>
      </c>
      <c r="Q1688" t="s">
        <v>47</v>
      </c>
      <c r="S1688">
        <v>2.3671126000000001E-2</v>
      </c>
      <c r="T1688">
        <v>8.3923340000000002E-4</v>
      </c>
      <c r="U1688">
        <v>1.1492296000000001E-2</v>
      </c>
      <c r="V1688">
        <v>2.8488350000000001E-3</v>
      </c>
      <c r="W1688">
        <v>1.1730902E-2</v>
      </c>
      <c r="X1688">
        <v>6.9516995000000002E-3</v>
      </c>
      <c r="Y1688">
        <v>5.000000000000001E-2</v>
      </c>
      <c r="Z1688">
        <v>0.14399999999999999</v>
      </c>
      <c r="AA1688">
        <v>0.193</v>
      </c>
      <c r="AB1688">
        <v>0.66300000000000003</v>
      </c>
      <c r="AC1688">
        <v>-6.7000000000000004E-2</v>
      </c>
      <c r="AD1688" t="s">
        <v>48</v>
      </c>
      <c r="AE1688" t="s">
        <v>48</v>
      </c>
      <c r="AF1688" t="s">
        <v>48</v>
      </c>
    </row>
    <row r="1689" spans="1:32" hidden="1" outlineLevel="1" x14ac:dyDescent="0.2">
      <c r="A1689" t="s">
        <v>17032</v>
      </c>
      <c r="B1689" t="s">
        <v>17033</v>
      </c>
      <c r="C1689" t="s">
        <v>17034</v>
      </c>
      <c r="J1689" t="s">
        <v>17035</v>
      </c>
      <c r="K1689" t="s">
        <v>1204</v>
      </c>
      <c r="L1689" t="s">
        <v>1233</v>
      </c>
      <c r="M1689">
        <v>1</v>
      </c>
      <c r="P1689" s="2" t="s">
        <v>17036</v>
      </c>
      <c r="Q1689" t="s">
        <v>47</v>
      </c>
      <c r="S1689">
        <v>8.0422800000000006E-3</v>
      </c>
      <c r="T1689">
        <v>5.6743620000000001E-4</v>
      </c>
      <c r="U1689">
        <v>1.0347960999999999E-2</v>
      </c>
      <c r="V1689">
        <v>1.6279058000000001E-3</v>
      </c>
      <c r="W1689">
        <v>7.1518739999999999E-3</v>
      </c>
      <c r="X1689">
        <v>6.2849927000000003E-3</v>
      </c>
      <c r="Y1689">
        <v>2.916666666666666E-2</v>
      </c>
      <c r="Z1689">
        <v>5.5E-2</v>
      </c>
      <c r="AA1689">
        <v>0</v>
      </c>
      <c r="AB1689">
        <v>0.94499999999999995</v>
      </c>
      <c r="AC1689">
        <v>0.21440000000000001</v>
      </c>
      <c r="AD1689" t="s">
        <v>48</v>
      </c>
      <c r="AE1689" t="s">
        <v>48</v>
      </c>
      <c r="AF1689" t="s">
        <v>48</v>
      </c>
    </row>
    <row r="1690" spans="1:32" hidden="1" outlineLevel="1" x14ac:dyDescent="0.2">
      <c r="A1690" t="s">
        <v>17037</v>
      </c>
      <c r="B1690" t="s">
        <v>17038</v>
      </c>
      <c r="C1690" t="s">
        <v>17039</v>
      </c>
      <c r="J1690" t="s">
        <v>17040</v>
      </c>
      <c r="K1690" t="s">
        <v>1204</v>
      </c>
      <c r="L1690" t="s">
        <v>1233</v>
      </c>
      <c r="M1690">
        <v>1</v>
      </c>
      <c r="P1690" s="2" t="s">
        <v>17041</v>
      </c>
      <c r="Q1690" t="s">
        <v>47</v>
      </c>
      <c r="S1690">
        <v>9.9271889999999995E-3</v>
      </c>
      <c r="T1690">
        <v>4.1961670000000001E-4</v>
      </c>
      <c r="U1690">
        <v>9.3402639999999992E-3</v>
      </c>
      <c r="V1690">
        <v>1.0451894000000001E-3</v>
      </c>
      <c r="W1690">
        <v>7.8928790000000002E-3</v>
      </c>
      <c r="X1690">
        <v>6.1231706999999996E-3</v>
      </c>
      <c r="Y1690">
        <v>8.3333333333333384E-3</v>
      </c>
      <c r="Z1690">
        <v>0.10100000000000001</v>
      </c>
      <c r="AA1690">
        <v>0</v>
      </c>
      <c r="AB1690">
        <v>0.89900000000000002</v>
      </c>
      <c r="AC1690">
        <v>0.64859999999999995</v>
      </c>
      <c r="AD1690" t="s">
        <v>48</v>
      </c>
      <c r="AE1690" t="s">
        <v>48</v>
      </c>
      <c r="AF1690" t="s">
        <v>48</v>
      </c>
    </row>
    <row r="1691" spans="1:32" hidden="1" outlineLevel="1" x14ac:dyDescent="0.2">
      <c r="A1691" t="s">
        <v>17042</v>
      </c>
      <c r="B1691" t="s">
        <v>17043</v>
      </c>
      <c r="C1691" t="s">
        <v>11612</v>
      </c>
      <c r="J1691" t="s">
        <v>17044</v>
      </c>
      <c r="K1691" t="s">
        <v>1204</v>
      </c>
      <c r="L1691" t="s">
        <v>1233</v>
      </c>
      <c r="M1691">
        <v>1</v>
      </c>
      <c r="P1691" s="2" t="s">
        <v>17045</v>
      </c>
      <c r="Q1691" t="s">
        <v>47</v>
      </c>
      <c r="S1691">
        <v>6.8171480000000007E-2</v>
      </c>
      <c r="T1691">
        <v>1.6403197999999999E-3</v>
      </c>
      <c r="U1691">
        <v>1.5010697999999999E-2</v>
      </c>
      <c r="V1691">
        <v>1.5053716E-2</v>
      </c>
      <c r="W1691">
        <v>2.0256994E-2</v>
      </c>
      <c r="X1691">
        <v>6.4532872999999999E-3</v>
      </c>
      <c r="Y1691">
        <v>0</v>
      </c>
      <c r="Z1691">
        <v>0.111</v>
      </c>
      <c r="AA1691">
        <v>0</v>
      </c>
      <c r="AB1691">
        <v>0.88900000000000001</v>
      </c>
      <c r="AC1691">
        <v>0.43290000000000001</v>
      </c>
      <c r="AD1691" t="s">
        <v>48</v>
      </c>
      <c r="AE1691" t="s">
        <v>48</v>
      </c>
      <c r="AF1691" t="s">
        <v>48</v>
      </c>
    </row>
    <row r="1692" spans="1:32" hidden="1" outlineLevel="1" x14ac:dyDescent="0.2">
      <c r="A1692" t="s">
        <v>17046</v>
      </c>
      <c r="B1692" t="s">
        <v>17047</v>
      </c>
      <c r="C1692" t="s">
        <v>17048</v>
      </c>
      <c r="J1692" t="s">
        <v>17049</v>
      </c>
      <c r="K1692" t="s">
        <v>1204</v>
      </c>
      <c r="L1692" t="s">
        <v>1233</v>
      </c>
      <c r="M1692">
        <v>1</v>
      </c>
      <c r="P1692" s="2" t="s">
        <v>17050</v>
      </c>
      <c r="Q1692" t="s">
        <v>47</v>
      </c>
      <c r="S1692">
        <v>5.3047650000000002E-2</v>
      </c>
      <c r="T1692">
        <v>1.6307831E-3</v>
      </c>
      <c r="U1692">
        <v>1.3849284E-2</v>
      </c>
      <c r="V1692">
        <v>6.0676484999999999E-3</v>
      </c>
      <c r="W1692">
        <v>2.3350900000000001E-2</v>
      </c>
      <c r="X1692">
        <v>7.2365062999999999E-3</v>
      </c>
      <c r="Y1692">
        <v>2.0000000000000011E-2</v>
      </c>
      <c r="Z1692">
        <v>5.6000000000000001E-2</v>
      </c>
      <c r="AA1692">
        <v>6.7000000000000004E-2</v>
      </c>
      <c r="AB1692">
        <v>0.877</v>
      </c>
      <c r="AC1692">
        <v>-8.9700000000000002E-2</v>
      </c>
      <c r="AD1692" t="s">
        <v>48</v>
      </c>
      <c r="AE1692" t="s">
        <v>48</v>
      </c>
      <c r="AF1692" t="s">
        <v>48</v>
      </c>
    </row>
    <row r="1693" spans="1:32" hidden="1" outlineLevel="1" x14ac:dyDescent="0.2">
      <c r="A1693" t="s">
        <v>17051</v>
      </c>
      <c r="B1693" t="s">
        <v>17052</v>
      </c>
      <c r="C1693" t="s">
        <v>17053</v>
      </c>
      <c r="J1693" t="s">
        <v>17054</v>
      </c>
      <c r="K1693" t="s">
        <v>1204</v>
      </c>
      <c r="L1693" t="s">
        <v>1233</v>
      </c>
      <c r="M1693">
        <v>1</v>
      </c>
      <c r="P1693" s="2" t="s">
        <v>17055</v>
      </c>
      <c r="Q1693" t="s">
        <v>10132</v>
      </c>
      <c r="S1693">
        <v>4.7852449999999998E-2</v>
      </c>
      <c r="T1693">
        <v>1.0776519999999999E-3</v>
      </c>
      <c r="U1693">
        <v>1.2722028E-2</v>
      </c>
      <c r="V1693">
        <v>2.3216156000000002E-3</v>
      </c>
      <c r="W1693">
        <v>2.5155678000000001E-2</v>
      </c>
      <c r="X1693">
        <v>6.2979385000000001E-3</v>
      </c>
      <c r="Y1693">
        <v>7.5000000000000011E-2</v>
      </c>
      <c r="Z1693">
        <v>0.157</v>
      </c>
      <c r="AA1693">
        <v>5.6000000000000001E-2</v>
      </c>
      <c r="AB1693">
        <v>0.78700000000000003</v>
      </c>
      <c r="AC1693">
        <v>0.76839999999999997</v>
      </c>
      <c r="AD1693" t="s">
        <v>48</v>
      </c>
      <c r="AE1693" t="s">
        <v>48</v>
      </c>
      <c r="AF1693" t="s">
        <v>48</v>
      </c>
    </row>
    <row r="1694" spans="1:32" hidden="1" outlineLevel="1" x14ac:dyDescent="0.2">
      <c r="A1694" t="s">
        <v>17056</v>
      </c>
      <c r="B1694" t="s">
        <v>17057</v>
      </c>
      <c r="C1694" t="s">
        <v>17058</v>
      </c>
      <c r="J1694" t="s">
        <v>17059</v>
      </c>
      <c r="K1694" t="s">
        <v>1204</v>
      </c>
      <c r="L1694" t="s">
        <v>1233</v>
      </c>
      <c r="M1694">
        <v>1</v>
      </c>
      <c r="P1694" s="2" t="s">
        <v>17060</v>
      </c>
      <c r="Q1694" t="s">
        <v>47</v>
      </c>
      <c r="S1694">
        <v>2.7206550999999999E-2</v>
      </c>
      <c r="T1694">
        <v>8.8214874E-4</v>
      </c>
      <c r="U1694">
        <v>1.2448753999999999E-2</v>
      </c>
      <c r="V1694">
        <v>2.1181274000000002E-3</v>
      </c>
      <c r="W1694">
        <v>1.2034904000000001E-2</v>
      </c>
      <c r="X1694">
        <v>7.2235605000000001E-3</v>
      </c>
      <c r="Y1694">
        <v>-0.3</v>
      </c>
      <c r="Z1694">
        <v>8.4000000000000005E-2</v>
      </c>
      <c r="AA1694">
        <v>0</v>
      </c>
      <c r="AB1694">
        <v>0.91600000000000004</v>
      </c>
      <c r="AC1694">
        <v>0.31819999999999998</v>
      </c>
      <c r="AD1694" t="s">
        <v>48</v>
      </c>
      <c r="AE1694" t="s">
        <v>48</v>
      </c>
      <c r="AF1694" t="s">
        <v>48</v>
      </c>
    </row>
    <row r="1695" spans="1:32" hidden="1" outlineLevel="1" x14ac:dyDescent="0.2">
      <c r="A1695" t="s">
        <v>17061</v>
      </c>
      <c r="B1695" t="s">
        <v>17062</v>
      </c>
      <c r="C1695" t="s">
        <v>17063</v>
      </c>
      <c r="J1695" t="s">
        <v>17064</v>
      </c>
      <c r="K1695" t="s">
        <v>1204</v>
      </c>
      <c r="L1695" t="s">
        <v>1233</v>
      </c>
      <c r="M1695">
        <v>1</v>
      </c>
      <c r="P1695" s="2" t="s">
        <v>17065</v>
      </c>
      <c r="Q1695" t="s">
        <v>47</v>
      </c>
      <c r="S1695">
        <v>0.66672189999999998</v>
      </c>
      <c r="T1695">
        <v>2.2968470000000001E-2</v>
      </c>
      <c r="U1695">
        <v>0.33023967999999998</v>
      </c>
      <c r="V1695">
        <v>7.2515799999999997E-3</v>
      </c>
      <c r="W1695">
        <v>0.66773190000000004</v>
      </c>
      <c r="X1695">
        <v>1.1819306999999999E-2</v>
      </c>
      <c r="Y1695">
        <v>-0.5</v>
      </c>
      <c r="Z1695">
        <v>0.11700000000000001</v>
      </c>
      <c r="AA1695">
        <v>0.22600000000000001</v>
      </c>
      <c r="AB1695">
        <v>0.65700000000000003</v>
      </c>
      <c r="AC1695">
        <v>-0.45879999999999999</v>
      </c>
      <c r="AD1695" t="s">
        <v>48</v>
      </c>
      <c r="AE1695" t="s">
        <v>48</v>
      </c>
      <c r="AF1695" t="s">
        <v>48</v>
      </c>
    </row>
    <row r="1696" spans="1:32" hidden="1" outlineLevel="1" x14ac:dyDescent="0.2">
      <c r="A1696" t="s">
        <v>17066</v>
      </c>
      <c r="B1696" t="s">
        <v>17067</v>
      </c>
      <c r="C1696" t="s">
        <v>17063</v>
      </c>
      <c r="J1696" t="s">
        <v>17068</v>
      </c>
      <c r="K1696" t="s">
        <v>1204</v>
      </c>
      <c r="L1696" t="s">
        <v>1233</v>
      </c>
      <c r="M1696">
        <v>1</v>
      </c>
      <c r="P1696" s="2" t="s">
        <v>17069</v>
      </c>
      <c r="Q1696" t="s">
        <v>47</v>
      </c>
      <c r="S1696">
        <v>0.51980775999999995</v>
      </c>
      <c r="T1696">
        <v>2.3076923999999999E-2</v>
      </c>
      <c r="U1696">
        <v>0.51884110000000006</v>
      </c>
      <c r="V1696">
        <v>1.9575718999999998E-2</v>
      </c>
      <c r="W1696">
        <v>0.40243408000000003</v>
      </c>
      <c r="X1696">
        <v>4.1674210000000003E-2</v>
      </c>
      <c r="Y1696">
        <v>0.2</v>
      </c>
      <c r="Z1696">
        <v>0</v>
      </c>
      <c r="AA1696">
        <v>0.38900000000000001</v>
      </c>
      <c r="AB1696">
        <v>0.61099999999999999</v>
      </c>
      <c r="AC1696">
        <v>-0.71840000000000004</v>
      </c>
      <c r="AD1696" t="s">
        <v>48</v>
      </c>
      <c r="AE1696" t="s">
        <v>48</v>
      </c>
      <c r="AF1696" t="s">
        <v>48</v>
      </c>
    </row>
    <row r="1697" spans="1:32" hidden="1" outlineLevel="1" x14ac:dyDescent="0.2">
      <c r="A1697" t="s">
        <v>17070</v>
      </c>
      <c r="B1697" t="s">
        <v>17071</v>
      </c>
      <c r="C1697" t="s">
        <v>17072</v>
      </c>
      <c r="J1697" t="s">
        <v>17073</v>
      </c>
      <c r="K1697" t="s">
        <v>1204</v>
      </c>
      <c r="L1697" t="s">
        <v>1233</v>
      </c>
      <c r="M1697">
        <v>1</v>
      </c>
      <c r="P1697" s="2" t="s">
        <v>17074</v>
      </c>
      <c r="Q1697" t="s">
        <v>47</v>
      </c>
      <c r="S1697">
        <v>1.646154E-2</v>
      </c>
      <c r="T1697">
        <v>5.8889390000000004E-4</v>
      </c>
      <c r="U1697">
        <v>1.0365041E-2</v>
      </c>
      <c r="V1697">
        <v>1.3041744000000001E-3</v>
      </c>
      <c r="W1697">
        <v>9.9068909999999993E-3</v>
      </c>
      <c r="X1697">
        <v>6.3303029999999998E-3</v>
      </c>
      <c r="Y1697">
        <v>4.2099567099567081E-2</v>
      </c>
      <c r="Z1697">
        <v>7.4999999999999997E-2</v>
      </c>
      <c r="AA1697">
        <v>6.2E-2</v>
      </c>
      <c r="AB1697">
        <v>0.86299999999999999</v>
      </c>
      <c r="AC1697">
        <v>0.27339999999999998</v>
      </c>
      <c r="AD1697" t="s">
        <v>48</v>
      </c>
      <c r="AE1697" t="s">
        <v>48</v>
      </c>
      <c r="AF1697" t="s">
        <v>48</v>
      </c>
    </row>
    <row r="1698" spans="1:32" hidden="1" outlineLevel="1" x14ac:dyDescent="0.2">
      <c r="A1698" t="s">
        <v>17075</v>
      </c>
      <c r="B1698" t="s">
        <v>17076</v>
      </c>
      <c r="C1698" t="s">
        <v>17077</v>
      </c>
      <c r="J1698" t="s">
        <v>17078</v>
      </c>
      <c r="K1698" t="s">
        <v>1204</v>
      </c>
      <c r="L1698" t="s">
        <v>1233</v>
      </c>
      <c r="M1698">
        <v>1</v>
      </c>
      <c r="P1698" s="2" t="s">
        <v>17079</v>
      </c>
      <c r="Q1698" t="s">
        <v>47</v>
      </c>
      <c r="S1698">
        <v>0.13561769000000001</v>
      </c>
      <c r="T1698">
        <v>4.1007995999999998E-3</v>
      </c>
      <c r="U1698">
        <v>0.11911256000000001</v>
      </c>
      <c r="V1698">
        <v>6.1046462999999997E-3</v>
      </c>
      <c r="W1698">
        <v>5.6719026999999998E-2</v>
      </c>
      <c r="X1698">
        <v>7.0682109999999996E-3</v>
      </c>
      <c r="Y1698">
        <v>7.285714285714287E-2</v>
      </c>
      <c r="Z1698">
        <v>0.125</v>
      </c>
      <c r="AA1698">
        <v>0</v>
      </c>
      <c r="AB1698">
        <v>0.875</v>
      </c>
      <c r="AC1698">
        <v>0.57189999999999996</v>
      </c>
      <c r="AD1698" t="s">
        <v>48</v>
      </c>
      <c r="AE1698" t="s">
        <v>48</v>
      </c>
      <c r="AF1698" t="s">
        <v>48</v>
      </c>
    </row>
    <row r="1699" spans="1:32" hidden="1" outlineLevel="1" x14ac:dyDescent="0.2">
      <c r="A1699" t="s">
        <v>17080</v>
      </c>
      <c r="B1699" t="s">
        <v>17081</v>
      </c>
      <c r="C1699" t="s">
        <v>17082</v>
      </c>
      <c r="J1699" t="s">
        <v>17083</v>
      </c>
      <c r="K1699" t="s">
        <v>1204</v>
      </c>
      <c r="L1699" t="s">
        <v>1233</v>
      </c>
      <c r="M1699">
        <v>1</v>
      </c>
      <c r="P1699" s="2" t="s">
        <v>17084</v>
      </c>
      <c r="Q1699" t="s">
        <v>14009</v>
      </c>
      <c r="S1699">
        <v>0.32816040000000002</v>
      </c>
      <c r="T1699">
        <v>1.3349563E-2</v>
      </c>
      <c r="U1699">
        <v>0.30690086</v>
      </c>
      <c r="V1699">
        <v>1.0063417E-2</v>
      </c>
      <c r="W1699">
        <v>0.26957804000000002</v>
      </c>
      <c r="X1699">
        <v>8.3498419999999997E-3</v>
      </c>
      <c r="Y1699">
        <v>1.5497002997003011E-2</v>
      </c>
      <c r="Z1699">
        <v>9.8000000000000004E-2</v>
      </c>
      <c r="AA1699">
        <v>6.7000000000000004E-2</v>
      </c>
      <c r="AB1699">
        <v>0.83499999999999996</v>
      </c>
      <c r="AC1699">
        <v>0.58420000000000005</v>
      </c>
      <c r="AD1699" t="s">
        <v>48</v>
      </c>
      <c r="AE1699" t="s">
        <v>48</v>
      </c>
      <c r="AF1699" t="s">
        <v>48</v>
      </c>
    </row>
    <row r="1700" spans="1:32" hidden="1" outlineLevel="1" x14ac:dyDescent="0.2">
      <c r="A1700" t="s">
        <v>17085</v>
      </c>
      <c r="B1700" t="s">
        <v>17086</v>
      </c>
      <c r="C1700" t="s">
        <v>17087</v>
      </c>
      <c r="J1700" t="s">
        <v>17088</v>
      </c>
      <c r="K1700" t="s">
        <v>1204</v>
      </c>
      <c r="L1700" t="s">
        <v>1233</v>
      </c>
      <c r="M1700">
        <v>1</v>
      </c>
      <c r="P1700" s="2" t="s">
        <v>17089</v>
      </c>
      <c r="Q1700" t="s">
        <v>47</v>
      </c>
      <c r="S1700">
        <v>0.64447093</v>
      </c>
      <c r="T1700">
        <v>9.6492720000000004E-2</v>
      </c>
      <c r="U1700">
        <v>0.45190977999999998</v>
      </c>
      <c r="V1700">
        <v>3.0691283E-2</v>
      </c>
      <c r="W1700">
        <v>0.57236240000000005</v>
      </c>
      <c r="X1700">
        <v>1.9228047000000002E-2</v>
      </c>
      <c r="Y1700">
        <v>-0.26666666666666672</v>
      </c>
      <c r="Z1700">
        <v>0</v>
      </c>
      <c r="AA1700">
        <v>0.38100000000000001</v>
      </c>
      <c r="AB1700">
        <v>0.61899999999999999</v>
      </c>
      <c r="AC1700">
        <v>-0.88339999999999996</v>
      </c>
      <c r="AD1700" t="s">
        <v>48</v>
      </c>
      <c r="AE1700" t="s">
        <v>48</v>
      </c>
      <c r="AF1700" t="s">
        <v>48</v>
      </c>
    </row>
    <row r="1701" spans="1:32" hidden="1" outlineLevel="1" x14ac:dyDescent="0.2">
      <c r="A1701" t="s">
        <v>17090</v>
      </c>
      <c r="B1701" t="s">
        <v>17091</v>
      </c>
      <c r="C1701" t="s">
        <v>17092</v>
      </c>
      <c r="J1701" t="s">
        <v>17093</v>
      </c>
      <c r="K1701" t="s">
        <v>1204</v>
      </c>
      <c r="L1701" t="s">
        <v>1233</v>
      </c>
      <c r="M1701">
        <v>1</v>
      </c>
      <c r="P1701" s="2" t="s">
        <v>17094</v>
      </c>
      <c r="Q1701" t="s">
        <v>47</v>
      </c>
      <c r="S1701">
        <v>1.3131535E-2</v>
      </c>
      <c r="T1701">
        <v>7.1048737000000003E-4</v>
      </c>
      <c r="U1701">
        <v>1.1782648999999999E-2</v>
      </c>
      <c r="V1701">
        <v>1.951637E-3</v>
      </c>
      <c r="W1701">
        <v>8.6148830000000003E-3</v>
      </c>
      <c r="X1701">
        <v>6.2073179999999999E-3</v>
      </c>
      <c r="Y1701">
        <v>0.16117424242424239</v>
      </c>
      <c r="Z1701">
        <v>8.4000000000000005E-2</v>
      </c>
      <c r="AA1701">
        <v>0.02</v>
      </c>
      <c r="AB1701">
        <v>0.89600000000000002</v>
      </c>
      <c r="AC1701">
        <v>0.70499999999999996</v>
      </c>
      <c r="AD1701" t="s">
        <v>48</v>
      </c>
      <c r="AE1701" t="s">
        <v>48</v>
      </c>
      <c r="AF1701" t="s">
        <v>48</v>
      </c>
    </row>
    <row r="1702" spans="1:32" hidden="1" outlineLevel="1" x14ac:dyDescent="0.2">
      <c r="A1702" t="s">
        <v>17095</v>
      </c>
      <c r="B1702" t="s">
        <v>17096</v>
      </c>
      <c r="C1702" t="s">
        <v>17097</v>
      </c>
      <c r="J1702" t="s">
        <v>17098</v>
      </c>
      <c r="K1702" t="s">
        <v>1204</v>
      </c>
      <c r="L1702" t="s">
        <v>1233</v>
      </c>
      <c r="M1702">
        <v>1</v>
      </c>
      <c r="P1702" s="2" t="s">
        <v>17099</v>
      </c>
      <c r="Q1702" t="s">
        <v>47</v>
      </c>
      <c r="S1702">
        <v>0.14256015</v>
      </c>
      <c r="T1702">
        <v>4.0245055999999996E-3</v>
      </c>
      <c r="U1702">
        <v>3.5649835999999997E-2</v>
      </c>
      <c r="V1702">
        <v>9.0644750000000007E-3</v>
      </c>
      <c r="W1702">
        <v>3.6325074999999998E-2</v>
      </c>
      <c r="X1702">
        <v>1.1482717E-2</v>
      </c>
      <c r="Y1702">
        <v>0.13636363636363641</v>
      </c>
      <c r="Z1702">
        <v>0</v>
      </c>
      <c r="AA1702">
        <v>0</v>
      </c>
      <c r="AB1702">
        <v>1</v>
      </c>
      <c r="AC1702">
        <v>0</v>
      </c>
      <c r="AD1702" t="s">
        <v>48</v>
      </c>
      <c r="AE1702" t="s">
        <v>48</v>
      </c>
      <c r="AF1702" t="s">
        <v>48</v>
      </c>
    </row>
    <row r="1703" spans="1:32" hidden="1" outlineLevel="1" x14ac:dyDescent="0.2">
      <c r="A1703" t="s">
        <v>17100</v>
      </c>
      <c r="B1703" t="s">
        <v>17101</v>
      </c>
      <c r="C1703" t="s">
        <v>17102</v>
      </c>
      <c r="J1703" t="s">
        <v>17103</v>
      </c>
      <c r="K1703" t="s">
        <v>1204</v>
      </c>
      <c r="L1703" t="s">
        <v>1233</v>
      </c>
      <c r="M1703">
        <v>1</v>
      </c>
      <c r="P1703" s="2" t="s">
        <v>17104</v>
      </c>
      <c r="Q1703" t="s">
        <v>47</v>
      </c>
      <c r="S1703">
        <v>1.4450971E-2</v>
      </c>
      <c r="T1703">
        <v>6.4849853999999997E-4</v>
      </c>
      <c r="U1703">
        <v>1.0587076000000001E-2</v>
      </c>
      <c r="V1703">
        <v>1.3596712000000001E-3</v>
      </c>
      <c r="W1703">
        <v>8.5958830000000003E-3</v>
      </c>
      <c r="X1703">
        <v>6.5633263000000001E-3</v>
      </c>
      <c r="Y1703">
        <v>0.14285714285714279</v>
      </c>
      <c r="Z1703">
        <v>0</v>
      </c>
      <c r="AA1703">
        <v>0</v>
      </c>
      <c r="AB1703">
        <v>1</v>
      </c>
      <c r="AC1703">
        <v>0</v>
      </c>
      <c r="AD1703" t="s">
        <v>48</v>
      </c>
      <c r="AE1703" t="s">
        <v>48</v>
      </c>
      <c r="AF1703" t="s">
        <v>48</v>
      </c>
    </row>
    <row r="1704" spans="1:32" hidden="1" outlineLevel="1" x14ac:dyDescent="0.2">
      <c r="A1704" t="s">
        <v>17105</v>
      </c>
      <c r="B1704" t="s">
        <v>17106</v>
      </c>
      <c r="C1704" t="s">
        <v>17107</v>
      </c>
      <c r="J1704" t="s">
        <v>14166</v>
      </c>
      <c r="K1704" t="s">
        <v>1204</v>
      </c>
      <c r="L1704" t="s">
        <v>1233</v>
      </c>
      <c r="M1704">
        <v>1</v>
      </c>
      <c r="P1704" s="2" t="s">
        <v>17108</v>
      </c>
      <c r="Q1704" t="s">
        <v>47</v>
      </c>
      <c r="Y1704" t="s">
        <v>48</v>
      </c>
      <c r="Z1704" t="s">
        <v>48</v>
      </c>
      <c r="AA1704" t="s">
        <v>48</v>
      </c>
      <c r="AB1704" t="s">
        <v>48</v>
      </c>
      <c r="AC1704" t="s">
        <v>48</v>
      </c>
      <c r="AD1704" t="s">
        <v>48</v>
      </c>
      <c r="AE1704" t="s">
        <v>48</v>
      </c>
      <c r="AF1704" t="s">
        <v>48</v>
      </c>
    </row>
    <row r="1705" spans="1:32" hidden="1" outlineLevel="1" x14ac:dyDescent="0.2">
      <c r="A1705" t="s">
        <v>17109</v>
      </c>
      <c r="B1705" t="s">
        <v>17110</v>
      </c>
      <c r="C1705" t="s">
        <v>15723</v>
      </c>
      <c r="J1705" t="s">
        <v>17111</v>
      </c>
      <c r="K1705" t="s">
        <v>1204</v>
      </c>
      <c r="L1705" t="s">
        <v>1233</v>
      </c>
      <c r="M1705">
        <v>1</v>
      </c>
      <c r="P1705" s="2" t="s">
        <v>17112</v>
      </c>
      <c r="Q1705" t="s">
        <v>47</v>
      </c>
      <c r="S1705">
        <v>6.500591E-2</v>
      </c>
      <c r="T1705">
        <v>1.2779236E-3</v>
      </c>
      <c r="U1705">
        <v>1.5796359999999999E-2</v>
      </c>
      <c r="V1705">
        <v>2.3031165000000002E-3</v>
      </c>
      <c r="W1705">
        <v>3.2578910000000003E-2</v>
      </c>
      <c r="X1705">
        <v>6.3626673000000003E-3</v>
      </c>
      <c r="Y1705">
        <v>-2.2321428571428579E-2</v>
      </c>
      <c r="Z1705">
        <v>7.9000000000000001E-2</v>
      </c>
      <c r="AA1705">
        <v>2.7E-2</v>
      </c>
      <c r="AB1705">
        <v>0.89300000000000002</v>
      </c>
      <c r="AC1705">
        <v>0.64859999999999995</v>
      </c>
      <c r="AD1705" t="s">
        <v>48</v>
      </c>
      <c r="AE1705" t="s">
        <v>48</v>
      </c>
      <c r="AF1705" t="s">
        <v>48</v>
      </c>
    </row>
    <row r="1706" spans="1:32" hidden="1" outlineLevel="1" x14ac:dyDescent="0.2">
      <c r="A1706" t="s">
        <v>17113</v>
      </c>
      <c r="B1706" t="s">
        <v>17114</v>
      </c>
      <c r="C1706" t="s">
        <v>17115</v>
      </c>
      <c r="J1706" t="s">
        <v>17116</v>
      </c>
      <c r="K1706" t="s">
        <v>1204</v>
      </c>
      <c r="L1706" t="s">
        <v>1233</v>
      </c>
      <c r="M1706">
        <v>1</v>
      </c>
      <c r="P1706" s="2" t="s">
        <v>17117</v>
      </c>
      <c r="Q1706" t="s">
        <v>47</v>
      </c>
      <c r="S1706">
        <v>1.8849092000000001E-2</v>
      </c>
      <c r="T1706">
        <v>7.9631804999999998E-4</v>
      </c>
      <c r="U1706">
        <v>1.1902207E-2</v>
      </c>
      <c r="V1706">
        <v>2.5713511E-3</v>
      </c>
      <c r="W1706">
        <v>1.0894895999999999E-2</v>
      </c>
      <c r="X1706">
        <v>6.8999166000000001E-3</v>
      </c>
      <c r="Y1706">
        <v>0.25</v>
      </c>
      <c r="Z1706">
        <v>0.69399999999999995</v>
      </c>
      <c r="AA1706">
        <v>0</v>
      </c>
      <c r="AB1706">
        <v>0.30599999999999999</v>
      </c>
      <c r="AC1706">
        <v>0.70030000000000003</v>
      </c>
      <c r="AD1706" t="s">
        <v>48</v>
      </c>
      <c r="AE1706" t="s">
        <v>48</v>
      </c>
      <c r="AF1706" t="s">
        <v>48</v>
      </c>
    </row>
    <row r="1707" spans="1:32" hidden="1" outlineLevel="1" x14ac:dyDescent="0.2">
      <c r="A1707" t="s">
        <v>17118</v>
      </c>
      <c r="B1707" t="s">
        <v>17119</v>
      </c>
      <c r="C1707" t="s">
        <v>17120</v>
      </c>
      <c r="J1707" t="s">
        <v>17121</v>
      </c>
      <c r="K1707" t="s">
        <v>1204</v>
      </c>
      <c r="L1707" t="s">
        <v>1233</v>
      </c>
      <c r="M1707">
        <v>1</v>
      </c>
      <c r="P1707" s="2" t="s">
        <v>17122</v>
      </c>
      <c r="Q1707" t="s">
        <v>47</v>
      </c>
      <c r="S1707">
        <v>2.6263772000000001E-2</v>
      </c>
      <c r="T1707">
        <v>7.6293944999999996E-4</v>
      </c>
      <c r="U1707">
        <v>1.1970524999999999E-2</v>
      </c>
      <c r="V1707">
        <v>4.7727237000000002E-3</v>
      </c>
      <c r="W1707">
        <v>1.3440913000000001E-2</v>
      </c>
      <c r="X1707">
        <v>6.1425893000000001E-3</v>
      </c>
      <c r="Y1707">
        <v>0.3</v>
      </c>
      <c r="Z1707">
        <v>9.9000000000000005E-2</v>
      </c>
      <c r="AA1707">
        <v>0</v>
      </c>
      <c r="AB1707">
        <v>0.90100000000000002</v>
      </c>
      <c r="AC1707">
        <v>0.49390000000000001</v>
      </c>
      <c r="AD1707" t="s">
        <v>48</v>
      </c>
      <c r="AE1707" t="s">
        <v>48</v>
      </c>
      <c r="AF1707" t="s">
        <v>48</v>
      </c>
    </row>
    <row r="1708" spans="1:32" hidden="1" outlineLevel="1" x14ac:dyDescent="0.2">
      <c r="A1708" t="s">
        <v>17123</v>
      </c>
      <c r="B1708" t="s">
        <v>17124</v>
      </c>
      <c r="C1708" t="s">
        <v>17125</v>
      </c>
      <c r="J1708" t="s">
        <v>17126</v>
      </c>
      <c r="K1708" t="s">
        <v>1204</v>
      </c>
      <c r="L1708" t="s">
        <v>1233</v>
      </c>
      <c r="M1708">
        <v>1</v>
      </c>
      <c r="P1708" s="2" t="s">
        <v>17127</v>
      </c>
      <c r="Q1708" t="s">
        <v>47</v>
      </c>
      <c r="S1708">
        <v>0.83646969999999998</v>
      </c>
      <c r="T1708">
        <v>4.2180563999999997E-2</v>
      </c>
      <c r="U1708">
        <v>0.48510036000000001</v>
      </c>
      <c r="V1708">
        <v>3.0949092000000001E-2</v>
      </c>
      <c r="W1708">
        <v>0.81318970000000002</v>
      </c>
      <c r="X1708">
        <v>9.3337200000000002E-3</v>
      </c>
      <c r="Y1708">
        <v>-0.26666666666666672</v>
      </c>
      <c r="Z1708">
        <v>0</v>
      </c>
      <c r="AA1708">
        <v>0.155</v>
      </c>
      <c r="AB1708">
        <v>0.84499999999999997</v>
      </c>
      <c r="AC1708">
        <v>-0.51060000000000005</v>
      </c>
      <c r="AD1708" t="s">
        <v>48</v>
      </c>
      <c r="AE1708" t="s">
        <v>48</v>
      </c>
      <c r="AF1708" t="s">
        <v>48</v>
      </c>
    </row>
    <row r="1709" spans="1:32" hidden="1" outlineLevel="1" x14ac:dyDescent="0.2">
      <c r="A1709" t="s">
        <v>17128</v>
      </c>
      <c r="B1709" t="s">
        <v>17129</v>
      </c>
      <c r="C1709" t="s">
        <v>17130</v>
      </c>
      <c r="J1709" t="s">
        <v>17131</v>
      </c>
      <c r="K1709" t="s">
        <v>1204</v>
      </c>
      <c r="L1709" t="s">
        <v>1233</v>
      </c>
      <c r="M1709">
        <v>1</v>
      </c>
      <c r="P1709" s="2" t="s">
        <v>17132</v>
      </c>
      <c r="Q1709" t="s">
        <v>47</v>
      </c>
      <c r="S1709">
        <v>0.11171333999999999</v>
      </c>
      <c r="T1709">
        <v>2.3365019999999998E-3</v>
      </c>
      <c r="U1709">
        <v>1.7845914000000001E-2</v>
      </c>
      <c r="V1709">
        <v>1.0951364999999999E-2</v>
      </c>
      <c r="W1709">
        <v>4.6764325000000002E-2</v>
      </c>
      <c r="X1709">
        <v>7.6766624E-3</v>
      </c>
      <c r="Y1709">
        <v>0.31212121212121208</v>
      </c>
      <c r="Z1709">
        <v>0</v>
      </c>
      <c r="AA1709">
        <v>0.128</v>
      </c>
      <c r="AB1709">
        <v>0.872</v>
      </c>
      <c r="AC1709">
        <v>-0.57330000000000003</v>
      </c>
      <c r="AD1709" t="s">
        <v>48</v>
      </c>
      <c r="AE1709" t="s">
        <v>48</v>
      </c>
      <c r="AF1709" t="s">
        <v>48</v>
      </c>
    </row>
    <row r="1710" spans="1:32" hidden="1" outlineLevel="1" x14ac:dyDescent="0.2">
      <c r="A1710" t="s">
        <v>17133</v>
      </c>
      <c r="B1710" t="s">
        <v>17134</v>
      </c>
      <c r="C1710" t="s">
        <v>15864</v>
      </c>
      <c r="J1710" t="s">
        <v>17135</v>
      </c>
      <c r="K1710" t="s">
        <v>1204</v>
      </c>
      <c r="L1710" t="s">
        <v>1233</v>
      </c>
      <c r="M1710">
        <v>1</v>
      </c>
      <c r="P1710" s="2" t="s">
        <v>17136</v>
      </c>
      <c r="Q1710" t="s">
        <v>47</v>
      </c>
      <c r="S1710">
        <v>0.27047761999999997</v>
      </c>
      <c r="T1710">
        <v>3.7574767999999999E-3</v>
      </c>
      <c r="U1710">
        <v>7.8378424000000002E-2</v>
      </c>
      <c r="V1710">
        <v>5.8826594999999999E-3</v>
      </c>
      <c r="W1710">
        <v>0.25800487</v>
      </c>
      <c r="X1710">
        <v>6.7898775000000003E-3</v>
      </c>
      <c r="Y1710">
        <v>-5.9259259259259262E-2</v>
      </c>
      <c r="Z1710">
        <v>9.2999999999999999E-2</v>
      </c>
      <c r="AA1710">
        <v>9.1999999999999998E-2</v>
      </c>
      <c r="AB1710">
        <v>0.81499999999999995</v>
      </c>
      <c r="AC1710">
        <v>1.06E-2</v>
      </c>
      <c r="AD1710" t="s">
        <v>48</v>
      </c>
      <c r="AE1710" t="s">
        <v>48</v>
      </c>
      <c r="AF1710" t="s">
        <v>48</v>
      </c>
    </row>
    <row r="1711" spans="1:32" hidden="1" outlineLevel="1" x14ac:dyDescent="0.2">
      <c r="A1711" t="s">
        <v>17137</v>
      </c>
      <c r="B1711" t="s">
        <v>17138</v>
      </c>
      <c r="C1711" t="s">
        <v>17139</v>
      </c>
      <c r="J1711" t="s">
        <v>17140</v>
      </c>
      <c r="K1711" t="s">
        <v>1204</v>
      </c>
      <c r="L1711" t="s">
        <v>1233</v>
      </c>
      <c r="M1711">
        <v>1</v>
      </c>
      <c r="P1711" s="2" t="s">
        <v>17141</v>
      </c>
      <c r="Q1711" t="s">
        <v>47</v>
      </c>
      <c r="S1711">
        <v>0.58851710000000002</v>
      </c>
      <c r="T1711">
        <v>2.3076923999999999E-2</v>
      </c>
      <c r="U1711">
        <v>0.19155723999999999</v>
      </c>
      <c r="V1711">
        <v>3.1980324999999997E-2</v>
      </c>
      <c r="W1711">
        <v>0.63083920000000004</v>
      </c>
      <c r="X1711">
        <v>8.4793000000000004E-3</v>
      </c>
      <c r="Y1711">
        <v>4.2857142857142858E-2</v>
      </c>
      <c r="Z1711">
        <v>0.113</v>
      </c>
      <c r="AA1711">
        <v>0.105</v>
      </c>
      <c r="AB1711">
        <v>0.78200000000000003</v>
      </c>
      <c r="AC1711">
        <v>-0.128</v>
      </c>
      <c r="AD1711" t="s">
        <v>48</v>
      </c>
      <c r="AE1711" t="s">
        <v>48</v>
      </c>
      <c r="AF1711" t="s">
        <v>48</v>
      </c>
    </row>
    <row r="1712" spans="1:32" hidden="1" outlineLevel="1" x14ac:dyDescent="0.2">
      <c r="A1712" t="s">
        <v>17142</v>
      </c>
      <c r="B1712" t="s">
        <v>17143</v>
      </c>
      <c r="C1712" t="s">
        <v>17144</v>
      </c>
      <c r="J1712" t="s">
        <v>17145</v>
      </c>
      <c r="K1712" t="s">
        <v>1204</v>
      </c>
      <c r="L1712" t="s">
        <v>1233</v>
      </c>
      <c r="M1712">
        <v>1</v>
      </c>
      <c r="P1712" s="2" t="s">
        <v>17146</v>
      </c>
      <c r="Q1712" t="s">
        <v>47</v>
      </c>
      <c r="S1712">
        <v>9.1732250000000001E-3</v>
      </c>
      <c r="T1712">
        <v>8.4877013999999998E-4</v>
      </c>
      <c r="U1712">
        <v>1.1304419499999999E-2</v>
      </c>
      <c r="V1712">
        <v>1.7851467000000001E-3</v>
      </c>
      <c r="W1712">
        <v>6.8953720000000003E-3</v>
      </c>
      <c r="X1712">
        <v>6.8869706999999999E-3</v>
      </c>
      <c r="Y1712">
        <v>0.55625000000000002</v>
      </c>
      <c r="Z1712">
        <v>0.20799999999999999</v>
      </c>
      <c r="AA1712">
        <v>0</v>
      </c>
      <c r="AB1712">
        <v>0.79200000000000004</v>
      </c>
      <c r="AC1712">
        <v>0.76780000000000004</v>
      </c>
      <c r="AD1712" t="s">
        <v>48</v>
      </c>
      <c r="AE1712" t="s">
        <v>48</v>
      </c>
      <c r="AF1712" t="s">
        <v>48</v>
      </c>
    </row>
    <row r="1713" spans="1:32" hidden="1" outlineLevel="1" x14ac:dyDescent="0.2">
      <c r="A1713" t="s">
        <v>17147</v>
      </c>
      <c r="B1713" t="s">
        <v>17148</v>
      </c>
      <c r="C1713" t="s">
        <v>17149</v>
      </c>
      <c r="J1713" t="s">
        <v>17150</v>
      </c>
      <c r="K1713" t="s">
        <v>1204</v>
      </c>
      <c r="L1713" t="s">
        <v>1233</v>
      </c>
      <c r="M1713">
        <v>1</v>
      </c>
      <c r="P1713" s="2" t="s">
        <v>17151</v>
      </c>
      <c r="Q1713" t="s">
        <v>47</v>
      </c>
      <c r="S1713">
        <v>0.64262059999999999</v>
      </c>
      <c r="T1713">
        <v>0.15706693999999999</v>
      </c>
      <c r="U1713">
        <v>0.47435758</v>
      </c>
      <c r="V1713">
        <v>4.5644150000000001E-2</v>
      </c>
      <c r="W1713">
        <v>0.45550760000000001</v>
      </c>
      <c r="X1713">
        <v>3.787563E-2</v>
      </c>
      <c r="Y1713">
        <v>0.6</v>
      </c>
      <c r="Z1713">
        <v>0.129</v>
      </c>
      <c r="AA1713">
        <v>0.13400000000000001</v>
      </c>
      <c r="AB1713">
        <v>0.73699999999999999</v>
      </c>
      <c r="AC1713">
        <v>-2.58E-2</v>
      </c>
      <c r="AD1713" t="s">
        <v>48</v>
      </c>
      <c r="AE1713" t="s">
        <v>48</v>
      </c>
      <c r="AF1713" t="s">
        <v>48</v>
      </c>
    </row>
    <row r="1714" spans="1:32" hidden="1" outlineLevel="1" x14ac:dyDescent="0.2">
      <c r="A1714" t="s">
        <v>17152</v>
      </c>
      <c r="B1714" t="s">
        <v>17153</v>
      </c>
      <c r="C1714" t="s">
        <v>17154</v>
      </c>
      <c r="J1714" t="s">
        <v>17155</v>
      </c>
      <c r="K1714" t="s">
        <v>1204</v>
      </c>
      <c r="L1714" t="s">
        <v>1233</v>
      </c>
      <c r="M1714">
        <v>1</v>
      </c>
      <c r="P1714" s="2" t="s">
        <v>17156</v>
      </c>
      <c r="Q1714" t="s">
        <v>47</v>
      </c>
      <c r="S1714">
        <v>4.0430736000000002E-2</v>
      </c>
      <c r="T1714">
        <v>1.5163422E-3</v>
      </c>
      <c r="U1714">
        <v>1.7982551999999999E-2</v>
      </c>
      <c r="V1714">
        <v>2.5343532000000001E-3</v>
      </c>
      <c r="W1714">
        <v>1.9547974999999999E-2</v>
      </c>
      <c r="X1714">
        <v>7.8061199999999997E-3</v>
      </c>
      <c r="Y1714">
        <v>0.1583333333333333</v>
      </c>
      <c r="Z1714">
        <v>6.8000000000000005E-2</v>
      </c>
      <c r="AA1714">
        <v>1.4999999999999999E-2</v>
      </c>
      <c r="AB1714">
        <v>0.91700000000000004</v>
      </c>
      <c r="AC1714">
        <v>0.6956</v>
      </c>
      <c r="AD1714" t="s">
        <v>48</v>
      </c>
      <c r="AE1714" t="s">
        <v>48</v>
      </c>
      <c r="AF1714" t="s">
        <v>48</v>
      </c>
    </row>
    <row r="1715" spans="1:32" hidden="1" outlineLevel="1" x14ac:dyDescent="0.2">
      <c r="A1715" t="s">
        <v>17157</v>
      </c>
      <c r="B1715" t="s">
        <v>17158</v>
      </c>
      <c r="C1715" t="s">
        <v>17159</v>
      </c>
      <c r="J1715" t="s">
        <v>17160</v>
      </c>
      <c r="K1715" t="s">
        <v>1204</v>
      </c>
      <c r="L1715" t="s">
        <v>1233</v>
      </c>
      <c r="M1715">
        <v>1</v>
      </c>
      <c r="P1715" s="2" t="s">
        <v>17161</v>
      </c>
      <c r="Q1715" t="s">
        <v>47</v>
      </c>
      <c r="S1715">
        <v>0.16591948000000001</v>
      </c>
      <c r="T1715">
        <v>5.7220459999999997E-3</v>
      </c>
      <c r="U1715">
        <v>1.805087E-2</v>
      </c>
      <c r="V1715">
        <v>5.5126810000000002E-3</v>
      </c>
      <c r="W1715">
        <v>3.4782536000000003E-2</v>
      </c>
      <c r="X1715">
        <v>0.13262562</v>
      </c>
      <c r="Y1715">
        <v>0</v>
      </c>
      <c r="Z1715">
        <v>0.27700000000000002</v>
      </c>
      <c r="AA1715">
        <v>0.13900000000000001</v>
      </c>
      <c r="AB1715">
        <v>0.58399999999999996</v>
      </c>
      <c r="AC1715">
        <v>0.70030000000000003</v>
      </c>
      <c r="AD1715" t="s">
        <v>48</v>
      </c>
      <c r="AE1715" t="s">
        <v>48</v>
      </c>
      <c r="AF1715" t="s">
        <v>48</v>
      </c>
    </row>
    <row r="1716" spans="1:32" hidden="1" outlineLevel="1" x14ac:dyDescent="0.2">
      <c r="A1716" t="s">
        <v>17162</v>
      </c>
      <c r="B1716" t="s">
        <v>17163</v>
      </c>
      <c r="C1716" t="s">
        <v>17164</v>
      </c>
      <c r="J1716" t="s">
        <v>17165</v>
      </c>
      <c r="K1716" t="s">
        <v>1204</v>
      </c>
      <c r="L1716" t="s">
        <v>1233</v>
      </c>
      <c r="M1716">
        <v>1</v>
      </c>
      <c r="P1716" s="2" t="s">
        <v>17166</v>
      </c>
      <c r="Q1716" t="s">
        <v>47</v>
      </c>
      <c r="S1716">
        <v>2.107848E-2</v>
      </c>
      <c r="T1716">
        <v>8.3923340000000002E-4</v>
      </c>
      <c r="U1716">
        <v>1.0621235E-2</v>
      </c>
      <c r="V1716">
        <v>2.3678626999999999E-3</v>
      </c>
      <c r="W1716">
        <v>1.309891E-2</v>
      </c>
      <c r="X1716">
        <v>6.6280556000000001E-3</v>
      </c>
      <c r="Y1716">
        <v>0.2857142857142857</v>
      </c>
      <c r="Z1716">
        <v>0.13</v>
      </c>
      <c r="AA1716">
        <v>2.1999999999999999E-2</v>
      </c>
      <c r="AB1716">
        <v>0.84799999999999998</v>
      </c>
      <c r="AC1716">
        <v>0.85540000000000005</v>
      </c>
      <c r="AD1716" t="s">
        <v>48</v>
      </c>
      <c r="AE1716" t="s">
        <v>48</v>
      </c>
      <c r="AF1716" t="s">
        <v>48</v>
      </c>
    </row>
    <row r="1717" spans="1:32" hidden="1" outlineLevel="1" x14ac:dyDescent="0.2">
      <c r="A1717" t="s">
        <v>17167</v>
      </c>
      <c r="B1717" t="s">
        <v>17168</v>
      </c>
      <c r="C1717" t="s">
        <v>17169</v>
      </c>
      <c r="J1717" t="s">
        <v>17170</v>
      </c>
      <c r="K1717" t="s">
        <v>1204</v>
      </c>
      <c r="L1717" t="s">
        <v>1233</v>
      </c>
      <c r="M1717">
        <v>1</v>
      </c>
      <c r="P1717" s="2" t="s">
        <v>17171</v>
      </c>
      <c r="Q1717" t="s">
        <v>47</v>
      </c>
      <c r="S1717">
        <v>0.10566349</v>
      </c>
      <c r="T1717">
        <v>2.1362305E-3</v>
      </c>
      <c r="U1717">
        <v>2.4882716999999999E-2</v>
      </c>
      <c r="V1717">
        <v>3.3483060000000001E-3</v>
      </c>
      <c r="W1717">
        <v>5.0863319999999997E-2</v>
      </c>
      <c r="X1717">
        <v>7.6896079999999997E-3</v>
      </c>
      <c r="Y1717">
        <v>2.3295454545454539E-2</v>
      </c>
      <c r="Z1717">
        <v>4.7E-2</v>
      </c>
      <c r="AA1717">
        <v>7.0000000000000007E-2</v>
      </c>
      <c r="AB1717">
        <v>0.88400000000000001</v>
      </c>
      <c r="AC1717">
        <v>-0.36120000000000002</v>
      </c>
      <c r="AD1717" t="s">
        <v>48</v>
      </c>
      <c r="AE1717" t="s">
        <v>48</v>
      </c>
      <c r="AF1717" t="s">
        <v>48</v>
      </c>
    </row>
    <row r="1718" spans="1:32" hidden="1" outlineLevel="1" x14ac:dyDescent="0.2">
      <c r="A1718" t="s">
        <v>17172</v>
      </c>
      <c r="B1718" t="s">
        <v>17173</v>
      </c>
      <c r="C1718" t="s">
        <v>17174</v>
      </c>
      <c r="J1718" t="s">
        <v>17175</v>
      </c>
      <c r="K1718" t="s">
        <v>1204</v>
      </c>
      <c r="L1718" t="s">
        <v>1233</v>
      </c>
      <c r="M1718">
        <v>1</v>
      </c>
      <c r="P1718" s="2" t="s">
        <v>17176</v>
      </c>
      <c r="Q1718" t="s">
        <v>47</v>
      </c>
      <c r="S1718">
        <v>9.1121820000000006E-2</v>
      </c>
      <c r="T1718">
        <v>1.2302399E-3</v>
      </c>
      <c r="U1718">
        <v>1.2722028E-2</v>
      </c>
      <c r="V1718">
        <v>5.2906936000000002E-3</v>
      </c>
      <c r="W1718">
        <v>3.5333442999999999E-2</v>
      </c>
      <c r="X1718">
        <v>5.6603592999999999E-3</v>
      </c>
      <c r="Y1718">
        <v>0</v>
      </c>
      <c r="Z1718">
        <v>0</v>
      </c>
      <c r="AA1718">
        <v>0</v>
      </c>
      <c r="AB1718">
        <v>1</v>
      </c>
      <c r="AC1718">
        <v>0</v>
      </c>
      <c r="AD1718" t="s">
        <v>48</v>
      </c>
      <c r="AE1718" t="s">
        <v>48</v>
      </c>
      <c r="AF1718" t="s">
        <v>48</v>
      </c>
    </row>
    <row r="1719" spans="1:32" hidden="1" outlineLevel="1" x14ac:dyDescent="0.2">
      <c r="A1719" t="s">
        <v>17177</v>
      </c>
      <c r="B1719" t="s">
        <v>17178</v>
      </c>
      <c r="C1719" t="s">
        <v>17179</v>
      </c>
      <c r="J1719" t="s">
        <v>17180</v>
      </c>
      <c r="K1719" t="s">
        <v>1204</v>
      </c>
      <c r="L1719" t="s">
        <v>1233</v>
      </c>
      <c r="M1719">
        <v>1</v>
      </c>
      <c r="P1719" s="2" t="s">
        <v>17181</v>
      </c>
      <c r="Q1719" t="s">
        <v>47</v>
      </c>
      <c r="S1719">
        <v>2.1196328E-2</v>
      </c>
      <c r="T1719">
        <v>9.6797943000000001E-4</v>
      </c>
      <c r="U1719">
        <v>1.0347960999999999E-2</v>
      </c>
      <c r="V1719">
        <v>2.1088778000000002E-3</v>
      </c>
      <c r="W1719">
        <v>1.0628894999999999E-2</v>
      </c>
      <c r="X1719">
        <v>8.3368959999999999E-3</v>
      </c>
      <c r="Y1719">
        <v>0.16818181818181821</v>
      </c>
      <c r="Z1719">
        <v>0</v>
      </c>
      <c r="AA1719">
        <v>0.17399999999999999</v>
      </c>
      <c r="AB1719">
        <v>0.82599999999999996</v>
      </c>
      <c r="AC1719">
        <v>-0.2732</v>
      </c>
      <c r="AD1719" t="s">
        <v>48</v>
      </c>
      <c r="AE1719" t="s">
        <v>48</v>
      </c>
      <c r="AF1719" t="s">
        <v>48</v>
      </c>
    </row>
    <row r="1720" spans="1:32" hidden="1" outlineLevel="1" x14ac:dyDescent="0.2">
      <c r="A1720" t="s">
        <v>17182</v>
      </c>
      <c r="B1720" t="s">
        <v>17183</v>
      </c>
      <c r="C1720" t="s">
        <v>17184</v>
      </c>
      <c r="J1720" t="s">
        <v>17185</v>
      </c>
      <c r="K1720" t="s">
        <v>1204</v>
      </c>
      <c r="L1720" t="s">
        <v>1233</v>
      </c>
      <c r="M1720">
        <v>1</v>
      </c>
      <c r="P1720" s="2" t="s">
        <v>17186</v>
      </c>
      <c r="Q1720" t="s">
        <v>10060</v>
      </c>
      <c r="S1720">
        <v>2.8031484999999998E-2</v>
      </c>
      <c r="T1720">
        <v>6.2942504999999999E-4</v>
      </c>
      <c r="U1720">
        <v>1.086035E-2</v>
      </c>
      <c r="V1720">
        <v>1.3689207000000001E-3</v>
      </c>
      <c r="W1720">
        <v>1.4428918000000001E-2</v>
      </c>
      <c r="X1720">
        <v>6.3820860000000004E-3</v>
      </c>
      <c r="Y1720">
        <v>0.30909090909090908</v>
      </c>
      <c r="Z1720">
        <v>7.1999999999999995E-2</v>
      </c>
      <c r="AA1720">
        <v>0</v>
      </c>
      <c r="AB1720">
        <v>0.92800000000000005</v>
      </c>
      <c r="AC1720">
        <v>0.57189999999999996</v>
      </c>
      <c r="AD1720" t="s">
        <v>48</v>
      </c>
      <c r="AE1720" t="s">
        <v>48</v>
      </c>
      <c r="AF1720" t="s">
        <v>48</v>
      </c>
    </row>
    <row r="1721" spans="1:32" hidden="1" outlineLevel="1" x14ac:dyDescent="0.2">
      <c r="A1721" t="s">
        <v>17187</v>
      </c>
      <c r="B1721" t="s">
        <v>17188</v>
      </c>
      <c r="C1721" t="s">
        <v>17189</v>
      </c>
      <c r="J1721" t="s">
        <v>17190</v>
      </c>
      <c r="K1721" t="s">
        <v>1204</v>
      </c>
      <c r="L1721" t="s">
        <v>1233</v>
      </c>
      <c r="M1721">
        <v>1</v>
      </c>
      <c r="P1721" s="2" t="s">
        <v>17191</v>
      </c>
      <c r="Q1721" t="s">
        <v>10060</v>
      </c>
      <c r="S1721">
        <v>1.3508516E-2</v>
      </c>
      <c r="T1721">
        <v>5.1736830000000003E-4</v>
      </c>
      <c r="U1721">
        <v>9.8697320000000009E-3</v>
      </c>
      <c r="V1721">
        <v>1.0498141999999999E-3</v>
      </c>
      <c r="W1721">
        <v>9.2038869999999991E-3</v>
      </c>
      <c r="X1721">
        <v>6.4921249999999996E-3</v>
      </c>
      <c r="Y1721">
        <v>6.2337662337662317E-2</v>
      </c>
      <c r="Z1721">
        <v>2.9000000000000001E-2</v>
      </c>
      <c r="AA1721">
        <v>3.6999999999999998E-2</v>
      </c>
      <c r="AB1721">
        <v>0.93400000000000005</v>
      </c>
      <c r="AC1721">
        <v>-0.15260000000000001</v>
      </c>
      <c r="AD1721" t="s">
        <v>48</v>
      </c>
      <c r="AE1721" t="s">
        <v>48</v>
      </c>
      <c r="AF1721" t="s">
        <v>48</v>
      </c>
    </row>
    <row r="1722" spans="1:32" hidden="1" outlineLevel="1" x14ac:dyDescent="0.2">
      <c r="A1722" t="s">
        <v>17192</v>
      </c>
      <c r="B1722" t="s">
        <v>17193</v>
      </c>
      <c r="C1722" t="s">
        <v>17194</v>
      </c>
      <c r="J1722" t="s">
        <v>17195</v>
      </c>
      <c r="K1722" t="s">
        <v>1204</v>
      </c>
      <c r="L1722" t="s">
        <v>1233</v>
      </c>
      <c r="M1722">
        <v>1</v>
      </c>
      <c r="P1722" s="2" t="s">
        <v>17196</v>
      </c>
      <c r="Q1722" t="s">
        <v>47</v>
      </c>
      <c r="S1722">
        <v>0.4269174</v>
      </c>
      <c r="T1722">
        <v>1.0375977E-2</v>
      </c>
      <c r="U1722">
        <v>9.8377465999999997E-2</v>
      </c>
      <c r="V1722">
        <v>1.3546381E-2</v>
      </c>
      <c r="W1722">
        <v>0.48913299999999998</v>
      </c>
      <c r="X1722">
        <v>7.3012349999999997E-3</v>
      </c>
      <c r="Y1722">
        <v>0.43333333333333329</v>
      </c>
      <c r="Z1722">
        <v>0.17199999999999999</v>
      </c>
      <c r="AA1722">
        <v>0</v>
      </c>
      <c r="AB1722">
        <v>0.82799999999999996</v>
      </c>
      <c r="AC1722">
        <v>0.44040000000000001</v>
      </c>
      <c r="AD1722" t="s">
        <v>48</v>
      </c>
      <c r="AE1722" t="s">
        <v>48</v>
      </c>
      <c r="AF1722" t="s">
        <v>48</v>
      </c>
    </row>
    <row r="1723" spans="1:32" hidden="1" outlineLevel="1" x14ac:dyDescent="0.2">
      <c r="A1723" t="s">
        <v>17197</v>
      </c>
      <c r="B1723" t="s">
        <v>17198</v>
      </c>
      <c r="C1723" t="s">
        <v>17199</v>
      </c>
      <c r="J1723" t="s">
        <v>17200</v>
      </c>
      <c r="K1723" t="s">
        <v>1204</v>
      </c>
      <c r="L1723" t="s">
        <v>1233</v>
      </c>
      <c r="M1723">
        <v>1</v>
      </c>
      <c r="P1723" s="2" t="s">
        <v>17201</v>
      </c>
      <c r="Q1723" t="s">
        <v>47</v>
      </c>
      <c r="S1723">
        <v>2.4024670000000001E-2</v>
      </c>
      <c r="T1723">
        <v>9.3936919999999997E-4</v>
      </c>
      <c r="U1723">
        <v>1.0672474E-2</v>
      </c>
      <c r="V1723">
        <v>3.5517942000000001E-3</v>
      </c>
      <c r="W1723">
        <v>1.2338906E-2</v>
      </c>
      <c r="X1723">
        <v>6.7769316999999997E-3</v>
      </c>
      <c r="Y1723">
        <v>0</v>
      </c>
      <c r="Z1723">
        <v>0</v>
      </c>
      <c r="AA1723">
        <v>0</v>
      </c>
      <c r="AB1723">
        <v>1</v>
      </c>
      <c r="AC1723">
        <v>0</v>
      </c>
      <c r="AD1723" t="s">
        <v>48</v>
      </c>
      <c r="AE1723" t="s">
        <v>48</v>
      </c>
      <c r="AF1723" t="s">
        <v>48</v>
      </c>
    </row>
    <row r="1724" spans="1:32" hidden="1" outlineLevel="1" x14ac:dyDescent="0.2">
      <c r="A1724" t="s">
        <v>17202</v>
      </c>
      <c r="B1724" t="s">
        <v>17203</v>
      </c>
      <c r="C1724" t="s">
        <v>17204</v>
      </c>
      <c r="J1724" t="s">
        <v>17205</v>
      </c>
      <c r="K1724" t="s">
        <v>1204</v>
      </c>
      <c r="L1724" t="s">
        <v>1233</v>
      </c>
      <c r="M1724">
        <v>1</v>
      </c>
      <c r="P1724" s="2" t="s">
        <v>17206</v>
      </c>
      <c r="Q1724" t="s">
        <v>47</v>
      </c>
      <c r="S1724">
        <v>2.3081890000000001E-2</v>
      </c>
      <c r="T1724">
        <v>8.3923340000000002E-4</v>
      </c>
      <c r="U1724">
        <v>1.1014067000000001E-2</v>
      </c>
      <c r="V1724">
        <v>2.2568693E-3</v>
      </c>
      <c r="W1724">
        <v>1.14269E-2</v>
      </c>
      <c r="X1724">
        <v>7.1329399999999999E-3</v>
      </c>
      <c r="Y1724">
        <v>0.8</v>
      </c>
      <c r="Z1724">
        <v>0.19800000000000001</v>
      </c>
      <c r="AA1724">
        <v>0</v>
      </c>
      <c r="AB1724">
        <v>0.80200000000000005</v>
      </c>
      <c r="AC1724">
        <v>0.57189999999999996</v>
      </c>
      <c r="AD1724" t="s">
        <v>48</v>
      </c>
      <c r="AE1724" t="s">
        <v>48</v>
      </c>
      <c r="AF1724" t="s">
        <v>48</v>
      </c>
    </row>
    <row r="1725" spans="1:32" hidden="1" outlineLevel="1" x14ac:dyDescent="0.2">
      <c r="A1725" t="s">
        <v>17207</v>
      </c>
      <c r="B1725" t="s">
        <v>17208</v>
      </c>
      <c r="C1725" t="s">
        <v>17209</v>
      </c>
      <c r="J1725" t="s">
        <v>17210</v>
      </c>
      <c r="K1725" t="s">
        <v>1204</v>
      </c>
      <c r="L1725" t="s">
        <v>1233</v>
      </c>
      <c r="M1725">
        <v>1</v>
      </c>
      <c r="P1725" s="2" t="s">
        <v>17211</v>
      </c>
      <c r="Q1725" t="s">
        <v>47</v>
      </c>
      <c r="S1725">
        <v>2.4378212E-2</v>
      </c>
      <c r="T1725">
        <v>6.6280365000000001E-4</v>
      </c>
      <c r="U1725">
        <v>1.0501678E-2</v>
      </c>
      <c r="V1725">
        <v>1.4336669E-3</v>
      </c>
      <c r="W1725">
        <v>1.2224904999999999E-2</v>
      </c>
      <c r="X1725">
        <v>7.0423200000000004E-3</v>
      </c>
      <c r="Y1725">
        <v>0.26666666666666672</v>
      </c>
      <c r="Z1725">
        <v>0</v>
      </c>
      <c r="AA1725">
        <v>0.13600000000000001</v>
      </c>
      <c r="AB1725">
        <v>0.86399999999999999</v>
      </c>
      <c r="AC1725">
        <v>-0.47670000000000001</v>
      </c>
      <c r="AD1725" t="s">
        <v>48</v>
      </c>
      <c r="AE1725" t="s">
        <v>48</v>
      </c>
      <c r="AF1725" t="s">
        <v>48</v>
      </c>
    </row>
    <row r="1726" spans="1:32" hidden="1" outlineLevel="1" x14ac:dyDescent="0.2">
      <c r="A1726" t="s">
        <v>17212</v>
      </c>
      <c r="B1726" t="s">
        <v>17213</v>
      </c>
      <c r="C1726" t="s">
        <v>17214</v>
      </c>
      <c r="J1726" t="s">
        <v>17215</v>
      </c>
      <c r="K1726" t="s">
        <v>1204</v>
      </c>
      <c r="L1726" t="s">
        <v>1233</v>
      </c>
      <c r="M1726">
        <v>1</v>
      </c>
      <c r="P1726" s="2" t="s">
        <v>17216</v>
      </c>
      <c r="Q1726" t="s">
        <v>10978</v>
      </c>
      <c r="S1726">
        <v>0.33504707</v>
      </c>
      <c r="T1726">
        <v>6.1416626000000002E-3</v>
      </c>
      <c r="U1726">
        <v>2.4062896E-2</v>
      </c>
      <c r="V1726">
        <v>1.4350293E-2</v>
      </c>
      <c r="W1726">
        <v>0.3486032</v>
      </c>
      <c r="X1726">
        <v>1.2233571E-2</v>
      </c>
      <c r="Y1726">
        <v>0</v>
      </c>
      <c r="Z1726">
        <v>0</v>
      </c>
      <c r="AA1726">
        <v>0.45200000000000001</v>
      </c>
      <c r="AB1726">
        <v>0.54800000000000004</v>
      </c>
      <c r="AC1726">
        <v>-0.51060000000000005</v>
      </c>
      <c r="AD1726" t="s">
        <v>48</v>
      </c>
      <c r="AE1726" t="s">
        <v>48</v>
      </c>
      <c r="AF1726" t="s">
        <v>48</v>
      </c>
    </row>
    <row r="1727" spans="1:32" hidden="1" outlineLevel="1" x14ac:dyDescent="0.2">
      <c r="A1727" t="s">
        <v>17217</v>
      </c>
      <c r="B1727" t="s">
        <v>17218</v>
      </c>
      <c r="C1727" t="s">
        <v>17219</v>
      </c>
      <c r="J1727" t="s">
        <v>17220</v>
      </c>
      <c r="K1727" t="s">
        <v>1204</v>
      </c>
      <c r="L1727" t="s">
        <v>1233</v>
      </c>
      <c r="M1727">
        <v>1</v>
      </c>
      <c r="P1727" s="2" t="s">
        <v>17221</v>
      </c>
      <c r="Q1727" t="s">
        <v>10471</v>
      </c>
      <c r="S1727">
        <v>3.2863232999999999E-2</v>
      </c>
      <c r="T1727">
        <v>1.2302399E-3</v>
      </c>
      <c r="U1727">
        <v>1.2790346500000001E-2</v>
      </c>
      <c r="V1727">
        <v>1.7111508999999999E-3</v>
      </c>
      <c r="W1727">
        <v>1.3744914E-2</v>
      </c>
      <c r="X1727">
        <v>8.4922450000000007E-3</v>
      </c>
      <c r="Y1727">
        <v>-0.17559523809523811</v>
      </c>
      <c r="Z1727">
        <v>4.7E-2</v>
      </c>
      <c r="AA1727">
        <v>0.115</v>
      </c>
      <c r="AB1727">
        <v>0.83799999999999997</v>
      </c>
      <c r="AC1727">
        <v>-0.46629999999999999</v>
      </c>
      <c r="AD1727" t="s">
        <v>48</v>
      </c>
      <c r="AE1727" t="s">
        <v>48</v>
      </c>
      <c r="AF1727" t="s">
        <v>48</v>
      </c>
    </row>
    <row r="1728" spans="1:32" hidden="1" outlineLevel="1" x14ac:dyDescent="0.2">
      <c r="A1728" t="s">
        <v>17222</v>
      </c>
      <c r="B1728" t="s">
        <v>17223</v>
      </c>
      <c r="C1728" t="s">
        <v>17224</v>
      </c>
      <c r="J1728" t="s">
        <v>17225</v>
      </c>
      <c r="K1728" t="s">
        <v>1204</v>
      </c>
      <c r="L1728" t="s">
        <v>1233</v>
      </c>
      <c r="M1728">
        <v>1</v>
      </c>
      <c r="P1728" s="2" t="s">
        <v>17226</v>
      </c>
      <c r="Q1728" t="s">
        <v>47</v>
      </c>
      <c r="S1728">
        <v>0.57168569999999996</v>
      </c>
      <c r="T1728">
        <v>3.4110363999999997E-2</v>
      </c>
      <c r="U1728">
        <v>0.58072566999999997</v>
      </c>
      <c r="V1728">
        <v>5.1125999999999998E-2</v>
      </c>
      <c r="W1728">
        <v>0.47384647000000002</v>
      </c>
      <c r="X1728">
        <v>1.5256802999999999E-2</v>
      </c>
      <c r="Y1728">
        <v>-4.9999999999999989E-2</v>
      </c>
      <c r="Z1728">
        <v>5.1999999999999998E-2</v>
      </c>
      <c r="AA1728">
        <v>4.7E-2</v>
      </c>
      <c r="AB1728">
        <v>0.90100000000000002</v>
      </c>
      <c r="AC1728">
        <v>5.16E-2</v>
      </c>
      <c r="AD1728" t="s">
        <v>48</v>
      </c>
      <c r="AE1728" t="s">
        <v>48</v>
      </c>
      <c r="AF1728" t="s">
        <v>48</v>
      </c>
    </row>
    <row r="1729" spans="1:32" hidden="1" outlineLevel="1" x14ac:dyDescent="0.2">
      <c r="A1729" t="s">
        <v>17227</v>
      </c>
      <c r="B1729" t="s">
        <v>17228</v>
      </c>
      <c r="C1729" t="s">
        <v>17229</v>
      </c>
      <c r="J1729" t="s">
        <v>17230</v>
      </c>
      <c r="K1729" t="s">
        <v>1204</v>
      </c>
      <c r="L1729" t="s">
        <v>1233</v>
      </c>
      <c r="M1729">
        <v>1</v>
      </c>
      <c r="P1729" s="2" t="s">
        <v>17231</v>
      </c>
      <c r="Q1729" t="s">
        <v>10258</v>
      </c>
      <c r="S1729">
        <v>2.2139108000000001E-2</v>
      </c>
      <c r="T1729">
        <v>6.5803529999999995E-4</v>
      </c>
      <c r="U1729">
        <v>1.0928668000000001E-2</v>
      </c>
      <c r="V1729">
        <v>2.6638457E-3</v>
      </c>
      <c r="W1729">
        <v>1.1844901999999999E-2</v>
      </c>
      <c r="X1729">
        <v>6.4273960000000002E-3</v>
      </c>
      <c r="Y1729">
        <v>8.9898989898989909E-2</v>
      </c>
      <c r="Z1729">
        <v>0.24199999999999999</v>
      </c>
      <c r="AA1729">
        <v>0.14199999999999999</v>
      </c>
      <c r="AB1729">
        <v>0.61499999999999999</v>
      </c>
      <c r="AC1729">
        <v>0.38179999999999997</v>
      </c>
      <c r="AD1729" t="s">
        <v>48</v>
      </c>
      <c r="AE1729" t="s">
        <v>48</v>
      </c>
      <c r="AF1729" t="s">
        <v>48</v>
      </c>
    </row>
    <row r="1730" spans="1:32" hidden="1" outlineLevel="1" x14ac:dyDescent="0.2">
      <c r="A1730" t="s">
        <v>17232</v>
      </c>
      <c r="B1730" t="s">
        <v>17233</v>
      </c>
      <c r="C1730" t="s">
        <v>17234</v>
      </c>
      <c r="J1730" t="s">
        <v>17235</v>
      </c>
      <c r="K1730" t="s">
        <v>1204</v>
      </c>
      <c r="L1730" t="s">
        <v>1233</v>
      </c>
      <c r="M1730">
        <v>1</v>
      </c>
      <c r="P1730" s="2" t="s">
        <v>17236</v>
      </c>
      <c r="Q1730" t="s">
        <v>47</v>
      </c>
      <c r="S1730">
        <v>3.4748793E-2</v>
      </c>
      <c r="T1730">
        <v>1.1396408E-3</v>
      </c>
      <c r="U1730">
        <v>1.3336895E-2</v>
      </c>
      <c r="V1730">
        <v>3.8292782999999999E-3</v>
      </c>
      <c r="W1730">
        <v>1.6708932999999999E-2</v>
      </c>
      <c r="X1730">
        <v>6.8869706999999999E-3</v>
      </c>
      <c r="Y1730">
        <v>2.1875000000000009E-2</v>
      </c>
      <c r="Z1730">
        <v>0.14000000000000001</v>
      </c>
      <c r="AA1730">
        <v>0.06</v>
      </c>
      <c r="AB1730">
        <v>0.80100000000000005</v>
      </c>
      <c r="AC1730">
        <v>0.80249999999999999</v>
      </c>
      <c r="AD1730" t="s">
        <v>48</v>
      </c>
      <c r="AE1730" t="s">
        <v>48</v>
      </c>
      <c r="AF1730" t="s">
        <v>48</v>
      </c>
    </row>
    <row r="1731" spans="1:32" hidden="1" outlineLevel="1" x14ac:dyDescent="0.2">
      <c r="A1731" t="s">
        <v>17237</v>
      </c>
      <c r="B1731" t="s">
        <v>17238</v>
      </c>
      <c r="C1731" t="s">
        <v>17239</v>
      </c>
      <c r="J1731" t="s">
        <v>17240</v>
      </c>
      <c r="K1731" t="s">
        <v>1204</v>
      </c>
      <c r="L1731" t="s">
        <v>1233</v>
      </c>
      <c r="M1731">
        <v>1</v>
      </c>
      <c r="P1731" s="2" t="s">
        <v>17241</v>
      </c>
      <c r="Q1731" t="s">
        <v>47</v>
      </c>
      <c r="S1731">
        <v>0.39441586000000001</v>
      </c>
      <c r="T1731">
        <v>1.322045E-2</v>
      </c>
      <c r="U1731">
        <v>0.20808282</v>
      </c>
      <c r="V1731">
        <v>1.2641981E-2</v>
      </c>
      <c r="W1731">
        <v>8.1138500000000002E-2</v>
      </c>
      <c r="X1731">
        <v>4.6541955000000003E-2</v>
      </c>
      <c r="Y1731">
        <v>-0.19444444444444439</v>
      </c>
      <c r="Z1731">
        <v>0.153</v>
      </c>
      <c r="AA1731">
        <v>5.7000000000000002E-2</v>
      </c>
      <c r="AB1731">
        <v>0.79100000000000004</v>
      </c>
      <c r="AC1731">
        <v>0.70960000000000001</v>
      </c>
      <c r="AD1731" t="s">
        <v>48</v>
      </c>
      <c r="AE1731" t="s">
        <v>48</v>
      </c>
      <c r="AF1731" t="s">
        <v>48</v>
      </c>
    </row>
    <row r="1732" spans="1:32" hidden="1" outlineLevel="1" x14ac:dyDescent="0.2">
      <c r="A1732" t="s">
        <v>17242</v>
      </c>
      <c r="B1732" t="s">
        <v>17243</v>
      </c>
      <c r="C1732" t="s">
        <v>17244</v>
      </c>
      <c r="J1732" t="s">
        <v>17245</v>
      </c>
      <c r="K1732" t="s">
        <v>1204</v>
      </c>
      <c r="L1732" t="s">
        <v>1233</v>
      </c>
      <c r="M1732">
        <v>1</v>
      </c>
      <c r="P1732" s="2" t="s">
        <v>17246</v>
      </c>
      <c r="Q1732" t="s">
        <v>47</v>
      </c>
      <c r="S1732">
        <v>2.7442246999999999E-2</v>
      </c>
      <c r="T1732">
        <v>8.3923340000000002E-4</v>
      </c>
      <c r="U1732">
        <v>1.5796359999999999E-2</v>
      </c>
      <c r="V1732">
        <v>3.0893209999999999E-3</v>
      </c>
      <c r="W1732">
        <v>1.2756908000000001E-2</v>
      </c>
      <c r="X1732">
        <v>6.3950316999999996E-3</v>
      </c>
      <c r="Y1732">
        <v>3.4090909090909102E-2</v>
      </c>
      <c r="Z1732">
        <v>0</v>
      </c>
      <c r="AA1732">
        <v>0.05</v>
      </c>
      <c r="AB1732">
        <v>0.95</v>
      </c>
      <c r="AC1732">
        <v>-0.29599999999999999</v>
      </c>
      <c r="AD1732" t="s">
        <v>48</v>
      </c>
      <c r="AE1732" t="s">
        <v>48</v>
      </c>
      <c r="AF1732" t="s">
        <v>48</v>
      </c>
    </row>
    <row r="1733" spans="1:32" hidden="1" outlineLevel="1" x14ac:dyDescent="0.2">
      <c r="A1733" t="s">
        <v>17247</v>
      </c>
      <c r="B1733" t="s">
        <v>17248</v>
      </c>
      <c r="C1733" t="s">
        <v>17249</v>
      </c>
      <c r="J1733" t="s">
        <v>17250</v>
      </c>
      <c r="K1733" t="s">
        <v>1204</v>
      </c>
      <c r="L1733" t="s">
        <v>1233</v>
      </c>
      <c r="M1733">
        <v>1</v>
      </c>
      <c r="P1733" s="2" t="s">
        <v>17251</v>
      </c>
      <c r="Q1733" t="s">
        <v>47</v>
      </c>
      <c r="S1733">
        <v>2.2846194E-2</v>
      </c>
      <c r="T1733">
        <v>8.0108640000000004E-4</v>
      </c>
      <c r="U1733">
        <v>1.1184863E-2</v>
      </c>
      <c r="V1733">
        <v>1.9608863999999999E-3</v>
      </c>
      <c r="W1733">
        <v>1.2452906E-2</v>
      </c>
      <c r="X1733">
        <v>6.7639859999999996E-3</v>
      </c>
      <c r="Y1733">
        <v>5.6250000000000022E-2</v>
      </c>
      <c r="Z1733">
        <v>0.25900000000000001</v>
      </c>
      <c r="AA1733">
        <v>6.6000000000000003E-2</v>
      </c>
      <c r="AB1733">
        <v>0.67500000000000004</v>
      </c>
      <c r="AC1733">
        <v>0.71809999999999996</v>
      </c>
      <c r="AD1733" t="s">
        <v>48</v>
      </c>
      <c r="AE1733" t="s">
        <v>48</v>
      </c>
      <c r="AF1733" t="s">
        <v>48</v>
      </c>
    </row>
    <row r="1734" spans="1:32" hidden="1" outlineLevel="1" x14ac:dyDescent="0.2">
      <c r="A1734" t="s">
        <v>17252</v>
      </c>
      <c r="B1734" t="s">
        <v>17253</v>
      </c>
      <c r="C1734" t="s">
        <v>17254</v>
      </c>
      <c r="J1734" t="s">
        <v>17255</v>
      </c>
      <c r="K1734" t="s">
        <v>1204</v>
      </c>
      <c r="L1734" t="s">
        <v>1233</v>
      </c>
      <c r="M1734">
        <v>1</v>
      </c>
      <c r="P1734" s="2" t="s">
        <v>17256</v>
      </c>
      <c r="Q1734" t="s">
        <v>47</v>
      </c>
      <c r="S1734">
        <v>0.2412222</v>
      </c>
      <c r="T1734">
        <v>6.4468384E-3</v>
      </c>
      <c r="U1734">
        <v>0.12727508000000001</v>
      </c>
      <c r="V1734">
        <v>1.8470341000000001E-2</v>
      </c>
      <c r="W1734">
        <v>0.16551061</v>
      </c>
      <c r="X1734">
        <v>8.5569740000000002E-3</v>
      </c>
      <c r="Y1734">
        <v>0.2857142857142857</v>
      </c>
      <c r="Z1734">
        <v>0.21</v>
      </c>
      <c r="AA1734">
        <v>7.8E-2</v>
      </c>
      <c r="AB1734">
        <v>0.71199999999999997</v>
      </c>
      <c r="AC1734">
        <v>0.82169999999999999</v>
      </c>
      <c r="AD1734" t="s">
        <v>48</v>
      </c>
      <c r="AE1734" t="s">
        <v>48</v>
      </c>
      <c r="AF1734" t="s">
        <v>48</v>
      </c>
    </row>
    <row r="1735" spans="1:32" hidden="1" outlineLevel="1" x14ac:dyDescent="0.2">
      <c r="A1735" t="s">
        <v>17257</v>
      </c>
      <c r="B1735" t="s">
        <v>17258</v>
      </c>
      <c r="C1735" t="s">
        <v>17259</v>
      </c>
      <c r="J1735" t="s">
        <v>17260</v>
      </c>
      <c r="K1735" t="s">
        <v>1204</v>
      </c>
      <c r="L1735" t="s">
        <v>1233</v>
      </c>
      <c r="M1735">
        <v>1</v>
      </c>
      <c r="P1735" s="2" t="s">
        <v>17261</v>
      </c>
      <c r="Q1735" t="s">
        <v>47</v>
      </c>
      <c r="S1735">
        <v>0.49777440000000001</v>
      </c>
      <c r="T1735">
        <v>2.425631E-2</v>
      </c>
      <c r="U1735">
        <v>0.46222725999999997</v>
      </c>
      <c r="V1735">
        <v>4.5386339999999997E-2</v>
      </c>
      <c r="W1735">
        <v>0.49627260000000001</v>
      </c>
      <c r="X1735">
        <v>9.5408520000000007E-3</v>
      </c>
      <c r="Y1735">
        <v>9.2499999999999999E-2</v>
      </c>
      <c r="Z1735">
        <v>8.3000000000000004E-2</v>
      </c>
      <c r="AA1735">
        <v>0</v>
      </c>
      <c r="AB1735">
        <v>0.91700000000000004</v>
      </c>
      <c r="AC1735">
        <v>0.76500000000000001</v>
      </c>
      <c r="AD1735" t="s">
        <v>48</v>
      </c>
      <c r="AE1735" t="s">
        <v>48</v>
      </c>
      <c r="AF1735" t="s">
        <v>48</v>
      </c>
    </row>
    <row r="1736" spans="1:32" hidden="1" outlineLevel="1" x14ac:dyDescent="0.2">
      <c r="A1736" t="s">
        <v>17262</v>
      </c>
      <c r="B1736" t="s">
        <v>17263</v>
      </c>
      <c r="C1736" t="s">
        <v>17264</v>
      </c>
      <c r="J1736" t="s">
        <v>17265</v>
      </c>
      <c r="K1736" t="s">
        <v>1204</v>
      </c>
      <c r="L1736" t="s">
        <v>1233</v>
      </c>
      <c r="M1736">
        <v>1</v>
      </c>
      <c r="P1736" s="2" t="s">
        <v>17266</v>
      </c>
      <c r="Q1736" t="s">
        <v>47</v>
      </c>
      <c r="S1736">
        <v>2.3081890000000001E-2</v>
      </c>
      <c r="T1736">
        <v>7.0571900000000005E-4</v>
      </c>
      <c r="U1736">
        <v>1.0160086E-2</v>
      </c>
      <c r="V1736">
        <v>9.3882060000000003E-4</v>
      </c>
      <c r="W1736">
        <v>1.2528907000000001E-2</v>
      </c>
      <c r="X1736">
        <v>6.8092960000000003E-3</v>
      </c>
      <c r="Y1736">
        <v>0.16636363636363641</v>
      </c>
      <c r="Z1736">
        <v>0.14199999999999999</v>
      </c>
      <c r="AA1736">
        <v>0.151</v>
      </c>
      <c r="AB1736">
        <v>0.70599999999999996</v>
      </c>
      <c r="AC1736">
        <v>7.7200000000000005E-2</v>
      </c>
      <c r="AD1736" t="s">
        <v>48</v>
      </c>
      <c r="AE1736" t="s">
        <v>48</v>
      </c>
      <c r="AF1736" t="s">
        <v>48</v>
      </c>
    </row>
    <row r="1737" spans="1:32" hidden="1" outlineLevel="1" x14ac:dyDescent="0.2">
      <c r="A1737" t="s">
        <v>17267</v>
      </c>
      <c r="B1737" t="s">
        <v>17268</v>
      </c>
      <c r="C1737" t="s">
        <v>17269</v>
      </c>
      <c r="J1737" t="s">
        <v>17270</v>
      </c>
      <c r="K1737" t="s">
        <v>1204</v>
      </c>
      <c r="L1737" t="s">
        <v>1233</v>
      </c>
      <c r="M1737">
        <v>1</v>
      </c>
      <c r="P1737" s="2" t="s">
        <v>17271</v>
      </c>
      <c r="Q1737" t="s">
        <v>47</v>
      </c>
      <c r="S1737">
        <v>8.6373480000000002E-2</v>
      </c>
      <c r="T1737">
        <v>2.3460388000000002E-3</v>
      </c>
      <c r="U1737">
        <v>1.7845914000000001E-2</v>
      </c>
      <c r="V1737">
        <v>2.9783275E-3</v>
      </c>
      <c r="W1737">
        <v>2.6186979999999999E-2</v>
      </c>
      <c r="X1737">
        <v>1.0472947999999999E-2</v>
      </c>
      <c r="Y1737">
        <v>0.50000000000000011</v>
      </c>
      <c r="Z1737">
        <v>0.17799999999999999</v>
      </c>
      <c r="AA1737">
        <v>0.14399999999999999</v>
      </c>
      <c r="AB1737">
        <v>0.67800000000000005</v>
      </c>
      <c r="AC1737">
        <v>0.25650000000000001</v>
      </c>
      <c r="AD1737" t="s">
        <v>48</v>
      </c>
      <c r="AE1737" t="s">
        <v>48</v>
      </c>
      <c r="AF1737" t="s">
        <v>48</v>
      </c>
    </row>
    <row r="1738" spans="1:32" hidden="1" outlineLevel="1" x14ac:dyDescent="0.2">
      <c r="A1738" t="s">
        <v>17272</v>
      </c>
      <c r="B1738" t="s">
        <v>17273</v>
      </c>
      <c r="C1738" t="s">
        <v>17264</v>
      </c>
      <c r="J1738" t="s">
        <v>17274</v>
      </c>
      <c r="K1738" t="s">
        <v>1204</v>
      </c>
      <c r="L1738" t="s">
        <v>1233</v>
      </c>
      <c r="M1738">
        <v>1</v>
      </c>
      <c r="P1738" s="2" t="s">
        <v>17275</v>
      </c>
      <c r="Q1738" t="s">
        <v>47</v>
      </c>
      <c r="S1738">
        <v>2.5910228E-2</v>
      </c>
      <c r="T1738">
        <v>1.0156631E-3</v>
      </c>
      <c r="U1738">
        <v>1.6137952000000001E-2</v>
      </c>
      <c r="V1738">
        <v>1.4614153000000001E-3</v>
      </c>
      <c r="W1738">
        <v>1.5340924000000001E-2</v>
      </c>
      <c r="X1738">
        <v>6.7057298E-3</v>
      </c>
      <c r="Y1738">
        <v>9.6969696969696983E-2</v>
      </c>
      <c r="Z1738">
        <v>8.5999999999999993E-2</v>
      </c>
      <c r="AA1738">
        <v>4.3999999999999997E-2</v>
      </c>
      <c r="AB1738">
        <v>0.87</v>
      </c>
      <c r="AC1738">
        <v>0.81259999999999999</v>
      </c>
      <c r="AD1738" t="s">
        <v>48</v>
      </c>
      <c r="AE1738" t="s">
        <v>48</v>
      </c>
      <c r="AF1738" t="s">
        <v>48</v>
      </c>
    </row>
    <row r="1739" spans="1:32" hidden="1" outlineLevel="1" x14ac:dyDescent="0.2">
      <c r="A1739" t="s">
        <v>17276</v>
      </c>
      <c r="B1739" t="s">
        <v>17277</v>
      </c>
      <c r="C1739" t="s">
        <v>13244</v>
      </c>
      <c r="J1739" t="s">
        <v>17278</v>
      </c>
      <c r="K1739" t="s">
        <v>1204</v>
      </c>
      <c r="L1739" t="s">
        <v>1233</v>
      </c>
      <c r="M1739">
        <v>1</v>
      </c>
      <c r="P1739" s="2" t="s">
        <v>17279</v>
      </c>
      <c r="Q1739" t="s">
        <v>47</v>
      </c>
      <c r="Y1739" t="s">
        <v>48</v>
      </c>
      <c r="Z1739" t="s">
        <v>48</v>
      </c>
      <c r="AA1739" t="s">
        <v>48</v>
      </c>
      <c r="AB1739" t="s">
        <v>48</v>
      </c>
      <c r="AC1739" t="s">
        <v>48</v>
      </c>
      <c r="AD1739" t="s">
        <v>48</v>
      </c>
      <c r="AE1739" t="s">
        <v>48</v>
      </c>
      <c r="AF1739" t="s">
        <v>48</v>
      </c>
    </row>
    <row r="1740" spans="1:32" hidden="1" outlineLevel="1" x14ac:dyDescent="0.2">
      <c r="A1740" t="s">
        <v>17280</v>
      </c>
      <c r="B1740" t="s">
        <v>17281</v>
      </c>
      <c r="C1740" t="s">
        <v>17282</v>
      </c>
      <c r="J1740" t="s">
        <v>17283</v>
      </c>
      <c r="K1740" t="s">
        <v>1204</v>
      </c>
      <c r="L1740" t="s">
        <v>1233</v>
      </c>
      <c r="M1740">
        <v>1</v>
      </c>
      <c r="P1740" s="2" t="s">
        <v>17284</v>
      </c>
      <c r="Q1740" t="s">
        <v>47</v>
      </c>
      <c r="S1740">
        <v>0.60203859999999998</v>
      </c>
      <c r="T1740">
        <v>3.2316983000000001E-2</v>
      </c>
      <c r="U1740">
        <v>0.54278800000000005</v>
      </c>
      <c r="V1740">
        <v>5.2944972999999999E-2</v>
      </c>
      <c r="W1740">
        <v>0.5588244</v>
      </c>
      <c r="X1740">
        <v>9.9033339999999997E-3</v>
      </c>
      <c r="Y1740">
        <v>0.47499999999999998</v>
      </c>
      <c r="Z1740">
        <v>0.25600000000000001</v>
      </c>
      <c r="AA1740">
        <v>7.0000000000000007E-2</v>
      </c>
      <c r="AB1740">
        <v>0.67400000000000004</v>
      </c>
      <c r="AC1740">
        <v>0.88500000000000001</v>
      </c>
      <c r="AD1740" t="s">
        <v>48</v>
      </c>
      <c r="AE1740" t="s">
        <v>48</v>
      </c>
      <c r="AF1740" t="s">
        <v>48</v>
      </c>
    </row>
    <row r="1741" spans="1:32" hidden="1" outlineLevel="1" x14ac:dyDescent="0.2">
      <c r="A1741" t="s">
        <v>17285</v>
      </c>
      <c r="B1741" t="s">
        <v>17286</v>
      </c>
      <c r="C1741" t="s">
        <v>17287</v>
      </c>
      <c r="J1741" t="s">
        <v>17288</v>
      </c>
      <c r="K1741" t="s">
        <v>1204</v>
      </c>
      <c r="L1741" t="s">
        <v>1233</v>
      </c>
      <c r="M1741">
        <v>1</v>
      </c>
      <c r="P1741" s="2" t="s">
        <v>17289</v>
      </c>
      <c r="Q1741" t="s">
        <v>47</v>
      </c>
      <c r="S1741">
        <v>7.8459570000000006E-2</v>
      </c>
      <c r="T1741">
        <v>1.2302399E-3</v>
      </c>
      <c r="U1741">
        <v>1.4088398E-2</v>
      </c>
      <c r="V1741">
        <v>4.2917514E-3</v>
      </c>
      <c r="W1741">
        <v>3.2799274000000003E-2</v>
      </c>
      <c r="X1741">
        <v>6.6345283000000003E-3</v>
      </c>
      <c r="Y1741">
        <v>4.4415584415584422E-2</v>
      </c>
      <c r="Z1741">
        <v>6.8000000000000005E-2</v>
      </c>
      <c r="AA1741">
        <v>6.9000000000000006E-2</v>
      </c>
      <c r="AB1741">
        <v>0.86299999999999999</v>
      </c>
      <c r="AC1741">
        <v>-2.58E-2</v>
      </c>
      <c r="AD1741" t="s">
        <v>48</v>
      </c>
      <c r="AE1741" t="s">
        <v>48</v>
      </c>
      <c r="AF1741" t="s">
        <v>48</v>
      </c>
    </row>
    <row r="1742" spans="1:32" hidden="1" outlineLevel="1" x14ac:dyDescent="0.2">
      <c r="A1742" t="s">
        <v>17290</v>
      </c>
      <c r="B1742" t="s">
        <v>17291</v>
      </c>
      <c r="C1742" t="s">
        <v>17292</v>
      </c>
      <c r="J1742" t="s">
        <v>17293</v>
      </c>
      <c r="K1742" t="s">
        <v>1204</v>
      </c>
      <c r="L1742" t="s">
        <v>1233</v>
      </c>
      <c r="M1742">
        <v>1</v>
      </c>
      <c r="P1742" s="2" t="s">
        <v>17294</v>
      </c>
      <c r="Q1742" t="s">
        <v>47</v>
      </c>
      <c r="S1742">
        <v>2.5674534999999998E-2</v>
      </c>
      <c r="T1742">
        <v>1.0108948000000001E-3</v>
      </c>
      <c r="U1742">
        <v>1.5728042000000001E-2</v>
      </c>
      <c r="V1742">
        <v>3.4038028999999999E-3</v>
      </c>
      <c r="W1742">
        <v>1.2262904999999999E-2</v>
      </c>
      <c r="X1742">
        <v>7.6896079999999997E-3</v>
      </c>
      <c r="Y1742">
        <v>0.24805194805194811</v>
      </c>
      <c r="Z1742">
        <v>0.13100000000000001</v>
      </c>
      <c r="AA1742">
        <v>0</v>
      </c>
      <c r="AB1742">
        <v>0.86899999999999999</v>
      </c>
      <c r="AC1742">
        <v>0.92130000000000001</v>
      </c>
      <c r="AD1742" t="s">
        <v>48</v>
      </c>
      <c r="AE1742" t="s">
        <v>48</v>
      </c>
      <c r="AF1742" t="s">
        <v>48</v>
      </c>
    </row>
    <row r="1743" spans="1:32" hidden="1" outlineLevel="1" x14ac:dyDescent="0.2">
      <c r="A1743" t="s">
        <v>17295</v>
      </c>
      <c r="B1743" t="s">
        <v>17296</v>
      </c>
      <c r="C1743" t="s">
        <v>17297</v>
      </c>
      <c r="J1743" t="s">
        <v>17298</v>
      </c>
      <c r="K1743" t="s">
        <v>1204</v>
      </c>
      <c r="L1743" t="s">
        <v>1233</v>
      </c>
      <c r="M1743">
        <v>1</v>
      </c>
      <c r="P1743" s="2" t="s">
        <v>17299</v>
      </c>
      <c r="Q1743" t="s">
        <v>47</v>
      </c>
      <c r="S1743">
        <v>3.7341439999999997E-2</v>
      </c>
      <c r="T1743">
        <v>6.3419340000000005E-4</v>
      </c>
      <c r="U1743">
        <v>1.0194244999999999E-2</v>
      </c>
      <c r="V1743">
        <v>1.3689207000000001E-3</v>
      </c>
      <c r="W1743">
        <v>2.0708187999999999E-2</v>
      </c>
      <c r="X1743">
        <v>5.9257475999999996E-3</v>
      </c>
      <c r="Y1743">
        <v>0.34765625</v>
      </c>
      <c r="Z1743">
        <v>0.38200000000000001</v>
      </c>
      <c r="AA1743">
        <v>0</v>
      </c>
      <c r="AB1743">
        <v>0.61799999999999999</v>
      </c>
      <c r="AC1743">
        <v>0.91869999999999996</v>
      </c>
      <c r="AD1743" t="s">
        <v>48</v>
      </c>
      <c r="AE1743" t="s">
        <v>48</v>
      </c>
      <c r="AF1743" t="s">
        <v>48</v>
      </c>
    </row>
    <row r="1744" spans="1:32" hidden="1" outlineLevel="1" x14ac:dyDescent="0.2">
      <c r="A1744" t="s">
        <v>17300</v>
      </c>
      <c r="B1744" t="s">
        <v>17301</v>
      </c>
      <c r="C1744" t="s">
        <v>17302</v>
      </c>
      <c r="J1744" t="s">
        <v>17303</v>
      </c>
      <c r="K1744" t="s">
        <v>16411</v>
      </c>
      <c r="L1744" t="s">
        <v>1263</v>
      </c>
      <c r="M1744">
        <v>227</v>
      </c>
      <c r="P1744" s="2" t="s">
        <v>17304</v>
      </c>
      <c r="Q1744" t="s">
        <v>10060</v>
      </c>
      <c r="S1744">
        <v>1.4765122E-2</v>
      </c>
      <c r="T1744">
        <v>5.6982039999999999E-4</v>
      </c>
      <c r="U1744">
        <v>1.0177165E-2</v>
      </c>
      <c r="V1744">
        <v>1.0683131E-3</v>
      </c>
      <c r="W1744">
        <v>8.9378849999999996E-3</v>
      </c>
      <c r="X1744">
        <v>6.2332096999999998E-3</v>
      </c>
      <c r="Y1744">
        <v>0.375</v>
      </c>
      <c r="Z1744">
        <v>0.441</v>
      </c>
      <c r="AA1744">
        <v>0</v>
      </c>
      <c r="AB1744">
        <v>0.55900000000000005</v>
      </c>
      <c r="AC1744">
        <v>0.78449999999999998</v>
      </c>
      <c r="AD1744" t="s">
        <v>48</v>
      </c>
      <c r="AE1744" t="s">
        <v>48</v>
      </c>
      <c r="AF1744" t="s">
        <v>48</v>
      </c>
    </row>
    <row r="1745" spans="1:32" hidden="1" outlineLevel="1" x14ac:dyDescent="0.2">
      <c r="A1745" t="s">
        <v>17305</v>
      </c>
      <c r="B1745" t="s">
        <v>17306</v>
      </c>
      <c r="C1745" t="s">
        <v>17307</v>
      </c>
      <c r="J1745" t="s">
        <v>17308</v>
      </c>
      <c r="K1745" t="s">
        <v>16411</v>
      </c>
      <c r="L1745" t="s">
        <v>1263</v>
      </c>
      <c r="M1745">
        <v>18</v>
      </c>
      <c r="P1745" s="2" t="s">
        <v>17309</v>
      </c>
      <c r="Q1745" t="s">
        <v>47</v>
      </c>
      <c r="S1745">
        <v>0.14950263999999999</v>
      </c>
      <c r="T1745">
        <v>3.7002563E-3</v>
      </c>
      <c r="U1745">
        <v>2.4541125E-2</v>
      </c>
      <c r="V1745">
        <v>1.5154205E-2</v>
      </c>
      <c r="W1745">
        <v>5.9646879999999999E-2</v>
      </c>
      <c r="X1745">
        <v>1.0602405000000001E-2</v>
      </c>
      <c r="Y1745">
        <v>0.15</v>
      </c>
      <c r="Z1745">
        <v>9.2999999999999999E-2</v>
      </c>
      <c r="AA1745">
        <v>0.20399999999999999</v>
      </c>
      <c r="AB1745">
        <v>0.70299999999999996</v>
      </c>
      <c r="AC1745">
        <v>-0.5423</v>
      </c>
      <c r="AD1745" t="s">
        <v>48</v>
      </c>
      <c r="AE1745" t="s">
        <v>48</v>
      </c>
      <c r="AF1745" t="s">
        <v>48</v>
      </c>
    </row>
    <row r="1746" spans="1:32" hidden="1" outlineLevel="1" x14ac:dyDescent="0.2">
      <c r="A1746" t="s">
        <v>17310</v>
      </c>
      <c r="B1746" t="s">
        <v>17311</v>
      </c>
      <c r="C1746" t="s">
        <v>17312</v>
      </c>
      <c r="J1746" t="s">
        <v>17313</v>
      </c>
      <c r="K1746" t="s">
        <v>16411</v>
      </c>
      <c r="L1746" t="s">
        <v>1263</v>
      </c>
      <c r="M1746">
        <v>3</v>
      </c>
      <c r="P1746" s="2" t="s">
        <v>17314</v>
      </c>
      <c r="Q1746" t="s">
        <v>47</v>
      </c>
      <c r="S1746">
        <v>0.25462921999999999</v>
      </c>
      <c r="T1746">
        <v>6.4849853999999997E-3</v>
      </c>
      <c r="U1746">
        <v>0.30866357999999999</v>
      </c>
      <c r="V1746">
        <v>3.5702933000000001E-3</v>
      </c>
      <c r="W1746">
        <v>7.8086719999999998E-2</v>
      </c>
      <c r="X1746">
        <v>7.3012349999999997E-3</v>
      </c>
      <c r="Y1746">
        <v>-0.05</v>
      </c>
      <c r="Z1746">
        <v>7.9000000000000001E-2</v>
      </c>
      <c r="AA1746">
        <v>0.10199999999999999</v>
      </c>
      <c r="AB1746">
        <v>0.81899999999999995</v>
      </c>
      <c r="AC1746">
        <v>-0.68710000000000004</v>
      </c>
      <c r="AD1746" t="s">
        <v>48</v>
      </c>
      <c r="AE1746" t="s">
        <v>48</v>
      </c>
      <c r="AF1746" t="s">
        <v>48</v>
      </c>
    </row>
    <row r="1747" spans="1:32" hidden="1" outlineLevel="1" x14ac:dyDescent="0.2">
      <c r="A1747" t="s">
        <v>17315</v>
      </c>
      <c r="B1747" t="s">
        <v>17316</v>
      </c>
      <c r="C1747" t="s">
        <v>16660</v>
      </c>
      <c r="J1747" t="s">
        <v>17317</v>
      </c>
      <c r="K1747" t="s">
        <v>16411</v>
      </c>
      <c r="L1747" t="s">
        <v>1263</v>
      </c>
      <c r="M1747">
        <v>-26</v>
      </c>
      <c r="P1747" s="2" t="s">
        <v>17318</v>
      </c>
      <c r="Q1747" t="s">
        <v>10021</v>
      </c>
      <c r="S1747">
        <v>2.1432023000000001E-2</v>
      </c>
      <c r="T1747">
        <v>8.2969665999999996E-4</v>
      </c>
      <c r="U1747">
        <v>1.3268576000000001E-2</v>
      </c>
      <c r="V1747">
        <v>2.1458757E-3</v>
      </c>
      <c r="W1747">
        <v>1.1692902E-2</v>
      </c>
      <c r="X1747">
        <v>6.7316214999999999E-3</v>
      </c>
      <c r="Y1747">
        <v>0.1875</v>
      </c>
      <c r="Z1747">
        <v>0.14899999999999999</v>
      </c>
      <c r="AA1747">
        <v>0</v>
      </c>
      <c r="AB1747">
        <v>0.85099999999999998</v>
      </c>
      <c r="AC1747">
        <v>0.70960000000000001</v>
      </c>
      <c r="AD1747" t="s">
        <v>48</v>
      </c>
      <c r="AE1747" t="s">
        <v>48</v>
      </c>
      <c r="AF1747" t="s">
        <v>48</v>
      </c>
    </row>
    <row r="1748" spans="1:32" hidden="1" outlineLevel="1" x14ac:dyDescent="0.2">
      <c r="A1748" t="s">
        <v>17319</v>
      </c>
      <c r="B1748" t="s">
        <v>17320</v>
      </c>
      <c r="C1748" t="s">
        <v>17321</v>
      </c>
      <c r="J1748" t="s">
        <v>17322</v>
      </c>
      <c r="K1748" t="s">
        <v>16415</v>
      </c>
      <c r="L1748" t="s">
        <v>1263</v>
      </c>
      <c r="M1748">
        <v>146</v>
      </c>
      <c r="P1748" s="2" t="s">
        <v>17323</v>
      </c>
      <c r="Q1748" t="s">
        <v>47</v>
      </c>
      <c r="S1748">
        <v>9.8015280000000003E-3</v>
      </c>
      <c r="T1748">
        <v>6.7234040000000003E-4</v>
      </c>
      <c r="U1748">
        <v>1.1065304999999999E-2</v>
      </c>
      <c r="V1748">
        <v>1.9423875E-3</v>
      </c>
      <c r="W1748">
        <v>7.3798754999999999E-3</v>
      </c>
      <c r="X1748">
        <v>6.1943720000000001E-3</v>
      </c>
      <c r="Y1748">
        <v>0.18888888888888891</v>
      </c>
      <c r="Z1748">
        <v>0.182</v>
      </c>
      <c r="AA1748">
        <v>6.2E-2</v>
      </c>
      <c r="AB1748">
        <v>0.75600000000000001</v>
      </c>
      <c r="AC1748">
        <v>0.8115</v>
      </c>
      <c r="AD1748" t="s">
        <v>48</v>
      </c>
      <c r="AE1748" t="s">
        <v>48</v>
      </c>
      <c r="AF1748" t="s">
        <v>48</v>
      </c>
    </row>
    <row r="1749" spans="1:32" hidden="1" outlineLevel="1" x14ac:dyDescent="0.2">
      <c r="A1749" t="s">
        <v>17324</v>
      </c>
      <c r="B1749" t="s">
        <v>17325</v>
      </c>
      <c r="C1749" t="s">
        <v>17326</v>
      </c>
      <c r="J1749" t="s">
        <v>17327</v>
      </c>
      <c r="K1749" t="s">
        <v>16415</v>
      </c>
      <c r="L1749" t="s">
        <v>1263</v>
      </c>
      <c r="M1749">
        <v>27</v>
      </c>
      <c r="P1749" s="2" t="s">
        <v>17328</v>
      </c>
      <c r="Q1749" t="s">
        <v>47</v>
      </c>
      <c r="S1749">
        <v>8.4790690000000002E-2</v>
      </c>
      <c r="T1749">
        <v>2.0694733000000002E-3</v>
      </c>
      <c r="U1749">
        <v>2.1125201E-2</v>
      </c>
      <c r="V1749">
        <v>2.2291208000000001E-3</v>
      </c>
      <c r="W1749">
        <v>3.3790905000000003E-2</v>
      </c>
      <c r="X1749">
        <v>9.0748040000000006E-3</v>
      </c>
      <c r="Y1749">
        <v>0.1742955874534822</v>
      </c>
      <c r="Z1749">
        <v>9.0999999999999998E-2</v>
      </c>
      <c r="AA1749">
        <v>4.9000000000000002E-2</v>
      </c>
      <c r="AB1749">
        <v>0.86</v>
      </c>
      <c r="AC1749">
        <v>0.81489999999999996</v>
      </c>
      <c r="AD1749" t="s">
        <v>48</v>
      </c>
      <c r="AE1749" t="s">
        <v>48</v>
      </c>
      <c r="AF1749" t="s">
        <v>48</v>
      </c>
    </row>
    <row r="1750" spans="1:32" hidden="1" outlineLevel="1" x14ac:dyDescent="0.2">
      <c r="A1750" t="s">
        <v>17329</v>
      </c>
      <c r="B1750" t="s">
        <v>17330</v>
      </c>
      <c r="C1750" t="s">
        <v>17249</v>
      </c>
      <c r="J1750" t="s">
        <v>17331</v>
      </c>
      <c r="K1750" t="s">
        <v>16419</v>
      </c>
      <c r="L1750" t="s">
        <v>1263</v>
      </c>
      <c r="M1750">
        <v>10</v>
      </c>
      <c r="P1750" s="2" t="s">
        <v>17332</v>
      </c>
      <c r="Q1750" t="s">
        <v>47</v>
      </c>
      <c r="S1750">
        <v>6.2631740000000005E-2</v>
      </c>
      <c r="T1750">
        <v>1.1634827E-3</v>
      </c>
      <c r="U1750">
        <v>1.1936366E-2</v>
      </c>
      <c r="V1750">
        <v>1.3546381E-2</v>
      </c>
      <c r="W1750">
        <v>2.5671329999999999E-2</v>
      </c>
      <c r="X1750">
        <v>6.168481E-3</v>
      </c>
      <c r="Y1750">
        <v>0.140625</v>
      </c>
      <c r="Z1750">
        <v>0</v>
      </c>
      <c r="AA1750">
        <v>0</v>
      </c>
      <c r="AB1750">
        <v>1</v>
      </c>
      <c r="AC1750">
        <v>0</v>
      </c>
      <c r="AD1750" t="s">
        <v>48</v>
      </c>
      <c r="AE1750" t="s">
        <v>48</v>
      </c>
      <c r="AF1750" t="s">
        <v>48</v>
      </c>
    </row>
    <row r="1751" spans="1:32" hidden="1" outlineLevel="1" x14ac:dyDescent="0.2">
      <c r="A1751" t="s">
        <v>17333</v>
      </c>
      <c r="B1751" t="s">
        <v>17334</v>
      </c>
      <c r="C1751" t="s">
        <v>17335</v>
      </c>
      <c r="J1751" t="s">
        <v>17336</v>
      </c>
      <c r="K1751" t="s">
        <v>16419</v>
      </c>
      <c r="L1751" t="s">
        <v>1263</v>
      </c>
      <c r="M1751">
        <v>12</v>
      </c>
      <c r="P1751" s="2" t="s">
        <v>17337</v>
      </c>
      <c r="Q1751" t="s">
        <v>47</v>
      </c>
      <c r="S1751">
        <v>0.38274570000000002</v>
      </c>
      <c r="T1751">
        <v>1.7674842999999999E-2</v>
      </c>
      <c r="U1751">
        <v>0.28823510000000002</v>
      </c>
      <c r="V1751">
        <v>1.3144426000000001E-2</v>
      </c>
      <c r="W1751">
        <v>0.36021477000000002</v>
      </c>
      <c r="X1751">
        <v>1.0990778E-2</v>
      </c>
      <c r="Y1751">
        <v>0.37222222222222218</v>
      </c>
      <c r="Z1751">
        <v>0.11799999999999999</v>
      </c>
      <c r="AA1751">
        <v>4.3999999999999997E-2</v>
      </c>
      <c r="AB1751">
        <v>0.83799999999999997</v>
      </c>
      <c r="AC1751">
        <v>0.59309999999999996</v>
      </c>
      <c r="AD1751" t="s">
        <v>48</v>
      </c>
      <c r="AE1751" t="s">
        <v>48</v>
      </c>
      <c r="AF1751" t="s">
        <v>48</v>
      </c>
    </row>
    <row r="1752" spans="1:32" hidden="1" outlineLevel="1" x14ac:dyDescent="0.2">
      <c r="A1752" t="s">
        <v>17338</v>
      </c>
      <c r="B1752" t="s">
        <v>17339</v>
      </c>
      <c r="C1752" t="s">
        <v>17340</v>
      </c>
      <c r="J1752" t="s">
        <v>17341</v>
      </c>
      <c r="K1752" t="s">
        <v>16423</v>
      </c>
      <c r="L1752" t="s">
        <v>1263</v>
      </c>
      <c r="M1752">
        <v>18</v>
      </c>
      <c r="P1752" s="2" t="s">
        <v>17342</v>
      </c>
      <c r="Q1752" t="s">
        <v>47</v>
      </c>
      <c r="S1752">
        <v>1.2000589000000001E-2</v>
      </c>
      <c r="T1752">
        <v>5.5313110000000003E-4</v>
      </c>
      <c r="U1752">
        <v>1.0706633E-2</v>
      </c>
      <c r="V1752">
        <v>1.7666476999999999E-3</v>
      </c>
      <c r="W1752">
        <v>8.6148830000000003E-3</v>
      </c>
      <c r="X1752">
        <v>6.2720470000000002E-3</v>
      </c>
      <c r="Y1752">
        <v>0.3571428571428571</v>
      </c>
      <c r="Z1752">
        <v>0.20200000000000001</v>
      </c>
      <c r="AA1752">
        <v>0</v>
      </c>
      <c r="AB1752">
        <v>0.79800000000000004</v>
      </c>
      <c r="AC1752">
        <v>0.4199</v>
      </c>
      <c r="AD1752" t="s">
        <v>48</v>
      </c>
      <c r="AE1752" t="s">
        <v>48</v>
      </c>
      <c r="AF1752" t="s">
        <v>48</v>
      </c>
    </row>
    <row r="1753" spans="1:32" hidden="1" outlineLevel="1" x14ac:dyDescent="0.2">
      <c r="A1753" t="s">
        <v>17343</v>
      </c>
      <c r="B1753" t="s">
        <v>17344</v>
      </c>
      <c r="C1753" t="s">
        <v>16768</v>
      </c>
      <c r="J1753" t="s">
        <v>17345</v>
      </c>
      <c r="K1753" t="s">
        <v>16423</v>
      </c>
      <c r="L1753" t="s">
        <v>1263</v>
      </c>
      <c r="M1753">
        <v>-28</v>
      </c>
      <c r="P1753" s="2" t="s">
        <v>17346</v>
      </c>
      <c r="Q1753" t="s">
        <v>47</v>
      </c>
      <c r="S1753">
        <v>0.47473195000000001</v>
      </c>
      <c r="T1753">
        <v>1.7674842999999999E-2</v>
      </c>
      <c r="U1753">
        <v>0.39026237000000003</v>
      </c>
      <c r="V1753">
        <v>9.9154250000000003E-3</v>
      </c>
      <c r="W1753">
        <v>0.46173861999999999</v>
      </c>
      <c r="X1753">
        <v>1.01363575E-2</v>
      </c>
      <c r="Y1753">
        <v>0.16666666666666671</v>
      </c>
      <c r="Z1753">
        <v>0</v>
      </c>
      <c r="AA1753">
        <v>0.32100000000000001</v>
      </c>
      <c r="AB1753">
        <v>0.67900000000000005</v>
      </c>
      <c r="AC1753">
        <v>-0.92090000000000005</v>
      </c>
      <c r="AD1753" t="s">
        <v>48</v>
      </c>
      <c r="AE1753" t="s">
        <v>48</v>
      </c>
      <c r="AF1753" t="s">
        <v>48</v>
      </c>
    </row>
    <row r="1754" spans="1:32" hidden="1" outlineLevel="1" x14ac:dyDescent="0.2">
      <c r="A1754" t="s">
        <v>17347</v>
      </c>
      <c r="B1754" t="s">
        <v>17348</v>
      </c>
      <c r="C1754" t="s">
        <v>17349</v>
      </c>
      <c r="J1754" t="s">
        <v>17350</v>
      </c>
      <c r="K1754" t="s">
        <v>16437</v>
      </c>
      <c r="L1754" t="s">
        <v>1263</v>
      </c>
      <c r="M1754">
        <v>2</v>
      </c>
      <c r="P1754" s="2" t="s">
        <v>17351</v>
      </c>
      <c r="Q1754" t="s">
        <v>47</v>
      </c>
      <c r="S1754">
        <v>1.1812098E-2</v>
      </c>
      <c r="T1754">
        <v>5.7935715000000001E-4</v>
      </c>
      <c r="U1754">
        <v>1.0177165E-2</v>
      </c>
      <c r="V1754">
        <v>1.2024303000000001E-3</v>
      </c>
      <c r="W1754">
        <v>8.5388819999999994E-3</v>
      </c>
      <c r="X1754">
        <v>6.6668926999999996E-3</v>
      </c>
      <c r="Y1754">
        <v>-5.2727272727272727E-2</v>
      </c>
      <c r="Z1754">
        <v>6.3E-2</v>
      </c>
      <c r="AA1754">
        <v>0</v>
      </c>
      <c r="AB1754">
        <v>0.93700000000000006</v>
      </c>
      <c r="AC1754">
        <v>0.36120000000000002</v>
      </c>
      <c r="AD1754" t="s">
        <v>48</v>
      </c>
      <c r="AE1754" t="s">
        <v>48</v>
      </c>
      <c r="AF1754" t="s">
        <v>48</v>
      </c>
    </row>
    <row r="1755" spans="1:32" hidden="1" outlineLevel="1" x14ac:dyDescent="0.2">
      <c r="A1755" t="s">
        <v>17352</v>
      </c>
      <c r="B1755" t="s">
        <v>17353</v>
      </c>
      <c r="C1755" t="s">
        <v>17354</v>
      </c>
      <c r="J1755" t="s">
        <v>17355</v>
      </c>
      <c r="K1755" t="s">
        <v>16442</v>
      </c>
      <c r="L1755" t="s">
        <v>1263</v>
      </c>
      <c r="M1755">
        <v>11</v>
      </c>
      <c r="P1755" s="2" t="s">
        <v>17356</v>
      </c>
      <c r="Q1755" t="s">
        <v>47</v>
      </c>
      <c r="S1755">
        <v>1.1749268E-2</v>
      </c>
      <c r="T1755">
        <v>5.4121020000000004E-4</v>
      </c>
      <c r="U1755">
        <v>1.0143006E-2</v>
      </c>
      <c r="V1755">
        <v>8.46326E-4</v>
      </c>
      <c r="W1755">
        <v>8.0068789999999997E-3</v>
      </c>
      <c r="X1755">
        <v>6.7057298E-3</v>
      </c>
      <c r="Y1755">
        <v>6.25E-2</v>
      </c>
      <c r="Z1755">
        <v>0.107</v>
      </c>
      <c r="AA1755">
        <v>2.8000000000000001E-2</v>
      </c>
      <c r="AB1755">
        <v>0.86499999999999999</v>
      </c>
      <c r="AC1755">
        <v>0.62270000000000003</v>
      </c>
      <c r="AD1755" t="s">
        <v>48</v>
      </c>
      <c r="AE1755" t="s">
        <v>48</v>
      </c>
      <c r="AF1755" t="s">
        <v>48</v>
      </c>
    </row>
    <row r="1756" spans="1:32" hidden="1" outlineLevel="1" x14ac:dyDescent="0.2">
      <c r="A1756" t="s">
        <v>17357</v>
      </c>
      <c r="B1756" t="s">
        <v>17358</v>
      </c>
      <c r="C1756" t="s">
        <v>17359</v>
      </c>
      <c r="J1756" t="s">
        <v>17360</v>
      </c>
      <c r="K1756" t="s">
        <v>16467</v>
      </c>
      <c r="L1756" t="s">
        <v>1263</v>
      </c>
      <c r="M1756">
        <v>28</v>
      </c>
      <c r="P1756" s="2" t="s">
        <v>17361</v>
      </c>
      <c r="Q1756" t="s">
        <v>10132</v>
      </c>
      <c r="S1756">
        <v>8.9847339999999994E-3</v>
      </c>
      <c r="T1756">
        <v>4.3630600000000002E-4</v>
      </c>
      <c r="U1756">
        <v>1.0040528E-2</v>
      </c>
      <c r="V1756">
        <v>1.4336669E-3</v>
      </c>
      <c r="W1756">
        <v>8.0828800000000006E-3</v>
      </c>
      <c r="X1756">
        <v>5.9128017000000003E-3</v>
      </c>
      <c r="Y1756">
        <v>0.25</v>
      </c>
      <c r="Z1756">
        <v>0.19800000000000001</v>
      </c>
      <c r="AA1756">
        <v>0</v>
      </c>
      <c r="AB1756">
        <v>0.80200000000000005</v>
      </c>
      <c r="AC1756">
        <v>0.49390000000000001</v>
      </c>
      <c r="AD1756" t="s">
        <v>48</v>
      </c>
      <c r="AE1756" t="s">
        <v>48</v>
      </c>
      <c r="AF1756" t="s">
        <v>48</v>
      </c>
    </row>
    <row r="1757" spans="1:32" hidden="1" outlineLevel="1" x14ac:dyDescent="0.2">
      <c r="A1757" t="s">
        <v>17362</v>
      </c>
      <c r="B1757" t="s">
        <v>17363</v>
      </c>
      <c r="C1757" t="s">
        <v>17364</v>
      </c>
      <c r="J1757" t="s">
        <v>17365</v>
      </c>
      <c r="K1757" t="s">
        <v>16467</v>
      </c>
      <c r="L1757" t="s">
        <v>1263</v>
      </c>
      <c r="M1757">
        <v>1</v>
      </c>
      <c r="P1757" s="2" t="s">
        <v>17366</v>
      </c>
      <c r="Q1757" t="s">
        <v>47</v>
      </c>
      <c r="S1757">
        <v>1.7089844E-2</v>
      </c>
      <c r="T1757">
        <v>1.2302399E-3</v>
      </c>
      <c r="U1757">
        <v>1.5796359999999999E-2</v>
      </c>
      <c r="V1757">
        <v>4.0512652999999997E-3</v>
      </c>
      <c r="W1757">
        <v>8.2158800000000001E-3</v>
      </c>
      <c r="X1757">
        <v>7.8061199999999997E-3</v>
      </c>
      <c r="Y1757">
        <v>0.36818181818181822</v>
      </c>
      <c r="Z1757">
        <v>0.185</v>
      </c>
      <c r="AA1757">
        <v>0</v>
      </c>
      <c r="AB1757">
        <v>0.81499999999999995</v>
      </c>
      <c r="AC1757">
        <v>0.36120000000000002</v>
      </c>
      <c r="AD1757" t="s">
        <v>48</v>
      </c>
      <c r="AE1757" t="s">
        <v>48</v>
      </c>
      <c r="AF1757" t="s">
        <v>48</v>
      </c>
    </row>
    <row r="1758" spans="1:32" hidden="1" outlineLevel="1" x14ac:dyDescent="0.2">
      <c r="A1758" t="s">
        <v>17367</v>
      </c>
      <c r="B1758" t="s">
        <v>17368</v>
      </c>
      <c r="C1758" t="s">
        <v>17369</v>
      </c>
      <c r="J1758" t="s">
        <v>17370</v>
      </c>
      <c r="K1758" t="s">
        <v>16467</v>
      </c>
      <c r="L1758" t="s">
        <v>1263</v>
      </c>
      <c r="M1758">
        <v>-12</v>
      </c>
      <c r="P1758" s="2" t="s">
        <v>17371</v>
      </c>
      <c r="Q1758" t="s">
        <v>10060</v>
      </c>
      <c r="S1758">
        <v>0.23415338999999999</v>
      </c>
      <c r="T1758">
        <v>3.2806395999999999E-3</v>
      </c>
      <c r="U1758">
        <v>9.61592E-2</v>
      </c>
      <c r="V1758">
        <v>5.2906936000000002E-3</v>
      </c>
      <c r="W1758">
        <v>0.13245803</v>
      </c>
      <c r="X1758">
        <v>7.0811570000000002E-3</v>
      </c>
      <c r="Y1758">
        <v>-0.3666666666666667</v>
      </c>
      <c r="Z1758">
        <v>7.5999999999999998E-2</v>
      </c>
      <c r="AA1758">
        <v>0.25700000000000001</v>
      </c>
      <c r="AB1758">
        <v>0.66700000000000004</v>
      </c>
      <c r="AC1758">
        <v>-0.42149999999999999</v>
      </c>
      <c r="AD1758" t="s">
        <v>48</v>
      </c>
      <c r="AE1758" t="s">
        <v>48</v>
      </c>
      <c r="AF1758" t="s">
        <v>48</v>
      </c>
    </row>
    <row r="1759" spans="1:32" hidden="1" outlineLevel="1" x14ac:dyDescent="0.2">
      <c r="A1759" t="s">
        <v>17372</v>
      </c>
      <c r="B1759" t="s">
        <v>17373</v>
      </c>
      <c r="C1759" t="s">
        <v>17374</v>
      </c>
      <c r="J1759" t="s">
        <v>17375</v>
      </c>
      <c r="K1759" t="s">
        <v>16467</v>
      </c>
      <c r="L1759" t="s">
        <v>1263</v>
      </c>
      <c r="M1759">
        <v>-14</v>
      </c>
      <c r="P1759" s="2" t="s">
        <v>17376</v>
      </c>
      <c r="Q1759" t="s">
        <v>47</v>
      </c>
      <c r="S1759">
        <v>1.4011159E-2</v>
      </c>
      <c r="T1759">
        <v>5.9366225999999995E-4</v>
      </c>
      <c r="U1759">
        <v>1.1628932E-2</v>
      </c>
      <c r="V1759">
        <v>1.8591422999999999E-3</v>
      </c>
      <c r="W1759">
        <v>9.2038869999999991E-3</v>
      </c>
      <c r="X1759">
        <v>6.1814263E-3</v>
      </c>
      <c r="Y1759">
        <v>0</v>
      </c>
      <c r="Z1759">
        <v>0</v>
      </c>
      <c r="AA1759">
        <v>0</v>
      </c>
      <c r="AB1759">
        <v>1</v>
      </c>
      <c r="AC1759">
        <v>0</v>
      </c>
      <c r="AD1759" t="s">
        <v>48</v>
      </c>
      <c r="AE1759" t="s">
        <v>48</v>
      </c>
      <c r="AF1759" t="s">
        <v>48</v>
      </c>
    </row>
    <row r="1760" spans="1:32" hidden="1" outlineLevel="1" x14ac:dyDescent="0.2">
      <c r="A1760" t="s">
        <v>17377</v>
      </c>
      <c r="B1760" t="s">
        <v>17378</v>
      </c>
      <c r="C1760" t="s">
        <v>17379</v>
      </c>
      <c r="J1760" t="s">
        <v>17380</v>
      </c>
      <c r="K1760" t="s">
        <v>16542</v>
      </c>
      <c r="L1760" t="s">
        <v>1263</v>
      </c>
      <c r="M1760">
        <v>2</v>
      </c>
      <c r="P1760" s="2" t="s">
        <v>17381</v>
      </c>
      <c r="Q1760" t="s">
        <v>47</v>
      </c>
      <c r="S1760">
        <v>0.39231624999999998</v>
      </c>
      <c r="T1760">
        <v>1.9353309999999999E-2</v>
      </c>
      <c r="U1760">
        <v>0.24631839</v>
      </c>
      <c r="V1760">
        <v>0.40544150000000001</v>
      </c>
      <c r="W1760">
        <v>0.15556364</v>
      </c>
      <c r="X1760">
        <v>1.1974656E-2</v>
      </c>
      <c r="Y1760">
        <v>0</v>
      </c>
      <c r="Z1760">
        <v>0.20699999999999999</v>
      </c>
      <c r="AA1760">
        <v>0.27400000000000002</v>
      </c>
      <c r="AB1760">
        <v>0.51900000000000002</v>
      </c>
      <c r="AC1760">
        <v>-0.2263</v>
      </c>
      <c r="AD1760" t="s">
        <v>48</v>
      </c>
      <c r="AE1760" t="s">
        <v>48</v>
      </c>
      <c r="AF1760" t="s">
        <v>48</v>
      </c>
    </row>
    <row r="1761" spans="1:32" hidden="1" outlineLevel="1" x14ac:dyDescent="0.2">
      <c r="A1761" t="s">
        <v>17382</v>
      </c>
      <c r="B1761" t="s">
        <v>17383</v>
      </c>
      <c r="C1761" t="s">
        <v>1206</v>
      </c>
      <c r="J1761" t="s">
        <v>17384</v>
      </c>
      <c r="K1761" t="s">
        <v>16606</v>
      </c>
      <c r="L1761" t="s">
        <v>1263</v>
      </c>
      <c r="M1761">
        <v>13</v>
      </c>
      <c r="P1761" s="2" t="s">
        <v>17385</v>
      </c>
      <c r="Q1761" t="s">
        <v>47</v>
      </c>
      <c r="S1761">
        <v>4.0183347000000001E-2</v>
      </c>
      <c r="T1761">
        <v>1.3351439999999999E-3</v>
      </c>
      <c r="U1761">
        <v>1.8529098000000001E-2</v>
      </c>
      <c r="V1761">
        <v>2.6453468000000001E-3</v>
      </c>
      <c r="W1761">
        <v>2.1481665E-2</v>
      </c>
      <c r="X1761">
        <v>6.6215824000000001E-3</v>
      </c>
      <c r="Y1761">
        <v>0.1159469696969697</v>
      </c>
      <c r="Z1761">
        <v>6.4000000000000001E-2</v>
      </c>
      <c r="AA1761">
        <v>0.01</v>
      </c>
      <c r="AB1761">
        <v>0.92600000000000005</v>
      </c>
      <c r="AC1761">
        <v>0.93320000000000003</v>
      </c>
      <c r="AD1761" t="s">
        <v>48</v>
      </c>
      <c r="AE1761" t="s">
        <v>48</v>
      </c>
      <c r="AF1761" t="s">
        <v>48</v>
      </c>
    </row>
    <row r="1762" spans="1:32" hidden="1" outlineLevel="1" x14ac:dyDescent="0.2">
      <c r="A1762" t="s">
        <v>17386</v>
      </c>
      <c r="B1762" t="s">
        <v>17387</v>
      </c>
      <c r="C1762" t="s">
        <v>17388</v>
      </c>
      <c r="J1762" t="s">
        <v>17389</v>
      </c>
      <c r="K1762" t="s">
        <v>16606</v>
      </c>
      <c r="L1762" t="s">
        <v>1263</v>
      </c>
      <c r="M1762">
        <v>1</v>
      </c>
      <c r="P1762" s="2" t="s">
        <v>17390</v>
      </c>
      <c r="Q1762" t="s">
        <v>47</v>
      </c>
      <c r="S1762">
        <v>1.9477395000000002E-2</v>
      </c>
      <c r="T1762">
        <v>6.1035156000000001E-4</v>
      </c>
      <c r="U1762">
        <v>9.8868115000000003E-3</v>
      </c>
      <c r="V1762">
        <v>1.7388993E-3</v>
      </c>
      <c r="W1762">
        <v>1.1312899E-2</v>
      </c>
      <c r="X1762">
        <v>6.045496E-3</v>
      </c>
      <c r="Y1762">
        <v>0.25</v>
      </c>
      <c r="Z1762">
        <v>0</v>
      </c>
      <c r="AA1762">
        <v>6.9000000000000006E-2</v>
      </c>
      <c r="AB1762">
        <v>0.93100000000000005</v>
      </c>
      <c r="AC1762">
        <v>-0.31819999999999998</v>
      </c>
      <c r="AD1762" t="s">
        <v>48</v>
      </c>
      <c r="AE1762" t="s">
        <v>48</v>
      </c>
      <c r="AF1762" t="s">
        <v>48</v>
      </c>
    </row>
    <row r="1763" spans="1:32" hidden="1" outlineLevel="1" x14ac:dyDescent="0.2">
      <c r="A1763" t="s">
        <v>17391</v>
      </c>
      <c r="B1763" t="s">
        <v>17392</v>
      </c>
      <c r="C1763" t="s">
        <v>1206</v>
      </c>
      <c r="J1763" t="s">
        <v>17393</v>
      </c>
      <c r="K1763" t="s">
        <v>16621</v>
      </c>
      <c r="L1763" t="s">
        <v>1263</v>
      </c>
      <c r="M1763">
        <v>44</v>
      </c>
      <c r="P1763" s="2" t="s">
        <v>17394</v>
      </c>
      <c r="Q1763" t="s">
        <v>47</v>
      </c>
      <c r="S1763">
        <v>8.7956259999999994E-2</v>
      </c>
      <c r="T1763">
        <v>2.1934509999999999E-3</v>
      </c>
      <c r="U1763">
        <v>5.9948977000000001E-2</v>
      </c>
      <c r="V1763">
        <v>9.1014730000000005E-3</v>
      </c>
      <c r="W1763">
        <v>2.6058068E-2</v>
      </c>
      <c r="X1763">
        <v>7.1976690000000003E-3</v>
      </c>
      <c r="Y1763">
        <v>-0.3125</v>
      </c>
      <c r="Z1763">
        <v>5.6000000000000001E-2</v>
      </c>
      <c r="AA1763">
        <v>0.14399999999999999</v>
      </c>
      <c r="AB1763">
        <v>0.8</v>
      </c>
      <c r="AC1763">
        <v>-0.61240000000000006</v>
      </c>
      <c r="AD1763" t="s">
        <v>48</v>
      </c>
      <c r="AE1763" t="s">
        <v>48</v>
      </c>
      <c r="AF1763" t="s">
        <v>48</v>
      </c>
    </row>
    <row r="1764" spans="1:32" hidden="1" outlineLevel="1" x14ac:dyDescent="0.2">
      <c r="A1764" t="s">
        <v>17395</v>
      </c>
      <c r="B1764" t="s">
        <v>17396</v>
      </c>
      <c r="C1764" t="s">
        <v>16720</v>
      </c>
      <c r="J1764" t="s">
        <v>17397</v>
      </c>
      <c r="K1764" t="s">
        <v>16621</v>
      </c>
      <c r="L1764" t="s">
        <v>1263</v>
      </c>
      <c r="M1764">
        <v>23</v>
      </c>
      <c r="P1764" s="2" t="s">
        <v>17398</v>
      </c>
      <c r="Q1764" t="s">
        <v>10648</v>
      </c>
      <c r="S1764">
        <v>1.7843807E-2</v>
      </c>
      <c r="T1764">
        <v>5.7220459999999997E-4</v>
      </c>
      <c r="U1764">
        <v>1.1150704000000001E-2</v>
      </c>
      <c r="V1764">
        <v>2.4418586000000001E-3</v>
      </c>
      <c r="W1764">
        <v>9.5458890000000001E-3</v>
      </c>
      <c r="X1764">
        <v>5.9257475999999996E-3</v>
      </c>
      <c r="Y1764">
        <v>0</v>
      </c>
      <c r="Z1764">
        <v>0</v>
      </c>
      <c r="AA1764">
        <v>0</v>
      </c>
      <c r="AB1764">
        <v>1</v>
      </c>
      <c r="AC1764">
        <v>0</v>
      </c>
      <c r="AD1764" t="s">
        <v>48</v>
      </c>
      <c r="AE1764" t="s">
        <v>48</v>
      </c>
      <c r="AF1764" t="s">
        <v>48</v>
      </c>
    </row>
    <row r="1765" spans="1:32" hidden="1" outlineLevel="1" x14ac:dyDescent="0.2">
      <c r="A1765" t="s">
        <v>17399</v>
      </c>
      <c r="B1765" t="s">
        <v>17400</v>
      </c>
      <c r="C1765" t="s">
        <v>17401</v>
      </c>
      <c r="J1765" t="s">
        <v>17402</v>
      </c>
      <c r="K1765" t="s">
        <v>16621</v>
      </c>
      <c r="L1765" t="s">
        <v>1263</v>
      </c>
      <c r="M1765">
        <v>22</v>
      </c>
      <c r="P1765" s="2" t="s">
        <v>17403</v>
      </c>
      <c r="Q1765" t="s">
        <v>47</v>
      </c>
      <c r="S1765">
        <v>0.65446959999999998</v>
      </c>
      <c r="T1765">
        <v>0.15443328000000001</v>
      </c>
      <c r="U1765">
        <v>0.72469919999999999</v>
      </c>
      <c r="V1765">
        <v>2.4399190000000001E-2</v>
      </c>
      <c r="W1765">
        <v>0.36798461999999998</v>
      </c>
      <c r="X1765">
        <v>9.1524794999999996E-3</v>
      </c>
      <c r="Y1765">
        <v>-0.1166666666666667</v>
      </c>
      <c r="Z1765">
        <v>0</v>
      </c>
      <c r="AA1765">
        <v>0</v>
      </c>
      <c r="AB1765">
        <v>1</v>
      </c>
      <c r="AC1765">
        <v>0</v>
      </c>
      <c r="AD1765" t="s">
        <v>48</v>
      </c>
      <c r="AE1765" t="s">
        <v>48</v>
      </c>
      <c r="AF1765" t="s">
        <v>48</v>
      </c>
    </row>
    <row r="1766" spans="1:32" hidden="1" outlineLevel="1" x14ac:dyDescent="0.2">
      <c r="A1766" t="s">
        <v>17404</v>
      </c>
      <c r="B1766" t="s">
        <v>17405</v>
      </c>
      <c r="C1766" t="s">
        <v>17406</v>
      </c>
      <c r="J1766" t="s">
        <v>17407</v>
      </c>
      <c r="K1766" t="s">
        <v>16621</v>
      </c>
      <c r="L1766" t="s">
        <v>1263</v>
      </c>
      <c r="M1766">
        <v>14</v>
      </c>
      <c r="P1766" s="2" t="s">
        <v>17408</v>
      </c>
      <c r="Q1766" t="s">
        <v>47</v>
      </c>
      <c r="S1766">
        <v>3.5691573999999997E-2</v>
      </c>
      <c r="T1766">
        <v>1.3828277999999999E-3</v>
      </c>
      <c r="U1766">
        <v>1.2107161999999999E-2</v>
      </c>
      <c r="V1766">
        <v>1.933138E-3</v>
      </c>
      <c r="W1766">
        <v>1.4276917E-2</v>
      </c>
      <c r="X1766">
        <v>7.5342589999999997E-3</v>
      </c>
      <c r="Y1766">
        <v>0.6</v>
      </c>
      <c r="Z1766">
        <v>0</v>
      </c>
      <c r="AA1766">
        <v>0</v>
      </c>
      <c r="AB1766">
        <v>1</v>
      </c>
      <c r="AC1766">
        <v>0</v>
      </c>
      <c r="AD1766" t="s">
        <v>48</v>
      </c>
      <c r="AE1766" t="s">
        <v>48</v>
      </c>
      <c r="AF1766" t="s">
        <v>48</v>
      </c>
    </row>
    <row r="1767" spans="1:32" hidden="1" outlineLevel="1" x14ac:dyDescent="0.2">
      <c r="A1767" t="s">
        <v>17409</v>
      </c>
      <c r="B1767" t="s">
        <v>17410</v>
      </c>
      <c r="C1767" t="s">
        <v>17179</v>
      </c>
      <c r="J1767" t="s">
        <v>17411</v>
      </c>
      <c r="K1767" t="s">
        <v>16621</v>
      </c>
      <c r="L1767" t="s">
        <v>1263</v>
      </c>
      <c r="M1767">
        <v>0</v>
      </c>
      <c r="P1767" s="2" t="s">
        <v>17412</v>
      </c>
      <c r="Q1767" t="s">
        <v>47</v>
      </c>
      <c r="S1767">
        <v>4.2162470000000001E-2</v>
      </c>
      <c r="T1767">
        <v>7.5340270000000004E-4</v>
      </c>
      <c r="U1767">
        <v>1.3029462E-2</v>
      </c>
      <c r="V1767">
        <v>2.2568693E-3</v>
      </c>
      <c r="W1767">
        <v>1.9354604000000001E-2</v>
      </c>
      <c r="X1767">
        <v>5.8998562999999999E-3</v>
      </c>
      <c r="Y1767">
        <v>0</v>
      </c>
      <c r="Z1767">
        <v>0</v>
      </c>
      <c r="AA1767">
        <v>0</v>
      </c>
      <c r="AB1767">
        <v>1</v>
      </c>
      <c r="AC1767">
        <v>0</v>
      </c>
      <c r="AD1767" t="s">
        <v>48</v>
      </c>
      <c r="AE1767" t="s">
        <v>48</v>
      </c>
      <c r="AF1767" t="s">
        <v>48</v>
      </c>
    </row>
    <row r="1768" spans="1:32" hidden="1" outlineLevel="1" x14ac:dyDescent="0.2">
      <c r="A1768" t="s">
        <v>17413</v>
      </c>
      <c r="B1768" t="s">
        <v>17414</v>
      </c>
      <c r="C1768" t="s">
        <v>17415</v>
      </c>
      <c r="J1768" t="s">
        <v>17416</v>
      </c>
      <c r="K1768" t="s">
        <v>16625</v>
      </c>
      <c r="L1768" t="s">
        <v>1263</v>
      </c>
      <c r="M1768">
        <v>12</v>
      </c>
      <c r="P1768" s="2" t="s">
        <v>17417</v>
      </c>
      <c r="Q1768" t="s">
        <v>47</v>
      </c>
      <c r="S1768">
        <v>0.15766735000000001</v>
      </c>
      <c r="T1768">
        <v>2.3078918000000001E-3</v>
      </c>
      <c r="U1768">
        <v>1.3541849999999999E-2</v>
      </c>
      <c r="V1768">
        <v>2.9598286000000001E-3</v>
      </c>
      <c r="W1768">
        <v>8.3112895000000006E-2</v>
      </c>
      <c r="X1768">
        <v>1.0084574000000001E-2</v>
      </c>
      <c r="Y1768">
        <v>0</v>
      </c>
      <c r="Z1768">
        <v>0</v>
      </c>
      <c r="AA1768">
        <v>0.26100000000000001</v>
      </c>
      <c r="AB1768">
        <v>0.73899999999999999</v>
      </c>
      <c r="AC1768">
        <v>-0.55740000000000001</v>
      </c>
      <c r="AD1768" t="s">
        <v>48</v>
      </c>
      <c r="AE1768" t="s">
        <v>48</v>
      </c>
      <c r="AF1768" t="s">
        <v>48</v>
      </c>
    </row>
    <row r="1769" spans="1:32" hidden="1" outlineLevel="1" x14ac:dyDescent="0.2">
      <c r="A1769" t="s">
        <v>17418</v>
      </c>
      <c r="B1769" t="s">
        <v>17419</v>
      </c>
      <c r="C1769" t="s">
        <v>17420</v>
      </c>
      <c r="J1769" t="s">
        <v>17421</v>
      </c>
      <c r="K1769" t="s">
        <v>16625</v>
      </c>
      <c r="L1769" t="s">
        <v>1263</v>
      </c>
      <c r="M1769">
        <v>13</v>
      </c>
      <c r="P1769" s="2" t="s">
        <v>17422</v>
      </c>
      <c r="Q1769" t="s">
        <v>47</v>
      </c>
      <c r="S1769">
        <v>0.11000219999999999</v>
      </c>
      <c r="T1769">
        <v>1.8501282E-3</v>
      </c>
      <c r="U1769">
        <v>1.9553876000000001E-2</v>
      </c>
      <c r="V1769">
        <v>4.5137386999999996E-3</v>
      </c>
      <c r="W1769">
        <v>3.0044744000000002E-2</v>
      </c>
      <c r="X1769">
        <v>1.2130004999999999E-2</v>
      </c>
      <c r="Y1769">
        <v>0</v>
      </c>
      <c r="Z1769">
        <v>0</v>
      </c>
      <c r="AA1769">
        <v>0.157</v>
      </c>
      <c r="AB1769">
        <v>0.84299999999999997</v>
      </c>
      <c r="AC1769">
        <v>-0.38179999999999997</v>
      </c>
      <c r="AD1769" t="s">
        <v>48</v>
      </c>
      <c r="AE1769" t="s">
        <v>48</v>
      </c>
      <c r="AF1769" t="s">
        <v>48</v>
      </c>
    </row>
    <row r="1770" spans="1:32" hidden="1" outlineLevel="1" x14ac:dyDescent="0.2">
      <c r="A1770" t="s">
        <v>17423</v>
      </c>
      <c r="B1770" t="s">
        <v>17424</v>
      </c>
      <c r="C1770" t="s">
        <v>15864</v>
      </c>
      <c r="J1770" t="s">
        <v>17425</v>
      </c>
      <c r="K1770" t="s">
        <v>16625</v>
      </c>
      <c r="L1770" t="s">
        <v>1263</v>
      </c>
      <c r="M1770">
        <v>3</v>
      </c>
      <c r="P1770" s="2" t="s">
        <v>17426</v>
      </c>
      <c r="Q1770" t="s">
        <v>47</v>
      </c>
      <c r="S1770">
        <v>2.9563503000000001E-2</v>
      </c>
      <c r="T1770">
        <v>7.6293944999999996E-4</v>
      </c>
      <c r="U1770">
        <v>1.0621235E-2</v>
      </c>
      <c r="V1770">
        <v>2.4788563999999999E-3</v>
      </c>
      <c r="W1770">
        <v>1.4580918999999999E-2</v>
      </c>
      <c r="X1770">
        <v>6.4403419999999999E-3</v>
      </c>
      <c r="Y1770">
        <v>0</v>
      </c>
      <c r="Z1770">
        <v>0</v>
      </c>
      <c r="AA1770">
        <v>7.6999999999999999E-2</v>
      </c>
      <c r="AB1770">
        <v>0.92300000000000004</v>
      </c>
      <c r="AC1770">
        <v>-0.25</v>
      </c>
      <c r="AD1770" t="s">
        <v>48</v>
      </c>
      <c r="AE1770" t="s">
        <v>48</v>
      </c>
      <c r="AF1770" t="s">
        <v>48</v>
      </c>
    </row>
    <row r="1771" spans="1:32" hidden="1" outlineLevel="1" x14ac:dyDescent="0.2">
      <c r="A1771" t="s">
        <v>17427</v>
      </c>
      <c r="B1771" t="s">
        <v>17428</v>
      </c>
      <c r="C1771" t="s">
        <v>1206</v>
      </c>
      <c r="J1771" t="s">
        <v>17429</v>
      </c>
      <c r="K1771" t="s">
        <v>16642</v>
      </c>
      <c r="L1771" t="s">
        <v>1263</v>
      </c>
      <c r="M1771">
        <v>2</v>
      </c>
      <c r="P1771" s="2" t="s">
        <v>17430</v>
      </c>
      <c r="Q1771" t="s">
        <v>47</v>
      </c>
      <c r="S1771">
        <v>2.8620722000000001E-2</v>
      </c>
      <c r="T1771">
        <v>1.115799E-3</v>
      </c>
      <c r="U1771">
        <v>1.6035475E-2</v>
      </c>
      <c r="V1771">
        <v>4.5692353000000002E-3</v>
      </c>
      <c r="W1771">
        <v>1.6176929999999999E-2</v>
      </c>
      <c r="X1771">
        <v>6.3367756000000004E-3</v>
      </c>
      <c r="Y1771">
        <v>0.25198412698412698</v>
      </c>
      <c r="Z1771">
        <v>0.13200000000000001</v>
      </c>
      <c r="AA1771">
        <v>4.5999999999999999E-2</v>
      </c>
      <c r="AB1771">
        <v>0.82199999999999995</v>
      </c>
      <c r="AC1771">
        <v>0.97</v>
      </c>
      <c r="AD1771" t="s">
        <v>48</v>
      </c>
      <c r="AE1771" t="s">
        <v>48</v>
      </c>
      <c r="AF1771" t="s">
        <v>48</v>
      </c>
    </row>
    <row r="1772" spans="1:32" hidden="1" outlineLevel="1" x14ac:dyDescent="0.2">
      <c r="A1772" t="s">
        <v>17431</v>
      </c>
      <c r="B1772" t="s">
        <v>17432</v>
      </c>
      <c r="C1772" t="s">
        <v>17433</v>
      </c>
      <c r="J1772" t="s">
        <v>17434</v>
      </c>
      <c r="K1772" t="s">
        <v>16647</v>
      </c>
      <c r="L1772" t="s">
        <v>1263</v>
      </c>
      <c r="M1772">
        <v>2</v>
      </c>
      <c r="P1772" s="2" t="s">
        <v>17435</v>
      </c>
      <c r="Q1772" t="s">
        <v>47</v>
      </c>
      <c r="S1772">
        <v>0.102192536</v>
      </c>
      <c r="T1772">
        <v>1.1444091999999999E-3</v>
      </c>
      <c r="U1772">
        <v>1.2790346500000001E-2</v>
      </c>
      <c r="V1772">
        <v>3.903274E-3</v>
      </c>
      <c r="W1772">
        <v>5.9646879999999999E-2</v>
      </c>
      <c r="X1772">
        <v>5.7121426999999997E-3</v>
      </c>
      <c r="Y1772">
        <v>0.34444444444444439</v>
      </c>
      <c r="Z1772">
        <v>0.14899999999999999</v>
      </c>
      <c r="AA1772">
        <v>7.3999999999999996E-2</v>
      </c>
      <c r="AB1772">
        <v>0.77800000000000002</v>
      </c>
      <c r="AC1772">
        <v>0.6522</v>
      </c>
      <c r="AD1772" t="s">
        <v>48</v>
      </c>
      <c r="AE1772" t="s">
        <v>48</v>
      </c>
      <c r="AF1772" t="s">
        <v>48</v>
      </c>
    </row>
    <row r="1773" spans="1:32" hidden="1" outlineLevel="1" x14ac:dyDescent="0.2">
      <c r="A1773" t="s">
        <v>17436</v>
      </c>
      <c r="B1773" t="s">
        <v>17437</v>
      </c>
      <c r="C1773" t="s">
        <v>17438</v>
      </c>
      <c r="J1773" t="s">
        <v>17439</v>
      </c>
      <c r="K1773" t="s">
        <v>16658</v>
      </c>
      <c r="L1773" t="s">
        <v>1263</v>
      </c>
      <c r="M1773">
        <v>5</v>
      </c>
      <c r="P1773" s="2" t="s">
        <v>17440</v>
      </c>
      <c r="Q1773" t="s">
        <v>47</v>
      </c>
      <c r="S1773">
        <v>3.2156147000000003E-2</v>
      </c>
      <c r="T1773">
        <v>1.5544891000000001E-3</v>
      </c>
      <c r="U1773">
        <v>2.1398475E-2</v>
      </c>
      <c r="V1773">
        <v>2.2568693E-3</v>
      </c>
      <c r="W1773">
        <v>1.2946909E-2</v>
      </c>
      <c r="X1773">
        <v>6.8481330000000002E-3</v>
      </c>
      <c r="Y1773">
        <v>0.8</v>
      </c>
      <c r="Z1773">
        <v>0.73699999999999999</v>
      </c>
      <c r="AA1773">
        <v>0</v>
      </c>
      <c r="AB1773">
        <v>0.26300000000000001</v>
      </c>
      <c r="AC1773">
        <v>0.42149999999999999</v>
      </c>
      <c r="AD1773" t="s">
        <v>48</v>
      </c>
      <c r="AE1773" t="s">
        <v>48</v>
      </c>
      <c r="AF1773" t="s">
        <v>48</v>
      </c>
    </row>
    <row r="1774" spans="1:32" hidden="1" outlineLevel="1" x14ac:dyDescent="0.2">
      <c r="A1774" t="s">
        <v>17441</v>
      </c>
      <c r="B1774" t="s">
        <v>17442</v>
      </c>
      <c r="C1774" t="s">
        <v>13397</v>
      </c>
      <c r="J1774" t="s">
        <v>17443</v>
      </c>
      <c r="K1774" t="s">
        <v>16658</v>
      </c>
      <c r="L1774" t="s">
        <v>1263</v>
      </c>
      <c r="M1774">
        <v>1</v>
      </c>
      <c r="P1774" s="2" t="s">
        <v>17444</v>
      </c>
      <c r="Q1774" t="s">
        <v>13400</v>
      </c>
      <c r="S1774">
        <v>5.8242849999999999E-2</v>
      </c>
      <c r="T1774">
        <v>8.0108640000000004E-4</v>
      </c>
      <c r="U1774">
        <v>1.3405212999999999E-2</v>
      </c>
      <c r="V1774">
        <v>1.0035669000000001E-3</v>
      </c>
      <c r="W1774">
        <v>2.6186979999999999E-2</v>
      </c>
      <c r="X1774">
        <v>6.3367756000000004E-3</v>
      </c>
      <c r="Y1774">
        <v>6.6666666666666666E-2</v>
      </c>
      <c r="Z1774">
        <v>5.8000000000000003E-2</v>
      </c>
      <c r="AA1774">
        <v>0.14799999999999999</v>
      </c>
      <c r="AB1774">
        <v>0.79400000000000004</v>
      </c>
      <c r="AC1774">
        <v>-0.40189999999999998</v>
      </c>
      <c r="AD1774" t="s">
        <v>48</v>
      </c>
      <c r="AE1774" t="s">
        <v>48</v>
      </c>
      <c r="AF1774" t="s">
        <v>48</v>
      </c>
    </row>
    <row r="1775" spans="1:32" hidden="1" outlineLevel="1" x14ac:dyDescent="0.2">
      <c r="A1775" t="s">
        <v>17445</v>
      </c>
      <c r="B1775" t="s">
        <v>17446</v>
      </c>
      <c r="C1775" t="s">
        <v>17447</v>
      </c>
      <c r="J1775" t="s">
        <v>17448</v>
      </c>
      <c r="K1775" t="s">
        <v>16663</v>
      </c>
      <c r="L1775" t="s">
        <v>1263</v>
      </c>
      <c r="M1775">
        <v>11</v>
      </c>
      <c r="P1775" s="2" t="s">
        <v>17449</v>
      </c>
      <c r="Q1775" t="s">
        <v>47</v>
      </c>
      <c r="S1775">
        <v>2.035702E-2</v>
      </c>
      <c r="T1775">
        <v>8.2969665999999996E-4</v>
      </c>
      <c r="U1775">
        <v>1.18338885E-2</v>
      </c>
      <c r="V1775">
        <v>2.6268480000000002E-3</v>
      </c>
      <c r="W1775">
        <v>9.9448910000000008E-3</v>
      </c>
      <c r="X1775">
        <v>6.8869706999999999E-3</v>
      </c>
      <c r="Y1775">
        <v>0.1420454545454545</v>
      </c>
      <c r="Z1775">
        <v>0.06</v>
      </c>
      <c r="AA1775">
        <v>3.2000000000000001E-2</v>
      </c>
      <c r="AB1775">
        <v>0.90800000000000003</v>
      </c>
      <c r="AC1775">
        <v>0.31819999999999998</v>
      </c>
      <c r="AD1775" t="s">
        <v>48</v>
      </c>
      <c r="AE1775" t="s">
        <v>48</v>
      </c>
      <c r="AF1775" t="s">
        <v>48</v>
      </c>
    </row>
    <row r="1776" spans="1:32" hidden="1" outlineLevel="1" x14ac:dyDescent="0.2">
      <c r="A1776" t="s">
        <v>17450</v>
      </c>
      <c r="B1776" t="s">
        <v>17451</v>
      </c>
      <c r="C1776" t="s">
        <v>16710</v>
      </c>
      <c r="J1776" t="s">
        <v>17452</v>
      </c>
      <c r="K1776" t="s">
        <v>16663</v>
      </c>
      <c r="L1776" t="s">
        <v>1263</v>
      </c>
      <c r="M1776">
        <v>2</v>
      </c>
      <c r="P1776" s="2" t="s">
        <v>17453</v>
      </c>
      <c r="Q1776" t="s">
        <v>10150</v>
      </c>
      <c r="S1776">
        <v>7.9480334999999999E-3</v>
      </c>
      <c r="T1776">
        <v>5.6266784999999995E-4</v>
      </c>
      <c r="U1776">
        <v>1.0689554E-2</v>
      </c>
      <c r="V1776">
        <v>1.4521658999999999E-3</v>
      </c>
      <c r="W1776">
        <v>6.4963699999999996E-3</v>
      </c>
      <c r="X1776">
        <v>6.589218E-3</v>
      </c>
      <c r="Y1776">
        <v>0.625</v>
      </c>
      <c r="Z1776">
        <v>0.129</v>
      </c>
      <c r="AA1776">
        <v>0</v>
      </c>
      <c r="AB1776">
        <v>0.871</v>
      </c>
      <c r="AC1776">
        <v>0.57189999999999996</v>
      </c>
      <c r="AD1776" t="s">
        <v>48</v>
      </c>
      <c r="AE1776" t="s">
        <v>48</v>
      </c>
      <c r="AF1776" t="s">
        <v>48</v>
      </c>
    </row>
    <row r="1777" spans="1:32" hidden="1" outlineLevel="1" x14ac:dyDescent="0.2">
      <c r="A1777" t="s">
        <v>17454</v>
      </c>
      <c r="B1777" t="s">
        <v>17455</v>
      </c>
      <c r="C1777" t="s">
        <v>10706</v>
      </c>
      <c r="J1777" t="s">
        <v>17456</v>
      </c>
      <c r="K1777" t="s">
        <v>16669</v>
      </c>
      <c r="L1777" t="s">
        <v>1263</v>
      </c>
      <c r="M1777">
        <v>-6</v>
      </c>
      <c r="P1777" s="2" t="s">
        <v>17457</v>
      </c>
      <c r="Q1777" t="s">
        <v>10060</v>
      </c>
      <c r="S1777">
        <v>4.5131154E-2</v>
      </c>
      <c r="T1777">
        <v>8.8691710000000001E-4</v>
      </c>
      <c r="U1777">
        <v>1.3883443000000001E-2</v>
      </c>
      <c r="V1777">
        <v>2.2661188E-3</v>
      </c>
      <c r="W1777">
        <v>1.9676886000000001E-2</v>
      </c>
      <c r="X1777">
        <v>6.5568537000000003E-3</v>
      </c>
      <c r="Y1777">
        <v>0.4</v>
      </c>
      <c r="Z1777">
        <v>0.128</v>
      </c>
      <c r="AA1777">
        <v>0</v>
      </c>
      <c r="AB1777">
        <v>0.872</v>
      </c>
      <c r="AC1777">
        <v>0.36120000000000002</v>
      </c>
      <c r="AD1777" t="s">
        <v>48</v>
      </c>
      <c r="AE1777" t="s">
        <v>48</v>
      </c>
      <c r="AF1777" t="s">
        <v>48</v>
      </c>
    </row>
    <row r="1778" spans="1:32" hidden="1" outlineLevel="1" x14ac:dyDescent="0.2">
      <c r="A1778" t="s">
        <v>17458</v>
      </c>
      <c r="B1778" t="s">
        <v>17459</v>
      </c>
      <c r="C1778" t="s">
        <v>16676</v>
      </c>
      <c r="J1778" t="s">
        <v>17460</v>
      </c>
      <c r="K1778" t="s">
        <v>16674</v>
      </c>
      <c r="L1778" t="s">
        <v>1263</v>
      </c>
      <c r="M1778">
        <v>-3</v>
      </c>
      <c r="P1778" s="2" t="s">
        <v>17461</v>
      </c>
      <c r="Q1778" t="s">
        <v>47</v>
      </c>
      <c r="S1778">
        <v>2.5085296E-2</v>
      </c>
      <c r="T1778">
        <v>6.6757199999999996E-4</v>
      </c>
      <c r="U1778">
        <v>1.2551232000000001E-2</v>
      </c>
      <c r="V1778">
        <v>1.3319228E-3</v>
      </c>
      <c r="W1778">
        <v>1.3212911000000001E-2</v>
      </c>
      <c r="X1778">
        <v>5.812472E-3</v>
      </c>
      <c r="Y1778">
        <v>-0.2</v>
      </c>
      <c r="Z1778">
        <v>0</v>
      </c>
      <c r="AA1778">
        <v>8.7999999999999995E-2</v>
      </c>
      <c r="AB1778">
        <v>0.91200000000000003</v>
      </c>
      <c r="AC1778">
        <v>-0.42149999999999999</v>
      </c>
      <c r="AD1778" t="s">
        <v>48</v>
      </c>
      <c r="AE1778" t="s">
        <v>48</v>
      </c>
      <c r="AF1778" t="s">
        <v>48</v>
      </c>
    </row>
    <row r="1779" spans="1:32" hidden="1" outlineLevel="1" x14ac:dyDescent="0.2">
      <c r="A1779" t="s">
        <v>17462</v>
      </c>
      <c r="B1779" t="s">
        <v>17463</v>
      </c>
      <c r="C1779" t="s">
        <v>13397</v>
      </c>
      <c r="J1779" t="s">
        <v>17464</v>
      </c>
      <c r="K1779" t="s">
        <v>16679</v>
      </c>
      <c r="L1779" t="s">
        <v>1263</v>
      </c>
      <c r="M1779">
        <v>2</v>
      </c>
      <c r="P1779" s="2" t="s">
        <v>17465</v>
      </c>
      <c r="Q1779" t="s">
        <v>13400</v>
      </c>
      <c r="S1779">
        <v>2.0842784999999999E-2</v>
      </c>
      <c r="T1779">
        <v>6.6280365000000001E-4</v>
      </c>
      <c r="U1779">
        <v>1.0911588999999999E-2</v>
      </c>
      <c r="V1779">
        <v>1.4429165E-3</v>
      </c>
      <c r="W1779">
        <v>1.1350900000000001E-2</v>
      </c>
      <c r="X1779">
        <v>6.4015043999999998E-3</v>
      </c>
      <c r="Y1779">
        <v>3.3333333333333333E-2</v>
      </c>
      <c r="Z1779">
        <v>0.113</v>
      </c>
      <c r="AA1779">
        <v>0</v>
      </c>
      <c r="AB1779">
        <v>0.88700000000000001</v>
      </c>
      <c r="AC1779">
        <v>0.42149999999999999</v>
      </c>
      <c r="AD1779" t="s">
        <v>48</v>
      </c>
      <c r="AE1779" t="s">
        <v>48</v>
      </c>
      <c r="AF1779" t="s">
        <v>48</v>
      </c>
    </row>
    <row r="1780" spans="1:32" hidden="1" outlineLevel="1" x14ac:dyDescent="0.2">
      <c r="A1780" t="s">
        <v>17466</v>
      </c>
      <c r="B1780" t="s">
        <v>17467</v>
      </c>
      <c r="C1780" t="s">
        <v>16660</v>
      </c>
      <c r="J1780" t="s">
        <v>17468</v>
      </c>
      <c r="K1780" t="s">
        <v>16698</v>
      </c>
      <c r="L1780" t="s">
        <v>1263</v>
      </c>
      <c r="M1780">
        <v>-5</v>
      </c>
      <c r="P1780" s="2" t="s">
        <v>17469</v>
      </c>
      <c r="Q1780" t="s">
        <v>10021</v>
      </c>
      <c r="S1780">
        <v>3.3098929999999999E-2</v>
      </c>
      <c r="T1780">
        <v>6.4373016000000003E-4</v>
      </c>
      <c r="U1780">
        <v>9.9892899999999996E-3</v>
      </c>
      <c r="V1780">
        <v>3.5147964999999999E-3</v>
      </c>
      <c r="W1780">
        <v>1.8516673000000001E-2</v>
      </c>
      <c r="X1780">
        <v>5.9063290000000001E-3</v>
      </c>
      <c r="Y1780">
        <v>-0.16666666666666671</v>
      </c>
      <c r="Z1780">
        <v>0</v>
      </c>
      <c r="AA1780">
        <v>0.19500000000000001</v>
      </c>
      <c r="AB1780">
        <v>0.80500000000000005</v>
      </c>
      <c r="AC1780">
        <v>-0.55740000000000001</v>
      </c>
      <c r="AD1780" t="s">
        <v>48</v>
      </c>
      <c r="AE1780" t="s">
        <v>48</v>
      </c>
      <c r="AF1780" t="s">
        <v>48</v>
      </c>
    </row>
    <row r="1781" spans="1:32" hidden="1" outlineLevel="1" x14ac:dyDescent="0.2">
      <c r="A1781" t="s">
        <v>17470</v>
      </c>
      <c r="B1781" t="s">
        <v>17471</v>
      </c>
      <c r="C1781" t="s">
        <v>1206</v>
      </c>
      <c r="J1781" t="s">
        <v>17472</v>
      </c>
      <c r="K1781" t="s">
        <v>16737</v>
      </c>
      <c r="L1781" t="s">
        <v>1263</v>
      </c>
      <c r="M1781">
        <v>2</v>
      </c>
      <c r="P1781" s="2" t="s">
        <v>17473</v>
      </c>
      <c r="Q1781" t="s">
        <v>47</v>
      </c>
      <c r="S1781">
        <v>2.3788974000000001E-2</v>
      </c>
      <c r="T1781">
        <v>9.0599059999999995E-4</v>
      </c>
      <c r="U1781">
        <v>1.5728042000000001E-2</v>
      </c>
      <c r="V1781">
        <v>2.1643745999999999E-3</v>
      </c>
      <c r="W1781">
        <v>1.4580918999999999E-2</v>
      </c>
      <c r="X1781">
        <v>6.3367756000000004E-3</v>
      </c>
      <c r="Y1781">
        <v>7.1794871794871803E-2</v>
      </c>
      <c r="Z1781">
        <v>7.9000000000000001E-2</v>
      </c>
      <c r="AA1781">
        <v>0.02</v>
      </c>
      <c r="AB1781">
        <v>0.90200000000000002</v>
      </c>
      <c r="AC1781">
        <v>0.86760000000000004</v>
      </c>
      <c r="AD1781" t="s">
        <v>48</v>
      </c>
      <c r="AE1781" t="s">
        <v>48</v>
      </c>
      <c r="AF1781" t="s">
        <v>48</v>
      </c>
    </row>
    <row r="1782" spans="1:32" hidden="1" outlineLevel="1" x14ac:dyDescent="0.2">
      <c r="A1782" t="s">
        <v>17474</v>
      </c>
      <c r="B1782" t="s">
        <v>17475</v>
      </c>
      <c r="C1782" t="s">
        <v>1206</v>
      </c>
      <c r="J1782" t="s">
        <v>17476</v>
      </c>
      <c r="K1782" t="s">
        <v>17032</v>
      </c>
      <c r="L1782" t="s">
        <v>1263</v>
      </c>
      <c r="M1782">
        <v>1</v>
      </c>
      <c r="P1782" s="2" t="s">
        <v>17477</v>
      </c>
      <c r="Q1782" t="s">
        <v>47</v>
      </c>
      <c r="S1782">
        <v>0.10609736</v>
      </c>
      <c r="T1782">
        <v>2.4604797E-3</v>
      </c>
      <c r="U1782">
        <v>2.1398475E-2</v>
      </c>
      <c r="V1782">
        <v>4.7964420000000001E-2</v>
      </c>
      <c r="W1782">
        <v>2.6573719999999999E-2</v>
      </c>
      <c r="X1782">
        <v>8.4534080000000008E-3</v>
      </c>
      <c r="Y1782">
        <v>-8.8888888888888892E-2</v>
      </c>
      <c r="Z1782">
        <v>0.08</v>
      </c>
      <c r="AA1782">
        <v>9.8000000000000004E-2</v>
      </c>
      <c r="AB1782">
        <v>0.82299999999999995</v>
      </c>
      <c r="AC1782">
        <v>-0.1169</v>
      </c>
      <c r="AD1782" t="s">
        <v>48</v>
      </c>
      <c r="AE1782" t="s">
        <v>48</v>
      </c>
      <c r="AF1782" t="s">
        <v>48</v>
      </c>
    </row>
    <row r="1783" spans="1:32" hidden="1" outlineLevel="1" x14ac:dyDescent="0.2">
      <c r="A1783" t="s">
        <v>17478</v>
      </c>
      <c r="B1783" t="s">
        <v>17479</v>
      </c>
      <c r="C1783" t="s">
        <v>17480</v>
      </c>
      <c r="J1783" t="s">
        <v>17481</v>
      </c>
      <c r="K1783" t="s">
        <v>17300</v>
      </c>
      <c r="L1783" t="s">
        <v>1263</v>
      </c>
      <c r="M1783">
        <v>88</v>
      </c>
      <c r="P1783" s="2" t="s">
        <v>17482</v>
      </c>
      <c r="Q1783" t="s">
        <v>47</v>
      </c>
      <c r="S1783">
        <v>9.7386980000000005E-3</v>
      </c>
      <c r="T1783">
        <v>5.3644179999999997E-4</v>
      </c>
      <c r="U1783">
        <v>1.0245483E-2</v>
      </c>
      <c r="V1783">
        <v>1.5539099999999999E-3</v>
      </c>
      <c r="W1783">
        <v>7.7978780000000003E-3</v>
      </c>
      <c r="X1783">
        <v>6.2396824E-3</v>
      </c>
      <c r="Y1783">
        <v>0.16666666666666671</v>
      </c>
      <c r="Z1783">
        <v>0.105</v>
      </c>
      <c r="AA1783">
        <v>0</v>
      </c>
      <c r="AB1783">
        <v>0.89500000000000002</v>
      </c>
      <c r="AC1783">
        <v>0.40050000000000002</v>
      </c>
      <c r="AD1783" t="s">
        <v>48</v>
      </c>
      <c r="AE1783" t="s">
        <v>48</v>
      </c>
      <c r="AF1783" t="s">
        <v>48</v>
      </c>
    </row>
    <row r="1784" spans="1:32" hidden="1" outlineLevel="1" x14ac:dyDescent="0.2">
      <c r="A1784" t="s">
        <v>17483</v>
      </c>
      <c r="B1784" t="s">
        <v>17484</v>
      </c>
      <c r="C1784" t="s">
        <v>17485</v>
      </c>
      <c r="J1784" t="s">
        <v>17486</v>
      </c>
      <c r="K1784" t="s">
        <v>17300</v>
      </c>
      <c r="L1784" t="s">
        <v>1263</v>
      </c>
      <c r="M1784">
        <v>30</v>
      </c>
      <c r="P1784" s="2" t="s">
        <v>17487</v>
      </c>
      <c r="Q1784" t="s">
        <v>47</v>
      </c>
      <c r="S1784">
        <v>4.8594624000000003E-2</v>
      </c>
      <c r="T1784">
        <v>1.1968612999999999E-3</v>
      </c>
      <c r="U1784">
        <v>1.6821137E-2</v>
      </c>
      <c r="V1784">
        <v>1.692652E-3</v>
      </c>
      <c r="W1784">
        <v>2.1223840000000001E-2</v>
      </c>
      <c r="X1784">
        <v>6.861079E-3</v>
      </c>
      <c r="Y1784">
        <v>-0.37083333333333329</v>
      </c>
      <c r="Z1784">
        <v>0.156</v>
      </c>
      <c r="AA1784">
        <v>2.9000000000000001E-2</v>
      </c>
      <c r="AB1784">
        <v>0.81499999999999995</v>
      </c>
      <c r="AC1784">
        <v>0.89070000000000005</v>
      </c>
      <c r="AD1784" t="s">
        <v>48</v>
      </c>
      <c r="AE1784" t="s">
        <v>48</v>
      </c>
      <c r="AF1784" t="s">
        <v>48</v>
      </c>
    </row>
    <row r="1785" spans="1:32" hidden="1" outlineLevel="1" x14ac:dyDescent="0.2">
      <c r="A1785" t="s">
        <v>17488</v>
      </c>
      <c r="B1785" t="s">
        <v>17489</v>
      </c>
      <c r="C1785" t="s">
        <v>17490</v>
      </c>
      <c r="J1785" t="s">
        <v>17491</v>
      </c>
      <c r="K1785" t="s">
        <v>17300</v>
      </c>
      <c r="L1785" t="s">
        <v>1263</v>
      </c>
      <c r="M1785">
        <v>2</v>
      </c>
      <c r="P1785" s="2" t="s">
        <v>17492</v>
      </c>
      <c r="Q1785" t="s">
        <v>47</v>
      </c>
      <c r="S1785">
        <v>1.2880213999999999E-2</v>
      </c>
      <c r="T1785">
        <v>9.4890594000000003E-4</v>
      </c>
      <c r="U1785">
        <v>1.3610168000000001E-2</v>
      </c>
      <c r="V1785">
        <v>2.5713511E-3</v>
      </c>
      <c r="W1785">
        <v>7.7408776000000004E-3</v>
      </c>
      <c r="X1785">
        <v>7.1458859999999997E-3</v>
      </c>
      <c r="Y1785">
        <v>0</v>
      </c>
      <c r="Z1785">
        <v>0</v>
      </c>
      <c r="AA1785">
        <v>0</v>
      </c>
      <c r="AB1785">
        <v>1</v>
      </c>
      <c r="AC1785">
        <v>0</v>
      </c>
      <c r="AD1785" t="s">
        <v>48</v>
      </c>
      <c r="AE1785" t="s">
        <v>48</v>
      </c>
      <c r="AF1785" t="s">
        <v>48</v>
      </c>
    </row>
    <row r="1786" spans="1:32" hidden="1" outlineLevel="1" x14ac:dyDescent="0.2">
      <c r="A1786" t="s">
        <v>17493</v>
      </c>
      <c r="B1786" t="s">
        <v>17494</v>
      </c>
      <c r="C1786" t="s">
        <v>17495</v>
      </c>
      <c r="J1786" t="s">
        <v>17496</v>
      </c>
      <c r="K1786" t="s">
        <v>17300</v>
      </c>
      <c r="L1786" t="s">
        <v>1263</v>
      </c>
      <c r="M1786">
        <v>0</v>
      </c>
      <c r="P1786" s="2" t="s">
        <v>17497</v>
      </c>
      <c r="Q1786" t="s">
        <v>47</v>
      </c>
      <c r="S1786">
        <v>5.6861430000000003E-3</v>
      </c>
      <c r="T1786">
        <v>3.9100647000000002E-4</v>
      </c>
      <c r="U1786">
        <v>9.323184E-3</v>
      </c>
      <c r="V1786">
        <v>1.1746819E-3</v>
      </c>
      <c r="W1786">
        <v>6.5343700000000003E-3</v>
      </c>
      <c r="X1786">
        <v>6.0131317000000004E-3</v>
      </c>
      <c r="Y1786">
        <v>0.1111111111111111</v>
      </c>
      <c r="Z1786">
        <v>0.183</v>
      </c>
      <c r="AA1786">
        <v>0</v>
      </c>
      <c r="AB1786">
        <v>0.81699999999999995</v>
      </c>
      <c r="AC1786">
        <v>0.86250000000000004</v>
      </c>
      <c r="AD1786" t="s">
        <v>48</v>
      </c>
      <c r="AE1786" t="s">
        <v>48</v>
      </c>
      <c r="AF1786" t="s">
        <v>48</v>
      </c>
    </row>
    <row r="1787" spans="1:32" hidden="1" outlineLevel="1" x14ac:dyDescent="0.2">
      <c r="A1787" t="s">
        <v>17498</v>
      </c>
      <c r="B1787" t="s">
        <v>17499</v>
      </c>
      <c r="C1787" t="s">
        <v>10041</v>
      </c>
      <c r="J1787" t="s">
        <v>17500</v>
      </c>
      <c r="K1787" t="s">
        <v>17315</v>
      </c>
      <c r="L1787" t="s">
        <v>1263</v>
      </c>
      <c r="M1787">
        <v>10</v>
      </c>
      <c r="P1787" s="2" t="s">
        <v>17501</v>
      </c>
      <c r="Q1787" t="s">
        <v>10044</v>
      </c>
      <c r="S1787">
        <v>0.46716887000000001</v>
      </c>
      <c r="T1787">
        <v>9.3460079999999994E-3</v>
      </c>
      <c r="U1787">
        <v>4.3165035999999997E-2</v>
      </c>
      <c r="V1787">
        <v>9.9899693999999997E-2</v>
      </c>
      <c r="W1787">
        <v>0.51309439999999995</v>
      </c>
      <c r="X1787">
        <v>7.521313E-3</v>
      </c>
      <c r="Y1787">
        <v>0.155</v>
      </c>
      <c r="Z1787">
        <v>0.10199999999999999</v>
      </c>
      <c r="AA1787">
        <v>0.17</v>
      </c>
      <c r="AB1787">
        <v>0.72799999999999998</v>
      </c>
      <c r="AC1787">
        <v>-0.50229999999999997</v>
      </c>
      <c r="AD1787" t="s">
        <v>48</v>
      </c>
      <c r="AE1787" t="s">
        <v>48</v>
      </c>
      <c r="AF1787" t="s">
        <v>48</v>
      </c>
    </row>
    <row r="1788" spans="1:32" hidden="1" outlineLevel="1" x14ac:dyDescent="0.2">
      <c r="A1788" t="s">
        <v>17502</v>
      </c>
      <c r="B1788" t="s">
        <v>17503</v>
      </c>
      <c r="C1788" t="s">
        <v>16994</v>
      </c>
      <c r="J1788" t="s">
        <v>17504</v>
      </c>
      <c r="K1788" t="s">
        <v>17315</v>
      </c>
      <c r="L1788" t="s">
        <v>1263</v>
      </c>
      <c r="M1788">
        <v>20</v>
      </c>
      <c r="P1788" s="2" t="s">
        <v>17505</v>
      </c>
      <c r="Q1788" t="s">
        <v>47</v>
      </c>
      <c r="S1788">
        <v>0.10132480000000001</v>
      </c>
      <c r="T1788">
        <v>2.2029876999999998E-3</v>
      </c>
      <c r="U1788">
        <v>1.4669105E-2</v>
      </c>
      <c r="V1788">
        <v>5.2536960000000004E-3</v>
      </c>
      <c r="W1788">
        <v>3.0375287000000001E-2</v>
      </c>
      <c r="X1788">
        <v>8.0779809999999997E-3</v>
      </c>
      <c r="Y1788">
        <v>0.15625</v>
      </c>
      <c r="Z1788">
        <v>0.26200000000000001</v>
      </c>
      <c r="AA1788">
        <v>0</v>
      </c>
      <c r="AB1788">
        <v>0.73799999999999999</v>
      </c>
      <c r="AC1788">
        <v>0.75</v>
      </c>
      <c r="AD1788" t="s">
        <v>48</v>
      </c>
      <c r="AE1788" t="s">
        <v>48</v>
      </c>
      <c r="AF1788" t="s">
        <v>48</v>
      </c>
    </row>
    <row r="1789" spans="1:32" hidden="1" outlineLevel="1" x14ac:dyDescent="0.2">
      <c r="A1789" t="s">
        <v>17506</v>
      </c>
      <c r="B1789" t="s">
        <v>17507</v>
      </c>
      <c r="C1789" t="s">
        <v>17508</v>
      </c>
      <c r="J1789" t="s">
        <v>17509</v>
      </c>
      <c r="K1789" t="s">
        <v>17315</v>
      </c>
      <c r="L1789" t="s">
        <v>1263</v>
      </c>
      <c r="M1789">
        <v>7</v>
      </c>
      <c r="P1789" s="2" t="s">
        <v>17510</v>
      </c>
      <c r="Q1789" t="s">
        <v>47</v>
      </c>
      <c r="S1789">
        <v>3.2863232999999999E-2</v>
      </c>
      <c r="T1789">
        <v>6.5803529999999995E-4</v>
      </c>
      <c r="U1789">
        <v>1.2243799E-2</v>
      </c>
      <c r="V1789">
        <v>6.1046462999999997E-3</v>
      </c>
      <c r="W1789">
        <v>1.9225691999999999E-2</v>
      </c>
      <c r="X1789">
        <v>5.7121426999999997E-3</v>
      </c>
      <c r="Y1789">
        <v>5.625000000000005E-2</v>
      </c>
      <c r="Z1789">
        <v>0.28699999999999998</v>
      </c>
      <c r="AA1789">
        <v>0</v>
      </c>
      <c r="AB1789">
        <v>0.71299999999999997</v>
      </c>
      <c r="AC1789">
        <v>0.75429999999999997</v>
      </c>
      <c r="AD1789" t="s">
        <v>48</v>
      </c>
      <c r="AE1789" t="s">
        <v>48</v>
      </c>
      <c r="AF1789" t="s">
        <v>48</v>
      </c>
    </row>
    <row r="1790" spans="1:32" hidden="1" outlineLevel="1" x14ac:dyDescent="0.2">
      <c r="A1790" t="s">
        <v>17511</v>
      </c>
      <c r="B1790" t="s">
        <v>17512</v>
      </c>
      <c r="C1790" t="s">
        <v>17513</v>
      </c>
      <c r="J1790" t="s">
        <v>17514</v>
      </c>
      <c r="K1790" t="s">
        <v>17315</v>
      </c>
      <c r="L1790" t="s">
        <v>1263</v>
      </c>
      <c r="M1790">
        <v>2</v>
      </c>
      <c r="P1790" s="2" t="s">
        <v>17515</v>
      </c>
      <c r="Q1790" t="s">
        <v>10138</v>
      </c>
      <c r="S1790">
        <v>0.40614097999999998</v>
      </c>
      <c r="T1790">
        <v>1.7610285E-2</v>
      </c>
      <c r="U1790">
        <v>0.41375931999999999</v>
      </c>
      <c r="V1790">
        <v>4.2808260000000001E-2</v>
      </c>
      <c r="W1790">
        <v>0.36537175999999999</v>
      </c>
      <c r="X1790">
        <v>9.5149599999999994E-3</v>
      </c>
      <c r="Y1790">
        <v>1.249999999999998E-2</v>
      </c>
      <c r="Z1790">
        <v>0.22800000000000001</v>
      </c>
      <c r="AA1790">
        <v>8.2000000000000003E-2</v>
      </c>
      <c r="AB1790">
        <v>0.69</v>
      </c>
      <c r="AC1790">
        <v>0.85550000000000004</v>
      </c>
      <c r="AD1790" t="s">
        <v>48</v>
      </c>
      <c r="AE1790" t="s">
        <v>48</v>
      </c>
      <c r="AF1790" t="s">
        <v>48</v>
      </c>
    </row>
    <row r="1791" spans="1:32" hidden="1" outlineLevel="1" x14ac:dyDescent="0.2">
      <c r="A1791" t="s">
        <v>17516</v>
      </c>
      <c r="B1791" t="s">
        <v>17517</v>
      </c>
      <c r="C1791" t="s">
        <v>17518</v>
      </c>
      <c r="J1791" t="s">
        <v>17519</v>
      </c>
      <c r="K1791" t="s">
        <v>17319</v>
      </c>
      <c r="L1791" t="s">
        <v>1263</v>
      </c>
      <c r="M1791">
        <v>29</v>
      </c>
      <c r="P1791" s="2" t="s">
        <v>17520</v>
      </c>
      <c r="Q1791" t="s">
        <v>47</v>
      </c>
      <c r="S1791">
        <v>1.0806813E-2</v>
      </c>
      <c r="T1791">
        <v>5.3405759999999999E-4</v>
      </c>
      <c r="U1791">
        <v>1.03821205E-2</v>
      </c>
      <c r="V1791">
        <v>1.4614153000000001E-3</v>
      </c>
      <c r="W1791">
        <v>7.8928790000000002E-3</v>
      </c>
      <c r="X1791">
        <v>6.3497214999999997E-3</v>
      </c>
      <c r="Y1791">
        <v>-0.125</v>
      </c>
      <c r="Z1791">
        <v>0</v>
      </c>
      <c r="AA1791">
        <v>6.6000000000000003E-2</v>
      </c>
      <c r="AB1791">
        <v>0.93400000000000005</v>
      </c>
      <c r="AC1791">
        <v>-0.1779</v>
      </c>
      <c r="AD1791" t="s">
        <v>48</v>
      </c>
      <c r="AE1791" t="s">
        <v>48</v>
      </c>
      <c r="AF1791" t="s">
        <v>48</v>
      </c>
    </row>
    <row r="1792" spans="1:32" hidden="1" outlineLevel="1" x14ac:dyDescent="0.2">
      <c r="A1792" t="s">
        <v>17521</v>
      </c>
      <c r="B1792" t="s">
        <v>17522</v>
      </c>
      <c r="C1792" t="s">
        <v>14637</v>
      </c>
      <c r="J1792" t="s">
        <v>17523</v>
      </c>
      <c r="K1792" t="s">
        <v>17343</v>
      </c>
      <c r="L1792" t="s">
        <v>1263</v>
      </c>
      <c r="M1792">
        <v>17</v>
      </c>
      <c r="P1792" s="2" t="s">
        <v>17524</v>
      </c>
      <c r="Q1792" t="s">
        <v>14640</v>
      </c>
      <c r="S1792">
        <v>7.7909579999999997E-3</v>
      </c>
      <c r="T1792">
        <v>5.7697295999999999E-4</v>
      </c>
      <c r="U1792">
        <v>9.7843329999999992E-3</v>
      </c>
      <c r="V1792">
        <v>1.3134240000000001E-3</v>
      </c>
      <c r="W1792">
        <v>7.1138735000000003E-3</v>
      </c>
      <c r="X1792">
        <v>6.3950316999999996E-3</v>
      </c>
      <c r="Y1792">
        <v>-1.785714285714286E-2</v>
      </c>
      <c r="Z1792">
        <v>0</v>
      </c>
      <c r="AA1792">
        <v>0.161</v>
      </c>
      <c r="AB1792">
        <v>0.83899999999999997</v>
      </c>
      <c r="AC1792">
        <v>-0.63249999999999995</v>
      </c>
      <c r="AD1792" t="s">
        <v>48</v>
      </c>
      <c r="AE1792" t="s">
        <v>48</v>
      </c>
      <c r="AF1792" t="s">
        <v>48</v>
      </c>
    </row>
    <row r="1793" spans="1:32" hidden="1" outlineLevel="1" x14ac:dyDescent="0.2">
      <c r="A1793" t="s">
        <v>17525</v>
      </c>
      <c r="B1793" t="s">
        <v>17526</v>
      </c>
      <c r="C1793" t="s">
        <v>16444</v>
      </c>
      <c r="J1793" t="s">
        <v>17527</v>
      </c>
      <c r="K1793" t="s">
        <v>17352</v>
      </c>
      <c r="L1793" t="s">
        <v>1263</v>
      </c>
      <c r="M1793">
        <v>3</v>
      </c>
      <c r="P1793" s="2" t="s">
        <v>17528</v>
      </c>
      <c r="Q1793" t="s">
        <v>10471</v>
      </c>
      <c r="S1793">
        <v>1.6335880000000001E-2</v>
      </c>
      <c r="T1793">
        <v>7.4386597000000005E-4</v>
      </c>
      <c r="U1793">
        <v>1.2995303E-2</v>
      </c>
      <c r="V1793">
        <v>2.2198714000000001E-3</v>
      </c>
      <c r="W1793">
        <v>8.7668840000000008E-3</v>
      </c>
      <c r="X1793">
        <v>6.4468145999999997E-3</v>
      </c>
      <c r="Y1793">
        <v>-0.3125</v>
      </c>
      <c r="Z1793">
        <v>0.161</v>
      </c>
      <c r="AA1793">
        <v>0</v>
      </c>
      <c r="AB1793">
        <v>0.83899999999999997</v>
      </c>
      <c r="AC1793">
        <v>0.36120000000000002</v>
      </c>
      <c r="AD1793" t="s">
        <v>48</v>
      </c>
      <c r="AE1793" t="s">
        <v>48</v>
      </c>
      <c r="AF1793" t="s">
        <v>48</v>
      </c>
    </row>
    <row r="1794" spans="1:32" hidden="1" outlineLevel="1" x14ac:dyDescent="0.2">
      <c r="A1794" t="s">
        <v>17529</v>
      </c>
      <c r="B1794" t="s">
        <v>17530</v>
      </c>
      <c r="C1794" t="s">
        <v>17531</v>
      </c>
      <c r="J1794" t="s">
        <v>17532</v>
      </c>
      <c r="K1794" t="s">
        <v>17352</v>
      </c>
      <c r="L1794" t="s">
        <v>1263</v>
      </c>
      <c r="M1794">
        <v>3</v>
      </c>
      <c r="P1794" s="2" t="s">
        <v>17533</v>
      </c>
      <c r="Q1794" t="s">
        <v>47</v>
      </c>
      <c r="S1794">
        <v>3.8755610000000003E-2</v>
      </c>
      <c r="T1794">
        <v>1.4591217000000001E-3</v>
      </c>
      <c r="U1794">
        <v>2.0715290000000001E-2</v>
      </c>
      <c r="V1794">
        <v>2.7933380999999998E-3</v>
      </c>
      <c r="W1794">
        <v>1.6328929999999998E-2</v>
      </c>
      <c r="X1794">
        <v>7.3141810000000003E-3</v>
      </c>
      <c r="Y1794">
        <v>0.20196969696969699</v>
      </c>
      <c r="Z1794">
        <v>0.11700000000000001</v>
      </c>
      <c r="AA1794">
        <v>0.04</v>
      </c>
      <c r="AB1794">
        <v>0.84299999999999997</v>
      </c>
      <c r="AC1794">
        <v>0.80200000000000005</v>
      </c>
      <c r="AD1794" t="s">
        <v>48</v>
      </c>
      <c r="AE1794" t="s">
        <v>48</v>
      </c>
      <c r="AF1794" t="s">
        <v>48</v>
      </c>
    </row>
    <row r="1795" spans="1:32" hidden="1" outlineLevel="1" x14ac:dyDescent="0.2">
      <c r="A1795" t="s">
        <v>17534</v>
      </c>
      <c r="B1795" t="s">
        <v>17535</v>
      </c>
      <c r="C1795" t="s">
        <v>17536</v>
      </c>
      <c r="J1795" t="s">
        <v>17537</v>
      </c>
      <c r="K1795" t="s">
        <v>17357</v>
      </c>
      <c r="L1795" t="s">
        <v>1263</v>
      </c>
      <c r="M1795">
        <v>-2</v>
      </c>
      <c r="P1795" s="2" t="s">
        <v>17538</v>
      </c>
      <c r="Q1795" t="s">
        <v>47</v>
      </c>
      <c r="S1795">
        <v>1.3068704E-2</v>
      </c>
      <c r="T1795">
        <v>1.0585785000000001E-3</v>
      </c>
      <c r="U1795">
        <v>1.3131939E-2</v>
      </c>
      <c r="V1795">
        <v>2.6453468000000001E-3</v>
      </c>
      <c r="W1795">
        <v>7.2658747000000001E-3</v>
      </c>
      <c r="X1795">
        <v>7.754337E-3</v>
      </c>
      <c r="Y1795">
        <v>0.34285714285714292</v>
      </c>
      <c r="Z1795">
        <v>0</v>
      </c>
      <c r="AA1795">
        <v>0</v>
      </c>
      <c r="AB1795">
        <v>1</v>
      </c>
      <c r="AC1795">
        <v>0</v>
      </c>
      <c r="AD1795" t="s">
        <v>48</v>
      </c>
      <c r="AE1795" t="s">
        <v>48</v>
      </c>
      <c r="AF1795" t="s">
        <v>48</v>
      </c>
    </row>
    <row r="1796" spans="1:32" hidden="1" outlineLevel="1" x14ac:dyDescent="0.2">
      <c r="A1796" t="s">
        <v>17539</v>
      </c>
      <c r="B1796" t="s">
        <v>17540</v>
      </c>
      <c r="C1796" t="s">
        <v>17541</v>
      </c>
      <c r="J1796" t="s">
        <v>17542</v>
      </c>
      <c r="K1796" t="s">
        <v>17367</v>
      </c>
      <c r="L1796" t="s">
        <v>1263</v>
      </c>
      <c r="M1796">
        <v>10</v>
      </c>
      <c r="P1796" s="2" t="s">
        <v>17543</v>
      </c>
      <c r="Q1796" t="s">
        <v>47</v>
      </c>
      <c r="S1796">
        <v>0.14256015</v>
      </c>
      <c r="T1796">
        <v>3.4904480000000002E-3</v>
      </c>
      <c r="U1796">
        <v>7.8055139999999995E-2</v>
      </c>
      <c r="V1796">
        <v>1.0581386999999999E-2</v>
      </c>
      <c r="W1796">
        <v>6.3374630000000001E-2</v>
      </c>
      <c r="X1796">
        <v>7.249452E-3</v>
      </c>
      <c r="Y1796">
        <v>0.3125</v>
      </c>
      <c r="Z1796">
        <v>0.622</v>
      </c>
      <c r="AA1796">
        <v>0.19500000000000001</v>
      </c>
      <c r="AB1796">
        <v>0.183</v>
      </c>
      <c r="AC1796">
        <v>0.6875</v>
      </c>
      <c r="AD1796" t="s">
        <v>48</v>
      </c>
      <c r="AE1796" t="s">
        <v>48</v>
      </c>
      <c r="AF1796" t="s">
        <v>48</v>
      </c>
    </row>
    <row r="1797" spans="1:32" hidden="1" outlineLevel="1" x14ac:dyDescent="0.2">
      <c r="A1797" t="s">
        <v>17544</v>
      </c>
      <c r="B1797" t="s">
        <v>17545</v>
      </c>
      <c r="C1797" t="s">
        <v>16544</v>
      </c>
      <c r="J1797" t="s">
        <v>17546</v>
      </c>
      <c r="K1797" t="s">
        <v>17377</v>
      </c>
      <c r="L1797" t="s">
        <v>1263</v>
      </c>
      <c r="M1797">
        <v>3</v>
      </c>
      <c r="P1797" s="2" t="s">
        <v>17547</v>
      </c>
      <c r="Q1797" t="s">
        <v>47</v>
      </c>
      <c r="S1797">
        <v>0.45396814000000002</v>
      </c>
      <c r="T1797">
        <v>1.5350811000000001E-2</v>
      </c>
      <c r="U1797">
        <v>0.26607354999999999</v>
      </c>
      <c r="V1797">
        <v>9.3282039999999997E-2</v>
      </c>
      <c r="W1797">
        <v>0.48627715999999999</v>
      </c>
      <c r="X1797">
        <v>1.1793415E-2</v>
      </c>
      <c r="Y1797">
        <v>4.7619047619047623E-2</v>
      </c>
      <c r="Z1797">
        <v>4.2000000000000003E-2</v>
      </c>
      <c r="AA1797">
        <v>0.11600000000000001</v>
      </c>
      <c r="AB1797">
        <v>0.84099999999999997</v>
      </c>
      <c r="AC1797">
        <v>-0.37859999999999999</v>
      </c>
      <c r="AD1797" t="s">
        <v>48</v>
      </c>
      <c r="AE1797" t="s">
        <v>48</v>
      </c>
      <c r="AF1797" t="s">
        <v>48</v>
      </c>
    </row>
    <row r="1798" spans="1:32" hidden="1" outlineLevel="1" x14ac:dyDescent="0.2">
      <c r="A1798" t="s">
        <v>17548</v>
      </c>
      <c r="B1798" t="s">
        <v>17549</v>
      </c>
      <c r="C1798" t="s">
        <v>17550</v>
      </c>
      <c r="J1798" t="s">
        <v>17551</v>
      </c>
      <c r="K1798" t="s">
        <v>17382</v>
      </c>
      <c r="L1798" t="s">
        <v>1263</v>
      </c>
      <c r="M1798">
        <v>5</v>
      </c>
      <c r="P1798" s="2" t="s">
        <v>17552</v>
      </c>
      <c r="Q1798" t="s">
        <v>47</v>
      </c>
      <c r="S1798">
        <v>1.4765122E-2</v>
      </c>
      <c r="T1798">
        <v>6.0796739999999998E-4</v>
      </c>
      <c r="U1798">
        <v>1.1338579499999999E-2</v>
      </c>
      <c r="V1798">
        <v>1.8868907E-3</v>
      </c>
      <c r="W1798">
        <v>9.0518850000000008E-3</v>
      </c>
      <c r="X1798">
        <v>6.2396824E-3</v>
      </c>
      <c r="Y1798">
        <v>0.1532828282828283</v>
      </c>
      <c r="Z1798">
        <v>0.09</v>
      </c>
      <c r="AA1798">
        <v>0</v>
      </c>
      <c r="AB1798">
        <v>0.91</v>
      </c>
      <c r="AC1798">
        <v>0.64859999999999995</v>
      </c>
      <c r="AD1798" t="s">
        <v>48</v>
      </c>
      <c r="AE1798" t="s">
        <v>48</v>
      </c>
      <c r="AF1798" t="s">
        <v>48</v>
      </c>
    </row>
    <row r="1799" spans="1:32" hidden="1" outlineLevel="1" x14ac:dyDescent="0.2">
      <c r="A1799" t="s">
        <v>17553</v>
      </c>
      <c r="B1799" t="s">
        <v>17554</v>
      </c>
      <c r="C1799" t="s">
        <v>16608</v>
      </c>
      <c r="J1799" t="s">
        <v>17555</v>
      </c>
      <c r="K1799" t="s">
        <v>17382</v>
      </c>
      <c r="L1799" t="s">
        <v>1263</v>
      </c>
      <c r="M1799">
        <v>1</v>
      </c>
      <c r="P1799" s="2" t="s">
        <v>17556</v>
      </c>
      <c r="Q1799" t="s">
        <v>47</v>
      </c>
      <c r="S1799">
        <v>1.8974753E-2</v>
      </c>
      <c r="T1799">
        <v>7.0095059999999998E-4</v>
      </c>
      <c r="U1799">
        <v>1.2687868999999999E-2</v>
      </c>
      <c r="V1799">
        <v>2.4788563999999999E-3</v>
      </c>
      <c r="W1799">
        <v>1.0362893E-2</v>
      </c>
      <c r="X1799">
        <v>6.5374350000000003E-3</v>
      </c>
      <c r="Y1799">
        <v>0.2492694805194805</v>
      </c>
      <c r="Z1799">
        <v>0.13</v>
      </c>
      <c r="AA1799">
        <v>2.4E-2</v>
      </c>
      <c r="AB1799">
        <v>0.84599999999999997</v>
      </c>
      <c r="AC1799">
        <v>0.85740000000000005</v>
      </c>
      <c r="AD1799" t="s">
        <v>48</v>
      </c>
      <c r="AE1799" t="s">
        <v>48</v>
      </c>
      <c r="AF1799" t="s">
        <v>48</v>
      </c>
    </row>
    <row r="1800" spans="1:32" hidden="1" outlineLevel="1" x14ac:dyDescent="0.2">
      <c r="A1800" t="s">
        <v>17557</v>
      </c>
      <c r="B1800" t="s">
        <v>17558</v>
      </c>
      <c r="C1800" t="s">
        <v>16608</v>
      </c>
      <c r="J1800" t="s">
        <v>17559</v>
      </c>
      <c r="K1800" t="s">
        <v>17386</v>
      </c>
      <c r="L1800" t="s">
        <v>1263</v>
      </c>
      <c r="M1800">
        <v>1</v>
      </c>
      <c r="P1800" s="2" t="s">
        <v>17560</v>
      </c>
      <c r="Q1800" t="s">
        <v>47</v>
      </c>
      <c r="S1800">
        <v>2.5556687000000002E-2</v>
      </c>
      <c r="T1800">
        <v>7.6293944999999996E-4</v>
      </c>
      <c r="U1800">
        <v>1.2824506499999999E-2</v>
      </c>
      <c r="V1800">
        <v>2.8118371999999998E-3</v>
      </c>
      <c r="W1800">
        <v>1.3516913E-2</v>
      </c>
      <c r="X1800">
        <v>6.1037516999999999E-3</v>
      </c>
      <c r="Y1800">
        <v>0.16049382716049379</v>
      </c>
      <c r="Z1800">
        <v>0.28399999999999997</v>
      </c>
      <c r="AA1800">
        <v>0</v>
      </c>
      <c r="AB1800">
        <v>0.71599999999999997</v>
      </c>
      <c r="AC1800">
        <v>0.95950000000000002</v>
      </c>
      <c r="AD1800" t="s">
        <v>48</v>
      </c>
      <c r="AE1800" t="s">
        <v>48</v>
      </c>
      <c r="AF1800" t="s">
        <v>48</v>
      </c>
    </row>
    <row r="1801" spans="1:32" hidden="1" outlineLevel="1" x14ac:dyDescent="0.2">
      <c r="A1801" t="s">
        <v>17561</v>
      </c>
      <c r="B1801" t="s">
        <v>17562</v>
      </c>
      <c r="C1801" t="s">
        <v>17563</v>
      </c>
      <c r="J1801" t="s">
        <v>17564</v>
      </c>
      <c r="K1801" t="s">
        <v>17391</v>
      </c>
      <c r="L1801" t="s">
        <v>1263</v>
      </c>
      <c r="M1801">
        <v>62</v>
      </c>
      <c r="P1801" s="2" t="s">
        <v>17565</v>
      </c>
      <c r="Q1801" t="s">
        <v>47</v>
      </c>
      <c r="S1801">
        <v>1.5267765000000001E-2</v>
      </c>
      <c r="T1801">
        <v>6.6280365000000001E-4</v>
      </c>
      <c r="U1801">
        <v>1.1492296000000001E-2</v>
      </c>
      <c r="V1801">
        <v>6.3266334999999996E-3</v>
      </c>
      <c r="W1801">
        <v>8.9948849999999993E-3</v>
      </c>
      <c r="X1801">
        <v>6.0325502000000003E-3</v>
      </c>
      <c r="Y1801">
        <v>0.34666666666666668</v>
      </c>
      <c r="Z1801">
        <v>8.1000000000000003E-2</v>
      </c>
      <c r="AA1801">
        <v>0</v>
      </c>
      <c r="AB1801">
        <v>0.91900000000000004</v>
      </c>
      <c r="AC1801">
        <v>0.31819999999999998</v>
      </c>
      <c r="AD1801" t="s">
        <v>48</v>
      </c>
      <c r="AE1801" t="s">
        <v>48</v>
      </c>
      <c r="AF1801" t="s">
        <v>48</v>
      </c>
    </row>
    <row r="1802" spans="1:32" hidden="1" outlineLevel="1" x14ac:dyDescent="0.2">
      <c r="A1802" t="s">
        <v>17566</v>
      </c>
      <c r="B1802" t="s">
        <v>17567</v>
      </c>
      <c r="C1802" t="s">
        <v>513</v>
      </c>
      <c r="J1802" t="s">
        <v>17568</v>
      </c>
      <c r="K1802" t="s">
        <v>17391</v>
      </c>
      <c r="L1802" t="s">
        <v>1263</v>
      </c>
      <c r="M1802">
        <v>-15</v>
      </c>
      <c r="P1802" s="2" t="s">
        <v>17569</v>
      </c>
      <c r="Q1802" t="s">
        <v>47</v>
      </c>
      <c r="Y1802" t="s">
        <v>48</v>
      </c>
      <c r="Z1802" t="s">
        <v>48</v>
      </c>
      <c r="AA1802" t="s">
        <v>48</v>
      </c>
      <c r="AB1802" t="s">
        <v>48</v>
      </c>
      <c r="AC1802" t="s">
        <v>48</v>
      </c>
      <c r="AD1802" t="s">
        <v>48</v>
      </c>
      <c r="AE1802" t="s">
        <v>48</v>
      </c>
      <c r="AF1802" t="s">
        <v>48</v>
      </c>
    </row>
    <row r="1803" spans="1:32" hidden="1" outlineLevel="1" x14ac:dyDescent="0.2">
      <c r="A1803" t="s">
        <v>17570</v>
      </c>
      <c r="B1803" t="s">
        <v>17571</v>
      </c>
      <c r="C1803" t="s">
        <v>16660</v>
      </c>
      <c r="J1803" t="s">
        <v>17572</v>
      </c>
      <c r="K1803" t="s">
        <v>17404</v>
      </c>
      <c r="L1803" t="s">
        <v>1263</v>
      </c>
      <c r="M1803">
        <v>-11</v>
      </c>
      <c r="P1803" s="2" t="s">
        <v>17573</v>
      </c>
      <c r="Q1803" t="s">
        <v>10021</v>
      </c>
      <c r="S1803">
        <v>0.82995890000000005</v>
      </c>
      <c r="T1803">
        <v>0.23223427999999999</v>
      </c>
      <c r="U1803">
        <v>0.70384484999999997</v>
      </c>
      <c r="V1803">
        <v>0.36702603</v>
      </c>
      <c r="W1803">
        <v>0.74183560000000004</v>
      </c>
      <c r="X1803">
        <v>1.1586282999999999E-2</v>
      </c>
      <c r="Y1803">
        <v>-0.1013888888888889</v>
      </c>
      <c r="Z1803">
        <v>5.7000000000000002E-2</v>
      </c>
      <c r="AA1803">
        <v>0.126</v>
      </c>
      <c r="AB1803">
        <v>0.81799999999999995</v>
      </c>
      <c r="AC1803">
        <v>-0.43369999999999997</v>
      </c>
      <c r="AD1803" t="s">
        <v>48</v>
      </c>
      <c r="AE1803" t="s">
        <v>48</v>
      </c>
      <c r="AF1803" t="s">
        <v>48</v>
      </c>
    </row>
    <row r="1804" spans="1:32" hidden="1" outlineLevel="1" x14ac:dyDescent="0.2">
      <c r="A1804" t="s">
        <v>17574</v>
      </c>
      <c r="B1804" t="s">
        <v>15197</v>
      </c>
      <c r="C1804" t="s">
        <v>16627</v>
      </c>
      <c r="J1804" t="s">
        <v>17575</v>
      </c>
      <c r="K1804" t="s">
        <v>17413</v>
      </c>
      <c r="L1804" t="s">
        <v>1263</v>
      </c>
      <c r="M1804">
        <v>-13</v>
      </c>
      <c r="P1804" s="2" t="s">
        <v>17576</v>
      </c>
      <c r="Q1804" t="s">
        <v>10060</v>
      </c>
      <c r="S1804">
        <v>0.32816040000000002</v>
      </c>
      <c r="T1804">
        <v>1.8578632000000001E-2</v>
      </c>
      <c r="U1804">
        <v>0.12991913999999999</v>
      </c>
      <c r="V1804">
        <v>1.2842958999999999E-2</v>
      </c>
      <c r="W1804">
        <v>6.634661E-2</v>
      </c>
      <c r="X1804">
        <v>0.39416263000000001</v>
      </c>
      <c r="Y1804">
        <v>0.8</v>
      </c>
      <c r="Z1804">
        <v>0.48899999999999999</v>
      </c>
      <c r="AA1804">
        <v>0</v>
      </c>
      <c r="AB1804">
        <v>0.51100000000000001</v>
      </c>
      <c r="AC1804">
        <v>0.92510000000000003</v>
      </c>
      <c r="AD1804" t="s">
        <v>48</v>
      </c>
      <c r="AE1804" t="s">
        <v>48</v>
      </c>
      <c r="AF1804" t="s">
        <v>48</v>
      </c>
    </row>
    <row r="1805" spans="1:32" hidden="1" outlineLevel="1" x14ac:dyDescent="0.2">
      <c r="A1805" t="s">
        <v>17577</v>
      </c>
      <c r="B1805" t="s">
        <v>17578</v>
      </c>
      <c r="C1805" t="s">
        <v>16627</v>
      </c>
      <c r="J1805" t="s">
        <v>17579</v>
      </c>
      <c r="K1805" t="s">
        <v>17423</v>
      </c>
      <c r="L1805" t="s">
        <v>1263</v>
      </c>
      <c r="M1805">
        <v>-1</v>
      </c>
      <c r="P1805" s="2" t="s">
        <v>17580</v>
      </c>
      <c r="Q1805" t="s">
        <v>10060</v>
      </c>
      <c r="S1805">
        <v>1.225191E-2</v>
      </c>
      <c r="T1805">
        <v>9.7274779999999999E-4</v>
      </c>
      <c r="U1805">
        <v>1.2926984000000001E-2</v>
      </c>
      <c r="V1805">
        <v>2.552852E-3</v>
      </c>
      <c r="W1805">
        <v>7.0093730000000002E-3</v>
      </c>
      <c r="X1805">
        <v>7.5730959999999996E-3</v>
      </c>
      <c r="Y1805">
        <v>-0.16666666666666671</v>
      </c>
      <c r="Z1805">
        <v>0</v>
      </c>
      <c r="AA1805">
        <v>0</v>
      </c>
      <c r="AB1805">
        <v>1</v>
      </c>
      <c r="AC1805">
        <v>0</v>
      </c>
      <c r="AD1805" t="s">
        <v>48</v>
      </c>
      <c r="AE1805" t="s">
        <v>48</v>
      </c>
      <c r="AF1805" t="s">
        <v>48</v>
      </c>
    </row>
    <row r="1806" spans="1:32" hidden="1" outlineLevel="1" x14ac:dyDescent="0.2">
      <c r="A1806" t="s">
        <v>17581</v>
      </c>
      <c r="B1806" t="s">
        <v>17582</v>
      </c>
      <c r="C1806" t="s">
        <v>1206</v>
      </c>
      <c r="J1806" t="s">
        <v>17583</v>
      </c>
      <c r="K1806" t="s">
        <v>17431</v>
      </c>
      <c r="L1806" t="s">
        <v>1263</v>
      </c>
      <c r="M1806">
        <v>6</v>
      </c>
      <c r="P1806" s="2" t="s">
        <v>17584</v>
      </c>
      <c r="Q1806" t="s">
        <v>47</v>
      </c>
      <c r="S1806">
        <v>2.8502874000000001E-2</v>
      </c>
      <c r="T1806">
        <v>1.1634827E-3</v>
      </c>
      <c r="U1806">
        <v>1.8734054999999999E-2</v>
      </c>
      <c r="V1806">
        <v>2.7748393E-3</v>
      </c>
      <c r="W1806">
        <v>1.5340924000000001E-2</v>
      </c>
      <c r="X1806">
        <v>6.3885584999999996E-3</v>
      </c>
      <c r="Y1806">
        <v>0.25447916666666659</v>
      </c>
      <c r="Z1806">
        <v>8.5999999999999993E-2</v>
      </c>
      <c r="AA1806">
        <v>0.05</v>
      </c>
      <c r="AB1806">
        <v>0.86399999999999999</v>
      </c>
      <c r="AC1806">
        <v>0.78380000000000005</v>
      </c>
      <c r="AD1806" t="s">
        <v>48</v>
      </c>
      <c r="AE1806" t="s">
        <v>48</v>
      </c>
      <c r="AF1806" t="s">
        <v>48</v>
      </c>
    </row>
    <row r="1807" spans="1:32" hidden="1" outlineLevel="1" x14ac:dyDescent="0.2">
      <c r="A1807" t="s">
        <v>17585</v>
      </c>
      <c r="B1807" t="s">
        <v>17586</v>
      </c>
      <c r="C1807" t="s">
        <v>16660</v>
      </c>
      <c r="J1807" t="s">
        <v>17587</v>
      </c>
      <c r="K1807" t="s">
        <v>17445</v>
      </c>
      <c r="L1807" t="s">
        <v>1263</v>
      </c>
      <c r="M1807">
        <v>-4</v>
      </c>
      <c r="P1807" s="2" t="s">
        <v>17588</v>
      </c>
      <c r="Q1807" t="s">
        <v>10021</v>
      </c>
      <c r="S1807">
        <v>6.722843E-3</v>
      </c>
      <c r="T1807">
        <v>5.2452089999999998E-4</v>
      </c>
      <c r="U1807">
        <v>1.0211324000000001E-2</v>
      </c>
      <c r="V1807">
        <v>1.03594E-3</v>
      </c>
      <c r="W1807">
        <v>6.3538689999999998E-3</v>
      </c>
      <c r="X1807">
        <v>6.3367756000000004E-3</v>
      </c>
      <c r="Y1807">
        <v>0.15</v>
      </c>
      <c r="Z1807">
        <v>0</v>
      </c>
      <c r="AA1807">
        <v>0</v>
      </c>
      <c r="AB1807">
        <v>1</v>
      </c>
      <c r="AC1807">
        <v>0</v>
      </c>
      <c r="AD1807" t="s">
        <v>48</v>
      </c>
      <c r="AE1807" t="s">
        <v>48</v>
      </c>
      <c r="AF1807" t="s">
        <v>48</v>
      </c>
    </row>
    <row r="1808" spans="1:32" hidden="1" outlineLevel="1" x14ac:dyDescent="0.2">
      <c r="A1808" t="s">
        <v>17589</v>
      </c>
      <c r="B1808" t="s">
        <v>17590</v>
      </c>
      <c r="C1808" t="s">
        <v>17591</v>
      </c>
      <c r="J1808" t="s">
        <v>17592</v>
      </c>
      <c r="K1808" t="s">
        <v>17454</v>
      </c>
      <c r="L1808" t="s">
        <v>1263</v>
      </c>
      <c r="M1808">
        <v>3</v>
      </c>
      <c r="P1808" s="2" t="s">
        <v>17593</v>
      </c>
      <c r="Q1808" t="s">
        <v>47</v>
      </c>
      <c r="S1808">
        <v>3.3098929999999999E-2</v>
      </c>
      <c r="T1808">
        <v>6.9618225000000003E-4</v>
      </c>
      <c r="U1808">
        <v>1.0108845999999999E-2</v>
      </c>
      <c r="V1808">
        <v>2.1828736999999999E-3</v>
      </c>
      <c r="W1808">
        <v>1.6936934000000001E-2</v>
      </c>
      <c r="X1808">
        <v>5.7542160000000004E-3</v>
      </c>
      <c r="Y1808">
        <v>0.6</v>
      </c>
      <c r="Z1808">
        <v>0</v>
      </c>
      <c r="AA1808">
        <v>0</v>
      </c>
      <c r="AB1808">
        <v>1</v>
      </c>
      <c r="AC1808">
        <v>0</v>
      </c>
      <c r="AD1808" t="s">
        <v>48</v>
      </c>
      <c r="AE1808" t="s">
        <v>48</v>
      </c>
      <c r="AF1808" t="s">
        <v>48</v>
      </c>
    </row>
    <row r="1809" spans="1:32" hidden="1" outlineLevel="1" x14ac:dyDescent="0.2">
      <c r="A1809" t="s">
        <v>17594</v>
      </c>
      <c r="B1809" t="s">
        <v>17595</v>
      </c>
      <c r="C1809" t="s">
        <v>16739</v>
      </c>
      <c r="J1809" t="s">
        <v>17596</v>
      </c>
      <c r="K1809" t="s">
        <v>17470</v>
      </c>
      <c r="L1809" t="s">
        <v>1263</v>
      </c>
      <c r="M1809">
        <v>3</v>
      </c>
      <c r="P1809" s="2" t="s">
        <v>17597</v>
      </c>
      <c r="Q1809" t="s">
        <v>47</v>
      </c>
      <c r="S1809">
        <v>1.6712860999999999E-2</v>
      </c>
      <c r="T1809">
        <v>5.2690506000000002E-4</v>
      </c>
      <c r="U1809">
        <v>1.1543535000000001E-2</v>
      </c>
      <c r="V1809">
        <v>1.9701357999999999E-3</v>
      </c>
      <c r="W1809">
        <v>9.3368870000000003E-3</v>
      </c>
      <c r="X1809">
        <v>6.3367756000000004E-3</v>
      </c>
      <c r="Y1809">
        <v>-0.1</v>
      </c>
      <c r="Z1809">
        <v>9.6000000000000002E-2</v>
      </c>
      <c r="AA1809">
        <v>8.5000000000000006E-2</v>
      </c>
      <c r="AB1809">
        <v>0.81899999999999995</v>
      </c>
      <c r="AC1809">
        <v>7.7200000000000005E-2</v>
      </c>
      <c r="AD1809" t="s">
        <v>48</v>
      </c>
      <c r="AE1809" t="s">
        <v>48</v>
      </c>
      <c r="AF1809" t="s">
        <v>48</v>
      </c>
    </row>
    <row r="1810" spans="1:32" hidden="1" outlineLevel="1" x14ac:dyDescent="0.2">
      <c r="A1810" t="s">
        <v>17598</v>
      </c>
      <c r="B1810" t="s">
        <v>17599</v>
      </c>
      <c r="C1810" t="s">
        <v>17600</v>
      </c>
      <c r="J1810" t="s">
        <v>17601</v>
      </c>
      <c r="K1810" t="s">
        <v>17478</v>
      </c>
      <c r="L1810" t="s">
        <v>1263</v>
      </c>
      <c r="M1810">
        <v>45</v>
      </c>
      <c r="P1810" s="2" t="s">
        <v>17602</v>
      </c>
      <c r="Q1810" t="s">
        <v>10032</v>
      </c>
      <c r="S1810">
        <v>1.9980037999999999E-2</v>
      </c>
      <c r="T1810">
        <v>7.4386597000000005E-4</v>
      </c>
      <c r="U1810">
        <v>1.2038844E-2</v>
      </c>
      <c r="V1810">
        <v>1.5169121000000001E-3</v>
      </c>
      <c r="W1810">
        <v>9.6788889999999995E-3</v>
      </c>
      <c r="X1810">
        <v>7.3012349999999997E-3</v>
      </c>
      <c r="Y1810">
        <v>-0.16666666666666671</v>
      </c>
      <c r="Z1810">
        <v>0</v>
      </c>
      <c r="AA1810">
        <v>0.129</v>
      </c>
      <c r="AB1810">
        <v>0.871</v>
      </c>
      <c r="AC1810">
        <v>-0.47670000000000001</v>
      </c>
      <c r="AD1810" t="s">
        <v>48</v>
      </c>
      <c r="AE1810" t="s">
        <v>48</v>
      </c>
      <c r="AF1810" t="s">
        <v>48</v>
      </c>
    </row>
    <row r="1811" spans="1:32" hidden="1" outlineLevel="1" x14ac:dyDescent="0.2">
      <c r="A1811" t="s">
        <v>17603</v>
      </c>
      <c r="B1811" t="s">
        <v>17604</v>
      </c>
      <c r="C1811" t="s">
        <v>16660</v>
      </c>
      <c r="J1811" t="s">
        <v>17605</v>
      </c>
      <c r="K1811" t="s">
        <v>17498</v>
      </c>
      <c r="L1811" t="s">
        <v>1263</v>
      </c>
      <c r="M1811">
        <v>-9</v>
      </c>
      <c r="P1811" s="2" t="s">
        <v>17606</v>
      </c>
      <c r="Q1811" t="s">
        <v>10021</v>
      </c>
      <c r="S1811">
        <v>2.0607091000000001E-2</v>
      </c>
      <c r="T1811">
        <v>8.4877013999999998E-4</v>
      </c>
      <c r="U1811">
        <v>1.4634945E-2</v>
      </c>
      <c r="V1811">
        <v>1.951637E-3</v>
      </c>
      <c r="W1811">
        <v>1.1008898E-2</v>
      </c>
      <c r="X1811">
        <v>6.6927844000000004E-3</v>
      </c>
      <c r="Y1811">
        <v>8.7499999999999994E-2</v>
      </c>
      <c r="Z1811">
        <v>3.6999999999999998E-2</v>
      </c>
      <c r="AA1811">
        <v>0</v>
      </c>
      <c r="AB1811">
        <v>0.96299999999999997</v>
      </c>
      <c r="AC1811">
        <v>0.19009999999999999</v>
      </c>
      <c r="AD1811" t="s">
        <v>48</v>
      </c>
      <c r="AE1811" t="s">
        <v>48</v>
      </c>
      <c r="AF1811" t="s">
        <v>48</v>
      </c>
    </row>
    <row r="1812" spans="1:32" hidden="1" outlineLevel="1" x14ac:dyDescent="0.2">
      <c r="A1812" t="s">
        <v>17607</v>
      </c>
      <c r="B1812" t="s">
        <v>17608</v>
      </c>
      <c r="C1812" t="s">
        <v>1206</v>
      </c>
      <c r="J1812" t="s">
        <v>17609</v>
      </c>
      <c r="K1812" t="s">
        <v>17506</v>
      </c>
      <c r="L1812" t="s">
        <v>1263</v>
      </c>
      <c r="M1812">
        <v>0</v>
      </c>
      <c r="P1812" s="2" t="s">
        <v>17610</v>
      </c>
      <c r="Q1812" t="s">
        <v>47</v>
      </c>
      <c r="S1812">
        <v>3.1449064999999998E-2</v>
      </c>
      <c r="T1812">
        <v>1.1730194000000001E-3</v>
      </c>
      <c r="U1812">
        <v>2.5770858000000001E-2</v>
      </c>
      <c r="V1812">
        <v>2.4233595000000001E-3</v>
      </c>
      <c r="W1812">
        <v>1.6632931E-2</v>
      </c>
      <c r="X1812">
        <v>6.2526283000000002E-3</v>
      </c>
      <c r="Y1812">
        <v>0.13750000000000001</v>
      </c>
      <c r="Z1812">
        <v>9.0999999999999998E-2</v>
      </c>
      <c r="AA1812">
        <v>8.3000000000000004E-2</v>
      </c>
      <c r="AB1812">
        <v>0.82499999999999996</v>
      </c>
      <c r="AC1812">
        <v>-7.3599999999999999E-2</v>
      </c>
      <c r="AD1812" t="s">
        <v>48</v>
      </c>
      <c r="AE1812" t="s">
        <v>48</v>
      </c>
      <c r="AF1812" t="s">
        <v>48</v>
      </c>
    </row>
    <row r="1813" spans="1:32" hidden="1" outlineLevel="1" x14ac:dyDescent="0.2">
      <c r="A1813" t="s">
        <v>17611</v>
      </c>
      <c r="B1813" t="s">
        <v>17612</v>
      </c>
      <c r="C1813" t="s">
        <v>16660</v>
      </c>
      <c r="J1813" t="s">
        <v>17613</v>
      </c>
      <c r="K1813" t="s">
        <v>17506</v>
      </c>
      <c r="L1813" t="s">
        <v>1263</v>
      </c>
      <c r="M1813">
        <v>-1</v>
      </c>
      <c r="P1813" s="2" t="s">
        <v>17614</v>
      </c>
      <c r="Q1813" t="s">
        <v>10021</v>
      </c>
      <c r="Y1813" t="s">
        <v>48</v>
      </c>
      <c r="Z1813" t="s">
        <v>48</v>
      </c>
      <c r="AA1813" t="s">
        <v>48</v>
      </c>
      <c r="AB1813" t="s">
        <v>48</v>
      </c>
      <c r="AC1813" t="s">
        <v>48</v>
      </c>
      <c r="AD1813" t="s">
        <v>48</v>
      </c>
      <c r="AE1813" t="s">
        <v>48</v>
      </c>
      <c r="AF1813" t="s">
        <v>48</v>
      </c>
    </row>
    <row r="1814" spans="1:32" hidden="1" outlineLevel="1" x14ac:dyDescent="0.2">
      <c r="A1814" t="s">
        <v>17615</v>
      </c>
      <c r="B1814" t="s">
        <v>17616</v>
      </c>
      <c r="C1814" t="s">
        <v>16660</v>
      </c>
      <c r="J1814" t="s">
        <v>17617</v>
      </c>
      <c r="K1814" t="s">
        <v>17511</v>
      </c>
      <c r="L1814" t="s">
        <v>1263</v>
      </c>
      <c r="M1814">
        <v>-1</v>
      </c>
      <c r="P1814" s="2" t="s">
        <v>17618</v>
      </c>
      <c r="Q1814" t="s">
        <v>10021</v>
      </c>
      <c r="S1814">
        <v>0.38811707000000001</v>
      </c>
      <c r="T1814">
        <v>2.0773549999999998E-2</v>
      </c>
      <c r="U1814">
        <v>0.25458565</v>
      </c>
      <c r="V1814">
        <v>5.7492398E-2</v>
      </c>
      <c r="W1814">
        <v>0.26957804000000002</v>
      </c>
      <c r="X1814">
        <v>1.3631714E-2</v>
      </c>
      <c r="Y1814">
        <v>-0.1333333333333333</v>
      </c>
      <c r="Z1814">
        <v>0</v>
      </c>
      <c r="AA1814">
        <v>0.221</v>
      </c>
      <c r="AB1814">
        <v>0.77900000000000003</v>
      </c>
      <c r="AC1814">
        <v>-0.54720000000000002</v>
      </c>
      <c r="AD1814" t="s">
        <v>48</v>
      </c>
      <c r="AE1814" t="s">
        <v>48</v>
      </c>
      <c r="AF1814" t="s">
        <v>48</v>
      </c>
    </row>
    <row r="1815" spans="1:32" hidden="1" outlineLevel="1" x14ac:dyDescent="0.2">
      <c r="A1815" t="s">
        <v>17619</v>
      </c>
      <c r="B1815" t="s">
        <v>17620</v>
      </c>
      <c r="C1815" t="s">
        <v>17621</v>
      </c>
      <c r="J1815" t="s">
        <v>17622</v>
      </c>
      <c r="K1815" t="s">
        <v>17516</v>
      </c>
      <c r="L1815" t="s">
        <v>1263</v>
      </c>
      <c r="M1815">
        <v>10</v>
      </c>
      <c r="P1815" s="2" t="s">
        <v>17623</v>
      </c>
      <c r="Q1815" t="s">
        <v>47</v>
      </c>
      <c r="S1815">
        <v>0.52811706000000003</v>
      </c>
      <c r="T1815">
        <v>9.1225399999999998E-2</v>
      </c>
      <c r="U1815">
        <v>0.57113709999999995</v>
      </c>
      <c r="V1815">
        <v>4.2808260000000001E-2</v>
      </c>
      <c r="W1815">
        <v>0.24928533999999999</v>
      </c>
      <c r="X1815">
        <v>1.4911476999999999E-2</v>
      </c>
      <c r="Y1815">
        <v>-0.4</v>
      </c>
      <c r="Z1815">
        <v>0.109</v>
      </c>
      <c r="AA1815">
        <v>0.248</v>
      </c>
      <c r="AB1815">
        <v>0.64200000000000002</v>
      </c>
      <c r="AC1815">
        <v>-0.79020000000000001</v>
      </c>
      <c r="AD1815" t="s">
        <v>48</v>
      </c>
      <c r="AE1815" t="s">
        <v>48</v>
      </c>
      <c r="AF1815" t="s">
        <v>48</v>
      </c>
    </row>
    <row r="1816" spans="1:32" hidden="1" outlineLevel="1" x14ac:dyDescent="0.2">
      <c r="A1816" t="s">
        <v>17624</v>
      </c>
      <c r="B1816" t="s">
        <v>17625</v>
      </c>
      <c r="C1816" t="s">
        <v>16768</v>
      </c>
      <c r="J1816" t="s">
        <v>17626</v>
      </c>
      <c r="K1816" t="s">
        <v>17521</v>
      </c>
      <c r="L1816" t="s">
        <v>1263</v>
      </c>
      <c r="M1816">
        <v>-2</v>
      </c>
      <c r="P1816" s="2" t="s">
        <v>17627</v>
      </c>
      <c r="Q1816" t="s">
        <v>47</v>
      </c>
      <c r="S1816">
        <v>1.6712860999999999E-2</v>
      </c>
      <c r="T1816">
        <v>8.9645386E-4</v>
      </c>
      <c r="U1816">
        <v>1.4669105E-2</v>
      </c>
      <c r="V1816">
        <v>1.933138E-3</v>
      </c>
      <c r="W1816">
        <v>9.2228864999999993E-3</v>
      </c>
      <c r="X1816">
        <v>6.4532872999999999E-3</v>
      </c>
      <c r="Y1816">
        <v>-4.9999999999999961E-2</v>
      </c>
      <c r="Z1816">
        <v>5.8999999999999997E-2</v>
      </c>
      <c r="AA1816">
        <v>0.193</v>
      </c>
      <c r="AB1816">
        <v>0.748</v>
      </c>
      <c r="AC1816">
        <v>-0.64859999999999995</v>
      </c>
      <c r="AD1816" t="s">
        <v>48</v>
      </c>
      <c r="AE1816" t="s">
        <v>48</v>
      </c>
      <c r="AF1816" t="s">
        <v>48</v>
      </c>
    </row>
    <row r="1817" spans="1:32" hidden="1" outlineLevel="1" x14ac:dyDescent="0.2">
      <c r="A1817" t="s">
        <v>17628</v>
      </c>
      <c r="B1817" t="s">
        <v>17629</v>
      </c>
      <c r="C1817" t="s">
        <v>1206</v>
      </c>
      <c r="J1817" t="s">
        <v>17630</v>
      </c>
      <c r="K1817" t="s">
        <v>17534</v>
      </c>
      <c r="L1817" t="s">
        <v>1263</v>
      </c>
      <c r="M1817">
        <v>28</v>
      </c>
      <c r="P1817" s="2" t="s">
        <v>17631</v>
      </c>
      <c r="Q1817" t="s">
        <v>47</v>
      </c>
      <c r="S1817">
        <v>7.0545650000000001E-2</v>
      </c>
      <c r="T1817">
        <v>3.4713744999999999E-3</v>
      </c>
      <c r="U1817">
        <v>8.8077030000000001E-2</v>
      </c>
      <c r="V1817">
        <v>8.5465049999999994E-3</v>
      </c>
      <c r="W1817">
        <v>2.5284592000000002E-2</v>
      </c>
      <c r="X1817">
        <v>8.7123229999999992E-3</v>
      </c>
      <c r="Y1817">
        <v>8.0568181818181817E-2</v>
      </c>
      <c r="Z1817">
        <v>6.8000000000000005E-2</v>
      </c>
      <c r="AA1817">
        <v>3.9E-2</v>
      </c>
      <c r="AB1817">
        <v>0.89300000000000002</v>
      </c>
      <c r="AC1817">
        <v>0.62490000000000001</v>
      </c>
      <c r="AD1817" t="s">
        <v>48</v>
      </c>
      <c r="AE1817" t="s">
        <v>48</v>
      </c>
      <c r="AF1817" t="s">
        <v>48</v>
      </c>
    </row>
    <row r="1818" spans="1:32" hidden="1" outlineLevel="1" x14ac:dyDescent="0.2">
      <c r="A1818" t="s">
        <v>17632</v>
      </c>
      <c r="B1818" t="s">
        <v>17633</v>
      </c>
      <c r="C1818" t="s">
        <v>17634</v>
      </c>
      <c r="J1818" t="s">
        <v>17635</v>
      </c>
      <c r="K1818" t="s">
        <v>17534</v>
      </c>
      <c r="L1818" t="s">
        <v>1263</v>
      </c>
      <c r="M1818">
        <v>3</v>
      </c>
      <c r="P1818" s="2" t="s">
        <v>17636</v>
      </c>
      <c r="Q1818" t="s">
        <v>47</v>
      </c>
      <c r="S1818">
        <v>1.6838523000000001E-2</v>
      </c>
      <c r="T1818">
        <v>1.2969971000000001E-3</v>
      </c>
      <c r="U1818">
        <v>1.6103793000000002E-2</v>
      </c>
      <c r="V1818">
        <v>3.6997858E-3</v>
      </c>
      <c r="W1818">
        <v>8.3868810000000005E-3</v>
      </c>
      <c r="X1818">
        <v>7.9744150000000003E-3</v>
      </c>
      <c r="Y1818">
        <v>0.75</v>
      </c>
      <c r="Z1818">
        <v>0.64</v>
      </c>
      <c r="AA1818">
        <v>0</v>
      </c>
      <c r="AB1818">
        <v>0.36</v>
      </c>
      <c r="AC1818">
        <v>0.7964</v>
      </c>
      <c r="AD1818" t="s">
        <v>48</v>
      </c>
      <c r="AE1818" t="s">
        <v>48</v>
      </c>
      <c r="AF1818" t="s">
        <v>48</v>
      </c>
    </row>
    <row r="1819" spans="1:32" hidden="1" outlineLevel="1" x14ac:dyDescent="0.2">
      <c r="A1819" t="s">
        <v>17637</v>
      </c>
      <c r="B1819" t="s">
        <v>17638</v>
      </c>
      <c r="C1819" t="s">
        <v>17369</v>
      </c>
      <c r="J1819" t="s">
        <v>17639</v>
      </c>
      <c r="K1819" t="s">
        <v>17539</v>
      </c>
      <c r="L1819" t="s">
        <v>1263</v>
      </c>
      <c r="M1819">
        <v>-8</v>
      </c>
      <c r="P1819" s="2" t="s">
        <v>17640</v>
      </c>
      <c r="Q1819" t="s">
        <v>10060</v>
      </c>
      <c r="S1819">
        <v>1.4639460999999999E-2</v>
      </c>
      <c r="T1819">
        <v>6.2465670000000004E-4</v>
      </c>
      <c r="U1819">
        <v>1.1902207E-2</v>
      </c>
      <c r="V1819">
        <v>2.3216156000000002E-3</v>
      </c>
      <c r="W1819">
        <v>8.5578819999999993E-3</v>
      </c>
      <c r="X1819">
        <v>6.3432488000000004E-3</v>
      </c>
      <c r="Y1819">
        <v>7.2222222222222229E-2</v>
      </c>
      <c r="Z1819">
        <v>0</v>
      </c>
      <c r="AA1819">
        <v>9.2999999999999999E-2</v>
      </c>
      <c r="AB1819">
        <v>0.90700000000000003</v>
      </c>
      <c r="AC1819">
        <v>-0.63919999999999999</v>
      </c>
      <c r="AD1819" t="s">
        <v>48</v>
      </c>
      <c r="AE1819" t="s">
        <v>48</v>
      </c>
      <c r="AF1819" t="s">
        <v>48</v>
      </c>
    </row>
    <row r="1820" spans="1:32" hidden="1" outlineLevel="1" x14ac:dyDescent="0.2">
      <c r="A1820" t="s">
        <v>17641</v>
      </c>
      <c r="B1820" t="s">
        <v>17642</v>
      </c>
      <c r="C1820" t="s">
        <v>16608</v>
      </c>
      <c r="J1820" t="s">
        <v>17643</v>
      </c>
      <c r="K1820" t="s">
        <v>17548</v>
      </c>
      <c r="L1820" t="s">
        <v>1263</v>
      </c>
      <c r="M1820">
        <v>1</v>
      </c>
      <c r="P1820" s="2" t="s">
        <v>17644</v>
      </c>
      <c r="Q1820" t="s">
        <v>47</v>
      </c>
      <c r="S1820">
        <v>2.6499466999999999E-2</v>
      </c>
      <c r="T1820">
        <v>1.3351439999999999E-3</v>
      </c>
      <c r="U1820">
        <v>1.2414595E-2</v>
      </c>
      <c r="V1820">
        <v>2.0718799999999999E-3</v>
      </c>
      <c r="W1820">
        <v>1.2262904999999999E-2</v>
      </c>
      <c r="X1820">
        <v>8.5310820000000006E-3</v>
      </c>
      <c r="Y1820">
        <v>0.3482142857142857</v>
      </c>
      <c r="Z1820">
        <v>0.30599999999999999</v>
      </c>
      <c r="AA1820">
        <v>0</v>
      </c>
      <c r="AB1820">
        <v>0.69399999999999995</v>
      </c>
      <c r="AC1820">
        <v>0.86550000000000005</v>
      </c>
      <c r="AD1820" t="s">
        <v>48</v>
      </c>
      <c r="AE1820" t="s">
        <v>48</v>
      </c>
      <c r="AF1820" t="s">
        <v>48</v>
      </c>
    </row>
    <row r="1821" spans="1:32" hidden="1" outlineLevel="1" x14ac:dyDescent="0.2">
      <c r="A1821" t="s">
        <v>17645</v>
      </c>
      <c r="B1821" t="s">
        <v>17646</v>
      </c>
      <c r="C1821" t="s">
        <v>17420</v>
      </c>
      <c r="J1821" t="s">
        <v>17647</v>
      </c>
      <c r="K1821" t="s">
        <v>17561</v>
      </c>
      <c r="L1821" t="s">
        <v>1263</v>
      </c>
      <c r="M1821">
        <v>3</v>
      </c>
      <c r="P1821" s="2" t="s">
        <v>17648</v>
      </c>
      <c r="Q1821" t="s">
        <v>47</v>
      </c>
      <c r="S1821">
        <v>7.8459570000000006E-2</v>
      </c>
      <c r="T1821">
        <v>1.4400482E-3</v>
      </c>
      <c r="U1821">
        <v>1.6342908E-2</v>
      </c>
      <c r="V1821">
        <v>3.4777985E-3</v>
      </c>
      <c r="W1821">
        <v>2.5542418000000001E-2</v>
      </c>
      <c r="X1821">
        <v>8.0520890000000001E-3</v>
      </c>
      <c r="Y1821">
        <v>0.5</v>
      </c>
      <c r="Z1821">
        <v>0</v>
      </c>
      <c r="AA1821">
        <v>0.14299999999999999</v>
      </c>
      <c r="AB1821">
        <v>0.85699999999999998</v>
      </c>
      <c r="AC1821">
        <v>-0.36120000000000002</v>
      </c>
      <c r="AD1821" t="s">
        <v>48</v>
      </c>
      <c r="AE1821" t="s">
        <v>48</v>
      </c>
      <c r="AF1821" t="s">
        <v>48</v>
      </c>
    </row>
    <row r="1822" spans="1:32" hidden="1" outlineLevel="1" x14ac:dyDescent="0.2">
      <c r="A1822" t="s">
        <v>17649</v>
      </c>
      <c r="B1822" t="s">
        <v>17650</v>
      </c>
      <c r="C1822" t="s">
        <v>17651</v>
      </c>
      <c r="J1822" t="s">
        <v>17652</v>
      </c>
      <c r="K1822" t="s">
        <v>17566</v>
      </c>
      <c r="L1822" t="s">
        <v>1263</v>
      </c>
      <c r="M1822">
        <v>-2</v>
      </c>
      <c r="P1822" s="2" t="s">
        <v>17653</v>
      </c>
      <c r="Q1822" t="s">
        <v>47</v>
      </c>
      <c r="S1822">
        <v>2.9799196999999999E-2</v>
      </c>
      <c r="T1822">
        <v>1.1253356999999999E-3</v>
      </c>
      <c r="U1822">
        <v>1.4942379E-2</v>
      </c>
      <c r="V1822">
        <v>2.2291208000000001E-3</v>
      </c>
      <c r="W1822">
        <v>1.1768901999999999E-2</v>
      </c>
      <c r="X1822">
        <v>7.2235605000000001E-3</v>
      </c>
      <c r="Y1822">
        <v>0</v>
      </c>
      <c r="Z1822">
        <v>0</v>
      </c>
      <c r="AA1822">
        <v>0</v>
      </c>
      <c r="AB1822">
        <v>1</v>
      </c>
      <c r="AC1822">
        <v>0</v>
      </c>
      <c r="AD1822" t="s">
        <v>48</v>
      </c>
      <c r="AE1822" t="s">
        <v>48</v>
      </c>
      <c r="AF1822" t="s">
        <v>48</v>
      </c>
    </row>
    <row r="1823" spans="1:32" hidden="1" outlineLevel="1" x14ac:dyDescent="0.2">
      <c r="P1823" s="2"/>
    </row>
    <row r="1824" spans="1:32" hidden="1" outlineLevel="1" x14ac:dyDescent="0.2">
      <c r="A1824" t="s">
        <v>17654</v>
      </c>
      <c r="B1824" t="s">
        <v>17655</v>
      </c>
      <c r="C1824" t="s">
        <v>17406</v>
      </c>
      <c r="J1824" t="s">
        <v>17656</v>
      </c>
      <c r="K1824" t="s">
        <v>17570</v>
      </c>
      <c r="L1824" t="s">
        <v>1263</v>
      </c>
      <c r="M1824">
        <v>12</v>
      </c>
      <c r="P1824" s="2" t="s">
        <v>17657</v>
      </c>
      <c r="Q1824" t="s">
        <v>47</v>
      </c>
      <c r="S1824">
        <v>0.58851710000000002</v>
      </c>
      <c r="T1824">
        <v>5.025077E-2</v>
      </c>
      <c r="U1824">
        <v>0.6069483</v>
      </c>
      <c r="V1824">
        <v>1.8972785999999998E-2</v>
      </c>
      <c r="W1824">
        <v>0.28586254</v>
      </c>
      <c r="X1824">
        <v>2.2853966999999999E-2</v>
      </c>
      <c r="Y1824">
        <v>-0.15555555555555561</v>
      </c>
      <c r="Z1824">
        <v>0.113</v>
      </c>
      <c r="AA1824">
        <v>0.122</v>
      </c>
      <c r="AB1824">
        <v>0.76600000000000001</v>
      </c>
      <c r="AC1824">
        <v>-5.16E-2</v>
      </c>
      <c r="AD1824" t="s">
        <v>48</v>
      </c>
      <c r="AE1824" t="s">
        <v>48</v>
      </c>
      <c r="AF1824" t="s">
        <v>48</v>
      </c>
    </row>
    <row r="1825" spans="1:32" hidden="1" outlineLevel="1" x14ac:dyDescent="0.2">
      <c r="A1825" t="s">
        <v>17658</v>
      </c>
      <c r="B1825" t="s">
        <v>17659</v>
      </c>
      <c r="C1825" t="s">
        <v>17660</v>
      </c>
      <c r="J1825" t="s">
        <v>17661</v>
      </c>
      <c r="K1825" t="s">
        <v>17570</v>
      </c>
      <c r="L1825" t="s">
        <v>1263</v>
      </c>
      <c r="M1825">
        <v>3</v>
      </c>
      <c r="P1825" s="2" t="s">
        <v>17662</v>
      </c>
      <c r="Q1825" t="s">
        <v>10060</v>
      </c>
      <c r="S1825">
        <v>0.44933176000000002</v>
      </c>
      <c r="T1825">
        <v>1.4898916999999999E-2</v>
      </c>
      <c r="U1825">
        <v>0.14754629</v>
      </c>
      <c r="V1825">
        <v>0.36273824999999998</v>
      </c>
      <c r="W1825">
        <v>0.48569723999999997</v>
      </c>
      <c r="X1825">
        <v>8.4145709999999992E-3</v>
      </c>
      <c r="Y1825">
        <v>-8.1250000000000003E-2</v>
      </c>
      <c r="Z1825">
        <v>5.8000000000000003E-2</v>
      </c>
      <c r="AA1825">
        <v>0.14899999999999999</v>
      </c>
      <c r="AB1825">
        <v>0.79300000000000004</v>
      </c>
      <c r="AC1825">
        <v>-0.44040000000000001</v>
      </c>
      <c r="AD1825" t="s">
        <v>48</v>
      </c>
      <c r="AE1825" t="s">
        <v>48</v>
      </c>
      <c r="AF1825" t="s">
        <v>48</v>
      </c>
    </row>
    <row r="1826" spans="1:32" hidden="1" outlineLevel="1" x14ac:dyDescent="0.2">
      <c r="A1826" t="s">
        <v>17663</v>
      </c>
      <c r="B1826" t="s">
        <v>17664</v>
      </c>
      <c r="C1826" t="s">
        <v>17438</v>
      </c>
      <c r="J1826" t="s">
        <v>17665</v>
      </c>
      <c r="K1826" t="s">
        <v>17574</v>
      </c>
      <c r="L1826" t="s">
        <v>1263</v>
      </c>
      <c r="M1826">
        <v>4</v>
      </c>
      <c r="P1826" s="2" t="s">
        <v>17666</v>
      </c>
      <c r="Q1826" t="s">
        <v>47</v>
      </c>
      <c r="S1826">
        <v>6.8171480000000007E-2</v>
      </c>
      <c r="T1826">
        <v>1.2397765999999999E-3</v>
      </c>
      <c r="U1826">
        <v>1.5830519000000001E-2</v>
      </c>
      <c r="V1826">
        <v>3.1078199999999999E-3</v>
      </c>
      <c r="W1826">
        <v>2.7089370000000002E-2</v>
      </c>
      <c r="X1826">
        <v>6.6604200000000002E-3</v>
      </c>
      <c r="Y1826">
        <v>0.4916666666666667</v>
      </c>
      <c r="Z1826">
        <v>0.34599999999999997</v>
      </c>
      <c r="AA1826">
        <v>0.23400000000000001</v>
      </c>
      <c r="AB1826">
        <v>0.42099999999999999</v>
      </c>
      <c r="AC1826">
        <v>0.52669999999999995</v>
      </c>
      <c r="AD1826" t="s">
        <v>48</v>
      </c>
      <c r="AE1826" t="s">
        <v>48</v>
      </c>
      <c r="AF1826" t="s">
        <v>48</v>
      </c>
    </row>
    <row r="1827" spans="1:32" hidden="1" outlineLevel="1" x14ac:dyDescent="0.2">
      <c r="A1827" t="s">
        <v>17667</v>
      </c>
      <c r="B1827" t="s">
        <v>17668</v>
      </c>
      <c r="C1827" t="s">
        <v>15864</v>
      </c>
      <c r="J1827" t="s">
        <v>17669</v>
      </c>
      <c r="K1827" t="s">
        <v>17577</v>
      </c>
      <c r="L1827" t="s">
        <v>1263</v>
      </c>
      <c r="M1827">
        <v>2</v>
      </c>
      <c r="P1827" s="2" t="s">
        <v>17670</v>
      </c>
      <c r="Q1827" t="s">
        <v>47</v>
      </c>
      <c r="S1827">
        <v>0.25462921999999999</v>
      </c>
      <c r="T1827">
        <v>2.8038024999999999E-3</v>
      </c>
      <c r="U1827">
        <v>6.8967215999999998E-2</v>
      </c>
      <c r="V1827">
        <v>3.6627878000000001E-3</v>
      </c>
      <c r="W1827">
        <v>0.24287975000000001</v>
      </c>
      <c r="X1827">
        <v>6.5503810000000001E-3</v>
      </c>
      <c r="Y1827">
        <v>-3.3333333333333333E-2</v>
      </c>
      <c r="Z1827">
        <v>3.1E-2</v>
      </c>
      <c r="AA1827">
        <v>0.128</v>
      </c>
      <c r="AB1827">
        <v>0.84099999999999997</v>
      </c>
      <c r="AC1827">
        <v>-0.65969999999999995</v>
      </c>
      <c r="AD1827" t="s">
        <v>48</v>
      </c>
      <c r="AE1827" t="s">
        <v>48</v>
      </c>
      <c r="AF1827" t="s">
        <v>48</v>
      </c>
    </row>
    <row r="1828" spans="1:32" hidden="1" outlineLevel="1" x14ac:dyDescent="0.2">
      <c r="A1828" t="s">
        <v>17671</v>
      </c>
      <c r="B1828" t="s">
        <v>17672</v>
      </c>
      <c r="C1828" t="s">
        <v>17433</v>
      </c>
      <c r="J1828" t="s">
        <v>17673</v>
      </c>
      <c r="K1828" t="s">
        <v>17581</v>
      </c>
      <c r="L1828" t="s">
        <v>1263</v>
      </c>
      <c r="M1828">
        <v>3</v>
      </c>
      <c r="P1828" s="2" t="s">
        <v>17674</v>
      </c>
      <c r="Q1828" t="s">
        <v>47</v>
      </c>
      <c r="S1828">
        <v>0.30136615</v>
      </c>
      <c r="T1828">
        <v>5.4550170000000004E-3</v>
      </c>
      <c r="U1828">
        <v>2.9050144999999999E-2</v>
      </c>
      <c r="V1828">
        <v>9.5454470000000003E-3</v>
      </c>
      <c r="W1828">
        <v>0.29855028</v>
      </c>
      <c r="X1828">
        <v>6.861079E-3</v>
      </c>
      <c r="Y1828">
        <v>7.7976190476190491E-2</v>
      </c>
      <c r="Z1828">
        <v>0.154</v>
      </c>
      <c r="AA1828">
        <v>3.5000000000000003E-2</v>
      </c>
      <c r="AB1828">
        <v>0.81100000000000005</v>
      </c>
      <c r="AC1828">
        <v>0.87</v>
      </c>
      <c r="AD1828" t="s">
        <v>48</v>
      </c>
      <c r="AE1828" t="s">
        <v>48</v>
      </c>
      <c r="AF1828" t="s">
        <v>48</v>
      </c>
    </row>
    <row r="1829" spans="1:32" hidden="1" outlineLevel="1" x14ac:dyDescent="0.2">
      <c r="A1829" t="s">
        <v>17675</v>
      </c>
      <c r="B1829" t="s">
        <v>17676</v>
      </c>
      <c r="C1829" t="s">
        <v>17677</v>
      </c>
      <c r="J1829" t="s">
        <v>17678</v>
      </c>
      <c r="K1829" t="s">
        <v>17581</v>
      </c>
      <c r="L1829" t="s">
        <v>1263</v>
      </c>
      <c r="M1829">
        <v>0</v>
      </c>
      <c r="P1829" s="2" t="s">
        <v>17679</v>
      </c>
      <c r="Q1829" t="s">
        <v>47</v>
      </c>
      <c r="S1829">
        <v>0.17718399000000001</v>
      </c>
      <c r="T1829">
        <v>4.5585629999999999E-3</v>
      </c>
      <c r="U1829">
        <v>2.2354934E-2</v>
      </c>
      <c r="V1829">
        <v>6.955597E-3</v>
      </c>
      <c r="W1829">
        <v>6.3549449999999993E-2</v>
      </c>
      <c r="X1829">
        <v>4.8158366000000001E-2</v>
      </c>
      <c r="Y1829">
        <v>0.26111111111111113</v>
      </c>
      <c r="Z1829">
        <v>0.17699999999999999</v>
      </c>
      <c r="AA1829">
        <v>0</v>
      </c>
      <c r="AB1829">
        <v>0.82299999999999995</v>
      </c>
      <c r="AC1829">
        <v>0.81259999999999999</v>
      </c>
      <c r="AD1829" t="s">
        <v>48</v>
      </c>
      <c r="AE1829" t="s">
        <v>48</v>
      </c>
      <c r="AF1829" t="s">
        <v>48</v>
      </c>
    </row>
    <row r="1830" spans="1:32" hidden="1" outlineLevel="1" x14ac:dyDescent="0.2">
      <c r="A1830" t="s">
        <v>17680</v>
      </c>
      <c r="B1830" t="s">
        <v>17681</v>
      </c>
      <c r="C1830" t="s">
        <v>10706</v>
      </c>
      <c r="J1830" t="s">
        <v>17682</v>
      </c>
      <c r="K1830" t="s">
        <v>17589</v>
      </c>
      <c r="L1830" t="s">
        <v>1263</v>
      </c>
      <c r="M1830">
        <v>1</v>
      </c>
      <c r="P1830" s="2" t="s">
        <v>17683</v>
      </c>
      <c r="Q1830" t="s">
        <v>10060</v>
      </c>
      <c r="S1830">
        <v>5.1315920000000001E-2</v>
      </c>
      <c r="T1830">
        <v>2.8038024999999999E-3</v>
      </c>
      <c r="U1830">
        <v>1.3405212999999999E-2</v>
      </c>
      <c r="V1830">
        <v>3.3298071999999998E-3</v>
      </c>
      <c r="W1830">
        <v>1.54929245E-2</v>
      </c>
      <c r="X1830">
        <v>2.7515861999999999E-2</v>
      </c>
      <c r="Y1830">
        <v>0</v>
      </c>
      <c r="Z1830">
        <v>0</v>
      </c>
      <c r="AA1830">
        <v>0</v>
      </c>
      <c r="AB1830">
        <v>1</v>
      </c>
      <c r="AC1830">
        <v>0</v>
      </c>
      <c r="AD1830" t="s">
        <v>48</v>
      </c>
      <c r="AE1830" t="s">
        <v>48</v>
      </c>
      <c r="AF1830" t="s">
        <v>48</v>
      </c>
    </row>
    <row r="1831" spans="1:32" hidden="1" outlineLevel="1" x14ac:dyDescent="0.2">
      <c r="A1831" t="s">
        <v>17684</v>
      </c>
      <c r="B1831" t="s">
        <v>17685</v>
      </c>
      <c r="C1831" t="s">
        <v>17438</v>
      </c>
      <c r="J1831" t="s">
        <v>17686</v>
      </c>
      <c r="K1831" t="s">
        <v>17603</v>
      </c>
      <c r="L1831" t="s">
        <v>1263</v>
      </c>
      <c r="M1831">
        <v>3</v>
      </c>
      <c r="P1831" s="2" t="s">
        <v>17687</v>
      </c>
      <c r="Q1831" t="s">
        <v>47</v>
      </c>
      <c r="S1831">
        <v>0.1893425</v>
      </c>
      <c r="T1831">
        <v>5.6076049999999999E-3</v>
      </c>
      <c r="U1831">
        <v>4.7423649999999998E-2</v>
      </c>
      <c r="V1831">
        <v>5.6128169999999998E-2</v>
      </c>
      <c r="W1831">
        <v>6.4773209999999998E-2</v>
      </c>
      <c r="X1831">
        <v>1.2337137E-2</v>
      </c>
      <c r="Y1831">
        <v>-7.4999999999999997E-2</v>
      </c>
      <c r="Z1831">
        <v>0</v>
      </c>
      <c r="AA1831">
        <v>0.17399999999999999</v>
      </c>
      <c r="AB1831">
        <v>0.82599999999999996</v>
      </c>
      <c r="AC1831">
        <v>-0.2732</v>
      </c>
      <c r="AD1831" t="s">
        <v>48</v>
      </c>
      <c r="AE1831" t="s">
        <v>48</v>
      </c>
      <c r="AF1831" t="s">
        <v>48</v>
      </c>
    </row>
    <row r="1832" spans="1:32" hidden="1" outlineLevel="1" x14ac:dyDescent="0.2">
      <c r="A1832" t="s">
        <v>17688</v>
      </c>
      <c r="B1832" t="s">
        <v>17689</v>
      </c>
      <c r="C1832" t="s">
        <v>17690</v>
      </c>
      <c r="J1832" t="s">
        <v>17691</v>
      </c>
      <c r="K1832" t="s">
        <v>17611</v>
      </c>
      <c r="L1832" t="s">
        <v>1263</v>
      </c>
      <c r="M1832">
        <v>1</v>
      </c>
      <c r="P1832" s="2" t="s">
        <v>17692</v>
      </c>
      <c r="Q1832" t="s">
        <v>47</v>
      </c>
      <c r="S1832">
        <v>3.6162964999999998E-2</v>
      </c>
      <c r="T1832">
        <v>1.449585E-3</v>
      </c>
      <c r="U1832">
        <v>2.0920246999999999E-2</v>
      </c>
      <c r="V1832">
        <v>5.7716659999999999E-3</v>
      </c>
      <c r="W1832">
        <v>1.4580918999999999E-2</v>
      </c>
      <c r="X1832">
        <v>7.1458859999999997E-3</v>
      </c>
      <c r="Y1832">
        <v>0.375</v>
      </c>
      <c r="Z1832">
        <v>0.623</v>
      </c>
      <c r="AA1832">
        <v>0</v>
      </c>
      <c r="AB1832">
        <v>0.377</v>
      </c>
      <c r="AC1832">
        <v>0.51180000000000003</v>
      </c>
      <c r="AD1832" t="s">
        <v>48</v>
      </c>
      <c r="AE1832" t="s">
        <v>48</v>
      </c>
      <c r="AF1832" t="s">
        <v>48</v>
      </c>
    </row>
    <row r="1833" spans="1:32" hidden="1" outlineLevel="1" x14ac:dyDescent="0.2">
      <c r="A1833" t="s">
        <v>17693</v>
      </c>
      <c r="B1833" t="s">
        <v>17694</v>
      </c>
      <c r="C1833" t="s">
        <v>17513</v>
      </c>
      <c r="J1833" t="s">
        <v>17695</v>
      </c>
      <c r="K1833" t="s">
        <v>17611</v>
      </c>
      <c r="L1833" t="s">
        <v>1263</v>
      </c>
      <c r="M1833">
        <v>0</v>
      </c>
      <c r="P1833" s="2" t="s">
        <v>17696</v>
      </c>
      <c r="Q1833" t="s">
        <v>10138</v>
      </c>
      <c r="S1833">
        <v>0.119997114</v>
      </c>
      <c r="T1833">
        <v>3.2997131000000002E-3</v>
      </c>
      <c r="U1833">
        <v>3.9908449999999998E-2</v>
      </c>
      <c r="V1833">
        <v>2.1585498000000002E-2</v>
      </c>
      <c r="W1833">
        <v>4.2079760000000001E-2</v>
      </c>
      <c r="X1833">
        <v>6.6410009999999997E-3</v>
      </c>
      <c r="Y1833">
        <v>0.15312500000000001</v>
      </c>
      <c r="Z1833">
        <v>0.23899999999999999</v>
      </c>
      <c r="AA1833">
        <v>0.249</v>
      </c>
      <c r="AB1833">
        <v>0.51200000000000001</v>
      </c>
      <c r="AC1833">
        <v>-3.2000000000000001E-2</v>
      </c>
      <c r="AD1833" t="s">
        <v>48</v>
      </c>
      <c r="AE1833" t="s">
        <v>48</v>
      </c>
      <c r="AF1833" t="s">
        <v>48</v>
      </c>
    </row>
    <row r="1834" spans="1:32" hidden="1" outlineLevel="1" x14ac:dyDescent="0.2">
      <c r="A1834" t="s">
        <v>17697</v>
      </c>
      <c r="B1834" t="s">
        <v>17698</v>
      </c>
      <c r="C1834" t="s">
        <v>17513</v>
      </c>
      <c r="J1834" t="s">
        <v>17699</v>
      </c>
      <c r="K1834" t="s">
        <v>17615</v>
      </c>
      <c r="L1834" t="s">
        <v>1263</v>
      </c>
      <c r="M1834">
        <v>1</v>
      </c>
      <c r="P1834" s="2" t="s">
        <v>17700</v>
      </c>
      <c r="Q1834" t="s">
        <v>10138</v>
      </c>
      <c r="S1834">
        <v>0.28674444999999998</v>
      </c>
      <c r="T1834">
        <v>5.4550170000000004E-3</v>
      </c>
      <c r="U1834">
        <v>5.0930742000000001E-2</v>
      </c>
      <c r="V1834">
        <v>1.5656650000000001E-2</v>
      </c>
      <c r="W1834">
        <v>0.24928533999999999</v>
      </c>
      <c r="X1834">
        <v>6.3691399999999997E-3</v>
      </c>
      <c r="Y1834">
        <v>-3.3333333333333333E-2</v>
      </c>
      <c r="Z1834">
        <v>0.26600000000000001</v>
      </c>
      <c r="AA1834">
        <v>0.127</v>
      </c>
      <c r="AB1834">
        <v>0.60699999999999998</v>
      </c>
      <c r="AC1834">
        <v>0.70030000000000003</v>
      </c>
      <c r="AD1834" t="s">
        <v>48</v>
      </c>
      <c r="AE1834" t="s">
        <v>48</v>
      </c>
      <c r="AF1834" t="s">
        <v>48</v>
      </c>
    </row>
    <row r="1835" spans="1:32" hidden="1" outlineLevel="1" x14ac:dyDescent="0.2">
      <c r="A1835" t="s">
        <v>17701</v>
      </c>
      <c r="B1835" t="s">
        <v>17702</v>
      </c>
      <c r="C1835" t="s">
        <v>17703</v>
      </c>
      <c r="J1835" t="s">
        <v>17704</v>
      </c>
      <c r="K1835" t="s">
        <v>17628</v>
      </c>
      <c r="L1835" t="s">
        <v>1263</v>
      </c>
      <c r="M1835">
        <v>5</v>
      </c>
      <c r="P1835" s="2" t="s">
        <v>17705</v>
      </c>
      <c r="Q1835" t="s">
        <v>47</v>
      </c>
      <c r="S1835">
        <v>0.32020866999999997</v>
      </c>
      <c r="T1835">
        <v>7.5531006000000003E-3</v>
      </c>
      <c r="U1835">
        <v>0.19032755000000001</v>
      </c>
      <c r="V1835">
        <v>4.6802290000000002E-3</v>
      </c>
      <c r="W1835">
        <v>0.26957804000000002</v>
      </c>
      <c r="X1835">
        <v>7.9744150000000003E-3</v>
      </c>
      <c r="Y1835">
        <v>0.15</v>
      </c>
      <c r="Z1835">
        <v>8.8999999999999996E-2</v>
      </c>
      <c r="AA1835">
        <v>6.4000000000000001E-2</v>
      </c>
      <c r="AB1835">
        <v>0.84699999999999998</v>
      </c>
      <c r="AC1835">
        <v>0.13750000000000001</v>
      </c>
      <c r="AD1835" t="s">
        <v>48</v>
      </c>
      <c r="AE1835" t="s">
        <v>48</v>
      </c>
      <c r="AF1835" t="s">
        <v>48</v>
      </c>
    </row>
    <row r="1836" spans="1:32" hidden="1" outlineLevel="1" x14ac:dyDescent="0.2">
      <c r="A1836" t="s">
        <v>17706</v>
      </c>
      <c r="B1836" t="s">
        <v>17707</v>
      </c>
      <c r="C1836" t="s">
        <v>17550</v>
      </c>
      <c r="J1836" t="s">
        <v>17708</v>
      </c>
      <c r="K1836" t="s">
        <v>17641</v>
      </c>
      <c r="L1836" t="s">
        <v>1263</v>
      </c>
      <c r="M1836">
        <v>2</v>
      </c>
      <c r="P1836" s="2" t="s">
        <v>17709</v>
      </c>
      <c r="Q1836" t="s">
        <v>47</v>
      </c>
      <c r="S1836">
        <v>0.11652588</v>
      </c>
      <c r="T1836">
        <v>5.302429E-3</v>
      </c>
      <c r="U1836">
        <v>2.1261840000000001E-2</v>
      </c>
      <c r="V1836">
        <v>2.6268480000000002E-3</v>
      </c>
      <c r="W1836">
        <v>2.264188E-2</v>
      </c>
      <c r="X1836">
        <v>0.13633445</v>
      </c>
      <c r="Y1836">
        <v>0.26190476190476192</v>
      </c>
      <c r="Z1836">
        <v>0</v>
      </c>
      <c r="AA1836">
        <v>0.13</v>
      </c>
      <c r="AB1836">
        <v>0.87</v>
      </c>
      <c r="AC1836">
        <v>-0.872</v>
      </c>
      <c r="AD1836" t="s">
        <v>48</v>
      </c>
      <c r="AE1836" t="s">
        <v>48</v>
      </c>
      <c r="AF1836" t="s">
        <v>48</v>
      </c>
    </row>
    <row r="1837" spans="1:32" hidden="1" outlineLevel="1" x14ac:dyDescent="0.2">
      <c r="A1837" t="s">
        <v>17710</v>
      </c>
      <c r="B1837" t="s">
        <v>17711</v>
      </c>
      <c r="C1837" t="s">
        <v>17563</v>
      </c>
      <c r="J1837" t="s">
        <v>17712</v>
      </c>
      <c r="K1837" t="s">
        <v>17645</v>
      </c>
      <c r="L1837" t="s">
        <v>1263</v>
      </c>
      <c r="M1837">
        <v>1</v>
      </c>
      <c r="P1837" s="2" t="s">
        <v>17713</v>
      </c>
      <c r="Q1837" t="s">
        <v>47</v>
      </c>
      <c r="S1837">
        <v>9.8643580000000002E-3</v>
      </c>
      <c r="T1837">
        <v>7.4863434000000003E-4</v>
      </c>
      <c r="U1837">
        <v>1.2141321E-2</v>
      </c>
      <c r="V1837">
        <v>1.4429165E-3</v>
      </c>
      <c r="W1837">
        <v>7.1518739999999999E-3</v>
      </c>
      <c r="X1837">
        <v>6.2849927000000003E-3</v>
      </c>
      <c r="Y1837" t="s">
        <v>48</v>
      </c>
      <c r="Z1837" t="s">
        <v>48</v>
      </c>
      <c r="AA1837" t="s">
        <v>48</v>
      </c>
      <c r="AB1837" t="s">
        <v>48</v>
      </c>
      <c r="AC1837" t="s">
        <v>48</v>
      </c>
      <c r="AD1837" t="s">
        <v>48</v>
      </c>
      <c r="AE1837" t="s">
        <v>48</v>
      </c>
      <c r="AF1837" t="s">
        <v>48</v>
      </c>
    </row>
    <row r="1838" spans="1:32" hidden="1" outlineLevel="1" x14ac:dyDescent="0.2">
      <c r="A1838" t="s">
        <v>17714</v>
      </c>
      <c r="B1838" t="s">
        <v>17715</v>
      </c>
      <c r="C1838" t="s">
        <v>17716</v>
      </c>
      <c r="J1838" t="s">
        <v>17717</v>
      </c>
      <c r="K1838" t="s">
        <v>17649</v>
      </c>
      <c r="L1838" t="s">
        <v>1263</v>
      </c>
      <c r="M1838">
        <v>6</v>
      </c>
      <c r="P1838" s="2" t="s">
        <v>17718</v>
      </c>
      <c r="Q1838" t="s">
        <v>47</v>
      </c>
      <c r="S1838">
        <v>5.1810697000000003E-2</v>
      </c>
      <c r="T1838">
        <v>2.4986267000000001E-3</v>
      </c>
      <c r="U1838">
        <v>3.8405410000000001E-2</v>
      </c>
      <c r="V1838">
        <v>4.3287489999999998E-3</v>
      </c>
      <c r="W1838">
        <v>2.0256994E-2</v>
      </c>
      <c r="X1838">
        <v>7.5601499999999999E-3</v>
      </c>
      <c r="Y1838">
        <v>0.19369047619047619</v>
      </c>
      <c r="Z1838">
        <v>0.11</v>
      </c>
      <c r="AA1838">
        <v>2.1999999999999999E-2</v>
      </c>
      <c r="AB1838">
        <v>0.86899999999999999</v>
      </c>
      <c r="AC1838">
        <v>0.92730000000000001</v>
      </c>
      <c r="AD1838" t="s">
        <v>48</v>
      </c>
      <c r="AE1838" t="s">
        <v>48</v>
      </c>
      <c r="AF1838" t="s">
        <v>48</v>
      </c>
    </row>
    <row r="1839" spans="1:32" hidden="1" outlineLevel="1" x14ac:dyDescent="0.2">
      <c r="A1839" t="s">
        <v>17719</v>
      </c>
      <c r="B1839" t="s">
        <v>17720</v>
      </c>
      <c r="C1839" t="s">
        <v>17721</v>
      </c>
      <c r="J1839" t="s">
        <v>17722</v>
      </c>
      <c r="K1839" t="s">
        <v>17649</v>
      </c>
      <c r="L1839" t="s">
        <v>1263</v>
      </c>
      <c r="M1839">
        <v>0</v>
      </c>
      <c r="P1839" s="2" t="s">
        <v>17723</v>
      </c>
      <c r="Q1839" t="s">
        <v>47</v>
      </c>
      <c r="S1839">
        <v>0.12580644999999999</v>
      </c>
      <c r="T1839">
        <v>4.0522876999999999E-2</v>
      </c>
      <c r="U1839">
        <v>9.5686815999999994E-2</v>
      </c>
      <c r="V1839">
        <v>7.0573410000000003E-2</v>
      </c>
      <c r="W1839">
        <v>0.10501641</v>
      </c>
      <c r="X1839">
        <v>0.15317286999999999</v>
      </c>
      <c r="Y1839">
        <v>0</v>
      </c>
      <c r="Z1839" t="s">
        <v>48</v>
      </c>
      <c r="AA1839" t="s">
        <v>48</v>
      </c>
      <c r="AB1839" t="s">
        <v>48</v>
      </c>
      <c r="AC1839" t="s">
        <v>48</v>
      </c>
      <c r="AD1839" t="s">
        <v>48</v>
      </c>
      <c r="AE1839" t="s">
        <v>48</v>
      </c>
      <c r="AF1839" t="s">
        <v>48</v>
      </c>
    </row>
    <row r="1840" spans="1:32" hidden="1" outlineLevel="1" x14ac:dyDescent="0.2">
      <c r="A1840" t="s">
        <v>17724</v>
      </c>
      <c r="B1840" t="s">
        <v>17725</v>
      </c>
      <c r="C1840" t="s">
        <v>16660</v>
      </c>
      <c r="J1840" t="s">
        <v>17726</v>
      </c>
      <c r="K1840" t="s">
        <v>17654</v>
      </c>
      <c r="L1840" t="s">
        <v>1263</v>
      </c>
      <c r="M1840">
        <v>-9</v>
      </c>
      <c r="P1840" s="2" t="s">
        <v>17727</v>
      </c>
      <c r="Q1840" t="s">
        <v>10021</v>
      </c>
      <c r="S1840">
        <v>0.15048122</v>
      </c>
      <c r="T1840">
        <v>2.3746489999999999E-3</v>
      </c>
      <c r="U1840">
        <v>2.4404489000000001E-2</v>
      </c>
      <c r="V1840">
        <v>4.2917514E-3</v>
      </c>
      <c r="W1840">
        <v>2.8722567000000001E-2</v>
      </c>
      <c r="X1840">
        <v>7.8320109999999998E-3</v>
      </c>
      <c r="Y1840">
        <v>0.1875</v>
      </c>
      <c r="Z1840">
        <v>0.16900000000000001</v>
      </c>
      <c r="AA1840">
        <v>0</v>
      </c>
      <c r="AB1840">
        <v>0.83099999999999996</v>
      </c>
      <c r="AC1840">
        <v>0.59940000000000004</v>
      </c>
      <c r="AD1840" t="s">
        <v>48</v>
      </c>
      <c r="AE1840" t="s">
        <v>48</v>
      </c>
      <c r="AF1840" t="s">
        <v>48</v>
      </c>
    </row>
    <row r="1841" spans="1:32" hidden="1" outlineLevel="1" x14ac:dyDescent="0.2">
      <c r="A1841" t="s">
        <v>17728</v>
      </c>
      <c r="B1841" t="s">
        <v>17729</v>
      </c>
      <c r="C1841" t="s">
        <v>16660</v>
      </c>
      <c r="J1841" t="s">
        <v>17730</v>
      </c>
      <c r="K1841" t="s">
        <v>17658</v>
      </c>
      <c r="L1841" t="s">
        <v>1263</v>
      </c>
      <c r="M1841">
        <v>0</v>
      </c>
      <c r="P1841" s="2" t="s">
        <v>17731</v>
      </c>
      <c r="Q1841" t="s">
        <v>10021</v>
      </c>
      <c r="S1841">
        <v>8.3207909999999996E-2</v>
      </c>
      <c r="T1841">
        <v>1.7929077000000001E-3</v>
      </c>
      <c r="U1841">
        <v>1.7572641E-2</v>
      </c>
      <c r="V1841">
        <v>5.3854458000000001E-2</v>
      </c>
      <c r="W1841">
        <v>2.3350900000000001E-2</v>
      </c>
      <c r="X1841">
        <v>6.3432488000000004E-3</v>
      </c>
      <c r="Y1841">
        <v>0.55000000000000004</v>
      </c>
      <c r="Z1841">
        <v>0.19900000000000001</v>
      </c>
      <c r="AA1841">
        <v>0</v>
      </c>
      <c r="AB1841">
        <v>0.80100000000000005</v>
      </c>
      <c r="AC1841">
        <v>0.6925</v>
      </c>
      <c r="AD1841" t="s">
        <v>48</v>
      </c>
      <c r="AE1841" t="s">
        <v>48</v>
      </c>
      <c r="AF1841" t="s">
        <v>48</v>
      </c>
    </row>
    <row r="1842" spans="1:32" hidden="1" outlineLevel="1" x14ac:dyDescent="0.2">
      <c r="A1842" t="s">
        <v>17732</v>
      </c>
      <c r="B1842" t="s">
        <v>17733</v>
      </c>
      <c r="C1842" t="s">
        <v>16627</v>
      </c>
      <c r="J1842" t="s">
        <v>17734</v>
      </c>
      <c r="K1842" t="s">
        <v>17667</v>
      </c>
      <c r="L1842" t="s">
        <v>1263</v>
      </c>
      <c r="M1842">
        <v>1</v>
      </c>
      <c r="P1842" s="2" t="s">
        <v>17735</v>
      </c>
      <c r="Q1842" t="s">
        <v>10060</v>
      </c>
      <c r="S1842">
        <v>1.5581915999999999E-2</v>
      </c>
      <c r="T1842">
        <v>4.9591063999999995E-4</v>
      </c>
      <c r="U1842">
        <v>1.0757872E-2</v>
      </c>
      <c r="V1842">
        <v>1.8961402E-3</v>
      </c>
      <c r="W1842">
        <v>9.7168900000000006E-3</v>
      </c>
      <c r="X1842">
        <v>6.2461549999999998E-3</v>
      </c>
      <c r="Y1842">
        <v>-0.22361111111111109</v>
      </c>
      <c r="Z1842">
        <v>0</v>
      </c>
      <c r="AA1842">
        <v>0.17199999999999999</v>
      </c>
      <c r="AB1842">
        <v>0.82799999999999996</v>
      </c>
      <c r="AC1842">
        <v>-0.84019999999999995</v>
      </c>
      <c r="AD1842" t="s">
        <v>48</v>
      </c>
      <c r="AE1842" t="s">
        <v>48</v>
      </c>
      <c r="AF1842" t="s">
        <v>48</v>
      </c>
    </row>
    <row r="1843" spans="1:32" hidden="1" outlineLevel="1" x14ac:dyDescent="0.2">
      <c r="A1843" t="s">
        <v>17736</v>
      </c>
      <c r="B1843" t="s">
        <v>17737</v>
      </c>
      <c r="C1843" t="s">
        <v>16660</v>
      </c>
      <c r="J1843" t="s">
        <v>17738</v>
      </c>
      <c r="K1843" t="s">
        <v>17684</v>
      </c>
      <c r="L1843" t="s">
        <v>1263</v>
      </c>
      <c r="M1843">
        <v>-2</v>
      </c>
      <c r="P1843" s="2" t="s">
        <v>17739</v>
      </c>
      <c r="Q1843" t="s">
        <v>10021</v>
      </c>
      <c r="S1843">
        <v>3.1331215000000003E-2</v>
      </c>
      <c r="T1843">
        <v>7.7724456999999996E-4</v>
      </c>
      <c r="U1843">
        <v>1.0365041E-2</v>
      </c>
      <c r="V1843">
        <v>9.480701E-4</v>
      </c>
      <c r="W1843">
        <v>1.5796925999999999E-2</v>
      </c>
      <c r="X1843">
        <v>6.6345283000000003E-3</v>
      </c>
      <c r="Y1843">
        <v>2.8787878787878779E-2</v>
      </c>
      <c r="Z1843">
        <v>0</v>
      </c>
      <c r="AA1843">
        <v>0</v>
      </c>
      <c r="AB1843">
        <v>1</v>
      </c>
      <c r="AC1843">
        <v>0</v>
      </c>
      <c r="AD1843" t="s">
        <v>48</v>
      </c>
      <c r="AE1843" t="s">
        <v>48</v>
      </c>
      <c r="AF1843" t="s">
        <v>48</v>
      </c>
    </row>
    <row r="1844" spans="1:32" hidden="1" outlineLevel="1" x14ac:dyDescent="0.2">
      <c r="A1844" t="s">
        <v>17740</v>
      </c>
      <c r="B1844" t="s">
        <v>17741</v>
      </c>
      <c r="C1844" t="s">
        <v>16660</v>
      </c>
      <c r="J1844" t="s">
        <v>17742</v>
      </c>
      <c r="K1844" t="s">
        <v>17688</v>
      </c>
      <c r="L1844" t="s">
        <v>1263</v>
      </c>
      <c r="M1844">
        <v>1</v>
      </c>
      <c r="P1844" s="2" t="s">
        <v>17743</v>
      </c>
      <c r="Q1844" t="s">
        <v>10021</v>
      </c>
      <c r="S1844">
        <v>3.0859824000000001E-2</v>
      </c>
      <c r="T1844">
        <v>1.6307831E-3</v>
      </c>
      <c r="U1844">
        <v>2.1535111999999999E-2</v>
      </c>
      <c r="V1844">
        <v>5.9936525999999997E-3</v>
      </c>
      <c r="W1844">
        <v>1.3554913E-2</v>
      </c>
      <c r="X1844">
        <v>7.6507707000000001E-3</v>
      </c>
      <c r="Y1844">
        <v>0.5</v>
      </c>
      <c r="Z1844">
        <v>0.26500000000000001</v>
      </c>
      <c r="AA1844">
        <v>0</v>
      </c>
      <c r="AB1844">
        <v>0.73499999999999999</v>
      </c>
      <c r="AC1844">
        <v>0.20230000000000001</v>
      </c>
      <c r="AD1844" t="s">
        <v>48</v>
      </c>
      <c r="AE1844" t="s">
        <v>48</v>
      </c>
      <c r="AF1844" t="s">
        <v>48</v>
      </c>
    </row>
    <row r="1845" spans="1:32" hidden="1" outlineLevel="1" x14ac:dyDescent="0.2">
      <c r="A1845" t="s">
        <v>17744</v>
      </c>
      <c r="B1845" t="s">
        <v>17745</v>
      </c>
      <c r="C1845" t="s">
        <v>16660</v>
      </c>
      <c r="J1845" t="s">
        <v>17742</v>
      </c>
      <c r="K1845" t="s">
        <v>17693</v>
      </c>
      <c r="L1845" t="s">
        <v>1263</v>
      </c>
      <c r="M1845">
        <v>0</v>
      </c>
      <c r="P1845" s="2" t="s">
        <v>17746</v>
      </c>
      <c r="Q1845" t="s">
        <v>10021</v>
      </c>
      <c r="S1845">
        <v>3.0859824000000001E-2</v>
      </c>
      <c r="T1845">
        <v>1.6307831E-3</v>
      </c>
      <c r="U1845">
        <v>2.1535111999999999E-2</v>
      </c>
      <c r="V1845">
        <v>5.9936525999999997E-3</v>
      </c>
      <c r="W1845">
        <v>1.3554913E-2</v>
      </c>
      <c r="X1845">
        <v>7.6507707000000001E-3</v>
      </c>
      <c r="Y1845">
        <v>0.5</v>
      </c>
      <c r="Z1845">
        <v>0.26500000000000001</v>
      </c>
      <c r="AA1845">
        <v>0</v>
      </c>
      <c r="AB1845">
        <v>0.73499999999999999</v>
      </c>
      <c r="AC1845">
        <v>0.20230000000000001</v>
      </c>
      <c r="AD1845" t="s">
        <v>48</v>
      </c>
      <c r="AE1845" t="s">
        <v>48</v>
      </c>
      <c r="AF1845" t="s">
        <v>48</v>
      </c>
    </row>
    <row r="1846" spans="1:32" hidden="1" outlineLevel="1" x14ac:dyDescent="0.2">
      <c r="A1846" t="s">
        <v>17747</v>
      </c>
      <c r="B1846" t="s">
        <v>17748</v>
      </c>
      <c r="C1846" t="s">
        <v>17749</v>
      </c>
      <c r="J1846" t="s">
        <v>17750</v>
      </c>
      <c r="K1846" t="s">
        <v>17706</v>
      </c>
      <c r="L1846" t="s">
        <v>1263</v>
      </c>
      <c r="M1846">
        <v>3</v>
      </c>
      <c r="P1846" s="2" t="s">
        <v>17751</v>
      </c>
      <c r="Q1846" t="s">
        <v>47</v>
      </c>
      <c r="S1846">
        <v>4.7357669999999998E-2</v>
      </c>
      <c r="T1846">
        <v>2.2029876999999998E-3</v>
      </c>
      <c r="U1846">
        <v>3.2643758000000002E-2</v>
      </c>
      <c r="V1846">
        <v>3.385304E-3</v>
      </c>
      <c r="W1846">
        <v>1.9934712E-2</v>
      </c>
      <c r="X1846">
        <v>9.3337200000000002E-3</v>
      </c>
      <c r="Y1846">
        <v>-4.5233585858585862E-2</v>
      </c>
      <c r="Z1846">
        <v>2.1000000000000001E-2</v>
      </c>
      <c r="AA1846">
        <v>0.14000000000000001</v>
      </c>
      <c r="AB1846">
        <v>0.84</v>
      </c>
      <c r="AC1846">
        <v>-0.93579999999999997</v>
      </c>
      <c r="AD1846" t="s">
        <v>48</v>
      </c>
      <c r="AE1846" t="s">
        <v>48</v>
      </c>
      <c r="AF1846" t="s">
        <v>48</v>
      </c>
    </row>
    <row r="1847" spans="1:32" hidden="1" outlineLevel="1" x14ac:dyDescent="0.2">
      <c r="A1847" t="s">
        <v>17752</v>
      </c>
      <c r="B1847" t="s">
        <v>17753</v>
      </c>
      <c r="C1847" t="s">
        <v>16608</v>
      </c>
      <c r="J1847" t="s">
        <v>17754</v>
      </c>
      <c r="K1847" t="s">
        <v>17706</v>
      </c>
      <c r="L1847" t="s">
        <v>1263</v>
      </c>
      <c r="M1847">
        <v>2</v>
      </c>
      <c r="P1847" s="2" t="s">
        <v>17755</v>
      </c>
      <c r="Q1847" t="s">
        <v>47</v>
      </c>
      <c r="S1847">
        <v>1.834645E-2</v>
      </c>
      <c r="T1847">
        <v>6.866455E-4</v>
      </c>
      <c r="U1847">
        <v>1.0467518E-2</v>
      </c>
      <c r="V1847">
        <v>8.1395290000000004E-4</v>
      </c>
      <c r="W1847">
        <v>1.1160898000000001E-2</v>
      </c>
      <c r="X1847">
        <v>6.6539470000000003E-3</v>
      </c>
      <c r="Y1847">
        <v>-1.387778780781446E-17</v>
      </c>
      <c r="Z1847">
        <v>0.182</v>
      </c>
      <c r="AA1847">
        <v>2.1999999999999999E-2</v>
      </c>
      <c r="AB1847">
        <v>0.79600000000000004</v>
      </c>
      <c r="AC1847">
        <v>0.8478</v>
      </c>
      <c r="AD1847" t="s">
        <v>48</v>
      </c>
      <c r="AE1847" t="s">
        <v>48</v>
      </c>
      <c r="AF1847" t="s">
        <v>48</v>
      </c>
    </row>
    <row r="1848" spans="1:32" hidden="1" outlineLevel="1" x14ac:dyDescent="0.2">
      <c r="A1848" t="s">
        <v>17756</v>
      </c>
      <c r="B1848" t="s">
        <v>17757</v>
      </c>
      <c r="C1848" t="s">
        <v>17420</v>
      </c>
      <c r="J1848" t="s">
        <v>17758</v>
      </c>
      <c r="K1848" t="s">
        <v>17710</v>
      </c>
      <c r="L1848" t="s">
        <v>1263</v>
      </c>
      <c r="M1848">
        <v>2</v>
      </c>
      <c r="P1848" s="2" t="s">
        <v>17759</v>
      </c>
      <c r="Q1848" t="s">
        <v>47</v>
      </c>
      <c r="S1848">
        <v>1.8723432000000002E-2</v>
      </c>
      <c r="T1848">
        <v>1.0108948000000001E-3</v>
      </c>
      <c r="U1848">
        <v>1.5864678E-2</v>
      </c>
      <c r="V1848">
        <v>3.2928091999999999E-3</v>
      </c>
      <c r="W1848">
        <v>1.0096892E-2</v>
      </c>
      <c r="X1848">
        <v>6.977591E-3</v>
      </c>
      <c r="Y1848">
        <v>0</v>
      </c>
      <c r="Z1848">
        <v>0</v>
      </c>
      <c r="AA1848">
        <v>0</v>
      </c>
      <c r="AB1848">
        <v>1</v>
      </c>
      <c r="AC1848">
        <v>0</v>
      </c>
      <c r="AD1848" t="s">
        <v>48</v>
      </c>
      <c r="AE1848" t="s">
        <v>48</v>
      </c>
      <c r="AF1848" t="s">
        <v>48</v>
      </c>
    </row>
    <row r="1849" spans="1:32" hidden="1" outlineLevel="1" x14ac:dyDescent="0.2">
      <c r="A1849" t="s">
        <v>17760</v>
      </c>
      <c r="B1849" t="s">
        <v>17761</v>
      </c>
      <c r="C1849" t="s">
        <v>17651</v>
      </c>
      <c r="J1849" t="s">
        <v>17762</v>
      </c>
      <c r="K1849" t="s">
        <v>17714</v>
      </c>
      <c r="L1849" t="s">
        <v>1263</v>
      </c>
      <c r="M1849">
        <v>-3</v>
      </c>
      <c r="P1849" s="2" t="s">
        <v>17763</v>
      </c>
      <c r="Q1849" t="s">
        <v>47</v>
      </c>
      <c r="S1849">
        <v>4.3399422999999999E-2</v>
      </c>
      <c r="T1849">
        <v>2.1076201999999998E-3</v>
      </c>
      <c r="U1849">
        <v>2.2969801000000001E-2</v>
      </c>
      <c r="V1849">
        <v>3.5702933000000001E-3</v>
      </c>
      <c r="W1849">
        <v>1.7549826000000001E-2</v>
      </c>
      <c r="X1849">
        <v>7.3400719999999996E-3</v>
      </c>
      <c r="Y1849">
        <v>0.29843750000000002</v>
      </c>
      <c r="Z1849">
        <v>0.318</v>
      </c>
      <c r="AA1849">
        <v>0</v>
      </c>
      <c r="AB1849">
        <v>0.68200000000000005</v>
      </c>
      <c r="AC1849">
        <v>0.95289999999999997</v>
      </c>
      <c r="AD1849" t="s">
        <v>48</v>
      </c>
      <c r="AE1849" t="s">
        <v>48</v>
      </c>
      <c r="AF1849" t="s">
        <v>48</v>
      </c>
    </row>
    <row r="1850" spans="1:32" hidden="1" outlineLevel="1" x14ac:dyDescent="0.2">
      <c r="A1850" t="s">
        <v>17764</v>
      </c>
      <c r="B1850" t="s">
        <v>17765</v>
      </c>
      <c r="C1850" t="s">
        <v>17406</v>
      </c>
      <c r="J1850" t="s">
        <v>17766</v>
      </c>
      <c r="K1850" t="s">
        <v>17724</v>
      </c>
      <c r="L1850" t="s">
        <v>1263</v>
      </c>
      <c r="M1850">
        <v>7</v>
      </c>
      <c r="P1850" s="2" t="s">
        <v>17767</v>
      </c>
      <c r="Q1850" t="s">
        <v>47</v>
      </c>
      <c r="S1850">
        <v>0.55739563999999997</v>
      </c>
      <c r="T1850">
        <v>0.16233426000000001</v>
      </c>
      <c r="U1850">
        <v>0.44613865000000003</v>
      </c>
      <c r="V1850">
        <v>0.10072689999999999</v>
      </c>
      <c r="W1850">
        <v>0.51309439999999995</v>
      </c>
      <c r="X1850">
        <v>2.8033849999999999E-2</v>
      </c>
      <c r="Y1850">
        <v>0.11619047619047621</v>
      </c>
      <c r="Z1850">
        <v>0.10100000000000001</v>
      </c>
      <c r="AA1850">
        <v>0.14899999999999999</v>
      </c>
      <c r="AB1850">
        <v>0.75</v>
      </c>
      <c r="AC1850">
        <v>-0.62490000000000001</v>
      </c>
      <c r="AD1850" t="s">
        <v>48</v>
      </c>
      <c r="AE1850" t="s">
        <v>48</v>
      </c>
      <c r="AF1850" t="s">
        <v>48</v>
      </c>
    </row>
    <row r="1851" spans="1:32" hidden="1" outlineLevel="1" x14ac:dyDescent="0.2">
      <c r="A1851" t="s">
        <v>17768</v>
      </c>
      <c r="B1851" t="s">
        <v>17769</v>
      </c>
      <c r="C1851" t="s">
        <v>17550</v>
      </c>
      <c r="J1851" t="s">
        <v>17770</v>
      </c>
      <c r="K1851" t="s">
        <v>17747</v>
      </c>
      <c r="L1851" t="s">
        <v>1263</v>
      </c>
      <c r="M1851">
        <v>3</v>
      </c>
      <c r="P1851" s="2" t="s">
        <v>17771</v>
      </c>
      <c r="Q1851" t="s">
        <v>47</v>
      </c>
      <c r="S1851">
        <v>0.83646969999999998</v>
      </c>
      <c r="T1851">
        <v>0.34981551999999999</v>
      </c>
      <c r="U1851">
        <v>0.82555579999999995</v>
      </c>
      <c r="V1851">
        <v>5.8856625000000003E-2</v>
      </c>
      <c r="W1851">
        <v>0.37733193999999998</v>
      </c>
      <c r="X1851">
        <v>5.2684309999999998E-2</v>
      </c>
      <c r="Y1851">
        <v>-0.33333333333333331</v>
      </c>
      <c r="Z1851">
        <v>0.13400000000000001</v>
      </c>
      <c r="AA1851">
        <v>0.46800000000000003</v>
      </c>
      <c r="AB1851">
        <v>0.39800000000000002</v>
      </c>
      <c r="AC1851">
        <v>-0.77170000000000005</v>
      </c>
      <c r="AD1851" t="s">
        <v>48</v>
      </c>
      <c r="AE1851" t="s">
        <v>48</v>
      </c>
      <c r="AF1851" t="s">
        <v>48</v>
      </c>
    </row>
    <row r="1852" spans="1:32" hidden="1" outlineLevel="1" x14ac:dyDescent="0.2">
      <c r="A1852" t="s">
        <v>17772</v>
      </c>
      <c r="B1852" t="s">
        <v>17773</v>
      </c>
      <c r="C1852" t="s">
        <v>17550</v>
      </c>
      <c r="J1852" t="s">
        <v>17774</v>
      </c>
      <c r="K1852" t="s">
        <v>17752</v>
      </c>
      <c r="L1852" t="s">
        <v>1263</v>
      </c>
      <c r="M1852">
        <v>2</v>
      </c>
      <c r="P1852" s="2" t="s">
        <v>17775</v>
      </c>
      <c r="Q1852" t="s">
        <v>47</v>
      </c>
      <c r="S1852">
        <v>2.3906821000000002E-2</v>
      </c>
      <c r="T1852">
        <v>1.0204315E-3</v>
      </c>
      <c r="U1852">
        <v>1.4020080000000001E-2</v>
      </c>
      <c r="V1852">
        <v>2.9968262999999998E-3</v>
      </c>
      <c r="W1852">
        <v>1.1540900999999999E-2</v>
      </c>
      <c r="X1852">
        <v>6.6927844000000004E-3</v>
      </c>
      <c r="Y1852">
        <v>0.37</v>
      </c>
      <c r="Z1852">
        <v>0.20300000000000001</v>
      </c>
      <c r="AA1852">
        <v>9.6000000000000002E-2</v>
      </c>
      <c r="AB1852">
        <v>0.70099999999999996</v>
      </c>
      <c r="AC1852">
        <v>0.47670000000000001</v>
      </c>
      <c r="AD1852" t="s">
        <v>48</v>
      </c>
      <c r="AE1852" t="s">
        <v>48</v>
      </c>
      <c r="AF1852" t="s">
        <v>48</v>
      </c>
    </row>
    <row r="1853" spans="1:32" hidden="1" outlineLevel="1" x14ac:dyDescent="0.2">
      <c r="A1853" t="s">
        <v>17776</v>
      </c>
      <c r="B1853" t="s">
        <v>17777</v>
      </c>
      <c r="C1853" t="s">
        <v>17563</v>
      </c>
      <c r="J1853" t="s">
        <v>17778</v>
      </c>
      <c r="K1853" t="s">
        <v>17756</v>
      </c>
      <c r="L1853" t="s">
        <v>1263</v>
      </c>
      <c r="M1853">
        <v>3</v>
      </c>
      <c r="P1853" s="2" t="s">
        <v>17779</v>
      </c>
      <c r="Q1853" t="s">
        <v>47</v>
      </c>
      <c r="Y1853" t="s">
        <v>48</v>
      </c>
      <c r="Z1853" t="s">
        <v>48</v>
      </c>
      <c r="AA1853" t="s">
        <v>48</v>
      </c>
      <c r="AB1853" t="s">
        <v>48</v>
      </c>
      <c r="AC1853" t="s">
        <v>48</v>
      </c>
      <c r="AD1853" t="s">
        <v>48</v>
      </c>
      <c r="AE1853" t="s">
        <v>48</v>
      </c>
      <c r="AF1853" t="s">
        <v>48</v>
      </c>
    </row>
    <row r="1854" spans="1:32" hidden="1" outlineLevel="1" x14ac:dyDescent="0.2">
      <c r="A1854" t="s">
        <v>17780</v>
      </c>
      <c r="B1854" t="s">
        <v>17781</v>
      </c>
      <c r="C1854" t="s">
        <v>16660</v>
      </c>
      <c r="J1854" t="s">
        <v>17782</v>
      </c>
      <c r="K1854" t="s">
        <v>17764</v>
      </c>
      <c r="L1854" t="s">
        <v>1263</v>
      </c>
      <c r="M1854">
        <v>-4</v>
      </c>
      <c r="P1854" s="2" t="s">
        <v>17783</v>
      </c>
      <c r="Q1854" t="s">
        <v>10021</v>
      </c>
      <c r="S1854">
        <v>8.8590739999999998E-3</v>
      </c>
      <c r="T1854">
        <v>4.4822693E-4</v>
      </c>
      <c r="U1854">
        <v>1.0262563000000001E-2</v>
      </c>
      <c r="V1854">
        <v>1.3781702E-3</v>
      </c>
      <c r="W1854">
        <v>7.2278743999999997E-3</v>
      </c>
      <c r="X1854">
        <v>5.9516393000000004E-3</v>
      </c>
      <c r="Y1854">
        <v>0</v>
      </c>
      <c r="Z1854">
        <v>0</v>
      </c>
      <c r="AA1854">
        <v>0</v>
      </c>
      <c r="AB1854">
        <v>1</v>
      </c>
      <c r="AC1854">
        <v>0</v>
      </c>
      <c r="AD1854" t="s">
        <v>48</v>
      </c>
      <c r="AE1854" t="s">
        <v>48</v>
      </c>
      <c r="AF1854" t="s">
        <v>48</v>
      </c>
    </row>
    <row r="1855" spans="1:32" hidden="1" outlineLevel="1" x14ac:dyDescent="0.2">
      <c r="A1855" t="s">
        <v>17784</v>
      </c>
      <c r="B1855" t="s">
        <v>17785</v>
      </c>
      <c r="C1855" t="s">
        <v>13397</v>
      </c>
      <c r="J1855" t="s">
        <v>17786</v>
      </c>
      <c r="K1855" t="s">
        <v>17780</v>
      </c>
      <c r="L1855" t="s">
        <v>1263</v>
      </c>
      <c r="M1855">
        <v>2</v>
      </c>
      <c r="P1855" s="2" t="s">
        <v>17787</v>
      </c>
      <c r="Q1855" t="s">
        <v>13400</v>
      </c>
      <c r="S1855">
        <v>5.7995459999999999E-2</v>
      </c>
      <c r="T1855">
        <v>1.4877319E-3</v>
      </c>
      <c r="U1855">
        <v>1.6684500000000001E-2</v>
      </c>
      <c r="V1855">
        <v>3.1818155999999999E-3</v>
      </c>
      <c r="W1855">
        <v>2.6573719999999999E-2</v>
      </c>
      <c r="X1855">
        <v>7.0164282999999996E-3</v>
      </c>
      <c r="Y1855">
        <v>0</v>
      </c>
      <c r="Z1855">
        <v>0.13600000000000001</v>
      </c>
      <c r="AA1855">
        <v>0.111</v>
      </c>
      <c r="AB1855">
        <v>0.754</v>
      </c>
      <c r="AC1855">
        <v>0.128</v>
      </c>
      <c r="AD1855" t="s">
        <v>48</v>
      </c>
      <c r="AE1855" t="s">
        <v>48</v>
      </c>
      <c r="AF1855" t="s">
        <v>48</v>
      </c>
    </row>
    <row r="1856" spans="1:32" hidden="1" outlineLevel="1" x14ac:dyDescent="0.2">
      <c r="A1856" t="s">
        <v>17788</v>
      </c>
      <c r="B1856" t="s">
        <v>17789</v>
      </c>
      <c r="C1856" t="s">
        <v>17406</v>
      </c>
      <c r="J1856" t="s">
        <v>17790</v>
      </c>
      <c r="K1856" t="s">
        <v>17780</v>
      </c>
      <c r="L1856" t="s">
        <v>1263</v>
      </c>
      <c r="M1856">
        <v>1</v>
      </c>
      <c r="P1856" s="2" t="s">
        <v>17791</v>
      </c>
      <c r="Q1856" t="s">
        <v>47</v>
      </c>
      <c r="S1856">
        <v>0.39669925</v>
      </c>
      <c r="T1856">
        <v>9.0408325000000001E-3</v>
      </c>
      <c r="U1856">
        <v>0.12096943</v>
      </c>
      <c r="V1856">
        <v>7.3625734E-3</v>
      </c>
      <c r="W1856">
        <v>0.43396309999999999</v>
      </c>
      <c r="X1856">
        <v>8.0003069999999999E-3</v>
      </c>
      <c r="Y1856">
        <v>0.1103896103896104</v>
      </c>
      <c r="Z1856">
        <v>4.1000000000000002E-2</v>
      </c>
      <c r="AA1856">
        <v>0</v>
      </c>
      <c r="AB1856">
        <v>0.95899999999999996</v>
      </c>
      <c r="AC1856">
        <v>0.29599999999999999</v>
      </c>
      <c r="AD1856" t="s">
        <v>48</v>
      </c>
      <c r="AE1856" t="s">
        <v>48</v>
      </c>
      <c r="AF1856" t="s">
        <v>48</v>
      </c>
    </row>
    <row r="1857" spans="1:44" collapsed="1" x14ac:dyDescent="0.2">
      <c r="A1857" t="s">
        <v>1197</v>
      </c>
      <c r="B1857" t="s">
        <v>1198</v>
      </c>
      <c r="C1857" t="s">
        <v>1199</v>
      </c>
      <c r="D1857" t="s">
        <v>1200</v>
      </c>
      <c r="E1857" t="s">
        <v>53</v>
      </c>
      <c r="F1857" t="s">
        <v>43</v>
      </c>
      <c r="G1857">
        <v>24</v>
      </c>
      <c r="H1857" t="s">
        <v>42</v>
      </c>
      <c r="I1857">
        <v>23</v>
      </c>
      <c r="J1857" t="s">
        <v>1201</v>
      </c>
      <c r="L1857" t="s">
        <v>45</v>
      </c>
      <c r="M1857">
        <v>3028</v>
      </c>
      <c r="N1857">
        <v>0.8</v>
      </c>
      <c r="O1857" s="2" t="s">
        <v>1202</v>
      </c>
      <c r="P1857" s="2" t="s">
        <v>1202</v>
      </c>
      <c r="Q1857" t="s">
        <v>47</v>
      </c>
      <c r="R1857" t="s">
        <v>1203</v>
      </c>
      <c r="S1857">
        <v>9.5250619999999994E-2</v>
      </c>
      <c r="T1857">
        <v>3.1280518E-3</v>
      </c>
      <c r="U1857">
        <v>3.8906425000000001E-2</v>
      </c>
      <c r="V1857">
        <v>9.3974555000000005E-3</v>
      </c>
      <c r="W1857">
        <v>2.8502204999999999E-2</v>
      </c>
      <c r="X1857">
        <v>9.9810079999999995E-3</v>
      </c>
      <c r="Y1857">
        <v>-5.0694444444444438E-2</v>
      </c>
      <c r="Z1857">
        <v>7.1999999999999995E-2</v>
      </c>
      <c r="AA1857">
        <v>7.0000000000000007E-2</v>
      </c>
      <c r="AB1857">
        <v>0.85899999999999999</v>
      </c>
      <c r="AC1857">
        <v>-6.3600000000000004E-2</v>
      </c>
      <c r="AD1857" t="s">
        <v>48</v>
      </c>
      <c r="AE1857" t="s">
        <v>48</v>
      </c>
      <c r="AF1857" t="s">
        <v>48</v>
      </c>
      <c r="AH1857">
        <f t="shared" ref="AH1857" si="21">SUM(AI1857:AJ1857)</f>
        <v>1300</v>
      </c>
      <c r="AI1857">
        <f>COUNTIF(L1857:L3159, "Comment")</f>
        <v>842</v>
      </c>
      <c r="AJ1857">
        <f>COUNTIF(L1857:L3159, "Reply")</f>
        <v>458</v>
      </c>
      <c r="AK1857">
        <f>COUNTIF(C1858:C3159, C1857)</f>
        <v>1</v>
      </c>
      <c r="AM1857">
        <f>AVERAGE(S1857:S3159)</f>
        <v>0.21247687824691358</v>
      </c>
      <c r="AN1857">
        <f>AVERAGE(Y1857:Y3159)</f>
        <v>3.3172605089346163E-2</v>
      </c>
      <c r="AO1857" cm="1">
        <f t="array" ref="AO1857">SUM(COUNTIF(J1858:J2243, {"*NTA*","*YWNBTA*"}))</f>
        <v>33</v>
      </c>
      <c r="AP1857" cm="1">
        <f t="array" ref="AP1857">SUM(COUNTIF(J1856:J1858, {"*YTA*","*YWBTA*"}))</f>
        <v>0</v>
      </c>
      <c r="AQ1857" s="9">
        <f>COUNTIF(J1856:J1858, "*ESH*")</f>
        <v>0</v>
      </c>
      <c r="AR1857" t="str">
        <f>IF(AO1857&gt;AP1857,(IF(AO1857&gt;AQ1857,"NTA","YTA")), IF(AP1857&gt;AQ1857,"YTA","ESH"))</f>
        <v>NTA</v>
      </c>
    </row>
    <row r="1858" spans="1:44" hidden="1" outlineLevel="1" x14ac:dyDescent="0.2">
      <c r="P1858" s="2"/>
    </row>
    <row r="1859" spans="1:44" hidden="1" outlineLevel="1" x14ac:dyDescent="0.2">
      <c r="A1859" t="s">
        <v>17792</v>
      </c>
      <c r="B1859" t="s">
        <v>17793</v>
      </c>
      <c r="C1859" t="s">
        <v>17794</v>
      </c>
      <c r="J1859" t="s">
        <v>17795</v>
      </c>
      <c r="K1859" t="s">
        <v>1197</v>
      </c>
      <c r="L1859" t="s">
        <v>1233</v>
      </c>
      <c r="M1859">
        <v>4151</v>
      </c>
      <c r="P1859" s="2" t="s">
        <v>17796</v>
      </c>
      <c r="Q1859" t="s">
        <v>10060</v>
      </c>
      <c r="S1859">
        <v>0.27412914999999999</v>
      </c>
      <c r="T1859">
        <v>1.3543230999999999E-2</v>
      </c>
      <c r="U1859">
        <v>0.17241211000000001</v>
      </c>
      <c r="V1859">
        <v>2.9660051999999999E-2</v>
      </c>
      <c r="W1859">
        <v>0.11464815</v>
      </c>
      <c r="X1859">
        <v>1.2906750999999999E-2</v>
      </c>
      <c r="Y1859">
        <v>0</v>
      </c>
      <c r="Z1859">
        <v>0.02</v>
      </c>
      <c r="AA1859">
        <v>0.106</v>
      </c>
      <c r="AB1859">
        <v>0.874</v>
      </c>
      <c r="AC1859">
        <v>-0.90439999999999998</v>
      </c>
      <c r="AD1859" t="s">
        <v>48</v>
      </c>
      <c r="AE1859" t="s">
        <v>48</v>
      </c>
      <c r="AF1859" t="s">
        <v>48</v>
      </c>
    </row>
    <row r="1860" spans="1:44" hidden="1" outlineLevel="1" x14ac:dyDescent="0.2">
      <c r="A1860" t="s">
        <v>17797</v>
      </c>
      <c r="B1860" t="s">
        <v>17798</v>
      </c>
      <c r="C1860" t="s">
        <v>17799</v>
      </c>
      <c r="J1860" t="s">
        <v>17800</v>
      </c>
      <c r="K1860" t="s">
        <v>1197</v>
      </c>
      <c r="L1860" t="s">
        <v>1233</v>
      </c>
      <c r="M1860">
        <v>920</v>
      </c>
      <c r="P1860" s="2" t="s">
        <v>17801</v>
      </c>
      <c r="Q1860" t="s">
        <v>16692</v>
      </c>
      <c r="S1860">
        <v>4.4883764999999999E-2</v>
      </c>
      <c r="T1860">
        <v>1.0585785000000001E-3</v>
      </c>
      <c r="U1860">
        <v>1.4259193999999999E-2</v>
      </c>
      <c r="V1860">
        <v>3.2373124000000001E-3</v>
      </c>
      <c r="W1860">
        <v>1.9290149999999999E-2</v>
      </c>
      <c r="X1860">
        <v>8.3886794999999993E-3</v>
      </c>
      <c r="Y1860">
        <v>-7.1428571428571438E-2</v>
      </c>
      <c r="Z1860">
        <v>8.8999999999999996E-2</v>
      </c>
      <c r="AA1860">
        <v>0.192</v>
      </c>
      <c r="AB1860">
        <v>0.72</v>
      </c>
      <c r="AC1860">
        <v>-0.55679999999999996</v>
      </c>
      <c r="AD1860" t="s">
        <v>48</v>
      </c>
      <c r="AE1860" t="s">
        <v>48</v>
      </c>
      <c r="AF1860" t="s">
        <v>48</v>
      </c>
    </row>
    <row r="1861" spans="1:44" hidden="1" outlineLevel="1" x14ac:dyDescent="0.2">
      <c r="A1861" t="s">
        <v>17802</v>
      </c>
      <c r="B1861" t="s">
        <v>17803</v>
      </c>
      <c r="C1861" t="s">
        <v>17804</v>
      </c>
      <c r="J1861" t="s">
        <v>17805</v>
      </c>
      <c r="K1861" t="s">
        <v>1197</v>
      </c>
      <c r="L1861" t="s">
        <v>1233</v>
      </c>
      <c r="M1861">
        <v>1265</v>
      </c>
      <c r="P1861" s="2" t="s">
        <v>17806</v>
      </c>
      <c r="Q1861" t="s">
        <v>10132</v>
      </c>
      <c r="S1861">
        <v>0.18079062000000001</v>
      </c>
      <c r="T1861">
        <v>7.0571899999999996E-3</v>
      </c>
      <c r="U1861">
        <v>0.11539881</v>
      </c>
      <c r="V1861">
        <v>1.191331E-2</v>
      </c>
      <c r="W1861">
        <v>7.3017559999999995E-2</v>
      </c>
      <c r="X1861">
        <v>1.6983430000000001E-2</v>
      </c>
      <c r="Y1861">
        <v>0.15124716553287981</v>
      </c>
      <c r="Z1861">
        <v>9.5000000000000001E-2</v>
      </c>
      <c r="AA1861">
        <v>5.3999999999999999E-2</v>
      </c>
      <c r="AB1861">
        <v>0.85099999999999998</v>
      </c>
      <c r="AC1861">
        <v>0.66259999999999997</v>
      </c>
      <c r="AD1861" t="s">
        <v>48</v>
      </c>
      <c r="AE1861" t="s">
        <v>48</v>
      </c>
      <c r="AF1861" t="s">
        <v>48</v>
      </c>
    </row>
    <row r="1862" spans="1:44" hidden="1" outlineLevel="1" x14ac:dyDescent="0.2">
      <c r="A1862" t="s">
        <v>17807</v>
      </c>
      <c r="B1862" t="s">
        <v>17808</v>
      </c>
      <c r="C1862" t="s">
        <v>17809</v>
      </c>
      <c r="J1862" t="s">
        <v>17810</v>
      </c>
      <c r="K1862" t="s">
        <v>1197</v>
      </c>
      <c r="L1862" t="s">
        <v>1233</v>
      </c>
      <c r="M1862">
        <v>2269</v>
      </c>
      <c r="P1862" s="2" t="s">
        <v>17811</v>
      </c>
      <c r="Q1862" t="s">
        <v>47</v>
      </c>
      <c r="S1862">
        <v>0.50247240000000004</v>
      </c>
      <c r="T1862">
        <v>0.34760750000000001</v>
      </c>
      <c r="U1862">
        <v>0.28017170000000002</v>
      </c>
      <c r="V1862">
        <v>0.36702603</v>
      </c>
      <c r="W1862">
        <v>0.24928533999999999</v>
      </c>
      <c r="X1862">
        <v>9.7763530000000001E-2</v>
      </c>
      <c r="Y1862">
        <v>-0.08</v>
      </c>
      <c r="Z1862">
        <v>2.8000000000000001E-2</v>
      </c>
      <c r="AA1862">
        <v>0.11799999999999999</v>
      </c>
      <c r="AB1862">
        <v>0.85399999999999998</v>
      </c>
      <c r="AC1862">
        <v>-0.90920000000000001</v>
      </c>
      <c r="AD1862" t="s">
        <v>48</v>
      </c>
      <c r="AE1862" t="s">
        <v>48</v>
      </c>
      <c r="AF1862" t="s">
        <v>48</v>
      </c>
    </row>
    <row r="1863" spans="1:44" hidden="1" outlineLevel="1" x14ac:dyDescent="0.2">
      <c r="A1863" t="s">
        <v>17812</v>
      </c>
      <c r="B1863" t="s">
        <v>17813</v>
      </c>
      <c r="C1863" t="s">
        <v>10075</v>
      </c>
      <c r="J1863" t="s">
        <v>17814</v>
      </c>
      <c r="K1863" t="s">
        <v>1197</v>
      </c>
      <c r="L1863" t="s">
        <v>1233</v>
      </c>
      <c r="M1863">
        <v>768</v>
      </c>
      <c r="P1863" s="2" t="s">
        <v>17815</v>
      </c>
      <c r="Q1863" t="s">
        <v>10078</v>
      </c>
      <c r="S1863">
        <v>0.22712809</v>
      </c>
      <c r="T1863">
        <v>4.8828125E-3</v>
      </c>
      <c r="U1863">
        <v>9.4219475999999996E-2</v>
      </c>
      <c r="V1863">
        <v>7.1035884000000002E-3</v>
      </c>
      <c r="W1863">
        <v>0.10440776</v>
      </c>
      <c r="X1863">
        <v>1.2492486000000001E-2</v>
      </c>
      <c r="Y1863">
        <v>-0.75</v>
      </c>
      <c r="Z1863">
        <v>2.1000000000000001E-2</v>
      </c>
      <c r="AA1863">
        <v>0.318</v>
      </c>
      <c r="AB1863">
        <v>0.66200000000000003</v>
      </c>
      <c r="AC1863">
        <v>-0.96479999999999999</v>
      </c>
      <c r="AD1863" t="s">
        <v>48</v>
      </c>
      <c r="AE1863" t="s">
        <v>48</v>
      </c>
      <c r="AF1863" t="s">
        <v>48</v>
      </c>
    </row>
    <row r="1864" spans="1:44" hidden="1" outlineLevel="1" x14ac:dyDescent="0.2">
      <c r="A1864" t="s">
        <v>17816</v>
      </c>
      <c r="B1864" t="s">
        <v>17817</v>
      </c>
      <c r="C1864" t="s">
        <v>16665</v>
      </c>
      <c r="J1864" t="s">
        <v>17818</v>
      </c>
      <c r="K1864" t="s">
        <v>1197</v>
      </c>
      <c r="L1864" t="s">
        <v>1233</v>
      </c>
      <c r="M1864">
        <v>535</v>
      </c>
      <c r="P1864" s="2" t="s">
        <v>17819</v>
      </c>
      <c r="Q1864" t="s">
        <v>16668</v>
      </c>
      <c r="S1864">
        <v>6.4214519999999997E-2</v>
      </c>
      <c r="T1864">
        <v>1.2683868000000001E-3</v>
      </c>
      <c r="U1864">
        <v>1.5625564000000002E-2</v>
      </c>
      <c r="V1864">
        <v>4.3287489999999998E-3</v>
      </c>
      <c r="W1864">
        <v>2.4511115999999999E-2</v>
      </c>
      <c r="X1864">
        <v>7.0811570000000002E-3</v>
      </c>
      <c r="Y1864">
        <v>0.21249999999999999</v>
      </c>
      <c r="Z1864">
        <v>0.04</v>
      </c>
      <c r="AA1864">
        <v>5.7000000000000002E-2</v>
      </c>
      <c r="AB1864">
        <v>0.90300000000000002</v>
      </c>
      <c r="AC1864">
        <v>-0.23730000000000001</v>
      </c>
      <c r="AD1864" t="s">
        <v>48</v>
      </c>
      <c r="AE1864" t="s">
        <v>48</v>
      </c>
      <c r="AF1864" t="s">
        <v>48</v>
      </c>
    </row>
    <row r="1865" spans="1:44" hidden="1" outlineLevel="1" x14ac:dyDescent="0.2">
      <c r="A1865" t="s">
        <v>17820</v>
      </c>
      <c r="B1865" t="s">
        <v>17821</v>
      </c>
      <c r="C1865" t="s">
        <v>14312</v>
      </c>
      <c r="J1865" t="s">
        <v>17822</v>
      </c>
      <c r="K1865" t="s">
        <v>1197</v>
      </c>
      <c r="L1865" t="s">
        <v>1233</v>
      </c>
      <c r="M1865">
        <v>17323</v>
      </c>
      <c r="P1865" s="2" t="s">
        <v>17823</v>
      </c>
      <c r="Q1865" t="s">
        <v>14315</v>
      </c>
      <c r="S1865">
        <v>0.19916639999999999</v>
      </c>
      <c r="T1865">
        <v>6.3705443999999998E-3</v>
      </c>
      <c r="U1865">
        <v>8.8077030000000001E-2</v>
      </c>
      <c r="V1865">
        <v>1.2139535999999999E-2</v>
      </c>
      <c r="W1865">
        <v>8.2125690000000001E-2</v>
      </c>
      <c r="X1865">
        <v>1.1638066000000001E-2</v>
      </c>
      <c r="Y1865">
        <v>-3.1904761904761908E-2</v>
      </c>
      <c r="Z1865">
        <v>6.9000000000000006E-2</v>
      </c>
      <c r="AA1865">
        <v>5.3999999999999999E-2</v>
      </c>
      <c r="AB1865">
        <v>0.876</v>
      </c>
      <c r="AC1865">
        <v>0.14660000000000001</v>
      </c>
      <c r="AD1865" t="s">
        <v>48</v>
      </c>
      <c r="AE1865" t="s">
        <v>48</v>
      </c>
      <c r="AF1865" t="s">
        <v>48</v>
      </c>
    </row>
    <row r="1866" spans="1:44" hidden="1" outlineLevel="1" x14ac:dyDescent="0.2">
      <c r="A1866" t="s">
        <v>17824</v>
      </c>
      <c r="B1866" t="s">
        <v>17825</v>
      </c>
      <c r="C1866" t="s">
        <v>17826</v>
      </c>
      <c r="J1866" t="s">
        <v>17827</v>
      </c>
      <c r="K1866" t="s">
        <v>1197</v>
      </c>
      <c r="L1866" t="s">
        <v>1233</v>
      </c>
      <c r="M1866">
        <v>303</v>
      </c>
      <c r="P1866" s="2" t="s">
        <v>17828</v>
      </c>
      <c r="Q1866" t="s">
        <v>47</v>
      </c>
      <c r="S1866">
        <v>0.32712606</v>
      </c>
      <c r="T1866">
        <v>1.3995127E-2</v>
      </c>
      <c r="U1866">
        <v>0.17334256000000001</v>
      </c>
      <c r="V1866">
        <v>2.1987454999999999E-2</v>
      </c>
      <c r="W1866">
        <v>0.26957804000000002</v>
      </c>
      <c r="X1866">
        <v>1.01363575E-2</v>
      </c>
      <c r="Y1866">
        <v>-1.363636363636363E-2</v>
      </c>
      <c r="Z1866">
        <v>6.9000000000000006E-2</v>
      </c>
      <c r="AA1866">
        <v>0.109</v>
      </c>
      <c r="AB1866">
        <v>0.82199999999999995</v>
      </c>
      <c r="AC1866">
        <v>-0.74139999999999995</v>
      </c>
      <c r="AD1866" t="s">
        <v>48</v>
      </c>
      <c r="AE1866" t="s">
        <v>48</v>
      </c>
      <c r="AF1866" t="s">
        <v>48</v>
      </c>
    </row>
    <row r="1867" spans="1:44" hidden="1" outlineLevel="1" x14ac:dyDescent="0.2">
      <c r="A1867" t="s">
        <v>17829</v>
      </c>
      <c r="B1867" t="s">
        <v>17830</v>
      </c>
      <c r="C1867" t="s">
        <v>10035</v>
      </c>
      <c r="J1867" t="s">
        <v>17831</v>
      </c>
      <c r="K1867" t="s">
        <v>1197</v>
      </c>
      <c r="L1867" t="s">
        <v>1233</v>
      </c>
      <c r="M1867">
        <v>204</v>
      </c>
      <c r="P1867" s="2" t="s">
        <v>17832</v>
      </c>
      <c r="Q1867" t="s">
        <v>10038</v>
      </c>
      <c r="S1867">
        <v>7.1337044000000002E-2</v>
      </c>
      <c r="T1867">
        <v>2.746582E-3</v>
      </c>
      <c r="U1867">
        <v>6.2454045E-2</v>
      </c>
      <c r="V1867">
        <v>8.2505219999999997E-3</v>
      </c>
      <c r="W1867">
        <v>2.6186979999999999E-2</v>
      </c>
      <c r="X1867">
        <v>8.5310820000000006E-3</v>
      </c>
      <c r="Y1867">
        <v>0.14027777777777781</v>
      </c>
      <c r="Z1867">
        <v>0.105</v>
      </c>
      <c r="AA1867">
        <v>5.7000000000000002E-2</v>
      </c>
      <c r="AB1867">
        <v>0.83799999999999997</v>
      </c>
      <c r="AC1867">
        <v>0.86960000000000004</v>
      </c>
      <c r="AD1867" t="s">
        <v>48</v>
      </c>
      <c r="AE1867" t="s">
        <v>48</v>
      </c>
      <c r="AF1867" t="s">
        <v>48</v>
      </c>
    </row>
    <row r="1868" spans="1:44" hidden="1" outlineLevel="1" x14ac:dyDescent="0.2">
      <c r="A1868" t="s">
        <v>17833</v>
      </c>
      <c r="B1868" t="s">
        <v>17834</v>
      </c>
      <c r="C1868" t="s">
        <v>10041</v>
      </c>
      <c r="J1868" t="s">
        <v>17835</v>
      </c>
      <c r="K1868" t="s">
        <v>1197</v>
      </c>
      <c r="L1868" t="s">
        <v>1233</v>
      </c>
      <c r="M1868">
        <v>348</v>
      </c>
      <c r="P1868" s="2" t="s">
        <v>17836</v>
      </c>
      <c r="Q1868" t="s">
        <v>10044</v>
      </c>
      <c r="S1868">
        <v>0.14082454</v>
      </c>
      <c r="T1868">
        <v>3.4713744999999999E-3</v>
      </c>
      <c r="U1868">
        <v>5.7944927E-2</v>
      </c>
      <c r="V1868">
        <v>7.8805430000000003E-3</v>
      </c>
      <c r="W1868">
        <v>4.7349896000000002E-2</v>
      </c>
      <c r="X1868">
        <v>9.3337200000000002E-3</v>
      </c>
      <c r="Y1868">
        <v>-3.9285714285714278E-2</v>
      </c>
      <c r="Z1868">
        <v>6.9000000000000006E-2</v>
      </c>
      <c r="AA1868">
        <v>0.12</v>
      </c>
      <c r="AB1868">
        <v>0.81100000000000005</v>
      </c>
      <c r="AC1868">
        <v>-0.59989999999999999</v>
      </c>
      <c r="AD1868" t="s">
        <v>48</v>
      </c>
      <c r="AE1868" t="s">
        <v>48</v>
      </c>
      <c r="AF1868" t="s">
        <v>48</v>
      </c>
    </row>
    <row r="1869" spans="1:44" hidden="1" outlineLevel="1" x14ac:dyDescent="0.2">
      <c r="A1869" t="s">
        <v>17837</v>
      </c>
      <c r="B1869" t="s">
        <v>17838</v>
      </c>
      <c r="C1869" t="s">
        <v>17839</v>
      </c>
      <c r="J1869" t="s">
        <v>17840</v>
      </c>
      <c r="K1869" t="s">
        <v>1197</v>
      </c>
      <c r="L1869" t="s">
        <v>1233</v>
      </c>
      <c r="M1869">
        <v>137</v>
      </c>
      <c r="P1869" s="2" t="s">
        <v>17841</v>
      </c>
      <c r="Q1869" t="s">
        <v>17842</v>
      </c>
      <c r="S1869">
        <v>6.3423134000000006E-2</v>
      </c>
      <c r="T1869">
        <v>1.3065338E-3</v>
      </c>
      <c r="U1869">
        <v>1.6547862E-2</v>
      </c>
      <c r="V1869">
        <v>4.1067624E-3</v>
      </c>
      <c r="W1869">
        <v>2.4511115999999999E-2</v>
      </c>
      <c r="X1869">
        <v>7.4824755999999999E-3</v>
      </c>
      <c r="Y1869">
        <v>-5.6249999999999988E-2</v>
      </c>
      <c r="Z1869">
        <v>8.3000000000000004E-2</v>
      </c>
      <c r="AA1869">
        <v>5.2999999999999999E-2</v>
      </c>
      <c r="AB1869">
        <v>0.86399999999999999</v>
      </c>
      <c r="AC1869">
        <v>0.20230000000000001</v>
      </c>
      <c r="AD1869" t="s">
        <v>48</v>
      </c>
      <c r="AE1869" t="s">
        <v>48</v>
      </c>
      <c r="AF1869" t="s">
        <v>48</v>
      </c>
    </row>
    <row r="1870" spans="1:44" hidden="1" outlineLevel="1" x14ac:dyDescent="0.2">
      <c r="A1870" t="s">
        <v>17843</v>
      </c>
      <c r="B1870" t="s">
        <v>14642</v>
      </c>
      <c r="C1870" t="s">
        <v>17844</v>
      </c>
      <c r="J1870" t="s">
        <v>17845</v>
      </c>
      <c r="K1870" t="s">
        <v>1197</v>
      </c>
      <c r="L1870" t="s">
        <v>1233</v>
      </c>
      <c r="M1870">
        <v>193</v>
      </c>
      <c r="P1870" s="2" t="s">
        <v>17846</v>
      </c>
      <c r="Q1870" t="s">
        <v>17847</v>
      </c>
      <c r="S1870">
        <v>7.2128440000000002E-2</v>
      </c>
      <c r="T1870">
        <v>2.9182434000000002E-3</v>
      </c>
      <c r="U1870">
        <v>2.8640235E-2</v>
      </c>
      <c r="V1870">
        <v>6.7336100000000001E-3</v>
      </c>
      <c r="W1870">
        <v>2.2899705999999999E-2</v>
      </c>
      <c r="X1870">
        <v>8.8417809999999999E-3</v>
      </c>
      <c r="Y1870">
        <v>0.5</v>
      </c>
      <c r="Z1870">
        <v>0.53700000000000003</v>
      </c>
      <c r="AA1870">
        <v>0</v>
      </c>
      <c r="AB1870">
        <v>0.46300000000000002</v>
      </c>
      <c r="AC1870">
        <v>0.70030000000000003</v>
      </c>
      <c r="AD1870" t="s">
        <v>48</v>
      </c>
      <c r="AE1870" t="s">
        <v>48</v>
      </c>
      <c r="AF1870" t="s">
        <v>48</v>
      </c>
    </row>
    <row r="1871" spans="1:44" hidden="1" outlineLevel="1" x14ac:dyDescent="0.2">
      <c r="A1871" t="s">
        <v>17848</v>
      </c>
      <c r="B1871" t="s">
        <v>17849</v>
      </c>
      <c r="C1871" t="s">
        <v>17850</v>
      </c>
      <c r="J1871" t="s">
        <v>17851</v>
      </c>
      <c r="K1871" t="s">
        <v>1197</v>
      </c>
      <c r="L1871" t="s">
        <v>1233</v>
      </c>
      <c r="M1871">
        <v>120</v>
      </c>
      <c r="P1871" s="2" t="s">
        <v>17852</v>
      </c>
      <c r="Q1871" t="s">
        <v>10138</v>
      </c>
      <c r="S1871">
        <v>3.3806015000000002E-2</v>
      </c>
      <c r="T1871">
        <v>9.250641E-4</v>
      </c>
      <c r="U1871">
        <v>1.2995303E-2</v>
      </c>
      <c r="V1871">
        <v>3.0523231E-3</v>
      </c>
      <c r="W1871">
        <v>1.5188923E-2</v>
      </c>
      <c r="X1871">
        <v>7.0293739999999997E-3</v>
      </c>
      <c r="Y1871">
        <v>0.14687500000000001</v>
      </c>
      <c r="Z1871">
        <v>0.14299999999999999</v>
      </c>
      <c r="AA1871">
        <v>0</v>
      </c>
      <c r="AB1871">
        <v>0.85699999999999998</v>
      </c>
      <c r="AC1871">
        <v>0.9042</v>
      </c>
      <c r="AD1871" t="s">
        <v>48</v>
      </c>
      <c r="AE1871" t="s">
        <v>48</v>
      </c>
      <c r="AF1871" t="s">
        <v>48</v>
      </c>
    </row>
    <row r="1872" spans="1:44" hidden="1" outlineLevel="1" x14ac:dyDescent="0.2">
      <c r="A1872" t="s">
        <v>17853</v>
      </c>
      <c r="B1872" t="s">
        <v>17854</v>
      </c>
      <c r="C1872" t="s">
        <v>13038</v>
      </c>
      <c r="J1872" t="s">
        <v>17855</v>
      </c>
      <c r="K1872" t="s">
        <v>1197</v>
      </c>
      <c r="L1872" t="s">
        <v>1233</v>
      </c>
      <c r="M1872">
        <v>66</v>
      </c>
      <c r="P1872" s="2" t="s">
        <v>17856</v>
      </c>
      <c r="Q1872" t="s">
        <v>13041</v>
      </c>
      <c r="S1872">
        <v>0.15766735000000001</v>
      </c>
      <c r="T1872">
        <v>2.2888183999999999E-3</v>
      </c>
      <c r="U1872">
        <v>1.5283971E-2</v>
      </c>
      <c r="V1872">
        <v>3.7922803E-3</v>
      </c>
      <c r="W1872">
        <v>7.1750276000000002E-2</v>
      </c>
      <c r="X1872">
        <v>8.6087574999999996E-3</v>
      </c>
      <c r="Y1872">
        <v>-0.34166666666666662</v>
      </c>
      <c r="Z1872">
        <v>2.7E-2</v>
      </c>
      <c r="AA1872">
        <v>0.22600000000000001</v>
      </c>
      <c r="AB1872">
        <v>0.747</v>
      </c>
      <c r="AC1872">
        <v>-0.86890000000000001</v>
      </c>
      <c r="AD1872" t="s">
        <v>48</v>
      </c>
      <c r="AE1872" t="s">
        <v>48</v>
      </c>
      <c r="AF1872" t="s">
        <v>48</v>
      </c>
    </row>
    <row r="1873" spans="1:32" hidden="1" outlineLevel="1" x14ac:dyDescent="0.2">
      <c r="A1873" t="s">
        <v>17857</v>
      </c>
      <c r="B1873" t="s">
        <v>17858</v>
      </c>
      <c r="C1873" t="s">
        <v>10706</v>
      </c>
      <c r="J1873" t="s">
        <v>17859</v>
      </c>
      <c r="K1873" t="s">
        <v>1197</v>
      </c>
      <c r="L1873" t="s">
        <v>1233</v>
      </c>
      <c r="M1873">
        <v>63</v>
      </c>
      <c r="P1873" s="2" t="s">
        <v>17860</v>
      </c>
      <c r="Q1873" t="s">
        <v>10060</v>
      </c>
      <c r="S1873">
        <v>0.64262059999999999</v>
      </c>
      <c r="T1873">
        <v>2.3076923999999999E-2</v>
      </c>
      <c r="U1873">
        <v>0.35722799999999999</v>
      </c>
      <c r="V1873">
        <v>2.4399190000000001E-2</v>
      </c>
      <c r="W1873">
        <v>0.65231085</v>
      </c>
      <c r="X1873">
        <v>9.1265879999999997E-3</v>
      </c>
      <c r="Y1873">
        <v>-6.6666666666666652E-2</v>
      </c>
      <c r="Z1873">
        <v>0.18</v>
      </c>
      <c r="AA1873">
        <v>0.22</v>
      </c>
      <c r="AB1873">
        <v>0.6</v>
      </c>
      <c r="AC1873">
        <v>-0.25230000000000002</v>
      </c>
      <c r="AD1873" t="s">
        <v>48</v>
      </c>
      <c r="AE1873" t="s">
        <v>48</v>
      </c>
      <c r="AF1873" t="s">
        <v>48</v>
      </c>
    </row>
    <row r="1874" spans="1:32" hidden="1" outlineLevel="1" x14ac:dyDescent="0.2">
      <c r="A1874" t="s">
        <v>17861</v>
      </c>
      <c r="B1874" t="s">
        <v>17862</v>
      </c>
      <c r="C1874" t="s">
        <v>14687</v>
      </c>
      <c r="J1874" t="s">
        <v>17863</v>
      </c>
      <c r="K1874" t="s">
        <v>1197</v>
      </c>
      <c r="L1874" t="s">
        <v>1233</v>
      </c>
      <c r="M1874">
        <v>23</v>
      </c>
      <c r="P1874" s="2" t="s">
        <v>17864</v>
      </c>
      <c r="Q1874" t="s">
        <v>47</v>
      </c>
      <c r="S1874">
        <v>3.8991301999999999E-2</v>
      </c>
      <c r="T1874">
        <v>1.4209747E-3</v>
      </c>
      <c r="U1874">
        <v>1.5591404E-2</v>
      </c>
      <c r="V1874">
        <v>5.2166977E-3</v>
      </c>
      <c r="W1874">
        <v>1.7088935E-2</v>
      </c>
      <c r="X1874">
        <v>7.9614690000000005E-3</v>
      </c>
      <c r="Y1874">
        <v>-0.5</v>
      </c>
      <c r="Z1874">
        <v>0.17599999999999999</v>
      </c>
      <c r="AA1874">
        <v>7.1999999999999995E-2</v>
      </c>
      <c r="AB1874">
        <v>0.752</v>
      </c>
      <c r="AC1874">
        <v>0.39190000000000003</v>
      </c>
      <c r="AD1874" t="s">
        <v>48</v>
      </c>
      <c r="AE1874" t="s">
        <v>48</v>
      </c>
      <c r="AF1874" t="s">
        <v>48</v>
      </c>
    </row>
    <row r="1875" spans="1:32" hidden="1" outlineLevel="1" x14ac:dyDescent="0.2">
      <c r="A1875" t="s">
        <v>17865</v>
      </c>
      <c r="B1875" t="s">
        <v>17866</v>
      </c>
      <c r="C1875" t="s">
        <v>17867</v>
      </c>
      <c r="J1875" t="s">
        <v>17868</v>
      </c>
      <c r="K1875" t="s">
        <v>1197</v>
      </c>
      <c r="L1875" t="s">
        <v>1233</v>
      </c>
      <c r="M1875">
        <v>56</v>
      </c>
      <c r="P1875" s="2" t="s">
        <v>17869</v>
      </c>
      <c r="Q1875" t="s">
        <v>10132</v>
      </c>
      <c r="S1875">
        <v>0.3302291</v>
      </c>
      <c r="T1875">
        <v>1.2703997999999999E-2</v>
      </c>
      <c r="U1875">
        <v>0.12551235999999999</v>
      </c>
      <c r="V1875">
        <v>2.7815815000000001E-2</v>
      </c>
      <c r="W1875">
        <v>0.24698590000000001</v>
      </c>
      <c r="X1875">
        <v>1.2233571E-2</v>
      </c>
      <c r="Y1875">
        <v>0.23333333333333339</v>
      </c>
      <c r="Z1875">
        <v>0.16900000000000001</v>
      </c>
      <c r="AA1875">
        <v>6.4000000000000001E-2</v>
      </c>
      <c r="AB1875">
        <v>0.76700000000000002</v>
      </c>
      <c r="AC1875">
        <v>0.67689999999999995</v>
      </c>
      <c r="AD1875" t="s">
        <v>48</v>
      </c>
      <c r="AE1875" t="s">
        <v>48</v>
      </c>
      <c r="AF1875" t="s">
        <v>48</v>
      </c>
    </row>
    <row r="1876" spans="1:32" hidden="1" outlineLevel="1" x14ac:dyDescent="0.2">
      <c r="A1876" t="s">
        <v>17870</v>
      </c>
      <c r="B1876" t="s">
        <v>17871</v>
      </c>
      <c r="C1876" t="s">
        <v>17872</v>
      </c>
      <c r="J1876" t="s">
        <v>17873</v>
      </c>
      <c r="K1876" t="s">
        <v>1197</v>
      </c>
      <c r="L1876" t="s">
        <v>1233</v>
      </c>
      <c r="M1876">
        <v>12</v>
      </c>
      <c r="P1876" s="2" t="s">
        <v>17874</v>
      </c>
      <c r="Q1876" t="s">
        <v>47</v>
      </c>
      <c r="S1876">
        <v>0.64262059999999999</v>
      </c>
      <c r="T1876">
        <v>0.23224974000000001</v>
      </c>
      <c r="U1876">
        <v>0.51884110000000006</v>
      </c>
      <c r="V1876">
        <v>0.10221587</v>
      </c>
      <c r="W1876">
        <v>0.63083920000000004</v>
      </c>
      <c r="X1876">
        <v>2.8379175999999999E-2</v>
      </c>
      <c r="Y1876">
        <v>0.1178571428571429</v>
      </c>
      <c r="Z1876">
        <v>7.4999999999999997E-2</v>
      </c>
      <c r="AA1876">
        <v>0.123</v>
      </c>
      <c r="AB1876">
        <v>0.80200000000000005</v>
      </c>
      <c r="AC1876">
        <v>-0.78400000000000003</v>
      </c>
      <c r="AD1876" t="s">
        <v>48</v>
      </c>
      <c r="AE1876" t="s">
        <v>48</v>
      </c>
      <c r="AF1876" t="s">
        <v>48</v>
      </c>
    </row>
    <row r="1877" spans="1:32" hidden="1" outlineLevel="1" x14ac:dyDescent="0.2">
      <c r="A1877" t="s">
        <v>17875</v>
      </c>
      <c r="B1877" t="s">
        <v>17876</v>
      </c>
      <c r="C1877" t="s">
        <v>17877</v>
      </c>
      <c r="J1877" t="s">
        <v>17878</v>
      </c>
      <c r="K1877" t="s">
        <v>1197</v>
      </c>
      <c r="L1877" t="s">
        <v>1233</v>
      </c>
      <c r="M1877">
        <v>14</v>
      </c>
      <c r="P1877" s="2" t="s">
        <v>17879</v>
      </c>
      <c r="Q1877" t="s">
        <v>47</v>
      </c>
      <c r="S1877">
        <v>0.2854835</v>
      </c>
      <c r="T1877">
        <v>8.0871580000000005E-3</v>
      </c>
      <c r="U1877">
        <v>0.110447146</v>
      </c>
      <c r="V1877">
        <v>2.0379629999999999E-2</v>
      </c>
      <c r="W1877">
        <v>0.15698463000000001</v>
      </c>
      <c r="X1877">
        <v>1.2751401000000001E-2</v>
      </c>
      <c r="Y1877">
        <v>-0.625</v>
      </c>
      <c r="Z1877">
        <v>0</v>
      </c>
      <c r="AA1877">
        <v>0.22500000000000001</v>
      </c>
      <c r="AB1877">
        <v>0.77500000000000002</v>
      </c>
      <c r="AC1877">
        <v>-0.49390000000000001</v>
      </c>
      <c r="AD1877" t="s">
        <v>48</v>
      </c>
      <c r="AE1877" t="s">
        <v>48</v>
      </c>
      <c r="AF1877" t="s">
        <v>48</v>
      </c>
    </row>
    <row r="1878" spans="1:32" hidden="1" outlineLevel="1" x14ac:dyDescent="0.2">
      <c r="A1878" t="s">
        <v>17880</v>
      </c>
      <c r="B1878" t="s">
        <v>17881</v>
      </c>
      <c r="C1878" t="s">
        <v>17882</v>
      </c>
      <c r="J1878" t="s">
        <v>17883</v>
      </c>
      <c r="K1878" t="s">
        <v>1197</v>
      </c>
      <c r="L1878" t="s">
        <v>1233</v>
      </c>
      <c r="M1878">
        <v>37</v>
      </c>
      <c r="P1878" s="2" t="s">
        <v>17884</v>
      </c>
      <c r="Q1878" t="s">
        <v>47</v>
      </c>
      <c r="S1878">
        <v>0.113263406</v>
      </c>
      <c r="T1878">
        <v>3.0136108000000002E-3</v>
      </c>
      <c r="U1878">
        <v>3.8405410000000001E-2</v>
      </c>
      <c r="V1878">
        <v>8.2135249999999993E-3</v>
      </c>
      <c r="W1878">
        <v>6.1626411999999998E-2</v>
      </c>
      <c r="X1878">
        <v>7.4306926999999998E-3</v>
      </c>
      <c r="Y1878">
        <v>-0.109672619047619</v>
      </c>
      <c r="Z1878">
        <v>0.104</v>
      </c>
      <c r="AA1878">
        <v>9.4E-2</v>
      </c>
      <c r="AB1878">
        <v>0.80200000000000005</v>
      </c>
      <c r="AC1878">
        <v>0.60060000000000002</v>
      </c>
      <c r="AD1878" t="s">
        <v>48</v>
      </c>
      <c r="AE1878" t="s">
        <v>48</v>
      </c>
      <c r="AF1878" t="s">
        <v>48</v>
      </c>
    </row>
    <row r="1879" spans="1:32" hidden="1" outlineLevel="1" x14ac:dyDescent="0.2">
      <c r="A1879" t="s">
        <v>17885</v>
      </c>
      <c r="B1879" t="s">
        <v>17886</v>
      </c>
      <c r="C1879" t="s">
        <v>17887</v>
      </c>
      <c r="J1879" t="s">
        <v>17888</v>
      </c>
      <c r="K1879" t="s">
        <v>1197</v>
      </c>
      <c r="L1879" t="s">
        <v>1233</v>
      </c>
      <c r="M1879">
        <v>48</v>
      </c>
      <c r="P1879" s="2" t="s">
        <v>17889</v>
      </c>
      <c r="Q1879" t="s">
        <v>17890</v>
      </c>
      <c r="S1879">
        <v>0.11450345000000001</v>
      </c>
      <c r="T1879">
        <v>2.4986267000000001E-3</v>
      </c>
      <c r="U1879">
        <v>1.9758832E-2</v>
      </c>
      <c r="V1879">
        <v>3.7922803E-3</v>
      </c>
      <c r="W1879">
        <v>5.4962314999999998E-2</v>
      </c>
      <c r="X1879">
        <v>7.2106145999999999E-3</v>
      </c>
      <c r="Y1879">
        <v>2.2619047619047629E-2</v>
      </c>
      <c r="Z1879">
        <v>8.8999999999999996E-2</v>
      </c>
      <c r="AA1879">
        <v>7.9000000000000001E-2</v>
      </c>
      <c r="AB1879">
        <v>0.83199999999999996</v>
      </c>
      <c r="AC1879">
        <v>0</v>
      </c>
      <c r="AD1879" t="s">
        <v>48</v>
      </c>
      <c r="AE1879" t="s">
        <v>48</v>
      </c>
      <c r="AF1879" t="s">
        <v>48</v>
      </c>
    </row>
    <row r="1880" spans="1:32" hidden="1" outlineLevel="1" x14ac:dyDescent="0.2">
      <c r="A1880" t="s">
        <v>17891</v>
      </c>
      <c r="B1880" t="s">
        <v>17892</v>
      </c>
      <c r="C1880" t="s">
        <v>14216</v>
      </c>
      <c r="J1880" t="s">
        <v>17893</v>
      </c>
      <c r="K1880" t="s">
        <v>1197</v>
      </c>
      <c r="L1880" t="s">
        <v>1233</v>
      </c>
      <c r="M1880">
        <v>62</v>
      </c>
      <c r="P1880" s="2" t="s">
        <v>17894</v>
      </c>
      <c r="Q1880" t="s">
        <v>10132</v>
      </c>
      <c r="S1880">
        <v>0.13041082000000001</v>
      </c>
      <c r="T1880">
        <v>2.4795531999999999E-3</v>
      </c>
      <c r="U1880">
        <v>2.1603431999999999E-2</v>
      </c>
      <c r="V1880">
        <v>5.4756826999999998E-3</v>
      </c>
      <c r="W1880">
        <v>5.7890166E-2</v>
      </c>
      <c r="X1880">
        <v>9.2301540000000008E-3</v>
      </c>
      <c r="Y1880">
        <v>-0.3</v>
      </c>
      <c r="Z1880">
        <v>0</v>
      </c>
      <c r="AA1880">
        <v>0.26</v>
      </c>
      <c r="AB1880">
        <v>0.74</v>
      </c>
      <c r="AC1880">
        <v>-0.72219999999999995</v>
      </c>
      <c r="AD1880" t="s">
        <v>48</v>
      </c>
      <c r="AE1880" t="s">
        <v>48</v>
      </c>
      <c r="AF1880" t="s">
        <v>48</v>
      </c>
    </row>
    <row r="1881" spans="1:32" hidden="1" outlineLevel="1" x14ac:dyDescent="0.2">
      <c r="A1881" t="s">
        <v>17895</v>
      </c>
      <c r="B1881" t="s">
        <v>17896</v>
      </c>
      <c r="C1881" t="s">
        <v>14637</v>
      </c>
      <c r="J1881" t="s">
        <v>17897</v>
      </c>
      <c r="K1881" t="s">
        <v>1197</v>
      </c>
      <c r="L1881" t="s">
        <v>1233</v>
      </c>
      <c r="M1881">
        <v>23</v>
      </c>
      <c r="P1881" s="2" t="s">
        <v>17898</v>
      </c>
      <c r="Q1881" t="s">
        <v>14640</v>
      </c>
      <c r="S1881">
        <v>4.0430736000000002E-2</v>
      </c>
      <c r="T1881">
        <v>1.0585785000000001E-3</v>
      </c>
      <c r="U1881">
        <v>1.3917601999999999E-2</v>
      </c>
      <c r="V1881">
        <v>2.5898499999999999E-3</v>
      </c>
      <c r="W1881">
        <v>1.9547974999999999E-2</v>
      </c>
      <c r="X1881">
        <v>6.9905365999999997E-3</v>
      </c>
      <c r="Y1881">
        <v>0.5</v>
      </c>
      <c r="Z1881">
        <v>0.22700000000000001</v>
      </c>
      <c r="AA1881">
        <v>4.2999999999999997E-2</v>
      </c>
      <c r="AB1881">
        <v>0.73</v>
      </c>
      <c r="AC1881">
        <v>0.7964</v>
      </c>
      <c r="AD1881" t="s">
        <v>48</v>
      </c>
      <c r="AE1881" t="s">
        <v>48</v>
      </c>
      <c r="AF1881" t="s">
        <v>48</v>
      </c>
    </row>
    <row r="1882" spans="1:32" hidden="1" outlineLevel="1" x14ac:dyDescent="0.2">
      <c r="A1882" t="s">
        <v>17899</v>
      </c>
      <c r="B1882" t="s">
        <v>17900</v>
      </c>
      <c r="C1882" t="s">
        <v>17901</v>
      </c>
      <c r="J1882" t="s">
        <v>17902</v>
      </c>
      <c r="K1882" t="s">
        <v>1197</v>
      </c>
      <c r="L1882" t="s">
        <v>1233</v>
      </c>
      <c r="M1882">
        <v>27</v>
      </c>
      <c r="P1882" s="2" t="s">
        <v>17903</v>
      </c>
      <c r="Q1882" t="s">
        <v>47</v>
      </c>
      <c r="S1882">
        <v>4.5873325E-2</v>
      </c>
      <c r="T1882">
        <v>1.8024445E-3</v>
      </c>
      <c r="U1882">
        <v>1.9348921000000002E-2</v>
      </c>
      <c r="V1882">
        <v>6.2156399999999997E-3</v>
      </c>
      <c r="W1882">
        <v>1.7872108000000001E-2</v>
      </c>
      <c r="X1882">
        <v>8.4016249999999994E-3</v>
      </c>
      <c r="Y1882">
        <v>-0.125</v>
      </c>
      <c r="Z1882">
        <v>0</v>
      </c>
      <c r="AA1882">
        <v>0</v>
      </c>
      <c r="AB1882">
        <v>1</v>
      </c>
      <c r="AC1882">
        <v>0</v>
      </c>
      <c r="AD1882" t="s">
        <v>48</v>
      </c>
      <c r="AE1882" t="s">
        <v>48</v>
      </c>
      <c r="AF1882" t="s">
        <v>48</v>
      </c>
    </row>
    <row r="1883" spans="1:32" hidden="1" outlineLevel="1" x14ac:dyDescent="0.2">
      <c r="A1883" t="s">
        <v>17904</v>
      </c>
      <c r="B1883" t="s">
        <v>17905</v>
      </c>
      <c r="C1883" t="s">
        <v>17906</v>
      </c>
      <c r="J1883" t="s">
        <v>17907</v>
      </c>
      <c r="K1883" t="s">
        <v>1197</v>
      </c>
      <c r="L1883" t="s">
        <v>1233</v>
      </c>
      <c r="M1883">
        <v>39</v>
      </c>
      <c r="P1883" s="2" t="s">
        <v>17908</v>
      </c>
      <c r="Q1883" t="s">
        <v>14455</v>
      </c>
      <c r="S1883">
        <v>0.11119666</v>
      </c>
      <c r="T1883">
        <v>2.8038024999999999E-3</v>
      </c>
      <c r="U1883">
        <v>4.3666049999999998E-2</v>
      </c>
      <c r="V1883">
        <v>5.5496785999999999E-3</v>
      </c>
      <c r="W1883">
        <v>3.4011266999999998E-2</v>
      </c>
      <c r="X1883">
        <v>8.6087574999999996E-3</v>
      </c>
      <c r="Y1883">
        <v>0.11</v>
      </c>
      <c r="Z1883">
        <v>0.06</v>
      </c>
      <c r="AA1883">
        <v>3.5000000000000003E-2</v>
      </c>
      <c r="AB1883">
        <v>0.90500000000000003</v>
      </c>
      <c r="AC1883">
        <v>0.65459999999999996</v>
      </c>
      <c r="AD1883" t="s">
        <v>48</v>
      </c>
      <c r="AE1883" t="s">
        <v>48</v>
      </c>
      <c r="AF1883" t="s">
        <v>48</v>
      </c>
    </row>
    <row r="1884" spans="1:32" hidden="1" outlineLevel="1" x14ac:dyDescent="0.2">
      <c r="A1884" t="s">
        <v>17909</v>
      </c>
      <c r="B1884" t="s">
        <v>17910</v>
      </c>
      <c r="C1884" t="s">
        <v>17911</v>
      </c>
      <c r="J1884" t="s">
        <v>17912</v>
      </c>
      <c r="K1884" t="s">
        <v>1197</v>
      </c>
      <c r="L1884" t="s">
        <v>1233</v>
      </c>
      <c r="M1884">
        <v>38</v>
      </c>
      <c r="P1884" s="2" t="s">
        <v>17913</v>
      </c>
      <c r="Q1884" t="s">
        <v>47</v>
      </c>
      <c r="S1884">
        <v>0.30527395000000002</v>
      </c>
      <c r="T1884">
        <v>2.1031775999999999E-2</v>
      </c>
      <c r="U1884">
        <v>0.24341468999999999</v>
      </c>
      <c r="V1884">
        <v>3.8683333E-2</v>
      </c>
      <c r="W1884">
        <v>0.16868424000000001</v>
      </c>
      <c r="X1884">
        <v>1.1327368000000001E-2</v>
      </c>
      <c r="Y1884">
        <v>4.3749999999999997E-2</v>
      </c>
      <c r="Z1884">
        <v>0.16900000000000001</v>
      </c>
      <c r="AA1884">
        <v>6.7000000000000004E-2</v>
      </c>
      <c r="AB1884">
        <v>0.76400000000000001</v>
      </c>
      <c r="AC1884">
        <v>0.92020000000000002</v>
      </c>
      <c r="AD1884" t="s">
        <v>48</v>
      </c>
      <c r="AE1884" t="s">
        <v>48</v>
      </c>
      <c r="AF1884" t="s">
        <v>48</v>
      </c>
    </row>
    <row r="1885" spans="1:32" hidden="1" outlineLevel="1" x14ac:dyDescent="0.2">
      <c r="A1885" t="s">
        <v>17914</v>
      </c>
      <c r="B1885" t="s">
        <v>17915</v>
      </c>
      <c r="C1885" t="s">
        <v>17916</v>
      </c>
      <c r="J1885" t="s">
        <v>17917</v>
      </c>
      <c r="K1885" t="s">
        <v>1197</v>
      </c>
      <c r="L1885" t="s">
        <v>1233</v>
      </c>
      <c r="M1885">
        <v>95</v>
      </c>
      <c r="P1885" s="2" t="s">
        <v>17918</v>
      </c>
      <c r="Q1885" t="s">
        <v>47</v>
      </c>
      <c r="S1885">
        <v>6.9754264999999996E-2</v>
      </c>
      <c r="T1885">
        <v>1.2588501E-3</v>
      </c>
      <c r="U1885">
        <v>1.6206269999999998E-2</v>
      </c>
      <c r="V1885">
        <v>1.1839314E-2</v>
      </c>
      <c r="W1885">
        <v>2.8281843000000001E-2</v>
      </c>
      <c r="X1885">
        <v>6.4597604999999999E-3</v>
      </c>
      <c r="Y1885">
        <v>0.25342857142857139</v>
      </c>
      <c r="Z1885">
        <v>0.21199999999999999</v>
      </c>
      <c r="AA1885">
        <v>4.9000000000000002E-2</v>
      </c>
      <c r="AB1885">
        <v>0.73899999999999999</v>
      </c>
      <c r="AC1885">
        <v>0.93459999999999999</v>
      </c>
      <c r="AD1885" t="s">
        <v>48</v>
      </c>
      <c r="AE1885" t="s">
        <v>48</v>
      </c>
      <c r="AF1885" t="s">
        <v>48</v>
      </c>
    </row>
    <row r="1886" spans="1:32" hidden="1" outlineLevel="1" x14ac:dyDescent="0.2">
      <c r="A1886" t="s">
        <v>17919</v>
      </c>
      <c r="B1886" t="s">
        <v>17920</v>
      </c>
      <c r="C1886" t="s">
        <v>17921</v>
      </c>
      <c r="J1886" t="s">
        <v>17922</v>
      </c>
      <c r="K1886" t="s">
        <v>1197</v>
      </c>
      <c r="L1886" t="s">
        <v>1233</v>
      </c>
      <c r="M1886">
        <v>8</v>
      </c>
      <c r="P1886" s="2" t="s">
        <v>17923</v>
      </c>
      <c r="Q1886" t="s">
        <v>47</v>
      </c>
      <c r="S1886">
        <v>7.6876780000000006E-2</v>
      </c>
      <c r="T1886">
        <v>2.1648407000000001E-3</v>
      </c>
      <c r="U1886">
        <v>2.1945024E-2</v>
      </c>
      <c r="V1886">
        <v>6.6226159999999996E-3</v>
      </c>
      <c r="W1886">
        <v>2.9714199E-2</v>
      </c>
      <c r="X1886">
        <v>7.1458859999999997E-3</v>
      </c>
      <c r="Y1886">
        <v>6.6666666666666652E-2</v>
      </c>
      <c r="Z1886">
        <v>4.4999999999999998E-2</v>
      </c>
      <c r="AA1886">
        <v>3.5999999999999997E-2</v>
      </c>
      <c r="AB1886">
        <v>0.91900000000000004</v>
      </c>
      <c r="AC1886">
        <v>-0.62360000000000004</v>
      </c>
      <c r="AD1886" t="s">
        <v>48</v>
      </c>
      <c r="AE1886" t="s">
        <v>48</v>
      </c>
      <c r="AF1886" t="s">
        <v>48</v>
      </c>
    </row>
    <row r="1887" spans="1:32" hidden="1" outlineLevel="1" x14ac:dyDescent="0.2">
      <c r="A1887" t="s">
        <v>17924</v>
      </c>
      <c r="B1887" t="s">
        <v>17925</v>
      </c>
      <c r="C1887" t="s">
        <v>17926</v>
      </c>
      <c r="J1887" t="s">
        <v>17927</v>
      </c>
      <c r="K1887" t="s">
        <v>1197</v>
      </c>
      <c r="L1887" t="s">
        <v>1233</v>
      </c>
      <c r="M1887">
        <v>7</v>
      </c>
      <c r="P1887" s="2" t="s">
        <v>17928</v>
      </c>
      <c r="Q1887" t="s">
        <v>47</v>
      </c>
      <c r="S1887">
        <v>9.3949009999999999E-2</v>
      </c>
      <c r="T1887">
        <v>1.6498566000000001E-3</v>
      </c>
      <c r="U1887">
        <v>1.7094411E-2</v>
      </c>
      <c r="V1887">
        <v>5.2906936000000002E-3</v>
      </c>
      <c r="W1887">
        <v>3.0375287000000001E-2</v>
      </c>
      <c r="X1887">
        <v>7.8320109999999998E-3</v>
      </c>
      <c r="Y1887">
        <v>0</v>
      </c>
      <c r="Z1887">
        <v>0.05</v>
      </c>
      <c r="AA1887">
        <v>0</v>
      </c>
      <c r="AB1887">
        <v>0.95</v>
      </c>
      <c r="AC1887">
        <v>0.20230000000000001</v>
      </c>
      <c r="AD1887" t="s">
        <v>48</v>
      </c>
      <c r="AE1887" t="s">
        <v>48</v>
      </c>
      <c r="AF1887" t="s">
        <v>48</v>
      </c>
    </row>
    <row r="1888" spans="1:32" hidden="1" outlineLevel="1" x14ac:dyDescent="0.2">
      <c r="A1888" t="s">
        <v>17929</v>
      </c>
      <c r="B1888" t="s">
        <v>17930</v>
      </c>
      <c r="C1888" t="s">
        <v>17931</v>
      </c>
      <c r="J1888" t="s">
        <v>17932</v>
      </c>
      <c r="K1888" t="s">
        <v>1197</v>
      </c>
      <c r="L1888" t="s">
        <v>1233</v>
      </c>
      <c r="M1888">
        <v>9</v>
      </c>
      <c r="P1888" s="2" t="s">
        <v>17933</v>
      </c>
      <c r="Q1888" t="s">
        <v>47</v>
      </c>
      <c r="Y1888" t="s">
        <v>48</v>
      </c>
      <c r="Z1888" t="s">
        <v>48</v>
      </c>
      <c r="AA1888" t="s">
        <v>48</v>
      </c>
      <c r="AB1888" t="s">
        <v>48</v>
      </c>
      <c r="AC1888" t="s">
        <v>48</v>
      </c>
      <c r="AD1888" t="s">
        <v>48</v>
      </c>
      <c r="AE1888" t="s">
        <v>48</v>
      </c>
      <c r="AF1888" t="s">
        <v>48</v>
      </c>
    </row>
    <row r="1889" spans="1:32" hidden="1" outlineLevel="1" x14ac:dyDescent="0.2">
      <c r="A1889" t="s">
        <v>17934</v>
      </c>
      <c r="B1889" t="s">
        <v>17935</v>
      </c>
      <c r="C1889" t="s">
        <v>1767</v>
      </c>
      <c r="J1889" t="s">
        <v>17936</v>
      </c>
      <c r="K1889" t="s">
        <v>1197</v>
      </c>
      <c r="L1889" t="s">
        <v>1233</v>
      </c>
      <c r="M1889">
        <v>7</v>
      </c>
      <c r="P1889" s="2" t="s">
        <v>17937</v>
      </c>
      <c r="Q1889" t="s">
        <v>10648</v>
      </c>
      <c r="S1889">
        <v>9.611836E-2</v>
      </c>
      <c r="T1889">
        <v>2.6702879999999998E-3</v>
      </c>
      <c r="U1889">
        <v>2.3652986000000001E-2</v>
      </c>
      <c r="V1889">
        <v>9.3974555000000005E-3</v>
      </c>
      <c r="W1889">
        <v>3.3901088000000003E-2</v>
      </c>
      <c r="X1889">
        <v>7.1458859999999997E-3</v>
      </c>
      <c r="Y1889">
        <v>8.6645833333333339E-2</v>
      </c>
      <c r="Z1889">
        <v>0.11899999999999999</v>
      </c>
      <c r="AA1889">
        <v>7.9000000000000001E-2</v>
      </c>
      <c r="AB1889">
        <v>0.80200000000000005</v>
      </c>
      <c r="AC1889">
        <v>0.73340000000000005</v>
      </c>
      <c r="AD1889" t="s">
        <v>48</v>
      </c>
      <c r="AE1889" t="s">
        <v>48</v>
      </c>
      <c r="AF1889" t="s">
        <v>48</v>
      </c>
    </row>
    <row r="1890" spans="1:32" hidden="1" outlineLevel="1" x14ac:dyDescent="0.2">
      <c r="A1890" t="s">
        <v>17938</v>
      </c>
      <c r="B1890" t="s">
        <v>14989</v>
      </c>
      <c r="C1890" t="s">
        <v>17939</v>
      </c>
      <c r="J1890" t="s">
        <v>17940</v>
      </c>
      <c r="K1890" t="s">
        <v>1197</v>
      </c>
      <c r="L1890" t="s">
        <v>1233</v>
      </c>
      <c r="M1890">
        <v>8</v>
      </c>
      <c r="P1890" s="2" t="s">
        <v>17941</v>
      </c>
      <c r="Q1890" t="s">
        <v>10060</v>
      </c>
      <c r="S1890">
        <v>0.19986437000000001</v>
      </c>
      <c r="T1890">
        <v>4.5394896999999997E-3</v>
      </c>
      <c r="U1890">
        <v>5.1431752999999997E-2</v>
      </c>
      <c r="V1890">
        <v>6.7336100000000001E-3</v>
      </c>
      <c r="W1890">
        <v>7.1116626000000002E-2</v>
      </c>
      <c r="X1890">
        <v>1.0576514E-2</v>
      </c>
      <c r="Y1890">
        <v>0.5</v>
      </c>
      <c r="Z1890">
        <v>0.17299999999999999</v>
      </c>
      <c r="AA1890">
        <v>0.06</v>
      </c>
      <c r="AB1890">
        <v>0.76700000000000002</v>
      </c>
      <c r="AC1890">
        <v>0.54420000000000002</v>
      </c>
      <c r="AD1890" t="s">
        <v>48</v>
      </c>
      <c r="AE1890" t="s">
        <v>48</v>
      </c>
      <c r="AF1890" t="s">
        <v>48</v>
      </c>
    </row>
    <row r="1891" spans="1:32" hidden="1" outlineLevel="1" x14ac:dyDescent="0.2">
      <c r="A1891" t="s">
        <v>17942</v>
      </c>
      <c r="B1891" t="s">
        <v>17943</v>
      </c>
      <c r="C1891" t="s">
        <v>17944</v>
      </c>
      <c r="J1891" t="s">
        <v>17945</v>
      </c>
      <c r="K1891" t="s">
        <v>1197</v>
      </c>
      <c r="L1891" t="s">
        <v>1233</v>
      </c>
      <c r="M1891">
        <v>9</v>
      </c>
      <c r="P1891" s="2" t="s">
        <v>17946</v>
      </c>
      <c r="Q1891" t="s">
        <v>47</v>
      </c>
      <c r="S1891">
        <v>0.85333382999999996</v>
      </c>
      <c r="T1891">
        <v>0.35368224999999998</v>
      </c>
      <c r="U1891">
        <v>0.70864636000000003</v>
      </c>
      <c r="V1891">
        <v>9.0800409999999998E-2</v>
      </c>
      <c r="W1891">
        <v>0.6149945</v>
      </c>
      <c r="X1891">
        <v>0.13464862</v>
      </c>
      <c r="Y1891">
        <v>0</v>
      </c>
      <c r="Z1891">
        <v>0</v>
      </c>
      <c r="AA1891">
        <v>0</v>
      </c>
      <c r="AB1891">
        <v>1</v>
      </c>
      <c r="AC1891">
        <v>0</v>
      </c>
      <c r="AD1891" t="s">
        <v>48</v>
      </c>
      <c r="AE1891" t="s">
        <v>48</v>
      </c>
      <c r="AF1891" t="s">
        <v>48</v>
      </c>
    </row>
    <row r="1892" spans="1:32" hidden="1" outlineLevel="1" x14ac:dyDescent="0.2">
      <c r="A1892" t="s">
        <v>17947</v>
      </c>
      <c r="B1892" t="s">
        <v>17948</v>
      </c>
      <c r="C1892" t="s">
        <v>17949</v>
      </c>
      <c r="J1892" t="s">
        <v>17950</v>
      </c>
      <c r="K1892" t="s">
        <v>1197</v>
      </c>
      <c r="L1892" t="s">
        <v>1233</v>
      </c>
      <c r="M1892">
        <v>8</v>
      </c>
      <c r="P1892" s="2" t="s">
        <v>17951</v>
      </c>
      <c r="Q1892" t="s">
        <v>47</v>
      </c>
      <c r="S1892">
        <v>3.0741978E-2</v>
      </c>
      <c r="T1892">
        <v>9.1552734000000001E-4</v>
      </c>
      <c r="U1892">
        <v>1.2858665999999999E-2</v>
      </c>
      <c r="V1892">
        <v>3.0708222E-3</v>
      </c>
      <c r="W1892">
        <v>1.4238917E-2</v>
      </c>
      <c r="X1892">
        <v>6.5827454000000002E-3</v>
      </c>
      <c r="Y1892">
        <v>0.10625</v>
      </c>
      <c r="Z1892">
        <v>5.1999999999999998E-2</v>
      </c>
      <c r="AA1892">
        <v>4.5999999999999999E-2</v>
      </c>
      <c r="AB1892">
        <v>0.90300000000000002</v>
      </c>
      <c r="AC1892">
        <v>-0.128</v>
      </c>
      <c r="AD1892" t="s">
        <v>48</v>
      </c>
      <c r="AE1892" t="s">
        <v>48</v>
      </c>
      <c r="AF1892" t="s">
        <v>48</v>
      </c>
    </row>
    <row r="1893" spans="1:32" hidden="1" outlineLevel="1" x14ac:dyDescent="0.2">
      <c r="A1893" t="s">
        <v>17952</v>
      </c>
      <c r="B1893" t="s">
        <v>17953</v>
      </c>
      <c r="C1893" t="s">
        <v>17954</v>
      </c>
      <c r="J1893" t="s">
        <v>11136</v>
      </c>
      <c r="K1893" t="s">
        <v>1197</v>
      </c>
      <c r="L1893" t="s">
        <v>1233</v>
      </c>
      <c r="M1893">
        <v>15</v>
      </c>
      <c r="P1893" s="2" t="s">
        <v>17955</v>
      </c>
      <c r="Q1893" t="s">
        <v>47</v>
      </c>
      <c r="Y1893" t="s">
        <v>48</v>
      </c>
      <c r="Z1893" t="s">
        <v>48</v>
      </c>
      <c r="AA1893" t="s">
        <v>48</v>
      </c>
      <c r="AB1893" t="s">
        <v>48</v>
      </c>
      <c r="AC1893" t="s">
        <v>48</v>
      </c>
      <c r="AD1893" t="s">
        <v>48</v>
      </c>
      <c r="AE1893" t="s">
        <v>48</v>
      </c>
      <c r="AF1893" t="s">
        <v>48</v>
      </c>
    </row>
    <row r="1894" spans="1:32" hidden="1" outlineLevel="1" x14ac:dyDescent="0.2">
      <c r="A1894" t="s">
        <v>17956</v>
      </c>
      <c r="B1894" t="s">
        <v>17957</v>
      </c>
      <c r="C1894" t="s">
        <v>17958</v>
      </c>
      <c r="J1894" t="s">
        <v>16686</v>
      </c>
      <c r="K1894" t="s">
        <v>1197</v>
      </c>
      <c r="L1894" t="s">
        <v>1233</v>
      </c>
      <c r="M1894">
        <v>8</v>
      </c>
      <c r="P1894" s="2" t="s">
        <v>17959</v>
      </c>
      <c r="Q1894" t="s">
        <v>47</v>
      </c>
      <c r="Y1894" t="s">
        <v>48</v>
      </c>
      <c r="Z1894" t="s">
        <v>48</v>
      </c>
      <c r="AA1894" t="s">
        <v>48</v>
      </c>
      <c r="AB1894" t="s">
        <v>48</v>
      </c>
      <c r="AC1894" t="s">
        <v>48</v>
      </c>
      <c r="AD1894" t="s">
        <v>48</v>
      </c>
      <c r="AE1894" t="s">
        <v>48</v>
      </c>
      <c r="AF1894" t="s">
        <v>48</v>
      </c>
    </row>
    <row r="1895" spans="1:32" hidden="1" outlineLevel="1" x14ac:dyDescent="0.2">
      <c r="A1895" t="s">
        <v>17960</v>
      </c>
      <c r="B1895" t="s">
        <v>17961</v>
      </c>
      <c r="C1895" t="s">
        <v>17962</v>
      </c>
      <c r="J1895" t="s">
        <v>17963</v>
      </c>
      <c r="K1895" t="s">
        <v>1197</v>
      </c>
      <c r="L1895" t="s">
        <v>1233</v>
      </c>
      <c r="M1895">
        <v>7</v>
      </c>
      <c r="P1895" s="2" t="s">
        <v>17964</v>
      </c>
      <c r="Q1895" t="s">
        <v>47</v>
      </c>
      <c r="S1895">
        <v>0.30136615</v>
      </c>
      <c r="T1895">
        <v>3.1661987000000001E-3</v>
      </c>
      <c r="U1895">
        <v>2.5360946999999998E-2</v>
      </c>
      <c r="V1895">
        <v>4.0142676000000004E-3</v>
      </c>
      <c r="W1895">
        <v>0.27352579999999999</v>
      </c>
      <c r="X1895">
        <v>7.0164282999999996E-3</v>
      </c>
      <c r="Y1895">
        <v>-0.3</v>
      </c>
      <c r="Z1895">
        <v>0</v>
      </c>
      <c r="AA1895">
        <v>0.23100000000000001</v>
      </c>
      <c r="AB1895">
        <v>0.76900000000000002</v>
      </c>
      <c r="AC1895">
        <v>-0.45879999999999999</v>
      </c>
      <c r="AD1895" t="s">
        <v>48</v>
      </c>
      <c r="AE1895" t="s">
        <v>48</v>
      </c>
      <c r="AF1895" t="s">
        <v>48</v>
      </c>
    </row>
    <row r="1896" spans="1:32" hidden="1" outlineLevel="1" x14ac:dyDescent="0.2">
      <c r="A1896" t="s">
        <v>17965</v>
      </c>
      <c r="B1896" t="s">
        <v>17966</v>
      </c>
      <c r="C1896" t="s">
        <v>17967</v>
      </c>
      <c r="J1896" t="s">
        <v>17968</v>
      </c>
      <c r="K1896" t="s">
        <v>1197</v>
      </c>
      <c r="L1896" t="s">
        <v>1233</v>
      </c>
      <c r="M1896">
        <v>8</v>
      </c>
      <c r="P1896" s="2" t="s">
        <v>17969</v>
      </c>
      <c r="Q1896" t="s">
        <v>47</v>
      </c>
      <c r="S1896">
        <v>5.7995459999999999E-2</v>
      </c>
      <c r="T1896">
        <v>1.6689299999999999E-3</v>
      </c>
      <c r="U1896">
        <v>1.7777596E-2</v>
      </c>
      <c r="V1896">
        <v>5.6236745000000001E-3</v>
      </c>
      <c r="W1896">
        <v>2.1352752999999999E-2</v>
      </c>
      <c r="X1896">
        <v>7.6896079999999997E-3</v>
      </c>
      <c r="Y1896">
        <v>0.2809523809523809</v>
      </c>
      <c r="Z1896">
        <v>0.28299999999999997</v>
      </c>
      <c r="AA1896">
        <v>3.4000000000000002E-2</v>
      </c>
      <c r="AB1896">
        <v>0.68300000000000005</v>
      </c>
      <c r="AC1896">
        <v>0.90410000000000001</v>
      </c>
      <c r="AD1896" t="s">
        <v>48</v>
      </c>
      <c r="AE1896" t="s">
        <v>48</v>
      </c>
      <c r="AF1896" t="s">
        <v>48</v>
      </c>
    </row>
    <row r="1897" spans="1:32" hidden="1" outlineLevel="1" x14ac:dyDescent="0.2">
      <c r="A1897" t="s">
        <v>17970</v>
      </c>
      <c r="B1897" t="s">
        <v>17971</v>
      </c>
      <c r="C1897" t="s">
        <v>17972</v>
      </c>
      <c r="J1897" t="s">
        <v>17973</v>
      </c>
      <c r="K1897" t="s">
        <v>1197</v>
      </c>
      <c r="L1897" t="s">
        <v>1233</v>
      </c>
      <c r="M1897">
        <v>7</v>
      </c>
      <c r="P1897" s="2" t="s">
        <v>17974</v>
      </c>
      <c r="Q1897" t="s">
        <v>47</v>
      </c>
      <c r="S1897">
        <v>0.60254883999999997</v>
      </c>
      <c r="T1897">
        <v>3.2316983000000001E-2</v>
      </c>
      <c r="U1897">
        <v>0.50818664000000002</v>
      </c>
      <c r="V1897">
        <v>3.3011555999999997E-2</v>
      </c>
      <c r="W1897">
        <v>0.40243408000000003</v>
      </c>
      <c r="X1897">
        <v>9.1783709999999994E-3</v>
      </c>
      <c r="Y1897">
        <v>0.2</v>
      </c>
      <c r="Z1897">
        <v>0</v>
      </c>
      <c r="AA1897">
        <v>9.0999999999999998E-2</v>
      </c>
      <c r="AB1897">
        <v>0.90900000000000003</v>
      </c>
      <c r="AC1897">
        <v>-0.51060000000000005</v>
      </c>
      <c r="AD1897" t="s">
        <v>48</v>
      </c>
      <c r="AE1897" t="s">
        <v>48</v>
      </c>
      <c r="AF1897" t="s">
        <v>48</v>
      </c>
    </row>
    <row r="1898" spans="1:32" hidden="1" outlineLevel="1" x14ac:dyDescent="0.2">
      <c r="A1898" t="s">
        <v>17975</v>
      </c>
      <c r="B1898" t="s">
        <v>17976</v>
      </c>
      <c r="C1898" t="s">
        <v>17977</v>
      </c>
      <c r="J1898" t="s">
        <v>17978</v>
      </c>
      <c r="K1898" t="s">
        <v>1197</v>
      </c>
      <c r="L1898" t="s">
        <v>1233</v>
      </c>
      <c r="M1898">
        <v>6</v>
      </c>
      <c r="P1898" s="2" t="s">
        <v>17979</v>
      </c>
      <c r="Q1898" t="s">
        <v>47</v>
      </c>
      <c r="S1898">
        <v>6.1444655000000001E-2</v>
      </c>
      <c r="T1898">
        <v>2.2411345999999999E-3</v>
      </c>
      <c r="U1898">
        <v>2.6863952999999999E-2</v>
      </c>
      <c r="V1898">
        <v>6.5856185000000003E-3</v>
      </c>
      <c r="W1898">
        <v>2.0321451000000001E-2</v>
      </c>
      <c r="X1898">
        <v>7.0552653999999999E-3</v>
      </c>
      <c r="Y1898">
        <v>0.2071428571428571</v>
      </c>
      <c r="Z1898">
        <v>0.109</v>
      </c>
      <c r="AA1898">
        <v>0</v>
      </c>
      <c r="AB1898">
        <v>0.89100000000000001</v>
      </c>
      <c r="AC1898">
        <v>0.65969999999999995</v>
      </c>
      <c r="AD1898" t="s">
        <v>48</v>
      </c>
      <c r="AE1898" t="s">
        <v>48</v>
      </c>
      <c r="AF1898" t="s">
        <v>48</v>
      </c>
    </row>
    <row r="1899" spans="1:32" hidden="1" outlineLevel="1" x14ac:dyDescent="0.2">
      <c r="A1899" t="s">
        <v>17980</v>
      </c>
      <c r="B1899" t="s">
        <v>17981</v>
      </c>
      <c r="C1899" t="s">
        <v>14323</v>
      </c>
      <c r="J1899" t="s">
        <v>17982</v>
      </c>
      <c r="K1899" t="s">
        <v>1197</v>
      </c>
      <c r="L1899" t="s">
        <v>1233</v>
      </c>
      <c r="M1899">
        <v>7</v>
      </c>
      <c r="P1899" s="2" t="s">
        <v>17983</v>
      </c>
      <c r="Q1899" t="s">
        <v>10258</v>
      </c>
      <c r="S1899">
        <v>0.16678599</v>
      </c>
      <c r="T1899">
        <v>4.634857E-3</v>
      </c>
      <c r="U1899">
        <v>5.5439860000000001E-2</v>
      </c>
      <c r="V1899">
        <v>1.0581386999999999E-2</v>
      </c>
      <c r="W1899">
        <v>8.2866095000000001E-2</v>
      </c>
      <c r="X1899">
        <v>1.0731862999999999E-2</v>
      </c>
      <c r="Y1899">
        <v>9.9999999999999992E-2</v>
      </c>
      <c r="Z1899">
        <v>0.05</v>
      </c>
      <c r="AA1899">
        <v>9.0999999999999998E-2</v>
      </c>
      <c r="AB1899">
        <v>0.85899999999999999</v>
      </c>
      <c r="AC1899">
        <v>-0.72270000000000001</v>
      </c>
      <c r="AD1899" t="s">
        <v>48</v>
      </c>
      <c r="AE1899" t="s">
        <v>48</v>
      </c>
      <c r="AF1899" t="s">
        <v>48</v>
      </c>
    </row>
    <row r="1900" spans="1:32" hidden="1" outlineLevel="1" x14ac:dyDescent="0.2">
      <c r="A1900" t="s">
        <v>17984</v>
      </c>
      <c r="B1900" t="s">
        <v>17985</v>
      </c>
      <c r="C1900" t="s">
        <v>17986</v>
      </c>
      <c r="J1900" t="s">
        <v>17987</v>
      </c>
      <c r="K1900" t="s">
        <v>1197</v>
      </c>
      <c r="L1900" t="s">
        <v>1233</v>
      </c>
      <c r="M1900">
        <v>7</v>
      </c>
      <c r="P1900" s="2" t="s">
        <v>17988</v>
      </c>
      <c r="Q1900" t="s">
        <v>47</v>
      </c>
      <c r="S1900">
        <v>7.8459570000000006E-2</v>
      </c>
      <c r="T1900">
        <v>2.2792816E-3</v>
      </c>
      <c r="U1900">
        <v>2.6044132000000001E-2</v>
      </c>
      <c r="V1900">
        <v>5.7716659999999999E-3</v>
      </c>
      <c r="W1900">
        <v>3.0485468000000002E-2</v>
      </c>
      <c r="X1900">
        <v>7.2365062999999999E-3</v>
      </c>
      <c r="Y1900">
        <v>9.9999999999999992E-2</v>
      </c>
      <c r="Z1900">
        <v>0.109</v>
      </c>
      <c r="AA1900">
        <v>2.3E-2</v>
      </c>
      <c r="AB1900">
        <v>0.86799999999999999</v>
      </c>
      <c r="AC1900">
        <v>0.8589</v>
      </c>
      <c r="AD1900" t="s">
        <v>48</v>
      </c>
      <c r="AE1900" t="s">
        <v>48</v>
      </c>
      <c r="AF1900" t="s">
        <v>48</v>
      </c>
    </row>
    <row r="1901" spans="1:32" hidden="1" outlineLevel="1" x14ac:dyDescent="0.2">
      <c r="A1901" t="s">
        <v>17989</v>
      </c>
      <c r="B1901" t="s">
        <v>17990</v>
      </c>
      <c r="C1901" t="s">
        <v>17991</v>
      </c>
      <c r="J1901" t="s">
        <v>17992</v>
      </c>
      <c r="K1901" t="s">
        <v>1197</v>
      </c>
      <c r="L1901" t="s">
        <v>1233</v>
      </c>
      <c r="M1901">
        <v>6</v>
      </c>
      <c r="P1901" s="2" t="s">
        <v>17993</v>
      </c>
      <c r="Q1901" t="s">
        <v>47</v>
      </c>
      <c r="S1901">
        <v>4.7357669999999998E-2</v>
      </c>
      <c r="T1901">
        <v>1.3637542999999999E-3</v>
      </c>
      <c r="U1901">
        <v>1.5932998E-2</v>
      </c>
      <c r="V1901">
        <v>3.2743104E-3</v>
      </c>
      <c r="W1901">
        <v>1.7614283000000001E-2</v>
      </c>
      <c r="X1901">
        <v>8.3886794999999993E-3</v>
      </c>
      <c r="Y1901">
        <v>-4.5833333333333337E-2</v>
      </c>
      <c r="Z1901">
        <v>0</v>
      </c>
      <c r="AA1901">
        <v>9.6000000000000002E-2</v>
      </c>
      <c r="AB1901">
        <v>0.90400000000000003</v>
      </c>
      <c r="AC1901">
        <v>-0.71840000000000004</v>
      </c>
      <c r="AD1901" t="s">
        <v>48</v>
      </c>
      <c r="AE1901" t="s">
        <v>48</v>
      </c>
      <c r="AF1901" t="s">
        <v>48</v>
      </c>
    </row>
    <row r="1902" spans="1:32" hidden="1" outlineLevel="1" x14ac:dyDescent="0.2">
      <c r="A1902" t="s">
        <v>17994</v>
      </c>
      <c r="B1902" t="s">
        <v>17995</v>
      </c>
      <c r="C1902" t="s">
        <v>17996</v>
      </c>
      <c r="J1902" t="s">
        <v>17997</v>
      </c>
      <c r="K1902" t="s">
        <v>1197</v>
      </c>
      <c r="L1902" t="s">
        <v>1233</v>
      </c>
      <c r="M1902">
        <v>6</v>
      </c>
      <c r="P1902" s="2" t="s">
        <v>17998</v>
      </c>
      <c r="Q1902" t="s">
        <v>47</v>
      </c>
      <c r="S1902">
        <v>6.8171480000000007E-2</v>
      </c>
      <c r="T1902">
        <v>1.5258788999999999E-3</v>
      </c>
      <c r="U1902">
        <v>1.4600785999999999E-2</v>
      </c>
      <c r="V1902">
        <v>3.6627878000000001E-3</v>
      </c>
      <c r="W1902">
        <v>2.2190686000000001E-2</v>
      </c>
      <c r="X1902">
        <v>6.861079E-3</v>
      </c>
      <c r="Y1902">
        <v>0</v>
      </c>
      <c r="Z1902">
        <v>0.105</v>
      </c>
      <c r="AA1902">
        <v>0</v>
      </c>
      <c r="AB1902">
        <v>0.89500000000000002</v>
      </c>
      <c r="AC1902">
        <v>0.40189999999999998</v>
      </c>
      <c r="AD1902" t="s">
        <v>48</v>
      </c>
      <c r="AE1902" t="s">
        <v>48</v>
      </c>
      <c r="AF1902" t="s">
        <v>48</v>
      </c>
    </row>
    <row r="1903" spans="1:32" hidden="1" outlineLevel="1" x14ac:dyDescent="0.2">
      <c r="A1903" t="s">
        <v>17999</v>
      </c>
      <c r="B1903" t="s">
        <v>18000</v>
      </c>
      <c r="C1903" t="s">
        <v>18001</v>
      </c>
      <c r="J1903" t="s">
        <v>18002</v>
      </c>
      <c r="K1903" t="s">
        <v>1197</v>
      </c>
      <c r="L1903" t="s">
        <v>1233</v>
      </c>
      <c r="M1903">
        <v>7</v>
      </c>
      <c r="P1903" s="2" t="s">
        <v>18003</v>
      </c>
      <c r="Q1903" t="s">
        <v>47</v>
      </c>
      <c r="S1903">
        <v>9.3949009999999999E-2</v>
      </c>
      <c r="T1903">
        <v>1.4686584E-3</v>
      </c>
      <c r="U1903">
        <v>1.7709277999999998E-2</v>
      </c>
      <c r="V1903">
        <v>2.9968262999999998E-3</v>
      </c>
      <c r="W1903">
        <v>3.9151907E-2</v>
      </c>
      <c r="X1903">
        <v>7.0164282999999996E-3</v>
      </c>
      <c r="Y1903">
        <v>0.2857142857142857</v>
      </c>
      <c r="Z1903">
        <v>0.04</v>
      </c>
      <c r="AA1903">
        <v>0</v>
      </c>
      <c r="AB1903">
        <v>0.96</v>
      </c>
      <c r="AC1903">
        <v>0.19009999999999999</v>
      </c>
      <c r="AD1903" t="s">
        <v>48</v>
      </c>
      <c r="AE1903" t="s">
        <v>48</v>
      </c>
      <c r="AF1903" t="s">
        <v>48</v>
      </c>
    </row>
    <row r="1904" spans="1:32" hidden="1" outlineLevel="1" x14ac:dyDescent="0.2">
      <c r="A1904" t="s">
        <v>18004</v>
      </c>
      <c r="B1904" t="s">
        <v>18005</v>
      </c>
      <c r="C1904" t="s">
        <v>18006</v>
      </c>
      <c r="J1904" t="s">
        <v>18007</v>
      </c>
      <c r="K1904" t="s">
        <v>1197</v>
      </c>
      <c r="L1904" t="s">
        <v>1233</v>
      </c>
      <c r="M1904">
        <v>6</v>
      </c>
      <c r="P1904" s="2" t="s">
        <v>18008</v>
      </c>
      <c r="Q1904" t="s">
        <v>47</v>
      </c>
      <c r="S1904">
        <v>0.11161</v>
      </c>
      <c r="T1904">
        <v>1.5926361E-3</v>
      </c>
      <c r="U1904">
        <v>1.5044857E-2</v>
      </c>
      <c r="V1904">
        <v>2.2291208000000001E-3</v>
      </c>
      <c r="W1904">
        <v>4.0323049999999999E-2</v>
      </c>
      <c r="X1904">
        <v>1.15345E-2</v>
      </c>
      <c r="Y1904">
        <v>-1.666666666666667E-2</v>
      </c>
      <c r="Z1904">
        <v>0.19700000000000001</v>
      </c>
      <c r="AA1904">
        <v>0.05</v>
      </c>
      <c r="AB1904">
        <v>0.754</v>
      </c>
      <c r="AC1904">
        <v>0.79059999999999997</v>
      </c>
      <c r="AD1904" t="s">
        <v>48</v>
      </c>
      <c r="AE1904" t="s">
        <v>48</v>
      </c>
      <c r="AF1904" t="s">
        <v>48</v>
      </c>
    </row>
    <row r="1905" spans="1:32" hidden="1" outlineLevel="1" x14ac:dyDescent="0.2">
      <c r="A1905" t="s">
        <v>18009</v>
      </c>
      <c r="B1905" t="s">
        <v>18010</v>
      </c>
      <c r="C1905" t="s">
        <v>18011</v>
      </c>
      <c r="J1905" t="s">
        <v>18012</v>
      </c>
      <c r="K1905" t="s">
        <v>1197</v>
      </c>
      <c r="L1905" t="s">
        <v>1233</v>
      </c>
      <c r="M1905">
        <v>7</v>
      </c>
      <c r="P1905" s="2" t="s">
        <v>18013</v>
      </c>
      <c r="Q1905" t="s">
        <v>10060</v>
      </c>
      <c r="S1905">
        <v>0.37694602999999999</v>
      </c>
      <c r="T1905">
        <v>1.7674842999999999E-2</v>
      </c>
      <c r="U1905">
        <v>0.37923992000000001</v>
      </c>
      <c r="V1905">
        <v>1.3244914999999999E-2</v>
      </c>
      <c r="W1905">
        <v>0.25602313999999998</v>
      </c>
      <c r="X1905">
        <v>8.5051910000000005E-3</v>
      </c>
      <c r="Y1905">
        <v>-9.4270833333333331E-2</v>
      </c>
      <c r="Z1905">
        <v>0.11700000000000001</v>
      </c>
      <c r="AA1905">
        <v>0.186</v>
      </c>
      <c r="AB1905">
        <v>0.69699999999999995</v>
      </c>
      <c r="AC1905">
        <v>-0.85719999999999996</v>
      </c>
      <c r="AD1905" t="s">
        <v>48</v>
      </c>
      <c r="AE1905" t="s">
        <v>48</v>
      </c>
      <c r="AF1905" t="s">
        <v>48</v>
      </c>
    </row>
    <row r="1906" spans="1:32" hidden="1" outlineLevel="1" x14ac:dyDescent="0.2">
      <c r="A1906" t="s">
        <v>18014</v>
      </c>
      <c r="B1906" t="s">
        <v>18015</v>
      </c>
      <c r="C1906" t="s">
        <v>13096</v>
      </c>
      <c r="J1906" t="s">
        <v>18016</v>
      </c>
      <c r="K1906" t="s">
        <v>1197</v>
      </c>
      <c r="L1906" t="s">
        <v>1233</v>
      </c>
      <c r="M1906">
        <v>7</v>
      </c>
      <c r="P1906" s="2" t="s">
        <v>18017</v>
      </c>
      <c r="Q1906" t="s">
        <v>47</v>
      </c>
      <c r="S1906">
        <v>0.25244820000000001</v>
      </c>
      <c r="T1906">
        <v>5.6076049999999999E-3</v>
      </c>
      <c r="U1906">
        <v>7.7085280000000006E-2</v>
      </c>
      <c r="V1906">
        <v>1.0951364999999999E-2</v>
      </c>
      <c r="W1906">
        <v>0.21602536999999999</v>
      </c>
      <c r="X1906">
        <v>7.5342589999999997E-3</v>
      </c>
      <c r="Y1906">
        <v>6.99134199134199E-2</v>
      </c>
      <c r="Z1906">
        <v>6.4000000000000001E-2</v>
      </c>
      <c r="AA1906">
        <v>4.1000000000000002E-2</v>
      </c>
      <c r="AB1906">
        <v>0.89500000000000002</v>
      </c>
      <c r="AC1906">
        <v>0.49390000000000001</v>
      </c>
      <c r="AD1906" t="s">
        <v>48</v>
      </c>
      <c r="AE1906" t="s">
        <v>48</v>
      </c>
      <c r="AF1906" t="s">
        <v>48</v>
      </c>
    </row>
    <row r="1907" spans="1:32" hidden="1" outlineLevel="1" x14ac:dyDescent="0.2">
      <c r="A1907" t="s">
        <v>18018</v>
      </c>
      <c r="B1907" t="s">
        <v>18019</v>
      </c>
      <c r="C1907" t="s">
        <v>18020</v>
      </c>
      <c r="J1907" t="s">
        <v>18021</v>
      </c>
      <c r="K1907" t="s">
        <v>1197</v>
      </c>
      <c r="L1907" t="s">
        <v>1233</v>
      </c>
      <c r="M1907">
        <v>7</v>
      </c>
      <c r="P1907" s="2" t="s">
        <v>18022</v>
      </c>
      <c r="Q1907" t="s">
        <v>47</v>
      </c>
      <c r="S1907">
        <v>0.10002319</v>
      </c>
      <c r="T1907">
        <v>2.4795531999999999E-3</v>
      </c>
      <c r="U1907">
        <v>4.2163010000000001E-2</v>
      </c>
      <c r="V1907">
        <v>4.8467190000000002E-3</v>
      </c>
      <c r="W1907">
        <v>3.0375287000000001E-2</v>
      </c>
      <c r="X1907">
        <v>7.4436385000000004E-3</v>
      </c>
      <c r="Y1907">
        <v>0.3666666666666667</v>
      </c>
      <c r="Z1907">
        <v>7.0999999999999994E-2</v>
      </c>
      <c r="AA1907">
        <v>9.0999999999999998E-2</v>
      </c>
      <c r="AB1907">
        <v>0.83799999999999997</v>
      </c>
      <c r="AC1907">
        <v>-0.2732</v>
      </c>
      <c r="AD1907" t="s">
        <v>48</v>
      </c>
      <c r="AE1907" t="s">
        <v>48</v>
      </c>
      <c r="AF1907" t="s">
        <v>48</v>
      </c>
    </row>
    <row r="1908" spans="1:32" hidden="1" outlineLevel="1" x14ac:dyDescent="0.2">
      <c r="A1908" t="s">
        <v>18023</v>
      </c>
      <c r="B1908" t="s">
        <v>18024</v>
      </c>
      <c r="C1908" t="s">
        <v>18025</v>
      </c>
      <c r="J1908" t="s">
        <v>18026</v>
      </c>
      <c r="K1908" t="s">
        <v>1197</v>
      </c>
      <c r="L1908" t="s">
        <v>1233</v>
      </c>
      <c r="M1908">
        <v>6</v>
      </c>
      <c r="P1908" s="2" t="s">
        <v>18027</v>
      </c>
      <c r="Q1908" t="s">
        <v>47</v>
      </c>
      <c r="S1908">
        <v>4.4388983E-2</v>
      </c>
      <c r="T1908">
        <v>8.5830689999999996E-4</v>
      </c>
      <c r="U1908">
        <v>1.2414595E-2</v>
      </c>
      <c r="V1908">
        <v>2.8118371999999998E-3</v>
      </c>
      <c r="W1908">
        <v>1.8710041E-2</v>
      </c>
      <c r="X1908">
        <v>7.7413910000000002E-3</v>
      </c>
      <c r="Y1908">
        <v>0.17142857142857151</v>
      </c>
      <c r="Z1908">
        <v>0.156</v>
      </c>
      <c r="AA1908">
        <v>9.6000000000000002E-2</v>
      </c>
      <c r="AB1908">
        <v>0.748</v>
      </c>
      <c r="AC1908">
        <v>0.59399999999999997</v>
      </c>
      <c r="AD1908" t="s">
        <v>48</v>
      </c>
      <c r="AE1908" t="s">
        <v>48</v>
      </c>
      <c r="AF1908" t="s">
        <v>48</v>
      </c>
    </row>
    <row r="1909" spans="1:32" hidden="1" outlineLevel="1" x14ac:dyDescent="0.2">
      <c r="A1909" t="s">
        <v>18028</v>
      </c>
      <c r="B1909" t="s">
        <v>18029</v>
      </c>
      <c r="C1909" t="s">
        <v>18030</v>
      </c>
      <c r="J1909" t="s">
        <v>18031</v>
      </c>
      <c r="K1909" t="s">
        <v>1197</v>
      </c>
      <c r="L1909" t="s">
        <v>1233</v>
      </c>
      <c r="M1909">
        <v>6</v>
      </c>
      <c r="P1909" s="2" t="s">
        <v>18032</v>
      </c>
      <c r="Q1909" t="s">
        <v>47</v>
      </c>
      <c r="S1909">
        <v>0.15103401</v>
      </c>
      <c r="T1909">
        <v>4.3296814000000003E-3</v>
      </c>
      <c r="U1909">
        <v>5.1932766999999998E-2</v>
      </c>
      <c r="V1909">
        <v>9.5454470000000003E-3</v>
      </c>
      <c r="W1909">
        <v>2.9714199E-2</v>
      </c>
      <c r="X1909">
        <v>8.0779809999999997E-3</v>
      </c>
      <c r="Y1909">
        <v>0.2857142857142857</v>
      </c>
      <c r="Z1909">
        <v>0</v>
      </c>
      <c r="AA1909">
        <v>3.7999999999999999E-2</v>
      </c>
      <c r="AB1909">
        <v>0.96199999999999997</v>
      </c>
      <c r="AC1909">
        <v>-0.1139</v>
      </c>
      <c r="AD1909" t="s">
        <v>48</v>
      </c>
      <c r="AE1909" t="s">
        <v>48</v>
      </c>
      <c r="AF1909" t="s">
        <v>48</v>
      </c>
    </row>
    <row r="1910" spans="1:32" hidden="1" outlineLevel="1" x14ac:dyDescent="0.2">
      <c r="A1910" t="s">
        <v>18033</v>
      </c>
      <c r="B1910" t="s">
        <v>18034</v>
      </c>
      <c r="C1910" t="s">
        <v>18035</v>
      </c>
      <c r="J1910" t="s">
        <v>18036</v>
      </c>
      <c r="K1910" t="s">
        <v>1197</v>
      </c>
      <c r="L1910" t="s">
        <v>1233</v>
      </c>
      <c r="M1910">
        <v>6</v>
      </c>
      <c r="P1910" s="2" t="s">
        <v>18037</v>
      </c>
      <c r="Q1910" t="s">
        <v>47</v>
      </c>
      <c r="S1910">
        <v>1.7466826000000001E-2</v>
      </c>
      <c r="T1910">
        <v>9.4413760000000005E-4</v>
      </c>
      <c r="U1910">
        <v>1.3541849999999999E-2</v>
      </c>
      <c r="V1910">
        <v>2.885833E-3</v>
      </c>
      <c r="W1910">
        <v>8.6338830000000002E-3</v>
      </c>
      <c r="X1910">
        <v>6.6410009999999997E-3</v>
      </c>
      <c r="Y1910">
        <v>0</v>
      </c>
      <c r="Z1910">
        <v>0.161</v>
      </c>
      <c r="AA1910">
        <v>0</v>
      </c>
      <c r="AB1910">
        <v>0.83899999999999997</v>
      </c>
      <c r="AC1910">
        <v>0.36120000000000002</v>
      </c>
      <c r="AD1910" t="s">
        <v>48</v>
      </c>
      <c r="AE1910" t="s">
        <v>48</v>
      </c>
      <c r="AF1910" t="s">
        <v>48</v>
      </c>
    </row>
    <row r="1911" spans="1:32" hidden="1" outlineLevel="1" x14ac:dyDescent="0.2">
      <c r="A1911" t="s">
        <v>18038</v>
      </c>
      <c r="B1911" t="s">
        <v>18039</v>
      </c>
      <c r="C1911" t="s">
        <v>18040</v>
      </c>
      <c r="J1911" t="s">
        <v>18041</v>
      </c>
      <c r="K1911" t="s">
        <v>1197</v>
      </c>
      <c r="L1911" t="s">
        <v>1233</v>
      </c>
      <c r="M1911">
        <v>137</v>
      </c>
      <c r="P1911" s="2" t="s">
        <v>18042</v>
      </c>
      <c r="Q1911" t="s">
        <v>47</v>
      </c>
      <c r="S1911">
        <v>0.2412222</v>
      </c>
      <c r="T1911">
        <v>1.0299683E-2</v>
      </c>
      <c r="U1911">
        <v>0.11663672</v>
      </c>
      <c r="V1911">
        <v>3.2238129999999997E-2</v>
      </c>
      <c r="W1911">
        <v>0.11464815</v>
      </c>
      <c r="X1911">
        <v>1.1819306999999999E-2</v>
      </c>
      <c r="Y1911">
        <v>8.7499999999999994E-2</v>
      </c>
      <c r="Z1911">
        <v>0.188</v>
      </c>
      <c r="AA1911">
        <v>2.4E-2</v>
      </c>
      <c r="AB1911">
        <v>0.78800000000000003</v>
      </c>
      <c r="AC1911">
        <v>0.94259999999999999</v>
      </c>
      <c r="AD1911" t="s">
        <v>48</v>
      </c>
      <c r="AE1911" t="s">
        <v>48</v>
      </c>
      <c r="AF1911" t="s">
        <v>48</v>
      </c>
    </row>
    <row r="1912" spans="1:32" hidden="1" outlineLevel="1" x14ac:dyDescent="0.2">
      <c r="A1912" t="s">
        <v>18043</v>
      </c>
      <c r="B1912" t="s">
        <v>18044</v>
      </c>
      <c r="C1912" t="s">
        <v>18045</v>
      </c>
      <c r="J1912" t="s">
        <v>18046</v>
      </c>
      <c r="K1912" t="s">
        <v>1197</v>
      </c>
      <c r="L1912" t="s">
        <v>1233</v>
      </c>
      <c r="M1912">
        <v>6</v>
      </c>
      <c r="P1912" s="2" t="s">
        <v>18047</v>
      </c>
      <c r="Q1912" t="s">
        <v>47</v>
      </c>
      <c r="S1912">
        <v>0.15987846</v>
      </c>
      <c r="T1912">
        <v>3.2043457000000002E-3</v>
      </c>
      <c r="U1912">
        <v>4.8676179999999999E-2</v>
      </c>
      <c r="V1912">
        <v>8.1025309999999996E-3</v>
      </c>
      <c r="W1912">
        <v>5.3791172999999998E-2</v>
      </c>
      <c r="X1912">
        <v>8.1038729999999993E-3</v>
      </c>
      <c r="Y1912">
        <v>-6.25E-2</v>
      </c>
      <c r="Z1912">
        <v>0.17100000000000001</v>
      </c>
      <c r="AA1912">
        <v>0.10100000000000001</v>
      </c>
      <c r="AB1912">
        <v>0.72799999999999998</v>
      </c>
      <c r="AC1912">
        <v>5.16E-2</v>
      </c>
      <c r="AD1912" t="s">
        <v>48</v>
      </c>
      <c r="AE1912" t="s">
        <v>48</v>
      </c>
      <c r="AF1912" t="s">
        <v>48</v>
      </c>
    </row>
    <row r="1913" spans="1:32" hidden="1" outlineLevel="1" x14ac:dyDescent="0.2">
      <c r="A1913" t="s">
        <v>18048</v>
      </c>
      <c r="B1913" t="s">
        <v>18049</v>
      </c>
      <c r="C1913" t="s">
        <v>18050</v>
      </c>
      <c r="J1913" t="s">
        <v>18051</v>
      </c>
      <c r="K1913" t="s">
        <v>1197</v>
      </c>
      <c r="L1913" t="s">
        <v>1233</v>
      </c>
      <c r="M1913">
        <v>6</v>
      </c>
      <c r="P1913" s="2" t="s">
        <v>18052</v>
      </c>
      <c r="Q1913" t="s">
        <v>47</v>
      </c>
      <c r="Y1913" t="s">
        <v>48</v>
      </c>
      <c r="Z1913" t="s">
        <v>48</v>
      </c>
      <c r="AA1913" t="s">
        <v>48</v>
      </c>
      <c r="AB1913" t="s">
        <v>48</v>
      </c>
      <c r="AC1913" t="s">
        <v>48</v>
      </c>
      <c r="AD1913" t="s">
        <v>48</v>
      </c>
      <c r="AE1913" t="s">
        <v>48</v>
      </c>
      <c r="AF1913" t="s">
        <v>48</v>
      </c>
    </row>
    <row r="1914" spans="1:32" hidden="1" outlineLevel="1" x14ac:dyDescent="0.2">
      <c r="A1914" t="s">
        <v>18053</v>
      </c>
      <c r="B1914" t="s">
        <v>18054</v>
      </c>
      <c r="C1914" t="s">
        <v>18055</v>
      </c>
      <c r="J1914" t="s">
        <v>18056</v>
      </c>
      <c r="K1914" t="s">
        <v>1197</v>
      </c>
      <c r="L1914" t="s">
        <v>1233</v>
      </c>
      <c r="M1914">
        <v>6</v>
      </c>
      <c r="P1914" s="2" t="s">
        <v>18057</v>
      </c>
      <c r="Q1914" t="s">
        <v>47</v>
      </c>
      <c r="S1914">
        <v>6.8962869999999996E-2</v>
      </c>
      <c r="T1914">
        <v>2.1362305E-3</v>
      </c>
      <c r="U1914">
        <v>2.9050144999999999E-2</v>
      </c>
      <c r="V1914">
        <v>4.6617300000000002E-3</v>
      </c>
      <c r="W1914">
        <v>2.8061480999999999E-2</v>
      </c>
      <c r="X1914">
        <v>9.1524794999999996E-3</v>
      </c>
      <c r="Y1914">
        <v>0.1148148148148148</v>
      </c>
      <c r="Z1914">
        <v>0.13400000000000001</v>
      </c>
      <c r="AA1914">
        <v>0.109</v>
      </c>
      <c r="AB1914">
        <v>0.75800000000000001</v>
      </c>
      <c r="AC1914">
        <v>0.74460000000000004</v>
      </c>
      <c r="AD1914" t="s">
        <v>48</v>
      </c>
      <c r="AE1914" t="s">
        <v>48</v>
      </c>
      <c r="AF1914" t="s">
        <v>48</v>
      </c>
    </row>
    <row r="1915" spans="1:32" hidden="1" outlineLevel="1" x14ac:dyDescent="0.2">
      <c r="A1915" t="s">
        <v>18058</v>
      </c>
      <c r="B1915" t="s">
        <v>18059</v>
      </c>
      <c r="C1915" t="s">
        <v>18060</v>
      </c>
      <c r="J1915" t="s">
        <v>18061</v>
      </c>
      <c r="K1915" t="s">
        <v>1197</v>
      </c>
      <c r="L1915" t="s">
        <v>1233</v>
      </c>
      <c r="M1915">
        <v>5</v>
      </c>
      <c r="P1915" s="2" t="s">
        <v>18062</v>
      </c>
      <c r="Q1915" t="s">
        <v>47</v>
      </c>
      <c r="S1915">
        <v>9.9589319999999995E-2</v>
      </c>
      <c r="T1915">
        <v>2.5749206999999999E-3</v>
      </c>
      <c r="U1915">
        <v>2.9186780999999998E-2</v>
      </c>
      <c r="V1915">
        <v>6.4006293999999998E-3</v>
      </c>
      <c r="W1915">
        <v>3.3570543000000001E-2</v>
      </c>
      <c r="X1915">
        <v>8.4922450000000007E-3</v>
      </c>
      <c r="Y1915">
        <v>0</v>
      </c>
      <c r="Z1915">
        <v>0.20499999999999999</v>
      </c>
      <c r="AA1915">
        <v>0.154</v>
      </c>
      <c r="AB1915">
        <v>0.64100000000000001</v>
      </c>
      <c r="AC1915">
        <v>0.20230000000000001</v>
      </c>
      <c r="AD1915" t="s">
        <v>48</v>
      </c>
      <c r="AE1915" t="s">
        <v>48</v>
      </c>
      <c r="AF1915" t="s">
        <v>48</v>
      </c>
    </row>
    <row r="1916" spans="1:32" hidden="1" outlineLevel="1" x14ac:dyDescent="0.2">
      <c r="A1916" t="s">
        <v>18063</v>
      </c>
      <c r="B1916" t="s">
        <v>18064</v>
      </c>
      <c r="C1916" t="s">
        <v>18065</v>
      </c>
      <c r="J1916" t="s">
        <v>18066</v>
      </c>
      <c r="K1916" t="s">
        <v>1197</v>
      </c>
      <c r="L1916" t="s">
        <v>1233</v>
      </c>
      <c r="M1916">
        <v>15</v>
      </c>
      <c r="P1916" s="2" t="s">
        <v>18067</v>
      </c>
      <c r="Q1916" t="s">
        <v>10150</v>
      </c>
      <c r="S1916">
        <v>0.11088663999999999</v>
      </c>
      <c r="T1916">
        <v>3.1089783000000002E-3</v>
      </c>
      <c r="U1916">
        <v>2.9050144999999999E-2</v>
      </c>
      <c r="V1916">
        <v>8.5835029999999993E-3</v>
      </c>
      <c r="W1916">
        <v>2.7347196000000001E-2</v>
      </c>
      <c r="X1916">
        <v>7.5601499999999999E-3</v>
      </c>
      <c r="Y1916">
        <v>-0.33142857142857152</v>
      </c>
      <c r="Z1916">
        <v>4.5999999999999999E-2</v>
      </c>
      <c r="AA1916">
        <v>8.4000000000000005E-2</v>
      </c>
      <c r="AB1916">
        <v>0.87</v>
      </c>
      <c r="AC1916">
        <v>-0.15049999999999999</v>
      </c>
      <c r="AD1916" t="s">
        <v>48</v>
      </c>
      <c r="AE1916" t="s">
        <v>48</v>
      </c>
      <c r="AF1916" t="s">
        <v>48</v>
      </c>
    </row>
    <row r="1917" spans="1:32" hidden="1" outlineLevel="1" x14ac:dyDescent="0.2">
      <c r="A1917" t="s">
        <v>18068</v>
      </c>
      <c r="B1917" t="s">
        <v>18069</v>
      </c>
      <c r="C1917" t="s">
        <v>18070</v>
      </c>
      <c r="J1917" t="s">
        <v>18071</v>
      </c>
      <c r="K1917" t="s">
        <v>1197</v>
      </c>
      <c r="L1917" t="s">
        <v>1233</v>
      </c>
      <c r="M1917">
        <v>17</v>
      </c>
      <c r="P1917" s="2" t="s">
        <v>18072</v>
      </c>
      <c r="Q1917" t="s">
        <v>47</v>
      </c>
      <c r="S1917">
        <v>9.5684489999999997E-2</v>
      </c>
      <c r="T1917">
        <v>2.8038024999999999E-3</v>
      </c>
      <c r="U1917">
        <v>4.6672129999999999E-2</v>
      </c>
      <c r="V1917">
        <v>8.7684919999999993E-3</v>
      </c>
      <c r="W1917">
        <v>3.4562174000000001E-2</v>
      </c>
      <c r="X1917">
        <v>7.4824755999999999E-3</v>
      </c>
      <c r="Y1917">
        <v>0.11</v>
      </c>
      <c r="Z1917">
        <v>0.123</v>
      </c>
      <c r="AA1917">
        <v>6.9000000000000006E-2</v>
      </c>
      <c r="AB1917">
        <v>0.80800000000000005</v>
      </c>
      <c r="AC1917">
        <v>0.78449999999999998</v>
      </c>
      <c r="AD1917" t="s">
        <v>48</v>
      </c>
      <c r="AE1917" t="s">
        <v>48</v>
      </c>
      <c r="AF1917" t="s">
        <v>48</v>
      </c>
    </row>
    <row r="1918" spans="1:32" hidden="1" outlineLevel="1" x14ac:dyDescent="0.2">
      <c r="A1918" t="s">
        <v>18073</v>
      </c>
      <c r="B1918" t="s">
        <v>18074</v>
      </c>
      <c r="C1918" t="s">
        <v>18075</v>
      </c>
      <c r="J1918" t="s">
        <v>18076</v>
      </c>
      <c r="K1918" t="s">
        <v>1197</v>
      </c>
      <c r="L1918" t="s">
        <v>1233</v>
      </c>
      <c r="M1918">
        <v>19</v>
      </c>
      <c r="P1918" s="2" t="s">
        <v>18077</v>
      </c>
      <c r="Q1918" t="s">
        <v>47</v>
      </c>
      <c r="S1918">
        <v>0.23379272000000001</v>
      </c>
      <c r="T1918">
        <v>6.1035155999999997E-3</v>
      </c>
      <c r="U1918">
        <v>4.4167063999999999E-2</v>
      </c>
      <c r="V1918">
        <v>1.0655382999999999E-2</v>
      </c>
      <c r="W1918">
        <v>8.3112895000000006E-2</v>
      </c>
      <c r="X1918">
        <v>1.2026439E-2</v>
      </c>
      <c r="Y1918">
        <v>-7.7777777777777765E-2</v>
      </c>
      <c r="Z1918">
        <v>0</v>
      </c>
      <c r="AA1918">
        <v>0.104</v>
      </c>
      <c r="AB1918">
        <v>0.89600000000000002</v>
      </c>
      <c r="AC1918">
        <v>-0.30980000000000002</v>
      </c>
      <c r="AD1918" t="s">
        <v>48</v>
      </c>
      <c r="AE1918" t="s">
        <v>48</v>
      </c>
      <c r="AF1918" t="s">
        <v>48</v>
      </c>
    </row>
    <row r="1919" spans="1:32" hidden="1" outlineLevel="1" x14ac:dyDescent="0.2">
      <c r="A1919" t="s">
        <v>18078</v>
      </c>
      <c r="B1919" t="s">
        <v>18079</v>
      </c>
      <c r="C1919" t="s">
        <v>14717</v>
      </c>
      <c r="J1919" t="s">
        <v>18080</v>
      </c>
      <c r="K1919" t="s">
        <v>1197</v>
      </c>
      <c r="L1919" t="s">
        <v>1233</v>
      </c>
      <c r="M1919">
        <v>14</v>
      </c>
      <c r="P1919" s="2" t="s">
        <v>18081</v>
      </c>
      <c r="Q1919" t="s">
        <v>10060</v>
      </c>
      <c r="S1919">
        <v>0.14082454</v>
      </c>
      <c r="T1919">
        <v>3.9482116999999999E-3</v>
      </c>
      <c r="U1919">
        <v>3.2643758000000002E-2</v>
      </c>
      <c r="V1919">
        <v>1.1617327E-2</v>
      </c>
      <c r="W1919">
        <v>3.2468732E-2</v>
      </c>
      <c r="X1919">
        <v>7.1847233999999998E-3</v>
      </c>
      <c r="Y1919">
        <v>0</v>
      </c>
      <c r="Z1919">
        <v>0.17199999999999999</v>
      </c>
      <c r="AA1919">
        <v>0</v>
      </c>
      <c r="AB1919">
        <v>0.82799999999999996</v>
      </c>
      <c r="AC1919">
        <v>0.52669999999999995</v>
      </c>
      <c r="AD1919" t="s">
        <v>48</v>
      </c>
      <c r="AE1919" t="s">
        <v>48</v>
      </c>
      <c r="AF1919" t="s">
        <v>48</v>
      </c>
    </row>
    <row r="1920" spans="1:32" hidden="1" outlineLevel="1" x14ac:dyDescent="0.2">
      <c r="A1920" t="s">
        <v>18082</v>
      </c>
      <c r="B1920" t="s">
        <v>18083</v>
      </c>
      <c r="C1920" t="s">
        <v>18084</v>
      </c>
      <c r="J1920" t="s">
        <v>18085</v>
      </c>
      <c r="K1920" t="s">
        <v>1197</v>
      </c>
      <c r="L1920" t="s">
        <v>1233</v>
      </c>
      <c r="M1920">
        <v>11</v>
      </c>
      <c r="P1920" s="2" t="s">
        <v>18086</v>
      </c>
      <c r="Q1920" t="s">
        <v>10060</v>
      </c>
      <c r="S1920">
        <v>0.59215359999999995</v>
      </c>
      <c r="T1920">
        <v>5.2044145999999999E-2</v>
      </c>
      <c r="U1920">
        <v>0.54192600000000002</v>
      </c>
      <c r="V1920">
        <v>5.0671256999999997E-2</v>
      </c>
      <c r="W1920">
        <v>0.57236240000000005</v>
      </c>
      <c r="X1920">
        <v>9.7220929999999994E-3</v>
      </c>
      <c r="Y1920">
        <v>8.7500000000000008E-2</v>
      </c>
      <c r="Z1920">
        <v>0.17100000000000001</v>
      </c>
      <c r="AA1920">
        <v>8.4000000000000005E-2</v>
      </c>
      <c r="AB1920">
        <v>0.745</v>
      </c>
      <c r="AC1920">
        <v>0.86360000000000003</v>
      </c>
      <c r="AD1920" t="s">
        <v>48</v>
      </c>
      <c r="AE1920" t="s">
        <v>48</v>
      </c>
      <c r="AF1920" t="s">
        <v>48</v>
      </c>
    </row>
    <row r="1921" spans="1:32" hidden="1" outlineLevel="1" x14ac:dyDescent="0.2">
      <c r="A1921" t="s">
        <v>18087</v>
      </c>
      <c r="B1921" t="s">
        <v>18088</v>
      </c>
      <c r="C1921" t="s">
        <v>10018</v>
      </c>
      <c r="J1921" t="s">
        <v>18089</v>
      </c>
      <c r="K1921" t="s">
        <v>1197</v>
      </c>
      <c r="L1921" t="s">
        <v>1233</v>
      </c>
      <c r="M1921">
        <v>12</v>
      </c>
      <c r="P1921" s="2" t="s">
        <v>18090</v>
      </c>
      <c r="Q1921" t="s">
        <v>10021</v>
      </c>
      <c r="S1921">
        <v>9.611836E-2</v>
      </c>
      <c r="T1921">
        <v>2.7656554999999998E-3</v>
      </c>
      <c r="U1921">
        <v>3.1892240000000002E-2</v>
      </c>
      <c r="V1921">
        <v>8.9904800000000003E-3</v>
      </c>
      <c r="W1921">
        <v>3.2799274000000003E-2</v>
      </c>
      <c r="X1921">
        <v>7.5342589999999997E-3</v>
      </c>
      <c r="Y1921">
        <v>0.18888888888888891</v>
      </c>
      <c r="Z1921">
        <v>0.113</v>
      </c>
      <c r="AA1921">
        <v>0.151</v>
      </c>
      <c r="AB1921">
        <v>0.73599999999999999</v>
      </c>
      <c r="AC1921">
        <v>-0.82950000000000002</v>
      </c>
      <c r="AD1921" t="s">
        <v>48</v>
      </c>
      <c r="AE1921" t="s">
        <v>48</v>
      </c>
      <c r="AF1921" t="s">
        <v>48</v>
      </c>
    </row>
    <row r="1922" spans="1:32" hidden="1" outlineLevel="1" x14ac:dyDescent="0.2">
      <c r="A1922" t="s">
        <v>18091</v>
      </c>
      <c r="B1922" t="s">
        <v>18092</v>
      </c>
      <c r="C1922" t="s">
        <v>18093</v>
      </c>
      <c r="J1922" t="s">
        <v>18094</v>
      </c>
      <c r="K1922" t="s">
        <v>1197</v>
      </c>
      <c r="L1922" t="s">
        <v>1233</v>
      </c>
      <c r="M1922">
        <v>8</v>
      </c>
      <c r="P1922" s="2" t="s">
        <v>18095</v>
      </c>
      <c r="Q1922" t="s">
        <v>18096</v>
      </c>
      <c r="S1922">
        <v>0.20973455999999999</v>
      </c>
      <c r="T1922">
        <v>8.4686280000000006E-3</v>
      </c>
      <c r="U1922">
        <v>9.1309899999999999E-2</v>
      </c>
      <c r="V1922">
        <v>2.3796257000000001E-2</v>
      </c>
      <c r="W1922">
        <v>7.7453079999999994E-2</v>
      </c>
      <c r="X1922">
        <v>1.1456826E-2</v>
      </c>
      <c r="Y1922">
        <v>8.3333333333333329E-2</v>
      </c>
      <c r="Z1922">
        <v>5.1999999999999998E-2</v>
      </c>
      <c r="AA1922">
        <v>5.3999999999999999E-2</v>
      </c>
      <c r="AB1922">
        <v>0.89400000000000002</v>
      </c>
      <c r="AC1922">
        <v>-0.29599999999999999</v>
      </c>
      <c r="AD1922" t="s">
        <v>48</v>
      </c>
      <c r="AE1922" t="s">
        <v>48</v>
      </c>
      <c r="AF1922" t="s">
        <v>48</v>
      </c>
    </row>
    <row r="1923" spans="1:32" hidden="1" outlineLevel="1" x14ac:dyDescent="0.2">
      <c r="A1923" t="s">
        <v>18097</v>
      </c>
      <c r="B1923" t="s">
        <v>18098</v>
      </c>
      <c r="C1923" t="s">
        <v>18099</v>
      </c>
      <c r="J1923" t="s">
        <v>10596</v>
      </c>
      <c r="K1923" t="s">
        <v>1197</v>
      </c>
      <c r="L1923" t="s">
        <v>1233</v>
      </c>
      <c r="M1923">
        <v>5</v>
      </c>
      <c r="P1923" s="2" t="s">
        <v>18100</v>
      </c>
      <c r="Q1923" t="s">
        <v>47</v>
      </c>
      <c r="Y1923" t="s">
        <v>48</v>
      </c>
      <c r="Z1923" t="s">
        <v>48</v>
      </c>
      <c r="AA1923" t="s">
        <v>48</v>
      </c>
      <c r="AB1923" t="s">
        <v>48</v>
      </c>
      <c r="AC1923" t="s">
        <v>48</v>
      </c>
      <c r="AD1923" t="s">
        <v>48</v>
      </c>
      <c r="AE1923" t="s">
        <v>48</v>
      </c>
      <c r="AF1923" t="s">
        <v>48</v>
      </c>
    </row>
    <row r="1924" spans="1:32" hidden="1" outlineLevel="1" x14ac:dyDescent="0.2">
      <c r="A1924" t="s">
        <v>18101</v>
      </c>
      <c r="B1924" t="s">
        <v>18102</v>
      </c>
      <c r="C1924" t="s">
        <v>18103</v>
      </c>
      <c r="J1924" t="s">
        <v>18104</v>
      </c>
      <c r="K1924" t="s">
        <v>1197</v>
      </c>
      <c r="L1924" t="s">
        <v>1233</v>
      </c>
      <c r="M1924">
        <v>5</v>
      </c>
      <c r="P1924" s="2" t="s">
        <v>18105</v>
      </c>
      <c r="Q1924" t="s">
        <v>47</v>
      </c>
      <c r="S1924">
        <v>0.36095104</v>
      </c>
      <c r="T1924">
        <v>1.5609036999999999E-2</v>
      </c>
      <c r="U1924">
        <v>0.16217725</v>
      </c>
      <c r="V1924">
        <v>2.0882075999999999E-2</v>
      </c>
      <c r="W1924">
        <v>0.30326312999999999</v>
      </c>
      <c r="X1924">
        <v>1.1068451999999999E-2</v>
      </c>
      <c r="Y1924">
        <v>6.2500000000000064E-3</v>
      </c>
      <c r="Z1924">
        <v>0</v>
      </c>
      <c r="AA1924">
        <v>6.8000000000000005E-2</v>
      </c>
      <c r="AB1924">
        <v>0.93200000000000005</v>
      </c>
      <c r="AC1924">
        <v>-0.30940000000000001</v>
      </c>
      <c r="AD1924" t="s">
        <v>48</v>
      </c>
      <c r="AE1924" t="s">
        <v>48</v>
      </c>
      <c r="AF1924" t="s">
        <v>48</v>
      </c>
    </row>
    <row r="1925" spans="1:32" hidden="1" outlineLevel="1" x14ac:dyDescent="0.2">
      <c r="A1925" t="s">
        <v>18106</v>
      </c>
      <c r="B1925" t="s">
        <v>18107</v>
      </c>
      <c r="C1925" t="s">
        <v>18108</v>
      </c>
      <c r="J1925" t="s">
        <v>18109</v>
      </c>
      <c r="K1925" t="s">
        <v>1197</v>
      </c>
      <c r="L1925" t="s">
        <v>1233</v>
      </c>
      <c r="M1925">
        <v>6</v>
      </c>
      <c r="P1925" s="2" t="s">
        <v>18110</v>
      </c>
      <c r="Q1925" t="s">
        <v>47</v>
      </c>
      <c r="S1925">
        <v>7.7668175000000006E-2</v>
      </c>
      <c r="T1925">
        <v>1.2874602999999999E-3</v>
      </c>
      <c r="U1925">
        <v>1.8119188000000001E-2</v>
      </c>
      <c r="V1925">
        <v>3.1818155999999999E-3</v>
      </c>
      <c r="W1925">
        <v>3.1256735000000001E-2</v>
      </c>
      <c r="X1925">
        <v>7.3400719999999996E-3</v>
      </c>
      <c r="Y1925">
        <v>-0.17499999999999999</v>
      </c>
      <c r="Z1925">
        <v>0.14599999999999999</v>
      </c>
      <c r="AA1925">
        <v>6.4000000000000001E-2</v>
      </c>
      <c r="AB1925">
        <v>0.79</v>
      </c>
      <c r="AC1925">
        <v>0.40189999999999998</v>
      </c>
      <c r="AD1925" t="s">
        <v>48</v>
      </c>
      <c r="AE1925" t="s">
        <v>48</v>
      </c>
      <c r="AF1925" t="s">
        <v>48</v>
      </c>
    </row>
    <row r="1926" spans="1:32" hidden="1" outlineLevel="1" x14ac:dyDescent="0.2">
      <c r="A1926" t="s">
        <v>18111</v>
      </c>
      <c r="B1926" t="s">
        <v>18112</v>
      </c>
      <c r="C1926" t="s">
        <v>18113</v>
      </c>
      <c r="J1926" t="s">
        <v>18114</v>
      </c>
      <c r="K1926" t="s">
        <v>1197</v>
      </c>
      <c r="L1926" t="s">
        <v>1233</v>
      </c>
      <c r="M1926">
        <v>5</v>
      </c>
      <c r="P1926" s="2" t="s">
        <v>18115</v>
      </c>
      <c r="Q1926" t="s">
        <v>47</v>
      </c>
      <c r="S1926">
        <v>0.27236434999999998</v>
      </c>
      <c r="T1926">
        <v>5.6076049999999999E-3</v>
      </c>
      <c r="U1926">
        <v>3.3896290000000003E-2</v>
      </c>
      <c r="V1926">
        <v>9.5454470000000003E-3</v>
      </c>
      <c r="W1926">
        <v>0.20201176000000001</v>
      </c>
      <c r="X1926">
        <v>8.6087574999999996E-3</v>
      </c>
      <c r="Y1926">
        <v>0.35</v>
      </c>
      <c r="Z1926">
        <v>0</v>
      </c>
      <c r="AA1926">
        <v>0.156</v>
      </c>
      <c r="AB1926">
        <v>0.84399999999999997</v>
      </c>
      <c r="AC1926">
        <v>-0.88070000000000004</v>
      </c>
      <c r="AD1926" t="s">
        <v>48</v>
      </c>
      <c r="AE1926" t="s">
        <v>48</v>
      </c>
      <c r="AF1926" t="s">
        <v>48</v>
      </c>
    </row>
    <row r="1927" spans="1:32" hidden="1" outlineLevel="1" x14ac:dyDescent="0.2">
      <c r="A1927" t="s">
        <v>18116</v>
      </c>
      <c r="B1927" t="s">
        <v>18117</v>
      </c>
      <c r="C1927" t="s">
        <v>18118</v>
      </c>
      <c r="J1927" t="s">
        <v>18119</v>
      </c>
      <c r="K1927" t="s">
        <v>1197</v>
      </c>
      <c r="L1927" t="s">
        <v>1233</v>
      </c>
      <c r="M1927">
        <v>5</v>
      </c>
      <c r="P1927" s="2" t="s">
        <v>18120</v>
      </c>
      <c r="Q1927" t="s">
        <v>47</v>
      </c>
      <c r="S1927">
        <v>0.79985510000000004</v>
      </c>
      <c r="T1927">
        <v>0.23224286999999999</v>
      </c>
      <c r="U1927">
        <v>0.70864636000000003</v>
      </c>
      <c r="V1927">
        <v>6.5223020000000007E-2</v>
      </c>
      <c r="W1927">
        <v>0.69911429999999997</v>
      </c>
      <c r="X1927">
        <v>1.2596052999999999E-2</v>
      </c>
      <c r="Y1927">
        <v>0.4</v>
      </c>
      <c r="Z1927">
        <v>0.52800000000000002</v>
      </c>
      <c r="AA1927">
        <v>0</v>
      </c>
      <c r="AB1927">
        <v>0.47199999999999998</v>
      </c>
      <c r="AC1927">
        <v>0.77170000000000005</v>
      </c>
      <c r="AD1927" t="s">
        <v>48</v>
      </c>
      <c r="AE1927" t="s">
        <v>48</v>
      </c>
      <c r="AF1927" t="s">
        <v>48</v>
      </c>
    </row>
    <row r="1928" spans="1:32" hidden="1" outlineLevel="1" x14ac:dyDescent="0.2">
      <c r="A1928" t="s">
        <v>18121</v>
      </c>
      <c r="B1928" t="s">
        <v>18122</v>
      </c>
      <c r="C1928" t="s">
        <v>18123</v>
      </c>
      <c r="J1928" t="s">
        <v>18124</v>
      </c>
      <c r="K1928" t="s">
        <v>1197</v>
      </c>
      <c r="L1928" t="s">
        <v>1233</v>
      </c>
      <c r="M1928">
        <v>5</v>
      </c>
      <c r="P1928" s="2" t="s">
        <v>18125</v>
      </c>
      <c r="Q1928" t="s">
        <v>47</v>
      </c>
      <c r="S1928">
        <v>3.6162964999999998E-2</v>
      </c>
      <c r="T1928">
        <v>1.0490416999999999E-3</v>
      </c>
      <c r="U1928">
        <v>1.4190876E-2</v>
      </c>
      <c r="V1928">
        <v>3.385304E-3</v>
      </c>
      <c r="W1928">
        <v>1.5188923E-2</v>
      </c>
      <c r="X1928">
        <v>6.9128619999999997E-3</v>
      </c>
      <c r="Y1928">
        <v>0</v>
      </c>
      <c r="Z1928">
        <v>0</v>
      </c>
      <c r="AA1928">
        <v>0.107</v>
      </c>
      <c r="AB1928">
        <v>0.89300000000000002</v>
      </c>
      <c r="AC1928">
        <v>-0.34</v>
      </c>
      <c r="AD1928" t="s">
        <v>48</v>
      </c>
      <c r="AE1928" t="s">
        <v>48</v>
      </c>
      <c r="AF1928" t="s">
        <v>48</v>
      </c>
    </row>
    <row r="1929" spans="1:32" hidden="1" outlineLevel="1" x14ac:dyDescent="0.2">
      <c r="A1929" t="s">
        <v>18126</v>
      </c>
      <c r="B1929" t="s">
        <v>18127</v>
      </c>
      <c r="C1929" t="s">
        <v>18128</v>
      </c>
      <c r="J1929" t="s">
        <v>18129</v>
      </c>
      <c r="K1929" t="s">
        <v>1197</v>
      </c>
      <c r="L1929" t="s">
        <v>1233</v>
      </c>
      <c r="M1929">
        <v>5</v>
      </c>
      <c r="P1929" s="2" t="s">
        <v>18130</v>
      </c>
      <c r="Q1929" t="s">
        <v>47</v>
      </c>
      <c r="S1929">
        <v>0.20839658</v>
      </c>
      <c r="T1929">
        <v>4.8446655000000003E-3</v>
      </c>
      <c r="U1929">
        <v>6.7464179999999999E-2</v>
      </c>
      <c r="V1929">
        <v>8.7314950000000006E-3</v>
      </c>
      <c r="W1929">
        <v>0.13064787</v>
      </c>
      <c r="X1929">
        <v>8.5569740000000002E-3</v>
      </c>
      <c r="Y1929">
        <v>0.16666666666666671</v>
      </c>
      <c r="Z1929">
        <v>0.14099999999999999</v>
      </c>
      <c r="AA1929">
        <v>6.3E-2</v>
      </c>
      <c r="AB1929">
        <v>0.79700000000000004</v>
      </c>
      <c r="AC1929">
        <v>0.95889999999999997</v>
      </c>
      <c r="AD1929" t="s">
        <v>48</v>
      </c>
      <c r="AE1929" t="s">
        <v>48</v>
      </c>
      <c r="AF1929" t="s">
        <v>48</v>
      </c>
    </row>
    <row r="1930" spans="1:32" hidden="1" outlineLevel="1" x14ac:dyDescent="0.2">
      <c r="A1930" t="s">
        <v>18131</v>
      </c>
      <c r="B1930" t="s">
        <v>18132</v>
      </c>
      <c r="C1930" t="s">
        <v>18133</v>
      </c>
      <c r="J1930" t="s">
        <v>18134</v>
      </c>
      <c r="K1930" t="s">
        <v>1197</v>
      </c>
      <c r="L1930" t="s">
        <v>1233</v>
      </c>
      <c r="M1930">
        <v>5</v>
      </c>
      <c r="P1930" s="2" t="s">
        <v>18135</v>
      </c>
      <c r="Q1930" t="s">
        <v>47</v>
      </c>
      <c r="S1930">
        <v>0.1104733</v>
      </c>
      <c r="T1930">
        <v>3.3378599999999998E-3</v>
      </c>
      <c r="U1930">
        <v>4.5920610000000001E-2</v>
      </c>
      <c r="V1930">
        <v>8.139528E-3</v>
      </c>
      <c r="W1930">
        <v>3.6435257999999998E-2</v>
      </c>
      <c r="X1930">
        <v>1.04988385E-2</v>
      </c>
      <c r="Y1930">
        <v>6.0606060606060693E-3</v>
      </c>
      <c r="Z1930">
        <v>6.3E-2</v>
      </c>
      <c r="AA1930">
        <v>0.11</v>
      </c>
      <c r="AB1930">
        <v>0.82599999999999996</v>
      </c>
      <c r="AC1930">
        <v>-0.77680000000000005</v>
      </c>
      <c r="AD1930" t="s">
        <v>48</v>
      </c>
      <c r="AE1930" t="s">
        <v>48</v>
      </c>
      <c r="AF1930" t="s">
        <v>48</v>
      </c>
    </row>
    <row r="1931" spans="1:32" hidden="1" outlineLevel="1" x14ac:dyDescent="0.2">
      <c r="A1931" t="s">
        <v>18136</v>
      </c>
      <c r="B1931" t="s">
        <v>18137</v>
      </c>
      <c r="C1931" t="s">
        <v>18138</v>
      </c>
      <c r="J1931" t="s">
        <v>18139</v>
      </c>
      <c r="K1931" t="s">
        <v>1197</v>
      </c>
      <c r="L1931" t="s">
        <v>1233</v>
      </c>
      <c r="M1931">
        <v>5</v>
      </c>
      <c r="P1931" s="2" t="s">
        <v>18140</v>
      </c>
      <c r="Q1931" t="s">
        <v>10150</v>
      </c>
      <c r="S1931">
        <v>0.47119883000000001</v>
      </c>
      <c r="T1931">
        <v>2.4584959999999999E-2</v>
      </c>
      <c r="U1931">
        <v>0.46460026999999998</v>
      </c>
      <c r="V1931">
        <v>0.105256535</v>
      </c>
      <c r="W1931">
        <v>0.44802537999999997</v>
      </c>
      <c r="X1931">
        <v>3.0969119E-2</v>
      </c>
      <c r="Y1931">
        <v>1.296296296296297E-2</v>
      </c>
      <c r="Z1931">
        <v>8.5000000000000006E-2</v>
      </c>
      <c r="AA1931">
        <v>0.10199999999999999</v>
      </c>
      <c r="AB1931">
        <v>0.81399999999999995</v>
      </c>
      <c r="AC1931">
        <v>-0.629</v>
      </c>
      <c r="AD1931" t="s">
        <v>48</v>
      </c>
      <c r="AE1931" t="s">
        <v>48</v>
      </c>
      <c r="AF1931" t="s">
        <v>48</v>
      </c>
    </row>
    <row r="1932" spans="1:32" hidden="1" outlineLevel="1" x14ac:dyDescent="0.2">
      <c r="A1932" t="s">
        <v>18141</v>
      </c>
      <c r="B1932" t="s">
        <v>18142</v>
      </c>
      <c r="C1932" t="s">
        <v>15336</v>
      </c>
      <c r="J1932" t="s">
        <v>18143</v>
      </c>
      <c r="K1932" t="s">
        <v>1197</v>
      </c>
      <c r="L1932" t="s">
        <v>1233</v>
      </c>
      <c r="M1932">
        <v>14</v>
      </c>
      <c r="P1932" s="2" t="s">
        <v>18144</v>
      </c>
      <c r="Q1932" t="s">
        <v>47</v>
      </c>
      <c r="S1932">
        <v>0.42568781999999999</v>
      </c>
      <c r="T1932">
        <v>2.3076923999999999E-2</v>
      </c>
      <c r="U1932">
        <v>0.22622967999999999</v>
      </c>
      <c r="V1932">
        <v>3.6363060000000003E-2</v>
      </c>
      <c r="W1932">
        <v>0.24928533999999999</v>
      </c>
      <c r="X1932">
        <v>0.38897105999999998</v>
      </c>
      <c r="Y1932">
        <v>0</v>
      </c>
      <c r="Z1932">
        <v>0.35199999999999998</v>
      </c>
      <c r="AA1932">
        <v>0.16400000000000001</v>
      </c>
      <c r="AB1932">
        <v>0.48499999999999999</v>
      </c>
      <c r="AC1932">
        <v>0.47670000000000001</v>
      </c>
      <c r="AD1932" t="s">
        <v>48</v>
      </c>
      <c r="AE1932" t="s">
        <v>48</v>
      </c>
      <c r="AF1932" t="s">
        <v>48</v>
      </c>
    </row>
    <row r="1933" spans="1:32" hidden="1" outlineLevel="1" x14ac:dyDescent="0.2">
      <c r="A1933" t="s">
        <v>18145</v>
      </c>
      <c r="B1933" t="s">
        <v>18146</v>
      </c>
      <c r="C1933" t="s">
        <v>18147</v>
      </c>
      <c r="J1933" t="s">
        <v>18148</v>
      </c>
      <c r="K1933" t="s">
        <v>1197</v>
      </c>
      <c r="L1933" t="s">
        <v>1233</v>
      </c>
      <c r="M1933">
        <v>10</v>
      </c>
      <c r="P1933" s="2" t="s">
        <v>18149</v>
      </c>
      <c r="Q1933" t="s">
        <v>47</v>
      </c>
      <c r="S1933">
        <v>0.16765248999999999</v>
      </c>
      <c r="T1933">
        <v>2.9754639000000001E-3</v>
      </c>
      <c r="U1933">
        <v>3.1391226000000001E-2</v>
      </c>
      <c r="V1933">
        <v>1.1617327E-2</v>
      </c>
      <c r="W1933">
        <v>6.4598390000000006E-2</v>
      </c>
      <c r="X1933">
        <v>1.3217448999999999E-2</v>
      </c>
      <c r="Y1933">
        <v>7.0476190476190512E-2</v>
      </c>
      <c r="Z1933">
        <v>3.5000000000000003E-2</v>
      </c>
      <c r="AA1933">
        <v>0.15</v>
      </c>
      <c r="AB1933">
        <v>0.81499999999999995</v>
      </c>
      <c r="AC1933">
        <v>-0.68440000000000001</v>
      </c>
      <c r="AD1933" t="s">
        <v>48</v>
      </c>
      <c r="AE1933" t="s">
        <v>48</v>
      </c>
      <c r="AF1933" t="s">
        <v>48</v>
      </c>
    </row>
    <row r="1934" spans="1:32" hidden="1" outlineLevel="1" x14ac:dyDescent="0.2">
      <c r="A1934" t="s">
        <v>18150</v>
      </c>
      <c r="B1934" t="s">
        <v>18151</v>
      </c>
      <c r="C1934" t="s">
        <v>18152</v>
      </c>
      <c r="J1934" t="s">
        <v>18153</v>
      </c>
      <c r="K1934" t="s">
        <v>1197</v>
      </c>
      <c r="L1934" t="s">
        <v>1233</v>
      </c>
      <c r="M1934">
        <v>9</v>
      </c>
      <c r="P1934" s="2" t="s">
        <v>18154</v>
      </c>
      <c r="Q1934" t="s">
        <v>47</v>
      </c>
      <c r="S1934">
        <v>0.49139654999999999</v>
      </c>
      <c r="T1934">
        <v>2.3076923999999999E-2</v>
      </c>
      <c r="U1934">
        <v>0.45028754999999998</v>
      </c>
      <c r="V1934">
        <v>3.0433473999999999E-2</v>
      </c>
      <c r="W1934">
        <v>0.5072643</v>
      </c>
      <c r="X1934">
        <v>1.0110466E-2</v>
      </c>
      <c r="Y1934">
        <v>6.4930555555555575E-2</v>
      </c>
      <c r="Z1934">
        <v>0.16</v>
      </c>
      <c r="AA1934">
        <v>0.14699999999999999</v>
      </c>
      <c r="AB1934">
        <v>0.69399999999999995</v>
      </c>
      <c r="AC1934">
        <v>-5.16E-2</v>
      </c>
      <c r="AD1934" t="s">
        <v>48</v>
      </c>
      <c r="AE1934" t="s">
        <v>48</v>
      </c>
      <c r="AF1934" t="s">
        <v>48</v>
      </c>
    </row>
    <row r="1935" spans="1:32" hidden="1" outlineLevel="1" x14ac:dyDescent="0.2">
      <c r="A1935" t="s">
        <v>18155</v>
      </c>
      <c r="B1935" t="s">
        <v>18156</v>
      </c>
      <c r="C1935" t="s">
        <v>18157</v>
      </c>
      <c r="J1935" t="s">
        <v>18158</v>
      </c>
      <c r="K1935" t="s">
        <v>1197</v>
      </c>
      <c r="L1935" t="s">
        <v>1233</v>
      </c>
      <c r="M1935">
        <v>7</v>
      </c>
      <c r="P1935" s="2" t="s">
        <v>18159</v>
      </c>
      <c r="Q1935" t="s">
        <v>47</v>
      </c>
      <c r="S1935">
        <v>0.92489949999999999</v>
      </c>
      <c r="T1935">
        <v>0.35368224999999998</v>
      </c>
      <c r="U1935">
        <v>0.82555579999999995</v>
      </c>
      <c r="V1935">
        <v>0.10293542</v>
      </c>
      <c r="W1935">
        <v>0.85022310000000001</v>
      </c>
      <c r="X1935">
        <v>1.1974656E-2</v>
      </c>
      <c r="Y1935">
        <v>0</v>
      </c>
      <c r="Z1935">
        <v>0</v>
      </c>
      <c r="AA1935">
        <v>0</v>
      </c>
      <c r="AB1935">
        <v>1</v>
      </c>
      <c r="AC1935">
        <v>0</v>
      </c>
      <c r="AD1935" t="s">
        <v>48</v>
      </c>
      <c r="AE1935" t="s">
        <v>48</v>
      </c>
      <c r="AF1935" t="s">
        <v>48</v>
      </c>
    </row>
    <row r="1936" spans="1:32" hidden="1" outlineLevel="1" x14ac:dyDescent="0.2">
      <c r="A1936" t="s">
        <v>18160</v>
      </c>
      <c r="B1936" t="s">
        <v>18161</v>
      </c>
      <c r="C1936" t="s">
        <v>14504</v>
      </c>
      <c r="J1936" t="s">
        <v>18162</v>
      </c>
      <c r="K1936" t="s">
        <v>1197</v>
      </c>
      <c r="L1936" t="s">
        <v>1233</v>
      </c>
      <c r="M1936">
        <v>9</v>
      </c>
      <c r="P1936" s="2" t="s">
        <v>18163</v>
      </c>
      <c r="Q1936" t="s">
        <v>47</v>
      </c>
      <c r="S1936">
        <v>0.85333382999999996</v>
      </c>
      <c r="T1936">
        <v>0.30192792000000002</v>
      </c>
      <c r="U1936">
        <v>0.54192600000000002</v>
      </c>
      <c r="V1936">
        <v>0.10221587</v>
      </c>
      <c r="W1936">
        <v>0.80282399999999998</v>
      </c>
      <c r="X1936">
        <v>1.5084139999999999E-2</v>
      </c>
      <c r="Y1936" t="s">
        <v>48</v>
      </c>
      <c r="Z1936" t="s">
        <v>48</v>
      </c>
      <c r="AA1936" t="s">
        <v>48</v>
      </c>
      <c r="AB1936" t="s">
        <v>48</v>
      </c>
      <c r="AC1936" t="s">
        <v>48</v>
      </c>
      <c r="AD1936" t="s">
        <v>48</v>
      </c>
      <c r="AE1936" t="s">
        <v>48</v>
      </c>
      <c r="AF1936" t="s">
        <v>48</v>
      </c>
    </row>
    <row r="1937" spans="1:32" hidden="1" outlineLevel="1" x14ac:dyDescent="0.2">
      <c r="A1937" t="s">
        <v>18164</v>
      </c>
      <c r="B1937" t="s">
        <v>18165</v>
      </c>
      <c r="C1937" t="s">
        <v>18166</v>
      </c>
      <c r="J1937" t="s">
        <v>18167</v>
      </c>
      <c r="K1937" t="s">
        <v>1197</v>
      </c>
      <c r="L1937" t="s">
        <v>1233</v>
      </c>
      <c r="M1937">
        <v>11</v>
      </c>
      <c r="P1937" s="2" t="s">
        <v>18168</v>
      </c>
      <c r="Q1937" t="s">
        <v>47</v>
      </c>
      <c r="S1937">
        <v>0.84602730000000004</v>
      </c>
      <c r="T1937">
        <v>0.2281948</v>
      </c>
      <c r="U1937">
        <v>0.79449325999999998</v>
      </c>
      <c r="V1937">
        <v>5.0443887999999999E-2</v>
      </c>
      <c r="W1937">
        <v>0.61794596999999996</v>
      </c>
      <c r="X1937">
        <v>9.7738765000000005E-3</v>
      </c>
      <c r="Y1937">
        <v>0</v>
      </c>
      <c r="Z1937">
        <v>0.129</v>
      </c>
      <c r="AA1937">
        <v>0.214</v>
      </c>
      <c r="AB1937">
        <v>0.65700000000000003</v>
      </c>
      <c r="AC1937">
        <v>-0.61870000000000003</v>
      </c>
      <c r="AD1937" t="s">
        <v>48</v>
      </c>
      <c r="AE1937" t="s">
        <v>48</v>
      </c>
      <c r="AF1937" t="s">
        <v>48</v>
      </c>
    </row>
    <row r="1938" spans="1:32" hidden="1" outlineLevel="1" x14ac:dyDescent="0.2">
      <c r="A1938" t="s">
        <v>18169</v>
      </c>
      <c r="B1938" t="s">
        <v>18170</v>
      </c>
      <c r="C1938" t="s">
        <v>18171</v>
      </c>
      <c r="J1938" t="s">
        <v>18172</v>
      </c>
      <c r="K1938" t="s">
        <v>1197</v>
      </c>
      <c r="L1938" t="s">
        <v>1233</v>
      </c>
      <c r="M1938">
        <v>7</v>
      </c>
      <c r="P1938" s="2" t="s">
        <v>18173</v>
      </c>
      <c r="Q1938" t="s">
        <v>10060</v>
      </c>
      <c r="S1938">
        <v>1.6964182000000001E-2</v>
      </c>
      <c r="T1938">
        <v>7.1048737000000003E-4</v>
      </c>
      <c r="U1938">
        <v>1.1133623E-2</v>
      </c>
      <c r="V1938">
        <v>2.4603575E-3</v>
      </c>
      <c r="W1938">
        <v>9.2608870000000006E-3</v>
      </c>
      <c r="X1938">
        <v>6.5050706999999998E-3</v>
      </c>
      <c r="Y1938">
        <v>0</v>
      </c>
      <c r="Z1938">
        <v>0.193</v>
      </c>
      <c r="AA1938">
        <v>0</v>
      </c>
      <c r="AB1938">
        <v>0.80700000000000005</v>
      </c>
      <c r="AC1938">
        <v>0.47670000000000001</v>
      </c>
      <c r="AD1938" t="s">
        <v>48</v>
      </c>
      <c r="AE1938" t="s">
        <v>48</v>
      </c>
      <c r="AF1938" t="s">
        <v>48</v>
      </c>
    </row>
    <row r="1939" spans="1:32" hidden="1" outlineLevel="1" x14ac:dyDescent="0.2">
      <c r="A1939" t="s">
        <v>18174</v>
      </c>
      <c r="B1939" t="s">
        <v>15148</v>
      </c>
      <c r="C1939" t="s">
        <v>18175</v>
      </c>
      <c r="J1939" t="s">
        <v>18176</v>
      </c>
      <c r="K1939" t="s">
        <v>1197</v>
      </c>
      <c r="L1939" t="s">
        <v>1233</v>
      </c>
      <c r="M1939">
        <v>4</v>
      </c>
      <c r="P1939" s="2" t="s">
        <v>18177</v>
      </c>
      <c r="Q1939" t="s">
        <v>10060</v>
      </c>
      <c r="S1939">
        <v>0.32505149999999999</v>
      </c>
      <c r="T1939">
        <v>4.8446655000000003E-3</v>
      </c>
      <c r="U1939">
        <v>3.6902369999999997E-2</v>
      </c>
      <c r="V1939">
        <v>9.7674349999999997E-3</v>
      </c>
      <c r="W1939">
        <v>0.34101152000000001</v>
      </c>
      <c r="X1939">
        <v>7.3012349999999997E-3</v>
      </c>
      <c r="Y1939">
        <v>5.000000000000001E-2</v>
      </c>
      <c r="Z1939">
        <v>0.247</v>
      </c>
      <c r="AA1939">
        <v>4.9000000000000002E-2</v>
      </c>
      <c r="AB1939">
        <v>0.70299999999999996</v>
      </c>
      <c r="AC1939">
        <v>0.76500000000000001</v>
      </c>
      <c r="AD1939" t="s">
        <v>48</v>
      </c>
      <c r="AE1939" t="s">
        <v>48</v>
      </c>
      <c r="AF1939" t="s">
        <v>48</v>
      </c>
    </row>
    <row r="1940" spans="1:32" hidden="1" outlineLevel="1" x14ac:dyDescent="0.2">
      <c r="A1940" t="s">
        <v>18178</v>
      </c>
      <c r="B1940" t="s">
        <v>18179</v>
      </c>
      <c r="C1940" t="s">
        <v>18180</v>
      </c>
      <c r="J1940" t="s">
        <v>18181</v>
      </c>
      <c r="K1940" t="s">
        <v>1197</v>
      </c>
      <c r="L1940" t="s">
        <v>1233</v>
      </c>
      <c r="M1940">
        <v>4</v>
      </c>
      <c r="P1940" s="2" t="s">
        <v>18182</v>
      </c>
      <c r="Q1940" t="s">
        <v>47</v>
      </c>
      <c r="S1940">
        <v>6.8962869999999996E-2</v>
      </c>
      <c r="T1940">
        <v>1.5544891000000001E-3</v>
      </c>
      <c r="U1940">
        <v>2.2286615999999999E-2</v>
      </c>
      <c r="V1940">
        <v>4.2917514E-3</v>
      </c>
      <c r="W1940">
        <v>2.4382201999999999E-2</v>
      </c>
      <c r="X1940">
        <v>6.9646452999999999E-3</v>
      </c>
      <c r="Y1940">
        <v>-0.33333333333333331</v>
      </c>
      <c r="Z1940">
        <v>0</v>
      </c>
      <c r="AA1940">
        <v>0.38100000000000001</v>
      </c>
      <c r="AB1940">
        <v>0.61899999999999999</v>
      </c>
      <c r="AC1940">
        <v>-0.51060000000000005</v>
      </c>
      <c r="AD1940" t="s">
        <v>48</v>
      </c>
      <c r="AE1940" t="s">
        <v>48</v>
      </c>
      <c r="AF1940" t="s">
        <v>48</v>
      </c>
    </row>
    <row r="1941" spans="1:32" hidden="1" outlineLevel="1" x14ac:dyDescent="0.2">
      <c r="A1941" t="s">
        <v>18183</v>
      </c>
      <c r="B1941" t="s">
        <v>18184</v>
      </c>
      <c r="C1941" t="s">
        <v>18185</v>
      </c>
      <c r="J1941" t="s">
        <v>18186</v>
      </c>
      <c r="K1941" t="s">
        <v>1197</v>
      </c>
      <c r="L1941" t="s">
        <v>1233</v>
      </c>
      <c r="M1941">
        <v>5</v>
      </c>
      <c r="P1941" s="2" t="s">
        <v>18187</v>
      </c>
      <c r="Q1941" t="s">
        <v>47</v>
      </c>
      <c r="S1941">
        <v>0.77610809999999997</v>
      </c>
      <c r="T1941">
        <v>0.35368224999999998</v>
      </c>
      <c r="U1941">
        <v>0.59166485000000002</v>
      </c>
      <c r="V1941">
        <v>0.13377325000000001</v>
      </c>
      <c r="W1941">
        <v>0.63083920000000004</v>
      </c>
      <c r="X1941">
        <v>3.5803676E-2</v>
      </c>
      <c r="Y1941">
        <v>-9.9999999999999992E-2</v>
      </c>
      <c r="Z1941">
        <v>8.6999999999999994E-2</v>
      </c>
      <c r="AA1941">
        <v>8.3000000000000004E-2</v>
      </c>
      <c r="AB1941">
        <v>0.83</v>
      </c>
      <c r="AC1941">
        <v>5.8299999999999998E-2</v>
      </c>
      <c r="AD1941" t="s">
        <v>48</v>
      </c>
      <c r="AE1941" t="s">
        <v>48</v>
      </c>
      <c r="AF1941" t="s">
        <v>48</v>
      </c>
    </row>
    <row r="1942" spans="1:32" hidden="1" outlineLevel="1" x14ac:dyDescent="0.2">
      <c r="A1942" t="s">
        <v>18188</v>
      </c>
      <c r="B1942" t="s">
        <v>18189</v>
      </c>
      <c r="C1942" t="s">
        <v>18190</v>
      </c>
      <c r="J1942" t="s">
        <v>18191</v>
      </c>
      <c r="K1942" t="s">
        <v>1197</v>
      </c>
      <c r="L1942" t="s">
        <v>1233</v>
      </c>
      <c r="M1942">
        <v>4</v>
      </c>
      <c r="P1942" s="2" t="s">
        <v>18192</v>
      </c>
      <c r="Q1942" t="s">
        <v>47</v>
      </c>
      <c r="S1942">
        <v>0.17545098000000001</v>
      </c>
      <c r="T1942">
        <v>2.5367736999999998E-3</v>
      </c>
      <c r="U1942">
        <v>1.6342908E-2</v>
      </c>
      <c r="V1942">
        <v>6.2156399999999997E-3</v>
      </c>
      <c r="W1942">
        <v>9.7093194999999993E-2</v>
      </c>
      <c r="X1942">
        <v>8.7123229999999992E-3</v>
      </c>
      <c r="Y1942">
        <v>0</v>
      </c>
      <c r="Z1942">
        <v>0.16200000000000001</v>
      </c>
      <c r="AA1942">
        <v>0</v>
      </c>
      <c r="AB1942">
        <v>0.83799999999999997</v>
      </c>
      <c r="AC1942">
        <v>0.44040000000000001</v>
      </c>
      <c r="AD1942" t="s">
        <v>48</v>
      </c>
      <c r="AE1942" t="s">
        <v>48</v>
      </c>
      <c r="AF1942" t="s">
        <v>48</v>
      </c>
    </row>
    <row r="1943" spans="1:32" hidden="1" outlineLevel="1" x14ac:dyDescent="0.2">
      <c r="A1943" t="s">
        <v>18193</v>
      </c>
      <c r="B1943" t="s">
        <v>17320</v>
      </c>
      <c r="C1943" t="s">
        <v>18194</v>
      </c>
      <c r="J1943" t="s">
        <v>18195</v>
      </c>
      <c r="K1943" t="s">
        <v>1197</v>
      </c>
      <c r="L1943" t="s">
        <v>1233</v>
      </c>
      <c r="M1943">
        <v>3</v>
      </c>
      <c r="P1943" s="2" t="s">
        <v>18196</v>
      </c>
      <c r="Q1943" t="s">
        <v>47</v>
      </c>
      <c r="S1943">
        <v>0.89882379999999995</v>
      </c>
      <c r="T1943">
        <v>0.45895406999999999</v>
      </c>
      <c r="U1943">
        <v>0.89909165999999996</v>
      </c>
      <c r="V1943">
        <v>5.4309200000000002E-2</v>
      </c>
      <c r="W1943">
        <v>0.48627715999999999</v>
      </c>
      <c r="X1943">
        <v>5.6563693999999998E-2</v>
      </c>
      <c r="Y1943">
        <v>-0.4</v>
      </c>
      <c r="Z1943">
        <v>0</v>
      </c>
      <c r="AA1943">
        <v>0.38300000000000001</v>
      </c>
      <c r="AB1943">
        <v>0.61699999999999999</v>
      </c>
      <c r="AC1943">
        <v>-0.93559999999999999</v>
      </c>
      <c r="AD1943" t="s">
        <v>48</v>
      </c>
      <c r="AE1943" t="s">
        <v>48</v>
      </c>
      <c r="AF1943" t="s">
        <v>48</v>
      </c>
    </row>
    <row r="1944" spans="1:32" hidden="1" outlineLevel="1" x14ac:dyDescent="0.2">
      <c r="A1944" t="s">
        <v>18197</v>
      </c>
      <c r="B1944" t="s">
        <v>18198</v>
      </c>
      <c r="C1944" t="s">
        <v>16783</v>
      </c>
      <c r="J1944" t="s">
        <v>18199</v>
      </c>
      <c r="K1944" t="s">
        <v>1197</v>
      </c>
      <c r="L1944" t="s">
        <v>1233</v>
      </c>
      <c r="M1944">
        <v>4</v>
      </c>
      <c r="P1944" s="2" t="s">
        <v>18200</v>
      </c>
      <c r="Q1944" t="s">
        <v>10132</v>
      </c>
      <c r="S1944">
        <v>0.24282593</v>
      </c>
      <c r="T1944">
        <v>3.3569336000000001E-3</v>
      </c>
      <c r="U1944">
        <v>2.7410502E-2</v>
      </c>
      <c r="V1944">
        <v>7.1405866000000002E-3</v>
      </c>
      <c r="W1944">
        <v>0.14150882000000001</v>
      </c>
      <c r="X1944">
        <v>7.2882893000000004E-3</v>
      </c>
      <c r="Y1944">
        <v>0</v>
      </c>
      <c r="Z1944">
        <v>0</v>
      </c>
      <c r="AA1944">
        <v>0.252</v>
      </c>
      <c r="AB1944">
        <v>0.748</v>
      </c>
      <c r="AC1944">
        <v>-0.65969999999999995</v>
      </c>
      <c r="AD1944" t="s">
        <v>48</v>
      </c>
      <c r="AE1944" t="s">
        <v>48</v>
      </c>
      <c r="AF1944" t="s">
        <v>48</v>
      </c>
    </row>
    <row r="1945" spans="1:32" hidden="1" outlineLevel="1" x14ac:dyDescent="0.2">
      <c r="A1945" t="s">
        <v>18201</v>
      </c>
      <c r="B1945" t="s">
        <v>18202</v>
      </c>
      <c r="C1945" t="s">
        <v>18203</v>
      </c>
      <c r="J1945" t="s">
        <v>18204</v>
      </c>
      <c r="K1945" t="s">
        <v>1197</v>
      </c>
      <c r="L1945" t="s">
        <v>1233</v>
      </c>
      <c r="M1945">
        <v>4</v>
      </c>
      <c r="P1945" s="2" t="s">
        <v>18205</v>
      </c>
      <c r="Q1945" t="s">
        <v>47</v>
      </c>
      <c r="S1945">
        <v>0.23595669999999999</v>
      </c>
      <c r="T1945">
        <v>8.2397459999999992E-3</v>
      </c>
      <c r="U1945">
        <v>0.10023434000000001</v>
      </c>
      <c r="V1945">
        <v>2.6007012999999999E-2</v>
      </c>
      <c r="W1945">
        <v>0.1378885</v>
      </c>
      <c r="X1945">
        <v>1.0291707000000001E-2</v>
      </c>
      <c r="Y1945">
        <v>-0.1288461538461538</v>
      </c>
      <c r="Z1945">
        <v>0.05</v>
      </c>
      <c r="AA1945">
        <v>0.14699999999999999</v>
      </c>
      <c r="AB1945">
        <v>0.80300000000000005</v>
      </c>
      <c r="AC1945">
        <v>-0.95109999999999995</v>
      </c>
      <c r="AD1945" t="s">
        <v>48</v>
      </c>
      <c r="AE1945" t="s">
        <v>48</v>
      </c>
      <c r="AF1945" t="s">
        <v>48</v>
      </c>
    </row>
    <row r="1946" spans="1:32" hidden="1" outlineLevel="1" x14ac:dyDescent="0.2">
      <c r="A1946" t="s">
        <v>18206</v>
      </c>
      <c r="B1946" t="s">
        <v>18207</v>
      </c>
      <c r="C1946" t="s">
        <v>18208</v>
      </c>
      <c r="J1946" t="s">
        <v>18209</v>
      </c>
      <c r="K1946" t="s">
        <v>1197</v>
      </c>
      <c r="L1946" t="s">
        <v>1233</v>
      </c>
      <c r="M1946">
        <v>8</v>
      </c>
      <c r="P1946" s="2" t="s">
        <v>18210</v>
      </c>
      <c r="Q1946" t="s">
        <v>10132</v>
      </c>
      <c r="S1946">
        <v>0.11388342999999999</v>
      </c>
      <c r="T1946">
        <v>1.5068054000000001E-3</v>
      </c>
      <c r="U1946">
        <v>1.9007329E-2</v>
      </c>
      <c r="V1946">
        <v>3.6257899999999998E-3</v>
      </c>
      <c r="W1946">
        <v>6.1276767000000003E-2</v>
      </c>
      <c r="X1946">
        <v>7.1329399999999999E-3</v>
      </c>
      <c r="Y1946">
        <v>-4.9999999999999989E-2</v>
      </c>
      <c r="Z1946">
        <v>0</v>
      </c>
      <c r="AA1946">
        <v>0.251</v>
      </c>
      <c r="AB1946">
        <v>0.749</v>
      </c>
      <c r="AC1946">
        <v>-0.57089999999999996</v>
      </c>
      <c r="AD1946" t="s">
        <v>48</v>
      </c>
      <c r="AE1946" t="s">
        <v>48</v>
      </c>
      <c r="AF1946" t="s">
        <v>48</v>
      </c>
    </row>
    <row r="1947" spans="1:32" hidden="1" outlineLevel="1" x14ac:dyDescent="0.2">
      <c r="A1947" t="s">
        <v>18211</v>
      </c>
      <c r="B1947" t="s">
        <v>18212</v>
      </c>
      <c r="C1947" t="s">
        <v>18213</v>
      </c>
      <c r="J1947" t="s">
        <v>18214</v>
      </c>
      <c r="K1947" t="s">
        <v>1197</v>
      </c>
      <c r="L1947" t="s">
        <v>1233</v>
      </c>
      <c r="M1947">
        <v>8</v>
      </c>
      <c r="P1947" s="2" t="s">
        <v>18215</v>
      </c>
      <c r="Q1947" t="s">
        <v>47</v>
      </c>
      <c r="S1947">
        <v>0.17111847999999999</v>
      </c>
      <c r="T1947">
        <v>4.1198729999999996E-3</v>
      </c>
      <c r="U1947">
        <v>4.8676179999999999E-2</v>
      </c>
      <c r="V1947">
        <v>7.3995716E-3</v>
      </c>
      <c r="W1947">
        <v>6.3374630000000001E-2</v>
      </c>
      <c r="X1947">
        <v>1.1430934E-2</v>
      </c>
      <c r="Y1947">
        <v>0.25</v>
      </c>
      <c r="Z1947">
        <v>0.106</v>
      </c>
      <c r="AA1947">
        <v>5.2999999999999999E-2</v>
      </c>
      <c r="AB1947">
        <v>0.84</v>
      </c>
      <c r="AC1947">
        <v>0.44040000000000001</v>
      </c>
      <c r="AD1947" t="s">
        <v>48</v>
      </c>
      <c r="AE1947" t="s">
        <v>48</v>
      </c>
      <c r="AF1947" t="s">
        <v>48</v>
      </c>
    </row>
    <row r="1948" spans="1:32" hidden="1" outlineLevel="1" x14ac:dyDescent="0.2">
      <c r="A1948" t="s">
        <v>18216</v>
      </c>
      <c r="B1948" t="s">
        <v>18217</v>
      </c>
      <c r="C1948" t="s">
        <v>18218</v>
      </c>
      <c r="J1948" t="s">
        <v>18219</v>
      </c>
      <c r="K1948" t="s">
        <v>1197</v>
      </c>
      <c r="L1948" t="s">
        <v>1233</v>
      </c>
      <c r="M1948">
        <v>9</v>
      </c>
      <c r="P1948" s="2" t="s">
        <v>18220</v>
      </c>
      <c r="Q1948" t="s">
        <v>18221</v>
      </c>
      <c r="S1948">
        <v>0.39441586000000001</v>
      </c>
      <c r="T1948">
        <v>2.0257099000000001E-2</v>
      </c>
      <c r="U1948">
        <v>0.41134130000000002</v>
      </c>
      <c r="V1948">
        <v>1.6259583000000001E-2</v>
      </c>
      <c r="W1948">
        <v>0.24630152999999999</v>
      </c>
      <c r="X1948">
        <v>9.6444180000000001E-3</v>
      </c>
      <c r="Y1948">
        <v>-0.28749999999999998</v>
      </c>
      <c r="Z1948">
        <v>5.6000000000000001E-2</v>
      </c>
      <c r="AA1948">
        <v>0.222</v>
      </c>
      <c r="AB1948">
        <v>0.72199999999999998</v>
      </c>
      <c r="AC1948">
        <v>-0.9335</v>
      </c>
      <c r="AD1948" t="s">
        <v>48</v>
      </c>
      <c r="AE1948" t="s">
        <v>48</v>
      </c>
      <c r="AF1948" t="s">
        <v>48</v>
      </c>
    </row>
    <row r="1949" spans="1:32" hidden="1" outlineLevel="1" x14ac:dyDescent="0.2">
      <c r="A1949" t="s">
        <v>18222</v>
      </c>
      <c r="B1949" t="s">
        <v>18223</v>
      </c>
      <c r="C1949" t="s">
        <v>18224</v>
      </c>
      <c r="J1949" t="s">
        <v>18225</v>
      </c>
      <c r="K1949" t="s">
        <v>1197</v>
      </c>
      <c r="L1949" t="s">
        <v>1233</v>
      </c>
      <c r="M1949">
        <v>10</v>
      </c>
      <c r="P1949" s="2" t="s">
        <v>18226</v>
      </c>
      <c r="Q1949" t="s">
        <v>47</v>
      </c>
      <c r="Y1949" t="s">
        <v>48</v>
      </c>
      <c r="Z1949" t="s">
        <v>48</v>
      </c>
      <c r="AA1949" t="s">
        <v>48</v>
      </c>
      <c r="AB1949" t="s">
        <v>48</v>
      </c>
      <c r="AC1949" t="s">
        <v>48</v>
      </c>
      <c r="AD1949" t="s">
        <v>48</v>
      </c>
      <c r="AE1949" t="s">
        <v>48</v>
      </c>
      <c r="AF1949" t="s">
        <v>48</v>
      </c>
    </row>
    <row r="1950" spans="1:32" hidden="1" outlineLevel="1" x14ac:dyDescent="0.2">
      <c r="A1950" t="s">
        <v>18227</v>
      </c>
      <c r="B1950" t="s">
        <v>18228</v>
      </c>
      <c r="C1950" t="s">
        <v>14927</v>
      </c>
      <c r="J1950" t="s">
        <v>18229</v>
      </c>
      <c r="K1950" t="s">
        <v>1197</v>
      </c>
      <c r="L1950" t="s">
        <v>1233</v>
      </c>
      <c r="M1950">
        <v>6</v>
      </c>
      <c r="P1950" s="2" t="s">
        <v>18230</v>
      </c>
      <c r="Q1950" t="s">
        <v>47</v>
      </c>
      <c r="S1950">
        <v>3.2156147000000003E-2</v>
      </c>
      <c r="T1950">
        <v>1.0204315E-3</v>
      </c>
      <c r="U1950">
        <v>1.2380436E-2</v>
      </c>
      <c r="V1950">
        <v>4.5692353000000002E-3</v>
      </c>
      <c r="W1950">
        <v>1.2680907999999999E-2</v>
      </c>
      <c r="X1950">
        <v>7.1847233999999998E-3</v>
      </c>
      <c r="Y1950">
        <v>0.10357142857142861</v>
      </c>
      <c r="Z1950">
        <v>3.9E-2</v>
      </c>
      <c r="AA1950">
        <v>0</v>
      </c>
      <c r="AB1950">
        <v>0.96099999999999997</v>
      </c>
      <c r="AC1950">
        <v>7.7200000000000005E-2</v>
      </c>
      <c r="AD1950" t="s">
        <v>48</v>
      </c>
      <c r="AE1950" t="s">
        <v>48</v>
      </c>
      <c r="AF1950" t="s">
        <v>48</v>
      </c>
    </row>
    <row r="1951" spans="1:32" hidden="1" outlineLevel="1" x14ac:dyDescent="0.2">
      <c r="A1951" t="s">
        <v>18231</v>
      </c>
      <c r="B1951" t="s">
        <v>18232</v>
      </c>
      <c r="C1951" t="s">
        <v>18233</v>
      </c>
      <c r="J1951" t="s">
        <v>18234</v>
      </c>
      <c r="K1951" t="s">
        <v>1197</v>
      </c>
      <c r="L1951" t="s">
        <v>1233</v>
      </c>
      <c r="M1951">
        <v>6</v>
      </c>
      <c r="P1951" s="2" t="s">
        <v>18235</v>
      </c>
      <c r="Q1951" t="s">
        <v>47</v>
      </c>
      <c r="S1951">
        <v>5.2058090000000001E-2</v>
      </c>
      <c r="T1951">
        <v>1.6784668E-3</v>
      </c>
      <c r="U1951">
        <v>1.8734054999999999E-2</v>
      </c>
      <c r="V1951">
        <v>9.2494650000000001E-3</v>
      </c>
      <c r="W1951">
        <v>2.0966014000000002E-2</v>
      </c>
      <c r="X1951">
        <v>7.2882893000000004E-3</v>
      </c>
      <c r="Y1951">
        <v>0</v>
      </c>
      <c r="Z1951">
        <v>0</v>
      </c>
      <c r="AA1951">
        <v>0.32400000000000001</v>
      </c>
      <c r="AB1951">
        <v>0.67600000000000005</v>
      </c>
      <c r="AC1951">
        <v>-0.34</v>
      </c>
      <c r="AD1951" t="s">
        <v>48</v>
      </c>
      <c r="AE1951" t="s">
        <v>48</v>
      </c>
      <c r="AF1951" t="s">
        <v>48</v>
      </c>
    </row>
    <row r="1952" spans="1:32" hidden="1" outlineLevel="1" x14ac:dyDescent="0.2">
      <c r="A1952" t="s">
        <v>18236</v>
      </c>
      <c r="B1952" t="s">
        <v>18237</v>
      </c>
      <c r="C1952" t="s">
        <v>18238</v>
      </c>
      <c r="J1952" t="s">
        <v>18239</v>
      </c>
      <c r="K1952" t="s">
        <v>1197</v>
      </c>
      <c r="L1952" t="s">
        <v>1233</v>
      </c>
      <c r="M1952">
        <v>3</v>
      </c>
      <c r="P1952" s="2" t="s">
        <v>18240</v>
      </c>
      <c r="Q1952" t="s">
        <v>47</v>
      </c>
      <c r="S1952">
        <v>2.2728346E-2</v>
      </c>
      <c r="T1952">
        <v>9.1552734000000001E-4</v>
      </c>
      <c r="U1952">
        <v>1.2175481E-2</v>
      </c>
      <c r="V1952">
        <v>2.3216156000000002E-3</v>
      </c>
      <c r="W1952">
        <v>9.7548900000000004E-3</v>
      </c>
      <c r="X1952">
        <v>8.5569740000000002E-3</v>
      </c>
      <c r="Y1952">
        <v>-8.5000000000000006E-2</v>
      </c>
      <c r="Z1952">
        <v>0.107</v>
      </c>
      <c r="AA1952">
        <v>0.121</v>
      </c>
      <c r="AB1952">
        <v>0.77200000000000002</v>
      </c>
      <c r="AC1952">
        <v>-0.49390000000000001</v>
      </c>
      <c r="AD1952" t="s">
        <v>48</v>
      </c>
      <c r="AE1952" t="s">
        <v>48</v>
      </c>
      <c r="AF1952" t="s">
        <v>48</v>
      </c>
    </row>
    <row r="1953" spans="1:32" hidden="1" outlineLevel="1" x14ac:dyDescent="0.2">
      <c r="A1953" t="s">
        <v>18241</v>
      </c>
      <c r="B1953" t="s">
        <v>18242</v>
      </c>
      <c r="C1953" t="s">
        <v>15318</v>
      </c>
      <c r="J1953" t="s">
        <v>18243</v>
      </c>
      <c r="K1953" t="s">
        <v>1197</v>
      </c>
      <c r="L1953" t="s">
        <v>1233</v>
      </c>
      <c r="M1953">
        <v>3</v>
      </c>
      <c r="P1953" s="2" t="s">
        <v>18244</v>
      </c>
      <c r="Q1953" t="s">
        <v>47</v>
      </c>
      <c r="S1953">
        <v>0.11109332</v>
      </c>
      <c r="T1953">
        <v>2.9945373999999999E-3</v>
      </c>
      <c r="U1953">
        <v>2.8913507000000001E-2</v>
      </c>
      <c r="V1953">
        <v>7.9175410000000002E-3</v>
      </c>
      <c r="W1953">
        <v>5.3205601999999998E-2</v>
      </c>
      <c r="X1953">
        <v>7.754337E-3</v>
      </c>
      <c r="Y1953">
        <v>-3.1944444444444442E-2</v>
      </c>
      <c r="Z1953">
        <v>1.0999999999999999E-2</v>
      </c>
      <c r="AA1953">
        <v>9.2999999999999999E-2</v>
      </c>
      <c r="AB1953">
        <v>0.89600000000000002</v>
      </c>
      <c r="AC1953">
        <v>-0.84489999999999998</v>
      </c>
      <c r="AD1953" t="s">
        <v>48</v>
      </c>
      <c r="AE1953" t="s">
        <v>48</v>
      </c>
      <c r="AF1953" t="s">
        <v>48</v>
      </c>
    </row>
    <row r="1954" spans="1:32" hidden="1" outlineLevel="1" x14ac:dyDescent="0.2">
      <c r="A1954" t="s">
        <v>18245</v>
      </c>
      <c r="B1954" t="s">
        <v>15802</v>
      </c>
      <c r="C1954" t="s">
        <v>18246</v>
      </c>
      <c r="J1954" t="s">
        <v>18247</v>
      </c>
      <c r="K1954" t="s">
        <v>1197</v>
      </c>
      <c r="L1954" t="s">
        <v>1233</v>
      </c>
      <c r="M1954">
        <v>3</v>
      </c>
      <c r="P1954" s="2" t="s">
        <v>18248</v>
      </c>
      <c r="Q1954" t="s">
        <v>10060</v>
      </c>
      <c r="S1954">
        <v>3.7341439999999997E-2</v>
      </c>
      <c r="T1954">
        <v>9.0122219999999999E-4</v>
      </c>
      <c r="U1954">
        <v>1.5010697999999999E-2</v>
      </c>
      <c r="V1954">
        <v>2.1366263000000001E-3</v>
      </c>
      <c r="W1954">
        <v>1.7227544000000001E-2</v>
      </c>
      <c r="X1954">
        <v>6.6280556000000001E-3</v>
      </c>
      <c r="Y1954">
        <v>0</v>
      </c>
      <c r="Z1954">
        <v>0.185</v>
      </c>
      <c r="AA1954">
        <v>0</v>
      </c>
      <c r="AB1954">
        <v>0.81499999999999995</v>
      </c>
      <c r="AC1954">
        <v>0.61240000000000006</v>
      </c>
      <c r="AD1954" t="s">
        <v>48</v>
      </c>
      <c r="AE1954" t="s">
        <v>48</v>
      </c>
      <c r="AF1954" t="s">
        <v>48</v>
      </c>
    </row>
    <row r="1955" spans="1:32" hidden="1" outlineLevel="1" x14ac:dyDescent="0.2">
      <c r="A1955" t="s">
        <v>18249</v>
      </c>
      <c r="B1955" t="s">
        <v>18250</v>
      </c>
      <c r="C1955" t="s">
        <v>16494</v>
      </c>
      <c r="J1955" t="s">
        <v>18251</v>
      </c>
      <c r="K1955" t="s">
        <v>1197</v>
      </c>
      <c r="L1955" t="s">
        <v>1233</v>
      </c>
      <c r="M1955">
        <v>3</v>
      </c>
      <c r="P1955" s="2" t="s">
        <v>18252</v>
      </c>
      <c r="Q1955" t="s">
        <v>47</v>
      </c>
      <c r="S1955">
        <v>0.21776234</v>
      </c>
      <c r="T1955">
        <v>3.0517577999999998E-3</v>
      </c>
      <c r="U1955">
        <v>2.0646972999999999E-2</v>
      </c>
      <c r="V1955">
        <v>7.2145819999999998E-3</v>
      </c>
      <c r="W1955">
        <v>0.15840562999999999</v>
      </c>
      <c r="X1955">
        <v>6.5244893000000002E-3</v>
      </c>
      <c r="Y1955">
        <v>-0.21309523809523809</v>
      </c>
      <c r="Z1955">
        <v>4.2000000000000003E-2</v>
      </c>
      <c r="AA1955">
        <v>0.105</v>
      </c>
      <c r="AB1955">
        <v>0.85299999999999998</v>
      </c>
      <c r="AC1955">
        <v>-0.5423</v>
      </c>
      <c r="AD1955" t="s">
        <v>48</v>
      </c>
      <c r="AE1955" t="s">
        <v>48</v>
      </c>
      <c r="AF1955" t="s">
        <v>48</v>
      </c>
    </row>
    <row r="1956" spans="1:32" hidden="1" outlineLevel="1" x14ac:dyDescent="0.2">
      <c r="A1956" t="s">
        <v>18253</v>
      </c>
      <c r="B1956" t="s">
        <v>18254</v>
      </c>
      <c r="C1956" t="s">
        <v>18255</v>
      </c>
      <c r="J1956" t="s">
        <v>18256</v>
      </c>
      <c r="K1956" t="s">
        <v>1197</v>
      </c>
      <c r="L1956" t="s">
        <v>1233</v>
      </c>
      <c r="M1956">
        <v>3</v>
      </c>
      <c r="P1956" s="2" t="s">
        <v>18257</v>
      </c>
      <c r="Q1956" t="s">
        <v>47</v>
      </c>
      <c r="Y1956" t="s">
        <v>48</v>
      </c>
      <c r="Z1956" t="s">
        <v>48</v>
      </c>
      <c r="AA1956" t="s">
        <v>48</v>
      </c>
      <c r="AB1956" t="s">
        <v>48</v>
      </c>
      <c r="AC1956" t="s">
        <v>48</v>
      </c>
      <c r="AD1956" t="s">
        <v>48</v>
      </c>
      <c r="AE1956" t="s">
        <v>48</v>
      </c>
      <c r="AF1956" t="s">
        <v>48</v>
      </c>
    </row>
    <row r="1957" spans="1:32" hidden="1" outlineLevel="1" x14ac:dyDescent="0.2">
      <c r="A1957" t="s">
        <v>18258</v>
      </c>
      <c r="B1957" t="s">
        <v>18259</v>
      </c>
      <c r="C1957" t="s">
        <v>15376</v>
      </c>
      <c r="J1957" t="s">
        <v>18260</v>
      </c>
      <c r="K1957" t="s">
        <v>1197</v>
      </c>
      <c r="L1957" t="s">
        <v>1233</v>
      </c>
      <c r="M1957">
        <v>3</v>
      </c>
      <c r="P1957" s="2" t="s">
        <v>18261</v>
      </c>
      <c r="Q1957" t="s">
        <v>47</v>
      </c>
      <c r="S1957">
        <v>7.2919819999999996E-2</v>
      </c>
      <c r="T1957">
        <v>1.5544891000000001E-3</v>
      </c>
      <c r="U1957">
        <v>1.7367685000000001E-2</v>
      </c>
      <c r="V1957">
        <v>2.7008435999999999E-3</v>
      </c>
      <c r="W1957">
        <v>2.6960457E-2</v>
      </c>
      <c r="X1957">
        <v>6.6215824000000001E-3</v>
      </c>
      <c r="Y1957">
        <v>0</v>
      </c>
      <c r="Z1957">
        <v>0.23899999999999999</v>
      </c>
      <c r="AA1957">
        <v>0</v>
      </c>
      <c r="AB1957">
        <v>0.76100000000000001</v>
      </c>
      <c r="AC1957">
        <v>0.70960000000000001</v>
      </c>
      <c r="AD1957" t="s">
        <v>48</v>
      </c>
      <c r="AE1957" t="s">
        <v>48</v>
      </c>
      <c r="AF1957" t="s">
        <v>48</v>
      </c>
    </row>
    <row r="1958" spans="1:32" hidden="1" outlineLevel="1" x14ac:dyDescent="0.2">
      <c r="A1958" t="s">
        <v>18262</v>
      </c>
      <c r="B1958" t="s">
        <v>18263</v>
      </c>
      <c r="C1958" t="s">
        <v>18264</v>
      </c>
      <c r="J1958" t="s">
        <v>16686</v>
      </c>
      <c r="K1958" t="s">
        <v>1197</v>
      </c>
      <c r="L1958" t="s">
        <v>1233</v>
      </c>
      <c r="M1958">
        <v>3</v>
      </c>
      <c r="P1958" s="2" t="s">
        <v>18265</v>
      </c>
      <c r="Q1958" t="s">
        <v>47</v>
      </c>
      <c r="Y1958" t="s">
        <v>48</v>
      </c>
      <c r="Z1958" t="s">
        <v>48</v>
      </c>
      <c r="AA1958" t="s">
        <v>48</v>
      </c>
      <c r="AB1958" t="s">
        <v>48</v>
      </c>
      <c r="AC1958" t="s">
        <v>48</v>
      </c>
      <c r="AD1958" t="s">
        <v>48</v>
      </c>
      <c r="AE1958" t="s">
        <v>48</v>
      </c>
      <c r="AF1958" t="s">
        <v>48</v>
      </c>
    </row>
    <row r="1959" spans="1:32" hidden="1" outlineLevel="1" x14ac:dyDescent="0.2">
      <c r="A1959" t="s">
        <v>18266</v>
      </c>
      <c r="B1959" t="s">
        <v>18267</v>
      </c>
      <c r="C1959" t="s">
        <v>18268</v>
      </c>
      <c r="J1959" t="s">
        <v>18269</v>
      </c>
      <c r="K1959" t="s">
        <v>1197</v>
      </c>
      <c r="L1959" t="s">
        <v>1233</v>
      </c>
      <c r="M1959">
        <v>3</v>
      </c>
      <c r="P1959" s="2" t="s">
        <v>18270</v>
      </c>
      <c r="Q1959" t="s">
        <v>10060</v>
      </c>
      <c r="S1959">
        <v>0.15932568999999999</v>
      </c>
      <c r="T1959">
        <v>3.0899047999999999E-3</v>
      </c>
      <c r="U1959">
        <v>2.7137227E-2</v>
      </c>
      <c r="V1959">
        <v>5.5496785999999999E-3</v>
      </c>
      <c r="W1959">
        <v>8.4346889999999994E-2</v>
      </c>
      <c r="X1959">
        <v>7.7413910000000002E-3</v>
      </c>
      <c r="Y1959">
        <v>-0.12978395061728401</v>
      </c>
      <c r="Z1959">
        <v>7.3999999999999996E-2</v>
      </c>
      <c r="AA1959">
        <v>0.10299999999999999</v>
      </c>
      <c r="AB1959">
        <v>0.82399999999999995</v>
      </c>
      <c r="AC1959">
        <v>-0.74670000000000003</v>
      </c>
      <c r="AD1959" t="s">
        <v>48</v>
      </c>
      <c r="AE1959" t="s">
        <v>48</v>
      </c>
      <c r="AF1959" t="s">
        <v>48</v>
      </c>
    </row>
    <row r="1960" spans="1:32" hidden="1" outlineLevel="1" x14ac:dyDescent="0.2">
      <c r="A1960" t="s">
        <v>18271</v>
      </c>
      <c r="B1960" t="s">
        <v>18272</v>
      </c>
      <c r="C1960" t="s">
        <v>14293</v>
      </c>
      <c r="J1960" t="s">
        <v>18273</v>
      </c>
      <c r="K1960" t="s">
        <v>1197</v>
      </c>
      <c r="L1960" t="s">
        <v>1233</v>
      </c>
      <c r="M1960">
        <v>3</v>
      </c>
      <c r="P1960" s="2" t="s">
        <v>18274</v>
      </c>
      <c r="Q1960" t="s">
        <v>47</v>
      </c>
      <c r="S1960">
        <v>8.0833740000000001E-2</v>
      </c>
      <c r="T1960">
        <v>1.7261505E-3</v>
      </c>
      <c r="U1960">
        <v>1.9895467999999999E-2</v>
      </c>
      <c r="V1960">
        <v>4.0327664000000003E-3</v>
      </c>
      <c r="W1960">
        <v>2.8832749000000001E-2</v>
      </c>
      <c r="X1960">
        <v>8.5051910000000005E-3</v>
      </c>
      <c r="Y1960">
        <v>-0.25</v>
      </c>
      <c r="Z1960">
        <v>6.2E-2</v>
      </c>
      <c r="AA1960">
        <v>0.28999999999999998</v>
      </c>
      <c r="AB1960">
        <v>0.64800000000000002</v>
      </c>
      <c r="AC1960">
        <v>-0.91290000000000004</v>
      </c>
      <c r="AD1960" t="s">
        <v>48</v>
      </c>
      <c r="AE1960" t="s">
        <v>48</v>
      </c>
      <c r="AF1960" t="s">
        <v>48</v>
      </c>
    </row>
    <row r="1961" spans="1:32" hidden="1" outlineLevel="1" x14ac:dyDescent="0.2">
      <c r="A1961" t="s">
        <v>18275</v>
      </c>
      <c r="B1961" t="s">
        <v>18276</v>
      </c>
      <c r="C1961" t="s">
        <v>10261</v>
      </c>
      <c r="J1961" t="s">
        <v>18277</v>
      </c>
      <c r="K1961" t="s">
        <v>1197</v>
      </c>
      <c r="L1961" t="s">
        <v>1233</v>
      </c>
      <c r="M1961">
        <v>3</v>
      </c>
      <c r="P1961" s="2" t="s">
        <v>18278</v>
      </c>
      <c r="Q1961" t="s">
        <v>10060</v>
      </c>
      <c r="S1961">
        <v>5.5026773000000001E-2</v>
      </c>
      <c r="T1961">
        <v>1.7642974999999999E-3</v>
      </c>
      <c r="U1961">
        <v>2.3652986000000001E-2</v>
      </c>
      <c r="V1961">
        <v>9.0274770000000008E-3</v>
      </c>
      <c r="W1961">
        <v>1.7614283000000001E-2</v>
      </c>
      <c r="X1961">
        <v>8.0520890000000001E-3</v>
      </c>
      <c r="Y1961">
        <v>7.4999999999999997E-2</v>
      </c>
      <c r="Z1961">
        <v>0</v>
      </c>
      <c r="AA1961">
        <v>3.2000000000000001E-2</v>
      </c>
      <c r="AB1961">
        <v>0.96799999999999997</v>
      </c>
      <c r="AC1961">
        <v>-0.1139</v>
      </c>
      <c r="AD1961" t="s">
        <v>48</v>
      </c>
      <c r="AE1961" t="s">
        <v>48</v>
      </c>
      <c r="AF1961" t="s">
        <v>48</v>
      </c>
    </row>
    <row r="1962" spans="1:32" hidden="1" outlineLevel="1" x14ac:dyDescent="0.2">
      <c r="A1962" t="s">
        <v>18279</v>
      </c>
      <c r="B1962" t="s">
        <v>18280</v>
      </c>
      <c r="C1962" t="s">
        <v>18281</v>
      </c>
      <c r="J1962" t="s">
        <v>18282</v>
      </c>
      <c r="K1962" t="s">
        <v>1197</v>
      </c>
      <c r="L1962" t="s">
        <v>1233</v>
      </c>
      <c r="M1962">
        <v>3</v>
      </c>
      <c r="P1962" s="2" t="s">
        <v>18283</v>
      </c>
      <c r="Q1962" t="s">
        <v>47</v>
      </c>
      <c r="S1962">
        <v>0.11912931</v>
      </c>
      <c r="T1962">
        <v>1.5544891000000001E-3</v>
      </c>
      <c r="U1962">
        <v>1.6206269999999998E-2</v>
      </c>
      <c r="V1962">
        <v>4.1252609999999999E-3</v>
      </c>
      <c r="W1962">
        <v>6.4948030000000004E-2</v>
      </c>
      <c r="X1962">
        <v>7.0682109999999996E-3</v>
      </c>
      <c r="Y1962">
        <v>-0.15</v>
      </c>
      <c r="Z1962">
        <v>2.5999999999999999E-2</v>
      </c>
      <c r="AA1962">
        <v>0.113</v>
      </c>
      <c r="AB1962">
        <v>0.86099999999999999</v>
      </c>
      <c r="AC1962">
        <v>-0.63690000000000002</v>
      </c>
      <c r="AD1962" t="s">
        <v>48</v>
      </c>
      <c r="AE1962" t="s">
        <v>48</v>
      </c>
      <c r="AF1962" t="s">
        <v>48</v>
      </c>
    </row>
    <row r="1963" spans="1:32" hidden="1" outlineLevel="1" x14ac:dyDescent="0.2">
      <c r="A1963" t="s">
        <v>18284</v>
      </c>
      <c r="B1963" t="s">
        <v>18285</v>
      </c>
      <c r="C1963" t="s">
        <v>18286</v>
      </c>
      <c r="J1963" t="s">
        <v>18287</v>
      </c>
      <c r="K1963" t="s">
        <v>1197</v>
      </c>
      <c r="L1963" t="s">
        <v>1233</v>
      </c>
      <c r="M1963">
        <v>3</v>
      </c>
      <c r="P1963" s="2" t="s">
        <v>18288</v>
      </c>
      <c r="Q1963" t="s">
        <v>47</v>
      </c>
      <c r="S1963">
        <v>0.25727063</v>
      </c>
      <c r="T1963">
        <v>8.1253049999999993E-3</v>
      </c>
      <c r="U1963">
        <v>9.9615380000000003E-2</v>
      </c>
      <c r="V1963">
        <v>9.5454470000000003E-3</v>
      </c>
      <c r="W1963">
        <v>8.2866095000000001E-2</v>
      </c>
      <c r="X1963">
        <v>9.4697006E-2</v>
      </c>
      <c r="Y1963">
        <v>0.3</v>
      </c>
      <c r="Z1963">
        <v>0.24299999999999999</v>
      </c>
      <c r="AA1963">
        <v>0</v>
      </c>
      <c r="AB1963">
        <v>0.75700000000000001</v>
      </c>
      <c r="AC1963">
        <v>0.81040000000000001</v>
      </c>
      <c r="AD1963" t="s">
        <v>48</v>
      </c>
      <c r="AE1963" t="s">
        <v>48</v>
      </c>
      <c r="AF1963" t="s">
        <v>48</v>
      </c>
    </row>
    <row r="1964" spans="1:32" hidden="1" outlineLevel="1" x14ac:dyDescent="0.2">
      <c r="A1964" t="s">
        <v>18289</v>
      </c>
      <c r="B1964" t="s">
        <v>18290</v>
      </c>
      <c r="C1964" t="s">
        <v>18291</v>
      </c>
      <c r="J1964" t="s">
        <v>18292</v>
      </c>
      <c r="K1964" t="s">
        <v>1197</v>
      </c>
      <c r="L1964" t="s">
        <v>1233</v>
      </c>
      <c r="M1964">
        <v>3</v>
      </c>
      <c r="P1964" s="2" t="s">
        <v>18293</v>
      </c>
      <c r="Q1964" t="s">
        <v>47</v>
      </c>
      <c r="S1964">
        <v>0.10566349</v>
      </c>
      <c r="T1964">
        <v>2.1076201999999998E-3</v>
      </c>
      <c r="U1964">
        <v>2.2286615999999999E-2</v>
      </c>
      <c r="V1964">
        <v>6.2156399999999997E-3</v>
      </c>
      <c r="W1964">
        <v>3.0265106E-2</v>
      </c>
      <c r="X1964">
        <v>8.7899980000000003E-3</v>
      </c>
      <c r="Y1964">
        <v>-0.32</v>
      </c>
      <c r="Z1964">
        <v>7.5999999999999998E-2</v>
      </c>
      <c r="AA1964">
        <v>0.126</v>
      </c>
      <c r="AB1964">
        <v>0.79800000000000004</v>
      </c>
      <c r="AC1964">
        <v>-0.43909999999999999</v>
      </c>
      <c r="AD1964" t="s">
        <v>48</v>
      </c>
      <c r="AE1964" t="s">
        <v>48</v>
      </c>
      <c r="AF1964" t="s">
        <v>48</v>
      </c>
    </row>
    <row r="1965" spans="1:32" hidden="1" outlineLevel="1" x14ac:dyDescent="0.2">
      <c r="A1965" t="s">
        <v>18294</v>
      </c>
      <c r="B1965" t="s">
        <v>18295</v>
      </c>
      <c r="C1965" t="s">
        <v>18296</v>
      </c>
      <c r="J1965" t="s">
        <v>18297</v>
      </c>
      <c r="K1965" t="s">
        <v>1197</v>
      </c>
      <c r="L1965" t="s">
        <v>1233</v>
      </c>
      <c r="M1965">
        <v>3</v>
      </c>
      <c r="P1965" s="2" t="s">
        <v>18298</v>
      </c>
      <c r="Q1965" t="s">
        <v>47</v>
      </c>
      <c r="S1965">
        <v>5.2305480000000001E-2</v>
      </c>
      <c r="T1965">
        <v>1.4209747E-3</v>
      </c>
      <c r="U1965">
        <v>1.4327513E-2</v>
      </c>
      <c r="V1965">
        <v>2.7748393E-3</v>
      </c>
      <c r="W1965">
        <v>2.1223840000000001E-2</v>
      </c>
      <c r="X1965">
        <v>6.5697995E-3</v>
      </c>
      <c r="Y1965">
        <v>0.23333333333333331</v>
      </c>
      <c r="Z1965">
        <v>5.2999999999999999E-2</v>
      </c>
      <c r="AA1965">
        <v>3.7999999999999999E-2</v>
      </c>
      <c r="AB1965">
        <v>0.90900000000000003</v>
      </c>
      <c r="AC1965">
        <v>0.34549999999999997</v>
      </c>
      <c r="AD1965" t="s">
        <v>48</v>
      </c>
      <c r="AE1965" t="s">
        <v>48</v>
      </c>
      <c r="AF1965" t="s">
        <v>48</v>
      </c>
    </row>
    <row r="1966" spans="1:32" hidden="1" outlineLevel="1" x14ac:dyDescent="0.2">
      <c r="A1966" t="s">
        <v>18299</v>
      </c>
      <c r="B1966" t="s">
        <v>18300</v>
      </c>
      <c r="C1966" t="s">
        <v>18301</v>
      </c>
      <c r="J1966" t="s">
        <v>18302</v>
      </c>
      <c r="K1966" t="s">
        <v>1197</v>
      </c>
      <c r="L1966" t="s">
        <v>1233</v>
      </c>
      <c r="M1966">
        <v>11</v>
      </c>
      <c r="P1966" s="2" t="s">
        <v>18303</v>
      </c>
      <c r="Q1966" t="s">
        <v>10150</v>
      </c>
      <c r="S1966">
        <v>5.4779384E-2</v>
      </c>
      <c r="T1966">
        <v>1.5544891000000001E-3</v>
      </c>
      <c r="U1966">
        <v>1.6752818999999999E-2</v>
      </c>
      <c r="V1966">
        <v>3.5887922E-3</v>
      </c>
      <c r="W1966">
        <v>2.0772644999999999E-2</v>
      </c>
      <c r="X1966">
        <v>6.8740249999999998E-3</v>
      </c>
      <c r="Y1966">
        <v>0.2</v>
      </c>
      <c r="Z1966">
        <v>8.5999999999999993E-2</v>
      </c>
      <c r="AA1966">
        <v>9.5000000000000001E-2</v>
      </c>
      <c r="AB1966">
        <v>0.81899999999999995</v>
      </c>
      <c r="AC1966">
        <v>-0.1027</v>
      </c>
      <c r="AD1966" t="s">
        <v>48</v>
      </c>
      <c r="AE1966" t="s">
        <v>48</v>
      </c>
      <c r="AF1966" t="s">
        <v>48</v>
      </c>
    </row>
    <row r="1967" spans="1:32" hidden="1" outlineLevel="1" x14ac:dyDescent="0.2">
      <c r="A1967" t="s">
        <v>18304</v>
      </c>
      <c r="B1967" t="s">
        <v>18305</v>
      </c>
      <c r="C1967" t="s">
        <v>1842</v>
      </c>
      <c r="J1967" t="s">
        <v>18306</v>
      </c>
      <c r="K1967" t="s">
        <v>1197</v>
      </c>
      <c r="L1967" t="s">
        <v>1233</v>
      </c>
      <c r="M1967">
        <v>5</v>
      </c>
      <c r="P1967" s="2" t="s">
        <v>18307</v>
      </c>
      <c r="Q1967" t="s">
        <v>10132</v>
      </c>
      <c r="S1967">
        <v>0.83334326999999997</v>
      </c>
      <c r="T1967">
        <v>0.34950547999999998</v>
      </c>
      <c r="U1967">
        <v>0.64657204999999995</v>
      </c>
      <c r="V1967">
        <v>6.0675594999999999E-2</v>
      </c>
      <c r="W1967">
        <v>0.73444489999999996</v>
      </c>
      <c r="X1967">
        <v>1.7674083E-2</v>
      </c>
      <c r="Y1967">
        <v>-0.35249999999999998</v>
      </c>
      <c r="Z1967">
        <v>5.2999999999999999E-2</v>
      </c>
      <c r="AA1967">
        <v>0.16800000000000001</v>
      </c>
      <c r="AB1967">
        <v>0.77900000000000003</v>
      </c>
      <c r="AC1967">
        <v>-0.88339999999999996</v>
      </c>
      <c r="AD1967" t="s">
        <v>48</v>
      </c>
      <c r="AE1967" t="s">
        <v>48</v>
      </c>
      <c r="AF1967" t="s">
        <v>48</v>
      </c>
    </row>
    <row r="1968" spans="1:32" hidden="1" outlineLevel="1" x14ac:dyDescent="0.2">
      <c r="A1968" t="s">
        <v>18308</v>
      </c>
      <c r="B1968" t="s">
        <v>18309</v>
      </c>
      <c r="C1968" t="s">
        <v>18310</v>
      </c>
      <c r="J1968" t="s">
        <v>18311</v>
      </c>
      <c r="K1968" t="s">
        <v>1197</v>
      </c>
      <c r="L1968" t="s">
        <v>1233</v>
      </c>
      <c r="M1968">
        <v>4</v>
      </c>
      <c r="P1968" s="2" t="s">
        <v>18312</v>
      </c>
      <c r="Q1968" t="s">
        <v>10060</v>
      </c>
      <c r="S1968">
        <v>7.6876780000000006E-2</v>
      </c>
      <c r="T1968">
        <v>2.8419495E-3</v>
      </c>
      <c r="U1968">
        <v>2.9888187E-2</v>
      </c>
      <c r="V1968">
        <v>1.5656650000000001E-2</v>
      </c>
      <c r="W1968">
        <v>2.1997315999999999E-2</v>
      </c>
      <c r="X1968">
        <v>8.4534080000000008E-3</v>
      </c>
      <c r="Y1968">
        <v>0.16666666666666671</v>
      </c>
      <c r="Z1968">
        <v>0</v>
      </c>
      <c r="AA1968">
        <v>4.2000000000000003E-2</v>
      </c>
      <c r="AB1968">
        <v>0.95799999999999996</v>
      </c>
      <c r="AC1968">
        <v>-0.1139</v>
      </c>
      <c r="AD1968" t="s">
        <v>48</v>
      </c>
      <c r="AE1968" t="s">
        <v>48</v>
      </c>
      <c r="AF1968" t="s">
        <v>48</v>
      </c>
    </row>
    <row r="1969" spans="1:32" hidden="1" outlineLevel="1" x14ac:dyDescent="0.2">
      <c r="A1969" t="s">
        <v>18313</v>
      </c>
      <c r="B1969" t="s">
        <v>18314</v>
      </c>
      <c r="C1969" t="s">
        <v>18315</v>
      </c>
      <c r="J1969" t="s">
        <v>18316</v>
      </c>
      <c r="K1969" t="s">
        <v>1197</v>
      </c>
      <c r="L1969" t="s">
        <v>1233</v>
      </c>
      <c r="M1969">
        <v>19</v>
      </c>
      <c r="P1969" s="2" t="s">
        <v>18317</v>
      </c>
      <c r="Q1969" t="s">
        <v>47</v>
      </c>
      <c r="S1969">
        <v>0.14950263999999999</v>
      </c>
      <c r="T1969">
        <v>3.2997131000000002E-3</v>
      </c>
      <c r="U1969">
        <v>3.3144772000000003E-2</v>
      </c>
      <c r="V1969">
        <v>7.9175410000000002E-3</v>
      </c>
      <c r="W1969">
        <v>7.6502606000000001E-2</v>
      </c>
      <c r="X1969">
        <v>8.1815470000000008E-3</v>
      </c>
      <c r="Y1969">
        <v>0.11154761904761901</v>
      </c>
      <c r="Z1969">
        <v>0.14099999999999999</v>
      </c>
      <c r="AA1969">
        <v>0.11799999999999999</v>
      </c>
      <c r="AB1969">
        <v>0.74099999999999999</v>
      </c>
      <c r="AC1969">
        <v>0.51049999999999995</v>
      </c>
      <c r="AD1969" t="s">
        <v>48</v>
      </c>
      <c r="AE1969" t="s">
        <v>48</v>
      </c>
      <c r="AF1969" t="s">
        <v>48</v>
      </c>
    </row>
    <row r="1970" spans="1:32" hidden="1" outlineLevel="1" x14ac:dyDescent="0.2">
      <c r="A1970" t="s">
        <v>18318</v>
      </c>
      <c r="B1970" t="s">
        <v>18319</v>
      </c>
      <c r="C1970" t="s">
        <v>11120</v>
      </c>
      <c r="J1970" t="s">
        <v>18320</v>
      </c>
      <c r="K1970" t="s">
        <v>1197</v>
      </c>
      <c r="L1970" t="s">
        <v>1233</v>
      </c>
      <c r="M1970">
        <v>5</v>
      </c>
      <c r="P1970" s="2" t="s">
        <v>18321</v>
      </c>
      <c r="Q1970" t="s">
        <v>47</v>
      </c>
      <c r="S1970">
        <v>0.19694418</v>
      </c>
      <c r="T1970">
        <v>6.1035155999999997E-3</v>
      </c>
      <c r="U1970">
        <v>6.4458095000000007E-2</v>
      </c>
      <c r="V1970">
        <v>4.0487990000000001E-2</v>
      </c>
      <c r="W1970">
        <v>7.0166160000000005E-2</v>
      </c>
      <c r="X1970">
        <v>1.0006900000000001E-2</v>
      </c>
      <c r="Y1970">
        <v>-1.7187499999999991E-2</v>
      </c>
      <c r="Z1970">
        <v>9.9000000000000005E-2</v>
      </c>
      <c r="AA1970">
        <v>0</v>
      </c>
      <c r="AB1970">
        <v>0.90100000000000002</v>
      </c>
      <c r="AC1970">
        <v>0.73319999999999996</v>
      </c>
      <c r="AD1970" t="s">
        <v>48</v>
      </c>
      <c r="AE1970" t="s">
        <v>48</v>
      </c>
      <c r="AF1970" t="s">
        <v>48</v>
      </c>
    </row>
    <row r="1971" spans="1:32" hidden="1" outlineLevel="1" x14ac:dyDescent="0.2">
      <c r="A1971" t="s">
        <v>18322</v>
      </c>
      <c r="B1971" t="s">
        <v>18323</v>
      </c>
      <c r="C1971" t="s">
        <v>18324</v>
      </c>
      <c r="J1971" t="s">
        <v>18325</v>
      </c>
      <c r="K1971" t="s">
        <v>1197</v>
      </c>
      <c r="L1971" t="s">
        <v>1233</v>
      </c>
      <c r="M1971">
        <v>2</v>
      </c>
      <c r="P1971" s="2" t="s">
        <v>18326</v>
      </c>
      <c r="Q1971" t="s">
        <v>47</v>
      </c>
      <c r="S1971">
        <v>0.13735330000000001</v>
      </c>
      <c r="T1971">
        <v>1.2969971000000001E-3</v>
      </c>
      <c r="U1971">
        <v>1.5249812E-2</v>
      </c>
      <c r="V1971">
        <v>2.9598286000000001E-3</v>
      </c>
      <c r="W1971">
        <v>6.7570359999999996E-2</v>
      </c>
      <c r="X1971">
        <v>6.4921249999999996E-3</v>
      </c>
      <c r="Y1971">
        <v>-2.5000000000000008E-2</v>
      </c>
      <c r="Z1971">
        <v>0.112</v>
      </c>
      <c r="AA1971">
        <v>0.17299999999999999</v>
      </c>
      <c r="AB1971">
        <v>0.71399999999999997</v>
      </c>
      <c r="AC1971">
        <v>-0.45879999999999999</v>
      </c>
      <c r="AD1971" t="s">
        <v>48</v>
      </c>
      <c r="AE1971" t="s">
        <v>48</v>
      </c>
      <c r="AF1971" t="s">
        <v>48</v>
      </c>
    </row>
    <row r="1972" spans="1:32" hidden="1" outlineLevel="1" x14ac:dyDescent="0.2">
      <c r="A1972" t="s">
        <v>18327</v>
      </c>
      <c r="B1972" t="s">
        <v>18328</v>
      </c>
      <c r="C1972" t="s">
        <v>18329</v>
      </c>
      <c r="J1972" t="s">
        <v>18330</v>
      </c>
      <c r="K1972" t="s">
        <v>1197</v>
      </c>
      <c r="L1972" t="s">
        <v>1233</v>
      </c>
      <c r="M1972">
        <v>2</v>
      </c>
      <c r="P1972" s="2" t="s">
        <v>18331</v>
      </c>
      <c r="Q1972" t="s">
        <v>47</v>
      </c>
      <c r="S1972">
        <v>1.7089844E-2</v>
      </c>
      <c r="T1972">
        <v>1.5068054000000001E-3</v>
      </c>
      <c r="U1972">
        <v>1.5693881999999999E-2</v>
      </c>
      <c r="V1972">
        <v>3.9587705000000001E-3</v>
      </c>
      <c r="W1972">
        <v>8.5388819999999994E-3</v>
      </c>
      <c r="X1972">
        <v>8.7899980000000003E-3</v>
      </c>
      <c r="Y1972">
        <v>0.8</v>
      </c>
      <c r="Z1972">
        <v>0.124</v>
      </c>
      <c r="AA1972">
        <v>0</v>
      </c>
      <c r="AB1972">
        <v>0.876</v>
      </c>
      <c r="AC1972">
        <v>0.68920000000000003</v>
      </c>
      <c r="AD1972" t="s">
        <v>48</v>
      </c>
      <c r="AE1972" t="s">
        <v>48</v>
      </c>
      <c r="AF1972" t="s">
        <v>48</v>
      </c>
    </row>
    <row r="1973" spans="1:32" hidden="1" outlineLevel="1" x14ac:dyDescent="0.2">
      <c r="A1973" t="s">
        <v>18332</v>
      </c>
      <c r="B1973" t="s">
        <v>18333</v>
      </c>
      <c r="C1973" t="s">
        <v>18334</v>
      </c>
      <c r="J1973" t="s">
        <v>18335</v>
      </c>
      <c r="K1973" t="s">
        <v>1197</v>
      </c>
      <c r="L1973" t="s">
        <v>1233</v>
      </c>
      <c r="M1973">
        <v>2</v>
      </c>
      <c r="P1973" s="2" t="s">
        <v>18336</v>
      </c>
      <c r="Q1973" t="s">
        <v>47</v>
      </c>
      <c r="S1973">
        <v>4.7110279999999997E-2</v>
      </c>
      <c r="T1973">
        <v>1.6784668E-3</v>
      </c>
      <c r="U1973">
        <v>2.167175E-2</v>
      </c>
      <c r="V1973">
        <v>5.5126810000000002E-3</v>
      </c>
      <c r="W1973">
        <v>1.7163088999999999E-2</v>
      </c>
      <c r="X1973">
        <v>6.5827454000000002E-3</v>
      </c>
      <c r="Y1973">
        <v>-1.4999999999999999E-2</v>
      </c>
      <c r="Z1973">
        <v>5.6000000000000001E-2</v>
      </c>
      <c r="AA1973">
        <v>0</v>
      </c>
      <c r="AB1973">
        <v>0.94399999999999995</v>
      </c>
      <c r="AC1973">
        <v>0.64400000000000002</v>
      </c>
      <c r="AD1973" t="s">
        <v>48</v>
      </c>
      <c r="AE1973" t="s">
        <v>48</v>
      </c>
      <c r="AF1973" t="s">
        <v>48</v>
      </c>
    </row>
    <row r="1974" spans="1:32" hidden="1" outlineLevel="1" x14ac:dyDescent="0.2">
      <c r="A1974" t="s">
        <v>18337</v>
      </c>
      <c r="B1974" t="s">
        <v>18338</v>
      </c>
      <c r="C1974" t="s">
        <v>18339</v>
      </c>
      <c r="J1974" t="s">
        <v>18340</v>
      </c>
      <c r="K1974" t="s">
        <v>1197</v>
      </c>
      <c r="L1974" t="s">
        <v>1233</v>
      </c>
      <c r="M1974">
        <v>2</v>
      </c>
      <c r="P1974" s="2" t="s">
        <v>18341</v>
      </c>
      <c r="Q1974" t="s">
        <v>47</v>
      </c>
      <c r="S1974">
        <v>0.58851710000000002</v>
      </c>
      <c r="T1974">
        <v>6.0114349999999997E-2</v>
      </c>
      <c r="U1974">
        <v>0.54278800000000005</v>
      </c>
      <c r="V1974">
        <v>3.6105252999999997E-2</v>
      </c>
      <c r="W1974">
        <v>0.49389273</v>
      </c>
      <c r="X1974">
        <v>1.2906750999999999E-2</v>
      </c>
      <c r="Y1974">
        <v>6.8888888888888888E-2</v>
      </c>
      <c r="Z1974">
        <v>0.19800000000000001</v>
      </c>
      <c r="AA1974">
        <v>0.128</v>
      </c>
      <c r="AB1974">
        <v>0.67500000000000004</v>
      </c>
      <c r="AC1974">
        <v>0.2263</v>
      </c>
      <c r="AD1974" t="s">
        <v>48</v>
      </c>
      <c r="AE1974" t="s">
        <v>48</v>
      </c>
      <c r="AF1974" t="s">
        <v>48</v>
      </c>
    </row>
    <row r="1975" spans="1:32" hidden="1" outlineLevel="1" x14ac:dyDescent="0.2">
      <c r="A1975" t="s">
        <v>18342</v>
      </c>
      <c r="B1975" t="s">
        <v>18343</v>
      </c>
      <c r="C1975" t="s">
        <v>10661</v>
      </c>
      <c r="J1975" t="s">
        <v>18344</v>
      </c>
      <c r="K1975" t="s">
        <v>1197</v>
      </c>
      <c r="L1975" t="s">
        <v>1233</v>
      </c>
      <c r="M1975">
        <v>2</v>
      </c>
      <c r="P1975" s="2" t="s">
        <v>18345</v>
      </c>
      <c r="Q1975" t="s">
        <v>10060</v>
      </c>
      <c r="S1975">
        <v>0.42985552999999999</v>
      </c>
      <c r="T1975">
        <v>2.0902662999999998E-2</v>
      </c>
      <c r="U1975">
        <v>0.17380778</v>
      </c>
      <c r="V1975">
        <v>3.2753747E-2</v>
      </c>
      <c r="W1975">
        <v>0.36798461999999998</v>
      </c>
      <c r="X1975">
        <v>1.8537397000000001E-2</v>
      </c>
      <c r="Y1975">
        <v>-0.47499999999999998</v>
      </c>
      <c r="Z1975">
        <v>0</v>
      </c>
      <c r="AA1975">
        <v>0.33900000000000002</v>
      </c>
      <c r="AB1975">
        <v>0.66100000000000003</v>
      </c>
      <c r="AC1975">
        <v>-0.88290000000000002</v>
      </c>
      <c r="AD1975" t="s">
        <v>48</v>
      </c>
      <c r="AE1975" t="s">
        <v>48</v>
      </c>
      <c r="AF1975" t="s">
        <v>48</v>
      </c>
    </row>
    <row r="1976" spans="1:32" hidden="1" outlineLevel="1" x14ac:dyDescent="0.2">
      <c r="A1976" t="s">
        <v>18346</v>
      </c>
      <c r="B1976" t="s">
        <v>18347</v>
      </c>
      <c r="C1976" t="s">
        <v>18348</v>
      </c>
      <c r="J1976" t="s">
        <v>18349</v>
      </c>
      <c r="K1976" t="s">
        <v>1197</v>
      </c>
      <c r="L1976" t="s">
        <v>1233</v>
      </c>
      <c r="M1976">
        <v>2</v>
      </c>
      <c r="P1976" s="2" t="s">
        <v>18350</v>
      </c>
      <c r="Q1976" t="s">
        <v>47</v>
      </c>
      <c r="Y1976" t="s">
        <v>48</v>
      </c>
      <c r="Z1976" t="s">
        <v>48</v>
      </c>
      <c r="AA1976" t="s">
        <v>48</v>
      </c>
      <c r="AB1976" t="s">
        <v>48</v>
      </c>
      <c r="AC1976" t="s">
        <v>48</v>
      </c>
      <c r="AD1976" t="s">
        <v>48</v>
      </c>
      <c r="AE1976" t="s">
        <v>48</v>
      </c>
      <c r="AF1976" t="s">
        <v>48</v>
      </c>
    </row>
    <row r="1977" spans="1:32" hidden="1" outlineLevel="1" x14ac:dyDescent="0.2">
      <c r="A1977" t="s">
        <v>18351</v>
      </c>
      <c r="B1977" t="s">
        <v>18352</v>
      </c>
      <c r="C1977" t="s">
        <v>18353</v>
      </c>
      <c r="J1977" t="s">
        <v>18354</v>
      </c>
      <c r="K1977" t="s">
        <v>1197</v>
      </c>
      <c r="L1977" t="s">
        <v>1233</v>
      </c>
      <c r="M1977">
        <v>2</v>
      </c>
      <c r="P1977" s="2" t="s">
        <v>18355</v>
      </c>
      <c r="Q1977" t="s">
        <v>47</v>
      </c>
      <c r="S1977">
        <v>0.11826150000000001</v>
      </c>
      <c r="T1977">
        <v>3.3187866E-3</v>
      </c>
      <c r="U1977">
        <v>4.3666049999999998E-2</v>
      </c>
      <c r="V1977">
        <v>1.1025362E-2</v>
      </c>
      <c r="W1977">
        <v>5.7304599999999997E-2</v>
      </c>
      <c r="X1977">
        <v>7.6507707000000001E-3</v>
      </c>
      <c r="Y1977">
        <v>0.33055555555555549</v>
      </c>
      <c r="Z1977">
        <v>0.108</v>
      </c>
      <c r="AA1977">
        <v>4.2000000000000003E-2</v>
      </c>
      <c r="AB1977">
        <v>0.85</v>
      </c>
      <c r="AC1977">
        <v>0.87150000000000005</v>
      </c>
      <c r="AD1977" t="s">
        <v>48</v>
      </c>
      <c r="AE1977" t="s">
        <v>48</v>
      </c>
      <c r="AF1977" t="s">
        <v>48</v>
      </c>
    </row>
    <row r="1978" spans="1:32" hidden="1" outlineLevel="1" x14ac:dyDescent="0.2">
      <c r="A1978" t="s">
        <v>18356</v>
      </c>
      <c r="B1978" t="s">
        <v>18357</v>
      </c>
      <c r="C1978" t="s">
        <v>18358</v>
      </c>
      <c r="J1978" t="s">
        <v>18359</v>
      </c>
      <c r="K1978" t="s">
        <v>1197</v>
      </c>
      <c r="L1978" t="s">
        <v>1233</v>
      </c>
      <c r="M1978">
        <v>2</v>
      </c>
      <c r="P1978" s="2" t="s">
        <v>18360</v>
      </c>
      <c r="Q1978" t="s">
        <v>47</v>
      </c>
      <c r="S1978">
        <v>1.9728716E-2</v>
      </c>
      <c r="T1978">
        <v>8.0108640000000004E-4</v>
      </c>
      <c r="U1978">
        <v>1.3131939E-2</v>
      </c>
      <c r="V1978">
        <v>4.1252609999999999E-3</v>
      </c>
      <c r="W1978">
        <v>9.7168900000000006E-3</v>
      </c>
      <c r="X1978">
        <v>6.8481330000000002E-3</v>
      </c>
      <c r="Y1978">
        <v>0</v>
      </c>
      <c r="Z1978">
        <v>0</v>
      </c>
      <c r="AA1978">
        <v>0</v>
      </c>
      <c r="AB1978">
        <v>1</v>
      </c>
      <c r="AC1978">
        <v>0</v>
      </c>
      <c r="AD1978" t="s">
        <v>48</v>
      </c>
      <c r="AE1978" t="s">
        <v>48</v>
      </c>
      <c r="AF1978" t="s">
        <v>48</v>
      </c>
    </row>
    <row r="1979" spans="1:32" hidden="1" outlineLevel="1" x14ac:dyDescent="0.2">
      <c r="A1979" t="s">
        <v>18361</v>
      </c>
      <c r="B1979" t="s">
        <v>18362</v>
      </c>
      <c r="C1979" t="s">
        <v>18363</v>
      </c>
      <c r="J1979" t="s">
        <v>18364</v>
      </c>
      <c r="K1979" t="s">
        <v>1197</v>
      </c>
      <c r="L1979" t="s">
        <v>1233</v>
      </c>
      <c r="M1979">
        <v>2</v>
      </c>
      <c r="P1979" s="2" t="s">
        <v>18365</v>
      </c>
      <c r="Q1979" t="s">
        <v>10144</v>
      </c>
      <c r="S1979">
        <v>1.5644746000000001E-2</v>
      </c>
      <c r="T1979">
        <v>6.0319900000000001E-4</v>
      </c>
      <c r="U1979">
        <v>1.1355659000000001E-2</v>
      </c>
      <c r="V1979">
        <v>2.3493639E-3</v>
      </c>
      <c r="W1979">
        <v>8.0828800000000006E-3</v>
      </c>
      <c r="X1979">
        <v>6.4144502000000004E-3</v>
      </c>
      <c r="Y1979">
        <v>0.7</v>
      </c>
      <c r="Z1979">
        <v>5.7000000000000002E-2</v>
      </c>
      <c r="AA1979">
        <v>6.5000000000000002E-2</v>
      </c>
      <c r="AB1979">
        <v>0.878</v>
      </c>
      <c r="AC1979">
        <v>0.14510000000000001</v>
      </c>
      <c r="AD1979" t="s">
        <v>48</v>
      </c>
      <c r="AE1979" t="s">
        <v>48</v>
      </c>
      <c r="AF1979" t="s">
        <v>48</v>
      </c>
    </row>
    <row r="1980" spans="1:32" hidden="1" outlineLevel="1" x14ac:dyDescent="0.2">
      <c r="A1980" t="s">
        <v>18366</v>
      </c>
      <c r="B1980" t="s">
        <v>18367</v>
      </c>
      <c r="C1980" t="s">
        <v>18368</v>
      </c>
      <c r="J1980" t="s">
        <v>18369</v>
      </c>
      <c r="K1980" t="s">
        <v>1197</v>
      </c>
      <c r="L1980" t="s">
        <v>1233</v>
      </c>
      <c r="M1980">
        <v>2</v>
      </c>
      <c r="P1980" s="2" t="s">
        <v>18370</v>
      </c>
      <c r="Q1980" t="s">
        <v>47</v>
      </c>
      <c r="S1980">
        <v>0.33421695000000001</v>
      </c>
      <c r="T1980">
        <v>4.8828125E-3</v>
      </c>
      <c r="U1980">
        <v>8.6137309999999995E-2</v>
      </c>
      <c r="V1980">
        <v>9.3974555000000005E-3</v>
      </c>
      <c r="W1980">
        <v>0.34626247999999998</v>
      </c>
      <c r="X1980">
        <v>7.0682109999999996E-3</v>
      </c>
      <c r="Y1980">
        <v>-0.3</v>
      </c>
      <c r="Z1980">
        <v>0.223</v>
      </c>
      <c r="AA1980">
        <v>0.123</v>
      </c>
      <c r="AB1980">
        <v>0.65400000000000003</v>
      </c>
      <c r="AC1980">
        <v>0.47670000000000001</v>
      </c>
      <c r="AD1980" t="s">
        <v>48</v>
      </c>
      <c r="AE1980" t="s">
        <v>48</v>
      </c>
      <c r="AF1980" t="s">
        <v>48</v>
      </c>
    </row>
    <row r="1981" spans="1:32" hidden="1" outlineLevel="1" x14ac:dyDescent="0.2">
      <c r="A1981" t="s">
        <v>18371</v>
      </c>
      <c r="B1981" t="s">
        <v>18372</v>
      </c>
      <c r="C1981" t="s">
        <v>18373</v>
      </c>
      <c r="J1981" t="s">
        <v>18374</v>
      </c>
      <c r="K1981" t="s">
        <v>1197</v>
      </c>
      <c r="L1981" t="s">
        <v>1233</v>
      </c>
      <c r="M1981">
        <v>2</v>
      </c>
      <c r="P1981" s="2" t="s">
        <v>18375</v>
      </c>
      <c r="Q1981" t="s">
        <v>47</v>
      </c>
      <c r="S1981">
        <v>0.38274570000000002</v>
      </c>
      <c r="T1981">
        <v>1.3801457E-2</v>
      </c>
      <c r="U1981">
        <v>0.1589207</v>
      </c>
      <c r="V1981">
        <v>5.1808115000000002E-2</v>
      </c>
      <c r="W1981">
        <v>0.37052565999999998</v>
      </c>
      <c r="X1981">
        <v>9.4113949999999995E-3</v>
      </c>
      <c r="Y1981">
        <v>-0.3</v>
      </c>
      <c r="Z1981">
        <v>0</v>
      </c>
      <c r="AA1981">
        <v>0.42899999999999999</v>
      </c>
      <c r="AB1981">
        <v>0.57099999999999995</v>
      </c>
      <c r="AC1981">
        <v>-0.45879999999999999</v>
      </c>
      <c r="AD1981" t="s">
        <v>48</v>
      </c>
      <c r="AE1981" t="s">
        <v>48</v>
      </c>
      <c r="AF1981" t="s">
        <v>48</v>
      </c>
    </row>
    <row r="1982" spans="1:32" hidden="1" outlineLevel="1" x14ac:dyDescent="0.2">
      <c r="A1982" t="s">
        <v>18376</v>
      </c>
      <c r="B1982" t="s">
        <v>18377</v>
      </c>
      <c r="C1982" t="s">
        <v>18378</v>
      </c>
      <c r="J1982" t="s">
        <v>18379</v>
      </c>
      <c r="K1982" t="s">
        <v>1197</v>
      </c>
      <c r="L1982" t="s">
        <v>1233</v>
      </c>
      <c r="M1982">
        <v>2</v>
      </c>
      <c r="P1982" s="2" t="s">
        <v>18380</v>
      </c>
      <c r="Q1982" t="s">
        <v>47</v>
      </c>
      <c r="S1982">
        <v>0.37955463</v>
      </c>
      <c r="T1982">
        <v>9.765625E-3</v>
      </c>
      <c r="U1982">
        <v>0.13256322000000001</v>
      </c>
      <c r="V1982">
        <v>1.4149316E-2</v>
      </c>
      <c r="W1982">
        <v>0.40243408000000003</v>
      </c>
      <c r="X1982">
        <v>8.2592220000000001E-3</v>
      </c>
      <c r="Y1982">
        <v>0.19500000000000001</v>
      </c>
      <c r="Z1982">
        <v>0.18</v>
      </c>
      <c r="AA1982">
        <v>0</v>
      </c>
      <c r="AB1982">
        <v>0.82</v>
      </c>
      <c r="AC1982">
        <v>0.89480000000000004</v>
      </c>
      <c r="AD1982" t="s">
        <v>48</v>
      </c>
      <c r="AE1982" t="s">
        <v>48</v>
      </c>
      <c r="AF1982" t="s">
        <v>48</v>
      </c>
    </row>
    <row r="1983" spans="1:32" hidden="1" outlineLevel="1" x14ac:dyDescent="0.2">
      <c r="A1983" t="s">
        <v>18381</v>
      </c>
      <c r="B1983" t="s">
        <v>18382</v>
      </c>
      <c r="C1983" t="s">
        <v>18383</v>
      </c>
      <c r="J1983" t="s">
        <v>18384</v>
      </c>
      <c r="K1983" t="s">
        <v>1197</v>
      </c>
      <c r="L1983" t="s">
        <v>1233</v>
      </c>
      <c r="M1983">
        <v>2</v>
      </c>
      <c r="P1983" s="2" t="s">
        <v>18385</v>
      </c>
      <c r="Q1983" t="s">
        <v>47</v>
      </c>
      <c r="S1983">
        <v>5.0821137000000002E-2</v>
      </c>
      <c r="T1983">
        <v>1.0681152E-3</v>
      </c>
      <c r="U1983">
        <v>1.7982551999999999E-2</v>
      </c>
      <c r="V1983">
        <v>2.9783275E-3</v>
      </c>
      <c r="W1983">
        <v>2.2964162999999999E-2</v>
      </c>
      <c r="X1983">
        <v>6.6668926999999996E-3</v>
      </c>
      <c r="Y1983">
        <v>-0.1630952380952381</v>
      </c>
      <c r="Z1983">
        <v>6.3E-2</v>
      </c>
      <c r="AA1983">
        <v>0.115</v>
      </c>
      <c r="AB1983">
        <v>0.82199999999999995</v>
      </c>
      <c r="AC1983">
        <v>-5.16E-2</v>
      </c>
      <c r="AD1983" t="s">
        <v>48</v>
      </c>
      <c r="AE1983" t="s">
        <v>48</v>
      </c>
      <c r="AF1983" t="s">
        <v>48</v>
      </c>
    </row>
    <row r="1984" spans="1:32" hidden="1" outlineLevel="1" x14ac:dyDescent="0.2">
      <c r="A1984" t="s">
        <v>18386</v>
      </c>
      <c r="B1984" t="s">
        <v>18387</v>
      </c>
      <c r="C1984" t="s">
        <v>18388</v>
      </c>
      <c r="J1984" t="s">
        <v>10596</v>
      </c>
      <c r="K1984" t="s">
        <v>1197</v>
      </c>
      <c r="L1984" t="s">
        <v>1233</v>
      </c>
      <c r="M1984">
        <v>2</v>
      </c>
      <c r="P1984" s="2" t="s">
        <v>18389</v>
      </c>
      <c r="Q1984" t="s">
        <v>47</v>
      </c>
      <c r="Y1984" t="s">
        <v>48</v>
      </c>
      <c r="Z1984" t="s">
        <v>48</v>
      </c>
      <c r="AA1984" t="s">
        <v>48</v>
      </c>
      <c r="AB1984" t="s">
        <v>48</v>
      </c>
      <c r="AC1984" t="s">
        <v>48</v>
      </c>
      <c r="AD1984" t="s">
        <v>48</v>
      </c>
      <c r="AE1984" t="s">
        <v>48</v>
      </c>
      <c r="AF1984" t="s">
        <v>48</v>
      </c>
    </row>
    <row r="1985" spans="1:32" hidden="1" outlineLevel="1" x14ac:dyDescent="0.2">
      <c r="A1985" t="s">
        <v>18390</v>
      </c>
      <c r="B1985" t="s">
        <v>18391</v>
      </c>
      <c r="C1985" t="s">
        <v>18392</v>
      </c>
      <c r="J1985" t="s">
        <v>18393</v>
      </c>
      <c r="K1985" t="s">
        <v>1197</v>
      </c>
      <c r="L1985" t="s">
        <v>1233</v>
      </c>
      <c r="M1985">
        <v>2</v>
      </c>
      <c r="P1985" s="2" t="s">
        <v>18394</v>
      </c>
      <c r="Q1985" t="s">
        <v>47</v>
      </c>
      <c r="S1985">
        <v>0.2553839</v>
      </c>
      <c r="T1985">
        <v>4.0435790000000003E-3</v>
      </c>
      <c r="U1985">
        <v>3.4647810000000001E-2</v>
      </c>
      <c r="V1985">
        <v>5.5866763000000002E-3</v>
      </c>
      <c r="W1985">
        <v>0.23237456000000001</v>
      </c>
      <c r="X1985">
        <v>9.4113949999999995E-3</v>
      </c>
      <c r="Y1985">
        <v>-0.23125000000000001</v>
      </c>
      <c r="Z1985">
        <v>4.1000000000000002E-2</v>
      </c>
      <c r="AA1985">
        <v>9.5000000000000001E-2</v>
      </c>
      <c r="AB1985">
        <v>0.86399999999999999</v>
      </c>
      <c r="AC1985">
        <v>-0.55740000000000001</v>
      </c>
      <c r="AD1985" t="s">
        <v>48</v>
      </c>
      <c r="AE1985" t="s">
        <v>48</v>
      </c>
      <c r="AF1985" t="s">
        <v>48</v>
      </c>
    </row>
    <row r="1986" spans="1:32" hidden="1" outlineLevel="1" x14ac:dyDescent="0.2">
      <c r="A1986" t="s">
        <v>18395</v>
      </c>
      <c r="B1986" t="s">
        <v>18396</v>
      </c>
      <c r="C1986" t="s">
        <v>18397</v>
      </c>
      <c r="J1986" t="s">
        <v>18398</v>
      </c>
      <c r="K1986" t="s">
        <v>1197</v>
      </c>
      <c r="L1986" t="s">
        <v>1233</v>
      </c>
      <c r="M1986">
        <v>2</v>
      </c>
      <c r="P1986" s="2" t="s">
        <v>18399</v>
      </c>
      <c r="Q1986" t="s">
        <v>47</v>
      </c>
      <c r="S1986">
        <v>0.10826672</v>
      </c>
      <c r="T1986">
        <v>3.0326843E-3</v>
      </c>
      <c r="U1986">
        <v>4.1411490000000002E-2</v>
      </c>
      <c r="V1986">
        <v>6.7336100000000001E-3</v>
      </c>
      <c r="W1986">
        <v>4.5007613000000002E-2</v>
      </c>
      <c r="X1986">
        <v>8.2462760000000003E-3</v>
      </c>
      <c r="Y1986">
        <v>1.9642857142857149E-2</v>
      </c>
      <c r="Z1986">
        <v>5.2999999999999999E-2</v>
      </c>
      <c r="AA1986">
        <v>5.2999999999999999E-2</v>
      </c>
      <c r="AB1986">
        <v>0.89400000000000002</v>
      </c>
      <c r="AC1986">
        <v>-0.26450000000000001</v>
      </c>
      <c r="AD1986" t="s">
        <v>48</v>
      </c>
      <c r="AE1986" t="s">
        <v>48</v>
      </c>
      <c r="AF1986" t="s">
        <v>48</v>
      </c>
    </row>
    <row r="1987" spans="1:32" hidden="1" outlineLevel="1" x14ac:dyDescent="0.2">
      <c r="A1987" t="s">
        <v>18400</v>
      </c>
      <c r="B1987" t="s">
        <v>18401</v>
      </c>
      <c r="C1987" t="s">
        <v>18402</v>
      </c>
      <c r="J1987" t="s">
        <v>18403</v>
      </c>
      <c r="K1987" t="s">
        <v>1197</v>
      </c>
      <c r="L1987" t="s">
        <v>1233</v>
      </c>
      <c r="M1987">
        <v>2</v>
      </c>
      <c r="P1987" s="2" t="s">
        <v>18404</v>
      </c>
      <c r="Q1987" t="s">
        <v>47</v>
      </c>
      <c r="S1987">
        <v>0.25244820000000001</v>
      </c>
      <c r="T1987">
        <v>3.1471251999999998E-3</v>
      </c>
      <c r="U1987">
        <v>2.836696E-2</v>
      </c>
      <c r="V1987">
        <v>4.6247323E-3</v>
      </c>
      <c r="W1987">
        <v>0.17237684</v>
      </c>
      <c r="X1987">
        <v>7.3271270000000001E-3</v>
      </c>
      <c r="Y1987">
        <v>-0.2348214285714286</v>
      </c>
      <c r="Z1987">
        <v>0</v>
      </c>
      <c r="AA1987">
        <v>0.188</v>
      </c>
      <c r="AB1987">
        <v>0.81200000000000006</v>
      </c>
      <c r="AC1987">
        <v>-0.7964</v>
      </c>
      <c r="AD1987" t="s">
        <v>48</v>
      </c>
      <c r="AE1987" t="s">
        <v>48</v>
      </c>
      <c r="AF1987" t="s">
        <v>48</v>
      </c>
    </row>
    <row r="1988" spans="1:32" hidden="1" outlineLevel="1" x14ac:dyDescent="0.2">
      <c r="A1988" t="s">
        <v>18405</v>
      </c>
      <c r="B1988" t="s">
        <v>18406</v>
      </c>
      <c r="C1988" t="s">
        <v>18407</v>
      </c>
      <c r="J1988" t="s">
        <v>18408</v>
      </c>
      <c r="K1988" t="s">
        <v>1197</v>
      </c>
      <c r="L1988" t="s">
        <v>1233</v>
      </c>
      <c r="M1988">
        <v>2</v>
      </c>
      <c r="P1988" s="2" t="s">
        <v>18409</v>
      </c>
      <c r="Q1988" t="s">
        <v>47</v>
      </c>
      <c r="S1988">
        <v>0.27975296999999999</v>
      </c>
      <c r="T1988">
        <v>1.2639441499999999E-2</v>
      </c>
      <c r="U1988">
        <v>0.10611444</v>
      </c>
      <c r="V1988">
        <v>2.9144434E-2</v>
      </c>
      <c r="W1988">
        <v>0.110259406</v>
      </c>
      <c r="X1988">
        <v>3.3386397999999998E-2</v>
      </c>
      <c r="Y1988">
        <v>0.25</v>
      </c>
      <c r="Z1988">
        <v>0.152</v>
      </c>
      <c r="AA1988">
        <v>4.5999999999999999E-2</v>
      </c>
      <c r="AB1988">
        <v>0.80200000000000005</v>
      </c>
      <c r="AC1988">
        <v>0.57189999999999996</v>
      </c>
      <c r="AD1988" t="s">
        <v>48</v>
      </c>
      <c r="AE1988" t="s">
        <v>48</v>
      </c>
      <c r="AF1988" t="s">
        <v>48</v>
      </c>
    </row>
    <row r="1989" spans="1:32" hidden="1" outlineLevel="1" x14ac:dyDescent="0.2">
      <c r="A1989" t="s">
        <v>18410</v>
      </c>
      <c r="B1989" t="s">
        <v>18411</v>
      </c>
      <c r="C1989" t="s">
        <v>18412</v>
      </c>
      <c r="J1989" t="s">
        <v>18413</v>
      </c>
      <c r="K1989" t="s">
        <v>1197</v>
      </c>
      <c r="L1989" t="s">
        <v>1233</v>
      </c>
      <c r="M1989">
        <v>2</v>
      </c>
      <c r="P1989" s="2" t="s">
        <v>18414</v>
      </c>
      <c r="Q1989" t="s">
        <v>47</v>
      </c>
      <c r="S1989">
        <v>0.14950263999999999</v>
      </c>
      <c r="T1989">
        <v>2.0790100000000001E-3</v>
      </c>
      <c r="U1989">
        <v>2.5770858000000001E-2</v>
      </c>
      <c r="V1989">
        <v>5.7346675999999999E-3</v>
      </c>
      <c r="W1989">
        <v>6.9215689999999996E-2</v>
      </c>
      <c r="X1989">
        <v>6.9258080000000003E-3</v>
      </c>
      <c r="Y1989">
        <v>-0.29132653061224489</v>
      </c>
      <c r="Z1989">
        <v>6.6000000000000003E-2</v>
      </c>
      <c r="AA1989">
        <v>0.252</v>
      </c>
      <c r="AB1989">
        <v>0.68200000000000005</v>
      </c>
      <c r="AC1989">
        <v>-0.96209999999999996</v>
      </c>
      <c r="AD1989" t="s">
        <v>48</v>
      </c>
      <c r="AE1989" t="s">
        <v>48</v>
      </c>
      <c r="AF1989" t="s">
        <v>48</v>
      </c>
    </row>
    <row r="1990" spans="1:32" hidden="1" outlineLevel="1" x14ac:dyDescent="0.2">
      <c r="A1990" t="s">
        <v>18415</v>
      </c>
      <c r="B1990" t="s">
        <v>18416</v>
      </c>
      <c r="C1990" t="s">
        <v>18417</v>
      </c>
      <c r="J1990" t="s">
        <v>18418</v>
      </c>
      <c r="K1990" t="s">
        <v>1197</v>
      </c>
      <c r="L1990" t="s">
        <v>1233</v>
      </c>
      <c r="M1990">
        <v>2</v>
      </c>
      <c r="P1990" s="2" t="s">
        <v>18419</v>
      </c>
      <c r="Q1990" t="s">
        <v>10060</v>
      </c>
      <c r="S1990">
        <v>7.3711219999999994E-2</v>
      </c>
      <c r="T1990">
        <v>1.9073486000000001E-3</v>
      </c>
      <c r="U1990">
        <v>2.3721303999999999E-2</v>
      </c>
      <c r="V1990">
        <v>6.2896360000000004E-3</v>
      </c>
      <c r="W1990">
        <v>2.1481665E-2</v>
      </c>
      <c r="X1990">
        <v>8.1297639999999994E-3</v>
      </c>
      <c r="Y1990">
        <v>-0.5</v>
      </c>
      <c r="Z1990">
        <v>0.13300000000000001</v>
      </c>
      <c r="AA1990">
        <v>5.3999999999999999E-2</v>
      </c>
      <c r="AB1990">
        <v>0.81299999999999994</v>
      </c>
      <c r="AC1990">
        <v>0.63839999999999997</v>
      </c>
      <c r="AD1990" t="s">
        <v>48</v>
      </c>
      <c r="AE1990" t="s">
        <v>48</v>
      </c>
      <c r="AF1990" t="s">
        <v>48</v>
      </c>
    </row>
    <row r="1991" spans="1:32" hidden="1" outlineLevel="1" x14ac:dyDescent="0.2">
      <c r="A1991" t="s">
        <v>18420</v>
      </c>
      <c r="B1991" t="s">
        <v>18421</v>
      </c>
      <c r="C1991" t="s">
        <v>18422</v>
      </c>
      <c r="J1991" t="s">
        <v>18423</v>
      </c>
      <c r="K1991" t="s">
        <v>1197</v>
      </c>
      <c r="L1991" t="s">
        <v>1233</v>
      </c>
      <c r="M1991">
        <v>2</v>
      </c>
      <c r="P1991" s="2" t="s">
        <v>18424</v>
      </c>
      <c r="Q1991" t="s">
        <v>47</v>
      </c>
      <c r="Y1991" t="s">
        <v>48</v>
      </c>
      <c r="Z1991" t="s">
        <v>48</v>
      </c>
      <c r="AA1991" t="s">
        <v>48</v>
      </c>
      <c r="AB1991" t="s">
        <v>48</v>
      </c>
      <c r="AC1991" t="s">
        <v>48</v>
      </c>
      <c r="AD1991" t="s">
        <v>48</v>
      </c>
      <c r="AE1991" t="s">
        <v>48</v>
      </c>
      <c r="AF1991" t="s">
        <v>48</v>
      </c>
    </row>
    <row r="1992" spans="1:32" hidden="1" outlineLevel="1" x14ac:dyDescent="0.2">
      <c r="A1992" t="s">
        <v>18425</v>
      </c>
      <c r="B1992" t="s">
        <v>18426</v>
      </c>
      <c r="C1992" t="s">
        <v>18427</v>
      </c>
      <c r="J1992" t="s">
        <v>18428</v>
      </c>
      <c r="K1992" t="s">
        <v>1197</v>
      </c>
      <c r="L1992" t="s">
        <v>1233</v>
      </c>
      <c r="M1992">
        <v>2</v>
      </c>
      <c r="P1992" s="2" t="s">
        <v>18429</v>
      </c>
      <c r="Q1992" t="s">
        <v>47</v>
      </c>
      <c r="S1992">
        <v>0.44933176000000002</v>
      </c>
      <c r="T1992">
        <v>2.3317306999999999E-2</v>
      </c>
      <c r="U1992">
        <v>0.48941849999999998</v>
      </c>
      <c r="V1992">
        <v>6.5223020000000007E-2</v>
      </c>
      <c r="W1992">
        <v>0.36193376999999999</v>
      </c>
      <c r="X1992">
        <v>1.1120236E-2</v>
      </c>
      <c r="Y1992">
        <v>4.7142857142857139E-2</v>
      </c>
      <c r="Z1992">
        <v>0.184</v>
      </c>
      <c r="AA1992">
        <v>7.6999999999999999E-2</v>
      </c>
      <c r="AB1992">
        <v>0.73899999999999999</v>
      </c>
      <c r="AC1992">
        <v>0.8548</v>
      </c>
      <c r="AD1992" t="s">
        <v>48</v>
      </c>
      <c r="AE1992" t="s">
        <v>48</v>
      </c>
      <c r="AF1992" t="s">
        <v>48</v>
      </c>
    </row>
    <row r="1993" spans="1:32" hidden="1" outlineLevel="1" x14ac:dyDescent="0.2">
      <c r="A1993" t="s">
        <v>18430</v>
      </c>
      <c r="B1993" t="s">
        <v>18431</v>
      </c>
      <c r="C1993" t="s">
        <v>18432</v>
      </c>
      <c r="J1993" t="s">
        <v>18433</v>
      </c>
      <c r="K1993" t="s">
        <v>1197</v>
      </c>
      <c r="L1993" t="s">
        <v>1233</v>
      </c>
      <c r="M1993">
        <v>2</v>
      </c>
      <c r="P1993" s="2" t="s">
        <v>18434</v>
      </c>
      <c r="Q1993" t="s">
        <v>47</v>
      </c>
      <c r="S1993">
        <v>0.20126031</v>
      </c>
      <c r="T1993">
        <v>2.9754639000000001E-3</v>
      </c>
      <c r="U1993">
        <v>4.8175166999999998E-2</v>
      </c>
      <c r="V1993">
        <v>4.7357255000000003E-3</v>
      </c>
      <c r="W1993">
        <v>8.36065E-2</v>
      </c>
      <c r="X1993">
        <v>8.1168179999999996E-3</v>
      </c>
      <c r="Y1993">
        <v>-0.10625</v>
      </c>
      <c r="Z1993">
        <v>5.1999999999999998E-2</v>
      </c>
      <c r="AA1993">
        <v>0.217</v>
      </c>
      <c r="AB1993">
        <v>0.73099999999999998</v>
      </c>
      <c r="AC1993">
        <v>-0.82250000000000001</v>
      </c>
      <c r="AD1993" t="s">
        <v>48</v>
      </c>
      <c r="AE1993" t="s">
        <v>48</v>
      </c>
      <c r="AF1993" t="s">
        <v>48</v>
      </c>
    </row>
    <row r="1994" spans="1:32" hidden="1" outlineLevel="1" x14ac:dyDescent="0.2">
      <c r="A1994" t="s">
        <v>18435</v>
      </c>
      <c r="B1994" t="s">
        <v>18436</v>
      </c>
      <c r="C1994" t="s">
        <v>18437</v>
      </c>
      <c r="J1994" t="s">
        <v>11136</v>
      </c>
      <c r="K1994" t="s">
        <v>1197</v>
      </c>
      <c r="L1994" t="s">
        <v>1233</v>
      </c>
      <c r="M1994">
        <v>2</v>
      </c>
      <c r="P1994" s="2" t="s">
        <v>18438</v>
      </c>
      <c r="Q1994" t="s">
        <v>47</v>
      </c>
      <c r="Y1994" t="s">
        <v>48</v>
      </c>
      <c r="Z1994" t="s">
        <v>48</v>
      </c>
      <c r="AA1994" t="s">
        <v>48</v>
      </c>
      <c r="AB1994" t="s">
        <v>48</v>
      </c>
      <c r="AC1994" t="s">
        <v>48</v>
      </c>
      <c r="AD1994" t="s">
        <v>48</v>
      </c>
      <c r="AE1994" t="s">
        <v>48</v>
      </c>
      <c r="AF1994" t="s">
        <v>48</v>
      </c>
    </row>
    <row r="1995" spans="1:32" hidden="1" outlineLevel="1" x14ac:dyDescent="0.2">
      <c r="A1995" t="s">
        <v>18439</v>
      </c>
      <c r="B1995" t="s">
        <v>18440</v>
      </c>
      <c r="C1995" t="s">
        <v>18441</v>
      </c>
      <c r="J1995" t="s">
        <v>18442</v>
      </c>
      <c r="K1995" t="s">
        <v>1197</v>
      </c>
      <c r="L1995" t="s">
        <v>1233</v>
      </c>
      <c r="M1995">
        <v>2</v>
      </c>
      <c r="P1995" s="2" t="s">
        <v>18443</v>
      </c>
      <c r="Q1995" t="s">
        <v>47</v>
      </c>
      <c r="S1995">
        <v>3.6634352000000002E-2</v>
      </c>
      <c r="T1995">
        <v>1.2588501E-3</v>
      </c>
      <c r="U1995">
        <v>1.6172110999999999E-2</v>
      </c>
      <c r="V1995">
        <v>4.1437599999999998E-3</v>
      </c>
      <c r="W1995">
        <v>1.4390918000000001E-2</v>
      </c>
      <c r="X1995">
        <v>6.6668926999999996E-3</v>
      </c>
      <c r="Y1995">
        <v>-3.7007434154171883E-17</v>
      </c>
      <c r="Z1995">
        <v>3.5000000000000003E-2</v>
      </c>
      <c r="AA1995">
        <v>4.2000000000000003E-2</v>
      </c>
      <c r="AB1995">
        <v>0.92300000000000004</v>
      </c>
      <c r="AC1995">
        <v>-0.1027</v>
      </c>
      <c r="AD1995" t="s">
        <v>48</v>
      </c>
      <c r="AE1995" t="s">
        <v>48</v>
      </c>
      <c r="AF1995" t="s">
        <v>48</v>
      </c>
    </row>
    <row r="1996" spans="1:32" hidden="1" outlineLevel="1" x14ac:dyDescent="0.2">
      <c r="A1996" t="s">
        <v>18444</v>
      </c>
      <c r="B1996" t="s">
        <v>18445</v>
      </c>
      <c r="C1996" t="s">
        <v>18446</v>
      </c>
      <c r="J1996" t="s">
        <v>18447</v>
      </c>
      <c r="K1996" t="s">
        <v>1197</v>
      </c>
      <c r="L1996" t="s">
        <v>1233</v>
      </c>
      <c r="M1996">
        <v>2</v>
      </c>
      <c r="P1996" s="2" t="s">
        <v>18448</v>
      </c>
      <c r="Q1996" t="s">
        <v>47</v>
      </c>
      <c r="S1996">
        <v>0.16591948000000001</v>
      </c>
      <c r="T1996">
        <v>4.0817259999999999E-3</v>
      </c>
      <c r="U1996">
        <v>5.1181246E-2</v>
      </c>
      <c r="V1996">
        <v>6.1416444000000001E-3</v>
      </c>
      <c r="W1996">
        <v>6.38991E-2</v>
      </c>
      <c r="X1996">
        <v>7.3789097000000001E-3</v>
      </c>
      <c r="Y1996">
        <v>0.33333333333333331</v>
      </c>
      <c r="Z1996">
        <v>0.122</v>
      </c>
      <c r="AA1996">
        <v>5.6000000000000001E-2</v>
      </c>
      <c r="AB1996">
        <v>0.82199999999999995</v>
      </c>
      <c r="AC1996">
        <v>0.6421</v>
      </c>
      <c r="AD1996" t="s">
        <v>48</v>
      </c>
      <c r="AE1996" t="s">
        <v>48</v>
      </c>
      <c r="AF1996" t="s">
        <v>48</v>
      </c>
    </row>
    <row r="1997" spans="1:32" hidden="1" outlineLevel="1" x14ac:dyDescent="0.2">
      <c r="A1997" t="s">
        <v>18449</v>
      </c>
      <c r="B1997" t="s">
        <v>18450</v>
      </c>
      <c r="C1997" t="s">
        <v>18451</v>
      </c>
      <c r="J1997" t="s">
        <v>18452</v>
      </c>
      <c r="K1997" t="s">
        <v>1197</v>
      </c>
      <c r="L1997" t="s">
        <v>1233</v>
      </c>
      <c r="M1997">
        <v>2</v>
      </c>
      <c r="P1997" s="2" t="s">
        <v>18453</v>
      </c>
      <c r="Q1997" t="s">
        <v>47</v>
      </c>
      <c r="S1997">
        <v>0.39747169999999998</v>
      </c>
      <c r="T1997">
        <v>6.2561034999999996E-3</v>
      </c>
      <c r="U1997">
        <v>7.3852409999999993E-2</v>
      </c>
      <c r="V1997">
        <v>9.1384705000000007E-3</v>
      </c>
      <c r="W1997">
        <v>0.43396309999999999</v>
      </c>
      <c r="X1997">
        <v>6.6151096999999999E-3</v>
      </c>
      <c r="Y1997">
        <v>-0.2</v>
      </c>
      <c r="Z1997">
        <v>6.4000000000000001E-2</v>
      </c>
      <c r="AA1997">
        <v>0.39600000000000002</v>
      </c>
      <c r="AB1997">
        <v>0.54</v>
      </c>
      <c r="AC1997">
        <v>-0.69810000000000005</v>
      </c>
      <c r="AD1997" t="s">
        <v>48</v>
      </c>
      <c r="AE1997" t="s">
        <v>48</v>
      </c>
      <c r="AF1997" t="s">
        <v>48</v>
      </c>
    </row>
    <row r="1998" spans="1:32" hidden="1" outlineLevel="1" x14ac:dyDescent="0.2">
      <c r="A1998" t="s">
        <v>18454</v>
      </c>
      <c r="B1998" t="s">
        <v>18455</v>
      </c>
      <c r="C1998" t="s">
        <v>18456</v>
      </c>
      <c r="J1998" t="s">
        <v>18457</v>
      </c>
      <c r="K1998" t="s">
        <v>1197</v>
      </c>
      <c r="L1998" t="s">
        <v>1233</v>
      </c>
      <c r="M1998">
        <v>2</v>
      </c>
      <c r="P1998" s="2" t="s">
        <v>18458</v>
      </c>
      <c r="Q1998" t="s">
        <v>10021</v>
      </c>
      <c r="S1998">
        <v>5.5768944000000001E-2</v>
      </c>
      <c r="T1998">
        <v>1.8310547E-3</v>
      </c>
      <c r="U1998">
        <v>2.0237060000000001E-2</v>
      </c>
      <c r="V1998">
        <v>5.5866763000000002E-3</v>
      </c>
      <c r="W1998">
        <v>2.425329E-2</v>
      </c>
      <c r="X1998">
        <v>7.1199946000000004E-3</v>
      </c>
      <c r="Y1998">
        <v>6.2337662337662338E-2</v>
      </c>
      <c r="Z1998">
        <v>7.0000000000000007E-2</v>
      </c>
      <c r="AA1998">
        <v>1.0999999999999999E-2</v>
      </c>
      <c r="AB1998">
        <v>0.91900000000000004</v>
      </c>
      <c r="AC1998">
        <v>0.77170000000000005</v>
      </c>
      <c r="AD1998" t="s">
        <v>48</v>
      </c>
      <c r="AE1998" t="s">
        <v>48</v>
      </c>
      <c r="AF1998" t="s">
        <v>48</v>
      </c>
    </row>
    <row r="1999" spans="1:32" hidden="1" outlineLevel="1" x14ac:dyDescent="0.2">
      <c r="A1999" t="s">
        <v>18459</v>
      </c>
      <c r="B1999" t="s">
        <v>18202</v>
      </c>
      <c r="C1999" t="s">
        <v>18460</v>
      </c>
      <c r="J1999" t="s">
        <v>18461</v>
      </c>
      <c r="K1999" t="s">
        <v>1197</v>
      </c>
      <c r="L1999" t="s">
        <v>1233</v>
      </c>
      <c r="M1999">
        <v>2</v>
      </c>
      <c r="P1999" s="2" t="s">
        <v>18462</v>
      </c>
      <c r="Q1999" t="s">
        <v>47</v>
      </c>
      <c r="S1999">
        <v>7.9250953999999998E-2</v>
      </c>
      <c r="T1999">
        <v>2.8800964000000001E-3</v>
      </c>
      <c r="U1999">
        <v>3.9657943000000001E-2</v>
      </c>
      <c r="V1999">
        <v>9.5454470000000003E-3</v>
      </c>
      <c r="W1999">
        <v>2.6702631000000001E-2</v>
      </c>
      <c r="X1999">
        <v>8.7899980000000003E-3</v>
      </c>
      <c r="Y1999">
        <v>0.1068181818181818</v>
      </c>
      <c r="Z1999">
        <v>7.4999999999999997E-2</v>
      </c>
      <c r="AA1999">
        <v>6.3E-2</v>
      </c>
      <c r="AB1999">
        <v>0.86199999999999999</v>
      </c>
      <c r="AC1999">
        <v>-0.4244</v>
      </c>
      <c r="AD1999" t="s">
        <v>48</v>
      </c>
      <c r="AE1999" t="s">
        <v>48</v>
      </c>
      <c r="AF1999" t="s">
        <v>48</v>
      </c>
    </row>
    <row r="2000" spans="1:32" hidden="1" outlineLevel="1" x14ac:dyDescent="0.2">
      <c r="A2000" t="s">
        <v>18463</v>
      </c>
      <c r="B2000" t="s">
        <v>18464</v>
      </c>
      <c r="C2000" t="s">
        <v>18465</v>
      </c>
      <c r="J2000" t="s">
        <v>18466</v>
      </c>
      <c r="K2000" t="s">
        <v>1197</v>
      </c>
      <c r="L2000" t="s">
        <v>1233</v>
      </c>
      <c r="M2000">
        <v>2</v>
      </c>
      <c r="P2000" s="2" t="s">
        <v>18467</v>
      </c>
      <c r="Q2000" t="s">
        <v>47</v>
      </c>
      <c r="S2000">
        <v>0.25084447999999998</v>
      </c>
      <c r="T2000">
        <v>9.9945069999999997E-3</v>
      </c>
      <c r="U2000">
        <v>0.1612468</v>
      </c>
      <c r="V2000">
        <v>4.3066069999999998E-2</v>
      </c>
      <c r="W2000">
        <v>8.2866095000000001E-2</v>
      </c>
      <c r="X2000">
        <v>1.3217448999999999E-2</v>
      </c>
      <c r="Y2000">
        <v>4.5833333333333337E-2</v>
      </c>
      <c r="Z2000">
        <v>0.14399999999999999</v>
      </c>
      <c r="AA2000">
        <v>0.16400000000000001</v>
      </c>
      <c r="AB2000">
        <v>0.69199999999999995</v>
      </c>
      <c r="AC2000">
        <v>-0.44879999999999998</v>
      </c>
      <c r="AD2000" t="s">
        <v>48</v>
      </c>
      <c r="AE2000" t="s">
        <v>48</v>
      </c>
      <c r="AF2000" t="s">
        <v>48</v>
      </c>
    </row>
    <row r="2001" spans="1:32" hidden="1" outlineLevel="1" x14ac:dyDescent="0.2">
      <c r="A2001" t="s">
        <v>18468</v>
      </c>
      <c r="B2001" t="s">
        <v>18469</v>
      </c>
      <c r="C2001" t="s">
        <v>18470</v>
      </c>
      <c r="J2001" t="s">
        <v>18471</v>
      </c>
      <c r="K2001" t="s">
        <v>1197</v>
      </c>
      <c r="L2001" t="s">
        <v>1233</v>
      </c>
      <c r="M2001">
        <v>2</v>
      </c>
      <c r="P2001" s="2" t="s">
        <v>18472</v>
      </c>
      <c r="Q2001" t="s">
        <v>10258</v>
      </c>
      <c r="Y2001" t="s">
        <v>48</v>
      </c>
      <c r="Z2001" t="s">
        <v>48</v>
      </c>
      <c r="AA2001" t="s">
        <v>48</v>
      </c>
      <c r="AB2001" t="s">
        <v>48</v>
      </c>
      <c r="AC2001" t="s">
        <v>48</v>
      </c>
      <c r="AD2001" t="s">
        <v>48</v>
      </c>
      <c r="AE2001" t="s">
        <v>48</v>
      </c>
      <c r="AF2001" t="s">
        <v>48</v>
      </c>
    </row>
    <row r="2002" spans="1:32" hidden="1" outlineLevel="1" x14ac:dyDescent="0.2">
      <c r="A2002" t="s">
        <v>18473</v>
      </c>
      <c r="B2002" t="s">
        <v>18474</v>
      </c>
      <c r="C2002" t="s">
        <v>18475</v>
      </c>
      <c r="J2002" t="s">
        <v>18476</v>
      </c>
      <c r="K2002" t="s">
        <v>1197</v>
      </c>
      <c r="L2002" t="s">
        <v>1233</v>
      </c>
      <c r="M2002">
        <v>2</v>
      </c>
      <c r="P2002" s="2" t="s">
        <v>18477</v>
      </c>
      <c r="Q2002" t="s">
        <v>10060</v>
      </c>
      <c r="S2002">
        <v>0.50503235999999996</v>
      </c>
      <c r="T2002">
        <v>1.9998873E-2</v>
      </c>
      <c r="U2002">
        <v>0.38203894999999999</v>
      </c>
      <c r="V2002">
        <v>1.4249804E-2</v>
      </c>
      <c r="W2002">
        <v>0.52393350000000005</v>
      </c>
      <c r="X2002">
        <v>8.8676729999999995E-3</v>
      </c>
      <c r="Y2002">
        <v>-0.625</v>
      </c>
      <c r="Z2002">
        <v>0</v>
      </c>
      <c r="AA2002">
        <v>0.188</v>
      </c>
      <c r="AB2002">
        <v>0.81200000000000006</v>
      </c>
      <c r="AC2002">
        <v>-0.83160000000000001</v>
      </c>
      <c r="AD2002" t="s">
        <v>48</v>
      </c>
      <c r="AE2002" t="s">
        <v>48</v>
      </c>
      <c r="AF2002" t="s">
        <v>48</v>
      </c>
    </row>
    <row r="2003" spans="1:32" hidden="1" outlineLevel="1" x14ac:dyDescent="0.2">
      <c r="A2003" t="s">
        <v>18478</v>
      </c>
      <c r="B2003" t="s">
        <v>18479</v>
      </c>
      <c r="C2003" t="s">
        <v>18480</v>
      </c>
      <c r="J2003" t="s">
        <v>18481</v>
      </c>
      <c r="K2003" t="s">
        <v>1197</v>
      </c>
      <c r="L2003" t="s">
        <v>1233</v>
      </c>
      <c r="M2003">
        <v>2</v>
      </c>
      <c r="P2003" s="2" t="s">
        <v>18482</v>
      </c>
      <c r="Q2003" t="s">
        <v>47</v>
      </c>
      <c r="S2003">
        <v>0.21642438</v>
      </c>
      <c r="T2003">
        <v>3.2615662000000001E-3</v>
      </c>
      <c r="U2003">
        <v>2.7000591000000001E-2</v>
      </c>
      <c r="V2003">
        <v>1.0063417E-2</v>
      </c>
      <c r="W2003">
        <v>9.416737E-2</v>
      </c>
      <c r="X2003">
        <v>9.3596110000000003E-3</v>
      </c>
      <c r="Y2003">
        <v>-0.30625000000000002</v>
      </c>
      <c r="Z2003">
        <v>2.9000000000000001E-2</v>
      </c>
      <c r="AA2003">
        <v>0.188</v>
      </c>
      <c r="AB2003">
        <v>0.78200000000000003</v>
      </c>
      <c r="AC2003">
        <v>-0.83809999999999996</v>
      </c>
      <c r="AD2003" t="s">
        <v>48</v>
      </c>
      <c r="AE2003" t="s">
        <v>48</v>
      </c>
      <c r="AF2003" t="s">
        <v>48</v>
      </c>
    </row>
    <row r="2004" spans="1:32" hidden="1" outlineLevel="1" x14ac:dyDescent="0.2">
      <c r="A2004" t="s">
        <v>18483</v>
      </c>
      <c r="B2004" t="s">
        <v>18479</v>
      </c>
      <c r="C2004" t="s">
        <v>18484</v>
      </c>
      <c r="J2004" t="s">
        <v>18485</v>
      </c>
      <c r="K2004" t="s">
        <v>1197</v>
      </c>
      <c r="L2004" t="s">
        <v>1233</v>
      </c>
      <c r="M2004">
        <v>2</v>
      </c>
      <c r="P2004" s="2" t="s">
        <v>18486</v>
      </c>
      <c r="Q2004" t="s">
        <v>47</v>
      </c>
      <c r="S2004">
        <v>3.5927269999999997E-2</v>
      </c>
      <c r="T2004">
        <v>2.5939941000000001E-3</v>
      </c>
      <c r="U2004">
        <v>3.5148825000000002E-2</v>
      </c>
      <c r="V2004">
        <v>3.7737815000000001E-3</v>
      </c>
      <c r="W2004">
        <v>1.9483517999999998E-2</v>
      </c>
      <c r="X2004">
        <v>7.5989880000000001E-3</v>
      </c>
      <c r="Y2004">
        <v>0</v>
      </c>
      <c r="Z2004" t="s">
        <v>48</v>
      </c>
      <c r="AA2004" t="s">
        <v>48</v>
      </c>
      <c r="AB2004" t="s">
        <v>48</v>
      </c>
      <c r="AC2004" t="s">
        <v>48</v>
      </c>
      <c r="AD2004" t="s">
        <v>48</v>
      </c>
      <c r="AE2004" t="s">
        <v>48</v>
      </c>
      <c r="AF2004" t="s">
        <v>48</v>
      </c>
    </row>
    <row r="2005" spans="1:32" hidden="1" outlineLevel="1" x14ac:dyDescent="0.2">
      <c r="A2005" t="s">
        <v>18487</v>
      </c>
      <c r="B2005" t="s">
        <v>18488</v>
      </c>
      <c r="C2005" t="s">
        <v>18489</v>
      </c>
      <c r="J2005" t="s">
        <v>16686</v>
      </c>
      <c r="K2005" t="s">
        <v>1197</v>
      </c>
      <c r="L2005" t="s">
        <v>1233</v>
      </c>
      <c r="M2005">
        <v>2</v>
      </c>
      <c r="P2005" s="2" t="s">
        <v>18490</v>
      </c>
      <c r="Q2005" t="s">
        <v>47</v>
      </c>
      <c r="Y2005" t="s">
        <v>48</v>
      </c>
      <c r="Z2005" t="s">
        <v>48</v>
      </c>
      <c r="AA2005" t="s">
        <v>48</v>
      </c>
      <c r="AB2005" t="s">
        <v>48</v>
      </c>
      <c r="AC2005" t="s">
        <v>48</v>
      </c>
      <c r="AD2005" t="s">
        <v>48</v>
      </c>
      <c r="AE2005" t="s">
        <v>48</v>
      </c>
      <c r="AF2005" t="s">
        <v>48</v>
      </c>
    </row>
    <row r="2006" spans="1:32" hidden="1" outlineLevel="1" x14ac:dyDescent="0.2">
      <c r="A2006" t="s">
        <v>18491</v>
      </c>
      <c r="B2006" t="s">
        <v>18488</v>
      </c>
      <c r="C2006" t="s">
        <v>18492</v>
      </c>
      <c r="J2006" t="s">
        <v>18493</v>
      </c>
      <c r="K2006" t="s">
        <v>1197</v>
      </c>
      <c r="L2006" t="s">
        <v>1233</v>
      </c>
      <c r="M2006">
        <v>2</v>
      </c>
      <c r="P2006" s="2" t="s">
        <v>18494</v>
      </c>
      <c r="Q2006" t="s">
        <v>47</v>
      </c>
      <c r="S2006">
        <v>5.7005897E-2</v>
      </c>
      <c r="T2006">
        <v>1.0728835999999999E-3</v>
      </c>
      <c r="U2006">
        <v>1.4703264000000001E-2</v>
      </c>
      <c r="V2006">
        <v>2.8303360000000001E-3</v>
      </c>
      <c r="W2006">
        <v>2.5929154999999999E-2</v>
      </c>
      <c r="X2006">
        <v>6.5697995E-3</v>
      </c>
      <c r="Y2006">
        <v>-0.17499999999999999</v>
      </c>
      <c r="Z2006">
        <v>4.1000000000000002E-2</v>
      </c>
      <c r="AA2006">
        <v>0.14199999999999999</v>
      </c>
      <c r="AB2006">
        <v>0.81699999999999995</v>
      </c>
      <c r="AC2006">
        <v>-0.79549999999999998</v>
      </c>
      <c r="AD2006" t="s">
        <v>48</v>
      </c>
      <c r="AE2006" t="s">
        <v>48</v>
      </c>
      <c r="AF2006" t="s">
        <v>48</v>
      </c>
    </row>
    <row r="2007" spans="1:32" hidden="1" outlineLevel="1" x14ac:dyDescent="0.2">
      <c r="A2007" t="s">
        <v>18495</v>
      </c>
      <c r="B2007" t="s">
        <v>18496</v>
      </c>
      <c r="C2007" t="s">
        <v>18497</v>
      </c>
      <c r="J2007" t="s">
        <v>18498</v>
      </c>
      <c r="K2007" t="s">
        <v>1197</v>
      </c>
      <c r="L2007" t="s">
        <v>1233</v>
      </c>
      <c r="M2007">
        <v>2</v>
      </c>
      <c r="P2007" s="2" t="s">
        <v>18499</v>
      </c>
      <c r="Q2007" t="s">
        <v>47</v>
      </c>
      <c r="Y2007" t="s">
        <v>48</v>
      </c>
      <c r="Z2007" t="s">
        <v>48</v>
      </c>
      <c r="AA2007" t="s">
        <v>48</v>
      </c>
      <c r="AB2007" t="s">
        <v>48</v>
      </c>
      <c r="AC2007" t="s">
        <v>48</v>
      </c>
      <c r="AD2007" t="s">
        <v>48</v>
      </c>
      <c r="AE2007" t="s">
        <v>48</v>
      </c>
      <c r="AF2007" t="s">
        <v>48</v>
      </c>
    </row>
    <row r="2008" spans="1:32" hidden="1" outlineLevel="1" x14ac:dyDescent="0.2">
      <c r="A2008" t="s">
        <v>18500</v>
      </c>
      <c r="B2008" t="s">
        <v>18501</v>
      </c>
      <c r="C2008" t="s">
        <v>11262</v>
      </c>
      <c r="J2008" t="s">
        <v>18502</v>
      </c>
      <c r="K2008" t="s">
        <v>1197</v>
      </c>
      <c r="L2008" t="s">
        <v>1233</v>
      </c>
      <c r="M2008">
        <v>2</v>
      </c>
      <c r="P2008" s="2" t="s">
        <v>18503</v>
      </c>
      <c r="Q2008" t="s">
        <v>47</v>
      </c>
      <c r="S2008">
        <v>3.1331215000000003E-2</v>
      </c>
      <c r="T2008">
        <v>1.1444091999999999E-3</v>
      </c>
      <c r="U2008">
        <v>1.3166099000000001E-2</v>
      </c>
      <c r="V2008">
        <v>2.1921229999999998E-3</v>
      </c>
      <c r="W2008">
        <v>1.2262904999999999E-2</v>
      </c>
      <c r="X2008">
        <v>8.7641070000000001E-3</v>
      </c>
      <c r="Y2008">
        <v>0.55000000000000004</v>
      </c>
      <c r="Z2008">
        <v>0.16800000000000001</v>
      </c>
      <c r="AA2008">
        <v>0</v>
      </c>
      <c r="AB2008">
        <v>0.83199999999999996</v>
      </c>
      <c r="AC2008">
        <v>0.64859999999999995</v>
      </c>
      <c r="AD2008" t="s">
        <v>48</v>
      </c>
      <c r="AE2008" t="s">
        <v>48</v>
      </c>
      <c r="AF2008" t="s">
        <v>48</v>
      </c>
    </row>
    <row r="2009" spans="1:32" hidden="1" outlineLevel="1" x14ac:dyDescent="0.2">
      <c r="A2009" t="s">
        <v>18504</v>
      </c>
      <c r="B2009" t="s">
        <v>18505</v>
      </c>
      <c r="C2009" t="s">
        <v>18506</v>
      </c>
      <c r="J2009" t="s">
        <v>18507</v>
      </c>
      <c r="K2009" t="s">
        <v>1197</v>
      </c>
      <c r="L2009" t="s">
        <v>1233</v>
      </c>
      <c r="M2009">
        <v>2</v>
      </c>
      <c r="P2009" s="2" t="s">
        <v>18508</v>
      </c>
      <c r="Q2009" t="s">
        <v>47</v>
      </c>
      <c r="S2009">
        <v>4.5873325E-2</v>
      </c>
      <c r="T2009">
        <v>8.3446499999999995E-4</v>
      </c>
      <c r="U2009">
        <v>1.2038844E-2</v>
      </c>
      <c r="V2009">
        <v>2.4233595000000001E-3</v>
      </c>
      <c r="W2009">
        <v>2.3608726E-2</v>
      </c>
      <c r="X2009">
        <v>6.1361159999999996E-3</v>
      </c>
      <c r="Y2009">
        <v>0.1333333333333333</v>
      </c>
      <c r="Z2009">
        <v>0.157</v>
      </c>
      <c r="AA2009">
        <v>0</v>
      </c>
      <c r="AB2009">
        <v>0.84299999999999997</v>
      </c>
      <c r="AC2009">
        <v>0.70960000000000001</v>
      </c>
      <c r="AD2009" t="s">
        <v>48</v>
      </c>
      <c r="AE2009" t="s">
        <v>48</v>
      </c>
      <c r="AF2009" t="s">
        <v>48</v>
      </c>
    </row>
    <row r="2010" spans="1:32" hidden="1" outlineLevel="1" x14ac:dyDescent="0.2">
      <c r="A2010" t="s">
        <v>18509</v>
      </c>
      <c r="B2010" t="s">
        <v>18510</v>
      </c>
      <c r="C2010" t="s">
        <v>18511</v>
      </c>
      <c r="J2010" t="s">
        <v>15784</v>
      </c>
      <c r="K2010" t="s">
        <v>1197</v>
      </c>
      <c r="L2010" t="s">
        <v>1233</v>
      </c>
      <c r="M2010">
        <v>2</v>
      </c>
      <c r="P2010" s="2" t="s">
        <v>18512</v>
      </c>
      <c r="Q2010" t="s">
        <v>47</v>
      </c>
      <c r="Y2010" t="s">
        <v>48</v>
      </c>
      <c r="Z2010" t="s">
        <v>48</v>
      </c>
      <c r="AA2010" t="s">
        <v>48</v>
      </c>
      <c r="AB2010" t="s">
        <v>48</v>
      </c>
      <c r="AC2010" t="s">
        <v>48</v>
      </c>
      <c r="AD2010" t="s">
        <v>48</v>
      </c>
      <c r="AE2010" t="s">
        <v>48</v>
      </c>
      <c r="AF2010" t="s">
        <v>48</v>
      </c>
    </row>
    <row r="2011" spans="1:32" hidden="1" outlineLevel="1" x14ac:dyDescent="0.2">
      <c r="A2011" t="s">
        <v>18513</v>
      </c>
      <c r="B2011" t="s">
        <v>18514</v>
      </c>
      <c r="C2011" t="s">
        <v>18515</v>
      </c>
      <c r="J2011" t="s">
        <v>18516</v>
      </c>
      <c r="K2011" t="s">
        <v>1197</v>
      </c>
      <c r="L2011" t="s">
        <v>1233</v>
      </c>
      <c r="M2011">
        <v>2</v>
      </c>
      <c r="P2011" s="2" t="s">
        <v>18517</v>
      </c>
      <c r="Q2011" t="s">
        <v>47</v>
      </c>
      <c r="S2011">
        <v>0.85333382999999996</v>
      </c>
      <c r="T2011">
        <v>0.35327950000000002</v>
      </c>
      <c r="U2011">
        <v>0.77857690000000002</v>
      </c>
      <c r="V2011">
        <v>9.9072486000000001E-2</v>
      </c>
      <c r="W2011">
        <v>0.77823640000000005</v>
      </c>
      <c r="X2011">
        <v>1.7156094E-2</v>
      </c>
      <c r="Y2011">
        <v>-4.0909090909090888E-2</v>
      </c>
      <c r="Z2011">
        <v>7.4999999999999997E-2</v>
      </c>
      <c r="AA2011">
        <v>0.23799999999999999</v>
      </c>
      <c r="AB2011">
        <v>0.68600000000000005</v>
      </c>
      <c r="AC2011">
        <v>-0.95589999999999997</v>
      </c>
      <c r="AD2011" t="s">
        <v>48</v>
      </c>
      <c r="AE2011" t="s">
        <v>48</v>
      </c>
      <c r="AF2011" t="s">
        <v>48</v>
      </c>
    </row>
    <row r="2012" spans="1:32" hidden="1" outlineLevel="1" x14ac:dyDescent="0.2">
      <c r="A2012" t="s">
        <v>18518</v>
      </c>
      <c r="B2012" t="s">
        <v>18519</v>
      </c>
      <c r="C2012" t="s">
        <v>18520</v>
      </c>
      <c r="J2012" t="s">
        <v>18521</v>
      </c>
      <c r="K2012" t="s">
        <v>1197</v>
      </c>
      <c r="L2012" t="s">
        <v>1233</v>
      </c>
      <c r="M2012">
        <v>2</v>
      </c>
      <c r="P2012" s="2" t="s">
        <v>18522</v>
      </c>
      <c r="Q2012" t="s">
        <v>47</v>
      </c>
      <c r="S2012">
        <v>0.28548008000000002</v>
      </c>
      <c r="T2012">
        <v>1.0681151999999999E-2</v>
      </c>
      <c r="U2012">
        <v>0.104876526</v>
      </c>
      <c r="V2012">
        <v>1.191331E-2</v>
      </c>
      <c r="W2012">
        <v>6.6696249999999999E-2</v>
      </c>
      <c r="X2012">
        <v>0.32350775999999998</v>
      </c>
      <c r="Y2012">
        <v>0.33333333333333343</v>
      </c>
      <c r="Z2012">
        <v>0.13800000000000001</v>
      </c>
      <c r="AA2012">
        <v>0.14099999999999999</v>
      </c>
      <c r="AB2012">
        <v>0.72099999999999997</v>
      </c>
      <c r="AC2012">
        <v>0.2263</v>
      </c>
      <c r="AD2012" t="s">
        <v>48</v>
      </c>
      <c r="AE2012" t="s">
        <v>48</v>
      </c>
      <c r="AF2012" t="s">
        <v>48</v>
      </c>
    </row>
    <row r="2013" spans="1:32" hidden="1" outlineLevel="1" x14ac:dyDescent="0.2">
      <c r="A2013" t="s">
        <v>18523</v>
      </c>
      <c r="B2013" t="s">
        <v>18524</v>
      </c>
      <c r="C2013" t="s">
        <v>18525</v>
      </c>
      <c r="J2013" t="s">
        <v>18526</v>
      </c>
      <c r="K2013" t="s">
        <v>1197</v>
      </c>
      <c r="L2013" t="s">
        <v>1233</v>
      </c>
      <c r="M2013">
        <v>2</v>
      </c>
      <c r="P2013" s="2" t="s">
        <v>18527</v>
      </c>
      <c r="Q2013" t="s">
        <v>47</v>
      </c>
      <c r="S2013">
        <v>0.36095104</v>
      </c>
      <c r="T2013">
        <v>1.7158390999999999E-2</v>
      </c>
      <c r="U2013">
        <v>0.12035047</v>
      </c>
      <c r="V2013">
        <v>2.8628819E-2</v>
      </c>
      <c r="W2013">
        <v>0.26957804000000002</v>
      </c>
      <c r="X2013">
        <v>1.7674083E-2</v>
      </c>
      <c r="Y2013">
        <v>0.1003787878787879</v>
      </c>
      <c r="Z2013">
        <v>9.6000000000000002E-2</v>
      </c>
      <c r="AA2013">
        <v>0.14799999999999999</v>
      </c>
      <c r="AB2013">
        <v>0.75600000000000001</v>
      </c>
      <c r="AC2013">
        <v>-0.85</v>
      </c>
      <c r="AD2013" t="s">
        <v>48</v>
      </c>
      <c r="AE2013" t="s">
        <v>48</v>
      </c>
      <c r="AF2013" t="s">
        <v>48</v>
      </c>
    </row>
    <row r="2014" spans="1:32" hidden="1" outlineLevel="1" x14ac:dyDescent="0.2">
      <c r="A2014" t="s">
        <v>18528</v>
      </c>
      <c r="B2014" t="s">
        <v>18529</v>
      </c>
      <c r="C2014" t="s">
        <v>18530</v>
      </c>
      <c r="J2014" t="s">
        <v>18531</v>
      </c>
      <c r="K2014" t="s">
        <v>1197</v>
      </c>
      <c r="L2014" t="s">
        <v>1233</v>
      </c>
      <c r="M2014">
        <v>2</v>
      </c>
      <c r="P2014" s="2" t="s">
        <v>18532</v>
      </c>
      <c r="Q2014" t="s">
        <v>47</v>
      </c>
      <c r="S2014">
        <v>0.11652588</v>
      </c>
      <c r="T2014">
        <v>3.6811829000000002E-3</v>
      </c>
      <c r="U2014">
        <v>5.5439860000000001E-2</v>
      </c>
      <c r="V2014">
        <v>7.5475630000000002E-3</v>
      </c>
      <c r="W2014">
        <v>6.1626411999999998E-2</v>
      </c>
      <c r="X2014">
        <v>7.2753434000000002E-3</v>
      </c>
      <c r="Y2014">
        <v>-6.0714285714285707E-2</v>
      </c>
      <c r="Z2014">
        <v>6.4000000000000001E-2</v>
      </c>
      <c r="AA2014">
        <v>7.3999999999999996E-2</v>
      </c>
      <c r="AB2014">
        <v>0.86299999999999999</v>
      </c>
      <c r="AC2014">
        <v>-0.76280000000000003</v>
      </c>
      <c r="AD2014" t="s">
        <v>48</v>
      </c>
      <c r="AE2014" t="s">
        <v>48</v>
      </c>
      <c r="AF2014" t="s">
        <v>48</v>
      </c>
    </row>
    <row r="2015" spans="1:32" hidden="1" outlineLevel="1" x14ac:dyDescent="0.2">
      <c r="A2015" t="s">
        <v>18533</v>
      </c>
      <c r="B2015" t="s">
        <v>18534</v>
      </c>
      <c r="C2015" t="s">
        <v>18535</v>
      </c>
      <c r="J2015" t="s">
        <v>18536</v>
      </c>
      <c r="K2015" t="s">
        <v>1197</v>
      </c>
      <c r="L2015" t="s">
        <v>1233</v>
      </c>
      <c r="M2015">
        <v>2</v>
      </c>
      <c r="P2015" s="2" t="s">
        <v>18537</v>
      </c>
      <c r="Q2015" t="s">
        <v>10032</v>
      </c>
      <c r="S2015">
        <v>1.7843807E-2</v>
      </c>
      <c r="T2015">
        <v>1.0919571E-3</v>
      </c>
      <c r="U2015">
        <v>1.4566627E-2</v>
      </c>
      <c r="V2015">
        <v>4.4582416000000001E-3</v>
      </c>
      <c r="W2015">
        <v>8.9378849999999996E-3</v>
      </c>
      <c r="X2015">
        <v>7.2753434000000002E-3</v>
      </c>
      <c r="Y2015">
        <v>0</v>
      </c>
      <c r="Z2015">
        <v>0</v>
      </c>
      <c r="AA2015">
        <v>0</v>
      </c>
      <c r="AB2015">
        <v>1</v>
      </c>
      <c r="AC2015">
        <v>0</v>
      </c>
      <c r="AD2015" t="s">
        <v>48</v>
      </c>
      <c r="AE2015" t="s">
        <v>48</v>
      </c>
      <c r="AF2015" t="s">
        <v>48</v>
      </c>
    </row>
    <row r="2016" spans="1:32" hidden="1" outlineLevel="1" x14ac:dyDescent="0.2">
      <c r="A2016" t="s">
        <v>18538</v>
      </c>
      <c r="B2016" t="s">
        <v>17676</v>
      </c>
      <c r="C2016" t="s">
        <v>18539</v>
      </c>
      <c r="J2016" t="s">
        <v>18540</v>
      </c>
      <c r="K2016" t="s">
        <v>1197</v>
      </c>
      <c r="L2016" t="s">
        <v>1233</v>
      </c>
      <c r="M2016">
        <v>2</v>
      </c>
      <c r="P2016" s="2" t="s">
        <v>18541</v>
      </c>
      <c r="Q2016" t="s">
        <v>47</v>
      </c>
      <c r="S2016">
        <v>1.3885498E-2</v>
      </c>
      <c r="T2016">
        <v>5.8650970000000005E-4</v>
      </c>
      <c r="U2016">
        <v>1.0399200000000001E-2</v>
      </c>
      <c r="V2016">
        <v>1.8498929E-3</v>
      </c>
      <c r="W2016">
        <v>8.5578819999999993E-3</v>
      </c>
      <c r="X2016">
        <v>6.4079775000000002E-3</v>
      </c>
      <c r="Y2016">
        <v>0</v>
      </c>
      <c r="Z2016">
        <v>0</v>
      </c>
      <c r="AA2016">
        <v>0</v>
      </c>
      <c r="AB2016">
        <v>1</v>
      </c>
      <c r="AC2016">
        <v>0</v>
      </c>
      <c r="AD2016" t="s">
        <v>48</v>
      </c>
      <c r="AE2016" t="s">
        <v>48</v>
      </c>
      <c r="AF2016" t="s">
        <v>48</v>
      </c>
    </row>
    <row r="2017" spans="1:32" hidden="1" outlineLevel="1" x14ac:dyDescent="0.2">
      <c r="A2017" t="s">
        <v>18542</v>
      </c>
      <c r="B2017" t="s">
        <v>18543</v>
      </c>
      <c r="C2017" t="s">
        <v>18544</v>
      </c>
      <c r="J2017" t="s">
        <v>18545</v>
      </c>
      <c r="K2017" t="s">
        <v>1197</v>
      </c>
      <c r="L2017" t="s">
        <v>1233</v>
      </c>
      <c r="M2017">
        <v>2</v>
      </c>
      <c r="P2017" s="2" t="s">
        <v>18546</v>
      </c>
      <c r="Q2017" t="s">
        <v>47</v>
      </c>
      <c r="S2017">
        <v>3.8755610000000003E-2</v>
      </c>
      <c r="T2017">
        <v>1.2969971000000001E-3</v>
      </c>
      <c r="U2017">
        <v>1.3063620999999999E-2</v>
      </c>
      <c r="V2017">
        <v>2.9228306000000002E-3</v>
      </c>
      <c r="W2017">
        <v>1.5416925E-2</v>
      </c>
      <c r="X2017">
        <v>6.0778604999999998E-3</v>
      </c>
      <c r="Y2017">
        <v>0</v>
      </c>
      <c r="Z2017">
        <v>5.3999999999999999E-2</v>
      </c>
      <c r="AA2017">
        <v>0</v>
      </c>
      <c r="AB2017">
        <v>0.94599999999999995</v>
      </c>
      <c r="AC2017">
        <v>0.15310000000000001</v>
      </c>
      <c r="AD2017" t="s">
        <v>48</v>
      </c>
      <c r="AE2017" t="s">
        <v>48</v>
      </c>
      <c r="AF2017" t="s">
        <v>48</v>
      </c>
    </row>
    <row r="2018" spans="1:32" hidden="1" outlineLevel="1" x14ac:dyDescent="0.2">
      <c r="A2018" t="s">
        <v>18547</v>
      </c>
      <c r="B2018" t="s">
        <v>18548</v>
      </c>
      <c r="C2018" t="s">
        <v>18549</v>
      </c>
      <c r="J2018" t="s">
        <v>18550</v>
      </c>
      <c r="K2018" t="s">
        <v>1197</v>
      </c>
      <c r="L2018" t="s">
        <v>1233</v>
      </c>
      <c r="M2018">
        <v>2</v>
      </c>
      <c r="P2018" s="2" t="s">
        <v>18551</v>
      </c>
      <c r="Q2018" t="s">
        <v>47</v>
      </c>
      <c r="S2018">
        <v>0.52811706000000003</v>
      </c>
      <c r="T2018">
        <v>2.3076923999999999E-2</v>
      </c>
      <c r="U2018">
        <v>0.29632449999999999</v>
      </c>
      <c r="V2018">
        <v>1.9274251999999999E-2</v>
      </c>
      <c r="W2018">
        <v>0.5935568</v>
      </c>
      <c r="X2018">
        <v>1.0602405000000001E-2</v>
      </c>
      <c r="Y2018">
        <v>-0.203587962962963</v>
      </c>
      <c r="Z2018">
        <v>6.2E-2</v>
      </c>
      <c r="AA2018">
        <v>0.224</v>
      </c>
      <c r="AB2018">
        <v>0.71399999999999997</v>
      </c>
      <c r="AC2018">
        <v>-0.97570000000000001</v>
      </c>
      <c r="AD2018" t="s">
        <v>48</v>
      </c>
      <c r="AE2018" t="s">
        <v>48</v>
      </c>
      <c r="AF2018" t="s">
        <v>48</v>
      </c>
    </row>
    <row r="2019" spans="1:32" hidden="1" outlineLevel="1" x14ac:dyDescent="0.2">
      <c r="A2019" t="s">
        <v>18552</v>
      </c>
      <c r="B2019" t="s">
        <v>18553</v>
      </c>
      <c r="C2019" t="s">
        <v>18554</v>
      </c>
      <c r="J2019" t="s">
        <v>18555</v>
      </c>
      <c r="K2019" t="s">
        <v>1197</v>
      </c>
      <c r="L2019" t="s">
        <v>1233</v>
      </c>
      <c r="M2019">
        <v>2</v>
      </c>
      <c r="P2019" s="2" t="s">
        <v>18556</v>
      </c>
      <c r="Q2019" t="s">
        <v>47</v>
      </c>
      <c r="S2019">
        <v>0.112436704</v>
      </c>
      <c r="T2019">
        <v>4.6920776000000004E-3</v>
      </c>
      <c r="U2019">
        <v>9.0663320000000006E-2</v>
      </c>
      <c r="V2019">
        <v>1.8369851999999999E-2</v>
      </c>
      <c r="W2019">
        <v>3.4672357000000001E-2</v>
      </c>
      <c r="X2019">
        <v>1.1871090000000001E-2</v>
      </c>
      <c r="Y2019">
        <v>2.0454545454545461E-2</v>
      </c>
      <c r="Z2019">
        <v>0.06</v>
      </c>
      <c r="AA2019">
        <v>7.9000000000000001E-2</v>
      </c>
      <c r="AB2019">
        <v>0.86099999999999999</v>
      </c>
      <c r="AC2019">
        <v>-0.5242</v>
      </c>
      <c r="AD2019" t="s">
        <v>48</v>
      </c>
      <c r="AE2019" t="s">
        <v>48</v>
      </c>
      <c r="AF2019" t="s">
        <v>48</v>
      </c>
    </row>
    <row r="2020" spans="1:32" hidden="1" outlineLevel="1" x14ac:dyDescent="0.2">
      <c r="A2020" t="s">
        <v>18557</v>
      </c>
      <c r="B2020" t="s">
        <v>18558</v>
      </c>
      <c r="C2020" t="s">
        <v>18559</v>
      </c>
      <c r="J2020" t="s">
        <v>18560</v>
      </c>
      <c r="K2020" t="s">
        <v>1197</v>
      </c>
      <c r="L2020" t="s">
        <v>1233</v>
      </c>
      <c r="M2020">
        <v>2</v>
      </c>
      <c r="P2020" s="2" t="s">
        <v>18561</v>
      </c>
      <c r="Q2020" t="s">
        <v>10150</v>
      </c>
      <c r="S2020">
        <v>0.18459146000000001</v>
      </c>
      <c r="T2020">
        <v>3.7956238E-3</v>
      </c>
      <c r="U2020">
        <v>4.6922634999999997E-2</v>
      </c>
      <c r="V2020">
        <v>7.1775843000000004E-3</v>
      </c>
      <c r="W2020">
        <v>9.416737E-2</v>
      </c>
      <c r="X2020">
        <v>7.8837950000000007E-3</v>
      </c>
      <c r="Y2020">
        <v>0.1761904761904762</v>
      </c>
      <c r="Z2020">
        <v>0.222</v>
      </c>
      <c r="AA2020">
        <v>1.7999999999999999E-2</v>
      </c>
      <c r="AB2020">
        <v>0.76</v>
      </c>
      <c r="AC2020">
        <v>0.94279999999999997</v>
      </c>
      <c r="AD2020" t="s">
        <v>48</v>
      </c>
      <c r="AE2020" t="s">
        <v>48</v>
      </c>
      <c r="AF2020" t="s">
        <v>48</v>
      </c>
    </row>
    <row r="2021" spans="1:32" hidden="1" outlineLevel="1" x14ac:dyDescent="0.2">
      <c r="A2021" t="s">
        <v>18562</v>
      </c>
      <c r="B2021" t="s">
        <v>18563</v>
      </c>
      <c r="C2021" t="s">
        <v>18564</v>
      </c>
      <c r="J2021" t="s">
        <v>18565</v>
      </c>
      <c r="K2021" t="s">
        <v>1197</v>
      </c>
      <c r="L2021" t="s">
        <v>1233</v>
      </c>
      <c r="M2021">
        <v>2</v>
      </c>
      <c r="P2021" s="2" t="s">
        <v>18566</v>
      </c>
      <c r="Q2021" t="s">
        <v>47</v>
      </c>
      <c r="S2021">
        <v>9.9155450000000006E-2</v>
      </c>
      <c r="T2021">
        <v>3.8719177000000001E-3</v>
      </c>
      <c r="U2021">
        <v>6.495911E-2</v>
      </c>
      <c r="V2021">
        <v>1.0655382999999999E-2</v>
      </c>
      <c r="W2021">
        <v>2.7605021E-2</v>
      </c>
      <c r="X2021">
        <v>7.9226320000000006E-3</v>
      </c>
      <c r="Y2021">
        <v>1.785714285714295E-3</v>
      </c>
      <c r="Z2021">
        <v>0.11799999999999999</v>
      </c>
      <c r="AA2021">
        <v>0.04</v>
      </c>
      <c r="AB2021">
        <v>0.84099999999999997</v>
      </c>
      <c r="AC2021">
        <v>0.91739999999999999</v>
      </c>
      <c r="AD2021" t="s">
        <v>48</v>
      </c>
      <c r="AE2021" t="s">
        <v>48</v>
      </c>
      <c r="AF2021" t="s">
        <v>48</v>
      </c>
    </row>
    <row r="2022" spans="1:32" hidden="1" outlineLevel="1" x14ac:dyDescent="0.2">
      <c r="A2022" t="s">
        <v>18567</v>
      </c>
      <c r="B2022" t="s">
        <v>18568</v>
      </c>
      <c r="C2022" t="s">
        <v>18569</v>
      </c>
      <c r="J2022" t="s">
        <v>18570</v>
      </c>
      <c r="K2022" t="s">
        <v>1197</v>
      </c>
      <c r="L2022" t="s">
        <v>1233</v>
      </c>
      <c r="M2022">
        <v>2</v>
      </c>
      <c r="P2022" s="2" t="s">
        <v>18571</v>
      </c>
      <c r="Q2022" t="s">
        <v>47</v>
      </c>
      <c r="S2022">
        <v>3.9462693E-2</v>
      </c>
      <c r="T2022">
        <v>8.6784359999999997E-4</v>
      </c>
      <c r="U2022">
        <v>1.3336895E-2</v>
      </c>
      <c r="V2022">
        <v>4.6062330000000004E-3</v>
      </c>
      <c r="W2022">
        <v>1.7227544000000001E-2</v>
      </c>
      <c r="X2022">
        <v>6.3367756000000004E-3</v>
      </c>
      <c r="Y2022">
        <v>0</v>
      </c>
      <c r="Z2022">
        <v>0.121</v>
      </c>
      <c r="AA2022">
        <v>0</v>
      </c>
      <c r="AB2022">
        <v>0.879</v>
      </c>
      <c r="AC2022">
        <v>0.82250000000000001</v>
      </c>
      <c r="AD2022" t="s">
        <v>48</v>
      </c>
      <c r="AE2022" t="s">
        <v>48</v>
      </c>
      <c r="AF2022" t="s">
        <v>48</v>
      </c>
    </row>
    <row r="2023" spans="1:32" hidden="1" outlineLevel="1" x14ac:dyDescent="0.2">
      <c r="A2023" t="s">
        <v>18572</v>
      </c>
      <c r="B2023" t="s">
        <v>18573</v>
      </c>
      <c r="C2023" t="s">
        <v>10308</v>
      </c>
      <c r="J2023" t="s">
        <v>18574</v>
      </c>
      <c r="K2023" t="s">
        <v>1197</v>
      </c>
      <c r="L2023" t="s">
        <v>1233</v>
      </c>
      <c r="M2023">
        <v>2</v>
      </c>
      <c r="P2023" s="2" t="s">
        <v>18575</v>
      </c>
      <c r="Q2023" t="s">
        <v>10060</v>
      </c>
      <c r="S2023">
        <v>0.23415338999999999</v>
      </c>
      <c r="T2023">
        <v>9.0408325000000001E-3</v>
      </c>
      <c r="U2023">
        <v>0.10178173</v>
      </c>
      <c r="V2023">
        <v>2.9144434E-2</v>
      </c>
      <c r="W2023">
        <v>0.100019015</v>
      </c>
      <c r="X2023">
        <v>1.01363575E-2</v>
      </c>
      <c r="Y2023">
        <v>-0.22812499999999999</v>
      </c>
      <c r="Z2023">
        <v>4.7E-2</v>
      </c>
      <c r="AA2023">
        <v>7.0999999999999994E-2</v>
      </c>
      <c r="AB2023">
        <v>0.88200000000000001</v>
      </c>
      <c r="AC2023">
        <v>-0.72589999999999999</v>
      </c>
      <c r="AD2023" t="s">
        <v>48</v>
      </c>
      <c r="AE2023" t="s">
        <v>48</v>
      </c>
      <c r="AF2023" t="s">
        <v>48</v>
      </c>
    </row>
    <row r="2024" spans="1:32" hidden="1" outlineLevel="1" x14ac:dyDescent="0.2">
      <c r="A2024" t="s">
        <v>18576</v>
      </c>
      <c r="B2024" t="s">
        <v>18577</v>
      </c>
      <c r="C2024" t="s">
        <v>18578</v>
      </c>
      <c r="J2024" t="s">
        <v>18579</v>
      </c>
      <c r="K2024" t="s">
        <v>1197</v>
      </c>
      <c r="L2024" t="s">
        <v>1233</v>
      </c>
      <c r="M2024">
        <v>2</v>
      </c>
      <c r="P2024" s="2" t="s">
        <v>18580</v>
      </c>
      <c r="Q2024" t="s">
        <v>47</v>
      </c>
      <c r="S2024">
        <v>0.41168427000000002</v>
      </c>
      <c r="T2024">
        <v>1.9998873E-2</v>
      </c>
      <c r="U2024">
        <v>0.12374963999999999</v>
      </c>
      <c r="V2024">
        <v>4.2034839999999997E-2</v>
      </c>
      <c r="W2024">
        <v>0.35677677000000002</v>
      </c>
      <c r="X2024">
        <v>1.2337137E-2</v>
      </c>
      <c r="Y2024">
        <v>1</v>
      </c>
      <c r="Z2024">
        <v>0.30199999999999999</v>
      </c>
      <c r="AA2024">
        <v>8.5999999999999993E-2</v>
      </c>
      <c r="AB2024">
        <v>0.61199999999999999</v>
      </c>
      <c r="AC2024">
        <v>0.68500000000000005</v>
      </c>
      <c r="AD2024" t="s">
        <v>48</v>
      </c>
      <c r="AE2024" t="s">
        <v>48</v>
      </c>
      <c r="AF2024" t="s">
        <v>48</v>
      </c>
    </row>
    <row r="2025" spans="1:32" hidden="1" outlineLevel="1" x14ac:dyDescent="0.2">
      <c r="A2025" t="s">
        <v>18581</v>
      </c>
      <c r="B2025" t="s">
        <v>18582</v>
      </c>
      <c r="C2025" t="s">
        <v>14145</v>
      </c>
      <c r="J2025" t="s">
        <v>18583</v>
      </c>
      <c r="K2025" t="s">
        <v>1197</v>
      </c>
      <c r="L2025" t="s">
        <v>1233</v>
      </c>
      <c r="M2025">
        <v>2</v>
      </c>
      <c r="P2025" s="2" t="s">
        <v>18584</v>
      </c>
      <c r="Q2025" t="s">
        <v>47</v>
      </c>
      <c r="S2025">
        <v>0.15379789999999999</v>
      </c>
      <c r="T2025">
        <v>3.1661987000000001E-3</v>
      </c>
      <c r="U2025">
        <v>2.0851926999999999E-2</v>
      </c>
      <c r="V2025">
        <v>6.1416444000000001E-3</v>
      </c>
      <c r="W2025">
        <v>4.2665333E-2</v>
      </c>
      <c r="X2025">
        <v>3.2350419999999998E-2</v>
      </c>
      <c r="Y2025">
        <v>0.25</v>
      </c>
      <c r="Z2025">
        <v>0.25600000000000001</v>
      </c>
      <c r="AA2025">
        <v>0</v>
      </c>
      <c r="AB2025">
        <v>0.74399999999999999</v>
      </c>
      <c r="AC2025">
        <v>0.79059999999999997</v>
      </c>
      <c r="AD2025" t="s">
        <v>48</v>
      </c>
      <c r="AE2025" t="s">
        <v>48</v>
      </c>
      <c r="AF2025" t="s">
        <v>48</v>
      </c>
    </row>
    <row r="2026" spans="1:32" hidden="1" outlineLevel="1" x14ac:dyDescent="0.2">
      <c r="A2026" t="s">
        <v>18585</v>
      </c>
      <c r="B2026" t="s">
        <v>18586</v>
      </c>
      <c r="C2026" t="s">
        <v>18587</v>
      </c>
      <c r="J2026" t="s">
        <v>18588</v>
      </c>
      <c r="K2026" t="s">
        <v>1197</v>
      </c>
      <c r="L2026" t="s">
        <v>1233</v>
      </c>
      <c r="M2026">
        <v>2</v>
      </c>
      <c r="P2026" s="2" t="s">
        <v>18589</v>
      </c>
      <c r="Q2026" t="s">
        <v>11695</v>
      </c>
      <c r="S2026">
        <v>3.2156147000000003E-2</v>
      </c>
      <c r="T2026">
        <v>1.3637542999999999E-3</v>
      </c>
      <c r="U2026">
        <v>1.5864678E-2</v>
      </c>
      <c r="V2026">
        <v>4.0142676000000004E-3</v>
      </c>
      <c r="W2026">
        <v>1.3592913E-2</v>
      </c>
      <c r="X2026">
        <v>7.249452E-3</v>
      </c>
      <c r="Y2026">
        <v>0.375</v>
      </c>
      <c r="Z2026">
        <v>0.23899999999999999</v>
      </c>
      <c r="AA2026">
        <v>0</v>
      </c>
      <c r="AB2026">
        <v>0.76100000000000001</v>
      </c>
      <c r="AC2026">
        <v>0.74239999999999995</v>
      </c>
      <c r="AD2026" t="s">
        <v>48</v>
      </c>
      <c r="AE2026" t="s">
        <v>48</v>
      </c>
      <c r="AF2026" t="s">
        <v>48</v>
      </c>
    </row>
    <row r="2027" spans="1:32" hidden="1" outlineLevel="1" x14ac:dyDescent="0.2">
      <c r="A2027" t="s">
        <v>18590</v>
      </c>
      <c r="B2027" t="s">
        <v>18591</v>
      </c>
      <c r="C2027" t="s">
        <v>18592</v>
      </c>
      <c r="J2027" t="s">
        <v>18593</v>
      </c>
      <c r="K2027" t="s">
        <v>1197</v>
      </c>
      <c r="L2027" t="s">
        <v>1233</v>
      </c>
      <c r="M2027">
        <v>2</v>
      </c>
      <c r="P2027" s="2" t="s">
        <v>18594</v>
      </c>
      <c r="Q2027" t="s">
        <v>47</v>
      </c>
      <c r="S2027">
        <v>6.8962869999999996E-2</v>
      </c>
      <c r="T2027">
        <v>1.6689299999999999E-3</v>
      </c>
      <c r="U2027">
        <v>1.6547862E-2</v>
      </c>
      <c r="V2027">
        <v>5.4756826999999998E-3</v>
      </c>
      <c r="W2027">
        <v>2.0966014000000002E-2</v>
      </c>
      <c r="X2027">
        <v>7.0164282999999996E-3</v>
      </c>
      <c r="Y2027">
        <v>8.3333333333333329E-2</v>
      </c>
      <c r="Z2027">
        <v>0.114</v>
      </c>
      <c r="AA2027">
        <v>0</v>
      </c>
      <c r="AB2027">
        <v>0.88600000000000001</v>
      </c>
      <c r="AC2027">
        <v>0.65969999999999995</v>
      </c>
      <c r="AD2027" t="s">
        <v>48</v>
      </c>
      <c r="AE2027" t="s">
        <v>48</v>
      </c>
      <c r="AF2027" t="s">
        <v>48</v>
      </c>
    </row>
    <row r="2028" spans="1:32" hidden="1" outlineLevel="1" x14ac:dyDescent="0.2">
      <c r="A2028" t="s">
        <v>18595</v>
      </c>
      <c r="B2028" t="s">
        <v>18596</v>
      </c>
      <c r="C2028" t="s">
        <v>18597</v>
      </c>
      <c r="J2028" t="s">
        <v>18598</v>
      </c>
      <c r="K2028" t="s">
        <v>1197</v>
      </c>
      <c r="L2028" t="s">
        <v>1233</v>
      </c>
      <c r="M2028">
        <v>2</v>
      </c>
      <c r="P2028" s="2" t="s">
        <v>18599</v>
      </c>
      <c r="Q2028" t="s">
        <v>47</v>
      </c>
      <c r="S2028">
        <v>0.112436704</v>
      </c>
      <c r="T2028">
        <v>3.5667419999999999E-3</v>
      </c>
      <c r="U2028">
        <v>6.0951006000000002E-2</v>
      </c>
      <c r="V2028">
        <v>1.03594E-2</v>
      </c>
      <c r="W2028">
        <v>4.5593183000000002E-2</v>
      </c>
      <c r="X2028">
        <v>8.2851139999999997E-3</v>
      </c>
      <c r="Y2028">
        <v>-0.15016233766233769</v>
      </c>
      <c r="Z2028">
        <v>0.111</v>
      </c>
      <c r="AA2028">
        <v>6.9000000000000006E-2</v>
      </c>
      <c r="AB2028">
        <v>0.81899999999999995</v>
      </c>
      <c r="AC2028">
        <v>0.78910000000000002</v>
      </c>
      <c r="AD2028" t="s">
        <v>48</v>
      </c>
      <c r="AE2028" t="s">
        <v>48</v>
      </c>
      <c r="AF2028" t="s">
        <v>48</v>
      </c>
    </row>
    <row r="2029" spans="1:32" hidden="1" outlineLevel="1" x14ac:dyDescent="0.2">
      <c r="P2029" s="2"/>
    </row>
    <row r="2030" spans="1:32" hidden="1" outlineLevel="1" x14ac:dyDescent="0.2">
      <c r="A2030" t="s">
        <v>18600</v>
      </c>
      <c r="B2030" t="s">
        <v>18601</v>
      </c>
      <c r="C2030" t="s">
        <v>18602</v>
      </c>
      <c r="J2030" t="s">
        <v>18603</v>
      </c>
      <c r="K2030" t="s">
        <v>1197</v>
      </c>
      <c r="L2030" t="s">
        <v>1233</v>
      </c>
      <c r="M2030">
        <v>1</v>
      </c>
      <c r="P2030" s="2" t="s">
        <v>18604</v>
      </c>
      <c r="Q2030" t="s">
        <v>47</v>
      </c>
      <c r="S2030">
        <v>0.14950263999999999</v>
      </c>
      <c r="T2030">
        <v>4.1389464999999999E-3</v>
      </c>
      <c r="U2030">
        <v>6.5460119999999997E-2</v>
      </c>
      <c r="V2030">
        <v>1.1617327E-2</v>
      </c>
      <c r="W2030">
        <v>3.7980765E-2</v>
      </c>
      <c r="X2030">
        <v>8.8676729999999995E-3</v>
      </c>
      <c r="Y2030">
        <v>0.1648148148148148</v>
      </c>
      <c r="Z2030">
        <v>5.0999999999999997E-2</v>
      </c>
      <c r="AA2030">
        <v>3.6999999999999998E-2</v>
      </c>
      <c r="AB2030">
        <v>0.91300000000000003</v>
      </c>
      <c r="AC2030">
        <v>0.1036</v>
      </c>
      <c r="AD2030" t="s">
        <v>48</v>
      </c>
      <c r="AE2030" t="s">
        <v>48</v>
      </c>
      <c r="AF2030" t="s">
        <v>48</v>
      </c>
    </row>
    <row r="2031" spans="1:32" hidden="1" outlineLevel="1" x14ac:dyDescent="0.2">
      <c r="A2031" t="s">
        <v>18605</v>
      </c>
      <c r="B2031" t="s">
        <v>18606</v>
      </c>
      <c r="C2031" t="s">
        <v>18607</v>
      </c>
      <c r="J2031" t="s">
        <v>18608</v>
      </c>
      <c r="K2031" t="s">
        <v>1197</v>
      </c>
      <c r="L2031" t="s">
        <v>1233</v>
      </c>
      <c r="M2031">
        <v>1</v>
      </c>
      <c r="P2031" s="2" t="s">
        <v>18609</v>
      </c>
      <c r="Q2031" t="s">
        <v>47</v>
      </c>
      <c r="S2031">
        <v>0.2191003</v>
      </c>
      <c r="T2031">
        <v>4.7111510000000002E-3</v>
      </c>
      <c r="U2031">
        <v>7.8055139999999995E-2</v>
      </c>
      <c r="V2031">
        <v>1.2441003000000001E-2</v>
      </c>
      <c r="W2031">
        <v>8.2372494000000004E-2</v>
      </c>
      <c r="X2031">
        <v>1.1819306999999999E-2</v>
      </c>
      <c r="Y2031">
        <v>-0.53333333333333321</v>
      </c>
      <c r="Z2031">
        <v>0</v>
      </c>
      <c r="AA2031">
        <v>0.192</v>
      </c>
      <c r="AB2031">
        <v>0.80800000000000005</v>
      </c>
      <c r="AC2031">
        <v>-0.7964</v>
      </c>
      <c r="AD2031" t="s">
        <v>48</v>
      </c>
      <c r="AE2031" t="s">
        <v>48</v>
      </c>
      <c r="AF2031" t="s">
        <v>48</v>
      </c>
    </row>
    <row r="2032" spans="1:32" hidden="1" outlineLevel="1" x14ac:dyDescent="0.2">
      <c r="A2032" t="s">
        <v>18610</v>
      </c>
      <c r="B2032" t="s">
        <v>18611</v>
      </c>
      <c r="C2032" t="s">
        <v>18612</v>
      </c>
      <c r="J2032" t="s">
        <v>18613</v>
      </c>
      <c r="K2032" t="s">
        <v>1197</v>
      </c>
      <c r="L2032" t="s">
        <v>1233</v>
      </c>
      <c r="M2032">
        <v>1</v>
      </c>
      <c r="P2032" s="2" t="s">
        <v>18614</v>
      </c>
      <c r="Q2032" t="s">
        <v>47</v>
      </c>
      <c r="S2032">
        <v>0.15048122</v>
      </c>
      <c r="T2032">
        <v>3.4713744999999999E-3</v>
      </c>
      <c r="U2032">
        <v>5.3435806000000002E-2</v>
      </c>
      <c r="V2032">
        <v>5.6128169999999998E-2</v>
      </c>
      <c r="W2032">
        <v>3.2689095000000001E-2</v>
      </c>
      <c r="X2032">
        <v>7.5472050000000004E-3</v>
      </c>
      <c r="Y2032">
        <v>0.1145833333333333</v>
      </c>
      <c r="Z2032">
        <v>0.16600000000000001</v>
      </c>
      <c r="AA2032">
        <v>0</v>
      </c>
      <c r="AB2032">
        <v>0.83399999999999996</v>
      </c>
      <c r="AC2032">
        <v>0.73429999999999995</v>
      </c>
      <c r="AD2032" t="s">
        <v>48</v>
      </c>
      <c r="AE2032" t="s">
        <v>48</v>
      </c>
      <c r="AF2032" t="s">
        <v>48</v>
      </c>
    </row>
    <row r="2033" spans="1:32" hidden="1" outlineLevel="1" x14ac:dyDescent="0.2">
      <c r="A2033" t="s">
        <v>18615</v>
      </c>
      <c r="B2033" t="s">
        <v>18616</v>
      </c>
      <c r="C2033" t="s">
        <v>18617</v>
      </c>
      <c r="J2033" t="s">
        <v>18618</v>
      </c>
      <c r="K2033" t="s">
        <v>1197</v>
      </c>
      <c r="L2033" t="s">
        <v>1233</v>
      </c>
      <c r="M2033">
        <v>1</v>
      </c>
      <c r="P2033" s="2" t="s">
        <v>18619</v>
      </c>
      <c r="Q2033" t="s">
        <v>10471</v>
      </c>
      <c r="S2033">
        <v>4.3894200000000001E-2</v>
      </c>
      <c r="T2033">
        <v>1.1730194000000001E-3</v>
      </c>
      <c r="U2033">
        <v>1.4020080000000001E-2</v>
      </c>
      <c r="V2033">
        <v>2.2753681999999999E-3</v>
      </c>
      <c r="W2033">
        <v>2.0256994E-2</v>
      </c>
      <c r="X2033">
        <v>7.3400719999999996E-3</v>
      </c>
      <c r="Y2033">
        <v>1.3888888888888879E-2</v>
      </c>
      <c r="Z2033">
        <v>7.5999999999999998E-2</v>
      </c>
      <c r="AA2033">
        <v>6.9000000000000006E-2</v>
      </c>
      <c r="AB2033">
        <v>0.85499999999999998</v>
      </c>
      <c r="AC2033">
        <v>-7.7200000000000005E-2</v>
      </c>
      <c r="AD2033" t="s">
        <v>48</v>
      </c>
      <c r="AE2033" t="s">
        <v>48</v>
      </c>
      <c r="AF2033" t="s">
        <v>48</v>
      </c>
    </row>
    <row r="2034" spans="1:32" hidden="1" outlineLevel="1" x14ac:dyDescent="0.2">
      <c r="A2034" t="s">
        <v>18620</v>
      </c>
      <c r="B2034" t="s">
        <v>18621</v>
      </c>
      <c r="C2034" t="s">
        <v>18622</v>
      </c>
      <c r="J2034" t="s">
        <v>18623</v>
      </c>
      <c r="K2034" t="s">
        <v>1197</v>
      </c>
      <c r="L2034" t="s">
        <v>1233</v>
      </c>
      <c r="M2034">
        <v>1</v>
      </c>
      <c r="P2034" s="2" t="s">
        <v>18624</v>
      </c>
      <c r="Q2034" t="s">
        <v>47</v>
      </c>
      <c r="S2034">
        <v>0.29953843000000002</v>
      </c>
      <c r="T2034">
        <v>1.4576133999999999E-2</v>
      </c>
      <c r="U2034">
        <v>7.2559269999999995E-2</v>
      </c>
      <c r="V2034">
        <v>7.4735670000000004E-3</v>
      </c>
      <c r="W2034">
        <v>6.1976057000000001E-2</v>
      </c>
      <c r="X2034">
        <v>0.34804322999999998</v>
      </c>
      <c r="Y2034">
        <v>0</v>
      </c>
      <c r="Z2034">
        <v>0</v>
      </c>
      <c r="AA2034">
        <v>0.155</v>
      </c>
      <c r="AB2034">
        <v>0.84499999999999997</v>
      </c>
      <c r="AC2034">
        <v>-0.48099999999999998</v>
      </c>
      <c r="AD2034" t="s">
        <v>48</v>
      </c>
      <c r="AE2034" t="s">
        <v>48</v>
      </c>
      <c r="AF2034" t="s">
        <v>48</v>
      </c>
    </row>
    <row r="2035" spans="1:32" hidden="1" outlineLevel="1" x14ac:dyDescent="0.2">
      <c r="A2035" t="s">
        <v>18625</v>
      </c>
      <c r="B2035" t="s">
        <v>18626</v>
      </c>
      <c r="C2035" t="s">
        <v>18627</v>
      </c>
      <c r="J2035" t="s">
        <v>18628</v>
      </c>
      <c r="K2035" t="s">
        <v>1197</v>
      </c>
      <c r="L2035" t="s">
        <v>1233</v>
      </c>
      <c r="M2035">
        <v>1</v>
      </c>
      <c r="P2035" s="2" t="s">
        <v>18629</v>
      </c>
      <c r="Q2035" t="s">
        <v>47</v>
      </c>
      <c r="S2035">
        <v>0.25462921999999999</v>
      </c>
      <c r="T2035">
        <v>5.302429E-3</v>
      </c>
      <c r="U2035">
        <v>5.1682260000000001E-2</v>
      </c>
      <c r="V2035">
        <v>7.3625734E-3</v>
      </c>
      <c r="W2035">
        <v>0.17237684</v>
      </c>
      <c r="X2035">
        <v>8.1427099999999992E-3</v>
      </c>
      <c r="Y2035">
        <v>6.6666666666666666E-2</v>
      </c>
      <c r="Z2035">
        <v>0.09</v>
      </c>
      <c r="AA2035">
        <v>9.5000000000000001E-2</v>
      </c>
      <c r="AB2035">
        <v>0.81499999999999995</v>
      </c>
      <c r="AC2035">
        <v>-3.4099999999999998E-2</v>
      </c>
      <c r="AD2035" t="s">
        <v>48</v>
      </c>
      <c r="AE2035" t="s">
        <v>48</v>
      </c>
      <c r="AF2035" t="s">
        <v>48</v>
      </c>
    </row>
    <row r="2036" spans="1:32" hidden="1" outlineLevel="1" x14ac:dyDescent="0.2">
      <c r="A2036" t="s">
        <v>18630</v>
      </c>
      <c r="B2036" t="s">
        <v>18631</v>
      </c>
      <c r="C2036" t="s">
        <v>18632</v>
      </c>
      <c r="J2036" t="s">
        <v>18633</v>
      </c>
      <c r="K2036" t="s">
        <v>1197</v>
      </c>
      <c r="L2036" t="s">
        <v>1233</v>
      </c>
      <c r="M2036">
        <v>1</v>
      </c>
      <c r="P2036" s="2" t="s">
        <v>18634</v>
      </c>
      <c r="Q2036" t="s">
        <v>47</v>
      </c>
      <c r="S2036">
        <v>0.18079062000000001</v>
      </c>
      <c r="T2036">
        <v>2.9945373999999999E-3</v>
      </c>
      <c r="U2036">
        <v>2.0510335000000001E-2</v>
      </c>
      <c r="V2036">
        <v>5.1796999999999998E-3</v>
      </c>
      <c r="W2036">
        <v>6.9215689999999996E-2</v>
      </c>
      <c r="X2036">
        <v>1.6120117E-2</v>
      </c>
      <c r="Y2036">
        <v>0</v>
      </c>
      <c r="Z2036">
        <v>0</v>
      </c>
      <c r="AA2036">
        <v>0.11600000000000001</v>
      </c>
      <c r="AB2036">
        <v>0.88400000000000001</v>
      </c>
      <c r="AC2036">
        <v>-0.44040000000000001</v>
      </c>
      <c r="AD2036" t="s">
        <v>48</v>
      </c>
      <c r="AE2036" t="s">
        <v>48</v>
      </c>
      <c r="AF2036" t="s">
        <v>48</v>
      </c>
    </row>
    <row r="2037" spans="1:32" hidden="1" outlineLevel="1" x14ac:dyDescent="0.2">
      <c r="A2037" t="s">
        <v>18635</v>
      </c>
      <c r="B2037" t="s">
        <v>18636</v>
      </c>
      <c r="C2037" t="s">
        <v>18637</v>
      </c>
      <c r="J2037" t="s">
        <v>18638</v>
      </c>
      <c r="K2037" t="s">
        <v>1197</v>
      </c>
      <c r="L2037" t="s">
        <v>1233</v>
      </c>
      <c r="M2037">
        <v>1</v>
      </c>
      <c r="P2037" s="2" t="s">
        <v>18639</v>
      </c>
      <c r="Q2037" t="s">
        <v>47</v>
      </c>
      <c r="S2037">
        <v>0.44021359999999998</v>
      </c>
      <c r="T2037">
        <v>1.8836858000000001E-2</v>
      </c>
      <c r="U2037">
        <v>0.36302176000000003</v>
      </c>
      <c r="V2037">
        <v>1.2541492E-2</v>
      </c>
      <c r="W2037">
        <v>0.44802537999999997</v>
      </c>
      <c r="X2037">
        <v>7.7025536000000002E-3</v>
      </c>
      <c r="Y2037">
        <v>0.26111111111111113</v>
      </c>
      <c r="Z2037">
        <v>4.1000000000000002E-2</v>
      </c>
      <c r="AA2037">
        <v>0.14099999999999999</v>
      </c>
      <c r="AB2037">
        <v>0.81799999999999995</v>
      </c>
      <c r="AC2037">
        <v>-0.73070000000000002</v>
      </c>
      <c r="AD2037" t="s">
        <v>48</v>
      </c>
      <c r="AE2037" t="s">
        <v>48</v>
      </c>
      <c r="AF2037" t="s">
        <v>48</v>
      </c>
    </row>
    <row r="2038" spans="1:32" hidden="1" outlineLevel="1" x14ac:dyDescent="0.2">
      <c r="A2038" t="s">
        <v>18640</v>
      </c>
      <c r="B2038" t="s">
        <v>18641</v>
      </c>
      <c r="C2038" t="s">
        <v>18642</v>
      </c>
      <c r="J2038" t="s">
        <v>18643</v>
      </c>
      <c r="K2038" t="s">
        <v>1197</v>
      </c>
      <c r="L2038" t="s">
        <v>1233</v>
      </c>
      <c r="M2038">
        <v>1</v>
      </c>
      <c r="P2038" s="2" t="s">
        <v>18644</v>
      </c>
      <c r="Q2038" t="s">
        <v>47</v>
      </c>
      <c r="S2038">
        <v>0.30136615</v>
      </c>
      <c r="T2038">
        <v>1.0299683E-2</v>
      </c>
      <c r="U2038">
        <v>0.17055123</v>
      </c>
      <c r="V2038">
        <v>2.0681097999999998E-2</v>
      </c>
      <c r="W2038">
        <v>0.24767025000000001</v>
      </c>
      <c r="X2038">
        <v>7.6119335999999998E-3</v>
      </c>
      <c r="Y2038">
        <v>0.3</v>
      </c>
      <c r="Z2038">
        <v>0.109</v>
      </c>
      <c r="AA2038">
        <v>0</v>
      </c>
      <c r="AB2038">
        <v>0.89100000000000001</v>
      </c>
      <c r="AC2038">
        <v>0.65969999999999995</v>
      </c>
      <c r="AD2038" t="s">
        <v>48</v>
      </c>
      <c r="AE2038" t="s">
        <v>48</v>
      </c>
      <c r="AF2038" t="s">
        <v>48</v>
      </c>
    </row>
    <row r="2039" spans="1:32" hidden="1" outlineLevel="1" x14ac:dyDescent="0.2">
      <c r="A2039" t="s">
        <v>18645</v>
      </c>
      <c r="B2039" t="s">
        <v>18646</v>
      </c>
      <c r="C2039" t="s">
        <v>18647</v>
      </c>
      <c r="J2039" t="s">
        <v>18648</v>
      </c>
      <c r="K2039" t="s">
        <v>1197</v>
      </c>
      <c r="L2039" t="s">
        <v>1233</v>
      </c>
      <c r="M2039">
        <v>1</v>
      </c>
      <c r="P2039" s="2" t="s">
        <v>18649</v>
      </c>
      <c r="Q2039" t="s">
        <v>47</v>
      </c>
      <c r="S2039">
        <v>0.78207104999999999</v>
      </c>
      <c r="T2039">
        <v>0.16960317</v>
      </c>
      <c r="U2039">
        <v>0.81864009999999998</v>
      </c>
      <c r="V2039">
        <v>2.3796257000000001E-2</v>
      </c>
      <c r="W2039">
        <v>0.41530323000000002</v>
      </c>
      <c r="X2039">
        <v>8.4145709999999992E-3</v>
      </c>
      <c r="Y2039">
        <v>0.25</v>
      </c>
      <c r="Z2039">
        <v>0.32700000000000001</v>
      </c>
      <c r="AA2039">
        <v>0.36699999999999999</v>
      </c>
      <c r="AB2039">
        <v>0.30599999999999999</v>
      </c>
      <c r="AC2039">
        <v>-0.1027</v>
      </c>
      <c r="AD2039" t="s">
        <v>48</v>
      </c>
      <c r="AE2039" t="s">
        <v>48</v>
      </c>
      <c r="AF2039" t="s">
        <v>48</v>
      </c>
    </row>
    <row r="2040" spans="1:32" hidden="1" outlineLevel="1" x14ac:dyDescent="0.2">
      <c r="A2040" t="s">
        <v>18650</v>
      </c>
      <c r="B2040" t="s">
        <v>18651</v>
      </c>
      <c r="C2040" t="s">
        <v>8537</v>
      </c>
      <c r="J2040" t="s">
        <v>18652</v>
      </c>
      <c r="K2040" t="s">
        <v>1197</v>
      </c>
      <c r="L2040" t="s">
        <v>1233</v>
      </c>
      <c r="M2040">
        <v>1</v>
      </c>
      <c r="P2040" s="2" t="s">
        <v>18653</v>
      </c>
      <c r="Q2040" t="s">
        <v>47</v>
      </c>
      <c r="S2040">
        <v>0.33899839999999998</v>
      </c>
      <c r="T2040">
        <v>5.9890747000000003E-3</v>
      </c>
      <c r="U2040">
        <v>2.8913507000000001E-2</v>
      </c>
      <c r="V2040">
        <v>7.6585565999999997E-3</v>
      </c>
      <c r="W2040">
        <v>0.34548225999999999</v>
      </c>
      <c r="X2040">
        <v>8.1556549999999995E-3</v>
      </c>
      <c r="Y2040">
        <v>-0.125</v>
      </c>
      <c r="Z2040">
        <v>0.14899999999999999</v>
      </c>
      <c r="AA2040">
        <v>0.18</v>
      </c>
      <c r="AB2040">
        <v>0.67100000000000004</v>
      </c>
      <c r="AC2040">
        <v>-0.55740000000000001</v>
      </c>
      <c r="AD2040" t="s">
        <v>48</v>
      </c>
      <c r="AE2040" t="s">
        <v>48</v>
      </c>
      <c r="AF2040" t="s">
        <v>48</v>
      </c>
    </row>
    <row r="2041" spans="1:32" hidden="1" outlineLevel="1" x14ac:dyDescent="0.2">
      <c r="A2041" t="s">
        <v>18654</v>
      </c>
      <c r="B2041" t="s">
        <v>18655</v>
      </c>
      <c r="C2041" t="s">
        <v>18656</v>
      </c>
      <c r="J2041" t="s">
        <v>16686</v>
      </c>
      <c r="K2041" t="s">
        <v>1197</v>
      </c>
      <c r="L2041" t="s">
        <v>1233</v>
      </c>
      <c r="M2041">
        <v>1</v>
      </c>
      <c r="P2041" s="2" t="s">
        <v>18657</v>
      </c>
      <c r="Q2041" t="s">
        <v>47</v>
      </c>
      <c r="Y2041" t="s">
        <v>48</v>
      </c>
      <c r="Z2041" t="s">
        <v>48</v>
      </c>
      <c r="AA2041" t="s">
        <v>48</v>
      </c>
      <c r="AB2041" t="s">
        <v>48</v>
      </c>
      <c r="AC2041" t="s">
        <v>48</v>
      </c>
      <c r="AD2041" t="s">
        <v>48</v>
      </c>
      <c r="AE2041" t="s">
        <v>48</v>
      </c>
      <c r="AF2041" t="s">
        <v>48</v>
      </c>
    </row>
    <row r="2042" spans="1:32" hidden="1" outlineLevel="1" x14ac:dyDescent="0.2">
      <c r="A2042" t="s">
        <v>18658</v>
      </c>
      <c r="B2042" t="s">
        <v>18659</v>
      </c>
      <c r="C2042" t="s">
        <v>18660</v>
      </c>
      <c r="J2042" t="s">
        <v>18661</v>
      </c>
      <c r="K2042" t="s">
        <v>1197</v>
      </c>
      <c r="L2042" t="s">
        <v>1233</v>
      </c>
      <c r="M2042">
        <v>1</v>
      </c>
      <c r="P2042" s="2" t="s">
        <v>18662</v>
      </c>
      <c r="Q2042" t="s">
        <v>10060</v>
      </c>
      <c r="S2042">
        <v>0.14429576999999999</v>
      </c>
      <c r="T2042">
        <v>6.8283079999999999E-3</v>
      </c>
      <c r="U2042">
        <v>6.6462149999999998E-2</v>
      </c>
      <c r="V2042">
        <v>1.0433395E-2</v>
      </c>
      <c r="W2042">
        <v>3.0154924999999999E-2</v>
      </c>
      <c r="X2042">
        <v>3.2350419999999998E-2</v>
      </c>
      <c r="Y2042">
        <v>0</v>
      </c>
      <c r="Z2042">
        <v>0</v>
      </c>
      <c r="AA2042">
        <v>0</v>
      </c>
      <c r="AB2042">
        <v>1</v>
      </c>
      <c r="AC2042">
        <v>0</v>
      </c>
      <c r="AD2042" t="s">
        <v>48</v>
      </c>
      <c r="AE2042" t="s">
        <v>48</v>
      </c>
      <c r="AF2042" t="s">
        <v>48</v>
      </c>
    </row>
    <row r="2043" spans="1:32" hidden="1" outlineLevel="1" x14ac:dyDescent="0.2">
      <c r="A2043" t="s">
        <v>18663</v>
      </c>
      <c r="B2043" t="s">
        <v>18664</v>
      </c>
      <c r="C2043" t="s">
        <v>18665</v>
      </c>
      <c r="J2043" t="s">
        <v>18666</v>
      </c>
      <c r="K2043" t="s">
        <v>1197</v>
      </c>
      <c r="L2043" t="s">
        <v>1233</v>
      </c>
      <c r="M2043">
        <v>1</v>
      </c>
      <c r="P2043" s="2" t="s">
        <v>18667</v>
      </c>
      <c r="Q2043" t="s">
        <v>47</v>
      </c>
      <c r="S2043">
        <v>0.85404740000000001</v>
      </c>
      <c r="T2043">
        <v>7.542343E-2</v>
      </c>
      <c r="U2043">
        <v>0.51884110000000006</v>
      </c>
      <c r="V2043">
        <v>4.2034839999999997E-2</v>
      </c>
      <c r="W2043">
        <v>0.82042760000000003</v>
      </c>
      <c r="X2043">
        <v>9.0230220000000003E-3</v>
      </c>
      <c r="Y2043">
        <v>-0.8</v>
      </c>
      <c r="Z2043">
        <v>0</v>
      </c>
      <c r="AA2043">
        <v>0.74</v>
      </c>
      <c r="AB2043">
        <v>0.26</v>
      </c>
      <c r="AC2043">
        <v>-0.69079999999999997</v>
      </c>
      <c r="AD2043" t="s">
        <v>48</v>
      </c>
      <c r="AE2043" t="s">
        <v>48</v>
      </c>
      <c r="AF2043" t="s">
        <v>48</v>
      </c>
    </row>
    <row r="2044" spans="1:32" hidden="1" outlineLevel="1" x14ac:dyDescent="0.2">
      <c r="A2044" t="s">
        <v>18668</v>
      </c>
      <c r="B2044" t="s">
        <v>18669</v>
      </c>
      <c r="C2044" t="s">
        <v>18670</v>
      </c>
      <c r="J2044" t="s">
        <v>18671</v>
      </c>
      <c r="K2044" t="s">
        <v>1197</v>
      </c>
      <c r="L2044" t="s">
        <v>1233</v>
      </c>
      <c r="M2044">
        <v>1</v>
      </c>
      <c r="P2044" s="2" t="s">
        <v>18672</v>
      </c>
      <c r="Q2044" t="s">
        <v>47</v>
      </c>
      <c r="S2044">
        <v>0.20032968000000001</v>
      </c>
      <c r="T2044">
        <v>6.2179564999999999E-3</v>
      </c>
      <c r="U2044">
        <v>7.0942833999999996E-2</v>
      </c>
      <c r="V2044">
        <v>6.8816010000000002E-3</v>
      </c>
      <c r="W2044">
        <v>7.8403539999999994E-2</v>
      </c>
      <c r="X2044">
        <v>8.7123229999999992E-3</v>
      </c>
      <c r="Y2044">
        <v>0.65</v>
      </c>
      <c r="Z2044">
        <v>0.35099999999999998</v>
      </c>
      <c r="AA2044">
        <v>5.5E-2</v>
      </c>
      <c r="AB2044">
        <v>0.59399999999999997</v>
      </c>
      <c r="AC2044">
        <v>0.87450000000000006</v>
      </c>
      <c r="AD2044" t="s">
        <v>48</v>
      </c>
      <c r="AE2044" t="s">
        <v>48</v>
      </c>
      <c r="AF2044" t="s">
        <v>48</v>
      </c>
    </row>
    <row r="2045" spans="1:32" hidden="1" outlineLevel="1" x14ac:dyDescent="0.2">
      <c r="A2045" t="s">
        <v>18673</v>
      </c>
      <c r="B2045" t="s">
        <v>18674</v>
      </c>
      <c r="C2045" t="s">
        <v>18675</v>
      </c>
      <c r="J2045" t="s">
        <v>18676</v>
      </c>
      <c r="K2045" t="s">
        <v>1197</v>
      </c>
      <c r="L2045" t="s">
        <v>1233</v>
      </c>
      <c r="M2045">
        <v>1</v>
      </c>
      <c r="P2045" s="2" t="s">
        <v>18677</v>
      </c>
      <c r="Q2045" t="s">
        <v>47</v>
      </c>
      <c r="S2045">
        <v>0.76197963999999996</v>
      </c>
      <c r="T2045">
        <v>2.3599008000000001E-2</v>
      </c>
      <c r="U2045">
        <v>0.26641907999999997</v>
      </c>
      <c r="V2045">
        <v>2.3796257000000001E-2</v>
      </c>
      <c r="W2045">
        <v>0.78882503999999998</v>
      </c>
      <c r="X2045">
        <v>9.3596110000000003E-3</v>
      </c>
      <c r="Y2045">
        <v>-0.3888888888888889</v>
      </c>
      <c r="Z2045">
        <v>2.1999999999999999E-2</v>
      </c>
      <c r="AA2045">
        <v>0.16300000000000001</v>
      </c>
      <c r="AB2045">
        <v>0.81499999999999995</v>
      </c>
      <c r="AC2045">
        <v>-0.86909999999999998</v>
      </c>
      <c r="AD2045" t="s">
        <v>48</v>
      </c>
      <c r="AE2045" t="s">
        <v>48</v>
      </c>
      <c r="AF2045" t="s">
        <v>48</v>
      </c>
    </row>
    <row r="2046" spans="1:32" hidden="1" outlineLevel="1" x14ac:dyDescent="0.2">
      <c r="A2046" t="s">
        <v>18678</v>
      </c>
      <c r="B2046" t="s">
        <v>18679</v>
      </c>
      <c r="C2046" t="s">
        <v>18680</v>
      </c>
      <c r="J2046" t="s">
        <v>18681</v>
      </c>
      <c r="K2046" t="s">
        <v>1197</v>
      </c>
      <c r="L2046" t="s">
        <v>1233</v>
      </c>
      <c r="M2046">
        <v>0</v>
      </c>
      <c r="P2046" s="2" t="s">
        <v>18682</v>
      </c>
      <c r="Q2046" t="s">
        <v>47</v>
      </c>
      <c r="S2046">
        <v>0.40336934000000002</v>
      </c>
      <c r="T2046">
        <v>2.3076923999999999E-2</v>
      </c>
      <c r="U2046">
        <v>0.36230122999999997</v>
      </c>
      <c r="V2046">
        <v>3.8425524000000003E-2</v>
      </c>
      <c r="W2046">
        <v>0.27352579999999999</v>
      </c>
      <c r="X2046">
        <v>0.13498578999999999</v>
      </c>
      <c r="Y2046">
        <v>0.22</v>
      </c>
      <c r="Z2046">
        <v>0.154</v>
      </c>
      <c r="AA2046">
        <v>0.14699999999999999</v>
      </c>
      <c r="AB2046">
        <v>0.69899999999999995</v>
      </c>
      <c r="AC2046">
        <v>0.41839999999999999</v>
      </c>
      <c r="AD2046" t="s">
        <v>48</v>
      </c>
      <c r="AE2046" t="s">
        <v>48</v>
      </c>
      <c r="AF2046" t="s">
        <v>48</v>
      </c>
    </row>
    <row r="2047" spans="1:32" hidden="1" outlineLevel="1" x14ac:dyDescent="0.2">
      <c r="A2047" t="s">
        <v>18683</v>
      </c>
      <c r="B2047" t="s">
        <v>18684</v>
      </c>
      <c r="C2047" t="s">
        <v>18685</v>
      </c>
      <c r="J2047" t="s">
        <v>18686</v>
      </c>
      <c r="K2047" t="s">
        <v>1197</v>
      </c>
      <c r="L2047" t="s">
        <v>1233</v>
      </c>
      <c r="M2047">
        <v>-6</v>
      </c>
      <c r="P2047" s="2" t="s">
        <v>18687</v>
      </c>
      <c r="Q2047" t="s">
        <v>47</v>
      </c>
      <c r="S2047">
        <v>5.4037213000000001E-2</v>
      </c>
      <c r="T2047">
        <v>1.5449524E-3</v>
      </c>
      <c r="U2047">
        <v>1.8939009999999999E-2</v>
      </c>
      <c r="V2047">
        <v>4.7357255000000003E-3</v>
      </c>
      <c r="W2047">
        <v>2.1675033E-2</v>
      </c>
      <c r="X2047">
        <v>7.7284453000000001E-3</v>
      </c>
      <c r="Y2047">
        <v>0.05</v>
      </c>
      <c r="Z2047">
        <v>0</v>
      </c>
      <c r="AA2047">
        <v>0</v>
      </c>
      <c r="AB2047">
        <v>1</v>
      </c>
      <c r="AC2047">
        <v>0</v>
      </c>
      <c r="AD2047" t="s">
        <v>48</v>
      </c>
      <c r="AE2047" t="s">
        <v>48</v>
      </c>
      <c r="AF2047" t="s">
        <v>48</v>
      </c>
    </row>
    <row r="2048" spans="1:32" hidden="1" outlineLevel="1" x14ac:dyDescent="0.2">
      <c r="A2048" t="s">
        <v>18688</v>
      </c>
      <c r="B2048" t="s">
        <v>18689</v>
      </c>
      <c r="C2048" t="s">
        <v>18690</v>
      </c>
      <c r="J2048" t="s">
        <v>18691</v>
      </c>
      <c r="K2048" t="s">
        <v>1197</v>
      </c>
      <c r="L2048" t="s">
        <v>1233</v>
      </c>
      <c r="M2048">
        <v>-10</v>
      </c>
      <c r="P2048" s="2" t="s">
        <v>18692</v>
      </c>
      <c r="Q2048" t="s">
        <v>47</v>
      </c>
      <c r="S2048">
        <v>5.4037213000000001E-2</v>
      </c>
      <c r="T2048">
        <v>1.3256073E-3</v>
      </c>
      <c r="U2048">
        <v>1.9553876000000001E-2</v>
      </c>
      <c r="V2048">
        <v>4.7357255000000003E-3</v>
      </c>
      <c r="W2048">
        <v>2.2255140999999999E-2</v>
      </c>
      <c r="X2048">
        <v>7.2623979999999998E-3</v>
      </c>
      <c r="Y2048">
        <v>-0.69999999999999984</v>
      </c>
      <c r="Z2048">
        <v>3.7999999999999999E-2</v>
      </c>
      <c r="AA2048">
        <v>0.11700000000000001</v>
      </c>
      <c r="AB2048">
        <v>0.84499999999999997</v>
      </c>
      <c r="AC2048">
        <v>-0.75790000000000002</v>
      </c>
      <c r="AD2048" t="s">
        <v>48</v>
      </c>
      <c r="AE2048" t="s">
        <v>48</v>
      </c>
      <c r="AF2048" t="s">
        <v>48</v>
      </c>
    </row>
    <row r="2049" spans="1:32" hidden="1" outlineLevel="1" x14ac:dyDescent="0.2">
      <c r="A2049" t="s">
        <v>18693</v>
      </c>
      <c r="B2049" t="s">
        <v>18694</v>
      </c>
      <c r="C2049" t="s">
        <v>18695</v>
      </c>
      <c r="J2049" t="s">
        <v>18696</v>
      </c>
      <c r="K2049" t="s">
        <v>1197</v>
      </c>
      <c r="L2049" t="s">
        <v>1233</v>
      </c>
      <c r="M2049">
        <v>-3</v>
      </c>
      <c r="P2049" s="2" t="s">
        <v>18697</v>
      </c>
      <c r="Q2049" t="s">
        <v>47</v>
      </c>
      <c r="S2049">
        <v>3.0152740000000001E-2</v>
      </c>
      <c r="T2049">
        <v>1.5449524E-3</v>
      </c>
      <c r="U2049">
        <v>1.9007329E-2</v>
      </c>
      <c r="V2049">
        <v>6.1416444000000001E-3</v>
      </c>
      <c r="W2049">
        <v>1.1958903999999999E-2</v>
      </c>
      <c r="X2049">
        <v>8.2721670000000004E-3</v>
      </c>
      <c r="Y2049">
        <v>0.1222222222222222</v>
      </c>
      <c r="Z2049">
        <v>6.3E-2</v>
      </c>
      <c r="AA2049">
        <v>5.7000000000000002E-2</v>
      </c>
      <c r="AB2049">
        <v>0.88</v>
      </c>
      <c r="AC2049">
        <v>0.129</v>
      </c>
      <c r="AD2049" t="s">
        <v>48</v>
      </c>
      <c r="AE2049" t="s">
        <v>48</v>
      </c>
      <c r="AF2049" t="s">
        <v>48</v>
      </c>
    </row>
    <row r="2050" spans="1:32" hidden="1" outlineLevel="1" x14ac:dyDescent="0.2">
      <c r="A2050" t="s">
        <v>18698</v>
      </c>
      <c r="B2050" t="s">
        <v>18699</v>
      </c>
      <c r="C2050" t="s">
        <v>18700</v>
      </c>
      <c r="J2050" t="s">
        <v>18701</v>
      </c>
      <c r="K2050" t="s">
        <v>1197</v>
      </c>
      <c r="L2050" t="s">
        <v>1233</v>
      </c>
      <c r="M2050">
        <v>-1</v>
      </c>
      <c r="P2050" s="2" t="s">
        <v>18702</v>
      </c>
      <c r="Q2050" t="s">
        <v>47</v>
      </c>
      <c r="S2050">
        <v>4.0925518000000001E-2</v>
      </c>
      <c r="T2050">
        <v>1.4877319E-3</v>
      </c>
      <c r="U2050">
        <v>1.490822E-2</v>
      </c>
      <c r="V2050">
        <v>6.5486208000000001E-3</v>
      </c>
      <c r="W2050">
        <v>1.4124917000000001E-2</v>
      </c>
      <c r="X2050">
        <v>7.3400719999999996E-3</v>
      </c>
      <c r="Y2050">
        <v>0.25</v>
      </c>
      <c r="Z2050">
        <v>0</v>
      </c>
      <c r="AA2050">
        <v>0</v>
      </c>
      <c r="AB2050">
        <v>1</v>
      </c>
      <c r="AC2050">
        <v>0</v>
      </c>
      <c r="AD2050" t="s">
        <v>48</v>
      </c>
      <c r="AE2050" t="s">
        <v>48</v>
      </c>
      <c r="AF2050" t="s">
        <v>48</v>
      </c>
    </row>
    <row r="2051" spans="1:32" hidden="1" outlineLevel="1" x14ac:dyDescent="0.2">
      <c r="A2051" t="s">
        <v>18703</v>
      </c>
      <c r="B2051" t="s">
        <v>18704</v>
      </c>
      <c r="C2051" t="s">
        <v>18705</v>
      </c>
      <c r="J2051" t="s">
        <v>18706</v>
      </c>
      <c r="K2051" t="s">
        <v>1197</v>
      </c>
      <c r="L2051" t="s">
        <v>1233</v>
      </c>
      <c r="M2051">
        <v>-1</v>
      </c>
      <c r="P2051" s="2" t="s">
        <v>18707</v>
      </c>
      <c r="Q2051" t="s">
        <v>47</v>
      </c>
      <c r="S2051">
        <v>2.2728346E-2</v>
      </c>
      <c r="T2051">
        <v>8.1062316999999998E-4</v>
      </c>
      <c r="U2051">
        <v>1.1423977E-2</v>
      </c>
      <c r="V2051">
        <v>2.3401144E-3</v>
      </c>
      <c r="W2051">
        <v>1.1920903E-2</v>
      </c>
      <c r="X2051">
        <v>6.0972789999999997E-3</v>
      </c>
      <c r="Y2051">
        <v>0.1333333333333333</v>
      </c>
      <c r="Z2051">
        <v>0.106</v>
      </c>
      <c r="AA2051">
        <v>0</v>
      </c>
      <c r="AB2051">
        <v>0.89400000000000002</v>
      </c>
      <c r="AC2051">
        <v>0.61240000000000006</v>
      </c>
      <c r="AD2051" t="s">
        <v>48</v>
      </c>
      <c r="AE2051" t="s">
        <v>48</v>
      </c>
      <c r="AF2051" t="s">
        <v>48</v>
      </c>
    </row>
    <row r="2052" spans="1:32" hidden="1" outlineLevel="1" x14ac:dyDescent="0.2">
      <c r="A2052" t="s">
        <v>18708</v>
      </c>
      <c r="B2052" t="s">
        <v>15093</v>
      </c>
      <c r="C2052" t="s">
        <v>18709</v>
      </c>
      <c r="J2052" t="s">
        <v>18710</v>
      </c>
      <c r="K2052" t="s">
        <v>1197</v>
      </c>
      <c r="L2052" t="s">
        <v>1233</v>
      </c>
      <c r="M2052">
        <v>-8</v>
      </c>
      <c r="P2052" s="2" t="s">
        <v>18711</v>
      </c>
      <c r="Q2052" t="s">
        <v>47</v>
      </c>
      <c r="S2052">
        <v>0.11161</v>
      </c>
      <c r="T2052">
        <v>1.9073486000000001E-3</v>
      </c>
      <c r="U2052">
        <v>1.5796359999999999E-2</v>
      </c>
      <c r="V2052">
        <v>7.2515799999999997E-3</v>
      </c>
      <c r="W2052">
        <v>4.2079760000000001E-2</v>
      </c>
      <c r="X2052">
        <v>8.6864319999999991E-3</v>
      </c>
      <c r="Y2052">
        <v>0.3</v>
      </c>
      <c r="Z2052">
        <v>0</v>
      </c>
      <c r="AA2052">
        <v>0.18099999999999999</v>
      </c>
      <c r="AB2052">
        <v>0.81899999999999995</v>
      </c>
      <c r="AC2052">
        <v>-0.47670000000000001</v>
      </c>
      <c r="AD2052" t="s">
        <v>48</v>
      </c>
      <c r="AE2052" t="s">
        <v>48</v>
      </c>
      <c r="AF2052" t="s">
        <v>48</v>
      </c>
    </row>
    <row r="2053" spans="1:32" hidden="1" outlineLevel="1" x14ac:dyDescent="0.2">
      <c r="A2053" t="s">
        <v>18712</v>
      </c>
      <c r="B2053" t="s">
        <v>18713</v>
      </c>
      <c r="C2053" t="s">
        <v>18714</v>
      </c>
      <c r="J2053" t="s">
        <v>18715</v>
      </c>
      <c r="K2053" t="s">
        <v>1197</v>
      </c>
      <c r="L2053" t="s">
        <v>1233</v>
      </c>
      <c r="M2053">
        <v>-2</v>
      </c>
      <c r="P2053" s="2" t="s">
        <v>18716</v>
      </c>
      <c r="Q2053" t="s">
        <v>47</v>
      </c>
      <c r="S2053">
        <v>5.5521555E-2</v>
      </c>
      <c r="T2053">
        <v>1.7929077000000001E-3</v>
      </c>
      <c r="U2053">
        <v>2.5087673000000001E-2</v>
      </c>
      <c r="V2053">
        <v>6.3266334999999996E-3</v>
      </c>
      <c r="W2053">
        <v>2.264188E-2</v>
      </c>
      <c r="X2053">
        <v>7.4177469999999997E-3</v>
      </c>
      <c r="Y2053">
        <v>-6.1250000000000013E-2</v>
      </c>
      <c r="Z2053">
        <v>6.6000000000000003E-2</v>
      </c>
      <c r="AA2053">
        <v>4.3999999999999997E-2</v>
      </c>
      <c r="AB2053">
        <v>0.89</v>
      </c>
      <c r="AC2053">
        <v>0.37740000000000001</v>
      </c>
      <c r="AD2053" t="s">
        <v>48</v>
      </c>
      <c r="AE2053" t="s">
        <v>48</v>
      </c>
      <c r="AF2053" t="s">
        <v>48</v>
      </c>
    </row>
    <row r="2054" spans="1:32" hidden="1" outlineLevel="1" x14ac:dyDescent="0.2">
      <c r="A2054" t="s">
        <v>18717</v>
      </c>
      <c r="B2054" t="s">
        <v>18718</v>
      </c>
      <c r="C2054" t="s">
        <v>18719</v>
      </c>
      <c r="J2054" t="s">
        <v>18720</v>
      </c>
      <c r="K2054" t="s">
        <v>1197</v>
      </c>
      <c r="L2054" t="s">
        <v>1233</v>
      </c>
      <c r="M2054">
        <v>-2</v>
      </c>
      <c r="P2054" s="2" t="s">
        <v>18721</v>
      </c>
      <c r="Q2054" t="s">
        <v>10060</v>
      </c>
      <c r="S2054">
        <v>0.113263406</v>
      </c>
      <c r="T2054">
        <v>1.9264220999999999E-3</v>
      </c>
      <c r="U2054">
        <v>1.6547862E-2</v>
      </c>
      <c r="V2054">
        <v>3.9587705000000001E-3</v>
      </c>
      <c r="W2054">
        <v>6.3374630000000001E-2</v>
      </c>
      <c r="X2054">
        <v>8.3239509999999996E-3</v>
      </c>
      <c r="Y2054">
        <v>-5.5555555555555497E-3</v>
      </c>
      <c r="Z2054">
        <v>0.08</v>
      </c>
      <c r="AA2054">
        <v>0.11600000000000001</v>
      </c>
      <c r="AB2054">
        <v>0.80300000000000005</v>
      </c>
      <c r="AC2054">
        <v>-7.7200000000000005E-2</v>
      </c>
      <c r="AD2054" t="s">
        <v>48</v>
      </c>
      <c r="AE2054" t="s">
        <v>48</v>
      </c>
      <c r="AF2054" t="s">
        <v>48</v>
      </c>
    </row>
    <row r="2055" spans="1:32" hidden="1" outlineLevel="1" x14ac:dyDescent="0.2">
      <c r="A2055" t="s">
        <v>18722</v>
      </c>
      <c r="B2055" t="s">
        <v>18723</v>
      </c>
      <c r="C2055" t="s">
        <v>18724</v>
      </c>
      <c r="J2055" t="s">
        <v>18725</v>
      </c>
      <c r="K2055" t="s">
        <v>1197</v>
      </c>
      <c r="L2055" t="s">
        <v>1233</v>
      </c>
      <c r="M2055">
        <v>-9</v>
      </c>
      <c r="P2055" s="2" t="s">
        <v>18726</v>
      </c>
      <c r="Q2055" t="s">
        <v>47</v>
      </c>
      <c r="S2055">
        <v>0.47886392</v>
      </c>
      <c r="T2055">
        <v>2.3076923999999999E-2</v>
      </c>
      <c r="U2055">
        <v>0.39409557000000001</v>
      </c>
      <c r="V2055">
        <v>1.2541492E-2</v>
      </c>
      <c r="W2055">
        <v>0.40698266</v>
      </c>
      <c r="X2055">
        <v>2.8897163999999999E-2</v>
      </c>
      <c r="Y2055">
        <v>0</v>
      </c>
      <c r="Z2055">
        <v>0</v>
      </c>
      <c r="AA2055">
        <v>0.14099999999999999</v>
      </c>
      <c r="AB2055">
        <v>0.85899999999999999</v>
      </c>
      <c r="AC2055">
        <v>-0.47670000000000001</v>
      </c>
      <c r="AD2055" t="s">
        <v>48</v>
      </c>
      <c r="AE2055" t="s">
        <v>48</v>
      </c>
      <c r="AF2055" t="s">
        <v>48</v>
      </c>
    </row>
    <row r="2056" spans="1:32" hidden="1" outlineLevel="1" x14ac:dyDescent="0.2">
      <c r="A2056" t="s">
        <v>18727</v>
      </c>
      <c r="B2056" t="s">
        <v>18728</v>
      </c>
      <c r="C2056" t="s">
        <v>18729</v>
      </c>
      <c r="J2056" t="s">
        <v>18730</v>
      </c>
      <c r="K2056" t="s">
        <v>1197</v>
      </c>
      <c r="L2056" t="s">
        <v>1233</v>
      </c>
      <c r="M2056">
        <v>-8</v>
      </c>
      <c r="P2056" s="2" t="s">
        <v>18731</v>
      </c>
      <c r="Q2056" t="s">
        <v>47</v>
      </c>
      <c r="S2056">
        <v>0.19870108</v>
      </c>
      <c r="T2056">
        <v>2.8038024999999999E-3</v>
      </c>
      <c r="U2056">
        <v>7.2882555000000002E-2</v>
      </c>
      <c r="V2056">
        <v>4.8467190000000002E-3</v>
      </c>
      <c r="W2056">
        <v>0.113185234</v>
      </c>
      <c r="X2056">
        <v>7.4695300000000003E-3</v>
      </c>
      <c r="Y2056">
        <v>-0.19</v>
      </c>
      <c r="Z2056">
        <v>5.5E-2</v>
      </c>
      <c r="AA2056">
        <v>7.3999999999999996E-2</v>
      </c>
      <c r="AB2056">
        <v>0.871</v>
      </c>
      <c r="AC2056">
        <v>-0.53459999999999996</v>
      </c>
      <c r="AD2056" t="s">
        <v>48</v>
      </c>
      <c r="AE2056" t="s">
        <v>48</v>
      </c>
      <c r="AF2056" t="s">
        <v>48</v>
      </c>
    </row>
    <row r="2057" spans="1:32" hidden="1" outlineLevel="1" x14ac:dyDescent="0.2">
      <c r="A2057" t="s">
        <v>18732</v>
      </c>
      <c r="B2057" t="s">
        <v>18733</v>
      </c>
      <c r="C2057" t="s">
        <v>18734</v>
      </c>
      <c r="J2057" t="s">
        <v>18735</v>
      </c>
      <c r="K2057" t="s">
        <v>1197</v>
      </c>
      <c r="L2057" t="s">
        <v>1233</v>
      </c>
      <c r="M2057">
        <v>0</v>
      </c>
      <c r="P2057" s="2" t="s">
        <v>18736</v>
      </c>
      <c r="Q2057" t="s">
        <v>47</v>
      </c>
      <c r="S2057">
        <v>0.103928015</v>
      </c>
      <c r="T2057">
        <v>1.5258788999999999E-3</v>
      </c>
      <c r="U2057">
        <v>1.5557245000000001E-2</v>
      </c>
      <c r="V2057">
        <v>2.9968262999999998E-3</v>
      </c>
      <c r="W2057">
        <v>3.5774168000000002E-2</v>
      </c>
      <c r="X2057">
        <v>7.3530180000000002E-3</v>
      </c>
      <c r="Y2057">
        <v>-0.41666666666666657</v>
      </c>
      <c r="Z2057">
        <v>0</v>
      </c>
      <c r="AA2057">
        <v>0.23799999999999999</v>
      </c>
      <c r="AB2057">
        <v>0.76200000000000001</v>
      </c>
      <c r="AC2057">
        <v>-0.88849999999999996</v>
      </c>
      <c r="AD2057" t="s">
        <v>48</v>
      </c>
      <c r="AE2057" t="s">
        <v>48</v>
      </c>
      <c r="AF2057" t="s">
        <v>48</v>
      </c>
    </row>
    <row r="2058" spans="1:32" hidden="1" outlineLevel="1" x14ac:dyDescent="0.2">
      <c r="A2058" t="s">
        <v>18737</v>
      </c>
      <c r="B2058" t="s">
        <v>18738</v>
      </c>
      <c r="C2058" t="s">
        <v>18739</v>
      </c>
      <c r="J2058" t="s">
        <v>18740</v>
      </c>
      <c r="K2058" t="s">
        <v>1197</v>
      </c>
      <c r="L2058" t="s">
        <v>1233</v>
      </c>
      <c r="M2058">
        <v>0</v>
      </c>
      <c r="P2058" s="2" t="s">
        <v>18741</v>
      </c>
      <c r="Q2058" t="s">
        <v>47</v>
      </c>
      <c r="S2058">
        <v>0.44039993999999999</v>
      </c>
      <c r="T2058">
        <v>2.3076923999999999E-2</v>
      </c>
      <c r="U2058">
        <v>0.27612310000000001</v>
      </c>
      <c r="V2058">
        <v>4.8222229999999998E-2</v>
      </c>
      <c r="W2058">
        <v>0.37166001999999998</v>
      </c>
      <c r="X2058">
        <v>1.1663957500000001E-2</v>
      </c>
      <c r="Y2058">
        <v>0</v>
      </c>
      <c r="Z2058">
        <v>0.29299999999999998</v>
      </c>
      <c r="AA2058">
        <v>0.27200000000000002</v>
      </c>
      <c r="AB2058">
        <v>0.435</v>
      </c>
      <c r="AC2058">
        <v>5.16E-2</v>
      </c>
      <c r="AD2058" t="s">
        <v>48</v>
      </c>
      <c r="AE2058" t="s">
        <v>48</v>
      </c>
      <c r="AF2058" t="s">
        <v>48</v>
      </c>
    </row>
    <row r="2059" spans="1:32" hidden="1" outlineLevel="1" x14ac:dyDescent="0.2">
      <c r="A2059" t="s">
        <v>18742</v>
      </c>
      <c r="B2059" t="s">
        <v>18743</v>
      </c>
      <c r="C2059" t="s">
        <v>18744</v>
      </c>
      <c r="J2059" t="s">
        <v>18745</v>
      </c>
      <c r="K2059" t="s">
        <v>1197</v>
      </c>
      <c r="L2059" t="s">
        <v>1233</v>
      </c>
      <c r="M2059">
        <v>0</v>
      </c>
      <c r="P2059" s="2" t="s">
        <v>18746</v>
      </c>
      <c r="Q2059" t="s">
        <v>47</v>
      </c>
      <c r="S2059">
        <v>0.37751234</v>
      </c>
      <c r="T2059">
        <v>1.8707745000000001E-2</v>
      </c>
      <c r="U2059">
        <v>0.16775991000000001</v>
      </c>
      <c r="V2059">
        <v>2.5002124000000001E-2</v>
      </c>
      <c r="W2059">
        <v>0.26957804000000002</v>
      </c>
      <c r="X2059">
        <v>1.1922873E-2</v>
      </c>
      <c r="Y2059">
        <v>0.2</v>
      </c>
      <c r="Z2059">
        <v>0.32100000000000001</v>
      </c>
      <c r="AA2059">
        <v>0.17799999999999999</v>
      </c>
      <c r="AB2059">
        <v>0.501</v>
      </c>
      <c r="AC2059">
        <v>0.7722</v>
      </c>
      <c r="AD2059" t="s">
        <v>48</v>
      </c>
      <c r="AE2059" t="s">
        <v>48</v>
      </c>
      <c r="AF2059" t="s">
        <v>48</v>
      </c>
    </row>
    <row r="2060" spans="1:32" hidden="1" outlineLevel="1" x14ac:dyDescent="0.2">
      <c r="A2060" t="s">
        <v>18747</v>
      </c>
      <c r="B2060" t="s">
        <v>18748</v>
      </c>
      <c r="C2060" t="s">
        <v>18749</v>
      </c>
      <c r="J2060" t="s">
        <v>18750</v>
      </c>
      <c r="K2060" t="s">
        <v>1197</v>
      </c>
      <c r="L2060" t="s">
        <v>1233</v>
      </c>
      <c r="M2060">
        <v>0</v>
      </c>
      <c r="P2060" s="2" t="s">
        <v>18751</v>
      </c>
      <c r="Q2060" t="s">
        <v>47</v>
      </c>
      <c r="S2060">
        <v>0.25462921999999999</v>
      </c>
      <c r="T2060">
        <v>3.3378599999999998E-3</v>
      </c>
      <c r="U2060">
        <v>2.5360946999999998E-2</v>
      </c>
      <c r="V2060">
        <v>5.7716659999999999E-3</v>
      </c>
      <c r="W2060">
        <v>0.24171697</v>
      </c>
      <c r="X2060">
        <v>6.5374350000000003E-3</v>
      </c>
      <c r="Y2060">
        <v>0.1875</v>
      </c>
      <c r="Z2060">
        <v>7.2999999999999995E-2</v>
      </c>
      <c r="AA2060">
        <v>7.2999999999999995E-2</v>
      </c>
      <c r="AB2060">
        <v>0.85399999999999998</v>
      </c>
      <c r="AC2060">
        <v>0</v>
      </c>
      <c r="AD2060" t="s">
        <v>48</v>
      </c>
      <c r="AE2060" t="s">
        <v>48</v>
      </c>
      <c r="AF2060" t="s">
        <v>48</v>
      </c>
    </row>
    <row r="2061" spans="1:32" hidden="1" outlineLevel="1" x14ac:dyDescent="0.2">
      <c r="A2061" t="s">
        <v>18752</v>
      </c>
      <c r="B2061" t="s">
        <v>18753</v>
      </c>
      <c r="C2061" t="s">
        <v>18754</v>
      </c>
      <c r="J2061" t="s">
        <v>18755</v>
      </c>
      <c r="K2061" t="s">
        <v>1197</v>
      </c>
      <c r="L2061" t="s">
        <v>1233</v>
      </c>
      <c r="M2061">
        <v>0</v>
      </c>
      <c r="P2061" s="2" t="s">
        <v>18756</v>
      </c>
      <c r="Q2061" t="s">
        <v>47</v>
      </c>
      <c r="S2061">
        <v>0.52007305999999998</v>
      </c>
      <c r="T2061">
        <v>2.3411208999999999E-2</v>
      </c>
      <c r="U2061">
        <v>0.57236235999999996</v>
      </c>
      <c r="V2061">
        <v>4.1003603E-2</v>
      </c>
      <c r="W2061">
        <v>0.40975618000000003</v>
      </c>
      <c r="X2061">
        <v>1.1715741E-2</v>
      </c>
      <c r="Y2061">
        <v>0.24</v>
      </c>
      <c r="Z2061">
        <v>0.11799999999999999</v>
      </c>
      <c r="AA2061">
        <v>0.109</v>
      </c>
      <c r="AB2061">
        <v>0.77300000000000002</v>
      </c>
      <c r="AC2061">
        <v>0.19259999999999999</v>
      </c>
      <c r="AD2061" t="s">
        <v>48</v>
      </c>
      <c r="AE2061" t="s">
        <v>48</v>
      </c>
      <c r="AF2061" t="s">
        <v>48</v>
      </c>
    </row>
    <row r="2062" spans="1:32" hidden="1" outlineLevel="1" x14ac:dyDescent="0.2">
      <c r="A2062" t="s">
        <v>18757</v>
      </c>
      <c r="B2062" t="s">
        <v>18758</v>
      </c>
      <c r="C2062" t="s">
        <v>18759</v>
      </c>
      <c r="J2062" t="s">
        <v>18760</v>
      </c>
      <c r="K2062" t="s">
        <v>1197</v>
      </c>
      <c r="L2062" t="s">
        <v>1233</v>
      </c>
      <c r="M2062">
        <v>0</v>
      </c>
      <c r="P2062" s="2" t="s">
        <v>18761</v>
      </c>
      <c r="Q2062" t="s">
        <v>10132</v>
      </c>
      <c r="S2062">
        <v>0.17371798999999999</v>
      </c>
      <c r="T2062">
        <v>4.7492979999999999E-3</v>
      </c>
      <c r="U2062">
        <v>4.2664019999999997E-2</v>
      </c>
      <c r="V2062">
        <v>8.9164829999999994E-3</v>
      </c>
      <c r="W2062">
        <v>6.3199809999999995E-2</v>
      </c>
      <c r="X2062">
        <v>1.7156094E-2</v>
      </c>
      <c r="Y2062">
        <v>0.37916666666666671</v>
      </c>
      <c r="Z2062">
        <v>0.17499999999999999</v>
      </c>
      <c r="AA2062">
        <v>0</v>
      </c>
      <c r="AB2062">
        <v>0.82499999999999996</v>
      </c>
      <c r="AC2062">
        <v>0.9153</v>
      </c>
      <c r="AD2062" t="s">
        <v>48</v>
      </c>
      <c r="AE2062" t="s">
        <v>48</v>
      </c>
      <c r="AF2062" t="s">
        <v>48</v>
      </c>
    </row>
    <row r="2063" spans="1:32" hidden="1" outlineLevel="1" x14ac:dyDescent="0.2">
      <c r="A2063" t="s">
        <v>18762</v>
      </c>
      <c r="B2063" t="s">
        <v>18763</v>
      </c>
      <c r="C2063" t="s">
        <v>18764</v>
      </c>
      <c r="J2063" t="s">
        <v>18765</v>
      </c>
      <c r="K2063" t="s">
        <v>1197</v>
      </c>
      <c r="L2063" t="s">
        <v>1233</v>
      </c>
      <c r="M2063">
        <v>0</v>
      </c>
      <c r="P2063" s="2" t="s">
        <v>18766</v>
      </c>
      <c r="Q2063" t="s">
        <v>47</v>
      </c>
      <c r="S2063">
        <v>0.2553839</v>
      </c>
      <c r="T2063">
        <v>5.7983399999999999E-3</v>
      </c>
      <c r="U2063">
        <v>9.1956469999999998E-2</v>
      </c>
      <c r="V2063">
        <v>1.6360072E-2</v>
      </c>
      <c r="W2063">
        <v>8.5580890000000007E-2</v>
      </c>
      <c r="X2063">
        <v>9.5667440000000003E-3</v>
      </c>
      <c r="Y2063">
        <v>-0.3</v>
      </c>
      <c r="Z2063">
        <v>0</v>
      </c>
      <c r="AA2063">
        <v>0.25</v>
      </c>
      <c r="AB2063">
        <v>0.75</v>
      </c>
      <c r="AC2063">
        <v>-0.45879999999999999</v>
      </c>
      <c r="AD2063" t="s">
        <v>48</v>
      </c>
      <c r="AE2063" t="s">
        <v>48</v>
      </c>
      <c r="AF2063" t="s">
        <v>48</v>
      </c>
    </row>
    <row r="2064" spans="1:32" hidden="1" outlineLevel="1" x14ac:dyDescent="0.2">
      <c r="A2064" t="s">
        <v>18767</v>
      </c>
      <c r="B2064" t="s">
        <v>18768</v>
      </c>
      <c r="C2064" t="s">
        <v>18769</v>
      </c>
      <c r="J2064" t="s">
        <v>18770</v>
      </c>
      <c r="K2064" t="s">
        <v>1197</v>
      </c>
      <c r="L2064" t="s">
        <v>1233</v>
      </c>
      <c r="M2064">
        <v>0</v>
      </c>
      <c r="P2064" s="2" t="s">
        <v>18771</v>
      </c>
      <c r="Q2064" t="s">
        <v>47</v>
      </c>
      <c r="S2064">
        <v>3.0977672000000001E-2</v>
      </c>
      <c r="T2064">
        <v>1.5926361E-3</v>
      </c>
      <c r="U2064">
        <v>1.4156716999999999E-2</v>
      </c>
      <c r="V2064">
        <v>3.2928091999999999E-3</v>
      </c>
      <c r="W2064">
        <v>1.15029E-2</v>
      </c>
      <c r="X2064">
        <v>9.8515510000000001E-3</v>
      </c>
      <c r="Y2064">
        <v>0.8</v>
      </c>
      <c r="Z2064">
        <v>0.188</v>
      </c>
      <c r="AA2064">
        <v>0</v>
      </c>
      <c r="AB2064">
        <v>0.81200000000000006</v>
      </c>
      <c r="AC2064">
        <v>0.45879999999999999</v>
      </c>
      <c r="AD2064" t="s">
        <v>48</v>
      </c>
      <c r="AE2064" t="s">
        <v>48</v>
      </c>
      <c r="AF2064" t="s">
        <v>48</v>
      </c>
    </row>
    <row r="2065" spans="1:32" hidden="1" outlineLevel="1" x14ac:dyDescent="0.2">
      <c r="A2065" t="s">
        <v>18772</v>
      </c>
      <c r="B2065" t="s">
        <v>18773</v>
      </c>
      <c r="C2065" t="s">
        <v>18774</v>
      </c>
      <c r="J2065" t="s">
        <v>18775</v>
      </c>
      <c r="K2065" t="s">
        <v>1197</v>
      </c>
      <c r="L2065" t="s">
        <v>1233</v>
      </c>
      <c r="M2065">
        <v>0</v>
      </c>
      <c r="P2065" s="2" t="s">
        <v>18776</v>
      </c>
      <c r="Q2065" t="s">
        <v>47</v>
      </c>
      <c r="S2065">
        <v>0.112333365</v>
      </c>
      <c r="T2065">
        <v>3.9482116999999999E-3</v>
      </c>
      <c r="U2065">
        <v>2.4609445000000001E-2</v>
      </c>
      <c r="V2065">
        <v>7.9915369999999999E-3</v>
      </c>
      <c r="W2065">
        <v>2.7951299999999998E-2</v>
      </c>
      <c r="X2065">
        <v>2.5789235000000001E-2</v>
      </c>
      <c r="Y2065">
        <v>0.125</v>
      </c>
      <c r="Z2065">
        <v>0.7</v>
      </c>
      <c r="AA2065">
        <v>0</v>
      </c>
      <c r="AB2065">
        <v>0.3</v>
      </c>
      <c r="AC2065">
        <v>0.79010000000000002</v>
      </c>
      <c r="AD2065" t="s">
        <v>48</v>
      </c>
      <c r="AE2065" t="s">
        <v>48</v>
      </c>
      <c r="AF2065" t="s">
        <v>48</v>
      </c>
    </row>
    <row r="2066" spans="1:32" hidden="1" outlineLevel="1" x14ac:dyDescent="0.2">
      <c r="A2066" t="s">
        <v>18777</v>
      </c>
      <c r="B2066" t="s">
        <v>18778</v>
      </c>
      <c r="C2066" t="s">
        <v>18779</v>
      </c>
      <c r="J2066" t="s">
        <v>10596</v>
      </c>
      <c r="K2066" t="s">
        <v>1197</v>
      </c>
      <c r="L2066" t="s">
        <v>1233</v>
      </c>
      <c r="M2066">
        <v>0</v>
      </c>
      <c r="P2066" s="2" t="s">
        <v>18780</v>
      </c>
      <c r="Q2066" t="s">
        <v>10060</v>
      </c>
      <c r="Y2066" t="s">
        <v>48</v>
      </c>
      <c r="Z2066" t="s">
        <v>48</v>
      </c>
      <c r="AA2066" t="s">
        <v>48</v>
      </c>
      <c r="AB2066" t="s">
        <v>48</v>
      </c>
      <c r="AC2066" t="s">
        <v>48</v>
      </c>
      <c r="AD2066" t="s">
        <v>48</v>
      </c>
      <c r="AE2066" t="s">
        <v>48</v>
      </c>
      <c r="AF2066" t="s">
        <v>48</v>
      </c>
    </row>
    <row r="2067" spans="1:32" hidden="1" outlineLevel="1" x14ac:dyDescent="0.2">
      <c r="A2067" t="s">
        <v>18781</v>
      </c>
      <c r="B2067" t="s">
        <v>18782</v>
      </c>
      <c r="C2067" t="s">
        <v>18783</v>
      </c>
      <c r="J2067" t="s">
        <v>18784</v>
      </c>
      <c r="K2067" t="s">
        <v>1197</v>
      </c>
      <c r="L2067" t="s">
        <v>1233</v>
      </c>
      <c r="M2067">
        <v>0</v>
      </c>
      <c r="P2067" s="2" t="s">
        <v>18785</v>
      </c>
      <c r="Q2067" t="s">
        <v>47</v>
      </c>
      <c r="S2067">
        <v>0.25727063</v>
      </c>
      <c r="T2067">
        <v>2.5558472E-3</v>
      </c>
      <c r="U2067">
        <v>1.9895467999999999E-2</v>
      </c>
      <c r="V2067">
        <v>5.6976700000000002E-3</v>
      </c>
      <c r="W2067">
        <v>0.21836095999999999</v>
      </c>
      <c r="X2067">
        <v>6.2914653999999997E-3</v>
      </c>
      <c r="Y2067">
        <v>-0.15555555555555561</v>
      </c>
      <c r="Z2067">
        <v>0</v>
      </c>
      <c r="AA2067">
        <v>6.9000000000000006E-2</v>
      </c>
      <c r="AB2067">
        <v>0.93100000000000005</v>
      </c>
      <c r="AC2067">
        <v>-0.1779</v>
      </c>
      <c r="AD2067" t="s">
        <v>48</v>
      </c>
      <c r="AE2067" t="s">
        <v>48</v>
      </c>
      <c r="AF2067" t="s">
        <v>48</v>
      </c>
    </row>
    <row r="2068" spans="1:32" hidden="1" outlineLevel="1" x14ac:dyDescent="0.2">
      <c r="A2068" t="s">
        <v>18786</v>
      </c>
      <c r="B2068" t="s">
        <v>18787</v>
      </c>
      <c r="C2068" t="s">
        <v>18788</v>
      </c>
      <c r="J2068" t="s">
        <v>18789</v>
      </c>
      <c r="K2068" t="s">
        <v>1197</v>
      </c>
      <c r="L2068" t="s">
        <v>1233</v>
      </c>
      <c r="M2068">
        <v>0</v>
      </c>
      <c r="P2068" s="2" t="s">
        <v>18790</v>
      </c>
      <c r="Q2068" t="s">
        <v>10060</v>
      </c>
      <c r="Y2068" t="s">
        <v>48</v>
      </c>
      <c r="Z2068" t="s">
        <v>48</v>
      </c>
      <c r="AA2068" t="s">
        <v>48</v>
      </c>
      <c r="AB2068" t="s">
        <v>48</v>
      </c>
      <c r="AC2068" t="s">
        <v>48</v>
      </c>
      <c r="AD2068" t="s">
        <v>48</v>
      </c>
      <c r="AE2068" t="s">
        <v>48</v>
      </c>
      <c r="AF2068" t="s">
        <v>48</v>
      </c>
    </row>
    <row r="2069" spans="1:32" hidden="1" outlineLevel="1" x14ac:dyDescent="0.2">
      <c r="A2069" t="s">
        <v>18791</v>
      </c>
      <c r="B2069" t="s">
        <v>18792</v>
      </c>
      <c r="C2069" t="s">
        <v>18793</v>
      </c>
      <c r="J2069" t="s">
        <v>18794</v>
      </c>
      <c r="K2069" t="s">
        <v>1197</v>
      </c>
      <c r="L2069" t="s">
        <v>1233</v>
      </c>
      <c r="M2069">
        <v>0</v>
      </c>
      <c r="P2069" s="2" t="s">
        <v>18795</v>
      </c>
      <c r="Q2069" t="s">
        <v>47</v>
      </c>
      <c r="S2069">
        <v>2.8031484999999998E-2</v>
      </c>
      <c r="T2069">
        <v>1.3160705999999999E-3</v>
      </c>
      <c r="U2069">
        <v>1.2722028E-2</v>
      </c>
      <c r="V2069">
        <v>3.0153253999999998E-3</v>
      </c>
      <c r="W2069">
        <v>1.2148905E-2</v>
      </c>
      <c r="X2069">
        <v>8.5310820000000006E-3</v>
      </c>
      <c r="Y2069">
        <v>-8.1818181818181818E-2</v>
      </c>
      <c r="Z2069">
        <v>0.192</v>
      </c>
      <c r="AA2069">
        <v>0</v>
      </c>
      <c r="AB2069">
        <v>0.80800000000000005</v>
      </c>
      <c r="AC2069">
        <v>0.69079999999999997</v>
      </c>
      <c r="AD2069" t="s">
        <v>48</v>
      </c>
      <c r="AE2069" t="s">
        <v>48</v>
      </c>
      <c r="AF2069" t="s">
        <v>48</v>
      </c>
    </row>
    <row r="2070" spans="1:32" hidden="1" outlineLevel="1" x14ac:dyDescent="0.2">
      <c r="A2070" t="s">
        <v>18796</v>
      </c>
      <c r="B2070" t="s">
        <v>18797</v>
      </c>
      <c r="C2070" t="s">
        <v>10427</v>
      </c>
      <c r="J2070" t="s">
        <v>10596</v>
      </c>
      <c r="K2070" t="s">
        <v>1197</v>
      </c>
      <c r="L2070" t="s">
        <v>1233</v>
      </c>
      <c r="M2070">
        <v>0</v>
      </c>
      <c r="P2070" s="2" t="s">
        <v>18798</v>
      </c>
      <c r="Q2070" t="s">
        <v>10060</v>
      </c>
      <c r="Y2070" t="s">
        <v>48</v>
      </c>
      <c r="Z2070" t="s">
        <v>48</v>
      </c>
      <c r="AA2070" t="s">
        <v>48</v>
      </c>
      <c r="AB2070" t="s">
        <v>48</v>
      </c>
      <c r="AC2070" t="s">
        <v>48</v>
      </c>
      <c r="AD2070" t="s">
        <v>48</v>
      </c>
      <c r="AE2070" t="s">
        <v>48</v>
      </c>
      <c r="AF2070" t="s">
        <v>48</v>
      </c>
    </row>
    <row r="2071" spans="1:32" hidden="1" outlineLevel="1" x14ac:dyDescent="0.2">
      <c r="A2071" t="s">
        <v>18799</v>
      </c>
      <c r="B2071" t="s">
        <v>18800</v>
      </c>
      <c r="C2071" t="s">
        <v>18801</v>
      </c>
      <c r="J2071" t="s">
        <v>18802</v>
      </c>
      <c r="K2071" t="s">
        <v>1197</v>
      </c>
      <c r="L2071" t="s">
        <v>1233</v>
      </c>
      <c r="M2071">
        <v>0</v>
      </c>
      <c r="P2071" s="2" t="s">
        <v>18803</v>
      </c>
      <c r="Q2071" t="s">
        <v>10060</v>
      </c>
      <c r="S2071">
        <v>2.5085296E-2</v>
      </c>
      <c r="T2071">
        <v>9.3460082999999999E-4</v>
      </c>
      <c r="U2071">
        <v>1.3405212999999999E-2</v>
      </c>
      <c r="V2071">
        <v>3.0523231E-3</v>
      </c>
      <c r="W2071">
        <v>1.2946909E-2</v>
      </c>
      <c r="X2071">
        <v>6.6604200000000002E-3</v>
      </c>
      <c r="Y2071">
        <v>-0.3</v>
      </c>
      <c r="Z2071">
        <v>0</v>
      </c>
      <c r="AA2071">
        <v>0</v>
      </c>
      <c r="AB2071">
        <v>1</v>
      </c>
      <c r="AC2071">
        <v>0</v>
      </c>
      <c r="AD2071" t="s">
        <v>48</v>
      </c>
      <c r="AE2071" t="s">
        <v>48</v>
      </c>
      <c r="AF2071" t="s">
        <v>48</v>
      </c>
    </row>
    <row r="2072" spans="1:32" hidden="1" outlineLevel="1" x14ac:dyDescent="0.2">
      <c r="A2072" t="s">
        <v>18804</v>
      </c>
      <c r="B2072" t="s">
        <v>18805</v>
      </c>
      <c r="C2072" t="s">
        <v>18806</v>
      </c>
      <c r="J2072" t="s">
        <v>18807</v>
      </c>
      <c r="K2072" t="s">
        <v>1197</v>
      </c>
      <c r="L2072" t="s">
        <v>1233</v>
      </c>
      <c r="M2072">
        <v>0</v>
      </c>
      <c r="P2072" s="2" t="s">
        <v>18808</v>
      </c>
      <c r="Q2072" t="s">
        <v>47</v>
      </c>
      <c r="S2072">
        <v>8.7962430000000005E-3</v>
      </c>
      <c r="T2072">
        <v>5.3405759999999999E-4</v>
      </c>
      <c r="U2072">
        <v>1.0177165E-2</v>
      </c>
      <c r="V2072">
        <v>1.5724090000000001E-3</v>
      </c>
      <c r="W2072">
        <v>6.9333724999999999E-3</v>
      </c>
      <c r="X2072">
        <v>6.2267366000000003E-3</v>
      </c>
      <c r="Y2072">
        <v>0</v>
      </c>
      <c r="Z2072">
        <v>0.129</v>
      </c>
      <c r="AA2072">
        <v>0.126</v>
      </c>
      <c r="AB2072">
        <v>0.745</v>
      </c>
      <c r="AC2072">
        <v>1.4999999999999999E-2</v>
      </c>
      <c r="AD2072" t="s">
        <v>48</v>
      </c>
      <c r="AE2072" t="s">
        <v>48</v>
      </c>
      <c r="AF2072" t="s">
        <v>48</v>
      </c>
    </row>
    <row r="2073" spans="1:32" hidden="1" outlineLevel="1" x14ac:dyDescent="0.2">
      <c r="A2073" t="s">
        <v>18809</v>
      </c>
      <c r="B2073" t="s">
        <v>18810</v>
      </c>
      <c r="C2073" t="s">
        <v>18811</v>
      </c>
      <c r="J2073" t="s">
        <v>18812</v>
      </c>
      <c r="K2073" t="s">
        <v>1197</v>
      </c>
      <c r="L2073" t="s">
        <v>1233</v>
      </c>
      <c r="M2073">
        <v>0</v>
      </c>
      <c r="P2073" s="2" t="s">
        <v>18813</v>
      </c>
      <c r="Q2073" t="s">
        <v>10492</v>
      </c>
      <c r="S2073">
        <v>2.9563503000000001E-2</v>
      </c>
      <c r="T2073">
        <v>9.5367430000000005E-4</v>
      </c>
      <c r="U2073">
        <v>1.7231046999999999E-2</v>
      </c>
      <c r="V2073">
        <v>3.4038028999999999E-3</v>
      </c>
      <c r="W2073">
        <v>1.1236899E-2</v>
      </c>
      <c r="X2073">
        <v>6.6539470000000003E-3</v>
      </c>
      <c r="Y2073">
        <v>0.22500000000000001</v>
      </c>
      <c r="Z2073">
        <v>0.17299999999999999</v>
      </c>
      <c r="AA2073">
        <v>7.6999999999999999E-2</v>
      </c>
      <c r="AB2073">
        <v>0.75</v>
      </c>
      <c r="AC2073">
        <v>0.80300000000000005</v>
      </c>
      <c r="AD2073" t="s">
        <v>48</v>
      </c>
      <c r="AE2073" t="s">
        <v>48</v>
      </c>
      <c r="AF2073" t="s">
        <v>48</v>
      </c>
    </row>
    <row r="2074" spans="1:32" hidden="1" outlineLevel="1" x14ac:dyDescent="0.2">
      <c r="A2074" t="s">
        <v>18814</v>
      </c>
      <c r="B2074" t="s">
        <v>18815</v>
      </c>
      <c r="C2074" t="s">
        <v>18816</v>
      </c>
      <c r="J2074" t="s">
        <v>18817</v>
      </c>
      <c r="K2074" t="s">
        <v>1197</v>
      </c>
      <c r="L2074" t="s">
        <v>1233</v>
      </c>
      <c r="M2074">
        <v>0</v>
      </c>
      <c r="P2074" s="2" t="s">
        <v>18818</v>
      </c>
      <c r="Q2074" t="s">
        <v>47</v>
      </c>
      <c r="S2074">
        <v>2.2139108000000001E-2</v>
      </c>
      <c r="T2074">
        <v>9.5844270000000002E-4</v>
      </c>
      <c r="U2074">
        <v>1.2346276999999999E-2</v>
      </c>
      <c r="V2074">
        <v>3.6257899999999998E-3</v>
      </c>
      <c r="W2074">
        <v>1.0248893E-2</v>
      </c>
      <c r="X2074">
        <v>6.8869706999999999E-3</v>
      </c>
      <c r="Y2074">
        <v>0</v>
      </c>
      <c r="Z2074">
        <v>0</v>
      </c>
      <c r="AA2074">
        <v>0</v>
      </c>
      <c r="AB2074">
        <v>1</v>
      </c>
      <c r="AC2074">
        <v>0</v>
      </c>
      <c r="AD2074" t="s">
        <v>48</v>
      </c>
      <c r="AE2074" t="s">
        <v>48</v>
      </c>
      <c r="AF2074" t="s">
        <v>48</v>
      </c>
    </row>
    <row r="2075" spans="1:32" hidden="1" outlineLevel="1" x14ac:dyDescent="0.2">
      <c r="A2075" t="s">
        <v>18819</v>
      </c>
      <c r="B2075" t="s">
        <v>18820</v>
      </c>
      <c r="C2075" t="s">
        <v>18821</v>
      </c>
      <c r="J2075" t="s">
        <v>18822</v>
      </c>
      <c r="K2075" t="s">
        <v>1197</v>
      </c>
      <c r="L2075" t="s">
        <v>1233</v>
      </c>
      <c r="M2075">
        <v>0</v>
      </c>
      <c r="P2075" s="2" t="s">
        <v>18823</v>
      </c>
      <c r="Q2075" t="s">
        <v>47</v>
      </c>
      <c r="S2075">
        <v>0.58851710000000002</v>
      </c>
      <c r="T2075">
        <v>2.3076923999999999E-2</v>
      </c>
      <c r="U2075">
        <v>0.26645362</v>
      </c>
      <c r="V2075">
        <v>4.6675380000000002E-2</v>
      </c>
      <c r="W2075">
        <v>0.63083920000000004</v>
      </c>
      <c r="X2075">
        <v>7.8579029999999994E-3</v>
      </c>
      <c r="Y2075">
        <v>-8.3333333333333332E-3</v>
      </c>
      <c r="Z2075">
        <v>0.311</v>
      </c>
      <c r="AA2075">
        <v>0.14899999999999999</v>
      </c>
      <c r="AB2075">
        <v>0.54100000000000004</v>
      </c>
      <c r="AC2075">
        <v>0.34</v>
      </c>
      <c r="AD2075" t="s">
        <v>48</v>
      </c>
      <c r="AE2075" t="s">
        <v>48</v>
      </c>
      <c r="AF2075" t="s">
        <v>48</v>
      </c>
    </row>
    <row r="2076" spans="1:32" hidden="1" outlineLevel="1" x14ac:dyDescent="0.2">
      <c r="A2076" t="s">
        <v>18824</v>
      </c>
      <c r="B2076" t="s">
        <v>18825</v>
      </c>
      <c r="C2076" t="s">
        <v>18826</v>
      </c>
      <c r="J2076" t="s">
        <v>18827</v>
      </c>
      <c r="K2076" t="s">
        <v>1197</v>
      </c>
      <c r="L2076" t="s">
        <v>1233</v>
      </c>
      <c r="M2076">
        <v>0</v>
      </c>
      <c r="P2076" s="2" t="s">
        <v>18828</v>
      </c>
      <c r="Q2076" t="s">
        <v>47</v>
      </c>
      <c r="S2076">
        <v>0.11057663</v>
      </c>
      <c r="T2076">
        <v>3.9482116999999999E-3</v>
      </c>
      <c r="U2076">
        <v>8.6783879999999994E-2</v>
      </c>
      <c r="V2076">
        <v>3.6878675E-2</v>
      </c>
      <c r="W2076">
        <v>2.7951299999999998E-2</v>
      </c>
      <c r="X2076">
        <v>7.3530180000000002E-3</v>
      </c>
      <c r="Y2076">
        <v>-5.2083333333333322E-3</v>
      </c>
      <c r="Z2076">
        <v>0.159</v>
      </c>
      <c r="AA2076">
        <v>1.6E-2</v>
      </c>
      <c r="AB2076">
        <v>0.82499999999999996</v>
      </c>
      <c r="AC2076">
        <v>0.87770000000000004</v>
      </c>
      <c r="AD2076" t="s">
        <v>48</v>
      </c>
      <c r="AE2076" t="s">
        <v>48</v>
      </c>
      <c r="AF2076" t="s">
        <v>48</v>
      </c>
    </row>
    <row r="2077" spans="1:32" hidden="1" outlineLevel="1" x14ac:dyDescent="0.2">
      <c r="A2077" t="s">
        <v>18829</v>
      </c>
      <c r="B2077" t="s">
        <v>18830</v>
      </c>
      <c r="C2077" t="s">
        <v>18831</v>
      </c>
      <c r="J2077" t="s">
        <v>18832</v>
      </c>
      <c r="K2077" t="s">
        <v>1197</v>
      </c>
      <c r="L2077" t="s">
        <v>1233</v>
      </c>
      <c r="M2077">
        <v>0</v>
      </c>
      <c r="P2077" s="2" t="s">
        <v>18833</v>
      </c>
      <c r="Q2077" t="s">
        <v>10648</v>
      </c>
      <c r="S2077">
        <v>0.15213956000000001</v>
      </c>
      <c r="T2077">
        <v>2.0217896000000002E-3</v>
      </c>
      <c r="U2077">
        <v>2.0100423999999999E-2</v>
      </c>
      <c r="V2077">
        <v>4.3102503000000004E-3</v>
      </c>
      <c r="W2077">
        <v>7.9037189999999993E-2</v>
      </c>
      <c r="X2077">
        <v>6.045496E-3</v>
      </c>
      <c r="Y2077">
        <v>-4.7916666666666663E-2</v>
      </c>
      <c r="Z2077">
        <v>3.3000000000000002E-2</v>
      </c>
      <c r="AA2077">
        <v>0.17299999999999999</v>
      </c>
      <c r="AB2077">
        <v>0.79300000000000004</v>
      </c>
      <c r="AC2077">
        <v>-0.86699999999999999</v>
      </c>
      <c r="AD2077" t="s">
        <v>48</v>
      </c>
      <c r="AE2077" t="s">
        <v>48</v>
      </c>
      <c r="AF2077" t="s">
        <v>48</v>
      </c>
    </row>
    <row r="2078" spans="1:32" hidden="1" outlineLevel="1" x14ac:dyDescent="0.2">
      <c r="A2078" t="s">
        <v>18834</v>
      </c>
      <c r="B2078" t="s">
        <v>18835</v>
      </c>
      <c r="C2078" t="s">
        <v>18836</v>
      </c>
      <c r="J2078" t="s">
        <v>18837</v>
      </c>
      <c r="K2078" t="s">
        <v>1197</v>
      </c>
      <c r="L2078" t="s">
        <v>1233</v>
      </c>
      <c r="M2078">
        <v>0</v>
      </c>
      <c r="P2078" s="2" t="s">
        <v>18838</v>
      </c>
      <c r="Q2078" t="s">
        <v>47</v>
      </c>
      <c r="S2078">
        <v>0.37751234</v>
      </c>
      <c r="T2078">
        <v>2.2193791000000001E-2</v>
      </c>
      <c r="U2078">
        <v>0.41853289999999999</v>
      </c>
      <c r="V2078">
        <v>2.7011903E-2</v>
      </c>
      <c r="W2078">
        <v>0.26196828</v>
      </c>
      <c r="X2078">
        <v>1.1379151000000001E-2</v>
      </c>
      <c r="Y2078">
        <v>-3.3333333333333333E-2</v>
      </c>
      <c r="Z2078">
        <v>0.14099999999999999</v>
      </c>
      <c r="AA2078">
        <v>0.04</v>
      </c>
      <c r="AB2078">
        <v>0.81899999999999995</v>
      </c>
      <c r="AC2078">
        <v>0.9647</v>
      </c>
      <c r="AD2078" t="s">
        <v>48</v>
      </c>
      <c r="AE2078" t="s">
        <v>48</v>
      </c>
      <c r="AF2078" t="s">
        <v>48</v>
      </c>
    </row>
    <row r="2079" spans="1:32" hidden="1" outlineLevel="1" x14ac:dyDescent="0.2">
      <c r="A2079" t="s">
        <v>18839</v>
      </c>
      <c r="B2079" t="s">
        <v>18840</v>
      </c>
      <c r="C2079" t="s">
        <v>18841</v>
      </c>
      <c r="J2079" t="s">
        <v>18842</v>
      </c>
      <c r="K2079" t="s">
        <v>1197</v>
      </c>
      <c r="L2079" t="s">
        <v>1233</v>
      </c>
      <c r="M2079">
        <v>0</v>
      </c>
      <c r="P2079" s="2" t="s">
        <v>18843</v>
      </c>
      <c r="Q2079" t="s">
        <v>47</v>
      </c>
      <c r="S2079">
        <v>2.107848E-2</v>
      </c>
      <c r="T2079">
        <v>1.0585785000000001E-3</v>
      </c>
      <c r="U2079">
        <v>1.2722028E-2</v>
      </c>
      <c r="V2079">
        <v>3.1448180000000002E-3</v>
      </c>
      <c r="W2079">
        <v>9.5458890000000001E-3</v>
      </c>
      <c r="X2079">
        <v>8.0003069999999999E-3</v>
      </c>
      <c r="Y2079">
        <v>0</v>
      </c>
      <c r="Z2079">
        <v>0.38800000000000001</v>
      </c>
      <c r="AA2079">
        <v>0</v>
      </c>
      <c r="AB2079">
        <v>0.61199999999999999</v>
      </c>
      <c r="AC2079">
        <v>0.76500000000000001</v>
      </c>
      <c r="AD2079" t="s">
        <v>48</v>
      </c>
      <c r="AE2079" t="s">
        <v>48</v>
      </c>
      <c r="AF2079" t="s">
        <v>48</v>
      </c>
    </row>
    <row r="2080" spans="1:32" hidden="1" outlineLevel="1" x14ac:dyDescent="0.2">
      <c r="A2080" t="s">
        <v>18844</v>
      </c>
      <c r="B2080" t="s">
        <v>18845</v>
      </c>
      <c r="C2080" t="s">
        <v>18846</v>
      </c>
      <c r="J2080" t="s">
        <v>18847</v>
      </c>
      <c r="K2080" t="s">
        <v>1197</v>
      </c>
      <c r="L2080" t="s">
        <v>1233</v>
      </c>
      <c r="M2080">
        <v>0</v>
      </c>
      <c r="P2080" s="2" t="s">
        <v>18848</v>
      </c>
      <c r="Q2080" t="s">
        <v>47</v>
      </c>
      <c r="S2080">
        <v>1.9226073999999999E-2</v>
      </c>
      <c r="T2080">
        <v>6.1511992999999999E-4</v>
      </c>
      <c r="U2080">
        <v>1.1970524999999999E-2</v>
      </c>
      <c r="V2080">
        <v>2.2938670000000002E-3</v>
      </c>
      <c r="W2080">
        <v>9.6028885000000001E-3</v>
      </c>
      <c r="X2080">
        <v>6.4468145999999997E-3</v>
      </c>
      <c r="Y2080">
        <v>0.36</v>
      </c>
      <c r="Z2080">
        <v>0.255</v>
      </c>
      <c r="AA2080">
        <v>3.6999999999999998E-2</v>
      </c>
      <c r="AB2080">
        <v>0.70799999999999996</v>
      </c>
      <c r="AC2080">
        <v>0.89200000000000002</v>
      </c>
      <c r="AD2080" t="s">
        <v>48</v>
      </c>
      <c r="AE2080" t="s">
        <v>48</v>
      </c>
      <c r="AF2080" t="s">
        <v>48</v>
      </c>
    </row>
    <row r="2081" spans="1:32" hidden="1" outlineLevel="1" x14ac:dyDescent="0.2">
      <c r="A2081" t="s">
        <v>18849</v>
      </c>
      <c r="B2081" t="s">
        <v>18850</v>
      </c>
      <c r="C2081" t="s">
        <v>18851</v>
      </c>
      <c r="J2081" t="s">
        <v>18852</v>
      </c>
      <c r="K2081" t="s">
        <v>1197</v>
      </c>
      <c r="L2081" t="s">
        <v>1233</v>
      </c>
      <c r="M2081">
        <v>-2</v>
      </c>
      <c r="P2081" s="2" t="s">
        <v>18853</v>
      </c>
      <c r="Q2081" t="s">
        <v>47</v>
      </c>
      <c r="S2081">
        <v>0.33504707</v>
      </c>
      <c r="T2081">
        <v>1.0452270499999999E-2</v>
      </c>
      <c r="U2081">
        <v>0.29053202</v>
      </c>
      <c r="V2081">
        <v>3.1464707000000001E-2</v>
      </c>
      <c r="W2081">
        <v>0.24493282</v>
      </c>
      <c r="X2081">
        <v>9.8515510000000001E-3</v>
      </c>
      <c r="Y2081">
        <v>0.1</v>
      </c>
      <c r="Z2081">
        <v>5.2999999999999999E-2</v>
      </c>
      <c r="AA2081">
        <v>0.20399999999999999</v>
      </c>
      <c r="AB2081">
        <v>0.74299999999999999</v>
      </c>
      <c r="AC2081">
        <v>-0.74380000000000002</v>
      </c>
      <c r="AD2081" t="s">
        <v>48</v>
      </c>
      <c r="AE2081" t="s">
        <v>48</v>
      </c>
      <c r="AF2081" t="s">
        <v>48</v>
      </c>
    </row>
    <row r="2082" spans="1:32" hidden="1" outlineLevel="1" x14ac:dyDescent="0.2">
      <c r="A2082" t="s">
        <v>18854</v>
      </c>
      <c r="B2082" t="s">
        <v>18855</v>
      </c>
      <c r="C2082" t="s">
        <v>18856</v>
      </c>
      <c r="J2082" t="s">
        <v>18857</v>
      </c>
      <c r="K2082" t="s">
        <v>1197</v>
      </c>
      <c r="L2082" t="s">
        <v>1233</v>
      </c>
      <c r="M2082">
        <v>-3</v>
      </c>
      <c r="P2082" s="2" t="s">
        <v>18858</v>
      </c>
      <c r="Q2082" t="s">
        <v>47</v>
      </c>
      <c r="S2082">
        <v>9.6758680000000007E-3</v>
      </c>
      <c r="T2082">
        <v>6.7234040000000003E-4</v>
      </c>
      <c r="U2082">
        <v>1.1509376E-2</v>
      </c>
      <c r="V2082">
        <v>2.0256327000000001E-3</v>
      </c>
      <c r="W2082">
        <v>6.9903730000000002E-3</v>
      </c>
      <c r="X2082">
        <v>6.4985976000000003E-3</v>
      </c>
      <c r="Y2082">
        <v>0</v>
      </c>
      <c r="Z2082">
        <v>0</v>
      </c>
      <c r="AA2082">
        <v>0</v>
      </c>
      <c r="AB2082">
        <v>1</v>
      </c>
      <c r="AC2082">
        <v>0</v>
      </c>
      <c r="AD2082" t="s">
        <v>48</v>
      </c>
      <c r="AE2082" t="s">
        <v>48</v>
      </c>
      <c r="AF2082" t="s">
        <v>48</v>
      </c>
    </row>
    <row r="2083" spans="1:32" hidden="1" outlineLevel="1" x14ac:dyDescent="0.2">
      <c r="A2083" t="s">
        <v>18859</v>
      </c>
      <c r="B2083" t="s">
        <v>18860</v>
      </c>
      <c r="C2083" t="s">
        <v>18861</v>
      </c>
      <c r="J2083" t="s">
        <v>18862</v>
      </c>
      <c r="K2083" t="s">
        <v>1197</v>
      </c>
      <c r="L2083" t="s">
        <v>1233</v>
      </c>
      <c r="M2083">
        <v>-3</v>
      </c>
      <c r="P2083" s="2" t="s">
        <v>18863</v>
      </c>
      <c r="Q2083" t="s">
        <v>47</v>
      </c>
      <c r="S2083">
        <v>0.11088663999999999</v>
      </c>
      <c r="T2083">
        <v>2.0503997999999999E-3</v>
      </c>
      <c r="U2083">
        <v>1.7026092999999999E-2</v>
      </c>
      <c r="V2083">
        <v>3.884775E-3</v>
      </c>
      <c r="W2083">
        <v>3.235855E-2</v>
      </c>
      <c r="X2083">
        <v>7.0423200000000004E-3</v>
      </c>
      <c r="Y2083">
        <v>0.55000000000000004</v>
      </c>
      <c r="Z2083">
        <v>0.13700000000000001</v>
      </c>
      <c r="AA2083">
        <v>0.156</v>
      </c>
      <c r="AB2083">
        <v>0.70799999999999996</v>
      </c>
      <c r="AC2083">
        <v>0.15310000000000001</v>
      </c>
      <c r="AD2083" t="s">
        <v>48</v>
      </c>
      <c r="AE2083" t="s">
        <v>48</v>
      </c>
      <c r="AF2083" t="s">
        <v>48</v>
      </c>
    </row>
    <row r="2084" spans="1:32" hidden="1" outlineLevel="1" x14ac:dyDescent="0.2">
      <c r="A2084" t="s">
        <v>18864</v>
      </c>
      <c r="B2084" t="s">
        <v>18865</v>
      </c>
      <c r="C2084" t="s">
        <v>18866</v>
      </c>
      <c r="J2084" t="s">
        <v>18867</v>
      </c>
      <c r="K2084" t="s">
        <v>1197</v>
      </c>
      <c r="L2084" t="s">
        <v>1233</v>
      </c>
      <c r="M2084">
        <v>-2</v>
      </c>
      <c r="P2084" s="2" t="s">
        <v>18868</v>
      </c>
      <c r="Q2084" t="s">
        <v>47</v>
      </c>
      <c r="S2084">
        <v>0.46186632</v>
      </c>
      <c r="T2084">
        <v>1.0528564000000001E-2</v>
      </c>
      <c r="U2084">
        <v>0.17473822999999999</v>
      </c>
      <c r="V2084">
        <v>1.1765319E-2</v>
      </c>
      <c r="W2084">
        <v>0.51458939999999997</v>
      </c>
      <c r="X2084">
        <v>8.1815470000000008E-3</v>
      </c>
      <c r="Y2084">
        <v>-0.625</v>
      </c>
      <c r="Z2084">
        <v>2.7E-2</v>
      </c>
      <c r="AA2084">
        <v>0.20399999999999999</v>
      </c>
      <c r="AB2084">
        <v>0.76800000000000002</v>
      </c>
      <c r="AC2084">
        <v>-0.84219999999999995</v>
      </c>
      <c r="AD2084" t="s">
        <v>48</v>
      </c>
      <c r="AE2084" t="s">
        <v>48</v>
      </c>
      <c r="AF2084" t="s">
        <v>48</v>
      </c>
    </row>
    <row r="2085" spans="1:32" hidden="1" outlineLevel="1" x14ac:dyDescent="0.2">
      <c r="A2085" t="s">
        <v>18869</v>
      </c>
      <c r="B2085" t="s">
        <v>18870</v>
      </c>
      <c r="C2085" t="s">
        <v>18871</v>
      </c>
      <c r="J2085" t="s">
        <v>18872</v>
      </c>
      <c r="K2085" t="s">
        <v>1197</v>
      </c>
      <c r="L2085" t="s">
        <v>1233</v>
      </c>
      <c r="M2085">
        <v>-18</v>
      </c>
      <c r="P2085" s="2" t="s">
        <v>18873</v>
      </c>
      <c r="Q2085" t="s">
        <v>47</v>
      </c>
      <c r="S2085">
        <v>0.15213956000000001</v>
      </c>
      <c r="T2085">
        <v>4.1007995999999998E-3</v>
      </c>
      <c r="U2085">
        <v>2.4472806999999999E-2</v>
      </c>
      <c r="V2085">
        <v>0.10221587</v>
      </c>
      <c r="W2085">
        <v>3.3239998E-2</v>
      </c>
      <c r="X2085">
        <v>1.2440704E-2</v>
      </c>
      <c r="Y2085">
        <v>0</v>
      </c>
      <c r="Z2085">
        <v>0</v>
      </c>
      <c r="AA2085">
        <v>0</v>
      </c>
      <c r="AB2085">
        <v>1</v>
      </c>
      <c r="AC2085">
        <v>0</v>
      </c>
      <c r="AD2085" t="s">
        <v>48</v>
      </c>
      <c r="AE2085" t="s">
        <v>48</v>
      </c>
      <c r="AF2085" t="s">
        <v>48</v>
      </c>
    </row>
    <row r="2086" spans="1:32" hidden="1" outlineLevel="1" x14ac:dyDescent="0.2">
      <c r="A2086" t="s">
        <v>18874</v>
      </c>
      <c r="B2086" t="s">
        <v>18875</v>
      </c>
      <c r="C2086" t="s">
        <v>18876</v>
      </c>
      <c r="J2086" t="s">
        <v>18877</v>
      </c>
      <c r="K2086" t="s">
        <v>1197</v>
      </c>
      <c r="L2086" t="s">
        <v>1233</v>
      </c>
      <c r="M2086">
        <v>-17</v>
      </c>
      <c r="P2086" s="2" t="s">
        <v>18878</v>
      </c>
      <c r="Q2086" t="s">
        <v>47</v>
      </c>
      <c r="S2086">
        <v>0.15877289999999999</v>
      </c>
      <c r="T2086">
        <v>3.0708313000000001E-3</v>
      </c>
      <c r="U2086">
        <v>5.3435806000000002E-2</v>
      </c>
      <c r="V2086">
        <v>7.6955543E-3</v>
      </c>
      <c r="W2086">
        <v>6.953252E-2</v>
      </c>
      <c r="X2086">
        <v>7.7413910000000002E-3</v>
      </c>
      <c r="Y2086">
        <v>-0.625</v>
      </c>
      <c r="Z2086">
        <v>0</v>
      </c>
      <c r="AA2086">
        <v>0.28599999999999998</v>
      </c>
      <c r="AB2086">
        <v>0.71399999999999997</v>
      </c>
      <c r="AC2086">
        <v>-0.49390000000000001</v>
      </c>
      <c r="AD2086" t="s">
        <v>48</v>
      </c>
      <c r="AE2086" t="s">
        <v>48</v>
      </c>
      <c r="AF2086" t="s">
        <v>48</v>
      </c>
    </row>
    <row r="2087" spans="1:32" hidden="1" outlineLevel="1" x14ac:dyDescent="0.2">
      <c r="A2087" t="s">
        <v>18879</v>
      </c>
      <c r="B2087" t="s">
        <v>18880</v>
      </c>
      <c r="C2087" t="s">
        <v>18881</v>
      </c>
      <c r="J2087" t="s">
        <v>18882</v>
      </c>
      <c r="K2087" t="s">
        <v>1197</v>
      </c>
      <c r="L2087" t="s">
        <v>1233</v>
      </c>
      <c r="M2087">
        <v>-5</v>
      </c>
      <c r="P2087" s="2" t="s">
        <v>18883</v>
      </c>
      <c r="Q2087" t="s">
        <v>47</v>
      </c>
      <c r="S2087">
        <v>0.19314334</v>
      </c>
      <c r="T2087">
        <v>3.5285949999999998E-3</v>
      </c>
      <c r="U2087">
        <v>3.4397303999999997E-2</v>
      </c>
      <c r="V2087">
        <v>6.8816010000000002E-3</v>
      </c>
      <c r="W2087">
        <v>7.8086719999999998E-2</v>
      </c>
      <c r="X2087">
        <v>6.7251487999999996E-3</v>
      </c>
      <c r="Y2087">
        <v>0</v>
      </c>
      <c r="Z2087">
        <v>0</v>
      </c>
      <c r="AA2087">
        <v>0.106</v>
      </c>
      <c r="AB2087">
        <v>0.89400000000000002</v>
      </c>
      <c r="AC2087">
        <v>-0.36120000000000002</v>
      </c>
      <c r="AD2087" t="s">
        <v>48</v>
      </c>
      <c r="AE2087" t="s">
        <v>48</v>
      </c>
      <c r="AF2087" t="s">
        <v>48</v>
      </c>
    </row>
    <row r="2088" spans="1:32" hidden="1" outlineLevel="1" x14ac:dyDescent="0.2">
      <c r="A2088" t="s">
        <v>18884</v>
      </c>
      <c r="B2088" t="s">
        <v>18885</v>
      </c>
      <c r="C2088" t="s">
        <v>18886</v>
      </c>
      <c r="J2088" t="s">
        <v>18887</v>
      </c>
      <c r="K2088" t="s">
        <v>1197</v>
      </c>
      <c r="L2088" t="s">
        <v>1233</v>
      </c>
      <c r="M2088">
        <v>-4</v>
      </c>
      <c r="P2088" s="2" t="s">
        <v>18888</v>
      </c>
      <c r="Q2088" t="s">
        <v>47</v>
      </c>
      <c r="S2088">
        <v>0.15711457000000001</v>
      </c>
      <c r="T2088">
        <v>5.6838990000000001E-3</v>
      </c>
      <c r="U2088">
        <v>2.6454043E-2</v>
      </c>
      <c r="V2088">
        <v>7.1035884000000002E-3</v>
      </c>
      <c r="W2088">
        <v>3.1256735000000001E-2</v>
      </c>
      <c r="X2088">
        <v>6.7555279999999995E-2</v>
      </c>
      <c r="Y2088">
        <v>0.36041666666666672</v>
      </c>
      <c r="Z2088">
        <v>0.107</v>
      </c>
      <c r="AA2088">
        <v>7.2999999999999995E-2</v>
      </c>
      <c r="AB2088">
        <v>0.82</v>
      </c>
      <c r="AC2088">
        <v>-0.31290000000000001</v>
      </c>
      <c r="AD2088" t="s">
        <v>48</v>
      </c>
      <c r="AE2088" t="s">
        <v>48</v>
      </c>
      <c r="AF2088" t="s">
        <v>48</v>
      </c>
    </row>
    <row r="2089" spans="1:32" hidden="1" outlineLevel="1" x14ac:dyDescent="0.2">
      <c r="A2089" t="s">
        <v>18889</v>
      </c>
      <c r="B2089" t="s">
        <v>18890</v>
      </c>
      <c r="C2089" t="s">
        <v>18891</v>
      </c>
      <c r="J2089" t="s">
        <v>18892</v>
      </c>
      <c r="K2089" t="s">
        <v>1197</v>
      </c>
      <c r="L2089" t="s">
        <v>1233</v>
      </c>
      <c r="M2089">
        <v>-3</v>
      </c>
      <c r="P2089" s="2" t="s">
        <v>18893</v>
      </c>
      <c r="Q2089" t="s">
        <v>18894</v>
      </c>
      <c r="S2089">
        <v>0.1893425</v>
      </c>
      <c r="T2089">
        <v>5.1879882999999998E-3</v>
      </c>
      <c r="U2089">
        <v>4.5920610000000001E-2</v>
      </c>
      <c r="V2089">
        <v>8.3985129999999998E-3</v>
      </c>
      <c r="W2089">
        <v>6.6871079999999999E-2</v>
      </c>
      <c r="X2089">
        <v>9.2819370000000005E-3</v>
      </c>
      <c r="Y2089">
        <v>-5.4166666666666662E-2</v>
      </c>
      <c r="Z2089">
        <v>3.2000000000000001E-2</v>
      </c>
      <c r="AA2089">
        <v>7.5999999999999998E-2</v>
      </c>
      <c r="AB2089">
        <v>0.89200000000000002</v>
      </c>
      <c r="AC2089">
        <v>-0.44969999999999999</v>
      </c>
      <c r="AD2089" t="s">
        <v>48</v>
      </c>
      <c r="AE2089" t="s">
        <v>48</v>
      </c>
      <c r="AF2089" t="s">
        <v>48</v>
      </c>
    </row>
    <row r="2090" spans="1:32" hidden="1" outlineLevel="1" x14ac:dyDescent="0.2">
      <c r="A2090" t="s">
        <v>18895</v>
      </c>
      <c r="B2090" t="s">
        <v>18896</v>
      </c>
      <c r="C2090" t="s">
        <v>18897</v>
      </c>
      <c r="J2090" t="s">
        <v>18898</v>
      </c>
      <c r="K2090" t="s">
        <v>1197</v>
      </c>
      <c r="L2090" t="s">
        <v>1233</v>
      </c>
      <c r="M2090">
        <v>-4</v>
      </c>
      <c r="P2090" s="2" t="s">
        <v>18899</v>
      </c>
      <c r="Q2090" t="s">
        <v>10060</v>
      </c>
      <c r="S2090">
        <v>0.26859093000000001</v>
      </c>
      <c r="T2090">
        <v>5.7983399999999999E-3</v>
      </c>
      <c r="U2090">
        <v>7.1912690000000001E-2</v>
      </c>
      <c r="V2090">
        <v>3.6363060000000003E-2</v>
      </c>
      <c r="W2090">
        <v>0.16989174000000001</v>
      </c>
      <c r="X2090">
        <v>7.4177469999999997E-3</v>
      </c>
      <c r="Y2090">
        <v>-0.625</v>
      </c>
      <c r="Z2090">
        <v>7.2999999999999995E-2</v>
      </c>
      <c r="AA2090">
        <v>0.13900000000000001</v>
      </c>
      <c r="AB2090">
        <v>0.78700000000000003</v>
      </c>
      <c r="AC2090">
        <v>-0.36320000000000002</v>
      </c>
      <c r="AD2090" t="s">
        <v>48</v>
      </c>
      <c r="AE2090" t="s">
        <v>48</v>
      </c>
      <c r="AF2090" t="s">
        <v>48</v>
      </c>
    </row>
    <row r="2091" spans="1:32" hidden="1" outlineLevel="1" x14ac:dyDescent="0.2">
      <c r="A2091" t="s">
        <v>18900</v>
      </c>
      <c r="B2091" t="s">
        <v>18901</v>
      </c>
      <c r="C2091" t="s">
        <v>18902</v>
      </c>
      <c r="J2091" t="s">
        <v>18903</v>
      </c>
      <c r="K2091" t="s">
        <v>1197</v>
      </c>
      <c r="L2091" t="s">
        <v>1233</v>
      </c>
      <c r="M2091">
        <v>-1</v>
      </c>
      <c r="P2091" s="2" t="s">
        <v>18904</v>
      </c>
      <c r="Q2091" t="s">
        <v>47</v>
      </c>
      <c r="S2091">
        <v>0.90292260000000002</v>
      </c>
      <c r="T2091">
        <v>0.45895406999999999</v>
      </c>
      <c r="U2091">
        <v>0.82555579999999995</v>
      </c>
      <c r="V2091">
        <v>0.14661246999999999</v>
      </c>
      <c r="W2091">
        <v>0.6675394</v>
      </c>
      <c r="X2091">
        <v>0.41113588000000001</v>
      </c>
      <c r="Y2091">
        <v>-0.26666666666666672</v>
      </c>
      <c r="Z2091">
        <v>0.1</v>
      </c>
      <c r="AA2091">
        <v>0.26300000000000001</v>
      </c>
      <c r="AB2091">
        <v>0.63700000000000001</v>
      </c>
      <c r="AC2091">
        <v>-0.62490000000000001</v>
      </c>
      <c r="AD2091" t="s">
        <v>48</v>
      </c>
      <c r="AE2091" t="s">
        <v>48</v>
      </c>
      <c r="AF2091" t="s">
        <v>48</v>
      </c>
    </row>
    <row r="2092" spans="1:32" hidden="1" outlineLevel="1" x14ac:dyDescent="0.2">
      <c r="A2092" t="s">
        <v>18905</v>
      </c>
      <c r="B2092" t="s">
        <v>18906</v>
      </c>
      <c r="C2092" t="s">
        <v>18907</v>
      </c>
      <c r="J2092" t="s">
        <v>18908</v>
      </c>
      <c r="K2092" t="s">
        <v>1197</v>
      </c>
      <c r="L2092" t="s">
        <v>1233</v>
      </c>
      <c r="M2092">
        <v>-1</v>
      </c>
      <c r="P2092" s="2" t="s">
        <v>18909</v>
      </c>
      <c r="Q2092" t="s">
        <v>47</v>
      </c>
      <c r="S2092">
        <v>9.9589319999999995E-2</v>
      </c>
      <c r="T2092">
        <v>1.6689299999999999E-3</v>
      </c>
      <c r="U2092">
        <v>1.1184863E-2</v>
      </c>
      <c r="V2092">
        <v>3.1206898E-2</v>
      </c>
      <c r="W2092">
        <v>3.4672357000000001E-2</v>
      </c>
      <c r="X2092">
        <v>6.2720470000000002E-3</v>
      </c>
      <c r="Y2092">
        <v>0.4</v>
      </c>
      <c r="Z2092">
        <v>6.4000000000000001E-2</v>
      </c>
      <c r="AA2092">
        <v>9.1999999999999998E-2</v>
      </c>
      <c r="AB2092">
        <v>0.84499999999999997</v>
      </c>
      <c r="AC2092">
        <v>-5.4100000000000002E-2</v>
      </c>
      <c r="AD2092" t="s">
        <v>48</v>
      </c>
      <c r="AE2092" t="s">
        <v>48</v>
      </c>
      <c r="AF2092" t="s">
        <v>48</v>
      </c>
    </row>
    <row r="2093" spans="1:32" hidden="1" outlineLevel="1" x14ac:dyDescent="0.2">
      <c r="A2093" t="s">
        <v>18910</v>
      </c>
      <c r="B2093" t="s">
        <v>18911</v>
      </c>
      <c r="C2093" t="s">
        <v>10692</v>
      </c>
      <c r="J2093" t="s">
        <v>18912</v>
      </c>
      <c r="K2093" t="s">
        <v>1197</v>
      </c>
      <c r="L2093" t="s">
        <v>1233</v>
      </c>
      <c r="M2093">
        <v>-10</v>
      </c>
      <c r="P2093" s="2" t="s">
        <v>18913</v>
      </c>
      <c r="Q2093" t="s">
        <v>47</v>
      </c>
      <c r="S2093">
        <v>0.11192002</v>
      </c>
      <c r="T2093">
        <v>2.2125244000000001E-3</v>
      </c>
      <c r="U2093">
        <v>1.5352289999999999E-2</v>
      </c>
      <c r="V2093">
        <v>3.6997858E-3</v>
      </c>
      <c r="W2093">
        <v>4.149419E-2</v>
      </c>
      <c r="X2093">
        <v>7.3918556000000003E-3</v>
      </c>
      <c r="Y2093">
        <v>0</v>
      </c>
      <c r="Z2093">
        <v>0</v>
      </c>
      <c r="AA2093">
        <v>0</v>
      </c>
      <c r="AB2093">
        <v>1</v>
      </c>
      <c r="AC2093">
        <v>0</v>
      </c>
      <c r="AD2093" t="s">
        <v>48</v>
      </c>
      <c r="AE2093" t="s">
        <v>48</v>
      </c>
      <c r="AF2093" t="s">
        <v>48</v>
      </c>
    </row>
    <row r="2094" spans="1:32" hidden="1" outlineLevel="1" x14ac:dyDescent="0.2">
      <c r="A2094" t="s">
        <v>18914</v>
      </c>
      <c r="B2094" t="s">
        <v>18915</v>
      </c>
      <c r="C2094" t="s">
        <v>11770</v>
      </c>
      <c r="J2094" t="s">
        <v>18916</v>
      </c>
      <c r="K2094" t="s">
        <v>1197</v>
      </c>
      <c r="L2094" t="s">
        <v>1233</v>
      </c>
      <c r="M2094">
        <v>-11</v>
      </c>
      <c r="P2094" s="2" t="s">
        <v>18917</v>
      </c>
      <c r="Q2094" t="s">
        <v>47</v>
      </c>
      <c r="S2094">
        <v>0.103928015</v>
      </c>
      <c r="T2094">
        <v>2.5558472E-3</v>
      </c>
      <c r="U2094">
        <v>2.1261840000000001E-2</v>
      </c>
      <c r="V2094">
        <v>8.5835029999999993E-3</v>
      </c>
      <c r="W2094">
        <v>3.9151907E-2</v>
      </c>
      <c r="X2094">
        <v>7.3271270000000001E-3</v>
      </c>
      <c r="Y2094">
        <v>0.13491214667685261</v>
      </c>
      <c r="Z2094">
        <v>7.9000000000000001E-2</v>
      </c>
      <c r="AA2094">
        <v>0.124</v>
      </c>
      <c r="AB2094">
        <v>0.79700000000000004</v>
      </c>
      <c r="AC2094">
        <v>-0.9486</v>
      </c>
      <c r="AD2094" t="s">
        <v>48</v>
      </c>
      <c r="AE2094" t="s">
        <v>48</v>
      </c>
      <c r="AF2094" t="s">
        <v>48</v>
      </c>
    </row>
    <row r="2095" spans="1:32" hidden="1" outlineLevel="1" x14ac:dyDescent="0.2">
      <c r="A2095" t="s">
        <v>18918</v>
      </c>
      <c r="B2095" t="s">
        <v>18919</v>
      </c>
      <c r="C2095" t="s">
        <v>18920</v>
      </c>
      <c r="J2095" t="s">
        <v>18921</v>
      </c>
      <c r="K2095" t="s">
        <v>1197</v>
      </c>
      <c r="L2095" t="s">
        <v>1233</v>
      </c>
      <c r="M2095">
        <v>-13</v>
      </c>
      <c r="P2095" s="2" t="s">
        <v>18922</v>
      </c>
      <c r="Q2095" t="s">
        <v>10060</v>
      </c>
      <c r="S2095">
        <v>4.3399422999999999E-2</v>
      </c>
      <c r="T2095">
        <v>1.3256073E-3</v>
      </c>
      <c r="U2095">
        <v>1.5967156999999999E-2</v>
      </c>
      <c r="V2095">
        <v>4.0142676000000004E-3</v>
      </c>
      <c r="W2095">
        <v>1.7227544000000001E-2</v>
      </c>
      <c r="X2095">
        <v>7.1717774999999996E-3</v>
      </c>
      <c r="Y2095">
        <v>-0.69999999999999984</v>
      </c>
      <c r="Z2095">
        <v>4.1000000000000002E-2</v>
      </c>
      <c r="AA2095">
        <v>0.11700000000000001</v>
      </c>
      <c r="AB2095">
        <v>0.84299999999999997</v>
      </c>
      <c r="AC2095">
        <v>-0.79830000000000001</v>
      </c>
      <c r="AD2095" t="s">
        <v>48</v>
      </c>
      <c r="AE2095" t="s">
        <v>48</v>
      </c>
      <c r="AF2095" t="s">
        <v>48</v>
      </c>
    </row>
    <row r="2096" spans="1:32" hidden="1" outlineLevel="1" x14ac:dyDescent="0.2">
      <c r="A2096" t="s">
        <v>18923</v>
      </c>
      <c r="B2096" t="s">
        <v>18924</v>
      </c>
      <c r="C2096" t="s">
        <v>16984</v>
      </c>
      <c r="J2096" t="s">
        <v>18925</v>
      </c>
      <c r="K2096" t="s">
        <v>1197</v>
      </c>
      <c r="L2096" t="s">
        <v>1233</v>
      </c>
      <c r="M2096">
        <v>-2</v>
      </c>
      <c r="P2096" s="2" t="s">
        <v>18926</v>
      </c>
      <c r="Q2096" t="s">
        <v>47</v>
      </c>
      <c r="S2096">
        <v>0.10739898</v>
      </c>
      <c r="T2096">
        <v>2.1171570000000002E-3</v>
      </c>
      <c r="U2096">
        <v>1.9758832E-2</v>
      </c>
      <c r="V2096">
        <v>3.5702933000000001E-3</v>
      </c>
      <c r="W2096">
        <v>3.4231629999999999E-2</v>
      </c>
      <c r="X2096">
        <v>1.1689849E-2</v>
      </c>
      <c r="Y2096">
        <v>6.25E-2</v>
      </c>
      <c r="Z2096">
        <v>9.8000000000000004E-2</v>
      </c>
      <c r="AA2096">
        <v>0.128</v>
      </c>
      <c r="AB2096">
        <v>0.77400000000000002</v>
      </c>
      <c r="AC2096">
        <v>-0.16930000000000001</v>
      </c>
      <c r="AD2096" t="s">
        <v>48</v>
      </c>
      <c r="AE2096" t="s">
        <v>48</v>
      </c>
      <c r="AF2096" t="s">
        <v>48</v>
      </c>
    </row>
    <row r="2097" spans="1:32" hidden="1" outlineLevel="1" x14ac:dyDescent="0.2">
      <c r="A2097" t="s">
        <v>18927</v>
      </c>
      <c r="B2097" t="s">
        <v>18928</v>
      </c>
      <c r="C2097" t="s">
        <v>18929</v>
      </c>
      <c r="J2097" t="s">
        <v>18930</v>
      </c>
      <c r="K2097" t="s">
        <v>1197</v>
      </c>
      <c r="L2097" t="s">
        <v>1233</v>
      </c>
      <c r="M2097">
        <v>-2</v>
      </c>
      <c r="P2097" s="2" t="s">
        <v>18931</v>
      </c>
      <c r="Q2097" t="s">
        <v>47</v>
      </c>
      <c r="S2097">
        <v>6.6588700000000001E-2</v>
      </c>
      <c r="T2097">
        <v>2.7275085000000002E-3</v>
      </c>
      <c r="U2097">
        <v>2.8093686E-2</v>
      </c>
      <c r="V2097">
        <v>8.2135249999999993E-3</v>
      </c>
      <c r="W2097">
        <v>1.4390918000000001E-2</v>
      </c>
      <c r="X2097">
        <v>1.8710058000000002E-2</v>
      </c>
      <c r="Y2097">
        <v>-1.666666666666667E-2</v>
      </c>
      <c r="Z2097">
        <v>1.7000000000000001E-2</v>
      </c>
      <c r="AA2097">
        <v>0.03</v>
      </c>
      <c r="AB2097">
        <v>0.95299999999999996</v>
      </c>
      <c r="AC2097">
        <v>-0.19939999999999999</v>
      </c>
      <c r="AD2097" t="s">
        <v>48</v>
      </c>
      <c r="AE2097" t="s">
        <v>48</v>
      </c>
      <c r="AF2097" t="s">
        <v>48</v>
      </c>
    </row>
    <row r="2098" spans="1:32" hidden="1" outlineLevel="1" x14ac:dyDescent="0.2">
      <c r="A2098" t="s">
        <v>18932</v>
      </c>
      <c r="B2098" t="s">
        <v>18933</v>
      </c>
      <c r="C2098" t="s">
        <v>18934</v>
      </c>
      <c r="J2098" t="s">
        <v>18935</v>
      </c>
      <c r="K2098" t="s">
        <v>1197</v>
      </c>
      <c r="L2098" t="s">
        <v>1233</v>
      </c>
      <c r="M2098">
        <v>-2</v>
      </c>
      <c r="P2098" s="2" t="s">
        <v>18936</v>
      </c>
      <c r="Q2098" t="s">
        <v>47</v>
      </c>
      <c r="S2098">
        <v>0.16765248999999999</v>
      </c>
      <c r="T2098">
        <v>6.8283079999999999E-3</v>
      </c>
      <c r="U2098">
        <v>7.3205839999999994E-2</v>
      </c>
      <c r="V2098">
        <v>1.766643E-2</v>
      </c>
      <c r="W2098">
        <v>4.2079760000000001E-2</v>
      </c>
      <c r="X2098">
        <v>1.1016669999999999E-2</v>
      </c>
      <c r="Y2098">
        <v>0.5</v>
      </c>
      <c r="Z2098">
        <v>0.41199999999999998</v>
      </c>
      <c r="AA2098">
        <v>0</v>
      </c>
      <c r="AB2098">
        <v>0.58799999999999997</v>
      </c>
      <c r="AC2098">
        <v>0.68079999999999996</v>
      </c>
      <c r="AD2098" t="s">
        <v>48</v>
      </c>
      <c r="AE2098" t="s">
        <v>48</v>
      </c>
      <c r="AF2098" t="s">
        <v>48</v>
      </c>
    </row>
    <row r="2099" spans="1:32" hidden="1" outlineLevel="1" x14ac:dyDescent="0.2">
      <c r="A2099" t="s">
        <v>18937</v>
      </c>
      <c r="B2099" t="s">
        <v>18938</v>
      </c>
      <c r="C2099" t="s">
        <v>18939</v>
      </c>
      <c r="J2099" t="s">
        <v>18940</v>
      </c>
      <c r="K2099" t="s">
        <v>1197</v>
      </c>
      <c r="L2099" t="s">
        <v>1233</v>
      </c>
      <c r="M2099">
        <v>-10</v>
      </c>
      <c r="P2099" s="2" t="s">
        <v>18941</v>
      </c>
      <c r="Q2099" t="s">
        <v>10060</v>
      </c>
      <c r="S2099">
        <v>0.41690505</v>
      </c>
      <c r="T2099">
        <v>1.1367798E-2</v>
      </c>
      <c r="U2099">
        <v>0.19278693</v>
      </c>
      <c r="V2099">
        <v>1.3847847999999999E-2</v>
      </c>
      <c r="W2099">
        <v>0.48102879999999998</v>
      </c>
      <c r="X2099">
        <v>8.6087574999999996E-3</v>
      </c>
      <c r="Y2099">
        <v>3.8461538461538471E-2</v>
      </c>
      <c r="Z2099">
        <v>3.7999999999999999E-2</v>
      </c>
      <c r="AA2099">
        <v>0.09</v>
      </c>
      <c r="AB2099">
        <v>0.873</v>
      </c>
      <c r="AC2099">
        <v>-0.79679999999999995</v>
      </c>
      <c r="AD2099" t="s">
        <v>48</v>
      </c>
      <c r="AE2099" t="s">
        <v>48</v>
      </c>
      <c r="AF2099" t="s">
        <v>48</v>
      </c>
    </row>
    <row r="2100" spans="1:32" hidden="1" outlineLevel="1" x14ac:dyDescent="0.2">
      <c r="A2100" t="s">
        <v>18942</v>
      </c>
      <c r="B2100" t="s">
        <v>18943</v>
      </c>
      <c r="C2100" t="s">
        <v>18944</v>
      </c>
      <c r="J2100" t="s">
        <v>18945</v>
      </c>
      <c r="K2100" t="s">
        <v>1197</v>
      </c>
      <c r="L2100" t="s">
        <v>1233</v>
      </c>
      <c r="M2100">
        <v>-33</v>
      </c>
      <c r="P2100" s="2" t="s">
        <v>18946</v>
      </c>
      <c r="Q2100" t="s">
        <v>10060</v>
      </c>
      <c r="S2100">
        <v>0.25462921999999999</v>
      </c>
      <c r="T2100">
        <v>1.5479924000000001E-2</v>
      </c>
      <c r="U2100">
        <v>0.17803068</v>
      </c>
      <c r="V2100">
        <v>6.0675594999999999E-2</v>
      </c>
      <c r="W2100">
        <v>7.2383920000000004E-2</v>
      </c>
      <c r="X2100">
        <v>1.2440704E-2</v>
      </c>
      <c r="Y2100">
        <v>0.23461538461538459</v>
      </c>
      <c r="Z2100">
        <v>0.112</v>
      </c>
      <c r="AA2100">
        <v>0</v>
      </c>
      <c r="AB2100">
        <v>0.88800000000000001</v>
      </c>
      <c r="AC2100">
        <v>0.91180000000000005</v>
      </c>
      <c r="AD2100" t="s">
        <v>48</v>
      </c>
      <c r="AE2100" t="s">
        <v>48</v>
      </c>
      <c r="AF2100" t="s">
        <v>48</v>
      </c>
    </row>
    <row r="2101" spans="1:32" hidden="1" outlineLevel="1" x14ac:dyDescent="0.2">
      <c r="A2101" t="s">
        <v>18947</v>
      </c>
      <c r="B2101" t="s">
        <v>18948</v>
      </c>
      <c r="C2101" t="s">
        <v>18949</v>
      </c>
      <c r="J2101" t="s">
        <v>18950</v>
      </c>
      <c r="K2101" t="s">
        <v>1197</v>
      </c>
      <c r="L2101" t="s">
        <v>1233</v>
      </c>
      <c r="M2101">
        <v>-12</v>
      </c>
      <c r="P2101" s="2" t="s">
        <v>18951</v>
      </c>
      <c r="Q2101" t="s">
        <v>47</v>
      </c>
      <c r="S2101">
        <v>0.14082454</v>
      </c>
      <c r="T2101">
        <v>4.0626526000000001E-3</v>
      </c>
      <c r="U2101">
        <v>2.6044132000000001E-2</v>
      </c>
      <c r="V2101">
        <v>8.2135249999999993E-3</v>
      </c>
      <c r="W2101">
        <v>4.5593183000000002E-2</v>
      </c>
      <c r="X2101">
        <v>1.1249693E-2</v>
      </c>
      <c r="Y2101">
        <v>0</v>
      </c>
      <c r="Z2101">
        <v>0.20899999999999999</v>
      </c>
      <c r="AA2101">
        <v>0</v>
      </c>
      <c r="AB2101">
        <v>0.79100000000000004</v>
      </c>
      <c r="AC2101">
        <v>0.64859999999999995</v>
      </c>
      <c r="AD2101" t="s">
        <v>48</v>
      </c>
      <c r="AE2101" t="s">
        <v>48</v>
      </c>
      <c r="AF2101" t="s">
        <v>48</v>
      </c>
    </row>
    <row r="2102" spans="1:32" hidden="1" outlineLevel="1" x14ac:dyDescent="0.2">
      <c r="A2102" t="s">
        <v>18952</v>
      </c>
      <c r="B2102" t="s">
        <v>18953</v>
      </c>
      <c r="C2102" t="s">
        <v>3659</v>
      </c>
      <c r="J2102" t="s">
        <v>18954</v>
      </c>
      <c r="K2102" t="s">
        <v>1197</v>
      </c>
      <c r="L2102" t="s">
        <v>1233</v>
      </c>
      <c r="M2102">
        <v>-47</v>
      </c>
      <c r="P2102" s="2" t="s">
        <v>18955</v>
      </c>
      <c r="Q2102" t="s">
        <v>47</v>
      </c>
      <c r="S2102">
        <v>0.23812068</v>
      </c>
      <c r="T2102">
        <v>4.5394896999999997E-3</v>
      </c>
      <c r="U2102">
        <v>2.2081659999999999E-2</v>
      </c>
      <c r="V2102">
        <v>5.8086635999999997E-3</v>
      </c>
      <c r="W2102">
        <v>0.16780703</v>
      </c>
      <c r="X2102">
        <v>1.1068451999999999E-2</v>
      </c>
      <c r="Y2102">
        <v>-0.1116071428571429</v>
      </c>
      <c r="Z2102">
        <v>0.129</v>
      </c>
      <c r="AA2102">
        <v>0.11600000000000001</v>
      </c>
      <c r="AB2102">
        <v>0.754</v>
      </c>
      <c r="AC2102">
        <v>0.1114</v>
      </c>
      <c r="AD2102" t="s">
        <v>48</v>
      </c>
      <c r="AE2102" t="s">
        <v>48</v>
      </c>
      <c r="AF2102" t="s">
        <v>48</v>
      </c>
    </row>
    <row r="2103" spans="1:32" hidden="1" outlineLevel="1" x14ac:dyDescent="0.2">
      <c r="A2103" t="s">
        <v>18956</v>
      </c>
      <c r="B2103" t="s">
        <v>18957</v>
      </c>
      <c r="C2103" t="s">
        <v>18958</v>
      </c>
      <c r="J2103" t="s">
        <v>18959</v>
      </c>
      <c r="K2103" t="s">
        <v>1197</v>
      </c>
      <c r="L2103" t="s">
        <v>1233</v>
      </c>
      <c r="M2103">
        <v>-30</v>
      </c>
      <c r="P2103" s="2" t="s">
        <v>18960</v>
      </c>
      <c r="Q2103" t="s">
        <v>47</v>
      </c>
      <c r="S2103">
        <v>0.51869136000000005</v>
      </c>
      <c r="T2103">
        <v>2.4444110000000002E-2</v>
      </c>
      <c r="U2103">
        <v>0.51884110000000006</v>
      </c>
      <c r="V2103">
        <v>6.3404050000000003E-2</v>
      </c>
      <c r="W2103">
        <v>0.49389273</v>
      </c>
      <c r="X2103">
        <v>8.5310820000000006E-3</v>
      </c>
      <c r="Y2103">
        <v>0.1367283950617284</v>
      </c>
      <c r="Z2103">
        <v>0.104</v>
      </c>
      <c r="AA2103">
        <v>0.08</v>
      </c>
      <c r="AB2103">
        <v>0.81599999999999995</v>
      </c>
      <c r="AC2103">
        <v>0.94340000000000002</v>
      </c>
      <c r="AD2103" t="s">
        <v>48</v>
      </c>
      <c r="AE2103" t="s">
        <v>48</v>
      </c>
      <c r="AF2103" t="s">
        <v>48</v>
      </c>
    </row>
    <row r="2104" spans="1:32" hidden="1" outlineLevel="1" x14ac:dyDescent="0.2">
      <c r="A2104" t="s">
        <v>18961</v>
      </c>
      <c r="B2104" t="s">
        <v>18962</v>
      </c>
      <c r="C2104" t="s">
        <v>15614</v>
      </c>
      <c r="J2104" t="s">
        <v>18963</v>
      </c>
      <c r="K2104" t="s">
        <v>1197</v>
      </c>
      <c r="L2104" t="s">
        <v>1233</v>
      </c>
      <c r="M2104">
        <v>1</v>
      </c>
      <c r="P2104" s="2" t="s">
        <v>18964</v>
      </c>
      <c r="Q2104" t="s">
        <v>47</v>
      </c>
      <c r="S2104">
        <v>0.50247240000000004</v>
      </c>
      <c r="T2104">
        <v>0.11756202</v>
      </c>
      <c r="U2104">
        <v>0.4756165</v>
      </c>
      <c r="V2104">
        <v>8.0046720000000002E-2</v>
      </c>
      <c r="W2104">
        <v>0.48627715999999999</v>
      </c>
      <c r="X2104">
        <v>3.6494329999999998E-2</v>
      </c>
      <c r="Y2104">
        <v>-1.830357142857144E-2</v>
      </c>
      <c r="Z2104">
        <v>0.10299999999999999</v>
      </c>
      <c r="AA2104">
        <v>9.6000000000000002E-2</v>
      </c>
      <c r="AB2104">
        <v>0.80100000000000005</v>
      </c>
      <c r="AC2104">
        <v>-0.21179999999999999</v>
      </c>
      <c r="AD2104" t="s">
        <v>48</v>
      </c>
      <c r="AE2104" t="s">
        <v>48</v>
      </c>
      <c r="AF2104" t="s">
        <v>48</v>
      </c>
    </row>
    <row r="2105" spans="1:32" hidden="1" outlineLevel="1" x14ac:dyDescent="0.2">
      <c r="A2105" t="s">
        <v>18965</v>
      </c>
      <c r="B2105" t="s">
        <v>18966</v>
      </c>
      <c r="C2105" t="s">
        <v>18967</v>
      </c>
      <c r="J2105" t="s">
        <v>18968</v>
      </c>
      <c r="K2105" t="s">
        <v>1197</v>
      </c>
      <c r="L2105" t="s">
        <v>1233</v>
      </c>
      <c r="M2105">
        <v>1</v>
      </c>
      <c r="P2105" s="2" t="s">
        <v>18969</v>
      </c>
      <c r="Q2105" t="s">
        <v>47</v>
      </c>
      <c r="S2105">
        <v>0.16158697999999999</v>
      </c>
      <c r="T2105">
        <v>2.9373170000000001E-3</v>
      </c>
      <c r="U2105">
        <v>2.9888187E-2</v>
      </c>
      <c r="V2105">
        <v>6.8076057000000002E-3</v>
      </c>
      <c r="W2105">
        <v>6.9215689999999996E-2</v>
      </c>
      <c r="X2105">
        <v>7.3918556000000003E-3</v>
      </c>
      <c r="Y2105">
        <v>-0.16428571428571431</v>
      </c>
      <c r="Z2105">
        <v>6.4000000000000001E-2</v>
      </c>
      <c r="AA2105">
        <v>0.125</v>
      </c>
      <c r="AB2105">
        <v>0.81100000000000005</v>
      </c>
      <c r="AC2105">
        <v>-0.57020000000000004</v>
      </c>
      <c r="AD2105" t="s">
        <v>48</v>
      </c>
      <c r="AE2105" t="s">
        <v>48</v>
      </c>
      <c r="AF2105" t="s">
        <v>48</v>
      </c>
    </row>
    <row r="2106" spans="1:32" hidden="1" outlineLevel="1" x14ac:dyDescent="0.2">
      <c r="A2106" t="s">
        <v>18970</v>
      </c>
      <c r="B2106" t="s">
        <v>18971</v>
      </c>
      <c r="C2106" t="s">
        <v>18972</v>
      </c>
      <c r="J2106" t="s">
        <v>18973</v>
      </c>
      <c r="K2106" t="s">
        <v>1197</v>
      </c>
      <c r="L2106" t="s">
        <v>1233</v>
      </c>
      <c r="M2106">
        <v>1</v>
      </c>
      <c r="P2106" s="2" t="s">
        <v>18974</v>
      </c>
      <c r="Q2106" t="s">
        <v>47</v>
      </c>
      <c r="S2106">
        <v>8.7956259999999994E-2</v>
      </c>
      <c r="T2106">
        <v>2.3078918000000001E-3</v>
      </c>
      <c r="U2106">
        <v>2.6863952999999999E-2</v>
      </c>
      <c r="V2106">
        <v>6.1786419999999998E-3</v>
      </c>
      <c r="W2106">
        <v>2.5413504E-2</v>
      </c>
      <c r="X2106">
        <v>6.7704590000000004E-3</v>
      </c>
      <c r="Y2106">
        <v>0.25</v>
      </c>
      <c r="Z2106">
        <v>4.9000000000000002E-2</v>
      </c>
      <c r="AA2106">
        <v>4.7E-2</v>
      </c>
      <c r="AB2106">
        <v>0.90300000000000002</v>
      </c>
      <c r="AC2106">
        <v>2.58E-2</v>
      </c>
      <c r="AD2106" t="s">
        <v>48</v>
      </c>
      <c r="AE2106" t="s">
        <v>48</v>
      </c>
      <c r="AF2106" t="s">
        <v>48</v>
      </c>
    </row>
    <row r="2107" spans="1:32" hidden="1" outlineLevel="1" x14ac:dyDescent="0.2">
      <c r="A2107" t="s">
        <v>18975</v>
      </c>
      <c r="B2107" t="s">
        <v>18976</v>
      </c>
      <c r="C2107" t="s">
        <v>18977</v>
      </c>
      <c r="J2107" t="s">
        <v>18978</v>
      </c>
      <c r="K2107" t="s">
        <v>1197</v>
      </c>
      <c r="L2107" t="s">
        <v>1233</v>
      </c>
      <c r="M2107">
        <v>1</v>
      </c>
      <c r="P2107" s="2" t="s">
        <v>18979</v>
      </c>
      <c r="Q2107" t="s">
        <v>10060</v>
      </c>
      <c r="S2107">
        <v>0.85333382999999996</v>
      </c>
      <c r="T2107">
        <v>0.35368224999999998</v>
      </c>
      <c r="U2107">
        <v>0.70928369999999996</v>
      </c>
      <c r="V2107">
        <v>0.11976352</v>
      </c>
      <c r="W2107">
        <v>0.77752080000000001</v>
      </c>
      <c r="X2107">
        <v>1.4738813999999999E-2</v>
      </c>
      <c r="Y2107">
        <v>0</v>
      </c>
      <c r="Z2107">
        <v>3.7999999999999999E-2</v>
      </c>
      <c r="AA2107">
        <v>0</v>
      </c>
      <c r="AB2107">
        <v>0.96199999999999997</v>
      </c>
      <c r="AC2107">
        <v>2.58E-2</v>
      </c>
      <c r="AD2107" t="s">
        <v>48</v>
      </c>
      <c r="AE2107" t="s">
        <v>48</v>
      </c>
      <c r="AF2107" t="s">
        <v>48</v>
      </c>
    </row>
    <row r="2108" spans="1:32" hidden="1" outlineLevel="1" x14ac:dyDescent="0.2">
      <c r="A2108" t="s">
        <v>18980</v>
      </c>
      <c r="B2108" t="s">
        <v>18981</v>
      </c>
      <c r="C2108" t="s">
        <v>18982</v>
      </c>
      <c r="J2108" t="s">
        <v>18983</v>
      </c>
      <c r="K2108" t="s">
        <v>1197</v>
      </c>
      <c r="L2108" t="s">
        <v>1233</v>
      </c>
      <c r="M2108">
        <v>1</v>
      </c>
      <c r="P2108" s="2" t="s">
        <v>18984</v>
      </c>
      <c r="Q2108" t="s">
        <v>47</v>
      </c>
      <c r="S2108">
        <v>1.3822667E-2</v>
      </c>
      <c r="T2108">
        <v>8.6307525999999998E-4</v>
      </c>
      <c r="U2108">
        <v>1.1594772999999999E-2</v>
      </c>
      <c r="V2108">
        <v>1.8591422999999999E-3</v>
      </c>
      <c r="W2108">
        <v>7.8738780000000008E-3</v>
      </c>
      <c r="X2108">
        <v>6.8287145999999998E-3</v>
      </c>
      <c r="Y2108">
        <v>-0.25</v>
      </c>
      <c r="Z2108">
        <v>0</v>
      </c>
      <c r="AA2108">
        <v>0.23100000000000001</v>
      </c>
      <c r="AB2108">
        <v>0.76900000000000002</v>
      </c>
      <c r="AC2108">
        <v>-0.34</v>
      </c>
      <c r="AD2108" t="s">
        <v>48</v>
      </c>
      <c r="AE2108" t="s">
        <v>48</v>
      </c>
      <c r="AF2108" t="s">
        <v>48</v>
      </c>
    </row>
    <row r="2109" spans="1:32" hidden="1" outlineLevel="1" x14ac:dyDescent="0.2">
      <c r="A2109" t="s">
        <v>18985</v>
      </c>
      <c r="B2109" t="s">
        <v>18986</v>
      </c>
      <c r="C2109" t="s">
        <v>18987</v>
      </c>
      <c r="J2109" t="s">
        <v>18988</v>
      </c>
      <c r="K2109" t="s">
        <v>1197</v>
      </c>
      <c r="L2109" t="s">
        <v>1233</v>
      </c>
      <c r="M2109">
        <v>1</v>
      </c>
      <c r="P2109" s="2" t="s">
        <v>18989</v>
      </c>
      <c r="Q2109" t="s">
        <v>47</v>
      </c>
      <c r="S2109">
        <v>0.16043124</v>
      </c>
      <c r="T2109">
        <v>3.6811829000000002E-3</v>
      </c>
      <c r="U2109">
        <v>2.3926260000000001E-2</v>
      </c>
      <c r="V2109">
        <v>6.9925949999999999E-3</v>
      </c>
      <c r="W2109">
        <v>8.1755499999999995E-2</v>
      </c>
      <c r="X2109">
        <v>8.6605399999999996E-3</v>
      </c>
      <c r="Y2109">
        <v>0.23527777777777781</v>
      </c>
      <c r="Z2109">
        <v>0.14299999999999999</v>
      </c>
      <c r="AA2109">
        <v>0.13</v>
      </c>
      <c r="AB2109">
        <v>0.72699999999999998</v>
      </c>
      <c r="AC2109">
        <v>0.40670000000000001</v>
      </c>
      <c r="AD2109" t="s">
        <v>48</v>
      </c>
      <c r="AE2109" t="s">
        <v>48</v>
      </c>
      <c r="AF2109" t="s">
        <v>48</v>
      </c>
    </row>
    <row r="2110" spans="1:32" hidden="1" outlineLevel="1" x14ac:dyDescent="0.2">
      <c r="A2110" t="s">
        <v>18990</v>
      </c>
      <c r="B2110" t="s">
        <v>18991</v>
      </c>
      <c r="C2110" t="s">
        <v>18992</v>
      </c>
      <c r="J2110" t="s">
        <v>18993</v>
      </c>
      <c r="K2110" t="s">
        <v>1197</v>
      </c>
      <c r="L2110" t="s">
        <v>1233</v>
      </c>
      <c r="M2110">
        <v>1</v>
      </c>
      <c r="P2110" s="2" t="s">
        <v>18994</v>
      </c>
      <c r="Q2110" t="s">
        <v>10258</v>
      </c>
      <c r="S2110">
        <v>5.8737631999999998E-2</v>
      </c>
      <c r="T2110">
        <v>1.7261505E-3</v>
      </c>
      <c r="U2110">
        <v>1.7367685000000001E-2</v>
      </c>
      <c r="V2110">
        <v>6.770608E-3</v>
      </c>
      <c r="W2110">
        <v>1.7163088999999999E-2</v>
      </c>
      <c r="X2110">
        <v>7.5989880000000001E-3</v>
      </c>
      <c r="Y2110">
        <v>-3.3333333333333333E-2</v>
      </c>
      <c r="Z2110">
        <v>0</v>
      </c>
      <c r="AA2110">
        <v>0</v>
      </c>
      <c r="AB2110">
        <v>1</v>
      </c>
      <c r="AC2110">
        <v>0</v>
      </c>
      <c r="AD2110" t="s">
        <v>48</v>
      </c>
      <c r="AE2110" t="s">
        <v>48</v>
      </c>
      <c r="AF2110" t="s">
        <v>48</v>
      </c>
    </row>
    <row r="2111" spans="1:32" hidden="1" outlineLevel="1" x14ac:dyDescent="0.2">
      <c r="A2111" t="s">
        <v>18995</v>
      </c>
      <c r="B2111" t="s">
        <v>18996</v>
      </c>
      <c r="C2111" t="s">
        <v>18997</v>
      </c>
      <c r="J2111" t="s">
        <v>18998</v>
      </c>
      <c r="K2111" t="s">
        <v>1197</v>
      </c>
      <c r="L2111" t="s">
        <v>1233</v>
      </c>
      <c r="M2111">
        <v>1</v>
      </c>
      <c r="P2111" s="2" t="s">
        <v>18999</v>
      </c>
      <c r="Q2111" t="s">
        <v>47</v>
      </c>
      <c r="S2111">
        <v>0.13214645</v>
      </c>
      <c r="T2111">
        <v>5.302429E-3</v>
      </c>
      <c r="U2111">
        <v>5.7443912999999999E-2</v>
      </c>
      <c r="V2111">
        <v>2.4600166999999999E-2</v>
      </c>
      <c r="W2111">
        <v>3.335018E-2</v>
      </c>
      <c r="X2111">
        <v>3.0623792E-2</v>
      </c>
      <c r="Y2111">
        <v>-0.16666666666666671</v>
      </c>
      <c r="Z2111">
        <v>4.4999999999999998E-2</v>
      </c>
      <c r="AA2111">
        <v>0.184</v>
      </c>
      <c r="AB2111">
        <v>0.77200000000000002</v>
      </c>
      <c r="AC2111">
        <v>-0.69079999999999997</v>
      </c>
      <c r="AD2111" t="s">
        <v>48</v>
      </c>
      <c r="AE2111" t="s">
        <v>48</v>
      </c>
      <c r="AF2111" t="s">
        <v>48</v>
      </c>
    </row>
    <row r="2112" spans="1:32" hidden="1" outlineLevel="1" x14ac:dyDescent="0.2">
      <c r="A2112" t="s">
        <v>19000</v>
      </c>
      <c r="B2112" t="s">
        <v>19001</v>
      </c>
      <c r="C2112" t="s">
        <v>19002</v>
      </c>
      <c r="J2112" t="s">
        <v>19003</v>
      </c>
      <c r="K2112" t="s">
        <v>1197</v>
      </c>
      <c r="L2112" t="s">
        <v>1233</v>
      </c>
      <c r="M2112">
        <v>1</v>
      </c>
      <c r="P2112" s="2" t="s">
        <v>19004</v>
      </c>
      <c r="Q2112" t="s">
        <v>47</v>
      </c>
      <c r="S2112">
        <v>1.9100413E-2</v>
      </c>
      <c r="T2112">
        <v>1.2397765999999999E-3</v>
      </c>
      <c r="U2112">
        <v>1.5967156999999999E-2</v>
      </c>
      <c r="V2112">
        <v>2.9968262999999998E-3</v>
      </c>
      <c r="W2112">
        <v>9.564889E-3</v>
      </c>
      <c r="X2112">
        <v>6.9646452999999999E-3</v>
      </c>
      <c r="Y2112">
        <v>0</v>
      </c>
      <c r="Z2112">
        <v>0</v>
      </c>
      <c r="AA2112">
        <v>0</v>
      </c>
      <c r="AB2112">
        <v>1</v>
      </c>
      <c r="AC2112">
        <v>0</v>
      </c>
      <c r="AD2112" t="s">
        <v>48</v>
      </c>
      <c r="AE2112" t="s">
        <v>48</v>
      </c>
      <c r="AF2112" t="s">
        <v>48</v>
      </c>
    </row>
    <row r="2113" spans="1:32" hidden="1" outlineLevel="1" x14ac:dyDescent="0.2">
      <c r="A2113" t="s">
        <v>19005</v>
      </c>
      <c r="B2113" t="s">
        <v>19006</v>
      </c>
      <c r="C2113" t="s">
        <v>19007</v>
      </c>
      <c r="J2113" t="s">
        <v>19008</v>
      </c>
      <c r="K2113" t="s">
        <v>1197</v>
      </c>
      <c r="L2113" t="s">
        <v>1233</v>
      </c>
      <c r="M2113">
        <v>1</v>
      </c>
      <c r="P2113" s="2" t="s">
        <v>19009</v>
      </c>
      <c r="Q2113" t="s">
        <v>47</v>
      </c>
      <c r="S2113">
        <v>0.51980775999999995</v>
      </c>
      <c r="T2113">
        <v>2.4725812E-2</v>
      </c>
      <c r="U2113">
        <v>0.50818664000000002</v>
      </c>
      <c r="V2113">
        <v>2.7011903E-2</v>
      </c>
      <c r="W2113">
        <v>0.34626247999999998</v>
      </c>
      <c r="X2113">
        <v>1.03175985E-2</v>
      </c>
      <c r="Y2113">
        <v>-0.5</v>
      </c>
      <c r="Z2113">
        <v>0</v>
      </c>
      <c r="AA2113">
        <v>0.57999999999999996</v>
      </c>
      <c r="AB2113">
        <v>0.42</v>
      </c>
      <c r="AC2113">
        <v>-0.78449999999999998</v>
      </c>
      <c r="AD2113" t="s">
        <v>48</v>
      </c>
      <c r="AE2113" t="s">
        <v>48</v>
      </c>
      <c r="AF2113" t="s">
        <v>48</v>
      </c>
    </row>
    <row r="2114" spans="1:32" hidden="1" outlineLevel="1" x14ac:dyDescent="0.2">
      <c r="A2114" t="s">
        <v>19010</v>
      </c>
      <c r="B2114" t="s">
        <v>18728</v>
      </c>
      <c r="C2114" t="s">
        <v>19011</v>
      </c>
      <c r="J2114" t="s">
        <v>19012</v>
      </c>
      <c r="K2114" t="s">
        <v>1197</v>
      </c>
      <c r="L2114" t="s">
        <v>1233</v>
      </c>
      <c r="M2114">
        <v>1</v>
      </c>
      <c r="P2114" s="2" t="s">
        <v>19013</v>
      </c>
      <c r="Q2114" t="s">
        <v>10060</v>
      </c>
      <c r="S2114">
        <v>4.0430736000000002E-2</v>
      </c>
      <c r="T2114">
        <v>1.5735625999999999E-3</v>
      </c>
      <c r="U2114">
        <v>1.7709277999999998E-2</v>
      </c>
      <c r="V2114">
        <v>4.3102503000000004E-3</v>
      </c>
      <c r="W2114">
        <v>1.8129934E-2</v>
      </c>
      <c r="X2114">
        <v>8.9712384999999992E-3</v>
      </c>
      <c r="Y2114">
        <v>0.17369614512471659</v>
      </c>
      <c r="Z2114">
        <v>0.19400000000000001</v>
      </c>
      <c r="AA2114">
        <v>3.1E-2</v>
      </c>
      <c r="AB2114">
        <v>0.77500000000000002</v>
      </c>
      <c r="AC2114">
        <v>0.77170000000000005</v>
      </c>
      <c r="AD2114" t="s">
        <v>48</v>
      </c>
      <c r="AE2114" t="s">
        <v>48</v>
      </c>
      <c r="AF2114" t="s">
        <v>48</v>
      </c>
    </row>
    <row r="2115" spans="1:32" hidden="1" outlineLevel="1" x14ac:dyDescent="0.2">
      <c r="A2115" t="s">
        <v>19014</v>
      </c>
      <c r="B2115" t="s">
        <v>19015</v>
      </c>
      <c r="C2115" t="s">
        <v>19016</v>
      </c>
      <c r="J2115" t="s">
        <v>19017</v>
      </c>
      <c r="K2115" t="s">
        <v>1197</v>
      </c>
      <c r="L2115" t="s">
        <v>1233</v>
      </c>
      <c r="M2115">
        <v>1</v>
      </c>
      <c r="P2115" s="2" t="s">
        <v>19018</v>
      </c>
      <c r="Q2115" t="s">
        <v>47</v>
      </c>
      <c r="S2115">
        <v>0.57219880000000001</v>
      </c>
      <c r="T2115">
        <v>5.3837522999999998E-2</v>
      </c>
      <c r="U2115">
        <v>0.55356324000000001</v>
      </c>
      <c r="V2115">
        <v>5.7492398E-2</v>
      </c>
      <c r="W2115">
        <v>0.49627260000000001</v>
      </c>
      <c r="X2115">
        <v>1.8019408000000001E-2</v>
      </c>
      <c r="Y2115">
        <v>-6.25E-2</v>
      </c>
      <c r="Z2115">
        <v>0.157</v>
      </c>
      <c r="AA2115">
        <v>0.14199999999999999</v>
      </c>
      <c r="AB2115">
        <v>0.70099999999999996</v>
      </c>
      <c r="AC2115">
        <v>0.22919999999999999</v>
      </c>
      <c r="AD2115" t="s">
        <v>48</v>
      </c>
      <c r="AE2115" t="s">
        <v>48</v>
      </c>
      <c r="AF2115" t="s">
        <v>48</v>
      </c>
    </row>
    <row r="2116" spans="1:32" hidden="1" outlineLevel="1" x14ac:dyDescent="0.2">
      <c r="A2116" t="s">
        <v>19019</v>
      </c>
      <c r="B2116" t="s">
        <v>19020</v>
      </c>
      <c r="C2116" t="s">
        <v>19021</v>
      </c>
      <c r="J2116" t="s">
        <v>19022</v>
      </c>
      <c r="K2116" t="s">
        <v>1197</v>
      </c>
      <c r="L2116" t="s">
        <v>1233</v>
      </c>
      <c r="M2116">
        <v>1</v>
      </c>
      <c r="P2116" s="2" t="s">
        <v>19023</v>
      </c>
      <c r="Q2116" t="s">
        <v>47</v>
      </c>
      <c r="S2116">
        <v>0.10522962</v>
      </c>
      <c r="T2116">
        <v>2.2602081000000001E-3</v>
      </c>
      <c r="U2116">
        <v>1.8187505999999999E-2</v>
      </c>
      <c r="V2116">
        <v>3.5332953999999998E-3</v>
      </c>
      <c r="W2116">
        <v>2.9053111999999999E-2</v>
      </c>
      <c r="X2116">
        <v>1.1741633E-2</v>
      </c>
      <c r="Y2116">
        <v>0.1083333333333333</v>
      </c>
      <c r="Z2116">
        <v>0.153</v>
      </c>
      <c r="AA2116">
        <v>0.16300000000000001</v>
      </c>
      <c r="AB2116">
        <v>0.68400000000000005</v>
      </c>
      <c r="AC2116">
        <v>-5.16E-2</v>
      </c>
      <c r="AD2116" t="s">
        <v>48</v>
      </c>
      <c r="AE2116" t="s">
        <v>48</v>
      </c>
      <c r="AF2116" t="s">
        <v>48</v>
      </c>
    </row>
    <row r="2117" spans="1:32" hidden="1" outlineLevel="1" x14ac:dyDescent="0.2">
      <c r="A2117" t="s">
        <v>19024</v>
      </c>
      <c r="B2117" t="s">
        <v>19025</v>
      </c>
      <c r="C2117" t="s">
        <v>19026</v>
      </c>
      <c r="J2117" t="s">
        <v>19027</v>
      </c>
      <c r="K2117" t="s">
        <v>1197</v>
      </c>
      <c r="L2117" t="s">
        <v>1233</v>
      </c>
      <c r="M2117">
        <v>1</v>
      </c>
      <c r="P2117" s="2" t="s">
        <v>19028</v>
      </c>
      <c r="Q2117" t="s">
        <v>47</v>
      </c>
      <c r="S2117">
        <v>8.3207909999999996E-2</v>
      </c>
      <c r="T2117">
        <v>2.3365019999999998E-3</v>
      </c>
      <c r="U2117">
        <v>2.4062896E-2</v>
      </c>
      <c r="V2117">
        <v>1.3244914999999999E-2</v>
      </c>
      <c r="W2117">
        <v>3.1807641999999997E-2</v>
      </c>
      <c r="X2117">
        <v>6.8999166000000001E-3</v>
      </c>
      <c r="Y2117">
        <v>9.5833333333333326E-2</v>
      </c>
      <c r="Z2117">
        <v>8.8999999999999996E-2</v>
      </c>
      <c r="AA2117">
        <v>4.8000000000000001E-2</v>
      </c>
      <c r="AB2117">
        <v>0.86299999999999999</v>
      </c>
      <c r="AC2117">
        <v>0.56669999999999998</v>
      </c>
      <c r="AD2117" t="s">
        <v>48</v>
      </c>
      <c r="AE2117" t="s">
        <v>48</v>
      </c>
      <c r="AF2117" t="s">
        <v>48</v>
      </c>
    </row>
    <row r="2118" spans="1:32" hidden="1" outlineLevel="1" x14ac:dyDescent="0.2">
      <c r="A2118" t="s">
        <v>19029</v>
      </c>
      <c r="B2118" t="s">
        <v>19030</v>
      </c>
      <c r="C2118" t="s">
        <v>19031</v>
      </c>
      <c r="J2118" t="s">
        <v>19032</v>
      </c>
      <c r="K2118" t="s">
        <v>1197</v>
      </c>
      <c r="L2118" t="s">
        <v>1233</v>
      </c>
      <c r="M2118">
        <v>1</v>
      </c>
      <c r="P2118" s="2" t="s">
        <v>19033</v>
      </c>
      <c r="Q2118" t="s">
        <v>47</v>
      </c>
      <c r="S2118">
        <v>2.5674534999999998E-2</v>
      </c>
      <c r="T2118">
        <v>2.2506713999999998E-3</v>
      </c>
      <c r="U2118">
        <v>2.522431E-2</v>
      </c>
      <c r="V2118">
        <v>7.5105648000000002E-3</v>
      </c>
      <c r="W2118">
        <v>8.842885E-3</v>
      </c>
      <c r="X2118">
        <v>8.5828659999999998E-3</v>
      </c>
      <c r="Y2118">
        <v>-1.38888888888889E-2</v>
      </c>
      <c r="Z2118">
        <v>9.0999999999999998E-2</v>
      </c>
      <c r="AA2118">
        <v>0</v>
      </c>
      <c r="AB2118">
        <v>0.90900000000000003</v>
      </c>
      <c r="AC2118">
        <v>0.74429999999999996</v>
      </c>
      <c r="AD2118" t="s">
        <v>48</v>
      </c>
      <c r="AE2118" t="s">
        <v>48</v>
      </c>
      <c r="AF2118" t="s">
        <v>48</v>
      </c>
    </row>
    <row r="2119" spans="1:32" hidden="1" outlineLevel="1" x14ac:dyDescent="0.2">
      <c r="A2119" t="s">
        <v>19034</v>
      </c>
      <c r="B2119" t="s">
        <v>19035</v>
      </c>
      <c r="C2119" t="s">
        <v>19036</v>
      </c>
      <c r="J2119" t="s">
        <v>11136</v>
      </c>
      <c r="K2119" t="s">
        <v>1197</v>
      </c>
      <c r="L2119" t="s">
        <v>1233</v>
      </c>
      <c r="M2119">
        <v>1</v>
      </c>
      <c r="P2119" s="2" t="s">
        <v>19037</v>
      </c>
      <c r="Q2119" t="s">
        <v>47</v>
      </c>
      <c r="Y2119" t="s">
        <v>48</v>
      </c>
      <c r="Z2119" t="s">
        <v>48</v>
      </c>
      <c r="AA2119" t="s">
        <v>48</v>
      </c>
      <c r="AB2119" t="s">
        <v>48</v>
      </c>
      <c r="AC2119" t="s">
        <v>48</v>
      </c>
      <c r="AD2119" t="s">
        <v>48</v>
      </c>
      <c r="AE2119" t="s">
        <v>48</v>
      </c>
      <c r="AF2119" t="s">
        <v>48</v>
      </c>
    </row>
    <row r="2120" spans="1:32" hidden="1" outlineLevel="1" x14ac:dyDescent="0.2">
      <c r="A2120" t="s">
        <v>19038</v>
      </c>
      <c r="B2120" t="s">
        <v>19039</v>
      </c>
      <c r="C2120" t="s">
        <v>19040</v>
      </c>
      <c r="J2120" t="s">
        <v>19041</v>
      </c>
      <c r="K2120" t="s">
        <v>1197</v>
      </c>
      <c r="L2120" t="s">
        <v>1233</v>
      </c>
      <c r="M2120">
        <v>1</v>
      </c>
      <c r="P2120" s="2" t="s">
        <v>19042</v>
      </c>
      <c r="Q2120" t="s">
        <v>47</v>
      </c>
      <c r="S2120">
        <v>0.28550049999999999</v>
      </c>
      <c r="T2120">
        <v>1.5350811000000001E-2</v>
      </c>
      <c r="U2120">
        <v>8.7430455000000004E-2</v>
      </c>
      <c r="V2120">
        <v>9.2124660000000008E-3</v>
      </c>
      <c r="W2120">
        <v>8.5334090000000001E-2</v>
      </c>
      <c r="X2120">
        <v>0.34804322999999998</v>
      </c>
      <c r="Y2120">
        <v>0</v>
      </c>
      <c r="Z2120">
        <v>0</v>
      </c>
      <c r="AA2120">
        <v>0</v>
      </c>
      <c r="AB2120">
        <v>1</v>
      </c>
      <c r="AC2120">
        <v>0</v>
      </c>
      <c r="AD2120" t="s">
        <v>48</v>
      </c>
      <c r="AE2120" t="s">
        <v>48</v>
      </c>
      <c r="AF2120" t="s">
        <v>48</v>
      </c>
    </row>
    <row r="2121" spans="1:32" hidden="1" outlineLevel="1" x14ac:dyDescent="0.2">
      <c r="A2121" t="s">
        <v>19043</v>
      </c>
      <c r="B2121" t="s">
        <v>19044</v>
      </c>
      <c r="C2121" t="s">
        <v>19045</v>
      </c>
      <c r="J2121" t="s">
        <v>19046</v>
      </c>
      <c r="K2121" t="s">
        <v>1197</v>
      </c>
      <c r="L2121" t="s">
        <v>1233</v>
      </c>
      <c r="M2121">
        <v>1</v>
      </c>
      <c r="P2121" s="2" t="s">
        <v>19047</v>
      </c>
      <c r="Q2121" t="s">
        <v>10060</v>
      </c>
      <c r="S2121">
        <v>0.21374844000000001</v>
      </c>
      <c r="T2121">
        <v>3.3569336000000001E-3</v>
      </c>
      <c r="U2121">
        <v>3.0138692000000002E-2</v>
      </c>
      <c r="V2121">
        <v>8.6944959999999995E-3</v>
      </c>
      <c r="W2121">
        <v>0.13969865000000001</v>
      </c>
      <c r="X2121">
        <v>7.5601499999999999E-3</v>
      </c>
      <c r="Y2121">
        <v>0.2</v>
      </c>
      <c r="Z2121">
        <v>0.02</v>
      </c>
      <c r="AA2121">
        <v>3.9E-2</v>
      </c>
      <c r="AB2121">
        <v>0.94</v>
      </c>
      <c r="AC2121">
        <v>-0.39460000000000001</v>
      </c>
      <c r="AD2121" t="s">
        <v>48</v>
      </c>
      <c r="AE2121" t="s">
        <v>48</v>
      </c>
      <c r="AF2121" t="s">
        <v>48</v>
      </c>
    </row>
    <row r="2122" spans="1:32" hidden="1" outlineLevel="1" x14ac:dyDescent="0.2">
      <c r="A2122" t="s">
        <v>19048</v>
      </c>
      <c r="B2122" t="s">
        <v>19049</v>
      </c>
      <c r="C2122" t="s">
        <v>19050</v>
      </c>
      <c r="J2122" t="s">
        <v>19051</v>
      </c>
      <c r="K2122" t="s">
        <v>1197</v>
      </c>
      <c r="L2122" t="s">
        <v>1233</v>
      </c>
      <c r="M2122">
        <v>1</v>
      </c>
      <c r="P2122" s="2" t="s">
        <v>19052</v>
      </c>
      <c r="Q2122" t="s">
        <v>10150</v>
      </c>
      <c r="S2122">
        <v>0.11000219999999999</v>
      </c>
      <c r="T2122">
        <v>2.4604797E-3</v>
      </c>
      <c r="U2122">
        <v>2.4199531999999999E-2</v>
      </c>
      <c r="V2122">
        <v>6.6226159999999996E-3</v>
      </c>
      <c r="W2122">
        <v>3.5002900000000003E-2</v>
      </c>
      <c r="X2122">
        <v>7.5472050000000004E-3</v>
      </c>
      <c r="Y2122">
        <v>-1.1111111111111091E-2</v>
      </c>
      <c r="Z2122">
        <v>6.2E-2</v>
      </c>
      <c r="AA2122">
        <v>6.0999999999999999E-2</v>
      </c>
      <c r="AB2122">
        <v>0.876</v>
      </c>
      <c r="AC2122">
        <v>0.2732</v>
      </c>
      <c r="AD2122" t="s">
        <v>48</v>
      </c>
      <c r="AE2122" t="s">
        <v>48</v>
      </c>
      <c r="AF2122" t="s">
        <v>48</v>
      </c>
    </row>
    <row r="2123" spans="1:32" hidden="1" outlineLevel="1" x14ac:dyDescent="0.2">
      <c r="A2123" t="s">
        <v>19053</v>
      </c>
      <c r="B2123" t="s">
        <v>19054</v>
      </c>
      <c r="C2123" t="s">
        <v>19055</v>
      </c>
      <c r="J2123" t="s">
        <v>19056</v>
      </c>
      <c r="K2123" t="s">
        <v>1197</v>
      </c>
      <c r="L2123" t="s">
        <v>1233</v>
      </c>
      <c r="M2123">
        <v>1</v>
      </c>
      <c r="P2123" s="2" t="s">
        <v>19057</v>
      </c>
      <c r="Q2123" t="s">
        <v>47</v>
      </c>
      <c r="S2123">
        <v>0.112850055</v>
      </c>
      <c r="T2123">
        <v>4.4822693000000002E-3</v>
      </c>
      <c r="U2123">
        <v>7.4175699999999997E-2</v>
      </c>
      <c r="V2123">
        <v>1.1469335000000001E-2</v>
      </c>
      <c r="W2123">
        <v>3.1917824999999997E-2</v>
      </c>
      <c r="X2123">
        <v>9.2819370000000005E-3</v>
      </c>
      <c r="Y2123">
        <v>-6.666666666666668E-2</v>
      </c>
      <c r="Z2123">
        <v>0.13600000000000001</v>
      </c>
      <c r="AA2123">
        <v>0.111</v>
      </c>
      <c r="AB2123">
        <v>0.752</v>
      </c>
      <c r="AC2123">
        <v>7.2999999999999995E-2</v>
      </c>
      <c r="AD2123" t="s">
        <v>48</v>
      </c>
      <c r="AE2123" t="s">
        <v>48</v>
      </c>
      <c r="AF2123" t="s">
        <v>48</v>
      </c>
    </row>
    <row r="2124" spans="1:32" hidden="1" outlineLevel="1" x14ac:dyDescent="0.2">
      <c r="A2124" t="s">
        <v>19058</v>
      </c>
      <c r="B2124" t="s">
        <v>19059</v>
      </c>
      <c r="C2124" t="s">
        <v>19060</v>
      </c>
      <c r="J2124" t="s">
        <v>19061</v>
      </c>
      <c r="K2124" t="s">
        <v>1197</v>
      </c>
      <c r="L2124" t="s">
        <v>1233</v>
      </c>
      <c r="M2124">
        <v>1</v>
      </c>
      <c r="P2124" s="2" t="s">
        <v>19062</v>
      </c>
      <c r="Q2124" t="s">
        <v>47</v>
      </c>
      <c r="S2124">
        <v>9.3515139999999997E-2</v>
      </c>
      <c r="T2124">
        <v>2.4223328E-3</v>
      </c>
      <c r="U2124">
        <v>3.7904396999999999E-2</v>
      </c>
      <c r="V2124">
        <v>5.5866763000000002E-3</v>
      </c>
      <c r="W2124">
        <v>2.9163293999999999E-2</v>
      </c>
      <c r="X2124">
        <v>7.7025536000000002E-3</v>
      </c>
      <c r="Y2124">
        <v>1.5740740740740739E-2</v>
      </c>
      <c r="Z2124">
        <v>2.9000000000000001E-2</v>
      </c>
      <c r="AA2124">
        <v>8.7999999999999995E-2</v>
      </c>
      <c r="AB2124">
        <v>0.88300000000000001</v>
      </c>
      <c r="AC2124">
        <v>-0.88570000000000004</v>
      </c>
      <c r="AD2124" t="s">
        <v>48</v>
      </c>
      <c r="AE2124" t="s">
        <v>48</v>
      </c>
      <c r="AF2124" t="s">
        <v>48</v>
      </c>
    </row>
    <row r="2125" spans="1:32" hidden="1" outlineLevel="1" x14ac:dyDescent="0.2">
      <c r="A2125" t="s">
        <v>19063</v>
      </c>
      <c r="B2125" t="s">
        <v>19064</v>
      </c>
      <c r="C2125" t="s">
        <v>19065</v>
      </c>
      <c r="J2125" t="s">
        <v>19066</v>
      </c>
      <c r="K2125" t="s">
        <v>1197</v>
      </c>
      <c r="L2125" t="s">
        <v>1233</v>
      </c>
      <c r="M2125">
        <v>1</v>
      </c>
      <c r="P2125" s="2" t="s">
        <v>19067</v>
      </c>
      <c r="Q2125" t="s">
        <v>10060</v>
      </c>
      <c r="S2125">
        <v>0.28087773999999999</v>
      </c>
      <c r="T2125">
        <v>5.6076049999999999E-3</v>
      </c>
      <c r="U2125">
        <v>8.6783879999999994E-2</v>
      </c>
      <c r="V2125">
        <v>8.6944959999999995E-3</v>
      </c>
      <c r="W2125">
        <v>0.19225755</v>
      </c>
      <c r="X2125">
        <v>9.1265879999999997E-3</v>
      </c>
      <c r="Y2125">
        <v>0.15875</v>
      </c>
      <c r="Z2125">
        <v>0.307</v>
      </c>
      <c r="AA2125">
        <v>0</v>
      </c>
      <c r="AB2125">
        <v>0.69299999999999995</v>
      </c>
      <c r="AC2125">
        <v>0.86339999999999995</v>
      </c>
      <c r="AD2125" t="s">
        <v>48</v>
      </c>
      <c r="AE2125" t="s">
        <v>48</v>
      </c>
      <c r="AF2125" t="s">
        <v>48</v>
      </c>
    </row>
    <row r="2126" spans="1:32" hidden="1" outlineLevel="1" x14ac:dyDescent="0.2">
      <c r="A2126" t="s">
        <v>19068</v>
      </c>
      <c r="B2126" t="s">
        <v>16209</v>
      </c>
      <c r="C2126" t="s">
        <v>19069</v>
      </c>
      <c r="J2126" t="s">
        <v>19070</v>
      </c>
      <c r="K2126" t="s">
        <v>1197</v>
      </c>
      <c r="L2126" t="s">
        <v>1233</v>
      </c>
      <c r="M2126">
        <v>1</v>
      </c>
      <c r="P2126" s="2" t="s">
        <v>19071</v>
      </c>
      <c r="Q2126" t="s">
        <v>47</v>
      </c>
      <c r="S2126">
        <v>0.28425201999999999</v>
      </c>
      <c r="T2126">
        <v>6.4849853999999997E-3</v>
      </c>
      <c r="U2126">
        <v>9.8377465999999997E-2</v>
      </c>
      <c r="V2126">
        <v>1.0803373999999999E-2</v>
      </c>
      <c r="W2126">
        <v>0.23237456000000001</v>
      </c>
      <c r="X2126">
        <v>9.2042630000000007E-3</v>
      </c>
      <c r="Y2126">
        <v>4.4999999999999998E-2</v>
      </c>
      <c r="Z2126">
        <v>0.128</v>
      </c>
      <c r="AA2126">
        <v>7.3999999999999996E-2</v>
      </c>
      <c r="AB2126">
        <v>0.79800000000000004</v>
      </c>
      <c r="AC2126">
        <v>0.62360000000000004</v>
      </c>
      <c r="AD2126" t="s">
        <v>48</v>
      </c>
      <c r="AE2126" t="s">
        <v>48</v>
      </c>
      <c r="AF2126" t="s">
        <v>48</v>
      </c>
    </row>
    <row r="2127" spans="1:32" hidden="1" outlineLevel="1" x14ac:dyDescent="0.2">
      <c r="A2127" t="s">
        <v>19072</v>
      </c>
      <c r="B2127" t="s">
        <v>15191</v>
      </c>
      <c r="C2127" t="s">
        <v>19073</v>
      </c>
      <c r="J2127" t="s">
        <v>19074</v>
      </c>
      <c r="K2127" t="s">
        <v>1197</v>
      </c>
      <c r="L2127" t="s">
        <v>1233</v>
      </c>
      <c r="M2127">
        <v>1</v>
      </c>
      <c r="P2127" s="2" t="s">
        <v>19075</v>
      </c>
      <c r="Q2127" t="s">
        <v>47</v>
      </c>
      <c r="S2127">
        <v>0.19789438000000001</v>
      </c>
      <c r="T2127">
        <v>6.5231322999999997E-3</v>
      </c>
      <c r="U2127">
        <v>2.7410502E-2</v>
      </c>
      <c r="V2127">
        <v>9.84143E-3</v>
      </c>
      <c r="W2127">
        <v>6.1801231999999998E-2</v>
      </c>
      <c r="X2127">
        <v>0.12382901</v>
      </c>
      <c r="Y2127">
        <v>0.43333333333333329</v>
      </c>
      <c r="Z2127">
        <v>0.18099999999999999</v>
      </c>
      <c r="AA2127">
        <v>0</v>
      </c>
      <c r="AB2127">
        <v>0.81899999999999995</v>
      </c>
      <c r="AC2127">
        <v>0.63690000000000002</v>
      </c>
      <c r="AD2127" t="s">
        <v>48</v>
      </c>
      <c r="AE2127" t="s">
        <v>48</v>
      </c>
      <c r="AF2127" t="s">
        <v>48</v>
      </c>
    </row>
    <row r="2128" spans="1:32" hidden="1" outlineLevel="1" x14ac:dyDescent="0.2">
      <c r="A2128" t="s">
        <v>19076</v>
      </c>
      <c r="B2128" t="s">
        <v>19077</v>
      </c>
      <c r="C2128" t="s">
        <v>19078</v>
      </c>
      <c r="J2128" t="s">
        <v>19079</v>
      </c>
      <c r="K2128" t="s">
        <v>1197</v>
      </c>
      <c r="L2128" t="s">
        <v>1233</v>
      </c>
      <c r="M2128">
        <v>1</v>
      </c>
      <c r="P2128" s="2" t="s">
        <v>19080</v>
      </c>
      <c r="Q2128" t="s">
        <v>47</v>
      </c>
      <c r="S2128">
        <v>0.23415338999999999</v>
      </c>
      <c r="T2128">
        <v>4.5967100000000004E-3</v>
      </c>
      <c r="U2128">
        <v>2.9733329999999999E-2</v>
      </c>
      <c r="V2128">
        <v>8.7314950000000006E-3</v>
      </c>
      <c r="W2128">
        <v>0.16551061</v>
      </c>
      <c r="X2128">
        <v>7.9744150000000003E-3</v>
      </c>
      <c r="Y2128">
        <v>0.1964285714285714</v>
      </c>
      <c r="Z2128">
        <v>7.8E-2</v>
      </c>
      <c r="AA2128">
        <v>0.16200000000000001</v>
      </c>
      <c r="AB2128">
        <v>0.76</v>
      </c>
      <c r="AC2128">
        <v>-0.82989999999999997</v>
      </c>
      <c r="AD2128" t="s">
        <v>48</v>
      </c>
      <c r="AE2128" t="s">
        <v>48</v>
      </c>
      <c r="AF2128" t="s">
        <v>48</v>
      </c>
    </row>
    <row r="2129" spans="1:32" hidden="1" outlineLevel="1" x14ac:dyDescent="0.2">
      <c r="A2129" t="s">
        <v>19081</v>
      </c>
      <c r="B2129" t="s">
        <v>19082</v>
      </c>
      <c r="C2129" t="s">
        <v>19083</v>
      </c>
      <c r="J2129" t="s">
        <v>19084</v>
      </c>
      <c r="K2129" t="s">
        <v>1197</v>
      </c>
      <c r="L2129" t="s">
        <v>1233</v>
      </c>
      <c r="M2129">
        <v>1</v>
      </c>
      <c r="P2129" s="2" t="s">
        <v>19085</v>
      </c>
      <c r="Q2129" t="s">
        <v>10060</v>
      </c>
      <c r="S2129">
        <v>7.6876780000000006E-2</v>
      </c>
      <c r="T2129">
        <v>9.7274779999999999E-4</v>
      </c>
      <c r="U2129">
        <v>1.5796359999999999E-2</v>
      </c>
      <c r="V2129">
        <v>2.5343532000000001E-3</v>
      </c>
      <c r="W2129">
        <v>3.3570543000000001E-2</v>
      </c>
      <c r="X2129">
        <v>6.168481E-3</v>
      </c>
      <c r="Y2129">
        <v>0.1125</v>
      </c>
      <c r="Z2129">
        <v>0.21099999999999999</v>
      </c>
      <c r="AA2129">
        <v>5.0999999999999997E-2</v>
      </c>
      <c r="AB2129">
        <v>0.73799999999999999</v>
      </c>
      <c r="AC2129">
        <v>0.70630000000000004</v>
      </c>
      <c r="AD2129" t="s">
        <v>48</v>
      </c>
      <c r="AE2129" t="s">
        <v>48</v>
      </c>
      <c r="AF2129" t="s">
        <v>48</v>
      </c>
    </row>
    <row r="2130" spans="1:32" hidden="1" outlineLevel="1" x14ac:dyDescent="0.2">
      <c r="A2130" t="s">
        <v>19086</v>
      </c>
      <c r="B2130" t="s">
        <v>19087</v>
      </c>
      <c r="C2130" t="s">
        <v>19088</v>
      </c>
      <c r="J2130" t="s">
        <v>19089</v>
      </c>
      <c r="K2130" t="s">
        <v>1197</v>
      </c>
      <c r="L2130" t="s">
        <v>1233</v>
      </c>
      <c r="M2130">
        <v>1</v>
      </c>
      <c r="P2130" s="2" t="s">
        <v>19090</v>
      </c>
      <c r="Q2130" t="s">
        <v>11213</v>
      </c>
      <c r="S2130">
        <v>5.7005897E-2</v>
      </c>
      <c r="T2130">
        <v>1.3160705999999999E-3</v>
      </c>
      <c r="U2130">
        <v>1.5283971E-2</v>
      </c>
      <c r="V2130">
        <v>2.9228306000000002E-3</v>
      </c>
      <c r="W2130">
        <v>2.3866551E-2</v>
      </c>
      <c r="X2130">
        <v>7.365964E-3</v>
      </c>
      <c r="Y2130">
        <v>-0.14583333333333329</v>
      </c>
      <c r="Z2130">
        <v>0</v>
      </c>
      <c r="AA2130">
        <v>8.8999999999999996E-2</v>
      </c>
      <c r="AB2130">
        <v>0.91100000000000003</v>
      </c>
      <c r="AC2130">
        <v>-0.4269</v>
      </c>
      <c r="AD2130" t="s">
        <v>48</v>
      </c>
      <c r="AE2130" t="s">
        <v>48</v>
      </c>
      <c r="AF2130" t="s">
        <v>48</v>
      </c>
    </row>
    <row r="2131" spans="1:32" hidden="1" outlineLevel="1" x14ac:dyDescent="0.2">
      <c r="A2131" t="s">
        <v>19091</v>
      </c>
      <c r="B2131" t="s">
        <v>19092</v>
      </c>
      <c r="C2131" t="s">
        <v>19093</v>
      </c>
      <c r="J2131" t="s">
        <v>19094</v>
      </c>
      <c r="K2131" t="s">
        <v>1197</v>
      </c>
      <c r="L2131" t="s">
        <v>1233</v>
      </c>
      <c r="M2131">
        <v>1</v>
      </c>
      <c r="P2131" s="2" t="s">
        <v>19095</v>
      </c>
      <c r="Q2131" t="s">
        <v>47</v>
      </c>
      <c r="S2131">
        <v>0.4269174</v>
      </c>
      <c r="T2131">
        <v>2.3076923999999999E-2</v>
      </c>
      <c r="U2131">
        <v>0.41315479999999999</v>
      </c>
      <c r="V2131">
        <v>5.7492398E-2</v>
      </c>
      <c r="W2131">
        <v>0.29855028</v>
      </c>
      <c r="X2131">
        <v>1.5602128999999999E-2</v>
      </c>
      <c r="Y2131">
        <v>0.22552083333333339</v>
      </c>
      <c r="Z2131">
        <v>0.182</v>
      </c>
      <c r="AA2131">
        <v>9.8000000000000004E-2</v>
      </c>
      <c r="AB2131">
        <v>0.72</v>
      </c>
      <c r="AC2131">
        <v>0.67879999999999996</v>
      </c>
      <c r="AD2131" t="s">
        <v>48</v>
      </c>
      <c r="AE2131" t="s">
        <v>48</v>
      </c>
      <c r="AF2131" t="s">
        <v>48</v>
      </c>
    </row>
    <row r="2132" spans="1:32" hidden="1" outlineLevel="1" x14ac:dyDescent="0.2">
      <c r="A2132" t="s">
        <v>19096</v>
      </c>
      <c r="B2132" t="s">
        <v>19097</v>
      </c>
      <c r="C2132" t="s">
        <v>19098</v>
      </c>
      <c r="J2132" t="s">
        <v>19099</v>
      </c>
      <c r="K2132" t="s">
        <v>1197</v>
      </c>
      <c r="L2132" t="s">
        <v>1233</v>
      </c>
      <c r="M2132">
        <v>1</v>
      </c>
      <c r="P2132" s="2" t="s">
        <v>19100</v>
      </c>
      <c r="Q2132" t="s">
        <v>47</v>
      </c>
      <c r="S2132">
        <v>0.47323485999999998</v>
      </c>
      <c r="T2132">
        <v>2.1160890000000002E-2</v>
      </c>
      <c r="U2132">
        <v>0.45448917</v>
      </c>
      <c r="V2132">
        <v>1.5053716E-2</v>
      </c>
      <c r="W2132">
        <v>0.35333878000000002</v>
      </c>
      <c r="X2132">
        <v>8.7641070000000001E-3</v>
      </c>
      <c r="Y2132">
        <v>-0.3</v>
      </c>
      <c r="Z2132">
        <v>0</v>
      </c>
      <c r="AA2132">
        <v>0.28399999999999997</v>
      </c>
      <c r="AB2132">
        <v>0.71599999999999997</v>
      </c>
      <c r="AC2132">
        <v>-0.74690000000000001</v>
      </c>
      <c r="AD2132" t="s">
        <v>48</v>
      </c>
      <c r="AE2132" t="s">
        <v>48</v>
      </c>
      <c r="AF2132" t="s">
        <v>48</v>
      </c>
    </row>
    <row r="2133" spans="1:32" hidden="1" outlineLevel="1" x14ac:dyDescent="0.2">
      <c r="A2133" t="s">
        <v>19101</v>
      </c>
      <c r="B2133" t="s">
        <v>19102</v>
      </c>
      <c r="C2133" t="s">
        <v>19103</v>
      </c>
      <c r="J2133" t="s">
        <v>19104</v>
      </c>
      <c r="K2133" t="s">
        <v>1197</v>
      </c>
      <c r="L2133" t="s">
        <v>1233</v>
      </c>
      <c r="M2133">
        <v>1</v>
      </c>
      <c r="P2133" s="2" t="s">
        <v>19105</v>
      </c>
      <c r="Q2133" t="s">
        <v>47</v>
      </c>
      <c r="S2133">
        <v>0.47886392</v>
      </c>
      <c r="T2133">
        <v>2.3833759999999999E-2</v>
      </c>
      <c r="U2133">
        <v>0.27207451999999999</v>
      </c>
      <c r="V2133">
        <v>5.2944972999999999E-2</v>
      </c>
      <c r="W2133">
        <v>0.43396309999999999</v>
      </c>
      <c r="X2133">
        <v>1.1793415E-2</v>
      </c>
      <c r="Y2133">
        <v>-0.17499999999999999</v>
      </c>
      <c r="Z2133">
        <v>9.1999999999999998E-2</v>
      </c>
      <c r="AA2133">
        <v>0.19700000000000001</v>
      </c>
      <c r="AB2133">
        <v>0.71199999999999997</v>
      </c>
      <c r="AC2133">
        <v>-0.47670000000000001</v>
      </c>
      <c r="AD2133" t="s">
        <v>48</v>
      </c>
      <c r="AE2133" t="s">
        <v>48</v>
      </c>
      <c r="AF2133" t="s">
        <v>48</v>
      </c>
    </row>
    <row r="2134" spans="1:32" hidden="1" outlineLevel="1" x14ac:dyDescent="0.2">
      <c r="A2134" t="s">
        <v>19106</v>
      </c>
      <c r="B2134" t="s">
        <v>19107</v>
      </c>
      <c r="C2134" t="s">
        <v>19108</v>
      </c>
      <c r="J2134" t="s">
        <v>19109</v>
      </c>
      <c r="K2134" t="s">
        <v>1197</v>
      </c>
      <c r="L2134" t="s">
        <v>1233</v>
      </c>
      <c r="M2134">
        <v>1</v>
      </c>
      <c r="P2134" s="2" t="s">
        <v>19110</v>
      </c>
      <c r="Q2134" t="s">
        <v>47</v>
      </c>
      <c r="S2134">
        <v>3.7812829999999999E-2</v>
      </c>
      <c r="T2134">
        <v>1.2493134000000001E-3</v>
      </c>
      <c r="U2134">
        <v>1.805087E-2</v>
      </c>
      <c r="V2134">
        <v>4.2547536999999998E-3</v>
      </c>
      <c r="W2134">
        <v>1.465692E-2</v>
      </c>
      <c r="X2134">
        <v>8.1168179999999996E-3</v>
      </c>
      <c r="Y2134">
        <v>-0.3354166666666667</v>
      </c>
      <c r="Z2134">
        <v>7.2999999999999995E-2</v>
      </c>
      <c r="AA2134">
        <v>0.16</v>
      </c>
      <c r="AB2134">
        <v>0.76700000000000002</v>
      </c>
      <c r="AC2134">
        <v>-0.47239999999999999</v>
      </c>
      <c r="AD2134" t="s">
        <v>48</v>
      </c>
      <c r="AE2134" t="s">
        <v>48</v>
      </c>
      <c r="AF2134" t="s">
        <v>48</v>
      </c>
    </row>
    <row r="2135" spans="1:32" hidden="1" outlineLevel="1" x14ac:dyDescent="0.2">
      <c r="A2135" t="s">
        <v>19111</v>
      </c>
      <c r="B2135" t="s">
        <v>19112</v>
      </c>
      <c r="C2135" t="s">
        <v>19113</v>
      </c>
      <c r="J2135" t="s">
        <v>19114</v>
      </c>
      <c r="K2135" t="s">
        <v>1197</v>
      </c>
      <c r="L2135" t="s">
        <v>1233</v>
      </c>
      <c r="M2135">
        <v>1</v>
      </c>
      <c r="P2135" s="2" t="s">
        <v>19115</v>
      </c>
      <c r="Q2135" t="s">
        <v>47</v>
      </c>
      <c r="S2135">
        <v>0.37751234</v>
      </c>
      <c r="T2135">
        <v>1.5092585E-2</v>
      </c>
      <c r="U2135">
        <v>0.12991913999999999</v>
      </c>
      <c r="V2135">
        <v>1.5958117000000001E-2</v>
      </c>
      <c r="W2135">
        <v>0.36798461999999998</v>
      </c>
      <c r="X2135">
        <v>4.2662576000000001E-2</v>
      </c>
      <c r="Y2135">
        <v>-0.25</v>
      </c>
      <c r="Z2135">
        <v>0</v>
      </c>
      <c r="AA2135">
        <v>0.23100000000000001</v>
      </c>
      <c r="AB2135">
        <v>0.76900000000000002</v>
      </c>
      <c r="AC2135">
        <v>-0.34</v>
      </c>
      <c r="AD2135" t="s">
        <v>48</v>
      </c>
      <c r="AE2135" t="s">
        <v>48</v>
      </c>
      <c r="AF2135" t="s">
        <v>48</v>
      </c>
    </row>
    <row r="2136" spans="1:32" hidden="1" outlineLevel="1" x14ac:dyDescent="0.2">
      <c r="A2136" t="s">
        <v>19116</v>
      </c>
      <c r="B2136" t="s">
        <v>19117</v>
      </c>
      <c r="C2136" t="s">
        <v>19118</v>
      </c>
      <c r="J2136" t="s">
        <v>19119</v>
      </c>
      <c r="K2136" t="s">
        <v>1197</v>
      </c>
      <c r="L2136" t="s">
        <v>1233</v>
      </c>
      <c r="M2136">
        <v>1</v>
      </c>
      <c r="P2136" s="2" t="s">
        <v>19120</v>
      </c>
      <c r="Q2136" t="s">
        <v>47</v>
      </c>
      <c r="S2136">
        <v>0.20126031</v>
      </c>
      <c r="T2136">
        <v>6.9046020000000001E-3</v>
      </c>
      <c r="U2136">
        <v>8.6783879999999994E-2</v>
      </c>
      <c r="V2136">
        <v>1.6561050000000001E-2</v>
      </c>
      <c r="W2136">
        <v>7.6502606000000001E-2</v>
      </c>
      <c r="X2136">
        <v>1.2596052999999999E-2</v>
      </c>
      <c r="Y2136">
        <v>-0.12130102040816319</v>
      </c>
      <c r="Z2136">
        <v>0.12</v>
      </c>
      <c r="AA2136">
        <v>0.17199999999999999</v>
      </c>
      <c r="AB2136">
        <v>0.70799999999999996</v>
      </c>
      <c r="AC2136">
        <v>-0.71109999999999995</v>
      </c>
      <c r="AD2136" t="s">
        <v>48</v>
      </c>
      <c r="AE2136" t="s">
        <v>48</v>
      </c>
      <c r="AF2136" t="s">
        <v>48</v>
      </c>
    </row>
    <row r="2137" spans="1:32" hidden="1" outlineLevel="1" x14ac:dyDescent="0.2">
      <c r="A2137" t="s">
        <v>19121</v>
      </c>
      <c r="B2137" t="s">
        <v>19122</v>
      </c>
      <c r="C2137" t="s">
        <v>19123</v>
      </c>
      <c r="J2137" t="s">
        <v>19124</v>
      </c>
      <c r="K2137" t="s">
        <v>1197</v>
      </c>
      <c r="L2137" t="s">
        <v>1233</v>
      </c>
      <c r="M2137">
        <v>1</v>
      </c>
      <c r="P2137" s="2" t="s">
        <v>19125</v>
      </c>
      <c r="Q2137" t="s">
        <v>47</v>
      </c>
      <c r="S2137">
        <v>0.76523775000000005</v>
      </c>
      <c r="T2137">
        <v>0.26195826999999999</v>
      </c>
      <c r="U2137">
        <v>0.65961236000000001</v>
      </c>
      <c r="V2137">
        <v>9.9899693999999997E-2</v>
      </c>
      <c r="W2137">
        <v>0.68668072999999996</v>
      </c>
      <c r="X2137">
        <v>1.2699619000000001E-2</v>
      </c>
      <c r="Y2137">
        <v>0.2</v>
      </c>
      <c r="Z2137">
        <v>0</v>
      </c>
      <c r="AA2137">
        <v>0</v>
      </c>
      <c r="AB2137">
        <v>1</v>
      </c>
      <c r="AC2137">
        <v>0</v>
      </c>
      <c r="AD2137" t="s">
        <v>48</v>
      </c>
      <c r="AE2137" t="s">
        <v>48</v>
      </c>
      <c r="AF2137" t="s">
        <v>48</v>
      </c>
    </row>
    <row r="2138" spans="1:32" hidden="1" outlineLevel="1" x14ac:dyDescent="0.2">
      <c r="A2138" t="s">
        <v>19126</v>
      </c>
      <c r="B2138" t="s">
        <v>19127</v>
      </c>
      <c r="C2138" t="s">
        <v>19128</v>
      </c>
      <c r="J2138" t="s">
        <v>19129</v>
      </c>
      <c r="K2138" t="s">
        <v>1197</v>
      </c>
      <c r="L2138" t="s">
        <v>1233</v>
      </c>
      <c r="M2138">
        <v>1</v>
      </c>
      <c r="P2138" s="2" t="s">
        <v>19130</v>
      </c>
      <c r="Q2138" t="s">
        <v>47</v>
      </c>
      <c r="S2138">
        <v>4.166769E-2</v>
      </c>
      <c r="T2138">
        <v>1.4972687E-3</v>
      </c>
      <c r="U2138">
        <v>2.1261840000000001E-2</v>
      </c>
      <c r="V2138">
        <v>4.1437599999999998E-3</v>
      </c>
      <c r="W2138">
        <v>1.8838952999999999E-2</v>
      </c>
      <c r="X2138">
        <v>7.4824755999999999E-3</v>
      </c>
      <c r="Y2138">
        <v>-0.13055555555555551</v>
      </c>
      <c r="Z2138">
        <v>0.10299999999999999</v>
      </c>
      <c r="AA2138">
        <v>0.1</v>
      </c>
      <c r="AB2138">
        <v>0.79700000000000004</v>
      </c>
      <c r="AC2138">
        <v>-0.37159999999999999</v>
      </c>
      <c r="AD2138" t="s">
        <v>48</v>
      </c>
      <c r="AE2138" t="s">
        <v>48</v>
      </c>
      <c r="AF2138" t="s">
        <v>48</v>
      </c>
    </row>
    <row r="2139" spans="1:32" hidden="1" outlineLevel="1" x14ac:dyDescent="0.2">
      <c r="A2139" t="s">
        <v>19131</v>
      </c>
      <c r="B2139" t="s">
        <v>19132</v>
      </c>
      <c r="C2139" t="s">
        <v>19133</v>
      </c>
      <c r="J2139" t="s">
        <v>19134</v>
      </c>
      <c r="K2139" t="s">
        <v>1197</v>
      </c>
      <c r="L2139" t="s">
        <v>1233</v>
      </c>
      <c r="M2139">
        <v>1</v>
      </c>
      <c r="P2139" s="2" t="s">
        <v>19135</v>
      </c>
      <c r="Q2139" t="s">
        <v>47</v>
      </c>
      <c r="S2139">
        <v>0.37751234</v>
      </c>
      <c r="T2139">
        <v>2.3076923999999999E-2</v>
      </c>
      <c r="U2139">
        <v>0.17987521000000001</v>
      </c>
      <c r="V2139">
        <v>4.1261411999999997E-2</v>
      </c>
      <c r="W2139">
        <v>0.21368977</v>
      </c>
      <c r="X2139">
        <v>7.9364374000000001E-2</v>
      </c>
      <c r="Y2139">
        <v>-7.1428571428571425E-2</v>
      </c>
      <c r="Z2139">
        <v>7.6999999999999999E-2</v>
      </c>
      <c r="AA2139">
        <v>0.19500000000000001</v>
      </c>
      <c r="AB2139">
        <v>0.72799999999999998</v>
      </c>
      <c r="AC2139">
        <v>-0.83599999999999997</v>
      </c>
      <c r="AD2139" t="s">
        <v>48</v>
      </c>
      <c r="AE2139" t="s">
        <v>48</v>
      </c>
      <c r="AF2139" t="s">
        <v>48</v>
      </c>
    </row>
    <row r="2140" spans="1:32" hidden="1" outlineLevel="1" x14ac:dyDescent="0.2">
      <c r="A2140" t="s">
        <v>19136</v>
      </c>
      <c r="B2140" t="s">
        <v>19137</v>
      </c>
      <c r="C2140" t="s">
        <v>19138</v>
      </c>
      <c r="J2140" t="s">
        <v>19139</v>
      </c>
      <c r="K2140" t="s">
        <v>1197</v>
      </c>
      <c r="L2140" t="s">
        <v>1233</v>
      </c>
      <c r="M2140">
        <v>1</v>
      </c>
      <c r="P2140" s="2" t="s">
        <v>19140</v>
      </c>
      <c r="Q2140" t="s">
        <v>47</v>
      </c>
      <c r="S2140">
        <v>0.49139654999999999</v>
      </c>
      <c r="T2140">
        <v>2.2193791000000001E-2</v>
      </c>
      <c r="U2140">
        <v>0.41503602000000001</v>
      </c>
      <c r="V2140">
        <v>8.8794860000000007E-3</v>
      </c>
      <c r="W2140">
        <v>0.40243408000000003</v>
      </c>
      <c r="X2140">
        <v>7.9744150000000003E-3</v>
      </c>
      <c r="Y2140">
        <v>0.5</v>
      </c>
      <c r="Z2140">
        <v>0.14399999999999999</v>
      </c>
      <c r="AA2140">
        <v>0.192</v>
      </c>
      <c r="AB2140">
        <v>0.66400000000000003</v>
      </c>
      <c r="AC2140">
        <v>-0.31819999999999998</v>
      </c>
      <c r="AD2140" t="s">
        <v>48</v>
      </c>
      <c r="AE2140" t="s">
        <v>48</v>
      </c>
      <c r="AF2140" t="s">
        <v>48</v>
      </c>
    </row>
    <row r="2141" spans="1:32" hidden="1" outlineLevel="1" x14ac:dyDescent="0.2">
      <c r="A2141" t="s">
        <v>19141</v>
      </c>
      <c r="B2141" t="s">
        <v>15593</v>
      </c>
      <c r="C2141" t="s">
        <v>19142</v>
      </c>
      <c r="J2141" t="s">
        <v>19143</v>
      </c>
      <c r="K2141" t="s">
        <v>1197</v>
      </c>
      <c r="L2141" t="s">
        <v>1233</v>
      </c>
      <c r="M2141">
        <v>1</v>
      </c>
      <c r="P2141" s="2" t="s">
        <v>19144</v>
      </c>
      <c r="Q2141" t="s">
        <v>47</v>
      </c>
      <c r="S2141">
        <v>0.22177622999999999</v>
      </c>
      <c r="T2141">
        <v>6.2179564999999999E-3</v>
      </c>
      <c r="U2141">
        <v>7.9024999999999998E-2</v>
      </c>
      <c r="V2141">
        <v>1.5757138E-2</v>
      </c>
      <c r="W2141">
        <v>8.0621300000000007E-2</v>
      </c>
      <c r="X2141">
        <v>1.4566150999999999E-2</v>
      </c>
      <c r="Y2141">
        <v>-0.1166666666666666</v>
      </c>
      <c r="Z2141">
        <v>5.3999999999999999E-2</v>
      </c>
      <c r="AA2141">
        <v>7.5999999999999998E-2</v>
      </c>
      <c r="AB2141">
        <v>0.871</v>
      </c>
      <c r="AC2141">
        <v>-0.37730000000000002</v>
      </c>
      <c r="AD2141" t="s">
        <v>48</v>
      </c>
      <c r="AE2141" t="s">
        <v>48</v>
      </c>
      <c r="AF2141" t="s">
        <v>48</v>
      </c>
    </row>
    <row r="2142" spans="1:32" hidden="1" outlineLevel="1" x14ac:dyDescent="0.2">
      <c r="A2142" t="s">
        <v>19145</v>
      </c>
      <c r="B2142" t="s">
        <v>19146</v>
      </c>
      <c r="C2142" t="s">
        <v>19147</v>
      </c>
      <c r="J2142" t="s">
        <v>19148</v>
      </c>
      <c r="K2142" t="s">
        <v>1197</v>
      </c>
      <c r="L2142" t="s">
        <v>1233</v>
      </c>
      <c r="M2142">
        <v>1</v>
      </c>
      <c r="P2142" s="2" t="s">
        <v>19149</v>
      </c>
      <c r="Q2142" t="s">
        <v>47</v>
      </c>
      <c r="S2142">
        <v>0.33753739999999999</v>
      </c>
      <c r="T2142">
        <v>9.4604489999999992E-3</v>
      </c>
      <c r="U2142">
        <v>9.4542764000000001E-2</v>
      </c>
      <c r="V2142">
        <v>2.9660051999999999E-2</v>
      </c>
      <c r="W2142">
        <v>0.28791865999999999</v>
      </c>
      <c r="X2142">
        <v>9.3855029999999999E-3</v>
      </c>
      <c r="Y2142">
        <v>0</v>
      </c>
      <c r="Z2142">
        <v>0.14699999999999999</v>
      </c>
      <c r="AA2142">
        <v>0.14699999999999999</v>
      </c>
      <c r="AB2142">
        <v>0.70599999999999996</v>
      </c>
      <c r="AC2142">
        <v>0</v>
      </c>
      <c r="AD2142" t="s">
        <v>48</v>
      </c>
      <c r="AE2142" t="s">
        <v>48</v>
      </c>
      <c r="AF2142" t="s">
        <v>48</v>
      </c>
    </row>
    <row r="2143" spans="1:32" hidden="1" outlineLevel="1" x14ac:dyDescent="0.2">
      <c r="A2143" t="s">
        <v>19150</v>
      </c>
      <c r="B2143" t="s">
        <v>19151</v>
      </c>
      <c r="C2143" t="s">
        <v>19152</v>
      </c>
      <c r="J2143" t="s">
        <v>19153</v>
      </c>
      <c r="K2143" t="s">
        <v>1197</v>
      </c>
      <c r="L2143" t="s">
        <v>1233</v>
      </c>
      <c r="M2143">
        <v>1</v>
      </c>
      <c r="P2143" s="2" t="s">
        <v>19154</v>
      </c>
      <c r="Q2143" t="s">
        <v>47</v>
      </c>
      <c r="S2143">
        <v>0.64447093</v>
      </c>
      <c r="T2143">
        <v>0.104393706</v>
      </c>
      <c r="U2143">
        <v>0.62421219999999999</v>
      </c>
      <c r="V2143">
        <v>5.1580741999999999E-2</v>
      </c>
      <c r="W2143">
        <v>0.51309439999999995</v>
      </c>
      <c r="X2143">
        <v>3.4767699999999999E-2</v>
      </c>
      <c r="Y2143">
        <v>4.2857142857142837E-2</v>
      </c>
      <c r="Z2143">
        <v>0</v>
      </c>
      <c r="AA2143">
        <v>0.193</v>
      </c>
      <c r="AB2143">
        <v>0.80700000000000005</v>
      </c>
      <c r="AC2143">
        <v>-0.77170000000000005</v>
      </c>
      <c r="AD2143" t="s">
        <v>48</v>
      </c>
      <c r="AE2143" t="s">
        <v>48</v>
      </c>
      <c r="AF2143" t="s">
        <v>48</v>
      </c>
    </row>
    <row r="2144" spans="1:32" hidden="1" outlineLevel="1" x14ac:dyDescent="0.2">
      <c r="A2144" t="s">
        <v>19155</v>
      </c>
      <c r="B2144" t="s">
        <v>19156</v>
      </c>
      <c r="C2144" t="s">
        <v>19157</v>
      </c>
      <c r="J2144" t="s">
        <v>19158</v>
      </c>
      <c r="K2144" t="s">
        <v>1197</v>
      </c>
      <c r="L2144" t="s">
        <v>1233</v>
      </c>
      <c r="M2144">
        <v>1</v>
      </c>
      <c r="P2144" s="2" t="s">
        <v>19159</v>
      </c>
      <c r="Q2144" t="s">
        <v>10060</v>
      </c>
      <c r="S2144">
        <v>0.119997114</v>
      </c>
      <c r="T2144">
        <v>2.8419495E-3</v>
      </c>
      <c r="U2144">
        <v>2.8640235E-2</v>
      </c>
      <c r="V2144">
        <v>8.2505219999999997E-3</v>
      </c>
      <c r="W2144">
        <v>6.2500520000000004E-2</v>
      </c>
      <c r="X2144">
        <v>7.9226320000000006E-3</v>
      </c>
      <c r="Y2144">
        <v>5.4761904761904782E-2</v>
      </c>
      <c r="Z2144">
        <v>8.8999999999999996E-2</v>
      </c>
      <c r="AA2144">
        <v>0.14299999999999999</v>
      </c>
      <c r="AB2144">
        <v>0.76800000000000002</v>
      </c>
      <c r="AC2144">
        <v>-0.80130000000000001</v>
      </c>
      <c r="AD2144" t="s">
        <v>48</v>
      </c>
      <c r="AE2144" t="s">
        <v>48</v>
      </c>
      <c r="AF2144" t="s">
        <v>48</v>
      </c>
    </row>
    <row r="2145" spans="1:32" hidden="1" outlineLevel="1" x14ac:dyDescent="0.2">
      <c r="A2145" t="s">
        <v>19160</v>
      </c>
      <c r="B2145" t="s">
        <v>17517</v>
      </c>
      <c r="C2145" t="s">
        <v>19161</v>
      </c>
      <c r="J2145" t="s">
        <v>19162</v>
      </c>
      <c r="K2145" t="s">
        <v>1197</v>
      </c>
      <c r="L2145" t="s">
        <v>1233</v>
      </c>
      <c r="M2145">
        <v>1</v>
      </c>
      <c r="P2145" s="2" t="s">
        <v>19163</v>
      </c>
      <c r="Q2145" t="s">
        <v>47</v>
      </c>
      <c r="S2145">
        <v>0.64262059999999999</v>
      </c>
      <c r="T2145">
        <v>0.34962174000000001</v>
      </c>
      <c r="U2145">
        <v>0.33453682000000001</v>
      </c>
      <c r="V2145">
        <v>0.30256464999999999</v>
      </c>
      <c r="W2145">
        <v>0.57398740000000004</v>
      </c>
      <c r="X2145">
        <v>3.8911607000000001E-2</v>
      </c>
      <c r="Y2145">
        <v>0.1273989898989899</v>
      </c>
      <c r="Z2145">
        <v>9.5000000000000001E-2</v>
      </c>
      <c r="AA2145">
        <v>4.4999999999999998E-2</v>
      </c>
      <c r="AB2145">
        <v>0.85899999999999999</v>
      </c>
      <c r="AC2145">
        <v>0.74490000000000001</v>
      </c>
      <c r="AD2145" t="s">
        <v>48</v>
      </c>
      <c r="AE2145" t="s">
        <v>48</v>
      </c>
      <c r="AF2145" t="s">
        <v>48</v>
      </c>
    </row>
    <row r="2146" spans="1:32" hidden="1" outlineLevel="1" x14ac:dyDescent="0.2">
      <c r="A2146" t="s">
        <v>19164</v>
      </c>
      <c r="B2146" t="s">
        <v>19165</v>
      </c>
      <c r="C2146" t="s">
        <v>19166</v>
      </c>
      <c r="J2146" t="s">
        <v>19167</v>
      </c>
      <c r="K2146" t="s">
        <v>1197</v>
      </c>
      <c r="L2146" t="s">
        <v>1233</v>
      </c>
      <c r="M2146">
        <v>1</v>
      </c>
      <c r="P2146" s="2" t="s">
        <v>19168</v>
      </c>
      <c r="Q2146" t="s">
        <v>47</v>
      </c>
      <c r="S2146">
        <v>0.15822012999999999</v>
      </c>
      <c r="T2146">
        <v>5.7601930000000003E-3</v>
      </c>
      <c r="U2146">
        <v>3.7653890000000002E-2</v>
      </c>
      <c r="V2146">
        <v>9.4344530000000006E-3</v>
      </c>
      <c r="W2146">
        <v>2.6702631000000001E-2</v>
      </c>
      <c r="X2146">
        <v>0.13815512999999999</v>
      </c>
      <c r="Y2146">
        <v>0</v>
      </c>
      <c r="Z2146">
        <v>8.4000000000000005E-2</v>
      </c>
      <c r="AA2146">
        <v>0.125</v>
      </c>
      <c r="AB2146">
        <v>0.79100000000000004</v>
      </c>
      <c r="AC2146">
        <v>-0.19350000000000001</v>
      </c>
      <c r="AD2146" t="s">
        <v>48</v>
      </c>
      <c r="AE2146" t="s">
        <v>48</v>
      </c>
      <c r="AF2146" t="s">
        <v>48</v>
      </c>
    </row>
    <row r="2147" spans="1:32" hidden="1" outlineLevel="1" x14ac:dyDescent="0.2">
      <c r="A2147" t="s">
        <v>19169</v>
      </c>
      <c r="B2147" t="s">
        <v>19170</v>
      </c>
      <c r="C2147" t="s">
        <v>19171</v>
      </c>
      <c r="J2147" t="s">
        <v>19172</v>
      </c>
      <c r="K2147" t="s">
        <v>1197</v>
      </c>
      <c r="L2147" t="s">
        <v>1233</v>
      </c>
      <c r="M2147">
        <v>1</v>
      </c>
      <c r="P2147" s="2" t="s">
        <v>19173</v>
      </c>
      <c r="Q2147" t="s">
        <v>47</v>
      </c>
      <c r="S2147">
        <v>0.16331999</v>
      </c>
      <c r="T2147">
        <v>2.6321410000000002E-3</v>
      </c>
      <c r="U2147">
        <v>2.0988565000000001E-2</v>
      </c>
      <c r="V2147">
        <v>5.4386850000000004E-3</v>
      </c>
      <c r="W2147">
        <v>7.4918490000000004E-2</v>
      </c>
      <c r="X2147">
        <v>7.9873605000000004E-3</v>
      </c>
      <c r="Y2147">
        <v>6.2500000000000064E-3</v>
      </c>
      <c r="Z2147">
        <v>7.2999999999999995E-2</v>
      </c>
      <c r="AA2147">
        <v>0.113</v>
      </c>
      <c r="AB2147">
        <v>0.81499999999999995</v>
      </c>
      <c r="AC2147">
        <v>-0.504</v>
      </c>
      <c r="AD2147" t="s">
        <v>48</v>
      </c>
      <c r="AE2147" t="s">
        <v>48</v>
      </c>
      <c r="AF2147" t="s">
        <v>48</v>
      </c>
    </row>
    <row r="2148" spans="1:32" hidden="1" outlineLevel="1" x14ac:dyDescent="0.2">
      <c r="A2148" t="s">
        <v>19174</v>
      </c>
      <c r="B2148" t="s">
        <v>19175</v>
      </c>
      <c r="C2148" t="s">
        <v>19176</v>
      </c>
      <c r="J2148" t="s">
        <v>19177</v>
      </c>
      <c r="K2148" t="s">
        <v>1197</v>
      </c>
      <c r="L2148" t="s">
        <v>1233</v>
      </c>
      <c r="M2148">
        <v>1</v>
      </c>
      <c r="P2148" s="2" t="s">
        <v>19178</v>
      </c>
      <c r="Q2148" t="s">
        <v>47</v>
      </c>
      <c r="S2148">
        <v>1.834645E-2</v>
      </c>
      <c r="T2148">
        <v>1.2779236E-3</v>
      </c>
      <c r="U2148">
        <v>1.4088398E-2</v>
      </c>
      <c r="V2148">
        <v>4.4027449999999996E-3</v>
      </c>
      <c r="W2148">
        <v>9.6788889999999995E-3</v>
      </c>
      <c r="X2148">
        <v>8.8676729999999995E-3</v>
      </c>
      <c r="Y2148">
        <v>0</v>
      </c>
      <c r="Z2148">
        <v>0.434</v>
      </c>
      <c r="AA2148">
        <v>0</v>
      </c>
      <c r="AB2148">
        <v>0.56599999999999995</v>
      </c>
      <c r="AC2148">
        <v>0.31819999999999998</v>
      </c>
      <c r="AD2148" t="s">
        <v>48</v>
      </c>
      <c r="AE2148" t="s">
        <v>48</v>
      </c>
      <c r="AF2148" t="s">
        <v>48</v>
      </c>
    </row>
    <row r="2149" spans="1:32" hidden="1" outlineLevel="1" x14ac:dyDescent="0.2">
      <c r="A2149" t="s">
        <v>19179</v>
      </c>
      <c r="B2149" t="s">
        <v>19175</v>
      </c>
      <c r="C2149" t="s">
        <v>19180</v>
      </c>
      <c r="J2149" t="s">
        <v>19181</v>
      </c>
      <c r="K2149" t="s">
        <v>1197</v>
      </c>
      <c r="L2149" t="s">
        <v>1233</v>
      </c>
      <c r="M2149">
        <v>1</v>
      </c>
      <c r="P2149" s="2" t="s">
        <v>19182</v>
      </c>
      <c r="Q2149" t="s">
        <v>47</v>
      </c>
      <c r="S2149">
        <v>0.72028046999999995</v>
      </c>
      <c r="T2149">
        <v>0.22513679</v>
      </c>
      <c r="U2149">
        <v>0.61633086000000004</v>
      </c>
      <c r="V2149">
        <v>8.3355546000000003E-2</v>
      </c>
      <c r="W2149">
        <v>0.61091309999999999</v>
      </c>
      <c r="X2149">
        <v>2.2853966999999999E-2</v>
      </c>
      <c r="Y2149">
        <v>-0.4</v>
      </c>
      <c r="Z2149">
        <v>0.08</v>
      </c>
      <c r="AA2149">
        <v>0.17399999999999999</v>
      </c>
      <c r="AB2149">
        <v>0.747</v>
      </c>
      <c r="AC2149">
        <v>-0.7601</v>
      </c>
      <c r="AD2149" t="s">
        <v>48</v>
      </c>
      <c r="AE2149" t="s">
        <v>48</v>
      </c>
      <c r="AF2149" t="s">
        <v>48</v>
      </c>
    </row>
    <row r="2150" spans="1:32" hidden="1" outlineLevel="1" x14ac:dyDescent="0.2">
      <c r="A2150" t="s">
        <v>19183</v>
      </c>
      <c r="B2150" t="s">
        <v>19184</v>
      </c>
      <c r="C2150" t="s">
        <v>19185</v>
      </c>
      <c r="J2150" t="s">
        <v>19186</v>
      </c>
      <c r="K2150" t="s">
        <v>1197</v>
      </c>
      <c r="L2150" t="s">
        <v>1233</v>
      </c>
      <c r="M2150">
        <v>1</v>
      </c>
      <c r="P2150" s="2" t="s">
        <v>19187</v>
      </c>
      <c r="Q2150" t="s">
        <v>47</v>
      </c>
      <c r="S2150">
        <v>0.11450345000000001</v>
      </c>
      <c r="T2150">
        <v>2.6893616000000001E-3</v>
      </c>
      <c r="U2150">
        <v>3.2643758000000002E-2</v>
      </c>
      <c r="V2150">
        <v>5.8086635999999997E-3</v>
      </c>
      <c r="W2150">
        <v>6.5472500000000003E-2</v>
      </c>
      <c r="X2150">
        <v>8.2462760000000003E-3</v>
      </c>
      <c r="Y2150">
        <v>7.6041666666666674E-2</v>
      </c>
      <c r="Z2150">
        <v>8.6999999999999994E-2</v>
      </c>
      <c r="AA2150">
        <v>9.4E-2</v>
      </c>
      <c r="AB2150">
        <v>0.81899999999999995</v>
      </c>
      <c r="AC2150">
        <v>-0.1008</v>
      </c>
      <c r="AD2150" t="s">
        <v>48</v>
      </c>
      <c r="AE2150" t="s">
        <v>48</v>
      </c>
      <c r="AF2150" t="s">
        <v>48</v>
      </c>
    </row>
    <row r="2151" spans="1:32" hidden="1" outlineLevel="1" x14ac:dyDescent="0.2">
      <c r="A2151" t="s">
        <v>19188</v>
      </c>
      <c r="B2151" t="s">
        <v>19189</v>
      </c>
      <c r="C2151" t="s">
        <v>19190</v>
      </c>
      <c r="J2151" t="s">
        <v>19191</v>
      </c>
      <c r="K2151" t="s">
        <v>1197</v>
      </c>
      <c r="L2151" t="s">
        <v>1233</v>
      </c>
      <c r="M2151">
        <v>1</v>
      </c>
      <c r="P2151" s="2" t="s">
        <v>19192</v>
      </c>
      <c r="Q2151" t="s">
        <v>47</v>
      </c>
      <c r="S2151">
        <v>5.3295042000000001E-2</v>
      </c>
      <c r="T2151">
        <v>1.0251998999999999E-3</v>
      </c>
      <c r="U2151">
        <v>1.1355659000000001E-2</v>
      </c>
      <c r="V2151">
        <v>2.0626306E-3</v>
      </c>
      <c r="W2151">
        <v>2.5155678000000001E-2</v>
      </c>
      <c r="X2151">
        <v>6.8740249999999998E-3</v>
      </c>
      <c r="Y2151">
        <v>0</v>
      </c>
      <c r="Z2151">
        <v>0</v>
      </c>
      <c r="AA2151">
        <v>0</v>
      </c>
      <c r="AB2151">
        <v>1</v>
      </c>
      <c r="AC2151">
        <v>0</v>
      </c>
      <c r="AD2151" t="s">
        <v>48</v>
      </c>
      <c r="AE2151" t="s">
        <v>48</v>
      </c>
      <c r="AF2151" t="s">
        <v>48</v>
      </c>
    </row>
    <row r="2152" spans="1:32" hidden="1" outlineLevel="1" x14ac:dyDescent="0.2">
      <c r="A2152" t="s">
        <v>19193</v>
      </c>
      <c r="B2152" t="s">
        <v>19194</v>
      </c>
      <c r="C2152" t="s">
        <v>19185</v>
      </c>
      <c r="J2152" t="s">
        <v>19195</v>
      </c>
      <c r="K2152" t="s">
        <v>1197</v>
      </c>
      <c r="L2152" t="s">
        <v>1233</v>
      </c>
      <c r="M2152">
        <v>1</v>
      </c>
      <c r="P2152" s="2" t="s">
        <v>19196</v>
      </c>
      <c r="Q2152" t="s">
        <v>47</v>
      </c>
      <c r="S2152">
        <v>0.104795754</v>
      </c>
      <c r="T2152">
        <v>2.3841857999999999E-3</v>
      </c>
      <c r="U2152">
        <v>2.7273865000000001E-2</v>
      </c>
      <c r="V2152">
        <v>5.3276913000000004E-3</v>
      </c>
      <c r="W2152">
        <v>4.6764325000000002E-2</v>
      </c>
      <c r="X2152">
        <v>8.0650359999999994E-3</v>
      </c>
      <c r="Y2152">
        <v>-6.2499999999999917E-3</v>
      </c>
      <c r="Z2152">
        <v>7.3999999999999996E-2</v>
      </c>
      <c r="AA2152">
        <v>0.104</v>
      </c>
      <c r="AB2152">
        <v>0.82299999999999995</v>
      </c>
      <c r="AC2152">
        <v>-0.54890000000000005</v>
      </c>
      <c r="AD2152" t="s">
        <v>48</v>
      </c>
      <c r="AE2152" t="s">
        <v>48</v>
      </c>
      <c r="AF2152" t="s">
        <v>48</v>
      </c>
    </row>
    <row r="2153" spans="1:32" hidden="1" outlineLevel="1" x14ac:dyDescent="0.2">
      <c r="A2153" t="s">
        <v>19197</v>
      </c>
      <c r="B2153" t="s">
        <v>19198</v>
      </c>
      <c r="C2153" t="s">
        <v>15599</v>
      </c>
      <c r="J2153" t="s">
        <v>19199</v>
      </c>
      <c r="K2153" t="s">
        <v>1197</v>
      </c>
      <c r="L2153" t="s">
        <v>1233</v>
      </c>
      <c r="M2153">
        <v>1</v>
      </c>
      <c r="P2153" s="2" t="s">
        <v>19200</v>
      </c>
      <c r="Q2153" t="s">
        <v>10060</v>
      </c>
      <c r="S2153">
        <v>0.15048122</v>
      </c>
      <c r="T2153">
        <v>3.8909912E-3</v>
      </c>
      <c r="U2153">
        <v>4.4167063999999999E-2</v>
      </c>
      <c r="V2153">
        <v>8.2135249999999993E-3</v>
      </c>
      <c r="W2153">
        <v>3.8566336E-2</v>
      </c>
      <c r="X2153">
        <v>9.1783709999999994E-3</v>
      </c>
      <c r="Y2153">
        <v>-0.1130952380952381</v>
      </c>
      <c r="Z2153">
        <v>4.8000000000000001E-2</v>
      </c>
      <c r="AA2153">
        <v>0.126</v>
      </c>
      <c r="AB2153">
        <v>0.82599999999999996</v>
      </c>
      <c r="AC2153">
        <v>-0.55740000000000001</v>
      </c>
      <c r="AD2153" t="s">
        <v>48</v>
      </c>
      <c r="AE2153" t="s">
        <v>48</v>
      </c>
      <c r="AF2153" t="s">
        <v>48</v>
      </c>
    </row>
    <row r="2154" spans="1:32" hidden="1" outlineLevel="1" x14ac:dyDescent="0.2">
      <c r="A2154" t="s">
        <v>19201</v>
      </c>
      <c r="B2154" t="s">
        <v>19202</v>
      </c>
      <c r="C2154" t="s">
        <v>19203</v>
      </c>
      <c r="J2154" t="s">
        <v>19204</v>
      </c>
      <c r="K2154" t="s">
        <v>1197</v>
      </c>
      <c r="L2154" t="s">
        <v>1233</v>
      </c>
      <c r="M2154">
        <v>1</v>
      </c>
      <c r="P2154" s="2" t="s">
        <v>19205</v>
      </c>
      <c r="Q2154" t="s">
        <v>10258</v>
      </c>
      <c r="S2154">
        <v>0.11223002999999999</v>
      </c>
      <c r="T2154">
        <v>2.9373170000000001E-3</v>
      </c>
      <c r="U2154">
        <v>2.7683776E-2</v>
      </c>
      <c r="V2154">
        <v>6.5486208000000001E-3</v>
      </c>
      <c r="W2154">
        <v>3.6104712999999997E-2</v>
      </c>
      <c r="X2154">
        <v>8.6346489999999994E-3</v>
      </c>
      <c r="Y2154">
        <v>-0.12</v>
      </c>
      <c r="Z2154">
        <v>0.114</v>
      </c>
      <c r="AA2154">
        <v>9.6000000000000002E-2</v>
      </c>
      <c r="AB2154">
        <v>0.79</v>
      </c>
      <c r="AC2154">
        <v>-5.16E-2</v>
      </c>
      <c r="AD2154" t="s">
        <v>48</v>
      </c>
      <c r="AE2154" t="s">
        <v>48</v>
      </c>
      <c r="AF2154" t="s">
        <v>48</v>
      </c>
    </row>
    <row r="2155" spans="1:32" hidden="1" outlineLevel="1" x14ac:dyDescent="0.2">
      <c r="A2155" t="s">
        <v>19206</v>
      </c>
      <c r="B2155" t="s">
        <v>19207</v>
      </c>
      <c r="C2155" t="s">
        <v>19208</v>
      </c>
      <c r="J2155" t="s">
        <v>19209</v>
      </c>
      <c r="K2155" t="s">
        <v>1197</v>
      </c>
      <c r="L2155" t="s">
        <v>1233</v>
      </c>
      <c r="M2155">
        <v>1</v>
      </c>
      <c r="P2155" s="2" t="s">
        <v>19210</v>
      </c>
      <c r="Q2155" t="s">
        <v>10060</v>
      </c>
      <c r="S2155">
        <v>4.0430736000000002E-2</v>
      </c>
      <c r="T2155">
        <v>1.2683868000000001E-3</v>
      </c>
      <c r="U2155">
        <v>1.8255825999999999E-2</v>
      </c>
      <c r="V2155">
        <v>3.7552824000000001E-3</v>
      </c>
      <c r="W2155">
        <v>1.6632931E-2</v>
      </c>
      <c r="X2155">
        <v>7.0423200000000004E-3</v>
      </c>
      <c r="Y2155">
        <v>0</v>
      </c>
      <c r="Z2155">
        <v>3.4000000000000002E-2</v>
      </c>
      <c r="AA2155">
        <v>0</v>
      </c>
      <c r="AB2155">
        <v>0.96599999999999997</v>
      </c>
      <c r="AC2155">
        <v>9.1499999999999998E-2</v>
      </c>
      <c r="AD2155" t="s">
        <v>48</v>
      </c>
      <c r="AE2155" t="s">
        <v>48</v>
      </c>
      <c r="AF2155" t="s">
        <v>48</v>
      </c>
    </row>
    <row r="2156" spans="1:32" hidden="1" outlineLevel="1" x14ac:dyDescent="0.2">
      <c r="A2156" t="s">
        <v>19211</v>
      </c>
      <c r="B2156" t="s">
        <v>19212</v>
      </c>
      <c r="C2156" t="s">
        <v>19213</v>
      </c>
      <c r="J2156" t="s">
        <v>19214</v>
      </c>
      <c r="K2156" t="s">
        <v>1197</v>
      </c>
      <c r="L2156" t="s">
        <v>1233</v>
      </c>
      <c r="M2156">
        <v>1</v>
      </c>
      <c r="P2156" s="2" t="s">
        <v>19215</v>
      </c>
      <c r="Q2156" t="s">
        <v>47</v>
      </c>
      <c r="S2156">
        <v>0.30993456000000003</v>
      </c>
      <c r="T2156">
        <v>1.8126737E-2</v>
      </c>
      <c r="U2156">
        <v>0.21456863000000001</v>
      </c>
      <c r="V2156">
        <v>3.6620867000000001E-2</v>
      </c>
      <c r="W2156">
        <v>0.16824563000000001</v>
      </c>
      <c r="X2156">
        <v>5.3330875999999999E-2</v>
      </c>
      <c r="Y2156">
        <v>-0.625</v>
      </c>
      <c r="Z2156">
        <v>8.5999999999999993E-2</v>
      </c>
      <c r="AA2156">
        <v>0.16400000000000001</v>
      </c>
      <c r="AB2156">
        <v>0.75</v>
      </c>
      <c r="AC2156">
        <v>-0.87050000000000005</v>
      </c>
      <c r="AD2156" t="s">
        <v>48</v>
      </c>
      <c r="AE2156" t="s">
        <v>48</v>
      </c>
      <c r="AF2156" t="s">
        <v>48</v>
      </c>
    </row>
    <row r="2157" spans="1:32" hidden="1" outlineLevel="1" x14ac:dyDescent="0.2">
      <c r="A2157" t="s">
        <v>19216</v>
      </c>
      <c r="B2157" t="s">
        <v>19217</v>
      </c>
      <c r="C2157" t="s">
        <v>19218</v>
      </c>
      <c r="J2157" t="s">
        <v>11136</v>
      </c>
      <c r="K2157" t="s">
        <v>1197</v>
      </c>
      <c r="L2157" t="s">
        <v>1233</v>
      </c>
      <c r="M2157">
        <v>1</v>
      </c>
      <c r="P2157" s="2" t="s">
        <v>19219</v>
      </c>
      <c r="Q2157" t="s">
        <v>47</v>
      </c>
      <c r="Y2157" t="s">
        <v>48</v>
      </c>
      <c r="Z2157" t="s">
        <v>48</v>
      </c>
      <c r="AA2157" t="s">
        <v>48</v>
      </c>
      <c r="AB2157" t="s">
        <v>48</v>
      </c>
      <c r="AC2157" t="s">
        <v>48</v>
      </c>
      <c r="AD2157" t="s">
        <v>48</v>
      </c>
      <c r="AE2157" t="s">
        <v>48</v>
      </c>
      <c r="AF2157" t="s">
        <v>48</v>
      </c>
    </row>
    <row r="2158" spans="1:32" hidden="1" outlineLevel="1" x14ac:dyDescent="0.2">
      <c r="A2158" t="s">
        <v>19220</v>
      </c>
      <c r="B2158" t="s">
        <v>19221</v>
      </c>
      <c r="C2158" t="s">
        <v>19222</v>
      </c>
      <c r="J2158" t="s">
        <v>19223</v>
      </c>
      <c r="K2158" t="s">
        <v>1197</v>
      </c>
      <c r="L2158" t="s">
        <v>1233</v>
      </c>
      <c r="M2158">
        <v>1</v>
      </c>
      <c r="P2158" s="2" t="s">
        <v>19224</v>
      </c>
      <c r="Q2158" t="s">
        <v>47</v>
      </c>
      <c r="S2158">
        <v>0.12260055</v>
      </c>
      <c r="T2158">
        <v>3.6430360000000001E-3</v>
      </c>
      <c r="U2158">
        <v>4.9678206000000003E-2</v>
      </c>
      <c r="V2158">
        <v>9.7674349999999997E-3</v>
      </c>
      <c r="W2158">
        <v>5.3205601999999998E-2</v>
      </c>
      <c r="X2158">
        <v>7.8190659999999995E-3</v>
      </c>
      <c r="Y2158">
        <v>0.27870370370370368</v>
      </c>
      <c r="Z2158">
        <v>0.09</v>
      </c>
      <c r="AA2158">
        <v>3.5000000000000003E-2</v>
      </c>
      <c r="AB2158">
        <v>0.875</v>
      </c>
      <c r="AC2158">
        <v>0.79890000000000005</v>
      </c>
      <c r="AD2158" t="s">
        <v>48</v>
      </c>
      <c r="AE2158" t="s">
        <v>48</v>
      </c>
      <c r="AF2158" t="s">
        <v>48</v>
      </c>
    </row>
    <row r="2159" spans="1:32" hidden="1" outlineLevel="1" x14ac:dyDescent="0.2">
      <c r="A2159" t="s">
        <v>19225</v>
      </c>
      <c r="B2159" t="s">
        <v>19226</v>
      </c>
      <c r="C2159" t="s">
        <v>19227</v>
      </c>
      <c r="J2159" t="s">
        <v>19228</v>
      </c>
      <c r="K2159" t="s">
        <v>1197</v>
      </c>
      <c r="L2159" t="s">
        <v>1233</v>
      </c>
      <c r="M2159">
        <v>1</v>
      </c>
      <c r="P2159" s="2" t="s">
        <v>19229</v>
      </c>
      <c r="Q2159" t="s">
        <v>47</v>
      </c>
      <c r="S2159">
        <v>2.3788974000000001E-2</v>
      </c>
      <c r="T2159">
        <v>1.0490416999999999E-3</v>
      </c>
      <c r="U2159">
        <v>1.5147334E-2</v>
      </c>
      <c r="V2159">
        <v>3.6072909999999999E-3</v>
      </c>
      <c r="W2159">
        <v>1.0932897E-2</v>
      </c>
      <c r="X2159">
        <v>7.094103E-3</v>
      </c>
      <c r="Y2159">
        <v>0</v>
      </c>
      <c r="Z2159">
        <v>0</v>
      </c>
      <c r="AA2159">
        <v>0</v>
      </c>
      <c r="AB2159">
        <v>1</v>
      </c>
      <c r="AC2159">
        <v>0</v>
      </c>
      <c r="AD2159" t="s">
        <v>48</v>
      </c>
      <c r="AE2159" t="s">
        <v>48</v>
      </c>
      <c r="AF2159" t="s">
        <v>48</v>
      </c>
    </row>
    <row r="2160" spans="1:32" hidden="1" outlineLevel="1" x14ac:dyDescent="0.2">
      <c r="A2160" t="s">
        <v>19230</v>
      </c>
      <c r="B2160" t="s">
        <v>19231</v>
      </c>
      <c r="C2160" t="s">
        <v>16632</v>
      </c>
      <c r="J2160" t="s">
        <v>19232</v>
      </c>
      <c r="K2160" t="s">
        <v>1197</v>
      </c>
      <c r="L2160" t="s">
        <v>1233</v>
      </c>
      <c r="M2160">
        <v>1</v>
      </c>
      <c r="P2160" s="2" t="s">
        <v>19233</v>
      </c>
      <c r="Q2160" t="s">
        <v>47</v>
      </c>
      <c r="S2160">
        <v>0.11357341999999999</v>
      </c>
      <c r="T2160">
        <v>3.3187866E-3</v>
      </c>
      <c r="U2160">
        <v>2.5770858000000001E-2</v>
      </c>
      <c r="V2160">
        <v>1.7565939999999999E-2</v>
      </c>
      <c r="W2160">
        <v>6.3549449999999993E-2</v>
      </c>
      <c r="X2160">
        <v>7.5860420000000003E-3</v>
      </c>
      <c r="Y2160">
        <v>0</v>
      </c>
      <c r="Z2160">
        <v>0.45400000000000001</v>
      </c>
      <c r="AA2160">
        <v>0</v>
      </c>
      <c r="AB2160">
        <v>0.54600000000000004</v>
      </c>
      <c r="AC2160">
        <v>0.35949999999999999</v>
      </c>
      <c r="AD2160" t="s">
        <v>48</v>
      </c>
      <c r="AE2160" t="s">
        <v>48</v>
      </c>
      <c r="AF2160" t="s">
        <v>48</v>
      </c>
    </row>
    <row r="2161" spans="1:32" hidden="1" outlineLevel="1" x14ac:dyDescent="0.2">
      <c r="A2161" t="s">
        <v>19234</v>
      </c>
      <c r="B2161" t="s">
        <v>19235</v>
      </c>
      <c r="C2161" t="s">
        <v>19236</v>
      </c>
      <c r="J2161" t="s">
        <v>19237</v>
      </c>
      <c r="K2161" t="s">
        <v>1197</v>
      </c>
      <c r="L2161" t="s">
        <v>1233</v>
      </c>
      <c r="M2161">
        <v>1</v>
      </c>
      <c r="P2161" s="2" t="s">
        <v>19238</v>
      </c>
      <c r="Q2161" t="s">
        <v>47</v>
      </c>
      <c r="Y2161" t="s">
        <v>48</v>
      </c>
      <c r="Z2161" t="s">
        <v>48</v>
      </c>
      <c r="AA2161" t="s">
        <v>48</v>
      </c>
      <c r="AB2161" t="s">
        <v>48</v>
      </c>
      <c r="AC2161" t="s">
        <v>48</v>
      </c>
      <c r="AD2161" t="s">
        <v>48</v>
      </c>
      <c r="AE2161" t="s">
        <v>48</v>
      </c>
      <c r="AF2161" t="s">
        <v>48</v>
      </c>
    </row>
    <row r="2162" spans="1:32" hidden="1" outlineLevel="1" x14ac:dyDescent="0.2">
      <c r="A2162" t="s">
        <v>19239</v>
      </c>
      <c r="B2162" t="s">
        <v>19240</v>
      </c>
      <c r="C2162" t="s">
        <v>513</v>
      </c>
      <c r="J2162" t="s">
        <v>19241</v>
      </c>
      <c r="K2162" t="s">
        <v>1197</v>
      </c>
      <c r="L2162" t="s">
        <v>1233</v>
      </c>
      <c r="M2162">
        <v>1</v>
      </c>
      <c r="P2162" s="2" t="s">
        <v>19242</v>
      </c>
      <c r="Q2162" t="s">
        <v>47</v>
      </c>
      <c r="S2162">
        <v>0.10175867</v>
      </c>
      <c r="T2162">
        <v>3.0899047999999999E-3</v>
      </c>
      <c r="U2162">
        <v>2.8503596999999999E-2</v>
      </c>
      <c r="V2162">
        <v>1.0211408E-2</v>
      </c>
      <c r="W2162">
        <v>2.7730936000000001E-2</v>
      </c>
      <c r="X2162">
        <v>9.1783709999999994E-3</v>
      </c>
      <c r="Y2162">
        <v>0.5</v>
      </c>
      <c r="Z2162">
        <v>0.49199999999999999</v>
      </c>
      <c r="AA2162">
        <v>0</v>
      </c>
      <c r="AB2162">
        <v>0.50800000000000001</v>
      </c>
      <c r="AC2162">
        <v>0.70030000000000003</v>
      </c>
      <c r="AD2162" t="s">
        <v>48</v>
      </c>
      <c r="AE2162" t="s">
        <v>48</v>
      </c>
      <c r="AF2162" t="s">
        <v>48</v>
      </c>
    </row>
    <row r="2163" spans="1:32" hidden="1" outlineLevel="1" x14ac:dyDescent="0.2">
      <c r="A2163" t="s">
        <v>19243</v>
      </c>
      <c r="B2163" t="s">
        <v>19244</v>
      </c>
      <c r="C2163" t="s">
        <v>19245</v>
      </c>
      <c r="J2163" t="s">
        <v>19246</v>
      </c>
      <c r="K2163" t="s">
        <v>1197</v>
      </c>
      <c r="L2163" t="s">
        <v>1233</v>
      </c>
      <c r="M2163">
        <v>1</v>
      </c>
      <c r="P2163" s="2" t="s">
        <v>19247</v>
      </c>
      <c r="Q2163" t="s">
        <v>47</v>
      </c>
      <c r="S2163">
        <v>0.30716251999999999</v>
      </c>
      <c r="T2163">
        <v>1.7610285E-2</v>
      </c>
      <c r="U2163">
        <v>0.11663672</v>
      </c>
      <c r="V2163">
        <v>9.7674349999999997E-3</v>
      </c>
      <c r="W2163">
        <v>4.8521040000000001E-2</v>
      </c>
      <c r="X2163">
        <v>0.37339640000000002</v>
      </c>
      <c r="Y2163">
        <v>0.43333333333333329</v>
      </c>
      <c r="Z2163">
        <v>0.17100000000000001</v>
      </c>
      <c r="AA2163">
        <v>0.124</v>
      </c>
      <c r="AB2163">
        <v>0.70599999999999996</v>
      </c>
      <c r="AC2163">
        <v>0.20230000000000001</v>
      </c>
      <c r="AD2163" t="s">
        <v>48</v>
      </c>
      <c r="AE2163" t="s">
        <v>48</v>
      </c>
      <c r="AF2163" t="s">
        <v>48</v>
      </c>
    </row>
    <row r="2164" spans="1:32" hidden="1" outlineLevel="1" x14ac:dyDescent="0.2">
      <c r="A2164" t="s">
        <v>19248</v>
      </c>
      <c r="B2164" t="s">
        <v>19249</v>
      </c>
      <c r="C2164" t="s">
        <v>19250</v>
      </c>
      <c r="J2164" t="s">
        <v>19251</v>
      </c>
      <c r="K2164" t="s">
        <v>1197</v>
      </c>
      <c r="L2164" t="s">
        <v>1233</v>
      </c>
      <c r="M2164">
        <v>1</v>
      </c>
      <c r="P2164" s="2" t="s">
        <v>19252</v>
      </c>
      <c r="Q2164" t="s">
        <v>47</v>
      </c>
      <c r="S2164">
        <v>3.6634352000000002E-2</v>
      </c>
      <c r="T2164">
        <v>1.4019012E-3</v>
      </c>
      <c r="U2164">
        <v>1.8665737000000002E-2</v>
      </c>
      <c r="V2164">
        <v>4.2362550000000004E-3</v>
      </c>
      <c r="W2164">
        <v>1.5264923999999999E-2</v>
      </c>
      <c r="X2164">
        <v>7.1070487999999998E-3</v>
      </c>
      <c r="Y2164">
        <v>3.0257936507936491E-2</v>
      </c>
      <c r="Z2164">
        <v>0.13400000000000001</v>
      </c>
      <c r="AA2164">
        <v>5.8000000000000003E-2</v>
      </c>
      <c r="AB2164">
        <v>0.80800000000000005</v>
      </c>
      <c r="AC2164">
        <v>0.63700000000000001</v>
      </c>
      <c r="AD2164" t="s">
        <v>48</v>
      </c>
      <c r="AE2164" t="s">
        <v>48</v>
      </c>
      <c r="AF2164" t="s">
        <v>48</v>
      </c>
    </row>
    <row r="2165" spans="1:32" hidden="1" outlineLevel="1" x14ac:dyDescent="0.2">
      <c r="A2165" t="s">
        <v>19253</v>
      </c>
      <c r="B2165" t="s">
        <v>19254</v>
      </c>
      <c r="C2165" t="s">
        <v>19255</v>
      </c>
      <c r="J2165" t="s">
        <v>19256</v>
      </c>
      <c r="K2165" t="s">
        <v>1197</v>
      </c>
      <c r="L2165" t="s">
        <v>1233</v>
      </c>
      <c r="M2165">
        <v>1</v>
      </c>
      <c r="P2165" s="2" t="s">
        <v>19257</v>
      </c>
      <c r="Q2165" t="s">
        <v>10132</v>
      </c>
      <c r="S2165">
        <v>0.14082454</v>
      </c>
      <c r="T2165">
        <v>2.3746489999999999E-3</v>
      </c>
      <c r="U2165">
        <v>2.3174754999999998E-2</v>
      </c>
      <c r="V2165">
        <v>8.9164829999999994E-3</v>
      </c>
      <c r="W2165">
        <v>5.0277750000000003E-2</v>
      </c>
      <c r="X2165">
        <v>7.3141810000000003E-3</v>
      </c>
      <c r="Y2165">
        <v>0</v>
      </c>
      <c r="Z2165">
        <v>0</v>
      </c>
      <c r="AA2165">
        <v>0.16700000000000001</v>
      </c>
      <c r="AB2165">
        <v>0.83299999999999996</v>
      </c>
      <c r="AC2165">
        <v>-0.38179999999999997</v>
      </c>
      <c r="AD2165" t="s">
        <v>48</v>
      </c>
      <c r="AE2165" t="s">
        <v>48</v>
      </c>
      <c r="AF2165" t="s">
        <v>48</v>
      </c>
    </row>
    <row r="2166" spans="1:32" hidden="1" outlineLevel="1" x14ac:dyDescent="0.2">
      <c r="A2166" t="s">
        <v>19258</v>
      </c>
      <c r="B2166" t="s">
        <v>19259</v>
      </c>
      <c r="C2166" t="s">
        <v>19260</v>
      </c>
      <c r="J2166" t="s">
        <v>19261</v>
      </c>
      <c r="K2166" t="s">
        <v>1197</v>
      </c>
      <c r="L2166" t="s">
        <v>1233</v>
      </c>
      <c r="M2166">
        <v>1</v>
      </c>
      <c r="P2166" s="2" t="s">
        <v>19262</v>
      </c>
      <c r="Q2166" t="s">
        <v>47</v>
      </c>
      <c r="Y2166" t="s">
        <v>48</v>
      </c>
      <c r="Z2166" t="s">
        <v>48</v>
      </c>
      <c r="AA2166" t="s">
        <v>48</v>
      </c>
      <c r="AB2166" t="s">
        <v>48</v>
      </c>
      <c r="AC2166" t="s">
        <v>48</v>
      </c>
      <c r="AD2166" t="s">
        <v>48</v>
      </c>
      <c r="AE2166" t="s">
        <v>48</v>
      </c>
      <c r="AF2166" t="s">
        <v>48</v>
      </c>
    </row>
    <row r="2167" spans="1:32" hidden="1" outlineLevel="1" x14ac:dyDescent="0.2">
      <c r="A2167" t="s">
        <v>19263</v>
      </c>
      <c r="B2167" t="s">
        <v>19259</v>
      </c>
      <c r="C2167" t="s">
        <v>19264</v>
      </c>
      <c r="J2167" t="s">
        <v>19265</v>
      </c>
      <c r="K2167" t="s">
        <v>1197</v>
      </c>
      <c r="L2167" t="s">
        <v>1233</v>
      </c>
      <c r="M2167">
        <v>1</v>
      </c>
      <c r="P2167" s="2" t="s">
        <v>19266</v>
      </c>
      <c r="Q2167" t="s">
        <v>47</v>
      </c>
      <c r="S2167">
        <v>0.37751234</v>
      </c>
      <c r="T2167">
        <v>1.9611535999999999E-2</v>
      </c>
      <c r="U2167">
        <v>0.33453682000000001</v>
      </c>
      <c r="V2167">
        <v>1.4249804E-2</v>
      </c>
      <c r="W2167">
        <v>0.26957804000000002</v>
      </c>
      <c r="X2167">
        <v>1.4393489000000001E-2</v>
      </c>
      <c r="Y2167">
        <v>0.25</v>
      </c>
      <c r="Z2167">
        <v>0.122</v>
      </c>
      <c r="AA2167">
        <v>0.18</v>
      </c>
      <c r="AB2167">
        <v>0.69799999999999995</v>
      </c>
      <c r="AC2167">
        <v>-0.64400000000000002</v>
      </c>
      <c r="AD2167" t="s">
        <v>48</v>
      </c>
      <c r="AE2167" t="s">
        <v>48</v>
      </c>
      <c r="AF2167" t="s">
        <v>48</v>
      </c>
    </row>
    <row r="2168" spans="1:32" hidden="1" outlineLevel="1" x14ac:dyDescent="0.2">
      <c r="A2168" t="s">
        <v>19267</v>
      </c>
      <c r="B2168" t="s">
        <v>19268</v>
      </c>
      <c r="C2168" t="s">
        <v>19269</v>
      </c>
      <c r="J2168" t="s">
        <v>19270</v>
      </c>
      <c r="K2168" t="s">
        <v>1197</v>
      </c>
      <c r="L2168" t="s">
        <v>1233</v>
      </c>
      <c r="M2168">
        <v>1</v>
      </c>
      <c r="P2168" s="2" t="s">
        <v>19271</v>
      </c>
      <c r="Q2168" t="s">
        <v>47</v>
      </c>
      <c r="S2168">
        <v>0.11078331</v>
      </c>
      <c r="T2168">
        <v>4.1198729999999996E-3</v>
      </c>
      <c r="U2168">
        <v>6.1953029999999999E-2</v>
      </c>
      <c r="V2168">
        <v>1.03594E-2</v>
      </c>
      <c r="W2168">
        <v>2.7841116999999999E-2</v>
      </c>
      <c r="X2168">
        <v>8.6605399999999996E-3</v>
      </c>
      <c r="Y2168">
        <v>0.55000000000000004</v>
      </c>
      <c r="Z2168">
        <v>0.44800000000000001</v>
      </c>
      <c r="AA2168">
        <v>9.1999999999999998E-2</v>
      </c>
      <c r="AB2168">
        <v>0.46</v>
      </c>
      <c r="AC2168">
        <v>0.68579999999999997</v>
      </c>
      <c r="AD2168" t="s">
        <v>48</v>
      </c>
      <c r="AE2168" t="s">
        <v>48</v>
      </c>
      <c r="AF2168" t="s">
        <v>48</v>
      </c>
    </row>
    <row r="2169" spans="1:32" hidden="1" outlineLevel="1" x14ac:dyDescent="0.2">
      <c r="A2169" t="s">
        <v>19272</v>
      </c>
      <c r="B2169" t="s">
        <v>19273</v>
      </c>
      <c r="C2169" t="s">
        <v>19274</v>
      </c>
      <c r="J2169" t="s">
        <v>19275</v>
      </c>
      <c r="K2169" t="s">
        <v>1197</v>
      </c>
      <c r="L2169" t="s">
        <v>1233</v>
      </c>
      <c r="M2169">
        <v>1</v>
      </c>
      <c r="P2169" s="2" t="s">
        <v>19276</v>
      </c>
      <c r="Q2169" t="s">
        <v>47</v>
      </c>
      <c r="S2169">
        <v>0.26104406000000002</v>
      </c>
      <c r="T2169">
        <v>6.4468384E-3</v>
      </c>
      <c r="U2169">
        <v>0.2366394</v>
      </c>
      <c r="V2169">
        <v>6.4746250000000003E-3</v>
      </c>
      <c r="W2169">
        <v>7.7136256E-2</v>
      </c>
      <c r="X2169">
        <v>7.2882893000000004E-3</v>
      </c>
      <c r="Y2169">
        <v>0</v>
      </c>
      <c r="Z2169">
        <v>0.16200000000000001</v>
      </c>
      <c r="AA2169">
        <v>0</v>
      </c>
      <c r="AB2169">
        <v>0.83799999999999997</v>
      </c>
      <c r="AC2169">
        <v>0.40189999999999998</v>
      </c>
      <c r="AD2169" t="s">
        <v>48</v>
      </c>
      <c r="AE2169" t="s">
        <v>48</v>
      </c>
      <c r="AF2169" t="s">
        <v>48</v>
      </c>
    </row>
    <row r="2170" spans="1:32" hidden="1" outlineLevel="1" x14ac:dyDescent="0.2">
      <c r="A2170" t="s">
        <v>19277</v>
      </c>
      <c r="B2170" t="s">
        <v>19278</v>
      </c>
      <c r="C2170" t="s">
        <v>19279</v>
      </c>
      <c r="J2170" t="s">
        <v>19280</v>
      </c>
      <c r="K2170" t="s">
        <v>1197</v>
      </c>
      <c r="L2170" t="s">
        <v>1233</v>
      </c>
      <c r="M2170">
        <v>1</v>
      </c>
      <c r="P2170" s="2" t="s">
        <v>19281</v>
      </c>
      <c r="Q2170" t="s">
        <v>47</v>
      </c>
      <c r="S2170">
        <v>0.1893425</v>
      </c>
      <c r="T2170">
        <v>5.7220459999999997E-3</v>
      </c>
      <c r="U2170">
        <v>5.0429728E-2</v>
      </c>
      <c r="V2170">
        <v>7.3995716E-3</v>
      </c>
      <c r="W2170">
        <v>6.7220719999999998E-2</v>
      </c>
      <c r="X2170">
        <v>9.4631779999999992E-3</v>
      </c>
      <c r="Y2170">
        <v>-0.2054924242424242</v>
      </c>
      <c r="Z2170">
        <v>0.161</v>
      </c>
      <c r="AA2170">
        <v>4.4999999999999998E-2</v>
      </c>
      <c r="AB2170">
        <v>0.79400000000000004</v>
      </c>
      <c r="AC2170">
        <v>0.83599999999999997</v>
      </c>
      <c r="AD2170" t="s">
        <v>48</v>
      </c>
      <c r="AE2170" t="s">
        <v>48</v>
      </c>
      <c r="AF2170" t="s">
        <v>48</v>
      </c>
    </row>
    <row r="2171" spans="1:32" hidden="1" outlineLevel="1" x14ac:dyDescent="0.2">
      <c r="A2171" t="s">
        <v>19282</v>
      </c>
      <c r="B2171" t="s">
        <v>19283</v>
      </c>
      <c r="C2171" t="s">
        <v>19284</v>
      </c>
      <c r="J2171" t="s">
        <v>19285</v>
      </c>
      <c r="K2171" t="s">
        <v>1197</v>
      </c>
      <c r="L2171" t="s">
        <v>1233</v>
      </c>
      <c r="M2171">
        <v>1</v>
      </c>
      <c r="P2171" s="2" t="s">
        <v>19286</v>
      </c>
      <c r="Q2171" t="s">
        <v>10060</v>
      </c>
      <c r="S2171">
        <v>0.11223002999999999</v>
      </c>
      <c r="T2171">
        <v>1.9359589000000001E-3</v>
      </c>
      <c r="U2171">
        <v>2.6863952999999999E-2</v>
      </c>
      <c r="V2171">
        <v>8.9534809999999992E-3</v>
      </c>
      <c r="W2171">
        <v>4.6764325000000002E-2</v>
      </c>
      <c r="X2171">
        <v>8.2851139999999997E-3</v>
      </c>
      <c r="Y2171">
        <v>0.16111111111111109</v>
      </c>
      <c r="Z2171">
        <v>0.127</v>
      </c>
      <c r="AA2171">
        <v>3.6999999999999998E-2</v>
      </c>
      <c r="AB2171">
        <v>0.83599999999999997</v>
      </c>
      <c r="AC2171">
        <v>0.745</v>
      </c>
      <c r="AD2171" t="s">
        <v>48</v>
      </c>
      <c r="AE2171" t="s">
        <v>48</v>
      </c>
      <c r="AF2171" t="s">
        <v>48</v>
      </c>
    </row>
    <row r="2172" spans="1:32" hidden="1" outlineLevel="1" x14ac:dyDescent="0.2">
      <c r="A2172" t="s">
        <v>19287</v>
      </c>
      <c r="B2172" t="s">
        <v>19288</v>
      </c>
      <c r="C2172" t="s">
        <v>19289</v>
      </c>
      <c r="J2172" t="s">
        <v>19290</v>
      </c>
      <c r="K2172" t="s">
        <v>1197</v>
      </c>
      <c r="L2172" t="s">
        <v>1233</v>
      </c>
      <c r="M2172">
        <v>1</v>
      </c>
      <c r="P2172" s="2" t="s">
        <v>19291</v>
      </c>
      <c r="Q2172" t="s">
        <v>47</v>
      </c>
      <c r="S2172">
        <v>0.82522070000000003</v>
      </c>
      <c r="T2172">
        <v>0.45185554</v>
      </c>
      <c r="U2172">
        <v>0.71218073000000004</v>
      </c>
      <c r="V2172">
        <v>0.27510223</v>
      </c>
      <c r="W2172">
        <v>0.72868865999999999</v>
      </c>
      <c r="X2172">
        <v>4.4925548000000003E-2</v>
      </c>
      <c r="Y2172">
        <v>0.1333333333333333</v>
      </c>
      <c r="Z2172">
        <v>0.17499999999999999</v>
      </c>
      <c r="AA2172">
        <v>6.4000000000000001E-2</v>
      </c>
      <c r="AB2172">
        <v>0.76100000000000001</v>
      </c>
      <c r="AC2172">
        <v>0.64859999999999995</v>
      </c>
      <c r="AD2172" t="s">
        <v>48</v>
      </c>
      <c r="AE2172" t="s">
        <v>48</v>
      </c>
      <c r="AF2172" t="s">
        <v>48</v>
      </c>
    </row>
    <row r="2173" spans="1:32" hidden="1" outlineLevel="1" x14ac:dyDescent="0.2">
      <c r="A2173" t="s">
        <v>19292</v>
      </c>
      <c r="B2173" t="s">
        <v>19293</v>
      </c>
      <c r="C2173" t="s">
        <v>19294</v>
      </c>
      <c r="J2173" t="s">
        <v>19295</v>
      </c>
      <c r="K2173" t="s">
        <v>1197</v>
      </c>
      <c r="L2173" t="s">
        <v>1233</v>
      </c>
      <c r="M2173">
        <v>1</v>
      </c>
      <c r="P2173" s="2" t="s">
        <v>19296</v>
      </c>
      <c r="Q2173" t="s">
        <v>47</v>
      </c>
      <c r="S2173">
        <v>0.62893690000000002</v>
      </c>
      <c r="T2173">
        <v>0.10176004499999999</v>
      </c>
      <c r="U2173">
        <v>0.70928369999999996</v>
      </c>
      <c r="V2173">
        <v>2.3997233999999999E-2</v>
      </c>
      <c r="W2173">
        <v>0.34203702000000002</v>
      </c>
      <c r="X2173">
        <v>1.4566150999999999E-2</v>
      </c>
      <c r="Y2173">
        <v>0.1333333333333333</v>
      </c>
      <c r="Z2173">
        <v>0.31</v>
      </c>
      <c r="AA2173">
        <v>0.121</v>
      </c>
      <c r="AB2173">
        <v>0.56899999999999995</v>
      </c>
      <c r="AC2173">
        <v>0.68659999999999999</v>
      </c>
      <c r="AD2173" t="s">
        <v>48</v>
      </c>
      <c r="AE2173" t="s">
        <v>48</v>
      </c>
      <c r="AF2173" t="s">
        <v>48</v>
      </c>
    </row>
    <row r="2174" spans="1:32" hidden="1" outlineLevel="1" x14ac:dyDescent="0.2">
      <c r="A2174" t="s">
        <v>19297</v>
      </c>
      <c r="B2174" t="s">
        <v>19298</v>
      </c>
      <c r="C2174" t="s">
        <v>19299</v>
      </c>
      <c r="J2174" t="s">
        <v>19300</v>
      </c>
      <c r="K2174" t="s">
        <v>1197</v>
      </c>
      <c r="L2174" t="s">
        <v>1233</v>
      </c>
      <c r="M2174">
        <v>1</v>
      </c>
      <c r="P2174" s="2" t="s">
        <v>19301</v>
      </c>
      <c r="Q2174" t="s">
        <v>47</v>
      </c>
      <c r="S2174">
        <v>0.53579443999999998</v>
      </c>
      <c r="T2174">
        <v>2.3692907999999999E-2</v>
      </c>
      <c r="U2174">
        <v>0.41315479999999999</v>
      </c>
      <c r="V2174">
        <v>3.8683333E-2</v>
      </c>
      <c r="W2174">
        <v>0.53320449999999997</v>
      </c>
      <c r="X2174">
        <v>1.3372798E-2</v>
      </c>
      <c r="Y2174">
        <v>1</v>
      </c>
      <c r="Z2174">
        <v>0.129</v>
      </c>
      <c r="AA2174">
        <v>0.14499999999999999</v>
      </c>
      <c r="AB2174">
        <v>0.72599999999999998</v>
      </c>
      <c r="AC2174">
        <v>0.27139999999999997</v>
      </c>
      <c r="AD2174" t="s">
        <v>48</v>
      </c>
      <c r="AE2174" t="s">
        <v>48</v>
      </c>
      <c r="AF2174" t="s">
        <v>48</v>
      </c>
    </row>
    <row r="2175" spans="1:32" hidden="1" outlineLevel="1" x14ac:dyDescent="0.2">
      <c r="A2175" t="s">
        <v>19302</v>
      </c>
      <c r="B2175" t="s">
        <v>19303</v>
      </c>
      <c r="C2175" t="s">
        <v>19304</v>
      </c>
      <c r="J2175" t="s">
        <v>19305</v>
      </c>
      <c r="K2175" t="s">
        <v>1197</v>
      </c>
      <c r="L2175" t="s">
        <v>1233</v>
      </c>
      <c r="M2175">
        <v>1</v>
      </c>
      <c r="P2175" s="2" t="s">
        <v>19306</v>
      </c>
      <c r="Q2175" t="s">
        <v>10132</v>
      </c>
      <c r="S2175">
        <v>0.11192002</v>
      </c>
      <c r="T2175">
        <v>3.2424926999999998E-3</v>
      </c>
      <c r="U2175">
        <v>6.0951006000000002E-2</v>
      </c>
      <c r="V2175">
        <v>6.5116230000000002E-3</v>
      </c>
      <c r="W2175">
        <v>3.2468732E-2</v>
      </c>
      <c r="X2175">
        <v>8.4534080000000008E-3</v>
      </c>
      <c r="Y2175">
        <v>-7.3333333333333334E-2</v>
      </c>
      <c r="Z2175">
        <v>0.11</v>
      </c>
      <c r="AA2175">
        <v>9.5000000000000001E-2</v>
      </c>
      <c r="AB2175">
        <v>0.79500000000000004</v>
      </c>
      <c r="AC2175">
        <v>0.13639999999999999</v>
      </c>
      <c r="AD2175" t="s">
        <v>48</v>
      </c>
      <c r="AE2175" t="s">
        <v>48</v>
      </c>
      <c r="AF2175" t="s">
        <v>48</v>
      </c>
    </row>
    <row r="2176" spans="1:32" hidden="1" outlineLevel="1" x14ac:dyDescent="0.2">
      <c r="A2176" t="s">
        <v>19307</v>
      </c>
      <c r="B2176" t="s">
        <v>19308</v>
      </c>
      <c r="C2176" t="s">
        <v>19309</v>
      </c>
      <c r="J2176" t="s">
        <v>19310</v>
      </c>
      <c r="K2176" t="s">
        <v>1197</v>
      </c>
      <c r="L2176" t="s">
        <v>1233</v>
      </c>
      <c r="M2176">
        <v>1</v>
      </c>
      <c r="P2176" s="2" t="s">
        <v>19311</v>
      </c>
      <c r="Q2176" t="s">
        <v>47</v>
      </c>
      <c r="S2176">
        <v>0.65446959999999998</v>
      </c>
      <c r="T2176">
        <v>0.104393706</v>
      </c>
      <c r="U2176">
        <v>0.64657204999999995</v>
      </c>
      <c r="V2176">
        <v>4.5901958E-2</v>
      </c>
      <c r="W2176">
        <v>0.60994150000000003</v>
      </c>
      <c r="X2176">
        <v>9.7220929999999994E-3</v>
      </c>
      <c r="Y2176">
        <v>0.41875000000000001</v>
      </c>
      <c r="Z2176">
        <v>0.14199999999999999</v>
      </c>
      <c r="AA2176">
        <v>8.6999999999999994E-2</v>
      </c>
      <c r="AB2176">
        <v>0.77100000000000002</v>
      </c>
      <c r="AC2176">
        <v>0.49390000000000001</v>
      </c>
      <c r="AD2176" t="s">
        <v>48</v>
      </c>
      <c r="AE2176" t="s">
        <v>48</v>
      </c>
      <c r="AF2176" t="s">
        <v>48</v>
      </c>
    </row>
    <row r="2177" spans="1:32" hidden="1" outlineLevel="1" x14ac:dyDescent="0.2">
      <c r="A2177" t="s">
        <v>19312</v>
      </c>
      <c r="B2177" t="s">
        <v>19313</v>
      </c>
      <c r="C2177" t="s">
        <v>19314</v>
      </c>
      <c r="J2177" t="s">
        <v>19315</v>
      </c>
      <c r="K2177" t="s">
        <v>1197</v>
      </c>
      <c r="L2177" t="s">
        <v>1233</v>
      </c>
      <c r="M2177">
        <v>1</v>
      </c>
      <c r="P2177" s="2" t="s">
        <v>19316</v>
      </c>
      <c r="Q2177" t="s">
        <v>10471</v>
      </c>
      <c r="S2177">
        <v>0.45549931999999999</v>
      </c>
      <c r="T2177">
        <v>1.7093835000000002E-2</v>
      </c>
      <c r="U2177">
        <v>0.33258784000000002</v>
      </c>
      <c r="V2177">
        <v>1.1099357000000001E-2</v>
      </c>
      <c r="W2177">
        <v>0.50154860000000001</v>
      </c>
      <c r="X2177">
        <v>1.0032792E-2</v>
      </c>
      <c r="Y2177">
        <v>9.5238095238095233E-2</v>
      </c>
      <c r="Z2177">
        <v>2.1000000000000001E-2</v>
      </c>
      <c r="AA2177">
        <v>5.3999999999999999E-2</v>
      </c>
      <c r="AB2177">
        <v>0.92500000000000004</v>
      </c>
      <c r="AC2177">
        <v>-0.31819999999999998</v>
      </c>
      <c r="AD2177" t="s">
        <v>48</v>
      </c>
      <c r="AE2177" t="s">
        <v>48</v>
      </c>
      <c r="AF2177" t="s">
        <v>48</v>
      </c>
    </row>
    <row r="2178" spans="1:32" hidden="1" outlineLevel="1" x14ac:dyDescent="0.2">
      <c r="A2178" t="s">
        <v>19317</v>
      </c>
      <c r="B2178" t="s">
        <v>16914</v>
      </c>
      <c r="C2178" t="s">
        <v>19318</v>
      </c>
      <c r="J2178" t="s">
        <v>19319</v>
      </c>
      <c r="K2178" t="s">
        <v>1197</v>
      </c>
      <c r="L2178" t="s">
        <v>1233</v>
      </c>
      <c r="M2178">
        <v>1</v>
      </c>
      <c r="P2178" s="2" t="s">
        <v>19320</v>
      </c>
      <c r="Q2178" t="s">
        <v>47</v>
      </c>
      <c r="S2178">
        <v>0.71760553000000005</v>
      </c>
      <c r="T2178">
        <v>0.16960317</v>
      </c>
      <c r="U2178">
        <v>0.57220720000000003</v>
      </c>
      <c r="V2178">
        <v>3.6878675E-2</v>
      </c>
      <c r="W2178">
        <v>0.69911429999999997</v>
      </c>
      <c r="X2178">
        <v>1.2492486000000001E-2</v>
      </c>
      <c r="Y2178">
        <v>-3.7500000000000012E-2</v>
      </c>
      <c r="Z2178">
        <v>0.2</v>
      </c>
      <c r="AA2178">
        <v>0.11600000000000001</v>
      </c>
      <c r="AB2178">
        <v>0.68400000000000005</v>
      </c>
      <c r="AC2178">
        <v>0.55740000000000001</v>
      </c>
      <c r="AD2178" t="s">
        <v>48</v>
      </c>
      <c r="AE2178" t="s">
        <v>48</v>
      </c>
      <c r="AF2178" t="s">
        <v>48</v>
      </c>
    </row>
    <row r="2179" spans="1:32" hidden="1" outlineLevel="1" x14ac:dyDescent="0.2">
      <c r="A2179" t="s">
        <v>19321</v>
      </c>
      <c r="B2179" t="s">
        <v>19322</v>
      </c>
      <c r="C2179" t="s">
        <v>19323</v>
      </c>
      <c r="J2179" t="s">
        <v>19324</v>
      </c>
      <c r="K2179" t="s">
        <v>1197</v>
      </c>
      <c r="L2179" t="s">
        <v>1233</v>
      </c>
      <c r="M2179">
        <v>1</v>
      </c>
      <c r="P2179" s="2" t="s">
        <v>19325</v>
      </c>
      <c r="Q2179" t="s">
        <v>47</v>
      </c>
      <c r="S2179">
        <v>2.3671126000000001E-2</v>
      </c>
      <c r="T2179">
        <v>6.4849853999999997E-4</v>
      </c>
      <c r="U2179">
        <v>1.0877429500000001E-2</v>
      </c>
      <c r="V2179">
        <v>2.8673338E-3</v>
      </c>
      <c r="W2179">
        <v>1.3212911000000001E-2</v>
      </c>
      <c r="X2179">
        <v>6.3820860000000004E-3</v>
      </c>
      <c r="Y2179">
        <v>-4.6875E-2</v>
      </c>
      <c r="Z2179">
        <v>7.0000000000000007E-2</v>
      </c>
      <c r="AA2179">
        <v>6.4000000000000001E-2</v>
      </c>
      <c r="AB2179">
        <v>0.86599999999999999</v>
      </c>
      <c r="AC2179">
        <v>0.1169</v>
      </c>
      <c r="AD2179" t="s">
        <v>48</v>
      </c>
      <c r="AE2179" t="s">
        <v>48</v>
      </c>
      <c r="AF2179" t="s">
        <v>48</v>
      </c>
    </row>
    <row r="2180" spans="1:32" hidden="1" outlineLevel="1" x14ac:dyDescent="0.2">
      <c r="A2180" t="s">
        <v>19326</v>
      </c>
      <c r="B2180" t="s">
        <v>19327</v>
      </c>
      <c r="C2180" t="s">
        <v>19328</v>
      </c>
      <c r="J2180" t="s">
        <v>19329</v>
      </c>
      <c r="K2180" t="s">
        <v>1197</v>
      </c>
      <c r="L2180" t="s">
        <v>1233</v>
      </c>
      <c r="M2180">
        <v>1</v>
      </c>
      <c r="P2180" s="2" t="s">
        <v>19330</v>
      </c>
      <c r="Q2180" t="s">
        <v>47</v>
      </c>
      <c r="S2180">
        <v>0.40614097999999998</v>
      </c>
      <c r="T2180">
        <v>9.0026859999999993E-3</v>
      </c>
      <c r="U2180">
        <v>8.2904439999999996E-2</v>
      </c>
      <c r="V2180">
        <v>1.2340514E-2</v>
      </c>
      <c r="W2180">
        <v>0.43396309999999999</v>
      </c>
      <c r="X2180">
        <v>7.7931739999999999E-3</v>
      </c>
      <c r="Y2180">
        <v>-0.3</v>
      </c>
      <c r="Z2180">
        <v>0</v>
      </c>
      <c r="AA2180">
        <v>0.37</v>
      </c>
      <c r="AB2180">
        <v>0.63</v>
      </c>
      <c r="AC2180">
        <v>-0.70730000000000004</v>
      </c>
      <c r="AD2180" t="s">
        <v>48</v>
      </c>
      <c r="AE2180" t="s">
        <v>48</v>
      </c>
      <c r="AF2180" t="s">
        <v>48</v>
      </c>
    </row>
    <row r="2181" spans="1:32" hidden="1" outlineLevel="1" x14ac:dyDescent="0.2">
      <c r="A2181" t="s">
        <v>19331</v>
      </c>
      <c r="B2181" t="s">
        <v>19332</v>
      </c>
      <c r="C2181" t="s">
        <v>19333</v>
      </c>
      <c r="J2181" t="s">
        <v>10596</v>
      </c>
      <c r="K2181" t="s">
        <v>1197</v>
      </c>
      <c r="L2181" t="s">
        <v>1233</v>
      </c>
      <c r="M2181">
        <v>1</v>
      </c>
      <c r="P2181" s="2" t="s">
        <v>19334</v>
      </c>
      <c r="Q2181" t="s">
        <v>47</v>
      </c>
      <c r="Y2181" t="s">
        <v>48</v>
      </c>
      <c r="Z2181" t="s">
        <v>48</v>
      </c>
      <c r="AA2181" t="s">
        <v>48</v>
      </c>
      <c r="AB2181" t="s">
        <v>48</v>
      </c>
      <c r="AC2181" t="s">
        <v>48</v>
      </c>
      <c r="AD2181" t="s">
        <v>48</v>
      </c>
      <c r="AE2181" t="s">
        <v>48</v>
      </c>
      <c r="AF2181" t="s">
        <v>48</v>
      </c>
    </row>
    <row r="2182" spans="1:32" hidden="1" outlineLevel="1" x14ac:dyDescent="0.2">
      <c r="A2182" t="s">
        <v>19335</v>
      </c>
      <c r="B2182" t="s">
        <v>19336</v>
      </c>
      <c r="C2182" t="s">
        <v>19337</v>
      </c>
      <c r="J2182" t="s">
        <v>19338</v>
      </c>
      <c r="K2182" t="s">
        <v>1197</v>
      </c>
      <c r="L2182" t="s">
        <v>1233</v>
      </c>
      <c r="M2182">
        <v>1</v>
      </c>
      <c r="P2182" s="2" t="s">
        <v>19339</v>
      </c>
      <c r="Q2182" t="s">
        <v>47</v>
      </c>
      <c r="S2182">
        <v>2.6145924000000001E-2</v>
      </c>
      <c r="T2182">
        <v>1.2874602999999999E-3</v>
      </c>
      <c r="U2182">
        <v>1.3336895E-2</v>
      </c>
      <c r="V2182">
        <v>3.4777985E-3</v>
      </c>
      <c r="W2182">
        <v>1.2300906E-2</v>
      </c>
      <c r="X2182">
        <v>7.7802282999999998E-3</v>
      </c>
      <c r="Y2182">
        <v>0.35</v>
      </c>
      <c r="Z2182">
        <v>0.496</v>
      </c>
      <c r="AA2182">
        <v>0</v>
      </c>
      <c r="AB2182">
        <v>0.504</v>
      </c>
      <c r="AC2182">
        <v>0.70960000000000001</v>
      </c>
      <c r="AD2182" t="s">
        <v>48</v>
      </c>
      <c r="AE2182" t="s">
        <v>48</v>
      </c>
      <c r="AF2182" t="s">
        <v>48</v>
      </c>
    </row>
    <row r="2183" spans="1:32" hidden="1" outlineLevel="1" x14ac:dyDescent="0.2">
      <c r="A2183" t="s">
        <v>19340</v>
      </c>
      <c r="B2183" t="s">
        <v>19341</v>
      </c>
      <c r="C2183" t="s">
        <v>19342</v>
      </c>
      <c r="J2183" t="s">
        <v>19343</v>
      </c>
      <c r="K2183" t="s">
        <v>1197</v>
      </c>
      <c r="L2183" t="s">
        <v>1233</v>
      </c>
      <c r="M2183">
        <v>1</v>
      </c>
      <c r="P2183" s="2" t="s">
        <v>19344</v>
      </c>
      <c r="Q2183" t="s">
        <v>10060</v>
      </c>
      <c r="S2183">
        <v>0.32764325</v>
      </c>
      <c r="T2183">
        <v>8.7738039999999996E-3</v>
      </c>
      <c r="U2183">
        <v>0.16682947000000001</v>
      </c>
      <c r="V2183">
        <v>8.3355546000000003E-2</v>
      </c>
      <c r="W2183">
        <v>0.27352579999999999</v>
      </c>
      <c r="X2183">
        <v>8.9194559999999992E-3</v>
      </c>
      <c r="Y2183">
        <v>-0.61250000000000004</v>
      </c>
      <c r="Z2183">
        <v>0</v>
      </c>
      <c r="AA2183">
        <v>0.27500000000000002</v>
      </c>
      <c r="AB2183">
        <v>0.72499999999999998</v>
      </c>
      <c r="AC2183">
        <v>-0.875</v>
      </c>
      <c r="AD2183" t="s">
        <v>48</v>
      </c>
      <c r="AE2183" t="s">
        <v>48</v>
      </c>
      <c r="AF2183" t="s">
        <v>48</v>
      </c>
    </row>
    <row r="2184" spans="1:32" hidden="1" outlineLevel="1" x14ac:dyDescent="0.2">
      <c r="A2184" t="s">
        <v>19345</v>
      </c>
      <c r="B2184" t="s">
        <v>19346</v>
      </c>
      <c r="C2184" t="s">
        <v>19347</v>
      </c>
      <c r="J2184" t="s">
        <v>19348</v>
      </c>
      <c r="K2184" t="s">
        <v>1197</v>
      </c>
      <c r="L2184" t="s">
        <v>1233</v>
      </c>
      <c r="M2184">
        <v>1</v>
      </c>
      <c r="P2184" s="2" t="s">
        <v>19349</v>
      </c>
      <c r="Q2184" t="s">
        <v>47</v>
      </c>
      <c r="S2184">
        <v>0.69899109999999998</v>
      </c>
      <c r="T2184">
        <v>4.1283875999999997E-2</v>
      </c>
      <c r="U2184">
        <v>0.56433840000000002</v>
      </c>
      <c r="V2184">
        <v>6.8465814E-2</v>
      </c>
      <c r="W2184">
        <v>0.62169384999999999</v>
      </c>
      <c r="X2184">
        <v>1.1560391999999999E-2</v>
      </c>
      <c r="Y2184">
        <v>-0.15</v>
      </c>
      <c r="Z2184">
        <v>0.36</v>
      </c>
      <c r="AA2184">
        <v>0.17299999999999999</v>
      </c>
      <c r="AB2184">
        <v>0.46700000000000003</v>
      </c>
      <c r="AC2184">
        <v>0.42149999999999999</v>
      </c>
      <c r="AD2184" t="s">
        <v>48</v>
      </c>
      <c r="AE2184" t="s">
        <v>48</v>
      </c>
      <c r="AF2184" t="s">
        <v>48</v>
      </c>
    </row>
    <row r="2185" spans="1:32" hidden="1" outlineLevel="1" x14ac:dyDescent="0.2">
      <c r="A2185" t="s">
        <v>19350</v>
      </c>
      <c r="B2185" t="s">
        <v>19351</v>
      </c>
      <c r="C2185" t="s">
        <v>19352</v>
      </c>
      <c r="J2185" t="s">
        <v>19353</v>
      </c>
      <c r="K2185" t="s">
        <v>1197</v>
      </c>
      <c r="L2185" t="s">
        <v>1233</v>
      </c>
      <c r="M2185">
        <v>1</v>
      </c>
      <c r="P2185" s="2" t="s">
        <v>19354</v>
      </c>
      <c r="Q2185" t="s">
        <v>47</v>
      </c>
      <c r="S2185">
        <v>4.6615499999999997E-2</v>
      </c>
      <c r="T2185">
        <v>1.2683868000000001E-3</v>
      </c>
      <c r="U2185">
        <v>1.7299367E-2</v>
      </c>
      <c r="V2185">
        <v>2.3308650000000001E-3</v>
      </c>
      <c r="W2185">
        <v>1.7678739999999998E-2</v>
      </c>
      <c r="X2185">
        <v>7.1458859999999997E-3</v>
      </c>
      <c r="Y2185">
        <v>0.3</v>
      </c>
      <c r="Z2185">
        <v>0.24099999999999999</v>
      </c>
      <c r="AA2185">
        <v>0</v>
      </c>
      <c r="AB2185">
        <v>0.75900000000000001</v>
      </c>
      <c r="AC2185">
        <v>0.2263</v>
      </c>
      <c r="AD2185" t="s">
        <v>48</v>
      </c>
      <c r="AE2185" t="s">
        <v>48</v>
      </c>
      <c r="AF2185" t="s">
        <v>48</v>
      </c>
    </row>
    <row r="2186" spans="1:32" hidden="1" outlineLevel="1" x14ac:dyDescent="0.2">
      <c r="A2186" t="s">
        <v>19355</v>
      </c>
      <c r="B2186" t="s">
        <v>19356</v>
      </c>
      <c r="C2186" t="s">
        <v>11607</v>
      </c>
      <c r="J2186" t="s">
        <v>19357</v>
      </c>
      <c r="K2186" t="s">
        <v>1197</v>
      </c>
      <c r="L2186" t="s">
        <v>1233</v>
      </c>
      <c r="M2186">
        <v>1</v>
      </c>
      <c r="P2186" s="2" t="s">
        <v>19358</v>
      </c>
      <c r="Q2186" t="s">
        <v>10060</v>
      </c>
      <c r="S2186">
        <v>0.10132480000000001</v>
      </c>
      <c r="T2186">
        <v>2.4414062999999998E-3</v>
      </c>
      <c r="U2186">
        <v>2.6863952999999999E-2</v>
      </c>
      <c r="V2186">
        <v>7.9545390000000001E-3</v>
      </c>
      <c r="W2186">
        <v>3.4341811999999999E-2</v>
      </c>
      <c r="X2186">
        <v>7.7931739999999999E-3</v>
      </c>
      <c r="Y2186">
        <v>0.2</v>
      </c>
      <c r="Z2186">
        <v>0.115</v>
      </c>
      <c r="AA2186">
        <v>0.108</v>
      </c>
      <c r="AB2186">
        <v>0.77600000000000002</v>
      </c>
      <c r="AC2186">
        <v>0.25330000000000003</v>
      </c>
      <c r="AD2186" t="s">
        <v>48</v>
      </c>
      <c r="AE2186" t="s">
        <v>48</v>
      </c>
      <c r="AF2186" t="s">
        <v>48</v>
      </c>
    </row>
    <row r="2187" spans="1:32" hidden="1" outlineLevel="1" x14ac:dyDescent="0.2">
      <c r="A2187" t="s">
        <v>19359</v>
      </c>
      <c r="B2187" t="s">
        <v>19360</v>
      </c>
      <c r="C2187" t="s">
        <v>19361</v>
      </c>
      <c r="J2187" t="s">
        <v>19362</v>
      </c>
      <c r="K2187" t="s">
        <v>1197</v>
      </c>
      <c r="L2187" t="s">
        <v>1233</v>
      </c>
      <c r="M2187">
        <v>1</v>
      </c>
      <c r="P2187" s="2" t="s">
        <v>19363</v>
      </c>
      <c r="Q2187" t="s">
        <v>10492</v>
      </c>
      <c r="S2187">
        <v>0.77014510000000003</v>
      </c>
      <c r="T2187">
        <v>0.16960317</v>
      </c>
      <c r="U2187">
        <v>0.62421219999999999</v>
      </c>
      <c r="V2187">
        <v>4.4097299999999999E-2</v>
      </c>
      <c r="W2187">
        <v>0.46173861999999999</v>
      </c>
      <c r="X2187">
        <v>0.13650303</v>
      </c>
      <c r="Y2187">
        <v>0.25</v>
      </c>
      <c r="Z2187">
        <v>0.16500000000000001</v>
      </c>
      <c r="AA2187">
        <v>0.25600000000000001</v>
      </c>
      <c r="AB2187">
        <v>0.57899999999999996</v>
      </c>
      <c r="AC2187">
        <v>-0.49390000000000001</v>
      </c>
      <c r="AD2187" t="s">
        <v>48</v>
      </c>
      <c r="AE2187" t="s">
        <v>48</v>
      </c>
      <c r="AF2187" t="s">
        <v>48</v>
      </c>
    </row>
    <row r="2188" spans="1:32" hidden="1" outlineLevel="1" x14ac:dyDescent="0.2">
      <c r="A2188" t="s">
        <v>19364</v>
      </c>
      <c r="B2188" t="s">
        <v>19365</v>
      </c>
      <c r="C2188" t="s">
        <v>513</v>
      </c>
      <c r="J2188" t="s">
        <v>17568</v>
      </c>
      <c r="K2188" t="s">
        <v>1197</v>
      </c>
      <c r="L2188" t="s">
        <v>1233</v>
      </c>
      <c r="M2188">
        <v>1</v>
      </c>
      <c r="P2188" s="2" t="s">
        <v>19366</v>
      </c>
      <c r="Q2188" t="s">
        <v>47</v>
      </c>
      <c r="Y2188" t="s">
        <v>48</v>
      </c>
      <c r="Z2188" t="s">
        <v>48</v>
      </c>
      <c r="AA2188" t="s">
        <v>48</v>
      </c>
      <c r="AB2188" t="s">
        <v>48</v>
      </c>
      <c r="AC2188" t="s">
        <v>48</v>
      </c>
      <c r="AD2188" t="s">
        <v>48</v>
      </c>
      <c r="AE2188" t="s">
        <v>48</v>
      </c>
      <c r="AF2188" t="s">
        <v>48</v>
      </c>
    </row>
    <row r="2189" spans="1:32" hidden="1" outlineLevel="1" x14ac:dyDescent="0.2">
      <c r="A2189" t="s">
        <v>19367</v>
      </c>
      <c r="B2189" t="s">
        <v>19368</v>
      </c>
      <c r="C2189" t="s">
        <v>19369</v>
      </c>
      <c r="J2189" t="s">
        <v>16686</v>
      </c>
      <c r="K2189" t="s">
        <v>1197</v>
      </c>
      <c r="L2189" t="s">
        <v>1233</v>
      </c>
      <c r="M2189">
        <v>1</v>
      </c>
      <c r="P2189" s="2" t="s">
        <v>19370</v>
      </c>
      <c r="Q2189" t="s">
        <v>47</v>
      </c>
      <c r="Y2189" t="s">
        <v>48</v>
      </c>
      <c r="Z2189" t="s">
        <v>48</v>
      </c>
      <c r="AA2189" t="s">
        <v>48</v>
      </c>
      <c r="AB2189" t="s">
        <v>48</v>
      </c>
      <c r="AC2189" t="s">
        <v>48</v>
      </c>
      <c r="AD2189" t="s">
        <v>48</v>
      </c>
      <c r="AE2189" t="s">
        <v>48</v>
      </c>
      <c r="AF2189" t="s">
        <v>48</v>
      </c>
    </row>
    <row r="2190" spans="1:32" hidden="1" outlineLevel="1" x14ac:dyDescent="0.2">
      <c r="A2190" t="s">
        <v>19371</v>
      </c>
      <c r="B2190" t="s">
        <v>19372</v>
      </c>
      <c r="C2190" t="s">
        <v>19373</v>
      </c>
      <c r="J2190" t="s">
        <v>19374</v>
      </c>
      <c r="K2190" t="s">
        <v>1197</v>
      </c>
      <c r="L2190" t="s">
        <v>1233</v>
      </c>
      <c r="M2190">
        <v>1</v>
      </c>
      <c r="P2190" s="2" t="s">
        <v>19375</v>
      </c>
      <c r="Q2190" t="s">
        <v>47</v>
      </c>
      <c r="S2190">
        <v>4.9584184000000003E-2</v>
      </c>
      <c r="T2190">
        <v>8.3923340000000002E-4</v>
      </c>
      <c r="U2190">
        <v>1.174849E-2</v>
      </c>
      <c r="V2190">
        <v>2.3863617999999999E-3</v>
      </c>
      <c r="W2190">
        <v>2.1610579000000001E-2</v>
      </c>
      <c r="X2190">
        <v>7.0811570000000002E-3</v>
      </c>
      <c r="Y2190">
        <v>0.2857142857142857</v>
      </c>
      <c r="Z2190">
        <v>0.16200000000000001</v>
      </c>
      <c r="AA2190">
        <v>0</v>
      </c>
      <c r="AB2190">
        <v>0.83799999999999997</v>
      </c>
      <c r="AC2190">
        <v>0.2712</v>
      </c>
      <c r="AD2190" t="s">
        <v>48</v>
      </c>
      <c r="AE2190" t="s">
        <v>48</v>
      </c>
      <c r="AF2190" t="s">
        <v>48</v>
      </c>
    </row>
    <row r="2191" spans="1:32" hidden="1" outlineLevel="1" x14ac:dyDescent="0.2">
      <c r="A2191" t="s">
        <v>19376</v>
      </c>
      <c r="B2191" t="s">
        <v>19377</v>
      </c>
      <c r="C2191" t="s">
        <v>19378</v>
      </c>
      <c r="J2191" t="s">
        <v>19379</v>
      </c>
      <c r="K2191" t="s">
        <v>1197</v>
      </c>
      <c r="L2191" t="s">
        <v>1233</v>
      </c>
      <c r="M2191">
        <v>1</v>
      </c>
      <c r="P2191" s="2" t="s">
        <v>19380</v>
      </c>
      <c r="Q2191" t="s">
        <v>47</v>
      </c>
      <c r="S2191">
        <v>0.20172561999999999</v>
      </c>
      <c r="T2191">
        <v>2.412796E-3</v>
      </c>
      <c r="U2191">
        <v>2.1808385999999999E-2</v>
      </c>
      <c r="V2191">
        <v>3.6997858E-3</v>
      </c>
      <c r="W2191">
        <v>0.14874944000000001</v>
      </c>
      <c r="X2191">
        <v>7.1070487999999998E-3</v>
      </c>
      <c r="Y2191">
        <v>-0.125</v>
      </c>
      <c r="Z2191">
        <v>7.5999999999999998E-2</v>
      </c>
      <c r="AA2191">
        <v>0.17299999999999999</v>
      </c>
      <c r="AB2191">
        <v>0.751</v>
      </c>
      <c r="AC2191">
        <v>-0.78600000000000003</v>
      </c>
      <c r="AD2191" t="s">
        <v>48</v>
      </c>
      <c r="AE2191" t="s">
        <v>48</v>
      </c>
      <c r="AF2191" t="s">
        <v>48</v>
      </c>
    </row>
    <row r="2192" spans="1:32" hidden="1" outlineLevel="1" x14ac:dyDescent="0.2">
      <c r="A2192" t="s">
        <v>19381</v>
      </c>
      <c r="B2192" t="s">
        <v>19382</v>
      </c>
      <c r="C2192" t="s">
        <v>19383</v>
      </c>
      <c r="J2192" t="s">
        <v>19384</v>
      </c>
      <c r="K2192" t="s">
        <v>1197</v>
      </c>
      <c r="L2192" t="s">
        <v>1233</v>
      </c>
      <c r="M2192">
        <v>1</v>
      </c>
      <c r="P2192" s="2" t="s">
        <v>19385</v>
      </c>
      <c r="Q2192" t="s">
        <v>47</v>
      </c>
      <c r="S2192">
        <v>0.36095104</v>
      </c>
      <c r="T2192">
        <v>2.1290001999999999E-2</v>
      </c>
      <c r="U2192">
        <v>0.38273869999999999</v>
      </c>
      <c r="V2192">
        <v>2.2389409999999998E-2</v>
      </c>
      <c r="W2192">
        <v>0.16897665000000001</v>
      </c>
      <c r="X2192">
        <v>1.0291707000000001E-2</v>
      </c>
      <c r="Y2192">
        <v>8.1250000000000003E-2</v>
      </c>
      <c r="Z2192">
        <v>0.104</v>
      </c>
      <c r="AA2192">
        <v>5.2999999999999999E-2</v>
      </c>
      <c r="AB2192">
        <v>0.84299999999999997</v>
      </c>
      <c r="AC2192">
        <v>0.67979999999999996</v>
      </c>
      <c r="AD2192" t="s">
        <v>48</v>
      </c>
      <c r="AE2192" t="s">
        <v>48</v>
      </c>
      <c r="AF2192" t="s">
        <v>48</v>
      </c>
    </row>
    <row r="2193" spans="1:32" hidden="1" outlineLevel="1" x14ac:dyDescent="0.2">
      <c r="A2193" t="s">
        <v>19386</v>
      </c>
      <c r="B2193" t="s">
        <v>19387</v>
      </c>
      <c r="C2193" t="s">
        <v>11315</v>
      </c>
      <c r="J2193" t="s">
        <v>19388</v>
      </c>
      <c r="K2193" t="s">
        <v>1197</v>
      </c>
      <c r="L2193" t="s">
        <v>1233</v>
      </c>
      <c r="M2193">
        <v>1</v>
      </c>
      <c r="P2193" s="2" t="s">
        <v>19389</v>
      </c>
      <c r="Q2193" t="s">
        <v>47</v>
      </c>
      <c r="S2193">
        <v>4.6862889999999997E-2</v>
      </c>
      <c r="T2193">
        <v>1.9550322999999999E-3</v>
      </c>
      <c r="U2193">
        <v>2.0851926999999999E-2</v>
      </c>
      <c r="V2193">
        <v>3.5517942000000001E-3</v>
      </c>
      <c r="W2193">
        <v>1.3174910999999999E-2</v>
      </c>
      <c r="X2193">
        <v>1.0576514E-2</v>
      </c>
      <c r="Y2193">
        <v>0</v>
      </c>
      <c r="Z2193">
        <v>0</v>
      </c>
      <c r="AA2193">
        <v>0.157</v>
      </c>
      <c r="AB2193">
        <v>0.84299999999999997</v>
      </c>
      <c r="AC2193">
        <v>-0.42149999999999999</v>
      </c>
      <c r="AD2193" t="s">
        <v>48</v>
      </c>
      <c r="AE2193" t="s">
        <v>48</v>
      </c>
      <c r="AF2193" t="s">
        <v>48</v>
      </c>
    </row>
    <row r="2194" spans="1:32" hidden="1" outlineLevel="1" x14ac:dyDescent="0.2">
      <c r="A2194" t="s">
        <v>19390</v>
      </c>
      <c r="B2194" t="s">
        <v>19391</v>
      </c>
      <c r="C2194" t="s">
        <v>19392</v>
      </c>
      <c r="J2194" t="s">
        <v>19393</v>
      </c>
      <c r="K2194" t="s">
        <v>1197</v>
      </c>
      <c r="L2194" t="s">
        <v>1233</v>
      </c>
      <c r="M2194">
        <v>1</v>
      </c>
      <c r="P2194" s="2" t="s">
        <v>19394</v>
      </c>
      <c r="Q2194" t="s">
        <v>47</v>
      </c>
      <c r="S2194">
        <v>2.5792382999999999E-2</v>
      </c>
      <c r="T2194">
        <v>1.4209747E-3</v>
      </c>
      <c r="U2194">
        <v>1.6342908E-2</v>
      </c>
      <c r="V2194">
        <v>4.7357255000000003E-3</v>
      </c>
      <c r="W2194">
        <v>9.9828910000000007E-3</v>
      </c>
      <c r="X2194">
        <v>7.6248790000000002E-3</v>
      </c>
      <c r="Y2194">
        <v>-0.125</v>
      </c>
      <c r="Z2194">
        <v>0.121</v>
      </c>
      <c r="AA2194">
        <v>0</v>
      </c>
      <c r="AB2194">
        <v>0.879</v>
      </c>
      <c r="AC2194">
        <v>0.29599999999999999</v>
      </c>
      <c r="AD2194" t="s">
        <v>48</v>
      </c>
      <c r="AE2194" t="s">
        <v>48</v>
      </c>
      <c r="AF2194" t="s">
        <v>48</v>
      </c>
    </row>
    <row r="2195" spans="1:32" hidden="1" outlineLevel="1" x14ac:dyDescent="0.2">
      <c r="A2195" t="s">
        <v>19395</v>
      </c>
      <c r="B2195" t="s">
        <v>19396</v>
      </c>
      <c r="C2195" t="s">
        <v>19397</v>
      </c>
      <c r="J2195" t="s">
        <v>19398</v>
      </c>
      <c r="K2195" t="s">
        <v>1197</v>
      </c>
      <c r="L2195" t="s">
        <v>1233</v>
      </c>
      <c r="M2195">
        <v>1</v>
      </c>
      <c r="P2195" s="2" t="s">
        <v>19399</v>
      </c>
      <c r="Q2195" t="s">
        <v>10060</v>
      </c>
      <c r="S2195">
        <v>0.15711457000000001</v>
      </c>
      <c r="T2195">
        <v>1.5449524E-3</v>
      </c>
      <c r="U2195">
        <v>1.4703264000000001E-2</v>
      </c>
      <c r="V2195">
        <v>4.3842459999999996E-3</v>
      </c>
      <c r="W2195">
        <v>8.1632099999999999E-2</v>
      </c>
      <c r="X2195">
        <v>6.0649145999999996E-3</v>
      </c>
      <c r="Y2195">
        <v>0.18333333333333329</v>
      </c>
      <c r="Z2195">
        <v>0.20899999999999999</v>
      </c>
      <c r="AA2195">
        <v>0.107</v>
      </c>
      <c r="AB2195">
        <v>0.68500000000000005</v>
      </c>
      <c r="AC2195">
        <v>0.8196</v>
      </c>
      <c r="AD2195" t="s">
        <v>48</v>
      </c>
      <c r="AE2195" t="s">
        <v>48</v>
      </c>
      <c r="AF2195" t="s">
        <v>48</v>
      </c>
    </row>
    <row r="2196" spans="1:32" hidden="1" outlineLevel="1" x14ac:dyDescent="0.2">
      <c r="A2196" t="s">
        <v>19400</v>
      </c>
      <c r="B2196" t="s">
        <v>19401</v>
      </c>
      <c r="C2196" t="s">
        <v>19402</v>
      </c>
      <c r="J2196" t="s">
        <v>19403</v>
      </c>
      <c r="K2196" t="s">
        <v>1197</v>
      </c>
      <c r="L2196" t="s">
        <v>1233</v>
      </c>
      <c r="M2196">
        <v>1</v>
      </c>
      <c r="P2196" s="2" t="s">
        <v>19404</v>
      </c>
      <c r="Q2196" t="s">
        <v>47</v>
      </c>
      <c r="S2196">
        <v>3.1920450000000003E-2</v>
      </c>
      <c r="T2196">
        <v>1.4877319E-3</v>
      </c>
      <c r="U2196">
        <v>1.5215653000000001E-2</v>
      </c>
      <c r="V2196">
        <v>4.3102503000000004E-3</v>
      </c>
      <c r="W2196">
        <v>1.4504919E-2</v>
      </c>
      <c r="X2196">
        <v>8.1038729999999993E-3</v>
      </c>
      <c r="Y2196">
        <v>0</v>
      </c>
      <c r="Z2196" t="s">
        <v>48</v>
      </c>
      <c r="AA2196" t="s">
        <v>48</v>
      </c>
      <c r="AB2196" t="s">
        <v>48</v>
      </c>
      <c r="AC2196" t="s">
        <v>48</v>
      </c>
      <c r="AD2196" t="s">
        <v>48</v>
      </c>
      <c r="AE2196" t="s">
        <v>48</v>
      </c>
      <c r="AF2196" t="s">
        <v>48</v>
      </c>
    </row>
    <row r="2197" spans="1:32" hidden="1" outlineLevel="1" x14ac:dyDescent="0.2">
      <c r="A2197" t="s">
        <v>19405</v>
      </c>
      <c r="B2197" t="s">
        <v>19406</v>
      </c>
      <c r="C2197" t="s">
        <v>19407</v>
      </c>
      <c r="J2197" t="s">
        <v>19408</v>
      </c>
      <c r="K2197" t="s">
        <v>1197</v>
      </c>
      <c r="L2197" t="s">
        <v>1233</v>
      </c>
      <c r="M2197">
        <v>1</v>
      </c>
      <c r="P2197" s="2" t="s">
        <v>19409</v>
      </c>
      <c r="Q2197" t="s">
        <v>47</v>
      </c>
      <c r="S2197">
        <v>0.18554166</v>
      </c>
      <c r="T2197">
        <v>3.7002563E-3</v>
      </c>
      <c r="U2197">
        <v>8.4844164999999999E-2</v>
      </c>
      <c r="V2197">
        <v>6.8816010000000002E-3</v>
      </c>
      <c r="W2197">
        <v>6.0752302000000001E-2</v>
      </c>
      <c r="X2197">
        <v>8.4145709999999992E-3</v>
      </c>
      <c r="Y2197">
        <v>-0.3214285714285714</v>
      </c>
      <c r="Z2197">
        <v>0.26500000000000001</v>
      </c>
      <c r="AA2197">
        <v>0.09</v>
      </c>
      <c r="AB2197">
        <v>0.64400000000000002</v>
      </c>
      <c r="AC2197">
        <v>0.70030000000000003</v>
      </c>
      <c r="AD2197" t="s">
        <v>48</v>
      </c>
      <c r="AE2197" t="s">
        <v>48</v>
      </c>
      <c r="AF2197" t="s">
        <v>48</v>
      </c>
    </row>
    <row r="2198" spans="1:32" hidden="1" outlineLevel="1" x14ac:dyDescent="0.2">
      <c r="A2198" t="s">
        <v>19410</v>
      </c>
      <c r="B2198" t="s">
        <v>19411</v>
      </c>
      <c r="C2198" t="s">
        <v>19412</v>
      </c>
      <c r="J2198" t="s">
        <v>19413</v>
      </c>
      <c r="K2198" t="s">
        <v>1197</v>
      </c>
      <c r="L2198" t="s">
        <v>1233</v>
      </c>
      <c r="M2198">
        <v>1</v>
      </c>
      <c r="P2198" s="2" t="s">
        <v>19414</v>
      </c>
      <c r="Q2198" t="s">
        <v>47</v>
      </c>
      <c r="S2198">
        <v>4.3894200000000001E-2</v>
      </c>
      <c r="T2198">
        <v>1.373291E-3</v>
      </c>
      <c r="U2198">
        <v>1.846078E-2</v>
      </c>
      <c r="V2198">
        <v>4.6247323E-3</v>
      </c>
      <c r="W2198">
        <v>2.2706337E-2</v>
      </c>
      <c r="X2198">
        <v>6.7510399999999998E-3</v>
      </c>
      <c r="Y2198">
        <v>4.8473084886128358E-2</v>
      </c>
      <c r="Z2198">
        <v>0.11700000000000001</v>
      </c>
      <c r="AA2198">
        <v>0.11799999999999999</v>
      </c>
      <c r="AB2198">
        <v>0.76500000000000001</v>
      </c>
      <c r="AC2198">
        <v>-0.51</v>
      </c>
      <c r="AD2198" t="s">
        <v>48</v>
      </c>
      <c r="AE2198" t="s">
        <v>48</v>
      </c>
      <c r="AF2198" t="s">
        <v>48</v>
      </c>
    </row>
    <row r="2199" spans="1:32" hidden="1" outlineLevel="1" x14ac:dyDescent="0.2">
      <c r="A2199" t="s">
        <v>19415</v>
      </c>
      <c r="B2199" t="s">
        <v>19416</v>
      </c>
      <c r="C2199" t="s">
        <v>19417</v>
      </c>
      <c r="J2199" t="s">
        <v>19418</v>
      </c>
      <c r="K2199" t="s">
        <v>1197</v>
      </c>
      <c r="L2199" t="s">
        <v>1233</v>
      </c>
      <c r="M2199">
        <v>1</v>
      </c>
      <c r="P2199" s="2" t="s">
        <v>19419</v>
      </c>
      <c r="Q2199" t="s">
        <v>47</v>
      </c>
      <c r="S2199">
        <v>0.25462921999999999</v>
      </c>
      <c r="T2199">
        <v>4.7492979999999999E-3</v>
      </c>
      <c r="U2199">
        <v>0.11354193999999999</v>
      </c>
      <c r="V2199">
        <v>3.9587705000000001E-3</v>
      </c>
      <c r="W2199">
        <v>0.18728738</v>
      </c>
      <c r="X2199">
        <v>6.9258080000000003E-3</v>
      </c>
      <c r="Y2199">
        <v>0</v>
      </c>
      <c r="Z2199">
        <v>0</v>
      </c>
      <c r="AA2199">
        <v>0</v>
      </c>
      <c r="AB2199">
        <v>1</v>
      </c>
      <c r="AC2199">
        <v>0</v>
      </c>
      <c r="AD2199" t="s">
        <v>48</v>
      </c>
      <c r="AE2199" t="s">
        <v>48</v>
      </c>
      <c r="AF2199" t="s">
        <v>48</v>
      </c>
    </row>
    <row r="2200" spans="1:32" hidden="1" outlineLevel="1" x14ac:dyDescent="0.2">
      <c r="A2200" t="s">
        <v>19420</v>
      </c>
      <c r="B2200" t="s">
        <v>19421</v>
      </c>
      <c r="C2200" t="s">
        <v>19422</v>
      </c>
      <c r="J2200" t="s">
        <v>19423</v>
      </c>
      <c r="K2200" t="s">
        <v>1197</v>
      </c>
      <c r="L2200" t="s">
        <v>1233</v>
      </c>
      <c r="M2200">
        <v>1</v>
      </c>
      <c r="P2200" s="2" t="s">
        <v>19424</v>
      </c>
      <c r="Q2200" t="s">
        <v>47</v>
      </c>
      <c r="S2200">
        <v>0.12260055</v>
      </c>
      <c r="T2200">
        <v>3.1280518E-3</v>
      </c>
      <c r="U2200">
        <v>3.4647810000000001E-2</v>
      </c>
      <c r="V2200">
        <v>5.0687062999999997E-3</v>
      </c>
      <c r="W2200">
        <v>2.0579277E-2</v>
      </c>
      <c r="X2200">
        <v>8.3368959999999999E-3</v>
      </c>
      <c r="Y2200">
        <v>0.1</v>
      </c>
      <c r="Z2200">
        <v>0.08</v>
      </c>
      <c r="AA2200">
        <v>0.122</v>
      </c>
      <c r="AB2200">
        <v>0.79800000000000004</v>
      </c>
      <c r="AC2200">
        <v>-0.1111</v>
      </c>
      <c r="AD2200" t="s">
        <v>48</v>
      </c>
      <c r="AE2200" t="s">
        <v>48</v>
      </c>
      <c r="AF2200" t="s">
        <v>48</v>
      </c>
    </row>
    <row r="2201" spans="1:32" hidden="1" outlineLevel="1" x14ac:dyDescent="0.2">
      <c r="A2201" t="s">
        <v>19425</v>
      </c>
      <c r="B2201" t="s">
        <v>19426</v>
      </c>
      <c r="C2201" t="s">
        <v>19427</v>
      </c>
      <c r="J2201" t="s">
        <v>19428</v>
      </c>
      <c r="K2201" t="s">
        <v>1197</v>
      </c>
      <c r="L2201" t="s">
        <v>1233</v>
      </c>
      <c r="M2201">
        <v>1</v>
      </c>
      <c r="P2201" s="2" t="s">
        <v>19429</v>
      </c>
      <c r="Q2201" t="s">
        <v>47</v>
      </c>
      <c r="S2201">
        <v>0.45761138000000001</v>
      </c>
      <c r="T2201">
        <v>2.3076923999999999E-2</v>
      </c>
      <c r="U2201">
        <v>0.11725569</v>
      </c>
      <c r="V2201">
        <v>1.857083E-2</v>
      </c>
      <c r="W2201">
        <v>0.43296707000000001</v>
      </c>
      <c r="X2201">
        <v>0.34804322999999998</v>
      </c>
      <c r="Y2201">
        <v>0</v>
      </c>
      <c r="Z2201">
        <v>0.23</v>
      </c>
      <c r="AA2201">
        <v>0.214</v>
      </c>
      <c r="AB2201">
        <v>0.55600000000000005</v>
      </c>
      <c r="AC2201">
        <v>5.16E-2</v>
      </c>
      <c r="AD2201" t="s">
        <v>48</v>
      </c>
      <c r="AE2201" t="s">
        <v>48</v>
      </c>
      <c r="AF2201" t="s">
        <v>48</v>
      </c>
    </row>
    <row r="2202" spans="1:32" hidden="1" outlineLevel="1" x14ac:dyDescent="0.2">
      <c r="A2202" t="s">
        <v>19430</v>
      </c>
      <c r="B2202" t="s">
        <v>19431</v>
      </c>
      <c r="C2202" t="s">
        <v>19432</v>
      </c>
      <c r="J2202" t="s">
        <v>19433</v>
      </c>
      <c r="K2202" t="s">
        <v>1197</v>
      </c>
      <c r="L2202" t="s">
        <v>1233</v>
      </c>
      <c r="M2202">
        <v>1</v>
      </c>
      <c r="P2202" s="2" t="s">
        <v>19434</v>
      </c>
      <c r="Q2202" t="s">
        <v>47</v>
      </c>
      <c r="S2202">
        <v>0.44021359999999998</v>
      </c>
      <c r="T2202">
        <v>9.9182130000000004E-3</v>
      </c>
      <c r="U2202">
        <v>0.1352073</v>
      </c>
      <c r="V2202">
        <v>1.5053716E-2</v>
      </c>
      <c r="W2202">
        <v>0.51309439999999995</v>
      </c>
      <c r="X2202">
        <v>8.1686009999999993E-3</v>
      </c>
      <c r="Y2202">
        <v>-0.35</v>
      </c>
      <c r="Z2202">
        <v>0</v>
      </c>
      <c r="AA2202">
        <v>0.16600000000000001</v>
      </c>
      <c r="AB2202">
        <v>0.83399999999999996</v>
      </c>
      <c r="AC2202">
        <v>-0.63360000000000005</v>
      </c>
      <c r="AD2202" t="s">
        <v>48</v>
      </c>
      <c r="AE2202" t="s">
        <v>48</v>
      </c>
      <c r="AF2202" t="s">
        <v>48</v>
      </c>
    </row>
    <row r="2203" spans="1:32" hidden="1" outlineLevel="1" x14ac:dyDescent="0.2">
      <c r="A2203" t="s">
        <v>19435</v>
      </c>
      <c r="B2203" t="s">
        <v>19436</v>
      </c>
      <c r="C2203" t="s">
        <v>19437</v>
      </c>
      <c r="J2203" t="s">
        <v>19438</v>
      </c>
      <c r="K2203" t="s">
        <v>1197</v>
      </c>
      <c r="L2203" t="s">
        <v>1233</v>
      </c>
      <c r="M2203">
        <v>1</v>
      </c>
      <c r="P2203" s="2" t="s">
        <v>19439</v>
      </c>
      <c r="Q2203" t="s">
        <v>47</v>
      </c>
      <c r="S2203">
        <v>7.4502609999999997E-2</v>
      </c>
      <c r="T2203">
        <v>1.6975403000000001E-3</v>
      </c>
      <c r="U2203">
        <v>1.5967156999999999E-2</v>
      </c>
      <c r="V2203">
        <v>2.4418586000000001E-3</v>
      </c>
      <c r="W2203">
        <v>2.5413504E-2</v>
      </c>
      <c r="X2203">
        <v>7.8190659999999995E-3</v>
      </c>
      <c r="Y2203">
        <v>7.5000000000000011E-2</v>
      </c>
      <c r="Z2203">
        <v>0.29699999999999999</v>
      </c>
      <c r="AA2203">
        <v>0.111</v>
      </c>
      <c r="AB2203">
        <v>0.59299999999999997</v>
      </c>
      <c r="AC2203">
        <v>0.73640000000000005</v>
      </c>
      <c r="AD2203" t="s">
        <v>48</v>
      </c>
      <c r="AE2203" t="s">
        <v>48</v>
      </c>
      <c r="AF2203" t="s">
        <v>48</v>
      </c>
    </row>
    <row r="2204" spans="1:32" hidden="1" outlineLevel="1" x14ac:dyDescent="0.2">
      <c r="A2204" t="s">
        <v>19440</v>
      </c>
      <c r="B2204" t="s">
        <v>19441</v>
      </c>
      <c r="C2204" t="s">
        <v>19442</v>
      </c>
      <c r="J2204" t="s">
        <v>19443</v>
      </c>
      <c r="K2204" t="s">
        <v>1197</v>
      </c>
      <c r="L2204" t="s">
        <v>1233</v>
      </c>
      <c r="M2204">
        <v>1</v>
      </c>
      <c r="P2204" s="2" t="s">
        <v>19444</v>
      </c>
      <c r="Q2204" t="s">
        <v>47</v>
      </c>
      <c r="S2204">
        <v>0.22311418999999999</v>
      </c>
      <c r="T2204">
        <v>4.8065186000000003E-3</v>
      </c>
      <c r="U2204">
        <v>4.7173142000000001E-2</v>
      </c>
      <c r="V2204">
        <v>9.5454470000000003E-3</v>
      </c>
      <c r="W2204">
        <v>7.8086719999999998E-2</v>
      </c>
      <c r="X2204">
        <v>9.1524794999999996E-3</v>
      </c>
      <c r="Y2204">
        <v>-0.13809523809523799</v>
      </c>
      <c r="Z2204">
        <v>0</v>
      </c>
      <c r="AA2204">
        <v>0.215</v>
      </c>
      <c r="AB2204">
        <v>0.78500000000000003</v>
      </c>
      <c r="AC2204">
        <v>-0.66639999999999999</v>
      </c>
      <c r="AD2204" t="s">
        <v>48</v>
      </c>
      <c r="AE2204" t="s">
        <v>48</v>
      </c>
      <c r="AF2204" t="s">
        <v>48</v>
      </c>
    </row>
    <row r="2205" spans="1:32" hidden="1" outlineLevel="1" x14ac:dyDescent="0.2">
      <c r="A2205" t="s">
        <v>19445</v>
      </c>
      <c r="B2205" t="s">
        <v>19446</v>
      </c>
      <c r="C2205" t="s">
        <v>15556</v>
      </c>
      <c r="J2205" t="s">
        <v>16686</v>
      </c>
      <c r="K2205" t="s">
        <v>1197</v>
      </c>
      <c r="L2205" t="s">
        <v>1233</v>
      </c>
      <c r="M2205">
        <v>1</v>
      </c>
      <c r="P2205" s="2" t="s">
        <v>19447</v>
      </c>
      <c r="Q2205" t="s">
        <v>47</v>
      </c>
      <c r="Y2205" t="s">
        <v>48</v>
      </c>
      <c r="Z2205" t="s">
        <v>48</v>
      </c>
      <c r="AA2205" t="s">
        <v>48</v>
      </c>
      <c r="AB2205" t="s">
        <v>48</v>
      </c>
      <c r="AC2205" t="s">
        <v>48</v>
      </c>
      <c r="AD2205" t="s">
        <v>48</v>
      </c>
      <c r="AE2205" t="s">
        <v>48</v>
      </c>
      <c r="AF2205" t="s">
        <v>48</v>
      </c>
    </row>
    <row r="2206" spans="1:32" hidden="1" outlineLevel="1" x14ac:dyDescent="0.2">
      <c r="A2206" t="s">
        <v>19448</v>
      </c>
      <c r="B2206" t="s">
        <v>19449</v>
      </c>
      <c r="C2206" t="s">
        <v>19450</v>
      </c>
      <c r="J2206" t="s">
        <v>10596</v>
      </c>
      <c r="K2206" t="s">
        <v>1197</v>
      </c>
      <c r="L2206" t="s">
        <v>1233</v>
      </c>
      <c r="M2206">
        <v>1</v>
      </c>
      <c r="P2206" s="2" t="s">
        <v>19451</v>
      </c>
      <c r="Q2206" t="s">
        <v>47</v>
      </c>
      <c r="Y2206" t="s">
        <v>48</v>
      </c>
      <c r="Z2206" t="s">
        <v>48</v>
      </c>
      <c r="AA2206" t="s">
        <v>48</v>
      </c>
      <c r="AB2206" t="s">
        <v>48</v>
      </c>
      <c r="AC2206" t="s">
        <v>48</v>
      </c>
      <c r="AD2206" t="s">
        <v>48</v>
      </c>
      <c r="AE2206" t="s">
        <v>48</v>
      </c>
      <c r="AF2206" t="s">
        <v>48</v>
      </c>
    </row>
    <row r="2207" spans="1:32" hidden="1" outlineLevel="1" x14ac:dyDescent="0.2">
      <c r="A2207" t="s">
        <v>19452</v>
      </c>
      <c r="B2207" t="s">
        <v>19453</v>
      </c>
      <c r="C2207" t="s">
        <v>19454</v>
      </c>
      <c r="J2207" t="s">
        <v>19455</v>
      </c>
      <c r="K2207" t="s">
        <v>1197</v>
      </c>
      <c r="L2207" t="s">
        <v>1233</v>
      </c>
      <c r="M2207">
        <v>1</v>
      </c>
      <c r="P2207" s="2" t="s">
        <v>19456</v>
      </c>
      <c r="Q2207" t="s">
        <v>47</v>
      </c>
      <c r="S2207">
        <v>3.1213366999999999E-2</v>
      </c>
      <c r="T2207">
        <v>7.8678129999999995E-4</v>
      </c>
      <c r="U2207">
        <v>1.174849E-2</v>
      </c>
      <c r="V2207">
        <v>2.0256327000000001E-3</v>
      </c>
      <c r="W2207">
        <v>1.7356456999999999E-2</v>
      </c>
      <c r="X2207">
        <v>6.4727062999999996E-3</v>
      </c>
      <c r="Y2207">
        <v>0.14000000000000001</v>
      </c>
      <c r="Z2207">
        <v>0.13500000000000001</v>
      </c>
      <c r="AA2207">
        <v>3.7999999999999999E-2</v>
      </c>
      <c r="AB2207">
        <v>0.82699999999999996</v>
      </c>
      <c r="AC2207">
        <v>0.65859999999999996</v>
      </c>
      <c r="AD2207" t="s">
        <v>48</v>
      </c>
      <c r="AE2207" t="s">
        <v>48</v>
      </c>
      <c r="AF2207" t="s">
        <v>48</v>
      </c>
    </row>
    <row r="2208" spans="1:32" hidden="1" outlineLevel="1" x14ac:dyDescent="0.2">
      <c r="A2208" t="s">
        <v>19457</v>
      </c>
      <c r="B2208" t="s">
        <v>19458</v>
      </c>
      <c r="C2208" t="s">
        <v>19459</v>
      </c>
      <c r="J2208" t="s">
        <v>19460</v>
      </c>
      <c r="K2208" t="s">
        <v>1197</v>
      </c>
      <c r="L2208" t="s">
        <v>1233</v>
      </c>
      <c r="M2208">
        <v>1</v>
      </c>
      <c r="P2208" s="2" t="s">
        <v>19461</v>
      </c>
      <c r="Q2208" t="s">
        <v>47</v>
      </c>
      <c r="S2208">
        <v>0.1893425</v>
      </c>
      <c r="T2208">
        <v>9.4985959999999998E-3</v>
      </c>
      <c r="U2208">
        <v>9.0340030000000002E-2</v>
      </c>
      <c r="V2208">
        <v>1.1099357000000001E-2</v>
      </c>
      <c r="W2208">
        <v>2.8392023999999998E-2</v>
      </c>
      <c r="X2208">
        <v>1.9228047000000002E-2</v>
      </c>
      <c r="Y2208">
        <v>0</v>
      </c>
      <c r="Z2208">
        <v>0</v>
      </c>
      <c r="AA2208">
        <v>0</v>
      </c>
      <c r="AB2208">
        <v>1</v>
      </c>
      <c r="AC2208">
        <v>0</v>
      </c>
      <c r="AD2208" t="s">
        <v>48</v>
      </c>
      <c r="AE2208" t="s">
        <v>48</v>
      </c>
      <c r="AF2208" t="s">
        <v>48</v>
      </c>
    </row>
    <row r="2209" spans="1:32" hidden="1" outlineLevel="1" x14ac:dyDescent="0.2">
      <c r="A2209" t="s">
        <v>19462</v>
      </c>
      <c r="B2209" t="s">
        <v>19463</v>
      </c>
      <c r="C2209" t="s">
        <v>19464</v>
      </c>
      <c r="J2209" t="s">
        <v>19465</v>
      </c>
      <c r="K2209" t="s">
        <v>1197</v>
      </c>
      <c r="L2209" t="s">
        <v>1233</v>
      </c>
      <c r="M2209">
        <v>1</v>
      </c>
      <c r="P2209" s="2" t="s">
        <v>19466</v>
      </c>
      <c r="Q2209" t="s">
        <v>47</v>
      </c>
      <c r="S2209">
        <v>0.58409500000000003</v>
      </c>
      <c r="T2209">
        <v>2.7833538000000001E-2</v>
      </c>
      <c r="U2209">
        <v>0.51884110000000006</v>
      </c>
      <c r="V2209">
        <v>4.8737846000000001E-2</v>
      </c>
      <c r="W2209">
        <v>0.47384647000000002</v>
      </c>
      <c r="X2209">
        <v>1.0214032E-2</v>
      </c>
      <c r="Y2209">
        <v>0</v>
      </c>
      <c r="Z2209">
        <v>0.12</v>
      </c>
      <c r="AA2209">
        <v>7.3999999999999996E-2</v>
      </c>
      <c r="AB2209">
        <v>0.80600000000000005</v>
      </c>
      <c r="AC2209">
        <v>2.3099999999999999E-2</v>
      </c>
      <c r="AD2209" t="s">
        <v>48</v>
      </c>
      <c r="AE2209" t="s">
        <v>48</v>
      </c>
      <c r="AF2209" t="s">
        <v>48</v>
      </c>
    </row>
    <row r="2210" spans="1:32" hidden="1" outlineLevel="1" x14ac:dyDescent="0.2">
      <c r="A2210" t="s">
        <v>19467</v>
      </c>
      <c r="B2210" t="s">
        <v>19468</v>
      </c>
      <c r="C2210" t="s">
        <v>19469</v>
      </c>
      <c r="J2210" t="s">
        <v>19470</v>
      </c>
      <c r="K2210" t="s">
        <v>1197</v>
      </c>
      <c r="L2210" t="s">
        <v>1233</v>
      </c>
      <c r="M2210">
        <v>1</v>
      </c>
      <c r="P2210" s="2" t="s">
        <v>19471</v>
      </c>
      <c r="Q2210" t="s">
        <v>10132</v>
      </c>
      <c r="S2210">
        <v>2.3081890000000001E-2</v>
      </c>
      <c r="T2210">
        <v>1.5449524E-3</v>
      </c>
      <c r="U2210">
        <v>1.6889455000000001E-2</v>
      </c>
      <c r="V2210">
        <v>4.920715E-3</v>
      </c>
      <c r="W2210">
        <v>1.1350900000000001E-2</v>
      </c>
      <c r="X2210">
        <v>8.0650359999999994E-3</v>
      </c>
      <c r="Y2210">
        <v>0</v>
      </c>
      <c r="Z2210">
        <v>0</v>
      </c>
      <c r="AA2210">
        <v>0</v>
      </c>
      <c r="AB2210">
        <v>1</v>
      </c>
      <c r="AC2210">
        <v>0</v>
      </c>
      <c r="AD2210" t="s">
        <v>48</v>
      </c>
      <c r="AE2210" t="s">
        <v>48</v>
      </c>
      <c r="AF2210" t="s">
        <v>48</v>
      </c>
    </row>
    <row r="2211" spans="1:32" hidden="1" outlineLevel="1" x14ac:dyDescent="0.2">
      <c r="A2211" t="s">
        <v>19472</v>
      </c>
      <c r="B2211" t="s">
        <v>19473</v>
      </c>
      <c r="C2211" t="s">
        <v>19474</v>
      </c>
      <c r="J2211" t="s">
        <v>19475</v>
      </c>
      <c r="K2211" t="s">
        <v>1197</v>
      </c>
      <c r="L2211" t="s">
        <v>1233</v>
      </c>
      <c r="M2211">
        <v>1</v>
      </c>
      <c r="P2211" s="2" t="s">
        <v>19476</v>
      </c>
      <c r="Q2211" t="s">
        <v>47</v>
      </c>
      <c r="Y2211" t="s">
        <v>48</v>
      </c>
      <c r="Z2211" t="s">
        <v>48</v>
      </c>
      <c r="AA2211" t="s">
        <v>48</v>
      </c>
      <c r="AB2211" t="s">
        <v>48</v>
      </c>
      <c r="AC2211" t="s">
        <v>48</v>
      </c>
      <c r="AD2211" t="s">
        <v>48</v>
      </c>
      <c r="AE2211" t="s">
        <v>48</v>
      </c>
      <c r="AF2211" t="s">
        <v>48</v>
      </c>
    </row>
    <row r="2212" spans="1:32" hidden="1" outlineLevel="1" x14ac:dyDescent="0.2">
      <c r="A2212" t="s">
        <v>19477</v>
      </c>
      <c r="B2212" t="s">
        <v>19478</v>
      </c>
      <c r="C2212" t="s">
        <v>19479</v>
      </c>
      <c r="J2212" t="s">
        <v>19480</v>
      </c>
      <c r="K2212" t="s">
        <v>1197</v>
      </c>
      <c r="L2212" t="s">
        <v>1233</v>
      </c>
      <c r="M2212">
        <v>1</v>
      </c>
      <c r="P2212" s="2" t="s">
        <v>19481</v>
      </c>
      <c r="Q2212" t="s">
        <v>47</v>
      </c>
      <c r="S2212">
        <v>2.9445656000000001E-2</v>
      </c>
      <c r="T2212">
        <v>9.1075900000000003E-4</v>
      </c>
      <c r="U2212">
        <v>1.2551232000000001E-2</v>
      </c>
      <c r="V2212">
        <v>2.2013724999999998E-3</v>
      </c>
      <c r="W2212">
        <v>1.2642908E-2</v>
      </c>
      <c r="X2212">
        <v>8.2333300000000005E-3</v>
      </c>
      <c r="Y2212">
        <v>0</v>
      </c>
      <c r="Z2212">
        <v>0.19700000000000001</v>
      </c>
      <c r="AA2212">
        <v>8.2000000000000003E-2</v>
      </c>
      <c r="AB2212">
        <v>0.72099999999999997</v>
      </c>
      <c r="AC2212">
        <v>0.58589999999999998</v>
      </c>
      <c r="AD2212" t="s">
        <v>48</v>
      </c>
      <c r="AE2212" t="s">
        <v>48</v>
      </c>
      <c r="AF2212" t="s">
        <v>48</v>
      </c>
    </row>
    <row r="2213" spans="1:32" hidden="1" outlineLevel="1" x14ac:dyDescent="0.2">
      <c r="A2213" t="s">
        <v>19482</v>
      </c>
      <c r="B2213" t="s">
        <v>19478</v>
      </c>
      <c r="C2213" t="s">
        <v>19483</v>
      </c>
      <c r="J2213" t="s">
        <v>19484</v>
      </c>
      <c r="K2213" t="s">
        <v>1197</v>
      </c>
      <c r="L2213" t="s">
        <v>1233</v>
      </c>
      <c r="M2213">
        <v>1</v>
      </c>
      <c r="P2213" s="2" t="s">
        <v>19485</v>
      </c>
      <c r="Q2213" t="s">
        <v>47</v>
      </c>
      <c r="S2213">
        <v>0.42129644999999999</v>
      </c>
      <c r="T2213">
        <v>7.0953370000000002E-3</v>
      </c>
      <c r="U2213">
        <v>0.10735235</v>
      </c>
      <c r="V2213">
        <v>7.6585565999999997E-3</v>
      </c>
      <c r="W2213">
        <v>0.4747285</v>
      </c>
      <c r="X2213">
        <v>6.9387536E-3</v>
      </c>
      <c r="Y2213">
        <v>-0.6</v>
      </c>
      <c r="Z2213">
        <v>0.09</v>
      </c>
      <c r="AA2213">
        <v>0.157</v>
      </c>
      <c r="AB2213">
        <v>0.753</v>
      </c>
      <c r="AC2213">
        <v>-0.25850000000000001</v>
      </c>
      <c r="AD2213" t="s">
        <v>48</v>
      </c>
      <c r="AE2213" t="s">
        <v>48</v>
      </c>
      <c r="AF2213" t="s">
        <v>48</v>
      </c>
    </row>
    <row r="2214" spans="1:32" hidden="1" outlineLevel="1" x14ac:dyDescent="0.2">
      <c r="A2214" t="s">
        <v>19486</v>
      </c>
      <c r="B2214" t="s">
        <v>19487</v>
      </c>
      <c r="C2214" t="s">
        <v>19488</v>
      </c>
      <c r="J2214" t="s">
        <v>19489</v>
      </c>
      <c r="K2214" t="s">
        <v>1197</v>
      </c>
      <c r="L2214" t="s">
        <v>1233</v>
      </c>
      <c r="M2214">
        <v>1</v>
      </c>
      <c r="P2214" s="2" t="s">
        <v>19490</v>
      </c>
      <c r="Q2214" t="s">
        <v>47</v>
      </c>
      <c r="S2214">
        <v>0.39669925</v>
      </c>
      <c r="T2214">
        <v>6.1035155999999997E-3</v>
      </c>
      <c r="U2214">
        <v>3.9908449999999998E-2</v>
      </c>
      <c r="V2214">
        <v>9.9154250000000003E-3</v>
      </c>
      <c r="W2214">
        <v>0.45550760000000001</v>
      </c>
      <c r="X2214">
        <v>7.8061199999999997E-3</v>
      </c>
      <c r="Y2214">
        <v>0.17499999999999999</v>
      </c>
      <c r="Z2214">
        <v>8.8999999999999996E-2</v>
      </c>
      <c r="AA2214">
        <v>2.4E-2</v>
      </c>
      <c r="AB2214">
        <v>0.88800000000000001</v>
      </c>
      <c r="AC2214">
        <v>0.51060000000000005</v>
      </c>
      <c r="AD2214" t="s">
        <v>48</v>
      </c>
      <c r="AE2214" t="s">
        <v>48</v>
      </c>
      <c r="AF2214" t="s">
        <v>48</v>
      </c>
    </row>
    <row r="2215" spans="1:32" hidden="1" outlineLevel="1" x14ac:dyDescent="0.2">
      <c r="A2215" t="s">
        <v>19491</v>
      </c>
      <c r="B2215" t="s">
        <v>19492</v>
      </c>
      <c r="C2215" t="s">
        <v>8704</v>
      </c>
      <c r="J2215" t="s">
        <v>19493</v>
      </c>
      <c r="K2215" t="s">
        <v>1197</v>
      </c>
      <c r="L2215" t="s">
        <v>1233</v>
      </c>
      <c r="M2215">
        <v>1</v>
      </c>
      <c r="P2215" s="2" t="s">
        <v>19494</v>
      </c>
      <c r="Q2215" t="s">
        <v>47</v>
      </c>
      <c r="S2215">
        <v>0.23162875999999999</v>
      </c>
      <c r="T2215">
        <v>9.8419189999999993E-3</v>
      </c>
      <c r="U2215">
        <v>7.4175699999999997E-2</v>
      </c>
      <c r="V2215">
        <v>2.0681097999999998E-2</v>
      </c>
      <c r="W2215">
        <v>7.9354010000000003E-2</v>
      </c>
      <c r="X2215">
        <v>2.1300000999999999E-2</v>
      </c>
      <c r="Y2215">
        <v>3.2142857142857147E-2</v>
      </c>
      <c r="Z2215">
        <v>0.14699999999999999</v>
      </c>
      <c r="AA2215">
        <v>0.109</v>
      </c>
      <c r="AB2215">
        <v>0.745</v>
      </c>
      <c r="AC2215">
        <v>0.60589999999999999</v>
      </c>
      <c r="AD2215" t="s">
        <v>48</v>
      </c>
      <c r="AE2215" t="s">
        <v>48</v>
      </c>
      <c r="AF2215" t="s">
        <v>48</v>
      </c>
    </row>
    <row r="2216" spans="1:32" hidden="1" outlineLevel="1" x14ac:dyDescent="0.2">
      <c r="A2216" t="s">
        <v>19495</v>
      </c>
      <c r="B2216" t="s">
        <v>19496</v>
      </c>
      <c r="C2216" t="s">
        <v>19497</v>
      </c>
      <c r="J2216" t="s">
        <v>19498</v>
      </c>
      <c r="K2216" t="s">
        <v>1197</v>
      </c>
      <c r="L2216" t="s">
        <v>1233</v>
      </c>
      <c r="M2216">
        <v>1</v>
      </c>
      <c r="P2216" s="2" t="s">
        <v>19499</v>
      </c>
      <c r="Q2216" t="s">
        <v>47</v>
      </c>
      <c r="S2216">
        <v>3.5455880000000002E-2</v>
      </c>
      <c r="T2216">
        <v>1.115799E-3</v>
      </c>
      <c r="U2216">
        <v>1.7845914000000001E-2</v>
      </c>
      <c r="V2216">
        <v>2.1273769000000001E-3</v>
      </c>
      <c r="W2216">
        <v>1.7872108000000001E-2</v>
      </c>
      <c r="X2216">
        <v>6.4403419999999999E-3</v>
      </c>
      <c r="Y2216">
        <v>0</v>
      </c>
      <c r="Z2216">
        <v>0</v>
      </c>
      <c r="AA2216">
        <v>0.17299999999999999</v>
      </c>
      <c r="AB2216">
        <v>0.82699999999999996</v>
      </c>
      <c r="AC2216">
        <v>-0.31819999999999998</v>
      </c>
      <c r="AD2216" t="s">
        <v>48</v>
      </c>
      <c r="AE2216" t="s">
        <v>48</v>
      </c>
      <c r="AF2216" t="s">
        <v>48</v>
      </c>
    </row>
    <row r="2217" spans="1:32" hidden="1" outlineLevel="1" x14ac:dyDescent="0.2">
      <c r="A2217" t="s">
        <v>19500</v>
      </c>
      <c r="B2217" t="s">
        <v>19501</v>
      </c>
      <c r="C2217" t="s">
        <v>19502</v>
      </c>
      <c r="J2217" t="s">
        <v>19503</v>
      </c>
      <c r="K2217" t="s">
        <v>1197</v>
      </c>
      <c r="L2217" t="s">
        <v>1233</v>
      </c>
      <c r="M2217">
        <v>1</v>
      </c>
      <c r="P2217" s="2" t="s">
        <v>19504</v>
      </c>
      <c r="Q2217" t="s">
        <v>47</v>
      </c>
      <c r="S2217">
        <v>0.38434127000000001</v>
      </c>
      <c r="T2217">
        <v>8.5830690000000005E-3</v>
      </c>
      <c r="U2217">
        <v>7.2235980000000005E-2</v>
      </c>
      <c r="V2217">
        <v>1.2541492E-2</v>
      </c>
      <c r="W2217">
        <v>0.4125297</v>
      </c>
      <c r="X2217">
        <v>8.4922450000000007E-3</v>
      </c>
      <c r="Y2217">
        <v>-2.5000000000000001E-2</v>
      </c>
      <c r="Z2217">
        <v>0</v>
      </c>
      <c r="AA2217">
        <v>0.189</v>
      </c>
      <c r="AB2217">
        <v>0.81100000000000005</v>
      </c>
      <c r="AC2217">
        <v>-0.32519999999999999</v>
      </c>
      <c r="AD2217" t="s">
        <v>48</v>
      </c>
      <c r="AE2217" t="s">
        <v>48</v>
      </c>
      <c r="AF2217" t="s">
        <v>48</v>
      </c>
    </row>
    <row r="2218" spans="1:32" hidden="1" outlineLevel="1" x14ac:dyDescent="0.2">
      <c r="A2218" t="s">
        <v>19505</v>
      </c>
      <c r="B2218" t="s">
        <v>19506</v>
      </c>
      <c r="C2218" t="s">
        <v>19507</v>
      </c>
      <c r="J2218" t="s">
        <v>19508</v>
      </c>
      <c r="K2218" t="s">
        <v>1197</v>
      </c>
      <c r="L2218" t="s">
        <v>1233</v>
      </c>
      <c r="M2218">
        <v>1</v>
      </c>
      <c r="P2218" s="2" t="s">
        <v>19509</v>
      </c>
      <c r="Q2218" t="s">
        <v>47</v>
      </c>
      <c r="S2218">
        <v>0.22846605</v>
      </c>
      <c r="T2218">
        <v>5.7220459999999997E-3</v>
      </c>
      <c r="U2218">
        <v>7.1912690000000001E-2</v>
      </c>
      <c r="V2218">
        <v>9.9894219999999995E-3</v>
      </c>
      <c r="W2218">
        <v>6.1801231999999998E-2</v>
      </c>
      <c r="X2218">
        <v>1.6983430000000001E-2</v>
      </c>
      <c r="Y2218">
        <v>-0.54999999999999993</v>
      </c>
      <c r="Z2218">
        <v>0</v>
      </c>
      <c r="AA2218">
        <v>0.25800000000000001</v>
      </c>
      <c r="AB2218">
        <v>0.74199999999999999</v>
      </c>
      <c r="AC2218">
        <v>-0.76500000000000001</v>
      </c>
      <c r="AD2218" t="s">
        <v>48</v>
      </c>
      <c r="AE2218" t="s">
        <v>48</v>
      </c>
      <c r="AF2218" t="s">
        <v>48</v>
      </c>
    </row>
    <row r="2219" spans="1:32" hidden="1" outlineLevel="1" x14ac:dyDescent="0.2">
      <c r="A2219" t="s">
        <v>19510</v>
      </c>
      <c r="B2219" t="s">
        <v>19511</v>
      </c>
      <c r="C2219" t="s">
        <v>19512</v>
      </c>
      <c r="J2219" t="s">
        <v>19513</v>
      </c>
      <c r="K2219" t="s">
        <v>1197</v>
      </c>
      <c r="L2219" t="s">
        <v>1233</v>
      </c>
      <c r="M2219">
        <v>1</v>
      </c>
      <c r="P2219" s="2" t="s">
        <v>19514</v>
      </c>
      <c r="Q2219" t="s">
        <v>47</v>
      </c>
      <c r="S2219">
        <v>1.6964182000000001E-2</v>
      </c>
      <c r="T2219">
        <v>6.9141389999999997E-4</v>
      </c>
      <c r="U2219">
        <v>1.1543535000000001E-2</v>
      </c>
      <c r="V2219">
        <v>2.3308650000000001E-3</v>
      </c>
      <c r="W2219">
        <v>9.8308900000000001E-3</v>
      </c>
      <c r="X2219">
        <v>6.589218E-3</v>
      </c>
      <c r="Y2219">
        <v>-0.19500000000000001</v>
      </c>
      <c r="Z2219">
        <v>9.8000000000000004E-2</v>
      </c>
      <c r="AA2219">
        <v>2.9000000000000001E-2</v>
      </c>
      <c r="AB2219">
        <v>0.873</v>
      </c>
      <c r="AC2219">
        <v>0.56620000000000004</v>
      </c>
      <c r="AD2219" t="s">
        <v>48</v>
      </c>
      <c r="AE2219" t="s">
        <v>48</v>
      </c>
      <c r="AF2219" t="s">
        <v>48</v>
      </c>
    </row>
    <row r="2220" spans="1:32" hidden="1" outlineLevel="1" x14ac:dyDescent="0.2">
      <c r="A2220" t="s">
        <v>19515</v>
      </c>
      <c r="B2220" t="s">
        <v>19516</v>
      </c>
      <c r="C2220" t="s">
        <v>19517</v>
      </c>
      <c r="J2220" t="s">
        <v>19518</v>
      </c>
      <c r="K2220" t="s">
        <v>1197</v>
      </c>
      <c r="L2220" t="s">
        <v>1233</v>
      </c>
      <c r="M2220">
        <v>1</v>
      </c>
      <c r="P2220" s="2" t="s">
        <v>19519</v>
      </c>
      <c r="Q2220" t="s">
        <v>47</v>
      </c>
      <c r="S2220">
        <v>1.5770407E-2</v>
      </c>
      <c r="T2220">
        <v>7.343292E-4</v>
      </c>
      <c r="U2220">
        <v>1.1423977E-2</v>
      </c>
      <c r="V2220">
        <v>1.7758971000000001E-3</v>
      </c>
      <c r="W2220">
        <v>1.03248935E-2</v>
      </c>
      <c r="X2220">
        <v>6.1490620000000003E-3</v>
      </c>
      <c r="Y2220">
        <v>0.5</v>
      </c>
      <c r="Z2220">
        <v>0.41199999999999998</v>
      </c>
      <c r="AA2220">
        <v>0</v>
      </c>
      <c r="AB2220">
        <v>0.58799999999999997</v>
      </c>
      <c r="AC2220">
        <v>0.68079999999999996</v>
      </c>
      <c r="AD2220" t="s">
        <v>48</v>
      </c>
      <c r="AE2220" t="s">
        <v>48</v>
      </c>
      <c r="AF2220" t="s">
        <v>48</v>
      </c>
    </row>
    <row r="2221" spans="1:32" hidden="1" outlineLevel="1" x14ac:dyDescent="0.2">
      <c r="A2221" t="s">
        <v>19520</v>
      </c>
      <c r="B2221" t="s">
        <v>19521</v>
      </c>
      <c r="C2221" t="s">
        <v>15639</v>
      </c>
      <c r="J2221" t="s">
        <v>19522</v>
      </c>
      <c r="K2221" t="s">
        <v>1197</v>
      </c>
      <c r="L2221" t="s">
        <v>1233</v>
      </c>
      <c r="M2221">
        <v>1</v>
      </c>
      <c r="P2221" s="2" t="s">
        <v>19523</v>
      </c>
      <c r="Q2221" t="s">
        <v>47</v>
      </c>
      <c r="S2221">
        <v>2.7913637000000002E-2</v>
      </c>
      <c r="T2221">
        <v>8.9168549999999998E-4</v>
      </c>
      <c r="U2221">
        <v>1.13215E-2</v>
      </c>
      <c r="V2221">
        <v>5.8456612999999999E-3</v>
      </c>
      <c r="W2221">
        <v>1.4124917000000001E-2</v>
      </c>
      <c r="X2221">
        <v>6.1490620000000003E-3</v>
      </c>
      <c r="Y2221">
        <v>0.05</v>
      </c>
      <c r="Z2221">
        <v>0</v>
      </c>
      <c r="AA2221">
        <v>0</v>
      </c>
      <c r="AB2221">
        <v>1</v>
      </c>
      <c r="AC2221">
        <v>0</v>
      </c>
      <c r="AD2221" t="s">
        <v>48</v>
      </c>
      <c r="AE2221" t="s">
        <v>48</v>
      </c>
      <c r="AF2221" t="s">
        <v>48</v>
      </c>
    </row>
    <row r="2222" spans="1:32" hidden="1" outlineLevel="1" x14ac:dyDescent="0.2">
      <c r="A2222" t="s">
        <v>19524</v>
      </c>
      <c r="B2222" t="s">
        <v>19525</v>
      </c>
      <c r="C2222" t="s">
        <v>19526</v>
      </c>
      <c r="J2222" t="s">
        <v>19527</v>
      </c>
      <c r="K2222" t="s">
        <v>1197</v>
      </c>
      <c r="L2222" t="s">
        <v>1233</v>
      </c>
      <c r="M2222">
        <v>1</v>
      </c>
      <c r="P2222" s="2" t="s">
        <v>19528</v>
      </c>
      <c r="Q2222" t="s">
        <v>47</v>
      </c>
      <c r="S2222">
        <v>0.63085170000000002</v>
      </c>
      <c r="T2222">
        <v>0.34966051999999997</v>
      </c>
      <c r="U2222">
        <v>0.80867460000000002</v>
      </c>
      <c r="V2222">
        <v>3.6105252999999997E-2</v>
      </c>
      <c r="W2222">
        <v>0.57236240000000005</v>
      </c>
      <c r="X2222">
        <v>8.8158890000000004E-3</v>
      </c>
      <c r="Y2222">
        <v>0</v>
      </c>
      <c r="Z2222">
        <v>0</v>
      </c>
      <c r="AA2222">
        <v>0.16700000000000001</v>
      </c>
      <c r="AB2222">
        <v>0.83299999999999996</v>
      </c>
      <c r="AC2222">
        <v>-0.34</v>
      </c>
      <c r="AD2222" t="s">
        <v>48</v>
      </c>
      <c r="AE2222" t="s">
        <v>48</v>
      </c>
      <c r="AF2222" t="s">
        <v>48</v>
      </c>
    </row>
    <row r="2223" spans="1:32" hidden="1" outlineLevel="1" x14ac:dyDescent="0.2">
      <c r="A2223" t="s">
        <v>19529</v>
      </c>
      <c r="B2223" t="s">
        <v>19530</v>
      </c>
      <c r="C2223" t="s">
        <v>19531</v>
      </c>
      <c r="J2223" t="s">
        <v>19532</v>
      </c>
      <c r="K2223" t="s">
        <v>1197</v>
      </c>
      <c r="L2223" t="s">
        <v>1233</v>
      </c>
      <c r="M2223">
        <v>1</v>
      </c>
      <c r="P2223" s="2" t="s">
        <v>19533</v>
      </c>
      <c r="Q2223" t="s">
        <v>10138</v>
      </c>
      <c r="S2223">
        <v>0.23162875999999999</v>
      </c>
      <c r="T2223">
        <v>7.5149535999999998E-3</v>
      </c>
      <c r="U2223">
        <v>0.18909787</v>
      </c>
      <c r="V2223">
        <v>8.3245179999999995E-3</v>
      </c>
      <c r="W2223">
        <v>0.11172232</v>
      </c>
      <c r="X2223">
        <v>8.4145709999999992E-3</v>
      </c>
      <c r="Y2223">
        <v>0.22187499999999999</v>
      </c>
      <c r="Z2223">
        <v>0.10199999999999999</v>
      </c>
      <c r="AA2223">
        <v>7.4999999999999997E-2</v>
      </c>
      <c r="AB2223">
        <v>0.82299999999999995</v>
      </c>
      <c r="AC2223">
        <v>0.18110000000000001</v>
      </c>
      <c r="AD2223" t="s">
        <v>48</v>
      </c>
      <c r="AE2223" t="s">
        <v>48</v>
      </c>
      <c r="AF2223" t="s">
        <v>48</v>
      </c>
    </row>
    <row r="2224" spans="1:32" hidden="1" outlineLevel="1" x14ac:dyDescent="0.2">
      <c r="A2224" t="s">
        <v>19534</v>
      </c>
      <c r="B2224" t="s">
        <v>19535</v>
      </c>
      <c r="C2224" t="s">
        <v>19536</v>
      </c>
      <c r="J2224" t="s">
        <v>10596</v>
      </c>
      <c r="K2224" t="s">
        <v>1197</v>
      </c>
      <c r="L2224" t="s">
        <v>1233</v>
      </c>
      <c r="M2224">
        <v>1</v>
      </c>
      <c r="P2224" s="2" t="s">
        <v>19537</v>
      </c>
      <c r="Q2224" t="s">
        <v>47</v>
      </c>
      <c r="Y2224" t="s">
        <v>48</v>
      </c>
      <c r="Z2224" t="s">
        <v>48</v>
      </c>
      <c r="AA2224" t="s">
        <v>48</v>
      </c>
      <c r="AB2224" t="s">
        <v>48</v>
      </c>
      <c r="AC2224" t="s">
        <v>48</v>
      </c>
      <c r="AD2224" t="s">
        <v>48</v>
      </c>
      <c r="AE2224" t="s">
        <v>48</v>
      </c>
      <c r="AF2224" t="s">
        <v>48</v>
      </c>
    </row>
    <row r="2225" spans="1:32" hidden="1" outlineLevel="1" x14ac:dyDescent="0.2">
      <c r="A2225" t="s">
        <v>19538</v>
      </c>
      <c r="B2225" t="s">
        <v>19539</v>
      </c>
      <c r="C2225" t="s">
        <v>19540</v>
      </c>
      <c r="J2225" t="s">
        <v>19541</v>
      </c>
      <c r="K2225" t="s">
        <v>1197</v>
      </c>
      <c r="L2225" t="s">
        <v>1233</v>
      </c>
      <c r="M2225">
        <v>1</v>
      </c>
      <c r="P2225" s="2" t="s">
        <v>19542</v>
      </c>
      <c r="Q2225" t="s">
        <v>47</v>
      </c>
      <c r="S2225">
        <v>7.2128440000000002E-2</v>
      </c>
      <c r="T2225">
        <v>2.746582E-3</v>
      </c>
      <c r="U2225">
        <v>3.1391226000000001E-2</v>
      </c>
      <c r="V2225">
        <v>1.0877370000000001E-2</v>
      </c>
      <c r="W2225">
        <v>2.7605021E-2</v>
      </c>
      <c r="X2225">
        <v>8.9712384999999992E-3</v>
      </c>
      <c r="Y2225">
        <v>0.2190476190476191</v>
      </c>
      <c r="Z2225">
        <v>0.13500000000000001</v>
      </c>
      <c r="AA2225">
        <v>6.6000000000000003E-2</v>
      </c>
      <c r="AB2225">
        <v>0.79900000000000004</v>
      </c>
      <c r="AC2225">
        <v>0.90290000000000004</v>
      </c>
      <c r="AD2225" t="s">
        <v>48</v>
      </c>
      <c r="AE2225" t="s">
        <v>48</v>
      </c>
      <c r="AF2225" t="s">
        <v>48</v>
      </c>
    </row>
    <row r="2226" spans="1:32" hidden="1" outlineLevel="1" x14ac:dyDescent="0.2">
      <c r="A2226" t="s">
        <v>19543</v>
      </c>
      <c r="B2226" t="s">
        <v>19544</v>
      </c>
      <c r="C2226" t="s">
        <v>19545</v>
      </c>
      <c r="J2226" t="s">
        <v>19546</v>
      </c>
      <c r="K2226" t="s">
        <v>1197</v>
      </c>
      <c r="L2226" t="s">
        <v>1233</v>
      </c>
      <c r="M2226">
        <v>1</v>
      </c>
      <c r="P2226" s="2" t="s">
        <v>19547</v>
      </c>
      <c r="Q2226" t="s">
        <v>47</v>
      </c>
      <c r="S2226">
        <v>0.14429576999999999</v>
      </c>
      <c r="T2226">
        <v>1.9073486000000001E-3</v>
      </c>
      <c r="U2226">
        <v>1.6103793000000002E-2</v>
      </c>
      <c r="V2226">
        <v>3.1263188000000002E-3</v>
      </c>
      <c r="W2226">
        <v>6.2850160000000002E-2</v>
      </c>
      <c r="X2226">
        <v>7.6766624E-3</v>
      </c>
      <c r="Y2226">
        <v>0</v>
      </c>
      <c r="Z2226">
        <v>8.1000000000000003E-2</v>
      </c>
      <c r="AA2226">
        <v>0.17599999999999999</v>
      </c>
      <c r="AB2226">
        <v>0.74299999999999999</v>
      </c>
      <c r="AC2226">
        <v>-0.24110000000000001</v>
      </c>
      <c r="AD2226" t="s">
        <v>48</v>
      </c>
      <c r="AE2226" t="s">
        <v>48</v>
      </c>
      <c r="AF2226" t="s">
        <v>48</v>
      </c>
    </row>
    <row r="2227" spans="1:32" hidden="1" outlineLevel="1" x14ac:dyDescent="0.2">
      <c r="A2227" t="s">
        <v>19548</v>
      </c>
      <c r="B2227" t="s">
        <v>19549</v>
      </c>
      <c r="C2227" t="s">
        <v>19550</v>
      </c>
      <c r="J2227" t="s">
        <v>19551</v>
      </c>
      <c r="K2227" t="s">
        <v>1197</v>
      </c>
      <c r="L2227" t="s">
        <v>1233</v>
      </c>
      <c r="M2227">
        <v>1</v>
      </c>
      <c r="P2227" s="2" t="s">
        <v>19552</v>
      </c>
      <c r="Q2227" t="s">
        <v>47</v>
      </c>
      <c r="S2227">
        <v>4.4388983E-2</v>
      </c>
      <c r="T2227">
        <v>1.3637542999999999E-3</v>
      </c>
      <c r="U2227">
        <v>1.9348921000000002E-2</v>
      </c>
      <c r="V2227">
        <v>5.1427023000000004E-3</v>
      </c>
      <c r="W2227">
        <v>1.9547974999999999E-2</v>
      </c>
      <c r="X2227">
        <v>6.8869706999999999E-3</v>
      </c>
      <c r="Y2227">
        <v>-3.1250000000000028E-2</v>
      </c>
      <c r="Z2227">
        <v>0.11799999999999999</v>
      </c>
      <c r="AA2227">
        <v>5.8000000000000003E-2</v>
      </c>
      <c r="AB2227">
        <v>0.82399999999999995</v>
      </c>
      <c r="AC2227">
        <v>0.57430000000000003</v>
      </c>
      <c r="AD2227" t="s">
        <v>48</v>
      </c>
      <c r="AE2227" t="s">
        <v>48</v>
      </c>
      <c r="AF2227" t="s">
        <v>48</v>
      </c>
    </row>
    <row r="2228" spans="1:32" hidden="1" outlineLevel="1" x14ac:dyDescent="0.2">
      <c r="A2228" t="s">
        <v>19553</v>
      </c>
      <c r="B2228" t="s">
        <v>19554</v>
      </c>
      <c r="C2228" t="s">
        <v>19555</v>
      </c>
      <c r="J2228" t="s">
        <v>19556</v>
      </c>
      <c r="K2228" t="s">
        <v>1197</v>
      </c>
      <c r="L2228" t="s">
        <v>1233</v>
      </c>
      <c r="M2228">
        <v>1</v>
      </c>
      <c r="P2228" s="2" t="s">
        <v>19557</v>
      </c>
      <c r="Q2228" t="s">
        <v>47</v>
      </c>
      <c r="S2228">
        <v>8.7164870000000005E-2</v>
      </c>
      <c r="T2228">
        <v>1.9931793E-3</v>
      </c>
      <c r="U2228">
        <v>1.3985921E-2</v>
      </c>
      <c r="V2228">
        <v>6.0306509999999997E-3</v>
      </c>
      <c r="W2228">
        <v>2.8171662E-2</v>
      </c>
      <c r="X2228">
        <v>8.7382150000000006E-3</v>
      </c>
      <c r="Y2228">
        <v>0</v>
      </c>
      <c r="Z2228">
        <v>0</v>
      </c>
      <c r="AA2228">
        <v>0</v>
      </c>
      <c r="AB2228">
        <v>1</v>
      </c>
      <c r="AC2228">
        <v>0</v>
      </c>
      <c r="AD2228" t="s">
        <v>48</v>
      </c>
      <c r="AE2228" t="s">
        <v>48</v>
      </c>
      <c r="AF2228" t="s">
        <v>48</v>
      </c>
    </row>
    <row r="2229" spans="1:32" hidden="1" outlineLevel="1" x14ac:dyDescent="0.2">
      <c r="A2229" t="s">
        <v>19558</v>
      </c>
      <c r="B2229" t="s">
        <v>19559</v>
      </c>
      <c r="C2229" t="s">
        <v>19560</v>
      </c>
      <c r="J2229" t="s">
        <v>19561</v>
      </c>
      <c r="K2229" t="s">
        <v>1197</v>
      </c>
      <c r="L2229" t="s">
        <v>1233</v>
      </c>
      <c r="M2229">
        <v>1</v>
      </c>
      <c r="P2229" s="2" t="s">
        <v>19562</v>
      </c>
      <c r="Q2229" t="s">
        <v>47</v>
      </c>
      <c r="S2229">
        <v>5.6263726E-2</v>
      </c>
      <c r="T2229">
        <v>1.3351439999999999E-3</v>
      </c>
      <c r="U2229">
        <v>1.6684500000000001E-2</v>
      </c>
      <c r="V2229">
        <v>5.2536960000000004E-3</v>
      </c>
      <c r="W2229">
        <v>2.0450362999999999E-2</v>
      </c>
      <c r="X2229">
        <v>7.8449574999999994E-3</v>
      </c>
      <c r="Y2229">
        <v>0.13333333333333339</v>
      </c>
      <c r="Z2229">
        <v>4.2000000000000003E-2</v>
      </c>
      <c r="AA2229">
        <v>0.108</v>
      </c>
      <c r="AB2229">
        <v>0.85</v>
      </c>
      <c r="AC2229">
        <v>-0.6502</v>
      </c>
      <c r="AD2229" t="s">
        <v>48</v>
      </c>
      <c r="AE2229" t="s">
        <v>48</v>
      </c>
      <c r="AF2229" t="s">
        <v>48</v>
      </c>
    </row>
    <row r="2230" spans="1:32" hidden="1" outlineLevel="1" x14ac:dyDescent="0.2">
      <c r="A2230" t="s">
        <v>19563</v>
      </c>
      <c r="B2230" t="s">
        <v>19564</v>
      </c>
      <c r="C2230" t="s">
        <v>19565</v>
      </c>
      <c r="J2230" t="s">
        <v>19566</v>
      </c>
      <c r="K2230" t="s">
        <v>1197</v>
      </c>
      <c r="L2230" t="s">
        <v>1233</v>
      </c>
      <c r="M2230">
        <v>1</v>
      </c>
      <c r="P2230" s="2" t="s">
        <v>19567</v>
      </c>
      <c r="Q2230" t="s">
        <v>47</v>
      </c>
      <c r="Y2230" t="s">
        <v>48</v>
      </c>
      <c r="Z2230" t="s">
        <v>48</v>
      </c>
      <c r="AA2230" t="s">
        <v>48</v>
      </c>
      <c r="AB2230" t="s">
        <v>48</v>
      </c>
      <c r="AC2230" t="s">
        <v>48</v>
      </c>
      <c r="AD2230" t="s">
        <v>48</v>
      </c>
      <c r="AE2230" t="s">
        <v>48</v>
      </c>
      <c r="AF2230" t="s">
        <v>48</v>
      </c>
    </row>
    <row r="2231" spans="1:32" hidden="1" outlineLevel="1" x14ac:dyDescent="0.2">
      <c r="A2231" t="s">
        <v>19568</v>
      </c>
      <c r="B2231" t="s">
        <v>19569</v>
      </c>
      <c r="C2231" t="s">
        <v>19570</v>
      </c>
      <c r="J2231" t="s">
        <v>19571</v>
      </c>
      <c r="K2231" t="s">
        <v>1197</v>
      </c>
      <c r="L2231" t="s">
        <v>1233</v>
      </c>
      <c r="M2231">
        <v>1</v>
      </c>
      <c r="P2231" s="2" t="s">
        <v>19572</v>
      </c>
      <c r="Q2231" t="s">
        <v>47</v>
      </c>
      <c r="S2231">
        <v>0.17984040000000001</v>
      </c>
      <c r="T2231">
        <v>2.2125244000000001E-3</v>
      </c>
      <c r="U2231">
        <v>1.8187505999999999E-2</v>
      </c>
      <c r="V2231">
        <v>4.1067624E-3</v>
      </c>
      <c r="W2231">
        <v>0.113185234</v>
      </c>
      <c r="X2231">
        <v>6.6086366000000004E-3</v>
      </c>
      <c r="Y2231">
        <v>6.0000000000000012E-2</v>
      </c>
      <c r="Z2231">
        <v>5.7000000000000002E-2</v>
      </c>
      <c r="AA2231">
        <v>9.0999999999999998E-2</v>
      </c>
      <c r="AB2231">
        <v>0.85099999999999998</v>
      </c>
      <c r="AC2231">
        <v>-0.15310000000000001</v>
      </c>
      <c r="AD2231" t="s">
        <v>48</v>
      </c>
      <c r="AE2231" t="s">
        <v>48</v>
      </c>
      <c r="AF2231" t="s">
        <v>48</v>
      </c>
    </row>
    <row r="2232" spans="1:32" hidden="1" outlineLevel="1" x14ac:dyDescent="0.2">
      <c r="A2232" t="s">
        <v>19573</v>
      </c>
      <c r="B2232" t="s">
        <v>19574</v>
      </c>
      <c r="C2232" t="s">
        <v>19575</v>
      </c>
      <c r="J2232" t="s">
        <v>10596</v>
      </c>
      <c r="K2232" t="s">
        <v>1197</v>
      </c>
      <c r="L2232" t="s">
        <v>1233</v>
      </c>
      <c r="M2232">
        <v>1</v>
      </c>
      <c r="P2232" s="2" t="s">
        <v>19576</v>
      </c>
      <c r="Q2232" t="s">
        <v>47</v>
      </c>
      <c r="Y2232" t="s">
        <v>48</v>
      </c>
      <c r="Z2232" t="s">
        <v>48</v>
      </c>
      <c r="AA2232" t="s">
        <v>48</v>
      </c>
      <c r="AB2232" t="s">
        <v>48</v>
      </c>
      <c r="AC2232" t="s">
        <v>48</v>
      </c>
      <c r="AD2232" t="s">
        <v>48</v>
      </c>
      <c r="AE2232" t="s">
        <v>48</v>
      </c>
      <c r="AF2232" t="s">
        <v>48</v>
      </c>
    </row>
    <row r="2233" spans="1:32" hidden="1" outlineLevel="1" x14ac:dyDescent="0.2">
      <c r="A2233" t="s">
        <v>19577</v>
      </c>
      <c r="B2233" t="s">
        <v>19578</v>
      </c>
      <c r="C2233" t="s">
        <v>19579</v>
      </c>
      <c r="J2233" t="s">
        <v>19580</v>
      </c>
      <c r="K2233" t="s">
        <v>1197</v>
      </c>
      <c r="L2233" t="s">
        <v>1233</v>
      </c>
      <c r="M2233">
        <v>1</v>
      </c>
      <c r="P2233" s="2" t="s">
        <v>19581</v>
      </c>
      <c r="Q2233" t="s">
        <v>47</v>
      </c>
      <c r="S2233">
        <v>0.104795754</v>
      </c>
      <c r="T2233">
        <v>1.6975403000000001E-3</v>
      </c>
      <c r="U2233">
        <v>1.7504321E-2</v>
      </c>
      <c r="V2233">
        <v>4.7727237000000002E-3</v>
      </c>
      <c r="W2233">
        <v>3.2028004999999998E-2</v>
      </c>
      <c r="X2233">
        <v>1.04988385E-2</v>
      </c>
      <c r="Y2233">
        <v>0</v>
      </c>
      <c r="Z2233">
        <v>8.5999999999999993E-2</v>
      </c>
      <c r="AA2233">
        <v>0</v>
      </c>
      <c r="AB2233">
        <v>0.91400000000000003</v>
      </c>
      <c r="AC2233">
        <v>0.15310000000000001</v>
      </c>
      <c r="AD2233" t="s">
        <v>48</v>
      </c>
      <c r="AE2233" t="s">
        <v>48</v>
      </c>
      <c r="AF2233" t="s">
        <v>48</v>
      </c>
    </row>
    <row r="2234" spans="1:32" hidden="1" outlineLevel="1" x14ac:dyDescent="0.2">
      <c r="A2234" t="s">
        <v>19582</v>
      </c>
      <c r="B2234" t="s">
        <v>19583</v>
      </c>
      <c r="C2234" t="s">
        <v>19584</v>
      </c>
      <c r="J2234" t="s">
        <v>19585</v>
      </c>
      <c r="K2234" t="s">
        <v>1197</v>
      </c>
      <c r="L2234" t="s">
        <v>1233</v>
      </c>
      <c r="M2234">
        <v>1</v>
      </c>
      <c r="P2234" s="2" t="s">
        <v>19586</v>
      </c>
      <c r="Q2234" t="s">
        <v>47</v>
      </c>
      <c r="S2234">
        <v>3.2391841999999997E-2</v>
      </c>
      <c r="T2234">
        <v>1.6021729000000001E-3</v>
      </c>
      <c r="U2234">
        <v>1.7367685000000001E-2</v>
      </c>
      <c r="V2234">
        <v>5.1796999999999998E-3</v>
      </c>
      <c r="W2234">
        <v>1.1692902E-2</v>
      </c>
      <c r="X2234">
        <v>6.9516995000000002E-3</v>
      </c>
      <c r="Y2234" t="s">
        <v>48</v>
      </c>
      <c r="Z2234" t="s">
        <v>48</v>
      </c>
      <c r="AA2234" t="s">
        <v>48</v>
      </c>
      <c r="AB2234" t="s">
        <v>48</v>
      </c>
      <c r="AC2234" t="s">
        <v>48</v>
      </c>
      <c r="AD2234" t="s">
        <v>48</v>
      </c>
      <c r="AE2234" t="s">
        <v>48</v>
      </c>
      <c r="AF2234" t="s">
        <v>48</v>
      </c>
    </row>
    <row r="2235" spans="1:32" hidden="1" outlineLevel="1" x14ac:dyDescent="0.2">
      <c r="A2235" t="s">
        <v>19587</v>
      </c>
      <c r="B2235" t="s">
        <v>19588</v>
      </c>
      <c r="C2235" t="s">
        <v>19589</v>
      </c>
      <c r="J2235" t="s">
        <v>19590</v>
      </c>
      <c r="K2235" t="s">
        <v>1197</v>
      </c>
      <c r="L2235" t="s">
        <v>1233</v>
      </c>
      <c r="M2235">
        <v>1</v>
      </c>
      <c r="P2235" s="2" t="s">
        <v>19591</v>
      </c>
      <c r="Q2235" t="s">
        <v>47</v>
      </c>
      <c r="S2235">
        <v>0.18364124000000001</v>
      </c>
      <c r="T2235">
        <v>8.4304810000000001E-3</v>
      </c>
      <c r="U2235">
        <v>0.10735235</v>
      </c>
      <c r="V2235">
        <v>1.6762028000000002E-2</v>
      </c>
      <c r="W2235">
        <v>6.2500520000000004E-2</v>
      </c>
      <c r="X2235">
        <v>1.2233571E-2</v>
      </c>
      <c r="Y2235">
        <v>-9.982993197278911E-2</v>
      </c>
      <c r="Z2235">
        <v>3.3000000000000002E-2</v>
      </c>
      <c r="AA2235">
        <v>0.13</v>
      </c>
      <c r="AB2235">
        <v>0.83699999999999997</v>
      </c>
      <c r="AC2235">
        <v>-0.97019999999999995</v>
      </c>
      <c r="AD2235" t="s">
        <v>48</v>
      </c>
      <c r="AE2235" t="s">
        <v>48</v>
      </c>
      <c r="AF2235" t="s">
        <v>48</v>
      </c>
    </row>
    <row r="2236" spans="1:32" hidden="1" outlineLevel="1" x14ac:dyDescent="0.2">
      <c r="A2236" t="s">
        <v>19592</v>
      </c>
      <c r="B2236" t="s">
        <v>19593</v>
      </c>
      <c r="C2236" t="s">
        <v>15644</v>
      </c>
      <c r="J2236" t="s">
        <v>19594</v>
      </c>
      <c r="K2236" t="s">
        <v>1197</v>
      </c>
      <c r="L2236" t="s">
        <v>1233</v>
      </c>
      <c r="M2236">
        <v>1</v>
      </c>
      <c r="P2236" s="2" t="s">
        <v>19595</v>
      </c>
      <c r="Q2236" t="s">
        <v>47</v>
      </c>
      <c r="S2236">
        <v>3.5455880000000002E-2</v>
      </c>
      <c r="T2236">
        <v>1.0442734E-3</v>
      </c>
      <c r="U2236">
        <v>1.3985921E-2</v>
      </c>
      <c r="V2236">
        <v>3.2188135999999998E-3</v>
      </c>
      <c r="W2236">
        <v>1.5264923999999999E-2</v>
      </c>
      <c r="X2236">
        <v>7.1458859999999997E-3</v>
      </c>
      <c r="Y2236">
        <v>0.22500000000000001</v>
      </c>
      <c r="Z2236">
        <v>4.4999999999999998E-2</v>
      </c>
      <c r="AA2236">
        <v>7.2999999999999995E-2</v>
      </c>
      <c r="AB2236">
        <v>0.88200000000000001</v>
      </c>
      <c r="AC2236">
        <v>-0.31819999999999998</v>
      </c>
      <c r="AD2236" t="s">
        <v>48</v>
      </c>
      <c r="AE2236" t="s">
        <v>48</v>
      </c>
      <c r="AF2236" t="s">
        <v>48</v>
      </c>
    </row>
    <row r="2237" spans="1:32" hidden="1" outlineLevel="1" x14ac:dyDescent="0.2">
      <c r="A2237" t="s">
        <v>19596</v>
      </c>
      <c r="B2237" t="s">
        <v>19597</v>
      </c>
      <c r="C2237" t="s">
        <v>19598</v>
      </c>
      <c r="J2237" t="s">
        <v>19599</v>
      </c>
      <c r="K2237" t="s">
        <v>1197</v>
      </c>
      <c r="L2237" t="s">
        <v>1233</v>
      </c>
      <c r="M2237">
        <v>1</v>
      </c>
      <c r="P2237" s="2" t="s">
        <v>19600</v>
      </c>
      <c r="Q2237" t="s">
        <v>47</v>
      </c>
      <c r="S2237">
        <v>0.23961850000000001</v>
      </c>
      <c r="T2237">
        <v>3.3950806000000002E-3</v>
      </c>
      <c r="U2237">
        <v>1.846078E-2</v>
      </c>
      <c r="V2237">
        <v>4.7172265999999999E-3</v>
      </c>
      <c r="W2237">
        <v>0.18480228000000001</v>
      </c>
      <c r="X2237">
        <v>6.2979385000000001E-3</v>
      </c>
      <c r="Y2237">
        <v>-6.25E-2</v>
      </c>
      <c r="Z2237">
        <v>2.4E-2</v>
      </c>
      <c r="AA2237">
        <v>0.14899999999999999</v>
      </c>
      <c r="AB2237">
        <v>0.82699999999999996</v>
      </c>
      <c r="AC2237">
        <v>-0.86699999999999999</v>
      </c>
      <c r="AD2237" t="s">
        <v>48</v>
      </c>
      <c r="AE2237" t="s">
        <v>48</v>
      </c>
      <c r="AF2237" t="s">
        <v>48</v>
      </c>
    </row>
    <row r="2238" spans="1:32" hidden="1" outlineLevel="1" x14ac:dyDescent="0.2">
      <c r="A2238" t="s">
        <v>19601</v>
      </c>
      <c r="B2238" t="s">
        <v>19602</v>
      </c>
      <c r="C2238" t="s">
        <v>19603</v>
      </c>
      <c r="J2238" t="s">
        <v>19604</v>
      </c>
      <c r="K2238" t="s">
        <v>1197</v>
      </c>
      <c r="L2238" t="s">
        <v>1233</v>
      </c>
      <c r="M2238">
        <v>1</v>
      </c>
      <c r="P2238" s="2" t="s">
        <v>19605</v>
      </c>
      <c r="Q2238" t="s">
        <v>47</v>
      </c>
      <c r="S2238">
        <v>0.23667801999999999</v>
      </c>
      <c r="T2238">
        <v>7.8201290000000003E-3</v>
      </c>
      <c r="U2238">
        <v>0.10054382000000001</v>
      </c>
      <c r="V2238">
        <v>1.5656650000000001E-2</v>
      </c>
      <c r="W2238">
        <v>0.16875735</v>
      </c>
      <c r="X2238">
        <v>8.5569740000000002E-3</v>
      </c>
      <c r="Y2238">
        <v>0.25</v>
      </c>
      <c r="Z2238">
        <v>0.374</v>
      </c>
      <c r="AA2238">
        <v>0</v>
      </c>
      <c r="AB2238">
        <v>0.626</v>
      </c>
      <c r="AC2238">
        <v>0.45760000000000001</v>
      </c>
      <c r="AD2238" t="s">
        <v>48</v>
      </c>
      <c r="AE2238" t="s">
        <v>48</v>
      </c>
      <c r="AF2238" t="s">
        <v>48</v>
      </c>
    </row>
    <row r="2239" spans="1:32" hidden="1" outlineLevel="1" x14ac:dyDescent="0.2">
      <c r="A2239" t="s">
        <v>19606</v>
      </c>
      <c r="B2239" t="s">
        <v>19607</v>
      </c>
      <c r="C2239" t="s">
        <v>19608</v>
      </c>
      <c r="J2239" t="s">
        <v>19609</v>
      </c>
      <c r="K2239" t="s">
        <v>1197</v>
      </c>
      <c r="L2239" t="s">
        <v>1233</v>
      </c>
      <c r="M2239">
        <v>1</v>
      </c>
      <c r="P2239" s="2" t="s">
        <v>19610</v>
      </c>
      <c r="Q2239" t="s">
        <v>47</v>
      </c>
      <c r="Y2239" t="s">
        <v>48</v>
      </c>
      <c r="Z2239" t="s">
        <v>48</v>
      </c>
      <c r="AA2239" t="s">
        <v>48</v>
      </c>
      <c r="AB2239" t="s">
        <v>48</v>
      </c>
      <c r="AC2239" t="s">
        <v>48</v>
      </c>
      <c r="AD2239" t="s">
        <v>48</v>
      </c>
      <c r="AE2239" t="s">
        <v>48</v>
      </c>
      <c r="AF2239" t="s">
        <v>48</v>
      </c>
    </row>
    <row r="2240" spans="1:32" hidden="1" outlineLevel="1" x14ac:dyDescent="0.2">
      <c r="A2240" t="s">
        <v>19611</v>
      </c>
      <c r="B2240" t="s">
        <v>19612</v>
      </c>
      <c r="C2240" t="s">
        <v>19613</v>
      </c>
      <c r="J2240" t="s">
        <v>19614</v>
      </c>
      <c r="K2240" t="s">
        <v>1197</v>
      </c>
      <c r="L2240" t="s">
        <v>1233</v>
      </c>
      <c r="M2240">
        <v>1</v>
      </c>
      <c r="P2240" s="2" t="s">
        <v>19615</v>
      </c>
      <c r="Q2240" t="s">
        <v>10150</v>
      </c>
      <c r="S2240">
        <v>0.30539915000000001</v>
      </c>
      <c r="T2240">
        <v>6.9808960000000003E-3</v>
      </c>
      <c r="U2240">
        <v>8.3551009999999995E-2</v>
      </c>
      <c r="V2240">
        <v>1.1099357000000001E-2</v>
      </c>
      <c r="W2240">
        <v>0.26957804000000002</v>
      </c>
      <c r="X2240">
        <v>7.3400719999999996E-3</v>
      </c>
      <c r="Y2240">
        <v>-8.9583333333333348E-2</v>
      </c>
      <c r="Z2240">
        <v>9.4E-2</v>
      </c>
      <c r="AA2240">
        <v>0.111</v>
      </c>
      <c r="AB2240">
        <v>0.79500000000000004</v>
      </c>
      <c r="AC2240">
        <v>-0.37809999999999999</v>
      </c>
      <c r="AD2240" t="s">
        <v>48</v>
      </c>
      <c r="AE2240" t="s">
        <v>48</v>
      </c>
      <c r="AF2240" t="s">
        <v>48</v>
      </c>
    </row>
    <row r="2241" spans="1:32" hidden="1" outlineLevel="1" x14ac:dyDescent="0.2">
      <c r="A2241" t="s">
        <v>19616</v>
      </c>
      <c r="B2241" t="s">
        <v>19617</v>
      </c>
      <c r="C2241" t="s">
        <v>19618</v>
      </c>
      <c r="J2241" t="s">
        <v>19619</v>
      </c>
      <c r="K2241" t="s">
        <v>1197</v>
      </c>
      <c r="L2241" t="s">
        <v>1233</v>
      </c>
      <c r="M2241">
        <v>1</v>
      </c>
      <c r="P2241" s="2" t="s">
        <v>19620</v>
      </c>
      <c r="Q2241" t="s">
        <v>47</v>
      </c>
      <c r="S2241">
        <v>4.3894200000000001E-2</v>
      </c>
      <c r="T2241">
        <v>1.4781951999999999E-3</v>
      </c>
      <c r="U2241">
        <v>1.9007329E-2</v>
      </c>
      <c r="V2241">
        <v>4.6247323E-3</v>
      </c>
      <c r="W2241">
        <v>1.7936565000000002E-2</v>
      </c>
      <c r="X2241">
        <v>7.8190659999999995E-3</v>
      </c>
      <c r="Y2241">
        <v>0</v>
      </c>
      <c r="Z2241">
        <v>0</v>
      </c>
      <c r="AA2241">
        <v>0</v>
      </c>
      <c r="AB2241">
        <v>1</v>
      </c>
      <c r="AC2241">
        <v>0</v>
      </c>
      <c r="AD2241" t="s">
        <v>48</v>
      </c>
      <c r="AE2241" t="s">
        <v>48</v>
      </c>
      <c r="AF2241" t="s">
        <v>48</v>
      </c>
    </row>
    <row r="2242" spans="1:32" hidden="1" outlineLevel="1" x14ac:dyDescent="0.2">
      <c r="A2242" t="s">
        <v>19621</v>
      </c>
      <c r="B2242" t="s">
        <v>19622</v>
      </c>
      <c r="C2242" t="s">
        <v>19623</v>
      </c>
      <c r="J2242" t="s">
        <v>19624</v>
      </c>
      <c r="K2242" t="s">
        <v>1197</v>
      </c>
      <c r="L2242" t="s">
        <v>1233</v>
      </c>
      <c r="M2242">
        <v>1</v>
      </c>
      <c r="P2242" s="2" t="s">
        <v>19625</v>
      </c>
      <c r="Q2242" t="s">
        <v>47</v>
      </c>
      <c r="S2242">
        <v>2.1785566999999999E-2</v>
      </c>
      <c r="T2242">
        <v>8.7738040000000001E-4</v>
      </c>
      <c r="U2242">
        <v>1.1902207E-2</v>
      </c>
      <c r="V2242">
        <v>3.5702933000000001E-3</v>
      </c>
      <c r="W2242">
        <v>1.0020891000000001E-2</v>
      </c>
      <c r="X2242">
        <v>7.3530180000000002E-3</v>
      </c>
      <c r="Y2242">
        <v>0</v>
      </c>
      <c r="Z2242">
        <v>0</v>
      </c>
      <c r="AA2242">
        <v>0</v>
      </c>
      <c r="AB2242">
        <v>1</v>
      </c>
      <c r="AC2242">
        <v>0</v>
      </c>
      <c r="AD2242" t="s">
        <v>48</v>
      </c>
      <c r="AE2242" t="s">
        <v>48</v>
      </c>
      <c r="AF2242" t="s">
        <v>48</v>
      </c>
    </row>
    <row r="2243" spans="1:32" hidden="1" outlineLevel="1" x14ac:dyDescent="0.2">
      <c r="A2243" t="s">
        <v>19626</v>
      </c>
      <c r="B2243" t="s">
        <v>19627</v>
      </c>
      <c r="C2243" t="s">
        <v>19628</v>
      </c>
      <c r="J2243" t="s">
        <v>19629</v>
      </c>
      <c r="K2243" t="s">
        <v>1197</v>
      </c>
      <c r="L2243" t="s">
        <v>1233</v>
      </c>
      <c r="M2243">
        <v>1</v>
      </c>
      <c r="P2243" s="2" t="s">
        <v>19630</v>
      </c>
      <c r="Q2243" t="s">
        <v>47</v>
      </c>
      <c r="S2243">
        <v>6.1444655000000001E-2</v>
      </c>
      <c r="T2243">
        <v>1.2683868000000001E-3</v>
      </c>
      <c r="U2243">
        <v>1.7367685000000001E-2</v>
      </c>
      <c r="V2243">
        <v>3.5887922E-3</v>
      </c>
      <c r="W2243">
        <v>2.5542418000000001E-2</v>
      </c>
      <c r="X2243">
        <v>6.4144502000000004E-3</v>
      </c>
      <c r="Y2243">
        <v>0.33750000000000002</v>
      </c>
      <c r="Z2243">
        <v>0.34300000000000003</v>
      </c>
      <c r="AA2243">
        <v>0</v>
      </c>
      <c r="AB2243">
        <v>0.65700000000000003</v>
      </c>
      <c r="AC2243">
        <v>0.90010000000000001</v>
      </c>
      <c r="AD2243" t="s">
        <v>48</v>
      </c>
      <c r="AE2243" t="s">
        <v>48</v>
      </c>
      <c r="AF2243" t="s">
        <v>48</v>
      </c>
    </row>
    <row r="2244" spans="1:32" hidden="1" outlineLevel="1" x14ac:dyDescent="0.2">
      <c r="A2244" t="s">
        <v>19631</v>
      </c>
      <c r="B2244" t="s">
        <v>19632</v>
      </c>
      <c r="C2244" t="s">
        <v>19633</v>
      </c>
      <c r="J2244" t="s">
        <v>19634</v>
      </c>
      <c r="K2244" t="s">
        <v>1197</v>
      </c>
      <c r="L2244" t="s">
        <v>1233</v>
      </c>
      <c r="M2244">
        <v>1</v>
      </c>
      <c r="P2244" s="2" t="s">
        <v>19635</v>
      </c>
      <c r="Q2244" t="s">
        <v>10060</v>
      </c>
      <c r="S2244">
        <v>3.8284220000000001E-2</v>
      </c>
      <c r="T2244">
        <v>1.373291E-3</v>
      </c>
      <c r="U2244">
        <v>1.5386449E-2</v>
      </c>
      <c r="V2244">
        <v>6.3636309999999998E-3</v>
      </c>
      <c r="W2244">
        <v>1.9161236000000002E-2</v>
      </c>
      <c r="X2244">
        <v>7.1329399999999999E-3</v>
      </c>
      <c r="Y2244">
        <v>6.9047619047619052E-2</v>
      </c>
      <c r="Z2244">
        <v>5.7000000000000002E-2</v>
      </c>
      <c r="AA2244">
        <v>0</v>
      </c>
      <c r="AB2244">
        <v>0.94299999999999995</v>
      </c>
      <c r="AC2244">
        <v>0.67049999999999998</v>
      </c>
      <c r="AD2244" t="s">
        <v>48</v>
      </c>
      <c r="AE2244" t="s">
        <v>48</v>
      </c>
      <c r="AF2244" t="s">
        <v>48</v>
      </c>
    </row>
    <row r="2245" spans="1:32" hidden="1" outlineLevel="1" x14ac:dyDescent="0.2">
      <c r="A2245" t="s">
        <v>19636</v>
      </c>
      <c r="B2245" t="s">
        <v>19637</v>
      </c>
      <c r="C2245" t="s">
        <v>19638</v>
      </c>
      <c r="J2245" t="s">
        <v>19639</v>
      </c>
      <c r="K2245" t="s">
        <v>1197</v>
      </c>
      <c r="L2245" t="s">
        <v>1233</v>
      </c>
      <c r="M2245">
        <v>1</v>
      </c>
      <c r="P2245" s="2" t="s">
        <v>19640</v>
      </c>
      <c r="Q2245" t="s">
        <v>47</v>
      </c>
      <c r="S2245">
        <v>0.75703149999999997</v>
      </c>
      <c r="T2245">
        <v>0.23223943</v>
      </c>
      <c r="U2245">
        <v>0.70384484999999997</v>
      </c>
      <c r="V2245">
        <v>7.3429056000000006E-2</v>
      </c>
      <c r="W2245">
        <v>0.63083920000000004</v>
      </c>
      <c r="X2245">
        <v>1.2388919999999999E-2</v>
      </c>
      <c r="Y2245">
        <v>0.28749999999999998</v>
      </c>
      <c r="Z2245">
        <v>0.127</v>
      </c>
      <c r="AA2245">
        <v>0</v>
      </c>
      <c r="AB2245">
        <v>0.873</v>
      </c>
      <c r="AC2245">
        <v>0.65900000000000003</v>
      </c>
      <c r="AD2245" t="s">
        <v>48</v>
      </c>
      <c r="AE2245" t="s">
        <v>48</v>
      </c>
      <c r="AF2245" t="s">
        <v>48</v>
      </c>
    </row>
    <row r="2246" spans="1:32" hidden="1" outlineLevel="1" x14ac:dyDescent="0.2">
      <c r="A2246" t="s">
        <v>19641</v>
      </c>
      <c r="B2246" t="s">
        <v>19642</v>
      </c>
      <c r="C2246" t="s">
        <v>19643</v>
      </c>
      <c r="J2246" t="s">
        <v>19644</v>
      </c>
      <c r="K2246" t="s">
        <v>1197</v>
      </c>
      <c r="L2246" t="s">
        <v>1233</v>
      </c>
      <c r="M2246">
        <v>1</v>
      </c>
      <c r="P2246" s="2" t="s">
        <v>19645</v>
      </c>
      <c r="Q2246" t="s">
        <v>47</v>
      </c>
      <c r="S2246">
        <v>0.20219094000000001</v>
      </c>
      <c r="T2246">
        <v>6.2179564999999999E-3</v>
      </c>
      <c r="U2246">
        <v>6.1452020000000003E-2</v>
      </c>
      <c r="V2246">
        <v>2.3796257000000001E-2</v>
      </c>
      <c r="W2246">
        <v>7.0166160000000005E-2</v>
      </c>
      <c r="X2246">
        <v>9.1006960000000001E-3</v>
      </c>
      <c r="Y2246">
        <v>0.17954545454545459</v>
      </c>
      <c r="Z2246">
        <v>0.157</v>
      </c>
      <c r="AA2246">
        <v>0</v>
      </c>
      <c r="AB2246">
        <v>0.84299999999999997</v>
      </c>
      <c r="AC2246">
        <v>0.90300000000000002</v>
      </c>
      <c r="AD2246" t="s">
        <v>48</v>
      </c>
      <c r="AE2246" t="s">
        <v>48</v>
      </c>
      <c r="AF2246" t="s">
        <v>48</v>
      </c>
    </row>
    <row r="2247" spans="1:32" hidden="1" outlineLevel="1" x14ac:dyDescent="0.2">
      <c r="A2247" t="s">
        <v>19646</v>
      </c>
      <c r="B2247" t="s">
        <v>19647</v>
      </c>
      <c r="C2247" t="s">
        <v>19648</v>
      </c>
      <c r="J2247" t="s">
        <v>19649</v>
      </c>
      <c r="K2247" t="s">
        <v>1197</v>
      </c>
      <c r="L2247" t="s">
        <v>1233</v>
      </c>
      <c r="M2247">
        <v>1</v>
      </c>
      <c r="P2247" s="2" t="s">
        <v>19650</v>
      </c>
      <c r="Q2247" t="s">
        <v>47</v>
      </c>
      <c r="Y2247" t="s">
        <v>48</v>
      </c>
      <c r="Z2247" t="s">
        <v>48</v>
      </c>
      <c r="AA2247" t="s">
        <v>48</v>
      </c>
      <c r="AB2247" t="s">
        <v>48</v>
      </c>
      <c r="AC2247" t="s">
        <v>48</v>
      </c>
      <c r="AD2247" t="s">
        <v>48</v>
      </c>
      <c r="AE2247" t="s">
        <v>48</v>
      </c>
      <c r="AF2247" t="s">
        <v>48</v>
      </c>
    </row>
    <row r="2248" spans="1:32" hidden="1" outlineLevel="1" x14ac:dyDescent="0.2">
      <c r="A2248" t="s">
        <v>19651</v>
      </c>
      <c r="B2248" t="s">
        <v>19652</v>
      </c>
      <c r="C2248" t="s">
        <v>19653</v>
      </c>
      <c r="J2248" t="s">
        <v>19654</v>
      </c>
      <c r="K2248" t="s">
        <v>1197</v>
      </c>
      <c r="L2248" t="s">
        <v>1233</v>
      </c>
      <c r="M2248">
        <v>1</v>
      </c>
      <c r="P2248" s="2" t="s">
        <v>19655</v>
      </c>
      <c r="Q2248" t="s">
        <v>47</v>
      </c>
      <c r="S2248">
        <v>1.7718147E-2</v>
      </c>
      <c r="T2248">
        <v>1.0538100999999999E-3</v>
      </c>
      <c r="U2248">
        <v>1.3849284E-2</v>
      </c>
      <c r="V2248">
        <v>2.9413297000000001E-3</v>
      </c>
      <c r="W2248">
        <v>9.7548900000000004E-3</v>
      </c>
      <c r="X2248">
        <v>7.8967399999999993E-3</v>
      </c>
      <c r="Y2248">
        <v>0</v>
      </c>
      <c r="Z2248">
        <v>0</v>
      </c>
      <c r="AA2248">
        <v>0</v>
      </c>
      <c r="AB2248">
        <v>1</v>
      </c>
      <c r="AC2248">
        <v>0</v>
      </c>
      <c r="AD2248" t="s">
        <v>48</v>
      </c>
      <c r="AE2248" t="s">
        <v>48</v>
      </c>
      <c r="AF2248" t="s">
        <v>48</v>
      </c>
    </row>
    <row r="2249" spans="1:32" hidden="1" outlineLevel="1" x14ac:dyDescent="0.2">
      <c r="A2249" t="s">
        <v>19656</v>
      </c>
      <c r="B2249" t="s">
        <v>19657</v>
      </c>
      <c r="C2249" t="s">
        <v>19658</v>
      </c>
      <c r="J2249" t="s">
        <v>19659</v>
      </c>
      <c r="K2249" t="s">
        <v>1197</v>
      </c>
      <c r="L2249" t="s">
        <v>1233</v>
      </c>
      <c r="M2249">
        <v>1</v>
      </c>
      <c r="P2249" s="2" t="s">
        <v>19660</v>
      </c>
      <c r="Q2249" t="s">
        <v>10060</v>
      </c>
      <c r="S2249">
        <v>1.847211E-2</v>
      </c>
      <c r="T2249">
        <v>8.2015989999999997E-4</v>
      </c>
      <c r="U2249">
        <v>1.2995303E-2</v>
      </c>
      <c r="V2249">
        <v>2.9783275E-3</v>
      </c>
      <c r="W2249">
        <v>9.7168900000000006E-3</v>
      </c>
      <c r="X2249">
        <v>6.7963501999999997E-3</v>
      </c>
      <c r="Y2249">
        <v>0.53333333333333333</v>
      </c>
      <c r="Z2249">
        <v>0.08</v>
      </c>
      <c r="AA2249">
        <v>3.5999999999999997E-2</v>
      </c>
      <c r="AB2249">
        <v>0.88400000000000001</v>
      </c>
      <c r="AC2249">
        <v>0.48449999999999999</v>
      </c>
      <c r="AD2249" t="s">
        <v>48</v>
      </c>
      <c r="AE2249" t="s">
        <v>48</v>
      </c>
      <c r="AF2249" t="s">
        <v>48</v>
      </c>
    </row>
    <row r="2250" spans="1:32" hidden="1" outlineLevel="1" x14ac:dyDescent="0.2">
      <c r="A2250" t="s">
        <v>19661</v>
      </c>
      <c r="B2250" t="s">
        <v>19662</v>
      </c>
      <c r="C2250" t="s">
        <v>19663</v>
      </c>
      <c r="J2250" t="s">
        <v>10596</v>
      </c>
      <c r="K2250" t="s">
        <v>1197</v>
      </c>
      <c r="L2250" t="s">
        <v>1233</v>
      </c>
      <c r="M2250">
        <v>1</v>
      </c>
      <c r="P2250" s="2" t="s">
        <v>19664</v>
      </c>
      <c r="Q2250" t="s">
        <v>47</v>
      </c>
      <c r="Y2250" t="s">
        <v>48</v>
      </c>
      <c r="Z2250" t="s">
        <v>48</v>
      </c>
      <c r="AA2250" t="s">
        <v>48</v>
      </c>
      <c r="AB2250" t="s">
        <v>48</v>
      </c>
      <c r="AC2250" t="s">
        <v>48</v>
      </c>
      <c r="AD2250" t="s">
        <v>48</v>
      </c>
      <c r="AE2250" t="s">
        <v>48</v>
      </c>
      <c r="AF2250" t="s">
        <v>48</v>
      </c>
    </row>
    <row r="2251" spans="1:32" hidden="1" outlineLevel="1" x14ac:dyDescent="0.2">
      <c r="A2251" t="s">
        <v>19665</v>
      </c>
      <c r="B2251" t="s">
        <v>19666</v>
      </c>
      <c r="C2251" t="s">
        <v>19667</v>
      </c>
      <c r="J2251" t="s">
        <v>19668</v>
      </c>
      <c r="K2251" t="s">
        <v>1197</v>
      </c>
      <c r="L2251" t="s">
        <v>1233</v>
      </c>
      <c r="M2251">
        <v>1</v>
      </c>
      <c r="P2251" s="2" t="s">
        <v>19669</v>
      </c>
      <c r="Q2251" t="s">
        <v>47</v>
      </c>
      <c r="S2251">
        <v>2.5556687000000002E-2</v>
      </c>
      <c r="T2251">
        <v>2.231598E-3</v>
      </c>
      <c r="U2251">
        <v>1.9417239999999999E-2</v>
      </c>
      <c r="V2251">
        <v>6.2896360000000004E-3</v>
      </c>
      <c r="W2251">
        <v>1.1160898000000001E-2</v>
      </c>
      <c r="X2251">
        <v>8.7123229999999992E-3</v>
      </c>
      <c r="Y2251">
        <v>0</v>
      </c>
      <c r="Z2251" t="s">
        <v>48</v>
      </c>
      <c r="AA2251" t="s">
        <v>48</v>
      </c>
      <c r="AB2251" t="s">
        <v>48</v>
      </c>
      <c r="AC2251" t="s">
        <v>48</v>
      </c>
      <c r="AD2251" t="s">
        <v>48</v>
      </c>
      <c r="AE2251" t="s">
        <v>48</v>
      </c>
      <c r="AF2251" t="s">
        <v>48</v>
      </c>
    </row>
    <row r="2252" spans="1:32" hidden="1" outlineLevel="1" x14ac:dyDescent="0.2">
      <c r="A2252" t="s">
        <v>19670</v>
      </c>
      <c r="B2252" t="s">
        <v>19671</v>
      </c>
      <c r="C2252" t="s">
        <v>19672</v>
      </c>
      <c r="J2252" t="s">
        <v>19673</v>
      </c>
      <c r="K2252" t="s">
        <v>1197</v>
      </c>
      <c r="L2252" t="s">
        <v>1233</v>
      </c>
      <c r="M2252">
        <v>1</v>
      </c>
      <c r="P2252" s="2" t="s">
        <v>19674</v>
      </c>
      <c r="Q2252" t="s">
        <v>47</v>
      </c>
      <c r="S2252">
        <v>0.15213956000000001</v>
      </c>
      <c r="T2252">
        <v>3.8337708000000001E-3</v>
      </c>
      <c r="U2252">
        <v>3.2894264999999999E-2</v>
      </c>
      <c r="V2252">
        <v>1.3546381E-2</v>
      </c>
      <c r="W2252">
        <v>4.3250903E-2</v>
      </c>
      <c r="X2252">
        <v>8.3110040000000003E-3</v>
      </c>
      <c r="Y2252">
        <v>0.1</v>
      </c>
      <c r="Z2252">
        <v>6.6000000000000003E-2</v>
      </c>
      <c r="AA2252">
        <v>0</v>
      </c>
      <c r="AB2252">
        <v>0.93400000000000005</v>
      </c>
      <c r="AC2252">
        <v>0.29599999999999999</v>
      </c>
      <c r="AD2252" t="s">
        <v>48</v>
      </c>
      <c r="AE2252" t="s">
        <v>48</v>
      </c>
      <c r="AF2252" t="s">
        <v>48</v>
      </c>
    </row>
    <row r="2253" spans="1:32" hidden="1" outlineLevel="1" x14ac:dyDescent="0.2">
      <c r="A2253" t="s">
        <v>19675</v>
      </c>
      <c r="B2253" t="s">
        <v>19676</v>
      </c>
      <c r="C2253" t="s">
        <v>19677</v>
      </c>
      <c r="J2253" t="s">
        <v>19678</v>
      </c>
      <c r="K2253" t="s">
        <v>1197</v>
      </c>
      <c r="L2253" t="s">
        <v>1233</v>
      </c>
      <c r="M2253">
        <v>1</v>
      </c>
      <c r="P2253" s="2" t="s">
        <v>19679</v>
      </c>
      <c r="Q2253" t="s">
        <v>47</v>
      </c>
      <c r="S2253">
        <v>3.5927269999999997E-2</v>
      </c>
      <c r="T2253">
        <v>9.4890594000000003E-4</v>
      </c>
      <c r="U2253">
        <v>1.1423977E-2</v>
      </c>
      <c r="V2253">
        <v>2.2198714000000001E-3</v>
      </c>
      <c r="W2253">
        <v>1.7614283000000001E-2</v>
      </c>
      <c r="X2253">
        <v>6.6798385000000002E-3</v>
      </c>
      <c r="Y2253">
        <v>-0.41666666666666657</v>
      </c>
      <c r="Z2253">
        <v>0</v>
      </c>
      <c r="AA2253">
        <v>0.31</v>
      </c>
      <c r="AB2253">
        <v>0.69</v>
      </c>
      <c r="AC2253">
        <v>-0.73509999999999998</v>
      </c>
      <c r="AD2253" t="s">
        <v>48</v>
      </c>
      <c r="AE2253" t="s">
        <v>48</v>
      </c>
      <c r="AF2253" t="s">
        <v>48</v>
      </c>
    </row>
    <row r="2254" spans="1:32" hidden="1" outlineLevel="1" x14ac:dyDescent="0.2">
      <c r="A2254" t="s">
        <v>19680</v>
      </c>
      <c r="B2254" t="s">
        <v>19681</v>
      </c>
      <c r="C2254" t="s">
        <v>19682</v>
      </c>
      <c r="J2254" t="s">
        <v>19683</v>
      </c>
      <c r="K2254" t="s">
        <v>1197</v>
      </c>
      <c r="L2254" t="s">
        <v>1233</v>
      </c>
      <c r="M2254">
        <v>1</v>
      </c>
      <c r="P2254" s="2" t="s">
        <v>19684</v>
      </c>
      <c r="Q2254" t="s">
        <v>47</v>
      </c>
      <c r="S2254">
        <v>0.13908891000000001</v>
      </c>
      <c r="T2254">
        <v>4.3106079999999996E-3</v>
      </c>
      <c r="U2254">
        <v>6.3456070000000003E-2</v>
      </c>
      <c r="V2254">
        <v>3.7552824000000001E-3</v>
      </c>
      <c r="W2254">
        <v>3.2578910000000003E-2</v>
      </c>
      <c r="X2254">
        <v>1.750142E-2</v>
      </c>
      <c r="Y2254">
        <v>0</v>
      </c>
      <c r="Z2254">
        <v>0</v>
      </c>
      <c r="AA2254">
        <v>0</v>
      </c>
      <c r="AB2254">
        <v>1</v>
      </c>
      <c r="AC2254">
        <v>0</v>
      </c>
      <c r="AD2254" t="s">
        <v>48</v>
      </c>
      <c r="AE2254" t="s">
        <v>48</v>
      </c>
      <c r="AF2254" t="s">
        <v>48</v>
      </c>
    </row>
    <row r="2255" spans="1:32" hidden="1" outlineLevel="1" x14ac:dyDescent="0.2">
      <c r="A2255" t="s">
        <v>19685</v>
      </c>
      <c r="B2255" t="s">
        <v>19686</v>
      </c>
      <c r="C2255" t="s">
        <v>19687</v>
      </c>
      <c r="J2255" t="s">
        <v>19688</v>
      </c>
      <c r="K2255" t="s">
        <v>1197</v>
      </c>
      <c r="L2255" t="s">
        <v>1233</v>
      </c>
      <c r="M2255">
        <v>1</v>
      </c>
      <c r="P2255" s="2" t="s">
        <v>19689</v>
      </c>
      <c r="Q2255" t="s">
        <v>10060</v>
      </c>
      <c r="S2255">
        <v>8.6373480000000002E-2</v>
      </c>
      <c r="T2255">
        <v>2.5558472E-3</v>
      </c>
      <c r="U2255">
        <v>4.2914529999999999E-2</v>
      </c>
      <c r="V2255">
        <v>6.2896360000000004E-3</v>
      </c>
      <c r="W2255">
        <v>2.9714199E-2</v>
      </c>
      <c r="X2255">
        <v>7.5730959999999996E-3</v>
      </c>
      <c r="Y2255">
        <v>0.1541666666666667</v>
      </c>
      <c r="Z2255">
        <v>0.11799999999999999</v>
      </c>
      <c r="AA2255">
        <v>7.2999999999999995E-2</v>
      </c>
      <c r="AB2255">
        <v>0.80900000000000005</v>
      </c>
      <c r="AC2255">
        <v>0.84689999999999999</v>
      </c>
      <c r="AD2255" t="s">
        <v>48</v>
      </c>
      <c r="AE2255" t="s">
        <v>48</v>
      </c>
      <c r="AF2255" t="s">
        <v>48</v>
      </c>
    </row>
    <row r="2256" spans="1:32" hidden="1" outlineLevel="1" x14ac:dyDescent="0.2">
      <c r="A2256" t="s">
        <v>19690</v>
      </c>
      <c r="B2256" t="s">
        <v>19691</v>
      </c>
      <c r="C2256" t="s">
        <v>19692</v>
      </c>
      <c r="J2256" t="s">
        <v>10596</v>
      </c>
      <c r="K2256" t="s">
        <v>1197</v>
      </c>
      <c r="L2256" t="s">
        <v>1233</v>
      </c>
      <c r="M2256">
        <v>1</v>
      </c>
      <c r="P2256" s="2" t="s">
        <v>19693</v>
      </c>
      <c r="Q2256" t="s">
        <v>47</v>
      </c>
      <c r="Y2256" t="s">
        <v>48</v>
      </c>
      <c r="Z2256" t="s">
        <v>48</v>
      </c>
      <c r="AA2256" t="s">
        <v>48</v>
      </c>
      <c r="AB2256" t="s">
        <v>48</v>
      </c>
      <c r="AC2256" t="s">
        <v>48</v>
      </c>
      <c r="AD2256" t="s">
        <v>48</v>
      </c>
      <c r="AE2256" t="s">
        <v>48</v>
      </c>
      <c r="AF2256" t="s">
        <v>48</v>
      </c>
    </row>
    <row r="2257" spans="1:32" hidden="1" outlineLevel="1" x14ac:dyDescent="0.2">
      <c r="A2257" t="s">
        <v>19694</v>
      </c>
      <c r="B2257" t="s">
        <v>19695</v>
      </c>
      <c r="C2257" t="s">
        <v>19696</v>
      </c>
      <c r="J2257" t="s">
        <v>19697</v>
      </c>
      <c r="K2257" t="s">
        <v>1197</v>
      </c>
      <c r="L2257" t="s">
        <v>1233</v>
      </c>
      <c r="M2257">
        <v>1</v>
      </c>
      <c r="P2257" s="2" t="s">
        <v>19698</v>
      </c>
      <c r="Q2257" t="s">
        <v>47</v>
      </c>
      <c r="S2257">
        <v>3.0624129999999999E-2</v>
      </c>
      <c r="T2257">
        <v>7.1048737000000003E-4</v>
      </c>
      <c r="U2257">
        <v>1.3234417E-2</v>
      </c>
      <c r="V2257">
        <v>2.8118371999999998E-3</v>
      </c>
      <c r="W2257">
        <v>1.4086916E-2</v>
      </c>
      <c r="X2257">
        <v>6.4468145999999997E-3</v>
      </c>
      <c r="Y2257">
        <v>0</v>
      </c>
      <c r="Z2257">
        <v>0</v>
      </c>
      <c r="AA2257">
        <v>0</v>
      </c>
      <c r="AB2257">
        <v>1</v>
      </c>
      <c r="AC2257">
        <v>0</v>
      </c>
      <c r="AD2257" t="s">
        <v>48</v>
      </c>
      <c r="AE2257" t="s">
        <v>48</v>
      </c>
      <c r="AF2257" t="s">
        <v>48</v>
      </c>
    </row>
    <row r="2258" spans="1:32" hidden="1" outlineLevel="1" x14ac:dyDescent="0.2">
      <c r="A2258" t="s">
        <v>19699</v>
      </c>
      <c r="B2258" t="s">
        <v>19700</v>
      </c>
      <c r="C2258" t="s">
        <v>19701</v>
      </c>
      <c r="J2258" t="s">
        <v>10596</v>
      </c>
      <c r="K2258" t="s">
        <v>1197</v>
      </c>
      <c r="L2258" t="s">
        <v>1233</v>
      </c>
      <c r="M2258">
        <v>1</v>
      </c>
      <c r="P2258" s="2" t="s">
        <v>19702</v>
      </c>
      <c r="Q2258" t="s">
        <v>47</v>
      </c>
      <c r="Y2258" t="s">
        <v>48</v>
      </c>
      <c r="Z2258" t="s">
        <v>48</v>
      </c>
      <c r="AA2258" t="s">
        <v>48</v>
      </c>
      <c r="AB2258" t="s">
        <v>48</v>
      </c>
      <c r="AC2258" t="s">
        <v>48</v>
      </c>
      <c r="AD2258" t="s">
        <v>48</v>
      </c>
      <c r="AE2258" t="s">
        <v>48</v>
      </c>
      <c r="AF2258" t="s">
        <v>48</v>
      </c>
    </row>
    <row r="2259" spans="1:32" hidden="1" outlineLevel="1" x14ac:dyDescent="0.2">
      <c r="A2259" t="s">
        <v>19703</v>
      </c>
      <c r="B2259" t="s">
        <v>19704</v>
      </c>
      <c r="C2259" t="s">
        <v>19705</v>
      </c>
      <c r="J2259" t="s">
        <v>19706</v>
      </c>
      <c r="K2259" t="s">
        <v>1197</v>
      </c>
      <c r="L2259" t="s">
        <v>1233</v>
      </c>
      <c r="M2259">
        <v>1</v>
      </c>
      <c r="P2259" s="2" t="s">
        <v>19707</v>
      </c>
      <c r="Q2259" t="s">
        <v>10471</v>
      </c>
      <c r="S2259">
        <v>0.50759226000000002</v>
      </c>
      <c r="T2259">
        <v>2.6936847999999999E-2</v>
      </c>
      <c r="U2259">
        <v>0.54192600000000002</v>
      </c>
      <c r="V2259">
        <v>6.5223020000000007E-2</v>
      </c>
      <c r="W2259">
        <v>0.34237885000000001</v>
      </c>
      <c r="X2259">
        <v>2.0091362000000001E-2</v>
      </c>
      <c r="Y2259">
        <v>-0.16</v>
      </c>
      <c r="Z2259">
        <v>0.129</v>
      </c>
      <c r="AA2259">
        <v>0.13</v>
      </c>
      <c r="AB2259">
        <v>0.74099999999999999</v>
      </c>
      <c r="AC2259">
        <v>-0.27829999999999999</v>
      </c>
      <c r="AD2259" t="s">
        <v>48</v>
      </c>
      <c r="AE2259" t="s">
        <v>48</v>
      </c>
      <c r="AF2259" t="s">
        <v>48</v>
      </c>
    </row>
    <row r="2260" spans="1:32" hidden="1" outlineLevel="1" x14ac:dyDescent="0.2">
      <c r="A2260" t="s">
        <v>19708</v>
      </c>
      <c r="B2260" t="s">
        <v>19709</v>
      </c>
      <c r="C2260" t="s">
        <v>19710</v>
      </c>
      <c r="J2260" t="s">
        <v>19711</v>
      </c>
      <c r="K2260" t="s">
        <v>1197</v>
      </c>
      <c r="L2260" t="s">
        <v>1233</v>
      </c>
      <c r="M2260">
        <v>1</v>
      </c>
      <c r="P2260" s="2" t="s">
        <v>19712</v>
      </c>
      <c r="Q2260" t="s">
        <v>47</v>
      </c>
      <c r="S2260">
        <v>0.11305672999999999</v>
      </c>
      <c r="T2260">
        <v>3.2234192E-3</v>
      </c>
      <c r="U2260">
        <v>2.7410502E-2</v>
      </c>
      <c r="V2260">
        <v>1.0137413E-2</v>
      </c>
      <c r="W2260">
        <v>4.149419E-2</v>
      </c>
      <c r="X2260">
        <v>8.1427099999999992E-3</v>
      </c>
      <c r="Y2260">
        <v>0.05</v>
      </c>
      <c r="Z2260">
        <v>0.314</v>
      </c>
      <c r="AA2260">
        <v>0</v>
      </c>
      <c r="AB2260">
        <v>0.68600000000000005</v>
      </c>
      <c r="AC2260">
        <v>0.49390000000000001</v>
      </c>
      <c r="AD2260" t="s">
        <v>48</v>
      </c>
      <c r="AE2260" t="s">
        <v>48</v>
      </c>
      <c r="AF2260" t="s">
        <v>48</v>
      </c>
    </row>
    <row r="2261" spans="1:32" hidden="1" outlineLevel="1" x14ac:dyDescent="0.2">
      <c r="A2261" t="s">
        <v>19713</v>
      </c>
      <c r="B2261" t="s">
        <v>19714</v>
      </c>
      <c r="C2261" t="s">
        <v>19715</v>
      </c>
      <c r="J2261" t="s">
        <v>19716</v>
      </c>
      <c r="K2261" t="s">
        <v>1197</v>
      </c>
      <c r="L2261" t="s">
        <v>1233</v>
      </c>
      <c r="M2261">
        <v>1</v>
      </c>
      <c r="P2261" s="2" t="s">
        <v>19717</v>
      </c>
      <c r="Q2261" t="s">
        <v>47</v>
      </c>
      <c r="S2261">
        <v>0.13561769000000001</v>
      </c>
      <c r="T2261">
        <v>1.9931793E-3</v>
      </c>
      <c r="U2261">
        <v>1.5864678E-2</v>
      </c>
      <c r="V2261">
        <v>3.7737815000000001E-3</v>
      </c>
      <c r="W2261">
        <v>6.3024990000000003E-2</v>
      </c>
      <c r="X2261">
        <v>8.0003069999999999E-3</v>
      </c>
      <c r="Y2261">
        <v>5.1700680272108862E-2</v>
      </c>
      <c r="Z2261">
        <v>9.4E-2</v>
      </c>
      <c r="AA2261">
        <v>0.158</v>
      </c>
      <c r="AB2261">
        <v>0.748</v>
      </c>
      <c r="AC2261">
        <v>-0.72619999999999996</v>
      </c>
      <c r="AD2261" t="s">
        <v>48</v>
      </c>
      <c r="AE2261" t="s">
        <v>48</v>
      </c>
      <c r="AF2261" t="s">
        <v>48</v>
      </c>
    </row>
    <row r="2262" spans="1:32" hidden="1" outlineLevel="1" x14ac:dyDescent="0.2">
      <c r="A2262" t="s">
        <v>19718</v>
      </c>
      <c r="B2262" t="s">
        <v>19719</v>
      </c>
      <c r="C2262" t="s">
        <v>19720</v>
      </c>
      <c r="J2262" t="s">
        <v>19721</v>
      </c>
      <c r="K2262" t="s">
        <v>1197</v>
      </c>
      <c r="L2262" t="s">
        <v>1233</v>
      </c>
      <c r="M2262">
        <v>1</v>
      </c>
      <c r="P2262" s="2" t="s">
        <v>19722</v>
      </c>
      <c r="Q2262" t="s">
        <v>47</v>
      </c>
      <c r="S2262">
        <v>4.3894200000000001E-2</v>
      </c>
      <c r="T2262">
        <v>1.3351439999999999E-3</v>
      </c>
      <c r="U2262">
        <v>1.5898836999999999E-2</v>
      </c>
      <c r="V2262">
        <v>4.1992567E-3</v>
      </c>
      <c r="W2262">
        <v>1.7356456999999999E-2</v>
      </c>
      <c r="X2262">
        <v>7.1199946000000004E-3</v>
      </c>
      <c r="Y2262">
        <v>0</v>
      </c>
      <c r="Z2262">
        <v>0.16900000000000001</v>
      </c>
      <c r="AA2262">
        <v>0</v>
      </c>
      <c r="AB2262">
        <v>0.83099999999999996</v>
      </c>
      <c r="AC2262">
        <v>0.5423</v>
      </c>
      <c r="AD2262" t="s">
        <v>48</v>
      </c>
      <c r="AE2262" t="s">
        <v>48</v>
      </c>
      <c r="AF2262" t="s">
        <v>48</v>
      </c>
    </row>
    <row r="2263" spans="1:32" hidden="1" outlineLevel="1" x14ac:dyDescent="0.2">
      <c r="A2263" t="s">
        <v>19723</v>
      </c>
      <c r="B2263" t="s">
        <v>19724</v>
      </c>
      <c r="C2263" t="s">
        <v>19725</v>
      </c>
      <c r="J2263" t="s">
        <v>19726</v>
      </c>
      <c r="K2263" t="s">
        <v>1197</v>
      </c>
      <c r="L2263" t="s">
        <v>1233</v>
      </c>
      <c r="M2263">
        <v>1</v>
      </c>
      <c r="P2263" s="2" t="s">
        <v>19727</v>
      </c>
      <c r="Q2263" t="s">
        <v>47</v>
      </c>
      <c r="S2263">
        <v>0.49139654999999999</v>
      </c>
      <c r="T2263">
        <v>2.3552058000000001E-2</v>
      </c>
      <c r="U2263">
        <v>0.51501640000000004</v>
      </c>
      <c r="V2263">
        <v>1.8369851999999999E-2</v>
      </c>
      <c r="W2263">
        <v>0.40189891999999999</v>
      </c>
      <c r="X2263">
        <v>1.1301476499999999E-2</v>
      </c>
      <c r="Y2263">
        <v>0.35</v>
      </c>
      <c r="Z2263">
        <v>0.39100000000000001</v>
      </c>
      <c r="AA2263">
        <v>0.104</v>
      </c>
      <c r="AB2263">
        <v>0.505</v>
      </c>
      <c r="AC2263">
        <v>0.75790000000000002</v>
      </c>
      <c r="AD2263" t="s">
        <v>48</v>
      </c>
      <c r="AE2263" t="s">
        <v>48</v>
      </c>
      <c r="AF2263" t="s">
        <v>48</v>
      </c>
    </row>
    <row r="2264" spans="1:32" hidden="1" outlineLevel="1" x14ac:dyDescent="0.2">
      <c r="A2264" t="s">
        <v>19728</v>
      </c>
      <c r="B2264" t="s">
        <v>19729</v>
      </c>
      <c r="C2264" t="s">
        <v>19730</v>
      </c>
      <c r="J2264" t="s">
        <v>19731</v>
      </c>
      <c r="K2264" t="s">
        <v>1197</v>
      </c>
      <c r="L2264" t="s">
        <v>1233</v>
      </c>
      <c r="M2264">
        <v>1</v>
      </c>
      <c r="P2264" s="2" t="s">
        <v>19732</v>
      </c>
      <c r="Q2264" t="s">
        <v>47</v>
      </c>
      <c r="S2264">
        <v>0.13735330000000001</v>
      </c>
      <c r="T2264">
        <v>3.1089783000000002E-3</v>
      </c>
      <c r="U2264">
        <v>3.3645785999999997E-2</v>
      </c>
      <c r="V2264">
        <v>6.4746250000000003E-3</v>
      </c>
      <c r="W2264">
        <v>4.3250903E-2</v>
      </c>
      <c r="X2264">
        <v>7.3012349999999997E-3</v>
      </c>
      <c r="Y2264">
        <v>0.14285714285714279</v>
      </c>
      <c r="Z2264">
        <v>0.113</v>
      </c>
      <c r="AA2264">
        <v>8.2000000000000003E-2</v>
      </c>
      <c r="AB2264">
        <v>0.80500000000000005</v>
      </c>
      <c r="AC2264">
        <v>0.1007</v>
      </c>
      <c r="AD2264" t="s">
        <v>48</v>
      </c>
      <c r="AE2264" t="s">
        <v>48</v>
      </c>
      <c r="AF2264" t="s">
        <v>48</v>
      </c>
    </row>
    <row r="2265" spans="1:32" hidden="1" outlineLevel="1" x14ac:dyDescent="0.2">
      <c r="A2265" t="s">
        <v>19733</v>
      </c>
      <c r="B2265" t="s">
        <v>19734</v>
      </c>
      <c r="C2265" t="s">
        <v>19735</v>
      </c>
      <c r="J2265" t="s">
        <v>19736</v>
      </c>
      <c r="K2265" t="s">
        <v>1197</v>
      </c>
      <c r="L2265" t="s">
        <v>1233</v>
      </c>
      <c r="M2265">
        <v>1</v>
      </c>
      <c r="P2265" s="2" t="s">
        <v>19737</v>
      </c>
      <c r="Q2265" t="s">
        <v>47</v>
      </c>
      <c r="S2265">
        <v>4.8594624000000003E-2</v>
      </c>
      <c r="T2265">
        <v>9.0122219999999999E-4</v>
      </c>
      <c r="U2265">
        <v>1.2073003000000001E-2</v>
      </c>
      <c r="V2265">
        <v>2.7933380999999998E-3</v>
      </c>
      <c r="W2265">
        <v>2.264188E-2</v>
      </c>
      <c r="X2265">
        <v>6.3432488000000004E-3</v>
      </c>
      <c r="Y2265">
        <v>0.29642857142857149</v>
      </c>
      <c r="Z2265">
        <v>0.26300000000000001</v>
      </c>
      <c r="AA2265">
        <v>0</v>
      </c>
      <c r="AB2265">
        <v>0.73699999999999999</v>
      </c>
      <c r="AC2265">
        <v>0.85550000000000004</v>
      </c>
      <c r="AD2265" t="s">
        <v>48</v>
      </c>
      <c r="AE2265" t="s">
        <v>48</v>
      </c>
      <c r="AF2265" t="s">
        <v>48</v>
      </c>
    </row>
    <row r="2266" spans="1:32" hidden="1" outlineLevel="1" x14ac:dyDescent="0.2">
      <c r="A2266" t="s">
        <v>19738</v>
      </c>
      <c r="B2266" t="s">
        <v>19739</v>
      </c>
      <c r="C2266" t="s">
        <v>19740</v>
      </c>
      <c r="J2266" t="s">
        <v>19741</v>
      </c>
      <c r="K2266" t="s">
        <v>1197</v>
      </c>
      <c r="L2266" t="s">
        <v>1233</v>
      </c>
      <c r="M2266">
        <v>1</v>
      </c>
      <c r="P2266" s="2" t="s">
        <v>19742</v>
      </c>
      <c r="Q2266" t="s">
        <v>47</v>
      </c>
      <c r="S2266">
        <v>0.36095104</v>
      </c>
      <c r="T2266">
        <v>9.4223020000000005E-3</v>
      </c>
      <c r="U2266">
        <v>0.110447146</v>
      </c>
      <c r="V2266">
        <v>1.7163984E-2</v>
      </c>
      <c r="W2266">
        <v>0.34135335999999999</v>
      </c>
      <c r="X2266">
        <v>8.3757329999999998E-3</v>
      </c>
      <c r="Y2266">
        <v>-0.1047619047619047</v>
      </c>
      <c r="Z2266">
        <v>4.9000000000000002E-2</v>
      </c>
      <c r="AA2266">
        <v>0.14000000000000001</v>
      </c>
      <c r="AB2266">
        <v>0.81</v>
      </c>
      <c r="AC2266">
        <v>-0.55740000000000001</v>
      </c>
      <c r="AD2266" t="s">
        <v>48</v>
      </c>
      <c r="AE2266" t="s">
        <v>48</v>
      </c>
      <c r="AF2266" t="s">
        <v>48</v>
      </c>
    </row>
    <row r="2267" spans="1:32" hidden="1" outlineLevel="1" x14ac:dyDescent="0.2">
      <c r="A2267" t="s">
        <v>19743</v>
      </c>
      <c r="B2267" t="s">
        <v>19744</v>
      </c>
      <c r="C2267" t="s">
        <v>19745</v>
      </c>
      <c r="J2267" t="s">
        <v>19746</v>
      </c>
      <c r="K2267" t="s">
        <v>1197</v>
      </c>
      <c r="L2267" t="s">
        <v>1233</v>
      </c>
      <c r="M2267">
        <v>1</v>
      </c>
      <c r="P2267" s="2" t="s">
        <v>19747</v>
      </c>
      <c r="Q2267" t="s">
        <v>47</v>
      </c>
      <c r="S2267">
        <v>0.16043124</v>
      </c>
      <c r="T2267">
        <v>2.1171570000000002E-3</v>
      </c>
      <c r="U2267">
        <v>2.4199531999999999E-2</v>
      </c>
      <c r="V2267">
        <v>6.8446035000000001E-3</v>
      </c>
      <c r="W2267">
        <v>8.1508696000000005E-2</v>
      </c>
      <c r="X2267">
        <v>6.8157690000000002E-3</v>
      </c>
      <c r="Y2267">
        <v>0.41249999999999998</v>
      </c>
      <c r="Z2267">
        <v>0.14000000000000001</v>
      </c>
      <c r="AA2267">
        <v>0.12</v>
      </c>
      <c r="AB2267">
        <v>0.73899999999999999</v>
      </c>
      <c r="AC2267">
        <v>0.32650000000000001</v>
      </c>
      <c r="AD2267" t="s">
        <v>48</v>
      </c>
      <c r="AE2267" t="s">
        <v>48</v>
      </c>
      <c r="AF2267" t="s">
        <v>48</v>
      </c>
    </row>
    <row r="2268" spans="1:32" hidden="1" outlineLevel="1" x14ac:dyDescent="0.2">
      <c r="A2268" t="s">
        <v>19748</v>
      </c>
      <c r="B2268" t="s">
        <v>19749</v>
      </c>
      <c r="C2268" t="s">
        <v>19750</v>
      </c>
      <c r="J2268" t="s">
        <v>19751</v>
      </c>
      <c r="K2268" t="s">
        <v>1197</v>
      </c>
      <c r="L2268" t="s">
        <v>1233</v>
      </c>
      <c r="M2268">
        <v>1</v>
      </c>
      <c r="P2268" s="2" t="s">
        <v>19752</v>
      </c>
      <c r="Q2268" t="s">
        <v>47</v>
      </c>
      <c r="S2268">
        <v>0.23090743</v>
      </c>
      <c r="T2268">
        <v>4.634857E-3</v>
      </c>
      <c r="U2268">
        <v>2.4199531999999999E-2</v>
      </c>
      <c r="V2268">
        <v>1.3244914999999999E-2</v>
      </c>
      <c r="W2268">
        <v>0.10148193</v>
      </c>
      <c r="X2268">
        <v>1.5774791999999999E-2</v>
      </c>
      <c r="Y2268">
        <v>0</v>
      </c>
      <c r="Z2268">
        <v>3.9E-2</v>
      </c>
      <c r="AA2268">
        <v>5.2999999999999999E-2</v>
      </c>
      <c r="AB2268">
        <v>0.90800000000000003</v>
      </c>
      <c r="AC2268">
        <v>-0.24809999999999999</v>
      </c>
      <c r="AD2268" t="s">
        <v>48</v>
      </c>
      <c r="AE2268" t="s">
        <v>48</v>
      </c>
      <c r="AF2268" t="s">
        <v>48</v>
      </c>
    </row>
    <row r="2269" spans="1:32" hidden="1" outlineLevel="1" x14ac:dyDescent="0.2">
      <c r="A2269" t="s">
        <v>19753</v>
      </c>
      <c r="B2269" t="s">
        <v>19754</v>
      </c>
      <c r="C2269" t="s">
        <v>19755</v>
      </c>
      <c r="J2269" t="s">
        <v>19756</v>
      </c>
      <c r="K2269" t="s">
        <v>1197</v>
      </c>
      <c r="L2269" t="s">
        <v>1233</v>
      </c>
      <c r="M2269">
        <v>1</v>
      </c>
      <c r="P2269" s="2" t="s">
        <v>19757</v>
      </c>
      <c r="Q2269" t="s">
        <v>19758</v>
      </c>
      <c r="S2269">
        <v>0.28549370000000002</v>
      </c>
      <c r="T2269">
        <v>5.8746340000000001E-3</v>
      </c>
      <c r="U2269">
        <v>3.8405410000000001E-2</v>
      </c>
      <c r="V2269">
        <v>7.7695500000000001E-3</v>
      </c>
      <c r="W2269">
        <v>0.25205972999999998</v>
      </c>
      <c r="X2269">
        <v>7.6248790000000002E-3</v>
      </c>
      <c r="Y2269">
        <v>0.1633333333333333</v>
      </c>
      <c r="Z2269">
        <v>0.13</v>
      </c>
      <c r="AA2269">
        <v>6.4000000000000001E-2</v>
      </c>
      <c r="AB2269">
        <v>0.80500000000000005</v>
      </c>
      <c r="AC2269">
        <v>0.44040000000000001</v>
      </c>
      <c r="AD2269" t="s">
        <v>48</v>
      </c>
      <c r="AE2269" t="s">
        <v>48</v>
      </c>
      <c r="AF2269" t="s">
        <v>48</v>
      </c>
    </row>
    <row r="2270" spans="1:32" hidden="1" outlineLevel="1" x14ac:dyDescent="0.2">
      <c r="A2270" t="s">
        <v>19759</v>
      </c>
      <c r="B2270" t="s">
        <v>19760</v>
      </c>
      <c r="C2270" t="s">
        <v>513</v>
      </c>
      <c r="J2270" t="s">
        <v>17568</v>
      </c>
      <c r="K2270" t="s">
        <v>1197</v>
      </c>
      <c r="L2270" t="s">
        <v>1233</v>
      </c>
      <c r="M2270">
        <v>1</v>
      </c>
      <c r="P2270" s="2" t="s">
        <v>19761</v>
      </c>
      <c r="Q2270" t="s">
        <v>47</v>
      </c>
      <c r="Y2270" t="s">
        <v>48</v>
      </c>
      <c r="Z2270" t="s">
        <v>48</v>
      </c>
      <c r="AA2270" t="s">
        <v>48</v>
      </c>
      <c r="AB2270" t="s">
        <v>48</v>
      </c>
      <c r="AC2270" t="s">
        <v>48</v>
      </c>
      <c r="AD2270" t="s">
        <v>48</v>
      </c>
      <c r="AE2270" t="s">
        <v>48</v>
      </c>
      <c r="AF2270" t="s">
        <v>48</v>
      </c>
    </row>
    <row r="2271" spans="1:32" hidden="1" outlineLevel="1" x14ac:dyDescent="0.2">
      <c r="A2271" t="s">
        <v>19762</v>
      </c>
      <c r="B2271" t="s">
        <v>19763</v>
      </c>
      <c r="C2271" t="s">
        <v>19764</v>
      </c>
      <c r="J2271" t="s">
        <v>19765</v>
      </c>
      <c r="K2271" t="s">
        <v>1197</v>
      </c>
      <c r="L2271" t="s">
        <v>1233</v>
      </c>
      <c r="M2271">
        <v>1</v>
      </c>
      <c r="P2271" s="2" t="s">
        <v>19766</v>
      </c>
      <c r="Q2271" t="s">
        <v>47</v>
      </c>
      <c r="S2271">
        <v>2.685301E-2</v>
      </c>
      <c r="T2271">
        <v>1.9931793E-3</v>
      </c>
      <c r="U2271">
        <v>2.4131214000000002E-2</v>
      </c>
      <c r="V2271">
        <v>4.7172265999999999E-3</v>
      </c>
      <c r="W2271">
        <v>1.1160898000000001E-2</v>
      </c>
      <c r="X2271">
        <v>7.7672823999999996E-3</v>
      </c>
      <c r="Y2271">
        <v>-0.3125</v>
      </c>
      <c r="Z2271">
        <v>0</v>
      </c>
      <c r="AA2271">
        <v>0</v>
      </c>
      <c r="AB2271">
        <v>1</v>
      </c>
      <c r="AC2271">
        <v>0</v>
      </c>
      <c r="AD2271" t="s">
        <v>48</v>
      </c>
      <c r="AE2271" t="s">
        <v>48</v>
      </c>
      <c r="AF2271" t="s">
        <v>48</v>
      </c>
    </row>
    <row r="2272" spans="1:32" hidden="1" outlineLevel="1" x14ac:dyDescent="0.2">
      <c r="A2272" t="s">
        <v>19767</v>
      </c>
      <c r="B2272" t="s">
        <v>19768</v>
      </c>
      <c r="C2272" t="s">
        <v>19769</v>
      </c>
      <c r="J2272" t="s">
        <v>19770</v>
      </c>
      <c r="K2272" t="s">
        <v>1197</v>
      </c>
      <c r="L2272" t="s">
        <v>1233</v>
      </c>
      <c r="M2272">
        <v>1</v>
      </c>
      <c r="P2272" s="2" t="s">
        <v>19771</v>
      </c>
      <c r="Q2272" t="s">
        <v>47</v>
      </c>
      <c r="S2272">
        <v>9.828771E-2</v>
      </c>
      <c r="T2272">
        <v>3.3187866E-3</v>
      </c>
      <c r="U2272">
        <v>5.2934792000000001E-2</v>
      </c>
      <c r="V2272">
        <v>7.5475630000000002E-3</v>
      </c>
      <c r="W2272">
        <v>3.2689095000000001E-2</v>
      </c>
      <c r="X2272">
        <v>7.6119335999999998E-3</v>
      </c>
      <c r="Y2272">
        <v>0.05</v>
      </c>
      <c r="Z2272">
        <v>9.1999999999999998E-2</v>
      </c>
      <c r="AA2272">
        <v>9.2999999999999999E-2</v>
      </c>
      <c r="AB2272">
        <v>0.81499999999999995</v>
      </c>
      <c r="AC2272">
        <v>-0.28460000000000002</v>
      </c>
      <c r="AD2272" t="s">
        <v>48</v>
      </c>
      <c r="AE2272" t="s">
        <v>48</v>
      </c>
      <c r="AF2272" t="s">
        <v>48</v>
      </c>
    </row>
    <row r="2273" spans="1:32" hidden="1" outlineLevel="1" x14ac:dyDescent="0.2">
      <c r="A2273" t="s">
        <v>19772</v>
      </c>
      <c r="B2273" t="s">
        <v>19768</v>
      </c>
      <c r="C2273" t="s">
        <v>19773</v>
      </c>
      <c r="J2273" t="s">
        <v>19774</v>
      </c>
      <c r="K2273" t="s">
        <v>1197</v>
      </c>
      <c r="L2273" t="s">
        <v>1233</v>
      </c>
      <c r="M2273">
        <v>1</v>
      </c>
      <c r="P2273" s="2" t="s">
        <v>19775</v>
      </c>
      <c r="Q2273" t="s">
        <v>47</v>
      </c>
      <c r="S2273">
        <v>0.11223002999999999</v>
      </c>
      <c r="T2273">
        <v>2.3269653E-3</v>
      </c>
      <c r="U2273">
        <v>3.2393249999999998E-2</v>
      </c>
      <c r="V2273">
        <v>5.1796999999999998E-3</v>
      </c>
      <c r="W2273">
        <v>3.3901088000000003E-2</v>
      </c>
      <c r="X2273">
        <v>9.8256590000000005E-3</v>
      </c>
      <c r="Y2273">
        <v>-0.625</v>
      </c>
      <c r="Z2273">
        <v>0</v>
      </c>
      <c r="AA2273">
        <v>0.17599999999999999</v>
      </c>
      <c r="AB2273">
        <v>0.82399999999999995</v>
      </c>
      <c r="AC2273">
        <v>-0.49390000000000001</v>
      </c>
      <c r="AD2273" t="s">
        <v>48</v>
      </c>
      <c r="AE2273" t="s">
        <v>48</v>
      </c>
      <c r="AF2273" t="s">
        <v>48</v>
      </c>
    </row>
    <row r="2274" spans="1:32" hidden="1" outlineLevel="1" x14ac:dyDescent="0.2">
      <c r="A2274" t="s">
        <v>19776</v>
      </c>
      <c r="B2274" t="s">
        <v>19777</v>
      </c>
      <c r="C2274" t="s">
        <v>19778</v>
      </c>
      <c r="J2274" t="s">
        <v>19779</v>
      </c>
      <c r="K2274" t="s">
        <v>1197</v>
      </c>
      <c r="L2274" t="s">
        <v>1233</v>
      </c>
      <c r="M2274">
        <v>1</v>
      </c>
      <c r="P2274" s="2" t="s">
        <v>19780</v>
      </c>
      <c r="Q2274" t="s">
        <v>47</v>
      </c>
      <c r="S2274">
        <v>5.7253289999999998E-2</v>
      </c>
      <c r="T2274">
        <v>4.0817259999999999E-3</v>
      </c>
      <c r="U2274">
        <v>2.6590678999999999E-2</v>
      </c>
      <c r="V2274">
        <v>6.6966120000000002E-3</v>
      </c>
      <c r="W2274">
        <v>1.6632931E-2</v>
      </c>
      <c r="X2274">
        <v>1.0395273E-2</v>
      </c>
      <c r="Y2274">
        <v>0.4</v>
      </c>
      <c r="Z2274">
        <v>0.51600000000000001</v>
      </c>
      <c r="AA2274">
        <v>0</v>
      </c>
      <c r="AB2274">
        <v>0.48399999999999999</v>
      </c>
      <c r="AC2274">
        <v>0.49390000000000001</v>
      </c>
      <c r="AD2274" t="s">
        <v>48</v>
      </c>
      <c r="AE2274" t="s">
        <v>48</v>
      </c>
      <c r="AF2274" t="s">
        <v>48</v>
      </c>
    </row>
    <row r="2275" spans="1:32" hidden="1" outlineLevel="1" x14ac:dyDescent="0.2">
      <c r="A2275" t="s">
        <v>19781</v>
      </c>
      <c r="B2275" t="s">
        <v>19782</v>
      </c>
      <c r="C2275" t="s">
        <v>19783</v>
      </c>
      <c r="J2275" t="s">
        <v>19784</v>
      </c>
      <c r="K2275" t="s">
        <v>1197</v>
      </c>
      <c r="L2275" t="s">
        <v>1233</v>
      </c>
      <c r="M2275">
        <v>1</v>
      </c>
      <c r="P2275" s="2" t="s">
        <v>19785</v>
      </c>
      <c r="Q2275" t="s">
        <v>47</v>
      </c>
      <c r="S2275">
        <v>0.33899839999999998</v>
      </c>
      <c r="T2275">
        <v>1.2703997999999999E-2</v>
      </c>
      <c r="U2275">
        <v>0.25184434999999999</v>
      </c>
      <c r="V2275">
        <v>3.8683333E-2</v>
      </c>
      <c r="W2275">
        <v>0.35333878000000002</v>
      </c>
      <c r="X2275">
        <v>1.1275584999999999E-2</v>
      </c>
      <c r="Y2275">
        <v>3.6666666666666667E-2</v>
      </c>
      <c r="Z2275">
        <v>0.193</v>
      </c>
      <c r="AA2275">
        <v>0.10299999999999999</v>
      </c>
      <c r="AB2275">
        <v>0.70399999999999996</v>
      </c>
      <c r="AC2275">
        <v>0.96289999999999998</v>
      </c>
      <c r="AD2275" t="s">
        <v>48</v>
      </c>
      <c r="AE2275" t="s">
        <v>48</v>
      </c>
      <c r="AF2275" t="s">
        <v>48</v>
      </c>
    </row>
    <row r="2276" spans="1:32" hidden="1" outlineLevel="1" x14ac:dyDescent="0.2">
      <c r="A2276" t="s">
        <v>19786</v>
      </c>
      <c r="B2276" t="s">
        <v>19787</v>
      </c>
      <c r="C2276" t="s">
        <v>19788</v>
      </c>
      <c r="J2276" t="s">
        <v>19789</v>
      </c>
      <c r="K2276" t="s">
        <v>1197</v>
      </c>
      <c r="L2276" t="s">
        <v>1233</v>
      </c>
      <c r="M2276">
        <v>1</v>
      </c>
      <c r="P2276" s="2" t="s">
        <v>19790</v>
      </c>
      <c r="Q2276" t="s">
        <v>47</v>
      </c>
      <c r="S2276">
        <v>0.15435067999999999</v>
      </c>
      <c r="T2276">
        <v>6.0272216999999999E-3</v>
      </c>
      <c r="U2276">
        <v>7.4822280000000005E-2</v>
      </c>
      <c r="V2276">
        <v>1.5656650000000001E-2</v>
      </c>
      <c r="W2276">
        <v>5.7304599999999997E-2</v>
      </c>
      <c r="X2276">
        <v>1.052473E-2</v>
      </c>
      <c r="Y2276">
        <v>1.805555555555555E-2</v>
      </c>
      <c r="Z2276">
        <v>6.5000000000000002E-2</v>
      </c>
      <c r="AA2276">
        <v>8.3000000000000004E-2</v>
      </c>
      <c r="AB2276">
        <v>0.85199999999999998</v>
      </c>
      <c r="AC2276">
        <v>-0.33450000000000002</v>
      </c>
      <c r="AD2276" t="s">
        <v>48</v>
      </c>
      <c r="AE2276" t="s">
        <v>48</v>
      </c>
      <c r="AF2276" t="s">
        <v>48</v>
      </c>
    </row>
    <row r="2277" spans="1:32" hidden="1" outlineLevel="1" x14ac:dyDescent="0.2">
      <c r="A2277" t="s">
        <v>19791</v>
      </c>
      <c r="B2277" t="s">
        <v>19792</v>
      </c>
      <c r="C2277" t="s">
        <v>17034</v>
      </c>
      <c r="J2277" t="s">
        <v>19793</v>
      </c>
      <c r="K2277" t="s">
        <v>1197</v>
      </c>
      <c r="L2277" t="s">
        <v>1233</v>
      </c>
      <c r="M2277">
        <v>1</v>
      </c>
      <c r="P2277" s="2" t="s">
        <v>19794</v>
      </c>
      <c r="Q2277" t="s">
        <v>47</v>
      </c>
      <c r="S2277">
        <v>0.16851899000000001</v>
      </c>
      <c r="T2277">
        <v>6.2561034999999996E-3</v>
      </c>
      <c r="U2277">
        <v>0.10301965</v>
      </c>
      <c r="V2277">
        <v>1.1617327E-2</v>
      </c>
      <c r="W2277">
        <v>3.0595648999999999E-2</v>
      </c>
      <c r="X2277">
        <v>9.0489139999999999E-3</v>
      </c>
      <c r="Y2277">
        <v>0.2795918367346939</v>
      </c>
      <c r="Z2277">
        <v>0.154</v>
      </c>
      <c r="AA2277">
        <v>0</v>
      </c>
      <c r="AB2277">
        <v>0.84599999999999997</v>
      </c>
      <c r="AC2277">
        <v>0.75060000000000004</v>
      </c>
      <c r="AD2277" t="s">
        <v>48</v>
      </c>
      <c r="AE2277" t="s">
        <v>48</v>
      </c>
      <c r="AF2277" t="s">
        <v>48</v>
      </c>
    </row>
    <row r="2278" spans="1:32" hidden="1" outlineLevel="1" x14ac:dyDescent="0.2">
      <c r="A2278" t="s">
        <v>19795</v>
      </c>
      <c r="B2278" t="s">
        <v>19796</v>
      </c>
      <c r="C2278" t="s">
        <v>19797</v>
      </c>
      <c r="J2278" t="s">
        <v>16686</v>
      </c>
      <c r="K2278" t="s">
        <v>1197</v>
      </c>
      <c r="L2278" t="s">
        <v>1233</v>
      </c>
      <c r="M2278">
        <v>1</v>
      </c>
      <c r="P2278" s="2" t="s">
        <v>19798</v>
      </c>
      <c r="Q2278" t="s">
        <v>47</v>
      </c>
      <c r="Y2278" t="s">
        <v>48</v>
      </c>
      <c r="Z2278" t="s">
        <v>48</v>
      </c>
      <c r="AA2278" t="s">
        <v>48</v>
      </c>
      <c r="AB2278" t="s">
        <v>48</v>
      </c>
      <c r="AC2278" t="s">
        <v>48</v>
      </c>
      <c r="AD2278" t="s">
        <v>48</v>
      </c>
      <c r="AE2278" t="s">
        <v>48</v>
      </c>
      <c r="AF2278" t="s">
        <v>48</v>
      </c>
    </row>
    <row r="2279" spans="1:32" hidden="1" outlineLevel="1" x14ac:dyDescent="0.2">
      <c r="A2279" t="s">
        <v>19799</v>
      </c>
      <c r="B2279" t="s">
        <v>19800</v>
      </c>
      <c r="C2279" t="s">
        <v>19801</v>
      </c>
      <c r="J2279" t="s">
        <v>19802</v>
      </c>
      <c r="K2279" t="s">
        <v>1197</v>
      </c>
      <c r="L2279" t="s">
        <v>1233</v>
      </c>
      <c r="M2279">
        <v>1</v>
      </c>
      <c r="P2279" s="2" t="s">
        <v>19803</v>
      </c>
      <c r="Q2279" t="s">
        <v>10060</v>
      </c>
      <c r="S2279">
        <v>0.49777440000000001</v>
      </c>
      <c r="T2279">
        <v>2.4819711000000001E-2</v>
      </c>
      <c r="U2279">
        <v>0.59662300000000001</v>
      </c>
      <c r="V2279">
        <v>2.7413857999999999E-2</v>
      </c>
      <c r="W2279">
        <v>0.28791865999999999</v>
      </c>
      <c r="X2279">
        <v>3.1314443999999997E-2</v>
      </c>
      <c r="Y2279">
        <v>-0.13541666666666671</v>
      </c>
      <c r="Z2279">
        <v>5.0999999999999997E-2</v>
      </c>
      <c r="AA2279">
        <v>0.128</v>
      </c>
      <c r="AB2279">
        <v>0.82099999999999995</v>
      </c>
      <c r="AC2279">
        <v>-0.54339999999999999</v>
      </c>
      <c r="AD2279" t="s">
        <v>48</v>
      </c>
      <c r="AE2279" t="s">
        <v>48</v>
      </c>
      <c r="AF2279" t="s">
        <v>48</v>
      </c>
    </row>
    <row r="2280" spans="1:32" hidden="1" outlineLevel="1" x14ac:dyDescent="0.2">
      <c r="A2280" t="s">
        <v>19804</v>
      </c>
      <c r="B2280" t="s">
        <v>19805</v>
      </c>
      <c r="C2280" t="s">
        <v>19806</v>
      </c>
      <c r="J2280" t="s">
        <v>19807</v>
      </c>
      <c r="K2280" t="s">
        <v>1197</v>
      </c>
      <c r="L2280" t="s">
        <v>1233</v>
      </c>
      <c r="M2280">
        <v>1</v>
      </c>
      <c r="P2280" s="2" t="s">
        <v>19808</v>
      </c>
      <c r="Q2280" t="s">
        <v>47</v>
      </c>
      <c r="S2280">
        <v>0.26481749999999998</v>
      </c>
      <c r="T2280">
        <v>7.0571899999999996E-3</v>
      </c>
      <c r="U2280">
        <v>7.9348290000000002E-2</v>
      </c>
      <c r="V2280">
        <v>8.3985129999999998E-3</v>
      </c>
      <c r="W2280">
        <v>0.16622110000000001</v>
      </c>
      <c r="X2280">
        <v>7.0682109999999996E-3</v>
      </c>
      <c r="Y2280">
        <v>0.2</v>
      </c>
      <c r="Z2280">
        <v>9.0999999999999998E-2</v>
      </c>
      <c r="AA2280">
        <v>0</v>
      </c>
      <c r="AB2280">
        <v>0.90900000000000003</v>
      </c>
      <c r="AC2280">
        <v>0.36120000000000002</v>
      </c>
      <c r="AD2280" t="s">
        <v>48</v>
      </c>
      <c r="AE2280" t="s">
        <v>48</v>
      </c>
      <c r="AF2280" t="s">
        <v>48</v>
      </c>
    </row>
    <row r="2281" spans="1:32" hidden="1" outlineLevel="1" x14ac:dyDescent="0.2">
      <c r="A2281" t="s">
        <v>19809</v>
      </c>
      <c r="B2281" t="s">
        <v>19810</v>
      </c>
      <c r="C2281" t="s">
        <v>19811</v>
      </c>
      <c r="J2281" t="s">
        <v>19812</v>
      </c>
      <c r="K2281" t="s">
        <v>1197</v>
      </c>
      <c r="L2281" t="s">
        <v>1233</v>
      </c>
      <c r="M2281">
        <v>1</v>
      </c>
      <c r="P2281" s="2" t="s">
        <v>19813</v>
      </c>
      <c r="Q2281" t="s">
        <v>47</v>
      </c>
      <c r="S2281">
        <v>9.8721580000000003E-2</v>
      </c>
      <c r="T2281">
        <v>2.0790100000000001E-3</v>
      </c>
      <c r="U2281">
        <v>2.0646972999999999E-2</v>
      </c>
      <c r="V2281">
        <v>4.5692353000000002E-3</v>
      </c>
      <c r="W2281">
        <v>4.090862E-2</v>
      </c>
      <c r="X2281">
        <v>8.0650359999999994E-3</v>
      </c>
      <c r="Y2281">
        <v>-1.041666666666667E-2</v>
      </c>
      <c r="Z2281">
        <v>4.2999999999999997E-2</v>
      </c>
      <c r="AA2281">
        <v>0.11899999999999999</v>
      </c>
      <c r="AB2281">
        <v>0.83799999999999997</v>
      </c>
      <c r="AC2281">
        <v>-0.90720000000000001</v>
      </c>
      <c r="AD2281" t="s">
        <v>48</v>
      </c>
      <c r="AE2281" t="s">
        <v>48</v>
      </c>
      <c r="AF2281" t="s">
        <v>48</v>
      </c>
    </row>
    <row r="2282" spans="1:32" hidden="1" outlineLevel="1" x14ac:dyDescent="0.2">
      <c r="A2282" t="s">
        <v>19814</v>
      </c>
      <c r="B2282" t="s">
        <v>19815</v>
      </c>
      <c r="C2282" t="s">
        <v>19816</v>
      </c>
      <c r="J2282" t="s">
        <v>19817</v>
      </c>
      <c r="K2282" t="s">
        <v>1197</v>
      </c>
      <c r="L2282" t="s">
        <v>1233</v>
      </c>
      <c r="M2282">
        <v>1</v>
      </c>
      <c r="P2282" s="2" t="s">
        <v>19818</v>
      </c>
      <c r="Q2282" t="s">
        <v>47</v>
      </c>
      <c r="S2282">
        <v>8.8747649999999997E-2</v>
      </c>
      <c r="T2282">
        <v>2.7275085000000002E-3</v>
      </c>
      <c r="U2282">
        <v>2.7137227E-2</v>
      </c>
      <c r="V2282">
        <v>6.6226159999999996E-3</v>
      </c>
      <c r="W2282">
        <v>1.8645584999999999E-2</v>
      </c>
      <c r="X2282">
        <v>1.1094344000000001E-2</v>
      </c>
      <c r="Y2282">
        <v>0.2166666666666667</v>
      </c>
      <c r="Z2282">
        <v>0.17199999999999999</v>
      </c>
      <c r="AA2282">
        <v>0</v>
      </c>
      <c r="AB2282">
        <v>0.82799999999999996</v>
      </c>
      <c r="AC2282">
        <v>0.44040000000000001</v>
      </c>
      <c r="AD2282" t="s">
        <v>48</v>
      </c>
      <c r="AE2282" t="s">
        <v>48</v>
      </c>
      <c r="AF2282" t="s">
        <v>48</v>
      </c>
    </row>
    <row r="2283" spans="1:32" hidden="1" outlineLevel="1" x14ac:dyDescent="0.2">
      <c r="A2283" t="s">
        <v>19819</v>
      </c>
      <c r="B2283" t="s">
        <v>19820</v>
      </c>
      <c r="C2283" t="s">
        <v>19821</v>
      </c>
      <c r="J2283" t="s">
        <v>19822</v>
      </c>
      <c r="K2283" t="s">
        <v>1197</v>
      </c>
      <c r="L2283" t="s">
        <v>1233</v>
      </c>
      <c r="M2283">
        <v>1</v>
      </c>
      <c r="P2283" s="2" t="s">
        <v>19823</v>
      </c>
      <c r="Q2283" t="s">
        <v>47</v>
      </c>
      <c r="S2283">
        <v>0.85173553000000002</v>
      </c>
      <c r="T2283">
        <v>0.34954423000000001</v>
      </c>
      <c r="U2283">
        <v>0.70864636000000003</v>
      </c>
      <c r="V2283">
        <v>6.158508E-2</v>
      </c>
      <c r="W2283">
        <v>0.79673439999999995</v>
      </c>
      <c r="X2283">
        <v>1.04988385E-2</v>
      </c>
      <c r="Y2283">
        <v>-4.5833333333333337E-2</v>
      </c>
      <c r="Z2283">
        <v>0</v>
      </c>
      <c r="AA2283">
        <v>0.34300000000000003</v>
      </c>
      <c r="AB2283">
        <v>0.65700000000000003</v>
      </c>
      <c r="AC2283">
        <v>-0.48899999999999999</v>
      </c>
      <c r="AD2283" t="s">
        <v>48</v>
      </c>
      <c r="AE2283" t="s">
        <v>48</v>
      </c>
      <c r="AF2283" t="s">
        <v>48</v>
      </c>
    </row>
    <row r="2284" spans="1:32" hidden="1" outlineLevel="1" x14ac:dyDescent="0.2">
      <c r="A2284" t="s">
        <v>19824</v>
      </c>
      <c r="B2284" t="s">
        <v>19825</v>
      </c>
      <c r="C2284" t="s">
        <v>19826</v>
      </c>
      <c r="J2284" t="s">
        <v>10596</v>
      </c>
      <c r="K2284" t="s">
        <v>1197</v>
      </c>
      <c r="L2284" t="s">
        <v>1233</v>
      </c>
      <c r="M2284">
        <v>1</v>
      </c>
      <c r="P2284" s="2" t="s">
        <v>19827</v>
      </c>
      <c r="Q2284" t="s">
        <v>47</v>
      </c>
      <c r="Y2284" t="s">
        <v>48</v>
      </c>
      <c r="Z2284" t="s">
        <v>48</v>
      </c>
      <c r="AA2284" t="s">
        <v>48</v>
      </c>
      <c r="AB2284" t="s">
        <v>48</v>
      </c>
      <c r="AC2284" t="s">
        <v>48</v>
      </c>
      <c r="AD2284" t="s">
        <v>48</v>
      </c>
      <c r="AE2284" t="s">
        <v>48</v>
      </c>
      <c r="AF2284" t="s">
        <v>48</v>
      </c>
    </row>
    <row r="2285" spans="1:32" hidden="1" outlineLevel="1" x14ac:dyDescent="0.2">
      <c r="A2285" t="s">
        <v>19828</v>
      </c>
      <c r="B2285" t="s">
        <v>19829</v>
      </c>
      <c r="C2285" t="s">
        <v>19830</v>
      </c>
      <c r="J2285" t="s">
        <v>19831</v>
      </c>
      <c r="K2285" t="s">
        <v>1197</v>
      </c>
      <c r="L2285" t="s">
        <v>1233</v>
      </c>
      <c r="M2285">
        <v>1</v>
      </c>
      <c r="P2285" s="2" t="s">
        <v>19832</v>
      </c>
      <c r="Q2285" t="s">
        <v>10471</v>
      </c>
      <c r="S2285">
        <v>2.7206550999999999E-2</v>
      </c>
      <c r="T2285">
        <v>7.5340270000000004E-4</v>
      </c>
      <c r="U2285">
        <v>1.13727385E-2</v>
      </c>
      <c r="V2285">
        <v>2.9968262999999998E-3</v>
      </c>
      <c r="W2285">
        <v>1.3478911999999999E-2</v>
      </c>
      <c r="X2285">
        <v>6.7898775000000003E-3</v>
      </c>
      <c r="Y2285">
        <v>3.5416666666666673E-2</v>
      </c>
      <c r="Z2285">
        <v>0.11</v>
      </c>
      <c r="AA2285">
        <v>3.3000000000000002E-2</v>
      </c>
      <c r="AB2285">
        <v>0.85699999999999998</v>
      </c>
      <c r="AC2285">
        <v>0.58589999999999998</v>
      </c>
      <c r="AD2285" t="s">
        <v>48</v>
      </c>
      <c r="AE2285" t="s">
        <v>48</v>
      </c>
      <c r="AF2285" t="s">
        <v>48</v>
      </c>
    </row>
    <row r="2286" spans="1:32" hidden="1" outlineLevel="1" x14ac:dyDescent="0.2">
      <c r="A2286" t="s">
        <v>19833</v>
      </c>
      <c r="B2286" t="s">
        <v>19834</v>
      </c>
      <c r="C2286" t="s">
        <v>19835</v>
      </c>
      <c r="J2286" t="s">
        <v>19836</v>
      </c>
      <c r="K2286" t="s">
        <v>1197</v>
      </c>
      <c r="L2286" t="s">
        <v>1233</v>
      </c>
      <c r="M2286">
        <v>1</v>
      </c>
      <c r="P2286" s="2" t="s">
        <v>19837</v>
      </c>
      <c r="Q2286" t="s">
        <v>47</v>
      </c>
      <c r="S2286">
        <v>0.55597010000000002</v>
      </c>
      <c r="T2286">
        <v>2.3786809999999999E-2</v>
      </c>
      <c r="U2286">
        <v>0.39409557000000001</v>
      </c>
      <c r="V2286">
        <v>2.821777E-2</v>
      </c>
      <c r="W2286">
        <v>0.56786959999999997</v>
      </c>
      <c r="X2286">
        <v>2.4407930000000001E-2</v>
      </c>
      <c r="Y2286">
        <v>0.1333333333333333</v>
      </c>
      <c r="Z2286">
        <v>0.28100000000000003</v>
      </c>
      <c r="AA2286">
        <v>8.8999999999999996E-2</v>
      </c>
      <c r="AB2286">
        <v>0.63</v>
      </c>
      <c r="AC2286">
        <v>0.90210000000000001</v>
      </c>
      <c r="AD2286" t="s">
        <v>48</v>
      </c>
      <c r="AE2286" t="s">
        <v>48</v>
      </c>
      <c r="AF2286" t="s">
        <v>48</v>
      </c>
    </row>
    <row r="2287" spans="1:32" hidden="1" outlineLevel="1" x14ac:dyDescent="0.2">
      <c r="A2287" t="s">
        <v>19838</v>
      </c>
      <c r="B2287" t="s">
        <v>19839</v>
      </c>
      <c r="C2287" t="s">
        <v>19840</v>
      </c>
      <c r="J2287" t="s">
        <v>19841</v>
      </c>
      <c r="K2287" t="s">
        <v>1197</v>
      </c>
      <c r="L2287" t="s">
        <v>1233</v>
      </c>
      <c r="M2287">
        <v>1</v>
      </c>
      <c r="P2287" s="2" t="s">
        <v>19842</v>
      </c>
      <c r="Q2287" t="s">
        <v>10060</v>
      </c>
      <c r="S2287">
        <v>2.5910228E-2</v>
      </c>
      <c r="T2287">
        <v>6.3896180000000001E-4</v>
      </c>
      <c r="U2287">
        <v>1.2824506499999999E-2</v>
      </c>
      <c r="V2287">
        <v>2.7563404000000001E-3</v>
      </c>
      <c r="W2287">
        <v>1.2186904E-2</v>
      </c>
      <c r="X2287">
        <v>6.3561939999999999E-3</v>
      </c>
      <c r="Y2287">
        <v>0.6</v>
      </c>
      <c r="Z2287">
        <v>0.04</v>
      </c>
      <c r="AA2287">
        <v>0</v>
      </c>
      <c r="AB2287">
        <v>0.96</v>
      </c>
      <c r="AC2287">
        <v>7.7200000000000005E-2</v>
      </c>
      <c r="AD2287" t="s">
        <v>48</v>
      </c>
      <c r="AE2287" t="s">
        <v>48</v>
      </c>
      <c r="AF2287" t="s">
        <v>48</v>
      </c>
    </row>
    <row r="2288" spans="1:32" hidden="1" outlineLevel="1" x14ac:dyDescent="0.2">
      <c r="A2288" t="s">
        <v>19843</v>
      </c>
      <c r="B2288" t="s">
        <v>19844</v>
      </c>
      <c r="C2288" t="s">
        <v>19845</v>
      </c>
      <c r="J2288" t="s">
        <v>19846</v>
      </c>
      <c r="K2288" t="s">
        <v>1197</v>
      </c>
      <c r="L2288" t="s">
        <v>1233</v>
      </c>
      <c r="M2288">
        <v>1</v>
      </c>
      <c r="P2288" s="2" t="s">
        <v>19847</v>
      </c>
      <c r="Q2288" t="s">
        <v>47</v>
      </c>
      <c r="S2288">
        <v>5.3295042000000001E-2</v>
      </c>
      <c r="T2288">
        <v>7.9631804999999998E-4</v>
      </c>
      <c r="U2288">
        <v>1.2346276999999999E-2</v>
      </c>
      <c r="V2288">
        <v>2.4048606999999998E-3</v>
      </c>
      <c r="W2288">
        <v>2.6315893999999999E-2</v>
      </c>
      <c r="X2288">
        <v>6.1878994999999999E-3</v>
      </c>
      <c r="Y2288">
        <v>0</v>
      </c>
      <c r="Z2288">
        <v>0.05</v>
      </c>
      <c r="AA2288">
        <v>9.9000000000000005E-2</v>
      </c>
      <c r="AB2288">
        <v>0.85099999999999998</v>
      </c>
      <c r="AC2288">
        <v>-0.38179999999999997</v>
      </c>
      <c r="AD2288" t="s">
        <v>48</v>
      </c>
      <c r="AE2288" t="s">
        <v>48</v>
      </c>
      <c r="AF2288" t="s">
        <v>48</v>
      </c>
    </row>
    <row r="2289" spans="1:32" hidden="1" outlineLevel="1" x14ac:dyDescent="0.2">
      <c r="A2289" t="s">
        <v>19848</v>
      </c>
      <c r="B2289" t="s">
        <v>19849</v>
      </c>
      <c r="C2289" t="s">
        <v>19850</v>
      </c>
      <c r="J2289" t="s">
        <v>19851</v>
      </c>
      <c r="K2289" t="s">
        <v>1197</v>
      </c>
      <c r="L2289" t="s">
        <v>1233</v>
      </c>
      <c r="M2289">
        <v>1</v>
      </c>
      <c r="P2289" s="2" t="s">
        <v>19852</v>
      </c>
      <c r="Q2289" t="s">
        <v>47</v>
      </c>
      <c r="S2289">
        <v>0.14603140000000001</v>
      </c>
      <c r="T2289">
        <v>1.8405914000000001E-3</v>
      </c>
      <c r="U2289">
        <v>1.4771583E-2</v>
      </c>
      <c r="V2289">
        <v>3.7922803E-3</v>
      </c>
      <c r="W2289">
        <v>7.9037189999999993E-2</v>
      </c>
      <c r="X2289">
        <v>6.7251487999999996E-3</v>
      </c>
      <c r="Y2289">
        <v>-0.1875</v>
      </c>
      <c r="Z2289">
        <v>0</v>
      </c>
      <c r="AA2289">
        <v>0</v>
      </c>
      <c r="AB2289">
        <v>1</v>
      </c>
      <c r="AC2289">
        <v>0</v>
      </c>
      <c r="AD2289" t="s">
        <v>48</v>
      </c>
      <c r="AE2289" t="s">
        <v>48</v>
      </c>
      <c r="AF2289" t="s">
        <v>48</v>
      </c>
    </row>
    <row r="2290" spans="1:32" hidden="1" outlineLevel="1" x14ac:dyDescent="0.2">
      <c r="A2290" t="s">
        <v>19853</v>
      </c>
      <c r="B2290" t="s">
        <v>19854</v>
      </c>
      <c r="C2290" t="s">
        <v>19855</v>
      </c>
      <c r="J2290" t="s">
        <v>19856</v>
      </c>
      <c r="K2290" t="s">
        <v>1197</v>
      </c>
      <c r="L2290" t="s">
        <v>1233</v>
      </c>
      <c r="M2290">
        <v>1</v>
      </c>
      <c r="P2290" s="2" t="s">
        <v>19857</v>
      </c>
      <c r="Q2290" t="s">
        <v>47</v>
      </c>
      <c r="S2290">
        <v>0.11078331</v>
      </c>
      <c r="T2290">
        <v>1.5068054000000001E-3</v>
      </c>
      <c r="U2290">
        <v>1.8324144000000001E-2</v>
      </c>
      <c r="V2290">
        <v>3.5702933000000001E-3</v>
      </c>
      <c r="W2290">
        <v>6.0752302000000001E-2</v>
      </c>
      <c r="X2290">
        <v>6.7898775000000003E-3</v>
      </c>
      <c r="Y2290">
        <v>0.05</v>
      </c>
      <c r="Z2290">
        <v>0</v>
      </c>
      <c r="AA2290">
        <v>5.8999999999999997E-2</v>
      </c>
      <c r="AB2290">
        <v>0.94099999999999995</v>
      </c>
      <c r="AC2290">
        <v>-0.31819999999999998</v>
      </c>
      <c r="AD2290" t="s">
        <v>48</v>
      </c>
      <c r="AE2290" t="s">
        <v>48</v>
      </c>
      <c r="AF2290" t="s">
        <v>48</v>
      </c>
    </row>
    <row r="2291" spans="1:32" hidden="1" outlineLevel="1" x14ac:dyDescent="0.2">
      <c r="A2291" t="s">
        <v>19858</v>
      </c>
      <c r="B2291" t="s">
        <v>19859</v>
      </c>
      <c r="C2291" t="s">
        <v>19860</v>
      </c>
      <c r="J2291" t="s">
        <v>19861</v>
      </c>
      <c r="K2291" t="s">
        <v>1197</v>
      </c>
      <c r="L2291" t="s">
        <v>1233</v>
      </c>
      <c r="M2291">
        <v>1</v>
      </c>
      <c r="P2291" s="2" t="s">
        <v>19862</v>
      </c>
      <c r="Q2291" t="s">
        <v>47</v>
      </c>
      <c r="S2291">
        <v>0.14776700000000001</v>
      </c>
      <c r="T2291">
        <v>2.1839142E-3</v>
      </c>
      <c r="U2291">
        <v>1.3576009E-2</v>
      </c>
      <c r="V2291">
        <v>3.903274E-3</v>
      </c>
      <c r="W2291">
        <v>6.4423560000000005E-2</v>
      </c>
      <c r="X2291">
        <v>6.7963501999999997E-3</v>
      </c>
      <c r="Y2291">
        <v>0.13636363636363641</v>
      </c>
      <c r="Z2291">
        <v>0</v>
      </c>
      <c r="AA2291">
        <v>0</v>
      </c>
      <c r="AB2291">
        <v>1</v>
      </c>
      <c r="AC2291">
        <v>0</v>
      </c>
      <c r="AD2291" t="s">
        <v>48</v>
      </c>
      <c r="AE2291" t="s">
        <v>48</v>
      </c>
      <c r="AF2291" t="s">
        <v>48</v>
      </c>
    </row>
    <row r="2292" spans="1:32" hidden="1" outlineLevel="1" x14ac:dyDescent="0.2">
      <c r="A2292" t="s">
        <v>19863</v>
      </c>
      <c r="B2292" t="s">
        <v>19864</v>
      </c>
      <c r="C2292" t="s">
        <v>19865</v>
      </c>
      <c r="J2292" t="s">
        <v>19866</v>
      </c>
      <c r="K2292" t="s">
        <v>1197</v>
      </c>
      <c r="L2292" t="s">
        <v>1233</v>
      </c>
      <c r="M2292">
        <v>1</v>
      </c>
      <c r="P2292" s="2" t="s">
        <v>19867</v>
      </c>
      <c r="Q2292" t="s">
        <v>10144</v>
      </c>
      <c r="S2292">
        <v>0.2553839</v>
      </c>
      <c r="T2292">
        <v>6.0653686999999996E-3</v>
      </c>
      <c r="U2292">
        <v>8.2257869999999997E-2</v>
      </c>
      <c r="V2292">
        <v>1.0285404499999999E-2</v>
      </c>
      <c r="W2292">
        <v>0.15698463000000001</v>
      </c>
      <c r="X2292">
        <v>8.1556549999999995E-3</v>
      </c>
      <c r="Y2292">
        <v>-0.5625</v>
      </c>
      <c r="Z2292">
        <v>0.14299999999999999</v>
      </c>
      <c r="AA2292">
        <v>0.122</v>
      </c>
      <c r="AB2292">
        <v>0.73499999999999999</v>
      </c>
      <c r="AC2292">
        <v>0.15310000000000001</v>
      </c>
      <c r="AD2292" t="s">
        <v>48</v>
      </c>
      <c r="AE2292" t="s">
        <v>48</v>
      </c>
      <c r="AF2292" t="s">
        <v>48</v>
      </c>
    </row>
    <row r="2293" spans="1:32" hidden="1" outlineLevel="1" x14ac:dyDescent="0.2">
      <c r="A2293" t="s">
        <v>19868</v>
      </c>
      <c r="B2293" t="s">
        <v>19869</v>
      </c>
      <c r="C2293" t="s">
        <v>19870</v>
      </c>
      <c r="J2293" t="s">
        <v>19871</v>
      </c>
      <c r="K2293" t="s">
        <v>1197</v>
      </c>
      <c r="L2293" t="s">
        <v>1233</v>
      </c>
      <c r="M2293">
        <v>1</v>
      </c>
      <c r="P2293" s="2" t="s">
        <v>19872</v>
      </c>
      <c r="Q2293" t="s">
        <v>47</v>
      </c>
      <c r="S2293">
        <v>0.19599395999999999</v>
      </c>
      <c r="T2293">
        <v>4.7302246000000001E-3</v>
      </c>
      <c r="U2293">
        <v>7.6761990000000002E-2</v>
      </c>
      <c r="V2293">
        <v>9.4344530000000006E-3</v>
      </c>
      <c r="W2293">
        <v>7.9354010000000003E-2</v>
      </c>
      <c r="X2293">
        <v>7.4824755999999999E-3</v>
      </c>
      <c r="Y2293">
        <v>0.1785714285714286</v>
      </c>
      <c r="Z2293">
        <v>4.2000000000000003E-2</v>
      </c>
      <c r="AA2293">
        <v>7.6999999999999999E-2</v>
      </c>
      <c r="AB2293">
        <v>0.88</v>
      </c>
      <c r="AC2293">
        <v>-0.21290000000000001</v>
      </c>
      <c r="AD2293" t="s">
        <v>48</v>
      </c>
      <c r="AE2293" t="s">
        <v>48</v>
      </c>
      <c r="AF2293" t="s">
        <v>48</v>
      </c>
    </row>
    <row r="2294" spans="1:32" hidden="1" outlineLevel="1" x14ac:dyDescent="0.2">
      <c r="A2294" t="s">
        <v>19873</v>
      </c>
      <c r="B2294" t="s">
        <v>19874</v>
      </c>
      <c r="C2294" t="s">
        <v>19875</v>
      </c>
      <c r="J2294" t="s">
        <v>19876</v>
      </c>
      <c r="K2294" t="s">
        <v>1197</v>
      </c>
      <c r="L2294" t="s">
        <v>1233</v>
      </c>
      <c r="M2294">
        <v>1</v>
      </c>
      <c r="P2294" s="2" t="s">
        <v>19877</v>
      </c>
      <c r="Q2294" t="s">
        <v>47</v>
      </c>
      <c r="S2294">
        <v>5.7748068E-2</v>
      </c>
      <c r="T2294">
        <v>2.0694733000000002E-3</v>
      </c>
      <c r="U2294">
        <v>2.1535111999999999E-2</v>
      </c>
      <c r="V2294">
        <v>8.0655329999999997E-3</v>
      </c>
      <c r="W2294">
        <v>2.3866551E-2</v>
      </c>
      <c r="X2294">
        <v>9.0230220000000003E-3</v>
      </c>
      <c r="Y2294">
        <v>4.2923280423280433E-2</v>
      </c>
      <c r="Z2294">
        <v>0.106</v>
      </c>
      <c r="AA2294">
        <v>4.8000000000000001E-2</v>
      </c>
      <c r="AB2294">
        <v>0.84599999999999997</v>
      </c>
      <c r="AC2294">
        <v>0.9365</v>
      </c>
      <c r="AD2294" t="s">
        <v>48</v>
      </c>
      <c r="AE2294" t="s">
        <v>48</v>
      </c>
      <c r="AF2294" t="s">
        <v>48</v>
      </c>
    </row>
    <row r="2295" spans="1:32" hidden="1" outlineLevel="1" x14ac:dyDescent="0.2">
      <c r="A2295" t="s">
        <v>19878</v>
      </c>
      <c r="B2295" t="s">
        <v>19879</v>
      </c>
      <c r="C2295" t="s">
        <v>2367</v>
      </c>
      <c r="J2295" t="s">
        <v>19880</v>
      </c>
      <c r="K2295" t="s">
        <v>1197</v>
      </c>
      <c r="L2295" t="s">
        <v>1233</v>
      </c>
      <c r="M2295">
        <v>1</v>
      </c>
      <c r="P2295" s="2" t="s">
        <v>19881</v>
      </c>
      <c r="Q2295" t="s">
        <v>47</v>
      </c>
      <c r="S2295">
        <v>0.32660889999999998</v>
      </c>
      <c r="T2295">
        <v>8.6975100000000003E-3</v>
      </c>
      <c r="U2295">
        <v>7.6115420000000003E-2</v>
      </c>
      <c r="V2295">
        <v>1.1025362E-2</v>
      </c>
      <c r="W2295">
        <v>0.33889219999999998</v>
      </c>
      <c r="X2295">
        <v>1.3113883E-2</v>
      </c>
      <c r="Y2295">
        <v>-0.28214285714285708</v>
      </c>
      <c r="Z2295">
        <v>3.5999999999999997E-2</v>
      </c>
      <c r="AA2295">
        <v>0.22500000000000001</v>
      </c>
      <c r="AB2295">
        <v>0.73899999999999999</v>
      </c>
      <c r="AC2295">
        <v>-0.98409999999999997</v>
      </c>
      <c r="AD2295" t="s">
        <v>48</v>
      </c>
      <c r="AE2295" t="s">
        <v>48</v>
      </c>
      <c r="AF2295" t="s">
        <v>48</v>
      </c>
    </row>
    <row r="2296" spans="1:32" hidden="1" outlineLevel="1" x14ac:dyDescent="0.2">
      <c r="A2296" t="s">
        <v>19882</v>
      </c>
      <c r="B2296" t="s">
        <v>19883</v>
      </c>
      <c r="C2296" t="s">
        <v>19884</v>
      </c>
      <c r="J2296" t="s">
        <v>19885</v>
      </c>
      <c r="K2296" t="s">
        <v>1197</v>
      </c>
      <c r="L2296" t="s">
        <v>1233</v>
      </c>
      <c r="M2296">
        <v>1</v>
      </c>
      <c r="P2296" s="2" t="s">
        <v>19886</v>
      </c>
      <c r="Q2296" t="s">
        <v>47</v>
      </c>
      <c r="S2296">
        <v>0.10566349</v>
      </c>
      <c r="T2296">
        <v>3.3378599999999998E-3</v>
      </c>
      <c r="U2296">
        <v>1.8597418000000001E-2</v>
      </c>
      <c r="V2296">
        <v>3.4777985E-3</v>
      </c>
      <c r="W2296">
        <v>2.4640026999999998E-2</v>
      </c>
      <c r="X2296">
        <v>5.3007594999999998E-2</v>
      </c>
      <c r="Y2296">
        <v>0.37777777777777782</v>
      </c>
      <c r="Z2296">
        <v>0.247</v>
      </c>
      <c r="AA2296">
        <v>0</v>
      </c>
      <c r="AB2296">
        <v>0.753</v>
      </c>
      <c r="AC2296">
        <v>0.78449999999999998</v>
      </c>
      <c r="AD2296" t="s">
        <v>48</v>
      </c>
      <c r="AE2296" t="s">
        <v>48</v>
      </c>
      <c r="AF2296" t="s">
        <v>48</v>
      </c>
    </row>
    <row r="2297" spans="1:32" hidden="1" outlineLevel="1" x14ac:dyDescent="0.2">
      <c r="A2297" t="s">
        <v>19887</v>
      </c>
      <c r="B2297" t="s">
        <v>19888</v>
      </c>
      <c r="C2297" t="s">
        <v>19889</v>
      </c>
      <c r="J2297" t="s">
        <v>19890</v>
      </c>
      <c r="K2297" t="s">
        <v>1197</v>
      </c>
      <c r="L2297" t="s">
        <v>1233</v>
      </c>
      <c r="M2297">
        <v>1</v>
      </c>
      <c r="P2297" s="2" t="s">
        <v>19891</v>
      </c>
      <c r="Q2297" t="s">
        <v>47</v>
      </c>
      <c r="S2297">
        <v>1.8723432000000002E-2</v>
      </c>
      <c r="T2297">
        <v>6.6757199999999996E-4</v>
      </c>
      <c r="U2297">
        <v>1.2346276999999999E-2</v>
      </c>
      <c r="V2297">
        <v>2.3123661999999998E-3</v>
      </c>
      <c r="W2297">
        <v>1.0020891000000001E-2</v>
      </c>
      <c r="X2297">
        <v>6.433869E-3</v>
      </c>
      <c r="Y2297">
        <v>0.171875</v>
      </c>
      <c r="Z2297">
        <v>4.8000000000000001E-2</v>
      </c>
      <c r="AA2297">
        <v>0</v>
      </c>
      <c r="AB2297">
        <v>0.95199999999999996</v>
      </c>
      <c r="AC2297">
        <v>0.2263</v>
      </c>
      <c r="AD2297" t="s">
        <v>48</v>
      </c>
      <c r="AE2297" t="s">
        <v>48</v>
      </c>
      <c r="AF2297" t="s">
        <v>48</v>
      </c>
    </row>
    <row r="2298" spans="1:32" hidden="1" outlineLevel="1" x14ac:dyDescent="0.2">
      <c r="A2298" t="s">
        <v>19892</v>
      </c>
      <c r="B2298" t="s">
        <v>19893</v>
      </c>
      <c r="C2298" t="s">
        <v>19894</v>
      </c>
      <c r="J2298" t="s">
        <v>19895</v>
      </c>
      <c r="K2298" t="s">
        <v>1197</v>
      </c>
      <c r="L2298" t="s">
        <v>1233</v>
      </c>
      <c r="M2298">
        <v>1</v>
      </c>
      <c r="P2298" s="2" t="s">
        <v>19896</v>
      </c>
      <c r="Q2298" t="s">
        <v>47</v>
      </c>
      <c r="S2298">
        <v>2.5674534999999998E-2</v>
      </c>
      <c r="T2298">
        <v>9.2029570000000003E-4</v>
      </c>
      <c r="U2298">
        <v>1.6206269999999998E-2</v>
      </c>
      <c r="V2298">
        <v>3.7737815000000001E-3</v>
      </c>
      <c r="W2298">
        <v>1.0020891000000001E-2</v>
      </c>
      <c r="X2298">
        <v>6.6798385000000002E-3</v>
      </c>
      <c r="Y2298">
        <v>0.25</v>
      </c>
      <c r="Z2298">
        <v>0.113</v>
      </c>
      <c r="AA2298">
        <v>5.5E-2</v>
      </c>
      <c r="AB2298">
        <v>0.83199999999999996</v>
      </c>
      <c r="AC2298">
        <v>0.40189999999999998</v>
      </c>
      <c r="AD2298" t="s">
        <v>48</v>
      </c>
      <c r="AE2298" t="s">
        <v>48</v>
      </c>
      <c r="AF2298" t="s">
        <v>48</v>
      </c>
    </row>
    <row r="2299" spans="1:32" hidden="1" outlineLevel="1" x14ac:dyDescent="0.2">
      <c r="A2299" t="s">
        <v>19897</v>
      </c>
      <c r="B2299" t="s">
        <v>19898</v>
      </c>
      <c r="C2299" t="s">
        <v>19899</v>
      </c>
      <c r="J2299" t="s">
        <v>19900</v>
      </c>
      <c r="K2299" t="s">
        <v>1197</v>
      </c>
      <c r="L2299" t="s">
        <v>1233</v>
      </c>
      <c r="M2299">
        <v>1</v>
      </c>
      <c r="P2299" s="2" t="s">
        <v>19901</v>
      </c>
      <c r="Q2299" t="s">
        <v>47</v>
      </c>
      <c r="S2299">
        <v>0.15766735000000001</v>
      </c>
      <c r="T2299">
        <v>2.9182434000000002E-3</v>
      </c>
      <c r="U2299">
        <v>2.7137227E-2</v>
      </c>
      <c r="V2299">
        <v>7.9915369999999999E-3</v>
      </c>
      <c r="W2299">
        <v>6.7570359999999996E-2</v>
      </c>
      <c r="X2299">
        <v>7.2753434000000002E-3</v>
      </c>
      <c r="Y2299">
        <v>0.31</v>
      </c>
      <c r="Z2299">
        <v>0.113</v>
      </c>
      <c r="AA2299">
        <v>3.2000000000000001E-2</v>
      </c>
      <c r="AB2299">
        <v>0.85399999999999998</v>
      </c>
      <c r="AC2299">
        <v>0.60440000000000005</v>
      </c>
      <c r="AD2299" t="s">
        <v>48</v>
      </c>
      <c r="AE2299" t="s">
        <v>48</v>
      </c>
      <c r="AF2299" t="s">
        <v>48</v>
      </c>
    </row>
    <row r="2300" spans="1:32" hidden="1" outlineLevel="1" x14ac:dyDescent="0.2">
      <c r="A2300" t="s">
        <v>19902</v>
      </c>
      <c r="B2300" t="s">
        <v>19903</v>
      </c>
      <c r="C2300" t="s">
        <v>19904</v>
      </c>
      <c r="J2300" t="s">
        <v>19905</v>
      </c>
      <c r="K2300" t="s">
        <v>1197</v>
      </c>
      <c r="L2300" t="s">
        <v>1233</v>
      </c>
      <c r="M2300">
        <v>1</v>
      </c>
      <c r="P2300" s="2" t="s">
        <v>19906</v>
      </c>
      <c r="Q2300" t="s">
        <v>47</v>
      </c>
      <c r="S2300">
        <v>0.23198941000000001</v>
      </c>
      <c r="T2300">
        <v>7.3242187999999998E-3</v>
      </c>
      <c r="U2300">
        <v>9.4866049999999993E-2</v>
      </c>
      <c r="V2300">
        <v>1.4048826E-2</v>
      </c>
      <c r="W2300">
        <v>5.6719026999999998E-2</v>
      </c>
      <c r="X2300">
        <v>3.5458351999999999E-2</v>
      </c>
      <c r="Y2300">
        <v>0.2</v>
      </c>
      <c r="Z2300">
        <v>0.189</v>
      </c>
      <c r="AA2300">
        <v>0</v>
      </c>
      <c r="AB2300">
        <v>0.81100000000000005</v>
      </c>
      <c r="AC2300">
        <v>0.42009999999999997</v>
      </c>
      <c r="AD2300" t="s">
        <v>48</v>
      </c>
      <c r="AE2300" t="s">
        <v>48</v>
      </c>
      <c r="AF2300" t="s">
        <v>48</v>
      </c>
    </row>
    <row r="2301" spans="1:32" hidden="1" outlineLevel="1" x14ac:dyDescent="0.2">
      <c r="A2301" t="s">
        <v>19907</v>
      </c>
      <c r="B2301" t="s">
        <v>19908</v>
      </c>
      <c r="C2301" t="s">
        <v>19909</v>
      </c>
      <c r="J2301" t="s">
        <v>19910</v>
      </c>
      <c r="K2301" t="s">
        <v>1197</v>
      </c>
      <c r="L2301" t="s">
        <v>1233</v>
      </c>
      <c r="M2301">
        <v>1</v>
      </c>
      <c r="P2301" s="2" t="s">
        <v>19911</v>
      </c>
      <c r="Q2301" t="s">
        <v>47</v>
      </c>
      <c r="S2301">
        <v>0.10609736</v>
      </c>
      <c r="T2301">
        <v>2.5749206999999999E-3</v>
      </c>
      <c r="U2301">
        <v>2.9186780999999998E-2</v>
      </c>
      <c r="V2301">
        <v>7.2885780000000004E-3</v>
      </c>
      <c r="W2301">
        <v>3.9151907E-2</v>
      </c>
      <c r="X2301">
        <v>7.521313E-3</v>
      </c>
      <c r="Y2301">
        <v>0.3122448979591837</v>
      </c>
      <c r="Z2301">
        <v>0.16</v>
      </c>
      <c r="AA2301">
        <v>0.115</v>
      </c>
      <c r="AB2301">
        <v>0.72499999999999998</v>
      </c>
      <c r="AC2301">
        <v>0.90259999999999996</v>
      </c>
      <c r="AD2301" t="s">
        <v>48</v>
      </c>
      <c r="AE2301" t="s">
        <v>48</v>
      </c>
      <c r="AF2301" t="s">
        <v>48</v>
      </c>
    </row>
    <row r="2302" spans="1:32" hidden="1" outlineLevel="1" x14ac:dyDescent="0.2">
      <c r="A2302" t="s">
        <v>19912</v>
      </c>
      <c r="B2302" t="s">
        <v>19913</v>
      </c>
      <c r="C2302" t="s">
        <v>19914</v>
      </c>
      <c r="J2302" t="s">
        <v>19915</v>
      </c>
      <c r="K2302" t="s">
        <v>1197</v>
      </c>
      <c r="L2302" t="s">
        <v>1233</v>
      </c>
      <c r="M2302">
        <v>1</v>
      </c>
      <c r="P2302" s="2" t="s">
        <v>19916</v>
      </c>
      <c r="Q2302" t="s">
        <v>19917</v>
      </c>
      <c r="S2302">
        <v>7.0545650000000001E-2</v>
      </c>
      <c r="T2302">
        <v>1.1444091999999999E-3</v>
      </c>
      <c r="U2302">
        <v>1.5420608000000001E-2</v>
      </c>
      <c r="V2302">
        <v>3.3298071999999998E-3</v>
      </c>
      <c r="W2302">
        <v>2.9493836999999998E-2</v>
      </c>
      <c r="X2302">
        <v>6.7445672999999996E-3</v>
      </c>
      <c r="Y2302">
        <v>-0.26250000000000001</v>
      </c>
      <c r="Z2302">
        <v>7.8E-2</v>
      </c>
      <c r="AA2302">
        <v>6.9000000000000006E-2</v>
      </c>
      <c r="AB2302">
        <v>0.85299999999999998</v>
      </c>
      <c r="AC2302">
        <v>0.128</v>
      </c>
      <c r="AD2302" t="s">
        <v>48</v>
      </c>
      <c r="AE2302" t="s">
        <v>48</v>
      </c>
      <c r="AF2302" t="s">
        <v>48</v>
      </c>
    </row>
    <row r="2303" spans="1:32" hidden="1" outlineLevel="1" x14ac:dyDescent="0.2">
      <c r="A2303" t="s">
        <v>19918</v>
      </c>
      <c r="B2303" t="s">
        <v>19919</v>
      </c>
      <c r="C2303" t="s">
        <v>19920</v>
      </c>
      <c r="J2303" t="s">
        <v>19921</v>
      </c>
      <c r="K2303" t="s">
        <v>1197</v>
      </c>
      <c r="L2303" t="s">
        <v>1233</v>
      </c>
      <c r="M2303">
        <v>1</v>
      </c>
      <c r="P2303" s="2" t="s">
        <v>19922</v>
      </c>
      <c r="Q2303" t="s">
        <v>47</v>
      </c>
      <c r="S2303">
        <v>0.25244820000000001</v>
      </c>
      <c r="T2303">
        <v>4.2152405E-3</v>
      </c>
      <c r="U2303">
        <v>0.11663672</v>
      </c>
      <c r="V2303">
        <v>2.3193321999999999E-2</v>
      </c>
      <c r="W2303">
        <v>0.16861113999999999</v>
      </c>
      <c r="X2303">
        <v>8.4404619999999993E-3</v>
      </c>
      <c r="Y2303">
        <v>-0.14027777777777781</v>
      </c>
      <c r="Z2303">
        <v>0.04</v>
      </c>
      <c r="AA2303">
        <v>0.156</v>
      </c>
      <c r="AB2303">
        <v>0.80300000000000005</v>
      </c>
      <c r="AC2303">
        <v>-0.81259999999999999</v>
      </c>
      <c r="AD2303" t="s">
        <v>48</v>
      </c>
      <c r="AE2303" t="s">
        <v>48</v>
      </c>
      <c r="AF2303" t="s">
        <v>48</v>
      </c>
    </row>
    <row r="2304" spans="1:32" hidden="1" outlineLevel="1" x14ac:dyDescent="0.2">
      <c r="A2304" t="s">
        <v>19923</v>
      </c>
      <c r="B2304" t="s">
        <v>19924</v>
      </c>
      <c r="C2304" t="s">
        <v>19925</v>
      </c>
      <c r="J2304" t="s">
        <v>19926</v>
      </c>
      <c r="K2304" t="s">
        <v>1197</v>
      </c>
      <c r="L2304" t="s">
        <v>1233</v>
      </c>
      <c r="M2304">
        <v>1</v>
      </c>
      <c r="P2304" s="2" t="s">
        <v>19927</v>
      </c>
      <c r="Q2304" t="s">
        <v>19928</v>
      </c>
      <c r="S2304">
        <v>0.11450345000000001</v>
      </c>
      <c r="T2304">
        <v>3.2806395999999999E-3</v>
      </c>
      <c r="U2304">
        <v>3.0639705999999999E-2</v>
      </c>
      <c r="V2304">
        <v>7.4735670000000004E-3</v>
      </c>
      <c r="W2304">
        <v>3.9737478E-2</v>
      </c>
      <c r="X2304">
        <v>1.2026439E-2</v>
      </c>
      <c r="Y2304">
        <v>-0.2311111111111111</v>
      </c>
      <c r="Z2304">
        <v>0.111</v>
      </c>
      <c r="AA2304">
        <v>0.14499999999999999</v>
      </c>
      <c r="AB2304">
        <v>0.745</v>
      </c>
      <c r="AC2304">
        <v>-0.38140000000000002</v>
      </c>
      <c r="AD2304" t="s">
        <v>48</v>
      </c>
      <c r="AE2304" t="s">
        <v>48</v>
      </c>
      <c r="AF2304" t="s">
        <v>48</v>
      </c>
    </row>
    <row r="2305" spans="1:32" hidden="1" outlineLevel="1" x14ac:dyDescent="0.2">
      <c r="A2305" t="s">
        <v>19929</v>
      </c>
      <c r="B2305" t="s">
        <v>19930</v>
      </c>
      <c r="C2305" t="s">
        <v>19931</v>
      </c>
      <c r="J2305" t="s">
        <v>19932</v>
      </c>
      <c r="K2305" t="s">
        <v>1197</v>
      </c>
      <c r="L2305" t="s">
        <v>1233</v>
      </c>
      <c r="M2305">
        <v>1</v>
      </c>
      <c r="P2305" s="2" t="s">
        <v>19933</v>
      </c>
      <c r="Q2305" t="s">
        <v>47</v>
      </c>
      <c r="S2305">
        <v>0.102626406</v>
      </c>
      <c r="T2305">
        <v>2.1362305E-3</v>
      </c>
      <c r="U2305">
        <v>1.9553876000000001E-2</v>
      </c>
      <c r="V2305">
        <v>8.0655329999999997E-3</v>
      </c>
      <c r="W2305">
        <v>3.0485468000000002E-2</v>
      </c>
      <c r="X2305">
        <v>9.618527E-3</v>
      </c>
      <c r="Y2305">
        <v>8.5227272727272721E-2</v>
      </c>
      <c r="Z2305">
        <v>0</v>
      </c>
      <c r="AA2305">
        <v>0.109</v>
      </c>
      <c r="AB2305">
        <v>0.89100000000000001</v>
      </c>
      <c r="AC2305">
        <v>-0.48399999999999999</v>
      </c>
      <c r="AD2305" t="s">
        <v>48</v>
      </c>
      <c r="AE2305" t="s">
        <v>48</v>
      </c>
      <c r="AF2305" t="s">
        <v>48</v>
      </c>
    </row>
    <row r="2306" spans="1:32" hidden="1" outlineLevel="1" x14ac:dyDescent="0.2">
      <c r="A2306" t="s">
        <v>19934</v>
      </c>
      <c r="B2306" t="s">
        <v>19935</v>
      </c>
      <c r="C2306" t="s">
        <v>19936</v>
      </c>
      <c r="J2306" t="s">
        <v>19937</v>
      </c>
      <c r="K2306" t="s">
        <v>1197</v>
      </c>
      <c r="L2306" t="s">
        <v>1233</v>
      </c>
      <c r="M2306">
        <v>1</v>
      </c>
      <c r="P2306" s="2" t="s">
        <v>19938</v>
      </c>
      <c r="Q2306" t="s">
        <v>47</v>
      </c>
      <c r="S2306">
        <v>0.57271194000000003</v>
      </c>
      <c r="T2306">
        <v>2.3076923999999999E-2</v>
      </c>
      <c r="U2306">
        <v>0.71218073000000004</v>
      </c>
      <c r="V2306">
        <v>1.2943448E-2</v>
      </c>
      <c r="W2306">
        <v>0.25998658000000002</v>
      </c>
      <c r="X2306">
        <v>9.7997669999999992E-3</v>
      </c>
      <c r="Y2306">
        <v>-0.32500000000000001</v>
      </c>
      <c r="Z2306">
        <v>3.1E-2</v>
      </c>
      <c r="AA2306">
        <v>6.5000000000000002E-2</v>
      </c>
      <c r="AB2306">
        <v>0.90400000000000003</v>
      </c>
      <c r="AC2306">
        <v>-0.29349999999999998</v>
      </c>
      <c r="AD2306" t="s">
        <v>48</v>
      </c>
      <c r="AE2306" t="s">
        <v>48</v>
      </c>
      <c r="AF2306" t="s">
        <v>48</v>
      </c>
    </row>
    <row r="2307" spans="1:32" hidden="1" outlineLevel="1" x14ac:dyDescent="0.2">
      <c r="A2307" t="s">
        <v>19939</v>
      </c>
      <c r="B2307" t="s">
        <v>19940</v>
      </c>
      <c r="C2307" t="s">
        <v>19941</v>
      </c>
      <c r="J2307" t="s">
        <v>19942</v>
      </c>
      <c r="K2307" t="s">
        <v>1197</v>
      </c>
      <c r="L2307" t="s">
        <v>1233</v>
      </c>
      <c r="M2307">
        <v>1</v>
      </c>
      <c r="P2307" s="2" t="s">
        <v>19943</v>
      </c>
      <c r="Q2307" t="s">
        <v>47</v>
      </c>
      <c r="S2307">
        <v>0.89882379999999995</v>
      </c>
      <c r="T2307">
        <v>0.35368224999999998</v>
      </c>
      <c r="U2307">
        <v>0.80895819999999996</v>
      </c>
      <c r="V2307">
        <v>0.10221587</v>
      </c>
      <c r="W2307">
        <v>0.78270879999999998</v>
      </c>
      <c r="X2307">
        <v>1.1715741E-2</v>
      </c>
      <c r="Y2307">
        <v>0.8</v>
      </c>
      <c r="Z2307">
        <v>0</v>
      </c>
      <c r="AA2307">
        <v>0.17499999999999999</v>
      </c>
      <c r="AB2307">
        <v>0.82499999999999996</v>
      </c>
      <c r="AC2307">
        <v>-0.32519999999999999</v>
      </c>
      <c r="AD2307" t="s">
        <v>48</v>
      </c>
      <c r="AE2307" t="s">
        <v>48</v>
      </c>
      <c r="AF2307" t="s">
        <v>48</v>
      </c>
    </row>
    <row r="2308" spans="1:32" hidden="1" outlineLevel="1" x14ac:dyDescent="0.2">
      <c r="A2308" t="s">
        <v>19944</v>
      </c>
      <c r="B2308" t="s">
        <v>19945</v>
      </c>
      <c r="C2308" t="s">
        <v>19946</v>
      </c>
      <c r="J2308" t="s">
        <v>19947</v>
      </c>
      <c r="K2308" t="s">
        <v>1197</v>
      </c>
      <c r="L2308" t="s">
        <v>1233</v>
      </c>
      <c r="M2308">
        <v>1</v>
      </c>
      <c r="P2308" s="2" t="s">
        <v>19948</v>
      </c>
      <c r="Q2308" t="s">
        <v>10150</v>
      </c>
      <c r="S2308">
        <v>0.11171333999999999</v>
      </c>
      <c r="T2308">
        <v>4.4441222999999997E-3</v>
      </c>
      <c r="U2308">
        <v>6.6462149999999998E-2</v>
      </c>
      <c r="V2308">
        <v>7.1405866000000002E-3</v>
      </c>
      <c r="W2308">
        <v>2.5542418000000001E-2</v>
      </c>
      <c r="X2308">
        <v>1.2803185E-2</v>
      </c>
      <c r="Y2308">
        <v>-0.35</v>
      </c>
      <c r="Z2308">
        <v>0</v>
      </c>
      <c r="AA2308">
        <v>0.107</v>
      </c>
      <c r="AB2308">
        <v>0.89300000000000002</v>
      </c>
      <c r="AC2308">
        <v>-0.59940000000000004</v>
      </c>
      <c r="AD2308" t="s">
        <v>48</v>
      </c>
      <c r="AE2308" t="s">
        <v>48</v>
      </c>
      <c r="AF2308" t="s">
        <v>48</v>
      </c>
    </row>
    <row r="2309" spans="1:32" hidden="1" outlineLevel="1" x14ac:dyDescent="0.2">
      <c r="A2309" t="s">
        <v>19949</v>
      </c>
      <c r="B2309" t="s">
        <v>19950</v>
      </c>
      <c r="C2309" t="s">
        <v>19951</v>
      </c>
      <c r="J2309" t="s">
        <v>19952</v>
      </c>
      <c r="K2309" t="s">
        <v>1197</v>
      </c>
      <c r="L2309" t="s">
        <v>1233</v>
      </c>
      <c r="M2309">
        <v>1</v>
      </c>
      <c r="P2309" s="2" t="s">
        <v>19953</v>
      </c>
      <c r="Q2309" t="s">
        <v>47</v>
      </c>
      <c r="Y2309" t="s">
        <v>48</v>
      </c>
      <c r="Z2309" t="s">
        <v>48</v>
      </c>
      <c r="AA2309" t="s">
        <v>48</v>
      </c>
      <c r="AB2309" t="s">
        <v>48</v>
      </c>
      <c r="AC2309" t="s">
        <v>48</v>
      </c>
      <c r="AD2309" t="s">
        <v>48</v>
      </c>
      <c r="AE2309" t="s">
        <v>48</v>
      </c>
      <c r="AF2309" t="s">
        <v>48</v>
      </c>
    </row>
    <row r="2310" spans="1:32" hidden="1" outlineLevel="1" x14ac:dyDescent="0.2">
      <c r="A2310" t="s">
        <v>19954</v>
      </c>
      <c r="B2310" t="s">
        <v>19955</v>
      </c>
      <c r="C2310" t="s">
        <v>19956</v>
      </c>
      <c r="J2310" t="s">
        <v>10596</v>
      </c>
      <c r="K2310" t="s">
        <v>1197</v>
      </c>
      <c r="L2310" t="s">
        <v>1233</v>
      </c>
      <c r="M2310">
        <v>1</v>
      </c>
      <c r="P2310" s="2" t="s">
        <v>19957</v>
      </c>
      <c r="Q2310" t="s">
        <v>47</v>
      </c>
      <c r="Y2310" t="s">
        <v>48</v>
      </c>
      <c r="Z2310" t="s">
        <v>48</v>
      </c>
      <c r="AA2310" t="s">
        <v>48</v>
      </c>
      <c r="AB2310" t="s">
        <v>48</v>
      </c>
      <c r="AC2310" t="s">
        <v>48</v>
      </c>
      <c r="AD2310" t="s">
        <v>48</v>
      </c>
      <c r="AE2310" t="s">
        <v>48</v>
      </c>
      <c r="AF2310" t="s">
        <v>48</v>
      </c>
    </row>
    <row r="2311" spans="1:32" hidden="1" outlineLevel="1" x14ac:dyDescent="0.2">
      <c r="A2311" t="s">
        <v>19958</v>
      </c>
      <c r="B2311" t="s">
        <v>19959</v>
      </c>
      <c r="C2311" t="s">
        <v>19960</v>
      </c>
      <c r="J2311" t="s">
        <v>19961</v>
      </c>
      <c r="K2311" t="s">
        <v>1197</v>
      </c>
      <c r="L2311" t="s">
        <v>1233</v>
      </c>
      <c r="M2311">
        <v>1</v>
      </c>
      <c r="P2311" s="2" t="s">
        <v>19962</v>
      </c>
      <c r="Q2311" t="s">
        <v>47</v>
      </c>
      <c r="S2311">
        <v>3.7812829999999999E-2</v>
      </c>
      <c r="T2311">
        <v>1.8310547E-3</v>
      </c>
      <c r="U2311">
        <v>1.7709277999999998E-2</v>
      </c>
      <c r="V2311">
        <v>5.8456612999999999E-3</v>
      </c>
      <c r="W2311">
        <v>1.6024929E-2</v>
      </c>
      <c r="X2311">
        <v>8.7899980000000003E-3</v>
      </c>
      <c r="Y2311">
        <v>0.5</v>
      </c>
      <c r="Z2311">
        <v>0.26600000000000001</v>
      </c>
      <c r="AA2311">
        <v>0</v>
      </c>
      <c r="AB2311">
        <v>0.73399999999999999</v>
      </c>
      <c r="AC2311">
        <v>0.44040000000000001</v>
      </c>
      <c r="AD2311" t="s">
        <v>48</v>
      </c>
      <c r="AE2311" t="s">
        <v>48</v>
      </c>
      <c r="AF2311" t="s">
        <v>48</v>
      </c>
    </row>
    <row r="2312" spans="1:32" hidden="1" outlineLevel="1" x14ac:dyDescent="0.2">
      <c r="A2312" t="s">
        <v>19963</v>
      </c>
      <c r="B2312" t="s">
        <v>19964</v>
      </c>
      <c r="C2312" t="s">
        <v>19965</v>
      </c>
      <c r="J2312" t="s">
        <v>19966</v>
      </c>
      <c r="K2312" t="s">
        <v>1197</v>
      </c>
      <c r="L2312" t="s">
        <v>1233</v>
      </c>
      <c r="M2312">
        <v>1</v>
      </c>
      <c r="P2312" s="2" t="s">
        <v>19967</v>
      </c>
      <c r="Q2312" t="s">
        <v>47</v>
      </c>
      <c r="S2312">
        <v>2.4967448999999999E-2</v>
      </c>
      <c r="T2312">
        <v>8.9168549999999998E-4</v>
      </c>
      <c r="U2312">
        <v>1.3166099000000001E-2</v>
      </c>
      <c r="V2312">
        <v>3.4592997000000001E-3</v>
      </c>
      <c r="W2312">
        <v>1.1768901999999999E-2</v>
      </c>
      <c r="X2312">
        <v>6.7251487999999996E-3</v>
      </c>
      <c r="Y2312">
        <v>-0.25</v>
      </c>
      <c r="Z2312">
        <v>2.8000000000000001E-2</v>
      </c>
      <c r="AA2312">
        <v>4.4999999999999998E-2</v>
      </c>
      <c r="AB2312">
        <v>0.92700000000000005</v>
      </c>
      <c r="AC2312">
        <v>-0.25</v>
      </c>
      <c r="AD2312" t="s">
        <v>48</v>
      </c>
      <c r="AE2312" t="s">
        <v>48</v>
      </c>
      <c r="AF2312" t="s">
        <v>48</v>
      </c>
    </row>
    <row r="2313" spans="1:32" hidden="1" outlineLevel="1" x14ac:dyDescent="0.2">
      <c r="A2313" t="s">
        <v>19968</v>
      </c>
      <c r="B2313" t="s">
        <v>19969</v>
      </c>
      <c r="C2313" t="s">
        <v>19970</v>
      </c>
      <c r="J2313" t="s">
        <v>19971</v>
      </c>
      <c r="K2313" t="s">
        <v>1197</v>
      </c>
      <c r="L2313" t="s">
        <v>1233</v>
      </c>
      <c r="M2313">
        <v>1</v>
      </c>
      <c r="P2313" s="2" t="s">
        <v>19972</v>
      </c>
      <c r="Q2313" t="s">
        <v>47</v>
      </c>
      <c r="S2313">
        <v>3.0270588000000001E-2</v>
      </c>
      <c r="T2313">
        <v>1.8310547E-3</v>
      </c>
      <c r="U2313">
        <v>1.7845914000000001E-2</v>
      </c>
      <c r="V2313">
        <v>5.6606720000000003E-3</v>
      </c>
      <c r="W2313">
        <v>1.3592913E-2</v>
      </c>
      <c r="X2313">
        <v>8.6605399999999996E-3</v>
      </c>
      <c r="Y2313">
        <v>0.40000000000000008</v>
      </c>
      <c r="Z2313">
        <v>0.27700000000000002</v>
      </c>
      <c r="AA2313">
        <v>0</v>
      </c>
      <c r="AB2313">
        <v>0.72299999999999998</v>
      </c>
      <c r="AC2313">
        <v>0.31819999999999998</v>
      </c>
      <c r="AD2313" t="s">
        <v>48</v>
      </c>
      <c r="AE2313" t="s">
        <v>48</v>
      </c>
      <c r="AF2313" t="s">
        <v>48</v>
      </c>
    </row>
    <row r="2314" spans="1:32" hidden="1" outlineLevel="1" x14ac:dyDescent="0.2">
      <c r="A2314" t="s">
        <v>19973</v>
      </c>
      <c r="B2314" t="s">
        <v>19974</v>
      </c>
      <c r="C2314" t="s">
        <v>19975</v>
      </c>
      <c r="J2314" t="s">
        <v>19976</v>
      </c>
      <c r="K2314" t="s">
        <v>1197</v>
      </c>
      <c r="L2314" t="s">
        <v>1233</v>
      </c>
      <c r="M2314">
        <v>1</v>
      </c>
      <c r="P2314" s="2" t="s">
        <v>19977</v>
      </c>
      <c r="Q2314" t="s">
        <v>47</v>
      </c>
      <c r="S2314">
        <v>0.718943</v>
      </c>
      <c r="T2314">
        <v>0.29621797999999999</v>
      </c>
      <c r="U2314">
        <v>0.63701589999999997</v>
      </c>
      <c r="V2314">
        <v>8.6664379999999999E-2</v>
      </c>
      <c r="W2314">
        <v>0.62617690000000004</v>
      </c>
      <c r="X2314">
        <v>2.5789235000000001E-2</v>
      </c>
      <c r="Y2314">
        <v>0.103030303030303</v>
      </c>
      <c r="Z2314">
        <v>0.14699999999999999</v>
      </c>
      <c r="AA2314">
        <v>0.191</v>
      </c>
      <c r="AB2314">
        <v>0.66100000000000003</v>
      </c>
      <c r="AC2314">
        <v>-0.88070000000000004</v>
      </c>
      <c r="AD2314" t="s">
        <v>48</v>
      </c>
      <c r="AE2314" t="s">
        <v>48</v>
      </c>
      <c r="AF2314" t="s">
        <v>48</v>
      </c>
    </row>
    <row r="2315" spans="1:32" hidden="1" outlineLevel="1" x14ac:dyDescent="0.2">
      <c r="A2315" t="s">
        <v>19978</v>
      </c>
      <c r="B2315" t="s">
        <v>19979</v>
      </c>
      <c r="C2315" t="s">
        <v>19980</v>
      </c>
      <c r="J2315" t="s">
        <v>19981</v>
      </c>
      <c r="K2315" t="s">
        <v>1197</v>
      </c>
      <c r="L2315" t="s">
        <v>1233</v>
      </c>
      <c r="M2315">
        <v>1</v>
      </c>
      <c r="P2315" s="2" t="s">
        <v>19982</v>
      </c>
      <c r="Q2315" t="s">
        <v>47</v>
      </c>
      <c r="S2315">
        <v>0.11254004400000001</v>
      </c>
      <c r="T2315">
        <v>2.9373170000000001E-3</v>
      </c>
      <c r="U2315">
        <v>3.2894264999999999E-2</v>
      </c>
      <c r="V2315">
        <v>6.6226159999999996E-3</v>
      </c>
      <c r="W2315">
        <v>6.0927123E-2</v>
      </c>
      <c r="X2315">
        <v>8.8417809999999999E-3</v>
      </c>
      <c r="Y2315">
        <v>-6.7460317460317464E-3</v>
      </c>
      <c r="Z2315">
        <v>0.13600000000000001</v>
      </c>
      <c r="AA2315">
        <v>8.5000000000000006E-2</v>
      </c>
      <c r="AB2315">
        <v>0.77900000000000003</v>
      </c>
      <c r="AC2315">
        <v>0.58589999999999998</v>
      </c>
      <c r="AD2315" t="s">
        <v>48</v>
      </c>
      <c r="AE2315" t="s">
        <v>48</v>
      </c>
      <c r="AF2315" t="s">
        <v>48</v>
      </c>
    </row>
    <row r="2316" spans="1:32" hidden="1" outlineLevel="1" x14ac:dyDescent="0.2">
      <c r="A2316" t="s">
        <v>19983</v>
      </c>
      <c r="B2316" t="s">
        <v>19984</v>
      </c>
      <c r="C2316" t="s">
        <v>19985</v>
      </c>
      <c r="J2316" t="s">
        <v>19986</v>
      </c>
      <c r="K2316" t="s">
        <v>1197</v>
      </c>
      <c r="L2316" t="s">
        <v>1233</v>
      </c>
      <c r="M2316">
        <v>1</v>
      </c>
      <c r="P2316" s="2" t="s">
        <v>19987</v>
      </c>
      <c r="Q2316" t="s">
        <v>47</v>
      </c>
      <c r="S2316">
        <v>3.5455880000000002E-2</v>
      </c>
      <c r="T2316">
        <v>1.7166137999999999E-3</v>
      </c>
      <c r="U2316">
        <v>1.9895467999999999E-2</v>
      </c>
      <c r="V2316">
        <v>4.7727237000000002E-3</v>
      </c>
      <c r="W2316">
        <v>1.5796925999999999E-2</v>
      </c>
      <c r="X2316">
        <v>8.0391439999999998E-3</v>
      </c>
      <c r="Y2316">
        <v>0.25</v>
      </c>
      <c r="Z2316">
        <v>0.39</v>
      </c>
      <c r="AA2316">
        <v>0</v>
      </c>
      <c r="AB2316">
        <v>0.61</v>
      </c>
      <c r="AC2316">
        <v>0.49390000000000001</v>
      </c>
      <c r="AD2316" t="s">
        <v>48</v>
      </c>
      <c r="AE2316" t="s">
        <v>48</v>
      </c>
      <c r="AF2316" t="s">
        <v>48</v>
      </c>
    </row>
    <row r="2317" spans="1:32" hidden="1" outlineLevel="1" x14ac:dyDescent="0.2">
      <c r="A2317" t="s">
        <v>19988</v>
      </c>
      <c r="B2317" t="s">
        <v>19989</v>
      </c>
      <c r="C2317" t="s">
        <v>19990</v>
      </c>
      <c r="J2317" t="s">
        <v>19991</v>
      </c>
      <c r="K2317" t="s">
        <v>1197</v>
      </c>
      <c r="L2317" t="s">
        <v>1233</v>
      </c>
      <c r="M2317">
        <v>1</v>
      </c>
      <c r="P2317" s="2" t="s">
        <v>19992</v>
      </c>
      <c r="Q2317" t="s">
        <v>47</v>
      </c>
      <c r="S2317">
        <v>0.17111847999999999</v>
      </c>
      <c r="T2317">
        <v>3.4332274999999998E-3</v>
      </c>
      <c r="U2317">
        <v>2.9888187E-2</v>
      </c>
      <c r="V2317">
        <v>9.9154250000000003E-3</v>
      </c>
      <c r="W2317">
        <v>6.4423560000000005E-2</v>
      </c>
      <c r="X2317">
        <v>8.3886794999999993E-3</v>
      </c>
      <c r="Y2317">
        <v>0</v>
      </c>
      <c r="Z2317">
        <v>6.3E-2</v>
      </c>
      <c r="AA2317">
        <v>3.1E-2</v>
      </c>
      <c r="AB2317">
        <v>0.90600000000000003</v>
      </c>
      <c r="AC2317">
        <v>0.31340000000000001</v>
      </c>
      <c r="AD2317" t="s">
        <v>48</v>
      </c>
      <c r="AE2317" t="s">
        <v>48</v>
      </c>
      <c r="AF2317" t="s">
        <v>48</v>
      </c>
    </row>
    <row r="2318" spans="1:32" hidden="1" outlineLevel="1" x14ac:dyDescent="0.2">
      <c r="A2318" t="s">
        <v>19993</v>
      </c>
      <c r="B2318" t="s">
        <v>19994</v>
      </c>
      <c r="C2318" t="s">
        <v>19995</v>
      </c>
      <c r="J2318" t="s">
        <v>19996</v>
      </c>
      <c r="K2318" t="s">
        <v>1197</v>
      </c>
      <c r="L2318" t="s">
        <v>1233</v>
      </c>
      <c r="M2318">
        <v>1</v>
      </c>
      <c r="P2318" s="2" t="s">
        <v>19997</v>
      </c>
      <c r="Q2318" t="s">
        <v>47</v>
      </c>
      <c r="S2318">
        <v>0.68408643999999996</v>
      </c>
      <c r="T2318">
        <v>0.16960317</v>
      </c>
      <c r="U2318">
        <v>0.58656560000000002</v>
      </c>
      <c r="V2318">
        <v>3.6105252999999997E-2</v>
      </c>
      <c r="W2318">
        <v>0.65129566000000005</v>
      </c>
      <c r="X2318">
        <v>1.1482717E-2</v>
      </c>
      <c r="Y2318">
        <v>-0.25</v>
      </c>
      <c r="Z2318">
        <v>0</v>
      </c>
      <c r="AA2318">
        <v>0.16</v>
      </c>
      <c r="AB2318">
        <v>0.84</v>
      </c>
      <c r="AC2318">
        <v>-0.9093</v>
      </c>
      <c r="AD2318" t="s">
        <v>48</v>
      </c>
      <c r="AE2318" t="s">
        <v>48</v>
      </c>
      <c r="AF2318" t="s">
        <v>48</v>
      </c>
    </row>
    <row r="2319" spans="1:32" hidden="1" outlineLevel="1" x14ac:dyDescent="0.2">
      <c r="A2319" t="s">
        <v>19998</v>
      </c>
      <c r="B2319" t="s">
        <v>19999</v>
      </c>
      <c r="C2319" t="s">
        <v>20000</v>
      </c>
      <c r="J2319" t="s">
        <v>20001</v>
      </c>
      <c r="K2319" t="s">
        <v>1197</v>
      </c>
      <c r="L2319" t="s">
        <v>1233</v>
      </c>
      <c r="M2319">
        <v>1</v>
      </c>
      <c r="P2319" s="2" t="s">
        <v>20002</v>
      </c>
      <c r="Q2319" t="s">
        <v>47</v>
      </c>
      <c r="S2319">
        <v>4.8594624000000003E-2</v>
      </c>
      <c r="T2319">
        <v>1.3446808000000001E-3</v>
      </c>
      <c r="U2319">
        <v>1.6684500000000001E-2</v>
      </c>
      <c r="V2319">
        <v>2.0071338000000002E-3</v>
      </c>
      <c r="W2319">
        <v>2.1546122000000001E-2</v>
      </c>
      <c r="X2319">
        <v>7.1458859999999997E-3</v>
      </c>
      <c r="Y2319">
        <v>-5.6547619047619048E-2</v>
      </c>
      <c r="Z2319">
        <v>0.03</v>
      </c>
      <c r="AA2319">
        <v>0.11700000000000001</v>
      </c>
      <c r="AB2319">
        <v>0.85299999999999998</v>
      </c>
      <c r="AC2319">
        <v>-0.85429999999999995</v>
      </c>
      <c r="AD2319" t="s">
        <v>48</v>
      </c>
      <c r="AE2319" t="s">
        <v>48</v>
      </c>
      <c r="AF2319" t="s">
        <v>48</v>
      </c>
    </row>
    <row r="2320" spans="1:32" hidden="1" outlineLevel="1" x14ac:dyDescent="0.2">
      <c r="A2320" t="s">
        <v>20003</v>
      </c>
      <c r="B2320" t="s">
        <v>20004</v>
      </c>
      <c r="C2320" t="s">
        <v>20005</v>
      </c>
      <c r="J2320" t="s">
        <v>20006</v>
      </c>
      <c r="K2320" t="s">
        <v>1197</v>
      </c>
      <c r="L2320" t="s">
        <v>1233</v>
      </c>
      <c r="M2320">
        <v>1</v>
      </c>
      <c r="P2320" s="2" t="s">
        <v>20007</v>
      </c>
      <c r="Q2320" t="s">
        <v>11213</v>
      </c>
      <c r="S2320">
        <v>1.5644746000000001E-2</v>
      </c>
      <c r="T2320">
        <v>1.1396408E-3</v>
      </c>
      <c r="U2320">
        <v>1.38151245E-2</v>
      </c>
      <c r="V2320">
        <v>3.8662760000000001E-3</v>
      </c>
      <c r="W2320">
        <v>8.6528830000000001E-3</v>
      </c>
      <c r="X2320">
        <v>7.5342589999999997E-3</v>
      </c>
      <c r="Y2320">
        <v>0.5</v>
      </c>
      <c r="Z2320">
        <v>0.53500000000000003</v>
      </c>
      <c r="AA2320">
        <v>0</v>
      </c>
      <c r="AB2320">
        <v>0.46500000000000002</v>
      </c>
      <c r="AC2320">
        <v>0.31819999999999998</v>
      </c>
      <c r="AD2320" t="s">
        <v>48</v>
      </c>
      <c r="AE2320" t="s">
        <v>48</v>
      </c>
      <c r="AF2320" t="s">
        <v>48</v>
      </c>
    </row>
    <row r="2321" spans="1:32" hidden="1" outlineLevel="1" x14ac:dyDescent="0.2">
      <c r="A2321" t="s">
        <v>20008</v>
      </c>
      <c r="B2321" t="s">
        <v>20009</v>
      </c>
      <c r="C2321" t="s">
        <v>15526</v>
      </c>
      <c r="J2321" t="s">
        <v>20010</v>
      </c>
      <c r="K2321" t="s">
        <v>1197</v>
      </c>
      <c r="L2321" t="s">
        <v>1233</v>
      </c>
      <c r="M2321">
        <v>1</v>
      </c>
      <c r="P2321" s="2" t="s">
        <v>20011</v>
      </c>
      <c r="Q2321" t="s">
        <v>10648</v>
      </c>
      <c r="S2321">
        <v>0.64912040000000004</v>
      </c>
      <c r="T2321">
        <v>0.16960317</v>
      </c>
      <c r="U2321">
        <v>0.53654230000000003</v>
      </c>
      <c r="V2321">
        <v>4.6417569999999998E-2</v>
      </c>
      <c r="W2321">
        <v>0.63703719999999997</v>
      </c>
      <c r="X2321">
        <v>1.1767523E-2</v>
      </c>
      <c r="Y2321">
        <v>-0.1541666666666667</v>
      </c>
      <c r="Z2321">
        <v>9.1999999999999998E-2</v>
      </c>
      <c r="AA2321">
        <v>0.124</v>
      </c>
      <c r="AB2321">
        <v>0.78400000000000003</v>
      </c>
      <c r="AC2321">
        <v>-0.4294</v>
      </c>
      <c r="AD2321" t="s">
        <v>48</v>
      </c>
      <c r="AE2321" t="s">
        <v>48</v>
      </c>
      <c r="AF2321" t="s">
        <v>48</v>
      </c>
    </row>
    <row r="2322" spans="1:32" hidden="1" outlineLevel="1" x14ac:dyDescent="0.2">
      <c r="A2322" t="s">
        <v>20012</v>
      </c>
      <c r="B2322" t="s">
        <v>20013</v>
      </c>
      <c r="C2322" t="s">
        <v>20014</v>
      </c>
      <c r="J2322" t="s">
        <v>20015</v>
      </c>
      <c r="K2322" t="s">
        <v>1197</v>
      </c>
      <c r="L2322" t="s">
        <v>1233</v>
      </c>
      <c r="M2322">
        <v>1</v>
      </c>
      <c r="P2322" s="2" t="s">
        <v>20016</v>
      </c>
      <c r="Q2322" t="s">
        <v>47</v>
      </c>
      <c r="Y2322" t="s">
        <v>48</v>
      </c>
      <c r="Z2322" t="s">
        <v>48</v>
      </c>
      <c r="AA2322" t="s">
        <v>48</v>
      </c>
      <c r="AB2322" t="s">
        <v>48</v>
      </c>
      <c r="AC2322" t="s">
        <v>48</v>
      </c>
      <c r="AD2322" t="s">
        <v>48</v>
      </c>
      <c r="AE2322" t="s">
        <v>48</v>
      </c>
      <c r="AF2322" t="s">
        <v>48</v>
      </c>
    </row>
    <row r="2323" spans="1:32" hidden="1" outlineLevel="1" x14ac:dyDescent="0.2">
      <c r="A2323" t="s">
        <v>20017</v>
      </c>
      <c r="B2323" t="s">
        <v>20018</v>
      </c>
      <c r="C2323" t="s">
        <v>20019</v>
      </c>
      <c r="J2323" t="s">
        <v>20020</v>
      </c>
      <c r="K2323" t="s">
        <v>1197</v>
      </c>
      <c r="L2323" t="s">
        <v>1233</v>
      </c>
      <c r="M2323">
        <v>1</v>
      </c>
      <c r="P2323" s="2" t="s">
        <v>20021</v>
      </c>
      <c r="Q2323" t="s">
        <v>47</v>
      </c>
      <c r="S2323">
        <v>0.90292260000000002</v>
      </c>
      <c r="T2323">
        <v>0.45895406999999999</v>
      </c>
      <c r="U2323">
        <v>0.84497820000000001</v>
      </c>
      <c r="V2323">
        <v>0.14019285000000001</v>
      </c>
      <c r="W2323">
        <v>0.72185189999999999</v>
      </c>
      <c r="X2323">
        <v>0.10236331999999999</v>
      </c>
      <c r="Y2323">
        <v>-0.47</v>
      </c>
      <c r="Z2323">
        <v>2.7E-2</v>
      </c>
      <c r="AA2323">
        <v>0.23599999999999999</v>
      </c>
      <c r="AB2323">
        <v>0.73599999999999999</v>
      </c>
      <c r="AC2323">
        <v>-0.89570000000000005</v>
      </c>
      <c r="AD2323" t="s">
        <v>48</v>
      </c>
      <c r="AE2323" t="s">
        <v>48</v>
      </c>
      <c r="AF2323" t="s">
        <v>48</v>
      </c>
    </row>
    <row r="2324" spans="1:32" hidden="1" outlineLevel="1" x14ac:dyDescent="0.2">
      <c r="A2324" t="s">
        <v>20022</v>
      </c>
      <c r="B2324" t="s">
        <v>20023</v>
      </c>
      <c r="C2324" t="s">
        <v>20024</v>
      </c>
      <c r="J2324" t="s">
        <v>20025</v>
      </c>
      <c r="K2324" t="s">
        <v>1197</v>
      </c>
      <c r="L2324" t="s">
        <v>1233</v>
      </c>
      <c r="M2324">
        <v>1</v>
      </c>
      <c r="P2324" s="2" t="s">
        <v>20026</v>
      </c>
      <c r="Q2324" t="s">
        <v>47</v>
      </c>
      <c r="S2324">
        <v>0.49139654999999999</v>
      </c>
      <c r="T2324">
        <v>2.4209359999999999E-2</v>
      </c>
      <c r="U2324">
        <v>0.38664609999999999</v>
      </c>
      <c r="V2324">
        <v>2.9917859000000002E-2</v>
      </c>
      <c r="W2324">
        <v>0.49869069999999999</v>
      </c>
      <c r="X2324">
        <v>1.1560391999999999E-2</v>
      </c>
      <c r="Y2324">
        <v>0</v>
      </c>
      <c r="Z2324">
        <v>0.35099999999999998</v>
      </c>
      <c r="AA2324">
        <v>0</v>
      </c>
      <c r="AB2324">
        <v>0.64900000000000002</v>
      </c>
      <c r="AC2324">
        <v>0.40189999999999998</v>
      </c>
      <c r="AD2324" t="s">
        <v>48</v>
      </c>
      <c r="AE2324" t="s">
        <v>48</v>
      </c>
      <c r="AF2324" t="s">
        <v>48</v>
      </c>
    </row>
    <row r="2325" spans="1:32" hidden="1" outlineLevel="1" x14ac:dyDescent="0.2">
      <c r="A2325" t="s">
        <v>20027</v>
      </c>
      <c r="B2325" t="s">
        <v>20028</v>
      </c>
      <c r="C2325" t="s">
        <v>20029</v>
      </c>
      <c r="J2325" t="s">
        <v>20030</v>
      </c>
      <c r="K2325" t="s">
        <v>1197</v>
      </c>
      <c r="L2325" t="s">
        <v>1233</v>
      </c>
      <c r="M2325">
        <v>1</v>
      </c>
      <c r="P2325" s="2" t="s">
        <v>20031</v>
      </c>
      <c r="Q2325" t="s">
        <v>47</v>
      </c>
      <c r="S2325">
        <v>0.40148460000000002</v>
      </c>
      <c r="T2325">
        <v>2.3076923999999999E-2</v>
      </c>
      <c r="U2325">
        <v>0.2317999</v>
      </c>
      <c r="V2325">
        <v>2.821777E-2</v>
      </c>
      <c r="W2325">
        <v>0.37392882</v>
      </c>
      <c r="X2325">
        <v>6.0766357999999999E-2</v>
      </c>
      <c r="Y2325">
        <v>0</v>
      </c>
      <c r="Z2325">
        <v>0.17699999999999999</v>
      </c>
      <c r="AA2325">
        <v>0</v>
      </c>
      <c r="AB2325">
        <v>0.82299999999999995</v>
      </c>
      <c r="AC2325">
        <v>0.51060000000000005</v>
      </c>
      <c r="AD2325" t="s">
        <v>48</v>
      </c>
      <c r="AE2325" t="s">
        <v>48</v>
      </c>
      <c r="AF2325" t="s">
        <v>48</v>
      </c>
    </row>
    <row r="2326" spans="1:32" hidden="1" outlineLevel="1" x14ac:dyDescent="0.2">
      <c r="A2326" t="s">
        <v>20032</v>
      </c>
      <c r="B2326" t="s">
        <v>20033</v>
      </c>
      <c r="C2326" t="s">
        <v>20034</v>
      </c>
      <c r="J2326" t="s">
        <v>20035</v>
      </c>
      <c r="K2326" t="s">
        <v>1197</v>
      </c>
      <c r="L2326" t="s">
        <v>1233</v>
      </c>
      <c r="M2326">
        <v>1</v>
      </c>
      <c r="P2326" s="2" t="s">
        <v>20036</v>
      </c>
      <c r="Q2326" t="s">
        <v>47</v>
      </c>
      <c r="S2326">
        <v>0.85173553000000002</v>
      </c>
      <c r="T2326">
        <v>0.34942796999999998</v>
      </c>
      <c r="U2326">
        <v>0.72469919999999999</v>
      </c>
      <c r="V2326">
        <v>0.11512129</v>
      </c>
      <c r="W2326">
        <v>0.72756535</v>
      </c>
      <c r="X2326">
        <v>1.1379151000000001E-2</v>
      </c>
      <c r="Y2326">
        <v>0.35714285714285721</v>
      </c>
      <c r="Z2326">
        <v>0.14399999999999999</v>
      </c>
      <c r="AA2326">
        <v>0</v>
      </c>
      <c r="AB2326">
        <v>0.85599999999999998</v>
      </c>
      <c r="AC2326">
        <v>0.63690000000000002</v>
      </c>
      <c r="AD2326" t="s">
        <v>48</v>
      </c>
      <c r="AE2326" t="s">
        <v>48</v>
      </c>
      <c r="AF2326" t="s">
        <v>48</v>
      </c>
    </row>
    <row r="2327" spans="1:32" hidden="1" outlineLevel="1" x14ac:dyDescent="0.2">
      <c r="A2327" t="s">
        <v>20037</v>
      </c>
      <c r="B2327" t="s">
        <v>20038</v>
      </c>
      <c r="C2327" t="s">
        <v>20039</v>
      </c>
      <c r="J2327" t="s">
        <v>20040</v>
      </c>
      <c r="K2327" t="s">
        <v>1197</v>
      </c>
      <c r="L2327" t="s">
        <v>1233</v>
      </c>
      <c r="M2327">
        <v>1</v>
      </c>
      <c r="P2327" s="2" t="s">
        <v>20041</v>
      </c>
      <c r="Q2327" t="s">
        <v>47</v>
      </c>
      <c r="S2327">
        <v>0.15048122</v>
      </c>
      <c r="T2327">
        <v>3.9291380000000004E-3</v>
      </c>
      <c r="U2327">
        <v>5.1431752999999997E-2</v>
      </c>
      <c r="V2327">
        <v>1.0877370000000001E-2</v>
      </c>
      <c r="W2327">
        <v>6.6871079999999999E-2</v>
      </c>
      <c r="X2327">
        <v>8.9971300000000008E-3</v>
      </c>
      <c r="Y2327">
        <v>-2.2797619047619049E-2</v>
      </c>
      <c r="Z2327">
        <v>0.10199999999999999</v>
      </c>
      <c r="AA2327">
        <v>6.6000000000000003E-2</v>
      </c>
      <c r="AB2327">
        <v>0.83199999999999996</v>
      </c>
      <c r="AC2327">
        <v>0.86409999999999998</v>
      </c>
      <c r="AD2327" t="s">
        <v>48</v>
      </c>
      <c r="AE2327" t="s">
        <v>48</v>
      </c>
      <c r="AF2327" t="s">
        <v>48</v>
      </c>
    </row>
    <row r="2328" spans="1:32" hidden="1" outlineLevel="1" x14ac:dyDescent="0.2">
      <c r="A2328" t="s">
        <v>20042</v>
      </c>
      <c r="B2328" t="s">
        <v>20043</v>
      </c>
      <c r="C2328" t="s">
        <v>20044</v>
      </c>
      <c r="J2328" t="s">
        <v>20045</v>
      </c>
      <c r="K2328" t="s">
        <v>1197</v>
      </c>
      <c r="L2328" t="s">
        <v>1233</v>
      </c>
      <c r="M2328">
        <v>1</v>
      </c>
      <c r="P2328" s="2" t="s">
        <v>20046</v>
      </c>
      <c r="Q2328" t="s">
        <v>47</v>
      </c>
      <c r="S2328">
        <v>0.200795</v>
      </c>
      <c r="T2328">
        <v>2.8419495E-3</v>
      </c>
      <c r="U2328">
        <v>2.0578652999999999E-2</v>
      </c>
      <c r="V2328">
        <v>5.5496785999999999E-3</v>
      </c>
      <c r="W2328">
        <v>0.1342682</v>
      </c>
      <c r="X2328">
        <v>9.1006960000000001E-3</v>
      </c>
      <c r="Y2328">
        <v>-0.1666666666666666</v>
      </c>
      <c r="Z2328">
        <v>3.6999999999999998E-2</v>
      </c>
      <c r="AA2328">
        <v>0.249</v>
      </c>
      <c r="AB2328">
        <v>0.71399999999999997</v>
      </c>
      <c r="AC2328">
        <v>-0.94279999999999997</v>
      </c>
      <c r="AD2328" t="s">
        <v>48</v>
      </c>
      <c r="AE2328" t="s">
        <v>48</v>
      </c>
      <c r="AF2328" t="s">
        <v>48</v>
      </c>
    </row>
    <row r="2329" spans="1:32" hidden="1" outlineLevel="1" x14ac:dyDescent="0.2">
      <c r="A2329" t="s">
        <v>20047</v>
      </c>
      <c r="B2329" t="s">
        <v>20048</v>
      </c>
      <c r="C2329" t="s">
        <v>20049</v>
      </c>
      <c r="J2329" t="s">
        <v>20050</v>
      </c>
      <c r="K2329" t="s">
        <v>1197</v>
      </c>
      <c r="L2329" t="s">
        <v>1233</v>
      </c>
      <c r="M2329">
        <v>1</v>
      </c>
      <c r="P2329" s="2" t="s">
        <v>20051</v>
      </c>
      <c r="Q2329" t="s">
        <v>47</v>
      </c>
      <c r="S2329">
        <v>0.17198499</v>
      </c>
      <c r="T2329">
        <v>4.2343140000000003E-3</v>
      </c>
      <c r="U2329">
        <v>4.5920610000000001E-2</v>
      </c>
      <c r="V2329">
        <v>6.7041989999999996E-2</v>
      </c>
      <c r="W2329">
        <v>6.0752302000000001E-2</v>
      </c>
      <c r="X2329">
        <v>6.9516995000000002E-3</v>
      </c>
      <c r="Y2329">
        <v>0</v>
      </c>
      <c r="Z2329">
        <v>0.20300000000000001</v>
      </c>
      <c r="AA2329">
        <v>0.10199999999999999</v>
      </c>
      <c r="AB2329">
        <v>0.69499999999999995</v>
      </c>
      <c r="AC2329">
        <v>0.44040000000000001</v>
      </c>
      <c r="AD2329" t="s">
        <v>48</v>
      </c>
      <c r="AE2329" t="s">
        <v>48</v>
      </c>
      <c r="AF2329" t="s">
        <v>48</v>
      </c>
    </row>
    <row r="2330" spans="1:32" hidden="1" outlineLevel="1" x14ac:dyDescent="0.2">
      <c r="A2330" t="s">
        <v>20052</v>
      </c>
      <c r="B2330" t="s">
        <v>20053</v>
      </c>
      <c r="C2330" t="s">
        <v>20054</v>
      </c>
      <c r="J2330" t="s">
        <v>20055</v>
      </c>
      <c r="K2330" t="s">
        <v>1197</v>
      </c>
      <c r="L2330" t="s">
        <v>1233</v>
      </c>
      <c r="M2330">
        <v>1</v>
      </c>
      <c r="P2330" s="2" t="s">
        <v>20056</v>
      </c>
      <c r="Q2330" t="s">
        <v>47</v>
      </c>
      <c r="S2330">
        <v>4.1915078000000001E-2</v>
      </c>
      <c r="T2330">
        <v>1.707077E-3</v>
      </c>
      <c r="U2330">
        <v>2.2969801000000001E-2</v>
      </c>
      <c r="V2330">
        <v>5.2166977E-3</v>
      </c>
      <c r="W2330">
        <v>1.9161236000000002E-2</v>
      </c>
      <c r="X2330">
        <v>7.094103E-3</v>
      </c>
      <c r="Y2330">
        <v>-2.4999999999999991E-2</v>
      </c>
      <c r="Z2330">
        <v>8.1000000000000003E-2</v>
      </c>
      <c r="AA2330">
        <v>5.0999999999999997E-2</v>
      </c>
      <c r="AB2330">
        <v>0.86699999999999999</v>
      </c>
      <c r="AC2330">
        <v>0.64280000000000004</v>
      </c>
      <c r="AD2330" t="s">
        <v>48</v>
      </c>
      <c r="AE2330" t="s">
        <v>48</v>
      </c>
      <c r="AF2330" t="s">
        <v>48</v>
      </c>
    </row>
    <row r="2331" spans="1:32" hidden="1" outlineLevel="1" x14ac:dyDescent="0.2">
      <c r="A2331" t="s">
        <v>20057</v>
      </c>
      <c r="B2331" t="s">
        <v>20058</v>
      </c>
      <c r="C2331" t="s">
        <v>20059</v>
      </c>
      <c r="J2331" t="s">
        <v>20060</v>
      </c>
      <c r="K2331" t="s">
        <v>1197</v>
      </c>
      <c r="L2331" t="s">
        <v>1233</v>
      </c>
      <c r="M2331">
        <v>1</v>
      </c>
      <c r="P2331" s="2" t="s">
        <v>20061</v>
      </c>
      <c r="Q2331" t="s">
        <v>47</v>
      </c>
      <c r="S2331">
        <v>5.9232413999999997E-2</v>
      </c>
      <c r="T2331">
        <v>1.9168854E-3</v>
      </c>
      <c r="U2331">
        <v>2.522431E-2</v>
      </c>
      <c r="V2331">
        <v>4.2732526000000002E-3</v>
      </c>
      <c r="W2331">
        <v>1.8903409999999999E-2</v>
      </c>
      <c r="X2331">
        <v>1.1042560999999999E-2</v>
      </c>
      <c r="Y2331">
        <v>0</v>
      </c>
      <c r="Z2331">
        <v>0</v>
      </c>
      <c r="AA2331">
        <v>8.6999999999999994E-2</v>
      </c>
      <c r="AB2331">
        <v>0.91300000000000003</v>
      </c>
      <c r="AC2331">
        <v>-0.2263</v>
      </c>
      <c r="AD2331" t="s">
        <v>48</v>
      </c>
      <c r="AE2331" t="s">
        <v>48</v>
      </c>
      <c r="AF2331" t="s">
        <v>48</v>
      </c>
    </row>
    <row r="2332" spans="1:32" hidden="1" outlineLevel="1" x14ac:dyDescent="0.2">
      <c r="A2332" t="s">
        <v>20062</v>
      </c>
      <c r="B2332" t="s">
        <v>20063</v>
      </c>
      <c r="C2332" t="s">
        <v>20064</v>
      </c>
      <c r="J2332" t="s">
        <v>10596</v>
      </c>
      <c r="K2332" t="s">
        <v>1197</v>
      </c>
      <c r="L2332" t="s">
        <v>1233</v>
      </c>
      <c r="M2332">
        <v>1</v>
      </c>
      <c r="P2332" s="2" t="s">
        <v>20065</v>
      </c>
      <c r="Q2332" t="s">
        <v>47</v>
      </c>
      <c r="Y2332" t="s">
        <v>48</v>
      </c>
      <c r="Z2332" t="s">
        <v>48</v>
      </c>
      <c r="AA2332" t="s">
        <v>48</v>
      </c>
      <c r="AB2332" t="s">
        <v>48</v>
      </c>
      <c r="AC2332" t="s">
        <v>48</v>
      </c>
      <c r="AD2332" t="s">
        <v>48</v>
      </c>
      <c r="AE2332" t="s">
        <v>48</v>
      </c>
      <c r="AF2332" t="s">
        <v>48</v>
      </c>
    </row>
    <row r="2333" spans="1:32" hidden="1" outlineLevel="1" x14ac:dyDescent="0.2">
      <c r="A2333" t="s">
        <v>20066</v>
      </c>
      <c r="B2333" t="s">
        <v>20067</v>
      </c>
      <c r="C2333" t="s">
        <v>20068</v>
      </c>
      <c r="J2333" t="s">
        <v>20069</v>
      </c>
      <c r="K2333" t="s">
        <v>1197</v>
      </c>
      <c r="L2333" t="s">
        <v>1233</v>
      </c>
      <c r="M2333">
        <v>1</v>
      </c>
      <c r="P2333" s="2" t="s">
        <v>20070</v>
      </c>
      <c r="Q2333" t="s">
        <v>47</v>
      </c>
      <c r="S2333">
        <v>0.11192002</v>
      </c>
      <c r="T2333">
        <v>4.9209594999999997E-3</v>
      </c>
      <c r="U2333">
        <v>9.0340030000000002E-2</v>
      </c>
      <c r="V2333">
        <v>2.3193321999999999E-2</v>
      </c>
      <c r="W2333">
        <v>2.8061480999999999E-2</v>
      </c>
      <c r="X2333">
        <v>9.3596110000000003E-3</v>
      </c>
      <c r="Y2333">
        <v>8.0555555555555547E-2</v>
      </c>
      <c r="Z2333">
        <v>9.4E-2</v>
      </c>
      <c r="AA2333">
        <v>6.5000000000000002E-2</v>
      </c>
      <c r="AB2333">
        <v>0.84099999999999997</v>
      </c>
      <c r="AC2333">
        <v>0.51519999999999999</v>
      </c>
      <c r="AD2333" t="s">
        <v>48</v>
      </c>
      <c r="AE2333" t="s">
        <v>48</v>
      </c>
      <c r="AF2333" t="s">
        <v>48</v>
      </c>
    </row>
    <row r="2334" spans="1:32" hidden="1" outlineLevel="1" x14ac:dyDescent="0.2">
      <c r="A2334" t="s">
        <v>20071</v>
      </c>
      <c r="B2334" t="s">
        <v>20072</v>
      </c>
      <c r="C2334" t="s">
        <v>20073</v>
      </c>
      <c r="J2334" t="s">
        <v>20074</v>
      </c>
      <c r="K2334" t="s">
        <v>1197</v>
      </c>
      <c r="L2334" t="s">
        <v>1233</v>
      </c>
      <c r="M2334">
        <v>1</v>
      </c>
      <c r="P2334" s="2" t="s">
        <v>20075</v>
      </c>
      <c r="Q2334" t="s">
        <v>47</v>
      </c>
      <c r="S2334">
        <v>0.29405527999999997</v>
      </c>
      <c r="T2334">
        <v>5.4168699999999998E-3</v>
      </c>
      <c r="U2334">
        <v>4.0910475000000002E-2</v>
      </c>
      <c r="V2334">
        <v>7.2145819999999998E-3</v>
      </c>
      <c r="W2334">
        <v>0.26957804000000002</v>
      </c>
      <c r="X2334">
        <v>6.8287145999999998E-3</v>
      </c>
      <c r="Y2334">
        <v>0.27916666666666667</v>
      </c>
      <c r="Z2334">
        <v>0.308</v>
      </c>
      <c r="AA2334">
        <v>7.0999999999999994E-2</v>
      </c>
      <c r="AB2334">
        <v>0.621</v>
      </c>
      <c r="AC2334">
        <v>0.75229999999999997</v>
      </c>
      <c r="AD2334" t="s">
        <v>48</v>
      </c>
      <c r="AE2334" t="s">
        <v>48</v>
      </c>
      <c r="AF2334" t="s">
        <v>48</v>
      </c>
    </row>
    <row r="2335" spans="1:32" hidden="1" outlineLevel="1" x14ac:dyDescent="0.2">
      <c r="A2335" t="s">
        <v>20076</v>
      </c>
      <c r="B2335" t="s">
        <v>20077</v>
      </c>
      <c r="C2335" t="s">
        <v>20078</v>
      </c>
      <c r="J2335" t="s">
        <v>20079</v>
      </c>
      <c r="K2335" t="s">
        <v>1197</v>
      </c>
      <c r="L2335" t="s">
        <v>1233</v>
      </c>
      <c r="M2335">
        <v>1</v>
      </c>
      <c r="P2335" s="2" t="s">
        <v>20080</v>
      </c>
      <c r="Q2335" t="s">
        <v>47</v>
      </c>
      <c r="S2335">
        <v>0.55739563999999997</v>
      </c>
      <c r="T2335">
        <v>4.3077253000000003E-2</v>
      </c>
      <c r="U2335">
        <v>0.42185885000000001</v>
      </c>
      <c r="V2335">
        <v>4.3581683000000003E-2</v>
      </c>
      <c r="W2335">
        <v>0.49869069999999999</v>
      </c>
      <c r="X2335">
        <v>1.2803185E-2</v>
      </c>
      <c r="Y2335">
        <v>0</v>
      </c>
      <c r="Z2335">
        <v>9.4E-2</v>
      </c>
      <c r="AA2335">
        <v>0.28100000000000003</v>
      </c>
      <c r="AB2335">
        <v>0.625</v>
      </c>
      <c r="AC2335">
        <v>-0.55740000000000001</v>
      </c>
      <c r="AD2335" t="s">
        <v>48</v>
      </c>
      <c r="AE2335" t="s">
        <v>48</v>
      </c>
      <c r="AF2335" t="s">
        <v>48</v>
      </c>
    </row>
    <row r="2336" spans="1:32" hidden="1" outlineLevel="1" x14ac:dyDescent="0.2">
      <c r="A2336" t="s">
        <v>20081</v>
      </c>
      <c r="B2336" t="s">
        <v>20077</v>
      </c>
      <c r="C2336" t="s">
        <v>20082</v>
      </c>
      <c r="J2336" t="s">
        <v>20083</v>
      </c>
      <c r="K2336" t="s">
        <v>1197</v>
      </c>
      <c r="L2336" t="s">
        <v>1233</v>
      </c>
      <c r="M2336">
        <v>1</v>
      </c>
      <c r="P2336" s="2" t="s">
        <v>20084</v>
      </c>
      <c r="Q2336" t="s">
        <v>47</v>
      </c>
      <c r="S2336">
        <v>0.33899839999999998</v>
      </c>
      <c r="T2336">
        <v>1.159668E-2</v>
      </c>
      <c r="U2336">
        <v>9.7129054000000006E-2</v>
      </c>
      <c r="V2336">
        <v>1.8771807000000001E-2</v>
      </c>
      <c r="W2336">
        <v>0.33154017000000002</v>
      </c>
      <c r="X2336">
        <v>8.7641070000000001E-3</v>
      </c>
      <c r="Y2336">
        <v>0.25277777777777782</v>
      </c>
      <c r="Z2336">
        <v>0.16200000000000001</v>
      </c>
      <c r="AA2336">
        <v>9.2999999999999999E-2</v>
      </c>
      <c r="AB2336">
        <v>0.746</v>
      </c>
      <c r="AC2336">
        <v>0.80159999999999998</v>
      </c>
      <c r="AD2336" t="s">
        <v>48</v>
      </c>
      <c r="AE2336" t="s">
        <v>48</v>
      </c>
      <c r="AF2336" t="s">
        <v>48</v>
      </c>
    </row>
    <row r="2337" spans="1:32" hidden="1" outlineLevel="1" x14ac:dyDescent="0.2">
      <c r="A2337" t="s">
        <v>20085</v>
      </c>
      <c r="B2337" t="s">
        <v>20086</v>
      </c>
      <c r="C2337" t="s">
        <v>20087</v>
      </c>
      <c r="J2337" t="s">
        <v>11136</v>
      </c>
      <c r="K2337" t="s">
        <v>1197</v>
      </c>
      <c r="L2337" t="s">
        <v>1233</v>
      </c>
      <c r="M2337">
        <v>1</v>
      </c>
      <c r="P2337" s="2" t="s">
        <v>20088</v>
      </c>
      <c r="Q2337" t="s">
        <v>47</v>
      </c>
      <c r="Y2337" t="s">
        <v>48</v>
      </c>
      <c r="Z2337" t="s">
        <v>48</v>
      </c>
      <c r="AA2337" t="s">
        <v>48</v>
      </c>
      <c r="AB2337" t="s">
        <v>48</v>
      </c>
      <c r="AC2337" t="s">
        <v>48</v>
      </c>
      <c r="AD2337" t="s">
        <v>48</v>
      </c>
      <c r="AE2337" t="s">
        <v>48</v>
      </c>
      <c r="AF2337" t="s">
        <v>48</v>
      </c>
    </row>
    <row r="2338" spans="1:32" hidden="1" outlineLevel="1" x14ac:dyDescent="0.2">
      <c r="A2338" t="s">
        <v>20089</v>
      </c>
      <c r="B2338" t="s">
        <v>20090</v>
      </c>
      <c r="C2338" t="s">
        <v>20091</v>
      </c>
      <c r="J2338" t="s">
        <v>16686</v>
      </c>
      <c r="K2338" t="s">
        <v>1197</v>
      </c>
      <c r="L2338" t="s">
        <v>1233</v>
      </c>
      <c r="M2338">
        <v>1</v>
      </c>
      <c r="P2338" s="2" t="s">
        <v>20092</v>
      </c>
      <c r="Q2338" t="s">
        <v>47</v>
      </c>
      <c r="Y2338" t="s">
        <v>48</v>
      </c>
      <c r="Z2338" t="s">
        <v>48</v>
      </c>
      <c r="AA2338" t="s">
        <v>48</v>
      </c>
      <c r="AB2338" t="s">
        <v>48</v>
      </c>
      <c r="AC2338" t="s">
        <v>48</v>
      </c>
      <c r="AD2338" t="s">
        <v>48</v>
      </c>
      <c r="AE2338" t="s">
        <v>48</v>
      </c>
      <c r="AF2338" t="s">
        <v>48</v>
      </c>
    </row>
    <row r="2339" spans="1:32" hidden="1" outlineLevel="1" x14ac:dyDescent="0.2">
      <c r="A2339" t="s">
        <v>20093</v>
      </c>
      <c r="B2339" t="s">
        <v>20094</v>
      </c>
      <c r="C2339" t="s">
        <v>15673</v>
      </c>
      <c r="J2339" t="s">
        <v>20095</v>
      </c>
      <c r="K2339" t="s">
        <v>1197</v>
      </c>
      <c r="L2339" t="s">
        <v>1233</v>
      </c>
      <c r="M2339">
        <v>1</v>
      </c>
      <c r="P2339" s="2" t="s">
        <v>20096</v>
      </c>
      <c r="Q2339" t="s">
        <v>47</v>
      </c>
      <c r="S2339">
        <v>0.10609736</v>
      </c>
      <c r="T2339">
        <v>2.1648407000000001E-3</v>
      </c>
      <c r="U2339">
        <v>2.2491569999999999E-2</v>
      </c>
      <c r="V2339">
        <v>5.8456612999999999E-3</v>
      </c>
      <c r="W2339">
        <v>3.1146555999999999E-2</v>
      </c>
      <c r="X2339">
        <v>8.1427099999999992E-3</v>
      </c>
      <c r="Y2339">
        <v>3.3333333333333333E-2</v>
      </c>
      <c r="Z2339">
        <v>2.7E-2</v>
      </c>
      <c r="AA2339">
        <v>0.104</v>
      </c>
      <c r="AB2339">
        <v>0.86899999999999999</v>
      </c>
      <c r="AC2339">
        <v>-0.73460000000000003</v>
      </c>
      <c r="AD2339" t="s">
        <v>48</v>
      </c>
      <c r="AE2339" t="s">
        <v>48</v>
      </c>
      <c r="AF2339" t="s">
        <v>48</v>
      </c>
    </row>
    <row r="2340" spans="1:32" hidden="1" outlineLevel="1" x14ac:dyDescent="0.2">
      <c r="A2340" t="s">
        <v>20097</v>
      </c>
      <c r="B2340" t="s">
        <v>20098</v>
      </c>
      <c r="C2340" t="s">
        <v>20099</v>
      </c>
      <c r="J2340" t="s">
        <v>10596</v>
      </c>
      <c r="K2340" t="s">
        <v>1197</v>
      </c>
      <c r="L2340" t="s">
        <v>1233</v>
      </c>
      <c r="M2340">
        <v>1</v>
      </c>
      <c r="P2340" s="2" t="s">
        <v>20100</v>
      </c>
      <c r="Q2340" t="s">
        <v>47</v>
      </c>
      <c r="Y2340" t="s">
        <v>48</v>
      </c>
      <c r="Z2340" t="s">
        <v>48</v>
      </c>
      <c r="AA2340" t="s">
        <v>48</v>
      </c>
      <c r="AB2340" t="s">
        <v>48</v>
      </c>
      <c r="AC2340" t="s">
        <v>48</v>
      </c>
      <c r="AD2340" t="s">
        <v>48</v>
      </c>
      <c r="AE2340" t="s">
        <v>48</v>
      </c>
      <c r="AF2340" t="s">
        <v>48</v>
      </c>
    </row>
    <row r="2341" spans="1:32" hidden="1" outlineLevel="1" x14ac:dyDescent="0.2">
      <c r="A2341" t="s">
        <v>20101</v>
      </c>
      <c r="B2341" t="s">
        <v>20102</v>
      </c>
      <c r="C2341" t="s">
        <v>20103</v>
      </c>
      <c r="J2341" t="s">
        <v>20104</v>
      </c>
      <c r="K2341" t="s">
        <v>1197</v>
      </c>
      <c r="L2341" t="s">
        <v>1233</v>
      </c>
      <c r="M2341">
        <v>1</v>
      </c>
      <c r="P2341" s="2" t="s">
        <v>20105</v>
      </c>
      <c r="Q2341" t="s">
        <v>47</v>
      </c>
      <c r="S2341">
        <v>0.3969567</v>
      </c>
      <c r="T2341">
        <v>1.986976E-2</v>
      </c>
      <c r="U2341">
        <v>0.41031026999999998</v>
      </c>
      <c r="V2341">
        <v>2.1384520000000001E-2</v>
      </c>
      <c r="W2341">
        <v>0.38851999999999998</v>
      </c>
      <c r="X2341">
        <v>8.3886794999999993E-3</v>
      </c>
      <c r="Y2341">
        <v>-7.0238095238095238E-2</v>
      </c>
      <c r="Z2341">
        <v>6.9000000000000006E-2</v>
      </c>
      <c r="AA2341">
        <v>9.2999999999999999E-2</v>
      </c>
      <c r="AB2341">
        <v>0.83799999999999997</v>
      </c>
      <c r="AC2341">
        <v>-0.52600000000000002</v>
      </c>
      <c r="AD2341" t="s">
        <v>48</v>
      </c>
      <c r="AE2341" t="s">
        <v>48</v>
      </c>
      <c r="AF2341" t="s">
        <v>48</v>
      </c>
    </row>
    <row r="2342" spans="1:32" hidden="1" outlineLevel="1" x14ac:dyDescent="0.2">
      <c r="A2342" t="s">
        <v>20106</v>
      </c>
      <c r="B2342" t="s">
        <v>20107</v>
      </c>
      <c r="C2342" t="s">
        <v>20108</v>
      </c>
      <c r="J2342" t="s">
        <v>20109</v>
      </c>
      <c r="K2342" t="s">
        <v>1197</v>
      </c>
      <c r="L2342" t="s">
        <v>1233</v>
      </c>
      <c r="M2342">
        <v>1</v>
      </c>
      <c r="P2342" s="2" t="s">
        <v>20110</v>
      </c>
      <c r="Q2342" t="s">
        <v>47</v>
      </c>
      <c r="S2342">
        <v>0.22445217000000001</v>
      </c>
      <c r="T2342">
        <v>5.7983399999999999E-3</v>
      </c>
      <c r="U2342">
        <v>7.2235980000000005E-2</v>
      </c>
      <c r="V2342">
        <v>1.3043936000000001E-2</v>
      </c>
      <c r="W2342">
        <v>0.14874944000000001</v>
      </c>
      <c r="X2342">
        <v>1.2803185E-2</v>
      </c>
      <c r="Y2342">
        <v>9.8611111111111108E-2</v>
      </c>
      <c r="Z2342">
        <v>3.5000000000000003E-2</v>
      </c>
      <c r="AA2342">
        <v>0.13300000000000001</v>
      </c>
      <c r="AB2342">
        <v>0.83199999999999996</v>
      </c>
      <c r="AC2342">
        <v>-0.93969999999999998</v>
      </c>
      <c r="AD2342" t="s">
        <v>48</v>
      </c>
      <c r="AE2342" t="s">
        <v>48</v>
      </c>
      <c r="AF2342" t="s">
        <v>48</v>
      </c>
    </row>
    <row r="2343" spans="1:32" hidden="1" outlineLevel="1" x14ac:dyDescent="0.2">
      <c r="A2343" t="s">
        <v>20111</v>
      </c>
      <c r="B2343" t="s">
        <v>20112</v>
      </c>
      <c r="C2343" t="s">
        <v>20113</v>
      </c>
      <c r="J2343" t="s">
        <v>20114</v>
      </c>
      <c r="K2343" t="s">
        <v>1197</v>
      </c>
      <c r="L2343" t="s">
        <v>1233</v>
      </c>
      <c r="M2343">
        <v>1</v>
      </c>
      <c r="P2343" s="2" t="s">
        <v>20115</v>
      </c>
      <c r="Q2343" t="s">
        <v>47</v>
      </c>
      <c r="S2343">
        <v>0.25462921999999999</v>
      </c>
      <c r="T2343">
        <v>1.4188796E-2</v>
      </c>
      <c r="U2343">
        <v>5.7443912999999999E-2</v>
      </c>
      <c r="V2343">
        <v>1.2842958999999999E-2</v>
      </c>
      <c r="W2343">
        <v>2.4511115999999999E-2</v>
      </c>
      <c r="X2343">
        <v>0.38897105999999998</v>
      </c>
      <c r="Y2343">
        <v>-2.5000000000000001E-2</v>
      </c>
      <c r="Z2343">
        <v>0</v>
      </c>
      <c r="AA2343">
        <v>5.2999999999999999E-2</v>
      </c>
      <c r="AB2343">
        <v>0.94699999999999995</v>
      </c>
      <c r="AC2343">
        <v>-0.52669999999999995</v>
      </c>
      <c r="AD2343" t="s">
        <v>48</v>
      </c>
      <c r="AE2343" t="s">
        <v>48</v>
      </c>
      <c r="AF2343" t="s">
        <v>48</v>
      </c>
    </row>
    <row r="2344" spans="1:32" hidden="1" outlineLevel="1" x14ac:dyDescent="0.2">
      <c r="A2344" t="s">
        <v>20116</v>
      </c>
      <c r="B2344" t="s">
        <v>20117</v>
      </c>
      <c r="C2344" t="s">
        <v>20118</v>
      </c>
      <c r="J2344" t="s">
        <v>10596</v>
      </c>
      <c r="K2344" t="s">
        <v>1197</v>
      </c>
      <c r="L2344" t="s">
        <v>1233</v>
      </c>
      <c r="M2344">
        <v>1</v>
      </c>
      <c r="P2344" s="2" t="s">
        <v>20119</v>
      </c>
      <c r="Q2344" t="s">
        <v>47</v>
      </c>
      <c r="Y2344" t="s">
        <v>48</v>
      </c>
      <c r="Z2344" t="s">
        <v>48</v>
      </c>
      <c r="AA2344" t="s">
        <v>48</v>
      </c>
      <c r="AB2344" t="s">
        <v>48</v>
      </c>
      <c r="AC2344" t="s">
        <v>48</v>
      </c>
      <c r="AD2344" t="s">
        <v>48</v>
      </c>
      <c r="AE2344" t="s">
        <v>48</v>
      </c>
      <c r="AF2344" t="s">
        <v>48</v>
      </c>
    </row>
    <row r="2345" spans="1:32" hidden="1" outlineLevel="1" x14ac:dyDescent="0.2">
      <c r="A2345" t="s">
        <v>20120</v>
      </c>
      <c r="B2345" t="s">
        <v>20121</v>
      </c>
      <c r="C2345" t="s">
        <v>20122</v>
      </c>
      <c r="J2345" t="s">
        <v>20123</v>
      </c>
      <c r="K2345" t="s">
        <v>1197</v>
      </c>
      <c r="L2345" t="s">
        <v>1233</v>
      </c>
      <c r="M2345">
        <v>1</v>
      </c>
      <c r="P2345" s="2" t="s">
        <v>20124</v>
      </c>
      <c r="Q2345" t="s">
        <v>47</v>
      </c>
      <c r="S2345">
        <v>0.92099839999999999</v>
      </c>
      <c r="T2345">
        <v>0.35368224999999998</v>
      </c>
      <c r="U2345">
        <v>0.81172449999999996</v>
      </c>
      <c r="V2345">
        <v>0.10221587</v>
      </c>
      <c r="W2345">
        <v>0.85792659999999998</v>
      </c>
      <c r="X2345">
        <v>1.2854968E-2</v>
      </c>
      <c r="Y2345">
        <v>0</v>
      </c>
      <c r="Z2345">
        <v>0</v>
      </c>
      <c r="AA2345">
        <v>0</v>
      </c>
      <c r="AB2345">
        <v>1</v>
      </c>
      <c r="AC2345">
        <v>0</v>
      </c>
      <c r="AD2345" t="s">
        <v>48</v>
      </c>
      <c r="AE2345" t="s">
        <v>48</v>
      </c>
      <c r="AF2345" t="s">
        <v>48</v>
      </c>
    </row>
    <row r="2346" spans="1:32" hidden="1" outlineLevel="1" x14ac:dyDescent="0.2">
      <c r="A2346" t="s">
        <v>20125</v>
      </c>
      <c r="B2346" t="s">
        <v>17081</v>
      </c>
      <c r="C2346" t="s">
        <v>20126</v>
      </c>
      <c r="J2346" t="s">
        <v>20127</v>
      </c>
      <c r="K2346" t="s">
        <v>1197</v>
      </c>
      <c r="L2346" t="s">
        <v>1233</v>
      </c>
      <c r="M2346">
        <v>1</v>
      </c>
      <c r="P2346" s="2" t="s">
        <v>20128</v>
      </c>
      <c r="Q2346" t="s">
        <v>47</v>
      </c>
      <c r="S2346">
        <v>0.89882379999999995</v>
      </c>
      <c r="T2346">
        <v>0.44787344000000001</v>
      </c>
      <c r="U2346">
        <v>0.7809412</v>
      </c>
      <c r="V2346">
        <v>0.19890837</v>
      </c>
      <c r="W2346">
        <v>0.79673439999999995</v>
      </c>
      <c r="X2346">
        <v>1.9573374000000001E-2</v>
      </c>
      <c r="Y2346">
        <v>0</v>
      </c>
      <c r="Z2346">
        <v>0</v>
      </c>
      <c r="AA2346">
        <v>0</v>
      </c>
      <c r="AB2346">
        <v>1</v>
      </c>
      <c r="AC2346">
        <v>0</v>
      </c>
      <c r="AD2346" t="s">
        <v>48</v>
      </c>
      <c r="AE2346" t="s">
        <v>48</v>
      </c>
      <c r="AF2346" t="s">
        <v>48</v>
      </c>
    </row>
    <row r="2347" spans="1:32" hidden="1" outlineLevel="1" x14ac:dyDescent="0.2">
      <c r="A2347" t="s">
        <v>20129</v>
      </c>
      <c r="B2347" t="s">
        <v>20130</v>
      </c>
      <c r="C2347" t="s">
        <v>20131</v>
      </c>
      <c r="J2347" t="s">
        <v>20132</v>
      </c>
      <c r="K2347" t="s">
        <v>1197</v>
      </c>
      <c r="L2347" t="s">
        <v>1233</v>
      </c>
      <c r="M2347">
        <v>1</v>
      </c>
      <c r="P2347" s="2" t="s">
        <v>20133</v>
      </c>
      <c r="Q2347" t="s">
        <v>47</v>
      </c>
      <c r="S2347">
        <v>0.60152835000000004</v>
      </c>
      <c r="T2347">
        <v>0.16960317</v>
      </c>
      <c r="U2347">
        <v>0.44431314</v>
      </c>
      <c r="V2347">
        <v>5.9311368000000003E-2</v>
      </c>
      <c r="W2347">
        <v>0.51309439999999995</v>
      </c>
      <c r="X2347">
        <v>0.34804322999999998</v>
      </c>
      <c r="Y2347">
        <v>0</v>
      </c>
      <c r="Z2347">
        <v>4.5999999999999999E-2</v>
      </c>
      <c r="AA2347">
        <v>0.14699999999999999</v>
      </c>
      <c r="AB2347">
        <v>0.80600000000000005</v>
      </c>
      <c r="AC2347">
        <v>-0.879</v>
      </c>
      <c r="AD2347" t="s">
        <v>48</v>
      </c>
      <c r="AE2347" t="s">
        <v>48</v>
      </c>
      <c r="AF2347" t="s">
        <v>48</v>
      </c>
    </row>
    <row r="2348" spans="1:32" hidden="1" outlineLevel="1" x14ac:dyDescent="0.2">
      <c r="A2348" t="s">
        <v>20134</v>
      </c>
      <c r="B2348" t="s">
        <v>20135</v>
      </c>
      <c r="C2348" t="s">
        <v>20136</v>
      </c>
      <c r="J2348" t="s">
        <v>20137</v>
      </c>
      <c r="K2348" t="s">
        <v>1197</v>
      </c>
      <c r="L2348" t="s">
        <v>1233</v>
      </c>
      <c r="M2348">
        <v>1</v>
      </c>
      <c r="P2348" s="2" t="s">
        <v>20138</v>
      </c>
      <c r="Q2348" t="s">
        <v>47</v>
      </c>
      <c r="S2348">
        <v>8.3999305999999996E-2</v>
      </c>
      <c r="T2348">
        <v>2.2983550000000002E-3</v>
      </c>
      <c r="U2348">
        <v>2.5907494E-2</v>
      </c>
      <c r="V2348">
        <v>6.7336100000000001E-3</v>
      </c>
      <c r="W2348">
        <v>2.4897853000000001E-2</v>
      </c>
      <c r="X2348">
        <v>7.0682109999999996E-3</v>
      </c>
      <c r="Y2348">
        <v>-0.3</v>
      </c>
      <c r="Z2348">
        <v>0.13300000000000001</v>
      </c>
      <c r="AA2348">
        <v>0.12</v>
      </c>
      <c r="AB2348">
        <v>0.746</v>
      </c>
      <c r="AC2348">
        <v>6.2399999999999997E-2</v>
      </c>
      <c r="AD2348" t="s">
        <v>48</v>
      </c>
      <c r="AE2348" t="s">
        <v>48</v>
      </c>
      <c r="AF2348" t="s">
        <v>48</v>
      </c>
    </row>
    <row r="2349" spans="1:32" hidden="1" outlineLevel="1" x14ac:dyDescent="0.2">
      <c r="A2349" t="s">
        <v>20139</v>
      </c>
      <c r="B2349" t="s">
        <v>20140</v>
      </c>
      <c r="C2349" t="s">
        <v>20141</v>
      </c>
      <c r="J2349" t="s">
        <v>20142</v>
      </c>
      <c r="K2349" t="s">
        <v>1197</v>
      </c>
      <c r="L2349" t="s">
        <v>1233</v>
      </c>
      <c r="M2349">
        <v>1</v>
      </c>
      <c r="P2349" s="2" t="s">
        <v>20143</v>
      </c>
      <c r="Q2349" t="s">
        <v>47</v>
      </c>
      <c r="S2349">
        <v>0.200795</v>
      </c>
      <c r="T2349">
        <v>4.5585629999999999E-3</v>
      </c>
      <c r="U2349">
        <v>0.18786818</v>
      </c>
      <c r="V2349">
        <v>5.0687062999999997E-3</v>
      </c>
      <c r="W2349">
        <v>8.0621300000000007E-2</v>
      </c>
      <c r="X2349">
        <v>6.5503810000000001E-3</v>
      </c>
      <c r="Y2349">
        <v>0.315</v>
      </c>
      <c r="Z2349">
        <v>0.13700000000000001</v>
      </c>
      <c r="AA2349">
        <v>4.2000000000000003E-2</v>
      </c>
      <c r="AB2349">
        <v>0.82</v>
      </c>
      <c r="AC2349">
        <v>0.71840000000000004</v>
      </c>
      <c r="AD2349" t="s">
        <v>48</v>
      </c>
      <c r="AE2349" t="s">
        <v>48</v>
      </c>
      <c r="AF2349" t="s">
        <v>48</v>
      </c>
    </row>
    <row r="2350" spans="1:32" hidden="1" outlineLevel="1" x14ac:dyDescent="0.2">
      <c r="A2350" t="s">
        <v>20144</v>
      </c>
      <c r="B2350" t="s">
        <v>20145</v>
      </c>
      <c r="C2350" t="s">
        <v>20146</v>
      </c>
      <c r="J2350" t="s">
        <v>20147</v>
      </c>
      <c r="K2350" t="s">
        <v>1197</v>
      </c>
      <c r="L2350" t="s">
        <v>1233</v>
      </c>
      <c r="M2350">
        <v>1</v>
      </c>
      <c r="P2350" s="2" t="s">
        <v>20148</v>
      </c>
      <c r="Q2350" t="s">
        <v>47</v>
      </c>
      <c r="S2350">
        <v>0.20335422</v>
      </c>
      <c r="T2350">
        <v>1.0604858E-2</v>
      </c>
      <c r="U2350">
        <v>0.12815644000000001</v>
      </c>
      <c r="V2350">
        <v>8.0285349999999998E-3</v>
      </c>
      <c r="W2350">
        <v>0.21602536999999999</v>
      </c>
      <c r="X2350">
        <v>7.1329399999999999E-3</v>
      </c>
      <c r="Y2350">
        <v>0</v>
      </c>
      <c r="Z2350">
        <v>0.47399999999999998</v>
      </c>
      <c r="AA2350">
        <v>0</v>
      </c>
      <c r="AB2350">
        <v>0.52600000000000002</v>
      </c>
      <c r="AC2350">
        <v>0.40189999999999998</v>
      </c>
      <c r="AD2350" t="s">
        <v>48</v>
      </c>
      <c r="AE2350" t="s">
        <v>48</v>
      </c>
      <c r="AF2350" t="s">
        <v>48</v>
      </c>
    </row>
    <row r="2351" spans="1:32" hidden="1" outlineLevel="1" x14ac:dyDescent="0.2">
      <c r="A2351" t="s">
        <v>20149</v>
      </c>
      <c r="B2351" t="s">
        <v>20150</v>
      </c>
      <c r="C2351" t="s">
        <v>11290</v>
      </c>
      <c r="J2351" t="s">
        <v>20151</v>
      </c>
      <c r="K2351" t="s">
        <v>1197</v>
      </c>
      <c r="L2351" t="s">
        <v>1233</v>
      </c>
      <c r="M2351">
        <v>1</v>
      </c>
      <c r="P2351" s="2" t="s">
        <v>20152</v>
      </c>
      <c r="Q2351" t="s">
        <v>47</v>
      </c>
      <c r="S2351">
        <v>0.10132480000000001</v>
      </c>
      <c r="T2351">
        <v>2.6512146E-3</v>
      </c>
      <c r="U2351">
        <v>2.7683776E-2</v>
      </c>
      <c r="V2351">
        <v>6.6596143999999996E-3</v>
      </c>
      <c r="W2351">
        <v>3.4341811999999999E-2</v>
      </c>
      <c r="X2351">
        <v>8.0132520000000002E-3</v>
      </c>
      <c r="Y2351">
        <v>-2.3397435897435891E-2</v>
      </c>
      <c r="Z2351">
        <v>0.13900000000000001</v>
      </c>
      <c r="AA2351">
        <v>0.04</v>
      </c>
      <c r="AB2351">
        <v>0.82099999999999995</v>
      </c>
      <c r="AC2351">
        <v>0.95789999999999997</v>
      </c>
      <c r="AD2351" t="s">
        <v>48</v>
      </c>
      <c r="AE2351" t="s">
        <v>48</v>
      </c>
      <c r="AF2351" t="s">
        <v>48</v>
      </c>
    </row>
    <row r="2352" spans="1:32" hidden="1" outlineLevel="1" x14ac:dyDescent="0.2">
      <c r="A2352" t="s">
        <v>20153</v>
      </c>
      <c r="B2352" t="s">
        <v>20154</v>
      </c>
      <c r="C2352" t="s">
        <v>20155</v>
      </c>
      <c r="J2352" t="s">
        <v>20156</v>
      </c>
      <c r="K2352" t="s">
        <v>1197</v>
      </c>
      <c r="L2352" t="s">
        <v>1233</v>
      </c>
      <c r="M2352">
        <v>1</v>
      </c>
      <c r="P2352" s="2" t="s">
        <v>20157</v>
      </c>
      <c r="Q2352" t="s">
        <v>47</v>
      </c>
      <c r="Y2352" t="s">
        <v>48</v>
      </c>
      <c r="Z2352" t="s">
        <v>48</v>
      </c>
      <c r="AA2352" t="s">
        <v>48</v>
      </c>
      <c r="AB2352" t="s">
        <v>48</v>
      </c>
      <c r="AC2352" t="s">
        <v>48</v>
      </c>
      <c r="AD2352" t="s">
        <v>48</v>
      </c>
      <c r="AE2352" t="s">
        <v>48</v>
      </c>
      <c r="AF2352" t="s">
        <v>48</v>
      </c>
    </row>
    <row r="2353" spans="1:32" hidden="1" outlineLevel="1" x14ac:dyDescent="0.2">
      <c r="A2353" t="s">
        <v>20158</v>
      </c>
      <c r="B2353" t="s">
        <v>20159</v>
      </c>
      <c r="C2353" t="s">
        <v>20160</v>
      </c>
      <c r="J2353" t="s">
        <v>20161</v>
      </c>
      <c r="K2353" t="s">
        <v>1197</v>
      </c>
      <c r="L2353" t="s">
        <v>1233</v>
      </c>
      <c r="M2353">
        <v>1</v>
      </c>
      <c r="P2353" s="2" t="s">
        <v>20162</v>
      </c>
      <c r="Q2353" t="s">
        <v>47</v>
      </c>
      <c r="S2353">
        <v>0.28674444999999998</v>
      </c>
      <c r="T2353">
        <v>8.7356570000000008E-3</v>
      </c>
      <c r="U2353">
        <v>0.24438259000000001</v>
      </c>
      <c r="V2353">
        <v>6.1046462999999997E-3</v>
      </c>
      <c r="W2353">
        <v>0.16897665000000001</v>
      </c>
      <c r="X2353">
        <v>1.01363575E-2</v>
      </c>
      <c r="Y2353">
        <v>-0.37916666666666671</v>
      </c>
      <c r="Z2353">
        <v>3.3000000000000002E-2</v>
      </c>
      <c r="AA2353">
        <v>0.16300000000000001</v>
      </c>
      <c r="AB2353">
        <v>0.80400000000000005</v>
      </c>
      <c r="AC2353">
        <v>-0.75460000000000005</v>
      </c>
      <c r="AD2353" t="s">
        <v>48</v>
      </c>
      <c r="AE2353" t="s">
        <v>48</v>
      </c>
      <c r="AF2353" t="s">
        <v>48</v>
      </c>
    </row>
    <row r="2354" spans="1:32" hidden="1" outlineLevel="1" x14ac:dyDescent="0.2">
      <c r="A2354" t="s">
        <v>20163</v>
      </c>
      <c r="B2354" t="s">
        <v>20164</v>
      </c>
      <c r="C2354" t="s">
        <v>20165</v>
      </c>
      <c r="J2354" t="s">
        <v>20166</v>
      </c>
      <c r="K2354" t="s">
        <v>1197</v>
      </c>
      <c r="L2354" t="s">
        <v>1233</v>
      </c>
      <c r="M2354">
        <v>1</v>
      </c>
      <c r="P2354" s="2" t="s">
        <v>20167</v>
      </c>
      <c r="Q2354" t="s">
        <v>47</v>
      </c>
      <c r="S2354">
        <v>0.37576625000000002</v>
      </c>
      <c r="T2354">
        <v>1.0452270499999999E-2</v>
      </c>
      <c r="U2354">
        <v>0.10549548</v>
      </c>
      <c r="V2354">
        <v>2.6207991E-2</v>
      </c>
      <c r="W2354">
        <v>0.35161977999999999</v>
      </c>
      <c r="X2354">
        <v>1.04988385E-2</v>
      </c>
      <c r="Y2354">
        <v>0.27500000000000002</v>
      </c>
      <c r="Z2354">
        <v>0.2</v>
      </c>
      <c r="AA2354">
        <v>0</v>
      </c>
      <c r="AB2354">
        <v>0.8</v>
      </c>
      <c r="AC2354">
        <v>0.91</v>
      </c>
      <c r="AD2354" t="s">
        <v>48</v>
      </c>
      <c r="AE2354" t="s">
        <v>48</v>
      </c>
      <c r="AF2354" t="s">
        <v>48</v>
      </c>
    </row>
    <row r="2355" spans="1:32" hidden="1" outlineLevel="1" x14ac:dyDescent="0.2">
      <c r="A2355" t="s">
        <v>20168</v>
      </c>
      <c r="B2355" t="s">
        <v>20169</v>
      </c>
      <c r="C2355" t="s">
        <v>20170</v>
      </c>
      <c r="J2355" t="s">
        <v>20171</v>
      </c>
      <c r="K2355" t="s">
        <v>1197</v>
      </c>
      <c r="L2355" t="s">
        <v>1233</v>
      </c>
      <c r="M2355">
        <v>1</v>
      </c>
      <c r="P2355" s="2" t="s">
        <v>20172</v>
      </c>
      <c r="Q2355" t="s">
        <v>47</v>
      </c>
      <c r="S2355">
        <v>2.1549871000000002E-2</v>
      </c>
      <c r="T2355">
        <v>1.1301041000000001E-3</v>
      </c>
      <c r="U2355">
        <v>1.4669105E-2</v>
      </c>
      <c r="V2355">
        <v>3.0153253999999998E-3</v>
      </c>
      <c r="W2355">
        <v>8.6338830000000002E-3</v>
      </c>
      <c r="X2355">
        <v>8.5310820000000006E-3</v>
      </c>
      <c r="Y2355">
        <v>0</v>
      </c>
      <c r="Z2355">
        <v>0</v>
      </c>
      <c r="AA2355">
        <v>0</v>
      </c>
      <c r="AB2355">
        <v>1</v>
      </c>
      <c r="AC2355">
        <v>0</v>
      </c>
      <c r="AD2355" t="s">
        <v>48</v>
      </c>
      <c r="AE2355" t="s">
        <v>48</v>
      </c>
      <c r="AF2355" t="s">
        <v>48</v>
      </c>
    </row>
    <row r="2356" spans="1:32" hidden="1" outlineLevel="1" x14ac:dyDescent="0.2">
      <c r="A2356" t="s">
        <v>20173</v>
      </c>
      <c r="B2356" t="s">
        <v>20174</v>
      </c>
      <c r="C2356" t="s">
        <v>20175</v>
      </c>
      <c r="J2356" t="s">
        <v>20176</v>
      </c>
      <c r="K2356" t="s">
        <v>1197</v>
      </c>
      <c r="L2356" t="s">
        <v>1233</v>
      </c>
      <c r="M2356">
        <v>1</v>
      </c>
      <c r="P2356" s="2" t="s">
        <v>20177</v>
      </c>
      <c r="Q2356" t="s">
        <v>47</v>
      </c>
      <c r="S2356">
        <v>3.2156147000000003E-2</v>
      </c>
      <c r="T2356">
        <v>1.2588501E-3</v>
      </c>
      <c r="U2356">
        <v>1.3917601999999999E-2</v>
      </c>
      <c r="V2356">
        <v>2.9783275E-3</v>
      </c>
      <c r="W2356">
        <v>1.5036921999999999E-2</v>
      </c>
      <c r="X2356">
        <v>8.4793000000000004E-3</v>
      </c>
      <c r="Y2356">
        <v>3.4722222222222217E-2</v>
      </c>
      <c r="Z2356">
        <v>0.219</v>
      </c>
      <c r="AA2356">
        <v>3.2000000000000001E-2</v>
      </c>
      <c r="AB2356">
        <v>0.748</v>
      </c>
      <c r="AC2356">
        <v>0.75760000000000005</v>
      </c>
      <c r="AD2356" t="s">
        <v>48</v>
      </c>
      <c r="AE2356" t="s">
        <v>48</v>
      </c>
      <c r="AF2356" t="s">
        <v>48</v>
      </c>
    </row>
    <row r="2357" spans="1:32" hidden="1" outlineLevel="1" x14ac:dyDescent="0.2">
      <c r="A2357" t="s">
        <v>20178</v>
      </c>
      <c r="B2357" t="s">
        <v>20179</v>
      </c>
      <c r="C2357" t="s">
        <v>20180</v>
      </c>
      <c r="J2357" t="s">
        <v>18498</v>
      </c>
      <c r="K2357" t="s">
        <v>1197</v>
      </c>
      <c r="L2357" t="s">
        <v>1233</v>
      </c>
      <c r="M2357">
        <v>1</v>
      </c>
      <c r="P2357" s="2" t="s">
        <v>20181</v>
      </c>
      <c r="Q2357" t="s">
        <v>47</v>
      </c>
      <c r="Y2357" t="s">
        <v>48</v>
      </c>
      <c r="Z2357" t="s">
        <v>48</v>
      </c>
      <c r="AA2357" t="s">
        <v>48</v>
      </c>
      <c r="AB2357" t="s">
        <v>48</v>
      </c>
      <c r="AC2357" t="s">
        <v>48</v>
      </c>
      <c r="AD2357" t="s">
        <v>48</v>
      </c>
      <c r="AE2357" t="s">
        <v>48</v>
      </c>
      <c r="AF2357" t="s">
        <v>48</v>
      </c>
    </row>
    <row r="2358" spans="1:32" hidden="1" outlineLevel="1" x14ac:dyDescent="0.2">
      <c r="A2358" t="s">
        <v>20182</v>
      </c>
      <c r="B2358" t="s">
        <v>20183</v>
      </c>
      <c r="C2358" t="s">
        <v>20184</v>
      </c>
      <c r="J2358" t="s">
        <v>20185</v>
      </c>
      <c r="K2358" t="s">
        <v>1197</v>
      </c>
      <c r="L2358" t="s">
        <v>1233</v>
      </c>
      <c r="M2358">
        <v>1</v>
      </c>
      <c r="P2358" s="2" t="s">
        <v>20186</v>
      </c>
      <c r="Q2358" t="s">
        <v>47</v>
      </c>
      <c r="S2358">
        <v>0.28548689999999999</v>
      </c>
      <c r="T2358">
        <v>1.1291504000000001E-2</v>
      </c>
      <c r="U2358">
        <v>0.25549941999999998</v>
      </c>
      <c r="V2358">
        <v>1.2541492E-2</v>
      </c>
      <c r="W2358">
        <v>0.16817254000000001</v>
      </c>
      <c r="X2358">
        <v>1.3165667000000001E-2</v>
      </c>
      <c r="Y2358">
        <v>-0.1163461538461539</v>
      </c>
      <c r="Z2358">
        <v>4.2999999999999997E-2</v>
      </c>
      <c r="AA2358">
        <v>0.159</v>
      </c>
      <c r="AB2358">
        <v>0.79700000000000004</v>
      </c>
      <c r="AC2358">
        <v>-0.92849999999999999</v>
      </c>
      <c r="AD2358" t="s">
        <v>48</v>
      </c>
      <c r="AE2358" t="s">
        <v>48</v>
      </c>
      <c r="AF2358" t="s">
        <v>48</v>
      </c>
    </row>
    <row r="2359" spans="1:32" hidden="1" outlineLevel="1" x14ac:dyDescent="0.2">
      <c r="A2359" t="s">
        <v>20187</v>
      </c>
      <c r="B2359" t="s">
        <v>20188</v>
      </c>
      <c r="C2359" t="s">
        <v>20189</v>
      </c>
      <c r="J2359" t="s">
        <v>20190</v>
      </c>
      <c r="K2359" t="s">
        <v>1197</v>
      </c>
      <c r="L2359" t="s">
        <v>1233</v>
      </c>
      <c r="M2359">
        <v>1</v>
      </c>
      <c r="P2359" s="2" t="s">
        <v>20191</v>
      </c>
      <c r="Q2359" t="s">
        <v>47</v>
      </c>
      <c r="S2359">
        <v>0.26104406000000002</v>
      </c>
      <c r="T2359">
        <v>8.2397459999999992E-3</v>
      </c>
      <c r="U2359">
        <v>8.8400309999999996E-2</v>
      </c>
      <c r="V2359">
        <v>9.0644750000000007E-3</v>
      </c>
      <c r="W2359">
        <v>8.1385299999999994E-2</v>
      </c>
      <c r="X2359">
        <v>1.7328756000000001E-2</v>
      </c>
      <c r="Y2359">
        <v>-0.3</v>
      </c>
      <c r="Z2359">
        <v>0</v>
      </c>
      <c r="AA2359">
        <v>0.224</v>
      </c>
      <c r="AB2359">
        <v>0.77600000000000002</v>
      </c>
      <c r="AC2359">
        <v>-0.59940000000000004</v>
      </c>
      <c r="AD2359" t="s">
        <v>48</v>
      </c>
      <c r="AE2359" t="s">
        <v>48</v>
      </c>
      <c r="AF2359" t="s">
        <v>48</v>
      </c>
    </row>
    <row r="2360" spans="1:32" hidden="1" outlineLevel="1" x14ac:dyDescent="0.2">
      <c r="A2360" t="s">
        <v>20192</v>
      </c>
      <c r="B2360" t="s">
        <v>20193</v>
      </c>
      <c r="C2360" t="s">
        <v>20194</v>
      </c>
      <c r="J2360" t="s">
        <v>20195</v>
      </c>
      <c r="K2360" t="s">
        <v>1197</v>
      </c>
      <c r="L2360" t="s">
        <v>1233</v>
      </c>
      <c r="M2360">
        <v>1</v>
      </c>
      <c r="P2360" s="2" t="s">
        <v>20196</v>
      </c>
      <c r="Q2360" t="s">
        <v>47</v>
      </c>
      <c r="S2360">
        <v>0.15213956000000001</v>
      </c>
      <c r="T2360">
        <v>5.9127807999999997E-3</v>
      </c>
      <c r="U2360">
        <v>5.2183274000000002E-2</v>
      </c>
      <c r="V2360">
        <v>9.9154250000000003E-3</v>
      </c>
      <c r="W2360">
        <v>3.4121449999999998E-2</v>
      </c>
      <c r="X2360">
        <v>1.1430934E-2</v>
      </c>
      <c r="Y2360">
        <v>0.5</v>
      </c>
      <c r="Z2360">
        <v>0.68500000000000005</v>
      </c>
      <c r="AA2360">
        <v>0</v>
      </c>
      <c r="AB2360">
        <v>0.315</v>
      </c>
      <c r="AC2360">
        <v>0.82709999999999995</v>
      </c>
      <c r="AD2360" t="s">
        <v>48</v>
      </c>
      <c r="AE2360" t="s">
        <v>48</v>
      </c>
      <c r="AF2360" t="s">
        <v>48</v>
      </c>
    </row>
    <row r="2361" spans="1:32" hidden="1" outlineLevel="1" x14ac:dyDescent="0.2">
      <c r="A2361" t="s">
        <v>20197</v>
      </c>
      <c r="B2361" t="s">
        <v>20198</v>
      </c>
      <c r="C2361" t="s">
        <v>20199</v>
      </c>
      <c r="J2361" t="s">
        <v>20200</v>
      </c>
      <c r="K2361" t="s">
        <v>1197</v>
      </c>
      <c r="L2361" t="s">
        <v>1233</v>
      </c>
      <c r="M2361">
        <v>1</v>
      </c>
      <c r="P2361" s="2" t="s">
        <v>20201</v>
      </c>
      <c r="Q2361" t="s">
        <v>10060</v>
      </c>
      <c r="S2361">
        <v>7.2128440000000002E-2</v>
      </c>
      <c r="T2361">
        <v>1.449585E-3</v>
      </c>
      <c r="U2361">
        <v>1.9553876000000001E-2</v>
      </c>
      <c r="V2361">
        <v>3.9957687E-3</v>
      </c>
      <c r="W2361">
        <v>2.4511115999999999E-2</v>
      </c>
      <c r="X2361">
        <v>6.4532872999999999E-3</v>
      </c>
      <c r="Y2361">
        <v>3.214285714285714E-2</v>
      </c>
      <c r="Z2361">
        <v>0.106</v>
      </c>
      <c r="AA2361">
        <v>7.1999999999999995E-2</v>
      </c>
      <c r="AB2361">
        <v>0.82099999999999995</v>
      </c>
      <c r="AC2361">
        <v>0.29260000000000003</v>
      </c>
      <c r="AD2361" t="s">
        <v>48</v>
      </c>
      <c r="AE2361" t="s">
        <v>48</v>
      </c>
      <c r="AF2361" t="s">
        <v>48</v>
      </c>
    </row>
    <row r="2362" spans="1:32" hidden="1" outlineLevel="1" x14ac:dyDescent="0.2">
      <c r="A2362" t="s">
        <v>20202</v>
      </c>
      <c r="B2362" t="s">
        <v>20198</v>
      </c>
      <c r="C2362" t="s">
        <v>20203</v>
      </c>
      <c r="J2362" t="s">
        <v>20204</v>
      </c>
      <c r="K2362" t="s">
        <v>1197</v>
      </c>
      <c r="L2362" t="s">
        <v>1233</v>
      </c>
      <c r="M2362">
        <v>1</v>
      </c>
      <c r="P2362" s="2" t="s">
        <v>20205</v>
      </c>
      <c r="Q2362" t="s">
        <v>47</v>
      </c>
      <c r="S2362">
        <v>3.3806015000000002E-2</v>
      </c>
      <c r="T2362">
        <v>1.707077E-3</v>
      </c>
      <c r="U2362">
        <v>2.3311393E-2</v>
      </c>
      <c r="V2362">
        <v>5.4756826999999998E-3</v>
      </c>
      <c r="W2362">
        <v>1.2414906E-2</v>
      </c>
      <c r="X2362">
        <v>7.4306926999999998E-3</v>
      </c>
      <c r="Y2362">
        <v>0.17</v>
      </c>
      <c r="Z2362">
        <v>6.0999999999999999E-2</v>
      </c>
      <c r="AA2362">
        <v>5.8999999999999997E-2</v>
      </c>
      <c r="AB2362">
        <v>0.88</v>
      </c>
      <c r="AC2362">
        <v>5.16E-2</v>
      </c>
      <c r="AD2362" t="s">
        <v>48</v>
      </c>
      <c r="AE2362" t="s">
        <v>48</v>
      </c>
      <c r="AF2362" t="s">
        <v>48</v>
      </c>
    </row>
    <row r="2363" spans="1:32" hidden="1" outlineLevel="1" x14ac:dyDescent="0.2">
      <c r="A2363" t="s">
        <v>20206</v>
      </c>
      <c r="B2363" t="s">
        <v>20207</v>
      </c>
      <c r="C2363" t="s">
        <v>20208</v>
      </c>
      <c r="J2363" t="s">
        <v>20209</v>
      </c>
      <c r="K2363" t="s">
        <v>1197</v>
      </c>
      <c r="L2363" t="s">
        <v>1233</v>
      </c>
      <c r="M2363">
        <v>1</v>
      </c>
      <c r="P2363" s="2" t="s">
        <v>20210</v>
      </c>
      <c r="Q2363" t="s">
        <v>47</v>
      </c>
      <c r="S2363">
        <v>0.25462921999999999</v>
      </c>
      <c r="T2363">
        <v>8.4686280000000006E-3</v>
      </c>
      <c r="U2363">
        <v>0.10920923</v>
      </c>
      <c r="V2363">
        <v>2.5605056000000001E-2</v>
      </c>
      <c r="W2363">
        <v>0.16337911999999999</v>
      </c>
      <c r="X2363">
        <v>1.2285355E-2</v>
      </c>
      <c r="Y2363">
        <v>0.28928571428571431</v>
      </c>
      <c r="Z2363">
        <v>9.0999999999999998E-2</v>
      </c>
      <c r="AA2363">
        <v>0.112</v>
      </c>
      <c r="AB2363">
        <v>0.79700000000000004</v>
      </c>
      <c r="AC2363">
        <v>-0.40189999999999998</v>
      </c>
      <c r="AD2363" t="s">
        <v>48</v>
      </c>
      <c r="AE2363" t="s">
        <v>48</v>
      </c>
      <c r="AF2363" t="s">
        <v>48</v>
      </c>
    </row>
    <row r="2364" spans="1:32" hidden="1" outlineLevel="1" x14ac:dyDescent="0.2">
      <c r="A2364" t="s">
        <v>20211</v>
      </c>
      <c r="B2364" t="s">
        <v>20212</v>
      </c>
      <c r="C2364" t="s">
        <v>20213</v>
      </c>
      <c r="J2364" t="s">
        <v>20214</v>
      </c>
      <c r="K2364" t="s">
        <v>1197</v>
      </c>
      <c r="L2364" t="s">
        <v>1233</v>
      </c>
      <c r="M2364">
        <v>1</v>
      </c>
      <c r="P2364" s="2" t="s">
        <v>20215</v>
      </c>
      <c r="Q2364" t="s">
        <v>47</v>
      </c>
      <c r="S2364">
        <v>0.40148460000000002</v>
      </c>
      <c r="T2364">
        <v>2.3076923999999999E-2</v>
      </c>
      <c r="U2364">
        <v>0.26596989999999998</v>
      </c>
      <c r="V2364">
        <v>2.7614836E-2</v>
      </c>
      <c r="W2364">
        <v>8.36065E-2</v>
      </c>
      <c r="X2364">
        <v>0.34815190000000001</v>
      </c>
      <c r="Y2364">
        <v>0</v>
      </c>
      <c r="Z2364">
        <v>0.29299999999999998</v>
      </c>
      <c r="AA2364">
        <v>0</v>
      </c>
      <c r="AB2364">
        <v>0.70699999999999996</v>
      </c>
      <c r="AC2364">
        <v>0.44040000000000001</v>
      </c>
      <c r="AD2364" t="s">
        <v>48</v>
      </c>
      <c r="AE2364" t="s">
        <v>48</v>
      </c>
      <c r="AF2364" t="s">
        <v>48</v>
      </c>
    </row>
    <row r="2365" spans="1:32" hidden="1" outlineLevel="1" x14ac:dyDescent="0.2">
      <c r="A2365" t="s">
        <v>20216</v>
      </c>
      <c r="B2365" t="s">
        <v>20217</v>
      </c>
      <c r="C2365" t="s">
        <v>20218</v>
      </c>
      <c r="J2365" t="s">
        <v>20219</v>
      </c>
      <c r="K2365" t="s">
        <v>1197</v>
      </c>
      <c r="L2365" t="s">
        <v>1233</v>
      </c>
      <c r="M2365">
        <v>1</v>
      </c>
      <c r="P2365" s="2" t="s">
        <v>20220</v>
      </c>
      <c r="Q2365" t="s">
        <v>47</v>
      </c>
      <c r="S2365">
        <v>3.2156147000000003E-2</v>
      </c>
      <c r="T2365">
        <v>1.3542175E-3</v>
      </c>
      <c r="U2365">
        <v>1.4532468E-2</v>
      </c>
      <c r="V2365">
        <v>4.9577127000000002E-3</v>
      </c>
      <c r="W2365">
        <v>1.2984908999999999E-2</v>
      </c>
      <c r="X2365">
        <v>9.6444180000000001E-3</v>
      </c>
      <c r="Y2365">
        <v>0.6</v>
      </c>
      <c r="Z2365">
        <v>0.27</v>
      </c>
      <c r="AA2365">
        <v>0</v>
      </c>
      <c r="AB2365">
        <v>0.73</v>
      </c>
      <c r="AC2365">
        <v>0.40189999999999998</v>
      </c>
      <c r="AD2365" t="s">
        <v>48</v>
      </c>
      <c r="AE2365" t="s">
        <v>48</v>
      </c>
      <c r="AF2365" t="s">
        <v>48</v>
      </c>
    </row>
    <row r="2366" spans="1:32" hidden="1" outlineLevel="1" x14ac:dyDescent="0.2">
      <c r="A2366" t="s">
        <v>20221</v>
      </c>
      <c r="B2366" t="s">
        <v>20222</v>
      </c>
      <c r="C2366" t="s">
        <v>20223</v>
      </c>
      <c r="J2366" t="s">
        <v>20224</v>
      </c>
      <c r="K2366" t="s">
        <v>1197</v>
      </c>
      <c r="L2366" t="s">
        <v>1233</v>
      </c>
      <c r="M2366">
        <v>1</v>
      </c>
      <c r="P2366" s="2" t="s">
        <v>20225</v>
      </c>
      <c r="Q2366" t="s">
        <v>47</v>
      </c>
      <c r="S2366">
        <v>0.47473195000000001</v>
      </c>
      <c r="T2366">
        <v>1.3285006E-2</v>
      </c>
      <c r="U2366">
        <v>0.12035047</v>
      </c>
      <c r="V2366">
        <v>2.6007012999999999E-2</v>
      </c>
      <c r="W2366">
        <v>0.5177041</v>
      </c>
      <c r="X2366">
        <v>7.5472050000000004E-3</v>
      </c>
      <c r="Y2366">
        <v>0.1</v>
      </c>
      <c r="Z2366">
        <v>0.185</v>
      </c>
      <c r="AA2366">
        <v>0</v>
      </c>
      <c r="AB2366">
        <v>0.81499999999999995</v>
      </c>
      <c r="AC2366">
        <v>0.36120000000000002</v>
      </c>
      <c r="AD2366" t="s">
        <v>48</v>
      </c>
      <c r="AE2366" t="s">
        <v>48</v>
      </c>
      <c r="AF2366" t="s">
        <v>48</v>
      </c>
    </row>
    <row r="2367" spans="1:32" hidden="1" outlineLevel="1" x14ac:dyDescent="0.2">
      <c r="A2367" t="s">
        <v>20226</v>
      </c>
      <c r="B2367" t="s">
        <v>20227</v>
      </c>
      <c r="C2367" t="s">
        <v>20228</v>
      </c>
      <c r="J2367" t="s">
        <v>20229</v>
      </c>
      <c r="K2367" t="s">
        <v>1197</v>
      </c>
      <c r="L2367" t="s">
        <v>1233</v>
      </c>
      <c r="M2367">
        <v>1</v>
      </c>
      <c r="P2367" s="2" t="s">
        <v>20230</v>
      </c>
      <c r="Q2367" t="s">
        <v>47</v>
      </c>
      <c r="S2367">
        <v>4.5625935999999999E-2</v>
      </c>
      <c r="T2367">
        <v>1.2207031000000001E-3</v>
      </c>
      <c r="U2367">
        <v>1.805087E-2</v>
      </c>
      <c r="V2367">
        <v>2.7378413000000001E-3</v>
      </c>
      <c r="W2367">
        <v>1.6480930000000001E-2</v>
      </c>
      <c r="X2367">
        <v>6.861079E-3</v>
      </c>
      <c r="Y2367">
        <v>-8.1770833333333334E-2</v>
      </c>
      <c r="Z2367">
        <v>6.9000000000000006E-2</v>
      </c>
      <c r="AA2367">
        <v>5.6000000000000001E-2</v>
      </c>
      <c r="AB2367">
        <v>0.874</v>
      </c>
      <c r="AC2367">
        <v>0.1759</v>
      </c>
      <c r="AD2367" t="s">
        <v>48</v>
      </c>
      <c r="AE2367" t="s">
        <v>48</v>
      </c>
      <c r="AF2367" t="s">
        <v>48</v>
      </c>
    </row>
    <row r="2368" spans="1:32" hidden="1" outlineLevel="1" x14ac:dyDescent="0.2">
      <c r="A2368" t="s">
        <v>20231</v>
      </c>
      <c r="B2368" t="s">
        <v>20227</v>
      </c>
      <c r="C2368" t="s">
        <v>20232</v>
      </c>
      <c r="J2368" t="s">
        <v>20233</v>
      </c>
      <c r="K2368" t="s">
        <v>1197</v>
      </c>
      <c r="L2368" t="s">
        <v>1233</v>
      </c>
      <c r="M2368">
        <v>1</v>
      </c>
      <c r="P2368" s="2" t="s">
        <v>20234</v>
      </c>
      <c r="Q2368" t="s">
        <v>47</v>
      </c>
      <c r="S2368">
        <v>1.6084560000000001E-2</v>
      </c>
      <c r="T2368">
        <v>5.8889390000000004E-4</v>
      </c>
      <c r="U2368">
        <v>1.1184863E-2</v>
      </c>
      <c r="V2368">
        <v>2.3031165000000002E-3</v>
      </c>
      <c r="W2368">
        <v>8.6908829999999999E-3</v>
      </c>
      <c r="X2368">
        <v>5.9419297999999997E-3</v>
      </c>
      <c r="Y2368">
        <v>0</v>
      </c>
      <c r="Z2368">
        <v>0</v>
      </c>
      <c r="AA2368">
        <v>0</v>
      </c>
      <c r="AB2368">
        <v>1</v>
      </c>
      <c r="AC2368">
        <v>0</v>
      </c>
      <c r="AD2368" t="s">
        <v>48</v>
      </c>
      <c r="AE2368" t="s">
        <v>48</v>
      </c>
      <c r="AF2368" t="s">
        <v>48</v>
      </c>
    </row>
    <row r="2369" spans="1:32" hidden="1" outlineLevel="1" x14ac:dyDescent="0.2">
      <c r="A2369" t="s">
        <v>20235</v>
      </c>
      <c r="B2369" t="s">
        <v>20236</v>
      </c>
      <c r="C2369" t="s">
        <v>20237</v>
      </c>
      <c r="J2369" t="s">
        <v>20238</v>
      </c>
      <c r="K2369" t="s">
        <v>1197</v>
      </c>
      <c r="L2369" t="s">
        <v>1233</v>
      </c>
      <c r="M2369">
        <v>1</v>
      </c>
      <c r="P2369" s="2" t="s">
        <v>20239</v>
      </c>
      <c r="Q2369" t="s">
        <v>47</v>
      </c>
      <c r="S2369">
        <v>6.3027433999999993E-2</v>
      </c>
      <c r="T2369">
        <v>2.2125244000000001E-3</v>
      </c>
      <c r="U2369">
        <v>1.8870689999999999E-2</v>
      </c>
      <c r="V2369">
        <v>9.84143E-3</v>
      </c>
      <c r="W2369">
        <v>2.6573719999999999E-2</v>
      </c>
      <c r="X2369">
        <v>8.2074385000000007E-3</v>
      </c>
      <c r="Y2369">
        <v>0.5</v>
      </c>
      <c r="Z2369">
        <v>0</v>
      </c>
      <c r="AA2369">
        <v>0</v>
      </c>
      <c r="AB2369">
        <v>1</v>
      </c>
      <c r="AC2369">
        <v>0</v>
      </c>
      <c r="AD2369" t="s">
        <v>48</v>
      </c>
      <c r="AE2369" t="s">
        <v>48</v>
      </c>
      <c r="AF2369" t="s">
        <v>48</v>
      </c>
    </row>
    <row r="2370" spans="1:32" hidden="1" outlineLevel="1" x14ac:dyDescent="0.2">
      <c r="A2370" t="s">
        <v>20240</v>
      </c>
      <c r="B2370" t="s">
        <v>20241</v>
      </c>
      <c r="C2370" t="s">
        <v>20242</v>
      </c>
      <c r="J2370" t="s">
        <v>20243</v>
      </c>
      <c r="K2370" t="s">
        <v>1197</v>
      </c>
      <c r="L2370" t="s">
        <v>1233</v>
      </c>
      <c r="M2370">
        <v>1</v>
      </c>
      <c r="P2370" s="2" t="s">
        <v>20244</v>
      </c>
      <c r="Q2370" t="s">
        <v>47</v>
      </c>
      <c r="S2370">
        <v>0.38115019999999999</v>
      </c>
      <c r="T2370">
        <v>1.8578632000000001E-2</v>
      </c>
      <c r="U2370">
        <v>0.4163752</v>
      </c>
      <c r="V2370">
        <v>1.1173353E-2</v>
      </c>
      <c r="W2370">
        <v>0.18728738</v>
      </c>
      <c r="X2370">
        <v>8.7382150000000006E-3</v>
      </c>
      <c r="Y2370">
        <v>2.4999999999999981E-2</v>
      </c>
      <c r="Z2370">
        <v>8.7999999999999995E-2</v>
      </c>
      <c r="AA2370">
        <v>0.14000000000000001</v>
      </c>
      <c r="AB2370">
        <v>0.77200000000000002</v>
      </c>
      <c r="AC2370">
        <v>-0.58589999999999998</v>
      </c>
      <c r="AD2370" t="s">
        <v>48</v>
      </c>
      <c r="AE2370" t="s">
        <v>48</v>
      </c>
      <c r="AF2370" t="s">
        <v>48</v>
      </c>
    </row>
    <row r="2371" spans="1:32" hidden="1" outlineLevel="1" x14ac:dyDescent="0.2">
      <c r="A2371" t="s">
        <v>20245</v>
      </c>
      <c r="B2371" t="s">
        <v>20246</v>
      </c>
      <c r="C2371" t="s">
        <v>20247</v>
      </c>
      <c r="J2371" t="s">
        <v>20248</v>
      </c>
      <c r="K2371" t="s">
        <v>1197</v>
      </c>
      <c r="L2371" t="s">
        <v>1233</v>
      </c>
      <c r="M2371">
        <v>1</v>
      </c>
      <c r="P2371" s="2" t="s">
        <v>20249</v>
      </c>
      <c r="Q2371" t="s">
        <v>10060</v>
      </c>
      <c r="S2371">
        <v>0.55668289999999998</v>
      </c>
      <c r="T2371">
        <v>2.3076923999999999E-2</v>
      </c>
      <c r="U2371">
        <v>0.46460026999999998</v>
      </c>
      <c r="V2371">
        <v>1.3646871E-2</v>
      </c>
      <c r="W2371">
        <v>0.4196762</v>
      </c>
      <c r="X2371">
        <v>8.2592220000000001E-3</v>
      </c>
      <c r="Y2371">
        <v>0.1148148148148148</v>
      </c>
      <c r="Z2371">
        <v>8.6999999999999994E-2</v>
      </c>
      <c r="AA2371">
        <v>0.12</v>
      </c>
      <c r="AB2371">
        <v>0.79300000000000004</v>
      </c>
      <c r="AC2371">
        <v>-0.38179999999999997</v>
      </c>
      <c r="AD2371" t="s">
        <v>48</v>
      </c>
      <c r="AE2371" t="s">
        <v>48</v>
      </c>
      <c r="AF2371" t="s">
        <v>48</v>
      </c>
    </row>
    <row r="2372" spans="1:32" hidden="1" outlineLevel="1" x14ac:dyDescent="0.2">
      <c r="A2372" t="s">
        <v>20250</v>
      </c>
      <c r="B2372" t="s">
        <v>20251</v>
      </c>
      <c r="C2372" t="s">
        <v>20252</v>
      </c>
      <c r="J2372" t="s">
        <v>20253</v>
      </c>
      <c r="K2372" t="s">
        <v>1197</v>
      </c>
      <c r="L2372" t="s">
        <v>1233</v>
      </c>
      <c r="M2372">
        <v>1</v>
      </c>
      <c r="P2372" s="2" t="s">
        <v>20254</v>
      </c>
      <c r="Q2372" t="s">
        <v>47</v>
      </c>
      <c r="S2372">
        <v>0.19916639999999999</v>
      </c>
      <c r="T2372">
        <v>4.5013429999999997E-3</v>
      </c>
      <c r="U2372">
        <v>3.6902369999999997E-2</v>
      </c>
      <c r="V2372">
        <v>4.4212440000000004E-3</v>
      </c>
      <c r="W2372">
        <v>6.7948410000000001E-2</v>
      </c>
      <c r="X2372">
        <v>2.8379175999999999E-2</v>
      </c>
      <c r="Y2372">
        <v>-0.2</v>
      </c>
      <c r="Z2372">
        <v>0.22600000000000001</v>
      </c>
      <c r="AA2372">
        <v>0</v>
      </c>
      <c r="AB2372">
        <v>0.77400000000000002</v>
      </c>
      <c r="AC2372">
        <v>0.32519999999999999</v>
      </c>
      <c r="AD2372" t="s">
        <v>48</v>
      </c>
      <c r="AE2372" t="s">
        <v>48</v>
      </c>
      <c r="AF2372" t="s">
        <v>48</v>
      </c>
    </row>
    <row r="2373" spans="1:32" hidden="1" outlineLevel="1" x14ac:dyDescent="0.2">
      <c r="A2373" t="s">
        <v>20255</v>
      </c>
      <c r="B2373" t="s">
        <v>20256</v>
      </c>
      <c r="C2373" t="s">
        <v>20257</v>
      </c>
      <c r="J2373" t="s">
        <v>20258</v>
      </c>
      <c r="K2373" t="s">
        <v>1197</v>
      </c>
      <c r="L2373" t="s">
        <v>1233</v>
      </c>
      <c r="M2373">
        <v>1</v>
      </c>
      <c r="P2373" s="2" t="s">
        <v>20259</v>
      </c>
      <c r="Q2373" t="s">
        <v>47</v>
      </c>
      <c r="S2373">
        <v>0.15048122</v>
      </c>
      <c r="T2373">
        <v>1.8024445E-3</v>
      </c>
      <c r="U2373">
        <v>2.2013342000000002E-2</v>
      </c>
      <c r="V2373">
        <v>5.0687062999999997E-3</v>
      </c>
      <c r="W2373">
        <v>6.38991E-2</v>
      </c>
      <c r="X2373">
        <v>7.1458859999999997E-3</v>
      </c>
      <c r="Y2373">
        <v>-0.13166666666666671</v>
      </c>
      <c r="Z2373">
        <v>5.7000000000000002E-2</v>
      </c>
      <c r="AA2373">
        <v>0.217</v>
      </c>
      <c r="AB2373">
        <v>0.72499999999999998</v>
      </c>
      <c r="AC2373">
        <v>-0.85499999999999998</v>
      </c>
      <c r="AD2373" t="s">
        <v>48</v>
      </c>
      <c r="AE2373" t="s">
        <v>48</v>
      </c>
      <c r="AF2373" t="s">
        <v>48</v>
      </c>
    </row>
    <row r="2374" spans="1:32" hidden="1" outlineLevel="1" x14ac:dyDescent="0.2">
      <c r="A2374" t="s">
        <v>20260</v>
      </c>
      <c r="B2374" t="s">
        <v>20261</v>
      </c>
      <c r="C2374" t="s">
        <v>20262</v>
      </c>
      <c r="J2374" t="s">
        <v>20263</v>
      </c>
      <c r="K2374" t="s">
        <v>1197</v>
      </c>
      <c r="L2374" t="s">
        <v>1233</v>
      </c>
      <c r="M2374">
        <v>1</v>
      </c>
      <c r="P2374" s="2" t="s">
        <v>20264</v>
      </c>
      <c r="Q2374" t="s">
        <v>47</v>
      </c>
      <c r="S2374">
        <v>0.10609736</v>
      </c>
      <c r="T2374">
        <v>3.3187866E-3</v>
      </c>
      <c r="U2374">
        <v>3.9908449999999998E-2</v>
      </c>
      <c r="V2374">
        <v>7.3625734E-3</v>
      </c>
      <c r="W2374">
        <v>4.0323049999999999E-2</v>
      </c>
      <c r="X2374">
        <v>8.9194559999999992E-3</v>
      </c>
      <c r="Y2374">
        <v>0.29903846153846148</v>
      </c>
      <c r="Z2374">
        <v>0.13800000000000001</v>
      </c>
      <c r="AA2374">
        <v>3.4000000000000002E-2</v>
      </c>
      <c r="AB2374">
        <v>0.82799999999999996</v>
      </c>
      <c r="AC2374">
        <v>0.9556</v>
      </c>
      <c r="AD2374" t="s">
        <v>48</v>
      </c>
      <c r="AE2374" t="s">
        <v>48</v>
      </c>
      <c r="AF2374" t="s">
        <v>48</v>
      </c>
    </row>
    <row r="2375" spans="1:32" hidden="1" outlineLevel="1" x14ac:dyDescent="0.2">
      <c r="A2375" t="s">
        <v>20265</v>
      </c>
      <c r="B2375" t="s">
        <v>20266</v>
      </c>
      <c r="C2375" t="s">
        <v>20267</v>
      </c>
      <c r="J2375" t="s">
        <v>20268</v>
      </c>
      <c r="K2375" t="s">
        <v>1197</v>
      </c>
      <c r="L2375" t="s">
        <v>1233</v>
      </c>
      <c r="M2375">
        <v>1</v>
      </c>
      <c r="P2375" s="2" t="s">
        <v>20269</v>
      </c>
      <c r="Q2375" t="s">
        <v>47</v>
      </c>
      <c r="S2375">
        <v>0.10653123</v>
      </c>
      <c r="T2375">
        <v>1.8882751000000001E-3</v>
      </c>
      <c r="U2375">
        <v>1.8597418000000001E-2</v>
      </c>
      <c r="V2375">
        <v>2.8303360000000001E-3</v>
      </c>
      <c r="W2375">
        <v>3.4782536000000003E-2</v>
      </c>
      <c r="X2375">
        <v>9.9292249999999999E-3</v>
      </c>
      <c r="Y2375">
        <v>-8.8888888888888892E-2</v>
      </c>
      <c r="Z2375">
        <v>0.27300000000000002</v>
      </c>
      <c r="AA2375">
        <v>6.6000000000000003E-2</v>
      </c>
      <c r="AB2375">
        <v>0.66100000000000003</v>
      </c>
      <c r="AC2375">
        <v>0.71840000000000004</v>
      </c>
      <c r="AD2375" t="s">
        <v>48</v>
      </c>
      <c r="AE2375" t="s">
        <v>48</v>
      </c>
      <c r="AF2375" t="s">
        <v>48</v>
      </c>
    </row>
    <row r="2376" spans="1:32" hidden="1" outlineLevel="1" x14ac:dyDescent="0.2">
      <c r="A2376" t="s">
        <v>20270</v>
      </c>
      <c r="B2376" t="s">
        <v>20271</v>
      </c>
      <c r="C2376" t="s">
        <v>20272</v>
      </c>
      <c r="J2376" t="s">
        <v>20273</v>
      </c>
      <c r="K2376" t="s">
        <v>1197</v>
      </c>
      <c r="L2376" t="s">
        <v>1233</v>
      </c>
      <c r="M2376">
        <v>1</v>
      </c>
      <c r="P2376" s="2" t="s">
        <v>20274</v>
      </c>
      <c r="Q2376" t="s">
        <v>47</v>
      </c>
      <c r="S2376">
        <v>0.10522962</v>
      </c>
      <c r="T2376">
        <v>1.7929077000000001E-3</v>
      </c>
      <c r="U2376">
        <v>2.2354934E-2</v>
      </c>
      <c r="V2376">
        <v>4.4397430000000003E-3</v>
      </c>
      <c r="W2376">
        <v>3.1477100000000001E-2</v>
      </c>
      <c r="X2376">
        <v>8.8417809999999999E-3</v>
      </c>
      <c r="Y2376">
        <v>-0.1666666666666666</v>
      </c>
      <c r="Z2376">
        <v>0</v>
      </c>
      <c r="AA2376">
        <v>0.187</v>
      </c>
      <c r="AB2376">
        <v>0.81299999999999994</v>
      </c>
      <c r="AC2376">
        <v>-0.80640000000000001</v>
      </c>
      <c r="AD2376" t="s">
        <v>48</v>
      </c>
      <c r="AE2376" t="s">
        <v>48</v>
      </c>
      <c r="AF2376" t="s">
        <v>48</v>
      </c>
    </row>
    <row r="2377" spans="1:32" hidden="1" outlineLevel="1" x14ac:dyDescent="0.2">
      <c r="A2377" t="s">
        <v>20275</v>
      </c>
      <c r="B2377" t="s">
        <v>20276</v>
      </c>
      <c r="C2377" t="s">
        <v>20277</v>
      </c>
      <c r="J2377" t="s">
        <v>10596</v>
      </c>
      <c r="K2377" t="s">
        <v>1197</v>
      </c>
      <c r="L2377" t="s">
        <v>1233</v>
      </c>
      <c r="M2377">
        <v>1</v>
      </c>
      <c r="P2377" s="2" t="s">
        <v>20278</v>
      </c>
      <c r="Q2377" t="s">
        <v>47</v>
      </c>
      <c r="Y2377" t="s">
        <v>48</v>
      </c>
      <c r="Z2377" t="s">
        <v>48</v>
      </c>
      <c r="AA2377" t="s">
        <v>48</v>
      </c>
      <c r="AB2377" t="s">
        <v>48</v>
      </c>
      <c r="AC2377" t="s">
        <v>48</v>
      </c>
      <c r="AD2377" t="s">
        <v>48</v>
      </c>
      <c r="AE2377" t="s">
        <v>48</v>
      </c>
      <c r="AF2377" t="s">
        <v>48</v>
      </c>
    </row>
    <row r="2378" spans="1:32" hidden="1" outlineLevel="1" x14ac:dyDescent="0.2">
      <c r="A2378" t="s">
        <v>20279</v>
      </c>
      <c r="B2378" t="s">
        <v>20280</v>
      </c>
      <c r="C2378" t="s">
        <v>20281</v>
      </c>
      <c r="J2378" t="s">
        <v>10596</v>
      </c>
      <c r="K2378" t="s">
        <v>1197</v>
      </c>
      <c r="L2378" t="s">
        <v>1233</v>
      </c>
      <c r="M2378">
        <v>1</v>
      </c>
      <c r="P2378" s="2" t="s">
        <v>20282</v>
      </c>
      <c r="Q2378" t="s">
        <v>47</v>
      </c>
      <c r="Y2378" t="s">
        <v>48</v>
      </c>
      <c r="Z2378" t="s">
        <v>48</v>
      </c>
      <c r="AA2378" t="s">
        <v>48</v>
      </c>
      <c r="AB2378" t="s">
        <v>48</v>
      </c>
      <c r="AC2378" t="s">
        <v>48</v>
      </c>
      <c r="AD2378" t="s">
        <v>48</v>
      </c>
      <c r="AE2378" t="s">
        <v>48</v>
      </c>
      <c r="AF2378" t="s">
        <v>48</v>
      </c>
    </row>
    <row r="2379" spans="1:32" hidden="1" outlineLevel="1" x14ac:dyDescent="0.2">
      <c r="A2379" t="s">
        <v>20283</v>
      </c>
      <c r="B2379" t="s">
        <v>20284</v>
      </c>
      <c r="C2379" t="s">
        <v>20285</v>
      </c>
      <c r="J2379" t="s">
        <v>20286</v>
      </c>
      <c r="K2379" t="s">
        <v>1197</v>
      </c>
      <c r="L2379" t="s">
        <v>1233</v>
      </c>
      <c r="M2379">
        <v>1</v>
      </c>
      <c r="P2379" s="2" t="s">
        <v>20287</v>
      </c>
      <c r="Q2379" t="s">
        <v>47</v>
      </c>
      <c r="S2379">
        <v>0.47886392</v>
      </c>
      <c r="T2379">
        <v>1.8965969999999999E-2</v>
      </c>
      <c r="U2379">
        <v>0.36099523</v>
      </c>
      <c r="V2379">
        <v>1.3948337E-2</v>
      </c>
      <c r="W2379">
        <v>0.51309439999999995</v>
      </c>
      <c r="X2379">
        <v>8.5828659999999998E-3</v>
      </c>
      <c r="Y2379">
        <v>2.5000000000000001E-2</v>
      </c>
      <c r="Z2379">
        <v>2.9000000000000001E-2</v>
      </c>
      <c r="AA2379">
        <v>8.3000000000000004E-2</v>
      </c>
      <c r="AB2379">
        <v>0.88700000000000001</v>
      </c>
      <c r="AC2379">
        <v>-0.44369999999999998</v>
      </c>
      <c r="AD2379" t="s">
        <v>48</v>
      </c>
      <c r="AE2379" t="s">
        <v>48</v>
      </c>
      <c r="AF2379" t="s">
        <v>48</v>
      </c>
    </row>
    <row r="2380" spans="1:32" hidden="1" outlineLevel="1" x14ac:dyDescent="0.2">
      <c r="A2380" t="s">
        <v>20288</v>
      </c>
      <c r="B2380" t="s">
        <v>20289</v>
      </c>
      <c r="C2380" t="s">
        <v>20290</v>
      </c>
      <c r="J2380" t="s">
        <v>20291</v>
      </c>
      <c r="K2380" t="s">
        <v>1197</v>
      </c>
      <c r="L2380" t="s">
        <v>1233</v>
      </c>
      <c r="M2380">
        <v>1</v>
      </c>
      <c r="P2380" s="2" t="s">
        <v>20292</v>
      </c>
      <c r="Q2380" t="s">
        <v>47</v>
      </c>
      <c r="S2380">
        <v>0.12260055</v>
      </c>
      <c r="T2380">
        <v>4.272461E-3</v>
      </c>
      <c r="U2380">
        <v>6.5961140000000001E-2</v>
      </c>
      <c r="V2380">
        <v>6.1786419999999998E-3</v>
      </c>
      <c r="W2380">
        <v>1.7291999999999998E-2</v>
      </c>
      <c r="X2380">
        <v>1.0835429000000001E-2</v>
      </c>
      <c r="Y2380">
        <v>0</v>
      </c>
      <c r="Z2380">
        <v>0.24399999999999999</v>
      </c>
      <c r="AA2380">
        <v>0</v>
      </c>
      <c r="AB2380">
        <v>0.75600000000000001</v>
      </c>
      <c r="AC2380">
        <v>0.44040000000000001</v>
      </c>
      <c r="AD2380" t="s">
        <v>48</v>
      </c>
      <c r="AE2380" t="s">
        <v>48</v>
      </c>
      <c r="AF2380" t="s">
        <v>48</v>
      </c>
    </row>
    <row r="2381" spans="1:32" hidden="1" outlineLevel="1" x14ac:dyDescent="0.2">
      <c r="A2381" t="s">
        <v>20293</v>
      </c>
      <c r="B2381" t="s">
        <v>20294</v>
      </c>
      <c r="C2381" t="s">
        <v>20295</v>
      </c>
      <c r="J2381" t="s">
        <v>20296</v>
      </c>
      <c r="K2381" t="s">
        <v>1197</v>
      </c>
      <c r="L2381" t="s">
        <v>1233</v>
      </c>
      <c r="M2381">
        <v>1</v>
      </c>
      <c r="P2381" s="2" t="s">
        <v>20297</v>
      </c>
      <c r="Q2381" t="s">
        <v>47</v>
      </c>
      <c r="S2381">
        <v>0.23523537999999999</v>
      </c>
      <c r="T2381">
        <v>8.8500980000000007E-3</v>
      </c>
      <c r="U2381">
        <v>0.11601777000000001</v>
      </c>
      <c r="V2381">
        <v>1.1765319E-2</v>
      </c>
      <c r="W2381">
        <v>6.4948030000000004E-2</v>
      </c>
      <c r="X2381">
        <v>9.6703099999999997E-3</v>
      </c>
      <c r="Y2381">
        <v>0</v>
      </c>
      <c r="Z2381">
        <v>0.28599999999999998</v>
      </c>
      <c r="AA2381">
        <v>0</v>
      </c>
      <c r="AB2381">
        <v>0.71399999999999997</v>
      </c>
      <c r="AC2381">
        <v>0.49390000000000001</v>
      </c>
      <c r="AD2381" t="s">
        <v>48</v>
      </c>
      <c r="AE2381" t="s">
        <v>48</v>
      </c>
      <c r="AF2381" t="s">
        <v>48</v>
      </c>
    </row>
    <row r="2382" spans="1:32" hidden="1" outlineLevel="1" x14ac:dyDescent="0.2">
      <c r="A2382" t="s">
        <v>20298</v>
      </c>
      <c r="B2382" t="s">
        <v>20299</v>
      </c>
      <c r="C2382" t="s">
        <v>20300</v>
      </c>
      <c r="J2382" t="s">
        <v>20301</v>
      </c>
      <c r="K2382" t="s">
        <v>1197</v>
      </c>
      <c r="L2382" t="s">
        <v>1233</v>
      </c>
      <c r="M2382">
        <v>1</v>
      </c>
      <c r="P2382" s="2" t="s">
        <v>20302</v>
      </c>
      <c r="Q2382" t="s">
        <v>47</v>
      </c>
      <c r="S2382">
        <v>0.65446959999999998</v>
      </c>
      <c r="T2382">
        <v>4.7560699999999997E-2</v>
      </c>
      <c r="U2382">
        <v>0.54024357000000001</v>
      </c>
      <c r="V2382">
        <v>3.9198950000000003E-2</v>
      </c>
      <c r="W2382">
        <v>0.53932650000000004</v>
      </c>
      <c r="X2382">
        <v>1.2181788000000001E-2</v>
      </c>
      <c r="Y2382">
        <v>0.1</v>
      </c>
      <c r="Z2382">
        <v>7.9000000000000001E-2</v>
      </c>
      <c r="AA2382">
        <v>0</v>
      </c>
      <c r="AB2382">
        <v>0.92100000000000004</v>
      </c>
      <c r="AC2382">
        <v>0.43099999999999999</v>
      </c>
      <c r="AD2382" t="s">
        <v>48</v>
      </c>
      <c r="AE2382" t="s">
        <v>48</v>
      </c>
      <c r="AF2382" t="s">
        <v>48</v>
      </c>
    </row>
    <row r="2383" spans="1:32" hidden="1" outlineLevel="1" x14ac:dyDescent="0.2">
      <c r="A2383" t="s">
        <v>20303</v>
      </c>
      <c r="B2383" t="s">
        <v>20304</v>
      </c>
      <c r="C2383" t="s">
        <v>20305</v>
      </c>
      <c r="J2383" t="s">
        <v>20306</v>
      </c>
      <c r="K2383" t="s">
        <v>1197</v>
      </c>
      <c r="L2383" t="s">
        <v>1233</v>
      </c>
      <c r="M2383">
        <v>1</v>
      </c>
      <c r="P2383" s="2" t="s">
        <v>20307</v>
      </c>
      <c r="Q2383" t="s">
        <v>47</v>
      </c>
      <c r="S2383">
        <v>0.38811707000000001</v>
      </c>
      <c r="T2383">
        <v>2.3076923999999999E-2</v>
      </c>
      <c r="U2383">
        <v>0.41704479999999999</v>
      </c>
      <c r="V2383">
        <v>4.2034839999999997E-2</v>
      </c>
      <c r="W2383">
        <v>0.31740164999999998</v>
      </c>
      <c r="X2383">
        <v>9.7220929999999994E-3</v>
      </c>
      <c r="Y2383">
        <v>0.17499999999999999</v>
      </c>
      <c r="Z2383">
        <v>9.0999999999999998E-2</v>
      </c>
      <c r="AA2383">
        <v>0.109</v>
      </c>
      <c r="AB2383">
        <v>0.8</v>
      </c>
      <c r="AC2383">
        <v>-0.6694</v>
      </c>
      <c r="AD2383" t="s">
        <v>48</v>
      </c>
      <c r="AE2383" t="s">
        <v>48</v>
      </c>
      <c r="AF2383" t="s">
        <v>48</v>
      </c>
    </row>
    <row r="2384" spans="1:32" hidden="1" outlineLevel="1" x14ac:dyDescent="0.2">
      <c r="A2384" t="s">
        <v>20308</v>
      </c>
      <c r="B2384" t="s">
        <v>20309</v>
      </c>
      <c r="C2384" t="s">
        <v>20310</v>
      </c>
      <c r="J2384" t="s">
        <v>20311</v>
      </c>
      <c r="K2384" t="s">
        <v>1197</v>
      </c>
      <c r="L2384" t="s">
        <v>1233</v>
      </c>
      <c r="M2384">
        <v>1</v>
      </c>
      <c r="P2384" s="2" t="s">
        <v>20312</v>
      </c>
      <c r="Q2384" t="s">
        <v>47</v>
      </c>
      <c r="S2384">
        <v>3.5691573999999997E-2</v>
      </c>
      <c r="T2384">
        <v>1.0633469E-3</v>
      </c>
      <c r="U2384">
        <v>1.2175481E-2</v>
      </c>
      <c r="V2384">
        <v>2.3216156000000002E-3</v>
      </c>
      <c r="W2384">
        <v>1.6556932E-2</v>
      </c>
      <c r="X2384">
        <v>7.6637166000000003E-3</v>
      </c>
      <c r="Y2384">
        <v>0.19166666666666671</v>
      </c>
      <c r="Z2384">
        <v>0.217</v>
      </c>
      <c r="AA2384">
        <v>8.1000000000000003E-2</v>
      </c>
      <c r="AB2384">
        <v>0.70099999999999996</v>
      </c>
      <c r="AC2384">
        <v>0.86990000000000001</v>
      </c>
      <c r="AD2384" t="s">
        <v>48</v>
      </c>
      <c r="AE2384" t="s">
        <v>48</v>
      </c>
      <c r="AF2384" t="s">
        <v>48</v>
      </c>
    </row>
    <row r="2385" spans="1:32" hidden="1" outlineLevel="1" x14ac:dyDescent="0.2">
      <c r="A2385" t="s">
        <v>20313</v>
      </c>
      <c r="B2385" t="s">
        <v>20314</v>
      </c>
      <c r="C2385" t="s">
        <v>20315</v>
      </c>
      <c r="J2385" t="s">
        <v>20316</v>
      </c>
      <c r="K2385" t="s">
        <v>1197</v>
      </c>
      <c r="L2385" t="s">
        <v>1233</v>
      </c>
      <c r="M2385">
        <v>1</v>
      </c>
      <c r="P2385" s="2" t="s">
        <v>20317</v>
      </c>
      <c r="Q2385" t="s">
        <v>47</v>
      </c>
      <c r="S2385">
        <v>0.78568130000000003</v>
      </c>
      <c r="T2385">
        <v>0.14126498000000001</v>
      </c>
      <c r="U2385">
        <v>0.80895819999999996</v>
      </c>
      <c r="V2385">
        <v>2.0279141000000001E-2</v>
      </c>
      <c r="W2385">
        <v>0.4747285</v>
      </c>
      <c r="X2385">
        <v>8.8158890000000004E-3</v>
      </c>
      <c r="Y2385">
        <v>-0.35</v>
      </c>
      <c r="Z2385">
        <v>0.20899999999999999</v>
      </c>
      <c r="AA2385">
        <v>0.42299999999999999</v>
      </c>
      <c r="AB2385">
        <v>0.36799999999999999</v>
      </c>
      <c r="AC2385">
        <v>-0.5423</v>
      </c>
      <c r="AD2385" t="s">
        <v>48</v>
      </c>
      <c r="AE2385" t="s">
        <v>48</v>
      </c>
      <c r="AF2385" t="s">
        <v>48</v>
      </c>
    </row>
    <row r="2386" spans="1:32" hidden="1" outlineLevel="1" x14ac:dyDescent="0.2">
      <c r="A2386" t="s">
        <v>20318</v>
      </c>
      <c r="B2386" t="s">
        <v>20319</v>
      </c>
      <c r="C2386" t="s">
        <v>20320</v>
      </c>
      <c r="J2386" t="s">
        <v>20321</v>
      </c>
      <c r="K2386" t="s">
        <v>1197</v>
      </c>
      <c r="L2386" t="s">
        <v>1233</v>
      </c>
      <c r="M2386">
        <v>1</v>
      </c>
      <c r="P2386" s="2" t="s">
        <v>20322</v>
      </c>
      <c r="Q2386" t="s">
        <v>10150</v>
      </c>
      <c r="S2386">
        <v>3.8991301999999999E-2</v>
      </c>
      <c r="T2386">
        <v>8.8214874E-4</v>
      </c>
      <c r="U2386">
        <v>1.1270260000000001E-2</v>
      </c>
      <c r="V2386">
        <v>2.9043317999999999E-3</v>
      </c>
      <c r="W2386">
        <v>1.9225691999999999E-2</v>
      </c>
      <c r="X2386">
        <v>6.5956907000000002E-3</v>
      </c>
      <c r="Y2386">
        <v>0.17946428571428569</v>
      </c>
      <c r="Z2386">
        <v>0.184</v>
      </c>
      <c r="AA2386">
        <v>2.3E-2</v>
      </c>
      <c r="AB2386">
        <v>0.79400000000000004</v>
      </c>
      <c r="AC2386">
        <v>0.88500000000000001</v>
      </c>
      <c r="AD2386" t="s">
        <v>48</v>
      </c>
      <c r="AE2386" t="s">
        <v>48</v>
      </c>
      <c r="AF2386" t="s">
        <v>48</v>
      </c>
    </row>
    <row r="2387" spans="1:32" hidden="1" outlineLevel="1" x14ac:dyDescent="0.2">
      <c r="A2387" t="s">
        <v>20323</v>
      </c>
      <c r="B2387" t="s">
        <v>20324</v>
      </c>
      <c r="C2387" t="s">
        <v>20325</v>
      </c>
      <c r="J2387" t="s">
        <v>20326</v>
      </c>
      <c r="K2387" t="s">
        <v>1197</v>
      </c>
      <c r="L2387" t="s">
        <v>1233</v>
      </c>
      <c r="M2387">
        <v>1</v>
      </c>
      <c r="P2387" s="2" t="s">
        <v>20327</v>
      </c>
      <c r="Q2387" t="s">
        <v>47</v>
      </c>
      <c r="S2387">
        <v>0.47886392</v>
      </c>
      <c r="T2387">
        <v>8.0108639999999995E-3</v>
      </c>
      <c r="U2387">
        <v>7.4822280000000005E-2</v>
      </c>
      <c r="V2387">
        <v>7.2145819999999998E-3</v>
      </c>
      <c r="W2387">
        <v>0.54238750000000002</v>
      </c>
      <c r="X2387">
        <v>8.6346489999999994E-3</v>
      </c>
      <c r="Y2387">
        <v>0.15</v>
      </c>
      <c r="Z2387">
        <v>0.13100000000000001</v>
      </c>
      <c r="AA2387">
        <v>5.8999999999999997E-2</v>
      </c>
      <c r="AB2387">
        <v>0.81100000000000005</v>
      </c>
      <c r="AC2387">
        <v>0.38179999999999997</v>
      </c>
      <c r="AD2387" t="s">
        <v>48</v>
      </c>
      <c r="AE2387" t="s">
        <v>48</v>
      </c>
      <c r="AF2387" t="s">
        <v>48</v>
      </c>
    </row>
    <row r="2388" spans="1:32" hidden="1" outlineLevel="1" x14ac:dyDescent="0.2">
      <c r="A2388" t="s">
        <v>20328</v>
      </c>
      <c r="B2388" t="s">
        <v>20329</v>
      </c>
      <c r="C2388" t="s">
        <v>20330</v>
      </c>
      <c r="J2388" t="s">
        <v>20331</v>
      </c>
      <c r="K2388" t="s">
        <v>1197</v>
      </c>
      <c r="L2388" t="s">
        <v>1233</v>
      </c>
      <c r="M2388">
        <v>1</v>
      </c>
      <c r="P2388" s="2" t="s">
        <v>20332</v>
      </c>
      <c r="Q2388" t="s">
        <v>47</v>
      </c>
      <c r="S2388">
        <v>0.15324512000000001</v>
      </c>
      <c r="T2388">
        <v>3.3950806000000002E-3</v>
      </c>
      <c r="U2388">
        <v>1.9007329E-2</v>
      </c>
      <c r="V2388">
        <v>1.4953226999999999E-2</v>
      </c>
      <c r="W2388">
        <v>6.1626411999999998E-2</v>
      </c>
      <c r="X2388">
        <v>1.0783645E-2</v>
      </c>
      <c r="Y2388">
        <v>0</v>
      </c>
      <c r="Z2388">
        <v>0.123</v>
      </c>
      <c r="AA2388">
        <v>0.221</v>
      </c>
      <c r="AB2388">
        <v>0.65600000000000003</v>
      </c>
      <c r="AC2388">
        <v>-0.29599999999999999</v>
      </c>
      <c r="AD2388" t="s">
        <v>48</v>
      </c>
      <c r="AE2388" t="s">
        <v>48</v>
      </c>
      <c r="AF2388" t="s">
        <v>48</v>
      </c>
    </row>
    <row r="2389" spans="1:32" hidden="1" outlineLevel="1" x14ac:dyDescent="0.2">
      <c r="A2389" t="s">
        <v>20333</v>
      </c>
      <c r="B2389" t="s">
        <v>20334</v>
      </c>
      <c r="C2389" t="s">
        <v>20335</v>
      </c>
      <c r="J2389" t="s">
        <v>20336</v>
      </c>
      <c r="K2389" t="s">
        <v>1197</v>
      </c>
      <c r="L2389" t="s">
        <v>1233</v>
      </c>
      <c r="M2389">
        <v>1</v>
      </c>
      <c r="P2389" s="2" t="s">
        <v>20337</v>
      </c>
      <c r="Q2389" t="s">
        <v>47</v>
      </c>
      <c r="S2389">
        <v>2.6145924000000001E-2</v>
      </c>
      <c r="T2389">
        <v>9.7751619999999996E-4</v>
      </c>
      <c r="U2389">
        <v>1.265371E-2</v>
      </c>
      <c r="V2389">
        <v>6.5856185000000003E-3</v>
      </c>
      <c r="W2389">
        <v>1.1654901E-2</v>
      </c>
      <c r="X2389">
        <v>7.0034824000000002E-3</v>
      </c>
      <c r="Y2389">
        <v>0</v>
      </c>
      <c r="Z2389">
        <v>0.14499999999999999</v>
      </c>
      <c r="AA2389">
        <v>0</v>
      </c>
      <c r="AB2389">
        <v>0.85499999999999998</v>
      </c>
      <c r="AC2389">
        <v>0.29599999999999999</v>
      </c>
      <c r="AD2389" t="s">
        <v>48</v>
      </c>
      <c r="AE2389" t="s">
        <v>48</v>
      </c>
      <c r="AF2389" t="s">
        <v>48</v>
      </c>
    </row>
    <row r="2390" spans="1:32" hidden="1" outlineLevel="1" x14ac:dyDescent="0.2">
      <c r="A2390" t="s">
        <v>20338</v>
      </c>
      <c r="B2390" t="s">
        <v>20339</v>
      </c>
      <c r="C2390" t="s">
        <v>20340</v>
      </c>
      <c r="J2390" t="s">
        <v>20341</v>
      </c>
      <c r="K2390" t="s">
        <v>1197</v>
      </c>
      <c r="L2390" t="s">
        <v>1233</v>
      </c>
      <c r="M2390">
        <v>1</v>
      </c>
      <c r="P2390" s="2" t="s">
        <v>20342</v>
      </c>
      <c r="Q2390" t="s">
        <v>47</v>
      </c>
      <c r="S2390">
        <v>0.46716887000000001</v>
      </c>
      <c r="T2390">
        <v>2.3076923999999999E-2</v>
      </c>
      <c r="U2390">
        <v>0.37503055000000002</v>
      </c>
      <c r="V2390">
        <v>2.0982565000000002E-2</v>
      </c>
      <c r="W2390">
        <v>0.46774592999999998</v>
      </c>
      <c r="X2390">
        <v>9.5408520000000007E-3</v>
      </c>
      <c r="Y2390">
        <v>8.8888888888888906E-2</v>
      </c>
      <c r="Z2390">
        <v>6.0999999999999999E-2</v>
      </c>
      <c r="AA2390">
        <v>0.15</v>
      </c>
      <c r="AB2390">
        <v>0.78900000000000003</v>
      </c>
      <c r="AC2390">
        <v>-0.85550000000000004</v>
      </c>
      <c r="AD2390" t="s">
        <v>48</v>
      </c>
      <c r="AE2390" t="s">
        <v>48</v>
      </c>
      <c r="AF2390" t="s">
        <v>48</v>
      </c>
    </row>
    <row r="2391" spans="1:32" hidden="1" outlineLevel="1" x14ac:dyDescent="0.2">
      <c r="A2391" t="s">
        <v>20343</v>
      </c>
      <c r="B2391" t="s">
        <v>20344</v>
      </c>
      <c r="C2391" t="s">
        <v>20345</v>
      </c>
      <c r="J2391" t="s">
        <v>20346</v>
      </c>
      <c r="K2391" t="s">
        <v>1197</v>
      </c>
      <c r="L2391" t="s">
        <v>1233</v>
      </c>
      <c r="M2391">
        <v>1</v>
      </c>
      <c r="P2391" s="2" t="s">
        <v>20347</v>
      </c>
      <c r="Q2391" t="s">
        <v>47</v>
      </c>
      <c r="S2391">
        <v>0.104795754</v>
      </c>
      <c r="T2391">
        <v>3.9863585999999999E-3</v>
      </c>
      <c r="U2391">
        <v>3.9407435999999997E-2</v>
      </c>
      <c r="V2391">
        <v>9.2494650000000001E-3</v>
      </c>
      <c r="W2391">
        <v>3.6809623E-2</v>
      </c>
      <c r="X2391">
        <v>8.3239509999999996E-3</v>
      </c>
      <c r="Y2391">
        <v>0.32500000000000012</v>
      </c>
      <c r="Z2391">
        <v>0.224</v>
      </c>
      <c r="AA2391">
        <v>2.7E-2</v>
      </c>
      <c r="AB2391">
        <v>0.748</v>
      </c>
      <c r="AC2391">
        <v>0.96589999999999998</v>
      </c>
      <c r="AD2391" t="s">
        <v>48</v>
      </c>
      <c r="AE2391" t="s">
        <v>48</v>
      </c>
      <c r="AF2391" t="s">
        <v>48</v>
      </c>
    </row>
    <row r="2392" spans="1:32" hidden="1" outlineLevel="1" x14ac:dyDescent="0.2">
      <c r="A2392" t="s">
        <v>20348</v>
      </c>
      <c r="B2392" t="s">
        <v>20349</v>
      </c>
      <c r="C2392" t="s">
        <v>20350</v>
      </c>
      <c r="J2392" t="s">
        <v>20351</v>
      </c>
      <c r="K2392" t="s">
        <v>1197</v>
      </c>
      <c r="L2392" t="s">
        <v>1233</v>
      </c>
      <c r="M2392">
        <v>1</v>
      </c>
      <c r="P2392" s="2" t="s">
        <v>20352</v>
      </c>
      <c r="Q2392" t="s">
        <v>47</v>
      </c>
      <c r="S2392">
        <v>1.8974753E-2</v>
      </c>
      <c r="T2392">
        <v>7.2479249999999999E-4</v>
      </c>
      <c r="U2392">
        <v>1.1201941999999999E-2</v>
      </c>
      <c r="V2392">
        <v>2.6823444999999999E-3</v>
      </c>
      <c r="W2392">
        <v>9.9448910000000008E-3</v>
      </c>
      <c r="X2392">
        <v>6.7834044E-3</v>
      </c>
      <c r="Y2392">
        <v>0</v>
      </c>
      <c r="Z2392">
        <v>0</v>
      </c>
      <c r="AA2392">
        <v>9.5000000000000001E-2</v>
      </c>
      <c r="AB2392">
        <v>0.90500000000000003</v>
      </c>
      <c r="AC2392">
        <v>-0.29599999999999999</v>
      </c>
      <c r="AD2392" t="s">
        <v>48</v>
      </c>
      <c r="AE2392" t="s">
        <v>48</v>
      </c>
      <c r="AF2392" t="s">
        <v>48</v>
      </c>
    </row>
    <row r="2393" spans="1:32" hidden="1" outlineLevel="1" x14ac:dyDescent="0.2">
      <c r="A2393" t="s">
        <v>20353</v>
      </c>
      <c r="B2393" t="s">
        <v>20354</v>
      </c>
      <c r="C2393" t="s">
        <v>20355</v>
      </c>
      <c r="J2393" t="s">
        <v>20356</v>
      </c>
      <c r="K2393" t="s">
        <v>1197</v>
      </c>
      <c r="L2393" t="s">
        <v>1233</v>
      </c>
      <c r="M2393">
        <v>1</v>
      </c>
      <c r="P2393" s="2" t="s">
        <v>20357</v>
      </c>
      <c r="Q2393" t="s">
        <v>47</v>
      </c>
      <c r="S2393">
        <v>0.11192002</v>
      </c>
      <c r="T2393">
        <v>2.1743774E-3</v>
      </c>
      <c r="U2393">
        <v>5.8445938000000003E-2</v>
      </c>
      <c r="V2393">
        <v>4.6062330000000004E-3</v>
      </c>
      <c r="W2393">
        <v>3.9737478E-2</v>
      </c>
      <c r="X2393">
        <v>6.8481330000000002E-3</v>
      </c>
      <c r="Y2393">
        <v>0</v>
      </c>
      <c r="Z2393">
        <v>0</v>
      </c>
      <c r="AA2393">
        <v>7.0000000000000007E-2</v>
      </c>
      <c r="AB2393">
        <v>0.93</v>
      </c>
      <c r="AC2393">
        <v>-0.2732</v>
      </c>
      <c r="AD2393" t="s">
        <v>48</v>
      </c>
      <c r="AE2393" t="s">
        <v>48</v>
      </c>
      <c r="AF2393" t="s">
        <v>48</v>
      </c>
    </row>
    <row r="2394" spans="1:32" hidden="1" outlineLevel="1" x14ac:dyDescent="0.2">
      <c r="A2394" t="s">
        <v>20358</v>
      </c>
      <c r="B2394" t="s">
        <v>20359</v>
      </c>
      <c r="C2394" t="s">
        <v>20360</v>
      </c>
      <c r="J2394" t="s">
        <v>20361</v>
      </c>
      <c r="K2394" t="s">
        <v>1197</v>
      </c>
      <c r="L2394" t="s">
        <v>1233</v>
      </c>
      <c r="M2394">
        <v>1</v>
      </c>
      <c r="P2394" s="2" t="s">
        <v>20362</v>
      </c>
      <c r="Q2394" t="s">
        <v>47</v>
      </c>
      <c r="S2394">
        <v>0.81156269999999997</v>
      </c>
      <c r="T2394">
        <v>0.2847981</v>
      </c>
      <c r="U2394">
        <v>0.71218073000000004</v>
      </c>
      <c r="V2394">
        <v>6.0675594999999999E-2</v>
      </c>
      <c r="W2394">
        <v>0.66773190000000004</v>
      </c>
      <c r="X2394">
        <v>1.2285355E-2</v>
      </c>
      <c r="Y2394">
        <v>0.2</v>
      </c>
      <c r="Z2394">
        <v>0.128</v>
      </c>
      <c r="AA2394">
        <v>0</v>
      </c>
      <c r="AB2394">
        <v>0.872</v>
      </c>
      <c r="AC2394">
        <v>0.36120000000000002</v>
      </c>
      <c r="AD2394" t="s">
        <v>48</v>
      </c>
      <c r="AE2394" t="s">
        <v>48</v>
      </c>
      <c r="AF2394" t="s">
        <v>48</v>
      </c>
    </row>
    <row r="2395" spans="1:32" hidden="1" outlineLevel="1" x14ac:dyDescent="0.2">
      <c r="A2395" t="s">
        <v>20363</v>
      </c>
      <c r="B2395" t="s">
        <v>20364</v>
      </c>
      <c r="C2395" t="s">
        <v>20365</v>
      </c>
      <c r="J2395" t="s">
        <v>20366</v>
      </c>
      <c r="K2395" t="s">
        <v>1197</v>
      </c>
      <c r="L2395" t="s">
        <v>1233</v>
      </c>
      <c r="M2395">
        <v>1</v>
      </c>
      <c r="P2395" s="2" t="s">
        <v>20367</v>
      </c>
      <c r="Q2395" t="s">
        <v>47</v>
      </c>
      <c r="S2395">
        <v>0.20265625000000001</v>
      </c>
      <c r="T2395">
        <v>5.0354003999999999E-3</v>
      </c>
      <c r="U2395">
        <v>6.7464179999999999E-2</v>
      </c>
      <c r="V2395">
        <v>9.9894219999999995E-3</v>
      </c>
      <c r="W2395">
        <v>9.1241539999999996E-2</v>
      </c>
      <c r="X2395">
        <v>8.1038729999999993E-3</v>
      </c>
      <c r="Y2395">
        <v>0</v>
      </c>
      <c r="Z2395">
        <v>0</v>
      </c>
      <c r="AA2395">
        <v>0</v>
      </c>
      <c r="AB2395">
        <v>1</v>
      </c>
      <c r="AC2395">
        <v>0</v>
      </c>
      <c r="AD2395" t="s">
        <v>48</v>
      </c>
      <c r="AE2395" t="s">
        <v>48</v>
      </c>
      <c r="AF2395" t="s">
        <v>48</v>
      </c>
    </row>
    <row r="2396" spans="1:32" hidden="1" outlineLevel="1" x14ac:dyDescent="0.2">
      <c r="A2396" t="s">
        <v>20368</v>
      </c>
      <c r="B2396" t="s">
        <v>20369</v>
      </c>
      <c r="C2396" t="s">
        <v>20370</v>
      </c>
      <c r="J2396" t="s">
        <v>20371</v>
      </c>
      <c r="K2396" t="s">
        <v>1197</v>
      </c>
      <c r="L2396" t="s">
        <v>1233</v>
      </c>
      <c r="M2396">
        <v>1</v>
      </c>
      <c r="P2396" s="2" t="s">
        <v>20372</v>
      </c>
      <c r="Q2396" t="s">
        <v>47</v>
      </c>
      <c r="S2396">
        <v>4.4883764999999999E-2</v>
      </c>
      <c r="T2396">
        <v>1.3160705999999999E-3</v>
      </c>
      <c r="U2396">
        <v>1.7914234000000001E-2</v>
      </c>
      <c r="V2396">
        <v>4.2732526000000002E-3</v>
      </c>
      <c r="W2396">
        <v>1.9934712E-2</v>
      </c>
      <c r="X2396">
        <v>6.6474739999999996E-3</v>
      </c>
      <c r="Y2396">
        <v>0.17499999999999999</v>
      </c>
      <c r="Z2396">
        <v>5.5E-2</v>
      </c>
      <c r="AA2396">
        <v>3.2000000000000001E-2</v>
      </c>
      <c r="AB2396">
        <v>0.91300000000000003</v>
      </c>
      <c r="AC2396">
        <v>0.21679999999999999</v>
      </c>
      <c r="AD2396" t="s">
        <v>48</v>
      </c>
      <c r="AE2396" t="s">
        <v>48</v>
      </c>
      <c r="AF2396" t="s">
        <v>48</v>
      </c>
    </row>
    <row r="2397" spans="1:32" hidden="1" outlineLevel="1" x14ac:dyDescent="0.2">
      <c r="A2397" t="s">
        <v>20373</v>
      </c>
      <c r="B2397" t="s">
        <v>20374</v>
      </c>
      <c r="C2397" t="s">
        <v>20375</v>
      </c>
      <c r="J2397" t="s">
        <v>20376</v>
      </c>
      <c r="K2397" t="s">
        <v>1197</v>
      </c>
      <c r="L2397" t="s">
        <v>1233</v>
      </c>
      <c r="M2397">
        <v>1</v>
      </c>
      <c r="P2397" s="2" t="s">
        <v>20377</v>
      </c>
      <c r="Q2397" t="s">
        <v>47</v>
      </c>
      <c r="S2397">
        <v>0.56269526000000003</v>
      </c>
      <c r="T2397">
        <v>0.16960317</v>
      </c>
      <c r="U2397">
        <v>0.53654230000000003</v>
      </c>
      <c r="V2397">
        <v>0.109318495</v>
      </c>
      <c r="W2397">
        <v>0.48399165</v>
      </c>
      <c r="X2397">
        <v>1.8537397000000001E-2</v>
      </c>
      <c r="Y2397">
        <v>4.8335058661145611E-2</v>
      </c>
      <c r="Z2397">
        <v>9.9000000000000005E-2</v>
      </c>
      <c r="AA2397">
        <v>8.6999999999999994E-2</v>
      </c>
      <c r="AB2397">
        <v>0.81399999999999995</v>
      </c>
      <c r="AC2397">
        <v>9.3299999999999994E-2</v>
      </c>
      <c r="AD2397" t="s">
        <v>48</v>
      </c>
      <c r="AE2397" t="s">
        <v>48</v>
      </c>
      <c r="AF2397" t="s">
        <v>48</v>
      </c>
    </row>
    <row r="2398" spans="1:32" hidden="1" outlineLevel="1" x14ac:dyDescent="0.2">
      <c r="A2398" t="s">
        <v>20378</v>
      </c>
      <c r="B2398" t="s">
        <v>20379</v>
      </c>
      <c r="C2398" t="s">
        <v>20380</v>
      </c>
      <c r="J2398" t="s">
        <v>20381</v>
      </c>
      <c r="K2398" t="s">
        <v>1197</v>
      </c>
      <c r="L2398" t="s">
        <v>1233</v>
      </c>
      <c r="M2398">
        <v>1</v>
      </c>
      <c r="P2398" s="2" t="s">
        <v>20382</v>
      </c>
      <c r="Q2398" t="s">
        <v>47</v>
      </c>
      <c r="S2398">
        <v>5.5521555E-2</v>
      </c>
      <c r="T2398">
        <v>1.2874602999999999E-3</v>
      </c>
      <c r="U2398">
        <v>1.3473531E-2</v>
      </c>
      <c r="V2398">
        <v>2.7748393E-3</v>
      </c>
      <c r="W2398">
        <v>2.4768940999999999E-2</v>
      </c>
      <c r="X2398">
        <v>6.0972789999999997E-3</v>
      </c>
      <c r="Y2398">
        <v>0.31666666666666671</v>
      </c>
      <c r="Z2398">
        <v>0.14599999999999999</v>
      </c>
      <c r="AA2398">
        <v>2.4E-2</v>
      </c>
      <c r="AB2398">
        <v>0.83</v>
      </c>
      <c r="AC2398">
        <v>0.8004</v>
      </c>
      <c r="AD2398" t="s">
        <v>48</v>
      </c>
      <c r="AE2398" t="s">
        <v>48</v>
      </c>
      <c r="AF2398" t="s">
        <v>48</v>
      </c>
    </row>
    <row r="2399" spans="1:32" hidden="1" outlineLevel="1" x14ac:dyDescent="0.2">
      <c r="A2399" t="s">
        <v>20383</v>
      </c>
      <c r="B2399" t="s">
        <v>20384</v>
      </c>
      <c r="C2399" t="s">
        <v>20385</v>
      </c>
      <c r="J2399" t="s">
        <v>20386</v>
      </c>
      <c r="K2399" t="s">
        <v>1197</v>
      </c>
      <c r="L2399" t="s">
        <v>1233</v>
      </c>
      <c r="M2399">
        <v>1</v>
      </c>
      <c r="P2399" s="2" t="s">
        <v>20387</v>
      </c>
      <c r="Q2399" t="s">
        <v>47</v>
      </c>
      <c r="S2399">
        <v>9.6986100000000006E-2</v>
      </c>
      <c r="T2399">
        <v>2.746582E-3</v>
      </c>
      <c r="U2399">
        <v>5.2684290000000002E-2</v>
      </c>
      <c r="V2399">
        <v>6.8076057000000002E-3</v>
      </c>
      <c r="W2399">
        <v>3.1917824999999997E-2</v>
      </c>
      <c r="X2399">
        <v>8.4922450000000007E-3</v>
      </c>
      <c r="Y2399">
        <v>1.4772727272727279E-2</v>
      </c>
      <c r="Z2399">
        <v>5.7000000000000002E-2</v>
      </c>
      <c r="AA2399">
        <v>6.9000000000000006E-2</v>
      </c>
      <c r="AB2399">
        <v>0.875</v>
      </c>
      <c r="AC2399">
        <v>-0.44969999999999999</v>
      </c>
      <c r="AD2399" t="s">
        <v>48</v>
      </c>
      <c r="AE2399" t="s">
        <v>48</v>
      </c>
      <c r="AF2399" t="s">
        <v>48</v>
      </c>
    </row>
    <row r="2400" spans="1:32" hidden="1" outlineLevel="1" x14ac:dyDescent="0.2">
      <c r="A2400" t="s">
        <v>20388</v>
      </c>
      <c r="B2400" t="s">
        <v>20389</v>
      </c>
      <c r="C2400" t="s">
        <v>20390</v>
      </c>
      <c r="J2400" t="s">
        <v>20391</v>
      </c>
      <c r="K2400" t="s">
        <v>1197</v>
      </c>
      <c r="L2400" t="s">
        <v>1233</v>
      </c>
      <c r="M2400">
        <v>1</v>
      </c>
      <c r="P2400" s="2" t="s">
        <v>20392</v>
      </c>
      <c r="Q2400" t="s">
        <v>47</v>
      </c>
      <c r="S2400">
        <v>4.0183347000000001E-2</v>
      </c>
      <c r="T2400">
        <v>7.4863434000000003E-4</v>
      </c>
      <c r="U2400">
        <v>1.1458136000000001E-2</v>
      </c>
      <c r="V2400">
        <v>2.4788563999999999E-3</v>
      </c>
      <c r="W2400">
        <v>2.1094927999999999E-2</v>
      </c>
      <c r="X2400">
        <v>5.8772010000000003E-3</v>
      </c>
      <c r="Y2400">
        <v>0</v>
      </c>
      <c r="Z2400">
        <v>0</v>
      </c>
      <c r="AA2400">
        <v>0.27700000000000002</v>
      </c>
      <c r="AB2400">
        <v>0.72299999999999998</v>
      </c>
      <c r="AC2400">
        <v>-0.57730000000000004</v>
      </c>
      <c r="AD2400" t="s">
        <v>48</v>
      </c>
      <c r="AE2400" t="s">
        <v>48</v>
      </c>
      <c r="AF2400" t="s">
        <v>48</v>
      </c>
    </row>
    <row r="2401" spans="1:32" hidden="1" outlineLevel="1" x14ac:dyDescent="0.2">
      <c r="A2401" t="s">
        <v>20393</v>
      </c>
      <c r="B2401" t="s">
        <v>20394</v>
      </c>
      <c r="C2401" t="s">
        <v>20395</v>
      </c>
      <c r="J2401" t="s">
        <v>20396</v>
      </c>
      <c r="K2401" t="s">
        <v>1197</v>
      </c>
      <c r="L2401" t="s">
        <v>1233</v>
      </c>
      <c r="M2401">
        <v>1</v>
      </c>
      <c r="P2401" s="2" t="s">
        <v>20397</v>
      </c>
      <c r="Q2401" t="s">
        <v>47</v>
      </c>
      <c r="S2401">
        <v>0.32505149999999999</v>
      </c>
      <c r="T2401">
        <v>6.6757199999999996E-3</v>
      </c>
      <c r="U2401">
        <v>5.0930742000000001E-2</v>
      </c>
      <c r="V2401">
        <v>1.6460562000000001E-2</v>
      </c>
      <c r="W2401">
        <v>0.30797597999999998</v>
      </c>
      <c r="X2401">
        <v>7.7025536000000002E-3</v>
      </c>
      <c r="Y2401">
        <v>0.17499999999999999</v>
      </c>
      <c r="Z2401">
        <v>9.4E-2</v>
      </c>
      <c r="AA2401">
        <v>0.20100000000000001</v>
      </c>
      <c r="AB2401">
        <v>0.70499999999999996</v>
      </c>
      <c r="AC2401">
        <v>-0.49259999999999998</v>
      </c>
      <c r="AD2401" t="s">
        <v>48</v>
      </c>
      <c r="AE2401" t="s">
        <v>48</v>
      </c>
      <c r="AF2401" t="s">
        <v>48</v>
      </c>
    </row>
    <row r="2402" spans="1:32" hidden="1" outlineLevel="1" x14ac:dyDescent="0.2">
      <c r="A2402" t="s">
        <v>20398</v>
      </c>
      <c r="B2402" t="s">
        <v>20399</v>
      </c>
      <c r="C2402" t="s">
        <v>513</v>
      </c>
      <c r="J2402" t="s">
        <v>17568</v>
      </c>
      <c r="K2402" t="s">
        <v>1197</v>
      </c>
      <c r="L2402" t="s">
        <v>1233</v>
      </c>
      <c r="M2402">
        <v>1</v>
      </c>
      <c r="P2402" s="2" t="s">
        <v>20400</v>
      </c>
      <c r="Q2402" t="s">
        <v>47</v>
      </c>
      <c r="Y2402" t="s">
        <v>48</v>
      </c>
      <c r="Z2402" t="s">
        <v>48</v>
      </c>
      <c r="AA2402" t="s">
        <v>48</v>
      </c>
      <c r="AB2402" t="s">
        <v>48</v>
      </c>
      <c r="AC2402" t="s">
        <v>48</v>
      </c>
      <c r="AD2402" t="s">
        <v>48</v>
      </c>
      <c r="AE2402" t="s">
        <v>48</v>
      </c>
      <c r="AF2402" t="s">
        <v>48</v>
      </c>
    </row>
    <row r="2403" spans="1:32" hidden="1" outlineLevel="1" x14ac:dyDescent="0.2">
      <c r="A2403" t="s">
        <v>20401</v>
      </c>
      <c r="B2403" t="s">
        <v>20402</v>
      </c>
      <c r="C2403" t="s">
        <v>20403</v>
      </c>
      <c r="J2403" t="s">
        <v>10596</v>
      </c>
      <c r="K2403" t="s">
        <v>1197</v>
      </c>
      <c r="L2403" t="s">
        <v>1233</v>
      </c>
      <c r="M2403">
        <v>1</v>
      </c>
      <c r="P2403" s="2" t="s">
        <v>20404</v>
      </c>
      <c r="Q2403" t="s">
        <v>20405</v>
      </c>
      <c r="Y2403" t="s">
        <v>48</v>
      </c>
      <c r="Z2403" t="s">
        <v>48</v>
      </c>
      <c r="AA2403" t="s">
        <v>48</v>
      </c>
      <c r="AB2403" t="s">
        <v>48</v>
      </c>
      <c r="AC2403" t="s">
        <v>48</v>
      </c>
      <c r="AD2403" t="s">
        <v>48</v>
      </c>
      <c r="AE2403" t="s">
        <v>48</v>
      </c>
      <c r="AF2403" t="s">
        <v>48</v>
      </c>
    </row>
    <row r="2404" spans="1:32" hidden="1" outlineLevel="1" x14ac:dyDescent="0.2">
      <c r="A2404" t="s">
        <v>20406</v>
      </c>
      <c r="B2404" t="s">
        <v>20407</v>
      </c>
      <c r="C2404" t="s">
        <v>16773</v>
      </c>
      <c r="J2404" t="s">
        <v>20408</v>
      </c>
      <c r="K2404" t="s">
        <v>1197</v>
      </c>
      <c r="L2404" t="s">
        <v>1233</v>
      </c>
      <c r="M2404">
        <v>1</v>
      </c>
      <c r="P2404" s="2" t="s">
        <v>20409</v>
      </c>
      <c r="Q2404" t="s">
        <v>47</v>
      </c>
      <c r="S2404">
        <v>0.76197963999999996</v>
      </c>
      <c r="T2404">
        <v>0.18232453000000001</v>
      </c>
      <c r="U2404">
        <v>0.75997700000000001</v>
      </c>
      <c r="V2404">
        <v>4.6417569999999998E-2</v>
      </c>
      <c r="W2404">
        <v>0.64075669999999996</v>
      </c>
      <c r="X2404">
        <v>1.8192071000000001E-2</v>
      </c>
      <c r="Y2404">
        <v>-0.3125</v>
      </c>
      <c r="Z2404">
        <v>0</v>
      </c>
      <c r="AA2404">
        <v>0.30199999999999999</v>
      </c>
      <c r="AB2404">
        <v>0.69799999999999995</v>
      </c>
      <c r="AC2404">
        <v>-0.85909999999999997</v>
      </c>
      <c r="AD2404" t="s">
        <v>48</v>
      </c>
      <c r="AE2404" t="s">
        <v>48</v>
      </c>
      <c r="AF2404" t="s">
        <v>48</v>
      </c>
    </row>
    <row r="2405" spans="1:32" hidden="1" outlineLevel="1" x14ac:dyDescent="0.2">
      <c r="A2405" t="s">
        <v>20410</v>
      </c>
      <c r="B2405" t="s">
        <v>20411</v>
      </c>
      <c r="C2405" t="s">
        <v>20412</v>
      </c>
      <c r="J2405" t="s">
        <v>10596</v>
      </c>
      <c r="K2405" t="s">
        <v>1197</v>
      </c>
      <c r="L2405" t="s">
        <v>1233</v>
      </c>
      <c r="M2405">
        <v>1</v>
      </c>
      <c r="P2405" s="2" t="s">
        <v>20413</v>
      </c>
      <c r="Q2405" t="s">
        <v>47</v>
      </c>
      <c r="Y2405" t="s">
        <v>48</v>
      </c>
      <c r="Z2405" t="s">
        <v>48</v>
      </c>
      <c r="AA2405" t="s">
        <v>48</v>
      </c>
      <c r="AB2405" t="s">
        <v>48</v>
      </c>
      <c r="AC2405" t="s">
        <v>48</v>
      </c>
      <c r="AD2405" t="s">
        <v>48</v>
      </c>
      <c r="AE2405" t="s">
        <v>48</v>
      </c>
      <c r="AF2405" t="s">
        <v>48</v>
      </c>
    </row>
    <row r="2406" spans="1:32" hidden="1" outlineLevel="1" x14ac:dyDescent="0.2">
      <c r="A2406" t="s">
        <v>20414</v>
      </c>
      <c r="B2406" t="s">
        <v>20415</v>
      </c>
      <c r="C2406" t="s">
        <v>20416</v>
      </c>
      <c r="J2406" t="s">
        <v>20417</v>
      </c>
      <c r="K2406" t="s">
        <v>1197</v>
      </c>
      <c r="L2406" t="s">
        <v>1233</v>
      </c>
      <c r="M2406">
        <v>1</v>
      </c>
      <c r="P2406" s="2" t="s">
        <v>20418</v>
      </c>
      <c r="Q2406" t="s">
        <v>47</v>
      </c>
      <c r="S2406">
        <v>0.17458447999999999</v>
      </c>
      <c r="T2406">
        <v>3.0899047999999999E-3</v>
      </c>
      <c r="U2406">
        <v>4.0409463999999999E-2</v>
      </c>
      <c r="V2406">
        <v>5.4386850000000004E-3</v>
      </c>
      <c r="W2406">
        <v>7.1433455000000007E-2</v>
      </c>
      <c r="X2406">
        <v>8.9194559999999992E-3</v>
      </c>
      <c r="Y2406">
        <v>0.15</v>
      </c>
      <c r="Z2406">
        <v>0.21299999999999999</v>
      </c>
      <c r="AA2406">
        <v>2.5000000000000001E-2</v>
      </c>
      <c r="AB2406">
        <v>0.76200000000000001</v>
      </c>
      <c r="AC2406">
        <v>0.87139999999999995</v>
      </c>
      <c r="AD2406" t="s">
        <v>48</v>
      </c>
      <c r="AE2406" t="s">
        <v>48</v>
      </c>
      <c r="AF2406" t="s">
        <v>48</v>
      </c>
    </row>
    <row r="2407" spans="1:32" hidden="1" outlineLevel="1" x14ac:dyDescent="0.2">
      <c r="A2407" t="s">
        <v>20419</v>
      </c>
      <c r="B2407" t="s">
        <v>20420</v>
      </c>
      <c r="C2407" t="s">
        <v>20421</v>
      </c>
      <c r="J2407" t="s">
        <v>20422</v>
      </c>
      <c r="K2407" t="s">
        <v>1197</v>
      </c>
      <c r="L2407" t="s">
        <v>1233</v>
      </c>
      <c r="M2407">
        <v>1</v>
      </c>
      <c r="P2407" s="2" t="s">
        <v>20423</v>
      </c>
      <c r="Q2407" t="s">
        <v>47</v>
      </c>
      <c r="S2407">
        <v>0.20839658</v>
      </c>
      <c r="T2407">
        <v>8.5830690000000005E-3</v>
      </c>
      <c r="U2407">
        <v>7.9348290000000002E-2</v>
      </c>
      <c r="V2407">
        <v>1.6561050000000001E-2</v>
      </c>
      <c r="W2407">
        <v>4.0323049999999999E-2</v>
      </c>
      <c r="X2407">
        <v>3.9602257000000002E-2</v>
      </c>
      <c r="Y2407">
        <v>0</v>
      </c>
      <c r="Z2407">
        <v>0.11600000000000001</v>
      </c>
      <c r="AA2407">
        <v>0</v>
      </c>
      <c r="AB2407">
        <v>0.88400000000000001</v>
      </c>
      <c r="AC2407">
        <v>0.36120000000000002</v>
      </c>
      <c r="AD2407" t="s">
        <v>48</v>
      </c>
      <c r="AE2407" t="s">
        <v>48</v>
      </c>
      <c r="AF2407" t="s">
        <v>48</v>
      </c>
    </row>
    <row r="2408" spans="1:32" hidden="1" outlineLevel="1" x14ac:dyDescent="0.2">
      <c r="A2408" t="s">
        <v>20424</v>
      </c>
      <c r="B2408" t="s">
        <v>20425</v>
      </c>
      <c r="C2408" t="s">
        <v>20426</v>
      </c>
      <c r="J2408" t="s">
        <v>20427</v>
      </c>
      <c r="K2408" t="s">
        <v>1197</v>
      </c>
      <c r="L2408" t="s">
        <v>1233</v>
      </c>
      <c r="M2408">
        <v>1</v>
      </c>
      <c r="P2408" s="2" t="s">
        <v>20428</v>
      </c>
      <c r="Q2408" t="s">
        <v>47</v>
      </c>
      <c r="S2408">
        <v>0.13041082000000001</v>
      </c>
      <c r="T2408">
        <v>3.4904480000000002E-3</v>
      </c>
      <c r="U2408">
        <v>2.7273865000000001E-2</v>
      </c>
      <c r="V2408">
        <v>7.2515799999999997E-3</v>
      </c>
      <c r="W2408">
        <v>6.1626411999999998E-2</v>
      </c>
      <c r="X2408">
        <v>8.3886794999999993E-3</v>
      </c>
      <c r="Y2408">
        <v>-4.5833333333333337E-2</v>
      </c>
      <c r="Z2408">
        <v>5.5E-2</v>
      </c>
      <c r="AA2408">
        <v>5.2999999999999999E-2</v>
      </c>
      <c r="AB2408">
        <v>0.89100000000000001</v>
      </c>
      <c r="AC2408">
        <v>-0.20230000000000001</v>
      </c>
      <c r="AD2408" t="s">
        <v>48</v>
      </c>
      <c r="AE2408" t="s">
        <v>48</v>
      </c>
      <c r="AF2408" t="s">
        <v>48</v>
      </c>
    </row>
    <row r="2409" spans="1:32" hidden="1" outlineLevel="1" x14ac:dyDescent="0.2">
      <c r="A2409" t="s">
        <v>20429</v>
      </c>
      <c r="B2409" t="s">
        <v>20430</v>
      </c>
      <c r="C2409" t="s">
        <v>20431</v>
      </c>
      <c r="J2409" t="s">
        <v>20432</v>
      </c>
      <c r="K2409" t="s">
        <v>1197</v>
      </c>
      <c r="L2409" t="s">
        <v>1233</v>
      </c>
      <c r="M2409">
        <v>1</v>
      </c>
      <c r="P2409" s="2" t="s">
        <v>20433</v>
      </c>
      <c r="Q2409" t="s">
        <v>47</v>
      </c>
      <c r="S2409">
        <v>2.9445656000000001E-2</v>
      </c>
      <c r="T2409">
        <v>1.0871887E-3</v>
      </c>
      <c r="U2409">
        <v>1.3576009E-2</v>
      </c>
      <c r="V2409">
        <v>4.9577127000000002E-3</v>
      </c>
      <c r="W2409">
        <v>1.3554913E-2</v>
      </c>
      <c r="X2409">
        <v>7.1199946000000004E-3</v>
      </c>
      <c r="Y2409">
        <v>9.8214285714285712E-2</v>
      </c>
      <c r="Z2409">
        <v>9.0999999999999998E-2</v>
      </c>
      <c r="AA2409">
        <v>0</v>
      </c>
      <c r="AB2409">
        <v>0.90900000000000003</v>
      </c>
      <c r="AC2409">
        <v>0.81510000000000005</v>
      </c>
      <c r="AD2409" t="s">
        <v>48</v>
      </c>
      <c r="AE2409" t="s">
        <v>48</v>
      </c>
      <c r="AF2409" t="s">
        <v>48</v>
      </c>
    </row>
    <row r="2410" spans="1:32" hidden="1" outlineLevel="1" x14ac:dyDescent="0.2">
      <c r="A2410" t="s">
        <v>20434</v>
      </c>
      <c r="B2410" t="s">
        <v>20435</v>
      </c>
      <c r="C2410" t="s">
        <v>20436</v>
      </c>
      <c r="J2410" t="s">
        <v>20437</v>
      </c>
      <c r="K2410" t="s">
        <v>1197</v>
      </c>
      <c r="L2410" t="s">
        <v>1233</v>
      </c>
      <c r="M2410">
        <v>1</v>
      </c>
      <c r="P2410" s="2" t="s">
        <v>20438</v>
      </c>
      <c r="Q2410" t="s">
        <v>47</v>
      </c>
      <c r="S2410">
        <v>0.34757367</v>
      </c>
      <c r="T2410">
        <v>8.0108639999999995E-3</v>
      </c>
      <c r="U2410">
        <v>8.9693464000000001E-2</v>
      </c>
      <c r="V2410">
        <v>1.6762028000000002E-2</v>
      </c>
      <c r="W2410">
        <v>0.34938340000000001</v>
      </c>
      <c r="X2410">
        <v>8.5051910000000005E-3</v>
      </c>
      <c r="Y2410">
        <v>0</v>
      </c>
      <c r="Z2410">
        <v>0</v>
      </c>
      <c r="AA2410">
        <v>0</v>
      </c>
      <c r="AB2410">
        <v>1</v>
      </c>
      <c r="AC2410">
        <v>0</v>
      </c>
      <c r="AD2410" t="s">
        <v>48</v>
      </c>
      <c r="AE2410" t="s">
        <v>48</v>
      </c>
      <c r="AF2410" t="s">
        <v>48</v>
      </c>
    </row>
    <row r="2411" spans="1:32" hidden="1" outlineLevel="1" x14ac:dyDescent="0.2">
      <c r="A2411" t="s">
        <v>20439</v>
      </c>
      <c r="B2411" t="s">
        <v>20440</v>
      </c>
      <c r="C2411" t="s">
        <v>20441</v>
      </c>
      <c r="J2411" t="s">
        <v>20442</v>
      </c>
      <c r="K2411" t="s">
        <v>1197</v>
      </c>
      <c r="L2411" t="s">
        <v>1233</v>
      </c>
      <c r="M2411">
        <v>1</v>
      </c>
      <c r="P2411" s="2" t="s">
        <v>20443</v>
      </c>
      <c r="Q2411" t="s">
        <v>47</v>
      </c>
      <c r="S2411">
        <v>2.7677942000000001E-2</v>
      </c>
      <c r="T2411">
        <v>1.2397765999999999E-3</v>
      </c>
      <c r="U2411">
        <v>1.3985921E-2</v>
      </c>
      <c r="V2411">
        <v>2.4603575E-3</v>
      </c>
      <c r="W2411">
        <v>9.564889E-3</v>
      </c>
      <c r="X2411">
        <v>8.1556549999999995E-3</v>
      </c>
      <c r="Y2411">
        <v>0</v>
      </c>
      <c r="Z2411">
        <v>0.13600000000000001</v>
      </c>
      <c r="AA2411">
        <v>6.5000000000000002E-2</v>
      </c>
      <c r="AB2411">
        <v>0.79900000000000004</v>
      </c>
      <c r="AC2411">
        <v>0.32650000000000001</v>
      </c>
      <c r="AD2411" t="s">
        <v>48</v>
      </c>
      <c r="AE2411" t="s">
        <v>48</v>
      </c>
      <c r="AF2411" t="s">
        <v>48</v>
      </c>
    </row>
    <row r="2412" spans="1:32" hidden="1" outlineLevel="1" x14ac:dyDescent="0.2">
      <c r="A2412" t="s">
        <v>20444</v>
      </c>
      <c r="B2412" t="s">
        <v>20445</v>
      </c>
      <c r="C2412" t="s">
        <v>20446</v>
      </c>
      <c r="J2412" t="s">
        <v>20447</v>
      </c>
      <c r="K2412" t="s">
        <v>1197</v>
      </c>
      <c r="L2412" t="s">
        <v>1233</v>
      </c>
      <c r="M2412">
        <v>1</v>
      </c>
      <c r="P2412" s="2" t="s">
        <v>20448</v>
      </c>
      <c r="Q2412" t="s">
        <v>47</v>
      </c>
      <c r="S2412">
        <v>5.8242849999999999E-2</v>
      </c>
      <c r="T2412">
        <v>1.9741058000000001E-3</v>
      </c>
      <c r="U2412">
        <v>1.6206269999999998E-2</v>
      </c>
      <c r="V2412">
        <v>7.0295929999999998E-3</v>
      </c>
      <c r="W2412">
        <v>2.3479814000000002E-2</v>
      </c>
      <c r="X2412">
        <v>9.2301540000000008E-3</v>
      </c>
      <c r="Y2412">
        <v>-0.19375000000000001</v>
      </c>
      <c r="Z2412">
        <v>5.0999999999999997E-2</v>
      </c>
      <c r="AA2412">
        <v>0.128</v>
      </c>
      <c r="AB2412">
        <v>0.82099999999999995</v>
      </c>
      <c r="AC2412">
        <v>-0.52159999999999995</v>
      </c>
      <c r="AD2412" t="s">
        <v>48</v>
      </c>
      <c r="AE2412" t="s">
        <v>48</v>
      </c>
      <c r="AF2412" t="s">
        <v>48</v>
      </c>
    </row>
    <row r="2413" spans="1:32" hidden="1" outlineLevel="1" x14ac:dyDescent="0.2">
      <c r="A2413" t="s">
        <v>20449</v>
      </c>
      <c r="B2413" t="s">
        <v>20450</v>
      </c>
      <c r="C2413" t="s">
        <v>20451</v>
      </c>
      <c r="J2413" t="s">
        <v>20452</v>
      </c>
      <c r="K2413" t="s">
        <v>1197</v>
      </c>
      <c r="L2413" t="s">
        <v>1233</v>
      </c>
      <c r="M2413">
        <v>1</v>
      </c>
      <c r="P2413" s="2" t="s">
        <v>20453</v>
      </c>
      <c r="Q2413" t="s">
        <v>47</v>
      </c>
      <c r="S2413">
        <v>3.6398659999999999E-2</v>
      </c>
      <c r="T2413">
        <v>2.5939941000000001E-3</v>
      </c>
      <c r="U2413">
        <v>3.8906425000000001E-2</v>
      </c>
      <c r="V2413">
        <v>4.6617300000000002E-3</v>
      </c>
      <c r="W2413">
        <v>1.9032324E-2</v>
      </c>
      <c r="X2413">
        <v>7.5860420000000003E-3</v>
      </c>
      <c r="Y2413" t="s">
        <v>48</v>
      </c>
      <c r="Z2413" t="s">
        <v>48</v>
      </c>
      <c r="AA2413" t="s">
        <v>48</v>
      </c>
      <c r="AB2413" t="s">
        <v>48</v>
      </c>
      <c r="AC2413" t="s">
        <v>48</v>
      </c>
      <c r="AD2413" t="s">
        <v>48</v>
      </c>
      <c r="AE2413" t="s">
        <v>48</v>
      </c>
      <c r="AF2413" t="s">
        <v>48</v>
      </c>
    </row>
    <row r="2414" spans="1:32" hidden="1" outlineLevel="1" x14ac:dyDescent="0.2">
      <c r="A2414" t="s">
        <v>20454</v>
      </c>
      <c r="B2414" t="s">
        <v>20455</v>
      </c>
      <c r="C2414" t="s">
        <v>20456</v>
      </c>
      <c r="J2414" t="s">
        <v>20457</v>
      </c>
      <c r="K2414" t="s">
        <v>1197</v>
      </c>
      <c r="L2414" t="s">
        <v>1233</v>
      </c>
      <c r="M2414">
        <v>1</v>
      </c>
      <c r="P2414" s="2" t="s">
        <v>20458</v>
      </c>
      <c r="Q2414" t="s">
        <v>47</v>
      </c>
      <c r="S2414">
        <v>0.11367676</v>
      </c>
      <c r="T2414">
        <v>3.3187866E-3</v>
      </c>
      <c r="U2414">
        <v>4.4668075000000002E-2</v>
      </c>
      <c r="V2414">
        <v>9.3604580000000003E-3</v>
      </c>
      <c r="W2414">
        <v>4.5007613000000002E-2</v>
      </c>
      <c r="X2414">
        <v>9.1524794999999996E-3</v>
      </c>
      <c r="Y2414">
        <v>-0.1197916666666667</v>
      </c>
      <c r="Z2414">
        <v>0.183</v>
      </c>
      <c r="AA2414">
        <v>0.17</v>
      </c>
      <c r="AB2414">
        <v>0.64800000000000002</v>
      </c>
      <c r="AC2414">
        <v>-0.22750000000000001</v>
      </c>
      <c r="AD2414" t="s">
        <v>48</v>
      </c>
      <c r="AE2414" t="s">
        <v>48</v>
      </c>
      <c r="AF2414" t="s">
        <v>48</v>
      </c>
    </row>
    <row r="2415" spans="1:32" hidden="1" outlineLevel="1" x14ac:dyDescent="0.2">
      <c r="A2415" t="s">
        <v>20459</v>
      </c>
      <c r="B2415" t="s">
        <v>20460</v>
      </c>
      <c r="C2415" t="s">
        <v>20461</v>
      </c>
      <c r="J2415" t="s">
        <v>20462</v>
      </c>
      <c r="K2415" t="s">
        <v>1197</v>
      </c>
      <c r="L2415" t="s">
        <v>1233</v>
      </c>
      <c r="M2415">
        <v>1</v>
      </c>
      <c r="P2415" s="2" t="s">
        <v>20463</v>
      </c>
      <c r="Q2415" t="s">
        <v>47</v>
      </c>
      <c r="S2415">
        <v>0.21508642</v>
      </c>
      <c r="T2415">
        <v>5.9127807999999997E-3</v>
      </c>
      <c r="U2415">
        <v>6.9468230000000006E-2</v>
      </c>
      <c r="V2415">
        <v>8.3245179999999995E-3</v>
      </c>
      <c r="W2415">
        <v>8.4346889999999994E-2</v>
      </c>
      <c r="X2415">
        <v>1.2026439E-2</v>
      </c>
      <c r="Y2415">
        <v>0.5</v>
      </c>
      <c r="Z2415">
        <v>0.23699999999999999</v>
      </c>
      <c r="AA2415">
        <v>0.182</v>
      </c>
      <c r="AB2415">
        <v>0.57999999999999996</v>
      </c>
      <c r="AC2415">
        <v>0.47560000000000002</v>
      </c>
      <c r="AD2415" t="s">
        <v>48</v>
      </c>
      <c r="AE2415" t="s">
        <v>48</v>
      </c>
      <c r="AF2415" t="s">
        <v>48</v>
      </c>
    </row>
    <row r="2416" spans="1:32" hidden="1" outlineLevel="1" x14ac:dyDescent="0.2">
      <c r="A2416" t="s">
        <v>20464</v>
      </c>
      <c r="B2416" t="s">
        <v>20465</v>
      </c>
      <c r="C2416" t="s">
        <v>20466</v>
      </c>
      <c r="J2416" t="s">
        <v>20467</v>
      </c>
      <c r="K2416" t="s">
        <v>1197</v>
      </c>
      <c r="L2416" t="s">
        <v>1233</v>
      </c>
      <c r="M2416">
        <v>1</v>
      </c>
      <c r="P2416" s="2" t="s">
        <v>20468</v>
      </c>
      <c r="Q2416" t="s">
        <v>47</v>
      </c>
      <c r="S2416">
        <v>0.10956833000000001</v>
      </c>
      <c r="T2416">
        <v>1.9264220999999999E-3</v>
      </c>
      <c r="U2416">
        <v>1.5796359999999999E-2</v>
      </c>
      <c r="V2416">
        <v>3.5332953999999998E-3</v>
      </c>
      <c r="W2416">
        <v>3.8566336E-2</v>
      </c>
      <c r="X2416">
        <v>7.4177469999999997E-3</v>
      </c>
      <c r="Y2416">
        <v>0.16190476190476191</v>
      </c>
      <c r="Z2416">
        <v>3.1E-2</v>
      </c>
      <c r="AA2416">
        <v>9.7000000000000003E-2</v>
      </c>
      <c r="AB2416">
        <v>0.872</v>
      </c>
      <c r="AC2416">
        <v>-0.79239999999999999</v>
      </c>
      <c r="AD2416" t="s">
        <v>48</v>
      </c>
      <c r="AE2416" t="s">
        <v>48</v>
      </c>
      <c r="AF2416" t="s">
        <v>48</v>
      </c>
    </row>
    <row r="2417" spans="1:32" hidden="1" outlineLevel="1" x14ac:dyDescent="0.2">
      <c r="A2417" t="s">
        <v>20469</v>
      </c>
      <c r="B2417" t="s">
        <v>20470</v>
      </c>
      <c r="C2417" t="s">
        <v>20471</v>
      </c>
      <c r="J2417" t="s">
        <v>20472</v>
      </c>
      <c r="K2417" t="s">
        <v>1197</v>
      </c>
      <c r="L2417" t="s">
        <v>1233</v>
      </c>
      <c r="M2417">
        <v>1</v>
      </c>
      <c r="P2417" s="2" t="s">
        <v>20473</v>
      </c>
      <c r="Q2417" t="s">
        <v>47</v>
      </c>
      <c r="S2417">
        <v>0.60275290000000004</v>
      </c>
      <c r="T2417">
        <v>4.6664009999999999E-2</v>
      </c>
      <c r="U2417">
        <v>0.54278800000000005</v>
      </c>
      <c r="V2417">
        <v>4.3839492000000001E-2</v>
      </c>
      <c r="W2417">
        <v>0.56786959999999997</v>
      </c>
      <c r="X2417">
        <v>1.4566150999999999E-2</v>
      </c>
      <c r="Y2417">
        <v>7.6190476190476183E-2</v>
      </c>
      <c r="Z2417">
        <v>6.6000000000000003E-2</v>
      </c>
      <c r="AA2417">
        <v>0.128</v>
      </c>
      <c r="AB2417">
        <v>0.80600000000000005</v>
      </c>
      <c r="AC2417">
        <v>-0.72199999999999998</v>
      </c>
      <c r="AD2417" t="s">
        <v>48</v>
      </c>
      <c r="AE2417" t="s">
        <v>48</v>
      </c>
      <c r="AF2417" t="s">
        <v>48</v>
      </c>
    </row>
    <row r="2418" spans="1:32" hidden="1" outlineLevel="1" x14ac:dyDescent="0.2">
      <c r="A2418" t="s">
        <v>20474</v>
      </c>
      <c r="B2418" t="s">
        <v>20475</v>
      </c>
      <c r="C2418" t="s">
        <v>20476</v>
      </c>
      <c r="J2418" t="s">
        <v>20477</v>
      </c>
      <c r="K2418" t="s">
        <v>1197</v>
      </c>
      <c r="L2418" t="s">
        <v>1233</v>
      </c>
      <c r="M2418">
        <v>1</v>
      </c>
      <c r="P2418" s="2" t="s">
        <v>20478</v>
      </c>
      <c r="Q2418" t="s">
        <v>47</v>
      </c>
      <c r="S2418">
        <v>2.4613906000000001E-2</v>
      </c>
      <c r="T2418">
        <v>8.5830689999999996E-4</v>
      </c>
      <c r="U2418">
        <v>1.041628E-2</v>
      </c>
      <c r="V2418">
        <v>1.3319228E-3</v>
      </c>
      <c r="W2418">
        <v>1.1654901E-2</v>
      </c>
      <c r="X2418">
        <v>7.094103E-3</v>
      </c>
      <c r="Y2418">
        <v>-3.5714285714285712E-2</v>
      </c>
      <c r="Z2418">
        <v>0</v>
      </c>
      <c r="AA2418">
        <v>0</v>
      </c>
      <c r="AB2418">
        <v>1</v>
      </c>
      <c r="AC2418">
        <v>0</v>
      </c>
      <c r="AD2418" t="s">
        <v>48</v>
      </c>
      <c r="AE2418" t="s">
        <v>48</v>
      </c>
      <c r="AF2418" t="s">
        <v>48</v>
      </c>
    </row>
    <row r="2419" spans="1:32" hidden="1" outlineLevel="1" x14ac:dyDescent="0.2">
      <c r="A2419" t="s">
        <v>20479</v>
      </c>
      <c r="B2419" t="s">
        <v>20480</v>
      </c>
      <c r="C2419" t="s">
        <v>20481</v>
      </c>
      <c r="J2419" t="s">
        <v>20482</v>
      </c>
      <c r="K2419" t="s">
        <v>1197</v>
      </c>
      <c r="L2419" t="s">
        <v>1233</v>
      </c>
      <c r="M2419">
        <v>1</v>
      </c>
      <c r="P2419" s="2" t="s">
        <v>20483</v>
      </c>
      <c r="Q2419" t="s">
        <v>15195</v>
      </c>
      <c r="S2419">
        <v>0.75109369999999998</v>
      </c>
      <c r="T2419">
        <v>0.16960317</v>
      </c>
      <c r="U2419">
        <v>0.66405152999999995</v>
      </c>
      <c r="V2419">
        <v>5.2490227E-2</v>
      </c>
      <c r="W2419">
        <v>0.67985779999999996</v>
      </c>
      <c r="X2419">
        <v>1.0162249E-2</v>
      </c>
      <c r="Y2419">
        <v>-6.25E-2</v>
      </c>
      <c r="Z2419">
        <v>0.114</v>
      </c>
      <c r="AA2419">
        <v>0.11</v>
      </c>
      <c r="AB2419">
        <v>0.77600000000000002</v>
      </c>
      <c r="AC2419">
        <v>2.58E-2</v>
      </c>
      <c r="AD2419" t="s">
        <v>48</v>
      </c>
      <c r="AE2419" t="s">
        <v>48</v>
      </c>
      <c r="AF2419" t="s">
        <v>48</v>
      </c>
    </row>
    <row r="2420" spans="1:32" hidden="1" outlineLevel="1" x14ac:dyDescent="0.2">
      <c r="A2420" t="s">
        <v>20484</v>
      </c>
      <c r="B2420" t="s">
        <v>20485</v>
      </c>
      <c r="C2420" t="s">
        <v>20486</v>
      </c>
      <c r="J2420" t="s">
        <v>20487</v>
      </c>
      <c r="K2420" t="s">
        <v>1197</v>
      </c>
      <c r="L2420" t="s">
        <v>1233</v>
      </c>
      <c r="M2420">
        <v>1</v>
      </c>
      <c r="P2420" s="2" t="s">
        <v>20488</v>
      </c>
      <c r="Q2420" t="s">
        <v>47</v>
      </c>
      <c r="S2420">
        <v>0.30464804000000001</v>
      </c>
      <c r="T2420">
        <v>7.6293945E-3</v>
      </c>
      <c r="U2420">
        <v>7.3852409999999993E-2</v>
      </c>
      <c r="V2420">
        <v>1.0581386999999999E-2</v>
      </c>
      <c r="W2420">
        <v>0.25998658000000002</v>
      </c>
      <c r="X2420">
        <v>8.5051910000000005E-3</v>
      </c>
      <c r="Y2420">
        <v>4.1964285714285697E-2</v>
      </c>
      <c r="Z2420">
        <v>8.5000000000000006E-2</v>
      </c>
      <c r="AA2420">
        <v>0.10100000000000001</v>
      </c>
      <c r="AB2420">
        <v>0.81399999999999995</v>
      </c>
      <c r="AC2420">
        <v>-0.40820000000000001</v>
      </c>
      <c r="AD2420" t="s">
        <v>48</v>
      </c>
      <c r="AE2420" t="s">
        <v>48</v>
      </c>
      <c r="AF2420" t="s">
        <v>48</v>
      </c>
    </row>
    <row r="2421" spans="1:32" hidden="1" outlineLevel="1" x14ac:dyDescent="0.2">
      <c r="A2421" t="s">
        <v>20489</v>
      </c>
      <c r="B2421" t="s">
        <v>20490</v>
      </c>
      <c r="C2421" t="s">
        <v>20491</v>
      </c>
      <c r="J2421" t="s">
        <v>20492</v>
      </c>
      <c r="K2421" t="s">
        <v>1197</v>
      </c>
      <c r="L2421" t="s">
        <v>1233</v>
      </c>
      <c r="M2421">
        <v>1</v>
      </c>
      <c r="P2421" s="2" t="s">
        <v>20493</v>
      </c>
      <c r="Q2421" t="s">
        <v>47</v>
      </c>
      <c r="S2421">
        <v>0.71054620000000002</v>
      </c>
      <c r="T2421">
        <v>0.18538254000000001</v>
      </c>
      <c r="U2421">
        <v>0.66725610000000002</v>
      </c>
      <c r="V2421">
        <v>0.10221587</v>
      </c>
      <c r="W2421">
        <v>0.63083920000000004</v>
      </c>
      <c r="X2421">
        <v>1.3010317E-2</v>
      </c>
      <c r="Y2421">
        <v>0.22222222222222221</v>
      </c>
      <c r="Z2421">
        <v>5.6000000000000001E-2</v>
      </c>
      <c r="AA2421">
        <v>0</v>
      </c>
      <c r="AB2421">
        <v>0.94399999999999995</v>
      </c>
      <c r="AC2421">
        <v>0.16550000000000001</v>
      </c>
      <c r="AD2421" t="s">
        <v>48</v>
      </c>
      <c r="AE2421" t="s">
        <v>48</v>
      </c>
      <c r="AF2421" t="s">
        <v>48</v>
      </c>
    </row>
    <row r="2422" spans="1:32" hidden="1" outlineLevel="1" x14ac:dyDescent="0.2">
      <c r="A2422" t="s">
        <v>20494</v>
      </c>
      <c r="B2422" t="s">
        <v>20495</v>
      </c>
      <c r="C2422" t="s">
        <v>20496</v>
      </c>
      <c r="J2422" t="s">
        <v>20497</v>
      </c>
      <c r="K2422" t="s">
        <v>1197</v>
      </c>
      <c r="L2422" t="s">
        <v>1233</v>
      </c>
      <c r="M2422">
        <v>1</v>
      </c>
      <c r="P2422" s="2" t="s">
        <v>20498</v>
      </c>
      <c r="Q2422" t="s">
        <v>47</v>
      </c>
      <c r="S2422">
        <v>0.11150667</v>
      </c>
      <c r="T2422">
        <v>5.4168699999999998E-3</v>
      </c>
      <c r="U2422">
        <v>0.10735235</v>
      </c>
      <c r="V2422">
        <v>9.0274770000000008E-3</v>
      </c>
      <c r="W2422">
        <v>2.3221987999999999E-2</v>
      </c>
      <c r="X2422">
        <v>1.0913103E-2</v>
      </c>
      <c r="Y2422">
        <v>0</v>
      </c>
      <c r="Z2422">
        <v>0</v>
      </c>
      <c r="AA2422">
        <v>0</v>
      </c>
      <c r="AB2422">
        <v>1</v>
      </c>
      <c r="AC2422">
        <v>0</v>
      </c>
      <c r="AD2422" t="s">
        <v>48</v>
      </c>
      <c r="AE2422" t="s">
        <v>48</v>
      </c>
      <c r="AF2422" t="s">
        <v>48</v>
      </c>
    </row>
    <row r="2423" spans="1:32" hidden="1" outlineLevel="1" x14ac:dyDescent="0.2">
      <c r="A2423" t="s">
        <v>20499</v>
      </c>
      <c r="B2423" t="s">
        <v>20500</v>
      </c>
      <c r="C2423" t="s">
        <v>20501</v>
      </c>
      <c r="J2423" t="s">
        <v>20502</v>
      </c>
      <c r="K2423" t="s">
        <v>1197</v>
      </c>
      <c r="L2423" t="s">
        <v>1233</v>
      </c>
      <c r="M2423">
        <v>1</v>
      </c>
      <c r="P2423" s="2" t="s">
        <v>20503</v>
      </c>
      <c r="Q2423" t="s">
        <v>47</v>
      </c>
      <c r="S2423">
        <v>6.4214519999999997E-2</v>
      </c>
      <c r="T2423">
        <v>3.7002563E-3</v>
      </c>
      <c r="U2423">
        <v>2.7000591000000001E-2</v>
      </c>
      <c r="V2423">
        <v>5.9936525999999997E-3</v>
      </c>
      <c r="W2423">
        <v>1.3364912E-2</v>
      </c>
      <c r="X2423">
        <v>1.30621E-2</v>
      </c>
      <c r="Y2423">
        <v>0</v>
      </c>
      <c r="Z2423">
        <v>0</v>
      </c>
      <c r="AA2423">
        <v>0</v>
      </c>
      <c r="AB2423">
        <v>1</v>
      </c>
      <c r="AC2423">
        <v>0</v>
      </c>
      <c r="AD2423" t="s">
        <v>48</v>
      </c>
      <c r="AE2423" t="s">
        <v>48</v>
      </c>
      <c r="AF2423" t="s">
        <v>48</v>
      </c>
    </row>
    <row r="2424" spans="1:32" hidden="1" outlineLevel="1" x14ac:dyDescent="0.2">
      <c r="A2424" t="s">
        <v>20504</v>
      </c>
      <c r="B2424" t="s">
        <v>20505</v>
      </c>
      <c r="C2424" t="s">
        <v>20506</v>
      </c>
      <c r="J2424" t="s">
        <v>20507</v>
      </c>
      <c r="K2424" t="s">
        <v>1197</v>
      </c>
      <c r="L2424" t="s">
        <v>1233</v>
      </c>
      <c r="M2424">
        <v>1</v>
      </c>
      <c r="P2424" s="2" t="s">
        <v>20508</v>
      </c>
      <c r="Q2424" t="s">
        <v>47</v>
      </c>
      <c r="S2424">
        <v>0.33255671999999997</v>
      </c>
      <c r="T2424">
        <v>5.2642820000000003E-3</v>
      </c>
      <c r="U2424">
        <v>6.0449990000000002E-2</v>
      </c>
      <c r="V2424">
        <v>9.3604580000000003E-3</v>
      </c>
      <c r="W2424">
        <v>0.33889219999999998</v>
      </c>
      <c r="X2424">
        <v>7.2365062999999999E-3</v>
      </c>
      <c r="Y2424">
        <v>-0.2307692307692307</v>
      </c>
      <c r="Z2424">
        <v>0.20499999999999999</v>
      </c>
      <c r="AA2424">
        <v>0.23699999999999999</v>
      </c>
      <c r="AB2424">
        <v>0.55800000000000005</v>
      </c>
      <c r="AC2424">
        <v>-8.9700000000000002E-2</v>
      </c>
      <c r="AD2424" t="s">
        <v>48</v>
      </c>
      <c r="AE2424" t="s">
        <v>48</v>
      </c>
      <c r="AF2424" t="s">
        <v>48</v>
      </c>
    </row>
    <row r="2425" spans="1:32" hidden="1" outlineLevel="1" x14ac:dyDescent="0.2">
      <c r="A2425" t="s">
        <v>20509</v>
      </c>
      <c r="B2425" t="s">
        <v>20510</v>
      </c>
      <c r="C2425" t="s">
        <v>20511</v>
      </c>
      <c r="J2425" t="s">
        <v>20512</v>
      </c>
      <c r="K2425" t="s">
        <v>1197</v>
      </c>
      <c r="L2425" t="s">
        <v>1233</v>
      </c>
      <c r="M2425">
        <v>1</v>
      </c>
      <c r="P2425" s="2" t="s">
        <v>20513</v>
      </c>
      <c r="Q2425" t="s">
        <v>47</v>
      </c>
      <c r="S2425">
        <v>0.26859093000000001</v>
      </c>
      <c r="T2425">
        <v>8.049011E-3</v>
      </c>
      <c r="U2425">
        <v>0.10549548</v>
      </c>
      <c r="V2425">
        <v>2.2992345000000001E-2</v>
      </c>
      <c r="W2425">
        <v>0.16551061</v>
      </c>
      <c r="X2425">
        <v>9.4631779999999992E-3</v>
      </c>
      <c r="Y2425">
        <v>-2.5000000000000008E-2</v>
      </c>
      <c r="Z2425">
        <v>3.6999999999999998E-2</v>
      </c>
      <c r="AA2425">
        <v>3.7999999999999999E-2</v>
      </c>
      <c r="AB2425">
        <v>0.92500000000000004</v>
      </c>
      <c r="AC2425">
        <v>-2.58E-2</v>
      </c>
      <c r="AD2425" t="s">
        <v>48</v>
      </c>
      <c r="AE2425" t="s">
        <v>48</v>
      </c>
      <c r="AF2425" t="s">
        <v>48</v>
      </c>
    </row>
    <row r="2426" spans="1:32" hidden="1" outlineLevel="1" x14ac:dyDescent="0.2">
      <c r="A2426" t="s">
        <v>20514</v>
      </c>
      <c r="B2426" t="s">
        <v>20515</v>
      </c>
      <c r="C2426" t="s">
        <v>20516</v>
      </c>
      <c r="J2426" t="s">
        <v>10596</v>
      </c>
      <c r="K2426" t="s">
        <v>1197</v>
      </c>
      <c r="L2426" t="s">
        <v>1233</v>
      </c>
      <c r="M2426">
        <v>1</v>
      </c>
      <c r="P2426" s="2" t="s">
        <v>20517</v>
      </c>
      <c r="Q2426" t="s">
        <v>47</v>
      </c>
      <c r="Y2426" t="s">
        <v>48</v>
      </c>
      <c r="Z2426" t="s">
        <v>48</v>
      </c>
      <c r="AA2426" t="s">
        <v>48</v>
      </c>
      <c r="AB2426" t="s">
        <v>48</v>
      </c>
      <c r="AC2426" t="s">
        <v>48</v>
      </c>
      <c r="AD2426" t="s">
        <v>48</v>
      </c>
      <c r="AE2426" t="s">
        <v>48</v>
      </c>
      <c r="AF2426" t="s">
        <v>48</v>
      </c>
    </row>
    <row r="2427" spans="1:32" hidden="1" outlineLevel="1" x14ac:dyDescent="0.2">
      <c r="A2427" t="s">
        <v>20518</v>
      </c>
      <c r="B2427" t="s">
        <v>20519</v>
      </c>
      <c r="C2427" t="s">
        <v>20520</v>
      </c>
      <c r="J2427" t="s">
        <v>20521</v>
      </c>
      <c r="K2427" t="s">
        <v>1197</v>
      </c>
      <c r="L2427" t="s">
        <v>1233</v>
      </c>
      <c r="M2427">
        <v>1</v>
      </c>
      <c r="P2427" s="2" t="s">
        <v>20522</v>
      </c>
      <c r="Q2427" t="s">
        <v>47</v>
      </c>
      <c r="S2427">
        <v>1.9351736000000001E-2</v>
      </c>
      <c r="T2427">
        <v>1.5068054000000001E-3</v>
      </c>
      <c r="U2427">
        <v>1.7845914000000001E-2</v>
      </c>
      <c r="V2427">
        <v>5.1796999999999998E-3</v>
      </c>
      <c r="W2427">
        <v>9.6788889999999995E-3</v>
      </c>
      <c r="X2427">
        <v>7.4436385000000004E-3</v>
      </c>
      <c r="Y2427">
        <v>0</v>
      </c>
      <c r="Z2427">
        <v>0.84399999999999997</v>
      </c>
      <c r="AA2427">
        <v>0</v>
      </c>
      <c r="AB2427">
        <v>0.156</v>
      </c>
      <c r="AC2427">
        <v>0.65969999999999995</v>
      </c>
      <c r="AD2427" t="s">
        <v>48</v>
      </c>
      <c r="AE2427" t="s">
        <v>48</v>
      </c>
      <c r="AF2427" t="s">
        <v>48</v>
      </c>
    </row>
    <row r="2428" spans="1:32" hidden="1" outlineLevel="1" x14ac:dyDescent="0.2">
      <c r="A2428" t="s">
        <v>20523</v>
      </c>
      <c r="B2428" t="s">
        <v>20524</v>
      </c>
      <c r="C2428" t="s">
        <v>20525</v>
      </c>
      <c r="J2428" t="s">
        <v>16686</v>
      </c>
      <c r="K2428" t="s">
        <v>1197</v>
      </c>
      <c r="L2428" t="s">
        <v>1233</v>
      </c>
      <c r="M2428">
        <v>1</v>
      </c>
      <c r="P2428" s="2" t="s">
        <v>20526</v>
      </c>
      <c r="Q2428" t="s">
        <v>47</v>
      </c>
      <c r="Y2428" t="s">
        <v>48</v>
      </c>
      <c r="Z2428" t="s">
        <v>48</v>
      </c>
      <c r="AA2428" t="s">
        <v>48</v>
      </c>
      <c r="AB2428" t="s">
        <v>48</v>
      </c>
      <c r="AC2428" t="s">
        <v>48</v>
      </c>
      <c r="AD2428" t="s">
        <v>48</v>
      </c>
      <c r="AE2428" t="s">
        <v>48</v>
      </c>
      <c r="AF2428" t="s">
        <v>48</v>
      </c>
    </row>
    <row r="2429" spans="1:32" hidden="1" outlineLevel="1" x14ac:dyDescent="0.2">
      <c r="A2429" t="s">
        <v>20527</v>
      </c>
      <c r="B2429" t="s">
        <v>20528</v>
      </c>
      <c r="C2429" t="s">
        <v>20529</v>
      </c>
      <c r="J2429" t="s">
        <v>20530</v>
      </c>
      <c r="K2429" t="s">
        <v>1197</v>
      </c>
      <c r="L2429" t="s">
        <v>1233</v>
      </c>
      <c r="M2429">
        <v>1</v>
      </c>
      <c r="P2429" s="2" t="s">
        <v>20531</v>
      </c>
      <c r="Q2429" t="s">
        <v>47</v>
      </c>
      <c r="Y2429" t="s">
        <v>48</v>
      </c>
      <c r="Z2429" t="s">
        <v>48</v>
      </c>
      <c r="AA2429" t="s">
        <v>48</v>
      </c>
      <c r="AB2429" t="s">
        <v>48</v>
      </c>
      <c r="AC2429" t="s">
        <v>48</v>
      </c>
      <c r="AD2429" t="s">
        <v>48</v>
      </c>
      <c r="AE2429" t="s">
        <v>48</v>
      </c>
      <c r="AF2429" t="s">
        <v>48</v>
      </c>
    </row>
    <row r="2430" spans="1:32" hidden="1" outlineLevel="1" x14ac:dyDescent="0.2">
      <c r="A2430" t="s">
        <v>20532</v>
      </c>
      <c r="B2430" t="s">
        <v>20533</v>
      </c>
      <c r="C2430" t="s">
        <v>20534</v>
      </c>
      <c r="J2430" t="s">
        <v>20535</v>
      </c>
      <c r="K2430" t="s">
        <v>1197</v>
      </c>
      <c r="L2430" t="s">
        <v>1233</v>
      </c>
      <c r="M2430">
        <v>1</v>
      </c>
      <c r="P2430" s="2" t="s">
        <v>20536</v>
      </c>
      <c r="Q2430" t="s">
        <v>47</v>
      </c>
      <c r="S2430">
        <v>0.76754520000000004</v>
      </c>
      <c r="T2430">
        <v>0.16960317</v>
      </c>
      <c r="U2430">
        <v>0.78491896000000005</v>
      </c>
      <c r="V2430">
        <v>4.3581683000000003E-2</v>
      </c>
      <c r="W2430">
        <v>0.60514710000000005</v>
      </c>
      <c r="X2430">
        <v>1.0964886E-2</v>
      </c>
      <c r="Y2430">
        <v>0</v>
      </c>
      <c r="Z2430">
        <v>0</v>
      </c>
      <c r="AA2430">
        <v>0</v>
      </c>
      <c r="AB2430">
        <v>1</v>
      </c>
      <c r="AC2430">
        <v>0</v>
      </c>
      <c r="AD2430" t="s">
        <v>48</v>
      </c>
      <c r="AE2430" t="s">
        <v>48</v>
      </c>
      <c r="AF2430" t="s">
        <v>48</v>
      </c>
    </row>
    <row r="2431" spans="1:32" hidden="1" outlineLevel="1" x14ac:dyDescent="0.2">
      <c r="A2431" t="s">
        <v>20537</v>
      </c>
      <c r="B2431" t="s">
        <v>20538</v>
      </c>
      <c r="C2431" t="s">
        <v>20539</v>
      </c>
      <c r="J2431" t="s">
        <v>20540</v>
      </c>
      <c r="K2431" t="s">
        <v>1197</v>
      </c>
      <c r="L2431" t="s">
        <v>1233</v>
      </c>
      <c r="M2431">
        <v>1</v>
      </c>
      <c r="P2431" s="2" t="s">
        <v>20541</v>
      </c>
      <c r="Q2431" t="s">
        <v>47</v>
      </c>
      <c r="S2431">
        <v>0.41168427000000002</v>
      </c>
      <c r="T2431">
        <v>2.3076923999999999E-2</v>
      </c>
      <c r="U2431">
        <v>0.15107171</v>
      </c>
      <c r="V2431">
        <v>2.6207991E-2</v>
      </c>
      <c r="W2431">
        <v>0.40243408000000003</v>
      </c>
      <c r="X2431">
        <v>0.28362189999999998</v>
      </c>
      <c r="Y2431">
        <v>0.25</v>
      </c>
      <c r="Z2431">
        <v>0.38300000000000001</v>
      </c>
      <c r="AA2431">
        <v>0.122</v>
      </c>
      <c r="AB2431">
        <v>0.495</v>
      </c>
      <c r="AC2431">
        <v>0.70030000000000003</v>
      </c>
      <c r="AD2431" t="s">
        <v>48</v>
      </c>
      <c r="AE2431" t="s">
        <v>48</v>
      </c>
      <c r="AF2431" t="s">
        <v>48</v>
      </c>
    </row>
    <row r="2432" spans="1:32" hidden="1" outlineLevel="1" x14ac:dyDescent="0.2">
      <c r="A2432" t="s">
        <v>20542</v>
      </c>
      <c r="B2432" t="s">
        <v>20543</v>
      </c>
      <c r="C2432" t="s">
        <v>20544</v>
      </c>
      <c r="J2432" t="s">
        <v>20545</v>
      </c>
      <c r="K2432" t="s">
        <v>1197</v>
      </c>
      <c r="L2432" t="s">
        <v>1233</v>
      </c>
      <c r="M2432">
        <v>1</v>
      </c>
      <c r="P2432" s="2" t="s">
        <v>20546</v>
      </c>
      <c r="Q2432" t="s">
        <v>47</v>
      </c>
      <c r="S2432">
        <v>0.112643376</v>
      </c>
      <c r="T2432">
        <v>3.5285949999999998E-3</v>
      </c>
      <c r="U2432">
        <v>4.1912504000000003E-2</v>
      </c>
      <c r="V2432">
        <v>9.2494650000000001E-3</v>
      </c>
      <c r="W2432">
        <v>3.9737478E-2</v>
      </c>
      <c r="X2432">
        <v>7.0682109999999996E-3</v>
      </c>
      <c r="Y2432">
        <v>0.30833333333333329</v>
      </c>
      <c r="Z2432">
        <v>0.184</v>
      </c>
      <c r="AA2432">
        <v>0.04</v>
      </c>
      <c r="AB2432">
        <v>0.77500000000000002</v>
      </c>
      <c r="AC2432">
        <v>0.95130000000000003</v>
      </c>
      <c r="AD2432" t="s">
        <v>48</v>
      </c>
      <c r="AE2432" t="s">
        <v>48</v>
      </c>
      <c r="AF2432" t="s">
        <v>48</v>
      </c>
    </row>
    <row r="2433" spans="1:32" hidden="1" outlineLevel="1" x14ac:dyDescent="0.2">
      <c r="A2433" t="s">
        <v>20547</v>
      </c>
      <c r="B2433" t="s">
        <v>20548</v>
      </c>
      <c r="C2433" t="s">
        <v>20549</v>
      </c>
      <c r="J2433" t="s">
        <v>20550</v>
      </c>
      <c r="K2433" t="s">
        <v>1197</v>
      </c>
      <c r="L2433" t="s">
        <v>1233</v>
      </c>
      <c r="M2433">
        <v>1</v>
      </c>
      <c r="P2433" s="2" t="s">
        <v>20551</v>
      </c>
      <c r="Q2433" t="s">
        <v>47</v>
      </c>
      <c r="S2433">
        <v>3.8284220000000001E-2</v>
      </c>
      <c r="T2433">
        <v>1.2588501E-3</v>
      </c>
      <c r="U2433">
        <v>1.27561875E-2</v>
      </c>
      <c r="V2433">
        <v>2.5158543000000002E-3</v>
      </c>
      <c r="W2433">
        <v>1.7807651000000001E-2</v>
      </c>
      <c r="X2433">
        <v>7.5860420000000003E-3</v>
      </c>
      <c r="Y2433">
        <v>-2.5000000000000001E-2</v>
      </c>
      <c r="Z2433">
        <v>0</v>
      </c>
      <c r="AA2433">
        <v>0</v>
      </c>
      <c r="AB2433">
        <v>1</v>
      </c>
      <c r="AC2433">
        <v>0</v>
      </c>
      <c r="AD2433" t="s">
        <v>48</v>
      </c>
      <c r="AE2433" t="s">
        <v>48</v>
      </c>
      <c r="AF2433" t="s">
        <v>48</v>
      </c>
    </row>
    <row r="2434" spans="1:32" hidden="1" outlineLevel="1" x14ac:dyDescent="0.2">
      <c r="A2434" t="s">
        <v>20552</v>
      </c>
      <c r="B2434" t="s">
        <v>20553</v>
      </c>
      <c r="C2434" t="s">
        <v>20554</v>
      </c>
      <c r="J2434" t="s">
        <v>10596</v>
      </c>
      <c r="K2434" t="s">
        <v>1197</v>
      </c>
      <c r="L2434" t="s">
        <v>1233</v>
      </c>
      <c r="M2434">
        <v>1</v>
      </c>
      <c r="P2434" s="2" t="s">
        <v>20555</v>
      </c>
      <c r="Q2434" t="s">
        <v>47</v>
      </c>
      <c r="Y2434" t="s">
        <v>48</v>
      </c>
      <c r="Z2434" t="s">
        <v>48</v>
      </c>
      <c r="AA2434" t="s">
        <v>48</v>
      </c>
      <c r="AB2434" t="s">
        <v>48</v>
      </c>
      <c r="AC2434" t="s">
        <v>48</v>
      </c>
      <c r="AD2434" t="s">
        <v>48</v>
      </c>
      <c r="AE2434" t="s">
        <v>48</v>
      </c>
      <c r="AF2434" t="s">
        <v>48</v>
      </c>
    </row>
    <row r="2435" spans="1:32" hidden="1" outlineLevel="1" x14ac:dyDescent="0.2">
      <c r="A2435" t="s">
        <v>20556</v>
      </c>
      <c r="B2435" t="s">
        <v>20557</v>
      </c>
      <c r="C2435" t="s">
        <v>20558</v>
      </c>
      <c r="J2435" t="s">
        <v>20559</v>
      </c>
      <c r="K2435" t="s">
        <v>1197</v>
      </c>
      <c r="L2435" t="s">
        <v>1233</v>
      </c>
      <c r="M2435">
        <v>1</v>
      </c>
      <c r="P2435" s="2" t="s">
        <v>20560</v>
      </c>
      <c r="Q2435" t="s">
        <v>10471</v>
      </c>
      <c r="Y2435" t="s">
        <v>48</v>
      </c>
      <c r="Z2435" t="s">
        <v>48</v>
      </c>
      <c r="AA2435" t="s">
        <v>48</v>
      </c>
      <c r="AB2435" t="s">
        <v>48</v>
      </c>
      <c r="AC2435" t="s">
        <v>48</v>
      </c>
      <c r="AD2435" t="s">
        <v>48</v>
      </c>
      <c r="AE2435" t="s">
        <v>48</v>
      </c>
      <c r="AF2435" t="s">
        <v>48</v>
      </c>
    </row>
    <row r="2436" spans="1:32" hidden="1" outlineLevel="1" x14ac:dyDescent="0.2">
      <c r="A2436" t="s">
        <v>20561</v>
      </c>
      <c r="B2436" t="s">
        <v>20562</v>
      </c>
      <c r="C2436" t="s">
        <v>20563</v>
      </c>
      <c r="J2436" t="s">
        <v>20564</v>
      </c>
      <c r="K2436" t="s">
        <v>1197</v>
      </c>
      <c r="L2436" t="s">
        <v>1233</v>
      </c>
      <c r="M2436">
        <v>1</v>
      </c>
      <c r="P2436" s="2" t="s">
        <v>20565</v>
      </c>
      <c r="Q2436" t="s">
        <v>47</v>
      </c>
      <c r="S2436">
        <v>0.89241093000000005</v>
      </c>
      <c r="T2436">
        <v>0.35368224999999998</v>
      </c>
      <c r="U2436">
        <v>0.82555579999999995</v>
      </c>
      <c r="V2436">
        <v>6.5677760000000002E-2</v>
      </c>
      <c r="W2436">
        <v>0.78565483999999997</v>
      </c>
      <c r="X2436">
        <v>1.9746034999999999E-2</v>
      </c>
      <c r="Y2436">
        <v>0</v>
      </c>
      <c r="Z2436">
        <v>0.23100000000000001</v>
      </c>
      <c r="AA2436">
        <v>0</v>
      </c>
      <c r="AB2436">
        <v>0.76900000000000002</v>
      </c>
      <c r="AC2436">
        <v>0.40189999999999998</v>
      </c>
      <c r="AD2436" t="s">
        <v>48</v>
      </c>
      <c r="AE2436" t="s">
        <v>48</v>
      </c>
      <c r="AF2436" t="s">
        <v>48</v>
      </c>
    </row>
    <row r="2437" spans="1:32" hidden="1" outlineLevel="1" x14ac:dyDescent="0.2">
      <c r="A2437" t="s">
        <v>20566</v>
      </c>
      <c r="B2437" t="s">
        <v>20567</v>
      </c>
      <c r="C2437" t="s">
        <v>20568</v>
      </c>
      <c r="J2437" t="s">
        <v>20569</v>
      </c>
      <c r="K2437" t="s">
        <v>1197</v>
      </c>
      <c r="L2437" t="s">
        <v>1233</v>
      </c>
      <c r="M2437">
        <v>1</v>
      </c>
      <c r="P2437" s="2" t="s">
        <v>20570</v>
      </c>
      <c r="Q2437" t="s">
        <v>47</v>
      </c>
      <c r="S2437">
        <v>0.21241048000000001</v>
      </c>
      <c r="T2437">
        <v>3.9863585999999999E-3</v>
      </c>
      <c r="U2437">
        <v>2.7137227E-2</v>
      </c>
      <c r="V2437">
        <v>6.0306509999999997E-3</v>
      </c>
      <c r="W2437">
        <v>0.11616662</v>
      </c>
      <c r="X2437">
        <v>1.6810767000000001E-2</v>
      </c>
      <c r="Y2437">
        <v>-8.3333333333333329E-2</v>
      </c>
      <c r="Z2437">
        <v>0.11</v>
      </c>
      <c r="AA2437">
        <v>3.5000000000000003E-2</v>
      </c>
      <c r="AB2437">
        <v>0.85499999999999998</v>
      </c>
      <c r="AC2437">
        <v>0.5615</v>
      </c>
      <c r="AD2437" t="s">
        <v>48</v>
      </c>
      <c r="AE2437" t="s">
        <v>48</v>
      </c>
      <c r="AF2437" t="s">
        <v>48</v>
      </c>
    </row>
    <row r="2438" spans="1:32" hidden="1" outlineLevel="1" x14ac:dyDescent="0.2">
      <c r="A2438" t="s">
        <v>20571</v>
      </c>
      <c r="B2438" t="s">
        <v>20572</v>
      </c>
      <c r="C2438" t="s">
        <v>20573</v>
      </c>
      <c r="J2438" t="s">
        <v>20574</v>
      </c>
      <c r="K2438" t="s">
        <v>1197</v>
      </c>
      <c r="L2438" t="s">
        <v>1233</v>
      </c>
      <c r="M2438">
        <v>1</v>
      </c>
      <c r="P2438" s="2" t="s">
        <v>20575</v>
      </c>
      <c r="Q2438" t="s">
        <v>47</v>
      </c>
      <c r="S2438">
        <v>1.6084560000000001E-2</v>
      </c>
      <c r="T2438">
        <v>7.1048737000000003E-4</v>
      </c>
      <c r="U2438">
        <v>1.2482913999999999E-2</v>
      </c>
      <c r="V2438">
        <v>2.552852E-3</v>
      </c>
      <c r="W2438">
        <v>9.0138860000000005E-3</v>
      </c>
      <c r="X2438">
        <v>6.3950316999999996E-3</v>
      </c>
      <c r="Y2438">
        <v>0.11562500000000001</v>
      </c>
      <c r="Z2438">
        <v>5.7000000000000002E-2</v>
      </c>
      <c r="AA2438">
        <v>0.127</v>
      </c>
      <c r="AB2438">
        <v>0.81699999999999995</v>
      </c>
      <c r="AC2438">
        <v>-0.76390000000000002</v>
      </c>
      <c r="AD2438" t="s">
        <v>48</v>
      </c>
      <c r="AE2438" t="s">
        <v>48</v>
      </c>
      <c r="AF2438" t="s">
        <v>48</v>
      </c>
    </row>
    <row r="2439" spans="1:32" hidden="1" outlineLevel="1" x14ac:dyDescent="0.2">
      <c r="A2439" t="s">
        <v>20576</v>
      </c>
      <c r="B2439" t="s">
        <v>20577</v>
      </c>
      <c r="C2439" t="s">
        <v>9109</v>
      </c>
      <c r="J2439" t="s">
        <v>20578</v>
      </c>
      <c r="K2439" t="s">
        <v>1197</v>
      </c>
      <c r="L2439" t="s">
        <v>1233</v>
      </c>
      <c r="M2439">
        <v>1</v>
      </c>
      <c r="P2439" s="2" t="s">
        <v>20579</v>
      </c>
      <c r="Q2439" t="s">
        <v>47</v>
      </c>
      <c r="S2439">
        <v>0.32919474999999998</v>
      </c>
      <c r="T2439">
        <v>1.0604858E-2</v>
      </c>
      <c r="U2439">
        <v>0.10301965</v>
      </c>
      <c r="V2439">
        <v>1.9374741000000001E-2</v>
      </c>
      <c r="W2439">
        <v>0.31740164999999998</v>
      </c>
      <c r="X2439">
        <v>8.7641070000000001E-3</v>
      </c>
      <c r="Y2439">
        <v>1.4999999999999991E-2</v>
      </c>
      <c r="Z2439">
        <v>0.08</v>
      </c>
      <c r="AA2439">
        <v>0.14399999999999999</v>
      </c>
      <c r="AB2439">
        <v>0.77700000000000002</v>
      </c>
      <c r="AC2439">
        <v>-0.79059999999999997</v>
      </c>
      <c r="AD2439" t="s">
        <v>48</v>
      </c>
      <c r="AE2439" t="s">
        <v>48</v>
      </c>
      <c r="AF2439" t="s">
        <v>48</v>
      </c>
    </row>
    <row r="2440" spans="1:32" hidden="1" outlineLevel="1" x14ac:dyDescent="0.2">
      <c r="A2440" t="s">
        <v>20580</v>
      </c>
      <c r="B2440" t="s">
        <v>20581</v>
      </c>
      <c r="C2440" t="s">
        <v>20582</v>
      </c>
      <c r="J2440" t="s">
        <v>20583</v>
      </c>
      <c r="K2440" t="s">
        <v>1197</v>
      </c>
      <c r="L2440" t="s">
        <v>1233</v>
      </c>
      <c r="M2440">
        <v>1</v>
      </c>
      <c r="P2440" s="2" t="s">
        <v>20584</v>
      </c>
      <c r="Q2440" t="s">
        <v>47</v>
      </c>
      <c r="S2440">
        <v>0.15545623</v>
      </c>
      <c r="T2440">
        <v>4.2152405E-3</v>
      </c>
      <c r="U2440">
        <v>5.7944927E-2</v>
      </c>
      <c r="V2440">
        <v>1.0507392000000001E-2</v>
      </c>
      <c r="W2440">
        <v>3.4231629999999999E-2</v>
      </c>
      <c r="X2440">
        <v>1.5084139999999999E-2</v>
      </c>
      <c r="Y2440">
        <v>0</v>
      </c>
      <c r="Z2440">
        <v>0.13900000000000001</v>
      </c>
      <c r="AA2440">
        <v>0</v>
      </c>
      <c r="AB2440">
        <v>0.86099999999999999</v>
      </c>
      <c r="AC2440">
        <v>0.44040000000000001</v>
      </c>
      <c r="AD2440" t="s">
        <v>48</v>
      </c>
      <c r="AE2440" t="s">
        <v>48</v>
      </c>
      <c r="AF2440" t="s">
        <v>48</v>
      </c>
    </row>
    <row r="2441" spans="1:32" hidden="1" outlineLevel="1" x14ac:dyDescent="0.2">
      <c r="A2441" t="s">
        <v>20585</v>
      </c>
      <c r="B2441" t="s">
        <v>20586</v>
      </c>
      <c r="C2441" t="s">
        <v>20587</v>
      </c>
      <c r="J2441" t="s">
        <v>20588</v>
      </c>
      <c r="K2441" t="s">
        <v>1197</v>
      </c>
      <c r="L2441" t="s">
        <v>1233</v>
      </c>
      <c r="M2441">
        <v>1</v>
      </c>
      <c r="P2441" s="2" t="s">
        <v>20589</v>
      </c>
      <c r="Q2441" t="s">
        <v>47</v>
      </c>
      <c r="S2441">
        <v>2.9092112999999999E-2</v>
      </c>
      <c r="T2441">
        <v>1.1634827E-3</v>
      </c>
      <c r="U2441">
        <v>1.7231046999999999E-2</v>
      </c>
      <c r="V2441">
        <v>3.8477771000000002E-3</v>
      </c>
      <c r="W2441">
        <v>1.3516913E-2</v>
      </c>
      <c r="X2441">
        <v>6.9646452999999999E-3</v>
      </c>
      <c r="Y2441">
        <v>0.13636363636363641</v>
      </c>
      <c r="Z2441">
        <v>0.22</v>
      </c>
      <c r="AA2441">
        <v>8.7999999999999995E-2</v>
      </c>
      <c r="AB2441">
        <v>0.69299999999999995</v>
      </c>
      <c r="AC2441">
        <v>0.93489999999999995</v>
      </c>
      <c r="AD2441" t="s">
        <v>48</v>
      </c>
      <c r="AE2441" t="s">
        <v>48</v>
      </c>
      <c r="AF2441" t="s">
        <v>48</v>
      </c>
    </row>
    <row r="2442" spans="1:32" hidden="1" outlineLevel="1" x14ac:dyDescent="0.2">
      <c r="A2442" t="s">
        <v>20590</v>
      </c>
      <c r="B2442" t="s">
        <v>20591</v>
      </c>
      <c r="C2442" t="s">
        <v>20592</v>
      </c>
      <c r="J2442" t="s">
        <v>20593</v>
      </c>
      <c r="K2442" t="s">
        <v>1197</v>
      </c>
      <c r="L2442" t="s">
        <v>1233</v>
      </c>
      <c r="M2442">
        <v>1</v>
      </c>
      <c r="P2442" s="2" t="s">
        <v>20594</v>
      </c>
      <c r="Q2442" t="s">
        <v>47</v>
      </c>
      <c r="S2442">
        <v>3.1213366999999999E-2</v>
      </c>
      <c r="T2442">
        <v>1.4877319E-3</v>
      </c>
      <c r="U2442">
        <v>1.7367685000000001E-2</v>
      </c>
      <c r="V2442">
        <v>2.6453468000000001E-3</v>
      </c>
      <c r="W2442">
        <v>1.3554913E-2</v>
      </c>
      <c r="X2442">
        <v>7.9873605000000004E-3</v>
      </c>
      <c r="Y2442">
        <v>0</v>
      </c>
      <c r="Z2442">
        <v>0.186</v>
      </c>
      <c r="AA2442">
        <v>0</v>
      </c>
      <c r="AB2442">
        <v>0.81399999999999995</v>
      </c>
      <c r="AC2442">
        <v>0.49390000000000001</v>
      </c>
      <c r="AD2442" t="s">
        <v>48</v>
      </c>
      <c r="AE2442" t="s">
        <v>48</v>
      </c>
      <c r="AF2442" t="s">
        <v>48</v>
      </c>
    </row>
    <row r="2443" spans="1:32" hidden="1" outlineLevel="1" x14ac:dyDescent="0.2">
      <c r="A2443" t="s">
        <v>20595</v>
      </c>
      <c r="B2443" t="s">
        <v>20596</v>
      </c>
      <c r="C2443" t="s">
        <v>20597</v>
      </c>
      <c r="J2443" t="s">
        <v>20598</v>
      </c>
      <c r="K2443" t="s">
        <v>1197</v>
      </c>
      <c r="L2443" t="s">
        <v>1233</v>
      </c>
      <c r="M2443">
        <v>1</v>
      </c>
      <c r="P2443" s="2" t="s">
        <v>20599</v>
      </c>
      <c r="Q2443" t="s">
        <v>47</v>
      </c>
      <c r="S2443">
        <v>0.103928015</v>
      </c>
      <c r="T2443">
        <v>3.4523010000000001E-3</v>
      </c>
      <c r="U2443">
        <v>3.2142746999999999E-2</v>
      </c>
      <c r="V2443">
        <v>6.955597E-3</v>
      </c>
      <c r="W2443">
        <v>4.090862E-2</v>
      </c>
      <c r="X2443">
        <v>7.8708479999999997E-3</v>
      </c>
      <c r="Y2443">
        <v>0</v>
      </c>
      <c r="Z2443">
        <v>0.47199999999999998</v>
      </c>
      <c r="AA2443">
        <v>0</v>
      </c>
      <c r="AB2443">
        <v>0.52800000000000002</v>
      </c>
      <c r="AC2443">
        <v>0.55379999999999996</v>
      </c>
      <c r="AD2443" t="s">
        <v>48</v>
      </c>
      <c r="AE2443" t="s">
        <v>48</v>
      </c>
      <c r="AF2443" t="s">
        <v>48</v>
      </c>
    </row>
    <row r="2444" spans="1:32" hidden="1" outlineLevel="1" x14ac:dyDescent="0.2">
      <c r="A2444" t="s">
        <v>20600</v>
      </c>
      <c r="B2444" t="s">
        <v>20601</v>
      </c>
      <c r="C2444" t="s">
        <v>20602</v>
      </c>
      <c r="J2444" t="s">
        <v>20603</v>
      </c>
      <c r="K2444" t="s">
        <v>1197</v>
      </c>
      <c r="L2444" t="s">
        <v>1233</v>
      </c>
      <c r="M2444">
        <v>1</v>
      </c>
      <c r="P2444" s="2" t="s">
        <v>20604</v>
      </c>
      <c r="Q2444" t="s">
        <v>47</v>
      </c>
      <c r="S2444">
        <v>0.93914529999999996</v>
      </c>
      <c r="T2444">
        <v>0.45895406999999999</v>
      </c>
      <c r="U2444">
        <v>0.90258645999999998</v>
      </c>
      <c r="V2444">
        <v>0.11860295999999999</v>
      </c>
      <c r="W2444">
        <v>0.80322269999999996</v>
      </c>
      <c r="X2444">
        <v>2.5961896000000002E-2</v>
      </c>
      <c r="Y2444">
        <v>-0.3666666666666667</v>
      </c>
      <c r="Z2444">
        <v>4.4999999999999998E-2</v>
      </c>
      <c r="AA2444">
        <v>0.20200000000000001</v>
      </c>
      <c r="AB2444">
        <v>0.752</v>
      </c>
      <c r="AC2444">
        <v>-0.79349999999999998</v>
      </c>
      <c r="AD2444" t="s">
        <v>48</v>
      </c>
      <c r="AE2444" t="s">
        <v>48</v>
      </c>
      <c r="AF2444" t="s">
        <v>48</v>
      </c>
    </row>
    <row r="2445" spans="1:32" hidden="1" outlineLevel="1" x14ac:dyDescent="0.2">
      <c r="A2445" t="s">
        <v>20605</v>
      </c>
      <c r="B2445" t="s">
        <v>20606</v>
      </c>
      <c r="C2445" t="s">
        <v>20607</v>
      </c>
      <c r="J2445" t="s">
        <v>20608</v>
      </c>
      <c r="K2445" t="s">
        <v>1197</v>
      </c>
      <c r="L2445" t="s">
        <v>1233</v>
      </c>
      <c r="M2445">
        <v>1</v>
      </c>
      <c r="P2445" s="2" t="s">
        <v>20609</v>
      </c>
      <c r="Q2445" t="s">
        <v>47</v>
      </c>
      <c r="S2445">
        <v>1.9351736000000001E-2</v>
      </c>
      <c r="T2445">
        <v>6.4373016000000003E-4</v>
      </c>
      <c r="U2445">
        <v>1.0774951E-2</v>
      </c>
      <c r="V2445">
        <v>2.1921229999999998E-3</v>
      </c>
      <c r="W2445">
        <v>1.0856897000000001E-2</v>
      </c>
      <c r="X2445">
        <v>6.2008454000000001E-3</v>
      </c>
      <c r="Y2445">
        <v>0.15</v>
      </c>
      <c r="Z2445">
        <v>0.128</v>
      </c>
      <c r="AA2445">
        <v>0</v>
      </c>
      <c r="AB2445">
        <v>0.872</v>
      </c>
      <c r="AC2445">
        <v>0.36120000000000002</v>
      </c>
      <c r="AD2445" t="s">
        <v>48</v>
      </c>
      <c r="AE2445" t="s">
        <v>48</v>
      </c>
      <c r="AF2445" t="s">
        <v>48</v>
      </c>
    </row>
    <row r="2446" spans="1:32" hidden="1" outlineLevel="1" x14ac:dyDescent="0.2">
      <c r="A2446" t="s">
        <v>20610</v>
      </c>
      <c r="B2446" t="s">
        <v>20611</v>
      </c>
      <c r="C2446" t="s">
        <v>20612</v>
      </c>
      <c r="J2446" t="s">
        <v>20613</v>
      </c>
      <c r="K2446" t="s">
        <v>1197</v>
      </c>
      <c r="L2446" t="s">
        <v>1233</v>
      </c>
      <c r="M2446">
        <v>1</v>
      </c>
      <c r="P2446" s="2" t="s">
        <v>20614</v>
      </c>
      <c r="Q2446" t="s">
        <v>47</v>
      </c>
      <c r="S2446">
        <v>7.9250953999999998E-2</v>
      </c>
      <c r="T2446">
        <v>1.9264220999999999E-3</v>
      </c>
      <c r="U2446">
        <v>1.5523086E-2</v>
      </c>
      <c r="V2446">
        <v>5.0687062999999997E-3</v>
      </c>
      <c r="W2446">
        <v>2.6831544999999998E-2</v>
      </c>
      <c r="X2446">
        <v>7.0164282999999996E-3</v>
      </c>
      <c r="Y2446">
        <v>0</v>
      </c>
      <c r="Z2446">
        <v>0</v>
      </c>
      <c r="AA2446">
        <v>0</v>
      </c>
      <c r="AB2446">
        <v>1</v>
      </c>
      <c r="AC2446">
        <v>0</v>
      </c>
      <c r="AD2446" t="s">
        <v>48</v>
      </c>
      <c r="AE2446" t="s">
        <v>48</v>
      </c>
      <c r="AF2446" t="s">
        <v>48</v>
      </c>
    </row>
    <row r="2447" spans="1:32" hidden="1" outlineLevel="1" x14ac:dyDescent="0.2">
      <c r="A2447" t="s">
        <v>20615</v>
      </c>
      <c r="B2447" t="s">
        <v>20616</v>
      </c>
      <c r="C2447" t="s">
        <v>20617</v>
      </c>
      <c r="J2447" t="s">
        <v>20618</v>
      </c>
      <c r="K2447" t="s">
        <v>1197</v>
      </c>
      <c r="L2447" t="s">
        <v>1233</v>
      </c>
      <c r="M2447">
        <v>1</v>
      </c>
      <c r="P2447" s="2" t="s">
        <v>20619</v>
      </c>
      <c r="Q2447" t="s">
        <v>47</v>
      </c>
      <c r="S2447">
        <v>0.55739563999999997</v>
      </c>
      <c r="T2447">
        <v>4.1283875999999997E-2</v>
      </c>
      <c r="U2447">
        <v>0.46460026999999998</v>
      </c>
      <c r="V2447">
        <v>4.4870726999999999E-2</v>
      </c>
      <c r="W2447">
        <v>0.48627715999999999</v>
      </c>
      <c r="X2447">
        <v>2.2163314999999999E-2</v>
      </c>
      <c r="Y2447">
        <v>-0.26250000000000001</v>
      </c>
      <c r="Z2447">
        <v>0.124</v>
      </c>
      <c r="AA2447">
        <v>0.215</v>
      </c>
      <c r="AB2447">
        <v>0.66100000000000003</v>
      </c>
      <c r="AC2447">
        <v>-0.85640000000000005</v>
      </c>
      <c r="AD2447" t="s">
        <v>48</v>
      </c>
      <c r="AE2447" t="s">
        <v>48</v>
      </c>
      <c r="AF2447" t="s">
        <v>48</v>
      </c>
    </row>
    <row r="2448" spans="1:32" hidden="1" outlineLevel="1" x14ac:dyDescent="0.2">
      <c r="A2448" t="s">
        <v>20620</v>
      </c>
      <c r="B2448" t="s">
        <v>20621</v>
      </c>
      <c r="C2448" t="s">
        <v>20622</v>
      </c>
      <c r="J2448" t="s">
        <v>20623</v>
      </c>
      <c r="K2448" t="s">
        <v>1197</v>
      </c>
      <c r="L2448" t="s">
        <v>1233</v>
      </c>
      <c r="M2448">
        <v>1</v>
      </c>
      <c r="P2448" s="2" t="s">
        <v>20624</v>
      </c>
      <c r="Q2448" t="s">
        <v>47</v>
      </c>
      <c r="S2448">
        <v>0.19893374</v>
      </c>
      <c r="T2448">
        <v>5.302429E-3</v>
      </c>
      <c r="U2448">
        <v>8.2581155000000003E-2</v>
      </c>
      <c r="V2448">
        <v>1.4450782000000001E-2</v>
      </c>
      <c r="W2448">
        <v>4.4422040000000003E-2</v>
      </c>
      <c r="X2448">
        <v>1.3269233E-2</v>
      </c>
      <c r="Y2448">
        <v>0</v>
      </c>
      <c r="Z2448">
        <v>0.112</v>
      </c>
      <c r="AA2448">
        <v>0.20499999999999999</v>
      </c>
      <c r="AB2448">
        <v>0.68300000000000005</v>
      </c>
      <c r="AC2448">
        <v>-0.36120000000000002</v>
      </c>
      <c r="AD2448" t="s">
        <v>48</v>
      </c>
      <c r="AE2448" t="s">
        <v>48</v>
      </c>
      <c r="AF2448" t="s">
        <v>48</v>
      </c>
    </row>
    <row r="2449" spans="1:32" hidden="1" outlineLevel="1" x14ac:dyDescent="0.2">
      <c r="A2449" t="s">
        <v>20625</v>
      </c>
      <c r="B2449" t="s">
        <v>20626</v>
      </c>
      <c r="C2449" t="s">
        <v>20627</v>
      </c>
      <c r="J2449" t="s">
        <v>20628</v>
      </c>
      <c r="K2449" t="s">
        <v>1197</v>
      </c>
      <c r="L2449" t="s">
        <v>1233</v>
      </c>
      <c r="M2449">
        <v>1</v>
      </c>
      <c r="P2449" s="2" t="s">
        <v>20629</v>
      </c>
      <c r="Q2449" t="s">
        <v>47</v>
      </c>
      <c r="S2449">
        <v>0.14603140000000001</v>
      </c>
      <c r="T2449">
        <v>4.272461E-3</v>
      </c>
      <c r="U2449">
        <v>4.3916557000000002E-2</v>
      </c>
      <c r="V2449">
        <v>1.1691323E-2</v>
      </c>
      <c r="W2449">
        <v>6.2150877E-2</v>
      </c>
      <c r="X2449">
        <v>8.6087574999999996E-3</v>
      </c>
      <c r="Y2449">
        <v>-5.0541125541125553E-2</v>
      </c>
      <c r="Z2449">
        <v>9.5000000000000001E-2</v>
      </c>
      <c r="AA2449">
        <v>8.5999999999999993E-2</v>
      </c>
      <c r="AB2449">
        <v>0.81899999999999995</v>
      </c>
      <c r="AC2449">
        <v>7.7200000000000005E-2</v>
      </c>
      <c r="AD2449" t="s">
        <v>48</v>
      </c>
      <c r="AE2449" t="s">
        <v>48</v>
      </c>
      <c r="AF2449" t="s">
        <v>48</v>
      </c>
    </row>
    <row r="2450" spans="1:32" hidden="1" outlineLevel="1" x14ac:dyDescent="0.2">
      <c r="A2450" t="s">
        <v>20630</v>
      </c>
      <c r="B2450" t="s">
        <v>20631</v>
      </c>
      <c r="C2450" t="s">
        <v>20632</v>
      </c>
      <c r="J2450" t="s">
        <v>20633</v>
      </c>
      <c r="K2450" t="s">
        <v>1197</v>
      </c>
      <c r="L2450" t="s">
        <v>1233</v>
      </c>
      <c r="M2450">
        <v>1</v>
      </c>
      <c r="P2450" s="2" t="s">
        <v>20634</v>
      </c>
      <c r="Q2450" t="s">
        <v>10471</v>
      </c>
      <c r="Y2450" t="s">
        <v>48</v>
      </c>
      <c r="Z2450" t="s">
        <v>48</v>
      </c>
      <c r="AA2450" t="s">
        <v>48</v>
      </c>
      <c r="AB2450" t="s">
        <v>48</v>
      </c>
      <c r="AC2450" t="s">
        <v>48</v>
      </c>
      <c r="AD2450" t="s">
        <v>48</v>
      </c>
      <c r="AE2450" t="s">
        <v>48</v>
      </c>
      <c r="AF2450" t="s">
        <v>48</v>
      </c>
    </row>
    <row r="2451" spans="1:32" hidden="1" outlineLevel="1" x14ac:dyDescent="0.2">
      <c r="A2451" t="s">
        <v>20635</v>
      </c>
      <c r="B2451" t="s">
        <v>20636</v>
      </c>
      <c r="C2451" t="s">
        <v>20637</v>
      </c>
      <c r="J2451" t="s">
        <v>20638</v>
      </c>
      <c r="K2451" t="s">
        <v>1197</v>
      </c>
      <c r="L2451" t="s">
        <v>1233</v>
      </c>
      <c r="M2451">
        <v>1</v>
      </c>
      <c r="P2451" s="2" t="s">
        <v>20639</v>
      </c>
      <c r="Q2451" t="s">
        <v>47</v>
      </c>
      <c r="S2451">
        <v>0.73663365999999997</v>
      </c>
      <c r="T2451">
        <v>0.16960317</v>
      </c>
      <c r="U2451">
        <v>0.76542589999999999</v>
      </c>
      <c r="V2451">
        <v>4.6417569999999998E-2</v>
      </c>
      <c r="W2451">
        <v>0.48399165</v>
      </c>
      <c r="X2451">
        <v>1.0654188E-2</v>
      </c>
      <c r="Y2451">
        <v>-0.17499999999999999</v>
      </c>
      <c r="Z2451">
        <v>3.5999999999999997E-2</v>
      </c>
      <c r="AA2451">
        <v>9.8000000000000004E-2</v>
      </c>
      <c r="AB2451">
        <v>0.86699999999999999</v>
      </c>
      <c r="AC2451">
        <v>-0.58589999999999998</v>
      </c>
      <c r="AD2451" t="s">
        <v>48</v>
      </c>
      <c r="AE2451" t="s">
        <v>48</v>
      </c>
      <c r="AF2451" t="s">
        <v>48</v>
      </c>
    </row>
    <row r="2452" spans="1:32" hidden="1" outlineLevel="1" x14ac:dyDescent="0.2">
      <c r="A2452" t="s">
        <v>20640</v>
      </c>
      <c r="B2452" t="s">
        <v>20641</v>
      </c>
      <c r="C2452" t="s">
        <v>20642</v>
      </c>
      <c r="J2452" t="s">
        <v>20643</v>
      </c>
      <c r="K2452" t="s">
        <v>1197</v>
      </c>
      <c r="L2452" t="s">
        <v>1233</v>
      </c>
      <c r="M2452">
        <v>1</v>
      </c>
      <c r="P2452" s="2" t="s">
        <v>20644</v>
      </c>
      <c r="Q2452" t="s">
        <v>47</v>
      </c>
      <c r="S2452">
        <v>0.18744208000000001</v>
      </c>
      <c r="T2452">
        <v>3.2234192E-3</v>
      </c>
      <c r="U2452">
        <v>2.9186780999999998E-2</v>
      </c>
      <c r="V2452">
        <v>8.8424880000000008E-3</v>
      </c>
      <c r="W2452">
        <v>8.3359695999999997E-2</v>
      </c>
      <c r="X2452">
        <v>6.3626673000000003E-3</v>
      </c>
      <c r="Y2452">
        <v>-3.3333333333333333E-2</v>
      </c>
      <c r="Z2452">
        <v>7.5999999999999998E-2</v>
      </c>
      <c r="AA2452">
        <v>6.7000000000000004E-2</v>
      </c>
      <c r="AB2452">
        <v>0.85599999999999998</v>
      </c>
      <c r="AC2452">
        <v>-0.1081</v>
      </c>
      <c r="AD2452" t="s">
        <v>48</v>
      </c>
      <c r="AE2452" t="s">
        <v>48</v>
      </c>
      <c r="AF2452" t="s">
        <v>48</v>
      </c>
    </row>
    <row r="2453" spans="1:32" hidden="1" outlineLevel="1" x14ac:dyDescent="0.2">
      <c r="A2453" t="s">
        <v>20645</v>
      </c>
      <c r="B2453" t="s">
        <v>20646</v>
      </c>
      <c r="C2453" t="s">
        <v>20647</v>
      </c>
      <c r="J2453" t="s">
        <v>20648</v>
      </c>
      <c r="K2453" t="s">
        <v>1197</v>
      </c>
      <c r="L2453" t="s">
        <v>1233</v>
      </c>
      <c r="M2453">
        <v>1</v>
      </c>
      <c r="P2453" s="2" t="s">
        <v>20649</v>
      </c>
      <c r="Q2453" t="s">
        <v>10258</v>
      </c>
      <c r="S2453">
        <v>0.2043827</v>
      </c>
      <c r="T2453">
        <v>8.2397459999999992E-3</v>
      </c>
      <c r="U2453">
        <v>9.0340030000000002E-2</v>
      </c>
      <c r="V2453">
        <v>2.2590387999999999E-2</v>
      </c>
      <c r="W2453">
        <v>8.3112895000000006E-2</v>
      </c>
      <c r="X2453">
        <v>9.9292249999999999E-3</v>
      </c>
      <c r="Y2453">
        <v>0.1479166666666667</v>
      </c>
      <c r="Z2453">
        <v>5.6000000000000001E-2</v>
      </c>
      <c r="AA2453">
        <v>3.6999999999999998E-2</v>
      </c>
      <c r="AB2453">
        <v>0.90700000000000003</v>
      </c>
      <c r="AC2453">
        <v>0.42149999999999999</v>
      </c>
      <c r="AD2453" t="s">
        <v>48</v>
      </c>
      <c r="AE2453" t="s">
        <v>48</v>
      </c>
      <c r="AF2453" t="s">
        <v>48</v>
      </c>
    </row>
    <row r="2454" spans="1:32" hidden="1" outlineLevel="1" x14ac:dyDescent="0.2">
      <c r="A2454" t="s">
        <v>20650</v>
      </c>
      <c r="B2454" t="s">
        <v>20651</v>
      </c>
      <c r="C2454" t="s">
        <v>20652</v>
      </c>
      <c r="J2454" t="s">
        <v>20653</v>
      </c>
      <c r="K2454" t="s">
        <v>1197</v>
      </c>
      <c r="L2454" t="s">
        <v>1233</v>
      </c>
      <c r="M2454">
        <v>1</v>
      </c>
      <c r="P2454" s="2" t="s">
        <v>20654</v>
      </c>
      <c r="Q2454" t="s">
        <v>47</v>
      </c>
      <c r="S2454">
        <v>0.11161</v>
      </c>
      <c r="T2454">
        <v>2.9754639000000001E-3</v>
      </c>
      <c r="U2454">
        <v>3.4898319999999997E-2</v>
      </c>
      <c r="V2454">
        <v>7.9915369999999999E-3</v>
      </c>
      <c r="W2454">
        <v>5.2034459999999998E-2</v>
      </c>
      <c r="X2454">
        <v>7.9873605000000004E-3</v>
      </c>
      <c r="Y2454">
        <v>2.5000000000000001E-2</v>
      </c>
      <c r="Z2454">
        <v>3.2000000000000001E-2</v>
      </c>
      <c r="AA2454">
        <v>2.8000000000000001E-2</v>
      </c>
      <c r="AB2454">
        <v>0.94</v>
      </c>
      <c r="AC2454">
        <v>0.1181</v>
      </c>
      <c r="AD2454" t="s">
        <v>48</v>
      </c>
      <c r="AE2454" t="s">
        <v>48</v>
      </c>
      <c r="AF2454" t="s">
        <v>48</v>
      </c>
    </row>
    <row r="2455" spans="1:32" hidden="1" outlineLevel="1" x14ac:dyDescent="0.2">
      <c r="A2455" t="s">
        <v>20655</v>
      </c>
      <c r="B2455" t="s">
        <v>20656</v>
      </c>
      <c r="C2455" t="s">
        <v>20657</v>
      </c>
      <c r="J2455" t="s">
        <v>20658</v>
      </c>
      <c r="K2455" t="s">
        <v>1197</v>
      </c>
      <c r="L2455" t="s">
        <v>1233</v>
      </c>
      <c r="M2455">
        <v>1</v>
      </c>
      <c r="P2455" s="2" t="s">
        <v>20659</v>
      </c>
      <c r="Q2455" t="s">
        <v>47</v>
      </c>
      <c r="S2455">
        <v>0.26481749999999998</v>
      </c>
      <c r="T2455">
        <v>8.1253049999999993E-3</v>
      </c>
      <c r="U2455">
        <v>9.5189330000000003E-2</v>
      </c>
      <c r="V2455">
        <v>6.0306509999999997E-3</v>
      </c>
      <c r="W2455">
        <v>6.5122849999999996E-2</v>
      </c>
      <c r="X2455">
        <v>0.13700877</v>
      </c>
      <c r="Y2455">
        <v>0</v>
      </c>
      <c r="Z2455">
        <v>0</v>
      </c>
      <c r="AA2455">
        <v>0.27800000000000002</v>
      </c>
      <c r="AB2455">
        <v>0.72199999999999998</v>
      </c>
      <c r="AC2455">
        <v>-0.40189999999999998</v>
      </c>
      <c r="AD2455" t="s">
        <v>48</v>
      </c>
      <c r="AE2455" t="s">
        <v>48</v>
      </c>
      <c r="AF2455" t="s">
        <v>48</v>
      </c>
    </row>
    <row r="2456" spans="1:32" hidden="1" outlineLevel="1" x14ac:dyDescent="0.2">
      <c r="A2456" t="s">
        <v>20660</v>
      </c>
      <c r="B2456" t="s">
        <v>20661</v>
      </c>
      <c r="C2456" t="s">
        <v>20662</v>
      </c>
      <c r="J2456" t="s">
        <v>20663</v>
      </c>
      <c r="K2456" t="s">
        <v>1197</v>
      </c>
      <c r="L2456" t="s">
        <v>1233</v>
      </c>
      <c r="M2456">
        <v>1</v>
      </c>
      <c r="P2456" s="2" t="s">
        <v>20664</v>
      </c>
      <c r="Q2456" t="s">
        <v>47</v>
      </c>
      <c r="S2456">
        <v>0.45549931999999999</v>
      </c>
      <c r="T2456">
        <v>2.3076923999999999E-2</v>
      </c>
      <c r="U2456">
        <v>0.48400929999999998</v>
      </c>
      <c r="V2456">
        <v>1.1691323E-2</v>
      </c>
      <c r="W2456">
        <v>0.24171697</v>
      </c>
      <c r="X2456">
        <v>7.8708479999999997E-3</v>
      </c>
      <c r="Y2456">
        <v>-0.25</v>
      </c>
      <c r="Z2456">
        <v>0.11700000000000001</v>
      </c>
      <c r="AA2456">
        <v>0.17799999999999999</v>
      </c>
      <c r="AB2456">
        <v>0.70399999999999996</v>
      </c>
      <c r="AC2456">
        <v>-0.31819999999999998</v>
      </c>
      <c r="AD2456" t="s">
        <v>48</v>
      </c>
      <c r="AE2456" t="s">
        <v>48</v>
      </c>
      <c r="AF2456" t="s">
        <v>48</v>
      </c>
    </row>
    <row r="2457" spans="1:32" hidden="1" outlineLevel="1" x14ac:dyDescent="0.2">
      <c r="A2457" t="s">
        <v>20665</v>
      </c>
      <c r="B2457" t="s">
        <v>20666</v>
      </c>
      <c r="C2457" t="s">
        <v>20667</v>
      </c>
      <c r="J2457" t="s">
        <v>20668</v>
      </c>
      <c r="K2457" t="s">
        <v>1197</v>
      </c>
      <c r="L2457" t="s">
        <v>1233</v>
      </c>
      <c r="M2457">
        <v>1</v>
      </c>
      <c r="P2457" s="2" t="s">
        <v>20669</v>
      </c>
      <c r="Q2457" t="s">
        <v>47</v>
      </c>
      <c r="S2457">
        <v>6.6588700000000001E-2</v>
      </c>
      <c r="T2457">
        <v>1.4591217000000001E-3</v>
      </c>
      <c r="U2457">
        <v>1.7436002999999999E-2</v>
      </c>
      <c r="V2457">
        <v>3.7552824000000001E-3</v>
      </c>
      <c r="W2457">
        <v>3.1697463000000002E-2</v>
      </c>
      <c r="X2457">
        <v>6.9128619999999997E-3</v>
      </c>
      <c r="Y2457">
        <v>0.1038690476190476</v>
      </c>
      <c r="Z2457">
        <v>0.23</v>
      </c>
      <c r="AA2457">
        <v>0.107</v>
      </c>
      <c r="AB2457">
        <v>0.66300000000000003</v>
      </c>
      <c r="AC2457">
        <v>0.93430000000000002</v>
      </c>
      <c r="AD2457" t="s">
        <v>48</v>
      </c>
      <c r="AE2457" t="s">
        <v>48</v>
      </c>
      <c r="AF2457" t="s">
        <v>48</v>
      </c>
    </row>
    <row r="2458" spans="1:32" hidden="1" outlineLevel="1" x14ac:dyDescent="0.2">
      <c r="A2458" t="s">
        <v>20670</v>
      </c>
      <c r="B2458" t="s">
        <v>20671</v>
      </c>
      <c r="C2458" t="s">
        <v>20672</v>
      </c>
      <c r="J2458" t="s">
        <v>20673</v>
      </c>
      <c r="K2458" t="s">
        <v>1197</v>
      </c>
      <c r="L2458" t="s">
        <v>1233</v>
      </c>
      <c r="M2458">
        <v>1</v>
      </c>
      <c r="P2458" s="2" t="s">
        <v>20674</v>
      </c>
      <c r="Q2458" t="s">
        <v>47</v>
      </c>
      <c r="S2458">
        <v>0.10739898</v>
      </c>
      <c r="T2458">
        <v>2.0599364999999998E-3</v>
      </c>
      <c r="U2458">
        <v>2.9050144999999999E-2</v>
      </c>
      <c r="V2458">
        <v>1.1321344000000001E-2</v>
      </c>
      <c r="W2458">
        <v>3.0485468000000002E-2</v>
      </c>
      <c r="X2458">
        <v>6.9905365999999997E-3</v>
      </c>
      <c r="Y2458">
        <v>0</v>
      </c>
      <c r="Z2458">
        <v>0.2</v>
      </c>
      <c r="AA2458">
        <v>0</v>
      </c>
      <c r="AB2458">
        <v>0.8</v>
      </c>
      <c r="AC2458">
        <v>0.36120000000000002</v>
      </c>
      <c r="AD2458" t="s">
        <v>48</v>
      </c>
      <c r="AE2458" t="s">
        <v>48</v>
      </c>
      <c r="AF2458" t="s">
        <v>48</v>
      </c>
    </row>
    <row r="2459" spans="1:32" hidden="1" outlineLevel="1" x14ac:dyDescent="0.2">
      <c r="A2459" t="s">
        <v>20675</v>
      </c>
      <c r="B2459" t="s">
        <v>20676</v>
      </c>
      <c r="C2459" t="s">
        <v>20677</v>
      </c>
      <c r="J2459" t="s">
        <v>20678</v>
      </c>
      <c r="K2459" t="s">
        <v>1197</v>
      </c>
      <c r="L2459" t="s">
        <v>1233</v>
      </c>
      <c r="M2459">
        <v>1</v>
      </c>
      <c r="P2459" s="2" t="s">
        <v>20679</v>
      </c>
      <c r="Q2459" t="s">
        <v>47</v>
      </c>
      <c r="S2459">
        <v>0.55739563999999997</v>
      </c>
      <c r="T2459">
        <v>2.3199932999999999E-2</v>
      </c>
      <c r="U2459">
        <v>0.48400929999999998</v>
      </c>
      <c r="V2459">
        <v>2.5806036000000001E-2</v>
      </c>
      <c r="W2459">
        <v>0.47357693000000001</v>
      </c>
      <c r="X2459">
        <v>8.8417809999999999E-3</v>
      </c>
      <c r="Y2459">
        <v>0</v>
      </c>
      <c r="Z2459">
        <v>3.9E-2</v>
      </c>
      <c r="AA2459">
        <v>9.2999999999999999E-2</v>
      </c>
      <c r="AB2459">
        <v>0.86799999999999999</v>
      </c>
      <c r="AC2459">
        <v>-0.52669999999999995</v>
      </c>
      <c r="AD2459" t="s">
        <v>48</v>
      </c>
      <c r="AE2459" t="s">
        <v>48</v>
      </c>
      <c r="AF2459" t="s">
        <v>48</v>
      </c>
    </row>
    <row r="2460" spans="1:32" hidden="1" outlineLevel="1" x14ac:dyDescent="0.2">
      <c r="A2460" t="s">
        <v>20680</v>
      </c>
      <c r="B2460" t="s">
        <v>20681</v>
      </c>
      <c r="C2460" t="s">
        <v>20682</v>
      </c>
      <c r="J2460" t="s">
        <v>20683</v>
      </c>
      <c r="K2460" t="s">
        <v>1197</v>
      </c>
      <c r="L2460" t="s">
        <v>1233</v>
      </c>
      <c r="M2460">
        <v>1</v>
      </c>
      <c r="P2460" s="2" t="s">
        <v>20684</v>
      </c>
      <c r="Q2460" t="s">
        <v>47</v>
      </c>
      <c r="S2460">
        <v>0.33899839999999998</v>
      </c>
      <c r="T2460">
        <v>2.3076923999999999E-2</v>
      </c>
      <c r="U2460">
        <v>0.22693542</v>
      </c>
      <c r="V2460">
        <v>0.15945168000000001</v>
      </c>
      <c r="W2460">
        <v>0.24630152999999999</v>
      </c>
      <c r="X2460">
        <v>1.3631714E-2</v>
      </c>
      <c r="Y2460">
        <v>0.15036848072562359</v>
      </c>
      <c r="Z2460">
        <v>4.5999999999999999E-2</v>
      </c>
      <c r="AA2460">
        <v>0.10199999999999999</v>
      </c>
      <c r="AB2460">
        <v>0.85199999999999998</v>
      </c>
      <c r="AC2460">
        <v>-0.71399999999999997</v>
      </c>
      <c r="AD2460" t="s">
        <v>48</v>
      </c>
      <c r="AE2460" t="s">
        <v>48</v>
      </c>
      <c r="AF2460" t="s">
        <v>48</v>
      </c>
    </row>
    <row r="2461" spans="1:32" hidden="1" outlineLevel="1" x14ac:dyDescent="0.2">
      <c r="A2461" t="s">
        <v>20685</v>
      </c>
      <c r="B2461" t="s">
        <v>20686</v>
      </c>
      <c r="C2461" t="s">
        <v>20687</v>
      </c>
      <c r="J2461" t="s">
        <v>11351</v>
      </c>
      <c r="K2461" t="s">
        <v>1197</v>
      </c>
      <c r="L2461" t="s">
        <v>1233</v>
      </c>
      <c r="M2461">
        <v>1</v>
      </c>
      <c r="P2461" s="2" t="s">
        <v>20688</v>
      </c>
      <c r="Q2461" t="s">
        <v>47</v>
      </c>
      <c r="S2461">
        <v>1.3508516E-2</v>
      </c>
      <c r="T2461">
        <v>1.2397765999999999E-3</v>
      </c>
      <c r="U2461">
        <v>1.4703264000000001E-2</v>
      </c>
      <c r="V2461">
        <v>3.4777985E-3</v>
      </c>
      <c r="W2461">
        <v>7.7028773E-3</v>
      </c>
      <c r="X2461">
        <v>7.4954215000000001E-3</v>
      </c>
      <c r="Y2461">
        <v>0</v>
      </c>
      <c r="Z2461" t="s">
        <v>48</v>
      </c>
      <c r="AA2461" t="s">
        <v>48</v>
      </c>
      <c r="AB2461" t="s">
        <v>48</v>
      </c>
      <c r="AC2461" t="s">
        <v>48</v>
      </c>
      <c r="AD2461" t="s">
        <v>48</v>
      </c>
      <c r="AE2461" t="s">
        <v>48</v>
      </c>
      <c r="AF2461" t="s">
        <v>48</v>
      </c>
    </row>
    <row r="2462" spans="1:32" hidden="1" outlineLevel="1" x14ac:dyDescent="0.2">
      <c r="A2462" t="s">
        <v>20689</v>
      </c>
      <c r="B2462" t="s">
        <v>20690</v>
      </c>
      <c r="C2462" t="s">
        <v>20691</v>
      </c>
      <c r="J2462" t="s">
        <v>20692</v>
      </c>
      <c r="K2462" t="s">
        <v>1197</v>
      </c>
      <c r="L2462" t="s">
        <v>1233</v>
      </c>
      <c r="M2462">
        <v>1</v>
      </c>
      <c r="P2462" s="2" t="s">
        <v>20693</v>
      </c>
      <c r="Q2462" t="s">
        <v>47</v>
      </c>
      <c r="S2462">
        <v>6.2631740000000005E-2</v>
      </c>
      <c r="T2462">
        <v>1.9550322999999999E-3</v>
      </c>
      <c r="U2462">
        <v>2.5907494E-2</v>
      </c>
      <c r="V2462">
        <v>6.8816010000000002E-3</v>
      </c>
      <c r="W2462">
        <v>2.4768940999999999E-2</v>
      </c>
      <c r="X2462">
        <v>8.9971300000000008E-3</v>
      </c>
      <c r="Y2462">
        <v>0.4</v>
      </c>
      <c r="Z2462">
        <v>0.126</v>
      </c>
      <c r="AA2462">
        <v>0.13200000000000001</v>
      </c>
      <c r="AB2462">
        <v>0.74199999999999999</v>
      </c>
      <c r="AC2462">
        <v>0.38640000000000002</v>
      </c>
      <c r="AD2462" t="s">
        <v>48</v>
      </c>
      <c r="AE2462" t="s">
        <v>48</v>
      </c>
      <c r="AF2462" t="s">
        <v>48</v>
      </c>
    </row>
    <row r="2463" spans="1:32" hidden="1" outlineLevel="1" x14ac:dyDescent="0.2">
      <c r="A2463" t="s">
        <v>20694</v>
      </c>
      <c r="B2463" t="s">
        <v>20695</v>
      </c>
      <c r="C2463" t="s">
        <v>20696</v>
      </c>
      <c r="J2463" t="s">
        <v>20697</v>
      </c>
      <c r="K2463" t="s">
        <v>1197</v>
      </c>
      <c r="L2463" t="s">
        <v>1233</v>
      </c>
      <c r="M2463">
        <v>1</v>
      </c>
      <c r="P2463" s="2" t="s">
        <v>20698</v>
      </c>
      <c r="Q2463" t="s">
        <v>47</v>
      </c>
      <c r="S2463">
        <v>0.10132480000000001</v>
      </c>
      <c r="T2463">
        <v>1.6880034999999999E-3</v>
      </c>
      <c r="U2463">
        <v>1.6206269999999998E-2</v>
      </c>
      <c r="V2463">
        <v>5.105704E-3</v>
      </c>
      <c r="W2463">
        <v>3.8859119999999997E-2</v>
      </c>
      <c r="X2463">
        <v>6.1878994999999999E-3</v>
      </c>
      <c r="Y2463">
        <v>-9.9999999999999992E-2</v>
      </c>
      <c r="Z2463">
        <v>0</v>
      </c>
      <c r="AA2463">
        <v>7.0999999999999994E-2</v>
      </c>
      <c r="AB2463">
        <v>0.92900000000000005</v>
      </c>
      <c r="AC2463">
        <v>-0.1139</v>
      </c>
      <c r="AD2463" t="s">
        <v>48</v>
      </c>
      <c r="AE2463" t="s">
        <v>48</v>
      </c>
      <c r="AF2463" t="s">
        <v>48</v>
      </c>
    </row>
    <row r="2464" spans="1:32" hidden="1" outlineLevel="1" x14ac:dyDescent="0.2">
      <c r="A2464" t="s">
        <v>20699</v>
      </c>
      <c r="B2464" t="s">
        <v>20700</v>
      </c>
      <c r="C2464" t="s">
        <v>20701</v>
      </c>
      <c r="J2464" t="s">
        <v>20702</v>
      </c>
      <c r="K2464" t="s">
        <v>1197</v>
      </c>
      <c r="L2464" t="s">
        <v>1233</v>
      </c>
      <c r="M2464">
        <v>1</v>
      </c>
      <c r="P2464" s="2" t="s">
        <v>20703</v>
      </c>
      <c r="Q2464" t="s">
        <v>47</v>
      </c>
      <c r="S2464">
        <v>0.24282593</v>
      </c>
      <c r="T2464">
        <v>9.6130369999999996E-3</v>
      </c>
      <c r="U2464">
        <v>0.10301965</v>
      </c>
      <c r="V2464">
        <v>3.2495940000000001E-2</v>
      </c>
      <c r="W2464">
        <v>0.12159709</v>
      </c>
      <c r="X2464">
        <v>1.052473E-2</v>
      </c>
      <c r="Y2464">
        <v>-5.551115123125783E-18</v>
      </c>
      <c r="Z2464">
        <v>1.7999999999999999E-2</v>
      </c>
      <c r="AA2464">
        <v>7.9000000000000001E-2</v>
      </c>
      <c r="AB2464">
        <v>0.90200000000000002</v>
      </c>
      <c r="AC2464">
        <v>-0.53620000000000001</v>
      </c>
      <c r="AD2464" t="s">
        <v>48</v>
      </c>
      <c r="AE2464" t="s">
        <v>48</v>
      </c>
      <c r="AF2464" t="s">
        <v>48</v>
      </c>
    </row>
    <row r="2465" spans="1:32" hidden="1" outlineLevel="1" x14ac:dyDescent="0.2">
      <c r="A2465" t="s">
        <v>20704</v>
      </c>
      <c r="B2465" t="s">
        <v>20705</v>
      </c>
      <c r="C2465" t="s">
        <v>20706</v>
      </c>
      <c r="J2465" t="s">
        <v>20707</v>
      </c>
      <c r="K2465" t="s">
        <v>1197</v>
      </c>
      <c r="L2465" t="s">
        <v>1233</v>
      </c>
      <c r="M2465">
        <v>1</v>
      </c>
      <c r="P2465" s="2" t="s">
        <v>20708</v>
      </c>
      <c r="Q2465" t="s">
        <v>47</v>
      </c>
      <c r="S2465">
        <v>0.63782936000000001</v>
      </c>
      <c r="T2465">
        <v>0.16960317</v>
      </c>
      <c r="U2465">
        <v>0.53814059999999997</v>
      </c>
      <c r="V2465">
        <v>7.5910679999999994E-2</v>
      </c>
      <c r="W2465">
        <v>0.63083920000000004</v>
      </c>
      <c r="X2465">
        <v>1.3631714E-2</v>
      </c>
      <c r="Y2465">
        <v>0.2178571428571428</v>
      </c>
      <c r="Z2465">
        <v>0.182</v>
      </c>
      <c r="AA2465">
        <v>7.4999999999999997E-2</v>
      </c>
      <c r="AB2465">
        <v>0.74299999999999999</v>
      </c>
      <c r="AC2465">
        <v>0.84809999999999997</v>
      </c>
      <c r="AD2465" t="s">
        <v>48</v>
      </c>
      <c r="AE2465" t="s">
        <v>48</v>
      </c>
      <c r="AF2465" t="s">
        <v>48</v>
      </c>
    </row>
    <row r="2466" spans="1:32" hidden="1" outlineLevel="1" x14ac:dyDescent="0.2">
      <c r="A2466" t="s">
        <v>20709</v>
      </c>
      <c r="B2466" t="s">
        <v>20710</v>
      </c>
      <c r="C2466" t="s">
        <v>20711</v>
      </c>
      <c r="J2466" t="s">
        <v>20712</v>
      </c>
      <c r="K2466" t="s">
        <v>1197</v>
      </c>
      <c r="L2466" t="s">
        <v>1233</v>
      </c>
      <c r="M2466">
        <v>1</v>
      </c>
      <c r="P2466" s="2" t="s">
        <v>20713</v>
      </c>
      <c r="Q2466" t="s">
        <v>47</v>
      </c>
      <c r="S2466">
        <v>0.718943</v>
      </c>
      <c r="T2466">
        <v>0.35368224999999998</v>
      </c>
      <c r="U2466">
        <v>0.76734769999999997</v>
      </c>
      <c r="V2466">
        <v>5.7492398E-2</v>
      </c>
      <c r="W2466">
        <v>0.6675394</v>
      </c>
      <c r="X2466">
        <v>9.8515510000000001E-3</v>
      </c>
      <c r="Y2466">
        <v>0</v>
      </c>
      <c r="Z2466">
        <v>0</v>
      </c>
      <c r="AA2466">
        <v>0</v>
      </c>
      <c r="AB2466">
        <v>1</v>
      </c>
      <c r="AC2466">
        <v>0</v>
      </c>
      <c r="AD2466" t="s">
        <v>48</v>
      </c>
      <c r="AE2466" t="s">
        <v>48</v>
      </c>
      <c r="AF2466" t="s">
        <v>48</v>
      </c>
    </row>
    <row r="2467" spans="1:32" hidden="1" outlineLevel="1" x14ac:dyDescent="0.2">
      <c r="A2467" t="s">
        <v>20714</v>
      </c>
      <c r="B2467" t="s">
        <v>20715</v>
      </c>
      <c r="C2467" t="s">
        <v>20716</v>
      </c>
      <c r="J2467" t="s">
        <v>20717</v>
      </c>
      <c r="K2467" t="s">
        <v>1197</v>
      </c>
      <c r="L2467" t="s">
        <v>1233</v>
      </c>
      <c r="M2467">
        <v>1</v>
      </c>
      <c r="P2467" s="2" t="s">
        <v>20718</v>
      </c>
      <c r="Q2467" t="s">
        <v>47</v>
      </c>
      <c r="S2467">
        <v>0.12867521000000001</v>
      </c>
      <c r="T2467">
        <v>2.4795531999999999E-3</v>
      </c>
      <c r="U2467">
        <v>3.2643758000000002E-2</v>
      </c>
      <c r="V2467">
        <v>4.2177554999999999E-3</v>
      </c>
      <c r="W2467">
        <v>3.6214896000000003E-2</v>
      </c>
      <c r="X2467">
        <v>1.30621E-2</v>
      </c>
      <c r="Y2467">
        <v>0</v>
      </c>
      <c r="Z2467">
        <v>0.161</v>
      </c>
      <c r="AA2467">
        <v>0</v>
      </c>
      <c r="AB2467">
        <v>0.83899999999999997</v>
      </c>
      <c r="AC2467">
        <v>0.36120000000000002</v>
      </c>
      <c r="AD2467" t="s">
        <v>48</v>
      </c>
      <c r="AE2467" t="s">
        <v>48</v>
      </c>
      <c r="AF2467" t="s">
        <v>48</v>
      </c>
    </row>
    <row r="2468" spans="1:32" hidden="1" outlineLevel="1" x14ac:dyDescent="0.2">
      <c r="A2468" t="s">
        <v>20719</v>
      </c>
      <c r="B2468" t="s">
        <v>20720</v>
      </c>
      <c r="C2468" t="s">
        <v>20721</v>
      </c>
      <c r="J2468" t="s">
        <v>20722</v>
      </c>
      <c r="K2468" t="s">
        <v>1197</v>
      </c>
      <c r="L2468" t="s">
        <v>1233</v>
      </c>
      <c r="M2468">
        <v>1</v>
      </c>
      <c r="P2468" s="2" t="s">
        <v>20723</v>
      </c>
      <c r="Q2468" t="s">
        <v>47</v>
      </c>
      <c r="S2468">
        <v>0.25084447999999998</v>
      </c>
      <c r="T2468">
        <v>1.1062621999999999E-2</v>
      </c>
      <c r="U2468">
        <v>0.11539881</v>
      </c>
      <c r="V2468">
        <v>1.2641981E-2</v>
      </c>
      <c r="W2468">
        <v>0.12159709</v>
      </c>
      <c r="X2468">
        <v>9.3596110000000003E-3</v>
      </c>
      <c r="Y2468">
        <v>-5.5484068627450978E-2</v>
      </c>
      <c r="Z2468">
        <v>0.105</v>
      </c>
      <c r="AA2468">
        <v>0.188</v>
      </c>
      <c r="AB2468">
        <v>0.70699999999999996</v>
      </c>
      <c r="AC2468">
        <v>-0.96589999999999998</v>
      </c>
      <c r="AD2468" t="s">
        <v>48</v>
      </c>
      <c r="AE2468" t="s">
        <v>48</v>
      </c>
      <c r="AF2468" t="s">
        <v>48</v>
      </c>
    </row>
    <row r="2469" spans="1:32" hidden="1" outlineLevel="1" x14ac:dyDescent="0.2">
      <c r="A2469" t="s">
        <v>20724</v>
      </c>
      <c r="B2469" t="s">
        <v>20725</v>
      </c>
      <c r="C2469" t="s">
        <v>20726</v>
      </c>
      <c r="J2469" t="s">
        <v>20727</v>
      </c>
      <c r="K2469" t="s">
        <v>1197</v>
      </c>
      <c r="L2469" t="s">
        <v>1233</v>
      </c>
      <c r="M2469">
        <v>1</v>
      </c>
      <c r="P2469" s="2" t="s">
        <v>20728</v>
      </c>
      <c r="Q2469" t="s">
        <v>47</v>
      </c>
      <c r="S2469">
        <v>3.0270588000000001E-2</v>
      </c>
      <c r="T2469">
        <v>9.250641E-4</v>
      </c>
      <c r="U2469">
        <v>1.2892825E-2</v>
      </c>
      <c r="V2469">
        <v>2.3863617999999999E-3</v>
      </c>
      <c r="W2469">
        <v>1.4162917000000001E-2</v>
      </c>
      <c r="X2469">
        <v>8.0520890000000001E-3</v>
      </c>
      <c r="Y2469">
        <v>0</v>
      </c>
      <c r="Z2469">
        <v>7.0000000000000007E-2</v>
      </c>
      <c r="AA2469">
        <v>0.13500000000000001</v>
      </c>
      <c r="AB2469">
        <v>0.79500000000000004</v>
      </c>
      <c r="AC2469">
        <v>-0.2732</v>
      </c>
      <c r="AD2469" t="s">
        <v>48</v>
      </c>
      <c r="AE2469" t="s">
        <v>48</v>
      </c>
      <c r="AF2469" t="s">
        <v>48</v>
      </c>
    </row>
    <row r="2470" spans="1:32" hidden="1" outlineLevel="1" x14ac:dyDescent="0.2">
      <c r="A2470" t="s">
        <v>20729</v>
      </c>
      <c r="B2470" t="s">
        <v>20730</v>
      </c>
      <c r="C2470" t="s">
        <v>20731</v>
      </c>
      <c r="J2470" t="s">
        <v>20732</v>
      </c>
      <c r="K2470" t="s">
        <v>1197</v>
      </c>
      <c r="L2470" t="s">
        <v>1233</v>
      </c>
      <c r="M2470">
        <v>1</v>
      </c>
      <c r="P2470" s="2" t="s">
        <v>20733</v>
      </c>
      <c r="Q2470" t="s">
        <v>47</v>
      </c>
      <c r="S2470">
        <v>2.4613906000000001E-2</v>
      </c>
      <c r="T2470">
        <v>1.4686584E-3</v>
      </c>
      <c r="U2470">
        <v>1.8665737000000002E-2</v>
      </c>
      <c r="V2470">
        <v>4.5137386999999996E-3</v>
      </c>
      <c r="W2470">
        <v>9.9448910000000008E-3</v>
      </c>
      <c r="X2470">
        <v>7.5342589999999997E-3</v>
      </c>
      <c r="Y2470">
        <v>-0.15625</v>
      </c>
      <c r="Z2470">
        <v>0</v>
      </c>
      <c r="AA2470">
        <v>0</v>
      </c>
      <c r="AB2470">
        <v>1</v>
      </c>
      <c r="AC2470">
        <v>0</v>
      </c>
      <c r="AD2470" t="s">
        <v>48</v>
      </c>
      <c r="AE2470" t="s">
        <v>48</v>
      </c>
      <c r="AF2470" t="s">
        <v>48</v>
      </c>
    </row>
    <row r="2471" spans="1:32" hidden="1" outlineLevel="1" x14ac:dyDescent="0.2">
      <c r="A2471" t="s">
        <v>20734</v>
      </c>
      <c r="B2471" t="s">
        <v>20735</v>
      </c>
      <c r="C2471" t="s">
        <v>20736</v>
      </c>
      <c r="J2471" t="s">
        <v>20737</v>
      </c>
      <c r="K2471" t="s">
        <v>1197</v>
      </c>
      <c r="L2471" t="s">
        <v>1233</v>
      </c>
      <c r="M2471">
        <v>1</v>
      </c>
      <c r="P2471" s="2" t="s">
        <v>20738</v>
      </c>
      <c r="Q2471" t="s">
        <v>47</v>
      </c>
      <c r="S2471">
        <v>2.0607091000000001E-2</v>
      </c>
      <c r="T2471">
        <v>8.3923340000000002E-4</v>
      </c>
      <c r="U2471">
        <v>1.2277958E-2</v>
      </c>
      <c r="V2471">
        <v>2.6268480000000002E-3</v>
      </c>
      <c r="W2471">
        <v>8.9568849999999995E-3</v>
      </c>
      <c r="X2471">
        <v>6.9646452999999999E-3</v>
      </c>
      <c r="Y2471">
        <v>0</v>
      </c>
      <c r="Z2471">
        <v>0</v>
      </c>
      <c r="AA2471">
        <v>0</v>
      </c>
      <c r="AB2471">
        <v>1</v>
      </c>
      <c r="AC2471">
        <v>0</v>
      </c>
      <c r="AD2471" t="s">
        <v>48</v>
      </c>
      <c r="AE2471" t="s">
        <v>48</v>
      </c>
      <c r="AF2471" t="s">
        <v>48</v>
      </c>
    </row>
    <row r="2472" spans="1:32" hidden="1" outlineLevel="1" x14ac:dyDescent="0.2">
      <c r="A2472" t="s">
        <v>20739</v>
      </c>
      <c r="B2472" t="s">
        <v>20740</v>
      </c>
      <c r="C2472" t="s">
        <v>20741</v>
      </c>
      <c r="J2472" t="s">
        <v>20742</v>
      </c>
      <c r="K2472" t="s">
        <v>1197</v>
      </c>
      <c r="L2472" t="s">
        <v>1233</v>
      </c>
      <c r="M2472">
        <v>1</v>
      </c>
      <c r="P2472" s="2" t="s">
        <v>20743</v>
      </c>
      <c r="Q2472" t="s">
        <v>47</v>
      </c>
      <c r="S2472">
        <v>0.25462921999999999</v>
      </c>
      <c r="T2472">
        <v>2.4604797E-3</v>
      </c>
      <c r="U2472">
        <v>1.7299367E-2</v>
      </c>
      <c r="V2472">
        <v>4.0327664000000003E-3</v>
      </c>
      <c r="W2472">
        <v>0.24698590000000001</v>
      </c>
      <c r="X2472">
        <v>6.433869E-3</v>
      </c>
      <c r="Y2472">
        <v>1.249999999999999E-2</v>
      </c>
      <c r="Z2472">
        <v>0.11</v>
      </c>
      <c r="AA2472">
        <v>0.16800000000000001</v>
      </c>
      <c r="AB2472">
        <v>0.72099999999999997</v>
      </c>
      <c r="AC2472">
        <v>-0.44040000000000001</v>
      </c>
      <c r="AD2472" t="s">
        <v>48</v>
      </c>
      <c r="AE2472" t="s">
        <v>48</v>
      </c>
      <c r="AF2472" t="s">
        <v>48</v>
      </c>
    </row>
    <row r="2473" spans="1:32" hidden="1" outlineLevel="1" x14ac:dyDescent="0.2">
      <c r="A2473" t="s">
        <v>20744</v>
      </c>
      <c r="B2473" t="s">
        <v>20745</v>
      </c>
      <c r="C2473" t="s">
        <v>20746</v>
      </c>
      <c r="J2473" t="s">
        <v>20747</v>
      </c>
      <c r="K2473" t="s">
        <v>1197</v>
      </c>
      <c r="L2473" t="s">
        <v>1233</v>
      </c>
      <c r="M2473">
        <v>1</v>
      </c>
      <c r="P2473" s="2" t="s">
        <v>20748</v>
      </c>
      <c r="Q2473" t="s">
        <v>47</v>
      </c>
      <c r="S2473">
        <v>0.11181668</v>
      </c>
      <c r="T2473">
        <v>1.3160705999999999E-3</v>
      </c>
      <c r="U2473">
        <v>1.3166099000000001E-2</v>
      </c>
      <c r="V2473">
        <v>3.2558115000000001E-3</v>
      </c>
      <c r="W2473">
        <v>5.1448889999999997E-2</v>
      </c>
      <c r="X2473">
        <v>7.249452E-3</v>
      </c>
      <c r="Y2473">
        <v>-9.9999999999999992E-2</v>
      </c>
      <c r="Z2473">
        <v>0</v>
      </c>
      <c r="AA2473">
        <v>0.16700000000000001</v>
      </c>
      <c r="AB2473">
        <v>0.83299999999999996</v>
      </c>
      <c r="AC2473">
        <v>-0.76449999999999996</v>
      </c>
      <c r="AD2473" t="s">
        <v>48</v>
      </c>
      <c r="AE2473" t="s">
        <v>48</v>
      </c>
      <c r="AF2473" t="s">
        <v>48</v>
      </c>
    </row>
    <row r="2474" spans="1:32" hidden="1" outlineLevel="1" x14ac:dyDescent="0.2">
      <c r="A2474" t="s">
        <v>20749</v>
      </c>
      <c r="B2474" t="s">
        <v>20750</v>
      </c>
      <c r="C2474" t="s">
        <v>20751</v>
      </c>
      <c r="J2474" t="s">
        <v>20752</v>
      </c>
      <c r="K2474" t="s">
        <v>1197</v>
      </c>
      <c r="L2474" t="s">
        <v>1233</v>
      </c>
      <c r="M2474">
        <v>1</v>
      </c>
      <c r="P2474" s="2" t="s">
        <v>20753</v>
      </c>
      <c r="Q2474" t="s">
        <v>10060</v>
      </c>
      <c r="S2474">
        <v>0.104361884</v>
      </c>
      <c r="T2474">
        <v>1.6880034999999999E-3</v>
      </c>
      <c r="U2474">
        <v>1.7777596E-2</v>
      </c>
      <c r="V2474">
        <v>4.4952400000000002E-3</v>
      </c>
      <c r="W2474">
        <v>3.5113079999999998E-2</v>
      </c>
      <c r="X2474">
        <v>7.3012349999999997E-3</v>
      </c>
      <c r="Y2474">
        <v>1.4999999999999999E-2</v>
      </c>
      <c r="Z2474">
        <v>0</v>
      </c>
      <c r="AA2474">
        <v>0.113</v>
      </c>
      <c r="AB2474">
        <v>0.88700000000000001</v>
      </c>
      <c r="AC2474">
        <v>-0.79390000000000005</v>
      </c>
      <c r="AD2474" t="s">
        <v>48</v>
      </c>
      <c r="AE2474" t="s">
        <v>48</v>
      </c>
      <c r="AF2474" t="s">
        <v>48</v>
      </c>
    </row>
    <row r="2475" spans="1:32" hidden="1" outlineLevel="1" x14ac:dyDescent="0.2">
      <c r="A2475" t="s">
        <v>20754</v>
      </c>
      <c r="B2475" t="s">
        <v>20755</v>
      </c>
      <c r="C2475" t="s">
        <v>20756</v>
      </c>
      <c r="J2475" t="s">
        <v>20757</v>
      </c>
      <c r="K2475" t="s">
        <v>1197</v>
      </c>
      <c r="L2475" t="s">
        <v>1233</v>
      </c>
      <c r="M2475">
        <v>1</v>
      </c>
      <c r="P2475" s="2" t="s">
        <v>20758</v>
      </c>
      <c r="Q2475" t="s">
        <v>47</v>
      </c>
      <c r="S2475">
        <v>0.85173553000000002</v>
      </c>
      <c r="T2475">
        <v>0.35368224999999998</v>
      </c>
      <c r="U2475">
        <v>0.64657204999999995</v>
      </c>
      <c r="V2475">
        <v>9.5763650000000006E-2</v>
      </c>
      <c r="W2475">
        <v>0.78882503999999998</v>
      </c>
      <c r="X2475">
        <v>0.13815512999999999</v>
      </c>
      <c r="Y2475">
        <v>-0.32</v>
      </c>
      <c r="Z2475">
        <v>0.13900000000000001</v>
      </c>
      <c r="AA2475">
        <v>0.112</v>
      </c>
      <c r="AB2475">
        <v>0.749</v>
      </c>
      <c r="AC2475">
        <v>0.21679999999999999</v>
      </c>
      <c r="AD2475" t="s">
        <v>48</v>
      </c>
      <c r="AE2475" t="s">
        <v>48</v>
      </c>
      <c r="AF2475" t="s">
        <v>48</v>
      </c>
    </row>
    <row r="2476" spans="1:32" hidden="1" outlineLevel="1" x14ac:dyDescent="0.2">
      <c r="A2476" t="s">
        <v>20759</v>
      </c>
      <c r="B2476" t="s">
        <v>20760</v>
      </c>
      <c r="C2476" t="s">
        <v>20761</v>
      </c>
      <c r="J2476" t="s">
        <v>20762</v>
      </c>
      <c r="K2476" t="s">
        <v>1197</v>
      </c>
      <c r="L2476" t="s">
        <v>1233</v>
      </c>
      <c r="M2476">
        <v>1</v>
      </c>
      <c r="P2476" s="2" t="s">
        <v>20763</v>
      </c>
      <c r="Q2476" t="s">
        <v>47</v>
      </c>
      <c r="S2476">
        <v>0.11078331</v>
      </c>
      <c r="T2476">
        <v>1.5068054000000001E-3</v>
      </c>
      <c r="U2476">
        <v>1.490822E-2</v>
      </c>
      <c r="V2476">
        <v>4.5507363999999998E-3</v>
      </c>
      <c r="W2476">
        <v>4.5007613000000002E-2</v>
      </c>
      <c r="X2476">
        <v>7.1199946000000004E-3</v>
      </c>
      <c r="Y2476">
        <v>0</v>
      </c>
      <c r="Z2476">
        <v>0.15</v>
      </c>
      <c r="AA2476">
        <v>0.13300000000000001</v>
      </c>
      <c r="AB2476">
        <v>0.71699999999999997</v>
      </c>
      <c r="AC2476">
        <v>0.25</v>
      </c>
      <c r="AD2476" t="s">
        <v>48</v>
      </c>
      <c r="AE2476" t="s">
        <v>48</v>
      </c>
      <c r="AF2476" t="s">
        <v>48</v>
      </c>
    </row>
    <row r="2477" spans="1:32" hidden="1" outlineLevel="1" x14ac:dyDescent="0.2">
      <c r="A2477" t="s">
        <v>20764</v>
      </c>
      <c r="B2477" t="s">
        <v>20765</v>
      </c>
      <c r="C2477" t="s">
        <v>20766</v>
      </c>
      <c r="J2477" t="s">
        <v>20767</v>
      </c>
      <c r="K2477" t="s">
        <v>1197</v>
      </c>
      <c r="L2477" t="s">
        <v>1233</v>
      </c>
      <c r="M2477">
        <v>1</v>
      </c>
      <c r="P2477" s="2" t="s">
        <v>20768</v>
      </c>
      <c r="Q2477" t="s">
        <v>47</v>
      </c>
      <c r="S2477">
        <v>4.3646812E-2</v>
      </c>
      <c r="T2477">
        <v>1.3542175E-3</v>
      </c>
      <c r="U2477">
        <v>2.0305380000000001E-2</v>
      </c>
      <c r="V2477">
        <v>4.6062330000000004E-3</v>
      </c>
      <c r="W2477">
        <v>1.7807651000000001E-2</v>
      </c>
      <c r="X2477">
        <v>6.9516995000000002E-3</v>
      </c>
      <c r="Y2477">
        <v>2.6020408163265309E-2</v>
      </c>
      <c r="Z2477">
        <v>9.5000000000000001E-2</v>
      </c>
      <c r="AA2477">
        <v>0.04</v>
      </c>
      <c r="AB2477">
        <v>0.86499999999999999</v>
      </c>
      <c r="AC2477">
        <v>0.5423</v>
      </c>
      <c r="AD2477" t="s">
        <v>48</v>
      </c>
      <c r="AE2477" t="s">
        <v>48</v>
      </c>
      <c r="AF2477" t="s">
        <v>48</v>
      </c>
    </row>
    <row r="2478" spans="1:32" hidden="1" outlineLevel="1" x14ac:dyDescent="0.2">
      <c r="A2478" t="s">
        <v>20769</v>
      </c>
      <c r="B2478" t="s">
        <v>20770</v>
      </c>
      <c r="C2478" t="s">
        <v>20771</v>
      </c>
      <c r="J2478" t="s">
        <v>20772</v>
      </c>
      <c r="K2478" t="s">
        <v>1197</v>
      </c>
      <c r="L2478" t="s">
        <v>1233</v>
      </c>
      <c r="M2478">
        <v>1</v>
      </c>
      <c r="P2478" s="2" t="s">
        <v>20773</v>
      </c>
      <c r="Q2478" t="s">
        <v>47</v>
      </c>
      <c r="S2478">
        <v>0.11171333999999999</v>
      </c>
      <c r="T2478">
        <v>3.2997131000000002E-3</v>
      </c>
      <c r="U2478">
        <v>4.491858E-2</v>
      </c>
      <c r="V2478">
        <v>8.8054899999999992E-3</v>
      </c>
      <c r="W2478">
        <v>2.5026766999999998E-2</v>
      </c>
      <c r="X2478">
        <v>7.249452E-3</v>
      </c>
      <c r="Y2478">
        <v>-0.25</v>
      </c>
      <c r="Z2478">
        <v>2.9000000000000001E-2</v>
      </c>
      <c r="AA2478">
        <v>9.2999999999999999E-2</v>
      </c>
      <c r="AB2478">
        <v>0.878</v>
      </c>
      <c r="AC2478">
        <v>-0.5423</v>
      </c>
      <c r="AD2478" t="s">
        <v>48</v>
      </c>
      <c r="AE2478" t="s">
        <v>48</v>
      </c>
      <c r="AF2478" t="s">
        <v>48</v>
      </c>
    </row>
    <row r="2479" spans="1:32" hidden="1" outlineLevel="1" x14ac:dyDescent="0.2">
      <c r="A2479" t="s">
        <v>20774</v>
      </c>
      <c r="B2479" t="s">
        <v>20775</v>
      </c>
      <c r="C2479" t="s">
        <v>20776</v>
      </c>
      <c r="J2479" t="s">
        <v>20777</v>
      </c>
      <c r="K2479" t="s">
        <v>1197</v>
      </c>
      <c r="L2479" t="s">
        <v>1233</v>
      </c>
      <c r="M2479">
        <v>1</v>
      </c>
      <c r="P2479" s="2" t="s">
        <v>20778</v>
      </c>
      <c r="Q2479" t="s">
        <v>47</v>
      </c>
      <c r="S2479">
        <v>0.79985510000000004</v>
      </c>
      <c r="T2479">
        <v>2.4162409999999999E-2</v>
      </c>
      <c r="U2479">
        <v>0.36230122999999997</v>
      </c>
      <c r="V2479">
        <v>1.9073274000000001E-2</v>
      </c>
      <c r="W2479">
        <v>0.80121209999999998</v>
      </c>
      <c r="X2479">
        <v>8.2592220000000001E-3</v>
      </c>
      <c r="Y2479">
        <v>-0.121875</v>
      </c>
      <c r="Z2479">
        <v>0</v>
      </c>
      <c r="AA2479">
        <v>0.12</v>
      </c>
      <c r="AB2479">
        <v>0.88</v>
      </c>
      <c r="AC2479">
        <v>-0.50519999999999998</v>
      </c>
      <c r="AD2479" t="s">
        <v>48</v>
      </c>
      <c r="AE2479" t="s">
        <v>48</v>
      </c>
      <c r="AF2479" t="s">
        <v>48</v>
      </c>
    </row>
    <row r="2480" spans="1:32" hidden="1" outlineLevel="1" x14ac:dyDescent="0.2">
      <c r="A2480" t="s">
        <v>20779</v>
      </c>
      <c r="B2480" t="s">
        <v>20780</v>
      </c>
      <c r="C2480" t="s">
        <v>513</v>
      </c>
      <c r="J2480" t="s">
        <v>17568</v>
      </c>
      <c r="K2480" t="s">
        <v>1197</v>
      </c>
      <c r="L2480" t="s">
        <v>1233</v>
      </c>
      <c r="M2480">
        <v>1</v>
      </c>
      <c r="P2480" s="2" t="s">
        <v>20781</v>
      </c>
      <c r="Q2480" t="s">
        <v>47</v>
      </c>
      <c r="Y2480" t="s">
        <v>48</v>
      </c>
      <c r="Z2480" t="s">
        <v>48</v>
      </c>
      <c r="AA2480" t="s">
        <v>48</v>
      </c>
      <c r="AB2480" t="s">
        <v>48</v>
      </c>
      <c r="AC2480" t="s">
        <v>48</v>
      </c>
      <c r="AD2480" t="s">
        <v>48</v>
      </c>
      <c r="AE2480" t="s">
        <v>48</v>
      </c>
      <c r="AF2480" t="s">
        <v>48</v>
      </c>
    </row>
    <row r="2481" spans="1:32" hidden="1" outlineLevel="1" x14ac:dyDescent="0.2">
      <c r="A2481" t="s">
        <v>20782</v>
      </c>
      <c r="B2481" t="s">
        <v>20783</v>
      </c>
      <c r="C2481" t="s">
        <v>20784</v>
      </c>
      <c r="J2481" t="s">
        <v>20785</v>
      </c>
      <c r="K2481" t="s">
        <v>1197</v>
      </c>
      <c r="L2481" t="s">
        <v>1233</v>
      </c>
      <c r="M2481">
        <v>1</v>
      </c>
      <c r="P2481" s="2" t="s">
        <v>20786</v>
      </c>
      <c r="Q2481" t="s">
        <v>47</v>
      </c>
      <c r="S2481">
        <v>0.57795319999999994</v>
      </c>
      <c r="T2481">
        <v>2.167734E-2</v>
      </c>
      <c r="U2481">
        <v>0.26006829999999997</v>
      </c>
      <c r="V2481">
        <v>1.9776696E-2</v>
      </c>
      <c r="W2481">
        <v>0.62617690000000004</v>
      </c>
      <c r="X2481">
        <v>9.0489139999999999E-3</v>
      </c>
      <c r="Y2481">
        <v>0</v>
      </c>
      <c r="Z2481" t="s">
        <v>48</v>
      </c>
      <c r="AA2481" t="s">
        <v>48</v>
      </c>
      <c r="AB2481" t="s">
        <v>48</v>
      </c>
      <c r="AC2481" t="s">
        <v>48</v>
      </c>
      <c r="AD2481" t="s">
        <v>48</v>
      </c>
      <c r="AE2481" t="s">
        <v>48</v>
      </c>
      <c r="AF2481" t="s">
        <v>48</v>
      </c>
    </row>
    <row r="2482" spans="1:32" hidden="1" outlineLevel="1" x14ac:dyDescent="0.2">
      <c r="A2482" t="s">
        <v>20787</v>
      </c>
      <c r="B2482" t="s">
        <v>20788</v>
      </c>
      <c r="C2482" t="s">
        <v>20789</v>
      </c>
      <c r="J2482" t="s">
        <v>20790</v>
      </c>
      <c r="K2482" t="s">
        <v>1197</v>
      </c>
      <c r="L2482" t="s">
        <v>1233</v>
      </c>
      <c r="M2482">
        <v>1</v>
      </c>
      <c r="P2482" s="2" t="s">
        <v>20791</v>
      </c>
      <c r="Q2482" t="s">
        <v>47</v>
      </c>
      <c r="S2482">
        <v>0.89882379999999995</v>
      </c>
      <c r="T2482">
        <v>0.35368224999999998</v>
      </c>
      <c r="U2482">
        <v>0.76414099999999996</v>
      </c>
      <c r="V2482">
        <v>0.10221587</v>
      </c>
      <c r="W2482">
        <v>0.78047259999999996</v>
      </c>
      <c r="X2482">
        <v>2.4407930000000001E-2</v>
      </c>
      <c r="Y2482">
        <v>0.8</v>
      </c>
      <c r="Z2482">
        <v>0.189</v>
      </c>
      <c r="AA2482">
        <v>0</v>
      </c>
      <c r="AB2482">
        <v>0.81100000000000005</v>
      </c>
      <c r="AC2482">
        <v>0.42149999999999999</v>
      </c>
      <c r="AD2482" t="s">
        <v>48</v>
      </c>
      <c r="AE2482" t="s">
        <v>48</v>
      </c>
      <c r="AF2482" t="s">
        <v>48</v>
      </c>
    </row>
    <row r="2483" spans="1:32" hidden="1" outlineLevel="1" x14ac:dyDescent="0.2">
      <c r="A2483" t="s">
        <v>20792</v>
      </c>
      <c r="B2483" t="s">
        <v>20793</v>
      </c>
      <c r="C2483" t="s">
        <v>20794</v>
      </c>
      <c r="J2483" t="s">
        <v>20795</v>
      </c>
      <c r="K2483" t="s">
        <v>1197</v>
      </c>
      <c r="L2483" t="s">
        <v>1233</v>
      </c>
      <c r="M2483">
        <v>1</v>
      </c>
      <c r="P2483" s="2" t="s">
        <v>20796</v>
      </c>
      <c r="Q2483" t="s">
        <v>47</v>
      </c>
      <c r="S2483">
        <v>0.112746716</v>
      </c>
      <c r="T2483">
        <v>2.1553039999999998E-3</v>
      </c>
      <c r="U2483">
        <v>1.5625564000000002E-2</v>
      </c>
      <c r="V2483">
        <v>4.1992567E-3</v>
      </c>
      <c r="W2483">
        <v>3.7980765E-2</v>
      </c>
      <c r="X2483">
        <v>1.3579931E-2</v>
      </c>
      <c r="Y2483">
        <v>0</v>
      </c>
      <c r="Z2483">
        <v>0</v>
      </c>
      <c r="AA2483">
        <v>0.28499999999999998</v>
      </c>
      <c r="AB2483">
        <v>0.71499999999999997</v>
      </c>
      <c r="AC2483">
        <v>-0.55589999999999995</v>
      </c>
      <c r="AD2483" t="s">
        <v>48</v>
      </c>
      <c r="AE2483" t="s">
        <v>48</v>
      </c>
      <c r="AF2483" t="s">
        <v>48</v>
      </c>
    </row>
    <row r="2484" spans="1:32" hidden="1" outlineLevel="1" x14ac:dyDescent="0.2">
      <c r="A2484" t="s">
        <v>20797</v>
      </c>
      <c r="B2484" t="s">
        <v>20798</v>
      </c>
      <c r="C2484" t="s">
        <v>20799</v>
      </c>
      <c r="J2484" t="s">
        <v>20800</v>
      </c>
      <c r="K2484" t="s">
        <v>1197</v>
      </c>
      <c r="L2484" t="s">
        <v>1233</v>
      </c>
      <c r="M2484">
        <v>1</v>
      </c>
      <c r="P2484" s="2" t="s">
        <v>20801</v>
      </c>
      <c r="Q2484" t="s">
        <v>10150</v>
      </c>
      <c r="S2484">
        <v>0.31132057000000002</v>
      </c>
      <c r="T2484">
        <v>9.2315669999999996E-3</v>
      </c>
      <c r="U2484">
        <v>0.30866357999999999</v>
      </c>
      <c r="V2484">
        <v>8.6205009999999992E-3</v>
      </c>
      <c r="W2484">
        <v>9.2704449999999994E-2</v>
      </c>
      <c r="X2484">
        <v>1.2337137E-2</v>
      </c>
      <c r="Y2484">
        <v>-0.4</v>
      </c>
      <c r="Z2484">
        <v>7.0999999999999994E-2</v>
      </c>
      <c r="AA2484">
        <v>0.218</v>
      </c>
      <c r="AB2484">
        <v>0.71099999999999997</v>
      </c>
      <c r="AC2484">
        <v>-0.76719999999999999</v>
      </c>
      <c r="AD2484" t="s">
        <v>48</v>
      </c>
      <c r="AE2484" t="s">
        <v>48</v>
      </c>
      <c r="AF2484" t="s">
        <v>48</v>
      </c>
    </row>
    <row r="2485" spans="1:32" hidden="1" outlineLevel="1" x14ac:dyDescent="0.2">
      <c r="A2485" t="s">
        <v>20802</v>
      </c>
      <c r="B2485" t="s">
        <v>20803</v>
      </c>
      <c r="C2485" t="s">
        <v>20804</v>
      </c>
      <c r="J2485" t="s">
        <v>20805</v>
      </c>
      <c r="K2485" t="s">
        <v>1197</v>
      </c>
      <c r="L2485" t="s">
        <v>1233</v>
      </c>
      <c r="M2485">
        <v>1</v>
      </c>
      <c r="P2485" s="2" t="s">
        <v>20806</v>
      </c>
      <c r="Q2485" t="s">
        <v>47</v>
      </c>
      <c r="S2485">
        <v>0.24442963000000001</v>
      </c>
      <c r="T2485">
        <v>1.2054443E-2</v>
      </c>
      <c r="U2485">
        <v>0.2661772</v>
      </c>
      <c r="V2485">
        <v>2.2992345000000001E-2</v>
      </c>
      <c r="W2485">
        <v>8.1632099999999999E-2</v>
      </c>
      <c r="X2485">
        <v>2.0091362000000001E-2</v>
      </c>
      <c r="Y2485">
        <v>8.461538461538462E-2</v>
      </c>
      <c r="Z2485">
        <v>2.1999999999999999E-2</v>
      </c>
      <c r="AA2485">
        <v>9.8000000000000004E-2</v>
      </c>
      <c r="AB2485">
        <v>0.88100000000000001</v>
      </c>
      <c r="AC2485">
        <v>-0.85880000000000001</v>
      </c>
      <c r="AD2485" t="s">
        <v>48</v>
      </c>
      <c r="AE2485" t="s">
        <v>48</v>
      </c>
      <c r="AF2485" t="s">
        <v>48</v>
      </c>
    </row>
    <row r="2486" spans="1:32" hidden="1" outlineLevel="1" x14ac:dyDescent="0.2">
      <c r="A2486" t="s">
        <v>20807</v>
      </c>
      <c r="B2486" t="s">
        <v>20808</v>
      </c>
      <c r="C2486" t="s">
        <v>20809</v>
      </c>
      <c r="J2486" t="s">
        <v>20810</v>
      </c>
      <c r="K2486" t="s">
        <v>1197</v>
      </c>
      <c r="L2486" t="s">
        <v>1233</v>
      </c>
      <c r="M2486">
        <v>1</v>
      </c>
      <c r="P2486" s="2" t="s">
        <v>20811</v>
      </c>
      <c r="Q2486" t="s">
        <v>47</v>
      </c>
      <c r="S2486">
        <v>0.13735330000000001</v>
      </c>
      <c r="T2486">
        <v>4.6730039999999997E-3</v>
      </c>
      <c r="U2486">
        <v>6.0449990000000002E-2</v>
      </c>
      <c r="V2486">
        <v>7.5845607000000004E-3</v>
      </c>
      <c r="W2486">
        <v>3.235855E-2</v>
      </c>
      <c r="X2486">
        <v>7.7802282999999998E-3</v>
      </c>
      <c r="Y2486">
        <v>0</v>
      </c>
      <c r="Z2486">
        <v>0</v>
      </c>
      <c r="AA2486">
        <v>0</v>
      </c>
      <c r="AB2486">
        <v>1</v>
      </c>
      <c r="AC2486">
        <v>0</v>
      </c>
      <c r="AD2486" t="s">
        <v>48</v>
      </c>
      <c r="AE2486" t="s">
        <v>48</v>
      </c>
      <c r="AF2486" t="s">
        <v>48</v>
      </c>
    </row>
    <row r="2487" spans="1:32" hidden="1" outlineLevel="1" x14ac:dyDescent="0.2">
      <c r="A2487" t="s">
        <v>20812</v>
      </c>
      <c r="B2487" t="s">
        <v>20813</v>
      </c>
      <c r="C2487" t="s">
        <v>20814</v>
      </c>
      <c r="J2487" t="s">
        <v>20815</v>
      </c>
      <c r="K2487" t="s">
        <v>1197</v>
      </c>
      <c r="L2487" t="s">
        <v>1233</v>
      </c>
      <c r="M2487">
        <v>1</v>
      </c>
      <c r="P2487" s="2" t="s">
        <v>20816</v>
      </c>
      <c r="Q2487" t="s">
        <v>47</v>
      </c>
      <c r="S2487">
        <v>0.19939904999999999</v>
      </c>
      <c r="T2487">
        <v>4.3296814000000003E-3</v>
      </c>
      <c r="U2487">
        <v>4.6922634999999997E-2</v>
      </c>
      <c r="V2487">
        <v>7.9545390000000001E-3</v>
      </c>
      <c r="W2487">
        <v>6.9215689999999996E-2</v>
      </c>
      <c r="X2487">
        <v>9.0748040000000006E-3</v>
      </c>
      <c r="Y2487">
        <v>-0.14499999999999999</v>
      </c>
      <c r="Z2487">
        <v>0.26900000000000002</v>
      </c>
      <c r="AA2487">
        <v>0.113</v>
      </c>
      <c r="AB2487">
        <v>0.61799999999999999</v>
      </c>
      <c r="AC2487">
        <v>0.54769999999999996</v>
      </c>
      <c r="AD2487" t="s">
        <v>48</v>
      </c>
      <c r="AE2487" t="s">
        <v>48</v>
      </c>
      <c r="AF2487" t="s">
        <v>48</v>
      </c>
    </row>
    <row r="2488" spans="1:32" hidden="1" outlineLevel="1" x14ac:dyDescent="0.2">
      <c r="A2488" t="s">
        <v>20817</v>
      </c>
      <c r="B2488" t="s">
        <v>20818</v>
      </c>
      <c r="C2488" t="s">
        <v>20819</v>
      </c>
      <c r="J2488" t="s">
        <v>20820</v>
      </c>
      <c r="K2488" t="s">
        <v>1197</v>
      </c>
      <c r="L2488" t="s">
        <v>1233</v>
      </c>
      <c r="M2488">
        <v>1</v>
      </c>
      <c r="P2488" s="2" t="s">
        <v>20821</v>
      </c>
      <c r="Q2488" t="s">
        <v>47</v>
      </c>
      <c r="S2488">
        <v>0.13735330000000001</v>
      </c>
      <c r="T2488">
        <v>5.4168699999999998E-3</v>
      </c>
      <c r="U2488">
        <v>5.6942899999999998E-2</v>
      </c>
      <c r="V2488">
        <v>1.4249804E-2</v>
      </c>
      <c r="W2488">
        <v>3.4451994999999999E-2</v>
      </c>
      <c r="X2488">
        <v>1.0913103E-2</v>
      </c>
      <c r="Y2488">
        <v>0.5</v>
      </c>
      <c r="Z2488">
        <v>0</v>
      </c>
      <c r="AA2488">
        <v>0</v>
      </c>
      <c r="AB2488">
        <v>1</v>
      </c>
      <c r="AC2488">
        <v>0</v>
      </c>
      <c r="AD2488" t="s">
        <v>48</v>
      </c>
      <c r="AE2488" t="s">
        <v>48</v>
      </c>
      <c r="AF2488" t="s">
        <v>48</v>
      </c>
    </row>
    <row r="2489" spans="1:32" hidden="1" outlineLevel="1" x14ac:dyDescent="0.2">
      <c r="A2489" t="s">
        <v>20822</v>
      </c>
      <c r="B2489" t="s">
        <v>20823</v>
      </c>
      <c r="C2489" t="s">
        <v>20824</v>
      </c>
      <c r="J2489" t="s">
        <v>20825</v>
      </c>
      <c r="K2489" t="s">
        <v>1197</v>
      </c>
      <c r="L2489" t="s">
        <v>1233</v>
      </c>
      <c r="M2489">
        <v>1</v>
      </c>
      <c r="P2489" s="2" t="s">
        <v>20826</v>
      </c>
      <c r="Q2489" t="s">
        <v>47</v>
      </c>
      <c r="S2489">
        <v>0.25462921999999999</v>
      </c>
      <c r="T2489">
        <v>1.1672973999999999E-2</v>
      </c>
      <c r="U2489">
        <v>0.13344458000000001</v>
      </c>
      <c r="V2489">
        <v>1.2943448E-2</v>
      </c>
      <c r="W2489">
        <v>6.6871079999999999E-2</v>
      </c>
      <c r="X2489">
        <v>1.8192071000000001E-2</v>
      </c>
      <c r="Y2489">
        <v>0</v>
      </c>
      <c r="Z2489">
        <v>7.9000000000000001E-2</v>
      </c>
      <c r="AA2489">
        <v>4.5999999999999999E-2</v>
      </c>
      <c r="AB2489">
        <v>0.875</v>
      </c>
      <c r="AC2489">
        <v>0.128</v>
      </c>
      <c r="AD2489" t="s">
        <v>48</v>
      </c>
      <c r="AE2489" t="s">
        <v>48</v>
      </c>
      <c r="AF2489" t="s">
        <v>48</v>
      </c>
    </row>
    <row r="2490" spans="1:32" hidden="1" outlineLevel="1" x14ac:dyDescent="0.2">
      <c r="A2490" t="s">
        <v>20827</v>
      </c>
      <c r="B2490" t="s">
        <v>20828</v>
      </c>
      <c r="C2490" t="s">
        <v>17174</v>
      </c>
      <c r="J2490" t="s">
        <v>20829</v>
      </c>
      <c r="K2490" t="s">
        <v>1197</v>
      </c>
      <c r="L2490" t="s">
        <v>1233</v>
      </c>
      <c r="M2490">
        <v>1</v>
      </c>
      <c r="P2490" s="2" t="s">
        <v>20830</v>
      </c>
      <c r="Q2490" t="s">
        <v>47</v>
      </c>
      <c r="S2490">
        <v>0.77014510000000003</v>
      </c>
      <c r="T2490">
        <v>0.16960317</v>
      </c>
      <c r="U2490">
        <v>0.53654230000000003</v>
      </c>
      <c r="V2490">
        <v>3.5589635000000001E-2</v>
      </c>
      <c r="W2490">
        <v>0.71027446000000005</v>
      </c>
      <c r="X2490">
        <v>9.8515510000000001E-3</v>
      </c>
      <c r="Y2490">
        <v>0.40000000000000008</v>
      </c>
      <c r="Z2490">
        <v>0.13</v>
      </c>
      <c r="AA2490">
        <v>0.22</v>
      </c>
      <c r="AB2490">
        <v>0.65</v>
      </c>
      <c r="AC2490">
        <v>-0.51060000000000005</v>
      </c>
      <c r="AD2490" t="s">
        <v>48</v>
      </c>
      <c r="AE2490" t="s">
        <v>48</v>
      </c>
      <c r="AF2490" t="s">
        <v>48</v>
      </c>
    </row>
    <row r="2491" spans="1:32" hidden="1" outlineLevel="1" x14ac:dyDescent="0.2">
      <c r="A2491" t="s">
        <v>20831</v>
      </c>
      <c r="B2491" t="s">
        <v>20832</v>
      </c>
      <c r="C2491" t="s">
        <v>20833</v>
      </c>
      <c r="J2491" t="s">
        <v>20834</v>
      </c>
      <c r="K2491" t="s">
        <v>1197</v>
      </c>
      <c r="L2491" t="s">
        <v>1233</v>
      </c>
      <c r="M2491">
        <v>1</v>
      </c>
      <c r="P2491" s="2" t="s">
        <v>20835</v>
      </c>
      <c r="Q2491" t="s">
        <v>47</v>
      </c>
      <c r="S2491">
        <v>0.76754520000000004</v>
      </c>
      <c r="T2491">
        <v>8.3324419999999996E-2</v>
      </c>
      <c r="U2491">
        <v>0.50135689999999999</v>
      </c>
      <c r="V2491">
        <v>3.9456755000000003E-2</v>
      </c>
      <c r="W2491">
        <v>0.7657292</v>
      </c>
      <c r="X2491">
        <v>9.5667440000000003E-3</v>
      </c>
      <c r="Y2491">
        <v>0.25</v>
      </c>
      <c r="Z2491">
        <v>0.22800000000000001</v>
      </c>
      <c r="AA2491">
        <v>0.316</v>
      </c>
      <c r="AB2491">
        <v>0.45600000000000002</v>
      </c>
      <c r="AC2491">
        <v>-0.28749999999999998</v>
      </c>
      <c r="AD2491" t="s">
        <v>48</v>
      </c>
      <c r="AE2491" t="s">
        <v>48</v>
      </c>
      <c r="AF2491" t="s">
        <v>48</v>
      </c>
    </row>
    <row r="2492" spans="1:32" hidden="1" outlineLevel="1" x14ac:dyDescent="0.2">
      <c r="A2492" t="s">
        <v>20836</v>
      </c>
      <c r="B2492" t="s">
        <v>20837</v>
      </c>
      <c r="C2492" t="s">
        <v>20838</v>
      </c>
      <c r="J2492" t="s">
        <v>20839</v>
      </c>
      <c r="K2492" t="s">
        <v>1197</v>
      </c>
      <c r="L2492" t="s">
        <v>1233</v>
      </c>
      <c r="M2492">
        <v>1</v>
      </c>
      <c r="P2492" s="2" t="s">
        <v>20840</v>
      </c>
      <c r="Q2492" t="s">
        <v>47</v>
      </c>
      <c r="S2492">
        <v>0.25462921999999999</v>
      </c>
      <c r="T2492">
        <v>7.0953370000000002E-3</v>
      </c>
      <c r="U2492">
        <v>7.5792133999999997E-2</v>
      </c>
      <c r="V2492">
        <v>1.2943448E-2</v>
      </c>
      <c r="W2492">
        <v>0.14693929999999999</v>
      </c>
      <c r="X2492">
        <v>7.3400719999999996E-3</v>
      </c>
      <c r="Y2492">
        <v>-7.2499999999999995E-2</v>
      </c>
      <c r="Z2492">
        <v>4.2000000000000003E-2</v>
      </c>
      <c r="AA2492">
        <v>0.123</v>
      </c>
      <c r="AB2492">
        <v>0.83499999999999996</v>
      </c>
      <c r="AC2492">
        <v>-0.76590000000000003</v>
      </c>
      <c r="AD2492" t="s">
        <v>48</v>
      </c>
      <c r="AE2492" t="s">
        <v>48</v>
      </c>
      <c r="AF2492" t="s">
        <v>48</v>
      </c>
    </row>
    <row r="2493" spans="1:32" hidden="1" outlineLevel="1" x14ac:dyDescent="0.2">
      <c r="A2493" t="s">
        <v>20841</v>
      </c>
      <c r="B2493" t="s">
        <v>20842</v>
      </c>
      <c r="C2493" t="s">
        <v>20843</v>
      </c>
      <c r="J2493" t="s">
        <v>20844</v>
      </c>
      <c r="K2493" t="s">
        <v>1197</v>
      </c>
      <c r="L2493" t="s">
        <v>1233</v>
      </c>
      <c r="M2493">
        <v>1</v>
      </c>
      <c r="P2493" s="2" t="s">
        <v>20845</v>
      </c>
      <c r="Q2493" t="s">
        <v>47</v>
      </c>
      <c r="S2493">
        <v>0.23198941000000001</v>
      </c>
      <c r="T2493">
        <v>6.3323974999999998E-3</v>
      </c>
      <c r="U2493">
        <v>9.5512620000000006E-2</v>
      </c>
      <c r="V2493">
        <v>2.1284029999999999E-2</v>
      </c>
      <c r="W2493">
        <v>0.13064787</v>
      </c>
      <c r="X2493">
        <v>8.9971300000000008E-3</v>
      </c>
      <c r="Y2493">
        <v>6.0147392290249423E-2</v>
      </c>
      <c r="Z2493">
        <v>0.14199999999999999</v>
      </c>
      <c r="AA2493">
        <v>5.6000000000000001E-2</v>
      </c>
      <c r="AB2493">
        <v>0.80200000000000005</v>
      </c>
      <c r="AC2493">
        <v>0.84809999999999997</v>
      </c>
      <c r="AD2493" t="s">
        <v>48</v>
      </c>
      <c r="AE2493" t="s">
        <v>48</v>
      </c>
      <c r="AF2493" t="s">
        <v>48</v>
      </c>
    </row>
    <row r="2494" spans="1:32" hidden="1" outlineLevel="1" x14ac:dyDescent="0.2">
      <c r="A2494" t="s">
        <v>20846</v>
      </c>
      <c r="B2494" t="s">
        <v>20847</v>
      </c>
      <c r="C2494" t="s">
        <v>20848</v>
      </c>
      <c r="J2494" t="s">
        <v>20849</v>
      </c>
      <c r="K2494" t="s">
        <v>1197</v>
      </c>
      <c r="L2494" t="s">
        <v>1233</v>
      </c>
      <c r="M2494">
        <v>1</v>
      </c>
      <c r="P2494" s="2" t="s">
        <v>20850</v>
      </c>
      <c r="Q2494" t="s">
        <v>47</v>
      </c>
      <c r="S2494">
        <v>0.30319386999999998</v>
      </c>
      <c r="T2494">
        <v>1.3285006E-2</v>
      </c>
      <c r="U2494">
        <v>0.17241211000000001</v>
      </c>
      <c r="V2494">
        <v>3.6878675E-2</v>
      </c>
      <c r="W2494">
        <v>0.16766081999999999</v>
      </c>
      <c r="X2494">
        <v>1.1663957500000001E-2</v>
      </c>
      <c r="Y2494">
        <v>0.18857142857142861</v>
      </c>
      <c r="Z2494">
        <v>0.16800000000000001</v>
      </c>
      <c r="AA2494">
        <v>9.9000000000000005E-2</v>
      </c>
      <c r="AB2494">
        <v>0.73299999999999998</v>
      </c>
      <c r="AC2494">
        <v>0.81559999999999999</v>
      </c>
      <c r="AD2494" t="s">
        <v>48</v>
      </c>
      <c r="AE2494" t="s">
        <v>48</v>
      </c>
      <c r="AF2494" t="s">
        <v>48</v>
      </c>
    </row>
    <row r="2495" spans="1:32" hidden="1" outlineLevel="1" x14ac:dyDescent="0.2">
      <c r="A2495" t="s">
        <v>20851</v>
      </c>
      <c r="B2495" t="s">
        <v>20852</v>
      </c>
      <c r="C2495" t="s">
        <v>20853</v>
      </c>
      <c r="J2495" t="s">
        <v>20854</v>
      </c>
      <c r="K2495" t="s">
        <v>1197</v>
      </c>
      <c r="L2495" t="s">
        <v>1233</v>
      </c>
      <c r="M2495">
        <v>1</v>
      </c>
      <c r="P2495" s="2" t="s">
        <v>20855</v>
      </c>
      <c r="Q2495" t="s">
        <v>47</v>
      </c>
      <c r="Y2495" t="s">
        <v>48</v>
      </c>
      <c r="Z2495" t="s">
        <v>48</v>
      </c>
      <c r="AA2495" t="s">
        <v>48</v>
      </c>
      <c r="AB2495" t="s">
        <v>48</v>
      </c>
      <c r="AC2495" t="s">
        <v>48</v>
      </c>
      <c r="AD2495" t="s">
        <v>48</v>
      </c>
      <c r="AE2495" t="s">
        <v>48</v>
      </c>
      <c r="AF2495" t="s">
        <v>48</v>
      </c>
    </row>
    <row r="2496" spans="1:32" hidden="1" outlineLevel="1" x14ac:dyDescent="0.2">
      <c r="A2496" t="s">
        <v>20856</v>
      </c>
      <c r="B2496" t="s">
        <v>20857</v>
      </c>
      <c r="C2496" t="s">
        <v>20858</v>
      </c>
      <c r="J2496" t="s">
        <v>20859</v>
      </c>
      <c r="K2496" t="s">
        <v>1197</v>
      </c>
      <c r="L2496" t="s">
        <v>1233</v>
      </c>
      <c r="M2496">
        <v>1</v>
      </c>
      <c r="P2496" s="2" t="s">
        <v>20860</v>
      </c>
      <c r="Q2496" t="s">
        <v>47</v>
      </c>
      <c r="S2496">
        <v>7.0545650000000001E-2</v>
      </c>
      <c r="T2496">
        <v>2.1362305E-3</v>
      </c>
      <c r="U2496">
        <v>2.6863952999999999E-2</v>
      </c>
      <c r="V2496">
        <v>4.8467190000000002E-3</v>
      </c>
      <c r="W2496">
        <v>2.9824380000000001E-2</v>
      </c>
      <c r="X2496">
        <v>7.8449574999999994E-3</v>
      </c>
      <c r="Y2496">
        <v>0.15138888888888891</v>
      </c>
      <c r="Z2496">
        <v>8.3000000000000004E-2</v>
      </c>
      <c r="AA2496">
        <v>6.3E-2</v>
      </c>
      <c r="AB2496">
        <v>0.85499999999999998</v>
      </c>
      <c r="AC2496">
        <v>0.69140000000000001</v>
      </c>
      <c r="AD2496" t="s">
        <v>48</v>
      </c>
      <c r="AE2496" t="s">
        <v>48</v>
      </c>
      <c r="AF2496" t="s">
        <v>48</v>
      </c>
    </row>
    <row r="2497" spans="1:32" hidden="1" outlineLevel="1" x14ac:dyDescent="0.2">
      <c r="A2497" t="s">
        <v>20861</v>
      </c>
      <c r="B2497" t="s">
        <v>20862</v>
      </c>
      <c r="C2497" t="s">
        <v>20863</v>
      </c>
      <c r="J2497" t="s">
        <v>20864</v>
      </c>
      <c r="K2497" t="s">
        <v>1197</v>
      </c>
      <c r="L2497" t="s">
        <v>1233</v>
      </c>
      <c r="M2497">
        <v>1</v>
      </c>
      <c r="P2497" s="2" t="s">
        <v>20865</v>
      </c>
      <c r="Q2497" t="s">
        <v>47</v>
      </c>
      <c r="S2497">
        <v>1.5079274E-2</v>
      </c>
      <c r="T2497">
        <v>8.4877013999999998E-4</v>
      </c>
      <c r="U2497">
        <v>1.1475216999999999E-2</v>
      </c>
      <c r="V2497">
        <v>2.0996283000000002E-3</v>
      </c>
      <c r="W2497">
        <v>8.1398800000000004E-3</v>
      </c>
      <c r="X2497">
        <v>7.1329399999999999E-3</v>
      </c>
      <c r="Y2497">
        <v>0.2</v>
      </c>
      <c r="Z2497">
        <v>0.155</v>
      </c>
      <c r="AA2497">
        <v>0</v>
      </c>
      <c r="AB2497">
        <v>0.84499999999999997</v>
      </c>
      <c r="AC2497">
        <v>0.29599999999999999</v>
      </c>
      <c r="AD2497" t="s">
        <v>48</v>
      </c>
      <c r="AE2497" t="s">
        <v>48</v>
      </c>
      <c r="AF2497" t="s">
        <v>48</v>
      </c>
    </row>
    <row r="2498" spans="1:32" hidden="1" outlineLevel="1" x14ac:dyDescent="0.2">
      <c r="A2498" t="s">
        <v>20866</v>
      </c>
      <c r="B2498" t="s">
        <v>20867</v>
      </c>
      <c r="C2498" t="s">
        <v>20868</v>
      </c>
      <c r="J2498" t="s">
        <v>20869</v>
      </c>
      <c r="K2498" t="s">
        <v>1197</v>
      </c>
      <c r="L2498" t="s">
        <v>1233</v>
      </c>
      <c r="M2498">
        <v>1</v>
      </c>
      <c r="P2498" s="2" t="s">
        <v>20870</v>
      </c>
      <c r="Q2498" t="s">
        <v>47</v>
      </c>
      <c r="S2498">
        <v>0.91625385999999998</v>
      </c>
      <c r="T2498">
        <v>0.35368224999999998</v>
      </c>
      <c r="U2498">
        <v>0.84506535999999999</v>
      </c>
      <c r="V2498">
        <v>9.7418069999999996E-2</v>
      </c>
      <c r="W2498">
        <v>0.82974654000000003</v>
      </c>
      <c r="X2498">
        <v>2.0091362000000001E-2</v>
      </c>
      <c r="Y2498">
        <v>0</v>
      </c>
      <c r="Z2498">
        <v>0</v>
      </c>
      <c r="AA2498">
        <v>0</v>
      </c>
      <c r="AB2498">
        <v>1</v>
      </c>
      <c r="AC2498">
        <v>0</v>
      </c>
      <c r="AD2498" t="s">
        <v>48</v>
      </c>
      <c r="AE2498" t="s">
        <v>48</v>
      </c>
      <c r="AF2498" t="s">
        <v>48</v>
      </c>
    </row>
    <row r="2499" spans="1:32" hidden="1" outlineLevel="1" x14ac:dyDescent="0.2">
      <c r="A2499" t="s">
        <v>20871</v>
      </c>
      <c r="B2499" t="s">
        <v>20872</v>
      </c>
      <c r="C2499" t="s">
        <v>20873</v>
      </c>
      <c r="J2499" t="s">
        <v>20874</v>
      </c>
      <c r="K2499" t="s">
        <v>1197</v>
      </c>
      <c r="L2499" t="s">
        <v>1233</v>
      </c>
      <c r="M2499">
        <v>1</v>
      </c>
      <c r="P2499" s="2" t="s">
        <v>20875</v>
      </c>
      <c r="Q2499" t="s">
        <v>47</v>
      </c>
      <c r="Y2499" t="s">
        <v>48</v>
      </c>
      <c r="Z2499" t="s">
        <v>48</v>
      </c>
      <c r="AA2499" t="s">
        <v>48</v>
      </c>
      <c r="AB2499" t="s">
        <v>48</v>
      </c>
      <c r="AC2499" t="s">
        <v>48</v>
      </c>
      <c r="AD2499" t="s">
        <v>48</v>
      </c>
      <c r="AE2499" t="s">
        <v>48</v>
      </c>
      <c r="AF2499" t="s">
        <v>48</v>
      </c>
    </row>
    <row r="2500" spans="1:32" hidden="1" outlineLevel="1" x14ac:dyDescent="0.2">
      <c r="A2500" t="s">
        <v>20876</v>
      </c>
      <c r="B2500" t="s">
        <v>20877</v>
      </c>
      <c r="C2500" t="s">
        <v>20878</v>
      </c>
      <c r="J2500" t="s">
        <v>20879</v>
      </c>
      <c r="K2500" t="s">
        <v>1197</v>
      </c>
      <c r="L2500" t="s">
        <v>1233</v>
      </c>
      <c r="M2500">
        <v>1</v>
      </c>
      <c r="P2500" s="2" t="s">
        <v>20880</v>
      </c>
      <c r="Q2500" t="s">
        <v>47</v>
      </c>
      <c r="S2500">
        <v>0.37751234</v>
      </c>
      <c r="T2500">
        <v>1.159668E-2</v>
      </c>
      <c r="U2500">
        <v>0.10301965</v>
      </c>
      <c r="V2500">
        <v>2.2791367E-2</v>
      </c>
      <c r="W2500">
        <v>0.40189891999999999</v>
      </c>
      <c r="X2500">
        <v>1.1715741E-2</v>
      </c>
      <c r="Y2500">
        <v>-5.4464285714285708E-2</v>
      </c>
      <c r="Z2500">
        <v>0.13700000000000001</v>
      </c>
      <c r="AA2500">
        <v>1.6E-2</v>
      </c>
      <c r="AB2500">
        <v>0.84699999999999998</v>
      </c>
      <c r="AC2500">
        <v>0.82809999999999995</v>
      </c>
      <c r="AD2500" t="s">
        <v>48</v>
      </c>
      <c r="AE2500" t="s">
        <v>48</v>
      </c>
      <c r="AF2500" t="s">
        <v>48</v>
      </c>
    </row>
    <row r="2501" spans="1:32" hidden="1" outlineLevel="1" x14ac:dyDescent="0.2">
      <c r="A2501" t="s">
        <v>20881</v>
      </c>
      <c r="B2501" t="s">
        <v>20882</v>
      </c>
      <c r="C2501" t="s">
        <v>20883</v>
      </c>
      <c r="J2501" t="s">
        <v>20884</v>
      </c>
      <c r="K2501" t="s">
        <v>1197</v>
      </c>
      <c r="L2501" t="s">
        <v>1233</v>
      </c>
      <c r="M2501">
        <v>1</v>
      </c>
      <c r="P2501" s="2" t="s">
        <v>20885</v>
      </c>
      <c r="Q2501" t="s">
        <v>47</v>
      </c>
      <c r="S2501">
        <v>0.67440869999999997</v>
      </c>
      <c r="T2501">
        <v>0.232236</v>
      </c>
      <c r="U2501">
        <v>0.62717754000000003</v>
      </c>
      <c r="V2501">
        <v>0.10221587</v>
      </c>
      <c r="W2501">
        <v>0.57398740000000004</v>
      </c>
      <c r="X2501">
        <v>1.750142E-2</v>
      </c>
      <c r="Y2501">
        <v>-0.1333333333333333</v>
      </c>
      <c r="Z2501">
        <v>9.4E-2</v>
      </c>
      <c r="AA2501">
        <v>0.127</v>
      </c>
      <c r="AB2501">
        <v>0.77900000000000003</v>
      </c>
      <c r="AC2501">
        <v>-0.49120000000000003</v>
      </c>
      <c r="AD2501" t="s">
        <v>48</v>
      </c>
      <c r="AE2501" t="s">
        <v>48</v>
      </c>
      <c r="AF2501" t="s">
        <v>48</v>
      </c>
    </row>
    <row r="2502" spans="1:32" hidden="1" outlineLevel="1" x14ac:dyDescent="0.2">
      <c r="A2502" t="s">
        <v>20886</v>
      </c>
      <c r="B2502" t="s">
        <v>20887</v>
      </c>
      <c r="C2502" t="s">
        <v>20888</v>
      </c>
      <c r="J2502" t="s">
        <v>20889</v>
      </c>
      <c r="K2502" t="s">
        <v>1197</v>
      </c>
      <c r="L2502" t="s">
        <v>1233</v>
      </c>
      <c r="M2502">
        <v>1</v>
      </c>
      <c r="P2502" s="2" t="s">
        <v>20890</v>
      </c>
      <c r="Q2502" t="s">
        <v>47</v>
      </c>
      <c r="S2502">
        <v>0.40336934000000002</v>
      </c>
      <c r="T2502">
        <v>1.5157142E-2</v>
      </c>
      <c r="U2502">
        <v>0.18294942</v>
      </c>
      <c r="V2502">
        <v>2.4399190000000001E-2</v>
      </c>
      <c r="W2502">
        <v>0.42367842999999999</v>
      </c>
      <c r="X2502">
        <v>9.7738765000000005E-3</v>
      </c>
      <c r="Y2502">
        <v>0</v>
      </c>
      <c r="Z2502">
        <v>0</v>
      </c>
      <c r="AA2502">
        <v>0</v>
      </c>
      <c r="AB2502">
        <v>1</v>
      </c>
      <c r="AC2502">
        <v>0</v>
      </c>
      <c r="AD2502" t="s">
        <v>48</v>
      </c>
      <c r="AE2502" t="s">
        <v>48</v>
      </c>
      <c r="AF2502" t="s">
        <v>48</v>
      </c>
    </row>
    <row r="2503" spans="1:32" hidden="1" outlineLevel="1" x14ac:dyDescent="0.2">
      <c r="A2503" t="s">
        <v>20891</v>
      </c>
      <c r="B2503" t="s">
        <v>20892</v>
      </c>
      <c r="C2503" t="s">
        <v>20893</v>
      </c>
      <c r="J2503" t="s">
        <v>20894</v>
      </c>
      <c r="K2503" t="s">
        <v>1197</v>
      </c>
      <c r="L2503" t="s">
        <v>1233</v>
      </c>
      <c r="M2503">
        <v>1</v>
      </c>
      <c r="P2503" s="2" t="s">
        <v>20895</v>
      </c>
      <c r="Q2503" t="s">
        <v>47</v>
      </c>
      <c r="S2503">
        <v>0.13908891000000001</v>
      </c>
      <c r="T2503">
        <v>5.1116942999999996E-3</v>
      </c>
      <c r="U2503">
        <v>8.1934580000000007E-2</v>
      </c>
      <c r="V2503">
        <v>1.1247349E-2</v>
      </c>
      <c r="W2503">
        <v>4.8521040000000001E-2</v>
      </c>
      <c r="X2503">
        <v>9.5408520000000007E-3</v>
      </c>
      <c r="Y2503">
        <v>3.8368055555555523E-2</v>
      </c>
      <c r="Z2503">
        <v>0.14099999999999999</v>
      </c>
      <c r="AA2503">
        <v>7.1999999999999995E-2</v>
      </c>
      <c r="AB2503">
        <v>0.78800000000000003</v>
      </c>
      <c r="AC2503">
        <v>0.71630000000000005</v>
      </c>
      <c r="AD2503" t="s">
        <v>48</v>
      </c>
      <c r="AE2503" t="s">
        <v>48</v>
      </c>
      <c r="AF2503" t="s">
        <v>48</v>
      </c>
    </row>
    <row r="2504" spans="1:32" hidden="1" outlineLevel="1" x14ac:dyDescent="0.2">
      <c r="A2504" t="s">
        <v>20896</v>
      </c>
      <c r="B2504" t="s">
        <v>20897</v>
      </c>
      <c r="C2504" t="s">
        <v>20898</v>
      </c>
      <c r="J2504" t="s">
        <v>20899</v>
      </c>
      <c r="K2504" t="s">
        <v>1197</v>
      </c>
      <c r="L2504" t="s">
        <v>1233</v>
      </c>
      <c r="M2504">
        <v>1</v>
      </c>
      <c r="P2504" s="2" t="s">
        <v>20900</v>
      </c>
      <c r="Q2504" t="s">
        <v>47</v>
      </c>
      <c r="S2504">
        <v>0.72028046999999995</v>
      </c>
      <c r="T2504">
        <v>0.16960317</v>
      </c>
      <c r="U2504">
        <v>0.71813289999999996</v>
      </c>
      <c r="V2504">
        <v>5.9311368000000003E-2</v>
      </c>
      <c r="W2504">
        <v>0.56786959999999997</v>
      </c>
      <c r="X2504">
        <v>1.0757755000000001E-2</v>
      </c>
      <c r="Y2504">
        <v>0</v>
      </c>
      <c r="Z2504" t="s">
        <v>48</v>
      </c>
      <c r="AA2504" t="s">
        <v>48</v>
      </c>
      <c r="AB2504" t="s">
        <v>48</v>
      </c>
      <c r="AC2504" t="s">
        <v>48</v>
      </c>
      <c r="AD2504" t="s">
        <v>48</v>
      </c>
      <c r="AE2504" t="s">
        <v>48</v>
      </c>
      <c r="AF2504" t="s">
        <v>48</v>
      </c>
    </row>
    <row r="2505" spans="1:32" hidden="1" outlineLevel="1" x14ac:dyDescent="0.2">
      <c r="A2505" t="s">
        <v>20901</v>
      </c>
      <c r="B2505" t="s">
        <v>20902</v>
      </c>
      <c r="C2505" t="s">
        <v>20903</v>
      </c>
      <c r="J2505" t="s">
        <v>20904</v>
      </c>
      <c r="K2505" t="s">
        <v>1197</v>
      </c>
      <c r="L2505" t="s">
        <v>1233</v>
      </c>
      <c r="M2505">
        <v>1</v>
      </c>
      <c r="P2505" s="2" t="s">
        <v>20905</v>
      </c>
      <c r="Q2505" t="s">
        <v>47</v>
      </c>
      <c r="S2505">
        <v>1.7718147E-2</v>
      </c>
      <c r="T2505">
        <v>1.1396408E-3</v>
      </c>
      <c r="U2505">
        <v>1.3917601999999999E-2</v>
      </c>
      <c r="V2505">
        <v>3.2373124000000001E-3</v>
      </c>
      <c r="W2505">
        <v>8.4628819999999997E-3</v>
      </c>
      <c r="X2505">
        <v>7.7154995000000004E-3</v>
      </c>
      <c r="Y2505">
        <v>0.4</v>
      </c>
      <c r="Z2505">
        <v>0</v>
      </c>
      <c r="AA2505">
        <v>0</v>
      </c>
      <c r="AB2505">
        <v>1</v>
      </c>
      <c r="AC2505">
        <v>0</v>
      </c>
      <c r="AD2505" t="s">
        <v>48</v>
      </c>
      <c r="AE2505" t="s">
        <v>48</v>
      </c>
      <c r="AF2505" t="s">
        <v>48</v>
      </c>
    </row>
    <row r="2506" spans="1:32" hidden="1" outlineLevel="1" x14ac:dyDescent="0.2">
      <c r="A2506" t="s">
        <v>20906</v>
      </c>
      <c r="B2506" t="s">
        <v>20907</v>
      </c>
      <c r="C2506" t="s">
        <v>20908</v>
      </c>
      <c r="J2506" t="s">
        <v>20909</v>
      </c>
      <c r="K2506" t="s">
        <v>1197</v>
      </c>
      <c r="L2506" t="s">
        <v>1233</v>
      </c>
      <c r="M2506">
        <v>1</v>
      </c>
      <c r="P2506" s="2" t="s">
        <v>20910</v>
      </c>
      <c r="Q2506" t="s">
        <v>47</v>
      </c>
      <c r="S2506">
        <v>0.42740709999999998</v>
      </c>
      <c r="T2506">
        <v>1.9998873E-2</v>
      </c>
      <c r="U2506">
        <v>0.29209393</v>
      </c>
      <c r="V2506">
        <v>1.4953226999999999E-2</v>
      </c>
      <c r="W2506">
        <v>0.42743355</v>
      </c>
      <c r="X2506">
        <v>1.3113883E-2</v>
      </c>
      <c r="Y2506">
        <v>0</v>
      </c>
      <c r="Z2506">
        <v>7.0999999999999994E-2</v>
      </c>
      <c r="AA2506">
        <v>0.307</v>
      </c>
      <c r="AB2506">
        <v>0.622</v>
      </c>
      <c r="AC2506">
        <v>-0.81059999999999999</v>
      </c>
      <c r="AD2506" t="s">
        <v>48</v>
      </c>
      <c r="AE2506" t="s">
        <v>48</v>
      </c>
      <c r="AF2506" t="s">
        <v>48</v>
      </c>
    </row>
    <row r="2507" spans="1:32" hidden="1" outlineLevel="1" x14ac:dyDescent="0.2">
      <c r="A2507" t="s">
        <v>20911</v>
      </c>
      <c r="B2507" t="s">
        <v>20912</v>
      </c>
      <c r="C2507" t="s">
        <v>20913</v>
      </c>
      <c r="J2507" t="s">
        <v>20914</v>
      </c>
      <c r="K2507" t="s">
        <v>1197</v>
      </c>
      <c r="L2507" t="s">
        <v>1233</v>
      </c>
      <c r="M2507">
        <v>1</v>
      </c>
      <c r="P2507" s="2" t="s">
        <v>20915</v>
      </c>
      <c r="Q2507" t="s">
        <v>47</v>
      </c>
      <c r="S2507">
        <v>0.55739563999999997</v>
      </c>
      <c r="T2507">
        <v>2.4115459999999998E-2</v>
      </c>
      <c r="U2507">
        <v>0.33808853999999999</v>
      </c>
      <c r="V2507">
        <v>2.9660051999999999E-2</v>
      </c>
      <c r="W2507">
        <v>0.56786959999999997</v>
      </c>
      <c r="X2507">
        <v>2.9587815999999999E-2</v>
      </c>
      <c r="Y2507">
        <v>0.1</v>
      </c>
      <c r="Z2507">
        <v>9.4E-2</v>
      </c>
      <c r="AA2507">
        <v>0</v>
      </c>
      <c r="AB2507">
        <v>0.90600000000000003</v>
      </c>
      <c r="AC2507">
        <v>0.40189999999999998</v>
      </c>
      <c r="AD2507" t="s">
        <v>48</v>
      </c>
      <c r="AE2507" t="s">
        <v>48</v>
      </c>
      <c r="AF2507" t="s">
        <v>48</v>
      </c>
    </row>
    <row r="2508" spans="1:32" hidden="1" outlineLevel="1" x14ac:dyDescent="0.2">
      <c r="A2508" t="s">
        <v>20916</v>
      </c>
      <c r="B2508" t="s">
        <v>20917</v>
      </c>
      <c r="C2508" t="s">
        <v>15268</v>
      </c>
      <c r="J2508" t="s">
        <v>20918</v>
      </c>
      <c r="K2508" t="s">
        <v>1197</v>
      </c>
      <c r="L2508" t="s">
        <v>1233</v>
      </c>
      <c r="M2508">
        <v>1</v>
      </c>
      <c r="P2508" s="2" t="s">
        <v>20919</v>
      </c>
      <c r="Q2508" t="s">
        <v>10138</v>
      </c>
      <c r="S2508">
        <v>0.25462921999999999</v>
      </c>
      <c r="T2508">
        <v>5.7601930000000003E-3</v>
      </c>
      <c r="U2508">
        <v>7.6761990000000002E-2</v>
      </c>
      <c r="V2508">
        <v>1.1839314E-2</v>
      </c>
      <c r="W2508">
        <v>9.7093194999999993E-2</v>
      </c>
      <c r="X2508">
        <v>7.2235605000000001E-3</v>
      </c>
      <c r="Y2508">
        <v>0</v>
      </c>
      <c r="Z2508">
        <v>0.185</v>
      </c>
      <c r="AA2508">
        <v>0.122</v>
      </c>
      <c r="AB2508">
        <v>0.69299999999999995</v>
      </c>
      <c r="AC2508">
        <v>0.27089999999999997</v>
      </c>
      <c r="AD2508" t="s">
        <v>48</v>
      </c>
      <c r="AE2508" t="s">
        <v>48</v>
      </c>
      <c r="AF2508" t="s">
        <v>48</v>
      </c>
    </row>
    <row r="2509" spans="1:32" hidden="1" outlineLevel="1" x14ac:dyDescent="0.2">
      <c r="A2509" t="s">
        <v>20920</v>
      </c>
      <c r="B2509" t="s">
        <v>20921</v>
      </c>
      <c r="C2509" t="s">
        <v>20922</v>
      </c>
      <c r="J2509" t="s">
        <v>20923</v>
      </c>
      <c r="K2509" t="s">
        <v>1197</v>
      </c>
      <c r="L2509" t="s">
        <v>1233</v>
      </c>
      <c r="M2509">
        <v>1</v>
      </c>
      <c r="P2509" s="2" t="s">
        <v>20924</v>
      </c>
      <c r="Q2509" t="s">
        <v>47</v>
      </c>
      <c r="S2509">
        <v>2.9327808E-2</v>
      </c>
      <c r="T2509">
        <v>8.3923340000000002E-4</v>
      </c>
      <c r="U2509">
        <v>1.2722028E-2</v>
      </c>
      <c r="V2509">
        <v>3.6627878000000001E-3</v>
      </c>
      <c r="W2509">
        <v>1.4124917000000001E-2</v>
      </c>
      <c r="X2509">
        <v>6.5050706999999998E-3</v>
      </c>
      <c r="Y2509">
        <v>9.5238095238095233E-2</v>
      </c>
      <c r="Z2509">
        <v>0</v>
      </c>
      <c r="AA2509">
        <v>0</v>
      </c>
      <c r="AB2509">
        <v>1</v>
      </c>
      <c r="AC2509">
        <v>0</v>
      </c>
      <c r="AD2509" t="s">
        <v>48</v>
      </c>
      <c r="AE2509" t="s">
        <v>48</v>
      </c>
      <c r="AF2509" t="s">
        <v>48</v>
      </c>
    </row>
    <row r="2510" spans="1:32" hidden="1" outlineLevel="1" x14ac:dyDescent="0.2">
      <c r="A2510" t="s">
        <v>20925</v>
      </c>
      <c r="B2510" t="s">
        <v>20926</v>
      </c>
      <c r="C2510" t="s">
        <v>20927</v>
      </c>
      <c r="J2510" t="s">
        <v>20928</v>
      </c>
      <c r="K2510" t="s">
        <v>1197</v>
      </c>
      <c r="L2510" t="s">
        <v>1233</v>
      </c>
      <c r="M2510">
        <v>1</v>
      </c>
      <c r="P2510" s="2" t="s">
        <v>20929</v>
      </c>
      <c r="Q2510" t="s">
        <v>47</v>
      </c>
      <c r="Y2510" t="s">
        <v>48</v>
      </c>
      <c r="Z2510" t="s">
        <v>48</v>
      </c>
      <c r="AA2510" t="s">
        <v>48</v>
      </c>
      <c r="AB2510" t="s">
        <v>48</v>
      </c>
      <c r="AC2510" t="s">
        <v>48</v>
      </c>
      <c r="AD2510" t="s">
        <v>48</v>
      </c>
      <c r="AE2510" t="s">
        <v>48</v>
      </c>
      <c r="AF2510" t="s">
        <v>48</v>
      </c>
    </row>
    <row r="2511" spans="1:32" hidden="1" outlineLevel="1" x14ac:dyDescent="0.2">
      <c r="A2511" t="s">
        <v>20930</v>
      </c>
      <c r="B2511" t="s">
        <v>20931</v>
      </c>
      <c r="C2511" t="s">
        <v>20932</v>
      </c>
      <c r="J2511" t="s">
        <v>20933</v>
      </c>
      <c r="K2511" t="s">
        <v>1197</v>
      </c>
      <c r="L2511" t="s">
        <v>1233</v>
      </c>
      <c r="M2511">
        <v>1</v>
      </c>
      <c r="P2511" s="2" t="s">
        <v>20934</v>
      </c>
      <c r="Q2511" t="s">
        <v>47</v>
      </c>
      <c r="S2511">
        <v>4.4388983E-2</v>
      </c>
      <c r="T2511">
        <v>9.3936919999999997E-4</v>
      </c>
      <c r="U2511">
        <v>1.4327513E-2</v>
      </c>
      <c r="V2511">
        <v>3.7922803E-3</v>
      </c>
      <c r="W2511">
        <v>1.7012933000000001E-2</v>
      </c>
      <c r="X2511">
        <v>6.5115434E-3</v>
      </c>
      <c r="Y2511">
        <v>0.3</v>
      </c>
      <c r="Z2511">
        <v>0</v>
      </c>
      <c r="AA2511">
        <v>0.11799999999999999</v>
      </c>
      <c r="AB2511">
        <v>0.88200000000000001</v>
      </c>
      <c r="AC2511">
        <v>-0.37240000000000001</v>
      </c>
      <c r="AD2511" t="s">
        <v>48</v>
      </c>
      <c r="AE2511" t="s">
        <v>48</v>
      </c>
      <c r="AF2511" t="s">
        <v>48</v>
      </c>
    </row>
    <row r="2512" spans="1:32" hidden="1" outlineLevel="1" x14ac:dyDescent="0.2">
      <c r="A2512" t="s">
        <v>20935</v>
      </c>
      <c r="B2512" t="s">
        <v>20936</v>
      </c>
      <c r="C2512" t="s">
        <v>20937</v>
      </c>
      <c r="J2512" t="s">
        <v>20938</v>
      </c>
      <c r="K2512" t="s">
        <v>1197</v>
      </c>
      <c r="L2512" t="s">
        <v>1233</v>
      </c>
      <c r="M2512">
        <v>1</v>
      </c>
      <c r="P2512" s="2" t="s">
        <v>20939</v>
      </c>
      <c r="Q2512" t="s">
        <v>47</v>
      </c>
      <c r="S2512">
        <v>0.18744208000000001</v>
      </c>
      <c r="T2512">
        <v>4.634857E-3</v>
      </c>
      <c r="U2512">
        <v>7.1266120000000002E-2</v>
      </c>
      <c r="V2512">
        <v>1.1765319E-2</v>
      </c>
      <c r="W2512">
        <v>6.1626411999999998E-2</v>
      </c>
      <c r="X2512">
        <v>8.1038729999999993E-3</v>
      </c>
      <c r="Y2512">
        <v>0.11944444444444451</v>
      </c>
      <c r="Z2512">
        <v>0.184</v>
      </c>
      <c r="AA2512">
        <v>8.4000000000000005E-2</v>
      </c>
      <c r="AB2512">
        <v>0.73199999999999998</v>
      </c>
      <c r="AC2512">
        <v>0.85770000000000002</v>
      </c>
      <c r="AD2512" t="s">
        <v>48</v>
      </c>
      <c r="AE2512" t="s">
        <v>48</v>
      </c>
      <c r="AF2512" t="s">
        <v>48</v>
      </c>
    </row>
    <row r="2513" spans="1:32" hidden="1" outlineLevel="1" x14ac:dyDescent="0.2">
      <c r="A2513" t="s">
        <v>20940</v>
      </c>
      <c r="B2513" t="s">
        <v>20941</v>
      </c>
      <c r="C2513" t="s">
        <v>20942</v>
      </c>
      <c r="J2513" t="s">
        <v>20943</v>
      </c>
      <c r="K2513" t="s">
        <v>1197</v>
      </c>
      <c r="L2513" t="s">
        <v>1233</v>
      </c>
      <c r="M2513">
        <v>1</v>
      </c>
      <c r="P2513" s="2" t="s">
        <v>20944</v>
      </c>
      <c r="Q2513" t="s">
        <v>47</v>
      </c>
      <c r="S2513">
        <v>0.16505300000000001</v>
      </c>
      <c r="T2513">
        <v>3.1089783000000002E-3</v>
      </c>
      <c r="U2513">
        <v>3.0389198999999999E-2</v>
      </c>
      <c r="V2513">
        <v>6.3636309999999998E-3</v>
      </c>
      <c r="W2513">
        <v>6.2325699999999998E-2</v>
      </c>
      <c r="X2513">
        <v>8.8676729999999995E-3</v>
      </c>
      <c r="Y2513">
        <v>-4.4444444444444453E-2</v>
      </c>
      <c r="Z2513">
        <v>0.17799999999999999</v>
      </c>
      <c r="AA2513">
        <v>0</v>
      </c>
      <c r="AB2513">
        <v>0.82199999999999995</v>
      </c>
      <c r="AC2513">
        <v>0.63719999999999999</v>
      </c>
      <c r="AD2513" t="s">
        <v>48</v>
      </c>
      <c r="AE2513" t="s">
        <v>48</v>
      </c>
      <c r="AF2513" t="s">
        <v>48</v>
      </c>
    </row>
    <row r="2514" spans="1:32" hidden="1" outlineLevel="1" x14ac:dyDescent="0.2">
      <c r="A2514" t="s">
        <v>20945</v>
      </c>
      <c r="B2514" t="s">
        <v>20946</v>
      </c>
      <c r="C2514" t="s">
        <v>20947</v>
      </c>
      <c r="J2514" t="s">
        <v>20948</v>
      </c>
      <c r="K2514" t="s">
        <v>1197</v>
      </c>
      <c r="L2514" t="s">
        <v>1233</v>
      </c>
      <c r="M2514">
        <v>1</v>
      </c>
      <c r="P2514" s="2" t="s">
        <v>20949</v>
      </c>
      <c r="Q2514" t="s">
        <v>47</v>
      </c>
      <c r="S2514">
        <v>0.17025198</v>
      </c>
      <c r="T2514">
        <v>4.9209594999999997E-3</v>
      </c>
      <c r="U2514">
        <v>4.8926690000000002E-2</v>
      </c>
      <c r="V2514">
        <v>1.1765319E-2</v>
      </c>
      <c r="W2514">
        <v>4.090862E-2</v>
      </c>
      <c r="X2514">
        <v>3.787563E-2</v>
      </c>
      <c r="Y2514">
        <v>0</v>
      </c>
      <c r="Z2514">
        <v>0</v>
      </c>
      <c r="AA2514">
        <v>0</v>
      </c>
      <c r="AB2514">
        <v>1</v>
      </c>
      <c r="AC2514">
        <v>0</v>
      </c>
      <c r="AD2514" t="s">
        <v>48</v>
      </c>
      <c r="AE2514" t="s">
        <v>48</v>
      </c>
      <c r="AF2514" t="s">
        <v>48</v>
      </c>
    </row>
    <row r="2515" spans="1:32" hidden="1" outlineLevel="1" x14ac:dyDescent="0.2">
      <c r="A2515" t="s">
        <v>20950</v>
      </c>
      <c r="B2515" t="s">
        <v>20951</v>
      </c>
      <c r="C2515" t="s">
        <v>20952</v>
      </c>
      <c r="J2515" t="s">
        <v>20953</v>
      </c>
      <c r="K2515" t="s">
        <v>1197</v>
      </c>
      <c r="L2515" t="s">
        <v>1233</v>
      </c>
      <c r="M2515">
        <v>1</v>
      </c>
      <c r="P2515" s="2" t="s">
        <v>20954</v>
      </c>
      <c r="Q2515" t="s">
        <v>47</v>
      </c>
      <c r="S2515">
        <v>6.2236044999999997E-2</v>
      </c>
      <c r="T2515">
        <v>2.0790100000000001E-3</v>
      </c>
      <c r="U2515">
        <v>2.2081659999999999E-2</v>
      </c>
      <c r="V2515">
        <v>4.8097213999999996E-3</v>
      </c>
      <c r="W2515">
        <v>2.2384055E-2</v>
      </c>
      <c r="X2515">
        <v>7.094103E-3</v>
      </c>
      <c r="Y2515">
        <v>0.27</v>
      </c>
      <c r="Z2515">
        <v>0.17100000000000001</v>
      </c>
      <c r="AA2515">
        <v>5.8999999999999997E-2</v>
      </c>
      <c r="AB2515">
        <v>0.77100000000000002</v>
      </c>
      <c r="AC2515">
        <v>0.87229999999999996</v>
      </c>
      <c r="AD2515" t="s">
        <v>48</v>
      </c>
      <c r="AE2515" t="s">
        <v>48</v>
      </c>
      <c r="AF2515" t="s">
        <v>48</v>
      </c>
    </row>
    <row r="2516" spans="1:32" hidden="1" outlineLevel="1" x14ac:dyDescent="0.2">
      <c r="A2516" t="s">
        <v>20955</v>
      </c>
      <c r="B2516" t="s">
        <v>20956</v>
      </c>
      <c r="C2516" t="s">
        <v>20957</v>
      </c>
      <c r="J2516" t="s">
        <v>20958</v>
      </c>
      <c r="K2516" t="s">
        <v>1197</v>
      </c>
      <c r="L2516" t="s">
        <v>1233</v>
      </c>
      <c r="M2516">
        <v>1</v>
      </c>
      <c r="P2516" s="2" t="s">
        <v>20959</v>
      </c>
      <c r="Q2516" t="s">
        <v>47</v>
      </c>
      <c r="S2516">
        <v>0.13735330000000001</v>
      </c>
      <c r="T2516">
        <v>2.8419495E-3</v>
      </c>
      <c r="U2516">
        <v>3.3395279999999999E-2</v>
      </c>
      <c r="V2516">
        <v>9.3974555000000005E-3</v>
      </c>
      <c r="W2516">
        <v>3.8566336E-2</v>
      </c>
      <c r="X2516">
        <v>7.6119335999999998E-3</v>
      </c>
      <c r="Y2516">
        <v>-0.15</v>
      </c>
      <c r="Z2516">
        <v>0</v>
      </c>
      <c r="AA2516">
        <v>0.19900000000000001</v>
      </c>
      <c r="AB2516">
        <v>0.80100000000000005</v>
      </c>
      <c r="AC2516">
        <v>-0.86580000000000001</v>
      </c>
      <c r="AD2516" t="s">
        <v>48</v>
      </c>
      <c r="AE2516" t="s">
        <v>48</v>
      </c>
      <c r="AF2516" t="s">
        <v>48</v>
      </c>
    </row>
    <row r="2517" spans="1:32" hidden="1" outlineLevel="1" x14ac:dyDescent="0.2">
      <c r="A2517" t="s">
        <v>20960</v>
      </c>
      <c r="B2517" t="s">
        <v>20961</v>
      </c>
      <c r="C2517" t="s">
        <v>20962</v>
      </c>
      <c r="J2517" t="s">
        <v>20963</v>
      </c>
      <c r="K2517" t="s">
        <v>1197</v>
      </c>
      <c r="L2517" t="s">
        <v>1233</v>
      </c>
      <c r="M2517">
        <v>1</v>
      </c>
      <c r="P2517" s="2" t="s">
        <v>20964</v>
      </c>
      <c r="Q2517" t="s">
        <v>47</v>
      </c>
      <c r="Y2517" t="s">
        <v>48</v>
      </c>
      <c r="Z2517" t="s">
        <v>48</v>
      </c>
      <c r="AA2517" t="s">
        <v>48</v>
      </c>
      <c r="AB2517" t="s">
        <v>48</v>
      </c>
      <c r="AC2517" t="s">
        <v>48</v>
      </c>
      <c r="AD2517" t="s">
        <v>48</v>
      </c>
      <c r="AE2517" t="s">
        <v>48</v>
      </c>
      <c r="AF2517" t="s">
        <v>48</v>
      </c>
    </row>
    <row r="2518" spans="1:32" hidden="1" outlineLevel="1" x14ac:dyDescent="0.2">
      <c r="A2518" t="s">
        <v>20965</v>
      </c>
      <c r="B2518" t="s">
        <v>20966</v>
      </c>
      <c r="C2518" t="s">
        <v>20967</v>
      </c>
      <c r="J2518" t="s">
        <v>20968</v>
      </c>
      <c r="K2518" t="s">
        <v>1197</v>
      </c>
      <c r="L2518" t="s">
        <v>1233</v>
      </c>
      <c r="M2518">
        <v>1</v>
      </c>
      <c r="P2518" s="2" t="s">
        <v>20969</v>
      </c>
      <c r="Q2518" t="s">
        <v>47</v>
      </c>
      <c r="S2518">
        <v>0.718943</v>
      </c>
      <c r="T2518">
        <v>0.18538254000000001</v>
      </c>
      <c r="U2518">
        <v>0.60019290000000003</v>
      </c>
      <c r="V2518">
        <v>6.7951479999999995E-2</v>
      </c>
      <c r="W2518">
        <v>0.61794596999999996</v>
      </c>
      <c r="X2518">
        <v>1.2803185E-2</v>
      </c>
      <c r="Y2518">
        <v>0.24111111111111111</v>
      </c>
      <c r="Z2518">
        <v>0.106</v>
      </c>
      <c r="AA2518">
        <v>7.4999999999999997E-2</v>
      </c>
      <c r="AB2518">
        <v>0.81899999999999995</v>
      </c>
      <c r="AC2518">
        <v>0.33650000000000002</v>
      </c>
      <c r="AD2518" t="s">
        <v>48</v>
      </c>
      <c r="AE2518" t="s">
        <v>48</v>
      </c>
      <c r="AF2518" t="s">
        <v>48</v>
      </c>
    </row>
    <row r="2519" spans="1:32" hidden="1" outlineLevel="1" x14ac:dyDescent="0.2">
      <c r="A2519" t="s">
        <v>20970</v>
      </c>
      <c r="B2519" t="s">
        <v>20971</v>
      </c>
      <c r="C2519" t="s">
        <v>20972</v>
      </c>
      <c r="J2519" t="s">
        <v>20973</v>
      </c>
      <c r="K2519" t="s">
        <v>1197</v>
      </c>
      <c r="L2519" t="s">
        <v>1233</v>
      </c>
      <c r="M2519">
        <v>1</v>
      </c>
      <c r="P2519" s="2" t="s">
        <v>20974</v>
      </c>
      <c r="Q2519" t="s">
        <v>47</v>
      </c>
      <c r="S2519">
        <v>8.7164870000000005E-2</v>
      </c>
      <c r="T2519">
        <v>2.6702879999999998E-3</v>
      </c>
      <c r="U2519">
        <v>5.1431752999999997E-2</v>
      </c>
      <c r="V2519">
        <v>7.4365693000000002E-3</v>
      </c>
      <c r="W2519">
        <v>1.5720926E-2</v>
      </c>
      <c r="X2519">
        <v>7.1717774999999996E-3</v>
      </c>
      <c r="Y2519">
        <v>0.4</v>
      </c>
      <c r="Z2519">
        <v>0.13100000000000001</v>
      </c>
      <c r="AA2519">
        <v>3.9E-2</v>
      </c>
      <c r="AB2519">
        <v>0.83099999999999996</v>
      </c>
      <c r="AC2519">
        <v>0.65969999999999995</v>
      </c>
      <c r="AD2519" t="s">
        <v>48</v>
      </c>
      <c r="AE2519" t="s">
        <v>48</v>
      </c>
      <c r="AF2519" t="s">
        <v>48</v>
      </c>
    </row>
    <row r="2520" spans="1:32" hidden="1" outlineLevel="1" x14ac:dyDescent="0.2">
      <c r="A2520" t="s">
        <v>20975</v>
      </c>
      <c r="B2520" t="s">
        <v>20976</v>
      </c>
      <c r="C2520" t="s">
        <v>20977</v>
      </c>
      <c r="J2520" t="s">
        <v>20978</v>
      </c>
      <c r="K2520" t="s">
        <v>1197</v>
      </c>
      <c r="L2520" t="s">
        <v>1233</v>
      </c>
      <c r="M2520">
        <v>1</v>
      </c>
      <c r="P2520" s="2" t="s">
        <v>20979</v>
      </c>
      <c r="Q2520" t="s">
        <v>47</v>
      </c>
      <c r="S2520">
        <v>0.18364124000000001</v>
      </c>
      <c r="T2520">
        <v>5.3405759999999997E-3</v>
      </c>
      <c r="U2520">
        <v>8.322773E-2</v>
      </c>
      <c r="V2520">
        <v>1.3546381E-2</v>
      </c>
      <c r="W2520">
        <v>8.0891699999999997E-2</v>
      </c>
      <c r="X2520">
        <v>9.2560449999999992E-3</v>
      </c>
      <c r="Y2520">
        <v>0.28000000000000003</v>
      </c>
      <c r="Z2520">
        <v>0.11700000000000001</v>
      </c>
      <c r="AA2520">
        <v>4.5999999999999999E-2</v>
      </c>
      <c r="AB2520">
        <v>0.83699999999999997</v>
      </c>
      <c r="AC2520">
        <v>0.79290000000000005</v>
      </c>
      <c r="AD2520" t="s">
        <v>48</v>
      </c>
      <c r="AE2520" t="s">
        <v>48</v>
      </c>
      <c r="AF2520" t="s">
        <v>48</v>
      </c>
    </row>
    <row r="2521" spans="1:32" hidden="1" outlineLevel="1" x14ac:dyDescent="0.2">
      <c r="A2521" t="s">
        <v>20980</v>
      </c>
      <c r="B2521" t="s">
        <v>20981</v>
      </c>
      <c r="C2521" t="s">
        <v>20982</v>
      </c>
      <c r="J2521" t="s">
        <v>20983</v>
      </c>
      <c r="K2521" t="s">
        <v>1197</v>
      </c>
      <c r="L2521" t="s">
        <v>1233</v>
      </c>
      <c r="M2521">
        <v>1</v>
      </c>
      <c r="P2521" s="2" t="s">
        <v>20984</v>
      </c>
      <c r="Q2521" t="s">
        <v>47</v>
      </c>
      <c r="S2521">
        <v>6.8171480000000007E-2</v>
      </c>
      <c r="T2521">
        <v>1.6593933E-3</v>
      </c>
      <c r="U2521">
        <v>1.9485557000000001E-2</v>
      </c>
      <c r="V2521">
        <v>4.5137386999999996E-3</v>
      </c>
      <c r="W2521">
        <v>2.6444806000000001E-2</v>
      </c>
      <c r="X2521">
        <v>7.1458859999999997E-3</v>
      </c>
      <c r="Y2521">
        <v>-0.3666666666666667</v>
      </c>
      <c r="Z2521">
        <v>4.5999999999999999E-2</v>
      </c>
      <c r="AA2521">
        <v>6.2E-2</v>
      </c>
      <c r="AB2521">
        <v>0.89200000000000002</v>
      </c>
      <c r="AC2521">
        <v>4.8500000000000001E-2</v>
      </c>
      <c r="AD2521" t="s">
        <v>48</v>
      </c>
      <c r="AE2521" t="s">
        <v>48</v>
      </c>
      <c r="AF2521" t="s">
        <v>48</v>
      </c>
    </row>
    <row r="2522" spans="1:32" hidden="1" outlineLevel="1" x14ac:dyDescent="0.2">
      <c r="A2522" t="s">
        <v>20985</v>
      </c>
      <c r="B2522" t="s">
        <v>20986</v>
      </c>
      <c r="C2522" t="s">
        <v>20987</v>
      </c>
      <c r="J2522" t="s">
        <v>20988</v>
      </c>
      <c r="K2522" t="s">
        <v>1197</v>
      </c>
      <c r="L2522" t="s">
        <v>1233</v>
      </c>
      <c r="M2522">
        <v>1</v>
      </c>
      <c r="P2522" s="2" t="s">
        <v>20989</v>
      </c>
      <c r="Q2522" t="s">
        <v>47</v>
      </c>
      <c r="S2522">
        <v>9.6552230000000003E-2</v>
      </c>
      <c r="T2522">
        <v>4.5204162999999999E-3</v>
      </c>
      <c r="U2522">
        <v>4.0659969999999997E-2</v>
      </c>
      <c r="V2522">
        <v>2.0882075999999999E-2</v>
      </c>
      <c r="W2522">
        <v>2.2512966999999998E-2</v>
      </c>
      <c r="X2522">
        <v>1.0654188E-2</v>
      </c>
      <c r="Y2522">
        <v>0.2142857142857143</v>
      </c>
      <c r="Z2522">
        <v>0.40699999999999997</v>
      </c>
      <c r="AA2522">
        <v>0</v>
      </c>
      <c r="AB2522">
        <v>0.59299999999999997</v>
      </c>
      <c r="AC2522">
        <v>0.67049999999999998</v>
      </c>
      <c r="AD2522" t="s">
        <v>48</v>
      </c>
      <c r="AE2522" t="s">
        <v>48</v>
      </c>
      <c r="AF2522" t="s">
        <v>48</v>
      </c>
    </row>
    <row r="2523" spans="1:32" hidden="1" outlineLevel="1" x14ac:dyDescent="0.2">
      <c r="A2523" t="s">
        <v>20990</v>
      </c>
      <c r="B2523" t="s">
        <v>20991</v>
      </c>
      <c r="C2523" t="s">
        <v>20992</v>
      </c>
      <c r="J2523" t="s">
        <v>20993</v>
      </c>
      <c r="K2523" t="s">
        <v>1197</v>
      </c>
      <c r="L2523" t="s">
        <v>1233</v>
      </c>
      <c r="M2523">
        <v>1</v>
      </c>
      <c r="P2523" s="2" t="s">
        <v>20994</v>
      </c>
      <c r="Q2523" t="s">
        <v>11915</v>
      </c>
      <c r="S2523">
        <v>9.0330439999999998E-2</v>
      </c>
      <c r="T2523">
        <v>1.3637542999999999E-3</v>
      </c>
      <c r="U2523">
        <v>1.5932998E-2</v>
      </c>
      <c r="V2523">
        <v>3.9772694000000004E-3</v>
      </c>
      <c r="W2523">
        <v>3.3019635999999998E-2</v>
      </c>
      <c r="X2523">
        <v>7.094103E-3</v>
      </c>
      <c r="Y2523">
        <v>-2.0833333333333168E-3</v>
      </c>
      <c r="Z2523">
        <v>0.128</v>
      </c>
      <c r="AA2523">
        <v>0.127</v>
      </c>
      <c r="AB2523">
        <v>0.745</v>
      </c>
      <c r="AC2523">
        <v>-0.43519999999999998</v>
      </c>
      <c r="AD2523" t="s">
        <v>48</v>
      </c>
      <c r="AE2523" t="s">
        <v>48</v>
      </c>
      <c r="AF2523" t="s">
        <v>48</v>
      </c>
    </row>
    <row r="2524" spans="1:32" hidden="1" outlineLevel="1" x14ac:dyDescent="0.2">
      <c r="A2524" t="s">
        <v>20995</v>
      </c>
      <c r="B2524" t="s">
        <v>20996</v>
      </c>
      <c r="C2524" t="s">
        <v>20997</v>
      </c>
      <c r="J2524" t="s">
        <v>20998</v>
      </c>
      <c r="K2524" t="s">
        <v>1197</v>
      </c>
      <c r="L2524" t="s">
        <v>1233</v>
      </c>
      <c r="M2524">
        <v>1</v>
      </c>
      <c r="P2524" s="2" t="s">
        <v>20999</v>
      </c>
      <c r="Q2524" t="s">
        <v>47</v>
      </c>
      <c r="S2524">
        <v>0.34328604000000001</v>
      </c>
      <c r="T2524">
        <v>1.8384963000000001E-2</v>
      </c>
      <c r="U2524">
        <v>0.35471649999999999</v>
      </c>
      <c r="V2524">
        <v>1.5556159999999999E-2</v>
      </c>
      <c r="W2524">
        <v>0.26196828</v>
      </c>
      <c r="X2524">
        <v>1.2751401000000001E-2</v>
      </c>
      <c r="Y2524">
        <v>0.1125</v>
      </c>
      <c r="Z2524">
        <v>0.187</v>
      </c>
      <c r="AA2524">
        <v>0.13400000000000001</v>
      </c>
      <c r="AB2524">
        <v>0.67900000000000005</v>
      </c>
      <c r="AC2524">
        <v>0.78590000000000004</v>
      </c>
      <c r="AD2524" t="s">
        <v>48</v>
      </c>
      <c r="AE2524" t="s">
        <v>48</v>
      </c>
      <c r="AF2524" t="s">
        <v>48</v>
      </c>
    </row>
    <row r="2525" spans="1:32" hidden="1" outlineLevel="1" x14ac:dyDescent="0.2">
      <c r="A2525" t="s">
        <v>21000</v>
      </c>
      <c r="B2525" t="s">
        <v>21001</v>
      </c>
      <c r="C2525" t="s">
        <v>21002</v>
      </c>
      <c r="J2525" t="s">
        <v>10596</v>
      </c>
      <c r="K2525" t="s">
        <v>1197</v>
      </c>
      <c r="L2525" t="s">
        <v>1233</v>
      </c>
      <c r="M2525">
        <v>1</v>
      </c>
      <c r="P2525" s="2" t="s">
        <v>21003</v>
      </c>
      <c r="Q2525" t="s">
        <v>47</v>
      </c>
      <c r="Y2525" t="s">
        <v>48</v>
      </c>
      <c r="Z2525" t="s">
        <v>48</v>
      </c>
      <c r="AA2525" t="s">
        <v>48</v>
      </c>
      <c r="AB2525" t="s">
        <v>48</v>
      </c>
      <c r="AC2525" t="s">
        <v>48</v>
      </c>
      <c r="AD2525" t="s">
        <v>48</v>
      </c>
      <c r="AE2525" t="s">
        <v>48</v>
      </c>
      <c r="AF2525" t="s">
        <v>48</v>
      </c>
    </row>
    <row r="2526" spans="1:32" hidden="1" outlineLevel="1" x14ac:dyDescent="0.2">
      <c r="A2526" t="s">
        <v>21004</v>
      </c>
      <c r="B2526" t="s">
        <v>21005</v>
      </c>
      <c r="C2526" t="s">
        <v>21006</v>
      </c>
      <c r="J2526" t="s">
        <v>21007</v>
      </c>
      <c r="K2526" t="s">
        <v>1197</v>
      </c>
      <c r="L2526" t="s">
        <v>1233</v>
      </c>
      <c r="M2526">
        <v>1</v>
      </c>
      <c r="P2526" s="2" t="s">
        <v>21008</v>
      </c>
      <c r="Q2526" t="s">
        <v>10648</v>
      </c>
      <c r="S2526">
        <v>0.50759226000000002</v>
      </c>
      <c r="T2526">
        <v>2.3076923999999999E-2</v>
      </c>
      <c r="U2526">
        <v>0.39670457999999997</v>
      </c>
      <c r="V2526">
        <v>3.2495940000000001E-2</v>
      </c>
      <c r="W2526">
        <v>0.53320449999999997</v>
      </c>
      <c r="X2526">
        <v>1.1767523E-2</v>
      </c>
      <c r="Y2526">
        <v>-0.15076530612244901</v>
      </c>
      <c r="Z2526">
        <v>2.7E-2</v>
      </c>
      <c r="AA2526">
        <v>0.24399999999999999</v>
      </c>
      <c r="AB2526">
        <v>0.72899999999999998</v>
      </c>
      <c r="AC2526">
        <v>-0.94199999999999995</v>
      </c>
      <c r="AD2526" t="s">
        <v>48</v>
      </c>
      <c r="AE2526" t="s">
        <v>48</v>
      </c>
      <c r="AF2526" t="s">
        <v>48</v>
      </c>
    </row>
    <row r="2527" spans="1:32" hidden="1" outlineLevel="1" x14ac:dyDescent="0.2">
      <c r="A2527" t="s">
        <v>21009</v>
      </c>
      <c r="B2527" t="s">
        <v>21010</v>
      </c>
      <c r="C2527" t="s">
        <v>21011</v>
      </c>
      <c r="J2527" t="s">
        <v>21012</v>
      </c>
      <c r="K2527" t="s">
        <v>1197</v>
      </c>
      <c r="L2527" t="s">
        <v>1233</v>
      </c>
      <c r="M2527">
        <v>1</v>
      </c>
      <c r="P2527" s="2" t="s">
        <v>21013</v>
      </c>
      <c r="Q2527" t="s">
        <v>47</v>
      </c>
      <c r="S2527">
        <v>2.5792382999999999E-2</v>
      </c>
      <c r="T2527">
        <v>8.4400177E-4</v>
      </c>
      <c r="U2527">
        <v>1.1099464E-2</v>
      </c>
      <c r="V2527">
        <v>1.7388993E-3</v>
      </c>
      <c r="W2527">
        <v>1.2148905E-2</v>
      </c>
      <c r="X2527">
        <v>7.7154995000000004E-3</v>
      </c>
      <c r="Y2527">
        <v>0</v>
      </c>
      <c r="Z2527">
        <v>0</v>
      </c>
      <c r="AA2527">
        <v>0</v>
      </c>
      <c r="AB2527">
        <v>1</v>
      </c>
      <c r="AC2527">
        <v>0</v>
      </c>
      <c r="AD2527" t="s">
        <v>48</v>
      </c>
      <c r="AE2527" t="s">
        <v>48</v>
      </c>
      <c r="AF2527" t="s">
        <v>48</v>
      </c>
    </row>
    <row r="2528" spans="1:32" hidden="1" outlineLevel="1" x14ac:dyDescent="0.2">
      <c r="A2528" t="s">
        <v>21014</v>
      </c>
      <c r="B2528" t="s">
        <v>21015</v>
      </c>
      <c r="C2528" t="s">
        <v>21016</v>
      </c>
      <c r="J2528" t="s">
        <v>21017</v>
      </c>
      <c r="K2528" t="s">
        <v>1197</v>
      </c>
      <c r="L2528" t="s">
        <v>1233</v>
      </c>
      <c r="M2528">
        <v>1</v>
      </c>
      <c r="P2528" s="2" t="s">
        <v>21018</v>
      </c>
      <c r="Q2528" t="s">
        <v>47</v>
      </c>
      <c r="S2528">
        <v>0.10002319</v>
      </c>
      <c r="T2528">
        <v>2.040863E-3</v>
      </c>
      <c r="U2528">
        <v>3.6902369999999997E-2</v>
      </c>
      <c r="V2528">
        <v>5.6236745000000001E-3</v>
      </c>
      <c r="W2528">
        <v>2.7730936000000001E-2</v>
      </c>
      <c r="X2528">
        <v>7.4436385000000004E-3</v>
      </c>
      <c r="Y2528">
        <v>-0.21785714285714289</v>
      </c>
      <c r="Z2528">
        <v>0</v>
      </c>
      <c r="AA2528">
        <v>5.8999999999999997E-2</v>
      </c>
      <c r="AB2528">
        <v>0.94099999999999995</v>
      </c>
      <c r="AC2528">
        <v>-0.45879999999999999</v>
      </c>
      <c r="AD2528" t="s">
        <v>48</v>
      </c>
      <c r="AE2528" t="s">
        <v>48</v>
      </c>
      <c r="AF2528" t="s">
        <v>48</v>
      </c>
    </row>
    <row r="2529" spans="1:32" hidden="1" outlineLevel="1" x14ac:dyDescent="0.2">
      <c r="A2529" t="s">
        <v>21019</v>
      </c>
      <c r="B2529" t="s">
        <v>21020</v>
      </c>
      <c r="C2529" t="s">
        <v>21021</v>
      </c>
      <c r="J2529" t="s">
        <v>21022</v>
      </c>
      <c r="K2529" t="s">
        <v>1197</v>
      </c>
      <c r="L2529" t="s">
        <v>1233</v>
      </c>
      <c r="M2529">
        <v>1</v>
      </c>
      <c r="P2529" s="2" t="s">
        <v>21023</v>
      </c>
      <c r="Q2529" t="s">
        <v>47</v>
      </c>
      <c r="S2529">
        <v>0.15048122</v>
      </c>
      <c r="T2529">
        <v>3.8146972999999998E-3</v>
      </c>
      <c r="U2529">
        <v>2.9460055999999998E-2</v>
      </c>
      <c r="V2529">
        <v>8.139528E-3</v>
      </c>
      <c r="W2529">
        <v>6.9849339999999996E-2</v>
      </c>
      <c r="X2529">
        <v>1.1120236E-2</v>
      </c>
      <c r="Y2529">
        <v>-5.7638888888888892E-2</v>
      </c>
      <c r="Z2529">
        <v>6.9000000000000006E-2</v>
      </c>
      <c r="AA2529">
        <v>0.224</v>
      </c>
      <c r="AB2529">
        <v>0.70699999999999996</v>
      </c>
      <c r="AC2529">
        <v>-0.97170000000000001</v>
      </c>
      <c r="AD2529" t="s">
        <v>48</v>
      </c>
      <c r="AE2529" t="s">
        <v>48</v>
      </c>
      <c r="AF2529" t="s">
        <v>48</v>
      </c>
    </row>
    <row r="2530" spans="1:32" hidden="1" outlineLevel="1" x14ac:dyDescent="0.2">
      <c r="A2530" t="s">
        <v>21024</v>
      </c>
      <c r="B2530" t="s">
        <v>21025</v>
      </c>
      <c r="C2530" t="s">
        <v>21026</v>
      </c>
      <c r="J2530" t="s">
        <v>21027</v>
      </c>
      <c r="K2530" t="s">
        <v>1197</v>
      </c>
      <c r="L2530" t="s">
        <v>1233</v>
      </c>
      <c r="M2530">
        <v>1</v>
      </c>
      <c r="P2530" s="2" t="s">
        <v>21028</v>
      </c>
      <c r="Q2530" t="s">
        <v>47</v>
      </c>
      <c r="S2530">
        <v>3.2627537999999998E-2</v>
      </c>
      <c r="T2530">
        <v>1.3542175E-3</v>
      </c>
      <c r="U2530">
        <v>2.0646972999999999E-2</v>
      </c>
      <c r="V2530">
        <v>5.5866763000000002E-3</v>
      </c>
      <c r="W2530">
        <v>1.0476895E-2</v>
      </c>
      <c r="X2530">
        <v>7.0293739999999997E-3</v>
      </c>
      <c r="Y2530">
        <v>-0.125</v>
      </c>
      <c r="Z2530">
        <v>6.7000000000000004E-2</v>
      </c>
      <c r="AA2530">
        <v>0</v>
      </c>
      <c r="AB2530">
        <v>0.93300000000000005</v>
      </c>
      <c r="AC2530">
        <v>0.55740000000000001</v>
      </c>
      <c r="AD2530" t="s">
        <v>48</v>
      </c>
      <c r="AE2530" t="s">
        <v>48</v>
      </c>
      <c r="AF2530" t="s">
        <v>48</v>
      </c>
    </row>
    <row r="2531" spans="1:32" hidden="1" outlineLevel="1" x14ac:dyDescent="0.2">
      <c r="A2531" t="s">
        <v>21029</v>
      </c>
      <c r="B2531" t="s">
        <v>21030</v>
      </c>
      <c r="C2531" t="s">
        <v>21031</v>
      </c>
      <c r="J2531" t="s">
        <v>21032</v>
      </c>
      <c r="K2531" t="s">
        <v>1197</v>
      </c>
      <c r="L2531" t="s">
        <v>1233</v>
      </c>
      <c r="M2531">
        <v>1</v>
      </c>
      <c r="P2531" s="2" t="s">
        <v>21033</v>
      </c>
      <c r="Q2531" t="s">
        <v>47</v>
      </c>
      <c r="S2531">
        <v>0.91103500000000004</v>
      </c>
      <c r="T2531">
        <v>0.50703704000000005</v>
      </c>
      <c r="U2531">
        <v>0.84489099999999995</v>
      </c>
      <c r="V2531">
        <v>0.2028587</v>
      </c>
      <c r="W2531">
        <v>0.81318970000000002</v>
      </c>
      <c r="X2531">
        <v>0.13127697999999999</v>
      </c>
      <c r="Y2531">
        <v>8.3333333333333356E-2</v>
      </c>
      <c r="Z2531">
        <v>0.13100000000000001</v>
      </c>
      <c r="AA2531">
        <v>0.14799999999999999</v>
      </c>
      <c r="AB2531">
        <v>0.72099999999999997</v>
      </c>
      <c r="AC2531">
        <v>-0.46550000000000002</v>
      </c>
      <c r="AD2531" t="s">
        <v>48</v>
      </c>
      <c r="AE2531" t="s">
        <v>48</v>
      </c>
      <c r="AF2531" t="s">
        <v>48</v>
      </c>
    </row>
    <row r="2532" spans="1:32" hidden="1" outlineLevel="1" x14ac:dyDescent="0.2">
      <c r="A2532" t="s">
        <v>21034</v>
      </c>
      <c r="B2532" t="s">
        <v>21035</v>
      </c>
      <c r="C2532" t="s">
        <v>21036</v>
      </c>
      <c r="J2532" t="s">
        <v>21037</v>
      </c>
      <c r="K2532" t="s">
        <v>1197</v>
      </c>
      <c r="L2532" t="s">
        <v>1233</v>
      </c>
      <c r="M2532">
        <v>1</v>
      </c>
      <c r="P2532" s="2" t="s">
        <v>21038</v>
      </c>
      <c r="Q2532" t="s">
        <v>47</v>
      </c>
      <c r="S2532">
        <v>0.115658075</v>
      </c>
      <c r="T2532">
        <v>2.1362305E-3</v>
      </c>
      <c r="U2532">
        <v>2.9460055999999998E-2</v>
      </c>
      <c r="V2532">
        <v>5.6976700000000002E-3</v>
      </c>
      <c r="W2532">
        <v>3.7687980000000003E-2</v>
      </c>
      <c r="X2532">
        <v>7.0034824000000002E-3</v>
      </c>
      <c r="Y2532">
        <v>0</v>
      </c>
      <c r="Z2532">
        <v>0.161</v>
      </c>
      <c r="AA2532">
        <v>0</v>
      </c>
      <c r="AB2532">
        <v>0.83899999999999997</v>
      </c>
      <c r="AC2532">
        <v>0.36120000000000002</v>
      </c>
      <c r="AD2532" t="s">
        <v>48</v>
      </c>
      <c r="AE2532" t="s">
        <v>48</v>
      </c>
      <c r="AF2532" t="s">
        <v>48</v>
      </c>
    </row>
    <row r="2533" spans="1:32" hidden="1" outlineLevel="1" x14ac:dyDescent="0.2">
      <c r="A2533" t="s">
        <v>21039</v>
      </c>
      <c r="B2533" t="s">
        <v>21040</v>
      </c>
      <c r="C2533" t="s">
        <v>21041</v>
      </c>
      <c r="J2533" t="s">
        <v>21042</v>
      </c>
      <c r="K2533" t="s">
        <v>1197</v>
      </c>
      <c r="L2533" t="s">
        <v>1233</v>
      </c>
      <c r="M2533">
        <v>1</v>
      </c>
      <c r="P2533" s="2" t="s">
        <v>21043</v>
      </c>
      <c r="Q2533" t="s">
        <v>47</v>
      </c>
      <c r="S2533">
        <v>0.33338684000000002</v>
      </c>
      <c r="T2533">
        <v>1.6771052000000002E-2</v>
      </c>
      <c r="U2533">
        <v>0.11230402</v>
      </c>
      <c r="V2533">
        <v>4.8222229999999998E-2</v>
      </c>
      <c r="W2533">
        <v>0.17486192</v>
      </c>
      <c r="X2533">
        <v>1.1793415E-2</v>
      </c>
      <c r="Y2533">
        <v>0.16666666666666671</v>
      </c>
      <c r="Z2533">
        <v>0.08</v>
      </c>
      <c r="AA2533">
        <v>0.05</v>
      </c>
      <c r="AB2533">
        <v>0.87</v>
      </c>
      <c r="AC2533">
        <v>0.38429999999999997</v>
      </c>
      <c r="AD2533" t="s">
        <v>48</v>
      </c>
      <c r="AE2533" t="s">
        <v>48</v>
      </c>
      <c r="AF2533" t="s">
        <v>48</v>
      </c>
    </row>
    <row r="2534" spans="1:32" hidden="1" outlineLevel="1" x14ac:dyDescent="0.2">
      <c r="A2534" t="s">
        <v>21044</v>
      </c>
      <c r="B2534" t="s">
        <v>21045</v>
      </c>
      <c r="C2534" t="s">
        <v>14273</v>
      </c>
      <c r="J2534" t="s">
        <v>21046</v>
      </c>
      <c r="K2534" t="s">
        <v>1197</v>
      </c>
      <c r="L2534" t="s">
        <v>1233</v>
      </c>
      <c r="M2534">
        <v>1</v>
      </c>
      <c r="P2534" s="2" t="s">
        <v>21047</v>
      </c>
      <c r="Q2534" t="s">
        <v>47</v>
      </c>
      <c r="S2534">
        <v>3.9462693E-2</v>
      </c>
      <c r="T2534">
        <v>9.3936919999999997E-4</v>
      </c>
      <c r="U2534">
        <v>1.3029462E-2</v>
      </c>
      <c r="V2534">
        <v>2.7193425000000002E-3</v>
      </c>
      <c r="W2534">
        <v>1.8001021999999998E-2</v>
      </c>
      <c r="X2534">
        <v>6.6668926999999996E-3</v>
      </c>
      <c r="Y2534">
        <v>0.30285714285714282</v>
      </c>
      <c r="Z2534">
        <v>0.29199999999999998</v>
      </c>
      <c r="AA2534">
        <v>9.2999999999999999E-2</v>
      </c>
      <c r="AB2534">
        <v>0.61499999999999999</v>
      </c>
      <c r="AC2534">
        <v>0.86580000000000001</v>
      </c>
      <c r="AD2534" t="s">
        <v>48</v>
      </c>
      <c r="AE2534" t="s">
        <v>48</v>
      </c>
      <c r="AF2534" t="s">
        <v>48</v>
      </c>
    </row>
    <row r="2535" spans="1:32" hidden="1" outlineLevel="1" x14ac:dyDescent="0.2">
      <c r="A2535" t="s">
        <v>21048</v>
      </c>
      <c r="B2535" t="s">
        <v>21049</v>
      </c>
      <c r="C2535" t="s">
        <v>21050</v>
      </c>
      <c r="J2535" t="s">
        <v>21051</v>
      </c>
      <c r="K2535" t="s">
        <v>1197</v>
      </c>
      <c r="L2535" t="s">
        <v>1233</v>
      </c>
      <c r="M2535">
        <v>1</v>
      </c>
      <c r="P2535" s="2" t="s">
        <v>21052</v>
      </c>
      <c r="Q2535" t="s">
        <v>47</v>
      </c>
      <c r="S2535">
        <v>0.56269526000000003</v>
      </c>
      <c r="T2535">
        <v>0.14916595999999999</v>
      </c>
      <c r="U2535">
        <v>0.57006699999999999</v>
      </c>
      <c r="V2535">
        <v>5.6582912999999999E-2</v>
      </c>
      <c r="W2535">
        <v>0.51309439999999995</v>
      </c>
      <c r="X2535">
        <v>1.2958534000000001E-2</v>
      </c>
      <c r="Y2535">
        <v>0.17944444444444441</v>
      </c>
      <c r="Z2535">
        <v>0.16500000000000001</v>
      </c>
      <c r="AA2535">
        <v>3.2000000000000001E-2</v>
      </c>
      <c r="AB2535">
        <v>0.80400000000000005</v>
      </c>
      <c r="AC2535">
        <v>0.96260000000000001</v>
      </c>
      <c r="AD2535" t="s">
        <v>48</v>
      </c>
      <c r="AE2535" t="s">
        <v>48</v>
      </c>
      <c r="AF2535" t="s">
        <v>48</v>
      </c>
    </row>
    <row r="2536" spans="1:32" hidden="1" outlineLevel="1" x14ac:dyDescent="0.2">
      <c r="A2536" t="s">
        <v>21053</v>
      </c>
      <c r="B2536" t="s">
        <v>21054</v>
      </c>
      <c r="C2536" t="s">
        <v>21055</v>
      </c>
      <c r="J2536" t="s">
        <v>21056</v>
      </c>
      <c r="K2536" t="s">
        <v>1197</v>
      </c>
      <c r="L2536" t="s">
        <v>1233</v>
      </c>
      <c r="M2536">
        <v>1</v>
      </c>
      <c r="P2536" s="2" t="s">
        <v>21057</v>
      </c>
      <c r="Q2536" t="s">
        <v>47</v>
      </c>
      <c r="S2536">
        <v>1.9728716E-2</v>
      </c>
      <c r="T2536">
        <v>6.4373016000000003E-4</v>
      </c>
      <c r="U2536">
        <v>1.1406898E-2</v>
      </c>
      <c r="V2536">
        <v>3.2743104E-3</v>
      </c>
      <c r="W2536">
        <v>1.0856897000000001E-2</v>
      </c>
      <c r="X2536">
        <v>6.2785195000000004E-3</v>
      </c>
      <c r="Y2536">
        <v>0.375</v>
      </c>
      <c r="Z2536">
        <v>0.32400000000000001</v>
      </c>
      <c r="AA2536">
        <v>0</v>
      </c>
      <c r="AB2536">
        <v>0.67600000000000005</v>
      </c>
      <c r="AC2536">
        <v>0.875</v>
      </c>
      <c r="AD2536" t="s">
        <v>48</v>
      </c>
      <c r="AE2536" t="s">
        <v>48</v>
      </c>
      <c r="AF2536" t="s">
        <v>48</v>
      </c>
    </row>
    <row r="2537" spans="1:32" hidden="1" outlineLevel="1" x14ac:dyDescent="0.2">
      <c r="A2537" t="s">
        <v>21058</v>
      </c>
      <c r="B2537" t="s">
        <v>21059</v>
      </c>
      <c r="C2537" t="s">
        <v>21060</v>
      </c>
      <c r="J2537" t="s">
        <v>21061</v>
      </c>
      <c r="K2537" t="s">
        <v>1197</v>
      </c>
      <c r="L2537" t="s">
        <v>1233</v>
      </c>
      <c r="M2537">
        <v>1</v>
      </c>
      <c r="P2537" s="2" t="s">
        <v>21062</v>
      </c>
      <c r="Q2537" t="s">
        <v>47</v>
      </c>
      <c r="S2537">
        <v>1.4388140000000001E-2</v>
      </c>
      <c r="T2537">
        <v>6.2465670000000004E-4</v>
      </c>
      <c r="U2537">
        <v>1.0945748E-2</v>
      </c>
      <c r="V2537">
        <v>2.3031165000000002E-3</v>
      </c>
      <c r="W2537">
        <v>8.6908829999999999E-3</v>
      </c>
      <c r="X2537">
        <v>6.2267366000000003E-3</v>
      </c>
      <c r="Y2537">
        <v>0</v>
      </c>
      <c r="Z2537">
        <v>0</v>
      </c>
      <c r="AA2537">
        <v>0</v>
      </c>
      <c r="AB2537">
        <v>1</v>
      </c>
      <c r="AC2537">
        <v>0</v>
      </c>
      <c r="AD2537" t="s">
        <v>48</v>
      </c>
      <c r="AE2537" t="s">
        <v>48</v>
      </c>
      <c r="AF2537" t="s">
        <v>48</v>
      </c>
    </row>
    <row r="2538" spans="1:32" hidden="1" outlineLevel="1" x14ac:dyDescent="0.2">
      <c r="A2538" t="s">
        <v>21063</v>
      </c>
      <c r="B2538" t="s">
        <v>21064</v>
      </c>
      <c r="C2538" t="s">
        <v>21065</v>
      </c>
      <c r="J2538" t="s">
        <v>21066</v>
      </c>
      <c r="K2538" t="s">
        <v>1197</v>
      </c>
      <c r="L2538" t="s">
        <v>1233</v>
      </c>
      <c r="M2538">
        <v>1</v>
      </c>
      <c r="P2538" s="2" t="s">
        <v>21067</v>
      </c>
      <c r="Q2538" t="s">
        <v>47</v>
      </c>
      <c r="S2538">
        <v>9.5250619999999994E-2</v>
      </c>
      <c r="T2538">
        <v>1.3923645000000001E-3</v>
      </c>
      <c r="U2538">
        <v>1.5932998E-2</v>
      </c>
      <c r="V2538">
        <v>4.3472479999999997E-3</v>
      </c>
      <c r="W2538">
        <v>3.1146555999999999E-2</v>
      </c>
      <c r="X2538">
        <v>7.9485230000000007E-3</v>
      </c>
      <c r="Y2538">
        <v>0</v>
      </c>
      <c r="Z2538">
        <v>2.5000000000000001E-2</v>
      </c>
      <c r="AA2538">
        <v>0.14599999999999999</v>
      </c>
      <c r="AB2538">
        <v>0.82899999999999996</v>
      </c>
      <c r="AC2538">
        <v>-0.78449999999999998</v>
      </c>
      <c r="AD2538" t="s">
        <v>48</v>
      </c>
      <c r="AE2538" t="s">
        <v>48</v>
      </c>
      <c r="AF2538" t="s">
        <v>48</v>
      </c>
    </row>
    <row r="2539" spans="1:32" hidden="1" outlineLevel="1" x14ac:dyDescent="0.2">
      <c r="A2539" t="s">
        <v>21068</v>
      </c>
      <c r="B2539" t="s">
        <v>21069</v>
      </c>
      <c r="C2539" t="s">
        <v>21070</v>
      </c>
      <c r="J2539" t="s">
        <v>16686</v>
      </c>
      <c r="K2539" t="s">
        <v>1197</v>
      </c>
      <c r="L2539" t="s">
        <v>1233</v>
      </c>
      <c r="M2539">
        <v>1</v>
      </c>
      <c r="P2539" s="2" t="s">
        <v>21071</v>
      </c>
      <c r="Q2539" t="s">
        <v>47</v>
      </c>
      <c r="Y2539" t="s">
        <v>48</v>
      </c>
      <c r="Z2539" t="s">
        <v>48</v>
      </c>
      <c r="AA2539" t="s">
        <v>48</v>
      </c>
      <c r="AB2539" t="s">
        <v>48</v>
      </c>
      <c r="AC2539" t="s">
        <v>48</v>
      </c>
      <c r="AD2539" t="s">
        <v>48</v>
      </c>
      <c r="AE2539" t="s">
        <v>48</v>
      </c>
      <c r="AF2539" t="s">
        <v>48</v>
      </c>
    </row>
    <row r="2540" spans="1:32" hidden="1" outlineLevel="1" x14ac:dyDescent="0.2">
      <c r="A2540" t="s">
        <v>21072</v>
      </c>
      <c r="B2540" t="s">
        <v>21073</v>
      </c>
      <c r="C2540" t="s">
        <v>21074</v>
      </c>
      <c r="J2540" t="s">
        <v>21075</v>
      </c>
      <c r="K2540" t="s">
        <v>1197</v>
      </c>
      <c r="L2540" t="s">
        <v>1233</v>
      </c>
      <c r="M2540">
        <v>1</v>
      </c>
      <c r="P2540" s="2" t="s">
        <v>21076</v>
      </c>
      <c r="Q2540" t="s">
        <v>47</v>
      </c>
      <c r="S2540">
        <v>3.2156147000000003E-2</v>
      </c>
      <c r="T2540">
        <v>5.8412549999999996E-4</v>
      </c>
      <c r="U2540">
        <v>1.1150704000000001E-2</v>
      </c>
      <c r="V2540">
        <v>2.0163832000000001E-3</v>
      </c>
      <c r="W2540">
        <v>1.838776E-2</v>
      </c>
      <c r="X2540">
        <v>5.8642549999999996E-3</v>
      </c>
      <c r="Y2540">
        <v>0.5</v>
      </c>
      <c r="Z2540">
        <v>9.1999999999999998E-2</v>
      </c>
      <c r="AA2540">
        <v>7.5999999999999998E-2</v>
      </c>
      <c r="AB2540">
        <v>0.83099999999999996</v>
      </c>
      <c r="AC2540">
        <v>8.2100000000000006E-2</v>
      </c>
      <c r="AD2540" t="s">
        <v>48</v>
      </c>
      <c r="AE2540" t="s">
        <v>48</v>
      </c>
      <c r="AF2540" t="s">
        <v>48</v>
      </c>
    </row>
    <row r="2541" spans="1:32" hidden="1" outlineLevel="1" x14ac:dyDescent="0.2">
      <c r="A2541" t="s">
        <v>21077</v>
      </c>
      <c r="B2541" t="s">
        <v>21078</v>
      </c>
      <c r="C2541" t="s">
        <v>21079</v>
      </c>
      <c r="J2541" t="s">
        <v>21080</v>
      </c>
      <c r="K2541" t="s">
        <v>1197</v>
      </c>
      <c r="L2541" t="s">
        <v>1233</v>
      </c>
      <c r="M2541">
        <v>1</v>
      </c>
      <c r="P2541" s="2" t="s">
        <v>21081</v>
      </c>
      <c r="Q2541" t="s">
        <v>47</v>
      </c>
      <c r="S2541">
        <v>3.5220183000000002E-2</v>
      </c>
      <c r="T2541">
        <v>1.6593933E-3</v>
      </c>
      <c r="U2541">
        <v>1.5796359999999999E-2</v>
      </c>
      <c r="V2541">
        <v>3.9217729999999999E-3</v>
      </c>
      <c r="W2541">
        <v>1.2148905E-2</v>
      </c>
      <c r="X2541">
        <v>8.4145709999999992E-3</v>
      </c>
      <c r="Y2541">
        <v>0</v>
      </c>
      <c r="Z2541">
        <v>0</v>
      </c>
      <c r="AA2541">
        <v>0.28399999999999997</v>
      </c>
      <c r="AB2541">
        <v>0.71599999999999997</v>
      </c>
      <c r="AC2541">
        <v>-0.15010000000000001</v>
      </c>
      <c r="AD2541" t="s">
        <v>48</v>
      </c>
      <c r="AE2541" t="s">
        <v>48</v>
      </c>
      <c r="AF2541" t="s">
        <v>48</v>
      </c>
    </row>
    <row r="2542" spans="1:32" hidden="1" outlineLevel="1" x14ac:dyDescent="0.2">
      <c r="A2542" t="s">
        <v>21082</v>
      </c>
      <c r="B2542" t="s">
        <v>21083</v>
      </c>
      <c r="C2542" t="s">
        <v>21084</v>
      </c>
      <c r="J2542" t="s">
        <v>21085</v>
      </c>
      <c r="K2542" t="s">
        <v>1197</v>
      </c>
      <c r="L2542" t="s">
        <v>1233</v>
      </c>
      <c r="M2542">
        <v>1</v>
      </c>
      <c r="P2542" s="2" t="s">
        <v>21086</v>
      </c>
      <c r="Q2542" t="s">
        <v>47</v>
      </c>
      <c r="S2542">
        <v>5.6263726E-2</v>
      </c>
      <c r="T2542">
        <v>2.0790100000000001E-3</v>
      </c>
      <c r="U2542">
        <v>2.8640235E-2</v>
      </c>
      <c r="V2542">
        <v>4.8097213999999996E-3</v>
      </c>
      <c r="W2542">
        <v>2.3995465000000001E-2</v>
      </c>
      <c r="X2542">
        <v>7.4695300000000003E-3</v>
      </c>
      <c r="Y2542">
        <v>-1.5972222222222231E-2</v>
      </c>
      <c r="Z2542">
        <v>0.14499999999999999</v>
      </c>
      <c r="AA2542">
        <v>0.121</v>
      </c>
      <c r="AB2542">
        <v>0.73399999999999999</v>
      </c>
      <c r="AC2542">
        <v>0.68359999999999999</v>
      </c>
      <c r="AD2542" t="s">
        <v>48</v>
      </c>
      <c r="AE2542" t="s">
        <v>48</v>
      </c>
      <c r="AF2542" t="s">
        <v>48</v>
      </c>
    </row>
    <row r="2543" spans="1:32" hidden="1" outlineLevel="1" x14ac:dyDescent="0.2">
      <c r="A2543" t="s">
        <v>21087</v>
      </c>
      <c r="B2543" t="s">
        <v>21088</v>
      </c>
      <c r="C2543" t="s">
        <v>21089</v>
      </c>
      <c r="J2543" t="s">
        <v>21090</v>
      </c>
      <c r="K2543" t="s">
        <v>1197</v>
      </c>
      <c r="L2543" t="s">
        <v>1233</v>
      </c>
      <c r="M2543">
        <v>1</v>
      </c>
      <c r="P2543" s="2" t="s">
        <v>21091</v>
      </c>
      <c r="Q2543" t="s">
        <v>47</v>
      </c>
      <c r="S2543">
        <v>0.24603333999999999</v>
      </c>
      <c r="T2543">
        <v>9.4985959999999998E-3</v>
      </c>
      <c r="U2543">
        <v>0.16264248000000001</v>
      </c>
      <c r="V2543">
        <v>1.2340514E-2</v>
      </c>
      <c r="W2543">
        <v>0.16758772999999999</v>
      </c>
      <c r="X2543">
        <v>3.7530303000000001E-2</v>
      </c>
      <c r="Y2543">
        <v>-0.58125000000000004</v>
      </c>
      <c r="Z2543">
        <v>0.113</v>
      </c>
      <c r="AA2543">
        <v>0.126</v>
      </c>
      <c r="AB2543">
        <v>0.76</v>
      </c>
      <c r="AC2543">
        <v>-0.35420000000000001</v>
      </c>
      <c r="AD2543" t="s">
        <v>48</v>
      </c>
      <c r="AE2543" t="s">
        <v>48</v>
      </c>
      <c r="AF2543" t="s">
        <v>48</v>
      </c>
    </row>
    <row r="2544" spans="1:32" hidden="1" outlineLevel="1" x14ac:dyDescent="0.2">
      <c r="A2544" t="s">
        <v>21092</v>
      </c>
      <c r="B2544" t="s">
        <v>21093</v>
      </c>
      <c r="C2544" t="s">
        <v>21094</v>
      </c>
      <c r="J2544" t="s">
        <v>21095</v>
      </c>
      <c r="K2544" t="s">
        <v>1197</v>
      </c>
      <c r="L2544" t="s">
        <v>1233</v>
      </c>
      <c r="M2544">
        <v>1</v>
      </c>
      <c r="P2544" s="2" t="s">
        <v>21096</v>
      </c>
      <c r="Q2544" t="s">
        <v>47</v>
      </c>
      <c r="S2544">
        <v>0.13561769000000001</v>
      </c>
      <c r="T2544">
        <v>2.6512146E-3</v>
      </c>
      <c r="U2544">
        <v>2.6727317E-2</v>
      </c>
      <c r="V2544">
        <v>6.4376269999999996E-3</v>
      </c>
      <c r="W2544">
        <v>5.6719026999999998E-2</v>
      </c>
      <c r="X2544">
        <v>1.0731862999999999E-2</v>
      </c>
      <c r="Y2544">
        <v>-0.625</v>
      </c>
      <c r="Z2544">
        <v>0</v>
      </c>
      <c r="AA2544">
        <v>0.32600000000000001</v>
      </c>
      <c r="AB2544">
        <v>0.67400000000000004</v>
      </c>
      <c r="AC2544">
        <v>-0.70030000000000003</v>
      </c>
      <c r="AD2544" t="s">
        <v>48</v>
      </c>
      <c r="AE2544" t="s">
        <v>48</v>
      </c>
      <c r="AF2544" t="s">
        <v>48</v>
      </c>
    </row>
    <row r="2545" spans="1:32" hidden="1" outlineLevel="1" x14ac:dyDescent="0.2">
      <c r="A2545" t="s">
        <v>21097</v>
      </c>
      <c r="B2545" t="s">
        <v>21098</v>
      </c>
      <c r="C2545" t="s">
        <v>21099</v>
      </c>
      <c r="J2545" t="s">
        <v>21100</v>
      </c>
      <c r="K2545" t="s">
        <v>1197</v>
      </c>
      <c r="L2545" t="s">
        <v>1233</v>
      </c>
      <c r="M2545">
        <v>1</v>
      </c>
      <c r="P2545" s="2" t="s">
        <v>21101</v>
      </c>
      <c r="Q2545" t="s">
        <v>47</v>
      </c>
      <c r="S2545">
        <v>0.20973455999999999</v>
      </c>
      <c r="T2545">
        <v>7.5149535999999998E-3</v>
      </c>
      <c r="U2545">
        <v>0.14754629</v>
      </c>
      <c r="V2545">
        <v>1.8671318999999999E-2</v>
      </c>
      <c r="W2545">
        <v>8.4100090000000002E-2</v>
      </c>
      <c r="X2545">
        <v>8.1038729999999993E-3</v>
      </c>
      <c r="Y2545">
        <v>-1.1666666666666671E-2</v>
      </c>
      <c r="Z2545">
        <v>8.8999999999999996E-2</v>
      </c>
      <c r="AA2545">
        <v>5.5E-2</v>
      </c>
      <c r="AB2545">
        <v>0.85599999999999998</v>
      </c>
      <c r="AC2545">
        <v>0.8881</v>
      </c>
      <c r="AD2545" t="s">
        <v>48</v>
      </c>
      <c r="AE2545" t="s">
        <v>48</v>
      </c>
      <c r="AF2545" t="s">
        <v>48</v>
      </c>
    </row>
    <row r="2546" spans="1:32" hidden="1" outlineLevel="1" x14ac:dyDescent="0.2">
      <c r="A2546" t="s">
        <v>21102</v>
      </c>
      <c r="B2546" t="s">
        <v>21103</v>
      </c>
      <c r="C2546" t="s">
        <v>21104</v>
      </c>
      <c r="J2546" t="s">
        <v>21105</v>
      </c>
      <c r="K2546" t="s">
        <v>1197</v>
      </c>
      <c r="L2546" t="s">
        <v>1233</v>
      </c>
      <c r="M2546">
        <v>1</v>
      </c>
      <c r="P2546" s="2" t="s">
        <v>21106</v>
      </c>
      <c r="Q2546" t="s">
        <v>47</v>
      </c>
      <c r="S2546">
        <v>0.76197963999999996</v>
      </c>
      <c r="T2546">
        <v>0.16960317</v>
      </c>
      <c r="U2546">
        <v>0.83263560000000003</v>
      </c>
      <c r="V2546">
        <v>2.0480120000000001E-2</v>
      </c>
      <c r="W2546">
        <v>0.33889219999999998</v>
      </c>
      <c r="X2546">
        <v>1.2130004999999999E-2</v>
      </c>
      <c r="Y2546">
        <v>-0.2</v>
      </c>
      <c r="Z2546">
        <v>0</v>
      </c>
      <c r="AA2546">
        <v>0.375</v>
      </c>
      <c r="AB2546">
        <v>0.625</v>
      </c>
      <c r="AC2546">
        <v>-0.55740000000000001</v>
      </c>
      <c r="AD2546" t="s">
        <v>48</v>
      </c>
      <c r="AE2546" t="s">
        <v>48</v>
      </c>
      <c r="AF2546" t="s">
        <v>48</v>
      </c>
    </row>
    <row r="2547" spans="1:32" hidden="1" outlineLevel="1" x14ac:dyDescent="0.2">
      <c r="A2547" t="s">
        <v>21107</v>
      </c>
      <c r="B2547" t="s">
        <v>21108</v>
      </c>
      <c r="C2547" t="s">
        <v>21109</v>
      </c>
      <c r="J2547" t="s">
        <v>21110</v>
      </c>
      <c r="K2547" t="s">
        <v>1197</v>
      </c>
      <c r="L2547" t="s">
        <v>1233</v>
      </c>
      <c r="M2547">
        <v>1</v>
      </c>
      <c r="P2547" s="2" t="s">
        <v>21111</v>
      </c>
      <c r="Q2547" t="s">
        <v>47</v>
      </c>
      <c r="Y2547" t="s">
        <v>48</v>
      </c>
      <c r="Z2547" t="s">
        <v>48</v>
      </c>
      <c r="AA2547" t="s">
        <v>48</v>
      </c>
      <c r="AB2547" t="s">
        <v>48</v>
      </c>
      <c r="AC2547" t="s">
        <v>48</v>
      </c>
      <c r="AD2547" t="s">
        <v>48</v>
      </c>
      <c r="AE2547" t="s">
        <v>48</v>
      </c>
      <c r="AF2547" t="s">
        <v>48</v>
      </c>
    </row>
    <row r="2548" spans="1:32" hidden="1" outlineLevel="1" x14ac:dyDescent="0.2">
      <c r="A2548" t="s">
        <v>21112</v>
      </c>
      <c r="B2548" t="s">
        <v>21113</v>
      </c>
      <c r="C2548" t="s">
        <v>21114</v>
      </c>
      <c r="J2548" t="s">
        <v>21115</v>
      </c>
      <c r="K2548" t="s">
        <v>1197</v>
      </c>
      <c r="L2548" t="s">
        <v>1233</v>
      </c>
      <c r="M2548">
        <v>1</v>
      </c>
      <c r="P2548" s="2" t="s">
        <v>21116</v>
      </c>
      <c r="Q2548" t="s">
        <v>47</v>
      </c>
      <c r="S2548">
        <v>0.26481749999999998</v>
      </c>
      <c r="T2548">
        <v>8.2778929999999997E-3</v>
      </c>
      <c r="U2548">
        <v>0.11477985</v>
      </c>
      <c r="V2548">
        <v>1.3948337E-2</v>
      </c>
      <c r="W2548">
        <v>0.16824563000000001</v>
      </c>
      <c r="X2548">
        <v>8.5569740000000002E-3</v>
      </c>
      <c r="Y2548">
        <v>0</v>
      </c>
      <c r="Z2548" t="s">
        <v>48</v>
      </c>
      <c r="AA2548" t="s">
        <v>48</v>
      </c>
      <c r="AB2548" t="s">
        <v>48</v>
      </c>
      <c r="AC2548" t="s">
        <v>48</v>
      </c>
      <c r="AD2548" t="s">
        <v>48</v>
      </c>
      <c r="AE2548" t="s">
        <v>48</v>
      </c>
      <c r="AF2548" t="s">
        <v>48</v>
      </c>
    </row>
    <row r="2549" spans="1:32" hidden="1" outlineLevel="1" x14ac:dyDescent="0.2">
      <c r="A2549" t="s">
        <v>21117</v>
      </c>
      <c r="B2549" t="s">
        <v>21118</v>
      </c>
      <c r="C2549" t="s">
        <v>21119</v>
      </c>
      <c r="J2549" t="s">
        <v>21120</v>
      </c>
      <c r="K2549" t="s">
        <v>1197</v>
      </c>
      <c r="L2549" t="s">
        <v>1233</v>
      </c>
      <c r="M2549">
        <v>1</v>
      </c>
      <c r="P2549" s="2" t="s">
        <v>21121</v>
      </c>
      <c r="Q2549" t="s">
        <v>10060</v>
      </c>
      <c r="S2549">
        <v>0.103494145</v>
      </c>
      <c r="T2549">
        <v>1.8692017E-3</v>
      </c>
      <c r="U2549">
        <v>1.4361672000000001E-2</v>
      </c>
      <c r="V2549">
        <v>4.2732526000000002E-3</v>
      </c>
      <c r="W2549">
        <v>3.8859119999999997E-2</v>
      </c>
      <c r="X2549">
        <v>6.5762720000000002E-3</v>
      </c>
      <c r="Y2549">
        <v>-1.999999999999999E-2</v>
      </c>
      <c r="Z2549">
        <v>0.114</v>
      </c>
      <c r="AA2549">
        <v>6.5000000000000002E-2</v>
      </c>
      <c r="AB2549">
        <v>0.82199999999999995</v>
      </c>
      <c r="AC2549">
        <v>0.24060000000000001</v>
      </c>
      <c r="AD2549" t="s">
        <v>48</v>
      </c>
      <c r="AE2549" t="s">
        <v>48</v>
      </c>
      <c r="AF2549" t="s">
        <v>48</v>
      </c>
    </row>
    <row r="2550" spans="1:32" hidden="1" outlineLevel="1" x14ac:dyDescent="0.2">
      <c r="A2550" t="s">
        <v>21122</v>
      </c>
      <c r="B2550" t="s">
        <v>21123</v>
      </c>
      <c r="C2550" t="s">
        <v>21124</v>
      </c>
      <c r="J2550" t="s">
        <v>21125</v>
      </c>
      <c r="K2550" t="s">
        <v>1197</v>
      </c>
      <c r="L2550" t="s">
        <v>1233</v>
      </c>
      <c r="M2550">
        <v>1</v>
      </c>
      <c r="P2550" s="2" t="s">
        <v>21126</v>
      </c>
      <c r="Q2550" t="s">
        <v>47</v>
      </c>
      <c r="S2550">
        <v>0.17371798999999999</v>
      </c>
      <c r="T2550">
        <v>3.9100647000000002E-3</v>
      </c>
      <c r="U2550">
        <v>2.9460055999999998E-2</v>
      </c>
      <c r="V2550">
        <v>6.2156399999999997E-3</v>
      </c>
      <c r="W2550">
        <v>2.8171662E-2</v>
      </c>
      <c r="X2550">
        <v>8.8563950000000002E-2</v>
      </c>
      <c r="Y2550">
        <v>0.125</v>
      </c>
      <c r="Z2550">
        <v>0.25600000000000001</v>
      </c>
      <c r="AA2550">
        <v>0.223</v>
      </c>
      <c r="AB2550">
        <v>0.52100000000000002</v>
      </c>
      <c r="AC2550">
        <v>-7.7200000000000005E-2</v>
      </c>
      <c r="AD2550" t="s">
        <v>48</v>
      </c>
      <c r="AE2550" t="s">
        <v>48</v>
      </c>
      <c r="AF2550" t="s">
        <v>48</v>
      </c>
    </row>
    <row r="2551" spans="1:32" hidden="1" outlineLevel="1" x14ac:dyDescent="0.2">
      <c r="A2551" t="s">
        <v>21127</v>
      </c>
      <c r="B2551" t="s">
        <v>21128</v>
      </c>
      <c r="C2551" t="s">
        <v>21129</v>
      </c>
      <c r="J2551" t="s">
        <v>21130</v>
      </c>
      <c r="K2551" t="s">
        <v>1197</v>
      </c>
      <c r="L2551" t="s">
        <v>1233</v>
      </c>
      <c r="M2551">
        <v>1</v>
      </c>
      <c r="P2551" s="2" t="s">
        <v>21131</v>
      </c>
      <c r="Q2551" t="s">
        <v>47</v>
      </c>
      <c r="S2551">
        <v>4.2657252E-2</v>
      </c>
      <c r="T2551">
        <v>9.5367430000000005E-4</v>
      </c>
      <c r="U2551">
        <v>1.6752818999999999E-2</v>
      </c>
      <c r="V2551">
        <v>2.8118371999999998E-3</v>
      </c>
      <c r="W2551">
        <v>1.9096779000000001E-2</v>
      </c>
      <c r="X2551">
        <v>6.7316214999999999E-3</v>
      </c>
      <c r="Y2551">
        <v>-0.18124999999999999</v>
      </c>
      <c r="Z2551">
        <v>0.17499999999999999</v>
      </c>
      <c r="AA2551">
        <v>9.8000000000000004E-2</v>
      </c>
      <c r="AB2551">
        <v>0.72599999999999998</v>
      </c>
      <c r="AC2551">
        <v>0.62490000000000001</v>
      </c>
      <c r="AD2551" t="s">
        <v>48</v>
      </c>
      <c r="AE2551" t="s">
        <v>48</v>
      </c>
      <c r="AF2551" t="s">
        <v>48</v>
      </c>
    </row>
    <row r="2552" spans="1:32" hidden="1" outlineLevel="1" x14ac:dyDescent="0.2">
      <c r="A2552" t="s">
        <v>21132</v>
      </c>
      <c r="B2552" t="s">
        <v>21133</v>
      </c>
      <c r="C2552" t="s">
        <v>21134</v>
      </c>
      <c r="J2552" t="s">
        <v>21135</v>
      </c>
      <c r="K2552" t="s">
        <v>1197</v>
      </c>
      <c r="L2552" t="s">
        <v>1233</v>
      </c>
      <c r="M2552">
        <v>1</v>
      </c>
      <c r="P2552" s="2" t="s">
        <v>21136</v>
      </c>
      <c r="Q2552" t="s">
        <v>47</v>
      </c>
      <c r="S2552">
        <v>0.48021026999999999</v>
      </c>
      <c r="T2552">
        <v>3.1420294000000001E-2</v>
      </c>
      <c r="U2552">
        <v>0.46460026999999998</v>
      </c>
      <c r="V2552">
        <v>5.1125999999999998E-2</v>
      </c>
      <c r="W2552">
        <v>0.47384647000000002</v>
      </c>
      <c r="X2552">
        <v>3.0623792E-2</v>
      </c>
      <c r="Y2552">
        <v>-9.9999999999999992E-2</v>
      </c>
      <c r="Z2552">
        <v>1.2999999999999999E-2</v>
      </c>
      <c r="AA2552">
        <v>0.19800000000000001</v>
      </c>
      <c r="AB2552">
        <v>0.78900000000000003</v>
      </c>
      <c r="AC2552">
        <v>-0.97170000000000001</v>
      </c>
      <c r="AD2552" t="s">
        <v>48</v>
      </c>
      <c r="AE2552" t="s">
        <v>48</v>
      </c>
      <c r="AF2552" t="s">
        <v>48</v>
      </c>
    </row>
    <row r="2553" spans="1:32" hidden="1" outlineLevel="1" x14ac:dyDescent="0.2">
      <c r="A2553" t="s">
        <v>21137</v>
      </c>
      <c r="B2553" t="s">
        <v>21138</v>
      </c>
      <c r="C2553" t="s">
        <v>21139</v>
      </c>
      <c r="J2553" t="s">
        <v>21140</v>
      </c>
      <c r="K2553" t="s">
        <v>1197</v>
      </c>
      <c r="L2553" t="s">
        <v>1233</v>
      </c>
      <c r="M2553">
        <v>1</v>
      </c>
      <c r="P2553" s="2" t="s">
        <v>21141</v>
      </c>
      <c r="Q2553" t="s">
        <v>47</v>
      </c>
      <c r="S2553">
        <v>0.24603333999999999</v>
      </c>
      <c r="T2553">
        <v>8.4304810000000001E-3</v>
      </c>
      <c r="U2553">
        <v>8.7430455000000004E-2</v>
      </c>
      <c r="V2553">
        <v>2.7614836E-2</v>
      </c>
      <c r="W2553">
        <v>0.15343214999999999</v>
      </c>
      <c r="X2553">
        <v>1.1612173999999999E-2</v>
      </c>
      <c r="Y2553">
        <v>-6.6017316017316034E-3</v>
      </c>
      <c r="Z2553">
        <v>8.6999999999999994E-2</v>
      </c>
      <c r="AA2553">
        <v>7.0000000000000007E-2</v>
      </c>
      <c r="AB2553">
        <v>0.84299999999999997</v>
      </c>
      <c r="AC2553">
        <v>0.27110000000000001</v>
      </c>
      <c r="AD2553" t="s">
        <v>48</v>
      </c>
      <c r="AE2553" t="s">
        <v>48</v>
      </c>
      <c r="AF2553" t="s">
        <v>48</v>
      </c>
    </row>
    <row r="2554" spans="1:32" hidden="1" outlineLevel="1" x14ac:dyDescent="0.2">
      <c r="A2554" t="s">
        <v>21142</v>
      </c>
      <c r="B2554" t="s">
        <v>21143</v>
      </c>
      <c r="C2554" t="s">
        <v>21144</v>
      </c>
      <c r="J2554" t="s">
        <v>21145</v>
      </c>
      <c r="K2554" t="s">
        <v>1197</v>
      </c>
      <c r="L2554" t="s">
        <v>1233</v>
      </c>
      <c r="M2554">
        <v>1</v>
      </c>
      <c r="P2554" s="2" t="s">
        <v>21146</v>
      </c>
      <c r="Q2554" t="s">
        <v>47</v>
      </c>
      <c r="S2554">
        <v>0.31132057000000002</v>
      </c>
      <c r="T2554">
        <v>9.4604489999999992E-3</v>
      </c>
      <c r="U2554">
        <v>0.11725569</v>
      </c>
      <c r="V2554">
        <v>1.7465451999999999E-2</v>
      </c>
      <c r="W2554">
        <v>0.28175030000000001</v>
      </c>
      <c r="X2554">
        <v>1.0654188E-2</v>
      </c>
      <c r="Y2554">
        <v>-0.17083333333333331</v>
      </c>
      <c r="Z2554">
        <v>4.8000000000000001E-2</v>
      </c>
      <c r="AA2554">
        <v>0.159</v>
      </c>
      <c r="AB2554">
        <v>0.79300000000000004</v>
      </c>
      <c r="AC2554">
        <v>-0.80710000000000004</v>
      </c>
      <c r="AD2554" t="s">
        <v>48</v>
      </c>
      <c r="AE2554" t="s">
        <v>48</v>
      </c>
      <c r="AF2554" t="s">
        <v>48</v>
      </c>
    </row>
    <row r="2555" spans="1:32" hidden="1" outlineLevel="1" x14ac:dyDescent="0.2">
      <c r="A2555" t="s">
        <v>21147</v>
      </c>
      <c r="B2555" t="s">
        <v>21148</v>
      </c>
      <c r="C2555" t="s">
        <v>21149</v>
      </c>
      <c r="J2555" t="s">
        <v>21150</v>
      </c>
      <c r="K2555" t="s">
        <v>1197</v>
      </c>
      <c r="L2555" t="s">
        <v>1233</v>
      </c>
      <c r="M2555">
        <v>1</v>
      </c>
      <c r="P2555" s="2" t="s">
        <v>21151</v>
      </c>
      <c r="Q2555" t="s">
        <v>47</v>
      </c>
      <c r="S2555">
        <v>0.2854971</v>
      </c>
      <c r="T2555">
        <v>4.5967100000000004E-3</v>
      </c>
      <c r="U2555">
        <v>3.3645785999999997E-2</v>
      </c>
      <c r="V2555">
        <v>8.5095069999999995E-3</v>
      </c>
      <c r="W2555">
        <v>0.25205972999999998</v>
      </c>
      <c r="X2555">
        <v>1.0343489000000001E-2</v>
      </c>
      <c r="Y2555">
        <v>5.555555555555554E-3</v>
      </c>
      <c r="Z2555">
        <v>7.8E-2</v>
      </c>
      <c r="AA2555">
        <v>8.2000000000000003E-2</v>
      </c>
      <c r="AB2555">
        <v>0.84</v>
      </c>
      <c r="AC2555">
        <v>-0.1162</v>
      </c>
      <c r="AD2555" t="s">
        <v>48</v>
      </c>
      <c r="AE2555" t="s">
        <v>48</v>
      </c>
      <c r="AF2555" t="s">
        <v>48</v>
      </c>
    </row>
    <row r="2556" spans="1:32" hidden="1" outlineLevel="1" x14ac:dyDescent="0.2">
      <c r="A2556" t="s">
        <v>21152</v>
      </c>
      <c r="B2556" t="s">
        <v>21153</v>
      </c>
      <c r="C2556" t="s">
        <v>21154</v>
      </c>
      <c r="J2556" t="s">
        <v>21155</v>
      </c>
      <c r="K2556" t="s">
        <v>1197</v>
      </c>
      <c r="L2556" t="s">
        <v>1233</v>
      </c>
      <c r="M2556">
        <v>1</v>
      </c>
      <c r="P2556" s="2" t="s">
        <v>21156</v>
      </c>
      <c r="Q2556" t="s">
        <v>10060</v>
      </c>
      <c r="S2556">
        <v>2.8856416999999999E-2</v>
      </c>
      <c r="T2556">
        <v>2.1743774E-3</v>
      </c>
      <c r="U2556">
        <v>1.9553876000000001E-2</v>
      </c>
      <c r="V2556">
        <v>6.8446035000000001E-3</v>
      </c>
      <c r="W2556">
        <v>1.2262904999999999E-2</v>
      </c>
      <c r="X2556">
        <v>1.0058681999999999E-2</v>
      </c>
      <c r="Y2556">
        <v>0</v>
      </c>
      <c r="Z2556">
        <v>0</v>
      </c>
      <c r="AA2556">
        <v>0</v>
      </c>
      <c r="AB2556">
        <v>1</v>
      </c>
      <c r="AC2556">
        <v>0</v>
      </c>
      <c r="AD2556" t="s">
        <v>48</v>
      </c>
      <c r="AE2556" t="s">
        <v>48</v>
      </c>
      <c r="AF2556" t="s">
        <v>48</v>
      </c>
    </row>
    <row r="2557" spans="1:32" hidden="1" outlineLevel="1" x14ac:dyDescent="0.2">
      <c r="A2557" t="s">
        <v>21157</v>
      </c>
      <c r="B2557" t="s">
        <v>21158</v>
      </c>
      <c r="C2557" t="s">
        <v>21159</v>
      </c>
      <c r="J2557" t="s">
        <v>21160</v>
      </c>
      <c r="K2557" t="s">
        <v>1197</v>
      </c>
      <c r="L2557" t="s">
        <v>1233</v>
      </c>
      <c r="M2557">
        <v>1</v>
      </c>
      <c r="P2557" s="2" t="s">
        <v>21161</v>
      </c>
      <c r="Q2557" t="s">
        <v>47</v>
      </c>
      <c r="S2557">
        <v>2.4142516999999999E-2</v>
      </c>
      <c r="T2557">
        <v>6.3896180000000001E-4</v>
      </c>
      <c r="U2557">
        <v>1.2585391E-2</v>
      </c>
      <c r="V2557">
        <v>2.0163832000000001E-3</v>
      </c>
      <c r="W2557">
        <v>1.2756908000000001E-2</v>
      </c>
      <c r="X2557">
        <v>6.3820860000000004E-3</v>
      </c>
      <c r="Y2557">
        <v>0.5</v>
      </c>
      <c r="Z2557">
        <v>0.17899999999999999</v>
      </c>
      <c r="AA2557">
        <v>0.127</v>
      </c>
      <c r="AB2557">
        <v>0.69399999999999995</v>
      </c>
      <c r="AC2557">
        <v>0.65129999999999999</v>
      </c>
      <c r="AD2557" t="s">
        <v>48</v>
      </c>
      <c r="AE2557" t="s">
        <v>48</v>
      </c>
      <c r="AF2557" t="s">
        <v>48</v>
      </c>
    </row>
    <row r="2558" spans="1:32" hidden="1" outlineLevel="1" x14ac:dyDescent="0.2">
      <c r="A2558" t="s">
        <v>21162</v>
      </c>
      <c r="B2558" t="s">
        <v>21163</v>
      </c>
      <c r="C2558" t="s">
        <v>21164</v>
      </c>
      <c r="J2558" t="s">
        <v>10596</v>
      </c>
      <c r="K2558" t="s">
        <v>1197</v>
      </c>
      <c r="L2558" t="s">
        <v>1233</v>
      </c>
      <c r="M2558">
        <v>1</v>
      </c>
      <c r="P2558" s="2" t="s">
        <v>21165</v>
      </c>
      <c r="Q2558" t="s">
        <v>47</v>
      </c>
      <c r="Y2558" t="s">
        <v>48</v>
      </c>
      <c r="Z2558" t="s">
        <v>48</v>
      </c>
      <c r="AA2558" t="s">
        <v>48</v>
      </c>
      <c r="AB2558" t="s">
        <v>48</v>
      </c>
      <c r="AC2558" t="s">
        <v>48</v>
      </c>
      <c r="AD2558" t="s">
        <v>48</v>
      </c>
      <c r="AE2558" t="s">
        <v>48</v>
      </c>
      <c r="AF2558" t="s">
        <v>48</v>
      </c>
    </row>
    <row r="2559" spans="1:32" hidden="1" outlineLevel="1" x14ac:dyDescent="0.2">
      <c r="A2559" t="s">
        <v>21166</v>
      </c>
      <c r="B2559" t="s">
        <v>21167</v>
      </c>
      <c r="C2559" t="s">
        <v>21168</v>
      </c>
      <c r="J2559" t="s">
        <v>21169</v>
      </c>
      <c r="K2559" t="s">
        <v>1197</v>
      </c>
      <c r="L2559" t="s">
        <v>1233</v>
      </c>
      <c r="M2559">
        <v>1</v>
      </c>
      <c r="P2559" s="2" t="s">
        <v>21170</v>
      </c>
      <c r="Q2559" t="s">
        <v>47</v>
      </c>
      <c r="S2559">
        <v>0.37340667999999999</v>
      </c>
      <c r="T2559">
        <v>2.3076923999999999E-2</v>
      </c>
      <c r="U2559">
        <v>0.17520343999999999</v>
      </c>
      <c r="V2559">
        <v>4.4355110000000003E-2</v>
      </c>
      <c r="W2559">
        <v>0.16766081999999999</v>
      </c>
      <c r="X2559">
        <v>0.15750990000000001</v>
      </c>
      <c r="Y2559">
        <v>-0.65</v>
      </c>
      <c r="Z2559">
        <v>4.3999999999999997E-2</v>
      </c>
      <c r="AA2559">
        <v>0.156</v>
      </c>
      <c r="AB2559">
        <v>0.8</v>
      </c>
      <c r="AC2559">
        <v>-0.74170000000000003</v>
      </c>
      <c r="AD2559" t="s">
        <v>48</v>
      </c>
      <c r="AE2559" t="s">
        <v>48</v>
      </c>
      <c r="AF2559" t="s">
        <v>48</v>
      </c>
    </row>
    <row r="2560" spans="1:32" hidden="1" outlineLevel="1" x14ac:dyDescent="0.2">
      <c r="A2560" t="s">
        <v>21171</v>
      </c>
      <c r="B2560" t="s">
        <v>21172</v>
      </c>
      <c r="C2560" t="s">
        <v>21173</v>
      </c>
      <c r="J2560" t="s">
        <v>21174</v>
      </c>
      <c r="K2560" t="s">
        <v>1197</v>
      </c>
      <c r="L2560" t="s">
        <v>1233</v>
      </c>
      <c r="M2560">
        <v>1</v>
      </c>
      <c r="P2560" s="2" t="s">
        <v>21175</v>
      </c>
      <c r="Q2560" t="s">
        <v>10150</v>
      </c>
      <c r="S2560">
        <v>0.19789438000000001</v>
      </c>
      <c r="T2560">
        <v>9.1171259999999997E-3</v>
      </c>
      <c r="U2560">
        <v>0.19770568999999999</v>
      </c>
      <c r="V2560">
        <v>1.6561050000000001E-2</v>
      </c>
      <c r="W2560">
        <v>6.2150877E-2</v>
      </c>
      <c r="X2560">
        <v>1.0964886E-2</v>
      </c>
      <c r="Y2560">
        <v>-0.18124999999999999</v>
      </c>
      <c r="Z2560">
        <v>8.7999999999999995E-2</v>
      </c>
      <c r="AA2560">
        <v>0.158</v>
      </c>
      <c r="AB2560">
        <v>0.754</v>
      </c>
      <c r="AC2560">
        <v>-0.90290000000000004</v>
      </c>
      <c r="AD2560" t="s">
        <v>48</v>
      </c>
      <c r="AE2560" t="s">
        <v>48</v>
      </c>
      <c r="AF2560" t="s">
        <v>48</v>
      </c>
    </row>
    <row r="2561" spans="1:32" hidden="1" outlineLevel="1" x14ac:dyDescent="0.2">
      <c r="A2561" t="s">
        <v>21176</v>
      </c>
      <c r="B2561" t="s">
        <v>21177</v>
      </c>
      <c r="C2561" t="s">
        <v>21178</v>
      </c>
      <c r="J2561" t="s">
        <v>21179</v>
      </c>
      <c r="K2561" t="s">
        <v>1197</v>
      </c>
      <c r="L2561" t="s">
        <v>1233</v>
      </c>
      <c r="M2561">
        <v>1</v>
      </c>
      <c r="P2561" s="2" t="s">
        <v>21180</v>
      </c>
      <c r="Q2561" t="s">
        <v>47</v>
      </c>
      <c r="S2561">
        <v>0.17545098000000001</v>
      </c>
      <c r="T2561">
        <v>6.6757199999999996E-3</v>
      </c>
      <c r="U2561">
        <v>8.2904439999999996E-2</v>
      </c>
      <c r="V2561">
        <v>1.5556159999999999E-2</v>
      </c>
      <c r="W2561">
        <v>3.2248367E-2</v>
      </c>
      <c r="X2561">
        <v>1.1120236E-2</v>
      </c>
      <c r="Y2561">
        <v>0</v>
      </c>
      <c r="Z2561">
        <v>6.0999999999999999E-2</v>
      </c>
      <c r="AA2561">
        <v>0</v>
      </c>
      <c r="AB2561">
        <v>0.93899999999999995</v>
      </c>
      <c r="AC2561">
        <v>0.29599999999999999</v>
      </c>
      <c r="AD2561" t="s">
        <v>48</v>
      </c>
      <c r="AE2561" t="s">
        <v>48</v>
      </c>
      <c r="AF2561" t="s">
        <v>48</v>
      </c>
    </row>
    <row r="2562" spans="1:32" hidden="1" outlineLevel="1" x14ac:dyDescent="0.2">
      <c r="A2562" t="s">
        <v>21181</v>
      </c>
      <c r="B2562" t="s">
        <v>21182</v>
      </c>
      <c r="C2562" t="s">
        <v>21183</v>
      </c>
      <c r="J2562" t="s">
        <v>21184</v>
      </c>
      <c r="K2562" t="s">
        <v>1197</v>
      </c>
      <c r="L2562" t="s">
        <v>1233</v>
      </c>
      <c r="M2562">
        <v>1</v>
      </c>
      <c r="P2562" s="2" t="s">
        <v>21185</v>
      </c>
      <c r="Q2562" t="s">
        <v>47</v>
      </c>
      <c r="S2562">
        <v>0.25462921999999999</v>
      </c>
      <c r="T2562">
        <v>7.019043E-3</v>
      </c>
      <c r="U2562">
        <v>8.1288009999999994E-2</v>
      </c>
      <c r="V2562">
        <v>8.4355109999999997E-3</v>
      </c>
      <c r="W2562">
        <v>7.270074E-2</v>
      </c>
      <c r="X2562">
        <v>0.13815512999999999</v>
      </c>
      <c r="Y2562">
        <v>0</v>
      </c>
      <c r="Z2562">
        <v>0</v>
      </c>
      <c r="AA2562">
        <v>8.2000000000000003E-2</v>
      </c>
      <c r="AB2562">
        <v>0.91800000000000004</v>
      </c>
      <c r="AC2562">
        <v>-0.38179999999999997</v>
      </c>
      <c r="AD2562" t="s">
        <v>48</v>
      </c>
      <c r="AE2562" t="s">
        <v>48</v>
      </c>
      <c r="AF2562" t="s">
        <v>48</v>
      </c>
    </row>
    <row r="2563" spans="1:32" hidden="1" outlineLevel="1" x14ac:dyDescent="0.2">
      <c r="A2563" t="s">
        <v>21186</v>
      </c>
      <c r="B2563" t="s">
        <v>21187</v>
      </c>
      <c r="C2563" t="s">
        <v>21188</v>
      </c>
      <c r="J2563" t="s">
        <v>21189</v>
      </c>
      <c r="K2563" t="s">
        <v>1197</v>
      </c>
      <c r="L2563" t="s">
        <v>1233</v>
      </c>
      <c r="M2563">
        <v>1</v>
      </c>
      <c r="P2563" s="2" t="s">
        <v>21190</v>
      </c>
      <c r="Q2563" t="s">
        <v>47</v>
      </c>
      <c r="S2563">
        <v>5.5026773000000001E-2</v>
      </c>
      <c r="T2563">
        <v>1.4877319E-3</v>
      </c>
      <c r="U2563">
        <v>1.9758832E-2</v>
      </c>
      <c r="V2563">
        <v>3.4223016999999998E-3</v>
      </c>
      <c r="W2563">
        <v>2.2706337E-2</v>
      </c>
      <c r="X2563">
        <v>6.7316214999999999E-3</v>
      </c>
      <c r="Y2563">
        <v>0.1</v>
      </c>
      <c r="Z2563">
        <v>0.14099999999999999</v>
      </c>
      <c r="AA2563">
        <v>9.8000000000000004E-2</v>
      </c>
      <c r="AB2563">
        <v>0.76100000000000001</v>
      </c>
      <c r="AC2563">
        <v>5.16E-2</v>
      </c>
      <c r="AD2563" t="s">
        <v>48</v>
      </c>
      <c r="AE2563" t="s">
        <v>48</v>
      </c>
      <c r="AF2563" t="s">
        <v>48</v>
      </c>
    </row>
    <row r="2564" spans="1:32" hidden="1" outlineLevel="1" x14ac:dyDescent="0.2">
      <c r="A2564" t="s">
        <v>21191</v>
      </c>
      <c r="B2564" t="s">
        <v>21192</v>
      </c>
      <c r="C2564" t="s">
        <v>21193</v>
      </c>
      <c r="J2564" t="s">
        <v>21194</v>
      </c>
      <c r="K2564" t="s">
        <v>1197</v>
      </c>
      <c r="L2564" t="s">
        <v>1233</v>
      </c>
      <c r="M2564">
        <v>1</v>
      </c>
      <c r="P2564" s="2" t="s">
        <v>21195</v>
      </c>
      <c r="Q2564" t="s">
        <v>47</v>
      </c>
      <c r="S2564">
        <v>0.68636379999999997</v>
      </c>
      <c r="T2564">
        <v>0.16960317</v>
      </c>
      <c r="U2564">
        <v>0.6069483</v>
      </c>
      <c r="V2564">
        <v>3.9456755000000003E-2</v>
      </c>
      <c r="W2564">
        <v>0.56786959999999997</v>
      </c>
      <c r="X2564">
        <v>1.1638066000000001E-2</v>
      </c>
      <c r="Y2564">
        <v>0</v>
      </c>
      <c r="Z2564">
        <v>0.156</v>
      </c>
      <c r="AA2564">
        <v>0.122</v>
      </c>
      <c r="AB2564">
        <v>0.72099999999999997</v>
      </c>
      <c r="AC2564">
        <v>0.14410000000000001</v>
      </c>
      <c r="AD2564" t="s">
        <v>48</v>
      </c>
      <c r="AE2564" t="s">
        <v>48</v>
      </c>
      <c r="AF2564" t="s">
        <v>48</v>
      </c>
    </row>
    <row r="2565" spans="1:32" hidden="1" outlineLevel="1" x14ac:dyDescent="0.2">
      <c r="A2565" t="s">
        <v>21196</v>
      </c>
      <c r="B2565" t="s">
        <v>21197</v>
      </c>
      <c r="C2565" t="s">
        <v>21198</v>
      </c>
      <c r="J2565" t="s">
        <v>21199</v>
      </c>
      <c r="K2565" t="s">
        <v>1197</v>
      </c>
      <c r="L2565" t="s">
        <v>1233</v>
      </c>
      <c r="M2565">
        <v>1</v>
      </c>
      <c r="P2565" s="2" t="s">
        <v>21200</v>
      </c>
      <c r="Q2565" t="s">
        <v>47</v>
      </c>
      <c r="S2565">
        <v>0.72529710000000003</v>
      </c>
      <c r="T2565">
        <v>0.23223256</v>
      </c>
      <c r="U2565">
        <v>0.67055606999999995</v>
      </c>
      <c r="V2565">
        <v>4.8737846000000001E-2</v>
      </c>
      <c r="W2565">
        <v>0.56786959999999997</v>
      </c>
      <c r="X2565">
        <v>1.0887212E-2</v>
      </c>
      <c r="Y2565">
        <v>4.6666666666666683E-2</v>
      </c>
      <c r="Z2565">
        <v>0</v>
      </c>
      <c r="AA2565">
        <v>0.13700000000000001</v>
      </c>
      <c r="AB2565">
        <v>0.86299999999999999</v>
      </c>
      <c r="AC2565">
        <v>-0.5423</v>
      </c>
      <c r="AD2565" t="s">
        <v>48</v>
      </c>
      <c r="AE2565" t="s">
        <v>48</v>
      </c>
      <c r="AF2565" t="s">
        <v>48</v>
      </c>
    </row>
    <row r="2566" spans="1:32" hidden="1" outlineLevel="1" x14ac:dyDescent="0.2">
      <c r="A2566" t="s">
        <v>21201</v>
      </c>
      <c r="B2566" t="s">
        <v>21202</v>
      </c>
      <c r="C2566" t="s">
        <v>21203</v>
      </c>
      <c r="J2566" t="s">
        <v>21204</v>
      </c>
      <c r="K2566" t="s">
        <v>1197</v>
      </c>
      <c r="L2566" t="s">
        <v>1233</v>
      </c>
      <c r="M2566">
        <v>1</v>
      </c>
      <c r="P2566" s="2" t="s">
        <v>21205</v>
      </c>
      <c r="Q2566" t="s">
        <v>47</v>
      </c>
      <c r="S2566">
        <v>0.22846605</v>
      </c>
      <c r="T2566">
        <v>3.3950806000000002E-3</v>
      </c>
      <c r="U2566">
        <v>2.5087673000000001E-2</v>
      </c>
      <c r="V2566">
        <v>6.0306509999999997E-3</v>
      </c>
      <c r="W2566">
        <v>0.14150882000000001</v>
      </c>
      <c r="X2566">
        <v>1.1120236E-2</v>
      </c>
      <c r="Y2566">
        <v>-0.3125</v>
      </c>
      <c r="Z2566">
        <v>0</v>
      </c>
      <c r="AA2566">
        <v>0.432</v>
      </c>
      <c r="AB2566">
        <v>0.56799999999999995</v>
      </c>
      <c r="AC2566">
        <v>-0.81059999999999999</v>
      </c>
      <c r="AD2566" t="s">
        <v>48</v>
      </c>
      <c r="AE2566" t="s">
        <v>48</v>
      </c>
      <c r="AF2566" t="s">
        <v>48</v>
      </c>
    </row>
    <row r="2567" spans="1:32" hidden="1" outlineLevel="1" x14ac:dyDescent="0.2">
      <c r="A2567" t="s">
        <v>21206</v>
      </c>
      <c r="B2567" t="s">
        <v>21207</v>
      </c>
      <c r="C2567" t="s">
        <v>21208</v>
      </c>
      <c r="J2567" t="s">
        <v>21209</v>
      </c>
      <c r="K2567" t="s">
        <v>1197</v>
      </c>
      <c r="L2567" t="s">
        <v>1233</v>
      </c>
      <c r="M2567">
        <v>1</v>
      </c>
      <c r="P2567" s="2" t="s">
        <v>21210</v>
      </c>
      <c r="Q2567" t="s">
        <v>47</v>
      </c>
      <c r="S2567">
        <v>8.953904E-2</v>
      </c>
      <c r="T2567">
        <v>3.0326843E-3</v>
      </c>
      <c r="U2567">
        <v>5.7443912999999999E-2</v>
      </c>
      <c r="V2567">
        <v>1.1543332E-2</v>
      </c>
      <c r="W2567">
        <v>3.1146555999999999E-2</v>
      </c>
      <c r="X2567">
        <v>8.1427099999999992E-3</v>
      </c>
      <c r="Y2567">
        <v>-0.1036616161616162</v>
      </c>
      <c r="Z2567">
        <v>5.7000000000000002E-2</v>
      </c>
      <c r="AA2567">
        <v>4.4999999999999998E-2</v>
      </c>
      <c r="AB2567">
        <v>0.89800000000000002</v>
      </c>
      <c r="AC2567">
        <v>0.1027</v>
      </c>
      <c r="AD2567" t="s">
        <v>48</v>
      </c>
      <c r="AE2567" t="s">
        <v>48</v>
      </c>
      <c r="AF2567" t="s">
        <v>48</v>
      </c>
    </row>
    <row r="2568" spans="1:32" hidden="1" outlineLevel="1" x14ac:dyDescent="0.2">
      <c r="A2568" t="s">
        <v>21211</v>
      </c>
      <c r="B2568" t="s">
        <v>21212</v>
      </c>
      <c r="C2568" t="s">
        <v>21213</v>
      </c>
      <c r="J2568" t="s">
        <v>21214</v>
      </c>
      <c r="K2568" t="s">
        <v>1197</v>
      </c>
      <c r="L2568" t="s">
        <v>1233</v>
      </c>
      <c r="M2568">
        <v>1</v>
      </c>
      <c r="P2568" s="2" t="s">
        <v>21215</v>
      </c>
      <c r="Q2568" t="s">
        <v>47</v>
      </c>
      <c r="S2568">
        <v>0.23667801999999999</v>
      </c>
      <c r="T2568">
        <v>3.5667419999999999E-3</v>
      </c>
      <c r="U2568">
        <v>4.0659969999999997E-2</v>
      </c>
      <c r="V2568">
        <v>9.3234600000000004E-3</v>
      </c>
      <c r="W2568">
        <v>0.15840562999999999</v>
      </c>
      <c r="X2568">
        <v>7.3012349999999997E-3</v>
      </c>
      <c r="Y2568">
        <v>-0.15</v>
      </c>
      <c r="Z2568">
        <v>7.0999999999999994E-2</v>
      </c>
      <c r="AA2568">
        <v>9.6000000000000002E-2</v>
      </c>
      <c r="AB2568">
        <v>0.83299999999999996</v>
      </c>
      <c r="AC2568">
        <v>-0.20230000000000001</v>
      </c>
      <c r="AD2568" t="s">
        <v>48</v>
      </c>
      <c r="AE2568" t="s">
        <v>48</v>
      </c>
      <c r="AF2568" t="s">
        <v>48</v>
      </c>
    </row>
    <row r="2569" spans="1:32" hidden="1" outlineLevel="1" x14ac:dyDescent="0.2">
      <c r="A2569" t="s">
        <v>21216</v>
      </c>
      <c r="B2569" t="s">
        <v>21217</v>
      </c>
      <c r="C2569" t="s">
        <v>21218</v>
      </c>
      <c r="J2569" t="s">
        <v>10596</v>
      </c>
      <c r="K2569" t="s">
        <v>1197</v>
      </c>
      <c r="L2569" t="s">
        <v>1233</v>
      </c>
      <c r="M2569">
        <v>1</v>
      </c>
      <c r="P2569" s="2" t="s">
        <v>21219</v>
      </c>
      <c r="Q2569" t="s">
        <v>47</v>
      </c>
      <c r="Y2569" t="s">
        <v>48</v>
      </c>
      <c r="Z2569" t="s">
        <v>48</v>
      </c>
      <c r="AA2569" t="s">
        <v>48</v>
      </c>
      <c r="AB2569" t="s">
        <v>48</v>
      </c>
      <c r="AC2569" t="s">
        <v>48</v>
      </c>
      <c r="AD2569" t="s">
        <v>48</v>
      </c>
      <c r="AE2569" t="s">
        <v>48</v>
      </c>
      <c r="AF2569" t="s">
        <v>48</v>
      </c>
    </row>
    <row r="2570" spans="1:32" hidden="1" outlineLevel="1" x14ac:dyDescent="0.2">
      <c r="A2570" t="s">
        <v>21220</v>
      </c>
      <c r="B2570" t="s">
        <v>21221</v>
      </c>
      <c r="C2570" t="s">
        <v>21222</v>
      </c>
      <c r="J2570" t="s">
        <v>21223</v>
      </c>
      <c r="K2570" t="s">
        <v>1197</v>
      </c>
      <c r="L2570" t="s">
        <v>1233</v>
      </c>
      <c r="M2570">
        <v>1</v>
      </c>
      <c r="P2570" s="2" t="s">
        <v>21224</v>
      </c>
      <c r="Q2570" t="s">
        <v>47</v>
      </c>
      <c r="S2570">
        <v>5.7995459999999999E-2</v>
      </c>
      <c r="T2570">
        <v>1.6212462999999999E-3</v>
      </c>
      <c r="U2570">
        <v>2.0100423999999999E-2</v>
      </c>
      <c r="V2570">
        <v>4.8837172999999998E-3</v>
      </c>
      <c r="W2570">
        <v>2.9493836999999998E-2</v>
      </c>
      <c r="X2570">
        <v>6.9258080000000003E-3</v>
      </c>
      <c r="Y2570">
        <v>1.2500000000000001E-2</v>
      </c>
      <c r="Z2570">
        <v>0.14399999999999999</v>
      </c>
      <c r="AA2570">
        <v>6.2E-2</v>
      </c>
      <c r="AB2570">
        <v>0.79400000000000004</v>
      </c>
      <c r="AC2570">
        <v>0.91610000000000003</v>
      </c>
      <c r="AD2570" t="s">
        <v>48</v>
      </c>
      <c r="AE2570" t="s">
        <v>48</v>
      </c>
      <c r="AF2570" t="s">
        <v>48</v>
      </c>
    </row>
    <row r="2571" spans="1:32" hidden="1" outlineLevel="1" x14ac:dyDescent="0.2">
      <c r="A2571" t="s">
        <v>21225</v>
      </c>
      <c r="B2571" t="s">
        <v>21226</v>
      </c>
      <c r="C2571" t="s">
        <v>21227</v>
      </c>
      <c r="J2571" t="s">
        <v>10596</v>
      </c>
      <c r="K2571" t="s">
        <v>1197</v>
      </c>
      <c r="L2571" t="s">
        <v>1233</v>
      </c>
      <c r="M2571">
        <v>1</v>
      </c>
      <c r="P2571" s="2" t="s">
        <v>21228</v>
      </c>
      <c r="Q2571" t="s">
        <v>47</v>
      </c>
      <c r="Y2571" t="s">
        <v>48</v>
      </c>
      <c r="Z2571" t="s">
        <v>48</v>
      </c>
      <c r="AA2571" t="s">
        <v>48</v>
      </c>
      <c r="AB2571" t="s">
        <v>48</v>
      </c>
      <c r="AC2571" t="s">
        <v>48</v>
      </c>
      <c r="AD2571" t="s">
        <v>48</v>
      </c>
      <c r="AE2571" t="s">
        <v>48</v>
      </c>
      <c r="AF2571" t="s">
        <v>48</v>
      </c>
    </row>
    <row r="2572" spans="1:32" hidden="1" outlineLevel="1" x14ac:dyDescent="0.2">
      <c r="A2572" t="s">
        <v>21229</v>
      </c>
      <c r="B2572" t="s">
        <v>21230</v>
      </c>
      <c r="C2572" t="s">
        <v>21231</v>
      </c>
      <c r="J2572" t="s">
        <v>21232</v>
      </c>
      <c r="K2572" t="s">
        <v>1197</v>
      </c>
      <c r="L2572" t="s">
        <v>1233</v>
      </c>
      <c r="M2572">
        <v>1</v>
      </c>
      <c r="P2572" s="2" t="s">
        <v>21233</v>
      </c>
      <c r="Q2572" t="s">
        <v>47</v>
      </c>
      <c r="S2572">
        <v>6.6588700000000001E-2</v>
      </c>
      <c r="T2572">
        <v>2.7084349999999999E-3</v>
      </c>
      <c r="U2572">
        <v>3.1892240000000002E-2</v>
      </c>
      <c r="V2572">
        <v>8.2875199999999996E-3</v>
      </c>
      <c r="W2572">
        <v>1.9419061000000001E-2</v>
      </c>
      <c r="X2572">
        <v>1.1767523E-2</v>
      </c>
      <c r="Y2572">
        <v>-3.2857142857142863E-2</v>
      </c>
      <c r="Z2572">
        <v>4.2999999999999997E-2</v>
      </c>
      <c r="AA2572">
        <v>8.2000000000000003E-2</v>
      </c>
      <c r="AB2572">
        <v>0.875</v>
      </c>
      <c r="AC2572">
        <v>-0.55740000000000001</v>
      </c>
      <c r="AD2572" t="s">
        <v>48</v>
      </c>
      <c r="AE2572" t="s">
        <v>48</v>
      </c>
      <c r="AF2572" t="s">
        <v>48</v>
      </c>
    </row>
    <row r="2573" spans="1:32" hidden="1" outlineLevel="1" x14ac:dyDescent="0.2">
      <c r="A2573" t="s">
        <v>21234</v>
      </c>
      <c r="B2573" t="s">
        <v>21235</v>
      </c>
      <c r="C2573" t="s">
        <v>21236</v>
      </c>
      <c r="J2573" t="s">
        <v>21237</v>
      </c>
      <c r="K2573" t="s">
        <v>1197</v>
      </c>
      <c r="L2573" t="s">
        <v>1233</v>
      </c>
      <c r="M2573">
        <v>1</v>
      </c>
      <c r="P2573" s="2" t="s">
        <v>21238</v>
      </c>
      <c r="Q2573" t="s">
        <v>47</v>
      </c>
      <c r="S2573">
        <v>2.9445656000000001E-2</v>
      </c>
      <c r="T2573">
        <v>1.1634827E-3</v>
      </c>
      <c r="U2573">
        <v>1.6137952000000001E-2</v>
      </c>
      <c r="V2573">
        <v>4.2362550000000004E-3</v>
      </c>
      <c r="W2573">
        <v>1.1084897999999999E-2</v>
      </c>
      <c r="X2573">
        <v>6.7445672999999996E-3</v>
      </c>
      <c r="Y2573">
        <v>9.375E-2</v>
      </c>
      <c r="Z2573">
        <v>4.9000000000000002E-2</v>
      </c>
      <c r="AA2573">
        <v>1.6E-2</v>
      </c>
      <c r="AB2573">
        <v>0.93400000000000005</v>
      </c>
      <c r="AC2573">
        <v>0.26469999999999999</v>
      </c>
      <c r="AD2573" t="s">
        <v>48</v>
      </c>
      <c r="AE2573" t="s">
        <v>48</v>
      </c>
      <c r="AF2573" t="s">
        <v>48</v>
      </c>
    </row>
    <row r="2574" spans="1:32" hidden="1" outlineLevel="1" x14ac:dyDescent="0.2">
      <c r="A2574" t="s">
        <v>21239</v>
      </c>
      <c r="B2574" t="s">
        <v>21240</v>
      </c>
      <c r="C2574" t="s">
        <v>21241</v>
      </c>
      <c r="J2574" t="s">
        <v>21242</v>
      </c>
      <c r="K2574" t="s">
        <v>1197</v>
      </c>
      <c r="L2574" t="s">
        <v>1233</v>
      </c>
      <c r="M2574">
        <v>1</v>
      </c>
      <c r="P2574" s="2" t="s">
        <v>21243</v>
      </c>
      <c r="Q2574" t="s">
        <v>47</v>
      </c>
      <c r="S2574">
        <v>0.82995890000000005</v>
      </c>
      <c r="T2574">
        <v>0.45726600000000001</v>
      </c>
      <c r="U2574">
        <v>0.75997700000000001</v>
      </c>
      <c r="V2574">
        <v>0.10221587</v>
      </c>
      <c r="W2574">
        <v>0.67985779999999996</v>
      </c>
      <c r="X2574">
        <v>4.4602267000000001E-2</v>
      </c>
      <c r="Y2574">
        <v>-0.19</v>
      </c>
      <c r="Z2574">
        <v>0.03</v>
      </c>
      <c r="AA2574">
        <v>9.0999999999999998E-2</v>
      </c>
      <c r="AB2574">
        <v>0.879</v>
      </c>
      <c r="AC2574">
        <v>-0.75790000000000002</v>
      </c>
      <c r="AD2574" t="s">
        <v>48</v>
      </c>
      <c r="AE2574" t="s">
        <v>48</v>
      </c>
      <c r="AF2574" t="s">
        <v>48</v>
      </c>
    </row>
    <row r="2575" spans="1:32" hidden="1" outlineLevel="1" x14ac:dyDescent="0.2">
      <c r="A2575" t="s">
        <v>21244</v>
      </c>
      <c r="B2575" t="s">
        <v>21245</v>
      </c>
      <c r="C2575" t="s">
        <v>21246</v>
      </c>
      <c r="J2575" t="s">
        <v>21247</v>
      </c>
      <c r="K2575" t="s">
        <v>1197</v>
      </c>
      <c r="L2575" t="s">
        <v>1233</v>
      </c>
      <c r="M2575">
        <v>1</v>
      </c>
      <c r="P2575" s="2" t="s">
        <v>21248</v>
      </c>
      <c r="Q2575" t="s">
        <v>47</v>
      </c>
      <c r="S2575">
        <v>0.86967079999999997</v>
      </c>
      <c r="T2575">
        <v>0.35368224999999998</v>
      </c>
      <c r="U2575">
        <v>0.73341434999999999</v>
      </c>
      <c r="V2575">
        <v>0.10221587</v>
      </c>
      <c r="W2575">
        <v>0.79673439999999995</v>
      </c>
      <c r="X2575">
        <v>2.87245E-2</v>
      </c>
      <c r="Y2575">
        <v>-0.1875</v>
      </c>
      <c r="Z2575">
        <v>5.7000000000000002E-2</v>
      </c>
      <c r="AA2575">
        <v>0.308</v>
      </c>
      <c r="AB2575">
        <v>0.63500000000000001</v>
      </c>
      <c r="AC2575">
        <v>-0.95189999999999997</v>
      </c>
      <c r="AD2575" t="s">
        <v>48</v>
      </c>
      <c r="AE2575" t="s">
        <v>48</v>
      </c>
      <c r="AF2575" t="s">
        <v>48</v>
      </c>
    </row>
    <row r="2576" spans="1:32" hidden="1" outlineLevel="1" x14ac:dyDescent="0.2">
      <c r="A2576" t="s">
        <v>21249</v>
      </c>
      <c r="B2576" t="s">
        <v>21250</v>
      </c>
      <c r="C2576" t="s">
        <v>21251</v>
      </c>
      <c r="J2576" t="s">
        <v>21252</v>
      </c>
      <c r="K2576" t="s">
        <v>1197</v>
      </c>
      <c r="L2576" t="s">
        <v>1233</v>
      </c>
      <c r="M2576">
        <v>1</v>
      </c>
      <c r="P2576" s="2" t="s">
        <v>21253</v>
      </c>
      <c r="Q2576" t="s">
        <v>10060</v>
      </c>
      <c r="S2576">
        <v>0.20705862</v>
      </c>
      <c r="T2576">
        <v>6.4849853999999997E-3</v>
      </c>
      <c r="U2576">
        <v>5.7944927E-2</v>
      </c>
      <c r="V2576">
        <v>1.3847847999999999E-2</v>
      </c>
      <c r="W2576">
        <v>6.1626411999999998E-2</v>
      </c>
      <c r="X2576">
        <v>3.787563E-2</v>
      </c>
      <c r="Y2576">
        <v>-0.125</v>
      </c>
      <c r="Z2576">
        <v>0</v>
      </c>
      <c r="AA2576">
        <v>8.7999999999999995E-2</v>
      </c>
      <c r="AB2576">
        <v>0.91200000000000003</v>
      </c>
      <c r="AC2576">
        <v>-0.128</v>
      </c>
      <c r="AD2576" t="s">
        <v>48</v>
      </c>
      <c r="AE2576" t="s">
        <v>48</v>
      </c>
      <c r="AF2576" t="s">
        <v>48</v>
      </c>
    </row>
    <row r="2577" spans="1:32" hidden="1" outlineLevel="1" x14ac:dyDescent="0.2">
      <c r="A2577" t="s">
        <v>21254</v>
      </c>
      <c r="B2577" t="s">
        <v>21255</v>
      </c>
      <c r="C2577" t="s">
        <v>21256</v>
      </c>
      <c r="J2577" t="s">
        <v>21257</v>
      </c>
      <c r="K2577" t="s">
        <v>1197</v>
      </c>
      <c r="L2577" t="s">
        <v>1233</v>
      </c>
      <c r="M2577">
        <v>1</v>
      </c>
      <c r="P2577" s="2" t="s">
        <v>21258</v>
      </c>
      <c r="Q2577" t="s">
        <v>47</v>
      </c>
      <c r="S2577">
        <v>5.8490242999999997E-2</v>
      </c>
      <c r="T2577">
        <v>1.4400482E-3</v>
      </c>
      <c r="U2577">
        <v>1.805087E-2</v>
      </c>
      <c r="V2577">
        <v>4.6617300000000002E-3</v>
      </c>
      <c r="W2577">
        <v>2.212623E-2</v>
      </c>
      <c r="X2577">
        <v>8.2074385000000007E-3</v>
      </c>
      <c r="Y2577">
        <v>0.15</v>
      </c>
      <c r="Z2577">
        <v>0.19500000000000001</v>
      </c>
      <c r="AA2577">
        <v>7.6999999999999999E-2</v>
      </c>
      <c r="AB2577">
        <v>0.72699999999999998</v>
      </c>
      <c r="AC2577">
        <v>0.63690000000000002</v>
      </c>
      <c r="AD2577" t="s">
        <v>48</v>
      </c>
      <c r="AE2577" t="s">
        <v>48</v>
      </c>
      <c r="AF2577" t="s">
        <v>48</v>
      </c>
    </row>
    <row r="2578" spans="1:32" hidden="1" outlineLevel="1" x14ac:dyDescent="0.2">
      <c r="A2578" t="s">
        <v>21259</v>
      </c>
      <c r="B2578" t="s">
        <v>21260</v>
      </c>
      <c r="C2578" t="s">
        <v>21261</v>
      </c>
      <c r="J2578" t="s">
        <v>21262</v>
      </c>
      <c r="K2578" t="s">
        <v>1197</v>
      </c>
      <c r="L2578" t="s">
        <v>1233</v>
      </c>
      <c r="M2578">
        <v>1</v>
      </c>
      <c r="P2578" s="2" t="s">
        <v>21263</v>
      </c>
      <c r="Q2578" t="s">
        <v>47</v>
      </c>
      <c r="S2578">
        <v>0.11398677</v>
      </c>
      <c r="T2578">
        <v>3.6430360000000001E-3</v>
      </c>
      <c r="U2578">
        <v>2.4267851999999999E-2</v>
      </c>
      <c r="V2578">
        <v>5.105704E-3</v>
      </c>
      <c r="W2578">
        <v>3.0926194000000001E-2</v>
      </c>
      <c r="X2578">
        <v>7.5989880000000001E-3</v>
      </c>
      <c r="Y2578">
        <v>0</v>
      </c>
      <c r="Z2578">
        <v>0.11799999999999999</v>
      </c>
      <c r="AA2578">
        <v>0</v>
      </c>
      <c r="AB2578">
        <v>0.88200000000000001</v>
      </c>
      <c r="AC2578">
        <v>0.4098</v>
      </c>
      <c r="AD2578" t="s">
        <v>48</v>
      </c>
      <c r="AE2578" t="s">
        <v>48</v>
      </c>
      <c r="AF2578" t="s">
        <v>48</v>
      </c>
    </row>
    <row r="2579" spans="1:32" hidden="1" outlineLevel="1" x14ac:dyDescent="0.2">
      <c r="A2579" t="s">
        <v>21264</v>
      </c>
      <c r="B2579" t="s">
        <v>21265</v>
      </c>
      <c r="C2579" t="s">
        <v>21266</v>
      </c>
      <c r="J2579" t="s">
        <v>21267</v>
      </c>
      <c r="K2579" t="s">
        <v>1197</v>
      </c>
      <c r="L2579" t="s">
        <v>1233</v>
      </c>
      <c r="M2579">
        <v>1</v>
      </c>
      <c r="P2579" s="2" t="s">
        <v>21268</v>
      </c>
      <c r="Q2579" t="s">
        <v>47</v>
      </c>
      <c r="S2579">
        <v>0.11440011</v>
      </c>
      <c r="T2579">
        <v>2.7275085000000002E-3</v>
      </c>
      <c r="U2579">
        <v>3.6651864999999999E-2</v>
      </c>
      <c r="V2579">
        <v>4.8097213999999996E-3</v>
      </c>
      <c r="W2579">
        <v>4.7935467000000002E-2</v>
      </c>
      <c r="X2579">
        <v>7.5083672999999998E-3</v>
      </c>
      <c r="Y2579">
        <v>0.15</v>
      </c>
      <c r="Z2579">
        <v>0.377</v>
      </c>
      <c r="AA2579">
        <v>0</v>
      </c>
      <c r="AB2579">
        <v>0.623</v>
      </c>
      <c r="AC2579">
        <v>0.85189999999999999</v>
      </c>
      <c r="AD2579" t="s">
        <v>48</v>
      </c>
      <c r="AE2579" t="s">
        <v>48</v>
      </c>
      <c r="AF2579" t="s">
        <v>48</v>
      </c>
    </row>
    <row r="2580" spans="1:32" hidden="1" outlineLevel="1" x14ac:dyDescent="0.2">
      <c r="A2580" t="s">
        <v>21269</v>
      </c>
      <c r="B2580" t="s">
        <v>21270</v>
      </c>
      <c r="C2580" t="s">
        <v>21271</v>
      </c>
      <c r="J2580" t="s">
        <v>21272</v>
      </c>
      <c r="K2580" t="s">
        <v>1197</v>
      </c>
      <c r="L2580" t="s">
        <v>1233</v>
      </c>
      <c r="M2580">
        <v>1</v>
      </c>
      <c r="P2580" s="2" t="s">
        <v>21273</v>
      </c>
      <c r="Q2580" t="s">
        <v>47</v>
      </c>
      <c r="S2580">
        <v>0.18839230000000001</v>
      </c>
      <c r="T2580">
        <v>5.7983399999999999E-3</v>
      </c>
      <c r="U2580">
        <v>6.1452020000000003E-2</v>
      </c>
      <c r="V2580">
        <v>1.1765319E-2</v>
      </c>
      <c r="W2580">
        <v>8.1878900000000004E-2</v>
      </c>
      <c r="X2580">
        <v>9.2301540000000008E-3</v>
      </c>
      <c r="Y2580">
        <v>-0.18313492063492059</v>
      </c>
      <c r="Z2580">
        <v>6.2E-2</v>
      </c>
      <c r="AA2580">
        <v>0.122</v>
      </c>
      <c r="AB2580">
        <v>0.81499999999999995</v>
      </c>
      <c r="AC2580">
        <v>-0.90090000000000003</v>
      </c>
      <c r="AD2580" t="s">
        <v>48</v>
      </c>
      <c r="AE2580" t="s">
        <v>48</v>
      </c>
      <c r="AF2580" t="s">
        <v>48</v>
      </c>
    </row>
    <row r="2581" spans="1:32" hidden="1" outlineLevel="1" x14ac:dyDescent="0.2">
      <c r="A2581" t="s">
        <v>21274</v>
      </c>
      <c r="B2581" t="s">
        <v>21275</v>
      </c>
      <c r="C2581" t="s">
        <v>21276</v>
      </c>
      <c r="J2581" t="s">
        <v>21277</v>
      </c>
      <c r="K2581" t="s">
        <v>1197</v>
      </c>
      <c r="L2581" t="s">
        <v>1233</v>
      </c>
      <c r="M2581">
        <v>1</v>
      </c>
      <c r="P2581" s="2" t="s">
        <v>21278</v>
      </c>
      <c r="Q2581" t="s">
        <v>47</v>
      </c>
      <c r="S2581">
        <v>0.10002319</v>
      </c>
      <c r="T2581">
        <v>1.4019012E-3</v>
      </c>
      <c r="U2581">
        <v>1.5079016000000001E-2</v>
      </c>
      <c r="V2581">
        <v>3.0523231E-3</v>
      </c>
      <c r="W2581">
        <v>3.3239998E-2</v>
      </c>
      <c r="X2581">
        <v>7.521313E-3</v>
      </c>
      <c r="Y2581">
        <v>0</v>
      </c>
      <c r="Z2581">
        <v>0</v>
      </c>
      <c r="AA2581">
        <v>0</v>
      </c>
      <c r="AB2581">
        <v>1</v>
      </c>
      <c r="AC2581">
        <v>0</v>
      </c>
      <c r="AD2581" t="s">
        <v>48</v>
      </c>
      <c r="AE2581" t="s">
        <v>48</v>
      </c>
      <c r="AF2581" t="s">
        <v>48</v>
      </c>
    </row>
    <row r="2582" spans="1:32" hidden="1" outlineLevel="1" x14ac:dyDescent="0.2">
      <c r="A2582" t="s">
        <v>21279</v>
      </c>
      <c r="B2582" t="s">
        <v>21280</v>
      </c>
      <c r="C2582" t="s">
        <v>21281</v>
      </c>
      <c r="J2582" t="s">
        <v>21282</v>
      </c>
      <c r="K2582" t="s">
        <v>1197</v>
      </c>
      <c r="L2582" t="s">
        <v>1233</v>
      </c>
      <c r="M2582">
        <v>1</v>
      </c>
      <c r="P2582" s="2" t="s">
        <v>21283</v>
      </c>
      <c r="Q2582" t="s">
        <v>47</v>
      </c>
      <c r="S2582">
        <v>7.6085390000000003E-2</v>
      </c>
      <c r="T2582">
        <v>2.8610229999999999E-3</v>
      </c>
      <c r="U2582">
        <v>3.7403381999999999E-2</v>
      </c>
      <c r="V2582">
        <v>6.770608E-3</v>
      </c>
      <c r="W2582">
        <v>1.8645584999999999E-2</v>
      </c>
      <c r="X2582">
        <v>9.3337200000000002E-3</v>
      </c>
      <c r="Y2582">
        <v>-0.2</v>
      </c>
      <c r="Z2582">
        <v>7.8E-2</v>
      </c>
      <c r="AA2582">
        <v>5.8000000000000003E-2</v>
      </c>
      <c r="AB2582">
        <v>0.86399999999999999</v>
      </c>
      <c r="AC2582">
        <v>-0.2263</v>
      </c>
      <c r="AD2582" t="s">
        <v>48</v>
      </c>
      <c r="AE2582" t="s">
        <v>48</v>
      </c>
      <c r="AF2582" t="s">
        <v>48</v>
      </c>
    </row>
    <row r="2583" spans="1:32" hidden="1" outlineLevel="1" x14ac:dyDescent="0.2">
      <c r="A2583" t="s">
        <v>21284</v>
      </c>
      <c r="B2583" t="s">
        <v>21285</v>
      </c>
      <c r="C2583" t="s">
        <v>21286</v>
      </c>
      <c r="J2583" t="s">
        <v>21287</v>
      </c>
      <c r="K2583" t="s">
        <v>1197</v>
      </c>
      <c r="L2583" t="s">
        <v>1233</v>
      </c>
      <c r="M2583">
        <v>1</v>
      </c>
      <c r="P2583" s="2" t="s">
        <v>21288</v>
      </c>
      <c r="Q2583" t="s">
        <v>47</v>
      </c>
      <c r="S2583">
        <v>3.7577133999999998E-2</v>
      </c>
      <c r="T2583">
        <v>1.0061263999999999E-3</v>
      </c>
      <c r="U2583">
        <v>1.4020080000000001E-2</v>
      </c>
      <c r="V2583">
        <v>2.4788563999999999E-3</v>
      </c>
      <c r="W2583">
        <v>1.5644926999999999E-2</v>
      </c>
      <c r="X2583">
        <v>7.521313E-3</v>
      </c>
      <c r="Y2583">
        <v>0.23809523809523811</v>
      </c>
      <c r="Z2583">
        <v>0.154</v>
      </c>
      <c r="AA2583">
        <v>5.2999999999999999E-2</v>
      </c>
      <c r="AB2583">
        <v>0.79300000000000004</v>
      </c>
      <c r="AC2583">
        <v>0.81730000000000003</v>
      </c>
      <c r="AD2583" t="s">
        <v>48</v>
      </c>
      <c r="AE2583" t="s">
        <v>48</v>
      </c>
      <c r="AF2583" t="s">
        <v>48</v>
      </c>
    </row>
    <row r="2584" spans="1:32" hidden="1" outlineLevel="1" x14ac:dyDescent="0.2">
      <c r="A2584" t="s">
        <v>21289</v>
      </c>
      <c r="B2584" t="s">
        <v>21290</v>
      </c>
      <c r="C2584" t="s">
        <v>21291</v>
      </c>
      <c r="J2584" t="s">
        <v>21292</v>
      </c>
      <c r="K2584" t="s">
        <v>1197</v>
      </c>
      <c r="L2584" t="s">
        <v>1233</v>
      </c>
      <c r="M2584">
        <v>1</v>
      </c>
      <c r="P2584" s="2" t="s">
        <v>21293</v>
      </c>
      <c r="Q2584" t="s">
        <v>47</v>
      </c>
      <c r="S2584">
        <v>0.23595669999999999</v>
      </c>
      <c r="T2584">
        <v>5.1879882999999998E-3</v>
      </c>
      <c r="U2584">
        <v>7.7408569999999996E-2</v>
      </c>
      <c r="V2584">
        <v>8.9904800000000003E-3</v>
      </c>
      <c r="W2584">
        <v>0.10733358599999999</v>
      </c>
      <c r="X2584">
        <v>9.8774420000000002E-3</v>
      </c>
      <c r="Y2584">
        <v>-0.2178571428571428</v>
      </c>
      <c r="Z2584">
        <v>0.17</v>
      </c>
      <c r="AA2584">
        <v>0.13100000000000001</v>
      </c>
      <c r="AB2584">
        <v>0.69899999999999995</v>
      </c>
      <c r="AC2584">
        <v>0.37730000000000002</v>
      </c>
      <c r="AD2584" t="s">
        <v>48</v>
      </c>
      <c r="AE2584" t="s">
        <v>48</v>
      </c>
      <c r="AF2584" t="s">
        <v>48</v>
      </c>
    </row>
    <row r="2585" spans="1:32" hidden="1" outlineLevel="1" x14ac:dyDescent="0.2">
      <c r="A2585" t="s">
        <v>21294</v>
      </c>
      <c r="B2585" t="s">
        <v>21295</v>
      </c>
      <c r="C2585" t="s">
        <v>21291</v>
      </c>
      <c r="J2585" t="s">
        <v>21292</v>
      </c>
      <c r="K2585" t="s">
        <v>1197</v>
      </c>
      <c r="L2585" t="s">
        <v>1233</v>
      </c>
      <c r="M2585">
        <v>1</v>
      </c>
      <c r="P2585" s="2" t="s">
        <v>21296</v>
      </c>
      <c r="Q2585" t="s">
        <v>47</v>
      </c>
      <c r="S2585">
        <v>0.23595669999999999</v>
      </c>
      <c r="T2585">
        <v>5.1879882999999998E-3</v>
      </c>
      <c r="U2585">
        <v>7.7408569999999996E-2</v>
      </c>
      <c r="V2585">
        <v>8.9904800000000003E-3</v>
      </c>
      <c r="W2585">
        <v>0.10733358599999999</v>
      </c>
      <c r="X2585">
        <v>9.8774420000000002E-3</v>
      </c>
      <c r="Y2585">
        <v>-0.2178571428571428</v>
      </c>
      <c r="Z2585">
        <v>0.17</v>
      </c>
      <c r="AA2585">
        <v>0.13100000000000001</v>
      </c>
      <c r="AB2585">
        <v>0.69899999999999995</v>
      </c>
      <c r="AC2585">
        <v>0.37730000000000002</v>
      </c>
      <c r="AD2585" t="s">
        <v>48</v>
      </c>
      <c r="AE2585" t="s">
        <v>48</v>
      </c>
      <c r="AF2585" t="s">
        <v>48</v>
      </c>
    </row>
    <row r="2586" spans="1:32" hidden="1" outlineLevel="1" x14ac:dyDescent="0.2">
      <c r="A2586" t="s">
        <v>21297</v>
      </c>
      <c r="B2586" t="s">
        <v>21298</v>
      </c>
      <c r="C2586" t="s">
        <v>21299</v>
      </c>
      <c r="J2586" t="s">
        <v>21300</v>
      </c>
      <c r="K2586" t="s">
        <v>1197</v>
      </c>
      <c r="L2586" t="s">
        <v>1233</v>
      </c>
      <c r="M2586">
        <v>1</v>
      </c>
      <c r="P2586" s="2" t="s">
        <v>21301</v>
      </c>
      <c r="Q2586" t="s">
        <v>47</v>
      </c>
      <c r="S2586">
        <v>3.3570320000000001E-2</v>
      </c>
      <c r="T2586">
        <v>1.4114380000000001E-3</v>
      </c>
      <c r="U2586">
        <v>1.9212283E-2</v>
      </c>
      <c r="V2586">
        <v>3.0338243000000002E-3</v>
      </c>
      <c r="W2586">
        <v>1.3592913E-2</v>
      </c>
      <c r="X2586">
        <v>7.8837950000000007E-3</v>
      </c>
      <c r="Y2586">
        <v>0.29285714285714282</v>
      </c>
      <c r="Z2586">
        <v>0.111</v>
      </c>
      <c r="AA2586">
        <v>4.9000000000000002E-2</v>
      </c>
      <c r="AB2586">
        <v>0.84</v>
      </c>
      <c r="AC2586">
        <v>0.83730000000000004</v>
      </c>
      <c r="AD2586" t="s">
        <v>48</v>
      </c>
      <c r="AE2586" t="s">
        <v>48</v>
      </c>
      <c r="AF2586" t="s">
        <v>48</v>
      </c>
    </row>
    <row r="2587" spans="1:32" hidden="1" outlineLevel="1" x14ac:dyDescent="0.2">
      <c r="A2587" t="s">
        <v>21302</v>
      </c>
      <c r="B2587" t="s">
        <v>21303</v>
      </c>
      <c r="C2587" t="s">
        <v>21304</v>
      </c>
      <c r="J2587" t="s">
        <v>21305</v>
      </c>
      <c r="K2587" t="s">
        <v>1197</v>
      </c>
      <c r="L2587" t="s">
        <v>1233</v>
      </c>
      <c r="M2587">
        <v>1</v>
      </c>
      <c r="P2587" s="2" t="s">
        <v>21306</v>
      </c>
      <c r="Q2587" t="s">
        <v>47</v>
      </c>
      <c r="S2587">
        <v>0.52007305999999998</v>
      </c>
      <c r="T2587">
        <v>2.4772761000000001E-2</v>
      </c>
      <c r="U2587">
        <v>0.45706852999999997</v>
      </c>
      <c r="V2587">
        <v>3.8683333E-2</v>
      </c>
      <c r="W2587">
        <v>0.34314156000000001</v>
      </c>
      <c r="X2587">
        <v>1.2285355E-2</v>
      </c>
      <c r="Y2587">
        <v>-0.2097222222222222</v>
      </c>
      <c r="Z2587">
        <v>4.2000000000000003E-2</v>
      </c>
      <c r="AA2587">
        <v>0.255</v>
      </c>
      <c r="AB2587">
        <v>0.70299999999999996</v>
      </c>
      <c r="AC2587">
        <v>-0.85919999999999996</v>
      </c>
      <c r="AD2587" t="s">
        <v>48</v>
      </c>
      <c r="AE2587" t="s">
        <v>48</v>
      </c>
      <c r="AF2587" t="s">
        <v>48</v>
      </c>
    </row>
    <row r="2588" spans="1:32" hidden="1" outlineLevel="1" x14ac:dyDescent="0.2">
      <c r="A2588" t="s">
        <v>21307</v>
      </c>
      <c r="B2588" t="s">
        <v>21308</v>
      </c>
      <c r="C2588" t="s">
        <v>21309</v>
      </c>
      <c r="J2588" t="s">
        <v>21310</v>
      </c>
      <c r="K2588" t="s">
        <v>1197</v>
      </c>
      <c r="L2588" t="s">
        <v>1233</v>
      </c>
      <c r="M2588">
        <v>1</v>
      </c>
      <c r="P2588" s="2" t="s">
        <v>21311</v>
      </c>
      <c r="Q2588" t="s">
        <v>47</v>
      </c>
      <c r="S2588">
        <v>0.13908891000000001</v>
      </c>
      <c r="T2588">
        <v>3.9482116999999999E-3</v>
      </c>
      <c r="U2588">
        <v>4.3666049999999998E-2</v>
      </c>
      <c r="V2588">
        <v>7.8435459999999999E-3</v>
      </c>
      <c r="W2588">
        <v>6.3374630000000001E-2</v>
      </c>
      <c r="X2588">
        <v>8.026198E-3</v>
      </c>
      <c r="Y2588">
        <v>0.22</v>
      </c>
      <c r="Z2588">
        <v>9.7000000000000003E-2</v>
      </c>
      <c r="AA2588">
        <v>3.5999999999999997E-2</v>
      </c>
      <c r="AB2588">
        <v>0.86699999999999999</v>
      </c>
      <c r="AC2588">
        <v>0.89359999999999995</v>
      </c>
      <c r="AD2588" t="s">
        <v>48</v>
      </c>
      <c r="AE2588" t="s">
        <v>48</v>
      </c>
      <c r="AF2588" t="s">
        <v>48</v>
      </c>
    </row>
    <row r="2589" spans="1:32" hidden="1" outlineLevel="1" x14ac:dyDescent="0.2">
      <c r="A2589" t="s">
        <v>21312</v>
      </c>
      <c r="B2589" t="s">
        <v>21313</v>
      </c>
      <c r="C2589" t="s">
        <v>21314</v>
      </c>
      <c r="J2589" t="s">
        <v>21315</v>
      </c>
      <c r="K2589" t="s">
        <v>1197</v>
      </c>
      <c r="L2589" t="s">
        <v>1233</v>
      </c>
      <c r="M2589">
        <v>1</v>
      </c>
      <c r="P2589" s="2" t="s">
        <v>21316</v>
      </c>
      <c r="Q2589" t="s">
        <v>47</v>
      </c>
      <c r="S2589">
        <v>1.5519086E-2</v>
      </c>
      <c r="T2589">
        <v>9.6797943000000001E-4</v>
      </c>
      <c r="U2589">
        <v>1.4293353E-2</v>
      </c>
      <c r="V2589">
        <v>3.1818155999999999E-3</v>
      </c>
      <c r="W2589">
        <v>7.2848746000000004E-3</v>
      </c>
      <c r="X2589">
        <v>7.5083672999999998E-3</v>
      </c>
      <c r="Y2589">
        <v>0.1</v>
      </c>
      <c r="Z2589">
        <v>0</v>
      </c>
      <c r="AA2589">
        <v>0</v>
      </c>
      <c r="AB2589">
        <v>1</v>
      </c>
      <c r="AC2589">
        <v>0</v>
      </c>
      <c r="AD2589" t="s">
        <v>48</v>
      </c>
      <c r="AE2589" t="s">
        <v>48</v>
      </c>
      <c r="AF2589" t="s">
        <v>48</v>
      </c>
    </row>
    <row r="2590" spans="1:32" hidden="1" outlineLevel="1" x14ac:dyDescent="0.2">
      <c r="A2590" t="s">
        <v>21317</v>
      </c>
      <c r="B2590" t="s">
        <v>21318</v>
      </c>
      <c r="C2590" t="s">
        <v>21319</v>
      </c>
      <c r="J2590" t="s">
        <v>21320</v>
      </c>
      <c r="K2590" t="s">
        <v>1197</v>
      </c>
      <c r="L2590" t="s">
        <v>1233</v>
      </c>
      <c r="M2590">
        <v>1</v>
      </c>
      <c r="P2590" s="2" t="s">
        <v>21321</v>
      </c>
      <c r="Q2590" t="s">
        <v>47</v>
      </c>
      <c r="S2590">
        <v>5.2305480000000001E-2</v>
      </c>
      <c r="T2590">
        <v>1.449585E-3</v>
      </c>
      <c r="U2590">
        <v>1.7367685000000001E-2</v>
      </c>
      <c r="V2590">
        <v>3.8107791999999999E-3</v>
      </c>
      <c r="W2590">
        <v>2.212623E-2</v>
      </c>
      <c r="X2590">
        <v>7.0552653999999999E-3</v>
      </c>
      <c r="Y2590">
        <v>-4.1666666666666701E-3</v>
      </c>
      <c r="Z2590">
        <v>0.10100000000000001</v>
      </c>
      <c r="AA2590">
        <v>0.02</v>
      </c>
      <c r="AB2590">
        <v>0.88</v>
      </c>
      <c r="AC2590">
        <v>0.67559999999999998</v>
      </c>
      <c r="AD2590" t="s">
        <v>48</v>
      </c>
      <c r="AE2590" t="s">
        <v>48</v>
      </c>
      <c r="AF2590" t="s">
        <v>48</v>
      </c>
    </row>
    <row r="2591" spans="1:32" hidden="1" outlineLevel="1" x14ac:dyDescent="0.2">
      <c r="A2591" t="s">
        <v>21322</v>
      </c>
      <c r="B2591" t="s">
        <v>21323</v>
      </c>
      <c r="C2591" t="s">
        <v>21324</v>
      </c>
      <c r="J2591" t="s">
        <v>21325</v>
      </c>
      <c r="K2591" t="s">
        <v>1197</v>
      </c>
      <c r="L2591" t="s">
        <v>1233</v>
      </c>
      <c r="M2591">
        <v>1</v>
      </c>
      <c r="P2591" s="2" t="s">
        <v>21326</v>
      </c>
      <c r="Q2591" t="s">
        <v>47</v>
      </c>
      <c r="S2591">
        <v>0.23451406</v>
      </c>
      <c r="T2591">
        <v>5.4168699999999998E-3</v>
      </c>
      <c r="U2591">
        <v>3.2894264999999999E-2</v>
      </c>
      <c r="V2591">
        <v>7.3255756999999998E-3</v>
      </c>
      <c r="W2591">
        <v>8.5087289999999996E-2</v>
      </c>
      <c r="X2591">
        <v>7.4764579999999997E-2</v>
      </c>
      <c r="Y2591">
        <v>-0.625</v>
      </c>
      <c r="Z2591">
        <v>0</v>
      </c>
      <c r="AA2591">
        <v>0.26100000000000001</v>
      </c>
      <c r="AB2591">
        <v>0.73899999999999999</v>
      </c>
      <c r="AC2591">
        <v>-0.81259999999999999</v>
      </c>
      <c r="AD2591" t="s">
        <v>48</v>
      </c>
      <c r="AE2591" t="s">
        <v>48</v>
      </c>
      <c r="AF2591" t="s">
        <v>48</v>
      </c>
    </row>
    <row r="2592" spans="1:32" hidden="1" outlineLevel="1" x14ac:dyDescent="0.2">
      <c r="A2592" t="s">
        <v>21327</v>
      </c>
      <c r="B2592" t="s">
        <v>21328</v>
      </c>
      <c r="C2592" t="s">
        <v>21329</v>
      </c>
      <c r="J2592" t="s">
        <v>21330</v>
      </c>
      <c r="K2592" t="s">
        <v>1197</v>
      </c>
      <c r="L2592" t="s">
        <v>1233</v>
      </c>
      <c r="M2592">
        <v>1</v>
      </c>
      <c r="P2592" s="2" t="s">
        <v>21331</v>
      </c>
      <c r="Q2592" t="s">
        <v>47</v>
      </c>
      <c r="S2592">
        <v>0.91625385999999998</v>
      </c>
      <c r="T2592">
        <v>0.35368224999999998</v>
      </c>
      <c r="U2592">
        <v>0.87472563999999997</v>
      </c>
      <c r="V2592">
        <v>0.1064171</v>
      </c>
      <c r="W2592">
        <v>0.77752080000000001</v>
      </c>
      <c r="X2592">
        <v>1.0602405000000001E-2</v>
      </c>
      <c r="Y2592">
        <v>0.23333333333333331</v>
      </c>
      <c r="Z2592">
        <v>0.432</v>
      </c>
      <c r="AA2592">
        <v>0</v>
      </c>
      <c r="AB2592">
        <v>0.56799999999999995</v>
      </c>
      <c r="AC2592">
        <v>0.58589999999999998</v>
      </c>
      <c r="AD2592" t="s">
        <v>48</v>
      </c>
      <c r="AE2592" t="s">
        <v>48</v>
      </c>
      <c r="AF2592" t="s">
        <v>48</v>
      </c>
    </row>
    <row r="2593" spans="1:32" hidden="1" outlineLevel="1" x14ac:dyDescent="0.2">
      <c r="A2593" t="s">
        <v>21332</v>
      </c>
      <c r="B2593" t="s">
        <v>21333</v>
      </c>
      <c r="C2593" t="s">
        <v>12880</v>
      </c>
      <c r="J2593" t="s">
        <v>21334</v>
      </c>
      <c r="K2593" t="s">
        <v>1197</v>
      </c>
      <c r="L2593" t="s">
        <v>1233</v>
      </c>
      <c r="M2593">
        <v>1</v>
      </c>
      <c r="P2593" s="2" t="s">
        <v>21335</v>
      </c>
      <c r="Q2593" t="s">
        <v>10060</v>
      </c>
      <c r="S2593">
        <v>0.39987978000000002</v>
      </c>
      <c r="T2593">
        <v>2.3076923999999999E-2</v>
      </c>
      <c r="U2593">
        <v>0.44431314</v>
      </c>
      <c r="V2593">
        <v>1.766643E-2</v>
      </c>
      <c r="W2593">
        <v>0.34169519999999998</v>
      </c>
      <c r="X2593">
        <v>1.0188141E-2</v>
      </c>
      <c r="Y2593">
        <v>-7.3469387755102034E-2</v>
      </c>
      <c r="Z2593">
        <v>0.16200000000000001</v>
      </c>
      <c r="AA2593">
        <v>0.16</v>
      </c>
      <c r="AB2593">
        <v>0.67800000000000005</v>
      </c>
      <c r="AC2593">
        <v>-0.57189999999999996</v>
      </c>
      <c r="AD2593" t="s">
        <v>48</v>
      </c>
      <c r="AE2593" t="s">
        <v>48</v>
      </c>
      <c r="AF2593" t="s">
        <v>48</v>
      </c>
    </row>
    <row r="2594" spans="1:32" hidden="1" outlineLevel="1" x14ac:dyDescent="0.2">
      <c r="A2594" t="s">
        <v>21336</v>
      </c>
      <c r="B2594" t="s">
        <v>21337</v>
      </c>
      <c r="C2594" t="s">
        <v>21338</v>
      </c>
      <c r="J2594" t="s">
        <v>21339</v>
      </c>
      <c r="K2594" t="s">
        <v>1197</v>
      </c>
      <c r="L2594" t="s">
        <v>1233</v>
      </c>
      <c r="M2594">
        <v>1</v>
      </c>
      <c r="P2594" s="2" t="s">
        <v>21340</v>
      </c>
      <c r="Q2594" t="s">
        <v>47</v>
      </c>
      <c r="S2594">
        <v>0.1893425</v>
      </c>
      <c r="T2594">
        <v>4.8446655000000003E-3</v>
      </c>
      <c r="U2594">
        <v>3.7403381999999999E-2</v>
      </c>
      <c r="V2594">
        <v>4.3657473000000002E-3</v>
      </c>
      <c r="W2594">
        <v>7.0482983999999999E-2</v>
      </c>
      <c r="X2594">
        <v>4.1674210000000003E-2</v>
      </c>
      <c r="Y2594">
        <v>0.1119047619047619</v>
      </c>
      <c r="Z2594">
        <v>0.128</v>
      </c>
      <c r="AA2594">
        <v>0.17799999999999999</v>
      </c>
      <c r="AB2594">
        <v>0.69399999999999995</v>
      </c>
      <c r="AC2594">
        <v>-0.32540000000000002</v>
      </c>
      <c r="AD2594" t="s">
        <v>48</v>
      </c>
      <c r="AE2594" t="s">
        <v>48</v>
      </c>
      <c r="AF2594" t="s">
        <v>48</v>
      </c>
    </row>
    <row r="2595" spans="1:32" hidden="1" outlineLevel="1" x14ac:dyDescent="0.2">
      <c r="A2595" t="s">
        <v>21341</v>
      </c>
      <c r="B2595" t="s">
        <v>21342</v>
      </c>
      <c r="C2595" t="s">
        <v>21343</v>
      </c>
      <c r="J2595" t="s">
        <v>21344</v>
      </c>
      <c r="K2595" t="s">
        <v>1197</v>
      </c>
      <c r="L2595" t="s">
        <v>1233</v>
      </c>
      <c r="M2595">
        <v>1</v>
      </c>
      <c r="P2595" s="2" t="s">
        <v>21345</v>
      </c>
      <c r="Q2595" t="s">
        <v>47</v>
      </c>
      <c r="S2595">
        <v>0.19916639999999999</v>
      </c>
      <c r="T2595">
        <v>2.6321410000000002E-3</v>
      </c>
      <c r="U2595">
        <v>2.4336170000000001E-2</v>
      </c>
      <c r="V2595">
        <v>4.6247323E-3</v>
      </c>
      <c r="W2595">
        <v>8.5580890000000007E-2</v>
      </c>
      <c r="X2595">
        <v>6.9258080000000003E-3</v>
      </c>
      <c r="Y2595">
        <v>3.0000000000000009E-2</v>
      </c>
      <c r="Z2595">
        <v>0.14799999999999999</v>
      </c>
      <c r="AA2595">
        <v>7.2999999999999995E-2</v>
      </c>
      <c r="AB2595">
        <v>0.77900000000000003</v>
      </c>
      <c r="AC2595">
        <v>0.2732</v>
      </c>
      <c r="AD2595" t="s">
        <v>48</v>
      </c>
      <c r="AE2595" t="s">
        <v>48</v>
      </c>
      <c r="AF2595" t="s">
        <v>48</v>
      </c>
    </row>
    <row r="2596" spans="1:32" hidden="1" outlineLevel="1" x14ac:dyDescent="0.2">
      <c r="A2596" t="s">
        <v>21346</v>
      </c>
      <c r="B2596" t="s">
        <v>21347</v>
      </c>
      <c r="C2596" t="s">
        <v>21348</v>
      </c>
      <c r="J2596" t="s">
        <v>21349</v>
      </c>
      <c r="K2596" t="s">
        <v>1197</v>
      </c>
      <c r="L2596" t="s">
        <v>1233</v>
      </c>
      <c r="M2596">
        <v>1</v>
      </c>
      <c r="P2596" s="2" t="s">
        <v>21350</v>
      </c>
      <c r="Q2596" t="s">
        <v>47</v>
      </c>
      <c r="S2596">
        <v>0.11057663</v>
      </c>
      <c r="T2596">
        <v>3.7765503000000001E-3</v>
      </c>
      <c r="U2596">
        <v>5.7443912999999999E-2</v>
      </c>
      <c r="V2596">
        <v>1.0729377999999999E-2</v>
      </c>
      <c r="W2596">
        <v>3.7980765E-2</v>
      </c>
      <c r="X2596">
        <v>7.6119335999999998E-3</v>
      </c>
      <c r="Y2596">
        <v>0.43020833333333341</v>
      </c>
      <c r="Z2596">
        <v>0.109</v>
      </c>
      <c r="AA2596">
        <v>5.2999999999999999E-2</v>
      </c>
      <c r="AB2596">
        <v>0.83799999999999997</v>
      </c>
      <c r="AC2596">
        <v>0.52669999999999995</v>
      </c>
      <c r="AD2596" t="s">
        <v>48</v>
      </c>
      <c r="AE2596" t="s">
        <v>48</v>
      </c>
      <c r="AF2596" t="s">
        <v>48</v>
      </c>
    </row>
    <row r="2597" spans="1:32" hidden="1" outlineLevel="1" x14ac:dyDescent="0.2">
      <c r="A2597" t="s">
        <v>21351</v>
      </c>
      <c r="B2597" t="s">
        <v>21352</v>
      </c>
      <c r="C2597" t="s">
        <v>21353</v>
      </c>
      <c r="J2597" t="s">
        <v>21354</v>
      </c>
      <c r="K2597" t="s">
        <v>1197</v>
      </c>
      <c r="L2597" t="s">
        <v>1233</v>
      </c>
      <c r="M2597">
        <v>1</v>
      </c>
      <c r="P2597" s="2" t="s">
        <v>21355</v>
      </c>
      <c r="Q2597" t="s">
        <v>47</v>
      </c>
      <c r="S2597">
        <v>0.23162875999999999</v>
      </c>
      <c r="T2597">
        <v>2.6702879999999998E-3</v>
      </c>
      <c r="U2597">
        <v>1.8119188000000001E-2</v>
      </c>
      <c r="V2597">
        <v>2.6638457E-3</v>
      </c>
      <c r="W2597">
        <v>0.17610447000000001</v>
      </c>
      <c r="X2597">
        <v>6.6733653999999998E-3</v>
      </c>
      <c r="Y2597">
        <v>1.428571428571431E-2</v>
      </c>
      <c r="Z2597">
        <v>0.128</v>
      </c>
      <c r="AA2597">
        <v>0.14199999999999999</v>
      </c>
      <c r="AB2597">
        <v>0.73</v>
      </c>
      <c r="AC2597">
        <v>-0.39250000000000002</v>
      </c>
      <c r="AD2597" t="s">
        <v>48</v>
      </c>
      <c r="AE2597" t="s">
        <v>48</v>
      </c>
      <c r="AF2597" t="s">
        <v>48</v>
      </c>
    </row>
    <row r="2598" spans="1:32" hidden="1" outlineLevel="1" x14ac:dyDescent="0.2">
      <c r="A2598" t="s">
        <v>21356</v>
      </c>
      <c r="B2598" t="s">
        <v>21357</v>
      </c>
      <c r="C2598" t="s">
        <v>21358</v>
      </c>
      <c r="J2598" t="s">
        <v>21359</v>
      </c>
      <c r="K2598" t="s">
        <v>1197</v>
      </c>
      <c r="L2598" t="s">
        <v>1233</v>
      </c>
      <c r="M2598">
        <v>1</v>
      </c>
      <c r="P2598" s="2" t="s">
        <v>21360</v>
      </c>
      <c r="Q2598" t="s">
        <v>47</v>
      </c>
      <c r="S2598">
        <v>9.5250619999999994E-2</v>
      </c>
      <c r="T2598">
        <v>1.9741058000000001E-3</v>
      </c>
      <c r="U2598">
        <v>2.0032106000000001E-2</v>
      </c>
      <c r="V2598">
        <v>5.2906936000000002E-3</v>
      </c>
      <c r="W2598">
        <v>3.5884350000000002E-2</v>
      </c>
      <c r="X2598">
        <v>7.365964E-3</v>
      </c>
      <c r="Y2598">
        <v>5.3030303030302964E-3</v>
      </c>
      <c r="Z2598">
        <v>0.06</v>
      </c>
      <c r="AA2598">
        <v>8.2000000000000003E-2</v>
      </c>
      <c r="AB2598">
        <v>0.85799999999999998</v>
      </c>
      <c r="AC2598">
        <v>-0.77569999999999995</v>
      </c>
      <c r="AD2598" t="s">
        <v>48</v>
      </c>
      <c r="AE2598" t="s">
        <v>48</v>
      </c>
      <c r="AF2598" t="s">
        <v>48</v>
      </c>
    </row>
    <row r="2599" spans="1:32" hidden="1" outlineLevel="1" x14ac:dyDescent="0.2">
      <c r="A2599" t="s">
        <v>21361</v>
      </c>
      <c r="B2599" t="s">
        <v>21362</v>
      </c>
      <c r="C2599" t="s">
        <v>21363</v>
      </c>
      <c r="J2599" t="s">
        <v>21364</v>
      </c>
      <c r="K2599" t="s">
        <v>1197</v>
      </c>
      <c r="L2599" t="s">
        <v>1233</v>
      </c>
      <c r="M2599">
        <v>1</v>
      </c>
      <c r="P2599" s="2" t="s">
        <v>21365</v>
      </c>
      <c r="Q2599" t="s">
        <v>47</v>
      </c>
      <c r="S2599">
        <v>0.25915736</v>
      </c>
      <c r="T2599">
        <v>5.4550170000000004E-3</v>
      </c>
      <c r="U2599">
        <v>6.0449990000000002E-2</v>
      </c>
      <c r="V2599">
        <v>8.8054899999999992E-3</v>
      </c>
      <c r="W2599">
        <v>0.17858955000000001</v>
      </c>
      <c r="X2599">
        <v>8.2203840000000007E-3</v>
      </c>
      <c r="Y2599">
        <v>0.8</v>
      </c>
      <c r="Z2599">
        <v>0.23699999999999999</v>
      </c>
      <c r="AA2599">
        <v>0</v>
      </c>
      <c r="AB2599">
        <v>0.76300000000000001</v>
      </c>
      <c r="AC2599">
        <v>0.42149999999999999</v>
      </c>
      <c r="AD2599" t="s">
        <v>48</v>
      </c>
      <c r="AE2599" t="s">
        <v>48</v>
      </c>
      <c r="AF2599" t="s">
        <v>48</v>
      </c>
    </row>
    <row r="2600" spans="1:32" hidden="1" outlineLevel="1" x14ac:dyDescent="0.2">
      <c r="A2600" t="s">
        <v>21366</v>
      </c>
      <c r="B2600" t="s">
        <v>21367</v>
      </c>
      <c r="C2600" t="s">
        <v>21368</v>
      </c>
      <c r="J2600" t="s">
        <v>21369</v>
      </c>
      <c r="K2600" t="s">
        <v>1197</v>
      </c>
      <c r="L2600" t="s">
        <v>1233</v>
      </c>
      <c r="M2600">
        <v>1</v>
      </c>
      <c r="P2600" s="2" t="s">
        <v>21370</v>
      </c>
      <c r="Q2600" t="s">
        <v>47</v>
      </c>
      <c r="S2600">
        <v>0.123468354</v>
      </c>
      <c r="T2600">
        <v>3.9482116999999999E-3</v>
      </c>
      <c r="U2600">
        <v>4.9177195999999999E-2</v>
      </c>
      <c r="V2600">
        <v>7.2515799999999997E-3</v>
      </c>
      <c r="W2600">
        <v>3.1697463000000002E-2</v>
      </c>
      <c r="X2600">
        <v>7.9873605000000004E-3</v>
      </c>
      <c r="Y2600">
        <v>0</v>
      </c>
      <c r="Z2600">
        <v>0</v>
      </c>
      <c r="AA2600">
        <v>7.1999999999999995E-2</v>
      </c>
      <c r="AB2600">
        <v>0.92800000000000005</v>
      </c>
      <c r="AC2600">
        <v>-0.1232</v>
      </c>
      <c r="AD2600" t="s">
        <v>48</v>
      </c>
      <c r="AE2600" t="s">
        <v>48</v>
      </c>
      <c r="AF2600" t="s">
        <v>48</v>
      </c>
    </row>
    <row r="2601" spans="1:32" hidden="1" outlineLevel="1" x14ac:dyDescent="0.2">
      <c r="A2601" t="s">
        <v>21371</v>
      </c>
      <c r="B2601" t="s">
        <v>21372</v>
      </c>
      <c r="C2601" t="s">
        <v>21373</v>
      </c>
      <c r="J2601" t="s">
        <v>21374</v>
      </c>
      <c r="K2601" t="s">
        <v>1197</v>
      </c>
      <c r="L2601" t="s">
        <v>1233</v>
      </c>
      <c r="M2601">
        <v>1</v>
      </c>
      <c r="P2601" s="2" t="s">
        <v>21375</v>
      </c>
      <c r="Q2601" t="s">
        <v>47</v>
      </c>
      <c r="S2601">
        <v>0.23343206999999999</v>
      </c>
      <c r="T2601">
        <v>2.2888183999999999E-3</v>
      </c>
      <c r="U2601">
        <v>2.1330156999999999E-2</v>
      </c>
      <c r="V2601">
        <v>4.6617300000000002E-3</v>
      </c>
      <c r="W2601">
        <v>0.17610447000000001</v>
      </c>
      <c r="X2601">
        <v>6.8222420000000001E-3</v>
      </c>
      <c r="Y2601">
        <v>0</v>
      </c>
      <c r="Z2601">
        <v>0</v>
      </c>
      <c r="AA2601">
        <v>0.185</v>
      </c>
      <c r="AB2601">
        <v>0.81499999999999995</v>
      </c>
      <c r="AC2601">
        <v>-0.36120000000000002</v>
      </c>
      <c r="AD2601" t="s">
        <v>48</v>
      </c>
      <c r="AE2601" t="s">
        <v>48</v>
      </c>
      <c r="AF2601" t="s">
        <v>48</v>
      </c>
    </row>
    <row r="2602" spans="1:32" hidden="1" outlineLevel="1" x14ac:dyDescent="0.2">
      <c r="A2602" t="s">
        <v>21376</v>
      </c>
      <c r="B2602" t="s">
        <v>21377</v>
      </c>
      <c r="C2602" t="s">
        <v>21378</v>
      </c>
      <c r="J2602" t="s">
        <v>21379</v>
      </c>
      <c r="K2602" t="s">
        <v>1197</v>
      </c>
      <c r="L2602" t="s">
        <v>1233</v>
      </c>
      <c r="M2602">
        <v>1</v>
      </c>
      <c r="P2602" s="2" t="s">
        <v>21380</v>
      </c>
      <c r="Q2602" t="s">
        <v>47</v>
      </c>
      <c r="S2602">
        <v>9.2647400000000005E-2</v>
      </c>
      <c r="T2602">
        <v>2.5177002E-3</v>
      </c>
      <c r="U2602">
        <v>2.6317406000000002E-2</v>
      </c>
      <c r="V2602">
        <v>7.2145819999999998E-3</v>
      </c>
      <c r="W2602">
        <v>3.1036375000000001E-2</v>
      </c>
      <c r="X2602">
        <v>7.2106145999999999E-3</v>
      </c>
      <c r="Y2602">
        <v>0.1</v>
      </c>
      <c r="Z2602">
        <v>0.05</v>
      </c>
      <c r="AA2602">
        <v>4.1000000000000002E-2</v>
      </c>
      <c r="AB2602">
        <v>0.91</v>
      </c>
      <c r="AC2602">
        <v>2.58E-2</v>
      </c>
      <c r="AD2602" t="s">
        <v>48</v>
      </c>
      <c r="AE2602" t="s">
        <v>48</v>
      </c>
      <c r="AF2602" t="s">
        <v>48</v>
      </c>
    </row>
    <row r="2603" spans="1:32" hidden="1" outlineLevel="1" x14ac:dyDescent="0.2">
      <c r="A2603" t="s">
        <v>21381</v>
      </c>
      <c r="B2603" t="s">
        <v>21382</v>
      </c>
      <c r="C2603" t="s">
        <v>21383</v>
      </c>
      <c r="J2603" t="s">
        <v>21384</v>
      </c>
      <c r="K2603" t="s">
        <v>1197</v>
      </c>
      <c r="L2603" t="s">
        <v>1233</v>
      </c>
      <c r="M2603">
        <v>1</v>
      </c>
      <c r="P2603" s="2" t="s">
        <v>21385</v>
      </c>
      <c r="Q2603" t="s">
        <v>47</v>
      </c>
      <c r="S2603">
        <v>0.28537679999999999</v>
      </c>
      <c r="T2603">
        <v>8.6212159999999993E-3</v>
      </c>
      <c r="U2603">
        <v>5.6942899999999998E-2</v>
      </c>
      <c r="V2603">
        <v>1.6862517E-2</v>
      </c>
      <c r="W2603">
        <v>0.17486192</v>
      </c>
      <c r="X2603">
        <v>1.2181788000000001E-2</v>
      </c>
      <c r="Y2603">
        <v>0</v>
      </c>
      <c r="Z2603">
        <v>0</v>
      </c>
      <c r="AA2603">
        <v>0</v>
      </c>
      <c r="AB2603">
        <v>1</v>
      </c>
      <c r="AC2603">
        <v>0</v>
      </c>
      <c r="AD2603" t="s">
        <v>48</v>
      </c>
      <c r="AE2603" t="s">
        <v>48</v>
      </c>
      <c r="AF2603" t="s">
        <v>48</v>
      </c>
    </row>
    <row r="2604" spans="1:32" hidden="1" outlineLevel="1" x14ac:dyDescent="0.2">
      <c r="A2604" t="s">
        <v>21386</v>
      </c>
      <c r="B2604" t="s">
        <v>21387</v>
      </c>
      <c r="C2604" t="s">
        <v>21388</v>
      </c>
      <c r="J2604" t="s">
        <v>21389</v>
      </c>
      <c r="K2604" t="s">
        <v>1197</v>
      </c>
      <c r="L2604" t="s">
        <v>1233</v>
      </c>
      <c r="M2604">
        <v>1</v>
      </c>
      <c r="P2604" s="2" t="s">
        <v>21390</v>
      </c>
      <c r="Q2604" t="s">
        <v>47</v>
      </c>
      <c r="S2604">
        <v>0.11171333999999999</v>
      </c>
      <c r="T2604">
        <v>2.7656554999999998E-3</v>
      </c>
      <c r="U2604">
        <v>3.6150849999999998E-2</v>
      </c>
      <c r="V2604">
        <v>4.4027449999999996E-3</v>
      </c>
      <c r="W2604">
        <v>2.9383656000000001E-2</v>
      </c>
      <c r="X2604">
        <v>8.8158890000000004E-3</v>
      </c>
      <c r="Y2604">
        <v>-0.1791666666666667</v>
      </c>
      <c r="Z2604">
        <v>0</v>
      </c>
      <c r="AA2604">
        <v>0.17100000000000001</v>
      </c>
      <c r="AB2604">
        <v>0.82899999999999996</v>
      </c>
      <c r="AC2604">
        <v>-0.87160000000000004</v>
      </c>
      <c r="AD2604" t="s">
        <v>48</v>
      </c>
      <c r="AE2604" t="s">
        <v>48</v>
      </c>
      <c r="AF2604" t="s">
        <v>48</v>
      </c>
    </row>
    <row r="2605" spans="1:32" hidden="1" outlineLevel="1" x14ac:dyDescent="0.2">
      <c r="A2605" t="s">
        <v>21391</v>
      </c>
      <c r="B2605" t="s">
        <v>21392</v>
      </c>
      <c r="C2605" t="s">
        <v>21393</v>
      </c>
      <c r="J2605" t="s">
        <v>21394</v>
      </c>
      <c r="K2605" t="s">
        <v>1197</v>
      </c>
      <c r="L2605" t="s">
        <v>1233</v>
      </c>
      <c r="M2605">
        <v>1</v>
      </c>
      <c r="P2605" s="2" t="s">
        <v>21395</v>
      </c>
      <c r="Q2605" t="s">
        <v>47</v>
      </c>
      <c r="S2605">
        <v>0.10522962</v>
      </c>
      <c r="T2605">
        <v>2.0027159999999999E-3</v>
      </c>
      <c r="U2605">
        <v>2.1466793000000001E-2</v>
      </c>
      <c r="V2605">
        <v>3.5332953999999998E-3</v>
      </c>
      <c r="W2605">
        <v>3.5884350000000002E-2</v>
      </c>
      <c r="X2605">
        <v>7.0164282999999996E-3</v>
      </c>
      <c r="Y2605">
        <v>0</v>
      </c>
      <c r="Z2605">
        <v>0.17399999999999999</v>
      </c>
      <c r="AA2605">
        <v>0</v>
      </c>
      <c r="AB2605">
        <v>0.82599999999999996</v>
      </c>
      <c r="AC2605">
        <v>0.83599999999999997</v>
      </c>
      <c r="AD2605" t="s">
        <v>48</v>
      </c>
      <c r="AE2605" t="s">
        <v>48</v>
      </c>
      <c r="AF2605" t="s">
        <v>48</v>
      </c>
    </row>
    <row r="2606" spans="1:32" hidden="1" outlineLevel="1" x14ac:dyDescent="0.2">
      <c r="A2606" t="s">
        <v>21396</v>
      </c>
      <c r="B2606" t="s">
        <v>21397</v>
      </c>
      <c r="C2606" t="s">
        <v>21398</v>
      </c>
      <c r="J2606" t="s">
        <v>21399</v>
      </c>
      <c r="K2606" t="s">
        <v>1197</v>
      </c>
      <c r="L2606" t="s">
        <v>1233</v>
      </c>
      <c r="M2606">
        <v>1</v>
      </c>
      <c r="P2606" s="2" t="s">
        <v>21400</v>
      </c>
      <c r="Q2606" t="s">
        <v>47</v>
      </c>
      <c r="S2606">
        <v>0.24763705</v>
      </c>
      <c r="T2606">
        <v>8.4686280000000006E-3</v>
      </c>
      <c r="U2606">
        <v>0.26463716999999998</v>
      </c>
      <c r="V2606">
        <v>1.5857627999999999E-2</v>
      </c>
      <c r="W2606">
        <v>0.10294484</v>
      </c>
      <c r="X2606">
        <v>8.026198E-3</v>
      </c>
      <c r="Y2606">
        <v>4.6248196248196247E-2</v>
      </c>
      <c r="Z2606">
        <v>4.2999999999999997E-2</v>
      </c>
      <c r="AA2606">
        <v>9.0999999999999998E-2</v>
      </c>
      <c r="AB2606">
        <v>0.86599999999999999</v>
      </c>
      <c r="AC2606">
        <v>-0.68579999999999997</v>
      </c>
      <c r="AD2606" t="s">
        <v>48</v>
      </c>
      <c r="AE2606" t="s">
        <v>48</v>
      </c>
      <c r="AF2606" t="s">
        <v>48</v>
      </c>
    </row>
    <row r="2607" spans="1:32" hidden="1" outlineLevel="1" x14ac:dyDescent="0.2">
      <c r="A2607" t="s">
        <v>21401</v>
      </c>
      <c r="B2607" t="s">
        <v>21402</v>
      </c>
      <c r="C2607" t="s">
        <v>21403</v>
      </c>
      <c r="J2607" t="s">
        <v>21404</v>
      </c>
      <c r="K2607" t="s">
        <v>1197</v>
      </c>
      <c r="L2607" t="s">
        <v>1233</v>
      </c>
      <c r="M2607">
        <v>1</v>
      </c>
      <c r="P2607" s="2" t="s">
        <v>21405</v>
      </c>
      <c r="Q2607" t="s">
        <v>47</v>
      </c>
      <c r="S2607">
        <v>0.25462921999999999</v>
      </c>
      <c r="T2607">
        <v>1.1062621999999999E-2</v>
      </c>
      <c r="U2607">
        <v>0.24147889</v>
      </c>
      <c r="V2607">
        <v>1.374736E-2</v>
      </c>
      <c r="W2607">
        <v>0.10587067</v>
      </c>
      <c r="X2607">
        <v>9.3337200000000002E-3</v>
      </c>
      <c r="Y2607">
        <v>-8.3333333333333402E-3</v>
      </c>
      <c r="Z2607">
        <v>8.6999999999999994E-2</v>
      </c>
      <c r="AA2607">
        <v>9.6000000000000002E-2</v>
      </c>
      <c r="AB2607">
        <v>0.81699999999999995</v>
      </c>
      <c r="AC2607">
        <v>-0.46939999999999998</v>
      </c>
      <c r="AD2607" t="s">
        <v>48</v>
      </c>
      <c r="AE2607" t="s">
        <v>48</v>
      </c>
      <c r="AF2607" t="s">
        <v>48</v>
      </c>
    </row>
    <row r="2608" spans="1:32" hidden="1" outlineLevel="1" x14ac:dyDescent="0.2">
      <c r="A2608" t="s">
        <v>21406</v>
      </c>
      <c r="B2608" t="s">
        <v>21407</v>
      </c>
      <c r="C2608" t="s">
        <v>21408</v>
      </c>
      <c r="J2608" t="s">
        <v>21409</v>
      </c>
      <c r="K2608" t="s">
        <v>1197</v>
      </c>
      <c r="L2608" t="s">
        <v>1233</v>
      </c>
      <c r="M2608">
        <v>1</v>
      </c>
      <c r="P2608" s="2" t="s">
        <v>21410</v>
      </c>
      <c r="Q2608" t="s">
        <v>47</v>
      </c>
      <c r="S2608">
        <v>0.4269174</v>
      </c>
      <c r="T2608">
        <v>2.3076923999999999E-2</v>
      </c>
      <c r="U2608">
        <v>0.22542313</v>
      </c>
      <c r="V2608">
        <v>5.7492398E-2</v>
      </c>
      <c r="W2608">
        <v>0.33889219999999998</v>
      </c>
      <c r="X2608">
        <v>1.5256802999999999E-2</v>
      </c>
      <c r="Y2608">
        <v>-1.111111111111112E-2</v>
      </c>
      <c r="Z2608">
        <v>0.11799999999999999</v>
      </c>
      <c r="AA2608">
        <v>0.17</v>
      </c>
      <c r="AB2608">
        <v>0.71199999999999997</v>
      </c>
      <c r="AC2608">
        <v>-0.75819999999999999</v>
      </c>
      <c r="AD2608" t="s">
        <v>48</v>
      </c>
      <c r="AE2608" t="s">
        <v>48</v>
      </c>
      <c r="AF2608" t="s">
        <v>48</v>
      </c>
    </row>
    <row r="2609" spans="1:32" hidden="1" outlineLevel="1" x14ac:dyDescent="0.2">
      <c r="A2609" t="s">
        <v>21411</v>
      </c>
      <c r="B2609" t="s">
        <v>21412</v>
      </c>
      <c r="C2609" t="s">
        <v>21413</v>
      </c>
      <c r="J2609" t="s">
        <v>21414</v>
      </c>
      <c r="K2609" t="s">
        <v>1197</v>
      </c>
      <c r="L2609" t="s">
        <v>1233</v>
      </c>
      <c r="M2609">
        <v>1</v>
      </c>
      <c r="P2609" s="2" t="s">
        <v>21415</v>
      </c>
      <c r="Q2609" t="s">
        <v>47</v>
      </c>
      <c r="S2609">
        <v>6.4214519999999997E-2</v>
      </c>
      <c r="T2609">
        <v>1.3446808000000001E-3</v>
      </c>
      <c r="U2609">
        <v>1.6274589999999999E-2</v>
      </c>
      <c r="V2609">
        <v>3.0708222E-3</v>
      </c>
      <c r="W2609">
        <v>2.4382201999999999E-2</v>
      </c>
      <c r="X2609">
        <v>7.0811570000000002E-3</v>
      </c>
      <c r="Y2609">
        <v>0.15</v>
      </c>
      <c r="Z2609">
        <v>0.18099999999999999</v>
      </c>
      <c r="AA2609">
        <v>0</v>
      </c>
      <c r="AB2609">
        <v>0.81899999999999995</v>
      </c>
      <c r="AC2609">
        <v>0.76500000000000001</v>
      </c>
      <c r="AD2609" t="s">
        <v>48</v>
      </c>
      <c r="AE2609" t="s">
        <v>48</v>
      </c>
      <c r="AF2609" t="s">
        <v>48</v>
      </c>
    </row>
    <row r="2610" spans="1:32" hidden="1" outlineLevel="1" x14ac:dyDescent="0.2">
      <c r="A2610" t="s">
        <v>21416</v>
      </c>
      <c r="B2610" t="s">
        <v>21417</v>
      </c>
      <c r="C2610" t="s">
        <v>21418</v>
      </c>
      <c r="J2610" t="s">
        <v>21419</v>
      </c>
      <c r="K2610" t="s">
        <v>1197</v>
      </c>
      <c r="L2610" t="s">
        <v>1233</v>
      </c>
      <c r="M2610">
        <v>1</v>
      </c>
      <c r="P2610" s="2" t="s">
        <v>21420</v>
      </c>
      <c r="Q2610" t="s">
        <v>47</v>
      </c>
      <c r="S2610">
        <v>0.19939904999999999</v>
      </c>
      <c r="T2610">
        <v>5.8746340000000001E-3</v>
      </c>
      <c r="U2610">
        <v>5.2934792000000001E-2</v>
      </c>
      <c r="V2610">
        <v>1.7063495000000001E-2</v>
      </c>
      <c r="W2610">
        <v>9.2704449999999994E-2</v>
      </c>
      <c r="X2610">
        <v>9.4631779999999992E-3</v>
      </c>
      <c r="Y2610">
        <v>-6.958333333333333E-2</v>
      </c>
      <c r="Z2610">
        <v>7.8E-2</v>
      </c>
      <c r="AA2610">
        <v>9.5000000000000001E-2</v>
      </c>
      <c r="AB2610">
        <v>0.82699999999999996</v>
      </c>
      <c r="AC2610">
        <v>-0.66239999999999999</v>
      </c>
      <c r="AD2610" t="s">
        <v>48</v>
      </c>
      <c r="AE2610" t="s">
        <v>48</v>
      </c>
      <c r="AF2610" t="s">
        <v>48</v>
      </c>
    </row>
    <row r="2611" spans="1:32" hidden="1" outlineLevel="1" x14ac:dyDescent="0.2">
      <c r="A2611" t="s">
        <v>21421</v>
      </c>
      <c r="B2611" t="s">
        <v>21422</v>
      </c>
      <c r="C2611" t="s">
        <v>21423</v>
      </c>
      <c r="J2611" t="s">
        <v>10596</v>
      </c>
      <c r="K2611" t="s">
        <v>1197</v>
      </c>
      <c r="L2611" t="s">
        <v>1233</v>
      </c>
      <c r="M2611">
        <v>1</v>
      </c>
      <c r="P2611" s="2" t="s">
        <v>21424</v>
      </c>
      <c r="Q2611" t="s">
        <v>47</v>
      </c>
      <c r="Y2611" t="s">
        <v>48</v>
      </c>
      <c r="Z2611" t="s">
        <v>48</v>
      </c>
      <c r="AA2611" t="s">
        <v>48</v>
      </c>
      <c r="AB2611" t="s">
        <v>48</v>
      </c>
      <c r="AC2611" t="s">
        <v>48</v>
      </c>
      <c r="AD2611" t="s">
        <v>48</v>
      </c>
      <c r="AE2611" t="s">
        <v>48</v>
      </c>
      <c r="AF2611" t="s">
        <v>48</v>
      </c>
    </row>
    <row r="2612" spans="1:32" hidden="1" outlineLevel="1" x14ac:dyDescent="0.2">
      <c r="A2612" t="s">
        <v>21425</v>
      </c>
      <c r="B2612" t="s">
        <v>21426</v>
      </c>
      <c r="C2612" t="s">
        <v>21427</v>
      </c>
      <c r="J2612" t="s">
        <v>21428</v>
      </c>
      <c r="K2612" t="s">
        <v>1197</v>
      </c>
      <c r="L2612" t="s">
        <v>1233</v>
      </c>
      <c r="M2612">
        <v>1</v>
      </c>
      <c r="P2612" s="2" t="s">
        <v>21429</v>
      </c>
      <c r="Q2612" t="s">
        <v>47</v>
      </c>
      <c r="S2612">
        <v>2.4378212E-2</v>
      </c>
      <c r="T2612">
        <v>1.1730194000000001E-3</v>
      </c>
      <c r="U2612">
        <v>1.3746805500000001E-2</v>
      </c>
      <c r="V2612">
        <v>3.0153253999999998E-3</v>
      </c>
      <c r="W2612">
        <v>1.1160898000000001E-2</v>
      </c>
      <c r="X2612">
        <v>7.3918556000000003E-3</v>
      </c>
      <c r="Y2612">
        <v>0</v>
      </c>
      <c r="Z2612">
        <v>9.0999999999999998E-2</v>
      </c>
      <c r="AA2612">
        <v>0</v>
      </c>
      <c r="AB2612">
        <v>0.90900000000000003</v>
      </c>
      <c r="AC2612">
        <v>0.15310000000000001</v>
      </c>
      <c r="AD2612" t="s">
        <v>48</v>
      </c>
      <c r="AE2612" t="s">
        <v>48</v>
      </c>
      <c r="AF2612" t="s">
        <v>48</v>
      </c>
    </row>
    <row r="2613" spans="1:32" hidden="1" outlineLevel="1" x14ac:dyDescent="0.2">
      <c r="A2613" t="s">
        <v>21430</v>
      </c>
      <c r="B2613" t="s">
        <v>21431</v>
      </c>
      <c r="C2613" t="s">
        <v>21432</v>
      </c>
      <c r="J2613" t="s">
        <v>10596</v>
      </c>
      <c r="K2613" t="s">
        <v>1197</v>
      </c>
      <c r="L2613" t="s">
        <v>1233</v>
      </c>
      <c r="M2613">
        <v>1</v>
      </c>
      <c r="P2613" s="2" t="s">
        <v>21433</v>
      </c>
      <c r="Q2613" t="s">
        <v>47</v>
      </c>
      <c r="Y2613" t="s">
        <v>48</v>
      </c>
      <c r="Z2613" t="s">
        <v>48</v>
      </c>
      <c r="AA2613" t="s">
        <v>48</v>
      </c>
      <c r="AB2613" t="s">
        <v>48</v>
      </c>
      <c r="AC2613" t="s">
        <v>48</v>
      </c>
      <c r="AD2613" t="s">
        <v>48</v>
      </c>
      <c r="AE2613" t="s">
        <v>48</v>
      </c>
      <c r="AF2613" t="s">
        <v>48</v>
      </c>
    </row>
    <row r="2614" spans="1:32" hidden="1" outlineLevel="1" x14ac:dyDescent="0.2">
      <c r="A2614" t="s">
        <v>21434</v>
      </c>
      <c r="B2614" t="s">
        <v>21435</v>
      </c>
      <c r="C2614" t="s">
        <v>21436</v>
      </c>
      <c r="J2614" t="s">
        <v>21437</v>
      </c>
      <c r="K2614" t="s">
        <v>1197</v>
      </c>
      <c r="L2614" t="s">
        <v>1233</v>
      </c>
      <c r="M2614">
        <v>1</v>
      </c>
      <c r="P2614" s="2" t="s">
        <v>21438</v>
      </c>
      <c r="Q2614" t="s">
        <v>47</v>
      </c>
      <c r="S2614">
        <v>0.43230394</v>
      </c>
      <c r="T2614">
        <v>2.4819711000000001E-2</v>
      </c>
      <c r="U2614">
        <v>0.26624631999999998</v>
      </c>
      <c r="V2614">
        <v>4.1519220000000003E-2</v>
      </c>
      <c r="W2614">
        <v>0.25998658000000002</v>
      </c>
      <c r="X2614">
        <v>0.34804322999999998</v>
      </c>
      <c r="Y2614">
        <v>0</v>
      </c>
      <c r="Z2614">
        <v>0</v>
      </c>
      <c r="AA2614">
        <v>0.33300000000000002</v>
      </c>
      <c r="AB2614">
        <v>0.66700000000000004</v>
      </c>
      <c r="AC2614">
        <v>-0.45879999999999999</v>
      </c>
      <c r="AD2614" t="s">
        <v>48</v>
      </c>
      <c r="AE2614" t="s">
        <v>48</v>
      </c>
      <c r="AF2614" t="s">
        <v>48</v>
      </c>
    </row>
    <row r="2615" spans="1:32" hidden="1" outlineLevel="1" x14ac:dyDescent="0.2">
      <c r="A2615" t="s">
        <v>21439</v>
      </c>
      <c r="B2615" t="s">
        <v>21440</v>
      </c>
      <c r="C2615" t="s">
        <v>21441</v>
      </c>
      <c r="J2615" t="s">
        <v>21442</v>
      </c>
      <c r="K2615" t="s">
        <v>1197</v>
      </c>
      <c r="L2615" t="s">
        <v>1233</v>
      </c>
      <c r="M2615">
        <v>1</v>
      </c>
      <c r="P2615" s="2" t="s">
        <v>21443</v>
      </c>
      <c r="Q2615" t="s">
        <v>47</v>
      </c>
      <c r="S2615">
        <v>0.1140901</v>
      </c>
      <c r="T2615">
        <v>2.746582E-3</v>
      </c>
      <c r="U2615">
        <v>1.8119188000000001E-2</v>
      </c>
      <c r="V2615">
        <v>4.512853E-2</v>
      </c>
      <c r="W2615">
        <v>6.1451588000000001E-2</v>
      </c>
      <c r="X2615">
        <v>6.9905365999999997E-3</v>
      </c>
      <c r="Y2615">
        <v>0.35</v>
      </c>
      <c r="Z2615">
        <v>0.26600000000000001</v>
      </c>
      <c r="AA2615">
        <v>0</v>
      </c>
      <c r="AB2615">
        <v>0.73399999999999999</v>
      </c>
      <c r="AC2615">
        <v>0.44040000000000001</v>
      </c>
      <c r="AD2615" t="s">
        <v>48</v>
      </c>
      <c r="AE2615" t="s">
        <v>48</v>
      </c>
      <c r="AF2615" t="s">
        <v>48</v>
      </c>
    </row>
    <row r="2616" spans="1:32" hidden="1" outlineLevel="1" x14ac:dyDescent="0.2">
      <c r="A2616" t="s">
        <v>21444</v>
      </c>
      <c r="B2616" t="s">
        <v>21445</v>
      </c>
      <c r="C2616" t="s">
        <v>21446</v>
      </c>
      <c r="J2616" t="s">
        <v>21447</v>
      </c>
      <c r="K2616" t="s">
        <v>1197</v>
      </c>
      <c r="L2616" t="s">
        <v>1233</v>
      </c>
      <c r="M2616">
        <v>1</v>
      </c>
      <c r="P2616" s="2" t="s">
        <v>21448</v>
      </c>
      <c r="Q2616" t="s">
        <v>47</v>
      </c>
      <c r="S2616">
        <v>0.23343206999999999</v>
      </c>
      <c r="T2616">
        <v>9.6893310000000007E-3</v>
      </c>
      <c r="U2616">
        <v>0.11663672</v>
      </c>
      <c r="V2616">
        <v>4.177703E-2</v>
      </c>
      <c r="W2616">
        <v>8.4840490000000005E-2</v>
      </c>
      <c r="X2616">
        <v>2.8033849999999999E-2</v>
      </c>
      <c r="Y2616">
        <v>2.9166666666666671E-2</v>
      </c>
      <c r="Z2616">
        <v>6.9000000000000006E-2</v>
      </c>
      <c r="AA2616">
        <v>6.0999999999999999E-2</v>
      </c>
      <c r="AB2616">
        <v>0.871</v>
      </c>
      <c r="AC2616">
        <v>-1.4200000000000001E-2</v>
      </c>
      <c r="AD2616" t="s">
        <v>48</v>
      </c>
      <c r="AE2616" t="s">
        <v>48</v>
      </c>
      <c r="AF2616" t="s">
        <v>48</v>
      </c>
    </row>
    <row r="2617" spans="1:32" hidden="1" outlineLevel="1" x14ac:dyDescent="0.2">
      <c r="A2617" t="s">
        <v>21449</v>
      </c>
      <c r="B2617" t="s">
        <v>21450</v>
      </c>
      <c r="C2617" t="s">
        <v>21451</v>
      </c>
      <c r="J2617" t="s">
        <v>21452</v>
      </c>
      <c r="K2617" t="s">
        <v>1197</v>
      </c>
      <c r="L2617" t="s">
        <v>1233</v>
      </c>
      <c r="M2617">
        <v>1</v>
      </c>
      <c r="P2617" s="2" t="s">
        <v>21453</v>
      </c>
      <c r="Q2617" t="s">
        <v>10060</v>
      </c>
      <c r="S2617">
        <v>0.10739898</v>
      </c>
      <c r="T2617">
        <v>2.8228760000000002E-3</v>
      </c>
      <c r="U2617">
        <v>2.5634222000000002E-2</v>
      </c>
      <c r="V2617">
        <v>6.3266334999999996E-3</v>
      </c>
      <c r="W2617">
        <v>2.3479814000000002E-2</v>
      </c>
      <c r="X2617">
        <v>9.3078290000000001E-3</v>
      </c>
      <c r="Y2617">
        <v>0</v>
      </c>
      <c r="Z2617">
        <v>0</v>
      </c>
      <c r="AA2617">
        <v>0</v>
      </c>
      <c r="AB2617">
        <v>1</v>
      </c>
      <c r="AC2617">
        <v>0</v>
      </c>
      <c r="AD2617" t="s">
        <v>48</v>
      </c>
      <c r="AE2617" t="s">
        <v>48</v>
      </c>
      <c r="AF2617" t="s">
        <v>48</v>
      </c>
    </row>
    <row r="2618" spans="1:32" hidden="1" outlineLevel="1" x14ac:dyDescent="0.2">
      <c r="A2618" t="s">
        <v>21454</v>
      </c>
      <c r="B2618" t="s">
        <v>21455</v>
      </c>
      <c r="C2618" t="s">
        <v>21456</v>
      </c>
      <c r="J2618" t="s">
        <v>21457</v>
      </c>
      <c r="K2618" t="s">
        <v>1197</v>
      </c>
      <c r="L2618" t="s">
        <v>1233</v>
      </c>
      <c r="M2618">
        <v>1</v>
      </c>
      <c r="P2618" s="2" t="s">
        <v>21458</v>
      </c>
      <c r="Q2618" t="s">
        <v>47</v>
      </c>
      <c r="S2618">
        <v>0.29222759999999998</v>
      </c>
      <c r="T2618">
        <v>1.159668E-2</v>
      </c>
      <c r="U2618">
        <v>7.8701709999999994E-2</v>
      </c>
      <c r="V2618">
        <v>1.9776696E-2</v>
      </c>
      <c r="W2618">
        <v>0.110259406</v>
      </c>
      <c r="X2618">
        <v>1.1689849E-2</v>
      </c>
      <c r="Y2618">
        <v>0</v>
      </c>
      <c r="Z2618">
        <v>0</v>
      </c>
      <c r="AA2618">
        <v>0.11899999999999999</v>
      </c>
      <c r="AB2618">
        <v>0.88100000000000001</v>
      </c>
      <c r="AC2618">
        <v>-0.40410000000000001</v>
      </c>
      <c r="AD2618" t="s">
        <v>48</v>
      </c>
      <c r="AE2618" t="s">
        <v>48</v>
      </c>
      <c r="AF2618" t="s">
        <v>48</v>
      </c>
    </row>
    <row r="2619" spans="1:32" hidden="1" outlineLevel="1" x14ac:dyDescent="0.2">
      <c r="A2619" t="s">
        <v>21459</v>
      </c>
      <c r="B2619" t="s">
        <v>21460</v>
      </c>
      <c r="C2619" t="s">
        <v>21461</v>
      </c>
      <c r="J2619" t="s">
        <v>21462</v>
      </c>
      <c r="K2619" t="s">
        <v>1197</v>
      </c>
      <c r="L2619" t="s">
        <v>1233</v>
      </c>
      <c r="M2619">
        <v>1</v>
      </c>
      <c r="P2619" s="2" t="s">
        <v>21463</v>
      </c>
      <c r="Q2619" t="s">
        <v>47</v>
      </c>
      <c r="S2619">
        <v>0.77610809999999997</v>
      </c>
      <c r="T2619">
        <v>2.604016E-2</v>
      </c>
      <c r="U2619">
        <v>0.2637234</v>
      </c>
      <c r="V2619">
        <v>2.7212879999999998E-2</v>
      </c>
      <c r="W2619">
        <v>0.79225670000000004</v>
      </c>
      <c r="X2619">
        <v>2.87245E-2</v>
      </c>
      <c r="Y2619">
        <v>-0.6</v>
      </c>
      <c r="Z2619">
        <v>0.314</v>
      </c>
      <c r="AA2619">
        <v>0.314</v>
      </c>
      <c r="AB2619">
        <v>0.372</v>
      </c>
      <c r="AC2619">
        <v>0</v>
      </c>
      <c r="AD2619" t="s">
        <v>48</v>
      </c>
      <c r="AE2619" t="s">
        <v>48</v>
      </c>
      <c r="AF2619" t="s">
        <v>48</v>
      </c>
    </row>
    <row r="2620" spans="1:32" hidden="1" outlineLevel="1" x14ac:dyDescent="0.2">
      <c r="A2620" t="s">
        <v>21464</v>
      </c>
      <c r="B2620" t="s">
        <v>21465</v>
      </c>
      <c r="C2620" t="s">
        <v>21466</v>
      </c>
      <c r="J2620" t="s">
        <v>21467</v>
      </c>
      <c r="K2620" t="s">
        <v>1197</v>
      </c>
      <c r="L2620" t="s">
        <v>1233</v>
      </c>
      <c r="M2620">
        <v>1</v>
      </c>
      <c r="P2620" s="2" t="s">
        <v>21468</v>
      </c>
      <c r="Q2620" t="s">
        <v>47</v>
      </c>
      <c r="S2620">
        <v>2.3906821000000002E-2</v>
      </c>
      <c r="T2620">
        <v>1.0347366000000001E-3</v>
      </c>
      <c r="U2620">
        <v>1.2551232000000001E-2</v>
      </c>
      <c r="V2620">
        <v>2.5898499999999999E-3</v>
      </c>
      <c r="W2620">
        <v>1.1958903999999999E-2</v>
      </c>
      <c r="X2620">
        <v>7.5083672999999998E-3</v>
      </c>
      <c r="Y2620">
        <v>-0.23333333333333331</v>
      </c>
      <c r="Z2620">
        <v>0</v>
      </c>
      <c r="AA2620">
        <v>0.14499999999999999</v>
      </c>
      <c r="AB2620">
        <v>0.85499999999999998</v>
      </c>
      <c r="AC2620">
        <v>-0.6956</v>
      </c>
      <c r="AD2620" t="s">
        <v>48</v>
      </c>
      <c r="AE2620" t="s">
        <v>48</v>
      </c>
      <c r="AF2620" t="s">
        <v>48</v>
      </c>
    </row>
    <row r="2621" spans="1:32" hidden="1" outlineLevel="1" x14ac:dyDescent="0.2">
      <c r="A2621" t="s">
        <v>21469</v>
      </c>
      <c r="B2621" t="s">
        <v>21470</v>
      </c>
      <c r="C2621" t="s">
        <v>21471</v>
      </c>
      <c r="J2621" t="s">
        <v>21472</v>
      </c>
      <c r="K2621" t="s">
        <v>1197</v>
      </c>
      <c r="L2621" t="s">
        <v>1233</v>
      </c>
      <c r="M2621">
        <v>1</v>
      </c>
      <c r="P2621" s="2" t="s">
        <v>21473</v>
      </c>
      <c r="Q2621" t="s">
        <v>47</v>
      </c>
      <c r="S2621">
        <v>4.4388983E-2</v>
      </c>
      <c r="T2621">
        <v>1.5163422E-3</v>
      </c>
      <c r="U2621">
        <v>2.0851926999999999E-2</v>
      </c>
      <c r="V2621">
        <v>3.2373124000000001E-3</v>
      </c>
      <c r="W2621">
        <v>1.6556932E-2</v>
      </c>
      <c r="X2621">
        <v>7.1588316999999999E-3</v>
      </c>
      <c r="Y2621">
        <v>-8.9642857142857135E-2</v>
      </c>
      <c r="Z2621">
        <v>0.1</v>
      </c>
      <c r="AA2621">
        <v>0.115</v>
      </c>
      <c r="AB2621">
        <v>0.78500000000000003</v>
      </c>
      <c r="AC2621">
        <v>-0.36120000000000002</v>
      </c>
      <c r="AD2621" t="s">
        <v>48</v>
      </c>
      <c r="AE2621" t="s">
        <v>48</v>
      </c>
      <c r="AF2621" t="s">
        <v>48</v>
      </c>
    </row>
    <row r="2622" spans="1:32" hidden="1" outlineLevel="1" x14ac:dyDescent="0.2">
      <c r="A2622" t="s">
        <v>21474</v>
      </c>
      <c r="B2622" t="s">
        <v>21475</v>
      </c>
      <c r="C2622" t="s">
        <v>21476</v>
      </c>
      <c r="J2622" t="s">
        <v>21477</v>
      </c>
      <c r="K2622" t="s">
        <v>1197</v>
      </c>
      <c r="L2622" t="s">
        <v>1233</v>
      </c>
      <c r="M2622">
        <v>1</v>
      </c>
      <c r="P2622" s="2" t="s">
        <v>21478</v>
      </c>
      <c r="Q2622" t="s">
        <v>47</v>
      </c>
      <c r="S2622">
        <v>0.15103401</v>
      </c>
      <c r="T2622">
        <v>4.0054319999999997E-3</v>
      </c>
      <c r="U2622">
        <v>1.8255825999999999E-2</v>
      </c>
      <c r="V2622">
        <v>2.1786475999999999E-2</v>
      </c>
      <c r="W2622">
        <v>3.4231629999999999E-2</v>
      </c>
      <c r="X2622">
        <v>3.4767699999999999E-2</v>
      </c>
      <c r="Y2622">
        <v>0.31212121212121208</v>
      </c>
      <c r="Z2622">
        <v>0.105</v>
      </c>
      <c r="AA2622">
        <v>0.184</v>
      </c>
      <c r="AB2622">
        <v>0.71</v>
      </c>
      <c r="AC2622">
        <v>-0.64080000000000004</v>
      </c>
      <c r="AD2622" t="s">
        <v>48</v>
      </c>
      <c r="AE2622" t="s">
        <v>48</v>
      </c>
      <c r="AF2622" t="s">
        <v>48</v>
      </c>
    </row>
    <row r="2623" spans="1:32" hidden="1" outlineLevel="1" x14ac:dyDescent="0.2">
      <c r="A2623" t="s">
        <v>21479</v>
      </c>
      <c r="B2623" t="s">
        <v>21480</v>
      </c>
      <c r="C2623" t="s">
        <v>21481</v>
      </c>
      <c r="J2623" t="s">
        <v>21482</v>
      </c>
      <c r="K2623" t="s">
        <v>1197</v>
      </c>
      <c r="L2623" t="s">
        <v>1233</v>
      </c>
      <c r="M2623">
        <v>1</v>
      </c>
      <c r="P2623" s="2" t="s">
        <v>21483</v>
      </c>
      <c r="Q2623" t="s">
        <v>47</v>
      </c>
      <c r="S2623">
        <v>0.63085170000000002</v>
      </c>
      <c r="T2623">
        <v>2.3458158999999999E-2</v>
      </c>
      <c r="U2623">
        <v>0.26607354999999999</v>
      </c>
      <c r="V2623">
        <v>7.2601855000000007E-2</v>
      </c>
      <c r="W2623">
        <v>0.6675394</v>
      </c>
      <c r="X2623">
        <v>1.6465442E-2</v>
      </c>
      <c r="Y2623">
        <v>0.125</v>
      </c>
      <c r="Z2623">
        <v>0.53200000000000003</v>
      </c>
      <c r="AA2623">
        <v>0</v>
      </c>
      <c r="AB2623">
        <v>0.46800000000000003</v>
      </c>
      <c r="AC2623">
        <v>0.69</v>
      </c>
      <c r="AD2623" t="s">
        <v>48</v>
      </c>
      <c r="AE2623" t="s">
        <v>48</v>
      </c>
      <c r="AF2623" t="s">
        <v>48</v>
      </c>
    </row>
    <row r="2624" spans="1:32" hidden="1" outlineLevel="1" x14ac:dyDescent="0.2">
      <c r="A2624" t="s">
        <v>21484</v>
      </c>
      <c r="B2624" t="s">
        <v>21485</v>
      </c>
      <c r="C2624" t="s">
        <v>21486</v>
      </c>
      <c r="J2624" t="s">
        <v>21487</v>
      </c>
      <c r="K2624" t="s">
        <v>1197</v>
      </c>
      <c r="L2624" t="s">
        <v>1233</v>
      </c>
      <c r="M2624">
        <v>1</v>
      </c>
      <c r="P2624" s="2" t="s">
        <v>21488</v>
      </c>
      <c r="Q2624" t="s">
        <v>47</v>
      </c>
      <c r="S2624">
        <v>0.22712809</v>
      </c>
      <c r="T2624">
        <v>5.8364869999999996E-3</v>
      </c>
      <c r="U2624">
        <v>6.3957089999999994E-2</v>
      </c>
      <c r="V2624">
        <v>1.1987305E-2</v>
      </c>
      <c r="W2624">
        <v>0.10733358599999999</v>
      </c>
      <c r="X2624">
        <v>1.9746034999999999E-2</v>
      </c>
      <c r="Y2624">
        <v>-2.0833333333333329E-2</v>
      </c>
      <c r="Z2624">
        <v>0.14399999999999999</v>
      </c>
      <c r="AA2624">
        <v>3.3000000000000002E-2</v>
      </c>
      <c r="AB2624">
        <v>0.82299999999999995</v>
      </c>
      <c r="AC2624">
        <v>0.85970000000000002</v>
      </c>
      <c r="AD2624" t="s">
        <v>48</v>
      </c>
      <c r="AE2624" t="s">
        <v>48</v>
      </c>
      <c r="AF2624" t="s">
        <v>48</v>
      </c>
    </row>
    <row r="2625" spans="1:32" hidden="1" outlineLevel="1" x14ac:dyDescent="0.2">
      <c r="A2625" t="s">
        <v>21489</v>
      </c>
      <c r="B2625" t="s">
        <v>21490</v>
      </c>
      <c r="C2625" t="s">
        <v>21491</v>
      </c>
      <c r="J2625" t="s">
        <v>21492</v>
      </c>
      <c r="K2625" t="s">
        <v>1197</v>
      </c>
      <c r="L2625" t="s">
        <v>1233</v>
      </c>
      <c r="M2625">
        <v>1</v>
      </c>
      <c r="P2625" s="2" t="s">
        <v>21493</v>
      </c>
      <c r="Q2625" t="s">
        <v>47</v>
      </c>
      <c r="S2625">
        <v>0.13041082000000001</v>
      </c>
      <c r="T2625">
        <v>2.1076201999999998E-3</v>
      </c>
      <c r="U2625">
        <v>1.8529098000000001E-2</v>
      </c>
      <c r="V2625">
        <v>3.0153253999999998E-3</v>
      </c>
      <c r="W2625">
        <v>6.3024990000000003E-2</v>
      </c>
      <c r="X2625">
        <v>1.1016669999999999E-2</v>
      </c>
      <c r="Y2625">
        <v>-0.22083333333333341</v>
      </c>
      <c r="Z2625">
        <v>0.05</v>
      </c>
      <c r="AA2625">
        <v>8.6999999999999994E-2</v>
      </c>
      <c r="AB2625">
        <v>0.86199999999999999</v>
      </c>
      <c r="AC2625">
        <v>-0.59609999999999996</v>
      </c>
      <c r="AD2625" t="s">
        <v>48</v>
      </c>
      <c r="AE2625" t="s">
        <v>48</v>
      </c>
      <c r="AF2625" t="s">
        <v>48</v>
      </c>
    </row>
    <row r="2626" spans="1:32" hidden="1" outlineLevel="1" x14ac:dyDescent="0.2">
      <c r="A2626" t="s">
        <v>21494</v>
      </c>
      <c r="B2626" t="s">
        <v>21495</v>
      </c>
      <c r="C2626" t="s">
        <v>21496</v>
      </c>
      <c r="J2626" t="s">
        <v>21497</v>
      </c>
      <c r="K2626" t="s">
        <v>1197</v>
      </c>
      <c r="L2626" t="s">
        <v>1233</v>
      </c>
      <c r="M2626">
        <v>1</v>
      </c>
      <c r="P2626" s="2" t="s">
        <v>21498</v>
      </c>
      <c r="Q2626" t="s">
        <v>10060</v>
      </c>
      <c r="S2626">
        <v>0.26481749999999998</v>
      </c>
      <c r="T2626">
        <v>6.2179564999999999E-3</v>
      </c>
      <c r="U2626">
        <v>8.8077030000000001E-2</v>
      </c>
      <c r="V2626">
        <v>1.1321344000000001E-2</v>
      </c>
      <c r="W2626">
        <v>0.20434737</v>
      </c>
      <c r="X2626">
        <v>8.6087574999999996E-3</v>
      </c>
      <c r="Y2626">
        <v>0.04</v>
      </c>
      <c r="Z2626">
        <v>7.1999999999999995E-2</v>
      </c>
      <c r="AA2626">
        <v>0.13300000000000001</v>
      </c>
      <c r="AB2626">
        <v>0.79500000000000004</v>
      </c>
      <c r="AC2626">
        <v>-0.76090000000000002</v>
      </c>
      <c r="AD2626" t="s">
        <v>48</v>
      </c>
      <c r="AE2626" t="s">
        <v>48</v>
      </c>
      <c r="AF2626" t="s">
        <v>48</v>
      </c>
    </row>
    <row r="2627" spans="1:32" hidden="1" outlineLevel="1" x14ac:dyDescent="0.2">
      <c r="A2627" t="s">
        <v>21499</v>
      </c>
      <c r="B2627" t="s">
        <v>21500</v>
      </c>
      <c r="C2627" t="s">
        <v>21501</v>
      </c>
      <c r="J2627" t="s">
        <v>21502</v>
      </c>
      <c r="K2627" t="s">
        <v>1197</v>
      </c>
      <c r="L2627" t="s">
        <v>1233</v>
      </c>
      <c r="M2627">
        <v>1</v>
      </c>
      <c r="P2627" s="2" t="s">
        <v>21503</v>
      </c>
      <c r="Q2627" t="s">
        <v>47</v>
      </c>
      <c r="S2627">
        <v>9.5502060000000003E-3</v>
      </c>
      <c r="T2627">
        <v>7.5817110000000001E-4</v>
      </c>
      <c r="U2627">
        <v>1.13727385E-2</v>
      </c>
      <c r="V2627">
        <v>1.8776412000000001E-3</v>
      </c>
      <c r="W2627">
        <v>6.9618730000000004E-3</v>
      </c>
      <c r="X2627">
        <v>6.6151096999999999E-3</v>
      </c>
      <c r="Y2627">
        <v>0</v>
      </c>
      <c r="Z2627" t="s">
        <v>48</v>
      </c>
      <c r="AA2627" t="s">
        <v>48</v>
      </c>
      <c r="AB2627" t="s">
        <v>48</v>
      </c>
      <c r="AC2627" t="s">
        <v>48</v>
      </c>
      <c r="AD2627" t="s">
        <v>48</v>
      </c>
      <c r="AE2627" t="s">
        <v>48</v>
      </c>
      <c r="AF2627" t="s">
        <v>48</v>
      </c>
    </row>
    <row r="2628" spans="1:32" hidden="1" outlineLevel="1" x14ac:dyDescent="0.2">
      <c r="A2628" t="s">
        <v>21504</v>
      </c>
      <c r="B2628" t="s">
        <v>21505</v>
      </c>
      <c r="C2628" t="s">
        <v>21506</v>
      </c>
      <c r="J2628" t="s">
        <v>21507</v>
      </c>
      <c r="K2628" t="s">
        <v>1197</v>
      </c>
      <c r="L2628" t="s">
        <v>1233</v>
      </c>
      <c r="M2628">
        <v>1</v>
      </c>
      <c r="P2628" s="2" t="s">
        <v>21508</v>
      </c>
      <c r="Q2628" t="s">
        <v>47</v>
      </c>
      <c r="S2628">
        <v>0.13561769000000001</v>
      </c>
      <c r="T2628">
        <v>3.3950806000000002E-3</v>
      </c>
      <c r="U2628">
        <v>0.13344458000000001</v>
      </c>
      <c r="V2628">
        <v>6.2156399999999997E-3</v>
      </c>
      <c r="W2628">
        <v>3.4782536000000003E-2</v>
      </c>
      <c r="X2628">
        <v>7.4565843999999997E-3</v>
      </c>
      <c r="Y2628">
        <v>0.27500000000000002</v>
      </c>
      <c r="Z2628">
        <v>0.114</v>
      </c>
      <c r="AA2628">
        <v>0.159</v>
      </c>
      <c r="AB2628">
        <v>0.72699999999999998</v>
      </c>
      <c r="AC2628">
        <v>-0.45250000000000001</v>
      </c>
      <c r="AD2628" t="s">
        <v>48</v>
      </c>
      <c r="AE2628" t="s">
        <v>48</v>
      </c>
      <c r="AF2628" t="s">
        <v>48</v>
      </c>
    </row>
    <row r="2629" spans="1:32" hidden="1" outlineLevel="1" x14ac:dyDescent="0.2">
      <c r="A2629" t="s">
        <v>21509</v>
      </c>
      <c r="B2629" t="s">
        <v>21510</v>
      </c>
      <c r="C2629" t="s">
        <v>21511</v>
      </c>
      <c r="J2629" t="s">
        <v>21512</v>
      </c>
      <c r="K2629" t="s">
        <v>1197</v>
      </c>
      <c r="L2629" t="s">
        <v>1233</v>
      </c>
      <c r="M2629">
        <v>1</v>
      </c>
      <c r="P2629" s="2" t="s">
        <v>21513</v>
      </c>
      <c r="Q2629" t="s">
        <v>47</v>
      </c>
      <c r="S2629">
        <v>0.28549029999999997</v>
      </c>
      <c r="T2629">
        <v>4.6157836999999998E-3</v>
      </c>
      <c r="U2629">
        <v>7.7731855000000002E-2</v>
      </c>
      <c r="V2629">
        <v>8.4355109999999997E-3</v>
      </c>
      <c r="W2629">
        <v>0.25998658000000002</v>
      </c>
      <c r="X2629">
        <v>6.9646452999999999E-3</v>
      </c>
      <c r="Y2629">
        <v>0</v>
      </c>
      <c r="Z2629">
        <v>0</v>
      </c>
      <c r="AA2629">
        <v>0.124</v>
      </c>
      <c r="AB2629">
        <v>0.876</v>
      </c>
      <c r="AC2629">
        <v>-0.30890000000000001</v>
      </c>
      <c r="AD2629" t="s">
        <v>48</v>
      </c>
      <c r="AE2629" t="s">
        <v>48</v>
      </c>
      <c r="AF2629" t="s">
        <v>48</v>
      </c>
    </row>
    <row r="2630" spans="1:32" hidden="1" outlineLevel="1" x14ac:dyDescent="0.2">
      <c r="A2630" t="s">
        <v>21514</v>
      </c>
      <c r="B2630" t="s">
        <v>21515</v>
      </c>
      <c r="C2630" t="s">
        <v>21516</v>
      </c>
      <c r="J2630" t="s">
        <v>21517</v>
      </c>
      <c r="K2630" t="s">
        <v>1197</v>
      </c>
      <c r="L2630" t="s">
        <v>1233</v>
      </c>
      <c r="M2630">
        <v>1</v>
      </c>
      <c r="P2630" s="2" t="s">
        <v>21518</v>
      </c>
      <c r="Q2630" t="s">
        <v>47</v>
      </c>
      <c r="S2630">
        <v>3.3806015000000002E-2</v>
      </c>
      <c r="T2630">
        <v>1.0538100999999999E-3</v>
      </c>
      <c r="U2630">
        <v>1.3234417E-2</v>
      </c>
      <c r="V2630">
        <v>2.9968262999999998E-3</v>
      </c>
      <c r="W2630">
        <v>1.4960921E-2</v>
      </c>
      <c r="X2630">
        <v>7.8837950000000007E-3</v>
      </c>
      <c r="Y2630">
        <v>0.41666666666666669</v>
      </c>
      <c r="Z2630">
        <v>0.124</v>
      </c>
      <c r="AA2630">
        <v>0</v>
      </c>
      <c r="AB2630">
        <v>0.876</v>
      </c>
      <c r="AC2630">
        <v>0.1779</v>
      </c>
      <c r="AD2630" t="s">
        <v>48</v>
      </c>
      <c r="AE2630" t="s">
        <v>48</v>
      </c>
      <c r="AF2630" t="s">
        <v>48</v>
      </c>
    </row>
    <row r="2631" spans="1:32" hidden="1" outlineLevel="1" x14ac:dyDescent="0.2">
      <c r="A2631" t="s">
        <v>21519</v>
      </c>
      <c r="B2631" t="s">
        <v>21520</v>
      </c>
      <c r="C2631" t="s">
        <v>21521</v>
      </c>
      <c r="J2631" t="s">
        <v>21522</v>
      </c>
      <c r="K2631" t="s">
        <v>1197</v>
      </c>
      <c r="L2631" t="s">
        <v>1233</v>
      </c>
      <c r="M2631">
        <v>1</v>
      </c>
      <c r="P2631" s="2" t="s">
        <v>21523</v>
      </c>
      <c r="Q2631" t="s">
        <v>47</v>
      </c>
      <c r="S2631">
        <v>1.6210219000000001E-2</v>
      </c>
      <c r="T2631">
        <v>1.1205672999999999E-3</v>
      </c>
      <c r="U2631">
        <v>1.6035475E-2</v>
      </c>
      <c r="V2631">
        <v>6.2896360000000004E-3</v>
      </c>
      <c r="W2631">
        <v>8.9568849999999995E-3</v>
      </c>
      <c r="X2631">
        <v>7.3271270000000001E-3</v>
      </c>
      <c r="Y2631">
        <v>0.46000000000000008</v>
      </c>
      <c r="Z2631">
        <v>0.41699999999999998</v>
      </c>
      <c r="AA2631">
        <v>0</v>
      </c>
      <c r="AB2631">
        <v>0.58299999999999996</v>
      </c>
      <c r="AC2631">
        <v>0.9587</v>
      </c>
      <c r="AD2631" t="s">
        <v>48</v>
      </c>
      <c r="AE2631" t="s">
        <v>48</v>
      </c>
      <c r="AF2631" t="s">
        <v>48</v>
      </c>
    </row>
    <row r="2632" spans="1:32" hidden="1" outlineLevel="1" x14ac:dyDescent="0.2">
      <c r="A2632" t="s">
        <v>21524</v>
      </c>
      <c r="B2632" t="s">
        <v>21525</v>
      </c>
      <c r="C2632" t="s">
        <v>21526</v>
      </c>
      <c r="J2632" t="s">
        <v>21527</v>
      </c>
      <c r="K2632" t="s">
        <v>1197</v>
      </c>
      <c r="L2632" t="s">
        <v>1233</v>
      </c>
      <c r="M2632">
        <v>1</v>
      </c>
      <c r="P2632" s="2" t="s">
        <v>21528</v>
      </c>
      <c r="Q2632" t="s">
        <v>47</v>
      </c>
      <c r="S2632">
        <v>3.1684756000000001E-2</v>
      </c>
      <c r="T2632">
        <v>1.2016296000000001E-3</v>
      </c>
      <c r="U2632">
        <v>1.7572641E-2</v>
      </c>
      <c r="V2632">
        <v>4.8837172999999998E-3</v>
      </c>
      <c r="W2632">
        <v>1.6404930000000002E-2</v>
      </c>
      <c r="X2632">
        <v>6.5503810000000001E-3</v>
      </c>
      <c r="Y2632">
        <v>9.9999999999999985E-3</v>
      </c>
      <c r="Z2632">
        <v>0.08</v>
      </c>
      <c r="AA2632">
        <v>0.03</v>
      </c>
      <c r="AB2632">
        <v>0.88900000000000001</v>
      </c>
      <c r="AC2632">
        <v>0.80179999999999996</v>
      </c>
      <c r="AD2632" t="s">
        <v>48</v>
      </c>
      <c r="AE2632" t="s">
        <v>48</v>
      </c>
      <c r="AF2632" t="s">
        <v>48</v>
      </c>
    </row>
    <row r="2633" spans="1:32" hidden="1" outlineLevel="1" x14ac:dyDescent="0.2">
      <c r="A2633" t="s">
        <v>21529</v>
      </c>
      <c r="B2633" t="s">
        <v>21530</v>
      </c>
      <c r="C2633" t="s">
        <v>21531</v>
      </c>
      <c r="J2633" t="s">
        <v>21532</v>
      </c>
      <c r="K2633" t="s">
        <v>1197</v>
      </c>
      <c r="L2633" t="s">
        <v>1233</v>
      </c>
      <c r="M2633">
        <v>1</v>
      </c>
      <c r="P2633" s="2" t="s">
        <v>21533</v>
      </c>
      <c r="Q2633" t="s">
        <v>13021</v>
      </c>
      <c r="S2633">
        <v>0.39747169999999998</v>
      </c>
      <c r="T2633">
        <v>8.2015990000000004E-3</v>
      </c>
      <c r="U2633">
        <v>3.1391226000000001E-2</v>
      </c>
      <c r="V2633">
        <v>9.9894219999999995E-3</v>
      </c>
      <c r="W2633">
        <v>0.45343060000000002</v>
      </c>
      <c r="X2633">
        <v>7.8837950000000007E-3</v>
      </c>
      <c r="Y2633">
        <v>0.17222222222222219</v>
      </c>
      <c r="Z2633">
        <v>0.13</v>
      </c>
      <c r="AA2633">
        <v>5.3999999999999999E-2</v>
      </c>
      <c r="AB2633">
        <v>0.81499999999999995</v>
      </c>
      <c r="AC2633">
        <v>0.29599999999999999</v>
      </c>
      <c r="AD2633" t="s">
        <v>48</v>
      </c>
      <c r="AE2633" t="s">
        <v>48</v>
      </c>
      <c r="AF2633" t="s">
        <v>48</v>
      </c>
    </row>
    <row r="2634" spans="1:32" hidden="1" outlineLevel="1" x14ac:dyDescent="0.2">
      <c r="A2634" t="s">
        <v>21534</v>
      </c>
      <c r="B2634" t="s">
        <v>21535</v>
      </c>
      <c r="C2634" t="s">
        <v>21536</v>
      </c>
      <c r="J2634" t="s">
        <v>21537</v>
      </c>
      <c r="K2634" t="s">
        <v>1197</v>
      </c>
      <c r="L2634" t="s">
        <v>1233</v>
      </c>
      <c r="M2634">
        <v>1</v>
      </c>
      <c r="P2634" s="2" t="s">
        <v>21538</v>
      </c>
      <c r="Q2634" t="s">
        <v>47</v>
      </c>
      <c r="S2634">
        <v>0.11000219999999999</v>
      </c>
      <c r="T2634">
        <v>1.449585E-3</v>
      </c>
      <c r="U2634">
        <v>1.5249812E-2</v>
      </c>
      <c r="V2634">
        <v>4.4397430000000003E-3</v>
      </c>
      <c r="W2634">
        <v>5.2620029999999998E-2</v>
      </c>
      <c r="X2634">
        <v>6.8481330000000002E-3</v>
      </c>
      <c r="Y2634">
        <v>-0.13958333333333331</v>
      </c>
      <c r="Z2634">
        <v>7.6999999999999999E-2</v>
      </c>
      <c r="AA2634">
        <v>8.5000000000000006E-2</v>
      </c>
      <c r="AB2634">
        <v>0.83699999999999997</v>
      </c>
      <c r="AC2634">
        <v>-5.2900000000000003E-2</v>
      </c>
      <c r="AD2634" t="s">
        <v>48</v>
      </c>
      <c r="AE2634" t="s">
        <v>48</v>
      </c>
      <c r="AF2634" t="s">
        <v>48</v>
      </c>
    </row>
    <row r="2635" spans="1:32" hidden="1" outlineLevel="1" x14ac:dyDescent="0.2">
      <c r="A2635" t="s">
        <v>21539</v>
      </c>
      <c r="B2635" t="s">
        <v>21540</v>
      </c>
      <c r="C2635" t="s">
        <v>21541</v>
      </c>
      <c r="J2635" t="s">
        <v>21542</v>
      </c>
      <c r="K2635" t="s">
        <v>1197</v>
      </c>
      <c r="L2635" t="s">
        <v>1233</v>
      </c>
      <c r="M2635">
        <v>1</v>
      </c>
      <c r="P2635" s="2" t="s">
        <v>21543</v>
      </c>
      <c r="Q2635" t="s">
        <v>47</v>
      </c>
      <c r="S2635">
        <v>0.40148460000000002</v>
      </c>
      <c r="T2635">
        <v>2.3076923999999999E-2</v>
      </c>
      <c r="U2635">
        <v>0.41853289999999999</v>
      </c>
      <c r="V2635">
        <v>2.7011903E-2</v>
      </c>
      <c r="W2635">
        <v>0.25205972999999998</v>
      </c>
      <c r="X2635">
        <v>2.0954675999999998E-2</v>
      </c>
      <c r="Y2635">
        <v>-4.2397660818713533E-3</v>
      </c>
      <c r="Z2635">
        <v>0.19500000000000001</v>
      </c>
      <c r="AA2635">
        <v>0.109</v>
      </c>
      <c r="AB2635">
        <v>0.69599999999999995</v>
      </c>
      <c r="AC2635">
        <v>0.97450000000000003</v>
      </c>
      <c r="AD2635" t="s">
        <v>48</v>
      </c>
      <c r="AE2635" t="s">
        <v>48</v>
      </c>
      <c r="AF2635" t="s">
        <v>48</v>
      </c>
    </row>
    <row r="2636" spans="1:32" hidden="1" outlineLevel="1" x14ac:dyDescent="0.2">
      <c r="A2636" t="s">
        <v>21544</v>
      </c>
      <c r="B2636" t="s">
        <v>21545</v>
      </c>
      <c r="C2636" t="s">
        <v>21546</v>
      </c>
      <c r="J2636" t="s">
        <v>21547</v>
      </c>
      <c r="K2636" t="s">
        <v>1197</v>
      </c>
      <c r="L2636" t="s">
        <v>1233</v>
      </c>
      <c r="M2636">
        <v>1</v>
      </c>
      <c r="P2636" s="2" t="s">
        <v>21548</v>
      </c>
      <c r="Q2636" t="s">
        <v>47</v>
      </c>
      <c r="S2636">
        <v>0.16043124</v>
      </c>
      <c r="T2636">
        <v>2.5749206999999999E-3</v>
      </c>
      <c r="U2636">
        <v>1.9143964999999999E-2</v>
      </c>
      <c r="V2636">
        <v>8.3245179999999995E-3</v>
      </c>
      <c r="W2636">
        <v>7.6185785000000006E-2</v>
      </c>
      <c r="X2636">
        <v>6.738094E-3</v>
      </c>
      <c r="Y2636">
        <v>0.11874999999999999</v>
      </c>
      <c r="Z2636">
        <v>8.5000000000000006E-2</v>
      </c>
      <c r="AA2636">
        <v>0.107</v>
      </c>
      <c r="AB2636">
        <v>0.80900000000000005</v>
      </c>
      <c r="AC2636">
        <v>-0.15310000000000001</v>
      </c>
      <c r="AD2636" t="s">
        <v>48</v>
      </c>
      <c r="AE2636" t="s">
        <v>48</v>
      </c>
      <c r="AF2636" t="s">
        <v>48</v>
      </c>
    </row>
    <row r="2637" spans="1:32" hidden="1" outlineLevel="1" x14ac:dyDescent="0.2">
      <c r="A2637" t="s">
        <v>21549</v>
      </c>
      <c r="B2637" t="s">
        <v>21550</v>
      </c>
      <c r="C2637" t="s">
        <v>21551</v>
      </c>
      <c r="J2637" t="s">
        <v>21552</v>
      </c>
      <c r="K2637" t="s">
        <v>1197</v>
      </c>
      <c r="L2637" t="s">
        <v>1233</v>
      </c>
      <c r="M2637">
        <v>1</v>
      </c>
      <c r="P2637" s="2" t="s">
        <v>21553</v>
      </c>
      <c r="Q2637" t="s">
        <v>47</v>
      </c>
      <c r="S2637">
        <v>8.953904E-2</v>
      </c>
      <c r="T2637">
        <v>2.2220612000000001E-3</v>
      </c>
      <c r="U2637">
        <v>2.3994577999999999E-2</v>
      </c>
      <c r="V2637">
        <v>8.0655329999999997E-3</v>
      </c>
      <c r="W2637">
        <v>2.3093075000000001E-2</v>
      </c>
      <c r="X2637">
        <v>9.3855029999999999E-3</v>
      </c>
      <c r="Y2637">
        <v>-0.125</v>
      </c>
      <c r="Z2637">
        <v>0</v>
      </c>
      <c r="AA2637">
        <v>5.8000000000000003E-2</v>
      </c>
      <c r="AB2637">
        <v>0.94199999999999995</v>
      </c>
      <c r="AC2637">
        <v>-0.38179999999999997</v>
      </c>
      <c r="AD2637" t="s">
        <v>48</v>
      </c>
      <c r="AE2637" t="s">
        <v>48</v>
      </c>
      <c r="AF2637" t="s">
        <v>48</v>
      </c>
    </row>
    <row r="2638" spans="1:32" hidden="1" outlineLevel="1" x14ac:dyDescent="0.2">
      <c r="A2638" t="s">
        <v>21554</v>
      </c>
      <c r="B2638" t="s">
        <v>21555</v>
      </c>
      <c r="C2638" t="s">
        <v>21556</v>
      </c>
      <c r="J2638" t="s">
        <v>21557</v>
      </c>
      <c r="K2638" t="s">
        <v>1197</v>
      </c>
      <c r="L2638" t="s">
        <v>1233</v>
      </c>
      <c r="M2638">
        <v>1</v>
      </c>
      <c r="P2638" s="2" t="s">
        <v>21558</v>
      </c>
      <c r="Q2638" t="s">
        <v>10150</v>
      </c>
      <c r="S2638">
        <v>0.20056234000000001</v>
      </c>
      <c r="T2638">
        <v>7.4005127000000004E-3</v>
      </c>
      <c r="U2638">
        <v>8.5490730000000001E-2</v>
      </c>
      <c r="V2638">
        <v>1.2139535999999999E-2</v>
      </c>
      <c r="W2638">
        <v>8.4840490000000005E-2</v>
      </c>
      <c r="X2638">
        <v>1.1638066000000001E-2</v>
      </c>
      <c r="Y2638">
        <v>-6.8749999999999992E-2</v>
      </c>
      <c r="Z2638">
        <v>6.9000000000000006E-2</v>
      </c>
      <c r="AA2638">
        <v>3.4000000000000002E-2</v>
      </c>
      <c r="AB2638">
        <v>0.89800000000000002</v>
      </c>
      <c r="AC2638">
        <v>0.57589999999999997</v>
      </c>
      <c r="AD2638" t="s">
        <v>48</v>
      </c>
      <c r="AE2638" t="s">
        <v>48</v>
      </c>
      <c r="AF2638" t="s">
        <v>48</v>
      </c>
    </row>
    <row r="2639" spans="1:32" hidden="1" outlineLevel="1" x14ac:dyDescent="0.2">
      <c r="A2639" t="s">
        <v>21559</v>
      </c>
      <c r="B2639" t="s">
        <v>21560</v>
      </c>
      <c r="C2639" t="s">
        <v>21561</v>
      </c>
      <c r="J2639" t="s">
        <v>21562</v>
      </c>
      <c r="K2639" t="s">
        <v>1197</v>
      </c>
      <c r="L2639" t="s">
        <v>1233</v>
      </c>
      <c r="M2639">
        <v>1</v>
      </c>
      <c r="P2639" s="2" t="s">
        <v>21563</v>
      </c>
      <c r="Q2639" t="s">
        <v>47</v>
      </c>
      <c r="S2639">
        <v>0.10826672</v>
      </c>
      <c r="T2639">
        <v>2.1553039999999998E-3</v>
      </c>
      <c r="U2639">
        <v>2.4336170000000001E-2</v>
      </c>
      <c r="V2639">
        <v>8.8424880000000008E-3</v>
      </c>
      <c r="W2639">
        <v>2.6831544999999998E-2</v>
      </c>
      <c r="X2639">
        <v>1.0188141E-2</v>
      </c>
      <c r="Y2639">
        <v>-0.5</v>
      </c>
      <c r="Z2639">
        <v>0.113</v>
      </c>
      <c r="AA2639">
        <v>0.128</v>
      </c>
      <c r="AB2639">
        <v>0.75900000000000001</v>
      </c>
      <c r="AC2639">
        <v>-0.16350000000000001</v>
      </c>
      <c r="AD2639" t="s">
        <v>48</v>
      </c>
      <c r="AE2639" t="s">
        <v>48</v>
      </c>
      <c r="AF2639" t="s">
        <v>48</v>
      </c>
    </row>
    <row r="2640" spans="1:32" hidden="1" outlineLevel="1" x14ac:dyDescent="0.2">
      <c r="A2640" t="s">
        <v>21564</v>
      </c>
      <c r="B2640" t="s">
        <v>21565</v>
      </c>
      <c r="C2640" t="s">
        <v>21566</v>
      </c>
      <c r="J2640" t="s">
        <v>21567</v>
      </c>
      <c r="K2640" t="s">
        <v>1197</v>
      </c>
      <c r="L2640" t="s">
        <v>1233</v>
      </c>
      <c r="M2640">
        <v>1</v>
      </c>
      <c r="P2640" s="2" t="s">
        <v>21568</v>
      </c>
      <c r="Q2640" t="s">
        <v>47</v>
      </c>
      <c r="S2640">
        <v>0.3977292</v>
      </c>
      <c r="T2640">
        <v>2.167734E-2</v>
      </c>
      <c r="U2640">
        <v>0.43744423999999998</v>
      </c>
      <c r="V2640">
        <v>1.9575718999999998E-2</v>
      </c>
      <c r="W2640">
        <v>0.24630152999999999</v>
      </c>
      <c r="X2640">
        <v>1.0058681999999999E-2</v>
      </c>
      <c r="Y2640">
        <v>0.25624999999999998</v>
      </c>
      <c r="Z2640">
        <v>8.5999999999999993E-2</v>
      </c>
      <c r="AA2640">
        <v>5.5E-2</v>
      </c>
      <c r="AB2640">
        <v>0.85899999999999999</v>
      </c>
      <c r="AC2640">
        <v>0.23569999999999999</v>
      </c>
      <c r="AD2640" t="s">
        <v>48</v>
      </c>
      <c r="AE2640" t="s">
        <v>48</v>
      </c>
      <c r="AF2640" t="s">
        <v>48</v>
      </c>
    </row>
    <row r="2641" spans="1:32" hidden="1" outlineLevel="1" x14ac:dyDescent="0.2">
      <c r="A2641" t="s">
        <v>21569</v>
      </c>
      <c r="B2641" t="s">
        <v>21570</v>
      </c>
      <c r="C2641" t="s">
        <v>21571</v>
      </c>
      <c r="J2641" t="s">
        <v>21572</v>
      </c>
      <c r="K2641" t="s">
        <v>1197</v>
      </c>
      <c r="L2641" t="s">
        <v>1233</v>
      </c>
      <c r="M2641">
        <v>1</v>
      </c>
      <c r="P2641" s="2" t="s">
        <v>21573</v>
      </c>
      <c r="Q2641" t="s">
        <v>47</v>
      </c>
      <c r="S2641">
        <v>0.13041082000000001</v>
      </c>
      <c r="T2641">
        <v>3.5285949999999998E-3</v>
      </c>
      <c r="U2641">
        <v>3.7904396999999999E-2</v>
      </c>
      <c r="V2641">
        <v>9.3234600000000004E-3</v>
      </c>
      <c r="W2641">
        <v>6.5472500000000003E-2</v>
      </c>
      <c r="X2641">
        <v>8.1168179999999996E-3</v>
      </c>
      <c r="Y2641">
        <v>0.1645833333333333</v>
      </c>
      <c r="Z2641">
        <v>2.5999999999999999E-2</v>
      </c>
      <c r="AA2641">
        <v>2.8000000000000001E-2</v>
      </c>
      <c r="AB2641">
        <v>0.94599999999999995</v>
      </c>
      <c r="AC2641">
        <v>-7.1499999999999994E-2</v>
      </c>
      <c r="AD2641" t="s">
        <v>48</v>
      </c>
      <c r="AE2641" t="s">
        <v>48</v>
      </c>
      <c r="AF2641" t="s">
        <v>48</v>
      </c>
    </row>
    <row r="2642" spans="1:32" hidden="1" outlineLevel="1" x14ac:dyDescent="0.2">
      <c r="A2642" t="s">
        <v>21574</v>
      </c>
      <c r="B2642" t="s">
        <v>21575</v>
      </c>
      <c r="C2642" t="s">
        <v>21576</v>
      </c>
      <c r="J2642" t="s">
        <v>21577</v>
      </c>
      <c r="K2642" t="s">
        <v>1197</v>
      </c>
      <c r="L2642" t="s">
        <v>1233</v>
      </c>
      <c r="M2642">
        <v>1</v>
      </c>
      <c r="P2642" s="2" t="s">
        <v>21578</v>
      </c>
      <c r="Q2642" t="s">
        <v>47</v>
      </c>
      <c r="S2642">
        <v>0.21107252000000001</v>
      </c>
      <c r="T2642">
        <v>5.6076049999999999E-3</v>
      </c>
      <c r="U2642">
        <v>4.9177195999999999E-2</v>
      </c>
      <c r="V2642">
        <v>1.1691323E-2</v>
      </c>
      <c r="W2642">
        <v>8.831572E-2</v>
      </c>
      <c r="X2642">
        <v>9.1783709999999994E-3</v>
      </c>
      <c r="Y2642">
        <v>0</v>
      </c>
      <c r="Z2642">
        <v>0</v>
      </c>
      <c r="AA2642">
        <v>0</v>
      </c>
      <c r="AB2642">
        <v>1</v>
      </c>
      <c r="AC2642">
        <v>0</v>
      </c>
      <c r="AD2642" t="s">
        <v>48</v>
      </c>
      <c r="AE2642" t="s">
        <v>48</v>
      </c>
      <c r="AF2642" t="s">
        <v>48</v>
      </c>
    </row>
    <row r="2643" spans="1:32" hidden="1" outlineLevel="1" x14ac:dyDescent="0.2">
      <c r="A2643" t="s">
        <v>21579</v>
      </c>
      <c r="B2643" t="s">
        <v>21580</v>
      </c>
      <c r="C2643" t="s">
        <v>21581</v>
      </c>
      <c r="J2643" t="s">
        <v>16686</v>
      </c>
      <c r="K2643" t="s">
        <v>1197</v>
      </c>
      <c r="L2643" t="s">
        <v>1233</v>
      </c>
      <c r="M2643">
        <v>1</v>
      </c>
      <c r="P2643" s="2" t="s">
        <v>21582</v>
      </c>
      <c r="Q2643" t="s">
        <v>47</v>
      </c>
      <c r="Y2643" t="s">
        <v>48</v>
      </c>
      <c r="Z2643" t="s">
        <v>48</v>
      </c>
      <c r="AA2643" t="s">
        <v>48</v>
      </c>
      <c r="AB2643" t="s">
        <v>48</v>
      </c>
      <c r="AC2643" t="s">
        <v>48</v>
      </c>
      <c r="AD2643" t="s">
        <v>48</v>
      </c>
      <c r="AE2643" t="s">
        <v>48</v>
      </c>
      <c r="AF2643" t="s">
        <v>48</v>
      </c>
    </row>
    <row r="2644" spans="1:32" hidden="1" outlineLevel="1" x14ac:dyDescent="0.2">
      <c r="A2644" t="s">
        <v>21583</v>
      </c>
      <c r="B2644" t="s">
        <v>21584</v>
      </c>
      <c r="C2644" t="s">
        <v>21585</v>
      </c>
      <c r="J2644" t="s">
        <v>21586</v>
      </c>
      <c r="K2644" t="s">
        <v>1197</v>
      </c>
      <c r="L2644" t="s">
        <v>1233</v>
      </c>
      <c r="M2644">
        <v>1</v>
      </c>
      <c r="P2644" s="2" t="s">
        <v>21587</v>
      </c>
      <c r="Q2644" t="s">
        <v>47</v>
      </c>
      <c r="S2644">
        <v>2.4613906000000001E-2</v>
      </c>
      <c r="T2644">
        <v>9.2983246000000002E-4</v>
      </c>
      <c r="U2644">
        <v>1.1184863E-2</v>
      </c>
      <c r="V2644">
        <v>1.6834025E-3</v>
      </c>
      <c r="W2644">
        <v>1.1350900000000001E-2</v>
      </c>
      <c r="X2644">
        <v>7.3012349999999997E-3</v>
      </c>
      <c r="Y2644">
        <v>0.2857142857142857</v>
      </c>
      <c r="Z2644">
        <v>4.8000000000000001E-2</v>
      </c>
      <c r="AA2644">
        <v>0</v>
      </c>
      <c r="AB2644">
        <v>0.95199999999999996</v>
      </c>
      <c r="AC2644">
        <v>7.7200000000000005E-2</v>
      </c>
      <c r="AD2644" t="s">
        <v>48</v>
      </c>
      <c r="AE2644" t="s">
        <v>48</v>
      </c>
      <c r="AF2644" t="s">
        <v>48</v>
      </c>
    </row>
    <row r="2645" spans="1:32" hidden="1" outlineLevel="1" x14ac:dyDescent="0.2">
      <c r="A2645" t="s">
        <v>21588</v>
      </c>
      <c r="B2645" t="s">
        <v>21589</v>
      </c>
      <c r="C2645" t="s">
        <v>21590</v>
      </c>
      <c r="J2645" t="s">
        <v>21591</v>
      </c>
      <c r="K2645" t="s">
        <v>1197</v>
      </c>
      <c r="L2645" t="s">
        <v>1233</v>
      </c>
      <c r="M2645">
        <v>1</v>
      </c>
      <c r="P2645" s="2" t="s">
        <v>21592</v>
      </c>
      <c r="Q2645" t="s">
        <v>47</v>
      </c>
      <c r="S2645">
        <v>2.8267179999999999E-2</v>
      </c>
      <c r="T2645">
        <v>1.3065338E-3</v>
      </c>
      <c r="U2645">
        <v>1.8187505999999999E-2</v>
      </c>
      <c r="V2645">
        <v>5.1796999999999998E-3</v>
      </c>
      <c r="W2645">
        <v>1.07048955E-2</v>
      </c>
      <c r="X2645">
        <v>6.6863110000000003E-3</v>
      </c>
      <c r="Y2645">
        <v>0.1583333333333333</v>
      </c>
      <c r="Z2645">
        <v>0.13600000000000001</v>
      </c>
      <c r="AA2645">
        <v>1.9E-2</v>
      </c>
      <c r="AB2645">
        <v>0.84499999999999997</v>
      </c>
      <c r="AC2645">
        <v>0.82740000000000002</v>
      </c>
      <c r="AD2645" t="s">
        <v>48</v>
      </c>
      <c r="AE2645" t="s">
        <v>48</v>
      </c>
      <c r="AF2645" t="s">
        <v>48</v>
      </c>
    </row>
    <row r="2646" spans="1:32" hidden="1" outlineLevel="1" x14ac:dyDescent="0.2">
      <c r="A2646" t="s">
        <v>21593</v>
      </c>
      <c r="B2646" t="s">
        <v>21594</v>
      </c>
      <c r="C2646" t="s">
        <v>21595</v>
      </c>
      <c r="J2646" t="s">
        <v>21596</v>
      </c>
      <c r="K2646" t="s">
        <v>1197</v>
      </c>
      <c r="L2646" t="s">
        <v>1233</v>
      </c>
      <c r="M2646">
        <v>1</v>
      </c>
      <c r="P2646" s="2" t="s">
        <v>21597</v>
      </c>
      <c r="Q2646" t="s">
        <v>47</v>
      </c>
      <c r="S2646">
        <v>0.91625385999999998</v>
      </c>
      <c r="T2646">
        <v>0.45834809999999998</v>
      </c>
      <c r="U2646">
        <v>0.81172449999999996</v>
      </c>
      <c r="V2646">
        <v>0.10221587</v>
      </c>
      <c r="W2646">
        <v>0.80322269999999996</v>
      </c>
      <c r="X2646">
        <v>2.8206513999999999E-2</v>
      </c>
      <c r="Y2646">
        <v>-0.28749999999999998</v>
      </c>
      <c r="Z2646">
        <v>0.159</v>
      </c>
      <c r="AA2646">
        <v>0.34300000000000003</v>
      </c>
      <c r="AB2646">
        <v>0.498</v>
      </c>
      <c r="AC2646">
        <v>-0.57189999999999996</v>
      </c>
      <c r="AD2646" t="s">
        <v>48</v>
      </c>
      <c r="AE2646" t="s">
        <v>48</v>
      </c>
      <c r="AF2646" t="s">
        <v>48</v>
      </c>
    </row>
    <row r="2647" spans="1:32" hidden="1" outlineLevel="1" x14ac:dyDescent="0.2">
      <c r="A2647" t="s">
        <v>21598</v>
      </c>
      <c r="B2647" t="s">
        <v>21599</v>
      </c>
      <c r="C2647" t="s">
        <v>21600</v>
      </c>
      <c r="J2647" t="s">
        <v>21601</v>
      </c>
      <c r="K2647" t="s">
        <v>1197</v>
      </c>
      <c r="L2647" t="s">
        <v>1233</v>
      </c>
      <c r="M2647">
        <v>1</v>
      </c>
      <c r="P2647" s="2" t="s">
        <v>21602</v>
      </c>
      <c r="Q2647" t="s">
        <v>47</v>
      </c>
      <c r="S2647">
        <v>5.9232413999999997E-2</v>
      </c>
      <c r="T2647">
        <v>1.449585E-3</v>
      </c>
      <c r="U2647">
        <v>1.8870689999999999E-2</v>
      </c>
      <c r="V2647">
        <v>3.2928091999999999E-3</v>
      </c>
      <c r="W2647">
        <v>2.4897853000000001E-2</v>
      </c>
      <c r="X2647">
        <v>7.1070487999999998E-3</v>
      </c>
      <c r="Y2647">
        <v>4.6875E-2</v>
      </c>
      <c r="Z2647">
        <v>0.16600000000000001</v>
      </c>
      <c r="AA2647">
        <v>7.5999999999999998E-2</v>
      </c>
      <c r="AB2647">
        <v>0.75800000000000001</v>
      </c>
      <c r="AC2647">
        <v>0.91859999999999997</v>
      </c>
      <c r="AD2647" t="s">
        <v>48</v>
      </c>
      <c r="AE2647" t="s">
        <v>48</v>
      </c>
      <c r="AF2647" t="s">
        <v>48</v>
      </c>
    </row>
    <row r="2648" spans="1:32" hidden="1" outlineLevel="1" x14ac:dyDescent="0.2">
      <c r="A2648" t="s">
        <v>21603</v>
      </c>
      <c r="B2648" t="s">
        <v>21604</v>
      </c>
      <c r="C2648" t="s">
        <v>21605</v>
      </c>
      <c r="J2648" t="s">
        <v>21606</v>
      </c>
      <c r="K2648" t="s">
        <v>1197</v>
      </c>
      <c r="L2648" t="s">
        <v>1233</v>
      </c>
      <c r="M2648">
        <v>1</v>
      </c>
      <c r="P2648" s="2" t="s">
        <v>21607</v>
      </c>
      <c r="Q2648" t="s">
        <v>47</v>
      </c>
      <c r="S2648">
        <v>0.16851899000000001</v>
      </c>
      <c r="T2648">
        <v>4.4441222999999997E-3</v>
      </c>
      <c r="U2648">
        <v>3.9657943000000001E-2</v>
      </c>
      <c r="V2648">
        <v>1.0729377999999999E-2</v>
      </c>
      <c r="W2648">
        <v>8.2372494000000004E-2</v>
      </c>
      <c r="X2648">
        <v>8.6346489999999994E-3</v>
      </c>
      <c r="Y2648">
        <v>2.777777777777778E-2</v>
      </c>
      <c r="Z2648">
        <v>6.2E-2</v>
      </c>
      <c r="AA2648">
        <v>0.14000000000000001</v>
      </c>
      <c r="AB2648">
        <v>0.79800000000000004</v>
      </c>
      <c r="AC2648">
        <v>-0.91039999999999999</v>
      </c>
      <c r="AD2648" t="s">
        <v>48</v>
      </c>
      <c r="AE2648" t="s">
        <v>48</v>
      </c>
      <c r="AF2648" t="s">
        <v>48</v>
      </c>
    </row>
    <row r="2649" spans="1:32" hidden="1" outlineLevel="1" x14ac:dyDescent="0.2">
      <c r="A2649" t="s">
        <v>21608</v>
      </c>
      <c r="B2649" t="s">
        <v>21609</v>
      </c>
      <c r="C2649" t="s">
        <v>21610</v>
      </c>
      <c r="J2649" t="s">
        <v>21611</v>
      </c>
      <c r="K2649" t="s">
        <v>1197</v>
      </c>
      <c r="L2649" t="s">
        <v>1233</v>
      </c>
      <c r="M2649">
        <v>1</v>
      </c>
      <c r="P2649" s="2" t="s">
        <v>21612</v>
      </c>
      <c r="Q2649" t="s">
        <v>47</v>
      </c>
      <c r="S2649">
        <v>0.20705862</v>
      </c>
      <c r="T2649">
        <v>6.3705443999999998E-3</v>
      </c>
      <c r="U2649">
        <v>7.8055139999999995E-2</v>
      </c>
      <c r="V2649">
        <v>8.3985129999999998E-3</v>
      </c>
      <c r="W2649">
        <v>6.3374630000000001E-2</v>
      </c>
      <c r="X2649">
        <v>8.9712384999999992E-3</v>
      </c>
      <c r="Y2649">
        <v>0.2</v>
      </c>
      <c r="Z2649">
        <v>7.2999999999999995E-2</v>
      </c>
      <c r="AA2649">
        <v>7.4999999999999997E-2</v>
      </c>
      <c r="AB2649">
        <v>0.85199999999999998</v>
      </c>
      <c r="AC2649">
        <v>-2.76E-2</v>
      </c>
      <c r="AD2649" t="s">
        <v>48</v>
      </c>
      <c r="AE2649" t="s">
        <v>48</v>
      </c>
      <c r="AF2649" t="s">
        <v>48</v>
      </c>
    </row>
    <row r="2650" spans="1:32" hidden="1" outlineLevel="1" x14ac:dyDescent="0.2">
      <c r="A2650" t="s">
        <v>21613</v>
      </c>
      <c r="B2650" t="s">
        <v>21614</v>
      </c>
      <c r="C2650" t="s">
        <v>21615</v>
      </c>
      <c r="J2650" t="s">
        <v>21616</v>
      </c>
      <c r="K2650" t="s">
        <v>1197</v>
      </c>
      <c r="L2650" t="s">
        <v>1233</v>
      </c>
      <c r="M2650">
        <v>1</v>
      </c>
      <c r="P2650" s="2" t="s">
        <v>21617</v>
      </c>
      <c r="Q2650" t="s">
        <v>17847</v>
      </c>
      <c r="S2650">
        <v>0.10913446</v>
      </c>
      <c r="T2650">
        <v>2.2411345999999999E-3</v>
      </c>
      <c r="U2650">
        <v>1.9280603E-2</v>
      </c>
      <c r="V2650">
        <v>5.2536960000000004E-3</v>
      </c>
      <c r="W2650">
        <v>4.2665333E-2</v>
      </c>
      <c r="X2650">
        <v>8.8158890000000004E-3</v>
      </c>
      <c r="Y2650">
        <v>1.7500000000000009E-2</v>
      </c>
      <c r="Z2650">
        <v>0.04</v>
      </c>
      <c r="AA2650">
        <v>0.245</v>
      </c>
      <c r="AB2650">
        <v>0.71499999999999997</v>
      </c>
      <c r="AC2650">
        <v>-0.93120000000000003</v>
      </c>
      <c r="AD2650" t="s">
        <v>48</v>
      </c>
      <c r="AE2650" t="s">
        <v>48</v>
      </c>
      <c r="AF2650" t="s">
        <v>48</v>
      </c>
    </row>
    <row r="2651" spans="1:32" hidden="1" outlineLevel="1" x14ac:dyDescent="0.2">
      <c r="A2651" t="s">
        <v>21618</v>
      </c>
      <c r="B2651" t="s">
        <v>21619</v>
      </c>
      <c r="C2651" t="s">
        <v>21620</v>
      </c>
      <c r="J2651" t="s">
        <v>21621</v>
      </c>
      <c r="K2651" t="s">
        <v>1197</v>
      </c>
      <c r="L2651" t="s">
        <v>1233</v>
      </c>
      <c r="M2651">
        <v>1</v>
      </c>
      <c r="P2651" s="2" t="s">
        <v>21622</v>
      </c>
      <c r="Q2651" t="s">
        <v>47</v>
      </c>
      <c r="S2651">
        <v>0.87787020000000004</v>
      </c>
      <c r="T2651">
        <v>0.35368224999999998</v>
      </c>
      <c r="U2651">
        <v>0.71218073000000004</v>
      </c>
      <c r="V2651">
        <v>6.2494569999999999E-2</v>
      </c>
      <c r="W2651">
        <v>0.48627715999999999</v>
      </c>
      <c r="X2651">
        <v>0.3490162</v>
      </c>
      <c r="Y2651">
        <v>0</v>
      </c>
      <c r="Z2651">
        <v>0.221</v>
      </c>
      <c r="AA2651">
        <v>0.47299999999999998</v>
      </c>
      <c r="AB2651">
        <v>0.30499999999999999</v>
      </c>
      <c r="AC2651">
        <v>-0.51060000000000005</v>
      </c>
      <c r="AD2651" t="s">
        <v>48</v>
      </c>
      <c r="AE2651" t="s">
        <v>48</v>
      </c>
      <c r="AF2651" t="s">
        <v>48</v>
      </c>
    </row>
    <row r="2652" spans="1:32" hidden="1" outlineLevel="1" x14ac:dyDescent="0.2">
      <c r="A2652" t="s">
        <v>21623</v>
      </c>
      <c r="B2652" t="s">
        <v>21624</v>
      </c>
      <c r="C2652" t="s">
        <v>21625</v>
      </c>
      <c r="J2652" t="s">
        <v>21626</v>
      </c>
      <c r="K2652" t="s">
        <v>1197</v>
      </c>
      <c r="L2652" t="s">
        <v>1233</v>
      </c>
      <c r="M2652">
        <v>1</v>
      </c>
      <c r="P2652" s="2" t="s">
        <v>21627</v>
      </c>
      <c r="Q2652" t="s">
        <v>47</v>
      </c>
      <c r="S2652">
        <v>0.42740709999999998</v>
      </c>
      <c r="T2652">
        <v>2.4068510000000001E-2</v>
      </c>
      <c r="U2652">
        <v>0.33453682000000001</v>
      </c>
      <c r="V2652">
        <v>7.0947440000000001E-2</v>
      </c>
      <c r="W2652">
        <v>0.36939126</v>
      </c>
      <c r="X2652">
        <v>4.9451492999999999E-2</v>
      </c>
      <c r="Y2652">
        <v>5.8854166666666673E-2</v>
      </c>
      <c r="Z2652">
        <v>8.3000000000000004E-2</v>
      </c>
      <c r="AA2652">
        <v>0.17799999999999999</v>
      </c>
      <c r="AB2652">
        <v>0.73899999999999999</v>
      </c>
      <c r="AC2652">
        <v>-0.90529999999999999</v>
      </c>
      <c r="AD2652" t="s">
        <v>48</v>
      </c>
      <c r="AE2652" t="s">
        <v>48</v>
      </c>
      <c r="AF2652" t="s">
        <v>48</v>
      </c>
    </row>
    <row r="2653" spans="1:32" hidden="1" outlineLevel="1" x14ac:dyDescent="0.2">
      <c r="A2653" t="s">
        <v>21628</v>
      </c>
      <c r="B2653" t="s">
        <v>21629</v>
      </c>
      <c r="C2653" t="s">
        <v>513</v>
      </c>
      <c r="J2653" t="s">
        <v>21630</v>
      </c>
      <c r="K2653" t="s">
        <v>1197</v>
      </c>
      <c r="L2653" t="s">
        <v>1233</v>
      </c>
      <c r="M2653">
        <v>1</v>
      </c>
      <c r="P2653" s="2" t="s">
        <v>21631</v>
      </c>
      <c r="Q2653" t="s">
        <v>47</v>
      </c>
      <c r="S2653">
        <v>0.41910072999999998</v>
      </c>
      <c r="T2653">
        <v>2.3076923999999999E-2</v>
      </c>
      <c r="U2653">
        <v>0.21348765</v>
      </c>
      <c r="V2653">
        <v>9.4109239999999997E-2</v>
      </c>
      <c r="W2653">
        <v>0.37960073</v>
      </c>
      <c r="X2653">
        <v>1.2596052999999999E-2</v>
      </c>
      <c r="Y2653">
        <v>-0.02</v>
      </c>
      <c r="Z2653">
        <v>7.4999999999999997E-2</v>
      </c>
      <c r="AA2653">
        <v>0.108</v>
      </c>
      <c r="AB2653">
        <v>0.81699999999999995</v>
      </c>
      <c r="AC2653">
        <v>-0.36780000000000002</v>
      </c>
      <c r="AD2653" t="s">
        <v>48</v>
      </c>
      <c r="AE2653" t="s">
        <v>48</v>
      </c>
      <c r="AF2653" t="s">
        <v>48</v>
      </c>
    </row>
    <row r="2654" spans="1:32" hidden="1" outlineLevel="1" x14ac:dyDescent="0.2">
      <c r="A2654" t="s">
        <v>21632</v>
      </c>
      <c r="B2654" t="s">
        <v>21633</v>
      </c>
      <c r="C2654" t="s">
        <v>21634</v>
      </c>
      <c r="J2654" t="s">
        <v>21635</v>
      </c>
      <c r="K2654" t="s">
        <v>1197</v>
      </c>
      <c r="L2654" t="s">
        <v>1233</v>
      </c>
      <c r="M2654">
        <v>1</v>
      </c>
      <c r="P2654" s="2" t="s">
        <v>21636</v>
      </c>
      <c r="Q2654" t="s">
        <v>47</v>
      </c>
      <c r="S2654">
        <v>0.4269174</v>
      </c>
      <c r="T2654">
        <v>2.2322904000000001E-2</v>
      </c>
      <c r="U2654">
        <v>0.39409557000000001</v>
      </c>
      <c r="V2654">
        <v>1.9676208000000001E-2</v>
      </c>
      <c r="W2654">
        <v>0.44126465999999998</v>
      </c>
      <c r="X2654">
        <v>1.2647836000000001E-2</v>
      </c>
      <c r="Y2654">
        <v>0.15357142857142861</v>
      </c>
      <c r="Z2654">
        <v>0.16800000000000001</v>
      </c>
      <c r="AA2654">
        <v>0.06</v>
      </c>
      <c r="AB2654">
        <v>0.77200000000000002</v>
      </c>
      <c r="AC2654">
        <v>0.97899999999999998</v>
      </c>
      <c r="AD2654" t="s">
        <v>48</v>
      </c>
      <c r="AE2654" t="s">
        <v>48</v>
      </c>
      <c r="AF2654" t="s">
        <v>48</v>
      </c>
    </row>
    <row r="2655" spans="1:32" hidden="1" outlineLevel="1" x14ac:dyDescent="0.2">
      <c r="A2655" t="s">
        <v>21637</v>
      </c>
      <c r="B2655" t="s">
        <v>21638</v>
      </c>
      <c r="C2655" t="s">
        <v>21639</v>
      </c>
      <c r="J2655" t="s">
        <v>21640</v>
      </c>
      <c r="K2655" t="s">
        <v>1197</v>
      </c>
      <c r="L2655" t="s">
        <v>1233</v>
      </c>
      <c r="M2655">
        <v>1</v>
      </c>
      <c r="P2655" s="2" t="s">
        <v>21641</v>
      </c>
      <c r="Q2655" t="s">
        <v>47</v>
      </c>
      <c r="S2655">
        <v>3.7341439999999997E-2</v>
      </c>
      <c r="T2655">
        <v>2.1171570000000002E-3</v>
      </c>
      <c r="U2655">
        <v>2.522431E-2</v>
      </c>
      <c r="V2655">
        <v>6.4746250000000003E-3</v>
      </c>
      <c r="W2655">
        <v>1.6708932999999999E-2</v>
      </c>
      <c r="X2655">
        <v>9.0489139999999999E-3</v>
      </c>
      <c r="Y2655">
        <v>0.2</v>
      </c>
      <c r="Z2655">
        <v>0</v>
      </c>
      <c r="AA2655">
        <v>0</v>
      </c>
      <c r="AB2655">
        <v>1</v>
      </c>
      <c r="AC2655">
        <v>0</v>
      </c>
      <c r="AD2655" t="s">
        <v>48</v>
      </c>
      <c r="AE2655" t="s">
        <v>48</v>
      </c>
      <c r="AF2655" t="s">
        <v>48</v>
      </c>
    </row>
    <row r="2656" spans="1:32" hidden="1" outlineLevel="1" x14ac:dyDescent="0.2">
      <c r="A2656" t="s">
        <v>21642</v>
      </c>
      <c r="B2656" t="s">
        <v>21643</v>
      </c>
      <c r="C2656" t="s">
        <v>21644</v>
      </c>
      <c r="J2656" t="s">
        <v>21645</v>
      </c>
      <c r="K2656" t="s">
        <v>1197</v>
      </c>
      <c r="L2656" t="s">
        <v>1233</v>
      </c>
      <c r="M2656">
        <v>1</v>
      </c>
      <c r="P2656" s="2" t="s">
        <v>21646</v>
      </c>
      <c r="Q2656" t="s">
        <v>10471</v>
      </c>
      <c r="S2656">
        <v>5.7253289999999998E-2</v>
      </c>
      <c r="T2656">
        <v>1.6212462999999999E-3</v>
      </c>
      <c r="U2656">
        <v>2.0510335000000001E-2</v>
      </c>
      <c r="V2656">
        <v>5.3646889999999997E-3</v>
      </c>
      <c r="W2656">
        <v>2.5284592000000002E-2</v>
      </c>
      <c r="X2656">
        <v>7.9873605000000004E-3</v>
      </c>
      <c r="Y2656">
        <v>0</v>
      </c>
      <c r="Z2656">
        <v>0</v>
      </c>
      <c r="AA2656">
        <v>0.3</v>
      </c>
      <c r="AB2656">
        <v>0.7</v>
      </c>
      <c r="AC2656">
        <v>-0.5927</v>
      </c>
      <c r="AD2656" t="s">
        <v>48</v>
      </c>
      <c r="AE2656" t="s">
        <v>48</v>
      </c>
      <c r="AF2656" t="s">
        <v>48</v>
      </c>
    </row>
    <row r="2657" spans="1:32" hidden="1" outlineLevel="1" x14ac:dyDescent="0.2">
      <c r="A2657" t="s">
        <v>21647</v>
      </c>
      <c r="B2657" t="s">
        <v>21648</v>
      </c>
      <c r="C2657" t="s">
        <v>21649</v>
      </c>
      <c r="J2657" t="s">
        <v>21650</v>
      </c>
      <c r="K2657" t="s">
        <v>1197</v>
      </c>
      <c r="L2657" t="s">
        <v>1233</v>
      </c>
      <c r="M2657">
        <v>1</v>
      </c>
      <c r="P2657" s="2" t="s">
        <v>21651</v>
      </c>
      <c r="Q2657" t="s">
        <v>10060</v>
      </c>
      <c r="S2657">
        <v>0.48501870000000002</v>
      </c>
      <c r="T2657">
        <v>2.3076923999999999E-2</v>
      </c>
      <c r="U2657">
        <v>0.18294942</v>
      </c>
      <c r="V2657">
        <v>0.47178617</v>
      </c>
      <c r="W2657">
        <v>0.5072643</v>
      </c>
      <c r="X2657">
        <v>8.1556549999999995E-3</v>
      </c>
      <c r="Y2657">
        <v>-0.5</v>
      </c>
      <c r="Z2657">
        <v>0.13500000000000001</v>
      </c>
      <c r="AA2657">
        <v>8.7999999999999995E-2</v>
      </c>
      <c r="AB2657">
        <v>0.77700000000000002</v>
      </c>
      <c r="AC2657">
        <v>-2.58E-2</v>
      </c>
      <c r="AD2657" t="s">
        <v>48</v>
      </c>
      <c r="AE2657" t="s">
        <v>48</v>
      </c>
      <c r="AF2657" t="s">
        <v>48</v>
      </c>
    </row>
    <row r="2658" spans="1:32" hidden="1" outlineLevel="1" x14ac:dyDescent="0.2">
      <c r="A2658" t="s">
        <v>21652</v>
      </c>
      <c r="B2658" t="s">
        <v>21653</v>
      </c>
      <c r="C2658" t="s">
        <v>21654</v>
      </c>
      <c r="J2658" t="s">
        <v>21655</v>
      </c>
      <c r="K2658" t="s">
        <v>1197</v>
      </c>
      <c r="L2658" t="s">
        <v>1233</v>
      </c>
      <c r="M2658">
        <v>1</v>
      </c>
      <c r="P2658" s="2" t="s">
        <v>21656</v>
      </c>
      <c r="Q2658" t="s">
        <v>47</v>
      </c>
      <c r="S2658">
        <v>0.16938549999999999</v>
      </c>
      <c r="T2658">
        <v>7.1716310000000004E-3</v>
      </c>
      <c r="U2658">
        <v>0.10178173</v>
      </c>
      <c r="V2658">
        <v>1.0655382999999999E-2</v>
      </c>
      <c r="W2658">
        <v>4.5007613000000002E-2</v>
      </c>
      <c r="X2658">
        <v>1.2958534000000001E-2</v>
      </c>
      <c r="Y2658">
        <v>-6.0317460317460332E-2</v>
      </c>
      <c r="Z2658">
        <v>0.312</v>
      </c>
      <c r="AA2658">
        <v>0.189</v>
      </c>
      <c r="AB2658">
        <v>0.499</v>
      </c>
      <c r="AC2658">
        <v>0.79830000000000001</v>
      </c>
      <c r="AD2658" t="s">
        <v>48</v>
      </c>
      <c r="AE2658" t="s">
        <v>48</v>
      </c>
      <c r="AF2658" t="s">
        <v>48</v>
      </c>
    </row>
    <row r="2659" spans="1:32" hidden="1" outlineLevel="1" x14ac:dyDescent="0.2">
      <c r="A2659" t="s">
        <v>21657</v>
      </c>
      <c r="B2659" t="s">
        <v>21658</v>
      </c>
      <c r="C2659" t="s">
        <v>21659</v>
      </c>
      <c r="J2659" t="s">
        <v>21660</v>
      </c>
      <c r="K2659" t="s">
        <v>1197</v>
      </c>
      <c r="L2659" t="s">
        <v>1233</v>
      </c>
      <c r="M2659">
        <v>1</v>
      </c>
      <c r="P2659" s="2" t="s">
        <v>21661</v>
      </c>
      <c r="Q2659" t="s">
        <v>47</v>
      </c>
      <c r="S2659">
        <v>4.2409860000000001E-2</v>
      </c>
      <c r="T2659">
        <v>1.4305114999999999E-3</v>
      </c>
      <c r="U2659">
        <v>1.8255825999999999E-2</v>
      </c>
      <c r="V2659">
        <v>5.6976700000000002E-3</v>
      </c>
      <c r="W2659">
        <v>2.0256994E-2</v>
      </c>
      <c r="X2659">
        <v>7.2882893000000004E-3</v>
      </c>
      <c r="Y2659">
        <v>0.16493506493506499</v>
      </c>
      <c r="Z2659">
        <v>0.13100000000000001</v>
      </c>
      <c r="AA2659">
        <v>1.7999999999999999E-2</v>
      </c>
      <c r="AB2659">
        <v>0.85099999999999998</v>
      </c>
      <c r="AC2659">
        <v>0.9274</v>
      </c>
      <c r="AD2659" t="s">
        <v>48</v>
      </c>
      <c r="AE2659" t="s">
        <v>48</v>
      </c>
      <c r="AF2659" t="s">
        <v>48</v>
      </c>
    </row>
    <row r="2660" spans="1:32" hidden="1" outlineLevel="1" x14ac:dyDescent="0.2">
      <c r="A2660" t="s">
        <v>21662</v>
      </c>
      <c r="B2660" t="s">
        <v>21663</v>
      </c>
      <c r="C2660" t="s">
        <v>21664</v>
      </c>
      <c r="J2660" t="s">
        <v>21665</v>
      </c>
      <c r="K2660" t="s">
        <v>1197</v>
      </c>
      <c r="L2660" t="s">
        <v>1233</v>
      </c>
      <c r="M2660">
        <v>1</v>
      </c>
      <c r="P2660" s="2" t="s">
        <v>21666</v>
      </c>
      <c r="Q2660" t="s">
        <v>47</v>
      </c>
      <c r="S2660">
        <v>0.27975296999999999</v>
      </c>
      <c r="T2660">
        <v>7.6293945E-3</v>
      </c>
      <c r="U2660">
        <v>7.2559269999999995E-2</v>
      </c>
      <c r="V2660">
        <v>2.9144434E-2</v>
      </c>
      <c r="W2660">
        <v>0.16897665000000001</v>
      </c>
      <c r="X2660">
        <v>1.04988385E-2</v>
      </c>
      <c r="Y2660">
        <v>-0.125</v>
      </c>
      <c r="Z2660">
        <v>0</v>
      </c>
      <c r="AA2660">
        <v>0.17899999999999999</v>
      </c>
      <c r="AB2660">
        <v>0.82099999999999995</v>
      </c>
      <c r="AC2660">
        <v>-0.76719999999999999</v>
      </c>
      <c r="AD2660" t="s">
        <v>48</v>
      </c>
      <c r="AE2660" t="s">
        <v>48</v>
      </c>
      <c r="AF2660" t="s">
        <v>48</v>
      </c>
    </row>
    <row r="2661" spans="1:32" hidden="1" outlineLevel="1" x14ac:dyDescent="0.2">
      <c r="A2661" t="s">
        <v>21667</v>
      </c>
      <c r="B2661" t="s">
        <v>21668</v>
      </c>
      <c r="C2661" t="s">
        <v>21669</v>
      </c>
      <c r="J2661" t="s">
        <v>21670</v>
      </c>
      <c r="K2661" t="s">
        <v>1197</v>
      </c>
      <c r="L2661" t="s">
        <v>1233</v>
      </c>
      <c r="M2661">
        <v>1</v>
      </c>
      <c r="P2661" s="2" t="s">
        <v>21671</v>
      </c>
      <c r="Q2661" t="s">
        <v>47</v>
      </c>
      <c r="S2661">
        <v>0.11450345000000001</v>
      </c>
      <c r="T2661">
        <v>3.3569336000000001E-3</v>
      </c>
      <c r="U2661">
        <v>3.1391226000000001E-2</v>
      </c>
      <c r="V2661">
        <v>8.3615159999999994E-3</v>
      </c>
      <c r="W2661">
        <v>5.4962314999999998E-2</v>
      </c>
      <c r="X2661">
        <v>8.8676729999999995E-3</v>
      </c>
      <c r="Y2661">
        <v>0.12870370370370371</v>
      </c>
      <c r="Z2661">
        <v>7.1999999999999995E-2</v>
      </c>
      <c r="AA2661">
        <v>7.1999999999999995E-2</v>
      </c>
      <c r="AB2661">
        <v>0.85499999999999998</v>
      </c>
      <c r="AC2661">
        <v>0.45689999999999997</v>
      </c>
      <c r="AD2661" t="s">
        <v>48</v>
      </c>
      <c r="AE2661" t="s">
        <v>48</v>
      </c>
      <c r="AF2661" t="s">
        <v>48</v>
      </c>
    </row>
    <row r="2662" spans="1:32" hidden="1" outlineLevel="1" x14ac:dyDescent="0.2">
      <c r="A2662" t="s">
        <v>21672</v>
      </c>
      <c r="B2662" t="s">
        <v>21673</v>
      </c>
      <c r="C2662" t="s">
        <v>21674</v>
      </c>
      <c r="J2662" t="s">
        <v>21675</v>
      </c>
      <c r="K2662" t="s">
        <v>1197</v>
      </c>
      <c r="L2662" t="s">
        <v>1233</v>
      </c>
      <c r="M2662">
        <v>1</v>
      </c>
      <c r="P2662" s="2" t="s">
        <v>21676</v>
      </c>
      <c r="Q2662" t="s">
        <v>47</v>
      </c>
      <c r="S2662">
        <v>0.18079062000000001</v>
      </c>
      <c r="T2662">
        <v>3.4904480000000002E-3</v>
      </c>
      <c r="U2662">
        <v>8.5167444999999994E-2</v>
      </c>
      <c r="V2662">
        <v>1.0063417E-2</v>
      </c>
      <c r="W2662">
        <v>0.110259406</v>
      </c>
      <c r="X2662">
        <v>7.7931739999999999E-3</v>
      </c>
      <c r="Y2662">
        <v>0.12884615384615389</v>
      </c>
      <c r="Z2662">
        <v>9.0999999999999998E-2</v>
      </c>
      <c r="AA2662">
        <v>7.0000000000000007E-2</v>
      </c>
      <c r="AB2662">
        <v>0.83899999999999997</v>
      </c>
      <c r="AC2662">
        <v>0.15260000000000001</v>
      </c>
      <c r="AD2662" t="s">
        <v>48</v>
      </c>
      <c r="AE2662" t="s">
        <v>48</v>
      </c>
      <c r="AF2662" t="s">
        <v>48</v>
      </c>
    </row>
    <row r="2663" spans="1:32" hidden="1" outlineLevel="1" x14ac:dyDescent="0.2">
      <c r="A2663" t="s">
        <v>21677</v>
      </c>
      <c r="B2663" t="s">
        <v>21678</v>
      </c>
      <c r="C2663" t="s">
        <v>21679</v>
      </c>
      <c r="J2663" t="s">
        <v>21680</v>
      </c>
      <c r="K2663" t="s">
        <v>1197</v>
      </c>
      <c r="L2663" t="s">
        <v>1233</v>
      </c>
      <c r="M2663">
        <v>1</v>
      </c>
      <c r="P2663" s="2" t="s">
        <v>21681</v>
      </c>
      <c r="Q2663" t="s">
        <v>10060</v>
      </c>
      <c r="S2663">
        <v>0.72529710000000003</v>
      </c>
      <c r="T2663">
        <v>0.16960317</v>
      </c>
      <c r="U2663">
        <v>0.54278800000000005</v>
      </c>
      <c r="V2663">
        <v>4.8995654999999999E-2</v>
      </c>
      <c r="W2663">
        <v>0.71027446000000005</v>
      </c>
      <c r="X2663">
        <v>9.9033339999999997E-3</v>
      </c>
      <c r="Y2663">
        <v>7.1428571428571425E-2</v>
      </c>
      <c r="Z2663">
        <v>2.1000000000000001E-2</v>
      </c>
      <c r="AA2663">
        <v>2.1000000000000001E-2</v>
      </c>
      <c r="AB2663">
        <v>0.95799999999999996</v>
      </c>
      <c r="AC2663">
        <v>-1.29E-2</v>
      </c>
      <c r="AD2663" t="s">
        <v>48</v>
      </c>
      <c r="AE2663" t="s">
        <v>48</v>
      </c>
      <c r="AF2663" t="s">
        <v>48</v>
      </c>
    </row>
    <row r="2664" spans="1:32" hidden="1" outlineLevel="1" x14ac:dyDescent="0.2">
      <c r="A2664" t="s">
        <v>21682</v>
      </c>
      <c r="B2664" t="s">
        <v>14028</v>
      </c>
      <c r="C2664" t="s">
        <v>21683</v>
      </c>
      <c r="J2664" t="s">
        <v>10596</v>
      </c>
      <c r="K2664" t="s">
        <v>1197</v>
      </c>
      <c r="L2664" t="s">
        <v>1233</v>
      </c>
      <c r="M2664">
        <v>1</v>
      </c>
      <c r="P2664" s="2" t="s">
        <v>21684</v>
      </c>
      <c r="Q2664" t="s">
        <v>47</v>
      </c>
      <c r="Y2664" t="s">
        <v>48</v>
      </c>
      <c r="Z2664" t="s">
        <v>48</v>
      </c>
      <c r="AA2664" t="s">
        <v>48</v>
      </c>
      <c r="AB2664" t="s">
        <v>48</v>
      </c>
      <c r="AC2664" t="s">
        <v>48</v>
      </c>
      <c r="AD2664" t="s">
        <v>48</v>
      </c>
      <c r="AE2664" t="s">
        <v>48</v>
      </c>
      <c r="AF2664" t="s">
        <v>48</v>
      </c>
    </row>
    <row r="2665" spans="1:32" hidden="1" outlineLevel="1" x14ac:dyDescent="0.2">
      <c r="A2665" t="s">
        <v>21685</v>
      </c>
      <c r="B2665" t="s">
        <v>21686</v>
      </c>
      <c r="C2665" t="s">
        <v>11692</v>
      </c>
      <c r="J2665" t="s">
        <v>21687</v>
      </c>
      <c r="K2665" t="s">
        <v>1197</v>
      </c>
      <c r="L2665" t="s">
        <v>1233</v>
      </c>
      <c r="M2665">
        <v>1</v>
      </c>
      <c r="P2665" s="2" t="s">
        <v>21688</v>
      </c>
      <c r="Q2665" t="s">
        <v>11695</v>
      </c>
      <c r="S2665">
        <v>0.38601746999999997</v>
      </c>
      <c r="T2665">
        <v>9.765625E-3</v>
      </c>
      <c r="U2665">
        <v>5.0429728E-2</v>
      </c>
      <c r="V2665">
        <v>1.1691323E-2</v>
      </c>
      <c r="W2665">
        <v>0.40420914000000002</v>
      </c>
      <c r="X2665">
        <v>9.5926359999999999E-3</v>
      </c>
      <c r="Y2665">
        <v>0.05</v>
      </c>
      <c r="Z2665">
        <v>0.189</v>
      </c>
      <c r="AA2665">
        <v>0</v>
      </c>
      <c r="AB2665">
        <v>0.81100000000000005</v>
      </c>
      <c r="AC2665">
        <v>0.42149999999999999</v>
      </c>
      <c r="AD2665" t="s">
        <v>48</v>
      </c>
      <c r="AE2665" t="s">
        <v>48</v>
      </c>
      <c r="AF2665" t="s">
        <v>48</v>
      </c>
    </row>
    <row r="2666" spans="1:32" hidden="1" outlineLevel="1" x14ac:dyDescent="0.2">
      <c r="A2666" t="s">
        <v>21689</v>
      </c>
      <c r="B2666" t="s">
        <v>21690</v>
      </c>
      <c r="C2666" t="s">
        <v>21691</v>
      </c>
      <c r="J2666" t="s">
        <v>21692</v>
      </c>
      <c r="K2666" t="s">
        <v>1197</v>
      </c>
      <c r="L2666" t="s">
        <v>1233</v>
      </c>
      <c r="M2666">
        <v>1</v>
      </c>
      <c r="P2666" s="2" t="s">
        <v>21693</v>
      </c>
      <c r="Q2666" t="s">
        <v>47</v>
      </c>
      <c r="S2666">
        <v>0.10696511</v>
      </c>
      <c r="T2666">
        <v>4.0245055999999996E-3</v>
      </c>
      <c r="U2666">
        <v>4.2163010000000001E-2</v>
      </c>
      <c r="V2666">
        <v>9.2124660000000008E-3</v>
      </c>
      <c r="W2666">
        <v>1.8967866999999999E-2</v>
      </c>
      <c r="X2666">
        <v>1.3528148E-2</v>
      </c>
      <c r="Y2666">
        <v>0.20833333333333329</v>
      </c>
      <c r="Z2666">
        <v>0.1</v>
      </c>
      <c r="AA2666">
        <v>0</v>
      </c>
      <c r="AB2666">
        <v>0.9</v>
      </c>
      <c r="AC2666">
        <v>0.2732</v>
      </c>
      <c r="AD2666" t="s">
        <v>48</v>
      </c>
      <c r="AE2666" t="s">
        <v>48</v>
      </c>
      <c r="AF2666" t="s">
        <v>48</v>
      </c>
    </row>
    <row r="2667" spans="1:32" hidden="1" outlineLevel="1" x14ac:dyDescent="0.2">
      <c r="A2667" t="s">
        <v>21694</v>
      </c>
      <c r="B2667" t="s">
        <v>21695</v>
      </c>
      <c r="C2667" t="s">
        <v>21696</v>
      </c>
      <c r="J2667" t="s">
        <v>21697</v>
      </c>
      <c r="K2667" t="s">
        <v>1197</v>
      </c>
      <c r="L2667" t="s">
        <v>1233</v>
      </c>
      <c r="M2667">
        <v>1</v>
      </c>
      <c r="P2667" s="2" t="s">
        <v>21698</v>
      </c>
      <c r="Q2667" t="s">
        <v>47</v>
      </c>
      <c r="S2667">
        <v>0.28548689999999999</v>
      </c>
      <c r="T2667">
        <v>4.0245055999999996E-3</v>
      </c>
      <c r="U2667">
        <v>7.8378424000000002E-2</v>
      </c>
      <c r="V2667">
        <v>5.4386850000000004E-3</v>
      </c>
      <c r="W2667">
        <v>0.25007802000000001</v>
      </c>
      <c r="X2667">
        <v>7.4565843999999997E-3</v>
      </c>
      <c r="Y2667">
        <v>-0.06</v>
      </c>
      <c r="Z2667">
        <v>2.1999999999999999E-2</v>
      </c>
      <c r="AA2667">
        <v>0.21299999999999999</v>
      </c>
      <c r="AB2667">
        <v>0.76600000000000001</v>
      </c>
      <c r="AC2667">
        <v>-0.93189999999999995</v>
      </c>
      <c r="AD2667" t="s">
        <v>48</v>
      </c>
      <c r="AE2667" t="s">
        <v>48</v>
      </c>
      <c r="AF2667" t="s">
        <v>48</v>
      </c>
    </row>
    <row r="2668" spans="1:32" hidden="1" outlineLevel="1" x14ac:dyDescent="0.2">
      <c r="A2668" t="s">
        <v>21699</v>
      </c>
      <c r="B2668" t="s">
        <v>21700</v>
      </c>
      <c r="C2668" t="s">
        <v>21701</v>
      </c>
      <c r="J2668" t="s">
        <v>21702</v>
      </c>
      <c r="K2668" t="s">
        <v>1197</v>
      </c>
      <c r="L2668" t="s">
        <v>1233</v>
      </c>
      <c r="M2668">
        <v>1</v>
      </c>
      <c r="P2668" s="2" t="s">
        <v>21703</v>
      </c>
      <c r="Q2668" t="s">
        <v>47</v>
      </c>
      <c r="S2668">
        <v>2.6263772000000001E-2</v>
      </c>
      <c r="T2668">
        <v>8.2969665999999996E-4</v>
      </c>
      <c r="U2668">
        <v>1.0996987E-2</v>
      </c>
      <c r="V2668">
        <v>2.2476200000000001E-3</v>
      </c>
      <c r="W2668">
        <v>1.3288911E-2</v>
      </c>
      <c r="X2668">
        <v>6.3756129999999996E-3</v>
      </c>
      <c r="Y2668">
        <v>0.30476190476190468</v>
      </c>
      <c r="Z2668">
        <v>0.186</v>
      </c>
      <c r="AA2668">
        <v>0.129</v>
      </c>
      <c r="AB2668">
        <v>0.68500000000000005</v>
      </c>
      <c r="AC2668">
        <v>0.7964</v>
      </c>
      <c r="AD2668" t="s">
        <v>48</v>
      </c>
      <c r="AE2668" t="s">
        <v>48</v>
      </c>
      <c r="AF2668" t="s">
        <v>48</v>
      </c>
    </row>
    <row r="2669" spans="1:32" hidden="1" outlineLevel="1" x14ac:dyDescent="0.2">
      <c r="A2669" t="s">
        <v>21704</v>
      </c>
      <c r="B2669" t="s">
        <v>21705</v>
      </c>
      <c r="C2669" t="s">
        <v>21706</v>
      </c>
      <c r="J2669" t="s">
        <v>21707</v>
      </c>
      <c r="K2669" t="s">
        <v>1197</v>
      </c>
      <c r="L2669" t="s">
        <v>1233</v>
      </c>
      <c r="M2669">
        <v>1</v>
      </c>
      <c r="P2669" s="2" t="s">
        <v>21708</v>
      </c>
      <c r="Q2669" t="s">
        <v>47</v>
      </c>
      <c r="S2669">
        <v>0.15269235</v>
      </c>
      <c r="T2669">
        <v>3.1661987000000001E-3</v>
      </c>
      <c r="U2669">
        <v>3.9407435999999997E-2</v>
      </c>
      <c r="V2669">
        <v>9.4714510000000005E-3</v>
      </c>
      <c r="W2669">
        <v>4.0323049999999999E-2</v>
      </c>
      <c r="X2669">
        <v>7.9744150000000003E-3</v>
      </c>
      <c r="Y2669">
        <v>-0.5</v>
      </c>
      <c r="Z2669">
        <v>0</v>
      </c>
      <c r="AA2669">
        <v>0.14799999999999999</v>
      </c>
      <c r="AB2669">
        <v>0.85199999999999998</v>
      </c>
      <c r="AC2669">
        <v>-0.188</v>
      </c>
      <c r="AD2669" t="s">
        <v>48</v>
      </c>
      <c r="AE2669" t="s">
        <v>48</v>
      </c>
      <c r="AF2669" t="s">
        <v>48</v>
      </c>
    </row>
    <row r="2670" spans="1:32" hidden="1" outlineLevel="1" x14ac:dyDescent="0.2">
      <c r="A2670" t="s">
        <v>21709</v>
      </c>
      <c r="B2670" t="s">
        <v>21710</v>
      </c>
      <c r="C2670" t="s">
        <v>21711</v>
      </c>
      <c r="J2670" t="s">
        <v>21712</v>
      </c>
      <c r="K2670" t="s">
        <v>1197</v>
      </c>
      <c r="L2670" t="s">
        <v>1233</v>
      </c>
      <c r="M2670">
        <v>1</v>
      </c>
      <c r="P2670" s="2" t="s">
        <v>21713</v>
      </c>
      <c r="Q2670" t="s">
        <v>47</v>
      </c>
      <c r="S2670">
        <v>0.32660889999999998</v>
      </c>
      <c r="T2670">
        <v>3.5095215E-3</v>
      </c>
      <c r="U2670">
        <v>2.5087673000000001E-2</v>
      </c>
      <c r="V2670">
        <v>5.919657E-3</v>
      </c>
      <c r="W2670">
        <v>0.34314156000000001</v>
      </c>
      <c r="X2670">
        <v>6.1425893000000001E-3</v>
      </c>
      <c r="Y2670">
        <v>-0.26250000000000001</v>
      </c>
      <c r="Z2670">
        <v>0</v>
      </c>
      <c r="AA2670">
        <v>0.13200000000000001</v>
      </c>
      <c r="AB2670">
        <v>0.86799999999999999</v>
      </c>
      <c r="AC2670">
        <v>-0.64859999999999995</v>
      </c>
      <c r="AD2670" t="s">
        <v>48</v>
      </c>
      <c r="AE2670" t="s">
        <v>48</v>
      </c>
      <c r="AF2670" t="s">
        <v>48</v>
      </c>
    </row>
    <row r="2671" spans="1:32" hidden="1" outlineLevel="1" x14ac:dyDescent="0.2">
      <c r="A2671" t="s">
        <v>21714</v>
      </c>
      <c r="B2671" t="s">
        <v>21715</v>
      </c>
      <c r="C2671" t="s">
        <v>21716</v>
      </c>
      <c r="J2671" t="s">
        <v>21717</v>
      </c>
      <c r="K2671" t="s">
        <v>1197</v>
      </c>
      <c r="L2671" t="s">
        <v>1233</v>
      </c>
      <c r="M2671">
        <v>1</v>
      </c>
      <c r="P2671" s="2" t="s">
        <v>21718</v>
      </c>
      <c r="Q2671" t="s">
        <v>10060</v>
      </c>
      <c r="S2671">
        <v>3.1331215000000003E-2</v>
      </c>
      <c r="T2671">
        <v>1.1587143E-3</v>
      </c>
      <c r="U2671">
        <v>1.3951761E-2</v>
      </c>
      <c r="V2671">
        <v>3.5517942000000001E-3</v>
      </c>
      <c r="W2671">
        <v>1.2034904000000001E-2</v>
      </c>
      <c r="X2671">
        <v>9.8256590000000005E-3</v>
      </c>
      <c r="Y2671">
        <v>0.11562500000000001</v>
      </c>
      <c r="Z2671">
        <v>0.16200000000000001</v>
      </c>
      <c r="AA2671">
        <v>0.129</v>
      </c>
      <c r="AB2671">
        <v>0.70899999999999996</v>
      </c>
      <c r="AC2671">
        <v>0.26440000000000002</v>
      </c>
      <c r="AD2671" t="s">
        <v>48</v>
      </c>
      <c r="AE2671" t="s">
        <v>48</v>
      </c>
      <c r="AF2671" t="s">
        <v>48</v>
      </c>
    </row>
    <row r="2672" spans="1:32" hidden="1" outlineLevel="1" x14ac:dyDescent="0.2">
      <c r="A2672" t="s">
        <v>21719</v>
      </c>
      <c r="B2672" t="s">
        <v>21720</v>
      </c>
      <c r="C2672" t="s">
        <v>21721</v>
      </c>
      <c r="J2672" t="s">
        <v>21722</v>
      </c>
      <c r="K2672" t="s">
        <v>1197</v>
      </c>
      <c r="L2672" t="s">
        <v>1233</v>
      </c>
      <c r="M2672">
        <v>1</v>
      </c>
      <c r="P2672" s="2" t="s">
        <v>21723</v>
      </c>
      <c r="Q2672" t="s">
        <v>47</v>
      </c>
      <c r="S2672">
        <v>8.953904E-2</v>
      </c>
      <c r="T2672">
        <v>2.5177002E-3</v>
      </c>
      <c r="U2672">
        <v>2.6317406000000002E-2</v>
      </c>
      <c r="V2672">
        <v>4.2547536999999998E-3</v>
      </c>
      <c r="W2672">
        <v>2.2770792000000002E-2</v>
      </c>
      <c r="X2672">
        <v>8.1944930000000006E-3</v>
      </c>
      <c r="Y2672">
        <v>-0.25</v>
      </c>
      <c r="Z2672">
        <v>0</v>
      </c>
      <c r="AA2672">
        <v>0</v>
      </c>
      <c r="AB2672">
        <v>1</v>
      </c>
      <c r="AC2672">
        <v>0</v>
      </c>
      <c r="AD2672" t="s">
        <v>48</v>
      </c>
      <c r="AE2672" t="s">
        <v>48</v>
      </c>
      <c r="AF2672" t="s">
        <v>48</v>
      </c>
    </row>
    <row r="2673" spans="1:32" hidden="1" outlineLevel="1" x14ac:dyDescent="0.2">
      <c r="A2673" t="s">
        <v>21724</v>
      </c>
      <c r="B2673" t="s">
        <v>21725</v>
      </c>
      <c r="C2673" t="s">
        <v>21726</v>
      </c>
      <c r="J2673" t="s">
        <v>21727</v>
      </c>
      <c r="K2673" t="s">
        <v>1197</v>
      </c>
      <c r="L2673" t="s">
        <v>1233</v>
      </c>
      <c r="M2673">
        <v>1</v>
      </c>
      <c r="P2673" s="2" t="s">
        <v>21728</v>
      </c>
      <c r="Q2673" t="s">
        <v>47</v>
      </c>
      <c r="S2673">
        <v>4.5131154E-2</v>
      </c>
      <c r="T2673">
        <v>1.6975403000000001E-3</v>
      </c>
      <c r="U2673">
        <v>1.9758832E-2</v>
      </c>
      <c r="V2673">
        <v>5.2166977E-3</v>
      </c>
      <c r="W2673">
        <v>1.7614283000000001E-2</v>
      </c>
      <c r="X2673">
        <v>8.1297639999999994E-3</v>
      </c>
      <c r="Y2673">
        <v>0</v>
      </c>
      <c r="Z2673">
        <v>0</v>
      </c>
      <c r="AA2673">
        <v>0</v>
      </c>
      <c r="AB2673">
        <v>1</v>
      </c>
      <c r="AC2673">
        <v>0</v>
      </c>
      <c r="AD2673" t="s">
        <v>48</v>
      </c>
      <c r="AE2673" t="s">
        <v>48</v>
      </c>
      <c r="AF2673" t="s">
        <v>48</v>
      </c>
    </row>
    <row r="2674" spans="1:32" hidden="1" outlineLevel="1" x14ac:dyDescent="0.2">
      <c r="A2674" t="s">
        <v>21729</v>
      </c>
      <c r="B2674" t="s">
        <v>21730</v>
      </c>
      <c r="C2674" t="s">
        <v>21731</v>
      </c>
      <c r="J2674" t="s">
        <v>21732</v>
      </c>
      <c r="K2674" t="s">
        <v>1197</v>
      </c>
      <c r="L2674" t="s">
        <v>1233</v>
      </c>
      <c r="M2674">
        <v>1</v>
      </c>
      <c r="P2674" s="2" t="s">
        <v>21733</v>
      </c>
      <c r="Q2674" t="s">
        <v>47</v>
      </c>
      <c r="S2674">
        <v>3.4748793E-2</v>
      </c>
      <c r="T2674">
        <v>1.0728835999999999E-3</v>
      </c>
      <c r="U2674">
        <v>1.6752818999999999E-2</v>
      </c>
      <c r="V2674">
        <v>4.2362550000000004E-3</v>
      </c>
      <c r="W2674">
        <v>1.40109155E-2</v>
      </c>
      <c r="X2674">
        <v>7.9744150000000003E-3</v>
      </c>
      <c r="Y2674">
        <v>0.25</v>
      </c>
      <c r="Z2674">
        <v>0.16900000000000001</v>
      </c>
      <c r="AA2674">
        <v>7.1999999999999995E-2</v>
      </c>
      <c r="AB2674">
        <v>0.75900000000000001</v>
      </c>
      <c r="AC2674">
        <v>0.60750000000000004</v>
      </c>
      <c r="AD2674" t="s">
        <v>48</v>
      </c>
      <c r="AE2674" t="s">
        <v>48</v>
      </c>
      <c r="AF2674" t="s">
        <v>48</v>
      </c>
    </row>
    <row r="2675" spans="1:32" hidden="1" outlineLevel="1" x14ac:dyDescent="0.2">
      <c r="A2675" t="s">
        <v>21734</v>
      </c>
      <c r="B2675" t="s">
        <v>21735</v>
      </c>
      <c r="C2675" t="s">
        <v>21736</v>
      </c>
      <c r="J2675" t="s">
        <v>21737</v>
      </c>
      <c r="K2675" t="s">
        <v>1197</v>
      </c>
      <c r="L2675" t="s">
        <v>1233</v>
      </c>
      <c r="M2675">
        <v>1</v>
      </c>
      <c r="P2675" s="2" t="s">
        <v>21738</v>
      </c>
      <c r="Q2675" t="s">
        <v>47</v>
      </c>
      <c r="S2675">
        <v>0.119997114</v>
      </c>
      <c r="T2675">
        <v>4.9591063999999997E-3</v>
      </c>
      <c r="U2675">
        <v>6.4458095000000007E-2</v>
      </c>
      <c r="V2675">
        <v>1.0581386999999999E-2</v>
      </c>
      <c r="W2675">
        <v>6.4948030000000004E-2</v>
      </c>
      <c r="X2675">
        <v>8.4922450000000007E-3</v>
      </c>
      <c r="Y2675">
        <v>0</v>
      </c>
      <c r="Z2675">
        <v>0</v>
      </c>
      <c r="AA2675">
        <v>0</v>
      </c>
      <c r="AB2675">
        <v>1</v>
      </c>
      <c r="AC2675">
        <v>0</v>
      </c>
      <c r="AD2675" t="s">
        <v>48</v>
      </c>
      <c r="AE2675" t="s">
        <v>48</v>
      </c>
      <c r="AF2675" t="s">
        <v>48</v>
      </c>
    </row>
    <row r="2676" spans="1:32" hidden="1" outlineLevel="1" x14ac:dyDescent="0.2">
      <c r="A2676" t="s">
        <v>21739</v>
      </c>
      <c r="B2676" t="s">
        <v>21740</v>
      </c>
      <c r="C2676" t="s">
        <v>21741</v>
      </c>
      <c r="J2676" t="s">
        <v>21742</v>
      </c>
      <c r="K2676" t="s">
        <v>1197</v>
      </c>
      <c r="L2676" t="s">
        <v>1233</v>
      </c>
      <c r="M2676">
        <v>1</v>
      </c>
      <c r="P2676" s="2" t="s">
        <v>21743</v>
      </c>
      <c r="Q2676" t="s">
        <v>47</v>
      </c>
      <c r="S2676">
        <v>9.0330439999999998E-2</v>
      </c>
      <c r="T2676">
        <v>2.746582E-3</v>
      </c>
      <c r="U2676">
        <v>2.5497584E-2</v>
      </c>
      <c r="V2676">
        <v>9.1754680000000009E-3</v>
      </c>
      <c r="W2676">
        <v>2.6315893999999999E-2</v>
      </c>
      <c r="X2676">
        <v>8.5310820000000006E-3</v>
      </c>
      <c r="Y2676">
        <v>0.5</v>
      </c>
      <c r="Z2676">
        <v>0.53700000000000003</v>
      </c>
      <c r="AA2676">
        <v>0</v>
      </c>
      <c r="AB2676">
        <v>0.46300000000000002</v>
      </c>
      <c r="AC2676">
        <v>0.70030000000000003</v>
      </c>
      <c r="AD2676" t="s">
        <v>48</v>
      </c>
      <c r="AE2676" t="s">
        <v>48</v>
      </c>
      <c r="AF2676" t="s">
        <v>48</v>
      </c>
    </row>
    <row r="2677" spans="1:32" hidden="1" outlineLevel="1" x14ac:dyDescent="0.2">
      <c r="A2677" t="s">
        <v>21744</v>
      </c>
      <c r="B2677" t="s">
        <v>21745</v>
      </c>
      <c r="C2677" t="s">
        <v>21746</v>
      </c>
      <c r="J2677" t="s">
        <v>21747</v>
      </c>
      <c r="K2677" t="s">
        <v>1197</v>
      </c>
      <c r="L2677" t="s">
        <v>1233</v>
      </c>
      <c r="M2677">
        <v>1</v>
      </c>
      <c r="P2677" s="2" t="s">
        <v>21748</v>
      </c>
      <c r="Q2677" t="s">
        <v>47</v>
      </c>
      <c r="S2677">
        <v>2.9681349999999999E-2</v>
      </c>
      <c r="T2677">
        <v>1.0871887E-3</v>
      </c>
      <c r="U2677">
        <v>1.5420608000000001E-2</v>
      </c>
      <c r="V2677">
        <v>3.8292782999999999E-3</v>
      </c>
      <c r="W2677">
        <v>1.2870909E-2</v>
      </c>
      <c r="X2677">
        <v>6.3820860000000004E-3</v>
      </c>
      <c r="Y2677">
        <v>0.2547619047619048</v>
      </c>
      <c r="Z2677">
        <v>0.21199999999999999</v>
      </c>
      <c r="AA2677">
        <v>5.1999999999999998E-2</v>
      </c>
      <c r="AB2677">
        <v>0.73699999999999999</v>
      </c>
      <c r="AC2677">
        <v>0.93120000000000003</v>
      </c>
      <c r="AD2677" t="s">
        <v>48</v>
      </c>
      <c r="AE2677" t="s">
        <v>48</v>
      </c>
      <c r="AF2677" t="s">
        <v>48</v>
      </c>
    </row>
    <row r="2678" spans="1:32" hidden="1" outlineLevel="1" x14ac:dyDescent="0.2">
      <c r="A2678" t="s">
        <v>21749</v>
      </c>
      <c r="B2678" t="s">
        <v>21750</v>
      </c>
      <c r="C2678" t="s">
        <v>21751</v>
      </c>
      <c r="J2678" t="s">
        <v>21752</v>
      </c>
      <c r="K2678" t="s">
        <v>1197</v>
      </c>
      <c r="L2678" t="s">
        <v>1233</v>
      </c>
      <c r="M2678">
        <v>1</v>
      </c>
      <c r="P2678" s="2" t="s">
        <v>21753</v>
      </c>
      <c r="Q2678" t="s">
        <v>47</v>
      </c>
      <c r="S2678">
        <v>1.4325310500000001E-2</v>
      </c>
      <c r="T2678">
        <v>1.3542175E-3</v>
      </c>
      <c r="U2678">
        <v>1.5591404E-2</v>
      </c>
      <c r="V2678">
        <v>2.9783275E-3</v>
      </c>
      <c r="W2678">
        <v>8.3488810000000007E-3</v>
      </c>
      <c r="X2678">
        <v>7.249452E-3</v>
      </c>
      <c r="Y2678" t="s">
        <v>48</v>
      </c>
      <c r="Z2678" t="s">
        <v>48</v>
      </c>
      <c r="AA2678" t="s">
        <v>48</v>
      </c>
      <c r="AB2678" t="s">
        <v>48</v>
      </c>
      <c r="AC2678" t="s">
        <v>48</v>
      </c>
      <c r="AD2678" t="s">
        <v>48</v>
      </c>
      <c r="AE2678" t="s">
        <v>48</v>
      </c>
      <c r="AF2678" t="s">
        <v>48</v>
      </c>
    </row>
    <row r="2679" spans="1:32" hidden="1" outlineLevel="1" x14ac:dyDescent="0.2">
      <c r="A2679" t="s">
        <v>21754</v>
      </c>
      <c r="B2679" t="s">
        <v>21755</v>
      </c>
      <c r="C2679" t="s">
        <v>10271</v>
      </c>
      <c r="J2679" t="s">
        <v>21756</v>
      </c>
      <c r="K2679" t="s">
        <v>1197</v>
      </c>
      <c r="L2679" t="s">
        <v>1233</v>
      </c>
      <c r="M2679">
        <v>1</v>
      </c>
      <c r="P2679" s="2" t="s">
        <v>21757</v>
      </c>
      <c r="Q2679" t="s">
        <v>10274</v>
      </c>
      <c r="S2679">
        <v>0.14256015</v>
      </c>
      <c r="T2679">
        <v>1.7929077000000001E-3</v>
      </c>
      <c r="U2679">
        <v>1.4259193999999999E-2</v>
      </c>
      <c r="V2679">
        <v>4.1252609999999999E-3</v>
      </c>
      <c r="W2679">
        <v>6.7948410000000001E-2</v>
      </c>
      <c r="X2679">
        <v>6.977591E-3</v>
      </c>
      <c r="Y2679">
        <v>0.25</v>
      </c>
      <c r="Z2679">
        <v>0.255</v>
      </c>
      <c r="AA2679">
        <v>0</v>
      </c>
      <c r="AB2679">
        <v>0.745</v>
      </c>
      <c r="AC2679">
        <v>0.86199999999999999</v>
      </c>
      <c r="AD2679" t="s">
        <v>48</v>
      </c>
      <c r="AE2679" t="s">
        <v>48</v>
      </c>
      <c r="AF2679" t="s">
        <v>48</v>
      </c>
    </row>
    <row r="2680" spans="1:32" hidden="1" outlineLevel="1" x14ac:dyDescent="0.2">
      <c r="A2680" t="s">
        <v>21758</v>
      </c>
      <c r="B2680" t="s">
        <v>21759</v>
      </c>
      <c r="C2680" t="s">
        <v>21760</v>
      </c>
      <c r="J2680" t="s">
        <v>10596</v>
      </c>
      <c r="K2680" t="s">
        <v>1197</v>
      </c>
      <c r="L2680" t="s">
        <v>1233</v>
      </c>
      <c r="M2680">
        <v>1</v>
      </c>
      <c r="P2680" s="2" t="s">
        <v>21761</v>
      </c>
      <c r="Q2680" t="s">
        <v>47</v>
      </c>
      <c r="Y2680" t="s">
        <v>48</v>
      </c>
      <c r="Z2680" t="s">
        <v>48</v>
      </c>
      <c r="AA2680" t="s">
        <v>48</v>
      </c>
      <c r="AB2680" t="s">
        <v>48</v>
      </c>
      <c r="AC2680" t="s">
        <v>48</v>
      </c>
      <c r="AD2680" t="s">
        <v>48</v>
      </c>
      <c r="AE2680" t="s">
        <v>48</v>
      </c>
      <c r="AF2680" t="s">
        <v>48</v>
      </c>
    </row>
    <row r="2681" spans="1:32" hidden="1" outlineLevel="1" x14ac:dyDescent="0.2">
      <c r="A2681" t="s">
        <v>21762</v>
      </c>
      <c r="B2681" t="s">
        <v>21763</v>
      </c>
      <c r="C2681" t="s">
        <v>21764</v>
      </c>
      <c r="J2681" t="s">
        <v>21765</v>
      </c>
      <c r="K2681" t="s">
        <v>1197</v>
      </c>
      <c r="L2681" t="s">
        <v>1233</v>
      </c>
      <c r="M2681">
        <v>1</v>
      </c>
      <c r="P2681" s="2" t="s">
        <v>21766</v>
      </c>
      <c r="Q2681" t="s">
        <v>47</v>
      </c>
      <c r="S2681">
        <v>5.2552870000000002E-2</v>
      </c>
      <c r="T2681">
        <v>1.3828277999999999E-3</v>
      </c>
      <c r="U2681">
        <v>1.6752818999999999E-2</v>
      </c>
      <c r="V2681">
        <v>5.6976700000000002E-3</v>
      </c>
      <c r="W2681">
        <v>1.6632931E-2</v>
      </c>
      <c r="X2681">
        <v>6.9258080000000003E-3</v>
      </c>
      <c r="Y2681">
        <v>-3.3333333333333333E-2</v>
      </c>
      <c r="Z2681">
        <v>0</v>
      </c>
      <c r="AA2681">
        <v>0</v>
      </c>
      <c r="AB2681">
        <v>1</v>
      </c>
      <c r="AC2681">
        <v>0</v>
      </c>
      <c r="AD2681" t="s">
        <v>48</v>
      </c>
      <c r="AE2681" t="s">
        <v>48</v>
      </c>
      <c r="AF2681" t="s">
        <v>48</v>
      </c>
    </row>
    <row r="2682" spans="1:32" hidden="1" outlineLevel="1" x14ac:dyDescent="0.2">
      <c r="A2682" t="s">
        <v>21767</v>
      </c>
      <c r="B2682" t="s">
        <v>21768</v>
      </c>
      <c r="C2682" t="s">
        <v>11582</v>
      </c>
      <c r="J2682" t="s">
        <v>21769</v>
      </c>
      <c r="K2682" t="s">
        <v>1197</v>
      </c>
      <c r="L2682" t="s">
        <v>1233</v>
      </c>
      <c r="M2682">
        <v>1</v>
      </c>
      <c r="P2682" s="2" t="s">
        <v>21770</v>
      </c>
      <c r="Q2682" t="s">
        <v>47</v>
      </c>
      <c r="S2682">
        <v>0.40060924999999997</v>
      </c>
      <c r="T2682">
        <v>2.3076923999999999E-2</v>
      </c>
      <c r="U2682">
        <v>0.39409557000000001</v>
      </c>
      <c r="V2682">
        <v>3.8425524000000003E-2</v>
      </c>
      <c r="W2682">
        <v>0.39297961999999997</v>
      </c>
      <c r="X2682">
        <v>1.0887212E-2</v>
      </c>
      <c r="Y2682">
        <v>6.5909090909090903E-2</v>
      </c>
      <c r="Z2682">
        <v>0.114</v>
      </c>
      <c r="AA2682">
        <v>5.0999999999999997E-2</v>
      </c>
      <c r="AB2682">
        <v>0.83499999999999996</v>
      </c>
      <c r="AC2682">
        <v>0.90600000000000003</v>
      </c>
      <c r="AD2682" t="s">
        <v>48</v>
      </c>
      <c r="AE2682" t="s">
        <v>48</v>
      </c>
      <c r="AF2682" t="s">
        <v>48</v>
      </c>
    </row>
    <row r="2683" spans="1:32" hidden="1" outlineLevel="1" x14ac:dyDescent="0.2">
      <c r="A2683" t="s">
        <v>21771</v>
      </c>
      <c r="B2683" t="s">
        <v>21772</v>
      </c>
      <c r="C2683" t="s">
        <v>21773</v>
      </c>
      <c r="J2683" t="s">
        <v>21774</v>
      </c>
      <c r="K2683" t="s">
        <v>1197</v>
      </c>
      <c r="L2683" t="s">
        <v>1233</v>
      </c>
      <c r="M2683">
        <v>1</v>
      </c>
      <c r="P2683" s="2" t="s">
        <v>21775</v>
      </c>
      <c r="Q2683" t="s">
        <v>47</v>
      </c>
      <c r="S2683">
        <v>0.11129999</v>
      </c>
      <c r="T2683">
        <v>1.6021729000000001E-3</v>
      </c>
      <c r="U2683">
        <v>1.3883443000000001E-2</v>
      </c>
      <c r="V2683">
        <v>3.1448180000000002E-3</v>
      </c>
      <c r="W2683">
        <v>5.6719026999999998E-2</v>
      </c>
      <c r="X2683">
        <v>7.4565843999999997E-3</v>
      </c>
      <c r="Y2683">
        <v>2.616161616161616E-2</v>
      </c>
      <c r="Z2683">
        <v>0.08</v>
      </c>
      <c r="AA2683">
        <v>0.11799999999999999</v>
      </c>
      <c r="AB2683">
        <v>0.80200000000000005</v>
      </c>
      <c r="AC2683">
        <v>-9.1999999999999998E-2</v>
      </c>
      <c r="AD2683" t="s">
        <v>48</v>
      </c>
      <c r="AE2683" t="s">
        <v>48</v>
      </c>
      <c r="AF2683" t="s">
        <v>48</v>
      </c>
    </row>
    <row r="2684" spans="1:32" hidden="1" outlineLevel="1" x14ac:dyDescent="0.2">
      <c r="A2684" t="s">
        <v>21776</v>
      </c>
      <c r="B2684" t="s">
        <v>21777</v>
      </c>
      <c r="C2684" t="s">
        <v>21778</v>
      </c>
      <c r="J2684" t="s">
        <v>21779</v>
      </c>
      <c r="K2684" t="s">
        <v>1197</v>
      </c>
      <c r="L2684" t="s">
        <v>1233</v>
      </c>
      <c r="M2684">
        <v>1</v>
      </c>
      <c r="P2684" s="2" t="s">
        <v>21780</v>
      </c>
      <c r="Q2684" t="s">
        <v>47</v>
      </c>
      <c r="S2684">
        <v>5.1563308000000002E-2</v>
      </c>
      <c r="T2684">
        <v>1.1205672999999999E-3</v>
      </c>
      <c r="U2684">
        <v>1.6274589999999999E-2</v>
      </c>
      <c r="V2684">
        <v>3.6072909999999999E-3</v>
      </c>
      <c r="W2684">
        <v>2.1094927999999999E-2</v>
      </c>
      <c r="X2684">
        <v>6.6215824000000001E-3</v>
      </c>
      <c r="Y2684">
        <v>0.1142857142857143</v>
      </c>
      <c r="Z2684">
        <v>4.2999999999999997E-2</v>
      </c>
      <c r="AA2684">
        <v>8.1000000000000003E-2</v>
      </c>
      <c r="AB2684">
        <v>0.876</v>
      </c>
      <c r="AC2684">
        <v>-0.44040000000000001</v>
      </c>
      <c r="AD2684" t="s">
        <v>48</v>
      </c>
      <c r="AE2684" t="s">
        <v>48</v>
      </c>
      <c r="AF2684" t="s">
        <v>48</v>
      </c>
    </row>
    <row r="2685" spans="1:32" hidden="1" outlineLevel="1" x14ac:dyDescent="0.2">
      <c r="A2685" t="s">
        <v>21781</v>
      </c>
      <c r="B2685" t="s">
        <v>11445</v>
      </c>
      <c r="C2685" t="s">
        <v>21782</v>
      </c>
      <c r="J2685" t="s">
        <v>21783</v>
      </c>
      <c r="K2685" t="s">
        <v>1197</v>
      </c>
      <c r="L2685" t="s">
        <v>1233</v>
      </c>
      <c r="M2685">
        <v>1</v>
      </c>
      <c r="P2685" s="2" t="s">
        <v>21784</v>
      </c>
      <c r="Q2685" t="s">
        <v>47</v>
      </c>
      <c r="S2685">
        <v>0.11119666</v>
      </c>
      <c r="T2685">
        <v>2.9373170000000001E-3</v>
      </c>
      <c r="U2685">
        <v>2.9323419999999999E-2</v>
      </c>
      <c r="V2685">
        <v>5.7716659999999999E-3</v>
      </c>
      <c r="W2685">
        <v>4.9692180000000002E-2</v>
      </c>
      <c r="X2685">
        <v>8.1944930000000006E-3</v>
      </c>
      <c r="Y2685">
        <v>6.25E-2</v>
      </c>
      <c r="Z2685">
        <v>0.128</v>
      </c>
      <c r="AA2685">
        <v>5.1999999999999998E-2</v>
      </c>
      <c r="AB2685">
        <v>0.82099999999999995</v>
      </c>
      <c r="AC2685">
        <v>0.9083</v>
      </c>
      <c r="AD2685" t="s">
        <v>48</v>
      </c>
      <c r="AE2685" t="s">
        <v>48</v>
      </c>
      <c r="AF2685" t="s">
        <v>48</v>
      </c>
    </row>
    <row r="2686" spans="1:32" hidden="1" outlineLevel="1" x14ac:dyDescent="0.2">
      <c r="A2686" t="s">
        <v>21785</v>
      </c>
      <c r="B2686" t="s">
        <v>21786</v>
      </c>
      <c r="C2686" t="s">
        <v>21787</v>
      </c>
      <c r="J2686" t="s">
        <v>21788</v>
      </c>
      <c r="K2686" t="s">
        <v>1197</v>
      </c>
      <c r="L2686" t="s">
        <v>1233</v>
      </c>
      <c r="M2686">
        <v>1</v>
      </c>
      <c r="P2686" s="2" t="s">
        <v>21789</v>
      </c>
      <c r="Q2686" t="s">
        <v>47</v>
      </c>
      <c r="S2686">
        <v>0.12260055</v>
      </c>
      <c r="T2686">
        <v>4.1389464999999999E-3</v>
      </c>
      <c r="U2686">
        <v>6.3456070000000003E-2</v>
      </c>
      <c r="V2686">
        <v>1.0063417E-2</v>
      </c>
      <c r="W2686">
        <v>3.6435257999999998E-2</v>
      </c>
      <c r="X2686">
        <v>8.4016249999999994E-3</v>
      </c>
      <c r="Y2686">
        <v>-7.1428571428571425E-2</v>
      </c>
      <c r="Z2686">
        <v>7.0999999999999994E-2</v>
      </c>
      <c r="AA2686">
        <v>6.7000000000000004E-2</v>
      </c>
      <c r="AB2686">
        <v>0.86199999999999999</v>
      </c>
      <c r="AC2686">
        <v>-0.1527</v>
      </c>
      <c r="AD2686" t="s">
        <v>48</v>
      </c>
      <c r="AE2686" t="s">
        <v>48</v>
      </c>
      <c r="AF2686" t="s">
        <v>48</v>
      </c>
    </row>
    <row r="2687" spans="1:32" hidden="1" outlineLevel="1" x14ac:dyDescent="0.2">
      <c r="A2687" t="s">
        <v>21790</v>
      </c>
      <c r="B2687" t="s">
        <v>21791</v>
      </c>
      <c r="C2687" t="s">
        <v>21792</v>
      </c>
      <c r="J2687" t="s">
        <v>21793</v>
      </c>
      <c r="K2687" t="s">
        <v>1197</v>
      </c>
      <c r="L2687" t="s">
        <v>1233</v>
      </c>
      <c r="M2687">
        <v>1</v>
      </c>
      <c r="P2687" s="2" t="s">
        <v>21794</v>
      </c>
      <c r="Q2687" t="s">
        <v>47</v>
      </c>
      <c r="S2687">
        <v>5.1068526000000003E-2</v>
      </c>
      <c r="T2687">
        <v>1.1253356999999999E-3</v>
      </c>
      <c r="U2687">
        <v>1.3849284E-2</v>
      </c>
      <c r="V2687">
        <v>3.1078199999999999E-3</v>
      </c>
      <c r="W2687">
        <v>2.3479814000000002E-2</v>
      </c>
      <c r="X2687">
        <v>6.7316214999999999E-3</v>
      </c>
      <c r="Y2687">
        <v>1.8749999999999989E-2</v>
      </c>
      <c r="Z2687">
        <v>0</v>
      </c>
      <c r="AA2687">
        <v>3.6999999999999998E-2</v>
      </c>
      <c r="AB2687">
        <v>0.96299999999999997</v>
      </c>
      <c r="AC2687">
        <v>-0.2732</v>
      </c>
      <c r="AD2687" t="s">
        <v>48</v>
      </c>
      <c r="AE2687" t="s">
        <v>48</v>
      </c>
      <c r="AF2687" t="s">
        <v>48</v>
      </c>
    </row>
    <row r="2688" spans="1:32" hidden="1" outlineLevel="1" x14ac:dyDescent="0.2">
      <c r="A2688" t="s">
        <v>21795</v>
      </c>
      <c r="B2688" t="s">
        <v>21796</v>
      </c>
      <c r="C2688" t="s">
        <v>21797</v>
      </c>
      <c r="J2688" t="s">
        <v>21798</v>
      </c>
      <c r="K2688" t="s">
        <v>1197</v>
      </c>
      <c r="L2688" t="s">
        <v>1233</v>
      </c>
      <c r="M2688">
        <v>1</v>
      </c>
      <c r="P2688" s="2" t="s">
        <v>21799</v>
      </c>
      <c r="Q2688" t="s">
        <v>47</v>
      </c>
      <c r="S2688">
        <v>0.22311418999999999</v>
      </c>
      <c r="T2688">
        <v>8.5067749999999994E-3</v>
      </c>
      <c r="U2688">
        <v>6.8466200000000005E-2</v>
      </c>
      <c r="V2688">
        <v>1.5556159999999999E-2</v>
      </c>
      <c r="W2688">
        <v>7.1116626000000002E-2</v>
      </c>
      <c r="X2688">
        <v>1.0809536999999999E-2</v>
      </c>
      <c r="Y2688">
        <v>9.8571428571428574E-2</v>
      </c>
      <c r="Z2688">
        <v>0.188</v>
      </c>
      <c r="AA2688">
        <v>0</v>
      </c>
      <c r="AB2688">
        <v>0.81200000000000006</v>
      </c>
      <c r="AC2688">
        <v>0.93540000000000001</v>
      </c>
      <c r="AD2688" t="s">
        <v>48</v>
      </c>
      <c r="AE2688" t="s">
        <v>48</v>
      </c>
      <c r="AF2688" t="s">
        <v>48</v>
      </c>
    </row>
    <row r="2689" spans="1:32" hidden="1" outlineLevel="1" x14ac:dyDescent="0.2">
      <c r="A2689" t="s">
        <v>21800</v>
      </c>
      <c r="B2689" t="s">
        <v>21801</v>
      </c>
      <c r="C2689" t="s">
        <v>21802</v>
      </c>
      <c r="J2689" t="s">
        <v>21803</v>
      </c>
      <c r="K2689" t="s">
        <v>1197</v>
      </c>
      <c r="L2689" t="s">
        <v>1233</v>
      </c>
      <c r="M2689">
        <v>1</v>
      </c>
      <c r="P2689" s="2" t="s">
        <v>21804</v>
      </c>
      <c r="Q2689" t="s">
        <v>47</v>
      </c>
      <c r="Y2689" t="s">
        <v>48</v>
      </c>
      <c r="Z2689" t="s">
        <v>48</v>
      </c>
      <c r="AA2689" t="s">
        <v>48</v>
      </c>
      <c r="AB2689" t="s">
        <v>48</v>
      </c>
      <c r="AC2689" t="s">
        <v>48</v>
      </c>
      <c r="AD2689" t="s">
        <v>48</v>
      </c>
      <c r="AE2689" t="s">
        <v>48</v>
      </c>
      <c r="AF2689" t="s">
        <v>48</v>
      </c>
    </row>
    <row r="2690" spans="1:32" hidden="1" outlineLevel="1" x14ac:dyDescent="0.2">
      <c r="A2690" t="s">
        <v>21805</v>
      </c>
      <c r="B2690" t="s">
        <v>21806</v>
      </c>
      <c r="C2690" t="s">
        <v>21807</v>
      </c>
      <c r="J2690" t="s">
        <v>21808</v>
      </c>
      <c r="K2690" t="s">
        <v>1197</v>
      </c>
      <c r="L2690" t="s">
        <v>1233</v>
      </c>
      <c r="M2690">
        <v>1</v>
      </c>
      <c r="P2690" s="2" t="s">
        <v>21809</v>
      </c>
      <c r="Q2690" t="s">
        <v>47</v>
      </c>
      <c r="S2690">
        <v>7.5294E-2</v>
      </c>
      <c r="T2690">
        <v>2.2029876999999998E-3</v>
      </c>
      <c r="U2690">
        <v>3.1892240000000002E-2</v>
      </c>
      <c r="V2690">
        <v>4.5507363999999998E-3</v>
      </c>
      <c r="W2690">
        <v>2.8392023999999998E-2</v>
      </c>
      <c r="X2690">
        <v>8.7123229999999992E-3</v>
      </c>
      <c r="Y2690">
        <v>0.14307915057915049</v>
      </c>
      <c r="Z2690">
        <v>0.159</v>
      </c>
      <c r="AA2690">
        <v>7.4999999999999997E-2</v>
      </c>
      <c r="AB2690">
        <v>0.76600000000000001</v>
      </c>
      <c r="AC2690">
        <v>0.99560000000000004</v>
      </c>
      <c r="AD2690" t="s">
        <v>48</v>
      </c>
      <c r="AE2690" t="s">
        <v>48</v>
      </c>
      <c r="AF2690" t="s">
        <v>48</v>
      </c>
    </row>
    <row r="2691" spans="1:32" hidden="1" outlineLevel="1" x14ac:dyDescent="0.2">
      <c r="A2691" t="s">
        <v>21810</v>
      </c>
      <c r="B2691" t="s">
        <v>21811</v>
      </c>
      <c r="C2691" t="s">
        <v>10452</v>
      </c>
      <c r="J2691" t="s">
        <v>21812</v>
      </c>
      <c r="K2691" t="s">
        <v>1197</v>
      </c>
      <c r="L2691" t="s">
        <v>1233</v>
      </c>
      <c r="M2691">
        <v>1</v>
      </c>
      <c r="P2691" s="2" t="s">
        <v>21813</v>
      </c>
      <c r="Q2691" t="s">
        <v>47</v>
      </c>
      <c r="S2691">
        <v>0.21241048000000001</v>
      </c>
      <c r="T2691">
        <v>3.7193297999999998E-3</v>
      </c>
      <c r="U2691">
        <v>2.836696E-2</v>
      </c>
      <c r="V2691">
        <v>4.8097213999999996E-3</v>
      </c>
      <c r="W2691">
        <v>8.831572E-2</v>
      </c>
      <c r="X2691">
        <v>1.1405042000000001E-2</v>
      </c>
      <c r="Y2691">
        <v>0</v>
      </c>
      <c r="Z2691">
        <v>5.0999999999999997E-2</v>
      </c>
      <c r="AA2691">
        <v>0.2</v>
      </c>
      <c r="AB2691">
        <v>0.749</v>
      </c>
      <c r="AC2691">
        <v>-0.73219999999999996</v>
      </c>
      <c r="AD2691" t="s">
        <v>48</v>
      </c>
      <c r="AE2691" t="s">
        <v>48</v>
      </c>
      <c r="AF2691" t="s">
        <v>48</v>
      </c>
    </row>
    <row r="2692" spans="1:32" hidden="1" outlineLevel="1" x14ac:dyDescent="0.2">
      <c r="A2692" t="s">
        <v>21814</v>
      </c>
      <c r="B2692" t="s">
        <v>21815</v>
      </c>
      <c r="C2692" t="s">
        <v>21816</v>
      </c>
      <c r="J2692" t="s">
        <v>21817</v>
      </c>
      <c r="K2692" t="s">
        <v>1197</v>
      </c>
      <c r="L2692" t="s">
        <v>1233</v>
      </c>
      <c r="M2692">
        <v>1</v>
      </c>
      <c r="P2692" s="2" t="s">
        <v>21818</v>
      </c>
      <c r="Q2692" t="s">
        <v>47</v>
      </c>
      <c r="S2692">
        <v>0.83334326999999997</v>
      </c>
      <c r="T2692">
        <v>0.32476769999999999</v>
      </c>
      <c r="U2692">
        <v>0.77628600000000003</v>
      </c>
      <c r="V2692">
        <v>0.10072689999999999</v>
      </c>
      <c r="W2692">
        <v>0.67985779999999996</v>
      </c>
      <c r="X2692">
        <v>2.8897163999999999E-2</v>
      </c>
      <c r="Y2692">
        <v>-0.1654761904761905</v>
      </c>
      <c r="Z2692">
        <v>0.106</v>
      </c>
      <c r="AA2692">
        <v>8.8999999999999996E-2</v>
      </c>
      <c r="AB2692">
        <v>0.80600000000000005</v>
      </c>
      <c r="AC2692">
        <v>0.15310000000000001</v>
      </c>
      <c r="AD2692" t="s">
        <v>48</v>
      </c>
      <c r="AE2692" t="s">
        <v>48</v>
      </c>
      <c r="AF2692" t="s">
        <v>48</v>
      </c>
    </row>
    <row r="2693" spans="1:32" hidden="1" outlineLevel="1" x14ac:dyDescent="0.2">
      <c r="A2693" t="s">
        <v>21819</v>
      </c>
      <c r="B2693" t="s">
        <v>21820</v>
      </c>
      <c r="C2693" t="s">
        <v>21821</v>
      </c>
      <c r="J2693" t="s">
        <v>21822</v>
      </c>
      <c r="K2693" t="s">
        <v>1197</v>
      </c>
      <c r="L2693" t="s">
        <v>1233</v>
      </c>
      <c r="M2693">
        <v>1</v>
      </c>
      <c r="P2693" s="2" t="s">
        <v>21823</v>
      </c>
      <c r="Q2693" t="s">
        <v>47</v>
      </c>
      <c r="S2693">
        <v>1.3948329000000001E-2</v>
      </c>
      <c r="T2693">
        <v>6.2465670000000004E-4</v>
      </c>
      <c r="U2693">
        <v>1.0484599000000001E-2</v>
      </c>
      <c r="V2693">
        <v>2.2476200000000001E-3</v>
      </c>
      <c r="W2693">
        <v>8.1208795000000007E-3</v>
      </c>
      <c r="X2693">
        <v>6.7445672999999996E-3</v>
      </c>
      <c r="Y2693">
        <v>0</v>
      </c>
      <c r="Z2693">
        <v>0.08</v>
      </c>
      <c r="AA2693">
        <v>6.5000000000000002E-2</v>
      </c>
      <c r="AB2693">
        <v>0.85499999999999998</v>
      </c>
      <c r="AC2693">
        <v>0.128</v>
      </c>
      <c r="AD2693" t="s">
        <v>48</v>
      </c>
      <c r="AE2693" t="s">
        <v>48</v>
      </c>
      <c r="AF2693" t="s">
        <v>48</v>
      </c>
    </row>
    <row r="2694" spans="1:32" hidden="1" outlineLevel="1" x14ac:dyDescent="0.2">
      <c r="A2694" t="s">
        <v>21824</v>
      </c>
      <c r="B2694" t="s">
        <v>10094</v>
      </c>
      <c r="C2694" t="s">
        <v>21825</v>
      </c>
      <c r="J2694" t="s">
        <v>21826</v>
      </c>
      <c r="K2694" t="s">
        <v>1197</v>
      </c>
      <c r="L2694" t="s">
        <v>1233</v>
      </c>
      <c r="M2694">
        <v>1</v>
      </c>
      <c r="P2694" s="2" t="s">
        <v>21827</v>
      </c>
      <c r="Q2694" t="s">
        <v>47</v>
      </c>
      <c r="S2694">
        <v>7.7668175000000006E-2</v>
      </c>
      <c r="T2694">
        <v>1.9168854E-3</v>
      </c>
      <c r="U2694">
        <v>1.3200257999999999E-2</v>
      </c>
      <c r="V2694">
        <v>3.1448180000000002E-3</v>
      </c>
      <c r="W2694">
        <v>2.6960457E-2</v>
      </c>
      <c r="X2694">
        <v>9.3078290000000001E-3</v>
      </c>
      <c r="Y2694">
        <v>0</v>
      </c>
      <c r="Z2694">
        <v>0.27100000000000002</v>
      </c>
      <c r="AA2694">
        <v>0</v>
      </c>
      <c r="AB2694">
        <v>0.72899999999999998</v>
      </c>
      <c r="AC2694">
        <v>0.38179999999999997</v>
      </c>
      <c r="AD2694" t="s">
        <v>48</v>
      </c>
      <c r="AE2694" t="s">
        <v>48</v>
      </c>
      <c r="AF2694" t="s">
        <v>48</v>
      </c>
    </row>
    <row r="2695" spans="1:32" hidden="1" outlineLevel="1" x14ac:dyDescent="0.2">
      <c r="A2695" t="s">
        <v>21828</v>
      </c>
      <c r="B2695" t="s">
        <v>21829</v>
      </c>
      <c r="C2695" t="s">
        <v>21830</v>
      </c>
      <c r="J2695" t="s">
        <v>21831</v>
      </c>
      <c r="K2695" t="s">
        <v>1197</v>
      </c>
      <c r="L2695" t="s">
        <v>1233</v>
      </c>
      <c r="M2695">
        <v>1</v>
      </c>
      <c r="P2695" s="2" t="s">
        <v>21832</v>
      </c>
      <c r="Q2695" t="s">
        <v>47</v>
      </c>
      <c r="S2695">
        <v>0.30319386999999998</v>
      </c>
      <c r="T2695">
        <v>1.5931819E-2</v>
      </c>
      <c r="U2695">
        <v>8.9046890000000004E-2</v>
      </c>
      <c r="V2695">
        <v>2.5806036000000001E-2</v>
      </c>
      <c r="W2695">
        <v>8.1385299999999994E-2</v>
      </c>
      <c r="X2695">
        <v>0.25272973999999998</v>
      </c>
      <c r="Y2695">
        <v>0.33000000000000013</v>
      </c>
      <c r="Z2695">
        <v>0.15</v>
      </c>
      <c r="AA2695">
        <v>0</v>
      </c>
      <c r="AB2695">
        <v>0.85</v>
      </c>
      <c r="AC2695">
        <v>0.31819999999999998</v>
      </c>
      <c r="AD2695" t="s">
        <v>48</v>
      </c>
      <c r="AE2695" t="s">
        <v>48</v>
      </c>
      <c r="AF2695" t="s">
        <v>48</v>
      </c>
    </row>
    <row r="2696" spans="1:32" hidden="1" outlineLevel="1" x14ac:dyDescent="0.2">
      <c r="A2696" t="s">
        <v>21833</v>
      </c>
      <c r="B2696" t="s">
        <v>21834</v>
      </c>
      <c r="C2696" t="s">
        <v>21835</v>
      </c>
      <c r="J2696" t="s">
        <v>21836</v>
      </c>
      <c r="K2696" t="s">
        <v>1197</v>
      </c>
      <c r="L2696" t="s">
        <v>1233</v>
      </c>
      <c r="M2696">
        <v>1</v>
      </c>
      <c r="P2696" s="2" t="s">
        <v>21837</v>
      </c>
      <c r="Q2696" t="s">
        <v>47</v>
      </c>
      <c r="S2696">
        <v>0.24924077</v>
      </c>
      <c r="T2696">
        <v>9.2697140000000001E-3</v>
      </c>
      <c r="U2696">
        <v>0.29984992999999999</v>
      </c>
      <c r="V2696">
        <v>1.2742470000000001E-2</v>
      </c>
      <c r="W2696">
        <v>6.2675339999999996E-2</v>
      </c>
      <c r="X2696">
        <v>8.3757329999999998E-3</v>
      </c>
      <c r="Y2696">
        <v>9.5238095238095233E-2</v>
      </c>
      <c r="Z2696">
        <v>8.5999999999999993E-2</v>
      </c>
      <c r="AA2696">
        <v>6.9000000000000006E-2</v>
      </c>
      <c r="AB2696">
        <v>0.84499999999999997</v>
      </c>
      <c r="AC2696">
        <v>0.1268</v>
      </c>
      <c r="AD2696" t="s">
        <v>48</v>
      </c>
      <c r="AE2696" t="s">
        <v>48</v>
      </c>
      <c r="AF2696" t="s">
        <v>48</v>
      </c>
    </row>
    <row r="2697" spans="1:32" hidden="1" outlineLevel="1" x14ac:dyDescent="0.2">
      <c r="A2697" t="s">
        <v>21838</v>
      </c>
      <c r="B2697" t="s">
        <v>21839</v>
      </c>
      <c r="C2697" t="s">
        <v>21840</v>
      </c>
      <c r="J2697" t="s">
        <v>21841</v>
      </c>
      <c r="K2697" t="s">
        <v>1197</v>
      </c>
      <c r="L2697" t="s">
        <v>1233</v>
      </c>
      <c r="M2697">
        <v>1</v>
      </c>
      <c r="P2697" s="2" t="s">
        <v>21842</v>
      </c>
      <c r="Q2697" t="s">
        <v>47</v>
      </c>
      <c r="S2697">
        <v>3.3570320000000001E-2</v>
      </c>
      <c r="T2697">
        <v>1.039505E-3</v>
      </c>
      <c r="U2697">
        <v>1.4020080000000001E-2</v>
      </c>
      <c r="V2697">
        <v>5.2906936000000002E-3</v>
      </c>
      <c r="W2697">
        <v>1.4960921E-2</v>
      </c>
      <c r="X2697">
        <v>6.7834044E-3</v>
      </c>
      <c r="Y2697">
        <v>0.1033333333333333</v>
      </c>
      <c r="Z2697">
        <v>6.6000000000000003E-2</v>
      </c>
      <c r="AA2697">
        <v>7.2999999999999995E-2</v>
      </c>
      <c r="AB2697">
        <v>0.86099999999999999</v>
      </c>
      <c r="AC2697">
        <v>-0.1022</v>
      </c>
      <c r="AD2697" t="s">
        <v>48</v>
      </c>
      <c r="AE2697" t="s">
        <v>48</v>
      </c>
      <c r="AF2697" t="s">
        <v>48</v>
      </c>
    </row>
    <row r="2698" spans="1:32" hidden="1" outlineLevel="1" x14ac:dyDescent="0.2">
      <c r="A2698" t="s">
        <v>21843</v>
      </c>
      <c r="B2698" t="s">
        <v>21844</v>
      </c>
      <c r="C2698" t="s">
        <v>21845</v>
      </c>
      <c r="J2698" t="s">
        <v>21846</v>
      </c>
      <c r="K2698" t="s">
        <v>1197</v>
      </c>
      <c r="L2698" t="s">
        <v>1233</v>
      </c>
      <c r="M2698">
        <v>1</v>
      </c>
      <c r="P2698" s="2" t="s">
        <v>21847</v>
      </c>
      <c r="Q2698" t="s">
        <v>47</v>
      </c>
      <c r="S2698">
        <v>5.5274166E-2</v>
      </c>
      <c r="T2698">
        <v>1.1873245E-3</v>
      </c>
      <c r="U2698">
        <v>1.7640960000000001E-2</v>
      </c>
      <c r="V2698">
        <v>2.8488350000000001E-3</v>
      </c>
      <c r="W2698">
        <v>2.3479814000000002E-2</v>
      </c>
      <c r="X2698">
        <v>7.1070487999999998E-3</v>
      </c>
      <c r="Y2698">
        <v>0.05</v>
      </c>
      <c r="Z2698">
        <v>0.16300000000000001</v>
      </c>
      <c r="AA2698">
        <v>0</v>
      </c>
      <c r="AB2698">
        <v>0.83699999999999997</v>
      </c>
      <c r="AC2698">
        <v>0.61240000000000006</v>
      </c>
      <c r="AD2698" t="s">
        <v>48</v>
      </c>
      <c r="AE2698" t="s">
        <v>48</v>
      </c>
      <c r="AF2698" t="s">
        <v>48</v>
      </c>
    </row>
    <row r="2699" spans="1:32" hidden="1" outlineLevel="1" x14ac:dyDescent="0.2">
      <c r="A2699" t="s">
        <v>21848</v>
      </c>
      <c r="B2699" t="s">
        <v>13834</v>
      </c>
      <c r="C2699" t="s">
        <v>21849</v>
      </c>
      <c r="J2699" t="s">
        <v>21850</v>
      </c>
      <c r="K2699" t="s">
        <v>1197</v>
      </c>
      <c r="L2699" t="s">
        <v>1233</v>
      </c>
      <c r="M2699">
        <v>1</v>
      </c>
      <c r="P2699" s="2" t="s">
        <v>21851</v>
      </c>
      <c r="Q2699" t="s">
        <v>47</v>
      </c>
      <c r="S2699">
        <v>0.11912931</v>
      </c>
      <c r="T2699">
        <v>4.0054319999999997E-3</v>
      </c>
      <c r="U2699">
        <v>5.0179219999999997E-2</v>
      </c>
      <c r="V2699">
        <v>7.9545390000000001E-3</v>
      </c>
      <c r="W2699">
        <v>6.1626411999999998E-2</v>
      </c>
      <c r="X2699">
        <v>1.2026439E-2</v>
      </c>
      <c r="Y2699">
        <v>0.1</v>
      </c>
      <c r="Z2699">
        <v>0.155</v>
      </c>
      <c r="AA2699">
        <v>9.4E-2</v>
      </c>
      <c r="AB2699">
        <v>0.751</v>
      </c>
      <c r="AC2699">
        <v>0.72840000000000005</v>
      </c>
      <c r="AD2699" t="s">
        <v>48</v>
      </c>
      <c r="AE2699" t="s">
        <v>48</v>
      </c>
      <c r="AF2699" t="s">
        <v>48</v>
      </c>
    </row>
    <row r="2700" spans="1:32" hidden="1" outlineLevel="1" x14ac:dyDescent="0.2">
      <c r="A2700" t="s">
        <v>21852</v>
      </c>
      <c r="B2700" t="s">
        <v>21853</v>
      </c>
      <c r="C2700" t="s">
        <v>21854</v>
      </c>
      <c r="J2700" t="s">
        <v>21855</v>
      </c>
      <c r="K2700" t="s">
        <v>1197</v>
      </c>
      <c r="L2700" t="s">
        <v>1233</v>
      </c>
      <c r="M2700">
        <v>1</v>
      </c>
      <c r="P2700" s="2" t="s">
        <v>21856</v>
      </c>
      <c r="Q2700" t="s">
        <v>47</v>
      </c>
      <c r="S2700">
        <v>0.52811706000000003</v>
      </c>
      <c r="T2700">
        <v>2.430326E-2</v>
      </c>
      <c r="U2700">
        <v>0.39409557000000001</v>
      </c>
      <c r="V2700">
        <v>2.0379629999999999E-2</v>
      </c>
      <c r="W2700">
        <v>0.16337911999999999</v>
      </c>
      <c r="X2700">
        <v>4.2662576000000001E-2</v>
      </c>
      <c r="Y2700">
        <v>0.5625</v>
      </c>
      <c r="Z2700">
        <v>0.318</v>
      </c>
      <c r="AA2700">
        <v>6.2E-2</v>
      </c>
      <c r="AB2700">
        <v>0.62</v>
      </c>
      <c r="AC2700">
        <v>0.83560000000000001</v>
      </c>
      <c r="AD2700" t="s">
        <v>48</v>
      </c>
      <c r="AE2700" t="s">
        <v>48</v>
      </c>
      <c r="AF2700" t="s">
        <v>48</v>
      </c>
    </row>
    <row r="2701" spans="1:32" hidden="1" outlineLevel="1" x14ac:dyDescent="0.2">
      <c r="A2701" t="s">
        <v>21857</v>
      </c>
      <c r="B2701" t="s">
        <v>12869</v>
      </c>
      <c r="C2701" t="s">
        <v>21858</v>
      </c>
      <c r="J2701" t="s">
        <v>21859</v>
      </c>
      <c r="K2701" t="s">
        <v>1197</v>
      </c>
      <c r="L2701" t="s">
        <v>1233</v>
      </c>
      <c r="M2701">
        <v>1</v>
      </c>
      <c r="P2701" s="2" t="s">
        <v>21860</v>
      </c>
      <c r="Q2701" t="s">
        <v>47</v>
      </c>
      <c r="S2701">
        <v>0.52139955999999998</v>
      </c>
      <c r="T2701">
        <v>2.3076923999999999E-2</v>
      </c>
      <c r="U2701">
        <v>0.26583168000000001</v>
      </c>
      <c r="V2701">
        <v>4.4612918000000001E-2</v>
      </c>
      <c r="W2701">
        <v>0.54977920000000002</v>
      </c>
      <c r="X2701">
        <v>1.0421164E-2</v>
      </c>
      <c r="Y2701">
        <v>-0.3035714285714286</v>
      </c>
      <c r="Z2701">
        <v>5.6000000000000001E-2</v>
      </c>
      <c r="AA2701">
        <v>0.22800000000000001</v>
      </c>
      <c r="AB2701">
        <v>0.71599999999999997</v>
      </c>
      <c r="AC2701">
        <v>-0.77170000000000005</v>
      </c>
      <c r="AD2701" t="s">
        <v>48</v>
      </c>
      <c r="AE2701" t="s">
        <v>48</v>
      </c>
      <c r="AF2701" t="s">
        <v>48</v>
      </c>
    </row>
    <row r="2702" spans="1:32" hidden="1" outlineLevel="1" x14ac:dyDescent="0.2">
      <c r="A2702" t="s">
        <v>21861</v>
      </c>
      <c r="B2702" t="s">
        <v>21862</v>
      </c>
      <c r="C2702" t="s">
        <v>21863</v>
      </c>
      <c r="J2702" t="s">
        <v>21864</v>
      </c>
      <c r="K2702" t="s">
        <v>17792</v>
      </c>
      <c r="L2702" t="s">
        <v>1263</v>
      </c>
      <c r="M2702">
        <v>618</v>
      </c>
      <c r="P2702" s="2" t="s">
        <v>21865</v>
      </c>
      <c r="Q2702" t="s">
        <v>47</v>
      </c>
      <c r="S2702">
        <v>0.15656179000000001</v>
      </c>
      <c r="T2702">
        <v>2.4986267000000001E-3</v>
      </c>
      <c r="U2702">
        <v>2.7547137999999999E-2</v>
      </c>
      <c r="V2702">
        <v>5.7346675999999999E-3</v>
      </c>
      <c r="W2702">
        <v>7.4918490000000004E-2</v>
      </c>
      <c r="X2702">
        <v>7.0552653999999999E-3</v>
      </c>
      <c r="Y2702">
        <v>-0.1875</v>
      </c>
      <c r="Z2702">
        <v>0.16400000000000001</v>
      </c>
      <c r="AA2702">
        <v>0.111</v>
      </c>
      <c r="AB2702">
        <v>0.72499999999999998</v>
      </c>
      <c r="AC2702">
        <v>-0.43590000000000001</v>
      </c>
      <c r="AD2702" t="s">
        <v>48</v>
      </c>
      <c r="AE2702" t="s">
        <v>48</v>
      </c>
      <c r="AF2702" t="s">
        <v>48</v>
      </c>
    </row>
    <row r="2703" spans="1:32" hidden="1" outlineLevel="1" x14ac:dyDescent="0.2">
      <c r="A2703" t="s">
        <v>21866</v>
      </c>
      <c r="B2703" t="s">
        <v>21867</v>
      </c>
      <c r="C2703" t="s">
        <v>21868</v>
      </c>
      <c r="J2703" t="s">
        <v>21869</v>
      </c>
      <c r="K2703" t="s">
        <v>17792</v>
      </c>
      <c r="L2703" t="s">
        <v>1263</v>
      </c>
      <c r="M2703">
        <v>252</v>
      </c>
      <c r="P2703" s="2" t="s">
        <v>21870</v>
      </c>
      <c r="Q2703" t="s">
        <v>47</v>
      </c>
      <c r="S2703">
        <v>0.31547861999999999</v>
      </c>
      <c r="T2703">
        <v>9.4223020000000005E-3</v>
      </c>
      <c r="U2703">
        <v>0.33453682000000001</v>
      </c>
      <c r="V2703">
        <v>6.2156399999999997E-3</v>
      </c>
      <c r="W2703">
        <v>0.16846494000000001</v>
      </c>
      <c r="X2703">
        <v>1.0447056E-2</v>
      </c>
      <c r="Y2703">
        <v>-4.1666666666666657E-2</v>
      </c>
      <c r="Z2703">
        <v>0.249</v>
      </c>
      <c r="AA2703">
        <v>0.14799999999999999</v>
      </c>
      <c r="AB2703">
        <v>0.60399999999999998</v>
      </c>
      <c r="AC2703">
        <v>0.54720000000000002</v>
      </c>
      <c r="AD2703" t="s">
        <v>48</v>
      </c>
      <c r="AE2703" t="s">
        <v>48</v>
      </c>
      <c r="AF2703" t="s">
        <v>48</v>
      </c>
    </row>
    <row r="2704" spans="1:32" hidden="1" outlineLevel="1" x14ac:dyDescent="0.2">
      <c r="A2704" t="s">
        <v>21871</v>
      </c>
      <c r="B2704" t="s">
        <v>21872</v>
      </c>
      <c r="C2704" t="s">
        <v>21873</v>
      </c>
      <c r="J2704" t="s">
        <v>21874</v>
      </c>
      <c r="K2704" t="s">
        <v>17792</v>
      </c>
      <c r="L2704" t="s">
        <v>1263</v>
      </c>
      <c r="M2704">
        <v>17</v>
      </c>
      <c r="P2704" s="2" t="s">
        <v>21875</v>
      </c>
      <c r="Q2704" t="s">
        <v>47</v>
      </c>
      <c r="S2704">
        <v>0.112436704</v>
      </c>
      <c r="T2704">
        <v>1.783371E-3</v>
      </c>
      <c r="U2704">
        <v>2.3379711000000001E-2</v>
      </c>
      <c r="V2704">
        <v>7.1035884000000002E-3</v>
      </c>
      <c r="W2704">
        <v>3.4562174000000001E-2</v>
      </c>
      <c r="X2704">
        <v>8.1686009999999993E-3</v>
      </c>
      <c r="Y2704">
        <v>0.1714285714285714</v>
      </c>
      <c r="Z2704">
        <v>0.16300000000000001</v>
      </c>
      <c r="AA2704">
        <v>9.1999999999999998E-2</v>
      </c>
      <c r="AB2704">
        <v>0.745</v>
      </c>
      <c r="AC2704">
        <v>0.58030000000000004</v>
      </c>
      <c r="AD2704" t="s">
        <v>48</v>
      </c>
      <c r="AE2704" t="s">
        <v>48</v>
      </c>
      <c r="AF2704" t="s">
        <v>48</v>
      </c>
    </row>
    <row r="2705" spans="1:32" hidden="1" outlineLevel="1" x14ac:dyDescent="0.2">
      <c r="A2705" t="s">
        <v>21876</v>
      </c>
      <c r="B2705" t="s">
        <v>21877</v>
      </c>
      <c r="C2705" t="s">
        <v>21878</v>
      </c>
      <c r="J2705" t="s">
        <v>21879</v>
      </c>
      <c r="K2705" t="s">
        <v>17792</v>
      </c>
      <c r="L2705" t="s">
        <v>1263</v>
      </c>
      <c r="M2705">
        <v>3</v>
      </c>
      <c r="P2705" s="2" t="s">
        <v>21880</v>
      </c>
      <c r="Q2705" t="s">
        <v>47</v>
      </c>
      <c r="S2705">
        <v>2.2610498999999999E-2</v>
      </c>
      <c r="T2705">
        <v>7.9631804999999998E-4</v>
      </c>
      <c r="U2705">
        <v>1.1167783000000001E-2</v>
      </c>
      <c r="V2705">
        <v>1.8683917999999999E-3</v>
      </c>
      <c r="W2705">
        <v>1.0134893000000001E-2</v>
      </c>
      <c r="X2705">
        <v>6.7445672999999996E-3</v>
      </c>
      <c r="Y2705">
        <v>-0.25</v>
      </c>
      <c r="Z2705">
        <v>0</v>
      </c>
      <c r="AA2705">
        <v>0.26600000000000001</v>
      </c>
      <c r="AB2705">
        <v>0.73399999999999999</v>
      </c>
      <c r="AC2705">
        <v>-0.44040000000000001</v>
      </c>
      <c r="AD2705" t="s">
        <v>48</v>
      </c>
      <c r="AE2705" t="s">
        <v>48</v>
      </c>
      <c r="AF2705" t="s">
        <v>48</v>
      </c>
    </row>
    <row r="2706" spans="1:32" hidden="1" outlineLevel="1" x14ac:dyDescent="0.2">
      <c r="A2706" t="s">
        <v>21881</v>
      </c>
      <c r="B2706" t="s">
        <v>21882</v>
      </c>
      <c r="C2706" t="s">
        <v>21883</v>
      </c>
      <c r="J2706" t="s">
        <v>21884</v>
      </c>
      <c r="K2706" t="s">
        <v>17792</v>
      </c>
      <c r="L2706" t="s">
        <v>1263</v>
      </c>
      <c r="M2706">
        <v>2</v>
      </c>
      <c r="P2706" s="2" t="s">
        <v>21885</v>
      </c>
      <c r="Q2706" t="s">
        <v>47</v>
      </c>
      <c r="S2706">
        <v>0.12260055</v>
      </c>
      <c r="T2706">
        <v>3.7002563E-3</v>
      </c>
      <c r="U2706">
        <v>6.0951006000000002E-2</v>
      </c>
      <c r="V2706">
        <v>7.2145819999999998E-3</v>
      </c>
      <c r="W2706">
        <v>5.3205601999999998E-2</v>
      </c>
      <c r="X2706">
        <v>1.0395273E-2</v>
      </c>
      <c r="Y2706">
        <v>-8.8541666666666685E-2</v>
      </c>
      <c r="Z2706">
        <v>8.3000000000000004E-2</v>
      </c>
      <c r="AA2706">
        <v>0.13400000000000001</v>
      </c>
      <c r="AB2706">
        <v>0.78300000000000003</v>
      </c>
      <c r="AC2706">
        <v>-0.73860000000000003</v>
      </c>
      <c r="AD2706" t="s">
        <v>48</v>
      </c>
      <c r="AE2706" t="s">
        <v>48</v>
      </c>
      <c r="AF2706" t="s">
        <v>48</v>
      </c>
    </row>
    <row r="2707" spans="1:32" hidden="1" outlineLevel="1" x14ac:dyDescent="0.2">
      <c r="A2707" t="s">
        <v>21886</v>
      </c>
      <c r="B2707" t="s">
        <v>21887</v>
      </c>
      <c r="C2707" t="s">
        <v>21888</v>
      </c>
      <c r="J2707" t="s">
        <v>21889</v>
      </c>
      <c r="K2707" t="s">
        <v>17792</v>
      </c>
      <c r="L2707" t="s">
        <v>1263</v>
      </c>
      <c r="M2707">
        <v>0</v>
      </c>
      <c r="P2707" s="2" t="s">
        <v>21890</v>
      </c>
      <c r="Q2707" t="s">
        <v>47</v>
      </c>
      <c r="S2707">
        <v>2.035702E-2</v>
      </c>
      <c r="T2707">
        <v>1.5258788999999999E-3</v>
      </c>
      <c r="U2707">
        <v>1.6547862E-2</v>
      </c>
      <c r="V2707">
        <v>3.8107791999999999E-3</v>
      </c>
      <c r="W2707">
        <v>8.9948849999999993E-3</v>
      </c>
      <c r="X2707">
        <v>8.2721670000000004E-3</v>
      </c>
      <c r="Y2707">
        <v>0</v>
      </c>
      <c r="Z2707">
        <v>0</v>
      </c>
      <c r="AA2707">
        <v>0</v>
      </c>
      <c r="AB2707">
        <v>1</v>
      </c>
      <c r="AC2707">
        <v>0</v>
      </c>
      <c r="AD2707" t="s">
        <v>48</v>
      </c>
      <c r="AE2707" t="s">
        <v>48</v>
      </c>
      <c r="AF2707" t="s">
        <v>48</v>
      </c>
    </row>
    <row r="2708" spans="1:32" hidden="1" outlineLevel="1" x14ac:dyDescent="0.2">
      <c r="A2708" t="s">
        <v>21891</v>
      </c>
      <c r="B2708" t="s">
        <v>21892</v>
      </c>
      <c r="C2708" t="s">
        <v>21893</v>
      </c>
      <c r="J2708" t="s">
        <v>21894</v>
      </c>
      <c r="K2708" t="s">
        <v>17792</v>
      </c>
      <c r="L2708" t="s">
        <v>1263</v>
      </c>
      <c r="M2708">
        <v>1</v>
      </c>
      <c r="P2708" s="2" t="s">
        <v>21895</v>
      </c>
      <c r="Q2708" t="s">
        <v>10150</v>
      </c>
      <c r="S2708">
        <v>0.4269174</v>
      </c>
      <c r="T2708">
        <v>1.4188796E-2</v>
      </c>
      <c r="U2708">
        <v>0.23373569999999999</v>
      </c>
      <c r="V2708">
        <v>1.6561050000000001E-2</v>
      </c>
      <c r="W2708">
        <v>0.47273465999999997</v>
      </c>
      <c r="X2708">
        <v>1.1974656E-2</v>
      </c>
      <c r="Y2708">
        <v>2.0370370370370369E-2</v>
      </c>
      <c r="Z2708">
        <v>3.5999999999999997E-2</v>
      </c>
      <c r="AA2708">
        <v>0.124</v>
      </c>
      <c r="AB2708">
        <v>0.84</v>
      </c>
      <c r="AC2708">
        <v>-0.876</v>
      </c>
      <c r="AD2708" t="s">
        <v>48</v>
      </c>
      <c r="AE2708" t="s">
        <v>48</v>
      </c>
      <c r="AF2708" t="s">
        <v>48</v>
      </c>
    </row>
    <row r="2709" spans="1:32" hidden="1" outlineLevel="1" x14ac:dyDescent="0.2">
      <c r="A2709" t="s">
        <v>21896</v>
      </c>
      <c r="B2709" t="s">
        <v>21897</v>
      </c>
      <c r="C2709" t="s">
        <v>21898</v>
      </c>
      <c r="J2709" t="s">
        <v>21899</v>
      </c>
      <c r="K2709" t="s">
        <v>17792</v>
      </c>
      <c r="L2709" t="s">
        <v>1263</v>
      </c>
      <c r="M2709">
        <v>1</v>
      </c>
      <c r="P2709" s="2" t="s">
        <v>21900</v>
      </c>
      <c r="Q2709" t="s">
        <v>47</v>
      </c>
      <c r="S2709">
        <v>7.6085390000000003E-2</v>
      </c>
      <c r="T2709">
        <v>2.4795531999999999E-3</v>
      </c>
      <c r="U2709">
        <v>4.0659969999999997E-2</v>
      </c>
      <c r="V2709">
        <v>8.2135249999999993E-3</v>
      </c>
      <c r="W2709">
        <v>1.7872108000000001E-2</v>
      </c>
      <c r="X2709">
        <v>7.3400719999999996E-3</v>
      </c>
      <c r="Y2709">
        <v>0</v>
      </c>
      <c r="Z2709">
        <v>0</v>
      </c>
      <c r="AA2709">
        <v>0</v>
      </c>
      <c r="AB2709">
        <v>1</v>
      </c>
      <c r="AC2709">
        <v>0</v>
      </c>
      <c r="AD2709" t="s">
        <v>48</v>
      </c>
      <c r="AE2709" t="s">
        <v>48</v>
      </c>
      <c r="AF2709" t="s">
        <v>48</v>
      </c>
    </row>
    <row r="2710" spans="1:32" hidden="1" outlineLevel="1" x14ac:dyDescent="0.2">
      <c r="A2710" t="s">
        <v>21901</v>
      </c>
      <c r="B2710" t="s">
        <v>21902</v>
      </c>
      <c r="C2710" t="s">
        <v>15808</v>
      </c>
      <c r="J2710" t="s">
        <v>21903</v>
      </c>
      <c r="K2710" t="s">
        <v>17797</v>
      </c>
      <c r="L2710" t="s">
        <v>1263</v>
      </c>
      <c r="M2710">
        <v>372</v>
      </c>
      <c r="P2710" s="2" t="s">
        <v>21904</v>
      </c>
      <c r="Q2710" t="s">
        <v>12244</v>
      </c>
      <c r="S2710">
        <v>2.9917045E-2</v>
      </c>
      <c r="T2710">
        <v>6.9618225000000003E-4</v>
      </c>
      <c r="U2710">
        <v>1.18338885E-2</v>
      </c>
      <c r="V2710">
        <v>1.8591422999999999E-3</v>
      </c>
      <c r="W2710">
        <v>1.5568925000000001E-2</v>
      </c>
      <c r="X2710">
        <v>6.2461549999999998E-3</v>
      </c>
      <c r="Y2710">
        <v>-2.0000000000000011E-2</v>
      </c>
      <c r="Z2710">
        <v>0.182</v>
      </c>
      <c r="AA2710">
        <v>9.7000000000000003E-2</v>
      </c>
      <c r="AB2710">
        <v>0.72099999999999997</v>
      </c>
      <c r="AC2710">
        <v>0.18329999999999999</v>
      </c>
      <c r="AD2710" t="s">
        <v>48</v>
      </c>
      <c r="AE2710" t="s">
        <v>48</v>
      </c>
      <c r="AF2710" t="s">
        <v>48</v>
      </c>
    </row>
    <row r="2711" spans="1:32" hidden="1" outlineLevel="1" x14ac:dyDescent="0.2">
      <c r="A2711" t="s">
        <v>21905</v>
      </c>
      <c r="B2711" t="s">
        <v>21906</v>
      </c>
      <c r="C2711" t="s">
        <v>21907</v>
      </c>
      <c r="J2711" t="s">
        <v>21908</v>
      </c>
      <c r="K2711" t="s">
        <v>17797</v>
      </c>
      <c r="L2711" t="s">
        <v>1263</v>
      </c>
      <c r="M2711">
        <v>31</v>
      </c>
      <c r="P2711" s="2" t="s">
        <v>21909</v>
      </c>
      <c r="Q2711" t="s">
        <v>47</v>
      </c>
      <c r="S2711">
        <v>3.6634352000000002E-2</v>
      </c>
      <c r="T2711">
        <v>1.2111664E-3</v>
      </c>
      <c r="U2711">
        <v>2.3038119999999999E-2</v>
      </c>
      <c r="V2711">
        <v>3.3483060000000001E-3</v>
      </c>
      <c r="W2711">
        <v>1.2908909499999999E-2</v>
      </c>
      <c r="X2711">
        <v>8.2462760000000003E-3</v>
      </c>
      <c r="Y2711">
        <v>-0.1</v>
      </c>
      <c r="Z2711">
        <v>0.248</v>
      </c>
      <c r="AA2711">
        <v>5.2999999999999999E-2</v>
      </c>
      <c r="AB2711">
        <v>0.7</v>
      </c>
      <c r="AC2711">
        <v>0.8599</v>
      </c>
      <c r="AD2711" t="s">
        <v>48</v>
      </c>
      <c r="AE2711" t="s">
        <v>48</v>
      </c>
      <c r="AF2711" t="s">
        <v>48</v>
      </c>
    </row>
    <row r="2712" spans="1:32" hidden="1" outlineLevel="1" x14ac:dyDescent="0.2">
      <c r="A2712" t="s">
        <v>21910</v>
      </c>
      <c r="B2712" t="s">
        <v>21911</v>
      </c>
      <c r="C2712" t="s">
        <v>18397</v>
      </c>
      <c r="J2712" t="s">
        <v>21912</v>
      </c>
      <c r="K2712" t="s">
        <v>17797</v>
      </c>
      <c r="L2712" t="s">
        <v>1263</v>
      </c>
      <c r="M2712">
        <v>85</v>
      </c>
      <c r="P2712" s="2" t="s">
        <v>21913</v>
      </c>
      <c r="Q2712" t="s">
        <v>47</v>
      </c>
      <c r="S2712">
        <v>0.15213956000000001</v>
      </c>
      <c r="T2712">
        <v>2.7656554999999998E-3</v>
      </c>
      <c r="U2712">
        <v>6.5961140000000001E-2</v>
      </c>
      <c r="V2712">
        <v>6.0676484999999999E-3</v>
      </c>
      <c r="W2712">
        <v>5.9646879999999999E-2</v>
      </c>
      <c r="X2712">
        <v>7.8449574999999994E-3</v>
      </c>
      <c r="Y2712">
        <v>0.11749999999999999</v>
      </c>
      <c r="Z2712">
        <v>0.20499999999999999</v>
      </c>
      <c r="AA2712">
        <v>4.2000000000000003E-2</v>
      </c>
      <c r="AB2712">
        <v>0.753</v>
      </c>
      <c r="AC2712">
        <v>0.83489999999999998</v>
      </c>
      <c r="AD2712" t="s">
        <v>48</v>
      </c>
      <c r="AE2712" t="s">
        <v>48</v>
      </c>
      <c r="AF2712" t="s">
        <v>48</v>
      </c>
    </row>
    <row r="2713" spans="1:32" hidden="1" outlineLevel="1" x14ac:dyDescent="0.2">
      <c r="A2713" t="s">
        <v>21914</v>
      </c>
      <c r="B2713" t="s">
        <v>21915</v>
      </c>
      <c r="C2713" t="s">
        <v>10757</v>
      </c>
      <c r="J2713" t="s">
        <v>21916</v>
      </c>
      <c r="K2713" t="s">
        <v>17797</v>
      </c>
      <c r="L2713" t="s">
        <v>1263</v>
      </c>
      <c r="M2713">
        <v>26</v>
      </c>
      <c r="P2713" s="2" t="s">
        <v>21917</v>
      </c>
      <c r="Q2713" t="s">
        <v>47</v>
      </c>
      <c r="S2713">
        <v>1.1497946E-2</v>
      </c>
      <c r="T2713">
        <v>1.1062622000000001E-3</v>
      </c>
      <c r="U2713">
        <v>1.2482913999999999E-2</v>
      </c>
      <c r="V2713">
        <v>2.6083488000000002E-3</v>
      </c>
      <c r="W2713">
        <v>7.1898739999999997E-3</v>
      </c>
      <c r="X2713">
        <v>7.5989880000000001E-3</v>
      </c>
      <c r="Y2713">
        <v>0</v>
      </c>
      <c r="Z2713">
        <v>0</v>
      </c>
      <c r="AA2713">
        <v>0</v>
      </c>
      <c r="AB2713">
        <v>1</v>
      </c>
      <c r="AC2713">
        <v>0</v>
      </c>
      <c r="AD2713" t="s">
        <v>48</v>
      </c>
      <c r="AE2713" t="s">
        <v>48</v>
      </c>
      <c r="AF2713" t="s">
        <v>48</v>
      </c>
    </row>
    <row r="2714" spans="1:32" hidden="1" outlineLevel="1" x14ac:dyDescent="0.2">
      <c r="A2714" t="s">
        <v>21918</v>
      </c>
      <c r="B2714" t="s">
        <v>21919</v>
      </c>
      <c r="C2714" t="s">
        <v>21920</v>
      </c>
      <c r="J2714" t="s">
        <v>21921</v>
      </c>
      <c r="K2714" t="s">
        <v>17797</v>
      </c>
      <c r="L2714" t="s">
        <v>1263</v>
      </c>
      <c r="M2714">
        <v>13</v>
      </c>
      <c r="P2714" s="2" t="s">
        <v>21922</v>
      </c>
      <c r="Q2714" t="s">
        <v>47</v>
      </c>
      <c r="S2714">
        <v>2.9092112999999999E-2</v>
      </c>
      <c r="T2714">
        <v>8.5353849999999999E-4</v>
      </c>
      <c r="U2714">
        <v>1.3678487E-2</v>
      </c>
      <c r="V2714">
        <v>1.9793852999999998E-3</v>
      </c>
      <c r="W2714">
        <v>1.5720926E-2</v>
      </c>
      <c r="X2714">
        <v>6.7510399999999998E-3</v>
      </c>
      <c r="Y2714">
        <v>0</v>
      </c>
      <c r="Z2714">
        <v>0.23799999999999999</v>
      </c>
      <c r="AA2714">
        <v>0</v>
      </c>
      <c r="AB2714">
        <v>0.76200000000000001</v>
      </c>
      <c r="AC2714">
        <v>0.36120000000000002</v>
      </c>
      <c r="AD2714" t="s">
        <v>48</v>
      </c>
      <c r="AE2714" t="s">
        <v>48</v>
      </c>
      <c r="AF2714" t="s">
        <v>48</v>
      </c>
    </row>
    <row r="2715" spans="1:32" hidden="1" outlineLevel="1" x14ac:dyDescent="0.2">
      <c r="A2715" t="s">
        <v>21923</v>
      </c>
      <c r="B2715" t="s">
        <v>21924</v>
      </c>
      <c r="C2715" t="s">
        <v>21925</v>
      </c>
      <c r="J2715" t="s">
        <v>21926</v>
      </c>
      <c r="K2715" t="s">
        <v>17797</v>
      </c>
      <c r="L2715" t="s">
        <v>1263</v>
      </c>
      <c r="M2715">
        <v>8</v>
      </c>
      <c r="P2715" s="2" t="s">
        <v>21927</v>
      </c>
      <c r="Q2715" t="s">
        <v>47</v>
      </c>
      <c r="S2715">
        <v>8.0042349999999998E-2</v>
      </c>
      <c r="T2715">
        <v>1.4686584E-3</v>
      </c>
      <c r="U2715">
        <v>2.2559889E-2</v>
      </c>
      <c r="V2715">
        <v>4.3657473000000002E-3</v>
      </c>
      <c r="W2715">
        <v>2.6831544999999998E-2</v>
      </c>
      <c r="X2715">
        <v>7.3271270000000001E-3</v>
      </c>
      <c r="Y2715">
        <v>0.15</v>
      </c>
      <c r="Z2715">
        <v>0</v>
      </c>
      <c r="AA2715">
        <v>0.2</v>
      </c>
      <c r="AB2715">
        <v>0.8</v>
      </c>
      <c r="AC2715">
        <v>-0.36120000000000002</v>
      </c>
      <c r="AD2715" t="s">
        <v>48</v>
      </c>
      <c r="AE2715" t="s">
        <v>48</v>
      </c>
      <c r="AF2715" t="s">
        <v>48</v>
      </c>
    </row>
    <row r="2716" spans="1:32" hidden="1" outlineLevel="1" x14ac:dyDescent="0.2">
      <c r="A2716" t="s">
        <v>21928</v>
      </c>
      <c r="B2716" t="s">
        <v>21929</v>
      </c>
      <c r="C2716" t="s">
        <v>21930</v>
      </c>
      <c r="J2716" t="s">
        <v>21931</v>
      </c>
      <c r="K2716" t="s">
        <v>17797</v>
      </c>
      <c r="L2716" t="s">
        <v>1263</v>
      </c>
      <c r="M2716">
        <v>2</v>
      </c>
      <c r="P2716" s="2" t="s">
        <v>21932</v>
      </c>
      <c r="Q2716" t="s">
        <v>47</v>
      </c>
      <c r="S2716">
        <v>3.8991301999999999E-2</v>
      </c>
      <c r="T2716">
        <v>1.0156631E-3</v>
      </c>
      <c r="U2716">
        <v>1.2961143E-2</v>
      </c>
      <c r="V2716">
        <v>3.9402717000000002E-3</v>
      </c>
      <c r="W2716">
        <v>1.7291999999999998E-2</v>
      </c>
      <c r="X2716">
        <v>8.4145709999999992E-3</v>
      </c>
      <c r="Y2716">
        <v>-6.2500000000000064E-3</v>
      </c>
      <c r="Z2716">
        <v>9.0999999999999998E-2</v>
      </c>
      <c r="AA2716">
        <v>0.193</v>
      </c>
      <c r="AB2716">
        <v>0.71499999999999997</v>
      </c>
      <c r="AC2716">
        <v>-0.43030000000000002</v>
      </c>
      <c r="AD2716" t="s">
        <v>48</v>
      </c>
      <c r="AE2716" t="s">
        <v>48</v>
      </c>
      <c r="AF2716" t="s">
        <v>48</v>
      </c>
    </row>
    <row r="2717" spans="1:32" hidden="1" outlineLevel="1" x14ac:dyDescent="0.2">
      <c r="A2717" t="s">
        <v>21933</v>
      </c>
      <c r="B2717" t="s">
        <v>21934</v>
      </c>
      <c r="C2717" t="s">
        <v>21935</v>
      </c>
      <c r="J2717" t="s">
        <v>21936</v>
      </c>
      <c r="K2717" t="s">
        <v>17802</v>
      </c>
      <c r="L2717" t="s">
        <v>1263</v>
      </c>
      <c r="M2717">
        <v>112</v>
      </c>
      <c r="P2717" s="2" t="s">
        <v>21937</v>
      </c>
      <c r="Q2717" t="s">
        <v>47</v>
      </c>
      <c r="S2717">
        <v>5.8490242999999997E-2</v>
      </c>
      <c r="T2717">
        <v>1.6021729000000001E-3</v>
      </c>
      <c r="U2717">
        <v>2.3857940000000001E-2</v>
      </c>
      <c r="V2717">
        <v>5.6236745000000001E-3</v>
      </c>
      <c r="W2717">
        <v>2.4768940999999999E-2</v>
      </c>
      <c r="X2717">
        <v>6.8999166000000001E-3</v>
      </c>
      <c r="Y2717">
        <v>3.769841269841256E-3</v>
      </c>
      <c r="Z2717">
        <v>1.9E-2</v>
      </c>
      <c r="AA2717">
        <v>4.5999999999999999E-2</v>
      </c>
      <c r="AB2717">
        <v>0.93500000000000005</v>
      </c>
      <c r="AC2717">
        <v>-0.30320000000000003</v>
      </c>
      <c r="AD2717" t="s">
        <v>48</v>
      </c>
      <c r="AE2717" t="s">
        <v>48</v>
      </c>
      <c r="AF2717" t="s">
        <v>48</v>
      </c>
    </row>
    <row r="2718" spans="1:32" hidden="1" outlineLevel="1" x14ac:dyDescent="0.2">
      <c r="A2718" t="s">
        <v>21938</v>
      </c>
      <c r="B2718" t="s">
        <v>21939</v>
      </c>
      <c r="C2718" t="s">
        <v>21940</v>
      </c>
      <c r="J2718" t="s">
        <v>21941</v>
      </c>
      <c r="K2718" t="s">
        <v>17802</v>
      </c>
      <c r="L2718" t="s">
        <v>1263</v>
      </c>
      <c r="M2718">
        <v>30</v>
      </c>
      <c r="P2718" s="2" t="s">
        <v>21942</v>
      </c>
      <c r="Q2718" t="s">
        <v>47</v>
      </c>
      <c r="S2718">
        <v>0.19694418</v>
      </c>
      <c r="T2718">
        <v>3.2806395999999999E-3</v>
      </c>
      <c r="U2718">
        <v>4.2664019999999997E-2</v>
      </c>
      <c r="V2718">
        <v>6.2526376000000003E-3</v>
      </c>
      <c r="W2718">
        <v>0.10440776</v>
      </c>
      <c r="X2718">
        <v>7.3789097000000001E-3</v>
      </c>
      <c r="Y2718">
        <v>-5.8333333333333327E-2</v>
      </c>
      <c r="Z2718">
        <v>0</v>
      </c>
      <c r="AA2718">
        <v>0.13300000000000001</v>
      </c>
      <c r="AB2718">
        <v>0.86699999999999999</v>
      </c>
      <c r="AC2718">
        <v>-0.67010000000000003</v>
      </c>
      <c r="AD2718" t="s">
        <v>48</v>
      </c>
      <c r="AE2718" t="s">
        <v>48</v>
      </c>
      <c r="AF2718" t="s">
        <v>48</v>
      </c>
    </row>
    <row r="2719" spans="1:32" hidden="1" outlineLevel="1" x14ac:dyDescent="0.2">
      <c r="A2719" t="s">
        <v>21943</v>
      </c>
      <c r="B2719" t="s">
        <v>21944</v>
      </c>
      <c r="C2719" t="s">
        <v>21945</v>
      </c>
      <c r="J2719" t="s">
        <v>21946</v>
      </c>
      <c r="K2719" t="s">
        <v>17807</v>
      </c>
      <c r="L2719" t="s">
        <v>1263</v>
      </c>
      <c r="M2719">
        <v>235</v>
      </c>
      <c r="P2719" s="2" t="s">
        <v>21947</v>
      </c>
      <c r="Q2719" t="s">
        <v>47</v>
      </c>
      <c r="S2719">
        <v>4.8594624000000003E-2</v>
      </c>
      <c r="T2719">
        <v>1.3923645000000001E-3</v>
      </c>
      <c r="U2719">
        <v>2.1603431999999999E-2</v>
      </c>
      <c r="V2719">
        <v>4.3287489999999998E-3</v>
      </c>
      <c r="W2719">
        <v>1.9741343000000001E-2</v>
      </c>
      <c r="X2719">
        <v>7.0682109999999996E-3</v>
      </c>
      <c r="Y2719">
        <v>-1</v>
      </c>
      <c r="Z2719">
        <v>5.8999999999999997E-2</v>
      </c>
      <c r="AA2719">
        <v>0.221</v>
      </c>
      <c r="AB2719">
        <v>0.72</v>
      </c>
      <c r="AC2719">
        <v>-0.74299999999999999</v>
      </c>
      <c r="AD2719" t="s">
        <v>48</v>
      </c>
      <c r="AE2719" t="s">
        <v>48</v>
      </c>
      <c r="AF2719" t="s">
        <v>48</v>
      </c>
    </row>
    <row r="2720" spans="1:32" hidden="1" outlineLevel="1" x14ac:dyDescent="0.2">
      <c r="A2720" t="s">
        <v>21948</v>
      </c>
      <c r="B2720" t="s">
        <v>21949</v>
      </c>
      <c r="C2720" t="s">
        <v>19715</v>
      </c>
      <c r="J2720" t="s">
        <v>21950</v>
      </c>
      <c r="K2720" t="s">
        <v>17807</v>
      </c>
      <c r="L2720" t="s">
        <v>1263</v>
      </c>
      <c r="M2720">
        <v>137</v>
      </c>
      <c r="P2720" s="2" t="s">
        <v>21951</v>
      </c>
      <c r="Q2720" t="s">
        <v>47</v>
      </c>
      <c r="S2720">
        <v>0.40133869999999999</v>
      </c>
      <c r="T2720">
        <v>1.9998873E-2</v>
      </c>
      <c r="U2720">
        <v>0.1352073</v>
      </c>
      <c r="V2720">
        <v>0.49032791999999997</v>
      </c>
      <c r="W2720">
        <v>0.21836095999999999</v>
      </c>
      <c r="X2720">
        <v>8.7641070000000001E-3</v>
      </c>
      <c r="Y2720">
        <v>4.9999999999999989E-2</v>
      </c>
      <c r="Z2720">
        <v>0.308</v>
      </c>
      <c r="AA2720">
        <v>0.182</v>
      </c>
      <c r="AB2720">
        <v>0.51100000000000001</v>
      </c>
      <c r="AC2720">
        <v>0.30180000000000001</v>
      </c>
      <c r="AD2720" t="s">
        <v>48</v>
      </c>
      <c r="AE2720" t="s">
        <v>48</v>
      </c>
      <c r="AF2720" t="s">
        <v>48</v>
      </c>
    </row>
    <row r="2721" spans="1:32" hidden="1" outlineLevel="1" x14ac:dyDescent="0.2">
      <c r="A2721" t="s">
        <v>21952</v>
      </c>
      <c r="B2721" t="s">
        <v>21953</v>
      </c>
      <c r="C2721" t="s">
        <v>18065</v>
      </c>
      <c r="J2721" t="s">
        <v>21954</v>
      </c>
      <c r="K2721" t="s">
        <v>17812</v>
      </c>
      <c r="L2721" t="s">
        <v>1263</v>
      </c>
      <c r="M2721">
        <v>99</v>
      </c>
      <c r="P2721" s="2" t="s">
        <v>21955</v>
      </c>
      <c r="Q2721" t="s">
        <v>10150</v>
      </c>
      <c r="S2721">
        <v>9.2647400000000005E-2</v>
      </c>
      <c r="T2721">
        <v>1.4781951999999999E-3</v>
      </c>
      <c r="U2721">
        <v>1.442999E-2</v>
      </c>
      <c r="V2721">
        <v>5.9936525999999997E-3</v>
      </c>
      <c r="W2721">
        <v>3.0485468000000002E-2</v>
      </c>
      <c r="X2721">
        <v>7.3012349999999997E-3</v>
      </c>
      <c r="Y2721">
        <v>0</v>
      </c>
      <c r="Z2721">
        <v>0.27800000000000002</v>
      </c>
      <c r="AA2721">
        <v>0.13700000000000001</v>
      </c>
      <c r="AB2721">
        <v>0.58599999999999997</v>
      </c>
      <c r="AC2721">
        <v>0.43890000000000001</v>
      </c>
      <c r="AD2721" t="s">
        <v>48</v>
      </c>
      <c r="AE2721" t="s">
        <v>48</v>
      </c>
      <c r="AF2721" t="s">
        <v>48</v>
      </c>
    </row>
    <row r="2722" spans="1:32" hidden="1" outlineLevel="1" x14ac:dyDescent="0.2">
      <c r="A2722" t="s">
        <v>21956</v>
      </c>
      <c r="B2722" t="s">
        <v>21957</v>
      </c>
      <c r="C2722" t="s">
        <v>15803</v>
      </c>
      <c r="J2722" t="s">
        <v>21958</v>
      </c>
      <c r="K2722" t="s">
        <v>17812</v>
      </c>
      <c r="L2722" t="s">
        <v>1263</v>
      </c>
      <c r="M2722">
        <v>4</v>
      </c>
      <c r="P2722" s="2" t="s">
        <v>21959</v>
      </c>
      <c r="Q2722" t="s">
        <v>47</v>
      </c>
      <c r="S2722">
        <v>0.73663365999999997</v>
      </c>
      <c r="T2722">
        <v>0.15443328000000001</v>
      </c>
      <c r="U2722">
        <v>0.70864636000000003</v>
      </c>
      <c r="V2722">
        <v>4.8222229999999998E-2</v>
      </c>
      <c r="W2722">
        <v>0.5935568</v>
      </c>
      <c r="X2722">
        <v>9.8515510000000001E-3</v>
      </c>
      <c r="Y2722">
        <v>0.22500000000000001</v>
      </c>
      <c r="Z2722">
        <v>0.13600000000000001</v>
      </c>
      <c r="AA2722">
        <v>0.10199999999999999</v>
      </c>
      <c r="AB2722">
        <v>0.76300000000000001</v>
      </c>
      <c r="AC2722">
        <v>0.20230000000000001</v>
      </c>
      <c r="AD2722" t="s">
        <v>48</v>
      </c>
      <c r="AE2722" t="s">
        <v>48</v>
      </c>
      <c r="AF2722" t="s">
        <v>48</v>
      </c>
    </row>
    <row r="2723" spans="1:32" hidden="1" outlineLevel="1" x14ac:dyDescent="0.2">
      <c r="A2723" t="s">
        <v>21960</v>
      </c>
      <c r="B2723" t="s">
        <v>21961</v>
      </c>
      <c r="C2723" t="s">
        <v>14323</v>
      </c>
      <c r="J2723" t="s">
        <v>21962</v>
      </c>
      <c r="K2723" t="s">
        <v>17816</v>
      </c>
      <c r="L2723" t="s">
        <v>1263</v>
      </c>
      <c r="M2723">
        <v>107</v>
      </c>
      <c r="P2723" s="2" t="s">
        <v>21963</v>
      </c>
      <c r="Q2723" t="s">
        <v>10258</v>
      </c>
      <c r="S2723">
        <v>2.3906821000000002E-2</v>
      </c>
      <c r="T2723">
        <v>9.2029570000000003E-4</v>
      </c>
      <c r="U2723">
        <v>1.2414595E-2</v>
      </c>
      <c r="V2723">
        <v>2.4048606999999998E-3</v>
      </c>
      <c r="W2723">
        <v>9.5268890000000002E-3</v>
      </c>
      <c r="X2723">
        <v>8.4534080000000008E-3</v>
      </c>
      <c r="Y2723">
        <v>0.31111111111111112</v>
      </c>
      <c r="Z2723">
        <v>0.34100000000000003</v>
      </c>
      <c r="AA2723">
        <v>0</v>
      </c>
      <c r="AB2723">
        <v>0.65900000000000003</v>
      </c>
      <c r="AC2723">
        <v>0.83130000000000004</v>
      </c>
      <c r="AD2723" t="s">
        <v>48</v>
      </c>
      <c r="AE2723" t="s">
        <v>48</v>
      </c>
      <c r="AF2723" t="s">
        <v>48</v>
      </c>
    </row>
    <row r="2724" spans="1:32" hidden="1" outlineLevel="1" x14ac:dyDescent="0.2">
      <c r="A2724" t="s">
        <v>21964</v>
      </c>
      <c r="B2724" t="s">
        <v>21965</v>
      </c>
      <c r="C2724" t="s">
        <v>21966</v>
      </c>
      <c r="J2724" t="s">
        <v>21967</v>
      </c>
      <c r="K2724" t="s">
        <v>17816</v>
      </c>
      <c r="L2724" t="s">
        <v>1263</v>
      </c>
      <c r="M2724">
        <v>58</v>
      </c>
      <c r="P2724" s="2" t="s">
        <v>21968</v>
      </c>
      <c r="Q2724" t="s">
        <v>10132</v>
      </c>
      <c r="S2724">
        <v>0.11305672999999999</v>
      </c>
      <c r="T2724">
        <v>2.3937225000000002E-3</v>
      </c>
      <c r="U2724">
        <v>2.1330156999999999E-2</v>
      </c>
      <c r="V2724">
        <v>5.7346675999999999E-3</v>
      </c>
      <c r="W2724">
        <v>3.9444692000000003E-2</v>
      </c>
      <c r="X2724">
        <v>8.1427099999999992E-3</v>
      </c>
      <c r="Y2724">
        <v>-3.5416666666666673E-2</v>
      </c>
      <c r="Z2724">
        <v>2.5999999999999999E-2</v>
      </c>
      <c r="AA2724">
        <v>7.0000000000000007E-2</v>
      </c>
      <c r="AB2724">
        <v>0.90400000000000003</v>
      </c>
      <c r="AC2724">
        <v>-0.57189999999999996</v>
      </c>
      <c r="AD2724" t="s">
        <v>48</v>
      </c>
      <c r="AE2724" t="s">
        <v>48</v>
      </c>
      <c r="AF2724" t="s">
        <v>48</v>
      </c>
    </row>
    <row r="2725" spans="1:32" hidden="1" outlineLevel="1" x14ac:dyDescent="0.2">
      <c r="A2725" t="s">
        <v>21969</v>
      </c>
      <c r="B2725" t="s">
        <v>21970</v>
      </c>
      <c r="C2725" t="s">
        <v>21971</v>
      </c>
      <c r="J2725" t="s">
        <v>21972</v>
      </c>
      <c r="K2725" t="s">
        <v>17816</v>
      </c>
      <c r="L2725" t="s">
        <v>1263</v>
      </c>
      <c r="M2725">
        <v>-2</v>
      </c>
      <c r="P2725" s="2" t="s">
        <v>21973</v>
      </c>
      <c r="Q2725" t="s">
        <v>47</v>
      </c>
      <c r="S2725">
        <v>0.64447093</v>
      </c>
      <c r="T2725">
        <v>4.0387186999999998E-2</v>
      </c>
      <c r="U2725">
        <v>0.57006699999999999</v>
      </c>
      <c r="V2725">
        <v>4.512853E-2</v>
      </c>
      <c r="W2725">
        <v>0.63366869999999997</v>
      </c>
      <c r="X2725">
        <v>8.9453469999999993E-3</v>
      </c>
      <c r="Y2725">
        <v>5.1388888888888887E-2</v>
      </c>
      <c r="Z2725">
        <v>3.1E-2</v>
      </c>
      <c r="AA2725">
        <v>5.8999999999999997E-2</v>
      </c>
      <c r="AB2725">
        <v>0.90900000000000003</v>
      </c>
      <c r="AC2725">
        <v>-6.9000000000000006E-2</v>
      </c>
      <c r="AD2725" t="s">
        <v>48</v>
      </c>
      <c r="AE2725" t="s">
        <v>48</v>
      </c>
      <c r="AF2725" t="s">
        <v>48</v>
      </c>
    </row>
    <row r="2726" spans="1:32" hidden="1" outlineLevel="1" x14ac:dyDescent="0.2">
      <c r="A2726" t="s">
        <v>21974</v>
      </c>
      <c r="B2726" t="s">
        <v>15123</v>
      </c>
      <c r="C2726" t="s">
        <v>21975</v>
      </c>
      <c r="J2726" t="s">
        <v>21976</v>
      </c>
      <c r="K2726" t="s">
        <v>17820</v>
      </c>
      <c r="L2726" t="s">
        <v>1263</v>
      </c>
      <c r="M2726">
        <v>6347</v>
      </c>
      <c r="P2726" s="2" t="s">
        <v>21977</v>
      </c>
      <c r="Q2726" t="s">
        <v>47</v>
      </c>
      <c r="S2726">
        <v>9.8015280000000003E-3</v>
      </c>
      <c r="T2726">
        <v>6.6280365000000001E-4</v>
      </c>
      <c r="U2726">
        <v>1.1475216999999999E-2</v>
      </c>
      <c r="V2726">
        <v>2.7563404000000001E-3</v>
      </c>
      <c r="W2726">
        <v>6.9903730000000002E-3</v>
      </c>
      <c r="X2726">
        <v>6.4209230000000003E-3</v>
      </c>
      <c r="Y2726">
        <v>0</v>
      </c>
      <c r="Z2726">
        <v>7.0000000000000007E-2</v>
      </c>
      <c r="AA2726">
        <v>0</v>
      </c>
      <c r="AB2726">
        <v>0.93</v>
      </c>
      <c r="AC2726">
        <v>0.128</v>
      </c>
      <c r="AD2726" t="s">
        <v>48</v>
      </c>
      <c r="AE2726" t="s">
        <v>48</v>
      </c>
      <c r="AF2726" t="s">
        <v>48</v>
      </c>
    </row>
    <row r="2727" spans="1:32" hidden="1" outlineLevel="1" x14ac:dyDescent="0.2">
      <c r="A2727" t="s">
        <v>21978</v>
      </c>
      <c r="B2727" t="s">
        <v>21979</v>
      </c>
      <c r="C2727" t="s">
        <v>21980</v>
      </c>
      <c r="J2727" t="s">
        <v>21981</v>
      </c>
      <c r="K2727" t="s">
        <v>17820</v>
      </c>
      <c r="L2727" t="s">
        <v>1263</v>
      </c>
      <c r="M2727">
        <v>257</v>
      </c>
      <c r="P2727" s="2" t="s">
        <v>21982</v>
      </c>
      <c r="Q2727" t="s">
        <v>47</v>
      </c>
      <c r="S2727">
        <v>0.13041082000000001</v>
      </c>
      <c r="T2727">
        <v>3.7384033000000001E-3</v>
      </c>
      <c r="U2727">
        <v>4.9177195999999999E-2</v>
      </c>
      <c r="V2727">
        <v>8.6205009999999992E-3</v>
      </c>
      <c r="W2727">
        <v>6.2150877E-2</v>
      </c>
      <c r="X2727">
        <v>7.8579029999999994E-3</v>
      </c>
      <c r="Y2727">
        <v>0.22265625</v>
      </c>
      <c r="Z2727">
        <v>0.14799999999999999</v>
      </c>
      <c r="AA2727">
        <v>7.3999999999999996E-2</v>
      </c>
      <c r="AB2727">
        <v>0.77800000000000002</v>
      </c>
      <c r="AC2727">
        <v>0.95669999999999999</v>
      </c>
      <c r="AD2727" t="s">
        <v>48</v>
      </c>
      <c r="AE2727" t="s">
        <v>48</v>
      </c>
      <c r="AF2727" t="s">
        <v>48</v>
      </c>
    </row>
    <row r="2728" spans="1:32" hidden="1" outlineLevel="1" x14ac:dyDescent="0.2">
      <c r="A2728" t="s">
        <v>21983</v>
      </c>
      <c r="B2728" t="s">
        <v>21984</v>
      </c>
      <c r="C2728" t="s">
        <v>21985</v>
      </c>
      <c r="J2728" t="s">
        <v>21986</v>
      </c>
      <c r="K2728" t="s">
        <v>17820</v>
      </c>
      <c r="L2728" t="s">
        <v>1263</v>
      </c>
      <c r="M2728">
        <v>1029</v>
      </c>
      <c r="P2728" s="2" t="s">
        <v>21987</v>
      </c>
      <c r="Q2728" t="s">
        <v>10032</v>
      </c>
      <c r="S2728">
        <v>0.15545623</v>
      </c>
      <c r="T2728">
        <v>2.2506713999999998E-3</v>
      </c>
      <c r="U2728">
        <v>2.3038119999999999E-2</v>
      </c>
      <c r="V2728">
        <v>6.0676484999999999E-3</v>
      </c>
      <c r="W2728">
        <v>7.5552140000000004E-2</v>
      </c>
      <c r="X2728">
        <v>7.2882893000000004E-3</v>
      </c>
      <c r="Y2728">
        <v>-0.3</v>
      </c>
      <c r="Z2728">
        <v>6.7000000000000004E-2</v>
      </c>
      <c r="AA2728">
        <v>0.16400000000000001</v>
      </c>
      <c r="AB2728">
        <v>0.76900000000000002</v>
      </c>
      <c r="AC2728">
        <v>-0.69079999999999997</v>
      </c>
      <c r="AD2728" t="s">
        <v>48</v>
      </c>
      <c r="AE2728" t="s">
        <v>48</v>
      </c>
      <c r="AF2728" t="s">
        <v>48</v>
      </c>
    </row>
    <row r="2729" spans="1:32" hidden="1" outlineLevel="1" x14ac:dyDescent="0.2">
      <c r="A2729" t="s">
        <v>21988</v>
      </c>
      <c r="B2729" t="s">
        <v>21989</v>
      </c>
      <c r="C2729" t="s">
        <v>21990</v>
      </c>
      <c r="J2729" t="s">
        <v>21991</v>
      </c>
      <c r="K2729" t="s">
        <v>17820</v>
      </c>
      <c r="L2729" t="s">
        <v>1263</v>
      </c>
      <c r="M2729">
        <v>113</v>
      </c>
      <c r="P2729" s="2" t="s">
        <v>21992</v>
      </c>
      <c r="Q2729" t="s">
        <v>47</v>
      </c>
      <c r="S2729">
        <v>0.123468354</v>
      </c>
      <c r="T2729">
        <v>3.9100647000000002E-3</v>
      </c>
      <c r="U2729">
        <v>5.9447966999999997E-2</v>
      </c>
      <c r="V2729">
        <v>7.4365693000000002E-3</v>
      </c>
      <c r="W2729">
        <v>5.6719026999999998E-2</v>
      </c>
      <c r="X2729">
        <v>1.0006900000000001E-2</v>
      </c>
      <c r="Y2729">
        <v>-0.26666666666666672</v>
      </c>
      <c r="Z2729">
        <v>0.126</v>
      </c>
      <c r="AA2729">
        <v>8.3000000000000004E-2</v>
      </c>
      <c r="AB2729">
        <v>0.79</v>
      </c>
      <c r="AC2729">
        <v>0.6552</v>
      </c>
      <c r="AD2729" t="s">
        <v>48</v>
      </c>
      <c r="AE2729" t="s">
        <v>48</v>
      </c>
      <c r="AF2729" t="s">
        <v>48</v>
      </c>
    </row>
    <row r="2730" spans="1:32" hidden="1" outlineLevel="1" x14ac:dyDescent="0.2">
      <c r="A2730" t="s">
        <v>21993</v>
      </c>
      <c r="B2730" t="s">
        <v>21994</v>
      </c>
      <c r="C2730" t="s">
        <v>21995</v>
      </c>
      <c r="J2730" t="s">
        <v>21996</v>
      </c>
      <c r="K2730" t="s">
        <v>17820</v>
      </c>
      <c r="L2730" t="s">
        <v>1263</v>
      </c>
      <c r="M2730">
        <v>119</v>
      </c>
      <c r="P2730" s="2" t="s">
        <v>21997</v>
      </c>
      <c r="Q2730" t="s">
        <v>47</v>
      </c>
      <c r="S2730">
        <v>3.8991301999999999E-2</v>
      </c>
      <c r="T2730">
        <v>1.0251998999999999E-3</v>
      </c>
      <c r="U2730">
        <v>1.3131939E-2</v>
      </c>
      <c r="V2730">
        <v>2.0718799999999999E-3</v>
      </c>
      <c r="W2730">
        <v>1.7549826000000001E-2</v>
      </c>
      <c r="X2730">
        <v>6.9516995000000002E-3</v>
      </c>
      <c r="Y2730">
        <v>0.16190476190476191</v>
      </c>
      <c r="Z2730">
        <v>0</v>
      </c>
      <c r="AA2730">
        <v>0.16400000000000001</v>
      </c>
      <c r="AB2730">
        <v>0.83599999999999997</v>
      </c>
      <c r="AC2730">
        <v>-0.57189999999999996</v>
      </c>
      <c r="AD2730" t="s">
        <v>48</v>
      </c>
      <c r="AE2730" t="s">
        <v>48</v>
      </c>
      <c r="AF2730" t="s">
        <v>48</v>
      </c>
    </row>
    <row r="2731" spans="1:32" hidden="1" outlineLevel="1" x14ac:dyDescent="0.2">
      <c r="A2731" t="s">
        <v>21998</v>
      </c>
      <c r="B2731" t="s">
        <v>21999</v>
      </c>
      <c r="C2731" t="s">
        <v>22000</v>
      </c>
      <c r="J2731" t="s">
        <v>22001</v>
      </c>
      <c r="K2731" t="s">
        <v>17820</v>
      </c>
      <c r="L2731" t="s">
        <v>1263</v>
      </c>
      <c r="M2731">
        <v>203</v>
      </c>
      <c r="P2731" s="2" t="s">
        <v>22002</v>
      </c>
      <c r="Q2731" t="s">
        <v>47</v>
      </c>
      <c r="S2731">
        <v>9.7853839999999997E-2</v>
      </c>
      <c r="T2731">
        <v>1.0108948000000001E-3</v>
      </c>
      <c r="U2731">
        <v>1.3644326999999999E-2</v>
      </c>
      <c r="V2731">
        <v>1.6094067999999999E-3</v>
      </c>
      <c r="W2731">
        <v>3.8273550000000003E-2</v>
      </c>
      <c r="X2731">
        <v>5.7930537000000001E-3</v>
      </c>
      <c r="Y2731">
        <v>-4.1666666666666657E-2</v>
      </c>
      <c r="Z2731">
        <v>4.4999999999999998E-2</v>
      </c>
      <c r="AA2731">
        <v>0</v>
      </c>
      <c r="AB2731">
        <v>0.95499999999999996</v>
      </c>
      <c r="AC2731">
        <v>0.34039999999999998</v>
      </c>
      <c r="AD2731" t="s">
        <v>48</v>
      </c>
      <c r="AE2731" t="s">
        <v>48</v>
      </c>
      <c r="AF2731" t="s">
        <v>48</v>
      </c>
    </row>
    <row r="2732" spans="1:32" hidden="1" outlineLevel="1" x14ac:dyDescent="0.2">
      <c r="A2732" t="s">
        <v>22003</v>
      </c>
      <c r="B2732" t="s">
        <v>22004</v>
      </c>
      <c r="C2732" t="s">
        <v>14323</v>
      </c>
      <c r="J2732" t="s">
        <v>22005</v>
      </c>
      <c r="K2732" t="s">
        <v>17820</v>
      </c>
      <c r="L2732" t="s">
        <v>1263</v>
      </c>
      <c r="M2732">
        <v>77</v>
      </c>
      <c r="P2732" s="2" t="s">
        <v>22006</v>
      </c>
      <c r="Q2732" t="s">
        <v>10258</v>
      </c>
      <c r="S2732">
        <v>1.1058134000000001E-2</v>
      </c>
      <c r="T2732">
        <v>9.0122219999999999E-4</v>
      </c>
      <c r="U2732">
        <v>1.2824506499999999E-2</v>
      </c>
      <c r="V2732">
        <v>2.5158543000000002E-3</v>
      </c>
      <c r="W2732">
        <v>7.3988754000000002E-3</v>
      </c>
      <c r="X2732">
        <v>7.5472050000000004E-3</v>
      </c>
      <c r="Y2732">
        <v>0.4</v>
      </c>
      <c r="Z2732">
        <v>0.371</v>
      </c>
      <c r="AA2732">
        <v>0</v>
      </c>
      <c r="AB2732">
        <v>0.629</v>
      </c>
      <c r="AC2732">
        <v>0.75790000000000002</v>
      </c>
      <c r="AD2732" t="s">
        <v>48</v>
      </c>
      <c r="AE2732" t="s">
        <v>48</v>
      </c>
      <c r="AF2732" t="s">
        <v>48</v>
      </c>
    </row>
    <row r="2733" spans="1:32" hidden="1" outlineLevel="1" x14ac:dyDescent="0.2">
      <c r="A2733" t="s">
        <v>22007</v>
      </c>
      <c r="B2733" t="s">
        <v>22008</v>
      </c>
      <c r="C2733" t="s">
        <v>16802</v>
      </c>
      <c r="J2733" t="s">
        <v>22009</v>
      </c>
      <c r="K2733" t="s">
        <v>17820</v>
      </c>
      <c r="L2733" t="s">
        <v>1263</v>
      </c>
      <c r="M2733">
        <v>167</v>
      </c>
      <c r="P2733" s="2" t="s">
        <v>22010</v>
      </c>
      <c r="Q2733" t="s">
        <v>47</v>
      </c>
      <c r="S2733">
        <v>0.11088663999999999</v>
      </c>
      <c r="T2733">
        <v>1.6117096E-3</v>
      </c>
      <c r="U2733">
        <v>1.3644326999999999E-2</v>
      </c>
      <c r="V2733">
        <v>7.4735670000000004E-3</v>
      </c>
      <c r="W2733">
        <v>5.6133456999999998E-2</v>
      </c>
      <c r="X2733">
        <v>6.8028233999999996E-3</v>
      </c>
      <c r="Y2733">
        <v>4.9999999999999989E-2</v>
      </c>
      <c r="Z2733">
        <v>9.0999999999999998E-2</v>
      </c>
      <c r="AA2733">
        <v>0.30099999999999999</v>
      </c>
      <c r="AB2733">
        <v>0.60799999999999998</v>
      </c>
      <c r="AC2733">
        <v>-0.70960000000000001</v>
      </c>
      <c r="AD2733" t="s">
        <v>48</v>
      </c>
      <c r="AE2733" t="s">
        <v>48</v>
      </c>
      <c r="AF2733" t="s">
        <v>48</v>
      </c>
    </row>
    <row r="2734" spans="1:32" hidden="1" outlineLevel="1" x14ac:dyDescent="0.2">
      <c r="A2734" t="s">
        <v>22011</v>
      </c>
      <c r="B2734" t="s">
        <v>22012</v>
      </c>
      <c r="C2734" t="s">
        <v>22013</v>
      </c>
      <c r="J2734" t="s">
        <v>22014</v>
      </c>
      <c r="K2734" t="s">
        <v>17820</v>
      </c>
      <c r="L2734" t="s">
        <v>1263</v>
      </c>
      <c r="M2734">
        <v>11</v>
      </c>
      <c r="P2734" s="2" t="s">
        <v>22015</v>
      </c>
      <c r="Q2734" t="s">
        <v>47</v>
      </c>
      <c r="S2734">
        <v>0.14950263999999999</v>
      </c>
      <c r="T2734">
        <v>4.4059753E-3</v>
      </c>
      <c r="U2734">
        <v>5.9948977000000001E-2</v>
      </c>
      <c r="V2734">
        <v>1.2340514E-2</v>
      </c>
      <c r="W2734">
        <v>4.9106610000000002E-2</v>
      </c>
      <c r="X2734">
        <v>9.2301540000000008E-3</v>
      </c>
      <c r="Y2734">
        <v>7.2727272727272738E-2</v>
      </c>
      <c r="Z2734">
        <v>0.124</v>
      </c>
      <c r="AA2734">
        <v>8.3000000000000004E-2</v>
      </c>
      <c r="AB2734">
        <v>0.79200000000000004</v>
      </c>
      <c r="AC2734">
        <v>0.70799999999999996</v>
      </c>
      <c r="AD2734" t="s">
        <v>48</v>
      </c>
      <c r="AE2734" t="s">
        <v>48</v>
      </c>
      <c r="AF2734" t="s">
        <v>48</v>
      </c>
    </row>
    <row r="2735" spans="1:32" hidden="1" outlineLevel="1" x14ac:dyDescent="0.2">
      <c r="A2735" t="s">
        <v>22016</v>
      </c>
      <c r="B2735" t="s">
        <v>22017</v>
      </c>
      <c r="C2735" t="s">
        <v>22018</v>
      </c>
      <c r="J2735" t="s">
        <v>22019</v>
      </c>
      <c r="K2735" t="s">
        <v>17820</v>
      </c>
      <c r="L2735" t="s">
        <v>1263</v>
      </c>
      <c r="M2735">
        <v>54</v>
      </c>
      <c r="P2735" s="2" t="s">
        <v>22020</v>
      </c>
      <c r="Q2735" t="s">
        <v>47</v>
      </c>
      <c r="S2735">
        <v>1.9477395000000002E-2</v>
      </c>
      <c r="T2735">
        <v>9.5844270000000002E-4</v>
      </c>
      <c r="U2735">
        <v>1.3985921E-2</v>
      </c>
      <c r="V2735">
        <v>1.9238886000000001E-3</v>
      </c>
      <c r="W2735">
        <v>9.127886E-3</v>
      </c>
      <c r="X2735">
        <v>8.298059E-3</v>
      </c>
      <c r="Y2735">
        <v>1</v>
      </c>
      <c r="Z2735">
        <v>0.30199999999999999</v>
      </c>
      <c r="AA2735">
        <v>0</v>
      </c>
      <c r="AB2735">
        <v>0.69799999999999995</v>
      </c>
      <c r="AC2735">
        <v>0.75790000000000002</v>
      </c>
      <c r="AD2735" t="s">
        <v>48</v>
      </c>
      <c r="AE2735" t="s">
        <v>48</v>
      </c>
      <c r="AF2735" t="s">
        <v>48</v>
      </c>
    </row>
    <row r="2736" spans="1:32" hidden="1" outlineLevel="1" x14ac:dyDescent="0.2">
      <c r="A2736" t="s">
        <v>22021</v>
      </c>
      <c r="B2736" t="s">
        <v>22022</v>
      </c>
      <c r="C2736" t="s">
        <v>22023</v>
      </c>
      <c r="J2736" t="s">
        <v>22024</v>
      </c>
      <c r="K2736" t="s">
        <v>17820</v>
      </c>
      <c r="L2736" t="s">
        <v>1263</v>
      </c>
      <c r="M2736">
        <v>41</v>
      </c>
      <c r="P2736" s="2" t="s">
        <v>22025</v>
      </c>
      <c r="Q2736" t="s">
        <v>47</v>
      </c>
      <c r="S2736">
        <v>0.22177622999999999</v>
      </c>
      <c r="T2736">
        <v>3.3950806000000002E-3</v>
      </c>
      <c r="U2736">
        <v>2.4062896E-2</v>
      </c>
      <c r="V2736">
        <v>1.1099357000000001E-2</v>
      </c>
      <c r="W2736">
        <v>0.15911612999999999</v>
      </c>
      <c r="X2736">
        <v>1.0628296000000001E-2</v>
      </c>
      <c r="Y2736">
        <v>-0.33749999999999991</v>
      </c>
      <c r="Z2736">
        <v>8.7999999999999995E-2</v>
      </c>
      <c r="AA2736">
        <v>6.5000000000000002E-2</v>
      </c>
      <c r="AB2736">
        <v>0.84799999999999998</v>
      </c>
      <c r="AC2736">
        <v>6.6500000000000004E-2</v>
      </c>
      <c r="AD2736" t="s">
        <v>48</v>
      </c>
      <c r="AE2736" t="s">
        <v>48</v>
      </c>
      <c r="AF2736" t="s">
        <v>48</v>
      </c>
    </row>
    <row r="2737" spans="1:32" hidden="1" outlineLevel="1" x14ac:dyDescent="0.2">
      <c r="A2737" t="s">
        <v>22026</v>
      </c>
      <c r="B2737" t="s">
        <v>22027</v>
      </c>
      <c r="C2737" t="s">
        <v>22028</v>
      </c>
      <c r="J2737" t="s">
        <v>22029</v>
      </c>
      <c r="K2737" t="s">
        <v>17820</v>
      </c>
      <c r="L2737" t="s">
        <v>1263</v>
      </c>
      <c r="M2737">
        <v>5</v>
      </c>
      <c r="P2737" s="2" t="s">
        <v>22030</v>
      </c>
      <c r="Q2737" t="s">
        <v>10132</v>
      </c>
      <c r="S2737">
        <v>0.33899839999999998</v>
      </c>
      <c r="T2737">
        <v>1.18255615E-2</v>
      </c>
      <c r="U2737">
        <v>0.12639371999999999</v>
      </c>
      <c r="V2737">
        <v>1.9977676E-2</v>
      </c>
      <c r="W2737">
        <v>0.16868424000000001</v>
      </c>
      <c r="X2737">
        <v>1.5256802999999999E-2</v>
      </c>
      <c r="Y2737">
        <v>-4.1666666666666701E-3</v>
      </c>
      <c r="Z2737">
        <v>0.14399999999999999</v>
      </c>
      <c r="AA2737">
        <v>0.123</v>
      </c>
      <c r="AB2737">
        <v>0.73299999999999998</v>
      </c>
      <c r="AC2737">
        <v>0.39279999999999998</v>
      </c>
      <c r="AD2737" t="s">
        <v>48</v>
      </c>
      <c r="AE2737" t="s">
        <v>48</v>
      </c>
      <c r="AF2737" t="s">
        <v>48</v>
      </c>
    </row>
    <row r="2738" spans="1:32" hidden="1" outlineLevel="1" x14ac:dyDescent="0.2">
      <c r="A2738" t="s">
        <v>22031</v>
      </c>
      <c r="B2738" t="s">
        <v>22032</v>
      </c>
      <c r="C2738" t="s">
        <v>22033</v>
      </c>
      <c r="J2738" t="s">
        <v>22034</v>
      </c>
      <c r="K2738" t="s">
        <v>17820</v>
      </c>
      <c r="L2738" t="s">
        <v>1263</v>
      </c>
      <c r="M2738">
        <v>16</v>
      </c>
      <c r="P2738" s="2" t="s">
        <v>22035</v>
      </c>
      <c r="Q2738" t="s">
        <v>47</v>
      </c>
      <c r="S2738">
        <v>0.50759226000000002</v>
      </c>
      <c r="T2738">
        <v>2.5143470000000001E-2</v>
      </c>
      <c r="U2738">
        <v>0.47382400000000002</v>
      </c>
      <c r="V2738">
        <v>3.3011555999999997E-2</v>
      </c>
      <c r="W2738">
        <v>0.40243408000000003</v>
      </c>
      <c r="X2738">
        <v>1.1819306999999999E-2</v>
      </c>
      <c r="Y2738">
        <v>0</v>
      </c>
      <c r="Z2738">
        <v>0.40899999999999997</v>
      </c>
      <c r="AA2738">
        <v>0</v>
      </c>
      <c r="AB2738">
        <v>0.59099999999999997</v>
      </c>
      <c r="AC2738">
        <v>0.78610000000000002</v>
      </c>
      <c r="AD2738" t="s">
        <v>48</v>
      </c>
      <c r="AE2738" t="s">
        <v>48</v>
      </c>
      <c r="AF2738" t="s">
        <v>48</v>
      </c>
    </row>
    <row r="2739" spans="1:32" hidden="1" outlineLevel="1" x14ac:dyDescent="0.2">
      <c r="A2739" t="s">
        <v>22036</v>
      </c>
      <c r="B2739" t="s">
        <v>22037</v>
      </c>
      <c r="C2739" t="s">
        <v>22038</v>
      </c>
      <c r="J2739" t="s">
        <v>22039</v>
      </c>
      <c r="K2739" t="s">
        <v>17820</v>
      </c>
      <c r="L2739" t="s">
        <v>1263</v>
      </c>
      <c r="M2739">
        <v>22</v>
      </c>
      <c r="P2739" s="2" t="s">
        <v>22040</v>
      </c>
      <c r="Q2739" t="s">
        <v>10104</v>
      </c>
      <c r="S2739">
        <v>2.4731752999999999E-2</v>
      </c>
      <c r="T2739">
        <v>9.5367430000000005E-4</v>
      </c>
      <c r="U2739">
        <v>1.2004684999999999E-2</v>
      </c>
      <c r="V2739">
        <v>2.0811294999999999E-3</v>
      </c>
      <c r="W2739">
        <v>1.1996903E-2</v>
      </c>
      <c r="X2739">
        <v>7.0034824000000002E-3</v>
      </c>
      <c r="Y2739">
        <v>0.25</v>
      </c>
      <c r="Z2739">
        <v>0.182</v>
      </c>
      <c r="AA2739">
        <v>0</v>
      </c>
      <c r="AB2739">
        <v>0.81799999999999995</v>
      </c>
      <c r="AC2739">
        <v>0.44040000000000001</v>
      </c>
      <c r="AD2739" t="s">
        <v>48</v>
      </c>
      <c r="AE2739" t="s">
        <v>48</v>
      </c>
      <c r="AF2739" t="s">
        <v>48</v>
      </c>
    </row>
    <row r="2740" spans="1:32" hidden="1" outlineLevel="1" x14ac:dyDescent="0.2">
      <c r="A2740" t="s">
        <v>22041</v>
      </c>
      <c r="B2740" t="s">
        <v>22042</v>
      </c>
      <c r="C2740" t="s">
        <v>22043</v>
      </c>
      <c r="J2740" t="s">
        <v>22044</v>
      </c>
      <c r="K2740" t="s">
        <v>17820</v>
      </c>
      <c r="L2740" t="s">
        <v>1263</v>
      </c>
      <c r="M2740">
        <v>16</v>
      </c>
      <c r="P2740" s="2" t="s">
        <v>22045</v>
      </c>
      <c r="Q2740" t="s">
        <v>47</v>
      </c>
      <c r="S2740">
        <v>2.5438840000000001E-2</v>
      </c>
      <c r="T2740">
        <v>1.6784668E-3</v>
      </c>
      <c r="U2740">
        <v>1.7845914000000001E-2</v>
      </c>
      <c r="V2740">
        <v>5.4756826999999998E-3</v>
      </c>
      <c r="W2740">
        <v>1.1274899E-2</v>
      </c>
      <c r="X2740">
        <v>7.8449574999999994E-3</v>
      </c>
      <c r="Y2740">
        <v>0</v>
      </c>
      <c r="Z2740">
        <v>0</v>
      </c>
      <c r="AA2740">
        <v>0</v>
      </c>
      <c r="AB2740">
        <v>1</v>
      </c>
      <c r="AC2740">
        <v>0</v>
      </c>
      <c r="AD2740" t="s">
        <v>48</v>
      </c>
      <c r="AE2740" t="s">
        <v>48</v>
      </c>
      <c r="AF2740" t="s">
        <v>48</v>
      </c>
    </row>
    <row r="2741" spans="1:32" hidden="1" outlineLevel="1" x14ac:dyDescent="0.2">
      <c r="A2741" t="s">
        <v>22046</v>
      </c>
      <c r="B2741" t="s">
        <v>22047</v>
      </c>
      <c r="C2741" t="s">
        <v>22048</v>
      </c>
      <c r="J2741" t="s">
        <v>22049</v>
      </c>
      <c r="K2741" t="s">
        <v>17820</v>
      </c>
      <c r="L2741" t="s">
        <v>1263</v>
      </c>
      <c r="M2741">
        <v>4</v>
      </c>
      <c r="P2741" s="2" t="s">
        <v>22050</v>
      </c>
      <c r="Q2741" t="s">
        <v>47</v>
      </c>
      <c r="S2741">
        <v>4.1172907000000002E-2</v>
      </c>
      <c r="T2741">
        <v>9.6321106000000004E-4</v>
      </c>
      <c r="U2741">
        <v>1.4600785999999999E-2</v>
      </c>
      <c r="V2741">
        <v>2.9228306000000002E-3</v>
      </c>
      <c r="W2741">
        <v>1.8903409999999999E-2</v>
      </c>
      <c r="X2741">
        <v>6.4079775000000002E-3</v>
      </c>
      <c r="Y2741">
        <v>0.5</v>
      </c>
      <c r="Z2741">
        <v>8.7999999999999995E-2</v>
      </c>
      <c r="AA2741">
        <v>0.112</v>
      </c>
      <c r="AB2741">
        <v>0.8</v>
      </c>
      <c r="AC2741">
        <v>0.26540000000000002</v>
      </c>
      <c r="AD2741" t="s">
        <v>48</v>
      </c>
      <c r="AE2741" t="s">
        <v>48</v>
      </c>
      <c r="AF2741" t="s">
        <v>48</v>
      </c>
    </row>
    <row r="2742" spans="1:32" hidden="1" outlineLevel="1" x14ac:dyDescent="0.2">
      <c r="A2742" t="s">
        <v>22051</v>
      </c>
      <c r="B2742" t="s">
        <v>22052</v>
      </c>
      <c r="C2742" t="s">
        <v>22053</v>
      </c>
      <c r="J2742" t="s">
        <v>22054</v>
      </c>
      <c r="K2742" t="s">
        <v>17820</v>
      </c>
      <c r="L2742" t="s">
        <v>1263</v>
      </c>
      <c r="M2742">
        <v>4</v>
      </c>
      <c r="P2742" s="2" t="s">
        <v>22055</v>
      </c>
      <c r="Q2742" t="s">
        <v>47</v>
      </c>
      <c r="S2742">
        <v>0.16678599</v>
      </c>
      <c r="T2742">
        <v>2.5939941000000001E-3</v>
      </c>
      <c r="U2742">
        <v>2.6590678999999999E-2</v>
      </c>
      <c r="V2742">
        <v>7.2515799999999997E-3</v>
      </c>
      <c r="W2742">
        <v>6.6521430000000006E-2</v>
      </c>
      <c r="X2742">
        <v>6.8092960000000003E-3</v>
      </c>
      <c r="Y2742">
        <v>-7.4999999999999997E-2</v>
      </c>
      <c r="Z2742">
        <v>0</v>
      </c>
      <c r="AA2742">
        <v>9.8000000000000004E-2</v>
      </c>
      <c r="AB2742">
        <v>0.90200000000000002</v>
      </c>
      <c r="AC2742">
        <v>-0.38179999999999997</v>
      </c>
      <c r="AD2742" t="s">
        <v>48</v>
      </c>
      <c r="AE2742" t="s">
        <v>48</v>
      </c>
      <c r="AF2742" t="s">
        <v>48</v>
      </c>
    </row>
    <row r="2743" spans="1:32" hidden="1" outlineLevel="1" x14ac:dyDescent="0.2">
      <c r="A2743" t="s">
        <v>22056</v>
      </c>
      <c r="B2743" t="s">
        <v>22057</v>
      </c>
      <c r="C2743" t="s">
        <v>22058</v>
      </c>
      <c r="J2743" t="s">
        <v>22059</v>
      </c>
      <c r="K2743" t="s">
        <v>17820</v>
      </c>
      <c r="L2743" t="s">
        <v>1263</v>
      </c>
      <c r="M2743">
        <v>46</v>
      </c>
      <c r="P2743" s="2" t="s">
        <v>22060</v>
      </c>
      <c r="Q2743" t="s">
        <v>47</v>
      </c>
      <c r="S2743">
        <v>0.68408643999999996</v>
      </c>
      <c r="T2743">
        <v>2.3076923999999999E-2</v>
      </c>
      <c r="U2743">
        <v>0.41436642000000001</v>
      </c>
      <c r="V2743">
        <v>2.5203100999999999E-2</v>
      </c>
      <c r="W2743">
        <v>0.71120167000000001</v>
      </c>
      <c r="X2743">
        <v>8.9712384999999992E-3</v>
      </c>
      <c r="Y2743">
        <v>0.1041666666666667</v>
      </c>
      <c r="Z2743">
        <v>0.22600000000000001</v>
      </c>
      <c r="AA2743">
        <v>0.193</v>
      </c>
      <c r="AB2743">
        <v>0.58199999999999996</v>
      </c>
      <c r="AC2743">
        <v>0.34399999999999997</v>
      </c>
      <c r="AD2743" t="s">
        <v>48</v>
      </c>
      <c r="AE2743" t="s">
        <v>48</v>
      </c>
      <c r="AF2743" t="s">
        <v>48</v>
      </c>
    </row>
    <row r="2744" spans="1:32" hidden="1" outlineLevel="1" x14ac:dyDescent="0.2">
      <c r="A2744" t="s">
        <v>22061</v>
      </c>
      <c r="B2744" t="s">
        <v>22062</v>
      </c>
      <c r="C2744" t="s">
        <v>22063</v>
      </c>
      <c r="J2744" t="s">
        <v>22064</v>
      </c>
      <c r="K2744" t="s">
        <v>17820</v>
      </c>
      <c r="L2744" t="s">
        <v>1263</v>
      </c>
      <c r="M2744">
        <v>3</v>
      </c>
      <c r="P2744" s="2" t="s">
        <v>22065</v>
      </c>
      <c r="Q2744" t="s">
        <v>47</v>
      </c>
      <c r="S2744">
        <v>1.4450971E-2</v>
      </c>
      <c r="T2744">
        <v>1.0204315E-3</v>
      </c>
      <c r="U2744">
        <v>1.2551232000000001E-2</v>
      </c>
      <c r="V2744">
        <v>2.9968262999999998E-3</v>
      </c>
      <c r="W2744">
        <v>8.2158800000000001E-3</v>
      </c>
      <c r="X2744">
        <v>7.0682109999999996E-3</v>
      </c>
      <c r="Y2744">
        <v>0</v>
      </c>
      <c r="Z2744">
        <v>0.219</v>
      </c>
      <c r="AA2744">
        <v>0.20200000000000001</v>
      </c>
      <c r="AB2744">
        <v>0.57899999999999996</v>
      </c>
      <c r="AC2744">
        <v>5.3400000000000003E-2</v>
      </c>
      <c r="AD2744" t="s">
        <v>48</v>
      </c>
      <c r="AE2744" t="s">
        <v>48</v>
      </c>
      <c r="AF2744" t="s">
        <v>48</v>
      </c>
    </row>
    <row r="2745" spans="1:32" hidden="1" outlineLevel="1" x14ac:dyDescent="0.2">
      <c r="A2745" t="s">
        <v>22066</v>
      </c>
      <c r="B2745" t="s">
        <v>22067</v>
      </c>
      <c r="C2745" t="s">
        <v>20992</v>
      </c>
      <c r="J2745" t="s">
        <v>22068</v>
      </c>
      <c r="K2745" t="s">
        <v>17820</v>
      </c>
      <c r="L2745" t="s">
        <v>1263</v>
      </c>
      <c r="M2745">
        <v>3</v>
      </c>
      <c r="P2745" s="2" t="s">
        <v>22069</v>
      </c>
      <c r="Q2745" t="s">
        <v>11915</v>
      </c>
      <c r="S2745">
        <v>4.3399422999999999E-2</v>
      </c>
      <c r="T2745">
        <v>1.0871887E-3</v>
      </c>
      <c r="U2745">
        <v>1.7914234000000001E-2</v>
      </c>
      <c r="V2745">
        <v>2.7748393E-3</v>
      </c>
      <c r="W2745">
        <v>1.6936934000000001E-2</v>
      </c>
      <c r="X2745">
        <v>7.1329399999999999E-3</v>
      </c>
      <c r="Y2745">
        <v>0.3125</v>
      </c>
      <c r="Z2745">
        <v>0</v>
      </c>
      <c r="AA2745">
        <v>0.13300000000000001</v>
      </c>
      <c r="AB2745">
        <v>0.86699999999999999</v>
      </c>
      <c r="AC2745">
        <v>-0.59189999999999998</v>
      </c>
      <c r="AD2745" t="s">
        <v>48</v>
      </c>
      <c r="AE2745" t="s">
        <v>48</v>
      </c>
      <c r="AF2745" t="s">
        <v>48</v>
      </c>
    </row>
    <row r="2746" spans="1:32" hidden="1" outlineLevel="1" x14ac:dyDescent="0.2">
      <c r="A2746" t="s">
        <v>22070</v>
      </c>
      <c r="B2746" t="s">
        <v>22071</v>
      </c>
      <c r="C2746" t="s">
        <v>16793</v>
      </c>
      <c r="J2746" t="s">
        <v>22072</v>
      </c>
      <c r="K2746" t="s">
        <v>17820</v>
      </c>
      <c r="L2746" t="s">
        <v>1263</v>
      </c>
      <c r="M2746">
        <v>9</v>
      </c>
      <c r="P2746" s="2" t="s">
        <v>22073</v>
      </c>
      <c r="Q2746" t="s">
        <v>47</v>
      </c>
      <c r="S2746">
        <v>1.4073989E-2</v>
      </c>
      <c r="T2746">
        <v>6.5326689999999998E-4</v>
      </c>
      <c r="U2746">
        <v>1.1065304999999999E-2</v>
      </c>
      <c r="V2746">
        <v>1.9608863999999999E-3</v>
      </c>
      <c r="W2746">
        <v>9.1658859999999998E-3</v>
      </c>
      <c r="X2746">
        <v>6.3820860000000004E-3</v>
      </c>
      <c r="Y2746">
        <v>0.2</v>
      </c>
      <c r="Z2746">
        <v>0.47899999999999998</v>
      </c>
      <c r="AA2746">
        <v>0</v>
      </c>
      <c r="AB2746">
        <v>0.52100000000000002</v>
      </c>
      <c r="AC2746">
        <v>0.91910000000000003</v>
      </c>
      <c r="AD2746" t="s">
        <v>48</v>
      </c>
      <c r="AE2746" t="s">
        <v>48</v>
      </c>
      <c r="AF2746" t="s">
        <v>48</v>
      </c>
    </row>
    <row r="2747" spans="1:32" hidden="1" outlineLevel="1" x14ac:dyDescent="0.2">
      <c r="A2747" t="s">
        <v>22074</v>
      </c>
      <c r="B2747" t="s">
        <v>22075</v>
      </c>
      <c r="C2747" t="s">
        <v>22076</v>
      </c>
      <c r="J2747" t="s">
        <v>22077</v>
      </c>
      <c r="K2747" t="s">
        <v>17820</v>
      </c>
      <c r="L2747" t="s">
        <v>1263</v>
      </c>
      <c r="M2747">
        <v>2</v>
      </c>
      <c r="P2747" s="2" t="s">
        <v>22078</v>
      </c>
      <c r="Q2747" t="s">
        <v>47</v>
      </c>
      <c r="S2747">
        <v>3.3806015000000002E-2</v>
      </c>
      <c r="T2747">
        <v>9.4890594000000003E-4</v>
      </c>
      <c r="U2747">
        <v>1.0587076000000001E-2</v>
      </c>
      <c r="V2747">
        <v>2.3308650000000001E-3</v>
      </c>
      <c r="W2747">
        <v>1.7356456999999999E-2</v>
      </c>
      <c r="X2747">
        <v>7.0682109999999996E-3</v>
      </c>
      <c r="Y2747">
        <v>0.19285714285714281</v>
      </c>
      <c r="Z2747">
        <v>0</v>
      </c>
      <c r="AA2747">
        <v>0</v>
      </c>
      <c r="AB2747">
        <v>1</v>
      </c>
      <c r="AC2747">
        <v>0</v>
      </c>
      <c r="AD2747" t="s">
        <v>48</v>
      </c>
      <c r="AE2747" t="s">
        <v>48</v>
      </c>
      <c r="AF2747" t="s">
        <v>48</v>
      </c>
    </row>
    <row r="2748" spans="1:32" hidden="1" outlineLevel="1" x14ac:dyDescent="0.2">
      <c r="A2748" t="s">
        <v>22079</v>
      </c>
      <c r="B2748" t="s">
        <v>22080</v>
      </c>
      <c r="C2748" t="s">
        <v>22081</v>
      </c>
      <c r="J2748" t="s">
        <v>22082</v>
      </c>
      <c r="K2748" t="s">
        <v>17820</v>
      </c>
      <c r="L2748" t="s">
        <v>1263</v>
      </c>
      <c r="M2748">
        <v>2</v>
      </c>
      <c r="P2748" s="2" t="s">
        <v>22083</v>
      </c>
      <c r="Q2748" t="s">
        <v>47</v>
      </c>
      <c r="S2748">
        <v>0.14082454</v>
      </c>
      <c r="T2748">
        <v>5.8364869999999996E-3</v>
      </c>
      <c r="U2748">
        <v>3.5399332999999998E-2</v>
      </c>
      <c r="V2748">
        <v>4.4397430000000003E-3</v>
      </c>
      <c r="W2748">
        <v>2.4124375999999999E-2</v>
      </c>
      <c r="X2748">
        <v>7.0931419999999995E-2</v>
      </c>
      <c r="Y2748">
        <v>9.166666666666666E-2</v>
      </c>
      <c r="Z2748">
        <v>0.254</v>
      </c>
      <c r="AA2748">
        <v>8.5999999999999993E-2</v>
      </c>
      <c r="AB2748">
        <v>0.66</v>
      </c>
      <c r="AC2748">
        <v>0.51060000000000005</v>
      </c>
      <c r="AD2748" t="s">
        <v>48</v>
      </c>
      <c r="AE2748" t="s">
        <v>48</v>
      </c>
      <c r="AF2748" t="s">
        <v>48</v>
      </c>
    </row>
    <row r="2749" spans="1:32" hidden="1" outlineLevel="1" x14ac:dyDescent="0.2">
      <c r="A2749" t="s">
        <v>22084</v>
      </c>
      <c r="B2749" t="s">
        <v>22085</v>
      </c>
      <c r="C2749" t="s">
        <v>18397</v>
      </c>
      <c r="J2749" t="s">
        <v>22086</v>
      </c>
      <c r="K2749" t="s">
        <v>17820</v>
      </c>
      <c r="L2749" t="s">
        <v>1263</v>
      </c>
      <c r="M2749">
        <v>2</v>
      </c>
      <c r="P2749" s="2" t="s">
        <v>22087</v>
      </c>
      <c r="Q2749" t="s">
        <v>47</v>
      </c>
      <c r="S2749">
        <v>1.0555492E-2</v>
      </c>
      <c r="T2749">
        <v>9.2029570000000003E-4</v>
      </c>
      <c r="U2749">
        <v>1.1646013E-2</v>
      </c>
      <c r="V2749">
        <v>2.0071338000000002E-3</v>
      </c>
      <c r="W2749">
        <v>7.2278743999999997E-3</v>
      </c>
      <c r="X2749">
        <v>7.1588316999999999E-3</v>
      </c>
      <c r="Y2749">
        <v>0.6785714285714286</v>
      </c>
      <c r="Z2749">
        <v>0.499</v>
      </c>
      <c r="AA2749">
        <v>0</v>
      </c>
      <c r="AB2749">
        <v>0.501</v>
      </c>
      <c r="AC2749">
        <v>0.61140000000000005</v>
      </c>
      <c r="AD2749" t="s">
        <v>48</v>
      </c>
      <c r="AE2749" t="s">
        <v>48</v>
      </c>
      <c r="AF2749" t="s">
        <v>48</v>
      </c>
    </row>
    <row r="2750" spans="1:32" hidden="1" outlineLevel="1" x14ac:dyDescent="0.2">
      <c r="A2750" t="s">
        <v>22088</v>
      </c>
      <c r="B2750" t="s">
        <v>22089</v>
      </c>
      <c r="C2750" t="s">
        <v>22090</v>
      </c>
      <c r="J2750" t="s">
        <v>22091</v>
      </c>
      <c r="K2750" t="s">
        <v>17820</v>
      </c>
      <c r="L2750" t="s">
        <v>1263</v>
      </c>
      <c r="M2750">
        <v>2</v>
      </c>
      <c r="P2750" s="2" t="s">
        <v>22092</v>
      </c>
      <c r="Q2750" t="s">
        <v>47</v>
      </c>
      <c r="S2750">
        <v>2.3671126000000001E-2</v>
      </c>
      <c r="T2750">
        <v>2.1839142E-3</v>
      </c>
      <c r="U2750">
        <v>2.2628209E-2</v>
      </c>
      <c r="V2750">
        <v>5.105704E-3</v>
      </c>
      <c r="W2750">
        <v>1.0400894000000001E-2</v>
      </c>
      <c r="X2750">
        <v>9.3855029999999999E-3</v>
      </c>
      <c r="Y2750">
        <v>0.2857142857142857</v>
      </c>
      <c r="Z2750">
        <v>0</v>
      </c>
      <c r="AA2750">
        <v>0</v>
      </c>
      <c r="AB2750">
        <v>1</v>
      </c>
      <c r="AC2750">
        <v>0</v>
      </c>
      <c r="AD2750" t="s">
        <v>48</v>
      </c>
      <c r="AE2750" t="s">
        <v>48</v>
      </c>
      <c r="AF2750" t="s">
        <v>48</v>
      </c>
    </row>
    <row r="2751" spans="1:32" hidden="1" outlineLevel="1" x14ac:dyDescent="0.2">
      <c r="A2751" t="s">
        <v>22093</v>
      </c>
      <c r="B2751" t="s">
        <v>22094</v>
      </c>
      <c r="C2751" t="s">
        <v>18460</v>
      </c>
      <c r="J2751" t="s">
        <v>22095</v>
      </c>
      <c r="K2751" t="s">
        <v>17820</v>
      </c>
      <c r="L2751" t="s">
        <v>1263</v>
      </c>
      <c r="M2751">
        <v>2</v>
      </c>
      <c r="P2751" s="2" t="s">
        <v>22096</v>
      </c>
      <c r="Q2751" t="s">
        <v>47</v>
      </c>
      <c r="S2751">
        <v>2.4967448999999999E-2</v>
      </c>
      <c r="T2751">
        <v>2.0503997999999999E-3</v>
      </c>
      <c r="U2751">
        <v>2.0237060000000001E-2</v>
      </c>
      <c r="V2751">
        <v>6.9185994000000002E-3</v>
      </c>
      <c r="W2751">
        <v>1.03248935E-2</v>
      </c>
      <c r="X2751">
        <v>9.2560449999999992E-3</v>
      </c>
      <c r="Y2751">
        <v>0</v>
      </c>
      <c r="Z2751">
        <v>0</v>
      </c>
      <c r="AA2751">
        <v>0</v>
      </c>
      <c r="AB2751">
        <v>1</v>
      </c>
      <c r="AC2751">
        <v>0</v>
      </c>
      <c r="AD2751" t="s">
        <v>48</v>
      </c>
      <c r="AE2751" t="s">
        <v>48</v>
      </c>
      <c r="AF2751" t="s">
        <v>48</v>
      </c>
    </row>
    <row r="2752" spans="1:32" hidden="1" outlineLevel="1" x14ac:dyDescent="0.2">
      <c r="A2752" t="s">
        <v>22097</v>
      </c>
      <c r="B2752" t="s">
        <v>22098</v>
      </c>
      <c r="C2752" t="s">
        <v>22099</v>
      </c>
      <c r="J2752" t="s">
        <v>22100</v>
      </c>
      <c r="K2752" t="s">
        <v>17820</v>
      </c>
      <c r="L2752" t="s">
        <v>1263</v>
      </c>
      <c r="M2752">
        <v>2</v>
      </c>
      <c r="P2752" s="2" t="s">
        <v>22101</v>
      </c>
      <c r="Q2752" t="s">
        <v>47</v>
      </c>
      <c r="S2752">
        <v>7.4502609999999997E-2</v>
      </c>
      <c r="T2752">
        <v>1.6117096E-3</v>
      </c>
      <c r="U2752">
        <v>1.7709277999999998E-2</v>
      </c>
      <c r="V2752">
        <v>5.105704E-3</v>
      </c>
      <c r="W2752">
        <v>2.6058068E-2</v>
      </c>
      <c r="X2752">
        <v>7.4565843999999997E-3</v>
      </c>
      <c r="Y2752">
        <v>0</v>
      </c>
      <c r="Z2752">
        <v>0.107</v>
      </c>
      <c r="AA2752">
        <v>7.6999999999999999E-2</v>
      </c>
      <c r="AB2752">
        <v>0.81599999999999995</v>
      </c>
      <c r="AC2752">
        <v>-1.6400000000000001E-2</v>
      </c>
      <c r="AD2752" t="s">
        <v>48</v>
      </c>
      <c r="AE2752" t="s">
        <v>48</v>
      </c>
      <c r="AF2752" t="s">
        <v>48</v>
      </c>
    </row>
    <row r="2753" spans="1:32" hidden="1" outlineLevel="1" x14ac:dyDescent="0.2">
      <c r="A2753" t="s">
        <v>22102</v>
      </c>
      <c r="B2753" t="s">
        <v>22103</v>
      </c>
      <c r="C2753" t="s">
        <v>11923</v>
      </c>
      <c r="J2753" t="s">
        <v>22104</v>
      </c>
      <c r="K2753" t="s">
        <v>17820</v>
      </c>
      <c r="L2753" t="s">
        <v>1263</v>
      </c>
      <c r="M2753">
        <v>2</v>
      </c>
      <c r="P2753" s="2" t="s">
        <v>22105</v>
      </c>
      <c r="Q2753" t="s">
        <v>47</v>
      </c>
      <c r="S2753">
        <v>1.5833237999999999E-2</v>
      </c>
      <c r="T2753">
        <v>9.2983246000000002E-4</v>
      </c>
      <c r="U2753">
        <v>1.3268576000000001E-2</v>
      </c>
      <c r="V2753">
        <v>2.0996283000000002E-3</v>
      </c>
      <c r="W2753">
        <v>9.2988870000000005E-3</v>
      </c>
      <c r="X2753">
        <v>6.7510399999999998E-3</v>
      </c>
      <c r="Y2753">
        <v>0.8125</v>
      </c>
      <c r="Z2753">
        <v>0.48</v>
      </c>
      <c r="AA2753">
        <v>0</v>
      </c>
      <c r="AB2753">
        <v>0.52</v>
      </c>
      <c r="AC2753">
        <v>0.81220000000000003</v>
      </c>
      <c r="AD2753" t="s">
        <v>48</v>
      </c>
      <c r="AE2753" t="s">
        <v>48</v>
      </c>
      <c r="AF2753" t="s">
        <v>48</v>
      </c>
    </row>
    <row r="2754" spans="1:32" hidden="1" outlineLevel="1" x14ac:dyDescent="0.2">
      <c r="A2754" t="s">
        <v>22106</v>
      </c>
      <c r="B2754" t="s">
        <v>22107</v>
      </c>
      <c r="C2754" t="s">
        <v>22108</v>
      </c>
      <c r="J2754" t="s">
        <v>22109</v>
      </c>
      <c r="K2754" t="s">
        <v>17820</v>
      </c>
      <c r="L2754" t="s">
        <v>1263</v>
      </c>
      <c r="M2754">
        <v>1</v>
      </c>
      <c r="P2754" s="2" t="s">
        <v>22110</v>
      </c>
      <c r="Q2754" t="s">
        <v>47</v>
      </c>
      <c r="S2754">
        <v>5.1315920000000001E-2</v>
      </c>
      <c r="T2754">
        <v>2.7275085000000002E-3</v>
      </c>
      <c r="U2754">
        <v>2.7820411999999999E-2</v>
      </c>
      <c r="V2754">
        <v>4.3102503000000004E-3</v>
      </c>
      <c r="W2754">
        <v>1.3934915000000001E-2</v>
      </c>
      <c r="X2754">
        <v>1.0421164E-2</v>
      </c>
      <c r="Y2754">
        <v>0</v>
      </c>
      <c r="Z2754">
        <v>0.27600000000000002</v>
      </c>
      <c r="AA2754">
        <v>0</v>
      </c>
      <c r="AB2754">
        <v>0.72399999999999998</v>
      </c>
      <c r="AC2754">
        <v>0.65229999999999999</v>
      </c>
      <c r="AD2754" t="s">
        <v>48</v>
      </c>
      <c r="AE2754" t="s">
        <v>48</v>
      </c>
      <c r="AF2754" t="s">
        <v>48</v>
      </c>
    </row>
    <row r="2755" spans="1:32" hidden="1" outlineLevel="1" x14ac:dyDescent="0.2">
      <c r="A2755" t="s">
        <v>22111</v>
      </c>
      <c r="B2755" t="s">
        <v>22112</v>
      </c>
      <c r="C2755" t="s">
        <v>22113</v>
      </c>
      <c r="J2755" t="s">
        <v>22114</v>
      </c>
      <c r="K2755" t="s">
        <v>17820</v>
      </c>
      <c r="L2755" t="s">
        <v>1263</v>
      </c>
      <c r="M2755">
        <v>1</v>
      </c>
      <c r="P2755" s="2" t="s">
        <v>22115</v>
      </c>
      <c r="Q2755" t="s">
        <v>47</v>
      </c>
      <c r="S2755">
        <v>1.8095127999999999E-2</v>
      </c>
      <c r="T2755">
        <v>1.2302399E-3</v>
      </c>
      <c r="U2755">
        <v>1.5249812E-2</v>
      </c>
      <c r="V2755">
        <v>2.5158543000000002E-3</v>
      </c>
      <c r="W2755">
        <v>9.2798870000000006E-3</v>
      </c>
      <c r="X2755">
        <v>7.1588316999999999E-3</v>
      </c>
      <c r="Y2755">
        <v>0</v>
      </c>
      <c r="Z2755">
        <v>0</v>
      </c>
      <c r="AA2755">
        <v>0</v>
      </c>
      <c r="AB2755">
        <v>1</v>
      </c>
      <c r="AC2755">
        <v>0</v>
      </c>
      <c r="AD2755" t="s">
        <v>48</v>
      </c>
      <c r="AE2755" t="s">
        <v>48</v>
      </c>
      <c r="AF2755" t="s">
        <v>48</v>
      </c>
    </row>
    <row r="2756" spans="1:32" hidden="1" outlineLevel="1" x14ac:dyDescent="0.2">
      <c r="A2756" t="s">
        <v>22116</v>
      </c>
      <c r="B2756" t="s">
        <v>22117</v>
      </c>
      <c r="C2756" t="s">
        <v>22118</v>
      </c>
      <c r="J2756" t="s">
        <v>22119</v>
      </c>
      <c r="K2756" t="s">
        <v>17820</v>
      </c>
      <c r="L2756" t="s">
        <v>1263</v>
      </c>
      <c r="M2756">
        <v>1</v>
      </c>
      <c r="P2756" s="2" t="s">
        <v>22120</v>
      </c>
      <c r="Q2756" t="s">
        <v>47</v>
      </c>
      <c r="S2756">
        <v>3.2156147000000003E-2</v>
      </c>
      <c r="T2756">
        <v>9.8705290000000007E-4</v>
      </c>
      <c r="U2756">
        <v>1.6274589999999999E-2</v>
      </c>
      <c r="V2756">
        <v>3.7182846999999999E-3</v>
      </c>
      <c r="W2756">
        <v>1.4390918000000001E-2</v>
      </c>
      <c r="X2756">
        <v>6.6927844000000004E-3</v>
      </c>
      <c r="Y2756">
        <v>0.1</v>
      </c>
      <c r="Z2756">
        <v>3.3000000000000002E-2</v>
      </c>
      <c r="AA2756">
        <v>0.02</v>
      </c>
      <c r="AB2756">
        <v>0.94699999999999995</v>
      </c>
      <c r="AC2756">
        <v>0.20230000000000001</v>
      </c>
      <c r="AD2756" t="s">
        <v>48</v>
      </c>
      <c r="AE2756" t="s">
        <v>48</v>
      </c>
      <c r="AF2756" t="s">
        <v>48</v>
      </c>
    </row>
    <row r="2757" spans="1:32" hidden="1" outlineLevel="1" x14ac:dyDescent="0.2">
      <c r="A2757" t="s">
        <v>22121</v>
      </c>
      <c r="B2757" t="s">
        <v>22122</v>
      </c>
      <c r="C2757" t="s">
        <v>22123</v>
      </c>
      <c r="J2757" t="s">
        <v>22124</v>
      </c>
      <c r="K2757" t="s">
        <v>17820</v>
      </c>
      <c r="L2757" t="s">
        <v>1263</v>
      </c>
      <c r="M2757">
        <v>1</v>
      </c>
      <c r="P2757" s="2" t="s">
        <v>22125</v>
      </c>
      <c r="Q2757" t="s">
        <v>47</v>
      </c>
      <c r="S2757">
        <v>0.19789438000000001</v>
      </c>
      <c r="T2757">
        <v>1.6125489E-2</v>
      </c>
      <c r="U2757">
        <v>0.23470360000000001</v>
      </c>
      <c r="V2757">
        <v>3.0691283E-2</v>
      </c>
      <c r="W2757">
        <v>5.7304599999999997E-2</v>
      </c>
      <c r="X2757">
        <v>1.3372798E-2</v>
      </c>
      <c r="Y2757">
        <v>0.29642857142857137</v>
      </c>
      <c r="Z2757">
        <v>6.6000000000000003E-2</v>
      </c>
      <c r="AA2757">
        <v>4.8000000000000001E-2</v>
      </c>
      <c r="AB2757">
        <v>0.88600000000000001</v>
      </c>
      <c r="AC2757">
        <v>-0.4667</v>
      </c>
      <c r="AD2757" t="s">
        <v>48</v>
      </c>
      <c r="AE2757" t="s">
        <v>48</v>
      </c>
      <c r="AF2757" t="s">
        <v>48</v>
      </c>
    </row>
    <row r="2758" spans="1:32" hidden="1" outlineLevel="1" x14ac:dyDescent="0.2">
      <c r="A2758" t="s">
        <v>22126</v>
      </c>
      <c r="B2758" t="s">
        <v>22127</v>
      </c>
      <c r="C2758" t="s">
        <v>22128</v>
      </c>
      <c r="J2758" t="s">
        <v>22129</v>
      </c>
      <c r="K2758" t="s">
        <v>17820</v>
      </c>
      <c r="L2758" t="s">
        <v>1263</v>
      </c>
      <c r="M2758">
        <v>0</v>
      </c>
      <c r="P2758" s="2" t="s">
        <v>22130</v>
      </c>
      <c r="Q2758" t="s">
        <v>47</v>
      </c>
      <c r="S2758">
        <v>0.20009701999999999</v>
      </c>
      <c r="T2758">
        <v>4.4250490000000003E-3</v>
      </c>
      <c r="U2758">
        <v>3.3144772000000003E-2</v>
      </c>
      <c r="V2758">
        <v>5.8856625000000003E-2</v>
      </c>
      <c r="W2758">
        <v>8.0621300000000007E-2</v>
      </c>
      <c r="X2758">
        <v>7.4048014000000001E-3</v>
      </c>
      <c r="Y2758">
        <v>0</v>
      </c>
      <c r="Z2758">
        <v>7.9000000000000001E-2</v>
      </c>
      <c r="AA2758">
        <v>0.13100000000000001</v>
      </c>
      <c r="AB2758">
        <v>0.79</v>
      </c>
      <c r="AC2758">
        <v>-0.16850000000000001</v>
      </c>
      <c r="AD2758" t="s">
        <v>48</v>
      </c>
      <c r="AE2758" t="s">
        <v>48</v>
      </c>
      <c r="AF2758" t="s">
        <v>48</v>
      </c>
    </row>
    <row r="2759" spans="1:32" hidden="1" outlineLevel="1" x14ac:dyDescent="0.2">
      <c r="A2759" t="s">
        <v>22131</v>
      </c>
      <c r="B2759" t="s">
        <v>22132</v>
      </c>
      <c r="C2759" t="s">
        <v>22133</v>
      </c>
      <c r="J2759" t="s">
        <v>22134</v>
      </c>
      <c r="K2759" t="s">
        <v>17820</v>
      </c>
      <c r="L2759" t="s">
        <v>1263</v>
      </c>
      <c r="M2759">
        <v>0</v>
      </c>
      <c r="P2759" s="2" t="s">
        <v>22135</v>
      </c>
      <c r="Q2759" t="s">
        <v>47</v>
      </c>
      <c r="S2759">
        <v>1.7466826000000001E-2</v>
      </c>
      <c r="T2759">
        <v>5.4359435999999997E-4</v>
      </c>
      <c r="U2759">
        <v>1.1219022E-2</v>
      </c>
      <c r="V2759">
        <v>6.5856185000000003E-3</v>
      </c>
      <c r="W2759">
        <v>8.6908829999999999E-3</v>
      </c>
      <c r="X2759">
        <v>6.1102250000000004E-3</v>
      </c>
      <c r="Y2759">
        <v>0.5</v>
      </c>
      <c r="Z2759">
        <v>0.105</v>
      </c>
      <c r="AA2759">
        <v>0</v>
      </c>
      <c r="AB2759">
        <v>0.89500000000000002</v>
      </c>
      <c r="AC2759">
        <v>0.40189999999999998</v>
      </c>
      <c r="AD2759" t="s">
        <v>48</v>
      </c>
      <c r="AE2759" t="s">
        <v>48</v>
      </c>
      <c r="AF2759" t="s">
        <v>48</v>
      </c>
    </row>
    <row r="2760" spans="1:32" hidden="1" outlineLevel="1" x14ac:dyDescent="0.2">
      <c r="A2760" t="s">
        <v>22136</v>
      </c>
      <c r="B2760" t="s">
        <v>10431</v>
      </c>
      <c r="C2760" t="s">
        <v>22137</v>
      </c>
      <c r="J2760" t="s">
        <v>22138</v>
      </c>
      <c r="K2760" t="s">
        <v>17820</v>
      </c>
      <c r="L2760" t="s">
        <v>1263</v>
      </c>
      <c r="M2760">
        <v>0</v>
      </c>
      <c r="P2760" s="2" t="s">
        <v>22139</v>
      </c>
      <c r="Q2760" t="s">
        <v>47</v>
      </c>
      <c r="S2760">
        <v>0.11202334999999999</v>
      </c>
      <c r="T2760">
        <v>2.8038024999999999E-3</v>
      </c>
      <c r="U2760">
        <v>5.7944927E-2</v>
      </c>
      <c r="V2760">
        <v>1.4350293E-2</v>
      </c>
      <c r="W2760">
        <v>3.7687980000000003E-2</v>
      </c>
      <c r="X2760">
        <v>7.5601499999999999E-3</v>
      </c>
      <c r="Y2760">
        <v>4.374999999999999E-2</v>
      </c>
      <c r="Z2760">
        <v>0.121</v>
      </c>
      <c r="AA2760">
        <v>0.16200000000000001</v>
      </c>
      <c r="AB2760">
        <v>0.71699999999999997</v>
      </c>
      <c r="AC2760">
        <v>-0.25159999999999999</v>
      </c>
      <c r="AD2760" t="s">
        <v>48</v>
      </c>
      <c r="AE2760" t="s">
        <v>48</v>
      </c>
      <c r="AF2760" t="s">
        <v>48</v>
      </c>
    </row>
    <row r="2761" spans="1:32" hidden="1" outlineLevel="1" x14ac:dyDescent="0.2">
      <c r="A2761" t="s">
        <v>22140</v>
      </c>
      <c r="B2761" t="s">
        <v>22141</v>
      </c>
      <c r="C2761" t="s">
        <v>22142</v>
      </c>
      <c r="J2761" t="s">
        <v>22143</v>
      </c>
      <c r="K2761" t="s">
        <v>17820</v>
      </c>
      <c r="L2761" t="s">
        <v>1263</v>
      </c>
      <c r="M2761">
        <v>-2</v>
      </c>
      <c r="P2761" s="2" t="s">
        <v>22144</v>
      </c>
      <c r="Q2761" t="s">
        <v>47</v>
      </c>
      <c r="Y2761" t="s">
        <v>48</v>
      </c>
      <c r="Z2761" t="s">
        <v>48</v>
      </c>
      <c r="AA2761" t="s">
        <v>48</v>
      </c>
      <c r="AB2761" t="s">
        <v>48</v>
      </c>
      <c r="AC2761" t="s">
        <v>48</v>
      </c>
      <c r="AD2761" t="s">
        <v>48</v>
      </c>
      <c r="AE2761" t="s">
        <v>48</v>
      </c>
      <c r="AF2761" t="s">
        <v>48</v>
      </c>
    </row>
    <row r="2762" spans="1:32" hidden="1" outlineLevel="1" x14ac:dyDescent="0.2">
      <c r="A2762" t="s">
        <v>22145</v>
      </c>
      <c r="B2762" t="s">
        <v>22146</v>
      </c>
      <c r="C2762" t="s">
        <v>22147</v>
      </c>
      <c r="J2762" t="s">
        <v>22148</v>
      </c>
      <c r="K2762" t="s">
        <v>17820</v>
      </c>
      <c r="L2762" t="s">
        <v>1263</v>
      </c>
      <c r="M2762">
        <v>-3</v>
      </c>
      <c r="P2762" s="2" t="s">
        <v>22149</v>
      </c>
      <c r="Q2762" t="s">
        <v>47</v>
      </c>
      <c r="S2762">
        <v>4.067813E-2</v>
      </c>
      <c r="T2762">
        <v>2.4414062999999998E-3</v>
      </c>
      <c r="U2762">
        <v>2.0578652999999999E-2</v>
      </c>
      <c r="V2762">
        <v>4.8097213999999996E-3</v>
      </c>
      <c r="W2762">
        <v>1.2718907999999999E-2</v>
      </c>
      <c r="X2762">
        <v>1.0654188E-2</v>
      </c>
      <c r="Y2762">
        <v>-0.29166666666666669</v>
      </c>
      <c r="Z2762">
        <v>0.25900000000000001</v>
      </c>
      <c r="AA2762">
        <v>0</v>
      </c>
      <c r="AB2762">
        <v>0.74099999999999999</v>
      </c>
      <c r="AC2762">
        <v>0.36030000000000001</v>
      </c>
      <c r="AD2762" t="s">
        <v>48</v>
      </c>
      <c r="AE2762" t="s">
        <v>48</v>
      </c>
      <c r="AF2762" t="s">
        <v>48</v>
      </c>
    </row>
    <row r="2763" spans="1:32" hidden="1" outlineLevel="1" x14ac:dyDescent="0.2">
      <c r="A2763" t="s">
        <v>22150</v>
      </c>
      <c r="B2763" t="s">
        <v>22151</v>
      </c>
      <c r="C2763" t="s">
        <v>18886</v>
      </c>
      <c r="J2763" t="s">
        <v>22152</v>
      </c>
      <c r="K2763" t="s">
        <v>17820</v>
      </c>
      <c r="L2763" t="s">
        <v>1263</v>
      </c>
      <c r="M2763">
        <v>-2</v>
      </c>
      <c r="P2763" s="2" t="s">
        <v>22153</v>
      </c>
      <c r="Q2763" t="s">
        <v>47</v>
      </c>
      <c r="S2763">
        <v>1.5581915999999999E-2</v>
      </c>
      <c r="T2763">
        <v>1.1062622000000001E-3</v>
      </c>
      <c r="U2763">
        <v>1.4566627E-2</v>
      </c>
      <c r="V2763">
        <v>2.7563404000000001E-3</v>
      </c>
      <c r="W2763">
        <v>8.0638800000000007E-3</v>
      </c>
      <c r="X2763">
        <v>7.2623979999999998E-3</v>
      </c>
      <c r="Y2763">
        <v>0.5</v>
      </c>
      <c r="Z2763">
        <v>0.44400000000000001</v>
      </c>
      <c r="AA2763">
        <v>0</v>
      </c>
      <c r="AB2763">
        <v>0.55600000000000005</v>
      </c>
      <c r="AC2763">
        <v>0.15310000000000001</v>
      </c>
      <c r="AD2763" t="s">
        <v>48</v>
      </c>
      <c r="AE2763" t="s">
        <v>48</v>
      </c>
      <c r="AF2763" t="s">
        <v>48</v>
      </c>
    </row>
    <row r="2764" spans="1:32" hidden="1" outlineLevel="1" x14ac:dyDescent="0.2">
      <c r="A2764" t="s">
        <v>22154</v>
      </c>
      <c r="B2764" t="s">
        <v>22155</v>
      </c>
      <c r="C2764" t="s">
        <v>13397</v>
      </c>
      <c r="J2764" t="s">
        <v>22156</v>
      </c>
      <c r="K2764" t="s">
        <v>17820</v>
      </c>
      <c r="L2764" t="s">
        <v>1263</v>
      </c>
      <c r="M2764">
        <v>-6</v>
      </c>
      <c r="P2764" s="2" t="s">
        <v>22157</v>
      </c>
      <c r="Q2764" t="s">
        <v>13400</v>
      </c>
      <c r="S2764">
        <v>0.76197963999999996</v>
      </c>
      <c r="T2764">
        <v>0.16960317</v>
      </c>
      <c r="U2764">
        <v>0.66405152999999995</v>
      </c>
      <c r="V2764">
        <v>6.1130337E-2</v>
      </c>
      <c r="W2764">
        <v>0.69164424999999996</v>
      </c>
      <c r="X2764">
        <v>9.8774420000000002E-3</v>
      </c>
      <c r="Y2764">
        <v>-8.7500000000000008E-2</v>
      </c>
      <c r="Z2764">
        <v>0.114</v>
      </c>
      <c r="AA2764">
        <v>6.2E-2</v>
      </c>
      <c r="AB2764">
        <v>0.82399999999999995</v>
      </c>
      <c r="AC2764">
        <v>0.59940000000000004</v>
      </c>
      <c r="AD2764" t="s">
        <v>48</v>
      </c>
      <c r="AE2764" t="s">
        <v>48</v>
      </c>
      <c r="AF2764" t="s">
        <v>48</v>
      </c>
    </row>
    <row r="2765" spans="1:32" hidden="1" outlineLevel="1" x14ac:dyDescent="0.2">
      <c r="A2765" t="s">
        <v>22158</v>
      </c>
      <c r="B2765" t="s">
        <v>22159</v>
      </c>
      <c r="C2765" t="s">
        <v>22160</v>
      </c>
      <c r="J2765" t="s">
        <v>22161</v>
      </c>
      <c r="K2765" t="s">
        <v>17820</v>
      </c>
      <c r="L2765" t="s">
        <v>1263</v>
      </c>
      <c r="M2765">
        <v>-188</v>
      </c>
      <c r="P2765" s="2" t="s">
        <v>22162</v>
      </c>
      <c r="Q2765" t="s">
        <v>47</v>
      </c>
      <c r="S2765">
        <v>0.17631748</v>
      </c>
      <c r="T2765">
        <v>3.7956238E-3</v>
      </c>
      <c r="U2765">
        <v>5.0930742000000001E-2</v>
      </c>
      <c r="V2765">
        <v>8.7314950000000006E-3</v>
      </c>
      <c r="W2765">
        <v>8.2125690000000001E-2</v>
      </c>
      <c r="X2765">
        <v>7.4048014000000001E-3</v>
      </c>
      <c r="Y2765">
        <v>0.8</v>
      </c>
      <c r="Z2765">
        <v>0.25900000000000001</v>
      </c>
      <c r="AA2765">
        <v>0</v>
      </c>
      <c r="AB2765">
        <v>0.74099999999999999</v>
      </c>
      <c r="AC2765">
        <v>0.42149999999999999</v>
      </c>
      <c r="AD2765" t="s">
        <v>48</v>
      </c>
      <c r="AE2765" t="s">
        <v>48</v>
      </c>
      <c r="AF2765" t="s">
        <v>48</v>
      </c>
    </row>
    <row r="2766" spans="1:32" hidden="1" outlineLevel="1" x14ac:dyDescent="0.2">
      <c r="A2766" t="s">
        <v>22163</v>
      </c>
      <c r="B2766" t="s">
        <v>22164</v>
      </c>
      <c r="C2766" t="s">
        <v>22165</v>
      </c>
      <c r="J2766" t="s">
        <v>22166</v>
      </c>
      <c r="K2766" t="s">
        <v>17820</v>
      </c>
      <c r="L2766" t="s">
        <v>1263</v>
      </c>
      <c r="M2766">
        <v>1</v>
      </c>
      <c r="P2766" s="2" t="s">
        <v>22167</v>
      </c>
      <c r="Q2766" t="s">
        <v>47</v>
      </c>
      <c r="S2766">
        <v>1.2000589000000001E-2</v>
      </c>
      <c r="T2766">
        <v>1.0251998999999999E-3</v>
      </c>
      <c r="U2766">
        <v>1.265371E-2</v>
      </c>
      <c r="V2766">
        <v>2.552852E-3</v>
      </c>
      <c r="W2766">
        <v>7.6458769999999997E-3</v>
      </c>
      <c r="X2766">
        <v>7.2365062999999999E-3</v>
      </c>
      <c r="Y2766">
        <v>0.75</v>
      </c>
      <c r="Z2766">
        <v>0.313</v>
      </c>
      <c r="AA2766">
        <v>0</v>
      </c>
      <c r="AB2766">
        <v>0.68700000000000006</v>
      </c>
      <c r="AC2766">
        <v>0.49259999999999998</v>
      </c>
      <c r="AD2766" t="s">
        <v>48</v>
      </c>
      <c r="AE2766" t="s">
        <v>48</v>
      </c>
      <c r="AF2766" t="s">
        <v>48</v>
      </c>
    </row>
    <row r="2767" spans="1:32" hidden="1" outlineLevel="1" x14ac:dyDescent="0.2">
      <c r="A2767" t="s">
        <v>22168</v>
      </c>
      <c r="B2767" t="s">
        <v>22169</v>
      </c>
      <c r="C2767" t="s">
        <v>22170</v>
      </c>
      <c r="J2767" t="s">
        <v>22171</v>
      </c>
      <c r="K2767" t="s">
        <v>17820</v>
      </c>
      <c r="L2767" t="s">
        <v>1263</v>
      </c>
      <c r="M2767">
        <v>1</v>
      </c>
      <c r="P2767" s="2" t="s">
        <v>22172</v>
      </c>
      <c r="Q2767" t="s">
        <v>47</v>
      </c>
      <c r="S2767">
        <v>9.828771E-2</v>
      </c>
      <c r="T2767">
        <v>3.4713744999999999E-3</v>
      </c>
      <c r="U2767">
        <v>3.7653890000000002E-2</v>
      </c>
      <c r="V2767">
        <v>7.8435459999999999E-3</v>
      </c>
      <c r="W2767">
        <v>3.6104712999999997E-2</v>
      </c>
      <c r="X2767">
        <v>8.2074385000000007E-3</v>
      </c>
      <c r="Y2767">
        <v>0</v>
      </c>
      <c r="Z2767">
        <v>0.42299999999999999</v>
      </c>
      <c r="AA2767">
        <v>0</v>
      </c>
      <c r="AB2767">
        <v>0.57699999999999996</v>
      </c>
      <c r="AC2767">
        <v>0.4466</v>
      </c>
      <c r="AD2767" t="s">
        <v>48</v>
      </c>
      <c r="AE2767" t="s">
        <v>48</v>
      </c>
      <c r="AF2767" t="s">
        <v>48</v>
      </c>
    </row>
    <row r="2768" spans="1:32" hidden="1" outlineLevel="1" x14ac:dyDescent="0.2">
      <c r="A2768" t="s">
        <v>22173</v>
      </c>
      <c r="B2768" t="s">
        <v>22174</v>
      </c>
      <c r="C2768" t="s">
        <v>22175</v>
      </c>
      <c r="J2768" t="s">
        <v>22176</v>
      </c>
      <c r="K2768" t="s">
        <v>17820</v>
      </c>
      <c r="L2768" t="s">
        <v>1263</v>
      </c>
      <c r="M2768">
        <v>1</v>
      </c>
      <c r="P2768" s="2" t="s">
        <v>22177</v>
      </c>
      <c r="Q2768" t="s">
        <v>47</v>
      </c>
      <c r="S2768">
        <v>1.7592486000000001E-2</v>
      </c>
      <c r="T2768">
        <v>1.1110306E-3</v>
      </c>
      <c r="U2768">
        <v>1.5249812E-2</v>
      </c>
      <c r="V2768">
        <v>3.7922803E-3</v>
      </c>
      <c r="W2768">
        <v>8.7288829999999998E-3</v>
      </c>
      <c r="X2768">
        <v>6.9646452999999999E-3</v>
      </c>
      <c r="Y2768">
        <v>0.25</v>
      </c>
      <c r="Z2768">
        <v>0</v>
      </c>
      <c r="AA2768">
        <v>0</v>
      </c>
      <c r="AB2768">
        <v>1</v>
      </c>
      <c r="AC2768">
        <v>0</v>
      </c>
      <c r="AD2768" t="s">
        <v>48</v>
      </c>
      <c r="AE2768" t="s">
        <v>48</v>
      </c>
      <c r="AF2768" t="s">
        <v>48</v>
      </c>
    </row>
    <row r="2769" spans="1:32" hidden="1" outlineLevel="1" x14ac:dyDescent="0.2">
      <c r="A2769" t="s">
        <v>22178</v>
      </c>
      <c r="B2769" t="s">
        <v>22179</v>
      </c>
      <c r="C2769" t="s">
        <v>22180</v>
      </c>
      <c r="J2769" t="s">
        <v>22181</v>
      </c>
      <c r="K2769" t="s">
        <v>17820</v>
      </c>
      <c r="L2769" t="s">
        <v>1263</v>
      </c>
      <c r="M2769">
        <v>1</v>
      </c>
      <c r="P2769" s="2" t="s">
        <v>22182</v>
      </c>
      <c r="Q2769" t="s">
        <v>47</v>
      </c>
      <c r="S2769">
        <v>0.2854699</v>
      </c>
      <c r="T2769">
        <v>1.1367798E-2</v>
      </c>
      <c r="U2769">
        <v>0.11725569</v>
      </c>
      <c r="V2769">
        <v>1.2641981E-2</v>
      </c>
      <c r="W2769">
        <v>8.4593689999999999E-2</v>
      </c>
      <c r="X2769">
        <v>0.13815512999999999</v>
      </c>
      <c r="Y2769">
        <v>-0.46785714285714269</v>
      </c>
      <c r="Z2769">
        <v>2.4E-2</v>
      </c>
      <c r="AA2769">
        <v>0.35</v>
      </c>
      <c r="AB2769">
        <v>0.626</v>
      </c>
      <c r="AC2769">
        <v>-0.96519999999999995</v>
      </c>
      <c r="AD2769" t="s">
        <v>48</v>
      </c>
      <c r="AE2769" t="s">
        <v>48</v>
      </c>
      <c r="AF2769" t="s">
        <v>48</v>
      </c>
    </row>
    <row r="2770" spans="1:32" hidden="1" outlineLevel="1" x14ac:dyDescent="0.2">
      <c r="A2770" t="s">
        <v>22183</v>
      </c>
      <c r="B2770" t="s">
        <v>22184</v>
      </c>
      <c r="C2770" t="s">
        <v>22185</v>
      </c>
      <c r="J2770" t="s">
        <v>22186</v>
      </c>
      <c r="K2770" t="s">
        <v>17820</v>
      </c>
      <c r="L2770" t="s">
        <v>1263</v>
      </c>
      <c r="M2770">
        <v>1</v>
      </c>
      <c r="P2770" s="2" t="s">
        <v>22187</v>
      </c>
      <c r="Q2770" t="s">
        <v>47</v>
      </c>
      <c r="S2770">
        <v>5.1563308000000002E-2</v>
      </c>
      <c r="T2770">
        <v>1.3828277999999999E-3</v>
      </c>
      <c r="U2770">
        <v>1.7709277999999998E-2</v>
      </c>
      <c r="V2770">
        <v>1.9146390999999999E-3</v>
      </c>
      <c r="W2770">
        <v>2.212623E-2</v>
      </c>
      <c r="X2770">
        <v>6.8481330000000002E-3</v>
      </c>
      <c r="Y2770">
        <v>0.28666666666666668</v>
      </c>
      <c r="Z2770">
        <v>0.22900000000000001</v>
      </c>
      <c r="AA2770">
        <v>0</v>
      </c>
      <c r="AB2770">
        <v>0.77100000000000002</v>
      </c>
      <c r="AC2770">
        <v>0.59489999999999998</v>
      </c>
      <c r="AD2770" t="s">
        <v>48</v>
      </c>
      <c r="AE2770" t="s">
        <v>48</v>
      </c>
      <c r="AF2770" t="s">
        <v>48</v>
      </c>
    </row>
    <row r="2771" spans="1:32" hidden="1" outlineLevel="1" x14ac:dyDescent="0.2">
      <c r="A2771" t="s">
        <v>22188</v>
      </c>
      <c r="B2771" t="s">
        <v>22189</v>
      </c>
      <c r="C2771" t="s">
        <v>22190</v>
      </c>
      <c r="J2771" t="s">
        <v>22191</v>
      </c>
      <c r="K2771" t="s">
        <v>17820</v>
      </c>
      <c r="L2771" t="s">
        <v>1263</v>
      </c>
      <c r="M2771">
        <v>1</v>
      </c>
      <c r="P2771" s="2" t="s">
        <v>22192</v>
      </c>
      <c r="Q2771" t="s">
        <v>47</v>
      </c>
      <c r="Y2771" t="s">
        <v>48</v>
      </c>
      <c r="Z2771" t="s">
        <v>48</v>
      </c>
      <c r="AA2771" t="s">
        <v>48</v>
      </c>
      <c r="AB2771" t="s">
        <v>48</v>
      </c>
      <c r="AC2771" t="s">
        <v>48</v>
      </c>
      <c r="AD2771" t="s">
        <v>48</v>
      </c>
      <c r="AE2771" t="s">
        <v>48</v>
      </c>
      <c r="AF2771" t="s">
        <v>48</v>
      </c>
    </row>
    <row r="2772" spans="1:32" hidden="1" outlineLevel="1" x14ac:dyDescent="0.2">
      <c r="A2772" t="s">
        <v>22193</v>
      </c>
      <c r="B2772" t="s">
        <v>22194</v>
      </c>
      <c r="C2772" t="s">
        <v>22195</v>
      </c>
      <c r="J2772" t="s">
        <v>22196</v>
      </c>
      <c r="K2772" t="s">
        <v>17820</v>
      </c>
      <c r="L2772" t="s">
        <v>1263</v>
      </c>
      <c r="M2772">
        <v>1</v>
      </c>
      <c r="P2772" s="2" t="s">
        <v>22197</v>
      </c>
      <c r="Q2772" t="s">
        <v>47</v>
      </c>
      <c r="S2772">
        <v>1.9226073999999999E-2</v>
      </c>
      <c r="T2772">
        <v>5.7220459999999997E-4</v>
      </c>
      <c r="U2772">
        <v>1.0962827E-2</v>
      </c>
      <c r="V2772">
        <v>1.7666476999999999E-3</v>
      </c>
      <c r="W2772">
        <v>1.07048955E-2</v>
      </c>
      <c r="X2772">
        <v>6.5503810000000001E-3</v>
      </c>
      <c r="Y2772">
        <v>0.15</v>
      </c>
      <c r="Z2772">
        <v>0.11600000000000001</v>
      </c>
      <c r="AA2772">
        <v>0.15</v>
      </c>
      <c r="AB2772">
        <v>0.73399999999999999</v>
      </c>
      <c r="AC2772">
        <v>-5.16E-2</v>
      </c>
      <c r="AD2772" t="s">
        <v>48</v>
      </c>
      <c r="AE2772" t="s">
        <v>48</v>
      </c>
      <c r="AF2772" t="s">
        <v>48</v>
      </c>
    </row>
    <row r="2773" spans="1:32" hidden="1" outlineLevel="1" x14ac:dyDescent="0.2">
      <c r="A2773" t="s">
        <v>22198</v>
      </c>
      <c r="B2773" t="s">
        <v>22199</v>
      </c>
      <c r="C2773" t="s">
        <v>22200</v>
      </c>
      <c r="J2773" t="s">
        <v>22201</v>
      </c>
      <c r="K2773" t="s">
        <v>17820</v>
      </c>
      <c r="L2773" t="s">
        <v>1263</v>
      </c>
      <c r="M2773">
        <v>1</v>
      </c>
      <c r="P2773" s="2" t="s">
        <v>22202</v>
      </c>
      <c r="Q2773" t="s">
        <v>47</v>
      </c>
      <c r="S2773">
        <v>9.3081269999999994E-2</v>
      </c>
      <c r="T2773">
        <v>2.1457671999999999E-3</v>
      </c>
      <c r="U2773">
        <v>2.9323419999999999E-2</v>
      </c>
      <c r="V2773">
        <v>7.0295929999999998E-3</v>
      </c>
      <c r="W2773">
        <v>2.5800243E-2</v>
      </c>
      <c r="X2773">
        <v>6.9646452999999999E-3</v>
      </c>
      <c r="Y2773">
        <v>0.7</v>
      </c>
      <c r="Z2773">
        <v>0.19800000000000001</v>
      </c>
      <c r="AA2773">
        <v>0</v>
      </c>
      <c r="AB2773">
        <v>0.80200000000000005</v>
      </c>
      <c r="AC2773">
        <v>0.49390000000000001</v>
      </c>
      <c r="AD2773" t="s">
        <v>48</v>
      </c>
      <c r="AE2773" t="s">
        <v>48</v>
      </c>
      <c r="AF2773" t="s">
        <v>48</v>
      </c>
    </row>
    <row r="2774" spans="1:32" hidden="1" outlineLevel="1" x14ac:dyDescent="0.2">
      <c r="A2774" t="s">
        <v>22203</v>
      </c>
      <c r="B2774" t="s">
        <v>22204</v>
      </c>
      <c r="C2774" t="s">
        <v>12197</v>
      </c>
      <c r="J2774" t="s">
        <v>22205</v>
      </c>
      <c r="K2774" t="s">
        <v>17820</v>
      </c>
      <c r="L2774" t="s">
        <v>1263</v>
      </c>
      <c r="M2774">
        <v>1</v>
      </c>
      <c r="P2774" s="2" t="s">
        <v>22206</v>
      </c>
      <c r="Q2774" t="s">
        <v>47</v>
      </c>
      <c r="S2774">
        <v>0.21776234</v>
      </c>
      <c r="T2774">
        <v>4.8828125E-3</v>
      </c>
      <c r="U2774">
        <v>6.6963166000000005E-2</v>
      </c>
      <c r="V2774">
        <v>7.4365693000000002E-3</v>
      </c>
      <c r="W2774">
        <v>9.7093194999999993E-2</v>
      </c>
      <c r="X2774">
        <v>7.7284453000000001E-3</v>
      </c>
      <c r="Y2774">
        <v>0.125</v>
      </c>
      <c r="Z2774">
        <v>0.26</v>
      </c>
      <c r="AA2774">
        <v>9.5000000000000001E-2</v>
      </c>
      <c r="AB2774">
        <v>0.64500000000000002</v>
      </c>
      <c r="AC2774">
        <v>0.74690000000000001</v>
      </c>
      <c r="AD2774" t="s">
        <v>48</v>
      </c>
      <c r="AE2774" t="s">
        <v>48</v>
      </c>
      <c r="AF2774" t="s">
        <v>48</v>
      </c>
    </row>
    <row r="2775" spans="1:32" hidden="1" outlineLevel="1" x14ac:dyDescent="0.2">
      <c r="A2775" t="s">
        <v>22207</v>
      </c>
      <c r="B2775" t="s">
        <v>22208</v>
      </c>
      <c r="C2775" t="s">
        <v>22209</v>
      </c>
      <c r="J2775" t="s">
        <v>22210</v>
      </c>
      <c r="K2775" t="s">
        <v>17820</v>
      </c>
      <c r="L2775" t="s">
        <v>1263</v>
      </c>
      <c r="M2775">
        <v>1</v>
      </c>
      <c r="P2775" s="2" t="s">
        <v>22211</v>
      </c>
      <c r="Q2775" t="s">
        <v>47</v>
      </c>
      <c r="S2775">
        <v>0.51869136000000005</v>
      </c>
      <c r="T2775">
        <v>2.3645958000000002E-2</v>
      </c>
      <c r="U2775">
        <v>0.36230122999999997</v>
      </c>
      <c r="V2775">
        <v>2.0681097999999998E-2</v>
      </c>
      <c r="W2775">
        <v>0.53014355999999996</v>
      </c>
      <c r="X2775">
        <v>1.1508608E-2</v>
      </c>
      <c r="Y2775">
        <v>0</v>
      </c>
      <c r="Z2775">
        <v>0</v>
      </c>
      <c r="AA2775">
        <v>0</v>
      </c>
      <c r="AB2775">
        <v>1</v>
      </c>
      <c r="AC2775">
        <v>0</v>
      </c>
      <c r="AD2775" t="s">
        <v>48</v>
      </c>
      <c r="AE2775" t="s">
        <v>48</v>
      </c>
      <c r="AF2775" t="s">
        <v>48</v>
      </c>
    </row>
    <row r="2776" spans="1:32" hidden="1" outlineLevel="1" x14ac:dyDescent="0.2">
      <c r="A2776" t="s">
        <v>22212</v>
      </c>
      <c r="B2776" t="s">
        <v>22213</v>
      </c>
      <c r="C2776" t="s">
        <v>13024</v>
      </c>
      <c r="J2776" t="s">
        <v>22214</v>
      </c>
      <c r="K2776" t="s">
        <v>17820</v>
      </c>
      <c r="L2776" t="s">
        <v>1263</v>
      </c>
      <c r="M2776">
        <v>1</v>
      </c>
      <c r="P2776" s="2" t="s">
        <v>22215</v>
      </c>
      <c r="Q2776" t="s">
        <v>10104</v>
      </c>
      <c r="S2776">
        <v>3.1213366999999999E-2</v>
      </c>
      <c r="T2776">
        <v>8.4877013999999998E-4</v>
      </c>
      <c r="U2776">
        <v>1.2790346500000001E-2</v>
      </c>
      <c r="V2776">
        <v>2.6268480000000002E-3</v>
      </c>
      <c r="W2776">
        <v>1.6024929E-2</v>
      </c>
      <c r="X2776">
        <v>6.6151096999999999E-3</v>
      </c>
      <c r="Y2776">
        <v>0.05</v>
      </c>
      <c r="Z2776">
        <v>9.4E-2</v>
      </c>
      <c r="AA2776">
        <v>5.1999999999999998E-2</v>
      </c>
      <c r="AB2776">
        <v>0.85399999999999998</v>
      </c>
      <c r="AC2776">
        <v>0.51060000000000005</v>
      </c>
      <c r="AD2776" t="s">
        <v>48</v>
      </c>
      <c r="AE2776" t="s">
        <v>48</v>
      </c>
      <c r="AF2776" t="s">
        <v>48</v>
      </c>
    </row>
    <row r="2777" spans="1:32" hidden="1" outlineLevel="1" x14ac:dyDescent="0.2">
      <c r="A2777" t="s">
        <v>22216</v>
      </c>
      <c r="B2777" t="s">
        <v>22217</v>
      </c>
      <c r="C2777" t="s">
        <v>16097</v>
      </c>
      <c r="J2777" t="s">
        <v>22218</v>
      </c>
      <c r="K2777" t="s">
        <v>17820</v>
      </c>
      <c r="L2777" t="s">
        <v>1263</v>
      </c>
      <c r="M2777">
        <v>1</v>
      </c>
      <c r="P2777" s="2" t="s">
        <v>22219</v>
      </c>
      <c r="Q2777" t="s">
        <v>47</v>
      </c>
      <c r="S2777">
        <v>0.15822012999999999</v>
      </c>
      <c r="T2777">
        <v>3.7765503000000001E-3</v>
      </c>
      <c r="U2777">
        <v>2.3379711000000001E-2</v>
      </c>
      <c r="V2777">
        <v>6.9925949999999999E-3</v>
      </c>
      <c r="W2777">
        <v>6.3199809999999995E-2</v>
      </c>
      <c r="X2777">
        <v>3.2350419999999998E-2</v>
      </c>
      <c r="Y2777">
        <v>-0.41666666666666669</v>
      </c>
      <c r="Z2777">
        <v>0</v>
      </c>
      <c r="AA2777">
        <v>0.25800000000000001</v>
      </c>
      <c r="AB2777">
        <v>0.74199999999999999</v>
      </c>
      <c r="AC2777">
        <v>-0.7712</v>
      </c>
      <c r="AD2777" t="s">
        <v>48</v>
      </c>
      <c r="AE2777" t="s">
        <v>48</v>
      </c>
      <c r="AF2777" t="s">
        <v>48</v>
      </c>
    </row>
    <row r="2778" spans="1:32" hidden="1" outlineLevel="1" x14ac:dyDescent="0.2">
      <c r="A2778" t="s">
        <v>22220</v>
      </c>
      <c r="B2778" t="s">
        <v>22221</v>
      </c>
      <c r="C2778" t="s">
        <v>22222</v>
      </c>
      <c r="J2778" t="s">
        <v>22223</v>
      </c>
      <c r="K2778" t="s">
        <v>17820</v>
      </c>
      <c r="L2778" t="s">
        <v>1263</v>
      </c>
      <c r="M2778">
        <v>1</v>
      </c>
      <c r="P2778" s="2" t="s">
        <v>22224</v>
      </c>
      <c r="Q2778" t="s">
        <v>47</v>
      </c>
      <c r="S2778">
        <v>4.9089401999999997E-2</v>
      </c>
      <c r="T2778">
        <v>1.9264220999999999E-3</v>
      </c>
      <c r="U2778">
        <v>1.8665737000000002E-2</v>
      </c>
      <c r="V2778">
        <v>1.2240025E-2</v>
      </c>
      <c r="W2778">
        <v>1.465692E-2</v>
      </c>
      <c r="X2778">
        <v>1.0913103E-2</v>
      </c>
      <c r="Y2778">
        <v>0</v>
      </c>
      <c r="Z2778">
        <v>0</v>
      </c>
      <c r="AA2778">
        <v>0</v>
      </c>
      <c r="AB2778">
        <v>1</v>
      </c>
      <c r="AC2778">
        <v>0</v>
      </c>
      <c r="AD2778" t="s">
        <v>48</v>
      </c>
      <c r="AE2778" t="s">
        <v>48</v>
      </c>
      <c r="AF2778" t="s">
        <v>48</v>
      </c>
    </row>
    <row r="2779" spans="1:32" hidden="1" outlineLevel="1" x14ac:dyDescent="0.2">
      <c r="A2779" t="s">
        <v>22225</v>
      </c>
      <c r="B2779" t="s">
        <v>22226</v>
      </c>
      <c r="C2779" t="s">
        <v>22227</v>
      </c>
      <c r="J2779" t="s">
        <v>22228</v>
      </c>
      <c r="K2779" t="s">
        <v>17820</v>
      </c>
      <c r="L2779" t="s">
        <v>1263</v>
      </c>
      <c r="M2779">
        <v>1</v>
      </c>
      <c r="P2779" s="2" t="s">
        <v>22229</v>
      </c>
      <c r="Q2779" t="s">
        <v>10132</v>
      </c>
      <c r="Y2779" t="s">
        <v>48</v>
      </c>
      <c r="Z2779" t="s">
        <v>48</v>
      </c>
      <c r="AA2779" t="s">
        <v>48</v>
      </c>
      <c r="AB2779" t="s">
        <v>48</v>
      </c>
      <c r="AC2779" t="s">
        <v>48</v>
      </c>
      <c r="AD2779" t="s">
        <v>48</v>
      </c>
      <c r="AE2779" t="s">
        <v>48</v>
      </c>
      <c r="AF2779" t="s">
        <v>48</v>
      </c>
    </row>
    <row r="2780" spans="1:32" hidden="1" outlineLevel="1" x14ac:dyDescent="0.2">
      <c r="A2780" t="s">
        <v>22230</v>
      </c>
      <c r="B2780" t="s">
        <v>22231</v>
      </c>
      <c r="C2780" t="s">
        <v>22232</v>
      </c>
      <c r="J2780" t="s">
        <v>22233</v>
      </c>
      <c r="K2780" t="s">
        <v>17820</v>
      </c>
      <c r="L2780" t="s">
        <v>1263</v>
      </c>
      <c r="M2780">
        <v>1</v>
      </c>
      <c r="P2780" s="2" t="s">
        <v>22234</v>
      </c>
      <c r="Q2780" t="s">
        <v>47</v>
      </c>
      <c r="S2780">
        <v>5.9727191999999998E-2</v>
      </c>
      <c r="T2780">
        <v>3.0136108000000002E-3</v>
      </c>
      <c r="U2780">
        <v>4.1912504000000003E-2</v>
      </c>
      <c r="V2780">
        <v>7.0665907E-3</v>
      </c>
      <c r="W2780">
        <v>1.6632931E-2</v>
      </c>
      <c r="X2780">
        <v>9.0748040000000006E-3</v>
      </c>
      <c r="Y2780">
        <v>0.8</v>
      </c>
      <c r="Z2780">
        <v>0.503</v>
      </c>
      <c r="AA2780">
        <v>0</v>
      </c>
      <c r="AB2780">
        <v>0.497</v>
      </c>
      <c r="AC2780">
        <v>0.9214</v>
      </c>
      <c r="AD2780" t="s">
        <v>48</v>
      </c>
      <c r="AE2780" t="s">
        <v>48</v>
      </c>
      <c r="AF2780" t="s">
        <v>48</v>
      </c>
    </row>
    <row r="2781" spans="1:32" hidden="1" outlineLevel="1" x14ac:dyDescent="0.2">
      <c r="A2781" t="s">
        <v>22235</v>
      </c>
      <c r="B2781" t="s">
        <v>22236</v>
      </c>
      <c r="C2781" t="s">
        <v>22237</v>
      </c>
      <c r="J2781" t="s">
        <v>22238</v>
      </c>
      <c r="K2781" t="s">
        <v>17820</v>
      </c>
      <c r="L2781" t="s">
        <v>1263</v>
      </c>
      <c r="M2781">
        <v>1</v>
      </c>
      <c r="P2781" s="2" t="s">
        <v>22239</v>
      </c>
      <c r="Q2781" t="s">
        <v>22240</v>
      </c>
      <c r="S2781">
        <v>2.9445656000000001E-2</v>
      </c>
      <c r="T2781">
        <v>1.8024445E-3</v>
      </c>
      <c r="U2781">
        <v>2.1056882999999998E-2</v>
      </c>
      <c r="V2781">
        <v>5.1796999999999998E-3</v>
      </c>
      <c r="W2781">
        <v>9.1468859999999999E-3</v>
      </c>
      <c r="X2781">
        <v>1.0058681999999999E-2</v>
      </c>
      <c r="Y2781">
        <v>1</v>
      </c>
      <c r="Z2781">
        <v>0.248</v>
      </c>
      <c r="AA2781">
        <v>0</v>
      </c>
      <c r="AB2781">
        <v>0.752</v>
      </c>
      <c r="AC2781">
        <v>0.76500000000000001</v>
      </c>
      <c r="AD2781" t="s">
        <v>48</v>
      </c>
      <c r="AE2781" t="s">
        <v>48</v>
      </c>
      <c r="AF2781" t="s">
        <v>48</v>
      </c>
    </row>
    <row r="2782" spans="1:32" hidden="1" outlineLevel="1" x14ac:dyDescent="0.2">
      <c r="A2782" t="s">
        <v>22241</v>
      </c>
      <c r="B2782" t="s">
        <v>10473</v>
      </c>
      <c r="C2782" t="s">
        <v>22242</v>
      </c>
      <c r="J2782" t="s">
        <v>22243</v>
      </c>
      <c r="K2782" t="s">
        <v>17820</v>
      </c>
      <c r="L2782" t="s">
        <v>1263</v>
      </c>
      <c r="M2782">
        <v>1</v>
      </c>
      <c r="P2782" s="2" t="s">
        <v>22244</v>
      </c>
      <c r="Q2782" t="s">
        <v>47</v>
      </c>
      <c r="S2782">
        <v>2.8738570000000001E-2</v>
      </c>
      <c r="T2782">
        <v>7.7247619999999998E-4</v>
      </c>
      <c r="U2782">
        <v>1.3029462E-2</v>
      </c>
      <c r="V2782">
        <v>2.1828736999999999E-3</v>
      </c>
      <c r="W2782">
        <v>1.2072904000000001E-2</v>
      </c>
      <c r="X2782">
        <v>6.2526283000000002E-3</v>
      </c>
      <c r="Y2782">
        <v>0.55000000000000004</v>
      </c>
      <c r="Z2782">
        <v>0.28100000000000003</v>
      </c>
      <c r="AA2782">
        <v>9.9000000000000005E-2</v>
      </c>
      <c r="AB2782">
        <v>0.62</v>
      </c>
      <c r="AC2782">
        <v>0.65969999999999995</v>
      </c>
      <c r="AD2782" t="s">
        <v>48</v>
      </c>
      <c r="AE2782" t="s">
        <v>48</v>
      </c>
      <c r="AF2782" t="s">
        <v>48</v>
      </c>
    </row>
    <row r="2783" spans="1:32" hidden="1" outlineLevel="1" x14ac:dyDescent="0.2">
      <c r="A2783" t="s">
        <v>22245</v>
      </c>
      <c r="B2783" t="s">
        <v>22246</v>
      </c>
      <c r="C2783" t="s">
        <v>22247</v>
      </c>
      <c r="J2783" t="s">
        <v>22248</v>
      </c>
      <c r="K2783" t="s">
        <v>17824</v>
      </c>
      <c r="L2783" t="s">
        <v>1263</v>
      </c>
      <c r="M2783">
        <v>76</v>
      </c>
      <c r="P2783" s="2" t="s">
        <v>22249</v>
      </c>
      <c r="Q2783" t="s">
        <v>47</v>
      </c>
      <c r="S2783">
        <v>0.15545623</v>
      </c>
      <c r="T2783">
        <v>3.5858154000000001E-3</v>
      </c>
      <c r="U2783">
        <v>3.7904396999999999E-2</v>
      </c>
      <c r="V2783">
        <v>7.4365693000000002E-3</v>
      </c>
      <c r="W2783">
        <v>7.0482983999999999E-2</v>
      </c>
      <c r="X2783">
        <v>8.4793000000000004E-3</v>
      </c>
      <c r="Y2783">
        <v>-0.32</v>
      </c>
      <c r="Z2783">
        <v>2.9000000000000001E-2</v>
      </c>
      <c r="AA2783">
        <v>0.14000000000000001</v>
      </c>
      <c r="AB2783">
        <v>0.83099999999999996</v>
      </c>
      <c r="AC2783">
        <v>-0.73509999999999998</v>
      </c>
      <c r="AD2783" t="s">
        <v>48</v>
      </c>
      <c r="AE2783" t="s">
        <v>48</v>
      </c>
      <c r="AF2783" t="s">
        <v>48</v>
      </c>
    </row>
    <row r="2784" spans="1:32" hidden="1" outlineLevel="1" x14ac:dyDescent="0.2">
      <c r="A2784" t="s">
        <v>22250</v>
      </c>
      <c r="B2784" t="s">
        <v>22251</v>
      </c>
      <c r="C2784" t="s">
        <v>18719</v>
      </c>
      <c r="J2784" t="s">
        <v>22252</v>
      </c>
      <c r="K2784" t="s">
        <v>17824</v>
      </c>
      <c r="L2784" t="s">
        <v>1263</v>
      </c>
      <c r="M2784">
        <v>-13</v>
      </c>
      <c r="P2784" s="2" t="s">
        <v>22253</v>
      </c>
      <c r="Q2784" t="s">
        <v>10060</v>
      </c>
      <c r="S2784">
        <v>9.2647400000000005E-2</v>
      </c>
      <c r="T2784">
        <v>1.6117096E-3</v>
      </c>
      <c r="U2784">
        <v>1.9553876000000001E-2</v>
      </c>
      <c r="V2784">
        <v>4.1622589999999998E-3</v>
      </c>
      <c r="W2784">
        <v>3.0485468000000002E-2</v>
      </c>
      <c r="X2784">
        <v>7.5860420000000003E-3</v>
      </c>
      <c r="Y2784">
        <v>-0.35</v>
      </c>
      <c r="Z2784">
        <v>0</v>
      </c>
      <c r="AA2784">
        <v>0.16700000000000001</v>
      </c>
      <c r="AB2784">
        <v>0.83299999999999996</v>
      </c>
      <c r="AC2784">
        <v>-0.38179999999999997</v>
      </c>
      <c r="AD2784" t="s">
        <v>48</v>
      </c>
      <c r="AE2784" t="s">
        <v>48</v>
      </c>
      <c r="AF2784" t="s">
        <v>48</v>
      </c>
    </row>
    <row r="2785" spans="1:32" hidden="1" outlineLevel="1" x14ac:dyDescent="0.2">
      <c r="A2785" t="s">
        <v>22254</v>
      </c>
      <c r="B2785" t="s">
        <v>22255</v>
      </c>
      <c r="C2785" t="s">
        <v>14323</v>
      </c>
      <c r="J2785" t="s">
        <v>22256</v>
      </c>
      <c r="K2785" t="s">
        <v>17829</v>
      </c>
      <c r="L2785" t="s">
        <v>1263</v>
      </c>
      <c r="M2785">
        <v>21</v>
      </c>
      <c r="P2785" s="2" t="s">
        <v>22257</v>
      </c>
      <c r="Q2785" t="s">
        <v>10258</v>
      </c>
      <c r="S2785">
        <v>1.218908E-2</v>
      </c>
      <c r="T2785">
        <v>9.0122219999999999E-4</v>
      </c>
      <c r="U2785">
        <v>1.3131939E-2</v>
      </c>
      <c r="V2785">
        <v>2.7193425000000002E-3</v>
      </c>
      <c r="W2785">
        <v>7.6648769999999996E-3</v>
      </c>
      <c r="X2785">
        <v>7.6248790000000002E-3</v>
      </c>
      <c r="Y2785">
        <v>0</v>
      </c>
      <c r="Z2785">
        <v>0.23400000000000001</v>
      </c>
      <c r="AA2785">
        <v>0</v>
      </c>
      <c r="AB2785">
        <v>0.76600000000000001</v>
      </c>
      <c r="AC2785">
        <v>0.55630000000000002</v>
      </c>
      <c r="AD2785" t="s">
        <v>48</v>
      </c>
      <c r="AE2785" t="s">
        <v>48</v>
      </c>
      <c r="AF2785" t="s">
        <v>48</v>
      </c>
    </row>
    <row r="2786" spans="1:32" hidden="1" outlineLevel="1" x14ac:dyDescent="0.2">
      <c r="A2786" t="s">
        <v>22258</v>
      </c>
      <c r="B2786" t="s">
        <v>22259</v>
      </c>
      <c r="C2786" t="s">
        <v>19517</v>
      </c>
      <c r="J2786" t="s">
        <v>22260</v>
      </c>
      <c r="K2786" t="s">
        <v>17829</v>
      </c>
      <c r="L2786" t="s">
        <v>1263</v>
      </c>
      <c r="M2786">
        <v>12</v>
      </c>
      <c r="P2786" s="2" t="s">
        <v>22261</v>
      </c>
      <c r="Q2786" t="s">
        <v>47</v>
      </c>
      <c r="S2786">
        <v>2.3081890000000001E-2</v>
      </c>
      <c r="T2786">
        <v>1.0251998999999999E-3</v>
      </c>
      <c r="U2786">
        <v>1.4054239E-2</v>
      </c>
      <c r="V2786">
        <v>3.0708222E-3</v>
      </c>
      <c r="W2786">
        <v>1.07048955E-2</v>
      </c>
      <c r="X2786">
        <v>6.8351879999999999E-3</v>
      </c>
      <c r="Y2786">
        <v>0.4</v>
      </c>
      <c r="Z2786">
        <v>0.189</v>
      </c>
      <c r="AA2786">
        <v>0.04</v>
      </c>
      <c r="AB2786">
        <v>0.77100000000000002</v>
      </c>
      <c r="AC2786">
        <v>0.79600000000000004</v>
      </c>
      <c r="AD2786" t="s">
        <v>48</v>
      </c>
      <c r="AE2786" t="s">
        <v>48</v>
      </c>
      <c r="AF2786" t="s">
        <v>48</v>
      </c>
    </row>
    <row r="2787" spans="1:32" hidden="1" outlineLevel="1" x14ac:dyDescent="0.2">
      <c r="A2787" t="s">
        <v>22262</v>
      </c>
      <c r="B2787" t="s">
        <v>22263</v>
      </c>
      <c r="C2787" t="s">
        <v>18958</v>
      </c>
      <c r="J2787" t="s">
        <v>22264</v>
      </c>
      <c r="K2787" t="s">
        <v>17833</v>
      </c>
      <c r="L2787" t="s">
        <v>1263</v>
      </c>
      <c r="M2787">
        <v>1</v>
      </c>
      <c r="P2787" s="2" t="s">
        <v>22265</v>
      </c>
      <c r="Q2787" t="s">
        <v>47</v>
      </c>
      <c r="S2787">
        <v>0.73663365999999997</v>
      </c>
      <c r="T2787">
        <v>0.16960317</v>
      </c>
      <c r="U2787">
        <v>0.65961236000000001</v>
      </c>
      <c r="V2787">
        <v>4.9253459999999999E-2</v>
      </c>
      <c r="W2787">
        <v>0.64537907000000005</v>
      </c>
      <c r="X2787">
        <v>1.0162249E-2</v>
      </c>
      <c r="Y2787">
        <v>-0.5</v>
      </c>
      <c r="Z2787">
        <v>0</v>
      </c>
      <c r="AA2787">
        <v>0.115</v>
      </c>
      <c r="AB2787">
        <v>0.88500000000000001</v>
      </c>
      <c r="AC2787">
        <v>-0.79979999999999996</v>
      </c>
      <c r="AD2787" t="s">
        <v>48</v>
      </c>
      <c r="AE2787" t="s">
        <v>48</v>
      </c>
      <c r="AF2787" t="s">
        <v>48</v>
      </c>
    </row>
    <row r="2788" spans="1:32" hidden="1" outlineLevel="1" x14ac:dyDescent="0.2">
      <c r="A2788" t="s">
        <v>22266</v>
      </c>
      <c r="B2788" t="s">
        <v>22267</v>
      </c>
      <c r="C2788" t="s">
        <v>10706</v>
      </c>
      <c r="J2788" t="s">
        <v>22268</v>
      </c>
      <c r="K2788" t="s">
        <v>17843</v>
      </c>
      <c r="L2788" t="s">
        <v>1263</v>
      </c>
      <c r="M2788">
        <v>74</v>
      </c>
      <c r="P2788" s="2" t="s">
        <v>22269</v>
      </c>
      <c r="Q2788" t="s">
        <v>10060</v>
      </c>
      <c r="S2788">
        <v>3.3806015000000002E-2</v>
      </c>
      <c r="T2788">
        <v>1.0919571E-3</v>
      </c>
      <c r="U2788">
        <v>1.3644326999999999E-2</v>
      </c>
      <c r="V2788">
        <v>2.3493639E-3</v>
      </c>
      <c r="W2788">
        <v>1.4504919E-2</v>
      </c>
      <c r="X2788">
        <v>7.7413910000000002E-3</v>
      </c>
      <c r="Y2788">
        <v>0.1041666666666667</v>
      </c>
      <c r="Z2788">
        <v>0.318</v>
      </c>
      <c r="AA2788">
        <v>0</v>
      </c>
      <c r="AB2788">
        <v>0.68200000000000005</v>
      </c>
      <c r="AC2788">
        <v>0.49320000000000003</v>
      </c>
      <c r="AD2788" t="s">
        <v>48</v>
      </c>
      <c r="AE2788" t="s">
        <v>48</v>
      </c>
      <c r="AF2788" t="s">
        <v>48</v>
      </c>
    </row>
    <row r="2789" spans="1:32" hidden="1" outlineLevel="1" x14ac:dyDescent="0.2">
      <c r="A2789" t="s">
        <v>22270</v>
      </c>
      <c r="B2789" t="s">
        <v>22271</v>
      </c>
      <c r="C2789" t="s">
        <v>22272</v>
      </c>
      <c r="J2789" t="s">
        <v>22273</v>
      </c>
      <c r="K2789" t="s">
        <v>17848</v>
      </c>
      <c r="L2789" t="s">
        <v>1263</v>
      </c>
      <c r="M2789">
        <v>2</v>
      </c>
      <c r="P2789" s="2" t="s">
        <v>22274</v>
      </c>
      <c r="Q2789" t="s">
        <v>47</v>
      </c>
      <c r="S2789">
        <v>2.0724940000000001E-2</v>
      </c>
      <c r="T2789">
        <v>7.343292E-4</v>
      </c>
      <c r="U2789">
        <v>1.1492296000000001E-2</v>
      </c>
      <c r="V2789">
        <v>2.1921229999999998E-3</v>
      </c>
      <c r="W2789">
        <v>1.0970897E-2</v>
      </c>
      <c r="X2789">
        <v>6.5956907000000002E-3</v>
      </c>
      <c r="Y2789">
        <v>-3.3333333333333333E-2</v>
      </c>
      <c r="Z2789">
        <v>0.16300000000000001</v>
      </c>
      <c r="AA2789">
        <v>0.152</v>
      </c>
      <c r="AB2789">
        <v>0.68600000000000005</v>
      </c>
      <c r="AC2789">
        <v>1.0999999999999999E-2</v>
      </c>
      <c r="AD2789" t="s">
        <v>48</v>
      </c>
      <c r="AE2789" t="s">
        <v>48</v>
      </c>
      <c r="AF2789" t="s">
        <v>48</v>
      </c>
    </row>
    <row r="2790" spans="1:32" hidden="1" outlineLevel="1" x14ac:dyDescent="0.2">
      <c r="A2790" t="s">
        <v>22275</v>
      </c>
      <c r="B2790" t="s">
        <v>22276</v>
      </c>
      <c r="C2790" t="s">
        <v>20395</v>
      </c>
      <c r="J2790" t="s">
        <v>22277</v>
      </c>
      <c r="K2790" t="s">
        <v>17861</v>
      </c>
      <c r="L2790" t="s">
        <v>1263</v>
      </c>
      <c r="M2790">
        <v>0</v>
      </c>
      <c r="P2790" s="2" t="s">
        <v>22278</v>
      </c>
      <c r="Q2790" t="s">
        <v>47</v>
      </c>
      <c r="S2790">
        <v>0.83334326999999997</v>
      </c>
      <c r="T2790">
        <v>0.29050802999999997</v>
      </c>
      <c r="U2790">
        <v>0.77181685</v>
      </c>
      <c r="V2790">
        <v>0.105256535</v>
      </c>
      <c r="W2790">
        <v>0.67985779999999996</v>
      </c>
      <c r="X2790">
        <v>1.2854968E-2</v>
      </c>
      <c r="Y2790">
        <v>-0.5</v>
      </c>
      <c r="Z2790">
        <v>0</v>
      </c>
      <c r="AA2790">
        <v>0.22600000000000001</v>
      </c>
      <c r="AB2790">
        <v>0.77400000000000002</v>
      </c>
      <c r="AC2790">
        <v>-0.36120000000000002</v>
      </c>
      <c r="AD2790" t="s">
        <v>48</v>
      </c>
      <c r="AE2790" t="s">
        <v>48</v>
      </c>
      <c r="AF2790" t="s">
        <v>48</v>
      </c>
    </row>
    <row r="2791" spans="1:32" hidden="1" outlineLevel="1" x14ac:dyDescent="0.2">
      <c r="A2791" t="s">
        <v>22279</v>
      </c>
      <c r="B2791" t="s">
        <v>22280</v>
      </c>
      <c r="C2791" t="s">
        <v>22281</v>
      </c>
      <c r="J2791" t="s">
        <v>22282</v>
      </c>
      <c r="K2791" t="s">
        <v>17865</v>
      </c>
      <c r="L2791" t="s">
        <v>1263</v>
      </c>
      <c r="M2791">
        <v>-9</v>
      </c>
      <c r="P2791" s="2" t="s">
        <v>22283</v>
      </c>
      <c r="Q2791" t="s">
        <v>47</v>
      </c>
      <c r="S2791">
        <v>0.30716251999999999</v>
      </c>
      <c r="T2791">
        <v>1.2207031E-2</v>
      </c>
      <c r="U2791">
        <v>0.11911256000000001</v>
      </c>
      <c r="V2791">
        <v>0.10409598</v>
      </c>
      <c r="W2791">
        <v>0.21135417000000001</v>
      </c>
      <c r="X2791">
        <v>1.0058681999999999E-2</v>
      </c>
      <c r="Y2791">
        <v>0</v>
      </c>
      <c r="Z2791">
        <v>0</v>
      </c>
      <c r="AA2791">
        <v>0</v>
      </c>
      <c r="AB2791">
        <v>1</v>
      </c>
      <c r="AC2791">
        <v>0</v>
      </c>
      <c r="AD2791" t="s">
        <v>48</v>
      </c>
      <c r="AE2791" t="s">
        <v>48</v>
      </c>
      <c r="AF2791" t="s">
        <v>48</v>
      </c>
    </row>
    <row r="2792" spans="1:32" hidden="1" outlineLevel="1" x14ac:dyDescent="0.2">
      <c r="A2792" t="s">
        <v>22284</v>
      </c>
      <c r="B2792" t="s">
        <v>22285</v>
      </c>
      <c r="C2792" t="s">
        <v>17799</v>
      </c>
      <c r="J2792" t="s">
        <v>22286</v>
      </c>
      <c r="K2792" t="s">
        <v>17914</v>
      </c>
      <c r="L2792" t="s">
        <v>1263</v>
      </c>
      <c r="M2792">
        <v>114</v>
      </c>
      <c r="P2792" s="2" t="s">
        <v>22287</v>
      </c>
      <c r="Q2792" t="s">
        <v>16692</v>
      </c>
      <c r="S2792">
        <v>5.5768944000000001E-2</v>
      </c>
      <c r="T2792">
        <v>1.0490416999999999E-3</v>
      </c>
      <c r="U2792">
        <v>1.3371054E-2</v>
      </c>
      <c r="V2792">
        <v>2.4600166999999999E-2</v>
      </c>
      <c r="W2792">
        <v>2.0966014000000002E-2</v>
      </c>
      <c r="X2792">
        <v>5.8869105000000001E-3</v>
      </c>
      <c r="Y2792">
        <v>0.43809523809523809</v>
      </c>
      <c r="Z2792">
        <v>9.0999999999999998E-2</v>
      </c>
      <c r="AA2792">
        <v>4.2999999999999997E-2</v>
      </c>
      <c r="AB2792">
        <v>0.86499999999999999</v>
      </c>
      <c r="AC2792">
        <v>0.44690000000000002</v>
      </c>
      <c r="AD2792" t="s">
        <v>48</v>
      </c>
      <c r="AE2792" t="s">
        <v>48</v>
      </c>
      <c r="AF2792" t="s">
        <v>48</v>
      </c>
    </row>
    <row r="2793" spans="1:32" hidden="1" outlineLevel="1" x14ac:dyDescent="0.2">
      <c r="A2793" t="s">
        <v>22288</v>
      </c>
      <c r="B2793" t="s">
        <v>22289</v>
      </c>
      <c r="C2793" t="s">
        <v>22290</v>
      </c>
      <c r="J2793" t="s">
        <v>22291</v>
      </c>
      <c r="K2793" t="s">
        <v>17914</v>
      </c>
      <c r="L2793" t="s">
        <v>1263</v>
      </c>
      <c r="M2793">
        <v>43</v>
      </c>
      <c r="P2793" s="2" t="s">
        <v>22292</v>
      </c>
      <c r="Q2793" t="s">
        <v>47</v>
      </c>
      <c r="S2793">
        <v>6.500591E-2</v>
      </c>
      <c r="T2793">
        <v>1.8215180000000001E-3</v>
      </c>
      <c r="U2793">
        <v>2.3448030000000002E-2</v>
      </c>
      <c r="V2793">
        <v>6.2526376000000003E-3</v>
      </c>
      <c r="W2793">
        <v>2.9604017999999999E-2</v>
      </c>
      <c r="X2793">
        <v>6.2073179999999999E-3</v>
      </c>
      <c r="Y2793">
        <v>-0.18333333333333329</v>
      </c>
      <c r="Z2793">
        <v>0.221</v>
      </c>
      <c r="AA2793">
        <v>0.123</v>
      </c>
      <c r="AB2793">
        <v>0.65600000000000003</v>
      </c>
      <c r="AC2793">
        <v>0.34</v>
      </c>
      <c r="AD2793" t="s">
        <v>48</v>
      </c>
      <c r="AE2793" t="s">
        <v>48</v>
      </c>
      <c r="AF2793" t="s">
        <v>48</v>
      </c>
    </row>
    <row r="2794" spans="1:32" hidden="1" outlineLevel="1" x14ac:dyDescent="0.2">
      <c r="A2794" t="s">
        <v>22293</v>
      </c>
      <c r="B2794" t="s">
        <v>22294</v>
      </c>
      <c r="C2794" t="s">
        <v>22295</v>
      </c>
      <c r="J2794" t="s">
        <v>22296</v>
      </c>
      <c r="K2794" t="s">
        <v>18038</v>
      </c>
      <c r="L2794" t="s">
        <v>1263</v>
      </c>
      <c r="M2794">
        <v>10</v>
      </c>
      <c r="P2794" s="2" t="s">
        <v>22297</v>
      </c>
      <c r="Q2794" t="s">
        <v>47</v>
      </c>
      <c r="S2794">
        <v>3.5927269999999997E-2</v>
      </c>
      <c r="T2794">
        <v>8.6784359999999997E-4</v>
      </c>
      <c r="U2794">
        <v>1.5898836999999999E-2</v>
      </c>
      <c r="V2794">
        <v>3.0708222E-3</v>
      </c>
      <c r="W2794">
        <v>1.7872108000000001E-2</v>
      </c>
      <c r="X2794">
        <v>6.2849927000000003E-3</v>
      </c>
      <c r="Y2794">
        <v>-3.3333333333333333E-2</v>
      </c>
      <c r="Z2794">
        <v>0</v>
      </c>
      <c r="AA2794">
        <v>9.1999999999999998E-2</v>
      </c>
      <c r="AB2794">
        <v>0.90800000000000003</v>
      </c>
      <c r="AC2794">
        <v>-0.5383</v>
      </c>
      <c r="AD2794" t="s">
        <v>48</v>
      </c>
      <c r="AE2794" t="s">
        <v>48</v>
      </c>
      <c r="AF2794" t="s">
        <v>48</v>
      </c>
    </row>
    <row r="2795" spans="1:32" hidden="1" outlineLevel="1" x14ac:dyDescent="0.2">
      <c r="A2795" t="s">
        <v>22298</v>
      </c>
      <c r="B2795" t="s">
        <v>22299</v>
      </c>
      <c r="C2795" t="s">
        <v>1199</v>
      </c>
      <c r="J2795" t="s">
        <v>22300</v>
      </c>
      <c r="K2795" t="s">
        <v>18038</v>
      </c>
      <c r="L2795" t="s">
        <v>1263</v>
      </c>
      <c r="M2795">
        <v>-1410</v>
      </c>
      <c r="P2795" s="2" t="s">
        <v>22301</v>
      </c>
      <c r="Q2795" t="s">
        <v>47</v>
      </c>
      <c r="S2795">
        <v>1.1560776E-2</v>
      </c>
      <c r="T2795">
        <v>6.1035156000000001E-4</v>
      </c>
      <c r="U2795">
        <v>1.2175481E-2</v>
      </c>
      <c r="V2795">
        <v>2.3123661999999998E-3</v>
      </c>
      <c r="W2795">
        <v>7.1138735000000003E-3</v>
      </c>
      <c r="X2795">
        <v>6.3626673000000003E-3</v>
      </c>
      <c r="Y2795">
        <v>0</v>
      </c>
      <c r="Z2795">
        <v>0.104</v>
      </c>
      <c r="AA2795">
        <v>0</v>
      </c>
      <c r="AB2795">
        <v>0.89600000000000002</v>
      </c>
      <c r="AC2795">
        <v>0.2732</v>
      </c>
      <c r="AD2795" t="s">
        <v>48</v>
      </c>
      <c r="AE2795" t="s">
        <v>48</v>
      </c>
      <c r="AF2795" t="s">
        <v>48</v>
      </c>
    </row>
    <row r="2796" spans="1:32" hidden="1" outlineLevel="1" x14ac:dyDescent="0.2">
      <c r="A2796" t="s">
        <v>22302</v>
      </c>
      <c r="B2796" t="s">
        <v>22303</v>
      </c>
      <c r="C2796" t="s">
        <v>18055</v>
      </c>
      <c r="J2796" t="s">
        <v>22304</v>
      </c>
      <c r="K2796" t="s">
        <v>18053</v>
      </c>
      <c r="L2796" t="s">
        <v>1263</v>
      </c>
      <c r="M2796">
        <v>7</v>
      </c>
      <c r="P2796" s="2" t="s">
        <v>22305</v>
      </c>
      <c r="Q2796" t="s">
        <v>47</v>
      </c>
      <c r="S2796">
        <v>2.2256956000000001E-2</v>
      </c>
      <c r="T2796">
        <v>8.7738040000000001E-4</v>
      </c>
      <c r="U2796">
        <v>1.1731409999999999E-2</v>
      </c>
      <c r="V2796">
        <v>2.8488350000000001E-3</v>
      </c>
      <c r="W2796">
        <v>1.07048955E-2</v>
      </c>
      <c r="X2796">
        <v>7.1847233999999998E-3</v>
      </c>
      <c r="Y2796">
        <v>0.15595238095238101</v>
      </c>
      <c r="Z2796">
        <v>0.104</v>
      </c>
      <c r="AA2796">
        <v>9.4E-2</v>
      </c>
      <c r="AB2796">
        <v>0.80300000000000005</v>
      </c>
      <c r="AC2796">
        <v>0.1862</v>
      </c>
      <c r="AD2796" t="s">
        <v>48</v>
      </c>
      <c r="AE2796" t="s">
        <v>48</v>
      </c>
      <c r="AF2796" t="s">
        <v>48</v>
      </c>
    </row>
    <row r="2797" spans="1:32" hidden="1" outlineLevel="1" x14ac:dyDescent="0.2">
      <c r="A2797" t="s">
        <v>22306</v>
      </c>
      <c r="B2797" t="s">
        <v>22307</v>
      </c>
      <c r="C2797" t="s">
        <v>22308</v>
      </c>
      <c r="J2797" t="s">
        <v>22309</v>
      </c>
      <c r="K2797" t="s">
        <v>18082</v>
      </c>
      <c r="L2797" t="s">
        <v>1263</v>
      </c>
      <c r="M2797">
        <v>1</v>
      </c>
      <c r="P2797" s="2" t="s">
        <v>22310</v>
      </c>
      <c r="Q2797" t="s">
        <v>47</v>
      </c>
      <c r="S2797">
        <v>5.9479802999999998E-2</v>
      </c>
      <c r="T2797">
        <v>1.7547607E-3</v>
      </c>
      <c r="U2797">
        <v>2.0646972999999999E-2</v>
      </c>
      <c r="V2797">
        <v>6.2896360000000004E-3</v>
      </c>
      <c r="W2797">
        <v>2.1288296000000002E-2</v>
      </c>
      <c r="X2797">
        <v>7.6119335999999998E-3</v>
      </c>
      <c r="Y2797">
        <v>0.1</v>
      </c>
      <c r="Z2797">
        <v>5.8000000000000003E-2</v>
      </c>
      <c r="AA2797">
        <v>0</v>
      </c>
      <c r="AB2797">
        <v>0.94199999999999995</v>
      </c>
      <c r="AC2797">
        <v>0.38179999999999997</v>
      </c>
      <c r="AD2797" t="s">
        <v>48</v>
      </c>
      <c r="AE2797" t="s">
        <v>48</v>
      </c>
      <c r="AF2797" t="s">
        <v>48</v>
      </c>
    </row>
    <row r="2798" spans="1:32" hidden="1" outlineLevel="1" x14ac:dyDescent="0.2">
      <c r="A2798" t="s">
        <v>22311</v>
      </c>
      <c r="B2798" t="s">
        <v>22312</v>
      </c>
      <c r="C2798" t="s">
        <v>22033</v>
      </c>
      <c r="J2798" t="s">
        <v>22313</v>
      </c>
      <c r="K2798" t="s">
        <v>18082</v>
      </c>
      <c r="L2798" t="s">
        <v>1263</v>
      </c>
      <c r="M2798">
        <v>0</v>
      </c>
      <c r="P2798" s="2" t="s">
        <v>22314</v>
      </c>
      <c r="Q2798" t="s">
        <v>47</v>
      </c>
      <c r="S2798">
        <v>8.6373480000000002E-2</v>
      </c>
      <c r="T2798">
        <v>2.6130675999999999E-3</v>
      </c>
      <c r="U2798">
        <v>5.2433779999999999E-2</v>
      </c>
      <c r="V2798">
        <v>6.1416444000000001E-3</v>
      </c>
      <c r="W2798">
        <v>3.3129819999999997E-2</v>
      </c>
      <c r="X2798">
        <v>8.7382150000000006E-3</v>
      </c>
      <c r="Y2798">
        <v>-0.27936507936507943</v>
      </c>
      <c r="Z2798">
        <v>0.128</v>
      </c>
      <c r="AA2798">
        <v>0.13300000000000001</v>
      </c>
      <c r="AB2798">
        <v>0.73899999999999999</v>
      </c>
      <c r="AC2798">
        <v>-0.38319999999999999</v>
      </c>
      <c r="AD2798" t="s">
        <v>48</v>
      </c>
      <c r="AE2798" t="s">
        <v>48</v>
      </c>
      <c r="AF2798" t="s">
        <v>48</v>
      </c>
    </row>
    <row r="2799" spans="1:32" hidden="1" outlineLevel="1" x14ac:dyDescent="0.2">
      <c r="A2799" t="s">
        <v>22315</v>
      </c>
      <c r="B2799" t="s">
        <v>22316</v>
      </c>
      <c r="C2799" t="s">
        <v>19909</v>
      </c>
      <c r="J2799" t="s">
        <v>22317</v>
      </c>
      <c r="K2799" t="s">
        <v>18211</v>
      </c>
      <c r="L2799" t="s">
        <v>1263</v>
      </c>
      <c r="M2799">
        <v>1</v>
      </c>
      <c r="P2799" s="2" t="s">
        <v>22318</v>
      </c>
      <c r="Q2799" t="s">
        <v>47</v>
      </c>
      <c r="S2799">
        <v>9.0330439999999998E-2</v>
      </c>
      <c r="T2799">
        <v>1.3637542999999999E-3</v>
      </c>
      <c r="U2799">
        <v>1.7094411E-2</v>
      </c>
      <c r="V2799">
        <v>2.7563404000000001E-3</v>
      </c>
      <c r="W2799">
        <v>3.0375287000000001E-2</v>
      </c>
      <c r="X2799">
        <v>7.3530180000000002E-3</v>
      </c>
      <c r="Y2799">
        <v>0.1071428571428571</v>
      </c>
      <c r="Z2799">
        <v>0.104</v>
      </c>
      <c r="AA2799">
        <v>0</v>
      </c>
      <c r="AB2799">
        <v>0.89600000000000002</v>
      </c>
      <c r="AC2799">
        <v>0.21440000000000001</v>
      </c>
      <c r="AD2799" t="s">
        <v>48</v>
      </c>
      <c r="AE2799" t="s">
        <v>48</v>
      </c>
      <c r="AF2799" t="s">
        <v>48</v>
      </c>
    </row>
    <row r="2800" spans="1:32" hidden="1" outlineLevel="1" x14ac:dyDescent="0.2">
      <c r="A2800" t="s">
        <v>22319</v>
      </c>
      <c r="B2800" t="s">
        <v>22320</v>
      </c>
      <c r="C2800" t="s">
        <v>22321</v>
      </c>
      <c r="J2800" t="s">
        <v>22322</v>
      </c>
      <c r="K2800" t="s">
        <v>18313</v>
      </c>
      <c r="L2800" t="s">
        <v>1263</v>
      </c>
      <c r="M2800">
        <v>30</v>
      </c>
      <c r="P2800" s="2" t="s">
        <v>22323</v>
      </c>
      <c r="Q2800" t="s">
        <v>47</v>
      </c>
      <c r="S2800">
        <v>0.55321030000000004</v>
      </c>
      <c r="T2800">
        <v>2.6936847999999999E-2</v>
      </c>
      <c r="U2800">
        <v>0.57247950000000003</v>
      </c>
      <c r="V2800">
        <v>5.6582912999999999E-2</v>
      </c>
      <c r="W2800">
        <v>0.50154860000000001</v>
      </c>
      <c r="X2800">
        <v>1.0032792E-2</v>
      </c>
      <c r="Y2800">
        <v>5.000000000000001E-2</v>
      </c>
      <c r="Z2800">
        <v>7.0000000000000007E-2</v>
      </c>
      <c r="AA2800">
        <v>0</v>
      </c>
      <c r="AB2800">
        <v>0.93</v>
      </c>
      <c r="AC2800">
        <v>0.34</v>
      </c>
      <c r="AD2800" t="s">
        <v>48</v>
      </c>
      <c r="AE2800" t="s">
        <v>48</v>
      </c>
      <c r="AF2800" t="s">
        <v>48</v>
      </c>
    </row>
    <row r="2801" spans="1:32" hidden="1" outlineLevel="1" x14ac:dyDescent="0.2">
      <c r="A2801" t="s">
        <v>22324</v>
      </c>
      <c r="B2801" t="s">
        <v>22325</v>
      </c>
      <c r="C2801" t="s">
        <v>22326</v>
      </c>
      <c r="J2801" t="s">
        <v>22327</v>
      </c>
      <c r="K2801" t="s">
        <v>18313</v>
      </c>
      <c r="L2801" t="s">
        <v>1263</v>
      </c>
      <c r="M2801">
        <v>-9</v>
      </c>
      <c r="P2801" s="2" t="s">
        <v>22328</v>
      </c>
      <c r="Q2801" t="s">
        <v>47</v>
      </c>
      <c r="S2801">
        <v>0.718943</v>
      </c>
      <c r="T2801">
        <v>2.3505108E-2</v>
      </c>
      <c r="U2801">
        <v>0.39409557000000001</v>
      </c>
      <c r="V2801">
        <v>5.2490227E-2</v>
      </c>
      <c r="W2801">
        <v>0.73444489999999996</v>
      </c>
      <c r="X2801">
        <v>8.6864319999999991E-3</v>
      </c>
      <c r="Y2801">
        <v>-6.2499999999999993E-2</v>
      </c>
      <c r="Z2801">
        <v>0.36599999999999999</v>
      </c>
      <c r="AA2801">
        <v>0.15</v>
      </c>
      <c r="AB2801">
        <v>0.48499999999999999</v>
      </c>
      <c r="AC2801">
        <v>0.59940000000000004</v>
      </c>
      <c r="AD2801" t="s">
        <v>48</v>
      </c>
      <c r="AE2801" t="s">
        <v>48</v>
      </c>
      <c r="AF2801" t="s">
        <v>48</v>
      </c>
    </row>
    <row r="2802" spans="1:32" hidden="1" outlineLevel="1" x14ac:dyDescent="0.2">
      <c r="A2802" t="s">
        <v>22329</v>
      </c>
      <c r="B2802" t="s">
        <v>22330</v>
      </c>
      <c r="C2802" t="s">
        <v>22033</v>
      </c>
      <c r="J2802" t="s">
        <v>22331</v>
      </c>
      <c r="K2802" t="s">
        <v>18313</v>
      </c>
      <c r="L2802" t="s">
        <v>1263</v>
      </c>
      <c r="M2802">
        <v>-1</v>
      </c>
      <c r="P2802" s="2" t="s">
        <v>22332</v>
      </c>
      <c r="Q2802" t="s">
        <v>47</v>
      </c>
      <c r="Y2802" t="s">
        <v>48</v>
      </c>
      <c r="Z2802" t="s">
        <v>48</v>
      </c>
      <c r="AA2802" t="s">
        <v>48</v>
      </c>
      <c r="AB2802" t="s">
        <v>48</v>
      </c>
      <c r="AC2802" t="s">
        <v>48</v>
      </c>
      <c r="AD2802" t="s">
        <v>48</v>
      </c>
      <c r="AE2802" t="s">
        <v>48</v>
      </c>
      <c r="AF2802" t="s">
        <v>48</v>
      </c>
    </row>
    <row r="2803" spans="1:32" hidden="1" outlineLevel="1" x14ac:dyDescent="0.2">
      <c r="A2803" t="s">
        <v>22333</v>
      </c>
      <c r="B2803" t="s">
        <v>22334</v>
      </c>
      <c r="C2803" t="s">
        <v>22033</v>
      </c>
      <c r="J2803" t="s">
        <v>22335</v>
      </c>
      <c r="K2803" t="s">
        <v>18318</v>
      </c>
      <c r="L2803" t="s">
        <v>1263</v>
      </c>
      <c r="M2803">
        <v>1</v>
      </c>
      <c r="P2803" s="2" t="s">
        <v>22336</v>
      </c>
      <c r="Q2803" t="s">
        <v>47</v>
      </c>
      <c r="S2803">
        <v>0.13561769000000001</v>
      </c>
      <c r="T2803">
        <v>5.6457520000000004E-3</v>
      </c>
      <c r="U2803">
        <v>7.5792133999999997E-2</v>
      </c>
      <c r="V2803">
        <v>5.1808115000000002E-2</v>
      </c>
      <c r="W2803">
        <v>2.9273475E-2</v>
      </c>
      <c r="X2803">
        <v>8.7641070000000001E-3</v>
      </c>
      <c r="Y2803">
        <v>0.65</v>
      </c>
      <c r="Z2803">
        <v>0.7</v>
      </c>
      <c r="AA2803">
        <v>0</v>
      </c>
      <c r="AB2803">
        <v>0.3</v>
      </c>
      <c r="AC2803">
        <v>0.79059999999999997</v>
      </c>
      <c r="AD2803" t="s">
        <v>48</v>
      </c>
      <c r="AE2803" t="s">
        <v>48</v>
      </c>
      <c r="AF2803" t="s">
        <v>48</v>
      </c>
    </row>
    <row r="2804" spans="1:32" hidden="1" outlineLevel="1" x14ac:dyDescent="0.2">
      <c r="A2804" t="s">
        <v>22337</v>
      </c>
      <c r="B2804" t="s">
        <v>22338</v>
      </c>
      <c r="C2804" t="s">
        <v>22339</v>
      </c>
      <c r="J2804" t="s">
        <v>22340</v>
      </c>
      <c r="K2804" t="s">
        <v>18332</v>
      </c>
      <c r="L2804" t="s">
        <v>1263</v>
      </c>
      <c r="M2804">
        <v>1</v>
      </c>
      <c r="P2804" s="2" t="s">
        <v>22341</v>
      </c>
      <c r="Q2804" t="s">
        <v>47</v>
      </c>
      <c r="S2804">
        <v>1.1560776E-2</v>
      </c>
      <c r="T2804">
        <v>5.9366225999999995E-4</v>
      </c>
      <c r="U2804">
        <v>1.0313802E-2</v>
      </c>
      <c r="V2804">
        <v>1.3041744000000001E-3</v>
      </c>
      <c r="W2804">
        <v>7.9308790000000001E-3</v>
      </c>
      <c r="X2804">
        <v>6.4468145999999997E-3</v>
      </c>
      <c r="Y2804">
        <v>0</v>
      </c>
      <c r="Z2804">
        <v>0</v>
      </c>
      <c r="AA2804">
        <v>0</v>
      </c>
      <c r="AB2804">
        <v>1</v>
      </c>
      <c r="AC2804">
        <v>0</v>
      </c>
      <c r="AD2804" t="s">
        <v>48</v>
      </c>
      <c r="AE2804" t="s">
        <v>48</v>
      </c>
      <c r="AF2804" t="s">
        <v>48</v>
      </c>
    </row>
    <row r="2805" spans="1:32" hidden="1" outlineLevel="1" x14ac:dyDescent="0.2">
      <c r="A2805" t="s">
        <v>22342</v>
      </c>
      <c r="B2805" t="s">
        <v>22343</v>
      </c>
      <c r="C2805" t="s">
        <v>20848</v>
      </c>
      <c r="J2805" t="s">
        <v>22344</v>
      </c>
      <c r="K2805" t="s">
        <v>18576</v>
      </c>
      <c r="L2805" t="s">
        <v>1263</v>
      </c>
      <c r="M2805">
        <v>0</v>
      </c>
      <c r="P2805" s="2" t="s">
        <v>22345</v>
      </c>
      <c r="Q2805" t="s">
        <v>47</v>
      </c>
      <c r="S2805">
        <v>0.33338684000000002</v>
      </c>
      <c r="T2805">
        <v>1.2054443E-2</v>
      </c>
      <c r="U2805">
        <v>0.22213541000000001</v>
      </c>
      <c r="V2805">
        <v>1.0063417E-2</v>
      </c>
      <c r="W2805">
        <v>6.7570359999999996E-2</v>
      </c>
      <c r="X2805">
        <v>1.119791E-2</v>
      </c>
      <c r="Y2805">
        <v>0.8</v>
      </c>
      <c r="Z2805">
        <v>0.28199999999999997</v>
      </c>
      <c r="AA2805">
        <v>0</v>
      </c>
      <c r="AB2805">
        <v>0.71799999999999997</v>
      </c>
      <c r="AC2805">
        <v>0.59940000000000004</v>
      </c>
      <c r="AD2805" t="s">
        <v>48</v>
      </c>
      <c r="AE2805" t="s">
        <v>48</v>
      </c>
      <c r="AF2805" t="s">
        <v>48</v>
      </c>
    </row>
    <row r="2806" spans="1:32" hidden="1" outlineLevel="1" x14ac:dyDescent="0.2">
      <c r="A2806" t="s">
        <v>22346</v>
      </c>
      <c r="B2806" t="s">
        <v>17655</v>
      </c>
      <c r="C2806" t="s">
        <v>19909</v>
      </c>
      <c r="J2806" t="s">
        <v>22347</v>
      </c>
      <c r="K2806" t="s">
        <v>18585</v>
      </c>
      <c r="L2806" t="s">
        <v>1263</v>
      </c>
      <c r="M2806">
        <v>0</v>
      </c>
      <c r="P2806" s="2" t="s">
        <v>22348</v>
      </c>
      <c r="Q2806" t="s">
        <v>47</v>
      </c>
      <c r="S2806">
        <v>0.20149296999999999</v>
      </c>
      <c r="T2806">
        <v>2.4795531999999999E-3</v>
      </c>
      <c r="U2806">
        <v>2.8776870999999999E-2</v>
      </c>
      <c r="V2806">
        <v>6.1786419999999998E-3</v>
      </c>
      <c r="W2806">
        <v>0.15556364</v>
      </c>
      <c r="X2806">
        <v>7.1458859999999997E-3</v>
      </c>
      <c r="Y2806">
        <v>-0.1083333333333333</v>
      </c>
      <c r="Z2806">
        <v>4.1000000000000002E-2</v>
      </c>
      <c r="AA2806">
        <v>9.6000000000000002E-2</v>
      </c>
      <c r="AB2806">
        <v>0.86299999999999999</v>
      </c>
      <c r="AC2806">
        <v>-0.52669999999999995</v>
      </c>
      <c r="AD2806" t="s">
        <v>48</v>
      </c>
      <c r="AE2806" t="s">
        <v>48</v>
      </c>
      <c r="AF2806" t="s">
        <v>48</v>
      </c>
    </row>
    <row r="2807" spans="1:32" hidden="1" outlineLevel="1" x14ac:dyDescent="0.2">
      <c r="A2807" t="s">
        <v>22349</v>
      </c>
      <c r="B2807" t="s">
        <v>22350</v>
      </c>
      <c r="C2807" t="s">
        <v>20848</v>
      </c>
      <c r="J2807" t="s">
        <v>22351</v>
      </c>
      <c r="K2807" t="s">
        <v>18658</v>
      </c>
      <c r="L2807" t="s">
        <v>1263</v>
      </c>
      <c r="M2807">
        <v>0</v>
      </c>
      <c r="P2807" s="2" t="s">
        <v>22352</v>
      </c>
      <c r="Q2807" t="s">
        <v>47</v>
      </c>
      <c r="S2807">
        <v>5.0573748000000002E-2</v>
      </c>
      <c r="T2807">
        <v>9.7274779999999999E-4</v>
      </c>
      <c r="U2807">
        <v>1.38151245E-2</v>
      </c>
      <c r="V2807">
        <v>2.5158543000000002E-3</v>
      </c>
      <c r="W2807">
        <v>2.1030469999999999E-2</v>
      </c>
      <c r="X2807">
        <v>6.7963501999999997E-3</v>
      </c>
      <c r="Y2807">
        <v>0</v>
      </c>
      <c r="Z2807">
        <v>0.11</v>
      </c>
      <c r="AA2807">
        <v>0</v>
      </c>
      <c r="AB2807">
        <v>0.89</v>
      </c>
      <c r="AC2807">
        <v>0.15310000000000001</v>
      </c>
      <c r="AD2807" t="s">
        <v>48</v>
      </c>
      <c r="AE2807" t="s">
        <v>48</v>
      </c>
      <c r="AF2807" t="s">
        <v>48</v>
      </c>
    </row>
    <row r="2808" spans="1:32" hidden="1" outlineLevel="1" x14ac:dyDescent="0.2">
      <c r="A2808" t="s">
        <v>22353</v>
      </c>
      <c r="B2808" t="s">
        <v>22354</v>
      </c>
      <c r="C2808" t="s">
        <v>16026</v>
      </c>
      <c r="J2808" t="s">
        <v>22355</v>
      </c>
      <c r="K2808" t="s">
        <v>18688</v>
      </c>
      <c r="L2808" t="s">
        <v>1263</v>
      </c>
      <c r="M2808">
        <v>3</v>
      </c>
      <c r="P2808" s="2" t="s">
        <v>22356</v>
      </c>
      <c r="Q2808" t="s">
        <v>47</v>
      </c>
      <c r="S2808">
        <v>2.7913637000000002E-2</v>
      </c>
      <c r="T2808">
        <v>9.4413760000000005E-4</v>
      </c>
      <c r="U2808">
        <v>1.4498308999999999E-2</v>
      </c>
      <c r="V2808">
        <v>2.8118371999999998E-3</v>
      </c>
      <c r="W2808">
        <v>9.6788889999999995E-3</v>
      </c>
      <c r="X2808">
        <v>8.8935639999999996E-3</v>
      </c>
      <c r="Y2808">
        <v>0</v>
      </c>
      <c r="Z2808">
        <v>0.11600000000000001</v>
      </c>
      <c r="AA2808">
        <v>0.14000000000000001</v>
      </c>
      <c r="AB2808">
        <v>0.74399999999999999</v>
      </c>
      <c r="AC2808">
        <v>-0.15310000000000001</v>
      </c>
      <c r="AD2808" t="s">
        <v>48</v>
      </c>
      <c r="AE2808" t="s">
        <v>48</v>
      </c>
      <c r="AF2808" t="s">
        <v>48</v>
      </c>
    </row>
    <row r="2809" spans="1:32" hidden="1" outlineLevel="1" x14ac:dyDescent="0.2">
      <c r="A2809" t="s">
        <v>22357</v>
      </c>
      <c r="B2809" t="s">
        <v>22358</v>
      </c>
      <c r="C2809" t="s">
        <v>18811</v>
      </c>
      <c r="J2809" t="s">
        <v>22359</v>
      </c>
      <c r="K2809" t="s">
        <v>18688</v>
      </c>
      <c r="L2809" t="s">
        <v>1263</v>
      </c>
      <c r="M2809">
        <v>-6</v>
      </c>
      <c r="P2809" s="2" t="s">
        <v>22360</v>
      </c>
      <c r="Q2809" t="s">
        <v>10492</v>
      </c>
      <c r="S2809">
        <v>2.6617314999999999E-2</v>
      </c>
      <c r="T2809">
        <v>9.8705290000000007E-4</v>
      </c>
      <c r="U2809">
        <v>1.5523086E-2</v>
      </c>
      <c r="V2809">
        <v>3.3483060000000001E-3</v>
      </c>
      <c r="W2809">
        <v>1.2756908000000001E-2</v>
      </c>
      <c r="X2809">
        <v>6.7445672999999996E-3</v>
      </c>
      <c r="Y2809">
        <v>-1.666666666666668E-2</v>
      </c>
      <c r="Z2809">
        <v>0.13600000000000001</v>
      </c>
      <c r="AA2809">
        <v>5.2999999999999999E-2</v>
      </c>
      <c r="AB2809">
        <v>0.81100000000000005</v>
      </c>
      <c r="AC2809">
        <v>0.4037</v>
      </c>
      <c r="AD2809" t="s">
        <v>48</v>
      </c>
      <c r="AE2809" t="s">
        <v>48</v>
      </c>
      <c r="AF2809" t="s">
        <v>48</v>
      </c>
    </row>
    <row r="2810" spans="1:32" hidden="1" outlineLevel="1" x14ac:dyDescent="0.2">
      <c r="A2810" t="s">
        <v>22361</v>
      </c>
      <c r="B2810" t="s">
        <v>22362</v>
      </c>
      <c r="C2810" t="s">
        <v>22363</v>
      </c>
      <c r="J2810" t="s">
        <v>22364</v>
      </c>
      <c r="K2810" t="s">
        <v>18708</v>
      </c>
      <c r="L2810" t="s">
        <v>1263</v>
      </c>
      <c r="M2810">
        <v>5</v>
      </c>
      <c r="P2810" s="2" t="s">
        <v>22365</v>
      </c>
      <c r="Q2810" t="s">
        <v>47</v>
      </c>
      <c r="S2810">
        <v>0.36095104</v>
      </c>
      <c r="T2810">
        <v>1.2283324999999999E-2</v>
      </c>
      <c r="U2810">
        <v>0.33517730000000001</v>
      </c>
      <c r="V2810">
        <v>1.1839314E-2</v>
      </c>
      <c r="W2810">
        <v>0.24903896</v>
      </c>
      <c r="X2810">
        <v>1.1430934E-2</v>
      </c>
      <c r="Y2810">
        <v>7.4999999999999997E-2</v>
      </c>
      <c r="Z2810">
        <v>0</v>
      </c>
      <c r="AA2810">
        <v>0.17399999999999999</v>
      </c>
      <c r="AB2810">
        <v>0.82599999999999996</v>
      </c>
      <c r="AC2810">
        <v>-0.82250000000000001</v>
      </c>
      <c r="AD2810" t="s">
        <v>48</v>
      </c>
      <c r="AE2810" t="s">
        <v>48</v>
      </c>
      <c r="AF2810" t="s">
        <v>48</v>
      </c>
    </row>
    <row r="2811" spans="1:32" hidden="1" outlineLevel="1" x14ac:dyDescent="0.2">
      <c r="A2811" t="s">
        <v>22366</v>
      </c>
      <c r="B2811" t="s">
        <v>22367</v>
      </c>
      <c r="C2811" t="s">
        <v>22368</v>
      </c>
      <c r="J2811" t="s">
        <v>22369</v>
      </c>
      <c r="K2811" t="s">
        <v>18914</v>
      </c>
      <c r="L2811" t="s">
        <v>1263</v>
      </c>
      <c r="M2811">
        <v>3</v>
      </c>
      <c r="P2811" s="2" t="s">
        <v>22370</v>
      </c>
      <c r="Q2811" t="s">
        <v>47</v>
      </c>
      <c r="S2811">
        <v>3.8991301999999999E-2</v>
      </c>
      <c r="T2811">
        <v>9.5844270000000002E-4</v>
      </c>
      <c r="U2811">
        <v>1.2995303E-2</v>
      </c>
      <c r="V2811">
        <v>2.1366263000000001E-3</v>
      </c>
      <c r="W2811">
        <v>1.9354604000000001E-2</v>
      </c>
      <c r="X2811">
        <v>6.4079775000000002E-3</v>
      </c>
      <c r="Y2811">
        <v>0.115</v>
      </c>
      <c r="Z2811">
        <v>5.8999999999999997E-2</v>
      </c>
      <c r="AA2811">
        <v>6.6000000000000003E-2</v>
      </c>
      <c r="AB2811">
        <v>0.874</v>
      </c>
      <c r="AC2811">
        <v>0.1045</v>
      </c>
      <c r="AD2811" t="s">
        <v>48</v>
      </c>
      <c r="AE2811" t="s">
        <v>48</v>
      </c>
      <c r="AF2811" t="s">
        <v>48</v>
      </c>
    </row>
    <row r="2812" spans="1:32" hidden="1" outlineLevel="1" x14ac:dyDescent="0.2">
      <c r="A2812" t="s">
        <v>22371</v>
      </c>
      <c r="B2812" t="s">
        <v>22372</v>
      </c>
      <c r="C2812" t="s">
        <v>22373</v>
      </c>
      <c r="J2812" t="s">
        <v>22374</v>
      </c>
      <c r="K2812" t="s">
        <v>18952</v>
      </c>
      <c r="L2812" t="s">
        <v>1263</v>
      </c>
      <c r="M2812">
        <v>4</v>
      </c>
      <c r="P2812" s="2" t="s">
        <v>22375</v>
      </c>
      <c r="Q2812" t="s">
        <v>47</v>
      </c>
      <c r="S2812">
        <v>3.8519915000000002E-2</v>
      </c>
      <c r="T2812">
        <v>1.1968612999999999E-3</v>
      </c>
      <c r="U2812">
        <v>1.4190876E-2</v>
      </c>
      <c r="V2812">
        <v>3.0708222E-3</v>
      </c>
      <c r="W2812">
        <v>1.4580918999999999E-2</v>
      </c>
      <c r="X2812">
        <v>8.0132520000000002E-3</v>
      </c>
      <c r="Y2812">
        <v>-9.9999999999999992E-2</v>
      </c>
      <c r="Z2812">
        <v>0</v>
      </c>
      <c r="AA2812">
        <v>0.13400000000000001</v>
      </c>
      <c r="AB2812">
        <v>0.86599999999999999</v>
      </c>
      <c r="AC2812">
        <v>-0.70960000000000001</v>
      </c>
      <c r="AD2812" t="s">
        <v>48</v>
      </c>
      <c r="AE2812" t="s">
        <v>48</v>
      </c>
      <c r="AF2812" t="s">
        <v>48</v>
      </c>
    </row>
    <row r="2813" spans="1:32" hidden="1" outlineLevel="1" x14ac:dyDescent="0.2">
      <c r="A2813" t="s">
        <v>22376</v>
      </c>
      <c r="B2813" t="s">
        <v>22377</v>
      </c>
      <c r="C2813" t="s">
        <v>22378</v>
      </c>
      <c r="J2813" t="s">
        <v>22379</v>
      </c>
      <c r="K2813" t="s">
        <v>18952</v>
      </c>
      <c r="L2813" t="s">
        <v>1263</v>
      </c>
      <c r="M2813">
        <v>8</v>
      </c>
      <c r="P2813" s="2" t="s">
        <v>22380</v>
      </c>
      <c r="Q2813" t="s">
        <v>10132</v>
      </c>
      <c r="S2813">
        <v>5.9479802999999998E-2</v>
      </c>
      <c r="T2813">
        <v>1.6212462999999999E-3</v>
      </c>
      <c r="U2813">
        <v>1.4225035E-2</v>
      </c>
      <c r="V2813">
        <v>3.5702933000000001E-3</v>
      </c>
      <c r="W2813">
        <v>2.3350900000000001E-2</v>
      </c>
      <c r="X2813">
        <v>7.9873605000000004E-3</v>
      </c>
      <c r="Y2813">
        <v>0.1</v>
      </c>
      <c r="Z2813">
        <v>0.372</v>
      </c>
      <c r="AA2813">
        <v>0.20899999999999999</v>
      </c>
      <c r="AB2813">
        <v>0.41899999999999998</v>
      </c>
      <c r="AC2813">
        <v>0.47670000000000001</v>
      </c>
      <c r="AD2813" t="s">
        <v>48</v>
      </c>
      <c r="AE2813" t="s">
        <v>48</v>
      </c>
      <c r="AF2813" t="s">
        <v>48</v>
      </c>
    </row>
    <row r="2814" spans="1:32" hidden="1" outlineLevel="1" x14ac:dyDescent="0.2">
      <c r="A2814" t="s">
        <v>22381</v>
      </c>
      <c r="B2814" t="s">
        <v>22382</v>
      </c>
      <c r="C2814" t="s">
        <v>22383</v>
      </c>
      <c r="J2814" t="s">
        <v>22384</v>
      </c>
      <c r="K2814" t="s">
        <v>19364</v>
      </c>
      <c r="L2814" t="s">
        <v>1263</v>
      </c>
      <c r="M2814">
        <v>1</v>
      </c>
      <c r="P2814" s="2" t="s">
        <v>22385</v>
      </c>
      <c r="Q2814" t="s">
        <v>22386</v>
      </c>
      <c r="S2814">
        <v>0.42985552999999999</v>
      </c>
      <c r="T2814">
        <v>2.3076923999999999E-2</v>
      </c>
      <c r="U2814">
        <v>0.47771471999999998</v>
      </c>
      <c r="V2814">
        <v>9.7418069999999996E-2</v>
      </c>
      <c r="W2814">
        <v>0.31268879999999999</v>
      </c>
      <c r="X2814">
        <v>1.4738813999999999E-2</v>
      </c>
      <c r="Y2814">
        <v>-0.375</v>
      </c>
      <c r="Z2814">
        <v>0</v>
      </c>
      <c r="AA2814">
        <v>0.22</v>
      </c>
      <c r="AB2814">
        <v>0.78</v>
      </c>
      <c r="AC2814">
        <v>-0.89339999999999997</v>
      </c>
      <c r="AD2814" t="s">
        <v>48</v>
      </c>
      <c r="AE2814" t="s">
        <v>48</v>
      </c>
      <c r="AF2814" t="s">
        <v>48</v>
      </c>
    </row>
    <row r="2815" spans="1:32" hidden="1" outlineLevel="1" x14ac:dyDescent="0.2">
      <c r="A2815" t="s">
        <v>22387</v>
      </c>
      <c r="B2815" t="s">
        <v>22388</v>
      </c>
      <c r="C2815" t="s">
        <v>22389</v>
      </c>
      <c r="J2815" t="s">
        <v>22390</v>
      </c>
      <c r="K2815" t="s">
        <v>19759</v>
      </c>
      <c r="L2815" t="s">
        <v>1263</v>
      </c>
      <c r="M2815">
        <v>1</v>
      </c>
      <c r="P2815" s="2" t="s">
        <v>22391</v>
      </c>
      <c r="Q2815" t="s">
        <v>47</v>
      </c>
      <c r="S2815">
        <v>0.11057663</v>
      </c>
      <c r="T2815">
        <v>1.1634827E-3</v>
      </c>
      <c r="U2815">
        <v>1.5659723E-2</v>
      </c>
      <c r="V2815">
        <v>2.5898499999999999E-3</v>
      </c>
      <c r="W2815">
        <v>3.6809623E-2</v>
      </c>
      <c r="X2815">
        <v>6.4921249999999996E-3</v>
      </c>
      <c r="Y2815">
        <v>0</v>
      </c>
      <c r="Z2815">
        <v>0.34300000000000003</v>
      </c>
      <c r="AA2815">
        <v>0</v>
      </c>
      <c r="AB2815">
        <v>0.65700000000000003</v>
      </c>
      <c r="AC2815">
        <v>0.57189999999999996</v>
      </c>
      <c r="AD2815" t="s">
        <v>48</v>
      </c>
      <c r="AE2815" t="s">
        <v>48</v>
      </c>
      <c r="AF2815" t="s">
        <v>48</v>
      </c>
    </row>
    <row r="2816" spans="1:32" hidden="1" outlineLevel="1" x14ac:dyDescent="0.2">
      <c r="A2816" t="s">
        <v>22392</v>
      </c>
      <c r="B2816" t="s">
        <v>22393</v>
      </c>
      <c r="C2816" t="s">
        <v>22394</v>
      </c>
      <c r="J2816" t="s">
        <v>22384</v>
      </c>
      <c r="K2816" t="s">
        <v>20398</v>
      </c>
      <c r="L2816" t="s">
        <v>1263</v>
      </c>
      <c r="M2816">
        <v>0</v>
      </c>
      <c r="P2816" s="2" t="s">
        <v>22395</v>
      </c>
      <c r="Q2816" t="s">
        <v>22396</v>
      </c>
      <c r="S2816">
        <v>0.42985552999999999</v>
      </c>
      <c r="T2816">
        <v>2.3076923999999999E-2</v>
      </c>
      <c r="U2816">
        <v>0.47771471999999998</v>
      </c>
      <c r="V2816">
        <v>9.7418069999999996E-2</v>
      </c>
      <c r="W2816">
        <v>0.31268879999999999</v>
      </c>
      <c r="X2816">
        <v>1.4738813999999999E-2</v>
      </c>
      <c r="Y2816">
        <v>-0.375</v>
      </c>
      <c r="Z2816">
        <v>0</v>
      </c>
      <c r="AA2816">
        <v>0.22</v>
      </c>
      <c r="AB2816">
        <v>0.78</v>
      </c>
      <c r="AC2816">
        <v>-0.89339999999999997</v>
      </c>
      <c r="AD2816" t="s">
        <v>48</v>
      </c>
      <c r="AE2816" t="s">
        <v>48</v>
      </c>
      <c r="AF2816" t="s">
        <v>48</v>
      </c>
    </row>
    <row r="2817" spans="1:32" hidden="1" outlineLevel="1" x14ac:dyDescent="0.2">
      <c r="A2817" t="s">
        <v>22397</v>
      </c>
      <c r="B2817" t="s">
        <v>22398</v>
      </c>
      <c r="C2817" t="s">
        <v>513</v>
      </c>
      <c r="J2817" t="s">
        <v>22399</v>
      </c>
      <c r="K2817" t="s">
        <v>20759</v>
      </c>
      <c r="L2817" t="s">
        <v>1263</v>
      </c>
      <c r="M2817">
        <v>1</v>
      </c>
      <c r="P2817" s="2" t="s">
        <v>22400</v>
      </c>
      <c r="Q2817" t="s">
        <v>47</v>
      </c>
      <c r="S2817">
        <v>0.41910072999999998</v>
      </c>
      <c r="T2817">
        <v>2.4631911999999999E-2</v>
      </c>
      <c r="U2817">
        <v>0.26610810000000001</v>
      </c>
      <c r="V2817">
        <v>0.17614605</v>
      </c>
      <c r="W2817">
        <v>0.49151286</v>
      </c>
      <c r="X2817">
        <v>6.9905365999999997E-3</v>
      </c>
      <c r="Y2817">
        <v>0</v>
      </c>
      <c r="Z2817">
        <v>0</v>
      </c>
      <c r="AA2817">
        <v>0</v>
      </c>
      <c r="AB2817">
        <v>1</v>
      </c>
      <c r="AC2817">
        <v>0</v>
      </c>
      <c r="AD2817" t="s">
        <v>48</v>
      </c>
      <c r="AE2817" t="s">
        <v>48</v>
      </c>
      <c r="AF2817" t="s">
        <v>48</v>
      </c>
    </row>
    <row r="2818" spans="1:32" hidden="1" outlineLevel="1" x14ac:dyDescent="0.2">
      <c r="A2818" t="s">
        <v>22401</v>
      </c>
      <c r="B2818" t="s">
        <v>22402</v>
      </c>
      <c r="C2818" t="s">
        <v>22403</v>
      </c>
      <c r="J2818" t="s">
        <v>22384</v>
      </c>
      <c r="K2818" t="s">
        <v>20779</v>
      </c>
      <c r="L2818" t="s">
        <v>1263</v>
      </c>
      <c r="M2818">
        <v>1</v>
      </c>
      <c r="P2818" s="2" t="s">
        <v>22404</v>
      </c>
      <c r="Q2818" t="s">
        <v>22405</v>
      </c>
      <c r="S2818">
        <v>0.42985552999999999</v>
      </c>
      <c r="T2818">
        <v>2.3076923999999999E-2</v>
      </c>
      <c r="U2818">
        <v>0.47771471999999998</v>
      </c>
      <c r="V2818">
        <v>9.7418069999999996E-2</v>
      </c>
      <c r="W2818">
        <v>0.31268879999999999</v>
      </c>
      <c r="X2818">
        <v>1.4738813999999999E-2</v>
      </c>
      <c r="Y2818">
        <v>-0.375</v>
      </c>
      <c r="Z2818">
        <v>0</v>
      </c>
      <c r="AA2818">
        <v>0.22</v>
      </c>
      <c r="AB2818">
        <v>0.78</v>
      </c>
      <c r="AC2818">
        <v>-0.89339999999999997</v>
      </c>
      <c r="AD2818" t="s">
        <v>48</v>
      </c>
      <c r="AE2818" t="s">
        <v>48</v>
      </c>
      <c r="AF2818" t="s">
        <v>48</v>
      </c>
    </row>
    <row r="2819" spans="1:32" hidden="1" outlineLevel="1" x14ac:dyDescent="0.2">
      <c r="A2819" t="s">
        <v>22406</v>
      </c>
      <c r="B2819" t="s">
        <v>22407</v>
      </c>
      <c r="C2819" t="s">
        <v>20858</v>
      </c>
      <c r="J2819" t="s">
        <v>22408</v>
      </c>
      <c r="K2819" t="s">
        <v>20846</v>
      </c>
      <c r="L2819" t="s">
        <v>1263</v>
      </c>
      <c r="M2819">
        <v>1</v>
      </c>
      <c r="P2819" s="2" t="s">
        <v>22409</v>
      </c>
      <c r="Q2819" t="s">
        <v>47</v>
      </c>
      <c r="S2819">
        <v>0.23667801999999999</v>
      </c>
      <c r="T2819">
        <v>3.3378599999999998E-3</v>
      </c>
      <c r="U2819">
        <v>7.9348290000000002E-2</v>
      </c>
      <c r="V2819">
        <v>8.3985129999999998E-3</v>
      </c>
      <c r="W2819">
        <v>0.17113429999999999</v>
      </c>
      <c r="X2819">
        <v>8.4145709999999992E-3</v>
      </c>
      <c r="Y2819">
        <v>1.3888888888888931E-3</v>
      </c>
      <c r="Z2819">
        <v>0.10199999999999999</v>
      </c>
      <c r="AA2819">
        <v>0.16</v>
      </c>
      <c r="AB2819">
        <v>0.73799999999999999</v>
      </c>
      <c r="AC2819">
        <v>-0.57099999999999995</v>
      </c>
      <c r="AD2819" t="s">
        <v>48</v>
      </c>
      <c r="AE2819" t="s">
        <v>48</v>
      </c>
      <c r="AF2819" t="s">
        <v>48</v>
      </c>
    </row>
    <row r="2820" spans="1:32" hidden="1" outlineLevel="1" x14ac:dyDescent="0.2">
      <c r="A2820" t="s">
        <v>22410</v>
      </c>
      <c r="B2820" t="s">
        <v>22411</v>
      </c>
      <c r="C2820" t="s">
        <v>22412</v>
      </c>
      <c r="J2820" t="s">
        <v>22413</v>
      </c>
      <c r="K2820" t="s">
        <v>21317</v>
      </c>
      <c r="L2820" t="s">
        <v>1263</v>
      </c>
      <c r="M2820">
        <v>2</v>
      </c>
      <c r="P2820" s="2" t="s">
        <v>22414</v>
      </c>
      <c r="Q2820" t="s">
        <v>47</v>
      </c>
      <c r="S2820">
        <v>0.3977292</v>
      </c>
      <c r="T2820">
        <v>1.5286255E-2</v>
      </c>
      <c r="U2820">
        <v>0.26634996999999999</v>
      </c>
      <c r="V2820">
        <v>3.4042786999999998E-2</v>
      </c>
      <c r="W2820">
        <v>0.47189239999999999</v>
      </c>
      <c r="X2820">
        <v>1.4393489000000001E-2</v>
      </c>
      <c r="Y2820">
        <v>-4.3749999999999997E-2</v>
      </c>
      <c r="Z2820">
        <v>0</v>
      </c>
      <c r="AA2820">
        <v>0.129</v>
      </c>
      <c r="AB2820">
        <v>0.871</v>
      </c>
      <c r="AC2820">
        <v>-0.43099999999999999</v>
      </c>
      <c r="AD2820" t="s">
        <v>48</v>
      </c>
      <c r="AE2820" t="s">
        <v>48</v>
      </c>
      <c r="AF2820" t="s">
        <v>48</v>
      </c>
    </row>
    <row r="2821" spans="1:32" hidden="1" outlineLevel="1" x14ac:dyDescent="0.2">
      <c r="A2821" t="s">
        <v>22415</v>
      </c>
      <c r="B2821" t="s">
        <v>22416</v>
      </c>
      <c r="C2821" t="s">
        <v>22417</v>
      </c>
      <c r="J2821" t="s">
        <v>22418</v>
      </c>
      <c r="K2821" t="s">
        <v>21861</v>
      </c>
      <c r="L2821" t="s">
        <v>1263</v>
      </c>
      <c r="M2821">
        <v>301</v>
      </c>
      <c r="P2821" s="2" t="s">
        <v>22419</v>
      </c>
      <c r="Q2821" t="s">
        <v>47</v>
      </c>
      <c r="S2821">
        <v>2.2846194E-2</v>
      </c>
      <c r="T2821">
        <v>6.9141389999999997E-4</v>
      </c>
      <c r="U2821">
        <v>1.2858665999999999E-2</v>
      </c>
      <c r="V2821">
        <v>3.2928091999999999E-3</v>
      </c>
      <c r="W2821">
        <v>1.1122898000000001E-2</v>
      </c>
      <c r="X2821">
        <v>6.3238297999999998E-3</v>
      </c>
      <c r="Y2821">
        <v>8.3333333333333343E-2</v>
      </c>
      <c r="Z2821">
        <v>6.8000000000000005E-2</v>
      </c>
      <c r="AA2821">
        <v>9.4E-2</v>
      </c>
      <c r="AB2821">
        <v>0.83799999999999997</v>
      </c>
      <c r="AC2821">
        <v>-4.0800000000000003E-2</v>
      </c>
      <c r="AD2821" t="s">
        <v>48</v>
      </c>
      <c r="AE2821" t="s">
        <v>48</v>
      </c>
      <c r="AF2821" t="s">
        <v>48</v>
      </c>
    </row>
    <row r="2822" spans="1:32" hidden="1" outlineLevel="1" x14ac:dyDescent="0.2">
      <c r="A2822" t="s">
        <v>22420</v>
      </c>
      <c r="B2822" t="s">
        <v>22421</v>
      </c>
      <c r="C2822" t="s">
        <v>22422</v>
      </c>
      <c r="J2822" t="s">
        <v>22423</v>
      </c>
      <c r="K2822" t="s">
        <v>21866</v>
      </c>
      <c r="L2822" t="s">
        <v>1263</v>
      </c>
      <c r="M2822">
        <v>47</v>
      </c>
      <c r="P2822" s="2" t="s">
        <v>22424</v>
      </c>
      <c r="Q2822" t="s">
        <v>22425</v>
      </c>
      <c r="S2822">
        <v>2.6028076000000001E-2</v>
      </c>
      <c r="T2822">
        <v>7.9154970000000003E-4</v>
      </c>
      <c r="U2822">
        <v>1.2243799E-2</v>
      </c>
      <c r="V2822">
        <v>1.8776412000000001E-3</v>
      </c>
      <c r="W2822">
        <v>1.2946909E-2</v>
      </c>
      <c r="X2822">
        <v>6.9905365999999997E-3</v>
      </c>
      <c r="Y2822">
        <v>0.22034970238095239</v>
      </c>
      <c r="Z2822">
        <v>0.23100000000000001</v>
      </c>
      <c r="AA2822">
        <v>0.128</v>
      </c>
      <c r="AB2822">
        <v>0.64100000000000001</v>
      </c>
      <c r="AC2822">
        <v>0.82640000000000002</v>
      </c>
      <c r="AD2822" t="s">
        <v>48</v>
      </c>
      <c r="AE2822" t="s">
        <v>48</v>
      </c>
      <c r="AF2822" t="s">
        <v>48</v>
      </c>
    </row>
    <row r="2823" spans="1:32" hidden="1" outlineLevel="1" x14ac:dyDescent="0.2">
      <c r="A2823" t="s">
        <v>22426</v>
      </c>
      <c r="B2823" t="s">
        <v>22427</v>
      </c>
      <c r="C2823" t="s">
        <v>22428</v>
      </c>
      <c r="J2823" t="s">
        <v>22429</v>
      </c>
      <c r="K2823" t="s">
        <v>21881</v>
      </c>
      <c r="L2823" t="s">
        <v>1263</v>
      </c>
      <c r="M2823">
        <v>1</v>
      </c>
      <c r="P2823" s="2" t="s">
        <v>22430</v>
      </c>
      <c r="Q2823" t="s">
        <v>47</v>
      </c>
      <c r="S2823">
        <v>9.5684489999999997E-2</v>
      </c>
      <c r="T2823">
        <v>1.5068054000000001E-3</v>
      </c>
      <c r="U2823">
        <v>1.6206269999999998E-2</v>
      </c>
      <c r="V2823">
        <v>8.7684919999999993E-3</v>
      </c>
      <c r="W2823">
        <v>3.1036375000000001E-2</v>
      </c>
      <c r="X2823">
        <v>7.249452E-3</v>
      </c>
      <c r="Y2823">
        <v>-0.2</v>
      </c>
      <c r="Z2823">
        <v>0</v>
      </c>
      <c r="AA2823">
        <v>9.7000000000000003E-2</v>
      </c>
      <c r="AB2823">
        <v>0.90300000000000002</v>
      </c>
      <c r="AC2823">
        <v>-0.47670000000000001</v>
      </c>
      <c r="AD2823" t="s">
        <v>48</v>
      </c>
      <c r="AE2823" t="s">
        <v>48</v>
      </c>
      <c r="AF2823" t="s">
        <v>48</v>
      </c>
    </row>
    <row r="2824" spans="1:32" hidden="1" outlineLevel="1" x14ac:dyDescent="0.2">
      <c r="A2824" t="s">
        <v>22431</v>
      </c>
      <c r="B2824" t="s">
        <v>17296</v>
      </c>
      <c r="C2824" t="s">
        <v>22428</v>
      </c>
      <c r="J2824" t="s">
        <v>22432</v>
      </c>
      <c r="K2824" t="s">
        <v>21901</v>
      </c>
      <c r="L2824" t="s">
        <v>1263</v>
      </c>
      <c r="M2824">
        <v>1</v>
      </c>
      <c r="P2824" s="2" t="s">
        <v>22433</v>
      </c>
      <c r="Q2824" t="s">
        <v>47</v>
      </c>
      <c r="S2824">
        <v>3.5455880000000002E-2</v>
      </c>
      <c r="T2824">
        <v>9.8705290000000007E-4</v>
      </c>
      <c r="U2824">
        <v>1.4190876E-2</v>
      </c>
      <c r="V2824">
        <v>2.3401144E-3</v>
      </c>
      <c r="W2824">
        <v>1.6632931E-2</v>
      </c>
      <c r="X2824">
        <v>6.317357E-3</v>
      </c>
      <c r="Y2824">
        <v>0</v>
      </c>
      <c r="Z2824">
        <v>0.44400000000000001</v>
      </c>
      <c r="AA2824">
        <v>0</v>
      </c>
      <c r="AB2824">
        <v>0.55600000000000005</v>
      </c>
      <c r="AC2824">
        <v>0.75060000000000004</v>
      </c>
      <c r="AD2824" t="s">
        <v>48</v>
      </c>
      <c r="AE2824" t="s">
        <v>48</v>
      </c>
      <c r="AF2824" t="s">
        <v>48</v>
      </c>
    </row>
    <row r="2825" spans="1:32" hidden="1" outlineLevel="1" x14ac:dyDescent="0.2">
      <c r="A2825" t="s">
        <v>22434</v>
      </c>
      <c r="B2825" t="s">
        <v>22435</v>
      </c>
      <c r="C2825" t="s">
        <v>18719</v>
      </c>
      <c r="J2825" t="s">
        <v>22436</v>
      </c>
      <c r="K2825" t="s">
        <v>21901</v>
      </c>
      <c r="L2825" t="s">
        <v>1263</v>
      </c>
      <c r="M2825">
        <v>-81</v>
      </c>
      <c r="P2825" s="2" t="s">
        <v>22437</v>
      </c>
      <c r="Q2825" t="s">
        <v>10060</v>
      </c>
      <c r="S2825">
        <v>5.3047650000000002E-2</v>
      </c>
      <c r="T2825">
        <v>1.6117096E-3</v>
      </c>
      <c r="U2825">
        <v>2.3379711000000001E-2</v>
      </c>
      <c r="V2825">
        <v>9.6194430000000001E-3</v>
      </c>
      <c r="W2825">
        <v>1.2832909E-2</v>
      </c>
      <c r="X2825">
        <v>8.5828659999999998E-3</v>
      </c>
      <c r="Y2825">
        <v>0.2857142857142857</v>
      </c>
      <c r="Z2825">
        <v>0</v>
      </c>
      <c r="AA2825">
        <v>0.191</v>
      </c>
      <c r="AB2825">
        <v>0.80900000000000005</v>
      </c>
      <c r="AC2825">
        <v>-0.38179999999999997</v>
      </c>
      <c r="AD2825" t="s">
        <v>48</v>
      </c>
      <c r="AE2825" t="s">
        <v>48</v>
      </c>
      <c r="AF2825" t="s">
        <v>48</v>
      </c>
    </row>
    <row r="2826" spans="1:32" hidden="1" outlineLevel="1" x14ac:dyDescent="0.2">
      <c r="A2826" t="s">
        <v>22438</v>
      </c>
      <c r="B2826" t="s">
        <v>22439</v>
      </c>
      <c r="C2826" t="s">
        <v>22440</v>
      </c>
      <c r="J2826" t="s">
        <v>22441</v>
      </c>
      <c r="K2826" t="s">
        <v>21910</v>
      </c>
      <c r="L2826" t="s">
        <v>1263</v>
      </c>
      <c r="M2826">
        <v>28</v>
      </c>
      <c r="P2826" s="2" t="s">
        <v>22442</v>
      </c>
      <c r="Q2826" t="s">
        <v>47</v>
      </c>
      <c r="S2826">
        <v>7.9250953999999998E-2</v>
      </c>
      <c r="T2826">
        <v>1.8119811999999999E-3</v>
      </c>
      <c r="U2826">
        <v>2.8093686E-2</v>
      </c>
      <c r="V2826">
        <v>3.6072909999999999E-3</v>
      </c>
      <c r="W2826">
        <v>2.2706337E-2</v>
      </c>
      <c r="X2826">
        <v>1.1042560999999999E-2</v>
      </c>
      <c r="Y2826">
        <v>7.440476190476189E-2</v>
      </c>
      <c r="Z2826">
        <v>0.16800000000000001</v>
      </c>
      <c r="AA2826">
        <v>0</v>
      </c>
      <c r="AB2826">
        <v>0.83199999999999996</v>
      </c>
      <c r="AC2826">
        <v>0.72389999999999999</v>
      </c>
      <c r="AD2826" t="s">
        <v>48</v>
      </c>
      <c r="AE2826" t="s">
        <v>48</v>
      </c>
      <c r="AF2826" t="s">
        <v>48</v>
      </c>
    </row>
    <row r="2827" spans="1:32" hidden="1" outlineLevel="1" x14ac:dyDescent="0.2">
      <c r="A2827" t="s">
        <v>22443</v>
      </c>
      <c r="B2827" t="s">
        <v>22444</v>
      </c>
      <c r="C2827" t="s">
        <v>22445</v>
      </c>
      <c r="J2827" t="s">
        <v>22446</v>
      </c>
      <c r="K2827" t="s">
        <v>21943</v>
      </c>
      <c r="L2827" t="s">
        <v>1263</v>
      </c>
      <c r="M2827">
        <v>129</v>
      </c>
      <c r="P2827" s="2" t="s">
        <v>22447</v>
      </c>
      <c r="Q2827" t="s">
        <v>47</v>
      </c>
      <c r="S2827">
        <v>6.2236044999999997E-2</v>
      </c>
      <c r="T2827">
        <v>1.8978119E-3</v>
      </c>
      <c r="U2827">
        <v>1.8529098000000001E-2</v>
      </c>
      <c r="V2827">
        <v>3.6257899999999998E-3</v>
      </c>
      <c r="W2827">
        <v>1.9419061000000001E-2</v>
      </c>
      <c r="X2827">
        <v>2.3889944E-2</v>
      </c>
      <c r="Y2827">
        <v>-7.6111111111111102E-2</v>
      </c>
      <c r="Z2827">
        <v>7.8E-2</v>
      </c>
      <c r="AA2827">
        <v>0.13100000000000001</v>
      </c>
      <c r="AB2827">
        <v>0.79</v>
      </c>
      <c r="AC2827">
        <v>-0.64670000000000005</v>
      </c>
      <c r="AD2827" t="s">
        <v>48</v>
      </c>
      <c r="AE2827" t="s">
        <v>48</v>
      </c>
      <c r="AF2827" t="s">
        <v>48</v>
      </c>
    </row>
    <row r="2828" spans="1:32" hidden="1" outlineLevel="1" x14ac:dyDescent="0.2">
      <c r="A2828" t="s">
        <v>22448</v>
      </c>
      <c r="B2828" t="s">
        <v>22449</v>
      </c>
      <c r="C2828" t="s">
        <v>22450</v>
      </c>
      <c r="J2828" t="s">
        <v>22451</v>
      </c>
      <c r="K2828" t="s">
        <v>21943</v>
      </c>
      <c r="L2828" t="s">
        <v>1263</v>
      </c>
      <c r="M2828">
        <v>28</v>
      </c>
      <c r="P2828" s="2" t="s">
        <v>22452</v>
      </c>
      <c r="Q2828" t="s">
        <v>47</v>
      </c>
      <c r="S2828">
        <v>1.3822667E-2</v>
      </c>
      <c r="T2828">
        <v>5.8889390000000004E-4</v>
      </c>
      <c r="U2828">
        <v>1.2073003000000001E-2</v>
      </c>
      <c r="V2828">
        <v>2.5898499999999999E-3</v>
      </c>
      <c r="W2828">
        <v>7.9118790000000001E-3</v>
      </c>
      <c r="X2828">
        <v>6.3756129999999996E-3</v>
      </c>
      <c r="Y2828">
        <v>0</v>
      </c>
      <c r="Z2828">
        <v>0.24399999999999999</v>
      </c>
      <c r="AA2828">
        <v>0</v>
      </c>
      <c r="AB2828">
        <v>0.75600000000000001</v>
      </c>
      <c r="AC2828">
        <v>0.59030000000000005</v>
      </c>
      <c r="AD2828" t="s">
        <v>48</v>
      </c>
      <c r="AE2828" t="s">
        <v>48</v>
      </c>
      <c r="AF2828" t="s">
        <v>48</v>
      </c>
    </row>
    <row r="2829" spans="1:32" hidden="1" outlineLevel="1" x14ac:dyDescent="0.2">
      <c r="A2829" t="s">
        <v>22453</v>
      </c>
      <c r="B2829" t="s">
        <v>22454</v>
      </c>
      <c r="C2829" t="s">
        <v>13846</v>
      </c>
      <c r="J2829" t="s">
        <v>22455</v>
      </c>
      <c r="K2829" t="s">
        <v>21948</v>
      </c>
      <c r="L2829" t="s">
        <v>1263</v>
      </c>
      <c r="M2829">
        <v>19</v>
      </c>
      <c r="P2829" s="2" t="s">
        <v>22456</v>
      </c>
      <c r="Q2829" t="s">
        <v>47</v>
      </c>
      <c r="S2829">
        <v>9.8015280000000003E-3</v>
      </c>
      <c r="T2829">
        <v>9.3936919999999997E-4</v>
      </c>
      <c r="U2829">
        <v>1.1765569E-2</v>
      </c>
      <c r="V2829">
        <v>2.0626306E-3</v>
      </c>
      <c r="W2829">
        <v>7.3988754000000002E-3</v>
      </c>
      <c r="X2829">
        <v>6.4921249999999996E-3</v>
      </c>
      <c r="Y2829" t="s">
        <v>48</v>
      </c>
      <c r="Z2829" t="s">
        <v>48</v>
      </c>
      <c r="AA2829" t="s">
        <v>48</v>
      </c>
      <c r="AB2829" t="s">
        <v>48</v>
      </c>
      <c r="AC2829" t="s">
        <v>48</v>
      </c>
      <c r="AD2829" t="s">
        <v>48</v>
      </c>
      <c r="AE2829" t="s">
        <v>48</v>
      </c>
      <c r="AF2829" t="s">
        <v>48</v>
      </c>
    </row>
    <row r="2830" spans="1:32" hidden="1" outlineLevel="1" x14ac:dyDescent="0.2">
      <c r="A2830" t="s">
        <v>22457</v>
      </c>
      <c r="B2830" t="s">
        <v>22458</v>
      </c>
      <c r="C2830" t="s">
        <v>22459</v>
      </c>
      <c r="J2830" t="s">
        <v>22460</v>
      </c>
      <c r="K2830" t="s">
        <v>21948</v>
      </c>
      <c r="L2830" t="s">
        <v>1263</v>
      </c>
      <c r="M2830">
        <v>-1</v>
      </c>
      <c r="P2830" s="2" t="s">
        <v>22461</v>
      </c>
      <c r="Q2830" t="s">
        <v>47</v>
      </c>
      <c r="S2830">
        <v>0.743089</v>
      </c>
      <c r="T2830">
        <v>2.3505108E-2</v>
      </c>
      <c r="U2830">
        <v>0.50135689999999999</v>
      </c>
      <c r="V2830">
        <v>6.6587250000000001E-2</v>
      </c>
      <c r="W2830">
        <v>0.72756535</v>
      </c>
      <c r="X2830">
        <v>9.4631779999999992E-3</v>
      </c>
      <c r="Y2830">
        <v>-0.16875000000000001</v>
      </c>
      <c r="Z2830">
        <v>5.7000000000000002E-2</v>
      </c>
      <c r="AA2830">
        <v>0.32</v>
      </c>
      <c r="AB2830">
        <v>0.623</v>
      </c>
      <c r="AC2830">
        <v>-0.88339999999999996</v>
      </c>
      <c r="AD2830" t="s">
        <v>48</v>
      </c>
      <c r="AE2830" t="s">
        <v>48</v>
      </c>
      <c r="AF2830" t="s">
        <v>48</v>
      </c>
    </row>
    <row r="2831" spans="1:32" hidden="1" outlineLevel="1" x14ac:dyDescent="0.2">
      <c r="A2831" t="s">
        <v>22462</v>
      </c>
      <c r="B2831" t="s">
        <v>22463</v>
      </c>
      <c r="C2831" t="s">
        <v>22464</v>
      </c>
      <c r="J2831" t="s">
        <v>22465</v>
      </c>
      <c r="K2831" t="s">
        <v>21969</v>
      </c>
      <c r="L2831" t="s">
        <v>1263</v>
      </c>
      <c r="M2831">
        <v>2</v>
      </c>
      <c r="P2831" s="2" t="s">
        <v>22466</v>
      </c>
      <c r="Q2831" t="s">
        <v>47</v>
      </c>
      <c r="S2831">
        <v>2.0960632999999999E-2</v>
      </c>
      <c r="T2831">
        <v>1.0061263999999999E-3</v>
      </c>
      <c r="U2831">
        <v>1.4327513E-2</v>
      </c>
      <c r="V2831">
        <v>3.3298071999999998E-3</v>
      </c>
      <c r="W2831">
        <v>9.6408889999999997E-3</v>
      </c>
      <c r="X2831">
        <v>7.8837950000000007E-3</v>
      </c>
      <c r="Y2831">
        <v>4.9999999999999989E-2</v>
      </c>
      <c r="Z2831">
        <v>0.14699999999999999</v>
      </c>
      <c r="AA2831">
        <v>9.7000000000000003E-2</v>
      </c>
      <c r="AB2831">
        <v>0.75600000000000001</v>
      </c>
      <c r="AC2831">
        <v>0.30869999999999997</v>
      </c>
      <c r="AD2831" t="s">
        <v>48</v>
      </c>
      <c r="AE2831" t="s">
        <v>48</v>
      </c>
      <c r="AF2831" t="s">
        <v>48</v>
      </c>
    </row>
    <row r="2832" spans="1:32" hidden="1" outlineLevel="1" x14ac:dyDescent="0.2">
      <c r="A2832" t="s">
        <v>22467</v>
      </c>
      <c r="B2832" t="s">
        <v>18596</v>
      </c>
      <c r="C2832" t="s">
        <v>22468</v>
      </c>
      <c r="J2832" t="s">
        <v>22469</v>
      </c>
      <c r="K2832" t="s">
        <v>21974</v>
      </c>
      <c r="L2832" t="s">
        <v>1263</v>
      </c>
      <c r="M2832">
        <v>453</v>
      </c>
      <c r="P2832" s="2" t="s">
        <v>22470</v>
      </c>
      <c r="Q2832" t="s">
        <v>47</v>
      </c>
      <c r="S2832">
        <v>3.0859824000000001E-2</v>
      </c>
      <c r="T2832">
        <v>1.1301041000000001E-3</v>
      </c>
      <c r="U2832">
        <v>1.8119188000000001E-2</v>
      </c>
      <c r="V2832">
        <v>3.7552824000000001E-3</v>
      </c>
      <c r="W2832">
        <v>1.2224904999999999E-2</v>
      </c>
      <c r="X2832">
        <v>7.2365062999999999E-3</v>
      </c>
      <c r="Y2832">
        <v>-0.22232142857142859</v>
      </c>
      <c r="Z2832">
        <v>4.4999999999999998E-2</v>
      </c>
      <c r="AA2832">
        <v>0.105</v>
      </c>
      <c r="AB2832">
        <v>0.85</v>
      </c>
      <c r="AC2832">
        <v>-0.32690000000000002</v>
      </c>
      <c r="AD2832" t="s">
        <v>48</v>
      </c>
      <c r="AE2832" t="s">
        <v>48</v>
      </c>
      <c r="AF2832" t="s">
        <v>48</v>
      </c>
    </row>
    <row r="2833" spans="1:32" hidden="1" outlineLevel="1" x14ac:dyDescent="0.2">
      <c r="A2833" t="s">
        <v>22471</v>
      </c>
      <c r="B2833" t="s">
        <v>22472</v>
      </c>
      <c r="C2833" t="s">
        <v>22473</v>
      </c>
      <c r="J2833" t="s">
        <v>22474</v>
      </c>
      <c r="K2833" t="s">
        <v>21974</v>
      </c>
      <c r="L2833" t="s">
        <v>1263</v>
      </c>
      <c r="M2833">
        <v>3263</v>
      </c>
      <c r="P2833" s="2" t="s">
        <v>22475</v>
      </c>
      <c r="Q2833" t="s">
        <v>47</v>
      </c>
      <c r="S2833">
        <v>0.11161</v>
      </c>
      <c r="T2833">
        <v>2.8419495E-3</v>
      </c>
      <c r="U2833">
        <v>3.3395279999999999E-2</v>
      </c>
      <c r="V2833">
        <v>6.6596143999999996E-3</v>
      </c>
      <c r="W2833">
        <v>5.7890166E-2</v>
      </c>
      <c r="X2833">
        <v>9.0230220000000003E-3</v>
      </c>
      <c r="Y2833">
        <v>0.12</v>
      </c>
      <c r="Z2833">
        <v>8.4000000000000005E-2</v>
      </c>
      <c r="AA2833">
        <v>0.06</v>
      </c>
      <c r="AB2833">
        <v>0.85599999999999998</v>
      </c>
      <c r="AC2833">
        <v>-6.9800000000000001E-2</v>
      </c>
      <c r="AD2833" t="s">
        <v>48</v>
      </c>
      <c r="AE2833" t="s">
        <v>48</v>
      </c>
      <c r="AF2833" t="s">
        <v>48</v>
      </c>
    </row>
    <row r="2834" spans="1:32" hidden="1" outlineLevel="1" x14ac:dyDescent="0.2">
      <c r="A2834" t="s">
        <v>22476</v>
      </c>
      <c r="B2834" t="s">
        <v>22477</v>
      </c>
      <c r="C2834" t="s">
        <v>22478</v>
      </c>
      <c r="J2834" t="s">
        <v>22479</v>
      </c>
      <c r="K2834" t="s">
        <v>21974</v>
      </c>
      <c r="L2834" t="s">
        <v>1263</v>
      </c>
      <c r="M2834">
        <v>13</v>
      </c>
      <c r="P2834" s="2" t="s">
        <v>22480</v>
      </c>
      <c r="Q2834" t="s">
        <v>47</v>
      </c>
      <c r="S2834">
        <v>5.0821137000000002E-2</v>
      </c>
      <c r="T2834">
        <v>1.8215180000000001E-3</v>
      </c>
      <c r="U2834">
        <v>2.3789622E-2</v>
      </c>
      <c r="V2834">
        <v>6.8446035000000001E-3</v>
      </c>
      <c r="W2834">
        <v>2.012808E-2</v>
      </c>
      <c r="X2834">
        <v>7.4695300000000003E-3</v>
      </c>
      <c r="Y2834">
        <v>0.13763828763828759</v>
      </c>
      <c r="Z2834">
        <v>3.4000000000000002E-2</v>
      </c>
      <c r="AA2834">
        <v>2.5000000000000001E-2</v>
      </c>
      <c r="AB2834">
        <v>0.94099999999999995</v>
      </c>
      <c r="AC2834">
        <v>0.28460000000000002</v>
      </c>
      <c r="AD2834" t="s">
        <v>48</v>
      </c>
      <c r="AE2834" t="s">
        <v>48</v>
      </c>
      <c r="AF2834" t="s">
        <v>48</v>
      </c>
    </row>
    <row r="2835" spans="1:32" hidden="1" outlineLevel="1" x14ac:dyDescent="0.2">
      <c r="A2835" t="s">
        <v>22481</v>
      </c>
      <c r="B2835" t="s">
        <v>22482</v>
      </c>
      <c r="C2835" t="s">
        <v>22483</v>
      </c>
      <c r="J2835" t="s">
        <v>22484</v>
      </c>
      <c r="K2835" t="s">
        <v>21974</v>
      </c>
      <c r="L2835" t="s">
        <v>1263</v>
      </c>
      <c r="M2835">
        <v>29</v>
      </c>
      <c r="P2835" s="2" t="s">
        <v>22485</v>
      </c>
      <c r="Q2835" t="s">
        <v>47</v>
      </c>
      <c r="S2835">
        <v>0.42129644999999999</v>
      </c>
      <c r="T2835">
        <v>1.4511578000000001E-2</v>
      </c>
      <c r="U2835">
        <v>0.34245540000000002</v>
      </c>
      <c r="V2835">
        <v>2.1083053000000001E-2</v>
      </c>
      <c r="W2835">
        <v>0.38406034999999999</v>
      </c>
      <c r="X2835">
        <v>8.4663540000000006E-3</v>
      </c>
      <c r="Y2835">
        <v>-1.666666666666667E-2</v>
      </c>
      <c r="Z2835">
        <v>5.7000000000000002E-2</v>
      </c>
      <c r="AA2835">
        <v>9.6000000000000002E-2</v>
      </c>
      <c r="AB2835">
        <v>0.84699999999999998</v>
      </c>
      <c r="AC2835">
        <v>-0.40189999999999998</v>
      </c>
      <c r="AD2835" t="s">
        <v>48</v>
      </c>
      <c r="AE2835" t="s">
        <v>48</v>
      </c>
      <c r="AF2835" t="s">
        <v>48</v>
      </c>
    </row>
    <row r="2836" spans="1:32" hidden="1" outlineLevel="1" x14ac:dyDescent="0.2">
      <c r="A2836" t="s">
        <v>22486</v>
      </c>
      <c r="B2836" t="s">
        <v>22487</v>
      </c>
      <c r="C2836" t="s">
        <v>22488</v>
      </c>
      <c r="J2836" t="s">
        <v>22489</v>
      </c>
      <c r="K2836" t="s">
        <v>21974</v>
      </c>
      <c r="L2836" t="s">
        <v>1263</v>
      </c>
      <c r="M2836">
        <v>125</v>
      </c>
      <c r="P2836" s="2" t="s">
        <v>22490</v>
      </c>
      <c r="Q2836" t="s">
        <v>47</v>
      </c>
      <c r="S2836">
        <v>5.8737631999999998E-2</v>
      </c>
      <c r="T2836">
        <v>1.8501282E-3</v>
      </c>
      <c r="U2836">
        <v>2.6863952999999999E-2</v>
      </c>
      <c r="V2836">
        <v>4.8467190000000002E-3</v>
      </c>
      <c r="W2836">
        <v>2.3093075000000001E-2</v>
      </c>
      <c r="X2836">
        <v>8.9971300000000008E-3</v>
      </c>
      <c r="Y2836">
        <v>-0.2</v>
      </c>
      <c r="Z2836">
        <v>0.09</v>
      </c>
      <c r="AA2836">
        <v>0.14299999999999999</v>
      </c>
      <c r="AB2836">
        <v>0.76600000000000001</v>
      </c>
      <c r="AC2836">
        <v>-0.44769999999999999</v>
      </c>
      <c r="AD2836" t="s">
        <v>48</v>
      </c>
      <c r="AE2836" t="s">
        <v>48</v>
      </c>
      <c r="AF2836" t="s">
        <v>48</v>
      </c>
    </row>
    <row r="2837" spans="1:32" hidden="1" outlineLevel="1" x14ac:dyDescent="0.2">
      <c r="A2837" t="s">
        <v>22491</v>
      </c>
      <c r="B2837" t="s">
        <v>22492</v>
      </c>
      <c r="C2837" t="s">
        <v>22493</v>
      </c>
      <c r="J2837" t="s">
        <v>22494</v>
      </c>
      <c r="K2837" t="s">
        <v>21974</v>
      </c>
      <c r="L2837" t="s">
        <v>1263</v>
      </c>
      <c r="M2837">
        <v>4</v>
      </c>
      <c r="P2837" s="2" t="s">
        <v>22495</v>
      </c>
      <c r="Q2837" t="s">
        <v>47</v>
      </c>
      <c r="S2837">
        <v>3.0977672000000001E-2</v>
      </c>
      <c r="T2837">
        <v>9.4890594000000003E-4</v>
      </c>
      <c r="U2837">
        <v>1.3610168000000001E-2</v>
      </c>
      <c r="V2837">
        <v>2.4048606999999998E-3</v>
      </c>
      <c r="W2837">
        <v>1.3402911999999999E-2</v>
      </c>
      <c r="X2837">
        <v>7.1588316999999999E-3</v>
      </c>
      <c r="Y2837">
        <v>-0.78</v>
      </c>
      <c r="Z2837">
        <v>0</v>
      </c>
      <c r="AA2837">
        <v>0.1</v>
      </c>
      <c r="AB2837">
        <v>0.9</v>
      </c>
      <c r="AC2837">
        <v>-0.22470000000000001</v>
      </c>
      <c r="AD2837" t="s">
        <v>48</v>
      </c>
      <c r="AE2837" t="s">
        <v>48</v>
      </c>
      <c r="AF2837" t="s">
        <v>48</v>
      </c>
    </row>
    <row r="2838" spans="1:32" hidden="1" outlineLevel="1" x14ac:dyDescent="0.2">
      <c r="A2838" t="s">
        <v>22496</v>
      </c>
      <c r="B2838" t="s">
        <v>22497</v>
      </c>
      <c r="C2838" t="s">
        <v>22498</v>
      </c>
      <c r="J2838" t="s">
        <v>22499</v>
      </c>
      <c r="K2838" t="s">
        <v>21974</v>
      </c>
      <c r="L2838" t="s">
        <v>1263</v>
      </c>
      <c r="M2838">
        <v>2</v>
      </c>
      <c r="P2838" s="2" t="s">
        <v>22500</v>
      </c>
      <c r="Q2838" t="s">
        <v>47</v>
      </c>
      <c r="S2838">
        <v>3.6398659999999999E-2</v>
      </c>
      <c r="T2838">
        <v>1.0681152E-3</v>
      </c>
      <c r="U2838">
        <v>1.6342908E-2</v>
      </c>
      <c r="V2838">
        <v>2.7378413000000001E-3</v>
      </c>
      <c r="W2838">
        <v>1.5036921999999999E-2</v>
      </c>
      <c r="X2838">
        <v>7.1329399999999999E-3</v>
      </c>
      <c r="Y2838">
        <v>0</v>
      </c>
      <c r="Z2838">
        <v>0.128</v>
      </c>
      <c r="AA2838">
        <v>0.17399999999999999</v>
      </c>
      <c r="AB2838">
        <v>0.69799999999999995</v>
      </c>
      <c r="AC2838">
        <v>-0.3851</v>
      </c>
      <c r="AD2838" t="s">
        <v>48</v>
      </c>
      <c r="AE2838" t="s">
        <v>48</v>
      </c>
      <c r="AF2838" t="s">
        <v>48</v>
      </c>
    </row>
    <row r="2839" spans="1:32" hidden="1" outlineLevel="1" x14ac:dyDescent="0.2">
      <c r="A2839" t="s">
        <v>22501</v>
      </c>
      <c r="B2839" t="s">
        <v>22502</v>
      </c>
      <c r="C2839" t="s">
        <v>22503</v>
      </c>
      <c r="J2839" t="s">
        <v>22504</v>
      </c>
      <c r="K2839" t="s">
        <v>21974</v>
      </c>
      <c r="L2839" t="s">
        <v>1263</v>
      </c>
      <c r="M2839">
        <v>2</v>
      </c>
      <c r="P2839" s="2" t="s">
        <v>22505</v>
      </c>
      <c r="Q2839" t="s">
        <v>10060</v>
      </c>
      <c r="S2839">
        <v>0.50503235999999996</v>
      </c>
      <c r="T2839">
        <v>0.16960317</v>
      </c>
      <c r="U2839">
        <v>0.80895819999999996</v>
      </c>
      <c r="V2839">
        <v>1.2240025E-2</v>
      </c>
      <c r="W2839">
        <v>0.30326312999999999</v>
      </c>
      <c r="X2839">
        <v>7.4824755999999999E-3</v>
      </c>
      <c r="Y2839">
        <v>-0.6</v>
      </c>
      <c r="Z2839">
        <v>0.10199999999999999</v>
      </c>
      <c r="AA2839">
        <v>0</v>
      </c>
      <c r="AB2839">
        <v>0.89800000000000002</v>
      </c>
      <c r="AC2839">
        <v>0.36120000000000002</v>
      </c>
      <c r="AD2839" t="s">
        <v>48</v>
      </c>
      <c r="AE2839" t="s">
        <v>48</v>
      </c>
      <c r="AF2839" t="s">
        <v>48</v>
      </c>
    </row>
    <row r="2840" spans="1:32" hidden="1" outlineLevel="1" x14ac:dyDescent="0.2">
      <c r="A2840" t="s">
        <v>22506</v>
      </c>
      <c r="B2840" t="s">
        <v>22507</v>
      </c>
      <c r="C2840" t="s">
        <v>22281</v>
      </c>
      <c r="J2840" t="s">
        <v>22508</v>
      </c>
      <c r="K2840" t="s">
        <v>21974</v>
      </c>
      <c r="L2840" t="s">
        <v>1263</v>
      </c>
      <c r="M2840">
        <v>-4</v>
      </c>
      <c r="P2840" s="2" t="s">
        <v>22509</v>
      </c>
      <c r="Q2840" t="s">
        <v>47</v>
      </c>
      <c r="S2840">
        <v>3.4984488000000001E-2</v>
      </c>
      <c r="T2840">
        <v>9.4890594000000003E-4</v>
      </c>
      <c r="U2840">
        <v>1.3166099000000001E-2</v>
      </c>
      <c r="V2840">
        <v>4.5507363999999998E-3</v>
      </c>
      <c r="W2840">
        <v>1.6480930000000001E-2</v>
      </c>
      <c r="X2840">
        <v>6.3367756000000004E-3</v>
      </c>
      <c r="Y2840">
        <v>0</v>
      </c>
      <c r="Z2840">
        <v>0.113</v>
      </c>
      <c r="AA2840">
        <v>0</v>
      </c>
      <c r="AB2840">
        <v>0.88700000000000001</v>
      </c>
      <c r="AC2840">
        <v>0.20230000000000001</v>
      </c>
      <c r="AD2840" t="s">
        <v>48</v>
      </c>
      <c r="AE2840" t="s">
        <v>48</v>
      </c>
      <c r="AF2840" t="s">
        <v>48</v>
      </c>
    </row>
    <row r="2841" spans="1:32" hidden="1" outlineLevel="1" x14ac:dyDescent="0.2">
      <c r="A2841" t="s">
        <v>22510</v>
      </c>
      <c r="B2841" t="s">
        <v>22511</v>
      </c>
      <c r="C2841" t="s">
        <v>18886</v>
      </c>
      <c r="J2841" t="s">
        <v>22512</v>
      </c>
      <c r="K2841" t="s">
        <v>21974</v>
      </c>
      <c r="L2841" t="s">
        <v>1263</v>
      </c>
      <c r="M2841">
        <v>0</v>
      </c>
      <c r="P2841" s="2" t="s">
        <v>22513</v>
      </c>
      <c r="Q2841" t="s">
        <v>47</v>
      </c>
      <c r="S2841">
        <v>2.8502874000000001E-2</v>
      </c>
      <c r="T2841">
        <v>2.1266937000000001E-3</v>
      </c>
      <c r="U2841">
        <v>2.2149978000000001E-2</v>
      </c>
      <c r="V2841">
        <v>5.2536960000000004E-3</v>
      </c>
      <c r="W2841">
        <v>9.0898860000000001E-3</v>
      </c>
      <c r="X2841">
        <v>1.0809536999999999E-2</v>
      </c>
      <c r="Y2841">
        <v>0</v>
      </c>
      <c r="Z2841">
        <v>0.17799999999999999</v>
      </c>
      <c r="AA2841">
        <v>0</v>
      </c>
      <c r="AB2841">
        <v>0.82199999999999995</v>
      </c>
      <c r="AC2841">
        <v>7.7200000000000005E-2</v>
      </c>
      <c r="AD2841" t="s">
        <v>48</v>
      </c>
      <c r="AE2841" t="s">
        <v>48</v>
      </c>
      <c r="AF2841" t="s">
        <v>48</v>
      </c>
    </row>
    <row r="2842" spans="1:32" hidden="1" outlineLevel="1" x14ac:dyDescent="0.2">
      <c r="A2842" t="s">
        <v>22514</v>
      </c>
      <c r="B2842" t="s">
        <v>22515</v>
      </c>
      <c r="C2842" t="s">
        <v>20701</v>
      </c>
      <c r="J2842" t="s">
        <v>22516</v>
      </c>
      <c r="K2842" t="s">
        <v>21974</v>
      </c>
      <c r="L2842" t="s">
        <v>1263</v>
      </c>
      <c r="M2842">
        <v>0</v>
      </c>
      <c r="P2842" s="2" t="s">
        <v>22517</v>
      </c>
      <c r="Q2842" t="s">
        <v>47</v>
      </c>
      <c r="S2842">
        <v>1.4890782999999999E-2</v>
      </c>
      <c r="T2842">
        <v>8.5830689999999996E-4</v>
      </c>
      <c r="U2842">
        <v>1.3336895E-2</v>
      </c>
      <c r="V2842">
        <v>3.7367835000000002E-3</v>
      </c>
      <c r="W2842">
        <v>7.6458769999999997E-3</v>
      </c>
      <c r="X2842">
        <v>7.8708479999999997E-3</v>
      </c>
      <c r="Y2842">
        <v>-0.05</v>
      </c>
      <c r="Z2842">
        <v>0.23100000000000001</v>
      </c>
      <c r="AA2842">
        <v>0</v>
      </c>
      <c r="AB2842">
        <v>0.76900000000000002</v>
      </c>
      <c r="AC2842">
        <v>0.40189999999999998</v>
      </c>
      <c r="AD2842" t="s">
        <v>48</v>
      </c>
      <c r="AE2842" t="s">
        <v>48</v>
      </c>
      <c r="AF2842" t="s">
        <v>48</v>
      </c>
    </row>
    <row r="2843" spans="1:32" hidden="1" outlineLevel="1" x14ac:dyDescent="0.2">
      <c r="A2843" t="s">
        <v>22518</v>
      </c>
      <c r="B2843" t="s">
        <v>22519</v>
      </c>
      <c r="C2843" t="s">
        <v>20819</v>
      </c>
      <c r="J2843" t="s">
        <v>22520</v>
      </c>
      <c r="K2843" t="s">
        <v>21974</v>
      </c>
      <c r="L2843" t="s">
        <v>1263</v>
      </c>
      <c r="M2843">
        <v>0</v>
      </c>
      <c r="P2843" s="2" t="s">
        <v>22521</v>
      </c>
      <c r="Q2843" t="s">
        <v>47</v>
      </c>
      <c r="S2843">
        <v>2.6617314999999999E-2</v>
      </c>
      <c r="T2843">
        <v>1.0347366000000001E-3</v>
      </c>
      <c r="U2843">
        <v>1.5625564000000002E-2</v>
      </c>
      <c r="V2843">
        <v>5.2166977E-3</v>
      </c>
      <c r="W2843">
        <v>1.1806902500000001E-2</v>
      </c>
      <c r="X2843">
        <v>6.9387536E-3</v>
      </c>
      <c r="Y2843">
        <v>-7.5000000000000179E-3</v>
      </c>
      <c r="Z2843">
        <v>0.154</v>
      </c>
      <c r="AA2843">
        <v>4.4999999999999998E-2</v>
      </c>
      <c r="AB2843">
        <v>0.80100000000000005</v>
      </c>
      <c r="AC2843">
        <v>0.52559999999999996</v>
      </c>
      <c r="AD2843" t="s">
        <v>48</v>
      </c>
      <c r="AE2843" t="s">
        <v>48</v>
      </c>
      <c r="AF2843" t="s">
        <v>48</v>
      </c>
    </row>
    <row r="2844" spans="1:32" hidden="1" outlineLevel="1" x14ac:dyDescent="0.2">
      <c r="A2844" t="s">
        <v>22522</v>
      </c>
      <c r="B2844" t="s">
        <v>22523</v>
      </c>
      <c r="C2844" t="s">
        <v>22524</v>
      </c>
      <c r="J2844" t="s">
        <v>22525</v>
      </c>
      <c r="K2844" t="s">
        <v>21974</v>
      </c>
      <c r="L2844" t="s">
        <v>1263</v>
      </c>
      <c r="M2844">
        <v>1</v>
      </c>
      <c r="P2844" s="2" t="s">
        <v>22526</v>
      </c>
      <c r="Q2844" t="s">
        <v>47</v>
      </c>
      <c r="S2844">
        <v>1.4388140000000001E-2</v>
      </c>
      <c r="T2844">
        <v>7.343292E-4</v>
      </c>
      <c r="U2844">
        <v>1.2926984000000001E-2</v>
      </c>
      <c r="V2844">
        <v>2.9413297000000001E-3</v>
      </c>
      <c r="W2844">
        <v>8.2538809999999994E-3</v>
      </c>
      <c r="X2844">
        <v>6.4921249999999996E-3</v>
      </c>
      <c r="Y2844">
        <v>0.17499999999999999</v>
      </c>
      <c r="Z2844">
        <v>9.1999999999999998E-2</v>
      </c>
      <c r="AA2844">
        <v>4.7E-2</v>
      </c>
      <c r="AB2844">
        <v>0.86099999999999999</v>
      </c>
      <c r="AC2844">
        <v>0.24199999999999999</v>
      </c>
      <c r="AD2844" t="s">
        <v>48</v>
      </c>
      <c r="AE2844" t="s">
        <v>48</v>
      </c>
      <c r="AF2844" t="s">
        <v>48</v>
      </c>
    </row>
    <row r="2845" spans="1:32" hidden="1" outlineLevel="1" x14ac:dyDescent="0.2">
      <c r="A2845" t="s">
        <v>22527</v>
      </c>
      <c r="B2845" t="s">
        <v>22528</v>
      </c>
      <c r="C2845" t="s">
        <v>22529</v>
      </c>
      <c r="J2845" t="s">
        <v>22530</v>
      </c>
      <c r="K2845" t="s">
        <v>21978</v>
      </c>
      <c r="L2845" t="s">
        <v>1263</v>
      </c>
      <c r="M2845">
        <v>58</v>
      </c>
      <c r="P2845" s="2" t="s">
        <v>22531</v>
      </c>
      <c r="Q2845" t="s">
        <v>11193</v>
      </c>
      <c r="S2845">
        <v>2.7206550999999999E-2</v>
      </c>
      <c r="T2845">
        <v>6.4849853999999997E-4</v>
      </c>
      <c r="U2845">
        <v>1.0245483E-2</v>
      </c>
      <c r="V2845">
        <v>2.0903789999999998E-3</v>
      </c>
      <c r="W2845">
        <v>1.5340924000000001E-2</v>
      </c>
      <c r="X2845">
        <v>6.3626673000000003E-3</v>
      </c>
      <c r="Y2845">
        <v>8.3333333333333329E-2</v>
      </c>
      <c r="Z2845">
        <v>0.115</v>
      </c>
      <c r="AA2845">
        <v>9.0999999999999998E-2</v>
      </c>
      <c r="AB2845">
        <v>0.79400000000000004</v>
      </c>
      <c r="AC2845">
        <v>-5.16E-2</v>
      </c>
      <c r="AD2845" t="s">
        <v>48</v>
      </c>
      <c r="AE2845" t="s">
        <v>48</v>
      </c>
      <c r="AF2845" t="s">
        <v>48</v>
      </c>
    </row>
    <row r="2846" spans="1:32" hidden="1" outlineLevel="1" x14ac:dyDescent="0.2">
      <c r="A2846" t="s">
        <v>22532</v>
      </c>
      <c r="B2846" t="s">
        <v>22533</v>
      </c>
      <c r="C2846" t="s">
        <v>22534</v>
      </c>
      <c r="J2846" t="s">
        <v>22535</v>
      </c>
      <c r="K2846" t="s">
        <v>21978</v>
      </c>
      <c r="L2846" t="s">
        <v>1263</v>
      </c>
      <c r="M2846">
        <v>3</v>
      </c>
      <c r="P2846" s="2" t="s">
        <v>22536</v>
      </c>
      <c r="Q2846" t="s">
        <v>47</v>
      </c>
      <c r="S2846">
        <v>1.4450971E-2</v>
      </c>
      <c r="T2846">
        <v>8.5353849999999999E-4</v>
      </c>
      <c r="U2846">
        <v>1.1526455E-2</v>
      </c>
      <c r="V2846">
        <v>1.933138E-3</v>
      </c>
      <c r="W2846">
        <v>8.4248819999999999E-3</v>
      </c>
      <c r="X2846">
        <v>6.8999166000000001E-3</v>
      </c>
      <c r="Y2846">
        <v>0.5</v>
      </c>
      <c r="Z2846">
        <v>0.25700000000000001</v>
      </c>
      <c r="AA2846">
        <v>0</v>
      </c>
      <c r="AB2846">
        <v>0.74299999999999999</v>
      </c>
      <c r="AC2846">
        <v>0.58589999999999998</v>
      </c>
      <c r="AD2846" t="s">
        <v>48</v>
      </c>
      <c r="AE2846" t="s">
        <v>48</v>
      </c>
      <c r="AF2846" t="s">
        <v>48</v>
      </c>
    </row>
    <row r="2847" spans="1:32" hidden="1" outlineLevel="1" x14ac:dyDescent="0.2">
      <c r="A2847" t="s">
        <v>22537</v>
      </c>
      <c r="B2847" t="s">
        <v>22538</v>
      </c>
      <c r="C2847" t="s">
        <v>22539</v>
      </c>
      <c r="J2847" t="s">
        <v>22540</v>
      </c>
      <c r="K2847" t="s">
        <v>21983</v>
      </c>
      <c r="L2847" t="s">
        <v>1263</v>
      </c>
      <c r="M2847">
        <v>299</v>
      </c>
      <c r="P2847" s="2" t="s">
        <v>22541</v>
      </c>
      <c r="Q2847" t="s">
        <v>47</v>
      </c>
      <c r="S2847">
        <v>2.8385026000000001E-2</v>
      </c>
      <c r="T2847">
        <v>8.9168549999999998E-4</v>
      </c>
      <c r="U2847">
        <v>1.3883443000000001E-2</v>
      </c>
      <c r="V2847">
        <v>3.3483060000000001E-3</v>
      </c>
      <c r="W2847">
        <v>1.3288911E-2</v>
      </c>
      <c r="X2847">
        <v>6.7316214999999999E-3</v>
      </c>
      <c r="Y2847">
        <v>0</v>
      </c>
      <c r="Z2847">
        <v>0.122</v>
      </c>
      <c r="AA2847">
        <v>7.8E-2</v>
      </c>
      <c r="AB2847">
        <v>0.79900000000000004</v>
      </c>
      <c r="AC2847">
        <v>0.15310000000000001</v>
      </c>
      <c r="AD2847" t="s">
        <v>48</v>
      </c>
      <c r="AE2847" t="s">
        <v>48</v>
      </c>
      <c r="AF2847" t="s">
        <v>48</v>
      </c>
    </row>
    <row r="2848" spans="1:32" hidden="1" outlineLevel="1" x14ac:dyDescent="0.2">
      <c r="A2848" t="s">
        <v>22542</v>
      </c>
      <c r="B2848" t="s">
        <v>18753</v>
      </c>
      <c r="C2848" t="s">
        <v>21920</v>
      </c>
      <c r="J2848" t="s">
        <v>22543</v>
      </c>
      <c r="K2848" t="s">
        <v>21983</v>
      </c>
      <c r="L2848" t="s">
        <v>1263</v>
      </c>
      <c r="M2848">
        <v>160</v>
      </c>
      <c r="P2848" s="2" t="s">
        <v>22544</v>
      </c>
      <c r="Q2848" t="s">
        <v>47</v>
      </c>
      <c r="S2848">
        <v>7.7668175000000006E-2</v>
      </c>
      <c r="T2848">
        <v>2.2506713999999998E-3</v>
      </c>
      <c r="U2848">
        <v>2.6727317E-2</v>
      </c>
      <c r="V2848">
        <v>8.6944959999999995E-3</v>
      </c>
      <c r="W2848">
        <v>2.0321451000000001E-2</v>
      </c>
      <c r="X2848">
        <v>7.6119335999999998E-3</v>
      </c>
      <c r="Y2848">
        <v>5.555555555555558E-2</v>
      </c>
      <c r="Z2848">
        <v>0.13800000000000001</v>
      </c>
      <c r="AA2848">
        <v>7.3999999999999996E-2</v>
      </c>
      <c r="AB2848">
        <v>0.78800000000000003</v>
      </c>
      <c r="AC2848">
        <v>0.57730000000000004</v>
      </c>
      <c r="AD2848" t="s">
        <v>48</v>
      </c>
      <c r="AE2848" t="s">
        <v>48</v>
      </c>
      <c r="AF2848" t="s">
        <v>48</v>
      </c>
    </row>
    <row r="2849" spans="1:32" hidden="1" outlineLevel="1" x14ac:dyDescent="0.2">
      <c r="A2849" t="s">
        <v>22545</v>
      </c>
      <c r="B2849" t="s">
        <v>22546</v>
      </c>
      <c r="C2849" t="s">
        <v>22547</v>
      </c>
      <c r="J2849" t="s">
        <v>22548</v>
      </c>
      <c r="K2849" t="s">
        <v>21983</v>
      </c>
      <c r="L2849" t="s">
        <v>1263</v>
      </c>
      <c r="M2849">
        <v>67</v>
      </c>
      <c r="P2849" s="2" t="s">
        <v>22549</v>
      </c>
      <c r="Q2849" t="s">
        <v>10132</v>
      </c>
      <c r="S2849">
        <v>0.15711457000000001</v>
      </c>
      <c r="T2849">
        <v>2.5939941000000001E-3</v>
      </c>
      <c r="U2849">
        <v>1.9280603E-2</v>
      </c>
      <c r="V2849">
        <v>3.8107791999999999E-3</v>
      </c>
      <c r="W2849">
        <v>7.6819435000000005E-2</v>
      </c>
      <c r="X2849">
        <v>6.9258080000000003E-3</v>
      </c>
      <c r="Y2849">
        <v>9.8809523809523805E-2</v>
      </c>
      <c r="Z2849">
        <v>0.13900000000000001</v>
      </c>
      <c r="AA2849">
        <v>9.0999999999999998E-2</v>
      </c>
      <c r="AB2849">
        <v>0.77</v>
      </c>
      <c r="AC2849">
        <v>0.49630000000000002</v>
      </c>
      <c r="AD2849" t="s">
        <v>48</v>
      </c>
      <c r="AE2849" t="s">
        <v>48</v>
      </c>
      <c r="AF2849" t="s">
        <v>48</v>
      </c>
    </row>
    <row r="2850" spans="1:32" hidden="1" outlineLevel="1" x14ac:dyDescent="0.2">
      <c r="A2850" t="s">
        <v>22550</v>
      </c>
      <c r="B2850" t="s">
        <v>22551</v>
      </c>
      <c r="C2850" t="s">
        <v>18719</v>
      </c>
      <c r="J2850" t="s">
        <v>22552</v>
      </c>
      <c r="K2850" t="s">
        <v>21983</v>
      </c>
      <c r="L2850" t="s">
        <v>1263</v>
      </c>
      <c r="M2850">
        <v>-7</v>
      </c>
      <c r="P2850" s="2" t="s">
        <v>22553</v>
      </c>
      <c r="Q2850" t="s">
        <v>10060</v>
      </c>
      <c r="S2850">
        <v>0.25462921999999999</v>
      </c>
      <c r="T2850">
        <v>9.8419189999999993E-3</v>
      </c>
      <c r="U2850">
        <v>0.108590275</v>
      </c>
      <c r="V2850">
        <v>3.5589635000000001E-2</v>
      </c>
      <c r="W2850">
        <v>0.10733358599999999</v>
      </c>
      <c r="X2850">
        <v>0.13414287999999999</v>
      </c>
      <c r="Y2850">
        <v>-0.125</v>
      </c>
      <c r="Z2850">
        <v>0.107</v>
      </c>
      <c r="AA2850">
        <v>9.7000000000000003E-2</v>
      </c>
      <c r="AB2850">
        <v>0.79600000000000004</v>
      </c>
      <c r="AC2850">
        <v>7.7200000000000005E-2</v>
      </c>
      <c r="AD2850" t="s">
        <v>48</v>
      </c>
      <c r="AE2850" t="s">
        <v>48</v>
      </c>
      <c r="AF2850" t="s">
        <v>48</v>
      </c>
    </row>
    <row r="2851" spans="1:32" hidden="1" outlineLevel="1" x14ac:dyDescent="0.2">
      <c r="A2851" t="s">
        <v>22554</v>
      </c>
      <c r="B2851" t="s">
        <v>18488</v>
      </c>
      <c r="C2851" t="s">
        <v>18709</v>
      </c>
      <c r="J2851" t="s">
        <v>22555</v>
      </c>
      <c r="K2851" t="s">
        <v>21983</v>
      </c>
      <c r="L2851" t="s">
        <v>1263</v>
      </c>
      <c r="M2851">
        <v>-12</v>
      </c>
      <c r="P2851" s="2" t="s">
        <v>22556</v>
      </c>
      <c r="Q2851" t="s">
        <v>47</v>
      </c>
      <c r="S2851">
        <v>6.2631740000000005E-2</v>
      </c>
      <c r="T2851">
        <v>1.2397765999999999E-3</v>
      </c>
      <c r="U2851">
        <v>1.5249812E-2</v>
      </c>
      <c r="V2851">
        <v>1.8036454999999999E-3</v>
      </c>
      <c r="W2851">
        <v>2.3093075000000001E-2</v>
      </c>
      <c r="X2851">
        <v>7.4436385000000004E-3</v>
      </c>
      <c r="Y2851">
        <v>6.25E-2</v>
      </c>
      <c r="Z2851">
        <v>0.115</v>
      </c>
      <c r="AA2851">
        <v>0</v>
      </c>
      <c r="AB2851">
        <v>0.88500000000000001</v>
      </c>
      <c r="AC2851">
        <v>7.7200000000000005E-2</v>
      </c>
      <c r="AD2851" t="s">
        <v>48</v>
      </c>
      <c r="AE2851" t="s">
        <v>48</v>
      </c>
      <c r="AF2851" t="s">
        <v>48</v>
      </c>
    </row>
    <row r="2852" spans="1:32" hidden="1" outlineLevel="1" x14ac:dyDescent="0.2">
      <c r="A2852" t="s">
        <v>22557</v>
      </c>
      <c r="B2852" t="s">
        <v>22558</v>
      </c>
      <c r="C2852" t="s">
        <v>22559</v>
      </c>
      <c r="J2852" t="s">
        <v>22560</v>
      </c>
      <c r="K2852" t="s">
        <v>21983</v>
      </c>
      <c r="L2852" t="s">
        <v>1263</v>
      </c>
      <c r="M2852">
        <v>1</v>
      </c>
      <c r="P2852" s="2" t="s">
        <v>22561</v>
      </c>
      <c r="Q2852" t="s">
        <v>10060</v>
      </c>
      <c r="S2852">
        <v>4.8347229999999998E-2</v>
      </c>
      <c r="T2852">
        <v>2.0313263000000001E-3</v>
      </c>
      <c r="U2852">
        <v>3.3896290000000003E-2</v>
      </c>
      <c r="V2852">
        <v>4.8097213999999996E-3</v>
      </c>
      <c r="W2852">
        <v>1.8258847000000002E-2</v>
      </c>
      <c r="X2852">
        <v>7.5860420000000003E-3</v>
      </c>
      <c r="Y2852">
        <v>0.17777777777777781</v>
      </c>
      <c r="Z2852">
        <v>9.7000000000000003E-2</v>
      </c>
      <c r="AA2852">
        <v>8.5000000000000006E-2</v>
      </c>
      <c r="AB2852">
        <v>0.81799999999999995</v>
      </c>
      <c r="AC2852">
        <v>0.85070000000000001</v>
      </c>
      <c r="AD2852" t="s">
        <v>48</v>
      </c>
      <c r="AE2852" t="s">
        <v>48</v>
      </c>
      <c r="AF2852" t="s">
        <v>48</v>
      </c>
    </row>
    <row r="2853" spans="1:32" hidden="1" outlineLevel="1" x14ac:dyDescent="0.2">
      <c r="A2853" t="s">
        <v>22562</v>
      </c>
      <c r="B2853" t="s">
        <v>22563</v>
      </c>
      <c r="C2853" t="s">
        <v>22564</v>
      </c>
      <c r="J2853" t="s">
        <v>22565</v>
      </c>
      <c r="K2853" t="s">
        <v>21998</v>
      </c>
      <c r="L2853" t="s">
        <v>1263</v>
      </c>
      <c r="M2853">
        <v>5</v>
      </c>
      <c r="P2853" s="2" t="s">
        <v>22566</v>
      </c>
      <c r="Q2853" t="s">
        <v>47</v>
      </c>
      <c r="S2853">
        <v>4.0430736000000002E-2</v>
      </c>
      <c r="T2853">
        <v>2.0790100000000001E-3</v>
      </c>
      <c r="U2853">
        <v>2.2354934E-2</v>
      </c>
      <c r="V2853">
        <v>5.8456612999999999E-3</v>
      </c>
      <c r="W2853">
        <v>1.2490907000000001E-2</v>
      </c>
      <c r="X2853">
        <v>1.2803185E-2</v>
      </c>
      <c r="Y2853">
        <v>0</v>
      </c>
      <c r="Z2853">
        <v>0</v>
      </c>
      <c r="AA2853">
        <v>0</v>
      </c>
      <c r="AB2853">
        <v>1</v>
      </c>
      <c r="AC2853">
        <v>0</v>
      </c>
      <c r="AD2853" t="s">
        <v>48</v>
      </c>
      <c r="AE2853" t="s">
        <v>48</v>
      </c>
      <c r="AF2853" t="s">
        <v>48</v>
      </c>
    </row>
    <row r="2854" spans="1:32" hidden="1" outlineLevel="1" x14ac:dyDescent="0.2">
      <c r="A2854" t="s">
        <v>22567</v>
      </c>
      <c r="B2854" t="s">
        <v>22568</v>
      </c>
      <c r="C2854" t="s">
        <v>22569</v>
      </c>
      <c r="J2854" t="s">
        <v>22570</v>
      </c>
      <c r="K2854" t="s">
        <v>22007</v>
      </c>
      <c r="L2854" t="s">
        <v>1263</v>
      </c>
      <c r="M2854">
        <v>-3</v>
      </c>
      <c r="P2854" s="2" t="s">
        <v>22571</v>
      </c>
      <c r="Q2854" t="s">
        <v>47</v>
      </c>
      <c r="S2854">
        <v>2.3081890000000001E-2</v>
      </c>
      <c r="T2854">
        <v>7.1525574000000001E-4</v>
      </c>
      <c r="U2854">
        <v>1.2926984000000001E-2</v>
      </c>
      <c r="V2854">
        <v>3.884775E-3</v>
      </c>
      <c r="W2854">
        <v>1.2642908E-2</v>
      </c>
      <c r="X2854">
        <v>6.2591010000000004E-3</v>
      </c>
      <c r="Y2854">
        <v>-0.41833333333333328</v>
      </c>
      <c r="Z2854">
        <v>0.11799999999999999</v>
      </c>
      <c r="AA2854">
        <v>0.111</v>
      </c>
      <c r="AB2854">
        <v>0.77100000000000002</v>
      </c>
      <c r="AC2854">
        <v>-0.121</v>
      </c>
      <c r="AD2854" t="s">
        <v>48</v>
      </c>
      <c r="AE2854" t="s">
        <v>48</v>
      </c>
      <c r="AF2854" t="s">
        <v>48</v>
      </c>
    </row>
    <row r="2855" spans="1:32" hidden="1" outlineLevel="1" x14ac:dyDescent="0.2">
      <c r="A2855" t="s">
        <v>22572</v>
      </c>
      <c r="B2855" t="s">
        <v>22573</v>
      </c>
      <c r="C2855" t="s">
        <v>18397</v>
      </c>
      <c r="J2855" t="s">
        <v>22574</v>
      </c>
      <c r="K2855" t="s">
        <v>22056</v>
      </c>
      <c r="L2855" t="s">
        <v>1263</v>
      </c>
      <c r="M2855">
        <v>60</v>
      </c>
      <c r="P2855" s="2" t="s">
        <v>22575</v>
      </c>
      <c r="Q2855" t="s">
        <v>47</v>
      </c>
      <c r="S2855">
        <v>0.13041082000000001</v>
      </c>
      <c r="T2855">
        <v>5.3787230000000002E-3</v>
      </c>
      <c r="U2855">
        <v>0.119731516</v>
      </c>
      <c r="V2855">
        <v>1.6862517E-2</v>
      </c>
      <c r="W2855">
        <v>4.2079760000000001E-2</v>
      </c>
      <c r="X2855">
        <v>1.0576514E-2</v>
      </c>
      <c r="Y2855">
        <v>0.33538961038961029</v>
      </c>
      <c r="Z2855">
        <v>0.10100000000000001</v>
      </c>
      <c r="AA2855">
        <v>6.9000000000000006E-2</v>
      </c>
      <c r="AB2855">
        <v>0.82899999999999996</v>
      </c>
      <c r="AC2855">
        <v>0.3775</v>
      </c>
      <c r="AD2855" t="s">
        <v>48</v>
      </c>
      <c r="AE2855" t="s">
        <v>48</v>
      </c>
      <c r="AF2855" t="s">
        <v>48</v>
      </c>
    </row>
    <row r="2856" spans="1:32" hidden="1" outlineLevel="1" x14ac:dyDescent="0.2">
      <c r="A2856" t="s">
        <v>22576</v>
      </c>
      <c r="B2856" t="s">
        <v>22577</v>
      </c>
      <c r="C2856" t="s">
        <v>22578</v>
      </c>
      <c r="J2856" t="s">
        <v>22579</v>
      </c>
      <c r="K2856" t="s">
        <v>22056</v>
      </c>
      <c r="L2856" t="s">
        <v>1263</v>
      </c>
      <c r="M2856">
        <v>3</v>
      </c>
      <c r="P2856" s="2" t="s">
        <v>22580</v>
      </c>
      <c r="Q2856" t="s">
        <v>47</v>
      </c>
      <c r="S2856">
        <v>0.31825066000000002</v>
      </c>
      <c r="T2856">
        <v>8.2397459999999992E-3</v>
      </c>
      <c r="U2856">
        <v>0.28708664</v>
      </c>
      <c r="V2856">
        <v>5.7716659999999999E-3</v>
      </c>
      <c r="W2856">
        <v>0.16989174000000001</v>
      </c>
      <c r="X2856">
        <v>1.3165667000000001E-2</v>
      </c>
      <c r="Y2856">
        <v>-1.6666666666666649E-2</v>
      </c>
      <c r="Z2856">
        <v>3.2000000000000001E-2</v>
      </c>
      <c r="AA2856">
        <v>0.112</v>
      </c>
      <c r="AB2856">
        <v>0.85499999999999998</v>
      </c>
      <c r="AC2856">
        <v>-0.69830000000000003</v>
      </c>
      <c r="AD2856" t="s">
        <v>48</v>
      </c>
      <c r="AE2856" t="s">
        <v>48</v>
      </c>
      <c r="AF2856" t="s">
        <v>48</v>
      </c>
    </row>
    <row r="2857" spans="1:32" hidden="1" outlineLevel="1" x14ac:dyDescent="0.2">
      <c r="A2857" t="s">
        <v>22581</v>
      </c>
      <c r="B2857" t="s">
        <v>19327</v>
      </c>
      <c r="C2857" t="s">
        <v>22281</v>
      </c>
      <c r="J2857" t="s">
        <v>22582</v>
      </c>
      <c r="K2857" t="s">
        <v>22056</v>
      </c>
      <c r="L2857" t="s">
        <v>1263</v>
      </c>
      <c r="M2857">
        <v>-4</v>
      </c>
      <c r="P2857" s="2" t="s">
        <v>22583</v>
      </c>
      <c r="Q2857" t="s">
        <v>47</v>
      </c>
      <c r="S2857">
        <v>0.48501870000000002</v>
      </c>
      <c r="T2857">
        <v>1.3349563E-2</v>
      </c>
      <c r="U2857">
        <v>0.27207451999999999</v>
      </c>
      <c r="V2857">
        <v>2.3796257000000001E-2</v>
      </c>
      <c r="W2857">
        <v>0.55430179999999996</v>
      </c>
      <c r="X2857">
        <v>7.8190659999999995E-3</v>
      </c>
      <c r="Y2857">
        <v>-0.22222222222222221</v>
      </c>
      <c r="Z2857">
        <v>0.189</v>
      </c>
      <c r="AA2857">
        <v>0.17299999999999999</v>
      </c>
      <c r="AB2857">
        <v>0.63800000000000001</v>
      </c>
      <c r="AC2857">
        <v>7.7200000000000005E-2</v>
      </c>
      <c r="AD2857" t="s">
        <v>48</v>
      </c>
      <c r="AE2857" t="s">
        <v>48</v>
      </c>
      <c r="AF2857" t="s">
        <v>48</v>
      </c>
    </row>
    <row r="2858" spans="1:32" hidden="1" outlineLevel="1" x14ac:dyDescent="0.2">
      <c r="A2858" t="s">
        <v>22584</v>
      </c>
      <c r="B2858" t="s">
        <v>22585</v>
      </c>
      <c r="C2858" t="s">
        <v>22586</v>
      </c>
      <c r="J2858" t="s">
        <v>22587</v>
      </c>
      <c r="K2858" t="s">
        <v>22056</v>
      </c>
      <c r="L2858" t="s">
        <v>1263</v>
      </c>
      <c r="M2858">
        <v>1</v>
      </c>
      <c r="P2858" s="2" t="s">
        <v>22588</v>
      </c>
      <c r="Q2858" t="s">
        <v>47</v>
      </c>
      <c r="S2858">
        <v>0.64077030000000001</v>
      </c>
      <c r="T2858">
        <v>0.16960317</v>
      </c>
      <c r="U2858">
        <v>0.76542589999999999</v>
      </c>
      <c r="V2858">
        <v>4.5386339999999997E-2</v>
      </c>
      <c r="W2858">
        <v>0.46774592999999998</v>
      </c>
      <c r="X2858">
        <v>1.0239923E-2</v>
      </c>
      <c r="Y2858">
        <v>-0.50416666666666654</v>
      </c>
      <c r="Z2858">
        <v>0</v>
      </c>
      <c r="AA2858">
        <v>0.25800000000000001</v>
      </c>
      <c r="AB2858">
        <v>0.74199999999999999</v>
      </c>
      <c r="AC2858">
        <v>-0.76500000000000001</v>
      </c>
      <c r="AD2858" t="s">
        <v>48</v>
      </c>
      <c r="AE2858" t="s">
        <v>48</v>
      </c>
      <c r="AF2858" t="s">
        <v>48</v>
      </c>
    </row>
    <row r="2859" spans="1:32" hidden="1" outlineLevel="1" x14ac:dyDescent="0.2">
      <c r="A2859" t="s">
        <v>22589</v>
      </c>
      <c r="B2859" t="s">
        <v>22590</v>
      </c>
      <c r="C2859" t="s">
        <v>22586</v>
      </c>
      <c r="J2859" t="s">
        <v>22591</v>
      </c>
      <c r="K2859" t="s">
        <v>22154</v>
      </c>
      <c r="L2859" t="s">
        <v>1263</v>
      </c>
      <c r="M2859">
        <v>1</v>
      </c>
      <c r="P2859" s="2" t="s">
        <v>22592</v>
      </c>
      <c r="Q2859" t="s">
        <v>47</v>
      </c>
      <c r="S2859">
        <v>5.5026773000000001E-2</v>
      </c>
      <c r="T2859">
        <v>1.6117096E-3</v>
      </c>
      <c r="U2859">
        <v>2.0442016E-2</v>
      </c>
      <c r="V2859">
        <v>4.088263E-3</v>
      </c>
      <c r="W2859">
        <v>1.838776E-2</v>
      </c>
      <c r="X2859">
        <v>7.5342589999999997E-3</v>
      </c>
      <c r="Y2859">
        <v>-0.4</v>
      </c>
      <c r="Z2859">
        <v>0</v>
      </c>
      <c r="AA2859">
        <v>0.34499999999999997</v>
      </c>
      <c r="AB2859">
        <v>0.65500000000000003</v>
      </c>
      <c r="AC2859">
        <v>-0.40029999999999999</v>
      </c>
      <c r="AD2859" t="s">
        <v>48</v>
      </c>
      <c r="AE2859" t="s">
        <v>48</v>
      </c>
      <c r="AF2859" t="s">
        <v>48</v>
      </c>
    </row>
    <row r="2860" spans="1:32" hidden="1" outlineLevel="1" x14ac:dyDescent="0.2">
      <c r="A2860" t="s">
        <v>22593</v>
      </c>
      <c r="B2860" t="s">
        <v>18250</v>
      </c>
      <c r="C2860" t="s">
        <v>22594</v>
      </c>
      <c r="J2860" t="s">
        <v>22595</v>
      </c>
      <c r="K2860" t="s">
        <v>22158</v>
      </c>
      <c r="L2860" t="s">
        <v>1263</v>
      </c>
      <c r="M2860">
        <v>104</v>
      </c>
      <c r="P2860" s="2" t="s">
        <v>22596</v>
      </c>
      <c r="Q2860" t="s">
        <v>47</v>
      </c>
      <c r="S2860">
        <v>1.9728716E-2</v>
      </c>
      <c r="T2860">
        <v>6.3896180000000001E-4</v>
      </c>
      <c r="U2860">
        <v>1.1868047499999999E-2</v>
      </c>
      <c r="V2860">
        <v>2.9968262999999998E-3</v>
      </c>
      <c r="W2860">
        <v>9.3748879999999996E-3</v>
      </c>
      <c r="X2860">
        <v>5.9678214999999996E-3</v>
      </c>
      <c r="Y2860">
        <v>0.2</v>
      </c>
      <c r="Z2860">
        <v>0.19400000000000001</v>
      </c>
      <c r="AA2860">
        <v>6.3E-2</v>
      </c>
      <c r="AB2860">
        <v>0.74299999999999999</v>
      </c>
      <c r="AC2860">
        <v>0.68079999999999996</v>
      </c>
      <c r="AD2860" t="s">
        <v>48</v>
      </c>
      <c r="AE2860" t="s">
        <v>48</v>
      </c>
      <c r="AF2860" t="s">
        <v>48</v>
      </c>
    </row>
    <row r="2861" spans="1:32" hidden="1" outlineLevel="1" x14ac:dyDescent="0.2">
      <c r="A2861" t="s">
        <v>22597</v>
      </c>
      <c r="B2861" t="s">
        <v>22598</v>
      </c>
      <c r="C2861" t="s">
        <v>22599</v>
      </c>
      <c r="J2861" t="s">
        <v>22600</v>
      </c>
      <c r="K2861" t="s">
        <v>22158</v>
      </c>
      <c r="L2861" t="s">
        <v>1263</v>
      </c>
      <c r="M2861">
        <v>40</v>
      </c>
      <c r="P2861" s="2" t="s">
        <v>22601</v>
      </c>
      <c r="Q2861" t="s">
        <v>47</v>
      </c>
      <c r="S2861">
        <v>3.7577133999999998E-2</v>
      </c>
      <c r="T2861">
        <v>1.6880034999999999E-3</v>
      </c>
      <c r="U2861">
        <v>2.6590678999999999E-2</v>
      </c>
      <c r="V2861">
        <v>4.7357255000000003E-3</v>
      </c>
      <c r="W2861">
        <v>1.2414906E-2</v>
      </c>
      <c r="X2861">
        <v>7.6248790000000002E-3</v>
      </c>
      <c r="Y2861">
        <v>0.33333333333333343</v>
      </c>
      <c r="Z2861">
        <v>0.125</v>
      </c>
      <c r="AA2861">
        <v>3.7999999999999999E-2</v>
      </c>
      <c r="AB2861">
        <v>0.83799999999999997</v>
      </c>
      <c r="AC2861">
        <v>0.82140000000000002</v>
      </c>
      <c r="AD2861" t="s">
        <v>48</v>
      </c>
      <c r="AE2861" t="s">
        <v>48</v>
      </c>
      <c r="AF2861" t="s">
        <v>48</v>
      </c>
    </row>
    <row r="2862" spans="1:32" hidden="1" outlineLevel="1" x14ac:dyDescent="0.2">
      <c r="A2862" t="s">
        <v>22602</v>
      </c>
      <c r="B2862" t="s">
        <v>22603</v>
      </c>
      <c r="C2862" t="s">
        <v>18397</v>
      </c>
      <c r="J2862" t="s">
        <v>22604</v>
      </c>
      <c r="K2862" t="s">
        <v>22158</v>
      </c>
      <c r="L2862" t="s">
        <v>1263</v>
      </c>
      <c r="M2862">
        <v>21</v>
      </c>
      <c r="P2862" s="2" t="s">
        <v>22605</v>
      </c>
      <c r="Q2862" t="s">
        <v>47</v>
      </c>
      <c r="S2862">
        <v>2.5085296E-2</v>
      </c>
      <c r="T2862">
        <v>6.8187713999999999E-4</v>
      </c>
      <c r="U2862">
        <v>1.261955E-2</v>
      </c>
      <c r="V2862">
        <v>2.4048606999999998E-3</v>
      </c>
      <c r="W2862">
        <v>1.1844901999999999E-2</v>
      </c>
      <c r="X2862">
        <v>6.2008454000000001E-3</v>
      </c>
      <c r="Y2862">
        <v>0.23333333333333331</v>
      </c>
      <c r="Z2862">
        <v>0.14799999999999999</v>
      </c>
      <c r="AA2862">
        <v>0</v>
      </c>
      <c r="AB2862">
        <v>0.85199999999999998</v>
      </c>
      <c r="AC2862">
        <v>0.65969999999999995</v>
      </c>
      <c r="AD2862" t="s">
        <v>48</v>
      </c>
      <c r="AE2862" t="s">
        <v>48</v>
      </c>
      <c r="AF2862" t="s">
        <v>48</v>
      </c>
    </row>
    <row r="2863" spans="1:32" hidden="1" outlineLevel="1" x14ac:dyDescent="0.2">
      <c r="A2863" t="s">
        <v>22606</v>
      </c>
      <c r="B2863" t="s">
        <v>22607</v>
      </c>
      <c r="C2863" t="s">
        <v>22608</v>
      </c>
      <c r="J2863" t="s">
        <v>22609</v>
      </c>
      <c r="K2863" t="s">
        <v>22158</v>
      </c>
      <c r="L2863" t="s">
        <v>1263</v>
      </c>
      <c r="M2863">
        <v>18</v>
      </c>
      <c r="P2863" s="2" t="s">
        <v>22610</v>
      </c>
      <c r="Q2863" t="s">
        <v>47</v>
      </c>
      <c r="S2863">
        <v>5.1563308000000002E-2</v>
      </c>
      <c r="T2863">
        <v>1.6689299999999999E-3</v>
      </c>
      <c r="U2863">
        <v>2.3174754999999998E-2</v>
      </c>
      <c r="V2863">
        <v>4.5507363999999998E-3</v>
      </c>
      <c r="W2863">
        <v>2.3350900000000001E-2</v>
      </c>
      <c r="X2863">
        <v>7.7154995000000004E-3</v>
      </c>
      <c r="Y2863">
        <v>0.29204545454545461</v>
      </c>
      <c r="Z2863">
        <v>0.17299999999999999</v>
      </c>
      <c r="AA2863">
        <v>7.2999999999999995E-2</v>
      </c>
      <c r="AB2863">
        <v>0.753</v>
      </c>
      <c r="AC2863">
        <v>0.9466</v>
      </c>
      <c r="AD2863" t="s">
        <v>48</v>
      </c>
      <c r="AE2863" t="s">
        <v>48</v>
      </c>
      <c r="AF2863" t="s">
        <v>48</v>
      </c>
    </row>
    <row r="2864" spans="1:32" hidden="1" outlineLevel="1" x14ac:dyDescent="0.2">
      <c r="A2864" t="s">
        <v>22611</v>
      </c>
      <c r="B2864" t="s">
        <v>22612</v>
      </c>
      <c r="C2864" t="s">
        <v>22613</v>
      </c>
      <c r="J2864" t="s">
        <v>22614</v>
      </c>
      <c r="K2864" t="s">
        <v>22245</v>
      </c>
      <c r="L2864" t="s">
        <v>1263</v>
      </c>
      <c r="M2864">
        <v>12</v>
      </c>
      <c r="P2864" s="2" t="s">
        <v>22615</v>
      </c>
      <c r="Q2864" t="s">
        <v>47</v>
      </c>
      <c r="S2864">
        <v>0.30854853999999998</v>
      </c>
      <c r="T2864">
        <v>4.9209594999999997E-3</v>
      </c>
      <c r="U2864">
        <v>2.4062896E-2</v>
      </c>
      <c r="V2864">
        <v>5.6236745000000001E-3</v>
      </c>
      <c r="W2864">
        <v>0.33889219999999998</v>
      </c>
      <c r="X2864">
        <v>1.3702838E-2</v>
      </c>
      <c r="Y2864">
        <v>3.1944444444444442E-2</v>
      </c>
      <c r="Z2864">
        <v>6.8000000000000005E-2</v>
      </c>
      <c r="AA2864">
        <v>6.0999999999999999E-2</v>
      </c>
      <c r="AB2864">
        <v>0.87</v>
      </c>
      <c r="AC2864">
        <v>0.1027</v>
      </c>
      <c r="AD2864" t="s">
        <v>48</v>
      </c>
      <c r="AE2864" t="s">
        <v>48</v>
      </c>
      <c r="AF2864" t="s">
        <v>48</v>
      </c>
    </row>
    <row r="2865" spans="1:32" hidden="1" outlineLevel="1" x14ac:dyDescent="0.2">
      <c r="A2865" t="s">
        <v>22616</v>
      </c>
      <c r="B2865" t="s">
        <v>22617</v>
      </c>
      <c r="C2865" t="s">
        <v>17826</v>
      </c>
      <c r="J2865" t="s">
        <v>22618</v>
      </c>
      <c r="K2865" t="s">
        <v>22250</v>
      </c>
      <c r="L2865" t="s">
        <v>1263</v>
      </c>
      <c r="M2865">
        <v>8</v>
      </c>
      <c r="P2865" s="2" t="s">
        <v>22619</v>
      </c>
      <c r="Q2865" t="s">
        <v>47</v>
      </c>
      <c r="S2865">
        <v>5.1068526000000003E-2</v>
      </c>
      <c r="T2865">
        <v>1.1444091999999999E-3</v>
      </c>
      <c r="U2865">
        <v>1.3951761E-2</v>
      </c>
      <c r="V2865">
        <v>2.9043317999999999E-3</v>
      </c>
      <c r="W2865">
        <v>2.0063626000000001E-2</v>
      </c>
      <c r="X2865">
        <v>7.7284453000000001E-3</v>
      </c>
      <c r="Y2865">
        <v>-0.5</v>
      </c>
      <c r="Z2865">
        <v>0</v>
      </c>
      <c r="AA2865">
        <v>0</v>
      </c>
      <c r="AB2865">
        <v>1</v>
      </c>
      <c r="AC2865">
        <v>0</v>
      </c>
      <c r="AD2865" t="s">
        <v>48</v>
      </c>
      <c r="AE2865" t="s">
        <v>48</v>
      </c>
      <c r="AF2865" t="s">
        <v>48</v>
      </c>
    </row>
    <row r="2866" spans="1:32" hidden="1" outlineLevel="1" x14ac:dyDescent="0.2">
      <c r="A2866" t="s">
        <v>22620</v>
      </c>
      <c r="B2866" t="s">
        <v>22621</v>
      </c>
      <c r="C2866" t="s">
        <v>22622</v>
      </c>
      <c r="J2866" t="s">
        <v>22623</v>
      </c>
      <c r="K2866" t="s">
        <v>22254</v>
      </c>
      <c r="L2866" t="s">
        <v>1263</v>
      </c>
      <c r="M2866">
        <v>28</v>
      </c>
      <c r="P2866" s="2" t="s">
        <v>22624</v>
      </c>
      <c r="Q2866" t="s">
        <v>47</v>
      </c>
      <c r="S2866">
        <v>0.2191003</v>
      </c>
      <c r="T2866">
        <v>3.3378599999999998E-3</v>
      </c>
      <c r="U2866">
        <v>4.6421619999999997E-2</v>
      </c>
      <c r="V2866">
        <v>7.5105648000000002E-3</v>
      </c>
      <c r="W2866">
        <v>0.15556364</v>
      </c>
      <c r="X2866">
        <v>8.6605399999999996E-3</v>
      </c>
      <c r="Y2866">
        <v>-0.625</v>
      </c>
      <c r="Z2866">
        <v>0</v>
      </c>
      <c r="AA2866">
        <v>0.14399999999999999</v>
      </c>
      <c r="AB2866">
        <v>0.85599999999999998</v>
      </c>
      <c r="AC2866">
        <v>-0.49390000000000001</v>
      </c>
      <c r="AD2866" t="s">
        <v>48</v>
      </c>
      <c r="AE2866" t="s">
        <v>48</v>
      </c>
      <c r="AF2866" t="s">
        <v>48</v>
      </c>
    </row>
    <row r="2867" spans="1:32" hidden="1" outlineLevel="1" x14ac:dyDescent="0.2">
      <c r="A2867" t="s">
        <v>22625</v>
      </c>
      <c r="B2867" t="s">
        <v>22626</v>
      </c>
      <c r="C2867" t="s">
        <v>10035</v>
      </c>
      <c r="J2867" t="s">
        <v>22627</v>
      </c>
      <c r="K2867" t="s">
        <v>22258</v>
      </c>
      <c r="L2867" t="s">
        <v>1263</v>
      </c>
      <c r="M2867">
        <v>2</v>
      </c>
      <c r="P2867" s="2" t="s">
        <v>22628</v>
      </c>
      <c r="Q2867" t="s">
        <v>10038</v>
      </c>
      <c r="S2867">
        <v>2.5792382999999999E-2</v>
      </c>
      <c r="T2867">
        <v>2.1076201999999998E-3</v>
      </c>
      <c r="U2867">
        <v>2.2286615999999999E-2</v>
      </c>
      <c r="V2867">
        <v>6.6966120000000002E-3</v>
      </c>
      <c r="W2867">
        <v>1.0932897E-2</v>
      </c>
      <c r="X2867">
        <v>8.7899980000000003E-3</v>
      </c>
      <c r="Y2867">
        <v>0.625</v>
      </c>
      <c r="Z2867">
        <v>0.33700000000000002</v>
      </c>
      <c r="AA2867">
        <v>0</v>
      </c>
      <c r="AB2867">
        <v>0.66300000000000003</v>
      </c>
      <c r="AC2867">
        <v>0.79590000000000005</v>
      </c>
      <c r="AD2867" t="s">
        <v>48</v>
      </c>
      <c r="AE2867" t="s">
        <v>48</v>
      </c>
      <c r="AF2867" t="s">
        <v>48</v>
      </c>
    </row>
    <row r="2868" spans="1:32" hidden="1" outlineLevel="1" x14ac:dyDescent="0.2">
      <c r="A2868" t="s">
        <v>22629</v>
      </c>
      <c r="B2868" t="s">
        <v>22630</v>
      </c>
      <c r="C2868" t="s">
        <v>10041</v>
      </c>
      <c r="J2868" t="s">
        <v>22631</v>
      </c>
      <c r="K2868" t="s">
        <v>22262</v>
      </c>
      <c r="L2868" t="s">
        <v>1263</v>
      </c>
      <c r="M2868">
        <v>1</v>
      </c>
      <c r="P2868" s="2" t="s">
        <v>22632</v>
      </c>
      <c r="Q2868" t="s">
        <v>10044</v>
      </c>
      <c r="S2868">
        <v>5.4037213000000001E-2</v>
      </c>
      <c r="T2868">
        <v>8.3446499999999995E-4</v>
      </c>
      <c r="U2868">
        <v>1.2824506499999999E-2</v>
      </c>
      <c r="V2868">
        <v>1.4984131999999999E-3</v>
      </c>
      <c r="W2868">
        <v>2.6573719999999999E-2</v>
      </c>
      <c r="X2868">
        <v>6.7769316999999997E-3</v>
      </c>
      <c r="Y2868">
        <v>-0.2</v>
      </c>
      <c r="Z2868">
        <v>0.153</v>
      </c>
      <c r="AA2868">
        <v>0.16800000000000001</v>
      </c>
      <c r="AB2868">
        <v>0.67900000000000005</v>
      </c>
      <c r="AC2868">
        <v>-0.11899999999999999</v>
      </c>
      <c r="AD2868" t="s">
        <v>48</v>
      </c>
      <c r="AE2868" t="s">
        <v>48</v>
      </c>
      <c r="AF2868" t="s">
        <v>48</v>
      </c>
    </row>
    <row r="2869" spans="1:32" hidden="1" outlineLevel="1" x14ac:dyDescent="0.2">
      <c r="A2869" t="s">
        <v>22633</v>
      </c>
      <c r="B2869" t="s">
        <v>22634</v>
      </c>
      <c r="C2869" t="s">
        <v>22635</v>
      </c>
      <c r="J2869" t="s">
        <v>22636</v>
      </c>
      <c r="K2869" t="s">
        <v>22266</v>
      </c>
      <c r="L2869" t="s">
        <v>1263</v>
      </c>
      <c r="M2869">
        <v>22</v>
      </c>
      <c r="P2869" s="2" t="s">
        <v>22637</v>
      </c>
      <c r="Q2869" t="s">
        <v>47</v>
      </c>
      <c r="S2869">
        <v>5.5768944000000001E-2</v>
      </c>
      <c r="T2869">
        <v>2.2506713999999998E-3</v>
      </c>
      <c r="U2869">
        <v>3.6902369999999997E-2</v>
      </c>
      <c r="V2869">
        <v>3.4223016999999998E-3</v>
      </c>
      <c r="W2869">
        <v>1.9354604000000001E-2</v>
      </c>
      <c r="X2869">
        <v>7.4824755999999999E-3</v>
      </c>
      <c r="Y2869">
        <v>0.24374999999999999</v>
      </c>
      <c r="Z2869">
        <v>0.35899999999999999</v>
      </c>
      <c r="AA2869">
        <v>0</v>
      </c>
      <c r="AB2869">
        <v>0.64100000000000001</v>
      </c>
      <c r="AC2869">
        <v>0.42149999999999999</v>
      </c>
      <c r="AD2869" t="s">
        <v>48</v>
      </c>
      <c r="AE2869" t="s">
        <v>48</v>
      </c>
      <c r="AF2869" t="s">
        <v>48</v>
      </c>
    </row>
    <row r="2870" spans="1:32" hidden="1" outlineLevel="1" x14ac:dyDescent="0.2">
      <c r="A2870" t="s">
        <v>22638</v>
      </c>
      <c r="B2870" t="s">
        <v>18156</v>
      </c>
      <c r="C2870" t="s">
        <v>14323</v>
      </c>
      <c r="J2870" t="s">
        <v>22639</v>
      </c>
      <c r="K2870" t="s">
        <v>22284</v>
      </c>
      <c r="L2870" t="s">
        <v>1263</v>
      </c>
      <c r="M2870">
        <v>26</v>
      </c>
      <c r="P2870" s="2" t="s">
        <v>22640</v>
      </c>
      <c r="Q2870" t="s">
        <v>10258</v>
      </c>
      <c r="S2870">
        <v>1.3382856E-2</v>
      </c>
      <c r="T2870">
        <v>9.2029570000000003E-4</v>
      </c>
      <c r="U2870">
        <v>1.4088398E-2</v>
      </c>
      <c r="V2870">
        <v>3.3113079999999998E-3</v>
      </c>
      <c r="W2870">
        <v>7.8548779999999992E-3</v>
      </c>
      <c r="X2870">
        <v>7.4048014000000001E-3</v>
      </c>
      <c r="Y2870">
        <v>0.31666666666666671</v>
      </c>
      <c r="Z2870">
        <v>0.21099999999999999</v>
      </c>
      <c r="AA2870">
        <v>0</v>
      </c>
      <c r="AB2870">
        <v>0.78900000000000003</v>
      </c>
      <c r="AC2870">
        <v>0.83499999999999996</v>
      </c>
      <c r="AD2870" t="s">
        <v>48</v>
      </c>
      <c r="AE2870" t="s">
        <v>48</v>
      </c>
      <c r="AF2870" t="s">
        <v>48</v>
      </c>
    </row>
    <row r="2871" spans="1:32" hidden="1" outlineLevel="1" x14ac:dyDescent="0.2">
      <c r="A2871" t="s">
        <v>22641</v>
      </c>
      <c r="B2871" t="s">
        <v>22642</v>
      </c>
      <c r="C2871" t="s">
        <v>22643</v>
      </c>
      <c r="J2871" t="s">
        <v>22644</v>
      </c>
      <c r="K2871" t="s">
        <v>22288</v>
      </c>
      <c r="L2871" t="s">
        <v>1263</v>
      </c>
      <c r="M2871">
        <v>1</v>
      </c>
      <c r="P2871" s="2" t="s">
        <v>22645</v>
      </c>
      <c r="Q2871" t="s">
        <v>47</v>
      </c>
      <c r="S2871">
        <v>1.7843807E-2</v>
      </c>
      <c r="T2871">
        <v>6.866455E-4</v>
      </c>
      <c r="U2871">
        <v>1.1560614E-2</v>
      </c>
      <c r="V2871">
        <v>2.3123661999999998E-3</v>
      </c>
      <c r="W2871">
        <v>9.4888879999999991E-3</v>
      </c>
      <c r="X2871">
        <v>7.2106145999999999E-3</v>
      </c>
      <c r="Y2871">
        <v>-0.14166666666666669</v>
      </c>
      <c r="Z2871">
        <v>0.11799999999999999</v>
      </c>
      <c r="AA2871">
        <v>0</v>
      </c>
      <c r="AB2871">
        <v>0.88200000000000001</v>
      </c>
      <c r="AC2871">
        <v>0.52669999999999995</v>
      </c>
      <c r="AD2871" t="s">
        <v>48</v>
      </c>
      <c r="AE2871" t="s">
        <v>48</v>
      </c>
      <c r="AF2871" t="s">
        <v>48</v>
      </c>
    </row>
    <row r="2872" spans="1:32" hidden="1" outlineLevel="1" x14ac:dyDescent="0.2">
      <c r="A2872" t="s">
        <v>22646</v>
      </c>
      <c r="B2872" t="s">
        <v>22647</v>
      </c>
      <c r="C2872" t="s">
        <v>18040</v>
      </c>
      <c r="J2872" t="s">
        <v>22648</v>
      </c>
      <c r="K2872" t="s">
        <v>22298</v>
      </c>
      <c r="L2872" t="s">
        <v>1263</v>
      </c>
      <c r="M2872">
        <v>245</v>
      </c>
      <c r="P2872" s="2" t="s">
        <v>22649</v>
      </c>
      <c r="Q2872" t="s">
        <v>47</v>
      </c>
      <c r="S2872">
        <v>3.4277401999999998E-2</v>
      </c>
      <c r="T2872">
        <v>1.3065338E-3</v>
      </c>
      <c r="U2872">
        <v>1.3883443000000001E-2</v>
      </c>
      <c r="V2872">
        <v>2.885833E-3</v>
      </c>
      <c r="W2872">
        <v>1.465692E-2</v>
      </c>
      <c r="X2872">
        <v>8.4922450000000007E-3</v>
      </c>
      <c r="Y2872">
        <v>0.2142857142857143</v>
      </c>
      <c r="Z2872">
        <v>0.21199999999999999</v>
      </c>
      <c r="AA2872">
        <v>0</v>
      </c>
      <c r="AB2872">
        <v>0.78800000000000003</v>
      </c>
      <c r="AC2872">
        <v>0.51060000000000005</v>
      </c>
      <c r="AD2872" t="s">
        <v>48</v>
      </c>
      <c r="AE2872" t="s">
        <v>48</v>
      </c>
      <c r="AF2872" t="s">
        <v>48</v>
      </c>
    </row>
    <row r="2873" spans="1:32" hidden="1" outlineLevel="1" x14ac:dyDescent="0.2">
      <c r="A2873" t="s">
        <v>22650</v>
      </c>
      <c r="B2873" t="s">
        <v>22651</v>
      </c>
      <c r="C2873" t="s">
        <v>10706</v>
      </c>
      <c r="J2873" t="s">
        <v>22652</v>
      </c>
      <c r="K2873" t="s">
        <v>22298</v>
      </c>
      <c r="L2873" t="s">
        <v>1263</v>
      </c>
      <c r="M2873">
        <v>834</v>
      </c>
      <c r="P2873" s="2" t="s">
        <v>22653</v>
      </c>
      <c r="Q2873" t="s">
        <v>10060</v>
      </c>
      <c r="S2873">
        <v>0.65996873</v>
      </c>
      <c r="T2873">
        <v>0.16960317</v>
      </c>
      <c r="U2873">
        <v>0.70864636000000003</v>
      </c>
      <c r="V2873">
        <v>6.749674E-2</v>
      </c>
      <c r="W2873">
        <v>0.43396309999999999</v>
      </c>
      <c r="X2873">
        <v>1.119791E-2</v>
      </c>
      <c r="Y2873">
        <v>-0.2166666666666667</v>
      </c>
      <c r="Z2873">
        <v>0</v>
      </c>
      <c r="AA2873">
        <v>0</v>
      </c>
      <c r="AB2873">
        <v>1</v>
      </c>
      <c r="AC2873">
        <v>0</v>
      </c>
      <c r="AD2873" t="s">
        <v>48</v>
      </c>
      <c r="AE2873" t="s">
        <v>48</v>
      </c>
      <c r="AF2873" t="s">
        <v>48</v>
      </c>
    </row>
    <row r="2874" spans="1:32" hidden="1" outlineLevel="1" x14ac:dyDescent="0.2">
      <c r="A2874" t="s">
        <v>22654</v>
      </c>
      <c r="B2874" t="s">
        <v>22655</v>
      </c>
      <c r="C2874" t="s">
        <v>22368</v>
      </c>
      <c r="J2874" t="s">
        <v>22656</v>
      </c>
      <c r="K2874" t="s">
        <v>22298</v>
      </c>
      <c r="L2874" t="s">
        <v>1263</v>
      </c>
      <c r="M2874">
        <v>111</v>
      </c>
      <c r="P2874" s="2" t="s">
        <v>22657</v>
      </c>
      <c r="Q2874" t="s">
        <v>47</v>
      </c>
      <c r="S2874">
        <v>5.7995459999999999E-2</v>
      </c>
      <c r="T2874">
        <v>1.2493134000000001E-3</v>
      </c>
      <c r="U2874">
        <v>1.3268576000000001E-2</v>
      </c>
      <c r="V2874">
        <v>4.4027449999999996E-3</v>
      </c>
      <c r="W2874">
        <v>2.9163293999999999E-2</v>
      </c>
      <c r="X2874">
        <v>6.2526283000000002E-3</v>
      </c>
      <c r="Y2874">
        <v>0</v>
      </c>
      <c r="Z2874">
        <v>0</v>
      </c>
      <c r="AA2874">
        <v>0</v>
      </c>
      <c r="AB2874">
        <v>1</v>
      </c>
      <c r="AC2874">
        <v>0</v>
      </c>
      <c r="AD2874" t="s">
        <v>48</v>
      </c>
      <c r="AE2874" t="s">
        <v>48</v>
      </c>
      <c r="AF2874" t="s">
        <v>48</v>
      </c>
    </row>
    <row r="2875" spans="1:32" hidden="1" outlineLevel="1" x14ac:dyDescent="0.2">
      <c r="A2875" t="s">
        <v>22658</v>
      </c>
      <c r="B2875" t="s">
        <v>22659</v>
      </c>
      <c r="C2875" t="s">
        <v>18118</v>
      </c>
      <c r="J2875" t="s">
        <v>22660</v>
      </c>
      <c r="K2875" t="s">
        <v>22298</v>
      </c>
      <c r="L2875" t="s">
        <v>1263</v>
      </c>
      <c r="M2875">
        <v>48</v>
      </c>
      <c r="P2875" s="2" t="s">
        <v>22661</v>
      </c>
      <c r="Q2875" t="s">
        <v>47</v>
      </c>
      <c r="S2875">
        <v>0.85850733999999995</v>
      </c>
      <c r="T2875">
        <v>0.35368224999999998</v>
      </c>
      <c r="U2875">
        <v>0.69838849999999997</v>
      </c>
      <c r="V2875">
        <v>8.6664379999999999E-2</v>
      </c>
      <c r="W2875">
        <v>0.6675394</v>
      </c>
      <c r="X2875">
        <v>0.17332259999999999</v>
      </c>
      <c r="Y2875">
        <v>-0.2</v>
      </c>
      <c r="Z2875">
        <v>0</v>
      </c>
      <c r="AA2875">
        <v>0.33200000000000002</v>
      </c>
      <c r="AB2875">
        <v>0.66800000000000004</v>
      </c>
      <c r="AC2875">
        <v>-0.96330000000000005</v>
      </c>
      <c r="AD2875" t="s">
        <v>48</v>
      </c>
      <c r="AE2875" t="s">
        <v>48</v>
      </c>
      <c r="AF2875" t="s">
        <v>48</v>
      </c>
    </row>
    <row r="2876" spans="1:32" hidden="1" outlineLevel="1" x14ac:dyDescent="0.2">
      <c r="A2876" t="s">
        <v>22662</v>
      </c>
      <c r="B2876" t="s">
        <v>22663</v>
      </c>
      <c r="C2876" t="s">
        <v>14227</v>
      </c>
      <c r="J2876" t="s">
        <v>22664</v>
      </c>
      <c r="K2876" t="s">
        <v>22298</v>
      </c>
      <c r="L2876" t="s">
        <v>1263</v>
      </c>
      <c r="M2876">
        <v>169</v>
      </c>
      <c r="P2876" s="2" t="s">
        <v>22665</v>
      </c>
      <c r="Q2876" t="s">
        <v>10831</v>
      </c>
      <c r="S2876">
        <v>0.33753739999999999</v>
      </c>
      <c r="T2876">
        <v>1.3349563E-2</v>
      </c>
      <c r="U2876">
        <v>0.12220735000000001</v>
      </c>
      <c r="V2876">
        <v>2.6609945999999999E-2</v>
      </c>
      <c r="W2876">
        <v>0.16817254000000001</v>
      </c>
      <c r="X2876">
        <v>6.3999176000000005E-2</v>
      </c>
      <c r="Y2876">
        <v>0.2</v>
      </c>
      <c r="Z2876">
        <v>0</v>
      </c>
      <c r="AA2876">
        <v>7.8E-2</v>
      </c>
      <c r="AB2876">
        <v>0.92200000000000004</v>
      </c>
      <c r="AC2876">
        <v>-0.52669999999999995</v>
      </c>
      <c r="AD2876" t="s">
        <v>48</v>
      </c>
      <c r="AE2876" t="s">
        <v>48</v>
      </c>
      <c r="AF2876" t="s">
        <v>48</v>
      </c>
    </row>
    <row r="2877" spans="1:32" hidden="1" outlineLevel="1" x14ac:dyDescent="0.2">
      <c r="A2877" t="s">
        <v>22666</v>
      </c>
      <c r="B2877" t="s">
        <v>22667</v>
      </c>
      <c r="C2877" t="s">
        <v>22668</v>
      </c>
      <c r="J2877" t="s">
        <v>22669</v>
      </c>
      <c r="K2877" t="s">
        <v>22298</v>
      </c>
      <c r="L2877" t="s">
        <v>1263</v>
      </c>
      <c r="M2877">
        <v>27</v>
      </c>
      <c r="P2877" s="2" t="s">
        <v>22670</v>
      </c>
      <c r="Q2877" t="s">
        <v>47</v>
      </c>
      <c r="S2877">
        <v>3.2627537999999998E-2</v>
      </c>
      <c r="T2877">
        <v>7.4863434000000003E-4</v>
      </c>
      <c r="U2877">
        <v>1.2209640000000001E-2</v>
      </c>
      <c r="V2877">
        <v>3.5887922E-3</v>
      </c>
      <c r="W2877">
        <v>1.6404930000000002E-2</v>
      </c>
      <c r="X2877">
        <v>5.8189449999999998E-3</v>
      </c>
      <c r="Y2877">
        <v>0</v>
      </c>
      <c r="Z2877">
        <v>0.115</v>
      </c>
      <c r="AA2877">
        <v>5.7000000000000002E-2</v>
      </c>
      <c r="AB2877">
        <v>0.82799999999999996</v>
      </c>
      <c r="AC2877">
        <v>0.36120000000000002</v>
      </c>
      <c r="AD2877" t="s">
        <v>48</v>
      </c>
      <c r="AE2877" t="s">
        <v>48</v>
      </c>
      <c r="AF2877" t="s">
        <v>48</v>
      </c>
    </row>
    <row r="2878" spans="1:32" hidden="1" outlineLevel="1" x14ac:dyDescent="0.2">
      <c r="A2878" t="s">
        <v>22671</v>
      </c>
      <c r="B2878" t="s">
        <v>22672</v>
      </c>
      <c r="C2878" t="s">
        <v>22290</v>
      </c>
      <c r="J2878" t="s">
        <v>22673</v>
      </c>
      <c r="K2878" t="s">
        <v>22298</v>
      </c>
      <c r="L2878" t="s">
        <v>1263</v>
      </c>
      <c r="M2878">
        <v>27</v>
      </c>
      <c r="P2878" s="2" t="s">
        <v>22674</v>
      </c>
      <c r="Q2878" t="s">
        <v>47</v>
      </c>
      <c r="S2878">
        <v>6.6588700000000001E-2</v>
      </c>
      <c r="T2878">
        <v>1.0108948000000001E-3</v>
      </c>
      <c r="U2878">
        <v>1.2004684999999999E-2</v>
      </c>
      <c r="V2878">
        <v>1.6186562000000001E-3</v>
      </c>
      <c r="W2878">
        <v>3.0375287000000001E-2</v>
      </c>
      <c r="X2878">
        <v>5.9840036999999997E-3</v>
      </c>
      <c r="Y2878">
        <v>0.13333333333333339</v>
      </c>
      <c r="Z2878">
        <v>0.08</v>
      </c>
      <c r="AA2878">
        <v>0.155</v>
      </c>
      <c r="AB2878">
        <v>0.76600000000000001</v>
      </c>
      <c r="AC2878">
        <v>-0.374</v>
      </c>
      <c r="AD2878" t="s">
        <v>48</v>
      </c>
      <c r="AE2878" t="s">
        <v>48</v>
      </c>
      <c r="AF2878" t="s">
        <v>48</v>
      </c>
    </row>
    <row r="2879" spans="1:32" hidden="1" outlineLevel="1" x14ac:dyDescent="0.2">
      <c r="A2879" t="s">
        <v>22675</v>
      </c>
      <c r="B2879" t="s">
        <v>22676</v>
      </c>
      <c r="C2879" t="s">
        <v>22677</v>
      </c>
      <c r="J2879" t="s">
        <v>22678</v>
      </c>
      <c r="K2879" t="s">
        <v>22298</v>
      </c>
      <c r="L2879" t="s">
        <v>1263</v>
      </c>
      <c r="M2879">
        <v>27</v>
      </c>
      <c r="P2879" s="2" t="s">
        <v>22679</v>
      </c>
      <c r="Q2879" t="s">
        <v>47</v>
      </c>
      <c r="S2879">
        <v>8.2416519999999993E-2</v>
      </c>
      <c r="T2879">
        <v>1.6403197999999999E-3</v>
      </c>
      <c r="U2879">
        <v>1.2585391E-2</v>
      </c>
      <c r="V2879">
        <v>3.2928091999999999E-3</v>
      </c>
      <c r="W2879">
        <v>3.2248367E-2</v>
      </c>
      <c r="X2879">
        <v>7.6637166000000003E-3</v>
      </c>
      <c r="Y2879">
        <v>0</v>
      </c>
      <c r="Z2879">
        <v>0.121</v>
      </c>
      <c r="AA2879">
        <v>0.106</v>
      </c>
      <c r="AB2879">
        <v>0.77300000000000002</v>
      </c>
      <c r="AC2879">
        <v>7.7200000000000005E-2</v>
      </c>
      <c r="AD2879" t="s">
        <v>48</v>
      </c>
      <c r="AE2879" t="s">
        <v>48</v>
      </c>
      <c r="AF2879" t="s">
        <v>48</v>
      </c>
    </row>
    <row r="2880" spans="1:32" hidden="1" outlineLevel="1" x14ac:dyDescent="0.2">
      <c r="A2880" t="s">
        <v>22680</v>
      </c>
      <c r="B2880" t="s">
        <v>22681</v>
      </c>
      <c r="C2880" t="s">
        <v>22682</v>
      </c>
      <c r="J2880" t="s">
        <v>22683</v>
      </c>
      <c r="K2880" t="s">
        <v>22298</v>
      </c>
      <c r="L2880" t="s">
        <v>1263</v>
      </c>
      <c r="M2880">
        <v>21</v>
      </c>
      <c r="P2880" s="2" t="s">
        <v>22684</v>
      </c>
      <c r="Q2880" t="s">
        <v>47</v>
      </c>
      <c r="S2880">
        <v>0.63085170000000002</v>
      </c>
      <c r="T2880">
        <v>1.8965969999999999E-2</v>
      </c>
      <c r="U2880">
        <v>0.36225098</v>
      </c>
      <c r="V2880">
        <v>1.9676208000000001E-2</v>
      </c>
      <c r="W2880">
        <v>0.67985779999999996</v>
      </c>
      <c r="X2880">
        <v>8.8158890000000004E-3</v>
      </c>
      <c r="Y2880">
        <v>-0.5</v>
      </c>
      <c r="Z2880">
        <v>0</v>
      </c>
      <c r="AA2880">
        <v>0.23599999999999999</v>
      </c>
      <c r="AB2880">
        <v>0.76400000000000001</v>
      </c>
      <c r="AC2880">
        <v>-0.86</v>
      </c>
      <c r="AD2880" t="s">
        <v>48</v>
      </c>
      <c r="AE2880" t="s">
        <v>48</v>
      </c>
      <c r="AF2880" t="s">
        <v>48</v>
      </c>
    </row>
    <row r="2881" spans="1:32" hidden="1" outlineLevel="1" x14ac:dyDescent="0.2">
      <c r="A2881" t="s">
        <v>22685</v>
      </c>
      <c r="B2881" t="s">
        <v>17990</v>
      </c>
      <c r="C2881" t="s">
        <v>14323</v>
      </c>
      <c r="J2881" t="s">
        <v>22686</v>
      </c>
      <c r="K2881" t="s">
        <v>22298</v>
      </c>
      <c r="L2881" t="s">
        <v>1263</v>
      </c>
      <c r="M2881">
        <v>17</v>
      </c>
      <c r="P2881" s="2" t="s">
        <v>22687</v>
      </c>
      <c r="Q2881" t="s">
        <v>10258</v>
      </c>
      <c r="S2881">
        <v>3.7105742999999997E-2</v>
      </c>
      <c r="T2881">
        <v>7.7724456999999996E-4</v>
      </c>
      <c r="U2881">
        <v>9.9209710000000007E-3</v>
      </c>
      <c r="V2881">
        <v>1.1423087999999999E-3</v>
      </c>
      <c r="W2881">
        <v>1.8516673000000001E-2</v>
      </c>
      <c r="X2881">
        <v>6.9258080000000003E-3</v>
      </c>
      <c r="Y2881">
        <v>0.4</v>
      </c>
      <c r="Z2881">
        <v>0.44</v>
      </c>
      <c r="AA2881">
        <v>0</v>
      </c>
      <c r="AB2881">
        <v>0.56000000000000005</v>
      </c>
      <c r="AC2881">
        <v>0.74139999999999995</v>
      </c>
      <c r="AD2881" t="s">
        <v>48</v>
      </c>
      <c r="AE2881" t="s">
        <v>48</v>
      </c>
      <c r="AF2881" t="s">
        <v>48</v>
      </c>
    </row>
    <row r="2882" spans="1:32" hidden="1" outlineLevel="1" x14ac:dyDescent="0.2">
      <c r="A2882" t="s">
        <v>22688</v>
      </c>
      <c r="B2882" t="s">
        <v>22689</v>
      </c>
      <c r="C2882" t="s">
        <v>22690</v>
      </c>
      <c r="J2882" t="s">
        <v>22691</v>
      </c>
      <c r="K2882" t="s">
        <v>22298</v>
      </c>
      <c r="L2882" t="s">
        <v>1263</v>
      </c>
      <c r="M2882">
        <v>16</v>
      </c>
      <c r="P2882" s="2" t="s">
        <v>22692</v>
      </c>
      <c r="Q2882" t="s">
        <v>47</v>
      </c>
      <c r="S2882">
        <v>0.40133869999999999</v>
      </c>
      <c r="T2882">
        <v>6.9046020000000001E-3</v>
      </c>
      <c r="U2882">
        <v>5.7944927E-2</v>
      </c>
      <c r="V2882">
        <v>8.7314950000000006E-3</v>
      </c>
      <c r="W2882">
        <v>0.44464502</v>
      </c>
      <c r="X2882">
        <v>7.3918556000000003E-3</v>
      </c>
      <c r="Y2882">
        <v>0</v>
      </c>
      <c r="Z2882">
        <v>0.1</v>
      </c>
      <c r="AA2882">
        <v>9.1999999999999998E-2</v>
      </c>
      <c r="AB2882">
        <v>0.80900000000000005</v>
      </c>
      <c r="AC2882">
        <v>0.15310000000000001</v>
      </c>
      <c r="AD2882" t="s">
        <v>48</v>
      </c>
      <c r="AE2882" t="s">
        <v>48</v>
      </c>
      <c r="AF2882" t="s">
        <v>48</v>
      </c>
    </row>
    <row r="2883" spans="1:32" hidden="1" outlineLevel="1" x14ac:dyDescent="0.2">
      <c r="A2883" t="s">
        <v>22693</v>
      </c>
      <c r="B2883" t="s">
        <v>22694</v>
      </c>
      <c r="C2883" t="s">
        <v>22695</v>
      </c>
      <c r="J2883" t="s">
        <v>22696</v>
      </c>
      <c r="K2883" t="s">
        <v>22298</v>
      </c>
      <c r="L2883" t="s">
        <v>1263</v>
      </c>
      <c r="M2883">
        <v>16</v>
      </c>
      <c r="P2883" s="2" t="s">
        <v>22697</v>
      </c>
      <c r="Q2883" t="s">
        <v>47</v>
      </c>
      <c r="S2883">
        <v>0.84602730000000004</v>
      </c>
      <c r="T2883">
        <v>0.26766825</v>
      </c>
      <c r="U2883">
        <v>0.70864636000000003</v>
      </c>
      <c r="V2883">
        <v>5.7492398E-2</v>
      </c>
      <c r="W2883">
        <v>0.77752080000000001</v>
      </c>
      <c r="X2883">
        <v>1.0343489000000001E-2</v>
      </c>
      <c r="Y2883">
        <v>0.35</v>
      </c>
      <c r="Z2883">
        <v>0</v>
      </c>
      <c r="AA2883">
        <v>0</v>
      </c>
      <c r="AB2883">
        <v>1</v>
      </c>
      <c r="AC2883">
        <v>0</v>
      </c>
      <c r="AD2883" t="s">
        <v>48</v>
      </c>
      <c r="AE2883" t="s">
        <v>48</v>
      </c>
      <c r="AF2883" t="s">
        <v>48</v>
      </c>
    </row>
    <row r="2884" spans="1:32" hidden="1" outlineLevel="1" x14ac:dyDescent="0.2">
      <c r="A2884" t="s">
        <v>22698</v>
      </c>
      <c r="B2884" t="s">
        <v>18616</v>
      </c>
      <c r="C2884" t="s">
        <v>18392</v>
      </c>
      <c r="J2884" t="s">
        <v>22699</v>
      </c>
      <c r="K2884" t="s">
        <v>22298</v>
      </c>
      <c r="L2884" t="s">
        <v>1263</v>
      </c>
      <c r="M2884">
        <v>15</v>
      </c>
      <c r="P2884" s="2" t="s">
        <v>22700</v>
      </c>
      <c r="Q2884" t="s">
        <v>47</v>
      </c>
      <c r="S2884">
        <v>0.10653123</v>
      </c>
      <c r="T2884">
        <v>2.4604797E-3</v>
      </c>
      <c r="U2884">
        <v>2.2013342000000002E-2</v>
      </c>
      <c r="V2884">
        <v>5.1796999999999998E-3</v>
      </c>
      <c r="W2884">
        <v>2.6573719999999999E-2</v>
      </c>
      <c r="X2884">
        <v>1.6465442E-2</v>
      </c>
      <c r="Y2884">
        <v>0</v>
      </c>
      <c r="Z2884">
        <v>0</v>
      </c>
      <c r="AA2884">
        <v>0</v>
      </c>
      <c r="AB2884">
        <v>1</v>
      </c>
      <c r="AC2884">
        <v>0</v>
      </c>
      <c r="AD2884" t="s">
        <v>48</v>
      </c>
      <c r="AE2884" t="s">
        <v>48</v>
      </c>
      <c r="AF2884" t="s">
        <v>48</v>
      </c>
    </row>
    <row r="2885" spans="1:32" hidden="1" outlineLevel="1" x14ac:dyDescent="0.2">
      <c r="A2885" t="s">
        <v>22701</v>
      </c>
      <c r="B2885" t="s">
        <v>22702</v>
      </c>
      <c r="C2885" t="s">
        <v>22703</v>
      </c>
      <c r="J2885" t="s">
        <v>22704</v>
      </c>
      <c r="K2885" t="s">
        <v>22298</v>
      </c>
      <c r="L2885" t="s">
        <v>1263</v>
      </c>
      <c r="M2885">
        <v>14</v>
      </c>
      <c r="P2885" s="2" t="s">
        <v>22705</v>
      </c>
      <c r="Q2885" t="s">
        <v>47</v>
      </c>
      <c r="S2885">
        <v>7.5294E-2</v>
      </c>
      <c r="T2885">
        <v>2.4604797E-3</v>
      </c>
      <c r="U2885">
        <v>4.2914529999999999E-2</v>
      </c>
      <c r="V2885">
        <v>5.9936525999999997E-3</v>
      </c>
      <c r="W2885">
        <v>2.7730936000000001E-2</v>
      </c>
      <c r="X2885">
        <v>8.0003069999999999E-3</v>
      </c>
      <c r="Y2885">
        <v>-7.9243827160493829E-2</v>
      </c>
      <c r="Z2885">
        <v>6.4000000000000001E-2</v>
      </c>
      <c r="AA2885">
        <v>0.13600000000000001</v>
      </c>
      <c r="AB2885">
        <v>0.8</v>
      </c>
      <c r="AC2885">
        <v>-0.97109999999999996</v>
      </c>
      <c r="AD2885" t="s">
        <v>48</v>
      </c>
      <c r="AE2885" t="s">
        <v>48</v>
      </c>
      <c r="AF2885" t="s">
        <v>48</v>
      </c>
    </row>
    <row r="2886" spans="1:32" hidden="1" outlineLevel="1" x14ac:dyDescent="0.2">
      <c r="A2886" t="s">
        <v>22706</v>
      </c>
      <c r="B2886" t="s">
        <v>22707</v>
      </c>
      <c r="C2886" t="s">
        <v>22708</v>
      </c>
      <c r="J2886" t="s">
        <v>22709</v>
      </c>
      <c r="K2886" t="s">
        <v>22298</v>
      </c>
      <c r="L2886" t="s">
        <v>1263</v>
      </c>
      <c r="M2886">
        <v>12</v>
      </c>
      <c r="P2886" s="2" t="s">
        <v>22710</v>
      </c>
      <c r="Q2886" t="s">
        <v>47</v>
      </c>
      <c r="S2886">
        <v>5.4037213000000001E-2</v>
      </c>
      <c r="T2886">
        <v>1.1396408E-3</v>
      </c>
      <c r="U2886">
        <v>1.3302735E-2</v>
      </c>
      <c r="V2886">
        <v>2.6823444999999999E-3</v>
      </c>
      <c r="W2886">
        <v>2.5155678000000001E-2</v>
      </c>
      <c r="X2886">
        <v>6.5439080000000002E-3</v>
      </c>
      <c r="Y2886">
        <v>0.25</v>
      </c>
      <c r="Z2886">
        <v>0.127</v>
      </c>
      <c r="AA2886">
        <v>0</v>
      </c>
      <c r="AB2886">
        <v>0.873</v>
      </c>
      <c r="AC2886">
        <v>0.39190000000000003</v>
      </c>
      <c r="AD2886" t="s">
        <v>48</v>
      </c>
      <c r="AE2886" t="s">
        <v>48</v>
      </c>
      <c r="AF2886" t="s">
        <v>48</v>
      </c>
    </row>
    <row r="2887" spans="1:32" hidden="1" outlineLevel="1" x14ac:dyDescent="0.2">
      <c r="A2887" t="s">
        <v>22711</v>
      </c>
      <c r="B2887" t="s">
        <v>22712</v>
      </c>
      <c r="C2887" t="s">
        <v>22713</v>
      </c>
      <c r="J2887" t="s">
        <v>22714</v>
      </c>
      <c r="K2887" t="s">
        <v>22298</v>
      </c>
      <c r="L2887" t="s">
        <v>1263</v>
      </c>
      <c r="M2887">
        <v>11</v>
      </c>
      <c r="P2887" s="2" t="s">
        <v>22715</v>
      </c>
      <c r="Q2887" t="s">
        <v>47</v>
      </c>
      <c r="S2887">
        <v>0.15269235</v>
      </c>
      <c r="T2887">
        <v>4.1007995999999998E-3</v>
      </c>
      <c r="U2887">
        <v>4.1411490000000002E-2</v>
      </c>
      <c r="V2887">
        <v>1.2943448E-2</v>
      </c>
      <c r="W2887">
        <v>6.8898870000000001E-2</v>
      </c>
      <c r="X2887">
        <v>7.6507707000000001E-3</v>
      </c>
      <c r="Y2887">
        <v>3.6666666666666667E-2</v>
      </c>
      <c r="Z2887">
        <v>5.3999999999999999E-2</v>
      </c>
      <c r="AA2887">
        <v>1.2999999999999999E-2</v>
      </c>
      <c r="AB2887">
        <v>0.93300000000000005</v>
      </c>
      <c r="AC2887">
        <v>0.6794</v>
      </c>
      <c r="AD2887" t="s">
        <v>48</v>
      </c>
      <c r="AE2887" t="s">
        <v>48</v>
      </c>
      <c r="AF2887" t="s">
        <v>48</v>
      </c>
    </row>
    <row r="2888" spans="1:32" hidden="1" outlineLevel="1" x14ac:dyDescent="0.2">
      <c r="A2888" t="s">
        <v>22716</v>
      </c>
      <c r="B2888" t="s">
        <v>22717</v>
      </c>
      <c r="C2888" t="s">
        <v>22718</v>
      </c>
      <c r="J2888" t="s">
        <v>22719</v>
      </c>
      <c r="K2888" t="s">
        <v>22298</v>
      </c>
      <c r="L2888" t="s">
        <v>1263</v>
      </c>
      <c r="M2888">
        <v>11</v>
      </c>
      <c r="P2888" s="2" t="s">
        <v>22720</v>
      </c>
      <c r="Q2888" t="s">
        <v>47</v>
      </c>
      <c r="S2888">
        <v>0.19893374</v>
      </c>
      <c r="T2888">
        <v>2.0027159999999999E-3</v>
      </c>
      <c r="U2888">
        <v>2.2149978000000001E-2</v>
      </c>
      <c r="V2888">
        <v>3.6442890000000002E-3</v>
      </c>
      <c r="W2888">
        <v>0.15236975</v>
      </c>
      <c r="X2888">
        <v>6.1749537000000002E-3</v>
      </c>
      <c r="Y2888">
        <v>0</v>
      </c>
      <c r="Z2888">
        <v>0.10299999999999999</v>
      </c>
      <c r="AA2888">
        <v>0</v>
      </c>
      <c r="AB2888">
        <v>0.89700000000000002</v>
      </c>
      <c r="AC2888">
        <v>0.31819999999999998</v>
      </c>
      <c r="AD2888" t="s">
        <v>48</v>
      </c>
      <c r="AE2888" t="s">
        <v>48</v>
      </c>
      <c r="AF2888" t="s">
        <v>48</v>
      </c>
    </row>
    <row r="2889" spans="1:32" hidden="1" outlineLevel="1" x14ac:dyDescent="0.2">
      <c r="A2889" t="s">
        <v>22721</v>
      </c>
      <c r="B2889" t="s">
        <v>22722</v>
      </c>
      <c r="C2889" t="s">
        <v>22723</v>
      </c>
      <c r="J2889" t="s">
        <v>22724</v>
      </c>
      <c r="K2889" t="s">
        <v>22298</v>
      </c>
      <c r="L2889" t="s">
        <v>1263</v>
      </c>
      <c r="M2889">
        <v>9</v>
      </c>
      <c r="P2889" s="2" t="s">
        <v>22725</v>
      </c>
      <c r="Q2889" t="s">
        <v>10150</v>
      </c>
      <c r="S2889">
        <v>0.75109369999999998</v>
      </c>
      <c r="T2889">
        <v>0.35368224999999998</v>
      </c>
      <c r="U2889">
        <v>0.72469919999999999</v>
      </c>
      <c r="V2889">
        <v>0.16587129</v>
      </c>
      <c r="W2889">
        <v>0.61204309999999995</v>
      </c>
      <c r="X2889">
        <v>5.6240413000000003E-2</v>
      </c>
      <c r="Y2889">
        <v>-0.2055555555555556</v>
      </c>
      <c r="Z2889">
        <v>0.106</v>
      </c>
      <c r="AA2889">
        <v>0.21299999999999999</v>
      </c>
      <c r="AB2889">
        <v>0.68</v>
      </c>
      <c r="AC2889">
        <v>-0.93540000000000001</v>
      </c>
      <c r="AD2889" t="s">
        <v>48</v>
      </c>
      <c r="AE2889" t="s">
        <v>48</v>
      </c>
      <c r="AF2889" t="s">
        <v>48</v>
      </c>
    </row>
    <row r="2890" spans="1:32" hidden="1" outlineLevel="1" x14ac:dyDescent="0.2">
      <c r="A2890" t="s">
        <v>22726</v>
      </c>
      <c r="B2890" t="s">
        <v>22727</v>
      </c>
      <c r="C2890" t="s">
        <v>22728</v>
      </c>
      <c r="J2890" t="s">
        <v>22729</v>
      </c>
      <c r="K2890" t="s">
        <v>22298</v>
      </c>
      <c r="L2890" t="s">
        <v>1263</v>
      </c>
      <c r="M2890">
        <v>5</v>
      </c>
      <c r="P2890" s="2" t="s">
        <v>22730</v>
      </c>
      <c r="Q2890" t="s">
        <v>10258</v>
      </c>
      <c r="S2890">
        <v>5.4531995E-2</v>
      </c>
      <c r="T2890">
        <v>1.1253356999999999E-3</v>
      </c>
      <c r="U2890">
        <v>1.5693881999999999E-2</v>
      </c>
      <c r="V2890">
        <v>3.1078199999999999E-3</v>
      </c>
      <c r="W2890">
        <v>2.0901557000000001E-2</v>
      </c>
      <c r="X2890">
        <v>8.0132520000000002E-3</v>
      </c>
      <c r="Y2890">
        <v>0.5</v>
      </c>
      <c r="Z2890">
        <v>0.14699999999999999</v>
      </c>
      <c r="AA2890">
        <v>0.13</v>
      </c>
      <c r="AB2890">
        <v>0.72399999999999998</v>
      </c>
      <c r="AC2890">
        <v>0.1154</v>
      </c>
      <c r="AD2890" t="s">
        <v>48</v>
      </c>
      <c r="AE2890" t="s">
        <v>48</v>
      </c>
      <c r="AF2890" t="s">
        <v>48</v>
      </c>
    </row>
    <row r="2891" spans="1:32" hidden="1" outlineLevel="1" x14ac:dyDescent="0.2">
      <c r="A2891" t="s">
        <v>22731</v>
      </c>
      <c r="B2891" t="s">
        <v>22732</v>
      </c>
      <c r="C2891" t="s">
        <v>22733</v>
      </c>
      <c r="J2891" t="s">
        <v>22734</v>
      </c>
      <c r="K2891" t="s">
        <v>22298</v>
      </c>
      <c r="L2891" t="s">
        <v>1263</v>
      </c>
      <c r="M2891">
        <v>7</v>
      </c>
      <c r="P2891" s="2" t="s">
        <v>22735</v>
      </c>
      <c r="Q2891" t="s">
        <v>47</v>
      </c>
      <c r="S2891">
        <v>6.6588700000000001E-2</v>
      </c>
      <c r="T2891">
        <v>1.373291E-3</v>
      </c>
      <c r="U2891">
        <v>1.4293353E-2</v>
      </c>
      <c r="V2891">
        <v>3.5887922E-3</v>
      </c>
      <c r="W2891">
        <v>2.4511115999999999E-2</v>
      </c>
      <c r="X2891">
        <v>8.8158890000000004E-3</v>
      </c>
      <c r="Y2891">
        <v>-0.4</v>
      </c>
      <c r="Z2891">
        <v>4.9000000000000002E-2</v>
      </c>
      <c r="AA2891">
        <v>0.23899999999999999</v>
      </c>
      <c r="AB2891">
        <v>0.71199999999999997</v>
      </c>
      <c r="AC2891">
        <v>-0.70960000000000001</v>
      </c>
      <c r="AD2891" t="s">
        <v>48</v>
      </c>
      <c r="AE2891" t="s">
        <v>48</v>
      </c>
      <c r="AF2891" t="s">
        <v>48</v>
      </c>
    </row>
    <row r="2892" spans="1:32" hidden="1" outlineLevel="1" x14ac:dyDescent="0.2">
      <c r="A2892" t="s">
        <v>22736</v>
      </c>
      <c r="B2892" t="s">
        <v>22737</v>
      </c>
      <c r="C2892" t="s">
        <v>10661</v>
      </c>
      <c r="J2892" t="s">
        <v>22738</v>
      </c>
      <c r="K2892" t="s">
        <v>22298</v>
      </c>
      <c r="L2892" t="s">
        <v>1263</v>
      </c>
      <c r="M2892">
        <v>5</v>
      </c>
      <c r="P2892" s="2" t="s">
        <v>22739</v>
      </c>
      <c r="Q2892" t="s">
        <v>10060</v>
      </c>
      <c r="S2892">
        <v>0.113263406</v>
      </c>
      <c r="T2892">
        <v>4.2152405E-3</v>
      </c>
      <c r="U2892">
        <v>5.0930742000000001E-2</v>
      </c>
      <c r="V2892">
        <v>9.84143E-3</v>
      </c>
      <c r="W2892">
        <v>2.9053111999999999E-2</v>
      </c>
      <c r="X2892">
        <v>9.0230220000000003E-3</v>
      </c>
      <c r="Y2892">
        <v>0.5</v>
      </c>
      <c r="Z2892">
        <v>0.17199999999999999</v>
      </c>
      <c r="AA2892">
        <v>0</v>
      </c>
      <c r="AB2892">
        <v>0.82799999999999996</v>
      </c>
      <c r="AC2892">
        <v>0.44040000000000001</v>
      </c>
      <c r="AD2892" t="s">
        <v>48</v>
      </c>
      <c r="AE2892" t="s">
        <v>48</v>
      </c>
      <c r="AF2892" t="s">
        <v>48</v>
      </c>
    </row>
    <row r="2893" spans="1:32" hidden="1" outlineLevel="1" x14ac:dyDescent="0.2">
      <c r="A2893" t="s">
        <v>22740</v>
      </c>
      <c r="B2893" t="s">
        <v>22741</v>
      </c>
      <c r="C2893" t="s">
        <v>22742</v>
      </c>
      <c r="J2893" t="s">
        <v>22743</v>
      </c>
      <c r="K2893" t="s">
        <v>22298</v>
      </c>
      <c r="L2893" t="s">
        <v>1263</v>
      </c>
      <c r="M2893">
        <v>5</v>
      </c>
      <c r="P2893" s="2" t="s">
        <v>22744</v>
      </c>
      <c r="Q2893" t="s">
        <v>47</v>
      </c>
      <c r="S2893">
        <v>0.16245349000000001</v>
      </c>
      <c r="T2893">
        <v>5.5313109999999997E-3</v>
      </c>
      <c r="U2893">
        <v>7.8701709999999994E-2</v>
      </c>
      <c r="V2893">
        <v>2.1083053000000001E-2</v>
      </c>
      <c r="W2893">
        <v>6.2325699999999998E-2</v>
      </c>
      <c r="X2893">
        <v>1.0731862999999999E-2</v>
      </c>
      <c r="Y2893">
        <v>-4.4444444444444462E-3</v>
      </c>
      <c r="Z2893">
        <v>0.05</v>
      </c>
      <c r="AA2893">
        <v>0.125</v>
      </c>
      <c r="AB2893">
        <v>0.82499999999999996</v>
      </c>
      <c r="AC2893">
        <v>-0.89510000000000001</v>
      </c>
      <c r="AD2893" t="s">
        <v>48</v>
      </c>
      <c r="AE2893" t="s">
        <v>48</v>
      </c>
      <c r="AF2893" t="s">
        <v>48</v>
      </c>
    </row>
    <row r="2894" spans="1:32" hidden="1" outlineLevel="1" x14ac:dyDescent="0.2">
      <c r="A2894" t="s">
        <v>22745</v>
      </c>
      <c r="B2894" t="s">
        <v>22746</v>
      </c>
      <c r="C2894" t="s">
        <v>22747</v>
      </c>
      <c r="J2894" t="s">
        <v>22748</v>
      </c>
      <c r="K2894" t="s">
        <v>22298</v>
      </c>
      <c r="L2894" t="s">
        <v>1263</v>
      </c>
      <c r="M2894">
        <v>4</v>
      </c>
      <c r="P2894" s="2" t="s">
        <v>22749</v>
      </c>
      <c r="Q2894" t="s">
        <v>47</v>
      </c>
      <c r="S2894">
        <v>3.6162964999999998E-2</v>
      </c>
      <c r="T2894">
        <v>1.5163422E-3</v>
      </c>
      <c r="U2894">
        <v>1.5420608000000001E-2</v>
      </c>
      <c r="V2894">
        <v>2.9783275E-3</v>
      </c>
      <c r="W2894">
        <v>1.05148945E-2</v>
      </c>
      <c r="X2894">
        <v>9.9292249999999999E-3</v>
      </c>
      <c r="Y2894">
        <v>0</v>
      </c>
      <c r="Z2894">
        <v>0.17100000000000001</v>
      </c>
      <c r="AA2894">
        <v>0.16200000000000001</v>
      </c>
      <c r="AB2894">
        <v>0.66800000000000004</v>
      </c>
      <c r="AC2894">
        <v>3.1399999999999997E-2</v>
      </c>
      <c r="AD2894" t="s">
        <v>48</v>
      </c>
      <c r="AE2894" t="s">
        <v>48</v>
      </c>
      <c r="AF2894" t="s">
        <v>48</v>
      </c>
    </row>
    <row r="2895" spans="1:32" hidden="1" outlineLevel="1" x14ac:dyDescent="0.2">
      <c r="A2895" t="s">
        <v>22750</v>
      </c>
      <c r="B2895" t="s">
        <v>22751</v>
      </c>
      <c r="C2895" t="s">
        <v>21920</v>
      </c>
      <c r="J2895" t="s">
        <v>22752</v>
      </c>
      <c r="K2895" t="s">
        <v>22298</v>
      </c>
      <c r="L2895" t="s">
        <v>1263</v>
      </c>
      <c r="M2895">
        <v>4</v>
      </c>
      <c r="P2895" s="2" t="s">
        <v>22753</v>
      </c>
      <c r="Q2895" t="s">
        <v>47</v>
      </c>
      <c r="S2895">
        <v>0.33172659999999998</v>
      </c>
      <c r="T2895">
        <v>4.5013429999999997E-3</v>
      </c>
      <c r="U2895">
        <v>5.2433779999999999E-2</v>
      </c>
      <c r="V2895">
        <v>6.8076057000000002E-3</v>
      </c>
      <c r="W2895">
        <v>0.34470200000000001</v>
      </c>
      <c r="X2895">
        <v>6.6733653999999998E-3</v>
      </c>
      <c r="Y2895">
        <v>0</v>
      </c>
      <c r="Z2895">
        <v>0</v>
      </c>
      <c r="AA2895">
        <v>0</v>
      </c>
      <c r="AB2895">
        <v>1</v>
      </c>
      <c r="AC2895">
        <v>0</v>
      </c>
      <c r="AD2895" t="s">
        <v>48</v>
      </c>
      <c r="AE2895" t="s">
        <v>48</v>
      </c>
      <c r="AF2895" t="s">
        <v>48</v>
      </c>
    </row>
    <row r="2896" spans="1:32" hidden="1" outlineLevel="1" x14ac:dyDescent="0.2">
      <c r="A2896" t="s">
        <v>22754</v>
      </c>
      <c r="B2896" t="s">
        <v>22755</v>
      </c>
      <c r="C2896" t="s">
        <v>22756</v>
      </c>
      <c r="J2896" t="s">
        <v>22757</v>
      </c>
      <c r="K2896" t="s">
        <v>22298</v>
      </c>
      <c r="L2896" t="s">
        <v>1263</v>
      </c>
      <c r="M2896">
        <v>3</v>
      </c>
      <c r="P2896" s="2" t="s">
        <v>22758</v>
      </c>
      <c r="Q2896" t="s">
        <v>10032</v>
      </c>
      <c r="S2896">
        <v>0.20705862</v>
      </c>
      <c r="T2896">
        <v>3.9100647000000002E-3</v>
      </c>
      <c r="U2896">
        <v>5.9447966999999997E-2</v>
      </c>
      <c r="V2896">
        <v>7.0665907E-3</v>
      </c>
      <c r="W2896">
        <v>8.9778624000000001E-2</v>
      </c>
      <c r="X2896">
        <v>9.0489139999999999E-3</v>
      </c>
      <c r="Y2896">
        <v>0</v>
      </c>
      <c r="Z2896">
        <v>0.26400000000000001</v>
      </c>
      <c r="AA2896">
        <v>6.2E-2</v>
      </c>
      <c r="AB2896">
        <v>0.67400000000000004</v>
      </c>
      <c r="AC2896">
        <v>0.59940000000000004</v>
      </c>
      <c r="AD2896" t="s">
        <v>48</v>
      </c>
      <c r="AE2896" t="s">
        <v>48</v>
      </c>
      <c r="AF2896" t="s">
        <v>48</v>
      </c>
    </row>
    <row r="2897" spans="1:32" hidden="1" outlineLevel="1" x14ac:dyDescent="0.2">
      <c r="A2897" t="s">
        <v>22759</v>
      </c>
      <c r="B2897" t="s">
        <v>22760</v>
      </c>
      <c r="C2897" t="s">
        <v>22761</v>
      </c>
      <c r="J2897" t="s">
        <v>22762</v>
      </c>
      <c r="K2897" t="s">
        <v>22298</v>
      </c>
      <c r="L2897" t="s">
        <v>1263</v>
      </c>
      <c r="M2897">
        <v>4</v>
      </c>
      <c r="P2897" s="2" t="s">
        <v>22763</v>
      </c>
      <c r="Q2897" t="s">
        <v>47</v>
      </c>
      <c r="S2897">
        <v>0.15213956000000001</v>
      </c>
      <c r="T2897">
        <v>3.6811829000000002E-3</v>
      </c>
      <c r="U2897">
        <v>4.2914529999999999E-2</v>
      </c>
      <c r="V2897">
        <v>9.3604580000000003E-3</v>
      </c>
      <c r="W2897">
        <v>3.4562174000000001E-2</v>
      </c>
      <c r="X2897">
        <v>1.3113883E-2</v>
      </c>
      <c r="Y2897">
        <v>0.2</v>
      </c>
      <c r="Z2897">
        <v>0</v>
      </c>
      <c r="AA2897">
        <v>0</v>
      </c>
      <c r="AB2897">
        <v>1</v>
      </c>
      <c r="AC2897">
        <v>0</v>
      </c>
      <c r="AD2897" t="s">
        <v>48</v>
      </c>
      <c r="AE2897" t="s">
        <v>48</v>
      </c>
      <c r="AF2897" t="s">
        <v>48</v>
      </c>
    </row>
    <row r="2898" spans="1:32" hidden="1" outlineLevel="1" x14ac:dyDescent="0.2">
      <c r="A2898" t="s">
        <v>22764</v>
      </c>
      <c r="B2898" t="s">
        <v>22765</v>
      </c>
      <c r="C2898" t="s">
        <v>19128</v>
      </c>
      <c r="J2898" t="s">
        <v>22766</v>
      </c>
      <c r="K2898" t="s">
        <v>22298</v>
      </c>
      <c r="L2898" t="s">
        <v>1263</v>
      </c>
      <c r="M2898">
        <v>3</v>
      </c>
      <c r="P2898" s="2" t="s">
        <v>22767</v>
      </c>
      <c r="Q2898" t="s">
        <v>47</v>
      </c>
      <c r="S2898">
        <v>4.5625935999999999E-2</v>
      </c>
      <c r="T2898">
        <v>1.0061263999999999E-3</v>
      </c>
      <c r="U2898">
        <v>1.2892825E-2</v>
      </c>
      <c r="V2898">
        <v>2.9043317999999999E-3</v>
      </c>
      <c r="W2898">
        <v>2.1288296000000002E-2</v>
      </c>
      <c r="X2898">
        <v>6.2396824E-3</v>
      </c>
      <c r="Y2898">
        <v>0.1157407407407408</v>
      </c>
      <c r="Z2898">
        <v>3.4000000000000002E-2</v>
      </c>
      <c r="AA2898">
        <v>0.111</v>
      </c>
      <c r="AB2898">
        <v>0.85499999999999998</v>
      </c>
      <c r="AC2898">
        <v>-0.69040000000000001</v>
      </c>
      <c r="AD2898" t="s">
        <v>48</v>
      </c>
      <c r="AE2898" t="s">
        <v>48</v>
      </c>
      <c r="AF2898" t="s">
        <v>48</v>
      </c>
    </row>
    <row r="2899" spans="1:32" hidden="1" outlineLevel="1" x14ac:dyDescent="0.2">
      <c r="A2899" t="s">
        <v>22768</v>
      </c>
      <c r="B2899" t="s">
        <v>22769</v>
      </c>
      <c r="C2899" t="s">
        <v>22770</v>
      </c>
      <c r="J2899" t="s">
        <v>22771</v>
      </c>
      <c r="K2899" t="s">
        <v>22298</v>
      </c>
      <c r="L2899" t="s">
        <v>1263</v>
      </c>
      <c r="M2899">
        <v>3</v>
      </c>
      <c r="P2899" s="2" t="s">
        <v>22772</v>
      </c>
      <c r="Q2899" t="s">
        <v>47</v>
      </c>
      <c r="S2899">
        <v>0.26859093000000001</v>
      </c>
      <c r="T2899">
        <v>1.0375977E-2</v>
      </c>
      <c r="U2899">
        <v>0.110447146</v>
      </c>
      <c r="V2899">
        <v>1.9374741000000001E-2</v>
      </c>
      <c r="W2899">
        <v>0.17486192</v>
      </c>
      <c r="X2899">
        <v>1.0110466E-2</v>
      </c>
      <c r="Y2899">
        <v>0.1314814814814815</v>
      </c>
      <c r="Z2899">
        <v>0.18</v>
      </c>
      <c r="AA2899">
        <v>9.7000000000000003E-2</v>
      </c>
      <c r="AB2899">
        <v>0.72299999999999998</v>
      </c>
      <c r="AC2899">
        <v>0.8034</v>
      </c>
      <c r="AD2899" t="s">
        <v>48</v>
      </c>
      <c r="AE2899" t="s">
        <v>48</v>
      </c>
      <c r="AF2899" t="s">
        <v>48</v>
      </c>
    </row>
    <row r="2900" spans="1:32" hidden="1" outlineLevel="1" x14ac:dyDescent="0.2">
      <c r="A2900" t="s">
        <v>22773</v>
      </c>
      <c r="B2900" t="s">
        <v>22774</v>
      </c>
      <c r="C2900" t="s">
        <v>22775</v>
      </c>
      <c r="J2900" t="s">
        <v>22776</v>
      </c>
      <c r="K2900" t="s">
        <v>22298</v>
      </c>
      <c r="L2900" t="s">
        <v>1263</v>
      </c>
      <c r="M2900">
        <v>3</v>
      </c>
      <c r="P2900" s="2" t="s">
        <v>22777</v>
      </c>
      <c r="Q2900" t="s">
        <v>10492</v>
      </c>
      <c r="S2900">
        <v>0.32128486000000001</v>
      </c>
      <c r="T2900">
        <v>1.1749268E-2</v>
      </c>
      <c r="U2900">
        <v>0.14490221</v>
      </c>
      <c r="V2900">
        <v>2.6609945999999999E-2</v>
      </c>
      <c r="W2900">
        <v>0.27352579999999999</v>
      </c>
      <c r="X2900">
        <v>1.0265814999999999E-2</v>
      </c>
      <c r="Y2900">
        <v>7.5384615384615383E-2</v>
      </c>
      <c r="Z2900">
        <v>6.4000000000000001E-2</v>
      </c>
      <c r="AA2900">
        <v>5.2999999999999999E-2</v>
      </c>
      <c r="AB2900">
        <v>0.88300000000000001</v>
      </c>
      <c r="AC2900">
        <v>0.21240000000000001</v>
      </c>
      <c r="AD2900" t="s">
        <v>48</v>
      </c>
      <c r="AE2900" t="s">
        <v>48</v>
      </c>
      <c r="AF2900" t="s">
        <v>48</v>
      </c>
    </row>
    <row r="2901" spans="1:32" hidden="1" outlineLevel="1" x14ac:dyDescent="0.2">
      <c r="A2901" t="s">
        <v>22778</v>
      </c>
      <c r="B2901" t="s">
        <v>22779</v>
      </c>
      <c r="C2901" t="s">
        <v>22780</v>
      </c>
      <c r="J2901" t="s">
        <v>22781</v>
      </c>
      <c r="K2901" t="s">
        <v>22298</v>
      </c>
      <c r="L2901" t="s">
        <v>1263</v>
      </c>
      <c r="M2901">
        <v>3</v>
      </c>
      <c r="P2901" s="2" t="s">
        <v>22782</v>
      </c>
      <c r="Q2901" t="s">
        <v>47</v>
      </c>
      <c r="S2901">
        <v>0.33899839999999998</v>
      </c>
      <c r="T2901">
        <v>1.3801457E-2</v>
      </c>
      <c r="U2901">
        <v>0.1413768</v>
      </c>
      <c r="V2901">
        <v>2.3997233999999999E-2</v>
      </c>
      <c r="W2901">
        <v>0.16824563000000001</v>
      </c>
      <c r="X2901">
        <v>0.13815512999999999</v>
      </c>
      <c r="Y2901">
        <v>-0.05</v>
      </c>
      <c r="Z2901">
        <v>0.14799999999999999</v>
      </c>
      <c r="AA2901">
        <v>0.15</v>
      </c>
      <c r="AB2901">
        <v>0.70199999999999996</v>
      </c>
      <c r="AC2901">
        <v>-2.58E-2</v>
      </c>
      <c r="AD2901" t="s">
        <v>48</v>
      </c>
      <c r="AE2901" t="s">
        <v>48</v>
      </c>
      <c r="AF2901" t="s">
        <v>48</v>
      </c>
    </row>
    <row r="2902" spans="1:32" hidden="1" outlineLevel="1" x14ac:dyDescent="0.2">
      <c r="A2902" t="s">
        <v>22783</v>
      </c>
      <c r="B2902" t="s">
        <v>22784</v>
      </c>
      <c r="C2902" t="s">
        <v>22785</v>
      </c>
      <c r="J2902" t="s">
        <v>22786</v>
      </c>
      <c r="K2902" t="s">
        <v>22298</v>
      </c>
      <c r="L2902" t="s">
        <v>1263</v>
      </c>
      <c r="M2902">
        <v>3</v>
      </c>
      <c r="P2902" s="2" t="s">
        <v>22787</v>
      </c>
      <c r="Q2902" t="s">
        <v>47</v>
      </c>
      <c r="S2902">
        <v>8.5582085000000002E-2</v>
      </c>
      <c r="T2902">
        <v>1.8501282E-3</v>
      </c>
      <c r="U2902">
        <v>4.0409463999999999E-2</v>
      </c>
      <c r="V2902">
        <v>3.4592997000000001E-3</v>
      </c>
      <c r="W2902">
        <v>2.3737640000000001E-2</v>
      </c>
      <c r="X2902">
        <v>7.1458859999999997E-3</v>
      </c>
      <c r="Y2902">
        <v>0</v>
      </c>
      <c r="Z2902">
        <v>0</v>
      </c>
      <c r="AA2902">
        <v>0.20799999999999999</v>
      </c>
      <c r="AB2902">
        <v>0.79200000000000004</v>
      </c>
      <c r="AC2902">
        <v>-0.38750000000000001</v>
      </c>
      <c r="AD2902" t="s">
        <v>48</v>
      </c>
      <c r="AE2902" t="s">
        <v>48</v>
      </c>
      <c r="AF2902" t="s">
        <v>48</v>
      </c>
    </row>
    <row r="2903" spans="1:32" hidden="1" outlineLevel="1" x14ac:dyDescent="0.2">
      <c r="A2903" t="s">
        <v>22788</v>
      </c>
      <c r="B2903" t="s">
        <v>22789</v>
      </c>
      <c r="C2903" t="s">
        <v>22790</v>
      </c>
      <c r="J2903" t="s">
        <v>22791</v>
      </c>
      <c r="K2903" t="s">
        <v>22298</v>
      </c>
      <c r="L2903" t="s">
        <v>1263</v>
      </c>
      <c r="M2903">
        <v>2</v>
      </c>
      <c r="P2903" s="2" t="s">
        <v>22792</v>
      </c>
      <c r="Q2903" t="s">
        <v>47</v>
      </c>
      <c r="S2903">
        <v>0.11067997</v>
      </c>
      <c r="T2903">
        <v>2.7847290000000001E-3</v>
      </c>
      <c r="U2903">
        <v>3.3645785999999997E-2</v>
      </c>
      <c r="V2903">
        <v>6.2526376000000003E-3</v>
      </c>
      <c r="W2903">
        <v>2.7476107999999999E-2</v>
      </c>
      <c r="X2903">
        <v>7.2623979999999998E-3</v>
      </c>
      <c r="Y2903">
        <v>0</v>
      </c>
      <c r="Z2903">
        <v>9.0999999999999998E-2</v>
      </c>
      <c r="AA2903">
        <v>0</v>
      </c>
      <c r="AB2903">
        <v>0.90900000000000003</v>
      </c>
      <c r="AC2903">
        <v>0.29599999999999999</v>
      </c>
      <c r="AD2903" t="s">
        <v>48</v>
      </c>
      <c r="AE2903" t="s">
        <v>48</v>
      </c>
      <c r="AF2903" t="s">
        <v>48</v>
      </c>
    </row>
    <row r="2904" spans="1:32" hidden="1" outlineLevel="1" x14ac:dyDescent="0.2">
      <c r="A2904" t="s">
        <v>22793</v>
      </c>
      <c r="B2904" t="s">
        <v>22794</v>
      </c>
      <c r="C2904" t="s">
        <v>22795</v>
      </c>
      <c r="J2904" t="s">
        <v>22796</v>
      </c>
      <c r="K2904" t="s">
        <v>22298</v>
      </c>
      <c r="L2904" t="s">
        <v>1263</v>
      </c>
      <c r="M2904">
        <v>2</v>
      </c>
      <c r="P2904" s="2" t="s">
        <v>22797</v>
      </c>
      <c r="Q2904" t="s">
        <v>11695</v>
      </c>
      <c r="S2904">
        <v>3.3334624E-2</v>
      </c>
      <c r="T2904">
        <v>8.3923340000000002E-4</v>
      </c>
      <c r="U2904">
        <v>1.3985921E-2</v>
      </c>
      <c r="V2904">
        <v>2.1181274000000002E-3</v>
      </c>
      <c r="W2904">
        <v>1.5036921999999999E-2</v>
      </c>
      <c r="X2904">
        <v>7.4565843999999997E-3</v>
      </c>
      <c r="Y2904">
        <v>9.375E-2</v>
      </c>
      <c r="Z2904">
        <v>5.7000000000000002E-2</v>
      </c>
      <c r="AA2904">
        <v>0.10299999999999999</v>
      </c>
      <c r="AB2904">
        <v>0.84</v>
      </c>
      <c r="AC2904">
        <v>-0.16550000000000001</v>
      </c>
      <c r="AD2904" t="s">
        <v>48</v>
      </c>
      <c r="AE2904" t="s">
        <v>48</v>
      </c>
      <c r="AF2904" t="s">
        <v>48</v>
      </c>
    </row>
    <row r="2905" spans="1:32" hidden="1" outlineLevel="1" x14ac:dyDescent="0.2">
      <c r="A2905" t="s">
        <v>22798</v>
      </c>
      <c r="B2905" t="s">
        <v>19368</v>
      </c>
      <c r="C2905" t="s">
        <v>22799</v>
      </c>
      <c r="J2905" t="s">
        <v>22800</v>
      </c>
      <c r="K2905" t="s">
        <v>22298</v>
      </c>
      <c r="L2905" t="s">
        <v>1263</v>
      </c>
      <c r="M2905">
        <v>2</v>
      </c>
      <c r="P2905" s="2" t="s">
        <v>22801</v>
      </c>
      <c r="Q2905" t="s">
        <v>10060</v>
      </c>
      <c r="S2905">
        <v>0.15490345999999999</v>
      </c>
      <c r="T2905">
        <v>4.2533874999999997E-3</v>
      </c>
      <c r="U2905">
        <v>4.7173142000000001E-2</v>
      </c>
      <c r="V2905">
        <v>5.9936525999999997E-3</v>
      </c>
      <c r="W2905">
        <v>3.3129819999999997E-2</v>
      </c>
      <c r="X2905">
        <v>1.0265814999999999E-2</v>
      </c>
      <c r="Y2905">
        <v>0.65</v>
      </c>
      <c r="Z2905">
        <v>0.27700000000000002</v>
      </c>
      <c r="AA2905">
        <v>0.14099999999999999</v>
      </c>
      <c r="AB2905">
        <v>0.58199999999999996</v>
      </c>
      <c r="AC2905">
        <v>0.70299999999999996</v>
      </c>
      <c r="AD2905" t="s">
        <v>48</v>
      </c>
      <c r="AE2905" t="s">
        <v>48</v>
      </c>
      <c r="AF2905" t="s">
        <v>48</v>
      </c>
    </row>
    <row r="2906" spans="1:32" hidden="1" outlineLevel="1" x14ac:dyDescent="0.2">
      <c r="A2906" t="s">
        <v>22802</v>
      </c>
      <c r="B2906" t="s">
        <v>22803</v>
      </c>
      <c r="C2906" t="s">
        <v>15556</v>
      </c>
      <c r="J2906" t="s">
        <v>22804</v>
      </c>
      <c r="K2906" t="s">
        <v>22298</v>
      </c>
      <c r="L2906" t="s">
        <v>1263</v>
      </c>
      <c r="M2906">
        <v>2</v>
      </c>
      <c r="P2906" s="2" t="s">
        <v>22805</v>
      </c>
      <c r="Q2906" t="s">
        <v>47</v>
      </c>
      <c r="S2906">
        <v>2.2728346E-2</v>
      </c>
      <c r="T2906">
        <v>6.4849853999999997E-4</v>
      </c>
      <c r="U2906">
        <v>1.0177165E-2</v>
      </c>
      <c r="V2906">
        <v>2.0071338000000002E-3</v>
      </c>
      <c r="W2906">
        <v>1.1578901000000001E-2</v>
      </c>
      <c r="X2906">
        <v>6.6733653999999998E-3</v>
      </c>
      <c r="Y2906">
        <v>0</v>
      </c>
      <c r="Z2906">
        <v>0</v>
      </c>
      <c r="AA2906">
        <v>0</v>
      </c>
      <c r="AB2906">
        <v>1</v>
      </c>
      <c r="AC2906">
        <v>0</v>
      </c>
      <c r="AD2906" t="s">
        <v>48</v>
      </c>
      <c r="AE2906" t="s">
        <v>48</v>
      </c>
      <c r="AF2906" t="s">
        <v>48</v>
      </c>
    </row>
    <row r="2907" spans="1:32" hidden="1" outlineLevel="1" x14ac:dyDescent="0.2">
      <c r="A2907" t="s">
        <v>22806</v>
      </c>
      <c r="B2907" t="s">
        <v>22807</v>
      </c>
      <c r="C2907" t="s">
        <v>22808</v>
      </c>
      <c r="J2907" t="s">
        <v>22809</v>
      </c>
      <c r="K2907" t="s">
        <v>22298</v>
      </c>
      <c r="L2907" t="s">
        <v>1263</v>
      </c>
      <c r="M2907">
        <v>2</v>
      </c>
      <c r="P2907" s="2" t="s">
        <v>22810</v>
      </c>
      <c r="Q2907" t="s">
        <v>47</v>
      </c>
      <c r="S2907">
        <v>0.30502358000000002</v>
      </c>
      <c r="T2907">
        <v>9.4604489999999992E-3</v>
      </c>
      <c r="U2907">
        <v>7.7408569999999996E-2</v>
      </c>
      <c r="V2907">
        <v>1.374736E-2</v>
      </c>
      <c r="W2907">
        <v>0.17734701999999999</v>
      </c>
      <c r="X2907">
        <v>5.2037750000000001E-2</v>
      </c>
      <c r="Y2907">
        <v>0</v>
      </c>
      <c r="Z2907">
        <v>0.26500000000000001</v>
      </c>
      <c r="AA2907">
        <v>0</v>
      </c>
      <c r="AB2907">
        <v>0.73499999999999999</v>
      </c>
      <c r="AC2907">
        <v>0.65969999999999995</v>
      </c>
      <c r="AD2907" t="s">
        <v>48</v>
      </c>
      <c r="AE2907" t="s">
        <v>48</v>
      </c>
      <c r="AF2907" t="s">
        <v>48</v>
      </c>
    </row>
    <row r="2908" spans="1:32" hidden="1" outlineLevel="1" x14ac:dyDescent="0.2">
      <c r="A2908" t="s">
        <v>22811</v>
      </c>
      <c r="B2908" t="s">
        <v>22812</v>
      </c>
      <c r="C2908" t="s">
        <v>22813</v>
      </c>
      <c r="J2908" t="s">
        <v>22814</v>
      </c>
      <c r="K2908" t="s">
        <v>22298</v>
      </c>
      <c r="L2908" t="s">
        <v>1263</v>
      </c>
      <c r="M2908">
        <v>2</v>
      </c>
      <c r="P2908" s="2" t="s">
        <v>22815</v>
      </c>
      <c r="Q2908" t="s">
        <v>10060</v>
      </c>
      <c r="S2908">
        <v>0.112746716</v>
      </c>
      <c r="T2908">
        <v>3.2806395999999999E-3</v>
      </c>
      <c r="U2908">
        <v>4.3165035999999997E-2</v>
      </c>
      <c r="V2908">
        <v>1.0137413E-2</v>
      </c>
      <c r="W2908">
        <v>4.3836470000000002E-2</v>
      </c>
      <c r="X2908">
        <v>8.1168179999999996E-3</v>
      </c>
      <c r="Y2908">
        <v>2.5000000000000001E-2</v>
      </c>
      <c r="Z2908">
        <v>6.9000000000000006E-2</v>
      </c>
      <c r="AA2908">
        <v>0.109</v>
      </c>
      <c r="AB2908">
        <v>0.82299999999999995</v>
      </c>
      <c r="AC2908">
        <v>-0.61519999999999997</v>
      </c>
      <c r="AD2908" t="s">
        <v>48</v>
      </c>
      <c r="AE2908" t="s">
        <v>48</v>
      </c>
      <c r="AF2908" t="s">
        <v>48</v>
      </c>
    </row>
    <row r="2909" spans="1:32" hidden="1" outlineLevel="1" x14ac:dyDescent="0.2">
      <c r="A2909" t="s">
        <v>22816</v>
      </c>
      <c r="B2909" t="s">
        <v>22817</v>
      </c>
      <c r="C2909" t="s">
        <v>22818</v>
      </c>
      <c r="J2909" t="s">
        <v>22819</v>
      </c>
      <c r="K2909" t="s">
        <v>22298</v>
      </c>
      <c r="L2909" t="s">
        <v>1263</v>
      </c>
      <c r="M2909">
        <v>2</v>
      </c>
      <c r="P2909" s="2" t="s">
        <v>22820</v>
      </c>
      <c r="Q2909" t="s">
        <v>47</v>
      </c>
      <c r="S2909">
        <v>0.85173553000000002</v>
      </c>
      <c r="T2909">
        <v>0.35094213000000002</v>
      </c>
      <c r="U2909">
        <v>0.77181685</v>
      </c>
      <c r="V2909">
        <v>8.5009959999999996E-2</v>
      </c>
      <c r="W2909">
        <v>0.70905439999999997</v>
      </c>
      <c r="X2909">
        <v>5.4624001999999998E-2</v>
      </c>
      <c r="Y2909">
        <v>-6.6666666666666652E-2</v>
      </c>
      <c r="Z2909">
        <v>0.13400000000000001</v>
      </c>
      <c r="AA2909">
        <v>0.122</v>
      </c>
      <c r="AB2909">
        <v>0.74399999999999999</v>
      </c>
      <c r="AC2909">
        <v>0.16889999999999999</v>
      </c>
      <c r="AD2909" t="s">
        <v>48</v>
      </c>
      <c r="AE2909" t="s">
        <v>48</v>
      </c>
      <c r="AF2909" t="s">
        <v>48</v>
      </c>
    </row>
    <row r="2910" spans="1:32" hidden="1" outlineLevel="1" x14ac:dyDescent="0.2">
      <c r="A2910" t="s">
        <v>22821</v>
      </c>
      <c r="B2910" t="s">
        <v>22822</v>
      </c>
      <c r="C2910" t="s">
        <v>19517</v>
      </c>
      <c r="J2910" t="s">
        <v>22823</v>
      </c>
      <c r="K2910" t="s">
        <v>22298</v>
      </c>
      <c r="L2910" t="s">
        <v>1263</v>
      </c>
      <c r="M2910">
        <v>2</v>
      </c>
      <c r="P2910" s="2" t="s">
        <v>22824</v>
      </c>
      <c r="Q2910" t="s">
        <v>47</v>
      </c>
      <c r="S2910">
        <v>5.7500679999999998E-2</v>
      </c>
      <c r="T2910">
        <v>1.8215180000000001E-3</v>
      </c>
      <c r="U2910">
        <v>2.2218295999999998E-2</v>
      </c>
      <c r="V2910">
        <v>4.3472479999999997E-3</v>
      </c>
      <c r="W2910">
        <v>2.0643732000000001E-2</v>
      </c>
      <c r="X2910">
        <v>7.5860420000000003E-3</v>
      </c>
      <c r="Y2910">
        <v>5.7500000000000002E-2</v>
      </c>
      <c r="Z2910">
        <v>0.28599999999999998</v>
      </c>
      <c r="AA2910">
        <v>0</v>
      </c>
      <c r="AB2910">
        <v>0.71399999999999997</v>
      </c>
      <c r="AC2910">
        <v>0.93710000000000004</v>
      </c>
      <c r="AD2910" t="s">
        <v>48</v>
      </c>
      <c r="AE2910" t="s">
        <v>48</v>
      </c>
      <c r="AF2910" t="s">
        <v>48</v>
      </c>
    </row>
    <row r="2911" spans="1:32" hidden="1" outlineLevel="1" x14ac:dyDescent="0.2">
      <c r="A2911" t="s">
        <v>22825</v>
      </c>
      <c r="B2911" t="s">
        <v>22826</v>
      </c>
      <c r="C2911" t="s">
        <v>22827</v>
      </c>
      <c r="J2911" t="s">
        <v>22828</v>
      </c>
      <c r="K2911" t="s">
        <v>22298</v>
      </c>
      <c r="L2911" t="s">
        <v>1263</v>
      </c>
      <c r="M2911">
        <v>2</v>
      </c>
      <c r="P2911" s="2" t="s">
        <v>22829</v>
      </c>
      <c r="Q2911" t="s">
        <v>47</v>
      </c>
      <c r="S2911">
        <v>0.27047761999999997</v>
      </c>
      <c r="T2911">
        <v>8.6593629999999998E-3</v>
      </c>
      <c r="U2911">
        <v>0.26641907999999997</v>
      </c>
      <c r="V2911">
        <v>7.6955543E-3</v>
      </c>
      <c r="W2911">
        <v>8.2372494000000004E-2</v>
      </c>
      <c r="X2911">
        <v>8.1427099999999992E-3</v>
      </c>
      <c r="Y2911">
        <v>0.26666666666666672</v>
      </c>
      <c r="Z2911">
        <v>0.13800000000000001</v>
      </c>
      <c r="AA2911">
        <v>0.10299999999999999</v>
      </c>
      <c r="AB2911">
        <v>0.75900000000000001</v>
      </c>
      <c r="AC2911">
        <v>0.4395</v>
      </c>
      <c r="AD2911" t="s">
        <v>48</v>
      </c>
      <c r="AE2911" t="s">
        <v>48</v>
      </c>
      <c r="AF2911" t="s">
        <v>48</v>
      </c>
    </row>
    <row r="2912" spans="1:32" hidden="1" outlineLevel="1" x14ac:dyDescent="0.2">
      <c r="A2912" t="s">
        <v>22830</v>
      </c>
      <c r="B2912" t="s">
        <v>22831</v>
      </c>
      <c r="C2912" t="s">
        <v>22832</v>
      </c>
      <c r="J2912" t="s">
        <v>22833</v>
      </c>
      <c r="K2912" t="s">
        <v>22298</v>
      </c>
      <c r="L2912" t="s">
        <v>1263</v>
      </c>
      <c r="M2912">
        <v>2</v>
      </c>
      <c r="P2912" s="2" t="s">
        <v>22834</v>
      </c>
      <c r="Q2912" t="s">
        <v>10104</v>
      </c>
      <c r="S2912">
        <v>1.3445686E-2</v>
      </c>
      <c r="T2912">
        <v>6.4373016000000003E-4</v>
      </c>
      <c r="U2912">
        <v>1.2038844E-2</v>
      </c>
      <c r="V2912">
        <v>1.7019013999999999E-3</v>
      </c>
      <c r="W2912">
        <v>7.8928790000000002E-3</v>
      </c>
      <c r="X2912">
        <v>6.7316214999999999E-3</v>
      </c>
      <c r="Y2912">
        <v>0</v>
      </c>
      <c r="Z2912">
        <v>0</v>
      </c>
      <c r="AA2912">
        <v>0</v>
      </c>
      <c r="AB2912">
        <v>1</v>
      </c>
      <c r="AC2912">
        <v>0</v>
      </c>
      <c r="AD2912" t="s">
        <v>48</v>
      </c>
      <c r="AE2912" t="s">
        <v>48</v>
      </c>
      <c r="AF2912" t="s">
        <v>48</v>
      </c>
    </row>
    <row r="2913" spans="1:32" hidden="1" outlineLevel="1" x14ac:dyDescent="0.2">
      <c r="A2913" t="s">
        <v>22835</v>
      </c>
      <c r="B2913" t="s">
        <v>22836</v>
      </c>
      <c r="C2913" t="s">
        <v>17174</v>
      </c>
      <c r="J2913" t="s">
        <v>22837</v>
      </c>
      <c r="K2913" t="s">
        <v>22298</v>
      </c>
      <c r="L2913" t="s">
        <v>1263</v>
      </c>
      <c r="M2913">
        <v>2</v>
      </c>
      <c r="P2913" s="2" t="s">
        <v>22838</v>
      </c>
      <c r="Q2913" t="s">
        <v>47</v>
      </c>
      <c r="S2913">
        <v>0.92099839999999999</v>
      </c>
      <c r="T2913">
        <v>0.35368224999999998</v>
      </c>
      <c r="U2913">
        <v>0.81864009999999998</v>
      </c>
      <c r="V2913">
        <v>0.10221587</v>
      </c>
      <c r="W2913">
        <v>0.86345780000000005</v>
      </c>
      <c r="X2913">
        <v>1.1974656E-2</v>
      </c>
      <c r="Y2913">
        <v>-0.26666666666666661</v>
      </c>
      <c r="Z2913">
        <v>7.5999999999999998E-2</v>
      </c>
      <c r="AA2913">
        <v>0.29199999999999998</v>
      </c>
      <c r="AB2913">
        <v>0.63100000000000001</v>
      </c>
      <c r="AC2913">
        <v>-0.75739999999999996</v>
      </c>
      <c r="AD2913" t="s">
        <v>48</v>
      </c>
      <c r="AE2913" t="s">
        <v>48</v>
      </c>
      <c r="AF2913" t="s">
        <v>48</v>
      </c>
    </row>
    <row r="2914" spans="1:32" hidden="1" outlineLevel="1" x14ac:dyDescent="0.2">
      <c r="A2914" t="s">
        <v>22839</v>
      </c>
      <c r="B2914" t="s">
        <v>22840</v>
      </c>
      <c r="C2914" t="s">
        <v>22841</v>
      </c>
      <c r="J2914" t="s">
        <v>22842</v>
      </c>
      <c r="K2914" t="s">
        <v>22298</v>
      </c>
      <c r="L2914" t="s">
        <v>1263</v>
      </c>
      <c r="M2914">
        <v>2</v>
      </c>
      <c r="P2914" s="2" t="s">
        <v>22843</v>
      </c>
      <c r="Q2914" t="s">
        <v>47</v>
      </c>
      <c r="S2914">
        <v>0.34757367</v>
      </c>
      <c r="T2914">
        <v>6.7138670000000001E-3</v>
      </c>
      <c r="U2914">
        <v>6.7965189999999995E-2</v>
      </c>
      <c r="V2914">
        <v>7.6215583999999998E-3</v>
      </c>
      <c r="W2914">
        <v>0.35849576999999999</v>
      </c>
      <c r="X2914">
        <v>7.1717774999999996E-3</v>
      </c>
      <c r="Y2914">
        <v>0.25</v>
      </c>
      <c r="Z2914">
        <v>4.9000000000000002E-2</v>
      </c>
      <c r="AA2914">
        <v>0.17</v>
      </c>
      <c r="AB2914">
        <v>0.78100000000000003</v>
      </c>
      <c r="AC2914">
        <v>-0.52729999999999999</v>
      </c>
      <c r="AD2914" t="s">
        <v>48</v>
      </c>
      <c r="AE2914" t="s">
        <v>48</v>
      </c>
      <c r="AF2914" t="s">
        <v>48</v>
      </c>
    </row>
    <row r="2915" spans="1:32" hidden="1" outlineLevel="1" x14ac:dyDescent="0.2">
      <c r="A2915" t="s">
        <v>22844</v>
      </c>
      <c r="B2915" t="s">
        <v>17499</v>
      </c>
      <c r="C2915" t="s">
        <v>22845</v>
      </c>
      <c r="J2915" t="s">
        <v>22846</v>
      </c>
      <c r="K2915" t="s">
        <v>22298</v>
      </c>
      <c r="L2915" t="s">
        <v>1263</v>
      </c>
      <c r="M2915">
        <v>1</v>
      </c>
      <c r="P2915" s="2" t="s">
        <v>22847</v>
      </c>
      <c r="Q2915" t="s">
        <v>47</v>
      </c>
      <c r="S2915">
        <v>0.718943</v>
      </c>
      <c r="T2915">
        <v>0.17315048</v>
      </c>
      <c r="U2915">
        <v>0.69838849999999997</v>
      </c>
      <c r="V2915">
        <v>4.7964420000000001E-2</v>
      </c>
      <c r="W2915">
        <v>0.49869069999999999</v>
      </c>
      <c r="X2915">
        <v>1.9918699000000002E-2</v>
      </c>
      <c r="Y2915">
        <v>-0.16666666666666671</v>
      </c>
      <c r="Z2915">
        <v>5.6000000000000001E-2</v>
      </c>
      <c r="AA2915">
        <v>0.20200000000000001</v>
      </c>
      <c r="AB2915">
        <v>0.74199999999999999</v>
      </c>
      <c r="AC2915">
        <v>-0.82479999999999998</v>
      </c>
      <c r="AD2915" t="s">
        <v>48</v>
      </c>
      <c r="AE2915" t="s">
        <v>48</v>
      </c>
      <c r="AF2915" t="s">
        <v>48</v>
      </c>
    </row>
    <row r="2916" spans="1:32" hidden="1" outlineLevel="1" x14ac:dyDescent="0.2">
      <c r="A2916" t="s">
        <v>22848</v>
      </c>
      <c r="B2916" t="s">
        <v>22849</v>
      </c>
      <c r="C2916" t="s">
        <v>22850</v>
      </c>
      <c r="J2916" t="s">
        <v>22851</v>
      </c>
      <c r="K2916" t="s">
        <v>22298</v>
      </c>
      <c r="L2916" t="s">
        <v>1263</v>
      </c>
      <c r="M2916">
        <v>1</v>
      </c>
      <c r="P2916" s="2" t="s">
        <v>22852</v>
      </c>
      <c r="Q2916" t="s">
        <v>47</v>
      </c>
      <c r="S2916">
        <v>0.17545098000000001</v>
      </c>
      <c r="T2916">
        <v>6.0653686999999996E-3</v>
      </c>
      <c r="U2916">
        <v>0.10673340000000001</v>
      </c>
      <c r="V2916">
        <v>6.2156399999999997E-3</v>
      </c>
      <c r="W2916">
        <v>1.9999169000000001E-2</v>
      </c>
      <c r="X2916">
        <v>9.5926359999999999E-3</v>
      </c>
      <c r="Y2916">
        <v>-4.5833333333333337E-2</v>
      </c>
      <c r="Z2916">
        <v>8.5000000000000006E-2</v>
      </c>
      <c r="AA2916">
        <v>3.1E-2</v>
      </c>
      <c r="AB2916">
        <v>0.88400000000000001</v>
      </c>
      <c r="AC2916">
        <v>0.44450000000000001</v>
      </c>
      <c r="AD2916" t="s">
        <v>48</v>
      </c>
      <c r="AE2916" t="s">
        <v>48</v>
      </c>
      <c r="AF2916" t="s">
        <v>48</v>
      </c>
    </row>
    <row r="2917" spans="1:32" hidden="1" outlineLevel="1" x14ac:dyDescent="0.2">
      <c r="A2917" t="s">
        <v>22853</v>
      </c>
      <c r="B2917" t="s">
        <v>22854</v>
      </c>
      <c r="C2917" t="s">
        <v>20403</v>
      </c>
      <c r="J2917" t="s">
        <v>22855</v>
      </c>
      <c r="K2917" t="s">
        <v>22298</v>
      </c>
      <c r="L2917" t="s">
        <v>1263</v>
      </c>
      <c r="M2917">
        <v>1</v>
      </c>
      <c r="P2917" s="2" t="s">
        <v>22856</v>
      </c>
      <c r="Q2917" t="s">
        <v>20405</v>
      </c>
      <c r="S2917">
        <v>1.859777E-2</v>
      </c>
      <c r="T2917">
        <v>1.3256073E-3</v>
      </c>
      <c r="U2917">
        <v>1.3917601999999999E-2</v>
      </c>
      <c r="V2917">
        <v>3.1448180000000002E-3</v>
      </c>
      <c r="W2917">
        <v>8.4058819999999999E-3</v>
      </c>
      <c r="X2917">
        <v>9.2301540000000008E-3</v>
      </c>
      <c r="Y2917">
        <v>0.5</v>
      </c>
      <c r="Z2917">
        <v>0.51</v>
      </c>
      <c r="AA2917">
        <v>0</v>
      </c>
      <c r="AB2917">
        <v>0.49</v>
      </c>
      <c r="AC2917">
        <v>0.63690000000000002</v>
      </c>
      <c r="AD2917" t="s">
        <v>48</v>
      </c>
      <c r="AE2917" t="s">
        <v>48</v>
      </c>
      <c r="AF2917" t="s">
        <v>48</v>
      </c>
    </row>
    <row r="2918" spans="1:32" hidden="1" outlineLevel="1" x14ac:dyDescent="0.2">
      <c r="A2918" t="s">
        <v>22857</v>
      </c>
      <c r="B2918" t="s">
        <v>22858</v>
      </c>
      <c r="C2918" t="s">
        <v>22859</v>
      </c>
      <c r="J2918" t="s">
        <v>22860</v>
      </c>
      <c r="K2918" t="s">
        <v>22298</v>
      </c>
      <c r="L2918" t="s">
        <v>1263</v>
      </c>
      <c r="M2918">
        <v>1</v>
      </c>
      <c r="P2918" s="2" t="s">
        <v>22861</v>
      </c>
      <c r="Q2918" t="s">
        <v>47</v>
      </c>
      <c r="S2918">
        <v>1.8849092000000001E-2</v>
      </c>
      <c r="T2918">
        <v>1.0871887E-3</v>
      </c>
      <c r="U2918">
        <v>1.3883443000000001E-2</v>
      </c>
      <c r="V2918">
        <v>4.8467190000000002E-3</v>
      </c>
      <c r="W2918">
        <v>9.1468859999999999E-3</v>
      </c>
      <c r="X2918">
        <v>7.2753434000000002E-3</v>
      </c>
      <c r="Y2918">
        <v>-6.25E-2</v>
      </c>
      <c r="Z2918">
        <v>0.17499999999999999</v>
      </c>
      <c r="AA2918">
        <v>0</v>
      </c>
      <c r="AB2918">
        <v>0.82499999999999996</v>
      </c>
      <c r="AC2918">
        <v>0.64859999999999995</v>
      </c>
      <c r="AD2918" t="s">
        <v>48</v>
      </c>
      <c r="AE2918" t="s">
        <v>48</v>
      </c>
      <c r="AF2918" t="s">
        <v>48</v>
      </c>
    </row>
    <row r="2919" spans="1:32" hidden="1" outlineLevel="1" x14ac:dyDescent="0.2">
      <c r="A2919" t="s">
        <v>22862</v>
      </c>
      <c r="B2919" t="s">
        <v>22863</v>
      </c>
      <c r="C2919" t="s">
        <v>22864</v>
      </c>
      <c r="J2919" t="s">
        <v>22865</v>
      </c>
      <c r="K2919" t="s">
        <v>22298</v>
      </c>
      <c r="L2919" t="s">
        <v>1263</v>
      </c>
      <c r="M2919">
        <v>1</v>
      </c>
      <c r="P2919" s="2" t="s">
        <v>22866</v>
      </c>
      <c r="Q2919" t="s">
        <v>47</v>
      </c>
      <c r="S2919">
        <v>2.5792382999999999E-2</v>
      </c>
      <c r="T2919">
        <v>1.5544891000000001E-3</v>
      </c>
      <c r="U2919">
        <v>1.9007329E-2</v>
      </c>
      <c r="V2919">
        <v>4.8097213999999996E-3</v>
      </c>
      <c r="W2919">
        <v>1.1882903E-2</v>
      </c>
      <c r="X2919">
        <v>7.3271270000000001E-3</v>
      </c>
      <c r="Y2919">
        <v>0.1</v>
      </c>
      <c r="Z2919">
        <v>0.65500000000000003</v>
      </c>
      <c r="AA2919">
        <v>0</v>
      </c>
      <c r="AB2919">
        <v>0.34499999999999997</v>
      </c>
      <c r="AC2919">
        <v>0.58589999999999998</v>
      </c>
      <c r="AD2919" t="s">
        <v>48</v>
      </c>
      <c r="AE2919" t="s">
        <v>48</v>
      </c>
      <c r="AF2919" t="s">
        <v>48</v>
      </c>
    </row>
    <row r="2920" spans="1:32" hidden="1" outlineLevel="1" x14ac:dyDescent="0.2">
      <c r="A2920" t="s">
        <v>22867</v>
      </c>
      <c r="B2920" t="s">
        <v>22868</v>
      </c>
      <c r="C2920" t="s">
        <v>22869</v>
      </c>
      <c r="J2920" t="s">
        <v>22870</v>
      </c>
      <c r="K2920" t="s">
        <v>22298</v>
      </c>
      <c r="L2920" t="s">
        <v>1263</v>
      </c>
      <c r="M2920">
        <v>1</v>
      </c>
      <c r="P2920" s="2" t="s">
        <v>22871</v>
      </c>
      <c r="Q2920" t="s">
        <v>47</v>
      </c>
      <c r="S2920">
        <v>0.56269526000000003</v>
      </c>
      <c r="T2920">
        <v>2.4678861999999999E-2</v>
      </c>
      <c r="U2920">
        <v>0.55356324000000001</v>
      </c>
      <c r="V2920">
        <v>2.5806036000000001E-2</v>
      </c>
      <c r="W2920">
        <v>0.40243408000000003</v>
      </c>
      <c r="X2920">
        <v>1.3372798E-2</v>
      </c>
      <c r="Y2920">
        <v>-0.1875</v>
      </c>
      <c r="Z2920">
        <v>0</v>
      </c>
      <c r="AA2920">
        <v>9.0999999999999998E-2</v>
      </c>
      <c r="AB2920">
        <v>0.90900000000000003</v>
      </c>
      <c r="AC2920">
        <v>-0.40189999999999998</v>
      </c>
      <c r="AD2920" t="s">
        <v>48</v>
      </c>
      <c r="AE2920" t="s">
        <v>48</v>
      </c>
      <c r="AF2920" t="s">
        <v>48</v>
      </c>
    </row>
    <row r="2921" spans="1:32" hidden="1" outlineLevel="1" x14ac:dyDescent="0.2">
      <c r="A2921" t="s">
        <v>22872</v>
      </c>
      <c r="B2921" t="s">
        <v>22873</v>
      </c>
      <c r="C2921" t="s">
        <v>22874</v>
      </c>
      <c r="J2921" t="s">
        <v>22875</v>
      </c>
      <c r="K2921" t="s">
        <v>22298</v>
      </c>
      <c r="L2921" t="s">
        <v>1263</v>
      </c>
      <c r="M2921">
        <v>1</v>
      </c>
      <c r="P2921" s="2" t="s">
        <v>22876</v>
      </c>
      <c r="Q2921" t="s">
        <v>47</v>
      </c>
      <c r="S2921">
        <v>0.11192002</v>
      </c>
      <c r="T2921">
        <v>4.4250490000000003E-3</v>
      </c>
      <c r="U2921">
        <v>5.4938845E-2</v>
      </c>
      <c r="V2921">
        <v>9.1014730000000005E-3</v>
      </c>
      <c r="W2921">
        <v>6.0927123E-2</v>
      </c>
      <c r="X2921">
        <v>8.7899980000000003E-3</v>
      </c>
      <c r="Y2921">
        <v>0</v>
      </c>
      <c r="Z2921">
        <v>0</v>
      </c>
      <c r="AA2921">
        <v>0</v>
      </c>
      <c r="AB2921">
        <v>1</v>
      </c>
      <c r="AC2921">
        <v>0</v>
      </c>
      <c r="AD2921" t="s">
        <v>48</v>
      </c>
      <c r="AE2921" t="s">
        <v>48</v>
      </c>
      <c r="AF2921" t="s">
        <v>48</v>
      </c>
    </row>
    <row r="2922" spans="1:32" hidden="1" outlineLevel="1" x14ac:dyDescent="0.2">
      <c r="A2922" t="s">
        <v>22877</v>
      </c>
      <c r="B2922" t="s">
        <v>22878</v>
      </c>
      <c r="C2922" t="s">
        <v>22879</v>
      </c>
      <c r="J2922" t="s">
        <v>22880</v>
      </c>
      <c r="K2922" t="s">
        <v>22298</v>
      </c>
      <c r="L2922" t="s">
        <v>1263</v>
      </c>
      <c r="M2922">
        <v>1</v>
      </c>
      <c r="P2922" s="2" t="s">
        <v>22881</v>
      </c>
      <c r="Q2922" t="s">
        <v>10060</v>
      </c>
      <c r="S2922">
        <v>0.57795319999999994</v>
      </c>
      <c r="T2922">
        <v>0.17926650999999999</v>
      </c>
      <c r="U2922">
        <v>0.57220720000000003</v>
      </c>
      <c r="V2922">
        <v>8.4182753999999999E-2</v>
      </c>
      <c r="W2922">
        <v>0.47384647000000002</v>
      </c>
      <c r="X2922">
        <v>4.4602267000000001E-2</v>
      </c>
      <c r="Y2922">
        <v>5.3571428571428548E-2</v>
      </c>
      <c r="Z2922">
        <v>8.8999999999999996E-2</v>
      </c>
      <c r="AA2922">
        <v>0.17399999999999999</v>
      </c>
      <c r="AB2922">
        <v>0.73599999999999999</v>
      </c>
      <c r="AC2922">
        <v>-0.8821</v>
      </c>
      <c r="AD2922" t="s">
        <v>48</v>
      </c>
      <c r="AE2922" t="s">
        <v>48</v>
      </c>
      <c r="AF2922" t="s">
        <v>48</v>
      </c>
    </row>
    <row r="2923" spans="1:32" hidden="1" outlineLevel="1" x14ac:dyDescent="0.2">
      <c r="A2923" t="s">
        <v>22882</v>
      </c>
      <c r="B2923" t="s">
        <v>22883</v>
      </c>
      <c r="C2923" t="s">
        <v>21129</v>
      </c>
      <c r="J2923" t="s">
        <v>22884</v>
      </c>
      <c r="K2923" t="s">
        <v>22298</v>
      </c>
      <c r="L2923" t="s">
        <v>1263</v>
      </c>
      <c r="M2923">
        <v>1</v>
      </c>
      <c r="P2923" s="2" t="s">
        <v>22885</v>
      </c>
      <c r="Q2923" t="s">
        <v>47</v>
      </c>
      <c r="S2923">
        <v>5.3542430000000002E-2</v>
      </c>
      <c r="T2923">
        <v>8.9645386E-4</v>
      </c>
      <c r="U2923">
        <v>1.4225035E-2</v>
      </c>
      <c r="V2923">
        <v>1.6464046E-3</v>
      </c>
      <c r="W2923">
        <v>2.425329E-2</v>
      </c>
      <c r="X2923">
        <v>5.9419297999999997E-3</v>
      </c>
      <c r="Y2923">
        <v>0.33333333333333331</v>
      </c>
      <c r="Z2923">
        <v>0.22</v>
      </c>
      <c r="AA2923">
        <v>6.5000000000000002E-2</v>
      </c>
      <c r="AB2923">
        <v>0.71599999999999997</v>
      </c>
      <c r="AC2923">
        <v>0.7409</v>
      </c>
      <c r="AD2923" t="s">
        <v>48</v>
      </c>
      <c r="AE2923" t="s">
        <v>48</v>
      </c>
      <c r="AF2923" t="s">
        <v>48</v>
      </c>
    </row>
    <row r="2924" spans="1:32" hidden="1" outlineLevel="1" x14ac:dyDescent="0.2">
      <c r="A2924" t="s">
        <v>22886</v>
      </c>
      <c r="B2924" t="s">
        <v>22887</v>
      </c>
      <c r="C2924" t="s">
        <v>22888</v>
      </c>
      <c r="J2924" t="s">
        <v>22889</v>
      </c>
      <c r="K2924" t="s">
        <v>22298</v>
      </c>
      <c r="L2924" t="s">
        <v>1263</v>
      </c>
      <c r="M2924">
        <v>1</v>
      </c>
      <c r="P2924" s="2" t="s">
        <v>22890</v>
      </c>
      <c r="Q2924" t="s">
        <v>47</v>
      </c>
      <c r="S2924">
        <v>0.87787020000000004</v>
      </c>
      <c r="T2924">
        <v>0.45185554</v>
      </c>
      <c r="U2924">
        <v>0.75997700000000001</v>
      </c>
      <c r="V2924">
        <v>0.14875232999999999</v>
      </c>
      <c r="W2924">
        <v>0.69911429999999997</v>
      </c>
      <c r="X2924">
        <v>0.21332646999999999</v>
      </c>
      <c r="Y2924">
        <v>-0.1166666666666667</v>
      </c>
      <c r="Z2924">
        <v>5.3999999999999999E-2</v>
      </c>
      <c r="AA2924">
        <v>0.25600000000000001</v>
      </c>
      <c r="AB2924">
        <v>0.69</v>
      </c>
      <c r="AC2924">
        <v>-0.96660000000000001</v>
      </c>
      <c r="AD2924" t="s">
        <v>48</v>
      </c>
      <c r="AE2924" t="s">
        <v>48</v>
      </c>
      <c r="AF2924" t="s">
        <v>48</v>
      </c>
    </row>
    <row r="2925" spans="1:32" hidden="1" outlineLevel="1" x14ac:dyDescent="0.2">
      <c r="A2925" t="s">
        <v>22891</v>
      </c>
      <c r="B2925" t="s">
        <v>22892</v>
      </c>
      <c r="C2925" t="s">
        <v>21418</v>
      </c>
      <c r="J2925" t="s">
        <v>22893</v>
      </c>
      <c r="K2925" t="s">
        <v>22298</v>
      </c>
      <c r="L2925" t="s">
        <v>1263</v>
      </c>
      <c r="M2925">
        <v>1</v>
      </c>
      <c r="P2925" s="2" t="s">
        <v>22894</v>
      </c>
      <c r="Q2925" t="s">
        <v>47</v>
      </c>
      <c r="S2925">
        <v>4.3152030000000001E-2</v>
      </c>
      <c r="T2925">
        <v>1.1730194000000001E-3</v>
      </c>
      <c r="U2925">
        <v>1.5488927E-2</v>
      </c>
      <c r="V2925">
        <v>2.6083488000000002E-3</v>
      </c>
      <c r="W2925">
        <v>1.8516673000000001E-2</v>
      </c>
      <c r="X2925">
        <v>6.6863110000000003E-3</v>
      </c>
      <c r="Y2925">
        <v>-0.16666666666666671</v>
      </c>
      <c r="Z2925">
        <v>8.3000000000000004E-2</v>
      </c>
      <c r="AA2925">
        <v>9.1999999999999998E-2</v>
      </c>
      <c r="AB2925">
        <v>0.82499999999999996</v>
      </c>
      <c r="AC2925">
        <v>-0.14410000000000001</v>
      </c>
      <c r="AD2925" t="s">
        <v>48</v>
      </c>
      <c r="AE2925" t="s">
        <v>48</v>
      </c>
      <c r="AF2925" t="s">
        <v>48</v>
      </c>
    </row>
    <row r="2926" spans="1:32" hidden="1" outlineLevel="1" x14ac:dyDescent="0.2">
      <c r="A2926" t="s">
        <v>22895</v>
      </c>
      <c r="B2926" t="s">
        <v>22896</v>
      </c>
      <c r="C2926" t="s">
        <v>22897</v>
      </c>
      <c r="J2926" t="s">
        <v>22898</v>
      </c>
      <c r="K2926" t="s">
        <v>22298</v>
      </c>
      <c r="L2926" t="s">
        <v>1263</v>
      </c>
      <c r="M2926">
        <v>1</v>
      </c>
      <c r="P2926" s="2" t="s">
        <v>22899</v>
      </c>
      <c r="Q2926" t="s">
        <v>47</v>
      </c>
      <c r="S2926">
        <v>0.29953843000000002</v>
      </c>
      <c r="T2926">
        <v>1.2207031E-2</v>
      </c>
      <c r="U2926">
        <v>0.11539881</v>
      </c>
      <c r="V2926">
        <v>0.10221587</v>
      </c>
      <c r="W2926">
        <v>0.16897665000000001</v>
      </c>
      <c r="X2926">
        <v>9.5926359999999999E-3</v>
      </c>
      <c r="Y2926">
        <v>0</v>
      </c>
      <c r="Z2926">
        <v>0</v>
      </c>
      <c r="AA2926">
        <v>0</v>
      </c>
      <c r="AB2926">
        <v>1</v>
      </c>
      <c r="AC2926">
        <v>0</v>
      </c>
      <c r="AD2926" t="s">
        <v>48</v>
      </c>
      <c r="AE2926" t="s">
        <v>48</v>
      </c>
      <c r="AF2926" t="s">
        <v>48</v>
      </c>
    </row>
    <row r="2927" spans="1:32" hidden="1" outlineLevel="1" x14ac:dyDescent="0.2">
      <c r="A2927" t="s">
        <v>22900</v>
      </c>
      <c r="B2927" t="s">
        <v>22901</v>
      </c>
      <c r="C2927" t="s">
        <v>11396</v>
      </c>
      <c r="J2927" t="s">
        <v>22902</v>
      </c>
      <c r="K2927" t="s">
        <v>22298</v>
      </c>
      <c r="L2927" t="s">
        <v>1263</v>
      </c>
      <c r="M2927">
        <v>1</v>
      </c>
      <c r="P2927" s="2" t="s">
        <v>22903</v>
      </c>
      <c r="Q2927" t="s">
        <v>10132</v>
      </c>
      <c r="S2927">
        <v>0.17631748</v>
      </c>
      <c r="T2927">
        <v>5.1498413000000002E-3</v>
      </c>
      <c r="U2927">
        <v>4.8926690000000002E-2</v>
      </c>
      <c r="V2927">
        <v>1.2742470000000001E-2</v>
      </c>
      <c r="W2927">
        <v>5.5547885999999998E-2</v>
      </c>
      <c r="X2927">
        <v>8.5051910000000005E-3</v>
      </c>
      <c r="Y2927">
        <v>1.428571428571429E-2</v>
      </c>
      <c r="Z2927">
        <v>0.21299999999999999</v>
      </c>
      <c r="AA2927">
        <v>0</v>
      </c>
      <c r="AB2927">
        <v>0.78700000000000003</v>
      </c>
      <c r="AC2927">
        <v>0.58589999999999998</v>
      </c>
      <c r="AD2927" t="s">
        <v>48</v>
      </c>
      <c r="AE2927" t="s">
        <v>48</v>
      </c>
      <c r="AF2927" t="s">
        <v>48</v>
      </c>
    </row>
    <row r="2928" spans="1:32" hidden="1" outlineLevel="1" x14ac:dyDescent="0.2">
      <c r="A2928" t="s">
        <v>22904</v>
      </c>
      <c r="B2928" t="s">
        <v>22905</v>
      </c>
      <c r="C2928" t="s">
        <v>22906</v>
      </c>
      <c r="J2928" t="s">
        <v>22907</v>
      </c>
      <c r="K2928" t="s">
        <v>22324</v>
      </c>
      <c r="L2928" t="s">
        <v>1263</v>
      </c>
      <c r="M2928">
        <v>13</v>
      </c>
      <c r="P2928" s="2" t="s">
        <v>22908</v>
      </c>
      <c r="Q2928" t="s">
        <v>47</v>
      </c>
      <c r="S2928">
        <v>0.50938799999999995</v>
      </c>
      <c r="T2928">
        <v>1.7287503999999999E-2</v>
      </c>
      <c r="U2928">
        <v>0.26667639999999998</v>
      </c>
      <c r="V2928">
        <v>1.8771807000000001E-2</v>
      </c>
      <c r="W2928">
        <v>0.57236240000000005</v>
      </c>
      <c r="X2928">
        <v>9.4113949999999995E-3</v>
      </c>
      <c r="Y2928">
        <v>3.5000000000000003E-2</v>
      </c>
      <c r="Z2928">
        <v>0.09</v>
      </c>
      <c r="AA2928">
        <v>0.09</v>
      </c>
      <c r="AB2928">
        <v>0.82</v>
      </c>
      <c r="AC2928">
        <v>-0.24199999999999999</v>
      </c>
      <c r="AD2928" t="s">
        <v>48</v>
      </c>
      <c r="AE2928" t="s">
        <v>48</v>
      </c>
      <c r="AF2928" t="s">
        <v>48</v>
      </c>
    </row>
    <row r="2929" spans="1:32" hidden="1" outlineLevel="1" x14ac:dyDescent="0.2">
      <c r="A2929" t="s">
        <v>22909</v>
      </c>
      <c r="B2929" t="s">
        <v>22910</v>
      </c>
      <c r="C2929" t="s">
        <v>22440</v>
      </c>
      <c r="J2929" t="s">
        <v>22911</v>
      </c>
      <c r="K2929" t="s">
        <v>22324</v>
      </c>
      <c r="L2929" t="s">
        <v>1263</v>
      </c>
      <c r="M2929">
        <v>5</v>
      </c>
      <c r="P2929" s="2" t="s">
        <v>22912</v>
      </c>
      <c r="Q2929" t="s">
        <v>47</v>
      </c>
      <c r="S2929">
        <v>1.2817383E-2</v>
      </c>
      <c r="T2929">
        <v>1.0061263999999999E-3</v>
      </c>
      <c r="U2929">
        <v>1.3439372E-2</v>
      </c>
      <c r="V2929">
        <v>2.9598286000000001E-3</v>
      </c>
      <c r="W2929">
        <v>8.6908829999999999E-3</v>
      </c>
      <c r="X2929">
        <v>7.5860420000000003E-3</v>
      </c>
      <c r="Y2929">
        <v>0</v>
      </c>
      <c r="Z2929">
        <v>0</v>
      </c>
      <c r="AA2929">
        <v>0</v>
      </c>
      <c r="AB2929">
        <v>1</v>
      </c>
      <c r="AC2929">
        <v>0</v>
      </c>
      <c r="AD2929" t="s">
        <v>48</v>
      </c>
      <c r="AE2929" t="s">
        <v>48</v>
      </c>
      <c r="AF2929" t="s">
        <v>48</v>
      </c>
    </row>
    <row r="2930" spans="1:32" hidden="1" outlineLevel="1" x14ac:dyDescent="0.2">
      <c r="A2930" t="s">
        <v>22913</v>
      </c>
      <c r="B2930" t="s">
        <v>22914</v>
      </c>
      <c r="C2930" t="s">
        <v>18315</v>
      </c>
      <c r="J2930" t="s">
        <v>22915</v>
      </c>
      <c r="K2930" t="s">
        <v>22324</v>
      </c>
      <c r="L2930" t="s">
        <v>1263</v>
      </c>
      <c r="M2930">
        <v>-6</v>
      </c>
      <c r="P2930" s="2" t="s">
        <v>22916</v>
      </c>
      <c r="Q2930" t="s">
        <v>47</v>
      </c>
      <c r="S2930">
        <v>8.4790690000000002E-2</v>
      </c>
      <c r="T2930">
        <v>3.3187866E-3</v>
      </c>
      <c r="U2930">
        <v>2.9050144999999999E-2</v>
      </c>
      <c r="V2930">
        <v>4.6987276999999996E-3</v>
      </c>
      <c r="W2930">
        <v>1.2794908000000001E-2</v>
      </c>
      <c r="X2930">
        <v>6.939816E-2</v>
      </c>
      <c r="Y2930">
        <v>0.1361111111111111</v>
      </c>
      <c r="Z2930">
        <v>0.27600000000000002</v>
      </c>
      <c r="AA2930">
        <v>7.0000000000000007E-2</v>
      </c>
      <c r="AB2930">
        <v>0.65400000000000003</v>
      </c>
      <c r="AC2930">
        <v>0.7369</v>
      </c>
      <c r="AD2930" t="s">
        <v>48</v>
      </c>
      <c r="AE2930" t="s">
        <v>48</v>
      </c>
      <c r="AF2930" t="s">
        <v>48</v>
      </c>
    </row>
    <row r="2931" spans="1:32" hidden="1" outlineLevel="1" x14ac:dyDescent="0.2">
      <c r="A2931" t="s">
        <v>22917</v>
      </c>
      <c r="B2931" t="s">
        <v>22918</v>
      </c>
      <c r="C2931" t="s">
        <v>18334</v>
      </c>
      <c r="J2931" t="s">
        <v>22919</v>
      </c>
      <c r="K2931" t="s">
        <v>22337</v>
      </c>
      <c r="L2931" t="s">
        <v>1263</v>
      </c>
      <c r="M2931">
        <v>0</v>
      </c>
      <c r="P2931" s="2" t="s">
        <v>22920</v>
      </c>
      <c r="Q2931" t="s">
        <v>47</v>
      </c>
      <c r="S2931">
        <v>2.2139108000000001E-2</v>
      </c>
      <c r="T2931">
        <v>1.2969971000000001E-3</v>
      </c>
      <c r="U2931">
        <v>1.6342908E-2</v>
      </c>
      <c r="V2931">
        <v>4.5322375000000003E-3</v>
      </c>
      <c r="W2931">
        <v>9.6408889999999997E-3</v>
      </c>
      <c r="X2931">
        <v>8.2721670000000004E-3</v>
      </c>
      <c r="Y2931">
        <v>0</v>
      </c>
      <c r="Z2931">
        <v>0.216</v>
      </c>
      <c r="AA2931">
        <v>0</v>
      </c>
      <c r="AB2931">
        <v>0.78400000000000003</v>
      </c>
      <c r="AC2931">
        <v>0.29599999999999999</v>
      </c>
      <c r="AD2931" t="s">
        <v>48</v>
      </c>
      <c r="AE2931" t="s">
        <v>48</v>
      </c>
      <c r="AF2931" t="s">
        <v>48</v>
      </c>
    </row>
    <row r="2932" spans="1:32" hidden="1" outlineLevel="1" x14ac:dyDescent="0.2">
      <c r="A2932" t="s">
        <v>22921</v>
      </c>
      <c r="B2932" t="s">
        <v>22922</v>
      </c>
      <c r="C2932" t="s">
        <v>3659</v>
      </c>
      <c r="J2932" t="s">
        <v>22923</v>
      </c>
      <c r="K2932" t="s">
        <v>22371</v>
      </c>
      <c r="L2932" t="s">
        <v>1263</v>
      </c>
      <c r="M2932">
        <v>-7</v>
      </c>
      <c r="P2932" s="2" t="s">
        <v>22924</v>
      </c>
      <c r="Q2932" t="s">
        <v>47</v>
      </c>
      <c r="S2932">
        <v>5.4779384E-2</v>
      </c>
      <c r="T2932">
        <v>2.0885468E-3</v>
      </c>
      <c r="U2932">
        <v>2.3926260000000001E-2</v>
      </c>
      <c r="V2932">
        <v>5.0687062999999997E-3</v>
      </c>
      <c r="W2932">
        <v>1.6708932999999999E-2</v>
      </c>
      <c r="X2932">
        <v>8.1944930000000006E-3</v>
      </c>
      <c r="Y2932">
        <v>0</v>
      </c>
      <c r="Z2932">
        <v>0.16700000000000001</v>
      </c>
      <c r="AA2932">
        <v>0</v>
      </c>
      <c r="AB2932">
        <v>0.83299999999999996</v>
      </c>
      <c r="AC2932">
        <v>0.42149999999999999</v>
      </c>
      <c r="AD2932" t="s">
        <v>48</v>
      </c>
      <c r="AE2932" t="s">
        <v>48</v>
      </c>
      <c r="AF2932" t="s">
        <v>48</v>
      </c>
    </row>
    <row r="2933" spans="1:32" hidden="1" outlineLevel="1" x14ac:dyDescent="0.2">
      <c r="A2933" t="s">
        <v>22925</v>
      </c>
      <c r="B2933" t="s">
        <v>22926</v>
      </c>
      <c r="C2933" t="s">
        <v>3659</v>
      </c>
      <c r="J2933" t="s">
        <v>22927</v>
      </c>
      <c r="K2933" t="s">
        <v>22376</v>
      </c>
      <c r="L2933" t="s">
        <v>1263</v>
      </c>
      <c r="M2933">
        <v>-8</v>
      </c>
      <c r="P2933" s="2" t="s">
        <v>22928</v>
      </c>
      <c r="Q2933" t="s">
        <v>47</v>
      </c>
      <c r="S2933">
        <v>4.9336795000000003E-2</v>
      </c>
      <c r="T2933">
        <v>1.8692017E-3</v>
      </c>
      <c r="U2933">
        <v>1.8870689999999999E-2</v>
      </c>
      <c r="V2933">
        <v>4.2917514E-3</v>
      </c>
      <c r="W2933">
        <v>1.4086916E-2</v>
      </c>
      <c r="X2933">
        <v>8.5051910000000005E-3</v>
      </c>
      <c r="Y2933">
        <v>0</v>
      </c>
      <c r="Z2933">
        <v>7.8E-2</v>
      </c>
      <c r="AA2933">
        <v>0</v>
      </c>
      <c r="AB2933">
        <v>0.92200000000000004</v>
      </c>
      <c r="AC2933">
        <v>0.15310000000000001</v>
      </c>
      <c r="AD2933" t="s">
        <v>48</v>
      </c>
      <c r="AE2933" t="s">
        <v>48</v>
      </c>
      <c r="AF2933" t="s">
        <v>48</v>
      </c>
    </row>
    <row r="2934" spans="1:32" hidden="1" outlineLevel="1" x14ac:dyDescent="0.2">
      <c r="A2934" t="s">
        <v>22929</v>
      </c>
      <c r="B2934" t="s">
        <v>22930</v>
      </c>
      <c r="C2934" t="s">
        <v>22613</v>
      </c>
      <c r="J2934" t="s">
        <v>22931</v>
      </c>
      <c r="K2934" t="s">
        <v>22415</v>
      </c>
      <c r="L2934" t="s">
        <v>1263</v>
      </c>
      <c r="M2934">
        <v>129</v>
      </c>
      <c r="P2934" s="2" t="s">
        <v>22932</v>
      </c>
      <c r="Q2934" t="s">
        <v>47</v>
      </c>
      <c r="S2934">
        <v>4.4636375999999998E-2</v>
      </c>
      <c r="T2934">
        <v>1.3542175E-3</v>
      </c>
      <c r="U2934">
        <v>1.6957775000000001E-2</v>
      </c>
      <c r="V2934">
        <v>4.3102503000000004E-3</v>
      </c>
      <c r="W2934">
        <v>1.5568925000000001E-2</v>
      </c>
      <c r="X2934">
        <v>8.2462760000000003E-3</v>
      </c>
      <c r="Y2934">
        <v>0.2166666666666667</v>
      </c>
      <c r="Z2934">
        <v>0</v>
      </c>
      <c r="AA2934">
        <v>5.3999999999999999E-2</v>
      </c>
      <c r="AB2934">
        <v>0.94599999999999995</v>
      </c>
      <c r="AC2934">
        <v>-0.34</v>
      </c>
      <c r="AD2934" t="s">
        <v>48</v>
      </c>
      <c r="AE2934" t="s">
        <v>48</v>
      </c>
      <c r="AF2934" t="s">
        <v>48</v>
      </c>
    </row>
    <row r="2935" spans="1:32" hidden="1" outlineLevel="1" x14ac:dyDescent="0.2">
      <c r="A2935" t="s">
        <v>22933</v>
      </c>
      <c r="B2935" t="s">
        <v>22934</v>
      </c>
      <c r="C2935" t="s">
        <v>21863</v>
      </c>
      <c r="J2935" t="s">
        <v>22935</v>
      </c>
      <c r="K2935" t="s">
        <v>22415</v>
      </c>
      <c r="L2935" t="s">
        <v>1263</v>
      </c>
      <c r="M2935">
        <v>9</v>
      </c>
      <c r="P2935" s="2" t="s">
        <v>22936</v>
      </c>
      <c r="Q2935" t="s">
        <v>47</v>
      </c>
      <c r="S2935">
        <v>0.20102765</v>
      </c>
      <c r="T2935">
        <v>4.7874450000000004E-3</v>
      </c>
      <c r="U2935">
        <v>4.3415543000000001E-2</v>
      </c>
      <c r="V2935">
        <v>5.919657E-3</v>
      </c>
      <c r="W2935">
        <v>6.5822140000000001E-2</v>
      </c>
      <c r="X2935">
        <v>5.0421340000000002E-2</v>
      </c>
      <c r="Y2935">
        <v>-0.53333333333333333</v>
      </c>
      <c r="Z2935">
        <v>0.17899999999999999</v>
      </c>
      <c r="AA2935">
        <v>0.38300000000000001</v>
      </c>
      <c r="AB2935">
        <v>0.438</v>
      </c>
      <c r="AC2935">
        <v>-0.87180000000000002</v>
      </c>
      <c r="AD2935" t="s">
        <v>48</v>
      </c>
      <c r="AE2935" t="s">
        <v>48</v>
      </c>
      <c r="AF2935" t="s">
        <v>48</v>
      </c>
    </row>
    <row r="2936" spans="1:32" hidden="1" outlineLevel="1" x14ac:dyDescent="0.2">
      <c r="A2936" t="s">
        <v>22937</v>
      </c>
      <c r="B2936" t="s">
        <v>22938</v>
      </c>
      <c r="C2936" t="s">
        <v>22939</v>
      </c>
      <c r="J2936" t="s">
        <v>22940</v>
      </c>
      <c r="K2936" t="s">
        <v>22415</v>
      </c>
      <c r="L2936" t="s">
        <v>1263</v>
      </c>
      <c r="M2936">
        <v>1</v>
      </c>
      <c r="P2936" s="2" t="s">
        <v>22941</v>
      </c>
      <c r="Q2936" t="s">
        <v>10060</v>
      </c>
      <c r="S2936">
        <v>5.6758507999999999E-2</v>
      </c>
      <c r="T2936">
        <v>1.1777878000000001E-3</v>
      </c>
      <c r="U2936">
        <v>1.9075647000000001E-2</v>
      </c>
      <c r="V2936">
        <v>6.5486208000000001E-3</v>
      </c>
      <c r="W2936">
        <v>2.3479814000000002E-2</v>
      </c>
      <c r="X2936">
        <v>7.1588316999999999E-3</v>
      </c>
      <c r="Y2936">
        <v>0.3</v>
      </c>
      <c r="Z2936">
        <v>4.5999999999999999E-2</v>
      </c>
      <c r="AA2936">
        <v>2.9000000000000001E-2</v>
      </c>
      <c r="AB2936">
        <v>0.92500000000000004</v>
      </c>
      <c r="AC2936">
        <v>3.8699999999999998E-2</v>
      </c>
      <c r="AD2936" t="s">
        <v>48</v>
      </c>
      <c r="AE2936" t="s">
        <v>48</v>
      </c>
      <c r="AF2936" t="s">
        <v>48</v>
      </c>
    </row>
    <row r="2937" spans="1:32" hidden="1" outlineLevel="1" x14ac:dyDescent="0.2">
      <c r="A2937" t="s">
        <v>22942</v>
      </c>
      <c r="B2937" t="s">
        <v>22943</v>
      </c>
      <c r="C2937" t="s">
        <v>15808</v>
      </c>
      <c r="J2937" t="s">
        <v>22944</v>
      </c>
      <c r="K2937" t="s">
        <v>22434</v>
      </c>
      <c r="L2937" t="s">
        <v>1263</v>
      </c>
      <c r="M2937">
        <v>70</v>
      </c>
      <c r="P2937" s="2" t="s">
        <v>22945</v>
      </c>
      <c r="Q2937" t="s">
        <v>12244</v>
      </c>
      <c r="S2937">
        <v>0.32074678000000001</v>
      </c>
      <c r="T2937">
        <v>8.8500980000000007E-3</v>
      </c>
      <c r="U2937">
        <v>6.0449990000000002E-2</v>
      </c>
      <c r="V2937">
        <v>4.4870726999999999E-2</v>
      </c>
      <c r="W2937">
        <v>0.27763805000000003</v>
      </c>
      <c r="X2937">
        <v>9.9551169999999994E-3</v>
      </c>
      <c r="Y2937">
        <v>0.1071428571428571</v>
      </c>
      <c r="Z2937">
        <v>0</v>
      </c>
      <c r="AA2937">
        <v>0</v>
      </c>
      <c r="AB2937">
        <v>1</v>
      </c>
      <c r="AC2937">
        <v>0</v>
      </c>
      <c r="AD2937" t="s">
        <v>48</v>
      </c>
      <c r="AE2937" t="s">
        <v>48</v>
      </c>
      <c r="AF2937" t="s">
        <v>48</v>
      </c>
    </row>
    <row r="2938" spans="1:32" hidden="1" outlineLevel="1" x14ac:dyDescent="0.2">
      <c r="A2938" t="s">
        <v>22946</v>
      </c>
      <c r="B2938" t="s">
        <v>22947</v>
      </c>
      <c r="C2938" t="s">
        <v>20208</v>
      </c>
      <c r="J2938" t="s">
        <v>22948</v>
      </c>
      <c r="K2938" t="s">
        <v>22434</v>
      </c>
      <c r="L2938" t="s">
        <v>1263</v>
      </c>
      <c r="M2938">
        <v>22</v>
      </c>
      <c r="P2938" s="2" t="s">
        <v>22949</v>
      </c>
      <c r="Q2938" t="s">
        <v>47</v>
      </c>
      <c r="S2938">
        <v>4.7110279999999997E-2</v>
      </c>
      <c r="T2938">
        <v>1.1205672999999999E-3</v>
      </c>
      <c r="U2938">
        <v>1.6684500000000001E-2</v>
      </c>
      <c r="V2938">
        <v>2.7748393E-3</v>
      </c>
      <c r="W2938">
        <v>1.7291999999999998E-2</v>
      </c>
      <c r="X2938">
        <v>6.589218E-3</v>
      </c>
      <c r="Y2938">
        <v>0</v>
      </c>
      <c r="Z2938">
        <v>0</v>
      </c>
      <c r="AA2938">
        <v>0.19600000000000001</v>
      </c>
      <c r="AB2938">
        <v>0.80400000000000005</v>
      </c>
      <c r="AC2938">
        <v>-0.29599999999999999</v>
      </c>
      <c r="AD2938" t="s">
        <v>48</v>
      </c>
      <c r="AE2938" t="s">
        <v>48</v>
      </c>
      <c r="AF2938" t="s">
        <v>48</v>
      </c>
    </row>
    <row r="2939" spans="1:32" hidden="1" outlineLevel="1" x14ac:dyDescent="0.2">
      <c r="A2939" t="s">
        <v>22950</v>
      </c>
      <c r="B2939" t="s">
        <v>17612</v>
      </c>
      <c r="C2939" t="s">
        <v>22951</v>
      </c>
      <c r="J2939" t="s">
        <v>22952</v>
      </c>
      <c r="K2939" t="s">
        <v>22438</v>
      </c>
      <c r="L2939" t="s">
        <v>1263</v>
      </c>
      <c r="M2939">
        <v>3</v>
      </c>
      <c r="P2939" s="2" t="s">
        <v>22953</v>
      </c>
      <c r="Q2939" t="s">
        <v>10060</v>
      </c>
      <c r="S2939">
        <v>8.3207909999999996E-2</v>
      </c>
      <c r="T2939">
        <v>2.4414062999999998E-3</v>
      </c>
      <c r="U2939">
        <v>5.4437834999999997E-2</v>
      </c>
      <c r="V2939">
        <v>9.6194430000000001E-3</v>
      </c>
      <c r="W2939">
        <v>2.9273475E-2</v>
      </c>
      <c r="X2939">
        <v>7.8837950000000007E-3</v>
      </c>
      <c r="Y2939">
        <v>-1.5277777777777789E-2</v>
      </c>
      <c r="Z2939">
        <v>6.0999999999999999E-2</v>
      </c>
      <c r="AA2939">
        <v>0.121</v>
      </c>
      <c r="AB2939">
        <v>0.81799999999999995</v>
      </c>
      <c r="AC2939">
        <v>-0.82379999999999998</v>
      </c>
      <c r="AD2939" t="s">
        <v>48</v>
      </c>
      <c r="AE2939" t="s">
        <v>48</v>
      </c>
      <c r="AF2939" t="s">
        <v>48</v>
      </c>
    </row>
    <row r="2940" spans="1:32" hidden="1" outlineLevel="1" x14ac:dyDescent="0.2">
      <c r="A2940" t="s">
        <v>22954</v>
      </c>
      <c r="B2940" t="s">
        <v>22955</v>
      </c>
      <c r="C2940" t="s">
        <v>21945</v>
      </c>
      <c r="J2940" t="s">
        <v>22956</v>
      </c>
      <c r="K2940" t="s">
        <v>22443</v>
      </c>
      <c r="L2940" t="s">
        <v>1263</v>
      </c>
      <c r="M2940">
        <v>1</v>
      </c>
      <c r="P2940" s="2" t="s">
        <v>22957</v>
      </c>
      <c r="Q2940" t="s">
        <v>47</v>
      </c>
      <c r="S2940">
        <v>4.4141593999999999E-2</v>
      </c>
      <c r="T2940">
        <v>1.5163422E-3</v>
      </c>
      <c r="U2940">
        <v>2.1603431999999999E-2</v>
      </c>
      <c r="V2940">
        <v>7.2145819999999998E-3</v>
      </c>
      <c r="W2940">
        <v>2.1223840000000001E-2</v>
      </c>
      <c r="X2940">
        <v>7.637825E-3</v>
      </c>
      <c r="Y2940">
        <v>8.819444444444445E-2</v>
      </c>
      <c r="Z2940">
        <v>0.13900000000000001</v>
      </c>
      <c r="AA2940">
        <v>0.08</v>
      </c>
      <c r="AB2940">
        <v>0.78100000000000003</v>
      </c>
      <c r="AC2940">
        <v>0.62849999999999995</v>
      </c>
      <c r="AD2940" t="s">
        <v>48</v>
      </c>
      <c r="AE2940" t="s">
        <v>48</v>
      </c>
      <c r="AF2940" t="s">
        <v>48</v>
      </c>
    </row>
    <row r="2941" spans="1:32" hidden="1" outlineLevel="1" x14ac:dyDescent="0.2">
      <c r="A2941" t="s">
        <v>22958</v>
      </c>
      <c r="B2941" t="s">
        <v>22959</v>
      </c>
      <c r="C2941" t="s">
        <v>21945</v>
      </c>
      <c r="J2941" t="s">
        <v>22960</v>
      </c>
      <c r="K2941" t="s">
        <v>22448</v>
      </c>
      <c r="L2941" t="s">
        <v>1263</v>
      </c>
      <c r="M2941">
        <v>1</v>
      </c>
      <c r="P2941" s="2" t="s">
        <v>22961</v>
      </c>
      <c r="Q2941" t="s">
        <v>47</v>
      </c>
      <c r="S2941">
        <v>0.21374844000000001</v>
      </c>
      <c r="T2941">
        <v>7.0953370000000002E-3</v>
      </c>
      <c r="U2941">
        <v>9.8996420000000002E-2</v>
      </c>
      <c r="V2941">
        <v>1.766643E-2</v>
      </c>
      <c r="W2941">
        <v>0.11797678</v>
      </c>
      <c r="X2941">
        <v>9.4372859999999996E-3</v>
      </c>
      <c r="Y2941">
        <v>6.2698412698412682E-3</v>
      </c>
      <c r="Z2941">
        <v>0.124</v>
      </c>
      <c r="AA2941">
        <v>0.121</v>
      </c>
      <c r="AB2941">
        <v>0.75600000000000001</v>
      </c>
      <c r="AC2941">
        <v>-0.1706</v>
      </c>
      <c r="AD2941" t="s">
        <v>48</v>
      </c>
      <c r="AE2941" t="s">
        <v>48</v>
      </c>
      <c r="AF2941" t="s">
        <v>48</v>
      </c>
    </row>
    <row r="2942" spans="1:32" hidden="1" outlineLevel="1" x14ac:dyDescent="0.2">
      <c r="A2942" t="s">
        <v>22962</v>
      </c>
      <c r="B2942" t="s">
        <v>22963</v>
      </c>
      <c r="C2942" t="s">
        <v>21094</v>
      </c>
      <c r="J2942" t="s">
        <v>22964</v>
      </c>
      <c r="K2942" t="s">
        <v>22457</v>
      </c>
      <c r="L2942" t="s">
        <v>1263</v>
      </c>
      <c r="M2942">
        <v>0</v>
      </c>
      <c r="P2942" s="2" t="s">
        <v>22965</v>
      </c>
      <c r="Q2942" t="s">
        <v>47</v>
      </c>
      <c r="S2942">
        <v>0.78855823999999997</v>
      </c>
      <c r="T2942">
        <v>2.4960563000000002E-2</v>
      </c>
      <c r="U2942">
        <v>0.49259362000000001</v>
      </c>
      <c r="V2942">
        <v>3.9456755000000003E-2</v>
      </c>
      <c r="W2942">
        <v>0.80282399999999998</v>
      </c>
      <c r="X2942">
        <v>9.9810079999999995E-3</v>
      </c>
      <c r="Y2942">
        <v>-0.18333333333333329</v>
      </c>
      <c r="Z2942">
        <v>0.13900000000000001</v>
      </c>
      <c r="AA2942">
        <v>0.187</v>
      </c>
      <c r="AB2942">
        <v>0.67400000000000004</v>
      </c>
      <c r="AC2942">
        <v>-0.31819999999999998</v>
      </c>
      <c r="AD2942" t="s">
        <v>48</v>
      </c>
      <c r="AE2942" t="s">
        <v>48</v>
      </c>
      <c r="AF2942" t="s">
        <v>48</v>
      </c>
    </row>
    <row r="2943" spans="1:32" hidden="1" outlineLevel="1" x14ac:dyDescent="0.2">
      <c r="A2943" t="s">
        <v>22966</v>
      </c>
      <c r="B2943" t="s">
        <v>22967</v>
      </c>
      <c r="C2943" t="s">
        <v>22428</v>
      </c>
      <c r="J2943" t="s">
        <v>22968</v>
      </c>
      <c r="K2943" t="s">
        <v>22457</v>
      </c>
      <c r="L2943" t="s">
        <v>1263</v>
      </c>
      <c r="M2943">
        <v>1</v>
      </c>
      <c r="P2943" s="2" t="s">
        <v>22969</v>
      </c>
      <c r="Q2943" t="s">
        <v>47</v>
      </c>
      <c r="S2943">
        <v>0.743089</v>
      </c>
      <c r="T2943">
        <v>2.8730227000000001E-2</v>
      </c>
      <c r="U2943">
        <v>0.45028754999999998</v>
      </c>
      <c r="V2943">
        <v>0.14875232999999999</v>
      </c>
      <c r="W2943">
        <v>0.7657292</v>
      </c>
      <c r="X2943">
        <v>1.0447056E-2</v>
      </c>
      <c r="Y2943">
        <v>-1.6666666666666501E-3</v>
      </c>
      <c r="Z2943">
        <v>0.22700000000000001</v>
      </c>
      <c r="AA2943">
        <v>0.157</v>
      </c>
      <c r="AB2943">
        <v>0.61599999999999999</v>
      </c>
      <c r="AC2943">
        <v>0.32600000000000001</v>
      </c>
      <c r="AD2943" t="s">
        <v>48</v>
      </c>
      <c r="AE2943" t="s">
        <v>48</v>
      </c>
      <c r="AF2943" t="s">
        <v>48</v>
      </c>
    </row>
    <row r="2944" spans="1:32" hidden="1" outlineLevel="1" x14ac:dyDescent="0.2">
      <c r="A2944" t="s">
        <v>22970</v>
      </c>
      <c r="B2944" t="s">
        <v>22971</v>
      </c>
      <c r="C2944" t="s">
        <v>22972</v>
      </c>
      <c r="J2944" t="s">
        <v>22973</v>
      </c>
      <c r="K2944" t="s">
        <v>22457</v>
      </c>
      <c r="L2944" t="s">
        <v>1263</v>
      </c>
      <c r="M2944">
        <v>1</v>
      </c>
      <c r="P2944" s="2" t="s">
        <v>22974</v>
      </c>
      <c r="Q2944" t="s">
        <v>47</v>
      </c>
      <c r="S2944">
        <v>0.24763705</v>
      </c>
      <c r="T2944">
        <v>6.0653686999999996E-3</v>
      </c>
      <c r="U2944">
        <v>9.61592E-2</v>
      </c>
      <c r="V2944">
        <v>6.3858789999999999E-2</v>
      </c>
      <c r="W2944">
        <v>6.4248739999999999E-2</v>
      </c>
      <c r="X2944">
        <v>9.5667440000000003E-3</v>
      </c>
      <c r="Y2944">
        <v>-0.8</v>
      </c>
      <c r="Z2944">
        <v>0.25600000000000001</v>
      </c>
      <c r="AA2944">
        <v>0.41099999999999998</v>
      </c>
      <c r="AB2944">
        <v>0.33300000000000002</v>
      </c>
      <c r="AC2944">
        <v>-0.34</v>
      </c>
      <c r="AD2944" t="s">
        <v>48</v>
      </c>
      <c r="AE2944" t="s">
        <v>48</v>
      </c>
      <c r="AF2944" t="s">
        <v>48</v>
      </c>
    </row>
    <row r="2945" spans="1:32" hidden="1" outlineLevel="1" x14ac:dyDescent="0.2">
      <c r="A2945" t="s">
        <v>22975</v>
      </c>
      <c r="B2945" t="s">
        <v>22976</v>
      </c>
      <c r="C2945" t="s">
        <v>20208</v>
      </c>
      <c r="J2945" t="s">
        <v>22977</v>
      </c>
      <c r="K2945" t="s">
        <v>22467</v>
      </c>
      <c r="L2945" t="s">
        <v>1263</v>
      </c>
      <c r="M2945">
        <v>47</v>
      </c>
      <c r="P2945" s="2" t="s">
        <v>22978</v>
      </c>
      <c r="Q2945" t="s">
        <v>47</v>
      </c>
      <c r="S2945">
        <v>0.58409500000000003</v>
      </c>
      <c r="T2945">
        <v>2.3739860000000002E-2</v>
      </c>
      <c r="U2945">
        <v>0.46810679999999999</v>
      </c>
      <c r="V2945">
        <v>2.9144434E-2</v>
      </c>
      <c r="W2945">
        <v>0.63065990000000005</v>
      </c>
      <c r="X2945">
        <v>1.3165667000000001E-2</v>
      </c>
      <c r="Y2945">
        <v>0.1851190476190476</v>
      </c>
      <c r="Z2945">
        <v>8.4000000000000005E-2</v>
      </c>
      <c r="AA2945">
        <v>0.19</v>
      </c>
      <c r="AB2945">
        <v>0.72599999999999998</v>
      </c>
      <c r="AC2945">
        <v>-0.76519999999999999</v>
      </c>
      <c r="AD2945" t="s">
        <v>48</v>
      </c>
      <c r="AE2945" t="s">
        <v>48</v>
      </c>
      <c r="AF2945" t="s">
        <v>48</v>
      </c>
    </row>
    <row r="2946" spans="1:32" hidden="1" outlineLevel="1" x14ac:dyDescent="0.2">
      <c r="A2946" t="s">
        <v>22979</v>
      </c>
      <c r="B2946" t="s">
        <v>22980</v>
      </c>
      <c r="C2946" t="s">
        <v>22981</v>
      </c>
      <c r="J2946" t="s">
        <v>22982</v>
      </c>
      <c r="K2946" t="s">
        <v>22467</v>
      </c>
      <c r="L2946" t="s">
        <v>1263</v>
      </c>
      <c r="M2946">
        <v>30</v>
      </c>
      <c r="P2946" s="2" t="s">
        <v>22983</v>
      </c>
      <c r="Q2946" t="s">
        <v>47</v>
      </c>
      <c r="S2946">
        <v>0.10956833000000001</v>
      </c>
      <c r="T2946">
        <v>2.9754639000000001E-3</v>
      </c>
      <c r="U2946">
        <v>4.9678206000000003E-2</v>
      </c>
      <c r="V2946">
        <v>6.5486208000000001E-3</v>
      </c>
      <c r="W2946">
        <v>2.9934563000000001E-2</v>
      </c>
      <c r="X2946">
        <v>9.3855029999999999E-3</v>
      </c>
      <c r="Y2946">
        <v>0.3</v>
      </c>
      <c r="Z2946">
        <v>0.191</v>
      </c>
      <c r="AA2946">
        <v>7.6999999999999999E-2</v>
      </c>
      <c r="AB2946">
        <v>0.73199999999999998</v>
      </c>
      <c r="AC2946">
        <v>0.42380000000000001</v>
      </c>
      <c r="AD2946" t="s">
        <v>48</v>
      </c>
      <c r="AE2946" t="s">
        <v>48</v>
      </c>
      <c r="AF2946" t="s">
        <v>48</v>
      </c>
    </row>
    <row r="2947" spans="1:32" hidden="1" outlineLevel="1" x14ac:dyDescent="0.2">
      <c r="A2947" t="s">
        <v>22984</v>
      </c>
      <c r="B2947" t="s">
        <v>18778</v>
      </c>
      <c r="C2947" t="s">
        <v>21980</v>
      </c>
      <c r="J2947" t="s">
        <v>22985</v>
      </c>
      <c r="K2947" t="s">
        <v>22467</v>
      </c>
      <c r="L2947" t="s">
        <v>1263</v>
      </c>
      <c r="M2947">
        <v>212</v>
      </c>
      <c r="P2947" s="2" t="s">
        <v>22986</v>
      </c>
      <c r="Q2947" t="s">
        <v>47</v>
      </c>
      <c r="S2947">
        <v>0.29222759999999998</v>
      </c>
      <c r="T2947">
        <v>1.1291504000000001E-2</v>
      </c>
      <c r="U2947">
        <v>0.36230122999999997</v>
      </c>
      <c r="V2947">
        <v>7.8435459999999999E-3</v>
      </c>
      <c r="W2947">
        <v>6.0927123E-2</v>
      </c>
      <c r="X2947">
        <v>8.5310820000000006E-3</v>
      </c>
      <c r="Y2947">
        <v>0.20833333333333329</v>
      </c>
      <c r="Z2947">
        <v>7.8E-2</v>
      </c>
      <c r="AA2947">
        <v>3.6999999999999998E-2</v>
      </c>
      <c r="AB2947">
        <v>0.88500000000000001</v>
      </c>
      <c r="AC2947">
        <v>0.25230000000000002</v>
      </c>
      <c r="AD2947" t="s">
        <v>48</v>
      </c>
      <c r="AE2947" t="s">
        <v>48</v>
      </c>
      <c r="AF2947" t="s">
        <v>48</v>
      </c>
    </row>
    <row r="2948" spans="1:32" hidden="1" outlineLevel="1" x14ac:dyDescent="0.2">
      <c r="A2948" t="s">
        <v>22987</v>
      </c>
      <c r="B2948" t="s">
        <v>22988</v>
      </c>
      <c r="C2948" t="s">
        <v>22989</v>
      </c>
      <c r="J2948" t="s">
        <v>22990</v>
      </c>
      <c r="K2948" t="s">
        <v>22467</v>
      </c>
      <c r="L2948" t="s">
        <v>1263</v>
      </c>
      <c r="M2948">
        <v>2</v>
      </c>
      <c r="P2948" s="2" t="s">
        <v>22991</v>
      </c>
      <c r="Q2948" t="s">
        <v>47</v>
      </c>
      <c r="S2948">
        <v>1.834645E-2</v>
      </c>
      <c r="T2948">
        <v>1.2159348E-3</v>
      </c>
      <c r="U2948">
        <v>1.9553876000000001E-2</v>
      </c>
      <c r="V2948">
        <v>5.7716659999999999E-3</v>
      </c>
      <c r="W2948">
        <v>8.6338830000000002E-3</v>
      </c>
      <c r="X2948">
        <v>6.6733653999999998E-3</v>
      </c>
      <c r="Y2948">
        <v>0.19090909090909089</v>
      </c>
      <c r="Z2948">
        <v>0.10199999999999999</v>
      </c>
      <c r="AA2948">
        <v>0</v>
      </c>
      <c r="AB2948">
        <v>0.89800000000000002</v>
      </c>
      <c r="AC2948">
        <v>0.71399999999999997</v>
      </c>
      <c r="AD2948" t="s">
        <v>48</v>
      </c>
      <c r="AE2948" t="s">
        <v>48</v>
      </c>
      <c r="AF2948" t="s">
        <v>48</v>
      </c>
    </row>
    <row r="2949" spans="1:32" hidden="1" outlineLevel="1" x14ac:dyDescent="0.2">
      <c r="A2949" t="s">
        <v>22992</v>
      </c>
      <c r="B2949" t="s">
        <v>22993</v>
      </c>
      <c r="C2949" t="s">
        <v>22994</v>
      </c>
      <c r="J2949" t="s">
        <v>22995</v>
      </c>
      <c r="K2949" t="s">
        <v>22471</v>
      </c>
      <c r="L2949" t="s">
        <v>1263</v>
      </c>
      <c r="M2949">
        <v>583</v>
      </c>
      <c r="P2949" s="2" t="s">
        <v>22996</v>
      </c>
      <c r="Q2949" t="s">
        <v>47</v>
      </c>
      <c r="S2949">
        <v>3.0741978E-2</v>
      </c>
      <c r="T2949">
        <v>1.3828277999999999E-3</v>
      </c>
      <c r="U2949">
        <v>2.2696527000000001E-2</v>
      </c>
      <c r="V2949">
        <v>7.1035884000000002E-3</v>
      </c>
      <c r="W2949">
        <v>1.2300906E-2</v>
      </c>
      <c r="X2949">
        <v>7.0423200000000004E-3</v>
      </c>
      <c r="Y2949">
        <v>0.1875</v>
      </c>
      <c r="Z2949">
        <v>2.1000000000000001E-2</v>
      </c>
      <c r="AA2949">
        <v>7.2999999999999995E-2</v>
      </c>
      <c r="AB2949">
        <v>0.90600000000000003</v>
      </c>
      <c r="AC2949">
        <v>-0.55759999999999998</v>
      </c>
      <c r="AD2949" t="s">
        <v>48</v>
      </c>
      <c r="AE2949" t="s">
        <v>48</v>
      </c>
      <c r="AF2949" t="s">
        <v>48</v>
      </c>
    </row>
    <row r="2950" spans="1:32" hidden="1" outlineLevel="1" x14ac:dyDescent="0.2">
      <c r="A2950" t="s">
        <v>22997</v>
      </c>
      <c r="B2950" t="s">
        <v>22998</v>
      </c>
      <c r="C2950" t="s">
        <v>22048</v>
      </c>
      <c r="J2950" t="s">
        <v>22999</v>
      </c>
      <c r="K2950" t="s">
        <v>22471</v>
      </c>
      <c r="L2950" t="s">
        <v>1263</v>
      </c>
      <c r="M2950">
        <v>147</v>
      </c>
      <c r="P2950" s="2" t="s">
        <v>23000</v>
      </c>
      <c r="Q2950" t="s">
        <v>47</v>
      </c>
      <c r="S2950">
        <v>0.17285149</v>
      </c>
      <c r="T2950">
        <v>2.9182434000000002E-3</v>
      </c>
      <c r="U2950">
        <v>2.836696E-2</v>
      </c>
      <c r="V2950">
        <v>3.4038028999999999E-3</v>
      </c>
      <c r="W2950">
        <v>8.5334090000000001E-2</v>
      </c>
      <c r="X2950">
        <v>1.2078222E-2</v>
      </c>
      <c r="Y2950">
        <v>-0.26666666666666672</v>
      </c>
      <c r="Z2950">
        <v>7.9000000000000001E-2</v>
      </c>
      <c r="AA2950">
        <v>0.14499999999999999</v>
      </c>
      <c r="AB2950">
        <v>0.77600000000000002</v>
      </c>
      <c r="AC2950">
        <v>-0.63100000000000001</v>
      </c>
      <c r="AD2950" t="s">
        <v>48</v>
      </c>
      <c r="AE2950" t="s">
        <v>48</v>
      </c>
      <c r="AF2950" t="s">
        <v>48</v>
      </c>
    </row>
    <row r="2951" spans="1:32" hidden="1" outlineLevel="1" x14ac:dyDescent="0.2">
      <c r="A2951" t="s">
        <v>23001</v>
      </c>
      <c r="B2951" t="s">
        <v>23002</v>
      </c>
      <c r="C2951" t="s">
        <v>23003</v>
      </c>
      <c r="J2951" t="s">
        <v>23004</v>
      </c>
      <c r="K2951" t="s">
        <v>22471</v>
      </c>
      <c r="L2951" t="s">
        <v>1263</v>
      </c>
      <c r="M2951">
        <v>78</v>
      </c>
      <c r="P2951" s="2" t="s">
        <v>23005</v>
      </c>
      <c r="Q2951" t="s">
        <v>47</v>
      </c>
      <c r="S2951">
        <v>3.0034892000000001E-2</v>
      </c>
      <c r="T2951">
        <v>1.0919571E-3</v>
      </c>
      <c r="U2951">
        <v>1.6274589999999999E-2</v>
      </c>
      <c r="V2951">
        <v>4.2547536999999998E-3</v>
      </c>
      <c r="W2951">
        <v>1.2794908000000001E-2</v>
      </c>
      <c r="X2951">
        <v>6.2267366000000003E-3</v>
      </c>
      <c r="Y2951">
        <v>0.1142857142857143</v>
      </c>
      <c r="Z2951">
        <v>6.8000000000000005E-2</v>
      </c>
      <c r="AA2951">
        <v>3.1E-2</v>
      </c>
      <c r="AB2951">
        <v>0.90100000000000002</v>
      </c>
      <c r="AC2951">
        <v>0.38850000000000001</v>
      </c>
      <c r="AD2951" t="s">
        <v>48</v>
      </c>
      <c r="AE2951" t="s">
        <v>48</v>
      </c>
      <c r="AF2951" t="s">
        <v>48</v>
      </c>
    </row>
    <row r="2952" spans="1:32" hidden="1" outlineLevel="1" x14ac:dyDescent="0.2">
      <c r="A2952" t="s">
        <v>23006</v>
      </c>
      <c r="B2952" t="s">
        <v>23007</v>
      </c>
      <c r="C2952" t="s">
        <v>20208</v>
      </c>
      <c r="J2952" t="s">
        <v>23008</v>
      </c>
      <c r="K2952" t="s">
        <v>22471</v>
      </c>
      <c r="L2952" t="s">
        <v>1263</v>
      </c>
      <c r="M2952">
        <v>5</v>
      </c>
      <c r="P2952" s="2" t="s">
        <v>23009</v>
      </c>
      <c r="Q2952" t="s">
        <v>47</v>
      </c>
      <c r="S2952">
        <v>0.4269174</v>
      </c>
      <c r="T2952">
        <v>2.2064678000000001E-2</v>
      </c>
      <c r="U2952">
        <v>0.53184039999999999</v>
      </c>
      <c r="V2952">
        <v>2.1585498000000002E-2</v>
      </c>
      <c r="W2952">
        <v>0.17610447000000001</v>
      </c>
      <c r="X2952">
        <v>8.5310820000000006E-3</v>
      </c>
      <c r="Y2952">
        <v>0.3354166666666667</v>
      </c>
      <c r="Z2952">
        <v>0.18</v>
      </c>
      <c r="AA2952">
        <v>0.16500000000000001</v>
      </c>
      <c r="AB2952">
        <v>0.65400000000000003</v>
      </c>
      <c r="AC2952">
        <v>0.2349</v>
      </c>
      <c r="AD2952" t="s">
        <v>48</v>
      </c>
      <c r="AE2952" t="s">
        <v>48</v>
      </c>
      <c r="AF2952" t="s">
        <v>48</v>
      </c>
    </row>
    <row r="2953" spans="1:32" hidden="1" outlineLevel="1" x14ac:dyDescent="0.2">
      <c r="A2953" t="s">
        <v>23010</v>
      </c>
      <c r="B2953" t="s">
        <v>23011</v>
      </c>
      <c r="C2953" t="s">
        <v>23012</v>
      </c>
      <c r="J2953" t="s">
        <v>23013</v>
      </c>
      <c r="K2953" t="s">
        <v>22471</v>
      </c>
      <c r="L2953" t="s">
        <v>1263</v>
      </c>
      <c r="M2953">
        <v>2</v>
      </c>
      <c r="P2953" s="2" t="s">
        <v>23014</v>
      </c>
      <c r="Q2953" t="s">
        <v>47</v>
      </c>
      <c r="S2953">
        <v>4.6368106999999999E-2</v>
      </c>
      <c r="T2953">
        <v>2.2411345999999999E-3</v>
      </c>
      <c r="U2953">
        <v>2.9596692000000001E-2</v>
      </c>
      <c r="V2953">
        <v>7.3625734E-3</v>
      </c>
      <c r="W2953">
        <v>1.5188923E-2</v>
      </c>
      <c r="X2953">
        <v>9.3337200000000002E-3</v>
      </c>
      <c r="Y2953">
        <v>7.4999999999999997E-2</v>
      </c>
      <c r="Z2953">
        <v>3.5999999999999997E-2</v>
      </c>
      <c r="AA2953">
        <v>9.1999999999999998E-2</v>
      </c>
      <c r="AB2953">
        <v>0.872</v>
      </c>
      <c r="AC2953">
        <v>-0.62619999999999998</v>
      </c>
      <c r="AD2953" t="s">
        <v>48</v>
      </c>
      <c r="AE2953" t="s">
        <v>48</v>
      </c>
      <c r="AF2953" t="s">
        <v>48</v>
      </c>
    </row>
    <row r="2954" spans="1:32" hidden="1" outlineLevel="1" x14ac:dyDescent="0.2">
      <c r="A2954" t="s">
        <v>23015</v>
      </c>
      <c r="B2954" t="s">
        <v>23016</v>
      </c>
      <c r="C2954" t="s">
        <v>23017</v>
      </c>
      <c r="J2954" t="s">
        <v>23018</v>
      </c>
      <c r="K2954" t="s">
        <v>22471</v>
      </c>
      <c r="L2954" t="s">
        <v>1263</v>
      </c>
      <c r="M2954">
        <v>0</v>
      </c>
      <c r="P2954" s="2" t="s">
        <v>23019</v>
      </c>
      <c r="Q2954" t="s">
        <v>47</v>
      </c>
      <c r="S2954">
        <v>0.11036996</v>
      </c>
      <c r="T2954">
        <v>4.9209594999999997E-3</v>
      </c>
      <c r="U2954">
        <v>2.1945024E-2</v>
      </c>
      <c r="V2954">
        <v>6.1416444000000001E-3</v>
      </c>
      <c r="W2954">
        <v>1.8710041E-2</v>
      </c>
      <c r="X2954">
        <v>5.3330875999999999E-2</v>
      </c>
      <c r="Y2954">
        <v>0</v>
      </c>
      <c r="Z2954">
        <v>0</v>
      </c>
      <c r="AA2954">
        <v>0.26800000000000002</v>
      </c>
      <c r="AB2954">
        <v>0.73199999999999998</v>
      </c>
      <c r="AC2954">
        <v>-0.29599999999999999</v>
      </c>
      <c r="AD2954" t="s">
        <v>48</v>
      </c>
      <c r="AE2954" t="s">
        <v>48</v>
      </c>
      <c r="AF2954" t="s">
        <v>48</v>
      </c>
    </row>
    <row r="2955" spans="1:32" hidden="1" outlineLevel="1" x14ac:dyDescent="0.2">
      <c r="A2955" t="s">
        <v>23020</v>
      </c>
      <c r="B2955" t="s">
        <v>23021</v>
      </c>
      <c r="C2955" t="s">
        <v>23022</v>
      </c>
      <c r="J2955" t="s">
        <v>23023</v>
      </c>
      <c r="K2955" t="s">
        <v>22471</v>
      </c>
      <c r="L2955" t="s">
        <v>1263</v>
      </c>
      <c r="M2955">
        <v>1</v>
      </c>
      <c r="P2955" s="2" t="s">
        <v>23024</v>
      </c>
      <c r="Q2955" t="s">
        <v>47</v>
      </c>
      <c r="S2955">
        <v>2.5674534999999998E-2</v>
      </c>
      <c r="T2955">
        <v>8.5830689999999996E-4</v>
      </c>
      <c r="U2955">
        <v>1.2858665999999999E-2</v>
      </c>
      <c r="V2955">
        <v>3.4408006000000001E-3</v>
      </c>
      <c r="W2955">
        <v>1.15029E-2</v>
      </c>
      <c r="X2955">
        <v>7.4177469999999997E-3</v>
      </c>
      <c r="Y2955">
        <v>5.000000000000001E-2</v>
      </c>
      <c r="Z2955">
        <v>0.21099999999999999</v>
      </c>
      <c r="AA2955">
        <v>0.23200000000000001</v>
      </c>
      <c r="AB2955">
        <v>0.55800000000000005</v>
      </c>
      <c r="AC2955">
        <v>-0.45229999999999998</v>
      </c>
      <c r="AD2955" t="s">
        <v>48</v>
      </c>
      <c r="AE2955" t="s">
        <v>48</v>
      </c>
      <c r="AF2955" t="s">
        <v>48</v>
      </c>
    </row>
    <row r="2956" spans="1:32" hidden="1" outlineLevel="1" x14ac:dyDescent="0.2">
      <c r="A2956" t="s">
        <v>23025</v>
      </c>
      <c r="B2956" t="s">
        <v>23026</v>
      </c>
      <c r="C2956" t="s">
        <v>23027</v>
      </c>
      <c r="J2956" t="s">
        <v>23028</v>
      </c>
      <c r="K2956" t="s">
        <v>22471</v>
      </c>
      <c r="L2956" t="s">
        <v>1263</v>
      </c>
      <c r="M2956">
        <v>1</v>
      </c>
      <c r="P2956" s="2" t="s">
        <v>23029</v>
      </c>
      <c r="Q2956" t="s">
        <v>47</v>
      </c>
      <c r="S2956">
        <v>3.2156147000000003E-2</v>
      </c>
      <c r="T2956">
        <v>1.3923645000000001E-3</v>
      </c>
      <c r="U2956">
        <v>2.3243073E-2</v>
      </c>
      <c r="V2956">
        <v>4.5507363999999998E-3</v>
      </c>
      <c r="W2956">
        <v>1.0780896E-2</v>
      </c>
      <c r="X2956">
        <v>7.3530180000000002E-3</v>
      </c>
      <c r="Y2956">
        <v>-0.1645833333333333</v>
      </c>
      <c r="Z2956">
        <v>5.0999999999999997E-2</v>
      </c>
      <c r="AA2956">
        <v>0</v>
      </c>
      <c r="AB2956">
        <v>0.94899999999999995</v>
      </c>
      <c r="AC2956">
        <v>0.61240000000000006</v>
      </c>
      <c r="AD2956" t="s">
        <v>48</v>
      </c>
      <c r="AE2956" t="s">
        <v>48</v>
      </c>
      <c r="AF2956" t="s">
        <v>48</v>
      </c>
    </row>
    <row r="2957" spans="1:32" hidden="1" outlineLevel="1" x14ac:dyDescent="0.2">
      <c r="A2957" t="s">
        <v>23030</v>
      </c>
      <c r="B2957" t="s">
        <v>23031</v>
      </c>
      <c r="C2957" t="s">
        <v>20627</v>
      </c>
      <c r="J2957" t="s">
        <v>23032</v>
      </c>
      <c r="K2957" t="s">
        <v>22476</v>
      </c>
      <c r="L2957" t="s">
        <v>1263</v>
      </c>
      <c r="M2957">
        <v>3</v>
      </c>
      <c r="P2957" s="2" t="s">
        <v>23033</v>
      </c>
      <c r="Q2957" t="s">
        <v>47</v>
      </c>
      <c r="S2957">
        <v>0.11316007</v>
      </c>
      <c r="T2957">
        <v>3.604889E-3</v>
      </c>
      <c r="U2957">
        <v>5.7944927E-2</v>
      </c>
      <c r="V2957">
        <v>1.0951364999999999E-2</v>
      </c>
      <c r="W2957">
        <v>4.5007613000000002E-2</v>
      </c>
      <c r="X2957">
        <v>1.0058681999999999E-2</v>
      </c>
      <c r="Y2957">
        <v>-0.1582234432234432</v>
      </c>
      <c r="Z2957">
        <v>2.4E-2</v>
      </c>
      <c r="AA2957">
        <v>0.13400000000000001</v>
      </c>
      <c r="AB2957">
        <v>0.84199999999999997</v>
      </c>
      <c r="AC2957">
        <v>-0.91</v>
      </c>
      <c r="AD2957" t="s">
        <v>48</v>
      </c>
      <c r="AE2957" t="s">
        <v>48</v>
      </c>
      <c r="AF2957" t="s">
        <v>48</v>
      </c>
    </row>
    <row r="2958" spans="1:32" hidden="1" outlineLevel="1" x14ac:dyDescent="0.2">
      <c r="A2958" t="s">
        <v>23034</v>
      </c>
      <c r="B2958" t="s">
        <v>23035</v>
      </c>
      <c r="C2958" t="s">
        <v>23036</v>
      </c>
      <c r="J2958" t="s">
        <v>23037</v>
      </c>
      <c r="K2958" t="s">
        <v>22481</v>
      </c>
      <c r="L2958" t="s">
        <v>1263</v>
      </c>
      <c r="M2958">
        <v>18</v>
      </c>
      <c r="P2958" s="2" t="s">
        <v>23038</v>
      </c>
      <c r="Q2958" t="s">
        <v>47</v>
      </c>
      <c r="S2958">
        <v>0.36095104</v>
      </c>
      <c r="T2958">
        <v>1.3285006E-2</v>
      </c>
      <c r="U2958">
        <v>0.28134429999999999</v>
      </c>
      <c r="V2958">
        <v>7.9915369999999999E-3</v>
      </c>
      <c r="W2958">
        <v>0.24630152999999999</v>
      </c>
      <c r="X2958">
        <v>9.618527E-3</v>
      </c>
      <c r="Y2958">
        <v>0</v>
      </c>
      <c r="Z2958">
        <v>0</v>
      </c>
      <c r="AA2958">
        <v>0.14399999999999999</v>
      </c>
      <c r="AB2958">
        <v>0.85599999999999998</v>
      </c>
      <c r="AC2958">
        <v>-0.63690000000000002</v>
      </c>
      <c r="AD2958" t="s">
        <v>48</v>
      </c>
      <c r="AE2958" t="s">
        <v>48</v>
      </c>
      <c r="AF2958" t="s">
        <v>48</v>
      </c>
    </row>
    <row r="2959" spans="1:32" hidden="1" outlineLevel="1" x14ac:dyDescent="0.2">
      <c r="A2959" t="s">
        <v>23039</v>
      </c>
      <c r="B2959" t="s">
        <v>23040</v>
      </c>
      <c r="C2959" t="s">
        <v>23041</v>
      </c>
      <c r="J2959" t="s">
        <v>23042</v>
      </c>
      <c r="K2959" t="s">
        <v>22481</v>
      </c>
      <c r="L2959" t="s">
        <v>1263</v>
      </c>
      <c r="M2959">
        <v>9</v>
      </c>
      <c r="P2959" s="2" t="s">
        <v>23043</v>
      </c>
      <c r="Q2959" t="s">
        <v>47</v>
      </c>
      <c r="S2959">
        <v>2.7913637000000002E-2</v>
      </c>
      <c r="T2959">
        <v>1.0299682999999999E-3</v>
      </c>
      <c r="U2959">
        <v>1.5728042000000001E-2</v>
      </c>
      <c r="V2959">
        <v>4.6802290000000002E-3</v>
      </c>
      <c r="W2959">
        <v>1.1350900000000001E-2</v>
      </c>
      <c r="X2959">
        <v>6.5244893000000002E-3</v>
      </c>
      <c r="Y2959">
        <v>0</v>
      </c>
      <c r="Z2959">
        <v>0</v>
      </c>
      <c r="AA2959">
        <v>0</v>
      </c>
      <c r="AB2959">
        <v>1</v>
      </c>
      <c r="AC2959">
        <v>0</v>
      </c>
      <c r="AD2959" t="s">
        <v>48</v>
      </c>
      <c r="AE2959" t="s">
        <v>48</v>
      </c>
      <c r="AF2959" t="s">
        <v>48</v>
      </c>
    </row>
    <row r="2960" spans="1:32" hidden="1" outlineLevel="1" x14ac:dyDescent="0.2">
      <c r="A2960" t="s">
        <v>23044</v>
      </c>
      <c r="B2960" t="s">
        <v>23045</v>
      </c>
      <c r="C2960" t="s">
        <v>22564</v>
      </c>
      <c r="J2960" t="s">
        <v>23046</v>
      </c>
      <c r="K2960" t="s">
        <v>22481</v>
      </c>
      <c r="L2960" t="s">
        <v>1263</v>
      </c>
      <c r="M2960">
        <v>6</v>
      </c>
      <c r="P2960" s="2" t="s">
        <v>23047</v>
      </c>
      <c r="Q2960" t="s">
        <v>47</v>
      </c>
      <c r="S2960">
        <v>0.44039993999999999</v>
      </c>
      <c r="T2960">
        <v>2.3458158999999999E-2</v>
      </c>
      <c r="U2960">
        <v>0.36230122999999997</v>
      </c>
      <c r="V2960">
        <v>4.9989144999999999E-2</v>
      </c>
      <c r="W2960">
        <v>0.35505777999999999</v>
      </c>
      <c r="X2960">
        <v>1.2803185E-2</v>
      </c>
      <c r="Y2960">
        <v>-1.666666666666667E-2</v>
      </c>
      <c r="Z2960">
        <v>0</v>
      </c>
      <c r="AA2960">
        <v>0.23599999999999999</v>
      </c>
      <c r="AB2960">
        <v>0.76400000000000001</v>
      </c>
      <c r="AC2960">
        <v>-0.70650000000000002</v>
      </c>
      <c r="AD2960" t="s">
        <v>48</v>
      </c>
      <c r="AE2960" t="s">
        <v>48</v>
      </c>
      <c r="AF2960" t="s">
        <v>48</v>
      </c>
    </row>
    <row r="2961" spans="1:32" hidden="1" outlineLevel="1" x14ac:dyDescent="0.2">
      <c r="A2961" t="s">
        <v>23048</v>
      </c>
      <c r="B2961" t="s">
        <v>23049</v>
      </c>
      <c r="C2961" t="s">
        <v>23050</v>
      </c>
      <c r="J2961" t="s">
        <v>23051</v>
      </c>
      <c r="K2961" t="s">
        <v>22481</v>
      </c>
      <c r="L2961" t="s">
        <v>1263</v>
      </c>
      <c r="M2961">
        <v>1</v>
      </c>
      <c r="P2961" s="2" t="s">
        <v>23052</v>
      </c>
      <c r="Q2961" t="s">
        <v>47</v>
      </c>
      <c r="S2961">
        <v>0.1996317</v>
      </c>
      <c r="T2961">
        <v>6.9808960000000003E-3</v>
      </c>
      <c r="U2961">
        <v>7.3852409999999993E-2</v>
      </c>
      <c r="V2961">
        <v>5.7716659999999999E-3</v>
      </c>
      <c r="W2961">
        <v>2.5155678000000001E-2</v>
      </c>
      <c r="X2961">
        <v>0.13815512999999999</v>
      </c>
      <c r="Y2961">
        <v>0.55000000000000004</v>
      </c>
      <c r="Z2961">
        <v>0.161</v>
      </c>
      <c r="AA2961">
        <v>0.13</v>
      </c>
      <c r="AB2961">
        <v>0.70899999999999996</v>
      </c>
      <c r="AC2961">
        <v>3.8699999999999998E-2</v>
      </c>
      <c r="AD2961" t="s">
        <v>48</v>
      </c>
      <c r="AE2961" t="s">
        <v>48</v>
      </c>
      <c r="AF2961" t="s">
        <v>48</v>
      </c>
    </row>
    <row r="2962" spans="1:32" hidden="1" outlineLevel="1" x14ac:dyDescent="0.2">
      <c r="A2962" t="s">
        <v>23053</v>
      </c>
      <c r="B2962" t="s">
        <v>23054</v>
      </c>
      <c r="C2962" t="s">
        <v>23055</v>
      </c>
      <c r="J2962" t="s">
        <v>23056</v>
      </c>
      <c r="K2962" t="s">
        <v>22486</v>
      </c>
      <c r="L2962" t="s">
        <v>1263</v>
      </c>
      <c r="M2962">
        <v>85</v>
      </c>
      <c r="P2962" s="2" t="s">
        <v>23057</v>
      </c>
      <c r="Q2962" t="s">
        <v>47</v>
      </c>
      <c r="S2962">
        <v>9.1121820000000006E-2</v>
      </c>
      <c r="T2962">
        <v>2.0885468E-3</v>
      </c>
      <c r="U2962">
        <v>2.5360946999999998E-2</v>
      </c>
      <c r="V2962">
        <v>6.5856185000000003E-3</v>
      </c>
      <c r="W2962">
        <v>3.5223259999999999E-2</v>
      </c>
      <c r="X2962">
        <v>7.8190659999999995E-3</v>
      </c>
      <c r="Y2962">
        <v>0.1032051282051282</v>
      </c>
      <c r="Z2962">
        <v>9.8000000000000004E-2</v>
      </c>
      <c r="AA2962">
        <v>5.7000000000000002E-2</v>
      </c>
      <c r="AB2962">
        <v>0.84599999999999997</v>
      </c>
      <c r="AC2962">
        <v>0.65939999999999999</v>
      </c>
      <c r="AD2962" t="s">
        <v>48</v>
      </c>
      <c r="AE2962" t="s">
        <v>48</v>
      </c>
      <c r="AF2962" t="s">
        <v>48</v>
      </c>
    </row>
    <row r="2963" spans="1:32" hidden="1" outlineLevel="1" x14ac:dyDescent="0.2">
      <c r="A2963" t="s">
        <v>23058</v>
      </c>
      <c r="B2963" t="s">
        <v>23059</v>
      </c>
      <c r="C2963" t="s">
        <v>19392</v>
      </c>
      <c r="J2963" t="s">
        <v>23060</v>
      </c>
      <c r="K2963" t="s">
        <v>22486</v>
      </c>
      <c r="L2963" t="s">
        <v>1263</v>
      </c>
      <c r="M2963">
        <v>62</v>
      </c>
      <c r="P2963" s="2" t="s">
        <v>23061</v>
      </c>
      <c r="Q2963" t="s">
        <v>47</v>
      </c>
      <c r="S2963">
        <v>1.9603057E-2</v>
      </c>
      <c r="T2963">
        <v>1.1348724E-3</v>
      </c>
      <c r="U2963">
        <v>1.4566627E-2</v>
      </c>
      <c r="V2963">
        <v>2.7193425000000002E-3</v>
      </c>
      <c r="W2963">
        <v>7.6458769999999997E-3</v>
      </c>
      <c r="X2963">
        <v>9.2042630000000007E-3</v>
      </c>
      <c r="Y2963">
        <v>0</v>
      </c>
      <c r="Z2963">
        <v>6.6000000000000003E-2</v>
      </c>
      <c r="AA2963">
        <v>7.9000000000000001E-2</v>
      </c>
      <c r="AB2963">
        <v>0.85499999999999998</v>
      </c>
      <c r="AC2963">
        <v>-0.15310000000000001</v>
      </c>
      <c r="AD2963" t="s">
        <v>48</v>
      </c>
      <c r="AE2963" t="s">
        <v>48</v>
      </c>
      <c r="AF2963" t="s">
        <v>48</v>
      </c>
    </row>
    <row r="2964" spans="1:32" hidden="1" outlineLevel="1" x14ac:dyDescent="0.2">
      <c r="A2964" t="s">
        <v>23062</v>
      </c>
      <c r="B2964" t="s">
        <v>23063</v>
      </c>
      <c r="C2964" t="s">
        <v>23064</v>
      </c>
      <c r="J2964" t="s">
        <v>23065</v>
      </c>
      <c r="K2964" t="s">
        <v>22486</v>
      </c>
      <c r="L2964" t="s">
        <v>1263</v>
      </c>
      <c r="M2964">
        <v>24</v>
      </c>
      <c r="P2964" s="2" t="s">
        <v>23066</v>
      </c>
      <c r="Q2964" t="s">
        <v>47</v>
      </c>
      <c r="S2964">
        <v>2.449606E-2</v>
      </c>
      <c r="T2964">
        <v>8.8214874E-4</v>
      </c>
      <c r="U2964">
        <v>1.2346276999999999E-2</v>
      </c>
      <c r="V2964">
        <v>2.2476200000000001E-3</v>
      </c>
      <c r="W2964">
        <v>1.0780896E-2</v>
      </c>
      <c r="X2964">
        <v>7.6637166000000003E-3</v>
      </c>
      <c r="Y2964">
        <v>-0.05</v>
      </c>
      <c r="Z2964">
        <v>6.3E-2</v>
      </c>
      <c r="AA2964">
        <v>3.4000000000000002E-2</v>
      </c>
      <c r="AB2964">
        <v>0.90300000000000002</v>
      </c>
      <c r="AC2964">
        <v>0.1134</v>
      </c>
      <c r="AD2964" t="s">
        <v>48</v>
      </c>
      <c r="AE2964" t="s">
        <v>48</v>
      </c>
      <c r="AF2964" t="s">
        <v>48</v>
      </c>
    </row>
    <row r="2965" spans="1:32" hidden="1" outlineLevel="1" x14ac:dyDescent="0.2">
      <c r="A2965" t="s">
        <v>23067</v>
      </c>
      <c r="B2965" t="s">
        <v>23068</v>
      </c>
      <c r="C2965" t="s">
        <v>23069</v>
      </c>
      <c r="J2965" t="s">
        <v>23070</v>
      </c>
      <c r="K2965" t="s">
        <v>22486</v>
      </c>
      <c r="L2965" t="s">
        <v>1263</v>
      </c>
      <c r="M2965">
        <v>64</v>
      </c>
      <c r="P2965" s="2" t="s">
        <v>23071</v>
      </c>
      <c r="Q2965" t="s">
        <v>47</v>
      </c>
      <c r="S2965">
        <v>0.15324512000000001</v>
      </c>
      <c r="T2965">
        <v>4.4441222999999997E-3</v>
      </c>
      <c r="U2965">
        <v>2.5497584E-2</v>
      </c>
      <c r="V2965">
        <v>6.770608E-3</v>
      </c>
      <c r="W2965">
        <v>2.8171662E-2</v>
      </c>
      <c r="X2965">
        <v>1.9746034999999999E-2</v>
      </c>
      <c r="Y2965">
        <v>0</v>
      </c>
      <c r="Z2965">
        <v>0.33300000000000002</v>
      </c>
      <c r="AA2965">
        <v>0.27</v>
      </c>
      <c r="AB2965">
        <v>0.39700000000000002</v>
      </c>
      <c r="AC2965">
        <v>0.20230000000000001</v>
      </c>
      <c r="AD2965" t="s">
        <v>48</v>
      </c>
      <c r="AE2965" t="s">
        <v>48</v>
      </c>
      <c r="AF2965" t="s">
        <v>48</v>
      </c>
    </row>
    <row r="2966" spans="1:32" hidden="1" outlineLevel="1" x14ac:dyDescent="0.2">
      <c r="A2966" t="s">
        <v>23072</v>
      </c>
      <c r="B2966" t="s">
        <v>19506</v>
      </c>
      <c r="C2966" t="s">
        <v>23073</v>
      </c>
      <c r="J2966" t="s">
        <v>23074</v>
      </c>
      <c r="K2966" t="s">
        <v>22486</v>
      </c>
      <c r="L2966" t="s">
        <v>1263</v>
      </c>
      <c r="M2966">
        <v>12</v>
      </c>
      <c r="P2966" s="2" t="s">
        <v>23075</v>
      </c>
      <c r="Q2966" t="s">
        <v>47</v>
      </c>
      <c r="S2966">
        <v>4.5873325E-2</v>
      </c>
      <c r="T2966">
        <v>2.4414062999999998E-3</v>
      </c>
      <c r="U2966">
        <v>2.0510335000000001E-2</v>
      </c>
      <c r="V2966">
        <v>7.6585565999999997E-3</v>
      </c>
      <c r="W2966">
        <v>1.6860934000000001E-2</v>
      </c>
      <c r="X2966">
        <v>1.2130004999999999E-2</v>
      </c>
      <c r="Y2966">
        <v>-4.8750000000000002E-2</v>
      </c>
      <c r="Z2966">
        <v>2.1000000000000001E-2</v>
      </c>
      <c r="AA2966">
        <v>4.3999999999999997E-2</v>
      </c>
      <c r="AB2966">
        <v>0.93500000000000005</v>
      </c>
      <c r="AC2966">
        <v>-0.33839999999999998</v>
      </c>
      <c r="AD2966" t="s">
        <v>48</v>
      </c>
      <c r="AE2966" t="s">
        <v>48</v>
      </c>
      <c r="AF2966" t="s">
        <v>48</v>
      </c>
    </row>
    <row r="2967" spans="1:32" hidden="1" outlineLevel="1" x14ac:dyDescent="0.2">
      <c r="A2967" t="s">
        <v>23076</v>
      </c>
      <c r="B2967" t="s">
        <v>23077</v>
      </c>
      <c r="C2967" t="s">
        <v>23078</v>
      </c>
      <c r="J2967" t="s">
        <v>23079</v>
      </c>
      <c r="K2967" t="s">
        <v>22486</v>
      </c>
      <c r="L2967" t="s">
        <v>1263</v>
      </c>
      <c r="M2967">
        <v>9</v>
      </c>
      <c r="P2967" s="2" t="s">
        <v>23080</v>
      </c>
      <c r="Q2967" t="s">
        <v>47</v>
      </c>
      <c r="S2967">
        <v>0.33255671999999997</v>
      </c>
      <c r="T2967">
        <v>4.7492979999999999E-3</v>
      </c>
      <c r="U2967">
        <v>0.14049543</v>
      </c>
      <c r="V2967">
        <v>1.0285404499999999E-2</v>
      </c>
      <c r="W2967">
        <v>0.34169519999999998</v>
      </c>
      <c r="X2967">
        <v>8.1944930000000006E-3</v>
      </c>
      <c r="Y2967">
        <v>-0.47916666666666657</v>
      </c>
      <c r="Z2967">
        <v>0</v>
      </c>
      <c r="AA2967">
        <v>0.19500000000000001</v>
      </c>
      <c r="AB2967">
        <v>0.80500000000000005</v>
      </c>
      <c r="AC2967">
        <v>-0.91859999999999997</v>
      </c>
      <c r="AD2967" t="s">
        <v>48</v>
      </c>
      <c r="AE2967" t="s">
        <v>48</v>
      </c>
      <c r="AF2967" t="s">
        <v>48</v>
      </c>
    </row>
    <row r="2968" spans="1:32" hidden="1" outlineLevel="1" x14ac:dyDescent="0.2">
      <c r="A2968" t="s">
        <v>23081</v>
      </c>
      <c r="B2968" t="s">
        <v>23082</v>
      </c>
      <c r="C2968" t="s">
        <v>21975</v>
      </c>
      <c r="J2968" t="s">
        <v>23083</v>
      </c>
      <c r="K2968" t="s">
        <v>22491</v>
      </c>
      <c r="L2968" t="s">
        <v>1263</v>
      </c>
      <c r="M2968">
        <v>1</v>
      </c>
      <c r="P2968" s="2" t="s">
        <v>23084</v>
      </c>
      <c r="Q2968" t="s">
        <v>47</v>
      </c>
      <c r="S2968">
        <v>1.6838523000000001E-2</v>
      </c>
      <c r="T2968">
        <v>7.5340270000000004E-4</v>
      </c>
      <c r="U2968">
        <v>1.3541849999999999E-2</v>
      </c>
      <c r="V2968">
        <v>2.2846175999999998E-3</v>
      </c>
      <c r="W2968">
        <v>8.5768830000000004E-3</v>
      </c>
      <c r="X2968">
        <v>6.4532872999999999E-3</v>
      </c>
      <c r="Y2968">
        <v>0.15</v>
      </c>
      <c r="Z2968">
        <v>9.0999999999999998E-2</v>
      </c>
      <c r="AA2968">
        <v>0</v>
      </c>
      <c r="AB2968">
        <v>0.90900000000000003</v>
      </c>
      <c r="AC2968">
        <v>0.36120000000000002</v>
      </c>
      <c r="AD2968" t="s">
        <v>48</v>
      </c>
      <c r="AE2968" t="s">
        <v>48</v>
      </c>
      <c r="AF2968" t="s">
        <v>48</v>
      </c>
    </row>
    <row r="2969" spans="1:32" hidden="1" outlineLevel="1" x14ac:dyDescent="0.2">
      <c r="A2969" t="s">
        <v>23085</v>
      </c>
      <c r="B2969" t="s">
        <v>23086</v>
      </c>
      <c r="C2969" t="s">
        <v>21975</v>
      </c>
      <c r="J2969" t="s">
        <v>23087</v>
      </c>
      <c r="K2969" t="s">
        <v>22514</v>
      </c>
      <c r="L2969" t="s">
        <v>1263</v>
      </c>
      <c r="M2969">
        <v>3</v>
      </c>
      <c r="P2969" s="2" t="s">
        <v>23088</v>
      </c>
      <c r="Q2969" t="s">
        <v>47</v>
      </c>
      <c r="S2969">
        <v>3.8519915000000002E-2</v>
      </c>
      <c r="T2969">
        <v>1.6307831E-3</v>
      </c>
      <c r="U2969">
        <v>1.9895467999999999E-2</v>
      </c>
      <c r="V2969">
        <v>4.8467190000000002E-3</v>
      </c>
      <c r="W2969">
        <v>1.5720926E-2</v>
      </c>
      <c r="X2969">
        <v>6.5956907000000002E-3</v>
      </c>
      <c r="Y2969">
        <v>0</v>
      </c>
      <c r="Z2969">
        <v>0</v>
      </c>
      <c r="AA2969">
        <v>0</v>
      </c>
      <c r="AB2969">
        <v>1</v>
      </c>
      <c r="AC2969">
        <v>0</v>
      </c>
      <c r="AD2969" t="s">
        <v>48</v>
      </c>
      <c r="AE2969" t="s">
        <v>48</v>
      </c>
      <c r="AF2969" t="s">
        <v>48</v>
      </c>
    </row>
    <row r="2970" spans="1:32" hidden="1" outlineLevel="1" x14ac:dyDescent="0.2">
      <c r="A2970" t="s">
        <v>23089</v>
      </c>
      <c r="B2970" t="s">
        <v>23090</v>
      </c>
      <c r="C2970" t="s">
        <v>21975</v>
      </c>
      <c r="J2970" t="s">
        <v>23091</v>
      </c>
      <c r="K2970" t="s">
        <v>22518</v>
      </c>
      <c r="L2970" t="s">
        <v>1263</v>
      </c>
      <c r="M2970">
        <v>2</v>
      </c>
      <c r="P2970" s="2" t="s">
        <v>23092</v>
      </c>
      <c r="Q2970" t="s">
        <v>47</v>
      </c>
      <c r="S2970">
        <v>2.9917045E-2</v>
      </c>
      <c r="T2970">
        <v>1.4305114999999999E-3</v>
      </c>
      <c r="U2970">
        <v>1.8665737000000002E-2</v>
      </c>
      <c r="V2970">
        <v>5.6976700000000002E-3</v>
      </c>
      <c r="W2970">
        <v>1.1996903E-2</v>
      </c>
      <c r="X2970">
        <v>6.7639859999999996E-3</v>
      </c>
      <c r="Y2970">
        <v>0</v>
      </c>
      <c r="Z2970">
        <v>0</v>
      </c>
      <c r="AA2970">
        <v>0</v>
      </c>
      <c r="AB2970">
        <v>1</v>
      </c>
      <c r="AC2970">
        <v>0</v>
      </c>
      <c r="AD2970" t="s">
        <v>48</v>
      </c>
      <c r="AE2970" t="s">
        <v>48</v>
      </c>
      <c r="AF2970" t="s">
        <v>48</v>
      </c>
    </row>
    <row r="2971" spans="1:32" hidden="1" outlineLevel="1" x14ac:dyDescent="0.2">
      <c r="A2971" t="s">
        <v>23093</v>
      </c>
      <c r="B2971" t="s">
        <v>23094</v>
      </c>
      <c r="C2971" t="s">
        <v>21980</v>
      </c>
      <c r="J2971" t="s">
        <v>23095</v>
      </c>
      <c r="K2971" t="s">
        <v>22527</v>
      </c>
      <c r="L2971" t="s">
        <v>1263</v>
      </c>
      <c r="M2971">
        <v>41</v>
      </c>
      <c r="P2971" s="2" t="s">
        <v>23096</v>
      </c>
      <c r="Q2971" t="s">
        <v>47</v>
      </c>
      <c r="S2971">
        <v>3.9462693E-2</v>
      </c>
      <c r="T2971">
        <v>7.8201294000000005E-4</v>
      </c>
      <c r="U2971">
        <v>1.2585391E-2</v>
      </c>
      <c r="V2971">
        <v>2.1458757E-3</v>
      </c>
      <c r="W2971">
        <v>1.8710041E-2</v>
      </c>
      <c r="X2971">
        <v>6.5050706999999998E-3</v>
      </c>
      <c r="Y2971">
        <v>0.29523809523809519</v>
      </c>
      <c r="Z2971">
        <v>9.0999999999999998E-2</v>
      </c>
      <c r="AA2971">
        <v>9.4E-2</v>
      </c>
      <c r="AB2971">
        <v>0.81499999999999995</v>
      </c>
      <c r="AC2971">
        <v>-2.58E-2</v>
      </c>
      <c r="AD2971" t="s">
        <v>48</v>
      </c>
      <c r="AE2971" t="s">
        <v>48</v>
      </c>
      <c r="AF2971" t="s">
        <v>48</v>
      </c>
    </row>
    <row r="2972" spans="1:32" hidden="1" outlineLevel="1" x14ac:dyDescent="0.2">
      <c r="A2972" t="s">
        <v>23097</v>
      </c>
      <c r="B2972" t="s">
        <v>23098</v>
      </c>
      <c r="C2972" t="s">
        <v>23099</v>
      </c>
      <c r="J2972" t="s">
        <v>23100</v>
      </c>
      <c r="K2972" t="s">
        <v>22537</v>
      </c>
      <c r="L2972" t="s">
        <v>1263</v>
      </c>
      <c r="M2972">
        <v>42</v>
      </c>
      <c r="P2972" s="2" t="s">
        <v>23101</v>
      </c>
      <c r="Q2972" t="s">
        <v>47</v>
      </c>
      <c r="S2972">
        <v>1.3005874000000001E-2</v>
      </c>
      <c r="T2972">
        <v>6.0558319999999999E-4</v>
      </c>
      <c r="U2972">
        <v>1.2858665999999999E-2</v>
      </c>
      <c r="V2972">
        <v>2.9598286000000001E-3</v>
      </c>
      <c r="W2972">
        <v>7.8548779999999992E-3</v>
      </c>
      <c r="X2972">
        <v>6.4468145999999997E-3</v>
      </c>
      <c r="Y2972">
        <v>0</v>
      </c>
      <c r="Z2972">
        <v>6.5000000000000002E-2</v>
      </c>
      <c r="AA2972">
        <v>0</v>
      </c>
      <c r="AB2972">
        <v>0.93500000000000005</v>
      </c>
      <c r="AC2972">
        <v>0.36120000000000002</v>
      </c>
      <c r="AD2972" t="s">
        <v>48</v>
      </c>
      <c r="AE2972" t="s">
        <v>48</v>
      </c>
      <c r="AF2972" t="s">
        <v>48</v>
      </c>
    </row>
    <row r="2973" spans="1:32" hidden="1" outlineLevel="1" x14ac:dyDescent="0.2">
      <c r="A2973" t="s">
        <v>23102</v>
      </c>
      <c r="B2973" t="s">
        <v>23103</v>
      </c>
      <c r="C2973" t="s">
        <v>22428</v>
      </c>
      <c r="J2973" t="s">
        <v>23104</v>
      </c>
      <c r="K2973" t="s">
        <v>22567</v>
      </c>
      <c r="L2973" t="s">
        <v>1263</v>
      </c>
      <c r="M2973">
        <v>1</v>
      </c>
      <c r="P2973" s="2" t="s">
        <v>23105</v>
      </c>
      <c r="Q2973" t="s">
        <v>47</v>
      </c>
      <c r="S2973">
        <v>3.2863232999999999E-2</v>
      </c>
      <c r="T2973">
        <v>9.9182130000000004E-4</v>
      </c>
      <c r="U2973">
        <v>1.2312118E-2</v>
      </c>
      <c r="V2973">
        <v>2.1088778000000002E-3</v>
      </c>
      <c r="W2973">
        <v>1.3668913E-2</v>
      </c>
      <c r="X2973">
        <v>9.2819370000000005E-3</v>
      </c>
      <c r="Y2973">
        <v>0.1125</v>
      </c>
      <c r="Z2973">
        <v>0.187</v>
      </c>
      <c r="AA2973">
        <v>0.14099999999999999</v>
      </c>
      <c r="AB2973">
        <v>0.67200000000000004</v>
      </c>
      <c r="AC2973">
        <v>9.3700000000000006E-2</v>
      </c>
      <c r="AD2973" t="s">
        <v>48</v>
      </c>
      <c r="AE2973" t="s">
        <v>48</v>
      </c>
      <c r="AF2973" t="s">
        <v>48</v>
      </c>
    </row>
    <row r="2974" spans="1:32" hidden="1" outlineLevel="1" x14ac:dyDescent="0.2">
      <c r="A2974" t="s">
        <v>23106</v>
      </c>
      <c r="B2974" t="s">
        <v>23107</v>
      </c>
      <c r="C2974" t="s">
        <v>23108</v>
      </c>
      <c r="J2974" t="s">
        <v>23109</v>
      </c>
      <c r="K2974" t="s">
        <v>22572</v>
      </c>
      <c r="L2974" t="s">
        <v>1263</v>
      </c>
      <c r="M2974">
        <v>24</v>
      </c>
      <c r="P2974" s="2" t="s">
        <v>23110</v>
      </c>
      <c r="Q2974" t="s">
        <v>47</v>
      </c>
      <c r="S2974">
        <v>0.23271074999999999</v>
      </c>
      <c r="T2974">
        <v>4.1770935000000004E-3</v>
      </c>
      <c r="U2974">
        <v>8.6460599999999999E-2</v>
      </c>
      <c r="V2974">
        <v>9.6194430000000001E-3</v>
      </c>
      <c r="W2974">
        <v>8.1508696000000005E-2</v>
      </c>
      <c r="X2974">
        <v>8.5051910000000005E-3</v>
      </c>
      <c r="Y2974">
        <v>-1</v>
      </c>
      <c r="Z2974">
        <v>7.0999999999999994E-2</v>
      </c>
      <c r="AA2974">
        <v>0.25700000000000001</v>
      </c>
      <c r="AB2974">
        <v>0.67200000000000004</v>
      </c>
      <c r="AC2974">
        <v>-0.71840000000000004</v>
      </c>
      <c r="AD2974" t="s">
        <v>48</v>
      </c>
      <c r="AE2974" t="s">
        <v>48</v>
      </c>
      <c r="AF2974" t="s">
        <v>48</v>
      </c>
    </row>
    <row r="2975" spans="1:32" hidden="1" outlineLevel="1" x14ac:dyDescent="0.2">
      <c r="A2975" t="s">
        <v>23111</v>
      </c>
      <c r="B2975" t="s">
        <v>23112</v>
      </c>
      <c r="C2975" t="s">
        <v>23113</v>
      </c>
      <c r="J2975" t="s">
        <v>23114</v>
      </c>
      <c r="K2975" t="s">
        <v>22572</v>
      </c>
      <c r="L2975" t="s">
        <v>1263</v>
      </c>
      <c r="M2975">
        <v>9</v>
      </c>
      <c r="P2975" s="2" t="s">
        <v>23115</v>
      </c>
      <c r="Q2975" t="s">
        <v>10258</v>
      </c>
      <c r="S2975">
        <v>3.1684756000000001E-2</v>
      </c>
      <c r="T2975">
        <v>1.0204315E-3</v>
      </c>
      <c r="U2975">
        <v>1.7777596E-2</v>
      </c>
      <c r="V2975">
        <v>3.6997858E-3</v>
      </c>
      <c r="W2975">
        <v>1.4960921E-2</v>
      </c>
      <c r="X2975">
        <v>6.7445672999999996E-3</v>
      </c>
      <c r="Y2975">
        <v>0</v>
      </c>
      <c r="Z2975">
        <v>2.5000000000000001E-2</v>
      </c>
      <c r="AA2975">
        <v>0.115</v>
      </c>
      <c r="AB2975">
        <v>0.86</v>
      </c>
      <c r="AC2975">
        <v>-0.79559999999999997</v>
      </c>
      <c r="AD2975" t="s">
        <v>48</v>
      </c>
      <c r="AE2975" t="s">
        <v>48</v>
      </c>
      <c r="AF2975" t="s">
        <v>48</v>
      </c>
    </row>
    <row r="2976" spans="1:32" hidden="1" outlineLevel="1" x14ac:dyDescent="0.2">
      <c r="A2976" t="s">
        <v>23116</v>
      </c>
      <c r="B2976" t="s">
        <v>23117</v>
      </c>
      <c r="C2976" t="s">
        <v>23118</v>
      </c>
      <c r="J2976" t="s">
        <v>23119</v>
      </c>
      <c r="K2976" t="s">
        <v>22572</v>
      </c>
      <c r="L2976" t="s">
        <v>1263</v>
      </c>
      <c r="M2976">
        <v>6</v>
      </c>
      <c r="P2976" s="2" t="s">
        <v>23120</v>
      </c>
      <c r="Q2976" t="s">
        <v>47</v>
      </c>
      <c r="S2976">
        <v>0.23271074999999999</v>
      </c>
      <c r="T2976">
        <v>5.1879882999999998E-3</v>
      </c>
      <c r="U2976">
        <v>7.0942833999999996E-2</v>
      </c>
      <c r="V2976">
        <v>0.20088354</v>
      </c>
      <c r="W2976">
        <v>8.5827689999999998E-2</v>
      </c>
      <c r="X2976">
        <v>8.1944930000000006E-3</v>
      </c>
      <c r="Y2976">
        <v>0</v>
      </c>
      <c r="Z2976">
        <v>0.105</v>
      </c>
      <c r="AA2976">
        <v>5.0999999999999997E-2</v>
      </c>
      <c r="AB2976">
        <v>0.84399999999999997</v>
      </c>
      <c r="AC2976">
        <v>0.38179999999999997</v>
      </c>
      <c r="AD2976" t="s">
        <v>48</v>
      </c>
      <c r="AE2976" t="s">
        <v>48</v>
      </c>
      <c r="AF2976" t="s">
        <v>48</v>
      </c>
    </row>
    <row r="2977" spans="1:32" hidden="1" outlineLevel="1" x14ac:dyDescent="0.2">
      <c r="A2977" t="s">
        <v>23121</v>
      </c>
      <c r="B2977" t="s">
        <v>23122</v>
      </c>
      <c r="C2977" t="s">
        <v>23123</v>
      </c>
      <c r="J2977" t="s">
        <v>23124</v>
      </c>
      <c r="K2977" t="s">
        <v>22572</v>
      </c>
      <c r="L2977" t="s">
        <v>1263</v>
      </c>
      <c r="M2977">
        <v>-2</v>
      </c>
      <c r="P2977" s="2" t="s">
        <v>23125</v>
      </c>
      <c r="Q2977" t="s">
        <v>47</v>
      </c>
      <c r="S2977">
        <v>0.26859093000000001</v>
      </c>
      <c r="T2977">
        <v>9.2697140000000001E-3</v>
      </c>
      <c r="U2977">
        <v>0.2317999</v>
      </c>
      <c r="V2977">
        <v>9.84143E-3</v>
      </c>
      <c r="W2977">
        <v>8.3359695999999997E-2</v>
      </c>
      <c r="X2977">
        <v>1.04988385E-2</v>
      </c>
      <c r="Y2977">
        <v>-0.5</v>
      </c>
      <c r="Z2977">
        <v>0.14499999999999999</v>
      </c>
      <c r="AA2977">
        <v>9.6000000000000002E-2</v>
      </c>
      <c r="AB2977">
        <v>0.75900000000000001</v>
      </c>
      <c r="AC2977">
        <v>-6.3399999999999998E-2</v>
      </c>
      <c r="AD2977" t="s">
        <v>48</v>
      </c>
      <c r="AE2977" t="s">
        <v>48</v>
      </c>
      <c r="AF2977" t="s">
        <v>48</v>
      </c>
    </row>
    <row r="2978" spans="1:32" hidden="1" outlineLevel="1" x14ac:dyDescent="0.2">
      <c r="A2978" t="s">
        <v>23126</v>
      </c>
      <c r="B2978" t="s">
        <v>23127</v>
      </c>
      <c r="C2978" t="s">
        <v>23128</v>
      </c>
      <c r="J2978" t="s">
        <v>23129</v>
      </c>
      <c r="K2978" t="s">
        <v>22572</v>
      </c>
      <c r="L2978" t="s">
        <v>1263</v>
      </c>
      <c r="M2978">
        <v>1</v>
      </c>
      <c r="P2978" s="2" t="s">
        <v>23130</v>
      </c>
      <c r="Q2978" t="s">
        <v>47</v>
      </c>
      <c r="S2978">
        <v>4.0183347000000001E-2</v>
      </c>
      <c r="T2978">
        <v>2.2411345999999999E-3</v>
      </c>
      <c r="U2978">
        <v>2.4541125E-2</v>
      </c>
      <c r="V2978">
        <v>3.9957687E-3</v>
      </c>
      <c r="W2978">
        <v>1.3972916E-2</v>
      </c>
      <c r="X2978">
        <v>7.9873605000000004E-3</v>
      </c>
      <c r="Y2978">
        <v>0.1</v>
      </c>
      <c r="Z2978">
        <v>0.28999999999999998</v>
      </c>
      <c r="AA2978">
        <v>0.111</v>
      </c>
      <c r="AB2978">
        <v>0.59899999999999998</v>
      </c>
      <c r="AC2978">
        <v>0.59940000000000004</v>
      </c>
      <c r="AD2978" t="s">
        <v>48</v>
      </c>
      <c r="AE2978" t="s">
        <v>48</v>
      </c>
      <c r="AF2978" t="s">
        <v>48</v>
      </c>
    </row>
    <row r="2979" spans="1:32" hidden="1" outlineLevel="1" x14ac:dyDescent="0.2">
      <c r="A2979" t="s">
        <v>23131</v>
      </c>
      <c r="B2979" t="s">
        <v>23132</v>
      </c>
      <c r="C2979" t="s">
        <v>22033</v>
      </c>
      <c r="J2979" t="s">
        <v>23133</v>
      </c>
      <c r="K2979" t="s">
        <v>22593</v>
      </c>
      <c r="L2979" t="s">
        <v>1263</v>
      </c>
      <c r="M2979">
        <v>8</v>
      </c>
      <c r="P2979" s="2" t="s">
        <v>23134</v>
      </c>
      <c r="Q2979" t="s">
        <v>47</v>
      </c>
      <c r="S2979">
        <v>4.0430736000000002E-2</v>
      </c>
      <c r="T2979">
        <v>1.0299682999999999E-3</v>
      </c>
      <c r="U2979">
        <v>1.7777596E-2</v>
      </c>
      <c r="V2979">
        <v>3.2928091999999999E-3</v>
      </c>
      <c r="W2979">
        <v>1.7356456999999999E-2</v>
      </c>
      <c r="X2979">
        <v>6.5439080000000002E-3</v>
      </c>
      <c r="Y2979">
        <v>0.33333333333333331</v>
      </c>
      <c r="Z2979">
        <v>0.23699999999999999</v>
      </c>
      <c r="AA2979">
        <v>0</v>
      </c>
      <c r="AB2979">
        <v>0.76300000000000001</v>
      </c>
      <c r="AC2979">
        <v>0.8881</v>
      </c>
      <c r="AD2979" t="s">
        <v>48</v>
      </c>
      <c r="AE2979" t="s">
        <v>48</v>
      </c>
      <c r="AF2979" t="s">
        <v>48</v>
      </c>
    </row>
    <row r="2980" spans="1:32" hidden="1" outlineLevel="1" x14ac:dyDescent="0.2">
      <c r="A2980" t="s">
        <v>23135</v>
      </c>
      <c r="B2980" t="s">
        <v>23136</v>
      </c>
      <c r="C2980" t="s">
        <v>18719</v>
      </c>
      <c r="J2980" t="s">
        <v>23137</v>
      </c>
      <c r="K2980" t="s">
        <v>22616</v>
      </c>
      <c r="L2980" t="s">
        <v>1263</v>
      </c>
      <c r="M2980">
        <v>-6</v>
      </c>
      <c r="P2980" s="2" t="s">
        <v>23138</v>
      </c>
      <c r="Q2980" t="s">
        <v>10060</v>
      </c>
      <c r="S2980">
        <v>0.31132057000000002</v>
      </c>
      <c r="T2980">
        <v>1.2283324999999999E-2</v>
      </c>
      <c r="U2980">
        <v>0.17803068</v>
      </c>
      <c r="V2980">
        <v>2.0781586000000001E-2</v>
      </c>
      <c r="W2980">
        <v>0.15982662</v>
      </c>
      <c r="X2980">
        <v>9.7220929999999994E-3</v>
      </c>
      <c r="Y2980">
        <v>-0.23333333333333331</v>
      </c>
      <c r="Z2980">
        <v>4.5999999999999999E-2</v>
      </c>
      <c r="AA2980">
        <v>0.104</v>
      </c>
      <c r="AB2980">
        <v>0.85099999999999998</v>
      </c>
      <c r="AC2980">
        <v>-0.42149999999999999</v>
      </c>
      <c r="AD2980" t="s">
        <v>48</v>
      </c>
      <c r="AE2980" t="s">
        <v>48</v>
      </c>
      <c r="AF2980" t="s">
        <v>48</v>
      </c>
    </row>
    <row r="2981" spans="1:32" hidden="1" outlineLevel="1" x14ac:dyDescent="0.2">
      <c r="A2981" t="s">
        <v>23139</v>
      </c>
      <c r="B2981" t="s">
        <v>23140</v>
      </c>
      <c r="C2981" t="s">
        <v>18958</v>
      </c>
      <c r="J2981" t="s">
        <v>23141</v>
      </c>
      <c r="K2981" t="s">
        <v>22629</v>
      </c>
      <c r="L2981" t="s">
        <v>1263</v>
      </c>
      <c r="M2981">
        <v>1</v>
      </c>
      <c r="P2981" s="2" t="s">
        <v>23142</v>
      </c>
      <c r="Q2981" t="s">
        <v>47</v>
      </c>
      <c r="S2981">
        <v>0.72028046999999995</v>
      </c>
      <c r="T2981">
        <v>0.16960317</v>
      </c>
      <c r="U2981">
        <v>0.70928369999999996</v>
      </c>
      <c r="V2981">
        <v>4.9761772000000003E-2</v>
      </c>
      <c r="W2981">
        <v>0.63083920000000004</v>
      </c>
      <c r="X2981">
        <v>1.0032792E-2</v>
      </c>
      <c r="Y2981">
        <v>-0.15</v>
      </c>
      <c r="Z2981">
        <v>0.107</v>
      </c>
      <c r="AA2981">
        <v>7.0000000000000007E-2</v>
      </c>
      <c r="AB2981">
        <v>0.82299999999999995</v>
      </c>
      <c r="AC2981">
        <v>0.44969999999999999</v>
      </c>
      <c r="AD2981" t="s">
        <v>48</v>
      </c>
      <c r="AE2981" t="s">
        <v>48</v>
      </c>
      <c r="AF2981" t="s">
        <v>48</v>
      </c>
    </row>
    <row r="2982" spans="1:32" hidden="1" outlineLevel="1" x14ac:dyDescent="0.2">
      <c r="A2982" t="s">
        <v>23143</v>
      </c>
      <c r="B2982" t="s">
        <v>23144</v>
      </c>
      <c r="C2982" t="s">
        <v>18055</v>
      </c>
      <c r="J2982" t="s">
        <v>23145</v>
      </c>
      <c r="K2982" t="s">
        <v>22633</v>
      </c>
      <c r="L2982" t="s">
        <v>1263</v>
      </c>
      <c r="M2982">
        <v>61</v>
      </c>
      <c r="P2982" s="2" t="s">
        <v>23146</v>
      </c>
      <c r="Q2982" t="s">
        <v>47</v>
      </c>
      <c r="S2982">
        <v>1.3257194999999999E-2</v>
      </c>
      <c r="T2982">
        <v>1.1444091999999999E-3</v>
      </c>
      <c r="U2982">
        <v>1.4190876E-2</v>
      </c>
      <c r="V2982">
        <v>4.3287489999999998E-3</v>
      </c>
      <c r="W2982">
        <v>8.1398800000000004E-3</v>
      </c>
      <c r="X2982">
        <v>7.7931739999999999E-3</v>
      </c>
      <c r="Y2982">
        <v>-0.25</v>
      </c>
      <c r="Z2982">
        <v>0.27700000000000002</v>
      </c>
      <c r="AA2982">
        <v>0.126</v>
      </c>
      <c r="AB2982">
        <v>0.59699999999999998</v>
      </c>
      <c r="AC2982">
        <v>0.41549999999999998</v>
      </c>
      <c r="AD2982" t="s">
        <v>48</v>
      </c>
      <c r="AE2982" t="s">
        <v>48</v>
      </c>
      <c r="AF2982" t="s">
        <v>48</v>
      </c>
    </row>
    <row r="2983" spans="1:32" hidden="1" outlineLevel="1" x14ac:dyDescent="0.2">
      <c r="A2983" t="s">
        <v>23147</v>
      </c>
      <c r="B2983" t="s">
        <v>23148</v>
      </c>
      <c r="C2983" t="s">
        <v>10706</v>
      </c>
      <c r="J2983" t="s">
        <v>23149</v>
      </c>
      <c r="K2983" t="s">
        <v>22633</v>
      </c>
      <c r="L2983" t="s">
        <v>1263</v>
      </c>
      <c r="M2983">
        <v>22</v>
      </c>
      <c r="P2983" s="2" t="s">
        <v>23150</v>
      </c>
      <c r="Q2983" t="s">
        <v>10060</v>
      </c>
      <c r="S2983">
        <v>1.3697007000000001E-2</v>
      </c>
      <c r="T2983">
        <v>9.8705290000000007E-4</v>
      </c>
      <c r="U2983">
        <v>1.3576009E-2</v>
      </c>
      <c r="V2983">
        <v>3.6442890000000002E-3</v>
      </c>
      <c r="W2983">
        <v>8.4628819999999997E-3</v>
      </c>
      <c r="X2983">
        <v>7.365964E-3</v>
      </c>
      <c r="Y2983">
        <v>0.2</v>
      </c>
      <c r="Z2983">
        <v>0.379</v>
      </c>
      <c r="AA2983">
        <v>0</v>
      </c>
      <c r="AB2983">
        <v>0.621</v>
      </c>
      <c r="AC2983">
        <v>0.86250000000000004</v>
      </c>
      <c r="AD2983" t="s">
        <v>48</v>
      </c>
      <c r="AE2983" t="s">
        <v>48</v>
      </c>
      <c r="AF2983" t="s">
        <v>48</v>
      </c>
    </row>
    <row r="2984" spans="1:32" hidden="1" outlineLevel="1" x14ac:dyDescent="0.2">
      <c r="A2984" t="s">
        <v>23151</v>
      </c>
      <c r="B2984" t="s">
        <v>23152</v>
      </c>
      <c r="C2984" t="s">
        <v>15911</v>
      </c>
      <c r="J2984" t="s">
        <v>23153</v>
      </c>
      <c r="K2984" t="s">
        <v>22650</v>
      </c>
      <c r="L2984" t="s">
        <v>1263</v>
      </c>
      <c r="M2984">
        <v>316</v>
      </c>
      <c r="P2984" s="2" t="s">
        <v>23154</v>
      </c>
      <c r="Q2984" t="s">
        <v>47</v>
      </c>
      <c r="S2984">
        <v>0.38115019999999999</v>
      </c>
      <c r="T2984">
        <v>1.502803E-2</v>
      </c>
      <c r="U2984">
        <v>0.21564959</v>
      </c>
      <c r="V2984">
        <v>9.7674349999999997E-3</v>
      </c>
      <c r="W2984">
        <v>0.46923601999999998</v>
      </c>
      <c r="X2984">
        <v>6.4209230000000003E-3</v>
      </c>
      <c r="Y2984">
        <v>0.1041666666666667</v>
      </c>
      <c r="Z2984">
        <v>0.34200000000000003</v>
      </c>
      <c r="AA2984">
        <v>0.23100000000000001</v>
      </c>
      <c r="AB2984">
        <v>0.42699999999999999</v>
      </c>
      <c r="AC2984">
        <v>7.7200000000000005E-2</v>
      </c>
      <c r="AD2984" t="s">
        <v>48</v>
      </c>
      <c r="AE2984" t="s">
        <v>48</v>
      </c>
      <c r="AF2984" t="s">
        <v>48</v>
      </c>
    </row>
    <row r="2985" spans="1:32" hidden="1" outlineLevel="1" x14ac:dyDescent="0.2">
      <c r="A2985" t="s">
        <v>23155</v>
      </c>
      <c r="B2985" t="s">
        <v>23156</v>
      </c>
      <c r="C2985" t="s">
        <v>23157</v>
      </c>
      <c r="J2985" t="s">
        <v>23158</v>
      </c>
      <c r="K2985" t="s">
        <v>22650</v>
      </c>
      <c r="L2985" t="s">
        <v>1263</v>
      </c>
      <c r="M2985">
        <v>-45</v>
      </c>
      <c r="P2985" s="2" t="s">
        <v>23159</v>
      </c>
      <c r="Q2985" t="s">
        <v>47</v>
      </c>
      <c r="S2985">
        <v>0.36251270000000002</v>
      </c>
      <c r="T2985">
        <v>1.3285006E-2</v>
      </c>
      <c r="U2985">
        <v>0.19893537</v>
      </c>
      <c r="V2985">
        <v>6.8465814E-2</v>
      </c>
      <c r="W2985">
        <v>0.32682731999999998</v>
      </c>
      <c r="X2985">
        <v>8.4275170000000007E-3</v>
      </c>
      <c r="Y2985">
        <v>-0.10625</v>
      </c>
      <c r="Z2985">
        <v>0.23899999999999999</v>
      </c>
      <c r="AA2985">
        <v>0.19500000000000001</v>
      </c>
      <c r="AB2985">
        <v>0.56599999999999995</v>
      </c>
      <c r="AC2985">
        <v>0.1779</v>
      </c>
      <c r="AD2985" t="s">
        <v>48</v>
      </c>
      <c r="AE2985" t="s">
        <v>48</v>
      </c>
      <c r="AF2985" t="s">
        <v>48</v>
      </c>
    </row>
    <row r="2986" spans="1:32" hidden="1" outlineLevel="1" x14ac:dyDescent="0.2">
      <c r="A2986" t="s">
        <v>23160</v>
      </c>
      <c r="B2986" t="s">
        <v>23161</v>
      </c>
      <c r="C2986" t="s">
        <v>19269</v>
      </c>
      <c r="J2986" t="s">
        <v>23162</v>
      </c>
      <c r="K2986" t="s">
        <v>22654</v>
      </c>
      <c r="L2986" t="s">
        <v>1263</v>
      </c>
      <c r="M2986">
        <v>19</v>
      </c>
      <c r="P2986" s="2" t="s">
        <v>23163</v>
      </c>
      <c r="Q2986" t="s">
        <v>47</v>
      </c>
      <c r="S2986">
        <v>0.17631748</v>
      </c>
      <c r="T2986">
        <v>2.0790100000000001E-3</v>
      </c>
      <c r="U2986">
        <v>2.1535111999999999E-2</v>
      </c>
      <c r="V2986">
        <v>6.6966120000000002E-3</v>
      </c>
      <c r="W2986">
        <v>8.5827689999999998E-2</v>
      </c>
      <c r="X2986">
        <v>6.4985976000000003E-3</v>
      </c>
      <c r="Y2986">
        <v>-0.25</v>
      </c>
      <c r="Z2986">
        <v>0</v>
      </c>
      <c r="AA2986">
        <v>0.39400000000000002</v>
      </c>
      <c r="AB2986">
        <v>0.60599999999999998</v>
      </c>
      <c r="AC2986">
        <v>-0.63690000000000002</v>
      </c>
      <c r="AD2986" t="s">
        <v>48</v>
      </c>
      <c r="AE2986" t="s">
        <v>48</v>
      </c>
      <c r="AF2986" t="s">
        <v>48</v>
      </c>
    </row>
    <row r="2987" spans="1:32" hidden="1" outlineLevel="1" x14ac:dyDescent="0.2">
      <c r="A2987" t="s">
        <v>23164</v>
      </c>
      <c r="B2987" t="s">
        <v>23165</v>
      </c>
      <c r="C2987" t="s">
        <v>23157</v>
      </c>
      <c r="J2987" t="s">
        <v>23166</v>
      </c>
      <c r="K2987" t="s">
        <v>22658</v>
      </c>
      <c r="L2987" t="s">
        <v>1263</v>
      </c>
      <c r="M2987">
        <v>-21</v>
      </c>
      <c r="P2987" s="2" t="s">
        <v>23167</v>
      </c>
      <c r="Q2987" t="s">
        <v>47</v>
      </c>
      <c r="S2987">
        <v>0.28547667999999998</v>
      </c>
      <c r="T2987">
        <v>9.1552730000000002E-3</v>
      </c>
      <c r="U2987">
        <v>0.14754629</v>
      </c>
      <c r="V2987">
        <v>3.4816212999999999E-2</v>
      </c>
      <c r="W2987">
        <v>0.16693160000000001</v>
      </c>
      <c r="X2987">
        <v>8.9712384999999992E-3</v>
      </c>
      <c r="Y2987">
        <v>-0.3125</v>
      </c>
      <c r="Z2987">
        <v>0</v>
      </c>
      <c r="AA2987">
        <v>0.34100000000000003</v>
      </c>
      <c r="AB2987">
        <v>0.65900000000000003</v>
      </c>
      <c r="AC2987">
        <v>-0.73509999999999998</v>
      </c>
      <c r="AD2987" t="s">
        <v>48</v>
      </c>
      <c r="AE2987" t="s">
        <v>48</v>
      </c>
      <c r="AF2987" t="s">
        <v>48</v>
      </c>
    </row>
    <row r="2988" spans="1:32" hidden="1" outlineLevel="1" x14ac:dyDescent="0.2">
      <c r="A2988" t="s">
        <v>23168</v>
      </c>
      <c r="B2988" t="s">
        <v>23169</v>
      </c>
      <c r="C2988" t="s">
        <v>23170</v>
      </c>
      <c r="J2988" t="s">
        <v>23171</v>
      </c>
      <c r="K2988" t="s">
        <v>22662</v>
      </c>
      <c r="L2988" t="s">
        <v>1263</v>
      </c>
      <c r="M2988">
        <v>29</v>
      </c>
      <c r="P2988" s="2" t="s">
        <v>23172</v>
      </c>
      <c r="Q2988" t="s">
        <v>47</v>
      </c>
      <c r="S2988">
        <v>0.37751234</v>
      </c>
      <c r="T2988">
        <v>1.4447021000000001E-2</v>
      </c>
      <c r="U2988">
        <v>6.3456070000000003E-2</v>
      </c>
      <c r="V2988">
        <v>6.9185994000000002E-3</v>
      </c>
      <c r="W2988">
        <v>0.35161977999999999</v>
      </c>
      <c r="X2988">
        <v>0.27637171999999999</v>
      </c>
      <c r="Y2988">
        <v>0.15</v>
      </c>
      <c r="Z2988">
        <v>0.14499999999999999</v>
      </c>
      <c r="AA2988">
        <v>7.0999999999999994E-2</v>
      </c>
      <c r="AB2988">
        <v>0.78300000000000003</v>
      </c>
      <c r="AC2988">
        <v>0.29599999999999999</v>
      </c>
      <c r="AD2988" t="s">
        <v>48</v>
      </c>
      <c r="AE2988" t="s">
        <v>48</v>
      </c>
      <c r="AF2988" t="s">
        <v>48</v>
      </c>
    </row>
    <row r="2989" spans="1:32" hidden="1" outlineLevel="1" x14ac:dyDescent="0.2">
      <c r="A2989" t="s">
        <v>23173</v>
      </c>
      <c r="B2989" t="s">
        <v>23174</v>
      </c>
      <c r="C2989" t="s">
        <v>22321</v>
      </c>
      <c r="J2989" t="s">
        <v>23175</v>
      </c>
      <c r="K2989" t="s">
        <v>22662</v>
      </c>
      <c r="L2989" t="s">
        <v>1263</v>
      </c>
      <c r="M2989">
        <v>13</v>
      </c>
      <c r="P2989" s="2" t="s">
        <v>23176</v>
      </c>
      <c r="Q2989" t="s">
        <v>47</v>
      </c>
      <c r="S2989">
        <v>0.66672189999999998</v>
      </c>
      <c r="T2989">
        <v>0.16960317</v>
      </c>
      <c r="U2989">
        <v>0.66456484999999998</v>
      </c>
      <c r="V2989">
        <v>4.6417569999999998E-2</v>
      </c>
      <c r="W2989">
        <v>0.54525656</v>
      </c>
      <c r="X2989">
        <v>9.9296789999999996E-2</v>
      </c>
      <c r="Y2989">
        <v>-1.2500000000000009E-2</v>
      </c>
      <c r="Z2989">
        <v>0.108</v>
      </c>
      <c r="AA2989">
        <v>0.124</v>
      </c>
      <c r="AB2989">
        <v>0.76700000000000002</v>
      </c>
      <c r="AC2989">
        <v>-0.1779</v>
      </c>
      <c r="AD2989" t="s">
        <v>48</v>
      </c>
      <c r="AE2989" t="s">
        <v>48</v>
      </c>
      <c r="AF2989" t="s">
        <v>48</v>
      </c>
    </row>
    <row r="2990" spans="1:32" hidden="1" outlineLevel="1" x14ac:dyDescent="0.2">
      <c r="A2990" t="s">
        <v>23177</v>
      </c>
      <c r="B2990" t="s">
        <v>23178</v>
      </c>
      <c r="C2990" t="s">
        <v>23157</v>
      </c>
      <c r="J2990" t="s">
        <v>23179</v>
      </c>
      <c r="K2990" t="s">
        <v>22701</v>
      </c>
      <c r="L2990" t="s">
        <v>1263</v>
      </c>
      <c r="M2990">
        <v>1</v>
      </c>
      <c r="P2990" s="2" t="s">
        <v>23180</v>
      </c>
      <c r="Q2990" t="s">
        <v>47</v>
      </c>
      <c r="S2990">
        <v>1.3320024999999999E-2</v>
      </c>
      <c r="T2990">
        <v>1.1539459000000001E-3</v>
      </c>
      <c r="U2990">
        <v>1.4600785999999999E-2</v>
      </c>
      <c r="V2990">
        <v>3.9957687E-3</v>
      </c>
      <c r="W2990">
        <v>7.8548779999999992E-3</v>
      </c>
      <c r="X2990">
        <v>7.637825E-3</v>
      </c>
      <c r="Y2990">
        <v>0.2</v>
      </c>
      <c r="Z2990">
        <v>0.495</v>
      </c>
      <c r="AA2990">
        <v>0</v>
      </c>
      <c r="AB2990">
        <v>0.505</v>
      </c>
      <c r="AC2990">
        <v>0.59840000000000004</v>
      </c>
      <c r="AD2990" t="s">
        <v>48</v>
      </c>
      <c r="AE2990" t="s">
        <v>48</v>
      </c>
      <c r="AF2990" t="s">
        <v>48</v>
      </c>
    </row>
    <row r="2991" spans="1:32" hidden="1" outlineLevel="1" x14ac:dyDescent="0.2">
      <c r="A2991" t="s">
        <v>23181</v>
      </c>
      <c r="B2991" t="s">
        <v>23182</v>
      </c>
      <c r="C2991" t="s">
        <v>23183</v>
      </c>
      <c r="J2991" t="s">
        <v>23184</v>
      </c>
      <c r="K2991" t="s">
        <v>22904</v>
      </c>
      <c r="L2991" t="s">
        <v>1263</v>
      </c>
      <c r="M2991">
        <v>0</v>
      </c>
      <c r="P2991" s="2" t="s">
        <v>23185</v>
      </c>
      <c r="Q2991" t="s">
        <v>47</v>
      </c>
      <c r="S2991">
        <v>7.3711219999999994E-2</v>
      </c>
      <c r="T2991">
        <v>1.3256073E-3</v>
      </c>
      <c r="U2991">
        <v>1.7299367E-2</v>
      </c>
      <c r="V2991">
        <v>3.9957687E-3</v>
      </c>
      <c r="W2991">
        <v>3.235855E-2</v>
      </c>
      <c r="X2991">
        <v>6.9387536E-3</v>
      </c>
      <c r="Y2991">
        <v>-5.0000000000000036E-3</v>
      </c>
      <c r="Z2991">
        <v>7.0000000000000007E-2</v>
      </c>
      <c r="AA2991">
        <v>0.19900000000000001</v>
      </c>
      <c r="AB2991">
        <v>0.73</v>
      </c>
      <c r="AC2991">
        <v>-0.83430000000000004</v>
      </c>
      <c r="AD2991" t="s">
        <v>48</v>
      </c>
      <c r="AE2991" t="s">
        <v>48</v>
      </c>
      <c r="AF2991" t="s">
        <v>48</v>
      </c>
    </row>
    <row r="2992" spans="1:32" hidden="1" outlineLevel="1" x14ac:dyDescent="0.2">
      <c r="A2992" t="s">
        <v>23186</v>
      </c>
      <c r="B2992" t="s">
        <v>23187</v>
      </c>
      <c r="C2992" t="s">
        <v>23188</v>
      </c>
      <c r="J2992" t="s">
        <v>23189</v>
      </c>
      <c r="K2992" t="s">
        <v>22913</v>
      </c>
      <c r="L2992" t="s">
        <v>1263</v>
      </c>
      <c r="M2992">
        <v>3</v>
      </c>
      <c r="P2992" s="2" t="s">
        <v>23190</v>
      </c>
      <c r="Q2992" t="s">
        <v>47</v>
      </c>
      <c r="S2992">
        <v>0.19599395999999999</v>
      </c>
      <c r="T2992">
        <v>4.0054319999999997E-3</v>
      </c>
      <c r="U2992">
        <v>2.9323419999999999E-2</v>
      </c>
      <c r="V2992">
        <v>6.2896360000000004E-3</v>
      </c>
      <c r="W2992">
        <v>0.11172232</v>
      </c>
      <c r="X2992">
        <v>6.6604200000000002E-3</v>
      </c>
      <c r="Y2992">
        <v>0.17499999999999999</v>
      </c>
      <c r="Z2992">
        <v>0.17299999999999999</v>
      </c>
      <c r="AA2992">
        <v>0</v>
      </c>
      <c r="AB2992">
        <v>0.82699999999999996</v>
      </c>
      <c r="AC2992">
        <v>0.37159999999999999</v>
      </c>
      <c r="AD2992" t="s">
        <v>48</v>
      </c>
      <c r="AE2992" t="s">
        <v>48</v>
      </c>
      <c r="AF2992" t="s">
        <v>48</v>
      </c>
    </row>
    <row r="2993" spans="1:32" hidden="1" outlineLevel="1" x14ac:dyDescent="0.2">
      <c r="A2993" t="s">
        <v>23191</v>
      </c>
      <c r="B2993" t="s">
        <v>23192</v>
      </c>
      <c r="C2993" t="s">
        <v>22378</v>
      </c>
      <c r="J2993" t="s">
        <v>23193</v>
      </c>
      <c r="K2993" t="s">
        <v>22925</v>
      </c>
      <c r="L2993" t="s">
        <v>1263</v>
      </c>
      <c r="M2993">
        <v>5</v>
      </c>
      <c r="P2993" s="2" t="s">
        <v>23194</v>
      </c>
      <c r="Q2993" t="s">
        <v>10132</v>
      </c>
      <c r="S2993">
        <v>0.11098998</v>
      </c>
      <c r="T2993">
        <v>2.7275085000000002E-3</v>
      </c>
      <c r="U2993">
        <v>2.8913507000000001E-2</v>
      </c>
      <c r="V2993">
        <v>5.8086635999999997E-3</v>
      </c>
      <c r="W2993">
        <v>3.9737478E-2</v>
      </c>
      <c r="X2993">
        <v>9.4113949999999995E-3</v>
      </c>
      <c r="Y2993">
        <v>0.14642857142857141</v>
      </c>
      <c r="Z2993">
        <v>0.19500000000000001</v>
      </c>
      <c r="AA2993">
        <v>0.108</v>
      </c>
      <c r="AB2993">
        <v>0.69699999999999995</v>
      </c>
      <c r="AC2993">
        <v>0.85</v>
      </c>
      <c r="AD2993" t="s">
        <v>48</v>
      </c>
      <c r="AE2993" t="s">
        <v>48</v>
      </c>
      <c r="AF2993" t="s">
        <v>48</v>
      </c>
    </row>
    <row r="2994" spans="1:32" hidden="1" outlineLevel="1" x14ac:dyDescent="0.2">
      <c r="A2994" t="s">
        <v>23195</v>
      </c>
      <c r="B2994" t="s">
        <v>23196</v>
      </c>
      <c r="C2994" t="s">
        <v>23157</v>
      </c>
      <c r="J2994" t="s">
        <v>23197</v>
      </c>
      <c r="K2994" t="s">
        <v>22933</v>
      </c>
      <c r="L2994" t="s">
        <v>1263</v>
      </c>
      <c r="M2994">
        <v>12</v>
      </c>
      <c r="P2994" s="2" t="s">
        <v>23198</v>
      </c>
      <c r="Q2994" t="s">
        <v>47</v>
      </c>
      <c r="S2994">
        <v>7.3711219999999994E-2</v>
      </c>
      <c r="T2994">
        <v>2.0599364999999998E-3</v>
      </c>
      <c r="U2994">
        <v>2.7273865000000001E-2</v>
      </c>
      <c r="V2994">
        <v>4.2732526000000002E-3</v>
      </c>
      <c r="W2994">
        <v>2.1417208E-2</v>
      </c>
      <c r="X2994">
        <v>8.8417809999999999E-3</v>
      </c>
      <c r="Y2994">
        <v>0.3</v>
      </c>
      <c r="Z2994">
        <v>0.14199999999999999</v>
      </c>
      <c r="AA2994">
        <v>0.106</v>
      </c>
      <c r="AB2994">
        <v>0.752</v>
      </c>
      <c r="AC2994">
        <v>0.20230000000000001</v>
      </c>
      <c r="AD2994" t="s">
        <v>48</v>
      </c>
      <c r="AE2994" t="s">
        <v>48</v>
      </c>
      <c r="AF2994" t="s">
        <v>48</v>
      </c>
    </row>
    <row r="2995" spans="1:32" hidden="1" outlineLevel="1" x14ac:dyDescent="0.2">
      <c r="A2995" t="s">
        <v>23199</v>
      </c>
      <c r="B2995" t="s">
        <v>23200</v>
      </c>
      <c r="C2995" t="s">
        <v>18719</v>
      </c>
      <c r="J2995" t="s">
        <v>23201</v>
      </c>
      <c r="K2995" t="s">
        <v>22942</v>
      </c>
      <c r="L2995" t="s">
        <v>1263</v>
      </c>
      <c r="M2995">
        <v>-86</v>
      </c>
      <c r="P2995" s="2" t="s">
        <v>23202</v>
      </c>
      <c r="Q2995" t="s">
        <v>10060</v>
      </c>
      <c r="S2995">
        <v>0.33421695000000001</v>
      </c>
      <c r="T2995">
        <v>1.4769803999999999E-2</v>
      </c>
      <c r="U2995">
        <v>0.29209393</v>
      </c>
      <c r="V2995">
        <v>1.3546381E-2</v>
      </c>
      <c r="W2995">
        <v>0.24630152999999999</v>
      </c>
      <c r="X2995">
        <v>8.5051910000000005E-3</v>
      </c>
      <c r="Y2995">
        <v>-0.15</v>
      </c>
      <c r="Z2995">
        <v>7.1999999999999995E-2</v>
      </c>
      <c r="AA2995">
        <v>0</v>
      </c>
      <c r="AB2995">
        <v>0.92800000000000005</v>
      </c>
      <c r="AC2995">
        <v>0.40189999999999998</v>
      </c>
      <c r="AD2995" t="s">
        <v>48</v>
      </c>
      <c r="AE2995" t="s">
        <v>48</v>
      </c>
      <c r="AF2995" t="s">
        <v>48</v>
      </c>
    </row>
    <row r="2996" spans="1:32" hidden="1" outlineLevel="1" x14ac:dyDescent="0.2">
      <c r="A2996" t="s">
        <v>23203</v>
      </c>
      <c r="B2996" t="s">
        <v>23204</v>
      </c>
      <c r="C2996" t="s">
        <v>18719</v>
      </c>
      <c r="J2996" t="s">
        <v>23205</v>
      </c>
      <c r="K2996" t="s">
        <v>22946</v>
      </c>
      <c r="L2996" t="s">
        <v>1263</v>
      </c>
      <c r="M2996">
        <v>-6</v>
      </c>
      <c r="P2996" s="2" t="s">
        <v>23206</v>
      </c>
      <c r="Q2996" t="s">
        <v>10060</v>
      </c>
      <c r="S2996">
        <v>5.3789820000000002E-2</v>
      </c>
      <c r="T2996">
        <v>1.2397765999999999E-3</v>
      </c>
      <c r="U2996">
        <v>2.0168742E-2</v>
      </c>
      <c r="V2996">
        <v>4.6617300000000002E-3</v>
      </c>
      <c r="W2996">
        <v>2.1288296000000002E-2</v>
      </c>
      <c r="X2996">
        <v>6.4921249999999996E-3</v>
      </c>
      <c r="Y2996">
        <v>0.1</v>
      </c>
      <c r="Z2996">
        <v>0.14599999999999999</v>
      </c>
      <c r="AA2996">
        <v>5.8000000000000003E-2</v>
      </c>
      <c r="AB2996">
        <v>0.79600000000000004</v>
      </c>
      <c r="AC2996">
        <v>0.45219999999999999</v>
      </c>
      <c r="AD2996" t="s">
        <v>48</v>
      </c>
      <c r="AE2996" t="s">
        <v>48</v>
      </c>
      <c r="AF2996" t="s">
        <v>48</v>
      </c>
    </row>
    <row r="2997" spans="1:32" hidden="1" outlineLevel="1" x14ac:dyDescent="0.2">
      <c r="A2997" t="s">
        <v>23207</v>
      </c>
      <c r="B2997" t="s">
        <v>23208</v>
      </c>
      <c r="C2997" t="s">
        <v>22972</v>
      </c>
      <c r="J2997" t="s">
        <v>23209</v>
      </c>
      <c r="K2997" t="s">
        <v>22962</v>
      </c>
      <c r="L2997" t="s">
        <v>1263</v>
      </c>
      <c r="M2997">
        <v>1</v>
      </c>
      <c r="P2997" s="2" t="s">
        <v>23210</v>
      </c>
      <c r="Q2997" t="s">
        <v>47</v>
      </c>
      <c r="S2997">
        <v>0.75109369999999998</v>
      </c>
      <c r="T2997">
        <v>2.3076923999999999E-2</v>
      </c>
      <c r="U2997">
        <v>0.39409557000000001</v>
      </c>
      <c r="V2997">
        <v>1.1987305E-2</v>
      </c>
      <c r="W2997">
        <v>0.72868865999999999</v>
      </c>
      <c r="X2997">
        <v>8.2462760000000003E-3</v>
      </c>
      <c r="Y2997">
        <v>-0.79999999999999993</v>
      </c>
      <c r="Z2997">
        <v>0</v>
      </c>
      <c r="AA2997">
        <v>0.20699999999999999</v>
      </c>
      <c r="AB2997">
        <v>0.79300000000000004</v>
      </c>
      <c r="AC2997">
        <v>-0.52669999999999995</v>
      </c>
      <c r="AD2997" t="s">
        <v>48</v>
      </c>
      <c r="AE2997" t="s">
        <v>48</v>
      </c>
      <c r="AF2997" t="s">
        <v>48</v>
      </c>
    </row>
    <row r="2998" spans="1:32" hidden="1" outlineLevel="1" x14ac:dyDescent="0.2">
      <c r="A2998" t="s">
        <v>23211</v>
      </c>
      <c r="B2998" t="s">
        <v>23212</v>
      </c>
      <c r="C2998" t="s">
        <v>23213</v>
      </c>
      <c r="J2998" t="s">
        <v>23214</v>
      </c>
      <c r="K2998" t="s">
        <v>22975</v>
      </c>
      <c r="L2998" t="s">
        <v>1263</v>
      </c>
      <c r="M2998">
        <v>17</v>
      </c>
      <c r="P2998" s="2" t="s">
        <v>23215</v>
      </c>
      <c r="Q2998" t="s">
        <v>47</v>
      </c>
      <c r="S2998">
        <v>3.8048524E-2</v>
      </c>
      <c r="T2998">
        <v>1.4877319E-3</v>
      </c>
      <c r="U2998">
        <v>1.7709277999999998E-2</v>
      </c>
      <c r="V2998">
        <v>4.3102503000000004E-3</v>
      </c>
      <c r="W2998">
        <v>9.4508879999999993E-3</v>
      </c>
      <c r="X2998">
        <v>1.0913103E-2</v>
      </c>
      <c r="Y2998">
        <v>-0.125</v>
      </c>
      <c r="Z2998">
        <v>5.7000000000000002E-2</v>
      </c>
      <c r="AA2998">
        <v>7.0999999999999994E-2</v>
      </c>
      <c r="AB2998">
        <v>0.872</v>
      </c>
      <c r="AC2998">
        <v>-0.15310000000000001</v>
      </c>
      <c r="AD2998" t="s">
        <v>48</v>
      </c>
      <c r="AE2998" t="s">
        <v>48</v>
      </c>
      <c r="AF2998" t="s">
        <v>48</v>
      </c>
    </row>
    <row r="2999" spans="1:32" hidden="1" outlineLevel="1" x14ac:dyDescent="0.2">
      <c r="A2999" t="s">
        <v>23216</v>
      </c>
      <c r="B2999" t="s">
        <v>23217</v>
      </c>
      <c r="C2999" t="s">
        <v>22468</v>
      </c>
      <c r="J2999" t="s">
        <v>23218</v>
      </c>
      <c r="K2999" t="s">
        <v>22979</v>
      </c>
      <c r="L2999" t="s">
        <v>1263</v>
      </c>
      <c r="M2999">
        <v>3</v>
      </c>
      <c r="P2999" s="2" t="s">
        <v>23219</v>
      </c>
      <c r="Q2999" t="s">
        <v>47</v>
      </c>
      <c r="S2999">
        <v>0.31547861999999999</v>
      </c>
      <c r="T2999">
        <v>2.2581130000000001E-2</v>
      </c>
      <c r="U2999">
        <v>0.33453682000000001</v>
      </c>
      <c r="V2999">
        <v>1.1025362E-2</v>
      </c>
      <c r="W2999">
        <v>6.6171789999999994E-2</v>
      </c>
      <c r="X2999">
        <v>9.9810079999999995E-3</v>
      </c>
      <c r="Y2999">
        <v>-0.4</v>
      </c>
      <c r="Z2999">
        <v>0.2</v>
      </c>
      <c r="AA2999">
        <v>0</v>
      </c>
      <c r="AB2999">
        <v>0.8</v>
      </c>
      <c r="AC2999">
        <v>0.54110000000000003</v>
      </c>
      <c r="AD2999" t="s">
        <v>48</v>
      </c>
      <c r="AE2999" t="s">
        <v>48</v>
      </c>
      <c r="AF2999" t="s">
        <v>48</v>
      </c>
    </row>
    <row r="3000" spans="1:32" hidden="1" outlineLevel="1" x14ac:dyDescent="0.2">
      <c r="A3000" t="s">
        <v>23220</v>
      </c>
      <c r="B3000" t="s">
        <v>18728</v>
      </c>
      <c r="C3000" t="s">
        <v>23221</v>
      </c>
      <c r="J3000" t="s">
        <v>23222</v>
      </c>
      <c r="K3000" t="s">
        <v>22984</v>
      </c>
      <c r="L3000" t="s">
        <v>1263</v>
      </c>
      <c r="M3000">
        <v>119</v>
      </c>
      <c r="P3000" s="2" t="s">
        <v>23223</v>
      </c>
      <c r="Q3000" t="s">
        <v>47</v>
      </c>
      <c r="S3000">
        <v>2.8620722000000001E-2</v>
      </c>
      <c r="T3000">
        <v>1.4400482E-3</v>
      </c>
      <c r="U3000">
        <v>1.7572641E-2</v>
      </c>
      <c r="V3000">
        <v>2.8488350000000001E-3</v>
      </c>
      <c r="W3000">
        <v>1.1274899E-2</v>
      </c>
      <c r="X3000">
        <v>8.4145709999999992E-3</v>
      </c>
      <c r="Y3000">
        <v>0</v>
      </c>
      <c r="Z3000">
        <v>6.2E-2</v>
      </c>
      <c r="AA3000">
        <v>0</v>
      </c>
      <c r="AB3000">
        <v>0.93799999999999994</v>
      </c>
      <c r="AC3000">
        <v>0.36120000000000002</v>
      </c>
      <c r="AD3000" t="s">
        <v>48</v>
      </c>
      <c r="AE3000" t="s">
        <v>48</v>
      </c>
      <c r="AF3000" t="s">
        <v>48</v>
      </c>
    </row>
    <row r="3001" spans="1:32" hidden="1" outlineLevel="1" x14ac:dyDescent="0.2">
      <c r="A3001" t="s">
        <v>23224</v>
      </c>
      <c r="B3001" t="s">
        <v>23225</v>
      </c>
      <c r="C3001" t="s">
        <v>22468</v>
      </c>
      <c r="J3001" t="s">
        <v>23226</v>
      </c>
      <c r="K3001" t="s">
        <v>22984</v>
      </c>
      <c r="L3001" t="s">
        <v>1263</v>
      </c>
      <c r="M3001">
        <v>28</v>
      </c>
      <c r="P3001" s="2" t="s">
        <v>23227</v>
      </c>
      <c r="Q3001" t="s">
        <v>47</v>
      </c>
      <c r="S3001">
        <v>3.5927269999999997E-2</v>
      </c>
      <c r="T3001">
        <v>1.4591217000000001E-3</v>
      </c>
      <c r="U3001">
        <v>2.5087673000000001E-2</v>
      </c>
      <c r="V3001">
        <v>5.7346675999999999E-3</v>
      </c>
      <c r="W3001">
        <v>1.5644926999999999E-2</v>
      </c>
      <c r="X3001">
        <v>7.1976690000000003E-3</v>
      </c>
      <c r="Y3001">
        <v>-0.1316964285714286</v>
      </c>
      <c r="Z3001">
        <v>0.20699999999999999</v>
      </c>
      <c r="AA3001">
        <v>4.4999999999999998E-2</v>
      </c>
      <c r="AB3001">
        <v>0.748</v>
      </c>
      <c r="AC3001">
        <v>0.81</v>
      </c>
      <c r="AD3001" t="s">
        <v>48</v>
      </c>
      <c r="AE3001" t="s">
        <v>48</v>
      </c>
      <c r="AF3001" t="s">
        <v>48</v>
      </c>
    </row>
    <row r="3002" spans="1:32" hidden="1" outlineLevel="1" x14ac:dyDescent="0.2">
      <c r="A3002" t="s">
        <v>23228</v>
      </c>
      <c r="B3002" t="s">
        <v>23229</v>
      </c>
      <c r="C3002" t="s">
        <v>23230</v>
      </c>
      <c r="J3002" t="s">
        <v>23231</v>
      </c>
      <c r="K3002" t="s">
        <v>22984</v>
      </c>
      <c r="L3002" t="s">
        <v>1263</v>
      </c>
      <c r="M3002">
        <v>9</v>
      </c>
      <c r="P3002" s="2" t="s">
        <v>23232</v>
      </c>
      <c r="Q3002" t="s">
        <v>47</v>
      </c>
      <c r="S3002">
        <v>0.51403969999999999</v>
      </c>
      <c r="T3002">
        <v>2.3076923999999999E-2</v>
      </c>
      <c r="U3002">
        <v>0.66430820000000002</v>
      </c>
      <c r="V3002">
        <v>2.1987454999999999E-2</v>
      </c>
      <c r="W3002">
        <v>0.24698590000000001</v>
      </c>
      <c r="X3002">
        <v>1.1430934E-2</v>
      </c>
      <c r="Y3002">
        <v>0.10035714285714289</v>
      </c>
      <c r="Z3002">
        <v>5.1999999999999998E-2</v>
      </c>
      <c r="AA3002">
        <v>0.11899999999999999</v>
      </c>
      <c r="AB3002">
        <v>0.82899999999999996</v>
      </c>
      <c r="AC3002">
        <v>-0.80469999999999997</v>
      </c>
      <c r="AD3002" t="s">
        <v>48</v>
      </c>
      <c r="AE3002" t="s">
        <v>48</v>
      </c>
      <c r="AF3002" t="s">
        <v>48</v>
      </c>
    </row>
    <row r="3003" spans="1:32" hidden="1" outlineLevel="1" x14ac:dyDescent="0.2">
      <c r="A3003" t="s">
        <v>23233</v>
      </c>
      <c r="B3003" t="s">
        <v>23234</v>
      </c>
      <c r="C3003" t="s">
        <v>9117</v>
      </c>
      <c r="J3003" t="s">
        <v>23235</v>
      </c>
      <c r="K3003" t="s">
        <v>22992</v>
      </c>
      <c r="L3003" t="s">
        <v>1263</v>
      </c>
      <c r="M3003">
        <v>165</v>
      </c>
      <c r="P3003" s="2" t="s">
        <v>23236</v>
      </c>
      <c r="Q3003" t="s">
        <v>47</v>
      </c>
      <c r="S3003">
        <v>1.4890782999999999E-2</v>
      </c>
      <c r="T3003">
        <v>8.4877013999999998E-4</v>
      </c>
      <c r="U3003">
        <v>1.4327513E-2</v>
      </c>
      <c r="V3003">
        <v>3.1633168000000001E-3</v>
      </c>
      <c r="W3003">
        <v>7.9308790000000001E-3</v>
      </c>
      <c r="X3003">
        <v>6.8999166000000001E-3</v>
      </c>
      <c r="Y3003">
        <v>0.4</v>
      </c>
      <c r="Z3003">
        <v>0.26700000000000002</v>
      </c>
      <c r="AA3003">
        <v>0</v>
      </c>
      <c r="AB3003">
        <v>0.73299999999999998</v>
      </c>
      <c r="AC3003">
        <v>0.45879999999999999</v>
      </c>
      <c r="AD3003" t="s">
        <v>48</v>
      </c>
      <c r="AE3003" t="s">
        <v>48</v>
      </c>
      <c r="AF3003" t="s">
        <v>48</v>
      </c>
    </row>
    <row r="3004" spans="1:32" hidden="1" outlineLevel="1" x14ac:dyDescent="0.2">
      <c r="A3004" t="s">
        <v>23237</v>
      </c>
      <c r="B3004" t="s">
        <v>23238</v>
      </c>
      <c r="C3004" t="s">
        <v>22048</v>
      </c>
      <c r="J3004" t="s">
        <v>23239</v>
      </c>
      <c r="K3004" t="s">
        <v>22992</v>
      </c>
      <c r="L3004" t="s">
        <v>1263</v>
      </c>
      <c r="M3004">
        <v>79</v>
      </c>
      <c r="P3004" s="2" t="s">
        <v>23240</v>
      </c>
      <c r="Q3004" t="s">
        <v>47</v>
      </c>
      <c r="S3004">
        <v>2.449606E-2</v>
      </c>
      <c r="T3004">
        <v>1.1587143E-3</v>
      </c>
      <c r="U3004">
        <v>1.5283971E-2</v>
      </c>
      <c r="V3004">
        <v>2.3123661999999998E-3</v>
      </c>
      <c r="W3004">
        <v>1.0666896E-2</v>
      </c>
      <c r="X3004">
        <v>8.2074385000000007E-3</v>
      </c>
      <c r="Y3004">
        <v>0</v>
      </c>
      <c r="Z3004">
        <v>0.35099999999999998</v>
      </c>
      <c r="AA3004">
        <v>0</v>
      </c>
      <c r="AB3004">
        <v>0.64900000000000002</v>
      </c>
      <c r="AC3004">
        <v>0.40189999999999998</v>
      </c>
      <c r="AD3004" t="s">
        <v>48</v>
      </c>
      <c r="AE3004" t="s">
        <v>48</v>
      </c>
      <c r="AF3004" t="s">
        <v>48</v>
      </c>
    </row>
    <row r="3005" spans="1:32" hidden="1" outlineLevel="1" x14ac:dyDescent="0.2">
      <c r="A3005" t="s">
        <v>23241</v>
      </c>
      <c r="B3005" t="s">
        <v>23242</v>
      </c>
      <c r="C3005" t="s">
        <v>23243</v>
      </c>
      <c r="J3005" t="s">
        <v>23244</v>
      </c>
      <c r="K3005" t="s">
        <v>22997</v>
      </c>
      <c r="L3005" t="s">
        <v>1263</v>
      </c>
      <c r="M3005">
        <v>94</v>
      </c>
      <c r="P3005" s="2" t="s">
        <v>23245</v>
      </c>
      <c r="Q3005" t="s">
        <v>47</v>
      </c>
      <c r="S3005">
        <v>0.20126031</v>
      </c>
      <c r="T3005">
        <v>5.7983399999999999E-3</v>
      </c>
      <c r="U3005">
        <v>0.12727508000000001</v>
      </c>
      <c r="V3005">
        <v>1.2742470000000001E-2</v>
      </c>
      <c r="W3005">
        <v>8.1632099999999999E-2</v>
      </c>
      <c r="X3005">
        <v>2.0609348999999999E-2</v>
      </c>
      <c r="Y3005">
        <v>0.16666666666666671</v>
      </c>
      <c r="Z3005">
        <v>0</v>
      </c>
      <c r="AA3005">
        <v>0.14599999999999999</v>
      </c>
      <c r="AB3005">
        <v>0.85399999999999998</v>
      </c>
      <c r="AC3005">
        <v>-0.81100000000000005</v>
      </c>
      <c r="AD3005" t="s">
        <v>48</v>
      </c>
      <c r="AE3005" t="s">
        <v>48</v>
      </c>
      <c r="AF3005" t="s">
        <v>48</v>
      </c>
    </row>
    <row r="3006" spans="1:32" hidden="1" outlineLevel="1" x14ac:dyDescent="0.2">
      <c r="A3006" t="s">
        <v>23246</v>
      </c>
      <c r="B3006" t="s">
        <v>23247</v>
      </c>
      <c r="C3006" t="s">
        <v>23248</v>
      </c>
      <c r="J3006" t="s">
        <v>23249</v>
      </c>
      <c r="K3006" t="s">
        <v>22997</v>
      </c>
      <c r="L3006" t="s">
        <v>1263</v>
      </c>
      <c r="M3006">
        <v>2</v>
      </c>
      <c r="P3006" s="2" t="s">
        <v>23250</v>
      </c>
      <c r="Q3006" t="s">
        <v>47</v>
      </c>
      <c r="S3006">
        <v>1.1246625E-2</v>
      </c>
      <c r="T3006">
        <v>7.2002410000000002E-4</v>
      </c>
      <c r="U3006">
        <v>1.1167783000000001E-2</v>
      </c>
      <c r="V3006">
        <v>2.1921229999999998E-3</v>
      </c>
      <c r="W3006">
        <v>7.4558756E-3</v>
      </c>
      <c r="X3006">
        <v>7.0682109999999996E-3</v>
      </c>
      <c r="Y3006">
        <v>0.7</v>
      </c>
      <c r="Z3006">
        <v>0.14099999999999999</v>
      </c>
      <c r="AA3006">
        <v>0</v>
      </c>
      <c r="AB3006">
        <v>0.85899999999999999</v>
      </c>
      <c r="AC3006">
        <v>0.31819999999999998</v>
      </c>
      <c r="AD3006" t="s">
        <v>48</v>
      </c>
      <c r="AE3006" t="s">
        <v>48</v>
      </c>
      <c r="AF3006" t="s">
        <v>48</v>
      </c>
    </row>
    <row r="3007" spans="1:32" hidden="1" outlineLevel="1" x14ac:dyDescent="0.2">
      <c r="A3007" t="s">
        <v>23251</v>
      </c>
      <c r="B3007" t="s">
        <v>23252</v>
      </c>
      <c r="C3007" t="s">
        <v>20380</v>
      </c>
      <c r="J3007" t="s">
        <v>23253</v>
      </c>
      <c r="K3007" t="s">
        <v>22997</v>
      </c>
      <c r="L3007" t="s">
        <v>1263</v>
      </c>
      <c r="M3007">
        <v>0</v>
      </c>
      <c r="P3007" s="2" t="s">
        <v>23254</v>
      </c>
      <c r="Q3007" t="s">
        <v>47</v>
      </c>
      <c r="S3007">
        <v>5.9974584999999997E-2</v>
      </c>
      <c r="T3007">
        <v>1.8978119E-3</v>
      </c>
      <c r="U3007">
        <v>1.8187505999999999E-2</v>
      </c>
      <c r="V3007">
        <v>2.7378413000000001E-3</v>
      </c>
      <c r="W3007">
        <v>2.0643732000000001E-2</v>
      </c>
      <c r="X3007">
        <v>1.2492486000000001E-2</v>
      </c>
      <c r="Y3007">
        <v>0.05</v>
      </c>
      <c r="Z3007">
        <v>0.191</v>
      </c>
      <c r="AA3007">
        <v>0</v>
      </c>
      <c r="AB3007">
        <v>0.80900000000000005</v>
      </c>
      <c r="AC3007">
        <v>0.70960000000000001</v>
      </c>
      <c r="AD3007" t="s">
        <v>48</v>
      </c>
      <c r="AE3007" t="s">
        <v>48</v>
      </c>
      <c r="AF3007" t="s">
        <v>48</v>
      </c>
    </row>
    <row r="3008" spans="1:32" hidden="1" outlineLevel="1" x14ac:dyDescent="0.2">
      <c r="A3008" t="s">
        <v>23255</v>
      </c>
      <c r="B3008" t="s">
        <v>23256</v>
      </c>
      <c r="C3008" t="s">
        <v>23257</v>
      </c>
      <c r="J3008" t="s">
        <v>23258</v>
      </c>
      <c r="K3008" t="s">
        <v>23001</v>
      </c>
      <c r="L3008" t="s">
        <v>1263</v>
      </c>
      <c r="M3008">
        <v>42</v>
      </c>
      <c r="P3008" s="2" t="s">
        <v>23259</v>
      </c>
      <c r="Q3008" t="s">
        <v>47</v>
      </c>
      <c r="S3008">
        <v>2.2964042E-2</v>
      </c>
      <c r="T3008">
        <v>1.2588501E-3</v>
      </c>
      <c r="U3008">
        <v>1.6342908E-2</v>
      </c>
      <c r="V3008">
        <v>4.7727237000000002E-3</v>
      </c>
      <c r="W3008">
        <v>9.8308900000000001E-3</v>
      </c>
      <c r="X3008">
        <v>7.3141810000000003E-3</v>
      </c>
      <c r="Y3008">
        <v>-0.75</v>
      </c>
      <c r="Z3008">
        <v>0</v>
      </c>
      <c r="AA3008">
        <v>0.36699999999999999</v>
      </c>
      <c r="AB3008">
        <v>0.63300000000000001</v>
      </c>
      <c r="AC3008">
        <v>-0.44040000000000001</v>
      </c>
      <c r="AD3008" t="s">
        <v>48</v>
      </c>
      <c r="AE3008" t="s">
        <v>48</v>
      </c>
      <c r="AF3008" t="s">
        <v>48</v>
      </c>
    </row>
    <row r="3009" spans="1:32" hidden="1" outlineLevel="1" x14ac:dyDescent="0.2">
      <c r="A3009" t="s">
        <v>23260</v>
      </c>
      <c r="B3009" t="s">
        <v>23261</v>
      </c>
      <c r="C3009" t="s">
        <v>20627</v>
      </c>
      <c r="J3009" t="s">
        <v>23262</v>
      </c>
      <c r="K3009" t="s">
        <v>23001</v>
      </c>
      <c r="L3009" t="s">
        <v>1263</v>
      </c>
      <c r="M3009">
        <v>27</v>
      </c>
      <c r="P3009" s="2" t="s">
        <v>23263</v>
      </c>
      <c r="Q3009" t="s">
        <v>47</v>
      </c>
      <c r="S3009">
        <v>2.8974264999999999E-2</v>
      </c>
      <c r="T3009">
        <v>9.3460082999999999E-4</v>
      </c>
      <c r="U3009">
        <v>1.5147334E-2</v>
      </c>
      <c r="V3009">
        <v>2.3308650000000001E-3</v>
      </c>
      <c r="W3009">
        <v>1.3896914999999999E-2</v>
      </c>
      <c r="X3009">
        <v>6.7963501999999997E-3</v>
      </c>
      <c r="Y3009">
        <v>7.8571428571428584E-2</v>
      </c>
      <c r="Z3009">
        <v>2.8000000000000001E-2</v>
      </c>
      <c r="AA3009">
        <v>2.4E-2</v>
      </c>
      <c r="AB3009">
        <v>0.94799999999999995</v>
      </c>
      <c r="AC3009">
        <v>7.9000000000000001E-2</v>
      </c>
      <c r="AD3009" t="s">
        <v>48</v>
      </c>
      <c r="AE3009" t="s">
        <v>48</v>
      </c>
      <c r="AF3009" t="s">
        <v>48</v>
      </c>
    </row>
    <row r="3010" spans="1:32" hidden="1" outlineLevel="1" x14ac:dyDescent="0.2">
      <c r="A3010" t="s">
        <v>23264</v>
      </c>
      <c r="B3010" t="s">
        <v>23265</v>
      </c>
      <c r="C3010" t="s">
        <v>23266</v>
      </c>
      <c r="J3010" t="s">
        <v>23267</v>
      </c>
      <c r="K3010" t="s">
        <v>23001</v>
      </c>
      <c r="L3010" t="s">
        <v>1263</v>
      </c>
      <c r="M3010">
        <v>11</v>
      </c>
      <c r="P3010" s="2" t="s">
        <v>23268</v>
      </c>
      <c r="Q3010" t="s">
        <v>47</v>
      </c>
      <c r="S3010">
        <v>3.5220183000000002E-2</v>
      </c>
      <c r="T3010">
        <v>8.1062316999999998E-4</v>
      </c>
      <c r="U3010">
        <v>1.4634945E-2</v>
      </c>
      <c r="V3010">
        <v>2.4418586000000001E-3</v>
      </c>
      <c r="W3010">
        <v>1.4808920999999999E-2</v>
      </c>
      <c r="X3010">
        <v>7.3918556000000003E-3</v>
      </c>
      <c r="Y3010">
        <v>-0.05</v>
      </c>
      <c r="Z3010">
        <v>0</v>
      </c>
      <c r="AA3010">
        <v>0.25800000000000001</v>
      </c>
      <c r="AB3010">
        <v>0.74199999999999999</v>
      </c>
      <c r="AC3010">
        <v>-0.42570000000000002</v>
      </c>
      <c r="AD3010" t="s">
        <v>48</v>
      </c>
      <c r="AE3010" t="s">
        <v>48</v>
      </c>
      <c r="AF3010" t="s">
        <v>48</v>
      </c>
    </row>
    <row r="3011" spans="1:32" hidden="1" outlineLevel="1" x14ac:dyDescent="0.2">
      <c r="A3011" t="s">
        <v>23269</v>
      </c>
      <c r="B3011" t="s">
        <v>23270</v>
      </c>
      <c r="C3011" t="s">
        <v>17307</v>
      </c>
      <c r="J3011" t="s">
        <v>23271</v>
      </c>
      <c r="K3011" t="s">
        <v>23001</v>
      </c>
      <c r="L3011" t="s">
        <v>1263</v>
      </c>
      <c r="M3011">
        <v>45</v>
      </c>
      <c r="P3011" s="2" t="s">
        <v>23272</v>
      </c>
      <c r="Q3011" t="s">
        <v>47</v>
      </c>
      <c r="S3011">
        <v>0.11305672999999999</v>
      </c>
      <c r="T3011">
        <v>4.8637389999999997E-3</v>
      </c>
      <c r="U3011">
        <v>5.1181246E-2</v>
      </c>
      <c r="V3011">
        <v>7.1035884000000002E-3</v>
      </c>
      <c r="W3011">
        <v>2.3737640000000001E-2</v>
      </c>
      <c r="X3011">
        <v>2.5616571000000001E-2</v>
      </c>
      <c r="Y3011">
        <v>0.375</v>
      </c>
      <c r="Z3011">
        <v>0.125</v>
      </c>
      <c r="AA3011">
        <v>0</v>
      </c>
      <c r="AB3011">
        <v>0.875</v>
      </c>
      <c r="AC3011">
        <v>0.61240000000000006</v>
      </c>
      <c r="AD3011" t="s">
        <v>48</v>
      </c>
      <c r="AE3011" t="s">
        <v>48</v>
      </c>
      <c r="AF3011" t="s">
        <v>48</v>
      </c>
    </row>
    <row r="3012" spans="1:32" hidden="1" outlineLevel="1" x14ac:dyDescent="0.2">
      <c r="A3012" t="s">
        <v>23273</v>
      </c>
      <c r="B3012" t="s">
        <v>23274</v>
      </c>
      <c r="C3012" t="s">
        <v>23275</v>
      </c>
      <c r="J3012" t="s">
        <v>23276</v>
      </c>
      <c r="K3012" t="s">
        <v>23001</v>
      </c>
      <c r="L3012" t="s">
        <v>1263</v>
      </c>
      <c r="M3012">
        <v>4</v>
      </c>
      <c r="P3012" s="2" t="s">
        <v>23277</v>
      </c>
      <c r="Q3012" t="s">
        <v>47</v>
      </c>
      <c r="S3012">
        <v>1.9226073999999999E-2</v>
      </c>
      <c r="T3012">
        <v>8.8214874E-4</v>
      </c>
      <c r="U3012">
        <v>1.4464149000000001E-2</v>
      </c>
      <c r="V3012">
        <v>3.8662760000000001E-3</v>
      </c>
      <c r="W3012">
        <v>8.8998840000000003E-3</v>
      </c>
      <c r="X3012">
        <v>6.3950316999999996E-3</v>
      </c>
      <c r="Y3012">
        <v>6.6666666666666666E-2</v>
      </c>
      <c r="Z3012">
        <v>0</v>
      </c>
      <c r="AA3012">
        <v>0</v>
      </c>
      <c r="AB3012">
        <v>1</v>
      </c>
      <c r="AC3012">
        <v>0</v>
      </c>
      <c r="AD3012" t="s">
        <v>48</v>
      </c>
      <c r="AE3012" t="s">
        <v>48</v>
      </c>
      <c r="AF3012" t="s">
        <v>48</v>
      </c>
    </row>
    <row r="3013" spans="1:32" hidden="1" outlineLevel="1" x14ac:dyDescent="0.2">
      <c r="A3013" t="s">
        <v>23278</v>
      </c>
      <c r="B3013" t="s">
        <v>23279</v>
      </c>
      <c r="C3013" t="s">
        <v>23280</v>
      </c>
      <c r="J3013" t="s">
        <v>23281</v>
      </c>
      <c r="K3013" t="s">
        <v>23001</v>
      </c>
      <c r="L3013" t="s">
        <v>1263</v>
      </c>
      <c r="M3013">
        <v>4</v>
      </c>
      <c r="P3013" s="2" t="s">
        <v>23282</v>
      </c>
      <c r="Q3013" t="s">
        <v>47</v>
      </c>
      <c r="S3013">
        <v>6.9754264999999996E-2</v>
      </c>
      <c r="T3013">
        <v>2.8038024999999999E-3</v>
      </c>
      <c r="U3013">
        <v>3.6401358000000002E-2</v>
      </c>
      <c r="V3013">
        <v>1.4450782000000001E-2</v>
      </c>
      <c r="W3013">
        <v>1.7549826000000001E-2</v>
      </c>
      <c r="X3013">
        <v>8.4663540000000006E-3</v>
      </c>
      <c r="Y3013">
        <v>0.1495238095238095</v>
      </c>
      <c r="Z3013">
        <v>9.0999999999999998E-2</v>
      </c>
      <c r="AA3013">
        <v>0</v>
      </c>
      <c r="AB3013">
        <v>0.90900000000000003</v>
      </c>
      <c r="AC3013">
        <v>0.61240000000000006</v>
      </c>
      <c r="AD3013" t="s">
        <v>48</v>
      </c>
      <c r="AE3013" t="s">
        <v>48</v>
      </c>
      <c r="AF3013" t="s">
        <v>48</v>
      </c>
    </row>
    <row r="3014" spans="1:32" hidden="1" outlineLevel="1" x14ac:dyDescent="0.2">
      <c r="A3014" t="s">
        <v>23283</v>
      </c>
      <c r="B3014" t="s">
        <v>23284</v>
      </c>
      <c r="C3014" t="s">
        <v>23285</v>
      </c>
      <c r="J3014" t="s">
        <v>23286</v>
      </c>
      <c r="K3014" t="s">
        <v>23001</v>
      </c>
      <c r="L3014" t="s">
        <v>1263</v>
      </c>
      <c r="M3014">
        <v>-5</v>
      </c>
      <c r="P3014" s="2" t="s">
        <v>23287</v>
      </c>
      <c r="Q3014" t="s">
        <v>10032</v>
      </c>
      <c r="S3014">
        <v>3.1920450000000003E-2</v>
      </c>
      <c r="T3014">
        <v>1.1968612999999999E-3</v>
      </c>
      <c r="U3014">
        <v>1.7640960000000001E-2</v>
      </c>
      <c r="V3014">
        <v>4.0512652999999997E-3</v>
      </c>
      <c r="W3014">
        <v>1.1958903999999999E-2</v>
      </c>
      <c r="X3014">
        <v>7.5860420000000003E-3</v>
      </c>
      <c r="Y3014">
        <v>-4.1666666666666657E-2</v>
      </c>
      <c r="Z3014">
        <v>0.16600000000000001</v>
      </c>
      <c r="AA3014">
        <v>7.2999999999999995E-2</v>
      </c>
      <c r="AB3014">
        <v>0.76200000000000001</v>
      </c>
      <c r="AC3014">
        <v>0.42149999999999999</v>
      </c>
      <c r="AD3014" t="s">
        <v>48</v>
      </c>
      <c r="AE3014" t="s">
        <v>48</v>
      </c>
      <c r="AF3014" t="s">
        <v>48</v>
      </c>
    </row>
    <row r="3015" spans="1:32" hidden="1" outlineLevel="1" x14ac:dyDescent="0.2">
      <c r="A3015" t="s">
        <v>23288</v>
      </c>
      <c r="B3015" t="s">
        <v>23289</v>
      </c>
      <c r="C3015" t="s">
        <v>22483</v>
      </c>
      <c r="J3015" t="s">
        <v>23290</v>
      </c>
      <c r="K3015" t="s">
        <v>23048</v>
      </c>
      <c r="L3015" t="s">
        <v>1263</v>
      </c>
      <c r="M3015">
        <v>1</v>
      </c>
      <c r="P3015" s="2" t="s">
        <v>23291</v>
      </c>
      <c r="Q3015" t="s">
        <v>47</v>
      </c>
      <c r="S3015">
        <v>8.6705819999999996E-3</v>
      </c>
      <c r="T3015">
        <v>5.4597854999999999E-4</v>
      </c>
      <c r="U3015">
        <v>1.041628E-2</v>
      </c>
      <c r="V3015">
        <v>2.3216156000000002E-3</v>
      </c>
      <c r="W3015">
        <v>6.8098715999999997E-3</v>
      </c>
      <c r="X3015">
        <v>6.2849927000000003E-3</v>
      </c>
      <c r="Y3015">
        <v>0</v>
      </c>
      <c r="Z3015">
        <v>0</v>
      </c>
      <c r="AA3015">
        <v>0</v>
      </c>
      <c r="AB3015">
        <v>1</v>
      </c>
      <c r="AC3015">
        <v>0</v>
      </c>
      <c r="AD3015" t="s">
        <v>48</v>
      </c>
      <c r="AE3015" t="s">
        <v>48</v>
      </c>
      <c r="AF3015" t="s">
        <v>48</v>
      </c>
    </row>
    <row r="3016" spans="1:32" hidden="1" outlineLevel="1" x14ac:dyDescent="0.2">
      <c r="A3016" t="s">
        <v>23292</v>
      </c>
      <c r="B3016" t="s">
        <v>23293</v>
      </c>
      <c r="C3016" t="s">
        <v>22488</v>
      </c>
      <c r="J3016" t="s">
        <v>23294</v>
      </c>
      <c r="K3016" t="s">
        <v>23053</v>
      </c>
      <c r="L3016" t="s">
        <v>1263</v>
      </c>
      <c r="M3016">
        <v>13</v>
      </c>
      <c r="P3016" s="2" t="s">
        <v>23295</v>
      </c>
      <c r="Q3016" t="s">
        <v>47</v>
      </c>
      <c r="S3016">
        <v>0.10913446</v>
      </c>
      <c r="T3016">
        <v>4.2915343999999998E-3</v>
      </c>
      <c r="U3016">
        <v>6.6462149999999998E-2</v>
      </c>
      <c r="V3016">
        <v>1.1321344000000001E-2</v>
      </c>
      <c r="W3016">
        <v>3.3239998E-2</v>
      </c>
      <c r="X3016">
        <v>2.0782011999999999E-2</v>
      </c>
      <c r="Y3016">
        <v>0.05</v>
      </c>
      <c r="Z3016">
        <v>5.7000000000000002E-2</v>
      </c>
      <c r="AA3016">
        <v>0.153</v>
      </c>
      <c r="AB3016">
        <v>0.79100000000000004</v>
      </c>
      <c r="AC3016">
        <v>-0.90349999999999997</v>
      </c>
      <c r="AD3016" t="s">
        <v>48</v>
      </c>
      <c r="AE3016" t="s">
        <v>48</v>
      </c>
      <c r="AF3016" t="s">
        <v>48</v>
      </c>
    </row>
    <row r="3017" spans="1:32" hidden="1" outlineLevel="1" x14ac:dyDescent="0.2">
      <c r="A3017" t="s">
        <v>23296</v>
      </c>
      <c r="B3017" t="s">
        <v>23297</v>
      </c>
      <c r="C3017" t="s">
        <v>22493</v>
      </c>
      <c r="J3017" t="s">
        <v>23298</v>
      </c>
      <c r="K3017" t="s">
        <v>23081</v>
      </c>
      <c r="L3017" t="s">
        <v>1263</v>
      </c>
      <c r="M3017">
        <v>2</v>
      </c>
      <c r="P3017" s="2" t="s">
        <v>23299</v>
      </c>
      <c r="Q3017" t="s">
        <v>47</v>
      </c>
      <c r="S3017">
        <v>7.5294E-2</v>
      </c>
      <c r="T3017">
        <v>2.1648407000000001E-3</v>
      </c>
      <c r="U3017">
        <v>2.7137227E-2</v>
      </c>
      <c r="V3017">
        <v>4.5137386999999996E-3</v>
      </c>
      <c r="W3017">
        <v>1.8001021999999998E-2</v>
      </c>
      <c r="X3017">
        <v>8.026198E-3</v>
      </c>
      <c r="Y3017">
        <v>0.35</v>
      </c>
      <c r="Z3017">
        <v>0.40500000000000003</v>
      </c>
      <c r="AA3017">
        <v>0</v>
      </c>
      <c r="AB3017">
        <v>0.59499999999999997</v>
      </c>
      <c r="AC3017">
        <v>0.77829999999999999</v>
      </c>
      <c r="AD3017" t="s">
        <v>48</v>
      </c>
      <c r="AE3017" t="s">
        <v>48</v>
      </c>
      <c r="AF3017" t="s">
        <v>48</v>
      </c>
    </row>
    <row r="3018" spans="1:32" hidden="1" outlineLevel="1" x14ac:dyDescent="0.2">
      <c r="A3018" t="s">
        <v>23300</v>
      </c>
      <c r="B3018" t="s">
        <v>23301</v>
      </c>
      <c r="C3018" t="s">
        <v>20701</v>
      </c>
      <c r="J3018" t="s">
        <v>23302</v>
      </c>
      <c r="K3018" t="s">
        <v>23085</v>
      </c>
      <c r="L3018" t="s">
        <v>1263</v>
      </c>
      <c r="M3018">
        <v>0</v>
      </c>
      <c r="P3018" s="2" t="s">
        <v>23303</v>
      </c>
      <c r="Q3018" t="s">
        <v>47</v>
      </c>
      <c r="S3018">
        <v>1.3131535E-2</v>
      </c>
      <c r="T3018">
        <v>1.5544891000000001E-3</v>
      </c>
      <c r="U3018">
        <v>1.5830519000000001E-2</v>
      </c>
      <c r="V3018">
        <v>3.5517942000000001E-3</v>
      </c>
      <c r="W3018">
        <v>7.7408776000000004E-3</v>
      </c>
      <c r="X3018">
        <v>8.4663540000000006E-3</v>
      </c>
      <c r="Y3018">
        <v>0.2</v>
      </c>
      <c r="Z3018">
        <v>0.59199999999999997</v>
      </c>
      <c r="AA3018">
        <v>0</v>
      </c>
      <c r="AB3018">
        <v>0.40799999999999997</v>
      </c>
      <c r="AC3018">
        <v>0.44040000000000001</v>
      </c>
      <c r="AD3018" t="s">
        <v>48</v>
      </c>
      <c r="AE3018" t="s">
        <v>48</v>
      </c>
      <c r="AF3018" t="s">
        <v>48</v>
      </c>
    </row>
    <row r="3019" spans="1:32" hidden="1" outlineLevel="1" x14ac:dyDescent="0.2">
      <c r="A3019" t="s">
        <v>23304</v>
      </c>
      <c r="B3019" t="s">
        <v>23305</v>
      </c>
      <c r="C3019" t="s">
        <v>20819</v>
      </c>
      <c r="J3019" t="s">
        <v>23306</v>
      </c>
      <c r="K3019" t="s">
        <v>23089</v>
      </c>
      <c r="L3019" t="s">
        <v>1263</v>
      </c>
      <c r="M3019">
        <v>0</v>
      </c>
      <c r="P3019" s="2" t="s">
        <v>23307</v>
      </c>
      <c r="Q3019" t="s">
        <v>47</v>
      </c>
      <c r="S3019">
        <v>8.5582085000000002E-2</v>
      </c>
      <c r="T3019">
        <v>2.7275085000000002E-3</v>
      </c>
      <c r="U3019">
        <v>3.6150849999999998E-2</v>
      </c>
      <c r="V3019">
        <v>5.7346675999999999E-3</v>
      </c>
      <c r="W3019">
        <v>3.4672357000000001E-2</v>
      </c>
      <c r="X3019">
        <v>7.6637166000000003E-3</v>
      </c>
      <c r="Y3019">
        <v>0</v>
      </c>
      <c r="Z3019">
        <v>0.16700000000000001</v>
      </c>
      <c r="AA3019">
        <v>0</v>
      </c>
      <c r="AB3019">
        <v>0.83299999999999996</v>
      </c>
      <c r="AC3019">
        <v>0.29599999999999999</v>
      </c>
      <c r="AD3019" t="s">
        <v>48</v>
      </c>
      <c r="AE3019" t="s">
        <v>48</v>
      </c>
      <c r="AF3019" t="s">
        <v>48</v>
      </c>
    </row>
    <row r="3020" spans="1:32" hidden="1" outlineLevel="1" x14ac:dyDescent="0.2">
      <c r="A3020" t="s">
        <v>23308</v>
      </c>
      <c r="B3020" t="s">
        <v>23309</v>
      </c>
      <c r="C3020" t="s">
        <v>23310</v>
      </c>
      <c r="J3020" t="s">
        <v>23311</v>
      </c>
      <c r="K3020" t="s">
        <v>23093</v>
      </c>
      <c r="L3020" t="s">
        <v>1263</v>
      </c>
      <c r="M3020">
        <v>-16</v>
      </c>
      <c r="P3020" s="2" t="s">
        <v>23312</v>
      </c>
      <c r="Q3020" t="s">
        <v>47</v>
      </c>
      <c r="S3020">
        <v>4.3399422999999999E-2</v>
      </c>
      <c r="T3020">
        <v>6.9618225000000003E-4</v>
      </c>
      <c r="U3020">
        <v>1.1423977E-2</v>
      </c>
      <c r="V3020">
        <v>2.5713511E-3</v>
      </c>
      <c r="W3020">
        <v>2.2706337E-2</v>
      </c>
      <c r="X3020">
        <v>5.9937126999999998E-3</v>
      </c>
      <c r="Y3020">
        <v>0</v>
      </c>
      <c r="Z3020">
        <v>6.3E-2</v>
      </c>
      <c r="AA3020">
        <v>0.14299999999999999</v>
      </c>
      <c r="AB3020">
        <v>0.79400000000000004</v>
      </c>
      <c r="AC3020">
        <v>-0.34689999999999999</v>
      </c>
      <c r="AD3020" t="s">
        <v>48</v>
      </c>
      <c r="AE3020" t="s">
        <v>48</v>
      </c>
      <c r="AF3020" t="s">
        <v>48</v>
      </c>
    </row>
    <row r="3021" spans="1:32" hidden="1" outlineLevel="1" x14ac:dyDescent="0.2">
      <c r="A3021" t="s">
        <v>23313</v>
      </c>
      <c r="B3021" t="s">
        <v>23314</v>
      </c>
      <c r="C3021" t="s">
        <v>18397</v>
      </c>
      <c r="J3021" t="s">
        <v>23315</v>
      </c>
      <c r="K3021" t="s">
        <v>23106</v>
      </c>
      <c r="L3021" t="s">
        <v>1263</v>
      </c>
      <c r="M3021">
        <v>8</v>
      </c>
      <c r="P3021" s="2" t="s">
        <v>23316</v>
      </c>
      <c r="Q3021" t="s">
        <v>47</v>
      </c>
      <c r="S3021">
        <v>0.51869136000000005</v>
      </c>
      <c r="T3021">
        <v>1.4640691000000001E-2</v>
      </c>
      <c r="U3021">
        <v>0.38845423000000001</v>
      </c>
      <c r="V3021">
        <v>3.5589635000000001E-2</v>
      </c>
      <c r="W3021">
        <v>0.54471385000000005</v>
      </c>
      <c r="X3021">
        <v>8.4404619999999993E-3</v>
      </c>
      <c r="Y3021">
        <v>-0.18888888888888891</v>
      </c>
      <c r="Z3021">
        <v>0.189</v>
      </c>
      <c r="AA3021">
        <v>0</v>
      </c>
      <c r="AB3021">
        <v>0.81100000000000005</v>
      </c>
      <c r="AC3021">
        <v>0.72489999999999999</v>
      </c>
      <c r="AD3021" t="s">
        <v>48</v>
      </c>
      <c r="AE3021" t="s">
        <v>48</v>
      </c>
      <c r="AF3021" t="s">
        <v>48</v>
      </c>
    </row>
    <row r="3022" spans="1:32" hidden="1" outlineLevel="1" x14ac:dyDescent="0.2">
      <c r="A3022" t="s">
        <v>23317</v>
      </c>
      <c r="B3022" t="s">
        <v>23318</v>
      </c>
      <c r="C3022" t="s">
        <v>23113</v>
      </c>
      <c r="J3022" t="s">
        <v>23319</v>
      </c>
      <c r="K3022" t="s">
        <v>23106</v>
      </c>
      <c r="L3022" t="s">
        <v>1263</v>
      </c>
      <c r="M3022">
        <v>4</v>
      </c>
      <c r="P3022" s="2" t="s">
        <v>23320</v>
      </c>
      <c r="Q3022" t="s">
        <v>10258</v>
      </c>
      <c r="S3022">
        <v>1.9603057E-2</v>
      </c>
      <c r="T3022">
        <v>8.3446499999999995E-4</v>
      </c>
      <c r="U3022">
        <v>1.4156716999999999E-2</v>
      </c>
      <c r="V3022">
        <v>3.2003146999999999E-3</v>
      </c>
      <c r="W3022">
        <v>9.0518850000000008E-3</v>
      </c>
      <c r="X3022">
        <v>6.861079E-3</v>
      </c>
      <c r="Y3022">
        <v>0.65</v>
      </c>
      <c r="Z3022">
        <v>0.28499999999999998</v>
      </c>
      <c r="AA3022">
        <v>0</v>
      </c>
      <c r="AB3022">
        <v>0.71499999999999997</v>
      </c>
      <c r="AC3022">
        <v>0.91139999999999999</v>
      </c>
      <c r="AD3022" t="s">
        <v>48</v>
      </c>
      <c r="AE3022" t="s">
        <v>48</v>
      </c>
      <c r="AF3022" t="s">
        <v>48</v>
      </c>
    </row>
    <row r="3023" spans="1:32" hidden="1" outlineLevel="1" x14ac:dyDescent="0.2">
      <c r="A3023" t="s">
        <v>23321</v>
      </c>
      <c r="B3023" t="s">
        <v>23322</v>
      </c>
      <c r="C3023" t="s">
        <v>23323</v>
      </c>
      <c r="J3023" t="s">
        <v>23324</v>
      </c>
      <c r="K3023" t="s">
        <v>23106</v>
      </c>
      <c r="L3023" t="s">
        <v>1263</v>
      </c>
      <c r="M3023">
        <v>0</v>
      </c>
      <c r="P3023" s="2" t="s">
        <v>23325</v>
      </c>
      <c r="Q3023" t="s">
        <v>47</v>
      </c>
      <c r="S3023">
        <v>3.8519915000000002E-2</v>
      </c>
      <c r="T3023">
        <v>1.373291E-3</v>
      </c>
      <c r="U3023">
        <v>1.9212283E-2</v>
      </c>
      <c r="V3023">
        <v>9.6934380000000004E-3</v>
      </c>
      <c r="W3023">
        <v>1.6860934000000001E-2</v>
      </c>
      <c r="X3023">
        <v>7.2753434000000002E-3</v>
      </c>
      <c r="Y3023">
        <v>-6.25E-2</v>
      </c>
      <c r="Z3023">
        <v>0.21099999999999999</v>
      </c>
      <c r="AA3023">
        <v>7.8E-2</v>
      </c>
      <c r="AB3023">
        <v>0.71099999999999997</v>
      </c>
      <c r="AC3023">
        <v>0.65190000000000003</v>
      </c>
      <c r="AD3023" t="s">
        <v>48</v>
      </c>
      <c r="AE3023" t="s">
        <v>48</v>
      </c>
      <c r="AF3023" t="s">
        <v>48</v>
      </c>
    </row>
    <row r="3024" spans="1:32" hidden="1" outlineLevel="1" x14ac:dyDescent="0.2">
      <c r="A3024" t="s">
        <v>23326</v>
      </c>
      <c r="B3024" t="s">
        <v>23327</v>
      </c>
      <c r="C3024" t="s">
        <v>18397</v>
      </c>
      <c r="J3024" t="s">
        <v>23328</v>
      </c>
      <c r="K3024" t="s">
        <v>23116</v>
      </c>
      <c r="L3024" t="s">
        <v>1263</v>
      </c>
      <c r="M3024">
        <v>2</v>
      </c>
      <c r="P3024" s="2" t="s">
        <v>23329</v>
      </c>
      <c r="Q3024" t="s">
        <v>47</v>
      </c>
      <c r="S3024">
        <v>0.29953843000000002</v>
      </c>
      <c r="T3024">
        <v>1.7158390999999999E-2</v>
      </c>
      <c r="U3024">
        <v>0.13785136000000001</v>
      </c>
      <c r="V3024">
        <v>1.0877370000000001E-2</v>
      </c>
      <c r="W3024">
        <v>7.8086719999999998E-2</v>
      </c>
      <c r="X3024">
        <v>0.34827535999999998</v>
      </c>
      <c r="Y3024">
        <v>4.2777777777777783E-2</v>
      </c>
      <c r="Z3024">
        <v>7.5999999999999998E-2</v>
      </c>
      <c r="AA3024">
        <v>0.20799999999999999</v>
      </c>
      <c r="AB3024">
        <v>0.71599999999999997</v>
      </c>
      <c r="AC3024">
        <v>-0.91220000000000001</v>
      </c>
      <c r="AD3024" t="s">
        <v>48</v>
      </c>
      <c r="AE3024" t="s">
        <v>48</v>
      </c>
      <c r="AF3024" t="s">
        <v>48</v>
      </c>
    </row>
    <row r="3025" spans="1:32" hidden="1" outlineLevel="1" x14ac:dyDescent="0.2">
      <c r="A3025" t="s">
        <v>23330</v>
      </c>
      <c r="B3025" t="s">
        <v>23331</v>
      </c>
      <c r="C3025" t="s">
        <v>18397</v>
      </c>
      <c r="J3025" t="s">
        <v>23332</v>
      </c>
      <c r="K3025" t="s">
        <v>23121</v>
      </c>
      <c r="L3025" t="s">
        <v>1263</v>
      </c>
      <c r="M3025">
        <v>1</v>
      </c>
      <c r="P3025" s="2" t="s">
        <v>23333</v>
      </c>
      <c r="Q3025" t="s">
        <v>47</v>
      </c>
      <c r="S3025">
        <v>0.15545623</v>
      </c>
      <c r="T3025">
        <v>5.5313109999999997E-3</v>
      </c>
      <c r="U3025">
        <v>0.10673340000000001</v>
      </c>
      <c r="V3025">
        <v>1.1025362E-2</v>
      </c>
      <c r="W3025">
        <v>3.4451994999999999E-2</v>
      </c>
      <c r="X3025">
        <v>3.0623792E-2</v>
      </c>
      <c r="Y3025">
        <v>0.28888888888888892</v>
      </c>
      <c r="Z3025">
        <v>0.14799999999999999</v>
      </c>
      <c r="AA3025">
        <v>8.6999999999999994E-2</v>
      </c>
      <c r="AB3025">
        <v>0.76500000000000001</v>
      </c>
      <c r="AC3025">
        <v>0.1027</v>
      </c>
      <c r="AD3025" t="s">
        <v>48</v>
      </c>
      <c r="AE3025" t="s">
        <v>48</v>
      </c>
      <c r="AF3025" t="s">
        <v>48</v>
      </c>
    </row>
    <row r="3026" spans="1:32" hidden="1" outlineLevel="1" x14ac:dyDescent="0.2">
      <c r="A3026" t="s">
        <v>23334</v>
      </c>
      <c r="B3026" t="s">
        <v>23335</v>
      </c>
      <c r="C3026" t="s">
        <v>17826</v>
      </c>
      <c r="J3026" t="s">
        <v>23336</v>
      </c>
      <c r="K3026" t="s">
        <v>23135</v>
      </c>
      <c r="L3026" t="s">
        <v>1263</v>
      </c>
      <c r="M3026">
        <v>2</v>
      </c>
      <c r="P3026" s="2" t="s">
        <v>23337</v>
      </c>
      <c r="Q3026" t="s">
        <v>47</v>
      </c>
      <c r="S3026">
        <v>0.28674444999999998</v>
      </c>
      <c r="T3026">
        <v>3.3950806000000002E-3</v>
      </c>
      <c r="U3026">
        <v>2.3516347999999999E-2</v>
      </c>
      <c r="V3026">
        <v>6.6226159999999996E-3</v>
      </c>
      <c r="W3026">
        <v>0.27352579999999999</v>
      </c>
      <c r="X3026">
        <v>6.1943720000000001E-3</v>
      </c>
      <c r="Y3026">
        <v>-6.8749999999999992E-2</v>
      </c>
      <c r="Z3026">
        <v>5.7000000000000002E-2</v>
      </c>
      <c r="AA3026">
        <v>0.20599999999999999</v>
      </c>
      <c r="AB3026">
        <v>0.73699999999999999</v>
      </c>
      <c r="AC3026">
        <v>-0.72740000000000005</v>
      </c>
      <c r="AD3026" t="s">
        <v>48</v>
      </c>
      <c r="AE3026" t="s">
        <v>48</v>
      </c>
      <c r="AF3026" t="s">
        <v>48</v>
      </c>
    </row>
    <row r="3027" spans="1:32" hidden="1" outlineLevel="1" x14ac:dyDescent="0.2">
      <c r="A3027" t="s">
        <v>23338</v>
      </c>
      <c r="B3027" t="s">
        <v>23339</v>
      </c>
      <c r="C3027" t="s">
        <v>23340</v>
      </c>
      <c r="J3027" t="s">
        <v>23341</v>
      </c>
      <c r="K3027" t="s">
        <v>23135</v>
      </c>
      <c r="L3027" t="s">
        <v>1263</v>
      </c>
      <c r="M3027">
        <v>1</v>
      </c>
      <c r="P3027" s="2" t="s">
        <v>23342</v>
      </c>
      <c r="Q3027" t="s">
        <v>47</v>
      </c>
      <c r="S3027">
        <v>0.10826672</v>
      </c>
      <c r="T3027">
        <v>3.604889E-3</v>
      </c>
      <c r="U3027">
        <v>5.5940874000000002E-2</v>
      </c>
      <c r="V3027">
        <v>8.0655329999999997E-3</v>
      </c>
      <c r="W3027">
        <v>2.1417208E-2</v>
      </c>
      <c r="X3027">
        <v>1.1094344000000001E-2</v>
      </c>
      <c r="Y3027">
        <v>0</v>
      </c>
      <c r="Z3027">
        <v>0.20599999999999999</v>
      </c>
      <c r="AA3027">
        <v>0</v>
      </c>
      <c r="AB3027">
        <v>0.79400000000000004</v>
      </c>
      <c r="AC3027">
        <v>0.32519999999999999</v>
      </c>
      <c r="AD3027" t="s">
        <v>48</v>
      </c>
      <c r="AE3027" t="s">
        <v>48</v>
      </c>
      <c r="AF3027" t="s">
        <v>48</v>
      </c>
    </row>
    <row r="3028" spans="1:32" hidden="1" outlineLevel="1" x14ac:dyDescent="0.2">
      <c r="A3028" t="s">
        <v>23343</v>
      </c>
      <c r="B3028" t="s">
        <v>23344</v>
      </c>
      <c r="C3028" t="s">
        <v>10041</v>
      </c>
      <c r="J3028" t="s">
        <v>23345</v>
      </c>
      <c r="K3028" t="s">
        <v>23139</v>
      </c>
      <c r="L3028" t="s">
        <v>1263</v>
      </c>
      <c r="M3028">
        <v>1</v>
      </c>
      <c r="P3028" s="2" t="s">
        <v>23346</v>
      </c>
      <c r="Q3028" t="s">
        <v>10044</v>
      </c>
      <c r="S3028">
        <v>0.13388206</v>
      </c>
      <c r="T3028">
        <v>4.0245055999999996E-3</v>
      </c>
      <c r="U3028">
        <v>6.0449990000000002E-2</v>
      </c>
      <c r="V3028">
        <v>6.6226159999999996E-3</v>
      </c>
      <c r="W3028">
        <v>5.8475737E-2</v>
      </c>
      <c r="X3028">
        <v>1.1560391999999999E-2</v>
      </c>
      <c r="Y3028">
        <v>0.16851851851851851</v>
      </c>
      <c r="Z3028">
        <v>0.10100000000000001</v>
      </c>
      <c r="AA3028">
        <v>0.06</v>
      </c>
      <c r="AB3028">
        <v>0.83899999999999997</v>
      </c>
      <c r="AC3028">
        <v>0.32829999999999998</v>
      </c>
      <c r="AD3028" t="s">
        <v>48</v>
      </c>
      <c r="AE3028" t="s">
        <v>48</v>
      </c>
      <c r="AF3028" t="s">
        <v>48</v>
      </c>
    </row>
    <row r="3029" spans="1:32" hidden="1" outlineLevel="1" x14ac:dyDescent="0.2">
      <c r="A3029" t="s">
        <v>23347</v>
      </c>
      <c r="B3029" t="s">
        <v>23348</v>
      </c>
      <c r="C3029" t="s">
        <v>23349</v>
      </c>
      <c r="J3029" t="s">
        <v>23350</v>
      </c>
      <c r="K3029" t="s">
        <v>23147</v>
      </c>
      <c r="L3029" t="s">
        <v>1263</v>
      </c>
      <c r="M3029">
        <v>29</v>
      </c>
      <c r="P3029" s="2" t="s">
        <v>23351</v>
      </c>
      <c r="Q3029" t="s">
        <v>47</v>
      </c>
      <c r="S3029">
        <v>4.0430736000000002E-2</v>
      </c>
      <c r="T3029">
        <v>1.0251998999999999E-3</v>
      </c>
      <c r="U3029">
        <v>1.265371E-2</v>
      </c>
      <c r="V3029">
        <v>1.4151680000000001E-3</v>
      </c>
      <c r="W3029">
        <v>1.7549826000000001E-2</v>
      </c>
      <c r="X3029">
        <v>7.4824755999999999E-3</v>
      </c>
      <c r="Y3029">
        <v>0</v>
      </c>
      <c r="Z3029">
        <v>0</v>
      </c>
      <c r="AA3029">
        <v>0</v>
      </c>
      <c r="AB3029">
        <v>1</v>
      </c>
      <c r="AC3029">
        <v>0</v>
      </c>
      <c r="AD3029" t="s">
        <v>48</v>
      </c>
      <c r="AE3029" t="s">
        <v>48</v>
      </c>
      <c r="AF3029" t="s">
        <v>48</v>
      </c>
    </row>
    <row r="3030" spans="1:32" hidden="1" outlineLevel="1" x14ac:dyDescent="0.2">
      <c r="A3030" t="s">
        <v>23352</v>
      </c>
      <c r="B3030" t="s">
        <v>23353</v>
      </c>
      <c r="C3030" t="s">
        <v>10706</v>
      </c>
      <c r="J3030" t="s">
        <v>23354</v>
      </c>
      <c r="K3030" t="s">
        <v>23151</v>
      </c>
      <c r="L3030" t="s">
        <v>1263</v>
      </c>
      <c r="M3030">
        <v>88</v>
      </c>
      <c r="P3030" s="2" t="s">
        <v>23355</v>
      </c>
      <c r="Q3030" t="s">
        <v>10060</v>
      </c>
      <c r="S3030">
        <v>2.3199737000000002E-2</v>
      </c>
      <c r="T3030">
        <v>1.1205672999999999E-3</v>
      </c>
      <c r="U3030">
        <v>1.4498308999999999E-2</v>
      </c>
      <c r="V3030">
        <v>2.4233595000000001E-3</v>
      </c>
      <c r="W3030">
        <v>1.0286893E-2</v>
      </c>
      <c r="X3030">
        <v>8.8935639999999996E-3</v>
      </c>
      <c r="Y3030">
        <v>0</v>
      </c>
      <c r="Z3030">
        <v>0.29199999999999998</v>
      </c>
      <c r="AA3030">
        <v>0</v>
      </c>
      <c r="AB3030">
        <v>0.70799999999999996</v>
      </c>
      <c r="AC3030">
        <v>0.51060000000000005</v>
      </c>
      <c r="AD3030" t="s">
        <v>48</v>
      </c>
      <c r="AE3030" t="s">
        <v>48</v>
      </c>
      <c r="AF3030" t="s">
        <v>48</v>
      </c>
    </row>
    <row r="3031" spans="1:32" hidden="1" outlineLevel="1" x14ac:dyDescent="0.2">
      <c r="A3031" t="s">
        <v>23356</v>
      </c>
      <c r="B3031" t="s">
        <v>23357</v>
      </c>
      <c r="C3031" t="s">
        <v>23358</v>
      </c>
      <c r="J3031" t="s">
        <v>23359</v>
      </c>
      <c r="K3031" t="s">
        <v>23151</v>
      </c>
      <c r="L3031" t="s">
        <v>1263</v>
      </c>
      <c r="M3031">
        <v>70</v>
      </c>
      <c r="P3031" s="2" t="s">
        <v>23360</v>
      </c>
      <c r="Q3031" t="s">
        <v>47</v>
      </c>
      <c r="S3031">
        <v>0.90292260000000002</v>
      </c>
      <c r="T3031">
        <v>0.35368224999999998</v>
      </c>
      <c r="U3031">
        <v>0.84489099999999995</v>
      </c>
      <c r="V3031">
        <v>0.10757765</v>
      </c>
      <c r="W3031">
        <v>0.72185189999999999</v>
      </c>
      <c r="X3031">
        <v>1.3321015E-2</v>
      </c>
      <c r="Y3031">
        <v>0</v>
      </c>
      <c r="Z3031">
        <v>0</v>
      </c>
      <c r="AA3031">
        <v>0</v>
      </c>
      <c r="AB3031">
        <v>1</v>
      </c>
      <c r="AC3031">
        <v>0</v>
      </c>
      <c r="AD3031" t="s">
        <v>48</v>
      </c>
      <c r="AE3031" t="s">
        <v>48</v>
      </c>
      <c r="AF3031" t="s">
        <v>48</v>
      </c>
    </row>
    <row r="3032" spans="1:32" hidden="1" outlineLevel="1" x14ac:dyDescent="0.2">
      <c r="A3032" t="s">
        <v>23361</v>
      </c>
      <c r="B3032" t="s">
        <v>23362</v>
      </c>
      <c r="C3032" t="s">
        <v>17872</v>
      </c>
      <c r="J3032" t="s">
        <v>23363</v>
      </c>
      <c r="K3032" t="s">
        <v>23151</v>
      </c>
      <c r="L3032" t="s">
        <v>1263</v>
      </c>
      <c r="M3032">
        <v>49</v>
      </c>
      <c r="P3032" s="2" t="s">
        <v>23364</v>
      </c>
      <c r="Q3032" t="s">
        <v>47</v>
      </c>
      <c r="S3032">
        <v>0.104361884</v>
      </c>
      <c r="T3032">
        <v>4.0626526000000001E-3</v>
      </c>
      <c r="U3032">
        <v>5.2934792000000001E-2</v>
      </c>
      <c r="V3032">
        <v>7.6215583999999998E-3</v>
      </c>
      <c r="W3032">
        <v>2.7218282E-2</v>
      </c>
      <c r="X3032">
        <v>1.0731862999999999E-2</v>
      </c>
      <c r="Y3032">
        <v>0</v>
      </c>
      <c r="Z3032">
        <v>0</v>
      </c>
      <c r="AA3032">
        <v>0</v>
      </c>
      <c r="AB3032">
        <v>1</v>
      </c>
      <c r="AC3032">
        <v>0</v>
      </c>
      <c r="AD3032" t="s">
        <v>48</v>
      </c>
      <c r="AE3032" t="s">
        <v>48</v>
      </c>
      <c r="AF3032" t="s">
        <v>48</v>
      </c>
    </row>
    <row r="3033" spans="1:32" hidden="1" outlineLevel="1" x14ac:dyDescent="0.2">
      <c r="A3033" t="s">
        <v>23365</v>
      </c>
      <c r="B3033" t="s">
        <v>23366</v>
      </c>
      <c r="C3033" t="s">
        <v>17996</v>
      </c>
      <c r="J3033" t="s">
        <v>23367</v>
      </c>
      <c r="K3033" t="s">
        <v>23151</v>
      </c>
      <c r="L3033" t="s">
        <v>1263</v>
      </c>
      <c r="M3033">
        <v>9</v>
      </c>
      <c r="P3033" s="2" t="s">
        <v>23368</v>
      </c>
      <c r="Q3033" t="s">
        <v>47</v>
      </c>
      <c r="S3033">
        <v>2.9681349999999999E-2</v>
      </c>
      <c r="T3033">
        <v>1.4019012E-3</v>
      </c>
      <c r="U3033">
        <v>1.8802373000000001E-2</v>
      </c>
      <c r="V3033">
        <v>3.4038028999999999E-3</v>
      </c>
      <c r="W3033">
        <v>1.306091E-2</v>
      </c>
      <c r="X3033">
        <v>6.8351879999999999E-3</v>
      </c>
      <c r="Y3033">
        <v>0.60624999999999996</v>
      </c>
      <c r="Z3033">
        <v>0.65700000000000003</v>
      </c>
      <c r="AA3033">
        <v>0</v>
      </c>
      <c r="AB3033">
        <v>0.34300000000000003</v>
      </c>
      <c r="AC3033">
        <v>0.90980000000000005</v>
      </c>
      <c r="AD3033" t="s">
        <v>48</v>
      </c>
      <c r="AE3033" t="s">
        <v>48</v>
      </c>
      <c r="AF3033" t="s">
        <v>48</v>
      </c>
    </row>
    <row r="3034" spans="1:32" hidden="1" outlineLevel="1" x14ac:dyDescent="0.2">
      <c r="A3034" t="s">
        <v>23369</v>
      </c>
      <c r="B3034" t="s">
        <v>23370</v>
      </c>
      <c r="C3034" t="s">
        <v>21920</v>
      </c>
      <c r="J3034" t="s">
        <v>23371</v>
      </c>
      <c r="K3034" t="s">
        <v>23151</v>
      </c>
      <c r="L3034" t="s">
        <v>1263</v>
      </c>
      <c r="M3034">
        <v>5</v>
      </c>
      <c r="P3034" s="2" t="s">
        <v>23372</v>
      </c>
      <c r="Q3034" t="s">
        <v>47</v>
      </c>
      <c r="Y3034" t="s">
        <v>48</v>
      </c>
      <c r="Z3034" t="s">
        <v>48</v>
      </c>
      <c r="AA3034" t="s">
        <v>48</v>
      </c>
      <c r="AB3034" t="s">
        <v>48</v>
      </c>
      <c r="AC3034" t="s">
        <v>48</v>
      </c>
      <c r="AD3034" t="s">
        <v>48</v>
      </c>
      <c r="AE3034" t="s">
        <v>48</v>
      </c>
      <c r="AF3034" t="s">
        <v>48</v>
      </c>
    </row>
    <row r="3035" spans="1:32" hidden="1" outlineLevel="1" x14ac:dyDescent="0.2">
      <c r="A3035" t="s">
        <v>23373</v>
      </c>
      <c r="B3035" t="s">
        <v>23374</v>
      </c>
      <c r="C3035" t="s">
        <v>23375</v>
      </c>
      <c r="J3035" t="s">
        <v>23376</v>
      </c>
      <c r="K3035" t="s">
        <v>23151</v>
      </c>
      <c r="L3035" t="s">
        <v>1263</v>
      </c>
      <c r="M3035">
        <v>3</v>
      </c>
      <c r="P3035" s="2" t="s">
        <v>23377</v>
      </c>
      <c r="Q3035" t="s">
        <v>47</v>
      </c>
      <c r="S3035">
        <v>8.0833740000000001E-2</v>
      </c>
      <c r="T3035">
        <v>2.746582E-3</v>
      </c>
      <c r="U3035">
        <v>3.5399332999999998E-2</v>
      </c>
      <c r="V3035">
        <v>3.8477771000000002E-3</v>
      </c>
      <c r="W3035">
        <v>2.0321451000000001E-2</v>
      </c>
      <c r="X3035">
        <v>9.5926359999999999E-3</v>
      </c>
      <c r="Y3035">
        <v>0</v>
      </c>
      <c r="Z3035">
        <v>0.318</v>
      </c>
      <c r="AA3035">
        <v>0</v>
      </c>
      <c r="AB3035">
        <v>0.68200000000000005</v>
      </c>
      <c r="AC3035">
        <v>0.42149999999999999</v>
      </c>
      <c r="AD3035" t="s">
        <v>48</v>
      </c>
      <c r="AE3035" t="s">
        <v>48</v>
      </c>
      <c r="AF3035" t="s">
        <v>48</v>
      </c>
    </row>
    <row r="3036" spans="1:32" hidden="1" outlineLevel="1" x14ac:dyDescent="0.2">
      <c r="A3036" t="s">
        <v>23378</v>
      </c>
      <c r="B3036" t="s">
        <v>23379</v>
      </c>
      <c r="C3036" t="s">
        <v>21094</v>
      </c>
      <c r="J3036" t="s">
        <v>23380</v>
      </c>
      <c r="K3036" t="s">
        <v>23155</v>
      </c>
      <c r="L3036" t="s">
        <v>1263</v>
      </c>
      <c r="M3036">
        <v>9</v>
      </c>
      <c r="P3036" s="2" t="s">
        <v>23381</v>
      </c>
      <c r="Q3036" t="s">
        <v>47</v>
      </c>
      <c r="S3036">
        <v>5.4779384E-2</v>
      </c>
      <c r="T3036">
        <v>1.5544891000000001E-3</v>
      </c>
      <c r="U3036">
        <v>1.6889455000000001E-2</v>
      </c>
      <c r="V3036">
        <v>6.5856185000000003E-3</v>
      </c>
      <c r="W3036">
        <v>1.5112922500000001E-2</v>
      </c>
      <c r="X3036">
        <v>8.5310820000000006E-3</v>
      </c>
      <c r="Y3036">
        <v>-0.10625</v>
      </c>
      <c r="Z3036">
        <v>0</v>
      </c>
      <c r="AA3036">
        <v>0.109</v>
      </c>
      <c r="AB3036">
        <v>0.89100000000000001</v>
      </c>
      <c r="AC3036">
        <v>-0.29599999999999999</v>
      </c>
      <c r="AD3036" t="s">
        <v>48</v>
      </c>
      <c r="AE3036" t="s">
        <v>48</v>
      </c>
      <c r="AF3036" t="s">
        <v>48</v>
      </c>
    </row>
    <row r="3037" spans="1:32" hidden="1" outlineLevel="1" x14ac:dyDescent="0.2">
      <c r="A3037" t="s">
        <v>23382</v>
      </c>
      <c r="B3037" t="s">
        <v>23383</v>
      </c>
      <c r="C3037" t="s">
        <v>23384</v>
      </c>
      <c r="J3037" t="s">
        <v>23385</v>
      </c>
      <c r="K3037" t="s">
        <v>23164</v>
      </c>
      <c r="L3037" t="s">
        <v>1263</v>
      </c>
      <c r="M3037">
        <v>15</v>
      </c>
      <c r="P3037" s="2" t="s">
        <v>23386</v>
      </c>
      <c r="Q3037" t="s">
        <v>47</v>
      </c>
      <c r="S3037">
        <v>0.48501870000000002</v>
      </c>
      <c r="T3037">
        <v>2.4772761000000001E-2</v>
      </c>
      <c r="U3037">
        <v>0.47435758</v>
      </c>
      <c r="V3037">
        <v>3.4042786999999998E-2</v>
      </c>
      <c r="W3037">
        <v>0.49869069999999999</v>
      </c>
      <c r="X3037">
        <v>1.0472947999999999E-2</v>
      </c>
      <c r="Y3037">
        <v>0.14374999999999999</v>
      </c>
      <c r="Z3037">
        <v>0.10100000000000001</v>
      </c>
      <c r="AA3037">
        <v>0</v>
      </c>
      <c r="AB3037">
        <v>0.89900000000000002</v>
      </c>
      <c r="AC3037">
        <v>0.42149999999999999</v>
      </c>
      <c r="AD3037" t="s">
        <v>48</v>
      </c>
      <c r="AE3037" t="s">
        <v>48</v>
      </c>
      <c r="AF3037" t="s">
        <v>48</v>
      </c>
    </row>
    <row r="3038" spans="1:32" hidden="1" outlineLevel="1" x14ac:dyDescent="0.2">
      <c r="A3038" t="s">
        <v>23387</v>
      </c>
      <c r="B3038" t="s">
        <v>23388</v>
      </c>
      <c r="C3038" t="s">
        <v>23389</v>
      </c>
      <c r="J3038" t="s">
        <v>23390</v>
      </c>
      <c r="K3038" t="s">
        <v>23168</v>
      </c>
      <c r="L3038" t="s">
        <v>1263</v>
      </c>
      <c r="M3038">
        <v>32</v>
      </c>
      <c r="P3038" s="2" t="s">
        <v>23391</v>
      </c>
      <c r="Q3038" t="s">
        <v>47</v>
      </c>
      <c r="S3038">
        <v>9.9589319999999995E-2</v>
      </c>
      <c r="T3038">
        <v>2.4414062999999998E-3</v>
      </c>
      <c r="U3038">
        <v>1.8392461999999998E-2</v>
      </c>
      <c r="V3038">
        <v>2.885833E-3</v>
      </c>
      <c r="W3038">
        <v>2.9824380000000001E-2</v>
      </c>
      <c r="X3038">
        <v>1.5084139999999999E-2</v>
      </c>
      <c r="Y3038">
        <v>0.1166666666666667</v>
      </c>
      <c r="Z3038">
        <v>0.18</v>
      </c>
      <c r="AA3038">
        <v>0</v>
      </c>
      <c r="AB3038">
        <v>0.82</v>
      </c>
      <c r="AC3038">
        <v>0.67049999999999998</v>
      </c>
      <c r="AD3038" t="s">
        <v>48</v>
      </c>
      <c r="AE3038" t="s">
        <v>48</v>
      </c>
      <c r="AF3038" t="s">
        <v>48</v>
      </c>
    </row>
    <row r="3039" spans="1:32" hidden="1" outlineLevel="1" x14ac:dyDescent="0.2">
      <c r="A3039" t="s">
        <v>23392</v>
      </c>
      <c r="B3039" t="s">
        <v>23393</v>
      </c>
      <c r="C3039" t="s">
        <v>19294</v>
      </c>
      <c r="J3039" t="s">
        <v>23394</v>
      </c>
      <c r="K3039" t="s">
        <v>23173</v>
      </c>
      <c r="L3039" t="s">
        <v>1263</v>
      </c>
      <c r="M3039">
        <v>15</v>
      </c>
      <c r="P3039" s="2" t="s">
        <v>23395</v>
      </c>
      <c r="Q3039" t="s">
        <v>47</v>
      </c>
      <c r="S3039">
        <v>1.0367000499999999E-2</v>
      </c>
      <c r="T3039">
        <v>6.2465670000000004E-4</v>
      </c>
      <c r="U3039">
        <v>1.0279642E-2</v>
      </c>
      <c r="V3039">
        <v>1.2116798000000001E-3</v>
      </c>
      <c r="W3039">
        <v>7.0853736E-3</v>
      </c>
      <c r="X3039">
        <v>6.4985976000000003E-3</v>
      </c>
      <c r="Y3039">
        <v>0.25</v>
      </c>
      <c r="Z3039">
        <v>0</v>
      </c>
      <c r="AA3039">
        <v>0</v>
      </c>
      <c r="AB3039">
        <v>1</v>
      </c>
      <c r="AC3039">
        <v>0</v>
      </c>
      <c r="AD3039" t="s">
        <v>48</v>
      </c>
      <c r="AE3039" t="s">
        <v>48</v>
      </c>
      <c r="AF3039" t="s">
        <v>48</v>
      </c>
    </row>
    <row r="3040" spans="1:32" hidden="1" outlineLevel="1" x14ac:dyDescent="0.2">
      <c r="A3040" t="s">
        <v>23396</v>
      </c>
      <c r="B3040" t="s">
        <v>23397</v>
      </c>
      <c r="C3040" t="s">
        <v>23398</v>
      </c>
      <c r="J3040" t="s">
        <v>23399</v>
      </c>
      <c r="K3040" t="s">
        <v>23173</v>
      </c>
      <c r="L3040" t="s">
        <v>1263</v>
      </c>
      <c r="M3040">
        <v>14</v>
      </c>
      <c r="P3040" s="2" t="s">
        <v>23400</v>
      </c>
      <c r="Q3040" t="s">
        <v>47</v>
      </c>
      <c r="S3040">
        <v>4.8099841999999997E-2</v>
      </c>
      <c r="T3040">
        <v>1.3923645000000001E-3</v>
      </c>
      <c r="U3040">
        <v>1.7299367E-2</v>
      </c>
      <c r="V3040">
        <v>3.9402717000000002E-3</v>
      </c>
      <c r="W3040">
        <v>1.7227544000000001E-2</v>
      </c>
      <c r="X3040">
        <v>1.0084574000000001E-2</v>
      </c>
      <c r="Y3040">
        <v>-0.10714285714285721</v>
      </c>
      <c r="Z3040">
        <v>0</v>
      </c>
      <c r="AA3040">
        <v>7.4999999999999997E-2</v>
      </c>
      <c r="AB3040">
        <v>0.92500000000000004</v>
      </c>
      <c r="AC3040">
        <v>-0.47670000000000001</v>
      </c>
      <c r="AD3040" t="s">
        <v>48</v>
      </c>
      <c r="AE3040" t="s">
        <v>48</v>
      </c>
      <c r="AF3040" t="s">
        <v>48</v>
      </c>
    </row>
    <row r="3041" spans="1:32" hidden="1" outlineLevel="1" x14ac:dyDescent="0.2">
      <c r="A3041" t="s">
        <v>23401</v>
      </c>
      <c r="B3041" t="s">
        <v>23402</v>
      </c>
      <c r="C3041" t="s">
        <v>23188</v>
      </c>
      <c r="J3041" t="s">
        <v>23403</v>
      </c>
      <c r="K3041" t="s">
        <v>23181</v>
      </c>
      <c r="L3041" t="s">
        <v>1263</v>
      </c>
      <c r="M3041">
        <v>2</v>
      </c>
      <c r="P3041" s="2" t="s">
        <v>23404</v>
      </c>
      <c r="Q3041" t="s">
        <v>47</v>
      </c>
      <c r="S3041">
        <v>0.85333382999999996</v>
      </c>
      <c r="T3041">
        <v>0.35058254</v>
      </c>
      <c r="U3041">
        <v>0.77964259999999996</v>
      </c>
      <c r="V3041">
        <v>0.10221587</v>
      </c>
      <c r="W3041">
        <v>0.66773190000000004</v>
      </c>
      <c r="X3041">
        <v>1.2026439E-2</v>
      </c>
      <c r="Y3041">
        <v>0.8</v>
      </c>
      <c r="Z3041">
        <v>0.113</v>
      </c>
      <c r="AA3041">
        <v>7.9000000000000001E-2</v>
      </c>
      <c r="AB3041">
        <v>0.80800000000000005</v>
      </c>
      <c r="AC3041">
        <v>0.21149999999999999</v>
      </c>
      <c r="AD3041" t="s">
        <v>48</v>
      </c>
      <c r="AE3041" t="s">
        <v>48</v>
      </c>
      <c r="AF3041" t="s">
        <v>48</v>
      </c>
    </row>
    <row r="3042" spans="1:32" hidden="1" outlineLevel="1" x14ac:dyDescent="0.2">
      <c r="A3042" t="s">
        <v>23405</v>
      </c>
      <c r="B3042" t="s">
        <v>23406</v>
      </c>
      <c r="C3042" t="s">
        <v>21863</v>
      </c>
      <c r="J3042" t="s">
        <v>23407</v>
      </c>
      <c r="K3042" t="s">
        <v>23195</v>
      </c>
      <c r="L3042" t="s">
        <v>1263</v>
      </c>
      <c r="M3042">
        <v>2</v>
      </c>
      <c r="P3042" s="2" t="s">
        <v>23408</v>
      </c>
      <c r="Q3042" t="s">
        <v>47</v>
      </c>
      <c r="S3042">
        <v>0.15545623</v>
      </c>
      <c r="T3042">
        <v>4.6920776000000004E-3</v>
      </c>
      <c r="U3042">
        <v>5.6441883999999998E-2</v>
      </c>
      <c r="V3042">
        <v>4.1437599999999998E-3</v>
      </c>
      <c r="W3042">
        <v>5.9646879999999999E-2</v>
      </c>
      <c r="X3042">
        <v>2.7170537000000002E-2</v>
      </c>
      <c r="Y3042">
        <v>0.21328125000000001</v>
      </c>
      <c r="Z3042">
        <v>4.5999999999999999E-2</v>
      </c>
      <c r="AA3042">
        <v>0.153</v>
      </c>
      <c r="AB3042">
        <v>0.80100000000000005</v>
      </c>
      <c r="AC3042">
        <v>-0.86699999999999999</v>
      </c>
      <c r="AD3042" t="s">
        <v>48</v>
      </c>
      <c r="AE3042" t="s">
        <v>48</v>
      </c>
      <c r="AF3042" t="s">
        <v>48</v>
      </c>
    </row>
    <row r="3043" spans="1:32" hidden="1" outlineLevel="1" x14ac:dyDescent="0.2">
      <c r="A3043" t="s">
        <v>23409</v>
      </c>
      <c r="B3043" t="s">
        <v>19999</v>
      </c>
      <c r="C3043" t="s">
        <v>23410</v>
      </c>
      <c r="J3043" t="s">
        <v>23411</v>
      </c>
      <c r="K3043" t="s">
        <v>23199</v>
      </c>
      <c r="L3043" t="s">
        <v>1263</v>
      </c>
      <c r="M3043">
        <v>34</v>
      </c>
      <c r="P3043" s="2" t="s">
        <v>23412</v>
      </c>
      <c r="Q3043" t="s">
        <v>47</v>
      </c>
      <c r="S3043">
        <v>6.500591E-2</v>
      </c>
      <c r="T3043">
        <v>1.3065338E-3</v>
      </c>
      <c r="U3043">
        <v>1.6274589999999999E-2</v>
      </c>
      <c r="V3043">
        <v>4.3657473000000002E-3</v>
      </c>
      <c r="W3043">
        <v>2.6702631000000001E-2</v>
      </c>
      <c r="X3043">
        <v>7.3141810000000003E-3</v>
      </c>
      <c r="Y3043">
        <v>6.6666666666666666E-2</v>
      </c>
      <c r="Z3043">
        <v>1.6E-2</v>
      </c>
      <c r="AA3043">
        <v>0.16900000000000001</v>
      </c>
      <c r="AB3043">
        <v>0.81499999999999995</v>
      </c>
      <c r="AC3043">
        <v>-0.93489999999999995</v>
      </c>
      <c r="AD3043" t="s">
        <v>48</v>
      </c>
      <c r="AE3043" t="s">
        <v>48</v>
      </c>
      <c r="AF3043" t="s">
        <v>48</v>
      </c>
    </row>
    <row r="3044" spans="1:32" hidden="1" outlineLevel="1" x14ac:dyDescent="0.2">
      <c r="A3044" t="s">
        <v>23413</v>
      </c>
      <c r="B3044" t="s">
        <v>23414</v>
      </c>
      <c r="C3044" t="s">
        <v>23415</v>
      </c>
      <c r="J3044" t="s">
        <v>23416</v>
      </c>
      <c r="K3044" t="s">
        <v>23199</v>
      </c>
      <c r="L3044" t="s">
        <v>1263</v>
      </c>
      <c r="M3044">
        <v>13</v>
      </c>
      <c r="P3044" s="2" t="s">
        <v>23417</v>
      </c>
      <c r="Q3044" t="s">
        <v>47</v>
      </c>
      <c r="S3044">
        <v>0.15822012999999999</v>
      </c>
      <c r="T3044">
        <v>3.6430360000000001E-3</v>
      </c>
      <c r="U3044">
        <v>3.9908449999999998E-2</v>
      </c>
      <c r="V3044">
        <v>6.5116230000000002E-3</v>
      </c>
      <c r="W3044">
        <v>7.6502606000000001E-2</v>
      </c>
      <c r="X3044">
        <v>7.3271270000000001E-3</v>
      </c>
      <c r="Y3044">
        <v>0</v>
      </c>
      <c r="Z3044">
        <v>0</v>
      </c>
      <c r="AA3044">
        <v>0.51200000000000001</v>
      </c>
      <c r="AB3044">
        <v>0.48799999999999999</v>
      </c>
      <c r="AC3044">
        <v>-0.48470000000000002</v>
      </c>
      <c r="AD3044" t="s">
        <v>48</v>
      </c>
      <c r="AE3044" t="s">
        <v>48</v>
      </c>
      <c r="AF3044" t="s">
        <v>48</v>
      </c>
    </row>
    <row r="3045" spans="1:32" hidden="1" outlineLevel="1" x14ac:dyDescent="0.2">
      <c r="A3045" t="s">
        <v>23418</v>
      </c>
      <c r="B3045" t="s">
        <v>23419</v>
      </c>
      <c r="C3045" t="s">
        <v>17174</v>
      </c>
      <c r="J3045" t="s">
        <v>23420</v>
      </c>
      <c r="K3045" t="s">
        <v>23199</v>
      </c>
      <c r="L3045" t="s">
        <v>1263</v>
      </c>
      <c r="M3045">
        <v>12</v>
      </c>
      <c r="P3045" s="2" t="s">
        <v>23421</v>
      </c>
      <c r="Q3045" t="s">
        <v>47</v>
      </c>
      <c r="S3045">
        <v>0.40148460000000002</v>
      </c>
      <c r="T3045">
        <v>9.1934200000000008E-3</v>
      </c>
      <c r="U3045">
        <v>7.8378424000000002E-2</v>
      </c>
      <c r="V3045">
        <v>1.6259583000000001E-2</v>
      </c>
      <c r="W3045">
        <v>0.42167732000000002</v>
      </c>
      <c r="X3045">
        <v>7.2106145999999999E-3</v>
      </c>
      <c r="Y3045">
        <v>1.666666666666667E-2</v>
      </c>
      <c r="Z3045">
        <v>0</v>
      </c>
      <c r="AA3045">
        <v>0.27</v>
      </c>
      <c r="AB3045">
        <v>0.73</v>
      </c>
      <c r="AC3045">
        <v>-0.38040000000000002</v>
      </c>
      <c r="AD3045" t="s">
        <v>48</v>
      </c>
      <c r="AE3045" t="s">
        <v>48</v>
      </c>
      <c r="AF3045" t="s">
        <v>48</v>
      </c>
    </row>
    <row r="3046" spans="1:32" hidden="1" outlineLevel="1" x14ac:dyDescent="0.2">
      <c r="A3046" t="s">
        <v>23422</v>
      </c>
      <c r="B3046" t="s">
        <v>23423</v>
      </c>
      <c r="C3046" t="s">
        <v>23424</v>
      </c>
      <c r="J3046" t="s">
        <v>23425</v>
      </c>
      <c r="K3046" t="s">
        <v>23199</v>
      </c>
      <c r="L3046" t="s">
        <v>1263</v>
      </c>
      <c r="M3046">
        <v>3</v>
      </c>
      <c r="P3046" s="2" t="s">
        <v>23426</v>
      </c>
      <c r="Q3046" t="s">
        <v>47</v>
      </c>
      <c r="S3046">
        <v>0.52007305999999998</v>
      </c>
      <c r="T3046">
        <v>5.2044145999999999E-2</v>
      </c>
      <c r="U3046">
        <v>0.46460026999999998</v>
      </c>
      <c r="V3046">
        <v>9.5763650000000006E-2</v>
      </c>
      <c r="W3046">
        <v>0.51309439999999995</v>
      </c>
      <c r="X3046">
        <v>3.2695747999999997E-2</v>
      </c>
      <c r="Y3046">
        <v>-0.1073529411764706</v>
      </c>
      <c r="Z3046">
        <v>7.6999999999999999E-2</v>
      </c>
      <c r="AA3046">
        <v>0.17399999999999999</v>
      </c>
      <c r="AB3046">
        <v>0.75</v>
      </c>
      <c r="AC3046">
        <v>-0.97260000000000002</v>
      </c>
      <c r="AD3046" t="s">
        <v>48</v>
      </c>
      <c r="AE3046" t="s">
        <v>48</v>
      </c>
      <c r="AF3046" t="s">
        <v>48</v>
      </c>
    </row>
    <row r="3047" spans="1:32" hidden="1" outlineLevel="1" x14ac:dyDescent="0.2">
      <c r="A3047" t="s">
        <v>23427</v>
      </c>
      <c r="B3047" t="s">
        <v>23428</v>
      </c>
      <c r="C3047" t="s">
        <v>23340</v>
      </c>
      <c r="J3047" t="s">
        <v>23429</v>
      </c>
      <c r="K3047" t="s">
        <v>23203</v>
      </c>
      <c r="L3047" t="s">
        <v>1263</v>
      </c>
      <c r="M3047">
        <v>1</v>
      </c>
      <c r="P3047" s="2" t="s">
        <v>23430</v>
      </c>
      <c r="Q3047" t="s">
        <v>47</v>
      </c>
      <c r="S3047">
        <v>3.5927269999999997E-2</v>
      </c>
      <c r="T3047">
        <v>1.0728835999999999E-3</v>
      </c>
      <c r="U3047">
        <v>1.4634945E-2</v>
      </c>
      <c r="V3047">
        <v>7.6955543E-3</v>
      </c>
      <c r="W3047">
        <v>1.2224904999999999E-2</v>
      </c>
      <c r="X3047">
        <v>7.3141810000000003E-3</v>
      </c>
      <c r="Y3047">
        <v>0.1875</v>
      </c>
      <c r="Z3047">
        <v>0</v>
      </c>
      <c r="AA3047">
        <v>8.7999999999999995E-2</v>
      </c>
      <c r="AB3047">
        <v>0.91200000000000003</v>
      </c>
      <c r="AC3047">
        <v>-0.1139</v>
      </c>
      <c r="AD3047" t="s">
        <v>48</v>
      </c>
      <c r="AE3047" t="s">
        <v>48</v>
      </c>
      <c r="AF3047" t="s">
        <v>48</v>
      </c>
    </row>
    <row r="3048" spans="1:32" hidden="1" outlineLevel="1" x14ac:dyDescent="0.2">
      <c r="A3048" t="s">
        <v>23431</v>
      </c>
      <c r="B3048" t="s">
        <v>23432</v>
      </c>
      <c r="C3048" t="s">
        <v>20208</v>
      </c>
      <c r="J3048" t="s">
        <v>23433</v>
      </c>
      <c r="K3048" t="s">
        <v>23203</v>
      </c>
      <c r="L3048" t="s">
        <v>1263</v>
      </c>
      <c r="M3048">
        <v>1</v>
      </c>
      <c r="P3048" s="2" t="s">
        <v>23434</v>
      </c>
      <c r="Q3048" t="s">
        <v>47</v>
      </c>
      <c r="S3048">
        <v>2.4731752999999999E-2</v>
      </c>
      <c r="T3048">
        <v>6.7710876000000005E-4</v>
      </c>
      <c r="U3048">
        <v>1.2824506499999999E-2</v>
      </c>
      <c r="V3048">
        <v>2.6453468000000001E-3</v>
      </c>
      <c r="W3048">
        <v>1.2300906E-2</v>
      </c>
      <c r="X3048">
        <v>6.3561939999999999E-3</v>
      </c>
      <c r="Y3048">
        <v>0</v>
      </c>
      <c r="Z3048">
        <v>0</v>
      </c>
      <c r="AA3048">
        <v>0.15</v>
      </c>
      <c r="AB3048">
        <v>0.85</v>
      </c>
      <c r="AC3048">
        <v>-0.71840000000000004</v>
      </c>
      <c r="AD3048" t="s">
        <v>48</v>
      </c>
      <c r="AE3048" t="s">
        <v>48</v>
      </c>
      <c r="AF3048" t="s">
        <v>48</v>
      </c>
    </row>
    <row r="3049" spans="1:32" hidden="1" outlineLevel="1" x14ac:dyDescent="0.2">
      <c r="A3049" t="s">
        <v>23435</v>
      </c>
      <c r="B3049" t="s">
        <v>23436</v>
      </c>
      <c r="C3049" t="s">
        <v>21094</v>
      </c>
      <c r="J3049" t="s">
        <v>23437</v>
      </c>
      <c r="K3049" t="s">
        <v>23207</v>
      </c>
      <c r="L3049" t="s">
        <v>1263</v>
      </c>
      <c r="M3049">
        <v>1</v>
      </c>
      <c r="P3049" s="2" t="s">
        <v>23438</v>
      </c>
      <c r="Q3049" t="s">
        <v>47</v>
      </c>
      <c r="S3049">
        <v>2.4260364E-2</v>
      </c>
      <c r="T3049">
        <v>6.2942504999999999E-4</v>
      </c>
      <c r="U3049">
        <v>1.1304419499999999E-2</v>
      </c>
      <c r="V3049">
        <v>1.7111508999999999E-3</v>
      </c>
      <c r="W3049">
        <v>1.3554913E-2</v>
      </c>
      <c r="X3049">
        <v>6.2202639999999997E-3</v>
      </c>
      <c r="Y3049">
        <v>-0.2</v>
      </c>
      <c r="Z3049">
        <v>0</v>
      </c>
      <c r="AA3049">
        <v>8.6999999999999994E-2</v>
      </c>
      <c r="AB3049">
        <v>0.91300000000000003</v>
      </c>
      <c r="AC3049">
        <v>-0.31819999999999998</v>
      </c>
      <c r="AD3049" t="s">
        <v>48</v>
      </c>
      <c r="AE3049" t="s">
        <v>48</v>
      </c>
      <c r="AF3049" t="s">
        <v>48</v>
      </c>
    </row>
    <row r="3050" spans="1:32" hidden="1" outlineLevel="1" x14ac:dyDescent="0.2">
      <c r="A3050" t="s">
        <v>23439</v>
      </c>
      <c r="B3050" t="s">
        <v>23440</v>
      </c>
      <c r="C3050" t="s">
        <v>23441</v>
      </c>
      <c r="J3050" t="s">
        <v>23442</v>
      </c>
      <c r="K3050" t="s">
        <v>23220</v>
      </c>
      <c r="L3050" t="s">
        <v>1263</v>
      </c>
      <c r="M3050">
        <v>2</v>
      </c>
      <c r="P3050" s="2" t="s">
        <v>23443</v>
      </c>
      <c r="Q3050" t="s">
        <v>47</v>
      </c>
      <c r="Y3050" t="s">
        <v>48</v>
      </c>
      <c r="Z3050" t="s">
        <v>48</v>
      </c>
      <c r="AA3050" t="s">
        <v>48</v>
      </c>
      <c r="AB3050" t="s">
        <v>48</v>
      </c>
      <c r="AC3050" t="s">
        <v>48</v>
      </c>
      <c r="AD3050" t="s">
        <v>48</v>
      </c>
      <c r="AE3050" t="s">
        <v>48</v>
      </c>
      <c r="AF3050" t="s">
        <v>48</v>
      </c>
    </row>
    <row r="3051" spans="1:32" hidden="1" outlineLevel="1" x14ac:dyDescent="0.2">
      <c r="A3051" t="s">
        <v>23444</v>
      </c>
      <c r="B3051" t="s">
        <v>23445</v>
      </c>
      <c r="C3051" t="s">
        <v>23446</v>
      </c>
      <c r="J3051" t="s">
        <v>23447</v>
      </c>
      <c r="K3051" t="s">
        <v>23228</v>
      </c>
      <c r="L3051" t="s">
        <v>1263</v>
      </c>
      <c r="M3051">
        <v>1</v>
      </c>
      <c r="P3051" s="2" t="s">
        <v>23448</v>
      </c>
      <c r="Q3051" t="s">
        <v>47</v>
      </c>
      <c r="S3051">
        <v>0.55739563999999997</v>
      </c>
      <c r="T3051">
        <v>5.025077E-2</v>
      </c>
      <c r="U3051">
        <v>0.61633086000000004</v>
      </c>
      <c r="V3051">
        <v>2.0781586000000001E-2</v>
      </c>
      <c r="W3051">
        <v>0.24928533999999999</v>
      </c>
      <c r="X3051">
        <v>1.0731862999999999E-2</v>
      </c>
      <c r="Y3051">
        <v>-0.33333333333333331</v>
      </c>
      <c r="Z3051">
        <v>0</v>
      </c>
      <c r="AA3051">
        <v>0.33400000000000002</v>
      </c>
      <c r="AB3051">
        <v>0.66600000000000004</v>
      </c>
      <c r="AC3051">
        <v>-0.91059999999999997</v>
      </c>
      <c r="AD3051" t="s">
        <v>48</v>
      </c>
      <c r="AE3051" t="s">
        <v>48</v>
      </c>
      <c r="AF3051" t="s">
        <v>48</v>
      </c>
    </row>
    <row r="3052" spans="1:32" hidden="1" outlineLevel="1" x14ac:dyDescent="0.2">
      <c r="A3052" t="s">
        <v>23449</v>
      </c>
      <c r="B3052" t="s">
        <v>23450</v>
      </c>
      <c r="C3052" t="s">
        <v>23451</v>
      </c>
      <c r="J3052" t="s">
        <v>23452</v>
      </c>
      <c r="K3052" t="s">
        <v>23233</v>
      </c>
      <c r="L3052" t="s">
        <v>1263</v>
      </c>
      <c r="M3052">
        <v>114</v>
      </c>
      <c r="P3052" s="2" t="s">
        <v>23453</v>
      </c>
      <c r="Q3052" t="s">
        <v>47</v>
      </c>
      <c r="S3052">
        <v>1.6210219000000001E-2</v>
      </c>
      <c r="T3052">
        <v>1.1396408E-3</v>
      </c>
      <c r="U3052">
        <v>1.3302735E-2</v>
      </c>
      <c r="V3052">
        <v>2.7748393E-3</v>
      </c>
      <c r="W3052">
        <v>8.3298810000000008E-3</v>
      </c>
      <c r="X3052">
        <v>7.6637166000000003E-3</v>
      </c>
      <c r="Y3052">
        <v>0</v>
      </c>
      <c r="Z3052">
        <v>0</v>
      </c>
      <c r="AA3052">
        <v>0</v>
      </c>
      <c r="AB3052">
        <v>1</v>
      </c>
      <c r="AC3052">
        <v>0</v>
      </c>
      <c r="AD3052" t="s">
        <v>48</v>
      </c>
      <c r="AE3052" t="s">
        <v>48</v>
      </c>
      <c r="AF3052" t="s">
        <v>48</v>
      </c>
    </row>
    <row r="3053" spans="1:32" hidden="1" outlineLevel="1" x14ac:dyDescent="0.2">
      <c r="A3053" t="s">
        <v>23454</v>
      </c>
      <c r="B3053" t="s">
        <v>23455</v>
      </c>
      <c r="C3053" t="s">
        <v>23456</v>
      </c>
      <c r="J3053" t="s">
        <v>23457</v>
      </c>
      <c r="K3053" t="s">
        <v>23237</v>
      </c>
      <c r="L3053" t="s">
        <v>1263</v>
      </c>
      <c r="M3053">
        <v>3</v>
      </c>
      <c r="P3053" s="2" t="s">
        <v>23458</v>
      </c>
      <c r="Q3053" t="s">
        <v>47</v>
      </c>
      <c r="S3053">
        <v>0.52139955999999998</v>
      </c>
      <c r="T3053">
        <v>2.3076923999999999E-2</v>
      </c>
      <c r="U3053">
        <v>0.64657204999999995</v>
      </c>
      <c r="V3053">
        <v>1.0285404499999999E-2</v>
      </c>
      <c r="W3053">
        <v>0.24171697</v>
      </c>
      <c r="X3053">
        <v>9.1524794999999996E-3</v>
      </c>
      <c r="Y3053">
        <v>4.2857142857142837E-2</v>
      </c>
      <c r="Z3053">
        <v>8.8999999999999996E-2</v>
      </c>
      <c r="AA3053">
        <v>0</v>
      </c>
      <c r="AB3053">
        <v>0.91100000000000003</v>
      </c>
      <c r="AC3053">
        <v>0.30890000000000001</v>
      </c>
      <c r="AD3053" t="s">
        <v>48</v>
      </c>
      <c r="AE3053" t="s">
        <v>48</v>
      </c>
      <c r="AF3053" t="s">
        <v>48</v>
      </c>
    </row>
    <row r="3054" spans="1:32" hidden="1" outlineLevel="1" x14ac:dyDescent="0.2">
      <c r="A3054" t="s">
        <v>23459</v>
      </c>
      <c r="B3054" t="s">
        <v>23460</v>
      </c>
      <c r="C3054" t="s">
        <v>23461</v>
      </c>
      <c r="J3054" t="s">
        <v>23462</v>
      </c>
      <c r="K3054" t="s">
        <v>23241</v>
      </c>
      <c r="L3054" t="s">
        <v>1263</v>
      </c>
      <c r="M3054">
        <v>55</v>
      </c>
      <c r="P3054" s="2" t="s">
        <v>23463</v>
      </c>
      <c r="Q3054" t="s">
        <v>47</v>
      </c>
      <c r="S3054">
        <v>0.14082454</v>
      </c>
      <c r="T3054">
        <v>3.5285949999999998E-3</v>
      </c>
      <c r="U3054">
        <v>3.8154904000000003E-2</v>
      </c>
      <c r="V3054">
        <v>4.6247323E-3</v>
      </c>
      <c r="W3054">
        <v>6.1626411999999998E-2</v>
      </c>
      <c r="X3054">
        <v>2.0436686999999999E-2</v>
      </c>
      <c r="Y3054">
        <v>-2.4999999999999991E-2</v>
      </c>
      <c r="Z3054">
        <v>9.6000000000000002E-2</v>
      </c>
      <c r="AA3054">
        <v>8.1000000000000003E-2</v>
      </c>
      <c r="AB3054">
        <v>0.82299999999999995</v>
      </c>
      <c r="AC3054">
        <v>0.2225</v>
      </c>
      <c r="AD3054" t="s">
        <v>48</v>
      </c>
      <c r="AE3054" t="s">
        <v>48</v>
      </c>
      <c r="AF3054" t="s">
        <v>48</v>
      </c>
    </row>
    <row r="3055" spans="1:32" hidden="1" outlineLevel="1" x14ac:dyDescent="0.2">
      <c r="A3055" t="s">
        <v>23464</v>
      </c>
      <c r="B3055" t="s">
        <v>23465</v>
      </c>
      <c r="C3055" t="s">
        <v>23466</v>
      </c>
      <c r="J3055" t="s">
        <v>23467</v>
      </c>
      <c r="K3055" t="s">
        <v>23241</v>
      </c>
      <c r="L3055" t="s">
        <v>1263</v>
      </c>
      <c r="M3055">
        <v>15</v>
      </c>
      <c r="P3055" s="2" t="s">
        <v>23468</v>
      </c>
      <c r="Q3055" t="s">
        <v>47</v>
      </c>
      <c r="S3055">
        <v>0.15103401</v>
      </c>
      <c r="T3055">
        <v>3.2997131000000002E-3</v>
      </c>
      <c r="U3055">
        <v>2.7957050000000001E-2</v>
      </c>
      <c r="V3055">
        <v>6.7336100000000001E-3</v>
      </c>
      <c r="W3055">
        <v>5.3205601999999998E-2</v>
      </c>
      <c r="X3055">
        <v>1.1819306999999999E-2</v>
      </c>
      <c r="Y3055">
        <v>0.42499999999999999</v>
      </c>
      <c r="Z3055">
        <v>7.4999999999999997E-2</v>
      </c>
      <c r="AA3055">
        <v>0.08</v>
      </c>
      <c r="AB3055">
        <v>0.84499999999999997</v>
      </c>
      <c r="AC3055">
        <v>-7.7200000000000005E-2</v>
      </c>
      <c r="AD3055" t="s">
        <v>48</v>
      </c>
      <c r="AE3055" t="s">
        <v>48</v>
      </c>
      <c r="AF3055" t="s">
        <v>48</v>
      </c>
    </row>
    <row r="3056" spans="1:32" hidden="1" outlineLevel="1" x14ac:dyDescent="0.2">
      <c r="A3056" t="s">
        <v>23469</v>
      </c>
      <c r="B3056" t="s">
        <v>23470</v>
      </c>
      <c r="C3056" t="s">
        <v>23471</v>
      </c>
      <c r="J3056" t="s">
        <v>23472</v>
      </c>
      <c r="K3056" t="s">
        <v>23241</v>
      </c>
      <c r="L3056" t="s">
        <v>1263</v>
      </c>
      <c r="M3056">
        <v>1</v>
      </c>
      <c r="P3056" s="2" t="s">
        <v>23473</v>
      </c>
      <c r="Q3056" t="s">
        <v>10060</v>
      </c>
      <c r="S3056">
        <v>0.36095104</v>
      </c>
      <c r="T3056">
        <v>2.3076923999999999E-2</v>
      </c>
      <c r="U3056">
        <v>0.37854016000000001</v>
      </c>
      <c r="V3056">
        <v>5.4763943000000002E-2</v>
      </c>
      <c r="W3056">
        <v>0.26957804000000002</v>
      </c>
      <c r="X3056">
        <v>3.3041069999999999E-2</v>
      </c>
      <c r="Y3056">
        <v>8.5984848484848483E-2</v>
      </c>
      <c r="Z3056">
        <v>0.251</v>
      </c>
      <c r="AA3056">
        <v>0.06</v>
      </c>
      <c r="AB3056">
        <v>0.68899999999999995</v>
      </c>
      <c r="AC3056">
        <v>0.99050000000000005</v>
      </c>
      <c r="AD3056" t="s">
        <v>48</v>
      </c>
      <c r="AE3056" t="s">
        <v>48</v>
      </c>
      <c r="AF3056" t="s">
        <v>48</v>
      </c>
    </row>
    <row r="3057" spans="1:32" hidden="1" outlineLevel="1" x14ac:dyDescent="0.2">
      <c r="A3057" t="s">
        <v>23474</v>
      </c>
      <c r="B3057" t="s">
        <v>23475</v>
      </c>
      <c r="C3057" t="s">
        <v>20380</v>
      </c>
      <c r="J3057" t="s">
        <v>23476</v>
      </c>
      <c r="K3057" t="s">
        <v>23241</v>
      </c>
      <c r="L3057" t="s">
        <v>1263</v>
      </c>
      <c r="M3057">
        <v>-1</v>
      </c>
      <c r="P3057" s="2" t="s">
        <v>23477</v>
      </c>
      <c r="Q3057" t="s">
        <v>47</v>
      </c>
      <c r="S3057">
        <v>5.3542430000000002E-2</v>
      </c>
      <c r="T3057">
        <v>1.6784668E-3</v>
      </c>
      <c r="U3057">
        <v>1.3541849999999999E-2</v>
      </c>
      <c r="V3057">
        <v>7.7325520000000002E-3</v>
      </c>
      <c r="W3057">
        <v>1.9483517999999998E-2</v>
      </c>
      <c r="X3057">
        <v>1.0731862999999999E-2</v>
      </c>
      <c r="Y3057">
        <v>0.15</v>
      </c>
      <c r="Z3057">
        <v>0</v>
      </c>
      <c r="AA3057">
        <v>5.5E-2</v>
      </c>
      <c r="AB3057">
        <v>0.94499999999999995</v>
      </c>
      <c r="AC3057">
        <v>-0.40189999999999998</v>
      </c>
      <c r="AD3057" t="s">
        <v>48</v>
      </c>
      <c r="AE3057" t="s">
        <v>48</v>
      </c>
      <c r="AF3057" t="s">
        <v>48</v>
      </c>
    </row>
    <row r="3058" spans="1:32" hidden="1" outlineLevel="1" x14ac:dyDescent="0.2">
      <c r="A3058" t="s">
        <v>23478</v>
      </c>
      <c r="B3058" t="s">
        <v>23479</v>
      </c>
      <c r="C3058" t="s">
        <v>22048</v>
      </c>
      <c r="J3058" t="s">
        <v>23480</v>
      </c>
      <c r="K3058" t="s">
        <v>23246</v>
      </c>
      <c r="L3058" t="s">
        <v>1263</v>
      </c>
      <c r="M3058">
        <v>5</v>
      </c>
      <c r="P3058" s="2" t="s">
        <v>23481</v>
      </c>
      <c r="Q3058" t="s">
        <v>47</v>
      </c>
      <c r="S3058">
        <v>0.11150667</v>
      </c>
      <c r="T3058">
        <v>4.1961669999999998E-3</v>
      </c>
      <c r="U3058">
        <v>4.6922634999999997E-2</v>
      </c>
      <c r="V3058">
        <v>7.4365693000000002E-3</v>
      </c>
      <c r="W3058">
        <v>3.4121449999999998E-2</v>
      </c>
      <c r="X3058">
        <v>2.3026628E-2</v>
      </c>
      <c r="Y3058">
        <v>0.1107142857142857</v>
      </c>
      <c r="Z3058">
        <v>8.7999999999999995E-2</v>
      </c>
      <c r="AA3058">
        <v>8.6999999999999994E-2</v>
      </c>
      <c r="AB3058">
        <v>0.82499999999999996</v>
      </c>
      <c r="AC3058">
        <v>0.28360000000000002</v>
      </c>
      <c r="AD3058" t="s">
        <v>48</v>
      </c>
      <c r="AE3058" t="s">
        <v>48</v>
      </c>
      <c r="AF3058" t="s">
        <v>48</v>
      </c>
    </row>
    <row r="3059" spans="1:32" hidden="1" outlineLevel="1" x14ac:dyDescent="0.2">
      <c r="A3059" t="s">
        <v>23482</v>
      </c>
      <c r="B3059" t="s">
        <v>23483</v>
      </c>
      <c r="C3059" t="s">
        <v>22048</v>
      </c>
      <c r="J3059" t="s">
        <v>23484</v>
      </c>
      <c r="K3059" t="s">
        <v>23251</v>
      </c>
      <c r="L3059" t="s">
        <v>1263</v>
      </c>
      <c r="M3059">
        <v>2</v>
      </c>
      <c r="P3059" s="2" t="s">
        <v>23485</v>
      </c>
      <c r="Q3059" t="s">
        <v>47</v>
      </c>
      <c r="S3059">
        <v>5.3542430000000002E-2</v>
      </c>
      <c r="T3059">
        <v>1.9836426000000001E-3</v>
      </c>
      <c r="U3059">
        <v>1.4293353E-2</v>
      </c>
      <c r="V3059">
        <v>4.0142676000000004E-3</v>
      </c>
      <c r="W3059">
        <v>2.212623E-2</v>
      </c>
      <c r="X3059">
        <v>1.0964886E-2</v>
      </c>
      <c r="Y3059">
        <v>0.125</v>
      </c>
      <c r="Z3059">
        <v>3.3000000000000002E-2</v>
      </c>
      <c r="AA3059">
        <v>0</v>
      </c>
      <c r="AB3059">
        <v>0.96699999999999997</v>
      </c>
      <c r="AC3059">
        <v>0.40189999999999998</v>
      </c>
      <c r="AD3059" t="s">
        <v>48</v>
      </c>
      <c r="AE3059" t="s">
        <v>48</v>
      </c>
      <c r="AF3059" t="s">
        <v>48</v>
      </c>
    </row>
    <row r="3060" spans="1:32" hidden="1" outlineLevel="1" x14ac:dyDescent="0.2">
      <c r="A3060" t="s">
        <v>23486</v>
      </c>
      <c r="B3060" t="s">
        <v>23487</v>
      </c>
      <c r="C3060" t="s">
        <v>23488</v>
      </c>
      <c r="J3060" t="s">
        <v>23489</v>
      </c>
      <c r="K3060" t="s">
        <v>23269</v>
      </c>
      <c r="L3060" t="s">
        <v>1263</v>
      </c>
      <c r="M3060">
        <v>1</v>
      </c>
      <c r="P3060" s="2" t="s">
        <v>23490</v>
      </c>
      <c r="Q3060" t="s">
        <v>47</v>
      </c>
      <c r="S3060">
        <v>2.4613906000000001E-2</v>
      </c>
      <c r="T3060">
        <v>1.6880034999999999E-3</v>
      </c>
      <c r="U3060">
        <v>1.7162729000000002E-2</v>
      </c>
      <c r="V3060">
        <v>3.2558115000000001E-3</v>
      </c>
      <c r="W3060">
        <v>1.1046897999999999E-2</v>
      </c>
      <c r="X3060">
        <v>8.1168179999999996E-3</v>
      </c>
      <c r="Y3060">
        <v>0</v>
      </c>
      <c r="Z3060">
        <v>0.56999999999999995</v>
      </c>
      <c r="AA3060">
        <v>0</v>
      </c>
      <c r="AB3060">
        <v>0.43</v>
      </c>
      <c r="AC3060">
        <v>0.80610000000000004</v>
      </c>
      <c r="AD3060" t="s">
        <v>48</v>
      </c>
      <c r="AE3060" t="s">
        <v>48</v>
      </c>
      <c r="AF3060" t="s">
        <v>48</v>
      </c>
    </row>
    <row r="3061" spans="1:32" hidden="1" outlineLevel="1" x14ac:dyDescent="0.2">
      <c r="A3061" t="s">
        <v>23491</v>
      </c>
      <c r="B3061" t="s">
        <v>23492</v>
      </c>
      <c r="C3061" t="s">
        <v>20627</v>
      </c>
      <c r="J3061" t="s">
        <v>23493</v>
      </c>
      <c r="K3061" t="s">
        <v>23278</v>
      </c>
      <c r="L3061" t="s">
        <v>1263</v>
      </c>
      <c r="M3061">
        <v>9</v>
      </c>
      <c r="P3061" s="2" t="s">
        <v>23494</v>
      </c>
      <c r="Q3061" t="s">
        <v>47</v>
      </c>
      <c r="S3061">
        <v>5.9974584999999997E-2</v>
      </c>
      <c r="T3061">
        <v>1.2779236E-3</v>
      </c>
      <c r="U3061">
        <v>1.6411226000000001E-2</v>
      </c>
      <c r="V3061">
        <v>3.903274E-3</v>
      </c>
      <c r="W3061">
        <v>2.7476107999999999E-2</v>
      </c>
      <c r="X3061">
        <v>6.5762720000000002E-3</v>
      </c>
      <c r="Y3061">
        <v>0.1</v>
      </c>
      <c r="Z3061">
        <v>3.1E-2</v>
      </c>
      <c r="AA3061">
        <v>6.8000000000000005E-2</v>
      </c>
      <c r="AB3061">
        <v>0.90100000000000002</v>
      </c>
      <c r="AC3061">
        <v>-0.35549999999999998</v>
      </c>
      <c r="AD3061" t="s">
        <v>48</v>
      </c>
      <c r="AE3061" t="s">
        <v>48</v>
      </c>
      <c r="AF3061" t="s">
        <v>48</v>
      </c>
    </row>
    <row r="3062" spans="1:32" hidden="1" outlineLevel="1" x14ac:dyDescent="0.2">
      <c r="A3062" t="s">
        <v>23495</v>
      </c>
      <c r="B3062" t="s">
        <v>23496</v>
      </c>
      <c r="C3062" t="s">
        <v>23050</v>
      </c>
      <c r="J3062" t="s">
        <v>23497</v>
      </c>
      <c r="K3062" t="s">
        <v>23288</v>
      </c>
      <c r="L3062" t="s">
        <v>1263</v>
      </c>
      <c r="M3062">
        <v>1</v>
      </c>
      <c r="P3062" s="2" t="s">
        <v>23498</v>
      </c>
      <c r="Q3062" t="s">
        <v>47</v>
      </c>
      <c r="S3062">
        <v>1.9226073999999999E-2</v>
      </c>
      <c r="T3062">
        <v>1.0585785000000001E-3</v>
      </c>
      <c r="U3062">
        <v>1.6274589999999999E-2</v>
      </c>
      <c r="V3062">
        <v>3.4962973999999999E-3</v>
      </c>
      <c r="W3062">
        <v>1.0134893000000001E-2</v>
      </c>
      <c r="X3062">
        <v>6.8092960000000003E-3</v>
      </c>
      <c r="Y3062">
        <v>0.125</v>
      </c>
      <c r="Z3062">
        <v>0.29299999999999998</v>
      </c>
      <c r="AA3062">
        <v>8.1000000000000003E-2</v>
      </c>
      <c r="AB3062">
        <v>0.626</v>
      </c>
      <c r="AC3062">
        <v>0.52329999999999999</v>
      </c>
      <c r="AD3062" t="s">
        <v>48</v>
      </c>
      <c r="AE3062" t="s">
        <v>48</v>
      </c>
      <c r="AF3062" t="s">
        <v>48</v>
      </c>
    </row>
    <row r="3063" spans="1:32" hidden="1" outlineLevel="1" x14ac:dyDescent="0.2">
      <c r="A3063" t="s">
        <v>23499</v>
      </c>
      <c r="B3063" t="s">
        <v>23500</v>
      </c>
      <c r="C3063" t="s">
        <v>21980</v>
      </c>
      <c r="J3063" t="s">
        <v>23501</v>
      </c>
      <c r="K3063" t="s">
        <v>23308</v>
      </c>
      <c r="L3063" t="s">
        <v>1263</v>
      </c>
      <c r="M3063">
        <v>15</v>
      </c>
      <c r="P3063" s="2" t="s">
        <v>23502</v>
      </c>
      <c r="Q3063" t="s">
        <v>47</v>
      </c>
      <c r="S3063">
        <v>1.8974753E-2</v>
      </c>
      <c r="T3063">
        <v>6.1511992999999999E-4</v>
      </c>
      <c r="U3063">
        <v>1.1816808999999999E-2</v>
      </c>
      <c r="V3063">
        <v>1.8868907E-3</v>
      </c>
      <c r="W3063">
        <v>9.7168900000000006E-3</v>
      </c>
      <c r="X3063">
        <v>6.4597604999999999E-3</v>
      </c>
      <c r="Y3063">
        <v>0.25</v>
      </c>
      <c r="Z3063">
        <v>0</v>
      </c>
      <c r="AA3063">
        <v>0</v>
      </c>
      <c r="AB3063">
        <v>1</v>
      </c>
      <c r="AC3063">
        <v>0</v>
      </c>
      <c r="AD3063" t="s">
        <v>48</v>
      </c>
      <c r="AE3063" t="s">
        <v>48</v>
      </c>
      <c r="AF3063" t="s">
        <v>48</v>
      </c>
    </row>
    <row r="3064" spans="1:32" hidden="1" outlineLevel="1" x14ac:dyDescent="0.2">
      <c r="A3064" t="s">
        <v>23503</v>
      </c>
      <c r="B3064" t="s">
        <v>23504</v>
      </c>
      <c r="C3064" t="s">
        <v>22529</v>
      </c>
      <c r="J3064" t="s">
        <v>23505</v>
      </c>
      <c r="K3064" t="s">
        <v>23308</v>
      </c>
      <c r="L3064" t="s">
        <v>1263</v>
      </c>
      <c r="M3064">
        <v>7</v>
      </c>
      <c r="P3064" s="2" t="s">
        <v>23506</v>
      </c>
      <c r="Q3064" t="s">
        <v>11193</v>
      </c>
      <c r="S3064">
        <v>0.4269174</v>
      </c>
      <c r="T3064">
        <v>2.3317306999999999E-2</v>
      </c>
      <c r="U3064">
        <v>0.47435758</v>
      </c>
      <c r="V3064">
        <v>3.1722515999999999E-2</v>
      </c>
      <c r="W3064">
        <v>0.25998658000000002</v>
      </c>
      <c r="X3064">
        <v>7.0931419999999995E-2</v>
      </c>
      <c r="Y3064">
        <v>-2.2857142857142861E-2</v>
      </c>
      <c r="Z3064">
        <v>0.09</v>
      </c>
      <c r="AA3064">
        <v>6.0999999999999999E-2</v>
      </c>
      <c r="AB3064">
        <v>0.84899999999999998</v>
      </c>
      <c r="AC3064">
        <v>0.46329999999999999</v>
      </c>
      <c r="AD3064" t="s">
        <v>48</v>
      </c>
      <c r="AE3064" t="s">
        <v>48</v>
      </c>
      <c r="AF3064" t="s">
        <v>48</v>
      </c>
    </row>
    <row r="3065" spans="1:32" hidden="1" outlineLevel="1" x14ac:dyDescent="0.2">
      <c r="A3065" t="s">
        <v>23507</v>
      </c>
      <c r="B3065" t="s">
        <v>23508</v>
      </c>
      <c r="C3065" t="s">
        <v>22529</v>
      </c>
      <c r="J3065" t="s">
        <v>23509</v>
      </c>
      <c r="K3065" t="s">
        <v>23313</v>
      </c>
      <c r="L3065" t="s">
        <v>1263</v>
      </c>
      <c r="M3065">
        <v>4</v>
      </c>
      <c r="P3065" s="2" t="s">
        <v>23510</v>
      </c>
      <c r="Q3065" t="s">
        <v>11193</v>
      </c>
      <c r="S3065">
        <v>6.7856729999999999E-3</v>
      </c>
      <c r="T3065">
        <v>6.6280365000000001E-4</v>
      </c>
      <c r="U3065">
        <v>1.0655395E-2</v>
      </c>
      <c r="V3065">
        <v>1.8776412000000001E-3</v>
      </c>
      <c r="W3065">
        <v>6.2873685000000004E-3</v>
      </c>
      <c r="X3065">
        <v>6.4727062999999996E-3</v>
      </c>
      <c r="Y3065">
        <v>0</v>
      </c>
      <c r="Z3065">
        <v>0.73599999999999999</v>
      </c>
      <c r="AA3065">
        <v>0</v>
      </c>
      <c r="AB3065">
        <v>0.26400000000000001</v>
      </c>
      <c r="AC3065">
        <v>0.42009999999999997</v>
      </c>
      <c r="AD3065" t="s">
        <v>48</v>
      </c>
      <c r="AE3065" t="s">
        <v>48</v>
      </c>
      <c r="AF3065" t="s">
        <v>48</v>
      </c>
    </row>
    <row r="3066" spans="1:32" hidden="1" outlineLevel="1" x14ac:dyDescent="0.2">
      <c r="A3066" t="s">
        <v>23511</v>
      </c>
      <c r="B3066" t="s">
        <v>23512</v>
      </c>
      <c r="C3066" t="s">
        <v>23123</v>
      </c>
      <c r="J3066" t="s">
        <v>23513</v>
      </c>
      <c r="K3066" t="s">
        <v>23330</v>
      </c>
      <c r="L3066" t="s">
        <v>1263</v>
      </c>
      <c r="M3066">
        <v>0</v>
      </c>
      <c r="P3066" s="2" t="s">
        <v>23514</v>
      </c>
      <c r="Q3066" t="s">
        <v>47</v>
      </c>
      <c r="S3066">
        <v>0.19916639999999999</v>
      </c>
      <c r="T3066">
        <v>1.7166137999999999E-3</v>
      </c>
      <c r="U3066">
        <v>2.0510335000000001E-2</v>
      </c>
      <c r="V3066">
        <v>3.6812867E-3</v>
      </c>
      <c r="W3066">
        <v>0.13245803</v>
      </c>
      <c r="X3066">
        <v>6.5115434E-3</v>
      </c>
      <c r="Y3066">
        <v>-0.16250000000000001</v>
      </c>
      <c r="Z3066">
        <v>7.8E-2</v>
      </c>
      <c r="AA3066">
        <v>0.14299999999999999</v>
      </c>
      <c r="AB3066">
        <v>0.77900000000000003</v>
      </c>
      <c r="AC3066">
        <v>-0.25</v>
      </c>
      <c r="AD3066" t="s">
        <v>48</v>
      </c>
      <c r="AE3066" t="s">
        <v>48</v>
      </c>
      <c r="AF3066" t="s">
        <v>48</v>
      </c>
    </row>
    <row r="3067" spans="1:32" hidden="1" outlineLevel="1" x14ac:dyDescent="0.2">
      <c r="A3067" t="s">
        <v>23515</v>
      </c>
      <c r="B3067" t="s">
        <v>23516</v>
      </c>
      <c r="C3067" t="s">
        <v>18719</v>
      </c>
      <c r="J3067" t="s">
        <v>23517</v>
      </c>
      <c r="K3067" t="s">
        <v>23334</v>
      </c>
      <c r="L3067" t="s">
        <v>1263</v>
      </c>
      <c r="M3067">
        <v>1</v>
      </c>
      <c r="P3067" s="2" t="s">
        <v>23518</v>
      </c>
      <c r="Q3067" t="s">
        <v>10060</v>
      </c>
      <c r="S3067">
        <v>5.9479802999999998E-2</v>
      </c>
      <c r="T3067">
        <v>1.3065338E-3</v>
      </c>
      <c r="U3067">
        <v>2.1740068000000001E-2</v>
      </c>
      <c r="V3067">
        <v>6.2526376000000003E-3</v>
      </c>
      <c r="W3067">
        <v>2.5026766999999998E-2</v>
      </c>
      <c r="X3067">
        <v>6.2396824E-3</v>
      </c>
      <c r="Y3067">
        <v>-0.2416666666666667</v>
      </c>
      <c r="Z3067">
        <v>0.127</v>
      </c>
      <c r="AA3067">
        <v>0.13900000000000001</v>
      </c>
      <c r="AB3067">
        <v>0.73499999999999999</v>
      </c>
      <c r="AC3067">
        <v>-0.123</v>
      </c>
      <c r="AD3067" t="s">
        <v>48</v>
      </c>
      <c r="AE3067" t="s">
        <v>48</v>
      </c>
      <c r="AF3067" t="s">
        <v>48</v>
      </c>
    </row>
    <row r="3068" spans="1:32" hidden="1" outlineLevel="1" x14ac:dyDescent="0.2">
      <c r="A3068" t="s">
        <v>23519</v>
      </c>
      <c r="B3068" t="s">
        <v>23520</v>
      </c>
      <c r="C3068" t="s">
        <v>23521</v>
      </c>
      <c r="J3068" t="s">
        <v>23522</v>
      </c>
      <c r="K3068" t="s">
        <v>23343</v>
      </c>
      <c r="L3068" t="s">
        <v>1263</v>
      </c>
      <c r="M3068">
        <v>1</v>
      </c>
      <c r="P3068" s="2" t="s">
        <v>23523</v>
      </c>
      <c r="Q3068" t="s">
        <v>47</v>
      </c>
      <c r="S3068">
        <v>0.62702214999999994</v>
      </c>
      <c r="T3068">
        <v>6.1011040000000002E-2</v>
      </c>
      <c r="U3068">
        <v>0.63211969999999995</v>
      </c>
      <c r="V3068">
        <v>4.1003603E-2</v>
      </c>
      <c r="W3068">
        <v>0.56786959999999997</v>
      </c>
      <c r="X3068">
        <v>1.0964886E-2</v>
      </c>
      <c r="Y3068">
        <v>-0.1607142857142857</v>
      </c>
      <c r="Z3068">
        <v>1.9E-2</v>
      </c>
      <c r="AA3068">
        <v>6.5000000000000002E-2</v>
      </c>
      <c r="AB3068">
        <v>0.91600000000000004</v>
      </c>
      <c r="AC3068">
        <v>-0.68679999999999997</v>
      </c>
      <c r="AD3068" t="s">
        <v>48</v>
      </c>
      <c r="AE3068" t="s">
        <v>48</v>
      </c>
      <c r="AF3068" t="s">
        <v>48</v>
      </c>
    </row>
    <row r="3069" spans="1:32" hidden="1" outlineLevel="1" x14ac:dyDescent="0.2">
      <c r="A3069" t="s">
        <v>23524</v>
      </c>
      <c r="B3069" t="s">
        <v>23525</v>
      </c>
      <c r="C3069" t="s">
        <v>10706</v>
      </c>
      <c r="J3069" t="s">
        <v>23526</v>
      </c>
      <c r="K3069" t="s">
        <v>23347</v>
      </c>
      <c r="L3069" t="s">
        <v>1263</v>
      </c>
      <c r="M3069">
        <v>17</v>
      </c>
      <c r="P3069" s="2" t="s">
        <v>23527</v>
      </c>
      <c r="Q3069" t="s">
        <v>10060</v>
      </c>
      <c r="S3069">
        <v>0.19029272</v>
      </c>
      <c r="T3069">
        <v>6.3323974999999998E-3</v>
      </c>
      <c r="U3069">
        <v>6.8967215999999998E-2</v>
      </c>
      <c r="V3069">
        <v>7.7325520000000002E-3</v>
      </c>
      <c r="W3069">
        <v>6.5822140000000001E-2</v>
      </c>
      <c r="X3069">
        <v>1.1275584999999999E-2</v>
      </c>
      <c r="Y3069">
        <v>0</v>
      </c>
      <c r="Z3069">
        <v>0.23</v>
      </c>
      <c r="AA3069">
        <v>0</v>
      </c>
      <c r="AB3069">
        <v>0.77</v>
      </c>
      <c r="AC3069">
        <v>0.3382</v>
      </c>
      <c r="AD3069" t="s">
        <v>48</v>
      </c>
      <c r="AE3069" t="s">
        <v>48</v>
      </c>
      <c r="AF3069" t="s">
        <v>48</v>
      </c>
    </row>
    <row r="3070" spans="1:32" hidden="1" outlineLevel="1" x14ac:dyDescent="0.2">
      <c r="A3070" t="s">
        <v>23528</v>
      </c>
      <c r="B3070" t="s">
        <v>23529</v>
      </c>
      <c r="C3070" t="s">
        <v>23530</v>
      </c>
      <c r="J3070" t="s">
        <v>23531</v>
      </c>
      <c r="K3070" t="s">
        <v>23378</v>
      </c>
      <c r="L3070" t="s">
        <v>1263</v>
      </c>
      <c r="M3070">
        <v>-10</v>
      </c>
      <c r="P3070" s="2" t="s">
        <v>23532</v>
      </c>
      <c r="Q3070" t="s">
        <v>47</v>
      </c>
      <c r="S3070">
        <v>0.4269174</v>
      </c>
      <c r="T3070">
        <v>2.3076923999999999E-2</v>
      </c>
      <c r="U3070">
        <v>0.50818664000000002</v>
      </c>
      <c r="V3070">
        <v>4.4355110000000003E-2</v>
      </c>
      <c r="W3070">
        <v>0.20901856999999999</v>
      </c>
      <c r="X3070">
        <v>1.2751401000000001E-2</v>
      </c>
      <c r="Y3070">
        <v>-0.15</v>
      </c>
      <c r="Z3070">
        <v>3.4000000000000002E-2</v>
      </c>
      <c r="AA3070">
        <v>0.18</v>
      </c>
      <c r="AB3070">
        <v>0.78600000000000003</v>
      </c>
      <c r="AC3070">
        <v>-0.89570000000000005</v>
      </c>
      <c r="AD3070" t="s">
        <v>48</v>
      </c>
      <c r="AE3070" t="s">
        <v>48</v>
      </c>
      <c r="AF3070" t="s">
        <v>48</v>
      </c>
    </row>
    <row r="3071" spans="1:32" hidden="1" outlineLevel="1" x14ac:dyDescent="0.2">
      <c r="A3071" t="s">
        <v>23533</v>
      </c>
      <c r="B3071" t="s">
        <v>23534</v>
      </c>
      <c r="C3071" t="s">
        <v>23157</v>
      </c>
      <c r="J3071" t="s">
        <v>23535</v>
      </c>
      <c r="K3071" t="s">
        <v>23382</v>
      </c>
      <c r="L3071" t="s">
        <v>1263</v>
      </c>
      <c r="M3071">
        <v>-18</v>
      </c>
      <c r="P3071" s="2" t="s">
        <v>23536</v>
      </c>
      <c r="Q3071" t="s">
        <v>47</v>
      </c>
      <c r="S3071">
        <v>0.23523537999999999</v>
      </c>
      <c r="T3071">
        <v>6.8664549999999996E-3</v>
      </c>
      <c r="U3071">
        <v>0.12463100000000001</v>
      </c>
      <c r="V3071">
        <v>5.7492398E-2</v>
      </c>
      <c r="W3071">
        <v>7.3017559999999995E-2</v>
      </c>
      <c r="X3071">
        <v>9.6703099999999997E-3</v>
      </c>
      <c r="Y3071">
        <v>-0.16666666666666671</v>
      </c>
      <c r="Z3071">
        <v>0.13500000000000001</v>
      </c>
      <c r="AA3071">
        <v>0.114</v>
      </c>
      <c r="AB3071">
        <v>0.751</v>
      </c>
      <c r="AC3071">
        <v>0.20230000000000001</v>
      </c>
      <c r="AD3071" t="s">
        <v>48</v>
      </c>
      <c r="AE3071" t="s">
        <v>48</v>
      </c>
      <c r="AF3071" t="s">
        <v>48</v>
      </c>
    </row>
    <row r="3072" spans="1:32" hidden="1" outlineLevel="1" x14ac:dyDescent="0.2">
      <c r="A3072" t="s">
        <v>23537</v>
      </c>
      <c r="B3072" t="s">
        <v>23538</v>
      </c>
      <c r="C3072" t="s">
        <v>22321</v>
      </c>
      <c r="J3072" t="s">
        <v>23539</v>
      </c>
      <c r="K3072" t="s">
        <v>23392</v>
      </c>
      <c r="L3072" t="s">
        <v>1263</v>
      </c>
      <c r="M3072">
        <v>17</v>
      </c>
      <c r="P3072" s="2" t="s">
        <v>23540</v>
      </c>
      <c r="Q3072" t="s">
        <v>47</v>
      </c>
      <c r="S3072">
        <v>0.50503235999999996</v>
      </c>
      <c r="T3072">
        <v>5.832097E-2</v>
      </c>
      <c r="U3072">
        <v>0.47191825999999998</v>
      </c>
      <c r="V3072">
        <v>5.0671256999999997E-2</v>
      </c>
      <c r="W3072">
        <v>0.48627715999999999</v>
      </c>
      <c r="X3072">
        <v>0.122295745</v>
      </c>
      <c r="Y3072">
        <v>3.7301587301587308E-2</v>
      </c>
      <c r="Z3072">
        <v>0.159</v>
      </c>
      <c r="AA3072">
        <v>6.2E-2</v>
      </c>
      <c r="AB3072">
        <v>0.77900000000000003</v>
      </c>
      <c r="AC3072">
        <v>0.93830000000000002</v>
      </c>
      <c r="AD3072" t="s">
        <v>48</v>
      </c>
      <c r="AE3072" t="s">
        <v>48</v>
      </c>
      <c r="AF3072" t="s">
        <v>48</v>
      </c>
    </row>
    <row r="3073" spans="1:32" hidden="1" outlineLevel="1" x14ac:dyDescent="0.2">
      <c r="A3073" t="s">
        <v>23541</v>
      </c>
      <c r="B3073" t="s">
        <v>23542</v>
      </c>
      <c r="C3073" t="s">
        <v>23157</v>
      </c>
      <c r="J3073" t="s">
        <v>23543</v>
      </c>
      <c r="K3073" t="s">
        <v>23405</v>
      </c>
      <c r="L3073" t="s">
        <v>1263</v>
      </c>
      <c r="M3073">
        <v>5</v>
      </c>
      <c r="P3073" s="2" t="s">
        <v>23544</v>
      </c>
      <c r="Q3073" t="s">
        <v>47</v>
      </c>
      <c r="S3073">
        <v>3.9462693E-2</v>
      </c>
      <c r="T3073">
        <v>1.5163422E-3</v>
      </c>
      <c r="U3073">
        <v>2.5634222000000002E-2</v>
      </c>
      <c r="V3073">
        <v>5.1796999999999998E-3</v>
      </c>
      <c r="W3073">
        <v>1.4314917999999999E-2</v>
      </c>
      <c r="X3073">
        <v>7.0034824000000002E-3</v>
      </c>
      <c r="Y3073">
        <v>0.32500000000000001</v>
      </c>
      <c r="Z3073">
        <v>3.2000000000000001E-2</v>
      </c>
      <c r="AA3073">
        <v>6.2E-2</v>
      </c>
      <c r="AB3073">
        <v>0.90600000000000003</v>
      </c>
      <c r="AC3073">
        <v>-0.1991</v>
      </c>
      <c r="AD3073" t="s">
        <v>48</v>
      </c>
      <c r="AE3073" t="s">
        <v>48</v>
      </c>
      <c r="AF3073" t="s">
        <v>48</v>
      </c>
    </row>
    <row r="3074" spans="1:32" hidden="1" outlineLevel="1" x14ac:dyDescent="0.2">
      <c r="A3074" t="s">
        <v>23545</v>
      </c>
      <c r="B3074" t="s">
        <v>20902</v>
      </c>
      <c r="C3074" t="s">
        <v>18719</v>
      </c>
      <c r="J3074" t="s">
        <v>23546</v>
      </c>
      <c r="K3074" t="s">
        <v>23409</v>
      </c>
      <c r="L3074" t="s">
        <v>1263</v>
      </c>
      <c r="M3074">
        <v>-27</v>
      </c>
      <c r="P3074" s="2" t="s">
        <v>23547</v>
      </c>
      <c r="Q3074" t="s">
        <v>10060</v>
      </c>
      <c r="S3074">
        <v>0.25462921999999999</v>
      </c>
      <c r="T3074">
        <v>4.1961669999999998E-3</v>
      </c>
      <c r="U3074">
        <v>5.5439860000000001E-2</v>
      </c>
      <c r="V3074">
        <v>9.84143E-3</v>
      </c>
      <c r="W3074">
        <v>0.18728738</v>
      </c>
      <c r="X3074">
        <v>6.6086366000000004E-3</v>
      </c>
      <c r="Y3074">
        <v>-0.26666666666666672</v>
      </c>
      <c r="Z3074">
        <v>2.3E-2</v>
      </c>
      <c r="AA3074">
        <v>0.129</v>
      </c>
      <c r="AB3074">
        <v>0.84799999999999998</v>
      </c>
      <c r="AC3074">
        <v>-0.67049999999999998</v>
      </c>
      <c r="AD3074" t="s">
        <v>48</v>
      </c>
      <c r="AE3074" t="s">
        <v>48</v>
      </c>
      <c r="AF3074" t="s">
        <v>48</v>
      </c>
    </row>
    <row r="3075" spans="1:32" hidden="1" outlineLevel="1" x14ac:dyDescent="0.2">
      <c r="A3075" t="s">
        <v>23548</v>
      </c>
      <c r="B3075" t="s">
        <v>23549</v>
      </c>
      <c r="C3075" t="s">
        <v>18719</v>
      </c>
      <c r="J3075" t="s">
        <v>23550</v>
      </c>
      <c r="K3075" t="s">
        <v>23413</v>
      </c>
      <c r="L3075" t="s">
        <v>1263</v>
      </c>
      <c r="M3075">
        <v>-7</v>
      </c>
      <c r="P3075" s="2" t="s">
        <v>23551</v>
      </c>
      <c r="Q3075" t="s">
        <v>10060</v>
      </c>
      <c r="S3075">
        <v>1.3948329000000001E-2</v>
      </c>
      <c r="T3075">
        <v>1.2874602999999999E-3</v>
      </c>
      <c r="U3075">
        <v>1.5318131E-2</v>
      </c>
      <c r="V3075">
        <v>4.2362550000000004E-3</v>
      </c>
      <c r="W3075">
        <v>8.2728809999999993E-3</v>
      </c>
      <c r="X3075">
        <v>8.0003069999999999E-3</v>
      </c>
      <c r="Y3075">
        <v>0.2</v>
      </c>
      <c r="Z3075">
        <v>0.42</v>
      </c>
      <c r="AA3075">
        <v>0</v>
      </c>
      <c r="AB3075">
        <v>0.57999999999999996</v>
      </c>
      <c r="AC3075">
        <v>0.44040000000000001</v>
      </c>
      <c r="AD3075" t="s">
        <v>48</v>
      </c>
      <c r="AE3075" t="s">
        <v>48</v>
      </c>
      <c r="AF3075" t="s">
        <v>48</v>
      </c>
    </row>
    <row r="3076" spans="1:32" hidden="1" outlineLevel="1" x14ac:dyDescent="0.2">
      <c r="A3076" t="s">
        <v>23552</v>
      </c>
      <c r="B3076" t="s">
        <v>23553</v>
      </c>
      <c r="C3076" t="s">
        <v>23554</v>
      </c>
      <c r="J3076" t="s">
        <v>23555</v>
      </c>
      <c r="K3076" t="s">
        <v>23418</v>
      </c>
      <c r="L3076" t="s">
        <v>1263</v>
      </c>
      <c r="M3076">
        <v>13</v>
      </c>
      <c r="P3076" s="2" t="s">
        <v>23556</v>
      </c>
      <c r="Q3076" t="s">
        <v>47</v>
      </c>
      <c r="S3076">
        <v>0.90451442999999998</v>
      </c>
      <c r="T3076">
        <v>0.39194741999999999</v>
      </c>
      <c r="U3076">
        <v>0.92051620000000001</v>
      </c>
      <c r="V3076">
        <v>0.44690517000000002</v>
      </c>
      <c r="W3076">
        <v>0.54471385000000005</v>
      </c>
      <c r="X3076">
        <v>1.3113883E-2</v>
      </c>
      <c r="Y3076">
        <v>-0.3</v>
      </c>
      <c r="Z3076">
        <v>0</v>
      </c>
      <c r="AA3076">
        <v>0.2</v>
      </c>
      <c r="AB3076">
        <v>0.8</v>
      </c>
      <c r="AC3076">
        <v>-0.5423</v>
      </c>
      <c r="AD3076" t="s">
        <v>48</v>
      </c>
      <c r="AE3076" t="s">
        <v>48</v>
      </c>
      <c r="AF3076" t="s">
        <v>48</v>
      </c>
    </row>
    <row r="3077" spans="1:32" hidden="1" outlineLevel="1" x14ac:dyDescent="0.2">
      <c r="A3077" t="s">
        <v>23557</v>
      </c>
      <c r="B3077" t="s">
        <v>23558</v>
      </c>
      <c r="C3077" t="s">
        <v>18719</v>
      </c>
      <c r="J3077" t="s">
        <v>23559</v>
      </c>
      <c r="K3077" t="s">
        <v>23418</v>
      </c>
      <c r="L3077" t="s">
        <v>1263</v>
      </c>
      <c r="M3077">
        <v>-7</v>
      </c>
      <c r="P3077" s="2" t="s">
        <v>23560</v>
      </c>
      <c r="Q3077" t="s">
        <v>10060</v>
      </c>
      <c r="S3077">
        <v>0.45703048000000002</v>
      </c>
      <c r="T3077">
        <v>8.7738039999999996E-3</v>
      </c>
      <c r="U3077">
        <v>8.4844164999999999E-2</v>
      </c>
      <c r="V3077">
        <v>1.3144426000000001E-2</v>
      </c>
      <c r="W3077">
        <v>0.51309439999999995</v>
      </c>
      <c r="X3077">
        <v>1.0084574000000001E-2</v>
      </c>
      <c r="Y3077">
        <v>0.17777777777777781</v>
      </c>
      <c r="Z3077">
        <v>0.114</v>
      </c>
      <c r="AA3077">
        <v>0.13900000000000001</v>
      </c>
      <c r="AB3077">
        <v>0.746</v>
      </c>
      <c r="AC3077">
        <v>-0.128</v>
      </c>
      <c r="AD3077" t="s">
        <v>48</v>
      </c>
      <c r="AE3077" t="s">
        <v>48</v>
      </c>
      <c r="AF3077" t="s">
        <v>48</v>
      </c>
    </row>
    <row r="3078" spans="1:32" hidden="1" outlineLevel="1" x14ac:dyDescent="0.2">
      <c r="A3078" t="s">
        <v>23561</v>
      </c>
      <c r="B3078" t="s">
        <v>13411</v>
      </c>
      <c r="C3078" t="s">
        <v>18719</v>
      </c>
      <c r="J3078" t="s">
        <v>23562</v>
      </c>
      <c r="K3078" t="s">
        <v>23422</v>
      </c>
      <c r="L3078" t="s">
        <v>1263</v>
      </c>
      <c r="M3078">
        <v>-1</v>
      </c>
      <c r="P3078" s="2" t="s">
        <v>23563</v>
      </c>
      <c r="Q3078" t="s">
        <v>10060</v>
      </c>
      <c r="S3078">
        <v>0.18744208000000001</v>
      </c>
      <c r="T3078">
        <v>4.2152405E-3</v>
      </c>
      <c r="U3078">
        <v>4.5169090000000002E-2</v>
      </c>
      <c r="V3078">
        <v>0.11744241</v>
      </c>
      <c r="W3078">
        <v>6.634661E-2</v>
      </c>
      <c r="X3078">
        <v>7.0293739999999997E-3</v>
      </c>
      <c r="Y3078">
        <v>9.791666666666668E-2</v>
      </c>
      <c r="Z3078">
        <v>0.114</v>
      </c>
      <c r="AA3078">
        <v>1.2E-2</v>
      </c>
      <c r="AB3078">
        <v>0.874</v>
      </c>
      <c r="AC3078">
        <v>0.79790000000000005</v>
      </c>
      <c r="AD3078" t="s">
        <v>48</v>
      </c>
      <c r="AE3078" t="s">
        <v>48</v>
      </c>
      <c r="AF3078" t="s">
        <v>48</v>
      </c>
    </row>
    <row r="3079" spans="1:32" hidden="1" outlineLevel="1" x14ac:dyDescent="0.2">
      <c r="A3079" t="s">
        <v>23564</v>
      </c>
      <c r="B3079" t="s">
        <v>23565</v>
      </c>
      <c r="C3079" t="s">
        <v>23221</v>
      </c>
      <c r="J3079" t="s">
        <v>23566</v>
      </c>
      <c r="K3079" t="s">
        <v>23439</v>
      </c>
      <c r="L3079" t="s">
        <v>1263</v>
      </c>
      <c r="M3079">
        <v>3</v>
      </c>
      <c r="P3079" s="2" t="s">
        <v>23567</v>
      </c>
      <c r="Q3079" t="s">
        <v>47</v>
      </c>
      <c r="S3079">
        <v>4.2904640000000001E-2</v>
      </c>
      <c r="T3079">
        <v>1.6593933E-3</v>
      </c>
      <c r="U3079">
        <v>2.8093686E-2</v>
      </c>
      <c r="V3079">
        <v>5.8826594999999999E-3</v>
      </c>
      <c r="W3079">
        <v>1.5112922500000001E-2</v>
      </c>
      <c r="X3079">
        <v>6.8999166000000001E-3</v>
      </c>
      <c r="Y3079">
        <v>4.7500000000000007E-2</v>
      </c>
      <c r="Z3079">
        <v>0.03</v>
      </c>
      <c r="AA3079">
        <v>3.3000000000000002E-2</v>
      </c>
      <c r="AB3079">
        <v>0.93700000000000006</v>
      </c>
      <c r="AC3079">
        <v>-3.8699999999999998E-2</v>
      </c>
      <c r="AD3079" t="s">
        <v>48</v>
      </c>
      <c r="AE3079" t="s">
        <v>48</v>
      </c>
      <c r="AF3079" t="s">
        <v>48</v>
      </c>
    </row>
    <row r="3080" spans="1:32" hidden="1" outlineLevel="1" x14ac:dyDescent="0.2">
      <c r="A3080" t="s">
        <v>23568</v>
      </c>
      <c r="B3080" t="s">
        <v>23569</v>
      </c>
      <c r="C3080" t="s">
        <v>23570</v>
      </c>
      <c r="J3080" t="s">
        <v>23571</v>
      </c>
      <c r="K3080" t="s">
        <v>23449</v>
      </c>
      <c r="L3080" t="s">
        <v>1263</v>
      </c>
      <c r="M3080">
        <v>328</v>
      </c>
      <c r="P3080" s="2" t="s">
        <v>23572</v>
      </c>
      <c r="Q3080" t="s">
        <v>47</v>
      </c>
      <c r="S3080">
        <v>8.1625134000000002E-2</v>
      </c>
      <c r="T3080">
        <v>1.5068054000000001E-3</v>
      </c>
      <c r="U3080">
        <v>1.7914234000000001E-2</v>
      </c>
      <c r="V3080">
        <v>3.2003146999999999E-3</v>
      </c>
      <c r="W3080">
        <v>2.7476107999999999E-2</v>
      </c>
      <c r="X3080">
        <v>8.3757329999999998E-3</v>
      </c>
      <c r="Y3080">
        <v>-0.19</v>
      </c>
      <c r="Z3080">
        <v>6.2E-2</v>
      </c>
      <c r="AA3080">
        <v>0.22700000000000001</v>
      </c>
      <c r="AB3080">
        <v>0.71</v>
      </c>
      <c r="AC3080">
        <v>-0.70030000000000003</v>
      </c>
      <c r="AD3080" t="s">
        <v>48</v>
      </c>
      <c r="AE3080" t="s">
        <v>48</v>
      </c>
      <c r="AF3080" t="s">
        <v>48</v>
      </c>
    </row>
    <row r="3081" spans="1:32" hidden="1" outlineLevel="1" x14ac:dyDescent="0.2">
      <c r="A3081" t="s">
        <v>23573</v>
      </c>
      <c r="B3081" t="s">
        <v>23574</v>
      </c>
      <c r="C3081" t="s">
        <v>20370</v>
      </c>
      <c r="J3081" t="s">
        <v>23575</v>
      </c>
      <c r="K3081" t="s">
        <v>23449</v>
      </c>
      <c r="L3081" t="s">
        <v>1263</v>
      </c>
      <c r="M3081">
        <v>159</v>
      </c>
      <c r="P3081" s="2" t="s">
        <v>23576</v>
      </c>
      <c r="Q3081" t="s">
        <v>47</v>
      </c>
      <c r="S3081">
        <v>3.6634352000000002E-2</v>
      </c>
      <c r="T3081">
        <v>1.1634827E-3</v>
      </c>
      <c r="U3081">
        <v>1.5864678E-2</v>
      </c>
      <c r="V3081">
        <v>2.2013724999999998E-3</v>
      </c>
      <c r="W3081">
        <v>1.6480930000000001E-2</v>
      </c>
      <c r="X3081">
        <v>6.738094E-3</v>
      </c>
      <c r="Y3081">
        <v>0</v>
      </c>
      <c r="Z3081">
        <v>0.13</v>
      </c>
      <c r="AA3081">
        <v>0</v>
      </c>
      <c r="AB3081">
        <v>0.87</v>
      </c>
      <c r="AC3081">
        <v>0.40189999999999998</v>
      </c>
      <c r="AD3081" t="s">
        <v>48</v>
      </c>
      <c r="AE3081" t="s">
        <v>48</v>
      </c>
      <c r="AF3081" t="s">
        <v>48</v>
      </c>
    </row>
    <row r="3082" spans="1:32" hidden="1" outlineLevel="1" x14ac:dyDescent="0.2">
      <c r="A3082" t="s">
        <v>23577</v>
      </c>
      <c r="B3082" t="s">
        <v>23578</v>
      </c>
      <c r="C3082" t="s">
        <v>23243</v>
      </c>
      <c r="J3082" t="s">
        <v>23579</v>
      </c>
      <c r="K3082" t="s">
        <v>23464</v>
      </c>
      <c r="L3082" t="s">
        <v>1263</v>
      </c>
      <c r="M3082">
        <v>44</v>
      </c>
      <c r="P3082" s="2" t="s">
        <v>23580</v>
      </c>
      <c r="Q3082" t="s">
        <v>47</v>
      </c>
      <c r="S3082">
        <v>0.56269526000000003</v>
      </c>
      <c r="T3082">
        <v>5.4734209999999998E-2</v>
      </c>
      <c r="U3082">
        <v>0.48624339999999999</v>
      </c>
      <c r="V3082">
        <v>4.5901958E-2</v>
      </c>
      <c r="W3082">
        <v>0.54525656</v>
      </c>
      <c r="X3082">
        <v>6.1736204000000003E-2</v>
      </c>
      <c r="Y3082">
        <v>0.2166666666666667</v>
      </c>
      <c r="Z3082">
        <v>7.5999999999999998E-2</v>
      </c>
      <c r="AA3082">
        <v>0.1</v>
      </c>
      <c r="AB3082">
        <v>0.82399999999999995</v>
      </c>
      <c r="AC3082">
        <v>-0.2263</v>
      </c>
      <c r="AD3082" t="s">
        <v>48</v>
      </c>
      <c r="AE3082" t="s">
        <v>48</v>
      </c>
      <c r="AF3082" t="s">
        <v>48</v>
      </c>
    </row>
    <row r="3083" spans="1:32" hidden="1" outlineLevel="1" x14ac:dyDescent="0.2">
      <c r="A3083" t="s">
        <v>23581</v>
      </c>
      <c r="B3083" t="s">
        <v>23582</v>
      </c>
      <c r="C3083" t="s">
        <v>23583</v>
      </c>
      <c r="J3083" t="s">
        <v>23584</v>
      </c>
      <c r="K3083" t="s">
        <v>23464</v>
      </c>
      <c r="L3083" t="s">
        <v>1263</v>
      </c>
      <c r="M3083">
        <v>1</v>
      </c>
      <c r="P3083" s="2" t="s">
        <v>23585</v>
      </c>
      <c r="Q3083" t="s">
        <v>10060</v>
      </c>
      <c r="S3083">
        <v>0.19124292000000001</v>
      </c>
      <c r="T3083">
        <v>2.7656554999999998E-3</v>
      </c>
      <c r="U3083">
        <v>1.9075647000000001E-2</v>
      </c>
      <c r="V3083">
        <v>8.3615159999999994E-3</v>
      </c>
      <c r="W3083">
        <v>8.20023E-2</v>
      </c>
      <c r="X3083">
        <v>6.5633263000000001E-3</v>
      </c>
      <c r="Y3083">
        <v>0.13750000000000001</v>
      </c>
      <c r="Z3083">
        <v>6.7000000000000004E-2</v>
      </c>
      <c r="AA3083">
        <v>0</v>
      </c>
      <c r="AB3083">
        <v>0.93300000000000005</v>
      </c>
      <c r="AC3083">
        <v>0.31819999999999998</v>
      </c>
      <c r="AD3083" t="s">
        <v>48</v>
      </c>
      <c r="AE3083" t="s">
        <v>48</v>
      </c>
      <c r="AF3083" t="s">
        <v>48</v>
      </c>
    </row>
    <row r="3084" spans="1:32" hidden="1" outlineLevel="1" x14ac:dyDescent="0.2">
      <c r="A3084" t="s">
        <v>23586</v>
      </c>
      <c r="B3084" t="s">
        <v>23587</v>
      </c>
      <c r="C3084" t="s">
        <v>22586</v>
      </c>
      <c r="J3084" t="s">
        <v>23588</v>
      </c>
      <c r="K3084" t="s">
        <v>23464</v>
      </c>
      <c r="L3084" t="s">
        <v>1263</v>
      </c>
      <c r="M3084">
        <v>1</v>
      </c>
      <c r="P3084" s="2" t="s">
        <v>23589</v>
      </c>
      <c r="Q3084" t="s">
        <v>47</v>
      </c>
      <c r="S3084">
        <v>0.12693960000000001</v>
      </c>
      <c r="T3084">
        <v>5.5313109999999997E-3</v>
      </c>
      <c r="U3084">
        <v>3.8405410000000001E-2</v>
      </c>
      <c r="V3084">
        <v>8.139528E-3</v>
      </c>
      <c r="W3084">
        <v>2.1223840000000001E-2</v>
      </c>
      <c r="X3084">
        <v>0.13414287999999999</v>
      </c>
      <c r="Y3084">
        <v>0.2</v>
      </c>
      <c r="Z3084">
        <v>0</v>
      </c>
      <c r="AA3084">
        <v>0.13500000000000001</v>
      </c>
      <c r="AB3084">
        <v>0.86499999999999999</v>
      </c>
      <c r="AC3084">
        <v>-0.45219999999999999</v>
      </c>
      <c r="AD3084" t="s">
        <v>48</v>
      </c>
      <c r="AE3084" t="s">
        <v>48</v>
      </c>
      <c r="AF3084" t="s">
        <v>48</v>
      </c>
    </row>
    <row r="3085" spans="1:32" hidden="1" outlineLevel="1" x14ac:dyDescent="0.2">
      <c r="A3085" t="s">
        <v>23590</v>
      </c>
      <c r="B3085" t="s">
        <v>23591</v>
      </c>
      <c r="C3085" t="s">
        <v>23248</v>
      </c>
      <c r="J3085" t="s">
        <v>23592</v>
      </c>
      <c r="K3085" t="s">
        <v>23478</v>
      </c>
      <c r="L3085" t="s">
        <v>1263</v>
      </c>
      <c r="M3085">
        <v>-1</v>
      </c>
      <c r="P3085" s="2" t="s">
        <v>23593</v>
      </c>
      <c r="Q3085" t="s">
        <v>47</v>
      </c>
      <c r="S3085">
        <v>7.2128440000000002E-2</v>
      </c>
      <c r="T3085">
        <v>2.5749206999999999E-3</v>
      </c>
      <c r="U3085">
        <v>2.3516347999999999E-2</v>
      </c>
      <c r="V3085">
        <v>4.088263E-3</v>
      </c>
      <c r="W3085">
        <v>1.7549826000000001E-2</v>
      </c>
      <c r="X3085">
        <v>2.5616571000000001E-2</v>
      </c>
      <c r="Y3085">
        <v>-0.16666666666666671</v>
      </c>
      <c r="Z3085">
        <v>0</v>
      </c>
      <c r="AA3085">
        <v>0.16900000000000001</v>
      </c>
      <c r="AB3085">
        <v>0.83099999999999996</v>
      </c>
      <c r="AC3085">
        <v>-0.62490000000000001</v>
      </c>
      <c r="AD3085" t="s">
        <v>48</v>
      </c>
      <c r="AE3085" t="s">
        <v>48</v>
      </c>
      <c r="AF3085" t="s">
        <v>48</v>
      </c>
    </row>
    <row r="3086" spans="1:32" hidden="1" outlineLevel="1" x14ac:dyDescent="0.2">
      <c r="A3086" t="s">
        <v>23594</v>
      </c>
      <c r="B3086" t="s">
        <v>23595</v>
      </c>
      <c r="C3086" t="s">
        <v>23596</v>
      </c>
      <c r="J3086" t="s">
        <v>23597</v>
      </c>
      <c r="K3086" t="s">
        <v>23482</v>
      </c>
      <c r="L3086" t="s">
        <v>1263</v>
      </c>
      <c r="M3086">
        <v>-3</v>
      </c>
      <c r="P3086" s="2" t="s">
        <v>23598</v>
      </c>
      <c r="Q3086" t="s">
        <v>47</v>
      </c>
      <c r="S3086">
        <v>0.16098402000000001</v>
      </c>
      <c r="T3086">
        <v>5.9890747000000003E-3</v>
      </c>
      <c r="U3086">
        <v>0.10425756999999999</v>
      </c>
      <c r="V3086">
        <v>1.1247349E-2</v>
      </c>
      <c r="W3086">
        <v>6.4248739999999999E-2</v>
      </c>
      <c r="X3086">
        <v>1.4048163000000001E-2</v>
      </c>
      <c r="Y3086">
        <v>-0.19843749999999999</v>
      </c>
      <c r="Z3086">
        <v>0.115</v>
      </c>
      <c r="AA3086">
        <v>6.8000000000000005E-2</v>
      </c>
      <c r="AB3086">
        <v>0.81699999999999995</v>
      </c>
      <c r="AC3086">
        <v>0.59130000000000005</v>
      </c>
      <c r="AD3086" t="s">
        <v>48</v>
      </c>
      <c r="AE3086" t="s">
        <v>48</v>
      </c>
      <c r="AF3086" t="s">
        <v>48</v>
      </c>
    </row>
    <row r="3087" spans="1:32" hidden="1" outlineLevel="1" x14ac:dyDescent="0.2">
      <c r="A3087" t="s">
        <v>23599</v>
      </c>
      <c r="B3087" t="s">
        <v>23600</v>
      </c>
      <c r="C3087" t="s">
        <v>23471</v>
      </c>
      <c r="J3087" t="s">
        <v>23601</v>
      </c>
      <c r="K3087" t="s">
        <v>23491</v>
      </c>
      <c r="L3087" t="s">
        <v>1263</v>
      </c>
      <c r="M3087">
        <v>0</v>
      </c>
      <c r="P3087" s="2" t="s">
        <v>23602</v>
      </c>
      <c r="Q3087" t="s">
        <v>10060</v>
      </c>
      <c r="S3087">
        <v>0.40336934000000002</v>
      </c>
      <c r="T3087">
        <v>2.3293832E-2</v>
      </c>
      <c r="U3087">
        <v>0.41503602000000001</v>
      </c>
      <c r="V3087">
        <v>0.11280017000000001</v>
      </c>
      <c r="W3087">
        <v>0.36193376999999999</v>
      </c>
      <c r="X3087">
        <v>1.1379151000000001E-2</v>
      </c>
      <c r="Y3087">
        <v>-1.7210352891156459E-2</v>
      </c>
      <c r="Z3087">
        <v>1.7999999999999999E-2</v>
      </c>
      <c r="AA3087">
        <v>7.5999999999999998E-2</v>
      </c>
      <c r="AB3087">
        <v>0.90600000000000003</v>
      </c>
      <c r="AC3087">
        <v>-0.71909999999999996</v>
      </c>
      <c r="AD3087" t="s">
        <v>48</v>
      </c>
      <c r="AE3087" t="s">
        <v>48</v>
      </c>
      <c r="AF3087" t="s">
        <v>48</v>
      </c>
    </row>
    <row r="3088" spans="1:32" hidden="1" outlineLevel="1" x14ac:dyDescent="0.2">
      <c r="A3088" t="s">
        <v>23603</v>
      </c>
      <c r="B3088" t="s">
        <v>23604</v>
      </c>
      <c r="C3088" t="s">
        <v>22483</v>
      </c>
      <c r="J3088" t="s">
        <v>23605</v>
      </c>
      <c r="K3088" t="s">
        <v>23495</v>
      </c>
      <c r="L3088" t="s">
        <v>1263</v>
      </c>
      <c r="M3088">
        <v>1</v>
      </c>
      <c r="P3088" s="2" t="s">
        <v>23606</v>
      </c>
      <c r="Q3088" t="s">
        <v>47</v>
      </c>
      <c r="S3088">
        <v>4.5625935999999999E-2</v>
      </c>
      <c r="T3088">
        <v>9.1075900000000003E-4</v>
      </c>
      <c r="U3088">
        <v>1.7640960000000001E-2</v>
      </c>
      <c r="V3088">
        <v>2.5898499999999999E-3</v>
      </c>
      <c r="W3088">
        <v>2.3093075000000001E-2</v>
      </c>
      <c r="X3088">
        <v>6.7316214999999999E-3</v>
      </c>
      <c r="Y3088">
        <v>0.30416666666666659</v>
      </c>
      <c r="Z3088">
        <v>0.216</v>
      </c>
      <c r="AA3088">
        <v>0</v>
      </c>
      <c r="AB3088">
        <v>0.78400000000000003</v>
      </c>
      <c r="AC3088">
        <v>0.60699999999999998</v>
      </c>
      <c r="AD3088" t="s">
        <v>48</v>
      </c>
      <c r="AE3088" t="s">
        <v>48</v>
      </c>
      <c r="AF3088" t="s">
        <v>48</v>
      </c>
    </row>
    <row r="3089" spans="1:32" hidden="1" outlineLevel="1" x14ac:dyDescent="0.2">
      <c r="A3089" t="s">
        <v>23607</v>
      </c>
      <c r="B3089" t="s">
        <v>23608</v>
      </c>
      <c r="C3089" t="s">
        <v>18397</v>
      </c>
      <c r="J3089" t="s">
        <v>23609</v>
      </c>
      <c r="K3089" t="s">
        <v>23511</v>
      </c>
      <c r="L3089" t="s">
        <v>1263</v>
      </c>
      <c r="M3089">
        <v>0</v>
      </c>
      <c r="P3089" s="2" t="s">
        <v>23610</v>
      </c>
      <c r="Q3089" t="s">
        <v>47</v>
      </c>
      <c r="S3089">
        <v>0.14256015</v>
      </c>
      <c r="T3089">
        <v>2.1839142E-3</v>
      </c>
      <c r="U3089">
        <v>5.0680234999999997E-2</v>
      </c>
      <c r="V3089">
        <v>3.8477771000000002E-3</v>
      </c>
      <c r="W3089">
        <v>6.3024990000000003E-2</v>
      </c>
      <c r="X3089">
        <v>6.2785195000000004E-3</v>
      </c>
      <c r="Y3089">
        <v>0.29642857142857137</v>
      </c>
      <c r="Z3089">
        <v>0.21099999999999999</v>
      </c>
      <c r="AA3089">
        <v>0</v>
      </c>
      <c r="AB3089">
        <v>0.78900000000000003</v>
      </c>
      <c r="AC3089">
        <v>0.5978</v>
      </c>
      <c r="AD3089" t="s">
        <v>48</v>
      </c>
      <c r="AE3089" t="s">
        <v>48</v>
      </c>
      <c r="AF3089" t="s">
        <v>48</v>
      </c>
    </row>
    <row r="3090" spans="1:32" hidden="1" outlineLevel="1" x14ac:dyDescent="0.2">
      <c r="A3090" t="s">
        <v>23611</v>
      </c>
      <c r="B3090" t="s">
        <v>23612</v>
      </c>
      <c r="C3090" t="s">
        <v>23613</v>
      </c>
      <c r="J3090" t="s">
        <v>23614</v>
      </c>
      <c r="K3090" t="s">
        <v>23515</v>
      </c>
      <c r="L3090" t="s">
        <v>1263</v>
      </c>
      <c r="M3090">
        <v>1</v>
      </c>
      <c r="P3090" s="2" t="s">
        <v>23615</v>
      </c>
      <c r="Q3090" t="s">
        <v>47</v>
      </c>
      <c r="S3090">
        <v>0.65996873</v>
      </c>
      <c r="T3090">
        <v>3.3213670000000001E-2</v>
      </c>
      <c r="U3090">
        <v>0.40013749999999998</v>
      </c>
      <c r="V3090">
        <v>2.2992345000000001E-2</v>
      </c>
      <c r="W3090">
        <v>0.63083920000000004</v>
      </c>
      <c r="X3090">
        <v>9.2560449999999992E-3</v>
      </c>
      <c r="Y3090">
        <v>-0.375</v>
      </c>
      <c r="Z3090">
        <v>0.23300000000000001</v>
      </c>
      <c r="AA3090">
        <v>0.52100000000000002</v>
      </c>
      <c r="AB3090">
        <v>0.245</v>
      </c>
      <c r="AC3090">
        <v>-0.57189999999999996</v>
      </c>
      <c r="AD3090" t="s">
        <v>48</v>
      </c>
      <c r="AE3090" t="s">
        <v>48</v>
      </c>
      <c r="AF3090" t="s">
        <v>48</v>
      </c>
    </row>
    <row r="3091" spans="1:32" hidden="1" outlineLevel="1" x14ac:dyDescent="0.2">
      <c r="A3091" t="s">
        <v>23616</v>
      </c>
      <c r="B3091" t="s">
        <v>23617</v>
      </c>
      <c r="C3091" t="s">
        <v>10041</v>
      </c>
      <c r="J3091" t="s">
        <v>23618</v>
      </c>
      <c r="K3091" t="s">
        <v>23519</v>
      </c>
      <c r="L3091" t="s">
        <v>1263</v>
      </c>
      <c r="M3091">
        <v>1</v>
      </c>
      <c r="P3091" s="2" t="s">
        <v>23619</v>
      </c>
      <c r="Q3091" t="s">
        <v>10044</v>
      </c>
      <c r="S3091">
        <v>0.40148460000000002</v>
      </c>
      <c r="T3091">
        <v>1.5092585E-2</v>
      </c>
      <c r="U3091">
        <v>0.43744423999999998</v>
      </c>
      <c r="V3091">
        <v>1.9475230999999999E-2</v>
      </c>
      <c r="W3091">
        <v>0.40243408000000003</v>
      </c>
      <c r="X3091">
        <v>7.4048014000000001E-3</v>
      </c>
      <c r="Y3091">
        <v>0.16614583333333341</v>
      </c>
      <c r="Z3091">
        <v>0.14699999999999999</v>
      </c>
      <c r="AA3091">
        <v>0.05</v>
      </c>
      <c r="AB3091">
        <v>0.80300000000000005</v>
      </c>
      <c r="AC3091">
        <v>0.82310000000000005</v>
      </c>
      <c r="AD3091" t="s">
        <v>48</v>
      </c>
      <c r="AE3091" t="s">
        <v>48</v>
      </c>
      <c r="AF3091" t="s">
        <v>48</v>
      </c>
    </row>
    <row r="3092" spans="1:32" hidden="1" outlineLevel="1" x14ac:dyDescent="0.2">
      <c r="A3092" t="s">
        <v>23620</v>
      </c>
      <c r="B3092" t="s">
        <v>23621</v>
      </c>
      <c r="C3092" t="s">
        <v>23622</v>
      </c>
      <c r="J3092" t="s">
        <v>23623</v>
      </c>
      <c r="K3092" t="s">
        <v>23528</v>
      </c>
      <c r="L3092" t="s">
        <v>1263</v>
      </c>
      <c r="M3092">
        <v>12</v>
      </c>
      <c r="P3092" s="2" t="s">
        <v>23624</v>
      </c>
      <c r="Q3092" t="s">
        <v>47</v>
      </c>
      <c r="S3092">
        <v>0.63085170000000002</v>
      </c>
      <c r="T3092">
        <v>0.14126498000000001</v>
      </c>
      <c r="U3092">
        <v>0.70864636000000003</v>
      </c>
      <c r="V3092">
        <v>3.9198950000000003E-2</v>
      </c>
      <c r="W3092">
        <v>0.51309439999999995</v>
      </c>
      <c r="X3092">
        <v>9.4113949999999995E-3</v>
      </c>
      <c r="Y3092">
        <v>0</v>
      </c>
      <c r="Z3092">
        <v>9.4E-2</v>
      </c>
      <c r="AA3092">
        <v>0</v>
      </c>
      <c r="AB3092">
        <v>0.90600000000000003</v>
      </c>
      <c r="AC3092">
        <v>0.40189999999999998</v>
      </c>
      <c r="AD3092" t="s">
        <v>48</v>
      </c>
      <c r="AE3092" t="s">
        <v>48</v>
      </c>
      <c r="AF3092" t="s">
        <v>48</v>
      </c>
    </row>
    <row r="3093" spans="1:32" hidden="1" outlineLevel="1" x14ac:dyDescent="0.2">
      <c r="A3093" t="s">
        <v>23625</v>
      </c>
      <c r="B3093" t="s">
        <v>23626</v>
      </c>
      <c r="C3093" t="s">
        <v>21094</v>
      </c>
      <c r="J3093" t="s">
        <v>23627</v>
      </c>
      <c r="K3093" t="s">
        <v>23528</v>
      </c>
      <c r="L3093" t="s">
        <v>1263</v>
      </c>
      <c r="M3093">
        <v>4</v>
      </c>
      <c r="P3093" s="2" t="s">
        <v>23628</v>
      </c>
      <c r="Q3093" t="s">
        <v>47</v>
      </c>
      <c r="S3093">
        <v>0.62893690000000002</v>
      </c>
      <c r="T3093">
        <v>0.23224286999999999</v>
      </c>
      <c r="U3093">
        <v>0.70864636000000003</v>
      </c>
      <c r="V3093">
        <v>6.2494569999999999E-2</v>
      </c>
      <c r="W3093">
        <v>0.49869069999999999</v>
      </c>
      <c r="X3093">
        <v>1.1042560999999999E-2</v>
      </c>
      <c r="Y3093">
        <v>-0.7</v>
      </c>
      <c r="Z3093">
        <v>0</v>
      </c>
      <c r="AA3093">
        <v>6.9000000000000006E-2</v>
      </c>
      <c r="AB3093">
        <v>0.93100000000000005</v>
      </c>
      <c r="AC3093">
        <v>-0.31819999999999998</v>
      </c>
      <c r="AD3093" t="s">
        <v>48</v>
      </c>
      <c r="AE3093" t="s">
        <v>48</v>
      </c>
      <c r="AF3093" t="s">
        <v>48</v>
      </c>
    </row>
    <row r="3094" spans="1:32" hidden="1" outlineLevel="1" x14ac:dyDescent="0.2">
      <c r="A3094" t="s">
        <v>23629</v>
      </c>
      <c r="B3094" t="s">
        <v>23630</v>
      </c>
      <c r="C3094" t="s">
        <v>23384</v>
      </c>
      <c r="J3094" t="s">
        <v>23631</v>
      </c>
      <c r="K3094" t="s">
        <v>23533</v>
      </c>
      <c r="L3094" t="s">
        <v>1263</v>
      </c>
      <c r="M3094">
        <v>9</v>
      </c>
      <c r="P3094" s="2" t="s">
        <v>23632</v>
      </c>
      <c r="Q3094" t="s">
        <v>47</v>
      </c>
      <c r="S3094">
        <v>1.9100413E-2</v>
      </c>
      <c r="T3094">
        <v>5.6982039999999999E-4</v>
      </c>
      <c r="U3094">
        <v>9.6476970000000002E-3</v>
      </c>
      <c r="V3094">
        <v>1.4799143E-3</v>
      </c>
      <c r="W3094">
        <v>1.1654901E-2</v>
      </c>
      <c r="X3094">
        <v>6.1878994999999999E-3</v>
      </c>
      <c r="Y3094">
        <v>7.5000000000000067E-3</v>
      </c>
      <c r="Z3094">
        <v>0.21099999999999999</v>
      </c>
      <c r="AA3094">
        <v>0</v>
      </c>
      <c r="AB3094">
        <v>0.78900000000000003</v>
      </c>
      <c r="AC3094">
        <v>0.70960000000000001</v>
      </c>
      <c r="AD3094" t="s">
        <v>48</v>
      </c>
      <c r="AE3094" t="s">
        <v>48</v>
      </c>
      <c r="AF3094" t="s">
        <v>48</v>
      </c>
    </row>
    <row r="3095" spans="1:32" hidden="1" outlineLevel="1" x14ac:dyDescent="0.2">
      <c r="A3095" t="s">
        <v>23633</v>
      </c>
      <c r="B3095" t="s">
        <v>23634</v>
      </c>
      <c r="C3095" t="s">
        <v>19294</v>
      </c>
      <c r="J3095" t="s">
        <v>23635</v>
      </c>
      <c r="K3095" t="s">
        <v>23537</v>
      </c>
      <c r="L3095" t="s">
        <v>1263</v>
      </c>
      <c r="M3095">
        <v>3</v>
      </c>
      <c r="P3095" s="2" t="s">
        <v>23636</v>
      </c>
      <c r="Q3095" t="s">
        <v>47</v>
      </c>
      <c r="S3095">
        <v>0.14950263999999999</v>
      </c>
      <c r="T3095">
        <v>2.8800964000000001E-3</v>
      </c>
      <c r="U3095">
        <v>3.1641732999999998E-2</v>
      </c>
      <c r="V3095">
        <v>5.5866763000000002E-3</v>
      </c>
      <c r="W3095">
        <v>5.7304599999999997E-2</v>
      </c>
      <c r="X3095">
        <v>9.5926359999999999E-3</v>
      </c>
      <c r="Y3095">
        <v>0.26666666666666672</v>
      </c>
      <c r="Z3095">
        <v>8.4000000000000005E-2</v>
      </c>
      <c r="AA3095">
        <v>0.05</v>
      </c>
      <c r="AB3095">
        <v>0.86699999999999999</v>
      </c>
      <c r="AC3095">
        <v>0.39190000000000003</v>
      </c>
      <c r="AD3095" t="s">
        <v>48</v>
      </c>
      <c r="AE3095" t="s">
        <v>48</v>
      </c>
      <c r="AF3095" t="s">
        <v>48</v>
      </c>
    </row>
    <row r="3096" spans="1:32" hidden="1" outlineLevel="1" x14ac:dyDescent="0.2">
      <c r="A3096" t="s">
        <v>23637</v>
      </c>
      <c r="B3096" t="s">
        <v>23638</v>
      </c>
      <c r="C3096" t="s">
        <v>21863</v>
      </c>
      <c r="J3096" t="s">
        <v>23639</v>
      </c>
      <c r="K3096" t="s">
        <v>23541</v>
      </c>
      <c r="L3096" t="s">
        <v>1263</v>
      </c>
      <c r="M3096">
        <v>1</v>
      </c>
      <c r="P3096" s="2" t="s">
        <v>23640</v>
      </c>
      <c r="Q3096" t="s">
        <v>47</v>
      </c>
      <c r="S3096">
        <v>3.2627537999999998E-2</v>
      </c>
      <c r="T3096">
        <v>1.0251998999999999E-3</v>
      </c>
      <c r="U3096">
        <v>1.27561875E-2</v>
      </c>
      <c r="V3096">
        <v>2.885833E-3</v>
      </c>
      <c r="W3096">
        <v>1.5644926999999999E-2</v>
      </c>
      <c r="X3096">
        <v>6.9646452999999999E-3</v>
      </c>
      <c r="Y3096">
        <v>0.15</v>
      </c>
      <c r="Z3096">
        <v>3.5999999999999997E-2</v>
      </c>
      <c r="AA3096">
        <v>0.159</v>
      </c>
      <c r="AB3096">
        <v>0.80500000000000005</v>
      </c>
      <c r="AC3096">
        <v>-0.90410000000000001</v>
      </c>
      <c r="AD3096" t="s">
        <v>48</v>
      </c>
      <c r="AE3096" t="s">
        <v>48</v>
      </c>
      <c r="AF3096" t="s">
        <v>48</v>
      </c>
    </row>
    <row r="3097" spans="1:32" hidden="1" outlineLevel="1" x14ac:dyDescent="0.2">
      <c r="A3097" t="s">
        <v>23641</v>
      </c>
      <c r="B3097" t="s">
        <v>23642</v>
      </c>
      <c r="C3097" t="s">
        <v>23643</v>
      </c>
      <c r="J3097" t="s">
        <v>23644</v>
      </c>
      <c r="K3097" t="s">
        <v>23545</v>
      </c>
      <c r="L3097" t="s">
        <v>1263</v>
      </c>
      <c r="M3097">
        <v>15</v>
      </c>
      <c r="P3097" s="2" t="s">
        <v>23645</v>
      </c>
      <c r="Q3097" t="s">
        <v>47</v>
      </c>
      <c r="S3097">
        <v>4.7605059999999998E-2</v>
      </c>
      <c r="T3097">
        <v>1.1444091999999999E-3</v>
      </c>
      <c r="U3097">
        <v>1.4771583E-2</v>
      </c>
      <c r="V3097">
        <v>2.1366263000000001E-3</v>
      </c>
      <c r="W3097">
        <v>1.9676886000000001E-2</v>
      </c>
      <c r="X3097">
        <v>7.9485230000000007E-3</v>
      </c>
      <c r="Y3097">
        <v>-0.15</v>
      </c>
      <c r="Z3097">
        <v>0.216</v>
      </c>
      <c r="AA3097">
        <v>0.315</v>
      </c>
      <c r="AB3097">
        <v>0.46899999999999997</v>
      </c>
      <c r="AC3097">
        <v>-0.47670000000000001</v>
      </c>
      <c r="AD3097" t="s">
        <v>48</v>
      </c>
      <c r="AE3097" t="s">
        <v>48</v>
      </c>
      <c r="AF3097" t="s">
        <v>48</v>
      </c>
    </row>
    <row r="3098" spans="1:32" hidden="1" outlineLevel="1" x14ac:dyDescent="0.2">
      <c r="A3098" t="s">
        <v>23646</v>
      </c>
      <c r="B3098" t="s">
        <v>23647</v>
      </c>
      <c r="C3098" t="s">
        <v>23221</v>
      </c>
      <c r="J3098" t="s">
        <v>23648</v>
      </c>
      <c r="K3098" t="s">
        <v>23545</v>
      </c>
      <c r="L3098" t="s">
        <v>1263</v>
      </c>
      <c r="M3098">
        <v>5</v>
      </c>
      <c r="P3098" s="2" t="s">
        <v>23649</v>
      </c>
      <c r="Q3098" t="s">
        <v>47</v>
      </c>
      <c r="S3098">
        <v>0.62702214999999994</v>
      </c>
      <c r="T3098">
        <v>0.16960317</v>
      </c>
      <c r="U3098">
        <v>0.64080804999999996</v>
      </c>
      <c r="V3098">
        <v>5.4309200000000002E-2</v>
      </c>
      <c r="W3098">
        <v>0.48399165</v>
      </c>
      <c r="X3098">
        <v>3.4077049999999998E-2</v>
      </c>
      <c r="Y3098">
        <v>0.2</v>
      </c>
      <c r="Z3098">
        <v>0</v>
      </c>
      <c r="AA3098">
        <v>0.128</v>
      </c>
      <c r="AB3098">
        <v>0.872</v>
      </c>
      <c r="AC3098">
        <v>-0.71840000000000004</v>
      </c>
      <c r="AD3098" t="s">
        <v>48</v>
      </c>
      <c r="AE3098" t="s">
        <v>48</v>
      </c>
      <c r="AF3098" t="s">
        <v>48</v>
      </c>
    </row>
    <row r="3099" spans="1:32" hidden="1" outlineLevel="1" x14ac:dyDescent="0.2">
      <c r="A3099" t="s">
        <v>23650</v>
      </c>
      <c r="B3099" t="s">
        <v>23651</v>
      </c>
      <c r="C3099" t="s">
        <v>23652</v>
      </c>
      <c r="J3099" t="s">
        <v>23653</v>
      </c>
      <c r="K3099" t="s">
        <v>23557</v>
      </c>
      <c r="L3099" t="s">
        <v>1263</v>
      </c>
      <c r="M3099">
        <v>14</v>
      </c>
      <c r="P3099" s="2" t="s">
        <v>23654</v>
      </c>
      <c r="Q3099" t="s">
        <v>47</v>
      </c>
      <c r="S3099">
        <v>0.16043124</v>
      </c>
      <c r="T3099">
        <v>7.0953370000000002E-3</v>
      </c>
      <c r="U3099">
        <v>7.4822280000000005E-2</v>
      </c>
      <c r="V3099">
        <v>2.1585498000000002E-2</v>
      </c>
      <c r="W3099">
        <v>2.9714199E-2</v>
      </c>
      <c r="X3099">
        <v>1.3010317E-2</v>
      </c>
      <c r="Y3099">
        <v>-7.1428571428571425E-2</v>
      </c>
      <c r="Z3099">
        <v>0</v>
      </c>
      <c r="AA3099">
        <v>0</v>
      </c>
      <c r="AB3099">
        <v>1</v>
      </c>
      <c r="AC3099">
        <v>0</v>
      </c>
      <c r="AD3099" t="s">
        <v>48</v>
      </c>
      <c r="AE3099" t="s">
        <v>48</v>
      </c>
      <c r="AF3099" t="s">
        <v>48</v>
      </c>
    </row>
    <row r="3100" spans="1:32" hidden="1" outlineLevel="1" x14ac:dyDescent="0.2">
      <c r="A3100" t="s">
        <v>23655</v>
      </c>
      <c r="B3100" t="s">
        <v>23656</v>
      </c>
      <c r="C3100" t="s">
        <v>23424</v>
      </c>
      <c r="J3100" t="s">
        <v>23657</v>
      </c>
      <c r="K3100" t="s">
        <v>23561</v>
      </c>
      <c r="L3100" t="s">
        <v>1263</v>
      </c>
      <c r="M3100">
        <v>1</v>
      </c>
      <c r="P3100" s="2" t="s">
        <v>23658</v>
      </c>
      <c r="Q3100" t="s">
        <v>47</v>
      </c>
      <c r="S3100">
        <v>0.23523537999999999</v>
      </c>
      <c r="T3100">
        <v>6.3705443999999998E-3</v>
      </c>
      <c r="U3100">
        <v>8.9370175999999996E-2</v>
      </c>
      <c r="V3100">
        <v>0.15945168000000001</v>
      </c>
      <c r="W3100">
        <v>0.14150882000000001</v>
      </c>
      <c r="X3100">
        <v>8.7123229999999992E-3</v>
      </c>
      <c r="Y3100">
        <v>3.4199134199134187E-2</v>
      </c>
      <c r="Z3100">
        <v>3.5000000000000003E-2</v>
      </c>
      <c r="AA3100">
        <v>0.112</v>
      </c>
      <c r="AB3100">
        <v>0.85299999999999998</v>
      </c>
      <c r="AC3100">
        <v>-0.84899999999999998</v>
      </c>
      <c r="AD3100" t="s">
        <v>48</v>
      </c>
      <c r="AE3100" t="s">
        <v>48</v>
      </c>
      <c r="AF3100" t="s">
        <v>48</v>
      </c>
    </row>
    <row r="3101" spans="1:32" hidden="1" outlineLevel="1" x14ac:dyDescent="0.2">
      <c r="A3101" t="s">
        <v>23659</v>
      </c>
      <c r="B3101" t="s">
        <v>23660</v>
      </c>
      <c r="C3101" t="s">
        <v>23661</v>
      </c>
      <c r="J3101" t="s">
        <v>23662</v>
      </c>
      <c r="K3101" t="s">
        <v>23573</v>
      </c>
      <c r="L3101" t="s">
        <v>1263</v>
      </c>
      <c r="M3101">
        <v>135</v>
      </c>
      <c r="P3101" s="2" t="s">
        <v>23663</v>
      </c>
      <c r="Q3101" t="s">
        <v>47</v>
      </c>
      <c r="S3101">
        <v>8.5449219999999999E-3</v>
      </c>
      <c r="T3101">
        <v>4.2200088999999998E-4</v>
      </c>
      <c r="U3101">
        <v>1.0433359E-2</v>
      </c>
      <c r="V3101">
        <v>1.9608863999999999E-3</v>
      </c>
      <c r="W3101">
        <v>7.1518739999999999E-3</v>
      </c>
      <c r="X3101">
        <v>5.8804373000000002E-3</v>
      </c>
      <c r="Y3101">
        <v>0.28333333333333333</v>
      </c>
      <c r="Z3101">
        <v>0.19500000000000001</v>
      </c>
      <c r="AA3101">
        <v>0</v>
      </c>
      <c r="AB3101">
        <v>0.80500000000000005</v>
      </c>
      <c r="AC3101">
        <v>0.95779999999999998</v>
      </c>
      <c r="AD3101" t="s">
        <v>48</v>
      </c>
      <c r="AE3101" t="s">
        <v>48</v>
      </c>
      <c r="AF3101" t="s">
        <v>48</v>
      </c>
    </row>
    <row r="3102" spans="1:32" hidden="1" outlineLevel="1" x14ac:dyDescent="0.2">
      <c r="A3102" t="s">
        <v>23664</v>
      </c>
      <c r="B3102" t="s">
        <v>23665</v>
      </c>
      <c r="C3102" t="s">
        <v>23466</v>
      </c>
      <c r="J3102" t="s">
        <v>23666</v>
      </c>
      <c r="K3102" t="s">
        <v>23577</v>
      </c>
      <c r="L3102" t="s">
        <v>1263</v>
      </c>
      <c r="M3102">
        <v>-5</v>
      </c>
      <c r="P3102" s="2" t="s">
        <v>23667</v>
      </c>
      <c r="Q3102" t="s">
        <v>47</v>
      </c>
      <c r="S3102">
        <v>0.11161</v>
      </c>
      <c r="T3102">
        <v>3.4523010000000001E-3</v>
      </c>
      <c r="U3102">
        <v>2.6317406000000002E-2</v>
      </c>
      <c r="V3102">
        <v>8.139528E-3</v>
      </c>
      <c r="W3102">
        <v>3.7687980000000003E-2</v>
      </c>
      <c r="X3102">
        <v>2.6652548000000002E-2</v>
      </c>
      <c r="Y3102">
        <v>0.20729166666666671</v>
      </c>
      <c r="Z3102">
        <v>4.9000000000000002E-2</v>
      </c>
      <c r="AA3102">
        <v>0.129</v>
      </c>
      <c r="AB3102">
        <v>0.82099999999999995</v>
      </c>
      <c r="AC3102">
        <v>-0.76259999999999994</v>
      </c>
      <c r="AD3102" t="s">
        <v>48</v>
      </c>
      <c r="AE3102" t="s">
        <v>48</v>
      </c>
      <c r="AF3102" t="s">
        <v>48</v>
      </c>
    </row>
    <row r="3103" spans="1:32" hidden="1" outlineLevel="1" x14ac:dyDescent="0.2">
      <c r="A3103" t="s">
        <v>23668</v>
      </c>
      <c r="B3103" t="s">
        <v>23669</v>
      </c>
      <c r="C3103" t="s">
        <v>22048</v>
      </c>
      <c r="J3103" t="s">
        <v>23670</v>
      </c>
      <c r="K3103" t="s">
        <v>23590</v>
      </c>
      <c r="L3103" t="s">
        <v>1263</v>
      </c>
      <c r="M3103">
        <v>1</v>
      </c>
      <c r="P3103" s="2" t="s">
        <v>23671</v>
      </c>
      <c r="Q3103" t="s">
        <v>47</v>
      </c>
      <c r="S3103">
        <v>7.2919819999999996E-2</v>
      </c>
      <c r="T3103">
        <v>3.3187866E-3</v>
      </c>
      <c r="U3103">
        <v>1.9485557000000001E-2</v>
      </c>
      <c r="V3103">
        <v>4.8097213999999996E-3</v>
      </c>
      <c r="W3103">
        <v>1.2908909499999999E-2</v>
      </c>
      <c r="X3103">
        <v>3.9602257000000002E-2</v>
      </c>
      <c r="Y3103">
        <v>0</v>
      </c>
      <c r="Z3103">
        <v>0</v>
      </c>
      <c r="AA3103">
        <v>0</v>
      </c>
      <c r="AB3103">
        <v>1</v>
      </c>
      <c r="AC3103">
        <v>0</v>
      </c>
      <c r="AD3103" t="s">
        <v>48</v>
      </c>
      <c r="AE3103" t="s">
        <v>48</v>
      </c>
      <c r="AF3103" t="s">
        <v>48</v>
      </c>
    </row>
    <row r="3104" spans="1:32" hidden="1" outlineLevel="1" x14ac:dyDescent="0.2">
      <c r="A3104" t="s">
        <v>23672</v>
      </c>
      <c r="B3104" t="s">
        <v>23673</v>
      </c>
      <c r="C3104" t="s">
        <v>23596</v>
      </c>
      <c r="J3104" t="s">
        <v>23674</v>
      </c>
      <c r="K3104" t="s">
        <v>23590</v>
      </c>
      <c r="L3104" t="s">
        <v>1263</v>
      </c>
      <c r="M3104">
        <v>0</v>
      </c>
      <c r="P3104" s="2" t="s">
        <v>23675</v>
      </c>
      <c r="Q3104" t="s">
        <v>47</v>
      </c>
      <c r="S3104">
        <v>0.21642438</v>
      </c>
      <c r="T3104">
        <v>4.6157836999999998E-3</v>
      </c>
      <c r="U3104">
        <v>7.6761990000000002E-2</v>
      </c>
      <c r="V3104">
        <v>1.8068384E-2</v>
      </c>
      <c r="W3104">
        <v>8.5087289999999996E-2</v>
      </c>
      <c r="X3104">
        <v>1.3528148E-2</v>
      </c>
      <c r="Y3104">
        <v>0.11723985890652561</v>
      </c>
      <c r="Z3104">
        <v>9.9000000000000005E-2</v>
      </c>
      <c r="AA3104">
        <v>5.2999999999999999E-2</v>
      </c>
      <c r="AB3104">
        <v>0.84799999999999998</v>
      </c>
      <c r="AC3104">
        <v>0.55859999999999999</v>
      </c>
      <c r="AD3104" t="s">
        <v>48</v>
      </c>
      <c r="AE3104" t="s">
        <v>48</v>
      </c>
      <c r="AF3104" t="s">
        <v>48</v>
      </c>
    </row>
    <row r="3105" spans="1:32" hidden="1" outlineLevel="1" x14ac:dyDescent="0.2">
      <c r="A3105" t="s">
        <v>23676</v>
      </c>
      <c r="B3105" t="s">
        <v>23261</v>
      </c>
      <c r="C3105" t="s">
        <v>22048</v>
      </c>
      <c r="J3105" t="s">
        <v>23677</v>
      </c>
      <c r="K3105" t="s">
        <v>23594</v>
      </c>
      <c r="L3105" t="s">
        <v>1263</v>
      </c>
      <c r="M3105">
        <v>2</v>
      </c>
      <c r="P3105" s="2" t="s">
        <v>23678</v>
      </c>
      <c r="Q3105" t="s">
        <v>47</v>
      </c>
      <c r="S3105">
        <v>9.9155450000000006E-2</v>
      </c>
      <c r="T3105">
        <v>2.231598E-3</v>
      </c>
      <c r="U3105">
        <v>3.0639705999999999E-2</v>
      </c>
      <c r="V3105">
        <v>6.1416444000000001E-3</v>
      </c>
      <c r="W3105">
        <v>3.1146555999999999E-2</v>
      </c>
      <c r="X3105">
        <v>1.0291707000000001E-2</v>
      </c>
      <c r="Y3105">
        <v>-0.05</v>
      </c>
      <c r="Z3105">
        <v>0.03</v>
      </c>
      <c r="AA3105">
        <v>0.159</v>
      </c>
      <c r="AB3105">
        <v>0.81100000000000005</v>
      </c>
      <c r="AC3105">
        <v>-0.76060000000000005</v>
      </c>
      <c r="AD3105" t="s">
        <v>48</v>
      </c>
      <c r="AE3105" t="s">
        <v>48</v>
      </c>
      <c r="AF3105" t="s">
        <v>48</v>
      </c>
    </row>
    <row r="3106" spans="1:32" hidden="1" outlineLevel="1" x14ac:dyDescent="0.2">
      <c r="A3106" t="s">
        <v>23679</v>
      </c>
      <c r="B3106" t="s">
        <v>23680</v>
      </c>
      <c r="C3106" t="s">
        <v>23123</v>
      </c>
      <c r="J3106" t="s">
        <v>23681</v>
      </c>
      <c r="K3106" t="s">
        <v>23607</v>
      </c>
      <c r="L3106" t="s">
        <v>1263</v>
      </c>
      <c r="M3106">
        <v>-1</v>
      </c>
      <c r="P3106" s="2" t="s">
        <v>23682</v>
      </c>
      <c r="Q3106" t="s">
        <v>47</v>
      </c>
      <c r="S3106">
        <v>6.1444655000000001E-2</v>
      </c>
      <c r="T3106">
        <v>1.3351439999999999E-3</v>
      </c>
      <c r="U3106">
        <v>1.4054239E-2</v>
      </c>
      <c r="V3106">
        <v>3.2558115000000001E-3</v>
      </c>
      <c r="W3106">
        <v>2.3479814000000002E-2</v>
      </c>
      <c r="X3106">
        <v>8.2462760000000003E-3</v>
      </c>
      <c r="Y3106">
        <v>0.25</v>
      </c>
      <c r="Z3106">
        <v>8.5000000000000006E-2</v>
      </c>
      <c r="AA3106">
        <v>0.127</v>
      </c>
      <c r="AB3106">
        <v>0.78800000000000003</v>
      </c>
      <c r="AC3106">
        <v>-0.44040000000000001</v>
      </c>
      <c r="AD3106" t="s">
        <v>48</v>
      </c>
      <c r="AE3106" t="s">
        <v>48</v>
      </c>
      <c r="AF3106" t="s">
        <v>48</v>
      </c>
    </row>
    <row r="3107" spans="1:32" hidden="1" outlineLevel="1" x14ac:dyDescent="0.2">
      <c r="A3107" t="s">
        <v>23683</v>
      </c>
      <c r="B3107" t="s">
        <v>23684</v>
      </c>
      <c r="C3107" t="s">
        <v>23530</v>
      </c>
      <c r="J3107" t="s">
        <v>23685</v>
      </c>
      <c r="K3107" t="s">
        <v>23620</v>
      </c>
      <c r="L3107" t="s">
        <v>1263</v>
      </c>
      <c r="M3107">
        <v>-10</v>
      </c>
      <c r="P3107" s="2" t="s">
        <v>23686</v>
      </c>
      <c r="Q3107" t="s">
        <v>47</v>
      </c>
      <c r="S3107">
        <v>0.11739368999999999</v>
      </c>
      <c r="T3107">
        <v>1.8215180000000001E-3</v>
      </c>
      <c r="U3107">
        <v>2.2969801000000001E-2</v>
      </c>
      <c r="V3107">
        <v>3.4408006000000001E-3</v>
      </c>
      <c r="W3107">
        <v>6.3374630000000001E-2</v>
      </c>
      <c r="X3107">
        <v>6.977591E-3</v>
      </c>
      <c r="Y3107">
        <v>0</v>
      </c>
      <c r="Z3107">
        <v>0</v>
      </c>
      <c r="AA3107">
        <v>9.5000000000000001E-2</v>
      </c>
      <c r="AB3107">
        <v>0.90500000000000003</v>
      </c>
      <c r="AC3107">
        <v>-0.29599999999999999</v>
      </c>
      <c r="AD3107" t="s">
        <v>48</v>
      </c>
      <c r="AE3107" t="s">
        <v>48</v>
      </c>
      <c r="AF3107" t="s">
        <v>48</v>
      </c>
    </row>
    <row r="3108" spans="1:32" hidden="1" outlineLevel="1" x14ac:dyDescent="0.2">
      <c r="A3108" t="s">
        <v>23687</v>
      </c>
      <c r="B3108" t="s">
        <v>23688</v>
      </c>
      <c r="C3108" t="s">
        <v>23530</v>
      </c>
      <c r="J3108" t="s">
        <v>23689</v>
      </c>
      <c r="K3108" t="s">
        <v>23625</v>
      </c>
      <c r="L3108" t="s">
        <v>1263</v>
      </c>
      <c r="M3108">
        <v>-2</v>
      </c>
      <c r="P3108" s="2" t="s">
        <v>23690</v>
      </c>
      <c r="Q3108" t="s">
        <v>47</v>
      </c>
      <c r="S3108">
        <v>6.8171480000000007E-2</v>
      </c>
      <c r="T3108">
        <v>1.9264220999999999E-3</v>
      </c>
      <c r="U3108">
        <v>1.7162729000000002E-2</v>
      </c>
      <c r="V3108">
        <v>3.4038028999999999E-3</v>
      </c>
      <c r="W3108">
        <v>2.0901557000000001E-2</v>
      </c>
      <c r="X3108">
        <v>1.1741633E-2</v>
      </c>
      <c r="Y3108">
        <v>0.14285714285714279</v>
      </c>
      <c r="Z3108">
        <v>0.16</v>
      </c>
      <c r="AA3108">
        <v>9.1999999999999998E-2</v>
      </c>
      <c r="AB3108">
        <v>0.748</v>
      </c>
      <c r="AC3108">
        <v>0.40189999999999998</v>
      </c>
      <c r="AD3108" t="s">
        <v>48</v>
      </c>
      <c r="AE3108" t="s">
        <v>48</v>
      </c>
      <c r="AF3108" t="s">
        <v>48</v>
      </c>
    </row>
    <row r="3109" spans="1:32" hidden="1" outlineLevel="1" x14ac:dyDescent="0.2">
      <c r="A3109" t="s">
        <v>23691</v>
      </c>
      <c r="B3109" t="s">
        <v>23692</v>
      </c>
      <c r="C3109" t="s">
        <v>23157</v>
      </c>
      <c r="J3109" t="s">
        <v>23693</v>
      </c>
      <c r="K3109" t="s">
        <v>23629</v>
      </c>
      <c r="L3109" t="s">
        <v>1263</v>
      </c>
      <c r="M3109">
        <v>-4</v>
      </c>
      <c r="P3109" s="2" t="s">
        <v>23694</v>
      </c>
      <c r="Q3109" t="s">
        <v>47</v>
      </c>
      <c r="S3109">
        <v>5.7005897E-2</v>
      </c>
      <c r="T3109">
        <v>1.5449524E-3</v>
      </c>
      <c r="U3109">
        <v>1.8597418000000001E-2</v>
      </c>
      <c r="V3109">
        <v>3.8477771000000002E-3</v>
      </c>
      <c r="W3109">
        <v>2.0837102E-2</v>
      </c>
      <c r="X3109">
        <v>7.5601499999999999E-3</v>
      </c>
      <c r="Y3109">
        <v>0</v>
      </c>
      <c r="Z3109">
        <v>7.0999999999999994E-2</v>
      </c>
      <c r="AA3109">
        <v>7.2999999999999995E-2</v>
      </c>
      <c r="AB3109">
        <v>0.85499999999999998</v>
      </c>
      <c r="AC3109">
        <v>-1.29E-2</v>
      </c>
      <c r="AD3109" t="s">
        <v>48</v>
      </c>
      <c r="AE3109" t="s">
        <v>48</v>
      </c>
      <c r="AF3109" t="s">
        <v>48</v>
      </c>
    </row>
    <row r="3110" spans="1:32" hidden="1" outlineLevel="1" x14ac:dyDescent="0.2">
      <c r="A3110" t="s">
        <v>23695</v>
      </c>
      <c r="B3110" t="s">
        <v>23696</v>
      </c>
      <c r="C3110" t="s">
        <v>18719</v>
      </c>
      <c r="J3110" t="s">
        <v>23697</v>
      </c>
      <c r="K3110" t="s">
        <v>23641</v>
      </c>
      <c r="L3110" t="s">
        <v>1263</v>
      </c>
      <c r="M3110">
        <v>-2</v>
      </c>
      <c r="P3110" s="2" t="s">
        <v>23698</v>
      </c>
      <c r="Q3110" t="s">
        <v>10060</v>
      </c>
      <c r="S3110">
        <v>0.102192536</v>
      </c>
      <c r="T3110">
        <v>2.4032593000000001E-3</v>
      </c>
      <c r="U3110">
        <v>2.6044132000000001E-2</v>
      </c>
      <c r="V3110">
        <v>3.4777985E-3</v>
      </c>
      <c r="W3110">
        <v>2.6573719999999999E-2</v>
      </c>
      <c r="X3110">
        <v>1.0990778E-2</v>
      </c>
      <c r="Y3110">
        <v>0.15</v>
      </c>
      <c r="Z3110">
        <v>0.125</v>
      </c>
      <c r="AA3110">
        <v>0.159</v>
      </c>
      <c r="AB3110">
        <v>0.71599999999999997</v>
      </c>
      <c r="AC3110">
        <v>-7.5200000000000003E-2</v>
      </c>
      <c r="AD3110" t="s">
        <v>48</v>
      </c>
      <c r="AE3110" t="s">
        <v>48</v>
      </c>
      <c r="AF3110" t="s">
        <v>48</v>
      </c>
    </row>
    <row r="3111" spans="1:32" hidden="1" outlineLevel="1" x14ac:dyDescent="0.2">
      <c r="A3111" t="s">
        <v>23699</v>
      </c>
      <c r="B3111" t="s">
        <v>23700</v>
      </c>
      <c r="C3111" t="s">
        <v>18719</v>
      </c>
      <c r="J3111" t="s">
        <v>23701</v>
      </c>
      <c r="K3111" t="s">
        <v>23650</v>
      </c>
      <c r="L3111" t="s">
        <v>1263</v>
      </c>
      <c r="M3111">
        <v>1</v>
      </c>
      <c r="P3111" s="2" t="s">
        <v>23702</v>
      </c>
      <c r="Q3111" t="s">
        <v>10060</v>
      </c>
      <c r="S3111">
        <v>0.27750343</v>
      </c>
      <c r="T3111">
        <v>9.1934200000000008E-3</v>
      </c>
      <c r="U3111">
        <v>0.12220735000000001</v>
      </c>
      <c r="V3111">
        <v>0.25986545999999999</v>
      </c>
      <c r="W3111">
        <v>4.7935467000000002E-2</v>
      </c>
      <c r="X3111">
        <v>8.9971300000000008E-3</v>
      </c>
      <c r="Y3111">
        <v>0</v>
      </c>
      <c r="Z3111">
        <v>0</v>
      </c>
      <c r="AA3111">
        <v>0</v>
      </c>
      <c r="AB3111">
        <v>1</v>
      </c>
      <c r="AC3111">
        <v>0</v>
      </c>
      <c r="AD3111" t="s">
        <v>48</v>
      </c>
      <c r="AE3111" t="s">
        <v>48</v>
      </c>
      <c r="AF3111" t="s">
        <v>48</v>
      </c>
    </row>
    <row r="3112" spans="1:32" hidden="1" outlineLevel="1" x14ac:dyDescent="0.2">
      <c r="A3112" t="s">
        <v>23703</v>
      </c>
      <c r="B3112" t="s">
        <v>23704</v>
      </c>
      <c r="C3112" t="s">
        <v>23705</v>
      </c>
      <c r="J3112" t="s">
        <v>23706</v>
      </c>
      <c r="K3112" t="s">
        <v>23659</v>
      </c>
      <c r="L3112" t="s">
        <v>1263</v>
      </c>
      <c r="M3112">
        <v>23</v>
      </c>
      <c r="P3112" s="2" t="s">
        <v>23707</v>
      </c>
      <c r="Q3112" t="s">
        <v>10060</v>
      </c>
      <c r="S3112">
        <v>3.2156147000000003E-2</v>
      </c>
      <c r="T3112">
        <v>8.4877013999999998E-4</v>
      </c>
      <c r="U3112">
        <v>1.3541849999999999E-2</v>
      </c>
      <c r="V3112">
        <v>2.4233595000000001E-3</v>
      </c>
      <c r="W3112">
        <v>1.5872926999999998E-2</v>
      </c>
      <c r="X3112">
        <v>6.738094E-3</v>
      </c>
      <c r="Y3112">
        <v>0.33409090909090911</v>
      </c>
      <c r="Z3112">
        <v>0.123</v>
      </c>
      <c r="AA3112">
        <v>5.8000000000000003E-2</v>
      </c>
      <c r="AB3112">
        <v>0.81899999999999995</v>
      </c>
      <c r="AC3112">
        <v>0.38550000000000001</v>
      </c>
      <c r="AD3112" t="s">
        <v>48</v>
      </c>
      <c r="AE3112" t="s">
        <v>48</v>
      </c>
      <c r="AF3112" t="s">
        <v>48</v>
      </c>
    </row>
    <row r="3113" spans="1:32" hidden="1" outlineLevel="1" x14ac:dyDescent="0.2">
      <c r="A3113" t="s">
        <v>23708</v>
      </c>
      <c r="B3113" t="s">
        <v>23709</v>
      </c>
      <c r="C3113" t="s">
        <v>23710</v>
      </c>
      <c r="J3113" t="s">
        <v>23711</v>
      </c>
      <c r="K3113" t="s">
        <v>23659</v>
      </c>
      <c r="L3113" t="s">
        <v>1263</v>
      </c>
      <c r="M3113">
        <v>15</v>
      </c>
      <c r="P3113" s="2" t="s">
        <v>23712</v>
      </c>
      <c r="Q3113" t="s">
        <v>47</v>
      </c>
      <c r="S3113">
        <v>4.7605059999999998E-2</v>
      </c>
      <c r="T3113">
        <v>1.373291E-3</v>
      </c>
      <c r="U3113">
        <v>2.1261840000000001E-2</v>
      </c>
      <c r="V3113">
        <v>1.5757138E-2</v>
      </c>
      <c r="W3113">
        <v>1.7807651000000001E-2</v>
      </c>
      <c r="X3113">
        <v>7.1199946000000004E-3</v>
      </c>
      <c r="Y3113">
        <v>0.24545454545454551</v>
      </c>
      <c r="Z3113">
        <v>7.2999999999999995E-2</v>
      </c>
      <c r="AA3113">
        <v>3.4000000000000002E-2</v>
      </c>
      <c r="AB3113">
        <v>0.89300000000000002</v>
      </c>
      <c r="AC3113">
        <v>0.29870000000000002</v>
      </c>
      <c r="AD3113" t="s">
        <v>48</v>
      </c>
      <c r="AE3113" t="s">
        <v>48</v>
      </c>
      <c r="AF3113" t="s">
        <v>48</v>
      </c>
    </row>
    <row r="3114" spans="1:32" hidden="1" outlineLevel="1" x14ac:dyDescent="0.2">
      <c r="A3114" t="s">
        <v>23713</v>
      </c>
      <c r="B3114" t="s">
        <v>23714</v>
      </c>
      <c r="C3114" t="s">
        <v>22033</v>
      </c>
      <c r="J3114" t="s">
        <v>23715</v>
      </c>
      <c r="K3114" t="s">
        <v>23659</v>
      </c>
      <c r="L3114" t="s">
        <v>1263</v>
      </c>
      <c r="M3114">
        <v>21</v>
      </c>
      <c r="P3114" s="2" t="s">
        <v>23716</v>
      </c>
      <c r="Q3114" t="s">
        <v>47</v>
      </c>
      <c r="S3114">
        <v>1.9980037999999999E-2</v>
      </c>
      <c r="T3114">
        <v>1.8596648999999999E-3</v>
      </c>
      <c r="U3114">
        <v>1.8665737000000002E-2</v>
      </c>
      <c r="V3114">
        <v>5.4386850000000004E-3</v>
      </c>
      <c r="W3114">
        <v>1.0362893E-2</v>
      </c>
      <c r="X3114">
        <v>8.3368959999999999E-3</v>
      </c>
      <c r="Y3114">
        <v>0.5</v>
      </c>
      <c r="Z3114">
        <v>0.45300000000000001</v>
      </c>
      <c r="AA3114">
        <v>0</v>
      </c>
      <c r="AB3114">
        <v>0.54700000000000004</v>
      </c>
      <c r="AC3114">
        <v>0.70030000000000003</v>
      </c>
      <c r="AD3114" t="s">
        <v>48</v>
      </c>
      <c r="AE3114" t="s">
        <v>48</v>
      </c>
      <c r="AF3114" t="s">
        <v>48</v>
      </c>
    </row>
    <row r="3115" spans="1:32" hidden="1" outlineLevel="1" x14ac:dyDescent="0.2">
      <c r="A3115" t="s">
        <v>23717</v>
      </c>
      <c r="B3115" t="s">
        <v>23718</v>
      </c>
      <c r="C3115" t="s">
        <v>23719</v>
      </c>
      <c r="J3115" t="s">
        <v>23720</v>
      </c>
      <c r="K3115" t="s">
        <v>23659</v>
      </c>
      <c r="L3115" t="s">
        <v>1263</v>
      </c>
      <c r="M3115">
        <v>3</v>
      </c>
      <c r="P3115" s="2" t="s">
        <v>23721</v>
      </c>
      <c r="Q3115" t="s">
        <v>47</v>
      </c>
      <c r="S3115">
        <v>1.7089844E-2</v>
      </c>
      <c r="T3115">
        <v>6.6757199999999996E-4</v>
      </c>
      <c r="U3115">
        <v>1.1663092E-2</v>
      </c>
      <c r="V3115">
        <v>1.6371552E-3</v>
      </c>
      <c r="W3115">
        <v>9.2228864999999993E-3</v>
      </c>
      <c r="X3115">
        <v>6.5697995E-3</v>
      </c>
      <c r="Y3115">
        <v>0.28749999999999998</v>
      </c>
      <c r="Z3115">
        <v>4.1000000000000002E-2</v>
      </c>
      <c r="AA3115">
        <v>2.1999999999999999E-2</v>
      </c>
      <c r="AB3115">
        <v>0.93700000000000006</v>
      </c>
      <c r="AC3115">
        <v>0.15310000000000001</v>
      </c>
      <c r="AD3115" t="s">
        <v>48</v>
      </c>
      <c r="AE3115" t="s">
        <v>48</v>
      </c>
      <c r="AF3115" t="s">
        <v>48</v>
      </c>
    </row>
    <row r="3116" spans="1:32" hidden="1" outlineLevel="1" x14ac:dyDescent="0.2">
      <c r="A3116" t="s">
        <v>23722</v>
      </c>
      <c r="B3116" t="s">
        <v>23723</v>
      </c>
      <c r="C3116" t="s">
        <v>23724</v>
      </c>
      <c r="J3116" t="s">
        <v>23725</v>
      </c>
      <c r="K3116" t="s">
        <v>23664</v>
      </c>
      <c r="L3116" t="s">
        <v>1263</v>
      </c>
      <c r="M3116">
        <v>4</v>
      </c>
      <c r="P3116" s="2" t="s">
        <v>23726</v>
      </c>
      <c r="Q3116" t="s">
        <v>47</v>
      </c>
      <c r="S3116">
        <v>9.1913216000000006E-2</v>
      </c>
      <c r="T3116">
        <v>2.1553039999999998E-3</v>
      </c>
      <c r="U3116">
        <v>1.5796359999999999E-2</v>
      </c>
      <c r="V3116">
        <v>4.6247323E-3</v>
      </c>
      <c r="W3116">
        <v>2.5671329999999999E-2</v>
      </c>
      <c r="X3116">
        <v>1.8537397000000001E-2</v>
      </c>
      <c r="Y3116">
        <v>0.4</v>
      </c>
      <c r="Z3116">
        <v>0.105</v>
      </c>
      <c r="AA3116">
        <v>0.25600000000000001</v>
      </c>
      <c r="AB3116">
        <v>0.63900000000000001</v>
      </c>
      <c r="AC3116">
        <v>-0.69079999999999997</v>
      </c>
      <c r="AD3116" t="s">
        <v>48</v>
      </c>
      <c r="AE3116" t="s">
        <v>48</v>
      </c>
      <c r="AF3116" t="s">
        <v>48</v>
      </c>
    </row>
    <row r="3117" spans="1:32" hidden="1" outlineLevel="1" x14ac:dyDescent="0.2">
      <c r="A3117" t="s">
        <v>23727</v>
      </c>
      <c r="B3117" t="s">
        <v>23728</v>
      </c>
      <c r="C3117" t="s">
        <v>23243</v>
      </c>
      <c r="J3117" t="s">
        <v>23729</v>
      </c>
      <c r="K3117" t="s">
        <v>23664</v>
      </c>
      <c r="L3117" t="s">
        <v>1263</v>
      </c>
      <c r="M3117">
        <v>7</v>
      </c>
      <c r="P3117" s="2" t="s">
        <v>23730</v>
      </c>
      <c r="Q3117" t="s">
        <v>47</v>
      </c>
      <c r="S3117">
        <v>3.969839E-2</v>
      </c>
      <c r="T3117">
        <v>9.1552734000000001E-4</v>
      </c>
      <c r="U3117">
        <v>1.2926984000000001E-2</v>
      </c>
      <c r="V3117">
        <v>1.9053895999999999E-3</v>
      </c>
      <c r="W3117">
        <v>1.8581127999999999E-2</v>
      </c>
      <c r="X3117">
        <v>6.7057298E-3</v>
      </c>
      <c r="Y3117">
        <v>-0.125</v>
      </c>
      <c r="Z3117">
        <v>4.9000000000000002E-2</v>
      </c>
      <c r="AA3117">
        <v>0.106</v>
      </c>
      <c r="AB3117">
        <v>0.84599999999999997</v>
      </c>
      <c r="AC3117">
        <v>-0.2732</v>
      </c>
      <c r="AD3117" t="s">
        <v>48</v>
      </c>
      <c r="AE3117" t="s">
        <v>48</v>
      </c>
      <c r="AF3117" t="s">
        <v>48</v>
      </c>
    </row>
    <row r="3118" spans="1:32" hidden="1" outlineLevel="1" x14ac:dyDescent="0.2">
      <c r="A3118" t="s">
        <v>23731</v>
      </c>
      <c r="B3118" t="s">
        <v>23732</v>
      </c>
      <c r="C3118" t="s">
        <v>23248</v>
      </c>
      <c r="J3118" t="s">
        <v>23733</v>
      </c>
      <c r="K3118" t="s">
        <v>23668</v>
      </c>
      <c r="L3118" t="s">
        <v>1263</v>
      </c>
      <c r="M3118">
        <v>1</v>
      </c>
      <c r="P3118" s="2" t="s">
        <v>23734</v>
      </c>
      <c r="Q3118" t="s">
        <v>47</v>
      </c>
      <c r="S3118">
        <v>0.15545623</v>
      </c>
      <c r="T3118">
        <v>5.8364869999999996E-3</v>
      </c>
      <c r="U3118">
        <v>7.9348290000000002E-2</v>
      </c>
      <c r="V3118">
        <v>1.4852738000000001E-2</v>
      </c>
      <c r="W3118">
        <v>6.0752302000000001E-2</v>
      </c>
      <c r="X3118">
        <v>1.8710058000000002E-2</v>
      </c>
      <c r="Y3118">
        <v>8.506944444444442E-2</v>
      </c>
      <c r="Z3118">
        <v>0.124</v>
      </c>
      <c r="AA3118">
        <v>0.1</v>
      </c>
      <c r="AB3118">
        <v>0.77600000000000002</v>
      </c>
      <c r="AC3118">
        <v>0.1646</v>
      </c>
      <c r="AD3118" t="s">
        <v>48</v>
      </c>
      <c r="AE3118" t="s">
        <v>48</v>
      </c>
      <c r="AF3118" t="s">
        <v>48</v>
      </c>
    </row>
    <row r="3119" spans="1:32" hidden="1" outlineLevel="1" x14ac:dyDescent="0.2">
      <c r="A3119" t="s">
        <v>23735</v>
      </c>
      <c r="B3119" t="s">
        <v>23736</v>
      </c>
      <c r="C3119" t="s">
        <v>23248</v>
      </c>
      <c r="J3119" t="s">
        <v>23737</v>
      </c>
      <c r="K3119" t="s">
        <v>23672</v>
      </c>
      <c r="L3119" t="s">
        <v>1263</v>
      </c>
      <c r="M3119">
        <v>1</v>
      </c>
      <c r="P3119" s="2" t="s">
        <v>23738</v>
      </c>
      <c r="Q3119" t="s">
        <v>47</v>
      </c>
      <c r="S3119">
        <v>1.024134E-2</v>
      </c>
      <c r="T3119">
        <v>6.0319900000000001E-4</v>
      </c>
      <c r="U3119">
        <v>1.0996987E-2</v>
      </c>
      <c r="V3119">
        <v>1.6279058000000001E-3</v>
      </c>
      <c r="W3119">
        <v>7.493876E-3</v>
      </c>
      <c r="X3119">
        <v>6.4791789999999998E-3</v>
      </c>
      <c r="Y3119">
        <v>0.35</v>
      </c>
      <c r="Z3119">
        <v>0.37</v>
      </c>
      <c r="AA3119">
        <v>0</v>
      </c>
      <c r="AB3119">
        <v>0.63</v>
      </c>
      <c r="AC3119">
        <v>0.64780000000000004</v>
      </c>
      <c r="AD3119" t="s">
        <v>48</v>
      </c>
      <c r="AE3119" t="s">
        <v>48</v>
      </c>
      <c r="AF3119" t="s">
        <v>48</v>
      </c>
    </row>
    <row r="3120" spans="1:32" hidden="1" outlineLevel="1" x14ac:dyDescent="0.2">
      <c r="A3120" t="s">
        <v>23739</v>
      </c>
      <c r="B3120" t="s">
        <v>13675</v>
      </c>
      <c r="C3120" t="s">
        <v>22586</v>
      </c>
      <c r="J3120" t="s">
        <v>23740</v>
      </c>
      <c r="K3120" t="s">
        <v>23672</v>
      </c>
      <c r="L3120" t="s">
        <v>1263</v>
      </c>
      <c r="M3120">
        <v>1</v>
      </c>
      <c r="P3120" s="2" t="s">
        <v>23741</v>
      </c>
      <c r="Q3120" t="s">
        <v>47</v>
      </c>
      <c r="S3120">
        <v>6.6588700000000001E-2</v>
      </c>
      <c r="T3120">
        <v>2.7847290000000001E-3</v>
      </c>
      <c r="U3120">
        <v>2.8230323000000002E-2</v>
      </c>
      <c r="V3120">
        <v>4.1252609999999999E-3</v>
      </c>
      <c r="W3120">
        <v>1.4504919E-2</v>
      </c>
      <c r="X3120">
        <v>2.8897163999999999E-2</v>
      </c>
      <c r="Y3120">
        <v>4.8888888888888878E-2</v>
      </c>
      <c r="Z3120">
        <v>0.107</v>
      </c>
      <c r="AA3120">
        <v>6.6000000000000003E-2</v>
      </c>
      <c r="AB3120">
        <v>0.82599999999999996</v>
      </c>
      <c r="AC3120">
        <v>0.36120000000000002</v>
      </c>
      <c r="AD3120" t="s">
        <v>48</v>
      </c>
      <c r="AE3120" t="s">
        <v>48</v>
      </c>
      <c r="AF3120" t="s">
        <v>48</v>
      </c>
    </row>
    <row r="3121" spans="1:32" hidden="1" outlineLevel="1" x14ac:dyDescent="0.2">
      <c r="A3121" t="s">
        <v>23742</v>
      </c>
      <c r="B3121" t="s">
        <v>23743</v>
      </c>
      <c r="C3121" t="s">
        <v>23596</v>
      </c>
      <c r="J3121" t="s">
        <v>23744</v>
      </c>
      <c r="K3121" t="s">
        <v>23676</v>
      </c>
      <c r="L3121" t="s">
        <v>1263</v>
      </c>
      <c r="M3121">
        <v>0</v>
      </c>
      <c r="P3121" s="2" t="s">
        <v>23745</v>
      </c>
      <c r="Q3121" t="s">
        <v>47</v>
      </c>
      <c r="S3121">
        <v>0.11450345000000001</v>
      </c>
      <c r="T3121">
        <v>3.4332274999999998E-3</v>
      </c>
      <c r="U3121">
        <v>4.0158957000000002E-2</v>
      </c>
      <c r="V3121">
        <v>8.0285349999999998E-3</v>
      </c>
      <c r="W3121">
        <v>3.3680726000000001E-2</v>
      </c>
      <c r="X3121">
        <v>2.3544617E-2</v>
      </c>
      <c r="Y3121">
        <v>-0.14027777777777781</v>
      </c>
      <c r="Z3121">
        <v>0</v>
      </c>
      <c r="AA3121">
        <v>0.13100000000000001</v>
      </c>
      <c r="AB3121">
        <v>0.86899999999999999</v>
      </c>
      <c r="AC3121">
        <v>-0.56820000000000004</v>
      </c>
      <c r="AD3121" t="s">
        <v>48</v>
      </c>
      <c r="AE3121" t="s">
        <v>48</v>
      </c>
      <c r="AF3121" t="s">
        <v>48</v>
      </c>
    </row>
    <row r="3122" spans="1:32" hidden="1" outlineLevel="1" x14ac:dyDescent="0.2">
      <c r="A3122" t="s">
        <v>23746</v>
      </c>
      <c r="B3122" t="s">
        <v>23747</v>
      </c>
      <c r="C3122" t="s">
        <v>23622</v>
      </c>
      <c r="J3122" t="s">
        <v>23748</v>
      </c>
      <c r="K3122" t="s">
        <v>23683</v>
      </c>
      <c r="L3122" t="s">
        <v>1263</v>
      </c>
      <c r="M3122">
        <v>8</v>
      </c>
      <c r="P3122" s="2" t="s">
        <v>23749</v>
      </c>
      <c r="Q3122" t="s">
        <v>47</v>
      </c>
      <c r="S3122">
        <v>0.42985552999999999</v>
      </c>
      <c r="T3122">
        <v>1.3736900999999999E-2</v>
      </c>
      <c r="U3122">
        <v>0.11292298000000001</v>
      </c>
      <c r="V3122">
        <v>1.8269362000000001E-2</v>
      </c>
      <c r="W3122">
        <v>0.47945369999999998</v>
      </c>
      <c r="X3122">
        <v>8.6346489999999994E-3</v>
      </c>
      <c r="Y3122">
        <v>0</v>
      </c>
      <c r="Z3122">
        <v>0.17</v>
      </c>
      <c r="AA3122">
        <v>0.14399999999999999</v>
      </c>
      <c r="AB3122">
        <v>0.68600000000000005</v>
      </c>
      <c r="AC3122">
        <v>0.1779</v>
      </c>
      <c r="AD3122" t="s">
        <v>48</v>
      </c>
      <c r="AE3122" t="s">
        <v>48</v>
      </c>
      <c r="AF3122" t="s">
        <v>48</v>
      </c>
    </row>
    <row r="3123" spans="1:32" hidden="1" outlineLevel="1" x14ac:dyDescent="0.2">
      <c r="A3123" t="s">
        <v>23750</v>
      </c>
      <c r="B3123" t="s">
        <v>23751</v>
      </c>
      <c r="C3123" t="s">
        <v>21094</v>
      </c>
      <c r="J3123" t="s">
        <v>23752</v>
      </c>
      <c r="K3123" t="s">
        <v>23687</v>
      </c>
      <c r="L3123" t="s">
        <v>1263</v>
      </c>
      <c r="M3123">
        <v>5</v>
      </c>
      <c r="P3123" s="2" t="s">
        <v>23753</v>
      </c>
      <c r="Q3123" t="s">
        <v>47</v>
      </c>
      <c r="S3123">
        <v>0.78711975000000001</v>
      </c>
      <c r="T3123">
        <v>0.23340854</v>
      </c>
      <c r="U3123">
        <v>0.76734769999999997</v>
      </c>
      <c r="V3123">
        <v>5.9766109999999997E-2</v>
      </c>
      <c r="W3123">
        <v>0.72756535</v>
      </c>
      <c r="X3123">
        <v>1.3269233E-2</v>
      </c>
      <c r="Y3123">
        <v>0.3</v>
      </c>
      <c r="Z3123">
        <v>9.1999999999999998E-2</v>
      </c>
      <c r="AA3123">
        <v>0.11700000000000001</v>
      </c>
      <c r="AB3123">
        <v>0.79100000000000004</v>
      </c>
      <c r="AC3123">
        <v>-0.20230000000000001</v>
      </c>
      <c r="AD3123" t="s">
        <v>48</v>
      </c>
      <c r="AE3123" t="s">
        <v>48</v>
      </c>
      <c r="AF3123" t="s">
        <v>48</v>
      </c>
    </row>
    <row r="3124" spans="1:32" hidden="1" outlineLevel="1" x14ac:dyDescent="0.2">
      <c r="A3124" t="s">
        <v>23754</v>
      </c>
      <c r="B3124" t="s">
        <v>23755</v>
      </c>
      <c r="C3124" t="s">
        <v>23384</v>
      </c>
      <c r="J3124" t="s">
        <v>23756</v>
      </c>
      <c r="K3124" t="s">
        <v>23691</v>
      </c>
      <c r="L3124" t="s">
        <v>1263</v>
      </c>
      <c r="M3124">
        <v>9</v>
      </c>
      <c r="P3124" s="2" t="s">
        <v>23757</v>
      </c>
      <c r="Q3124" t="s">
        <v>47</v>
      </c>
      <c r="Y3124" t="s">
        <v>48</v>
      </c>
      <c r="Z3124" t="s">
        <v>48</v>
      </c>
      <c r="AA3124" t="s">
        <v>48</v>
      </c>
      <c r="AB3124" t="s">
        <v>48</v>
      </c>
      <c r="AC3124" t="s">
        <v>48</v>
      </c>
      <c r="AD3124" t="s">
        <v>48</v>
      </c>
      <c r="AE3124" t="s">
        <v>48</v>
      </c>
      <c r="AF3124" t="s">
        <v>48</v>
      </c>
    </row>
    <row r="3125" spans="1:32" hidden="1" outlineLevel="1" x14ac:dyDescent="0.2">
      <c r="A3125" t="s">
        <v>23758</v>
      </c>
      <c r="B3125" t="s">
        <v>23759</v>
      </c>
      <c r="C3125" t="s">
        <v>23760</v>
      </c>
      <c r="J3125" t="s">
        <v>23761</v>
      </c>
      <c r="K3125" t="s">
        <v>23695</v>
      </c>
      <c r="L3125" t="s">
        <v>1263</v>
      </c>
      <c r="M3125">
        <v>1</v>
      </c>
      <c r="P3125" s="2" t="s">
        <v>23762</v>
      </c>
      <c r="Q3125" t="s">
        <v>10132</v>
      </c>
      <c r="S3125">
        <v>0.50503235999999996</v>
      </c>
      <c r="T3125">
        <v>2.3552058000000001E-2</v>
      </c>
      <c r="U3125">
        <v>0.53814059999999997</v>
      </c>
      <c r="V3125">
        <v>6.7041989999999996E-2</v>
      </c>
      <c r="W3125">
        <v>0.43450393999999998</v>
      </c>
      <c r="X3125">
        <v>8.3627879999999995E-3</v>
      </c>
      <c r="Y3125">
        <v>5.6666666666666657E-2</v>
      </c>
      <c r="Z3125">
        <v>0.11799999999999999</v>
      </c>
      <c r="AA3125">
        <v>0.05</v>
      </c>
      <c r="AB3125">
        <v>0.83199999999999996</v>
      </c>
      <c r="AC3125">
        <v>0.28050000000000003</v>
      </c>
      <c r="AD3125" t="s">
        <v>48</v>
      </c>
      <c r="AE3125" t="s">
        <v>48</v>
      </c>
      <c r="AF3125" t="s">
        <v>48</v>
      </c>
    </row>
    <row r="3126" spans="1:32" hidden="1" outlineLevel="1" x14ac:dyDescent="0.2">
      <c r="A3126" t="s">
        <v>23763</v>
      </c>
      <c r="B3126" t="s">
        <v>23764</v>
      </c>
      <c r="C3126" t="s">
        <v>23765</v>
      </c>
      <c r="J3126" t="s">
        <v>23766</v>
      </c>
      <c r="K3126" t="s">
        <v>23699</v>
      </c>
      <c r="L3126" t="s">
        <v>1263</v>
      </c>
      <c r="M3126">
        <v>1</v>
      </c>
      <c r="P3126" s="2" t="s">
        <v>23767</v>
      </c>
      <c r="Q3126" t="s">
        <v>47</v>
      </c>
      <c r="S3126">
        <v>0.31132057000000002</v>
      </c>
      <c r="T3126">
        <v>1.0452270499999999E-2</v>
      </c>
      <c r="U3126">
        <v>0.14666493</v>
      </c>
      <c r="V3126">
        <v>0.36702603</v>
      </c>
      <c r="W3126">
        <v>8.1632099999999999E-2</v>
      </c>
      <c r="X3126">
        <v>8.3757329999999998E-3</v>
      </c>
      <c r="Y3126">
        <v>0</v>
      </c>
      <c r="Z3126">
        <v>0</v>
      </c>
      <c r="AA3126">
        <v>7.1999999999999995E-2</v>
      </c>
      <c r="AB3126">
        <v>0.92800000000000005</v>
      </c>
      <c r="AC3126">
        <v>-0.2732</v>
      </c>
      <c r="AD3126" t="s">
        <v>48</v>
      </c>
      <c r="AE3126" t="s">
        <v>48</v>
      </c>
      <c r="AF3126" t="s">
        <v>48</v>
      </c>
    </row>
    <row r="3127" spans="1:32" hidden="1" outlineLevel="1" x14ac:dyDescent="0.2">
      <c r="A3127" t="s">
        <v>23768</v>
      </c>
      <c r="B3127" t="s">
        <v>23769</v>
      </c>
      <c r="C3127" t="s">
        <v>23661</v>
      </c>
      <c r="J3127" t="s">
        <v>23770</v>
      </c>
      <c r="K3127" t="s">
        <v>23713</v>
      </c>
      <c r="L3127" t="s">
        <v>1263</v>
      </c>
      <c r="M3127">
        <v>8</v>
      </c>
      <c r="P3127" s="2" t="s">
        <v>23771</v>
      </c>
      <c r="Q3127" t="s">
        <v>47</v>
      </c>
      <c r="S3127">
        <v>0.10045706</v>
      </c>
      <c r="T3127">
        <v>3.0899047999999999E-3</v>
      </c>
      <c r="U3127">
        <v>3.3144772000000003E-2</v>
      </c>
      <c r="V3127">
        <v>6.2156399999999997E-3</v>
      </c>
      <c r="W3127">
        <v>2.5800243E-2</v>
      </c>
      <c r="X3127">
        <v>9.8256590000000005E-3</v>
      </c>
      <c r="Y3127">
        <v>0.5</v>
      </c>
      <c r="Z3127">
        <v>0.29399999999999998</v>
      </c>
      <c r="AA3127">
        <v>0.216</v>
      </c>
      <c r="AB3127">
        <v>0.49</v>
      </c>
      <c r="AC3127">
        <v>0.20230000000000001</v>
      </c>
      <c r="AD3127" t="s">
        <v>48</v>
      </c>
      <c r="AE3127" t="s">
        <v>48</v>
      </c>
      <c r="AF3127" t="s">
        <v>48</v>
      </c>
    </row>
    <row r="3128" spans="1:32" hidden="1" outlineLevel="1" x14ac:dyDescent="0.2">
      <c r="A3128" t="s">
        <v>23772</v>
      </c>
      <c r="B3128" t="s">
        <v>23773</v>
      </c>
      <c r="C3128" t="s">
        <v>23596</v>
      </c>
      <c r="J3128" t="s">
        <v>23774</v>
      </c>
      <c r="K3128" t="s">
        <v>23727</v>
      </c>
      <c r="L3128" t="s">
        <v>1263</v>
      </c>
      <c r="M3128">
        <v>4</v>
      </c>
      <c r="P3128" s="2" t="s">
        <v>23775</v>
      </c>
      <c r="Q3128" t="s">
        <v>47</v>
      </c>
      <c r="S3128">
        <v>0.16765248999999999</v>
      </c>
      <c r="T3128">
        <v>5.0354003999999999E-3</v>
      </c>
      <c r="U3128">
        <v>5.8445938000000003E-2</v>
      </c>
      <c r="V3128">
        <v>1.0581386999999999E-2</v>
      </c>
      <c r="W3128">
        <v>7.8403539999999994E-2</v>
      </c>
      <c r="X3128">
        <v>1.9228047000000002E-2</v>
      </c>
      <c r="Y3128">
        <v>-2.8750000000000012E-2</v>
      </c>
      <c r="Z3128">
        <v>8.2000000000000003E-2</v>
      </c>
      <c r="AA3128">
        <v>5.8999999999999997E-2</v>
      </c>
      <c r="AB3128">
        <v>0.85899999999999999</v>
      </c>
      <c r="AC3128">
        <v>0.371</v>
      </c>
      <c r="AD3128" t="s">
        <v>48</v>
      </c>
      <c r="AE3128" t="s">
        <v>48</v>
      </c>
      <c r="AF3128" t="s">
        <v>48</v>
      </c>
    </row>
    <row r="3129" spans="1:32" hidden="1" outlineLevel="1" x14ac:dyDescent="0.2">
      <c r="A3129" t="s">
        <v>23776</v>
      </c>
      <c r="B3129" t="s">
        <v>23777</v>
      </c>
      <c r="C3129" t="s">
        <v>23466</v>
      </c>
      <c r="J3129" t="s">
        <v>23778</v>
      </c>
      <c r="K3129" t="s">
        <v>23727</v>
      </c>
      <c r="L3129" t="s">
        <v>1263</v>
      </c>
      <c r="M3129">
        <v>2</v>
      </c>
      <c r="P3129" s="2" t="s">
        <v>23779</v>
      </c>
      <c r="Q3129" t="s">
        <v>47</v>
      </c>
      <c r="S3129">
        <v>8.3999305999999996E-2</v>
      </c>
      <c r="T3129">
        <v>1.5544891000000001E-3</v>
      </c>
      <c r="U3129">
        <v>2.1603431999999999E-2</v>
      </c>
      <c r="V3129">
        <v>6.1786419999999998E-3</v>
      </c>
      <c r="W3129">
        <v>3.1917824999999997E-2</v>
      </c>
      <c r="X3129">
        <v>6.9646452999999999E-3</v>
      </c>
      <c r="Y3129">
        <v>2.5000000000000019E-2</v>
      </c>
      <c r="Z3129">
        <v>0.14399999999999999</v>
      </c>
      <c r="AA3129">
        <v>0.14099999999999999</v>
      </c>
      <c r="AB3129">
        <v>0.71399999999999997</v>
      </c>
      <c r="AC3129">
        <v>5.4699999999999999E-2</v>
      </c>
      <c r="AD3129" t="s">
        <v>48</v>
      </c>
      <c r="AE3129" t="s">
        <v>48</v>
      </c>
      <c r="AF3129" t="s">
        <v>48</v>
      </c>
    </row>
    <row r="3130" spans="1:32" hidden="1" outlineLevel="1" x14ac:dyDescent="0.2">
      <c r="A3130" t="s">
        <v>23780</v>
      </c>
      <c r="B3130" t="s">
        <v>23781</v>
      </c>
      <c r="C3130" t="s">
        <v>22048</v>
      </c>
      <c r="J3130" t="s">
        <v>23782</v>
      </c>
      <c r="K3130" t="s">
        <v>23731</v>
      </c>
      <c r="L3130" t="s">
        <v>1263</v>
      </c>
      <c r="M3130">
        <v>4</v>
      </c>
      <c r="P3130" s="2" t="s">
        <v>23783</v>
      </c>
      <c r="Q3130" t="s">
        <v>47</v>
      </c>
      <c r="S3130">
        <v>0.31963667000000001</v>
      </c>
      <c r="T3130">
        <v>7.2860720000000002E-3</v>
      </c>
      <c r="U3130">
        <v>0.16078159</v>
      </c>
      <c r="V3130">
        <v>1.0655382999999999E-2</v>
      </c>
      <c r="W3130">
        <v>0.33889219999999998</v>
      </c>
      <c r="X3130">
        <v>1.0809536999999999E-2</v>
      </c>
      <c r="Y3130">
        <v>-1.041666666666667E-2</v>
      </c>
      <c r="Z3130">
        <v>7.9000000000000001E-2</v>
      </c>
      <c r="AA3130">
        <v>0.20300000000000001</v>
      </c>
      <c r="AB3130">
        <v>0.71799999999999997</v>
      </c>
      <c r="AC3130">
        <v>-0.96840000000000004</v>
      </c>
      <c r="AD3130" t="s">
        <v>48</v>
      </c>
      <c r="AE3130" t="s">
        <v>48</v>
      </c>
      <c r="AF3130" t="s">
        <v>48</v>
      </c>
    </row>
    <row r="3131" spans="1:32" hidden="1" outlineLevel="1" x14ac:dyDescent="0.2">
      <c r="A3131" t="s">
        <v>23784</v>
      </c>
      <c r="B3131" t="s">
        <v>23785</v>
      </c>
      <c r="C3131" t="s">
        <v>22048</v>
      </c>
      <c r="J3131" t="s">
        <v>23786</v>
      </c>
      <c r="K3131" t="s">
        <v>23731</v>
      </c>
      <c r="L3131" t="s">
        <v>1263</v>
      </c>
      <c r="M3131">
        <v>1</v>
      </c>
      <c r="P3131" s="2" t="s">
        <v>23787</v>
      </c>
      <c r="Q3131" t="s">
        <v>47</v>
      </c>
      <c r="S3131">
        <v>3.4041705999999998E-2</v>
      </c>
      <c r="T3131">
        <v>1.0204315E-3</v>
      </c>
      <c r="U3131">
        <v>1.7367685000000001E-2</v>
      </c>
      <c r="V3131">
        <v>3.8477771000000002E-3</v>
      </c>
      <c r="W3131">
        <v>1.4580918999999999E-2</v>
      </c>
      <c r="X3131">
        <v>7.249452E-3</v>
      </c>
      <c r="Y3131">
        <v>-0.2</v>
      </c>
      <c r="Z3131">
        <v>9.8000000000000004E-2</v>
      </c>
      <c r="AA3131">
        <v>0.20300000000000001</v>
      </c>
      <c r="AB3131">
        <v>0.69899999999999995</v>
      </c>
      <c r="AC3131">
        <v>-0.36120000000000002</v>
      </c>
      <c r="AD3131" t="s">
        <v>48</v>
      </c>
      <c r="AE3131" t="s">
        <v>48</v>
      </c>
      <c r="AF3131" t="s">
        <v>48</v>
      </c>
    </row>
    <row r="3132" spans="1:32" hidden="1" outlineLevel="1" x14ac:dyDescent="0.2">
      <c r="A3132" t="s">
        <v>23788</v>
      </c>
      <c r="B3132" t="s">
        <v>23789</v>
      </c>
      <c r="C3132" t="s">
        <v>22048</v>
      </c>
      <c r="J3132" t="s">
        <v>23790</v>
      </c>
      <c r="K3132" t="s">
        <v>23742</v>
      </c>
      <c r="L3132" t="s">
        <v>1263</v>
      </c>
      <c r="M3132">
        <v>8</v>
      </c>
      <c r="P3132" s="2" t="s">
        <v>23791</v>
      </c>
      <c r="Q3132" t="s">
        <v>47</v>
      </c>
      <c r="S3132">
        <v>0.15656179000000001</v>
      </c>
      <c r="T3132">
        <v>5.9127807999999997E-3</v>
      </c>
      <c r="U3132">
        <v>2.7137227E-2</v>
      </c>
      <c r="V3132">
        <v>9.6194430000000001E-3</v>
      </c>
      <c r="W3132">
        <v>3.0595648999999999E-2</v>
      </c>
      <c r="X3132">
        <v>0.100830056</v>
      </c>
      <c r="Y3132">
        <v>0</v>
      </c>
      <c r="Z3132">
        <v>0</v>
      </c>
      <c r="AA3132">
        <v>0.308</v>
      </c>
      <c r="AB3132">
        <v>0.69199999999999995</v>
      </c>
      <c r="AC3132">
        <v>-0.70960000000000001</v>
      </c>
      <c r="AD3132" t="s">
        <v>48</v>
      </c>
      <c r="AE3132" t="s">
        <v>48</v>
      </c>
      <c r="AF3132" t="s">
        <v>48</v>
      </c>
    </row>
    <row r="3133" spans="1:32" hidden="1" outlineLevel="1" x14ac:dyDescent="0.2">
      <c r="A3133" t="s">
        <v>23792</v>
      </c>
      <c r="B3133" t="s">
        <v>23793</v>
      </c>
      <c r="C3133" t="s">
        <v>22450</v>
      </c>
      <c r="J3133" t="s">
        <v>23794</v>
      </c>
      <c r="K3133" t="s">
        <v>23742</v>
      </c>
      <c r="L3133" t="s">
        <v>1263</v>
      </c>
      <c r="M3133">
        <v>1</v>
      </c>
      <c r="P3133" s="2" t="s">
        <v>23795</v>
      </c>
      <c r="Q3133" t="s">
        <v>47</v>
      </c>
      <c r="S3133">
        <v>0.25244820000000001</v>
      </c>
      <c r="T3133">
        <v>7.2860720000000002E-3</v>
      </c>
      <c r="U3133">
        <v>3.6401358000000002E-2</v>
      </c>
      <c r="V3133">
        <v>9.5454470000000003E-3</v>
      </c>
      <c r="W3133">
        <v>0.11172232</v>
      </c>
      <c r="X3133">
        <v>0.12382901</v>
      </c>
      <c r="Y3133">
        <v>-9.1666666666666674E-2</v>
      </c>
      <c r="Z3133">
        <v>4.2999999999999997E-2</v>
      </c>
      <c r="AA3133">
        <v>0.36499999999999999</v>
      </c>
      <c r="AB3133">
        <v>0.59199999999999997</v>
      </c>
      <c r="AC3133">
        <v>-0.95</v>
      </c>
      <c r="AD3133" t="s">
        <v>48</v>
      </c>
      <c r="AE3133" t="s">
        <v>48</v>
      </c>
      <c r="AF3133" t="s">
        <v>48</v>
      </c>
    </row>
    <row r="3134" spans="1:32" hidden="1" outlineLevel="1" x14ac:dyDescent="0.2">
      <c r="A3134" t="s">
        <v>23796</v>
      </c>
      <c r="B3134" t="s">
        <v>23797</v>
      </c>
      <c r="C3134" t="s">
        <v>23530</v>
      </c>
      <c r="J3134" t="s">
        <v>23798</v>
      </c>
      <c r="K3134" t="s">
        <v>23746</v>
      </c>
      <c r="L3134" t="s">
        <v>1263</v>
      </c>
      <c r="M3134">
        <v>-8</v>
      </c>
      <c r="P3134" s="2" t="s">
        <v>23799</v>
      </c>
      <c r="Q3134" t="s">
        <v>47</v>
      </c>
      <c r="S3134">
        <v>9.5684489999999997E-2</v>
      </c>
      <c r="T3134">
        <v>1.6880034999999999E-3</v>
      </c>
      <c r="U3134">
        <v>2.0442016E-2</v>
      </c>
      <c r="V3134">
        <v>4.1437599999999998E-3</v>
      </c>
      <c r="W3134">
        <v>2.6702631000000001E-2</v>
      </c>
      <c r="X3134">
        <v>1.052473E-2</v>
      </c>
      <c r="Y3134">
        <v>-6.25E-2</v>
      </c>
      <c r="Z3134">
        <v>0.35</v>
      </c>
      <c r="AA3134">
        <v>9.5000000000000001E-2</v>
      </c>
      <c r="AB3134">
        <v>0.55500000000000005</v>
      </c>
      <c r="AC3134">
        <v>0.75170000000000003</v>
      </c>
      <c r="AD3134" t="s">
        <v>48</v>
      </c>
      <c r="AE3134" t="s">
        <v>48</v>
      </c>
      <c r="AF3134" t="s">
        <v>48</v>
      </c>
    </row>
    <row r="3135" spans="1:32" hidden="1" outlineLevel="1" x14ac:dyDescent="0.2">
      <c r="A3135" t="s">
        <v>23800</v>
      </c>
      <c r="B3135" t="s">
        <v>23801</v>
      </c>
      <c r="C3135" t="s">
        <v>23530</v>
      </c>
      <c r="J3135" t="s">
        <v>23802</v>
      </c>
      <c r="K3135" t="s">
        <v>23750</v>
      </c>
      <c r="L3135" t="s">
        <v>1263</v>
      </c>
      <c r="M3135">
        <v>0</v>
      </c>
      <c r="P3135" s="2" t="s">
        <v>23803</v>
      </c>
      <c r="Q3135" t="s">
        <v>47</v>
      </c>
      <c r="S3135">
        <v>0.49139654999999999</v>
      </c>
      <c r="T3135">
        <v>3.5903740000000003E-2</v>
      </c>
      <c r="U3135">
        <v>0.54024357000000001</v>
      </c>
      <c r="V3135">
        <v>8.1701129999999997E-2</v>
      </c>
      <c r="W3135">
        <v>0.45135357999999998</v>
      </c>
      <c r="X3135">
        <v>1.6120117E-2</v>
      </c>
      <c r="Y3135">
        <v>-9.2619047619047629E-2</v>
      </c>
      <c r="Z3135">
        <v>4.5999999999999999E-2</v>
      </c>
      <c r="AA3135">
        <v>0.114</v>
      </c>
      <c r="AB3135">
        <v>0.83899999999999997</v>
      </c>
      <c r="AC3135">
        <v>-0.57189999999999996</v>
      </c>
      <c r="AD3135" t="s">
        <v>48</v>
      </c>
      <c r="AE3135" t="s">
        <v>48</v>
      </c>
      <c r="AF3135" t="s">
        <v>48</v>
      </c>
    </row>
    <row r="3136" spans="1:32" hidden="1" outlineLevel="1" x14ac:dyDescent="0.2">
      <c r="A3136" t="s">
        <v>23804</v>
      </c>
      <c r="B3136" t="s">
        <v>23805</v>
      </c>
      <c r="C3136" t="s">
        <v>23157</v>
      </c>
      <c r="J3136" t="s">
        <v>23806</v>
      </c>
      <c r="K3136" t="s">
        <v>23754</v>
      </c>
      <c r="L3136" t="s">
        <v>1263</v>
      </c>
      <c r="M3136">
        <v>1</v>
      </c>
      <c r="P3136" s="2" t="s">
        <v>23807</v>
      </c>
      <c r="Q3136" t="s">
        <v>47</v>
      </c>
      <c r="S3136">
        <v>4.5873325E-2</v>
      </c>
      <c r="T3136">
        <v>2.231598E-3</v>
      </c>
      <c r="U3136">
        <v>3.4647810000000001E-2</v>
      </c>
      <c r="V3136">
        <v>3.8107791999999999E-3</v>
      </c>
      <c r="W3136">
        <v>1.6480930000000001E-2</v>
      </c>
      <c r="X3136">
        <v>7.3530180000000002E-3</v>
      </c>
      <c r="Y3136" t="s">
        <v>48</v>
      </c>
      <c r="Z3136" t="s">
        <v>48</v>
      </c>
      <c r="AA3136" t="s">
        <v>48</v>
      </c>
      <c r="AB3136" t="s">
        <v>48</v>
      </c>
      <c r="AC3136" t="s">
        <v>48</v>
      </c>
      <c r="AD3136" t="s">
        <v>48</v>
      </c>
      <c r="AE3136" t="s">
        <v>48</v>
      </c>
      <c r="AF3136" t="s">
        <v>48</v>
      </c>
    </row>
    <row r="3137" spans="1:32" hidden="1" outlineLevel="1" x14ac:dyDescent="0.2">
      <c r="A3137" t="s">
        <v>23808</v>
      </c>
      <c r="B3137" t="s">
        <v>23809</v>
      </c>
      <c r="C3137" t="s">
        <v>23810</v>
      </c>
      <c r="J3137" t="s">
        <v>23811</v>
      </c>
      <c r="K3137" t="s">
        <v>23772</v>
      </c>
      <c r="L3137" t="s">
        <v>1263</v>
      </c>
      <c r="M3137">
        <v>4</v>
      </c>
      <c r="P3137" s="2" t="s">
        <v>23812</v>
      </c>
      <c r="Q3137" t="s">
        <v>47</v>
      </c>
      <c r="S3137">
        <v>3.6398659999999999E-2</v>
      </c>
      <c r="T3137">
        <v>1.8978119E-3</v>
      </c>
      <c r="U3137">
        <v>1.2790346500000001E-2</v>
      </c>
      <c r="V3137">
        <v>2.552852E-3</v>
      </c>
      <c r="W3137">
        <v>1.0552894E-2</v>
      </c>
      <c r="X3137">
        <v>1.6292779E-2</v>
      </c>
      <c r="Y3137">
        <v>0</v>
      </c>
      <c r="Z3137">
        <v>0.158</v>
      </c>
      <c r="AA3137">
        <v>0.16500000000000001</v>
      </c>
      <c r="AB3137">
        <v>0.67700000000000005</v>
      </c>
      <c r="AC3137">
        <v>-2.58E-2</v>
      </c>
      <c r="AD3137" t="s">
        <v>48</v>
      </c>
      <c r="AE3137" t="s">
        <v>48</v>
      </c>
      <c r="AF3137" t="s">
        <v>48</v>
      </c>
    </row>
    <row r="3138" spans="1:32" hidden="1" outlineLevel="1" x14ac:dyDescent="0.2">
      <c r="A3138" t="s">
        <v>23813</v>
      </c>
      <c r="B3138" t="s">
        <v>23814</v>
      </c>
      <c r="C3138" t="s">
        <v>23243</v>
      </c>
      <c r="J3138" t="s">
        <v>23815</v>
      </c>
      <c r="K3138" t="s">
        <v>23776</v>
      </c>
      <c r="L3138" t="s">
        <v>1263</v>
      </c>
      <c r="M3138">
        <v>14</v>
      </c>
      <c r="P3138" s="2" t="s">
        <v>23816</v>
      </c>
      <c r="Q3138" t="s">
        <v>47</v>
      </c>
      <c r="S3138">
        <v>7.1337044000000002E-2</v>
      </c>
      <c r="T3138">
        <v>1.7261505E-3</v>
      </c>
      <c r="U3138">
        <v>1.5659723E-2</v>
      </c>
      <c r="V3138">
        <v>4.0512652999999997E-3</v>
      </c>
      <c r="W3138">
        <v>2.5026766999999998E-2</v>
      </c>
      <c r="X3138">
        <v>1.1223801E-2</v>
      </c>
      <c r="Y3138">
        <v>0.14479166666666671</v>
      </c>
      <c r="Z3138">
        <v>4.8000000000000001E-2</v>
      </c>
      <c r="AA3138">
        <v>0.1</v>
      </c>
      <c r="AB3138">
        <v>0.85299999999999998</v>
      </c>
      <c r="AC3138">
        <v>-0.3523</v>
      </c>
      <c r="AD3138" t="s">
        <v>48</v>
      </c>
      <c r="AE3138" t="s">
        <v>48</v>
      </c>
      <c r="AF3138" t="s">
        <v>48</v>
      </c>
    </row>
    <row r="3139" spans="1:32" hidden="1" outlineLevel="1" x14ac:dyDescent="0.2">
      <c r="A3139" t="s">
        <v>23817</v>
      </c>
      <c r="B3139" t="s">
        <v>23818</v>
      </c>
      <c r="C3139" t="s">
        <v>21541</v>
      </c>
      <c r="J3139" t="s">
        <v>23819</v>
      </c>
      <c r="K3139" t="s">
        <v>23776</v>
      </c>
      <c r="L3139" t="s">
        <v>1263</v>
      </c>
      <c r="M3139">
        <v>2</v>
      </c>
      <c r="P3139" s="2" t="s">
        <v>23820</v>
      </c>
      <c r="Q3139" t="s">
        <v>47</v>
      </c>
      <c r="S3139">
        <v>9.9589319999999995E-2</v>
      </c>
      <c r="T3139">
        <v>1.9645690000000002E-3</v>
      </c>
      <c r="U3139">
        <v>1.5283971E-2</v>
      </c>
      <c r="V3139">
        <v>4.2732526000000002E-3</v>
      </c>
      <c r="W3139">
        <v>3.1917824999999997E-2</v>
      </c>
      <c r="X3139">
        <v>1.1327368000000001E-2</v>
      </c>
      <c r="Y3139">
        <v>8.611111111111111E-2</v>
      </c>
      <c r="Z3139">
        <v>0</v>
      </c>
      <c r="AA3139">
        <v>0.14899999999999999</v>
      </c>
      <c r="AB3139">
        <v>0.85099999999999998</v>
      </c>
      <c r="AC3139">
        <v>-0.75819999999999999</v>
      </c>
      <c r="AD3139" t="s">
        <v>48</v>
      </c>
      <c r="AE3139" t="s">
        <v>48</v>
      </c>
      <c r="AF3139" t="s">
        <v>48</v>
      </c>
    </row>
    <row r="3140" spans="1:32" hidden="1" outlineLevel="1" x14ac:dyDescent="0.2">
      <c r="A3140" t="s">
        <v>23821</v>
      </c>
      <c r="B3140" t="s">
        <v>23822</v>
      </c>
      <c r="C3140" t="s">
        <v>23810</v>
      </c>
      <c r="J3140" t="s">
        <v>23823</v>
      </c>
      <c r="K3140" t="s">
        <v>23776</v>
      </c>
      <c r="L3140" t="s">
        <v>1263</v>
      </c>
      <c r="M3140">
        <v>3</v>
      </c>
      <c r="P3140" s="2" t="s">
        <v>23824</v>
      </c>
      <c r="Q3140" t="s">
        <v>47</v>
      </c>
      <c r="S3140">
        <v>0.25462921999999999</v>
      </c>
      <c r="T3140">
        <v>3.6239623999999998E-3</v>
      </c>
      <c r="U3140">
        <v>0.10611444</v>
      </c>
      <c r="V3140">
        <v>6.4768279999999998E-2</v>
      </c>
      <c r="W3140">
        <v>0.16868424000000001</v>
      </c>
      <c r="X3140">
        <v>6.7316214999999999E-3</v>
      </c>
      <c r="Y3140">
        <v>0.23202380952380949</v>
      </c>
      <c r="Z3140">
        <v>0.106</v>
      </c>
      <c r="AA3140">
        <v>0.114</v>
      </c>
      <c r="AB3140">
        <v>0.78100000000000003</v>
      </c>
      <c r="AC3140">
        <v>-0.1007</v>
      </c>
      <c r="AD3140" t="s">
        <v>48</v>
      </c>
      <c r="AE3140" t="s">
        <v>48</v>
      </c>
      <c r="AF3140" t="s">
        <v>48</v>
      </c>
    </row>
    <row r="3141" spans="1:32" hidden="1" outlineLevel="1" x14ac:dyDescent="0.2">
      <c r="A3141" t="s">
        <v>23825</v>
      </c>
      <c r="B3141" t="s">
        <v>23826</v>
      </c>
      <c r="C3141" t="s">
        <v>23248</v>
      </c>
      <c r="J3141" t="s">
        <v>23827</v>
      </c>
      <c r="K3141" t="s">
        <v>23780</v>
      </c>
      <c r="L3141" t="s">
        <v>1263</v>
      </c>
      <c r="M3141">
        <v>2</v>
      </c>
      <c r="P3141" s="2" t="s">
        <v>23828</v>
      </c>
      <c r="Q3141" t="s">
        <v>47</v>
      </c>
      <c r="S3141">
        <v>0.15435067999999999</v>
      </c>
      <c r="T3141">
        <v>4.1770935000000004E-3</v>
      </c>
      <c r="U3141">
        <v>7.1912690000000001E-2</v>
      </c>
      <c r="V3141">
        <v>1.6460562000000001E-2</v>
      </c>
      <c r="W3141">
        <v>6.5472500000000003E-2</v>
      </c>
      <c r="X3141">
        <v>1.1146127E-2</v>
      </c>
      <c r="Y3141">
        <v>9.166666666666666E-2</v>
      </c>
      <c r="Z3141">
        <v>9.1999999999999998E-2</v>
      </c>
      <c r="AA3141">
        <v>0.08</v>
      </c>
      <c r="AB3141">
        <v>0.82699999999999996</v>
      </c>
      <c r="AC3141">
        <v>0.23330000000000001</v>
      </c>
      <c r="AD3141" t="s">
        <v>48</v>
      </c>
      <c r="AE3141" t="s">
        <v>48</v>
      </c>
      <c r="AF3141" t="s">
        <v>48</v>
      </c>
    </row>
    <row r="3142" spans="1:32" hidden="1" outlineLevel="1" x14ac:dyDescent="0.2">
      <c r="A3142" t="s">
        <v>23829</v>
      </c>
      <c r="B3142" t="s">
        <v>23830</v>
      </c>
      <c r="C3142" t="s">
        <v>23248</v>
      </c>
      <c r="J3142" t="s">
        <v>23831</v>
      </c>
      <c r="K3142" t="s">
        <v>23780</v>
      </c>
      <c r="L3142" t="s">
        <v>1263</v>
      </c>
      <c r="M3142">
        <v>2</v>
      </c>
      <c r="P3142" s="2" t="s">
        <v>23832</v>
      </c>
      <c r="Q3142" t="s">
        <v>47</v>
      </c>
      <c r="S3142">
        <v>0.11357341999999999</v>
      </c>
      <c r="T3142">
        <v>1.6784668E-3</v>
      </c>
      <c r="U3142">
        <v>2.1398475E-2</v>
      </c>
      <c r="V3142">
        <v>7.0295929999999998E-3</v>
      </c>
      <c r="W3142">
        <v>6.2150877E-2</v>
      </c>
      <c r="X3142">
        <v>6.5374350000000003E-3</v>
      </c>
      <c r="Y3142">
        <v>-7.0833333333333331E-2</v>
      </c>
      <c r="Z3142">
        <v>0.108</v>
      </c>
      <c r="AA3142">
        <v>0.24199999999999999</v>
      </c>
      <c r="AB3142">
        <v>0.64900000000000002</v>
      </c>
      <c r="AC3142">
        <v>-0.47670000000000001</v>
      </c>
      <c r="AD3142" t="s">
        <v>48</v>
      </c>
      <c r="AE3142" t="s">
        <v>48</v>
      </c>
      <c r="AF3142" t="s">
        <v>48</v>
      </c>
    </row>
    <row r="3143" spans="1:32" hidden="1" outlineLevel="1" x14ac:dyDescent="0.2">
      <c r="A3143" t="s">
        <v>23833</v>
      </c>
      <c r="B3143" t="s">
        <v>23834</v>
      </c>
      <c r="C3143" t="s">
        <v>23596</v>
      </c>
      <c r="J3143" t="s">
        <v>23835</v>
      </c>
      <c r="K3143" t="s">
        <v>23784</v>
      </c>
      <c r="L3143" t="s">
        <v>1263</v>
      </c>
      <c r="M3143">
        <v>1</v>
      </c>
      <c r="P3143" s="2" t="s">
        <v>23836</v>
      </c>
      <c r="Q3143" t="s">
        <v>47</v>
      </c>
      <c r="S3143">
        <v>0.14429576999999999</v>
      </c>
      <c r="T3143">
        <v>4.272461E-3</v>
      </c>
      <c r="U3143">
        <v>4.0409463999999999E-2</v>
      </c>
      <c r="V3143">
        <v>8.6574979999999996E-3</v>
      </c>
      <c r="W3143">
        <v>6.4773209999999998E-2</v>
      </c>
      <c r="X3143">
        <v>2.1645325999999999E-2</v>
      </c>
      <c r="Y3143">
        <v>-3.6111111111111108E-2</v>
      </c>
      <c r="Z3143">
        <v>0.1</v>
      </c>
      <c r="AA3143">
        <v>7.3999999999999996E-2</v>
      </c>
      <c r="AB3143">
        <v>0.82599999999999996</v>
      </c>
      <c r="AC3143">
        <v>0.36259999999999998</v>
      </c>
      <c r="AD3143" t="s">
        <v>48</v>
      </c>
      <c r="AE3143" t="s">
        <v>48</v>
      </c>
      <c r="AF3143" t="s">
        <v>48</v>
      </c>
    </row>
    <row r="3144" spans="1:32" hidden="1" outlineLevel="1" x14ac:dyDescent="0.2">
      <c r="A3144" t="s">
        <v>23837</v>
      </c>
      <c r="B3144" t="s">
        <v>23838</v>
      </c>
      <c r="C3144" t="s">
        <v>23248</v>
      </c>
      <c r="J3144" t="s">
        <v>23839</v>
      </c>
      <c r="K3144" t="s">
        <v>23784</v>
      </c>
      <c r="L3144" t="s">
        <v>1263</v>
      </c>
      <c r="M3144">
        <v>1</v>
      </c>
      <c r="P3144" s="2" t="s">
        <v>23840</v>
      </c>
      <c r="Q3144" t="s">
        <v>47</v>
      </c>
      <c r="S3144">
        <v>1.5204934E-2</v>
      </c>
      <c r="T3144">
        <v>1.2969971000000001E-3</v>
      </c>
      <c r="U3144">
        <v>1.5420608000000001E-2</v>
      </c>
      <c r="V3144">
        <v>4.6987276999999996E-3</v>
      </c>
      <c r="W3144">
        <v>8.6338830000000002E-3</v>
      </c>
      <c r="X3144">
        <v>7.8708479999999997E-3</v>
      </c>
      <c r="Y3144">
        <v>0.4</v>
      </c>
      <c r="Z3144">
        <v>0.64300000000000002</v>
      </c>
      <c r="AA3144">
        <v>0</v>
      </c>
      <c r="AB3144">
        <v>0.35699999999999998</v>
      </c>
      <c r="AC3144">
        <v>0.83979999999999999</v>
      </c>
      <c r="AD3144" t="s">
        <v>48</v>
      </c>
      <c r="AE3144" t="s">
        <v>48</v>
      </c>
      <c r="AF3144" t="s">
        <v>48</v>
      </c>
    </row>
    <row r="3145" spans="1:32" hidden="1" outlineLevel="1" x14ac:dyDescent="0.2">
      <c r="A3145" t="s">
        <v>23841</v>
      </c>
      <c r="B3145" t="s">
        <v>23842</v>
      </c>
      <c r="C3145" t="s">
        <v>23843</v>
      </c>
      <c r="J3145" t="s">
        <v>23844</v>
      </c>
      <c r="K3145" t="s">
        <v>23788</v>
      </c>
      <c r="L3145" t="s">
        <v>1263</v>
      </c>
      <c r="M3145">
        <v>0</v>
      </c>
      <c r="P3145" s="2" t="s">
        <v>23845</v>
      </c>
      <c r="Q3145" t="s">
        <v>47</v>
      </c>
      <c r="S3145">
        <v>0.11140332999999999</v>
      </c>
      <c r="T3145">
        <v>2.2125244000000001E-3</v>
      </c>
      <c r="U3145">
        <v>2.1125201E-2</v>
      </c>
      <c r="V3145">
        <v>7.5845607000000004E-3</v>
      </c>
      <c r="W3145">
        <v>4.2079760000000001E-2</v>
      </c>
      <c r="X3145">
        <v>1.04988385E-2</v>
      </c>
      <c r="Y3145">
        <v>0</v>
      </c>
      <c r="Z3145">
        <v>3.4000000000000002E-2</v>
      </c>
      <c r="AA3145">
        <v>0.35699999999999998</v>
      </c>
      <c r="AB3145">
        <v>0.60899999999999999</v>
      </c>
      <c r="AC3145">
        <v>-0.95450000000000002</v>
      </c>
      <c r="AD3145" t="s">
        <v>48</v>
      </c>
      <c r="AE3145" t="s">
        <v>48</v>
      </c>
      <c r="AF3145" t="s">
        <v>48</v>
      </c>
    </row>
    <row r="3146" spans="1:32" hidden="1" outlineLevel="1" x14ac:dyDescent="0.2">
      <c r="A3146" t="s">
        <v>23846</v>
      </c>
      <c r="B3146" t="s">
        <v>23847</v>
      </c>
      <c r="C3146" t="s">
        <v>23848</v>
      </c>
      <c r="J3146" t="s">
        <v>23849</v>
      </c>
      <c r="K3146" t="s">
        <v>23796</v>
      </c>
      <c r="L3146" t="s">
        <v>1263</v>
      </c>
      <c r="M3146">
        <v>8</v>
      </c>
      <c r="P3146" s="2" t="s">
        <v>23850</v>
      </c>
      <c r="Q3146" t="s">
        <v>47</v>
      </c>
      <c r="S3146">
        <v>0.12693960000000001</v>
      </c>
      <c r="T3146">
        <v>2.9754639000000001E-3</v>
      </c>
      <c r="U3146">
        <v>2.9888187E-2</v>
      </c>
      <c r="V3146">
        <v>6.3636309999999998E-3</v>
      </c>
      <c r="W3146">
        <v>3.3901088000000003E-2</v>
      </c>
      <c r="X3146">
        <v>1.2285355E-2</v>
      </c>
      <c r="Y3146">
        <v>0</v>
      </c>
      <c r="Z3146">
        <v>0.182</v>
      </c>
      <c r="AA3146">
        <v>0</v>
      </c>
      <c r="AB3146">
        <v>0.81799999999999995</v>
      </c>
      <c r="AC3146">
        <v>0.44040000000000001</v>
      </c>
      <c r="AD3146" t="s">
        <v>48</v>
      </c>
      <c r="AE3146" t="s">
        <v>48</v>
      </c>
      <c r="AF3146" t="s">
        <v>48</v>
      </c>
    </row>
    <row r="3147" spans="1:32" hidden="1" outlineLevel="1" x14ac:dyDescent="0.2">
      <c r="A3147" t="s">
        <v>23851</v>
      </c>
      <c r="B3147" t="s">
        <v>23852</v>
      </c>
      <c r="C3147" t="s">
        <v>23466</v>
      </c>
      <c r="J3147" t="s">
        <v>23853</v>
      </c>
      <c r="K3147" t="s">
        <v>23813</v>
      </c>
      <c r="L3147" t="s">
        <v>1263</v>
      </c>
      <c r="M3147">
        <v>1</v>
      </c>
      <c r="P3147" s="2" t="s">
        <v>23854</v>
      </c>
      <c r="Q3147" t="s">
        <v>47</v>
      </c>
      <c r="S3147">
        <v>0.11429678</v>
      </c>
      <c r="T3147">
        <v>2.8800964000000001E-3</v>
      </c>
      <c r="U3147">
        <v>2.0100423999999999E-2</v>
      </c>
      <c r="V3147">
        <v>4.5322375000000003E-3</v>
      </c>
      <c r="W3147">
        <v>4.149419E-2</v>
      </c>
      <c r="X3147">
        <v>1.3631714E-2</v>
      </c>
      <c r="Y3147">
        <v>6.1111111111111109E-2</v>
      </c>
      <c r="Z3147">
        <v>4.2999999999999997E-2</v>
      </c>
      <c r="AA3147">
        <v>0</v>
      </c>
      <c r="AB3147">
        <v>0.95699999999999996</v>
      </c>
      <c r="AC3147">
        <v>0.36120000000000002</v>
      </c>
      <c r="AD3147" t="s">
        <v>48</v>
      </c>
      <c r="AE3147" t="s">
        <v>48</v>
      </c>
      <c r="AF3147" t="s">
        <v>48</v>
      </c>
    </row>
    <row r="3148" spans="1:32" hidden="1" outlineLevel="1" x14ac:dyDescent="0.2">
      <c r="A3148" t="s">
        <v>23855</v>
      </c>
      <c r="B3148" t="s">
        <v>23856</v>
      </c>
      <c r="C3148" t="s">
        <v>23248</v>
      </c>
      <c r="J3148" t="s">
        <v>23857</v>
      </c>
      <c r="K3148" t="s">
        <v>23833</v>
      </c>
      <c r="L3148" t="s">
        <v>1263</v>
      </c>
      <c r="M3148">
        <v>1</v>
      </c>
      <c r="P3148" s="2" t="s">
        <v>23858</v>
      </c>
      <c r="Q3148" t="s">
        <v>47</v>
      </c>
      <c r="S3148">
        <v>0.36095104</v>
      </c>
      <c r="T3148">
        <v>1.4382465000000001E-2</v>
      </c>
      <c r="U3148">
        <v>0.50135689999999999</v>
      </c>
      <c r="V3148">
        <v>1.1691323E-2</v>
      </c>
      <c r="W3148">
        <v>0.10733358599999999</v>
      </c>
      <c r="X3148">
        <v>7.1717774999999996E-3</v>
      </c>
      <c r="Y3148">
        <v>0.15952380952380951</v>
      </c>
      <c r="Z3148">
        <v>0.16400000000000001</v>
      </c>
      <c r="AA3148">
        <v>6.2E-2</v>
      </c>
      <c r="AB3148">
        <v>0.77400000000000002</v>
      </c>
      <c r="AC3148">
        <v>0.78410000000000002</v>
      </c>
      <c r="AD3148" t="s">
        <v>48</v>
      </c>
      <c r="AE3148" t="s">
        <v>48</v>
      </c>
      <c r="AF3148" t="s">
        <v>48</v>
      </c>
    </row>
    <row r="3149" spans="1:32" hidden="1" outlineLevel="1" x14ac:dyDescent="0.2">
      <c r="A3149" t="s">
        <v>23859</v>
      </c>
      <c r="B3149" t="s">
        <v>23860</v>
      </c>
      <c r="C3149" t="s">
        <v>22048</v>
      </c>
      <c r="J3149" t="s">
        <v>23861</v>
      </c>
      <c r="K3149" t="s">
        <v>23841</v>
      </c>
      <c r="L3149" t="s">
        <v>1263</v>
      </c>
      <c r="M3149">
        <v>0</v>
      </c>
      <c r="P3149" s="2" t="s">
        <v>23862</v>
      </c>
      <c r="Q3149" t="s">
        <v>47</v>
      </c>
      <c r="S3149">
        <v>0.10132480000000001</v>
      </c>
      <c r="T3149">
        <v>3.0899047999999999E-3</v>
      </c>
      <c r="U3149">
        <v>1.8392461999999998E-2</v>
      </c>
      <c r="V3149">
        <v>5.1427023000000004E-3</v>
      </c>
      <c r="W3149">
        <v>1.8129934E-2</v>
      </c>
      <c r="X3149">
        <v>4.6218675000000001E-2</v>
      </c>
      <c r="Y3149">
        <v>-0.14583333333333329</v>
      </c>
      <c r="Z3149">
        <v>0</v>
      </c>
      <c r="AA3149">
        <v>0.24399999999999999</v>
      </c>
      <c r="AB3149">
        <v>0.75600000000000001</v>
      </c>
      <c r="AC3149">
        <v>-0.85550000000000004</v>
      </c>
      <c r="AD3149" t="s">
        <v>48</v>
      </c>
      <c r="AE3149" t="s">
        <v>48</v>
      </c>
      <c r="AF3149" t="s">
        <v>48</v>
      </c>
    </row>
    <row r="3150" spans="1:32" hidden="1" outlineLevel="1" x14ac:dyDescent="0.2">
      <c r="A3150" t="s">
        <v>23863</v>
      </c>
      <c r="B3150" t="s">
        <v>23864</v>
      </c>
      <c r="C3150" t="s">
        <v>23530</v>
      </c>
      <c r="J3150" t="s">
        <v>23865</v>
      </c>
      <c r="K3150" t="s">
        <v>23846</v>
      </c>
      <c r="L3150" t="s">
        <v>1263</v>
      </c>
      <c r="M3150">
        <v>0</v>
      </c>
      <c r="P3150" s="2" t="s">
        <v>23866</v>
      </c>
      <c r="Q3150" t="s">
        <v>47</v>
      </c>
      <c r="S3150">
        <v>0.51980775999999995</v>
      </c>
      <c r="T3150">
        <v>2.3076923999999999E-2</v>
      </c>
      <c r="U3150">
        <v>0.29984992999999999</v>
      </c>
      <c r="V3150">
        <v>8.3355546000000003E-2</v>
      </c>
      <c r="W3150">
        <v>0.51309439999999995</v>
      </c>
      <c r="X3150">
        <v>1.3528148E-2</v>
      </c>
      <c r="Y3150">
        <v>0.4375</v>
      </c>
      <c r="Z3150">
        <v>0.25700000000000001</v>
      </c>
      <c r="AA3150">
        <v>0.182</v>
      </c>
      <c r="AB3150">
        <v>0.56100000000000005</v>
      </c>
      <c r="AC3150">
        <v>0.31780000000000003</v>
      </c>
      <c r="AD3150" t="s">
        <v>48</v>
      </c>
      <c r="AE3150" t="s">
        <v>48</v>
      </c>
      <c r="AF3150" t="s">
        <v>48</v>
      </c>
    </row>
    <row r="3151" spans="1:32" hidden="1" outlineLevel="1" x14ac:dyDescent="0.2">
      <c r="A3151" t="s">
        <v>23867</v>
      </c>
      <c r="B3151" t="s">
        <v>23868</v>
      </c>
      <c r="C3151" t="s">
        <v>23243</v>
      </c>
      <c r="J3151" t="s">
        <v>23869</v>
      </c>
      <c r="K3151" t="s">
        <v>23851</v>
      </c>
      <c r="L3151" t="s">
        <v>1263</v>
      </c>
      <c r="M3151">
        <v>9</v>
      </c>
      <c r="P3151" s="2" t="s">
        <v>23870</v>
      </c>
      <c r="Q3151" t="s">
        <v>47</v>
      </c>
      <c r="S3151">
        <v>0.41168427000000002</v>
      </c>
      <c r="T3151">
        <v>2.3076923999999999E-2</v>
      </c>
      <c r="U3151">
        <v>0.40445910000000002</v>
      </c>
      <c r="V3151">
        <v>2.8016793000000002E-2</v>
      </c>
      <c r="W3151">
        <v>0.40243408000000003</v>
      </c>
      <c r="X3151">
        <v>2.7861186999999999E-2</v>
      </c>
      <c r="Y3151">
        <v>-7.5312499999999977E-2</v>
      </c>
      <c r="Z3151">
        <v>5.0999999999999997E-2</v>
      </c>
      <c r="AA3151">
        <v>0.114</v>
      </c>
      <c r="AB3151">
        <v>0.83499999999999996</v>
      </c>
      <c r="AC3151">
        <v>-0.72</v>
      </c>
      <c r="AD3151" t="s">
        <v>48</v>
      </c>
      <c r="AE3151" t="s">
        <v>48</v>
      </c>
      <c r="AF3151" t="s">
        <v>48</v>
      </c>
    </row>
    <row r="3152" spans="1:32" hidden="1" outlineLevel="1" x14ac:dyDescent="0.2">
      <c r="A3152" t="s">
        <v>23871</v>
      </c>
      <c r="B3152" t="s">
        <v>23872</v>
      </c>
      <c r="C3152" t="s">
        <v>23873</v>
      </c>
      <c r="J3152" t="s">
        <v>23874</v>
      </c>
      <c r="K3152" t="s">
        <v>23851</v>
      </c>
      <c r="L3152" t="s">
        <v>1263</v>
      </c>
      <c r="M3152">
        <v>8</v>
      </c>
      <c r="P3152" s="2" t="s">
        <v>23875</v>
      </c>
      <c r="Q3152" t="s">
        <v>47</v>
      </c>
      <c r="S3152">
        <v>4.7110279999999997E-2</v>
      </c>
      <c r="T3152">
        <v>2.1457671999999999E-3</v>
      </c>
      <c r="U3152">
        <v>1.5113175E-2</v>
      </c>
      <c r="V3152">
        <v>3.7922803E-3</v>
      </c>
      <c r="W3152">
        <v>1.1958903999999999E-2</v>
      </c>
      <c r="X3152">
        <v>1.6120117E-2</v>
      </c>
      <c r="Y3152">
        <v>0</v>
      </c>
      <c r="Z3152">
        <v>0</v>
      </c>
      <c r="AA3152">
        <v>0.33300000000000002</v>
      </c>
      <c r="AB3152">
        <v>0.66700000000000004</v>
      </c>
      <c r="AC3152">
        <v>-0.36120000000000002</v>
      </c>
      <c r="AD3152" t="s">
        <v>48</v>
      </c>
      <c r="AE3152" t="s">
        <v>48</v>
      </c>
      <c r="AF3152" t="s">
        <v>48</v>
      </c>
    </row>
    <row r="3153" spans="1:44" hidden="1" outlineLevel="1" x14ac:dyDescent="0.2">
      <c r="A3153" t="s">
        <v>23876</v>
      </c>
      <c r="B3153" t="s">
        <v>23877</v>
      </c>
      <c r="C3153" t="s">
        <v>23843</v>
      </c>
      <c r="J3153" t="s">
        <v>23878</v>
      </c>
      <c r="K3153" t="s">
        <v>23859</v>
      </c>
      <c r="L3153" t="s">
        <v>1263</v>
      </c>
      <c r="M3153">
        <v>1</v>
      </c>
      <c r="P3153" s="2" t="s">
        <v>23879</v>
      </c>
      <c r="Q3153" t="s">
        <v>47</v>
      </c>
      <c r="S3153">
        <v>3.1095520000000001E-2</v>
      </c>
      <c r="T3153">
        <v>1.2683868000000001E-3</v>
      </c>
      <c r="U3153">
        <v>1.7572641E-2</v>
      </c>
      <c r="V3153">
        <v>5.6976700000000002E-3</v>
      </c>
      <c r="W3153">
        <v>1.3592913E-2</v>
      </c>
      <c r="X3153">
        <v>8.5051910000000005E-3</v>
      </c>
      <c r="Y3153">
        <v>6.1111111111111123E-2</v>
      </c>
      <c r="Z3153">
        <v>0.06</v>
      </c>
      <c r="AA3153">
        <v>0</v>
      </c>
      <c r="AB3153">
        <v>0.94</v>
      </c>
      <c r="AC3153">
        <v>0.38179999999999997</v>
      </c>
      <c r="AD3153" t="s">
        <v>48</v>
      </c>
      <c r="AE3153" t="s">
        <v>48</v>
      </c>
      <c r="AF3153" t="s">
        <v>48</v>
      </c>
    </row>
    <row r="3154" spans="1:44" hidden="1" outlineLevel="1" x14ac:dyDescent="0.2">
      <c r="A3154" t="s">
        <v>23880</v>
      </c>
      <c r="B3154" t="s">
        <v>23881</v>
      </c>
      <c r="C3154" t="s">
        <v>23466</v>
      </c>
      <c r="J3154" t="s">
        <v>23882</v>
      </c>
      <c r="K3154" t="s">
        <v>23867</v>
      </c>
      <c r="L3154" t="s">
        <v>1263</v>
      </c>
      <c r="M3154">
        <v>2</v>
      </c>
      <c r="P3154" s="2" t="s">
        <v>23883</v>
      </c>
      <c r="Q3154" t="s">
        <v>47</v>
      </c>
      <c r="S3154">
        <v>0.19314334</v>
      </c>
      <c r="T3154">
        <v>6.4086914000000004E-3</v>
      </c>
      <c r="U3154">
        <v>6.0449990000000002E-2</v>
      </c>
      <c r="V3154">
        <v>1.9475230999999999E-2</v>
      </c>
      <c r="W3154">
        <v>8.1138500000000002E-2</v>
      </c>
      <c r="X3154">
        <v>2.8379175999999999E-2</v>
      </c>
      <c r="Y3154">
        <v>-3.90625E-2</v>
      </c>
      <c r="Z3154">
        <v>0.10100000000000001</v>
      </c>
      <c r="AA3154">
        <v>0.16400000000000001</v>
      </c>
      <c r="AB3154">
        <v>0.73499999999999999</v>
      </c>
      <c r="AC3154">
        <v>-0.63100000000000001</v>
      </c>
      <c r="AD3154" t="s">
        <v>48</v>
      </c>
      <c r="AE3154" t="s">
        <v>48</v>
      </c>
      <c r="AF3154" t="s">
        <v>48</v>
      </c>
    </row>
    <row r="3155" spans="1:44" hidden="1" outlineLevel="1" x14ac:dyDescent="0.2">
      <c r="A3155" t="s">
        <v>23884</v>
      </c>
      <c r="B3155" t="s">
        <v>23885</v>
      </c>
      <c r="C3155" t="s">
        <v>23466</v>
      </c>
      <c r="J3155" t="s">
        <v>23886</v>
      </c>
      <c r="K3155" t="s">
        <v>23871</v>
      </c>
      <c r="L3155" t="s">
        <v>1263</v>
      </c>
      <c r="M3155">
        <v>1</v>
      </c>
      <c r="P3155" s="2" t="s">
        <v>23887</v>
      </c>
      <c r="Q3155" t="s">
        <v>47</v>
      </c>
      <c r="S3155">
        <v>0.23379272000000001</v>
      </c>
      <c r="T3155">
        <v>4.2533874999999997E-3</v>
      </c>
      <c r="U3155">
        <v>5.2433779999999999E-2</v>
      </c>
      <c r="V3155">
        <v>3.5332953999999998E-3</v>
      </c>
      <c r="W3155">
        <v>0.15414264999999999</v>
      </c>
      <c r="X3155">
        <v>2.8033849999999999E-2</v>
      </c>
      <c r="Y3155">
        <v>-7.8306878306878311E-2</v>
      </c>
      <c r="Z3155">
        <v>3.5999999999999997E-2</v>
      </c>
      <c r="AA3155">
        <v>0.19600000000000001</v>
      </c>
      <c r="AB3155">
        <v>0.76800000000000002</v>
      </c>
      <c r="AC3155">
        <v>-0.84019999999999995</v>
      </c>
      <c r="AD3155" t="s">
        <v>48</v>
      </c>
      <c r="AE3155" t="s">
        <v>48</v>
      </c>
      <c r="AF3155" t="s">
        <v>48</v>
      </c>
    </row>
    <row r="3156" spans="1:44" hidden="1" outlineLevel="1" x14ac:dyDescent="0.2">
      <c r="A3156" t="s">
        <v>23888</v>
      </c>
      <c r="B3156" t="s">
        <v>11697</v>
      </c>
      <c r="C3156" t="s">
        <v>22048</v>
      </c>
      <c r="J3156" t="s">
        <v>23889</v>
      </c>
      <c r="K3156" t="s">
        <v>23876</v>
      </c>
      <c r="L3156" t="s">
        <v>1263</v>
      </c>
      <c r="M3156">
        <v>1</v>
      </c>
      <c r="P3156" s="2" t="s">
        <v>23890</v>
      </c>
      <c r="Q3156" t="s">
        <v>47</v>
      </c>
      <c r="S3156">
        <v>0.13214645</v>
      </c>
      <c r="T3156">
        <v>3.6621093999999999E-3</v>
      </c>
      <c r="U3156">
        <v>5.3435806000000002E-2</v>
      </c>
      <c r="V3156">
        <v>1.5355183E-2</v>
      </c>
      <c r="W3156">
        <v>4.8521040000000001E-2</v>
      </c>
      <c r="X3156">
        <v>1.1871090000000001E-2</v>
      </c>
      <c r="Y3156">
        <v>0.2071428571428571</v>
      </c>
      <c r="Z3156">
        <v>0.115</v>
      </c>
      <c r="AA3156">
        <v>0.183</v>
      </c>
      <c r="AB3156">
        <v>0.70199999999999996</v>
      </c>
      <c r="AC3156">
        <v>-0.86639999999999995</v>
      </c>
      <c r="AD3156" t="s">
        <v>48</v>
      </c>
      <c r="AE3156" t="s">
        <v>48</v>
      </c>
      <c r="AF3156" t="s">
        <v>48</v>
      </c>
    </row>
    <row r="3157" spans="1:44" hidden="1" outlineLevel="1" x14ac:dyDescent="0.2">
      <c r="A3157" t="s">
        <v>23891</v>
      </c>
      <c r="B3157" t="s">
        <v>23892</v>
      </c>
      <c r="C3157" t="s">
        <v>23893</v>
      </c>
      <c r="J3157" t="s">
        <v>23894</v>
      </c>
      <c r="K3157" t="s">
        <v>23880</v>
      </c>
      <c r="L3157" t="s">
        <v>1263</v>
      </c>
      <c r="M3157">
        <v>3</v>
      </c>
      <c r="P3157" s="2" t="s">
        <v>23895</v>
      </c>
      <c r="Q3157" t="s">
        <v>47</v>
      </c>
      <c r="S3157">
        <v>0.2312681</v>
      </c>
      <c r="T3157">
        <v>3.2424926999999998E-3</v>
      </c>
      <c r="U3157">
        <v>2.6590678999999999E-2</v>
      </c>
      <c r="V3157">
        <v>5.5866763000000002E-3</v>
      </c>
      <c r="W3157">
        <v>0.16883044</v>
      </c>
      <c r="X3157">
        <v>9.1006960000000001E-3</v>
      </c>
      <c r="Y3157">
        <v>2.5000000000000001E-2</v>
      </c>
      <c r="Z3157">
        <v>5.3999999999999999E-2</v>
      </c>
      <c r="AA3157">
        <v>0.13500000000000001</v>
      </c>
      <c r="AB3157">
        <v>0.81200000000000006</v>
      </c>
      <c r="AC3157">
        <v>-0.85240000000000005</v>
      </c>
      <c r="AD3157" t="s">
        <v>48</v>
      </c>
      <c r="AE3157" t="s">
        <v>48</v>
      </c>
      <c r="AF3157" t="s">
        <v>48</v>
      </c>
    </row>
    <row r="3158" spans="1:44" hidden="1" outlineLevel="1" x14ac:dyDescent="0.2">
      <c r="A3158" t="s">
        <v>23896</v>
      </c>
      <c r="B3158" t="s">
        <v>23897</v>
      </c>
      <c r="C3158" t="s">
        <v>23873</v>
      </c>
      <c r="J3158" t="s">
        <v>23898</v>
      </c>
      <c r="K3158" t="s">
        <v>23884</v>
      </c>
      <c r="L3158" t="s">
        <v>1263</v>
      </c>
      <c r="M3158">
        <v>4</v>
      </c>
      <c r="P3158" s="2" t="s">
        <v>23899</v>
      </c>
      <c r="Q3158" t="s">
        <v>47</v>
      </c>
      <c r="S3158">
        <v>0.21642438</v>
      </c>
      <c r="T3158">
        <v>4.1198729999999996E-3</v>
      </c>
      <c r="U3158">
        <v>6.4458095000000007E-2</v>
      </c>
      <c r="V3158">
        <v>7.0665907E-3</v>
      </c>
      <c r="W3158">
        <v>0.13245803</v>
      </c>
      <c r="X3158">
        <v>1.1172019E-2</v>
      </c>
      <c r="Y3158">
        <v>-3.4259259259259253E-2</v>
      </c>
      <c r="Z3158">
        <v>9.6000000000000002E-2</v>
      </c>
      <c r="AA3158">
        <v>5.8000000000000003E-2</v>
      </c>
      <c r="AB3158">
        <v>0.84599999999999997</v>
      </c>
      <c r="AC3158">
        <v>0.35270000000000001</v>
      </c>
      <c r="AD3158" t="s">
        <v>48</v>
      </c>
      <c r="AE3158" t="s">
        <v>48</v>
      </c>
      <c r="AF3158" t="s">
        <v>48</v>
      </c>
    </row>
    <row r="3159" spans="1:44" hidden="1" outlineLevel="1" x14ac:dyDescent="0.2">
      <c r="A3159" t="s">
        <v>23900</v>
      </c>
      <c r="B3159" t="s">
        <v>23901</v>
      </c>
      <c r="C3159" t="s">
        <v>23810</v>
      </c>
      <c r="J3159" t="s">
        <v>23902</v>
      </c>
      <c r="K3159" t="s">
        <v>23896</v>
      </c>
      <c r="L3159" t="s">
        <v>1263</v>
      </c>
      <c r="M3159">
        <v>2</v>
      </c>
      <c r="P3159" s="2" t="s">
        <v>23903</v>
      </c>
      <c r="Q3159" t="s">
        <v>47</v>
      </c>
      <c r="S3159">
        <v>3.6162964999999998E-2</v>
      </c>
      <c r="T3159">
        <v>1.2969971000000001E-3</v>
      </c>
      <c r="U3159">
        <v>1.4327513E-2</v>
      </c>
      <c r="V3159">
        <v>4.5507363999999998E-3</v>
      </c>
      <c r="W3159">
        <v>1.54929245E-2</v>
      </c>
      <c r="X3159">
        <v>7.4048014000000001E-3</v>
      </c>
      <c r="Y3159">
        <v>-0.1953125</v>
      </c>
      <c r="Z3159">
        <v>0.29199999999999998</v>
      </c>
      <c r="AA3159">
        <v>0</v>
      </c>
      <c r="AB3159">
        <v>0.70799999999999996</v>
      </c>
      <c r="AC3159">
        <v>0.35610000000000003</v>
      </c>
      <c r="AD3159" t="s">
        <v>48</v>
      </c>
      <c r="AE3159" t="s">
        <v>48</v>
      </c>
      <c r="AF3159" t="s">
        <v>48</v>
      </c>
    </row>
    <row r="3160" spans="1:44" collapsed="1" x14ac:dyDescent="0.2">
      <c r="A3160" t="s">
        <v>1184</v>
      </c>
      <c r="B3160" t="s">
        <v>1185</v>
      </c>
      <c r="C3160" t="s">
        <v>1186</v>
      </c>
      <c r="D3160" t="s">
        <v>1187</v>
      </c>
      <c r="E3160" t="s">
        <v>472</v>
      </c>
      <c r="F3160" t="s">
        <v>43</v>
      </c>
      <c r="G3160">
        <v>26</v>
      </c>
      <c r="H3160" t="s">
        <v>42</v>
      </c>
      <c r="I3160">
        <v>27</v>
      </c>
      <c r="J3160" t="s">
        <v>1188</v>
      </c>
      <c r="L3160" t="s">
        <v>45</v>
      </c>
      <c r="M3160">
        <v>2</v>
      </c>
      <c r="N3160">
        <v>0.75</v>
      </c>
      <c r="O3160" s="2" t="s">
        <v>1189</v>
      </c>
      <c r="P3160" s="2" t="s">
        <v>1189</v>
      </c>
      <c r="Q3160" t="s">
        <v>47</v>
      </c>
      <c r="R3160" t="s">
        <v>47</v>
      </c>
      <c r="S3160">
        <v>5.5026773000000001E-2</v>
      </c>
      <c r="T3160">
        <v>2.3269653E-3</v>
      </c>
      <c r="U3160">
        <v>2.7820411999999999E-2</v>
      </c>
      <c r="V3160">
        <v>5.2166977E-3</v>
      </c>
      <c r="W3160">
        <v>2.051482E-2</v>
      </c>
      <c r="X3160">
        <v>7.3918556000000003E-3</v>
      </c>
      <c r="Y3160">
        <v>0.1211380385487528</v>
      </c>
      <c r="Z3160">
        <v>0.09</v>
      </c>
      <c r="AA3160">
        <v>8.8999999999999996E-2</v>
      </c>
      <c r="AB3160">
        <v>0.82099999999999995</v>
      </c>
      <c r="AC3160">
        <v>-0.46910000000000002</v>
      </c>
      <c r="AD3160" t="s">
        <v>48</v>
      </c>
      <c r="AE3160" t="s">
        <v>48</v>
      </c>
      <c r="AF3160" t="s">
        <v>48</v>
      </c>
      <c r="AH3160">
        <f t="shared" ref="AH3160" si="22">SUM(AI3160:AJ3160)</f>
        <v>19</v>
      </c>
      <c r="AI3160">
        <f>COUNTIF(L3160:L3183, "Comment")</f>
        <v>12</v>
      </c>
      <c r="AJ3160">
        <f>COUNTIF(L3160:L3183, "Reply")</f>
        <v>7</v>
      </c>
      <c r="AK3160">
        <f>COUNTIF(C3161:C3183, C3160)</f>
        <v>0</v>
      </c>
      <c r="AM3160">
        <f>AVERAGE(S3160:S3183)</f>
        <v>0.11404679987499999</v>
      </c>
      <c r="AN3160">
        <f>AVERAGE(Y3160:Y3183)</f>
        <v>2.6467177689687104E-2</v>
      </c>
      <c r="AO3160" cm="1">
        <f t="array" ref="AO3160">SUM(COUNTIF(J1856:J3159, {"*NTA*","*YWNBTA*"}))</f>
        <v>69</v>
      </c>
      <c r="AP3160" cm="1">
        <f t="array" ref="AP3160">SUM(COUNTIF(J3159:J3161, {"*YTA*","*YWBTA*"}))</f>
        <v>0</v>
      </c>
      <c r="AQ3160" s="9">
        <f>COUNTIF(J3159:J3161, "*ESH*")</f>
        <v>0</v>
      </c>
      <c r="AR3160" t="str">
        <f>IF(AO3160&gt;AP3160,(IF(AO3160&gt;AQ3160,"NTA","YTA")), IF(AP3160&gt;AQ3160,"YTA","ESH"))</f>
        <v>NTA</v>
      </c>
    </row>
    <row r="3161" spans="1:44" hidden="1" outlineLevel="1" x14ac:dyDescent="0.2">
      <c r="P3161" s="2"/>
    </row>
    <row r="3162" spans="1:44" hidden="1" outlineLevel="1" x14ac:dyDescent="0.2">
      <c r="A3162" t="s">
        <v>23949</v>
      </c>
      <c r="B3162" t="s">
        <v>23950</v>
      </c>
      <c r="C3162" t="s">
        <v>23951</v>
      </c>
      <c r="J3162" t="s">
        <v>23952</v>
      </c>
      <c r="K3162" t="s">
        <v>1184</v>
      </c>
      <c r="L3162" t="s">
        <v>1233</v>
      </c>
      <c r="M3162">
        <v>8</v>
      </c>
      <c r="P3162" s="2" t="s">
        <v>23953</v>
      </c>
      <c r="Q3162" t="s">
        <v>10044</v>
      </c>
      <c r="S3162">
        <v>2.2492649999999999E-2</v>
      </c>
      <c r="T3162">
        <v>7.6293944999999996E-4</v>
      </c>
      <c r="U3162">
        <v>1.1492296000000001E-2</v>
      </c>
      <c r="V3162">
        <v>1.7573981999999999E-3</v>
      </c>
      <c r="W3162">
        <v>1.07048955E-2</v>
      </c>
      <c r="X3162">
        <v>6.8157690000000002E-3</v>
      </c>
      <c r="Y3162">
        <v>-0.3</v>
      </c>
      <c r="Z3162">
        <v>0.11799999999999999</v>
      </c>
      <c r="AA3162">
        <v>7.4999999999999997E-2</v>
      </c>
      <c r="AB3162">
        <v>0.80700000000000005</v>
      </c>
      <c r="AC3162">
        <v>0.41899999999999998</v>
      </c>
      <c r="AD3162" t="s">
        <v>48</v>
      </c>
      <c r="AE3162" t="s">
        <v>48</v>
      </c>
      <c r="AF3162" t="s">
        <v>48</v>
      </c>
    </row>
    <row r="3163" spans="1:44" hidden="1" outlineLevel="1" x14ac:dyDescent="0.2">
      <c r="A3163" t="s">
        <v>23954</v>
      </c>
      <c r="B3163" t="s">
        <v>16120</v>
      </c>
      <c r="C3163" t="s">
        <v>23955</v>
      </c>
      <c r="J3163" t="s">
        <v>23956</v>
      </c>
      <c r="K3163" t="s">
        <v>1184</v>
      </c>
      <c r="L3163" t="s">
        <v>1233</v>
      </c>
      <c r="M3163">
        <v>3</v>
      </c>
      <c r="P3163" s="2" t="s">
        <v>23957</v>
      </c>
      <c r="Q3163" t="s">
        <v>47</v>
      </c>
      <c r="S3163">
        <v>1.9351736000000001E-2</v>
      </c>
      <c r="T3163">
        <v>1.1825562E-3</v>
      </c>
      <c r="U3163">
        <v>1.6342908E-2</v>
      </c>
      <c r="V3163">
        <v>2.9228306000000002E-3</v>
      </c>
      <c r="W3163">
        <v>1.1274899E-2</v>
      </c>
      <c r="X3163">
        <v>7.1458859999999997E-3</v>
      </c>
      <c r="Y3163">
        <v>8.6837606837606843E-2</v>
      </c>
      <c r="Z3163">
        <v>8.5000000000000006E-2</v>
      </c>
      <c r="AA3163">
        <v>7.9000000000000001E-2</v>
      </c>
      <c r="AB3163">
        <v>0.83599999999999997</v>
      </c>
      <c r="AC3163">
        <v>0.2878</v>
      </c>
      <c r="AD3163" t="s">
        <v>48</v>
      </c>
      <c r="AE3163" t="s">
        <v>48</v>
      </c>
      <c r="AF3163" t="s">
        <v>48</v>
      </c>
    </row>
    <row r="3164" spans="1:44" hidden="1" outlineLevel="1" x14ac:dyDescent="0.2">
      <c r="P3164" s="2"/>
    </row>
    <row r="3165" spans="1:44" hidden="1" outlineLevel="1" x14ac:dyDescent="0.2">
      <c r="A3165" t="s">
        <v>23958</v>
      </c>
      <c r="B3165" t="s">
        <v>23959</v>
      </c>
      <c r="C3165" t="s">
        <v>23960</v>
      </c>
      <c r="J3165" t="s">
        <v>23961</v>
      </c>
      <c r="K3165" t="s">
        <v>1184</v>
      </c>
      <c r="L3165" t="s">
        <v>1233</v>
      </c>
      <c r="M3165">
        <v>1</v>
      </c>
      <c r="P3165" s="2" t="s">
        <v>23962</v>
      </c>
      <c r="Q3165" t="s">
        <v>47</v>
      </c>
      <c r="S3165">
        <v>2.4024670000000001E-2</v>
      </c>
      <c r="T3165">
        <v>8.5830689999999996E-4</v>
      </c>
      <c r="U3165">
        <v>1.3131939E-2</v>
      </c>
      <c r="V3165">
        <v>3.3668050000000001E-3</v>
      </c>
      <c r="W3165">
        <v>1.5340924000000001E-2</v>
      </c>
      <c r="X3165">
        <v>6.3432488000000004E-3</v>
      </c>
      <c r="Y3165">
        <v>0.13951118326118331</v>
      </c>
      <c r="Z3165">
        <v>8.6999999999999994E-2</v>
      </c>
      <c r="AA3165">
        <v>0.16300000000000001</v>
      </c>
      <c r="AB3165">
        <v>0.75</v>
      </c>
      <c r="AC3165">
        <v>-0.94879999999999998</v>
      </c>
      <c r="AD3165" t="s">
        <v>48</v>
      </c>
      <c r="AE3165" t="s">
        <v>48</v>
      </c>
      <c r="AF3165" t="s">
        <v>48</v>
      </c>
    </row>
    <row r="3166" spans="1:44" hidden="1" outlineLevel="1" x14ac:dyDescent="0.2">
      <c r="P3166" s="2"/>
    </row>
    <row r="3167" spans="1:44" hidden="1" outlineLevel="1" x14ac:dyDescent="0.2">
      <c r="A3167" t="s">
        <v>23964</v>
      </c>
      <c r="B3167" t="s">
        <v>23965</v>
      </c>
      <c r="C3167" t="s">
        <v>23966</v>
      </c>
      <c r="J3167" t="s">
        <v>23967</v>
      </c>
      <c r="K3167" t="s">
        <v>23963</v>
      </c>
      <c r="L3167" t="s">
        <v>1233</v>
      </c>
      <c r="M3167">
        <v>12</v>
      </c>
      <c r="P3167" s="2" t="s">
        <v>23968</v>
      </c>
      <c r="Q3167" t="s">
        <v>14270</v>
      </c>
      <c r="S3167">
        <v>2.7088705000000001E-2</v>
      </c>
      <c r="T3167">
        <v>6.1035156000000001E-4</v>
      </c>
      <c r="U3167">
        <v>1.0484599000000001E-2</v>
      </c>
      <c r="V3167">
        <v>1.7111508999999999E-3</v>
      </c>
      <c r="W3167">
        <v>1.7088935E-2</v>
      </c>
      <c r="X3167">
        <v>5.9678214999999996E-3</v>
      </c>
      <c r="Y3167">
        <v>-0.15</v>
      </c>
      <c r="Z3167">
        <v>0</v>
      </c>
      <c r="AA3167">
        <v>0</v>
      </c>
      <c r="AB3167">
        <v>1</v>
      </c>
      <c r="AC3167">
        <v>0</v>
      </c>
      <c r="AD3167" t="s">
        <v>48</v>
      </c>
      <c r="AE3167" t="s">
        <v>48</v>
      </c>
      <c r="AF3167" t="s">
        <v>48</v>
      </c>
    </row>
    <row r="3168" spans="1:44" hidden="1" outlineLevel="1" x14ac:dyDescent="0.2">
      <c r="A3168" t="s">
        <v>23969</v>
      </c>
      <c r="B3168" t="s">
        <v>23970</v>
      </c>
      <c r="C3168" t="s">
        <v>23971</v>
      </c>
      <c r="J3168" t="s">
        <v>23972</v>
      </c>
      <c r="K3168" t="s">
        <v>23963</v>
      </c>
      <c r="L3168" t="s">
        <v>1233</v>
      </c>
      <c r="M3168">
        <v>5</v>
      </c>
      <c r="P3168" s="2" t="s">
        <v>23973</v>
      </c>
      <c r="Q3168" t="s">
        <v>47</v>
      </c>
      <c r="S3168">
        <v>9.611836E-2</v>
      </c>
      <c r="T3168">
        <v>1.6307831E-3</v>
      </c>
      <c r="U3168">
        <v>1.4020080000000001E-2</v>
      </c>
      <c r="V3168">
        <v>7.2515799999999997E-3</v>
      </c>
      <c r="W3168">
        <v>3.6435257999999998E-2</v>
      </c>
      <c r="X3168">
        <v>7.7154995000000004E-3</v>
      </c>
      <c r="Y3168">
        <v>0</v>
      </c>
      <c r="Z3168">
        <v>6.4000000000000001E-2</v>
      </c>
      <c r="AA3168">
        <v>7.0999999999999994E-2</v>
      </c>
      <c r="AB3168">
        <v>0.86499999999999999</v>
      </c>
      <c r="AC3168">
        <v>0.128</v>
      </c>
      <c r="AD3168" t="s">
        <v>48</v>
      </c>
      <c r="AE3168" t="s">
        <v>48</v>
      </c>
      <c r="AF3168" t="s">
        <v>48</v>
      </c>
    </row>
    <row r="3169" spans="1:44" hidden="1" outlineLevel="1" x14ac:dyDescent="0.2">
      <c r="A3169" t="s">
        <v>23974</v>
      </c>
      <c r="B3169" t="s">
        <v>23975</v>
      </c>
      <c r="C3169" t="s">
        <v>513</v>
      </c>
      <c r="J3169" t="s">
        <v>23976</v>
      </c>
      <c r="K3169" t="s">
        <v>23963</v>
      </c>
      <c r="L3169" t="s">
        <v>1233</v>
      </c>
      <c r="M3169">
        <v>4</v>
      </c>
      <c r="P3169" s="2" t="s">
        <v>23977</v>
      </c>
      <c r="Q3169" t="s">
        <v>47</v>
      </c>
      <c r="S3169">
        <v>0.11316007</v>
      </c>
      <c r="T3169">
        <v>1.3637542999999999E-3</v>
      </c>
      <c r="U3169">
        <v>1.6957775000000001E-2</v>
      </c>
      <c r="V3169">
        <v>2.0718799999999999E-3</v>
      </c>
      <c r="W3169">
        <v>6.9215689999999996E-2</v>
      </c>
      <c r="X3169">
        <v>7.0552653999999999E-3</v>
      </c>
      <c r="Y3169">
        <v>-6.666666666666668E-2</v>
      </c>
      <c r="Z3169">
        <v>0.16300000000000001</v>
      </c>
      <c r="AA3169">
        <v>7.5999999999999998E-2</v>
      </c>
      <c r="AB3169">
        <v>0.76100000000000001</v>
      </c>
      <c r="AC3169">
        <v>0.57569999999999999</v>
      </c>
      <c r="AD3169" t="s">
        <v>48</v>
      </c>
      <c r="AE3169" t="s">
        <v>48</v>
      </c>
      <c r="AF3169" t="s">
        <v>48</v>
      </c>
    </row>
    <row r="3170" spans="1:44" hidden="1" outlineLevel="1" x14ac:dyDescent="0.2">
      <c r="A3170" t="s">
        <v>23978</v>
      </c>
      <c r="B3170" t="s">
        <v>23979</v>
      </c>
      <c r="C3170" t="s">
        <v>23980</v>
      </c>
      <c r="J3170" t="s">
        <v>23981</v>
      </c>
      <c r="K3170" t="s">
        <v>23963</v>
      </c>
      <c r="L3170" t="s">
        <v>1233</v>
      </c>
      <c r="M3170">
        <v>4</v>
      </c>
      <c r="P3170" s="2" t="s">
        <v>23982</v>
      </c>
      <c r="Q3170" t="s">
        <v>23983</v>
      </c>
      <c r="S3170">
        <v>3.2156147000000003E-2</v>
      </c>
      <c r="T3170">
        <v>8.058548E-4</v>
      </c>
      <c r="U3170">
        <v>1.0774951E-2</v>
      </c>
      <c r="V3170">
        <v>1.7388993E-3</v>
      </c>
      <c r="W3170">
        <v>1.7678739999999998E-2</v>
      </c>
      <c r="X3170">
        <v>7.0811570000000002E-3</v>
      </c>
      <c r="Y3170">
        <v>3.3333333333333333E-2</v>
      </c>
      <c r="Z3170">
        <v>8.6999999999999994E-2</v>
      </c>
      <c r="AA3170">
        <v>6.0999999999999999E-2</v>
      </c>
      <c r="AB3170">
        <v>0.85299999999999998</v>
      </c>
      <c r="AC3170">
        <v>5.4100000000000002E-2</v>
      </c>
      <c r="AD3170" t="s">
        <v>48</v>
      </c>
      <c r="AE3170" t="s">
        <v>48</v>
      </c>
      <c r="AF3170" t="s">
        <v>48</v>
      </c>
    </row>
    <row r="3171" spans="1:44" hidden="1" outlineLevel="1" x14ac:dyDescent="0.2">
      <c r="A3171" t="s">
        <v>23984</v>
      </c>
      <c r="B3171" t="s">
        <v>16855</v>
      </c>
      <c r="C3171" t="s">
        <v>23985</v>
      </c>
      <c r="J3171" t="s">
        <v>23986</v>
      </c>
      <c r="K3171" t="s">
        <v>23963</v>
      </c>
      <c r="L3171" t="s">
        <v>1233</v>
      </c>
      <c r="M3171">
        <v>2</v>
      </c>
      <c r="P3171" s="2" t="s">
        <v>23987</v>
      </c>
      <c r="Q3171" t="s">
        <v>23988</v>
      </c>
      <c r="S3171">
        <v>0.43984089999999998</v>
      </c>
      <c r="T3171">
        <v>9.9945069999999997E-3</v>
      </c>
      <c r="U3171">
        <v>6.9468230000000006E-2</v>
      </c>
      <c r="V3171">
        <v>9.9894219999999995E-3</v>
      </c>
      <c r="W3171">
        <v>0.51012219999999997</v>
      </c>
      <c r="X3171">
        <v>2.87245E-2</v>
      </c>
      <c r="Y3171">
        <v>-4.4444444444444432E-2</v>
      </c>
      <c r="Z3171">
        <v>7.4999999999999997E-2</v>
      </c>
      <c r="AA3171">
        <v>0.14000000000000001</v>
      </c>
      <c r="AB3171">
        <v>0.78400000000000003</v>
      </c>
      <c r="AC3171">
        <v>-0.60960000000000003</v>
      </c>
      <c r="AD3171" t="s">
        <v>48</v>
      </c>
      <c r="AE3171" t="s">
        <v>48</v>
      </c>
      <c r="AF3171" t="s">
        <v>48</v>
      </c>
    </row>
    <row r="3172" spans="1:44" hidden="1" outlineLevel="1" x14ac:dyDescent="0.2">
      <c r="A3172" t="s">
        <v>23989</v>
      </c>
      <c r="B3172" t="s">
        <v>23990</v>
      </c>
      <c r="C3172" t="s">
        <v>23991</v>
      </c>
      <c r="J3172" t="s">
        <v>23992</v>
      </c>
      <c r="K3172" t="s">
        <v>23963</v>
      </c>
      <c r="L3172" t="s">
        <v>1233</v>
      </c>
      <c r="M3172">
        <v>2</v>
      </c>
      <c r="P3172" s="2" t="s">
        <v>23993</v>
      </c>
      <c r="Q3172" t="s">
        <v>10280</v>
      </c>
      <c r="S3172">
        <v>0.12520397</v>
      </c>
      <c r="T3172">
        <v>2.6893616000000001E-3</v>
      </c>
      <c r="U3172">
        <v>1.9895467999999999E-2</v>
      </c>
      <c r="V3172">
        <v>5.8826594999999999E-3</v>
      </c>
      <c r="W3172">
        <v>6.4598390000000006E-2</v>
      </c>
      <c r="X3172">
        <v>9.1265879999999997E-3</v>
      </c>
      <c r="Y3172">
        <v>0.18055555555555561</v>
      </c>
      <c r="Z3172">
        <v>2.5000000000000001E-2</v>
      </c>
      <c r="AA3172">
        <v>0.14299999999999999</v>
      </c>
      <c r="AB3172">
        <v>0.83299999999999996</v>
      </c>
      <c r="AC3172">
        <v>-0.85429999999999995</v>
      </c>
      <c r="AD3172" t="s">
        <v>48</v>
      </c>
      <c r="AE3172" t="s">
        <v>48</v>
      </c>
      <c r="AF3172" t="s">
        <v>48</v>
      </c>
    </row>
    <row r="3173" spans="1:44" hidden="1" outlineLevel="1" x14ac:dyDescent="0.2">
      <c r="P3173" s="2"/>
    </row>
    <row r="3174" spans="1:44" hidden="1" outlineLevel="1" x14ac:dyDescent="0.2">
      <c r="A3174" t="s">
        <v>23994</v>
      </c>
      <c r="B3174" t="s">
        <v>23995</v>
      </c>
      <c r="C3174" t="s">
        <v>23996</v>
      </c>
      <c r="J3174" t="s">
        <v>23997</v>
      </c>
      <c r="K3174" t="s">
        <v>23963</v>
      </c>
      <c r="L3174" t="s">
        <v>1233</v>
      </c>
      <c r="M3174">
        <v>-2</v>
      </c>
      <c r="P3174" s="2" t="s">
        <v>23998</v>
      </c>
      <c r="Q3174" t="s">
        <v>10138</v>
      </c>
      <c r="S3174">
        <v>4.5378546999999998E-2</v>
      </c>
      <c r="T3174">
        <v>1.4972687E-3</v>
      </c>
      <c r="U3174">
        <v>2.2081659999999999E-2</v>
      </c>
      <c r="V3174">
        <v>3.0523231E-3</v>
      </c>
      <c r="W3174">
        <v>2.3479814000000002E-2</v>
      </c>
      <c r="X3174">
        <v>7.249452E-3</v>
      </c>
      <c r="Y3174">
        <v>0.18690476190476191</v>
      </c>
      <c r="Z3174">
        <v>0.11600000000000001</v>
      </c>
      <c r="AA3174">
        <v>4.4999999999999998E-2</v>
      </c>
      <c r="AB3174">
        <v>0.83899999999999997</v>
      </c>
      <c r="AC3174">
        <v>0.89339999999999997</v>
      </c>
      <c r="AD3174" t="s">
        <v>48</v>
      </c>
      <c r="AE3174" t="s">
        <v>48</v>
      </c>
      <c r="AF3174" t="s">
        <v>48</v>
      </c>
    </row>
    <row r="3175" spans="1:44" hidden="1" outlineLevel="1" x14ac:dyDescent="0.2">
      <c r="A3175" t="s">
        <v>23999</v>
      </c>
      <c r="B3175" t="s">
        <v>24000</v>
      </c>
      <c r="C3175" t="s">
        <v>14504</v>
      </c>
      <c r="J3175" t="s">
        <v>24001</v>
      </c>
      <c r="K3175" t="s">
        <v>23963</v>
      </c>
      <c r="L3175" t="s">
        <v>1233</v>
      </c>
      <c r="M3175">
        <v>1</v>
      </c>
      <c r="P3175" s="2" t="s">
        <v>24002</v>
      </c>
      <c r="Q3175" t="s">
        <v>47</v>
      </c>
      <c r="S3175">
        <v>0.10956833000000001</v>
      </c>
      <c r="T3175">
        <v>2.7275085000000002E-3</v>
      </c>
      <c r="U3175">
        <v>2.6727317E-2</v>
      </c>
      <c r="V3175">
        <v>7.3255756999999998E-3</v>
      </c>
      <c r="W3175">
        <v>5.3791172999999998E-2</v>
      </c>
      <c r="X3175">
        <v>9.3855029999999999E-3</v>
      </c>
      <c r="Y3175">
        <v>4.8245614035087737E-2</v>
      </c>
      <c r="Z3175">
        <v>9.5000000000000001E-2</v>
      </c>
      <c r="AA3175">
        <v>7.8E-2</v>
      </c>
      <c r="AB3175">
        <v>0.82699999999999996</v>
      </c>
      <c r="AC3175">
        <v>0.67030000000000001</v>
      </c>
      <c r="AD3175" t="s">
        <v>48</v>
      </c>
      <c r="AE3175" t="s">
        <v>48</v>
      </c>
      <c r="AF3175" t="s">
        <v>48</v>
      </c>
    </row>
    <row r="3176" spans="1:44" hidden="1" outlineLevel="1" x14ac:dyDescent="0.2">
      <c r="A3176" t="s">
        <v>24003</v>
      </c>
      <c r="B3176" t="s">
        <v>18501</v>
      </c>
      <c r="C3176" t="s">
        <v>24004</v>
      </c>
      <c r="J3176" t="s">
        <v>24005</v>
      </c>
      <c r="K3176" t="s">
        <v>23963</v>
      </c>
      <c r="L3176" t="s">
        <v>1233</v>
      </c>
      <c r="M3176">
        <v>1</v>
      </c>
      <c r="P3176" s="2" t="s">
        <v>24006</v>
      </c>
      <c r="Q3176" t="s">
        <v>47</v>
      </c>
      <c r="S3176">
        <v>0.37751234</v>
      </c>
      <c r="T3176">
        <v>9.4985959999999998E-3</v>
      </c>
      <c r="U3176">
        <v>0.22622967999999999</v>
      </c>
      <c r="V3176">
        <v>1.1025362E-2</v>
      </c>
      <c r="W3176">
        <v>0.44802537999999997</v>
      </c>
      <c r="X3176">
        <v>1.1871090000000001E-2</v>
      </c>
      <c r="Y3176">
        <v>-9.2499999999999985E-2</v>
      </c>
      <c r="Z3176">
        <v>0.16300000000000001</v>
      </c>
      <c r="AA3176">
        <v>0.17599999999999999</v>
      </c>
      <c r="AB3176">
        <v>0.66100000000000003</v>
      </c>
      <c r="AC3176">
        <v>-0.42199999999999999</v>
      </c>
      <c r="AD3176" t="s">
        <v>48</v>
      </c>
      <c r="AE3176" t="s">
        <v>48</v>
      </c>
      <c r="AF3176" t="s">
        <v>48</v>
      </c>
    </row>
    <row r="3177" spans="1:44" hidden="1" outlineLevel="1" x14ac:dyDescent="0.2">
      <c r="A3177" t="s">
        <v>24007</v>
      </c>
      <c r="B3177" t="s">
        <v>24008</v>
      </c>
      <c r="C3177" t="s">
        <v>24009</v>
      </c>
      <c r="J3177" t="s">
        <v>24010</v>
      </c>
      <c r="K3177" t="s">
        <v>23964</v>
      </c>
      <c r="L3177" t="s">
        <v>1263</v>
      </c>
      <c r="M3177">
        <v>7</v>
      </c>
      <c r="P3177" s="2" t="s">
        <v>24011</v>
      </c>
      <c r="Q3177" t="s">
        <v>47</v>
      </c>
      <c r="S3177">
        <v>1.8220790000000001E-2</v>
      </c>
      <c r="T3177">
        <v>1.2207031000000001E-3</v>
      </c>
      <c r="U3177">
        <v>1.5728042000000001E-2</v>
      </c>
      <c r="V3177">
        <v>4.4027449999999996E-3</v>
      </c>
      <c r="W3177">
        <v>8.8048840000000007E-3</v>
      </c>
      <c r="X3177">
        <v>8.4404619999999993E-3</v>
      </c>
      <c r="Y3177">
        <v>0.2</v>
      </c>
      <c r="Z3177">
        <v>0</v>
      </c>
      <c r="AA3177">
        <v>0</v>
      </c>
      <c r="AB3177">
        <v>1</v>
      </c>
      <c r="AC3177">
        <v>0</v>
      </c>
      <c r="AD3177" t="s">
        <v>48</v>
      </c>
      <c r="AE3177" t="s">
        <v>48</v>
      </c>
      <c r="AF3177" t="s">
        <v>48</v>
      </c>
    </row>
    <row r="3178" spans="1:44" hidden="1" outlineLevel="1" x14ac:dyDescent="0.2">
      <c r="A3178" t="s">
        <v>24012</v>
      </c>
      <c r="B3178" t="s">
        <v>22689</v>
      </c>
      <c r="C3178" t="s">
        <v>24009</v>
      </c>
      <c r="J3178" t="s">
        <v>24013</v>
      </c>
      <c r="K3178" t="s">
        <v>23969</v>
      </c>
      <c r="L3178" t="s">
        <v>1263</v>
      </c>
      <c r="M3178">
        <v>3</v>
      </c>
      <c r="P3178" s="2" t="s">
        <v>24014</v>
      </c>
      <c r="Q3178" t="s">
        <v>47</v>
      </c>
      <c r="S3178">
        <v>3.8048524E-2</v>
      </c>
      <c r="T3178">
        <v>1.6784668E-3</v>
      </c>
      <c r="U3178">
        <v>2.1876704E-2</v>
      </c>
      <c r="V3178">
        <v>1.1839314E-2</v>
      </c>
      <c r="W3178">
        <v>1.6328929999999998E-2</v>
      </c>
      <c r="X3178">
        <v>7.6766624E-3</v>
      </c>
      <c r="Y3178">
        <v>3.9999999999999987E-2</v>
      </c>
      <c r="Z3178">
        <v>0</v>
      </c>
      <c r="AA3178">
        <v>3.6999999999999998E-2</v>
      </c>
      <c r="AB3178">
        <v>0.96299999999999997</v>
      </c>
      <c r="AC3178">
        <v>-0.26169999999999999</v>
      </c>
      <c r="AD3178" t="s">
        <v>48</v>
      </c>
      <c r="AE3178" t="s">
        <v>48</v>
      </c>
      <c r="AF3178" t="s">
        <v>48</v>
      </c>
    </row>
    <row r="3179" spans="1:44" hidden="1" outlineLevel="1" x14ac:dyDescent="0.2">
      <c r="A3179" t="s">
        <v>24015</v>
      </c>
      <c r="B3179" t="s">
        <v>24016</v>
      </c>
      <c r="C3179" t="s">
        <v>24009</v>
      </c>
      <c r="J3179" t="s">
        <v>24017</v>
      </c>
      <c r="K3179" t="s">
        <v>23994</v>
      </c>
      <c r="L3179" t="s">
        <v>1263</v>
      </c>
      <c r="M3179">
        <v>1</v>
      </c>
      <c r="P3179" s="2" t="s">
        <v>24018</v>
      </c>
      <c r="Q3179" t="s">
        <v>47</v>
      </c>
      <c r="S3179">
        <v>0.11036996</v>
      </c>
      <c r="T3179">
        <v>3.5667419999999999E-3</v>
      </c>
      <c r="U3179">
        <v>4.7924660000000001E-2</v>
      </c>
      <c r="V3179">
        <v>6.1046462999999997E-3</v>
      </c>
      <c r="W3179">
        <v>2.0579277E-2</v>
      </c>
      <c r="X3179">
        <v>1.1327368000000001E-2</v>
      </c>
      <c r="Y3179">
        <v>-0.69999999999999984</v>
      </c>
      <c r="Z3179">
        <v>0</v>
      </c>
      <c r="AA3179">
        <v>0.30399999999999999</v>
      </c>
      <c r="AB3179">
        <v>0.69599999999999995</v>
      </c>
      <c r="AC3179">
        <v>-0.5423</v>
      </c>
      <c r="AD3179" t="s">
        <v>48</v>
      </c>
      <c r="AE3179" t="s">
        <v>48</v>
      </c>
      <c r="AF3179" t="s">
        <v>48</v>
      </c>
    </row>
    <row r="3180" spans="1:44" hidden="1" outlineLevel="1" x14ac:dyDescent="0.2">
      <c r="A3180" t="s">
        <v>24019</v>
      </c>
      <c r="B3180" t="s">
        <v>1173</v>
      </c>
      <c r="C3180" t="s">
        <v>24009</v>
      </c>
      <c r="J3180" t="s">
        <v>24020</v>
      </c>
      <c r="K3180" t="s">
        <v>23999</v>
      </c>
      <c r="L3180" t="s">
        <v>1263</v>
      </c>
      <c r="M3180">
        <v>1</v>
      </c>
      <c r="P3180" s="2" t="s">
        <v>24021</v>
      </c>
      <c r="Q3180" t="s">
        <v>47</v>
      </c>
      <c r="S3180">
        <v>0.26104406000000002</v>
      </c>
      <c r="T3180">
        <v>7.8964229999999996E-3</v>
      </c>
      <c r="U3180">
        <v>0.20016506000000001</v>
      </c>
      <c r="V3180">
        <v>2.0882075999999999E-2</v>
      </c>
      <c r="W3180">
        <v>0.16890353999999999</v>
      </c>
      <c r="X3180">
        <v>9.2301540000000008E-3</v>
      </c>
      <c r="Y3180">
        <v>4.6428571428571451E-2</v>
      </c>
      <c r="Z3180">
        <v>0.13200000000000001</v>
      </c>
      <c r="AA3180">
        <v>8.3000000000000004E-2</v>
      </c>
      <c r="AB3180">
        <v>0.78500000000000003</v>
      </c>
      <c r="AC3180">
        <v>0.59970000000000001</v>
      </c>
      <c r="AD3180" t="s">
        <v>48</v>
      </c>
      <c r="AE3180" t="s">
        <v>48</v>
      </c>
      <c r="AF3180" t="s">
        <v>48</v>
      </c>
    </row>
    <row r="3181" spans="1:44" hidden="1" outlineLevel="1" x14ac:dyDescent="0.2">
      <c r="A3181" t="s">
        <v>24022</v>
      </c>
      <c r="B3181" t="s">
        <v>24023</v>
      </c>
      <c r="C3181" t="s">
        <v>24024</v>
      </c>
      <c r="J3181" t="s">
        <v>24025</v>
      </c>
      <c r="K3181" t="s">
        <v>24012</v>
      </c>
      <c r="L3181" t="s">
        <v>1263</v>
      </c>
      <c r="M3181">
        <v>6</v>
      </c>
      <c r="P3181" s="2" t="s">
        <v>24026</v>
      </c>
      <c r="Q3181" t="s">
        <v>47</v>
      </c>
      <c r="S3181">
        <v>0.32451340000000001</v>
      </c>
      <c r="T3181">
        <v>1.083374E-2</v>
      </c>
      <c r="U3181">
        <v>0.114160895</v>
      </c>
      <c r="V3181">
        <v>6.6132510000000005E-2</v>
      </c>
      <c r="W3181">
        <v>0.25404143000000001</v>
      </c>
      <c r="X3181">
        <v>3.787563E-2</v>
      </c>
      <c r="Y3181">
        <v>0</v>
      </c>
      <c r="Z3181">
        <v>0</v>
      </c>
      <c r="AA3181">
        <v>0.623</v>
      </c>
      <c r="AB3181">
        <v>0.377</v>
      </c>
      <c r="AC3181">
        <v>-0.51060000000000005</v>
      </c>
      <c r="AD3181" t="s">
        <v>48</v>
      </c>
      <c r="AE3181" t="s">
        <v>48</v>
      </c>
      <c r="AF3181" t="s">
        <v>48</v>
      </c>
    </row>
    <row r="3182" spans="1:44" hidden="1" outlineLevel="1" x14ac:dyDescent="0.2">
      <c r="A3182" t="s">
        <v>24027</v>
      </c>
      <c r="B3182" t="s">
        <v>24028</v>
      </c>
      <c r="C3182" t="s">
        <v>23971</v>
      </c>
      <c r="J3182" t="s">
        <v>24029</v>
      </c>
      <c r="K3182" t="s">
        <v>24012</v>
      </c>
      <c r="L3182" t="s">
        <v>1263</v>
      </c>
      <c r="M3182">
        <v>2</v>
      </c>
      <c r="P3182" s="2" t="s">
        <v>24030</v>
      </c>
      <c r="Q3182" t="s">
        <v>47</v>
      </c>
      <c r="S3182">
        <v>1.0367000499999999E-2</v>
      </c>
      <c r="T3182">
        <v>5.7458879999999996E-4</v>
      </c>
      <c r="U3182">
        <v>1.0006368999999999E-2</v>
      </c>
      <c r="V3182">
        <v>1.4429165E-3</v>
      </c>
      <c r="W3182">
        <v>8.0448789999999996E-3</v>
      </c>
      <c r="X3182">
        <v>6.6021639999999998E-3</v>
      </c>
      <c r="Y3182">
        <v>0.875</v>
      </c>
      <c r="Z3182">
        <v>0.40799999999999997</v>
      </c>
      <c r="AA3182">
        <v>0</v>
      </c>
      <c r="AB3182">
        <v>0.59199999999999997</v>
      </c>
      <c r="AC3182">
        <v>0.73450000000000004</v>
      </c>
      <c r="AD3182" t="s">
        <v>48</v>
      </c>
      <c r="AE3182" t="s">
        <v>48</v>
      </c>
      <c r="AF3182" t="s">
        <v>48</v>
      </c>
    </row>
    <row r="3183" spans="1:44" hidden="1" outlineLevel="1" x14ac:dyDescent="0.2">
      <c r="A3183" t="s">
        <v>24031</v>
      </c>
      <c r="B3183" t="s">
        <v>24032</v>
      </c>
      <c r="C3183" t="s">
        <v>23980</v>
      </c>
      <c r="J3183" t="s">
        <v>24033</v>
      </c>
      <c r="K3183" t="s">
        <v>24015</v>
      </c>
      <c r="L3183" t="s">
        <v>1263</v>
      </c>
      <c r="M3183">
        <v>2</v>
      </c>
      <c r="P3183" s="2" t="s">
        <v>24034</v>
      </c>
      <c r="Q3183" t="s">
        <v>23983</v>
      </c>
      <c r="S3183">
        <v>3.1449064999999998E-2</v>
      </c>
      <c r="T3183">
        <v>6.6757199999999996E-4</v>
      </c>
      <c r="U3183">
        <v>1.1868047499999999E-2</v>
      </c>
      <c r="V3183">
        <v>2.5898499999999999E-3</v>
      </c>
      <c r="W3183">
        <v>1.6632931E-2</v>
      </c>
      <c r="X3183">
        <v>6.2720470000000002E-3</v>
      </c>
      <c r="Y3183">
        <v>-7.4999999999999969E-2</v>
      </c>
      <c r="Z3183">
        <v>0.125</v>
      </c>
      <c r="AA3183">
        <v>7.5999999999999998E-2</v>
      </c>
      <c r="AB3183">
        <v>0.79900000000000004</v>
      </c>
      <c r="AC3183">
        <v>0.3987</v>
      </c>
      <c r="AD3183" t="s">
        <v>48</v>
      </c>
      <c r="AE3183" t="s">
        <v>48</v>
      </c>
      <c r="AF3183" t="s">
        <v>48</v>
      </c>
    </row>
    <row r="3184" spans="1:44" collapsed="1" x14ac:dyDescent="0.2">
      <c r="A3184" t="s">
        <v>1172</v>
      </c>
      <c r="B3184" t="s">
        <v>1173</v>
      </c>
      <c r="C3184" t="s">
        <v>1174</v>
      </c>
      <c r="D3184" t="s">
        <v>1175</v>
      </c>
      <c r="E3184" t="s">
        <v>692</v>
      </c>
      <c r="F3184" t="s">
        <v>42</v>
      </c>
      <c r="G3184">
        <v>31</v>
      </c>
      <c r="H3184" t="s">
        <v>43</v>
      </c>
      <c r="I3184">
        <v>33</v>
      </c>
      <c r="J3184" t="s">
        <v>1176</v>
      </c>
      <c r="L3184" t="s">
        <v>45</v>
      </c>
      <c r="M3184">
        <v>5</v>
      </c>
      <c r="N3184">
        <v>0.78</v>
      </c>
      <c r="O3184" s="2" t="s">
        <v>1177</v>
      </c>
      <c r="P3184" s="2" t="s">
        <v>1177</v>
      </c>
      <c r="Q3184" t="s">
        <v>47</v>
      </c>
      <c r="R3184" t="s">
        <v>47</v>
      </c>
      <c r="S3184">
        <v>5.7500679999999998E-2</v>
      </c>
      <c r="T3184">
        <v>1.6307831E-3</v>
      </c>
      <c r="U3184">
        <v>1.9417239999999999E-2</v>
      </c>
      <c r="V3184">
        <v>4.1992567E-3</v>
      </c>
      <c r="W3184">
        <v>2.6058068E-2</v>
      </c>
      <c r="X3184">
        <v>6.7898775000000003E-3</v>
      </c>
      <c r="Y3184">
        <v>9.8554292929292936E-2</v>
      </c>
      <c r="Z3184">
        <v>9.5000000000000001E-2</v>
      </c>
      <c r="AA3184">
        <v>4.3999999999999997E-2</v>
      </c>
      <c r="AB3184">
        <v>0.86199999999999999</v>
      </c>
      <c r="AC3184">
        <v>0.98699999999999999</v>
      </c>
      <c r="AD3184" t="s">
        <v>48</v>
      </c>
      <c r="AE3184" t="s">
        <v>48</v>
      </c>
      <c r="AF3184" t="s">
        <v>48</v>
      </c>
      <c r="AH3184">
        <f>SUM(AI3184:AJ3184)</f>
        <v>16</v>
      </c>
      <c r="AI3184">
        <f>COUNTIF(L3184:L3201, "Comment")</f>
        <v>14</v>
      </c>
      <c r="AJ3184">
        <f>COUNTIF(L3184:L3201, "Reply")</f>
        <v>2</v>
      </c>
      <c r="AK3184">
        <f>COUNTIF(C3185:C3201, C3184)</f>
        <v>0</v>
      </c>
      <c r="AM3184">
        <f>AVERAGE(S3184:S3201)</f>
        <v>0.10471703605882354</v>
      </c>
      <c r="AN3184">
        <f>AVERAGE(Y3184:Y3201)</f>
        <v>0.10476235227791761</v>
      </c>
      <c r="AO3184" cm="1">
        <f t="array" ref="AO3184">SUM(COUNTIF(J3185:J3201, {"*NTA*","*YWNBTA*"}))</f>
        <v>13</v>
      </c>
      <c r="AP3184" cm="1">
        <f t="array" ref="AP3184">SUM(COUNTIF(J3185:J3201, {"*YTA*","*YWBTA*"}))</f>
        <v>0</v>
      </c>
      <c r="AQ3184" s="9">
        <f>COUNTIF(J3185:J3201, "*ESH*")</f>
        <v>0</v>
      </c>
      <c r="AR3184" t="str">
        <f>IF(AO3184&gt;AP3184,(IF(AO3184&gt;AQ3184,"NTA","YTA")), IF(AP3184&gt;AQ3184,"YTA","ESH"))</f>
        <v>NTA</v>
      </c>
    </row>
    <row r="3185" spans="1:32" hidden="1" outlineLevel="1" x14ac:dyDescent="0.2">
      <c r="A3185" t="s">
        <v>24065</v>
      </c>
      <c r="B3185" t="s">
        <v>24066</v>
      </c>
      <c r="C3185" t="s">
        <v>17809</v>
      </c>
      <c r="J3185" t="s">
        <v>24067</v>
      </c>
      <c r="K3185" t="s">
        <v>1172</v>
      </c>
      <c r="L3185" t="s">
        <v>1233</v>
      </c>
      <c r="M3185">
        <v>18</v>
      </c>
      <c r="P3185" s="2" t="s">
        <v>24068</v>
      </c>
      <c r="Q3185" t="s">
        <v>47</v>
      </c>
      <c r="S3185">
        <v>1.2440401E-2</v>
      </c>
      <c r="T3185">
        <v>5.3167342999999999E-4</v>
      </c>
      <c r="U3185">
        <v>1.0279642E-2</v>
      </c>
      <c r="V3185">
        <v>1.4614153000000001E-3</v>
      </c>
      <c r="W3185">
        <v>8.5198819999999995E-3</v>
      </c>
      <c r="X3185">
        <v>5.9160384999999999E-3</v>
      </c>
      <c r="Y3185">
        <v>0.1566287878787879</v>
      </c>
      <c r="Z3185">
        <v>0.13900000000000001</v>
      </c>
      <c r="AA3185">
        <v>2.9000000000000001E-2</v>
      </c>
      <c r="AB3185">
        <v>0.83299999999999996</v>
      </c>
      <c r="AC3185">
        <v>0.88100000000000001</v>
      </c>
      <c r="AD3185" t="s">
        <v>48</v>
      </c>
      <c r="AE3185" t="s">
        <v>48</v>
      </c>
      <c r="AF3185" t="s">
        <v>48</v>
      </c>
    </row>
    <row r="3186" spans="1:32" hidden="1" outlineLevel="1" x14ac:dyDescent="0.2">
      <c r="A3186" t="s">
        <v>24069</v>
      </c>
      <c r="B3186" t="s">
        <v>24070</v>
      </c>
      <c r="C3186" t="s">
        <v>24071</v>
      </c>
      <c r="J3186" t="s">
        <v>24072</v>
      </c>
      <c r="K3186" t="s">
        <v>1172</v>
      </c>
      <c r="L3186" t="s">
        <v>1233</v>
      </c>
      <c r="M3186">
        <v>15</v>
      </c>
      <c r="P3186" s="2" t="s">
        <v>24073</v>
      </c>
      <c r="Q3186" t="s">
        <v>24074</v>
      </c>
      <c r="S3186">
        <v>0.13735330000000001</v>
      </c>
      <c r="T3186">
        <v>3.7956238E-3</v>
      </c>
      <c r="U3186">
        <v>3.1641732999999998E-2</v>
      </c>
      <c r="V3186">
        <v>1.0729377999999999E-2</v>
      </c>
      <c r="W3186">
        <v>3.6325074999999998E-2</v>
      </c>
      <c r="X3186">
        <v>7.4954215000000001E-3</v>
      </c>
      <c r="Y3186">
        <v>9.9999999999999985E-3</v>
      </c>
      <c r="Z3186">
        <v>7.4999999999999997E-2</v>
      </c>
      <c r="AA3186">
        <v>6.2E-2</v>
      </c>
      <c r="AB3186">
        <v>0.86299999999999999</v>
      </c>
      <c r="AC3186">
        <v>0.1759</v>
      </c>
      <c r="AD3186" t="s">
        <v>48</v>
      </c>
      <c r="AE3186" t="s">
        <v>48</v>
      </c>
      <c r="AF3186" t="s">
        <v>48</v>
      </c>
    </row>
    <row r="3187" spans="1:32" hidden="1" outlineLevel="1" x14ac:dyDescent="0.2">
      <c r="A3187" t="s">
        <v>24075</v>
      </c>
      <c r="B3187" t="s">
        <v>24076</v>
      </c>
      <c r="C3187" t="s">
        <v>24077</v>
      </c>
      <c r="J3187" t="s">
        <v>24078</v>
      </c>
      <c r="K3187" t="s">
        <v>1172</v>
      </c>
      <c r="L3187" t="s">
        <v>1233</v>
      </c>
      <c r="M3187">
        <v>2</v>
      </c>
      <c r="P3187" s="2" t="s">
        <v>24079</v>
      </c>
      <c r="Q3187" t="s">
        <v>24080</v>
      </c>
      <c r="S3187">
        <v>0.19124292000000001</v>
      </c>
      <c r="T3187">
        <v>1.7929077000000001E-3</v>
      </c>
      <c r="U3187">
        <v>2.1125201E-2</v>
      </c>
      <c r="V3187">
        <v>6.5486208000000001E-3</v>
      </c>
      <c r="W3187">
        <v>0.14693929999999999</v>
      </c>
      <c r="X3187">
        <v>7.8320109999999998E-3</v>
      </c>
      <c r="Y3187">
        <v>-0.1333333333333333</v>
      </c>
      <c r="Z3187">
        <v>0.187</v>
      </c>
      <c r="AA3187">
        <v>0.20499999999999999</v>
      </c>
      <c r="AB3187">
        <v>0.60799999999999998</v>
      </c>
      <c r="AC3187">
        <v>-0.18790000000000001</v>
      </c>
      <c r="AD3187" t="s">
        <v>48</v>
      </c>
      <c r="AE3187" t="s">
        <v>48</v>
      </c>
      <c r="AF3187" t="s">
        <v>48</v>
      </c>
    </row>
    <row r="3188" spans="1:32" hidden="1" outlineLevel="1" x14ac:dyDescent="0.2">
      <c r="A3188" t="s">
        <v>24081</v>
      </c>
      <c r="B3188" t="s">
        <v>24082</v>
      </c>
      <c r="C3188" t="s">
        <v>24083</v>
      </c>
      <c r="J3188" t="s">
        <v>24084</v>
      </c>
      <c r="K3188" t="s">
        <v>1172</v>
      </c>
      <c r="L3188" t="s">
        <v>1233</v>
      </c>
      <c r="M3188">
        <v>2</v>
      </c>
      <c r="P3188" s="2" t="s">
        <v>24085</v>
      </c>
      <c r="Q3188" t="s">
        <v>24080</v>
      </c>
      <c r="S3188">
        <v>7.9250953999999998E-2</v>
      </c>
      <c r="T3188">
        <v>1.7261505E-3</v>
      </c>
      <c r="U3188">
        <v>2.0510335000000001E-2</v>
      </c>
      <c r="V3188">
        <v>1.4149316E-2</v>
      </c>
      <c r="W3188">
        <v>2.4640026999999998E-2</v>
      </c>
      <c r="X3188">
        <v>7.8837950000000007E-3</v>
      </c>
      <c r="Y3188">
        <v>2.5000000000000001E-2</v>
      </c>
      <c r="Z3188">
        <v>6.7000000000000004E-2</v>
      </c>
      <c r="AA3188">
        <v>0</v>
      </c>
      <c r="AB3188">
        <v>0.93300000000000005</v>
      </c>
      <c r="AC3188">
        <v>0.69079999999999997</v>
      </c>
      <c r="AD3188" t="s">
        <v>48</v>
      </c>
      <c r="AE3188" t="s">
        <v>48</v>
      </c>
      <c r="AF3188" t="s">
        <v>48</v>
      </c>
    </row>
    <row r="3189" spans="1:32" hidden="1" outlineLevel="1" x14ac:dyDescent="0.2">
      <c r="P3189" s="2"/>
    </row>
    <row r="3190" spans="1:32" hidden="1" outlineLevel="1" x14ac:dyDescent="0.2">
      <c r="A3190" t="s">
        <v>24086</v>
      </c>
      <c r="B3190" t="s">
        <v>24087</v>
      </c>
      <c r="C3190" t="s">
        <v>24088</v>
      </c>
      <c r="J3190" t="s">
        <v>24089</v>
      </c>
      <c r="K3190" t="s">
        <v>1172</v>
      </c>
      <c r="L3190" t="s">
        <v>1233</v>
      </c>
      <c r="M3190">
        <v>1</v>
      </c>
      <c r="P3190" s="2" t="s">
        <v>24090</v>
      </c>
      <c r="Q3190" t="s">
        <v>10132</v>
      </c>
      <c r="S3190">
        <v>6.1048959999999999E-2</v>
      </c>
      <c r="T3190">
        <v>1.0728835999999999E-3</v>
      </c>
      <c r="U3190">
        <v>1.3780964999999999E-2</v>
      </c>
      <c r="V3190">
        <v>4.8467190000000002E-3</v>
      </c>
      <c r="W3190">
        <v>2.7730936000000001E-2</v>
      </c>
      <c r="X3190">
        <v>6.1490620000000003E-3</v>
      </c>
      <c r="Y3190">
        <v>0.1714285714285714</v>
      </c>
      <c r="Z3190">
        <v>0.26600000000000001</v>
      </c>
      <c r="AA3190">
        <v>4.2000000000000003E-2</v>
      </c>
      <c r="AB3190">
        <v>0.69199999999999995</v>
      </c>
      <c r="AC3190">
        <v>0.93840000000000001</v>
      </c>
      <c r="AD3190" t="s">
        <v>48</v>
      </c>
      <c r="AE3190" t="s">
        <v>48</v>
      </c>
      <c r="AF3190" t="s">
        <v>48</v>
      </c>
    </row>
    <row r="3191" spans="1:32" hidden="1" outlineLevel="1" x14ac:dyDescent="0.2">
      <c r="A3191" t="s">
        <v>24091</v>
      </c>
      <c r="B3191" t="s">
        <v>24092</v>
      </c>
      <c r="C3191" t="s">
        <v>24093</v>
      </c>
      <c r="J3191" t="s">
        <v>24094</v>
      </c>
      <c r="K3191" t="s">
        <v>1172</v>
      </c>
      <c r="L3191" t="s">
        <v>1233</v>
      </c>
      <c r="M3191">
        <v>1</v>
      </c>
      <c r="P3191" s="2" t="s">
        <v>24095</v>
      </c>
      <c r="Q3191" t="s">
        <v>10471</v>
      </c>
      <c r="S3191">
        <v>9.1121820000000006E-2</v>
      </c>
      <c r="T3191">
        <v>1.8596648999999999E-3</v>
      </c>
      <c r="U3191">
        <v>2.0851926999999999E-2</v>
      </c>
      <c r="V3191">
        <v>5.2906936000000002E-3</v>
      </c>
      <c r="W3191">
        <v>3.5994529999999997E-2</v>
      </c>
      <c r="X3191">
        <v>6.9387536E-3</v>
      </c>
      <c r="Y3191">
        <v>-0.10170454545454551</v>
      </c>
      <c r="Z3191">
        <v>8.5999999999999993E-2</v>
      </c>
      <c r="AA3191">
        <v>6.7000000000000004E-2</v>
      </c>
      <c r="AB3191">
        <v>0.84699999999999998</v>
      </c>
      <c r="AC3191">
        <v>0.51239999999999997</v>
      </c>
      <c r="AD3191" t="s">
        <v>48</v>
      </c>
      <c r="AE3191" t="s">
        <v>48</v>
      </c>
      <c r="AF3191" t="s">
        <v>48</v>
      </c>
    </row>
    <row r="3192" spans="1:32" hidden="1" outlineLevel="1" x14ac:dyDescent="0.2">
      <c r="A3192" t="s">
        <v>24096</v>
      </c>
      <c r="B3192" t="s">
        <v>24097</v>
      </c>
      <c r="C3192" t="s">
        <v>24098</v>
      </c>
      <c r="J3192" t="s">
        <v>24099</v>
      </c>
      <c r="K3192" t="s">
        <v>1172</v>
      </c>
      <c r="L3192" t="s">
        <v>1233</v>
      </c>
      <c r="M3192">
        <v>1</v>
      </c>
      <c r="P3192" s="2" t="s">
        <v>24100</v>
      </c>
      <c r="Q3192" t="s">
        <v>10150</v>
      </c>
      <c r="S3192">
        <v>1.7341164999999999E-2</v>
      </c>
      <c r="T3192">
        <v>4.7206880000000002E-4</v>
      </c>
      <c r="U3192">
        <v>9.5879180000000008E-3</v>
      </c>
      <c r="V3192">
        <v>1.3504217999999999E-3</v>
      </c>
      <c r="W3192">
        <v>1.1844901999999999E-2</v>
      </c>
      <c r="X3192">
        <v>5.8804373000000002E-3</v>
      </c>
      <c r="Y3192">
        <v>0.1119047619047619</v>
      </c>
      <c r="Z3192">
        <v>2.9000000000000001E-2</v>
      </c>
      <c r="AA3192">
        <v>3.3000000000000002E-2</v>
      </c>
      <c r="AB3192">
        <v>0.93799999999999994</v>
      </c>
      <c r="AC3192">
        <v>-7.6200000000000004E-2</v>
      </c>
      <c r="AD3192" t="s">
        <v>48</v>
      </c>
      <c r="AE3192" t="s">
        <v>48</v>
      </c>
      <c r="AF3192" t="s">
        <v>48</v>
      </c>
    </row>
    <row r="3193" spans="1:32" hidden="1" outlineLevel="1" x14ac:dyDescent="0.2">
      <c r="A3193" t="s">
        <v>24101</v>
      </c>
      <c r="B3193" t="s">
        <v>24102</v>
      </c>
      <c r="C3193" t="s">
        <v>24103</v>
      </c>
      <c r="J3193" t="s">
        <v>24104</v>
      </c>
      <c r="K3193" t="s">
        <v>1172</v>
      </c>
      <c r="L3193" t="s">
        <v>1233</v>
      </c>
      <c r="M3193">
        <v>1</v>
      </c>
      <c r="P3193" s="2" t="s">
        <v>24105</v>
      </c>
      <c r="Q3193" t="s">
        <v>11732</v>
      </c>
      <c r="S3193">
        <v>0.63085170000000002</v>
      </c>
      <c r="T3193">
        <v>0.16960317</v>
      </c>
      <c r="U3193">
        <v>0.57113709999999995</v>
      </c>
      <c r="V3193">
        <v>6.6132510000000005E-2</v>
      </c>
      <c r="W3193">
        <v>0.5935568</v>
      </c>
      <c r="X3193">
        <v>4.9128211999999997E-2</v>
      </c>
      <c r="Y3193">
        <v>0.36694214876033071</v>
      </c>
      <c r="Z3193">
        <v>0.13</v>
      </c>
      <c r="AA3193">
        <v>3.1E-2</v>
      </c>
      <c r="AB3193">
        <v>0.84</v>
      </c>
      <c r="AC3193">
        <v>0.93759999999999999</v>
      </c>
      <c r="AD3193" t="s">
        <v>48</v>
      </c>
      <c r="AE3193" t="s">
        <v>48</v>
      </c>
      <c r="AF3193" t="s">
        <v>48</v>
      </c>
    </row>
    <row r="3194" spans="1:32" hidden="1" outlineLevel="1" x14ac:dyDescent="0.2">
      <c r="A3194" t="s">
        <v>24106</v>
      </c>
      <c r="B3194" t="s">
        <v>24107</v>
      </c>
      <c r="C3194" t="s">
        <v>10041</v>
      </c>
      <c r="J3194" t="s">
        <v>24108</v>
      </c>
      <c r="K3194" t="s">
        <v>1172</v>
      </c>
      <c r="L3194" t="s">
        <v>1233</v>
      </c>
      <c r="M3194">
        <v>1</v>
      </c>
      <c r="P3194" s="2" t="s">
        <v>24109</v>
      </c>
      <c r="Q3194" t="s">
        <v>10044</v>
      </c>
      <c r="S3194">
        <v>1.5958897999999999E-2</v>
      </c>
      <c r="T3194">
        <v>4.9114229999999996E-4</v>
      </c>
      <c r="U3194">
        <v>1.0587076000000001E-2</v>
      </c>
      <c r="V3194">
        <v>1.5816584E-3</v>
      </c>
      <c r="W3194">
        <v>1.0096892E-2</v>
      </c>
      <c r="X3194">
        <v>6.0713872999999998E-3</v>
      </c>
      <c r="Y3194">
        <v>0.1591428571428572</v>
      </c>
      <c r="Z3194">
        <v>0.129</v>
      </c>
      <c r="AA3194">
        <v>0.13600000000000001</v>
      </c>
      <c r="AB3194">
        <v>0.73399999999999999</v>
      </c>
      <c r="AC3194">
        <v>-0.40210000000000001</v>
      </c>
      <c r="AD3194" t="s">
        <v>48</v>
      </c>
      <c r="AE3194" t="s">
        <v>48</v>
      </c>
      <c r="AF3194" t="s">
        <v>48</v>
      </c>
    </row>
    <row r="3195" spans="1:32" hidden="1" outlineLevel="1" x14ac:dyDescent="0.2">
      <c r="A3195" t="s">
        <v>24110</v>
      </c>
      <c r="B3195" t="s">
        <v>24111</v>
      </c>
      <c r="C3195" t="s">
        <v>24112</v>
      </c>
      <c r="J3195" t="s">
        <v>24113</v>
      </c>
      <c r="K3195" t="s">
        <v>1172</v>
      </c>
      <c r="L3195" t="s">
        <v>1233</v>
      </c>
      <c r="M3195">
        <v>1</v>
      </c>
      <c r="P3195" s="2" t="s">
        <v>24114</v>
      </c>
      <c r="Q3195" t="s">
        <v>10150</v>
      </c>
      <c r="S3195">
        <v>0.14603140000000001</v>
      </c>
      <c r="T3195">
        <v>2.8038024999999999E-3</v>
      </c>
      <c r="U3195">
        <v>4.3916557000000002E-2</v>
      </c>
      <c r="V3195">
        <v>3.3668050000000001E-3</v>
      </c>
      <c r="W3195">
        <v>7.3968030000000004E-2</v>
      </c>
      <c r="X3195">
        <v>8.1038729999999993E-3</v>
      </c>
      <c r="Y3195">
        <v>1.7785336356764929E-2</v>
      </c>
      <c r="Z3195">
        <v>0.14399999999999999</v>
      </c>
      <c r="AA3195">
        <v>0.114</v>
      </c>
      <c r="AB3195">
        <v>0.74199999999999999</v>
      </c>
      <c r="AC3195">
        <v>0.67569999999999997</v>
      </c>
      <c r="AD3195" t="s">
        <v>48</v>
      </c>
      <c r="AE3195" t="s">
        <v>48</v>
      </c>
      <c r="AF3195" t="s">
        <v>48</v>
      </c>
    </row>
    <row r="3196" spans="1:32" hidden="1" outlineLevel="1" x14ac:dyDescent="0.2">
      <c r="A3196" t="s">
        <v>24115</v>
      </c>
      <c r="B3196" t="s">
        <v>24116</v>
      </c>
      <c r="C3196" t="s">
        <v>13129</v>
      </c>
      <c r="J3196" t="s">
        <v>24117</v>
      </c>
      <c r="K3196" t="s">
        <v>1172</v>
      </c>
      <c r="L3196" t="s">
        <v>1233</v>
      </c>
      <c r="M3196">
        <v>1</v>
      </c>
      <c r="P3196" s="2" t="s">
        <v>24118</v>
      </c>
      <c r="Q3196" t="s">
        <v>13132</v>
      </c>
      <c r="S3196">
        <v>2.8620722000000001E-2</v>
      </c>
      <c r="T3196">
        <v>8.7261200000000004E-4</v>
      </c>
      <c r="U3196">
        <v>1.2073003000000001E-2</v>
      </c>
      <c r="V3196">
        <v>2.0071338000000002E-3</v>
      </c>
      <c r="W3196">
        <v>1.6328929999999998E-2</v>
      </c>
      <c r="X3196">
        <v>6.6927844000000004E-3</v>
      </c>
      <c r="Y3196">
        <v>0.125</v>
      </c>
      <c r="Z3196">
        <v>0.23200000000000001</v>
      </c>
      <c r="AA3196">
        <v>7.6999999999999999E-2</v>
      </c>
      <c r="AB3196">
        <v>0.69</v>
      </c>
      <c r="AC3196">
        <v>0.50519999999999998</v>
      </c>
      <c r="AD3196" t="s">
        <v>48</v>
      </c>
      <c r="AE3196" t="s">
        <v>48</v>
      </c>
      <c r="AF3196" t="s">
        <v>48</v>
      </c>
    </row>
    <row r="3197" spans="1:32" hidden="1" outlineLevel="1" x14ac:dyDescent="0.2">
      <c r="A3197" t="s">
        <v>24119</v>
      </c>
      <c r="B3197" t="s">
        <v>24120</v>
      </c>
      <c r="C3197" t="s">
        <v>24121</v>
      </c>
      <c r="J3197" t="s">
        <v>24122</v>
      </c>
      <c r="K3197" t="s">
        <v>1172</v>
      </c>
      <c r="L3197" t="s">
        <v>1233</v>
      </c>
      <c r="M3197">
        <v>1</v>
      </c>
      <c r="P3197" s="2" t="s">
        <v>24123</v>
      </c>
      <c r="Q3197" t="s">
        <v>15195</v>
      </c>
      <c r="S3197">
        <v>3.8755610000000003E-2</v>
      </c>
      <c r="T3197">
        <v>1.1730194000000001E-3</v>
      </c>
      <c r="U3197">
        <v>1.0911588999999999E-2</v>
      </c>
      <c r="V3197">
        <v>1.9701357999999999E-3</v>
      </c>
      <c r="W3197">
        <v>1.6176929999999999E-2</v>
      </c>
      <c r="X3197">
        <v>8.7899980000000003E-3</v>
      </c>
      <c r="Y3197">
        <v>3.7500000000000012E-2</v>
      </c>
      <c r="Z3197">
        <v>0</v>
      </c>
      <c r="AA3197">
        <v>0.128</v>
      </c>
      <c r="AB3197">
        <v>0.872</v>
      </c>
      <c r="AC3197">
        <v>-0.29599999999999999</v>
      </c>
      <c r="AD3197" t="s">
        <v>48</v>
      </c>
      <c r="AE3197" t="s">
        <v>48</v>
      </c>
      <c r="AF3197" t="s">
        <v>48</v>
      </c>
    </row>
    <row r="3198" spans="1:32" hidden="1" outlineLevel="1" x14ac:dyDescent="0.2">
      <c r="A3198" t="s">
        <v>24124</v>
      </c>
      <c r="B3198" t="s">
        <v>24125</v>
      </c>
      <c r="C3198" t="s">
        <v>24126</v>
      </c>
      <c r="J3198" t="s">
        <v>24127</v>
      </c>
      <c r="K3198" t="s">
        <v>1172</v>
      </c>
      <c r="L3198" t="s">
        <v>1233</v>
      </c>
      <c r="M3198">
        <v>1</v>
      </c>
      <c r="P3198" s="2" t="s">
        <v>24128</v>
      </c>
      <c r="Q3198" t="s">
        <v>47</v>
      </c>
      <c r="S3198">
        <v>6.0653260000000001E-2</v>
      </c>
      <c r="T3198">
        <v>1.3542175E-3</v>
      </c>
      <c r="U3198">
        <v>1.7436002999999999E-2</v>
      </c>
      <c r="V3198">
        <v>2.034882E-3</v>
      </c>
      <c r="W3198">
        <v>2.8942931000000002E-2</v>
      </c>
      <c r="X3198">
        <v>7.1976690000000003E-3</v>
      </c>
      <c r="Y3198">
        <v>0.1111111111111111</v>
      </c>
      <c r="Z3198">
        <v>0</v>
      </c>
      <c r="AA3198">
        <v>5.1999999999999998E-2</v>
      </c>
      <c r="AB3198">
        <v>0.94799999999999995</v>
      </c>
      <c r="AC3198">
        <v>-0.29599999999999999</v>
      </c>
      <c r="AD3198" t="s">
        <v>48</v>
      </c>
      <c r="AE3198" t="s">
        <v>48</v>
      </c>
      <c r="AF3198" t="s">
        <v>48</v>
      </c>
    </row>
    <row r="3199" spans="1:32" hidden="1" outlineLevel="1" x14ac:dyDescent="0.2">
      <c r="A3199" t="s">
        <v>24129</v>
      </c>
      <c r="B3199" t="s">
        <v>24130</v>
      </c>
      <c r="C3199" t="s">
        <v>24131</v>
      </c>
      <c r="J3199" t="s">
        <v>24132</v>
      </c>
      <c r="K3199" t="s">
        <v>1172</v>
      </c>
      <c r="L3199" t="s">
        <v>1233</v>
      </c>
      <c r="M3199">
        <v>1</v>
      </c>
      <c r="P3199" s="2" t="s">
        <v>24133</v>
      </c>
      <c r="Q3199" t="s">
        <v>10060</v>
      </c>
      <c r="S3199">
        <v>8.6373480000000002E-2</v>
      </c>
      <c r="T3199">
        <v>1.3065338E-3</v>
      </c>
      <c r="U3199">
        <v>1.3712646E-2</v>
      </c>
      <c r="V3199">
        <v>4.6432310000000003E-3</v>
      </c>
      <c r="W3199">
        <v>2.9714199E-2</v>
      </c>
      <c r="X3199">
        <v>7.6119335999999998E-3</v>
      </c>
      <c r="Y3199">
        <v>0.05</v>
      </c>
      <c r="Z3199">
        <v>0.251</v>
      </c>
      <c r="AA3199">
        <v>0.22600000000000001</v>
      </c>
      <c r="AB3199">
        <v>0.52300000000000002</v>
      </c>
      <c r="AC3199">
        <v>0.1255</v>
      </c>
      <c r="AD3199" t="s">
        <v>48</v>
      </c>
      <c r="AE3199" t="s">
        <v>48</v>
      </c>
      <c r="AF3199" t="s">
        <v>48</v>
      </c>
    </row>
    <row r="3200" spans="1:32" hidden="1" outlineLevel="1" x14ac:dyDescent="0.2">
      <c r="A3200" t="s">
        <v>24134</v>
      </c>
      <c r="B3200" t="s">
        <v>24135</v>
      </c>
      <c r="C3200" t="s">
        <v>24077</v>
      </c>
      <c r="J3200" t="s">
        <v>24136</v>
      </c>
      <c r="K3200" t="s">
        <v>24065</v>
      </c>
      <c r="L3200" t="s">
        <v>1263</v>
      </c>
      <c r="M3200">
        <v>-6</v>
      </c>
      <c r="P3200" s="2" t="s">
        <v>24137</v>
      </c>
      <c r="Q3200" t="s">
        <v>24080</v>
      </c>
      <c r="S3200">
        <v>9.6552230000000003E-2</v>
      </c>
      <c r="T3200">
        <v>1.9168854E-3</v>
      </c>
      <c r="U3200">
        <v>3.7904396999999999E-2</v>
      </c>
      <c r="V3200">
        <v>2.4788563999999999E-3</v>
      </c>
      <c r="W3200">
        <v>3.4782536000000003E-2</v>
      </c>
      <c r="X3200">
        <v>7.2365062999999999E-3</v>
      </c>
      <c r="Y3200">
        <v>0.2</v>
      </c>
      <c r="Z3200">
        <v>3.7999999999999999E-2</v>
      </c>
      <c r="AA3200">
        <v>4.3999999999999997E-2</v>
      </c>
      <c r="AB3200">
        <v>0.91700000000000004</v>
      </c>
      <c r="AC3200">
        <v>-0.1027</v>
      </c>
      <c r="AD3200" t="s">
        <v>48</v>
      </c>
      <c r="AE3200" t="s">
        <v>48</v>
      </c>
      <c r="AF3200" t="s">
        <v>48</v>
      </c>
    </row>
    <row r="3201" spans="1:44" hidden="1" outlineLevel="1" x14ac:dyDescent="0.2">
      <c r="A3201" t="s">
        <v>24138</v>
      </c>
      <c r="B3201" t="s">
        <v>24139</v>
      </c>
      <c r="C3201" t="s">
        <v>10041</v>
      </c>
      <c r="J3201" t="s">
        <v>24140</v>
      </c>
      <c r="K3201" t="s">
        <v>24134</v>
      </c>
      <c r="L3201" t="s">
        <v>1263</v>
      </c>
      <c r="M3201">
        <v>1</v>
      </c>
      <c r="P3201" s="2" t="s">
        <v>24141</v>
      </c>
      <c r="Q3201" t="s">
        <v>10044</v>
      </c>
      <c r="S3201">
        <v>2.9092112999999999E-2</v>
      </c>
      <c r="T3201">
        <v>7.1048737000000003E-4</v>
      </c>
      <c r="U3201">
        <v>1.2414595E-2</v>
      </c>
      <c r="V3201">
        <v>2.4048606999999998E-3</v>
      </c>
      <c r="W3201">
        <v>1.3668913E-2</v>
      </c>
      <c r="X3201">
        <v>6.1749537000000002E-3</v>
      </c>
      <c r="Y3201">
        <v>0.375</v>
      </c>
      <c r="Z3201">
        <v>0.193</v>
      </c>
      <c r="AA3201">
        <v>0.17</v>
      </c>
      <c r="AB3201">
        <v>0.63800000000000001</v>
      </c>
      <c r="AC3201">
        <v>0.45279999999999998</v>
      </c>
      <c r="AD3201" t="s">
        <v>48</v>
      </c>
      <c r="AE3201" t="s">
        <v>48</v>
      </c>
      <c r="AF3201" t="s">
        <v>48</v>
      </c>
    </row>
    <row r="3202" spans="1:44" collapsed="1" x14ac:dyDescent="0.2">
      <c r="A3202" t="s">
        <v>1166</v>
      </c>
      <c r="B3202" t="s">
        <v>1167</v>
      </c>
      <c r="C3202" t="s">
        <v>1168</v>
      </c>
      <c r="D3202" t="s">
        <v>1169</v>
      </c>
      <c r="E3202" t="s">
        <v>53</v>
      </c>
      <c r="F3202" t="s">
        <v>42</v>
      </c>
      <c r="G3202">
        <v>19</v>
      </c>
      <c r="J3202" t="s">
        <v>1170</v>
      </c>
      <c r="L3202" t="s">
        <v>45</v>
      </c>
      <c r="M3202">
        <v>8</v>
      </c>
      <c r="N3202">
        <v>1</v>
      </c>
      <c r="O3202" s="2" t="s">
        <v>1171</v>
      </c>
      <c r="P3202" s="2" t="s">
        <v>1171</v>
      </c>
      <c r="Q3202" t="s">
        <v>47</v>
      </c>
      <c r="R3202" t="s">
        <v>47</v>
      </c>
      <c r="S3202">
        <v>0.11000219999999999</v>
      </c>
      <c r="T3202">
        <v>3.0708313000000001E-3</v>
      </c>
      <c r="U3202">
        <v>5.2433779999999999E-2</v>
      </c>
      <c r="V3202">
        <v>8.4725100000000008E-3</v>
      </c>
      <c r="W3202">
        <v>3.4892720000000002E-2</v>
      </c>
      <c r="X3202">
        <v>9.5149599999999994E-3</v>
      </c>
      <c r="Y3202">
        <v>-2.1693121693121681E-2</v>
      </c>
      <c r="Z3202">
        <v>8.5000000000000006E-2</v>
      </c>
      <c r="AA3202">
        <v>0.17599999999999999</v>
      </c>
      <c r="AB3202">
        <v>0.73899999999999999</v>
      </c>
      <c r="AC3202">
        <v>-0.99719999999999998</v>
      </c>
      <c r="AD3202" t="s">
        <v>48</v>
      </c>
      <c r="AE3202" t="s">
        <v>48</v>
      </c>
      <c r="AF3202" t="s">
        <v>48</v>
      </c>
      <c r="AH3202">
        <f t="shared" ref="AH3202" si="23">SUM(AI3202:AJ3202)</f>
        <v>25</v>
      </c>
      <c r="AI3202">
        <f>COUNTIF(L3202:L3231, "Comment")</f>
        <v>13</v>
      </c>
      <c r="AJ3202">
        <f>COUNTIF(L3202:L3231, "Reply")</f>
        <v>12</v>
      </c>
      <c r="AK3202">
        <f>COUNTIF(C3203:C3231, C3202)</f>
        <v>0</v>
      </c>
      <c r="AM3202">
        <f>AVERAGE(S3202:S3231)</f>
        <v>0.18026746467307692</v>
      </c>
      <c r="AN3202">
        <f>AVERAGE(Y3202:Y3231)</f>
        <v>7.6145679134124525E-2</v>
      </c>
      <c r="AO3202" cm="1">
        <f t="array" ref="AO3202">SUM(COUNTIF(J3203:J3231, {"*NTA*","*YWNBTA*"}))</f>
        <v>10</v>
      </c>
      <c r="AP3202" cm="1">
        <f t="array" ref="AP3202">SUM(COUNTIF(J3203:J3231, {"*YTA*","*YWBTA*"}))</f>
        <v>1</v>
      </c>
      <c r="AQ3202" s="9">
        <f>COUNTIF(J3203:J3231, "*ESH*")</f>
        <v>1</v>
      </c>
      <c r="AR3202" t="str">
        <f>IF(AO3202&gt;AP3202,(IF(AO3202&gt;AQ3202,"NTA","YTA")), IF(AP3202&gt;AQ3202,"YTA","ESH"))</f>
        <v>NTA</v>
      </c>
    </row>
    <row r="3203" spans="1:44" hidden="1" outlineLevel="1" x14ac:dyDescent="0.2">
      <c r="P3203" s="2"/>
    </row>
    <row r="3204" spans="1:44" hidden="1" outlineLevel="1" x14ac:dyDescent="0.2">
      <c r="A3204" t="s">
        <v>24142</v>
      </c>
      <c r="B3204" t="s">
        <v>24143</v>
      </c>
      <c r="C3204" t="s">
        <v>24144</v>
      </c>
      <c r="J3204" t="s">
        <v>24145</v>
      </c>
      <c r="K3204" t="s">
        <v>1166</v>
      </c>
      <c r="L3204" t="s">
        <v>1233</v>
      </c>
      <c r="M3204">
        <v>10</v>
      </c>
      <c r="P3204" s="2" t="s">
        <v>24146</v>
      </c>
      <c r="Q3204" t="s">
        <v>10060</v>
      </c>
      <c r="S3204">
        <v>0.13214645</v>
      </c>
      <c r="T3204">
        <v>1.8215180000000001E-3</v>
      </c>
      <c r="U3204">
        <v>1.5386449E-2</v>
      </c>
      <c r="V3204">
        <v>4.1992567E-3</v>
      </c>
      <c r="W3204">
        <v>6.7570359999999996E-2</v>
      </c>
      <c r="X3204">
        <v>7.2365062999999999E-3</v>
      </c>
      <c r="Y3204">
        <v>-0.24999999999999989</v>
      </c>
      <c r="Z3204">
        <v>5.1999999999999998E-2</v>
      </c>
      <c r="AA3204">
        <v>0.158</v>
      </c>
      <c r="AB3204">
        <v>0.79</v>
      </c>
      <c r="AC3204">
        <v>-0.57799999999999996</v>
      </c>
      <c r="AD3204" t="s">
        <v>48</v>
      </c>
      <c r="AE3204" t="s">
        <v>48</v>
      </c>
      <c r="AF3204" t="s">
        <v>48</v>
      </c>
    </row>
    <row r="3205" spans="1:44" hidden="1" outlineLevel="1" x14ac:dyDescent="0.2">
      <c r="A3205" t="s">
        <v>24147</v>
      </c>
      <c r="B3205" t="s">
        <v>24148</v>
      </c>
      <c r="C3205" t="s">
        <v>24149</v>
      </c>
      <c r="J3205" t="s">
        <v>24150</v>
      </c>
      <c r="K3205" t="s">
        <v>1166</v>
      </c>
      <c r="L3205" t="s">
        <v>1233</v>
      </c>
      <c r="M3205">
        <v>9</v>
      </c>
      <c r="P3205" s="2" t="s">
        <v>24151</v>
      </c>
      <c r="Q3205" t="s">
        <v>16502</v>
      </c>
      <c r="S3205">
        <v>0.33899839999999998</v>
      </c>
      <c r="T3205">
        <v>1.6641939000000001E-2</v>
      </c>
      <c r="U3205">
        <v>0.38133919999999999</v>
      </c>
      <c r="V3205">
        <v>8.5465049999999994E-3</v>
      </c>
      <c r="W3205">
        <v>0.24698590000000001</v>
      </c>
      <c r="X3205">
        <v>8.6346489999999994E-3</v>
      </c>
      <c r="Y3205">
        <v>1.9362745098039209E-2</v>
      </c>
      <c r="Z3205">
        <v>0.11799999999999999</v>
      </c>
      <c r="AA3205">
        <v>0.11899999999999999</v>
      </c>
      <c r="AB3205">
        <v>0.76200000000000001</v>
      </c>
      <c r="AC3205">
        <v>0.4204</v>
      </c>
      <c r="AD3205" t="s">
        <v>48</v>
      </c>
      <c r="AE3205" t="s">
        <v>48</v>
      </c>
      <c r="AF3205" t="s">
        <v>48</v>
      </c>
    </row>
    <row r="3206" spans="1:44" hidden="1" outlineLevel="1" x14ac:dyDescent="0.2">
      <c r="A3206" t="s">
        <v>24152</v>
      </c>
      <c r="B3206" t="s">
        <v>24153</v>
      </c>
      <c r="C3206" t="s">
        <v>10041</v>
      </c>
      <c r="J3206" t="s">
        <v>24154</v>
      </c>
      <c r="K3206" t="s">
        <v>1166</v>
      </c>
      <c r="L3206" t="s">
        <v>1233</v>
      </c>
      <c r="M3206">
        <v>3</v>
      </c>
      <c r="P3206" s="2" t="s">
        <v>24155</v>
      </c>
      <c r="Q3206" t="s">
        <v>10044</v>
      </c>
      <c r="S3206">
        <v>0.57219880000000001</v>
      </c>
      <c r="T3206">
        <v>2.3076923999999999E-2</v>
      </c>
      <c r="U3206">
        <v>0.37784040000000002</v>
      </c>
      <c r="V3206">
        <v>2.2590387999999999E-2</v>
      </c>
      <c r="W3206">
        <v>0.60994150000000003</v>
      </c>
      <c r="X3206">
        <v>9.5926359999999999E-3</v>
      </c>
      <c r="Y3206">
        <v>-6.4285714285714293E-2</v>
      </c>
      <c r="Z3206">
        <v>0.17599999999999999</v>
      </c>
      <c r="AA3206">
        <v>0.128</v>
      </c>
      <c r="AB3206">
        <v>0.69599999999999995</v>
      </c>
      <c r="AC3206">
        <v>0.27110000000000001</v>
      </c>
      <c r="AD3206" t="s">
        <v>48</v>
      </c>
      <c r="AE3206" t="s">
        <v>48</v>
      </c>
      <c r="AF3206" t="s">
        <v>48</v>
      </c>
    </row>
    <row r="3207" spans="1:44" hidden="1" outlineLevel="1" x14ac:dyDescent="0.2">
      <c r="A3207" t="s">
        <v>24156</v>
      </c>
      <c r="B3207" t="s">
        <v>24157</v>
      </c>
      <c r="C3207" t="s">
        <v>23985</v>
      </c>
      <c r="J3207" t="s">
        <v>24158</v>
      </c>
      <c r="K3207" t="s">
        <v>1166</v>
      </c>
      <c r="L3207" t="s">
        <v>1233</v>
      </c>
      <c r="M3207">
        <v>3</v>
      </c>
      <c r="P3207" s="2" t="s">
        <v>24159</v>
      </c>
      <c r="Q3207" t="s">
        <v>23988</v>
      </c>
      <c r="S3207">
        <v>0.41690505</v>
      </c>
      <c r="T3207">
        <v>5.9890747000000003E-3</v>
      </c>
      <c r="U3207">
        <v>4.6421619999999997E-2</v>
      </c>
      <c r="V3207">
        <v>6.8076057000000002E-3</v>
      </c>
      <c r="W3207">
        <v>0.48569723999999997</v>
      </c>
      <c r="X3207">
        <v>7.5342589999999997E-3</v>
      </c>
      <c r="Y3207">
        <v>0.1896258503401361</v>
      </c>
      <c r="Z3207">
        <v>0.127</v>
      </c>
      <c r="AA3207">
        <v>3.1E-2</v>
      </c>
      <c r="AB3207">
        <v>0.84199999999999997</v>
      </c>
      <c r="AC3207">
        <v>0.74739999999999995</v>
      </c>
      <c r="AD3207" t="s">
        <v>48</v>
      </c>
      <c r="AE3207" t="s">
        <v>48</v>
      </c>
      <c r="AF3207" t="s">
        <v>48</v>
      </c>
    </row>
    <row r="3208" spans="1:44" hidden="1" outlineLevel="1" x14ac:dyDescent="0.2">
      <c r="P3208" s="2"/>
    </row>
    <row r="3209" spans="1:44" hidden="1" outlineLevel="1" x14ac:dyDescent="0.2">
      <c r="A3209" t="s">
        <v>24160</v>
      </c>
      <c r="B3209" t="s">
        <v>19064</v>
      </c>
      <c r="C3209" t="s">
        <v>24161</v>
      </c>
      <c r="J3209" t="s">
        <v>24162</v>
      </c>
      <c r="K3209" t="s">
        <v>1166</v>
      </c>
      <c r="L3209" t="s">
        <v>1233</v>
      </c>
      <c r="M3209">
        <v>1</v>
      </c>
      <c r="P3209" s="2" t="s">
        <v>24163</v>
      </c>
      <c r="Q3209" t="s">
        <v>24164</v>
      </c>
      <c r="S3209">
        <v>0.12867521000000001</v>
      </c>
      <c r="T3209">
        <v>2.4604797E-3</v>
      </c>
      <c r="U3209">
        <v>2.4882716999999999E-2</v>
      </c>
      <c r="V3209">
        <v>4.8837172999999998E-3</v>
      </c>
      <c r="W3209">
        <v>7.2067099999999995E-2</v>
      </c>
      <c r="X3209">
        <v>7.0034824000000002E-3</v>
      </c>
      <c r="Y3209">
        <v>-0.13125000000000001</v>
      </c>
      <c r="Z3209">
        <v>0.17</v>
      </c>
      <c r="AA3209">
        <v>9.7000000000000003E-2</v>
      </c>
      <c r="AB3209">
        <v>0.73299999999999998</v>
      </c>
      <c r="AC3209">
        <v>0.86809999999999998</v>
      </c>
      <c r="AD3209" t="s">
        <v>48</v>
      </c>
      <c r="AE3209" t="s">
        <v>48</v>
      </c>
      <c r="AF3209" t="s">
        <v>48</v>
      </c>
    </row>
    <row r="3210" spans="1:44" hidden="1" outlineLevel="1" x14ac:dyDescent="0.2">
      <c r="A3210" t="s">
        <v>24165</v>
      </c>
      <c r="B3210" t="s">
        <v>24166</v>
      </c>
      <c r="C3210" t="s">
        <v>24167</v>
      </c>
      <c r="J3210" t="s">
        <v>24168</v>
      </c>
      <c r="K3210" t="s">
        <v>1166</v>
      </c>
      <c r="L3210" t="s">
        <v>1233</v>
      </c>
      <c r="M3210">
        <v>1</v>
      </c>
      <c r="P3210" s="2" t="s">
        <v>24169</v>
      </c>
      <c r="Q3210" t="s">
        <v>47</v>
      </c>
      <c r="S3210">
        <v>4.166769E-2</v>
      </c>
      <c r="T3210">
        <v>1.0776519999999999E-3</v>
      </c>
      <c r="U3210">
        <v>1.3507691E-2</v>
      </c>
      <c r="V3210">
        <v>3.2743104E-3</v>
      </c>
      <c r="W3210">
        <v>1.9483517999999998E-2</v>
      </c>
      <c r="X3210">
        <v>6.5697995E-3</v>
      </c>
      <c r="Y3210">
        <v>0.13750000000000001</v>
      </c>
      <c r="Z3210">
        <v>0</v>
      </c>
      <c r="AA3210">
        <v>0</v>
      </c>
      <c r="AB3210">
        <v>1</v>
      </c>
      <c r="AC3210">
        <v>0</v>
      </c>
      <c r="AD3210" t="s">
        <v>48</v>
      </c>
      <c r="AE3210" t="s">
        <v>48</v>
      </c>
      <c r="AF3210" t="s">
        <v>48</v>
      </c>
    </row>
    <row r="3211" spans="1:44" hidden="1" outlineLevel="1" x14ac:dyDescent="0.2">
      <c r="P3211" s="2"/>
    </row>
    <row r="3212" spans="1:44" hidden="1" outlineLevel="1" x14ac:dyDescent="0.2">
      <c r="A3212" t="s">
        <v>24171</v>
      </c>
      <c r="B3212" t="s">
        <v>24172</v>
      </c>
      <c r="C3212" t="s">
        <v>24173</v>
      </c>
      <c r="J3212" t="s">
        <v>24174</v>
      </c>
      <c r="K3212" t="s">
        <v>24170</v>
      </c>
      <c r="L3212" t="s">
        <v>1233</v>
      </c>
      <c r="M3212">
        <v>14</v>
      </c>
      <c r="P3212" s="2" t="s">
        <v>24175</v>
      </c>
      <c r="Q3212" t="s">
        <v>10132</v>
      </c>
      <c r="S3212">
        <v>0.54325575000000004</v>
      </c>
      <c r="T3212">
        <v>2.3692907999999999E-2</v>
      </c>
      <c r="U3212">
        <v>0.53654230000000003</v>
      </c>
      <c r="V3212">
        <v>2.9144434E-2</v>
      </c>
      <c r="W3212">
        <v>0.48627715999999999</v>
      </c>
      <c r="X3212">
        <v>1.3269233E-2</v>
      </c>
      <c r="Y3212">
        <v>-1.006944444444444E-2</v>
      </c>
      <c r="Z3212">
        <v>0.17799999999999999</v>
      </c>
      <c r="AA3212">
        <v>6.6000000000000003E-2</v>
      </c>
      <c r="AB3212">
        <v>0.75600000000000001</v>
      </c>
      <c r="AC3212">
        <v>0.86890000000000001</v>
      </c>
      <c r="AD3212" t="s">
        <v>48</v>
      </c>
      <c r="AE3212" t="s">
        <v>48</v>
      </c>
      <c r="AF3212" t="s">
        <v>48</v>
      </c>
    </row>
    <row r="3213" spans="1:44" hidden="1" outlineLevel="1" x14ac:dyDescent="0.2">
      <c r="A3213" t="s">
        <v>24176</v>
      </c>
      <c r="B3213" t="s">
        <v>24177</v>
      </c>
      <c r="C3213" t="s">
        <v>23985</v>
      </c>
      <c r="J3213" t="s">
        <v>24178</v>
      </c>
      <c r="K3213" t="s">
        <v>24170</v>
      </c>
      <c r="L3213" t="s">
        <v>1233</v>
      </c>
      <c r="M3213">
        <v>4</v>
      </c>
      <c r="P3213" s="2" t="s">
        <v>24179</v>
      </c>
      <c r="Q3213" t="s">
        <v>23988</v>
      </c>
      <c r="S3213">
        <v>2.6028076000000001E-2</v>
      </c>
      <c r="T3213">
        <v>6.1988829999999997E-4</v>
      </c>
      <c r="U3213">
        <v>1.03821205E-2</v>
      </c>
      <c r="V3213">
        <v>1.9053895999999999E-3</v>
      </c>
      <c r="W3213">
        <v>1.5644926999999999E-2</v>
      </c>
      <c r="X3213">
        <v>5.9257475999999996E-3</v>
      </c>
      <c r="Y3213">
        <v>6.9791666666666669E-2</v>
      </c>
      <c r="Z3213">
        <v>0.14799999999999999</v>
      </c>
      <c r="AA3213">
        <v>0.11600000000000001</v>
      </c>
      <c r="AB3213">
        <v>0.73699999999999999</v>
      </c>
      <c r="AC3213">
        <v>3.0599999999999999E-2</v>
      </c>
      <c r="AD3213" t="s">
        <v>48</v>
      </c>
      <c r="AE3213" t="s">
        <v>48</v>
      </c>
      <c r="AF3213" t="s">
        <v>48</v>
      </c>
    </row>
    <row r="3214" spans="1:44" hidden="1" outlineLevel="1" x14ac:dyDescent="0.2">
      <c r="A3214" t="s">
        <v>24180</v>
      </c>
      <c r="B3214" t="s">
        <v>24181</v>
      </c>
      <c r="C3214" t="s">
        <v>24121</v>
      </c>
      <c r="J3214" t="s">
        <v>24182</v>
      </c>
      <c r="K3214" t="s">
        <v>24170</v>
      </c>
      <c r="L3214" t="s">
        <v>1233</v>
      </c>
      <c r="M3214">
        <v>4</v>
      </c>
      <c r="P3214" s="2" t="s">
        <v>24183</v>
      </c>
      <c r="Q3214" t="s">
        <v>15195</v>
      </c>
      <c r="S3214">
        <v>6.4214519999999997E-2</v>
      </c>
      <c r="T3214">
        <v>1.4019012E-3</v>
      </c>
      <c r="U3214">
        <v>1.4122557000000001E-2</v>
      </c>
      <c r="V3214">
        <v>2.2291208000000001E-3</v>
      </c>
      <c r="W3214">
        <v>2.4382201999999999E-2</v>
      </c>
      <c r="X3214">
        <v>7.5860420000000003E-3</v>
      </c>
      <c r="Y3214">
        <v>0.55000000000000004</v>
      </c>
      <c r="Z3214">
        <v>0.13800000000000001</v>
      </c>
      <c r="AA3214">
        <v>0</v>
      </c>
      <c r="AB3214">
        <v>0.86199999999999999</v>
      </c>
      <c r="AC3214">
        <v>0.67669999999999997</v>
      </c>
      <c r="AD3214" t="s">
        <v>48</v>
      </c>
      <c r="AE3214" t="s">
        <v>48</v>
      </c>
      <c r="AF3214" t="s">
        <v>48</v>
      </c>
    </row>
    <row r="3215" spans="1:44" hidden="1" outlineLevel="1" x14ac:dyDescent="0.2">
      <c r="A3215" t="s">
        <v>24184</v>
      </c>
      <c r="B3215" t="s">
        <v>24185</v>
      </c>
      <c r="C3215" t="s">
        <v>10041</v>
      </c>
      <c r="J3215" t="s">
        <v>24186</v>
      </c>
      <c r="K3215" t="s">
        <v>24170</v>
      </c>
      <c r="L3215" t="s">
        <v>1233</v>
      </c>
      <c r="M3215">
        <v>4</v>
      </c>
      <c r="P3215" s="2" t="s">
        <v>24187</v>
      </c>
      <c r="Q3215" t="s">
        <v>10044</v>
      </c>
      <c r="S3215">
        <v>1.5896067E-2</v>
      </c>
      <c r="T3215">
        <v>6.3419340000000005E-4</v>
      </c>
      <c r="U3215">
        <v>1.0894509E-2</v>
      </c>
      <c r="V3215">
        <v>1.4429165E-3</v>
      </c>
      <c r="W3215">
        <v>1.0134893000000001E-2</v>
      </c>
      <c r="X3215">
        <v>6.0584419999999998E-3</v>
      </c>
      <c r="Y3215">
        <v>0.125</v>
      </c>
      <c r="Z3215">
        <v>0.14199999999999999</v>
      </c>
      <c r="AA3215">
        <v>3.7999999999999999E-2</v>
      </c>
      <c r="AB3215">
        <v>0.82</v>
      </c>
      <c r="AC3215">
        <v>0.70589999999999997</v>
      </c>
      <c r="AD3215" t="s">
        <v>48</v>
      </c>
      <c r="AE3215" t="s">
        <v>48</v>
      </c>
      <c r="AF3215" t="s">
        <v>48</v>
      </c>
    </row>
    <row r="3216" spans="1:44" hidden="1" outlineLevel="1" x14ac:dyDescent="0.2">
      <c r="A3216" t="s">
        <v>24188</v>
      </c>
      <c r="B3216" t="s">
        <v>24189</v>
      </c>
      <c r="C3216" t="s">
        <v>10235</v>
      </c>
      <c r="J3216" t="s">
        <v>24190</v>
      </c>
      <c r="K3216" t="s">
        <v>24170</v>
      </c>
      <c r="L3216" t="s">
        <v>1233</v>
      </c>
      <c r="M3216">
        <v>3</v>
      </c>
      <c r="P3216" s="2" t="s">
        <v>24191</v>
      </c>
      <c r="Q3216" t="s">
        <v>10104</v>
      </c>
      <c r="S3216">
        <v>0.17458447999999999</v>
      </c>
      <c r="T3216">
        <v>3.7765503000000001E-3</v>
      </c>
      <c r="U3216">
        <v>4.1160981999999999E-2</v>
      </c>
      <c r="V3216">
        <v>7.2885780000000004E-3</v>
      </c>
      <c r="W3216">
        <v>6.38991E-2</v>
      </c>
      <c r="X3216">
        <v>1.8192071000000001E-2</v>
      </c>
      <c r="Y3216">
        <v>-2.5000000000000001E-2</v>
      </c>
      <c r="Z3216">
        <v>0.11899999999999999</v>
      </c>
      <c r="AA3216">
        <v>0.16600000000000001</v>
      </c>
      <c r="AB3216">
        <v>0.71499999999999997</v>
      </c>
      <c r="AC3216">
        <v>-0.75329999999999997</v>
      </c>
      <c r="AD3216" t="s">
        <v>48</v>
      </c>
      <c r="AE3216" t="s">
        <v>48</v>
      </c>
      <c r="AF3216" t="s">
        <v>48</v>
      </c>
    </row>
    <row r="3217" spans="1:44" hidden="1" outlineLevel="1" x14ac:dyDescent="0.2">
      <c r="A3217" t="s">
        <v>24192</v>
      </c>
      <c r="B3217" t="s">
        <v>24193</v>
      </c>
      <c r="C3217" t="s">
        <v>16449</v>
      </c>
      <c r="J3217" t="s">
        <v>24194</v>
      </c>
      <c r="K3217" t="s">
        <v>24170</v>
      </c>
      <c r="L3217" t="s">
        <v>1233</v>
      </c>
      <c r="M3217">
        <v>6</v>
      </c>
      <c r="P3217" s="2" t="s">
        <v>24195</v>
      </c>
      <c r="Q3217" t="s">
        <v>47</v>
      </c>
      <c r="S3217">
        <v>0.65446959999999998</v>
      </c>
      <c r="T3217">
        <v>0.14916595999999999</v>
      </c>
      <c r="U3217">
        <v>0.55356324000000001</v>
      </c>
      <c r="V3217">
        <v>3.4300596000000003E-2</v>
      </c>
      <c r="W3217">
        <v>0.61794596999999996</v>
      </c>
      <c r="X3217">
        <v>1.1482717E-2</v>
      </c>
      <c r="Y3217">
        <v>0.57499999999999996</v>
      </c>
      <c r="Z3217">
        <v>0.17100000000000001</v>
      </c>
      <c r="AA3217">
        <v>6.0999999999999999E-2</v>
      </c>
      <c r="AB3217">
        <v>0.76800000000000002</v>
      </c>
      <c r="AC3217">
        <v>0.753</v>
      </c>
      <c r="AD3217" t="s">
        <v>48</v>
      </c>
      <c r="AE3217" t="s">
        <v>48</v>
      </c>
      <c r="AF3217" t="s">
        <v>48</v>
      </c>
    </row>
    <row r="3218" spans="1:44" hidden="1" outlineLevel="1" x14ac:dyDescent="0.2">
      <c r="P3218" s="2"/>
    </row>
    <row r="3219" spans="1:44" hidden="1" outlineLevel="1" x14ac:dyDescent="0.2">
      <c r="A3219" t="s">
        <v>24196</v>
      </c>
      <c r="B3219" t="s">
        <v>24197</v>
      </c>
      <c r="C3219" t="s">
        <v>24198</v>
      </c>
      <c r="J3219" t="s">
        <v>24199</v>
      </c>
      <c r="K3219" t="s">
        <v>24170</v>
      </c>
      <c r="L3219" t="s">
        <v>1233</v>
      </c>
      <c r="M3219">
        <v>2</v>
      </c>
      <c r="P3219" s="2" t="s">
        <v>24200</v>
      </c>
      <c r="Q3219" t="s">
        <v>24201</v>
      </c>
      <c r="S3219">
        <v>3.7577133999999998E-2</v>
      </c>
      <c r="T3219">
        <v>1.9168854E-3</v>
      </c>
      <c r="U3219">
        <v>2.119352E-2</v>
      </c>
      <c r="V3219">
        <v>5.5866763000000002E-3</v>
      </c>
      <c r="W3219">
        <v>1.5872926999999998E-2</v>
      </c>
      <c r="X3219">
        <v>7.4048014000000001E-3</v>
      </c>
      <c r="Y3219">
        <v>0</v>
      </c>
      <c r="Z3219">
        <v>0</v>
      </c>
      <c r="AA3219">
        <v>0</v>
      </c>
      <c r="AB3219">
        <v>1</v>
      </c>
      <c r="AC3219">
        <v>0</v>
      </c>
      <c r="AD3219" t="s">
        <v>48</v>
      </c>
      <c r="AE3219" t="s">
        <v>48</v>
      </c>
      <c r="AF3219" t="s">
        <v>48</v>
      </c>
    </row>
    <row r="3220" spans="1:44" hidden="1" outlineLevel="1" x14ac:dyDescent="0.2">
      <c r="A3220" t="s">
        <v>24202</v>
      </c>
      <c r="B3220" t="s">
        <v>24203</v>
      </c>
      <c r="C3220" t="s">
        <v>24204</v>
      </c>
      <c r="J3220" t="s">
        <v>24205</v>
      </c>
      <c r="K3220" t="s">
        <v>24171</v>
      </c>
      <c r="L3220" t="s">
        <v>1263</v>
      </c>
      <c r="M3220">
        <v>9</v>
      </c>
      <c r="P3220" s="2" t="s">
        <v>24206</v>
      </c>
      <c r="Q3220" t="s">
        <v>47</v>
      </c>
      <c r="S3220">
        <v>6.500591E-2</v>
      </c>
      <c r="T3220">
        <v>2.3937225000000002E-3</v>
      </c>
      <c r="U3220">
        <v>3.3144772000000003E-2</v>
      </c>
      <c r="V3220">
        <v>4.1067624E-3</v>
      </c>
      <c r="W3220">
        <v>1.7012933000000001E-2</v>
      </c>
      <c r="X3220">
        <v>1.8710058000000002E-2</v>
      </c>
      <c r="Y3220">
        <v>0.3</v>
      </c>
      <c r="Z3220">
        <v>8.1000000000000003E-2</v>
      </c>
      <c r="AA3220">
        <v>0</v>
      </c>
      <c r="AB3220">
        <v>0.91900000000000004</v>
      </c>
      <c r="AC3220">
        <v>0.21440000000000001</v>
      </c>
      <c r="AD3220" t="s">
        <v>48</v>
      </c>
      <c r="AE3220" t="s">
        <v>48</v>
      </c>
      <c r="AF3220" t="s">
        <v>48</v>
      </c>
    </row>
    <row r="3221" spans="1:44" hidden="1" outlineLevel="1" x14ac:dyDescent="0.2">
      <c r="A3221" t="s">
        <v>24207</v>
      </c>
      <c r="B3221" t="s">
        <v>24208</v>
      </c>
      <c r="C3221" t="s">
        <v>24209</v>
      </c>
      <c r="J3221" t="s">
        <v>24210</v>
      </c>
      <c r="K3221" t="s">
        <v>24176</v>
      </c>
      <c r="L3221" t="s">
        <v>1263</v>
      </c>
      <c r="M3221">
        <v>2</v>
      </c>
      <c r="P3221" s="2" t="s">
        <v>24211</v>
      </c>
      <c r="Q3221" t="s">
        <v>11695</v>
      </c>
      <c r="S3221">
        <v>9.1913216000000006E-2</v>
      </c>
      <c r="T3221">
        <v>3.5285949999999998E-3</v>
      </c>
      <c r="U3221">
        <v>9.0016750000000006E-2</v>
      </c>
      <c r="V3221">
        <v>6.8076057000000002E-3</v>
      </c>
      <c r="W3221">
        <v>2.8612386E-2</v>
      </c>
      <c r="X3221">
        <v>7.3012349999999997E-3</v>
      </c>
      <c r="Y3221">
        <v>0.1216666666666667</v>
      </c>
      <c r="Z3221">
        <v>9.7000000000000003E-2</v>
      </c>
      <c r="AA3221">
        <v>0.01</v>
      </c>
      <c r="AB3221">
        <v>0.89300000000000002</v>
      </c>
      <c r="AC3221">
        <v>0.87919999999999998</v>
      </c>
      <c r="AD3221" t="s">
        <v>48</v>
      </c>
      <c r="AE3221" t="s">
        <v>48</v>
      </c>
      <c r="AF3221" t="s">
        <v>48</v>
      </c>
    </row>
    <row r="3222" spans="1:44" hidden="1" outlineLevel="1" x14ac:dyDescent="0.2">
      <c r="A3222" t="s">
        <v>24212</v>
      </c>
      <c r="B3222" t="s">
        <v>24213</v>
      </c>
      <c r="C3222" t="s">
        <v>24204</v>
      </c>
      <c r="J3222" t="s">
        <v>24214</v>
      </c>
      <c r="K3222" t="s">
        <v>24180</v>
      </c>
      <c r="L3222" t="s">
        <v>1263</v>
      </c>
      <c r="M3222">
        <v>1</v>
      </c>
      <c r="P3222" s="2" t="s">
        <v>24215</v>
      </c>
      <c r="Q3222" t="s">
        <v>47</v>
      </c>
      <c r="S3222">
        <v>4.7605059999999998E-2</v>
      </c>
      <c r="T3222">
        <v>1.8024445E-3</v>
      </c>
      <c r="U3222">
        <v>3.1641732999999998E-2</v>
      </c>
      <c r="V3222">
        <v>5.3646889999999997E-3</v>
      </c>
      <c r="W3222">
        <v>2.0192537E-2</v>
      </c>
      <c r="X3222">
        <v>6.5697995E-3</v>
      </c>
      <c r="Y3222">
        <v>0.25446969696969701</v>
      </c>
      <c r="Z3222">
        <v>0.16300000000000001</v>
      </c>
      <c r="AA3222">
        <v>0.06</v>
      </c>
      <c r="AB3222">
        <v>0.77800000000000002</v>
      </c>
      <c r="AC3222">
        <v>0.87350000000000005</v>
      </c>
      <c r="AD3222" t="s">
        <v>48</v>
      </c>
      <c r="AE3222" t="s">
        <v>48</v>
      </c>
      <c r="AF3222" t="s">
        <v>48</v>
      </c>
    </row>
    <row r="3223" spans="1:44" hidden="1" outlineLevel="1" x14ac:dyDescent="0.2">
      <c r="A3223" t="s">
        <v>24216</v>
      </c>
      <c r="B3223" t="s">
        <v>24217</v>
      </c>
      <c r="C3223" t="s">
        <v>24204</v>
      </c>
      <c r="J3223" t="s">
        <v>24218</v>
      </c>
      <c r="K3223" t="s">
        <v>24192</v>
      </c>
      <c r="L3223" t="s">
        <v>1263</v>
      </c>
      <c r="M3223">
        <v>2</v>
      </c>
      <c r="P3223" s="2" t="s">
        <v>24219</v>
      </c>
      <c r="Q3223" t="s">
        <v>47</v>
      </c>
      <c r="S3223">
        <v>0.35614889999999999</v>
      </c>
      <c r="T3223">
        <v>1.5738149999999999E-2</v>
      </c>
      <c r="U3223">
        <v>0.26607354999999999</v>
      </c>
      <c r="V3223">
        <v>6.1046462999999997E-3</v>
      </c>
      <c r="W3223">
        <v>0.10294484</v>
      </c>
      <c r="X3223">
        <v>1.1042560999999999E-2</v>
      </c>
      <c r="Y3223">
        <v>0</v>
      </c>
      <c r="Z3223">
        <v>5.6000000000000001E-2</v>
      </c>
      <c r="AA3223">
        <v>0</v>
      </c>
      <c r="AB3223">
        <v>0.94399999999999995</v>
      </c>
      <c r="AC3223">
        <v>0.25</v>
      </c>
      <c r="AD3223" t="s">
        <v>48</v>
      </c>
      <c r="AE3223" t="s">
        <v>48</v>
      </c>
      <c r="AF3223" t="s">
        <v>48</v>
      </c>
    </row>
    <row r="3224" spans="1:44" hidden="1" outlineLevel="1" x14ac:dyDescent="0.2">
      <c r="A3224" t="s">
        <v>24220</v>
      </c>
      <c r="B3224" t="s">
        <v>24221</v>
      </c>
      <c r="C3224" t="s">
        <v>24204</v>
      </c>
      <c r="J3224" t="s">
        <v>24222</v>
      </c>
      <c r="K3224" t="s">
        <v>24196</v>
      </c>
      <c r="L3224" t="s">
        <v>1263</v>
      </c>
      <c r="M3224">
        <v>1</v>
      </c>
      <c r="P3224" s="2" t="s">
        <v>24223</v>
      </c>
      <c r="Q3224" t="s">
        <v>47</v>
      </c>
      <c r="S3224">
        <v>6.3818829999999993E-2</v>
      </c>
      <c r="T3224">
        <v>1.8978119E-3</v>
      </c>
      <c r="U3224">
        <v>2.3584666000000001E-2</v>
      </c>
      <c r="V3224">
        <v>4.0142676000000004E-3</v>
      </c>
      <c r="W3224">
        <v>2.1352752999999999E-2</v>
      </c>
      <c r="X3224">
        <v>9.0748040000000006E-3</v>
      </c>
      <c r="Y3224">
        <v>0.1</v>
      </c>
      <c r="Z3224">
        <v>0.113</v>
      </c>
      <c r="AA3224">
        <v>9.2999999999999999E-2</v>
      </c>
      <c r="AB3224">
        <v>0.79500000000000004</v>
      </c>
      <c r="AC3224">
        <v>0.15310000000000001</v>
      </c>
      <c r="AD3224" t="s">
        <v>48</v>
      </c>
      <c r="AE3224" t="s">
        <v>48</v>
      </c>
      <c r="AF3224" t="s">
        <v>48</v>
      </c>
    </row>
    <row r="3225" spans="1:44" hidden="1" outlineLevel="1" x14ac:dyDescent="0.2">
      <c r="A3225" t="s">
        <v>24224</v>
      </c>
      <c r="B3225" t="s">
        <v>24225</v>
      </c>
      <c r="C3225" t="s">
        <v>16449</v>
      </c>
      <c r="J3225" t="s">
        <v>24226</v>
      </c>
      <c r="K3225" t="s">
        <v>24216</v>
      </c>
      <c r="L3225" t="s">
        <v>1263</v>
      </c>
      <c r="M3225">
        <v>2</v>
      </c>
      <c r="P3225" s="2" t="s">
        <v>24227</v>
      </c>
      <c r="Q3225" t="s">
        <v>47</v>
      </c>
      <c r="S3225">
        <v>2.7324398999999999E-2</v>
      </c>
      <c r="T3225">
        <v>1.0967255E-3</v>
      </c>
      <c r="U3225">
        <v>1.3063620999999999E-2</v>
      </c>
      <c r="V3225">
        <v>2.4603575E-3</v>
      </c>
      <c r="W3225">
        <v>1.14269E-2</v>
      </c>
      <c r="X3225">
        <v>7.1199946000000004E-3</v>
      </c>
      <c r="Y3225">
        <v>0</v>
      </c>
      <c r="Z3225">
        <v>0</v>
      </c>
      <c r="AA3225">
        <v>0</v>
      </c>
      <c r="AB3225">
        <v>1</v>
      </c>
      <c r="AC3225">
        <v>0</v>
      </c>
      <c r="AD3225" t="s">
        <v>48</v>
      </c>
      <c r="AE3225" t="s">
        <v>48</v>
      </c>
      <c r="AF3225" t="s">
        <v>48</v>
      </c>
    </row>
    <row r="3226" spans="1:44" hidden="1" outlineLevel="1" x14ac:dyDescent="0.2">
      <c r="A3226" t="s">
        <v>24228</v>
      </c>
      <c r="B3226" t="s">
        <v>24229</v>
      </c>
      <c r="C3226" t="s">
        <v>24198</v>
      </c>
      <c r="J3226" t="s">
        <v>24230</v>
      </c>
      <c r="K3226" t="s">
        <v>24220</v>
      </c>
      <c r="L3226" t="s">
        <v>1263</v>
      </c>
      <c r="M3226">
        <v>3</v>
      </c>
      <c r="P3226" s="2" t="s">
        <v>24231</v>
      </c>
      <c r="Q3226" t="s">
        <v>24201</v>
      </c>
      <c r="S3226">
        <v>0.19219314000000001</v>
      </c>
      <c r="T3226">
        <v>2.3460388000000002E-3</v>
      </c>
      <c r="U3226">
        <v>2.6317406000000002E-2</v>
      </c>
      <c r="V3226">
        <v>6.8076057000000002E-3</v>
      </c>
      <c r="W3226">
        <v>8.5580890000000007E-2</v>
      </c>
      <c r="X3226">
        <v>6.1102250000000004E-3</v>
      </c>
      <c r="Y3226">
        <v>-0.31666666666666671</v>
      </c>
      <c r="Z3226">
        <v>0</v>
      </c>
      <c r="AA3226">
        <v>0.21199999999999999</v>
      </c>
      <c r="AB3226">
        <v>0.78800000000000003</v>
      </c>
      <c r="AC3226">
        <v>-0.77439999999999998</v>
      </c>
      <c r="AD3226" t="s">
        <v>48</v>
      </c>
      <c r="AE3226" t="s">
        <v>48</v>
      </c>
      <c r="AF3226" t="s">
        <v>48</v>
      </c>
    </row>
    <row r="3227" spans="1:44" hidden="1" outlineLevel="1" x14ac:dyDescent="0.2">
      <c r="A3227" t="s">
        <v>24232</v>
      </c>
      <c r="B3227" t="s">
        <v>24233</v>
      </c>
      <c r="C3227" t="s">
        <v>24204</v>
      </c>
      <c r="J3227" t="s">
        <v>24234</v>
      </c>
      <c r="K3227" t="s">
        <v>24224</v>
      </c>
      <c r="L3227" t="s">
        <v>1263</v>
      </c>
      <c r="M3227">
        <v>0</v>
      </c>
      <c r="P3227" s="2" t="s">
        <v>24235</v>
      </c>
      <c r="Q3227" t="s">
        <v>47</v>
      </c>
      <c r="S3227">
        <v>0.15877289999999999</v>
      </c>
      <c r="T3227">
        <v>4.634857E-3</v>
      </c>
      <c r="U3227">
        <v>8.4520880000000007E-2</v>
      </c>
      <c r="V3227">
        <v>7.7325520000000002E-3</v>
      </c>
      <c r="W3227">
        <v>7.5868963999999997E-2</v>
      </c>
      <c r="X3227">
        <v>9.2301540000000008E-3</v>
      </c>
      <c r="Y3227">
        <v>3.8095238095238113E-2</v>
      </c>
      <c r="Z3227">
        <v>7.4999999999999997E-2</v>
      </c>
      <c r="AA3227">
        <v>0.124</v>
      </c>
      <c r="AB3227">
        <v>0.80100000000000005</v>
      </c>
      <c r="AC3227">
        <v>-0.81630000000000003</v>
      </c>
      <c r="AD3227" t="s">
        <v>48</v>
      </c>
      <c r="AE3227" t="s">
        <v>48</v>
      </c>
      <c r="AF3227" t="s">
        <v>48</v>
      </c>
    </row>
    <row r="3228" spans="1:44" hidden="1" outlineLevel="1" x14ac:dyDescent="0.2">
      <c r="A3228" t="s">
        <v>24236</v>
      </c>
      <c r="B3228" t="s">
        <v>24237</v>
      </c>
      <c r="C3228" t="s">
        <v>24204</v>
      </c>
      <c r="J3228" t="s">
        <v>24238</v>
      </c>
      <c r="K3228" t="s">
        <v>24228</v>
      </c>
      <c r="L3228" t="s">
        <v>1263</v>
      </c>
      <c r="M3228">
        <v>2</v>
      </c>
      <c r="P3228" s="2" t="s">
        <v>24239</v>
      </c>
      <c r="Q3228" t="s">
        <v>47</v>
      </c>
      <c r="S3228">
        <v>6.7380086000000006E-2</v>
      </c>
      <c r="T3228">
        <v>2.6702879999999998E-3</v>
      </c>
      <c r="U3228">
        <v>5.3936820000000003E-2</v>
      </c>
      <c r="V3228">
        <v>6.2156399999999997E-3</v>
      </c>
      <c r="W3228">
        <v>2.7730936000000001E-2</v>
      </c>
      <c r="X3228">
        <v>9.1783709999999994E-3</v>
      </c>
      <c r="Y3228">
        <v>0.19833333333333331</v>
      </c>
      <c r="Z3228">
        <v>0.20899999999999999</v>
      </c>
      <c r="AA3228">
        <v>0.17299999999999999</v>
      </c>
      <c r="AB3228">
        <v>0.61799999999999999</v>
      </c>
      <c r="AC3228">
        <v>0.87370000000000003</v>
      </c>
      <c r="AD3228" t="s">
        <v>48</v>
      </c>
      <c r="AE3228" t="s">
        <v>48</v>
      </c>
      <c r="AF3228" t="s">
        <v>48</v>
      </c>
    </row>
    <row r="3229" spans="1:44" hidden="1" outlineLevel="1" x14ac:dyDescent="0.2">
      <c r="A3229" t="s">
        <v>24240</v>
      </c>
      <c r="B3229" t="s">
        <v>24241</v>
      </c>
      <c r="C3229" t="s">
        <v>16449</v>
      </c>
      <c r="J3229" t="s">
        <v>24242</v>
      </c>
      <c r="K3229" t="s">
        <v>24232</v>
      </c>
      <c r="L3229" t="s">
        <v>1263</v>
      </c>
      <c r="M3229">
        <v>2</v>
      </c>
      <c r="P3229" s="2" t="s">
        <v>24243</v>
      </c>
      <c r="Q3229" t="s">
        <v>47</v>
      </c>
      <c r="S3229">
        <v>1.0367000499999999E-2</v>
      </c>
      <c r="T3229">
        <v>5.5074690000000005E-4</v>
      </c>
      <c r="U3229">
        <v>1.084327E-2</v>
      </c>
      <c r="V3229">
        <v>1.6464046E-3</v>
      </c>
      <c r="W3229">
        <v>7.6648769999999996E-3</v>
      </c>
      <c r="X3229">
        <v>6.2914653999999997E-3</v>
      </c>
      <c r="Y3229">
        <v>8.6574074074074081E-2</v>
      </c>
      <c r="Z3229">
        <v>0.114</v>
      </c>
      <c r="AA3229">
        <v>4.8000000000000001E-2</v>
      </c>
      <c r="AB3229">
        <v>0.83899999999999997</v>
      </c>
      <c r="AC3229">
        <v>0.46010000000000001</v>
      </c>
      <c r="AD3229" t="s">
        <v>48</v>
      </c>
      <c r="AE3229" t="s">
        <v>48</v>
      </c>
      <c r="AF3229" t="s">
        <v>48</v>
      </c>
    </row>
    <row r="3230" spans="1:44" hidden="1" outlineLevel="1" x14ac:dyDescent="0.2">
      <c r="A3230" t="s">
        <v>24244</v>
      </c>
      <c r="B3230" t="s">
        <v>24245</v>
      </c>
      <c r="C3230" t="s">
        <v>24198</v>
      </c>
      <c r="J3230" t="s">
        <v>24246</v>
      </c>
      <c r="K3230" t="s">
        <v>24236</v>
      </c>
      <c r="L3230" t="s">
        <v>1263</v>
      </c>
      <c r="M3230">
        <v>4</v>
      </c>
      <c r="P3230" s="2" t="s">
        <v>24247</v>
      </c>
      <c r="Q3230" t="s">
        <v>24201</v>
      </c>
      <c r="S3230">
        <v>0.33899839999999998</v>
      </c>
      <c r="T3230">
        <v>6.1035155999999997E-3</v>
      </c>
      <c r="U3230">
        <v>0.18171973999999999</v>
      </c>
      <c r="V3230">
        <v>8.2875199999999996E-3</v>
      </c>
      <c r="W3230">
        <v>0.36709076000000002</v>
      </c>
      <c r="X3230">
        <v>7.1847233999999998E-3</v>
      </c>
      <c r="Y3230">
        <v>3.3333333333333347E-2</v>
      </c>
      <c r="Z3230">
        <v>0.152</v>
      </c>
      <c r="AA3230">
        <v>9.8000000000000004E-2</v>
      </c>
      <c r="AB3230">
        <v>0.75</v>
      </c>
      <c r="AC3230">
        <v>0.43530000000000002</v>
      </c>
      <c r="AD3230" t="s">
        <v>48</v>
      </c>
      <c r="AE3230" t="s">
        <v>48</v>
      </c>
      <c r="AF3230" t="s">
        <v>48</v>
      </c>
    </row>
    <row r="3231" spans="1:44" hidden="1" outlineLevel="1" x14ac:dyDescent="0.2">
      <c r="A3231" t="s">
        <v>24248</v>
      </c>
      <c r="B3231" t="s">
        <v>24249</v>
      </c>
      <c r="C3231" t="s">
        <v>24204</v>
      </c>
      <c r="J3231" t="s">
        <v>24250</v>
      </c>
      <c r="K3231" t="s">
        <v>24244</v>
      </c>
      <c r="L3231" t="s">
        <v>1263</v>
      </c>
      <c r="M3231">
        <v>2</v>
      </c>
      <c r="P3231" s="2" t="s">
        <v>24251</v>
      </c>
      <c r="Q3231" t="s">
        <v>47</v>
      </c>
      <c r="S3231">
        <v>1.0806813E-2</v>
      </c>
      <c r="T3231">
        <v>9.6321106000000004E-4</v>
      </c>
      <c r="U3231">
        <v>1.3371054E-2</v>
      </c>
      <c r="V3231">
        <v>2.5158543000000002E-3</v>
      </c>
      <c r="W3231">
        <v>7.2848746000000004E-3</v>
      </c>
      <c r="X3231">
        <v>7.8967399999999993E-3</v>
      </c>
      <c r="Y3231">
        <v>0</v>
      </c>
      <c r="Z3231">
        <v>0.51</v>
      </c>
      <c r="AA3231">
        <v>0</v>
      </c>
      <c r="AB3231">
        <v>0.49</v>
      </c>
      <c r="AC3231">
        <v>0.63690000000000002</v>
      </c>
      <c r="AD3231" t="s">
        <v>48</v>
      </c>
      <c r="AE3231" t="s">
        <v>48</v>
      </c>
      <c r="AF3231" t="s">
        <v>48</v>
      </c>
    </row>
    <row r="3232" spans="1:44" collapsed="1" x14ac:dyDescent="0.2">
      <c r="A3232" t="s">
        <v>1160</v>
      </c>
      <c r="B3232" t="s">
        <v>1161</v>
      </c>
      <c r="C3232" t="s">
        <v>1162</v>
      </c>
      <c r="D3232" t="s">
        <v>1163</v>
      </c>
      <c r="E3232" t="s">
        <v>472</v>
      </c>
      <c r="F3232" t="s">
        <v>43</v>
      </c>
      <c r="G3232">
        <v>47</v>
      </c>
      <c r="H3232" t="s">
        <v>42</v>
      </c>
      <c r="I3232">
        <v>46</v>
      </c>
      <c r="J3232" t="s">
        <v>1164</v>
      </c>
      <c r="L3232" t="s">
        <v>45</v>
      </c>
      <c r="M3232">
        <v>8</v>
      </c>
      <c r="N3232">
        <v>0.8</v>
      </c>
      <c r="O3232" s="2" t="s">
        <v>1165</v>
      </c>
      <c r="P3232" s="2" t="s">
        <v>1165</v>
      </c>
      <c r="Q3232" t="s">
        <v>47</v>
      </c>
      <c r="R3232" t="s">
        <v>47</v>
      </c>
      <c r="S3232">
        <v>3.4513097E-2</v>
      </c>
      <c r="T3232">
        <v>1.2683868000000001E-3</v>
      </c>
      <c r="U3232">
        <v>1.7162729000000002E-2</v>
      </c>
      <c r="V3232">
        <v>4.2362550000000004E-3</v>
      </c>
      <c r="W3232">
        <v>1.7088935E-2</v>
      </c>
      <c r="X3232">
        <v>6.9128619999999997E-3</v>
      </c>
      <c r="Y3232">
        <v>7.5965250965250974E-2</v>
      </c>
      <c r="Z3232">
        <v>9.8000000000000004E-2</v>
      </c>
      <c r="AA3232">
        <v>6.5000000000000002E-2</v>
      </c>
      <c r="AB3232">
        <v>0.83699999999999997</v>
      </c>
      <c r="AC3232">
        <v>0.92759999999999998</v>
      </c>
      <c r="AD3232" t="s">
        <v>48</v>
      </c>
      <c r="AE3232" t="s">
        <v>48</v>
      </c>
      <c r="AF3232" t="s">
        <v>48</v>
      </c>
      <c r="AH3232">
        <f t="shared" ref="AH3232" si="24">SUM(AI3232:AJ3232)</f>
        <v>17</v>
      </c>
      <c r="AI3232">
        <f>COUNTIF(L3232:L3250, "Comment")</f>
        <v>13</v>
      </c>
      <c r="AJ3232">
        <f>COUNTIF(L3232:L3250, "Reply")</f>
        <v>4</v>
      </c>
      <c r="AK3232">
        <f>COUNTIF(C3233:C3250, C3232)</f>
        <v>1</v>
      </c>
      <c r="AM3232">
        <f>AVERAGE(S3232:S3250)</f>
        <v>0.1145044211111111</v>
      </c>
      <c r="AN3232">
        <f>AVERAGE(Y3232:Y3250)</f>
        <v>0.13230573611129165</v>
      </c>
      <c r="AO3232" cm="1">
        <f t="array" ref="AO3232">SUM(COUNTIF(J3233:J3250, {"*NTA*","*YWNBTA*"}))</f>
        <v>7</v>
      </c>
      <c r="AP3232" cm="1">
        <f t="array" ref="AP3232">SUM(COUNTIF(J3233:J3250, {"*YTA*","*YWBTA*"}))</f>
        <v>0</v>
      </c>
      <c r="AQ3232" s="9">
        <f>COUNTIF(J3233:J3250, "*ESH*")</f>
        <v>0</v>
      </c>
      <c r="AR3232" t="str">
        <f>IF(AO3232&gt;AP3232,(IF(AO3232&gt;AQ3232,"NTA","YTA")), IF(AP3232&gt;AQ3232,"YTA","ESH"))</f>
        <v>NTA</v>
      </c>
    </row>
    <row r="3233" spans="1:32" hidden="1" outlineLevel="1" x14ac:dyDescent="0.2">
      <c r="A3233" t="s">
        <v>24252</v>
      </c>
      <c r="B3233" t="s">
        <v>24253</v>
      </c>
      <c r="C3233" t="s">
        <v>14293</v>
      </c>
      <c r="J3233" t="s">
        <v>24254</v>
      </c>
      <c r="K3233" t="s">
        <v>1160</v>
      </c>
      <c r="L3233" t="s">
        <v>1233</v>
      </c>
      <c r="M3233">
        <v>5</v>
      </c>
      <c r="P3233" s="2" t="s">
        <v>24255</v>
      </c>
      <c r="Q3233" t="s">
        <v>47</v>
      </c>
      <c r="S3233">
        <v>3.1920450000000003E-2</v>
      </c>
      <c r="T3233">
        <v>1.2397765999999999E-3</v>
      </c>
      <c r="U3233">
        <v>2.0851926999999999E-2</v>
      </c>
      <c r="V3233">
        <v>7.8435459999999999E-3</v>
      </c>
      <c r="W3233">
        <v>1.3440913000000001E-2</v>
      </c>
      <c r="X3233">
        <v>6.7316214999999999E-3</v>
      </c>
      <c r="Y3233">
        <v>1.066666666666667E-2</v>
      </c>
      <c r="Z3233">
        <v>0.1</v>
      </c>
      <c r="AA3233">
        <v>0.04</v>
      </c>
      <c r="AB3233">
        <v>0.85899999999999999</v>
      </c>
      <c r="AC3233">
        <v>0.87360000000000004</v>
      </c>
      <c r="AD3233" t="s">
        <v>48</v>
      </c>
      <c r="AE3233" t="s">
        <v>48</v>
      </c>
      <c r="AF3233" t="s">
        <v>48</v>
      </c>
    </row>
    <row r="3234" spans="1:32" hidden="1" outlineLevel="1" x14ac:dyDescent="0.2">
      <c r="A3234" t="s">
        <v>24256</v>
      </c>
      <c r="B3234" t="s">
        <v>24257</v>
      </c>
      <c r="C3234" t="s">
        <v>10057</v>
      </c>
      <c r="J3234" t="s">
        <v>24258</v>
      </c>
      <c r="K3234" t="s">
        <v>1160</v>
      </c>
      <c r="L3234" t="s">
        <v>1233</v>
      </c>
      <c r="M3234">
        <v>4</v>
      </c>
      <c r="P3234" s="2" t="s">
        <v>24259</v>
      </c>
      <c r="Q3234" t="s">
        <v>10060</v>
      </c>
      <c r="S3234">
        <v>4.3399422999999999E-2</v>
      </c>
      <c r="T3234">
        <v>1.4591217000000001E-3</v>
      </c>
      <c r="U3234">
        <v>2.1466793000000001E-2</v>
      </c>
      <c r="V3234">
        <v>4.5137386999999996E-3</v>
      </c>
      <c r="W3234">
        <v>1.5720926E-2</v>
      </c>
      <c r="X3234">
        <v>6.5827454000000002E-3</v>
      </c>
      <c r="Y3234">
        <v>0.12083333333333331</v>
      </c>
      <c r="Z3234">
        <v>0.127</v>
      </c>
      <c r="AA3234">
        <v>6.8000000000000005E-2</v>
      </c>
      <c r="AB3234">
        <v>0.80400000000000005</v>
      </c>
      <c r="AC3234">
        <v>0.7419</v>
      </c>
      <c r="AD3234" t="s">
        <v>48</v>
      </c>
      <c r="AE3234" t="s">
        <v>48</v>
      </c>
      <c r="AF3234" t="s">
        <v>48</v>
      </c>
    </row>
    <row r="3235" spans="1:32" hidden="1" outlineLevel="1" x14ac:dyDescent="0.2">
      <c r="P3235" s="2"/>
    </row>
    <row r="3236" spans="1:32" hidden="1" outlineLevel="1" x14ac:dyDescent="0.2">
      <c r="A3236" t="s">
        <v>24260</v>
      </c>
      <c r="B3236" t="s">
        <v>24261</v>
      </c>
      <c r="C3236" t="s">
        <v>24262</v>
      </c>
      <c r="J3236" t="s">
        <v>24263</v>
      </c>
      <c r="K3236" t="s">
        <v>1160</v>
      </c>
      <c r="L3236" t="s">
        <v>1233</v>
      </c>
      <c r="M3236">
        <v>2</v>
      </c>
      <c r="P3236" s="2" t="s">
        <v>24264</v>
      </c>
      <c r="Q3236" t="s">
        <v>47</v>
      </c>
      <c r="S3236">
        <v>3.0388434999999998E-2</v>
      </c>
      <c r="T3236">
        <v>1.3160705999999999E-3</v>
      </c>
      <c r="U3236">
        <v>1.7299367E-2</v>
      </c>
      <c r="V3236">
        <v>5.9936525999999997E-3</v>
      </c>
      <c r="W3236">
        <v>1.1882903E-2</v>
      </c>
      <c r="X3236">
        <v>7.8967399999999993E-3</v>
      </c>
      <c r="Y3236">
        <v>0</v>
      </c>
      <c r="Z3236">
        <v>0</v>
      </c>
      <c r="AA3236">
        <v>0</v>
      </c>
      <c r="AB3236">
        <v>1</v>
      </c>
      <c r="AC3236">
        <v>0</v>
      </c>
      <c r="AD3236" t="s">
        <v>48</v>
      </c>
      <c r="AE3236" t="s">
        <v>48</v>
      </c>
      <c r="AF3236" t="s">
        <v>48</v>
      </c>
    </row>
    <row r="3237" spans="1:32" hidden="1" outlineLevel="1" x14ac:dyDescent="0.2">
      <c r="A3237" t="s">
        <v>24265</v>
      </c>
      <c r="B3237" t="s">
        <v>24266</v>
      </c>
      <c r="C3237" t="s">
        <v>16979</v>
      </c>
      <c r="J3237" t="s">
        <v>24267</v>
      </c>
      <c r="K3237" t="s">
        <v>1160</v>
      </c>
      <c r="L3237" t="s">
        <v>1233</v>
      </c>
      <c r="M3237">
        <v>5</v>
      </c>
      <c r="P3237" s="2" t="s">
        <v>24268</v>
      </c>
      <c r="Q3237" t="s">
        <v>10471</v>
      </c>
      <c r="S3237">
        <v>6.500591E-2</v>
      </c>
      <c r="T3237">
        <v>1.8310547E-3</v>
      </c>
      <c r="U3237">
        <v>1.8324144000000001E-2</v>
      </c>
      <c r="V3237">
        <v>8.7314950000000006E-3</v>
      </c>
      <c r="W3237">
        <v>2.6444806000000001E-2</v>
      </c>
      <c r="X3237">
        <v>7.637825E-3</v>
      </c>
      <c r="Y3237">
        <v>0.30859788359788359</v>
      </c>
      <c r="Z3237">
        <v>0.11899999999999999</v>
      </c>
      <c r="AA3237">
        <v>0.01</v>
      </c>
      <c r="AB3237">
        <v>0.871</v>
      </c>
      <c r="AC3237">
        <v>0.95189999999999997</v>
      </c>
      <c r="AD3237" t="s">
        <v>48</v>
      </c>
      <c r="AE3237" t="s">
        <v>48</v>
      </c>
      <c r="AF3237" t="s">
        <v>48</v>
      </c>
    </row>
    <row r="3238" spans="1:32" hidden="1" outlineLevel="1" x14ac:dyDescent="0.2">
      <c r="A3238" t="s">
        <v>24269</v>
      </c>
      <c r="B3238" t="s">
        <v>24270</v>
      </c>
      <c r="C3238" t="s">
        <v>24161</v>
      </c>
      <c r="J3238" t="s">
        <v>24271</v>
      </c>
      <c r="K3238" t="s">
        <v>1160</v>
      </c>
      <c r="L3238" t="s">
        <v>1233</v>
      </c>
      <c r="M3238">
        <v>4</v>
      </c>
      <c r="P3238" s="2" t="s">
        <v>24272</v>
      </c>
      <c r="Q3238" t="s">
        <v>24164</v>
      </c>
      <c r="S3238">
        <v>3.2863232999999999E-2</v>
      </c>
      <c r="T3238">
        <v>1.1539459000000001E-3</v>
      </c>
      <c r="U3238">
        <v>9.9380500000000004E-3</v>
      </c>
      <c r="V3238">
        <v>2.7378413000000001E-3</v>
      </c>
      <c r="W3238">
        <v>1.5416925E-2</v>
      </c>
      <c r="X3238">
        <v>7.4824755999999999E-3</v>
      </c>
      <c r="Y3238">
        <v>0.6</v>
      </c>
      <c r="Z3238">
        <v>0.217</v>
      </c>
      <c r="AA3238">
        <v>0</v>
      </c>
      <c r="AB3238">
        <v>0.78300000000000003</v>
      </c>
      <c r="AC3238">
        <v>0.73509999999999998</v>
      </c>
      <c r="AD3238" t="s">
        <v>48</v>
      </c>
      <c r="AE3238" t="s">
        <v>48</v>
      </c>
      <c r="AF3238" t="s">
        <v>48</v>
      </c>
    </row>
    <row r="3239" spans="1:32" hidden="1" outlineLevel="1" x14ac:dyDescent="0.2">
      <c r="A3239" t="s">
        <v>24273</v>
      </c>
      <c r="B3239" t="s">
        <v>24274</v>
      </c>
      <c r="C3239" t="s">
        <v>24275</v>
      </c>
      <c r="J3239" t="s">
        <v>24276</v>
      </c>
      <c r="K3239" t="s">
        <v>1160</v>
      </c>
      <c r="L3239" t="s">
        <v>1233</v>
      </c>
      <c r="M3239">
        <v>2</v>
      </c>
      <c r="P3239" s="2" t="s">
        <v>24277</v>
      </c>
      <c r="Q3239" t="s">
        <v>47</v>
      </c>
      <c r="S3239">
        <v>0.65996873</v>
      </c>
      <c r="T3239">
        <v>0.10702737</v>
      </c>
      <c r="U3239">
        <v>0.65282050000000003</v>
      </c>
      <c r="V3239">
        <v>6.2949309999999994E-2</v>
      </c>
      <c r="W3239">
        <v>0.56786959999999997</v>
      </c>
      <c r="X3239">
        <v>1.0395273E-2</v>
      </c>
      <c r="Y3239">
        <v>0.1</v>
      </c>
      <c r="Z3239">
        <v>0</v>
      </c>
      <c r="AA3239">
        <v>7.5999999999999998E-2</v>
      </c>
      <c r="AB3239">
        <v>0.92400000000000004</v>
      </c>
      <c r="AC3239">
        <v>-0.34</v>
      </c>
      <c r="AD3239" t="s">
        <v>48</v>
      </c>
      <c r="AE3239" t="s">
        <v>48</v>
      </c>
      <c r="AF3239" t="s">
        <v>48</v>
      </c>
    </row>
    <row r="3240" spans="1:32" hidden="1" outlineLevel="1" x14ac:dyDescent="0.2">
      <c r="A3240" t="s">
        <v>24278</v>
      </c>
      <c r="B3240" t="s">
        <v>24279</v>
      </c>
      <c r="C3240" t="s">
        <v>24280</v>
      </c>
      <c r="J3240" t="s">
        <v>24281</v>
      </c>
      <c r="K3240" t="s">
        <v>1160</v>
      </c>
      <c r="L3240" t="s">
        <v>1233</v>
      </c>
      <c r="M3240">
        <v>1</v>
      </c>
      <c r="P3240" s="2" t="s">
        <v>24282</v>
      </c>
      <c r="Q3240" t="s">
        <v>24283</v>
      </c>
      <c r="S3240">
        <v>8.953904E-2</v>
      </c>
      <c r="T3240">
        <v>1.6498566000000001E-3</v>
      </c>
      <c r="U3240">
        <v>2.0168742E-2</v>
      </c>
      <c r="V3240">
        <v>2.885833E-3</v>
      </c>
      <c r="W3240">
        <v>2.8171662E-2</v>
      </c>
      <c r="X3240">
        <v>8.4404619999999993E-3</v>
      </c>
      <c r="Y3240">
        <v>0.31904761904761902</v>
      </c>
      <c r="Z3240">
        <v>0.17899999999999999</v>
      </c>
      <c r="AA3240">
        <v>3.2000000000000001E-2</v>
      </c>
      <c r="AB3240">
        <v>0.78900000000000003</v>
      </c>
      <c r="AC3240">
        <v>0.85409999999999997</v>
      </c>
      <c r="AD3240" t="s">
        <v>48</v>
      </c>
      <c r="AE3240" t="s">
        <v>48</v>
      </c>
      <c r="AF3240" t="s">
        <v>48</v>
      </c>
    </row>
    <row r="3241" spans="1:32" hidden="1" outlineLevel="1" x14ac:dyDescent="0.2">
      <c r="A3241" t="s">
        <v>24284</v>
      </c>
      <c r="B3241" t="s">
        <v>24285</v>
      </c>
      <c r="C3241" t="s">
        <v>24286</v>
      </c>
      <c r="J3241" t="s">
        <v>24287</v>
      </c>
      <c r="K3241" t="s">
        <v>1160</v>
      </c>
      <c r="L3241" t="s">
        <v>1233</v>
      </c>
      <c r="M3241">
        <v>0</v>
      </c>
      <c r="P3241" s="2" t="s">
        <v>24288</v>
      </c>
      <c r="Q3241" t="s">
        <v>10492</v>
      </c>
      <c r="S3241">
        <v>0.681338</v>
      </c>
      <c r="T3241">
        <v>0.34950547999999998</v>
      </c>
      <c r="U3241">
        <v>0.53654230000000003</v>
      </c>
      <c r="V3241">
        <v>0.27836909999999998</v>
      </c>
      <c r="W3241">
        <v>0.61794596999999996</v>
      </c>
      <c r="X3241">
        <v>2.0782011999999999E-2</v>
      </c>
      <c r="Y3241">
        <v>4.1666666666666701E-3</v>
      </c>
      <c r="Z3241">
        <v>0.19900000000000001</v>
      </c>
      <c r="AA3241">
        <v>0</v>
      </c>
      <c r="AB3241">
        <v>0.80100000000000005</v>
      </c>
      <c r="AC3241">
        <v>0.90339999999999998</v>
      </c>
      <c r="AD3241" t="s">
        <v>48</v>
      </c>
      <c r="AE3241" t="s">
        <v>48</v>
      </c>
      <c r="AF3241" t="s">
        <v>48</v>
      </c>
    </row>
    <row r="3242" spans="1:32" hidden="1" outlineLevel="1" x14ac:dyDescent="0.2">
      <c r="A3242" t="s">
        <v>24289</v>
      </c>
      <c r="B3242" t="s">
        <v>24290</v>
      </c>
      <c r="C3242" t="s">
        <v>24291</v>
      </c>
      <c r="J3242" t="s">
        <v>24292</v>
      </c>
      <c r="K3242" t="s">
        <v>1160</v>
      </c>
      <c r="L3242" t="s">
        <v>1233</v>
      </c>
      <c r="M3242">
        <v>-1</v>
      </c>
      <c r="P3242" s="2" t="s">
        <v>24293</v>
      </c>
      <c r="Q3242" t="s">
        <v>10098</v>
      </c>
      <c r="S3242">
        <v>2.1785566999999999E-2</v>
      </c>
      <c r="T3242">
        <v>7.8201294000000005E-4</v>
      </c>
      <c r="U3242">
        <v>1.18338885E-2</v>
      </c>
      <c r="V3242">
        <v>2.7008435999999999E-3</v>
      </c>
      <c r="W3242">
        <v>1.0172891999999999E-2</v>
      </c>
      <c r="X3242">
        <v>6.8481330000000002E-3</v>
      </c>
      <c r="Y3242">
        <v>0.2</v>
      </c>
      <c r="Z3242">
        <v>0</v>
      </c>
      <c r="AA3242">
        <v>0</v>
      </c>
      <c r="AB3242">
        <v>1</v>
      </c>
      <c r="AC3242">
        <v>0</v>
      </c>
      <c r="AD3242" t="s">
        <v>48</v>
      </c>
      <c r="AE3242" t="s">
        <v>48</v>
      </c>
      <c r="AF3242" t="s">
        <v>48</v>
      </c>
    </row>
    <row r="3243" spans="1:32" hidden="1" outlineLevel="1" x14ac:dyDescent="0.2">
      <c r="A3243" t="s">
        <v>24294</v>
      </c>
      <c r="B3243" t="s">
        <v>24295</v>
      </c>
      <c r="C3243" t="s">
        <v>14362</v>
      </c>
      <c r="J3243" t="s">
        <v>24296</v>
      </c>
      <c r="K3243" t="s">
        <v>1160</v>
      </c>
      <c r="L3243" t="s">
        <v>1233</v>
      </c>
      <c r="M3243">
        <v>-1</v>
      </c>
      <c r="P3243" s="2" t="s">
        <v>24297</v>
      </c>
      <c r="Q3243" t="s">
        <v>12244</v>
      </c>
      <c r="S3243">
        <v>0.15766735000000001</v>
      </c>
      <c r="T3243">
        <v>1.9741058000000001E-3</v>
      </c>
      <c r="U3243">
        <v>1.4942379E-2</v>
      </c>
      <c r="V3243">
        <v>7.9545390000000001E-3</v>
      </c>
      <c r="W3243">
        <v>8.1385299999999994E-2</v>
      </c>
      <c r="X3243">
        <v>6.5762720000000002E-3</v>
      </c>
      <c r="Y3243">
        <v>-8.3333333333333329E-2</v>
      </c>
      <c r="Z3243">
        <v>6.7000000000000004E-2</v>
      </c>
      <c r="AA3243">
        <v>0.14699999999999999</v>
      </c>
      <c r="AB3243">
        <v>0.78500000000000003</v>
      </c>
      <c r="AC3243">
        <v>-0.85909999999999997</v>
      </c>
      <c r="AD3243" t="s">
        <v>48</v>
      </c>
      <c r="AE3243" t="s">
        <v>48</v>
      </c>
      <c r="AF3243" t="s">
        <v>48</v>
      </c>
    </row>
    <row r="3244" spans="1:32" hidden="1" outlineLevel="1" x14ac:dyDescent="0.2">
      <c r="A3244" t="s">
        <v>24298</v>
      </c>
      <c r="B3244" t="s">
        <v>24299</v>
      </c>
      <c r="C3244" t="s">
        <v>24300</v>
      </c>
      <c r="J3244" t="s">
        <v>24301</v>
      </c>
      <c r="K3244" t="s">
        <v>1160</v>
      </c>
      <c r="L3244" t="s">
        <v>1233</v>
      </c>
      <c r="M3244">
        <v>-1</v>
      </c>
      <c r="P3244" s="2" t="s">
        <v>24302</v>
      </c>
      <c r="Q3244" t="s">
        <v>47</v>
      </c>
      <c r="S3244">
        <v>4.8842012999999997E-2</v>
      </c>
      <c r="T3244">
        <v>1.2493134000000001E-3</v>
      </c>
      <c r="U3244">
        <v>1.1150704000000001E-2</v>
      </c>
      <c r="V3244">
        <v>7.5475630000000002E-3</v>
      </c>
      <c r="W3244">
        <v>2.051482E-2</v>
      </c>
      <c r="X3244">
        <v>7.0293739999999997E-3</v>
      </c>
      <c r="Y3244">
        <v>0</v>
      </c>
      <c r="Z3244">
        <v>0</v>
      </c>
      <c r="AA3244">
        <v>0</v>
      </c>
      <c r="AB3244">
        <v>1</v>
      </c>
      <c r="AC3244">
        <v>0</v>
      </c>
      <c r="AD3244" t="s">
        <v>48</v>
      </c>
      <c r="AE3244" t="s">
        <v>48</v>
      </c>
      <c r="AF3244" t="s">
        <v>48</v>
      </c>
    </row>
    <row r="3245" spans="1:32" hidden="1" outlineLevel="1" x14ac:dyDescent="0.2">
      <c r="A3245" t="s">
        <v>24303</v>
      </c>
      <c r="B3245" t="s">
        <v>24304</v>
      </c>
      <c r="C3245" t="s">
        <v>24305</v>
      </c>
      <c r="J3245" t="s">
        <v>24306</v>
      </c>
      <c r="K3245" t="s">
        <v>1160</v>
      </c>
      <c r="L3245" t="s">
        <v>1233</v>
      </c>
      <c r="M3245">
        <v>0</v>
      </c>
      <c r="P3245" s="2" t="s">
        <v>24307</v>
      </c>
      <c r="Q3245" t="s">
        <v>10132</v>
      </c>
      <c r="S3245">
        <v>4.2409860000000001E-2</v>
      </c>
      <c r="T3245">
        <v>1.2302399E-3</v>
      </c>
      <c r="U3245">
        <v>1.2448753999999999E-2</v>
      </c>
      <c r="V3245">
        <v>4.3842459999999996E-3</v>
      </c>
      <c r="W3245">
        <v>1.9161236000000002E-2</v>
      </c>
      <c r="X3245">
        <v>7.2365062999999999E-3</v>
      </c>
      <c r="Y3245">
        <v>9.0909090909090939E-3</v>
      </c>
      <c r="Z3245">
        <v>2.5000000000000001E-2</v>
      </c>
      <c r="AA3245">
        <v>6.5000000000000002E-2</v>
      </c>
      <c r="AB3245">
        <v>0.91</v>
      </c>
      <c r="AC3245">
        <v>-0.50229999999999997</v>
      </c>
      <c r="AD3245" t="s">
        <v>48</v>
      </c>
      <c r="AE3245" t="s">
        <v>48</v>
      </c>
      <c r="AF3245" t="s">
        <v>48</v>
      </c>
    </row>
    <row r="3246" spans="1:32" hidden="1" outlineLevel="1" x14ac:dyDescent="0.2">
      <c r="A3246" t="s">
        <v>24308</v>
      </c>
      <c r="B3246" t="s">
        <v>24309</v>
      </c>
      <c r="C3246" t="s">
        <v>24310</v>
      </c>
      <c r="J3246" t="s">
        <v>24311</v>
      </c>
      <c r="K3246" t="s">
        <v>1160</v>
      </c>
      <c r="L3246" t="s">
        <v>1233</v>
      </c>
      <c r="M3246">
        <v>-1</v>
      </c>
      <c r="P3246" s="2" t="s">
        <v>24312</v>
      </c>
      <c r="Q3246" t="s">
        <v>10280</v>
      </c>
      <c r="S3246">
        <v>5.1068526000000003E-2</v>
      </c>
      <c r="T3246">
        <v>1.3065338E-3</v>
      </c>
      <c r="U3246">
        <v>1.261955E-2</v>
      </c>
      <c r="V3246">
        <v>5.4756826999999998E-3</v>
      </c>
      <c r="W3246">
        <v>2.4640026999999998E-2</v>
      </c>
      <c r="X3246">
        <v>6.3885584999999996E-3</v>
      </c>
      <c r="Y3246">
        <v>-3.8888888888888903E-2</v>
      </c>
      <c r="Z3246">
        <v>0</v>
      </c>
      <c r="AA3246">
        <v>0</v>
      </c>
      <c r="AB3246">
        <v>1</v>
      </c>
      <c r="AC3246">
        <v>0</v>
      </c>
      <c r="AD3246" t="s">
        <v>48</v>
      </c>
      <c r="AE3246" t="s">
        <v>48</v>
      </c>
      <c r="AF3246" t="s">
        <v>48</v>
      </c>
    </row>
    <row r="3247" spans="1:32" hidden="1" outlineLevel="1" x14ac:dyDescent="0.2">
      <c r="A3247" t="s">
        <v>24313</v>
      </c>
      <c r="B3247" t="s">
        <v>24314</v>
      </c>
      <c r="C3247" t="s">
        <v>24310</v>
      </c>
      <c r="J3247" t="s">
        <v>24315</v>
      </c>
      <c r="K3247" t="s">
        <v>24252</v>
      </c>
      <c r="L3247" t="s">
        <v>1263</v>
      </c>
      <c r="M3247">
        <v>2</v>
      </c>
      <c r="P3247" s="2" t="s">
        <v>24316</v>
      </c>
      <c r="Q3247" t="s">
        <v>10280</v>
      </c>
      <c r="S3247">
        <v>1.9980037999999999E-2</v>
      </c>
      <c r="T3247">
        <v>1.3256073E-3</v>
      </c>
      <c r="U3247">
        <v>1.5523086E-2</v>
      </c>
      <c r="V3247">
        <v>1.0877370000000001E-2</v>
      </c>
      <c r="W3247">
        <v>8.4628819999999997E-3</v>
      </c>
      <c r="X3247">
        <v>7.1847233999999998E-3</v>
      </c>
      <c r="Y3247">
        <v>6.25E-2</v>
      </c>
      <c r="Z3247">
        <v>3.5999999999999997E-2</v>
      </c>
      <c r="AA3247">
        <v>0</v>
      </c>
      <c r="AB3247">
        <v>0.96399999999999997</v>
      </c>
      <c r="AC3247">
        <v>0.2732</v>
      </c>
      <c r="AD3247" t="s">
        <v>48</v>
      </c>
      <c r="AE3247" t="s">
        <v>48</v>
      </c>
      <c r="AF3247" t="s">
        <v>48</v>
      </c>
    </row>
    <row r="3248" spans="1:32" hidden="1" outlineLevel="1" x14ac:dyDescent="0.2">
      <c r="A3248" t="s">
        <v>24317</v>
      </c>
      <c r="B3248" t="s">
        <v>24318</v>
      </c>
      <c r="C3248" t="s">
        <v>11729</v>
      </c>
      <c r="J3248" t="s">
        <v>24319</v>
      </c>
      <c r="K3248" t="s">
        <v>24256</v>
      </c>
      <c r="L3248" t="s">
        <v>1263</v>
      </c>
      <c r="M3248">
        <v>2</v>
      </c>
      <c r="P3248" s="2" t="s">
        <v>24320</v>
      </c>
      <c r="Q3248" t="s">
        <v>11732</v>
      </c>
      <c r="S3248">
        <v>1.8723432000000002E-2</v>
      </c>
      <c r="T3248">
        <v>6.5326689999999998E-4</v>
      </c>
      <c r="U3248">
        <v>1.1406898E-2</v>
      </c>
      <c r="V3248">
        <v>2.6268480000000002E-3</v>
      </c>
      <c r="W3248">
        <v>1.0248893E-2</v>
      </c>
      <c r="X3248">
        <v>6.2655740000000003E-3</v>
      </c>
      <c r="Y3248">
        <v>0.19285714285714289</v>
      </c>
      <c r="Z3248">
        <v>8.7999999999999995E-2</v>
      </c>
      <c r="AA3248">
        <v>0</v>
      </c>
      <c r="AB3248">
        <v>0.91200000000000003</v>
      </c>
      <c r="AC3248">
        <v>0.36120000000000002</v>
      </c>
      <c r="AD3248" t="s">
        <v>48</v>
      </c>
      <c r="AE3248" t="s">
        <v>48</v>
      </c>
      <c r="AF3248" t="s">
        <v>48</v>
      </c>
    </row>
    <row r="3249" spans="1:44" hidden="1" outlineLevel="1" x14ac:dyDescent="0.2">
      <c r="A3249" t="s">
        <v>24321</v>
      </c>
      <c r="B3249" t="s">
        <v>24322</v>
      </c>
      <c r="C3249" t="s">
        <v>1162</v>
      </c>
      <c r="J3249" t="s">
        <v>24323</v>
      </c>
      <c r="K3249" t="s">
        <v>24260</v>
      </c>
      <c r="L3249" t="s">
        <v>1263</v>
      </c>
      <c r="M3249">
        <v>1</v>
      </c>
      <c r="P3249" s="2" t="s">
        <v>24324</v>
      </c>
      <c r="Q3249" t="s">
        <v>47</v>
      </c>
      <c r="S3249">
        <v>1.7215504999999999E-2</v>
      </c>
      <c r="T3249">
        <v>1.0490416999999999E-3</v>
      </c>
      <c r="U3249">
        <v>1.3541849999999999E-2</v>
      </c>
      <c r="V3249">
        <v>4.0142676000000004E-3</v>
      </c>
      <c r="W3249">
        <v>8.8238840000000006E-3</v>
      </c>
      <c r="X3249">
        <v>7.3400719999999996E-3</v>
      </c>
      <c r="Y3249">
        <v>0.5</v>
      </c>
      <c r="Z3249">
        <v>0.16700000000000001</v>
      </c>
      <c r="AA3249">
        <v>0</v>
      </c>
      <c r="AB3249">
        <v>0.83299999999999996</v>
      </c>
      <c r="AC3249">
        <v>0.52669999999999995</v>
      </c>
      <c r="AD3249" t="s">
        <v>48</v>
      </c>
      <c r="AE3249" t="s">
        <v>48</v>
      </c>
      <c r="AF3249" t="s">
        <v>48</v>
      </c>
    </row>
    <row r="3250" spans="1:44" hidden="1" outlineLevel="1" x14ac:dyDescent="0.2">
      <c r="A3250" t="s">
        <v>24325</v>
      </c>
      <c r="B3250" t="s">
        <v>24326</v>
      </c>
      <c r="C3250" t="s">
        <v>10057</v>
      </c>
      <c r="J3250" t="s">
        <v>24327</v>
      </c>
      <c r="K3250" t="s">
        <v>24317</v>
      </c>
      <c r="L3250" t="s">
        <v>1263</v>
      </c>
      <c r="M3250">
        <v>1</v>
      </c>
      <c r="P3250" s="2" t="s">
        <v>24328</v>
      </c>
      <c r="Q3250" t="s">
        <v>10060</v>
      </c>
      <c r="S3250">
        <v>1.4450971E-2</v>
      </c>
      <c r="T3250">
        <v>9.8228450000000011E-4</v>
      </c>
      <c r="U3250">
        <v>1.3746805500000001E-2</v>
      </c>
      <c r="V3250">
        <v>2.7933380999999998E-3</v>
      </c>
      <c r="W3250">
        <v>7.8738780000000008E-3</v>
      </c>
      <c r="X3250">
        <v>7.0034824000000002E-3</v>
      </c>
      <c r="Y3250">
        <v>0</v>
      </c>
      <c r="Z3250">
        <v>0</v>
      </c>
      <c r="AA3250">
        <v>0</v>
      </c>
      <c r="AB3250">
        <v>1</v>
      </c>
      <c r="AC3250">
        <v>0</v>
      </c>
      <c r="AD3250" t="s">
        <v>48</v>
      </c>
      <c r="AE3250" t="s">
        <v>48</v>
      </c>
      <c r="AF3250" t="s">
        <v>48</v>
      </c>
    </row>
    <row r="3251" spans="1:44" collapsed="1" x14ac:dyDescent="0.2">
      <c r="A3251" t="s">
        <v>1154</v>
      </c>
      <c r="B3251" t="s">
        <v>1155</v>
      </c>
      <c r="C3251" t="s">
        <v>1156</v>
      </c>
      <c r="D3251" t="s">
        <v>1157</v>
      </c>
      <c r="E3251" t="s">
        <v>246</v>
      </c>
      <c r="F3251" t="s">
        <v>42</v>
      </c>
      <c r="G3251">
        <v>35</v>
      </c>
      <c r="H3251" t="s">
        <v>43</v>
      </c>
      <c r="I3251">
        <v>35</v>
      </c>
      <c r="J3251" t="s">
        <v>1158</v>
      </c>
      <c r="L3251" t="s">
        <v>45</v>
      </c>
      <c r="M3251">
        <v>0</v>
      </c>
      <c r="N3251">
        <v>0.5</v>
      </c>
      <c r="O3251" s="2" t="s">
        <v>1159</v>
      </c>
      <c r="P3251" s="2" t="s">
        <v>1159</v>
      </c>
      <c r="Q3251" t="s">
        <v>47</v>
      </c>
      <c r="R3251" t="s">
        <v>47</v>
      </c>
      <c r="S3251">
        <v>7.9250953999999998E-2</v>
      </c>
      <c r="T3251">
        <v>2.2220612000000001E-3</v>
      </c>
      <c r="U3251">
        <v>1.9280603E-2</v>
      </c>
      <c r="V3251">
        <v>6.6966120000000002E-3</v>
      </c>
      <c r="W3251">
        <v>3.0595648999999999E-2</v>
      </c>
      <c r="X3251">
        <v>7.9226320000000006E-3</v>
      </c>
      <c r="Y3251">
        <v>-8.7055428231898824E-2</v>
      </c>
      <c r="Z3251">
        <v>5.5E-2</v>
      </c>
      <c r="AA3251">
        <v>0.157</v>
      </c>
      <c r="AB3251">
        <v>0.78800000000000003</v>
      </c>
      <c r="AC3251">
        <v>-0.99719999999999998</v>
      </c>
      <c r="AD3251" t="s">
        <v>48</v>
      </c>
      <c r="AE3251" t="s">
        <v>48</v>
      </c>
      <c r="AF3251" t="s">
        <v>48</v>
      </c>
      <c r="AH3251">
        <f t="shared" ref="AH3251" si="25">SUM(AI3251:AJ3251)</f>
        <v>13</v>
      </c>
      <c r="AI3251">
        <f>COUNTIF(L3251:L3265, "Comment")</f>
        <v>9</v>
      </c>
      <c r="AJ3251">
        <f>COUNTIF(L3251:L3265, "Reply")</f>
        <v>4</v>
      </c>
      <c r="AK3251">
        <f t="shared" ref="AK3251" si="26">COUNTIF(C3252:C3265, C3251)</f>
        <v>4</v>
      </c>
      <c r="AM3251">
        <f>AVERAGE(S3251:S3265)</f>
        <v>0.23795379130769231</v>
      </c>
      <c r="AN3251">
        <f t="shared" ref="AN3251" si="27">AVERAGE(Y3251:Y3265)</f>
        <v>-0.12507880424897233</v>
      </c>
      <c r="AO3251" cm="1">
        <f t="array" ref="AO3251">SUM(COUNTIF(J3252:J3279, {"*NTA*","*YWNBTA*"}))</f>
        <v>11</v>
      </c>
      <c r="AP3251" cm="1">
        <f t="array" ref="AP3251">SUM(COUNTIF(J3252:J3279, {"*YTA*","*YWBTA*"}))</f>
        <v>2</v>
      </c>
      <c r="AQ3251" s="9">
        <f>COUNTIF(J3252:J3279, "*ESH*")</f>
        <v>0</v>
      </c>
      <c r="AR3251" t="str">
        <f>IF(AO3251&gt;AP3251,(IF(AO3251&gt;AQ3251,"NTA","YTA")), IF(AP3251&gt;AQ3251,"YTA","ESH"))</f>
        <v>NTA</v>
      </c>
    </row>
    <row r="3252" spans="1:44" hidden="1" outlineLevel="1" x14ac:dyDescent="0.2">
      <c r="A3252" t="s">
        <v>24329</v>
      </c>
      <c r="B3252" t="s">
        <v>24330</v>
      </c>
      <c r="C3252" t="s">
        <v>10224</v>
      </c>
      <c r="J3252" t="s">
        <v>24331</v>
      </c>
      <c r="K3252" t="s">
        <v>1154</v>
      </c>
      <c r="L3252" t="s">
        <v>1233</v>
      </c>
      <c r="M3252">
        <v>19</v>
      </c>
      <c r="P3252" s="2" t="s">
        <v>24332</v>
      </c>
      <c r="Q3252" t="s">
        <v>10227</v>
      </c>
      <c r="S3252">
        <v>0.25462921999999999</v>
      </c>
      <c r="T3252">
        <v>7.2860720000000002E-3</v>
      </c>
      <c r="U3252">
        <v>7.3529124000000001E-2</v>
      </c>
      <c r="V3252">
        <v>3.2495940000000001E-2</v>
      </c>
      <c r="W3252">
        <v>0.14874944000000001</v>
      </c>
      <c r="X3252">
        <v>1.2130004999999999E-2</v>
      </c>
      <c r="Y3252">
        <v>5.0793650793650773E-2</v>
      </c>
      <c r="Z3252">
        <v>2.5999999999999999E-2</v>
      </c>
      <c r="AA3252">
        <v>0.153</v>
      </c>
      <c r="AB3252">
        <v>0.82099999999999995</v>
      </c>
      <c r="AC3252">
        <v>-0.82130000000000003</v>
      </c>
      <c r="AD3252" t="s">
        <v>48</v>
      </c>
      <c r="AE3252" t="s">
        <v>48</v>
      </c>
      <c r="AF3252" t="s">
        <v>48</v>
      </c>
    </row>
    <row r="3253" spans="1:44" hidden="1" outlineLevel="1" x14ac:dyDescent="0.2">
      <c r="A3253" t="s">
        <v>24333</v>
      </c>
      <c r="B3253" t="s">
        <v>24334</v>
      </c>
      <c r="C3253" t="s">
        <v>24335</v>
      </c>
      <c r="J3253" t="s">
        <v>24336</v>
      </c>
      <c r="K3253" t="s">
        <v>1154</v>
      </c>
      <c r="L3253" t="s">
        <v>1233</v>
      </c>
      <c r="M3253">
        <v>10</v>
      </c>
      <c r="P3253" s="2" t="s">
        <v>24337</v>
      </c>
      <c r="Q3253" t="s">
        <v>11224</v>
      </c>
      <c r="S3253">
        <v>0.11316007</v>
      </c>
      <c r="T3253">
        <v>2.2983550000000002E-3</v>
      </c>
      <c r="U3253">
        <v>1.5215653000000001E-2</v>
      </c>
      <c r="V3253">
        <v>5.1427023000000004E-3</v>
      </c>
      <c r="W3253">
        <v>6.0752302000000001E-2</v>
      </c>
      <c r="X3253">
        <v>6.7704590000000004E-3</v>
      </c>
      <c r="Y3253">
        <v>-0.9285714285714286</v>
      </c>
      <c r="Z3253">
        <v>4.8000000000000001E-2</v>
      </c>
      <c r="AA3253">
        <v>0</v>
      </c>
      <c r="AB3253">
        <v>0.95199999999999996</v>
      </c>
      <c r="AC3253">
        <v>7.7200000000000005E-2</v>
      </c>
      <c r="AD3253" t="s">
        <v>48</v>
      </c>
      <c r="AE3253" t="s">
        <v>48</v>
      </c>
      <c r="AF3253" t="s">
        <v>48</v>
      </c>
    </row>
    <row r="3254" spans="1:44" hidden="1" outlineLevel="1" x14ac:dyDescent="0.2">
      <c r="A3254" t="s">
        <v>24338</v>
      </c>
      <c r="B3254" t="s">
        <v>24339</v>
      </c>
      <c r="C3254" t="s">
        <v>24340</v>
      </c>
      <c r="J3254" t="s">
        <v>24341</v>
      </c>
      <c r="K3254" t="s">
        <v>1154</v>
      </c>
      <c r="L3254" t="s">
        <v>1233</v>
      </c>
      <c r="M3254">
        <v>6</v>
      </c>
      <c r="P3254" s="2" t="s">
        <v>24342</v>
      </c>
      <c r="Q3254" t="s">
        <v>10831</v>
      </c>
      <c r="S3254">
        <v>0.18269104</v>
      </c>
      <c r="T3254">
        <v>6.1416626000000002E-3</v>
      </c>
      <c r="U3254">
        <v>8.5814020000000005E-2</v>
      </c>
      <c r="V3254">
        <v>5.0216515000000003E-2</v>
      </c>
      <c r="W3254">
        <v>8.4840490000000005E-2</v>
      </c>
      <c r="X3254">
        <v>9.1265879999999997E-3</v>
      </c>
      <c r="Y3254">
        <v>5.1530612244897953E-2</v>
      </c>
      <c r="Z3254">
        <v>5.8999999999999997E-2</v>
      </c>
      <c r="AA3254">
        <v>0.122</v>
      </c>
      <c r="AB3254">
        <v>0.81899999999999995</v>
      </c>
      <c r="AC3254">
        <v>-0.68930000000000002</v>
      </c>
      <c r="AD3254" t="s">
        <v>48</v>
      </c>
      <c r="AE3254" t="s">
        <v>48</v>
      </c>
      <c r="AF3254" t="s">
        <v>48</v>
      </c>
    </row>
    <row r="3255" spans="1:44" hidden="1" outlineLevel="1" x14ac:dyDescent="0.2">
      <c r="A3255" t="s">
        <v>24343</v>
      </c>
      <c r="B3255" t="s">
        <v>22755</v>
      </c>
      <c r="C3255" t="s">
        <v>513</v>
      </c>
      <c r="J3255" t="s">
        <v>3243</v>
      </c>
      <c r="K3255" t="s">
        <v>1154</v>
      </c>
      <c r="L3255" t="s">
        <v>1233</v>
      </c>
      <c r="M3255">
        <v>3</v>
      </c>
      <c r="P3255" s="2" t="s">
        <v>24344</v>
      </c>
      <c r="Q3255" t="s">
        <v>47</v>
      </c>
      <c r="Y3255" t="s">
        <v>48</v>
      </c>
      <c r="Z3255" t="s">
        <v>48</v>
      </c>
      <c r="AA3255" t="s">
        <v>48</v>
      </c>
      <c r="AB3255" t="s">
        <v>48</v>
      </c>
      <c r="AC3255" t="s">
        <v>48</v>
      </c>
      <c r="AD3255" t="s">
        <v>48</v>
      </c>
      <c r="AE3255" t="s">
        <v>48</v>
      </c>
      <c r="AF3255" t="s">
        <v>48</v>
      </c>
    </row>
    <row r="3256" spans="1:44" hidden="1" outlineLevel="1" x14ac:dyDescent="0.2">
      <c r="A3256" t="s">
        <v>24345</v>
      </c>
      <c r="B3256" t="s">
        <v>22831</v>
      </c>
      <c r="C3256" t="s">
        <v>16690</v>
      </c>
      <c r="J3256" t="s">
        <v>24346</v>
      </c>
      <c r="K3256" t="s">
        <v>1154</v>
      </c>
      <c r="L3256" t="s">
        <v>1233</v>
      </c>
      <c r="M3256">
        <v>-1</v>
      </c>
      <c r="P3256" s="2" t="s">
        <v>24347</v>
      </c>
      <c r="Q3256" t="s">
        <v>16692</v>
      </c>
      <c r="S3256">
        <v>0.56269526000000003</v>
      </c>
      <c r="T3256">
        <v>0.16960317</v>
      </c>
      <c r="U3256">
        <v>0.46460026999999998</v>
      </c>
      <c r="V3256">
        <v>0.1232452</v>
      </c>
      <c r="W3256">
        <v>0.48913299999999998</v>
      </c>
      <c r="X3256">
        <v>3.5113024999999999E-2</v>
      </c>
      <c r="Y3256">
        <v>-0.18809523809523809</v>
      </c>
      <c r="Z3256">
        <v>0</v>
      </c>
      <c r="AA3256">
        <v>0.189</v>
      </c>
      <c r="AB3256">
        <v>0.81100000000000005</v>
      </c>
      <c r="AC3256">
        <v>-0.94969999999999999</v>
      </c>
      <c r="AD3256" t="s">
        <v>48</v>
      </c>
      <c r="AE3256" t="s">
        <v>48</v>
      </c>
      <c r="AF3256" t="s">
        <v>48</v>
      </c>
    </row>
    <row r="3257" spans="1:44" hidden="1" outlineLevel="1" x14ac:dyDescent="0.2">
      <c r="A3257" t="s">
        <v>24348</v>
      </c>
      <c r="B3257" t="s">
        <v>24349</v>
      </c>
      <c r="C3257" t="s">
        <v>21985</v>
      </c>
      <c r="J3257" t="s">
        <v>24350</v>
      </c>
      <c r="K3257" t="s">
        <v>1154</v>
      </c>
      <c r="L3257" t="s">
        <v>1233</v>
      </c>
      <c r="M3257">
        <v>0</v>
      </c>
      <c r="P3257" s="2" t="s">
        <v>24351</v>
      </c>
      <c r="Q3257" t="s">
        <v>10032</v>
      </c>
      <c r="S3257">
        <v>0.30477320000000002</v>
      </c>
      <c r="T3257">
        <v>1.1444091999999999E-2</v>
      </c>
      <c r="U3257">
        <v>7.8701709999999994E-2</v>
      </c>
      <c r="V3257">
        <v>3.4042786999999998E-2</v>
      </c>
      <c r="W3257">
        <v>0.26957804000000002</v>
      </c>
      <c r="X3257">
        <v>1.2751401000000001E-2</v>
      </c>
      <c r="Y3257">
        <v>8.7337662337662325E-2</v>
      </c>
      <c r="Z3257">
        <v>0.23400000000000001</v>
      </c>
      <c r="AA3257">
        <v>0.14799999999999999</v>
      </c>
      <c r="AB3257">
        <v>0.61699999999999999</v>
      </c>
      <c r="AC3257">
        <v>0.95699999999999996</v>
      </c>
      <c r="AD3257" t="s">
        <v>48</v>
      </c>
      <c r="AE3257" t="s">
        <v>48</v>
      </c>
      <c r="AF3257" t="s">
        <v>48</v>
      </c>
    </row>
    <row r="3258" spans="1:44" hidden="1" outlineLevel="1" x14ac:dyDescent="0.2">
      <c r="A3258" t="s">
        <v>24352</v>
      </c>
      <c r="B3258" t="s">
        <v>24353</v>
      </c>
      <c r="C3258" t="s">
        <v>24354</v>
      </c>
      <c r="J3258" t="s">
        <v>24355</v>
      </c>
      <c r="K3258" t="s">
        <v>1154</v>
      </c>
      <c r="L3258" t="s">
        <v>1233</v>
      </c>
      <c r="M3258">
        <v>0</v>
      </c>
      <c r="P3258" s="2" t="s">
        <v>24356</v>
      </c>
      <c r="Q3258" t="s">
        <v>10060</v>
      </c>
      <c r="S3258">
        <v>0.47323485999999998</v>
      </c>
      <c r="T3258">
        <v>1.7803955999999999E-2</v>
      </c>
      <c r="U3258">
        <v>0.16403814</v>
      </c>
      <c r="V3258">
        <v>3.8683333E-2</v>
      </c>
      <c r="W3258">
        <v>0.51309439999999995</v>
      </c>
      <c r="X3258">
        <v>9.7479850000000007E-3</v>
      </c>
      <c r="Y3258">
        <v>-0.20863095238095239</v>
      </c>
      <c r="Z3258">
        <v>8.5999999999999993E-2</v>
      </c>
      <c r="AA3258">
        <v>8.3000000000000004E-2</v>
      </c>
      <c r="AB3258">
        <v>0.83099999999999996</v>
      </c>
      <c r="AC3258">
        <v>0.31340000000000001</v>
      </c>
      <c r="AD3258" t="s">
        <v>48</v>
      </c>
      <c r="AE3258" t="s">
        <v>48</v>
      </c>
      <c r="AF3258" t="s">
        <v>48</v>
      </c>
    </row>
    <row r="3259" spans="1:44" hidden="1" outlineLevel="1" x14ac:dyDescent="0.2">
      <c r="A3259" t="s">
        <v>24357</v>
      </c>
      <c r="B3259" t="s">
        <v>24358</v>
      </c>
      <c r="C3259" t="s">
        <v>14134</v>
      </c>
      <c r="J3259" t="s">
        <v>24359</v>
      </c>
      <c r="K3259" t="s">
        <v>1154</v>
      </c>
      <c r="L3259" t="s">
        <v>1233</v>
      </c>
      <c r="M3259">
        <v>0</v>
      </c>
      <c r="P3259" s="2" t="s">
        <v>24360</v>
      </c>
      <c r="Q3259" t="s">
        <v>10060</v>
      </c>
      <c r="S3259">
        <v>0.60311775999999995</v>
      </c>
      <c r="T3259">
        <v>2.3076923999999999E-2</v>
      </c>
      <c r="U3259">
        <v>0.22653213</v>
      </c>
      <c r="V3259">
        <v>2.8886627000000002E-2</v>
      </c>
      <c r="W3259">
        <v>0.65000139999999995</v>
      </c>
      <c r="X3259">
        <v>8.1297639999999994E-3</v>
      </c>
      <c r="Y3259">
        <v>-0.33333333333333331</v>
      </c>
      <c r="Z3259">
        <v>0</v>
      </c>
      <c r="AA3259">
        <v>0.17199999999999999</v>
      </c>
      <c r="AB3259">
        <v>0.82799999999999996</v>
      </c>
      <c r="AC3259">
        <v>-0.36120000000000002</v>
      </c>
      <c r="AD3259" t="s">
        <v>48</v>
      </c>
      <c r="AE3259" t="s">
        <v>48</v>
      </c>
      <c r="AF3259" t="s">
        <v>48</v>
      </c>
    </row>
    <row r="3260" spans="1:44" hidden="1" outlineLevel="1" x14ac:dyDescent="0.2">
      <c r="A3260" t="s">
        <v>24361</v>
      </c>
      <c r="B3260" t="s">
        <v>24362</v>
      </c>
      <c r="C3260" t="s">
        <v>24363</v>
      </c>
      <c r="J3260" t="s">
        <v>24364</v>
      </c>
      <c r="K3260" t="s">
        <v>1154</v>
      </c>
      <c r="L3260" t="s">
        <v>1233</v>
      </c>
      <c r="M3260">
        <v>-2</v>
      </c>
      <c r="P3260" s="2" t="s">
        <v>24365</v>
      </c>
      <c r="Q3260" t="s">
        <v>19917</v>
      </c>
      <c r="S3260">
        <v>0.11223002999999999</v>
      </c>
      <c r="T3260">
        <v>2.8038024999999999E-3</v>
      </c>
      <c r="U3260">
        <v>2.6590678999999999E-2</v>
      </c>
      <c r="V3260">
        <v>7.1405866000000002E-3</v>
      </c>
      <c r="W3260">
        <v>6.3024990000000003E-2</v>
      </c>
      <c r="X3260">
        <v>8.5569740000000002E-3</v>
      </c>
      <c r="Y3260">
        <v>0.18</v>
      </c>
      <c r="Z3260">
        <v>0.12</v>
      </c>
      <c r="AA3260">
        <v>7.2999999999999995E-2</v>
      </c>
      <c r="AB3260">
        <v>0.80700000000000005</v>
      </c>
      <c r="AC3260">
        <v>0.63049999999999995</v>
      </c>
      <c r="AD3260" t="s">
        <v>48</v>
      </c>
      <c r="AE3260" t="s">
        <v>48</v>
      </c>
      <c r="AF3260" t="s">
        <v>48</v>
      </c>
    </row>
    <row r="3261" spans="1:44" hidden="1" outlineLevel="1" x14ac:dyDescent="0.2">
      <c r="P3261" s="2"/>
    </row>
    <row r="3262" spans="1:44" hidden="1" outlineLevel="1" x14ac:dyDescent="0.2">
      <c r="A3262" t="s">
        <v>24366</v>
      </c>
      <c r="B3262" t="s">
        <v>24367</v>
      </c>
      <c r="C3262" t="s">
        <v>1156</v>
      </c>
      <c r="J3262" t="s">
        <v>24368</v>
      </c>
      <c r="K3262" t="s">
        <v>24329</v>
      </c>
      <c r="L3262" t="s">
        <v>1263</v>
      </c>
      <c r="M3262">
        <v>-8</v>
      </c>
      <c r="P3262" s="2" t="s">
        <v>24369</v>
      </c>
      <c r="Q3262" t="s">
        <v>47</v>
      </c>
      <c r="S3262">
        <v>1.6084560000000001E-2</v>
      </c>
      <c r="T3262">
        <v>7.5340270000000004E-4</v>
      </c>
      <c r="U3262">
        <v>1.0569996E-2</v>
      </c>
      <c r="V3262">
        <v>2.6453468000000001E-3</v>
      </c>
      <c r="W3262">
        <v>8.7288829999999998E-3</v>
      </c>
      <c r="X3262">
        <v>6.5956907000000002E-3</v>
      </c>
      <c r="Y3262">
        <v>0</v>
      </c>
      <c r="Z3262">
        <v>4.8000000000000001E-2</v>
      </c>
      <c r="AA3262">
        <v>0</v>
      </c>
      <c r="AB3262">
        <v>0.95199999999999996</v>
      </c>
      <c r="AC3262">
        <v>7.7200000000000005E-2</v>
      </c>
      <c r="AD3262" t="s">
        <v>48</v>
      </c>
      <c r="AE3262" t="s">
        <v>48</v>
      </c>
      <c r="AF3262" t="s">
        <v>48</v>
      </c>
    </row>
    <row r="3263" spans="1:44" hidden="1" outlineLevel="1" x14ac:dyDescent="0.2">
      <c r="A3263" t="s">
        <v>24370</v>
      </c>
      <c r="B3263" t="s">
        <v>24371</v>
      </c>
      <c r="C3263" t="s">
        <v>1156</v>
      </c>
      <c r="J3263" t="s">
        <v>24372</v>
      </c>
      <c r="K3263" t="s">
        <v>24333</v>
      </c>
      <c r="L3263" t="s">
        <v>1263</v>
      </c>
      <c r="M3263">
        <v>-4</v>
      </c>
      <c r="P3263" s="2" t="s">
        <v>24373</v>
      </c>
      <c r="Q3263" t="s">
        <v>47</v>
      </c>
      <c r="S3263">
        <v>1.4953612999999999E-2</v>
      </c>
      <c r="T3263">
        <v>5.8174132999999997E-4</v>
      </c>
      <c r="U3263">
        <v>1.041628E-2</v>
      </c>
      <c r="V3263">
        <v>2.1458757E-3</v>
      </c>
      <c r="W3263">
        <v>9.2038869999999991E-3</v>
      </c>
      <c r="X3263">
        <v>6.2008454000000001E-3</v>
      </c>
      <c r="Y3263">
        <v>-0.05</v>
      </c>
      <c r="Z3263">
        <v>0.16200000000000001</v>
      </c>
      <c r="AA3263">
        <v>0</v>
      </c>
      <c r="AB3263">
        <v>0.83799999999999997</v>
      </c>
      <c r="AC3263">
        <v>0.65880000000000005</v>
      </c>
      <c r="AD3263" t="s">
        <v>48</v>
      </c>
      <c r="AE3263" t="s">
        <v>48</v>
      </c>
      <c r="AF3263" t="s">
        <v>48</v>
      </c>
    </row>
    <row r="3264" spans="1:44" hidden="1" outlineLevel="1" x14ac:dyDescent="0.2">
      <c r="A3264" t="s">
        <v>24374</v>
      </c>
      <c r="B3264" t="s">
        <v>24375</v>
      </c>
      <c r="C3264" t="s">
        <v>1156</v>
      </c>
      <c r="J3264" t="s">
        <v>24376</v>
      </c>
      <c r="K3264" t="s">
        <v>24338</v>
      </c>
      <c r="L3264" t="s">
        <v>1263</v>
      </c>
      <c r="M3264">
        <v>2</v>
      </c>
      <c r="P3264" s="2" t="s">
        <v>24377</v>
      </c>
      <c r="Q3264" t="s">
        <v>47</v>
      </c>
      <c r="S3264">
        <v>0.27525391999999999</v>
      </c>
      <c r="T3264">
        <v>8.3160400000000002E-3</v>
      </c>
      <c r="U3264">
        <v>8.4197590000000003E-2</v>
      </c>
      <c r="V3264">
        <v>0.10293542</v>
      </c>
      <c r="W3264">
        <v>0.17610447000000001</v>
      </c>
      <c r="X3264">
        <v>7.7284453000000001E-3</v>
      </c>
      <c r="Y3264">
        <v>0</v>
      </c>
      <c r="Z3264">
        <v>0.443</v>
      </c>
      <c r="AA3264">
        <v>0</v>
      </c>
      <c r="AB3264">
        <v>0.55700000000000005</v>
      </c>
      <c r="AC3264">
        <v>0.73109999999999997</v>
      </c>
      <c r="AD3264" t="s">
        <v>48</v>
      </c>
      <c r="AE3264" t="s">
        <v>48</v>
      </c>
      <c r="AF3264" t="s">
        <v>48</v>
      </c>
    </row>
    <row r="3265" spans="1:44" hidden="1" outlineLevel="1" x14ac:dyDescent="0.2">
      <c r="A3265" t="s">
        <v>24378</v>
      </c>
      <c r="B3265" t="s">
        <v>24379</v>
      </c>
      <c r="C3265" t="s">
        <v>1156</v>
      </c>
      <c r="J3265" t="s">
        <v>24380</v>
      </c>
      <c r="K3265" t="s">
        <v>24343</v>
      </c>
      <c r="L3265" t="s">
        <v>1263</v>
      </c>
      <c r="M3265">
        <v>4</v>
      </c>
      <c r="P3265" s="2" t="s">
        <v>24381</v>
      </c>
      <c r="Q3265" t="s">
        <v>47</v>
      </c>
      <c r="S3265">
        <v>0.10132480000000001</v>
      </c>
      <c r="T3265">
        <v>4.1580200000000001E-3</v>
      </c>
      <c r="U3265">
        <v>3.4898319999999997E-2</v>
      </c>
      <c r="V3265">
        <v>1.4450782000000001E-2</v>
      </c>
      <c r="W3265">
        <v>2.9493836999999998E-2</v>
      </c>
      <c r="X3265">
        <v>1.3113883E-2</v>
      </c>
      <c r="Y3265">
        <v>-0.2</v>
      </c>
      <c r="Z3265">
        <v>0</v>
      </c>
      <c r="AA3265">
        <v>0.14000000000000001</v>
      </c>
      <c r="AB3265">
        <v>0.86</v>
      </c>
      <c r="AC3265">
        <v>-7.7200000000000005E-2</v>
      </c>
      <c r="AD3265" t="s">
        <v>48</v>
      </c>
      <c r="AE3265" t="s">
        <v>48</v>
      </c>
      <c r="AF3265" t="s">
        <v>48</v>
      </c>
    </row>
    <row r="3266" spans="1:44" hidden="1" outlineLevel="1" x14ac:dyDescent="0.2">
      <c r="A3266" t="s">
        <v>24382</v>
      </c>
      <c r="B3266" t="s">
        <v>24383</v>
      </c>
      <c r="C3266" t="s">
        <v>1156</v>
      </c>
      <c r="J3266" t="s">
        <v>24384</v>
      </c>
      <c r="K3266" t="s">
        <v>24345</v>
      </c>
      <c r="L3266" t="s">
        <v>1263</v>
      </c>
      <c r="M3266">
        <v>0</v>
      </c>
      <c r="P3266" s="2" t="s">
        <v>24385</v>
      </c>
      <c r="Q3266" t="s">
        <v>47</v>
      </c>
      <c r="S3266">
        <v>1.1372286000000001E-2</v>
      </c>
      <c r="T3266">
        <v>4.9352646E-4</v>
      </c>
      <c r="U3266">
        <v>9.4683609999999998E-3</v>
      </c>
      <c r="V3266">
        <v>1.6001574E-3</v>
      </c>
      <c r="W3266">
        <v>8.1018800000000005E-3</v>
      </c>
      <c r="X3266">
        <v>6.0649145999999996E-3</v>
      </c>
      <c r="Y3266">
        <v>-0.05</v>
      </c>
      <c r="Z3266">
        <v>0.19700000000000001</v>
      </c>
      <c r="AA3266">
        <v>0</v>
      </c>
      <c r="AB3266">
        <v>0.80300000000000005</v>
      </c>
      <c r="AC3266">
        <v>0.76500000000000001</v>
      </c>
      <c r="AD3266" t="s">
        <v>48</v>
      </c>
      <c r="AE3266" t="s">
        <v>48</v>
      </c>
      <c r="AF3266" t="s">
        <v>48</v>
      </c>
    </row>
    <row r="3267" spans="1:44" hidden="1" outlineLevel="1" x14ac:dyDescent="0.2">
      <c r="A3267" t="s">
        <v>24386</v>
      </c>
      <c r="B3267" t="s">
        <v>24387</v>
      </c>
      <c r="C3267" t="s">
        <v>1156</v>
      </c>
      <c r="J3267" t="s">
        <v>24388</v>
      </c>
      <c r="K3267" t="s">
        <v>24348</v>
      </c>
      <c r="L3267" t="s">
        <v>1263</v>
      </c>
      <c r="M3267">
        <v>2</v>
      </c>
      <c r="P3267" s="2" t="s">
        <v>24389</v>
      </c>
      <c r="Q3267" t="s">
        <v>47</v>
      </c>
      <c r="S3267">
        <v>1.0304171000000001E-2</v>
      </c>
      <c r="T3267">
        <v>7.0571900000000005E-4</v>
      </c>
      <c r="U3267">
        <v>1.0604155000000001E-2</v>
      </c>
      <c r="V3267">
        <v>1.9423875E-3</v>
      </c>
      <c r="W3267">
        <v>6.8003717000000002E-3</v>
      </c>
      <c r="X3267">
        <v>6.8740249999999998E-3</v>
      </c>
      <c r="Y3267">
        <v>0.26250000000000001</v>
      </c>
      <c r="Z3267">
        <v>0.29599999999999999</v>
      </c>
      <c r="AA3267">
        <v>0.13700000000000001</v>
      </c>
      <c r="AB3267">
        <v>0.56699999999999995</v>
      </c>
      <c r="AC3267">
        <v>0.51829999999999998</v>
      </c>
      <c r="AD3267" t="s">
        <v>48</v>
      </c>
      <c r="AE3267" t="s">
        <v>48</v>
      </c>
      <c r="AF3267" t="s">
        <v>48</v>
      </c>
    </row>
    <row r="3268" spans="1:44" hidden="1" outlineLevel="1" x14ac:dyDescent="0.2">
      <c r="A3268" t="s">
        <v>24390</v>
      </c>
      <c r="B3268" t="s">
        <v>24391</v>
      </c>
      <c r="C3268" t="s">
        <v>1156</v>
      </c>
      <c r="J3268" t="s">
        <v>24392</v>
      </c>
      <c r="K3268" t="s">
        <v>24352</v>
      </c>
      <c r="L3268" t="s">
        <v>1263</v>
      </c>
      <c r="M3268">
        <v>2</v>
      </c>
      <c r="P3268" s="2" t="s">
        <v>24393</v>
      </c>
      <c r="Q3268" t="s">
        <v>47</v>
      </c>
      <c r="S3268">
        <v>2.1785566999999999E-2</v>
      </c>
      <c r="T3268">
        <v>7.5340270000000004E-4</v>
      </c>
      <c r="U3268">
        <v>1.128734E-2</v>
      </c>
      <c r="V3268">
        <v>2.3678626999999999E-3</v>
      </c>
      <c r="W3268">
        <v>1.1084897999999999E-2</v>
      </c>
      <c r="X3268">
        <v>6.5050706999999998E-3</v>
      </c>
      <c r="Y3268">
        <v>0.35</v>
      </c>
      <c r="Z3268">
        <v>0.152</v>
      </c>
      <c r="AA3268">
        <v>7.0999999999999994E-2</v>
      </c>
      <c r="AB3268">
        <v>0.77700000000000002</v>
      </c>
      <c r="AC3268">
        <v>0.36120000000000002</v>
      </c>
      <c r="AD3268" t="s">
        <v>48</v>
      </c>
      <c r="AE3268" t="s">
        <v>48</v>
      </c>
      <c r="AF3268" t="s">
        <v>48</v>
      </c>
    </row>
    <row r="3269" spans="1:44" hidden="1" outlineLevel="1" x14ac:dyDescent="0.2">
      <c r="A3269" t="s">
        <v>24394</v>
      </c>
      <c r="B3269" t="s">
        <v>24395</v>
      </c>
      <c r="C3269" t="s">
        <v>1156</v>
      </c>
      <c r="J3269" t="s">
        <v>24396</v>
      </c>
      <c r="K3269" t="s">
        <v>24361</v>
      </c>
      <c r="L3269" t="s">
        <v>1263</v>
      </c>
      <c r="M3269">
        <v>1</v>
      </c>
      <c r="P3269" s="2" t="s">
        <v>24397</v>
      </c>
      <c r="Q3269" t="s">
        <v>47</v>
      </c>
      <c r="S3269">
        <v>1.5581915999999999E-2</v>
      </c>
      <c r="T3269">
        <v>1.6593933E-3</v>
      </c>
      <c r="U3269">
        <v>1.6342908E-2</v>
      </c>
      <c r="V3269">
        <v>4.0142676000000004E-3</v>
      </c>
      <c r="W3269">
        <v>8.1968800000000001E-3</v>
      </c>
      <c r="X3269">
        <v>8.7899980000000003E-3</v>
      </c>
      <c r="Y3269">
        <v>0</v>
      </c>
      <c r="Z3269">
        <v>0.45500000000000002</v>
      </c>
      <c r="AA3269">
        <v>0</v>
      </c>
      <c r="AB3269">
        <v>0.54500000000000004</v>
      </c>
      <c r="AC3269">
        <v>0.36120000000000002</v>
      </c>
      <c r="AD3269" t="s">
        <v>48</v>
      </c>
      <c r="AE3269" t="s">
        <v>48</v>
      </c>
      <c r="AF3269" t="s">
        <v>48</v>
      </c>
    </row>
    <row r="3270" spans="1:44" hidden="1" outlineLevel="1" x14ac:dyDescent="0.2">
      <c r="A3270" t="s">
        <v>24398</v>
      </c>
      <c r="B3270" t="s">
        <v>24399</v>
      </c>
      <c r="C3270" t="s">
        <v>10224</v>
      </c>
      <c r="J3270" t="s">
        <v>24400</v>
      </c>
      <c r="K3270" t="s">
        <v>24366</v>
      </c>
      <c r="L3270" t="s">
        <v>1263</v>
      </c>
      <c r="M3270">
        <v>10</v>
      </c>
      <c r="P3270" s="2" t="s">
        <v>24401</v>
      </c>
      <c r="Q3270" t="s">
        <v>10227</v>
      </c>
      <c r="S3270">
        <v>5.6758507999999999E-2</v>
      </c>
      <c r="T3270">
        <v>1.2493134000000001E-3</v>
      </c>
      <c r="U3270">
        <v>1.3541849999999999E-2</v>
      </c>
      <c r="V3270">
        <v>4.6247323E-3</v>
      </c>
      <c r="W3270">
        <v>2.4897853000000001E-2</v>
      </c>
      <c r="X3270">
        <v>7.0682109999999996E-3</v>
      </c>
      <c r="Y3270">
        <v>-0.1494378306878307</v>
      </c>
      <c r="Z3270">
        <v>0</v>
      </c>
      <c r="AA3270">
        <v>0.19</v>
      </c>
      <c r="AB3270">
        <v>0.81</v>
      </c>
      <c r="AC3270">
        <v>-0.70589999999999997</v>
      </c>
      <c r="AD3270" t="s">
        <v>48</v>
      </c>
      <c r="AE3270" t="s">
        <v>48</v>
      </c>
      <c r="AF3270" t="s">
        <v>48</v>
      </c>
    </row>
    <row r="3271" spans="1:44" hidden="1" outlineLevel="1" x14ac:dyDescent="0.2">
      <c r="A3271" t="s">
        <v>24402</v>
      </c>
      <c r="B3271" t="s">
        <v>12869</v>
      </c>
      <c r="C3271" t="s">
        <v>24403</v>
      </c>
      <c r="J3271" t="s">
        <v>24404</v>
      </c>
      <c r="K3271" t="s">
        <v>24366</v>
      </c>
      <c r="L3271" t="s">
        <v>1263</v>
      </c>
      <c r="M3271">
        <v>1</v>
      </c>
      <c r="P3271" s="2" t="s">
        <v>24405</v>
      </c>
      <c r="Q3271" t="s">
        <v>10132</v>
      </c>
      <c r="S3271">
        <v>0.27047761999999997</v>
      </c>
      <c r="T3271">
        <v>9.0026859999999993E-3</v>
      </c>
      <c r="U3271">
        <v>6.3456070000000003E-2</v>
      </c>
      <c r="V3271">
        <v>2.0580608E-2</v>
      </c>
      <c r="W3271">
        <v>0.21368977</v>
      </c>
      <c r="X3271">
        <v>1.5084139999999999E-2</v>
      </c>
      <c r="Y3271">
        <v>5.2380952380952368E-2</v>
      </c>
      <c r="Z3271">
        <v>0.14899999999999999</v>
      </c>
      <c r="AA3271">
        <v>5.3999999999999999E-2</v>
      </c>
      <c r="AB3271">
        <v>0.79700000000000004</v>
      </c>
      <c r="AC3271">
        <v>0.9587</v>
      </c>
      <c r="AD3271" t="s">
        <v>48</v>
      </c>
      <c r="AE3271" t="s">
        <v>48</v>
      </c>
      <c r="AF3271" t="s">
        <v>48</v>
      </c>
    </row>
    <row r="3272" spans="1:44" hidden="1" outlineLevel="1" x14ac:dyDescent="0.2">
      <c r="A3272" t="s">
        <v>24406</v>
      </c>
      <c r="B3272" t="s">
        <v>24407</v>
      </c>
      <c r="C3272" t="s">
        <v>24408</v>
      </c>
      <c r="J3272" t="s">
        <v>24409</v>
      </c>
      <c r="K3272" t="s">
        <v>24370</v>
      </c>
      <c r="L3272" t="s">
        <v>1263</v>
      </c>
      <c r="M3272">
        <v>2</v>
      </c>
      <c r="P3272" s="2" t="s">
        <v>24410</v>
      </c>
      <c r="Q3272" t="s">
        <v>10060</v>
      </c>
      <c r="S3272">
        <v>3.1331215000000003E-2</v>
      </c>
      <c r="T3272">
        <v>9.5367430000000005E-4</v>
      </c>
      <c r="U3272">
        <v>1.128734E-2</v>
      </c>
      <c r="V3272">
        <v>3.7737815000000001E-3</v>
      </c>
      <c r="W3272">
        <v>1.5568925000000001E-2</v>
      </c>
      <c r="X3272">
        <v>7.3141810000000003E-3</v>
      </c>
      <c r="Y3272">
        <v>-0.152014652014652</v>
      </c>
      <c r="Z3272">
        <v>0</v>
      </c>
      <c r="AA3272">
        <v>0.221</v>
      </c>
      <c r="AB3272">
        <v>0.77900000000000003</v>
      </c>
      <c r="AC3272">
        <v>-0.96389999999999998</v>
      </c>
      <c r="AD3272" t="s">
        <v>48</v>
      </c>
      <c r="AE3272" t="s">
        <v>48</v>
      </c>
      <c r="AF3272" t="s">
        <v>48</v>
      </c>
    </row>
    <row r="3273" spans="1:44" hidden="1" outlineLevel="1" x14ac:dyDescent="0.2">
      <c r="A3273" t="s">
        <v>24411</v>
      </c>
      <c r="B3273" t="s">
        <v>24412</v>
      </c>
      <c r="C3273" t="s">
        <v>24413</v>
      </c>
      <c r="J3273" t="s">
        <v>24414</v>
      </c>
      <c r="K3273" t="s">
        <v>24382</v>
      </c>
      <c r="L3273" t="s">
        <v>1263</v>
      </c>
      <c r="M3273">
        <v>0</v>
      </c>
      <c r="P3273" s="2" t="s">
        <v>24415</v>
      </c>
      <c r="Q3273" t="s">
        <v>10060</v>
      </c>
      <c r="S3273">
        <v>0.2667042</v>
      </c>
      <c r="T3273">
        <v>9.9945069999999997E-3</v>
      </c>
      <c r="U3273">
        <v>8.3874299999999999E-2</v>
      </c>
      <c r="V3273">
        <v>5.6128169999999998E-2</v>
      </c>
      <c r="W3273">
        <v>0.22303216000000001</v>
      </c>
      <c r="X3273">
        <v>9.8256590000000005E-3</v>
      </c>
      <c r="Y3273">
        <v>-7.5035014005602252E-2</v>
      </c>
      <c r="Z3273">
        <v>0.124</v>
      </c>
      <c r="AA3273">
        <v>0.161</v>
      </c>
      <c r="AB3273">
        <v>0.71399999999999997</v>
      </c>
      <c r="AC3273">
        <v>-0.98760000000000003</v>
      </c>
      <c r="AD3273" t="s">
        <v>48</v>
      </c>
      <c r="AE3273" t="s">
        <v>48</v>
      </c>
      <c r="AF3273" t="s">
        <v>48</v>
      </c>
    </row>
    <row r="3274" spans="1:44" hidden="1" outlineLevel="1" x14ac:dyDescent="0.2">
      <c r="A3274" t="s">
        <v>24416</v>
      </c>
      <c r="B3274" t="s">
        <v>24417</v>
      </c>
      <c r="C3274" t="s">
        <v>24354</v>
      </c>
      <c r="J3274" t="s">
        <v>24418</v>
      </c>
      <c r="K3274" t="s">
        <v>24390</v>
      </c>
      <c r="L3274" t="s">
        <v>1263</v>
      </c>
      <c r="M3274">
        <v>4</v>
      </c>
      <c r="P3274" s="2" t="s">
        <v>24419</v>
      </c>
      <c r="Q3274" t="s">
        <v>10060</v>
      </c>
      <c r="S3274">
        <v>0.41910072999999998</v>
      </c>
      <c r="T3274">
        <v>8.2015990000000004E-3</v>
      </c>
      <c r="U3274">
        <v>0.11292298000000001</v>
      </c>
      <c r="V3274">
        <v>9.0644750000000007E-3</v>
      </c>
      <c r="W3274">
        <v>0.46923601999999998</v>
      </c>
      <c r="X3274">
        <v>8.7641070000000001E-3</v>
      </c>
      <c r="Y3274">
        <v>2.0386904761904759E-2</v>
      </c>
      <c r="Z3274">
        <v>0.115</v>
      </c>
      <c r="AA3274">
        <v>8.4000000000000005E-2</v>
      </c>
      <c r="AB3274">
        <v>0.80100000000000005</v>
      </c>
      <c r="AC3274">
        <v>-0.19009999999999999</v>
      </c>
      <c r="AD3274" t="s">
        <v>48</v>
      </c>
      <c r="AE3274" t="s">
        <v>48</v>
      </c>
      <c r="AF3274" t="s">
        <v>48</v>
      </c>
    </row>
    <row r="3275" spans="1:44" hidden="1" outlineLevel="1" x14ac:dyDescent="0.2">
      <c r="A3275" t="s">
        <v>24420</v>
      </c>
      <c r="B3275" t="s">
        <v>24421</v>
      </c>
      <c r="C3275" t="s">
        <v>1156</v>
      </c>
      <c r="J3275" t="s">
        <v>24422</v>
      </c>
      <c r="K3275" t="s">
        <v>24398</v>
      </c>
      <c r="L3275" t="s">
        <v>1263</v>
      </c>
      <c r="M3275">
        <v>2</v>
      </c>
      <c r="P3275" s="2" t="s">
        <v>24423</v>
      </c>
      <c r="Q3275" t="s">
        <v>47</v>
      </c>
      <c r="S3275">
        <v>8.1625134000000002E-2</v>
      </c>
      <c r="T3275">
        <v>1.4209747E-3</v>
      </c>
      <c r="U3275">
        <v>1.5557245000000001E-2</v>
      </c>
      <c r="V3275">
        <v>5.8456612999999999E-3</v>
      </c>
      <c r="W3275">
        <v>3.4892720000000002E-2</v>
      </c>
      <c r="X3275">
        <v>6.7057298E-3</v>
      </c>
      <c r="Y3275">
        <v>-0.33630952380952378</v>
      </c>
      <c r="Z3275">
        <v>8.1000000000000003E-2</v>
      </c>
      <c r="AA3275">
        <v>0.16400000000000001</v>
      </c>
      <c r="AB3275">
        <v>0.755</v>
      </c>
      <c r="AC3275">
        <v>-0.65969999999999995</v>
      </c>
      <c r="AD3275" t="s">
        <v>48</v>
      </c>
      <c r="AE3275" t="s">
        <v>48</v>
      </c>
      <c r="AF3275" t="s">
        <v>48</v>
      </c>
    </row>
    <row r="3276" spans="1:44" hidden="1" outlineLevel="1" x14ac:dyDescent="0.2">
      <c r="A3276" t="s">
        <v>24424</v>
      </c>
      <c r="B3276" t="s">
        <v>24425</v>
      </c>
      <c r="C3276" t="s">
        <v>1156</v>
      </c>
      <c r="J3276" t="s">
        <v>24426</v>
      </c>
      <c r="K3276" t="s">
        <v>24416</v>
      </c>
      <c r="L3276" t="s">
        <v>1263</v>
      </c>
      <c r="M3276">
        <v>2</v>
      </c>
      <c r="P3276" s="2" t="s">
        <v>24427</v>
      </c>
      <c r="Q3276" t="s">
        <v>47</v>
      </c>
      <c r="S3276">
        <v>0.58851710000000002</v>
      </c>
      <c r="T3276">
        <v>2.3786809999999999E-2</v>
      </c>
      <c r="U3276">
        <v>0.60019290000000003</v>
      </c>
      <c r="V3276">
        <v>2.2992345000000001E-2</v>
      </c>
      <c r="W3276">
        <v>0.43020029999999998</v>
      </c>
      <c r="X3276">
        <v>1.2026439E-2</v>
      </c>
      <c r="Y3276">
        <v>0</v>
      </c>
      <c r="Z3276">
        <v>4.3999999999999997E-2</v>
      </c>
      <c r="AA3276">
        <v>0</v>
      </c>
      <c r="AB3276">
        <v>0.95599999999999996</v>
      </c>
      <c r="AC3276">
        <v>7.7200000000000005E-2</v>
      </c>
      <c r="AD3276" t="s">
        <v>48</v>
      </c>
      <c r="AE3276" t="s">
        <v>48</v>
      </c>
      <c r="AF3276" t="s">
        <v>48</v>
      </c>
    </row>
    <row r="3277" spans="1:44" hidden="1" outlineLevel="1" x14ac:dyDescent="0.2">
      <c r="A3277" t="s">
        <v>24428</v>
      </c>
      <c r="B3277" t="s">
        <v>24429</v>
      </c>
      <c r="C3277" t="s">
        <v>24430</v>
      </c>
      <c r="J3277" t="s">
        <v>24431</v>
      </c>
      <c r="K3277" t="s">
        <v>24420</v>
      </c>
      <c r="L3277" t="s">
        <v>1263</v>
      </c>
      <c r="M3277">
        <v>3</v>
      </c>
      <c r="P3277" s="2" t="s">
        <v>24432</v>
      </c>
      <c r="Q3277" t="s">
        <v>10150</v>
      </c>
      <c r="S3277">
        <v>0.10609736</v>
      </c>
      <c r="T3277">
        <v>2.6702879999999998E-3</v>
      </c>
      <c r="U3277">
        <v>1.846078E-2</v>
      </c>
      <c r="V3277">
        <v>5.9936525999999997E-3</v>
      </c>
      <c r="W3277">
        <v>3.0154924999999999E-2</v>
      </c>
      <c r="X3277">
        <v>1.1560391999999999E-2</v>
      </c>
      <c r="Y3277">
        <v>-0.7142857142857143</v>
      </c>
      <c r="Z3277">
        <v>5.1999999999999998E-2</v>
      </c>
      <c r="AA3277">
        <v>0.14000000000000001</v>
      </c>
      <c r="AB3277">
        <v>0.80800000000000005</v>
      </c>
      <c r="AC3277">
        <v>-0.4728</v>
      </c>
      <c r="AD3277" t="s">
        <v>48</v>
      </c>
      <c r="AE3277" t="s">
        <v>48</v>
      </c>
      <c r="AF3277" t="s">
        <v>48</v>
      </c>
    </row>
    <row r="3278" spans="1:44" hidden="1" outlineLevel="1" x14ac:dyDescent="0.2">
      <c r="A3278" t="s">
        <v>24433</v>
      </c>
      <c r="B3278" t="s">
        <v>24434</v>
      </c>
      <c r="C3278" t="s">
        <v>10224</v>
      </c>
      <c r="J3278" t="s">
        <v>24435</v>
      </c>
      <c r="K3278" t="s">
        <v>24420</v>
      </c>
      <c r="L3278" t="s">
        <v>1263</v>
      </c>
      <c r="M3278">
        <v>4</v>
      </c>
      <c r="P3278" s="2" t="s">
        <v>24436</v>
      </c>
      <c r="Q3278" t="s">
        <v>10227</v>
      </c>
      <c r="S3278">
        <v>0.11212669</v>
      </c>
      <c r="T3278">
        <v>2.7847290000000001E-3</v>
      </c>
      <c r="U3278">
        <v>3.6651864999999999E-2</v>
      </c>
      <c r="V3278">
        <v>1.0063417E-2</v>
      </c>
      <c r="W3278">
        <v>2.4897853000000001E-2</v>
      </c>
      <c r="X3278">
        <v>9.0748040000000006E-3</v>
      </c>
      <c r="Y3278">
        <v>-0.33333333333333331</v>
      </c>
      <c r="Z3278">
        <v>9.8000000000000004E-2</v>
      </c>
      <c r="AA3278">
        <v>0.187</v>
      </c>
      <c r="AB3278">
        <v>0.71499999999999997</v>
      </c>
      <c r="AC3278">
        <v>-0.2472</v>
      </c>
      <c r="AD3278" t="s">
        <v>48</v>
      </c>
      <c r="AE3278" t="s">
        <v>48</v>
      </c>
      <c r="AF3278" t="s">
        <v>48</v>
      </c>
    </row>
    <row r="3279" spans="1:44" hidden="1" outlineLevel="1" x14ac:dyDescent="0.2">
      <c r="A3279" t="s">
        <v>24437</v>
      </c>
      <c r="B3279" t="s">
        <v>24438</v>
      </c>
      <c r="C3279" t="s">
        <v>24354</v>
      </c>
      <c r="J3279" t="s">
        <v>24439</v>
      </c>
      <c r="K3279" t="s">
        <v>24424</v>
      </c>
      <c r="L3279" t="s">
        <v>1263</v>
      </c>
      <c r="M3279">
        <v>3</v>
      </c>
      <c r="P3279" s="2" t="s">
        <v>24440</v>
      </c>
      <c r="Q3279" t="s">
        <v>10060</v>
      </c>
      <c r="S3279">
        <v>5.5274166E-2</v>
      </c>
      <c r="T3279">
        <v>8.8691710000000001E-4</v>
      </c>
      <c r="U3279">
        <v>1.2380436E-2</v>
      </c>
      <c r="V3279">
        <v>3.4038028999999999E-3</v>
      </c>
      <c r="W3279">
        <v>2.7476107999999999E-2</v>
      </c>
      <c r="X3279">
        <v>6.0908063000000004E-3</v>
      </c>
      <c r="Y3279">
        <v>5.2499999999999977E-2</v>
      </c>
      <c r="Z3279">
        <v>0.109</v>
      </c>
      <c r="AA3279">
        <v>9.6000000000000002E-2</v>
      </c>
      <c r="AB3279">
        <v>0.79400000000000004</v>
      </c>
      <c r="AC3279">
        <v>0.1759</v>
      </c>
      <c r="AD3279" t="s">
        <v>48</v>
      </c>
      <c r="AE3279" t="s">
        <v>48</v>
      </c>
      <c r="AF3279" t="s">
        <v>48</v>
      </c>
    </row>
    <row r="3280" spans="1:44" collapsed="1" x14ac:dyDescent="0.2">
      <c r="A3280" t="s">
        <v>1148</v>
      </c>
      <c r="B3280" t="s">
        <v>1149</v>
      </c>
      <c r="C3280" t="s">
        <v>1150</v>
      </c>
      <c r="D3280" t="s">
        <v>1151</v>
      </c>
      <c r="E3280" t="s">
        <v>130</v>
      </c>
      <c r="F3280" t="s">
        <v>43</v>
      </c>
      <c r="G3280">
        <v>36</v>
      </c>
      <c r="H3280" t="s">
        <v>43</v>
      </c>
      <c r="I3280">
        <v>37</v>
      </c>
      <c r="J3280" t="s">
        <v>1152</v>
      </c>
      <c r="L3280" t="s">
        <v>45</v>
      </c>
      <c r="M3280">
        <v>911</v>
      </c>
      <c r="N3280">
        <v>0.96</v>
      </c>
      <c r="O3280" s="2" t="s">
        <v>1153</v>
      </c>
      <c r="P3280" s="2" t="s">
        <v>1153</v>
      </c>
      <c r="Q3280" t="s">
        <v>47</v>
      </c>
      <c r="R3280" t="s">
        <v>47</v>
      </c>
      <c r="S3280">
        <v>4.2904640000000001E-2</v>
      </c>
      <c r="T3280">
        <v>1.3542175E-3</v>
      </c>
      <c r="U3280">
        <v>1.7709277999999998E-2</v>
      </c>
      <c r="V3280">
        <v>3.3483060000000001E-3</v>
      </c>
      <c r="W3280">
        <v>2.264188E-2</v>
      </c>
      <c r="X3280">
        <v>6.7639859999999996E-3</v>
      </c>
      <c r="Y3280">
        <v>-3.5186588103254778E-2</v>
      </c>
      <c r="Z3280">
        <v>6.2E-2</v>
      </c>
      <c r="AA3280">
        <v>8.5000000000000006E-2</v>
      </c>
      <c r="AB3280">
        <v>0.85299999999999998</v>
      </c>
      <c r="AC3280">
        <v>-0.95230000000000004</v>
      </c>
      <c r="AD3280" t="s">
        <v>48</v>
      </c>
      <c r="AE3280" t="s">
        <v>48</v>
      </c>
      <c r="AF3280" t="s">
        <v>48</v>
      </c>
      <c r="AH3280">
        <f t="shared" ref="AH3280" si="28">SUM(AI3280:AJ3280)</f>
        <v>136</v>
      </c>
      <c r="AI3280">
        <f>COUNTIF(L3280:L3417, "Comment")</f>
        <v>101</v>
      </c>
      <c r="AJ3280">
        <f>COUNTIF(L3280:L3417, "Reply")</f>
        <v>35</v>
      </c>
      <c r="AK3280">
        <f>COUNTIF(C3281:C3417, C3280)</f>
        <v>2</v>
      </c>
      <c r="AM3280">
        <f>AVERAGE(S3280:S3417,)</f>
        <v>0.19516755412109377</v>
      </c>
      <c r="AN3280">
        <f>AVERAGE(Y3280:Y3417,)</f>
        <v>9.1735976747836706E-2</v>
      </c>
      <c r="AO3280" cm="1">
        <f t="array" ref="AO3280">SUM(COUNTIF(J3281:J3417, {"*NTA*","*YWNBTA*"}))</f>
        <v>88</v>
      </c>
      <c r="AP3280" cm="1">
        <f t="array" ref="AP3280">SUM(COUNTIF(J3281:J3417, {"*YTA*","*YWBTA*"}))</f>
        <v>1</v>
      </c>
      <c r="AQ3280" s="9">
        <f>COUNTIF(J3281:J3417, "*ESH*")</f>
        <v>1</v>
      </c>
      <c r="AR3280" t="str">
        <f>IF(AO3280&gt;AP3280,(IF(AO3280&gt;AQ3280,"NTA","YTA")), IF(AP3280&gt;AQ3280,"YTA","ESH"))</f>
        <v>NTA</v>
      </c>
    </row>
    <row r="3281" spans="1:32" hidden="1" outlineLevel="1" x14ac:dyDescent="0.2">
      <c r="A3281" t="s">
        <v>24441</v>
      </c>
      <c r="B3281" t="s">
        <v>24442</v>
      </c>
      <c r="C3281" t="s">
        <v>10786</v>
      </c>
      <c r="J3281" t="s">
        <v>24443</v>
      </c>
      <c r="K3281" t="s">
        <v>1148</v>
      </c>
      <c r="L3281" t="s">
        <v>1233</v>
      </c>
      <c r="M3281">
        <v>1747</v>
      </c>
      <c r="P3281" s="2" t="s">
        <v>24444</v>
      </c>
      <c r="Q3281" t="s">
        <v>10789</v>
      </c>
      <c r="S3281">
        <v>2.7088705000000001E-2</v>
      </c>
      <c r="T3281">
        <v>6.3419340000000005E-4</v>
      </c>
      <c r="U3281">
        <v>9.51106E-3</v>
      </c>
      <c r="V3281">
        <v>1.7388993E-3</v>
      </c>
      <c r="W3281">
        <v>1.5872926999999998E-2</v>
      </c>
      <c r="X3281">
        <v>6.1943720000000001E-3</v>
      </c>
      <c r="Y3281">
        <v>0.15</v>
      </c>
      <c r="Z3281">
        <v>0</v>
      </c>
      <c r="AA3281">
        <v>6.6000000000000003E-2</v>
      </c>
      <c r="AB3281">
        <v>0.93400000000000005</v>
      </c>
      <c r="AC3281">
        <v>-0.29599999999999999</v>
      </c>
      <c r="AD3281" t="s">
        <v>48</v>
      </c>
      <c r="AE3281" t="s">
        <v>48</v>
      </c>
      <c r="AF3281" t="s">
        <v>48</v>
      </c>
    </row>
    <row r="3282" spans="1:32" hidden="1" outlineLevel="1" x14ac:dyDescent="0.2">
      <c r="A3282" t="s">
        <v>24445</v>
      </c>
      <c r="B3282" t="s">
        <v>24446</v>
      </c>
      <c r="C3282" t="s">
        <v>24447</v>
      </c>
      <c r="J3282" t="s">
        <v>24448</v>
      </c>
      <c r="K3282" t="s">
        <v>1148</v>
      </c>
      <c r="L3282" t="s">
        <v>1233</v>
      </c>
      <c r="M3282">
        <v>282</v>
      </c>
      <c r="P3282" s="2" t="s">
        <v>24449</v>
      </c>
      <c r="Q3282" t="s">
        <v>24450</v>
      </c>
      <c r="S3282">
        <v>4.5873325E-2</v>
      </c>
      <c r="T3282">
        <v>1.1301041000000001E-3</v>
      </c>
      <c r="U3282">
        <v>1.0877429500000001E-2</v>
      </c>
      <c r="V3282">
        <v>1.9423875E-3</v>
      </c>
      <c r="W3282">
        <v>2.0901557000000001E-2</v>
      </c>
      <c r="X3282">
        <v>7.249452E-3</v>
      </c>
      <c r="Y3282">
        <v>8.8541666666666671E-2</v>
      </c>
      <c r="Z3282">
        <v>0.104</v>
      </c>
      <c r="AA3282">
        <v>4.4999999999999998E-2</v>
      </c>
      <c r="AB3282">
        <v>0.85099999999999998</v>
      </c>
      <c r="AC3282">
        <v>0.53459999999999996</v>
      </c>
      <c r="AD3282" t="s">
        <v>48</v>
      </c>
      <c r="AE3282" t="s">
        <v>48</v>
      </c>
      <c r="AF3282" t="s">
        <v>48</v>
      </c>
    </row>
    <row r="3283" spans="1:32" hidden="1" outlineLevel="1" x14ac:dyDescent="0.2">
      <c r="A3283" t="s">
        <v>24451</v>
      </c>
      <c r="B3283" t="s">
        <v>24452</v>
      </c>
      <c r="C3283" t="s">
        <v>24453</v>
      </c>
      <c r="J3283" t="s">
        <v>24454</v>
      </c>
      <c r="K3283" t="s">
        <v>1148</v>
      </c>
      <c r="L3283" t="s">
        <v>1233</v>
      </c>
      <c r="M3283">
        <v>175</v>
      </c>
      <c r="P3283" s="2" t="s">
        <v>24455</v>
      </c>
      <c r="Q3283" t="s">
        <v>10132</v>
      </c>
      <c r="S3283">
        <v>0.2854835</v>
      </c>
      <c r="T3283">
        <v>1.0070801000000001E-2</v>
      </c>
      <c r="U3283">
        <v>0.26098207000000001</v>
      </c>
      <c r="V3283">
        <v>5.1796999999999998E-3</v>
      </c>
      <c r="W3283">
        <v>0.14331896999999999</v>
      </c>
      <c r="X3283">
        <v>1.1793415E-2</v>
      </c>
      <c r="Y3283">
        <v>0.125</v>
      </c>
      <c r="Z3283">
        <v>0</v>
      </c>
      <c r="AA3283">
        <v>6.9000000000000006E-2</v>
      </c>
      <c r="AB3283">
        <v>0.93100000000000005</v>
      </c>
      <c r="AC3283">
        <v>-0.1027</v>
      </c>
      <c r="AD3283" t="s">
        <v>48</v>
      </c>
      <c r="AE3283" t="s">
        <v>48</v>
      </c>
      <c r="AF3283" t="s">
        <v>48</v>
      </c>
    </row>
    <row r="3284" spans="1:32" hidden="1" outlineLevel="1" x14ac:dyDescent="0.2">
      <c r="A3284" t="s">
        <v>24456</v>
      </c>
      <c r="B3284" t="s">
        <v>24457</v>
      </c>
      <c r="C3284" t="s">
        <v>24458</v>
      </c>
      <c r="J3284" t="s">
        <v>24459</v>
      </c>
      <c r="K3284" t="s">
        <v>1148</v>
      </c>
      <c r="L3284" t="s">
        <v>1233</v>
      </c>
      <c r="M3284">
        <v>91</v>
      </c>
      <c r="P3284" s="2" t="s">
        <v>24460</v>
      </c>
      <c r="Q3284" t="s">
        <v>47</v>
      </c>
      <c r="S3284">
        <v>0.58851710000000002</v>
      </c>
      <c r="T3284">
        <v>1.8578632000000001E-2</v>
      </c>
      <c r="U3284">
        <v>0.16775991000000001</v>
      </c>
      <c r="V3284">
        <v>3.0691283E-2</v>
      </c>
      <c r="W3284">
        <v>0.63083920000000004</v>
      </c>
      <c r="X3284">
        <v>1.0472947999999999E-2</v>
      </c>
      <c r="Y3284">
        <v>0.25</v>
      </c>
      <c r="Z3284">
        <v>0.25</v>
      </c>
      <c r="AA3284">
        <v>0</v>
      </c>
      <c r="AB3284">
        <v>0.75</v>
      </c>
      <c r="AC3284">
        <v>0.45879999999999999</v>
      </c>
      <c r="AD3284" t="s">
        <v>48</v>
      </c>
      <c r="AE3284" t="s">
        <v>48</v>
      </c>
      <c r="AF3284" t="s">
        <v>48</v>
      </c>
    </row>
    <row r="3285" spans="1:32" hidden="1" outlineLevel="1" x14ac:dyDescent="0.2">
      <c r="A3285" t="s">
        <v>24461</v>
      </c>
      <c r="B3285" t="s">
        <v>24462</v>
      </c>
      <c r="C3285" t="s">
        <v>24463</v>
      </c>
      <c r="J3285" t="s">
        <v>24464</v>
      </c>
      <c r="K3285" t="s">
        <v>1148</v>
      </c>
      <c r="L3285" t="s">
        <v>1233</v>
      </c>
      <c r="M3285">
        <v>32</v>
      </c>
      <c r="P3285" s="2" t="s">
        <v>24465</v>
      </c>
      <c r="Q3285" t="s">
        <v>24466</v>
      </c>
      <c r="S3285">
        <v>0.39441586000000001</v>
      </c>
      <c r="T3285">
        <v>1.5609036999999999E-2</v>
      </c>
      <c r="U3285">
        <v>0.3283819</v>
      </c>
      <c r="V3285">
        <v>7.5105648000000002E-3</v>
      </c>
      <c r="W3285">
        <v>0.34704269999999998</v>
      </c>
      <c r="X3285">
        <v>9.2301540000000008E-3</v>
      </c>
      <c r="Y3285">
        <v>0.26666666666666672</v>
      </c>
      <c r="Z3285">
        <v>0.214</v>
      </c>
      <c r="AA3285">
        <v>5.5E-2</v>
      </c>
      <c r="AB3285">
        <v>0.73</v>
      </c>
      <c r="AC3285">
        <v>0.6492</v>
      </c>
      <c r="AD3285" t="s">
        <v>48</v>
      </c>
      <c r="AE3285" t="s">
        <v>48</v>
      </c>
      <c r="AF3285" t="s">
        <v>48</v>
      </c>
    </row>
    <row r="3286" spans="1:32" hidden="1" outlineLevel="1" x14ac:dyDescent="0.2">
      <c r="A3286" t="s">
        <v>24467</v>
      </c>
      <c r="B3286" t="s">
        <v>24468</v>
      </c>
      <c r="C3286" t="s">
        <v>24469</v>
      </c>
      <c r="J3286" t="s">
        <v>24470</v>
      </c>
      <c r="K3286" t="s">
        <v>1148</v>
      </c>
      <c r="L3286" t="s">
        <v>1233</v>
      </c>
      <c r="M3286">
        <v>49</v>
      </c>
      <c r="P3286" s="2" t="s">
        <v>24471</v>
      </c>
      <c r="Q3286" t="s">
        <v>10132</v>
      </c>
      <c r="S3286">
        <v>0.20335422</v>
      </c>
      <c r="T3286">
        <v>5.5313109999999997E-3</v>
      </c>
      <c r="U3286">
        <v>1.7436002999999999E-2</v>
      </c>
      <c r="V3286">
        <v>3.2003146999999999E-3</v>
      </c>
      <c r="W3286">
        <v>7.7453079999999994E-2</v>
      </c>
      <c r="X3286">
        <v>0.13815512999999999</v>
      </c>
      <c r="Y3286">
        <v>0.3</v>
      </c>
      <c r="Z3286">
        <v>0</v>
      </c>
      <c r="AA3286">
        <v>0</v>
      </c>
      <c r="AB3286">
        <v>1</v>
      </c>
      <c r="AC3286">
        <v>0</v>
      </c>
      <c r="AD3286" t="s">
        <v>48</v>
      </c>
      <c r="AE3286" t="s">
        <v>48</v>
      </c>
      <c r="AF3286" t="s">
        <v>48</v>
      </c>
    </row>
    <row r="3287" spans="1:32" hidden="1" outlineLevel="1" x14ac:dyDescent="0.2">
      <c r="A3287" t="s">
        <v>24472</v>
      </c>
      <c r="B3287" t="s">
        <v>24473</v>
      </c>
      <c r="C3287" t="s">
        <v>24474</v>
      </c>
      <c r="J3287" t="s">
        <v>24475</v>
      </c>
      <c r="K3287" t="s">
        <v>1148</v>
      </c>
      <c r="L3287" t="s">
        <v>1233</v>
      </c>
      <c r="M3287">
        <v>19</v>
      </c>
      <c r="P3287" s="2" t="s">
        <v>24476</v>
      </c>
      <c r="Q3287" t="s">
        <v>24283</v>
      </c>
      <c r="S3287">
        <v>1.7843807E-2</v>
      </c>
      <c r="T3287">
        <v>6.1035156000000001E-4</v>
      </c>
      <c r="U3287">
        <v>9.9380500000000004E-3</v>
      </c>
      <c r="V3287">
        <v>1.7943961E-3</v>
      </c>
      <c r="W3287">
        <v>1.0818896E-2</v>
      </c>
      <c r="X3287">
        <v>6.1102250000000004E-3</v>
      </c>
      <c r="Y3287">
        <v>0.2</v>
      </c>
      <c r="Z3287">
        <v>7.4999999999999997E-2</v>
      </c>
      <c r="AA3287">
        <v>8.6999999999999994E-2</v>
      </c>
      <c r="AB3287">
        <v>0.83799999999999997</v>
      </c>
      <c r="AC3287">
        <v>-0.3952</v>
      </c>
      <c r="AD3287" t="s">
        <v>48</v>
      </c>
      <c r="AE3287" t="s">
        <v>48</v>
      </c>
      <c r="AF3287" t="s">
        <v>48</v>
      </c>
    </row>
    <row r="3288" spans="1:32" hidden="1" outlineLevel="1" x14ac:dyDescent="0.2">
      <c r="A3288" t="s">
        <v>24477</v>
      </c>
      <c r="B3288" t="s">
        <v>24478</v>
      </c>
      <c r="C3288" t="s">
        <v>14362</v>
      </c>
      <c r="J3288" t="s">
        <v>24479</v>
      </c>
      <c r="K3288" t="s">
        <v>1148</v>
      </c>
      <c r="L3288" t="s">
        <v>1233</v>
      </c>
      <c r="M3288">
        <v>18</v>
      </c>
      <c r="P3288" s="2" t="s">
        <v>24480</v>
      </c>
      <c r="Q3288" t="s">
        <v>12244</v>
      </c>
      <c r="S3288">
        <v>2.2964042E-2</v>
      </c>
      <c r="T3288">
        <v>7.1525574000000001E-4</v>
      </c>
      <c r="U3288">
        <v>9.8355730000000002E-3</v>
      </c>
      <c r="V3288">
        <v>1.4151680000000001E-3</v>
      </c>
      <c r="W3288">
        <v>1.1996903E-2</v>
      </c>
      <c r="X3288">
        <v>7.3918556000000003E-3</v>
      </c>
      <c r="Y3288">
        <v>0</v>
      </c>
      <c r="Z3288">
        <v>0</v>
      </c>
      <c r="AA3288">
        <v>0</v>
      </c>
      <c r="AB3288">
        <v>1</v>
      </c>
      <c r="AC3288">
        <v>0</v>
      </c>
      <c r="AD3288" t="s">
        <v>48</v>
      </c>
      <c r="AE3288" t="s">
        <v>48</v>
      </c>
      <c r="AF3288" t="s">
        <v>48</v>
      </c>
    </row>
    <row r="3289" spans="1:32" hidden="1" outlineLevel="1" x14ac:dyDescent="0.2">
      <c r="A3289" t="s">
        <v>24481</v>
      </c>
      <c r="B3289" t="s">
        <v>24482</v>
      </c>
      <c r="C3289" t="s">
        <v>10849</v>
      </c>
      <c r="J3289" t="s">
        <v>24483</v>
      </c>
      <c r="K3289" t="s">
        <v>1148</v>
      </c>
      <c r="L3289" t="s">
        <v>1233</v>
      </c>
      <c r="M3289">
        <v>28</v>
      </c>
      <c r="P3289" s="2" t="s">
        <v>24484</v>
      </c>
      <c r="Q3289" t="s">
        <v>10852</v>
      </c>
      <c r="S3289">
        <v>1.4199649999999999E-2</v>
      </c>
      <c r="T3289">
        <v>5.2452089999999998E-4</v>
      </c>
      <c r="U3289">
        <v>1.0365041E-2</v>
      </c>
      <c r="V3289">
        <v>1.4429165E-3</v>
      </c>
      <c r="W3289">
        <v>9.6788889999999995E-3</v>
      </c>
      <c r="X3289">
        <v>6.2073179999999999E-3</v>
      </c>
      <c r="Y3289">
        <v>0.15</v>
      </c>
      <c r="Z3289">
        <v>4.2999999999999997E-2</v>
      </c>
      <c r="AA3289">
        <v>3.5999999999999997E-2</v>
      </c>
      <c r="AB3289">
        <v>0.92</v>
      </c>
      <c r="AC3289">
        <v>0.1027</v>
      </c>
      <c r="AD3289" t="s">
        <v>48</v>
      </c>
      <c r="AE3289" t="s">
        <v>48</v>
      </c>
      <c r="AF3289" t="s">
        <v>48</v>
      </c>
    </row>
    <row r="3290" spans="1:32" hidden="1" outlineLevel="1" x14ac:dyDescent="0.2">
      <c r="A3290" t="s">
        <v>24485</v>
      </c>
      <c r="B3290" t="s">
        <v>24486</v>
      </c>
      <c r="C3290" t="s">
        <v>24310</v>
      </c>
      <c r="J3290" t="s">
        <v>24487</v>
      </c>
      <c r="K3290" t="s">
        <v>1148</v>
      </c>
      <c r="L3290" t="s">
        <v>1233</v>
      </c>
      <c r="M3290">
        <v>9</v>
      </c>
      <c r="P3290" s="2" t="s">
        <v>24488</v>
      </c>
      <c r="Q3290" t="s">
        <v>10280</v>
      </c>
      <c r="S3290">
        <v>0.15877289999999999</v>
      </c>
      <c r="T3290">
        <v>3.4713744999999999E-3</v>
      </c>
      <c r="U3290">
        <v>6.3456070000000003E-2</v>
      </c>
      <c r="V3290">
        <v>4.4767404999999996E-3</v>
      </c>
      <c r="W3290">
        <v>7.7136256E-2</v>
      </c>
      <c r="X3290">
        <v>6.8869706999999999E-3</v>
      </c>
      <c r="Y3290">
        <v>0.27638888888888891</v>
      </c>
      <c r="Z3290">
        <v>6.9000000000000006E-2</v>
      </c>
      <c r="AA3290">
        <v>0</v>
      </c>
      <c r="AB3290">
        <v>0.93100000000000005</v>
      </c>
      <c r="AC3290">
        <v>0.62390000000000001</v>
      </c>
      <c r="AD3290" t="s">
        <v>48</v>
      </c>
      <c r="AE3290" t="s">
        <v>48</v>
      </c>
      <c r="AF3290" t="s">
        <v>48</v>
      </c>
    </row>
    <row r="3291" spans="1:32" hidden="1" outlineLevel="1" x14ac:dyDescent="0.2">
      <c r="A3291" t="s">
        <v>24489</v>
      </c>
      <c r="B3291" t="s">
        <v>24490</v>
      </c>
      <c r="C3291" t="s">
        <v>14746</v>
      </c>
      <c r="J3291" t="s">
        <v>24491</v>
      </c>
      <c r="K3291" t="s">
        <v>1148</v>
      </c>
      <c r="L3291" t="s">
        <v>1233</v>
      </c>
      <c r="M3291">
        <v>15</v>
      </c>
      <c r="P3291" s="2" t="s">
        <v>24492</v>
      </c>
      <c r="Q3291" t="s">
        <v>10492</v>
      </c>
      <c r="S3291">
        <v>0.49777440000000001</v>
      </c>
      <c r="T3291">
        <v>2.3076923999999999E-2</v>
      </c>
      <c r="U3291">
        <v>0.34827786999999999</v>
      </c>
      <c r="V3291">
        <v>1.0433395E-2</v>
      </c>
      <c r="W3291">
        <v>0.52081880000000003</v>
      </c>
      <c r="X3291">
        <v>1.3269233E-2</v>
      </c>
      <c r="Y3291">
        <v>0.17666666666666669</v>
      </c>
      <c r="Z3291">
        <v>0.13800000000000001</v>
      </c>
      <c r="AA3291">
        <v>0.152</v>
      </c>
      <c r="AB3291">
        <v>0.71</v>
      </c>
      <c r="AC3291">
        <v>-0.27410000000000001</v>
      </c>
      <c r="AD3291" t="s">
        <v>48</v>
      </c>
      <c r="AE3291" t="s">
        <v>48</v>
      </c>
      <c r="AF3291" t="s">
        <v>48</v>
      </c>
    </row>
    <row r="3292" spans="1:32" hidden="1" outlineLevel="1" x14ac:dyDescent="0.2">
      <c r="A3292" t="s">
        <v>24493</v>
      </c>
      <c r="B3292" t="s">
        <v>24494</v>
      </c>
      <c r="C3292" t="s">
        <v>24495</v>
      </c>
      <c r="J3292" t="s">
        <v>24496</v>
      </c>
      <c r="K3292" t="s">
        <v>1148</v>
      </c>
      <c r="L3292" t="s">
        <v>1233</v>
      </c>
      <c r="M3292">
        <v>13</v>
      </c>
      <c r="P3292" s="2" t="s">
        <v>24497</v>
      </c>
      <c r="Q3292" t="s">
        <v>47</v>
      </c>
      <c r="S3292">
        <v>2.0724940000000001E-2</v>
      </c>
      <c r="T3292">
        <v>1.1205672999999999E-3</v>
      </c>
      <c r="U3292">
        <v>1.0399200000000001E-2</v>
      </c>
      <c r="V3292">
        <v>3.1448180000000002E-3</v>
      </c>
      <c r="W3292">
        <v>1.0970897E-2</v>
      </c>
      <c r="X3292">
        <v>6.8999166000000001E-3</v>
      </c>
      <c r="Y3292">
        <v>0</v>
      </c>
      <c r="Z3292" t="s">
        <v>48</v>
      </c>
      <c r="AA3292" t="s">
        <v>48</v>
      </c>
      <c r="AB3292" t="s">
        <v>48</v>
      </c>
      <c r="AC3292" t="s">
        <v>48</v>
      </c>
      <c r="AD3292" t="s">
        <v>48</v>
      </c>
      <c r="AE3292" t="s">
        <v>48</v>
      </c>
      <c r="AF3292" t="s">
        <v>48</v>
      </c>
    </row>
    <row r="3293" spans="1:32" hidden="1" outlineLevel="1" x14ac:dyDescent="0.2">
      <c r="A3293" t="s">
        <v>24498</v>
      </c>
      <c r="B3293" t="s">
        <v>24499</v>
      </c>
      <c r="C3293" t="s">
        <v>1837</v>
      </c>
      <c r="J3293" t="s">
        <v>24500</v>
      </c>
      <c r="K3293" t="s">
        <v>1148</v>
      </c>
      <c r="L3293" t="s">
        <v>1233</v>
      </c>
      <c r="M3293">
        <v>5</v>
      </c>
      <c r="P3293" s="2" t="s">
        <v>24501</v>
      </c>
      <c r="Q3293" t="s">
        <v>47</v>
      </c>
      <c r="S3293">
        <v>2.1785566999999999E-2</v>
      </c>
      <c r="T3293">
        <v>8.3923340000000002E-4</v>
      </c>
      <c r="U3293">
        <v>1.1065304999999999E-2</v>
      </c>
      <c r="V3293">
        <v>1.9701357999999999E-3</v>
      </c>
      <c r="W3293">
        <v>1.1160898000000001E-2</v>
      </c>
      <c r="X3293">
        <v>6.7963501999999997E-3</v>
      </c>
      <c r="Y3293">
        <v>0.64999999999999991</v>
      </c>
      <c r="Z3293">
        <v>0.246</v>
      </c>
      <c r="AA3293">
        <v>0</v>
      </c>
      <c r="AB3293">
        <v>0.754</v>
      </c>
      <c r="AC3293">
        <v>0.73509999999999998</v>
      </c>
      <c r="AD3293" t="s">
        <v>48</v>
      </c>
      <c r="AE3293" t="s">
        <v>48</v>
      </c>
      <c r="AF3293" t="s">
        <v>48</v>
      </c>
    </row>
    <row r="3294" spans="1:32" hidden="1" outlineLevel="1" x14ac:dyDescent="0.2">
      <c r="A3294" t="s">
        <v>24502</v>
      </c>
      <c r="B3294" t="s">
        <v>24503</v>
      </c>
      <c r="C3294" t="s">
        <v>24504</v>
      </c>
      <c r="J3294" t="s">
        <v>24505</v>
      </c>
      <c r="K3294" t="s">
        <v>1148</v>
      </c>
      <c r="L3294" t="s">
        <v>1233</v>
      </c>
      <c r="M3294">
        <v>11</v>
      </c>
      <c r="P3294" s="2" t="s">
        <v>24506</v>
      </c>
      <c r="Q3294" t="s">
        <v>10258</v>
      </c>
      <c r="S3294">
        <v>0.85173553000000002</v>
      </c>
      <c r="T3294">
        <v>0.19149859</v>
      </c>
      <c r="U3294">
        <v>0.71813289999999996</v>
      </c>
      <c r="V3294">
        <v>2.7011903E-2</v>
      </c>
      <c r="W3294">
        <v>0.71120167000000001</v>
      </c>
      <c r="X3294">
        <v>1.1301476499999999E-2</v>
      </c>
      <c r="Y3294">
        <v>-0.27777777777777779</v>
      </c>
      <c r="Z3294">
        <v>3.4000000000000002E-2</v>
      </c>
      <c r="AA3294">
        <v>0.26500000000000001</v>
      </c>
      <c r="AB3294">
        <v>0.70099999999999996</v>
      </c>
      <c r="AC3294">
        <v>-0.87209999999999999</v>
      </c>
      <c r="AD3294" t="s">
        <v>48</v>
      </c>
      <c r="AE3294" t="s">
        <v>48</v>
      </c>
      <c r="AF3294" t="s">
        <v>48</v>
      </c>
    </row>
    <row r="3295" spans="1:32" hidden="1" outlineLevel="1" x14ac:dyDescent="0.2">
      <c r="A3295" t="s">
        <v>24507</v>
      </c>
      <c r="B3295" t="s">
        <v>24508</v>
      </c>
      <c r="C3295" t="s">
        <v>24509</v>
      </c>
      <c r="J3295" t="s">
        <v>24510</v>
      </c>
      <c r="K3295" t="s">
        <v>1148</v>
      </c>
      <c r="L3295" t="s">
        <v>1233</v>
      </c>
      <c r="M3295">
        <v>8</v>
      </c>
      <c r="P3295" s="2" t="s">
        <v>24511</v>
      </c>
      <c r="Q3295" t="s">
        <v>10044</v>
      </c>
      <c r="S3295">
        <v>6.5797309999999998E-2</v>
      </c>
      <c r="T3295">
        <v>1.5354156E-3</v>
      </c>
      <c r="U3295">
        <v>1.3678487E-2</v>
      </c>
      <c r="V3295">
        <v>4.6062330000000004E-3</v>
      </c>
      <c r="W3295">
        <v>3.0375287000000001E-2</v>
      </c>
      <c r="X3295">
        <v>6.4727062999999996E-3</v>
      </c>
      <c r="Y3295">
        <v>6.5674603174603177E-2</v>
      </c>
      <c r="Z3295">
        <v>7.4999999999999997E-2</v>
      </c>
      <c r="AA3295">
        <v>3.3000000000000002E-2</v>
      </c>
      <c r="AB3295">
        <v>0.89200000000000002</v>
      </c>
      <c r="AC3295">
        <v>0.42149999999999999</v>
      </c>
      <c r="AD3295" t="s">
        <v>48</v>
      </c>
      <c r="AE3295" t="s">
        <v>48</v>
      </c>
      <c r="AF3295" t="s">
        <v>48</v>
      </c>
    </row>
    <row r="3296" spans="1:32" hidden="1" outlineLevel="1" x14ac:dyDescent="0.2">
      <c r="A3296" t="s">
        <v>24512</v>
      </c>
      <c r="B3296" t="s">
        <v>24513</v>
      </c>
      <c r="C3296" t="s">
        <v>24514</v>
      </c>
      <c r="J3296" t="s">
        <v>17278</v>
      </c>
      <c r="K3296" t="s">
        <v>1148</v>
      </c>
      <c r="L3296" t="s">
        <v>1233</v>
      </c>
      <c r="M3296">
        <v>3</v>
      </c>
      <c r="P3296" s="2" t="s">
        <v>24515</v>
      </c>
      <c r="Q3296" t="s">
        <v>47</v>
      </c>
      <c r="Y3296" t="s">
        <v>48</v>
      </c>
      <c r="Z3296" t="s">
        <v>48</v>
      </c>
      <c r="AA3296" t="s">
        <v>48</v>
      </c>
      <c r="AB3296" t="s">
        <v>48</v>
      </c>
      <c r="AC3296" t="s">
        <v>48</v>
      </c>
      <c r="AD3296" t="s">
        <v>48</v>
      </c>
      <c r="AE3296" t="s">
        <v>48</v>
      </c>
      <c r="AF3296" t="s">
        <v>48</v>
      </c>
    </row>
    <row r="3297" spans="1:32" hidden="1" outlineLevel="1" x14ac:dyDescent="0.2">
      <c r="A3297" t="s">
        <v>24516</v>
      </c>
      <c r="B3297" t="s">
        <v>24517</v>
      </c>
      <c r="C3297" t="s">
        <v>24518</v>
      </c>
      <c r="J3297" t="s">
        <v>16887</v>
      </c>
      <c r="K3297" t="s">
        <v>1148</v>
      </c>
      <c r="L3297" t="s">
        <v>1233</v>
      </c>
      <c r="M3297">
        <v>3</v>
      </c>
      <c r="P3297" s="2" t="s">
        <v>24519</v>
      </c>
      <c r="Q3297" t="s">
        <v>10132</v>
      </c>
      <c r="Y3297" t="s">
        <v>48</v>
      </c>
      <c r="Z3297" t="s">
        <v>48</v>
      </c>
      <c r="AA3297" t="s">
        <v>48</v>
      </c>
      <c r="AB3297" t="s">
        <v>48</v>
      </c>
      <c r="AC3297" t="s">
        <v>48</v>
      </c>
      <c r="AD3297" t="s">
        <v>48</v>
      </c>
      <c r="AE3297" t="s">
        <v>48</v>
      </c>
      <c r="AF3297" t="s">
        <v>48</v>
      </c>
    </row>
    <row r="3298" spans="1:32" hidden="1" outlineLevel="1" x14ac:dyDescent="0.2">
      <c r="A3298" t="s">
        <v>24520</v>
      </c>
      <c r="B3298" t="s">
        <v>24521</v>
      </c>
      <c r="C3298" t="s">
        <v>24522</v>
      </c>
      <c r="J3298" t="s">
        <v>24523</v>
      </c>
      <c r="K3298" t="s">
        <v>1148</v>
      </c>
      <c r="L3298" t="s">
        <v>1233</v>
      </c>
      <c r="M3298">
        <v>3</v>
      </c>
      <c r="P3298" s="2" t="s">
        <v>24524</v>
      </c>
      <c r="Q3298" t="s">
        <v>47</v>
      </c>
      <c r="S3298">
        <v>0.60275290000000004</v>
      </c>
      <c r="T3298">
        <v>2.3364256999999999E-2</v>
      </c>
      <c r="U3298">
        <v>0.25001677999999999</v>
      </c>
      <c r="V3298">
        <v>4.4870726999999999E-2</v>
      </c>
      <c r="W3298">
        <v>0.63366869999999997</v>
      </c>
      <c r="X3298">
        <v>1.0809536999999999E-2</v>
      </c>
      <c r="Y3298">
        <v>-3.6111111111111108E-2</v>
      </c>
      <c r="Z3298">
        <v>8.5000000000000006E-2</v>
      </c>
      <c r="AA3298">
        <v>4.9000000000000002E-2</v>
      </c>
      <c r="AB3298">
        <v>0.86599999999999999</v>
      </c>
      <c r="AC3298">
        <v>0.38019999999999998</v>
      </c>
      <c r="AD3298" t="s">
        <v>48</v>
      </c>
      <c r="AE3298" t="s">
        <v>48</v>
      </c>
      <c r="AF3298" t="s">
        <v>48</v>
      </c>
    </row>
    <row r="3299" spans="1:32" hidden="1" outlineLevel="1" x14ac:dyDescent="0.2">
      <c r="A3299" t="s">
        <v>24525</v>
      </c>
      <c r="B3299" t="s">
        <v>24526</v>
      </c>
      <c r="C3299" t="s">
        <v>24527</v>
      </c>
      <c r="J3299" t="s">
        <v>24528</v>
      </c>
      <c r="K3299" t="s">
        <v>1148</v>
      </c>
      <c r="L3299" t="s">
        <v>1233</v>
      </c>
      <c r="M3299">
        <v>3</v>
      </c>
      <c r="P3299" s="2" t="s">
        <v>24529</v>
      </c>
      <c r="Q3299" t="s">
        <v>47</v>
      </c>
      <c r="S3299">
        <v>4.166769E-2</v>
      </c>
      <c r="T3299">
        <v>8.8214874E-4</v>
      </c>
      <c r="U3299">
        <v>1.1475216999999999E-2</v>
      </c>
      <c r="V3299">
        <v>2.9228306000000002E-3</v>
      </c>
      <c r="W3299">
        <v>2.1868404000000001E-2</v>
      </c>
      <c r="X3299">
        <v>6.2461549999999998E-3</v>
      </c>
      <c r="Y3299">
        <v>0</v>
      </c>
      <c r="Z3299">
        <v>0</v>
      </c>
      <c r="AA3299">
        <v>0</v>
      </c>
      <c r="AB3299">
        <v>1</v>
      </c>
      <c r="AC3299">
        <v>0</v>
      </c>
      <c r="AD3299" t="s">
        <v>48</v>
      </c>
      <c r="AE3299" t="s">
        <v>48</v>
      </c>
      <c r="AF3299" t="s">
        <v>48</v>
      </c>
    </row>
    <row r="3300" spans="1:32" hidden="1" outlineLevel="1" x14ac:dyDescent="0.2">
      <c r="A3300" t="s">
        <v>24530</v>
      </c>
      <c r="B3300" t="s">
        <v>24531</v>
      </c>
      <c r="C3300" t="s">
        <v>24532</v>
      </c>
      <c r="J3300" t="s">
        <v>24533</v>
      </c>
      <c r="K3300" t="s">
        <v>1148</v>
      </c>
      <c r="L3300" t="s">
        <v>1233</v>
      </c>
      <c r="M3300">
        <v>2</v>
      </c>
      <c r="P3300" s="2" t="s">
        <v>24534</v>
      </c>
      <c r="Q3300" t="s">
        <v>47</v>
      </c>
      <c r="S3300">
        <v>0.45754689999999998</v>
      </c>
      <c r="T3300">
        <v>2.3076923999999999E-2</v>
      </c>
      <c r="U3300">
        <v>0.41134130000000002</v>
      </c>
      <c r="V3300">
        <v>1.5254693999999999E-2</v>
      </c>
      <c r="W3300">
        <v>0.39743927000000001</v>
      </c>
      <c r="X3300">
        <v>1.3113883E-2</v>
      </c>
      <c r="Y3300">
        <v>0</v>
      </c>
      <c r="Z3300">
        <v>0</v>
      </c>
      <c r="AA3300">
        <v>0.44400000000000001</v>
      </c>
      <c r="AB3300">
        <v>0.55600000000000005</v>
      </c>
      <c r="AC3300">
        <v>-0.49390000000000001</v>
      </c>
      <c r="AD3300" t="s">
        <v>48</v>
      </c>
      <c r="AE3300" t="s">
        <v>48</v>
      </c>
      <c r="AF3300" t="s">
        <v>48</v>
      </c>
    </row>
    <row r="3301" spans="1:32" hidden="1" outlineLevel="1" x14ac:dyDescent="0.2">
      <c r="A3301" t="s">
        <v>24535</v>
      </c>
      <c r="B3301" t="s">
        <v>24536</v>
      </c>
      <c r="C3301" t="s">
        <v>15192</v>
      </c>
      <c r="J3301" t="s">
        <v>24537</v>
      </c>
      <c r="K3301" t="s">
        <v>1148</v>
      </c>
      <c r="L3301" t="s">
        <v>1233</v>
      </c>
      <c r="M3301">
        <v>2</v>
      </c>
      <c r="P3301" s="2" t="s">
        <v>24538</v>
      </c>
      <c r="Q3301" t="s">
        <v>15195</v>
      </c>
      <c r="S3301">
        <v>3.0741978E-2</v>
      </c>
      <c r="T3301">
        <v>6.5803529999999995E-4</v>
      </c>
      <c r="U3301">
        <v>1.0023449E-2</v>
      </c>
      <c r="V3301">
        <v>1.5631594000000001E-3</v>
      </c>
      <c r="W3301">
        <v>1.9547974999999999E-2</v>
      </c>
      <c r="X3301">
        <v>6.0325502000000003E-3</v>
      </c>
      <c r="Y3301">
        <v>0.16666666666666671</v>
      </c>
      <c r="Z3301">
        <v>6.2E-2</v>
      </c>
      <c r="AA3301">
        <v>6.7000000000000004E-2</v>
      </c>
      <c r="AB3301">
        <v>0.871</v>
      </c>
      <c r="AC3301">
        <v>-5.16E-2</v>
      </c>
      <c r="AD3301" t="s">
        <v>48</v>
      </c>
      <c r="AE3301" t="s">
        <v>48</v>
      </c>
      <c r="AF3301" t="s">
        <v>48</v>
      </c>
    </row>
    <row r="3302" spans="1:32" hidden="1" outlineLevel="1" x14ac:dyDescent="0.2">
      <c r="A3302" t="s">
        <v>24539</v>
      </c>
      <c r="B3302" t="s">
        <v>24540</v>
      </c>
      <c r="C3302" t="s">
        <v>24541</v>
      </c>
      <c r="J3302" t="s">
        <v>24542</v>
      </c>
      <c r="K3302" t="s">
        <v>1148</v>
      </c>
      <c r="L3302" t="s">
        <v>1233</v>
      </c>
      <c r="M3302">
        <v>2</v>
      </c>
      <c r="P3302" s="2" t="s">
        <v>24543</v>
      </c>
      <c r="Q3302" t="s">
        <v>47</v>
      </c>
      <c r="S3302">
        <v>3.2863232999999999E-2</v>
      </c>
      <c r="T3302">
        <v>4.3678284E-3</v>
      </c>
      <c r="U3302">
        <v>5.8445938000000003E-2</v>
      </c>
      <c r="V3302">
        <v>2.1921229999999998E-3</v>
      </c>
      <c r="W3302">
        <v>2.0192537E-2</v>
      </c>
      <c r="X3302">
        <v>6.6345283000000003E-3</v>
      </c>
      <c r="Y3302">
        <v>1</v>
      </c>
      <c r="Z3302">
        <v>0.41899999999999998</v>
      </c>
      <c r="AA3302">
        <v>0</v>
      </c>
      <c r="AB3302">
        <v>0.58099999999999996</v>
      </c>
      <c r="AC3302">
        <v>0.75680000000000003</v>
      </c>
      <c r="AD3302" t="s">
        <v>48</v>
      </c>
      <c r="AE3302" t="s">
        <v>48</v>
      </c>
      <c r="AF3302" t="s">
        <v>48</v>
      </c>
    </row>
    <row r="3303" spans="1:32" hidden="1" outlineLevel="1" x14ac:dyDescent="0.2">
      <c r="A3303" t="s">
        <v>24544</v>
      </c>
      <c r="B3303" t="s">
        <v>24545</v>
      </c>
      <c r="C3303" t="s">
        <v>24546</v>
      </c>
      <c r="J3303" t="s">
        <v>24547</v>
      </c>
      <c r="K3303" t="s">
        <v>1148</v>
      </c>
      <c r="L3303" t="s">
        <v>1233</v>
      </c>
      <c r="M3303">
        <v>2</v>
      </c>
      <c r="P3303" s="2" t="s">
        <v>24548</v>
      </c>
      <c r="Q3303" t="s">
        <v>47</v>
      </c>
      <c r="S3303">
        <v>0.43230394</v>
      </c>
      <c r="T3303">
        <v>2.3076923999999999E-2</v>
      </c>
      <c r="U3303">
        <v>0.36230122999999997</v>
      </c>
      <c r="V3303">
        <v>1.9475230999999999E-2</v>
      </c>
      <c r="W3303">
        <v>0.34548225999999999</v>
      </c>
      <c r="X3303">
        <v>3.9947584000000001E-2</v>
      </c>
      <c r="Y3303">
        <v>0.1875</v>
      </c>
      <c r="Z3303">
        <v>0.17100000000000001</v>
      </c>
      <c r="AA3303">
        <v>6.7000000000000004E-2</v>
      </c>
      <c r="AB3303">
        <v>0.76200000000000001</v>
      </c>
      <c r="AC3303">
        <v>0.49390000000000001</v>
      </c>
      <c r="AD3303" t="s">
        <v>48</v>
      </c>
      <c r="AE3303" t="s">
        <v>48</v>
      </c>
      <c r="AF3303" t="s">
        <v>48</v>
      </c>
    </row>
    <row r="3304" spans="1:32" hidden="1" outlineLevel="1" x14ac:dyDescent="0.2">
      <c r="A3304" t="s">
        <v>24549</v>
      </c>
      <c r="B3304" t="s">
        <v>24550</v>
      </c>
      <c r="C3304" t="s">
        <v>24551</v>
      </c>
      <c r="J3304" t="s">
        <v>24552</v>
      </c>
      <c r="K3304" t="s">
        <v>1148</v>
      </c>
      <c r="L3304" t="s">
        <v>1233</v>
      </c>
      <c r="M3304">
        <v>2</v>
      </c>
      <c r="P3304" s="2" t="s">
        <v>24553</v>
      </c>
      <c r="Q3304" t="s">
        <v>47</v>
      </c>
      <c r="S3304">
        <v>1.0869643999999999E-2</v>
      </c>
      <c r="T3304">
        <v>6.1035156000000001E-4</v>
      </c>
      <c r="U3304">
        <v>9.8697320000000009E-3</v>
      </c>
      <c r="V3304">
        <v>1.4984131999999999E-3</v>
      </c>
      <c r="W3304">
        <v>7.9878789999999998E-3</v>
      </c>
      <c r="X3304">
        <v>7.0811570000000002E-3</v>
      </c>
      <c r="Y3304">
        <v>0.35</v>
      </c>
      <c r="Z3304">
        <v>0.19500000000000001</v>
      </c>
      <c r="AA3304">
        <v>0</v>
      </c>
      <c r="AB3304">
        <v>0.80500000000000005</v>
      </c>
      <c r="AC3304">
        <v>0.44040000000000001</v>
      </c>
      <c r="AD3304" t="s">
        <v>48</v>
      </c>
      <c r="AE3304" t="s">
        <v>48</v>
      </c>
      <c r="AF3304" t="s">
        <v>48</v>
      </c>
    </row>
    <row r="3305" spans="1:32" hidden="1" outlineLevel="1" x14ac:dyDescent="0.2">
      <c r="A3305" t="s">
        <v>24554</v>
      </c>
      <c r="B3305" t="s">
        <v>24555</v>
      </c>
      <c r="C3305" t="s">
        <v>24556</v>
      </c>
      <c r="J3305" t="s">
        <v>24557</v>
      </c>
      <c r="K3305" t="s">
        <v>1148</v>
      </c>
      <c r="L3305" t="s">
        <v>1233</v>
      </c>
      <c r="M3305">
        <v>2</v>
      </c>
      <c r="P3305" s="2" t="s">
        <v>24558</v>
      </c>
      <c r="Q3305" t="s">
        <v>47</v>
      </c>
      <c r="S3305">
        <v>0.103494145</v>
      </c>
      <c r="T3305">
        <v>3.7193297999999998E-3</v>
      </c>
      <c r="U3305">
        <v>2.0510335000000001E-2</v>
      </c>
      <c r="V3305">
        <v>7.6585565999999997E-3</v>
      </c>
      <c r="W3305">
        <v>3.070583E-2</v>
      </c>
      <c r="X3305">
        <v>1.9746034999999999E-2</v>
      </c>
      <c r="Y3305">
        <v>0</v>
      </c>
      <c r="Z3305">
        <v>0</v>
      </c>
      <c r="AA3305">
        <v>0.42</v>
      </c>
      <c r="AB3305">
        <v>0.57999999999999996</v>
      </c>
      <c r="AC3305">
        <v>-0.44040000000000001</v>
      </c>
      <c r="AD3305" t="s">
        <v>48</v>
      </c>
      <c r="AE3305" t="s">
        <v>48</v>
      </c>
      <c r="AF3305" t="s">
        <v>48</v>
      </c>
    </row>
    <row r="3306" spans="1:32" hidden="1" outlineLevel="1" x14ac:dyDescent="0.2">
      <c r="A3306" t="s">
        <v>24559</v>
      </c>
      <c r="B3306" t="s">
        <v>24560</v>
      </c>
      <c r="C3306" t="s">
        <v>13081</v>
      </c>
      <c r="J3306" t="s">
        <v>24561</v>
      </c>
      <c r="K3306" t="s">
        <v>1148</v>
      </c>
      <c r="L3306" t="s">
        <v>1233</v>
      </c>
      <c r="M3306">
        <v>2</v>
      </c>
      <c r="P3306" s="2" t="s">
        <v>24562</v>
      </c>
      <c r="Q3306" t="s">
        <v>13084</v>
      </c>
      <c r="S3306">
        <v>0.27525391999999999</v>
      </c>
      <c r="T3306">
        <v>8.7738039999999996E-3</v>
      </c>
      <c r="U3306">
        <v>0.26600444000000001</v>
      </c>
      <c r="V3306">
        <v>5.1427023000000004E-3</v>
      </c>
      <c r="W3306">
        <v>0.10733358599999999</v>
      </c>
      <c r="X3306">
        <v>1.1042560999999999E-2</v>
      </c>
      <c r="Y3306">
        <v>0.1111111111111111</v>
      </c>
      <c r="Z3306">
        <v>5.5E-2</v>
      </c>
      <c r="AA3306">
        <v>0</v>
      </c>
      <c r="AB3306">
        <v>0.94499999999999995</v>
      </c>
      <c r="AC3306">
        <v>0.44040000000000001</v>
      </c>
      <c r="AD3306" t="s">
        <v>48</v>
      </c>
      <c r="AE3306" t="s">
        <v>48</v>
      </c>
      <c r="AF3306" t="s">
        <v>48</v>
      </c>
    </row>
    <row r="3307" spans="1:32" hidden="1" outlineLevel="1" x14ac:dyDescent="0.2">
      <c r="A3307" t="s">
        <v>24563</v>
      </c>
      <c r="B3307" t="s">
        <v>24564</v>
      </c>
      <c r="C3307" t="s">
        <v>24565</v>
      </c>
      <c r="J3307" t="s">
        <v>24566</v>
      </c>
      <c r="K3307" t="s">
        <v>1148</v>
      </c>
      <c r="L3307" t="s">
        <v>1233</v>
      </c>
      <c r="M3307">
        <v>2</v>
      </c>
      <c r="P3307" s="2" t="s">
        <v>24567</v>
      </c>
      <c r="Q3307" t="s">
        <v>47</v>
      </c>
      <c r="S3307">
        <v>7.5082220000000002E-3</v>
      </c>
      <c r="T3307">
        <v>4.7922133999999999E-4</v>
      </c>
      <c r="U3307">
        <v>1.0108845999999999E-2</v>
      </c>
      <c r="V3307">
        <v>2.5158543000000002E-3</v>
      </c>
      <c r="W3307">
        <v>6.3443689999999999E-3</v>
      </c>
      <c r="X3307">
        <v>6.1814263E-3</v>
      </c>
      <c r="Y3307">
        <v>-0.3</v>
      </c>
      <c r="Z3307">
        <v>9.9000000000000005E-2</v>
      </c>
      <c r="AA3307">
        <v>0</v>
      </c>
      <c r="AB3307">
        <v>0.90100000000000002</v>
      </c>
      <c r="AC3307">
        <v>2.58E-2</v>
      </c>
      <c r="AD3307" t="s">
        <v>48</v>
      </c>
      <c r="AE3307" t="s">
        <v>48</v>
      </c>
      <c r="AF3307" t="s">
        <v>48</v>
      </c>
    </row>
    <row r="3308" spans="1:32" hidden="1" outlineLevel="1" x14ac:dyDescent="0.2">
      <c r="A3308" t="s">
        <v>24568</v>
      </c>
      <c r="B3308" t="s">
        <v>24569</v>
      </c>
      <c r="C3308" t="s">
        <v>513</v>
      </c>
      <c r="J3308" t="s">
        <v>3243</v>
      </c>
      <c r="K3308" t="s">
        <v>1148</v>
      </c>
      <c r="L3308" t="s">
        <v>1233</v>
      </c>
      <c r="M3308">
        <v>4</v>
      </c>
      <c r="P3308" s="2" t="s">
        <v>24570</v>
      </c>
      <c r="Q3308" t="s">
        <v>47</v>
      </c>
      <c r="Y3308" t="s">
        <v>48</v>
      </c>
      <c r="Z3308" t="s">
        <v>48</v>
      </c>
      <c r="AA3308" t="s">
        <v>48</v>
      </c>
      <c r="AB3308" t="s">
        <v>48</v>
      </c>
      <c r="AC3308" t="s">
        <v>48</v>
      </c>
      <c r="AD3308" t="s">
        <v>48</v>
      </c>
      <c r="AE3308" t="s">
        <v>48</v>
      </c>
      <c r="AF3308" t="s">
        <v>48</v>
      </c>
    </row>
    <row r="3309" spans="1:32" hidden="1" outlineLevel="1" x14ac:dyDescent="0.2">
      <c r="A3309" t="s">
        <v>24571</v>
      </c>
      <c r="B3309" t="s">
        <v>24572</v>
      </c>
      <c r="C3309" t="s">
        <v>24573</v>
      </c>
      <c r="J3309" t="s">
        <v>16887</v>
      </c>
      <c r="K3309" t="s">
        <v>1148</v>
      </c>
      <c r="L3309" t="s">
        <v>1233</v>
      </c>
      <c r="M3309">
        <v>1</v>
      </c>
      <c r="P3309" s="2" t="s">
        <v>24574</v>
      </c>
      <c r="Q3309" t="s">
        <v>10471</v>
      </c>
      <c r="Y3309" t="s">
        <v>48</v>
      </c>
      <c r="Z3309" t="s">
        <v>48</v>
      </c>
      <c r="AA3309" t="s">
        <v>48</v>
      </c>
      <c r="AB3309" t="s">
        <v>48</v>
      </c>
      <c r="AC3309" t="s">
        <v>48</v>
      </c>
      <c r="AD3309" t="s">
        <v>48</v>
      </c>
      <c r="AE3309" t="s">
        <v>48</v>
      </c>
      <c r="AF3309" t="s">
        <v>48</v>
      </c>
    </row>
    <row r="3310" spans="1:32" hidden="1" outlineLevel="1" x14ac:dyDescent="0.2">
      <c r="A3310" t="s">
        <v>24575</v>
      </c>
      <c r="B3310" t="s">
        <v>24576</v>
      </c>
      <c r="C3310" t="s">
        <v>13111</v>
      </c>
      <c r="J3310" t="s">
        <v>24577</v>
      </c>
      <c r="K3310" t="s">
        <v>1148</v>
      </c>
      <c r="L3310" t="s">
        <v>1233</v>
      </c>
      <c r="M3310">
        <v>1</v>
      </c>
      <c r="P3310" s="2" t="s">
        <v>24578</v>
      </c>
      <c r="Q3310" t="s">
        <v>47</v>
      </c>
      <c r="S3310">
        <v>4.7852449999999998E-2</v>
      </c>
      <c r="T3310">
        <v>2.1934509999999999E-3</v>
      </c>
      <c r="U3310">
        <v>1.9895467999999999E-2</v>
      </c>
      <c r="V3310">
        <v>1.374736E-2</v>
      </c>
      <c r="W3310">
        <v>1.1768901999999999E-2</v>
      </c>
      <c r="X3310">
        <v>9.0489139999999999E-3</v>
      </c>
      <c r="Y3310">
        <v>0</v>
      </c>
      <c r="Z3310">
        <v>0.2</v>
      </c>
      <c r="AA3310">
        <v>0</v>
      </c>
      <c r="AB3310">
        <v>0.8</v>
      </c>
      <c r="AC3310">
        <v>0.36120000000000002</v>
      </c>
      <c r="AD3310" t="s">
        <v>48</v>
      </c>
      <c r="AE3310" t="s">
        <v>48</v>
      </c>
      <c r="AF3310" t="s">
        <v>48</v>
      </c>
    </row>
    <row r="3311" spans="1:32" hidden="1" outlineLevel="1" x14ac:dyDescent="0.2">
      <c r="A3311" t="s">
        <v>24579</v>
      </c>
      <c r="B3311" t="s">
        <v>24580</v>
      </c>
      <c r="C3311" t="s">
        <v>24173</v>
      </c>
      <c r="J3311" t="s">
        <v>24581</v>
      </c>
      <c r="K3311" t="s">
        <v>1148</v>
      </c>
      <c r="L3311" t="s">
        <v>1233</v>
      </c>
      <c r="M3311">
        <v>-5</v>
      </c>
      <c r="P3311" s="2" t="s">
        <v>24582</v>
      </c>
      <c r="Q3311" t="s">
        <v>10132</v>
      </c>
      <c r="S3311">
        <v>2.2964042E-2</v>
      </c>
      <c r="T3311">
        <v>1.2493134000000001E-3</v>
      </c>
      <c r="U3311">
        <v>1.7504321E-2</v>
      </c>
      <c r="V3311">
        <v>3.9217729999999999E-3</v>
      </c>
      <c r="W3311">
        <v>9.9448910000000008E-3</v>
      </c>
      <c r="X3311">
        <v>8.2721670000000004E-3</v>
      </c>
      <c r="Y3311">
        <v>0</v>
      </c>
      <c r="Z3311">
        <v>0.20599999999999999</v>
      </c>
      <c r="AA3311">
        <v>0.107</v>
      </c>
      <c r="AB3311">
        <v>0.68700000000000006</v>
      </c>
      <c r="AC3311">
        <v>0.31819999999999998</v>
      </c>
      <c r="AD3311" t="s">
        <v>48</v>
      </c>
      <c r="AE3311" t="s">
        <v>48</v>
      </c>
      <c r="AF3311" t="s">
        <v>48</v>
      </c>
    </row>
    <row r="3312" spans="1:32" hidden="1" outlineLevel="1" x14ac:dyDescent="0.2">
      <c r="A3312" t="s">
        <v>24583</v>
      </c>
      <c r="B3312" t="s">
        <v>24584</v>
      </c>
      <c r="C3312" t="s">
        <v>24585</v>
      </c>
      <c r="J3312" t="s">
        <v>24586</v>
      </c>
      <c r="K3312" t="s">
        <v>1148</v>
      </c>
      <c r="L3312" t="s">
        <v>1233</v>
      </c>
      <c r="M3312">
        <v>-3</v>
      </c>
      <c r="P3312" s="2" t="s">
        <v>24587</v>
      </c>
      <c r="Q3312" t="s">
        <v>10060</v>
      </c>
      <c r="S3312">
        <v>9.1732250000000001E-3</v>
      </c>
      <c r="T3312">
        <v>4.3153762999999999E-4</v>
      </c>
      <c r="U3312">
        <v>9.51106E-3</v>
      </c>
      <c r="V3312">
        <v>1.5631594000000001E-3</v>
      </c>
      <c r="W3312">
        <v>7.3988754000000002E-3</v>
      </c>
      <c r="X3312">
        <v>6.3108844000000002E-3</v>
      </c>
      <c r="Y3312">
        <v>0.12666666666666659</v>
      </c>
      <c r="Z3312">
        <v>0.22600000000000001</v>
      </c>
      <c r="AA3312">
        <v>0</v>
      </c>
      <c r="AB3312">
        <v>0.77400000000000002</v>
      </c>
      <c r="AC3312">
        <v>0.93130000000000002</v>
      </c>
      <c r="AD3312" t="s">
        <v>48</v>
      </c>
      <c r="AE3312" t="s">
        <v>48</v>
      </c>
      <c r="AF3312" t="s">
        <v>48</v>
      </c>
    </row>
    <row r="3313" spans="1:32" hidden="1" outlineLevel="1" x14ac:dyDescent="0.2">
      <c r="A3313" t="s">
        <v>24588</v>
      </c>
      <c r="B3313" t="s">
        <v>24589</v>
      </c>
      <c r="C3313" t="s">
        <v>24590</v>
      </c>
      <c r="J3313" t="s">
        <v>24591</v>
      </c>
      <c r="K3313" t="s">
        <v>1148</v>
      </c>
      <c r="L3313" t="s">
        <v>1233</v>
      </c>
      <c r="M3313">
        <v>0</v>
      </c>
      <c r="P3313" s="2" t="s">
        <v>24592</v>
      </c>
      <c r="Q3313" t="s">
        <v>47</v>
      </c>
      <c r="S3313">
        <v>1.8723432000000002E-2</v>
      </c>
      <c r="T3313">
        <v>5.9366225999999995E-4</v>
      </c>
      <c r="U3313">
        <v>1.0313802E-2</v>
      </c>
      <c r="V3313">
        <v>1.1284347E-3</v>
      </c>
      <c r="W3313">
        <v>1.0590894999999999E-2</v>
      </c>
      <c r="X3313">
        <v>6.589218E-3</v>
      </c>
      <c r="Y3313">
        <v>0</v>
      </c>
      <c r="Z3313">
        <v>0.16700000000000001</v>
      </c>
      <c r="AA3313">
        <v>0</v>
      </c>
      <c r="AB3313">
        <v>0.83299999999999996</v>
      </c>
      <c r="AC3313">
        <v>0.45879999999999999</v>
      </c>
      <c r="AD3313" t="s">
        <v>48</v>
      </c>
      <c r="AE3313" t="s">
        <v>48</v>
      </c>
      <c r="AF3313" t="s">
        <v>48</v>
      </c>
    </row>
    <row r="3314" spans="1:32" hidden="1" outlineLevel="1" x14ac:dyDescent="0.2">
      <c r="A3314" t="s">
        <v>24593</v>
      </c>
      <c r="B3314" t="s">
        <v>24594</v>
      </c>
      <c r="C3314" t="s">
        <v>16454</v>
      </c>
      <c r="J3314" t="s">
        <v>24595</v>
      </c>
      <c r="K3314" t="s">
        <v>1148</v>
      </c>
      <c r="L3314" t="s">
        <v>1233</v>
      </c>
      <c r="M3314">
        <v>0</v>
      </c>
      <c r="P3314" s="2" t="s">
        <v>24596</v>
      </c>
      <c r="Q3314" t="s">
        <v>10138</v>
      </c>
      <c r="S3314">
        <v>0.46982016999999998</v>
      </c>
      <c r="T3314">
        <v>2.3076923999999999E-2</v>
      </c>
      <c r="U3314">
        <v>0.39409557000000001</v>
      </c>
      <c r="V3314">
        <v>1.1543332E-2</v>
      </c>
      <c r="W3314">
        <v>0.43396309999999999</v>
      </c>
      <c r="X3314">
        <v>1.0783645E-2</v>
      </c>
      <c r="Y3314">
        <v>-0.1059895833333333</v>
      </c>
      <c r="Z3314">
        <v>6.2E-2</v>
      </c>
      <c r="AA3314">
        <v>0.17599999999999999</v>
      </c>
      <c r="AB3314">
        <v>0.76200000000000001</v>
      </c>
      <c r="AC3314">
        <v>-0.89590000000000003</v>
      </c>
      <c r="AD3314" t="s">
        <v>48</v>
      </c>
      <c r="AE3314" t="s">
        <v>48</v>
      </c>
      <c r="AF3314" t="s">
        <v>48</v>
      </c>
    </row>
    <row r="3315" spans="1:32" hidden="1" outlineLevel="1" x14ac:dyDescent="0.2">
      <c r="A3315" t="s">
        <v>24597</v>
      </c>
      <c r="B3315" t="s">
        <v>24598</v>
      </c>
      <c r="C3315" t="s">
        <v>13204</v>
      </c>
      <c r="J3315" t="s">
        <v>24599</v>
      </c>
      <c r="K3315" t="s">
        <v>1148</v>
      </c>
      <c r="L3315" t="s">
        <v>1233</v>
      </c>
      <c r="M3315">
        <v>0</v>
      </c>
      <c r="P3315" s="2" t="s">
        <v>24600</v>
      </c>
      <c r="Q3315" t="s">
        <v>10032</v>
      </c>
      <c r="S3315">
        <v>0.68271219999999999</v>
      </c>
      <c r="T3315">
        <v>6.2255119999999997E-2</v>
      </c>
      <c r="U3315">
        <v>0.35973949999999999</v>
      </c>
      <c r="V3315">
        <v>2.6609945999999999E-2</v>
      </c>
      <c r="W3315">
        <v>0.71551244999999997</v>
      </c>
      <c r="X3315">
        <v>0.13650303</v>
      </c>
      <c r="Y3315">
        <v>0.13750000000000001</v>
      </c>
      <c r="Z3315">
        <v>0.11600000000000001</v>
      </c>
      <c r="AA3315">
        <v>0.14000000000000001</v>
      </c>
      <c r="AB3315">
        <v>0.74399999999999999</v>
      </c>
      <c r="AC3315">
        <v>-0.182</v>
      </c>
      <c r="AD3315" t="s">
        <v>48</v>
      </c>
      <c r="AE3315" t="s">
        <v>48</v>
      </c>
      <c r="AF3315" t="s">
        <v>48</v>
      </c>
    </row>
    <row r="3316" spans="1:32" hidden="1" outlineLevel="1" x14ac:dyDescent="0.2">
      <c r="A3316" t="s">
        <v>24601</v>
      </c>
      <c r="B3316" t="s">
        <v>24602</v>
      </c>
      <c r="C3316" t="s">
        <v>24603</v>
      </c>
      <c r="J3316" t="s">
        <v>24604</v>
      </c>
      <c r="K3316" t="s">
        <v>1148</v>
      </c>
      <c r="L3316" t="s">
        <v>1233</v>
      </c>
      <c r="M3316">
        <v>0</v>
      </c>
      <c r="P3316" s="2" t="s">
        <v>24605</v>
      </c>
      <c r="Q3316" t="s">
        <v>47</v>
      </c>
      <c r="S3316">
        <v>4.2162470000000001E-2</v>
      </c>
      <c r="T3316">
        <v>1.2683868000000001E-3</v>
      </c>
      <c r="U3316">
        <v>1.8870689999999999E-2</v>
      </c>
      <c r="V3316">
        <v>4.5877340000000004E-3</v>
      </c>
      <c r="W3316">
        <v>2.0772644999999999E-2</v>
      </c>
      <c r="X3316">
        <v>6.9387536E-3</v>
      </c>
      <c r="Y3316">
        <v>0.15416666666666659</v>
      </c>
      <c r="Z3316">
        <v>0.13200000000000001</v>
      </c>
      <c r="AA3316">
        <v>1.4E-2</v>
      </c>
      <c r="AB3316">
        <v>0.85399999999999998</v>
      </c>
      <c r="AC3316">
        <v>0.93879999999999997</v>
      </c>
      <c r="AD3316" t="s">
        <v>48</v>
      </c>
      <c r="AE3316" t="s">
        <v>48</v>
      </c>
      <c r="AF3316" t="s">
        <v>48</v>
      </c>
    </row>
    <row r="3317" spans="1:32" hidden="1" outlineLevel="1" x14ac:dyDescent="0.2">
      <c r="A3317" t="s">
        <v>24606</v>
      </c>
      <c r="B3317" t="s">
        <v>24607</v>
      </c>
      <c r="C3317" t="s">
        <v>24608</v>
      </c>
      <c r="J3317" t="s">
        <v>24609</v>
      </c>
      <c r="K3317" t="s">
        <v>1148</v>
      </c>
      <c r="L3317" t="s">
        <v>1233</v>
      </c>
      <c r="M3317">
        <v>0</v>
      </c>
      <c r="P3317" s="2" t="s">
        <v>24610</v>
      </c>
      <c r="Q3317" t="s">
        <v>47</v>
      </c>
      <c r="S3317">
        <v>1.3257194999999999E-2</v>
      </c>
      <c r="T3317">
        <v>4.9352646E-4</v>
      </c>
      <c r="U3317">
        <v>1.0450439000000001E-2</v>
      </c>
      <c r="V3317">
        <v>1.1839314E-3</v>
      </c>
      <c r="W3317">
        <v>8.9758849999999994E-3</v>
      </c>
      <c r="X3317">
        <v>6.0584419999999998E-3</v>
      </c>
      <c r="Y3317">
        <v>-0.25</v>
      </c>
      <c r="Z3317">
        <v>0</v>
      </c>
      <c r="AA3317">
        <v>0</v>
      </c>
      <c r="AB3317">
        <v>1</v>
      </c>
      <c r="AC3317">
        <v>0</v>
      </c>
      <c r="AD3317" t="s">
        <v>48</v>
      </c>
      <c r="AE3317" t="s">
        <v>48</v>
      </c>
      <c r="AF3317" t="s">
        <v>48</v>
      </c>
    </row>
    <row r="3318" spans="1:32" hidden="1" outlineLevel="1" x14ac:dyDescent="0.2">
      <c r="A3318" t="s">
        <v>24611</v>
      </c>
      <c r="B3318" t="s">
        <v>24612</v>
      </c>
      <c r="C3318" t="s">
        <v>24613</v>
      </c>
      <c r="J3318" t="s">
        <v>24614</v>
      </c>
      <c r="K3318" t="s">
        <v>1148</v>
      </c>
      <c r="L3318" t="s">
        <v>1233</v>
      </c>
      <c r="M3318">
        <v>-8</v>
      </c>
      <c r="P3318" s="2" t="s">
        <v>24615</v>
      </c>
      <c r="Q3318" t="s">
        <v>47</v>
      </c>
      <c r="S3318">
        <v>0.25462921999999999</v>
      </c>
      <c r="T3318">
        <v>9.2315669999999996E-3</v>
      </c>
      <c r="U3318">
        <v>8.7107169999999998E-2</v>
      </c>
      <c r="V3318">
        <v>4.4870726999999999E-2</v>
      </c>
      <c r="W3318">
        <v>0.24287975000000001</v>
      </c>
      <c r="X3318">
        <v>8.9971300000000008E-3</v>
      </c>
      <c r="Y3318">
        <v>0.23496732026143791</v>
      </c>
      <c r="Z3318">
        <v>0.23599999999999999</v>
      </c>
      <c r="AA3318">
        <v>4.4999999999999998E-2</v>
      </c>
      <c r="AB3318">
        <v>0.71899999999999997</v>
      </c>
      <c r="AC3318">
        <v>0.99029999999999996</v>
      </c>
      <c r="AD3318" t="s">
        <v>48</v>
      </c>
      <c r="AE3318" t="s">
        <v>48</v>
      </c>
      <c r="AF3318" t="s">
        <v>48</v>
      </c>
    </row>
    <row r="3319" spans="1:32" hidden="1" outlineLevel="1" x14ac:dyDescent="0.2">
      <c r="P3319" s="2"/>
    </row>
    <row r="3320" spans="1:32" hidden="1" outlineLevel="1" x14ac:dyDescent="0.2">
      <c r="A3320" t="s">
        <v>24616</v>
      </c>
      <c r="B3320" t="s">
        <v>20907</v>
      </c>
      <c r="C3320" t="s">
        <v>18656</v>
      </c>
      <c r="J3320" t="s">
        <v>24617</v>
      </c>
      <c r="K3320" t="s">
        <v>1148</v>
      </c>
      <c r="L3320" t="s">
        <v>1233</v>
      </c>
      <c r="M3320">
        <v>1</v>
      </c>
      <c r="P3320" s="2" t="s">
        <v>24618</v>
      </c>
      <c r="Q3320" t="s">
        <v>47</v>
      </c>
      <c r="S3320">
        <v>3.2627537999999998E-2</v>
      </c>
      <c r="T3320">
        <v>8.4877013999999998E-4</v>
      </c>
      <c r="U3320">
        <v>1.0655395E-2</v>
      </c>
      <c r="V3320">
        <v>1.9886347000000002E-3</v>
      </c>
      <c r="W3320">
        <v>1.7485369000000001E-2</v>
      </c>
      <c r="X3320">
        <v>5.9678214999999996E-3</v>
      </c>
      <c r="Y3320">
        <v>0</v>
      </c>
      <c r="Z3320">
        <v>0</v>
      </c>
      <c r="AA3320">
        <v>0</v>
      </c>
      <c r="AB3320">
        <v>1</v>
      </c>
      <c r="AC3320">
        <v>0</v>
      </c>
      <c r="AD3320" t="s">
        <v>48</v>
      </c>
      <c r="AE3320" t="s">
        <v>48</v>
      </c>
      <c r="AF3320" t="s">
        <v>48</v>
      </c>
    </row>
    <row r="3321" spans="1:32" hidden="1" outlineLevel="1" x14ac:dyDescent="0.2">
      <c r="A3321" t="s">
        <v>24619</v>
      </c>
      <c r="B3321" t="s">
        <v>24620</v>
      </c>
      <c r="C3321" t="s">
        <v>24621</v>
      </c>
      <c r="J3321" t="s">
        <v>14166</v>
      </c>
      <c r="K3321" t="s">
        <v>1148</v>
      </c>
      <c r="L3321" t="s">
        <v>1233</v>
      </c>
      <c r="M3321">
        <v>1</v>
      </c>
      <c r="P3321" s="2" t="s">
        <v>24622</v>
      </c>
      <c r="Q3321" t="s">
        <v>47</v>
      </c>
      <c r="Y3321" t="s">
        <v>48</v>
      </c>
      <c r="Z3321" t="s">
        <v>48</v>
      </c>
      <c r="AA3321" t="s">
        <v>48</v>
      </c>
      <c r="AB3321" t="s">
        <v>48</v>
      </c>
      <c r="AC3321" t="s">
        <v>48</v>
      </c>
      <c r="AD3321" t="s">
        <v>48</v>
      </c>
      <c r="AE3321" t="s">
        <v>48</v>
      </c>
      <c r="AF3321" t="s">
        <v>48</v>
      </c>
    </row>
    <row r="3322" spans="1:32" hidden="1" outlineLevel="1" x14ac:dyDescent="0.2">
      <c r="A3322" t="s">
        <v>24623</v>
      </c>
      <c r="B3322" t="s">
        <v>24624</v>
      </c>
      <c r="C3322" t="s">
        <v>24625</v>
      </c>
      <c r="J3322" t="s">
        <v>24626</v>
      </c>
      <c r="K3322" t="s">
        <v>1148</v>
      </c>
      <c r="L3322" t="s">
        <v>1233</v>
      </c>
      <c r="M3322">
        <v>1</v>
      </c>
      <c r="P3322" s="2" t="s">
        <v>24627</v>
      </c>
      <c r="Q3322" t="s">
        <v>47</v>
      </c>
      <c r="S3322">
        <v>3.6162964999999998E-2</v>
      </c>
      <c r="T3322">
        <v>9.8705290000000007E-4</v>
      </c>
      <c r="U3322">
        <v>1.6206269999999998E-2</v>
      </c>
      <c r="V3322">
        <v>2.034882E-3</v>
      </c>
      <c r="W3322">
        <v>1.4504919E-2</v>
      </c>
      <c r="X3322">
        <v>7.9226320000000006E-3</v>
      </c>
      <c r="Y3322">
        <v>9.0909090909090898E-2</v>
      </c>
      <c r="Z3322">
        <v>0.22800000000000001</v>
      </c>
      <c r="AA3322">
        <v>0</v>
      </c>
      <c r="AB3322">
        <v>0.77200000000000002</v>
      </c>
      <c r="AC3322">
        <v>0.80469999999999997</v>
      </c>
      <c r="AD3322" t="s">
        <v>48</v>
      </c>
      <c r="AE3322" t="s">
        <v>48</v>
      </c>
      <c r="AF3322" t="s">
        <v>48</v>
      </c>
    </row>
    <row r="3323" spans="1:32" hidden="1" outlineLevel="1" x14ac:dyDescent="0.2">
      <c r="A3323" t="s">
        <v>24628</v>
      </c>
      <c r="B3323" t="s">
        <v>24629</v>
      </c>
      <c r="C3323" t="s">
        <v>17967</v>
      </c>
      <c r="J3323" t="s">
        <v>24630</v>
      </c>
      <c r="K3323" t="s">
        <v>1148</v>
      </c>
      <c r="L3323" t="s">
        <v>1233</v>
      </c>
      <c r="M3323">
        <v>1</v>
      </c>
      <c r="P3323" s="2" t="s">
        <v>24631</v>
      </c>
      <c r="Q3323" t="s">
        <v>47</v>
      </c>
      <c r="S3323">
        <v>0.44021359999999998</v>
      </c>
      <c r="T3323">
        <v>2.1419114E-2</v>
      </c>
      <c r="U3323">
        <v>0.39670457999999997</v>
      </c>
      <c r="V3323">
        <v>1.0729377999999999E-2</v>
      </c>
      <c r="W3323">
        <v>0.40243408000000003</v>
      </c>
      <c r="X3323">
        <v>9.9033339999999997E-3</v>
      </c>
      <c r="Y3323">
        <v>0</v>
      </c>
      <c r="Z3323">
        <v>0</v>
      </c>
      <c r="AA3323">
        <v>0.34799999999999998</v>
      </c>
      <c r="AB3323">
        <v>0.65200000000000002</v>
      </c>
      <c r="AC3323">
        <v>-0.49390000000000001</v>
      </c>
      <c r="AD3323" t="s">
        <v>48</v>
      </c>
      <c r="AE3323" t="s">
        <v>48</v>
      </c>
      <c r="AF3323" t="s">
        <v>48</v>
      </c>
    </row>
    <row r="3324" spans="1:32" hidden="1" outlineLevel="1" x14ac:dyDescent="0.2">
      <c r="A3324" t="s">
        <v>24632</v>
      </c>
      <c r="B3324" t="s">
        <v>24633</v>
      </c>
      <c r="C3324" t="s">
        <v>24634</v>
      </c>
      <c r="J3324" t="s">
        <v>24635</v>
      </c>
      <c r="K3324" t="s">
        <v>1148</v>
      </c>
      <c r="L3324" t="s">
        <v>1233</v>
      </c>
      <c r="M3324">
        <v>1</v>
      </c>
      <c r="P3324" s="2" t="s">
        <v>24636</v>
      </c>
      <c r="Q3324" t="s">
        <v>47</v>
      </c>
      <c r="S3324">
        <v>0.12260055</v>
      </c>
      <c r="T3324">
        <v>3.2806395999999999E-3</v>
      </c>
      <c r="U3324">
        <v>1.8392461999999998E-2</v>
      </c>
      <c r="V3324">
        <v>3.5517942000000001E-3</v>
      </c>
      <c r="W3324">
        <v>5.0863319999999997E-2</v>
      </c>
      <c r="X3324">
        <v>3.0278467E-2</v>
      </c>
      <c r="Y3324">
        <v>-3.1944444444444442E-2</v>
      </c>
      <c r="Z3324">
        <v>3.7999999999999999E-2</v>
      </c>
      <c r="AA3324">
        <v>8.1000000000000003E-2</v>
      </c>
      <c r="AB3324">
        <v>0.88100000000000001</v>
      </c>
      <c r="AC3324">
        <v>-0.64900000000000002</v>
      </c>
      <c r="AD3324" t="s">
        <v>48</v>
      </c>
      <c r="AE3324" t="s">
        <v>48</v>
      </c>
      <c r="AF3324" t="s">
        <v>48</v>
      </c>
    </row>
    <row r="3325" spans="1:32" hidden="1" outlineLevel="1" x14ac:dyDescent="0.2">
      <c r="A3325" t="s">
        <v>24637</v>
      </c>
      <c r="B3325" t="s">
        <v>24638</v>
      </c>
      <c r="C3325" t="s">
        <v>24639</v>
      </c>
      <c r="J3325" t="s">
        <v>24640</v>
      </c>
      <c r="K3325" t="s">
        <v>1148</v>
      </c>
      <c r="L3325" t="s">
        <v>1233</v>
      </c>
      <c r="M3325">
        <v>1</v>
      </c>
      <c r="P3325" s="2" t="s">
        <v>24641</v>
      </c>
      <c r="Q3325" t="s">
        <v>47</v>
      </c>
      <c r="S3325">
        <v>0.14950263999999999</v>
      </c>
      <c r="T3325">
        <v>4.1389464999999999E-3</v>
      </c>
      <c r="U3325">
        <v>2.3174754999999998E-2</v>
      </c>
      <c r="V3325">
        <v>2.9783275E-3</v>
      </c>
      <c r="W3325">
        <v>3.6435257999999998E-2</v>
      </c>
      <c r="X3325">
        <v>6.5615590000000001E-2</v>
      </c>
      <c r="Y3325">
        <v>0.05</v>
      </c>
      <c r="Z3325">
        <v>0.27900000000000003</v>
      </c>
      <c r="AA3325">
        <v>0</v>
      </c>
      <c r="AB3325">
        <v>0.72099999999999997</v>
      </c>
      <c r="AC3325">
        <v>0.67920000000000003</v>
      </c>
      <c r="AD3325" t="s">
        <v>48</v>
      </c>
      <c r="AE3325" t="s">
        <v>48</v>
      </c>
      <c r="AF3325" t="s">
        <v>48</v>
      </c>
    </row>
    <row r="3326" spans="1:32" hidden="1" outlineLevel="1" x14ac:dyDescent="0.2">
      <c r="A3326" t="s">
        <v>24642</v>
      </c>
      <c r="B3326" t="s">
        <v>24643</v>
      </c>
      <c r="C3326" t="s">
        <v>16915</v>
      </c>
      <c r="J3326" t="s">
        <v>24644</v>
      </c>
      <c r="K3326" t="s">
        <v>1148</v>
      </c>
      <c r="L3326" t="s">
        <v>1233</v>
      </c>
      <c r="M3326">
        <v>1</v>
      </c>
      <c r="P3326" s="2" t="s">
        <v>24645</v>
      </c>
      <c r="Q3326" t="s">
        <v>10471</v>
      </c>
      <c r="S3326">
        <v>0.40148460000000002</v>
      </c>
      <c r="T3326">
        <v>2.1806452E-2</v>
      </c>
      <c r="U3326">
        <v>0.30337540000000002</v>
      </c>
      <c r="V3326">
        <v>2.8628819E-2</v>
      </c>
      <c r="W3326">
        <v>0.33889219999999998</v>
      </c>
      <c r="X3326">
        <v>3.787563E-2</v>
      </c>
      <c r="Y3326">
        <v>0</v>
      </c>
      <c r="Z3326">
        <v>9.9000000000000005E-2</v>
      </c>
      <c r="AA3326">
        <v>0.13100000000000001</v>
      </c>
      <c r="AB3326">
        <v>0.77</v>
      </c>
      <c r="AC3326">
        <v>-0.33</v>
      </c>
      <c r="AD3326" t="s">
        <v>48</v>
      </c>
      <c r="AE3326" t="s">
        <v>48</v>
      </c>
      <c r="AF3326" t="s">
        <v>48</v>
      </c>
    </row>
    <row r="3327" spans="1:32" hidden="1" outlineLevel="1" x14ac:dyDescent="0.2">
      <c r="A3327" t="s">
        <v>24646</v>
      </c>
      <c r="B3327" t="s">
        <v>24647</v>
      </c>
      <c r="C3327" t="s">
        <v>24648</v>
      </c>
      <c r="J3327" t="s">
        <v>24649</v>
      </c>
      <c r="K3327" t="s">
        <v>1148</v>
      </c>
      <c r="L3327" t="s">
        <v>1233</v>
      </c>
      <c r="M3327">
        <v>1</v>
      </c>
      <c r="P3327" s="2" t="s">
        <v>24650</v>
      </c>
      <c r="Q3327" t="s">
        <v>47</v>
      </c>
      <c r="S3327">
        <v>0.40148460000000002</v>
      </c>
      <c r="T3327">
        <v>2.3076923999999999E-2</v>
      </c>
      <c r="U3327">
        <v>0.32299676999999999</v>
      </c>
      <c r="V3327">
        <v>2.7413857999999999E-2</v>
      </c>
      <c r="W3327">
        <v>0.39297961999999997</v>
      </c>
      <c r="X3327">
        <v>1.6810767000000001E-2</v>
      </c>
      <c r="Y3327">
        <v>-6.8650793650793671E-2</v>
      </c>
      <c r="Z3327">
        <v>0.13600000000000001</v>
      </c>
      <c r="AA3327">
        <v>0.22</v>
      </c>
      <c r="AB3327">
        <v>0.64400000000000002</v>
      </c>
      <c r="AC3327">
        <v>-0.52669999999999995</v>
      </c>
      <c r="AD3327" t="s">
        <v>48</v>
      </c>
      <c r="AE3327" t="s">
        <v>48</v>
      </c>
      <c r="AF3327" t="s">
        <v>48</v>
      </c>
    </row>
    <row r="3328" spans="1:32" hidden="1" outlineLevel="1" x14ac:dyDescent="0.2">
      <c r="A3328" t="s">
        <v>24651</v>
      </c>
      <c r="B3328" t="s">
        <v>24652</v>
      </c>
      <c r="C3328" t="s">
        <v>24653</v>
      </c>
      <c r="J3328" t="s">
        <v>24654</v>
      </c>
      <c r="K3328" t="s">
        <v>1148</v>
      </c>
      <c r="L3328" t="s">
        <v>1233</v>
      </c>
      <c r="M3328">
        <v>1</v>
      </c>
      <c r="P3328" s="2" t="s">
        <v>24655</v>
      </c>
      <c r="Q3328" t="s">
        <v>10060</v>
      </c>
      <c r="S3328">
        <v>1.3697007000000001E-2</v>
      </c>
      <c r="T3328">
        <v>4.8875809999999998E-4</v>
      </c>
      <c r="U3328">
        <v>9.7330950000000006E-3</v>
      </c>
      <c r="V3328">
        <v>9.9894219999999991E-4</v>
      </c>
      <c r="W3328">
        <v>9.3748879999999996E-3</v>
      </c>
      <c r="X3328">
        <v>6.2720470000000002E-3</v>
      </c>
      <c r="Y3328">
        <v>-2.6666666666666661E-2</v>
      </c>
      <c r="Z3328">
        <v>0</v>
      </c>
      <c r="AA3328">
        <v>0.04</v>
      </c>
      <c r="AB3328">
        <v>0.96</v>
      </c>
      <c r="AC3328">
        <v>-0.1027</v>
      </c>
      <c r="AD3328" t="s">
        <v>48</v>
      </c>
      <c r="AE3328" t="s">
        <v>48</v>
      </c>
      <c r="AF3328" t="s">
        <v>48</v>
      </c>
    </row>
    <row r="3329" spans="1:32" hidden="1" outlineLevel="1" x14ac:dyDescent="0.2">
      <c r="A3329" t="s">
        <v>24656</v>
      </c>
      <c r="B3329" t="s">
        <v>24657</v>
      </c>
      <c r="C3329" t="s">
        <v>24658</v>
      </c>
      <c r="J3329" t="s">
        <v>24659</v>
      </c>
      <c r="K3329" t="s">
        <v>1148</v>
      </c>
      <c r="L3329" t="s">
        <v>1233</v>
      </c>
      <c r="M3329">
        <v>1</v>
      </c>
      <c r="P3329" s="2" t="s">
        <v>24660</v>
      </c>
      <c r="Q3329" t="s">
        <v>47</v>
      </c>
      <c r="S3329">
        <v>0.18839230000000001</v>
      </c>
      <c r="T3329">
        <v>5.3405759999999997E-3</v>
      </c>
      <c r="U3329">
        <v>1.9485557000000001E-2</v>
      </c>
      <c r="V3329">
        <v>5.1427023000000004E-3</v>
      </c>
      <c r="W3329">
        <v>7.0799804999999993E-2</v>
      </c>
      <c r="X3329">
        <v>4.3309136999999998E-2</v>
      </c>
      <c r="Y3329">
        <v>0</v>
      </c>
      <c r="Z3329">
        <v>0</v>
      </c>
      <c r="AA3329">
        <v>0</v>
      </c>
      <c r="AB3329">
        <v>1</v>
      </c>
      <c r="AC3329">
        <v>0</v>
      </c>
      <c r="AD3329" t="s">
        <v>48</v>
      </c>
      <c r="AE3329" t="s">
        <v>48</v>
      </c>
      <c r="AF3329" t="s">
        <v>48</v>
      </c>
    </row>
    <row r="3330" spans="1:32" hidden="1" outlineLevel="1" x14ac:dyDescent="0.2">
      <c r="A3330" t="s">
        <v>24661</v>
      </c>
      <c r="B3330" t="s">
        <v>24662</v>
      </c>
      <c r="C3330" t="s">
        <v>24663</v>
      </c>
      <c r="J3330" t="s">
        <v>24664</v>
      </c>
      <c r="K3330" t="s">
        <v>1148</v>
      </c>
      <c r="L3330" t="s">
        <v>1233</v>
      </c>
      <c r="M3330">
        <v>1</v>
      </c>
      <c r="P3330" s="2" t="s">
        <v>24665</v>
      </c>
      <c r="Q3330" t="s">
        <v>10150</v>
      </c>
      <c r="S3330">
        <v>9.828771E-2</v>
      </c>
      <c r="T3330">
        <v>1.7738342E-3</v>
      </c>
      <c r="U3330">
        <v>1.8324144000000001E-2</v>
      </c>
      <c r="V3330">
        <v>3.5332953999999998E-3</v>
      </c>
      <c r="W3330">
        <v>2.7347196000000001E-2</v>
      </c>
      <c r="X3330">
        <v>9.6444180000000001E-3</v>
      </c>
      <c r="Y3330">
        <v>0</v>
      </c>
      <c r="Z3330">
        <v>0</v>
      </c>
      <c r="AA3330">
        <v>0.193</v>
      </c>
      <c r="AB3330">
        <v>0.80700000000000005</v>
      </c>
      <c r="AC3330">
        <v>-0.47670000000000001</v>
      </c>
      <c r="AD3330" t="s">
        <v>48</v>
      </c>
      <c r="AE3330" t="s">
        <v>48</v>
      </c>
      <c r="AF3330" t="s">
        <v>48</v>
      </c>
    </row>
    <row r="3331" spans="1:32" hidden="1" outlineLevel="1" x14ac:dyDescent="0.2">
      <c r="A3331" t="s">
        <v>24666</v>
      </c>
      <c r="B3331" t="s">
        <v>24667</v>
      </c>
      <c r="C3331" t="s">
        <v>24668</v>
      </c>
      <c r="J3331" t="s">
        <v>24669</v>
      </c>
      <c r="K3331" t="s">
        <v>1148</v>
      </c>
      <c r="L3331" t="s">
        <v>1233</v>
      </c>
      <c r="M3331">
        <v>1</v>
      </c>
      <c r="P3331" s="2" t="s">
        <v>24670</v>
      </c>
      <c r="Q3331" t="s">
        <v>10132</v>
      </c>
      <c r="S3331">
        <v>1.834645E-2</v>
      </c>
      <c r="T3331">
        <v>5.0783160000000003E-4</v>
      </c>
      <c r="U3331">
        <v>9.4085820000000004E-3</v>
      </c>
      <c r="V3331">
        <v>1.9793852999999998E-3</v>
      </c>
      <c r="W3331">
        <v>1.1274899E-2</v>
      </c>
      <c r="X3331">
        <v>5.9419297999999997E-3</v>
      </c>
      <c r="Y3331">
        <v>0.2</v>
      </c>
      <c r="Z3331">
        <v>0</v>
      </c>
      <c r="AA3331">
        <v>0</v>
      </c>
      <c r="AB3331">
        <v>1</v>
      </c>
      <c r="AC3331">
        <v>0</v>
      </c>
      <c r="AD3331" t="s">
        <v>48</v>
      </c>
      <c r="AE3331" t="s">
        <v>48</v>
      </c>
      <c r="AF3331" t="s">
        <v>48</v>
      </c>
    </row>
    <row r="3332" spans="1:32" hidden="1" outlineLevel="1" x14ac:dyDescent="0.2">
      <c r="A3332" t="s">
        <v>24671</v>
      </c>
      <c r="B3332" t="s">
        <v>24672</v>
      </c>
      <c r="C3332" t="s">
        <v>24673</v>
      </c>
      <c r="J3332" t="s">
        <v>24674</v>
      </c>
      <c r="K3332" t="s">
        <v>1148</v>
      </c>
      <c r="L3332" t="s">
        <v>1233</v>
      </c>
      <c r="M3332">
        <v>1</v>
      </c>
      <c r="P3332" s="2" t="s">
        <v>24675</v>
      </c>
      <c r="Q3332" t="s">
        <v>47</v>
      </c>
      <c r="S3332">
        <v>1.7089844E-2</v>
      </c>
      <c r="T3332">
        <v>6.4373016000000003E-4</v>
      </c>
      <c r="U3332">
        <v>1.1680172000000001E-2</v>
      </c>
      <c r="V3332">
        <v>1.5076626999999999E-3</v>
      </c>
      <c r="W3332">
        <v>9.2988870000000005E-3</v>
      </c>
      <c r="X3332">
        <v>6.6215824000000001E-3</v>
      </c>
      <c r="Y3332">
        <v>0.2121212121212121</v>
      </c>
      <c r="Z3332">
        <v>7.6999999999999999E-2</v>
      </c>
      <c r="AA3332">
        <v>7.6999999999999999E-2</v>
      </c>
      <c r="AB3332">
        <v>0.84599999999999997</v>
      </c>
      <c r="AC3332">
        <v>0</v>
      </c>
      <c r="AD3332" t="s">
        <v>48</v>
      </c>
      <c r="AE3332" t="s">
        <v>48</v>
      </c>
      <c r="AF3332" t="s">
        <v>48</v>
      </c>
    </row>
    <row r="3333" spans="1:32" hidden="1" outlineLevel="1" x14ac:dyDescent="0.2">
      <c r="A3333" t="s">
        <v>24676</v>
      </c>
      <c r="B3333" t="s">
        <v>24677</v>
      </c>
      <c r="C3333" t="s">
        <v>8115</v>
      </c>
      <c r="J3333" t="s">
        <v>24678</v>
      </c>
      <c r="K3333" t="s">
        <v>1148</v>
      </c>
      <c r="L3333" t="s">
        <v>1233</v>
      </c>
      <c r="M3333">
        <v>1</v>
      </c>
      <c r="P3333" s="2" t="s">
        <v>24679</v>
      </c>
      <c r="Q3333" t="s">
        <v>10060</v>
      </c>
      <c r="S3333">
        <v>9.8643580000000002E-3</v>
      </c>
      <c r="T3333">
        <v>6.1988829999999997E-4</v>
      </c>
      <c r="U3333">
        <v>1.0330882E-2</v>
      </c>
      <c r="V3333">
        <v>1.7666476999999999E-3</v>
      </c>
      <c r="W3333">
        <v>7.2088743999999998E-3</v>
      </c>
      <c r="X3333">
        <v>6.4856519999999997E-3</v>
      </c>
      <c r="Y3333">
        <v>0.39783549783549782</v>
      </c>
      <c r="Z3333">
        <v>0.19700000000000001</v>
      </c>
      <c r="AA3333">
        <v>0</v>
      </c>
      <c r="AB3333">
        <v>0.80300000000000005</v>
      </c>
      <c r="AC3333">
        <v>0.49259999999999998</v>
      </c>
      <c r="AD3333" t="s">
        <v>48</v>
      </c>
      <c r="AE3333" t="s">
        <v>48</v>
      </c>
      <c r="AF3333" t="s">
        <v>48</v>
      </c>
    </row>
    <row r="3334" spans="1:32" hidden="1" outlineLevel="1" x14ac:dyDescent="0.2">
      <c r="A3334" t="s">
        <v>24680</v>
      </c>
      <c r="B3334" t="s">
        <v>24681</v>
      </c>
      <c r="C3334" t="s">
        <v>24682</v>
      </c>
      <c r="J3334" t="s">
        <v>24683</v>
      </c>
      <c r="K3334" t="s">
        <v>1148</v>
      </c>
      <c r="L3334" t="s">
        <v>1233</v>
      </c>
      <c r="M3334">
        <v>1</v>
      </c>
      <c r="P3334" s="2" t="s">
        <v>24684</v>
      </c>
      <c r="Q3334" t="s">
        <v>47</v>
      </c>
      <c r="S3334">
        <v>7.1337044000000002E-2</v>
      </c>
      <c r="T3334">
        <v>1.3446808000000001E-3</v>
      </c>
      <c r="U3334">
        <v>1.4942379E-2</v>
      </c>
      <c r="V3334">
        <v>2.4418586000000001E-3</v>
      </c>
      <c r="W3334">
        <v>3.3680726000000001E-2</v>
      </c>
      <c r="X3334">
        <v>6.4856519999999997E-3</v>
      </c>
      <c r="Y3334">
        <v>6.6931216931216911E-2</v>
      </c>
      <c r="Z3334">
        <v>8.8999999999999996E-2</v>
      </c>
      <c r="AA3334">
        <v>0.106</v>
      </c>
      <c r="AB3334">
        <v>0.80400000000000005</v>
      </c>
      <c r="AC3334">
        <v>-0.39410000000000001</v>
      </c>
      <c r="AD3334" t="s">
        <v>48</v>
      </c>
      <c r="AE3334" t="s">
        <v>48</v>
      </c>
      <c r="AF3334" t="s">
        <v>48</v>
      </c>
    </row>
    <row r="3335" spans="1:32" hidden="1" outlineLevel="1" x14ac:dyDescent="0.2">
      <c r="A3335" t="s">
        <v>24685</v>
      </c>
      <c r="B3335" t="s">
        <v>24686</v>
      </c>
      <c r="C3335" t="s">
        <v>24687</v>
      </c>
      <c r="J3335" t="s">
        <v>24688</v>
      </c>
      <c r="K3335" t="s">
        <v>1148</v>
      </c>
      <c r="L3335" t="s">
        <v>1233</v>
      </c>
      <c r="M3335">
        <v>1</v>
      </c>
      <c r="P3335" s="2" t="s">
        <v>24689</v>
      </c>
      <c r="Q3335" t="s">
        <v>10044</v>
      </c>
      <c r="S3335">
        <v>2.5556687000000002E-2</v>
      </c>
      <c r="T3335">
        <v>7.9154970000000003E-4</v>
      </c>
      <c r="U3335">
        <v>1.1594772999999999E-2</v>
      </c>
      <c r="V3335">
        <v>2.0071338000000002E-3</v>
      </c>
      <c r="W3335">
        <v>1.3592913E-2</v>
      </c>
      <c r="X3335">
        <v>6.5180165999999999E-3</v>
      </c>
      <c r="Y3335">
        <v>-0.125</v>
      </c>
      <c r="Z3335">
        <v>0</v>
      </c>
      <c r="AA3335">
        <v>0.19900000000000001</v>
      </c>
      <c r="AB3335">
        <v>0.80100000000000005</v>
      </c>
      <c r="AC3335">
        <v>-0.73509999999999998</v>
      </c>
      <c r="AD3335" t="s">
        <v>48</v>
      </c>
      <c r="AE3335" t="s">
        <v>48</v>
      </c>
      <c r="AF3335" t="s">
        <v>48</v>
      </c>
    </row>
    <row r="3336" spans="1:32" hidden="1" outlineLevel="1" x14ac:dyDescent="0.2">
      <c r="A3336" t="s">
        <v>24690</v>
      </c>
      <c r="B3336" t="s">
        <v>24691</v>
      </c>
      <c r="C3336" t="s">
        <v>24692</v>
      </c>
      <c r="J3336" t="s">
        <v>24693</v>
      </c>
      <c r="K3336" t="s">
        <v>1148</v>
      </c>
      <c r="L3336" t="s">
        <v>1233</v>
      </c>
      <c r="M3336">
        <v>1</v>
      </c>
      <c r="P3336" s="2" t="s">
        <v>24694</v>
      </c>
      <c r="Q3336" t="s">
        <v>10258</v>
      </c>
      <c r="S3336">
        <v>0.56269526000000003</v>
      </c>
      <c r="T3336">
        <v>5.4734209999999998E-2</v>
      </c>
      <c r="U3336">
        <v>0.38203894999999999</v>
      </c>
      <c r="V3336">
        <v>6.0675594999999999E-2</v>
      </c>
      <c r="W3336">
        <v>0.56786959999999997</v>
      </c>
      <c r="X3336">
        <v>2.1817989999999999E-2</v>
      </c>
      <c r="Y3336">
        <v>0.33333333333333331</v>
      </c>
      <c r="Z3336">
        <v>0.3</v>
      </c>
      <c r="AA3336">
        <v>0.112</v>
      </c>
      <c r="AB3336">
        <v>0.58799999999999997</v>
      </c>
      <c r="AC3336">
        <v>0.872</v>
      </c>
      <c r="AD3336" t="s">
        <v>48</v>
      </c>
      <c r="AE3336" t="s">
        <v>48</v>
      </c>
      <c r="AF3336" t="s">
        <v>48</v>
      </c>
    </row>
    <row r="3337" spans="1:32" hidden="1" outlineLevel="1" x14ac:dyDescent="0.2">
      <c r="A3337" t="s">
        <v>24695</v>
      </c>
      <c r="B3337" t="s">
        <v>24696</v>
      </c>
      <c r="C3337" t="s">
        <v>24697</v>
      </c>
      <c r="J3337" t="s">
        <v>24698</v>
      </c>
      <c r="K3337" t="s">
        <v>1148</v>
      </c>
      <c r="L3337" t="s">
        <v>1233</v>
      </c>
      <c r="M3337">
        <v>1</v>
      </c>
      <c r="P3337" s="2" t="s">
        <v>24699</v>
      </c>
      <c r="Q3337" t="s">
        <v>47</v>
      </c>
      <c r="S3337">
        <v>4.2657252E-2</v>
      </c>
      <c r="T3337">
        <v>1.1444091999999999E-3</v>
      </c>
      <c r="U3337">
        <v>1.4874060999999999E-2</v>
      </c>
      <c r="V3337">
        <v>2.5713511E-3</v>
      </c>
      <c r="W3337">
        <v>1.6784931999999999E-2</v>
      </c>
      <c r="X3337">
        <v>9.4631779999999992E-3</v>
      </c>
      <c r="Y3337">
        <v>0</v>
      </c>
      <c r="Z3337">
        <v>0.17699999999999999</v>
      </c>
      <c r="AA3337">
        <v>0</v>
      </c>
      <c r="AB3337">
        <v>0.82299999999999995</v>
      </c>
      <c r="AC3337">
        <v>0.42149999999999999</v>
      </c>
      <c r="AD3337" t="s">
        <v>48</v>
      </c>
      <c r="AE3337" t="s">
        <v>48</v>
      </c>
      <c r="AF3337" t="s">
        <v>48</v>
      </c>
    </row>
    <row r="3338" spans="1:32" hidden="1" outlineLevel="1" x14ac:dyDescent="0.2">
      <c r="A3338" t="s">
        <v>24700</v>
      </c>
      <c r="B3338" t="s">
        <v>24701</v>
      </c>
      <c r="C3338" t="s">
        <v>24702</v>
      </c>
      <c r="J3338" t="s">
        <v>24703</v>
      </c>
      <c r="K3338" t="s">
        <v>1148</v>
      </c>
      <c r="L3338" t="s">
        <v>1233</v>
      </c>
      <c r="M3338">
        <v>1</v>
      </c>
      <c r="P3338" s="2" t="s">
        <v>24704</v>
      </c>
      <c r="Q3338" t="s">
        <v>47</v>
      </c>
      <c r="S3338">
        <v>4.0925518000000001E-2</v>
      </c>
      <c r="T3338">
        <v>7.5340270000000004E-4</v>
      </c>
      <c r="U3338">
        <v>1.1509376E-2</v>
      </c>
      <c r="V3338">
        <v>1.6741530000000001E-3</v>
      </c>
      <c r="W3338">
        <v>2.2835250000000001E-2</v>
      </c>
      <c r="X3338">
        <v>6.5697995E-3</v>
      </c>
      <c r="Y3338">
        <v>0.1016666666666667</v>
      </c>
      <c r="Z3338">
        <v>5.8999999999999997E-2</v>
      </c>
      <c r="AA3338">
        <v>0.219</v>
      </c>
      <c r="AB3338">
        <v>0.72199999999999998</v>
      </c>
      <c r="AC3338">
        <v>-0.88019999999999998</v>
      </c>
      <c r="AD3338" t="s">
        <v>48</v>
      </c>
      <c r="AE3338" t="s">
        <v>48</v>
      </c>
      <c r="AF3338" t="s">
        <v>48</v>
      </c>
    </row>
    <row r="3339" spans="1:32" hidden="1" outlineLevel="1" x14ac:dyDescent="0.2">
      <c r="A3339" t="s">
        <v>24705</v>
      </c>
      <c r="B3339" t="s">
        <v>24706</v>
      </c>
      <c r="C3339" t="s">
        <v>24707</v>
      </c>
      <c r="J3339" t="s">
        <v>24708</v>
      </c>
      <c r="K3339" t="s">
        <v>1148</v>
      </c>
      <c r="L3339" t="s">
        <v>1233</v>
      </c>
      <c r="M3339">
        <v>1</v>
      </c>
      <c r="P3339" s="2" t="s">
        <v>24709</v>
      </c>
      <c r="Q3339" t="s">
        <v>10060</v>
      </c>
      <c r="S3339">
        <v>1.7969468999999998E-2</v>
      </c>
      <c r="T3339">
        <v>6.5803529999999995E-4</v>
      </c>
      <c r="U3339">
        <v>1.0177165E-2</v>
      </c>
      <c r="V3339">
        <v>1.4614153000000001E-3</v>
      </c>
      <c r="W3339">
        <v>1.0742896E-2</v>
      </c>
      <c r="X3339">
        <v>6.6863110000000003E-3</v>
      </c>
      <c r="Y3339">
        <v>0.15416666666666659</v>
      </c>
      <c r="Z3339">
        <v>0.128</v>
      </c>
      <c r="AA3339">
        <v>7.2999999999999995E-2</v>
      </c>
      <c r="AB3339">
        <v>0.79900000000000004</v>
      </c>
      <c r="AC3339">
        <v>0.52669999999999995</v>
      </c>
      <c r="AD3339" t="s">
        <v>48</v>
      </c>
      <c r="AE3339" t="s">
        <v>48</v>
      </c>
      <c r="AF3339" t="s">
        <v>48</v>
      </c>
    </row>
    <row r="3340" spans="1:32" hidden="1" outlineLevel="1" x14ac:dyDescent="0.2">
      <c r="A3340" t="s">
        <v>24710</v>
      </c>
      <c r="B3340" t="s">
        <v>24711</v>
      </c>
      <c r="C3340" t="s">
        <v>17224</v>
      </c>
      <c r="J3340" t="s">
        <v>24712</v>
      </c>
      <c r="K3340" t="s">
        <v>1148</v>
      </c>
      <c r="L3340" t="s">
        <v>1233</v>
      </c>
      <c r="M3340">
        <v>1</v>
      </c>
      <c r="P3340" s="2" t="s">
        <v>24713</v>
      </c>
      <c r="Q3340" t="s">
        <v>47</v>
      </c>
      <c r="S3340">
        <v>0.76523775000000005</v>
      </c>
      <c r="T3340">
        <v>0.21596273999999999</v>
      </c>
      <c r="U3340">
        <v>0.55356324000000001</v>
      </c>
      <c r="V3340">
        <v>5.0443887999999999E-2</v>
      </c>
      <c r="W3340">
        <v>0.66500132999999995</v>
      </c>
      <c r="X3340">
        <v>7.0164790000000005E-2</v>
      </c>
      <c r="Y3340">
        <v>0.28749999999999998</v>
      </c>
      <c r="Z3340">
        <v>0.184</v>
      </c>
      <c r="AA3340">
        <v>0.13</v>
      </c>
      <c r="AB3340">
        <v>0.68600000000000005</v>
      </c>
      <c r="AC3340">
        <v>0.2263</v>
      </c>
      <c r="AD3340" t="s">
        <v>48</v>
      </c>
      <c r="AE3340" t="s">
        <v>48</v>
      </c>
      <c r="AF3340" t="s">
        <v>48</v>
      </c>
    </row>
    <row r="3341" spans="1:32" hidden="1" outlineLevel="1" x14ac:dyDescent="0.2">
      <c r="A3341" t="s">
        <v>24714</v>
      </c>
      <c r="B3341" t="s">
        <v>24715</v>
      </c>
      <c r="C3341" t="s">
        <v>24716</v>
      </c>
      <c r="J3341" t="s">
        <v>24717</v>
      </c>
      <c r="K3341" t="s">
        <v>1148</v>
      </c>
      <c r="L3341" t="s">
        <v>1233</v>
      </c>
      <c r="M3341">
        <v>1</v>
      </c>
      <c r="P3341" s="2" t="s">
        <v>24718</v>
      </c>
      <c r="Q3341" t="s">
        <v>47</v>
      </c>
      <c r="S3341">
        <v>0.48381659999999999</v>
      </c>
      <c r="T3341">
        <v>1.3414117999999999E-2</v>
      </c>
      <c r="U3341">
        <v>0.10425756999999999</v>
      </c>
      <c r="V3341">
        <v>1.3546381E-2</v>
      </c>
      <c r="W3341">
        <v>0.56786959999999997</v>
      </c>
      <c r="X3341">
        <v>3.5803676E-2</v>
      </c>
      <c r="Y3341">
        <v>-4.5833333333333337E-2</v>
      </c>
      <c r="Z3341">
        <v>0.21</v>
      </c>
      <c r="AA3341">
        <v>0.121</v>
      </c>
      <c r="AB3341">
        <v>0.66800000000000004</v>
      </c>
      <c r="AC3341">
        <v>0.55740000000000001</v>
      </c>
      <c r="AD3341" t="s">
        <v>48</v>
      </c>
      <c r="AE3341" t="s">
        <v>48</v>
      </c>
      <c r="AF3341" t="s">
        <v>48</v>
      </c>
    </row>
    <row r="3342" spans="1:32" hidden="1" outlineLevel="1" x14ac:dyDescent="0.2">
      <c r="A3342" t="s">
        <v>24719</v>
      </c>
      <c r="B3342" t="s">
        <v>24720</v>
      </c>
      <c r="C3342" t="s">
        <v>17249</v>
      </c>
      <c r="J3342" t="s">
        <v>24721</v>
      </c>
      <c r="K3342" t="s">
        <v>1148</v>
      </c>
      <c r="L3342" t="s">
        <v>1233</v>
      </c>
      <c r="M3342">
        <v>1</v>
      </c>
      <c r="P3342" s="2" t="s">
        <v>24722</v>
      </c>
      <c r="Q3342" t="s">
        <v>47</v>
      </c>
      <c r="S3342">
        <v>0.37751234</v>
      </c>
      <c r="T3342">
        <v>1.9224196999999998E-2</v>
      </c>
      <c r="U3342">
        <v>0.33082673000000001</v>
      </c>
      <c r="V3342">
        <v>1.4249804E-2</v>
      </c>
      <c r="W3342">
        <v>0.24698590000000001</v>
      </c>
      <c r="X3342">
        <v>1.3702838E-2</v>
      </c>
      <c r="Y3342">
        <v>0.2</v>
      </c>
      <c r="Z3342">
        <v>0.20399999999999999</v>
      </c>
      <c r="AA3342">
        <v>0.115</v>
      </c>
      <c r="AB3342">
        <v>0.68100000000000005</v>
      </c>
      <c r="AC3342">
        <v>0.36120000000000002</v>
      </c>
      <c r="AD3342" t="s">
        <v>48</v>
      </c>
      <c r="AE3342" t="s">
        <v>48</v>
      </c>
      <c r="AF3342" t="s">
        <v>48</v>
      </c>
    </row>
    <row r="3343" spans="1:32" hidden="1" outlineLevel="1" x14ac:dyDescent="0.2">
      <c r="A3343" t="s">
        <v>24723</v>
      </c>
      <c r="B3343" t="s">
        <v>24724</v>
      </c>
      <c r="C3343" t="s">
        <v>24725</v>
      </c>
      <c r="J3343" t="s">
        <v>24726</v>
      </c>
      <c r="K3343" t="s">
        <v>1148</v>
      </c>
      <c r="L3343" t="s">
        <v>1233</v>
      </c>
      <c r="M3343">
        <v>1</v>
      </c>
      <c r="P3343" s="2" t="s">
        <v>24727</v>
      </c>
      <c r="Q3343" t="s">
        <v>47</v>
      </c>
      <c r="S3343">
        <v>0.13735330000000001</v>
      </c>
      <c r="T3343">
        <v>2.7084349999999999E-3</v>
      </c>
      <c r="U3343">
        <v>1.6752818999999999E-2</v>
      </c>
      <c r="V3343">
        <v>2.9968262999999998E-3</v>
      </c>
      <c r="W3343">
        <v>4.8521040000000001E-2</v>
      </c>
      <c r="X3343">
        <v>3.4077049999999998E-2</v>
      </c>
      <c r="Y3343">
        <v>0</v>
      </c>
      <c r="Z3343">
        <v>0</v>
      </c>
      <c r="AA3343">
        <v>0</v>
      </c>
      <c r="AB3343">
        <v>1</v>
      </c>
      <c r="AC3343">
        <v>0</v>
      </c>
      <c r="AD3343" t="s">
        <v>48</v>
      </c>
      <c r="AE3343" t="s">
        <v>48</v>
      </c>
      <c r="AF3343" t="s">
        <v>48</v>
      </c>
    </row>
    <row r="3344" spans="1:32" hidden="1" outlineLevel="1" x14ac:dyDescent="0.2">
      <c r="A3344" t="s">
        <v>24728</v>
      </c>
      <c r="B3344" t="s">
        <v>24729</v>
      </c>
      <c r="C3344" t="s">
        <v>24730</v>
      </c>
      <c r="J3344" t="s">
        <v>24731</v>
      </c>
      <c r="K3344" t="s">
        <v>1148</v>
      </c>
      <c r="L3344" t="s">
        <v>1233</v>
      </c>
      <c r="M3344">
        <v>1</v>
      </c>
      <c r="P3344" s="2" t="s">
        <v>24732</v>
      </c>
      <c r="Q3344" t="s">
        <v>47</v>
      </c>
      <c r="S3344">
        <v>1.0492661E-2</v>
      </c>
      <c r="T3344">
        <v>4.1961670000000001E-4</v>
      </c>
      <c r="U3344">
        <v>9.2890239999999999E-3</v>
      </c>
      <c r="V3344">
        <v>9.896925999999999E-4</v>
      </c>
      <c r="W3344">
        <v>8.7288829999999998E-3</v>
      </c>
      <c r="X3344">
        <v>5.9386934000000002E-3</v>
      </c>
      <c r="Y3344">
        <v>0.4</v>
      </c>
      <c r="Z3344">
        <v>0.113</v>
      </c>
      <c r="AA3344">
        <v>9.5000000000000001E-2</v>
      </c>
      <c r="AB3344">
        <v>0.79200000000000004</v>
      </c>
      <c r="AC3344">
        <v>7.5899999999999995E-2</v>
      </c>
      <c r="AD3344" t="s">
        <v>48</v>
      </c>
      <c r="AE3344" t="s">
        <v>48</v>
      </c>
      <c r="AF3344" t="s">
        <v>48</v>
      </c>
    </row>
    <row r="3345" spans="1:32" hidden="1" outlineLevel="1" x14ac:dyDescent="0.2">
      <c r="A3345" t="s">
        <v>24733</v>
      </c>
      <c r="B3345" t="s">
        <v>24734</v>
      </c>
      <c r="C3345" t="s">
        <v>24735</v>
      </c>
      <c r="J3345" t="s">
        <v>14166</v>
      </c>
      <c r="K3345" t="s">
        <v>1148</v>
      </c>
      <c r="L3345" t="s">
        <v>1233</v>
      </c>
      <c r="M3345">
        <v>1</v>
      </c>
      <c r="P3345" s="2" t="s">
        <v>24736</v>
      </c>
      <c r="Q3345" t="s">
        <v>47</v>
      </c>
      <c r="Y3345" t="s">
        <v>48</v>
      </c>
      <c r="Z3345" t="s">
        <v>48</v>
      </c>
      <c r="AA3345" t="s">
        <v>48</v>
      </c>
      <c r="AB3345" t="s">
        <v>48</v>
      </c>
      <c r="AC3345" t="s">
        <v>48</v>
      </c>
      <c r="AD3345" t="s">
        <v>48</v>
      </c>
      <c r="AE3345" t="s">
        <v>48</v>
      </c>
      <c r="AF3345" t="s">
        <v>48</v>
      </c>
    </row>
    <row r="3346" spans="1:32" hidden="1" outlineLevel="1" x14ac:dyDescent="0.2">
      <c r="A3346" t="s">
        <v>24737</v>
      </c>
      <c r="B3346" t="s">
        <v>24738</v>
      </c>
      <c r="C3346" t="s">
        <v>24739</v>
      </c>
      <c r="J3346" t="s">
        <v>24740</v>
      </c>
      <c r="K3346" t="s">
        <v>1148</v>
      </c>
      <c r="L3346" t="s">
        <v>1233</v>
      </c>
      <c r="M3346">
        <v>1</v>
      </c>
      <c r="P3346" s="2" t="s">
        <v>24741</v>
      </c>
      <c r="Q3346" t="s">
        <v>47</v>
      </c>
      <c r="S3346">
        <v>2.1314176000000001E-2</v>
      </c>
      <c r="T3346">
        <v>8.1539153999999996E-4</v>
      </c>
      <c r="U3346">
        <v>1.0757872E-2</v>
      </c>
      <c r="V3346">
        <v>2.0996283000000002E-3</v>
      </c>
      <c r="W3346">
        <v>1.05148945E-2</v>
      </c>
      <c r="X3346">
        <v>7.4954215000000001E-3</v>
      </c>
      <c r="Y3346">
        <v>0</v>
      </c>
      <c r="Z3346">
        <v>0</v>
      </c>
      <c r="AA3346">
        <v>0</v>
      </c>
      <c r="AB3346">
        <v>1</v>
      </c>
      <c r="AC3346">
        <v>0</v>
      </c>
      <c r="AD3346" t="s">
        <v>48</v>
      </c>
      <c r="AE3346" t="s">
        <v>48</v>
      </c>
      <c r="AF3346" t="s">
        <v>48</v>
      </c>
    </row>
    <row r="3347" spans="1:32" hidden="1" outlineLevel="1" x14ac:dyDescent="0.2">
      <c r="A3347" t="s">
        <v>24742</v>
      </c>
      <c r="B3347" t="s">
        <v>24743</v>
      </c>
      <c r="C3347" t="s">
        <v>24744</v>
      </c>
      <c r="J3347" t="s">
        <v>24745</v>
      </c>
      <c r="K3347" t="s">
        <v>1148</v>
      </c>
      <c r="L3347" t="s">
        <v>1233</v>
      </c>
      <c r="M3347">
        <v>1</v>
      </c>
      <c r="P3347" s="2" t="s">
        <v>24746</v>
      </c>
      <c r="Q3347" t="s">
        <v>24747</v>
      </c>
      <c r="S3347">
        <v>3.9462693E-2</v>
      </c>
      <c r="T3347">
        <v>9.2029570000000003E-4</v>
      </c>
      <c r="U3347">
        <v>1.2414595E-2</v>
      </c>
      <c r="V3347">
        <v>1.5169121000000001E-3</v>
      </c>
      <c r="W3347">
        <v>1.6936934000000001E-2</v>
      </c>
      <c r="X3347">
        <v>7.6119335999999998E-3</v>
      </c>
      <c r="Y3347">
        <v>0</v>
      </c>
      <c r="Z3347">
        <v>4.9000000000000002E-2</v>
      </c>
      <c r="AA3347">
        <v>0</v>
      </c>
      <c r="AB3347">
        <v>0.95099999999999996</v>
      </c>
      <c r="AC3347">
        <v>0.40189999999999998</v>
      </c>
      <c r="AD3347" t="s">
        <v>48</v>
      </c>
      <c r="AE3347" t="s">
        <v>48</v>
      </c>
      <c r="AF3347" t="s">
        <v>48</v>
      </c>
    </row>
    <row r="3348" spans="1:32" hidden="1" outlineLevel="1" x14ac:dyDescent="0.2">
      <c r="A3348" t="s">
        <v>24748</v>
      </c>
      <c r="B3348" t="s">
        <v>24749</v>
      </c>
      <c r="C3348" t="s">
        <v>24750</v>
      </c>
      <c r="J3348" t="s">
        <v>24751</v>
      </c>
      <c r="K3348" t="s">
        <v>1148</v>
      </c>
      <c r="L3348" t="s">
        <v>1233</v>
      </c>
      <c r="M3348">
        <v>1</v>
      </c>
      <c r="P3348" s="2" t="s">
        <v>24752</v>
      </c>
      <c r="Q3348" t="s">
        <v>47</v>
      </c>
      <c r="S3348">
        <v>0.17285149</v>
      </c>
      <c r="T3348">
        <v>6.2942505000000001E-3</v>
      </c>
      <c r="U3348">
        <v>1.9963788E-2</v>
      </c>
      <c r="V3348">
        <v>4.4397430000000003E-3</v>
      </c>
      <c r="W3348">
        <v>2.2964162999999999E-2</v>
      </c>
      <c r="X3348">
        <v>0.28362189999999998</v>
      </c>
      <c r="Y3348">
        <v>0.1</v>
      </c>
      <c r="Z3348">
        <v>3.7999999999999999E-2</v>
      </c>
      <c r="AA3348">
        <v>0.06</v>
      </c>
      <c r="AB3348">
        <v>0.90200000000000002</v>
      </c>
      <c r="AC3348">
        <v>-0.20230000000000001</v>
      </c>
      <c r="AD3348" t="s">
        <v>48</v>
      </c>
      <c r="AE3348" t="s">
        <v>48</v>
      </c>
      <c r="AF3348" t="s">
        <v>48</v>
      </c>
    </row>
    <row r="3349" spans="1:32" hidden="1" outlineLevel="1" x14ac:dyDescent="0.2">
      <c r="A3349" t="s">
        <v>24753</v>
      </c>
      <c r="B3349" t="s">
        <v>24754</v>
      </c>
      <c r="C3349" t="s">
        <v>24755</v>
      </c>
      <c r="J3349" t="s">
        <v>24756</v>
      </c>
      <c r="K3349" t="s">
        <v>1148</v>
      </c>
      <c r="L3349" t="s">
        <v>1233</v>
      </c>
      <c r="M3349">
        <v>1</v>
      </c>
      <c r="P3349" s="2" t="s">
        <v>24757</v>
      </c>
      <c r="Q3349" t="s">
        <v>47</v>
      </c>
      <c r="S3349">
        <v>0.3977292</v>
      </c>
      <c r="T3349">
        <v>2.0644438000000001E-2</v>
      </c>
      <c r="U3349">
        <v>0.40185395000000002</v>
      </c>
      <c r="V3349">
        <v>9.3234600000000004E-3</v>
      </c>
      <c r="W3349">
        <v>0.23237456000000001</v>
      </c>
      <c r="X3349">
        <v>1.0757755000000001E-2</v>
      </c>
      <c r="Y3349">
        <v>-8.9887152777777826E-2</v>
      </c>
      <c r="Z3349">
        <v>7.4999999999999997E-2</v>
      </c>
      <c r="AA3349">
        <v>0.158</v>
      </c>
      <c r="AB3349">
        <v>0.76700000000000002</v>
      </c>
      <c r="AC3349">
        <v>-0.61350000000000005</v>
      </c>
      <c r="AD3349" t="s">
        <v>48</v>
      </c>
      <c r="AE3349" t="s">
        <v>48</v>
      </c>
      <c r="AF3349" t="s">
        <v>48</v>
      </c>
    </row>
    <row r="3350" spans="1:32" hidden="1" outlineLevel="1" x14ac:dyDescent="0.2">
      <c r="A3350" t="s">
        <v>24758</v>
      </c>
      <c r="B3350" t="s">
        <v>24759</v>
      </c>
      <c r="C3350" t="s">
        <v>24760</v>
      </c>
      <c r="J3350" t="s">
        <v>24761</v>
      </c>
      <c r="K3350" t="s">
        <v>1148</v>
      </c>
      <c r="L3350" t="s">
        <v>1233</v>
      </c>
      <c r="M3350">
        <v>1</v>
      </c>
      <c r="P3350" s="2" t="s">
        <v>24762</v>
      </c>
      <c r="Q3350" t="s">
        <v>47</v>
      </c>
      <c r="S3350">
        <v>1.3320024999999999E-2</v>
      </c>
      <c r="T3350">
        <v>5.6266784999999995E-4</v>
      </c>
      <c r="U3350">
        <v>1.1765569E-2</v>
      </c>
      <c r="V3350">
        <v>2.1273769000000001E-3</v>
      </c>
      <c r="W3350">
        <v>8.1398800000000004E-3</v>
      </c>
      <c r="X3350">
        <v>6.5633263000000001E-3</v>
      </c>
      <c r="Y3350">
        <v>0.28749999999999998</v>
      </c>
      <c r="Z3350">
        <v>0.215</v>
      </c>
      <c r="AA3350">
        <v>0</v>
      </c>
      <c r="AB3350">
        <v>0.78500000000000003</v>
      </c>
      <c r="AC3350">
        <v>0.88580000000000003</v>
      </c>
      <c r="AD3350" t="s">
        <v>48</v>
      </c>
      <c r="AE3350" t="s">
        <v>48</v>
      </c>
      <c r="AF3350" t="s">
        <v>48</v>
      </c>
    </row>
    <row r="3351" spans="1:32" hidden="1" outlineLevel="1" x14ac:dyDescent="0.2">
      <c r="A3351" t="s">
        <v>24763</v>
      </c>
      <c r="B3351" t="s">
        <v>24764</v>
      </c>
      <c r="C3351" t="s">
        <v>24765</v>
      </c>
      <c r="J3351" t="s">
        <v>24766</v>
      </c>
      <c r="K3351" t="s">
        <v>1148</v>
      </c>
      <c r="L3351" t="s">
        <v>1233</v>
      </c>
      <c r="M3351">
        <v>1</v>
      </c>
      <c r="P3351" s="2" t="s">
        <v>24767</v>
      </c>
      <c r="Q3351" t="s">
        <v>47</v>
      </c>
      <c r="S3351">
        <v>0.67440869999999997</v>
      </c>
      <c r="T3351">
        <v>0.112294696</v>
      </c>
      <c r="U3351">
        <v>0.54192600000000002</v>
      </c>
      <c r="V3351">
        <v>6.5223020000000007E-2</v>
      </c>
      <c r="W3351">
        <v>0.67985779999999996</v>
      </c>
      <c r="X3351">
        <v>1.6810767000000001E-2</v>
      </c>
      <c r="Y3351">
        <v>-1.7500000000000002E-2</v>
      </c>
      <c r="Z3351">
        <v>8.6999999999999994E-2</v>
      </c>
      <c r="AA3351">
        <v>0.222</v>
      </c>
      <c r="AB3351">
        <v>0.69099999999999995</v>
      </c>
      <c r="AC3351">
        <v>-0.76549999999999996</v>
      </c>
      <c r="AD3351" t="s">
        <v>48</v>
      </c>
      <c r="AE3351" t="s">
        <v>48</v>
      </c>
      <c r="AF3351" t="s">
        <v>48</v>
      </c>
    </row>
    <row r="3352" spans="1:32" hidden="1" outlineLevel="1" x14ac:dyDescent="0.2">
      <c r="A3352" t="s">
        <v>24768</v>
      </c>
      <c r="B3352" t="s">
        <v>24769</v>
      </c>
      <c r="C3352" t="s">
        <v>21236</v>
      </c>
      <c r="J3352" t="s">
        <v>24770</v>
      </c>
      <c r="K3352" t="s">
        <v>1148</v>
      </c>
      <c r="L3352" t="s">
        <v>1233</v>
      </c>
      <c r="M3352">
        <v>1</v>
      </c>
      <c r="P3352" s="2" t="s">
        <v>24771</v>
      </c>
      <c r="Q3352" t="s">
        <v>47</v>
      </c>
      <c r="S3352">
        <v>0.36043652999999998</v>
      </c>
      <c r="T3352">
        <v>1.3801457E-2</v>
      </c>
      <c r="U3352">
        <v>0.29209393</v>
      </c>
      <c r="V3352">
        <v>7.806548E-3</v>
      </c>
      <c r="W3352">
        <v>0.27558192999999997</v>
      </c>
      <c r="X3352">
        <v>1.2388919999999999E-2</v>
      </c>
      <c r="Y3352">
        <v>0.125</v>
      </c>
      <c r="Z3352">
        <v>8.5999999999999993E-2</v>
      </c>
      <c r="AA3352">
        <v>0.14699999999999999</v>
      </c>
      <c r="AB3352">
        <v>0.76700000000000002</v>
      </c>
      <c r="AC3352">
        <v>-0.2263</v>
      </c>
      <c r="AD3352" t="s">
        <v>48</v>
      </c>
      <c r="AE3352" t="s">
        <v>48</v>
      </c>
      <c r="AF3352" t="s">
        <v>48</v>
      </c>
    </row>
    <row r="3353" spans="1:32" hidden="1" outlineLevel="1" x14ac:dyDescent="0.2">
      <c r="A3353" t="s">
        <v>24772</v>
      </c>
      <c r="B3353" t="s">
        <v>24773</v>
      </c>
      <c r="C3353" t="s">
        <v>24774</v>
      </c>
      <c r="J3353" t="s">
        <v>24775</v>
      </c>
      <c r="K3353" t="s">
        <v>1148</v>
      </c>
      <c r="L3353" t="s">
        <v>1233</v>
      </c>
      <c r="M3353">
        <v>1</v>
      </c>
      <c r="P3353" s="2" t="s">
        <v>24776</v>
      </c>
      <c r="Q3353" t="s">
        <v>47</v>
      </c>
      <c r="S3353">
        <v>0.29588300000000001</v>
      </c>
      <c r="T3353">
        <v>9.0026859999999993E-3</v>
      </c>
      <c r="U3353">
        <v>0.26624631999999998</v>
      </c>
      <c r="V3353">
        <v>5.3646889999999997E-3</v>
      </c>
      <c r="W3353">
        <v>0.17113429999999999</v>
      </c>
      <c r="X3353">
        <v>8.0391439999999998E-3</v>
      </c>
      <c r="Y3353">
        <v>0.25</v>
      </c>
      <c r="Z3353">
        <v>0.215</v>
      </c>
      <c r="AA3353">
        <v>0.13100000000000001</v>
      </c>
      <c r="AB3353">
        <v>0.65400000000000003</v>
      </c>
      <c r="AC3353">
        <v>0.2626</v>
      </c>
      <c r="AD3353" t="s">
        <v>48</v>
      </c>
      <c r="AE3353" t="s">
        <v>48</v>
      </c>
      <c r="AF3353" t="s">
        <v>48</v>
      </c>
    </row>
    <row r="3354" spans="1:32" hidden="1" outlineLevel="1" x14ac:dyDescent="0.2">
      <c r="A3354" t="s">
        <v>24777</v>
      </c>
      <c r="B3354" t="s">
        <v>24778</v>
      </c>
      <c r="C3354" t="s">
        <v>24779</v>
      </c>
      <c r="J3354" t="s">
        <v>24780</v>
      </c>
      <c r="K3354" t="s">
        <v>1148</v>
      </c>
      <c r="L3354" t="s">
        <v>1233</v>
      </c>
      <c r="M3354">
        <v>1</v>
      </c>
      <c r="P3354" s="2" t="s">
        <v>24781</v>
      </c>
      <c r="Q3354" t="s">
        <v>47</v>
      </c>
      <c r="S3354">
        <v>2.6617314999999999E-2</v>
      </c>
      <c r="T3354">
        <v>9.7751619999999996E-4</v>
      </c>
      <c r="U3354">
        <v>1.265371E-2</v>
      </c>
      <c r="V3354">
        <v>2.2846175999999998E-3</v>
      </c>
      <c r="W3354">
        <v>1.306091E-2</v>
      </c>
      <c r="X3354">
        <v>6.6927844000000004E-3</v>
      </c>
      <c r="Y3354">
        <v>0.1875</v>
      </c>
      <c r="Z3354">
        <v>0.247</v>
      </c>
      <c r="AA3354">
        <v>0</v>
      </c>
      <c r="AB3354">
        <v>0.753</v>
      </c>
      <c r="AC3354">
        <v>0.50800000000000001</v>
      </c>
      <c r="AD3354" t="s">
        <v>48</v>
      </c>
      <c r="AE3354" t="s">
        <v>48</v>
      </c>
      <c r="AF3354" t="s">
        <v>48</v>
      </c>
    </row>
    <row r="3355" spans="1:32" hidden="1" outlineLevel="1" x14ac:dyDescent="0.2">
      <c r="A3355" t="s">
        <v>24782</v>
      </c>
      <c r="B3355" t="s">
        <v>24783</v>
      </c>
      <c r="C3355" t="s">
        <v>24784</v>
      </c>
      <c r="J3355" t="s">
        <v>24785</v>
      </c>
      <c r="K3355" t="s">
        <v>1148</v>
      </c>
      <c r="L3355" t="s">
        <v>1233</v>
      </c>
      <c r="M3355">
        <v>1</v>
      </c>
      <c r="P3355" s="2" t="s">
        <v>24786</v>
      </c>
      <c r="Q3355" t="s">
        <v>47</v>
      </c>
      <c r="S3355">
        <v>0.44213469999999999</v>
      </c>
      <c r="T3355">
        <v>2.3076923999999999E-2</v>
      </c>
      <c r="U3355">
        <v>0.39409557000000001</v>
      </c>
      <c r="V3355">
        <v>1.0285404499999999E-2</v>
      </c>
      <c r="W3355">
        <v>0.43296707000000001</v>
      </c>
      <c r="X3355">
        <v>1.3010317E-2</v>
      </c>
      <c r="Y3355">
        <v>5.8333333333333327E-2</v>
      </c>
      <c r="Z3355">
        <v>3.5999999999999997E-2</v>
      </c>
      <c r="AA3355">
        <v>0.17599999999999999</v>
      </c>
      <c r="AB3355">
        <v>0.78800000000000003</v>
      </c>
      <c r="AC3355">
        <v>-0.84789999999999999</v>
      </c>
      <c r="AD3355" t="s">
        <v>48</v>
      </c>
      <c r="AE3355" t="s">
        <v>48</v>
      </c>
      <c r="AF3355" t="s">
        <v>48</v>
      </c>
    </row>
    <row r="3356" spans="1:32" hidden="1" outlineLevel="1" x14ac:dyDescent="0.2">
      <c r="A3356" t="s">
        <v>24787</v>
      </c>
      <c r="B3356" t="s">
        <v>24788</v>
      </c>
      <c r="C3356" t="s">
        <v>24789</v>
      </c>
      <c r="J3356" t="s">
        <v>24790</v>
      </c>
      <c r="K3356" t="s">
        <v>1148</v>
      </c>
      <c r="L3356" t="s">
        <v>1233</v>
      </c>
      <c r="M3356">
        <v>1</v>
      </c>
      <c r="P3356" s="2" t="s">
        <v>24791</v>
      </c>
      <c r="Q3356" t="s">
        <v>10060</v>
      </c>
      <c r="S3356">
        <v>2.8031484999999998E-2</v>
      </c>
      <c r="T3356">
        <v>6.4849853999999997E-4</v>
      </c>
      <c r="U3356">
        <v>9.8526519999999999E-3</v>
      </c>
      <c r="V3356">
        <v>1.8868907E-3</v>
      </c>
      <c r="W3356">
        <v>1.6176929999999999E-2</v>
      </c>
      <c r="X3356">
        <v>5.7218516999999998E-3</v>
      </c>
      <c r="Y3356">
        <v>-6.1666666666666668E-2</v>
      </c>
      <c r="Z3356">
        <v>0.1</v>
      </c>
      <c r="AA3356">
        <v>5.8000000000000003E-2</v>
      </c>
      <c r="AB3356">
        <v>0.84199999999999997</v>
      </c>
      <c r="AC3356">
        <v>0.3256</v>
      </c>
      <c r="AD3356" t="s">
        <v>48</v>
      </c>
      <c r="AE3356" t="s">
        <v>48</v>
      </c>
      <c r="AF3356" t="s">
        <v>48</v>
      </c>
    </row>
    <row r="3357" spans="1:32" hidden="1" outlineLevel="1" x14ac:dyDescent="0.2">
      <c r="A3357" t="s">
        <v>24792</v>
      </c>
      <c r="B3357" t="s">
        <v>24793</v>
      </c>
      <c r="C3357" t="s">
        <v>24794</v>
      </c>
      <c r="J3357" t="s">
        <v>14166</v>
      </c>
      <c r="K3357" t="s">
        <v>1148</v>
      </c>
      <c r="L3357" t="s">
        <v>1233</v>
      </c>
      <c r="M3357">
        <v>1</v>
      </c>
      <c r="P3357" s="2" t="s">
        <v>24795</v>
      </c>
      <c r="Q3357" t="s">
        <v>47</v>
      </c>
      <c r="Y3357" t="s">
        <v>48</v>
      </c>
      <c r="Z3357" t="s">
        <v>48</v>
      </c>
      <c r="AA3357" t="s">
        <v>48</v>
      </c>
      <c r="AB3357" t="s">
        <v>48</v>
      </c>
      <c r="AC3357" t="s">
        <v>48</v>
      </c>
      <c r="AD3357" t="s">
        <v>48</v>
      </c>
      <c r="AE3357" t="s">
        <v>48</v>
      </c>
      <c r="AF3357" t="s">
        <v>48</v>
      </c>
    </row>
    <row r="3358" spans="1:32" hidden="1" outlineLevel="1" x14ac:dyDescent="0.2">
      <c r="A3358" t="s">
        <v>24796</v>
      </c>
      <c r="B3358" t="s">
        <v>24797</v>
      </c>
      <c r="C3358" t="s">
        <v>24798</v>
      </c>
      <c r="J3358" t="s">
        <v>24799</v>
      </c>
      <c r="K3358" t="s">
        <v>1148</v>
      </c>
      <c r="L3358" t="s">
        <v>1233</v>
      </c>
      <c r="M3358">
        <v>1</v>
      </c>
      <c r="P3358" s="2" t="s">
        <v>24800</v>
      </c>
      <c r="Q3358" t="s">
        <v>47</v>
      </c>
      <c r="S3358">
        <v>1.2126249E-2</v>
      </c>
      <c r="T3358">
        <v>5.9843063000000003E-4</v>
      </c>
      <c r="U3358">
        <v>1.0569996E-2</v>
      </c>
      <c r="V3358">
        <v>1.1099357000000001E-3</v>
      </c>
      <c r="W3358">
        <v>7.7408776000000004E-3</v>
      </c>
      <c r="X3358">
        <v>6.5568537000000003E-3</v>
      </c>
      <c r="Y3358">
        <v>0.1133333333333333</v>
      </c>
      <c r="Z3358">
        <v>0.113</v>
      </c>
      <c r="AA3358">
        <v>0</v>
      </c>
      <c r="AB3358">
        <v>0.88700000000000001</v>
      </c>
      <c r="AC3358">
        <v>0.31819999999999998</v>
      </c>
      <c r="AD3358" t="s">
        <v>48</v>
      </c>
      <c r="AE3358" t="s">
        <v>48</v>
      </c>
      <c r="AF3358" t="s">
        <v>48</v>
      </c>
    </row>
    <row r="3359" spans="1:32" hidden="1" outlineLevel="1" x14ac:dyDescent="0.2">
      <c r="A3359" t="s">
        <v>24801</v>
      </c>
      <c r="B3359" t="s">
        <v>24802</v>
      </c>
      <c r="C3359" t="s">
        <v>24803</v>
      </c>
      <c r="J3359" t="s">
        <v>24804</v>
      </c>
      <c r="K3359" t="s">
        <v>1148</v>
      </c>
      <c r="L3359" t="s">
        <v>1233</v>
      </c>
      <c r="M3359">
        <v>1</v>
      </c>
      <c r="P3359" s="2" t="s">
        <v>24805</v>
      </c>
      <c r="Q3359" t="s">
        <v>10150</v>
      </c>
      <c r="S3359">
        <v>0.11078331</v>
      </c>
      <c r="T3359">
        <v>2.2697449000000001E-3</v>
      </c>
      <c r="U3359">
        <v>1.5386449E-2</v>
      </c>
      <c r="V3359">
        <v>4.1252609999999999E-3</v>
      </c>
      <c r="W3359">
        <v>2.6315893999999999E-2</v>
      </c>
      <c r="X3359">
        <v>3.9602257000000002E-2</v>
      </c>
      <c r="Y3359">
        <v>0</v>
      </c>
      <c r="Z3359">
        <v>9.9000000000000005E-2</v>
      </c>
      <c r="AA3359">
        <v>0.125</v>
      </c>
      <c r="AB3359">
        <v>0.77600000000000002</v>
      </c>
      <c r="AC3359">
        <v>-0.15310000000000001</v>
      </c>
      <c r="AD3359" t="s">
        <v>48</v>
      </c>
      <c r="AE3359" t="s">
        <v>48</v>
      </c>
      <c r="AF3359" t="s">
        <v>48</v>
      </c>
    </row>
    <row r="3360" spans="1:32" hidden="1" outlineLevel="1" x14ac:dyDescent="0.2">
      <c r="A3360" t="s">
        <v>24806</v>
      </c>
      <c r="B3360" t="s">
        <v>24807</v>
      </c>
      <c r="C3360" t="s">
        <v>24808</v>
      </c>
      <c r="J3360" t="s">
        <v>24809</v>
      </c>
      <c r="K3360" t="s">
        <v>1148</v>
      </c>
      <c r="L3360" t="s">
        <v>1233</v>
      </c>
      <c r="M3360">
        <v>1</v>
      </c>
      <c r="P3360" s="2" t="s">
        <v>24810</v>
      </c>
      <c r="Q3360" t="s">
        <v>47</v>
      </c>
      <c r="S3360">
        <v>0.60254883999999997</v>
      </c>
      <c r="T3360">
        <v>0.16960317</v>
      </c>
      <c r="U3360">
        <v>0.50135689999999999</v>
      </c>
      <c r="V3360">
        <v>0.3817989</v>
      </c>
      <c r="W3360">
        <v>0.57398740000000004</v>
      </c>
      <c r="X3360">
        <v>1.2906750999999999E-2</v>
      </c>
      <c r="Y3360">
        <v>0.125</v>
      </c>
      <c r="Z3360">
        <v>0.17299999999999999</v>
      </c>
      <c r="AA3360">
        <v>6.5000000000000002E-2</v>
      </c>
      <c r="AB3360">
        <v>0.76300000000000001</v>
      </c>
      <c r="AC3360">
        <v>0.7016</v>
      </c>
      <c r="AD3360" t="s">
        <v>48</v>
      </c>
      <c r="AE3360" t="s">
        <v>48</v>
      </c>
      <c r="AF3360" t="s">
        <v>48</v>
      </c>
    </row>
    <row r="3361" spans="1:32" hidden="1" outlineLevel="1" x14ac:dyDescent="0.2">
      <c r="A3361" t="s">
        <v>24811</v>
      </c>
      <c r="B3361" t="s">
        <v>24812</v>
      </c>
      <c r="C3361" t="s">
        <v>24813</v>
      </c>
      <c r="J3361" t="s">
        <v>24814</v>
      </c>
      <c r="K3361" t="s">
        <v>1148</v>
      </c>
      <c r="L3361" t="s">
        <v>1233</v>
      </c>
      <c r="M3361">
        <v>1</v>
      </c>
      <c r="P3361" s="2" t="s">
        <v>24815</v>
      </c>
      <c r="Q3361" t="s">
        <v>10258</v>
      </c>
      <c r="S3361">
        <v>0.51403969999999999</v>
      </c>
      <c r="T3361">
        <v>2.3152982999999999E-2</v>
      </c>
      <c r="U3361">
        <v>0.18171973999999999</v>
      </c>
      <c r="V3361">
        <v>0.55044733999999995</v>
      </c>
      <c r="W3361">
        <v>0.45343060000000002</v>
      </c>
      <c r="X3361">
        <v>3.0623792E-2</v>
      </c>
      <c r="Y3361">
        <v>0</v>
      </c>
      <c r="Z3361">
        <v>0</v>
      </c>
      <c r="AA3361">
        <v>0</v>
      </c>
      <c r="AB3361">
        <v>1</v>
      </c>
      <c r="AC3361">
        <v>0</v>
      </c>
      <c r="AD3361" t="s">
        <v>48</v>
      </c>
      <c r="AE3361" t="s">
        <v>48</v>
      </c>
      <c r="AF3361" t="s">
        <v>48</v>
      </c>
    </row>
    <row r="3362" spans="1:32" hidden="1" outlineLevel="1" x14ac:dyDescent="0.2">
      <c r="A3362" t="s">
        <v>24816</v>
      </c>
      <c r="B3362" t="s">
        <v>24817</v>
      </c>
      <c r="C3362" t="s">
        <v>24818</v>
      </c>
      <c r="J3362" t="s">
        <v>24819</v>
      </c>
      <c r="K3362" t="s">
        <v>1148</v>
      </c>
      <c r="L3362" t="s">
        <v>1233</v>
      </c>
      <c r="M3362">
        <v>1</v>
      </c>
      <c r="P3362" s="2" t="s">
        <v>24820</v>
      </c>
      <c r="Q3362" t="s">
        <v>47</v>
      </c>
      <c r="S3362">
        <v>0.33670729999999999</v>
      </c>
      <c r="T3362">
        <v>6.2942505000000001E-3</v>
      </c>
      <c r="U3362">
        <v>6.1452020000000003E-2</v>
      </c>
      <c r="V3362">
        <v>6.4746250000000003E-3</v>
      </c>
      <c r="W3362">
        <v>0.36798461999999998</v>
      </c>
      <c r="X3362">
        <v>9.3337200000000002E-3</v>
      </c>
      <c r="Y3362">
        <v>5.8333333333333341E-2</v>
      </c>
      <c r="Z3362">
        <v>5.8000000000000003E-2</v>
      </c>
      <c r="AA3362">
        <v>0.13600000000000001</v>
      </c>
      <c r="AB3362">
        <v>0.80500000000000005</v>
      </c>
      <c r="AC3362">
        <v>-0.43519999999999998</v>
      </c>
      <c r="AD3362" t="s">
        <v>48</v>
      </c>
      <c r="AE3362" t="s">
        <v>48</v>
      </c>
      <c r="AF3362" t="s">
        <v>48</v>
      </c>
    </row>
    <row r="3363" spans="1:32" hidden="1" outlineLevel="1" x14ac:dyDescent="0.2">
      <c r="A3363" t="s">
        <v>24821</v>
      </c>
      <c r="B3363" t="s">
        <v>24822</v>
      </c>
      <c r="C3363" t="s">
        <v>24823</v>
      </c>
      <c r="J3363" t="s">
        <v>24824</v>
      </c>
      <c r="K3363" t="s">
        <v>1148</v>
      </c>
      <c r="L3363" t="s">
        <v>1233</v>
      </c>
      <c r="M3363">
        <v>1</v>
      </c>
      <c r="P3363" s="2" t="s">
        <v>24825</v>
      </c>
      <c r="Q3363" t="s">
        <v>47</v>
      </c>
      <c r="S3363">
        <v>3.8048524E-2</v>
      </c>
      <c r="T3363">
        <v>9.9182130000000004E-4</v>
      </c>
      <c r="U3363">
        <v>9.9722100000000004E-3</v>
      </c>
      <c r="V3363">
        <v>1.3689207000000001E-3</v>
      </c>
      <c r="W3363">
        <v>1.8452216E-2</v>
      </c>
      <c r="X3363">
        <v>7.9873605000000004E-3</v>
      </c>
      <c r="Y3363">
        <v>0.2121212121212121</v>
      </c>
      <c r="Z3363">
        <v>0.27600000000000002</v>
      </c>
      <c r="AA3363">
        <v>0</v>
      </c>
      <c r="AB3363">
        <v>0.72399999999999998</v>
      </c>
      <c r="AC3363">
        <v>0.86060000000000003</v>
      </c>
      <c r="AD3363" t="s">
        <v>48</v>
      </c>
      <c r="AE3363" t="s">
        <v>48</v>
      </c>
      <c r="AF3363" t="s">
        <v>48</v>
      </c>
    </row>
    <row r="3364" spans="1:32" hidden="1" outlineLevel="1" x14ac:dyDescent="0.2">
      <c r="A3364" t="s">
        <v>24826</v>
      </c>
      <c r="B3364" t="s">
        <v>24827</v>
      </c>
      <c r="C3364" t="s">
        <v>23719</v>
      </c>
      <c r="J3364" t="s">
        <v>24828</v>
      </c>
      <c r="K3364" t="s">
        <v>1148</v>
      </c>
      <c r="L3364" t="s">
        <v>1233</v>
      </c>
      <c r="M3364">
        <v>1</v>
      </c>
      <c r="P3364" s="2" t="s">
        <v>24829</v>
      </c>
      <c r="Q3364" t="s">
        <v>47</v>
      </c>
      <c r="S3364">
        <v>0.29222759999999998</v>
      </c>
      <c r="T3364">
        <v>9.0026859999999993E-3</v>
      </c>
      <c r="U3364">
        <v>2.8913507000000001E-2</v>
      </c>
      <c r="V3364">
        <v>7.3995716E-3</v>
      </c>
      <c r="W3364">
        <v>0.19967616999999999</v>
      </c>
      <c r="X3364">
        <v>0.13815512999999999</v>
      </c>
      <c r="Y3364">
        <v>0.6</v>
      </c>
      <c r="Z3364">
        <v>4.4999999999999998E-2</v>
      </c>
      <c r="AA3364">
        <v>0.10199999999999999</v>
      </c>
      <c r="AB3364">
        <v>0.85299999999999998</v>
      </c>
      <c r="AC3364">
        <v>-0.49359999999999998</v>
      </c>
      <c r="AD3364" t="s">
        <v>48</v>
      </c>
      <c r="AE3364" t="s">
        <v>48</v>
      </c>
      <c r="AF3364" t="s">
        <v>48</v>
      </c>
    </row>
    <row r="3365" spans="1:32" hidden="1" outlineLevel="1" x14ac:dyDescent="0.2">
      <c r="A3365" t="s">
        <v>24830</v>
      </c>
      <c r="B3365" t="s">
        <v>24831</v>
      </c>
      <c r="C3365" t="s">
        <v>16464</v>
      </c>
      <c r="J3365" t="s">
        <v>24832</v>
      </c>
      <c r="K3365" t="s">
        <v>1148</v>
      </c>
      <c r="L3365" t="s">
        <v>1233</v>
      </c>
      <c r="M3365">
        <v>1</v>
      </c>
      <c r="P3365" s="2" t="s">
        <v>24833</v>
      </c>
      <c r="Q3365" t="s">
        <v>10104</v>
      </c>
      <c r="S3365">
        <v>3.4277401999999998E-2</v>
      </c>
      <c r="T3365">
        <v>1.1062622000000001E-3</v>
      </c>
      <c r="U3365">
        <v>1.2995303E-2</v>
      </c>
      <c r="V3365">
        <v>3.2188135999999998E-3</v>
      </c>
      <c r="W3365">
        <v>1.5264923999999999E-2</v>
      </c>
      <c r="X3365">
        <v>7.6766624E-3</v>
      </c>
      <c r="Y3365">
        <v>0</v>
      </c>
      <c r="Z3365">
        <v>0.14699999999999999</v>
      </c>
      <c r="AA3365">
        <v>8.1000000000000003E-2</v>
      </c>
      <c r="AB3365">
        <v>0.77200000000000002</v>
      </c>
      <c r="AC3365">
        <v>0.20230000000000001</v>
      </c>
      <c r="AD3365" t="s">
        <v>48</v>
      </c>
      <c r="AE3365" t="s">
        <v>48</v>
      </c>
      <c r="AF3365" t="s">
        <v>48</v>
      </c>
    </row>
    <row r="3366" spans="1:32" hidden="1" outlineLevel="1" x14ac:dyDescent="0.2">
      <c r="A3366" t="s">
        <v>24834</v>
      </c>
      <c r="B3366" t="s">
        <v>24835</v>
      </c>
      <c r="C3366" t="s">
        <v>24836</v>
      </c>
      <c r="J3366" t="s">
        <v>24837</v>
      </c>
      <c r="K3366" t="s">
        <v>1148</v>
      </c>
      <c r="L3366" t="s">
        <v>1233</v>
      </c>
      <c r="M3366">
        <v>1</v>
      </c>
      <c r="P3366" s="2" t="s">
        <v>24838</v>
      </c>
      <c r="Q3366" t="s">
        <v>47</v>
      </c>
      <c r="S3366">
        <v>0.31132057000000002</v>
      </c>
      <c r="T3366">
        <v>1.0910034000000001E-2</v>
      </c>
      <c r="U3366">
        <v>0.26586621999999999</v>
      </c>
      <c r="V3366">
        <v>4.4952400000000002E-3</v>
      </c>
      <c r="W3366">
        <v>0.18728738</v>
      </c>
      <c r="X3366">
        <v>2.1817989999999999E-2</v>
      </c>
      <c r="Y3366">
        <v>0.42499999999999999</v>
      </c>
      <c r="Z3366">
        <v>0.155</v>
      </c>
      <c r="AA3366">
        <v>0.17599999999999999</v>
      </c>
      <c r="AB3366">
        <v>0.66900000000000004</v>
      </c>
      <c r="AC3366">
        <v>-0.31430000000000002</v>
      </c>
      <c r="AD3366" t="s">
        <v>48</v>
      </c>
      <c r="AE3366" t="s">
        <v>48</v>
      </c>
      <c r="AF3366" t="s">
        <v>48</v>
      </c>
    </row>
    <row r="3367" spans="1:32" hidden="1" outlineLevel="1" x14ac:dyDescent="0.2">
      <c r="A3367" t="s">
        <v>24839</v>
      </c>
      <c r="B3367" t="s">
        <v>24840</v>
      </c>
      <c r="C3367" t="s">
        <v>24841</v>
      </c>
      <c r="J3367" t="s">
        <v>24842</v>
      </c>
      <c r="K3367" t="s">
        <v>1148</v>
      </c>
      <c r="L3367" t="s">
        <v>1233</v>
      </c>
      <c r="M3367">
        <v>1</v>
      </c>
      <c r="P3367" s="2" t="s">
        <v>24843</v>
      </c>
      <c r="Q3367" t="s">
        <v>10132</v>
      </c>
      <c r="S3367">
        <v>0.45754689999999998</v>
      </c>
      <c r="T3367">
        <v>2.3076923999999999E-2</v>
      </c>
      <c r="U3367">
        <v>0.36902615</v>
      </c>
      <c r="V3367">
        <v>1.6058605E-2</v>
      </c>
      <c r="W3367">
        <v>0.42743355</v>
      </c>
      <c r="X3367">
        <v>1.1223801E-2</v>
      </c>
      <c r="Y3367">
        <v>0.16666666666666671</v>
      </c>
      <c r="Z3367">
        <v>7.8E-2</v>
      </c>
      <c r="AA3367">
        <v>0.20100000000000001</v>
      </c>
      <c r="AB3367">
        <v>0.72099999999999997</v>
      </c>
      <c r="AC3367">
        <v>-0.59940000000000004</v>
      </c>
      <c r="AD3367" t="s">
        <v>48</v>
      </c>
      <c r="AE3367" t="s">
        <v>48</v>
      </c>
      <c r="AF3367" t="s">
        <v>48</v>
      </c>
    </row>
    <row r="3368" spans="1:32" hidden="1" outlineLevel="1" x14ac:dyDescent="0.2">
      <c r="A3368" t="s">
        <v>24844</v>
      </c>
      <c r="B3368" t="s">
        <v>24845</v>
      </c>
      <c r="C3368" t="s">
        <v>24846</v>
      </c>
      <c r="J3368" t="s">
        <v>24847</v>
      </c>
      <c r="K3368" t="s">
        <v>1148</v>
      </c>
      <c r="L3368" t="s">
        <v>1233</v>
      </c>
      <c r="M3368">
        <v>1</v>
      </c>
      <c r="P3368" s="2" t="s">
        <v>24848</v>
      </c>
      <c r="Q3368" t="s">
        <v>47</v>
      </c>
      <c r="S3368">
        <v>0.68743600000000005</v>
      </c>
      <c r="T3368">
        <v>0.16960317</v>
      </c>
      <c r="U3368">
        <v>0.57236235999999996</v>
      </c>
      <c r="V3368">
        <v>5.0216515000000003E-2</v>
      </c>
      <c r="W3368">
        <v>0.5935568</v>
      </c>
      <c r="X3368">
        <v>1.0602405000000001E-2</v>
      </c>
      <c r="Y3368">
        <v>-0.24583333333333329</v>
      </c>
      <c r="Z3368">
        <v>5.8999999999999997E-2</v>
      </c>
      <c r="AA3368">
        <v>0.158</v>
      </c>
      <c r="AB3368">
        <v>0.78300000000000003</v>
      </c>
      <c r="AC3368">
        <v>-0.31509999999999999</v>
      </c>
      <c r="AD3368" t="s">
        <v>48</v>
      </c>
      <c r="AE3368" t="s">
        <v>48</v>
      </c>
      <c r="AF3368" t="s">
        <v>48</v>
      </c>
    </row>
    <row r="3369" spans="1:32" hidden="1" outlineLevel="1" x14ac:dyDescent="0.2">
      <c r="A3369" t="s">
        <v>24849</v>
      </c>
      <c r="B3369" t="s">
        <v>24850</v>
      </c>
      <c r="C3369" t="s">
        <v>13344</v>
      </c>
      <c r="J3369" t="s">
        <v>24851</v>
      </c>
      <c r="K3369" t="s">
        <v>1148</v>
      </c>
      <c r="L3369" t="s">
        <v>1233</v>
      </c>
      <c r="M3369">
        <v>1</v>
      </c>
      <c r="P3369" s="2" t="s">
        <v>24852</v>
      </c>
      <c r="Q3369" t="s">
        <v>47</v>
      </c>
      <c r="S3369">
        <v>3.1331215000000003E-2</v>
      </c>
      <c r="T3369">
        <v>7.1048737000000003E-4</v>
      </c>
      <c r="U3369">
        <v>1.128734E-2</v>
      </c>
      <c r="V3369">
        <v>1.3596712000000001E-3</v>
      </c>
      <c r="W3369">
        <v>1.5644926999999999E-2</v>
      </c>
      <c r="X3369">
        <v>6.8351879999999999E-3</v>
      </c>
      <c r="Y3369">
        <v>0.25</v>
      </c>
      <c r="Z3369">
        <v>0.13500000000000001</v>
      </c>
      <c r="AA3369">
        <v>0</v>
      </c>
      <c r="AB3369">
        <v>0.86499999999999999</v>
      </c>
      <c r="AC3369">
        <v>0.49390000000000001</v>
      </c>
      <c r="AD3369" t="s">
        <v>48</v>
      </c>
      <c r="AE3369" t="s">
        <v>48</v>
      </c>
      <c r="AF3369" t="s">
        <v>48</v>
      </c>
    </row>
    <row r="3370" spans="1:32" hidden="1" outlineLevel="1" x14ac:dyDescent="0.2">
      <c r="A3370" t="s">
        <v>24853</v>
      </c>
      <c r="B3370" t="s">
        <v>24854</v>
      </c>
      <c r="C3370" t="s">
        <v>24855</v>
      </c>
      <c r="J3370" t="s">
        <v>24856</v>
      </c>
      <c r="K3370" t="s">
        <v>1148</v>
      </c>
      <c r="L3370" t="s">
        <v>1233</v>
      </c>
      <c r="M3370">
        <v>1</v>
      </c>
      <c r="P3370" s="2" t="s">
        <v>24857</v>
      </c>
      <c r="Q3370" t="s">
        <v>10060</v>
      </c>
      <c r="S3370">
        <v>5.7005897E-2</v>
      </c>
      <c r="T3370">
        <v>1.5354156E-3</v>
      </c>
      <c r="U3370">
        <v>2.7683776E-2</v>
      </c>
      <c r="V3370">
        <v>4.4397430000000003E-3</v>
      </c>
      <c r="W3370">
        <v>2.1094927999999999E-2</v>
      </c>
      <c r="X3370">
        <v>7.1199946000000004E-3</v>
      </c>
      <c r="Y3370">
        <v>0.35</v>
      </c>
      <c r="Z3370">
        <v>0</v>
      </c>
      <c r="AA3370">
        <v>0.22800000000000001</v>
      </c>
      <c r="AB3370">
        <v>0.77200000000000002</v>
      </c>
      <c r="AC3370">
        <v>-0.61670000000000003</v>
      </c>
      <c r="AD3370" t="s">
        <v>48</v>
      </c>
      <c r="AE3370" t="s">
        <v>48</v>
      </c>
      <c r="AF3370" t="s">
        <v>48</v>
      </c>
    </row>
    <row r="3371" spans="1:32" hidden="1" outlineLevel="1" x14ac:dyDescent="0.2">
      <c r="A3371" t="s">
        <v>24858</v>
      </c>
      <c r="B3371" t="s">
        <v>24859</v>
      </c>
      <c r="C3371" t="s">
        <v>24860</v>
      </c>
      <c r="J3371" t="s">
        <v>24861</v>
      </c>
      <c r="K3371" t="s">
        <v>1148</v>
      </c>
      <c r="L3371" t="s">
        <v>1233</v>
      </c>
      <c r="M3371">
        <v>1</v>
      </c>
      <c r="P3371" s="2" t="s">
        <v>24862</v>
      </c>
      <c r="Q3371" t="s">
        <v>47</v>
      </c>
      <c r="S3371">
        <v>3.2863232999999999E-2</v>
      </c>
      <c r="T3371">
        <v>7.9154970000000003E-4</v>
      </c>
      <c r="U3371">
        <v>1.0177165E-2</v>
      </c>
      <c r="V3371">
        <v>1.3319228E-3</v>
      </c>
      <c r="W3371">
        <v>1.7012933000000001E-2</v>
      </c>
      <c r="X3371">
        <v>6.5568537000000003E-3</v>
      </c>
      <c r="Y3371">
        <v>0.1065656565656566</v>
      </c>
      <c r="Z3371">
        <v>0.10299999999999999</v>
      </c>
      <c r="AA3371">
        <v>0</v>
      </c>
      <c r="AB3371">
        <v>0.89700000000000002</v>
      </c>
      <c r="AC3371">
        <v>0.41370000000000001</v>
      </c>
      <c r="AD3371" t="s">
        <v>48</v>
      </c>
      <c r="AE3371" t="s">
        <v>48</v>
      </c>
      <c r="AF3371" t="s">
        <v>48</v>
      </c>
    </row>
    <row r="3372" spans="1:32" hidden="1" outlineLevel="1" x14ac:dyDescent="0.2">
      <c r="A3372" t="s">
        <v>24863</v>
      </c>
      <c r="B3372" t="s">
        <v>24864</v>
      </c>
      <c r="C3372" t="s">
        <v>24865</v>
      </c>
      <c r="J3372" t="s">
        <v>24866</v>
      </c>
      <c r="K3372" t="s">
        <v>1148</v>
      </c>
      <c r="L3372" t="s">
        <v>1233</v>
      </c>
      <c r="M3372">
        <v>1</v>
      </c>
      <c r="P3372" s="2" t="s">
        <v>24867</v>
      </c>
      <c r="Q3372" t="s">
        <v>24868</v>
      </c>
      <c r="S3372">
        <v>0.11254004400000001</v>
      </c>
      <c r="T3372">
        <v>2.0217896000000002E-3</v>
      </c>
      <c r="U3372">
        <v>2.2491569999999999E-2</v>
      </c>
      <c r="V3372">
        <v>2.3123661999999998E-3</v>
      </c>
      <c r="W3372">
        <v>6.2325699999999998E-2</v>
      </c>
      <c r="X3372">
        <v>7.637825E-3</v>
      </c>
      <c r="Y3372">
        <v>-5.5555555555555559E-2</v>
      </c>
      <c r="Z3372">
        <v>7.5999999999999998E-2</v>
      </c>
      <c r="AA3372">
        <v>9.8000000000000004E-2</v>
      </c>
      <c r="AB3372">
        <v>0.82599999999999996</v>
      </c>
      <c r="AC3372">
        <v>-0.1779</v>
      </c>
      <c r="AD3372" t="s">
        <v>48</v>
      </c>
      <c r="AE3372" t="s">
        <v>48</v>
      </c>
      <c r="AF3372" t="s">
        <v>48</v>
      </c>
    </row>
    <row r="3373" spans="1:32" hidden="1" outlineLevel="1" x14ac:dyDescent="0.2">
      <c r="A3373" t="s">
        <v>24869</v>
      </c>
      <c r="B3373" t="s">
        <v>24870</v>
      </c>
      <c r="C3373" t="s">
        <v>24871</v>
      </c>
      <c r="J3373" t="s">
        <v>24872</v>
      </c>
      <c r="K3373" t="s">
        <v>1148</v>
      </c>
      <c r="L3373" t="s">
        <v>1233</v>
      </c>
      <c r="M3373">
        <v>1</v>
      </c>
      <c r="P3373" s="2" t="s">
        <v>24873</v>
      </c>
      <c r="Q3373" t="s">
        <v>47</v>
      </c>
      <c r="S3373">
        <v>0.75109369999999998</v>
      </c>
      <c r="T3373">
        <v>3.8593806000000001E-2</v>
      </c>
      <c r="U3373">
        <v>0.33954414999999999</v>
      </c>
      <c r="V3373">
        <v>7.4256260000000004E-2</v>
      </c>
      <c r="W3373">
        <v>0.75520100000000001</v>
      </c>
      <c r="X3373">
        <v>1.1094344000000001E-2</v>
      </c>
      <c r="Y3373">
        <v>0</v>
      </c>
      <c r="Z3373">
        <v>0</v>
      </c>
      <c r="AA3373">
        <v>0.45100000000000001</v>
      </c>
      <c r="AB3373">
        <v>0.54900000000000004</v>
      </c>
      <c r="AC3373">
        <v>-0.80200000000000005</v>
      </c>
      <c r="AD3373" t="s">
        <v>48</v>
      </c>
      <c r="AE3373" t="s">
        <v>48</v>
      </c>
      <c r="AF3373" t="s">
        <v>48</v>
      </c>
    </row>
    <row r="3374" spans="1:32" hidden="1" outlineLevel="1" x14ac:dyDescent="0.2">
      <c r="A3374" t="s">
        <v>24874</v>
      </c>
      <c r="B3374" t="s">
        <v>24875</v>
      </c>
      <c r="C3374" t="s">
        <v>24876</v>
      </c>
      <c r="J3374" t="s">
        <v>24877</v>
      </c>
      <c r="K3374" t="s">
        <v>1148</v>
      </c>
      <c r="L3374" t="s">
        <v>1233</v>
      </c>
      <c r="M3374">
        <v>1</v>
      </c>
      <c r="P3374" s="2" t="s">
        <v>24878</v>
      </c>
      <c r="Q3374" t="s">
        <v>47</v>
      </c>
      <c r="S3374">
        <v>0.44002727000000003</v>
      </c>
      <c r="T3374">
        <v>2.1290001999999999E-2</v>
      </c>
      <c r="U3374">
        <v>0.36902615</v>
      </c>
      <c r="V3374">
        <v>1.6862517E-2</v>
      </c>
      <c r="W3374">
        <v>0.40189891999999999</v>
      </c>
      <c r="X3374">
        <v>3.4767699999999999E-2</v>
      </c>
      <c r="Y3374">
        <v>0.1333333333333333</v>
      </c>
      <c r="Z3374">
        <v>0.161</v>
      </c>
      <c r="AA3374">
        <v>0.25600000000000001</v>
      </c>
      <c r="AB3374">
        <v>0.58399999999999996</v>
      </c>
      <c r="AC3374">
        <v>0.1835</v>
      </c>
      <c r="AD3374" t="s">
        <v>48</v>
      </c>
      <c r="AE3374" t="s">
        <v>48</v>
      </c>
      <c r="AF3374" t="s">
        <v>48</v>
      </c>
    </row>
    <row r="3375" spans="1:32" hidden="1" outlineLevel="1" x14ac:dyDescent="0.2">
      <c r="A3375" t="s">
        <v>24879</v>
      </c>
      <c r="B3375" t="s">
        <v>24880</v>
      </c>
      <c r="C3375" t="s">
        <v>24881</v>
      </c>
      <c r="J3375" t="s">
        <v>24882</v>
      </c>
      <c r="K3375" t="s">
        <v>1148</v>
      </c>
      <c r="L3375" t="s">
        <v>1233</v>
      </c>
      <c r="M3375">
        <v>1</v>
      </c>
      <c r="P3375" s="2" t="s">
        <v>24883</v>
      </c>
      <c r="Q3375" t="s">
        <v>47</v>
      </c>
      <c r="S3375">
        <v>5.5274166E-2</v>
      </c>
      <c r="T3375">
        <v>1.9264220999999999E-3</v>
      </c>
      <c r="U3375">
        <v>1.1526455E-2</v>
      </c>
      <c r="V3375">
        <v>2.6823444999999999E-3</v>
      </c>
      <c r="W3375">
        <v>1.7291999999999998E-2</v>
      </c>
      <c r="X3375">
        <v>2.7515861999999999E-2</v>
      </c>
      <c r="Y3375">
        <v>0.5</v>
      </c>
      <c r="Z3375">
        <v>0</v>
      </c>
      <c r="AA3375">
        <v>0.112</v>
      </c>
      <c r="AB3375">
        <v>0.88800000000000001</v>
      </c>
      <c r="AC3375">
        <v>-0.44040000000000001</v>
      </c>
      <c r="AD3375" t="s">
        <v>48</v>
      </c>
      <c r="AE3375" t="s">
        <v>48</v>
      </c>
      <c r="AF3375" t="s">
        <v>48</v>
      </c>
    </row>
    <row r="3376" spans="1:32" hidden="1" outlineLevel="1" x14ac:dyDescent="0.2">
      <c r="A3376" t="s">
        <v>24884</v>
      </c>
      <c r="B3376" t="s">
        <v>24885</v>
      </c>
      <c r="C3376" t="s">
        <v>14139</v>
      </c>
      <c r="J3376" t="s">
        <v>24886</v>
      </c>
      <c r="K3376" t="s">
        <v>1148</v>
      </c>
      <c r="L3376" t="s">
        <v>1233</v>
      </c>
      <c r="M3376">
        <v>1</v>
      </c>
      <c r="P3376" s="2" t="s">
        <v>24887</v>
      </c>
      <c r="Q3376" t="s">
        <v>14142</v>
      </c>
      <c r="S3376">
        <v>1.9728716E-2</v>
      </c>
      <c r="T3376">
        <v>5.9127810000000002E-4</v>
      </c>
      <c r="U3376">
        <v>9.4342019999999992E-3</v>
      </c>
      <c r="V3376">
        <v>1.4336669E-3</v>
      </c>
      <c r="W3376">
        <v>1.2262904999999999E-2</v>
      </c>
      <c r="X3376">
        <v>6.0584419999999998E-3</v>
      </c>
      <c r="Y3376">
        <v>9.5238095238095233E-2</v>
      </c>
      <c r="Z3376">
        <v>4.1000000000000002E-2</v>
      </c>
      <c r="AA3376">
        <v>7.0999999999999994E-2</v>
      </c>
      <c r="AB3376">
        <v>0.88800000000000001</v>
      </c>
      <c r="AC3376">
        <v>-0.20230000000000001</v>
      </c>
      <c r="AD3376" t="s">
        <v>48</v>
      </c>
      <c r="AE3376" t="s">
        <v>48</v>
      </c>
      <c r="AF3376" t="s">
        <v>48</v>
      </c>
    </row>
    <row r="3377" spans="1:32" hidden="1" outlineLevel="1" x14ac:dyDescent="0.2">
      <c r="A3377" t="s">
        <v>24888</v>
      </c>
      <c r="B3377" t="s">
        <v>24889</v>
      </c>
      <c r="C3377" t="s">
        <v>24890</v>
      </c>
      <c r="J3377" t="s">
        <v>24891</v>
      </c>
      <c r="K3377" t="s">
        <v>1148</v>
      </c>
      <c r="L3377" t="s">
        <v>1233</v>
      </c>
      <c r="M3377">
        <v>1</v>
      </c>
      <c r="P3377" s="2" t="s">
        <v>24892</v>
      </c>
      <c r="Q3377" t="s">
        <v>47</v>
      </c>
      <c r="S3377">
        <v>4.5625935999999999E-2</v>
      </c>
      <c r="T3377">
        <v>1.1491775999999999E-3</v>
      </c>
      <c r="U3377">
        <v>1.4259193999999999E-2</v>
      </c>
      <c r="V3377">
        <v>7.7695500000000001E-3</v>
      </c>
      <c r="W3377">
        <v>1.7420913999999999E-2</v>
      </c>
      <c r="X3377">
        <v>7.0811570000000002E-3</v>
      </c>
      <c r="Y3377">
        <v>-2.7777777777777769E-2</v>
      </c>
      <c r="Z3377">
        <v>0.152</v>
      </c>
      <c r="AA3377">
        <v>5.2999999999999999E-2</v>
      </c>
      <c r="AB3377">
        <v>0.79500000000000004</v>
      </c>
      <c r="AC3377">
        <v>0.47299999999999998</v>
      </c>
      <c r="AD3377" t="s">
        <v>48</v>
      </c>
      <c r="AE3377" t="s">
        <v>48</v>
      </c>
      <c r="AF3377" t="s">
        <v>48</v>
      </c>
    </row>
    <row r="3378" spans="1:32" hidden="1" outlineLevel="1" x14ac:dyDescent="0.2">
      <c r="A3378" t="s">
        <v>24893</v>
      </c>
      <c r="B3378" t="s">
        <v>24894</v>
      </c>
      <c r="C3378" t="s">
        <v>24895</v>
      </c>
      <c r="J3378" t="s">
        <v>24896</v>
      </c>
      <c r="K3378" t="s">
        <v>1148</v>
      </c>
      <c r="L3378" t="s">
        <v>1233</v>
      </c>
      <c r="M3378">
        <v>1</v>
      </c>
      <c r="P3378" s="2" t="s">
        <v>24897</v>
      </c>
      <c r="Q3378" t="s">
        <v>24080</v>
      </c>
      <c r="S3378">
        <v>0.29405527999999997</v>
      </c>
      <c r="T3378">
        <v>1.0299683E-2</v>
      </c>
      <c r="U3378">
        <v>0.2366394</v>
      </c>
      <c r="V3378">
        <v>7.5105648000000002E-3</v>
      </c>
      <c r="W3378">
        <v>0.17734701999999999</v>
      </c>
      <c r="X3378">
        <v>8.8158890000000004E-3</v>
      </c>
      <c r="Y3378">
        <v>-0.1333333333333333</v>
      </c>
      <c r="Z3378">
        <v>0</v>
      </c>
      <c r="AA3378">
        <v>0</v>
      </c>
      <c r="AB3378">
        <v>1</v>
      </c>
      <c r="AC3378">
        <v>0</v>
      </c>
      <c r="AD3378" t="s">
        <v>48</v>
      </c>
      <c r="AE3378" t="s">
        <v>48</v>
      </c>
      <c r="AF3378" t="s">
        <v>48</v>
      </c>
    </row>
    <row r="3379" spans="1:32" hidden="1" outlineLevel="1" x14ac:dyDescent="0.2">
      <c r="A3379" t="s">
        <v>24898</v>
      </c>
      <c r="B3379" t="s">
        <v>24899</v>
      </c>
      <c r="C3379" t="s">
        <v>10620</v>
      </c>
      <c r="J3379" t="s">
        <v>24900</v>
      </c>
      <c r="K3379" t="s">
        <v>1148</v>
      </c>
      <c r="L3379" t="s">
        <v>1233</v>
      </c>
      <c r="M3379">
        <v>1</v>
      </c>
      <c r="P3379" s="2" t="s">
        <v>24901</v>
      </c>
      <c r="Q3379" t="s">
        <v>10144</v>
      </c>
      <c r="S3379">
        <v>4.1915078000000001E-2</v>
      </c>
      <c r="T3379">
        <v>9.6797943000000001E-4</v>
      </c>
      <c r="U3379">
        <v>1.0194244999999999E-2</v>
      </c>
      <c r="V3379">
        <v>1.6834025E-3</v>
      </c>
      <c r="W3379">
        <v>2.2061773E-2</v>
      </c>
      <c r="X3379">
        <v>6.7963501999999997E-3</v>
      </c>
      <c r="Y3379">
        <v>0.1128787878787879</v>
      </c>
      <c r="Z3379">
        <v>0.107</v>
      </c>
      <c r="AA3379">
        <v>0.09</v>
      </c>
      <c r="AB3379">
        <v>0.80300000000000005</v>
      </c>
      <c r="AC3379">
        <v>0.2732</v>
      </c>
      <c r="AD3379" t="s">
        <v>48</v>
      </c>
      <c r="AE3379" t="s">
        <v>48</v>
      </c>
      <c r="AF3379" t="s">
        <v>48</v>
      </c>
    </row>
    <row r="3380" spans="1:32" hidden="1" outlineLevel="1" x14ac:dyDescent="0.2">
      <c r="A3380" t="s">
        <v>24902</v>
      </c>
      <c r="B3380" t="s">
        <v>24903</v>
      </c>
      <c r="C3380" t="s">
        <v>24904</v>
      </c>
      <c r="J3380" t="s">
        <v>24905</v>
      </c>
      <c r="K3380" t="s">
        <v>1148</v>
      </c>
      <c r="L3380" t="s">
        <v>1233</v>
      </c>
      <c r="M3380">
        <v>1</v>
      </c>
      <c r="P3380" s="2" t="s">
        <v>24906</v>
      </c>
      <c r="Q3380" t="s">
        <v>47</v>
      </c>
      <c r="S3380">
        <v>2.6028076000000001E-2</v>
      </c>
      <c r="T3380">
        <v>8.1539153999999996E-4</v>
      </c>
      <c r="U3380">
        <v>1.0911588999999999E-2</v>
      </c>
      <c r="V3380">
        <v>1.1931808999999999E-3</v>
      </c>
      <c r="W3380">
        <v>1.1692902E-2</v>
      </c>
      <c r="X3380">
        <v>8.5310820000000006E-3</v>
      </c>
      <c r="Y3380">
        <v>-0.16666666666666671</v>
      </c>
      <c r="Z3380">
        <v>0.14899999999999999</v>
      </c>
      <c r="AA3380">
        <v>0</v>
      </c>
      <c r="AB3380">
        <v>0.85099999999999998</v>
      </c>
      <c r="AC3380">
        <v>0.42149999999999999</v>
      </c>
      <c r="AD3380" t="s">
        <v>48</v>
      </c>
      <c r="AE3380" t="s">
        <v>48</v>
      </c>
      <c r="AF3380" t="s">
        <v>48</v>
      </c>
    </row>
    <row r="3381" spans="1:32" hidden="1" outlineLevel="1" x14ac:dyDescent="0.2">
      <c r="A3381" t="s">
        <v>24907</v>
      </c>
      <c r="B3381" t="s">
        <v>24908</v>
      </c>
      <c r="C3381" t="s">
        <v>11632</v>
      </c>
      <c r="J3381" t="s">
        <v>24909</v>
      </c>
      <c r="K3381" t="s">
        <v>1148</v>
      </c>
      <c r="L3381" t="s">
        <v>1233</v>
      </c>
      <c r="M3381">
        <v>1</v>
      </c>
      <c r="P3381" s="2" t="s">
        <v>24910</v>
      </c>
      <c r="Q3381" t="s">
        <v>10150</v>
      </c>
      <c r="S3381">
        <v>0.45921504000000002</v>
      </c>
      <c r="T3381">
        <v>2.3076923999999999E-2</v>
      </c>
      <c r="U3381">
        <v>0.33023967999999998</v>
      </c>
      <c r="V3381">
        <v>2.2992345000000001E-2</v>
      </c>
      <c r="W3381">
        <v>0.40243408000000003</v>
      </c>
      <c r="X3381">
        <v>1.1767523E-2</v>
      </c>
      <c r="Y3381">
        <v>-4.1161616161616163E-2</v>
      </c>
      <c r="Z3381">
        <v>0.152</v>
      </c>
      <c r="AA3381">
        <v>0</v>
      </c>
      <c r="AB3381">
        <v>0.84799999999999998</v>
      </c>
      <c r="AC3381">
        <v>0.82689999999999997</v>
      </c>
      <c r="AD3381" t="s">
        <v>48</v>
      </c>
      <c r="AE3381" t="s">
        <v>48</v>
      </c>
      <c r="AF3381" t="s">
        <v>48</v>
      </c>
    </row>
    <row r="3382" spans="1:32" hidden="1" outlineLevel="1" x14ac:dyDescent="0.2">
      <c r="A3382" t="s">
        <v>24911</v>
      </c>
      <c r="B3382" t="s">
        <v>24912</v>
      </c>
      <c r="C3382" t="s">
        <v>14165</v>
      </c>
      <c r="J3382" t="s">
        <v>24913</v>
      </c>
      <c r="K3382" t="s">
        <v>1148</v>
      </c>
      <c r="L3382" t="s">
        <v>1233</v>
      </c>
      <c r="M3382">
        <v>1</v>
      </c>
      <c r="P3382" s="2" t="s">
        <v>24914</v>
      </c>
      <c r="Q3382" t="s">
        <v>11213</v>
      </c>
      <c r="S3382">
        <v>0.30502358000000002</v>
      </c>
      <c r="T3382">
        <v>1.322045E-2</v>
      </c>
      <c r="U3382">
        <v>0.28593816999999999</v>
      </c>
      <c r="V3382">
        <v>9.6934380000000004E-3</v>
      </c>
      <c r="W3382">
        <v>0.16693160000000001</v>
      </c>
      <c r="X3382">
        <v>1.2078222E-2</v>
      </c>
      <c r="Y3382">
        <v>0</v>
      </c>
      <c r="Z3382">
        <v>0.215</v>
      </c>
      <c r="AA3382">
        <v>7.9000000000000001E-2</v>
      </c>
      <c r="AB3382">
        <v>0.70699999999999996</v>
      </c>
      <c r="AC3382">
        <v>0.61240000000000006</v>
      </c>
      <c r="AD3382" t="s">
        <v>48</v>
      </c>
      <c r="AE3382" t="s">
        <v>48</v>
      </c>
      <c r="AF3382" t="s">
        <v>48</v>
      </c>
    </row>
    <row r="3383" spans="1:32" hidden="1" outlineLevel="1" x14ac:dyDescent="0.2">
      <c r="A3383" t="s">
        <v>24915</v>
      </c>
      <c r="B3383" t="s">
        <v>24916</v>
      </c>
      <c r="C3383" t="s">
        <v>1150</v>
      </c>
      <c r="J3383" t="s">
        <v>24917</v>
      </c>
      <c r="K3383" t="s">
        <v>24441</v>
      </c>
      <c r="L3383" t="s">
        <v>1263</v>
      </c>
      <c r="M3383">
        <v>1195</v>
      </c>
      <c r="P3383" s="2" t="s">
        <v>24918</v>
      </c>
      <c r="Q3383" t="s">
        <v>47</v>
      </c>
      <c r="S3383">
        <v>0.25084447999999998</v>
      </c>
      <c r="T3383">
        <v>7.0571899999999996E-3</v>
      </c>
      <c r="U3383">
        <v>5.6942899999999998E-2</v>
      </c>
      <c r="V3383">
        <v>5.9936525999999997E-3</v>
      </c>
      <c r="W3383">
        <v>3.6214896000000003E-2</v>
      </c>
      <c r="X3383">
        <v>0.30463433000000001</v>
      </c>
      <c r="Y3383">
        <v>0.3</v>
      </c>
      <c r="Z3383">
        <v>0.13300000000000001</v>
      </c>
      <c r="AA3383">
        <v>0.157</v>
      </c>
      <c r="AB3383">
        <v>0.71</v>
      </c>
      <c r="AC3383">
        <v>-1.29E-2</v>
      </c>
      <c r="AD3383" t="s">
        <v>48</v>
      </c>
      <c r="AE3383" t="s">
        <v>48</v>
      </c>
      <c r="AF3383" t="s">
        <v>48</v>
      </c>
    </row>
    <row r="3384" spans="1:32" hidden="1" outlineLevel="1" x14ac:dyDescent="0.2">
      <c r="A3384" t="s">
        <v>24919</v>
      </c>
      <c r="B3384" t="s">
        <v>24920</v>
      </c>
      <c r="C3384" t="s">
        <v>24921</v>
      </c>
      <c r="J3384" t="s">
        <v>24922</v>
      </c>
      <c r="K3384" t="s">
        <v>24445</v>
      </c>
      <c r="L3384" t="s">
        <v>1263</v>
      </c>
      <c r="M3384">
        <v>88</v>
      </c>
      <c r="P3384" s="2" t="s">
        <v>24923</v>
      </c>
      <c r="Q3384" t="s">
        <v>12244</v>
      </c>
      <c r="S3384">
        <v>2.343543E-2</v>
      </c>
      <c r="T3384">
        <v>7.5340270000000004E-4</v>
      </c>
      <c r="U3384">
        <v>1.2380436E-2</v>
      </c>
      <c r="V3384">
        <v>2.8303360000000001E-3</v>
      </c>
      <c r="W3384">
        <v>1.1312899E-2</v>
      </c>
      <c r="X3384">
        <v>6.3950316999999996E-3</v>
      </c>
      <c r="Y3384">
        <v>0.2</v>
      </c>
      <c r="Z3384">
        <v>5.3999999999999999E-2</v>
      </c>
      <c r="AA3384">
        <v>0</v>
      </c>
      <c r="AB3384">
        <v>0.94599999999999995</v>
      </c>
      <c r="AC3384">
        <v>0.42149999999999999</v>
      </c>
      <c r="AD3384" t="s">
        <v>48</v>
      </c>
      <c r="AE3384" t="s">
        <v>48</v>
      </c>
      <c r="AF3384" t="s">
        <v>48</v>
      </c>
    </row>
    <row r="3385" spans="1:32" hidden="1" outlineLevel="1" x14ac:dyDescent="0.2">
      <c r="A3385" t="s">
        <v>24924</v>
      </c>
      <c r="B3385" t="s">
        <v>24925</v>
      </c>
      <c r="C3385" t="s">
        <v>24926</v>
      </c>
      <c r="J3385" t="s">
        <v>24927</v>
      </c>
      <c r="K3385" t="s">
        <v>24451</v>
      </c>
      <c r="L3385" t="s">
        <v>1263</v>
      </c>
      <c r="M3385">
        <v>34</v>
      </c>
      <c r="P3385" s="2" t="s">
        <v>24928</v>
      </c>
      <c r="Q3385" t="s">
        <v>47</v>
      </c>
      <c r="S3385">
        <v>0.28857216000000002</v>
      </c>
      <c r="T3385">
        <v>9.3841549999999999E-3</v>
      </c>
      <c r="U3385">
        <v>0.29209393</v>
      </c>
      <c r="V3385">
        <v>4.3472479999999997E-3</v>
      </c>
      <c r="W3385">
        <v>0.13064787</v>
      </c>
      <c r="X3385">
        <v>1.0861320000000001E-2</v>
      </c>
      <c r="Y3385">
        <v>0</v>
      </c>
      <c r="Z3385">
        <v>7.8E-2</v>
      </c>
      <c r="AA3385">
        <v>0.19900000000000001</v>
      </c>
      <c r="AB3385">
        <v>0.72299999999999998</v>
      </c>
      <c r="AC3385">
        <v>-0.49390000000000001</v>
      </c>
      <c r="AD3385" t="s">
        <v>48</v>
      </c>
      <c r="AE3385" t="s">
        <v>48</v>
      </c>
      <c r="AF3385" t="s">
        <v>48</v>
      </c>
    </row>
    <row r="3386" spans="1:32" hidden="1" outlineLevel="1" x14ac:dyDescent="0.2">
      <c r="A3386" t="s">
        <v>24929</v>
      </c>
      <c r="B3386" t="s">
        <v>24930</v>
      </c>
      <c r="C3386" t="s">
        <v>24931</v>
      </c>
      <c r="J3386" t="s">
        <v>24932</v>
      </c>
      <c r="K3386" t="s">
        <v>24481</v>
      </c>
      <c r="L3386" t="s">
        <v>1263</v>
      </c>
      <c r="M3386">
        <v>5</v>
      </c>
      <c r="P3386" s="2" t="s">
        <v>24933</v>
      </c>
      <c r="Q3386" t="s">
        <v>47</v>
      </c>
      <c r="S3386">
        <v>0.50789945999999997</v>
      </c>
      <c r="T3386">
        <v>2.3076923999999999E-2</v>
      </c>
      <c r="U3386">
        <v>0.22552395</v>
      </c>
      <c r="V3386">
        <v>2.2389409999999998E-2</v>
      </c>
      <c r="W3386">
        <v>0.56786959999999997</v>
      </c>
      <c r="X3386">
        <v>1.119791E-2</v>
      </c>
      <c r="Y3386">
        <v>0.35</v>
      </c>
      <c r="Z3386">
        <v>0.123</v>
      </c>
      <c r="AA3386">
        <v>0.159</v>
      </c>
      <c r="AB3386">
        <v>0.71799999999999997</v>
      </c>
      <c r="AC3386">
        <v>-0.1477</v>
      </c>
      <c r="AD3386" t="s">
        <v>48</v>
      </c>
      <c r="AE3386" t="s">
        <v>48</v>
      </c>
      <c r="AF3386" t="s">
        <v>48</v>
      </c>
    </row>
    <row r="3387" spans="1:32" hidden="1" outlineLevel="1" x14ac:dyDescent="0.2">
      <c r="A3387" t="s">
        <v>24934</v>
      </c>
      <c r="B3387" t="s">
        <v>24935</v>
      </c>
      <c r="C3387" t="s">
        <v>18656</v>
      </c>
      <c r="J3387" t="s">
        <v>24936</v>
      </c>
      <c r="K3387" t="s">
        <v>24481</v>
      </c>
      <c r="L3387" t="s">
        <v>1263</v>
      </c>
      <c r="M3387">
        <v>0</v>
      </c>
      <c r="P3387" s="2" t="s">
        <v>24937</v>
      </c>
      <c r="Q3387" t="s">
        <v>47</v>
      </c>
      <c r="S3387">
        <v>8.8590739999999998E-3</v>
      </c>
      <c r="T3387">
        <v>6.2942504999999999E-4</v>
      </c>
      <c r="U3387">
        <v>1.0330882E-2</v>
      </c>
      <c r="V3387">
        <v>1.3319228E-3</v>
      </c>
      <c r="W3387">
        <v>7.2278743999999997E-3</v>
      </c>
      <c r="X3387">
        <v>6.3691399999999997E-3</v>
      </c>
      <c r="Y3387">
        <v>1</v>
      </c>
      <c r="Z3387">
        <v>0.81499999999999995</v>
      </c>
      <c r="AA3387">
        <v>0</v>
      </c>
      <c r="AB3387">
        <v>0.185</v>
      </c>
      <c r="AC3387">
        <v>0.65880000000000005</v>
      </c>
      <c r="AD3387" t="s">
        <v>48</v>
      </c>
      <c r="AE3387" t="s">
        <v>48</v>
      </c>
      <c r="AF3387" t="s">
        <v>48</v>
      </c>
    </row>
    <row r="3388" spans="1:32" hidden="1" outlineLevel="1" x14ac:dyDescent="0.2">
      <c r="A3388" t="s">
        <v>24938</v>
      </c>
      <c r="B3388" t="s">
        <v>24939</v>
      </c>
      <c r="C3388" t="s">
        <v>24940</v>
      </c>
      <c r="J3388" t="s">
        <v>24941</v>
      </c>
      <c r="K3388" t="s">
        <v>24502</v>
      </c>
      <c r="L3388" t="s">
        <v>1263</v>
      </c>
      <c r="M3388">
        <v>2</v>
      </c>
      <c r="P3388" s="2" t="s">
        <v>24942</v>
      </c>
      <c r="Q3388" t="s">
        <v>11393</v>
      </c>
      <c r="S3388">
        <v>1.6712860999999999E-2</v>
      </c>
      <c r="T3388">
        <v>4.5537950000000001E-4</v>
      </c>
      <c r="U3388">
        <v>1.0638315000000001E-2</v>
      </c>
      <c r="V3388">
        <v>1.4336669E-3</v>
      </c>
      <c r="W3388">
        <v>1.0362893E-2</v>
      </c>
      <c r="X3388">
        <v>5.9645849999999997E-3</v>
      </c>
      <c r="Y3388">
        <v>0.11562500000000001</v>
      </c>
      <c r="Z3388">
        <v>8.5999999999999993E-2</v>
      </c>
      <c r="AA3388">
        <v>2.9000000000000001E-2</v>
      </c>
      <c r="AB3388">
        <v>0.88500000000000001</v>
      </c>
      <c r="AC3388">
        <v>0.2944</v>
      </c>
      <c r="AD3388" t="s">
        <v>48</v>
      </c>
      <c r="AE3388" t="s">
        <v>48</v>
      </c>
      <c r="AF3388" t="s">
        <v>48</v>
      </c>
    </row>
    <row r="3389" spans="1:32" hidden="1" outlineLevel="1" x14ac:dyDescent="0.2">
      <c r="A3389" t="s">
        <v>24943</v>
      </c>
      <c r="B3389" t="s">
        <v>24944</v>
      </c>
      <c r="C3389" t="s">
        <v>24945</v>
      </c>
      <c r="J3389" t="s">
        <v>24946</v>
      </c>
      <c r="K3389" t="s">
        <v>24502</v>
      </c>
      <c r="L3389" t="s">
        <v>1263</v>
      </c>
      <c r="M3389">
        <v>0</v>
      </c>
      <c r="P3389" s="2" t="s">
        <v>24947</v>
      </c>
      <c r="Q3389" t="s">
        <v>47</v>
      </c>
      <c r="S3389">
        <v>1.4388140000000001E-2</v>
      </c>
      <c r="T3389">
        <v>8.6307525999999998E-4</v>
      </c>
      <c r="U3389">
        <v>1.2346276999999999E-2</v>
      </c>
      <c r="V3389">
        <v>2.9413297000000001E-3</v>
      </c>
      <c r="W3389">
        <v>1.0210891999999999E-2</v>
      </c>
      <c r="X3389">
        <v>6.4791789999999998E-3</v>
      </c>
      <c r="Y3389">
        <v>-0.15312500000000001</v>
      </c>
      <c r="Z3389">
        <v>9.0999999999999998E-2</v>
      </c>
      <c r="AA3389">
        <v>0</v>
      </c>
      <c r="AB3389">
        <v>0.90900000000000003</v>
      </c>
      <c r="AC3389">
        <v>0.2732</v>
      </c>
      <c r="AD3389" t="s">
        <v>48</v>
      </c>
      <c r="AE3389" t="s">
        <v>48</v>
      </c>
      <c r="AF3389" t="s">
        <v>48</v>
      </c>
    </row>
    <row r="3390" spans="1:32" hidden="1" outlineLevel="1" x14ac:dyDescent="0.2">
      <c r="A3390" t="s">
        <v>24948</v>
      </c>
      <c r="B3390" t="s">
        <v>24949</v>
      </c>
      <c r="C3390" t="s">
        <v>1150</v>
      </c>
      <c r="J3390" t="s">
        <v>24950</v>
      </c>
      <c r="K3390" t="s">
        <v>24568</v>
      </c>
      <c r="L3390" t="s">
        <v>1263</v>
      </c>
      <c r="M3390">
        <v>16</v>
      </c>
      <c r="P3390" s="2" t="s">
        <v>24951</v>
      </c>
      <c r="Q3390" t="s">
        <v>47</v>
      </c>
      <c r="Y3390" t="s">
        <v>48</v>
      </c>
      <c r="Z3390" t="s">
        <v>48</v>
      </c>
      <c r="AA3390" t="s">
        <v>48</v>
      </c>
      <c r="AB3390" t="s">
        <v>48</v>
      </c>
      <c r="AC3390" t="s">
        <v>48</v>
      </c>
      <c r="AD3390" t="s">
        <v>48</v>
      </c>
      <c r="AE3390" t="s">
        <v>48</v>
      </c>
      <c r="AF3390" t="s">
        <v>48</v>
      </c>
    </row>
    <row r="3391" spans="1:32" hidden="1" outlineLevel="1" x14ac:dyDescent="0.2">
      <c r="A3391" t="s">
        <v>24952</v>
      </c>
      <c r="B3391" t="s">
        <v>24953</v>
      </c>
      <c r="C3391" t="s">
        <v>24954</v>
      </c>
      <c r="J3391" t="s">
        <v>24955</v>
      </c>
      <c r="K3391" t="s">
        <v>24611</v>
      </c>
      <c r="L3391" t="s">
        <v>1263</v>
      </c>
      <c r="M3391">
        <v>2</v>
      </c>
      <c r="P3391" s="2" t="s">
        <v>24956</v>
      </c>
      <c r="Q3391" t="s">
        <v>47</v>
      </c>
      <c r="S3391">
        <v>0.65881250000000002</v>
      </c>
      <c r="T3391">
        <v>5.832097E-2</v>
      </c>
      <c r="U3391">
        <v>0.65961236000000001</v>
      </c>
      <c r="V3391">
        <v>3.9456755000000003E-2</v>
      </c>
      <c r="W3391">
        <v>0.56786959999999997</v>
      </c>
      <c r="X3391">
        <v>1.0032792E-2</v>
      </c>
      <c r="Y3391">
        <v>-0.17777777777777781</v>
      </c>
      <c r="Z3391">
        <v>0.158</v>
      </c>
      <c r="AA3391">
        <v>0.05</v>
      </c>
      <c r="AB3391">
        <v>0.79200000000000004</v>
      </c>
      <c r="AC3391">
        <v>0.69279999999999997</v>
      </c>
      <c r="AD3391" t="s">
        <v>48</v>
      </c>
      <c r="AE3391" t="s">
        <v>48</v>
      </c>
      <c r="AF3391" t="s">
        <v>48</v>
      </c>
    </row>
    <row r="3392" spans="1:32" hidden="1" outlineLevel="1" x14ac:dyDescent="0.2">
      <c r="A3392" t="s">
        <v>24957</v>
      </c>
      <c r="B3392" t="s">
        <v>24958</v>
      </c>
      <c r="C3392" t="s">
        <v>10786</v>
      </c>
      <c r="J3392" t="s">
        <v>24959</v>
      </c>
      <c r="K3392" t="s">
        <v>24915</v>
      </c>
      <c r="L3392" t="s">
        <v>1263</v>
      </c>
      <c r="M3392">
        <v>245</v>
      </c>
      <c r="P3392" s="2" t="s">
        <v>24960</v>
      </c>
      <c r="Q3392" t="s">
        <v>10789</v>
      </c>
      <c r="S3392">
        <v>9.7419969999999995E-2</v>
      </c>
      <c r="T3392">
        <v>3.6430360000000001E-3</v>
      </c>
      <c r="U3392">
        <v>1.7436002999999999E-2</v>
      </c>
      <c r="V3392">
        <v>4.8097213999999996E-3</v>
      </c>
      <c r="W3392">
        <v>2.012808E-2</v>
      </c>
      <c r="X3392">
        <v>5.1391183999999999E-2</v>
      </c>
      <c r="Y3392">
        <v>0.13928571428571429</v>
      </c>
      <c r="Z3392">
        <v>0.42699999999999999</v>
      </c>
      <c r="AA3392">
        <v>0</v>
      </c>
      <c r="AB3392">
        <v>0.57299999999999995</v>
      </c>
      <c r="AC3392">
        <v>0.71589999999999998</v>
      </c>
      <c r="AD3392" t="s">
        <v>48</v>
      </c>
      <c r="AE3392" t="s">
        <v>48</v>
      </c>
      <c r="AF3392" t="s">
        <v>48</v>
      </c>
    </row>
    <row r="3393" spans="1:32" hidden="1" outlineLevel="1" x14ac:dyDescent="0.2">
      <c r="A3393" t="s">
        <v>24961</v>
      </c>
      <c r="B3393" t="s">
        <v>24962</v>
      </c>
      <c r="C3393" t="s">
        <v>24963</v>
      </c>
      <c r="J3393" t="s">
        <v>24964</v>
      </c>
      <c r="K3393" t="s">
        <v>24915</v>
      </c>
      <c r="L3393" t="s">
        <v>1263</v>
      </c>
      <c r="M3393">
        <v>70</v>
      </c>
      <c r="P3393" s="2" t="s">
        <v>24965</v>
      </c>
      <c r="Q3393" t="s">
        <v>47</v>
      </c>
      <c r="S3393">
        <v>8.4790690000000002E-2</v>
      </c>
      <c r="T3393">
        <v>1.6117096E-3</v>
      </c>
      <c r="U3393">
        <v>1.5728042000000001E-2</v>
      </c>
      <c r="V3393">
        <v>2.1828736999999999E-3</v>
      </c>
      <c r="W3393">
        <v>3.1477100000000001E-2</v>
      </c>
      <c r="X3393">
        <v>8.3886794999999993E-3</v>
      </c>
      <c r="Y3393">
        <v>0.1333333333333333</v>
      </c>
      <c r="Z3393">
        <v>0</v>
      </c>
      <c r="AA3393">
        <v>9.5000000000000001E-2</v>
      </c>
      <c r="AB3393">
        <v>0.90500000000000003</v>
      </c>
      <c r="AC3393">
        <v>-0.29599999999999999</v>
      </c>
      <c r="AD3393" t="s">
        <v>48</v>
      </c>
      <c r="AE3393" t="s">
        <v>48</v>
      </c>
      <c r="AF3393" t="s">
        <v>48</v>
      </c>
    </row>
    <row r="3394" spans="1:32" hidden="1" outlineLevel="1" x14ac:dyDescent="0.2">
      <c r="A3394" t="s">
        <v>24966</v>
      </c>
      <c r="B3394" t="s">
        <v>24967</v>
      </c>
      <c r="C3394" t="s">
        <v>24968</v>
      </c>
      <c r="J3394" t="s">
        <v>24969</v>
      </c>
      <c r="K3394" t="s">
        <v>24915</v>
      </c>
      <c r="L3394" t="s">
        <v>1263</v>
      </c>
      <c r="M3394">
        <v>185</v>
      </c>
      <c r="P3394" s="2" t="s">
        <v>24970</v>
      </c>
      <c r="Q3394" t="s">
        <v>16502</v>
      </c>
      <c r="S3394">
        <v>2.5910228E-2</v>
      </c>
      <c r="T3394">
        <v>6.5803529999999995E-4</v>
      </c>
      <c r="U3394">
        <v>1.1116544000000001E-2</v>
      </c>
      <c r="V3394">
        <v>1.4614153000000001E-3</v>
      </c>
      <c r="W3394">
        <v>1.3478911999999999E-2</v>
      </c>
      <c r="X3394">
        <v>6.861079E-3</v>
      </c>
      <c r="Y3394">
        <v>0.1222222222222222</v>
      </c>
      <c r="Z3394">
        <v>0.13900000000000001</v>
      </c>
      <c r="AA3394">
        <v>0</v>
      </c>
      <c r="AB3394">
        <v>0.86099999999999999</v>
      </c>
      <c r="AC3394">
        <v>0.57189999999999996</v>
      </c>
      <c r="AD3394" t="s">
        <v>48</v>
      </c>
      <c r="AE3394" t="s">
        <v>48</v>
      </c>
      <c r="AF3394" t="s">
        <v>48</v>
      </c>
    </row>
    <row r="3395" spans="1:32" hidden="1" outlineLevel="1" x14ac:dyDescent="0.2">
      <c r="A3395" t="s">
        <v>24971</v>
      </c>
      <c r="B3395" t="s">
        <v>24972</v>
      </c>
      <c r="C3395" t="s">
        <v>24973</v>
      </c>
      <c r="J3395" t="s">
        <v>24974</v>
      </c>
      <c r="K3395" t="s">
        <v>24915</v>
      </c>
      <c r="L3395" t="s">
        <v>1263</v>
      </c>
      <c r="M3395">
        <v>29</v>
      </c>
      <c r="P3395" s="2" t="s">
        <v>24975</v>
      </c>
      <c r="Q3395" t="s">
        <v>47</v>
      </c>
      <c r="S3395">
        <v>6.0257570000000003E-2</v>
      </c>
      <c r="T3395">
        <v>9.7751619999999996E-4</v>
      </c>
      <c r="U3395">
        <v>1.2892825E-2</v>
      </c>
      <c r="V3395">
        <v>3.3483060000000001E-3</v>
      </c>
      <c r="W3395">
        <v>2.7605021E-2</v>
      </c>
      <c r="X3395">
        <v>6.5309620000000004E-3</v>
      </c>
      <c r="Y3395">
        <v>-0.5</v>
      </c>
      <c r="Z3395">
        <v>0</v>
      </c>
      <c r="AA3395">
        <v>0</v>
      </c>
      <c r="AB3395">
        <v>1</v>
      </c>
      <c r="AC3395">
        <v>0</v>
      </c>
      <c r="AD3395" t="s">
        <v>48</v>
      </c>
      <c r="AE3395" t="s">
        <v>48</v>
      </c>
      <c r="AF3395" t="s">
        <v>48</v>
      </c>
    </row>
    <row r="3396" spans="1:32" hidden="1" outlineLevel="1" x14ac:dyDescent="0.2">
      <c r="A3396" t="s">
        <v>24976</v>
      </c>
      <c r="B3396" t="s">
        <v>24977</v>
      </c>
      <c r="C3396" t="s">
        <v>24978</v>
      </c>
      <c r="J3396" t="s">
        <v>24979</v>
      </c>
      <c r="K3396" t="s">
        <v>24915</v>
      </c>
      <c r="L3396" t="s">
        <v>1263</v>
      </c>
      <c r="M3396">
        <v>9</v>
      </c>
      <c r="P3396" s="2" t="s">
        <v>24980</v>
      </c>
      <c r="Q3396" t="s">
        <v>47</v>
      </c>
      <c r="S3396">
        <v>0.75109369999999998</v>
      </c>
      <c r="T3396">
        <v>0.23225831999999999</v>
      </c>
      <c r="U3396">
        <v>0.70864636000000003</v>
      </c>
      <c r="V3396">
        <v>4.8480038000000003E-2</v>
      </c>
      <c r="W3396">
        <v>0.43450393999999998</v>
      </c>
      <c r="X3396">
        <v>0.34804322999999998</v>
      </c>
      <c r="Y3396">
        <v>-3.7500000000000012E-2</v>
      </c>
      <c r="Z3396">
        <v>2.7E-2</v>
      </c>
      <c r="AA3396">
        <v>0.113</v>
      </c>
      <c r="AB3396">
        <v>0.86</v>
      </c>
      <c r="AC3396">
        <v>-0.62339999999999995</v>
      </c>
      <c r="AD3396" t="s">
        <v>48</v>
      </c>
      <c r="AE3396" t="s">
        <v>48</v>
      </c>
      <c r="AF3396" t="s">
        <v>48</v>
      </c>
    </row>
    <row r="3397" spans="1:32" hidden="1" outlineLevel="1" x14ac:dyDescent="0.2">
      <c r="A3397" t="s">
        <v>24981</v>
      </c>
      <c r="B3397" t="s">
        <v>24982</v>
      </c>
      <c r="C3397" t="s">
        <v>2093</v>
      </c>
      <c r="J3397" t="s">
        <v>24983</v>
      </c>
      <c r="K3397" t="s">
        <v>24915</v>
      </c>
      <c r="L3397" t="s">
        <v>1263</v>
      </c>
      <c r="M3397">
        <v>23</v>
      </c>
      <c r="P3397" s="2" t="s">
        <v>24984</v>
      </c>
      <c r="Q3397" t="s">
        <v>47</v>
      </c>
      <c r="S3397">
        <v>2.7088705000000001E-2</v>
      </c>
      <c r="T3397">
        <v>9.1075900000000003E-4</v>
      </c>
      <c r="U3397">
        <v>1.4122557000000001E-2</v>
      </c>
      <c r="V3397">
        <v>2.0256327000000001E-3</v>
      </c>
      <c r="W3397">
        <v>1.2262904999999999E-2</v>
      </c>
      <c r="X3397">
        <v>7.1070487999999998E-3</v>
      </c>
      <c r="Y3397">
        <v>0.26666666666666672</v>
      </c>
      <c r="Z3397">
        <v>0.187</v>
      </c>
      <c r="AA3397">
        <v>0</v>
      </c>
      <c r="AB3397">
        <v>0.81299999999999994</v>
      </c>
      <c r="AC3397">
        <v>0.53300000000000003</v>
      </c>
      <c r="AD3397" t="s">
        <v>48</v>
      </c>
      <c r="AE3397" t="s">
        <v>48</v>
      </c>
      <c r="AF3397" t="s">
        <v>48</v>
      </c>
    </row>
    <row r="3398" spans="1:32" hidden="1" outlineLevel="1" x14ac:dyDescent="0.2">
      <c r="A3398" t="s">
        <v>24985</v>
      </c>
      <c r="B3398" t="s">
        <v>24986</v>
      </c>
      <c r="C3398" t="s">
        <v>24987</v>
      </c>
      <c r="J3398" t="s">
        <v>24988</v>
      </c>
      <c r="K3398" t="s">
        <v>24915</v>
      </c>
      <c r="L3398" t="s">
        <v>1263</v>
      </c>
      <c r="M3398">
        <v>7</v>
      </c>
      <c r="P3398" s="2" t="s">
        <v>24989</v>
      </c>
      <c r="Q3398" t="s">
        <v>47</v>
      </c>
      <c r="S3398">
        <v>1.5581915999999999E-2</v>
      </c>
      <c r="T3398">
        <v>4.9591063999999995E-4</v>
      </c>
      <c r="U3398">
        <v>1.0023449E-2</v>
      </c>
      <c r="V3398">
        <v>1.2671766000000001E-3</v>
      </c>
      <c r="W3398">
        <v>9.6408889999999997E-3</v>
      </c>
      <c r="X3398">
        <v>6.3044110000000002E-3</v>
      </c>
      <c r="Y3398">
        <v>0</v>
      </c>
      <c r="Z3398">
        <v>0</v>
      </c>
      <c r="AA3398">
        <v>0.111</v>
      </c>
      <c r="AB3398">
        <v>0.88900000000000001</v>
      </c>
      <c r="AC3398">
        <v>-0.36120000000000002</v>
      </c>
      <c r="AD3398" t="s">
        <v>48</v>
      </c>
      <c r="AE3398" t="s">
        <v>48</v>
      </c>
      <c r="AF3398" t="s">
        <v>48</v>
      </c>
    </row>
    <row r="3399" spans="1:32" hidden="1" outlineLevel="1" x14ac:dyDescent="0.2">
      <c r="A3399" t="s">
        <v>24990</v>
      </c>
      <c r="B3399" t="s">
        <v>24991</v>
      </c>
      <c r="C3399" t="s">
        <v>24992</v>
      </c>
      <c r="J3399" t="s">
        <v>24993</v>
      </c>
      <c r="K3399" t="s">
        <v>24915</v>
      </c>
      <c r="L3399" t="s">
        <v>1263</v>
      </c>
      <c r="M3399">
        <v>2</v>
      </c>
      <c r="P3399" s="2" t="s">
        <v>24994</v>
      </c>
      <c r="Q3399" t="s">
        <v>10060</v>
      </c>
      <c r="S3399">
        <v>1.3382856E-2</v>
      </c>
      <c r="T3399">
        <v>9.8228450000000011E-4</v>
      </c>
      <c r="U3399">
        <v>1.1355659000000001E-2</v>
      </c>
      <c r="V3399">
        <v>2.0811294999999999E-3</v>
      </c>
      <c r="W3399">
        <v>8.842885E-3</v>
      </c>
      <c r="X3399">
        <v>7.3012349999999997E-3</v>
      </c>
      <c r="Y3399">
        <v>0.7</v>
      </c>
      <c r="Z3399">
        <v>0.59599999999999997</v>
      </c>
      <c r="AA3399">
        <v>0</v>
      </c>
      <c r="AB3399">
        <v>0.40400000000000003</v>
      </c>
      <c r="AC3399">
        <v>0.70960000000000001</v>
      </c>
      <c r="AD3399" t="s">
        <v>48</v>
      </c>
      <c r="AE3399" t="s">
        <v>48</v>
      </c>
      <c r="AF3399" t="s">
        <v>48</v>
      </c>
    </row>
    <row r="3400" spans="1:32" hidden="1" outlineLevel="1" x14ac:dyDescent="0.2">
      <c r="A3400" t="s">
        <v>24995</v>
      </c>
      <c r="B3400" t="s">
        <v>24996</v>
      </c>
      <c r="C3400" t="s">
        <v>24997</v>
      </c>
      <c r="J3400" t="s">
        <v>24998</v>
      </c>
      <c r="K3400" t="s">
        <v>24915</v>
      </c>
      <c r="L3400" t="s">
        <v>1263</v>
      </c>
      <c r="M3400">
        <v>0</v>
      </c>
      <c r="P3400" s="2" t="s">
        <v>24999</v>
      </c>
      <c r="Q3400" t="s">
        <v>47</v>
      </c>
      <c r="Y3400" t="s">
        <v>48</v>
      </c>
      <c r="Z3400" t="s">
        <v>48</v>
      </c>
      <c r="AA3400" t="s">
        <v>48</v>
      </c>
      <c r="AB3400" t="s">
        <v>48</v>
      </c>
      <c r="AC3400" t="s">
        <v>48</v>
      </c>
      <c r="AD3400" t="s">
        <v>48</v>
      </c>
      <c r="AE3400" t="s">
        <v>48</v>
      </c>
      <c r="AF3400" t="s">
        <v>48</v>
      </c>
    </row>
    <row r="3401" spans="1:32" hidden="1" outlineLevel="1" x14ac:dyDescent="0.2">
      <c r="A3401" t="s">
        <v>25000</v>
      </c>
      <c r="B3401" t="s">
        <v>25001</v>
      </c>
      <c r="C3401" t="s">
        <v>25002</v>
      </c>
      <c r="J3401" t="s">
        <v>25003</v>
      </c>
      <c r="K3401" t="s">
        <v>24915</v>
      </c>
      <c r="L3401" t="s">
        <v>1263</v>
      </c>
      <c r="M3401">
        <v>-5</v>
      </c>
      <c r="P3401" s="2" t="s">
        <v>25004</v>
      </c>
      <c r="Q3401" t="s">
        <v>47</v>
      </c>
      <c r="S3401">
        <v>1.09324735E-2</v>
      </c>
      <c r="T3401">
        <v>5.2928925000000004E-4</v>
      </c>
      <c r="U3401">
        <v>1.0211324000000001E-2</v>
      </c>
      <c r="V3401">
        <v>3.3668050000000001E-3</v>
      </c>
      <c r="W3401">
        <v>7.0948736E-3</v>
      </c>
      <c r="X3401">
        <v>6.3950316999999996E-3</v>
      </c>
      <c r="Y3401">
        <v>-0.17499999999999999</v>
      </c>
      <c r="Z3401">
        <v>6.7000000000000004E-2</v>
      </c>
      <c r="AA3401">
        <v>7.0000000000000007E-2</v>
      </c>
      <c r="AB3401">
        <v>0.86299999999999999</v>
      </c>
      <c r="AC3401">
        <v>-2.58E-2</v>
      </c>
      <c r="AD3401" t="s">
        <v>48</v>
      </c>
      <c r="AE3401" t="s">
        <v>48</v>
      </c>
      <c r="AF3401" t="s">
        <v>48</v>
      </c>
    </row>
    <row r="3402" spans="1:32" hidden="1" outlineLevel="1" x14ac:dyDescent="0.2">
      <c r="A3402" t="s">
        <v>25005</v>
      </c>
      <c r="B3402" t="s">
        <v>25006</v>
      </c>
      <c r="C3402" t="s">
        <v>25007</v>
      </c>
      <c r="J3402" t="s">
        <v>25008</v>
      </c>
      <c r="K3402" t="s">
        <v>24915</v>
      </c>
      <c r="L3402" t="s">
        <v>1263</v>
      </c>
      <c r="M3402">
        <v>1</v>
      </c>
      <c r="P3402" s="2" t="s">
        <v>25009</v>
      </c>
      <c r="Q3402" t="s">
        <v>47</v>
      </c>
      <c r="S3402">
        <v>6.500591E-2</v>
      </c>
      <c r="T3402">
        <v>9.6797943000000001E-4</v>
      </c>
      <c r="U3402">
        <v>1.1577693999999999E-2</v>
      </c>
      <c r="V3402">
        <v>2.5713511E-3</v>
      </c>
      <c r="W3402">
        <v>3.3790905000000003E-2</v>
      </c>
      <c r="X3402">
        <v>6.3885584999999996E-3</v>
      </c>
      <c r="Y3402">
        <v>0</v>
      </c>
      <c r="Z3402">
        <v>0</v>
      </c>
      <c r="AA3402">
        <v>0</v>
      </c>
      <c r="AB3402">
        <v>1</v>
      </c>
      <c r="AC3402">
        <v>0</v>
      </c>
      <c r="AD3402" t="s">
        <v>48</v>
      </c>
      <c r="AE3402" t="s">
        <v>48</v>
      </c>
      <c r="AF3402" t="s">
        <v>48</v>
      </c>
    </row>
    <row r="3403" spans="1:32" hidden="1" outlineLevel="1" x14ac:dyDescent="0.2">
      <c r="A3403" t="s">
        <v>25010</v>
      </c>
      <c r="B3403" t="s">
        <v>25011</v>
      </c>
      <c r="C3403" t="s">
        <v>25012</v>
      </c>
      <c r="J3403" t="s">
        <v>25013</v>
      </c>
      <c r="K3403" t="s">
        <v>24919</v>
      </c>
      <c r="L3403" t="s">
        <v>1263</v>
      </c>
      <c r="M3403">
        <v>3</v>
      </c>
      <c r="P3403" s="2" t="s">
        <v>25014</v>
      </c>
      <c r="Q3403" t="s">
        <v>47</v>
      </c>
      <c r="S3403">
        <v>0.11357341999999999</v>
      </c>
      <c r="T3403">
        <v>5.3405759999999997E-3</v>
      </c>
      <c r="U3403">
        <v>5.1932766999999998E-2</v>
      </c>
      <c r="V3403">
        <v>4.2292642999999998E-2</v>
      </c>
      <c r="W3403">
        <v>5.7890166E-2</v>
      </c>
      <c r="X3403">
        <v>9.4631779999999992E-3</v>
      </c>
      <c r="Y3403">
        <v>-9.375E-2</v>
      </c>
      <c r="Z3403">
        <v>0</v>
      </c>
      <c r="AA3403">
        <v>0</v>
      </c>
      <c r="AB3403">
        <v>1</v>
      </c>
      <c r="AC3403">
        <v>0</v>
      </c>
      <c r="AD3403" t="s">
        <v>48</v>
      </c>
      <c r="AE3403" t="s">
        <v>48</v>
      </c>
      <c r="AF3403" t="s">
        <v>48</v>
      </c>
    </row>
    <row r="3404" spans="1:32" hidden="1" outlineLevel="1" x14ac:dyDescent="0.2">
      <c r="A3404" t="s">
        <v>25015</v>
      </c>
      <c r="B3404" t="s">
        <v>25016</v>
      </c>
      <c r="C3404" t="s">
        <v>10849</v>
      </c>
      <c r="J3404" t="s">
        <v>25017</v>
      </c>
      <c r="K3404" t="s">
        <v>24934</v>
      </c>
      <c r="L3404" t="s">
        <v>1263</v>
      </c>
      <c r="M3404">
        <v>2</v>
      </c>
      <c r="P3404" s="2" t="s">
        <v>25018</v>
      </c>
      <c r="Q3404" t="s">
        <v>10852</v>
      </c>
      <c r="S3404">
        <v>8.5449219999999999E-3</v>
      </c>
      <c r="T3404">
        <v>9.8705290000000007E-4</v>
      </c>
      <c r="U3404">
        <v>1.2585391E-2</v>
      </c>
      <c r="V3404">
        <v>1.9701357999999999E-3</v>
      </c>
      <c r="W3404">
        <v>6.8003717000000002E-3</v>
      </c>
      <c r="X3404">
        <v>7.2753434000000002E-3</v>
      </c>
      <c r="Y3404">
        <v>0.3125</v>
      </c>
      <c r="Z3404">
        <v>1</v>
      </c>
      <c r="AA3404">
        <v>0</v>
      </c>
      <c r="AB3404">
        <v>0</v>
      </c>
      <c r="AC3404">
        <v>0.53990000000000005</v>
      </c>
      <c r="AD3404" t="s">
        <v>48</v>
      </c>
      <c r="AE3404" t="s">
        <v>48</v>
      </c>
      <c r="AF3404" t="s">
        <v>48</v>
      </c>
    </row>
    <row r="3405" spans="1:32" hidden="1" outlineLevel="1" x14ac:dyDescent="0.2">
      <c r="A3405" t="s">
        <v>25019</v>
      </c>
      <c r="B3405" t="s">
        <v>25020</v>
      </c>
      <c r="C3405" t="s">
        <v>24522</v>
      </c>
      <c r="J3405" t="s">
        <v>25021</v>
      </c>
      <c r="K3405" t="s">
        <v>24938</v>
      </c>
      <c r="L3405" t="s">
        <v>1263</v>
      </c>
      <c r="M3405">
        <v>1</v>
      </c>
      <c r="P3405" s="2" t="s">
        <v>25022</v>
      </c>
      <c r="Q3405" t="s">
        <v>47</v>
      </c>
      <c r="S3405">
        <v>3.0977672000000001E-2</v>
      </c>
      <c r="T3405">
        <v>9.4890594000000003E-4</v>
      </c>
      <c r="U3405">
        <v>1.3029462E-2</v>
      </c>
      <c r="V3405">
        <v>5.2536960000000004E-3</v>
      </c>
      <c r="W3405">
        <v>1.3820915E-2</v>
      </c>
      <c r="X3405">
        <v>6.6280556000000001E-3</v>
      </c>
      <c r="Y3405">
        <v>0.30555555555555558</v>
      </c>
      <c r="Z3405">
        <v>0.17899999999999999</v>
      </c>
      <c r="AA3405">
        <v>0</v>
      </c>
      <c r="AB3405">
        <v>0.82099999999999995</v>
      </c>
      <c r="AC3405">
        <v>0.51870000000000005</v>
      </c>
      <c r="AD3405" t="s">
        <v>48</v>
      </c>
      <c r="AE3405" t="s">
        <v>48</v>
      </c>
      <c r="AF3405" t="s">
        <v>48</v>
      </c>
    </row>
    <row r="3406" spans="1:32" hidden="1" outlineLevel="1" x14ac:dyDescent="0.2">
      <c r="A3406" t="s">
        <v>25023</v>
      </c>
      <c r="B3406" t="s">
        <v>25024</v>
      </c>
      <c r="C3406" t="s">
        <v>17224</v>
      </c>
      <c r="J3406" t="s">
        <v>25025</v>
      </c>
      <c r="K3406" t="s">
        <v>24938</v>
      </c>
      <c r="L3406" t="s">
        <v>1263</v>
      </c>
      <c r="M3406">
        <v>1</v>
      </c>
      <c r="P3406" s="2" t="s">
        <v>25026</v>
      </c>
      <c r="Q3406" t="s">
        <v>47</v>
      </c>
      <c r="S3406">
        <v>0.62136005999999999</v>
      </c>
      <c r="T3406">
        <v>1.6964722000000002E-2</v>
      </c>
      <c r="U3406">
        <v>0.27882217999999998</v>
      </c>
      <c r="V3406">
        <v>6.9185994000000002E-3</v>
      </c>
      <c r="W3406">
        <v>0.63065990000000005</v>
      </c>
      <c r="X3406">
        <v>1.1560391999999999E-2</v>
      </c>
      <c r="Y3406">
        <v>0</v>
      </c>
      <c r="Z3406">
        <v>8.5999999999999993E-2</v>
      </c>
      <c r="AA3406">
        <v>0.26400000000000001</v>
      </c>
      <c r="AB3406">
        <v>0.65100000000000002</v>
      </c>
      <c r="AC3406">
        <v>-0.63690000000000002</v>
      </c>
      <c r="AD3406" t="s">
        <v>48</v>
      </c>
      <c r="AE3406" t="s">
        <v>48</v>
      </c>
      <c r="AF3406" t="s">
        <v>48</v>
      </c>
    </row>
    <row r="3407" spans="1:32" hidden="1" outlineLevel="1" x14ac:dyDescent="0.2">
      <c r="A3407" t="s">
        <v>25027</v>
      </c>
      <c r="B3407" t="s">
        <v>25028</v>
      </c>
      <c r="C3407" t="s">
        <v>25029</v>
      </c>
      <c r="J3407" t="s">
        <v>25030</v>
      </c>
      <c r="K3407" t="s">
        <v>24966</v>
      </c>
      <c r="L3407" t="s">
        <v>1263</v>
      </c>
      <c r="M3407">
        <v>111</v>
      </c>
      <c r="P3407" s="2" t="s">
        <v>25031</v>
      </c>
      <c r="Q3407" t="s">
        <v>10060</v>
      </c>
      <c r="S3407">
        <v>9.1121820000000006E-2</v>
      </c>
      <c r="T3407">
        <v>1.1491775999999999E-3</v>
      </c>
      <c r="U3407">
        <v>1.6616182E-2</v>
      </c>
      <c r="V3407">
        <v>2.3031165000000002E-3</v>
      </c>
      <c r="W3407">
        <v>4.7935467000000002E-2</v>
      </c>
      <c r="X3407">
        <v>6.1620080000000001E-3</v>
      </c>
      <c r="Y3407">
        <v>-0.20833333333333329</v>
      </c>
      <c r="Z3407">
        <v>0</v>
      </c>
      <c r="AA3407">
        <v>0</v>
      </c>
      <c r="AB3407">
        <v>1</v>
      </c>
      <c r="AC3407">
        <v>0</v>
      </c>
      <c r="AD3407" t="s">
        <v>48</v>
      </c>
      <c r="AE3407" t="s">
        <v>48</v>
      </c>
      <c r="AF3407" t="s">
        <v>48</v>
      </c>
    </row>
    <row r="3408" spans="1:32" hidden="1" outlineLevel="1" x14ac:dyDescent="0.2">
      <c r="A3408" t="s">
        <v>25032</v>
      </c>
      <c r="B3408" t="s">
        <v>25033</v>
      </c>
      <c r="C3408" t="s">
        <v>24963</v>
      </c>
      <c r="J3408" t="s">
        <v>25034</v>
      </c>
      <c r="K3408" t="s">
        <v>24966</v>
      </c>
      <c r="L3408" t="s">
        <v>1263</v>
      </c>
      <c r="M3408">
        <v>7</v>
      </c>
      <c r="P3408" s="2" t="s">
        <v>25035</v>
      </c>
      <c r="Q3408" t="s">
        <v>47</v>
      </c>
      <c r="S3408">
        <v>0.23812068</v>
      </c>
      <c r="T3408">
        <v>2.0980834999999999E-3</v>
      </c>
      <c r="U3408">
        <v>4.0910475000000002E-2</v>
      </c>
      <c r="V3408">
        <v>2.7933380999999998E-3</v>
      </c>
      <c r="W3408">
        <v>0.17734701999999999</v>
      </c>
      <c r="X3408">
        <v>6.3950316999999996E-3</v>
      </c>
      <c r="Y3408">
        <v>-0.6</v>
      </c>
      <c r="Z3408">
        <v>0.25700000000000001</v>
      </c>
      <c r="AA3408">
        <v>0.14399999999999999</v>
      </c>
      <c r="AB3408">
        <v>0.59899999999999998</v>
      </c>
      <c r="AC3408">
        <v>0.2263</v>
      </c>
      <c r="AD3408" t="s">
        <v>48</v>
      </c>
      <c r="AE3408" t="s">
        <v>48</v>
      </c>
      <c r="AF3408" t="s">
        <v>48</v>
      </c>
    </row>
    <row r="3409" spans="1:44" hidden="1" outlineLevel="1" x14ac:dyDescent="0.2">
      <c r="A3409" t="s">
        <v>25036</v>
      </c>
      <c r="B3409" t="s">
        <v>25037</v>
      </c>
      <c r="C3409" t="s">
        <v>513</v>
      </c>
      <c r="J3409" t="s">
        <v>3243</v>
      </c>
      <c r="K3409" t="s">
        <v>24981</v>
      </c>
      <c r="L3409" t="s">
        <v>1263</v>
      </c>
      <c r="M3409">
        <v>1</v>
      </c>
      <c r="P3409" s="2" t="s">
        <v>25038</v>
      </c>
      <c r="Q3409" t="s">
        <v>47</v>
      </c>
      <c r="Y3409" t="s">
        <v>48</v>
      </c>
      <c r="Z3409" t="s">
        <v>48</v>
      </c>
      <c r="AA3409" t="s">
        <v>48</v>
      </c>
      <c r="AB3409" t="s">
        <v>48</v>
      </c>
      <c r="AC3409" t="s">
        <v>48</v>
      </c>
      <c r="AD3409" t="s">
        <v>48</v>
      </c>
      <c r="AE3409" t="s">
        <v>48</v>
      </c>
      <c r="AF3409" t="s">
        <v>48</v>
      </c>
    </row>
    <row r="3410" spans="1:44" hidden="1" outlineLevel="1" x14ac:dyDescent="0.2">
      <c r="A3410" t="s">
        <v>25039</v>
      </c>
      <c r="B3410" t="s">
        <v>25040</v>
      </c>
      <c r="C3410" t="s">
        <v>24940</v>
      </c>
      <c r="J3410" t="s">
        <v>25041</v>
      </c>
      <c r="K3410" t="s">
        <v>25019</v>
      </c>
      <c r="L3410" t="s">
        <v>1263</v>
      </c>
      <c r="M3410">
        <v>5</v>
      </c>
      <c r="P3410" s="2" t="s">
        <v>25042</v>
      </c>
      <c r="Q3410" t="s">
        <v>11393</v>
      </c>
      <c r="S3410">
        <v>8.6705819999999996E-3</v>
      </c>
      <c r="T3410">
        <v>5.4359435999999997E-4</v>
      </c>
      <c r="U3410">
        <v>1.0228404E-2</v>
      </c>
      <c r="V3410">
        <v>1.5076626999999999E-3</v>
      </c>
      <c r="W3410">
        <v>6.4963699999999996E-3</v>
      </c>
      <c r="X3410">
        <v>6.4985976000000003E-3</v>
      </c>
      <c r="Y3410">
        <v>0</v>
      </c>
      <c r="Z3410">
        <v>0</v>
      </c>
      <c r="AA3410">
        <v>0</v>
      </c>
      <c r="AB3410">
        <v>1</v>
      </c>
      <c r="AC3410">
        <v>0</v>
      </c>
      <c r="AD3410" t="s">
        <v>48</v>
      </c>
      <c r="AE3410" t="s">
        <v>48</v>
      </c>
      <c r="AF3410" t="s">
        <v>48</v>
      </c>
    </row>
    <row r="3411" spans="1:44" hidden="1" outlineLevel="1" x14ac:dyDescent="0.2">
      <c r="A3411" t="s">
        <v>25043</v>
      </c>
      <c r="B3411" t="s">
        <v>25044</v>
      </c>
      <c r="C3411" t="s">
        <v>25045</v>
      </c>
      <c r="J3411" t="s">
        <v>25046</v>
      </c>
      <c r="K3411" t="s">
        <v>25019</v>
      </c>
      <c r="L3411" t="s">
        <v>1263</v>
      </c>
      <c r="M3411">
        <v>2</v>
      </c>
      <c r="P3411" s="2" t="s">
        <v>25047</v>
      </c>
      <c r="Q3411" t="s">
        <v>47</v>
      </c>
      <c r="S3411">
        <v>0.11098998</v>
      </c>
      <c r="T3411">
        <v>6.7520139999999998E-3</v>
      </c>
      <c r="U3411">
        <v>3.7653890000000002E-2</v>
      </c>
      <c r="V3411">
        <v>4.1519220000000003E-2</v>
      </c>
      <c r="W3411">
        <v>6.2325699999999998E-2</v>
      </c>
      <c r="X3411">
        <v>6.4144502000000004E-3</v>
      </c>
      <c r="Y3411">
        <v>0</v>
      </c>
      <c r="Z3411">
        <v>0</v>
      </c>
      <c r="AA3411">
        <v>0</v>
      </c>
      <c r="AB3411">
        <v>1</v>
      </c>
      <c r="AC3411">
        <v>0</v>
      </c>
      <c r="AD3411" t="s">
        <v>48</v>
      </c>
      <c r="AE3411" t="s">
        <v>48</v>
      </c>
      <c r="AF3411" t="s">
        <v>48</v>
      </c>
    </row>
    <row r="3412" spans="1:44" hidden="1" outlineLevel="1" x14ac:dyDescent="0.2">
      <c r="A3412" t="s">
        <v>25048</v>
      </c>
      <c r="B3412" t="s">
        <v>25049</v>
      </c>
      <c r="C3412" t="s">
        <v>12202</v>
      </c>
      <c r="J3412" t="s">
        <v>25050</v>
      </c>
      <c r="K3412" t="s">
        <v>25027</v>
      </c>
      <c r="L3412" t="s">
        <v>1263</v>
      </c>
      <c r="M3412">
        <v>36</v>
      </c>
      <c r="P3412" s="2" t="s">
        <v>25051</v>
      </c>
      <c r="Q3412" t="s">
        <v>10060</v>
      </c>
      <c r="S3412">
        <v>2.6499466999999999E-2</v>
      </c>
      <c r="T3412">
        <v>8.5353849999999999E-4</v>
      </c>
      <c r="U3412">
        <v>1.3131939E-2</v>
      </c>
      <c r="V3412">
        <v>2.4418586000000001E-3</v>
      </c>
      <c r="W3412">
        <v>1.4238917E-2</v>
      </c>
      <c r="X3412">
        <v>7.3789097000000001E-3</v>
      </c>
      <c r="Y3412">
        <v>0</v>
      </c>
      <c r="Z3412">
        <v>0</v>
      </c>
      <c r="AA3412">
        <v>0.17799999999999999</v>
      </c>
      <c r="AB3412">
        <v>0.82199999999999995</v>
      </c>
      <c r="AC3412">
        <v>-0.50229999999999997</v>
      </c>
      <c r="AD3412" t="s">
        <v>48</v>
      </c>
      <c r="AE3412" t="s">
        <v>48</v>
      </c>
      <c r="AF3412" t="s">
        <v>48</v>
      </c>
    </row>
    <row r="3413" spans="1:44" hidden="1" outlineLevel="1" x14ac:dyDescent="0.2">
      <c r="A3413" t="s">
        <v>25052</v>
      </c>
      <c r="B3413" t="s">
        <v>25053</v>
      </c>
      <c r="C3413" t="s">
        <v>25054</v>
      </c>
      <c r="J3413" t="s">
        <v>25055</v>
      </c>
      <c r="K3413" t="s">
        <v>25027</v>
      </c>
      <c r="L3413" t="s">
        <v>1263</v>
      </c>
      <c r="M3413">
        <v>18</v>
      </c>
      <c r="P3413" s="2" t="s">
        <v>25056</v>
      </c>
      <c r="Q3413" t="s">
        <v>10132</v>
      </c>
      <c r="S3413">
        <v>1.6964182000000001E-2</v>
      </c>
      <c r="T3413">
        <v>5.0306319999999995E-4</v>
      </c>
      <c r="U3413">
        <v>9.698936E-3</v>
      </c>
      <c r="V3413">
        <v>1.9608863999999999E-3</v>
      </c>
      <c r="W3413">
        <v>1.05148945E-2</v>
      </c>
      <c r="X3413">
        <v>5.9516393000000004E-3</v>
      </c>
      <c r="Y3413">
        <v>0</v>
      </c>
      <c r="Z3413">
        <v>0.19400000000000001</v>
      </c>
      <c r="AA3413">
        <v>0</v>
      </c>
      <c r="AB3413">
        <v>0.80600000000000005</v>
      </c>
      <c r="AC3413">
        <v>0.34</v>
      </c>
      <c r="AD3413" t="s">
        <v>48</v>
      </c>
      <c r="AE3413" t="s">
        <v>48</v>
      </c>
      <c r="AF3413" t="s">
        <v>48</v>
      </c>
    </row>
    <row r="3414" spans="1:44" hidden="1" outlineLevel="1" x14ac:dyDescent="0.2">
      <c r="A3414" t="s">
        <v>25057</v>
      </c>
      <c r="B3414" t="s">
        <v>25058</v>
      </c>
      <c r="C3414" t="s">
        <v>25059</v>
      </c>
      <c r="J3414" t="s">
        <v>25060</v>
      </c>
      <c r="K3414" t="s">
        <v>25032</v>
      </c>
      <c r="L3414" t="s">
        <v>1263</v>
      </c>
      <c r="M3414">
        <v>8</v>
      </c>
      <c r="P3414" s="2" t="s">
        <v>25061</v>
      </c>
      <c r="Q3414" t="s">
        <v>47</v>
      </c>
      <c r="S3414">
        <v>6.7380086000000006E-2</v>
      </c>
      <c r="T3414">
        <v>1.2111664E-3</v>
      </c>
      <c r="U3414">
        <v>2.6454043E-2</v>
      </c>
      <c r="V3414">
        <v>1.951637E-3</v>
      </c>
      <c r="W3414">
        <v>3.235855E-2</v>
      </c>
      <c r="X3414">
        <v>6.0584419999999998E-3</v>
      </c>
      <c r="Y3414">
        <v>5.4871794871794867E-2</v>
      </c>
      <c r="Z3414">
        <v>9.0999999999999998E-2</v>
      </c>
      <c r="AA3414">
        <v>0.02</v>
      </c>
      <c r="AB3414">
        <v>0.88900000000000001</v>
      </c>
      <c r="AC3414">
        <v>0.81599999999999995</v>
      </c>
      <c r="AD3414" t="s">
        <v>48</v>
      </c>
      <c r="AE3414" t="s">
        <v>48</v>
      </c>
      <c r="AF3414" t="s">
        <v>48</v>
      </c>
    </row>
    <row r="3415" spans="1:44" hidden="1" outlineLevel="1" x14ac:dyDescent="0.2">
      <c r="A3415" t="s">
        <v>25062</v>
      </c>
      <c r="B3415" t="s">
        <v>25063</v>
      </c>
      <c r="C3415" t="s">
        <v>25064</v>
      </c>
      <c r="J3415" t="s">
        <v>25065</v>
      </c>
      <c r="K3415" t="s">
        <v>25036</v>
      </c>
      <c r="L3415" t="s">
        <v>1263</v>
      </c>
      <c r="M3415">
        <v>1</v>
      </c>
      <c r="P3415" s="2" t="s">
        <v>25066</v>
      </c>
      <c r="Q3415" t="s">
        <v>10060</v>
      </c>
      <c r="S3415">
        <v>0.13214645</v>
      </c>
      <c r="T3415">
        <v>2.9563903999999998E-3</v>
      </c>
      <c r="U3415">
        <v>2.522431E-2</v>
      </c>
      <c r="V3415">
        <v>8.3355546000000003E-2</v>
      </c>
      <c r="W3415">
        <v>4.5593183000000002E-2</v>
      </c>
      <c r="X3415">
        <v>6.9646452999999999E-3</v>
      </c>
      <c r="Y3415">
        <v>0</v>
      </c>
      <c r="Z3415">
        <v>0</v>
      </c>
      <c r="AA3415">
        <v>0</v>
      </c>
      <c r="AB3415">
        <v>1</v>
      </c>
      <c r="AC3415">
        <v>0</v>
      </c>
      <c r="AD3415" t="s">
        <v>48</v>
      </c>
      <c r="AE3415" t="s">
        <v>48</v>
      </c>
      <c r="AF3415" t="s">
        <v>48</v>
      </c>
    </row>
    <row r="3416" spans="1:44" hidden="1" outlineLevel="1" x14ac:dyDescent="0.2">
      <c r="A3416" t="s">
        <v>25067</v>
      </c>
      <c r="B3416" t="s">
        <v>25068</v>
      </c>
      <c r="C3416" t="s">
        <v>25059</v>
      </c>
      <c r="J3416" t="s">
        <v>25069</v>
      </c>
      <c r="K3416" t="s">
        <v>25052</v>
      </c>
      <c r="L3416" t="s">
        <v>1263</v>
      </c>
      <c r="M3416">
        <v>5</v>
      </c>
      <c r="P3416" s="2" t="s">
        <v>25070</v>
      </c>
      <c r="Q3416" t="s">
        <v>47</v>
      </c>
      <c r="S3416">
        <v>2.1196328E-2</v>
      </c>
      <c r="T3416">
        <v>7.8678129999999995E-4</v>
      </c>
      <c r="U3416">
        <v>1.3371054E-2</v>
      </c>
      <c r="V3416">
        <v>1.8776412000000001E-3</v>
      </c>
      <c r="W3416">
        <v>1.2794908000000001E-2</v>
      </c>
      <c r="X3416">
        <v>6.2849927000000003E-3</v>
      </c>
      <c r="Y3416">
        <v>-5.2777777777777736E-3</v>
      </c>
      <c r="Z3416">
        <v>9.7000000000000003E-2</v>
      </c>
      <c r="AA3416">
        <v>9.8000000000000004E-2</v>
      </c>
      <c r="AB3416">
        <v>0.80500000000000005</v>
      </c>
      <c r="AC3416">
        <v>-0.2883</v>
      </c>
      <c r="AD3416" t="s">
        <v>48</v>
      </c>
      <c r="AE3416" t="s">
        <v>48</v>
      </c>
      <c r="AF3416" t="s">
        <v>48</v>
      </c>
    </row>
    <row r="3417" spans="1:44" hidden="1" outlineLevel="1" x14ac:dyDescent="0.2">
      <c r="A3417" t="s">
        <v>25071</v>
      </c>
      <c r="B3417" t="s">
        <v>25072</v>
      </c>
      <c r="C3417" t="s">
        <v>24608</v>
      </c>
      <c r="J3417" t="s">
        <v>25073</v>
      </c>
      <c r="K3417" t="s">
        <v>25062</v>
      </c>
      <c r="L3417" t="s">
        <v>1263</v>
      </c>
      <c r="M3417">
        <v>1</v>
      </c>
      <c r="P3417" s="2" t="s">
        <v>25074</v>
      </c>
      <c r="Q3417" t="s">
        <v>47</v>
      </c>
      <c r="S3417">
        <v>0.75109369999999998</v>
      </c>
      <c r="T3417">
        <v>0.16960317</v>
      </c>
      <c r="U3417">
        <v>0.66725610000000002</v>
      </c>
      <c r="V3417">
        <v>2.9144434E-2</v>
      </c>
      <c r="W3417">
        <v>0.41767507999999998</v>
      </c>
      <c r="X3417">
        <v>3.9602257000000002E-2</v>
      </c>
      <c r="Y3417">
        <v>-8.3333333333333259E-2</v>
      </c>
      <c r="Z3417">
        <v>0.312</v>
      </c>
      <c r="AA3417">
        <v>0.32400000000000001</v>
      </c>
      <c r="AB3417">
        <v>0.36399999999999999</v>
      </c>
      <c r="AC3417">
        <v>0.51680000000000004</v>
      </c>
      <c r="AD3417" t="s">
        <v>48</v>
      </c>
      <c r="AE3417" t="s">
        <v>48</v>
      </c>
      <c r="AF3417" t="s">
        <v>48</v>
      </c>
    </row>
    <row r="3418" spans="1:44" collapsed="1" x14ac:dyDescent="0.2">
      <c r="A3418" t="s">
        <v>1142</v>
      </c>
      <c r="B3418" t="s">
        <v>1143</v>
      </c>
      <c r="C3418" t="s">
        <v>1144</v>
      </c>
      <c r="D3418" t="s">
        <v>1145</v>
      </c>
      <c r="E3418" t="s">
        <v>692</v>
      </c>
      <c r="F3418" t="s">
        <v>43</v>
      </c>
      <c r="G3418">
        <v>27</v>
      </c>
      <c r="H3418" t="s">
        <v>43</v>
      </c>
      <c r="I3418">
        <v>25</v>
      </c>
      <c r="J3418" t="s">
        <v>1146</v>
      </c>
      <c r="L3418" t="s">
        <v>45</v>
      </c>
      <c r="M3418">
        <v>2</v>
      </c>
      <c r="N3418">
        <v>1</v>
      </c>
      <c r="O3418" s="2" t="s">
        <v>1147</v>
      </c>
      <c r="P3418" s="2" t="s">
        <v>1147</v>
      </c>
      <c r="Q3418" t="s">
        <v>47</v>
      </c>
      <c r="R3418" t="s">
        <v>47</v>
      </c>
      <c r="S3418">
        <v>9.9155450000000006E-2</v>
      </c>
      <c r="T3418">
        <v>2.5558472E-3</v>
      </c>
      <c r="U3418">
        <v>3.2393249999999998E-2</v>
      </c>
      <c r="V3418">
        <v>1.465176E-2</v>
      </c>
      <c r="W3418">
        <v>3.335018E-2</v>
      </c>
      <c r="X3418">
        <v>7.2106145999999999E-3</v>
      </c>
      <c r="Y3418">
        <v>0.12846710346710349</v>
      </c>
      <c r="Z3418">
        <v>6.7000000000000004E-2</v>
      </c>
      <c r="AA3418">
        <v>3.2000000000000001E-2</v>
      </c>
      <c r="AB3418">
        <v>0.9</v>
      </c>
      <c r="AC3418">
        <v>0.95850000000000002</v>
      </c>
      <c r="AD3418" t="s">
        <v>48</v>
      </c>
      <c r="AE3418" t="s">
        <v>48</v>
      </c>
      <c r="AF3418" t="s">
        <v>48</v>
      </c>
      <c r="AH3418">
        <f t="shared" ref="AH3418" si="29">SUM(AI3418:AJ3418)</f>
        <v>58</v>
      </c>
      <c r="AI3418">
        <f>COUNTIF(L3418:L3482, "Comment")</f>
        <v>54</v>
      </c>
      <c r="AJ3418">
        <f>COUNTIF(L3418:L3482, "Reply")</f>
        <v>4</v>
      </c>
      <c r="AK3418">
        <f>COUNTIF(C3419:C3482, C3418)</f>
        <v>0</v>
      </c>
      <c r="AM3418">
        <f>AVERAGE(S3418:S3482)</f>
        <v>0.12803767720338982</v>
      </c>
      <c r="AN3418">
        <f>AVERAGE(Y3418:Y3482)</f>
        <v>0.11939946590619568</v>
      </c>
      <c r="AO3418" cm="1">
        <f t="array" ref="AO3418">SUM(COUNTIF(J3419:J3472, {"*NTA*","*YWNBTA*"}))</f>
        <v>18</v>
      </c>
      <c r="AP3418" cm="1">
        <f t="array" ref="AP3418">SUM(COUNTIF(J3419:J3472, {"*YTA*","*YWBTA*"}))</f>
        <v>6</v>
      </c>
      <c r="AQ3418" s="9">
        <f>COUNTIF(J3419:J3472, "*ESH*")</f>
        <v>0</v>
      </c>
      <c r="AR3418" t="str">
        <f>IF(AO3418&gt;AP3418,(IF(AO3418&gt;AQ3418,"NTA","YTA")), IF(AP3418&gt;AQ3418,"YTA","ESH"))</f>
        <v>NTA</v>
      </c>
    </row>
    <row r="3419" spans="1:44" hidden="1" outlineLevel="1" x14ac:dyDescent="0.2">
      <c r="A3419" t="s">
        <v>25075</v>
      </c>
      <c r="B3419" t="s">
        <v>25076</v>
      </c>
      <c r="C3419" t="s">
        <v>10035</v>
      </c>
      <c r="J3419" t="s">
        <v>25077</v>
      </c>
      <c r="K3419" t="s">
        <v>1142</v>
      </c>
      <c r="L3419" t="s">
        <v>1233</v>
      </c>
      <c r="M3419">
        <v>10</v>
      </c>
      <c r="P3419" s="2" t="s">
        <v>25078</v>
      </c>
      <c r="Q3419" t="s">
        <v>10038</v>
      </c>
      <c r="S3419">
        <v>3.3806015000000002E-2</v>
      </c>
      <c r="T3419">
        <v>1.1968612999999999E-3</v>
      </c>
      <c r="U3419">
        <v>2.1945024E-2</v>
      </c>
      <c r="V3419">
        <v>3.0708222E-3</v>
      </c>
      <c r="W3419">
        <v>1.7485369000000001E-2</v>
      </c>
      <c r="X3419">
        <v>6.6280556000000001E-3</v>
      </c>
      <c r="Y3419">
        <v>0.1878787878787879</v>
      </c>
      <c r="Z3419">
        <v>8.1000000000000003E-2</v>
      </c>
      <c r="AA3419">
        <v>0</v>
      </c>
      <c r="AB3419">
        <v>0.91900000000000004</v>
      </c>
      <c r="AC3419">
        <v>0.90620000000000001</v>
      </c>
      <c r="AD3419" t="s">
        <v>48</v>
      </c>
      <c r="AE3419" t="s">
        <v>48</v>
      </c>
      <c r="AF3419" t="s">
        <v>48</v>
      </c>
    </row>
    <row r="3420" spans="1:44" hidden="1" outlineLevel="1" x14ac:dyDescent="0.2">
      <c r="A3420" t="s">
        <v>25079</v>
      </c>
      <c r="B3420" t="s">
        <v>25080</v>
      </c>
      <c r="C3420" t="s">
        <v>25081</v>
      </c>
      <c r="J3420" t="s">
        <v>25082</v>
      </c>
      <c r="K3420" t="s">
        <v>1142</v>
      </c>
      <c r="L3420" t="s">
        <v>1233</v>
      </c>
      <c r="M3420">
        <v>3</v>
      </c>
      <c r="P3420" s="2" t="s">
        <v>25083</v>
      </c>
      <c r="Q3420" t="s">
        <v>25084</v>
      </c>
      <c r="S3420">
        <v>1.7843807E-2</v>
      </c>
      <c r="T3420">
        <v>7.5817110000000001E-4</v>
      </c>
      <c r="U3420">
        <v>1.1270260000000001E-2</v>
      </c>
      <c r="V3420">
        <v>1.4984131999999999E-3</v>
      </c>
      <c r="W3420">
        <v>1.0590894999999999E-2</v>
      </c>
      <c r="X3420">
        <v>6.3626673000000003E-3</v>
      </c>
      <c r="Y3420">
        <v>5.5555555555555552E-2</v>
      </c>
      <c r="Z3420">
        <v>4.2999999999999997E-2</v>
      </c>
      <c r="AA3420">
        <v>0.03</v>
      </c>
      <c r="AB3420">
        <v>0.92700000000000005</v>
      </c>
      <c r="AC3420">
        <v>5.16E-2</v>
      </c>
      <c r="AD3420" t="s">
        <v>48</v>
      </c>
      <c r="AE3420" t="s">
        <v>48</v>
      </c>
      <c r="AF3420" t="s">
        <v>48</v>
      </c>
    </row>
    <row r="3421" spans="1:44" hidden="1" outlineLevel="1" x14ac:dyDescent="0.2">
      <c r="A3421" t="s">
        <v>25085</v>
      </c>
      <c r="B3421" t="s">
        <v>25086</v>
      </c>
      <c r="C3421" t="s">
        <v>25087</v>
      </c>
      <c r="J3421" t="s">
        <v>25088</v>
      </c>
      <c r="K3421" t="s">
        <v>1142</v>
      </c>
      <c r="L3421" t="s">
        <v>1233</v>
      </c>
      <c r="M3421">
        <v>3</v>
      </c>
      <c r="P3421" s="2" t="s">
        <v>25089</v>
      </c>
      <c r="Q3421" t="s">
        <v>25090</v>
      </c>
      <c r="S3421">
        <v>6.2631740000000005E-2</v>
      </c>
      <c r="T3421">
        <v>1.0538100999999999E-3</v>
      </c>
      <c r="U3421">
        <v>1.2175481E-2</v>
      </c>
      <c r="V3421">
        <v>3.1818155999999999E-3</v>
      </c>
      <c r="W3421">
        <v>3.4892720000000002E-2</v>
      </c>
      <c r="X3421">
        <v>5.9872399999999996E-3</v>
      </c>
      <c r="Y3421">
        <v>-4.7619047619047606E-3</v>
      </c>
      <c r="Z3421">
        <v>0.10199999999999999</v>
      </c>
      <c r="AA3421">
        <v>0.106</v>
      </c>
      <c r="AB3421">
        <v>0.79200000000000004</v>
      </c>
      <c r="AC3421">
        <v>-5.3400000000000003E-2</v>
      </c>
      <c r="AD3421" t="s">
        <v>48</v>
      </c>
      <c r="AE3421" t="s">
        <v>48</v>
      </c>
      <c r="AF3421" t="s">
        <v>48</v>
      </c>
    </row>
    <row r="3422" spans="1:44" hidden="1" outlineLevel="1" x14ac:dyDescent="0.2">
      <c r="A3422" t="s">
        <v>25091</v>
      </c>
      <c r="B3422" t="s">
        <v>25092</v>
      </c>
      <c r="C3422" t="s">
        <v>25093</v>
      </c>
      <c r="J3422" t="s">
        <v>25094</v>
      </c>
      <c r="K3422" t="s">
        <v>1142</v>
      </c>
      <c r="L3422" t="s">
        <v>1233</v>
      </c>
      <c r="M3422">
        <v>3</v>
      </c>
      <c r="P3422" s="2" t="s">
        <v>25095</v>
      </c>
      <c r="Q3422" t="s">
        <v>10132</v>
      </c>
      <c r="S3422">
        <v>2.7560094E-2</v>
      </c>
      <c r="T3422">
        <v>6.9618225000000003E-4</v>
      </c>
      <c r="U3422">
        <v>1.0262563000000001E-2</v>
      </c>
      <c r="V3422">
        <v>1.5169121000000001E-3</v>
      </c>
      <c r="W3422">
        <v>1.5416925E-2</v>
      </c>
      <c r="X3422">
        <v>6.7510399999999998E-3</v>
      </c>
      <c r="Y3422">
        <v>6.7424242424242428E-2</v>
      </c>
      <c r="Z3422">
        <v>7.0000000000000007E-2</v>
      </c>
      <c r="AA3422">
        <v>8.3000000000000004E-2</v>
      </c>
      <c r="AB3422">
        <v>0.84799999999999998</v>
      </c>
      <c r="AC3422">
        <v>0.1027</v>
      </c>
      <c r="AD3422" t="s">
        <v>48</v>
      </c>
      <c r="AE3422" t="s">
        <v>48</v>
      </c>
      <c r="AF3422" t="s">
        <v>48</v>
      </c>
    </row>
    <row r="3423" spans="1:44" hidden="1" outlineLevel="1" x14ac:dyDescent="0.2">
      <c r="A3423" t="s">
        <v>25096</v>
      </c>
      <c r="B3423" t="s">
        <v>25097</v>
      </c>
      <c r="C3423" t="s">
        <v>10786</v>
      </c>
      <c r="J3423" t="s">
        <v>25098</v>
      </c>
      <c r="K3423" t="s">
        <v>1142</v>
      </c>
      <c r="L3423" t="s">
        <v>1233</v>
      </c>
      <c r="M3423">
        <v>2</v>
      </c>
      <c r="P3423" s="2" t="s">
        <v>25099</v>
      </c>
      <c r="Q3423" t="s">
        <v>10789</v>
      </c>
      <c r="S3423">
        <v>1.3445686E-2</v>
      </c>
      <c r="T3423">
        <v>5.7220459999999997E-4</v>
      </c>
      <c r="U3423">
        <v>1.0125926E-2</v>
      </c>
      <c r="V3423">
        <v>3.1078199999999999E-3</v>
      </c>
      <c r="W3423">
        <v>8.2728809999999993E-3</v>
      </c>
      <c r="X3423">
        <v>6.0196043999999997E-3</v>
      </c>
      <c r="Y3423">
        <v>6.8181818181818177E-2</v>
      </c>
      <c r="Z3423">
        <v>0</v>
      </c>
      <c r="AA3423">
        <v>0.13200000000000001</v>
      </c>
      <c r="AB3423">
        <v>0.86799999999999999</v>
      </c>
      <c r="AC3423">
        <v>-0.28079999999999999</v>
      </c>
      <c r="AD3423" t="s">
        <v>48</v>
      </c>
      <c r="AE3423" t="s">
        <v>48</v>
      </c>
      <c r="AF3423" t="s">
        <v>48</v>
      </c>
    </row>
    <row r="3424" spans="1:44" hidden="1" outlineLevel="1" x14ac:dyDescent="0.2">
      <c r="P3424" s="2"/>
    </row>
    <row r="3425" spans="1:32" hidden="1" outlineLevel="1" x14ac:dyDescent="0.2">
      <c r="A3425" t="s">
        <v>25100</v>
      </c>
      <c r="B3425" t="s">
        <v>25101</v>
      </c>
      <c r="C3425" t="s">
        <v>25102</v>
      </c>
      <c r="J3425" t="s">
        <v>25103</v>
      </c>
      <c r="K3425" t="s">
        <v>1142</v>
      </c>
      <c r="L3425" t="s">
        <v>1233</v>
      </c>
      <c r="M3425">
        <v>1</v>
      </c>
      <c r="P3425" s="2" t="s">
        <v>25104</v>
      </c>
      <c r="Q3425" t="s">
        <v>24283</v>
      </c>
      <c r="S3425">
        <v>2.449606E-2</v>
      </c>
      <c r="T3425">
        <v>7.7247619999999998E-4</v>
      </c>
      <c r="U3425">
        <v>1.1236101E-2</v>
      </c>
      <c r="V3425">
        <v>1.9146390999999999E-3</v>
      </c>
      <c r="W3425">
        <v>1.3858914999999999E-2</v>
      </c>
      <c r="X3425">
        <v>6.6345283000000003E-3</v>
      </c>
      <c r="Y3425">
        <v>1.071428571428572E-2</v>
      </c>
      <c r="Z3425">
        <v>4.1000000000000002E-2</v>
      </c>
      <c r="AA3425">
        <v>0.02</v>
      </c>
      <c r="AB3425">
        <v>0.93799999999999994</v>
      </c>
      <c r="AC3425">
        <v>0.39190000000000003</v>
      </c>
      <c r="AD3425" t="s">
        <v>48</v>
      </c>
      <c r="AE3425" t="s">
        <v>48</v>
      </c>
      <c r="AF3425" t="s">
        <v>48</v>
      </c>
    </row>
    <row r="3426" spans="1:32" hidden="1" outlineLevel="1" x14ac:dyDescent="0.2">
      <c r="P3426" s="2"/>
    </row>
    <row r="3427" spans="1:32" hidden="1" outlineLevel="1" x14ac:dyDescent="0.2">
      <c r="A3427" t="s">
        <v>25106</v>
      </c>
      <c r="B3427" t="s">
        <v>25107</v>
      </c>
      <c r="C3427" t="s">
        <v>25108</v>
      </c>
      <c r="J3427" t="s">
        <v>25109</v>
      </c>
      <c r="K3427" t="s">
        <v>25105</v>
      </c>
      <c r="L3427" t="s">
        <v>1233</v>
      </c>
      <c r="M3427">
        <v>3</v>
      </c>
      <c r="P3427" s="2" t="s">
        <v>25110</v>
      </c>
      <c r="Q3427" t="s">
        <v>47</v>
      </c>
      <c r="S3427">
        <v>0.104795754</v>
      </c>
      <c r="T3427">
        <v>1.8501282E-3</v>
      </c>
      <c r="U3427">
        <v>1.9895467999999999E-2</v>
      </c>
      <c r="V3427">
        <v>4.4027449999999996E-3</v>
      </c>
      <c r="W3427">
        <v>4.8521040000000001E-2</v>
      </c>
      <c r="X3427">
        <v>7.2882893000000004E-3</v>
      </c>
      <c r="Y3427">
        <v>2.5000000000000001E-2</v>
      </c>
      <c r="Z3427">
        <v>9.2999999999999999E-2</v>
      </c>
      <c r="AA3427">
        <v>0.152</v>
      </c>
      <c r="AB3427">
        <v>0.755</v>
      </c>
      <c r="AC3427">
        <v>-0.80010000000000003</v>
      </c>
      <c r="AD3427" t="s">
        <v>48</v>
      </c>
      <c r="AE3427" t="s">
        <v>48</v>
      </c>
      <c r="AF3427" t="s">
        <v>48</v>
      </c>
    </row>
    <row r="3428" spans="1:32" hidden="1" outlineLevel="1" x14ac:dyDescent="0.2">
      <c r="A3428" t="s">
        <v>25111</v>
      </c>
      <c r="B3428" t="s">
        <v>25112</v>
      </c>
      <c r="C3428" t="s">
        <v>25113</v>
      </c>
      <c r="J3428" t="s">
        <v>25114</v>
      </c>
      <c r="K3428" t="s">
        <v>25105</v>
      </c>
      <c r="L3428" t="s">
        <v>1233</v>
      </c>
      <c r="M3428">
        <v>4</v>
      </c>
      <c r="P3428" s="2" t="s">
        <v>25115</v>
      </c>
      <c r="Q3428" t="s">
        <v>18221</v>
      </c>
      <c r="S3428">
        <v>5.0573748000000002E-2</v>
      </c>
      <c r="T3428">
        <v>1.4591217000000001E-3</v>
      </c>
      <c r="U3428">
        <v>1.7709277999999998E-2</v>
      </c>
      <c r="V3428">
        <v>6.4376269999999996E-3</v>
      </c>
      <c r="W3428">
        <v>2.0579277E-2</v>
      </c>
      <c r="X3428">
        <v>6.6733653999999998E-3</v>
      </c>
      <c r="Y3428">
        <v>5.7272727272727253E-2</v>
      </c>
      <c r="Z3428">
        <v>7.1999999999999995E-2</v>
      </c>
      <c r="AA3428">
        <v>0.123</v>
      </c>
      <c r="AB3428">
        <v>0.80500000000000005</v>
      </c>
      <c r="AC3428">
        <v>-2.2499999999999999E-2</v>
      </c>
      <c r="AD3428" t="s">
        <v>48</v>
      </c>
      <c r="AE3428" t="s">
        <v>48</v>
      </c>
      <c r="AF3428" t="s">
        <v>48</v>
      </c>
    </row>
    <row r="3429" spans="1:32" hidden="1" outlineLevel="1" x14ac:dyDescent="0.2">
      <c r="A3429" t="s">
        <v>25116</v>
      </c>
      <c r="B3429" t="s">
        <v>25117</v>
      </c>
      <c r="C3429" t="s">
        <v>25118</v>
      </c>
      <c r="J3429" t="s">
        <v>25119</v>
      </c>
      <c r="K3429" t="s">
        <v>25105</v>
      </c>
      <c r="L3429" t="s">
        <v>1233</v>
      </c>
      <c r="M3429">
        <v>2</v>
      </c>
      <c r="P3429" s="2" t="s">
        <v>25120</v>
      </c>
      <c r="Q3429" t="s">
        <v>47</v>
      </c>
      <c r="S3429">
        <v>8.953904E-2</v>
      </c>
      <c r="T3429">
        <v>1.6689299999999999E-3</v>
      </c>
      <c r="U3429">
        <v>2.1398475E-2</v>
      </c>
      <c r="V3429">
        <v>4.6247323E-3</v>
      </c>
      <c r="W3429">
        <v>3.4341811999999999E-2</v>
      </c>
      <c r="X3429">
        <v>6.5050706999999998E-3</v>
      </c>
      <c r="Y3429">
        <v>0.223015873015873</v>
      </c>
      <c r="Z3429">
        <v>0.20699999999999999</v>
      </c>
      <c r="AA3429">
        <v>7.2999999999999995E-2</v>
      </c>
      <c r="AB3429">
        <v>0.71899999999999997</v>
      </c>
      <c r="AC3429">
        <v>0.97589999999999999</v>
      </c>
      <c r="AD3429" t="s">
        <v>48</v>
      </c>
      <c r="AE3429" t="s">
        <v>48</v>
      </c>
      <c r="AF3429" t="s">
        <v>48</v>
      </c>
    </row>
    <row r="3430" spans="1:32" hidden="1" outlineLevel="1" x14ac:dyDescent="0.2">
      <c r="A3430" t="s">
        <v>25121</v>
      </c>
      <c r="B3430" t="s">
        <v>25122</v>
      </c>
      <c r="C3430" t="s">
        <v>25123</v>
      </c>
      <c r="J3430" t="s">
        <v>25124</v>
      </c>
      <c r="K3430" t="s">
        <v>25105</v>
      </c>
      <c r="L3430" t="s">
        <v>1233</v>
      </c>
      <c r="M3430">
        <v>2</v>
      </c>
      <c r="P3430" s="2" t="s">
        <v>25125</v>
      </c>
      <c r="Q3430" t="s">
        <v>25126</v>
      </c>
      <c r="S3430">
        <v>0.11161</v>
      </c>
      <c r="T3430">
        <v>2.2792816E-3</v>
      </c>
      <c r="U3430">
        <v>1.7504321E-2</v>
      </c>
      <c r="V3430">
        <v>3.903274E-3</v>
      </c>
      <c r="W3430">
        <v>3.5002900000000003E-2</v>
      </c>
      <c r="X3430">
        <v>8.5051910000000005E-3</v>
      </c>
      <c r="Y3430">
        <v>0.35</v>
      </c>
      <c r="Z3430">
        <v>0</v>
      </c>
      <c r="AA3430">
        <v>0.17899999999999999</v>
      </c>
      <c r="AB3430">
        <v>0.82099999999999995</v>
      </c>
      <c r="AC3430">
        <v>-0.3412</v>
      </c>
      <c r="AD3430" t="s">
        <v>48</v>
      </c>
      <c r="AE3430" t="s">
        <v>48</v>
      </c>
      <c r="AF3430" t="s">
        <v>48</v>
      </c>
    </row>
    <row r="3431" spans="1:32" hidden="1" outlineLevel="1" x14ac:dyDescent="0.2">
      <c r="A3431" t="s">
        <v>25127</v>
      </c>
      <c r="B3431" t="s">
        <v>25128</v>
      </c>
      <c r="C3431" t="s">
        <v>25129</v>
      </c>
      <c r="J3431" t="s">
        <v>25130</v>
      </c>
      <c r="K3431" t="s">
        <v>25105</v>
      </c>
      <c r="L3431" t="s">
        <v>1233</v>
      </c>
      <c r="M3431">
        <v>2</v>
      </c>
      <c r="P3431" s="2" t="s">
        <v>25131</v>
      </c>
      <c r="Q3431" t="s">
        <v>10978</v>
      </c>
      <c r="S3431">
        <v>0.50789945999999997</v>
      </c>
      <c r="T3431">
        <v>2.3599008000000001E-2</v>
      </c>
      <c r="U3431">
        <v>0.46460026999999998</v>
      </c>
      <c r="V3431">
        <v>2.1183542999999999E-2</v>
      </c>
      <c r="W3431">
        <v>0.37506318</v>
      </c>
      <c r="X3431">
        <v>9.5408520000000007E-3</v>
      </c>
      <c r="Y3431">
        <v>6.9388939039072284E-18</v>
      </c>
      <c r="Z3431">
        <v>0.20300000000000001</v>
      </c>
      <c r="AA3431">
        <v>0.108</v>
      </c>
      <c r="AB3431">
        <v>0.68899999999999995</v>
      </c>
      <c r="AC3431">
        <v>0.65100000000000002</v>
      </c>
      <c r="AD3431" t="s">
        <v>48</v>
      </c>
      <c r="AE3431" t="s">
        <v>48</v>
      </c>
      <c r="AF3431" t="s">
        <v>48</v>
      </c>
    </row>
    <row r="3432" spans="1:32" hidden="1" outlineLevel="1" x14ac:dyDescent="0.2">
      <c r="A3432" t="s">
        <v>25132</v>
      </c>
      <c r="B3432" t="s">
        <v>25133</v>
      </c>
      <c r="C3432" t="s">
        <v>25134</v>
      </c>
      <c r="J3432" t="s">
        <v>25135</v>
      </c>
      <c r="K3432" t="s">
        <v>25105</v>
      </c>
      <c r="L3432" t="s">
        <v>1233</v>
      </c>
      <c r="M3432">
        <v>2</v>
      </c>
      <c r="P3432" s="2" t="s">
        <v>25136</v>
      </c>
      <c r="Q3432" t="s">
        <v>47</v>
      </c>
      <c r="S3432">
        <v>0.17891699</v>
      </c>
      <c r="T3432">
        <v>3.1089783000000002E-3</v>
      </c>
      <c r="U3432">
        <v>6.7464179999999999E-2</v>
      </c>
      <c r="V3432">
        <v>3.7367835000000002E-3</v>
      </c>
      <c r="W3432">
        <v>0.11616662</v>
      </c>
      <c r="X3432">
        <v>7.3271270000000001E-3</v>
      </c>
      <c r="Y3432">
        <v>0.1099004753416518</v>
      </c>
      <c r="Z3432">
        <v>0.17499999999999999</v>
      </c>
      <c r="AA3432">
        <v>4.4999999999999998E-2</v>
      </c>
      <c r="AB3432">
        <v>0.78</v>
      </c>
      <c r="AC3432">
        <v>0.98719999999999997</v>
      </c>
      <c r="AD3432" t="s">
        <v>48</v>
      </c>
      <c r="AE3432" t="s">
        <v>48</v>
      </c>
      <c r="AF3432" t="s">
        <v>48</v>
      </c>
    </row>
    <row r="3433" spans="1:32" hidden="1" outlineLevel="1" x14ac:dyDescent="0.2">
      <c r="A3433" t="s">
        <v>25137</v>
      </c>
      <c r="B3433" t="s">
        <v>25138</v>
      </c>
      <c r="C3433" t="s">
        <v>25139</v>
      </c>
      <c r="J3433" t="s">
        <v>25140</v>
      </c>
      <c r="K3433" t="s">
        <v>25105</v>
      </c>
      <c r="L3433" t="s">
        <v>1233</v>
      </c>
      <c r="M3433">
        <v>1</v>
      </c>
      <c r="P3433" s="2" t="s">
        <v>25141</v>
      </c>
      <c r="Q3433" t="s">
        <v>47</v>
      </c>
      <c r="S3433">
        <v>4.7110279999999997E-2</v>
      </c>
      <c r="T3433">
        <v>1.0442734E-3</v>
      </c>
      <c r="U3433">
        <v>1.2926984000000001E-2</v>
      </c>
      <c r="V3433">
        <v>2.1643745999999999E-3</v>
      </c>
      <c r="W3433">
        <v>2.3221987999999999E-2</v>
      </c>
      <c r="X3433">
        <v>6.1814263E-3</v>
      </c>
      <c r="Y3433">
        <v>0.13636363636363641</v>
      </c>
      <c r="Z3433">
        <v>9.0999999999999998E-2</v>
      </c>
      <c r="AA3433">
        <v>5.7000000000000002E-2</v>
      </c>
      <c r="AB3433">
        <v>0.85199999999999998</v>
      </c>
      <c r="AC3433">
        <v>0.4325</v>
      </c>
      <c r="AD3433" t="s">
        <v>48</v>
      </c>
      <c r="AE3433" t="s">
        <v>48</v>
      </c>
      <c r="AF3433" t="s">
        <v>48</v>
      </c>
    </row>
    <row r="3434" spans="1:32" hidden="1" outlineLevel="1" x14ac:dyDescent="0.2">
      <c r="A3434" t="s">
        <v>25142</v>
      </c>
      <c r="B3434" t="s">
        <v>25143</v>
      </c>
      <c r="C3434" t="s">
        <v>10271</v>
      </c>
      <c r="J3434" t="s">
        <v>25144</v>
      </c>
      <c r="K3434" t="s">
        <v>25105</v>
      </c>
      <c r="L3434" t="s">
        <v>1233</v>
      </c>
      <c r="M3434">
        <v>1</v>
      </c>
      <c r="P3434" s="2" t="s">
        <v>25145</v>
      </c>
      <c r="Q3434" t="s">
        <v>10274</v>
      </c>
      <c r="S3434">
        <v>1.7592486000000001E-2</v>
      </c>
      <c r="T3434">
        <v>6.3419340000000005E-4</v>
      </c>
      <c r="U3434">
        <v>1.0996987E-2</v>
      </c>
      <c r="V3434">
        <v>1.8036454999999999E-3</v>
      </c>
      <c r="W3434">
        <v>9.3368870000000003E-3</v>
      </c>
      <c r="X3434">
        <v>6.6927844000000004E-3</v>
      </c>
      <c r="Y3434">
        <v>0.30277777777777781</v>
      </c>
      <c r="Z3434">
        <v>0.224</v>
      </c>
      <c r="AA3434">
        <v>3.6999999999999998E-2</v>
      </c>
      <c r="AB3434">
        <v>0.73899999999999999</v>
      </c>
      <c r="AC3434">
        <v>0.7964</v>
      </c>
      <c r="AD3434" t="s">
        <v>48</v>
      </c>
      <c r="AE3434" t="s">
        <v>48</v>
      </c>
      <c r="AF3434" t="s">
        <v>48</v>
      </c>
    </row>
    <row r="3435" spans="1:32" hidden="1" outlineLevel="1" x14ac:dyDescent="0.2">
      <c r="P3435" s="2"/>
    </row>
    <row r="3436" spans="1:32" hidden="1" outlineLevel="1" x14ac:dyDescent="0.2">
      <c r="A3436" t="s">
        <v>25146</v>
      </c>
      <c r="B3436" t="s">
        <v>24939</v>
      </c>
      <c r="C3436" t="s">
        <v>24093</v>
      </c>
      <c r="J3436" t="s">
        <v>25147</v>
      </c>
      <c r="K3436" t="s">
        <v>25105</v>
      </c>
      <c r="L3436" t="s">
        <v>1233</v>
      </c>
      <c r="M3436">
        <v>1</v>
      </c>
      <c r="P3436" s="2" t="s">
        <v>25148</v>
      </c>
      <c r="Q3436" t="s">
        <v>10471</v>
      </c>
      <c r="S3436">
        <v>3.7812829999999999E-2</v>
      </c>
      <c r="T3436">
        <v>1.1825562E-3</v>
      </c>
      <c r="U3436">
        <v>1.6752818999999999E-2</v>
      </c>
      <c r="V3436">
        <v>3.2373124000000001E-3</v>
      </c>
      <c r="W3436">
        <v>1.9096779000000001E-2</v>
      </c>
      <c r="X3436">
        <v>7.0293739999999997E-3</v>
      </c>
      <c r="Y3436">
        <v>0.1306938431938432</v>
      </c>
      <c r="Z3436">
        <v>8.8999999999999996E-2</v>
      </c>
      <c r="AA3436">
        <v>9.7000000000000003E-2</v>
      </c>
      <c r="AB3436">
        <v>0.81399999999999995</v>
      </c>
      <c r="AC3436">
        <v>0.1188</v>
      </c>
      <c r="AD3436" t="s">
        <v>48</v>
      </c>
      <c r="AE3436" t="s">
        <v>48</v>
      </c>
      <c r="AF3436" t="s">
        <v>48</v>
      </c>
    </row>
    <row r="3437" spans="1:32" hidden="1" outlineLevel="1" x14ac:dyDescent="0.2">
      <c r="A3437" t="s">
        <v>25149</v>
      </c>
      <c r="B3437" t="s">
        <v>25150</v>
      </c>
      <c r="C3437" t="s">
        <v>25151</v>
      </c>
      <c r="J3437" t="s">
        <v>25152</v>
      </c>
      <c r="K3437" t="s">
        <v>25105</v>
      </c>
      <c r="L3437" t="s">
        <v>1233</v>
      </c>
      <c r="M3437">
        <v>1</v>
      </c>
      <c r="P3437" s="2" t="s">
        <v>25153</v>
      </c>
      <c r="Q3437" t="s">
        <v>10144</v>
      </c>
      <c r="S3437">
        <v>5.9479802999999998E-2</v>
      </c>
      <c r="T3437">
        <v>1.5735625999999999E-3</v>
      </c>
      <c r="U3437">
        <v>2.1740068000000001E-2</v>
      </c>
      <c r="V3437">
        <v>3.4223016999999998E-3</v>
      </c>
      <c r="W3437">
        <v>2.8942931000000002E-2</v>
      </c>
      <c r="X3437">
        <v>6.8287145999999998E-3</v>
      </c>
      <c r="Y3437">
        <v>0.22832633053221291</v>
      </c>
      <c r="Z3437">
        <v>0.122</v>
      </c>
      <c r="AA3437">
        <v>5.0999999999999997E-2</v>
      </c>
      <c r="AB3437">
        <v>0.82799999999999996</v>
      </c>
      <c r="AC3437">
        <v>0.97509999999999997</v>
      </c>
      <c r="AD3437" t="s">
        <v>48</v>
      </c>
      <c r="AE3437" t="s">
        <v>48</v>
      </c>
      <c r="AF3437" t="s">
        <v>48</v>
      </c>
    </row>
    <row r="3438" spans="1:32" hidden="1" outlineLevel="1" x14ac:dyDescent="0.2">
      <c r="A3438" t="s">
        <v>25154</v>
      </c>
      <c r="B3438" t="s">
        <v>25155</v>
      </c>
      <c r="C3438" t="s">
        <v>25151</v>
      </c>
      <c r="J3438" t="s">
        <v>25156</v>
      </c>
      <c r="K3438" t="s">
        <v>25137</v>
      </c>
      <c r="L3438" t="s">
        <v>1263</v>
      </c>
      <c r="M3438">
        <v>2</v>
      </c>
      <c r="P3438" s="2" t="s">
        <v>25157</v>
      </c>
      <c r="Q3438" t="s">
        <v>10144</v>
      </c>
      <c r="S3438">
        <v>2.7442246999999999E-2</v>
      </c>
      <c r="T3438">
        <v>7.9154970000000003E-4</v>
      </c>
      <c r="U3438">
        <v>1.1475216999999999E-2</v>
      </c>
      <c r="V3438">
        <v>1.5169121000000001E-3</v>
      </c>
      <c r="W3438">
        <v>1.4390918000000001E-2</v>
      </c>
      <c r="X3438">
        <v>6.8481330000000002E-3</v>
      </c>
      <c r="Y3438">
        <v>4.4196428571428567E-2</v>
      </c>
      <c r="Z3438">
        <v>4.5999999999999999E-2</v>
      </c>
      <c r="AA3438">
        <v>0.08</v>
      </c>
      <c r="AB3438">
        <v>0.874</v>
      </c>
      <c r="AC3438">
        <v>-0.18060000000000001</v>
      </c>
      <c r="AD3438" t="s">
        <v>48</v>
      </c>
      <c r="AE3438" t="s">
        <v>48</v>
      </c>
      <c r="AF3438" t="s">
        <v>48</v>
      </c>
    </row>
    <row r="3439" spans="1:32" hidden="1" outlineLevel="1" x14ac:dyDescent="0.2">
      <c r="P3439" s="2"/>
    </row>
    <row r="3440" spans="1:32" hidden="1" outlineLevel="1" x14ac:dyDescent="0.2">
      <c r="A3440" t="s">
        <v>25159</v>
      </c>
      <c r="B3440" t="s">
        <v>25160</v>
      </c>
      <c r="C3440" t="s">
        <v>25081</v>
      </c>
      <c r="J3440" t="s">
        <v>25161</v>
      </c>
      <c r="K3440" t="s">
        <v>25158</v>
      </c>
      <c r="L3440" t="s">
        <v>1233</v>
      </c>
      <c r="M3440">
        <v>36</v>
      </c>
      <c r="P3440" s="2" t="s">
        <v>25162</v>
      </c>
      <c r="Q3440" t="s">
        <v>25084</v>
      </c>
      <c r="S3440">
        <v>0.11419343999999999</v>
      </c>
      <c r="T3440">
        <v>1.8405914000000001E-3</v>
      </c>
      <c r="U3440">
        <v>1.4327513E-2</v>
      </c>
      <c r="V3440">
        <v>4.1622589999999998E-3</v>
      </c>
      <c r="W3440">
        <v>6.1276767000000003E-2</v>
      </c>
      <c r="X3440">
        <v>8.1556549999999995E-3</v>
      </c>
      <c r="Y3440">
        <v>-0.1</v>
      </c>
      <c r="Z3440">
        <v>0</v>
      </c>
      <c r="AA3440">
        <v>0.16700000000000001</v>
      </c>
      <c r="AB3440">
        <v>0.83299999999999996</v>
      </c>
      <c r="AC3440">
        <v>-0.52669999999999995</v>
      </c>
      <c r="AD3440" t="s">
        <v>48</v>
      </c>
      <c r="AE3440" t="s">
        <v>48</v>
      </c>
      <c r="AF3440" t="s">
        <v>48</v>
      </c>
    </row>
    <row r="3441" spans="1:32" hidden="1" outlineLevel="1" x14ac:dyDescent="0.2">
      <c r="A3441" t="s">
        <v>25163</v>
      </c>
      <c r="B3441" t="s">
        <v>25164</v>
      </c>
      <c r="C3441" t="s">
        <v>25165</v>
      </c>
      <c r="J3441" t="s">
        <v>25166</v>
      </c>
      <c r="K3441" t="s">
        <v>25158</v>
      </c>
      <c r="L3441" t="s">
        <v>1233</v>
      </c>
      <c r="M3441">
        <v>10</v>
      </c>
      <c r="P3441" s="2" t="s">
        <v>25167</v>
      </c>
      <c r="Q3441" t="s">
        <v>47</v>
      </c>
      <c r="S3441">
        <v>0.10653123</v>
      </c>
      <c r="T3441">
        <v>2.1362305E-3</v>
      </c>
      <c r="U3441">
        <v>1.6103793000000002E-2</v>
      </c>
      <c r="V3441">
        <v>1.1173353E-2</v>
      </c>
      <c r="W3441">
        <v>3.5553806E-2</v>
      </c>
      <c r="X3441">
        <v>7.6896079999999997E-3</v>
      </c>
      <c r="Y3441">
        <v>-7.1428571428571425E-2</v>
      </c>
      <c r="Z3441">
        <v>0.215</v>
      </c>
      <c r="AA3441">
        <v>0.06</v>
      </c>
      <c r="AB3441">
        <v>0.72499999999999998</v>
      </c>
      <c r="AC3441">
        <v>0.90620000000000001</v>
      </c>
      <c r="AD3441" t="s">
        <v>48</v>
      </c>
      <c r="AE3441" t="s">
        <v>48</v>
      </c>
      <c r="AF3441" t="s">
        <v>48</v>
      </c>
    </row>
    <row r="3442" spans="1:32" hidden="1" outlineLevel="1" x14ac:dyDescent="0.2">
      <c r="A3442" t="s">
        <v>25168</v>
      </c>
      <c r="B3442" t="s">
        <v>25169</v>
      </c>
      <c r="C3442" t="s">
        <v>24474</v>
      </c>
      <c r="J3442" t="s">
        <v>25170</v>
      </c>
      <c r="K3442" t="s">
        <v>25158</v>
      </c>
      <c r="L3442" t="s">
        <v>1233</v>
      </c>
      <c r="M3442">
        <v>19</v>
      </c>
      <c r="P3442" s="2" t="s">
        <v>25171</v>
      </c>
      <c r="Q3442" t="s">
        <v>24283</v>
      </c>
      <c r="S3442">
        <v>0.16418650000000001</v>
      </c>
      <c r="T3442">
        <v>2.8800964000000001E-3</v>
      </c>
      <c r="U3442">
        <v>1.4088398E-2</v>
      </c>
      <c r="V3442">
        <v>6.0306509999999997E-3</v>
      </c>
      <c r="W3442">
        <v>8.5827689999999998E-2</v>
      </c>
      <c r="X3442">
        <v>8.3239509999999996E-3</v>
      </c>
      <c r="Y3442">
        <v>0.1</v>
      </c>
      <c r="Z3442">
        <v>0.3</v>
      </c>
      <c r="AA3442">
        <v>0</v>
      </c>
      <c r="AB3442">
        <v>0.7</v>
      </c>
      <c r="AC3442">
        <v>0.77170000000000005</v>
      </c>
      <c r="AD3442" t="s">
        <v>48</v>
      </c>
      <c r="AE3442" t="s">
        <v>48</v>
      </c>
      <c r="AF3442" t="s">
        <v>48</v>
      </c>
    </row>
    <row r="3443" spans="1:32" hidden="1" outlineLevel="1" x14ac:dyDescent="0.2">
      <c r="A3443" t="s">
        <v>25172</v>
      </c>
      <c r="B3443" t="s">
        <v>25173</v>
      </c>
      <c r="C3443" t="s">
        <v>8115</v>
      </c>
      <c r="J3443" t="s">
        <v>25174</v>
      </c>
      <c r="K3443" t="s">
        <v>25158</v>
      </c>
      <c r="L3443" t="s">
        <v>1233</v>
      </c>
      <c r="M3443">
        <v>9</v>
      </c>
      <c r="P3443" s="2" t="s">
        <v>25175</v>
      </c>
      <c r="Q3443" t="s">
        <v>10060</v>
      </c>
      <c r="S3443">
        <v>0.15600902</v>
      </c>
      <c r="T3443">
        <v>2.1171570000000002E-3</v>
      </c>
      <c r="U3443">
        <v>1.4122557000000001E-2</v>
      </c>
      <c r="V3443">
        <v>4.088263E-3</v>
      </c>
      <c r="W3443">
        <v>8.20023E-2</v>
      </c>
      <c r="X3443">
        <v>6.5827454000000002E-3</v>
      </c>
      <c r="Y3443">
        <v>0.1</v>
      </c>
      <c r="Z3443">
        <v>0.159</v>
      </c>
      <c r="AA3443">
        <v>8.6999999999999994E-2</v>
      </c>
      <c r="AB3443">
        <v>0.754</v>
      </c>
      <c r="AC3443">
        <v>0.20230000000000001</v>
      </c>
      <c r="AD3443" t="s">
        <v>48</v>
      </c>
      <c r="AE3443" t="s">
        <v>48</v>
      </c>
      <c r="AF3443" t="s">
        <v>48</v>
      </c>
    </row>
    <row r="3444" spans="1:32" hidden="1" outlineLevel="1" x14ac:dyDescent="0.2">
      <c r="A3444" t="s">
        <v>25176</v>
      </c>
      <c r="B3444" t="s">
        <v>25177</v>
      </c>
      <c r="C3444" t="s">
        <v>10271</v>
      </c>
      <c r="J3444" t="s">
        <v>25178</v>
      </c>
      <c r="K3444" t="s">
        <v>25158</v>
      </c>
      <c r="L3444" t="s">
        <v>1233</v>
      </c>
      <c r="M3444">
        <v>15</v>
      </c>
      <c r="P3444" s="2" t="s">
        <v>25179</v>
      </c>
      <c r="Q3444" t="s">
        <v>10274</v>
      </c>
      <c r="S3444">
        <v>0.49139654999999999</v>
      </c>
      <c r="T3444">
        <v>1.2639441499999999E-2</v>
      </c>
      <c r="U3444">
        <v>0.12286829000000001</v>
      </c>
      <c r="V3444">
        <v>1.6460562000000001E-2</v>
      </c>
      <c r="W3444">
        <v>0.54471385000000005</v>
      </c>
      <c r="X3444">
        <v>1.0913103E-2</v>
      </c>
      <c r="Y3444">
        <v>-0.1166666666666667</v>
      </c>
      <c r="Z3444">
        <v>0</v>
      </c>
      <c r="AA3444">
        <v>0.14199999999999999</v>
      </c>
      <c r="AB3444">
        <v>0.85799999999999998</v>
      </c>
      <c r="AC3444">
        <v>-0.42149999999999999</v>
      </c>
      <c r="AD3444" t="s">
        <v>48</v>
      </c>
      <c r="AE3444" t="s">
        <v>48</v>
      </c>
      <c r="AF3444" t="s">
        <v>48</v>
      </c>
    </row>
    <row r="3445" spans="1:32" hidden="1" outlineLevel="1" x14ac:dyDescent="0.2">
      <c r="A3445" t="s">
        <v>25180</v>
      </c>
      <c r="B3445" t="s">
        <v>25181</v>
      </c>
      <c r="C3445" t="s">
        <v>25182</v>
      </c>
      <c r="J3445" t="s">
        <v>25183</v>
      </c>
      <c r="K3445" t="s">
        <v>25158</v>
      </c>
      <c r="L3445" t="s">
        <v>1233</v>
      </c>
      <c r="M3445">
        <v>3</v>
      </c>
      <c r="P3445" s="2" t="s">
        <v>25184</v>
      </c>
      <c r="Q3445" t="s">
        <v>11193</v>
      </c>
      <c r="S3445">
        <v>0.11150667</v>
      </c>
      <c r="T3445">
        <v>1.6784668E-3</v>
      </c>
      <c r="U3445">
        <v>1.309778E-2</v>
      </c>
      <c r="V3445">
        <v>3.8292782999999999E-3</v>
      </c>
      <c r="W3445">
        <v>5.4376743999999998E-2</v>
      </c>
      <c r="X3445">
        <v>7.8190659999999995E-3</v>
      </c>
      <c r="Y3445">
        <v>0.1</v>
      </c>
      <c r="Z3445">
        <v>0</v>
      </c>
      <c r="AA3445">
        <v>0</v>
      </c>
      <c r="AB3445">
        <v>1</v>
      </c>
      <c r="AC3445">
        <v>0</v>
      </c>
      <c r="AD3445" t="s">
        <v>48</v>
      </c>
      <c r="AE3445" t="s">
        <v>48</v>
      </c>
      <c r="AF3445" t="s">
        <v>48</v>
      </c>
    </row>
    <row r="3446" spans="1:32" hidden="1" outlineLevel="1" x14ac:dyDescent="0.2">
      <c r="A3446" t="s">
        <v>25185</v>
      </c>
      <c r="B3446" t="s">
        <v>25186</v>
      </c>
      <c r="C3446" t="s">
        <v>25187</v>
      </c>
      <c r="J3446" t="s">
        <v>25188</v>
      </c>
      <c r="K3446" t="s">
        <v>25158</v>
      </c>
      <c r="L3446" t="s">
        <v>1233</v>
      </c>
      <c r="M3446">
        <v>3</v>
      </c>
      <c r="P3446" s="2" t="s">
        <v>25189</v>
      </c>
      <c r="Q3446" t="s">
        <v>10060</v>
      </c>
      <c r="S3446">
        <v>2.8856416999999999E-2</v>
      </c>
      <c r="T3446">
        <v>9.5367430000000005E-4</v>
      </c>
      <c r="U3446">
        <v>1.1628932E-2</v>
      </c>
      <c r="V3446">
        <v>3.6442890000000002E-3</v>
      </c>
      <c r="W3446">
        <v>1.1768901999999999E-2</v>
      </c>
      <c r="X3446">
        <v>8.1168179999999996E-3</v>
      </c>
      <c r="Y3446">
        <v>-0.1</v>
      </c>
      <c r="Z3446">
        <v>9.4E-2</v>
      </c>
      <c r="AA3446">
        <v>9.9000000000000005E-2</v>
      </c>
      <c r="AB3446">
        <v>0.80700000000000005</v>
      </c>
      <c r="AC3446">
        <v>-2.58E-2</v>
      </c>
      <c r="AD3446" t="s">
        <v>48</v>
      </c>
      <c r="AE3446" t="s">
        <v>48</v>
      </c>
      <c r="AF3446" t="s">
        <v>48</v>
      </c>
    </row>
    <row r="3447" spans="1:32" hidden="1" outlineLevel="1" x14ac:dyDescent="0.2">
      <c r="A3447" t="s">
        <v>25190</v>
      </c>
      <c r="B3447" t="s">
        <v>25191</v>
      </c>
      <c r="C3447" t="s">
        <v>25192</v>
      </c>
      <c r="J3447" t="s">
        <v>25193</v>
      </c>
      <c r="K3447" t="s">
        <v>25158</v>
      </c>
      <c r="L3447" t="s">
        <v>1233</v>
      </c>
      <c r="M3447">
        <v>2</v>
      </c>
      <c r="P3447" s="2" t="s">
        <v>25194</v>
      </c>
      <c r="Q3447" t="s">
        <v>47</v>
      </c>
      <c r="S3447">
        <v>9.0330439999999998E-2</v>
      </c>
      <c r="T3447">
        <v>1.5258788999999999E-3</v>
      </c>
      <c r="U3447">
        <v>1.2585391E-2</v>
      </c>
      <c r="V3447">
        <v>4.5137386999999996E-3</v>
      </c>
      <c r="W3447">
        <v>3.136692E-2</v>
      </c>
      <c r="X3447">
        <v>7.0552653999999999E-3</v>
      </c>
      <c r="Y3447">
        <v>0.1125</v>
      </c>
      <c r="Z3447">
        <v>0.14299999999999999</v>
      </c>
      <c r="AA3447">
        <v>0.106</v>
      </c>
      <c r="AB3447">
        <v>0.751</v>
      </c>
      <c r="AC3447">
        <v>0.40820000000000001</v>
      </c>
      <c r="AD3447" t="s">
        <v>48</v>
      </c>
      <c r="AE3447" t="s">
        <v>48</v>
      </c>
      <c r="AF3447" t="s">
        <v>48</v>
      </c>
    </row>
    <row r="3448" spans="1:32" hidden="1" outlineLevel="1" x14ac:dyDescent="0.2">
      <c r="A3448" t="s">
        <v>25195</v>
      </c>
      <c r="B3448" t="s">
        <v>25196</v>
      </c>
      <c r="C3448" t="s">
        <v>15268</v>
      </c>
      <c r="J3448" t="s">
        <v>25197</v>
      </c>
      <c r="K3448" t="s">
        <v>25158</v>
      </c>
      <c r="L3448" t="s">
        <v>1233</v>
      </c>
      <c r="M3448">
        <v>2</v>
      </c>
      <c r="P3448" s="2" t="s">
        <v>25198</v>
      </c>
      <c r="Q3448" t="s">
        <v>10138</v>
      </c>
      <c r="S3448">
        <v>7.4502609999999997E-2</v>
      </c>
      <c r="T3448">
        <v>2.2792816E-3</v>
      </c>
      <c r="U3448">
        <v>1.5523086E-2</v>
      </c>
      <c r="V3448">
        <v>5.4386850000000004E-3</v>
      </c>
      <c r="W3448">
        <v>2.3866551E-2</v>
      </c>
      <c r="X3448">
        <v>1.0757755000000001E-2</v>
      </c>
      <c r="Y3448">
        <v>0</v>
      </c>
      <c r="Z3448">
        <v>0</v>
      </c>
      <c r="AA3448">
        <v>0</v>
      </c>
      <c r="AB3448">
        <v>1</v>
      </c>
      <c r="AC3448">
        <v>0</v>
      </c>
      <c r="AD3448" t="s">
        <v>48</v>
      </c>
      <c r="AE3448" t="s">
        <v>48</v>
      </c>
      <c r="AF3448" t="s">
        <v>48</v>
      </c>
    </row>
    <row r="3449" spans="1:32" hidden="1" outlineLevel="1" x14ac:dyDescent="0.2">
      <c r="A3449" t="s">
        <v>25199</v>
      </c>
      <c r="B3449" t="s">
        <v>25200</v>
      </c>
      <c r="C3449" t="s">
        <v>25201</v>
      </c>
      <c r="J3449" t="s">
        <v>25202</v>
      </c>
      <c r="K3449" t="s">
        <v>25158</v>
      </c>
      <c r="L3449" t="s">
        <v>1233</v>
      </c>
      <c r="M3449">
        <v>4</v>
      </c>
      <c r="P3449" s="2" t="s">
        <v>25203</v>
      </c>
      <c r="Q3449" t="s">
        <v>47</v>
      </c>
      <c r="S3449">
        <v>0.36867723000000002</v>
      </c>
      <c r="T3449">
        <v>1.4059683E-2</v>
      </c>
      <c r="U3449">
        <v>0.18540880000000001</v>
      </c>
      <c r="V3449">
        <v>1.8269362000000001E-2</v>
      </c>
      <c r="W3449">
        <v>0.100019015</v>
      </c>
      <c r="X3449">
        <v>1.0835429000000001E-2</v>
      </c>
      <c r="Y3449">
        <v>0.24545454545454551</v>
      </c>
      <c r="Z3449">
        <v>7.2999999999999995E-2</v>
      </c>
      <c r="AA3449">
        <v>6.8000000000000005E-2</v>
      </c>
      <c r="AB3449">
        <v>0.85899999999999999</v>
      </c>
      <c r="AC3449">
        <v>4.3099999999999999E-2</v>
      </c>
      <c r="AD3449" t="s">
        <v>48</v>
      </c>
      <c r="AE3449" t="s">
        <v>48</v>
      </c>
      <c r="AF3449" t="s">
        <v>48</v>
      </c>
    </row>
    <row r="3450" spans="1:32" hidden="1" outlineLevel="1" x14ac:dyDescent="0.2">
      <c r="A3450" t="s">
        <v>25204</v>
      </c>
      <c r="B3450" t="s">
        <v>25205</v>
      </c>
      <c r="C3450" t="s">
        <v>14780</v>
      </c>
      <c r="J3450" t="s">
        <v>25206</v>
      </c>
      <c r="K3450" t="s">
        <v>25158</v>
      </c>
      <c r="L3450" t="s">
        <v>1233</v>
      </c>
      <c r="M3450">
        <v>2</v>
      </c>
      <c r="P3450" s="2" t="s">
        <v>25207</v>
      </c>
      <c r="Q3450" t="s">
        <v>10132</v>
      </c>
      <c r="S3450">
        <v>4.6120717999999998E-2</v>
      </c>
      <c r="T3450">
        <v>1.2588501E-3</v>
      </c>
      <c r="U3450">
        <v>1.4532468E-2</v>
      </c>
      <c r="V3450">
        <v>3.5147964999999999E-3</v>
      </c>
      <c r="W3450">
        <v>2.0772644999999999E-2</v>
      </c>
      <c r="X3450">
        <v>7.7154995000000004E-3</v>
      </c>
      <c r="Y3450">
        <v>-0.23809523809523811</v>
      </c>
      <c r="Z3450">
        <v>5.3999999999999999E-2</v>
      </c>
      <c r="AA3450">
        <v>5.7000000000000002E-2</v>
      </c>
      <c r="AB3450">
        <v>0.88900000000000001</v>
      </c>
      <c r="AC3450">
        <v>-3.0499999999999999E-2</v>
      </c>
      <c r="AD3450" t="s">
        <v>48</v>
      </c>
      <c r="AE3450" t="s">
        <v>48</v>
      </c>
      <c r="AF3450" t="s">
        <v>48</v>
      </c>
    </row>
    <row r="3451" spans="1:32" hidden="1" outlineLevel="1" x14ac:dyDescent="0.2">
      <c r="A3451" t="s">
        <v>25208</v>
      </c>
      <c r="B3451" t="s">
        <v>25209</v>
      </c>
      <c r="C3451" t="s">
        <v>25151</v>
      </c>
      <c r="J3451" t="s">
        <v>25210</v>
      </c>
      <c r="K3451" t="s">
        <v>25158</v>
      </c>
      <c r="L3451" t="s">
        <v>1233</v>
      </c>
      <c r="M3451">
        <v>-1</v>
      </c>
      <c r="P3451" s="2" t="s">
        <v>25211</v>
      </c>
      <c r="Q3451" t="s">
        <v>10144</v>
      </c>
      <c r="S3451">
        <v>5.7253289999999998E-2</v>
      </c>
      <c r="T3451">
        <v>1.8215180000000001E-3</v>
      </c>
      <c r="U3451">
        <v>1.8734054999999999E-2</v>
      </c>
      <c r="V3451">
        <v>3.8477771000000002E-3</v>
      </c>
      <c r="W3451">
        <v>2.425329E-2</v>
      </c>
      <c r="X3451">
        <v>1.0239923E-2</v>
      </c>
      <c r="Y3451">
        <v>0.17681818181818179</v>
      </c>
      <c r="Z3451">
        <v>7.3999999999999996E-2</v>
      </c>
      <c r="AA3451">
        <v>8.4000000000000005E-2</v>
      </c>
      <c r="AB3451">
        <v>0.84199999999999997</v>
      </c>
      <c r="AC3451">
        <v>-0.37709999999999999</v>
      </c>
      <c r="AD3451" t="s">
        <v>48</v>
      </c>
      <c r="AE3451" t="s">
        <v>48</v>
      </c>
      <c r="AF3451" t="s">
        <v>48</v>
      </c>
    </row>
    <row r="3452" spans="1:32" hidden="1" outlineLevel="1" x14ac:dyDescent="0.2">
      <c r="P3452" s="2"/>
    </row>
    <row r="3453" spans="1:32" hidden="1" outlineLevel="1" x14ac:dyDescent="0.2">
      <c r="A3453" t="s">
        <v>25212</v>
      </c>
      <c r="B3453" t="s">
        <v>25213</v>
      </c>
      <c r="C3453" t="s">
        <v>15768</v>
      </c>
      <c r="J3453" t="s">
        <v>25214</v>
      </c>
      <c r="K3453" t="s">
        <v>25158</v>
      </c>
      <c r="L3453" t="s">
        <v>1233</v>
      </c>
      <c r="M3453">
        <v>1</v>
      </c>
      <c r="P3453" s="2" t="s">
        <v>25215</v>
      </c>
      <c r="Q3453" t="s">
        <v>10060</v>
      </c>
      <c r="S3453">
        <v>0.112333365</v>
      </c>
      <c r="T3453">
        <v>1.9645690000000002E-3</v>
      </c>
      <c r="U3453">
        <v>1.4942379E-2</v>
      </c>
      <c r="V3453">
        <v>3.884775E-3</v>
      </c>
      <c r="W3453">
        <v>6.2150877E-2</v>
      </c>
      <c r="X3453">
        <v>6.7186755999999997E-3</v>
      </c>
      <c r="Y3453">
        <v>-0.1</v>
      </c>
      <c r="Z3453">
        <v>0</v>
      </c>
      <c r="AA3453">
        <v>0.191</v>
      </c>
      <c r="AB3453">
        <v>0.80900000000000005</v>
      </c>
      <c r="AC3453">
        <v>-0.5</v>
      </c>
      <c r="AD3453" t="s">
        <v>48</v>
      </c>
      <c r="AE3453" t="s">
        <v>48</v>
      </c>
      <c r="AF3453" t="s">
        <v>48</v>
      </c>
    </row>
    <row r="3454" spans="1:32" hidden="1" outlineLevel="1" x14ac:dyDescent="0.2">
      <c r="A3454" t="s">
        <v>25216</v>
      </c>
      <c r="B3454" t="s">
        <v>25217</v>
      </c>
      <c r="C3454" t="s">
        <v>14165</v>
      </c>
      <c r="J3454" t="s">
        <v>25218</v>
      </c>
      <c r="K3454" t="s">
        <v>25158</v>
      </c>
      <c r="L3454" t="s">
        <v>1233</v>
      </c>
      <c r="M3454">
        <v>1</v>
      </c>
      <c r="P3454" s="2" t="s">
        <v>25219</v>
      </c>
      <c r="Q3454" t="s">
        <v>11213</v>
      </c>
      <c r="S3454">
        <v>0.19029272</v>
      </c>
      <c r="T3454">
        <v>3.0517577999999998E-3</v>
      </c>
      <c r="U3454">
        <v>4.1661996E-2</v>
      </c>
      <c r="V3454">
        <v>8.3985129999999998E-3</v>
      </c>
      <c r="W3454">
        <v>0.11978693</v>
      </c>
      <c r="X3454">
        <v>7.2623979999999998E-3</v>
      </c>
      <c r="Y3454">
        <v>0.22857142857142859</v>
      </c>
      <c r="Z3454">
        <v>5.1999999999999998E-2</v>
      </c>
      <c r="AA3454">
        <v>0</v>
      </c>
      <c r="AB3454">
        <v>0.94799999999999995</v>
      </c>
      <c r="AC3454">
        <v>0.57189999999999996</v>
      </c>
      <c r="AD3454" t="s">
        <v>48</v>
      </c>
      <c r="AE3454" t="s">
        <v>48</v>
      </c>
      <c r="AF3454" t="s">
        <v>48</v>
      </c>
    </row>
    <row r="3455" spans="1:32" hidden="1" outlineLevel="1" x14ac:dyDescent="0.2">
      <c r="A3455" t="s">
        <v>25220</v>
      </c>
      <c r="B3455" t="s">
        <v>25221</v>
      </c>
      <c r="C3455" t="s">
        <v>20858</v>
      </c>
      <c r="J3455" t="s">
        <v>25222</v>
      </c>
      <c r="K3455" t="s">
        <v>25223</v>
      </c>
      <c r="L3455" t="s">
        <v>1233</v>
      </c>
      <c r="M3455">
        <v>172</v>
      </c>
      <c r="P3455" s="2" t="s">
        <v>25224</v>
      </c>
      <c r="Q3455" t="s">
        <v>47</v>
      </c>
      <c r="S3455">
        <v>0.25462921999999999</v>
      </c>
      <c r="T3455">
        <v>5.5694580000000002E-3</v>
      </c>
      <c r="U3455">
        <v>0.22552395</v>
      </c>
      <c r="V3455">
        <v>3.5517942000000001E-3</v>
      </c>
      <c r="W3455">
        <v>0.15769512999999999</v>
      </c>
      <c r="X3455">
        <v>6.9258080000000003E-3</v>
      </c>
      <c r="Y3455">
        <v>0.3037037037037037</v>
      </c>
      <c r="Z3455">
        <v>0.219</v>
      </c>
      <c r="AA3455">
        <v>1.6E-2</v>
      </c>
      <c r="AB3455">
        <v>0.76400000000000001</v>
      </c>
      <c r="AC3455">
        <v>0.97440000000000004</v>
      </c>
      <c r="AD3455" t="s">
        <v>48</v>
      </c>
      <c r="AE3455" t="s">
        <v>48</v>
      </c>
      <c r="AF3455" t="s">
        <v>48</v>
      </c>
    </row>
    <row r="3456" spans="1:32" hidden="1" outlineLevel="1" x14ac:dyDescent="0.2">
      <c r="A3456" t="s">
        <v>25225</v>
      </c>
      <c r="B3456" t="s">
        <v>25226</v>
      </c>
      <c r="C3456" t="s">
        <v>22403</v>
      </c>
      <c r="J3456" t="s">
        <v>25227</v>
      </c>
      <c r="K3456" t="s">
        <v>25223</v>
      </c>
      <c r="L3456" t="s">
        <v>1233</v>
      </c>
      <c r="M3456">
        <v>80</v>
      </c>
      <c r="P3456" s="2" t="s">
        <v>25228</v>
      </c>
      <c r="Q3456" t="s">
        <v>22405</v>
      </c>
      <c r="Y3456" t="s">
        <v>48</v>
      </c>
      <c r="Z3456" t="s">
        <v>48</v>
      </c>
      <c r="AA3456" t="s">
        <v>48</v>
      </c>
      <c r="AB3456" t="s">
        <v>48</v>
      </c>
      <c r="AC3456" t="s">
        <v>48</v>
      </c>
      <c r="AD3456" t="s">
        <v>48</v>
      </c>
      <c r="AE3456" t="s">
        <v>48</v>
      </c>
      <c r="AF3456" t="s">
        <v>48</v>
      </c>
    </row>
    <row r="3457" spans="1:32" hidden="1" outlineLevel="1" x14ac:dyDescent="0.2">
      <c r="A3457" t="s">
        <v>25229</v>
      </c>
      <c r="B3457" t="s">
        <v>25230</v>
      </c>
      <c r="C3457" t="s">
        <v>25081</v>
      </c>
      <c r="J3457" t="s">
        <v>25231</v>
      </c>
      <c r="K3457" t="s">
        <v>25223</v>
      </c>
      <c r="L3457" t="s">
        <v>1233</v>
      </c>
      <c r="M3457">
        <v>73</v>
      </c>
      <c r="P3457" s="2" t="s">
        <v>25232</v>
      </c>
      <c r="Q3457" t="s">
        <v>25084</v>
      </c>
      <c r="S3457">
        <v>2.343543E-2</v>
      </c>
      <c r="T3457">
        <v>1.0156631E-3</v>
      </c>
      <c r="U3457">
        <v>1.4327513E-2</v>
      </c>
      <c r="V3457">
        <v>2.8673338E-3</v>
      </c>
      <c r="W3457">
        <v>1.0476895E-2</v>
      </c>
      <c r="X3457">
        <v>6.9905365999999997E-3</v>
      </c>
      <c r="Y3457">
        <v>-0.5</v>
      </c>
      <c r="Z3457">
        <v>0</v>
      </c>
      <c r="AA3457">
        <v>0.46700000000000003</v>
      </c>
      <c r="AB3457">
        <v>0.53300000000000003</v>
      </c>
      <c r="AC3457">
        <v>-0.64449999999999996</v>
      </c>
      <c r="AD3457" t="s">
        <v>48</v>
      </c>
      <c r="AE3457" t="s">
        <v>48</v>
      </c>
      <c r="AF3457" t="s">
        <v>48</v>
      </c>
    </row>
    <row r="3458" spans="1:32" hidden="1" outlineLevel="1" x14ac:dyDescent="0.2">
      <c r="A3458" t="s">
        <v>25233</v>
      </c>
      <c r="B3458" t="s">
        <v>25234</v>
      </c>
      <c r="C3458" t="s">
        <v>25235</v>
      </c>
      <c r="J3458" t="s">
        <v>25236</v>
      </c>
      <c r="K3458" t="s">
        <v>25223</v>
      </c>
      <c r="L3458" t="s">
        <v>1233</v>
      </c>
      <c r="M3458">
        <v>45</v>
      </c>
      <c r="P3458" s="2" t="s">
        <v>25237</v>
      </c>
      <c r="Q3458" t="s">
        <v>10060</v>
      </c>
      <c r="S3458">
        <v>2.8620722000000001E-2</v>
      </c>
      <c r="T3458">
        <v>7.9154970000000003E-4</v>
      </c>
      <c r="U3458">
        <v>1.1338579499999999E-2</v>
      </c>
      <c r="V3458">
        <v>1.4799143E-3</v>
      </c>
      <c r="W3458">
        <v>1.5340924000000001E-2</v>
      </c>
      <c r="X3458">
        <v>6.5244893000000002E-3</v>
      </c>
      <c r="Y3458">
        <v>0.38571428571428568</v>
      </c>
      <c r="Z3458">
        <v>0.35599999999999998</v>
      </c>
      <c r="AA3458">
        <v>6.0999999999999999E-2</v>
      </c>
      <c r="AB3458">
        <v>0.58199999999999996</v>
      </c>
      <c r="AC3458">
        <v>0.97829999999999995</v>
      </c>
      <c r="AD3458" t="s">
        <v>48</v>
      </c>
      <c r="AE3458" t="s">
        <v>48</v>
      </c>
      <c r="AF3458" t="s">
        <v>48</v>
      </c>
    </row>
    <row r="3459" spans="1:32" hidden="1" outlineLevel="1" x14ac:dyDescent="0.2">
      <c r="A3459" t="s">
        <v>25238</v>
      </c>
      <c r="B3459" t="s">
        <v>25239</v>
      </c>
      <c r="C3459" t="s">
        <v>22869</v>
      </c>
      <c r="J3459" t="s">
        <v>25240</v>
      </c>
      <c r="K3459" t="s">
        <v>25223</v>
      </c>
      <c r="L3459" t="s">
        <v>1233</v>
      </c>
      <c r="M3459">
        <v>17</v>
      </c>
      <c r="P3459" s="2" t="s">
        <v>25241</v>
      </c>
      <c r="Q3459" t="s">
        <v>47</v>
      </c>
      <c r="S3459">
        <v>0.11192002</v>
      </c>
      <c r="T3459">
        <v>3.1280518E-3</v>
      </c>
      <c r="U3459">
        <v>2.3379711000000001E-2</v>
      </c>
      <c r="V3459">
        <v>8.7684919999999993E-3</v>
      </c>
      <c r="W3459">
        <v>3.5113079999999998E-2</v>
      </c>
      <c r="X3459">
        <v>1.3165667000000001E-2</v>
      </c>
      <c r="Y3459">
        <v>0.45555555555555549</v>
      </c>
      <c r="Z3459">
        <v>0.64800000000000002</v>
      </c>
      <c r="AA3459">
        <v>0</v>
      </c>
      <c r="AB3459">
        <v>0.35199999999999998</v>
      </c>
      <c r="AC3459">
        <v>0.90090000000000003</v>
      </c>
      <c r="AD3459" t="s">
        <v>48</v>
      </c>
      <c r="AE3459" t="s">
        <v>48</v>
      </c>
      <c r="AF3459" t="s">
        <v>48</v>
      </c>
    </row>
    <row r="3460" spans="1:32" hidden="1" outlineLevel="1" x14ac:dyDescent="0.2">
      <c r="A3460" t="s">
        <v>25242</v>
      </c>
      <c r="B3460" t="s">
        <v>25243</v>
      </c>
      <c r="C3460" t="s">
        <v>13124</v>
      </c>
      <c r="J3460" t="s">
        <v>25244</v>
      </c>
      <c r="K3460" t="s">
        <v>25223</v>
      </c>
      <c r="L3460" t="s">
        <v>1233</v>
      </c>
      <c r="M3460">
        <v>13</v>
      </c>
      <c r="P3460" s="2" t="s">
        <v>25245</v>
      </c>
      <c r="Q3460" t="s">
        <v>10060</v>
      </c>
      <c r="S3460">
        <v>1.9351736000000001E-2</v>
      </c>
      <c r="T3460">
        <v>7.2002410000000002E-4</v>
      </c>
      <c r="U3460">
        <v>1.0928668000000001E-2</v>
      </c>
      <c r="V3460">
        <v>1.1793067E-3</v>
      </c>
      <c r="W3460">
        <v>9.7928900000000003E-3</v>
      </c>
      <c r="X3460">
        <v>7.094103E-3</v>
      </c>
      <c r="Y3460">
        <v>0.6</v>
      </c>
      <c r="Z3460">
        <v>0.16900000000000001</v>
      </c>
      <c r="AA3460">
        <v>0</v>
      </c>
      <c r="AB3460">
        <v>0.83099999999999996</v>
      </c>
      <c r="AC3460">
        <v>0.72640000000000005</v>
      </c>
      <c r="AD3460" t="s">
        <v>48</v>
      </c>
      <c r="AE3460" t="s">
        <v>48</v>
      </c>
      <c r="AF3460" t="s">
        <v>48</v>
      </c>
    </row>
    <row r="3461" spans="1:32" hidden="1" outlineLevel="1" x14ac:dyDescent="0.2">
      <c r="A3461" t="s">
        <v>25246</v>
      </c>
      <c r="B3461" t="s">
        <v>25247</v>
      </c>
      <c r="C3461" t="s">
        <v>13519</v>
      </c>
      <c r="J3461" t="s">
        <v>25248</v>
      </c>
      <c r="K3461" t="s">
        <v>25223</v>
      </c>
      <c r="L3461" t="s">
        <v>1233</v>
      </c>
      <c r="M3461">
        <v>4</v>
      </c>
      <c r="P3461" s="2" t="s">
        <v>25249</v>
      </c>
      <c r="Q3461" t="s">
        <v>47</v>
      </c>
      <c r="S3461">
        <v>0.71054620000000002</v>
      </c>
      <c r="T3461">
        <v>0.35368224999999998</v>
      </c>
      <c r="U3461">
        <v>0.71218073000000004</v>
      </c>
      <c r="V3461">
        <v>5.089863E-2</v>
      </c>
      <c r="W3461">
        <v>0.29855028</v>
      </c>
      <c r="X3461">
        <v>9.3163739999999995E-2</v>
      </c>
      <c r="Y3461">
        <v>0.125</v>
      </c>
      <c r="Z3461">
        <v>0.129</v>
      </c>
      <c r="AA3461">
        <v>6.8000000000000005E-2</v>
      </c>
      <c r="AB3461">
        <v>0.80200000000000005</v>
      </c>
      <c r="AC3461">
        <v>0.47670000000000001</v>
      </c>
      <c r="AD3461" t="s">
        <v>48</v>
      </c>
      <c r="AE3461" t="s">
        <v>48</v>
      </c>
      <c r="AF3461" t="s">
        <v>48</v>
      </c>
    </row>
    <row r="3462" spans="1:32" hidden="1" outlineLevel="1" x14ac:dyDescent="0.2">
      <c r="A3462" t="s">
        <v>25250</v>
      </c>
      <c r="B3462" t="s">
        <v>25251</v>
      </c>
      <c r="C3462" t="s">
        <v>25252</v>
      </c>
      <c r="J3462" t="s">
        <v>25253</v>
      </c>
      <c r="K3462" t="s">
        <v>25223</v>
      </c>
      <c r="L3462" t="s">
        <v>1233</v>
      </c>
      <c r="M3462">
        <v>3</v>
      </c>
      <c r="P3462" s="2" t="s">
        <v>25254</v>
      </c>
      <c r="Q3462" t="s">
        <v>47</v>
      </c>
      <c r="S3462">
        <v>4.7110279999999997E-2</v>
      </c>
      <c r="T3462">
        <v>2.0503997999999999E-3</v>
      </c>
      <c r="U3462">
        <v>1.9212283E-2</v>
      </c>
      <c r="V3462">
        <v>3.5702933000000001E-3</v>
      </c>
      <c r="W3462">
        <v>1.6404930000000002E-2</v>
      </c>
      <c r="X3462">
        <v>1.0032792E-2</v>
      </c>
      <c r="Y3462">
        <v>0.35</v>
      </c>
      <c r="Z3462">
        <v>0.27</v>
      </c>
      <c r="AA3462">
        <v>4.7E-2</v>
      </c>
      <c r="AB3462">
        <v>0.68300000000000005</v>
      </c>
      <c r="AC3462">
        <v>0.78139999999999998</v>
      </c>
      <c r="AD3462" t="s">
        <v>48</v>
      </c>
      <c r="AE3462" t="s">
        <v>48</v>
      </c>
      <c r="AF3462" t="s">
        <v>48</v>
      </c>
    </row>
    <row r="3463" spans="1:32" hidden="1" outlineLevel="1" x14ac:dyDescent="0.2">
      <c r="A3463" t="s">
        <v>25255</v>
      </c>
      <c r="B3463" t="s">
        <v>25256</v>
      </c>
      <c r="C3463" t="s">
        <v>25257</v>
      </c>
      <c r="J3463" t="s">
        <v>25258</v>
      </c>
      <c r="K3463" t="s">
        <v>25223</v>
      </c>
      <c r="L3463" t="s">
        <v>1233</v>
      </c>
      <c r="M3463">
        <v>3</v>
      </c>
      <c r="P3463" s="2" t="s">
        <v>25259</v>
      </c>
      <c r="Q3463" t="s">
        <v>10060</v>
      </c>
      <c r="S3463">
        <v>1.7843807E-2</v>
      </c>
      <c r="T3463">
        <v>7.2956085000000005E-4</v>
      </c>
      <c r="U3463">
        <v>1.2346276999999999E-2</v>
      </c>
      <c r="V3463">
        <v>1.9423875E-3</v>
      </c>
      <c r="W3463">
        <v>9.7168900000000006E-3</v>
      </c>
      <c r="X3463">
        <v>6.3950316999999996E-3</v>
      </c>
      <c r="Y3463">
        <v>0.6</v>
      </c>
      <c r="Z3463">
        <v>0</v>
      </c>
      <c r="AA3463">
        <v>0</v>
      </c>
      <c r="AB3463">
        <v>1</v>
      </c>
      <c r="AC3463">
        <v>0</v>
      </c>
      <c r="AD3463" t="s">
        <v>48</v>
      </c>
      <c r="AE3463" t="s">
        <v>48</v>
      </c>
      <c r="AF3463" t="s">
        <v>48</v>
      </c>
    </row>
    <row r="3464" spans="1:32" hidden="1" outlineLevel="1" x14ac:dyDescent="0.2">
      <c r="A3464" t="s">
        <v>25260</v>
      </c>
      <c r="B3464" t="s">
        <v>25261</v>
      </c>
      <c r="C3464" t="s">
        <v>10057</v>
      </c>
      <c r="J3464" t="s">
        <v>25262</v>
      </c>
      <c r="K3464" t="s">
        <v>25223</v>
      </c>
      <c r="L3464" t="s">
        <v>1233</v>
      </c>
      <c r="M3464">
        <v>3</v>
      </c>
      <c r="P3464" s="2" t="s">
        <v>25263</v>
      </c>
      <c r="Q3464" t="s">
        <v>10060</v>
      </c>
      <c r="S3464">
        <v>8.1625134000000002E-2</v>
      </c>
      <c r="T3464">
        <v>3.3760069999999999E-3</v>
      </c>
      <c r="U3464">
        <v>2.3106437000000001E-2</v>
      </c>
      <c r="V3464">
        <v>7.5845607000000004E-3</v>
      </c>
      <c r="W3464">
        <v>2.7841116999999999E-2</v>
      </c>
      <c r="X3464">
        <v>1.2233571E-2</v>
      </c>
      <c r="Y3464">
        <v>0.255</v>
      </c>
      <c r="Z3464">
        <v>0.127</v>
      </c>
      <c r="AA3464">
        <v>4.2999999999999997E-2</v>
      </c>
      <c r="AB3464">
        <v>0.82899999999999996</v>
      </c>
      <c r="AC3464">
        <v>0.77170000000000005</v>
      </c>
      <c r="AD3464" t="s">
        <v>48</v>
      </c>
      <c r="AE3464" t="s">
        <v>48</v>
      </c>
      <c r="AF3464" t="s">
        <v>48</v>
      </c>
    </row>
    <row r="3465" spans="1:32" hidden="1" outlineLevel="1" x14ac:dyDescent="0.2">
      <c r="A3465" t="s">
        <v>25264</v>
      </c>
      <c r="B3465" t="s">
        <v>23208</v>
      </c>
      <c r="C3465" t="s">
        <v>14139</v>
      </c>
      <c r="J3465" t="s">
        <v>25265</v>
      </c>
      <c r="K3465" t="s">
        <v>25223</v>
      </c>
      <c r="L3465" t="s">
        <v>1233</v>
      </c>
      <c r="M3465">
        <v>1</v>
      </c>
      <c r="P3465" s="2" t="s">
        <v>25266</v>
      </c>
      <c r="Q3465" t="s">
        <v>14142</v>
      </c>
      <c r="S3465">
        <v>1.4576632000000001E-2</v>
      </c>
      <c r="T3465">
        <v>6.9141389999999997E-4</v>
      </c>
      <c r="U3465">
        <v>9.9038909999999997E-3</v>
      </c>
      <c r="V3465">
        <v>1.4429165E-3</v>
      </c>
      <c r="W3465">
        <v>9.127886E-3</v>
      </c>
      <c r="X3465">
        <v>6.9516995000000002E-3</v>
      </c>
      <c r="Y3465">
        <v>0.13500000000000001</v>
      </c>
      <c r="Z3465">
        <v>0.13600000000000001</v>
      </c>
      <c r="AA3465">
        <v>0</v>
      </c>
      <c r="AB3465">
        <v>0.86399999999999999</v>
      </c>
      <c r="AC3465">
        <v>0.47670000000000001</v>
      </c>
      <c r="AD3465" t="s">
        <v>48</v>
      </c>
      <c r="AE3465" t="s">
        <v>48</v>
      </c>
      <c r="AF3465" t="s">
        <v>48</v>
      </c>
    </row>
    <row r="3466" spans="1:32" hidden="1" outlineLevel="1" x14ac:dyDescent="0.2">
      <c r="A3466" t="s">
        <v>25267</v>
      </c>
      <c r="B3466" t="s">
        <v>25268</v>
      </c>
      <c r="C3466" t="s">
        <v>15930</v>
      </c>
      <c r="J3466" t="s">
        <v>25269</v>
      </c>
      <c r="K3466" t="s">
        <v>25223</v>
      </c>
      <c r="L3466" t="s">
        <v>1233</v>
      </c>
      <c r="M3466">
        <v>1</v>
      </c>
      <c r="P3466" s="2" t="s">
        <v>25270</v>
      </c>
      <c r="Q3466" t="s">
        <v>10060</v>
      </c>
      <c r="S3466">
        <v>5.1810697000000003E-2</v>
      </c>
      <c r="T3466">
        <v>1.2493134000000001E-3</v>
      </c>
      <c r="U3466">
        <v>1.5010697999999999E-2</v>
      </c>
      <c r="V3466">
        <v>3.2373124000000001E-3</v>
      </c>
      <c r="W3466">
        <v>2.0321451000000001E-2</v>
      </c>
      <c r="X3466">
        <v>7.1070487999999998E-3</v>
      </c>
      <c r="Y3466">
        <v>0.1258522727272727</v>
      </c>
      <c r="Z3466">
        <v>9.0999999999999998E-2</v>
      </c>
      <c r="AA3466">
        <v>2.7E-2</v>
      </c>
      <c r="AB3466">
        <v>0.88100000000000001</v>
      </c>
      <c r="AC3466">
        <v>0.46700000000000003</v>
      </c>
      <c r="AD3466" t="s">
        <v>48</v>
      </c>
      <c r="AE3466" t="s">
        <v>48</v>
      </c>
      <c r="AF3466" t="s">
        <v>48</v>
      </c>
    </row>
    <row r="3467" spans="1:32" hidden="1" outlineLevel="1" x14ac:dyDescent="0.2">
      <c r="A3467" t="s">
        <v>25271</v>
      </c>
      <c r="B3467" t="s">
        <v>11571</v>
      </c>
      <c r="C3467" t="s">
        <v>11396</v>
      </c>
      <c r="J3467" t="s">
        <v>25272</v>
      </c>
      <c r="K3467" t="s">
        <v>25223</v>
      </c>
      <c r="L3467" t="s">
        <v>1233</v>
      </c>
      <c r="M3467">
        <v>1</v>
      </c>
      <c r="P3467" s="2" t="s">
        <v>25273</v>
      </c>
      <c r="Q3467" t="s">
        <v>10132</v>
      </c>
      <c r="S3467">
        <v>2.6735162E-2</v>
      </c>
      <c r="T3467">
        <v>1.6403197999999999E-3</v>
      </c>
      <c r="U3467">
        <v>2.2491569999999999E-2</v>
      </c>
      <c r="V3467">
        <v>3.0153253999999998E-3</v>
      </c>
      <c r="W3467">
        <v>1.1920903E-2</v>
      </c>
      <c r="X3467">
        <v>7.2882893000000004E-3</v>
      </c>
      <c r="Y3467">
        <v>0</v>
      </c>
      <c r="Z3467">
        <v>0</v>
      </c>
      <c r="AA3467">
        <v>0</v>
      </c>
      <c r="AB3467">
        <v>1</v>
      </c>
      <c r="AC3467">
        <v>0</v>
      </c>
      <c r="AD3467" t="s">
        <v>48</v>
      </c>
      <c r="AE3467" t="s">
        <v>48</v>
      </c>
      <c r="AF3467" t="s">
        <v>48</v>
      </c>
    </row>
    <row r="3468" spans="1:32" hidden="1" outlineLevel="1" x14ac:dyDescent="0.2">
      <c r="A3468" t="s">
        <v>25274</v>
      </c>
      <c r="B3468" t="s">
        <v>25275</v>
      </c>
      <c r="C3468" t="s">
        <v>14165</v>
      </c>
      <c r="J3468" t="s">
        <v>25276</v>
      </c>
      <c r="K3468" t="s">
        <v>25223</v>
      </c>
      <c r="L3468" t="s">
        <v>1233</v>
      </c>
      <c r="M3468">
        <v>1</v>
      </c>
      <c r="P3468" s="2" t="s">
        <v>25277</v>
      </c>
      <c r="Q3468" t="s">
        <v>11213</v>
      </c>
      <c r="S3468">
        <v>9.4816750000000005E-2</v>
      </c>
      <c r="T3468">
        <v>2.2411345999999999E-3</v>
      </c>
      <c r="U3468">
        <v>1.6752818999999999E-2</v>
      </c>
      <c r="V3468">
        <v>2.885833E-3</v>
      </c>
      <c r="W3468">
        <v>2.8392023999999998E-2</v>
      </c>
      <c r="X3468">
        <v>2.4580594000000001E-2</v>
      </c>
      <c r="Y3468">
        <v>-4.1666666666666657E-2</v>
      </c>
      <c r="Z3468">
        <v>0.19800000000000001</v>
      </c>
      <c r="AA3468">
        <v>3.2000000000000001E-2</v>
      </c>
      <c r="AB3468">
        <v>0.77</v>
      </c>
      <c r="AC3468">
        <v>0.92300000000000004</v>
      </c>
      <c r="AD3468" t="s">
        <v>48</v>
      </c>
      <c r="AE3468" t="s">
        <v>48</v>
      </c>
      <c r="AF3468" t="s">
        <v>48</v>
      </c>
    </row>
    <row r="3469" spans="1:32" hidden="1" outlineLevel="1" x14ac:dyDescent="0.2">
      <c r="A3469" t="s">
        <v>25278</v>
      </c>
      <c r="B3469" t="s">
        <v>25279</v>
      </c>
      <c r="C3469" t="s">
        <v>25280</v>
      </c>
      <c r="J3469" t="s">
        <v>25281</v>
      </c>
      <c r="K3469" t="s">
        <v>25223</v>
      </c>
      <c r="L3469" t="s">
        <v>1233</v>
      </c>
      <c r="M3469">
        <v>1</v>
      </c>
      <c r="P3469" s="2" t="s">
        <v>25282</v>
      </c>
      <c r="Q3469" t="s">
        <v>47</v>
      </c>
      <c r="S3469">
        <v>4.0925518000000001E-2</v>
      </c>
      <c r="T3469">
        <v>1.0299682999999999E-3</v>
      </c>
      <c r="U3469">
        <v>1.3131939E-2</v>
      </c>
      <c r="V3469">
        <v>2.1183542999999999E-2</v>
      </c>
      <c r="W3469">
        <v>1.6936934000000001E-2</v>
      </c>
      <c r="X3469">
        <v>6.4209230000000003E-3</v>
      </c>
      <c r="Y3469">
        <v>0.13240740740740739</v>
      </c>
      <c r="Z3469">
        <v>0.23699999999999999</v>
      </c>
      <c r="AA3469">
        <v>6.3E-2</v>
      </c>
      <c r="AB3469">
        <v>0.7</v>
      </c>
      <c r="AC3469">
        <v>0.93430000000000002</v>
      </c>
      <c r="AD3469" t="s">
        <v>48</v>
      </c>
      <c r="AE3469" t="s">
        <v>48</v>
      </c>
      <c r="AF3469" t="s">
        <v>48</v>
      </c>
    </row>
    <row r="3470" spans="1:32" hidden="1" outlineLevel="1" x14ac:dyDescent="0.2">
      <c r="A3470" t="s">
        <v>25283</v>
      </c>
      <c r="B3470" t="s">
        <v>25284</v>
      </c>
      <c r="C3470" t="s">
        <v>23724</v>
      </c>
      <c r="J3470" t="s">
        <v>25285</v>
      </c>
      <c r="K3470" t="s">
        <v>25220</v>
      </c>
      <c r="L3470" t="s">
        <v>1263</v>
      </c>
      <c r="M3470">
        <v>43</v>
      </c>
      <c r="P3470" s="2" t="s">
        <v>25286</v>
      </c>
      <c r="Q3470" t="s">
        <v>47</v>
      </c>
      <c r="S3470">
        <v>1.4011159E-2</v>
      </c>
      <c r="T3470">
        <v>7.8201294000000005E-4</v>
      </c>
      <c r="U3470">
        <v>1.3063620999999999E-2</v>
      </c>
      <c r="V3470">
        <v>2.1551251E-3</v>
      </c>
      <c r="W3470">
        <v>7.7978780000000003E-3</v>
      </c>
      <c r="X3470">
        <v>7.1199946000000004E-3</v>
      </c>
      <c r="Y3470">
        <v>0.22500000000000001</v>
      </c>
      <c r="Z3470">
        <v>0.29699999999999999</v>
      </c>
      <c r="AA3470">
        <v>0</v>
      </c>
      <c r="AB3470">
        <v>0.70299999999999996</v>
      </c>
      <c r="AC3470">
        <v>0.81579999999999997</v>
      </c>
      <c r="AD3470" t="s">
        <v>48</v>
      </c>
      <c r="AE3470" t="s">
        <v>48</v>
      </c>
      <c r="AF3470" t="s">
        <v>48</v>
      </c>
    </row>
    <row r="3471" spans="1:32" hidden="1" outlineLevel="1" x14ac:dyDescent="0.2">
      <c r="A3471" t="s">
        <v>25287</v>
      </c>
      <c r="B3471" t="s">
        <v>25288</v>
      </c>
      <c r="C3471" t="s">
        <v>25289</v>
      </c>
      <c r="J3471" t="s">
        <v>25290</v>
      </c>
      <c r="K3471" t="s">
        <v>25225</v>
      </c>
      <c r="L3471" t="s">
        <v>1263</v>
      </c>
      <c r="M3471">
        <v>12</v>
      </c>
      <c r="P3471" s="2" t="s">
        <v>25291</v>
      </c>
      <c r="Q3471" t="s">
        <v>10150</v>
      </c>
      <c r="S3471">
        <v>5.0078966000000003E-2</v>
      </c>
      <c r="T3471">
        <v>1.5449524E-3</v>
      </c>
      <c r="U3471">
        <v>1.7231046999999999E-2</v>
      </c>
      <c r="V3471">
        <v>7.6215583999999998E-3</v>
      </c>
      <c r="W3471">
        <v>1.9805799999999998E-2</v>
      </c>
      <c r="X3471">
        <v>9.1783709999999994E-3</v>
      </c>
      <c r="Y3471">
        <v>0</v>
      </c>
      <c r="Z3471">
        <v>0</v>
      </c>
      <c r="AA3471">
        <v>0.40300000000000002</v>
      </c>
      <c r="AB3471">
        <v>0.59699999999999998</v>
      </c>
      <c r="AC3471">
        <v>-0.40229999999999999</v>
      </c>
      <c r="AD3471" t="s">
        <v>48</v>
      </c>
      <c r="AE3471" t="s">
        <v>48</v>
      </c>
      <c r="AF3471" t="s">
        <v>48</v>
      </c>
    </row>
    <row r="3472" spans="1:32" hidden="1" outlineLevel="1" x14ac:dyDescent="0.2">
      <c r="A3472" t="s">
        <v>25292</v>
      </c>
      <c r="B3472" t="s">
        <v>25293</v>
      </c>
      <c r="C3472" t="s">
        <v>25294</v>
      </c>
      <c r="J3472" t="s">
        <v>25295</v>
      </c>
      <c r="K3472" t="s">
        <v>25229</v>
      </c>
      <c r="L3472" t="s">
        <v>1263</v>
      </c>
      <c r="M3472">
        <v>31</v>
      </c>
      <c r="P3472" s="2" t="s">
        <v>25296</v>
      </c>
      <c r="Q3472" t="s">
        <v>10060</v>
      </c>
      <c r="S3472">
        <v>2.3317584999999998E-2</v>
      </c>
      <c r="T3472">
        <v>1.1968612999999999E-3</v>
      </c>
      <c r="U3472">
        <v>1.5181494E-2</v>
      </c>
      <c r="V3472">
        <v>2.5343532000000001E-3</v>
      </c>
      <c r="W3472">
        <v>1.3516913E-2</v>
      </c>
      <c r="X3472">
        <v>7.2623979999999998E-3</v>
      </c>
      <c r="Y3472">
        <v>0.6071428571428571</v>
      </c>
      <c r="Z3472">
        <v>0.55900000000000005</v>
      </c>
      <c r="AA3472">
        <v>0</v>
      </c>
      <c r="AB3472">
        <v>0.441</v>
      </c>
      <c r="AC3472">
        <v>0.95830000000000004</v>
      </c>
      <c r="AD3472" t="s">
        <v>48</v>
      </c>
      <c r="AE3472" t="s">
        <v>48</v>
      </c>
      <c r="AF3472" t="s">
        <v>48</v>
      </c>
    </row>
    <row r="3473" spans="1:44" collapsed="1" x14ac:dyDescent="0.2">
      <c r="A3473" t="s">
        <v>1136</v>
      </c>
      <c r="B3473" t="s">
        <v>1137</v>
      </c>
      <c r="C3473" t="s">
        <v>1138</v>
      </c>
      <c r="D3473" t="s">
        <v>1139</v>
      </c>
      <c r="E3473" t="s">
        <v>53</v>
      </c>
      <c r="F3473" t="s">
        <v>43</v>
      </c>
      <c r="G3473">
        <v>23</v>
      </c>
      <c r="H3473" t="s">
        <v>42</v>
      </c>
      <c r="I3473">
        <v>21</v>
      </c>
      <c r="J3473" t="s">
        <v>1140</v>
      </c>
      <c r="L3473" t="s">
        <v>45</v>
      </c>
      <c r="M3473">
        <v>0</v>
      </c>
      <c r="N3473">
        <v>0.3</v>
      </c>
      <c r="O3473" s="2" t="s">
        <v>1141</v>
      </c>
      <c r="P3473" s="2" t="s">
        <v>1141</v>
      </c>
      <c r="Q3473" t="s">
        <v>47</v>
      </c>
      <c r="R3473" t="s">
        <v>47</v>
      </c>
      <c r="S3473">
        <v>3.8284220000000001E-2</v>
      </c>
      <c r="T3473">
        <v>1.5163422E-3</v>
      </c>
      <c r="U3473">
        <v>2.2423252000000001E-2</v>
      </c>
      <c r="V3473">
        <v>3.9402717000000002E-3</v>
      </c>
      <c r="W3473">
        <v>1.8323302E-2</v>
      </c>
      <c r="X3473">
        <v>6.433869E-3</v>
      </c>
      <c r="Y3473">
        <v>7.7083333333333323E-2</v>
      </c>
      <c r="Z3473">
        <v>1.4999999999999999E-2</v>
      </c>
      <c r="AA3473">
        <v>2.8000000000000001E-2</v>
      </c>
      <c r="AB3473">
        <v>0.95699999999999996</v>
      </c>
      <c r="AC3473">
        <v>-0.49199999999999999</v>
      </c>
      <c r="AD3473" t="s">
        <v>48</v>
      </c>
      <c r="AE3473" t="s">
        <v>48</v>
      </c>
      <c r="AF3473" t="s">
        <v>48</v>
      </c>
      <c r="AH3473">
        <f t="shared" ref="AH3473" si="30">SUM(AI3473:AJ3473)</f>
        <v>41</v>
      </c>
      <c r="AI3473">
        <f>COUNTIF(L3473:L3516, "Comment")</f>
        <v>39</v>
      </c>
      <c r="AJ3473">
        <f>COUNTIF(L3473:L3516, "Reply")</f>
        <v>2</v>
      </c>
      <c r="AK3473">
        <f>COUNTIF(C3474:C3516, C3473)</f>
        <v>0</v>
      </c>
      <c r="AM3473">
        <f>AVERAGE(S3473:S3487)</f>
        <v>0.23287347846666664</v>
      </c>
      <c r="AN3473">
        <f t="shared" ref="AN3473" si="31">AVERAGE(Y3473:Y3487)</f>
        <v>9.807173420715086E-2</v>
      </c>
      <c r="AO3473" cm="1">
        <f t="array" ref="AO3473">SUM(COUNTIF(J3474:J3515, {"*NTA*","*YWNBTA*"}))</f>
        <v>4</v>
      </c>
      <c r="AP3473" cm="1">
        <f t="array" ref="AP3473">SUM(COUNTIF(J3474:J3515, {"*YTA*","*YWBTA*"}))</f>
        <v>34</v>
      </c>
      <c r="AQ3473" s="9">
        <f>COUNTIF(J3474:J3515, "*ESH*")</f>
        <v>1</v>
      </c>
      <c r="AR3473" t="str">
        <f>IF(AO3473&gt;AP3473,(IF(AO3473&gt;AQ3473,"NTA","YTA")), IF(AP3473&gt;AQ3473,"YTA","ESH"))</f>
        <v>YTA</v>
      </c>
    </row>
    <row r="3474" spans="1:44" hidden="1" outlineLevel="1" x14ac:dyDescent="0.2">
      <c r="A3474" t="s">
        <v>25297</v>
      </c>
      <c r="B3474" t="s">
        <v>25298</v>
      </c>
      <c r="C3474" t="s">
        <v>25299</v>
      </c>
      <c r="J3474" t="s">
        <v>25300</v>
      </c>
      <c r="K3474" t="s">
        <v>1136</v>
      </c>
      <c r="L3474" t="s">
        <v>1233</v>
      </c>
      <c r="M3474">
        <v>191</v>
      </c>
      <c r="P3474" s="2" t="s">
        <v>25301</v>
      </c>
      <c r="Q3474" t="s">
        <v>25302</v>
      </c>
      <c r="S3474">
        <v>0.13908891000000001</v>
      </c>
      <c r="T3474">
        <v>5.3405759999999997E-3</v>
      </c>
      <c r="U3474">
        <v>4.5670102999999997E-2</v>
      </c>
      <c r="V3474">
        <v>8.5835029999999993E-3</v>
      </c>
      <c r="W3474">
        <v>2.2512966999999998E-2</v>
      </c>
      <c r="X3474">
        <v>9.0097209999999997E-2</v>
      </c>
      <c r="Y3474">
        <v>0.3666666666666667</v>
      </c>
      <c r="Z3474">
        <v>0.18099999999999999</v>
      </c>
      <c r="AA3474">
        <v>5.7000000000000002E-2</v>
      </c>
      <c r="AB3474">
        <v>0.76200000000000001</v>
      </c>
      <c r="AC3474">
        <v>0.75060000000000004</v>
      </c>
      <c r="AD3474" t="s">
        <v>48</v>
      </c>
      <c r="AE3474" t="s">
        <v>48</v>
      </c>
      <c r="AF3474" t="s">
        <v>48</v>
      </c>
    </row>
    <row r="3475" spans="1:44" hidden="1" outlineLevel="1" x14ac:dyDescent="0.2">
      <c r="A3475" t="s">
        <v>25303</v>
      </c>
      <c r="B3475" t="s">
        <v>25304</v>
      </c>
      <c r="C3475" t="s">
        <v>25305</v>
      </c>
      <c r="J3475" t="s">
        <v>25306</v>
      </c>
      <c r="K3475" t="s">
        <v>1136</v>
      </c>
      <c r="L3475" t="s">
        <v>1233</v>
      </c>
      <c r="M3475">
        <v>111</v>
      </c>
      <c r="P3475" s="2" t="s">
        <v>25307</v>
      </c>
      <c r="Q3475" t="s">
        <v>47</v>
      </c>
      <c r="S3475">
        <v>1.834645E-2</v>
      </c>
      <c r="T3475">
        <v>5.5313110000000003E-4</v>
      </c>
      <c r="U3475">
        <v>1.0979908E-2</v>
      </c>
      <c r="V3475">
        <v>1.8776412000000001E-3</v>
      </c>
      <c r="W3475">
        <v>1.1236899E-2</v>
      </c>
      <c r="X3475">
        <v>6.1425893000000001E-3</v>
      </c>
      <c r="Y3475">
        <v>0.25208333333333333</v>
      </c>
      <c r="Z3475">
        <v>0.20300000000000001</v>
      </c>
      <c r="AA3475">
        <v>0</v>
      </c>
      <c r="AB3475">
        <v>0.79700000000000004</v>
      </c>
      <c r="AC3475">
        <v>0.89429999999999998</v>
      </c>
      <c r="AD3475" t="s">
        <v>48</v>
      </c>
      <c r="AE3475" t="s">
        <v>48</v>
      </c>
      <c r="AF3475" t="s">
        <v>48</v>
      </c>
    </row>
    <row r="3476" spans="1:44" hidden="1" outlineLevel="1" x14ac:dyDescent="0.2">
      <c r="A3476" t="s">
        <v>25308</v>
      </c>
      <c r="B3476" t="s">
        <v>25309</v>
      </c>
      <c r="C3476" t="s">
        <v>25310</v>
      </c>
      <c r="J3476" t="s">
        <v>25311</v>
      </c>
      <c r="K3476" t="s">
        <v>1136</v>
      </c>
      <c r="L3476" t="s">
        <v>1233</v>
      </c>
      <c r="M3476">
        <v>88</v>
      </c>
      <c r="P3476" s="2" t="s">
        <v>25312</v>
      </c>
      <c r="Q3476" t="s">
        <v>25313</v>
      </c>
      <c r="S3476">
        <v>9.6758680000000007E-3</v>
      </c>
      <c r="T3476">
        <v>4.9829482999999997E-4</v>
      </c>
      <c r="U3476">
        <v>1.0347960999999999E-2</v>
      </c>
      <c r="V3476">
        <v>2.1643745999999999E-3</v>
      </c>
      <c r="W3476">
        <v>7.2468747000000002E-3</v>
      </c>
      <c r="X3476">
        <v>6.2720470000000002E-3</v>
      </c>
      <c r="Y3476">
        <v>0.2</v>
      </c>
      <c r="Z3476">
        <v>0</v>
      </c>
      <c r="AA3476">
        <v>0</v>
      </c>
      <c r="AB3476">
        <v>1</v>
      </c>
      <c r="AC3476">
        <v>0</v>
      </c>
      <c r="AD3476" t="s">
        <v>48</v>
      </c>
      <c r="AE3476" t="s">
        <v>48</v>
      </c>
      <c r="AF3476" t="s">
        <v>48</v>
      </c>
    </row>
    <row r="3477" spans="1:44" hidden="1" outlineLevel="1" x14ac:dyDescent="0.2">
      <c r="A3477" t="s">
        <v>25314</v>
      </c>
      <c r="B3477" t="s">
        <v>25315</v>
      </c>
      <c r="C3477" t="s">
        <v>25316</v>
      </c>
      <c r="J3477" t="s">
        <v>25317</v>
      </c>
      <c r="K3477" t="s">
        <v>1136</v>
      </c>
      <c r="L3477" t="s">
        <v>1233</v>
      </c>
      <c r="M3477">
        <v>39</v>
      </c>
      <c r="P3477" s="2" t="s">
        <v>25318</v>
      </c>
      <c r="Q3477" t="s">
        <v>24283</v>
      </c>
      <c r="S3477">
        <v>1.7969468999999998E-2</v>
      </c>
      <c r="T3477">
        <v>6.2942504999999999E-4</v>
      </c>
      <c r="U3477">
        <v>1.1150704000000001E-2</v>
      </c>
      <c r="V3477">
        <v>1.2486776999999999E-3</v>
      </c>
      <c r="W3477">
        <v>1.0856897000000001E-2</v>
      </c>
      <c r="X3477">
        <v>5.7865805000000001E-3</v>
      </c>
      <c r="Y3477">
        <v>0.1608333333333333</v>
      </c>
      <c r="Z3477">
        <v>9.4E-2</v>
      </c>
      <c r="AA3477">
        <v>0</v>
      </c>
      <c r="AB3477">
        <v>0.90600000000000003</v>
      </c>
      <c r="AC3477">
        <v>0.84260000000000002</v>
      </c>
      <c r="AD3477" t="s">
        <v>48</v>
      </c>
      <c r="AE3477" t="s">
        <v>48</v>
      </c>
      <c r="AF3477" t="s">
        <v>48</v>
      </c>
    </row>
    <row r="3478" spans="1:44" hidden="1" outlineLevel="1" x14ac:dyDescent="0.2">
      <c r="A3478" t="s">
        <v>25319</v>
      </c>
      <c r="B3478" t="s">
        <v>25320</v>
      </c>
      <c r="C3478" t="s">
        <v>24173</v>
      </c>
      <c r="J3478" t="s">
        <v>25321</v>
      </c>
      <c r="K3478" t="s">
        <v>1136</v>
      </c>
      <c r="L3478" t="s">
        <v>1233</v>
      </c>
      <c r="M3478">
        <v>54</v>
      </c>
      <c r="P3478" s="2" t="s">
        <v>25322</v>
      </c>
      <c r="Q3478" t="s">
        <v>10132</v>
      </c>
      <c r="S3478">
        <v>0.72028046999999995</v>
      </c>
      <c r="T3478">
        <v>0.23224974000000001</v>
      </c>
      <c r="U3478">
        <v>0.55356324000000001</v>
      </c>
      <c r="V3478">
        <v>7.3429056000000006E-2</v>
      </c>
      <c r="W3478">
        <v>0.63366869999999997</v>
      </c>
      <c r="X3478">
        <v>2.6134560000000001E-2</v>
      </c>
      <c r="Y3478">
        <v>0</v>
      </c>
      <c r="Z3478">
        <v>7.0999999999999994E-2</v>
      </c>
      <c r="AA3478">
        <v>3.6999999999999998E-2</v>
      </c>
      <c r="AB3478">
        <v>0.89200000000000002</v>
      </c>
      <c r="AC3478">
        <v>0.31819999999999998</v>
      </c>
      <c r="AD3478" t="s">
        <v>48</v>
      </c>
      <c r="AE3478" t="s">
        <v>48</v>
      </c>
      <c r="AF3478" t="s">
        <v>48</v>
      </c>
    </row>
    <row r="3479" spans="1:44" hidden="1" outlineLevel="1" x14ac:dyDescent="0.2">
      <c r="A3479" t="s">
        <v>25323</v>
      </c>
      <c r="B3479" t="s">
        <v>25324</v>
      </c>
      <c r="C3479" t="s">
        <v>25325</v>
      </c>
      <c r="J3479" t="s">
        <v>25326</v>
      </c>
      <c r="K3479" t="s">
        <v>1136</v>
      </c>
      <c r="L3479" t="s">
        <v>1233</v>
      </c>
      <c r="M3479">
        <v>48</v>
      </c>
      <c r="P3479" s="2" t="s">
        <v>25327</v>
      </c>
      <c r="Q3479" t="s">
        <v>10258</v>
      </c>
      <c r="S3479">
        <v>0.17984040000000001</v>
      </c>
      <c r="T3479">
        <v>3.1471251999999998E-3</v>
      </c>
      <c r="U3479">
        <v>2.1603431999999999E-2</v>
      </c>
      <c r="V3479">
        <v>5.1353373000000001E-2</v>
      </c>
      <c r="W3479">
        <v>7.7136256E-2</v>
      </c>
      <c r="X3479">
        <v>6.6345283000000003E-3</v>
      </c>
      <c r="Y3479">
        <v>-0.26666666666666672</v>
      </c>
      <c r="Z3479">
        <v>0.108</v>
      </c>
      <c r="AA3479">
        <v>0.154</v>
      </c>
      <c r="AB3479">
        <v>0.73699999999999999</v>
      </c>
      <c r="AC3479">
        <v>-0.48070000000000002</v>
      </c>
      <c r="AD3479" t="s">
        <v>48</v>
      </c>
      <c r="AE3479" t="s">
        <v>48</v>
      </c>
      <c r="AF3479" t="s">
        <v>48</v>
      </c>
    </row>
    <row r="3480" spans="1:44" hidden="1" outlineLevel="1" x14ac:dyDescent="0.2">
      <c r="A3480" t="s">
        <v>25328</v>
      </c>
      <c r="B3480" t="s">
        <v>25329</v>
      </c>
      <c r="C3480" t="s">
        <v>25330</v>
      </c>
      <c r="J3480" t="s">
        <v>25331</v>
      </c>
      <c r="K3480" t="s">
        <v>1136</v>
      </c>
      <c r="L3480" t="s">
        <v>1233</v>
      </c>
      <c r="M3480">
        <v>15</v>
      </c>
      <c r="P3480" s="2" t="s">
        <v>25332</v>
      </c>
      <c r="Q3480" t="s">
        <v>10471</v>
      </c>
      <c r="S3480">
        <v>0.77610809999999997</v>
      </c>
      <c r="T3480">
        <v>0.18232453000000001</v>
      </c>
      <c r="U3480">
        <v>0.6069483</v>
      </c>
      <c r="V3480">
        <v>4.5644150000000001E-2</v>
      </c>
      <c r="W3480">
        <v>0.63366869999999997</v>
      </c>
      <c r="X3480">
        <v>1.15345E-2</v>
      </c>
      <c r="Y3480">
        <v>7.14285714285714E-3</v>
      </c>
      <c r="Z3480">
        <v>0</v>
      </c>
      <c r="AA3480">
        <v>0.20599999999999999</v>
      </c>
      <c r="AB3480">
        <v>0.79400000000000004</v>
      </c>
      <c r="AC3480">
        <v>-0.84419999999999995</v>
      </c>
      <c r="AD3480" t="s">
        <v>48</v>
      </c>
      <c r="AE3480" t="s">
        <v>48</v>
      </c>
      <c r="AF3480" t="s">
        <v>48</v>
      </c>
    </row>
    <row r="3481" spans="1:44" hidden="1" outlineLevel="1" x14ac:dyDescent="0.2">
      <c r="A3481" t="s">
        <v>25333</v>
      </c>
      <c r="B3481" t="s">
        <v>25334</v>
      </c>
      <c r="C3481" t="s">
        <v>25335</v>
      </c>
      <c r="J3481" t="s">
        <v>25336</v>
      </c>
      <c r="K3481" t="s">
        <v>1136</v>
      </c>
      <c r="L3481" t="s">
        <v>1233</v>
      </c>
      <c r="M3481">
        <v>13</v>
      </c>
      <c r="P3481" s="2" t="s">
        <v>25337</v>
      </c>
      <c r="Q3481" t="s">
        <v>47</v>
      </c>
      <c r="S3481">
        <v>0.13388206</v>
      </c>
      <c r="T3481">
        <v>2.2220612000000001E-3</v>
      </c>
      <c r="U3481">
        <v>5.3936820000000003E-2</v>
      </c>
      <c r="V3481">
        <v>4.920715E-3</v>
      </c>
      <c r="W3481">
        <v>6.0927123E-2</v>
      </c>
      <c r="X3481">
        <v>6.3950316999999996E-3</v>
      </c>
      <c r="Y3481">
        <v>-2.4999999999999981E-2</v>
      </c>
      <c r="Z3481">
        <v>0.13300000000000001</v>
      </c>
      <c r="AA3481">
        <v>0.152</v>
      </c>
      <c r="AB3481">
        <v>0.71499999999999997</v>
      </c>
      <c r="AC3481">
        <v>1.0800000000000001E-2</v>
      </c>
      <c r="AD3481" t="s">
        <v>48</v>
      </c>
      <c r="AE3481" t="s">
        <v>48</v>
      </c>
      <c r="AF3481" t="s">
        <v>48</v>
      </c>
    </row>
    <row r="3482" spans="1:44" hidden="1" outlineLevel="1" x14ac:dyDescent="0.2">
      <c r="A3482" t="s">
        <v>25338</v>
      </c>
      <c r="B3482" t="s">
        <v>25339</v>
      </c>
      <c r="C3482" t="s">
        <v>25340</v>
      </c>
      <c r="J3482" t="s">
        <v>25341</v>
      </c>
      <c r="K3482" t="s">
        <v>1136</v>
      </c>
      <c r="L3482" t="s">
        <v>1233</v>
      </c>
      <c r="M3482">
        <v>27</v>
      </c>
      <c r="P3482" s="2" t="s">
        <v>25342</v>
      </c>
      <c r="Q3482" t="s">
        <v>47</v>
      </c>
      <c r="S3482">
        <v>0.28549029999999997</v>
      </c>
      <c r="T3482">
        <v>2.6893616000000001E-3</v>
      </c>
      <c r="U3482">
        <v>2.4267851999999999E-2</v>
      </c>
      <c r="V3482">
        <v>5.9936525999999997E-3</v>
      </c>
      <c r="W3482">
        <v>0.25007802000000001</v>
      </c>
      <c r="X3482">
        <v>6.2785195000000004E-3</v>
      </c>
      <c r="Y3482">
        <v>5.5555555555555559E-2</v>
      </c>
      <c r="Z3482">
        <v>0</v>
      </c>
      <c r="AA3482">
        <v>0.112</v>
      </c>
      <c r="AB3482">
        <v>0.88800000000000001</v>
      </c>
      <c r="AC3482">
        <v>-0.63100000000000001</v>
      </c>
      <c r="AD3482" t="s">
        <v>48</v>
      </c>
      <c r="AE3482" t="s">
        <v>48</v>
      </c>
      <c r="AF3482" t="s">
        <v>48</v>
      </c>
    </row>
    <row r="3483" spans="1:44" hidden="1" outlineLevel="1" x14ac:dyDescent="0.2">
      <c r="A3483" t="s">
        <v>25343</v>
      </c>
      <c r="B3483" t="s">
        <v>25344</v>
      </c>
      <c r="C3483" t="s">
        <v>25345</v>
      </c>
      <c r="J3483" t="s">
        <v>25346</v>
      </c>
      <c r="K3483" t="s">
        <v>1136</v>
      </c>
      <c r="L3483" t="s">
        <v>1233</v>
      </c>
      <c r="M3483">
        <v>24</v>
      </c>
      <c r="P3483" s="2" t="s">
        <v>25347</v>
      </c>
      <c r="Q3483" t="s">
        <v>10492</v>
      </c>
      <c r="S3483">
        <v>0.7308154</v>
      </c>
      <c r="T3483">
        <v>0.34935044999999998</v>
      </c>
      <c r="U3483">
        <v>0.71073220000000004</v>
      </c>
      <c r="V3483">
        <v>5.2490227E-2</v>
      </c>
      <c r="W3483">
        <v>0.40243408000000003</v>
      </c>
      <c r="X3483">
        <v>3.787563E-2</v>
      </c>
      <c r="Y3483">
        <v>0</v>
      </c>
      <c r="Z3483">
        <v>0.34399999999999997</v>
      </c>
      <c r="AA3483">
        <v>0.14899999999999999</v>
      </c>
      <c r="AB3483">
        <v>0.50700000000000001</v>
      </c>
      <c r="AC3483">
        <v>0.69969999999999999</v>
      </c>
      <c r="AD3483" t="s">
        <v>48</v>
      </c>
      <c r="AE3483" t="s">
        <v>48</v>
      </c>
      <c r="AF3483" t="s">
        <v>48</v>
      </c>
    </row>
    <row r="3484" spans="1:44" hidden="1" outlineLevel="1" x14ac:dyDescent="0.2">
      <c r="A3484" t="s">
        <v>25348</v>
      </c>
      <c r="B3484" t="s">
        <v>25349</v>
      </c>
      <c r="C3484" t="s">
        <v>25350</v>
      </c>
      <c r="J3484" t="s">
        <v>25351</v>
      </c>
      <c r="K3484" t="s">
        <v>1136</v>
      </c>
      <c r="L3484" t="s">
        <v>1233</v>
      </c>
      <c r="M3484">
        <v>11</v>
      </c>
      <c r="P3484" s="2" t="s">
        <v>25352</v>
      </c>
      <c r="Q3484" t="s">
        <v>25353</v>
      </c>
      <c r="S3484">
        <v>0.2540519</v>
      </c>
      <c r="T3484">
        <v>1.2639441499999999E-2</v>
      </c>
      <c r="U3484">
        <v>7.5792133999999997E-2</v>
      </c>
      <c r="V3484">
        <v>2.33943E-2</v>
      </c>
      <c r="W3484">
        <v>8.2619294999999995E-2</v>
      </c>
      <c r="X3484">
        <v>8.4922450000000007E-3</v>
      </c>
      <c r="Y3484">
        <v>0.24330808080808081</v>
      </c>
      <c r="Z3484">
        <v>0.10299999999999999</v>
      </c>
      <c r="AA3484">
        <v>3.6999999999999998E-2</v>
      </c>
      <c r="AB3484">
        <v>0.86</v>
      </c>
      <c r="AC3484">
        <v>0.90639999999999998</v>
      </c>
      <c r="AD3484" t="s">
        <v>48</v>
      </c>
      <c r="AE3484" t="s">
        <v>48</v>
      </c>
      <c r="AF3484" t="s">
        <v>48</v>
      </c>
    </row>
    <row r="3485" spans="1:44" hidden="1" outlineLevel="1" x14ac:dyDescent="0.2">
      <c r="A3485" t="s">
        <v>25354</v>
      </c>
      <c r="B3485" t="s">
        <v>25355</v>
      </c>
      <c r="C3485" t="s">
        <v>25356</v>
      </c>
      <c r="J3485" t="s">
        <v>25357</v>
      </c>
      <c r="K3485" t="s">
        <v>1136</v>
      </c>
      <c r="L3485" t="s">
        <v>1233</v>
      </c>
      <c r="M3485">
        <v>20</v>
      </c>
      <c r="P3485" s="2" t="s">
        <v>25358</v>
      </c>
      <c r="Q3485" t="s">
        <v>25359</v>
      </c>
      <c r="S3485">
        <v>4.1172907000000002E-2</v>
      </c>
      <c r="T3485">
        <v>1.1920928999999999E-3</v>
      </c>
      <c r="U3485">
        <v>1.8734054999999999E-2</v>
      </c>
      <c r="V3485">
        <v>3.2558115000000001E-3</v>
      </c>
      <c r="W3485">
        <v>2.0708187999999999E-2</v>
      </c>
      <c r="X3485">
        <v>6.5309620000000004E-3</v>
      </c>
      <c r="Y3485">
        <v>0.1110152867965368</v>
      </c>
      <c r="Z3485">
        <v>6.5000000000000002E-2</v>
      </c>
      <c r="AA3485">
        <v>8.5000000000000006E-2</v>
      </c>
      <c r="AB3485">
        <v>0.85</v>
      </c>
      <c r="AC3485">
        <v>-0.75239999999999996</v>
      </c>
      <c r="AD3485" t="s">
        <v>48</v>
      </c>
      <c r="AE3485" t="s">
        <v>48</v>
      </c>
      <c r="AF3485" t="s">
        <v>48</v>
      </c>
    </row>
    <row r="3486" spans="1:44" hidden="1" outlineLevel="1" x14ac:dyDescent="0.2">
      <c r="A3486" t="s">
        <v>25360</v>
      </c>
      <c r="B3486" t="s">
        <v>25361</v>
      </c>
      <c r="C3486" t="s">
        <v>25362</v>
      </c>
      <c r="J3486" t="s">
        <v>25363</v>
      </c>
      <c r="K3486" t="s">
        <v>1136</v>
      </c>
      <c r="L3486" t="s">
        <v>1233</v>
      </c>
      <c r="M3486">
        <v>7</v>
      </c>
      <c r="P3486" s="2" t="s">
        <v>25364</v>
      </c>
      <c r="Q3486" t="s">
        <v>25365</v>
      </c>
      <c r="S3486">
        <v>3.7105742999999997E-2</v>
      </c>
      <c r="T3486">
        <v>1.1301041000000001E-3</v>
      </c>
      <c r="U3486">
        <v>1.4498308999999999E-2</v>
      </c>
      <c r="V3486">
        <v>2.4788563999999999E-3</v>
      </c>
      <c r="W3486">
        <v>2.1159383E-2</v>
      </c>
      <c r="X3486">
        <v>6.8999166000000001E-3</v>
      </c>
      <c r="Y3486">
        <v>0.22261904761904761</v>
      </c>
      <c r="Z3486">
        <v>0.121</v>
      </c>
      <c r="AA3486">
        <v>0</v>
      </c>
      <c r="AB3486">
        <v>0.879</v>
      </c>
      <c r="AC3486">
        <v>0.93700000000000006</v>
      </c>
      <c r="AD3486" t="s">
        <v>48</v>
      </c>
      <c r="AE3486" t="s">
        <v>48</v>
      </c>
      <c r="AF3486" t="s">
        <v>48</v>
      </c>
    </row>
    <row r="3487" spans="1:44" hidden="1" outlineLevel="1" x14ac:dyDescent="0.2">
      <c r="A3487" t="s">
        <v>25366</v>
      </c>
      <c r="B3487" t="s">
        <v>25367</v>
      </c>
      <c r="C3487" t="s">
        <v>25368</v>
      </c>
      <c r="J3487" t="s">
        <v>25369</v>
      </c>
      <c r="K3487" t="s">
        <v>1136</v>
      </c>
      <c r="L3487" t="s">
        <v>1233</v>
      </c>
      <c r="M3487">
        <v>16</v>
      </c>
      <c r="P3487" s="2" t="s">
        <v>25370</v>
      </c>
      <c r="Q3487" t="s">
        <v>47</v>
      </c>
      <c r="S3487">
        <v>0.11098998</v>
      </c>
      <c r="T3487">
        <v>3.1471251999999998E-3</v>
      </c>
      <c r="U3487">
        <v>5.1932766999999998E-2</v>
      </c>
      <c r="V3487">
        <v>1.0433395E-2</v>
      </c>
      <c r="W3487">
        <v>3.7395194E-2</v>
      </c>
      <c r="X3487">
        <v>8.9194559999999992E-3</v>
      </c>
      <c r="Y3487">
        <v>6.6435185185185194E-2</v>
      </c>
      <c r="Z3487">
        <v>9.7000000000000003E-2</v>
      </c>
      <c r="AA3487">
        <v>6.5000000000000002E-2</v>
      </c>
      <c r="AB3487">
        <v>0.83799999999999997</v>
      </c>
      <c r="AC3487">
        <v>0.31509999999999999</v>
      </c>
      <c r="AD3487" t="s">
        <v>48</v>
      </c>
      <c r="AE3487" t="s">
        <v>48</v>
      </c>
      <c r="AF3487" t="s">
        <v>48</v>
      </c>
    </row>
    <row r="3488" spans="1:44" hidden="1" outlineLevel="1" x14ac:dyDescent="0.2">
      <c r="A3488" t="s">
        <v>25371</v>
      </c>
      <c r="B3488" t="s">
        <v>25372</v>
      </c>
      <c r="C3488" t="s">
        <v>25373</v>
      </c>
      <c r="J3488" t="s">
        <v>25374</v>
      </c>
      <c r="K3488" t="s">
        <v>1136</v>
      </c>
      <c r="L3488" t="s">
        <v>1233</v>
      </c>
      <c r="M3488">
        <v>8</v>
      </c>
      <c r="P3488" s="2" t="s">
        <v>25375</v>
      </c>
      <c r="Q3488" t="s">
        <v>10104</v>
      </c>
      <c r="S3488">
        <v>3.2863232999999999E-2</v>
      </c>
      <c r="T3488">
        <v>9.4890594000000003E-4</v>
      </c>
      <c r="U3488">
        <v>1.3849284E-2</v>
      </c>
      <c r="V3488">
        <v>2.1458757E-3</v>
      </c>
      <c r="W3488">
        <v>1.6024929E-2</v>
      </c>
      <c r="X3488">
        <v>6.3238297999999998E-3</v>
      </c>
      <c r="Y3488">
        <v>0.27777777777777779</v>
      </c>
      <c r="Z3488">
        <v>0</v>
      </c>
      <c r="AA3488">
        <v>0</v>
      </c>
      <c r="AB3488">
        <v>1</v>
      </c>
      <c r="AC3488">
        <v>0</v>
      </c>
      <c r="AD3488" t="s">
        <v>48</v>
      </c>
      <c r="AE3488" t="s">
        <v>48</v>
      </c>
      <c r="AF3488" t="s">
        <v>48</v>
      </c>
    </row>
    <row r="3489" spans="1:32" hidden="1" outlineLevel="1" x14ac:dyDescent="0.2">
      <c r="A3489" t="s">
        <v>25376</v>
      </c>
      <c r="B3489" t="s">
        <v>25377</v>
      </c>
      <c r="C3489" t="s">
        <v>13204</v>
      </c>
      <c r="J3489" t="s">
        <v>25378</v>
      </c>
      <c r="K3489" t="s">
        <v>1136</v>
      </c>
      <c r="L3489" t="s">
        <v>1233</v>
      </c>
      <c r="M3489">
        <v>7</v>
      </c>
      <c r="P3489" s="2" t="s">
        <v>25379</v>
      </c>
      <c r="Q3489" t="s">
        <v>10032</v>
      </c>
      <c r="S3489">
        <v>4.5873325E-2</v>
      </c>
      <c r="T3489">
        <v>1.3351439999999999E-3</v>
      </c>
      <c r="U3489">
        <v>1.3439372E-2</v>
      </c>
      <c r="V3489">
        <v>3.2003146999999999E-3</v>
      </c>
      <c r="W3489">
        <v>1.8710041E-2</v>
      </c>
      <c r="X3489">
        <v>8.0650359999999994E-3</v>
      </c>
      <c r="Y3489">
        <v>0.5</v>
      </c>
      <c r="Z3489">
        <v>0.20899999999999999</v>
      </c>
      <c r="AA3489">
        <v>0.14399999999999999</v>
      </c>
      <c r="AB3489">
        <v>0.64700000000000002</v>
      </c>
      <c r="AC3489">
        <v>0.2263</v>
      </c>
      <c r="AD3489" t="s">
        <v>48</v>
      </c>
      <c r="AE3489" t="s">
        <v>48</v>
      </c>
      <c r="AF3489" t="s">
        <v>48</v>
      </c>
    </row>
    <row r="3490" spans="1:32" hidden="1" outlineLevel="1" x14ac:dyDescent="0.2">
      <c r="A3490" t="s">
        <v>25380</v>
      </c>
      <c r="B3490" t="s">
        <v>25381</v>
      </c>
      <c r="C3490" t="s">
        <v>25382</v>
      </c>
      <c r="J3490" t="s">
        <v>25383</v>
      </c>
      <c r="K3490" t="s">
        <v>1136</v>
      </c>
      <c r="L3490" t="s">
        <v>1233</v>
      </c>
      <c r="M3490">
        <v>8</v>
      </c>
      <c r="P3490" s="2" t="s">
        <v>25384</v>
      </c>
      <c r="Q3490" t="s">
        <v>25385</v>
      </c>
      <c r="S3490">
        <v>0.25915736</v>
      </c>
      <c r="T3490">
        <v>2.6321410000000002E-3</v>
      </c>
      <c r="U3490">
        <v>1.7777596E-2</v>
      </c>
      <c r="V3490">
        <v>4.0142676000000004E-3</v>
      </c>
      <c r="W3490">
        <v>0.24928533999999999</v>
      </c>
      <c r="X3490">
        <v>6.977591E-3</v>
      </c>
      <c r="Y3490">
        <v>0.1388888888888889</v>
      </c>
      <c r="Z3490">
        <v>9.4E-2</v>
      </c>
      <c r="AA3490">
        <v>0</v>
      </c>
      <c r="AB3490">
        <v>0.90600000000000003</v>
      </c>
      <c r="AC3490">
        <v>0.42149999999999999</v>
      </c>
      <c r="AD3490" t="s">
        <v>48</v>
      </c>
      <c r="AE3490" t="s">
        <v>48</v>
      </c>
      <c r="AF3490" t="s">
        <v>48</v>
      </c>
    </row>
    <row r="3491" spans="1:32" hidden="1" outlineLevel="1" x14ac:dyDescent="0.2">
      <c r="A3491" t="s">
        <v>25386</v>
      </c>
      <c r="B3491" t="s">
        <v>25387</v>
      </c>
      <c r="C3491" t="s">
        <v>7703</v>
      </c>
      <c r="J3491" t="s">
        <v>25388</v>
      </c>
      <c r="K3491" t="s">
        <v>1136</v>
      </c>
      <c r="L3491" t="s">
        <v>1233</v>
      </c>
      <c r="M3491">
        <v>7</v>
      </c>
      <c r="P3491" s="2" t="s">
        <v>25389</v>
      </c>
      <c r="Q3491" t="s">
        <v>10060</v>
      </c>
      <c r="S3491">
        <v>4.6615499999999997E-2</v>
      </c>
      <c r="T3491">
        <v>1.0681152E-3</v>
      </c>
      <c r="U3491">
        <v>1.4532468E-2</v>
      </c>
      <c r="V3491">
        <v>3.4962973999999999E-3</v>
      </c>
      <c r="W3491">
        <v>2.0063626000000001E-2</v>
      </c>
      <c r="X3491">
        <v>5.9775304999999997E-3</v>
      </c>
      <c r="Y3491">
        <v>0.2029761904761905</v>
      </c>
      <c r="Z3491">
        <v>0.13800000000000001</v>
      </c>
      <c r="AA3491">
        <v>0</v>
      </c>
      <c r="AB3491">
        <v>0.86199999999999999</v>
      </c>
      <c r="AC3491">
        <v>0.86709999999999998</v>
      </c>
      <c r="AD3491" t="s">
        <v>48</v>
      </c>
      <c r="AE3491" t="s">
        <v>48</v>
      </c>
      <c r="AF3491" t="s">
        <v>48</v>
      </c>
    </row>
    <row r="3492" spans="1:32" hidden="1" outlineLevel="1" x14ac:dyDescent="0.2">
      <c r="A3492" t="s">
        <v>25390</v>
      </c>
      <c r="B3492" t="s">
        <v>25391</v>
      </c>
      <c r="C3492" t="s">
        <v>25392</v>
      </c>
      <c r="J3492" t="s">
        <v>25393</v>
      </c>
      <c r="K3492" t="s">
        <v>1136</v>
      </c>
      <c r="L3492" t="s">
        <v>1233</v>
      </c>
      <c r="M3492">
        <v>6</v>
      </c>
      <c r="P3492" s="2" t="s">
        <v>25394</v>
      </c>
      <c r="Q3492" t="s">
        <v>10060</v>
      </c>
      <c r="S3492">
        <v>0.13214645</v>
      </c>
      <c r="T3492">
        <v>2.2506713999999998E-3</v>
      </c>
      <c r="U3492">
        <v>2.3652986000000001E-2</v>
      </c>
      <c r="V3492">
        <v>3.6072909999999999E-3</v>
      </c>
      <c r="W3492">
        <v>6.38991E-2</v>
      </c>
      <c r="X3492">
        <v>7.6248790000000002E-3</v>
      </c>
      <c r="Y3492">
        <v>0.5</v>
      </c>
      <c r="Z3492">
        <v>0.09</v>
      </c>
      <c r="AA3492">
        <v>4.2999999999999997E-2</v>
      </c>
      <c r="AB3492">
        <v>0.86699999999999999</v>
      </c>
      <c r="AC3492">
        <v>0.35420000000000001</v>
      </c>
      <c r="AD3492" t="s">
        <v>48</v>
      </c>
      <c r="AE3492" t="s">
        <v>48</v>
      </c>
      <c r="AF3492" t="s">
        <v>48</v>
      </c>
    </row>
    <row r="3493" spans="1:32" hidden="1" outlineLevel="1" x14ac:dyDescent="0.2">
      <c r="A3493" t="s">
        <v>25395</v>
      </c>
      <c r="B3493" t="s">
        <v>25396</v>
      </c>
      <c r="C3493" t="s">
        <v>25397</v>
      </c>
      <c r="J3493" t="s">
        <v>25398</v>
      </c>
      <c r="K3493" t="s">
        <v>1136</v>
      </c>
      <c r="L3493" t="s">
        <v>1233</v>
      </c>
      <c r="M3493">
        <v>5</v>
      </c>
      <c r="P3493" s="2" t="s">
        <v>25399</v>
      </c>
      <c r="Q3493" t="s">
        <v>47</v>
      </c>
      <c r="S3493">
        <v>0.47473195000000001</v>
      </c>
      <c r="T3493">
        <v>1.502803E-2</v>
      </c>
      <c r="U3493">
        <v>0.21781154</v>
      </c>
      <c r="V3493">
        <v>2.6408968000000001E-2</v>
      </c>
      <c r="W3493">
        <v>0.51309439999999995</v>
      </c>
      <c r="X3493">
        <v>8.8158890000000004E-3</v>
      </c>
      <c r="Y3493">
        <v>-0.25</v>
      </c>
      <c r="Z3493">
        <v>0</v>
      </c>
      <c r="AA3493">
        <v>0.45500000000000002</v>
      </c>
      <c r="AB3493">
        <v>0.54500000000000004</v>
      </c>
      <c r="AC3493">
        <v>-0.36120000000000002</v>
      </c>
      <c r="AD3493" t="s">
        <v>48</v>
      </c>
      <c r="AE3493" t="s">
        <v>48</v>
      </c>
      <c r="AF3493" t="s">
        <v>48</v>
      </c>
    </row>
    <row r="3494" spans="1:32" hidden="1" outlineLevel="1" x14ac:dyDescent="0.2">
      <c r="A3494" t="s">
        <v>25400</v>
      </c>
      <c r="B3494" t="s">
        <v>25401</v>
      </c>
      <c r="C3494" t="s">
        <v>25093</v>
      </c>
      <c r="J3494" t="s">
        <v>25402</v>
      </c>
      <c r="K3494" t="s">
        <v>1136</v>
      </c>
      <c r="L3494" t="s">
        <v>1233</v>
      </c>
      <c r="M3494">
        <v>19</v>
      </c>
      <c r="P3494" s="2" t="s">
        <v>25403</v>
      </c>
      <c r="Q3494" t="s">
        <v>10132</v>
      </c>
      <c r="S3494">
        <v>9.3081269999999994E-2</v>
      </c>
      <c r="T3494">
        <v>1.7738342E-3</v>
      </c>
      <c r="U3494">
        <v>2.3243073E-2</v>
      </c>
      <c r="V3494">
        <v>4.4582416000000001E-3</v>
      </c>
      <c r="W3494">
        <v>2.8612386E-2</v>
      </c>
      <c r="X3494">
        <v>7.6637166000000003E-3</v>
      </c>
      <c r="Y3494">
        <v>0.5</v>
      </c>
      <c r="Z3494">
        <v>0.21299999999999999</v>
      </c>
      <c r="AA3494">
        <v>0</v>
      </c>
      <c r="AB3494">
        <v>0.78700000000000003</v>
      </c>
      <c r="AC3494">
        <v>0.65969999999999995</v>
      </c>
      <c r="AD3494" t="s">
        <v>48</v>
      </c>
      <c r="AE3494" t="s">
        <v>48</v>
      </c>
      <c r="AF3494" t="s">
        <v>48</v>
      </c>
    </row>
    <row r="3495" spans="1:32" hidden="1" outlineLevel="1" x14ac:dyDescent="0.2">
      <c r="A3495" t="s">
        <v>25404</v>
      </c>
      <c r="B3495" t="s">
        <v>25405</v>
      </c>
      <c r="C3495" t="s">
        <v>24447</v>
      </c>
      <c r="J3495" t="s">
        <v>25406</v>
      </c>
      <c r="K3495" t="s">
        <v>1136</v>
      </c>
      <c r="L3495" t="s">
        <v>1233</v>
      </c>
      <c r="M3495">
        <v>9</v>
      </c>
      <c r="P3495" s="2" t="s">
        <v>25407</v>
      </c>
      <c r="Q3495" t="s">
        <v>24450</v>
      </c>
      <c r="S3495">
        <v>5.3789820000000002E-2</v>
      </c>
      <c r="T3495">
        <v>1.5926361E-3</v>
      </c>
      <c r="U3495">
        <v>1.9417239999999999E-2</v>
      </c>
      <c r="V3495">
        <v>5.4016869999999996E-3</v>
      </c>
      <c r="W3495">
        <v>2.6058068E-2</v>
      </c>
      <c r="X3495">
        <v>6.6474739999999996E-3</v>
      </c>
      <c r="Y3495">
        <v>0.20468749999999999</v>
      </c>
      <c r="Z3495">
        <v>0.1</v>
      </c>
      <c r="AA3495">
        <v>1.2E-2</v>
      </c>
      <c r="AB3495">
        <v>0.88800000000000001</v>
      </c>
      <c r="AC3495">
        <v>0.85189999999999999</v>
      </c>
      <c r="AD3495" t="s">
        <v>48</v>
      </c>
      <c r="AE3495" t="s">
        <v>48</v>
      </c>
      <c r="AF3495" t="s">
        <v>48</v>
      </c>
    </row>
    <row r="3496" spans="1:32" hidden="1" outlineLevel="1" x14ac:dyDescent="0.2">
      <c r="A3496" t="s">
        <v>25408</v>
      </c>
      <c r="B3496" t="s">
        <v>25409</v>
      </c>
      <c r="C3496" t="s">
        <v>25410</v>
      </c>
      <c r="J3496" t="s">
        <v>25411</v>
      </c>
      <c r="K3496" t="s">
        <v>1136</v>
      </c>
      <c r="L3496" t="s">
        <v>1233</v>
      </c>
      <c r="M3496">
        <v>22</v>
      </c>
      <c r="P3496" s="2" t="s">
        <v>25412</v>
      </c>
      <c r="Q3496" t="s">
        <v>10648</v>
      </c>
      <c r="S3496">
        <v>4.9089401999999997E-2</v>
      </c>
      <c r="T3496">
        <v>1.0442734E-3</v>
      </c>
      <c r="U3496">
        <v>1.5659723E-2</v>
      </c>
      <c r="V3496">
        <v>2.4418586000000001E-3</v>
      </c>
      <c r="W3496">
        <v>2.5026766999999998E-2</v>
      </c>
      <c r="X3496">
        <v>6.4468145999999997E-3</v>
      </c>
      <c r="Y3496">
        <v>-6.275510204081633E-2</v>
      </c>
      <c r="Z3496">
        <v>4.4999999999999998E-2</v>
      </c>
      <c r="AA3496">
        <v>0.127</v>
      </c>
      <c r="AB3496">
        <v>0.82699999999999996</v>
      </c>
      <c r="AC3496">
        <v>-0.71889999999999998</v>
      </c>
      <c r="AD3496" t="s">
        <v>48</v>
      </c>
      <c r="AE3496" t="s">
        <v>48</v>
      </c>
      <c r="AF3496" t="s">
        <v>48</v>
      </c>
    </row>
    <row r="3497" spans="1:32" hidden="1" outlineLevel="1" x14ac:dyDescent="0.2">
      <c r="A3497" t="s">
        <v>25413</v>
      </c>
      <c r="B3497" t="s">
        <v>25414</v>
      </c>
      <c r="C3497" t="s">
        <v>21006</v>
      </c>
      <c r="J3497" t="s">
        <v>25415</v>
      </c>
      <c r="K3497" t="s">
        <v>1136</v>
      </c>
      <c r="L3497" t="s">
        <v>1233</v>
      </c>
      <c r="M3497">
        <v>8</v>
      </c>
      <c r="P3497" s="2" t="s">
        <v>25416</v>
      </c>
      <c r="Q3497" t="s">
        <v>10648</v>
      </c>
      <c r="S3497">
        <v>6.8171480000000007E-2</v>
      </c>
      <c r="T3497">
        <v>1.2302399E-3</v>
      </c>
      <c r="U3497">
        <v>1.5318131E-2</v>
      </c>
      <c r="V3497">
        <v>3.6442890000000002E-3</v>
      </c>
      <c r="W3497">
        <v>3.0265106E-2</v>
      </c>
      <c r="X3497">
        <v>6.1231706999999996E-3</v>
      </c>
      <c r="Y3497">
        <v>0.3748015873015873</v>
      </c>
      <c r="Z3497">
        <v>0.128</v>
      </c>
      <c r="AA3497">
        <v>0</v>
      </c>
      <c r="AB3497">
        <v>0.872</v>
      </c>
      <c r="AC3497">
        <v>0.79300000000000004</v>
      </c>
      <c r="AD3497" t="s">
        <v>48</v>
      </c>
      <c r="AE3497" t="s">
        <v>48</v>
      </c>
      <c r="AF3497" t="s">
        <v>48</v>
      </c>
    </row>
    <row r="3498" spans="1:32" hidden="1" outlineLevel="1" x14ac:dyDescent="0.2">
      <c r="A3498" t="s">
        <v>25417</v>
      </c>
      <c r="B3498" t="s">
        <v>25418</v>
      </c>
      <c r="C3498" t="s">
        <v>25419</v>
      </c>
      <c r="J3498" t="s">
        <v>25420</v>
      </c>
      <c r="K3498" t="s">
        <v>1136</v>
      </c>
      <c r="L3498" t="s">
        <v>1233</v>
      </c>
      <c r="M3498">
        <v>4</v>
      </c>
      <c r="P3498" s="2" t="s">
        <v>25421</v>
      </c>
      <c r="Q3498" t="s">
        <v>10471</v>
      </c>
      <c r="S3498">
        <v>0.20839658</v>
      </c>
      <c r="T3498">
        <v>5.9127807999999997E-3</v>
      </c>
      <c r="U3498">
        <v>0.11539881</v>
      </c>
      <c r="V3498">
        <v>1.2641981E-2</v>
      </c>
      <c r="W3498">
        <v>2.5413504E-2</v>
      </c>
      <c r="X3498">
        <v>8.5310820000000006E-3</v>
      </c>
      <c r="Y3498">
        <v>0.3</v>
      </c>
      <c r="Z3498">
        <v>0.156</v>
      </c>
      <c r="AA3498">
        <v>5.0999999999999997E-2</v>
      </c>
      <c r="AB3498">
        <v>0.79300000000000004</v>
      </c>
      <c r="AC3498">
        <v>0.67049999999999998</v>
      </c>
      <c r="AD3498" t="s">
        <v>48</v>
      </c>
      <c r="AE3498" t="s">
        <v>48</v>
      </c>
      <c r="AF3498" t="s">
        <v>48</v>
      </c>
    </row>
    <row r="3499" spans="1:32" hidden="1" outlineLevel="1" x14ac:dyDescent="0.2">
      <c r="A3499" t="s">
        <v>25422</v>
      </c>
      <c r="B3499" t="s">
        <v>25423</v>
      </c>
      <c r="C3499" t="s">
        <v>25424</v>
      </c>
      <c r="J3499" t="s">
        <v>25425</v>
      </c>
      <c r="K3499" t="s">
        <v>1136</v>
      </c>
      <c r="L3499" t="s">
        <v>1233</v>
      </c>
      <c r="M3499">
        <v>4</v>
      </c>
      <c r="P3499" s="2" t="s">
        <v>25426</v>
      </c>
      <c r="Q3499" t="s">
        <v>47</v>
      </c>
      <c r="S3499">
        <v>0.10089093</v>
      </c>
      <c r="T3499">
        <v>1.8978119E-3</v>
      </c>
      <c r="U3499">
        <v>2.0373697999999999E-2</v>
      </c>
      <c r="V3499">
        <v>1.7766917E-2</v>
      </c>
      <c r="W3499">
        <v>2.8722567000000001E-2</v>
      </c>
      <c r="X3499">
        <v>7.0423200000000004E-3</v>
      </c>
      <c r="Y3499">
        <v>0.11874999999999999</v>
      </c>
      <c r="Z3499">
        <v>0</v>
      </c>
      <c r="AA3499">
        <v>4.2000000000000003E-2</v>
      </c>
      <c r="AB3499">
        <v>0.95799999999999996</v>
      </c>
      <c r="AC3499">
        <v>-0.40189999999999998</v>
      </c>
      <c r="AD3499" t="s">
        <v>48</v>
      </c>
      <c r="AE3499" t="s">
        <v>48</v>
      </c>
      <c r="AF3499" t="s">
        <v>48</v>
      </c>
    </row>
    <row r="3500" spans="1:32" hidden="1" outlineLevel="1" x14ac:dyDescent="0.2">
      <c r="A3500" t="s">
        <v>25427</v>
      </c>
      <c r="B3500" t="s">
        <v>25428</v>
      </c>
      <c r="C3500" t="s">
        <v>25429</v>
      </c>
      <c r="J3500" t="s">
        <v>25430</v>
      </c>
      <c r="K3500" t="s">
        <v>1136</v>
      </c>
      <c r="L3500" t="s">
        <v>1233</v>
      </c>
      <c r="M3500">
        <v>3</v>
      </c>
      <c r="P3500" s="2" t="s">
        <v>25431</v>
      </c>
      <c r="Q3500" t="s">
        <v>47</v>
      </c>
      <c r="S3500">
        <v>0.50247240000000004</v>
      </c>
      <c r="T3500">
        <v>9.0408325000000001E-3</v>
      </c>
      <c r="U3500">
        <v>0.12815644000000001</v>
      </c>
      <c r="V3500">
        <v>8.8054899999999992E-3</v>
      </c>
      <c r="W3500">
        <v>0.54471385000000005</v>
      </c>
      <c r="X3500">
        <v>7.8837950000000007E-3</v>
      </c>
      <c r="Y3500">
        <v>-6.6666666666666652E-2</v>
      </c>
      <c r="Z3500">
        <v>0</v>
      </c>
      <c r="AA3500">
        <v>0.2</v>
      </c>
      <c r="AB3500">
        <v>0.8</v>
      </c>
      <c r="AC3500">
        <v>-0.36120000000000002</v>
      </c>
      <c r="AD3500" t="s">
        <v>48</v>
      </c>
      <c r="AE3500" t="s">
        <v>48</v>
      </c>
      <c r="AF3500" t="s">
        <v>48</v>
      </c>
    </row>
    <row r="3501" spans="1:32" hidden="1" outlineLevel="1" x14ac:dyDescent="0.2">
      <c r="A3501" t="s">
        <v>25432</v>
      </c>
      <c r="B3501" t="s">
        <v>25433</v>
      </c>
      <c r="C3501" t="s">
        <v>18133</v>
      </c>
      <c r="J3501" t="s">
        <v>25434</v>
      </c>
      <c r="K3501" t="s">
        <v>1136</v>
      </c>
      <c r="L3501" t="s">
        <v>1233</v>
      </c>
      <c r="M3501">
        <v>4</v>
      </c>
      <c r="P3501" s="2" t="s">
        <v>25435</v>
      </c>
      <c r="Q3501" t="s">
        <v>47</v>
      </c>
      <c r="S3501">
        <v>4.067813E-2</v>
      </c>
      <c r="T3501">
        <v>9.8705290000000007E-4</v>
      </c>
      <c r="U3501">
        <v>1.5864678E-2</v>
      </c>
      <c r="V3501">
        <v>2.8488350000000001E-3</v>
      </c>
      <c r="W3501">
        <v>1.9290149999999999E-2</v>
      </c>
      <c r="X3501">
        <v>6.3885584999999996E-3</v>
      </c>
      <c r="Y3501">
        <v>0.33333333333333331</v>
      </c>
      <c r="Z3501">
        <v>0</v>
      </c>
      <c r="AA3501">
        <v>0</v>
      </c>
      <c r="AB3501">
        <v>1</v>
      </c>
      <c r="AC3501">
        <v>0</v>
      </c>
      <c r="AD3501" t="s">
        <v>48</v>
      </c>
      <c r="AE3501" t="s">
        <v>48</v>
      </c>
      <c r="AF3501" t="s">
        <v>48</v>
      </c>
    </row>
    <row r="3502" spans="1:32" hidden="1" outlineLevel="1" x14ac:dyDescent="0.2">
      <c r="A3502" t="s">
        <v>25436</v>
      </c>
      <c r="B3502" t="s">
        <v>25437</v>
      </c>
      <c r="C3502" t="s">
        <v>25438</v>
      </c>
      <c r="J3502" t="s">
        <v>25439</v>
      </c>
      <c r="K3502" t="s">
        <v>1136</v>
      </c>
      <c r="L3502" t="s">
        <v>1233</v>
      </c>
      <c r="M3502">
        <v>4</v>
      </c>
      <c r="P3502" s="2" t="s">
        <v>25440</v>
      </c>
      <c r="Q3502" t="s">
        <v>10132</v>
      </c>
      <c r="S3502">
        <v>0.10045706</v>
      </c>
      <c r="T3502">
        <v>1.6689299999999999E-3</v>
      </c>
      <c r="U3502">
        <v>1.9758832E-2</v>
      </c>
      <c r="V3502">
        <v>2.3308650000000001E-3</v>
      </c>
      <c r="W3502">
        <v>4.4422040000000003E-2</v>
      </c>
      <c r="X3502">
        <v>7.3530180000000002E-3</v>
      </c>
      <c r="Y3502">
        <v>0.16666666666666671</v>
      </c>
      <c r="Z3502">
        <v>5.8000000000000003E-2</v>
      </c>
      <c r="AA3502">
        <v>0</v>
      </c>
      <c r="AB3502">
        <v>0.94199999999999995</v>
      </c>
      <c r="AC3502">
        <v>0.5423</v>
      </c>
      <c r="AD3502" t="s">
        <v>48</v>
      </c>
      <c r="AE3502" t="s">
        <v>48</v>
      </c>
      <c r="AF3502" t="s">
        <v>48</v>
      </c>
    </row>
    <row r="3503" spans="1:32" hidden="1" outlineLevel="1" x14ac:dyDescent="0.2">
      <c r="A3503" t="s">
        <v>25441</v>
      </c>
      <c r="B3503" t="s">
        <v>25442</v>
      </c>
      <c r="C3503" t="s">
        <v>25443</v>
      </c>
      <c r="J3503" t="s">
        <v>25444</v>
      </c>
      <c r="K3503" t="s">
        <v>1136</v>
      </c>
      <c r="L3503" t="s">
        <v>1233</v>
      </c>
      <c r="M3503">
        <v>5</v>
      </c>
      <c r="P3503" s="2" t="s">
        <v>25445</v>
      </c>
      <c r="Q3503" t="s">
        <v>11695</v>
      </c>
      <c r="S3503">
        <v>0.15877289999999999</v>
      </c>
      <c r="T3503">
        <v>2.2792816E-3</v>
      </c>
      <c r="U3503">
        <v>2.119352E-2</v>
      </c>
      <c r="V3503">
        <v>4.6062330000000004E-3</v>
      </c>
      <c r="W3503">
        <v>8.1261896E-2</v>
      </c>
      <c r="X3503">
        <v>6.4597604999999999E-3</v>
      </c>
      <c r="Y3503">
        <v>0</v>
      </c>
      <c r="Z3503">
        <v>0</v>
      </c>
      <c r="AA3503">
        <v>0</v>
      </c>
      <c r="AB3503">
        <v>1</v>
      </c>
      <c r="AC3503">
        <v>0</v>
      </c>
      <c r="AD3503" t="s">
        <v>48</v>
      </c>
      <c r="AE3503" t="s">
        <v>48</v>
      </c>
      <c r="AF3503" t="s">
        <v>48</v>
      </c>
    </row>
    <row r="3504" spans="1:32" hidden="1" outlineLevel="1" x14ac:dyDescent="0.2">
      <c r="A3504" t="s">
        <v>25446</v>
      </c>
      <c r="B3504" t="s">
        <v>25447</v>
      </c>
      <c r="C3504" t="s">
        <v>25448</v>
      </c>
      <c r="J3504" t="s">
        <v>25449</v>
      </c>
      <c r="K3504" t="s">
        <v>1136</v>
      </c>
      <c r="L3504" t="s">
        <v>1233</v>
      </c>
      <c r="M3504">
        <v>7</v>
      </c>
      <c r="P3504" s="2" t="s">
        <v>25450</v>
      </c>
      <c r="Q3504" t="s">
        <v>25451</v>
      </c>
      <c r="S3504">
        <v>0.10653123</v>
      </c>
      <c r="T3504">
        <v>1.9264220999999999E-3</v>
      </c>
      <c r="U3504">
        <v>2.1603431999999999E-2</v>
      </c>
      <c r="V3504">
        <v>2.9968262999999998E-3</v>
      </c>
      <c r="W3504">
        <v>2.9934563000000001E-2</v>
      </c>
      <c r="X3504">
        <v>1.1146127E-2</v>
      </c>
      <c r="Y3504">
        <v>0.36249999999999999</v>
      </c>
      <c r="Z3504">
        <v>9.1999999999999998E-2</v>
      </c>
      <c r="AA3504">
        <v>6.4000000000000001E-2</v>
      </c>
      <c r="AB3504">
        <v>0.84299999999999997</v>
      </c>
      <c r="AC3504">
        <v>0.17319999999999999</v>
      </c>
      <c r="AD3504" t="s">
        <v>48</v>
      </c>
      <c r="AE3504" t="s">
        <v>48</v>
      </c>
      <c r="AF3504" t="s">
        <v>48</v>
      </c>
    </row>
    <row r="3505" spans="1:44" hidden="1" outlineLevel="1" x14ac:dyDescent="0.2">
      <c r="A3505" t="s">
        <v>25452</v>
      </c>
      <c r="B3505" t="s">
        <v>25453</v>
      </c>
      <c r="C3505" t="s">
        <v>25454</v>
      </c>
      <c r="J3505" t="s">
        <v>25455</v>
      </c>
      <c r="K3505" t="s">
        <v>1136</v>
      </c>
      <c r="L3505" t="s">
        <v>1233</v>
      </c>
      <c r="M3505">
        <v>3</v>
      </c>
      <c r="P3505" s="2" t="s">
        <v>25456</v>
      </c>
      <c r="Q3505" t="s">
        <v>47</v>
      </c>
      <c r="S3505">
        <v>2.9917045E-2</v>
      </c>
      <c r="T3505">
        <v>1.206398E-3</v>
      </c>
      <c r="U3505">
        <v>1.8324144000000001E-2</v>
      </c>
      <c r="V3505">
        <v>3.7552824000000001E-3</v>
      </c>
      <c r="W3505">
        <v>1.6100928E-2</v>
      </c>
      <c r="X3505">
        <v>7.0164282999999996E-3</v>
      </c>
      <c r="Y3505">
        <v>0.2375000000000001</v>
      </c>
      <c r="Z3505">
        <v>0.16500000000000001</v>
      </c>
      <c r="AA3505">
        <v>3.5999999999999997E-2</v>
      </c>
      <c r="AB3505">
        <v>0.79900000000000004</v>
      </c>
      <c r="AC3505">
        <v>0.99139999999999995</v>
      </c>
      <c r="AD3505" t="s">
        <v>48</v>
      </c>
      <c r="AE3505" t="s">
        <v>48</v>
      </c>
      <c r="AF3505" t="s">
        <v>48</v>
      </c>
    </row>
    <row r="3506" spans="1:44" hidden="1" outlineLevel="1" x14ac:dyDescent="0.2">
      <c r="A3506" t="s">
        <v>25457</v>
      </c>
      <c r="B3506" t="s">
        <v>25458</v>
      </c>
      <c r="C3506" t="s">
        <v>25459</v>
      </c>
      <c r="J3506" t="s">
        <v>25460</v>
      </c>
      <c r="K3506" t="s">
        <v>1136</v>
      </c>
      <c r="L3506" t="s">
        <v>1233</v>
      </c>
      <c r="M3506">
        <v>3</v>
      </c>
      <c r="P3506" s="2" t="s">
        <v>25461</v>
      </c>
      <c r="Q3506" t="s">
        <v>10060</v>
      </c>
      <c r="S3506">
        <v>2.048268E-2</v>
      </c>
      <c r="T3506">
        <v>9.7751619999999996E-4</v>
      </c>
      <c r="U3506">
        <v>1.5215653000000001E-2</v>
      </c>
      <c r="V3506">
        <v>4.5507363999999998E-3</v>
      </c>
      <c r="W3506">
        <v>9.8308900000000001E-3</v>
      </c>
      <c r="X3506">
        <v>7.2106145999999999E-3</v>
      </c>
      <c r="Y3506">
        <v>0</v>
      </c>
      <c r="Z3506">
        <v>0</v>
      </c>
      <c r="AA3506">
        <v>0</v>
      </c>
      <c r="AB3506">
        <v>1</v>
      </c>
      <c r="AC3506">
        <v>0</v>
      </c>
      <c r="AD3506" t="s">
        <v>48</v>
      </c>
      <c r="AE3506" t="s">
        <v>48</v>
      </c>
      <c r="AF3506" t="s">
        <v>48</v>
      </c>
    </row>
    <row r="3507" spans="1:44" hidden="1" outlineLevel="1" x14ac:dyDescent="0.2">
      <c r="A3507" t="s">
        <v>25462</v>
      </c>
      <c r="B3507" t="s">
        <v>25463</v>
      </c>
      <c r="C3507" t="s">
        <v>25464</v>
      </c>
      <c r="J3507" t="s">
        <v>25465</v>
      </c>
      <c r="K3507" t="s">
        <v>1136</v>
      </c>
      <c r="L3507" t="s">
        <v>1233</v>
      </c>
      <c r="M3507">
        <v>3</v>
      </c>
      <c r="P3507" s="2" t="s">
        <v>25466</v>
      </c>
      <c r="Q3507" t="s">
        <v>47</v>
      </c>
      <c r="S3507">
        <v>0.44393396000000002</v>
      </c>
      <c r="T3507">
        <v>2.167734E-2</v>
      </c>
      <c r="U3507">
        <v>0.39207047</v>
      </c>
      <c r="V3507">
        <v>1.766643E-2</v>
      </c>
      <c r="W3507">
        <v>0.34938340000000001</v>
      </c>
      <c r="X3507">
        <v>1.0239923E-2</v>
      </c>
      <c r="Y3507">
        <v>0.17585034013605441</v>
      </c>
      <c r="Z3507">
        <v>0.13400000000000001</v>
      </c>
      <c r="AA3507">
        <v>5.8000000000000003E-2</v>
      </c>
      <c r="AB3507">
        <v>0.80900000000000005</v>
      </c>
      <c r="AC3507">
        <v>0.55740000000000001</v>
      </c>
      <c r="AD3507" t="s">
        <v>48</v>
      </c>
      <c r="AE3507" t="s">
        <v>48</v>
      </c>
      <c r="AF3507" t="s">
        <v>48</v>
      </c>
    </row>
    <row r="3508" spans="1:44" hidden="1" outlineLevel="1" x14ac:dyDescent="0.2">
      <c r="A3508" t="s">
        <v>25467</v>
      </c>
      <c r="B3508" t="s">
        <v>25468</v>
      </c>
      <c r="C3508" t="s">
        <v>25469</v>
      </c>
      <c r="J3508" t="s">
        <v>25470</v>
      </c>
      <c r="K3508" t="s">
        <v>1136</v>
      </c>
      <c r="L3508" t="s">
        <v>1233</v>
      </c>
      <c r="M3508">
        <v>2</v>
      </c>
      <c r="P3508" s="2" t="s">
        <v>25471</v>
      </c>
      <c r="Q3508" t="s">
        <v>47</v>
      </c>
      <c r="S3508">
        <v>2.0607091000000001E-2</v>
      </c>
      <c r="T3508">
        <v>6.6280365000000001E-4</v>
      </c>
      <c r="U3508">
        <v>1.2312118E-2</v>
      </c>
      <c r="V3508">
        <v>1.7851467000000001E-3</v>
      </c>
      <c r="W3508">
        <v>1.1350900000000001E-2</v>
      </c>
      <c r="X3508">
        <v>6.2073179999999999E-3</v>
      </c>
      <c r="Y3508">
        <v>0.1</v>
      </c>
      <c r="Z3508">
        <v>0</v>
      </c>
      <c r="AA3508">
        <v>4.9000000000000002E-2</v>
      </c>
      <c r="AB3508">
        <v>0.95099999999999996</v>
      </c>
      <c r="AC3508">
        <v>-0.1027</v>
      </c>
      <c r="AD3508" t="s">
        <v>48</v>
      </c>
      <c r="AE3508" t="s">
        <v>48</v>
      </c>
      <c r="AF3508" t="s">
        <v>48</v>
      </c>
    </row>
    <row r="3509" spans="1:44" hidden="1" outlineLevel="1" x14ac:dyDescent="0.2">
      <c r="A3509" t="s">
        <v>25472</v>
      </c>
      <c r="B3509" t="s">
        <v>25473</v>
      </c>
      <c r="C3509" t="s">
        <v>25474</v>
      </c>
      <c r="J3509" t="s">
        <v>25475</v>
      </c>
      <c r="K3509" t="s">
        <v>1136</v>
      </c>
      <c r="L3509" t="s">
        <v>1233</v>
      </c>
      <c r="M3509">
        <v>-15</v>
      </c>
      <c r="P3509" s="2" t="s">
        <v>25476</v>
      </c>
      <c r="Q3509" t="s">
        <v>10150</v>
      </c>
      <c r="S3509">
        <v>8.5449219999999999E-3</v>
      </c>
      <c r="T3509">
        <v>4.4822693E-4</v>
      </c>
      <c r="U3509">
        <v>9.4427409999999993E-3</v>
      </c>
      <c r="V3509">
        <v>1.0266906E-3</v>
      </c>
      <c r="W3509">
        <v>7.493876E-3</v>
      </c>
      <c r="X3509">
        <v>5.9807673000000002E-3</v>
      </c>
      <c r="Y3509">
        <v>0.35</v>
      </c>
      <c r="Z3509">
        <v>5.8999999999999997E-2</v>
      </c>
      <c r="AA3509">
        <v>0</v>
      </c>
      <c r="AB3509">
        <v>0.94099999999999995</v>
      </c>
      <c r="AC3509">
        <v>0.31819999999999998</v>
      </c>
      <c r="AD3509" t="s">
        <v>48</v>
      </c>
      <c r="AE3509" t="s">
        <v>48</v>
      </c>
      <c r="AF3509" t="s">
        <v>48</v>
      </c>
    </row>
    <row r="3510" spans="1:44" hidden="1" outlineLevel="1" x14ac:dyDescent="0.2">
      <c r="P3510" s="2"/>
    </row>
    <row r="3511" spans="1:44" hidden="1" outlineLevel="1" x14ac:dyDescent="0.2">
      <c r="A3511" t="s">
        <v>25477</v>
      </c>
      <c r="B3511" t="s">
        <v>25478</v>
      </c>
      <c r="C3511" t="s">
        <v>25479</v>
      </c>
      <c r="J3511" t="s">
        <v>25480</v>
      </c>
      <c r="K3511" t="s">
        <v>1136</v>
      </c>
      <c r="L3511" t="s">
        <v>1233</v>
      </c>
      <c r="M3511">
        <v>1</v>
      </c>
      <c r="P3511" s="2" t="s">
        <v>25481</v>
      </c>
      <c r="Q3511" t="s">
        <v>47</v>
      </c>
      <c r="S3511">
        <v>1.5644746000000001E-2</v>
      </c>
      <c r="T3511">
        <v>6.2465670000000004E-4</v>
      </c>
      <c r="U3511">
        <v>1.1270260000000001E-2</v>
      </c>
      <c r="V3511">
        <v>1.5169121000000001E-3</v>
      </c>
      <c r="W3511">
        <v>9.6788889999999995E-3</v>
      </c>
      <c r="X3511">
        <v>6.1620080000000001E-3</v>
      </c>
      <c r="Y3511">
        <v>0.28208333333333341</v>
      </c>
      <c r="Z3511">
        <v>4.2999999999999997E-2</v>
      </c>
      <c r="AA3511">
        <v>0</v>
      </c>
      <c r="AB3511">
        <v>0.95699999999999996</v>
      </c>
      <c r="AC3511">
        <v>0.38829999999999998</v>
      </c>
      <c r="AD3511" t="s">
        <v>48</v>
      </c>
      <c r="AE3511" t="s">
        <v>48</v>
      </c>
      <c r="AF3511" t="s">
        <v>48</v>
      </c>
    </row>
    <row r="3512" spans="1:44" hidden="1" outlineLevel="1" x14ac:dyDescent="0.2">
      <c r="A3512" t="s">
        <v>25482</v>
      </c>
      <c r="B3512" t="s">
        <v>25483</v>
      </c>
      <c r="C3512" t="s">
        <v>25484</v>
      </c>
      <c r="J3512" t="s">
        <v>25485</v>
      </c>
      <c r="K3512" t="s">
        <v>1136</v>
      </c>
      <c r="L3512" t="s">
        <v>1233</v>
      </c>
      <c r="M3512">
        <v>1</v>
      </c>
      <c r="P3512" s="2" t="s">
        <v>25486</v>
      </c>
      <c r="Q3512" t="s">
        <v>47</v>
      </c>
      <c r="S3512">
        <v>9.7419969999999995E-2</v>
      </c>
      <c r="T3512">
        <v>2.2220612000000001E-3</v>
      </c>
      <c r="U3512">
        <v>2.9050144999999999E-2</v>
      </c>
      <c r="V3512">
        <v>4.6062330000000004E-3</v>
      </c>
      <c r="W3512">
        <v>3.5113079999999998E-2</v>
      </c>
      <c r="X3512">
        <v>7.1199946000000004E-3</v>
      </c>
      <c r="Y3512">
        <v>0.14583333333333329</v>
      </c>
      <c r="Z3512">
        <v>3.3000000000000002E-2</v>
      </c>
      <c r="AA3512">
        <v>7.0999999999999994E-2</v>
      </c>
      <c r="AB3512">
        <v>0.89700000000000002</v>
      </c>
      <c r="AC3512">
        <v>-0.56610000000000005</v>
      </c>
      <c r="AD3512" t="s">
        <v>48</v>
      </c>
      <c r="AE3512" t="s">
        <v>48</v>
      </c>
      <c r="AF3512" t="s">
        <v>48</v>
      </c>
    </row>
    <row r="3513" spans="1:44" hidden="1" outlineLevel="1" x14ac:dyDescent="0.2">
      <c r="A3513" t="s">
        <v>25487</v>
      </c>
      <c r="B3513" t="s">
        <v>25488</v>
      </c>
      <c r="C3513" t="s">
        <v>25489</v>
      </c>
      <c r="J3513" t="s">
        <v>25490</v>
      </c>
      <c r="K3513" t="s">
        <v>1136</v>
      </c>
      <c r="L3513" t="s">
        <v>1233</v>
      </c>
      <c r="M3513">
        <v>1</v>
      </c>
      <c r="P3513" s="2" t="s">
        <v>25491</v>
      </c>
      <c r="Q3513" t="s">
        <v>47</v>
      </c>
      <c r="S3513">
        <v>7.1337044000000002E-2</v>
      </c>
      <c r="T3513">
        <v>1.1396408E-3</v>
      </c>
      <c r="U3513">
        <v>1.7162729000000002E-2</v>
      </c>
      <c r="V3513">
        <v>1.7573981999999999E-3</v>
      </c>
      <c r="W3513">
        <v>3.1807641999999997E-2</v>
      </c>
      <c r="X3513">
        <v>6.977591E-3</v>
      </c>
      <c r="Y3513">
        <v>0</v>
      </c>
      <c r="Z3513">
        <v>0.154</v>
      </c>
      <c r="AA3513">
        <v>3.3000000000000002E-2</v>
      </c>
      <c r="AB3513">
        <v>0.81299999999999994</v>
      </c>
      <c r="AC3513">
        <v>0.63119999999999998</v>
      </c>
      <c r="AD3513" t="s">
        <v>48</v>
      </c>
      <c r="AE3513" t="s">
        <v>48</v>
      </c>
      <c r="AF3513" t="s">
        <v>48</v>
      </c>
    </row>
    <row r="3514" spans="1:44" hidden="1" outlineLevel="1" x14ac:dyDescent="0.2">
      <c r="A3514" t="s">
        <v>25492</v>
      </c>
      <c r="B3514" t="s">
        <v>25493</v>
      </c>
      <c r="C3514" t="s">
        <v>25489</v>
      </c>
      <c r="J3514" t="s">
        <v>25494</v>
      </c>
      <c r="K3514" t="s">
        <v>25303</v>
      </c>
      <c r="L3514" t="s">
        <v>1263</v>
      </c>
      <c r="M3514">
        <v>1</v>
      </c>
      <c r="P3514" s="2" t="s">
        <v>25495</v>
      </c>
      <c r="Q3514" t="s">
        <v>47</v>
      </c>
      <c r="S3514">
        <v>0.39915033999999999</v>
      </c>
      <c r="T3514">
        <v>7.0156104999999996E-2</v>
      </c>
      <c r="U3514">
        <v>0.25549941999999998</v>
      </c>
      <c r="V3514">
        <v>0.23391082999999999</v>
      </c>
      <c r="W3514">
        <v>0.19101499999999999</v>
      </c>
      <c r="X3514">
        <v>1.9746034999999999E-2</v>
      </c>
      <c r="Y3514">
        <v>0.21333333333333329</v>
      </c>
      <c r="Z3514">
        <v>9.8000000000000004E-2</v>
      </c>
      <c r="AA3514">
        <v>1.6E-2</v>
      </c>
      <c r="AB3514">
        <v>0.88600000000000001</v>
      </c>
      <c r="AC3514">
        <v>0.63390000000000002</v>
      </c>
      <c r="AD3514" t="s">
        <v>48</v>
      </c>
      <c r="AE3514" t="s">
        <v>48</v>
      </c>
      <c r="AF3514" t="s">
        <v>48</v>
      </c>
    </row>
    <row r="3515" spans="1:44" hidden="1" outlineLevel="1" x14ac:dyDescent="0.2">
      <c r="A3515" t="s">
        <v>25496</v>
      </c>
      <c r="B3515" t="s">
        <v>25497</v>
      </c>
      <c r="C3515" t="s">
        <v>8115</v>
      </c>
      <c r="J3515" t="s">
        <v>25498</v>
      </c>
      <c r="K3515" t="s">
        <v>25323</v>
      </c>
      <c r="L3515" t="s">
        <v>1263</v>
      </c>
      <c r="M3515">
        <v>15</v>
      </c>
      <c r="P3515" s="2" t="s">
        <v>25499</v>
      </c>
      <c r="Q3515" t="s">
        <v>10060</v>
      </c>
      <c r="S3515">
        <v>0.29588300000000001</v>
      </c>
      <c r="T3515">
        <v>1.3091337E-2</v>
      </c>
      <c r="U3515">
        <v>6.7464179999999999E-2</v>
      </c>
      <c r="V3515">
        <v>9.6934380000000004E-3</v>
      </c>
      <c r="W3515">
        <v>8.3112895000000006E-2</v>
      </c>
      <c r="X3515">
        <v>0.33923563000000001</v>
      </c>
      <c r="Y3515">
        <v>0.78749999999999998</v>
      </c>
      <c r="Z3515">
        <v>0.20399999999999999</v>
      </c>
      <c r="AA3515">
        <v>0.124</v>
      </c>
      <c r="AB3515">
        <v>0.67200000000000004</v>
      </c>
      <c r="AC3515">
        <v>0.43890000000000001</v>
      </c>
      <c r="AD3515" t="s">
        <v>48</v>
      </c>
      <c r="AE3515" t="s">
        <v>48</v>
      </c>
      <c r="AF3515" t="s">
        <v>48</v>
      </c>
    </row>
    <row r="3516" spans="1:44" collapsed="1" x14ac:dyDescent="0.2">
      <c r="A3516" t="s">
        <v>1130</v>
      </c>
      <c r="B3516" t="s">
        <v>1131</v>
      </c>
      <c r="C3516" t="s">
        <v>1132</v>
      </c>
      <c r="D3516" t="s">
        <v>1133</v>
      </c>
      <c r="E3516" t="s">
        <v>53</v>
      </c>
      <c r="F3516" t="s">
        <v>42</v>
      </c>
      <c r="G3516">
        <v>24</v>
      </c>
      <c r="H3516" t="s">
        <v>43</v>
      </c>
      <c r="I3516">
        <v>29</v>
      </c>
      <c r="J3516" t="s">
        <v>1134</v>
      </c>
      <c r="L3516" t="s">
        <v>45</v>
      </c>
      <c r="M3516">
        <v>8</v>
      </c>
      <c r="N3516">
        <v>0.6</v>
      </c>
      <c r="O3516" s="2" t="s">
        <v>1135</v>
      </c>
      <c r="P3516" s="2" t="s">
        <v>1135</v>
      </c>
      <c r="Q3516" t="s">
        <v>47</v>
      </c>
      <c r="R3516" t="s">
        <v>47</v>
      </c>
      <c r="S3516">
        <v>0.23307140000000001</v>
      </c>
      <c r="T3516">
        <v>1.2639441499999999E-2</v>
      </c>
      <c r="U3516">
        <v>0.16775991000000001</v>
      </c>
      <c r="V3516">
        <v>5.6128169999999998E-2</v>
      </c>
      <c r="W3516">
        <v>8.2866095000000001E-2</v>
      </c>
      <c r="X3516">
        <v>1.5947454E-2</v>
      </c>
      <c r="Y3516">
        <v>7.2751322751322834E-3</v>
      </c>
      <c r="Z3516">
        <v>7.0999999999999994E-2</v>
      </c>
      <c r="AA3516">
        <v>0.15</v>
      </c>
      <c r="AB3516">
        <v>0.77900000000000003</v>
      </c>
      <c r="AC3516">
        <v>-0.98109999999999997</v>
      </c>
      <c r="AD3516" t="s">
        <v>48</v>
      </c>
      <c r="AE3516" t="s">
        <v>48</v>
      </c>
      <c r="AF3516" t="s">
        <v>48</v>
      </c>
      <c r="AH3516">
        <f t="shared" ref="AH3516" si="32">SUM(AI3516:AJ3516)</f>
        <v>120</v>
      </c>
      <c r="AI3516">
        <f>COUNTIF(L3516:L3637, "Comment")</f>
        <v>45</v>
      </c>
      <c r="AJ3516">
        <f>COUNTIF(L3516:L3637, "Reply")</f>
        <v>75</v>
      </c>
      <c r="AK3516">
        <f>COUNTIF(C3517:C3637, C3516)</f>
        <v>7</v>
      </c>
      <c r="AM3516">
        <f>AVERAGE(S3516:S3637)</f>
        <v>0.15107767966999994</v>
      </c>
      <c r="AN3516">
        <f>AVERAGE(Y3516:Y3637)</f>
        <v>8.1487404040929926E-2</v>
      </c>
      <c r="AO3516" cm="1">
        <f t="array" ref="AO3516">SUM(COUNTIF(J3517:J3637, {"*NTA*","*YWNBTA*"}))</f>
        <v>20</v>
      </c>
      <c r="AP3516" cm="1">
        <f t="array" ref="AP3516">SUM(COUNTIF(J3517:J3637, {"*YTA*","*YWBTA*"}))</f>
        <v>2</v>
      </c>
      <c r="AQ3516" s="9">
        <f>COUNTIF(J3517:J3637, "*ESH*")</f>
        <v>1</v>
      </c>
      <c r="AR3516" t="str">
        <f>IF(AO3516&gt;AP3516,(IF(AO3516&gt;AQ3516,"NTA","YTA")), IF(AP3516&gt;AQ3516,"YTA","ESH"))</f>
        <v>NTA</v>
      </c>
    </row>
    <row r="3517" spans="1:44" ht="13" hidden="1" customHeight="1" outlineLevel="1" x14ac:dyDescent="0.2">
      <c r="A3517" t="s">
        <v>25500</v>
      </c>
      <c r="B3517" t="s">
        <v>25501</v>
      </c>
      <c r="C3517" t="s">
        <v>25502</v>
      </c>
      <c r="J3517" t="s">
        <v>25503</v>
      </c>
      <c r="K3517" t="s">
        <v>1130</v>
      </c>
      <c r="L3517" t="s">
        <v>1233</v>
      </c>
      <c r="M3517">
        <v>35</v>
      </c>
      <c r="P3517" s="2" t="s">
        <v>25504</v>
      </c>
      <c r="Q3517" t="s">
        <v>10132</v>
      </c>
      <c r="S3517">
        <v>7.4502609999999997E-2</v>
      </c>
      <c r="T3517">
        <v>1.6975403000000001E-3</v>
      </c>
      <c r="U3517">
        <v>1.4600785999999999E-2</v>
      </c>
      <c r="V3517">
        <v>8.8794860000000007E-3</v>
      </c>
      <c r="W3517">
        <v>3.3901088000000003E-2</v>
      </c>
      <c r="X3517">
        <v>7.249452E-3</v>
      </c>
      <c r="Y3517">
        <v>0.15555555555555561</v>
      </c>
      <c r="Z3517">
        <v>4.2000000000000003E-2</v>
      </c>
      <c r="AA3517">
        <v>8.2000000000000003E-2</v>
      </c>
      <c r="AB3517">
        <v>0.876</v>
      </c>
      <c r="AC3517">
        <v>-0.86450000000000005</v>
      </c>
      <c r="AD3517" t="s">
        <v>48</v>
      </c>
      <c r="AE3517" t="s">
        <v>48</v>
      </c>
      <c r="AF3517" t="s">
        <v>48</v>
      </c>
    </row>
    <row r="3518" spans="1:44" hidden="1" outlineLevel="1" x14ac:dyDescent="0.2">
      <c r="A3518" t="s">
        <v>25505</v>
      </c>
      <c r="B3518" t="s">
        <v>25506</v>
      </c>
      <c r="C3518" t="s">
        <v>25507</v>
      </c>
      <c r="J3518" t="s">
        <v>25508</v>
      </c>
      <c r="K3518" t="s">
        <v>1130</v>
      </c>
      <c r="L3518" t="s">
        <v>1233</v>
      </c>
      <c r="M3518">
        <v>71</v>
      </c>
      <c r="P3518" s="2" t="s">
        <v>25509</v>
      </c>
      <c r="Q3518" t="s">
        <v>10258</v>
      </c>
      <c r="S3518">
        <v>0.19599395999999999</v>
      </c>
      <c r="T3518">
        <v>2.4223328E-3</v>
      </c>
      <c r="U3518">
        <v>2.1398475E-2</v>
      </c>
      <c r="V3518">
        <v>5.4386850000000004E-3</v>
      </c>
      <c r="W3518">
        <v>0.11172232</v>
      </c>
      <c r="X3518">
        <v>8.8158890000000004E-3</v>
      </c>
      <c r="Y3518">
        <v>-0.1</v>
      </c>
      <c r="Z3518">
        <v>0.16700000000000001</v>
      </c>
      <c r="AA3518">
        <v>0.214</v>
      </c>
      <c r="AB3518">
        <v>0.61899999999999999</v>
      </c>
      <c r="AC3518">
        <v>-0.36120000000000002</v>
      </c>
      <c r="AD3518" t="s">
        <v>48</v>
      </c>
      <c r="AE3518" t="s">
        <v>48</v>
      </c>
      <c r="AF3518" t="s">
        <v>48</v>
      </c>
    </row>
    <row r="3519" spans="1:44" hidden="1" outlineLevel="1" x14ac:dyDescent="0.2">
      <c r="A3519" t="s">
        <v>25510</v>
      </c>
      <c r="B3519" t="s">
        <v>25511</v>
      </c>
      <c r="C3519" t="s">
        <v>25512</v>
      </c>
      <c r="J3519" t="s">
        <v>25513</v>
      </c>
      <c r="K3519" t="s">
        <v>1130</v>
      </c>
      <c r="L3519" t="s">
        <v>1233</v>
      </c>
      <c r="M3519">
        <v>10</v>
      </c>
      <c r="P3519" s="2" t="s">
        <v>25514</v>
      </c>
      <c r="Q3519" t="s">
        <v>20405</v>
      </c>
      <c r="S3519">
        <v>2.5674534999999998E-2</v>
      </c>
      <c r="T3519">
        <v>8.2492830000000005E-4</v>
      </c>
      <c r="U3519">
        <v>1.1389817999999999E-2</v>
      </c>
      <c r="V3519">
        <v>3.0338243000000002E-3</v>
      </c>
      <c r="W3519">
        <v>1.2414906E-2</v>
      </c>
      <c r="X3519">
        <v>6.7445672999999996E-3</v>
      </c>
      <c r="Y3519">
        <v>0</v>
      </c>
      <c r="Z3519">
        <v>0</v>
      </c>
      <c r="AA3519">
        <v>0.318</v>
      </c>
      <c r="AB3519">
        <v>0.68200000000000005</v>
      </c>
      <c r="AC3519">
        <v>-0.42149999999999999</v>
      </c>
      <c r="AD3519" t="s">
        <v>48</v>
      </c>
      <c r="AE3519" t="s">
        <v>48</v>
      </c>
      <c r="AF3519" t="s">
        <v>48</v>
      </c>
    </row>
    <row r="3520" spans="1:44" hidden="1" outlineLevel="1" x14ac:dyDescent="0.2">
      <c r="A3520" t="s">
        <v>25515</v>
      </c>
      <c r="B3520" t="s">
        <v>25516</v>
      </c>
      <c r="C3520" t="s">
        <v>24447</v>
      </c>
      <c r="J3520" t="s">
        <v>25517</v>
      </c>
      <c r="K3520" t="s">
        <v>1130</v>
      </c>
      <c r="L3520" t="s">
        <v>1233</v>
      </c>
      <c r="M3520">
        <v>17</v>
      </c>
      <c r="P3520" s="2" t="s">
        <v>25518</v>
      </c>
      <c r="Q3520" t="s">
        <v>24450</v>
      </c>
      <c r="S3520">
        <v>0.25462921999999999</v>
      </c>
      <c r="T3520">
        <v>4.7111510000000002E-3</v>
      </c>
      <c r="U3520">
        <v>6.8967215999999998E-2</v>
      </c>
      <c r="V3520">
        <v>7.6215583999999998E-3</v>
      </c>
      <c r="W3520">
        <v>0.10148193</v>
      </c>
      <c r="X3520">
        <v>1.0214032E-2</v>
      </c>
      <c r="Y3520">
        <v>0.1</v>
      </c>
      <c r="Z3520">
        <v>7.3999999999999996E-2</v>
      </c>
      <c r="AA3520">
        <v>0.14000000000000001</v>
      </c>
      <c r="AB3520">
        <v>0.78600000000000003</v>
      </c>
      <c r="AC3520">
        <v>-0.39400000000000002</v>
      </c>
      <c r="AD3520" t="s">
        <v>48</v>
      </c>
      <c r="AE3520" t="s">
        <v>48</v>
      </c>
      <c r="AF3520" t="s">
        <v>48</v>
      </c>
    </row>
    <row r="3521" spans="1:32" hidden="1" outlineLevel="1" x14ac:dyDescent="0.2">
      <c r="A3521" t="s">
        <v>25519</v>
      </c>
      <c r="B3521" t="s">
        <v>25520</v>
      </c>
      <c r="C3521" t="s">
        <v>25521</v>
      </c>
      <c r="J3521" t="s">
        <v>25522</v>
      </c>
      <c r="K3521" t="s">
        <v>1130</v>
      </c>
      <c r="L3521" t="s">
        <v>1233</v>
      </c>
      <c r="M3521">
        <v>6</v>
      </c>
      <c r="P3521" s="2" t="s">
        <v>25523</v>
      </c>
      <c r="Q3521" t="s">
        <v>47</v>
      </c>
      <c r="S3521">
        <v>5.4284602000000001E-2</v>
      </c>
      <c r="T3521">
        <v>1.6403197999999999E-3</v>
      </c>
      <c r="U3521">
        <v>2.4882716999999999E-2</v>
      </c>
      <c r="V3521">
        <v>4.6432310000000003E-3</v>
      </c>
      <c r="W3521">
        <v>2.4124375999999999E-2</v>
      </c>
      <c r="X3521">
        <v>7.8708479999999997E-3</v>
      </c>
      <c r="Y3521">
        <v>0.17944444444444449</v>
      </c>
      <c r="Z3521">
        <v>0.124</v>
      </c>
      <c r="AA3521">
        <v>0.128</v>
      </c>
      <c r="AB3521">
        <v>0.748</v>
      </c>
      <c r="AC3521">
        <v>-0.36670000000000003</v>
      </c>
      <c r="AD3521" t="s">
        <v>48</v>
      </c>
      <c r="AE3521" t="s">
        <v>48</v>
      </c>
      <c r="AF3521" t="s">
        <v>48</v>
      </c>
    </row>
    <row r="3522" spans="1:32" hidden="1" outlineLevel="1" x14ac:dyDescent="0.2">
      <c r="A3522" t="s">
        <v>25524</v>
      </c>
      <c r="B3522" t="s">
        <v>25525</v>
      </c>
      <c r="C3522" t="s">
        <v>25526</v>
      </c>
      <c r="J3522" t="s">
        <v>25527</v>
      </c>
      <c r="K3522" t="s">
        <v>1130</v>
      </c>
      <c r="L3522" t="s">
        <v>1233</v>
      </c>
      <c r="M3522">
        <v>8</v>
      </c>
      <c r="P3522" s="2" t="s">
        <v>25528</v>
      </c>
      <c r="Q3522" t="s">
        <v>47</v>
      </c>
      <c r="S3522">
        <v>8.7164870000000005E-2</v>
      </c>
      <c r="T3522">
        <v>2.3460388000000002E-3</v>
      </c>
      <c r="U3522">
        <v>2.6180768E-2</v>
      </c>
      <c r="V3522">
        <v>9.3604580000000003E-3</v>
      </c>
      <c r="W3522">
        <v>2.6960457E-2</v>
      </c>
      <c r="X3522">
        <v>7.8449574999999994E-3</v>
      </c>
      <c r="Y3522">
        <v>-6.6666666666666666E-2</v>
      </c>
      <c r="Z3522">
        <v>0</v>
      </c>
      <c r="AA3522">
        <v>0</v>
      </c>
      <c r="AB3522">
        <v>1</v>
      </c>
      <c r="AC3522">
        <v>0</v>
      </c>
      <c r="AD3522" t="s">
        <v>48</v>
      </c>
      <c r="AE3522" t="s">
        <v>48</v>
      </c>
      <c r="AF3522" t="s">
        <v>48</v>
      </c>
    </row>
    <row r="3523" spans="1:32" hidden="1" outlineLevel="1" x14ac:dyDescent="0.2">
      <c r="A3523" t="s">
        <v>25529</v>
      </c>
      <c r="B3523" t="s">
        <v>25530</v>
      </c>
      <c r="C3523" t="s">
        <v>25531</v>
      </c>
      <c r="J3523" t="s">
        <v>25532</v>
      </c>
      <c r="K3523" t="s">
        <v>1130</v>
      </c>
      <c r="L3523" t="s">
        <v>1233</v>
      </c>
      <c r="M3523">
        <v>3</v>
      </c>
      <c r="P3523" s="2" t="s">
        <v>25533</v>
      </c>
      <c r="Q3523" t="s">
        <v>47</v>
      </c>
      <c r="S3523">
        <v>2.2374802999999999E-2</v>
      </c>
      <c r="T3523">
        <v>6.6280365000000001E-4</v>
      </c>
      <c r="U3523">
        <v>1.1714331E-2</v>
      </c>
      <c r="V3523">
        <v>2.1551251E-3</v>
      </c>
      <c r="W3523">
        <v>1.2262904999999999E-2</v>
      </c>
      <c r="X3523">
        <v>6.3691399999999997E-3</v>
      </c>
      <c r="Y3523">
        <v>0.15</v>
      </c>
      <c r="Z3523">
        <v>3.4000000000000002E-2</v>
      </c>
      <c r="AA3523">
        <v>0</v>
      </c>
      <c r="AB3523">
        <v>0.96599999999999997</v>
      </c>
      <c r="AC3523">
        <v>0.31819999999999998</v>
      </c>
      <c r="AD3523" t="s">
        <v>48</v>
      </c>
      <c r="AE3523" t="s">
        <v>48</v>
      </c>
      <c r="AF3523" t="s">
        <v>48</v>
      </c>
    </row>
    <row r="3524" spans="1:32" hidden="1" outlineLevel="1" x14ac:dyDescent="0.2">
      <c r="A3524" t="s">
        <v>25534</v>
      </c>
      <c r="B3524" t="s">
        <v>25535</v>
      </c>
      <c r="C3524" t="s">
        <v>25536</v>
      </c>
      <c r="J3524" t="s">
        <v>25537</v>
      </c>
      <c r="K3524" t="s">
        <v>1130</v>
      </c>
      <c r="L3524" t="s">
        <v>1233</v>
      </c>
      <c r="M3524">
        <v>5</v>
      </c>
      <c r="P3524" s="2" t="s">
        <v>25538</v>
      </c>
      <c r="Q3524" t="s">
        <v>47</v>
      </c>
      <c r="S3524">
        <v>0.73663365999999997</v>
      </c>
      <c r="T3524">
        <v>0.16960317</v>
      </c>
      <c r="U3524">
        <v>0.76414099999999996</v>
      </c>
      <c r="V3524">
        <v>6.5677760000000002E-2</v>
      </c>
      <c r="W3524">
        <v>0.61091309999999999</v>
      </c>
      <c r="X3524">
        <v>1.0783645E-2</v>
      </c>
      <c r="Y3524">
        <v>0</v>
      </c>
      <c r="Z3524">
        <v>0</v>
      </c>
      <c r="AA3524">
        <v>0</v>
      </c>
      <c r="AB3524">
        <v>1</v>
      </c>
      <c r="AC3524">
        <v>0</v>
      </c>
      <c r="AD3524" t="s">
        <v>48</v>
      </c>
      <c r="AE3524" t="s">
        <v>48</v>
      </c>
      <c r="AF3524" t="s">
        <v>48</v>
      </c>
    </row>
    <row r="3525" spans="1:32" hidden="1" outlineLevel="1" x14ac:dyDescent="0.2">
      <c r="A3525" t="s">
        <v>25539</v>
      </c>
      <c r="B3525" t="s">
        <v>25540</v>
      </c>
      <c r="C3525" t="s">
        <v>25541</v>
      </c>
      <c r="J3525" t="s">
        <v>25542</v>
      </c>
      <c r="K3525" t="s">
        <v>1130</v>
      </c>
      <c r="L3525" t="s">
        <v>1233</v>
      </c>
      <c r="M3525">
        <v>2</v>
      </c>
      <c r="P3525" s="2" t="s">
        <v>25543</v>
      </c>
      <c r="Q3525" t="s">
        <v>47</v>
      </c>
      <c r="S3525">
        <v>0.27975296999999999</v>
      </c>
      <c r="T3525">
        <v>8.2397459999999992E-3</v>
      </c>
      <c r="U3525">
        <v>3.0389198999999999E-2</v>
      </c>
      <c r="V3525">
        <v>0.17614605</v>
      </c>
      <c r="W3525">
        <v>0.18728738</v>
      </c>
      <c r="X3525">
        <v>1.0990778E-2</v>
      </c>
      <c r="Y3525">
        <v>3.3333333333333333E-2</v>
      </c>
      <c r="Z3525">
        <v>3.3000000000000002E-2</v>
      </c>
      <c r="AA3525">
        <v>6.5000000000000002E-2</v>
      </c>
      <c r="AB3525">
        <v>0.90200000000000002</v>
      </c>
      <c r="AC3525">
        <v>-0.27829999999999999</v>
      </c>
      <c r="AD3525" t="s">
        <v>48</v>
      </c>
      <c r="AE3525" t="s">
        <v>48</v>
      </c>
      <c r="AF3525" t="s">
        <v>48</v>
      </c>
    </row>
    <row r="3526" spans="1:32" hidden="1" outlineLevel="1" x14ac:dyDescent="0.2">
      <c r="A3526" t="s">
        <v>25544</v>
      </c>
      <c r="B3526" t="s">
        <v>25545</v>
      </c>
      <c r="C3526" t="s">
        <v>25546</v>
      </c>
      <c r="J3526" t="s">
        <v>25547</v>
      </c>
      <c r="K3526" t="s">
        <v>1130</v>
      </c>
      <c r="L3526" t="s">
        <v>1233</v>
      </c>
      <c r="M3526">
        <v>5</v>
      </c>
      <c r="P3526" s="2" t="s">
        <v>25548</v>
      </c>
      <c r="Q3526" t="s">
        <v>25549</v>
      </c>
      <c r="S3526">
        <v>0.27047761999999997</v>
      </c>
      <c r="T3526">
        <v>6.5231322999999997E-3</v>
      </c>
      <c r="U3526">
        <v>8.0318144999999994E-2</v>
      </c>
      <c r="V3526">
        <v>2.1284029999999999E-2</v>
      </c>
      <c r="W3526">
        <v>0.21602536999999999</v>
      </c>
      <c r="X3526">
        <v>1.0188141E-2</v>
      </c>
      <c r="Y3526">
        <v>-0.5</v>
      </c>
      <c r="Z3526">
        <v>0</v>
      </c>
      <c r="AA3526">
        <v>0.311</v>
      </c>
      <c r="AB3526">
        <v>0.68899999999999995</v>
      </c>
      <c r="AC3526">
        <v>-0.86750000000000005</v>
      </c>
      <c r="AD3526" t="s">
        <v>48</v>
      </c>
      <c r="AE3526" t="s">
        <v>48</v>
      </c>
      <c r="AF3526" t="s">
        <v>48</v>
      </c>
    </row>
    <row r="3527" spans="1:32" hidden="1" outlineLevel="1" x14ac:dyDescent="0.2">
      <c r="A3527" t="s">
        <v>25550</v>
      </c>
      <c r="B3527" t="s">
        <v>25551</v>
      </c>
      <c r="C3527" t="s">
        <v>25552</v>
      </c>
      <c r="J3527" t="s">
        <v>25553</v>
      </c>
      <c r="K3527" t="s">
        <v>1130</v>
      </c>
      <c r="L3527" t="s">
        <v>1233</v>
      </c>
      <c r="M3527">
        <v>3</v>
      </c>
      <c r="P3527" s="2" t="s">
        <v>25554</v>
      </c>
      <c r="Q3527" t="s">
        <v>47</v>
      </c>
      <c r="S3527">
        <v>6.3423134000000006E-2</v>
      </c>
      <c r="T3527">
        <v>1.4972687E-3</v>
      </c>
      <c r="U3527">
        <v>1.8187505999999999E-2</v>
      </c>
      <c r="V3527">
        <v>2.4048606999999998E-3</v>
      </c>
      <c r="W3527">
        <v>2.4640026999999998E-2</v>
      </c>
      <c r="X3527">
        <v>6.7122029999999999E-3</v>
      </c>
      <c r="Y3527">
        <v>0.25416666666666671</v>
      </c>
      <c r="Z3527">
        <v>0.115</v>
      </c>
      <c r="AA3527">
        <v>0.107</v>
      </c>
      <c r="AB3527">
        <v>0.77800000000000002</v>
      </c>
      <c r="AC3527">
        <v>4.9799999999999997E-2</v>
      </c>
      <c r="AD3527" t="s">
        <v>48</v>
      </c>
      <c r="AE3527" t="s">
        <v>48</v>
      </c>
      <c r="AF3527" t="s">
        <v>48</v>
      </c>
    </row>
    <row r="3528" spans="1:32" hidden="1" outlineLevel="1" x14ac:dyDescent="0.2">
      <c r="A3528" t="s">
        <v>25555</v>
      </c>
      <c r="B3528" t="s">
        <v>25556</v>
      </c>
      <c r="C3528" t="s">
        <v>25557</v>
      </c>
      <c r="J3528" t="s">
        <v>25558</v>
      </c>
      <c r="K3528" t="s">
        <v>1130</v>
      </c>
      <c r="L3528" t="s">
        <v>1233</v>
      </c>
      <c r="M3528">
        <v>2</v>
      </c>
      <c r="P3528" s="2" t="s">
        <v>25559</v>
      </c>
      <c r="Q3528" t="s">
        <v>47</v>
      </c>
      <c r="S3528">
        <v>3.0624129999999999E-2</v>
      </c>
      <c r="T3528">
        <v>1.0013579999999999E-3</v>
      </c>
      <c r="U3528">
        <v>1.4942379E-2</v>
      </c>
      <c r="V3528">
        <v>4.2917514E-3</v>
      </c>
      <c r="W3528">
        <v>1.4390918000000001E-2</v>
      </c>
      <c r="X3528">
        <v>7.1199946000000004E-3</v>
      </c>
      <c r="Y3528">
        <v>5.4166666666666669E-2</v>
      </c>
      <c r="Z3528">
        <v>4.2999999999999997E-2</v>
      </c>
      <c r="AA3528">
        <v>0.11600000000000001</v>
      </c>
      <c r="AB3528">
        <v>0.84199999999999997</v>
      </c>
      <c r="AC3528">
        <v>-0.72689999999999999</v>
      </c>
      <c r="AD3528" t="s">
        <v>48</v>
      </c>
      <c r="AE3528" t="s">
        <v>48</v>
      </c>
      <c r="AF3528" t="s">
        <v>48</v>
      </c>
    </row>
    <row r="3529" spans="1:32" hidden="1" outlineLevel="1" x14ac:dyDescent="0.2">
      <c r="A3529" t="s">
        <v>25560</v>
      </c>
      <c r="B3529" t="s">
        <v>25561</v>
      </c>
      <c r="C3529" t="s">
        <v>25562</v>
      </c>
      <c r="J3529" t="s">
        <v>25563</v>
      </c>
      <c r="K3529" t="s">
        <v>1130</v>
      </c>
      <c r="L3529" t="s">
        <v>1233</v>
      </c>
      <c r="M3529">
        <v>3</v>
      </c>
      <c r="P3529" s="2" t="s">
        <v>25564</v>
      </c>
      <c r="Q3529" t="s">
        <v>47</v>
      </c>
      <c r="S3529">
        <v>0.17198499</v>
      </c>
      <c r="T3529">
        <v>5.1879882999999998E-3</v>
      </c>
      <c r="U3529">
        <v>6.4458095000000007E-2</v>
      </c>
      <c r="V3529">
        <v>2.0279141000000001E-2</v>
      </c>
      <c r="W3529">
        <v>8.36065E-2</v>
      </c>
      <c r="X3529">
        <v>9.1783709999999994E-3</v>
      </c>
      <c r="Y3529">
        <v>9.6527777777777782E-2</v>
      </c>
      <c r="Z3529">
        <v>0.19500000000000001</v>
      </c>
      <c r="AA3529">
        <v>9.2999999999999999E-2</v>
      </c>
      <c r="AB3529">
        <v>0.71199999999999997</v>
      </c>
      <c r="AC3529">
        <v>0.95199999999999996</v>
      </c>
      <c r="AD3529" t="s">
        <v>48</v>
      </c>
      <c r="AE3529" t="s">
        <v>48</v>
      </c>
      <c r="AF3529" t="s">
        <v>48</v>
      </c>
    </row>
    <row r="3530" spans="1:32" hidden="1" outlineLevel="1" x14ac:dyDescent="0.2">
      <c r="A3530" t="s">
        <v>25565</v>
      </c>
      <c r="B3530" t="s">
        <v>25566</v>
      </c>
      <c r="C3530" t="s">
        <v>25567</v>
      </c>
      <c r="J3530" t="s">
        <v>25568</v>
      </c>
      <c r="K3530" t="s">
        <v>1130</v>
      </c>
      <c r="L3530" t="s">
        <v>1233</v>
      </c>
      <c r="M3530">
        <v>2</v>
      </c>
      <c r="P3530" s="2" t="s">
        <v>25569</v>
      </c>
      <c r="Q3530" t="s">
        <v>10098</v>
      </c>
      <c r="S3530">
        <v>0.58409500000000003</v>
      </c>
      <c r="T3530">
        <v>0.44787344000000001</v>
      </c>
      <c r="U3530">
        <v>0.31222650000000002</v>
      </c>
      <c r="V3530">
        <v>0.51357960000000002</v>
      </c>
      <c r="W3530">
        <v>0.40243408000000003</v>
      </c>
      <c r="X3530">
        <v>0.13582869</v>
      </c>
      <c r="Y3530">
        <v>-0.2309259259259259</v>
      </c>
      <c r="Z3530">
        <v>4.8000000000000001E-2</v>
      </c>
      <c r="AA3530">
        <v>0.16400000000000001</v>
      </c>
      <c r="AB3530">
        <v>0.78800000000000003</v>
      </c>
      <c r="AC3530">
        <v>-0.98870000000000002</v>
      </c>
      <c r="AD3530" t="s">
        <v>48</v>
      </c>
      <c r="AE3530" t="s">
        <v>48</v>
      </c>
      <c r="AF3530" t="s">
        <v>48</v>
      </c>
    </row>
    <row r="3531" spans="1:32" hidden="1" outlineLevel="1" x14ac:dyDescent="0.2">
      <c r="A3531" t="s">
        <v>25570</v>
      </c>
      <c r="B3531" t="s">
        <v>25571</v>
      </c>
      <c r="C3531" t="s">
        <v>25572</v>
      </c>
      <c r="J3531" t="s">
        <v>25573</v>
      </c>
      <c r="K3531" t="s">
        <v>1130</v>
      </c>
      <c r="L3531" t="s">
        <v>1233</v>
      </c>
      <c r="M3531">
        <v>0</v>
      </c>
      <c r="P3531" s="2" t="s">
        <v>25574</v>
      </c>
      <c r="Q3531" t="s">
        <v>10104</v>
      </c>
      <c r="S3531">
        <v>0.681338</v>
      </c>
      <c r="T3531">
        <v>0.16960317</v>
      </c>
      <c r="U3531">
        <v>0.47001254999999997</v>
      </c>
      <c r="V3531">
        <v>5.4309200000000002E-2</v>
      </c>
      <c r="W3531">
        <v>0.64537907000000005</v>
      </c>
      <c r="X3531">
        <v>0.34804322999999998</v>
      </c>
      <c r="Y3531">
        <v>8.7301587301587425E-3</v>
      </c>
      <c r="Z3531">
        <v>0.14899999999999999</v>
      </c>
      <c r="AA3531">
        <v>0.17100000000000001</v>
      </c>
      <c r="AB3531">
        <v>0.68</v>
      </c>
      <c r="AC3531">
        <v>0.1734</v>
      </c>
      <c r="AD3531" t="s">
        <v>48</v>
      </c>
      <c r="AE3531" t="s">
        <v>48</v>
      </c>
      <c r="AF3531" t="s">
        <v>48</v>
      </c>
    </row>
    <row r="3532" spans="1:32" hidden="1" outlineLevel="1" x14ac:dyDescent="0.2">
      <c r="A3532" t="s">
        <v>25575</v>
      </c>
      <c r="B3532" t="s">
        <v>25576</v>
      </c>
      <c r="C3532" t="s">
        <v>25577</v>
      </c>
      <c r="J3532" t="s">
        <v>25578</v>
      </c>
      <c r="K3532" t="s">
        <v>1130</v>
      </c>
      <c r="L3532" t="s">
        <v>1233</v>
      </c>
      <c r="M3532">
        <v>2</v>
      </c>
      <c r="P3532" s="2" t="s">
        <v>25579</v>
      </c>
      <c r="Q3532" t="s">
        <v>47</v>
      </c>
      <c r="S3532">
        <v>0.68408643999999996</v>
      </c>
      <c r="T3532">
        <v>0.35368224999999998</v>
      </c>
      <c r="U3532">
        <v>0.64460015000000004</v>
      </c>
      <c r="V3532">
        <v>0.16993291999999999</v>
      </c>
      <c r="W3532">
        <v>0.49627260000000001</v>
      </c>
      <c r="X3532">
        <v>3.8911607000000001E-2</v>
      </c>
      <c r="Y3532">
        <v>-0.32874999999999999</v>
      </c>
      <c r="Z3532">
        <v>0.124</v>
      </c>
      <c r="AA3532">
        <v>0.182</v>
      </c>
      <c r="AB3532">
        <v>0.69399999999999995</v>
      </c>
      <c r="AC3532">
        <v>-0.62450000000000006</v>
      </c>
      <c r="AD3532" t="s">
        <v>48</v>
      </c>
      <c r="AE3532" t="s">
        <v>48</v>
      </c>
      <c r="AF3532" t="s">
        <v>48</v>
      </c>
    </row>
    <row r="3533" spans="1:32" hidden="1" outlineLevel="1" x14ac:dyDescent="0.2">
      <c r="A3533" t="s">
        <v>25580</v>
      </c>
      <c r="B3533" t="s">
        <v>25581</v>
      </c>
      <c r="C3533" t="s">
        <v>25582</v>
      </c>
      <c r="J3533" t="s">
        <v>25583</v>
      </c>
      <c r="K3533" t="s">
        <v>1130</v>
      </c>
      <c r="L3533" t="s">
        <v>1233</v>
      </c>
      <c r="M3533">
        <v>1</v>
      </c>
      <c r="P3533" s="2" t="s">
        <v>25584</v>
      </c>
      <c r="Q3533" t="s">
        <v>10104</v>
      </c>
      <c r="S3533">
        <v>2.6263772000000001E-2</v>
      </c>
      <c r="T3533">
        <v>8.2969665999999996E-4</v>
      </c>
      <c r="U3533">
        <v>1.0911588999999999E-2</v>
      </c>
      <c r="V3533">
        <v>1.7758971000000001E-3</v>
      </c>
      <c r="W3533">
        <v>1.3706914000000001E-2</v>
      </c>
      <c r="X3533">
        <v>8.1556549999999995E-3</v>
      </c>
      <c r="Y3533">
        <v>0</v>
      </c>
      <c r="Z3533">
        <v>5.5E-2</v>
      </c>
      <c r="AA3533">
        <v>6.6000000000000003E-2</v>
      </c>
      <c r="AB3533">
        <v>0.879</v>
      </c>
      <c r="AC3533">
        <v>-0.1134</v>
      </c>
      <c r="AD3533" t="s">
        <v>48</v>
      </c>
      <c r="AE3533" t="s">
        <v>48</v>
      </c>
      <c r="AF3533" t="s">
        <v>48</v>
      </c>
    </row>
    <row r="3534" spans="1:32" hidden="1" outlineLevel="1" x14ac:dyDescent="0.2">
      <c r="A3534" t="s">
        <v>25585</v>
      </c>
      <c r="B3534" t="s">
        <v>25586</v>
      </c>
      <c r="C3534" t="s">
        <v>25587</v>
      </c>
      <c r="J3534" t="s">
        <v>25588</v>
      </c>
      <c r="K3534" t="s">
        <v>1130</v>
      </c>
      <c r="L3534" t="s">
        <v>1233</v>
      </c>
      <c r="M3534">
        <v>1</v>
      </c>
      <c r="P3534" s="2" t="s">
        <v>25589</v>
      </c>
      <c r="Q3534" t="s">
        <v>47</v>
      </c>
      <c r="S3534">
        <v>0.57795319999999994</v>
      </c>
      <c r="T3534">
        <v>1.9353309999999999E-2</v>
      </c>
      <c r="U3534">
        <v>0.21132571999999999</v>
      </c>
      <c r="V3534">
        <v>2.4600166999999999E-2</v>
      </c>
      <c r="W3534">
        <v>0.62169384999999999</v>
      </c>
      <c r="X3534">
        <v>8.2333300000000005E-3</v>
      </c>
      <c r="Y3534">
        <v>-0.3</v>
      </c>
      <c r="Z3534">
        <v>0</v>
      </c>
      <c r="AA3534">
        <v>0.34799999999999998</v>
      </c>
      <c r="AB3534">
        <v>0.65200000000000002</v>
      </c>
      <c r="AC3534">
        <v>-0.49390000000000001</v>
      </c>
      <c r="AD3534" t="s">
        <v>48</v>
      </c>
      <c r="AE3534" t="s">
        <v>48</v>
      </c>
      <c r="AF3534" t="s">
        <v>48</v>
      </c>
    </row>
    <row r="3535" spans="1:32" hidden="1" outlineLevel="1" x14ac:dyDescent="0.2">
      <c r="A3535" t="s">
        <v>25590</v>
      </c>
      <c r="B3535" t="s">
        <v>25591</v>
      </c>
      <c r="C3535" t="s">
        <v>25592</v>
      </c>
      <c r="J3535" t="s">
        <v>25593</v>
      </c>
      <c r="K3535" t="s">
        <v>1130</v>
      </c>
      <c r="L3535" t="s">
        <v>1233</v>
      </c>
      <c r="M3535">
        <v>1</v>
      </c>
      <c r="P3535" s="2" t="s">
        <v>25594</v>
      </c>
      <c r="Q3535" t="s">
        <v>47</v>
      </c>
      <c r="S3535">
        <v>0.10739898</v>
      </c>
      <c r="T3535">
        <v>2.9563903999999998E-3</v>
      </c>
      <c r="U3535">
        <v>2.4062896E-2</v>
      </c>
      <c r="V3535">
        <v>5.3276913000000004E-3</v>
      </c>
      <c r="W3535">
        <v>2.5800243E-2</v>
      </c>
      <c r="X3535">
        <v>2.6307223000000001E-2</v>
      </c>
      <c r="Y3535">
        <v>-1.8707482993197279E-2</v>
      </c>
      <c r="Z3535">
        <v>8.1000000000000003E-2</v>
      </c>
      <c r="AA3535">
        <v>5.2999999999999999E-2</v>
      </c>
      <c r="AB3535">
        <v>0.86599999999999999</v>
      </c>
      <c r="AC3535">
        <v>0.46529999999999999</v>
      </c>
      <c r="AD3535" t="s">
        <v>48</v>
      </c>
      <c r="AE3535" t="s">
        <v>48</v>
      </c>
      <c r="AF3535" t="s">
        <v>48</v>
      </c>
    </row>
    <row r="3536" spans="1:32" hidden="1" outlineLevel="1" x14ac:dyDescent="0.2">
      <c r="A3536" t="s">
        <v>25595</v>
      </c>
      <c r="B3536" t="s">
        <v>25596</v>
      </c>
      <c r="C3536" t="s">
        <v>25484</v>
      </c>
      <c r="J3536" t="s">
        <v>25597</v>
      </c>
      <c r="K3536" t="s">
        <v>1130</v>
      </c>
      <c r="L3536" t="s">
        <v>1233</v>
      </c>
      <c r="M3536">
        <v>1</v>
      </c>
      <c r="P3536" s="2" t="s">
        <v>25598</v>
      </c>
      <c r="Q3536" t="s">
        <v>47</v>
      </c>
      <c r="S3536">
        <v>8.5582085000000002E-2</v>
      </c>
      <c r="T3536">
        <v>1.3256073E-3</v>
      </c>
      <c r="U3536">
        <v>1.8119188000000001E-2</v>
      </c>
      <c r="V3536">
        <v>3.4223016999999998E-3</v>
      </c>
      <c r="W3536">
        <v>3.0485468000000002E-2</v>
      </c>
      <c r="X3536">
        <v>6.7898775000000003E-3</v>
      </c>
      <c r="Y3536">
        <v>0.4</v>
      </c>
      <c r="Z3536">
        <v>0.08</v>
      </c>
      <c r="AA3536">
        <v>4.5999999999999999E-2</v>
      </c>
      <c r="AB3536">
        <v>0.874</v>
      </c>
      <c r="AC3536">
        <v>0.09</v>
      </c>
      <c r="AD3536" t="s">
        <v>48</v>
      </c>
      <c r="AE3536" t="s">
        <v>48</v>
      </c>
      <c r="AF3536" t="s">
        <v>48</v>
      </c>
    </row>
    <row r="3537" spans="1:32" hidden="1" outlineLevel="1" x14ac:dyDescent="0.2">
      <c r="A3537" t="s">
        <v>25599</v>
      </c>
      <c r="B3537" t="s">
        <v>10848</v>
      </c>
      <c r="C3537" t="s">
        <v>25600</v>
      </c>
      <c r="J3537" t="s">
        <v>25601</v>
      </c>
      <c r="K3537" t="s">
        <v>1130</v>
      </c>
      <c r="L3537" t="s">
        <v>1233</v>
      </c>
      <c r="M3537">
        <v>1</v>
      </c>
      <c r="P3537" s="2" t="s">
        <v>25602</v>
      </c>
      <c r="Q3537" t="s">
        <v>47</v>
      </c>
      <c r="S3537">
        <v>6.3818829999999993E-2</v>
      </c>
      <c r="T3537">
        <v>2.6702879999999998E-3</v>
      </c>
      <c r="U3537">
        <v>2.6454043E-2</v>
      </c>
      <c r="V3537">
        <v>3.8292782999999999E-3</v>
      </c>
      <c r="W3537">
        <v>1.7549826000000001E-2</v>
      </c>
      <c r="X3537">
        <v>8.8417809999999999E-3</v>
      </c>
      <c r="Y3537">
        <v>0.27500000000000002</v>
      </c>
      <c r="Z3537">
        <v>0</v>
      </c>
      <c r="AA3537">
        <v>0.28000000000000003</v>
      </c>
      <c r="AB3537">
        <v>0.72</v>
      </c>
      <c r="AC3537">
        <v>-0.32519999999999999</v>
      </c>
      <c r="AD3537" t="s">
        <v>48</v>
      </c>
      <c r="AE3537" t="s">
        <v>48</v>
      </c>
      <c r="AF3537" t="s">
        <v>48</v>
      </c>
    </row>
    <row r="3538" spans="1:32" hidden="1" outlineLevel="1" x14ac:dyDescent="0.2">
      <c r="A3538" t="s">
        <v>25603</v>
      </c>
      <c r="B3538" t="s">
        <v>25604</v>
      </c>
      <c r="C3538" t="s">
        <v>14302</v>
      </c>
      <c r="J3538" t="s">
        <v>25605</v>
      </c>
      <c r="K3538" t="s">
        <v>1130</v>
      </c>
      <c r="L3538" t="s">
        <v>1233</v>
      </c>
      <c r="M3538">
        <v>0</v>
      </c>
      <c r="P3538" s="2" t="s">
        <v>25606</v>
      </c>
      <c r="Q3538" t="s">
        <v>47</v>
      </c>
      <c r="S3538">
        <v>0.25462921999999999</v>
      </c>
      <c r="T3538">
        <v>4.1770935000000004E-3</v>
      </c>
      <c r="U3538">
        <v>2.6727317E-2</v>
      </c>
      <c r="V3538">
        <v>1.5958117000000001E-2</v>
      </c>
      <c r="W3538">
        <v>0.21368977</v>
      </c>
      <c r="X3538">
        <v>9.6703099999999997E-3</v>
      </c>
      <c r="Y3538">
        <v>-0.125</v>
      </c>
      <c r="Z3538">
        <v>0.16900000000000001</v>
      </c>
      <c r="AA3538">
        <v>0.12</v>
      </c>
      <c r="AB3538">
        <v>0.71</v>
      </c>
      <c r="AC3538">
        <v>0.2263</v>
      </c>
      <c r="AD3538" t="s">
        <v>48</v>
      </c>
      <c r="AE3538" t="s">
        <v>48</v>
      </c>
      <c r="AF3538" t="s">
        <v>48</v>
      </c>
    </row>
    <row r="3539" spans="1:32" hidden="1" outlineLevel="1" x14ac:dyDescent="0.2">
      <c r="A3539" t="s">
        <v>25607</v>
      </c>
      <c r="B3539" t="s">
        <v>25608</v>
      </c>
      <c r="C3539" t="s">
        <v>14114</v>
      </c>
      <c r="J3539" t="s">
        <v>25609</v>
      </c>
      <c r="K3539" t="s">
        <v>1130</v>
      </c>
      <c r="L3539" t="s">
        <v>1233</v>
      </c>
      <c r="M3539">
        <v>0</v>
      </c>
      <c r="P3539" s="2" t="s">
        <v>25610</v>
      </c>
      <c r="Q3539" t="s">
        <v>47</v>
      </c>
      <c r="S3539">
        <v>0.38434127000000001</v>
      </c>
      <c r="T3539">
        <v>1.25103295E-2</v>
      </c>
      <c r="U3539">
        <v>7.9671580000000006E-2</v>
      </c>
      <c r="V3539">
        <v>3.1206898E-2</v>
      </c>
      <c r="W3539">
        <v>0.42167732000000002</v>
      </c>
      <c r="X3539">
        <v>1.6465442E-2</v>
      </c>
      <c r="Y3539">
        <v>0.30166666666666658</v>
      </c>
      <c r="Z3539">
        <v>0.13300000000000001</v>
      </c>
      <c r="AA3539">
        <v>9.0999999999999998E-2</v>
      </c>
      <c r="AB3539">
        <v>0.77700000000000002</v>
      </c>
      <c r="AC3539">
        <v>0.44969999999999999</v>
      </c>
      <c r="AD3539" t="s">
        <v>48</v>
      </c>
      <c r="AE3539" t="s">
        <v>48</v>
      </c>
      <c r="AF3539" t="s">
        <v>48</v>
      </c>
    </row>
    <row r="3540" spans="1:32" hidden="1" outlineLevel="1" x14ac:dyDescent="0.2">
      <c r="P3540" s="2"/>
    </row>
    <row r="3541" spans="1:32" hidden="1" outlineLevel="1" x14ac:dyDescent="0.2">
      <c r="A3541" t="s">
        <v>25611</v>
      </c>
      <c r="B3541" t="s">
        <v>25612</v>
      </c>
      <c r="C3541" t="s">
        <v>25613</v>
      </c>
      <c r="J3541" t="s">
        <v>25614</v>
      </c>
      <c r="K3541" t="s">
        <v>1130</v>
      </c>
      <c r="L3541" t="s">
        <v>1233</v>
      </c>
      <c r="M3541">
        <v>1</v>
      </c>
      <c r="P3541" s="2" t="s">
        <v>25615</v>
      </c>
      <c r="Q3541" t="s">
        <v>47</v>
      </c>
      <c r="S3541">
        <v>0.15435067999999999</v>
      </c>
      <c r="T3541">
        <v>3.0136108000000002E-3</v>
      </c>
      <c r="U3541">
        <v>4.3666049999999998E-2</v>
      </c>
      <c r="V3541">
        <v>6.4006293999999998E-3</v>
      </c>
      <c r="W3541">
        <v>6.7570359999999996E-2</v>
      </c>
      <c r="X3541">
        <v>1.0084574000000001E-2</v>
      </c>
      <c r="Y3541">
        <v>0.7</v>
      </c>
      <c r="Z3541">
        <v>0.11700000000000001</v>
      </c>
      <c r="AA3541">
        <v>0.13500000000000001</v>
      </c>
      <c r="AB3541">
        <v>0.748</v>
      </c>
      <c r="AC3541">
        <v>9.7299999999999998E-2</v>
      </c>
      <c r="AD3541" t="s">
        <v>48</v>
      </c>
      <c r="AE3541" t="s">
        <v>48</v>
      </c>
      <c r="AF3541" t="s">
        <v>48</v>
      </c>
    </row>
    <row r="3542" spans="1:32" hidden="1" outlineLevel="1" x14ac:dyDescent="0.2">
      <c r="A3542" t="s">
        <v>25616</v>
      </c>
      <c r="B3542" t="s">
        <v>25617</v>
      </c>
      <c r="C3542" t="s">
        <v>25618</v>
      </c>
      <c r="J3542" t="s">
        <v>25619</v>
      </c>
      <c r="K3542" t="s">
        <v>1130</v>
      </c>
      <c r="L3542" t="s">
        <v>1233</v>
      </c>
      <c r="M3542">
        <v>1</v>
      </c>
      <c r="P3542" s="2" t="s">
        <v>25620</v>
      </c>
      <c r="Q3542" t="s">
        <v>10060</v>
      </c>
      <c r="S3542">
        <v>2.1196328E-2</v>
      </c>
      <c r="T3542">
        <v>1.1491775999999999E-3</v>
      </c>
      <c r="U3542">
        <v>1.3985921E-2</v>
      </c>
      <c r="V3542">
        <v>2.1366263000000001E-3</v>
      </c>
      <c r="W3542">
        <v>8.4818824999999994E-3</v>
      </c>
      <c r="X3542">
        <v>7.8708479999999997E-3</v>
      </c>
      <c r="Y3542">
        <v>0</v>
      </c>
      <c r="Z3542">
        <v>0</v>
      </c>
      <c r="AA3542">
        <v>0</v>
      </c>
      <c r="AB3542">
        <v>1</v>
      </c>
      <c r="AC3542">
        <v>0</v>
      </c>
      <c r="AD3542" t="s">
        <v>48</v>
      </c>
      <c r="AE3542" t="s">
        <v>48</v>
      </c>
      <c r="AF3542" t="s">
        <v>48</v>
      </c>
    </row>
    <row r="3543" spans="1:32" hidden="1" outlineLevel="1" x14ac:dyDescent="0.2">
      <c r="A3543" t="s">
        <v>25621</v>
      </c>
      <c r="B3543" t="s">
        <v>25622</v>
      </c>
      <c r="C3543" t="s">
        <v>25623</v>
      </c>
      <c r="J3543" t="s">
        <v>25624</v>
      </c>
      <c r="K3543" t="s">
        <v>1130</v>
      </c>
      <c r="L3543" t="s">
        <v>1233</v>
      </c>
      <c r="M3543">
        <v>1</v>
      </c>
      <c r="P3543" s="2" t="s">
        <v>25625</v>
      </c>
      <c r="Q3543" t="s">
        <v>47</v>
      </c>
      <c r="S3543">
        <v>0.112333365</v>
      </c>
      <c r="T3543">
        <v>3.3187866E-3</v>
      </c>
      <c r="U3543">
        <v>2.5634222000000002E-2</v>
      </c>
      <c r="V3543">
        <v>5.1796999999999998E-3</v>
      </c>
      <c r="W3543">
        <v>4.2665333E-2</v>
      </c>
      <c r="X3543">
        <v>2.3371955E-2</v>
      </c>
      <c r="Y3543">
        <v>-5.3125000000000012E-2</v>
      </c>
      <c r="Z3543">
        <v>0.124</v>
      </c>
      <c r="AA3543">
        <v>0.17499999999999999</v>
      </c>
      <c r="AB3543">
        <v>0.70099999999999996</v>
      </c>
      <c r="AC3543">
        <v>-0.93259999999999998</v>
      </c>
      <c r="AD3543" t="s">
        <v>48</v>
      </c>
      <c r="AE3543" t="s">
        <v>48</v>
      </c>
      <c r="AF3543" t="s">
        <v>48</v>
      </c>
    </row>
    <row r="3544" spans="1:32" hidden="1" outlineLevel="1" x14ac:dyDescent="0.2">
      <c r="A3544" t="s">
        <v>25626</v>
      </c>
      <c r="B3544" t="s">
        <v>25627</v>
      </c>
      <c r="C3544" t="s">
        <v>11290</v>
      </c>
      <c r="J3544" t="s">
        <v>25628</v>
      </c>
      <c r="K3544" t="s">
        <v>1130</v>
      </c>
      <c r="L3544" t="s">
        <v>1233</v>
      </c>
      <c r="M3544">
        <v>1</v>
      </c>
      <c r="P3544" s="2" t="s">
        <v>25629</v>
      </c>
      <c r="Q3544" t="s">
        <v>47</v>
      </c>
      <c r="S3544">
        <v>0.30539915000000001</v>
      </c>
      <c r="T3544">
        <v>1.5221698000000001E-2</v>
      </c>
      <c r="U3544">
        <v>0.15107171</v>
      </c>
      <c r="V3544">
        <v>1.2742470000000001E-2</v>
      </c>
      <c r="W3544">
        <v>0.24767025000000001</v>
      </c>
      <c r="X3544">
        <v>5.4947286999999997E-2</v>
      </c>
      <c r="Y3544">
        <v>2.2166982323232321E-2</v>
      </c>
      <c r="Z3544">
        <v>4.7E-2</v>
      </c>
      <c r="AA3544">
        <v>0.115</v>
      </c>
      <c r="AB3544">
        <v>0.83799999999999997</v>
      </c>
      <c r="AC3544">
        <v>-0.90539999999999998</v>
      </c>
      <c r="AD3544" t="s">
        <v>48</v>
      </c>
      <c r="AE3544" t="s">
        <v>48</v>
      </c>
      <c r="AF3544" t="s">
        <v>48</v>
      </c>
    </row>
    <row r="3545" spans="1:32" hidden="1" outlineLevel="1" x14ac:dyDescent="0.2">
      <c r="A3545" t="s">
        <v>25630</v>
      </c>
      <c r="B3545" t="s">
        <v>22558</v>
      </c>
      <c r="C3545" t="s">
        <v>25631</v>
      </c>
      <c r="J3545" t="s">
        <v>25632</v>
      </c>
      <c r="K3545" t="s">
        <v>1130</v>
      </c>
      <c r="L3545" t="s">
        <v>1233</v>
      </c>
      <c r="M3545">
        <v>1</v>
      </c>
      <c r="P3545" s="2" t="s">
        <v>25633</v>
      </c>
      <c r="Q3545" t="s">
        <v>47</v>
      </c>
      <c r="S3545">
        <v>3.2627537999999998E-2</v>
      </c>
      <c r="T3545">
        <v>1.5735625999999999E-3</v>
      </c>
      <c r="U3545">
        <v>1.7504321E-2</v>
      </c>
      <c r="V3545">
        <v>4.4397430000000003E-3</v>
      </c>
      <c r="W3545">
        <v>1.3326911E-2</v>
      </c>
      <c r="X3545">
        <v>7.4048014000000001E-3</v>
      </c>
      <c r="Y3545">
        <v>0.60000000000000009</v>
      </c>
      <c r="Z3545">
        <v>0.48099999999999998</v>
      </c>
      <c r="AA3545">
        <v>0</v>
      </c>
      <c r="AB3545">
        <v>0.51900000000000002</v>
      </c>
      <c r="AC3545">
        <v>0.57189999999999996</v>
      </c>
      <c r="AD3545" t="s">
        <v>48</v>
      </c>
      <c r="AE3545" t="s">
        <v>48</v>
      </c>
      <c r="AF3545" t="s">
        <v>48</v>
      </c>
    </row>
    <row r="3546" spans="1:32" hidden="1" outlineLevel="1" x14ac:dyDescent="0.2">
      <c r="A3546" t="s">
        <v>25634</v>
      </c>
      <c r="B3546" t="s">
        <v>25635</v>
      </c>
      <c r="C3546" t="s">
        <v>25636</v>
      </c>
      <c r="J3546" t="s">
        <v>25637</v>
      </c>
      <c r="K3546" t="s">
        <v>1130</v>
      </c>
      <c r="L3546" t="s">
        <v>1233</v>
      </c>
      <c r="M3546">
        <v>1</v>
      </c>
      <c r="P3546" s="2" t="s">
        <v>25638</v>
      </c>
      <c r="Q3546" t="s">
        <v>47</v>
      </c>
      <c r="S3546">
        <v>0.23961850000000001</v>
      </c>
      <c r="T3546">
        <v>5.4550170000000004E-3</v>
      </c>
      <c r="U3546">
        <v>3.6401358000000002E-2</v>
      </c>
      <c r="V3546">
        <v>9.6194430000000001E-3</v>
      </c>
      <c r="W3546">
        <v>0.11464815</v>
      </c>
      <c r="X3546">
        <v>5.6886979999999997E-2</v>
      </c>
      <c r="Y3546">
        <v>0.2</v>
      </c>
      <c r="Z3546">
        <v>0</v>
      </c>
      <c r="AA3546">
        <v>0.161</v>
      </c>
      <c r="AB3546">
        <v>0.83899999999999997</v>
      </c>
      <c r="AC3546">
        <v>-0.27550000000000002</v>
      </c>
      <c r="AD3546" t="s">
        <v>48</v>
      </c>
      <c r="AE3546" t="s">
        <v>48</v>
      </c>
      <c r="AF3546" t="s">
        <v>48</v>
      </c>
    </row>
    <row r="3547" spans="1:32" hidden="1" outlineLevel="1" x14ac:dyDescent="0.2">
      <c r="A3547" t="s">
        <v>25639</v>
      </c>
      <c r="B3547" t="s">
        <v>25640</v>
      </c>
      <c r="C3547" t="s">
        <v>25641</v>
      </c>
      <c r="J3547" t="s">
        <v>25642</v>
      </c>
      <c r="K3547" t="s">
        <v>1130</v>
      </c>
      <c r="L3547" t="s">
        <v>1233</v>
      </c>
      <c r="M3547">
        <v>1</v>
      </c>
      <c r="P3547" s="2" t="s">
        <v>25643</v>
      </c>
      <c r="Q3547" t="s">
        <v>47</v>
      </c>
      <c r="S3547">
        <v>1.9854377999999999E-2</v>
      </c>
      <c r="T3547">
        <v>1.5449524E-3</v>
      </c>
      <c r="U3547">
        <v>1.846078E-2</v>
      </c>
      <c r="V3547">
        <v>4.6802290000000002E-3</v>
      </c>
      <c r="W3547">
        <v>1.03248935E-2</v>
      </c>
      <c r="X3547">
        <v>7.637825E-3</v>
      </c>
      <c r="Y3547" t="s">
        <v>48</v>
      </c>
      <c r="Z3547" t="s">
        <v>48</v>
      </c>
      <c r="AA3547" t="s">
        <v>48</v>
      </c>
      <c r="AB3547" t="s">
        <v>48</v>
      </c>
      <c r="AC3547" t="s">
        <v>48</v>
      </c>
      <c r="AD3547" t="s">
        <v>48</v>
      </c>
      <c r="AE3547" t="s">
        <v>48</v>
      </c>
      <c r="AF3547" t="s">
        <v>48</v>
      </c>
    </row>
    <row r="3548" spans="1:32" hidden="1" outlineLevel="1" x14ac:dyDescent="0.2">
      <c r="A3548" t="s">
        <v>25644</v>
      </c>
      <c r="B3548" t="s">
        <v>25645</v>
      </c>
      <c r="C3548" t="s">
        <v>25646</v>
      </c>
      <c r="J3548" t="s">
        <v>25647</v>
      </c>
      <c r="K3548" t="s">
        <v>1130</v>
      </c>
      <c r="L3548" t="s">
        <v>1233</v>
      </c>
      <c r="M3548">
        <v>1</v>
      </c>
      <c r="P3548" s="2" t="s">
        <v>25648</v>
      </c>
      <c r="Q3548" t="s">
        <v>10471</v>
      </c>
      <c r="S3548">
        <v>0.10826672</v>
      </c>
      <c r="T3548">
        <v>2.1648407000000001E-3</v>
      </c>
      <c r="U3548">
        <v>1.8119188000000001E-2</v>
      </c>
      <c r="V3548">
        <v>1.2842958999999999E-2</v>
      </c>
      <c r="W3548">
        <v>5.6719026999999998E-2</v>
      </c>
      <c r="X3548">
        <v>7.0423200000000004E-3</v>
      </c>
      <c r="Y3548">
        <v>-2.6666666666666668E-2</v>
      </c>
      <c r="Z3548">
        <v>4.1000000000000002E-2</v>
      </c>
      <c r="AA3548">
        <v>1.2E-2</v>
      </c>
      <c r="AB3548">
        <v>0.94699999999999995</v>
      </c>
      <c r="AC3548">
        <v>0.50229999999999997</v>
      </c>
      <c r="AD3548" t="s">
        <v>48</v>
      </c>
      <c r="AE3548" t="s">
        <v>48</v>
      </c>
      <c r="AF3548" t="s">
        <v>48</v>
      </c>
    </row>
    <row r="3549" spans="1:32" hidden="1" outlineLevel="1" x14ac:dyDescent="0.2">
      <c r="A3549" t="s">
        <v>25649</v>
      </c>
      <c r="B3549" t="s">
        <v>25650</v>
      </c>
      <c r="C3549" t="s">
        <v>25651</v>
      </c>
      <c r="J3549" t="s">
        <v>25652</v>
      </c>
      <c r="K3549" t="s">
        <v>1130</v>
      </c>
      <c r="L3549" t="s">
        <v>1233</v>
      </c>
      <c r="M3549">
        <v>1</v>
      </c>
      <c r="P3549" s="2" t="s">
        <v>25653</v>
      </c>
      <c r="Q3549" t="s">
        <v>11193</v>
      </c>
      <c r="S3549">
        <v>9.828771E-2</v>
      </c>
      <c r="T3549">
        <v>1.5830994000000001E-3</v>
      </c>
      <c r="U3549">
        <v>1.9963788E-2</v>
      </c>
      <c r="V3549">
        <v>4.8467190000000002E-3</v>
      </c>
      <c r="W3549">
        <v>2.9383656000000001E-2</v>
      </c>
      <c r="X3549">
        <v>8.2333300000000005E-3</v>
      </c>
      <c r="Y3549">
        <v>0.3</v>
      </c>
      <c r="Z3549">
        <v>0.161</v>
      </c>
      <c r="AA3549">
        <v>0.17</v>
      </c>
      <c r="AB3549">
        <v>0.66800000000000004</v>
      </c>
      <c r="AC3549">
        <v>0.129</v>
      </c>
      <c r="AD3549" t="s">
        <v>48</v>
      </c>
      <c r="AE3549" t="s">
        <v>48</v>
      </c>
      <c r="AF3549" t="s">
        <v>48</v>
      </c>
    </row>
    <row r="3550" spans="1:32" hidden="1" outlineLevel="1" x14ac:dyDescent="0.2">
      <c r="A3550" t="s">
        <v>25654</v>
      </c>
      <c r="B3550" t="s">
        <v>25655</v>
      </c>
      <c r="C3550" t="s">
        <v>25656</v>
      </c>
      <c r="J3550" t="s">
        <v>25657</v>
      </c>
      <c r="K3550" t="s">
        <v>1130</v>
      </c>
      <c r="L3550" t="s">
        <v>1233</v>
      </c>
      <c r="M3550">
        <v>1</v>
      </c>
      <c r="P3550" s="2" t="s">
        <v>25658</v>
      </c>
      <c r="Q3550" t="s">
        <v>10132</v>
      </c>
      <c r="S3550">
        <v>0.10870059</v>
      </c>
      <c r="T3550">
        <v>3.0517577999999998E-3</v>
      </c>
      <c r="U3550">
        <v>3.1140719000000001E-2</v>
      </c>
      <c r="V3550">
        <v>7.9915369999999999E-3</v>
      </c>
      <c r="W3550">
        <v>2.6573719999999999E-2</v>
      </c>
      <c r="X3550">
        <v>1.3702838E-2</v>
      </c>
      <c r="Y3550">
        <v>0.4</v>
      </c>
      <c r="Z3550">
        <v>0.23699999999999999</v>
      </c>
      <c r="AA3550">
        <v>0.108</v>
      </c>
      <c r="AB3550">
        <v>0.65500000000000003</v>
      </c>
      <c r="AC3550">
        <v>0.72689999999999999</v>
      </c>
      <c r="AD3550" t="s">
        <v>48</v>
      </c>
      <c r="AE3550" t="s">
        <v>48</v>
      </c>
      <c r="AF3550" t="s">
        <v>48</v>
      </c>
    </row>
    <row r="3551" spans="1:32" hidden="1" outlineLevel="1" x14ac:dyDescent="0.2">
      <c r="A3551" t="s">
        <v>25659</v>
      </c>
      <c r="B3551" t="s">
        <v>25660</v>
      </c>
      <c r="C3551" t="s">
        <v>24621</v>
      </c>
      <c r="J3551" t="s">
        <v>25661</v>
      </c>
      <c r="K3551" t="s">
        <v>1130</v>
      </c>
      <c r="L3551" t="s">
        <v>1233</v>
      </c>
      <c r="M3551">
        <v>1</v>
      </c>
      <c r="P3551" s="2" t="s">
        <v>25662</v>
      </c>
      <c r="Q3551" t="s">
        <v>47</v>
      </c>
      <c r="S3551">
        <v>0.113263406</v>
      </c>
      <c r="T3551">
        <v>8.8500980000000007E-3</v>
      </c>
      <c r="U3551">
        <v>5.0930742000000001E-2</v>
      </c>
      <c r="V3551">
        <v>1.2240025E-2</v>
      </c>
      <c r="W3551">
        <v>2.7730936000000001E-2</v>
      </c>
      <c r="X3551">
        <v>5.1714469999999998E-2</v>
      </c>
      <c r="Y3551" t="s">
        <v>48</v>
      </c>
      <c r="Z3551" t="s">
        <v>48</v>
      </c>
      <c r="AA3551" t="s">
        <v>48</v>
      </c>
      <c r="AB3551" t="s">
        <v>48</v>
      </c>
      <c r="AC3551" t="s">
        <v>48</v>
      </c>
      <c r="AD3551" t="s">
        <v>48</v>
      </c>
      <c r="AE3551" t="s">
        <v>48</v>
      </c>
      <c r="AF3551" t="s">
        <v>48</v>
      </c>
    </row>
    <row r="3552" spans="1:32" hidden="1" outlineLevel="1" x14ac:dyDescent="0.2">
      <c r="A3552" t="s">
        <v>25663</v>
      </c>
      <c r="B3552" t="s">
        <v>25664</v>
      </c>
      <c r="C3552" t="s">
        <v>25665</v>
      </c>
      <c r="J3552" t="s">
        <v>25666</v>
      </c>
      <c r="K3552" t="s">
        <v>1130</v>
      </c>
      <c r="L3552" t="s">
        <v>1233</v>
      </c>
      <c r="M3552">
        <v>1</v>
      </c>
      <c r="P3552" s="2" t="s">
        <v>25667</v>
      </c>
      <c r="Q3552" t="s">
        <v>47</v>
      </c>
      <c r="S3552">
        <v>0.2312681</v>
      </c>
      <c r="T3552">
        <v>4.3487550000000002E-3</v>
      </c>
      <c r="U3552">
        <v>2.3379711000000001E-2</v>
      </c>
      <c r="V3552">
        <v>6.5856185000000003E-3</v>
      </c>
      <c r="W3552">
        <v>0.10294484</v>
      </c>
      <c r="X3552">
        <v>1.2440704E-2</v>
      </c>
      <c r="Y3552">
        <v>0.1</v>
      </c>
      <c r="Z3552">
        <v>0.183</v>
      </c>
      <c r="AA3552">
        <v>0</v>
      </c>
      <c r="AB3552">
        <v>0.81699999999999995</v>
      </c>
      <c r="AC3552">
        <v>0.52159999999999995</v>
      </c>
      <c r="AD3552" t="s">
        <v>48</v>
      </c>
      <c r="AE3552" t="s">
        <v>48</v>
      </c>
      <c r="AF3552" t="s">
        <v>48</v>
      </c>
    </row>
    <row r="3553" spans="1:32" hidden="1" outlineLevel="1" x14ac:dyDescent="0.2">
      <c r="A3553" t="s">
        <v>25668</v>
      </c>
      <c r="B3553" t="s">
        <v>25669</v>
      </c>
      <c r="C3553" t="s">
        <v>14357</v>
      </c>
      <c r="J3553" t="s">
        <v>25670</v>
      </c>
      <c r="K3553" t="s">
        <v>1130</v>
      </c>
      <c r="L3553" t="s">
        <v>1233</v>
      </c>
      <c r="M3553">
        <v>1</v>
      </c>
      <c r="P3553" s="2" t="s">
        <v>25671</v>
      </c>
      <c r="Q3553" t="s">
        <v>47</v>
      </c>
      <c r="S3553">
        <v>9.0330439999999998E-2</v>
      </c>
      <c r="T3553">
        <v>1.5258788999999999E-3</v>
      </c>
      <c r="U3553">
        <v>1.6821137E-2</v>
      </c>
      <c r="V3553">
        <v>2.8673338E-3</v>
      </c>
      <c r="W3553">
        <v>3.3790905000000003E-2</v>
      </c>
      <c r="X3553">
        <v>7.1458859999999997E-3</v>
      </c>
      <c r="Y3553">
        <v>8.7499999999999994E-2</v>
      </c>
      <c r="Z3553">
        <v>0.14899999999999999</v>
      </c>
      <c r="AA3553">
        <v>0.193</v>
      </c>
      <c r="AB3553">
        <v>0.65700000000000003</v>
      </c>
      <c r="AC3553">
        <v>4.6300000000000001E-2</v>
      </c>
      <c r="AD3553" t="s">
        <v>48</v>
      </c>
      <c r="AE3553" t="s">
        <v>48</v>
      </c>
      <c r="AF3553" t="s">
        <v>48</v>
      </c>
    </row>
    <row r="3554" spans="1:32" hidden="1" outlineLevel="1" x14ac:dyDescent="0.2">
      <c r="A3554" t="s">
        <v>25672</v>
      </c>
      <c r="B3554" t="s">
        <v>25673</v>
      </c>
      <c r="C3554" t="s">
        <v>25674</v>
      </c>
      <c r="J3554" t="s">
        <v>25675</v>
      </c>
      <c r="K3554" t="s">
        <v>1130</v>
      </c>
      <c r="L3554" t="s">
        <v>1233</v>
      </c>
      <c r="M3554">
        <v>1</v>
      </c>
      <c r="P3554" s="2" t="s">
        <v>25676</v>
      </c>
      <c r="Q3554" t="s">
        <v>47</v>
      </c>
      <c r="S3554">
        <v>0.16245349000000001</v>
      </c>
      <c r="T3554">
        <v>2.0885468E-3</v>
      </c>
      <c r="U3554">
        <v>1.4976537999999999E-2</v>
      </c>
      <c r="V3554">
        <v>2.7933380999999998E-3</v>
      </c>
      <c r="W3554">
        <v>7.7136256E-2</v>
      </c>
      <c r="X3554">
        <v>7.5860420000000003E-3</v>
      </c>
      <c r="Y3554">
        <v>0.3</v>
      </c>
      <c r="Z3554">
        <v>0.109</v>
      </c>
      <c r="AA3554">
        <v>0</v>
      </c>
      <c r="AB3554">
        <v>0.89100000000000001</v>
      </c>
      <c r="AC3554">
        <v>0.51060000000000005</v>
      </c>
      <c r="AD3554" t="s">
        <v>48</v>
      </c>
      <c r="AE3554" t="s">
        <v>48</v>
      </c>
      <c r="AF3554" t="s">
        <v>48</v>
      </c>
    </row>
    <row r="3555" spans="1:32" hidden="1" outlineLevel="1" x14ac:dyDescent="0.2">
      <c r="A3555" t="s">
        <v>25677</v>
      </c>
      <c r="B3555" t="s">
        <v>25678</v>
      </c>
      <c r="C3555" t="s">
        <v>25679</v>
      </c>
      <c r="J3555" t="s">
        <v>25680</v>
      </c>
      <c r="K3555" t="s">
        <v>1130</v>
      </c>
      <c r="L3555" t="s">
        <v>1233</v>
      </c>
      <c r="M3555">
        <v>1</v>
      </c>
      <c r="P3555" s="2" t="s">
        <v>25681</v>
      </c>
      <c r="Q3555" t="s">
        <v>47</v>
      </c>
      <c r="S3555">
        <v>5.4779384E-2</v>
      </c>
      <c r="T3555">
        <v>1.1062622000000001E-3</v>
      </c>
      <c r="U3555">
        <v>1.3746805500000001E-2</v>
      </c>
      <c r="V3555">
        <v>6.0306509999999997E-3</v>
      </c>
      <c r="W3555">
        <v>2.2770792000000002E-2</v>
      </c>
      <c r="X3555">
        <v>6.2073179999999999E-3</v>
      </c>
      <c r="Y3555">
        <v>0.25</v>
      </c>
      <c r="Z3555">
        <v>3.3000000000000002E-2</v>
      </c>
      <c r="AA3555">
        <v>0.109</v>
      </c>
      <c r="AB3555">
        <v>0.85799999999999998</v>
      </c>
      <c r="AC3555">
        <v>-0.77459999999999996</v>
      </c>
      <c r="AD3555" t="s">
        <v>48</v>
      </c>
      <c r="AE3555" t="s">
        <v>48</v>
      </c>
      <c r="AF3555" t="s">
        <v>48</v>
      </c>
    </row>
    <row r="3556" spans="1:32" hidden="1" outlineLevel="1" x14ac:dyDescent="0.2">
      <c r="A3556" t="s">
        <v>25682</v>
      </c>
      <c r="B3556" t="s">
        <v>25683</v>
      </c>
      <c r="C3556" t="s">
        <v>25684</v>
      </c>
      <c r="J3556" t="s">
        <v>25685</v>
      </c>
      <c r="K3556" t="s">
        <v>1130</v>
      </c>
      <c r="L3556" t="s">
        <v>1233</v>
      </c>
      <c r="M3556">
        <v>1</v>
      </c>
      <c r="P3556" s="2" t="s">
        <v>25686</v>
      </c>
      <c r="Q3556" t="s">
        <v>47</v>
      </c>
      <c r="S3556">
        <v>8.3999305999999996E-2</v>
      </c>
      <c r="T3556">
        <v>1.1444091999999999E-3</v>
      </c>
      <c r="U3556">
        <v>1.5728042000000001E-2</v>
      </c>
      <c r="V3556">
        <v>2.9413297000000001E-3</v>
      </c>
      <c r="W3556">
        <v>3.4451994999999999E-2</v>
      </c>
      <c r="X3556">
        <v>6.2526283000000002E-3</v>
      </c>
      <c r="Y3556">
        <v>6.2499999999999993E-2</v>
      </c>
      <c r="Z3556">
        <v>4.1000000000000002E-2</v>
      </c>
      <c r="AA3556">
        <v>5.1999999999999998E-2</v>
      </c>
      <c r="AB3556">
        <v>0.90700000000000003</v>
      </c>
      <c r="AC3556">
        <v>-0.2263</v>
      </c>
      <c r="AD3556" t="s">
        <v>48</v>
      </c>
      <c r="AE3556" t="s">
        <v>48</v>
      </c>
      <c r="AF3556" t="s">
        <v>48</v>
      </c>
    </row>
    <row r="3557" spans="1:32" hidden="1" outlineLevel="1" x14ac:dyDescent="0.2">
      <c r="A3557" t="s">
        <v>25687</v>
      </c>
      <c r="B3557" t="s">
        <v>25688</v>
      </c>
      <c r="C3557" t="s">
        <v>25689</v>
      </c>
      <c r="J3557" t="s">
        <v>25690</v>
      </c>
      <c r="K3557" t="s">
        <v>1130</v>
      </c>
      <c r="L3557" t="s">
        <v>1233</v>
      </c>
      <c r="M3557">
        <v>1</v>
      </c>
      <c r="P3557" s="2" t="s">
        <v>25691</v>
      </c>
      <c r="Q3557" t="s">
        <v>47</v>
      </c>
      <c r="Y3557" t="s">
        <v>48</v>
      </c>
      <c r="Z3557" t="s">
        <v>48</v>
      </c>
      <c r="AA3557" t="s">
        <v>48</v>
      </c>
      <c r="AB3557" t="s">
        <v>48</v>
      </c>
      <c r="AC3557" t="s">
        <v>48</v>
      </c>
      <c r="AD3557" t="s">
        <v>48</v>
      </c>
      <c r="AE3557" t="s">
        <v>48</v>
      </c>
      <c r="AF3557" t="s">
        <v>48</v>
      </c>
    </row>
    <row r="3558" spans="1:32" hidden="1" outlineLevel="1" x14ac:dyDescent="0.2">
      <c r="A3558" t="s">
        <v>25692</v>
      </c>
      <c r="B3558" t="s">
        <v>25693</v>
      </c>
      <c r="C3558" t="s">
        <v>25694</v>
      </c>
      <c r="J3558" t="s">
        <v>25695</v>
      </c>
      <c r="K3558" t="s">
        <v>1130</v>
      </c>
      <c r="L3558" t="s">
        <v>1233</v>
      </c>
      <c r="M3558">
        <v>1</v>
      </c>
      <c r="P3558" s="2" t="s">
        <v>25696</v>
      </c>
      <c r="Q3558" t="s">
        <v>47</v>
      </c>
      <c r="S3558">
        <v>0.85850733999999995</v>
      </c>
      <c r="T3558">
        <v>0.19455660999999999</v>
      </c>
      <c r="U3558">
        <v>0.86901919999999999</v>
      </c>
      <c r="V3558">
        <v>0.49116510000000002</v>
      </c>
      <c r="W3558">
        <v>0.49627260000000001</v>
      </c>
      <c r="X3558">
        <v>1.0369381E-2</v>
      </c>
      <c r="Y3558">
        <v>-0.2</v>
      </c>
      <c r="Z3558">
        <v>0.33600000000000002</v>
      </c>
      <c r="AA3558">
        <v>0.16</v>
      </c>
      <c r="AB3558">
        <v>0.504</v>
      </c>
      <c r="AC3558">
        <v>0.47670000000000001</v>
      </c>
      <c r="AD3558" t="s">
        <v>48</v>
      </c>
      <c r="AE3558" t="s">
        <v>48</v>
      </c>
      <c r="AF3558" t="s">
        <v>48</v>
      </c>
    </row>
    <row r="3559" spans="1:32" hidden="1" outlineLevel="1" x14ac:dyDescent="0.2">
      <c r="A3559" t="s">
        <v>25697</v>
      </c>
      <c r="B3559" t="s">
        <v>25698</v>
      </c>
      <c r="C3559" t="s">
        <v>25699</v>
      </c>
      <c r="J3559" t="s">
        <v>25700</v>
      </c>
      <c r="K3559" t="s">
        <v>1130</v>
      </c>
      <c r="L3559" t="s">
        <v>1233</v>
      </c>
      <c r="M3559">
        <v>1</v>
      </c>
      <c r="P3559" s="2" t="s">
        <v>25701</v>
      </c>
      <c r="Q3559" t="s">
        <v>47</v>
      </c>
      <c r="S3559">
        <v>3.8048524E-2</v>
      </c>
      <c r="T3559">
        <v>1.0871887E-3</v>
      </c>
      <c r="U3559">
        <v>1.4293353E-2</v>
      </c>
      <c r="V3559">
        <v>3.6257899999999998E-3</v>
      </c>
      <c r="W3559">
        <v>1.3896914999999999E-2</v>
      </c>
      <c r="X3559">
        <v>7.3141810000000003E-3</v>
      </c>
      <c r="Y3559">
        <v>0</v>
      </c>
      <c r="Z3559">
        <v>0.22700000000000001</v>
      </c>
      <c r="AA3559">
        <v>0.184</v>
      </c>
      <c r="AB3559">
        <v>0.58899999999999997</v>
      </c>
      <c r="AC3559">
        <v>0.1321</v>
      </c>
      <c r="AD3559" t="s">
        <v>48</v>
      </c>
      <c r="AE3559" t="s">
        <v>48</v>
      </c>
      <c r="AF3559" t="s">
        <v>48</v>
      </c>
    </row>
    <row r="3560" spans="1:32" hidden="1" outlineLevel="1" x14ac:dyDescent="0.2">
      <c r="A3560" t="s">
        <v>25702</v>
      </c>
      <c r="B3560" t="s">
        <v>25703</v>
      </c>
      <c r="C3560" t="s">
        <v>21787</v>
      </c>
      <c r="J3560" t="s">
        <v>25704</v>
      </c>
      <c r="K3560" t="s">
        <v>1130</v>
      </c>
      <c r="L3560" t="s">
        <v>1233</v>
      </c>
      <c r="M3560">
        <v>1</v>
      </c>
      <c r="P3560" s="2" t="s">
        <v>25705</v>
      </c>
      <c r="Q3560" t="s">
        <v>47</v>
      </c>
      <c r="S3560">
        <v>4.4883764999999999E-2</v>
      </c>
      <c r="T3560">
        <v>1.5258788999999999E-3</v>
      </c>
      <c r="U3560">
        <v>2.1330156999999999E-2</v>
      </c>
      <c r="V3560">
        <v>4.6617300000000002E-3</v>
      </c>
      <c r="W3560">
        <v>2.2512966999999998E-2</v>
      </c>
      <c r="X3560">
        <v>7.5472050000000004E-3</v>
      </c>
      <c r="Y3560">
        <v>0.23773148148148149</v>
      </c>
      <c r="Z3560">
        <v>0.12</v>
      </c>
      <c r="AA3560">
        <v>8.1000000000000003E-2</v>
      </c>
      <c r="AB3560">
        <v>0.79900000000000004</v>
      </c>
      <c r="AC3560">
        <v>0.82189999999999996</v>
      </c>
      <c r="AD3560" t="s">
        <v>48</v>
      </c>
      <c r="AE3560" t="s">
        <v>48</v>
      </c>
      <c r="AF3560" t="s">
        <v>48</v>
      </c>
    </row>
    <row r="3561" spans="1:32" hidden="1" outlineLevel="1" x14ac:dyDescent="0.2">
      <c r="A3561" t="s">
        <v>25706</v>
      </c>
      <c r="B3561" t="s">
        <v>25707</v>
      </c>
      <c r="C3561" t="s">
        <v>25708</v>
      </c>
      <c r="J3561" t="s">
        <v>25709</v>
      </c>
      <c r="K3561" t="s">
        <v>1130</v>
      </c>
      <c r="L3561" t="s">
        <v>1233</v>
      </c>
      <c r="M3561">
        <v>1</v>
      </c>
      <c r="P3561" s="2" t="s">
        <v>25710</v>
      </c>
      <c r="Q3561" t="s">
        <v>47</v>
      </c>
      <c r="S3561">
        <v>0.11192002</v>
      </c>
      <c r="T3561">
        <v>3.2997131000000002E-3</v>
      </c>
      <c r="U3561">
        <v>1.7436002999999999E-2</v>
      </c>
      <c r="V3561">
        <v>3.3298071999999998E-3</v>
      </c>
      <c r="W3561">
        <v>3.0375287000000001E-2</v>
      </c>
      <c r="X3561">
        <v>1.3010317E-2</v>
      </c>
      <c r="Y3561">
        <v>0</v>
      </c>
      <c r="Z3561">
        <v>0.10199999999999999</v>
      </c>
      <c r="AA3561">
        <v>0.21</v>
      </c>
      <c r="AB3561">
        <v>0.68799999999999994</v>
      </c>
      <c r="AC3561">
        <v>-0.50370000000000004</v>
      </c>
      <c r="AD3561" t="s">
        <v>48</v>
      </c>
      <c r="AE3561" t="s">
        <v>48</v>
      </c>
      <c r="AF3561" t="s">
        <v>48</v>
      </c>
    </row>
    <row r="3562" spans="1:32" hidden="1" outlineLevel="1" x14ac:dyDescent="0.2">
      <c r="A3562" t="s">
        <v>25711</v>
      </c>
      <c r="B3562" t="s">
        <v>25712</v>
      </c>
      <c r="C3562" t="s">
        <v>11867</v>
      </c>
      <c r="J3562" t="s">
        <v>25713</v>
      </c>
      <c r="K3562" t="s">
        <v>1130</v>
      </c>
      <c r="L3562" t="s">
        <v>1233</v>
      </c>
      <c r="M3562">
        <v>1</v>
      </c>
      <c r="P3562" s="2" t="s">
        <v>25714</v>
      </c>
      <c r="Q3562" t="s">
        <v>47</v>
      </c>
      <c r="S3562">
        <v>2.8385026000000001E-2</v>
      </c>
      <c r="T3562">
        <v>1.8024445E-3</v>
      </c>
      <c r="U3562">
        <v>1.7026092999999999E-2</v>
      </c>
      <c r="V3562">
        <v>3.2743104E-3</v>
      </c>
      <c r="W3562">
        <v>9.3558879999999997E-3</v>
      </c>
      <c r="X3562">
        <v>9.5408520000000007E-3</v>
      </c>
      <c r="Y3562">
        <v>0</v>
      </c>
      <c r="Z3562">
        <v>0</v>
      </c>
      <c r="AA3562">
        <v>5.8999999999999997E-2</v>
      </c>
      <c r="AB3562">
        <v>0.94099999999999995</v>
      </c>
      <c r="AC3562">
        <v>-0.29599999999999999</v>
      </c>
      <c r="AD3562" t="s">
        <v>48</v>
      </c>
      <c r="AE3562" t="s">
        <v>48</v>
      </c>
      <c r="AF3562" t="s">
        <v>48</v>
      </c>
    </row>
    <row r="3563" spans="1:32" hidden="1" outlineLevel="1" x14ac:dyDescent="0.2">
      <c r="A3563" t="s">
        <v>25715</v>
      </c>
      <c r="B3563" t="s">
        <v>25716</v>
      </c>
      <c r="C3563" t="s">
        <v>513</v>
      </c>
      <c r="J3563" t="s">
        <v>3243</v>
      </c>
      <c r="K3563" t="s">
        <v>25500</v>
      </c>
      <c r="L3563" t="s">
        <v>1263</v>
      </c>
      <c r="M3563">
        <v>-3</v>
      </c>
      <c r="P3563" s="2" t="s">
        <v>25717</v>
      </c>
      <c r="Q3563" t="s">
        <v>47</v>
      </c>
      <c r="Y3563" t="s">
        <v>48</v>
      </c>
      <c r="Z3563" t="s">
        <v>48</v>
      </c>
      <c r="AA3563" t="s">
        <v>48</v>
      </c>
      <c r="AB3563" t="s">
        <v>48</v>
      </c>
      <c r="AC3563" t="s">
        <v>48</v>
      </c>
      <c r="AD3563" t="s">
        <v>48</v>
      </c>
      <c r="AE3563" t="s">
        <v>48</v>
      </c>
      <c r="AF3563" t="s">
        <v>48</v>
      </c>
    </row>
    <row r="3564" spans="1:32" hidden="1" outlineLevel="1" x14ac:dyDescent="0.2">
      <c r="A3564" t="s">
        <v>25718</v>
      </c>
      <c r="B3564" t="s">
        <v>25719</v>
      </c>
      <c r="C3564" t="s">
        <v>25600</v>
      </c>
      <c r="J3564" t="s">
        <v>25720</v>
      </c>
      <c r="K3564" t="s">
        <v>25505</v>
      </c>
      <c r="L3564" t="s">
        <v>1263</v>
      </c>
      <c r="M3564">
        <v>2</v>
      </c>
      <c r="P3564" s="2" t="s">
        <v>25721</v>
      </c>
      <c r="Q3564" t="s">
        <v>47</v>
      </c>
      <c r="S3564">
        <v>0.25462921999999999</v>
      </c>
      <c r="T3564">
        <v>7.4768066000000001E-3</v>
      </c>
      <c r="U3564">
        <v>8.064143E-2</v>
      </c>
      <c r="V3564">
        <v>2.8628819E-2</v>
      </c>
      <c r="W3564">
        <v>0.16751462</v>
      </c>
      <c r="X3564">
        <v>1.01363575E-2</v>
      </c>
      <c r="Y3564">
        <v>0.3</v>
      </c>
      <c r="Z3564">
        <v>0.19900000000000001</v>
      </c>
      <c r="AA3564">
        <v>0</v>
      </c>
      <c r="AB3564">
        <v>0.80100000000000005</v>
      </c>
      <c r="AC3564">
        <v>0.49730000000000002</v>
      </c>
      <c r="AD3564" t="s">
        <v>48</v>
      </c>
      <c r="AE3564" t="s">
        <v>48</v>
      </c>
      <c r="AF3564" t="s">
        <v>48</v>
      </c>
    </row>
    <row r="3565" spans="1:32" hidden="1" outlineLevel="1" x14ac:dyDescent="0.2">
      <c r="A3565" t="s">
        <v>25722</v>
      </c>
      <c r="B3565" t="s">
        <v>25723</v>
      </c>
      <c r="C3565" t="s">
        <v>25724</v>
      </c>
      <c r="J3565" t="s">
        <v>25725</v>
      </c>
      <c r="K3565" t="s">
        <v>25505</v>
      </c>
      <c r="L3565" t="s">
        <v>1263</v>
      </c>
      <c r="M3565">
        <v>3</v>
      </c>
      <c r="P3565" s="2" t="s">
        <v>25726</v>
      </c>
      <c r="Q3565" t="s">
        <v>10150</v>
      </c>
      <c r="S3565">
        <v>0.21374844000000001</v>
      </c>
      <c r="T3565">
        <v>6.7138670000000001E-3</v>
      </c>
      <c r="U3565">
        <v>0.10363861000000001</v>
      </c>
      <c r="V3565">
        <v>1.5154205E-2</v>
      </c>
      <c r="W3565">
        <v>0.15698463000000001</v>
      </c>
      <c r="X3565">
        <v>9.5926359999999999E-3</v>
      </c>
      <c r="Y3565">
        <v>-3.125E-2</v>
      </c>
      <c r="Z3565">
        <v>0.04</v>
      </c>
      <c r="AA3565">
        <v>6.7000000000000004E-2</v>
      </c>
      <c r="AB3565">
        <v>0.89300000000000002</v>
      </c>
      <c r="AC3565">
        <v>-0.44969999999999999</v>
      </c>
      <c r="AD3565" t="s">
        <v>48</v>
      </c>
      <c r="AE3565" t="s">
        <v>48</v>
      </c>
      <c r="AF3565" t="s">
        <v>48</v>
      </c>
    </row>
    <row r="3566" spans="1:32" hidden="1" outlineLevel="1" x14ac:dyDescent="0.2">
      <c r="A3566" t="s">
        <v>25727</v>
      </c>
      <c r="B3566" t="s">
        <v>25728</v>
      </c>
      <c r="C3566" t="s">
        <v>513</v>
      </c>
      <c r="J3566" t="s">
        <v>3243</v>
      </c>
      <c r="K3566" t="s">
        <v>25505</v>
      </c>
      <c r="L3566" t="s">
        <v>1263</v>
      </c>
      <c r="M3566">
        <v>-16</v>
      </c>
      <c r="P3566" s="2" t="s">
        <v>25729</v>
      </c>
      <c r="Q3566" t="s">
        <v>47</v>
      </c>
      <c r="Y3566" t="s">
        <v>48</v>
      </c>
      <c r="Z3566" t="s">
        <v>48</v>
      </c>
      <c r="AA3566" t="s">
        <v>48</v>
      </c>
      <c r="AB3566" t="s">
        <v>48</v>
      </c>
      <c r="AC3566" t="s">
        <v>48</v>
      </c>
      <c r="AD3566" t="s">
        <v>48</v>
      </c>
      <c r="AE3566" t="s">
        <v>48</v>
      </c>
      <c r="AF3566" t="s">
        <v>48</v>
      </c>
    </row>
    <row r="3567" spans="1:32" hidden="1" outlineLevel="1" x14ac:dyDescent="0.2">
      <c r="A3567" t="s">
        <v>25730</v>
      </c>
      <c r="B3567" t="s">
        <v>25731</v>
      </c>
      <c r="C3567" t="s">
        <v>513</v>
      </c>
      <c r="J3567" t="s">
        <v>3243</v>
      </c>
      <c r="K3567" t="s">
        <v>25510</v>
      </c>
      <c r="L3567" t="s">
        <v>1263</v>
      </c>
      <c r="M3567">
        <v>1</v>
      </c>
      <c r="P3567" s="2" t="s">
        <v>25732</v>
      </c>
      <c r="Q3567" t="s">
        <v>47</v>
      </c>
      <c r="Y3567" t="s">
        <v>48</v>
      </c>
      <c r="Z3567" t="s">
        <v>48</v>
      </c>
      <c r="AA3567" t="s">
        <v>48</v>
      </c>
      <c r="AB3567" t="s">
        <v>48</v>
      </c>
      <c r="AC3567" t="s">
        <v>48</v>
      </c>
      <c r="AD3567" t="s">
        <v>48</v>
      </c>
      <c r="AE3567" t="s">
        <v>48</v>
      </c>
      <c r="AF3567" t="s">
        <v>48</v>
      </c>
    </row>
    <row r="3568" spans="1:32" hidden="1" outlineLevel="1" x14ac:dyDescent="0.2">
      <c r="A3568" t="s">
        <v>25733</v>
      </c>
      <c r="B3568" t="s">
        <v>25734</v>
      </c>
      <c r="C3568" t="s">
        <v>25735</v>
      </c>
      <c r="J3568" t="s">
        <v>25736</v>
      </c>
      <c r="K3568" t="s">
        <v>25515</v>
      </c>
      <c r="L3568" t="s">
        <v>1263</v>
      </c>
      <c r="M3568">
        <v>2</v>
      </c>
      <c r="P3568" s="2" t="s">
        <v>25737</v>
      </c>
      <c r="Q3568" t="s">
        <v>47</v>
      </c>
      <c r="S3568">
        <v>0.14603140000000001</v>
      </c>
      <c r="T3568">
        <v>5.7601930000000003E-3</v>
      </c>
      <c r="U3568">
        <v>0.12158839</v>
      </c>
      <c r="V3568">
        <v>1.1839314E-2</v>
      </c>
      <c r="W3568">
        <v>2.6444806000000001E-2</v>
      </c>
      <c r="X3568">
        <v>1.5084139999999999E-2</v>
      </c>
      <c r="Y3568">
        <v>-0.16666666666666671</v>
      </c>
      <c r="Z3568">
        <v>0</v>
      </c>
      <c r="AA3568">
        <v>5.7000000000000002E-2</v>
      </c>
      <c r="AB3568">
        <v>0.94299999999999995</v>
      </c>
      <c r="AC3568">
        <v>-0.1027</v>
      </c>
      <c r="AD3568" t="s">
        <v>48</v>
      </c>
      <c r="AE3568" t="s">
        <v>48</v>
      </c>
      <c r="AF3568" t="s">
        <v>48</v>
      </c>
    </row>
    <row r="3569" spans="1:32" hidden="1" outlineLevel="1" x14ac:dyDescent="0.2">
      <c r="A3569" t="s">
        <v>25738</v>
      </c>
      <c r="B3569" t="s">
        <v>25739</v>
      </c>
      <c r="C3569" t="s">
        <v>513</v>
      </c>
      <c r="J3569" t="s">
        <v>3243</v>
      </c>
      <c r="K3569" t="s">
        <v>25515</v>
      </c>
      <c r="L3569" t="s">
        <v>1263</v>
      </c>
      <c r="M3569">
        <v>0</v>
      </c>
      <c r="P3569" s="2" t="s">
        <v>25740</v>
      </c>
      <c r="Q3569" t="s">
        <v>47</v>
      </c>
      <c r="Y3569" t="s">
        <v>48</v>
      </c>
      <c r="Z3569" t="s">
        <v>48</v>
      </c>
      <c r="AA3569" t="s">
        <v>48</v>
      </c>
      <c r="AB3569" t="s">
        <v>48</v>
      </c>
      <c r="AC3569" t="s">
        <v>48</v>
      </c>
      <c r="AD3569" t="s">
        <v>48</v>
      </c>
      <c r="AE3569" t="s">
        <v>48</v>
      </c>
      <c r="AF3569" t="s">
        <v>48</v>
      </c>
    </row>
    <row r="3570" spans="1:32" hidden="1" outlineLevel="1" x14ac:dyDescent="0.2">
      <c r="A3570" t="s">
        <v>25741</v>
      </c>
      <c r="B3570" t="s">
        <v>25742</v>
      </c>
      <c r="C3570" t="s">
        <v>25743</v>
      </c>
      <c r="J3570" t="s">
        <v>25744</v>
      </c>
      <c r="K3570" t="s">
        <v>25519</v>
      </c>
      <c r="L3570" t="s">
        <v>1263</v>
      </c>
      <c r="M3570">
        <v>3</v>
      </c>
      <c r="P3570" s="2" t="s">
        <v>25745</v>
      </c>
      <c r="Q3570" t="s">
        <v>47</v>
      </c>
      <c r="S3570">
        <v>0.63782936000000001</v>
      </c>
      <c r="T3570">
        <v>7.8057089999999996E-2</v>
      </c>
      <c r="U3570">
        <v>0.66725610000000002</v>
      </c>
      <c r="V3570">
        <v>2.821777E-2</v>
      </c>
      <c r="W3570">
        <v>0.40420914000000002</v>
      </c>
      <c r="X3570">
        <v>1.7328756000000001E-2</v>
      </c>
      <c r="Y3570">
        <v>0.16388888888888889</v>
      </c>
      <c r="Z3570">
        <v>0.155</v>
      </c>
      <c r="AA3570">
        <v>9.5000000000000001E-2</v>
      </c>
      <c r="AB3570">
        <v>0.75</v>
      </c>
      <c r="AC3570">
        <v>0.76500000000000001</v>
      </c>
      <c r="AD3570" t="s">
        <v>48</v>
      </c>
      <c r="AE3570" t="s">
        <v>48</v>
      </c>
      <c r="AF3570" t="s">
        <v>48</v>
      </c>
    </row>
    <row r="3571" spans="1:32" hidden="1" outlineLevel="1" x14ac:dyDescent="0.2">
      <c r="A3571" t="s">
        <v>25746</v>
      </c>
      <c r="B3571" t="s">
        <v>25747</v>
      </c>
      <c r="C3571" t="s">
        <v>1132</v>
      </c>
      <c r="J3571" t="s">
        <v>25748</v>
      </c>
      <c r="K3571" t="s">
        <v>25529</v>
      </c>
      <c r="L3571" t="s">
        <v>1263</v>
      </c>
      <c r="M3571">
        <v>1</v>
      </c>
      <c r="P3571" s="2" t="s">
        <v>25749</v>
      </c>
      <c r="Q3571" t="s">
        <v>47</v>
      </c>
      <c r="S3571">
        <v>9.828771E-2</v>
      </c>
      <c r="T3571">
        <v>4.1580200000000001E-3</v>
      </c>
      <c r="U3571">
        <v>7.3529124000000001E-2</v>
      </c>
      <c r="V3571">
        <v>7.2515799999999997E-3</v>
      </c>
      <c r="W3571">
        <v>2.7730936000000001E-2</v>
      </c>
      <c r="X3571">
        <v>9.2042630000000007E-3</v>
      </c>
      <c r="Y3571">
        <v>-5.1190476190476182E-2</v>
      </c>
      <c r="Z3571">
        <v>0.17199999999999999</v>
      </c>
      <c r="AA3571">
        <v>0.128</v>
      </c>
      <c r="AB3571">
        <v>0.70099999999999996</v>
      </c>
      <c r="AC3571">
        <v>0.83679999999999999</v>
      </c>
      <c r="AD3571" t="s">
        <v>48</v>
      </c>
      <c r="AE3571" t="s">
        <v>48</v>
      </c>
      <c r="AF3571" t="s">
        <v>48</v>
      </c>
    </row>
    <row r="3572" spans="1:32" hidden="1" outlineLevel="1" x14ac:dyDescent="0.2">
      <c r="A3572" t="s">
        <v>25750</v>
      </c>
      <c r="B3572" t="s">
        <v>25751</v>
      </c>
      <c r="C3572" t="s">
        <v>1132</v>
      </c>
      <c r="J3572" t="s">
        <v>25752</v>
      </c>
      <c r="K3572" t="s">
        <v>25539</v>
      </c>
      <c r="L3572" t="s">
        <v>1263</v>
      </c>
      <c r="M3572">
        <v>1</v>
      </c>
      <c r="P3572" s="2" t="s">
        <v>25753</v>
      </c>
      <c r="Q3572" t="s">
        <v>47</v>
      </c>
      <c r="S3572">
        <v>2.048268E-2</v>
      </c>
      <c r="T3572">
        <v>1.8215180000000001E-3</v>
      </c>
      <c r="U3572">
        <v>1.7504321E-2</v>
      </c>
      <c r="V3572">
        <v>3.8292782999999999E-3</v>
      </c>
      <c r="W3572">
        <v>8.8618845000000002E-3</v>
      </c>
      <c r="X3572">
        <v>8.3110040000000003E-3</v>
      </c>
      <c r="Y3572">
        <v>0</v>
      </c>
      <c r="Z3572">
        <v>0</v>
      </c>
      <c r="AA3572">
        <v>0</v>
      </c>
      <c r="AB3572">
        <v>1</v>
      </c>
      <c r="AC3572">
        <v>0</v>
      </c>
      <c r="AD3572" t="s">
        <v>48</v>
      </c>
      <c r="AE3572" t="s">
        <v>48</v>
      </c>
      <c r="AF3572" t="s">
        <v>48</v>
      </c>
    </row>
    <row r="3573" spans="1:32" hidden="1" outlineLevel="1" x14ac:dyDescent="0.2">
      <c r="A3573" t="s">
        <v>25754</v>
      </c>
      <c r="B3573" t="s">
        <v>25755</v>
      </c>
      <c r="C3573" t="s">
        <v>513</v>
      </c>
      <c r="J3573" t="s">
        <v>3243</v>
      </c>
      <c r="K3573" t="s">
        <v>25544</v>
      </c>
      <c r="L3573" t="s">
        <v>1263</v>
      </c>
      <c r="M3573">
        <v>0</v>
      </c>
      <c r="P3573" s="2" t="s">
        <v>25756</v>
      </c>
      <c r="Q3573" t="s">
        <v>47</v>
      </c>
      <c r="Y3573" t="s">
        <v>48</v>
      </c>
      <c r="Z3573" t="s">
        <v>48</v>
      </c>
      <c r="AA3573" t="s">
        <v>48</v>
      </c>
      <c r="AB3573" t="s">
        <v>48</v>
      </c>
      <c r="AC3573" t="s">
        <v>48</v>
      </c>
      <c r="AD3573" t="s">
        <v>48</v>
      </c>
      <c r="AE3573" t="s">
        <v>48</v>
      </c>
      <c r="AF3573" t="s">
        <v>48</v>
      </c>
    </row>
    <row r="3574" spans="1:32" hidden="1" outlineLevel="1" x14ac:dyDescent="0.2">
      <c r="A3574" t="s">
        <v>25757</v>
      </c>
      <c r="B3574" t="s">
        <v>25758</v>
      </c>
      <c r="C3574" t="s">
        <v>25587</v>
      </c>
      <c r="J3574" t="s">
        <v>25759</v>
      </c>
      <c r="K3574" t="s">
        <v>25560</v>
      </c>
      <c r="L3574" t="s">
        <v>1263</v>
      </c>
      <c r="M3574">
        <v>1</v>
      </c>
      <c r="P3574" s="2" t="s">
        <v>25760</v>
      </c>
      <c r="Q3574" t="s">
        <v>47</v>
      </c>
      <c r="S3574">
        <v>7.2128440000000002E-2</v>
      </c>
      <c r="T3574">
        <v>2.2792816E-3</v>
      </c>
      <c r="U3574">
        <v>2.4472806999999999E-2</v>
      </c>
      <c r="V3574">
        <v>1.5857627999999999E-2</v>
      </c>
      <c r="W3574">
        <v>2.3608726E-2</v>
      </c>
      <c r="X3574">
        <v>7.8579029999999994E-3</v>
      </c>
      <c r="Y3574">
        <v>0.3666666666666667</v>
      </c>
      <c r="Z3574">
        <v>0.24099999999999999</v>
      </c>
      <c r="AA3574">
        <v>0</v>
      </c>
      <c r="AB3574">
        <v>0.75900000000000001</v>
      </c>
      <c r="AC3574">
        <v>0.65969999999999995</v>
      </c>
      <c r="AD3574" t="s">
        <v>48</v>
      </c>
      <c r="AE3574" t="s">
        <v>48</v>
      </c>
      <c r="AF3574" t="s">
        <v>48</v>
      </c>
    </row>
    <row r="3575" spans="1:32" hidden="1" outlineLevel="1" x14ac:dyDescent="0.2">
      <c r="A3575" t="s">
        <v>25761</v>
      </c>
      <c r="B3575" t="s">
        <v>25762</v>
      </c>
      <c r="C3575" t="s">
        <v>513</v>
      </c>
      <c r="J3575" t="s">
        <v>3243</v>
      </c>
      <c r="K3575" t="s">
        <v>25565</v>
      </c>
      <c r="L3575" t="s">
        <v>1263</v>
      </c>
      <c r="M3575">
        <v>1</v>
      </c>
      <c r="P3575" s="2" t="s">
        <v>25763</v>
      </c>
      <c r="Q3575" t="s">
        <v>47</v>
      </c>
      <c r="Y3575" t="s">
        <v>48</v>
      </c>
      <c r="Z3575" t="s">
        <v>48</v>
      </c>
      <c r="AA3575" t="s">
        <v>48</v>
      </c>
      <c r="AB3575" t="s">
        <v>48</v>
      </c>
      <c r="AC3575" t="s">
        <v>48</v>
      </c>
      <c r="AD3575" t="s">
        <v>48</v>
      </c>
      <c r="AE3575" t="s">
        <v>48</v>
      </c>
      <c r="AF3575" t="s">
        <v>48</v>
      </c>
    </row>
    <row r="3576" spans="1:32" hidden="1" outlineLevel="1" x14ac:dyDescent="0.2">
      <c r="A3576" t="s">
        <v>25764</v>
      </c>
      <c r="B3576" t="s">
        <v>25765</v>
      </c>
      <c r="C3576" t="s">
        <v>25766</v>
      </c>
      <c r="J3576" t="s">
        <v>25767</v>
      </c>
      <c r="K3576" t="s">
        <v>25570</v>
      </c>
      <c r="L3576" t="s">
        <v>1263</v>
      </c>
      <c r="M3576">
        <v>6</v>
      </c>
      <c r="P3576" s="2" t="s">
        <v>25768</v>
      </c>
      <c r="Q3576" t="s">
        <v>47</v>
      </c>
      <c r="S3576">
        <v>6.500591E-2</v>
      </c>
      <c r="T3576">
        <v>1.0347366000000001E-3</v>
      </c>
      <c r="U3576">
        <v>1.3541849999999999E-2</v>
      </c>
      <c r="V3576">
        <v>4.5322375000000003E-3</v>
      </c>
      <c r="W3576">
        <v>3.0265106E-2</v>
      </c>
      <c r="X3576">
        <v>6.1231706999999996E-3</v>
      </c>
      <c r="Y3576">
        <v>-0.2166666666666667</v>
      </c>
      <c r="Z3576">
        <v>0</v>
      </c>
      <c r="AA3576">
        <v>9.4E-2</v>
      </c>
      <c r="AB3576">
        <v>0.90600000000000003</v>
      </c>
      <c r="AC3576">
        <v>-0.45850000000000002</v>
      </c>
      <c r="AD3576" t="s">
        <v>48</v>
      </c>
      <c r="AE3576" t="s">
        <v>48</v>
      </c>
      <c r="AF3576" t="s">
        <v>48</v>
      </c>
    </row>
    <row r="3577" spans="1:32" hidden="1" outlineLevel="1" x14ac:dyDescent="0.2">
      <c r="A3577" t="s">
        <v>25769</v>
      </c>
      <c r="B3577" t="s">
        <v>25770</v>
      </c>
      <c r="C3577" t="s">
        <v>25600</v>
      </c>
      <c r="J3577" t="s">
        <v>25771</v>
      </c>
      <c r="K3577" t="s">
        <v>25575</v>
      </c>
      <c r="L3577" t="s">
        <v>1263</v>
      </c>
      <c r="M3577">
        <v>4</v>
      </c>
      <c r="P3577" s="2" t="s">
        <v>25772</v>
      </c>
      <c r="Q3577" t="s">
        <v>47</v>
      </c>
      <c r="S3577">
        <v>4.4141593999999999E-2</v>
      </c>
      <c r="T3577">
        <v>2.0503997999999999E-3</v>
      </c>
      <c r="U3577">
        <v>3.1641732999999998E-2</v>
      </c>
      <c r="V3577">
        <v>5.9566549999999999E-3</v>
      </c>
      <c r="W3577">
        <v>1.7227544000000001E-2</v>
      </c>
      <c r="X3577">
        <v>7.5083672999999998E-3</v>
      </c>
      <c r="Y3577">
        <v>0.28125</v>
      </c>
      <c r="Z3577">
        <v>0</v>
      </c>
      <c r="AA3577">
        <v>0</v>
      </c>
      <c r="AB3577">
        <v>1</v>
      </c>
      <c r="AC3577">
        <v>0</v>
      </c>
      <c r="AD3577" t="s">
        <v>48</v>
      </c>
      <c r="AE3577" t="s">
        <v>48</v>
      </c>
      <c r="AF3577" t="s">
        <v>48</v>
      </c>
    </row>
    <row r="3578" spans="1:32" hidden="1" outlineLevel="1" x14ac:dyDescent="0.2">
      <c r="A3578" t="s">
        <v>25773</v>
      </c>
      <c r="B3578" t="s">
        <v>25774</v>
      </c>
      <c r="C3578" t="s">
        <v>513</v>
      </c>
      <c r="J3578" t="s">
        <v>3243</v>
      </c>
      <c r="K3578" t="s">
        <v>25575</v>
      </c>
      <c r="L3578" t="s">
        <v>1263</v>
      </c>
      <c r="M3578">
        <v>1</v>
      </c>
      <c r="P3578" s="2" t="s">
        <v>25775</v>
      </c>
      <c r="Q3578" t="s">
        <v>47</v>
      </c>
      <c r="Y3578" t="s">
        <v>48</v>
      </c>
      <c r="Z3578" t="s">
        <v>48</v>
      </c>
      <c r="AA3578" t="s">
        <v>48</v>
      </c>
      <c r="AB3578" t="s">
        <v>48</v>
      </c>
      <c r="AC3578" t="s">
        <v>48</v>
      </c>
      <c r="AD3578" t="s">
        <v>48</v>
      </c>
      <c r="AE3578" t="s">
        <v>48</v>
      </c>
      <c r="AF3578" t="s">
        <v>48</v>
      </c>
    </row>
    <row r="3579" spans="1:32" hidden="1" outlineLevel="1" x14ac:dyDescent="0.2">
      <c r="A3579" t="s">
        <v>25776</v>
      </c>
      <c r="B3579" t="s">
        <v>25777</v>
      </c>
      <c r="C3579" t="s">
        <v>25778</v>
      </c>
      <c r="J3579" t="s">
        <v>25779</v>
      </c>
      <c r="K3579" t="s">
        <v>25575</v>
      </c>
      <c r="L3579" t="s">
        <v>1263</v>
      </c>
      <c r="M3579">
        <v>1</v>
      </c>
      <c r="P3579" s="2" t="s">
        <v>25780</v>
      </c>
      <c r="Q3579" t="s">
        <v>47</v>
      </c>
      <c r="S3579">
        <v>7.2128440000000002E-2</v>
      </c>
      <c r="T3579">
        <v>1.6307831E-3</v>
      </c>
      <c r="U3579">
        <v>1.6889455000000001E-2</v>
      </c>
      <c r="V3579">
        <v>3.2003146999999999E-3</v>
      </c>
      <c r="W3579">
        <v>2.8061480999999999E-2</v>
      </c>
      <c r="X3579">
        <v>7.7413910000000002E-3</v>
      </c>
      <c r="Y3579">
        <v>-0.3</v>
      </c>
      <c r="Z3579">
        <v>0</v>
      </c>
      <c r="AA3579">
        <v>0</v>
      </c>
      <c r="AB3579">
        <v>1</v>
      </c>
      <c r="AC3579">
        <v>0</v>
      </c>
      <c r="AD3579" t="s">
        <v>48</v>
      </c>
      <c r="AE3579" t="s">
        <v>48</v>
      </c>
      <c r="AF3579" t="s">
        <v>48</v>
      </c>
    </row>
    <row r="3580" spans="1:32" hidden="1" outlineLevel="1" x14ac:dyDescent="0.2">
      <c r="A3580" t="s">
        <v>25781</v>
      </c>
      <c r="B3580" t="s">
        <v>25782</v>
      </c>
      <c r="C3580" t="s">
        <v>513</v>
      </c>
      <c r="J3580" t="s">
        <v>3243</v>
      </c>
      <c r="K3580" t="s">
        <v>25603</v>
      </c>
      <c r="L3580" t="s">
        <v>1263</v>
      </c>
      <c r="M3580">
        <v>1</v>
      </c>
      <c r="P3580" s="2" t="s">
        <v>25783</v>
      </c>
      <c r="Q3580" t="s">
        <v>47</v>
      </c>
      <c r="Y3580" t="s">
        <v>48</v>
      </c>
      <c r="Z3580" t="s">
        <v>48</v>
      </c>
      <c r="AA3580" t="s">
        <v>48</v>
      </c>
      <c r="AB3580" t="s">
        <v>48</v>
      </c>
      <c r="AC3580" t="s">
        <v>48</v>
      </c>
      <c r="AD3580" t="s">
        <v>48</v>
      </c>
      <c r="AE3580" t="s">
        <v>48</v>
      </c>
      <c r="AF3580" t="s">
        <v>48</v>
      </c>
    </row>
    <row r="3581" spans="1:32" hidden="1" outlineLevel="1" x14ac:dyDescent="0.2">
      <c r="A3581" t="s">
        <v>25784</v>
      </c>
      <c r="B3581" t="s">
        <v>25785</v>
      </c>
      <c r="C3581" t="s">
        <v>513</v>
      </c>
      <c r="J3581" t="s">
        <v>3243</v>
      </c>
      <c r="K3581" t="s">
        <v>25607</v>
      </c>
      <c r="L3581" t="s">
        <v>1263</v>
      </c>
      <c r="M3581">
        <v>1</v>
      </c>
      <c r="P3581" s="2" t="s">
        <v>25786</v>
      </c>
      <c r="Q3581" t="s">
        <v>47</v>
      </c>
      <c r="Y3581" t="s">
        <v>48</v>
      </c>
      <c r="Z3581" t="s">
        <v>48</v>
      </c>
      <c r="AA3581" t="s">
        <v>48</v>
      </c>
      <c r="AB3581" t="s">
        <v>48</v>
      </c>
      <c r="AC3581" t="s">
        <v>48</v>
      </c>
      <c r="AD3581" t="s">
        <v>48</v>
      </c>
      <c r="AE3581" t="s">
        <v>48</v>
      </c>
      <c r="AF3581" t="s">
        <v>48</v>
      </c>
    </row>
    <row r="3582" spans="1:32" hidden="1" outlineLevel="1" x14ac:dyDescent="0.2">
      <c r="A3582" t="s">
        <v>25787</v>
      </c>
      <c r="B3582" t="s">
        <v>25788</v>
      </c>
      <c r="C3582" t="s">
        <v>513</v>
      </c>
      <c r="J3582" t="s">
        <v>3243</v>
      </c>
      <c r="K3582" t="s">
        <v>25616</v>
      </c>
      <c r="L3582" t="s">
        <v>1263</v>
      </c>
      <c r="M3582">
        <v>1</v>
      </c>
      <c r="P3582" s="2" t="s">
        <v>25789</v>
      </c>
      <c r="Q3582" t="s">
        <v>47</v>
      </c>
      <c r="Y3582" t="s">
        <v>48</v>
      </c>
      <c r="Z3582" t="s">
        <v>48</v>
      </c>
      <c r="AA3582" t="s">
        <v>48</v>
      </c>
      <c r="AB3582" t="s">
        <v>48</v>
      </c>
      <c r="AC3582" t="s">
        <v>48</v>
      </c>
      <c r="AD3582" t="s">
        <v>48</v>
      </c>
      <c r="AE3582" t="s">
        <v>48</v>
      </c>
      <c r="AF3582" t="s">
        <v>48</v>
      </c>
    </row>
    <row r="3583" spans="1:32" hidden="1" outlineLevel="1" x14ac:dyDescent="0.2">
      <c r="A3583" t="s">
        <v>25790</v>
      </c>
      <c r="B3583" t="s">
        <v>25791</v>
      </c>
      <c r="C3583" t="s">
        <v>513</v>
      </c>
      <c r="J3583" t="s">
        <v>3243</v>
      </c>
      <c r="K3583" t="s">
        <v>25630</v>
      </c>
      <c r="L3583" t="s">
        <v>1263</v>
      </c>
      <c r="M3583">
        <v>1</v>
      </c>
      <c r="P3583" s="2" t="s">
        <v>25792</v>
      </c>
      <c r="Q3583" t="s">
        <v>47</v>
      </c>
      <c r="Y3583" t="s">
        <v>48</v>
      </c>
      <c r="Z3583" t="s">
        <v>48</v>
      </c>
      <c r="AA3583" t="s">
        <v>48</v>
      </c>
      <c r="AB3583" t="s">
        <v>48</v>
      </c>
      <c r="AC3583" t="s">
        <v>48</v>
      </c>
      <c r="AD3583" t="s">
        <v>48</v>
      </c>
      <c r="AE3583" t="s">
        <v>48</v>
      </c>
      <c r="AF3583" t="s">
        <v>48</v>
      </c>
    </row>
    <row r="3584" spans="1:32" hidden="1" outlineLevel="1" x14ac:dyDescent="0.2">
      <c r="A3584" t="s">
        <v>25793</v>
      </c>
      <c r="B3584" t="s">
        <v>25794</v>
      </c>
      <c r="C3584" t="s">
        <v>1132</v>
      </c>
      <c r="J3584" t="s">
        <v>25795</v>
      </c>
      <c r="K3584" t="s">
        <v>25644</v>
      </c>
      <c r="L3584" t="s">
        <v>1263</v>
      </c>
      <c r="M3584">
        <v>1</v>
      </c>
      <c r="P3584" s="2" t="s">
        <v>25796</v>
      </c>
      <c r="Q3584" t="s">
        <v>47</v>
      </c>
      <c r="S3584">
        <v>1.2000589000000001E-2</v>
      </c>
      <c r="T3584">
        <v>9.5367430000000005E-4</v>
      </c>
      <c r="U3584">
        <v>1.3883443000000001E-2</v>
      </c>
      <c r="V3584">
        <v>3.7552824000000001E-3</v>
      </c>
      <c r="W3584">
        <v>7.6458769999999997E-3</v>
      </c>
      <c r="X3584">
        <v>7.4177469999999997E-3</v>
      </c>
      <c r="Y3584">
        <v>0.33333333333333331</v>
      </c>
      <c r="Z3584">
        <v>0.56999999999999995</v>
      </c>
      <c r="AA3584">
        <v>0</v>
      </c>
      <c r="AB3584">
        <v>0.43</v>
      </c>
      <c r="AC3584">
        <v>0.9274</v>
      </c>
      <c r="AD3584" t="s">
        <v>48</v>
      </c>
      <c r="AE3584" t="s">
        <v>48</v>
      </c>
      <c r="AF3584" t="s">
        <v>48</v>
      </c>
    </row>
    <row r="3585" spans="1:32" hidden="1" outlineLevel="1" x14ac:dyDescent="0.2">
      <c r="A3585" t="s">
        <v>25797</v>
      </c>
      <c r="B3585" t="s">
        <v>25798</v>
      </c>
      <c r="C3585" t="s">
        <v>25502</v>
      </c>
      <c r="J3585" t="s">
        <v>25799</v>
      </c>
      <c r="K3585" t="s">
        <v>25715</v>
      </c>
      <c r="L3585" t="s">
        <v>1263</v>
      </c>
      <c r="M3585">
        <v>10</v>
      </c>
      <c r="P3585" s="2" t="s">
        <v>25800</v>
      </c>
      <c r="Q3585" t="s">
        <v>10132</v>
      </c>
      <c r="S3585">
        <v>2.9917045E-2</v>
      </c>
      <c r="T3585">
        <v>7.7724456999999996E-4</v>
      </c>
      <c r="U3585">
        <v>1.1611853E-2</v>
      </c>
      <c r="V3585">
        <v>1.7296498E-3</v>
      </c>
      <c r="W3585">
        <v>1.5036921999999999E-2</v>
      </c>
      <c r="X3585">
        <v>6.6733653999999998E-3</v>
      </c>
      <c r="Y3585">
        <v>0.3</v>
      </c>
      <c r="Z3585">
        <v>0</v>
      </c>
      <c r="AA3585">
        <v>4.7E-2</v>
      </c>
      <c r="AB3585">
        <v>0.95299999999999996</v>
      </c>
      <c r="AC3585">
        <v>-0.3</v>
      </c>
      <c r="AD3585" t="s">
        <v>48</v>
      </c>
      <c r="AE3585" t="s">
        <v>48</v>
      </c>
      <c r="AF3585" t="s">
        <v>48</v>
      </c>
    </row>
    <row r="3586" spans="1:32" hidden="1" outlineLevel="1" x14ac:dyDescent="0.2">
      <c r="A3586" t="s">
        <v>25801</v>
      </c>
      <c r="B3586" t="s">
        <v>25802</v>
      </c>
      <c r="C3586" t="s">
        <v>25600</v>
      </c>
      <c r="J3586" t="s">
        <v>25803</v>
      </c>
      <c r="K3586" t="s">
        <v>25722</v>
      </c>
      <c r="L3586" t="s">
        <v>1263</v>
      </c>
      <c r="M3586">
        <v>3</v>
      </c>
      <c r="P3586" s="2" t="s">
        <v>25804</v>
      </c>
      <c r="Q3586" t="s">
        <v>47</v>
      </c>
      <c r="S3586">
        <v>4.7852449999999998E-2</v>
      </c>
      <c r="T3586">
        <v>2.1743774E-3</v>
      </c>
      <c r="U3586">
        <v>2.0100423999999999E-2</v>
      </c>
      <c r="V3586">
        <v>3.4777985E-3</v>
      </c>
      <c r="W3586">
        <v>1.1274899E-2</v>
      </c>
      <c r="X3586">
        <v>8.5569740000000002E-3</v>
      </c>
      <c r="Y3586">
        <v>0</v>
      </c>
      <c r="Z3586">
        <v>0</v>
      </c>
      <c r="AA3586">
        <v>0</v>
      </c>
      <c r="AB3586">
        <v>1</v>
      </c>
      <c r="AC3586">
        <v>0</v>
      </c>
      <c r="AD3586" t="s">
        <v>48</v>
      </c>
      <c r="AE3586" t="s">
        <v>48</v>
      </c>
      <c r="AF3586" t="s">
        <v>48</v>
      </c>
    </row>
    <row r="3587" spans="1:32" hidden="1" outlineLevel="1" x14ac:dyDescent="0.2">
      <c r="A3587" t="s">
        <v>25805</v>
      </c>
      <c r="B3587" t="s">
        <v>25806</v>
      </c>
      <c r="C3587" t="s">
        <v>25807</v>
      </c>
      <c r="J3587" t="s">
        <v>25808</v>
      </c>
      <c r="K3587" t="s">
        <v>25727</v>
      </c>
      <c r="L3587" t="s">
        <v>1263</v>
      </c>
      <c r="M3587">
        <v>12</v>
      </c>
      <c r="P3587" s="2" t="s">
        <v>25809</v>
      </c>
      <c r="Q3587" t="s">
        <v>47</v>
      </c>
      <c r="S3587">
        <v>0.23739935000000001</v>
      </c>
      <c r="T3587">
        <v>3.7193297999999998E-3</v>
      </c>
      <c r="U3587">
        <v>3.1140719000000001E-2</v>
      </c>
      <c r="V3587">
        <v>8.3985129999999998E-3</v>
      </c>
      <c r="W3587">
        <v>0.16780703</v>
      </c>
      <c r="X3587">
        <v>6.6151096999999999E-3</v>
      </c>
      <c r="Y3587">
        <v>-6.0000000000000012E-2</v>
      </c>
      <c r="Z3587">
        <v>4.7E-2</v>
      </c>
      <c r="AA3587">
        <v>0.16300000000000001</v>
      </c>
      <c r="AB3587">
        <v>0.78900000000000003</v>
      </c>
      <c r="AC3587">
        <v>-0.76449999999999996</v>
      </c>
      <c r="AD3587" t="s">
        <v>48</v>
      </c>
      <c r="AE3587" t="s">
        <v>48</v>
      </c>
      <c r="AF3587" t="s">
        <v>48</v>
      </c>
    </row>
    <row r="3588" spans="1:32" hidden="1" outlineLevel="1" x14ac:dyDescent="0.2">
      <c r="A3588" t="s">
        <v>25810</v>
      </c>
      <c r="B3588" t="s">
        <v>25811</v>
      </c>
      <c r="C3588" t="s">
        <v>25512</v>
      </c>
      <c r="J3588" t="s">
        <v>25812</v>
      </c>
      <c r="K3588" t="s">
        <v>25730</v>
      </c>
      <c r="L3588" t="s">
        <v>1263</v>
      </c>
      <c r="M3588">
        <v>1</v>
      </c>
      <c r="P3588" s="2" t="s">
        <v>25813</v>
      </c>
      <c r="Q3588" t="s">
        <v>20405</v>
      </c>
      <c r="S3588">
        <v>7.7668175000000006E-2</v>
      </c>
      <c r="T3588">
        <v>1.707077E-3</v>
      </c>
      <c r="U3588">
        <v>1.9348921000000002E-2</v>
      </c>
      <c r="V3588">
        <v>5.0687062999999997E-3</v>
      </c>
      <c r="W3588">
        <v>2.7951299999999998E-2</v>
      </c>
      <c r="X3588">
        <v>8.2074385000000007E-3</v>
      </c>
      <c r="Y3588">
        <v>-0.22500000000000001</v>
      </c>
      <c r="Z3588">
        <v>0</v>
      </c>
      <c r="AA3588">
        <v>0</v>
      </c>
      <c r="AB3588">
        <v>1</v>
      </c>
      <c r="AC3588">
        <v>0</v>
      </c>
      <c r="AD3588" t="s">
        <v>48</v>
      </c>
      <c r="AE3588" t="s">
        <v>48</v>
      </c>
      <c r="AF3588" t="s">
        <v>48</v>
      </c>
    </row>
    <row r="3589" spans="1:32" hidden="1" outlineLevel="1" x14ac:dyDescent="0.2">
      <c r="A3589" t="s">
        <v>25814</v>
      </c>
      <c r="B3589" t="s">
        <v>25815</v>
      </c>
      <c r="C3589" t="s">
        <v>25816</v>
      </c>
      <c r="J3589" t="s">
        <v>25817</v>
      </c>
      <c r="K3589" t="s">
        <v>25733</v>
      </c>
      <c r="L3589" t="s">
        <v>1263</v>
      </c>
      <c r="M3589">
        <v>3</v>
      </c>
      <c r="P3589" s="2" t="s">
        <v>25818</v>
      </c>
      <c r="Q3589" t="s">
        <v>47</v>
      </c>
      <c r="S3589">
        <v>1.3005874000000001E-2</v>
      </c>
      <c r="T3589">
        <v>6.866455E-4</v>
      </c>
      <c r="U3589">
        <v>1.5113175E-2</v>
      </c>
      <c r="V3589">
        <v>3.2188135999999998E-3</v>
      </c>
      <c r="W3589">
        <v>8.0638800000000007E-3</v>
      </c>
      <c r="X3589">
        <v>6.3820860000000004E-3</v>
      </c>
      <c r="Y3589">
        <v>0.12708333333333341</v>
      </c>
      <c r="Z3589">
        <v>0.2</v>
      </c>
      <c r="AA3589">
        <v>0</v>
      </c>
      <c r="AB3589">
        <v>0.8</v>
      </c>
      <c r="AC3589">
        <v>0.67049999999999998</v>
      </c>
      <c r="AD3589" t="s">
        <v>48</v>
      </c>
      <c r="AE3589" t="s">
        <v>48</v>
      </c>
      <c r="AF3589" t="s">
        <v>48</v>
      </c>
    </row>
    <row r="3590" spans="1:32" hidden="1" outlineLevel="1" x14ac:dyDescent="0.2">
      <c r="A3590" t="s">
        <v>25819</v>
      </c>
      <c r="B3590" t="s">
        <v>25820</v>
      </c>
      <c r="C3590" t="s">
        <v>24447</v>
      </c>
      <c r="J3590" t="s">
        <v>25821</v>
      </c>
      <c r="K3590" t="s">
        <v>25733</v>
      </c>
      <c r="L3590" t="s">
        <v>1263</v>
      </c>
      <c r="M3590">
        <v>3</v>
      </c>
      <c r="P3590" s="2" t="s">
        <v>25822</v>
      </c>
      <c r="Q3590" t="s">
        <v>24450</v>
      </c>
      <c r="S3590">
        <v>0.11419343999999999</v>
      </c>
      <c r="T3590">
        <v>5.2642820000000003E-3</v>
      </c>
      <c r="U3590">
        <v>3.7904396999999999E-2</v>
      </c>
      <c r="V3590">
        <v>1.0285404499999999E-2</v>
      </c>
      <c r="W3590">
        <v>2.3737640000000001E-2</v>
      </c>
      <c r="X3590">
        <v>4.2985857000000002E-2</v>
      </c>
      <c r="Y3590">
        <v>0.5</v>
      </c>
      <c r="Z3590">
        <v>0</v>
      </c>
      <c r="AA3590">
        <v>0</v>
      </c>
      <c r="AB3590">
        <v>1</v>
      </c>
      <c r="AC3590">
        <v>0</v>
      </c>
      <c r="AD3590" t="s">
        <v>48</v>
      </c>
      <c r="AE3590" t="s">
        <v>48</v>
      </c>
      <c r="AF3590" t="s">
        <v>48</v>
      </c>
    </row>
    <row r="3591" spans="1:32" hidden="1" outlineLevel="1" x14ac:dyDescent="0.2">
      <c r="A3591" t="s">
        <v>25823</v>
      </c>
      <c r="B3591" t="s">
        <v>25824</v>
      </c>
      <c r="C3591" t="s">
        <v>513</v>
      </c>
      <c r="J3591" t="s">
        <v>3243</v>
      </c>
      <c r="K3591" t="s">
        <v>25733</v>
      </c>
      <c r="L3591" t="s">
        <v>1263</v>
      </c>
      <c r="M3591">
        <v>1</v>
      </c>
      <c r="P3591" s="2" t="s">
        <v>25825</v>
      </c>
      <c r="Q3591" t="s">
        <v>47</v>
      </c>
      <c r="Y3591" t="s">
        <v>48</v>
      </c>
      <c r="Z3591" t="s">
        <v>48</v>
      </c>
      <c r="AA3591" t="s">
        <v>48</v>
      </c>
      <c r="AB3591" t="s">
        <v>48</v>
      </c>
      <c r="AC3591" t="s">
        <v>48</v>
      </c>
      <c r="AD3591" t="s">
        <v>48</v>
      </c>
      <c r="AE3591" t="s">
        <v>48</v>
      </c>
      <c r="AF3591" t="s">
        <v>48</v>
      </c>
    </row>
    <row r="3592" spans="1:32" hidden="1" outlineLevel="1" x14ac:dyDescent="0.2">
      <c r="A3592" t="s">
        <v>25826</v>
      </c>
      <c r="B3592" t="s">
        <v>25827</v>
      </c>
      <c r="C3592" t="s">
        <v>24447</v>
      </c>
      <c r="J3592" t="s">
        <v>25828</v>
      </c>
      <c r="K3592" t="s">
        <v>25738</v>
      </c>
      <c r="L3592" t="s">
        <v>1263</v>
      </c>
      <c r="M3592">
        <v>4</v>
      </c>
      <c r="P3592" s="2" t="s">
        <v>25829</v>
      </c>
      <c r="Q3592" t="s">
        <v>24450</v>
      </c>
      <c r="S3592">
        <v>0.28312725</v>
      </c>
      <c r="T3592">
        <v>4.5204162999999999E-3</v>
      </c>
      <c r="U3592">
        <v>5.2934792000000001E-2</v>
      </c>
      <c r="V3592">
        <v>5.5496785999999999E-3</v>
      </c>
      <c r="W3592">
        <v>0.25998658000000002</v>
      </c>
      <c r="X3592">
        <v>7.0293739999999997E-3</v>
      </c>
      <c r="Y3592">
        <v>8.9393939393939414E-2</v>
      </c>
      <c r="Z3592">
        <v>7.1999999999999995E-2</v>
      </c>
      <c r="AA3592">
        <v>0.127</v>
      </c>
      <c r="AB3592">
        <v>0.80100000000000005</v>
      </c>
      <c r="AC3592">
        <v>-0.61209999999999998</v>
      </c>
      <c r="AD3592" t="s">
        <v>48</v>
      </c>
      <c r="AE3592" t="s">
        <v>48</v>
      </c>
      <c r="AF3592" t="s">
        <v>48</v>
      </c>
    </row>
    <row r="3593" spans="1:32" hidden="1" outlineLevel="1" x14ac:dyDescent="0.2">
      <c r="A3593" t="s">
        <v>25830</v>
      </c>
      <c r="B3593" t="s">
        <v>25831</v>
      </c>
      <c r="C3593" t="s">
        <v>25521</v>
      </c>
      <c r="J3593" t="s">
        <v>25832</v>
      </c>
      <c r="K3593" t="s">
        <v>25741</v>
      </c>
      <c r="L3593" t="s">
        <v>1263</v>
      </c>
      <c r="M3593">
        <v>2</v>
      </c>
      <c r="P3593" s="2" t="s">
        <v>25833</v>
      </c>
      <c r="Q3593" t="s">
        <v>47</v>
      </c>
      <c r="S3593">
        <v>7.4502609999999997E-2</v>
      </c>
      <c r="T3593">
        <v>2.6321410000000002E-3</v>
      </c>
      <c r="U3593">
        <v>5.6441883999999998E-2</v>
      </c>
      <c r="V3593">
        <v>7.5105648000000002E-3</v>
      </c>
      <c r="W3593">
        <v>3.136692E-2</v>
      </c>
      <c r="X3593">
        <v>9.4372859999999996E-3</v>
      </c>
      <c r="Y3593">
        <v>0.16079545454545449</v>
      </c>
      <c r="Z3593">
        <v>0.113</v>
      </c>
      <c r="AA3593">
        <v>5.7000000000000002E-2</v>
      </c>
      <c r="AB3593">
        <v>0.83</v>
      </c>
      <c r="AC3593">
        <v>0.85909999999999997</v>
      </c>
      <c r="AD3593" t="s">
        <v>48</v>
      </c>
      <c r="AE3593" t="s">
        <v>48</v>
      </c>
      <c r="AF3593" t="s">
        <v>48</v>
      </c>
    </row>
    <row r="3594" spans="1:32" hidden="1" outlineLevel="1" x14ac:dyDescent="0.2">
      <c r="A3594" t="s">
        <v>25834</v>
      </c>
      <c r="B3594" t="s">
        <v>25835</v>
      </c>
      <c r="C3594" t="s">
        <v>25531</v>
      </c>
      <c r="J3594" t="s">
        <v>25836</v>
      </c>
      <c r="K3594" t="s">
        <v>25746</v>
      </c>
      <c r="L3594" t="s">
        <v>1263</v>
      </c>
      <c r="M3594">
        <v>4</v>
      </c>
      <c r="P3594" s="2" t="s">
        <v>25837</v>
      </c>
      <c r="Q3594" t="s">
        <v>47</v>
      </c>
      <c r="S3594">
        <v>4.6615499999999997E-2</v>
      </c>
      <c r="T3594">
        <v>1.6975403000000001E-3</v>
      </c>
      <c r="U3594">
        <v>2.1056882999999998E-2</v>
      </c>
      <c r="V3594">
        <v>7.2515799999999997E-3</v>
      </c>
      <c r="W3594">
        <v>1.8967866999999999E-2</v>
      </c>
      <c r="X3594">
        <v>8.7641070000000001E-3</v>
      </c>
      <c r="Y3594">
        <v>6.0714285714285721E-2</v>
      </c>
      <c r="Z3594">
        <v>0.129</v>
      </c>
      <c r="AA3594">
        <v>2.5000000000000001E-2</v>
      </c>
      <c r="AB3594">
        <v>0.84599999999999997</v>
      </c>
      <c r="AC3594">
        <v>0.86870000000000003</v>
      </c>
      <c r="AD3594" t="s">
        <v>48</v>
      </c>
      <c r="AE3594" t="s">
        <v>48</v>
      </c>
      <c r="AF3594" t="s">
        <v>48</v>
      </c>
    </row>
    <row r="3595" spans="1:32" hidden="1" outlineLevel="1" x14ac:dyDescent="0.2">
      <c r="A3595" t="s">
        <v>25838</v>
      </c>
      <c r="B3595" t="s">
        <v>25839</v>
      </c>
      <c r="C3595" t="s">
        <v>25684</v>
      </c>
      <c r="J3595" t="s">
        <v>25840</v>
      </c>
      <c r="K3595" t="s">
        <v>25754</v>
      </c>
      <c r="L3595" t="s">
        <v>1263</v>
      </c>
      <c r="M3595">
        <v>2</v>
      </c>
      <c r="P3595" s="2" t="s">
        <v>25841</v>
      </c>
      <c r="Q3595" t="s">
        <v>47</v>
      </c>
      <c r="S3595">
        <v>3.2863232999999999E-2</v>
      </c>
      <c r="T3595">
        <v>1.1205672999999999E-3</v>
      </c>
      <c r="U3595">
        <v>1.4020080000000001E-2</v>
      </c>
      <c r="V3595">
        <v>1.9701357999999999E-3</v>
      </c>
      <c r="W3595">
        <v>1.2262904999999999E-2</v>
      </c>
      <c r="X3595">
        <v>7.7802282999999998E-3</v>
      </c>
      <c r="Y3595">
        <v>0</v>
      </c>
      <c r="Z3595">
        <v>0</v>
      </c>
      <c r="AA3595">
        <v>0</v>
      </c>
      <c r="AB3595">
        <v>1</v>
      </c>
      <c r="AC3595">
        <v>0</v>
      </c>
      <c r="AD3595" t="s">
        <v>48</v>
      </c>
      <c r="AE3595" t="s">
        <v>48</v>
      </c>
      <c r="AF3595" t="s">
        <v>48</v>
      </c>
    </row>
    <row r="3596" spans="1:32" hidden="1" outlineLevel="1" x14ac:dyDescent="0.2">
      <c r="A3596" t="s">
        <v>25842</v>
      </c>
      <c r="B3596" t="s">
        <v>25843</v>
      </c>
      <c r="C3596" t="s">
        <v>25567</v>
      </c>
      <c r="J3596" t="s">
        <v>25844</v>
      </c>
      <c r="K3596" t="s">
        <v>25761</v>
      </c>
      <c r="L3596" t="s">
        <v>1263</v>
      </c>
      <c r="M3596">
        <v>2</v>
      </c>
      <c r="P3596" s="2" t="s">
        <v>25845</v>
      </c>
      <c r="Q3596" t="s">
        <v>10098</v>
      </c>
      <c r="S3596">
        <v>2.1432023000000001E-2</v>
      </c>
      <c r="T3596">
        <v>4.7206880000000002E-4</v>
      </c>
      <c r="U3596">
        <v>1.0074687000000001E-2</v>
      </c>
      <c r="V3596">
        <v>2.2291208000000001E-3</v>
      </c>
      <c r="W3596">
        <v>1.1806902500000001E-2</v>
      </c>
      <c r="X3596">
        <v>6.0519689999999999E-3</v>
      </c>
      <c r="Y3596">
        <v>0.25</v>
      </c>
      <c r="Z3596">
        <v>0.28100000000000003</v>
      </c>
      <c r="AA3596">
        <v>6.5000000000000002E-2</v>
      </c>
      <c r="AB3596">
        <v>0.65400000000000003</v>
      </c>
      <c r="AC3596">
        <v>0.83589999999999998</v>
      </c>
      <c r="AD3596" t="s">
        <v>48</v>
      </c>
      <c r="AE3596" t="s">
        <v>48</v>
      </c>
      <c r="AF3596" t="s">
        <v>48</v>
      </c>
    </row>
    <row r="3597" spans="1:32" hidden="1" outlineLevel="1" x14ac:dyDescent="0.2">
      <c r="A3597" t="s">
        <v>25846</v>
      </c>
      <c r="B3597" t="s">
        <v>25847</v>
      </c>
      <c r="C3597" t="s">
        <v>25684</v>
      </c>
      <c r="J3597" t="s">
        <v>25848</v>
      </c>
      <c r="K3597" t="s">
        <v>25761</v>
      </c>
      <c r="L3597" t="s">
        <v>1263</v>
      </c>
      <c r="M3597">
        <v>1</v>
      </c>
      <c r="P3597" s="2" t="s">
        <v>25849</v>
      </c>
      <c r="Q3597" t="s">
        <v>47</v>
      </c>
      <c r="S3597">
        <v>0.14082454</v>
      </c>
      <c r="T3597">
        <v>2.6702879999999998E-3</v>
      </c>
      <c r="U3597">
        <v>4.2163010000000001E-2</v>
      </c>
      <c r="V3597">
        <v>2.9402243000000002E-2</v>
      </c>
      <c r="W3597">
        <v>6.1976057000000001E-2</v>
      </c>
      <c r="X3597">
        <v>6.6798385000000002E-3</v>
      </c>
      <c r="Y3597">
        <v>-9.375E-2</v>
      </c>
      <c r="Z3597">
        <v>7.9000000000000001E-2</v>
      </c>
      <c r="AA3597">
        <v>0</v>
      </c>
      <c r="AB3597">
        <v>0.92100000000000004</v>
      </c>
      <c r="AC3597">
        <v>0.60529999999999995</v>
      </c>
      <c r="AD3597" t="s">
        <v>48</v>
      </c>
      <c r="AE3597" t="s">
        <v>48</v>
      </c>
      <c r="AF3597" t="s">
        <v>48</v>
      </c>
    </row>
    <row r="3598" spans="1:32" hidden="1" outlineLevel="1" x14ac:dyDescent="0.2">
      <c r="A3598" t="s">
        <v>25850</v>
      </c>
      <c r="B3598" t="s">
        <v>25851</v>
      </c>
      <c r="C3598" t="s">
        <v>25577</v>
      </c>
      <c r="J3598" t="s">
        <v>25852</v>
      </c>
      <c r="K3598" t="s">
        <v>25769</v>
      </c>
      <c r="L3598" t="s">
        <v>1263</v>
      </c>
      <c r="M3598">
        <v>1</v>
      </c>
      <c r="P3598" s="2" t="s">
        <v>25853</v>
      </c>
      <c r="Q3598" t="s">
        <v>47</v>
      </c>
      <c r="S3598">
        <v>1.7843807E-2</v>
      </c>
      <c r="T3598">
        <v>1.2588501E-3</v>
      </c>
      <c r="U3598">
        <v>1.7026092999999999E-2</v>
      </c>
      <c r="V3598">
        <v>2.9968262999999998E-3</v>
      </c>
      <c r="W3598">
        <v>9.8688909999999994E-3</v>
      </c>
      <c r="X3598">
        <v>6.6410009999999997E-3</v>
      </c>
      <c r="Y3598">
        <v>0</v>
      </c>
      <c r="Z3598" t="s">
        <v>48</v>
      </c>
      <c r="AA3598" t="s">
        <v>48</v>
      </c>
      <c r="AB3598" t="s">
        <v>48</v>
      </c>
      <c r="AC3598" t="s">
        <v>48</v>
      </c>
      <c r="AD3598" t="s">
        <v>48</v>
      </c>
      <c r="AE3598" t="s">
        <v>48</v>
      </c>
      <c r="AF3598" t="s">
        <v>48</v>
      </c>
    </row>
    <row r="3599" spans="1:32" hidden="1" outlineLevel="1" x14ac:dyDescent="0.2">
      <c r="A3599" t="s">
        <v>25854</v>
      </c>
      <c r="B3599" t="s">
        <v>25855</v>
      </c>
      <c r="C3599" t="s">
        <v>25577</v>
      </c>
      <c r="J3599" t="s">
        <v>25856</v>
      </c>
      <c r="K3599" t="s">
        <v>25773</v>
      </c>
      <c r="L3599" t="s">
        <v>1263</v>
      </c>
      <c r="M3599">
        <v>0</v>
      </c>
      <c r="P3599" s="2" t="s">
        <v>25857</v>
      </c>
      <c r="Q3599" t="s">
        <v>47</v>
      </c>
      <c r="S3599">
        <v>0.28857216000000002</v>
      </c>
      <c r="T3599">
        <v>6.3705443999999998E-3</v>
      </c>
      <c r="U3599">
        <v>8.6783879999999994E-2</v>
      </c>
      <c r="V3599">
        <v>8.8794860000000007E-3</v>
      </c>
      <c r="W3599">
        <v>0.24928533999999999</v>
      </c>
      <c r="X3599">
        <v>8.2074385000000007E-3</v>
      </c>
      <c r="Y3599">
        <v>0.45</v>
      </c>
      <c r="Z3599">
        <v>0.33600000000000002</v>
      </c>
      <c r="AA3599">
        <v>0.104</v>
      </c>
      <c r="AB3599">
        <v>0.56100000000000005</v>
      </c>
      <c r="AC3599">
        <v>0.92490000000000006</v>
      </c>
      <c r="AD3599" t="s">
        <v>48</v>
      </c>
      <c r="AE3599" t="s">
        <v>48</v>
      </c>
      <c r="AF3599" t="s">
        <v>48</v>
      </c>
    </row>
    <row r="3600" spans="1:32" hidden="1" outlineLevel="1" x14ac:dyDescent="0.2">
      <c r="A3600" t="s">
        <v>25858</v>
      </c>
      <c r="B3600" t="s">
        <v>25859</v>
      </c>
      <c r="C3600" t="s">
        <v>14302</v>
      </c>
      <c r="J3600" t="s">
        <v>25860</v>
      </c>
      <c r="K3600" t="s">
        <v>25781</v>
      </c>
      <c r="L3600" t="s">
        <v>1263</v>
      </c>
      <c r="M3600">
        <v>1</v>
      </c>
      <c r="P3600" s="2" t="s">
        <v>25861</v>
      </c>
      <c r="Q3600" t="s">
        <v>47</v>
      </c>
      <c r="S3600">
        <v>5.9727191999999998E-2</v>
      </c>
      <c r="T3600">
        <v>1.7547607E-3</v>
      </c>
      <c r="U3600">
        <v>1.3166099000000001E-2</v>
      </c>
      <c r="V3600">
        <v>5.8456612999999999E-3</v>
      </c>
      <c r="W3600">
        <v>1.7012933000000001E-2</v>
      </c>
      <c r="X3600">
        <v>1.7156094E-2</v>
      </c>
      <c r="Y3600">
        <v>0</v>
      </c>
      <c r="Z3600">
        <v>0.26700000000000002</v>
      </c>
      <c r="AA3600">
        <v>0</v>
      </c>
      <c r="AB3600">
        <v>0.73299999999999998</v>
      </c>
      <c r="AC3600">
        <v>0.45879999999999999</v>
      </c>
      <c r="AD3600" t="s">
        <v>48</v>
      </c>
      <c r="AE3600" t="s">
        <v>48</v>
      </c>
      <c r="AF3600" t="s">
        <v>48</v>
      </c>
    </row>
    <row r="3601" spans="1:32" hidden="1" outlineLevel="1" x14ac:dyDescent="0.2">
      <c r="A3601" t="s">
        <v>25862</v>
      </c>
      <c r="B3601" t="s">
        <v>25863</v>
      </c>
      <c r="C3601" t="s">
        <v>14114</v>
      </c>
      <c r="J3601" t="s">
        <v>25864</v>
      </c>
      <c r="K3601" t="s">
        <v>25784</v>
      </c>
      <c r="L3601" t="s">
        <v>1263</v>
      </c>
      <c r="M3601">
        <v>1</v>
      </c>
      <c r="P3601" s="2" t="s">
        <v>25865</v>
      </c>
      <c r="Q3601" t="s">
        <v>47</v>
      </c>
      <c r="S3601">
        <v>0.29771071999999998</v>
      </c>
      <c r="T3601">
        <v>1.1367798E-2</v>
      </c>
      <c r="U3601">
        <v>0.11663672</v>
      </c>
      <c r="V3601">
        <v>3.4816212999999999E-2</v>
      </c>
      <c r="W3601">
        <v>0.25998658000000002</v>
      </c>
      <c r="X3601">
        <v>1.0913103E-2</v>
      </c>
      <c r="Y3601">
        <v>0.26074074074074072</v>
      </c>
      <c r="Z3601">
        <v>0.11</v>
      </c>
      <c r="AA3601">
        <v>0.13500000000000001</v>
      </c>
      <c r="AB3601">
        <v>0.754</v>
      </c>
      <c r="AC3601">
        <v>-0.33789999999999998</v>
      </c>
      <c r="AD3601" t="s">
        <v>48</v>
      </c>
      <c r="AE3601" t="s">
        <v>48</v>
      </c>
      <c r="AF3601" t="s">
        <v>48</v>
      </c>
    </row>
    <row r="3602" spans="1:32" hidden="1" outlineLevel="1" x14ac:dyDescent="0.2">
      <c r="A3602" t="s">
        <v>25866</v>
      </c>
      <c r="B3602" t="s">
        <v>25867</v>
      </c>
      <c r="C3602" t="s">
        <v>25618</v>
      </c>
      <c r="J3602" t="s">
        <v>25868</v>
      </c>
      <c r="K3602" t="s">
        <v>25787</v>
      </c>
      <c r="L3602" t="s">
        <v>1263</v>
      </c>
      <c r="M3602">
        <v>1</v>
      </c>
      <c r="P3602" s="2" t="s">
        <v>25869</v>
      </c>
      <c r="Q3602" t="s">
        <v>10060</v>
      </c>
      <c r="S3602">
        <v>2.2139108000000001E-2</v>
      </c>
      <c r="T3602">
        <v>7.9154970000000003E-4</v>
      </c>
      <c r="U3602">
        <v>1.1304419499999999E-2</v>
      </c>
      <c r="V3602">
        <v>7.4735670000000004E-3</v>
      </c>
      <c r="W3602">
        <v>1.14649E-2</v>
      </c>
      <c r="X3602">
        <v>6.4597604999999999E-3</v>
      </c>
      <c r="Y3602">
        <v>0</v>
      </c>
      <c r="Z3602">
        <v>0</v>
      </c>
      <c r="AA3602">
        <v>0</v>
      </c>
      <c r="AB3602">
        <v>1</v>
      </c>
      <c r="AC3602">
        <v>0</v>
      </c>
      <c r="AD3602" t="s">
        <v>48</v>
      </c>
      <c r="AE3602" t="s">
        <v>48</v>
      </c>
      <c r="AF3602" t="s">
        <v>48</v>
      </c>
    </row>
    <row r="3603" spans="1:32" hidden="1" outlineLevel="1" x14ac:dyDescent="0.2">
      <c r="A3603" t="s">
        <v>25870</v>
      </c>
      <c r="B3603" t="s">
        <v>25871</v>
      </c>
      <c r="C3603" t="s">
        <v>25631</v>
      </c>
      <c r="J3603" t="s">
        <v>25872</v>
      </c>
      <c r="K3603" t="s">
        <v>25790</v>
      </c>
      <c r="L3603" t="s">
        <v>1263</v>
      </c>
      <c r="M3603">
        <v>1</v>
      </c>
      <c r="P3603" s="2" t="s">
        <v>25873</v>
      </c>
      <c r="Q3603" t="s">
        <v>47</v>
      </c>
      <c r="S3603">
        <v>0.13041082000000001</v>
      </c>
      <c r="T3603">
        <v>4.4822693000000002E-3</v>
      </c>
      <c r="U3603">
        <v>4.9427703000000003E-2</v>
      </c>
      <c r="V3603">
        <v>6.5486208000000001E-3</v>
      </c>
      <c r="W3603">
        <v>3.9444692000000003E-2</v>
      </c>
      <c r="X3603">
        <v>2.8206513999999999E-2</v>
      </c>
      <c r="Y3603">
        <v>0.21249999999999999</v>
      </c>
      <c r="Z3603">
        <v>0.35399999999999998</v>
      </c>
      <c r="AA3603">
        <v>0.215</v>
      </c>
      <c r="AB3603">
        <v>0.43099999999999999</v>
      </c>
      <c r="AC3603">
        <v>0.54110000000000003</v>
      </c>
      <c r="AD3603" t="s">
        <v>48</v>
      </c>
      <c r="AE3603" t="s">
        <v>48</v>
      </c>
      <c r="AF3603" t="s">
        <v>48</v>
      </c>
    </row>
    <row r="3604" spans="1:32" hidden="1" outlineLevel="1" x14ac:dyDescent="0.2">
      <c r="A3604" t="s">
        <v>25874</v>
      </c>
      <c r="B3604" t="s">
        <v>25875</v>
      </c>
      <c r="C3604" t="s">
        <v>513</v>
      </c>
      <c r="J3604" t="s">
        <v>3243</v>
      </c>
      <c r="K3604" t="s">
        <v>25797</v>
      </c>
      <c r="L3604" t="s">
        <v>1263</v>
      </c>
      <c r="M3604">
        <v>0</v>
      </c>
      <c r="P3604" s="2" t="s">
        <v>25876</v>
      </c>
      <c r="Q3604" t="s">
        <v>47</v>
      </c>
      <c r="Y3604" t="s">
        <v>48</v>
      </c>
      <c r="Z3604" t="s">
        <v>48</v>
      </c>
      <c r="AA3604" t="s">
        <v>48</v>
      </c>
      <c r="AB3604" t="s">
        <v>48</v>
      </c>
      <c r="AC3604" t="s">
        <v>48</v>
      </c>
      <c r="AD3604" t="s">
        <v>48</v>
      </c>
      <c r="AE3604" t="s">
        <v>48</v>
      </c>
      <c r="AF3604" t="s">
        <v>48</v>
      </c>
    </row>
    <row r="3605" spans="1:32" hidden="1" outlineLevel="1" x14ac:dyDescent="0.2">
      <c r="A3605" t="s">
        <v>25877</v>
      </c>
      <c r="B3605" t="s">
        <v>25878</v>
      </c>
      <c r="C3605" t="s">
        <v>13934</v>
      </c>
      <c r="J3605" t="s">
        <v>25879</v>
      </c>
      <c r="K3605" t="s">
        <v>25805</v>
      </c>
      <c r="L3605" t="s">
        <v>1263</v>
      </c>
      <c r="M3605">
        <v>6</v>
      </c>
      <c r="P3605" s="2" t="s">
        <v>25880</v>
      </c>
      <c r="Q3605" t="s">
        <v>10471</v>
      </c>
      <c r="S3605">
        <v>0.1140901</v>
      </c>
      <c r="T3605">
        <v>2.8419495E-3</v>
      </c>
      <c r="U3605">
        <v>2.0510335000000001E-2</v>
      </c>
      <c r="V3605">
        <v>9.7674349999999997E-3</v>
      </c>
      <c r="W3605">
        <v>6.5472500000000003E-2</v>
      </c>
      <c r="X3605">
        <v>8.1038729999999993E-3</v>
      </c>
      <c r="Y3605">
        <v>-5.2777777777777778E-2</v>
      </c>
      <c r="Z3605">
        <v>6.3E-2</v>
      </c>
      <c r="AA3605">
        <v>0.156</v>
      </c>
      <c r="AB3605">
        <v>0.78100000000000003</v>
      </c>
      <c r="AC3605">
        <v>-0.89459999999999995</v>
      </c>
      <c r="AD3605" t="s">
        <v>48</v>
      </c>
      <c r="AE3605" t="s">
        <v>48</v>
      </c>
      <c r="AF3605" t="s">
        <v>48</v>
      </c>
    </row>
    <row r="3606" spans="1:32" hidden="1" outlineLevel="1" x14ac:dyDescent="0.2">
      <c r="A3606" t="s">
        <v>25881</v>
      </c>
      <c r="B3606" t="s">
        <v>25882</v>
      </c>
      <c r="C3606" t="s">
        <v>25883</v>
      </c>
      <c r="J3606" t="s">
        <v>25884</v>
      </c>
      <c r="K3606" t="s">
        <v>25805</v>
      </c>
      <c r="L3606" t="s">
        <v>1263</v>
      </c>
      <c r="M3606">
        <v>4</v>
      </c>
      <c r="P3606" s="2" t="s">
        <v>25885</v>
      </c>
      <c r="Q3606" t="s">
        <v>10021</v>
      </c>
      <c r="S3606">
        <v>3.2391841999999997E-2</v>
      </c>
      <c r="T3606">
        <v>9.250641E-4</v>
      </c>
      <c r="U3606">
        <v>1.3200257999999999E-2</v>
      </c>
      <c r="V3606">
        <v>4.1437599999999998E-3</v>
      </c>
      <c r="W3606">
        <v>1.5264923999999999E-2</v>
      </c>
      <c r="X3606">
        <v>7.1329399999999999E-3</v>
      </c>
      <c r="Y3606">
        <v>0.34999999999999992</v>
      </c>
      <c r="Z3606">
        <v>0.248</v>
      </c>
      <c r="AA3606">
        <v>0</v>
      </c>
      <c r="AB3606">
        <v>0.752</v>
      </c>
      <c r="AC3606">
        <v>0.76500000000000001</v>
      </c>
      <c r="AD3606" t="s">
        <v>48</v>
      </c>
      <c r="AE3606" t="s">
        <v>48</v>
      </c>
      <c r="AF3606" t="s">
        <v>48</v>
      </c>
    </row>
    <row r="3607" spans="1:32" hidden="1" outlineLevel="1" x14ac:dyDescent="0.2">
      <c r="A3607" t="s">
        <v>25886</v>
      </c>
      <c r="B3607" t="s">
        <v>25887</v>
      </c>
      <c r="C3607" t="s">
        <v>513</v>
      </c>
      <c r="J3607" t="s">
        <v>3243</v>
      </c>
      <c r="K3607" t="s">
        <v>25805</v>
      </c>
      <c r="L3607" t="s">
        <v>1263</v>
      </c>
      <c r="M3607">
        <v>0</v>
      </c>
      <c r="P3607" s="2" t="s">
        <v>25888</v>
      </c>
      <c r="Q3607" t="s">
        <v>47</v>
      </c>
      <c r="Y3607" t="s">
        <v>48</v>
      </c>
      <c r="Z3607" t="s">
        <v>48</v>
      </c>
      <c r="AA3607" t="s">
        <v>48</v>
      </c>
      <c r="AB3607" t="s">
        <v>48</v>
      </c>
      <c r="AC3607" t="s">
        <v>48</v>
      </c>
      <c r="AD3607" t="s">
        <v>48</v>
      </c>
      <c r="AE3607" t="s">
        <v>48</v>
      </c>
      <c r="AF3607" t="s">
        <v>48</v>
      </c>
    </row>
    <row r="3608" spans="1:32" hidden="1" outlineLevel="1" x14ac:dyDescent="0.2">
      <c r="A3608" t="s">
        <v>25889</v>
      </c>
      <c r="B3608" t="s">
        <v>25890</v>
      </c>
      <c r="C3608" t="s">
        <v>25735</v>
      </c>
      <c r="J3608" t="s">
        <v>25891</v>
      </c>
      <c r="K3608" t="s">
        <v>25819</v>
      </c>
      <c r="L3608" t="s">
        <v>1263</v>
      </c>
      <c r="M3608">
        <v>3</v>
      </c>
      <c r="P3608" s="2" t="s">
        <v>25892</v>
      </c>
      <c r="Q3608" t="s">
        <v>47</v>
      </c>
      <c r="S3608">
        <v>9.5684489999999997E-2</v>
      </c>
      <c r="T3608">
        <v>4.0054319999999997E-3</v>
      </c>
      <c r="U3608">
        <v>5.8445938000000003E-2</v>
      </c>
      <c r="V3608">
        <v>7.9915369999999999E-3</v>
      </c>
      <c r="W3608">
        <v>1.9290149999999999E-2</v>
      </c>
      <c r="X3608">
        <v>2.5271246000000001E-2</v>
      </c>
      <c r="Y3608">
        <v>0.25</v>
      </c>
      <c r="Z3608">
        <v>0.23499999999999999</v>
      </c>
      <c r="AA3608">
        <v>0</v>
      </c>
      <c r="AB3608">
        <v>0.76500000000000001</v>
      </c>
      <c r="AC3608">
        <v>0.55740000000000001</v>
      </c>
      <c r="AD3608" t="s">
        <v>48</v>
      </c>
      <c r="AE3608" t="s">
        <v>48</v>
      </c>
      <c r="AF3608" t="s">
        <v>48</v>
      </c>
    </row>
    <row r="3609" spans="1:32" hidden="1" outlineLevel="1" x14ac:dyDescent="0.2">
      <c r="A3609" t="s">
        <v>25893</v>
      </c>
      <c r="B3609" t="s">
        <v>25894</v>
      </c>
      <c r="C3609" t="s">
        <v>25735</v>
      </c>
      <c r="J3609" t="s">
        <v>25895</v>
      </c>
      <c r="K3609" t="s">
        <v>25823</v>
      </c>
      <c r="L3609" t="s">
        <v>1263</v>
      </c>
      <c r="M3609">
        <v>1</v>
      </c>
      <c r="P3609" s="2" t="s">
        <v>25896</v>
      </c>
      <c r="Q3609" t="s">
        <v>47</v>
      </c>
      <c r="S3609">
        <v>0.50759226000000002</v>
      </c>
      <c r="T3609">
        <v>2.430326E-2</v>
      </c>
      <c r="U3609">
        <v>0.47435758</v>
      </c>
      <c r="V3609">
        <v>2.8886627000000002E-2</v>
      </c>
      <c r="W3609">
        <v>0.37960073</v>
      </c>
      <c r="X3609">
        <v>1.2181788000000001E-2</v>
      </c>
      <c r="Y3609">
        <v>-8.8888888888888892E-2</v>
      </c>
      <c r="Z3609">
        <v>0.224</v>
      </c>
      <c r="AA3609">
        <v>0.13600000000000001</v>
      </c>
      <c r="AB3609">
        <v>0.64</v>
      </c>
      <c r="AC3609">
        <v>0.64610000000000001</v>
      </c>
      <c r="AD3609" t="s">
        <v>48</v>
      </c>
      <c r="AE3609" t="s">
        <v>48</v>
      </c>
      <c r="AF3609" t="s">
        <v>48</v>
      </c>
    </row>
    <row r="3610" spans="1:32" hidden="1" outlineLevel="1" x14ac:dyDescent="0.2">
      <c r="A3610" t="s">
        <v>25897</v>
      </c>
      <c r="B3610" t="s">
        <v>25898</v>
      </c>
      <c r="C3610" t="s">
        <v>1132</v>
      </c>
      <c r="J3610" t="s">
        <v>25899</v>
      </c>
      <c r="K3610" t="s">
        <v>25826</v>
      </c>
      <c r="L3610" t="s">
        <v>1263</v>
      </c>
      <c r="M3610">
        <v>3</v>
      </c>
      <c r="P3610" s="2" t="s">
        <v>25900</v>
      </c>
      <c r="Q3610" t="s">
        <v>47</v>
      </c>
      <c r="S3610">
        <v>1.4513801E-2</v>
      </c>
      <c r="T3610">
        <v>6.6280365000000001E-4</v>
      </c>
      <c r="U3610">
        <v>1.265371E-2</v>
      </c>
      <c r="V3610">
        <v>2.2291208000000001E-3</v>
      </c>
      <c r="W3610">
        <v>8.7478839999999992E-3</v>
      </c>
      <c r="X3610">
        <v>6.5115434E-3</v>
      </c>
      <c r="Y3610">
        <v>2.5000000000000018E-3</v>
      </c>
      <c r="Z3610">
        <v>0.06</v>
      </c>
      <c r="AA3610">
        <v>4.9000000000000002E-2</v>
      </c>
      <c r="AB3610">
        <v>0.89</v>
      </c>
      <c r="AC3610">
        <v>-7.2400000000000006E-2</v>
      </c>
      <c r="AD3610" t="s">
        <v>48</v>
      </c>
      <c r="AE3610" t="s">
        <v>48</v>
      </c>
      <c r="AF3610" t="s">
        <v>48</v>
      </c>
    </row>
    <row r="3611" spans="1:32" hidden="1" outlineLevel="1" x14ac:dyDescent="0.2">
      <c r="A3611" t="s">
        <v>25901</v>
      </c>
      <c r="B3611" t="s">
        <v>25902</v>
      </c>
      <c r="C3611" t="s">
        <v>25743</v>
      </c>
      <c r="J3611" t="s">
        <v>25903</v>
      </c>
      <c r="K3611" t="s">
        <v>25830</v>
      </c>
      <c r="L3611" t="s">
        <v>1263</v>
      </c>
      <c r="M3611">
        <v>2</v>
      </c>
      <c r="P3611" s="2" t="s">
        <v>25904</v>
      </c>
      <c r="Q3611" t="s">
        <v>47</v>
      </c>
      <c r="S3611">
        <v>2.8738570000000001E-2</v>
      </c>
      <c r="T3611">
        <v>1.1348724E-3</v>
      </c>
      <c r="U3611">
        <v>1.9007329E-2</v>
      </c>
      <c r="V3611">
        <v>2.8488350000000001E-3</v>
      </c>
      <c r="W3611">
        <v>1.2414906E-2</v>
      </c>
      <c r="X3611">
        <v>7.4048014000000001E-3</v>
      </c>
      <c r="Y3611">
        <v>0.2098484848484849</v>
      </c>
      <c r="Z3611">
        <v>0.13300000000000001</v>
      </c>
      <c r="AA3611">
        <v>0.105</v>
      </c>
      <c r="AB3611">
        <v>0.76100000000000001</v>
      </c>
      <c r="AC3611">
        <v>0.4355</v>
      </c>
      <c r="AD3611" t="s">
        <v>48</v>
      </c>
      <c r="AE3611" t="s">
        <v>48</v>
      </c>
      <c r="AF3611" t="s">
        <v>48</v>
      </c>
    </row>
    <row r="3612" spans="1:32" hidden="1" outlineLevel="1" x14ac:dyDescent="0.2">
      <c r="A3612" t="s">
        <v>25905</v>
      </c>
      <c r="B3612" t="s">
        <v>22887</v>
      </c>
      <c r="C3612" t="s">
        <v>1132</v>
      </c>
      <c r="J3612" t="s">
        <v>25906</v>
      </c>
      <c r="K3612" t="s">
        <v>25834</v>
      </c>
      <c r="L3612" t="s">
        <v>1263</v>
      </c>
      <c r="M3612">
        <v>1</v>
      </c>
      <c r="P3612" s="2" t="s">
        <v>25907</v>
      </c>
      <c r="Q3612" t="s">
        <v>47</v>
      </c>
      <c r="S3612">
        <v>2.2846194E-2</v>
      </c>
      <c r="T3612">
        <v>1.1444091999999999E-3</v>
      </c>
      <c r="U3612">
        <v>1.7436002999999999E-2</v>
      </c>
      <c r="V3612">
        <v>3.0893209999999999E-3</v>
      </c>
      <c r="W3612">
        <v>1.0134893000000001E-2</v>
      </c>
      <c r="X3612">
        <v>6.8287145999999998E-3</v>
      </c>
      <c r="Y3612">
        <v>0.15</v>
      </c>
      <c r="Z3612">
        <v>0.186</v>
      </c>
      <c r="AA3612">
        <v>0</v>
      </c>
      <c r="AB3612">
        <v>0.81399999999999995</v>
      </c>
      <c r="AC3612">
        <v>0.93059999999999998</v>
      </c>
      <c r="AD3612" t="s">
        <v>48</v>
      </c>
      <c r="AE3612" t="s">
        <v>48</v>
      </c>
      <c r="AF3612" t="s">
        <v>48</v>
      </c>
    </row>
    <row r="3613" spans="1:32" hidden="1" outlineLevel="1" x14ac:dyDescent="0.2">
      <c r="A3613" t="s">
        <v>25908</v>
      </c>
      <c r="B3613" t="s">
        <v>25909</v>
      </c>
      <c r="C3613" t="s">
        <v>25910</v>
      </c>
      <c r="J3613" t="s">
        <v>25911</v>
      </c>
      <c r="K3613" t="s">
        <v>25838</v>
      </c>
      <c r="L3613" t="s">
        <v>1263</v>
      </c>
      <c r="M3613">
        <v>2</v>
      </c>
      <c r="P3613" s="2" t="s">
        <v>25912</v>
      </c>
      <c r="Q3613" t="s">
        <v>10104</v>
      </c>
      <c r="S3613">
        <v>8.6373480000000002E-2</v>
      </c>
      <c r="T3613">
        <v>1.5640259E-3</v>
      </c>
      <c r="U3613">
        <v>1.5181494E-2</v>
      </c>
      <c r="V3613">
        <v>3.6072909999999999E-3</v>
      </c>
      <c r="W3613">
        <v>2.9714199E-2</v>
      </c>
      <c r="X3613">
        <v>9.2819370000000005E-3</v>
      </c>
      <c r="Y3613">
        <v>-0.16666666666666671</v>
      </c>
      <c r="Z3613">
        <v>0.20300000000000001</v>
      </c>
      <c r="AA3613">
        <v>0</v>
      </c>
      <c r="AB3613">
        <v>0.79700000000000004</v>
      </c>
      <c r="AC3613">
        <v>0.62490000000000001</v>
      </c>
      <c r="AD3613" t="s">
        <v>48</v>
      </c>
      <c r="AE3613" t="s">
        <v>48</v>
      </c>
      <c r="AF3613" t="s">
        <v>48</v>
      </c>
    </row>
    <row r="3614" spans="1:32" hidden="1" outlineLevel="1" x14ac:dyDescent="0.2">
      <c r="A3614" t="s">
        <v>25913</v>
      </c>
      <c r="B3614" t="s">
        <v>25914</v>
      </c>
      <c r="C3614" t="s">
        <v>513</v>
      </c>
      <c r="J3614" t="s">
        <v>3243</v>
      </c>
      <c r="K3614" t="s">
        <v>25842</v>
      </c>
      <c r="L3614" t="s">
        <v>1263</v>
      </c>
      <c r="M3614">
        <v>0</v>
      </c>
      <c r="P3614" s="2" t="s">
        <v>25915</v>
      </c>
      <c r="Q3614" t="s">
        <v>47</v>
      </c>
      <c r="Y3614" t="s">
        <v>48</v>
      </c>
      <c r="Z3614" t="s">
        <v>48</v>
      </c>
      <c r="AA3614" t="s">
        <v>48</v>
      </c>
      <c r="AB3614" t="s">
        <v>48</v>
      </c>
      <c r="AC3614" t="s">
        <v>48</v>
      </c>
      <c r="AD3614" t="s">
        <v>48</v>
      </c>
      <c r="AE3614" t="s">
        <v>48</v>
      </c>
      <c r="AF3614" t="s">
        <v>48</v>
      </c>
    </row>
    <row r="3615" spans="1:32" hidden="1" outlineLevel="1" x14ac:dyDescent="0.2">
      <c r="A3615" t="s">
        <v>25916</v>
      </c>
      <c r="B3615" t="s">
        <v>25917</v>
      </c>
      <c r="C3615" t="s">
        <v>513</v>
      </c>
      <c r="J3615" t="s">
        <v>3243</v>
      </c>
      <c r="K3615" t="s">
        <v>25858</v>
      </c>
      <c r="L3615" t="s">
        <v>1263</v>
      </c>
      <c r="M3615">
        <v>1</v>
      </c>
      <c r="P3615" s="2" t="s">
        <v>25918</v>
      </c>
      <c r="Q3615" t="s">
        <v>47</v>
      </c>
      <c r="Y3615" t="s">
        <v>48</v>
      </c>
      <c r="Z3615" t="s">
        <v>48</v>
      </c>
      <c r="AA3615" t="s">
        <v>48</v>
      </c>
      <c r="AB3615" t="s">
        <v>48</v>
      </c>
      <c r="AC3615" t="s">
        <v>48</v>
      </c>
      <c r="AD3615" t="s">
        <v>48</v>
      </c>
      <c r="AE3615" t="s">
        <v>48</v>
      </c>
      <c r="AF3615" t="s">
        <v>48</v>
      </c>
    </row>
    <row r="3616" spans="1:32" hidden="1" outlineLevel="1" x14ac:dyDescent="0.2">
      <c r="A3616" t="s">
        <v>25919</v>
      </c>
      <c r="B3616" t="s">
        <v>25920</v>
      </c>
      <c r="C3616" t="s">
        <v>513</v>
      </c>
      <c r="J3616" t="s">
        <v>3243</v>
      </c>
      <c r="K3616" t="s">
        <v>25862</v>
      </c>
      <c r="L3616" t="s">
        <v>1263</v>
      </c>
      <c r="M3616">
        <v>1</v>
      </c>
      <c r="P3616" s="2" t="s">
        <v>25921</v>
      </c>
      <c r="Q3616" t="s">
        <v>47</v>
      </c>
      <c r="Y3616" t="s">
        <v>48</v>
      </c>
      <c r="Z3616" t="s">
        <v>48</v>
      </c>
      <c r="AA3616" t="s">
        <v>48</v>
      </c>
      <c r="AB3616" t="s">
        <v>48</v>
      </c>
      <c r="AC3616" t="s">
        <v>48</v>
      </c>
      <c r="AD3616" t="s">
        <v>48</v>
      </c>
      <c r="AE3616" t="s">
        <v>48</v>
      </c>
      <c r="AF3616" t="s">
        <v>48</v>
      </c>
    </row>
    <row r="3617" spans="1:32" hidden="1" outlineLevel="1" x14ac:dyDescent="0.2">
      <c r="A3617" t="s">
        <v>25922</v>
      </c>
      <c r="B3617" t="s">
        <v>25923</v>
      </c>
      <c r="C3617" t="s">
        <v>25502</v>
      </c>
      <c r="J3617" t="s">
        <v>25924</v>
      </c>
      <c r="K3617" t="s">
        <v>25874</v>
      </c>
      <c r="L3617" t="s">
        <v>1263</v>
      </c>
      <c r="M3617">
        <v>5</v>
      </c>
      <c r="P3617" s="2" t="s">
        <v>25925</v>
      </c>
      <c r="Q3617" t="s">
        <v>10132</v>
      </c>
      <c r="S3617">
        <v>1.6587201999999999E-2</v>
      </c>
      <c r="T3617">
        <v>8.8214874E-4</v>
      </c>
      <c r="U3617">
        <v>1.4225035E-2</v>
      </c>
      <c r="V3617">
        <v>2.9228306000000002E-3</v>
      </c>
      <c r="W3617">
        <v>8.6718834999999998E-3</v>
      </c>
      <c r="X3617">
        <v>7.3530180000000002E-3</v>
      </c>
      <c r="Y3617">
        <v>0</v>
      </c>
      <c r="Z3617">
        <v>0.152</v>
      </c>
      <c r="AA3617">
        <v>0</v>
      </c>
      <c r="AB3617">
        <v>0.84799999999999998</v>
      </c>
      <c r="AC3617">
        <v>0.36120000000000002</v>
      </c>
      <c r="AD3617" t="s">
        <v>48</v>
      </c>
      <c r="AE3617" t="s">
        <v>48</v>
      </c>
      <c r="AF3617" t="s">
        <v>48</v>
      </c>
    </row>
    <row r="3618" spans="1:32" hidden="1" outlineLevel="1" x14ac:dyDescent="0.2">
      <c r="A3618" t="s">
        <v>25926</v>
      </c>
      <c r="B3618" t="s">
        <v>25927</v>
      </c>
      <c r="C3618" t="s">
        <v>1132</v>
      </c>
      <c r="J3618" t="s">
        <v>25928</v>
      </c>
      <c r="K3618" t="s">
        <v>25877</v>
      </c>
      <c r="L3618" t="s">
        <v>1263</v>
      </c>
      <c r="M3618">
        <v>5</v>
      </c>
      <c r="P3618" s="2" t="s">
        <v>25929</v>
      </c>
      <c r="Q3618" t="s">
        <v>47</v>
      </c>
      <c r="S3618">
        <v>9.8015280000000003E-3</v>
      </c>
      <c r="T3618">
        <v>6.0796739999999998E-4</v>
      </c>
      <c r="U3618">
        <v>1.1509376E-2</v>
      </c>
      <c r="V3618">
        <v>1.9886347000000002E-3</v>
      </c>
      <c r="W3618">
        <v>7.5128762999999996E-3</v>
      </c>
      <c r="X3618">
        <v>6.4015043999999998E-3</v>
      </c>
      <c r="Y3618">
        <v>0.1</v>
      </c>
      <c r="Z3618">
        <v>0.55500000000000005</v>
      </c>
      <c r="AA3618">
        <v>0</v>
      </c>
      <c r="AB3618">
        <v>0.44500000000000001</v>
      </c>
      <c r="AC3618">
        <v>0.91359999999999997</v>
      </c>
      <c r="AD3618" t="s">
        <v>48</v>
      </c>
      <c r="AE3618" t="s">
        <v>48</v>
      </c>
      <c r="AF3618" t="s">
        <v>48</v>
      </c>
    </row>
    <row r="3619" spans="1:32" hidden="1" outlineLevel="1" x14ac:dyDescent="0.2">
      <c r="A3619" t="s">
        <v>25930</v>
      </c>
      <c r="B3619" t="s">
        <v>25931</v>
      </c>
      <c r="C3619" t="s">
        <v>25932</v>
      </c>
      <c r="J3619" t="s">
        <v>25933</v>
      </c>
      <c r="K3619" t="s">
        <v>25881</v>
      </c>
      <c r="L3619" t="s">
        <v>1263</v>
      </c>
      <c r="M3619">
        <v>3</v>
      </c>
      <c r="P3619" s="2" t="s">
        <v>25934</v>
      </c>
      <c r="Q3619" t="s">
        <v>10060</v>
      </c>
      <c r="S3619">
        <v>6.7380086000000006E-2</v>
      </c>
      <c r="T3619">
        <v>1.5163422E-3</v>
      </c>
      <c r="U3619">
        <v>1.9212283E-2</v>
      </c>
      <c r="V3619">
        <v>7.1035884000000002E-3</v>
      </c>
      <c r="W3619">
        <v>2.6186979999999999E-2</v>
      </c>
      <c r="X3619">
        <v>6.4727062999999996E-3</v>
      </c>
      <c r="Y3619">
        <v>0.1166666666666667</v>
      </c>
      <c r="Z3619">
        <v>0.14299999999999999</v>
      </c>
      <c r="AA3619">
        <v>0</v>
      </c>
      <c r="AB3619">
        <v>0.85699999999999998</v>
      </c>
      <c r="AC3619">
        <v>0.36120000000000002</v>
      </c>
      <c r="AD3619" t="s">
        <v>48</v>
      </c>
      <c r="AE3619" t="s">
        <v>48</v>
      </c>
      <c r="AF3619" t="s">
        <v>48</v>
      </c>
    </row>
    <row r="3620" spans="1:32" hidden="1" outlineLevel="1" x14ac:dyDescent="0.2">
      <c r="A3620" t="s">
        <v>25935</v>
      </c>
      <c r="B3620" t="s">
        <v>25936</v>
      </c>
      <c r="C3620" t="s">
        <v>13369</v>
      </c>
      <c r="J3620" t="s">
        <v>25937</v>
      </c>
      <c r="K3620" t="s">
        <v>25886</v>
      </c>
      <c r="L3620" t="s">
        <v>1263</v>
      </c>
      <c r="M3620">
        <v>5</v>
      </c>
      <c r="P3620" s="2" t="s">
        <v>25938</v>
      </c>
      <c r="Q3620" t="s">
        <v>47</v>
      </c>
      <c r="S3620">
        <v>0.46716887000000001</v>
      </c>
      <c r="T3620">
        <v>2.3076923999999999E-2</v>
      </c>
      <c r="U3620">
        <v>0.60019290000000003</v>
      </c>
      <c r="V3620">
        <v>1.3646871E-2</v>
      </c>
      <c r="W3620">
        <v>0.24928533999999999</v>
      </c>
      <c r="X3620">
        <v>1.0214032E-2</v>
      </c>
      <c r="Y3620">
        <v>0.1766233766233766</v>
      </c>
      <c r="Z3620">
        <v>0.11700000000000001</v>
      </c>
      <c r="AA3620">
        <v>7.6999999999999999E-2</v>
      </c>
      <c r="AB3620">
        <v>0.80600000000000005</v>
      </c>
      <c r="AC3620">
        <v>0.46329999999999999</v>
      </c>
      <c r="AD3620" t="s">
        <v>48</v>
      </c>
      <c r="AE3620" t="s">
        <v>48</v>
      </c>
      <c r="AF3620" t="s">
        <v>48</v>
      </c>
    </row>
    <row r="3621" spans="1:32" hidden="1" outlineLevel="1" x14ac:dyDescent="0.2">
      <c r="A3621" t="s">
        <v>25939</v>
      </c>
      <c r="B3621" t="s">
        <v>25806</v>
      </c>
      <c r="C3621" t="s">
        <v>513</v>
      </c>
      <c r="J3621" t="s">
        <v>3243</v>
      </c>
      <c r="K3621" t="s">
        <v>25893</v>
      </c>
      <c r="L3621" t="s">
        <v>1263</v>
      </c>
      <c r="M3621">
        <v>2</v>
      </c>
      <c r="P3621" s="2" t="s">
        <v>25940</v>
      </c>
      <c r="Q3621" t="s">
        <v>47</v>
      </c>
      <c r="Y3621" t="s">
        <v>48</v>
      </c>
      <c r="Z3621" t="s">
        <v>48</v>
      </c>
      <c r="AA3621" t="s">
        <v>48</v>
      </c>
      <c r="AB3621" t="s">
        <v>48</v>
      </c>
      <c r="AC3621" t="s">
        <v>48</v>
      </c>
      <c r="AD3621" t="s">
        <v>48</v>
      </c>
      <c r="AE3621" t="s">
        <v>48</v>
      </c>
      <c r="AF3621" t="s">
        <v>48</v>
      </c>
    </row>
    <row r="3622" spans="1:32" hidden="1" outlineLevel="1" x14ac:dyDescent="0.2">
      <c r="A3622" t="s">
        <v>25941</v>
      </c>
      <c r="B3622" t="s">
        <v>25942</v>
      </c>
      <c r="C3622" t="s">
        <v>24447</v>
      </c>
      <c r="J3622" t="s">
        <v>25943</v>
      </c>
      <c r="K3622" t="s">
        <v>25897</v>
      </c>
      <c r="L3622" t="s">
        <v>1263</v>
      </c>
      <c r="M3622">
        <v>8</v>
      </c>
      <c r="P3622" s="2" t="s">
        <v>25944</v>
      </c>
      <c r="Q3622" t="s">
        <v>24450</v>
      </c>
      <c r="S3622">
        <v>3.4984488000000001E-2</v>
      </c>
      <c r="T3622">
        <v>7.9154970000000003E-4</v>
      </c>
      <c r="U3622">
        <v>1.2380436E-2</v>
      </c>
      <c r="V3622">
        <v>2.552852E-3</v>
      </c>
      <c r="W3622">
        <v>1.6252929999999999E-2</v>
      </c>
      <c r="X3622">
        <v>6.9258080000000003E-3</v>
      </c>
      <c r="Y3622">
        <v>0</v>
      </c>
      <c r="Z3622">
        <v>4.9000000000000002E-2</v>
      </c>
      <c r="AA3622">
        <v>3.3000000000000002E-2</v>
      </c>
      <c r="AB3622">
        <v>0.91900000000000004</v>
      </c>
      <c r="AC3622">
        <v>4.3E-3</v>
      </c>
      <c r="AD3622" t="s">
        <v>48</v>
      </c>
      <c r="AE3622" t="s">
        <v>48</v>
      </c>
      <c r="AF3622" t="s">
        <v>48</v>
      </c>
    </row>
    <row r="3623" spans="1:32" hidden="1" outlineLevel="1" x14ac:dyDescent="0.2">
      <c r="A3623" t="s">
        <v>25945</v>
      </c>
      <c r="B3623" t="s">
        <v>25946</v>
      </c>
      <c r="C3623" t="s">
        <v>25521</v>
      </c>
      <c r="J3623" t="s">
        <v>25947</v>
      </c>
      <c r="K3623" t="s">
        <v>25901</v>
      </c>
      <c r="L3623" t="s">
        <v>1263</v>
      </c>
      <c r="M3623">
        <v>2</v>
      </c>
      <c r="P3623" s="2" t="s">
        <v>25948</v>
      </c>
      <c r="Q3623" t="s">
        <v>47</v>
      </c>
      <c r="S3623">
        <v>0.11181668</v>
      </c>
      <c r="T3623">
        <v>1.9359589000000001E-3</v>
      </c>
      <c r="U3623">
        <v>4.4167063999999999E-2</v>
      </c>
      <c r="V3623">
        <v>3.4038028999999999E-3</v>
      </c>
      <c r="W3623">
        <v>4.3836470000000002E-2</v>
      </c>
      <c r="X3623">
        <v>7.1458859999999997E-3</v>
      </c>
      <c r="Y3623">
        <v>0.31874999999999998</v>
      </c>
      <c r="Z3623">
        <v>0.23400000000000001</v>
      </c>
      <c r="AA3623">
        <v>5.6000000000000001E-2</v>
      </c>
      <c r="AB3623">
        <v>0.71099999999999997</v>
      </c>
      <c r="AC3623">
        <v>0.79059999999999997</v>
      </c>
      <c r="AD3623" t="s">
        <v>48</v>
      </c>
      <c r="AE3623" t="s">
        <v>48</v>
      </c>
      <c r="AF3623" t="s">
        <v>48</v>
      </c>
    </row>
    <row r="3624" spans="1:32" hidden="1" outlineLevel="1" x14ac:dyDescent="0.2">
      <c r="A3624" t="s">
        <v>25949</v>
      </c>
      <c r="B3624" t="s">
        <v>25950</v>
      </c>
      <c r="C3624" t="s">
        <v>25567</v>
      </c>
      <c r="J3624" t="s">
        <v>25951</v>
      </c>
      <c r="K3624" t="s">
        <v>25913</v>
      </c>
      <c r="L3624" t="s">
        <v>1263</v>
      </c>
      <c r="M3624">
        <v>1</v>
      </c>
      <c r="P3624" s="2" t="s">
        <v>25952</v>
      </c>
      <c r="Q3624" t="s">
        <v>10098</v>
      </c>
      <c r="S3624">
        <v>0.17718399000000001</v>
      </c>
      <c r="T3624">
        <v>5.493164E-3</v>
      </c>
      <c r="U3624">
        <v>0.1110661</v>
      </c>
      <c r="V3624">
        <v>9.5454470000000003E-3</v>
      </c>
      <c r="W3624">
        <v>3.0926194000000001E-2</v>
      </c>
      <c r="X3624">
        <v>1.3269233E-2</v>
      </c>
      <c r="Y3624">
        <v>0</v>
      </c>
      <c r="Z3624">
        <v>0</v>
      </c>
      <c r="AA3624">
        <v>0</v>
      </c>
      <c r="AB3624">
        <v>1</v>
      </c>
      <c r="AC3624">
        <v>0</v>
      </c>
      <c r="AD3624" t="s">
        <v>48</v>
      </c>
      <c r="AE3624" t="s">
        <v>48</v>
      </c>
      <c r="AF3624" t="s">
        <v>48</v>
      </c>
    </row>
    <row r="3625" spans="1:32" hidden="1" outlineLevel="1" x14ac:dyDescent="0.2">
      <c r="A3625" t="s">
        <v>25953</v>
      </c>
      <c r="B3625" t="s">
        <v>25954</v>
      </c>
      <c r="C3625" t="s">
        <v>14302</v>
      </c>
      <c r="J3625" t="s">
        <v>25955</v>
      </c>
      <c r="K3625" t="s">
        <v>25916</v>
      </c>
      <c r="L3625" t="s">
        <v>1263</v>
      </c>
      <c r="M3625">
        <v>1</v>
      </c>
      <c r="P3625" s="2" t="s">
        <v>25956</v>
      </c>
      <c r="Q3625" t="s">
        <v>47</v>
      </c>
      <c r="S3625">
        <v>4.2409860000000001E-2</v>
      </c>
      <c r="T3625">
        <v>9.7274779999999999E-4</v>
      </c>
      <c r="U3625">
        <v>1.4190876E-2</v>
      </c>
      <c r="V3625">
        <v>2.6638457E-3</v>
      </c>
      <c r="W3625">
        <v>1.306091E-2</v>
      </c>
      <c r="X3625">
        <v>7.6248790000000002E-3</v>
      </c>
      <c r="Y3625">
        <v>0</v>
      </c>
      <c r="Z3625">
        <v>0.129</v>
      </c>
      <c r="AA3625">
        <v>0</v>
      </c>
      <c r="AB3625">
        <v>0.871</v>
      </c>
      <c r="AC3625">
        <v>0.47670000000000001</v>
      </c>
      <c r="AD3625" t="s">
        <v>48</v>
      </c>
      <c r="AE3625" t="s">
        <v>48</v>
      </c>
      <c r="AF3625" t="s">
        <v>48</v>
      </c>
    </row>
    <row r="3626" spans="1:32" hidden="1" outlineLevel="1" x14ac:dyDescent="0.2">
      <c r="A3626" t="s">
        <v>25957</v>
      </c>
      <c r="B3626" t="s">
        <v>25958</v>
      </c>
      <c r="C3626" t="s">
        <v>14114</v>
      </c>
      <c r="J3626" t="s">
        <v>25959</v>
      </c>
      <c r="K3626" t="s">
        <v>25919</v>
      </c>
      <c r="L3626" t="s">
        <v>1263</v>
      </c>
      <c r="M3626">
        <v>1</v>
      </c>
      <c r="P3626" s="2" t="s">
        <v>25960</v>
      </c>
      <c r="Q3626" t="s">
        <v>47</v>
      </c>
      <c r="S3626">
        <v>0.32764325</v>
      </c>
      <c r="T3626">
        <v>2.1806452E-2</v>
      </c>
      <c r="U3626">
        <v>0.12727508000000001</v>
      </c>
      <c r="V3626">
        <v>5.9766109999999997E-2</v>
      </c>
      <c r="W3626">
        <v>0.16053712000000001</v>
      </c>
      <c r="X3626">
        <v>1.3321015E-2</v>
      </c>
      <c r="Y3626">
        <v>0.10972222222222219</v>
      </c>
      <c r="Z3626">
        <v>5.2999999999999999E-2</v>
      </c>
      <c r="AA3626">
        <v>5.7000000000000002E-2</v>
      </c>
      <c r="AB3626">
        <v>0.89</v>
      </c>
      <c r="AC3626">
        <v>0.1419</v>
      </c>
      <c r="AD3626" t="s">
        <v>48</v>
      </c>
      <c r="AE3626" t="s">
        <v>48</v>
      </c>
      <c r="AF3626" t="s">
        <v>48</v>
      </c>
    </row>
    <row r="3627" spans="1:32" hidden="1" outlineLevel="1" x14ac:dyDescent="0.2">
      <c r="A3627" t="s">
        <v>25961</v>
      </c>
      <c r="B3627" t="s">
        <v>25962</v>
      </c>
      <c r="C3627" t="s">
        <v>513</v>
      </c>
      <c r="J3627" t="s">
        <v>3243</v>
      </c>
      <c r="K3627" t="s">
        <v>25922</v>
      </c>
      <c r="L3627" t="s">
        <v>1263</v>
      </c>
      <c r="M3627">
        <v>0</v>
      </c>
      <c r="P3627" s="2" t="s">
        <v>25963</v>
      </c>
      <c r="Q3627" t="s">
        <v>47</v>
      </c>
      <c r="Y3627" t="s">
        <v>48</v>
      </c>
      <c r="Z3627" t="s">
        <v>48</v>
      </c>
      <c r="AA3627" t="s">
        <v>48</v>
      </c>
      <c r="AB3627" t="s">
        <v>48</v>
      </c>
      <c r="AC3627" t="s">
        <v>48</v>
      </c>
      <c r="AD3627" t="s">
        <v>48</v>
      </c>
      <c r="AE3627" t="s">
        <v>48</v>
      </c>
      <c r="AF3627" t="s">
        <v>48</v>
      </c>
    </row>
    <row r="3628" spans="1:32" hidden="1" outlineLevel="1" x14ac:dyDescent="0.2">
      <c r="A3628" t="s">
        <v>25964</v>
      </c>
      <c r="B3628" t="s">
        <v>25965</v>
      </c>
      <c r="C3628" t="s">
        <v>25816</v>
      </c>
      <c r="J3628" t="s">
        <v>25966</v>
      </c>
      <c r="K3628" t="s">
        <v>25926</v>
      </c>
      <c r="L3628" t="s">
        <v>1263</v>
      </c>
      <c r="M3628">
        <v>2</v>
      </c>
      <c r="P3628" s="2" t="s">
        <v>25967</v>
      </c>
      <c r="Q3628" t="s">
        <v>47</v>
      </c>
      <c r="S3628">
        <v>1.8220790000000001E-2</v>
      </c>
      <c r="T3628">
        <v>1.0585785000000001E-3</v>
      </c>
      <c r="U3628">
        <v>1.3268576000000001E-2</v>
      </c>
      <c r="V3628">
        <v>2.552852E-3</v>
      </c>
      <c r="W3628">
        <v>9.6028885000000001E-3</v>
      </c>
      <c r="X3628">
        <v>7.9096860000000008E-3</v>
      </c>
      <c r="Y3628">
        <v>0.60000000000000009</v>
      </c>
      <c r="Z3628">
        <v>0.16200000000000001</v>
      </c>
      <c r="AA3628">
        <v>0</v>
      </c>
      <c r="AB3628">
        <v>0.83799999999999997</v>
      </c>
      <c r="AC3628">
        <v>0.71840000000000004</v>
      </c>
      <c r="AD3628" t="s">
        <v>48</v>
      </c>
      <c r="AE3628" t="s">
        <v>48</v>
      </c>
      <c r="AF3628" t="s">
        <v>48</v>
      </c>
    </row>
    <row r="3629" spans="1:32" hidden="1" outlineLevel="1" x14ac:dyDescent="0.2">
      <c r="A3629" t="s">
        <v>25968</v>
      </c>
      <c r="B3629" t="s">
        <v>25969</v>
      </c>
      <c r="C3629" t="s">
        <v>1132</v>
      </c>
      <c r="J3629" t="s">
        <v>25970</v>
      </c>
      <c r="K3629" t="s">
        <v>25935</v>
      </c>
      <c r="L3629" t="s">
        <v>1263</v>
      </c>
      <c r="M3629">
        <v>2</v>
      </c>
      <c r="P3629" s="2" t="s">
        <v>25971</v>
      </c>
      <c r="Q3629" t="s">
        <v>47</v>
      </c>
      <c r="S3629">
        <v>2.6145924000000001E-2</v>
      </c>
      <c r="T3629">
        <v>1.1539459000000001E-3</v>
      </c>
      <c r="U3629">
        <v>2.0373697999999999E-2</v>
      </c>
      <c r="V3629">
        <v>4.9577127000000002E-3</v>
      </c>
      <c r="W3629">
        <v>1.0248893E-2</v>
      </c>
      <c r="X3629">
        <v>7.0034824000000002E-3</v>
      </c>
      <c r="Y3629">
        <v>-9.8611111111111135E-2</v>
      </c>
      <c r="Z3629">
        <v>0.2</v>
      </c>
      <c r="AA3629">
        <v>0.05</v>
      </c>
      <c r="AB3629">
        <v>0.75</v>
      </c>
      <c r="AC3629">
        <v>0.85450000000000004</v>
      </c>
      <c r="AD3629" t="s">
        <v>48</v>
      </c>
      <c r="AE3629" t="s">
        <v>48</v>
      </c>
      <c r="AF3629" t="s">
        <v>48</v>
      </c>
    </row>
    <row r="3630" spans="1:32" hidden="1" outlineLevel="1" x14ac:dyDescent="0.2">
      <c r="A3630" t="s">
        <v>25972</v>
      </c>
      <c r="B3630" t="s">
        <v>25973</v>
      </c>
      <c r="C3630" t="s">
        <v>25735</v>
      </c>
      <c r="J3630" t="s">
        <v>25974</v>
      </c>
      <c r="K3630" t="s">
        <v>25939</v>
      </c>
      <c r="L3630" t="s">
        <v>1263</v>
      </c>
      <c r="M3630">
        <v>1</v>
      </c>
      <c r="P3630" s="2" t="s">
        <v>25975</v>
      </c>
      <c r="Q3630" t="s">
        <v>47</v>
      </c>
      <c r="S3630">
        <v>3.1920450000000003E-2</v>
      </c>
      <c r="T3630">
        <v>8.2969665999999996E-4</v>
      </c>
      <c r="U3630">
        <v>1.2380436E-2</v>
      </c>
      <c r="V3630">
        <v>1.9238886000000001E-3</v>
      </c>
      <c r="W3630">
        <v>1.5264923999999999E-2</v>
      </c>
      <c r="X3630">
        <v>8.0520890000000001E-3</v>
      </c>
      <c r="Y3630">
        <v>-0.5</v>
      </c>
      <c r="Z3630">
        <v>0.32700000000000001</v>
      </c>
      <c r="AA3630">
        <v>0.20699999999999999</v>
      </c>
      <c r="AB3630">
        <v>0.46700000000000003</v>
      </c>
      <c r="AC3630">
        <v>0.20230000000000001</v>
      </c>
      <c r="AD3630" t="s">
        <v>48</v>
      </c>
      <c r="AE3630" t="s">
        <v>48</v>
      </c>
      <c r="AF3630" t="s">
        <v>48</v>
      </c>
    </row>
    <row r="3631" spans="1:32" hidden="1" outlineLevel="1" x14ac:dyDescent="0.2">
      <c r="A3631" t="s">
        <v>25976</v>
      </c>
      <c r="B3631" t="s">
        <v>25977</v>
      </c>
      <c r="C3631" t="s">
        <v>25816</v>
      </c>
      <c r="J3631" t="s">
        <v>25978</v>
      </c>
      <c r="K3631" t="s">
        <v>25941</v>
      </c>
      <c r="L3631" t="s">
        <v>1263</v>
      </c>
      <c r="M3631">
        <v>1</v>
      </c>
      <c r="P3631" s="2" t="s">
        <v>25979</v>
      </c>
      <c r="Q3631" t="s">
        <v>47</v>
      </c>
      <c r="S3631">
        <v>0.2553839</v>
      </c>
      <c r="T3631">
        <v>4.2533874999999997E-3</v>
      </c>
      <c r="U3631">
        <v>4.8425674000000002E-2</v>
      </c>
      <c r="V3631">
        <v>2.7614836E-2</v>
      </c>
      <c r="W3631">
        <v>0.25007802000000001</v>
      </c>
      <c r="X3631">
        <v>8.1686009999999993E-3</v>
      </c>
      <c r="Y3631">
        <v>-2.916666666666665E-2</v>
      </c>
      <c r="Z3631">
        <v>9.1999999999999998E-2</v>
      </c>
      <c r="AA3631">
        <v>0.121</v>
      </c>
      <c r="AB3631">
        <v>0.78700000000000003</v>
      </c>
      <c r="AC3631">
        <v>-4.19E-2</v>
      </c>
      <c r="AD3631" t="s">
        <v>48</v>
      </c>
      <c r="AE3631" t="s">
        <v>48</v>
      </c>
      <c r="AF3631" t="s">
        <v>48</v>
      </c>
    </row>
    <row r="3632" spans="1:32" hidden="1" outlineLevel="1" x14ac:dyDescent="0.2">
      <c r="A3632" t="s">
        <v>25980</v>
      </c>
      <c r="B3632" t="s">
        <v>25981</v>
      </c>
      <c r="C3632" t="s">
        <v>25743</v>
      </c>
      <c r="J3632" t="s">
        <v>25982</v>
      </c>
      <c r="K3632" t="s">
        <v>25945</v>
      </c>
      <c r="L3632" t="s">
        <v>1263</v>
      </c>
      <c r="M3632">
        <v>2</v>
      </c>
      <c r="P3632" s="2" t="s">
        <v>25983</v>
      </c>
      <c r="Q3632" t="s">
        <v>47</v>
      </c>
      <c r="S3632">
        <v>1.4513801E-2</v>
      </c>
      <c r="T3632">
        <v>8.4877013999999998E-4</v>
      </c>
      <c r="U3632">
        <v>1.3473531E-2</v>
      </c>
      <c r="V3632">
        <v>2.0903789999999998E-3</v>
      </c>
      <c r="W3632">
        <v>8.2158800000000001E-3</v>
      </c>
      <c r="X3632">
        <v>7.2106145999999999E-3</v>
      </c>
      <c r="Y3632">
        <v>0.5</v>
      </c>
      <c r="Z3632">
        <v>0.46400000000000002</v>
      </c>
      <c r="AA3632">
        <v>0</v>
      </c>
      <c r="AB3632">
        <v>0.53600000000000003</v>
      </c>
      <c r="AC3632">
        <v>0.95879999999999999</v>
      </c>
      <c r="AD3632" t="s">
        <v>48</v>
      </c>
      <c r="AE3632" t="s">
        <v>48</v>
      </c>
      <c r="AF3632" t="s">
        <v>48</v>
      </c>
    </row>
    <row r="3633" spans="1:44" hidden="1" outlineLevel="1" x14ac:dyDescent="0.2">
      <c r="A3633" t="s">
        <v>25984</v>
      </c>
      <c r="B3633" t="s">
        <v>25985</v>
      </c>
      <c r="C3633" t="s">
        <v>25502</v>
      </c>
      <c r="J3633" t="s">
        <v>25986</v>
      </c>
      <c r="K3633" t="s">
        <v>25961</v>
      </c>
      <c r="L3633" t="s">
        <v>1263</v>
      </c>
      <c r="M3633">
        <v>2</v>
      </c>
      <c r="P3633" s="2" t="s">
        <v>25987</v>
      </c>
      <c r="Q3633" t="s">
        <v>10132</v>
      </c>
      <c r="S3633">
        <v>1.6712860999999999E-2</v>
      </c>
      <c r="T3633">
        <v>8.9168549999999998E-4</v>
      </c>
      <c r="U3633">
        <v>1.3234417E-2</v>
      </c>
      <c r="V3633">
        <v>2.7378413000000001E-3</v>
      </c>
      <c r="W3633">
        <v>8.7858840000000007E-3</v>
      </c>
      <c r="X3633">
        <v>7.3271270000000001E-3</v>
      </c>
      <c r="Y3633">
        <v>0</v>
      </c>
      <c r="Z3633">
        <v>0.126</v>
      </c>
      <c r="AA3633">
        <v>0</v>
      </c>
      <c r="AB3633">
        <v>0.874</v>
      </c>
      <c r="AC3633">
        <v>7.7200000000000005E-2</v>
      </c>
      <c r="AD3633" t="s">
        <v>48</v>
      </c>
      <c r="AE3633" t="s">
        <v>48</v>
      </c>
      <c r="AF3633" t="s">
        <v>48</v>
      </c>
    </row>
    <row r="3634" spans="1:44" hidden="1" outlineLevel="1" x14ac:dyDescent="0.2">
      <c r="A3634" t="s">
        <v>25988</v>
      </c>
      <c r="B3634" t="s">
        <v>25989</v>
      </c>
      <c r="C3634" t="s">
        <v>13934</v>
      </c>
      <c r="J3634" t="s">
        <v>25990</v>
      </c>
      <c r="K3634" t="s">
        <v>25968</v>
      </c>
      <c r="L3634" t="s">
        <v>1263</v>
      </c>
      <c r="M3634">
        <v>3</v>
      </c>
      <c r="P3634" s="2" t="s">
        <v>25991</v>
      </c>
      <c r="Q3634" t="s">
        <v>10471</v>
      </c>
      <c r="S3634">
        <v>1.3634177000000001E-2</v>
      </c>
      <c r="T3634">
        <v>7.7247619999999998E-4</v>
      </c>
      <c r="U3634">
        <v>1.0228404E-2</v>
      </c>
      <c r="V3634">
        <v>1.8961402E-3</v>
      </c>
      <c r="W3634">
        <v>8.3108810000000009E-3</v>
      </c>
      <c r="X3634">
        <v>7.2235605000000001E-3</v>
      </c>
      <c r="Y3634">
        <v>0</v>
      </c>
      <c r="Z3634">
        <v>0.31</v>
      </c>
      <c r="AA3634">
        <v>0</v>
      </c>
      <c r="AB3634">
        <v>0.69</v>
      </c>
      <c r="AC3634">
        <v>0.40189999999999998</v>
      </c>
      <c r="AD3634" t="s">
        <v>48</v>
      </c>
      <c r="AE3634" t="s">
        <v>48</v>
      </c>
      <c r="AF3634" t="s">
        <v>48</v>
      </c>
    </row>
    <row r="3635" spans="1:44" hidden="1" outlineLevel="1" x14ac:dyDescent="0.2">
      <c r="A3635" t="s">
        <v>25992</v>
      </c>
      <c r="B3635" t="s">
        <v>25993</v>
      </c>
      <c r="C3635" t="s">
        <v>513</v>
      </c>
      <c r="J3635" t="s">
        <v>3243</v>
      </c>
      <c r="K3635" t="s">
        <v>25984</v>
      </c>
      <c r="L3635" t="s">
        <v>1263</v>
      </c>
      <c r="M3635">
        <v>1</v>
      </c>
      <c r="P3635" s="2" t="s">
        <v>25994</v>
      </c>
      <c r="Q3635" t="s">
        <v>47</v>
      </c>
      <c r="Y3635" t="s">
        <v>48</v>
      </c>
      <c r="Z3635" t="s">
        <v>48</v>
      </c>
      <c r="AA3635" t="s">
        <v>48</v>
      </c>
      <c r="AB3635" t="s">
        <v>48</v>
      </c>
      <c r="AC3635" t="s">
        <v>48</v>
      </c>
      <c r="AD3635" t="s">
        <v>48</v>
      </c>
      <c r="AE3635" t="s">
        <v>48</v>
      </c>
      <c r="AF3635" t="s">
        <v>48</v>
      </c>
    </row>
    <row r="3636" spans="1:44" hidden="1" outlineLevel="1" x14ac:dyDescent="0.2">
      <c r="A3636" t="s">
        <v>25995</v>
      </c>
      <c r="B3636" t="s">
        <v>25996</v>
      </c>
      <c r="C3636" t="s">
        <v>25502</v>
      </c>
      <c r="J3636" t="s">
        <v>25997</v>
      </c>
      <c r="K3636" t="s">
        <v>25992</v>
      </c>
      <c r="L3636" t="s">
        <v>1263</v>
      </c>
      <c r="M3636">
        <v>2</v>
      </c>
      <c r="P3636" s="2" t="s">
        <v>25998</v>
      </c>
      <c r="Q3636" t="s">
        <v>10132</v>
      </c>
      <c r="S3636">
        <v>1.4136819E-2</v>
      </c>
      <c r="T3636">
        <v>6.8187713999999999E-4</v>
      </c>
      <c r="U3636">
        <v>1.0672474E-2</v>
      </c>
      <c r="V3636">
        <v>2.552852E-3</v>
      </c>
      <c r="W3636">
        <v>8.5578819999999993E-3</v>
      </c>
      <c r="X3636">
        <v>6.7316214999999999E-3</v>
      </c>
      <c r="Y3636">
        <v>0</v>
      </c>
      <c r="Z3636">
        <v>0</v>
      </c>
      <c r="AA3636">
        <v>0</v>
      </c>
      <c r="AB3636">
        <v>1</v>
      </c>
      <c r="AC3636">
        <v>0</v>
      </c>
      <c r="AD3636" t="s">
        <v>48</v>
      </c>
      <c r="AE3636" t="s">
        <v>48</v>
      </c>
      <c r="AF3636" t="s">
        <v>48</v>
      </c>
    </row>
    <row r="3637" spans="1:44" hidden="1" outlineLevel="1" x14ac:dyDescent="0.2">
      <c r="A3637" t="s">
        <v>25999</v>
      </c>
      <c r="B3637" t="s">
        <v>26000</v>
      </c>
      <c r="C3637" t="s">
        <v>25816</v>
      </c>
      <c r="J3637" t="s">
        <v>26001</v>
      </c>
      <c r="K3637" t="s">
        <v>25995</v>
      </c>
      <c r="L3637" t="s">
        <v>1263</v>
      </c>
      <c r="M3637">
        <v>1</v>
      </c>
      <c r="P3637" s="2" t="s">
        <v>26002</v>
      </c>
      <c r="Q3637" t="s">
        <v>47</v>
      </c>
      <c r="S3637">
        <v>1.9100413E-2</v>
      </c>
      <c r="T3637">
        <v>9.1075900000000003E-4</v>
      </c>
      <c r="U3637">
        <v>1.2209640000000001E-2</v>
      </c>
      <c r="V3637">
        <v>2.3493639E-3</v>
      </c>
      <c r="W3637">
        <v>9.8308900000000001E-3</v>
      </c>
      <c r="X3637">
        <v>7.0682109999999996E-3</v>
      </c>
      <c r="Y3637">
        <v>0</v>
      </c>
      <c r="Z3637">
        <v>0</v>
      </c>
      <c r="AA3637">
        <v>0.14599999999999999</v>
      </c>
      <c r="AB3637">
        <v>0.85399999999999998</v>
      </c>
      <c r="AC3637">
        <v>-5.16E-2</v>
      </c>
      <c r="AD3637" t="s">
        <v>48</v>
      </c>
      <c r="AE3637" t="s">
        <v>48</v>
      </c>
      <c r="AF3637" t="s">
        <v>48</v>
      </c>
    </row>
    <row r="3638" spans="1:44" collapsed="1" x14ac:dyDescent="0.2">
      <c r="A3638" t="s">
        <v>1124</v>
      </c>
      <c r="B3638" t="s">
        <v>1125</v>
      </c>
      <c r="C3638" t="s">
        <v>1126</v>
      </c>
      <c r="D3638" t="s">
        <v>1127</v>
      </c>
      <c r="E3638" t="s">
        <v>246</v>
      </c>
      <c r="F3638" t="s">
        <v>42</v>
      </c>
      <c r="G3638">
        <v>34</v>
      </c>
      <c r="H3638" t="s">
        <v>43</v>
      </c>
      <c r="I3638">
        <v>33</v>
      </c>
      <c r="J3638" t="s">
        <v>1128</v>
      </c>
      <c r="L3638" t="s">
        <v>45</v>
      </c>
      <c r="M3638">
        <v>0</v>
      </c>
      <c r="N3638">
        <v>0.5</v>
      </c>
      <c r="O3638" s="2" t="s">
        <v>1129</v>
      </c>
      <c r="P3638" s="2" t="s">
        <v>1129</v>
      </c>
      <c r="Q3638" t="s">
        <v>47</v>
      </c>
      <c r="R3638" t="s">
        <v>47</v>
      </c>
      <c r="S3638">
        <v>0.19893374</v>
      </c>
      <c r="T3638">
        <v>1.0375977E-2</v>
      </c>
      <c r="U3638">
        <v>0.15019036999999999</v>
      </c>
      <c r="V3638">
        <v>3.2238129999999997E-2</v>
      </c>
      <c r="W3638">
        <v>6.6871079999999999E-2</v>
      </c>
      <c r="X3638">
        <v>1.9055385000000001E-2</v>
      </c>
      <c r="Y3638">
        <v>-0.17018896447467871</v>
      </c>
      <c r="Z3638">
        <v>3.1E-2</v>
      </c>
      <c r="AA3638">
        <v>8.1000000000000003E-2</v>
      </c>
      <c r="AB3638">
        <v>0.88700000000000001</v>
      </c>
      <c r="AC3638">
        <v>-0.97770000000000001</v>
      </c>
      <c r="AD3638" t="s">
        <v>48</v>
      </c>
      <c r="AE3638" t="s">
        <v>48</v>
      </c>
      <c r="AF3638" t="s">
        <v>48</v>
      </c>
      <c r="AH3638">
        <f t="shared" ref="AH3638" si="33">SUM(AI3638:AJ3638)</f>
        <v>15</v>
      </c>
      <c r="AI3638">
        <f>COUNTIF(L3637:L3654, "Comment")</f>
        <v>10</v>
      </c>
      <c r="AJ3638">
        <f>COUNTIF(L3638:L3654, "Reply")</f>
        <v>5</v>
      </c>
      <c r="AK3638">
        <f>COUNTIF(C3639:C3654, C3638)</f>
        <v>2</v>
      </c>
      <c r="AM3638">
        <f>AVERAGE(S3638:S3654)</f>
        <v>0.19726291119999997</v>
      </c>
      <c r="AN3638">
        <f>AVERAGE(Y3638:Y3654)</f>
        <v>-2.4683593302640909E-2</v>
      </c>
      <c r="AO3638" cm="1">
        <f t="array" ref="AO3638">SUM(COUNTIF(J3639:J3654, {"*NTA*","*YWNBTA*"}))</f>
        <v>5</v>
      </c>
      <c r="AP3638" cm="1">
        <f t="array" ref="AP3638">SUM(COUNTIF(J3639:J3654, {"*YTA*","*YWBTA*"}))</f>
        <v>1</v>
      </c>
      <c r="AQ3638" s="9">
        <f>COUNTIF(J3639:J3654, "*ESH*")</f>
        <v>3</v>
      </c>
      <c r="AR3638" t="str">
        <f>IF(AO3638&gt;AP3638,(IF(AO3638&gt;AQ3638,"NTA","YTA")), IF(AP3638&gt;AQ3638,"YTA","ESH"))</f>
        <v>NTA</v>
      </c>
    </row>
    <row r="3639" spans="1:44" hidden="1" outlineLevel="1" x14ac:dyDescent="0.2">
      <c r="A3639" t="s">
        <v>26003</v>
      </c>
      <c r="B3639" t="s">
        <v>26004</v>
      </c>
      <c r="C3639" t="s">
        <v>26005</v>
      </c>
      <c r="J3639" t="s">
        <v>26006</v>
      </c>
      <c r="K3639" t="s">
        <v>1124</v>
      </c>
      <c r="L3639" t="s">
        <v>1233</v>
      </c>
      <c r="M3639">
        <v>11</v>
      </c>
      <c r="P3639" s="2" t="s">
        <v>26007</v>
      </c>
      <c r="Q3639" t="s">
        <v>10060</v>
      </c>
      <c r="S3639">
        <v>0.72529710000000003</v>
      </c>
      <c r="T3639">
        <v>0.34981551999999999</v>
      </c>
      <c r="U3639">
        <v>0.57113709999999995</v>
      </c>
      <c r="V3639">
        <v>0.10221587</v>
      </c>
      <c r="W3639">
        <v>0.51309439999999995</v>
      </c>
      <c r="X3639">
        <v>3.4767699999999999E-2</v>
      </c>
      <c r="Y3639">
        <v>-0.55000000000000004</v>
      </c>
      <c r="Z3639">
        <v>0.1</v>
      </c>
      <c r="AA3639">
        <v>0.18099999999999999</v>
      </c>
      <c r="AB3639">
        <v>0.71899999999999997</v>
      </c>
      <c r="AC3639">
        <v>-0.46479999999999999</v>
      </c>
      <c r="AD3639" t="s">
        <v>48</v>
      </c>
      <c r="AE3639" t="s">
        <v>48</v>
      </c>
      <c r="AF3639" t="s">
        <v>48</v>
      </c>
    </row>
    <row r="3640" spans="1:44" hidden="1" outlineLevel="1" x14ac:dyDescent="0.2">
      <c r="A3640" t="s">
        <v>26008</v>
      </c>
      <c r="B3640" t="s">
        <v>26009</v>
      </c>
      <c r="C3640" t="s">
        <v>13934</v>
      </c>
      <c r="J3640" t="s">
        <v>26010</v>
      </c>
      <c r="K3640" t="s">
        <v>1124</v>
      </c>
      <c r="L3640" t="s">
        <v>1233</v>
      </c>
      <c r="M3640">
        <v>6</v>
      </c>
      <c r="P3640" s="2" t="s">
        <v>26011</v>
      </c>
      <c r="Q3640" t="s">
        <v>10471</v>
      </c>
      <c r="S3640">
        <v>0.10696511</v>
      </c>
      <c r="T3640">
        <v>2.0503997999999999E-3</v>
      </c>
      <c r="U3640">
        <v>1.7709277999999998E-2</v>
      </c>
      <c r="V3640">
        <v>5.0687062999999997E-3</v>
      </c>
      <c r="W3640">
        <v>6.2325699999999998E-2</v>
      </c>
      <c r="X3640">
        <v>7.6896079999999997E-3</v>
      </c>
      <c r="Y3640">
        <v>-7.7499999999999986E-2</v>
      </c>
      <c r="Z3640">
        <v>8.5999999999999993E-2</v>
      </c>
      <c r="AA3640">
        <v>3.4000000000000002E-2</v>
      </c>
      <c r="AB3640">
        <v>0.88</v>
      </c>
      <c r="AC3640">
        <v>0.69010000000000005</v>
      </c>
      <c r="AD3640" t="s">
        <v>48</v>
      </c>
      <c r="AE3640" t="s">
        <v>48</v>
      </c>
      <c r="AF3640" t="s">
        <v>48</v>
      </c>
    </row>
    <row r="3641" spans="1:44" hidden="1" outlineLevel="1" x14ac:dyDescent="0.2">
      <c r="A3641" t="s">
        <v>26012</v>
      </c>
      <c r="B3641" t="s">
        <v>26013</v>
      </c>
      <c r="C3641" t="s">
        <v>16660</v>
      </c>
      <c r="J3641" t="s">
        <v>26014</v>
      </c>
      <c r="K3641" t="s">
        <v>1124</v>
      </c>
      <c r="L3641" t="s">
        <v>1233</v>
      </c>
      <c r="M3641">
        <v>8</v>
      </c>
      <c r="P3641" s="2" t="s">
        <v>26015</v>
      </c>
      <c r="Q3641" t="s">
        <v>10021</v>
      </c>
      <c r="S3641">
        <v>7.5294E-2</v>
      </c>
      <c r="T3641">
        <v>2.0694733000000002E-3</v>
      </c>
      <c r="U3641">
        <v>1.8597418000000001E-2</v>
      </c>
      <c r="V3641">
        <v>3.3298071999999998E-3</v>
      </c>
      <c r="W3641">
        <v>2.0772644999999999E-2</v>
      </c>
      <c r="X3641">
        <v>8.2592220000000001E-3</v>
      </c>
      <c r="Y3641">
        <v>-0.1333333333333333</v>
      </c>
      <c r="Z3641">
        <v>0.13500000000000001</v>
      </c>
      <c r="AA3641">
        <v>0</v>
      </c>
      <c r="AB3641">
        <v>0.86499999999999999</v>
      </c>
      <c r="AC3641">
        <v>0.76219999999999999</v>
      </c>
      <c r="AD3641" t="s">
        <v>48</v>
      </c>
      <c r="AE3641" t="s">
        <v>48</v>
      </c>
      <c r="AF3641" t="s">
        <v>48</v>
      </c>
    </row>
    <row r="3642" spans="1:44" hidden="1" outlineLevel="1" x14ac:dyDescent="0.2">
      <c r="A3642" t="s">
        <v>26016</v>
      </c>
      <c r="B3642" t="s">
        <v>26017</v>
      </c>
      <c r="C3642" t="s">
        <v>25479</v>
      </c>
      <c r="J3642" t="s">
        <v>26018</v>
      </c>
      <c r="K3642" t="s">
        <v>1124</v>
      </c>
      <c r="L3642" t="s">
        <v>1233</v>
      </c>
      <c r="M3642">
        <v>2</v>
      </c>
      <c r="P3642" s="2" t="s">
        <v>26019</v>
      </c>
      <c r="Q3642" t="s">
        <v>47</v>
      </c>
      <c r="S3642">
        <v>0.14256015</v>
      </c>
      <c r="T3642">
        <v>6.8664549999999996E-3</v>
      </c>
      <c r="U3642">
        <v>0.17706432999999999</v>
      </c>
      <c r="V3642">
        <v>5.8456612999999999E-3</v>
      </c>
      <c r="W3642">
        <v>3.235855E-2</v>
      </c>
      <c r="X3642">
        <v>1.3217448999999999E-2</v>
      </c>
      <c r="Y3642">
        <v>3.6363636363636383E-2</v>
      </c>
      <c r="Z3642">
        <v>0</v>
      </c>
      <c r="AA3642">
        <v>0.14699999999999999</v>
      </c>
      <c r="AB3642">
        <v>0.85299999999999998</v>
      </c>
      <c r="AC3642">
        <v>-0.98019999999999996</v>
      </c>
      <c r="AD3642" t="s">
        <v>48</v>
      </c>
      <c r="AE3642" t="s">
        <v>48</v>
      </c>
      <c r="AF3642" t="s">
        <v>48</v>
      </c>
    </row>
    <row r="3643" spans="1:44" hidden="1" outlineLevel="1" x14ac:dyDescent="0.2">
      <c r="A3643" t="s">
        <v>26020</v>
      </c>
      <c r="B3643" t="s">
        <v>26021</v>
      </c>
      <c r="C3643" t="s">
        <v>25316</v>
      </c>
      <c r="J3643" t="s">
        <v>26022</v>
      </c>
      <c r="K3643" t="s">
        <v>1124</v>
      </c>
      <c r="L3643" t="s">
        <v>1233</v>
      </c>
      <c r="M3643">
        <v>5</v>
      </c>
      <c r="P3643" s="2" t="s">
        <v>26023</v>
      </c>
      <c r="Q3643" t="s">
        <v>24283</v>
      </c>
      <c r="S3643">
        <v>0.11912931</v>
      </c>
      <c r="T3643">
        <v>2.6321410000000002E-3</v>
      </c>
      <c r="U3643">
        <v>2.3516347999999999E-2</v>
      </c>
      <c r="V3643">
        <v>4.3287489999999998E-3</v>
      </c>
      <c r="W3643">
        <v>6.4073920000000006E-2</v>
      </c>
      <c r="X3643">
        <v>8.3757329999999998E-3</v>
      </c>
      <c r="Y3643">
        <v>-2.5000000000000001E-2</v>
      </c>
      <c r="Z3643">
        <v>4.8000000000000001E-2</v>
      </c>
      <c r="AA3643">
        <v>7.3999999999999996E-2</v>
      </c>
      <c r="AB3643">
        <v>0.878</v>
      </c>
      <c r="AC3643">
        <v>-0.33139999999999997</v>
      </c>
      <c r="AD3643" t="s">
        <v>48</v>
      </c>
      <c r="AE3643" t="s">
        <v>48</v>
      </c>
      <c r="AF3643" t="s">
        <v>48</v>
      </c>
    </row>
    <row r="3644" spans="1:44" hidden="1" outlineLevel="1" x14ac:dyDescent="0.2">
      <c r="A3644" t="s">
        <v>26024</v>
      </c>
      <c r="B3644" t="s">
        <v>26025</v>
      </c>
      <c r="C3644" t="s">
        <v>26026</v>
      </c>
      <c r="J3644" t="s">
        <v>26027</v>
      </c>
      <c r="K3644" t="s">
        <v>1124</v>
      </c>
      <c r="L3644" t="s">
        <v>1233</v>
      </c>
      <c r="M3644">
        <v>0</v>
      </c>
      <c r="P3644" s="2" t="s">
        <v>26028</v>
      </c>
      <c r="Q3644" t="s">
        <v>10060</v>
      </c>
      <c r="S3644">
        <v>0.23307140000000001</v>
      </c>
      <c r="T3644">
        <v>9.9945069999999997E-3</v>
      </c>
      <c r="U3644">
        <v>6.8967215999999998E-2</v>
      </c>
      <c r="V3644">
        <v>1.3948337E-2</v>
      </c>
      <c r="W3644">
        <v>6.8265229999999996E-2</v>
      </c>
      <c r="X3644">
        <v>0.13279421999999999</v>
      </c>
      <c r="Y3644">
        <v>-0.3</v>
      </c>
      <c r="Z3644">
        <v>0.16200000000000001</v>
      </c>
      <c r="AA3644">
        <v>0</v>
      </c>
      <c r="AB3644">
        <v>0.83799999999999997</v>
      </c>
      <c r="AC3644">
        <v>0.40189999999999998</v>
      </c>
      <c r="AD3644" t="s">
        <v>48</v>
      </c>
      <c r="AE3644" t="s">
        <v>48</v>
      </c>
      <c r="AF3644" t="s">
        <v>48</v>
      </c>
    </row>
    <row r="3645" spans="1:44" hidden="1" outlineLevel="1" x14ac:dyDescent="0.2">
      <c r="P3645" s="2"/>
    </row>
    <row r="3646" spans="1:44" hidden="1" outlineLevel="1" x14ac:dyDescent="0.2">
      <c r="A3646" t="s">
        <v>26029</v>
      </c>
      <c r="B3646" t="s">
        <v>26030</v>
      </c>
      <c r="C3646" t="s">
        <v>26031</v>
      </c>
      <c r="J3646" t="s">
        <v>26032</v>
      </c>
      <c r="K3646" t="s">
        <v>1124</v>
      </c>
      <c r="L3646" t="s">
        <v>1233</v>
      </c>
      <c r="M3646">
        <v>0</v>
      </c>
      <c r="P3646" s="2" t="s">
        <v>26033</v>
      </c>
      <c r="Q3646" t="s">
        <v>47</v>
      </c>
      <c r="S3646">
        <v>2.9092112999999999E-2</v>
      </c>
      <c r="T3646">
        <v>9.2029570000000003E-4</v>
      </c>
      <c r="U3646">
        <v>1.2790346500000001E-2</v>
      </c>
      <c r="V3646">
        <v>1.4984131999999999E-3</v>
      </c>
      <c r="W3646">
        <v>1.4808920999999999E-2</v>
      </c>
      <c r="X3646">
        <v>7.2623979999999998E-3</v>
      </c>
      <c r="Y3646">
        <v>0.3833333333333333</v>
      </c>
      <c r="Z3646">
        <v>0.17599999999999999</v>
      </c>
      <c r="AA3646">
        <v>0</v>
      </c>
      <c r="AB3646">
        <v>0.82399999999999995</v>
      </c>
      <c r="AC3646">
        <v>0.88849999999999996</v>
      </c>
      <c r="AD3646" t="s">
        <v>48</v>
      </c>
      <c r="AE3646" t="s">
        <v>48</v>
      </c>
      <c r="AF3646" t="s">
        <v>48</v>
      </c>
    </row>
    <row r="3647" spans="1:44" hidden="1" outlineLevel="1" x14ac:dyDescent="0.2">
      <c r="A3647" t="s">
        <v>26034</v>
      </c>
      <c r="B3647" t="s">
        <v>26035</v>
      </c>
      <c r="C3647" t="s">
        <v>25651</v>
      </c>
      <c r="J3647" t="s">
        <v>26036</v>
      </c>
      <c r="K3647" t="s">
        <v>1124</v>
      </c>
      <c r="L3647" t="s">
        <v>1233</v>
      </c>
      <c r="M3647">
        <v>-5</v>
      </c>
      <c r="P3647" s="2" t="s">
        <v>26037</v>
      </c>
      <c r="Q3647" t="s">
        <v>11193</v>
      </c>
      <c r="S3647">
        <v>8.1625134000000002E-2</v>
      </c>
      <c r="T3647">
        <v>2.040863E-3</v>
      </c>
      <c r="U3647">
        <v>1.4259193999999999E-2</v>
      </c>
      <c r="V3647">
        <v>4.069764E-3</v>
      </c>
      <c r="W3647">
        <v>2.3995465000000001E-2</v>
      </c>
      <c r="X3647">
        <v>1.0602405000000001E-2</v>
      </c>
      <c r="Y3647">
        <v>-9.9999999999999922E-2</v>
      </c>
      <c r="Z3647">
        <v>0</v>
      </c>
      <c r="AA3647">
        <v>0.17100000000000001</v>
      </c>
      <c r="AB3647">
        <v>0.82899999999999996</v>
      </c>
      <c r="AC3647">
        <v>-0.81340000000000001</v>
      </c>
      <c r="AD3647" t="s">
        <v>48</v>
      </c>
      <c r="AE3647" t="s">
        <v>48</v>
      </c>
      <c r="AF3647" t="s">
        <v>48</v>
      </c>
    </row>
    <row r="3648" spans="1:44" hidden="1" outlineLevel="1" x14ac:dyDescent="0.2">
      <c r="A3648" t="s">
        <v>26038</v>
      </c>
      <c r="B3648" t="s">
        <v>26039</v>
      </c>
      <c r="C3648" t="s">
        <v>26040</v>
      </c>
      <c r="J3648" t="s">
        <v>17278</v>
      </c>
      <c r="K3648" t="s">
        <v>1124</v>
      </c>
      <c r="L3648" t="s">
        <v>1233</v>
      </c>
      <c r="M3648">
        <v>1</v>
      </c>
      <c r="P3648" s="2" t="s">
        <v>26041</v>
      </c>
      <c r="Q3648" t="s">
        <v>47</v>
      </c>
      <c r="Y3648" t="s">
        <v>48</v>
      </c>
      <c r="Z3648" t="s">
        <v>48</v>
      </c>
      <c r="AA3648" t="s">
        <v>48</v>
      </c>
      <c r="AB3648" t="s">
        <v>48</v>
      </c>
      <c r="AC3648" t="s">
        <v>48</v>
      </c>
      <c r="AD3648" t="s">
        <v>48</v>
      </c>
      <c r="AE3648" t="s">
        <v>48</v>
      </c>
      <c r="AF3648" t="s">
        <v>48</v>
      </c>
    </row>
    <row r="3649" spans="1:44" hidden="1" outlineLevel="1" x14ac:dyDescent="0.2">
      <c r="A3649" t="s">
        <v>26042</v>
      </c>
      <c r="B3649" t="s">
        <v>26043</v>
      </c>
      <c r="C3649" t="s">
        <v>14165</v>
      </c>
      <c r="J3649" t="s">
        <v>26044</v>
      </c>
      <c r="K3649" t="s">
        <v>1124</v>
      </c>
      <c r="L3649" t="s">
        <v>1233</v>
      </c>
      <c r="M3649">
        <v>1</v>
      </c>
      <c r="P3649" s="2" t="s">
        <v>26045</v>
      </c>
      <c r="Q3649" t="s">
        <v>11213</v>
      </c>
      <c r="S3649">
        <v>0.681338</v>
      </c>
      <c r="T3649">
        <v>0.34977677000000001</v>
      </c>
      <c r="U3649">
        <v>0.61633086000000004</v>
      </c>
      <c r="V3649">
        <v>0.10221587</v>
      </c>
      <c r="W3649">
        <v>0.47945369999999998</v>
      </c>
      <c r="X3649">
        <v>0.22120713</v>
      </c>
      <c r="Y3649">
        <v>-0.27142857142857141</v>
      </c>
      <c r="Z3649">
        <v>0</v>
      </c>
      <c r="AA3649">
        <v>0.19400000000000001</v>
      </c>
      <c r="AB3649">
        <v>0.80600000000000005</v>
      </c>
      <c r="AC3649">
        <v>-0.96130000000000004</v>
      </c>
      <c r="AD3649" t="s">
        <v>48</v>
      </c>
      <c r="AE3649" t="s">
        <v>48</v>
      </c>
      <c r="AF3649" t="s">
        <v>48</v>
      </c>
    </row>
    <row r="3650" spans="1:44" hidden="1" outlineLevel="1" x14ac:dyDescent="0.2">
      <c r="A3650" t="s">
        <v>26046</v>
      </c>
      <c r="B3650" t="s">
        <v>26047</v>
      </c>
      <c r="C3650" t="s">
        <v>26048</v>
      </c>
      <c r="J3650" t="s">
        <v>26049</v>
      </c>
      <c r="K3650" t="s">
        <v>26012</v>
      </c>
      <c r="L3650" t="s">
        <v>1263</v>
      </c>
      <c r="M3650">
        <v>1</v>
      </c>
      <c r="P3650" s="2" t="s">
        <v>26050</v>
      </c>
      <c r="Q3650" t="s">
        <v>47</v>
      </c>
      <c r="S3650">
        <v>0.11202334999999999</v>
      </c>
      <c r="T3650">
        <v>3.9863585999999999E-3</v>
      </c>
      <c r="U3650">
        <v>2.6454043E-2</v>
      </c>
      <c r="V3650">
        <v>5.2536960000000004E-3</v>
      </c>
      <c r="W3650">
        <v>1.8967866999999999E-2</v>
      </c>
      <c r="X3650">
        <v>1.8192071000000001E-2</v>
      </c>
      <c r="Y3650">
        <v>0</v>
      </c>
      <c r="Z3650">
        <v>0</v>
      </c>
      <c r="AA3650">
        <v>0</v>
      </c>
      <c r="AB3650">
        <v>1</v>
      </c>
      <c r="AC3650">
        <v>0</v>
      </c>
      <c r="AD3650" t="s">
        <v>48</v>
      </c>
      <c r="AE3650" t="s">
        <v>48</v>
      </c>
      <c r="AF3650" t="s">
        <v>48</v>
      </c>
    </row>
    <row r="3651" spans="1:44" hidden="1" outlineLevel="1" x14ac:dyDescent="0.2">
      <c r="A3651" t="s">
        <v>26051</v>
      </c>
      <c r="B3651" t="s">
        <v>26052</v>
      </c>
      <c r="C3651" t="s">
        <v>1126</v>
      </c>
      <c r="J3651" t="s">
        <v>9536</v>
      </c>
      <c r="K3651" t="s">
        <v>26016</v>
      </c>
      <c r="L3651" t="s">
        <v>1263</v>
      </c>
      <c r="M3651">
        <v>1</v>
      </c>
      <c r="P3651" s="2" t="s">
        <v>26053</v>
      </c>
      <c r="Q3651" t="s">
        <v>47</v>
      </c>
      <c r="S3651">
        <v>9.6130369999999996E-3</v>
      </c>
      <c r="T3651">
        <v>1.1253356999999999E-3</v>
      </c>
      <c r="U3651">
        <v>1.3610168000000001E-2</v>
      </c>
      <c r="V3651">
        <v>2.5898499999999999E-3</v>
      </c>
      <c r="W3651">
        <v>7.0378734000000002E-3</v>
      </c>
      <c r="X3651">
        <v>7.521313E-3</v>
      </c>
      <c r="Y3651">
        <v>0.2</v>
      </c>
      <c r="Z3651">
        <v>1</v>
      </c>
      <c r="AA3651">
        <v>0</v>
      </c>
      <c r="AB3651">
        <v>0</v>
      </c>
      <c r="AC3651">
        <v>0.44040000000000001</v>
      </c>
      <c r="AD3651" t="s">
        <v>48</v>
      </c>
      <c r="AE3651" t="s">
        <v>48</v>
      </c>
      <c r="AF3651" t="s">
        <v>48</v>
      </c>
    </row>
    <row r="3652" spans="1:44" hidden="1" outlineLevel="1" x14ac:dyDescent="0.2">
      <c r="A3652" t="s">
        <v>26054</v>
      </c>
      <c r="B3652" t="s">
        <v>26055</v>
      </c>
      <c r="C3652" t="s">
        <v>24408</v>
      </c>
      <c r="J3652" t="s">
        <v>26056</v>
      </c>
      <c r="K3652" t="s">
        <v>26034</v>
      </c>
      <c r="L3652" t="s">
        <v>1263</v>
      </c>
      <c r="M3652">
        <v>3</v>
      </c>
      <c r="P3652" s="2" t="s">
        <v>26057</v>
      </c>
      <c r="Q3652" t="s">
        <v>10060</v>
      </c>
      <c r="S3652">
        <v>6.3027433999999993E-2</v>
      </c>
      <c r="T3652">
        <v>1.5926361E-3</v>
      </c>
      <c r="U3652">
        <v>2.1261840000000001E-2</v>
      </c>
      <c r="V3652">
        <v>2.8673338E-3</v>
      </c>
      <c r="W3652">
        <v>1.3820915E-2</v>
      </c>
      <c r="X3652">
        <v>7.8579029999999994E-3</v>
      </c>
      <c r="Y3652">
        <v>0</v>
      </c>
      <c r="Z3652">
        <v>0</v>
      </c>
      <c r="AA3652">
        <v>0</v>
      </c>
      <c r="AB3652">
        <v>1</v>
      </c>
      <c r="AC3652">
        <v>0</v>
      </c>
      <c r="AD3652" t="s">
        <v>48</v>
      </c>
      <c r="AE3652" t="s">
        <v>48</v>
      </c>
      <c r="AF3652" t="s">
        <v>48</v>
      </c>
    </row>
    <row r="3653" spans="1:44" hidden="1" outlineLevel="1" x14ac:dyDescent="0.2">
      <c r="A3653" t="s">
        <v>26058</v>
      </c>
      <c r="B3653" t="s">
        <v>26059</v>
      </c>
      <c r="C3653" t="s">
        <v>1126</v>
      </c>
      <c r="J3653" t="s">
        <v>26060</v>
      </c>
      <c r="K3653" t="s">
        <v>26042</v>
      </c>
      <c r="L3653" t="s">
        <v>1263</v>
      </c>
      <c r="M3653">
        <v>1</v>
      </c>
      <c r="P3653" s="2" t="s">
        <v>26061</v>
      </c>
      <c r="Q3653" t="s">
        <v>47</v>
      </c>
      <c r="S3653">
        <v>0.14429576999999999</v>
      </c>
      <c r="T3653">
        <v>1.2962224E-2</v>
      </c>
      <c r="U3653">
        <v>2.5497584E-2</v>
      </c>
      <c r="V3653">
        <v>1.6259583000000001E-2</v>
      </c>
      <c r="W3653">
        <v>1.9547974999999999E-2</v>
      </c>
      <c r="X3653">
        <v>0.1338057</v>
      </c>
      <c r="Y3653">
        <v>0.53749999999999998</v>
      </c>
      <c r="Z3653">
        <v>0.54900000000000004</v>
      </c>
      <c r="AA3653">
        <v>0</v>
      </c>
      <c r="AB3653">
        <v>0.45100000000000001</v>
      </c>
      <c r="AC3653">
        <v>0.72629999999999995</v>
      </c>
      <c r="AD3653" t="s">
        <v>48</v>
      </c>
      <c r="AE3653" t="s">
        <v>48</v>
      </c>
      <c r="AF3653" t="s">
        <v>48</v>
      </c>
    </row>
    <row r="3654" spans="1:44" hidden="1" outlineLevel="1" x14ac:dyDescent="0.2">
      <c r="A3654" t="s">
        <v>26062</v>
      </c>
      <c r="B3654" t="s">
        <v>26063</v>
      </c>
      <c r="C3654" t="s">
        <v>14165</v>
      </c>
      <c r="J3654" t="s">
        <v>26064</v>
      </c>
      <c r="K3654" t="s">
        <v>26058</v>
      </c>
      <c r="L3654" t="s">
        <v>1263</v>
      </c>
      <c r="M3654">
        <v>1</v>
      </c>
      <c r="P3654" s="2" t="s">
        <v>26065</v>
      </c>
      <c r="Q3654" t="s">
        <v>11213</v>
      </c>
      <c r="S3654">
        <v>0.23667801999999999</v>
      </c>
      <c r="T3654">
        <v>5.0735473999999996E-3</v>
      </c>
      <c r="U3654">
        <v>0.12727508000000001</v>
      </c>
      <c r="V3654">
        <v>7.7695500000000001E-3</v>
      </c>
      <c r="W3654">
        <v>8.5087289999999996E-2</v>
      </c>
      <c r="X3654">
        <v>8.8417809999999999E-3</v>
      </c>
      <c r="Y3654">
        <v>9.9999999999999978E-2</v>
      </c>
      <c r="Z3654">
        <v>0.158</v>
      </c>
      <c r="AA3654">
        <v>0.13300000000000001</v>
      </c>
      <c r="AB3654">
        <v>0.70799999999999996</v>
      </c>
      <c r="AC3654">
        <v>0.22439999999999999</v>
      </c>
      <c r="AD3654" t="s">
        <v>48</v>
      </c>
      <c r="AE3654" t="s">
        <v>48</v>
      </c>
      <c r="AF3654" t="s">
        <v>48</v>
      </c>
    </row>
    <row r="3655" spans="1:44" collapsed="1" x14ac:dyDescent="0.2">
      <c r="A3655" t="s">
        <v>1118</v>
      </c>
      <c r="B3655" t="s">
        <v>1119</v>
      </c>
      <c r="C3655" t="s">
        <v>1120</v>
      </c>
      <c r="D3655" t="s">
        <v>1121</v>
      </c>
      <c r="E3655" t="s">
        <v>692</v>
      </c>
      <c r="F3655" t="s">
        <v>43</v>
      </c>
      <c r="G3655">
        <v>20</v>
      </c>
      <c r="H3655" t="s">
        <v>43</v>
      </c>
      <c r="I3655">
        <v>24</v>
      </c>
      <c r="J3655" t="s">
        <v>1122</v>
      </c>
      <c r="L3655" t="s">
        <v>45</v>
      </c>
      <c r="M3655">
        <v>0</v>
      </c>
      <c r="N3655">
        <v>0.45</v>
      </c>
      <c r="O3655" s="2" t="s">
        <v>1123</v>
      </c>
      <c r="P3655" s="2" t="s">
        <v>1123</v>
      </c>
      <c r="Q3655" t="s">
        <v>47</v>
      </c>
      <c r="R3655" t="s">
        <v>47</v>
      </c>
      <c r="S3655">
        <v>8.4790690000000002E-2</v>
      </c>
      <c r="T3655">
        <v>3.7765503000000001E-3</v>
      </c>
      <c r="U3655">
        <v>5.3435806000000002E-2</v>
      </c>
      <c r="V3655">
        <v>1.2061301999999999E-2</v>
      </c>
      <c r="W3655">
        <v>2.4124375999999999E-2</v>
      </c>
      <c r="X3655">
        <v>1.0084574000000001E-2</v>
      </c>
      <c r="Y3655">
        <v>-1.27946127946128E-3</v>
      </c>
      <c r="Z3655">
        <v>1.4E-2</v>
      </c>
      <c r="AA3655">
        <v>0.11</v>
      </c>
      <c r="AB3655">
        <v>0.876</v>
      </c>
      <c r="AC3655">
        <v>-0.94840000000000002</v>
      </c>
      <c r="AD3655" t="s">
        <v>48</v>
      </c>
      <c r="AE3655" t="s">
        <v>48</v>
      </c>
      <c r="AF3655" t="s">
        <v>48</v>
      </c>
      <c r="AH3655">
        <f t="shared" ref="AH3655" si="34">SUM(AI3655:AJ3655)</f>
        <v>21</v>
      </c>
      <c r="AI3655">
        <f>COUNTIF(L3655:L3677, "Comment")</f>
        <v>8</v>
      </c>
      <c r="AJ3655">
        <f>COUNTIF(L3655:L3677, "Reply")</f>
        <v>13</v>
      </c>
      <c r="AK3655">
        <f>COUNTIF(C3656:C3677, C3655)</f>
        <v>7</v>
      </c>
      <c r="AM3655">
        <f>AVERAGE(S3655:S3677)</f>
        <v>0.1167333555</v>
      </c>
      <c r="AN3655">
        <f>AVERAGE(Y3655:Y3677)</f>
        <v>-5.6296279491155178E-3</v>
      </c>
      <c r="AO3655" cm="1">
        <f t="array" ref="AO3655">SUM(COUNTIF(J3656:J3677, {"*NTA*","*YWNBTA*"}))</f>
        <v>2</v>
      </c>
      <c r="AP3655" cm="1">
        <f t="array" ref="AP3655">SUM(COUNTIF(J3656:J3677, {"*YTA*","*YWBTA*"}))</f>
        <v>5</v>
      </c>
      <c r="AQ3655" s="9">
        <f>COUNTIF(J3656:J3677, "*ESH*")</f>
        <v>1</v>
      </c>
      <c r="AR3655" t="str">
        <f>IF(AO3655&gt;AP3655,(IF(AO3655&gt;AQ3655,"NTA","YTA")), IF(AP3655&gt;AQ3655,"YTA","ESH"))</f>
        <v>YTA</v>
      </c>
    </row>
    <row r="3656" spans="1:44" hidden="1" outlineLevel="1" x14ac:dyDescent="0.2">
      <c r="A3656" t="s">
        <v>26066</v>
      </c>
      <c r="B3656" t="s">
        <v>26067</v>
      </c>
      <c r="C3656" t="s">
        <v>26068</v>
      </c>
      <c r="J3656" t="s">
        <v>26069</v>
      </c>
      <c r="K3656" t="s">
        <v>1118</v>
      </c>
      <c r="L3656" t="s">
        <v>1233</v>
      </c>
      <c r="M3656">
        <v>13</v>
      </c>
      <c r="P3656" s="2" t="s">
        <v>26070</v>
      </c>
      <c r="Q3656" t="s">
        <v>10471</v>
      </c>
      <c r="S3656">
        <v>0.37751234</v>
      </c>
      <c r="T3656">
        <v>1.1444091999999999E-2</v>
      </c>
      <c r="U3656">
        <v>0.21889249999999999</v>
      </c>
      <c r="V3656">
        <v>1.857083E-2</v>
      </c>
      <c r="W3656">
        <v>0.4196762</v>
      </c>
      <c r="X3656">
        <v>1.0757755000000001E-2</v>
      </c>
      <c r="Y3656">
        <v>7.4999999999999997E-2</v>
      </c>
      <c r="Z3656">
        <v>0.13900000000000001</v>
      </c>
      <c r="AA3656">
        <v>9.7000000000000003E-2</v>
      </c>
      <c r="AB3656">
        <v>0.76400000000000001</v>
      </c>
      <c r="AC3656">
        <v>0.64859999999999995</v>
      </c>
      <c r="AD3656" t="s">
        <v>48</v>
      </c>
      <c r="AE3656" t="s">
        <v>48</v>
      </c>
      <c r="AF3656" t="s">
        <v>48</v>
      </c>
    </row>
    <row r="3657" spans="1:44" hidden="1" outlineLevel="1" x14ac:dyDescent="0.2">
      <c r="A3657" t="s">
        <v>26071</v>
      </c>
      <c r="B3657" t="s">
        <v>26072</v>
      </c>
      <c r="C3657" t="s">
        <v>26073</v>
      </c>
      <c r="J3657" t="s">
        <v>26074</v>
      </c>
      <c r="K3657" t="s">
        <v>1118</v>
      </c>
      <c r="L3657" t="s">
        <v>1233</v>
      </c>
      <c r="M3657">
        <v>5</v>
      </c>
      <c r="P3657" s="2" t="s">
        <v>26075</v>
      </c>
      <c r="Q3657" t="s">
        <v>47</v>
      </c>
      <c r="S3657">
        <v>9.7853839999999997E-2</v>
      </c>
      <c r="T3657">
        <v>1.9836426000000001E-3</v>
      </c>
      <c r="U3657">
        <v>1.9758832E-2</v>
      </c>
      <c r="V3657">
        <v>4.7357255000000003E-3</v>
      </c>
      <c r="W3657">
        <v>4.3836470000000002E-2</v>
      </c>
      <c r="X3657">
        <v>6.861079E-3</v>
      </c>
      <c r="Y3657">
        <v>-8.9285714285714288E-2</v>
      </c>
      <c r="Z3657">
        <v>8.7999999999999995E-2</v>
      </c>
      <c r="AA3657">
        <v>0.1</v>
      </c>
      <c r="AB3657">
        <v>0.81200000000000006</v>
      </c>
      <c r="AC3657">
        <v>-9.3100000000000002E-2</v>
      </c>
      <c r="AD3657" t="s">
        <v>48</v>
      </c>
      <c r="AE3657" t="s">
        <v>48</v>
      </c>
      <c r="AF3657" t="s">
        <v>48</v>
      </c>
    </row>
    <row r="3658" spans="1:44" hidden="1" outlineLevel="1" x14ac:dyDescent="0.2">
      <c r="A3658" t="s">
        <v>26076</v>
      </c>
      <c r="B3658" t="s">
        <v>26077</v>
      </c>
      <c r="C3658" t="s">
        <v>26078</v>
      </c>
      <c r="J3658" t="s">
        <v>26079</v>
      </c>
      <c r="K3658" t="s">
        <v>1118</v>
      </c>
      <c r="L3658" t="s">
        <v>1233</v>
      </c>
      <c r="M3658">
        <v>5</v>
      </c>
      <c r="P3658" s="2" t="s">
        <v>26080</v>
      </c>
      <c r="Q3658" t="s">
        <v>47</v>
      </c>
      <c r="S3658">
        <v>4.6862889999999997E-2</v>
      </c>
      <c r="T3658">
        <v>1.3637542999999999E-3</v>
      </c>
      <c r="U3658">
        <v>1.9895467999999999E-2</v>
      </c>
      <c r="V3658">
        <v>3.8292782999999999E-3</v>
      </c>
      <c r="W3658">
        <v>1.9161236000000002E-2</v>
      </c>
      <c r="X3658">
        <v>7.1847233999999998E-3</v>
      </c>
      <c r="Y3658">
        <v>0</v>
      </c>
      <c r="Z3658">
        <v>0.14899999999999999</v>
      </c>
      <c r="AA3658">
        <v>0</v>
      </c>
      <c r="AB3658">
        <v>0.85099999999999998</v>
      </c>
      <c r="AC3658">
        <v>0.59719999999999995</v>
      </c>
      <c r="AD3658" t="s">
        <v>48</v>
      </c>
      <c r="AE3658" t="s">
        <v>48</v>
      </c>
      <c r="AF3658" t="s">
        <v>48</v>
      </c>
    </row>
    <row r="3659" spans="1:44" hidden="1" outlineLevel="1" x14ac:dyDescent="0.2">
      <c r="A3659" t="s">
        <v>26081</v>
      </c>
      <c r="B3659" t="s">
        <v>26082</v>
      </c>
      <c r="C3659" t="s">
        <v>25651</v>
      </c>
      <c r="J3659" t="s">
        <v>26083</v>
      </c>
      <c r="K3659" t="s">
        <v>1118</v>
      </c>
      <c r="L3659" t="s">
        <v>1233</v>
      </c>
      <c r="M3659">
        <v>6</v>
      </c>
      <c r="P3659" s="2" t="s">
        <v>26084</v>
      </c>
      <c r="Q3659" t="s">
        <v>11193</v>
      </c>
      <c r="S3659">
        <v>1.4639460999999999E-2</v>
      </c>
      <c r="T3659">
        <v>4.9114229999999996E-4</v>
      </c>
      <c r="U3659">
        <v>9.8355730000000002E-3</v>
      </c>
      <c r="V3659">
        <v>1.7019013999999999E-3</v>
      </c>
      <c r="W3659">
        <v>9.8308900000000001E-3</v>
      </c>
      <c r="X3659">
        <v>6.1878994999999999E-3</v>
      </c>
      <c r="Y3659">
        <v>8.9285714285714662E-3</v>
      </c>
      <c r="Z3659">
        <v>5.6000000000000001E-2</v>
      </c>
      <c r="AA3659">
        <v>9.6000000000000002E-2</v>
      </c>
      <c r="AB3659">
        <v>0.84899999999999998</v>
      </c>
      <c r="AC3659">
        <v>-0.36799999999999999</v>
      </c>
      <c r="AD3659" t="s">
        <v>48</v>
      </c>
      <c r="AE3659" t="s">
        <v>48</v>
      </c>
      <c r="AF3659" t="s">
        <v>48</v>
      </c>
    </row>
    <row r="3660" spans="1:44" hidden="1" outlineLevel="1" x14ac:dyDescent="0.2">
      <c r="A3660" t="s">
        <v>26085</v>
      </c>
      <c r="B3660" t="s">
        <v>26086</v>
      </c>
      <c r="C3660" t="s">
        <v>26087</v>
      </c>
      <c r="J3660" t="s">
        <v>26088</v>
      </c>
      <c r="K3660" t="s">
        <v>1118</v>
      </c>
      <c r="L3660" t="s">
        <v>1233</v>
      </c>
      <c r="M3660">
        <v>2</v>
      </c>
      <c r="P3660" s="2" t="s">
        <v>26089</v>
      </c>
      <c r="Q3660" t="s">
        <v>47</v>
      </c>
      <c r="S3660">
        <v>0.2540519</v>
      </c>
      <c r="T3660">
        <v>5.7601930000000003E-3</v>
      </c>
      <c r="U3660">
        <v>6.2454045E-2</v>
      </c>
      <c r="V3660">
        <v>3.5847443999999999E-2</v>
      </c>
      <c r="W3660">
        <v>0.16824563000000001</v>
      </c>
      <c r="X3660">
        <v>8.7382150000000006E-3</v>
      </c>
      <c r="Y3660">
        <v>0.8</v>
      </c>
      <c r="Z3660">
        <v>0.41199999999999998</v>
      </c>
      <c r="AA3660">
        <v>0</v>
      </c>
      <c r="AB3660">
        <v>0.58799999999999997</v>
      </c>
      <c r="AC3660">
        <v>0.42149999999999999</v>
      </c>
      <c r="AD3660" t="s">
        <v>48</v>
      </c>
      <c r="AE3660" t="s">
        <v>48</v>
      </c>
      <c r="AF3660" t="s">
        <v>48</v>
      </c>
    </row>
    <row r="3661" spans="1:44" hidden="1" outlineLevel="1" x14ac:dyDescent="0.2">
      <c r="A3661" t="s">
        <v>26090</v>
      </c>
      <c r="B3661" t="s">
        <v>26091</v>
      </c>
      <c r="C3661" t="s">
        <v>10235</v>
      </c>
      <c r="J3661" t="s">
        <v>26092</v>
      </c>
      <c r="K3661" t="s">
        <v>1118</v>
      </c>
      <c r="L3661" t="s">
        <v>1233</v>
      </c>
      <c r="M3661">
        <v>1</v>
      </c>
      <c r="P3661" s="2" t="s">
        <v>26093</v>
      </c>
      <c r="Q3661" t="s">
        <v>10104</v>
      </c>
      <c r="S3661">
        <v>0.10609736</v>
      </c>
      <c r="T3661">
        <v>2.4795531999999999E-3</v>
      </c>
      <c r="U3661">
        <v>4.1411490000000002E-2</v>
      </c>
      <c r="V3661">
        <v>6.1416444000000001E-3</v>
      </c>
      <c r="W3661">
        <v>3.4892720000000002E-2</v>
      </c>
      <c r="X3661">
        <v>7.1329399999999999E-3</v>
      </c>
      <c r="Y3661">
        <v>7.0000000000000007E-2</v>
      </c>
      <c r="Z3661">
        <v>0.09</v>
      </c>
      <c r="AA3661">
        <v>8.6999999999999994E-2</v>
      </c>
      <c r="AB3661">
        <v>0.82299999999999995</v>
      </c>
      <c r="AC3661">
        <v>0.379</v>
      </c>
      <c r="AD3661" t="s">
        <v>48</v>
      </c>
      <c r="AE3661" t="s">
        <v>48</v>
      </c>
      <c r="AF3661" t="s">
        <v>48</v>
      </c>
    </row>
    <row r="3662" spans="1:44" hidden="1" outlineLevel="1" x14ac:dyDescent="0.2">
      <c r="A3662" t="s">
        <v>26094</v>
      </c>
      <c r="B3662" t="s">
        <v>26095</v>
      </c>
      <c r="C3662" t="s">
        <v>25577</v>
      </c>
      <c r="J3662" t="s">
        <v>26096</v>
      </c>
      <c r="K3662" t="s">
        <v>1118</v>
      </c>
      <c r="L3662" t="s">
        <v>1233</v>
      </c>
      <c r="M3662">
        <v>2</v>
      </c>
      <c r="P3662" s="2" t="s">
        <v>26097</v>
      </c>
      <c r="Q3662" t="s">
        <v>47</v>
      </c>
      <c r="S3662">
        <v>0.49777440000000001</v>
      </c>
      <c r="T3662">
        <v>1.9095083999999998E-2</v>
      </c>
      <c r="U3662">
        <v>0.21024476</v>
      </c>
      <c r="V3662">
        <v>3.3784978E-2</v>
      </c>
      <c r="W3662">
        <v>0.51309439999999995</v>
      </c>
      <c r="X3662">
        <v>8.8676729999999995E-3</v>
      </c>
      <c r="Y3662">
        <v>-0.75</v>
      </c>
      <c r="Z3662">
        <v>0</v>
      </c>
      <c r="AA3662">
        <v>0.29899999999999999</v>
      </c>
      <c r="AB3662">
        <v>0.70099999999999996</v>
      </c>
      <c r="AC3662">
        <v>-0.57189999999999996</v>
      </c>
      <c r="AD3662" t="s">
        <v>48</v>
      </c>
      <c r="AE3662" t="s">
        <v>48</v>
      </c>
      <c r="AF3662" t="s">
        <v>48</v>
      </c>
    </row>
    <row r="3663" spans="1:44" hidden="1" outlineLevel="1" x14ac:dyDescent="0.2">
      <c r="A3663" t="s">
        <v>26098</v>
      </c>
      <c r="B3663" t="s">
        <v>26099</v>
      </c>
      <c r="C3663" t="s">
        <v>26100</v>
      </c>
      <c r="J3663" t="s">
        <v>26101</v>
      </c>
      <c r="K3663" t="s">
        <v>1118</v>
      </c>
      <c r="L3663" t="s">
        <v>1233</v>
      </c>
      <c r="M3663">
        <v>1</v>
      </c>
      <c r="P3663" s="2" t="s">
        <v>26102</v>
      </c>
      <c r="Q3663" t="s">
        <v>10831</v>
      </c>
      <c r="S3663">
        <v>3.9935954000000003E-2</v>
      </c>
      <c r="T3663">
        <v>1.4019012E-3</v>
      </c>
      <c r="U3663">
        <v>2.1945024E-2</v>
      </c>
      <c r="V3663">
        <v>4.1067624E-3</v>
      </c>
      <c r="W3663">
        <v>1.8967866999999999E-2</v>
      </c>
      <c r="X3663">
        <v>6.4921249999999996E-3</v>
      </c>
      <c r="Y3663">
        <v>8.0206176673567983E-2</v>
      </c>
      <c r="Z3663">
        <v>9.6000000000000002E-2</v>
      </c>
      <c r="AA3663">
        <v>3.6999999999999998E-2</v>
      </c>
      <c r="AB3663">
        <v>0.86699999999999999</v>
      </c>
      <c r="AC3663">
        <v>0.95830000000000004</v>
      </c>
      <c r="AD3663" t="s">
        <v>48</v>
      </c>
      <c r="AE3663" t="s">
        <v>48</v>
      </c>
      <c r="AF3663" t="s">
        <v>48</v>
      </c>
    </row>
    <row r="3664" spans="1:44" hidden="1" outlineLevel="1" x14ac:dyDescent="0.2">
      <c r="P3664" s="2"/>
    </row>
    <row r="3665" spans="1:44" hidden="1" outlineLevel="1" x14ac:dyDescent="0.2">
      <c r="A3665" t="s">
        <v>26103</v>
      </c>
      <c r="B3665" t="s">
        <v>26104</v>
      </c>
      <c r="C3665" t="s">
        <v>1120</v>
      </c>
      <c r="J3665" t="s">
        <v>26105</v>
      </c>
      <c r="K3665" t="s">
        <v>26066</v>
      </c>
      <c r="L3665" t="s">
        <v>1263</v>
      </c>
      <c r="M3665">
        <v>-5</v>
      </c>
      <c r="P3665" s="2" t="s">
        <v>26106</v>
      </c>
      <c r="Q3665" t="s">
        <v>47</v>
      </c>
      <c r="S3665">
        <v>2.1903414E-2</v>
      </c>
      <c r="T3665">
        <v>6.7710876000000005E-4</v>
      </c>
      <c r="U3665">
        <v>1.4293353E-2</v>
      </c>
      <c r="V3665">
        <v>1.6834025E-3</v>
      </c>
      <c r="W3665">
        <v>1.2300906E-2</v>
      </c>
      <c r="X3665">
        <v>5.9030927000000002E-3</v>
      </c>
      <c r="Y3665">
        <v>-8.3333333333333159E-3</v>
      </c>
      <c r="Z3665">
        <v>0.218</v>
      </c>
      <c r="AA3665">
        <v>5.2999999999999999E-2</v>
      </c>
      <c r="AB3665">
        <v>0.72799999999999998</v>
      </c>
      <c r="AC3665">
        <v>0.92169999999999996</v>
      </c>
      <c r="AD3665" t="s">
        <v>48</v>
      </c>
      <c r="AE3665" t="s">
        <v>48</v>
      </c>
      <c r="AF3665" t="s">
        <v>48</v>
      </c>
    </row>
    <row r="3666" spans="1:44" hidden="1" outlineLevel="1" x14ac:dyDescent="0.2">
      <c r="A3666" t="s">
        <v>26107</v>
      </c>
      <c r="B3666" t="s">
        <v>26108</v>
      </c>
      <c r="C3666" t="s">
        <v>1120</v>
      </c>
      <c r="J3666" t="s">
        <v>26109</v>
      </c>
      <c r="K3666" t="s">
        <v>26071</v>
      </c>
      <c r="L3666" t="s">
        <v>1263</v>
      </c>
      <c r="M3666">
        <v>-4</v>
      </c>
      <c r="P3666" s="2" t="s">
        <v>26110</v>
      </c>
      <c r="Q3666" t="s">
        <v>47</v>
      </c>
      <c r="S3666">
        <v>2.035702E-2</v>
      </c>
      <c r="T3666">
        <v>8.7261200000000004E-4</v>
      </c>
      <c r="U3666">
        <v>1.5523086E-2</v>
      </c>
      <c r="V3666">
        <v>3.2003146999999999E-3</v>
      </c>
      <c r="W3666">
        <v>9.7928900000000003E-3</v>
      </c>
      <c r="X3666">
        <v>6.4921249999999996E-3</v>
      </c>
      <c r="Y3666">
        <v>0.12</v>
      </c>
      <c r="Z3666">
        <v>0.16900000000000001</v>
      </c>
      <c r="AA3666">
        <v>0</v>
      </c>
      <c r="AB3666">
        <v>0.83099999999999996</v>
      </c>
      <c r="AC3666">
        <v>0.83809999999999996</v>
      </c>
      <c r="AD3666" t="s">
        <v>48</v>
      </c>
      <c r="AE3666" t="s">
        <v>48</v>
      </c>
      <c r="AF3666" t="s">
        <v>48</v>
      </c>
    </row>
    <row r="3667" spans="1:44" hidden="1" outlineLevel="1" x14ac:dyDescent="0.2">
      <c r="A3667" t="s">
        <v>26111</v>
      </c>
      <c r="B3667" t="s">
        <v>26112</v>
      </c>
      <c r="C3667" t="s">
        <v>1120</v>
      </c>
      <c r="J3667" t="s">
        <v>26113</v>
      </c>
      <c r="K3667" t="s">
        <v>26076</v>
      </c>
      <c r="L3667" t="s">
        <v>1263</v>
      </c>
      <c r="M3667">
        <v>0</v>
      </c>
      <c r="P3667" s="2" t="s">
        <v>26114</v>
      </c>
      <c r="Q3667" t="s">
        <v>47</v>
      </c>
      <c r="S3667">
        <v>0.10002319</v>
      </c>
      <c r="T3667">
        <v>2.040863E-3</v>
      </c>
      <c r="U3667">
        <v>3.5649835999999997E-2</v>
      </c>
      <c r="V3667">
        <v>6.1046462999999997E-3</v>
      </c>
      <c r="W3667">
        <v>3.2028004999999998E-2</v>
      </c>
      <c r="X3667">
        <v>7.8449574999999994E-3</v>
      </c>
      <c r="Y3667">
        <v>0</v>
      </c>
      <c r="Z3667">
        <v>0.156</v>
      </c>
      <c r="AA3667">
        <v>0.15</v>
      </c>
      <c r="AB3667">
        <v>0.69399999999999995</v>
      </c>
      <c r="AC3667">
        <v>2.58E-2</v>
      </c>
      <c r="AD3667" t="s">
        <v>48</v>
      </c>
      <c r="AE3667" t="s">
        <v>48</v>
      </c>
      <c r="AF3667" t="s">
        <v>48</v>
      </c>
    </row>
    <row r="3668" spans="1:44" hidden="1" outlineLevel="1" x14ac:dyDescent="0.2">
      <c r="A3668" t="s">
        <v>26115</v>
      </c>
      <c r="B3668" t="s">
        <v>26116</v>
      </c>
      <c r="C3668" t="s">
        <v>1120</v>
      </c>
      <c r="J3668" t="s">
        <v>26117</v>
      </c>
      <c r="K3668" t="s">
        <v>26094</v>
      </c>
      <c r="L3668" t="s">
        <v>1263</v>
      </c>
      <c r="M3668">
        <v>1</v>
      </c>
      <c r="P3668" s="2" t="s">
        <v>26118</v>
      </c>
      <c r="Q3668" t="s">
        <v>47</v>
      </c>
      <c r="Y3668" t="s">
        <v>48</v>
      </c>
      <c r="Z3668" t="s">
        <v>48</v>
      </c>
      <c r="AA3668" t="s">
        <v>48</v>
      </c>
      <c r="AB3668" t="s">
        <v>48</v>
      </c>
      <c r="AC3668" t="s">
        <v>48</v>
      </c>
      <c r="AD3668" t="s">
        <v>48</v>
      </c>
      <c r="AE3668" t="s">
        <v>48</v>
      </c>
      <c r="AF3668" t="s">
        <v>48</v>
      </c>
    </row>
    <row r="3669" spans="1:44" hidden="1" outlineLevel="1" x14ac:dyDescent="0.2">
      <c r="A3669" t="s">
        <v>26119</v>
      </c>
      <c r="B3669" t="s">
        <v>26120</v>
      </c>
      <c r="C3669" t="s">
        <v>1120</v>
      </c>
      <c r="J3669" t="s">
        <v>26121</v>
      </c>
      <c r="K3669" t="s">
        <v>26098</v>
      </c>
      <c r="L3669" t="s">
        <v>1263</v>
      </c>
      <c r="M3669">
        <v>0</v>
      </c>
      <c r="P3669" s="2" t="s">
        <v>26122</v>
      </c>
      <c r="Q3669" t="s">
        <v>47</v>
      </c>
      <c r="S3669">
        <v>5.1563308000000002E-2</v>
      </c>
      <c r="T3669">
        <v>1.5926361E-3</v>
      </c>
      <c r="U3669">
        <v>2.6317406000000002E-2</v>
      </c>
      <c r="V3669">
        <v>3.5702933000000001E-3</v>
      </c>
      <c r="W3669">
        <v>2.4382201999999999E-2</v>
      </c>
      <c r="X3669">
        <v>7.1329399999999999E-3</v>
      </c>
      <c r="Y3669">
        <v>-4.2857142857142858E-2</v>
      </c>
      <c r="Z3669">
        <v>5.8000000000000003E-2</v>
      </c>
      <c r="AA3669">
        <v>5.8000000000000003E-2</v>
      </c>
      <c r="AB3669">
        <v>0.88500000000000001</v>
      </c>
      <c r="AC3669">
        <v>0.25</v>
      </c>
      <c r="AD3669" t="s">
        <v>48</v>
      </c>
      <c r="AE3669" t="s">
        <v>48</v>
      </c>
      <c r="AF3669" t="s">
        <v>48</v>
      </c>
    </row>
    <row r="3670" spans="1:44" hidden="1" outlineLevel="1" x14ac:dyDescent="0.2">
      <c r="A3670" t="s">
        <v>26123</v>
      </c>
      <c r="B3670" t="s">
        <v>26124</v>
      </c>
      <c r="C3670" t="s">
        <v>26087</v>
      </c>
      <c r="J3670" t="s">
        <v>26125</v>
      </c>
      <c r="K3670" t="s">
        <v>26111</v>
      </c>
      <c r="L3670" t="s">
        <v>1263</v>
      </c>
      <c r="M3670">
        <v>1</v>
      </c>
      <c r="P3670" s="2" t="s">
        <v>26126</v>
      </c>
      <c r="Q3670" t="s">
        <v>47</v>
      </c>
      <c r="S3670">
        <v>9.6758680000000007E-3</v>
      </c>
      <c r="T3670">
        <v>7.4863434000000003E-4</v>
      </c>
      <c r="U3670">
        <v>1.1936366E-2</v>
      </c>
      <c r="V3670">
        <v>1.8868907E-3</v>
      </c>
      <c r="W3670">
        <v>6.9143726000000004E-3</v>
      </c>
      <c r="X3670">
        <v>6.5050706999999998E-3</v>
      </c>
      <c r="Y3670" t="s">
        <v>48</v>
      </c>
      <c r="Z3670" t="s">
        <v>48</v>
      </c>
      <c r="AA3670" t="s">
        <v>48</v>
      </c>
      <c r="AB3670" t="s">
        <v>48</v>
      </c>
      <c r="AC3670" t="s">
        <v>48</v>
      </c>
      <c r="AD3670" t="s">
        <v>48</v>
      </c>
      <c r="AE3670" t="s">
        <v>48</v>
      </c>
      <c r="AF3670" t="s">
        <v>48</v>
      </c>
    </row>
    <row r="3671" spans="1:44" hidden="1" outlineLevel="1" x14ac:dyDescent="0.2">
      <c r="A3671" t="s">
        <v>26127</v>
      </c>
      <c r="B3671" t="s">
        <v>11876</v>
      </c>
      <c r="C3671" t="s">
        <v>26128</v>
      </c>
      <c r="J3671" t="s">
        <v>26129</v>
      </c>
      <c r="K3671" t="s">
        <v>26111</v>
      </c>
      <c r="L3671" t="s">
        <v>1263</v>
      </c>
      <c r="M3671">
        <v>1</v>
      </c>
      <c r="P3671" s="2" t="s">
        <v>26130</v>
      </c>
      <c r="Q3671" t="s">
        <v>10138</v>
      </c>
      <c r="S3671">
        <v>0.13908891000000001</v>
      </c>
      <c r="T3671">
        <v>1.8405914000000001E-3</v>
      </c>
      <c r="U3671">
        <v>2.4267851999999999E-2</v>
      </c>
      <c r="V3671">
        <v>7.1035884000000002E-3</v>
      </c>
      <c r="W3671">
        <v>5.3205601999999998E-2</v>
      </c>
      <c r="X3671">
        <v>7.6637166000000003E-3</v>
      </c>
      <c r="Y3671">
        <v>-0.14285714285714279</v>
      </c>
      <c r="Z3671">
        <v>0</v>
      </c>
      <c r="AA3671">
        <v>0.182</v>
      </c>
      <c r="AB3671">
        <v>0.81799999999999995</v>
      </c>
      <c r="AC3671">
        <v>-0.71050000000000002</v>
      </c>
      <c r="AD3671" t="s">
        <v>48</v>
      </c>
      <c r="AE3671" t="s">
        <v>48</v>
      </c>
      <c r="AF3671" t="s">
        <v>48</v>
      </c>
    </row>
    <row r="3672" spans="1:44" hidden="1" outlineLevel="1" x14ac:dyDescent="0.2">
      <c r="A3672" t="s">
        <v>26131</v>
      </c>
      <c r="B3672" t="s">
        <v>26132</v>
      </c>
      <c r="C3672" t="s">
        <v>26087</v>
      </c>
      <c r="J3672" t="s">
        <v>26133</v>
      </c>
      <c r="K3672" t="s">
        <v>26115</v>
      </c>
      <c r="L3672" t="s">
        <v>1263</v>
      </c>
      <c r="M3672">
        <v>1</v>
      </c>
      <c r="P3672" s="2" t="s">
        <v>26134</v>
      </c>
      <c r="Q3672" t="s">
        <v>47</v>
      </c>
      <c r="S3672">
        <v>2.8502874000000001E-2</v>
      </c>
      <c r="T3672">
        <v>7.8678129999999995E-4</v>
      </c>
      <c r="U3672">
        <v>1.1338579499999999E-2</v>
      </c>
      <c r="V3672">
        <v>1.8591422999999999E-3</v>
      </c>
      <c r="W3672">
        <v>1.2604907E-2</v>
      </c>
      <c r="X3672">
        <v>6.3820860000000004E-3</v>
      </c>
      <c r="Y3672">
        <v>0</v>
      </c>
      <c r="Z3672">
        <v>0</v>
      </c>
      <c r="AA3672">
        <v>0.255</v>
      </c>
      <c r="AB3672">
        <v>0.745</v>
      </c>
      <c r="AC3672">
        <v>-0.34</v>
      </c>
      <c r="AD3672" t="s">
        <v>48</v>
      </c>
      <c r="AE3672" t="s">
        <v>48</v>
      </c>
      <c r="AF3672" t="s">
        <v>48</v>
      </c>
    </row>
    <row r="3673" spans="1:44" hidden="1" outlineLevel="1" x14ac:dyDescent="0.2">
      <c r="A3673" t="s">
        <v>26135</v>
      </c>
      <c r="B3673" t="s">
        <v>26136</v>
      </c>
      <c r="C3673" t="s">
        <v>26100</v>
      </c>
      <c r="J3673" t="s">
        <v>26137</v>
      </c>
      <c r="K3673" t="s">
        <v>26119</v>
      </c>
      <c r="L3673" t="s">
        <v>1263</v>
      </c>
      <c r="M3673">
        <v>-1</v>
      </c>
      <c r="P3673" s="2" t="s">
        <v>26138</v>
      </c>
      <c r="Q3673" t="s">
        <v>10831</v>
      </c>
      <c r="S3673">
        <v>4.5131154E-2</v>
      </c>
      <c r="T3673">
        <v>1.1873245E-3</v>
      </c>
      <c r="U3673">
        <v>1.7026092999999999E-2</v>
      </c>
      <c r="V3673">
        <v>2.4603575E-3</v>
      </c>
      <c r="W3673">
        <v>2.425329E-2</v>
      </c>
      <c r="X3673">
        <v>6.5439080000000002E-3</v>
      </c>
      <c r="Y3673">
        <v>3.174603174603173E-2</v>
      </c>
      <c r="Z3673">
        <v>0.13900000000000001</v>
      </c>
      <c r="AA3673">
        <v>2.1000000000000001E-2</v>
      </c>
      <c r="AB3673">
        <v>0.84</v>
      </c>
      <c r="AC3673">
        <v>0.92859999999999998</v>
      </c>
      <c r="AD3673" t="s">
        <v>48</v>
      </c>
      <c r="AE3673" t="s">
        <v>48</v>
      </c>
      <c r="AF3673" t="s">
        <v>48</v>
      </c>
    </row>
    <row r="3674" spans="1:44" hidden="1" outlineLevel="1" x14ac:dyDescent="0.2">
      <c r="A3674" t="s">
        <v>26139</v>
      </c>
      <c r="B3674" t="s">
        <v>26140</v>
      </c>
      <c r="C3674" t="s">
        <v>26141</v>
      </c>
      <c r="J3674" t="s">
        <v>26142</v>
      </c>
      <c r="K3674" t="s">
        <v>26119</v>
      </c>
      <c r="L3674" t="s">
        <v>1263</v>
      </c>
      <c r="M3674">
        <v>1</v>
      </c>
      <c r="P3674" s="2" t="s">
        <v>26143</v>
      </c>
      <c r="Q3674" t="s">
        <v>47</v>
      </c>
      <c r="S3674">
        <v>6.8170885000000004E-3</v>
      </c>
      <c r="T3674">
        <v>4.7922133999999999E-4</v>
      </c>
      <c r="U3674">
        <v>9.6647769999999994E-3</v>
      </c>
      <c r="V3674">
        <v>1.3689207000000001E-3</v>
      </c>
      <c r="W3674">
        <v>6.1353680000000004E-3</v>
      </c>
      <c r="X3674">
        <v>6.3108844000000002E-3</v>
      </c>
      <c r="Y3674">
        <v>0</v>
      </c>
      <c r="Z3674">
        <v>0</v>
      </c>
      <c r="AA3674">
        <v>0</v>
      </c>
      <c r="AB3674">
        <v>1</v>
      </c>
      <c r="AC3674">
        <v>0</v>
      </c>
      <c r="AD3674" t="s">
        <v>48</v>
      </c>
      <c r="AE3674" t="s">
        <v>48</v>
      </c>
      <c r="AF3674" t="s">
        <v>48</v>
      </c>
    </row>
    <row r="3675" spans="1:44" hidden="1" outlineLevel="1" x14ac:dyDescent="0.2">
      <c r="A3675" t="s">
        <v>26144</v>
      </c>
      <c r="B3675" t="s">
        <v>26145</v>
      </c>
      <c r="C3675" t="s">
        <v>1120</v>
      </c>
      <c r="J3675" t="s">
        <v>26146</v>
      </c>
      <c r="K3675" t="s">
        <v>26131</v>
      </c>
      <c r="L3675" t="s">
        <v>1263</v>
      </c>
      <c r="M3675">
        <v>1</v>
      </c>
      <c r="P3675" s="2" t="s">
        <v>26147</v>
      </c>
      <c r="Q3675" t="s">
        <v>47</v>
      </c>
      <c r="S3675">
        <v>0.37751234</v>
      </c>
      <c r="T3675">
        <v>6.6375732E-3</v>
      </c>
      <c r="U3675">
        <v>0.10920923</v>
      </c>
      <c r="V3675">
        <v>1.3244914999999999E-2</v>
      </c>
      <c r="W3675">
        <v>0.40243408000000003</v>
      </c>
      <c r="X3675">
        <v>6.6086366000000004E-3</v>
      </c>
      <c r="Y3675">
        <v>-0.60416666666666663</v>
      </c>
      <c r="Z3675">
        <v>0</v>
      </c>
      <c r="AA3675">
        <v>0.221</v>
      </c>
      <c r="AB3675">
        <v>0.77900000000000003</v>
      </c>
      <c r="AC3675">
        <v>-0.57069999999999999</v>
      </c>
      <c r="AD3675" t="s">
        <v>48</v>
      </c>
      <c r="AE3675" t="s">
        <v>48</v>
      </c>
      <c r="AF3675" t="s">
        <v>48</v>
      </c>
    </row>
    <row r="3676" spans="1:44" hidden="1" outlineLevel="1" x14ac:dyDescent="0.2">
      <c r="A3676" t="s">
        <v>26148</v>
      </c>
      <c r="B3676" t="s">
        <v>26149</v>
      </c>
      <c r="C3676" t="s">
        <v>1120</v>
      </c>
      <c r="J3676" t="s">
        <v>26150</v>
      </c>
      <c r="K3676" t="s">
        <v>26135</v>
      </c>
      <c r="L3676" t="s">
        <v>1263</v>
      </c>
      <c r="M3676">
        <v>0</v>
      </c>
      <c r="P3676" s="2" t="s">
        <v>26151</v>
      </c>
      <c r="Q3676" t="s">
        <v>47</v>
      </c>
      <c r="S3676">
        <v>8.7164870000000005E-2</v>
      </c>
      <c r="T3676">
        <v>1.5640259E-3</v>
      </c>
      <c r="U3676">
        <v>2.3311393E-2</v>
      </c>
      <c r="V3676">
        <v>3.8662760000000001E-3</v>
      </c>
      <c r="W3676">
        <v>3.5333442999999999E-2</v>
      </c>
      <c r="X3676">
        <v>5.9872399999999996E-3</v>
      </c>
      <c r="Y3676">
        <v>0.15</v>
      </c>
      <c r="Z3676">
        <v>0.17</v>
      </c>
      <c r="AA3676">
        <v>0</v>
      </c>
      <c r="AB3676">
        <v>0.83</v>
      </c>
      <c r="AC3676">
        <v>0.84019999999999995</v>
      </c>
      <c r="AD3676" t="s">
        <v>48</v>
      </c>
      <c r="AE3676" t="s">
        <v>48</v>
      </c>
      <c r="AF3676" t="s">
        <v>48</v>
      </c>
    </row>
    <row r="3677" spans="1:44" hidden="1" outlineLevel="1" x14ac:dyDescent="0.2">
      <c r="A3677" t="s">
        <v>26152</v>
      </c>
      <c r="B3677" t="s">
        <v>26153</v>
      </c>
      <c r="C3677" t="s">
        <v>26100</v>
      </c>
      <c r="J3677" t="s">
        <v>26154</v>
      </c>
      <c r="K3677" t="s">
        <v>26148</v>
      </c>
      <c r="L3677" t="s">
        <v>1263</v>
      </c>
      <c r="M3677">
        <v>0</v>
      </c>
      <c r="P3677" s="2" t="s">
        <v>26155</v>
      </c>
      <c r="Q3677" t="s">
        <v>10831</v>
      </c>
      <c r="S3677">
        <v>4.4141593999999999E-2</v>
      </c>
      <c r="T3677">
        <v>1.2969971000000001E-3</v>
      </c>
      <c r="U3677">
        <v>1.6752818999999999E-2</v>
      </c>
      <c r="V3677">
        <v>2.6453468000000001E-3</v>
      </c>
      <c r="W3677">
        <v>2.4124375999999999E-2</v>
      </c>
      <c r="X3677">
        <v>6.4856519999999997E-3</v>
      </c>
      <c r="Y3677">
        <v>0.1903061224489796</v>
      </c>
      <c r="Z3677">
        <v>0.14399999999999999</v>
      </c>
      <c r="AA3677">
        <v>5.7000000000000002E-2</v>
      </c>
      <c r="AB3677">
        <v>0.79900000000000004</v>
      </c>
      <c r="AC3677">
        <v>0.98240000000000005</v>
      </c>
      <c r="AD3677" t="s">
        <v>48</v>
      </c>
      <c r="AE3677" t="s">
        <v>48</v>
      </c>
      <c r="AF3677" t="s">
        <v>48</v>
      </c>
    </row>
    <row r="3678" spans="1:44" collapsed="1" x14ac:dyDescent="0.2">
      <c r="A3678" t="s">
        <v>1112</v>
      </c>
      <c r="B3678" t="s">
        <v>1113</v>
      </c>
      <c r="C3678" t="s">
        <v>1114</v>
      </c>
      <c r="D3678" t="s">
        <v>1115</v>
      </c>
      <c r="E3678" t="s">
        <v>53</v>
      </c>
      <c r="F3678" t="s">
        <v>42</v>
      </c>
      <c r="G3678">
        <v>27</v>
      </c>
      <c r="H3678" t="s">
        <v>43</v>
      </c>
      <c r="I3678">
        <v>35</v>
      </c>
      <c r="J3678" t="s">
        <v>1116</v>
      </c>
      <c r="L3678" t="s">
        <v>45</v>
      </c>
      <c r="M3678">
        <v>1</v>
      </c>
      <c r="N3678">
        <v>1</v>
      </c>
      <c r="O3678" s="2" t="s">
        <v>1117</v>
      </c>
      <c r="P3678" s="2" t="s">
        <v>1117</v>
      </c>
      <c r="Q3678" t="s">
        <v>47</v>
      </c>
      <c r="R3678" t="s">
        <v>47</v>
      </c>
      <c r="S3678">
        <v>0.20312156000000001</v>
      </c>
      <c r="T3678">
        <v>8.049011E-3</v>
      </c>
      <c r="U3678">
        <v>4.8175166999999998E-2</v>
      </c>
      <c r="V3678">
        <v>0.18468912000000001</v>
      </c>
      <c r="W3678">
        <v>8.3112895000000006E-2</v>
      </c>
      <c r="X3678">
        <v>1.2078222E-2</v>
      </c>
      <c r="Y3678">
        <v>-0.17094132817537069</v>
      </c>
      <c r="Z3678">
        <v>5.8999999999999997E-2</v>
      </c>
      <c r="AA3678">
        <v>0.214</v>
      </c>
      <c r="AB3678">
        <v>0.72699999999999998</v>
      </c>
      <c r="AC3678">
        <v>-0.99809999999999999</v>
      </c>
      <c r="AD3678" t="s">
        <v>48</v>
      </c>
      <c r="AE3678" t="s">
        <v>48</v>
      </c>
      <c r="AF3678" t="s">
        <v>48</v>
      </c>
      <c r="AH3678">
        <f t="shared" ref="AH3678" si="35">SUM(AI3678:AJ3678)</f>
        <v>14</v>
      </c>
      <c r="AI3678">
        <f>COUNTIF(L3678:L3693, "Comment")</f>
        <v>9</v>
      </c>
      <c r="AJ3678">
        <f>COUNTIF(L3678:L3693, "Reply")</f>
        <v>5</v>
      </c>
      <c r="AK3678">
        <f>COUNTIF(C3679:C3693, C3678)</f>
        <v>3</v>
      </c>
      <c r="AM3678">
        <f>AVERAGE(S3678:S3693)</f>
        <v>0.22966121073333337</v>
      </c>
      <c r="AN3678">
        <f>AVERAGE(Y3678:Y3693)</f>
        <v>-1.9189622625323498E-2</v>
      </c>
      <c r="AO3678" cm="1">
        <f t="array" ref="AO3678">SUM(COUNTIF(J3679:J3693, {"*NTA*","*YWNBTA*"}))</f>
        <v>1</v>
      </c>
      <c r="AP3678" cm="1">
        <f t="array" ref="AP3678">SUM(COUNTIF(J3679:J3693, {"*YTA*","*YWBTA*"}))</f>
        <v>3</v>
      </c>
      <c r="AQ3678" s="9">
        <f>COUNTIF(J3679:J3693, "*ESH*")</f>
        <v>1</v>
      </c>
      <c r="AR3678" t="str">
        <f>IF(AO3678&gt;AP3678,(IF(AO3678&gt;AQ3678,"NTA","YTA")), IF(AP3678&gt;AQ3678,"YTA","ESH"))</f>
        <v>YTA</v>
      </c>
    </row>
    <row r="3679" spans="1:44" hidden="1" outlineLevel="1" x14ac:dyDescent="0.2">
      <c r="A3679" t="s">
        <v>26156</v>
      </c>
      <c r="B3679" t="s">
        <v>26157</v>
      </c>
      <c r="C3679" t="s">
        <v>25883</v>
      </c>
      <c r="J3679" t="s">
        <v>26158</v>
      </c>
      <c r="K3679" t="s">
        <v>1112</v>
      </c>
      <c r="L3679" t="s">
        <v>1233</v>
      </c>
      <c r="M3679">
        <v>7</v>
      </c>
      <c r="P3679" s="2" t="s">
        <v>26159</v>
      </c>
      <c r="Q3679" t="s">
        <v>10021</v>
      </c>
      <c r="S3679">
        <v>5.0573748000000002E-2</v>
      </c>
      <c r="T3679">
        <v>1.3065338E-3</v>
      </c>
      <c r="U3679">
        <v>1.1304419499999999E-2</v>
      </c>
      <c r="V3679">
        <v>2.3678626999999999E-3</v>
      </c>
      <c r="W3679">
        <v>2.0772644999999999E-2</v>
      </c>
      <c r="X3679">
        <v>8.7641070000000001E-3</v>
      </c>
      <c r="Y3679">
        <v>-0.16666666666666671</v>
      </c>
      <c r="Z3679">
        <v>0</v>
      </c>
      <c r="AA3679">
        <v>0.107</v>
      </c>
      <c r="AB3679">
        <v>0.89300000000000002</v>
      </c>
      <c r="AC3679">
        <v>-5.16E-2</v>
      </c>
      <c r="AD3679" t="s">
        <v>48</v>
      </c>
      <c r="AE3679" t="s">
        <v>48</v>
      </c>
      <c r="AF3679" t="s">
        <v>48</v>
      </c>
    </row>
    <row r="3680" spans="1:44" hidden="1" outlineLevel="1" x14ac:dyDescent="0.2">
      <c r="A3680" t="s">
        <v>26160</v>
      </c>
      <c r="B3680" t="s">
        <v>26161</v>
      </c>
      <c r="C3680" t="s">
        <v>25316</v>
      </c>
      <c r="J3680" t="s">
        <v>26162</v>
      </c>
      <c r="K3680" t="s">
        <v>1112</v>
      </c>
      <c r="L3680" t="s">
        <v>1233</v>
      </c>
      <c r="M3680">
        <v>5</v>
      </c>
      <c r="P3680" s="2" t="s">
        <v>26163</v>
      </c>
      <c r="Q3680" t="s">
        <v>24283</v>
      </c>
      <c r="S3680">
        <v>2.8620722000000001E-2</v>
      </c>
      <c r="T3680">
        <v>1.1873245E-3</v>
      </c>
      <c r="U3680">
        <v>1.4395831E-2</v>
      </c>
      <c r="V3680">
        <v>2.7008435999999999E-3</v>
      </c>
      <c r="W3680">
        <v>1.16169015E-2</v>
      </c>
      <c r="X3680">
        <v>8.5828659999999998E-3</v>
      </c>
      <c r="Y3680">
        <v>0</v>
      </c>
      <c r="Z3680">
        <v>0</v>
      </c>
      <c r="AA3680">
        <v>0</v>
      </c>
      <c r="AB3680">
        <v>1</v>
      </c>
      <c r="AC3680">
        <v>0</v>
      </c>
      <c r="AD3680" t="s">
        <v>48</v>
      </c>
      <c r="AE3680" t="s">
        <v>48</v>
      </c>
      <c r="AF3680" t="s">
        <v>48</v>
      </c>
    </row>
    <row r="3681" spans="1:37" hidden="1" outlineLevel="1" x14ac:dyDescent="0.2">
      <c r="A3681" t="s">
        <v>26164</v>
      </c>
      <c r="B3681" t="s">
        <v>26165</v>
      </c>
      <c r="C3681" t="s">
        <v>26166</v>
      </c>
      <c r="J3681" t="s">
        <v>26167</v>
      </c>
      <c r="K3681" t="s">
        <v>1112</v>
      </c>
      <c r="L3681" t="s">
        <v>1233</v>
      </c>
      <c r="M3681">
        <v>2</v>
      </c>
      <c r="P3681" s="2" t="s">
        <v>26168</v>
      </c>
      <c r="Q3681" t="s">
        <v>47</v>
      </c>
      <c r="S3681">
        <v>7.0998249999999997E-3</v>
      </c>
      <c r="T3681">
        <v>5.1498413000000004E-4</v>
      </c>
      <c r="U3681">
        <v>9.8868115000000003E-3</v>
      </c>
      <c r="V3681">
        <v>1.8036454999999999E-3</v>
      </c>
      <c r="W3681">
        <v>6.4868699999999996E-3</v>
      </c>
      <c r="X3681">
        <v>6.3238297999999998E-3</v>
      </c>
      <c r="Y3681">
        <v>0.39479166666666671</v>
      </c>
      <c r="Z3681">
        <v>0.27</v>
      </c>
      <c r="AA3681">
        <v>1.4999999999999999E-2</v>
      </c>
      <c r="AB3681">
        <v>0.71499999999999997</v>
      </c>
      <c r="AC3681">
        <v>0.97919999999999996</v>
      </c>
      <c r="AD3681" t="s">
        <v>48</v>
      </c>
      <c r="AE3681" t="s">
        <v>48</v>
      </c>
      <c r="AF3681" t="s">
        <v>48</v>
      </c>
    </row>
    <row r="3682" spans="1:37" hidden="1" outlineLevel="1" x14ac:dyDescent="0.2">
      <c r="A3682" t="s">
        <v>26169</v>
      </c>
      <c r="B3682" t="s">
        <v>26170</v>
      </c>
      <c r="C3682" t="s">
        <v>26171</v>
      </c>
      <c r="J3682" t="s">
        <v>26172</v>
      </c>
      <c r="K3682" t="s">
        <v>1112</v>
      </c>
      <c r="L3682" t="s">
        <v>1233</v>
      </c>
      <c r="M3682">
        <v>2</v>
      </c>
      <c r="P3682" s="2" t="s">
        <v>26173</v>
      </c>
      <c r="Q3682" t="s">
        <v>10060</v>
      </c>
      <c r="S3682">
        <v>0.47886392</v>
      </c>
      <c r="T3682">
        <v>2.4584959999999999E-2</v>
      </c>
      <c r="U3682">
        <v>0.44613865000000003</v>
      </c>
      <c r="V3682">
        <v>3.6363060000000003E-2</v>
      </c>
      <c r="W3682">
        <v>0.48484444999999998</v>
      </c>
      <c r="X3682">
        <v>1.3528148E-2</v>
      </c>
      <c r="Y3682">
        <v>0.14901960784313731</v>
      </c>
      <c r="Z3682">
        <v>7.4999999999999997E-2</v>
      </c>
      <c r="AA3682">
        <v>0.13500000000000001</v>
      </c>
      <c r="AB3682">
        <v>0.79100000000000004</v>
      </c>
      <c r="AC3682">
        <v>-0.89270000000000005</v>
      </c>
      <c r="AD3682" t="s">
        <v>48</v>
      </c>
      <c r="AE3682" t="s">
        <v>48</v>
      </c>
      <c r="AF3682" t="s">
        <v>48</v>
      </c>
    </row>
    <row r="3683" spans="1:37" hidden="1" outlineLevel="1" x14ac:dyDescent="0.2">
      <c r="A3683" t="s">
        <v>26174</v>
      </c>
      <c r="B3683" t="s">
        <v>26175</v>
      </c>
      <c r="C3683" t="s">
        <v>14139</v>
      </c>
      <c r="J3683" t="s">
        <v>26176</v>
      </c>
      <c r="K3683" t="s">
        <v>1112</v>
      </c>
      <c r="L3683" t="s">
        <v>1233</v>
      </c>
      <c r="M3683">
        <v>1</v>
      </c>
      <c r="P3683" s="2" t="s">
        <v>26177</v>
      </c>
      <c r="Q3683" t="s">
        <v>14142</v>
      </c>
      <c r="S3683">
        <v>0.32128486000000001</v>
      </c>
      <c r="T3683">
        <v>5.2261353000000003E-3</v>
      </c>
      <c r="U3683">
        <v>2.1740068000000001E-2</v>
      </c>
      <c r="V3683">
        <v>9.2124660000000008E-3</v>
      </c>
      <c r="W3683">
        <v>0.24928533999999999</v>
      </c>
      <c r="X3683">
        <v>1.1767523E-2</v>
      </c>
      <c r="Y3683">
        <v>-0.1</v>
      </c>
      <c r="Z3683">
        <v>0</v>
      </c>
      <c r="AA3683">
        <v>0.35699999999999998</v>
      </c>
      <c r="AB3683">
        <v>0.64300000000000002</v>
      </c>
      <c r="AC3683">
        <v>-0.72689999999999999</v>
      </c>
      <c r="AD3683" t="s">
        <v>48</v>
      </c>
      <c r="AE3683" t="s">
        <v>48</v>
      </c>
      <c r="AF3683" t="s">
        <v>48</v>
      </c>
    </row>
    <row r="3684" spans="1:37" hidden="1" outlineLevel="1" x14ac:dyDescent="0.2">
      <c r="P3684" s="2"/>
    </row>
    <row r="3685" spans="1:37" hidden="1" outlineLevel="1" x14ac:dyDescent="0.2">
      <c r="A3685" t="s">
        <v>26178</v>
      </c>
      <c r="B3685" t="s">
        <v>26179</v>
      </c>
      <c r="C3685" t="s">
        <v>26180</v>
      </c>
      <c r="J3685" t="s">
        <v>26181</v>
      </c>
      <c r="K3685" t="s">
        <v>1112</v>
      </c>
      <c r="L3685" t="s">
        <v>1233</v>
      </c>
      <c r="M3685">
        <v>1</v>
      </c>
      <c r="P3685" s="2" t="s">
        <v>26182</v>
      </c>
      <c r="Q3685" t="s">
        <v>10492</v>
      </c>
      <c r="S3685">
        <v>4.4636375999999998E-2</v>
      </c>
      <c r="T3685">
        <v>1.5449524E-3</v>
      </c>
      <c r="U3685">
        <v>1.6752818999999999E-2</v>
      </c>
      <c r="V3685">
        <v>4.6987276999999996E-3</v>
      </c>
      <c r="W3685">
        <v>1.5796925999999999E-2</v>
      </c>
      <c r="X3685">
        <v>6.5956907000000002E-3</v>
      </c>
      <c r="Y3685">
        <v>0.25</v>
      </c>
      <c r="Z3685">
        <v>0</v>
      </c>
      <c r="AA3685">
        <v>0</v>
      </c>
      <c r="AB3685">
        <v>1</v>
      </c>
      <c r="AC3685">
        <v>0</v>
      </c>
      <c r="AD3685" t="s">
        <v>48</v>
      </c>
      <c r="AE3685" t="s">
        <v>48</v>
      </c>
      <c r="AF3685" t="s">
        <v>48</v>
      </c>
    </row>
    <row r="3686" spans="1:37" hidden="1" outlineLevel="1" x14ac:dyDescent="0.2">
      <c r="A3686" t="s">
        <v>26183</v>
      </c>
      <c r="B3686" t="s">
        <v>26184</v>
      </c>
      <c r="C3686" t="s">
        <v>14165</v>
      </c>
      <c r="J3686" t="s">
        <v>26185</v>
      </c>
      <c r="K3686" t="s">
        <v>1112</v>
      </c>
      <c r="L3686" t="s">
        <v>1233</v>
      </c>
      <c r="M3686">
        <v>1</v>
      </c>
      <c r="P3686" s="2" t="s">
        <v>26186</v>
      </c>
      <c r="Q3686" t="s">
        <v>11213</v>
      </c>
      <c r="S3686">
        <v>0.200795</v>
      </c>
      <c r="T3686">
        <v>4.6920776000000004E-3</v>
      </c>
      <c r="U3686">
        <v>3.0389198999999999E-2</v>
      </c>
      <c r="V3686">
        <v>7.6215583999999998E-3</v>
      </c>
      <c r="W3686">
        <v>8.1878900000000004E-2</v>
      </c>
      <c r="X3686">
        <v>2.250864E-2</v>
      </c>
      <c r="Y3686">
        <v>0</v>
      </c>
      <c r="Z3686">
        <v>0</v>
      </c>
      <c r="AA3686">
        <v>0.13200000000000001</v>
      </c>
      <c r="AB3686">
        <v>0.86799999999999999</v>
      </c>
      <c r="AC3686">
        <v>-0.44040000000000001</v>
      </c>
      <c r="AD3686" t="s">
        <v>48</v>
      </c>
      <c r="AE3686" t="s">
        <v>48</v>
      </c>
      <c r="AF3686" t="s">
        <v>48</v>
      </c>
    </row>
    <row r="3687" spans="1:37" hidden="1" outlineLevel="1" x14ac:dyDescent="0.2">
      <c r="A3687" t="s">
        <v>26187</v>
      </c>
      <c r="B3687" t="s">
        <v>26188</v>
      </c>
      <c r="C3687" t="s">
        <v>10235</v>
      </c>
      <c r="J3687" t="s">
        <v>26189</v>
      </c>
      <c r="K3687" t="s">
        <v>1112</v>
      </c>
      <c r="L3687" t="s">
        <v>1233</v>
      </c>
      <c r="M3687">
        <v>1</v>
      </c>
      <c r="P3687" s="2" t="s">
        <v>26190</v>
      </c>
      <c r="Q3687" t="s">
        <v>10104</v>
      </c>
      <c r="S3687">
        <v>5.4284602000000001E-2</v>
      </c>
      <c r="T3687">
        <v>1.8978119E-3</v>
      </c>
      <c r="U3687">
        <v>1.1902207E-2</v>
      </c>
      <c r="V3687">
        <v>3.1078199999999999E-3</v>
      </c>
      <c r="W3687">
        <v>1.8258847000000002E-2</v>
      </c>
      <c r="X3687">
        <v>1.2337137E-2</v>
      </c>
      <c r="Y3687">
        <v>0.25</v>
      </c>
      <c r="Z3687">
        <v>3.6999999999999998E-2</v>
      </c>
      <c r="AA3687">
        <v>6.2E-2</v>
      </c>
      <c r="AB3687">
        <v>0.90100000000000002</v>
      </c>
      <c r="AC3687">
        <v>-6.4399999999999999E-2</v>
      </c>
      <c r="AD3687" t="s">
        <v>48</v>
      </c>
      <c r="AE3687" t="s">
        <v>48</v>
      </c>
      <c r="AF3687" t="s">
        <v>48</v>
      </c>
    </row>
    <row r="3688" spans="1:37" hidden="1" outlineLevel="1" x14ac:dyDescent="0.2">
      <c r="A3688" t="s">
        <v>26191</v>
      </c>
      <c r="B3688" t="s">
        <v>26192</v>
      </c>
      <c r="C3688" t="s">
        <v>26128</v>
      </c>
      <c r="J3688" t="s">
        <v>26193</v>
      </c>
      <c r="K3688" t="s">
        <v>1112</v>
      </c>
      <c r="L3688" t="s">
        <v>1233</v>
      </c>
      <c r="M3688">
        <v>1</v>
      </c>
      <c r="P3688" s="2" t="s">
        <v>26194</v>
      </c>
      <c r="Q3688" t="s">
        <v>10138</v>
      </c>
      <c r="S3688">
        <v>0.43475235000000001</v>
      </c>
      <c r="T3688">
        <v>9.0408325000000001E-3</v>
      </c>
      <c r="U3688">
        <v>0.10611444</v>
      </c>
      <c r="V3688">
        <v>8.8794860000000007E-3</v>
      </c>
      <c r="W3688">
        <v>0.48228607000000001</v>
      </c>
      <c r="X3688">
        <v>8.1686009999999993E-3</v>
      </c>
      <c r="Y3688">
        <v>-0.26666666666666672</v>
      </c>
      <c r="Z3688">
        <v>0</v>
      </c>
      <c r="AA3688">
        <v>0.27100000000000002</v>
      </c>
      <c r="AB3688">
        <v>0.72899999999999998</v>
      </c>
      <c r="AC3688">
        <v>-0.90069999999999995</v>
      </c>
      <c r="AD3688" t="s">
        <v>48</v>
      </c>
      <c r="AE3688" t="s">
        <v>48</v>
      </c>
      <c r="AF3688" t="s">
        <v>48</v>
      </c>
    </row>
    <row r="3689" spans="1:37" hidden="1" outlineLevel="1" x14ac:dyDescent="0.2">
      <c r="A3689" t="s">
        <v>26195</v>
      </c>
      <c r="B3689" t="s">
        <v>26196</v>
      </c>
      <c r="C3689" t="s">
        <v>26180</v>
      </c>
      <c r="J3689" t="s">
        <v>26197</v>
      </c>
      <c r="K3689" t="s">
        <v>26156</v>
      </c>
      <c r="L3689" t="s">
        <v>1263</v>
      </c>
      <c r="M3689">
        <v>6</v>
      </c>
      <c r="P3689" s="2" t="s">
        <v>26198</v>
      </c>
      <c r="Q3689" t="s">
        <v>10492</v>
      </c>
      <c r="S3689">
        <v>0.36095104</v>
      </c>
      <c r="T3689">
        <v>1.5996376E-2</v>
      </c>
      <c r="U3689">
        <v>0.36230122999999997</v>
      </c>
      <c r="V3689">
        <v>1.3445891999999999E-2</v>
      </c>
      <c r="W3689">
        <v>0.25800487</v>
      </c>
      <c r="X3689">
        <v>1.2130004999999999E-2</v>
      </c>
      <c r="Y3689">
        <v>1.4285714285714299E-2</v>
      </c>
      <c r="Z3689">
        <v>6.3E-2</v>
      </c>
      <c r="AA3689">
        <v>0.14199999999999999</v>
      </c>
      <c r="AB3689">
        <v>0.79500000000000004</v>
      </c>
      <c r="AC3689">
        <v>-0.90959999999999996</v>
      </c>
      <c r="AD3689" t="s">
        <v>48</v>
      </c>
      <c r="AE3689" t="s">
        <v>48</v>
      </c>
      <c r="AF3689" t="s">
        <v>48</v>
      </c>
    </row>
    <row r="3690" spans="1:37" hidden="1" outlineLevel="1" x14ac:dyDescent="0.2">
      <c r="A3690" t="s">
        <v>26199</v>
      </c>
      <c r="B3690" t="s">
        <v>26200</v>
      </c>
      <c r="C3690" t="s">
        <v>1114</v>
      </c>
      <c r="J3690" t="s">
        <v>26201</v>
      </c>
      <c r="K3690" t="s">
        <v>26156</v>
      </c>
      <c r="L3690" t="s">
        <v>1263</v>
      </c>
      <c r="M3690">
        <v>-1</v>
      </c>
      <c r="P3690" s="2" t="s">
        <v>26202</v>
      </c>
      <c r="Q3690" t="s">
        <v>47</v>
      </c>
      <c r="S3690">
        <v>0.55668289999999998</v>
      </c>
      <c r="T3690">
        <v>2.3974609000000001E-2</v>
      </c>
      <c r="U3690">
        <v>0.54192600000000002</v>
      </c>
      <c r="V3690">
        <v>3.6363060000000003E-2</v>
      </c>
      <c r="W3690">
        <v>0.40243408000000003</v>
      </c>
      <c r="X3690">
        <v>2.1472664999999998E-2</v>
      </c>
      <c r="Y3690">
        <v>-0.43333333333333329</v>
      </c>
      <c r="Z3690">
        <v>0</v>
      </c>
      <c r="AA3690">
        <v>0.153</v>
      </c>
      <c r="AB3690">
        <v>0.84699999999999998</v>
      </c>
      <c r="AC3690">
        <v>-0.57189999999999996</v>
      </c>
      <c r="AD3690" t="s">
        <v>48</v>
      </c>
      <c r="AE3690" t="s">
        <v>48</v>
      </c>
      <c r="AF3690" t="s">
        <v>48</v>
      </c>
    </row>
    <row r="3691" spans="1:37" hidden="1" outlineLevel="1" x14ac:dyDescent="0.2">
      <c r="A3691" t="s">
        <v>26203</v>
      </c>
      <c r="B3691" t="s">
        <v>26204</v>
      </c>
      <c r="C3691" t="s">
        <v>1114</v>
      </c>
      <c r="J3691" t="s">
        <v>26205</v>
      </c>
      <c r="K3691" t="s">
        <v>26160</v>
      </c>
      <c r="L3691" t="s">
        <v>1263</v>
      </c>
      <c r="M3691">
        <v>2</v>
      </c>
      <c r="P3691" s="2" t="s">
        <v>26206</v>
      </c>
      <c r="Q3691" t="s">
        <v>47</v>
      </c>
      <c r="S3691">
        <v>0.17631748</v>
      </c>
      <c r="T3691">
        <v>5.3405759999999997E-3</v>
      </c>
      <c r="U3691">
        <v>7.0470260000000007E-2</v>
      </c>
      <c r="V3691">
        <v>0.10221587</v>
      </c>
      <c r="W3691">
        <v>3.9151907E-2</v>
      </c>
      <c r="X3691">
        <v>1.2492486000000001E-2</v>
      </c>
      <c r="Y3691">
        <v>0</v>
      </c>
      <c r="Z3691">
        <v>4.2000000000000003E-2</v>
      </c>
      <c r="AA3691">
        <v>0</v>
      </c>
      <c r="AB3691">
        <v>0.95799999999999996</v>
      </c>
      <c r="AC3691">
        <v>7.7200000000000005E-2</v>
      </c>
      <c r="AD3691" t="s">
        <v>48</v>
      </c>
      <c r="AE3691" t="s">
        <v>48</v>
      </c>
      <c r="AF3691" t="s">
        <v>48</v>
      </c>
    </row>
    <row r="3692" spans="1:37" hidden="1" outlineLevel="1" x14ac:dyDescent="0.2">
      <c r="A3692" t="s">
        <v>26207</v>
      </c>
      <c r="B3692" t="s">
        <v>26208</v>
      </c>
      <c r="C3692" t="s">
        <v>1114</v>
      </c>
      <c r="J3692" t="s">
        <v>26209</v>
      </c>
      <c r="K3692" t="s">
        <v>26178</v>
      </c>
      <c r="L3692" t="s">
        <v>1263</v>
      </c>
      <c r="M3692">
        <v>0</v>
      </c>
      <c r="P3692" s="2" t="s">
        <v>26210</v>
      </c>
      <c r="Q3692" t="s">
        <v>47</v>
      </c>
      <c r="S3692">
        <v>4.1915078000000001E-2</v>
      </c>
      <c r="T3692">
        <v>1.3542175E-3</v>
      </c>
      <c r="U3692">
        <v>1.7914234000000001E-2</v>
      </c>
      <c r="V3692">
        <v>5.6236745000000001E-3</v>
      </c>
      <c r="W3692">
        <v>1.5720926E-2</v>
      </c>
      <c r="X3692">
        <v>7.5342589999999997E-3</v>
      </c>
      <c r="Y3692">
        <v>-8.3333333333333329E-2</v>
      </c>
      <c r="Z3692">
        <v>0</v>
      </c>
      <c r="AA3692">
        <v>0.17100000000000001</v>
      </c>
      <c r="AB3692">
        <v>0.82899999999999996</v>
      </c>
      <c r="AC3692">
        <v>-0.47670000000000001</v>
      </c>
      <c r="AD3692" t="s">
        <v>48</v>
      </c>
      <c r="AE3692" t="s">
        <v>48</v>
      </c>
      <c r="AF3692" t="s">
        <v>48</v>
      </c>
    </row>
    <row r="3693" spans="1:37" hidden="1" outlineLevel="1" x14ac:dyDescent="0.2">
      <c r="A3693" t="s">
        <v>26211</v>
      </c>
      <c r="B3693" t="s">
        <v>26212</v>
      </c>
      <c r="C3693" t="s">
        <v>14160</v>
      </c>
      <c r="J3693" t="s">
        <v>26213</v>
      </c>
      <c r="K3693" t="s">
        <v>26199</v>
      </c>
      <c r="L3693" t="s">
        <v>1263</v>
      </c>
      <c r="M3693">
        <v>2</v>
      </c>
      <c r="P3693" s="2" t="s">
        <v>26214</v>
      </c>
      <c r="Q3693" t="s">
        <v>10492</v>
      </c>
      <c r="S3693">
        <v>0.48501870000000002</v>
      </c>
      <c r="T3693">
        <v>3.5903740000000003E-2</v>
      </c>
      <c r="U3693">
        <v>0.4163752</v>
      </c>
      <c r="V3693">
        <v>9.9072486000000001E-2</v>
      </c>
      <c r="W3693">
        <v>0.45550760000000001</v>
      </c>
      <c r="X3693">
        <v>0.12076248000000001</v>
      </c>
      <c r="Y3693">
        <v>-0.125</v>
      </c>
      <c r="Z3693">
        <v>3.6999999999999998E-2</v>
      </c>
      <c r="AA3693">
        <v>0.20300000000000001</v>
      </c>
      <c r="AB3693">
        <v>0.76</v>
      </c>
      <c r="AC3693">
        <v>-0.98299999999999998</v>
      </c>
      <c r="AD3693" t="s">
        <v>48</v>
      </c>
      <c r="AE3693" t="s">
        <v>48</v>
      </c>
      <c r="AF3693" t="s">
        <v>48</v>
      </c>
    </row>
    <row r="3694" spans="1:37" x14ac:dyDescent="0.2">
      <c r="O3694" s="2"/>
      <c r="P3694" s="2"/>
    </row>
    <row r="3696" spans="1:37" x14ac:dyDescent="0.2">
      <c r="AH3696">
        <f t="shared" ref="AH3696:AH3711" si="36">SUM(AI3696:AK3696)</f>
        <v>0</v>
      </c>
      <c r="AI3696">
        <f>COUNTIF(L3696:L3710, "Comment")</f>
        <v>0</v>
      </c>
      <c r="AJ3696">
        <f>COUNTIF(L3696:L3710, "Reply")</f>
        <v>0</v>
      </c>
      <c r="AK3696">
        <f t="shared" ref="AK3696:AK3726" si="37">COUNTIF(C3697:C3710, C3696)</f>
        <v>0</v>
      </c>
    </row>
    <row r="3711" spans="34:37" x14ac:dyDescent="0.2">
      <c r="AH3711">
        <f t="shared" si="36"/>
        <v>0</v>
      </c>
      <c r="AI3711">
        <f>COUNTIF(L3711:L3725, "Comment")</f>
        <v>0</v>
      </c>
      <c r="AJ3711">
        <f>COUNTIF(L3711:L3725, "Reply")</f>
        <v>0</v>
      </c>
      <c r="AK3711">
        <f t="shared" si="37"/>
        <v>0</v>
      </c>
    </row>
    <row r="3726" spans="34:37" x14ac:dyDescent="0.2">
      <c r="AH3726">
        <f t="shared" ref="AH3726:AH3786" si="38">SUM(AI3726:AK3726)</f>
        <v>0</v>
      </c>
      <c r="AI3726">
        <f>COUNTIF(L3726:L3740, "Comment")</f>
        <v>0</v>
      </c>
      <c r="AJ3726">
        <f>COUNTIF(L3726:L3740, "Reply")</f>
        <v>0</v>
      </c>
      <c r="AK3726">
        <f t="shared" si="37"/>
        <v>0</v>
      </c>
    </row>
    <row r="3741" spans="34:37" x14ac:dyDescent="0.2">
      <c r="AH3741">
        <f t="shared" si="38"/>
        <v>0</v>
      </c>
      <c r="AI3741">
        <f>COUNTIF(L3741:L3755, "Comment")</f>
        <v>0</v>
      </c>
      <c r="AJ3741">
        <f>COUNTIF(L3741:L3755, "Reply")</f>
        <v>0</v>
      </c>
      <c r="AK3741">
        <f t="shared" ref="AK3741:AK3801" si="39">COUNTIF(C3742:C3755, C3741)</f>
        <v>0</v>
      </c>
    </row>
    <row r="3756" spans="34:37" x14ac:dyDescent="0.2">
      <c r="AH3756">
        <f t="shared" si="38"/>
        <v>0</v>
      </c>
      <c r="AI3756">
        <f>COUNTIF(L3756:L3770, "Comment")</f>
        <v>0</v>
      </c>
      <c r="AJ3756">
        <f>COUNTIF(L3756:L3770, "Reply")</f>
        <v>0</v>
      </c>
      <c r="AK3756">
        <f t="shared" si="39"/>
        <v>0</v>
      </c>
    </row>
    <row r="3771" spans="34:37" x14ac:dyDescent="0.2">
      <c r="AH3771">
        <f t="shared" si="38"/>
        <v>0</v>
      </c>
      <c r="AI3771">
        <f>COUNTIF(L3771:L3785, "Comment")</f>
        <v>0</v>
      </c>
      <c r="AJ3771">
        <f>COUNTIF(L3771:L3785, "Reply")</f>
        <v>0</v>
      </c>
      <c r="AK3771">
        <f t="shared" si="39"/>
        <v>0</v>
      </c>
    </row>
    <row r="3786" spans="34:37" x14ac:dyDescent="0.2">
      <c r="AH3786">
        <f t="shared" si="38"/>
        <v>0</v>
      </c>
      <c r="AI3786">
        <f>COUNTIF(L3786:L3800, "Comment")</f>
        <v>0</v>
      </c>
      <c r="AJ3786">
        <f>COUNTIF(L3786:L3800, "Reply")</f>
        <v>0</v>
      </c>
      <c r="AK3786">
        <f t="shared" si="39"/>
        <v>0</v>
      </c>
    </row>
    <row r="3801" spans="34:37" x14ac:dyDescent="0.2">
      <c r="AH3801">
        <f t="shared" ref="AH3801:AH3861" si="40">SUM(AI3801:AK3801)</f>
        <v>0</v>
      </c>
      <c r="AI3801">
        <f>COUNTIF(L3801:L3815, "Comment")</f>
        <v>0</v>
      </c>
      <c r="AJ3801">
        <f>COUNTIF(L3801:L3815, "Reply")</f>
        <v>0</v>
      </c>
      <c r="AK3801">
        <f t="shared" si="39"/>
        <v>0</v>
      </c>
    </row>
    <row r="3816" spans="34:37" x14ac:dyDescent="0.2">
      <c r="AH3816">
        <f t="shared" si="40"/>
        <v>0</v>
      </c>
      <c r="AI3816">
        <f>COUNTIF(L3816:L3830, "Comment")</f>
        <v>0</v>
      </c>
      <c r="AJ3816">
        <f>COUNTIF(L3816:L3830, "Reply")</f>
        <v>0</v>
      </c>
      <c r="AK3816">
        <f t="shared" ref="AK3816:AK3876" si="41">COUNTIF(C3817:C3830, C3816)</f>
        <v>0</v>
      </c>
    </row>
    <row r="3831" spans="34:37" x14ac:dyDescent="0.2">
      <c r="AH3831">
        <f t="shared" si="40"/>
        <v>0</v>
      </c>
      <c r="AI3831">
        <f>COUNTIF(L3831:L3845, "Comment")</f>
        <v>0</v>
      </c>
      <c r="AJ3831">
        <f>COUNTIF(L3831:L3845, "Reply")</f>
        <v>0</v>
      </c>
      <c r="AK3831">
        <f t="shared" si="41"/>
        <v>0</v>
      </c>
    </row>
    <row r="3846" spans="34:37" x14ac:dyDescent="0.2">
      <c r="AH3846">
        <f t="shared" si="40"/>
        <v>0</v>
      </c>
      <c r="AI3846">
        <f>COUNTIF(L3846:L3860, "Comment")</f>
        <v>0</v>
      </c>
      <c r="AJ3846">
        <f>COUNTIF(L3846:L3860, "Reply")</f>
        <v>0</v>
      </c>
      <c r="AK3846">
        <f t="shared" si="41"/>
        <v>0</v>
      </c>
    </row>
    <row r="3861" spans="34:37" x14ac:dyDescent="0.2">
      <c r="AH3861">
        <f t="shared" si="40"/>
        <v>0</v>
      </c>
      <c r="AI3861">
        <f>COUNTIF(L3861:L3875, "Comment")</f>
        <v>0</v>
      </c>
      <c r="AJ3861">
        <f>COUNTIF(L3861:L3875, "Reply")</f>
        <v>0</v>
      </c>
      <c r="AK3861">
        <f t="shared" si="41"/>
        <v>0</v>
      </c>
    </row>
    <row r="3876" spans="34:37" x14ac:dyDescent="0.2">
      <c r="AH3876">
        <f t="shared" ref="AH3876:AH3936" si="42">SUM(AI3876:AK3876)</f>
        <v>0</v>
      </c>
      <c r="AI3876">
        <f>COUNTIF(L3876:L3890, "Comment")</f>
        <v>0</v>
      </c>
      <c r="AJ3876">
        <f>COUNTIF(L3876:L3890, "Reply")</f>
        <v>0</v>
      </c>
      <c r="AK3876">
        <f t="shared" si="41"/>
        <v>0</v>
      </c>
    </row>
    <row r="3891" spans="34:37" x14ac:dyDescent="0.2">
      <c r="AH3891">
        <f t="shared" si="42"/>
        <v>0</v>
      </c>
      <c r="AI3891">
        <f>COUNTIF(L3891:L3905, "Comment")</f>
        <v>0</v>
      </c>
      <c r="AJ3891">
        <f>COUNTIF(L3891:L3905, "Reply")</f>
        <v>0</v>
      </c>
      <c r="AK3891">
        <f t="shared" ref="AK3891:AK3951" si="43">COUNTIF(C3892:C3905, C3891)</f>
        <v>0</v>
      </c>
    </row>
    <row r="3906" spans="34:37" x14ac:dyDescent="0.2">
      <c r="AH3906">
        <f t="shared" si="42"/>
        <v>0</v>
      </c>
      <c r="AI3906">
        <f>COUNTIF(L3906:L3920, "Comment")</f>
        <v>0</v>
      </c>
      <c r="AJ3906">
        <f>COUNTIF(L3906:L3920, "Reply")</f>
        <v>0</v>
      </c>
      <c r="AK3906">
        <f t="shared" si="43"/>
        <v>0</v>
      </c>
    </row>
    <row r="3921" spans="34:37" x14ac:dyDescent="0.2">
      <c r="AH3921">
        <f t="shared" si="42"/>
        <v>0</v>
      </c>
      <c r="AI3921">
        <f>COUNTIF(L3921:L3935, "Comment")</f>
        <v>0</v>
      </c>
      <c r="AJ3921">
        <f>COUNTIF(L3921:L3935, "Reply")</f>
        <v>0</v>
      </c>
      <c r="AK3921">
        <f t="shared" si="43"/>
        <v>0</v>
      </c>
    </row>
    <row r="3936" spans="34:37" x14ac:dyDescent="0.2">
      <c r="AH3936">
        <f t="shared" si="42"/>
        <v>0</v>
      </c>
      <c r="AI3936">
        <f>COUNTIF(L3936:L3950, "Comment")</f>
        <v>0</v>
      </c>
      <c r="AJ3936">
        <f>COUNTIF(L3936:L3950, "Reply")</f>
        <v>0</v>
      </c>
      <c r="AK3936">
        <f t="shared" si="43"/>
        <v>0</v>
      </c>
    </row>
    <row r="3951" spans="34:37" x14ac:dyDescent="0.2">
      <c r="AH3951">
        <f t="shared" ref="AH3951:AH4011" si="44">SUM(AI3951:AK3951)</f>
        <v>0</v>
      </c>
      <c r="AI3951">
        <f>COUNTIF(L3951:L3965, "Comment")</f>
        <v>0</v>
      </c>
      <c r="AJ3951">
        <f>COUNTIF(L3951:L3965, "Reply")</f>
        <v>0</v>
      </c>
      <c r="AK3951">
        <f t="shared" si="43"/>
        <v>0</v>
      </c>
    </row>
    <row r="3966" spans="34:37" x14ac:dyDescent="0.2">
      <c r="AH3966">
        <f t="shared" si="44"/>
        <v>0</v>
      </c>
      <c r="AI3966">
        <f>COUNTIF(L3966:L3980, "Comment")</f>
        <v>0</v>
      </c>
      <c r="AJ3966">
        <f>COUNTIF(L3966:L3980, "Reply")</f>
        <v>0</v>
      </c>
      <c r="AK3966">
        <f t="shared" ref="AK3966:AK4026" si="45">COUNTIF(C3967:C3980, C3966)</f>
        <v>0</v>
      </c>
    </row>
    <row r="3981" spans="34:37" x14ac:dyDescent="0.2">
      <c r="AH3981">
        <f t="shared" si="44"/>
        <v>0</v>
      </c>
      <c r="AI3981">
        <f>COUNTIF(L3981:L3995, "Comment")</f>
        <v>0</v>
      </c>
      <c r="AJ3981">
        <f>COUNTIF(L3981:L3995, "Reply")</f>
        <v>0</v>
      </c>
      <c r="AK3981">
        <f t="shared" si="45"/>
        <v>0</v>
      </c>
    </row>
    <row r="3996" spans="34:37" x14ac:dyDescent="0.2">
      <c r="AH3996">
        <f t="shared" si="44"/>
        <v>0</v>
      </c>
      <c r="AI3996">
        <f>COUNTIF(L3996:L4010, "Comment")</f>
        <v>0</v>
      </c>
      <c r="AJ3996">
        <f>COUNTIF(L3996:L4010, "Reply")</f>
        <v>0</v>
      </c>
      <c r="AK3996">
        <f t="shared" si="45"/>
        <v>0</v>
      </c>
    </row>
    <row r="4011" spans="34:37" x14ac:dyDescent="0.2">
      <c r="AH4011">
        <f t="shared" si="44"/>
        <v>0</v>
      </c>
      <c r="AI4011">
        <f>COUNTIF(L4011:L4025, "Comment")</f>
        <v>0</v>
      </c>
      <c r="AJ4011">
        <f>COUNTIF(L4011:L4025, "Reply")</f>
        <v>0</v>
      </c>
      <c r="AK4011">
        <f t="shared" si="45"/>
        <v>0</v>
      </c>
    </row>
    <row r="4026" spans="34:37" x14ac:dyDescent="0.2">
      <c r="AH4026">
        <f t="shared" ref="AH4026:AH4086" si="46">SUM(AI4026:AK4026)</f>
        <v>0</v>
      </c>
      <c r="AI4026">
        <f>COUNTIF(L4026:L4040, "Comment")</f>
        <v>0</v>
      </c>
      <c r="AJ4026">
        <f>COUNTIF(L4026:L4040, "Reply")</f>
        <v>0</v>
      </c>
      <c r="AK4026">
        <f t="shared" si="45"/>
        <v>0</v>
      </c>
    </row>
    <row r="4041" spans="34:37" x14ac:dyDescent="0.2">
      <c r="AH4041">
        <f t="shared" si="46"/>
        <v>0</v>
      </c>
      <c r="AI4041">
        <f>COUNTIF(L4041:L4055, "Comment")</f>
        <v>0</v>
      </c>
      <c r="AJ4041">
        <f>COUNTIF(L4041:L4055, "Reply")</f>
        <v>0</v>
      </c>
      <c r="AK4041">
        <f t="shared" ref="AK4041:AK4086" si="47">COUNTIF(C4042:C4055, C4041)</f>
        <v>0</v>
      </c>
    </row>
    <row r="4056" spans="34:37" x14ac:dyDescent="0.2">
      <c r="AH4056">
        <f t="shared" si="46"/>
        <v>0</v>
      </c>
      <c r="AI4056">
        <f>COUNTIF(L4056:L4070, "Comment")</f>
        <v>0</v>
      </c>
      <c r="AJ4056">
        <f>COUNTIF(L4056:L4070, "Reply")</f>
        <v>0</v>
      </c>
      <c r="AK4056">
        <f t="shared" si="47"/>
        <v>0</v>
      </c>
    </row>
    <row r="4071" spans="34:37" x14ac:dyDescent="0.2">
      <c r="AH4071">
        <f t="shared" si="46"/>
        <v>0</v>
      </c>
      <c r="AI4071">
        <f>COUNTIF(L4071:L4085, "Comment")</f>
        <v>0</v>
      </c>
      <c r="AJ4071">
        <f>COUNTIF(L4071:L4085, "Reply")</f>
        <v>0</v>
      </c>
      <c r="AK4071">
        <f t="shared" si="47"/>
        <v>0</v>
      </c>
    </row>
    <row r="4086" spans="34:37" x14ac:dyDescent="0.2">
      <c r="AH4086">
        <f t="shared" si="46"/>
        <v>0</v>
      </c>
      <c r="AI4086">
        <f>COUNTIF(L4086:L4100, "Comment")</f>
        <v>0</v>
      </c>
      <c r="AJ4086">
        <f>COUNTIF(L4086:L4100, "Reply")</f>
        <v>0</v>
      </c>
      <c r="AK4086">
        <f t="shared" si="47"/>
        <v>0</v>
      </c>
    </row>
  </sheetData>
  <conditionalFormatting sqref="A188:A800">
    <cfRule type="notContainsBlanks" dxfId="271" priority="22">
      <formula>LEN(TRIM(A188))&gt;0</formula>
    </cfRule>
  </conditionalFormatting>
  <conditionalFormatting sqref="A802:A1056">
    <cfRule type="notContainsBlanks" dxfId="270" priority="21">
      <formula>LEN(TRIM(A802))&gt;0</formula>
    </cfRule>
  </conditionalFormatting>
  <conditionalFormatting sqref="A1058:A1083">
    <cfRule type="notContainsBlanks" dxfId="269" priority="20">
      <formula>LEN(TRIM(A1058))&gt;0</formula>
    </cfRule>
  </conditionalFormatting>
  <conditionalFormatting sqref="A1085:A1136">
    <cfRule type="notContainsBlanks" dxfId="268" priority="19">
      <formula>LEN(TRIM(A1085))&gt;0</formula>
    </cfRule>
  </conditionalFormatting>
  <conditionalFormatting sqref="A1138:A1171">
    <cfRule type="notContainsBlanks" dxfId="267" priority="18">
      <formula>LEN(TRIM(A1138))&gt;0</formula>
    </cfRule>
  </conditionalFormatting>
  <conditionalFormatting sqref="A1173:A1558">
    <cfRule type="notContainsBlanks" dxfId="266" priority="17">
      <formula>LEN(TRIM(A1173))&gt;0</formula>
    </cfRule>
  </conditionalFormatting>
  <conditionalFormatting sqref="A1560:A1856">
    <cfRule type="notContainsBlanks" dxfId="265" priority="16">
      <formula>LEN(TRIM(A1560))&gt;0</formula>
    </cfRule>
  </conditionalFormatting>
  <conditionalFormatting sqref="A1858:A3159">
    <cfRule type="notContainsBlanks" dxfId="264" priority="15">
      <formula>LEN(TRIM(A1858))&gt;0</formula>
    </cfRule>
  </conditionalFormatting>
  <conditionalFormatting sqref="A3161:A3183">
    <cfRule type="notContainsBlanks" dxfId="263" priority="14">
      <formula>LEN(TRIM(A3161))&gt;0</formula>
    </cfRule>
  </conditionalFormatting>
  <conditionalFormatting sqref="A3185:A3201">
    <cfRule type="notContainsBlanks" dxfId="262" priority="13">
      <formula>LEN(TRIM(A3185))&gt;0</formula>
    </cfRule>
  </conditionalFormatting>
  <conditionalFormatting sqref="A3203:A3231">
    <cfRule type="notContainsBlanks" dxfId="261" priority="12">
      <formula>LEN(TRIM(A3203))&gt;0</formula>
    </cfRule>
  </conditionalFormatting>
  <conditionalFormatting sqref="A3233:A3250">
    <cfRule type="notContainsBlanks" dxfId="260" priority="10">
      <formula>LEN(TRIM(A3233))&gt;0</formula>
    </cfRule>
  </conditionalFormatting>
  <conditionalFormatting sqref="A3252:A3279">
    <cfRule type="notContainsBlanks" dxfId="259" priority="9">
      <formula>LEN(TRIM(A3252))&gt;0</formula>
    </cfRule>
  </conditionalFormatting>
  <conditionalFormatting sqref="A3281:A3417">
    <cfRule type="notContainsBlanks" dxfId="258" priority="8">
      <formula>LEN(TRIM(A3281))&gt;0</formula>
    </cfRule>
  </conditionalFormatting>
  <conditionalFormatting sqref="A3419:A3472">
    <cfRule type="notContainsBlanks" dxfId="257" priority="7">
      <formula>LEN(TRIM(A3419))&gt;0</formula>
    </cfRule>
  </conditionalFormatting>
  <conditionalFormatting sqref="A3474:A3515">
    <cfRule type="notContainsBlanks" dxfId="256" priority="6">
      <formula>LEN(TRIM(A3474))&gt;0</formula>
    </cfRule>
  </conditionalFormatting>
  <conditionalFormatting sqref="A3517:A3637">
    <cfRule type="notContainsBlanks" dxfId="255" priority="5">
      <formula>LEN(TRIM(A3517))&gt;0</formula>
    </cfRule>
  </conditionalFormatting>
  <conditionalFormatting sqref="A3639:A3654">
    <cfRule type="notContainsBlanks" dxfId="254" priority="4">
      <formula>LEN(TRIM(A3639))&gt;0</formula>
    </cfRule>
  </conditionalFormatting>
  <conditionalFormatting sqref="A3656:A3677">
    <cfRule type="notContainsBlanks" dxfId="253" priority="3">
      <formula>LEN(TRIM(A3656))&gt;0</formula>
    </cfRule>
  </conditionalFormatting>
  <conditionalFormatting sqref="A3679:A3693">
    <cfRule type="notContainsBlanks" dxfId="252" priority="2">
      <formula>LEN(TRIM(A3679))&gt;0</formula>
    </cfRule>
  </conditionalFormatting>
  <conditionalFormatting sqref="A1:AG187 BO1:XFD187 A801:AG801 BO801:XFD801 A1057:AG1057 BO1057:XFD1057 A1084:AG1084 BO1084:XFD1084 A1137:AG1137 BO1137:XFD1137 A1172:AG1172 BO1172:XFD1172 A1559:AG1559 BO1559:XFD1559 A1857:AG1857 BO1857:XFD1857 A3160:AG3160 BO3160:XFD3160 A3184:AG3184 BO3184:XFD3184 A3202:AG3202 BO3202:XFD3202 A3232:AG3232 BO3232:XFD3232 A3251:AG3251 BO3251:XFD3251 A3280:AG3280 BO3280:XFD3280 A3418:AG3418 BO3418:XFD3418 A3473:AG3473 BO3473:XFD3473 A3516:AG3516 BO3516:XFD3516 A3638:AG3638 BO3638:XFD3638 A3655:AG3655 BO3655:XFD3655 A3678:AG3678 BO3678:XFD3678 A3694:AG1048576 BO3694:XFD1048576">
    <cfRule type="expression" dxfId="251" priority="32" stopIfTrue="1">
      <formula>LEN($AI1)</formula>
    </cfRule>
  </conditionalFormatting>
  <conditionalFormatting sqref="AH1:AK187 AH801:AK801 AH1057:AK1057 AH1084:AK1084 AH1137:AK1137 AH1172:AK1172 AH1559:AK1559 AH1857:AK1857 AH3160:AK3160 AH3184:AK3184 AH3202:AK3202 AH3232:AK3232 AH3251:AK3251 AH3280:AK3280 AH3418:AK3418 AH3473:AK3473 AH3516:AK3516 AH3638:AK3638 AH3655:AK3655 AH3678:AK3678 AH3694:AK1048576">
    <cfRule type="cellIs" dxfId="250" priority="24" operator="greaterThan">
      <formula>0</formula>
    </cfRule>
  </conditionalFormatting>
  <conditionalFormatting sqref="AH1:AN187 AH801:AN801 AH1057:AN1057 AH1084:AN1084 AH1137:AN1137 AH1172:AN1172 AH1559:AN1559 AH1857:AN1857 AH3160:AN3160 AH3184:AN3184 AH3202:AN3202 AH3232:AN3232 AH3251:AN3251 AH3280:AN3280 AH3418:AN3418 AH3473:AN3473 AH3516:AN3516 AH3638:AN3638 AH3655:AN3655 AH3678:AN3678 AH3694:AN1048576">
    <cfRule type="expression" dxfId="249" priority="28">
      <formula>LEN($AI1)</formula>
    </cfRule>
  </conditionalFormatting>
  <conditionalFormatting sqref="AM1:AM187 AM801 AM1057 AM1084 AM1137 AM1172 AM1559 AM1857 AM3160 AM3184 AM3202 AM3232 AM3251 AM3280 AM3418 AM3473 AM3516 AM3638 AM3655 AM3678 AM3694:AM1048576">
    <cfRule type="cellIs" dxfId="248" priority="27" operator="greaterThan">
      <formula>0.3</formula>
    </cfRule>
  </conditionalFormatting>
  <conditionalFormatting sqref="AN1:AN187 AN801 AN1057 AN1084 AN1137 AN1172 AN1559 AN1857 AN3160 AN3184 AN3202 AN3232 AN3251 AN3280 AN3418 AN3473 AN3516 AN3638 AN3655 AN3678 AN3694:AN1048576">
    <cfRule type="cellIs" dxfId="247" priority="25" operator="lessThan">
      <formula>-0.05</formula>
    </cfRule>
    <cfRule type="cellIs" dxfId="246" priority="26" operator="greaterThan">
      <formula>0.05</formula>
    </cfRule>
  </conditionalFormatting>
  <conditionalFormatting sqref="AR1:AR1048576">
    <cfRule type="cellIs" dxfId="4" priority="1" operator="equal">
      <formula>"YTA"</formula>
    </cfRule>
  </conditionalFormatting>
  <hyperlinks>
    <hyperlink ref="O27" r:id="rId1" xr:uid="{E934F0E1-9615-D645-A80F-57B61F604F0C}"/>
    <hyperlink ref="P27" r:id="rId2" xr:uid="{170E61D7-6D5E-F843-8334-EF4A31397851}"/>
    <hyperlink ref="O42" r:id="rId3" xr:uid="{173A8776-3FF7-B949-B9D8-ADFC17AEB631}"/>
    <hyperlink ref="P42" r:id="rId4" xr:uid="{AFC534C8-ABA0-0A4E-A6D8-811793598937}"/>
    <hyperlink ref="O57" r:id="rId5" xr:uid="{F841ABBD-8A5A-1A46-B6D4-E688CD48094A}"/>
    <hyperlink ref="P57" r:id="rId6" xr:uid="{DFDA800A-9573-4A4E-95B0-61961B3E611A}"/>
    <hyperlink ref="O129" r:id="rId7" xr:uid="{539C1B8B-DF1C-D747-8C1C-F3098468D93E}"/>
    <hyperlink ref="P129" r:id="rId8" xr:uid="{F5CF6186-8585-244D-BFA5-4F67696ED8AD}"/>
    <hyperlink ref="P189" r:id="rId9" xr:uid="{9340AA74-40B2-734A-9041-F107A5C6D2DD}"/>
    <hyperlink ref="P190" r:id="rId10" xr:uid="{078E8D9C-84D0-C143-9696-E3E1B5C4CDDC}"/>
    <hyperlink ref="P191" r:id="rId11" xr:uid="{35A16541-D002-8841-B705-CBE71AD026DA}"/>
    <hyperlink ref="P192" r:id="rId12" xr:uid="{EF04C7DF-E2D2-1742-9EC2-33A9325EFE35}"/>
    <hyperlink ref="P193" r:id="rId13" xr:uid="{07475534-E762-1C4C-B1EB-17BAB52D8EA8}"/>
    <hyperlink ref="P194" r:id="rId14" xr:uid="{848FE743-6F75-984D-9953-F234169E927D}"/>
    <hyperlink ref="P195" r:id="rId15" xr:uid="{73E409E5-27D5-1E40-ADD9-96287EBFD279}"/>
    <hyperlink ref="P196" r:id="rId16" xr:uid="{CF96332E-8090-0943-A5AB-ECA576F16D85}"/>
    <hyperlink ref="P197" r:id="rId17" xr:uid="{0DAC7300-72F9-FA4B-B9D5-0D1A90FAAB07}"/>
    <hyperlink ref="P198" r:id="rId18" xr:uid="{33EB440F-1908-3E44-8A05-F742FE180A9E}"/>
    <hyperlink ref="P199" r:id="rId19" xr:uid="{E2A08ABE-18AD-D448-8C1E-3AAA7D348902}"/>
    <hyperlink ref="P200" r:id="rId20" xr:uid="{643D18AC-6B85-334C-890D-F2E2D761F642}"/>
    <hyperlink ref="P201" r:id="rId21" xr:uid="{D8476FEF-A13A-774E-855E-3A30168860E9}"/>
    <hyperlink ref="P202" r:id="rId22" xr:uid="{B41F4BF4-3821-FD49-ACA5-196F414B3D7B}"/>
    <hyperlink ref="P203" r:id="rId23" xr:uid="{8FD4B966-03E7-0443-BF9F-C32902BE3581}"/>
    <hyperlink ref="P204" r:id="rId24" xr:uid="{05D6C44E-705F-FC49-90CF-D9DE004C0C2A}"/>
    <hyperlink ref="P205" r:id="rId25" xr:uid="{56D3A38F-2BB6-CE40-BFB5-E51B26EFB35D}"/>
    <hyperlink ref="P206" r:id="rId26" xr:uid="{20C26AD7-1386-D045-A6DD-F4130B3CEFA1}"/>
    <hyperlink ref="P207" r:id="rId27" xr:uid="{10635683-ED52-7D4E-9611-4AE1DBBFD2CE}"/>
    <hyperlink ref="P208" r:id="rId28" xr:uid="{2595E463-391D-604A-A9EA-B7CE327C3C4B}"/>
    <hyperlink ref="P209" r:id="rId29" xr:uid="{FBB18550-9A26-4442-A746-4CC0B40A4934}"/>
    <hyperlink ref="P210" r:id="rId30" xr:uid="{2F4EA7AF-3F06-F440-95E2-D14525DA77F1}"/>
    <hyperlink ref="P211" r:id="rId31" xr:uid="{EC9E57A4-DF29-F24A-8D6F-50554B8B53B0}"/>
    <hyperlink ref="P212" r:id="rId32" xr:uid="{581F3E18-18FD-0240-9FC4-7C56A52D1306}"/>
    <hyperlink ref="P213" r:id="rId33" xr:uid="{FCB9AB3B-B4DF-5840-AE77-1702BAF60CB7}"/>
    <hyperlink ref="P214" r:id="rId34" xr:uid="{12A56DF5-9CBE-1446-8321-D9668D98F105}"/>
    <hyperlink ref="P215" r:id="rId35" xr:uid="{BBAC3A98-A734-704E-90B5-911D404B2080}"/>
    <hyperlink ref="P216" r:id="rId36" xr:uid="{21D83E7E-591F-F342-8846-C87572D3D623}"/>
    <hyperlink ref="P217" r:id="rId37" xr:uid="{D7C79CE8-FE31-1C41-A05C-D3F50143AA62}"/>
    <hyperlink ref="P218" r:id="rId38" xr:uid="{0BE46CAC-AE59-CE42-8ECB-2B09D19F2752}"/>
    <hyperlink ref="P219" r:id="rId39" xr:uid="{7C71753F-09FB-C349-9632-9011C23072BE}"/>
    <hyperlink ref="P220" r:id="rId40" xr:uid="{716CC808-69AE-4D45-981B-C755F50F7426}"/>
    <hyperlink ref="P221" r:id="rId41" xr:uid="{9CFCAAC9-C3A2-7A44-A3CF-E6F8E03F4184}"/>
    <hyperlink ref="P222" r:id="rId42" xr:uid="{DF40F6DC-D0D7-9E43-82E7-6F9597B8393A}"/>
    <hyperlink ref="P223" r:id="rId43" xr:uid="{AF0B1095-A952-6F4C-8438-90163C940FF0}"/>
    <hyperlink ref="P224" r:id="rId44" xr:uid="{05D761C5-6EE4-DB45-98B8-CF211EE3A2F1}"/>
    <hyperlink ref="P225" r:id="rId45" xr:uid="{328E8F32-5C3A-B847-ABDE-E765EC2EFAE0}"/>
    <hyperlink ref="P226" r:id="rId46" xr:uid="{106BB889-88E8-1F4B-BFD6-036DDA4C8B2E}"/>
    <hyperlink ref="P227" r:id="rId47" xr:uid="{B9191A8F-3548-B04B-B635-704327D4D47E}"/>
    <hyperlink ref="P228" r:id="rId48" xr:uid="{35E80D08-47FD-3D40-9A84-60611BAC8AA1}"/>
    <hyperlink ref="P229" r:id="rId49" xr:uid="{8CD7B430-9DBD-8A43-94A3-E30C542B6484}"/>
    <hyperlink ref="P230" r:id="rId50" xr:uid="{F96DD65B-930F-6C4C-B133-4DE9667E1FB3}"/>
    <hyperlink ref="P231" r:id="rId51" xr:uid="{BC960663-131E-DE49-8088-56B74E9EE318}"/>
    <hyperlink ref="P232" r:id="rId52" xr:uid="{6DFF4A1D-95A8-8942-8379-51C283F5064C}"/>
    <hyperlink ref="P233" r:id="rId53" xr:uid="{F0DE7718-974D-8D4A-909D-D80A26BB78CD}"/>
    <hyperlink ref="P234" r:id="rId54" xr:uid="{C2E816BD-5084-5941-8E99-B5277F36A0AF}"/>
    <hyperlink ref="P235" r:id="rId55" xr:uid="{85D89761-C6A8-0940-9978-CCC21412D4A8}"/>
    <hyperlink ref="P236" r:id="rId56" xr:uid="{DDC98B2B-088E-FE47-BEAA-C985543405BF}"/>
    <hyperlink ref="P237" r:id="rId57" xr:uid="{E332A828-2AAB-3849-BEE4-FE00836A8443}"/>
    <hyperlink ref="P238" r:id="rId58" xr:uid="{63C5750D-BBF6-4D48-AF20-306F5759FF69}"/>
    <hyperlink ref="P239" r:id="rId59" xr:uid="{ACDB7FAB-77C6-B547-A2C3-AD092C858D31}"/>
    <hyperlink ref="P240" r:id="rId60" xr:uid="{30EEFB51-CFF2-4E4B-ADAF-865406631D8E}"/>
    <hyperlink ref="P241" r:id="rId61" xr:uid="{491E0EBF-E224-3A45-AF93-4E841A0D9FF2}"/>
    <hyperlink ref="P242" r:id="rId62" xr:uid="{81E6AEF1-3D29-D240-ACDC-2C4861E64DD5}"/>
    <hyperlink ref="P243" r:id="rId63" xr:uid="{3614DB5F-9E85-954C-BFFB-AB937757355C}"/>
    <hyperlink ref="P244" r:id="rId64" xr:uid="{C0BABFD6-5FDB-B44B-A501-1427E5858879}"/>
    <hyperlink ref="P245" r:id="rId65" xr:uid="{8B23E035-E3B2-7B4E-B444-7B13E5FCA535}"/>
    <hyperlink ref="P246" r:id="rId66" xr:uid="{2E93A5A8-B923-7747-96C5-70CD7DC53FA1}"/>
    <hyperlink ref="P247" r:id="rId67" xr:uid="{6C397DEF-99D7-034C-8027-A41D3537AAFE}"/>
    <hyperlink ref="P248" r:id="rId68" xr:uid="{D4FD3594-11C3-F54D-82BD-1319BE9594D6}"/>
    <hyperlink ref="P249" r:id="rId69" xr:uid="{750AE3D5-DB76-434D-A2B8-C39D9C33EE61}"/>
    <hyperlink ref="P250" r:id="rId70" xr:uid="{E6262F27-892F-494D-B188-23751C9C5171}"/>
    <hyperlink ref="P251" r:id="rId71" xr:uid="{5B5CD4F8-FF9C-8C4D-B423-D9929DF67E36}"/>
    <hyperlink ref="P252" r:id="rId72" xr:uid="{726732EB-5928-EC4A-BDD9-57A7040B5C41}"/>
    <hyperlink ref="P253" r:id="rId73" xr:uid="{4C2A54D5-E613-8440-A220-94DE7592323D}"/>
    <hyperlink ref="P254" r:id="rId74" xr:uid="{CC39DEE3-CC8F-DF48-9975-C7109020F7D1}"/>
    <hyperlink ref="P255" r:id="rId75" xr:uid="{59897890-ECA2-1446-A74C-5FD5872FE518}"/>
    <hyperlink ref="P256" r:id="rId76" xr:uid="{3ECCC007-D99E-644B-BA88-CFCCE41774F1}"/>
    <hyperlink ref="P257" r:id="rId77" xr:uid="{0870C512-AEB7-2D4F-B64C-466AF3E210BD}"/>
    <hyperlink ref="P258" r:id="rId78" xr:uid="{04931E52-3CC8-814B-9F2B-16EF2561C9A0}"/>
    <hyperlink ref="P259" r:id="rId79" xr:uid="{C5BFA6B8-E3AA-E04E-AA34-FBD766A5B238}"/>
    <hyperlink ref="P260" r:id="rId80" xr:uid="{6AA7B25F-6379-FD46-BAA3-A08879282BC4}"/>
    <hyperlink ref="P261" r:id="rId81" xr:uid="{9A60C77F-42F1-1C4E-83FD-4BF776EAE9D8}"/>
    <hyperlink ref="P262" r:id="rId82" xr:uid="{C86A2D68-17BC-2E42-80A0-29AE314561E1}"/>
    <hyperlink ref="P263" r:id="rId83" xr:uid="{D98582A9-FDDB-FB49-87A9-DF7827B2B444}"/>
    <hyperlink ref="P264" r:id="rId84" xr:uid="{515169D2-46F8-974E-84CF-D10E8BBD710C}"/>
    <hyperlink ref="P265" r:id="rId85" xr:uid="{3B711804-BD2D-C945-821D-7D64B0DF57FD}"/>
    <hyperlink ref="P266" r:id="rId86" xr:uid="{DABA6ED6-FD31-C440-BC3E-2FE8560C4C16}"/>
    <hyperlink ref="P267" r:id="rId87" xr:uid="{61B37D1B-3108-EB42-AAC9-C64009B14A4A}"/>
    <hyperlink ref="P268" r:id="rId88" xr:uid="{F58C58C3-AA6C-9748-A3DD-B1D1899C052A}"/>
    <hyperlink ref="P269" r:id="rId89" xr:uid="{F5A2D54A-8805-2A4C-9998-5B1E604E70B4}"/>
    <hyperlink ref="P270" r:id="rId90" xr:uid="{9249162A-85E5-0E4E-8617-49820CEB57C8}"/>
    <hyperlink ref="P271" r:id="rId91" xr:uid="{E520CDC5-CE45-0046-9650-BE22103038EF}"/>
    <hyperlink ref="P272" r:id="rId92" xr:uid="{411AD8E1-A2E0-4043-B6A4-DC27408629EA}"/>
    <hyperlink ref="P273" r:id="rId93" xr:uid="{82FA1857-F714-C04E-BC54-939D85607697}"/>
    <hyperlink ref="P274" r:id="rId94" xr:uid="{916A60F8-9088-D049-9EF3-132BA1DE29FB}"/>
    <hyperlink ref="P275" r:id="rId95" xr:uid="{CDB81B4E-2690-EE45-8F00-E8769BAFE935}"/>
    <hyperlink ref="P276" r:id="rId96" xr:uid="{F8BC48D9-38D9-734B-B1F0-3763F5850110}"/>
    <hyperlink ref="P277" r:id="rId97" xr:uid="{CF88BED6-45F6-1447-AEC0-54248045448B}"/>
    <hyperlink ref="P278" r:id="rId98" xr:uid="{B9A837C5-9368-EA47-8F23-3D39BA58DA31}"/>
    <hyperlink ref="P279" r:id="rId99" xr:uid="{5488F04D-FF83-BA48-9219-ACF83B15E5C2}"/>
    <hyperlink ref="P280" r:id="rId100" xr:uid="{2F7EC7FB-CA34-EB45-B931-F269041F42B8}"/>
    <hyperlink ref="P281" r:id="rId101" xr:uid="{700DFB64-9404-C34D-8D01-408F67318EC1}"/>
    <hyperlink ref="P282" r:id="rId102" xr:uid="{CFB3A9A2-6726-8945-B536-5483AC6761D7}"/>
    <hyperlink ref="P283" r:id="rId103" xr:uid="{D3EA349F-3449-3C48-8450-175CF9FF20F3}"/>
    <hyperlink ref="P284" r:id="rId104" xr:uid="{0419DFA9-4BB5-514C-80E6-503D1EDA338D}"/>
    <hyperlink ref="P285" r:id="rId105" xr:uid="{2A0F19FF-461C-AA4D-BF64-B3E8DAE9AE0B}"/>
    <hyperlink ref="P286" r:id="rId106" xr:uid="{FC43430E-4176-5040-BDF4-BFD94751D08E}"/>
    <hyperlink ref="P287" r:id="rId107" xr:uid="{EE7386EE-77AC-2F42-A8F8-343EBE8F5ED9}"/>
    <hyperlink ref="P288" r:id="rId108" xr:uid="{13B5EAC9-B9AC-6542-8E56-E6AC08F93F43}"/>
    <hyperlink ref="P289" r:id="rId109" xr:uid="{247546C4-0967-F64A-8705-4C012D3E8855}"/>
    <hyperlink ref="P290" r:id="rId110" xr:uid="{B551228B-9B5B-0F4E-A2DE-1B466FD3C384}"/>
    <hyperlink ref="P291" r:id="rId111" xr:uid="{3938944D-DC50-6A46-966E-75B752258FEB}"/>
    <hyperlink ref="P292" r:id="rId112" xr:uid="{EA06BDF0-6AD1-D642-857B-A87EDE793F68}"/>
    <hyperlink ref="P293" r:id="rId113" xr:uid="{01C88C71-8972-E143-A155-378FF48F5FE2}"/>
    <hyperlink ref="P294" r:id="rId114" xr:uid="{07FD5CBC-8150-404E-A6F9-E7FA6C9DB212}"/>
    <hyperlink ref="P295" r:id="rId115" xr:uid="{49B8BBC0-3794-504A-9CAF-A3E70FF0C48B}"/>
    <hyperlink ref="P296" r:id="rId116" xr:uid="{C451D822-C612-CC41-8099-F89F32500A5C}"/>
    <hyperlink ref="P297" r:id="rId117" xr:uid="{5EE79F65-A103-A64A-901A-AD4F5B30512D}"/>
    <hyperlink ref="P298" r:id="rId118" xr:uid="{75593526-64F7-614E-A957-39A19C58ECA7}"/>
    <hyperlink ref="P299" r:id="rId119" xr:uid="{824D940E-6CA7-1748-A342-8A26AC435192}"/>
    <hyperlink ref="P300" r:id="rId120" xr:uid="{D7AC2C57-E86D-D449-A1D3-02FC47472C1E}"/>
    <hyperlink ref="P301" r:id="rId121" xr:uid="{80BD5F60-4AED-F14C-8E89-9DD37ECFBC38}"/>
    <hyperlink ref="P302" r:id="rId122" xr:uid="{B748EBE8-D1B3-4C40-98A5-7A1F44077F13}"/>
    <hyperlink ref="P303" r:id="rId123" xr:uid="{E3B3AAB0-4C8B-DA49-B597-E53A9A8D2DFC}"/>
    <hyperlink ref="P304" r:id="rId124" xr:uid="{2BDCD90F-2D5A-1F45-9F04-88D7F6789CF0}"/>
    <hyperlink ref="P305" r:id="rId125" xr:uid="{4CEE780A-70CD-1F44-B200-AB3CE96DCF52}"/>
    <hyperlink ref="P306" r:id="rId126" xr:uid="{F522D02C-D01E-224F-89D0-C98215056171}"/>
    <hyperlink ref="P307" r:id="rId127" xr:uid="{9C24412A-D635-204B-ABC9-DB29B947924E}"/>
    <hyperlink ref="P308" r:id="rId128" xr:uid="{FCFAEE70-41E4-484A-979A-8E981333B60C}"/>
    <hyperlink ref="P309" r:id="rId129" xr:uid="{62F5C1D9-4BBC-2841-89D7-69009EB571E5}"/>
    <hyperlink ref="P310" r:id="rId130" xr:uid="{43EAA062-5DDD-A34E-AD30-15CB1B508576}"/>
    <hyperlink ref="P311" r:id="rId131" xr:uid="{0E025152-1F07-2445-844A-EBD9BC6E8285}"/>
    <hyperlink ref="P312" r:id="rId132" xr:uid="{A15F7A38-D954-444B-B543-B9F0F166B91E}"/>
    <hyperlink ref="P313" r:id="rId133" xr:uid="{BAD21B01-B7E6-6C46-83B7-EAF6324009C8}"/>
    <hyperlink ref="P314" r:id="rId134" xr:uid="{FFDF1DF1-3597-8B43-AFA2-1D718E0B6240}"/>
    <hyperlink ref="P315" r:id="rId135" xr:uid="{008CB8D6-FD98-4C47-B426-E22F899405AA}"/>
    <hyperlink ref="P316" r:id="rId136" xr:uid="{0ECF4432-13E3-754B-BF9F-92E33449E714}"/>
    <hyperlink ref="P317" r:id="rId137" xr:uid="{26836DE0-A3F1-7A41-87CC-4653AE628245}"/>
    <hyperlink ref="P318" r:id="rId138" xr:uid="{0C7045BF-DAA2-C745-9883-23B5C90B3568}"/>
    <hyperlink ref="P319" r:id="rId139" xr:uid="{B72CFB65-CA48-1E44-9D71-395A841DC9FB}"/>
    <hyperlink ref="P320" r:id="rId140" xr:uid="{507CB94C-3520-C549-A5D9-2CEBE9BB8326}"/>
    <hyperlink ref="P321" r:id="rId141" xr:uid="{5D78D709-805F-EE4D-97C4-8AC6BEB8D78A}"/>
    <hyperlink ref="P322" r:id="rId142" xr:uid="{951B97A8-820C-5240-B27A-965E7A2F3F94}"/>
    <hyperlink ref="P323" r:id="rId143" xr:uid="{20CD0EC0-2DBE-8449-85BD-F9466F7AD855}"/>
    <hyperlink ref="P324" r:id="rId144" xr:uid="{71331783-E820-B541-8898-94B2B9566952}"/>
    <hyperlink ref="P325" r:id="rId145" xr:uid="{01BB8A25-89F9-9C40-B7B7-C1758EECDEB2}"/>
    <hyperlink ref="P326" r:id="rId146" xr:uid="{4B449313-2AD4-884A-B315-F9CAD4087688}"/>
    <hyperlink ref="P327" r:id="rId147" xr:uid="{E5537575-3D76-F042-9DD2-C6960B85DFA1}"/>
    <hyperlink ref="P328" r:id="rId148" xr:uid="{99BA1D1F-AF62-9C43-9C56-7B517314BB72}"/>
    <hyperlink ref="P329" r:id="rId149" xr:uid="{67E282C8-FB31-F143-8C76-1F7E04F4FC7B}"/>
    <hyperlink ref="P330" r:id="rId150" xr:uid="{DBFA2A8E-719A-EE41-BA54-163F9BA6E120}"/>
    <hyperlink ref="P331" r:id="rId151" xr:uid="{B4F3BD2E-29BE-9943-8FB4-8E195076E48D}"/>
    <hyperlink ref="P332" r:id="rId152" xr:uid="{F7CE05D0-F603-ED40-AC46-D204D434E8E8}"/>
    <hyperlink ref="P333" r:id="rId153" xr:uid="{5FD1529D-2303-AC40-BA7E-62B809440152}"/>
    <hyperlink ref="P335" r:id="rId154" xr:uid="{E0B53D64-6670-B049-8EB7-FCE72EEB1AD6}"/>
    <hyperlink ref="P336" r:id="rId155" xr:uid="{193A5CEF-0BBE-3B43-851A-4BBA5456131F}"/>
    <hyperlink ref="P337" r:id="rId156" xr:uid="{4BC26B41-537D-9746-BECF-758040FFF8F5}"/>
    <hyperlink ref="P338" r:id="rId157" xr:uid="{6E2234F2-9FF9-B641-965D-0F5E333307E5}"/>
    <hyperlink ref="P339" r:id="rId158" xr:uid="{5E660B9F-DC4D-3442-A360-1F0BDBAC3F94}"/>
    <hyperlink ref="P340" r:id="rId159" xr:uid="{BE4B59F3-A7F5-F748-AFE6-28FFFFFDBDA8}"/>
    <hyperlink ref="P341" r:id="rId160" xr:uid="{F35A1C45-83C7-6940-9F72-C210474A3391}"/>
    <hyperlink ref="P342" r:id="rId161" xr:uid="{FE045C06-5505-F94F-8118-6BE54C0C23E3}"/>
    <hyperlink ref="P343" r:id="rId162" xr:uid="{12AB2AF2-C322-5C40-9892-DC7D78BBF4B5}"/>
    <hyperlink ref="P344" r:id="rId163" xr:uid="{20117907-F229-574D-9814-F8B7FEAC5C13}"/>
    <hyperlink ref="P345" r:id="rId164" xr:uid="{B0D165F4-F361-364A-88A0-708F54015CA2}"/>
    <hyperlink ref="P346" r:id="rId165" xr:uid="{8604A733-6231-0E44-90BF-5D1A46652010}"/>
    <hyperlink ref="P347" r:id="rId166" xr:uid="{6DC0FAFB-8C02-D64A-A69C-CF7EE0661575}"/>
    <hyperlink ref="P348" r:id="rId167" xr:uid="{F030154E-67F1-244A-9DBB-1798DD1DD861}"/>
    <hyperlink ref="P349" r:id="rId168" xr:uid="{CB6BD4AD-EA0A-6E4A-B39C-2AC4F5EBEB91}"/>
    <hyperlink ref="P350" r:id="rId169" xr:uid="{BD3471FD-2C54-664F-B121-4D385AD8410A}"/>
    <hyperlink ref="P351" r:id="rId170" xr:uid="{C12FD073-08AC-7F40-B4F7-0CE80929A221}"/>
    <hyperlink ref="P352" r:id="rId171" xr:uid="{9EA60332-9F18-A742-9A97-D7E9DFBEA6E6}"/>
    <hyperlink ref="P353" r:id="rId172" xr:uid="{401F9DF5-6A7E-1744-8989-8DBEDCED6858}"/>
    <hyperlink ref="P354" r:id="rId173" xr:uid="{896B266C-D552-B540-8441-468DC61147DC}"/>
    <hyperlink ref="P355" r:id="rId174" xr:uid="{99ACDC9B-0FDF-274C-A786-E00FEC9C05C7}"/>
    <hyperlink ref="P356" r:id="rId175" xr:uid="{21A80BCB-E94F-4248-BF67-DB07F97D6520}"/>
    <hyperlink ref="P357" r:id="rId176" xr:uid="{610CE950-8002-DC4E-B409-528FEC1720DA}"/>
    <hyperlink ref="P358" r:id="rId177" xr:uid="{7CD5A757-53E6-4748-B04F-F2D7FA41AE57}"/>
    <hyperlink ref="P359" r:id="rId178" xr:uid="{09E855C9-BF73-ED46-A2D0-5B0047745D29}"/>
    <hyperlink ref="P360" r:id="rId179" xr:uid="{420DD97E-8B0D-6D43-BC3E-683FA096D374}"/>
    <hyperlink ref="P361" r:id="rId180" xr:uid="{15F9C4DD-B55A-9447-95FE-24D3E8687BB8}"/>
    <hyperlink ref="P362" r:id="rId181" xr:uid="{D902DCB1-D698-FE46-B2C8-27934433A6AC}"/>
    <hyperlink ref="P363" r:id="rId182" xr:uid="{3AEDF0E5-5E76-F342-87C5-408F3222F885}"/>
    <hyperlink ref="P364" r:id="rId183" xr:uid="{8055B43B-7790-5642-BE2E-238DFDECAF8B}"/>
    <hyperlink ref="P365" r:id="rId184" xr:uid="{9C297B13-7426-E74F-9680-38C03297CDE4}"/>
    <hyperlink ref="P366" r:id="rId185" xr:uid="{E535A855-90A5-0E45-8D97-E6F785ECA357}"/>
    <hyperlink ref="P367" r:id="rId186" xr:uid="{D5F5DAF5-CAD4-8846-A130-4BC07C49A13E}"/>
    <hyperlink ref="P368" r:id="rId187" xr:uid="{77E512C0-19E1-B345-B65B-3A0D3A249046}"/>
    <hyperlink ref="P369" r:id="rId188" xr:uid="{F2DCEB70-009D-9A40-A6A5-C361470944EC}"/>
    <hyperlink ref="P370" r:id="rId189" xr:uid="{D904F8AB-6B46-7B45-97A1-9F6F1520927F}"/>
    <hyperlink ref="P371" r:id="rId190" xr:uid="{7D409656-D972-F749-93B3-FBF487C8C7CF}"/>
    <hyperlink ref="P372" r:id="rId191" xr:uid="{62CD41C3-3EAC-B443-B97E-CC2B42013689}"/>
    <hyperlink ref="P373" r:id="rId192" xr:uid="{B6564756-118A-884C-B127-AD8513109BCF}"/>
    <hyperlink ref="P374" r:id="rId193" xr:uid="{C4E09777-2784-DC42-B353-BA878694FCFF}"/>
    <hyperlink ref="P375" r:id="rId194" xr:uid="{C44A474B-63CF-594B-89C5-6E0FD49FDFA7}"/>
    <hyperlink ref="P376" r:id="rId195" xr:uid="{453D4B30-9591-9C4D-B46B-652F8B252523}"/>
    <hyperlink ref="P377" r:id="rId196" xr:uid="{14424A24-6CA0-574E-84DB-86BD7B71E513}"/>
    <hyperlink ref="P378" r:id="rId197" xr:uid="{A7BE321B-8FFA-E840-805F-A7CD5A78994F}"/>
    <hyperlink ref="P379" r:id="rId198" xr:uid="{AC6E7627-F966-8343-9204-A504458672F6}"/>
    <hyperlink ref="P380" r:id="rId199" xr:uid="{CA8BBF95-CB31-FC49-98BE-282B311C605E}"/>
    <hyperlink ref="P381" r:id="rId200" xr:uid="{0D3D4E85-A25B-0B47-BDF0-88494C63E744}"/>
    <hyperlink ref="P382" r:id="rId201" xr:uid="{62A3E249-0B13-CC40-90EA-0B9290B3EB8C}"/>
    <hyperlink ref="P383" r:id="rId202" xr:uid="{A08824F0-7A86-A348-8A68-D0427C73473E}"/>
    <hyperlink ref="P384" r:id="rId203" xr:uid="{8E2A4184-CF6C-ED48-BCEF-29C066555AAA}"/>
    <hyperlink ref="P385" r:id="rId204" xr:uid="{BC8054C0-31B3-8644-80EF-4A70F60BF437}"/>
    <hyperlink ref="P386" r:id="rId205" xr:uid="{F6B38064-E3D7-234B-84C6-56C349476F94}"/>
    <hyperlink ref="P387" r:id="rId206" xr:uid="{2DA3AB18-B05D-2C4D-8F30-6EBB953CDAEC}"/>
    <hyperlink ref="P388" r:id="rId207" xr:uid="{2EBA1ED2-F8C1-5147-BAEA-2044358041D4}"/>
    <hyperlink ref="P389" r:id="rId208" xr:uid="{E55C81B1-E7AE-DC42-AADA-60752D2BE8A3}"/>
    <hyperlink ref="P390" r:id="rId209" xr:uid="{0563EFCB-875B-BF42-914C-648C751D687F}"/>
    <hyperlink ref="P391" r:id="rId210" xr:uid="{7C5AE355-E07E-5143-9407-1406819C8F06}"/>
    <hyperlink ref="P392" r:id="rId211" xr:uid="{E7166143-CCE2-A542-8852-7F9987FC8E9D}"/>
    <hyperlink ref="P393" r:id="rId212" xr:uid="{C53B9B30-9C1D-7C49-8FA3-AF750E518FAB}"/>
    <hyperlink ref="P394" r:id="rId213" xr:uid="{857A083A-1E32-034B-9C1B-6572C55354DA}"/>
    <hyperlink ref="P395" r:id="rId214" xr:uid="{B404409B-8526-6446-98FE-011F3A7D4013}"/>
    <hyperlink ref="P396" r:id="rId215" xr:uid="{BFA8D75D-9043-874D-96CD-5835B70F4C15}"/>
    <hyperlink ref="P397" r:id="rId216" xr:uid="{961B585B-916D-7648-BF21-08FDFB6FBECD}"/>
    <hyperlink ref="P398" r:id="rId217" xr:uid="{D660304D-6378-DF43-A994-FDFF4702DB51}"/>
    <hyperlink ref="P399" r:id="rId218" xr:uid="{C1941C92-EEF8-9646-8B67-E4618A60CE5A}"/>
    <hyperlink ref="P400" r:id="rId219" xr:uid="{11D450E8-EEB9-A54F-8CBF-D7E062025837}"/>
    <hyperlink ref="P401" r:id="rId220" xr:uid="{416E4239-914E-2B42-A8D2-CA8E436B1AB2}"/>
    <hyperlink ref="P402" r:id="rId221" xr:uid="{53D0417D-3D51-8B4A-90E2-017FA45B99E3}"/>
    <hyperlink ref="P403" r:id="rId222" xr:uid="{6D2ABD24-4E48-0148-8D98-382955EA6CCE}"/>
    <hyperlink ref="P404" r:id="rId223" xr:uid="{CBE07B40-7075-234E-A243-DA16EA1B439D}"/>
    <hyperlink ref="P405" r:id="rId224" xr:uid="{C36355D6-FE50-3441-B798-C705DC6572C2}"/>
    <hyperlink ref="P406" r:id="rId225" xr:uid="{029F977D-99C3-7A43-9527-B44DEC551225}"/>
    <hyperlink ref="P407" r:id="rId226" xr:uid="{E4DD965E-CCBE-E946-8B7D-2A32392A2EF1}"/>
    <hyperlink ref="P408" r:id="rId227" xr:uid="{BE65AD86-CA9B-A94D-A34D-168E5882209D}"/>
    <hyperlink ref="P409" r:id="rId228" xr:uid="{F0ED45E9-C4D4-D84B-94F7-9C432111A924}"/>
    <hyperlink ref="P410" r:id="rId229" xr:uid="{E8F72059-BFA9-FA4F-AC98-CB1157DB5AC4}"/>
    <hyperlink ref="P411" r:id="rId230" xr:uid="{B08F7AF7-6165-BC4D-B258-1200DBC12870}"/>
    <hyperlink ref="P412" r:id="rId231" xr:uid="{720F0BF5-5ED5-E540-B044-10B6E7DE0F0E}"/>
    <hyperlink ref="P413" r:id="rId232" xr:uid="{C34252CC-FC98-B94F-BE39-8E4EA950CF56}"/>
    <hyperlink ref="P414" r:id="rId233" xr:uid="{1FC9D248-BA45-6847-82CE-E490ED07A576}"/>
    <hyperlink ref="P415" r:id="rId234" xr:uid="{AC467330-73AE-9240-AECA-7834C0CC3145}"/>
    <hyperlink ref="P416" r:id="rId235" xr:uid="{8553E238-CD1F-CE4A-AE62-FF9E95E61A42}"/>
    <hyperlink ref="P417" r:id="rId236" xr:uid="{A9D128BF-BEE0-E445-BB9A-993C18D6B453}"/>
    <hyperlink ref="P418" r:id="rId237" xr:uid="{DA41CB18-D91A-FA4D-ACAF-DD9BB839934D}"/>
    <hyperlink ref="P419" r:id="rId238" xr:uid="{FE081682-BCF5-BE4D-B7F9-AA2AA537B263}"/>
    <hyperlink ref="P420" r:id="rId239" xr:uid="{AAE86032-0161-BB48-8811-B0BB42C58A41}"/>
    <hyperlink ref="P421" r:id="rId240" xr:uid="{D2419F53-AAA4-B54E-A9F0-375444D4DFC8}"/>
    <hyperlink ref="P422" r:id="rId241" xr:uid="{651F7C39-E643-5A44-92F1-3FCE0B8B6EB9}"/>
    <hyperlink ref="P423" r:id="rId242" xr:uid="{A6A36392-446D-0A44-A8B8-9959A64E3E4E}"/>
    <hyperlink ref="P424" r:id="rId243" xr:uid="{08B6DAB1-5B9F-794C-BA40-E0ABED355280}"/>
    <hyperlink ref="P425" r:id="rId244" xr:uid="{7F5CF8CB-F6DC-8440-8A44-B2D1F2F7E40A}"/>
    <hyperlink ref="P426" r:id="rId245" xr:uid="{E8387869-6C00-F34E-B94C-C4053691FE36}"/>
    <hyperlink ref="P427" r:id="rId246" xr:uid="{086E968C-DA1A-2A49-A32C-C22EC2EB0D13}"/>
    <hyperlink ref="P428" r:id="rId247" xr:uid="{938F03FF-C25C-D04D-BC8F-47D18A89F0F4}"/>
    <hyperlink ref="P429" r:id="rId248" xr:uid="{B434D893-92A5-AA44-816B-9F48D083D16F}"/>
    <hyperlink ref="P430" r:id="rId249" xr:uid="{7658601D-5212-354C-A516-034222E8C188}"/>
    <hyperlink ref="P431" r:id="rId250" xr:uid="{34781B9D-6318-0245-B81A-4C18E59BABBC}"/>
    <hyperlink ref="P432" r:id="rId251" xr:uid="{88F97242-312F-B241-8039-C7C0E5EA77C9}"/>
    <hyperlink ref="P433" r:id="rId252" xr:uid="{22311A8F-A5B3-AF4F-A7B3-3103BE78A5D3}"/>
    <hyperlink ref="P434" r:id="rId253" xr:uid="{6C2EE0E7-A563-AE4D-A986-662E3D3301E2}"/>
    <hyperlink ref="P435" r:id="rId254" xr:uid="{AD95E81E-2AE3-A746-94E8-234086FA7853}"/>
    <hyperlink ref="P436" r:id="rId255" xr:uid="{47E9A390-D3B8-B042-BEB8-9C2B32F3552C}"/>
    <hyperlink ref="P437" r:id="rId256" xr:uid="{7898BFA9-50C9-DF4E-9476-505C457D1EBC}"/>
    <hyperlink ref="P438" r:id="rId257" xr:uid="{E154CA05-446B-D744-BDD6-4F6A9744857C}"/>
    <hyperlink ref="P439" r:id="rId258" xr:uid="{2CCCEBAB-2D3C-B140-88A5-A9E80076A798}"/>
    <hyperlink ref="P440" r:id="rId259" xr:uid="{80443B7A-30B4-6741-A30B-81B2CE7DDA8D}"/>
    <hyperlink ref="P441" r:id="rId260" xr:uid="{A48F2B32-09B3-EF49-819D-B4C93FF3627E}"/>
    <hyperlink ref="P442" r:id="rId261" xr:uid="{22BE45E7-C955-6243-9515-6F2E01898B7D}"/>
    <hyperlink ref="P443" r:id="rId262" xr:uid="{D45774C5-9E1A-CC4D-9198-A1DF6F2B8A7A}"/>
    <hyperlink ref="P444" r:id="rId263" xr:uid="{B6A7F850-A99E-554F-B389-3B01D9CEB406}"/>
    <hyperlink ref="P445" r:id="rId264" xr:uid="{06A0E020-1F5C-564F-930A-E50EB8634C71}"/>
    <hyperlink ref="P446" r:id="rId265" xr:uid="{ECF99C14-599B-244F-BB99-A387B848E30D}"/>
    <hyperlink ref="P447" r:id="rId266" xr:uid="{E0271790-F036-F04D-98CD-4062A73FC8FD}"/>
    <hyperlink ref="P448" r:id="rId267" xr:uid="{78D8F502-B9D7-4949-A011-D2DB94B2156F}"/>
    <hyperlink ref="P449" r:id="rId268" xr:uid="{E9D4CECB-E37A-3443-BBEA-C5AFC58D5133}"/>
    <hyperlink ref="P450" r:id="rId269" xr:uid="{01FE6FF0-14D7-404E-9F00-BA5847C6D113}"/>
    <hyperlink ref="P451" r:id="rId270" xr:uid="{93A053EF-EC5C-654F-BCB4-77C2E18B9FC4}"/>
    <hyperlink ref="P452" r:id="rId271" xr:uid="{27343F06-04EB-EB49-9983-C955992AA6F2}"/>
    <hyperlink ref="P453" r:id="rId272" xr:uid="{00880938-DF88-314E-BB78-E9E742C50B4D}"/>
    <hyperlink ref="P454" r:id="rId273" xr:uid="{21816920-A70F-3F4F-97C7-649B54214513}"/>
    <hyperlink ref="P455" r:id="rId274" xr:uid="{BB7FD67C-F5EF-D246-94C4-B80D1ABD9DBD}"/>
    <hyperlink ref="P456" r:id="rId275" xr:uid="{7B8C6FBD-C06D-2145-9DEF-9D4C13AA0CA5}"/>
    <hyperlink ref="P457" r:id="rId276" xr:uid="{A1E1AAA7-D32F-3349-B6A5-A781F745F332}"/>
    <hyperlink ref="P458" r:id="rId277" xr:uid="{2655E9B1-255E-8F4A-B1BC-752C67AD3382}"/>
    <hyperlink ref="P459" r:id="rId278" xr:uid="{47BBAF6D-2EF3-D644-A5F5-CC9D91C73C97}"/>
    <hyperlink ref="P460" r:id="rId279" xr:uid="{7F5CB77D-B22E-8746-A10D-2AC18565ADCD}"/>
    <hyperlink ref="P461" r:id="rId280" xr:uid="{58AB3910-7908-3A41-9F54-7DEBD95E83D9}"/>
    <hyperlink ref="P462" r:id="rId281" xr:uid="{104A4C0E-2EAA-9C4D-A933-9EE35361F57D}"/>
    <hyperlink ref="P463" r:id="rId282" xr:uid="{D24C2BA4-30E9-5A4D-A36F-3379F604BAB9}"/>
    <hyperlink ref="P464" r:id="rId283" xr:uid="{5793FEAA-73F2-C34F-953B-EB3B0F38494B}"/>
    <hyperlink ref="P465" r:id="rId284" xr:uid="{7DD589E8-CC6C-524F-8E69-4F77E8C5BC70}"/>
    <hyperlink ref="P466" r:id="rId285" xr:uid="{21F81A62-81A5-6D40-A140-C9DB9DDF3EC1}"/>
    <hyperlink ref="P467" r:id="rId286" xr:uid="{684B66F6-B52D-A045-8E18-5728C7CEB124}"/>
    <hyperlink ref="P468" r:id="rId287" xr:uid="{D5F25D10-3C91-3D4C-838B-CA26B0E3E5A3}"/>
    <hyperlink ref="P469" r:id="rId288" xr:uid="{B499606E-D0A9-4F42-A437-AEE7B1E61858}"/>
    <hyperlink ref="P470" r:id="rId289" xr:uid="{AB0ACEEF-E788-0D4B-AB6D-67A94EAB0CB7}"/>
    <hyperlink ref="P471" r:id="rId290" xr:uid="{C5F5A825-9572-0542-92C7-620353FFE8C6}"/>
    <hyperlink ref="P472" r:id="rId291" xr:uid="{D895068A-CDDE-504A-8133-E4F9E4144A65}"/>
    <hyperlink ref="P473" r:id="rId292" xr:uid="{0BCE8226-F876-DE42-85AF-53C97C80F203}"/>
    <hyperlink ref="P474" r:id="rId293" xr:uid="{A383ECE6-6934-5449-AC39-247895D4B734}"/>
    <hyperlink ref="P475" r:id="rId294" xr:uid="{1EEE3DF8-297D-5542-9D74-A775C50F5E43}"/>
    <hyperlink ref="P476" r:id="rId295" xr:uid="{4579BDAB-2F6E-3749-AE36-58FBB83CF09C}"/>
    <hyperlink ref="P477" r:id="rId296" xr:uid="{0D962D62-1E28-8041-8665-69EC7514E6D4}"/>
    <hyperlink ref="P478" r:id="rId297" xr:uid="{58D24E5C-68CE-4C4A-AE65-8B29497930E5}"/>
    <hyperlink ref="P479" r:id="rId298" xr:uid="{3F9C0097-6399-7747-96C6-6D617803F004}"/>
    <hyperlink ref="P480" r:id="rId299" xr:uid="{61BCAEB8-081A-2849-9FAE-7564527EFA36}"/>
    <hyperlink ref="P481" r:id="rId300" xr:uid="{32BFDA3D-6FF8-A743-B182-A64EB22C6880}"/>
    <hyperlink ref="P482" r:id="rId301" xr:uid="{92F0D5E4-DA90-6F46-98C2-82D0F309F3A2}"/>
    <hyperlink ref="P483" r:id="rId302" xr:uid="{B2306B5E-7D89-574A-A545-CF8B26D48771}"/>
    <hyperlink ref="P484" r:id="rId303" xr:uid="{73FEE61A-8457-5F4C-88B8-160E135568CC}"/>
    <hyperlink ref="P485" r:id="rId304" xr:uid="{003397D8-F575-1C4E-B494-924EA0FD91A7}"/>
    <hyperlink ref="P486" r:id="rId305" xr:uid="{1B7D1D88-806A-724C-9636-B1DFD065303F}"/>
    <hyperlink ref="P487" r:id="rId306" xr:uid="{BE2A7E25-FE7B-C048-B6B0-930E60DD853E}"/>
    <hyperlink ref="P488" r:id="rId307" xr:uid="{A5254FC2-5271-8F4B-8AC5-668F1FD25AEE}"/>
    <hyperlink ref="P489" r:id="rId308" xr:uid="{B5C09E46-DC47-614F-A71B-151FD7367ED8}"/>
    <hyperlink ref="P490" r:id="rId309" xr:uid="{B92311E9-6CE4-7045-9A23-3B9851207A0E}"/>
    <hyperlink ref="P491" r:id="rId310" xr:uid="{5D28F634-557A-0444-8232-EFBEDC62AD1D}"/>
    <hyperlink ref="P492" r:id="rId311" xr:uid="{D3EDE5CE-B587-1F49-BC6B-F5DD3192A3B8}"/>
    <hyperlink ref="P493" r:id="rId312" xr:uid="{83DAED88-1579-ED4D-A1CE-094EE8ADA3BA}"/>
    <hyperlink ref="P494" r:id="rId313" xr:uid="{8A856266-8A8C-C348-BD8F-78AF189413EE}"/>
    <hyperlink ref="P495" r:id="rId314" xr:uid="{90EC63E7-9D58-2D41-BF34-487C06AB6213}"/>
    <hyperlink ref="P496" r:id="rId315" xr:uid="{0C9C0530-E918-4E43-A26A-D3685D561038}"/>
    <hyperlink ref="P497" r:id="rId316" xr:uid="{9489411B-E27A-C140-A17C-F0CDCC8DF6BF}"/>
    <hyperlink ref="P498" r:id="rId317" xr:uid="{4D8EAA32-1873-6248-95AB-434E4A938499}"/>
    <hyperlink ref="P499" r:id="rId318" xr:uid="{B18C2D1B-72D6-B546-8BDF-E4C1AB837CBF}"/>
    <hyperlink ref="P500" r:id="rId319" xr:uid="{22D15E78-BEBB-7A44-85A8-D4AE647E145B}"/>
    <hyperlink ref="P501" r:id="rId320" xr:uid="{38B2EDEF-232D-EC4A-9F5D-4645C7CC1908}"/>
    <hyperlink ref="P502" r:id="rId321" xr:uid="{B149FF78-DB45-D048-A046-E45348447065}"/>
    <hyperlink ref="P503" r:id="rId322" xr:uid="{4B89B429-4FBD-7F45-BF4D-FAFA6C0B4E5A}"/>
    <hyperlink ref="P504" r:id="rId323" xr:uid="{CC04FC22-3B57-1742-BDC2-652281048FD9}"/>
    <hyperlink ref="P505" r:id="rId324" xr:uid="{6640030A-1018-DC4E-882C-9D8030806268}"/>
    <hyperlink ref="P506" r:id="rId325" xr:uid="{617CA7EF-4BF0-7F4C-8C55-846C4AD92382}"/>
    <hyperlink ref="P507" r:id="rId326" xr:uid="{57C1A73C-B967-7C46-9BA7-CA18F1727701}"/>
    <hyperlink ref="P508" r:id="rId327" xr:uid="{8136D46C-A57B-0949-B0E0-611A4E60BBF1}"/>
    <hyperlink ref="P509" r:id="rId328" xr:uid="{AAA2B8D6-60C3-954C-8B7F-A63129675419}"/>
    <hyperlink ref="P510" r:id="rId329" xr:uid="{D285F128-8594-3540-8D77-20347E06C78C}"/>
    <hyperlink ref="P511" r:id="rId330" xr:uid="{AF0779AC-03C7-6C47-B2F2-41335025F415}"/>
    <hyperlink ref="P512" r:id="rId331" xr:uid="{7AD321B0-88FB-0B48-A1BC-BDABE83A5ADD}"/>
    <hyperlink ref="P513" r:id="rId332" xr:uid="{6828441A-3626-A24E-BEC6-B217A63930E4}"/>
    <hyperlink ref="P514" r:id="rId333" xr:uid="{286D701A-F0B9-8F48-A1AC-5DE86E7B3C77}"/>
    <hyperlink ref="P515" r:id="rId334" xr:uid="{61A35595-0137-2B4D-8DE3-653C5DA12401}"/>
    <hyperlink ref="P516" r:id="rId335" xr:uid="{741FC9FB-2D67-354E-9EE9-2470FE1BC20F}"/>
    <hyperlink ref="P517" r:id="rId336" xr:uid="{F5D4AB4A-32A3-1C46-BC57-DDDC5094C35F}"/>
    <hyperlink ref="P518" r:id="rId337" xr:uid="{5823B14D-AEF6-D442-894D-F120E5A2D90F}"/>
    <hyperlink ref="P519" r:id="rId338" xr:uid="{345EBF7A-7D0E-834C-BFB3-81744B7BB45F}"/>
    <hyperlink ref="P520" r:id="rId339" xr:uid="{5EA6AE1E-29B9-3C48-8F06-ADBFBE904A1D}"/>
    <hyperlink ref="P521" r:id="rId340" xr:uid="{72EDA842-5B3F-ED44-A032-4A731115134A}"/>
    <hyperlink ref="P522" r:id="rId341" xr:uid="{D8292863-03F8-3145-95DB-9E35EF96F3F2}"/>
    <hyperlink ref="P523" r:id="rId342" xr:uid="{C6CD8557-D76A-3B4C-9061-38A6AE6BEA3B}"/>
    <hyperlink ref="P524" r:id="rId343" xr:uid="{6A6B4D08-D675-E643-88DE-3EEC36842B8E}"/>
    <hyperlink ref="P525" r:id="rId344" xr:uid="{B1A7050E-A33C-D348-99B0-26D083BD40D3}"/>
    <hyperlink ref="P526" r:id="rId345" xr:uid="{C8A3C984-9CF0-754C-8AB1-ABAD25824BBB}"/>
    <hyperlink ref="P527" r:id="rId346" xr:uid="{EF669225-BA40-5248-94D2-AF1D125F99E9}"/>
    <hyperlink ref="P528" r:id="rId347" xr:uid="{C3B824D6-5221-1642-8CF2-D34DA7558BE4}"/>
    <hyperlink ref="P529" r:id="rId348" xr:uid="{B10056E5-86A7-CA43-99C5-EC7B0E0ABD10}"/>
    <hyperlink ref="P530" r:id="rId349" xr:uid="{B4819357-5528-AD47-AE37-BAA269FF3ACB}"/>
    <hyperlink ref="P531" r:id="rId350" xr:uid="{07422122-F013-E54E-B39A-404C9330C403}"/>
    <hyperlink ref="P532" r:id="rId351" xr:uid="{E4D3ACBD-D043-2743-98DC-936396A80E39}"/>
    <hyperlink ref="P533" r:id="rId352" xr:uid="{3FC8E990-728D-2748-B524-E997965F4830}"/>
    <hyperlink ref="P534" r:id="rId353" xr:uid="{A3E1F722-29A1-9943-98FD-9F1CAA7AFEC8}"/>
    <hyperlink ref="P535" r:id="rId354" xr:uid="{47BE587C-29E0-804D-BF62-DFCFCAE21CC5}"/>
    <hyperlink ref="P536" r:id="rId355" xr:uid="{12DFE9DC-A3B7-4049-A0A3-C959EDD253D8}"/>
    <hyperlink ref="P537" r:id="rId356" xr:uid="{AD38B61A-E41B-824B-A686-62741F1AB647}"/>
    <hyperlink ref="P538" r:id="rId357" xr:uid="{4DDCCEED-E5CB-4D47-9530-AC3ABCDFA042}"/>
    <hyperlink ref="P539" r:id="rId358" xr:uid="{DA302302-C637-3B40-A45C-FFE65EE9006C}"/>
    <hyperlink ref="P540" r:id="rId359" xr:uid="{D8C1FBD4-6F14-9A49-B1C9-B814F9EAC35D}"/>
    <hyperlink ref="P541" r:id="rId360" xr:uid="{426398EB-BE44-A340-9D5D-CC3E7B5FA170}"/>
    <hyperlink ref="P542" r:id="rId361" xr:uid="{B45CBA7F-CB3E-1C44-A5E9-6330EF7C780F}"/>
    <hyperlink ref="P543" r:id="rId362" xr:uid="{FBA9D23D-B99E-0B49-82DA-31F1E1215532}"/>
    <hyperlink ref="P544" r:id="rId363" xr:uid="{B00219C2-CAF1-6147-B395-DCD25599E169}"/>
    <hyperlink ref="P545" r:id="rId364" xr:uid="{0BEFB7AC-D920-7A48-88F7-A542F2E259A1}"/>
    <hyperlink ref="P546" r:id="rId365" xr:uid="{5C4336FE-A955-314C-89B6-2E11A3E30623}"/>
    <hyperlink ref="P547" r:id="rId366" xr:uid="{4676BE8B-75D3-6647-BA00-F8C80DA3F66B}"/>
    <hyperlink ref="P548" r:id="rId367" xr:uid="{36E0F375-2F68-B045-9D92-0509DC18014E}"/>
    <hyperlink ref="P549" r:id="rId368" xr:uid="{0D6D17EE-F2AD-7548-B83A-1B6D60D8B360}"/>
    <hyperlink ref="P550" r:id="rId369" xr:uid="{2384C21D-2444-8A4B-ACAE-27B134FE0165}"/>
    <hyperlink ref="P551" r:id="rId370" xr:uid="{9F06D29D-CC42-7D42-9A17-5F9D36B273FE}"/>
    <hyperlink ref="P552" r:id="rId371" xr:uid="{A53E4DE5-A9D2-A84B-9E15-02EEE0F87BB4}"/>
    <hyperlink ref="P553" r:id="rId372" xr:uid="{99B8D14E-DAB7-8843-968C-0F61CECC7D82}"/>
    <hyperlink ref="P554" r:id="rId373" xr:uid="{CE3ECA0D-EDAA-CE41-93BD-C2F7F6E9C86B}"/>
    <hyperlink ref="P555" r:id="rId374" xr:uid="{DAF8CA1B-56AC-4F4F-83DF-D829D8F3E9AB}"/>
    <hyperlink ref="P556" r:id="rId375" xr:uid="{6581819A-6177-1C48-AD9E-E9A7FEECEDC2}"/>
    <hyperlink ref="P557" r:id="rId376" xr:uid="{FEEDD7D4-2AAB-774B-AAE9-98181CC7B2E8}"/>
    <hyperlink ref="P558" r:id="rId377" xr:uid="{B2EEF483-1A63-6A4C-9866-2723113FD19E}"/>
    <hyperlink ref="P559" r:id="rId378" xr:uid="{97FE6FF3-D04D-0544-A434-01191F3AC54B}"/>
    <hyperlink ref="P560" r:id="rId379" xr:uid="{CCB9F730-EC35-304B-BDA3-45507DECC1B3}"/>
    <hyperlink ref="P561" r:id="rId380" xr:uid="{D929508B-E7D9-7445-ACE7-C9EF33B3E85D}"/>
    <hyperlink ref="P562" r:id="rId381" xr:uid="{C479DB42-A354-C34B-ABBF-2389AD598098}"/>
    <hyperlink ref="P563" r:id="rId382" xr:uid="{5B33CF08-5E09-FA4A-A2EC-656DC5A79B5F}"/>
    <hyperlink ref="P564" r:id="rId383" xr:uid="{2DD2BEC9-7F3E-574B-AD21-8285E059BFD9}"/>
    <hyperlink ref="P565" r:id="rId384" xr:uid="{191A3993-432F-B443-85EB-E4CAD5ED6E14}"/>
    <hyperlink ref="P566" r:id="rId385" xr:uid="{92948EC0-30E3-3F44-B17D-94088D9B5BF0}"/>
    <hyperlink ref="P567" r:id="rId386" xr:uid="{0F438371-3BD5-7E4D-A2AC-E93FDC56FEA1}"/>
    <hyperlink ref="P568" r:id="rId387" xr:uid="{D4F6FA4C-9373-064E-AF3E-5A3147B9C709}"/>
    <hyperlink ref="P569" r:id="rId388" xr:uid="{079EF984-9E34-A142-864A-078ED9B8AC8C}"/>
    <hyperlink ref="P570" r:id="rId389" xr:uid="{651A9622-D744-4640-9C8C-9DE93CAF2D2D}"/>
    <hyperlink ref="P571" r:id="rId390" xr:uid="{A3FD40A0-7FF2-2E4A-9AB6-7523E495803B}"/>
    <hyperlink ref="P572" r:id="rId391" xr:uid="{24C944E3-8376-9843-A9B7-196468C9C544}"/>
    <hyperlink ref="P573" r:id="rId392" xr:uid="{445071F4-B2B0-AD47-B987-80DA2585DDD3}"/>
    <hyperlink ref="P574" r:id="rId393" xr:uid="{759C2437-4C52-214B-BDEA-616B177D4D79}"/>
    <hyperlink ref="P575" r:id="rId394" xr:uid="{1C1731EE-F0A8-9F4C-AA29-42F376658B69}"/>
    <hyperlink ref="P576" r:id="rId395" xr:uid="{611AEA68-569A-FA41-9A1F-866E88AF775F}"/>
    <hyperlink ref="P577" r:id="rId396" xr:uid="{DCD6A69B-80A9-FD4B-B137-15B7CA2E5880}"/>
    <hyperlink ref="P578" r:id="rId397" xr:uid="{F2BEB06D-5463-574D-98BB-16FA53025849}"/>
    <hyperlink ref="P579" r:id="rId398" xr:uid="{EE0C2F2D-B7D1-954D-9EAD-842CAC5D45DD}"/>
    <hyperlink ref="P580" r:id="rId399" xr:uid="{8417AD57-047E-F949-B82C-6C734F783C6E}"/>
    <hyperlink ref="P581" r:id="rId400" xr:uid="{EE48DE68-1E88-5B48-B421-B33917C81821}"/>
    <hyperlink ref="P582" r:id="rId401" xr:uid="{D626DD6D-6546-C340-8CF4-423180FB8F3D}"/>
    <hyperlink ref="P583" r:id="rId402" xr:uid="{10894D56-EAA2-A64C-98CC-90AAED79167A}"/>
    <hyperlink ref="P584" r:id="rId403" xr:uid="{E7831130-E316-CD42-936C-ED638977D33C}"/>
    <hyperlink ref="P585" r:id="rId404" xr:uid="{2075D9F5-EDF5-604A-B065-D0A0E2A5CA29}"/>
    <hyperlink ref="P586" r:id="rId405" xr:uid="{56A91F6E-E809-6C4B-A325-8507E90DE148}"/>
    <hyperlink ref="P587" r:id="rId406" xr:uid="{CF9AC934-FAA3-E34B-A0B5-AE220FD9A473}"/>
    <hyperlink ref="P588" r:id="rId407" xr:uid="{6971222A-D366-804B-9119-3B60511F23D2}"/>
    <hyperlink ref="P589" r:id="rId408" xr:uid="{69608A2B-8A0C-3043-9CAA-7BD9AB93CFBD}"/>
    <hyperlink ref="P590" r:id="rId409" xr:uid="{D9DB96AF-2DFA-8642-91A6-8EADB4567F04}"/>
    <hyperlink ref="P591" r:id="rId410" xr:uid="{9A37B17C-80A1-8C4A-A4E2-49926721F101}"/>
    <hyperlink ref="P592" r:id="rId411" xr:uid="{9D96F8F3-4F06-6343-82E0-ECB81A1914CD}"/>
    <hyperlink ref="P593" r:id="rId412" xr:uid="{0C87CF92-6AC2-A94C-97B6-BACAC440797D}"/>
    <hyperlink ref="P594" r:id="rId413" xr:uid="{BA2422D8-849C-8E45-A317-FFC23233DDF6}"/>
    <hyperlink ref="P595" r:id="rId414" xr:uid="{72E844AA-C219-2843-AA03-D3617F30DFB6}"/>
    <hyperlink ref="P596" r:id="rId415" xr:uid="{72FAC5A6-DE03-3044-891F-8188C7C4B7DE}"/>
    <hyperlink ref="P597" r:id="rId416" xr:uid="{25CE90E9-2767-1C41-97FD-A4D6A83C0B6E}"/>
    <hyperlink ref="P598" r:id="rId417" xr:uid="{27C5D82D-FAA2-5D44-B1DC-590ECA40B105}"/>
    <hyperlink ref="P599" r:id="rId418" xr:uid="{A8C80C74-C43A-2E41-9AAD-6767C7BB75E8}"/>
    <hyperlink ref="P600" r:id="rId419" xr:uid="{AFA5C077-2ADC-8949-9ACC-261498805B73}"/>
    <hyperlink ref="P601" r:id="rId420" xr:uid="{10DD8F39-15F7-7F4A-9372-2CB888C59519}"/>
    <hyperlink ref="P602" r:id="rId421" xr:uid="{6B3F9E0B-ACD1-924B-9FE8-8F73B06DC0F3}"/>
    <hyperlink ref="P603" r:id="rId422" xr:uid="{6F055661-17D6-044A-AD4C-F0CD592D5B11}"/>
    <hyperlink ref="P604" r:id="rId423" xr:uid="{7E004253-08CB-8941-BA68-AA3799FCEF7E}"/>
    <hyperlink ref="P605" r:id="rId424" xr:uid="{E0E9800C-F15B-8446-BA25-B89CB8AD315E}"/>
    <hyperlink ref="P606" r:id="rId425" xr:uid="{AA0512DF-F935-7A4B-BB84-047D32A25BE8}"/>
    <hyperlink ref="P607" r:id="rId426" xr:uid="{D76D123A-266B-AB48-911A-BA38CA2E0208}"/>
    <hyperlink ref="P608" r:id="rId427" xr:uid="{B54DA5DD-C97F-3A42-B832-569A4669DB31}"/>
    <hyperlink ref="P609" r:id="rId428" xr:uid="{12724140-9AAB-0C4D-AF45-9FC4E6D4457A}"/>
    <hyperlink ref="P610" r:id="rId429" xr:uid="{6BF8FB5B-B3DC-3247-8905-3536E9142BA3}"/>
    <hyperlink ref="P611" r:id="rId430" xr:uid="{9DF9438D-E864-BF46-BE13-825AEF5920AD}"/>
    <hyperlink ref="P612" r:id="rId431" xr:uid="{99D47A93-BCA0-3340-A405-16576CBFE147}"/>
    <hyperlink ref="P613" r:id="rId432" xr:uid="{8C50CE88-5676-6E40-9E28-B48AE0554397}"/>
    <hyperlink ref="P614" r:id="rId433" xr:uid="{B049E85E-17AE-8E47-ABBB-D2EA493AA9A5}"/>
    <hyperlink ref="P615" r:id="rId434" xr:uid="{98E6E62E-9310-5142-BE96-6677876050A1}"/>
    <hyperlink ref="P616" r:id="rId435" xr:uid="{857888FE-9DA7-C647-B8A8-59D479A2ACBA}"/>
    <hyperlink ref="P617" r:id="rId436" xr:uid="{00DF6AFF-377B-0244-84CC-59D01C89D98C}"/>
    <hyperlink ref="P618" r:id="rId437" xr:uid="{119641F9-AF3C-F147-9165-97D65ECFAF49}"/>
    <hyperlink ref="P619" r:id="rId438" xr:uid="{B3DC8367-21EA-6343-8F4F-0210AB375F00}"/>
    <hyperlink ref="P620" r:id="rId439" xr:uid="{C0002024-07E9-2443-A8B9-7D2C610F6D0C}"/>
    <hyperlink ref="P621" r:id="rId440" xr:uid="{9925D796-10F6-3243-B2F3-A6A429F02A19}"/>
    <hyperlink ref="P622" r:id="rId441" xr:uid="{626AB8B4-798A-D644-AE9D-E27790FEEE36}"/>
    <hyperlink ref="P623" r:id="rId442" xr:uid="{CF252F56-37D1-6741-93C0-DE4E6CDF9402}"/>
    <hyperlink ref="P624" r:id="rId443" xr:uid="{1AB898FA-7FB1-4245-A212-31C9F68123C7}"/>
    <hyperlink ref="P625" r:id="rId444" xr:uid="{AAF21C2C-8B13-684D-BBAC-91590FB66985}"/>
    <hyperlink ref="P626" r:id="rId445" xr:uid="{FE866412-6311-8F4B-86A0-359B04C2FE79}"/>
    <hyperlink ref="P627" r:id="rId446" xr:uid="{EF4540C9-C918-EB40-8F89-6B5421743766}"/>
    <hyperlink ref="P628" r:id="rId447" xr:uid="{CE81B665-1731-A749-B6AB-701D68E8DA4B}"/>
    <hyperlink ref="P629" r:id="rId448" xr:uid="{9E812CEB-2396-CE45-9FF3-81E6190CF91D}"/>
    <hyperlink ref="P630" r:id="rId449" xr:uid="{49EBAD7C-1C8A-074E-ABC2-195F0DC653FC}"/>
    <hyperlink ref="P631" r:id="rId450" xr:uid="{8DAC4229-C0EC-8647-B427-CA22112E2639}"/>
    <hyperlink ref="P632" r:id="rId451" xr:uid="{2B6B189C-8DA2-F74D-8B95-1F4F6C132416}"/>
    <hyperlink ref="P633" r:id="rId452" xr:uid="{6C41546D-2B4D-7149-8CA5-11CFAAFA2AF1}"/>
    <hyperlink ref="P634" r:id="rId453" xr:uid="{DF05D002-7E7D-3146-A449-3BE57FA9207B}"/>
    <hyperlink ref="P635" r:id="rId454" xr:uid="{565C6A21-2F61-2B4B-A3BC-C9EA3CD72BE9}"/>
    <hyperlink ref="P636" r:id="rId455" xr:uid="{EAA5E7FA-A006-494F-94AA-B35FB1C81A18}"/>
    <hyperlink ref="P637" r:id="rId456" xr:uid="{256B0EF7-AD54-F84B-95D7-6371A055DE5A}"/>
    <hyperlink ref="P638" r:id="rId457" xr:uid="{5C540D94-05CD-7C4D-996B-63DCA3E28CCF}"/>
    <hyperlink ref="P639" r:id="rId458" xr:uid="{01055A4B-82F7-1C41-B66E-5081A192F1AA}"/>
    <hyperlink ref="P640" r:id="rId459" xr:uid="{F6545FA5-E9C7-C84C-8554-DCA5C5C1F2B1}"/>
    <hyperlink ref="P641" r:id="rId460" xr:uid="{EE7A23FB-22EA-7940-8969-2297DED012F9}"/>
    <hyperlink ref="P642" r:id="rId461" xr:uid="{113F8E4C-6E32-D84D-8108-25C8439BD1EA}"/>
    <hyperlink ref="P643" r:id="rId462" xr:uid="{4A0C472F-D046-5B46-A1AF-29836595784C}"/>
    <hyperlink ref="P644" r:id="rId463" xr:uid="{D4D82CA2-98CF-5F48-9923-3A55531F4956}"/>
    <hyperlink ref="P645" r:id="rId464" xr:uid="{1CDAEDAC-6C12-4C44-AF84-1FCDAAA28F00}"/>
    <hyperlink ref="P646" r:id="rId465" xr:uid="{BB911B93-BD21-E448-BF71-E89BA00213E3}"/>
    <hyperlink ref="P647" r:id="rId466" xr:uid="{28F86C7D-BE14-D243-8D42-5B3229443B88}"/>
    <hyperlink ref="P648" r:id="rId467" xr:uid="{5BCCEF2F-E765-394B-9809-8EC097DA441F}"/>
    <hyperlink ref="P649" r:id="rId468" xr:uid="{47AEC5B3-DCC1-A546-B707-01EA3C3885BD}"/>
    <hyperlink ref="P650" r:id="rId469" xr:uid="{7F53C192-B929-DA49-A7FA-FF9C51886CAB}"/>
    <hyperlink ref="P651" r:id="rId470" xr:uid="{A56A560D-942D-B444-A0F1-C1DB083BC55C}"/>
    <hyperlink ref="P652" r:id="rId471" xr:uid="{4CBE4FC2-A97B-2643-B96A-BAC46BE9F4A3}"/>
    <hyperlink ref="P653" r:id="rId472" xr:uid="{BF879B71-C001-434C-B2BB-0972DBF4D819}"/>
    <hyperlink ref="P654" r:id="rId473" xr:uid="{843F3379-9089-714E-A23D-BFA5A84034BB}"/>
    <hyperlink ref="P655" r:id="rId474" xr:uid="{3D51D9F7-7699-EF49-B15E-105400ED6B91}"/>
    <hyperlink ref="P656" r:id="rId475" xr:uid="{8D7EF1EC-794C-F54A-BDC8-B0B97232171D}"/>
    <hyperlink ref="P657" r:id="rId476" xr:uid="{5CE1051C-B62F-A843-BB71-C189ED4B4AF5}"/>
    <hyperlink ref="P658" r:id="rId477" xr:uid="{7F674030-A403-8D41-81D7-F85158BEEA8D}"/>
    <hyperlink ref="P659" r:id="rId478" xr:uid="{37A0DA2B-BA22-604D-854B-D2E653C77091}"/>
    <hyperlink ref="P660" r:id="rId479" xr:uid="{B1B4C64D-C960-5247-B359-C619E4B75E4D}"/>
    <hyperlink ref="P661" r:id="rId480" xr:uid="{5E9E75AC-DFDD-3C42-BFDB-0AE8784F18A9}"/>
    <hyperlink ref="P662" r:id="rId481" xr:uid="{6AF06959-BCB5-3746-81C5-E182A5A9548A}"/>
    <hyperlink ref="P663" r:id="rId482" xr:uid="{BB2CDC11-11DE-FF49-BB99-5F335AEFA43C}"/>
    <hyperlink ref="P664" r:id="rId483" xr:uid="{68DB5A1D-DE81-574E-9875-A908619D3DF4}"/>
    <hyperlink ref="P665" r:id="rId484" xr:uid="{499816FB-5EC9-4D4F-AD70-19ADC7A7DA28}"/>
    <hyperlink ref="P666" r:id="rId485" xr:uid="{8DBFFA9C-795A-204F-94B9-BF9BB6032C85}"/>
    <hyperlink ref="P667" r:id="rId486" xr:uid="{6EA9280B-24C6-7746-8D83-86C71CFB52B3}"/>
    <hyperlink ref="P668" r:id="rId487" xr:uid="{3E59386B-74DB-7648-B8A0-A36C9D5E8DED}"/>
    <hyperlink ref="P669" r:id="rId488" xr:uid="{EA797EE9-1528-C746-88BA-66BC7F1080C7}"/>
    <hyperlink ref="P670" r:id="rId489" xr:uid="{DE3E2E32-A788-CE4A-8680-FF513493F5BE}"/>
    <hyperlink ref="P671" r:id="rId490" xr:uid="{63BD11C4-6924-D045-9D0D-C61B09FAE63B}"/>
    <hyperlink ref="P672" r:id="rId491" xr:uid="{5B9DD065-7C29-DD4F-BA7C-5271F19103A7}"/>
    <hyperlink ref="P673" r:id="rId492" xr:uid="{8AADC0FF-6C36-7A46-96F9-51049324475B}"/>
    <hyperlink ref="P674" r:id="rId493" xr:uid="{5DCB79C7-2C72-A642-B140-579D1861F935}"/>
    <hyperlink ref="P675" r:id="rId494" xr:uid="{1C6F19B6-6E22-144B-B12B-981A6310D331}"/>
    <hyperlink ref="P676" r:id="rId495" xr:uid="{F35D18E9-56BE-4D4A-9A1C-76EC4974DCFF}"/>
    <hyperlink ref="P677" r:id="rId496" xr:uid="{48D887AE-5DE2-924C-A9AA-A3EAD78D455E}"/>
    <hyperlink ref="P678" r:id="rId497" xr:uid="{0AC9C948-7AE2-C048-B2C5-0EC57C5EF00A}"/>
    <hyperlink ref="P679" r:id="rId498" xr:uid="{061B0638-7766-9941-8937-CE1CA220142D}"/>
    <hyperlink ref="P680" r:id="rId499" xr:uid="{30356E5C-D003-F340-90F6-39C5D61BF1E1}"/>
    <hyperlink ref="P681" r:id="rId500" xr:uid="{0BA7B6CD-BDA1-3640-88F7-9EFF72BA95AF}"/>
    <hyperlink ref="P682" r:id="rId501" xr:uid="{14178CCC-262B-DC48-B490-4EE331E4EFFC}"/>
    <hyperlink ref="P683" r:id="rId502" xr:uid="{F5FBC5E8-64C6-6A49-9851-DF7D4F64B247}"/>
    <hyperlink ref="P684" r:id="rId503" xr:uid="{35E92A8B-A49D-7B45-8B0E-ABE06E303780}"/>
    <hyperlink ref="P685" r:id="rId504" xr:uid="{58C25724-6673-E74C-8E04-22D61917DF29}"/>
    <hyperlink ref="P686" r:id="rId505" xr:uid="{5A47DF52-746B-1545-AB31-22170D34CA7C}"/>
    <hyperlink ref="P687" r:id="rId506" xr:uid="{F3294B3F-8545-2F40-88B0-C751BE3113DA}"/>
    <hyperlink ref="P688" r:id="rId507" xr:uid="{4993316F-33F2-6740-A2FC-B52A81A88056}"/>
    <hyperlink ref="P689" r:id="rId508" xr:uid="{384DC411-B74A-3445-9DE7-DB2C7F033C2D}"/>
    <hyperlink ref="P690" r:id="rId509" xr:uid="{7D850719-D695-3048-9D95-962587B550BD}"/>
    <hyperlink ref="P691" r:id="rId510" xr:uid="{EE4816F0-64B9-A745-B961-3F740B5117B2}"/>
    <hyperlink ref="P692" r:id="rId511" xr:uid="{5F210BA3-111E-7A4C-9AD9-67BCA538E001}"/>
    <hyperlink ref="P693" r:id="rId512" xr:uid="{8C2851BA-5C41-1148-B3C9-DE738A28BF5A}"/>
    <hyperlink ref="P694" r:id="rId513" xr:uid="{BB924828-B1DA-0B4D-8104-3FF1EDC1A8C3}"/>
    <hyperlink ref="P695" r:id="rId514" xr:uid="{D66B578A-1D1D-7F4C-9E30-4E329ADB593C}"/>
    <hyperlink ref="P696" r:id="rId515" xr:uid="{91DDA889-A4BE-1F4E-B24D-C38A3DD8013D}"/>
    <hyperlink ref="P697" r:id="rId516" xr:uid="{76A597FF-A387-E347-B51D-F734177567AC}"/>
    <hyperlink ref="P698" r:id="rId517" xr:uid="{21B58C02-331D-314B-882C-C30009965C40}"/>
    <hyperlink ref="P699" r:id="rId518" xr:uid="{667260AF-8DC3-3C4E-8E94-B516A8FEB57F}"/>
    <hyperlink ref="P700" r:id="rId519" xr:uid="{5174C828-BFAC-C146-B67E-C04FDE914297}"/>
    <hyperlink ref="P701" r:id="rId520" xr:uid="{436656FF-62DD-D948-A6EE-FE78FBE53A00}"/>
    <hyperlink ref="P702" r:id="rId521" xr:uid="{23F7F3AC-1B3D-3C47-949B-40827F7C8434}"/>
    <hyperlink ref="P703" r:id="rId522" xr:uid="{5D16093E-DCCC-764E-8123-5664B55CFA6A}"/>
    <hyperlink ref="P704" r:id="rId523" xr:uid="{AA8611C2-48BD-9341-9858-75570657C485}"/>
    <hyperlink ref="P705" r:id="rId524" xr:uid="{C22BE408-6AEE-A048-9D4A-47ED99D1258B}"/>
    <hyperlink ref="P706" r:id="rId525" xr:uid="{99307316-F056-E54D-8ECF-BDC7CF41160A}"/>
    <hyperlink ref="P707" r:id="rId526" xr:uid="{7155FF82-1220-F246-9CF6-4E8619BAF127}"/>
    <hyperlink ref="P708" r:id="rId527" xr:uid="{EAC163EE-91AC-7443-870A-A18975403504}"/>
    <hyperlink ref="P709" r:id="rId528" xr:uid="{51FC29AC-5192-A448-9AD7-0E78FC3A540F}"/>
    <hyperlink ref="P710" r:id="rId529" xr:uid="{9B856654-F0F3-EB42-9024-A1FD6FF694D6}"/>
    <hyperlink ref="P711" r:id="rId530" xr:uid="{ECA7A90A-D3B6-4740-BE5D-F71BEFAF55C0}"/>
    <hyperlink ref="P712" r:id="rId531" xr:uid="{054FF336-2337-8140-A8AA-A0F13E34D32E}"/>
    <hyperlink ref="P713" r:id="rId532" xr:uid="{A671EEE5-8572-EF47-BDD1-A13AB1EDA2A3}"/>
    <hyperlink ref="P714" r:id="rId533" xr:uid="{5513AADA-B7F2-124C-9552-3037A0AE254D}"/>
    <hyperlink ref="P715" r:id="rId534" xr:uid="{9F66DA7E-4D0C-9A4D-9331-11F8BE1EEBA0}"/>
    <hyperlink ref="P716" r:id="rId535" xr:uid="{ABE5D945-EDD5-5346-AEC2-8D52B15D852D}"/>
    <hyperlink ref="P717" r:id="rId536" xr:uid="{909F1942-E2B8-C64D-9FB0-1A35D7957D15}"/>
    <hyperlink ref="P718" r:id="rId537" xr:uid="{43AD2A7A-BF59-2D41-AE74-3CAC509FA7B2}"/>
    <hyperlink ref="P719" r:id="rId538" xr:uid="{4C9C7F7F-9FB3-724E-A59B-F50D29237A21}"/>
    <hyperlink ref="P720" r:id="rId539" xr:uid="{5F1241DB-640E-9542-8CEC-BE0166660C6D}"/>
    <hyperlink ref="P721" r:id="rId540" xr:uid="{8BB34AAF-16D2-2946-8F7D-117F1DCE3627}"/>
    <hyperlink ref="P722" r:id="rId541" xr:uid="{3665BC1C-7B18-9F41-A474-36FB1703C020}"/>
    <hyperlink ref="P723" r:id="rId542" xr:uid="{E8201176-B78C-5642-99AD-C399F1F8481C}"/>
    <hyperlink ref="P724" r:id="rId543" xr:uid="{BB920AC4-7D13-EC44-A9FF-37BDB6111E4B}"/>
    <hyperlink ref="P725" r:id="rId544" xr:uid="{66F9A438-4EC4-E24D-BD3F-4BDB6E0D8999}"/>
    <hyperlink ref="P726" r:id="rId545" xr:uid="{661AF8C4-1518-3A44-949D-820DAC5F10F0}"/>
    <hyperlink ref="P727" r:id="rId546" xr:uid="{B22F4E93-B719-234A-A9B5-89CAC2D2679D}"/>
    <hyperlink ref="P728" r:id="rId547" xr:uid="{FA512C73-A5E4-AF4E-81E2-82B576D04617}"/>
    <hyperlink ref="P729" r:id="rId548" xr:uid="{CA781470-45F1-3349-925D-7D7D594876A5}"/>
    <hyperlink ref="P730" r:id="rId549" xr:uid="{1635B8F8-95EC-2A49-AD64-B6BC4E27314C}"/>
    <hyperlink ref="P731" r:id="rId550" xr:uid="{0A2E35AF-E828-494F-98BE-5281D341C9CA}"/>
    <hyperlink ref="P732" r:id="rId551" xr:uid="{06D94536-D204-144A-B095-3406BB522EC6}"/>
    <hyperlink ref="P733" r:id="rId552" xr:uid="{53A73AA9-A13C-9B40-ABF3-33BEBE678ADF}"/>
    <hyperlink ref="P734" r:id="rId553" xr:uid="{818F11E3-0EE9-C944-848C-098B3E247131}"/>
    <hyperlink ref="P735" r:id="rId554" xr:uid="{01F965BC-0C37-3A46-ACD2-F650D08730B5}"/>
    <hyperlink ref="P736" r:id="rId555" xr:uid="{53AEDC18-1F71-5942-8B2F-772BBCC0D5FD}"/>
    <hyperlink ref="P737" r:id="rId556" xr:uid="{7C5512D8-494B-C046-B7C3-6EEBB1790A50}"/>
    <hyperlink ref="P738" r:id="rId557" xr:uid="{1CB5EA9A-6A83-D044-90F9-CF1EF27E43CF}"/>
    <hyperlink ref="P739" r:id="rId558" xr:uid="{B0A435D8-4B95-834A-ACE9-5AEDE9940840}"/>
    <hyperlink ref="P740" r:id="rId559" xr:uid="{52A7922C-790A-F342-A9F1-BBC0CD400D88}"/>
    <hyperlink ref="P741" r:id="rId560" xr:uid="{D69A89D4-6D05-1B4F-982F-280C1674E04A}"/>
    <hyperlink ref="P742" r:id="rId561" xr:uid="{06B33C91-DA8B-D842-8CBD-91A12EEC23E3}"/>
    <hyperlink ref="P743" r:id="rId562" xr:uid="{47CEFF24-B35F-9C4F-AB72-436FC13854A4}"/>
    <hyperlink ref="P744" r:id="rId563" xr:uid="{B15329A4-B766-7D4C-8BCE-C0037C4195EE}"/>
    <hyperlink ref="P745" r:id="rId564" xr:uid="{BE5AB245-F221-2F44-9B63-4DF1581E99C1}"/>
    <hyperlink ref="P746" r:id="rId565" xr:uid="{E26E0C23-9C8A-4848-B0D0-7858FCD85495}"/>
    <hyperlink ref="P747" r:id="rId566" xr:uid="{2B48C0CC-C578-4D45-A590-B217F7387E8D}"/>
    <hyperlink ref="P748" r:id="rId567" xr:uid="{D04A5D74-8E5E-B14A-B277-A58D6211ED80}"/>
    <hyperlink ref="P749" r:id="rId568" xr:uid="{56D1008A-554A-5C4C-9F07-D5728641C663}"/>
    <hyperlink ref="P750" r:id="rId569" xr:uid="{AE7593E2-9893-A14C-9CE6-86B04AA5DD67}"/>
    <hyperlink ref="P751" r:id="rId570" xr:uid="{EF524378-3756-444D-9170-EC414BF928F2}"/>
    <hyperlink ref="P752" r:id="rId571" xr:uid="{FED92969-520C-664C-9612-FEF3C0D0B735}"/>
    <hyperlink ref="P753" r:id="rId572" xr:uid="{C3AEDB04-19C1-2F46-9FD0-FBF530805DD8}"/>
    <hyperlink ref="P754" r:id="rId573" xr:uid="{CF3C60D6-E93C-B04A-A6C6-D8BEFEAC5352}"/>
    <hyperlink ref="P755" r:id="rId574" xr:uid="{960994B5-EA68-0E4B-A71C-D9E0866A3926}"/>
    <hyperlink ref="P756" r:id="rId575" xr:uid="{78A69603-215F-0040-8CB6-A07AC0B169A6}"/>
    <hyperlink ref="P757" r:id="rId576" xr:uid="{A5D9D8F9-051F-2D4E-BD84-C96DF33EA36A}"/>
    <hyperlink ref="P758" r:id="rId577" xr:uid="{BEB62F1D-F865-6B40-BE2F-9114DEB5316D}"/>
    <hyperlink ref="P759" r:id="rId578" xr:uid="{B5D0BB0C-1973-2B4C-BFBE-F06B7332ED87}"/>
    <hyperlink ref="P760" r:id="rId579" xr:uid="{FD69EB8E-007D-8E4C-A2C7-FC617384EB17}"/>
    <hyperlink ref="P761" r:id="rId580" xr:uid="{B532071C-DDFE-BC46-A791-535412B53E47}"/>
    <hyperlink ref="P762" r:id="rId581" xr:uid="{484FF2EA-4EFD-664A-998D-2BF8A2393904}"/>
    <hyperlink ref="P763" r:id="rId582" xr:uid="{55E8416A-31BE-7F48-AEE2-67C30AF559F9}"/>
    <hyperlink ref="P764" r:id="rId583" xr:uid="{8870DAA1-F56E-C542-823C-7D1CECDF4120}"/>
    <hyperlink ref="P765" r:id="rId584" xr:uid="{71703AAC-EB0F-8A45-BD19-48AD4C1A6C39}"/>
    <hyperlink ref="P766" r:id="rId585" xr:uid="{6475A9EB-6A43-ED46-BAFD-38805C754819}"/>
    <hyperlink ref="P767" r:id="rId586" xr:uid="{D3037C5D-0D70-7E42-B7C0-73C7BAE5AF6F}"/>
    <hyperlink ref="P768" r:id="rId587" xr:uid="{A0D657CF-7AA8-1449-922C-B134285A78F3}"/>
    <hyperlink ref="P769" r:id="rId588" xr:uid="{746D3404-A468-DB41-927A-641EBC8B61F7}"/>
    <hyperlink ref="P770" r:id="rId589" xr:uid="{E532E116-9CBC-534D-8F87-08B8CC6ACA26}"/>
    <hyperlink ref="P771" r:id="rId590" xr:uid="{A34C6E05-0F16-0F48-8473-B351969180BC}"/>
    <hyperlink ref="P772" r:id="rId591" xr:uid="{3C93C7AC-254C-FB44-B1DF-3C0A703FCD89}"/>
    <hyperlink ref="P773" r:id="rId592" xr:uid="{B06CA6E3-099D-954C-91F4-15680D1A6ABC}"/>
    <hyperlink ref="P774" r:id="rId593" xr:uid="{54A334F8-40A8-9B42-A054-2BCD338E3943}"/>
    <hyperlink ref="P775" r:id="rId594" xr:uid="{E9DCB85B-8935-964D-BAEB-F82F886B2999}"/>
    <hyperlink ref="P777" r:id="rId595" xr:uid="{031AE396-D2F3-6E4A-9C26-5897EF0FDACE}"/>
    <hyperlink ref="P778" r:id="rId596" xr:uid="{8C206433-1058-C84A-8895-D537D41C35F7}"/>
    <hyperlink ref="P779" r:id="rId597" xr:uid="{9C5D0599-127D-F94A-A1C7-7CB84674EE92}"/>
    <hyperlink ref="P781" r:id="rId598" xr:uid="{97F286EB-2194-9B45-B5A2-B723C9219BBA}"/>
    <hyperlink ref="P782" r:id="rId599" xr:uid="{303F8538-10B8-534A-87B6-EB9CC2DFBF03}"/>
    <hyperlink ref="P783" r:id="rId600" xr:uid="{BEF97698-FB6D-8B4E-982E-20C72316A35E}"/>
    <hyperlink ref="P784" r:id="rId601" xr:uid="{6EB2872F-D6B7-7E49-ADF1-C818F07ACCF2}"/>
    <hyperlink ref="P785" r:id="rId602" xr:uid="{B7C4F70A-F577-7243-8C02-395DFE364B00}"/>
    <hyperlink ref="P786" r:id="rId603" xr:uid="{989258B5-FC0A-F44B-92CC-B83F5CB17DFF}"/>
    <hyperlink ref="P787" r:id="rId604" xr:uid="{615A3B0F-035A-6748-B7A4-B76274C6A267}"/>
    <hyperlink ref="P788" r:id="rId605" xr:uid="{CDB0A71D-F276-F649-93BF-EB72D19FB80F}"/>
    <hyperlink ref="P789" r:id="rId606" xr:uid="{4C387429-E1DC-DD4C-9934-21FF736025E5}"/>
    <hyperlink ref="P790" r:id="rId607" xr:uid="{7DF406D1-0582-0F4A-A5B2-98FFCDCA10CF}"/>
    <hyperlink ref="P791" r:id="rId608" xr:uid="{B9F1837C-A118-294B-A0D7-E1CFF091249C}"/>
    <hyperlink ref="P792" r:id="rId609" xr:uid="{772CA54E-C249-F442-B805-D40BE467710B}"/>
    <hyperlink ref="P793" r:id="rId610" xr:uid="{A740A045-7121-6B41-BED0-40F35222B59D}"/>
    <hyperlink ref="P794" r:id="rId611" xr:uid="{23ADE788-EA72-344F-8212-2BD8E121609B}"/>
    <hyperlink ref="P795" r:id="rId612" xr:uid="{6D22B047-D39F-0246-A65C-BE79B907B323}"/>
    <hyperlink ref="P796" r:id="rId613" xr:uid="{23C6DEA3-3B6B-0C4B-AA09-4BEFBB2EB2D3}"/>
    <hyperlink ref="P797" r:id="rId614" xr:uid="{0F4ADF13-C634-784C-AD49-7E0E4A7030E5}"/>
    <hyperlink ref="P798" r:id="rId615" xr:uid="{B87A9ED4-78A7-084C-B728-DF3D30CE4583}"/>
    <hyperlink ref="P799" r:id="rId616" xr:uid="{D3A1D2F6-D989-8842-84EB-F96FB62A84FC}"/>
    <hyperlink ref="P800" r:id="rId617" xr:uid="{434E27F7-E573-2449-B169-9E14E32DFB09}"/>
    <hyperlink ref="O187" r:id="rId618" xr:uid="{61AC2B85-7468-E347-901F-ECB23834EA5F}"/>
    <hyperlink ref="P187" r:id="rId619" xr:uid="{82ABD57E-934E-C646-AB61-35C1A7860B5F}"/>
    <hyperlink ref="P802" r:id="rId620" xr:uid="{FB0FC29E-C509-2143-94A6-53A4EDBA1489}"/>
    <hyperlink ref="P803" r:id="rId621" xr:uid="{D05F3DE9-9EC7-F448-9266-E69739DE9EE0}"/>
    <hyperlink ref="P804" r:id="rId622" xr:uid="{1EE8CE70-B91D-BC47-A6DB-717B69FAEE3B}"/>
    <hyperlink ref="P805" r:id="rId623" xr:uid="{9C92D3D2-9770-864C-9023-9007F9FBE26B}"/>
    <hyperlink ref="P806" r:id="rId624" xr:uid="{BCB2CCD1-AE67-574D-8DC3-37934A4DA2EA}"/>
    <hyperlink ref="P807" r:id="rId625" xr:uid="{E0ECB553-F731-014A-B828-BE6C54EB0090}"/>
    <hyperlink ref="P808" r:id="rId626" xr:uid="{75A7A295-6973-8F40-A2E4-2DBED645E769}"/>
    <hyperlink ref="P809" r:id="rId627" xr:uid="{63F989DC-B81A-A84D-A770-41304A4B74C7}"/>
    <hyperlink ref="P810" r:id="rId628" xr:uid="{20CB43C2-153A-2C49-A8FE-B2DA05A2316E}"/>
    <hyperlink ref="P811" r:id="rId629" xr:uid="{4A9CA42B-F492-D24E-97AD-BB470B9A6EE5}"/>
    <hyperlink ref="P812" r:id="rId630" xr:uid="{F62B4300-800D-C14B-8617-E2048F129E74}"/>
    <hyperlink ref="P813" r:id="rId631" xr:uid="{DD78D74D-4705-654F-B534-40C194AFAD6F}"/>
    <hyperlink ref="P814" r:id="rId632" xr:uid="{4A7CFE6A-93F0-4247-B398-6D7B6E03FADA}"/>
    <hyperlink ref="P815" r:id="rId633" xr:uid="{FE9D8BCE-F648-DC46-AEF5-C7CA43A76E09}"/>
    <hyperlink ref="P816" r:id="rId634" xr:uid="{5BE2687B-EC4C-7547-A847-B21A0784633B}"/>
    <hyperlink ref="P817" r:id="rId635" xr:uid="{DE1927DF-4EFE-5540-AAA4-092C56FB22D0}"/>
    <hyperlink ref="P818" r:id="rId636" xr:uid="{90D804F5-E230-C44A-9210-601F111086B0}"/>
    <hyperlink ref="P819" r:id="rId637" xr:uid="{C315EB8C-D388-DD48-8453-6B1444A5989A}"/>
    <hyperlink ref="P820" r:id="rId638" xr:uid="{9D3EEBD4-A5AB-DD4C-9772-D835FFA378EF}"/>
    <hyperlink ref="P821" r:id="rId639" xr:uid="{2307F22B-8F0E-2342-A5E7-1569AA46DB30}"/>
    <hyperlink ref="P822" r:id="rId640" xr:uid="{8D309A91-9C48-7541-8A2D-ADAE9A772525}"/>
    <hyperlink ref="P823" r:id="rId641" xr:uid="{9C76C0DF-E434-814C-B40B-D4B2DEE87675}"/>
    <hyperlink ref="P824" r:id="rId642" xr:uid="{C9DE894F-DAF3-5D46-80A1-48EC7BFB36D8}"/>
    <hyperlink ref="P825" r:id="rId643" xr:uid="{02908010-8BFE-3644-BA2E-40E7090BAEA6}"/>
    <hyperlink ref="P826" r:id="rId644" xr:uid="{F3F5D6E1-D0DD-3845-94C8-94B82EA30B28}"/>
    <hyperlink ref="P827" r:id="rId645" xr:uid="{813204EC-CD08-2F4A-B1EA-B49AE272647F}"/>
    <hyperlink ref="P828" r:id="rId646" xr:uid="{9E0EA786-F06D-6E40-A720-0A745E0687C0}"/>
    <hyperlink ref="P829" r:id="rId647" xr:uid="{0D02DCCB-AA19-C849-B106-0F346F61215B}"/>
    <hyperlink ref="P830" r:id="rId648" xr:uid="{9FDBF947-A792-364B-9766-CBAAFE18BF02}"/>
    <hyperlink ref="P832" r:id="rId649" xr:uid="{09E87C2F-650C-F94D-BABF-90303F208F0C}"/>
    <hyperlink ref="P833" r:id="rId650" xr:uid="{2360CDDD-7FD6-764E-B7F6-5B37DF9AE4CB}"/>
    <hyperlink ref="P834" r:id="rId651" xr:uid="{40E59722-963C-DA4C-81D5-253A357F6062}"/>
    <hyperlink ref="P835" r:id="rId652" xr:uid="{2F1B235C-363A-8646-BD50-DDC563FF9CE8}"/>
    <hyperlink ref="P836" r:id="rId653" xr:uid="{7F1B3024-42E5-EB4D-88B0-BCC61AAF16AC}"/>
    <hyperlink ref="P837" r:id="rId654" xr:uid="{8A26A190-A540-8145-AF25-46EE46C2B7DA}"/>
    <hyperlink ref="P838" r:id="rId655" xr:uid="{F63B5A16-1BFE-3E42-A0DC-62588AD31518}"/>
    <hyperlink ref="P839" r:id="rId656" xr:uid="{12F4E807-0E76-4446-A2D3-BE0BB193562A}"/>
    <hyperlink ref="P840" r:id="rId657" xr:uid="{C0E1FE78-F423-1849-BAD3-2A4EDAD3C504}"/>
    <hyperlink ref="P841" r:id="rId658" xr:uid="{0F79EB6E-4614-7F4E-9C67-100700445EFA}"/>
    <hyperlink ref="P842" r:id="rId659" xr:uid="{58427625-7403-5E49-9281-CAC79C572814}"/>
    <hyperlink ref="P843" r:id="rId660" xr:uid="{6116F519-5D0E-224C-89D4-5719FE1077C8}"/>
    <hyperlink ref="P844" r:id="rId661" xr:uid="{ADBC8EA0-5022-724C-BF84-CA146AAB434A}"/>
    <hyperlink ref="P845" r:id="rId662" xr:uid="{0C83AF77-ECB6-9241-8711-6F0A5260A764}"/>
    <hyperlink ref="P846" r:id="rId663" xr:uid="{13A8F986-9220-864F-9D63-FDD30DA87973}"/>
    <hyperlink ref="P847" r:id="rId664" xr:uid="{9AF403B8-1987-A641-B2F2-6EBDA9E7E55D}"/>
    <hyperlink ref="P848" r:id="rId665" xr:uid="{2DD0B4BA-05E0-A048-9389-953B496D3FCF}"/>
    <hyperlink ref="P849" r:id="rId666" xr:uid="{F02FB1EA-37F6-394F-8AA7-E26C4277B614}"/>
    <hyperlink ref="P850" r:id="rId667" xr:uid="{2D830673-A34B-BE44-9119-BFB9021C04B9}"/>
    <hyperlink ref="P851" r:id="rId668" xr:uid="{08D5AACF-F657-2D46-96E2-181F03A66CCA}"/>
    <hyperlink ref="P852" r:id="rId669" xr:uid="{DF0DDCFC-4542-EF41-B23B-697D78046BFD}"/>
    <hyperlink ref="P853" r:id="rId670" xr:uid="{3EE2A3DF-C42B-5141-92F1-2E65AABAD541}"/>
    <hyperlink ref="P854" r:id="rId671" xr:uid="{0230A9D8-3C2E-9545-BEA5-DC489555B38C}"/>
    <hyperlink ref="P855" r:id="rId672" xr:uid="{BDE897E8-7714-CF43-BD4E-868C20EB3DFF}"/>
    <hyperlink ref="P856" r:id="rId673" xr:uid="{CD1015B8-6AC8-A841-B11E-EECA7381DCBC}"/>
    <hyperlink ref="P857" r:id="rId674" xr:uid="{1B602350-F0BF-C64C-898A-1824BB152B7B}"/>
    <hyperlink ref="P858" r:id="rId675" xr:uid="{3976837D-B373-6745-8217-421A4FBC2846}"/>
    <hyperlink ref="P859" r:id="rId676" xr:uid="{4F281045-1261-1049-AB7E-00D24CBBB17D}"/>
    <hyperlink ref="P860" r:id="rId677" xr:uid="{42535778-47E8-8F46-86DA-8064EB774A72}"/>
    <hyperlink ref="P861" r:id="rId678" xr:uid="{08402E05-EB3B-EB4D-AF75-08CCAF0936B8}"/>
    <hyperlink ref="P862" r:id="rId679" xr:uid="{D3E35CBE-D979-574D-A072-10F9D1289860}"/>
    <hyperlink ref="P863" r:id="rId680" xr:uid="{437E10C6-2F28-8441-AE0B-B90401357455}"/>
    <hyperlink ref="P864" r:id="rId681" xr:uid="{9B1D80C6-730A-EC48-8534-AA02D516BB75}"/>
    <hyperlink ref="P865" r:id="rId682" xr:uid="{EB9A5BA6-349B-1C4D-8BD4-0DD77FBE2338}"/>
    <hyperlink ref="P866" r:id="rId683" xr:uid="{4FEFDB99-E0C1-5C42-A977-6EA0EF78552A}"/>
    <hyperlink ref="P867" r:id="rId684" xr:uid="{17B1B34F-D45B-2447-8BE1-B44468929D19}"/>
    <hyperlink ref="P868" r:id="rId685" xr:uid="{3F8C9D48-8658-B242-BFBB-2F15F1566BD4}"/>
    <hyperlink ref="P869" r:id="rId686" xr:uid="{A3079724-2D11-1943-94EA-EF7D83A516A7}"/>
    <hyperlink ref="P870" r:id="rId687" xr:uid="{C010134F-E28A-1841-BF94-BBD4113315A9}"/>
    <hyperlink ref="P871" r:id="rId688" xr:uid="{8CA80E6A-1420-4645-A43C-1C96266AECD9}"/>
    <hyperlink ref="P872" r:id="rId689" xr:uid="{982B4F9D-9103-994A-92BF-72FC1D057679}"/>
    <hyperlink ref="P873" r:id="rId690" xr:uid="{A7EF44B7-EA9F-9E4C-8B50-AD3CB2A508CC}"/>
    <hyperlink ref="P874" r:id="rId691" xr:uid="{EA3A7D2D-2FD3-6F4E-8F84-07D1794F2F58}"/>
    <hyperlink ref="P875" r:id="rId692" xr:uid="{623FC38B-2EF6-9045-BFBA-2CF137D0F383}"/>
    <hyperlink ref="P876" r:id="rId693" xr:uid="{49A95200-576B-4E42-BFE8-892450F1F68B}"/>
    <hyperlink ref="P877" r:id="rId694" xr:uid="{97D95953-B9CD-B740-B35C-DEA4648429C1}"/>
    <hyperlink ref="P878" r:id="rId695" xr:uid="{5EC1C674-90D4-7248-8557-3F1185E15F2C}"/>
    <hyperlink ref="P879" r:id="rId696" xr:uid="{07AD7051-C246-FC4F-93E8-E04D2BBF3AB0}"/>
    <hyperlink ref="P880" r:id="rId697" xr:uid="{9BB0F24D-35F9-0248-B3B0-E663A16872FC}"/>
    <hyperlink ref="P881" r:id="rId698" xr:uid="{4DF70F0E-3648-1240-BEE1-7C470E59B655}"/>
    <hyperlink ref="P882" r:id="rId699" xr:uid="{BC70A0F9-1322-D94D-A727-417257168F85}"/>
    <hyperlink ref="P883" r:id="rId700" xr:uid="{CC4B3967-70BE-A343-BA84-A138B5F60D63}"/>
    <hyperlink ref="P884" r:id="rId701" xr:uid="{3A81652F-D2CE-5B4D-9B2F-FC84948EE3E1}"/>
    <hyperlink ref="P885" r:id="rId702" xr:uid="{A6C3DE16-89FC-D241-8FB4-1070B7148A26}"/>
    <hyperlink ref="P886" r:id="rId703" xr:uid="{FBFAA36B-0193-C443-993A-7A10D2FAD556}"/>
    <hyperlink ref="P887" r:id="rId704" xr:uid="{220F656C-74DA-D949-9066-6F643EB1CCB3}"/>
    <hyperlink ref="P888" r:id="rId705" xr:uid="{5824C74F-105F-F04F-9A69-8DBC489D56FF}"/>
    <hyperlink ref="P889" r:id="rId706" xr:uid="{77A54BBC-43A4-454B-876F-A07B1584E0FF}"/>
    <hyperlink ref="P890" r:id="rId707" xr:uid="{71793D87-F022-5645-B652-9214724D1C30}"/>
    <hyperlink ref="P891" r:id="rId708" xr:uid="{8CE051D6-3C41-224F-950F-3986AEF6F717}"/>
    <hyperlink ref="P892" r:id="rId709" xr:uid="{8336363D-9539-5E4C-BAAF-8FDB0B941D8D}"/>
    <hyperlink ref="P893" r:id="rId710" xr:uid="{CC6ED0DE-55A7-1D42-B9B9-77AEF9F1D491}"/>
    <hyperlink ref="P894" r:id="rId711" xr:uid="{AAFF5647-95A3-7945-9B2D-5E035353F890}"/>
    <hyperlink ref="P895" r:id="rId712" xr:uid="{AFF75C7F-0C9D-FE40-8939-EA36652F207C}"/>
    <hyperlink ref="P896" r:id="rId713" xr:uid="{BE0E6A0A-4DAD-4E4A-BFFE-90C6FC311441}"/>
    <hyperlink ref="P897" r:id="rId714" xr:uid="{91E85013-213E-B94D-9CEE-004BD43B71FA}"/>
    <hyperlink ref="P898" r:id="rId715" xr:uid="{A49B5B51-C44D-9E4E-89C9-7B4644D145EF}"/>
    <hyperlink ref="P899" r:id="rId716" xr:uid="{CE79BEF6-876F-8746-A588-FB10BC459C08}"/>
    <hyperlink ref="P900" r:id="rId717" xr:uid="{70C29BAD-8D94-724A-819A-F9F578F3C8AD}"/>
    <hyperlink ref="P901" r:id="rId718" xr:uid="{B116025B-A230-104F-A427-05ACD3CC3ADF}"/>
    <hyperlink ref="P902" r:id="rId719" xr:uid="{F65D55ED-E599-104E-A3C4-7D84D487D58F}"/>
    <hyperlink ref="P903" r:id="rId720" xr:uid="{628B5766-16F1-E041-9B77-8939928F490C}"/>
    <hyperlink ref="P904" r:id="rId721" xr:uid="{3019B309-A7F3-0143-A247-55F3B8FA8DF4}"/>
    <hyperlink ref="P905" r:id="rId722" xr:uid="{FACD1DAF-64D4-9F49-B991-5BAD8211EABC}"/>
    <hyperlink ref="P906" r:id="rId723" xr:uid="{B70113AB-3380-2540-8564-E9EB32BD3909}"/>
    <hyperlink ref="P907" r:id="rId724" xr:uid="{F0DA1591-6F44-CE45-81FF-BC9D0E4CDC47}"/>
    <hyperlink ref="P908" r:id="rId725" xr:uid="{A753E429-AFEB-1043-A50A-D82BCDB7EBF4}"/>
    <hyperlink ref="P909" r:id="rId726" xr:uid="{58AF9AAC-CDF4-2941-9B7B-5FD5FB2CF72A}"/>
    <hyperlink ref="P910" r:id="rId727" xr:uid="{741C0F1F-0B5E-8942-919C-ABEF552C4C14}"/>
    <hyperlink ref="P911" r:id="rId728" xr:uid="{688D8FAF-D48B-D340-8B7A-E157BF4DA82E}"/>
    <hyperlink ref="P912" r:id="rId729" xr:uid="{EBCEF3A5-008F-3844-8254-58F04DCC0142}"/>
    <hyperlink ref="P913" r:id="rId730" xr:uid="{95076EFC-4132-4C41-B121-7289F70D3584}"/>
    <hyperlink ref="P914" r:id="rId731" xr:uid="{6549CB99-6F65-9D45-9BDE-7F7674A2575C}"/>
    <hyperlink ref="P915" r:id="rId732" xr:uid="{55E2237E-638C-434C-918F-18E8A1B830A4}"/>
    <hyperlink ref="P916" r:id="rId733" xr:uid="{EBBE9E8C-2865-8841-80FD-D958FC0BAB86}"/>
    <hyperlink ref="P917" r:id="rId734" xr:uid="{FE5EABEF-39CF-D845-9F12-5D65295EA27D}"/>
    <hyperlink ref="P918" r:id="rId735" xr:uid="{FBC6B45D-0128-F843-8C08-1EED381AEF9A}"/>
    <hyperlink ref="P919" r:id="rId736" xr:uid="{5149ECBB-90B9-4544-B6AD-AA3D9B0D7D26}"/>
    <hyperlink ref="P920" r:id="rId737" xr:uid="{6872506B-F4E9-B148-BD0B-3BA8987FC36D}"/>
    <hyperlink ref="P921" r:id="rId738" xr:uid="{1DCB3F5E-8C06-3041-924A-4697D70B1596}"/>
    <hyperlink ref="P922" r:id="rId739" xr:uid="{37AF0DE4-712E-9946-8848-D5AD841B9F6B}"/>
    <hyperlink ref="P923" r:id="rId740" xr:uid="{426AAB86-F195-D043-A81A-539C59769E9E}"/>
    <hyperlink ref="P924" r:id="rId741" xr:uid="{BD888952-631C-B54B-9199-D5D118A1A761}"/>
    <hyperlink ref="P925" r:id="rId742" xr:uid="{3F28B4DD-B3F1-4D4B-A7CB-A0393B42E02A}"/>
    <hyperlink ref="P926" r:id="rId743" xr:uid="{45B4C283-E43E-6944-85BF-BA5ECE690CC5}"/>
    <hyperlink ref="P927" r:id="rId744" xr:uid="{68389994-3DA0-BD45-A84F-E619FACEAD15}"/>
    <hyperlink ref="P928" r:id="rId745" xr:uid="{6D1886AB-3A2D-114F-BBF9-E5072DF0B918}"/>
    <hyperlink ref="P929" r:id="rId746" xr:uid="{553B39C0-2B13-6A4F-B074-536CDDC0D761}"/>
    <hyperlink ref="P930" r:id="rId747" xr:uid="{E9A168ED-ED0F-EF4B-BB32-C8A61052E3B9}"/>
    <hyperlink ref="P931" r:id="rId748" xr:uid="{009A3A34-FAF9-FB4E-87AD-11998AF6B805}"/>
    <hyperlink ref="P932" r:id="rId749" xr:uid="{789639E2-A9EF-D344-8326-5C8BFA6535FB}"/>
    <hyperlink ref="P933" r:id="rId750" xr:uid="{831A93E2-8F34-AB4D-B578-ACD5D0ABF7F2}"/>
    <hyperlink ref="P934" r:id="rId751" xr:uid="{5967FD93-E704-1D4E-8641-CA72C744B6E8}"/>
    <hyperlink ref="P935" r:id="rId752" xr:uid="{4E8AC497-8551-554B-8D71-6D2685CA7C0A}"/>
    <hyperlink ref="P936" r:id="rId753" xr:uid="{3A21F635-A750-B04E-AE38-D5ECE92B4F4A}"/>
    <hyperlink ref="P937" r:id="rId754" xr:uid="{3625FCF9-73E8-7D49-A515-12FA0FAC4557}"/>
    <hyperlink ref="P938" r:id="rId755" xr:uid="{75AB1EE4-B15E-5544-B07F-34360705A840}"/>
    <hyperlink ref="P939" r:id="rId756" xr:uid="{C1F06D0D-05DE-D04E-9B4A-40A2A744F468}"/>
    <hyperlink ref="P940" r:id="rId757" xr:uid="{06560B49-B392-504E-B86A-45A67A4DF00B}"/>
    <hyperlink ref="P941" r:id="rId758" xr:uid="{E17F854D-6B9B-9B4E-90B3-EB288E858C1C}"/>
    <hyperlink ref="P942" r:id="rId759" xr:uid="{9A9100A6-2319-6E4F-8166-8E515EF68367}"/>
    <hyperlink ref="P943" r:id="rId760" xr:uid="{D177E031-B9E5-4343-9D55-C47D4A530B31}"/>
    <hyperlink ref="P944" r:id="rId761" xr:uid="{BB1032B2-4C46-9C41-A7BF-2D59C2E55B01}"/>
    <hyperlink ref="P945" r:id="rId762" xr:uid="{0C46818C-EDAF-8A4C-9521-6E85902C0826}"/>
    <hyperlink ref="P946" r:id="rId763" xr:uid="{39514028-E594-7A4B-A5D3-56D653F5F24B}"/>
    <hyperlink ref="P947" r:id="rId764" xr:uid="{D757E8FF-4F61-4149-8101-ABD9A5A77CE8}"/>
    <hyperlink ref="P948" r:id="rId765" xr:uid="{105B0778-7507-814B-B3D0-1812CD374487}"/>
    <hyperlink ref="P949" r:id="rId766" xr:uid="{58269F19-0ABD-A441-BE31-BEE4418CB0C2}"/>
    <hyperlink ref="P950" r:id="rId767" xr:uid="{B80B4BFA-0643-CA42-BF24-18AF342D3D01}"/>
    <hyperlink ref="P951" r:id="rId768" xr:uid="{BE5ABC12-AE8F-694B-9DE2-5C049FA4F155}"/>
    <hyperlink ref="P952" r:id="rId769" xr:uid="{488EC278-0193-0541-A654-0ED1EF6B47C5}"/>
    <hyperlink ref="P953" r:id="rId770" xr:uid="{1B5FBEDF-76F1-6948-A0FE-7AC3AB918A59}"/>
    <hyperlink ref="P954" r:id="rId771" xr:uid="{FD40AA2E-414E-6142-A9D3-F04C521139F8}"/>
    <hyperlink ref="P955" r:id="rId772" xr:uid="{64DBA19F-4299-9B4A-BCBA-12DC42D5B0A4}"/>
    <hyperlink ref="P956" r:id="rId773" xr:uid="{3EB95E80-E9E6-D347-89C7-647F59C67778}"/>
    <hyperlink ref="P957" r:id="rId774" xr:uid="{C3D08251-C0C0-6F4B-898E-528C5DD52560}"/>
    <hyperlink ref="P958" r:id="rId775" xr:uid="{24A56F5B-3A5E-FF4C-8142-275E09474971}"/>
    <hyperlink ref="P959" r:id="rId776" xr:uid="{C38E606D-D35F-944C-ACE0-D7607F251A50}"/>
    <hyperlink ref="P960" r:id="rId777" xr:uid="{B4BF9EB4-B6C5-DE40-B327-709CC6343D94}"/>
    <hyperlink ref="P961" r:id="rId778" xr:uid="{0113397A-D8CA-D74A-8489-A3AABC05A1A3}"/>
    <hyperlink ref="P962" r:id="rId779" xr:uid="{F3DF7628-EF63-C942-B469-173006839E22}"/>
    <hyperlink ref="P963" r:id="rId780" xr:uid="{49CAF0E2-EE20-8541-A742-205A611F283A}"/>
    <hyperlink ref="P964" r:id="rId781" xr:uid="{BC554CE5-E7A2-364E-9017-D03AAAD789E8}"/>
    <hyperlink ref="P965" r:id="rId782" xr:uid="{883AB424-1D51-F647-BE73-DFC00F287E75}"/>
    <hyperlink ref="P966" r:id="rId783" xr:uid="{504D1AA7-4E81-EA40-9D8D-88A3E0CA0AFE}"/>
    <hyperlink ref="P967" r:id="rId784" xr:uid="{CCC2B645-C197-FA4E-8553-4892C3C25297}"/>
    <hyperlink ref="P968" r:id="rId785" xr:uid="{EC33C0D2-3890-D14F-83EA-E9B2D6FE94E9}"/>
    <hyperlink ref="P969" r:id="rId786" xr:uid="{88DC7CA9-8230-864B-8C77-395051C8B66D}"/>
    <hyperlink ref="P970" r:id="rId787" xr:uid="{698DEF9B-3D3E-C845-912C-B7EE31EB3CE5}"/>
    <hyperlink ref="P971" r:id="rId788" xr:uid="{82430C70-17B4-DB4E-8C76-6A75C8A66E29}"/>
    <hyperlink ref="P972" r:id="rId789" xr:uid="{39E7EF0C-8EAB-D246-B04F-9536656888B7}"/>
    <hyperlink ref="P973" r:id="rId790" xr:uid="{2B00D85E-F169-7744-9B29-8F04A062D58E}"/>
    <hyperlink ref="P974" r:id="rId791" xr:uid="{4641FA03-F6C7-5D49-B333-D5B1CA36EC8E}"/>
    <hyperlink ref="P975" r:id="rId792" xr:uid="{EABCE909-346D-524F-B4DD-442E40F60A64}"/>
    <hyperlink ref="P976" r:id="rId793" xr:uid="{FD1D0F6C-F1AA-C948-83FF-B9695E69B3A7}"/>
    <hyperlink ref="P977" r:id="rId794" xr:uid="{6349B1E1-A185-3049-BA90-0D7677DDA153}"/>
    <hyperlink ref="P978" r:id="rId795" xr:uid="{A03D6265-00DB-5E4C-80DC-1F7096D1E98B}"/>
    <hyperlink ref="P979" r:id="rId796" xr:uid="{B7E2496E-D372-F14A-AE00-92467F2A228D}"/>
    <hyperlink ref="P980" r:id="rId797" xr:uid="{7ED0F909-A4CF-4D42-A339-A62203F2AFEB}"/>
    <hyperlink ref="P981" r:id="rId798" xr:uid="{06766094-59C1-704F-BD1E-AB63ADC47093}"/>
    <hyperlink ref="P982" r:id="rId799" xr:uid="{9C55E047-E6C7-A14C-B155-DEA3D2E96CC6}"/>
    <hyperlink ref="P983" r:id="rId800" xr:uid="{84CA3802-EAE4-9B42-BFAE-37844E53FBAC}"/>
    <hyperlink ref="P984" r:id="rId801" xr:uid="{E32B0B25-A588-7C4C-9171-C72626740A4E}"/>
    <hyperlink ref="P985" r:id="rId802" xr:uid="{0DB943B1-2FC1-A545-A095-F7678683C54D}"/>
    <hyperlink ref="P986" r:id="rId803" xr:uid="{2C9B08EA-CAC6-6547-AC43-285863BE08E4}"/>
    <hyperlink ref="P987" r:id="rId804" xr:uid="{B87492A5-8308-6047-9954-997470DEE3F2}"/>
    <hyperlink ref="P988" r:id="rId805" xr:uid="{6FC69E3E-EA51-B544-8A96-E0436B938E8E}"/>
    <hyperlink ref="P989" r:id="rId806" xr:uid="{21E49293-4859-3C49-8AE5-4739100D8B8D}"/>
    <hyperlink ref="P990" r:id="rId807" xr:uid="{9AAF29A3-254A-2D45-AC2E-5225FF9A4835}"/>
    <hyperlink ref="P991" r:id="rId808" xr:uid="{6234AAC4-9564-9D4C-8536-3220DF8124C8}"/>
    <hyperlink ref="P992" r:id="rId809" xr:uid="{BD52400F-4B6D-3742-B6E6-49551AB450BE}"/>
    <hyperlink ref="P993" r:id="rId810" xr:uid="{06F5AFA2-39CA-9243-9B07-1416B52340BB}"/>
    <hyperlink ref="P994" r:id="rId811" xr:uid="{8924D4A2-9EF8-7441-9136-4B0BAE60AE1B}"/>
    <hyperlink ref="P995" r:id="rId812" xr:uid="{0FFAB0A8-5742-884D-932E-282B5AF1E8CD}"/>
    <hyperlink ref="P996" r:id="rId813" xr:uid="{6DC6D150-4F00-A547-BD12-DF262FC90F1A}"/>
    <hyperlink ref="P997" r:id="rId814" xr:uid="{31B106CF-8491-BB48-AD69-2EA5942A8FB3}"/>
    <hyperlink ref="P999" r:id="rId815" xr:uid="{1034D61E-FD1D-4349-A6A8-1FCE303E7AAB}"/>
    <hyperlink ref="P1000" r:id="rId816" xr:uid="{AC9F9EF1-F2E8-ED44-9D6F-6D21A2DB5028}"/>
    <hyperlink ref="P1001" r:id="rId817" xr:uid="{5155859D-5927-5D47-8001-B0190409BC22}"/>
    <hyperlink ref="P1002" r:id="rId818" xr:uid="{784BECC5-8321-1B47-8DD2-74E1E98F3B12}"/>
    <hyperlink ref="P1003" r:id="rId819" xr:uid="{D7486C76-AE2D-5244-9C03-A1DEEFC98E6F}"/>
    <hyperlink ref="P1004" r:id="rId820" xr:uid="{BE8C99C4-2A5B-3644-9DB8-FEE85F1A626A}"/>
    <hyperlink ref="P1005" r:id="rId821" xr:uid="{DBA8FA97-D93E-1548-8097-861FCC749C2E}"/>
    <hyperlink ref="P1006" r:id="rId822" xr:uid="{6DEBDA93-9563-874C-8B5F-B652928603B8}"/>
    <hyperlink ref="P1007" r:id="rId823" xr:uid="{01FF4872-BA57-C14F-A906-39FBA14DDDA7}"/>
    <hyperlink ref="P1008" r:id="rId824" xr:uid="{FA47323E-354A-B744-80B5-AA5EA6A8E128}"/>
    <hyperlink ref="P1009" r:id="rId825" xr:uid="{9E0F5B6F-C8DB-824F-925E-4D1FF6B54CA3}"/>
    <hyperlink ref="P1010" r:id="rId826" xr:uid="{39D63B75-6507-5949-995A-0CB7712EEB06}"/>
    <hyperlink ref="P1011" r:id="rId827" xr:uid="{BE5B14CB-8000-2349-AD57-C2423143C5BD}"/>
    <hyperlink ref="P1013" r:id="rId828" xr:uid="{03EC19F6-8DAC-724B-BF68-0D020962B6B7}"/>
    <hyperlink ref="P1014" r:id="rId829" xr:uid="{707E17EA-7AD8-C942-8D4B-53C065BC0510}"/>
    <hyperlink ref="P1015" r:id="rId830" xr:uid="{BE9D17D1-6C53-F240-9EDB-C2C39D5AD20E}"/>
    <hyperlink ref="P1016" r:id="rId831" xr:uid="{629C2E60-42A5-B343-9B27-81B18512C315}"/>
    <hyperlink ref="P1018" r:id="rId832" xr:uid="{8CFB7E9E-0EF7-3645-ABD1-759FBA3417AC}"/>
    <hyperlink ref="P1019" r:id="rId833" xr:uid="{C072D3A5-7B81-7D48-8219-71EE744F59F4}"/>
    <hyperlink ref="P1020" r:id="rId834" xr:uid="{F76511BC-8417-564C-A60D-F18E9B5A87B8}"/>
    <hyperlink ref="P1021" r:id="rId835" xr:uid="{66142085-242C-2E4E-98C2-32DA0D705C41}"/>
    <hyperlink ref="P1022" r:id="rId836" xr:uid="{12B289FE-CC1D-4F45-B5AF-BE28F2CF5E16}"/>
    <hyperlink ref="P1023" r:id="rId837" xr:uid="{01429B07-B305-FF49-895B-6751A519130B}"/>
    <hyperlink ref="P1024" r:id="rId838" xr:uid="{72A69887-58F3-B248-BCC2-4F1E25F101C8}"/>
    <hyperlink ref="P1025" r:id="rId839" xr:uid="{C934FAF0-9D79-6B46-A2F4-939497CD3C9E}"/>
    <hyperlink ref="P1026" r:id="rId840" xr:uid="{C6C709BF-5462-E042-8F75-2EB23031DF9B}"/>
    <hyperlink ref="P1027" r:id="rId841" xr:uid="{AF0E3A61-8E57-0343-819D-20C158EA76FE}"/>
    <hyperlink ref="P1028" r:id="rId842" xr:uid="{71BFBEA7-0627-F442-A2E5-83D19FC9E99F}"/>
    <hyperlink ref="P1029" r:id="rId843" xr:uid="{6C3D5FB2-C744-254A-9470-6B7DB0BB1C8B}"/>
    <hyperlink ref="P1030" r:id="rId844" xr:uid="{E6DD2DBE-8EBD-704E-8617-7F9B33A9E983}"/>
    <hyperlink ref="P1032" r:id="rId845" xr:uid="{98611219-1730-CF47-8566-B2ECB3C9E366}"/>
    <hyperlink ref="P1033" r:id="rId846" xr:uid="{6035C3C1-410D-5E43-AC33-26C1D5CED7F4}"/>
    <hyperlink ref="P1034" r:id="rId847" xr:uid="{66168EEA-6AE9-FB44-86EA-EA8D18A2E6CC}"/>
    <hyperlink ref="P1035" r:id="rId848" xr:uid="{30B73043-66D6-7F48-B4FE-0E61D54897D1}"/>
    <hyperlink ref="P1036" r:id="rId849" xr:uid="{89856898-73CA-074F-AAEB-0C4E98CB5B94}"/>
    <hyperlink ref="P1037" r:id="rId850" xr:uid="{8EA740BD-CD45-1D40-8F5B-3357A70935A3}"/>
    <hyperlink ref="P1038" r:id="rId851" xr:uid="{6F55744A-99DB-4A40-902C-F777B05277FF}"/>
    <hyperlink ref="P1039" r:id="rId852" xr:uid="{6D90EC93-DCF2-CC42-9536-B028EA3FA90B}"/>
    <hyperlink ref="P1040" r:id="rId853" xr:uid="{783AF426-20E8-BA4A-BC59-5D505F0A841E}"/>
    <hyperlink ref="P1041" r:id="rId854" xr:uid="{F9999800-CB99-FF4F-BA00-64DB69045C55}"/>
    <hyperlink ref="P1042" r:id="rId855" xr:uid="{39ED3934-6370-7D49-8C02-ED8BB37BB07C}"/>
    <hyperlink ref="P1043" r:id="rId856" xr:uid="{FB99D4D7-489E-2640-A0FD-7E633AAC8774}"/>
    <hyperlink ref="P1044" r:id="rId857" xr:uid="{170DC100-9F69-F446-9FAD-2E0F65F02CCB}"/>
    <hyperlink ref="P1045" r:id="rId858" xr:uid="{7ED110BE-F40D-A449-9F6A-69FF753A7BB9}"/>
    <hyperlink ref="P1046" r:id="rId859" xr:uid="{05106708-F32A-4242-BF8B-4A462EE7AC21}"/>
    <hyperlink ref="P1047" r:id="rId860" xr:uid="{BFCECFB4-4646-CC40-9D6A-B6916422FFBC}"/>
    <hyperlink ref="P1048" r:id="rId861" xr:uid="{24EC21A2-AE36-0348-8B15-7AB3C7FB95D4}"/>
    <hyperlink ref="P1049" r:id="rId862" xr:uid="{B4B5B651-D822-D14F-8078-7F79316A93A7}"/>
    <hyperlink ref="P1050" r:id="rId863" xr:uid="{163DDD0B-1B40-6249-BD50-5A28DB6026D1}"/>
    <hyperlink ref="P1051" r:id="rId864" xr:uid="{41D1C52F-227D-CD4A-BF9C-72A1D560ED66}"/>
    <hyperlink ref="P1052" r:id="rId865" xr:uid="{B2B35E16-20A1-6E4E-8F24-BA34B185E9AC}"/>
    <hyperlink ref="P1053" r:id="rId866" xr:uid="{2B61A723-2E8D-964F-93E5-C59ABF38391F}"/>
    <hyperlink ref="P1054" r:id="rId867" xr:uid="{4B19B89C-DF9C-7145-B18F-12166CAA0C9B}"/>
    <hyperlink ref="P1055" r:id="rId868" xr:uid="{073D24B9-05F7-654B-8511-C5847CB2322F}"/>
    <hyperlink ref="P1056" r:id="rId869" xr:uid="{82A145AD-3334-A645-8989-3B2EAD359334}"/>
    <hyperlink ref="P801" r:id="rId870" xr:uid="{AC2AD6BF-2D1E-EC4D-8211-2A3C0947DAA8}"/>
    <hyperlink ref="O801" r:id="rId871" xr:uid="{C4D22324-8F3A-9048-A761-254633B6FF94}"/>
    <hyperlink ref="P1059" r:id="rId872" xr:uid="{DD6CE381-3241-5C49-9A35-9FC9FCA08684}"/>
    <hyperlink ref="P1060" r:id="rId873" xr:uid="{FAD5165C-6315-6E43-8B44-C3A37F69DEB5}"/>
    <hyperlink ref="P1061" r:id="rId874" xr:uid="{91B980C2-FAB0-CA4F-99B4-A4E43A4A4353}"/>
    <hyperlink ref="P1062" r:id="rId875" xr:uid="{D6D31955-FB94-D84E-9383-B0B535D79A82}"/>
    <hyperlink ref="P1063" r:id="rId876" xr:uid="{C1349DE4-00F9-A645-8E9B-32B1EE511AEB}"/>
    <hyperlink ref="P1064" r:id="rId877" xr:uid="{4D327426-3505-DC4C-B215-006DDA1E1060}"/>
    <hyperlink ref="P1065" r:id="rId878" xr:uid="{E34856E8-C985-1B42-8536-AA3689995AF2}"/>
    <hyperlink ref="P1066" r:id="rId879" xr:uid="{8F71AEB5-A5AB-3649-B680-DD1AB691CC95}"/>
    <hyperlink ref="P1067" r:id="rId880" xr:uid="{176D9F5E-385F-8547-8046-DF0419B66242}"/>
    <hyperlink ref="P1068" r:id="rId881" xr:uid="{0677AE25-30DD-EB4A-AD29-5DF49B5AA794}"/>
    <hyperlink ref="P1069" r:id="rId882" xr:uid="{6CD4E0CB-8D99-E542-A620-563FF4F1497E}"/>
    <hyperlink ref="P1070" r:id="rId883" xr:uid="{37F48D48-8BF2-AD4D-9C79-9BAB0ED51261}"/>
    <hyperlink ref="P1072" r:id="rId884" xr:uid="{31174091-9A31-954A-8F3A-D15B7131A911}"/>
    <hyperlink ref="P1073" r:id="rId885" xr:uid="{97B801FF-4941-0646-879D-5FAE51D722F4}"/>
    <hyperlink ref="P1074" r:id="rId886" xr:uid="{D5F2EC03-553A-AE41-8553-F7C74A9908C7}"/>
    <hyperlink ref="P1075" r:id="rId887" xr:uid="{D6B51EE8-9951-564B-BF73-1ED059999BBD}"/>
    <hyperlink ref="P1076" r:id="rId888" xr:uid="{EA7093B3-2674-F84D-8F2D-D7B1E8542EC1}"/>
    <hyperlink ref="P1077" r:id="rId889" xr:uid="{1FD6447E-93C3-014D-8F3F-DB8C5C403675}"/>
    <hyperlink ref="P1078" r:id="rId890" xr:uid="{4F863186-7075-3841-8EE7-E7A5A0B6E1A3}"/>
    <hyperlink ref="P1079" r:id="rId891" xr:uid="{6BB0F9EB-1635-1147-B993-BF98B2DC7123}"/>
    <hyperlink ref="P1080" r:id="rId892" xr:uid="{627A7F4C-ABA3-7C4F-873C-45B4A7261803}"/>
    <hyperlink ref="P1081" r:id="rId893" xr:uid="{5D327E76-D93F-864A-AE6E-CB63DB001362}"/>
    <hyperlink ref="P1082" r:id="rId894" xr:uid="{93F3BAC8-7201-0442-9445-AE07DAA1B55D}"/>
    <hyperlink ref="P1083" r:id="rId895" xr:uid="{6B82A832-3829-E94B-BB98-EFF5561BB260}"/>
    <hyperlink ref="O1057" r:id="rId896" xr:uid="{D1AE3FB7-4F5E-2647-8234-3EC306778BDB}"/>
    <hyperlink ref="P1057" r:id="rId897" xr:uid="{28AC5A10-5729-8D44-95AA-ABA86B692CC9}"/>
    <hyperlink ref="O1084" r:id="rId898" xr:uid="{579633FE-5D5E-F34B-8BF2-6C4E7950FA61}"/>
    <hyperlink ref="P1084" r:id="rId899" xr:uid="{D32676DE-48C1-F34E-A05E-8617801A4BE7}"/>
    <hyperlink ref="P1086" r:id="rId900" xr:uid="{F5E5A5A9-E716-2A4F-B060-A9CDB8A29EE2}"/>
    <hyperlink ref="P1087" r:id="rId901" xr:uid="{E9E2939F-930F-7348-8BF9-D89E1CFEA208}"/>
    <hyperlink ref="P1088" r:id="rId902" xr:uid="{0A23AC9F-3BFC-4E44-91F0-AA74862C777F}"/>
    <hyperlink ref="P1089" r:id="rId903" xr:uid="{0909A117-E0CB-964F-BC46-2A4BD25CE43E}"/>
    <hyperlink ref="P1090" r:id="rId904" xr:uid="{40A966F0-1BAE-6244-AE09-A66729C20B69}"/>
    <hyperlink ref="P1091" r:id="rId905" xr:uid="{39D6EFB4-7DD5-8F4E-884F-6F64C04228BF}"/>
    <hyperlink ref="P1092" r:id="rId906" xr:uid="{2240C1DC-4B80-C942-907A-0F17523E8DCF}"/>
    <hyperlink ref="P1093" r:id="rId907" xr:uid="{10DE2CE3-A5F9-DF42-A002-A1BA36D7BE49}"/>
    <hyperlink ref="P1094" r:id="rId908" xr:uid="{442E18AE-99BF-1A43-97D5-1ECFA5AC91CA}"/>
    <hyperlink ref="P1095" r:id="rId909" xr:uid="{E4F19741-6E8A-1642-98EE-21E292F88848}"/>
    <hyperlink ref="P1096" r:id="rId910" xr:uid="{CD00B962-46C8-904B-A9BE-95FD99BC1EB8}"/>
    <hyperlink ref="P1097" r:id="rId911" xr:uid="{64E7EAC1-D938-D64F-BA17-4D10C759EA3E}"/>
    <hyperlink ref="P1098" r:id="rId912" xr:uid="{FE0658F7-1D19-AD47-A227-DA8689D636A2}"/>
    <hyperlink ref="P1099" r:id="rId913" xr:uid="{49C20F6D-2408-3B4B-B27F-5C50F0C9E64E}"/>
    <hyperlink ref="P1100" r:id="rId914" xr:uid="{896A875B-4DCB-8941-9D26-FA1A893CF8B2}"/>
    <hyperlink ref="P1101" r:id="rId915" xr:uid="{AB58721E-7775-4144-9F05-61A6B8B4516B}"/>
    <hyperlink ref="P1102" r:id="rId916" xr:uid="{E8ADB014-1FED-7142-97AE-375CD4560EA1}"/>
    <hyperlink ref="P1103" r:id="rId917" xr:uid="{CDC38CBB-BFDD-1A41-9A86-2FF056DB98D0}"/>
    <hyperlink ref="P1104" r:id="rId918" xr:uid="{768EBB65-D24C-B144-AE0F-1CC8CB470326}"/>
    <hyperlink ref="P1105" r:id="rId919" xr:uid="{3E390C76-91FB-C041-9283-7F5C980DFAAD}"/>
    <hyperlink ref="P1106" r:id="rId920" xr:uid="{D1DBA18F-482B-D449-ABC7-AF5A63608BFE}"/>
    <hyperlink ref="P1107" r:id="rId921" xr:uid="{1C814539-A020-6942-8229-0BCF2D1EBB8E}"/>
    <hyperlink ref="P1108" r:id="rId922" xr:uid="{DCED5325-4FED-8943-85CB-C68972E13C83}"/>
    <hyperlink ref="P1110" r:id="rId923" xr:uid="{A7BA0BDA-6C97-9743-AE97-232ABD498AAA}"/>
    <hyperlink ref="P1111" r:id="rId924" xr:uid="{55061280-5972-6744-A992-684EF66AC4EB}"/>
    <hyperlink ref="P1112" r:id="rId925" xr:uid="{80E18F3B-BA71-CC48-B9A2-C57E1899F769}"/>
    <hyperlink ref="P1113" r:id="rId926" xr:uid="{C58E13F2-1D60-5E45-8EF1-681CDD5A08A2}"/>
    <hyperlink ref="P1114" r:id="rId927" xr:uid="{4FA60FD5-1052-7D45-86C2-5395C1FCBA4C}"/>
    <hyperlink ref="P1115" r:id="rId928" xr:uid="{D022268B-6B7E-B542-A635-75893BD46F9B}"/>
    <hyperlink ref="P1116" r:id="rId929" xr:uid="{6BC64292-3956-D240-9E03-8B39FD7F54E1}"/>
    <hyperlink ref="P1117" r:id="rId930" xr:uid="{CF363513-5CB7-7A42-A910-2CD903287C94}"/>
    <hyperlink ref="P1118" r:id="rId931" xr:uid="{E5F180B0-782C-E042-A748-96F05DE4077A}"/>
    <hyperlink ref="P1119" r:id="rId932" xr:uid="{5BB1427B-854E-7E49-8C18-D5FB240ED81E}"/>
    <hyperlink ref="P1120" r:id="rId933" xr:uid="{070E88BB-17E6-9540-AAA2-634EFE66AD49}"/>
    <hyperlink ref="P1121" r:id="rId934" xr:uid="{3B81698F-9191-464A-A80F-F43C72D5F95F}"/>
    <hyperlink ref="P1122" r:id="rId935" xr:uid="{9865CE53-C403-8D40-B287-371D2A0BD6B1}"/>
    <hyperlink ref="P1123" r:id="rId936" xr:uid="{C5399E8C-B106-C54C-8070-4E8528DD87B1}"/>
    <hyperlink ref="P1124" r:id="rId937" xr:uid="{C761A550-9B03-8042-9F8D-44503830E520}"/>
    <hyperlink ref="P1125" r:id="rId938" xr:uid="{6DAEACA1-9FF5-C742-8325-D56CA4F79F8E}"/>
    <hyperlink ref="P1126" r:id="rId939" xr:uid="{8F7501D7-7DE1-1D4A-BEE5-410DD5732DDA}"/>
    <hyperlink ref="P1127" r:id="rId940" xr:uid="{94A37208-E904-D94D-A84E-97273294FBFA}"/>
    <hyperlink ref="P1128" r:id="rId941" xr:uid="{A54DC22F-6A74-5744-9B3E-FC4B30DFFFAA}"/>
    <hyperlink ref="P1129" r:id="rId942" xr:uid="{40AE1273-C405-E545-9CFD-02C0877B3977}"/>
    <hyperlink ref="P1130" r:id="rId943" xr:uid="{53C6072C-5FB5-A542-BFD0-097C91CBDF52}"/>
    <hyperlink ref="P1131" r:id="rId944" xr:uid="{4969E1E2-A541-074F-84FF-809A700B6764}"/>
    <hyperlink ref="P1132" r:id="rId945" xr:uid="{563B9D18-0C72-9643-A1F9-94306FF990C4}"/>
    <hyperlink ref="P1133" r:id="rId946" xr:uid="{FDE0C77D-56B6-954D-B2F5-80608307534D}"/>
    <hyperlink ref="P1134" r:id="rId947" xr:uid="{04A0A125-B04A-3E4A-9060-790B0570B363}"/>
    <hyperlink ref="P1135" r:id="rId948" xr:uid="{3BB3804A-F5F3-9249-B09B-7CC02D3BA793}"/>
    <hyperlink ref="P1136" r:id="rId949" xr:uid="{7DBB38D9-88D2-3341-8C9A-69109B952662}"/>
    <hyperlink ref="P1139" r:id="rId950" xr:uid="{0F1DE3A0-D080-6146-898E-3D27E6307894}"/>
    <hyperlink ref="P1140" r:id="rId951" xr:uid="{92A0AD71-64C0-C245-87A1-DC1D12ABD498}"/>
    <hyperlink ref="P1141" r:id="rId952" xr:uid="{F4D850E9-3123-F047-9154-8B9F06CBE744}"/>
    <hyperlink ref="P1142" r:id="rId953" xr:uid="{DD20A17C-074A-904D-9C33-0F084199543F}"/>
    <hyperlink ref="P1143" r:id="rId954" xr:uid="{B203210B-EE21-6446-9B89-BD0A79EE42E8}"/>
    <hyperlink ref="P1144" r:id="rId955" xr:uid="{C0B4F0E7-0940-9C44-82AB-D5125CE07C5E}"/>
    <hyperlink ref="P1145" r:id="rId956" xr:uid="{8BF589E0-1DE0-0E4D-AEB5-14D8F0035F98}"/>
    <hyperlink ref="P1146" r:id="rId957" xr:uid="{0D8C1AA5-70F4-6943-B52E-AB4439EAC571}"/>
    <hyperlink ref="P1147" r:id="rId958" xr:uid="{13B7CEAD-F4DD-044E-BCA0-58873DA8F1BD}"/>
    <hyperlink ref="P1148" r:id="rId959" xr:uid="{43C982A4-1898-624F-A538-45D637501C2E}"/>
    <hyperlink ref="P1149" r:id="rId960" xr:uid="{F42E00BB-9E2D-8144-B457-3520953AD280}"/>
    <hyperlink ref="P1150" r:id="rId961" xr:uid="{B5125890-E764-AB4F-9349-4E0A4E49D24A}"/>
    <hyperlink ref="P1151" r:id="rId962" xr:uid="{36360A9A-5754-FE44-96EC-B6EAF0102606}"/>
    <hyperlink ref="P1152" r:id="rId963" xr:uid="{D050100F-A916-564D-BFF0-E3B6CEB703BE}"/>
    <hyperlink ref="P1153" r:id="rId964" xr:uid="{9F72F69B-E56A-6F4B-92FE-1BEDD5635C1C}"/>
    <hyperlink ref="P1154" r:id="rId965" xr:uid="{24B00C32-1FCD-B445-90D3-855623D13819}"/>
    <hyperlink ref="P1155" r:id="rId966" xr:uid="{EC6937AE-EC49-4D4F-95EB-293A14118190}"/>
    <hyperlink ref="P1157" r:id="rId967" xr:uid="{43148E04-9A66-1748-9EEA-F0CC09C4D612}"/>
    <hyperlink ref="P1158" r:id="rId968" xr:uid="{60F3ED46-70F9-3441-BBD1-25A50B2F553E}"/>
    <hyperlink ref="P1159" r:id="rId969" xr:uid="{8C18D7B2-41D1-CB44-A0C2-7774C75B19D4}"/>
    <hyperlink ref="P1160" r:id="rId970" xr:uid="{2F34AE79-8844-A44B-8622-B6065620DBE5}"/>
    <hyperlink ref="P1161" r:id="rId971" xr:uid="{DAD50D41-BD14-4040-AF02-858FA30C3688}"/>
    <hyperlink ref="P1162" r:id="rId972" xr:uid="{83C75EA0-FF39-7843-9C79-B43E1166B0BA}"/>
    <hyperlink ref="P1163" r:id="rId973" xr:uid="{7F543C7D-A809-3748-92A1-488D6B120213}"/>
    <hyperlink ref="P1164" r:id="rId974" xr:uid="{A2CA9F98-9306-CF40-8B26-E97280F724FC}"/>
    <hyperlink ref="P1165" r:id="rId975" xr:uid="{AE00757F-6A68-1E44-A16B-1B6D34C4DA09}"/>
    <hyperlink ref="P1166" r:id="rId976" xr:uid="{EEC98C20-BC41-D449-920C-8CB2C315DA41}"/>
    <hyperlink ref="P1167" r:id="rId977" xr:uid="{B8BD8B87-60E4-0D4D-843A-24188CEF293F}"/>
    <hyperlink ref="P1168" r:id="rId978" xr:uid="{49F8B79A-BFB7-E64E-A3FC-05BC1A484F49}"/>
    <hyperlink ref="P1169" r:id="rId979" xr:uid="{BC229D05-22B8-C54C-B04D-0D5609E2C6FE}"/>
    <hyperlink ref="P1170" r:id="rId980" xr:uid="{AF4C199D-F402-E943-AACF-F86CFD413964}"/>
    <hyperlink ref="P1171" r:id="rId981" xr:uid="{3B92C896-F53B-D848-A288-05E171153C8B}"/>
    <hyperlink ref="O1137" r:id="rId982" xr:uid="{D65E57D4-7089-6446-AEAB-5670C63DBBEC}"/>
    <hyperlink ref="P1137" r:id="rId983" xr:uid="{593151B2-0776-F14A-86BB-EC8C009E07ED}"/>
    <hyperlink ref="O1172" r:id="rId984" xr:uid="{58885577-7460-A440-8A52-83096F0D7E47}"/>
    <hyperlink ref="P1172" r:id="rId985" xr:uid="{867BF5A2-B130-1F4A-BB34-ED1DD83A82C6}"/>
    <hyperlink ref="P1174" r:id="rId986" xr:uid="{FE89D0AB-C3F4-0947-813C-119DD0D5BCB6}"/>
    <hyperlink ref="P1175" r:id="rId987" xr:uid="{FD260FBB-41AE-EC46-A87D-AC8DDC9A5955}"/>
    <hyperlink ref="P1176" r:id="rId988" xr:uid="{89274B9A-1BAB-ED4F-82C8-D262DFB248EC}"/>
    <hyperlink ref="P1177" r:id="rId989" xr:uid="{7F7C7EAE-857F-3A4A-82F7-B08881F363E7}"/>
    <hyperlink ref="P1178" r:id="rId990" xr:uid="{51745CA2-DEA7-D641-A32E-7A2F173AC372}"/>
    <hyperlink ref="P1179" r:id="rId991" xr:uid="{22DE997F-9072-724B-9FDC-CD0ACB93B01C}"/>
    <hyperlink ref="P1180" r:id="rId992" xr:uid="{1790CFA8-E51F-BE4B-9811-A8A05B75BACF}"/>
    <hyperlink ref="P1181" r:id="rId993" xr:uid="{8F5ADD33-B590-5F4B-B0A5-4B94A79F9961}"/>
    <hyperlink ref="P1182" r:id="rId994" xr:uid="{27C99D20-5CEA-7749-9F29-7C4073EB81CD}"/>
    <hyperlink ref="P1183" r:id="rId995" xr:uid="{C73D0848-891D-4C4C-9AC0-0BADB7138C81}"/>
    <hyperlink ref="P1184" r:id="rId996" xr:uid="{EBED4052-8F39-5C4C-A1E5-E2F4E2E51B8A}"/>
    <hyperlink ref="P1185" r:id="rId997" xr:uid="{4D62838F-174B-024C-9994-1A940084644A}"/>
    <hyperlink ref="P1186" r:id="rId998" xr:uid="{D410CD99-8462-9D4C-A930-76F52F0D679A}"/>
    <hyperlink ref="P1187" r:id="rId999" xr:uid="{137E5943-B3B4-C746-AAF1-D153D143A133}"/>
    <hyperlink ref="P1188" r:id="rId1000" xr:uid="{2851E246-C7EB-5246-9100-2DF64D7865E2}"/>
    <hyperlink ref="P1189" r:id="rId1001" xr:uid="{CCB9EC10-A1DB-7146-AC94-5308EAC0C880}"/>
    <hyperlink ref="P1190" r:id="rId1002" xr:uid="{5A5C8D70-EF3E-7343-9B4A-DDE1C8B0595D}"/>
    <hyperlink ref="P1191" r:id="rId1003" xr:uid="{AE576B4A-4A1F-6B47-BB8A-1B59BBACDCD5}"/>
    <hyperlink ref="P1192" r:id="rId1004" xr:uid="{D8C46F85-7058-6849-A6EE-5E7D56ABC9B2}"/>
    <hyperlink ref="P1193" r:id="rId1005" xr:uid="{6A2C7641-33F3-C147-9511-68AA5A80B8B7}"/>
    <hyperlink ref="P1194" r:id="rId1006" xr:uid="{A037BFBA-CC26-7346-ADF8-0663B3C3A32C}"/>
    <hyperlink ref="P1195" r:id="rId1007" xr:uid="{CFED15E6-774C-1749-B718-6AD832F03244}"/>
    <hyperlink ref="P1196" r:id="rId1008" xr:uid="{DD9F9E53-AA2F-1243-8F23-176BA09024F9}"/>
    <hyperlink ref="P1197" r:id="rId1009" xr:uid="{A7B61ADA-D03A-014F-AD71-09258924C8A2}"/>
    <hyperlink ref="P1198" r:id="rId1010" xr:uid="{B672D541-91BF-4C4F-B7CB-993B88CC1E00}"/>
    <hyperlink ref="P1199" r:id="rId1011" xr:uid="{E098728D-B37B-9C47-AA0C-6931848541C6}"/>
    <hyperlink ref="P1200" r:id="rId1012" xr:uid="{F7035DE0-F108-EC4B-B262-293C917FEEAD}"/>
    <hyperlink ref="P1201" r:id="rId1013" xr:uid="{7DBC00DD-2C6C-0546-8098-31F6135985AD}"/>
    <hyperlink ref="P1202" r:id="rId1014" xr:uid="{E77E76D3-2FF4-4E45-A130-ADE4214EC6F5}"/>
    <hyperlink ref="P1203" r:id="rId1015" xr:uid="{D0C06274-BFEC-0045-8B06-52D480A8AB50}"/>
    <hyperlink ref="P1204" r:id="rId1016" xr:uid="{A7ABF77F-176A-3040-B5E3-5ED879590D15}"/>
    <hyperlink ref="P1205" r:id="rId1017" xr:uid="{9A9EF34A-43EE-F640-91A0-4D391B7331D3}"/>
    <hyperlink ref="P1206" r:id="rId1018" xr:uid="{2D5FD318-A92C-F14B-A6A7-9EAA890A0B09}"/>
    <hyperlink ref="P1207" r:id="rId1019" xr:uid="{4585F826-E432-364C-902A-6DF5C277C50D}"/>
    <hyperlink ref="P1208" r:id="rId1020" xr:uid="{9DFC9F9F-CA36-B444-BC37-0C615C3FE254}"/>
    <hyperlink ref="P1209" r:id="rId1021" xr:uid="{9058D1F9-CC61-1045-8BF0-3582CFCFC7E4}"/>
    <hyperlink ref="P1210" r:id="rId1022" xr:uid="{D89B4193-F1B5-674A-B000-A63DA585010E}"/>
    <hyperlink ref="P1211" r:id="rId1023" xr:uid="{D739B587-FB06-644B-A00F-5C2A7033B7AD}"/>
    <hyperlink ref="P1212" r:id="rId1024" xr:uid="{DBE761D9-16A9-7743-9C57-F597F0853551}"/>
    <hyperlink ref="P1213" r:id="rId1025" xr:uid="{F96BD898-7FCD-774E-AAE4-9CC58A393EBC}"/>
    <hyperlink ref="P1214" r:id="rId1026" xr:uid="{9DCC38FC-54D6-F549-9745-D7765B1DD829}"/>
    <hyperlink ref="P1215" r:id="rId1027" xr:uid="{878CBA7C-201A-654E-9A86-040DD063B391}"/>
    <hyperlink ref="P1216" r:id="rId1028" xr:uid="{496035E1-35C7-7345-BB1C-C086303F43FF}"/>
    <hyperlink ref="P1217" r:id="rId1029" xr:uid="{8D209F50-2396-DB47-ADE8-78E0C2C061AB}"/>
    <hyperlink ref="P1218" r:id="rId1030" xr:uid="{EDED739D-BA23-DF4B-A9C9-AD075BDA9B10}"/>
    <hyperlink ref="P1219" r:id="rId1031" xr:uid="{48613433-0170-244F-9851-33A0B08EF3AB}"/>
    <hyperlink ref="P1220" r:id="rId1032" xr:uid="{3DBDC896-ADB7-C344-9E65-55278841D0BC}"/>
    <hyperlink ref="P1221" r:id="rId1033" xr:uid="{BE782752-5BDE-164F-909E-47D2C63B5B58}"/>
    <hyperlink ref="P1222" r:id="rId1034" xr:uid="{E1A88571-90BC-6548-AF88-463BCC4C2D8F}"/>
    <hyperlink ref="P1223" r:id="rId1035" xr:uid="{4E7765D8-ADC3-DD40-A909-75A8D2107741}"/>
    <hyperlink ref="P1224" r:id="rId1036" xr:uid="{DDFA575A-84CF-E949-8312-DDC853F4CBB5}"/>
    <hyperlink ref="P1225" r:id="rId1037" xr:uid="{AF938D36-B17C-4849-B64A-0DE5EE606B23}"/>
    <hyperlink ref="P1226" r:id="rId1038" xr:uid="{98F9B10F-A26A-CA49-8D6F-5D5FD131348B}"/>
    <hyperlink ref="P1227" r:id="rId1039" xr:uid="{B2ACA26A-79DE-9241-B2A0-CD80448CD3F9}"/>
    <hyperlink ref="P1228" r:id="rId1040" xr:uid="{6A0BAAEA-F139-C748-A2F9-9D80A688B715}"/>
    <hyperlink ref="P1229" r:id="rId1041" xr:uid="{4ED26C6B-0386-4948-A5E7-3F99442ADA0C}"/>
    <hyperlink ref="P1230" r:id="rId1042" xr:uid="{B37798BE-C938-EB4F-8DC2-666726E36E86}"/>
    <hyperlink ref="P1231" r:id="rId1043" xr:uid="{16ABD6AE-C64A-4B40-AF14-2FFB5E6C2BC7}"/>
    <hyperlink ref="P1232" r:id="rId1044" xr:uid="{8D8B41B7-A63F-DD43-9AA7-38E12182A84A}"/>
    <hyperlink ref="P1233" r:id="rId1045" xr:uid="{2553ACDF-A156-164B-BE58-A5D217799BAB}"/>
    <hyperlink ref="P1234" r:id="rId1046" xr:uid="{00E51B4E-1BF8-4645-9880-A7255F2E9C82}"/>
    <hyperlink ref="P1235" r:id="rId1047" xr:uid="{07DE4735-B159-2D4A-919D-788488522961}"/>
    <hyperlink ref="P1236" r:id="rId1048" xr:uid="{916C3B1E-4DB5-6D44-978B-DFD3FC943D14}"/>
    <hyperlink ref="P1237" r:id="rId1049" xr:uid="{8130865D-4B3C-2048-AA6C-4490A75596FC}"/>
    <hyperlink ref="P1239" r:id="rId1050" xr:uid="{B82A334C-6249-BE41-A68D-EE8D7D5B1AA2}"/>
    <hyperlink ref="P1240" r:id="rId1051" xr:uid="{B274F725-E03A-0348-A172-2406C10A3E1B}"/>
    <hyperlink ref="P1241" r:id="rId1052" xr:uid="{CA755D83-4773-AE42-B22D-026D88ACB2AF}"/>
    <hyperlink ref="P1242" r:id="rId1053" xr:uid="{283216EB-A161-0D4E-A483-42DA7B3A605F}"/>
    <hyperlink ref="P1243" r:id="rId1054" xr:uid="{5B1A25A8-914C-F64A-8534-C37CAFCD2845}"/>
    <hyperlink ref="P1244" r:id="rId1055" xr:uid="{EC141DA2-14B0-094D-AD6C-B957929F757B}"/>
    <hyperlink ref="P1245" r:id="rId1056" xr:uid="{72FFF6E8-765A-5E46-8601-62B7A45F31DC}"/>
    <hyperlink ref="P1246" r:id="rId1057" xr:uid="{2C2B268D-A7D3-9D4D-A6E0-638311CE3640}"/>
    <hyperlink ref="P1247" r:id="rId1058" xr:uid="{5C000600-4D87-9F45-88C7-67FA482B3E27}"/>
    <hyperlink ref="P1248" r:id="rId1059" xr:uid="{11993A7A-FA74-7D48-99E5-3FD1A0F2833A}"/>
    <hyperlink ref="P1249" r:id="rId1060" xr:uid="{9843683F-504A-8A41-B23C-9460E0BF7BCA}"/>
    <hyperlink ref="P1250" r:id="rId1061" xr:uid="{C4075301-0F59-9B4A-8A34-E8A845EC923B}"/>
    <hyperlink ref="P1251" r:id="rId1062" xr:uid="{CB681A86-7782-E046-9898-BB97AF37F9F4}"/>
    <hyperlink ref="P1252" r:id="rId1063" xr:uid="{114C29BB-C6AE-0C40-8315-B10FDE7931C6}"/>
    <hyperlink ref="P1253" r:id="rId1064" xr:uid="{5C9B9641-49AC-0B49-98C8-DD7769A2259B}"/>
    <hyperlink ref="P1254" r:id="rId1065" xr:uid="{23396CDE-C5E7-EA49-A19D-85C553507348}"/>
    <hyperlink ref="P1255" r:id="rId1066" xr:uid="{13CAC0A3-E268-624B-A88B-05670A8C32F1}"/>
    <hyperlink ref="P1256" r:id="rId1067" xr:uid="{DC0C5C91-35D0-244E-BF11-BCA5C393A580}"/>
    <hyperlink ref="P1257" r:id="rId1068" xr:uid="{E6443814-3F80-5849-8171-3645CD732E9F}"/>
    <hyperlink ref="P1258" r:id="rId1069" xr:uid="{26C246DF-5624-A04E-BCED-F5739AE60BA5}"/>
    <hyperlink ref="P1259" r:id="rId1070" xr:uid="{F2F2CEDD-8DDF-714C-AFB2-B541C5A1A889}"/>
    <hyperlink ref="P1260" r:id="rId1071" xr:uid="{9B07D1CB-B11D-CB4C-87B1-204DC6D46394}"/>
    <hyperlink ref="P1261" r:id="rId1072" xr:uid="{203436D3-A2F3-1B49-B86D-EB258B7E4126}"/>
    <hyperlink ref="P1262" r:id="rId1073" xr:uid="{8E10C92F-34DA-294C-A7C8-365576D3EB7F}"/>
    <hyperlink ref="P1263" r:id="rId1074" xr:uid="{5F063C44-8CE6-A544-BF6A-482DE9D76EFC}"/>
    <hyperlink ref="P1264" r:id="rId1075" xr:uid="{525316A6-D574-DE4D-AD85-C73BCA08D394}"/>
    <hyperlink ref="P1265" r:id="rId1076" xr:uid="{0EBD4FA4-E6D5-3D46-AB95-407DBFCD372A}"/>
    <hyperlink ref="P1266" r:id="rId1077" xr:uid="{8352A76B-B578-0948-92BA-61603FCBBFDD}"/>
    <hyperlink ref="P1267" r:id="rId1078" xr:uid="{32B81F1C-74A4-1E44-8907-C2FFEF97F723}"/>
    <hyperlink ref="P1268" r:id="rId1079" xr:uid="{5EC12AE2-9E5C-B242-BAE2-F863C02CEA94}"/>
    <hyperlink ref="P1269" r:id="rId1080" xr:uid="{81A5C27D-6243-FB46-B138-86EFC8B7F097}"/>
    <hyperlink ref="P1270" r:id="rId1081" xr:uid="{48629A45-165C-5D4E-8708-8269EF913592}"/>
    <hyperlink ref="P1271" r:id="rId1082" xr:uid="{396EA2CD-2E69-1342-A7F2-0795C4D413D6}"/>
    <hyperlink ref="P1272" r:id="rId1083" xr:uid="{EB16FEB5-BDD5-C74D-8D6B-0C406171A520}"/>
    <hyperlink ref="P1273" r:id="rId1084" xr:uid="{7714484D-D814-3149-B765-246C288A8472}"/>
    <hyperlink ref="P1274" r:id="rId1085" xr:uid="{9E5226B6-30C5-074C-B111-EE6BC6BF782A}"/>
    <hyperlink ref="P1275" r:id="rId1086" xr:uid="{CC9F535C-0EE3-AF4C-871B-EADB2B94D4AA}"/>
    <hyperlink ref="P1276" r:id="rId1087" xr:uid="{6156D561-1533-2A44-A482-A225D7BEAE7D}"/>
    <hyperlink ref="P1277" r:id="rId1088" xr:uid="{87358DED-52CE-C340-873C-DA5F12C01F87}"/>
    <hyperlink ref="P1278" r:id="rId1089" xr:uid="{028625D8-E6FF-BE45-9298-D83CEB0BF4D6}"/>
    <hyperlink ref="P1279" r:id="rId1090" xr:uid="{9DD70B6A-6FB2-0842-920D-B9B71073D879}"/>
    <hyperlink ref="P1280" r:id="rId1091" xr:uid="{48345278-4C5E-4443-A9D1-B3B0CB3060A0}"/>
    <hyperlink ref="P1281" r:id="rId1092" xr:uid="{727E274F-45BF-0C4F-91D6-8EDBE2E2D99D}"/>
    <hyperlink ref="P1282" r:id="rId1093" xr:uid="{E0828335-6F40-BB46-889D-DCD9672E7944}"/>
    <hyperlink ref="P1283" r:id="rId1094" xr:uid="{7D298500-AF99-C64F-B2A1-223E998DEECB}"/>
    <hyperlink ref="P1284" r:id="rId1095" xr:uid="{6695E8A6-5478-4147-90C7-2BFE4CB8AC7C}"/>
    <hyperlink ref="P1285" r:id="rId1096" xr:uid="{B15129E6-6228-A844-8B97-20633E91AA33}"/>
    <hyperlink ref="P1286" r:id="rId1097" xr:uid="{6D466F08-5195-894A-8E48-68E883864835}"/>
    <hyperlink ref="P1287" r:id="rId1098" xr:uid="{B5DF9321-00F0-4740-AE04-C0162523ED2B}"/>
    <hyperlink ref="P1288" r:id="rId1099" xr:uid="{F1D5CFC4-531A-514B-8894-0DB7C0914CA4}"/>
    <hyperlink ref="P1289" r:id="rId1100" xr:uid="{DDD2EC1E-FECA-D343-9DFD-CC853ADB784C}"/>
    <hyperlink ref="P1290" r:id="rId1101" xr:uid="{A926F516-7A94-534B-9470-167CD60F0DD5}"/>
    <hyperlink ref="P1291" r:id="rId1102" xr:uid="{C52133B3-E464-674D-8394-03EDA5671E0C}"/>
    <hyperlink ref="P1292" r:id="rId1103" xr:uid="{0A746912-6765-A14D-B8DA-5DE72416EE42}"/>
    <hyperlink ref="P1293" r:id="rId1104" xr:uid="{DE6DA167-106C-7E4D-8B8E-8D5B4ECAEC06}"/>
    <hyperlink ref="P1294" r:id="rId1105" xr:uid="{F2C15C0C-3BB0-4944-A583-0B20278EC9A3}"/>
    <hyperlink ref="P1295" r:id="rId1106" xr:uid="{21421A11-8D37-3D46-8189-99C6885A533E}"/>
    <hyperlink ref="P1296" r:id="rId1107" xr:uid="{5F05BFEF-81B4-D34C-AF3D-37153B5F1265}"/>
    <hyperlink ref="P1297" r:id="rId1108" xr:uid="{96C5303D-9DD6-C848-B8DF-47DD52EAF6E7}"/>
    <hyperlink ref="P1298" r:id="rId1109" xr:uid="{DB033503-F368-0845-BA1A-0E37E0DDB032}"/>
    <hyperlink ref="P1299" r:id="rId1110" xr:uid="{891DA808-D732-0844-B442-0272C78024E6}"/>
    <hyperlink ref="P1300" r:id="rId1111" xr:uid="{7A11818B-8D0F-E945-BD66-53DAB0A0CACF}"/>
    <hyperlink ref="P1301" r:id="rId1112" xr:uid="{AAE9696E-A73E-5C40-AFA9-F9C43EC6B99A}"/>
    <hyperlink ref="P1302" r:id="rId1113" xr:uid="{9DE6D397-2D03-A74B-84DF-BA8AF4D45037}"/>
    <hyperlink ref="P1303" r:id="rId1114" xr:uid="{221820EE-E63E-CE4A-A690-93B93C5F776C}"/>
    <hyperlink ref="P1304" r:id="rId1115" xr:uid="{5D71740B-2BF1-334D-93E1-EB807EBA62D9}"/>
    <hyperlink ref="P1305" r:id="rId1116" xr:uid="{701D46E5-F95B-2140-A2A7-C4916887C177}"/>
    <hyperlink ref="P1306" r:id="rId1117" xr:uid="{C5C24143-5F29-5844-BBDF-78680D66DDEA}"/>
    <hyperlink ref="P1307" r:id="rId1118" xr:uid="{CA9DF336-A8C0-5E43-B977-C5ECD2452A9D}"/>
    <hyperlink ref="P1308" r:id="rId1119" xr:uid="{F369E635-6DC9-1F4B-9917-B784312F9ACB}"/>
    <hyperlink ref="P1309" r:id="rId1120" xr:uid="{D53F0DB2-82D9-A64B-8B19-9185B9207E71}"/>
    <hyperlink ref="P1310" r:id="rId1121" xr:uid="{C7E02E9A-E322-0B4C-82A6-CF1022F184BF}"/>
    <hyperlink ref="P1311" r:id="rId1122" xr:uid="{2F240A1F-A502-6D46-9D4D-03824EF46F1A}"/>
    <hyperlink ref="P1312" r:id="rId1123" xr:uid="{88E8608C-D0BF-EF40-9FCA-91344305BD83}"/>
    <hyperlink ref="P1313" r:id="rId1124" xr:uid="{BC37F177-5738-4148-A6D6-C3C150FB32B7}"/>
    <hyperlink ref="P1314" r:id="rId1125" xr:uid="{4B7CD18E-4331-BF48-BC73-C84D4E95CBDC}"/>
    <hyperlink ref="P1315" r:id="rId1126" xr:uid="{9734ACBD-08BB-F44D-9C71-240666C71744}"/>
    <hyperlink ref="P1316" r:id="rId1127" xr:uid="{E8783B52-7F64-AB47-8C1A-B541988C40C1}"/>
    <hyperlink ref="P1317" r:id="rId1128" xr:uid="{8B408343-8049-4F44-ABB3-FE33A784FC98}"/>
    <hyperlink ref="P1318" r:id="rId1129" xr:uid="{1F368784-C23C-054A-88B5-FF4132E3E015}"/>
    <hyperlink ref="P1319" r:id="rId1130" xr:uid="{26F1C732-CD7B-DF40-BC4B-4EE417BFA3B1}"/>
    <hyperlink ref="P1320" r:id="rId1131" xr:uid="{41A27267-CED5-E44A-9F37-DA8A25DB0927}"/>
    <hyperlink ref="P1321" r:id="rId1132" xr:uid="{389AF03A-2A06-6B4F-8E10-8D3306F819AE}"/>
    <hyperlink ref="P1322" r:id="rId1133" xr:uid="{AF6692D5-57AF-BC49-8247-B7603023ED3B}"/>
    <hyperlink ref="P1323" r:id="rId1134" xr:uid="{3C03CDFF-0005-4E42-83F8-60E96F4B84FD}"/>
    <hyperlink ref="P1324" r:id="rId1135" xr:uid="{763C41C2-9DE4-3440-A590-3237FC80E1C3}"/>
    <hyperlink ref="P1325" r:id="rId1136" xr:uid="{5C6EE2F6-C38B-0D44-8F51-AACBB04CA455}"/>
    <hyperlink ref="P1326" r:id="rId1137" xr:uid="{0CA87764-FCF8-0842-B759-6A714C194B00}"/>
    <hyperlink ref="P1327" r:id="rId1138" xr:uid="{FC0A7B71-2BED-6343-AF37-F8DBDCC87EF7}"/>
    <hyperlink ref="P1328" r:id="rId1139" xr:uid="{7FE112E9-AB12-764D-AC00-98D1AE5F320C}"/>
    <hyperlink ref="P1329" r:id="rId1140" xr:uid="{62B3F57C-0FC8-9349-922F-C6C24FBDBB06}"/>
    <hyperlink ref="P1330" r:id="rId1141" xr:uid="{17F746A8-1A6E-0148-843E-C575D7E3F060}"/>
    <hyperlink ref="P1331" r:id="rId1142" xr:uid="{0408FAC1-B282-404D-BE83-1D2C0EB1C1CA}"/>
    <hyperlink ref="P1332" r:id="rId1143" xr:uid="{BB9762ED-5CE8-4149-B088-F7BD2BE33AB8}"/>
    <hyperlink ref="P1333" r:id="rId1144" xr:uid="{B70F063B-DAB2-ED46-BAD9-3D2EADFEC6D2}"/>
    <hyperlink ref="P1334" r:id="rId1145" xr:uid="{B9A72FAE-5C1F-C847-B75C-74C53F0CE61F}"/>
    <hyperlink ref="P1335" r:id="rId1146" xr:uid="{A47B9ABD-6778-AF4B-827B-43CF67071DC5}"/>
    <hyperlink ref="P1336" r:id="rId1147" xr:uid="{E59AC2D6-378B-9C49-ADDC-23B60083299E}"/>
    <hyperlink ref="P1337" r:id="rId1148" xr:uid="{D63EA89A-A6A4-C740-AD11-16B559DE7A75}"/>
    <hyperlink ref="P1338" r:id="rId1149" xr:uid="{639A8AEC-6235-2E47-8BB4-5DC993113DB2}"/>
    <hyperlink ref="P1339" r:id="rId1150" xr:uid="{5F01937C-8238-534A-BD5B-21FBCDB624BA}"/>
    <hyperlink ref="P1340" r:id="rId1151" xr:uid="{437DB083-7B90-DF43-8420-A613A56534FD}"/>
    <hyperlink ref="P1341" r:id="rId1152" xr:uid="{5C5F4883-A015-1843-ADC2-4FF674DA9A7F}"/>
    <hyperlink ref="P1342" r:id="rId1153" xr:uid="{C0E4F459-6AFB-2C42-AF6F-08CD48CDAEC4}"/>
    <hyperlink ref="P1343" r:id="rId1154" xr:uid="{D3D60043-F80E-F449-8654-72632BDA2468}"/>
    <hyperlink ref="P1344" r:id="rId1155" xr:uid="{EC1F5B6F-9874-2545-BAC2-B1FA6C8201D5}"/>
    <hyperlink ref="P1345" r:id="rId1156" xr:uid="{F543D0F9-1D24-A641-A927-5D421A5A10E7}"/>
    <hyperlink ref="P1346" r:id="rId1157" xr:uid="{F4A895D9-A0B5-F648-81FA-8DF3A1057ACA}"/>
    <hyperlink ref="P1347" r:id="rId1158" xr:uid="{A0E0D9E2-8B30-644D-95CC-8E6023F3E9BD}"/>
    <hyperlink ref="P1348" r:id="rId1159" xr:uid="{2B3BCA09-DC01-D34C-9F53-93C44DD8854D}"/>
    <hyperlink ref="P1349" r:id="rId1160" xr:uid="{EB738446-98EB-124E-98EA-6B0929944305}"/>
    <hyperlink ref="P1350" r:id="rId1161" xr:uid="{B0C875E3-A5B7-4040-B433-84E8694DA954}"/>
    <hyperlink ref="P1351" r:id="rId1162" xr:uid="{BFAD6F8D-C514-304E-918A-2DEDE28F3560}"/>
    <hyperlink ref="P1352" r:id="rId1163" xr:uid="{0DC5C1F2-91DD-AD45-A938-CCFC309A97C7}"/>
    <hyperlink ref="P1353" r:id="rId1164" xr:uid="{77079A37-BA0B-5D44-AA85-89F5216683D7}"/>
    <hyperlink ref="P1354" r:id="rId1165" xr:uid="{14B7C4DB-A002-A74C-BEE2-85D5B903372F}"/>
    <hyperlink ref="P1355" r:id="rId1166" xr:uid="{CE9ED8AF-42CB-3048-9975-D787A3131FDC}"/>
    <hyperlink ref="P1356" r:id="rId1167" xr:uid="{730AECB0-8F99-2F48-B55B-5E65277B622B}"/>
    <hyperlink ref="P1357" r:id="rId1168" xr:uid="{8A0AF4C8-6E0B-F846-BAE3-2399A8C9C0C7}"/>
    <hyperlink ref="P1358" r:id="rId1169" xr:uid="{81B6BE77-4863-984A-BC98-A6D21DD54C3E}"/>
    <hyperlink ref="P1359" r:id="rId1170" xr:uid="{7EEBCF5A-6216-D54F-BA27-03EF9831F8A7}"/>
    <hyperlink ref="P1360" r:id="rId1171" xr:uid="{68BFC1F6-5441-184E-8E48-34CEB2E0CB27}"/>
    <hyperlink ref="P1361" r:id="rId1172" xr:uid="{88E18B30-B8DF-3A4E-BA81-396EE2CAD686}"/>
    <hyperlink ref="P1362" r:id="rId1173" xr:uid="{6F7BE08C-0FCF-564B-B66D-57F59B862221}"/>
    <hyperlink ref="P1363" r:id="rId1174" xr:uid="{58C7C5C8-168B-BE4B-B3AF-3660C3569FC5}"/>
    <hyperlink ref="P1364" r:id="rId1175" xr:uid="{A1A62EDE-4AD2-4840-8F05-0C3BEBDA1C95}"/>
    <hyperlink ref="P1365" r:id="rId1176" xr:uid="{5E6B6208-456D-1A49-89EB-351975AA20FE}"/>
    <hyperlink ref="P1366" r:id="rId1177" xr:uid="{15673FB9-7BC8-3B40-826E-4ED625F9A31B}"/>
    <hyperlink ref="P1367" r:id="rId1178" xr:uid="{5661E8B6-A24F-724E-B68C-7C3F822F1B4A}"/>
    <hyperlink ref="P1368" r:id="rId1179" xr:uid="{0AE403A3-6F03-C54A-9ECD-5613D2519BFF}"/>
    <hyperlink ref="P1369" r:id="rId1180" xr:uid="{45CE68F7-9185-3845-8392-12ED69D72644}"/>
    <hyperlink ref="P1370" r:id="rId1181" xr:uid="{AC096A2C-852C-B942-AD5D-B6325D7F196F}"/>
    <hyperlink ref="P1371" r:id="rId1182" xr:uid="{6B2225C8-7CDD-1B41-9D6B-5B3B8170A99D}"/>
    <hyperlink ref="P1372" r:id="rId1183" xr:uid="{BEB7248F-7AB3-8A41-9FE6-73662CC197F1}"/>
    <hyperlink ref="P1373" r:id="rId1184" xr:uid="{1C1E5157-D0E7-3C4B-B10A-06DF219094C3}"/>
    <hyperlink ref="P1374" r:id="rId1185" xr:uid="{1F99C172-AE05-F645-85AE-37EAEFCD35DC}"/>
    <hyperlink ref="P1375" r:id="rId1186" xr:uid="{87FFEF47-5301-624D-BAE2-A6947F31A4F8}"/>
    <hyperlink ref="P1376" r:id="rId1187" xr:uid="{64906B4B-C593-9541-A445-50F5851350A0}"/>
    <hyperlink ref="P1377" r:id="rId1188" xr:uid="{18EDF1B3-804B-674D-80CB-7690540C12AE}"/>
    <hyperlink ref="P1378" r:id="rId1189" xr:uid="{4C3F0EF8-22A8-AF48-B456-31A66A16E83C}"/>
    <hyperlink ref="P1379" r:id="rId1190" xr:uid="{0679F6E7-C492-4445-87A5-1B8F896DE4FA}"/>
    <hyperlink ref="P1380" r:id="rId1191" xr:uid="{66F04E68-FADA-D04A-9B22-824B912A37C9}"/>
    <hyperlink ref="P1381" r:id="rId1192" xr:uid="{88D31B58-464A-134D-AEF9-59AB1E722848}"/>
    <hyperlink ref="P1382" r:id="rId1193" xr:uid="{5F71AD53-E2EC-E442-9504-0B664866E083}"/>
    <hyperlink ref="P1383" r:id="rId1194" xr:uid="{12CD78AA-4047-E74B-A517-ECE628612DF2}"/>
    <hyperlink ref="P1384" r:id="rId1195" xr:uid="{168BD95E-962B-6445-A422-C20B9983EB28}"/>
    <hyperlink ref="P1385" r:id="rId1196" xr:uid="{3B69D285-1F52-3C41-B3FF-20276C7EE8B2}"/>
    <hyperlink ref="P1386" r:id="rId1197" xr:uid="{71EE2790-6389-E64F-AA5A-AB310FCBA6F8}"/>
    <hyperlink ref="P1387" r:id="rId1198" xr:uid="{505F1098-AB52-F540-AE2D-53F4E9705BA0}"/>
    <hyperlink ref="P1388" r:id="rId1199" xr:uid="{37E92CEA-387D-3841-A3C8-902F34309186}"/>
    <hyperlink ref="P1389" r:id="rId1200" xr:uid="{C5923136-6EE6-D647-BB1C-DEB8AFAF7D73}"/>
    <hyperlink ref="P1390" r:id="rId1201" xr:uid="{C5D7902B-6774-DA45-96AA-9704AF23DC12}"/>
    <hyperlink ref="P1391" r:id="rId1202" xr:uid="{5C0EBE97-9C0D-EE4E-95AE-5C29F9AA770A}"/>
    <hyperlink ref="P1392" r:id="rId1203" xr:uid="{C552098E-9A95-9E49-BDFC-8120AB2892BD}"/>
    <hyperlink ref="P1393" r:id="rId1204" xr:uid="{0B1D3107-31E5-B245-B77B-FE3DABDDE5D0}"/>
    <hyperlink ref="P1394" r:id="rId1205" xr:uid="{55B91E84-4FB3-8B47-B7DE-73C2C0B388BF}"/>
    <hyperlink ref="P1395" r:id="rId1206" xr:uid="{415FA5C5-754D-A746-9DCF-1F87D412570E}"/>
    <hyperlink ref="P1396" r:id="rId1207" xr:uid="{55357757-3EBF-0244-9543-8D8F28618E6F}"/>
    <hyperlink ref="P1397" r:id="rId1208" xr:uid="{699EB67A-735D-D148-B11D-FAC45A3BA59E}"/>
    <hyperlink ref="P1398" r:id="rId1209" xr:uid="{4F1B28A8-2A09-454F-9E58-E4E627BEFEAC}"/>
    <hyperlink ref="P1399" r:id="rId1210" xr:uid="{613CB0E6-3C44-DB40-A309-94DBB13614BD}"/>
    <hyperlink ref="P1400" r:id="rId1211" xr:uid="{8600987D-5D58-8A4A-9CB9-78A8FA9DADCB}"/>
    <hyperlink ref="P1401" r:id="rId1212" xr:uid="{9F2EC7FD-8DE6-C14A-86FE-9F35A8BF2156}"/>
    <hyperlink ref="P1402" r:id="rId1213" xr:uid="{5FF93350-B8C6-5F4B-87E6-D5C8EB8573C1}"/>
    <hyperlink ref="P1403" r:id="rId1214" xr:uid="{EB8367C6-D805-F148-9092-2AA5293ADD3B}"/>
    <hyperlink ref="P1404" r:id="rId1215" xr:uid="{4BBCCE8F-161C-C340-9304-169C014B2B88}"/>
    <hyperlink ref="P1405" r:id="rId1216" xr:uid="{C8D71918-EC09-4340-B30D-DE9AE3B5E747}"/>
    <hyperlink ref="P1406" r:id="rId1217" xr:uid="{7146283F-2DC6-5042-8993-B306D4D358AA}"/>
    <hyperlink ref="P1407" r:id="rId1218" xr:uid="{B17B3FDA-F624-6445-B6A5-0D710D891D82}"/>
    <hyperlink ref="P1408" r:id="rId1219" xr:uid="{6FC69E6E-3390-A749-AEBD-BDFC0587DE9A}"/>
    <hyperlink ref="P1409" r:id="rId1220" xr:uid="{CDF00055-EB79-FB48-A96F-256CC069F292}"/>
    <hyperlink ref="P1410" r:id="rId1221" xr:uid="{B50AC126-92E9-E04A-9164-2008BA44A3C4}"/>
    <hyperlink ref="P1411" r:id="rId1222" xr:uid="{C2F183F0-C7BF-A04B-BA20-A01BD09CCD24}"/>
    <hyperlink ref="P1412" r:id="rId1223" xr:uid="{2A303BD7-F665-754E-84CB-201E04FEC7D1}"/>
    <hyperlink ref="P1413" r:id="rId1224" xr:uid="{06B60FD5-D4C1-1F41-9CDA-AD280D73E828}"/>
    <hyperlink ref="P1414" r:id="rId1225" xr:uid="{AAEA3B13-560A-7B46-8D8D-B5EB6206BD9E}"/>
    <hyperlink ref="P1415" r:id="rId1226" xr:uid="{6DCCEE62-9F44-8244-B032-014E18A54A6B}"/>
    <hyperlink ref="P1416" r:id="rId1227" xr:uid="{FF2A9D5A-A619-754F-A2B2-7EE312453D31}"/>
    <hyperlink ref="P1417" r:id="rId1228" xr:uid="{FC5F9166-F01E-4347-8A6B-372D50B9E4F6}"/>
    <hyperlink ref="P1418" r:id="rId1229" xr:uid="{438BEAD5-357B-684D-B2F8-8133D1A8C203}"/>
    <hyperlink ref="P1419" r:id="rId1230" xr:uid="{F246D292-FBEB-8144-AF68-19477E9BAF4C}"/>
    <hyperlink ref="P1420" r:id="rId1231" xr:uid="{7ADA56C1-B461-1345-9726-273E3F6F2B99}"/>
    <hyperlink ref="P1421" r:id="rId1232" xr:uid="{F3FECB4D-4A7D-814B-BE9D-B9B52FE2C306}"/>
    <hyperlink ref="P1422" r:id="rId1233" xr:uid="{C59EE15E-4EB1-154C-80D2-BA7C8B13C0EF}"/>
    <hyperlink ref="P1423" r:id="rId1234" xr:uid="{B7F8A8D1-2914-8842-AE54-CA658AD63F12}"/>
    <hyperlink ref="P1424" r:id="rId1235" xr:uid="{1900E6E8-E02A-AC4B-9170-4755B29442CC}"/>
    <hyperlink ref="P1425" r:id="rId1236" xr:uid="{FD8A746E-BD01-314E-ABE1-2C8FB05C09FF}"/>
    <hyperlink ref="P1426" r:id="rId1237" xr:uid="{4221437B-FEAE-A246-AB3F-85A27AEE8B22}"/>
    <hyperlink ref="P1427" r:id="rId1238" xr:uid="{31F7A9A7-8E57-2B4A-8BA5-4B7E7766DA01}"/>
    <hyperlink ref="P1428" r:id="rId1239" xr:uid="{A46EB3BC-0345-D94E-83A8-874AC87035C0}"/>
    <hyperlink ref="P1429" r:id="rId1240" xr:uid="{4D87E1BA-FDFC-0047-9637-C7C5830AB8D6}"/>
    <hyperlink ref="P1430" r:id="rId1241" xr:uid="{C7132A37-8AA1-3744-A596-99FF3150A65E}"/>
    <hyperlink ref="P1431" r:id="rId1242" xr:uid="{9222FDE7-7738-E949-913F-CC40766B8B85}"/>
    <hyperlink ref="P1432" r:id="rId1243" xr:uid="{5EAE5713-3330-4D4B-AA07-B4807B1D3DF9}"/>
    <hyperlink ref="P1433" r:id="rId1244" xr:uid="{F7EB0B6B-EAC7-2F42-85D1-2E41DAD9B689}"/>
    <hyperlink ref="P1434" r:id="rId1245" xr:uid="{54E71048-8DD3-7340-8C87-D12B4F85029A}"/>
    <hyperlink ref="P1435" r:id="rId1246" xr:uid="{A701955A-A5C2-8842-AB9B-4DA752A4CCAC}"/>
    <hyperlink ref="P1436" r:id="rId1247" xr:uid="{7B6F4886-0456-3C4C-AEA5-961F9059087B}"/>
    <hyperlink ref="P1437" r:id="rId1248" xr:uid="{12B6F5E4-D201-8E49-A9FE-C5AA013E8041}"/>
    <hyperlink ref="P1438" r:id="rId1249" xr:uid="{3304CE23-93E8-1A45-B5C4-286ED866AEBB}"/>
    <hyperlink ref="P1439" r:id="rId1250" xr:uid="{CCB5FDBF-5BD9-3444-A442-D60A36BC2991}"/>
    <hyperlink ref="P1440" r:id="rId1251" xr:uid="{924A4938-63DD-0C4B-803F-10DB957C34C3}"/>
    <hyperlink ref="P1441" r:id="rId1252" xr:uid="{30950968-EA7D-B744-AE02-7406978DB323}"/>
    <hyperlink ref="P1442" r:id="rId1253" xr:uid="{7743451C-8A26-2549-9919-4B49A53E7D89}"/>
    <hyperlink ref="P1443" r:id="rId1254" xr:uid="{814BED21-A1C0-DD4D-93A6-17A8CB761DB3}"/>
    <hyperlink ref="P1444" r:id="rId1255" xr:uid="{60968142-95F4-864D-ABC9-13164CF38479}"/>
    <hyperlink ref="P1445" r:id="rId1256" xr:uid="{6F638468-FD64-FF4F-AD2C-B111280578B7}"/>
    <hyperlink ref="P1446" r:id="rId1257" xr:uid="{2AFD40C6-E5B3-3442-833D-AFF7AB8E5A10}"/>
    <hyperlink ref="P1447" r:id="rId1258" xr:uid="{112F5AB0-2C7B-F54B-A846-D75D2B1DBD6E}"/>
    <hyperlink ref="P1448" r:id="rId1259" xr:uid="{13AA33FD-734C-0D4F-8EFF-9689BE8DBF6F}"/>
    <hyperlink ref="P1449" r:id="rId1260" xr:uid="{0093B4BE-5A8B-AF40-9D9F-B1336931BADE}"/>
    <hyperlink ref="P1450" r:id="rId1261" xr:uid="{96C5524B-7985-D94C-9385-D6C07D5093A2}"/>
    <hyperlink ref="P1451" r:id="rId1262" xr:uid="{F8EA4C53-028A-3249-AFA1-7FDA85245407}"/>
    <hyperlink ref="P1452" r:id="rId1263" xr:uid="{A8CA2C1A-108E-1644-9777-3476D69F5A31}"/>
    <hyperlink ref="P1453" r:id="rId1264" xr:uid="{A5C1F607-FE89-2E4D-AC65-9B20B771765A}"/>
    <hyperlink ref="P1454" r:id="rId1265" xr:uid="{6A64238E-99F9-7E4D-A16F-9850ED51A071}"/>
    <hyperlink ref="P1455" r:id="rId1266" xr:uid="{74F19E79-127A-AE4B-84A4-20BB758D2A65}"/>
    <hyperlink ref="P1456" r:id="rId1267" xr:uid="{29709211-63ED-1647-AF8E-7139CF47B6AA}"/>
    <hyperlink ref="P1457" r:id="rId1268" xr:uid="{4B75905F-FF70-B048-B8BA-6AC8EC6CDA0E}"/>
    <hyperlink ref="P1458" r:id="rId1269" xr:uid="{547B4920-F89F-864F-A676-FAF09B11CC7A}"/>
    <hyperlink ref="P1459" r:id="rId1270" xr:uid="{34D6DB39-EEFB-9741-9B34-CAC46C2E370A}"/>
    <hyperlink ref="P1460" r:id="rId1271" xr:uid="{1C472F54-9DE3-EB4F-BBD7-92F2AE08D429}"/>
    <hyperlink ref="P1461" r:id="rId1272" xr:uid="{4DE75CE4-6881-6247-AB21-8D1B2E01F8F0}"/>
    <hyperlink ref="P1462" r:id="rId1273" xr:uid="{BD99E2D4-26F3-C44A-AA97-0C78B5380DD4}"/>
    <hyperlink ref="P1463" r:id="rId1274" xr:uid="{DE16124F-491C-1F40-98A1-FE4C6B7F9FFC}"/>
    <hyperlink ref="P1464" r:id="rId1275" xr:uid="{CB822C1B-2DDF-814B-BB00-7A3FC22AD1AB}"/>
    <hyperlink ref="P1465" r:id="rId1276" xr:uid="{8046B5B1-6B10-7C4F-A689-E179262134CB}"/>
    <hyperlink ref="P1466" r:id="rId1277" xr:uid="{3A0AED7C-A585-2F4B-831C-FC650A59306D}"/>
    <hyperlink ref="P1467" r:id="rId1278" xr:uid="{176D61C7-F439-D14F-9870-E82352A986F9}"/>
    <hyperlink ref="P1468" r:id="rId1279" xr:uid="{DCC9B525-219F-0D45-9E0A-CEC38803C7E2}"/>
    <hyperlink ref="P1469" r:id="rId1280" xr:uid="{1211B429-6703-314E-9F48-0636D0C3ECD2}"/>
    <hyperlink ref="P1470" r:id="rId1281" xr:uid="{E3A1B1E2-69EC-FC41-8AE8-66C8652D5563}"/>
    <hyperlink ref="P1471" r:id="rId1282" xr:uid="{8B6303F7-4A71-8F41-849E-3EF3D2BB5E95}"/>
    <hyperlink ref="P1472" r:id="rId1283" xr:uid="{F82128CA-ECD0-514F-95EA-F3FB388BF922}"/>
    <hyperlink ref="P1473" r:id="rId1284" xr:uid="{1F589882-E42A-BB40-B6AF-5623B8F74639}"/>
    <hyperlink ref="P1474" r:id="rId1285" xr:uid="{53421B68-F1FF-7F42-8A98-E3E8A0C5A721}"/>
    <hyperlink ref="P1475" r:id="rId1286" xr:uid="{82B34F7D-A6A5-6C4B-A589-087F4BA1E91E}"/>
    <hyperlink ref="P1476" r:id="rId1287" xr:uid="{A4B6C634-8532-5E49-9D8E-E91D8B8D944D}"/>
    <hyperlink ref="P1477" r:id="rId1288" xr:uid="{EF396B45-963C-3D4E-B5A9-4C9B0F7581FC}"/>
    <hyperlink ref="P1478" r:id="rId1289" xr:uid="{78150AF1-E1CB-6947-8B6F-EF75460EA8FE}"/>
    <hyperlink ref="P1479" r:id="rId1290" xr:uid="{59FAA185-A800-B343-850D-18B5A93B9DAB}"/>
    <hyperlink ref="P1480" r:id="rId1291" xr:uid="{65007D3E-DF9D-8441-B7FF-66CF4E4E986C}"/>
    <hyperlink ref="P1481" r:id="rId1292" xr:uid="{795563B3-FB73-F442-AC18-1B47581EE7A9}"/>
    <hyperlink ref="P1482" r:id="rId1293" xr:uid="{268E2FF6-4039-6D4F-B55A-77C4B945178B}"/>
    <hyperlink ref="P1483" r:id="rId1294" xr:uid="{F6FEDCA5-3C73-2D44-86E1-BA588BCCC09D}"/>
    <hyperlink ref="P1484" r:id="rId1295" xr:uid="{95EFB40E-99CA-8740-8BF8-905FB842ED56}"/>
    <hyperlink ref="P1485" r:id="rId1296" xr:uid="{395A3778-59C1-284C-BB2C-6A4A34B89A28}"/>
    <hyperlink ref="P1486" r:id="rId1297" xr:uid="{D5297108-BF2F-B743-B3F3-51EA792E3CAB}"/>
    <hyperlink ref="P1487" r:id="rId1298" xr:uid="{85B75386-B84A-8E43-BD85-3FC2BCC21C21}"/>
    <hyperlink ref="P1488" r:id="rId1299" xr:uid="{702369ED-7041-6647-84FA-07D11D2A6D44}"/>
    <hyperlink ref="P1489" r:id="rId1300" xr:uid="{2524667D-3604-5646-A175-12322BDBA5F1}"/>
    <hyperlink ref="P1490" r:id="rId1301" xr:uid="{E4597AB1-D5C7-BC40-85AC-54AAD89B5EF7}"/>
    <hyperlink ref="P1491" r:id="rId1302" xr:uid="{C5DD1169-790F-7048-9DBF-4847E3E49035}"/>
    <hyperlink ref="P1492" r:id="rId1303" xr:uid="{BE64B5D0-72CD-5F41-AF19-4B19B88FAF6C}"/>
    <hyperlink ref="P1493" r:id="rId1304" xr:uid="{60931B62-7FC2-DA45-AC20-892E3A2281E8}"/>
    <hyperlink ref="P1494" r:id="rId1305" xr:uid="{55E38132-2357-2D49-B4FB-FBA8912D5A99}"/>
    <hyperlink ref="P1495" r:id="rId1306" xr:uid="{26771028-F9B9-7143-830F-FFD4D1DE3C6A}"/>
    <hyperlink ref="P1496" r:id="rId1307" xr:uid="{78E1B7D2-8104-C742-9645-F19E641292CD}"/>
    <hyperlink ref="P1497" r:id="rId1308" xr:uid="{2699B8CD-3EF5-0F49-9DDB-F3455430AF55}"/>
    <hyperlink ref="P1498" r:id="rId1309" xr:uid="{CC8A505F-6125-CD44-B159-277E351F6AF3}"/>
    <hyperlink ref="P1499" r:id="rId1310" xr:uid="{65681512-850E-3E4B-842C-D17E4CDFF8D7}"/>
    <hyperlink ref="P1500" r:id="rId1311" xr:uid="{179BF141-638C-7D4B-A146-738A446FA6A7}"/>
    <hyperlink ref="P1501" r:id="rId1312" xr:uid="{E7C12A64-441B-8948-924A-A04AD1A235EA}"/>
    <hyperlink ref="P1502" r:id="rId1313" xr:uid="{CD6751F9-2976-7C42-B088-A626F2F6B0C3}"/>
    <hyperlink ref="P1503" r:id="rId1314" xr:uid="{E84BED81-B256-5647-B1D9-418F5D4F87BE}"/>
    <hyperlink ref="P1504" r:id="rId1315" xr:uid="{8F969BFB-6EA5-8047-B185-9BF8BF82EACB}"/>
    <hyperlink ref="P1505" r:id="rId1316" xr:uid="{A6032474-FB34-814C-B249-C3F1C33D9F60}"/>
    <hyperlink ref="P1506" r:id="rId1317" xr:uid="{68A2C494-59E3-BB43-86F0-8A850A80C69F}"/>
    <hyperlink ref="P1507" r:id="rId1318" xr:uid="{72E45BDB-4888-2B48-81C6-7471B5C8D410}"/>
    <hyperlink ref="P1508" r:id="rId1319" xr:uid="{700BB889-C063-8A4E-B71D-6C7AC256B5E0}"/>
    <hyperlink ref="P1509" r:id="rId1320" xr:uid="{8E685BBD-6186-624C-9402-82428824E657}"/>
    <hyperlink ref="P1510" r:id="rId1321" xr:uid="{90381A07-253B-2C44-B705-26164748229B}"/>
    <hyperlink ref="P1511" r:id="rId1322" xr:uid="{236CE870-0600-874A-8031-B778EF89C612}"/>
    <hyperlink ref="P1512" r:id="rId1323" xr:uid="{52AFEB9C-2968-284E-8C19-C33536C54674}"/>
    <hyperlink ref="P1513" r:id="rId1324" xr:uid="{FE48B91F-12FF-084A-8C14-5EA22C8A6FE0}"/>
    <hyperlink ref="P1514" r:id="rId1325" xr:uid="{EF6692A1-119A-024F-857C-256A26732ACA}"/>
    <hyperlink ref="P1515" r:id="rId1326" xr:uid="{BBA6E7A9-B546-7047-B964-D4D250DE6C43}"/>
    <hyperlink ref="P1516" r:id="rId1327" xr:uid="{26959E1E-6B69-7B48-B161-A39A4AEB8D9D}"/>
    <hyperlink ref="P1517" r:id="rId1328" xr:uid="{E9646278-B5FC-C241-93AC-678B4A51B388}"/>
    <hyperlink ref="P1518" r:id="rId1329" xr:uid="{63EFFCE1-A932-204B-A936-E8482DAE361E}"/>
    <hyperlink ref="P1519" r:id="rId1330" xr:uid="{39C21886-173F-8C4D-AE6F-2C7965DCC58E}"/>
    <hyperlink ref="P1520" r:id="rId1331" xr:uid="{4C6500FD-BA56-E244-A326-9DB99CB63570}"/>
    <hyperlink ref="P1521" r:id="rId1332" xr:uid="{84797108-ED6A-CF4A-A553-28FF48163780}"/>
    <hyperlink ref="P1522" r:id="rId1333" xr:uid="{D347F937-6C41-C949-97CA-6919E7F10D94}"/>
    <hyperlink ref="P1523" r:id="rId1334" xr:uid="{469A9FB0-6C06-BF4E-875E-A3D21C23990C}"/>
    <hyperlink ref="P1524" r:id="rId1335" xr:uid="{5BF9C22A-9FD3-454A-810C-22C3DD3A288D}"/>
    <hyperlink ref="P1525" r:id="rId1336" xr:uid="{759BB6D4-AD08-3F44-A757-E5E4341CED8C}"/>
    <hyperlink ref="P1526" r:id="rId1337" xr:uid="{B78AF6CD-DBBF-1040-9025-7832805A911C}"/>
    <hyperlink ref="P1527" r:id="rId1338" xr:uid="{48950170-6233-3E43-9720-FAEC7D836F87}"/>
    <hyperlink ref="P1528" r:id="rId1339" xr:uid="{3E8254C9-895B-1B4A-BA2C-133DCDBE2BDF}"/>
    <hyperlink ref="P1529" r:id="rId1340" xr:uid="{08A786C5-F3EE-8047-8B46-5304D19F7EC6}"/>
    <hyperlink ref="P1530" r:id="rId1341" xr:uid="{572E31F3-9311-E341-9CEA-E76184524AA5}"/>
    <hyperlink ref="P1531" r:id="rId1342" xr:uid="{C988CC91-0DE5-4441-A2A3-F3784191BD37}"/>
    <hyperlink ref="P1532" r:id="rId1343" xr:uid="{A98D6AE6-282D-B643-9934-C85B8DEEEAB2}"/>
    <hyperlink ref="P1533" r:id="rId1344" xr:uid="{6F4AC7FB-64FB-5349-AB32-BB6486CAD1DF}"/>
    <hyperlink ref="P1534" r:id="rId1345" xr:uid="{F4B4F286-2499-5B46-8F1A-D3571489D6A7}"/>
    <hyperlink ref="P1535" r:id="rId1346" xr:uid="{FFD8DE77-65D7-4A4A-B6E2-5E551D5BB677}"/>
    <hyperlink ref="P1536" r:id="rId1347" xr:uid="{9E15323F-BB40-1345-95D6-39C06E43C426}"/>
    <hyperlink ref="P1537" r:id="rId1348" xr:uid="{8A16E159-144A-3044-82F2-F0BE734FD008}"/>
    <hyperlink ref="P1538" r:id="rId1349" xr:uid="{FB42EE05-9944-5847-80B6-D69E5DC7C625}"/>
    <hyperlink ref="P1539" r:id="rId1350" xr:uid="{17CCDFED-01B8-4E45-A862-C335BB206B3C}"/>
    <hyperlink ref="P1540" r:id="rId1351" xr:uid="{B6008E8D-8335-8847-83DA-2845AA40BFDD}"/>
    <hyperlink ref="P1541" r:id="rId1352" xr:uid="{563BA336-3338-4E44-B022-E7421A7F04E4}"/>
    <hyperlink ref="P1542" r:id="rId1353" xr:uid="{F0593FE9-F942-B342-B77F-B18E6FEFA3DA}"/>
    <hyperlink ref="P1543" r:id="rId1354" xr:uid="{81BF1B8E-39BC-BD41-B2A9-5CECA0E4B606}"/>
    <hyperlink ref="P1544" r:id="rId1355" xr:uid="{BBFF563E-8E4B-6446-8914-85C4659A3ED8}"/>
    <hyperlink ref="P1545" r:id="rId1356" xr:uid="{3D69E935-8B8B-CD47-ADA4-6AC11D5B2F7D}"/>
    <hyperlink ref="P1546" r:id="rId1357" xr:uid="{CFF73126-2C5C-B049-A8C9-BD3B0CAD4998}"/>
    <hyperlink ref="P1547" r:id="rId1358" xr:uid="{E5217AAA-9FB4-B84C-A82B-7CF22A890BDE}"/>
    <hyperlink ref="P1548" r:id="rId1359" xr:uid="{C0B2B481-A428-3C41-B4BF-0DFA5C4797D2}"/>
    <hyperlink ref="P1549" r:id="rId1360" xr:uid="{6AA8092A-408F-B249-9267-90300DCED9EE}"/>
    <hyperlink ref="P1550" r:id="rId1361" xr:uid="{E2356AD2-40AD-A943-82DD-43DE3C054E29}"/>
    <hyperlink ref="P1551" r:id="rId1362" xr:uid="{CC99DF9C-3EF7-814E-AA7D-BF1A0EFE214A}"/>
    <hyperlink ref="P1552" r:id="rId1363" xr:uid="{1436C6FE-63D0-CC40-82A7-8F1C0C0D033B}"/>
    <hyperlink ref="P1553" r:id="rId1364" xr:uid="{48243A11-DCFD-634D-BC85-7D4D2C625326}"/>
    <hyperlink ref="P1554" r:id="rId1365" xr:uid="{C135A2DF-7A3B-5C43-867A-101384DA5F3A}"/>
    <hyperlink ref="P1555" r:id="rId1366" xr:uid="{88C99CEB-6781-2D4F-8B68-F75CC673E849}"/>
    <hyperlink ref="P1556" r:id="rId1367" xr:uid="{0ABA82BD-2219-6243-B87F-A04847DDF1B1}"/>
    <hyperlink ref="P1557" r:id="rId1368" xr:uid="{AA996D93-76C9-404C-8C26-61C9A43B917A}"/>
    <hyperlink ref="P1558" r:id="rId1369" xr:uid="{C2846AB1-7924-F74B-848F-0983A63CE44C}"/>
    <hyperlink ref="O1559" r:id="rId1370" xr:uid="{4158A87A-449D-8E44-ACAF-2E3B7938B514}"/>
    <hyperlink ref="P1559" r:id="rId1371" xr:uid="{4C22D484-97D0-A746-8E83-969820D0A1AE}"/>
    <hyperlink ref="P1561" r:id="rId1372" xr:uid="{C2BC0030-FDA7-F346-9105-3FBD74B433A3}"/>
    <hyperlink ref="P1562" r:id="rId1373" xr:uid="{33D5A2ED-1ED1-FB41-922E-D8BA49BBFEC6}"/>
    <hyperlink ref="P1563" r:id="rId1374" xr:uid="{DEB3D818-A9CB-2F46-AD86-5713AB4FAD9E}"/>
    <hyperlink ref="P1564" r:id="rId1375" xr:uid="{16DAD01F-EF55-D847-8862-6A2F1F919EDD}"/>
    <hyperlink ref="P1565" r:id="rId1376" xr:uid="{FAC90D2A-01FA-F14B-AF1B-DDD3D7B838F2}"/>
    <hyperlink ref="P1566" r:id="rId1377" xr:uid="{FCC9BDDB-7D2D-C048-BAB4-88201D75F822}"/>
    <hyperlink ref="P1567" r:id="rId1378" xr:uid="{5699AD66-1FEC-2C42-8497-B17269B4A67C}"/>
    <hyperlink ref="P1568" r:id="rId1379" xr:uid="{A0177DC1-B523-7A4A-BA46-C5B552040846}"/>
    <hyperlink ref="P1569" r:id="rId1380" xr:uid="{DF2746C1-9826-4740-9B02-A6D526A25988}"/>
    <hyperlink ref="P1570" r:id="rId1381" xr:uid="{9E46C4B3-116A-B54B-A5A2-0F6540831128}"/>
    <hyperlink ref="P1571" r:id="rId1382" xr:uid="{75D03D61-87F2-9D4B-9B4D-C9B2044A1336}"/>
    <hyperlink ref="P1572" r:id="rId1383" xr:uid="{E2BE4AD3-AFF6-3C43-AD71-14C28DA67CF5}"/>
    <hyperlink ref="P1573" r:id="rId1384" xr:uid="{111442DF-1703-604A-9323-6E3AB5FF635D}"/>
    <hyperlink ref="P1574" r:id="rId1385" xr:uid="{EDC62B6F-6870-FE4D-BBB2-98C376AC4EB5}"/>
    <hyperlink ref="P1575" r:id="rId1386" xr:uid="{D5DD40E1-DD34-3247-ACBD-7FB1DB9FDA71}"/>
    <hyperlink ref="P1576" r:id="rId1387" xr:uid="{D76D22B2-F899-594A-8AB3-2D1B421AFC7F}"/>
    <hyperlink ref="P1577" r:id="rId1388" xr:uid="{2745A570-E808-0042-AD5C-9EFBFEB4ED87}"/>
    <hyperlink ref="P1578" r:id="rId1389" xr:uid="{B2E450D1-DEDA-6848-8BAC-F2113EDC434E}"/>
    <hyperlink ref="P1579" r:id="rId1390" xr:uid="{CA31A945-82E6-4845-98C5-7C5D7220C1D5}"/>
    <hyperlink ref="P1580" r:id="rId1391" xr:uid="{4594CB7F-88EB-EC4B-8957-6300B36D82C2}"/>
    <hyperlink ref="P1581" r:id="rId1392" xr:uid="{9022AD71-455F-B347-BE0A-FF219C397B48}"/>
    <hyperlink ref="P1582" r:id="rId1393" xr:uid="{5360ECAD-344C-FC4E-9A45-4B05017F5D52}"/>
    <hyperlink ref="P1583" r:id="rId1394" xr:uid="{E9998ED2-22A5-C34D-A358-7B151312857C}"/>
    <hyperlink ref="P1584" r:id="rId1395" xr:uid="{3CBE6916-BADD-AC44-9293-B69FA27C2C36}"/>
    <hyperlink ref="P1585" r:id="rId1396" xr:uid="{413167F4-EE71-9D42-B887-0E21E26A3058}"/>
    <hyperlink ref="P1586" r:id="rId1397" xr:uid="{9E820AED-7C83-7448-9DFC-679CEE70ED54}"/>
    <hyperlink ref="P1587" r:id="rId1398" xr:uid="{1DFE813F-747E-C447-AB40-D68AC2F879DF}"/>
    <hyperlink ref="P1588" r:id="rId1399" xr:uid="{215961A5-87D9-2D4F-8675-FF2D60DEBC94}"/>
    <hyperlink ref="P1589" r:id="rId1400" xr:uid="{339A8CFA-9AB9-2643-8D50-C435D9D7E661}"/>
    <hyperlink ref="P1590" r:id="rId1401" xr:uid="{A4477A23-51FD-CB42-9E57-21A77ADB4BDC}"/>
    <hyperlink ref="P1591" r:id="rId1402" xr:uid="{0857C47B-8656-274F-9ABE-3CA04DF57754}"/>
    <hyperlink ref="P1592" r:id="rId1403" xr:uid="{3033E7E9-65DE-F340-8286-FD2974527AB8}"/>
    <hyperlink ref="P1593" r:id="rId1404" xr:uid="{94E13665-7FF6-7F43-870F-C07F25F0E8B8}"/>
    <hyperlink ref="P1594" r:id="rId1405" xr:uid="{B0468201-F38B-BF44-A1E9-55F88620CD9F}"/>
    <hyperlink ref="P1595" r:id="rId1406" xr:uid="{2B17DF19-C0A6-8E45-8C63-C946E8D94C50}"/>
    <hyperlink ref="P1596" r:id="rId1407" xr:uid="{8F6A6A3F-8156-F044-9235-B6C4A9AB201A}"/>
    <hyperlink ref="P1597" r:id="rId1408" xr:uid="{32312725-1489-534E-AE09-788D5D576ADE}"/>
    <hyperlink ref="P1598" r:id="rId1409" xr:uid="{15A320AB-1A0D-A04F-BDC0-6508F1C42D69}"/>
    <hyperlink ref="P1599" r:id="rId1410" xr:uid="{F9207F4D-14CF-7544-A21D-47F2D05449BF}"/>
    <hyperlink ref="P1600" r:id="rId1411" xr:uid="{2D0D6603-01DB-994C-AA87-D0B9078C7CBF}"/>
    <hyperlink ref="P1601" r:id="rId1412" xr:uid="{75861B4D-D799-B847-BD12-27636D553389}"/>
    <hyperlink ref="P1602" r:id="rId1413" xr:uid="{A9DA55F6-E980-A54F-8CA2-143303CE1690}"/>
    <hyperlink ref="P1603" r:id="rId1414" xr:uid="{4CAAF96A-9FEB-AB4A-99A4-0DFA8992A25C}"/>
    <hyperlink ref="P1604" r:id="rId1415" xr:uid="{D94F6DD2-9853-DD43-8246-94E367230754}"/>
    <hyperlink ref="P1605" r:id="rId1416" xr:uid="{73B758A2-DAC6-D440-BE22-12F3C257F81F}"/>
    <hyperlink ref="P1606" r:id="rId1417" xr:uid="{060CBC9B-A33C-B743-87D8-41ED739F73AE}"/>
    <hyperlink ref="P1607" r:id="rId1418" xr:uid="{1F45E4D7-AD55-E142-AAE3-690CBC4C9294}"/>
    <hyperlink ref="P1608" r:id="rId1419" xr:uid="{A8AF742A-9C8B-B644-8054-D1A0CEE885E8}"/>
    <hyperlink ref="P1609" r:id="rId1420" xr:uid="{564951D8-4D0C-1946-BE36-15C5581E0FAA}"/>
    <hyperlink ref="P1610" r:id="rId1421" xr:uid="{841FCB47-3E43-3F4A-B558-F2E185697BCA}"/>
    <hyperlink ref="P1611" r:id="rId1422" xr:uid="{C524E129-6228-B842-9A11-23DE789711F1}"/>
    <hyperlink ref="P1612" r:id="rId1423" xr:uid="{04164624-E521-1C4D-A02A-4094A5788984}"/>
    <hyperlink ref="P1613" r:id="rId1424" xr:uid="{BB7D9856-8371-6B45-8D39-5ADCF3C40727}"/>
    <hyperlink ref="P1614" r:id="rId1425" xr:uid="{A2DB074A-4BE3-B04F-A4C1-F0EBF8994669}"/>
    <hyperlink ref="P1615" r:id="rId1426" xr:uid="{1178E3BC-7D0C-494A-89AA-D29B1682700A}"/>
    <hyperlink ref="P1616" r:id="rId1427" xr:uid="{A6FBA4FE-0740-3144-9BBB-1C043D92EA74}"/>
    <hyperlink ref="P1617" r:id="rId1428" xr:uid="{A7024C0E-082E-7949-BC46-5E47AA54E5FA}"/>
    <hyperlink ref="P1618" r:id="rId1429" xr:uid="{7960EF7A-44FB-7F49-8E62-F12592D96A60}"/>
    <hyperlink ref="P1619" r:id="rId1430" xr:uid="{1C553599-B85E-5143-AB00-8DCE9DD66B5A}"/>
    <hyperlink ref="P1620" r:id="rId1431" xr:uid="{43D6D6A5-4468-7F44-9EFD-06291941B465}"/>
    <hyperlink ref="P1621" r:id="rId1432" xr:uid="{F7E0BFAA-DF83-7440-AEF4-1B1F115C3676}"/>
    <hyperlink ref="P1623" r:id="rId1433" xr:uid="{073CAEF0-31F8-8B4D-8F73-660B70ADBFFF}"/>
    <hyperlink ref="P1624" r:id="rId1434" xr:uid="{6FA74B46-FB99-784F-A989-CA0B046131CB}"/>
    <hyperlink ref="P1625" r:id="rId1435" xr:uid="{24AD42EF-B681-9F45-94CC-7E297C2CCFC7}"/>
    <hyperlink ref="P1626" r:id="rId1436" xr:uid="{931047F1-AA18-C14F-AAD6-2C823904ADD6}"/>
    <hyperlink ref="P1627" r:id="rId1437" xr:uid="{D89C8E3A-7832-1643-BE68-F1BB3E7D8D1C}"/>
    <hyperlink ref="P1628" r:id="rId1438" xr:uid="{7FD9962C-7485-1E4F-A6D2-C1CB2E9EF0A8}"/>
    <hyperlink ref="P1629" r:id="rId1439" xr:uid="{275C3471-7DD1-6349-9B45-88A2D9B35A69}"/>
    <hyperlink ref="P1630" r:id="rId1440" xr:uid="{445F3DA1-A4D8-A240-8BCF-FC67762448E2}"/>
    <hyperlink ref="P1631" r:id="rId1441" xr:uid="{E894CFF6-5DE3-FE44-B203-80AD343A71F4}"/>
    <hyperlink ref="P1632" r:id="rId1442" xr:uid="{661B03D4-E69E-FA4F-B4B8-6ED502925417}"/>
    <hyperlink ref="P1633" r:id="rId1443" xr:uid="{DF556CCB-0976-4346-BE38-CA65368AFEDE}"/>
    <hyperlink ref="P1634" r:id="rId1444" xr:uid="{E06600B8-3E7B-4041-8E20-9AF2B8A952CE}"/>
    <hyperlink ref="P1635" r:id="rId1445" xr:uid="{CB16349F-DEC9-7549-99A1-52D4FC15C4CC}"/>
    <hyperlink ref="P1636" r:id="rId1446" xr:uid="{B1E48F60-F4E0-2B45-886B-D6F63B53AC31}"/>
    <hyperlink ref="P1637" r:id="rId1447" xr:uid="{992EFE75-710A-3744-BED4-2887EB751DC4}"/>
    <hyperlink ref="P1638" r:id="rId1448" xr:uid="{E15359CE-F522-1B40-BA6C-685168FF9815}"/>
    <hyperlink ref="P1639" r:id="rId1449" xr:uid="{269161DD-8B8F-7F48-B6EA-B5E425C0F878}"/>
    <hyperlink ref="P1640" r:id="rId1450" xr:uid="{AAA50123-D34E-6B41-9AF8-1D7384212800}"/>
    <hyperlink ref="P1641" r:id="rId1451" xr:uid="{B408C06C-8133-6441-812E-9C8D63340D4A}"/>
    <hyperlink ref="P1642" r:id="rId1452" xr:uid="{9FE78E4E-877F-064C-8312-773A20E3F739}"/>
    <hyperlink ref="P1643" r:id="rId1453" xr:uid="{B3C4F7EA-0D2B-D648-9865-DD8AF7196758}"/>
    <hyperlink ref="P1644" r:id="rId1454" xr:uid="{8F464BAB-9EA9-7543-8E60-AB2D23A48E5F}"/>
    <hyperlink ref="P1645" r:id="rId1455" xr:uid="{D0ABDEDE-264C-1A42-90A9-907AE81A279D}"/>
    <hyperlink ref="P1646" r:id="rId1456" xr:uid="{7EA21ECD-7595-C642-9FBE-3B6438E77137}"/>
    <hyperlink ref="P1647" r:id="rId1457" xr:uid="{4B351E1D-4FE4-724D-ADED-B6552BCD48C3}"/>
    <hyperlink ref="P1648" r:id="rId1458" xr:uid="{A5848BD8-5C40-F649-8FA6-61DF544AE5B2}"/>
    <hyperlink ref="P1649" r:id="rId1459" xr:uid="{8ED646F8-AEBB-484D-8185-075E7F6F30A7}"/>
    <hyperlink ref="P1650" r:id="rId1460" xr:uid="{AB93DE58-D445-7C41-AD5C-22B8F29152CD}"/>
    <hyperlink ref="P1651" r:id="rId1461" xr:uid="{715D5106-218B-9640-8D8C-7102FB0443D5}"/>
    <hyperlink ref="P1652" r:id="rId1462" xr:uid="{F46DF6F9-A978-F74F-8461-5FA70C38F337}"/>
    <hyperlink ref="P1653" r:id="rId1463" xr:uid="{BAC8FA32-7CD1-C64E-A587-71FC840BE40A}"/>
    <hyperlink ref="P1654" r:id="rId1464" xr:uid="{5CEC8EA8-820F-7E42-9FAC-FE20529C8F75}"/>
    <hyperlink ref="P1655" r:id="rId1465" xr:uid="{805C7445-3371-4E47-9F09-BDF1B9D32BD3}"/>
    <hyperlink ref="P1656" r:id="rId1466" xr:uid="{B33BFF29-0155-1040-B87A-459E50E005A4}"/>
    <hyperlink ref="P1657" r:id="rId1467" xr:uid="{7B50DE89-B536-B643-8B8E-7B6AEC7D236B}"/>
    <hyperlink ref="P1658" r:id="rId1468" xr:uid="{BEF3AA32-FC08-F745-80A6-D087D72AE14B}"/>
    <hyperlink ref="P1659" r:id="rId1469" xr:uid="{56EA8FAC-6060-0C4B-80BD-12F0779E2358}"/>
    <hyperlink ref="P1660" r:id="rId1470" xr:uid="{8C650E0D-3DE4-1447-98D9-72ACFCE85833}"/>
    <hyperlink ref="P1661" r:id="rId1471" xr:uid="{6F353E0A-10F2-4846-BA5A-2702A2AC8BB0}"/>
    <hyperlink ref="P1662" r:id="rId1472" xr:uid="{5EFA0AB3-0770-B44C-A587-A2CF5E85960C}"/>
    <hyperlink ref="P1663" r:id="rId1473" xr:uid="{A15AB029-9671-4644-9F14-058988E6E3E3}"/>
    <hyperlink ref="P1664" r:id="rId1474" xr:uid="{7D44C8A9-3E4E-BE47-AD10-5CEBFA24E3AB}"/>
    <hyperlink ref="P1665" r:id="rId1475" xr:uid="{E6F56995-8C62-5742-A236-CF19EE13FD04}"/>
    <hyperlink ref="P1666" r:id="rId1476" xr:uid="{6EC3A965-265B-F645-90FE-FC3DEF8ED175}"/>
    <hyperlink ref="P1667" r:id="rId1477" xr:uid="{A33541E5-5A82-0F48-8808-9694564108E0}"/>
    <hyperlink ref="P1668" r:id="rId1478" xr:uid="{AA471838-EBF0-DC4E-8F03-4D2D5FF1E79D}"/>
    <hyperlink ref="P1669" r:id="rId1479" xr:uid="{7C0EE53F-18C0-EA4D-8AF9-85823D6FD526}"/>
    <hyperlink ref="P1670" r:id="rId1480" xr:uid="{46FDF2EF-D225-D94C-A194-6A00464F0DBA}"/>
    <hyperlink ref="P1671" r:id="rId1481" xr:uid="{AF748D70-2D71-834B-9E2B-02F1C1EC51D5}"/>
    <hyperlink ref="P1672" r:id="rId1482" xr:uid="{03523783-1A8C-8249-9003-2C94C3CAD494}"/>
    <hyperlink ref="P1673" r:id="rId1483" xr:uid="{4E2A0C5F-EEE6-8746-AB6C-41183C2049E6}"/>
    <hyperlink ref="P1674" r:id="rId1484" xr:uid="{0E3C370A-AE05-5E4E-A617-46E972EA3631}"/>
    <hyperlink ref="P1675" r:id="rId1485" xr:uid="{582B2481-1B8C-BD43-9F5F-868483FFF873}"/>
    <hyperlink ref="P1676" r:id="rId1486" xr:uid="{C0BF2597-EA87-CB4A-8A83-1E1DA137F998}"/>
    <hyperlink ref="P1677" r:id="rId1487" xr:uid="{4A15998D-5BF1-CA46-8563-125D5431F32D}"/>
    <hyperlink ref="P1678" r:id="rId1488" xr:uid="{CC9ACBAC-6C8C-2543-B6BD-17756165123C}"/>
    <hyperlink ref="P1679" r:id="rId1489" xr:uid="{170AC2C4-B7A4-9848-9BE2-B6BD62807868}"/>
    <hyperlink ref="P1680" r:id="rId1490" xr:uid="{F537983A-67F5-5D4A-8A67-D6CB9AA04C36}"/>
    <hyperlink ref="P1681" r:id="rId1491" xr:uid="{551C12C1-0E68-8741-8352-304888ABD6BC}"/>
    <hyperlink ref="P1682" r:id="rId1492" xr:uid="{AFEFD7CD-58D0-864A-8E2E-11DF9BA7690C}"/>
    <hyperlink ref="P1683" r:id="rId1493" xr:uid="{0DE13C8E-AFBA-3F49-9E7B-2D8307583754}"/>
    <hyperlink ref="P1684" r:id="rId1494" xr:uid="{C9140893-4410-F84B-B87D-3CF1DA56E892}"/>
    <hyperlink ref="P1685" r:id="rId1495" xr:uid="{CC8CC62B-598D-B743-96B2-C2762EECCD85}"/>
    <hyperlink ref="P1686" r:id="rId1496" xr:uid="{B2B9D4BE-FDBA-A549-8D30-7255ED4CD4B9}"/>
    <hyperlink ref="P1687" r:id="rId1497" xr:uid="{0F27210C-BDE7-7D47-B978-7AC4201D6D3D}"/>
    <hyperlink ref="P1688" r:id="rId1498" xr:uid="{1A11EFF9-94D8-A640-83E5-354807C2FA8A}"/>
    <hyperlink ref="P1689" r:id="rId1499" xr:uid="{D2123013-90B2-684D-A9B8-F450D4953286}"/>
    <hyperlink ref="P1690" r:id="rId1500" xr:uid="{6DA59559-5979-E045-964A-1075C60E3D4E}"/>
    <hyperlink ref="P1691" r:id="rId1501" xr:uid="{A25AB2F1-8555-0546-A417-ECC50CA6D23A}"/>
    <hyperlink ref="P1692" r:id="rId1502" xr:uid="{8D9FF2AA-9E25-1F4C-8BBC-4D59FD713E6A}"/>
    <hyperlink ref="P1693" r:id="rId1503" xr:uid="{BCF8342A-29BA-B241-A476-6EBC571DFE6A}"/>
    <hyperlink ref="P1694" r:id="rId1504" xr:uid="{B12A9CFF-9D19-B74B-8140-C6BE597552D0}"/>
    <hyperlink ref="P1695" r:id="rId1505" xr:uid="{B49E1782-00E4-4540-9287-4C866BF83CC9}"/>
    <hyperlink ref="P1696" r:id="rId1506" xr:uid="{C5752A61-A9EA-9840-94CE-6EA2A638F147}"/>
    <hyperlink ref="P1697" r:id="rId1507" xr:uid="{E5A76214-1505-2246-BCDE-7CED549BDAF3}"/>
    <hyperlink ref="P1698" r:id="rId1508" xr:uid="{2FFF3C87-4450-8245-B333-90E6B6B87DCA}"/>
    <hyperlink ref="P1699" r:id="rId1509" xr:uid="{9AA028BA-C298-0D40-A58A-B0CA8A1B13A7}"/>
    <hyperlink ref="P1700" r:id="rId1510" xr:uid="{BFA5A2C8-2F10-6B46-8D03-EACA84FA68B9}"/>
    <hyperlink ref="P1701" r:id="rId1511" xr:uid="{90390DD6-77CD-D943-9B8F-C30F122D30A3}"/>
    <hyperlink ref="P1702" r:id="rId1512" xr:uid="{72E27BC5-1E8E-CE4E-B9B2-C015735CAD8B}"/>
    <hyperlink ref="P1703" r:id="rId1513" xr:uid="{918B49B2-17B0-0147-84E7-F30992A68F7F}"/>
    <hyperlink ref="P1704" r:id="rId1514" xr:uid="{80F73961-16CA-9842-8F8D-6FF27FC9FE74}"/>
    <hyperlink ref="P1705" r:id="rId1515" xr:uid="{15609651-9219-2C44-ADC5-94B161889202}"/>
    <hyperlink ref="P1706" r:id="rId1516" xr:uid="{1CD04FAC-1EC7-7A43-A93C-10D73F31500E}"/>
    <hyperlink ref="P1707" r:id="rId1517" xr:uid="{DA34C6BE-1F43-AD4E-BB06-5124712B1B3B}"/>
    <hyperlink ref="P1708" r:id="rId1518" xr:uid="{D02F67EA-7B11-F949-9199-C0A5E72F072D}"/>
    <hyperlink ref="P1709" r:id="rId1519" xr:uid="{5EA0AF49-D60B-2A46-B408-158FC303AA75}"/>
    <hyperlink ref="P1710" r:id="rId1520" xr:uid="{8622EE4F-E64B-BE41-875E-BAC975B0DB1B}"/>
    <hyperlink ref="P1711" r:id="rId1521" xr:uid="{DFC0377B-85F2-5B4F-95F7-92621F3FA6DD}"/>
    <hyperlink ref="P1712" r:id="rId1522" xr:uid="{A8973E1B-CC1A-BC46-825A-526B8A46045A}"/>
    <hyperlink ref="P1713" r:id="rId1523" xr:uid="{236D986F-B8D7-7B47-9F68-2B8E06F0206B}"/>
    <hyperlink ref="P1714" r:id="rId1524" xr:uid="{23EF3763-4101-7349-9F55-CC81BF8259C0}"/>
    <hyperlink ref="P1715" r:id="rId1525" xr:uid="{2455B60F-6F16-F04B-9AB2-297D2210A90C}"/>
    <hyperlink ref="P1716" r:id="rId1526" xr:uid="{2ABA688F-2469-2341-A710-7ABA7F4FA000}"/>
    <hyperlink ref="P1717" r:id="rId1527" xr:uid="{D51C0EE0-C42E-5B46-9FAB-57EB5E8FAA45}"/>
    <hyperlink ref="P1718" r:id="rId1528" xr:uid="{11108DDF-B23B-9F4F-A758-F2135F0D7D5A}"/>
    <hyperlink ref="P1719" r:id="rId1529" xr:uid="{2B9AC431-FD7A-A843-BF79-5CB753D235CA}"/>
    <hyperlink ref="P1720" r:id="rId1530" xr:uid="{6B418B39-88A3-FE48-B5D5-E9649E3DE5EB}"/>
    <hyperlink ref="P1721" r:id="rId1531" xr:uid="{2CCC867E-B25A-F542-99C7-B1B3B53E4BAD}"/>
    <hyperlink ref="P1722" r:id="rId1532" xr:uid="{3881F778-6B09-5643-88BE-04C5279C90CB}"/>
    <hyperlink ref="P1723" r:id="rId1533" xr:uid="{23DCEF88-B2F0-224A-AC94-682C42FBE9C1}"/>
    <hyperlink ref="P1724" r:id="rId1534" xr:uid="{998C0548-2FA4-EB4C-B70A-EE6FFB2215CA}"/>
    <hyperlink ref="P1725" r:id="rId1535" xr:uid="{31E6BC20-A054-B141-848F-952E3CF0CD37}"/>
    <hyperlink ref="P1726" r:id="rId1536" xr:uid="{7DEAD43E-8DDD-6A4D-AB32-6457F896F932}"/>
    <hyperlink ref="P1727" r:id="rId1537" xr:uid="{05EFF664-8273-3140-BE9A-DF93C3D72775}"/>
    <hyperlink ref="P1728" r:id="rId1538" xr:uid="{4AFE3924-3B85-C041-BE28-9E081EA39457}"/>
    <hyperlink ref="P1729" r:id="rId1539" xr:uid="{B32F5ABB-2BE1-E647-82FD-D34E3812B280}"/>
    <hyperlink ref="P1730" r:id="rId1540" xr:uid="{F2C0BD56-B7C1-EF4F-96E3-3B313E6FC9CB}"/>
    <hyperlink ref="P1731" r:id="rId1541" xr:uid="{6E2CD974-EB43-C849-B15A-9ACFEF1983E7}"/>
    <hyperlink ref="P1732" r:id="rId1542" xr:uid="{55B1F317-2C3D-AD4A-97CB-104D7AF10AAD}"/>
    <hyperlink ref="P1733" r:id="rId1543" xr:uid="{67B9A017-A9A5-5D41-B63F-4FA795EC0015}"/>
    <hyperlink ref="P1734" r:id="rId1544" xr:uid="{0127B2DE-6FF4-C640-A52D-8BF64F8A45BD}"/>
    <hyperlink ref="P1735" r:id="rId1545" xr:uid="{AAF51602-F419-934C-BFAD-12B64CAAB64F}"/>
    <hyperlink ref="P1736" r:id="rId1546" xr:uid="{6E6A7E2A-E6DC-B74D-B9A9-B3C31879F58B}"/>
    <hyperlink ref="P1737" r:id="rId1547" xr:uid="{E70CD40A-8C1E-C14A-BA6D-4FD5952FF5C1}"/>
    <hyperlink ref="P1738" r:id="rId1548" xr:uid="{9DEF23A1-BC57-0541-8D65-EF16C95A8E1A}"/>
    <hyperlink ref="P1739" r:id="rId1549" xr:uid="{841CF216-527A-874D-BCDD-C93902885573}"/>
    <hyperlink ref="P1740" r:id="rId1550" xr:uid="{3CE27E12-7DDE-6C40-9B72-D3606234544D}"/>
    <hyperlink ref="P1741" r:id="rId1551" xr:uid="{6ACA2322-FE33-1040-B9C4-4AC0293F9B72}"/>
    <hyperlink ref="P1742" r:id="rId1552" xr:uid="{0010BAB6-7865-8645-B8F4-B58509AE4CD9}"/>
    <hyperlink ref="P1743" r:id="rId1553" xr:uid="{81FFD15F-7A07-B64B-A628-A462A0E98DC2}"/>
    <hyperlink ref="P1744" r:id="rId1554" xr:uid="{F2870233-C219-E64E-B1F6-D7BD9825E1EF}"/>
    <hyperlink ref="P1745" r:id="rId1555" xr:uid="{DC840D8F-EF00-3B45-9BC2-7C0681A9B3F6}"/>
    <hyperlink ref="P1746" r:id="rId1556" xr:uid="{A60F49A0-83A4-F04E-9838-300C68809327}"/>
    <hyperlink ref="P1747" r:id="rId1557" xr:uid="{54A07836-1A65-4947-9C8B-94753C243F8E}"/>
    <hyperlink ref="P1748" r:id="rId1558" xr:uid="{8E778BF1-7B47-FF41-9517-11AF423676F7}"/>
    <hyperlink ref="P1749" r:id="rId1559" xr:uid="{95892D23-D95A-2441-A704-0F168DB241AA}"/>
    <hyperlink ref="P1750" r:id="rId1560" xr:uid="{420D26CA-D0F5-E848-913A-60EF4590104E}"/>
    <hyperlink ref="P1751" r:id="rId1561" xr:uid="{B4ECBFF1-D96F-BB43-B874-08F1DCCFDE9E}"/>
    <hyperlink ref="P1752" r:id="rId1562" xr:uid="{24A74477-D156-4A47-A786-45023799E188}"/>
    <hyperlink ref="P1753" r:id="rId1563" xr:uid="{03F73045-E9E2-9C44-A0FB-FEAC0040FA9F}"/>
    <hyperlink ref="P1754" r:id="rId1564" xr:uid="{BE027C99-01FB-CF41-9515-CFEE2159176C}"/>
    <hyperlink ref="P1755" r:id="rId1565" xr:uid="{44862321-5EAF-7046-AC42-87CD1A5AA407}"/>
    <hyperlink ref="P1756" r:id="rId1566" xr:uid="{3E34319D-0FCA-8749-AA34-6C3D3FA0964A}"/>
    <hyperlink ref="P1757" r:id="rId1567" xr:uid="{505A6360-8697-6046-A0F0-166281130654}"/>
    <hyperlink ref="P1758" r:id="rId1568" xr:uid="{45F91BFE-FC51-E141-A861-0C42386F53EF}"/>
    <hyperlink ref="P1759" r:id="rId1569" xr:uid="{45667C36-DAAA-9947-BE89-52AFEA41E154}"/>
    <hyperlink ref="P1760" r:id="rId1570" xr:uid="{80713BB4-F982-4C43-929C-9325B3D433DC}"/>
    <hyperlink ref="P1761" r:id="rId1571" xr:uid="{1B99C8A8-6D4F-A443-A6F7-606C00CA1F17}"/>
    <hyperlink ref="P1762" r:id="rId1572" xr:uid="{0D263906-C296-4049-A964-D31A0E05A3DC}"/>
    <hyperlink ref="P1763" r:id="rId1573" xr:uid="{16E3002C-BD9A-DF45-9684-F4D79CFAEF76}"/>
    <hyperlink ref="P1764" r:id="rId1574" xr:uid="{5D8DBD14-A1C7-F54C-95CD-A0AE91946635}"/>
    <hyperlink ref="P1765" r:id="rId1575" xr:uid="{85E23DC3-AAEE-6243-9410-EB0359C3A2F6}"/>
    <hyperlink ref="P1766" r:id="rId1576" xr:uid="{4F7B03C4-F93B-3A46-A0D7-2B93DC114FE4}"/>
    <hyperlink ref="P1767" r:id="rId1577" xr:uid="{5570519D-5B02-8545-A95C-927C45C4E6F7}"/>
    <hyperlink ref="P1768" r:id="rId1578" xr:uid="{97506F46-7F21-6A48-83F6-8A206FC2B081}"/>
    <hyperlink ref="P1769" r:id="rId1579" xr:uid="{B6B3AD4F-8E36-AD46-82CE-C11AAE3534C2}"/>
    <hyperlink ref="P1770" r:id="rId1580" xr:uid="{AB8A220B-23D3-8546-AB99-99EAF787DB3B}"/>
    <hyperlink ref="P1771" r:id="rId1581" xr:uid="{83624583-F875-7846-AE7E-1561290A3FC9}"/>
    <hyperlink ref="P1772" r:id="rId1582" xr:uid="{8EA3DE37-55F8-AE48-BE8F-8F7235452727}"/>
    <hyperlink ref="P1773" r:id="rId1583" xr:uid="{97C217DF-60D2-B949-8EFC-C7A5DD62202C}"/>
    <hyperlink ref="P1774" r:id="rId1584" xr:uid="{81A4C820-419B-0C43-B555-2AA8DBACEE81}"/>
    <hyperlink ref="P1775" r:id="rId1585" xr:uid="{710E0E76-1531-E940-83BC-9AAFDBAC7344}"/>
    <hyperlink ref="P1776" r:id="rId1586" xr:uid="{2FC6441A-0336-3745-8FC9-C752807F70D0}"/>
    <hyperlink ref="P1777" r:id="rId1587" xr:uid="{F52EF52B-EB19-444A-83AD-10C98ED4AF84}"/>
    <hyperlink ref="P1778" r:id="rId1588" xr:uid="{16A871C2-8A90-014E-A557-FF695655C007}"/>
    <hyperlink ref="P1779" r:id="rId1589" xr:uid="{5C421F35-9461-384F-929A-3C3172241852}"/>
    <hyperlink ref="P1780" r:id="rId1590" xr:uid="{2382CA56-8593-2141-BC11-4D7728069752}"/>
    <hyperlink ref="P1781" r:id="rId1591" xr:uid="{C29BACFE-0369-894D-A812-EEB0BD03E106}"/>
    <hyperlink ref="P1782" r:id="rId1592" xr:uid="{E36EC1FA-BC3D-4F45-889A-F92C1774FAEF}"/>
    <hyperlink ref="P1783" r:id="rId1593" xr:uid="{377DB9DD-83C4-7E47-9C44-54DB8EF91B98}"/>
    <hyperlink ref="P1784" r:id="rId1594" xr:uid="{4BC11F55-002E-7548-A16F-1ED2A73D1036}"/>
    <hyperlink ref="P1785" r:id="rId1595" xr:uid="{F5B71994-9E60-0842-BAC3-8D839F9372F8}"/>
    <hyperlink ref="P1786" r:id="rId1596" xr:uid="{BD81EB40-DCC8-D448-8DC9-7BEB006B7AF7}"/>
    <hyperlink ref="P1787" r:id="rId1597" xr:uid="{2C0AA508-5E0E-BB4D-8B96-D734944D9E1B}"/>
    <hyperlink ref="P1788" r:id="rId1598" xr:uid="{20656EB9-7930-4B42-AC36-114BE3B4DF9C}"/>
    <hyperlink ref="P1789" r:id="rId1599" xr:uid="{E5ECC12B-38D9-1A48-A826-22BE078A5D71}"/>
    <hyperlink ref="P1790" r:id="rId1600" xr:uid="{F8857249-9F0B-A445-9A9E-58CD2F95D7CE}"/>
    <hyperlink ref="P1791" r:id="rId1601" xr:uid="{53D8021E-D2D4-444F-A2BC-6A44238D049D}"/>
    <hyperlink ref="P1792" r:id="rId1602" xr:uid="{5EB55872-5634-E34E-AE14-727A50C97DFA}"/>
    <hyperlink ref="P1793" r:id="rId1603" xr:uid="{E76B1C6A-5088-0243-871A-DDC3F7F7DAF5}"/>
    <hyperlink ref="P1794" r:id="rId1604" xr:uid="{1B71E07C-2608-F245-8264-FE778F83B883}"/>
    <hyperlink ref="P1795" r:id="rId1605" xr:uid="{272BE9BB-B453-F84E-8D2E-904E688913C0}"/>
    <hyperlink ref="P1796" r:id="rId1606" xr:uid="{69BC06F9-807D-BE4A-A057-90A9D6556AC6}"/>
    <hyperlink ref="P1797" r:id="rId1607" xr:uid="{3E42814B-3023-DE46-A4BB-FE9F2DCA445C}"/>
    <hyperlink ref="P1798" r:id="rId1608" xr:uid="{3BFA97A5-72C5-AC45-BCEC-AFF811F0ED33}"/>
    <hyperlink ref="P1799" r:id="rId1609" xr:uid="{A22D81B9-E2DE-4441-B890-D82EC82E93A5}"/>
    <hyperlink ref="P1800" r:id="rId1610" xr:uid="{672A0524-0B6A-4048-A411-A027B5218881}"/>
    <hyperlink ref="P1801" r:id="rId1611" xr:uid="{C2CCD10E-6A7B-9C4F-A199-7D0E3B5F4EF0}"/>
    <hyperlink ref="P1802" r:id="rId1612" xr:uid="{70EBE929-3B17-6C49-9C04-2BE562B55737}"/>
    <hyperlink ref="P1803" r:id="rId1613" xr:uid="{027E79BE-218F-854F-A5A6-ABC3B4574033}"/>
    <hyperlink ref="P1804" r:id="rId1614" xr:uid="{1778B2F4-C894-A649-9B2C-7FDCE8B9621F}"/>
    <hyperlink ref="P1805" r:id="rId1615" xr:uid="{BF256FB2-03C6-9E41-BAC6-C33659A59F0A}"/>
    <hyperlink ref="P1806" r:id="rId1616" xr:uid="{B3CFFBFE-9866-054A-8F46-2A460E6195C4}"/>
    <hyperlink ref="P1807" r:id="rId1617" xr:uid="{E3E1CAC1-52DB-0E4C-A669-ED4375CE3723}"/>
    <hyperlink ref="P1808" r:id="rId1618" xr:uid="{FD5F43A1-4659-9746-B702-4F3686826F9C}"/>
    <hyperlink ref="P1809" r:id="rId1619" xr:uid="{B60E8A0D-4C1C-CA43-8EF2-CA556A26A3F4}"/>
    <hyperlink ref="P1810" r:id="rId1620" xr:uid="{DC6FBEA2-10DA-BD41-8479-AE91FA570E3B}"/>
    <hyperlink ref="P1811" r:id="rId1621" xr:uid="{1FC7ED89-7AC5-DA42-8506-E85831264183}"/>
    <hyperlink ref="P1812" r:id="rId1622" xr:uid="{EC82FC46-F78C-2B4E-9588-B236E10B95F8}"/>
    <hyperlink ref="P1813" r:id="rId1623" xr:uid="{D5473310-3014-A042-AB76-475E7667918F}"/>
    <hyperlink ref="P1814" r:id="rId1624" xr:uid="{E1F3800E-0867-1341-BFB7-5225BDC53C6E}"/>
    <hyperlink ref="P1815" r:id="rId1625" xr:uid="{EA6DB67A-0D0C-7241-978F-F11F673B6969}"/>
    <hyperlink ref="P1816" r:id="rId1626" xr:uid="{53767519-EAE7-924A-94EC-CC97C65434AC}"/>
    <hyperlink ref="P1817" r:id="rId1627" xr:uid="{F3121D37-8B1A-4646-BE14-87B00B62E71A}"/>
    <hyperlink ref="P1818" r:id="rId1628" xr:uid="{796C6ACB-E9E1-354A-BB6A-A8ABC3224393}"/>
    <hyperlink ref="P1819" r:id="rId1629" xr:uid="{052C5D40-B758-5E4A-B3B1-9311754B5234}"/>
    <hyperlink ref="P1820" r:id="rId1630" xr:uid="{A820238A-7826-3B4A-8CCC-5C205819F973}"/>
    <hyperlink ref="P1821" r:id="rId1631" xr:uid="{C9E9532A-82CE-1747-BE0D-E619EE6B55FE}"/>
    <hyperlink ref="P1822" r:id="rId1632" xr:uid="{D0B12563-BEBD-E140-99D9-798A383628C6}"/>
    <hyperlink ref="P1824" r:id="rId1633" xr:uid="{BC1CF617-2267-5B4C-8F68-E2370E41CF22}"/>
    <hyperlink ref="P1825" r:id="rId1634" xr:uid="{96D28447-614B-9740-B9BA-E0A86724DDC2}"/>
    <hyperlink ref="P1826" r:id="rId1635" xr:uid="{91C0DF2D-5288-BD4C-A81F-4E4946569978}"/>
    <hyperlink ref="P1827" r:id="rId1636" xr:uid="{15C62D0E-DE01-534B-9B14-9D18F521AA37}"/>
    <hyperlink ref="P1828" r:id="rId1637" xr:uid="{C96ED3A1-B560-914C-A787-A94EA78F0229}"/>
    <hyperlink ref="P1829" r:id="rId1638" xr:uid="{05890FD7-C24B-D341-93DB-87236334A328}"/>
    <hyperlink ref="P1830" r:id="rId1639" xr:uid="{00E1926C-242A-5048-97D7-D007D6A5FE95}"/>
    <hyperlink ref="P1831" r:id="rId1640" xr:uid="{0D67F7A8-2F2A-1542-8FA6-B35473E0FB86}"/>
    <hyperlink ref="P1832" r:id="rId1641" xr:uid="{2484DD00-9D9D-B84E-B8C4-D4DD7029E32A}"/>
    <hyperlink ref="P1833" r:id="rId1642" xr:uid="{453004B6-EBE7-774F-AC14-CB9628C28A21}"/>
    <hyperlink ref="P1834" r:id="rId1643" xr:uid="{D4A1CCA4-11EC-5F4F-95D2-BDAC8DCF5ED2}"/>
    <hyperlink ref="P1835" r:id="rId1644" xr:uid="{B904ACA0-26AC-5D46-BC82-78F0C8177462}"/>
    <hyperlink ref="P1836" r:id="rId1645" xr:uid="{99B16127-493E-A545-9785-B38A0C426523}"/>
    <hyperlink ref="P1837" r:id="rId1646" xr:uid="{535F40E3-18DA-9041-A6F0-62F595D07D76}"/>
    <hyperlink ref="P1838" r:id="rId1647" xr:uid="{4DD306B7-F1B8-2C46-A9F6-2365FE6DF088}"/>
    <hyperlink ref="P1839" r:id="rId1648" xr:uid="{AD7B3919-AEEC-174A-8ABB-B2FC6E57F3FE}"/>
    <hyperlink ref="P1840" r:id="rId1649" xr:uid="{1A1275AA-2560-AC46-A2FD-15C6DB1A4468}"/>
    <hyperlink ref="P1841" r:id="rId1650" xr:uid="{2D78E904-D9AB-1F43-BD5A-F2DE653C017E}"/>
    <hyperlink ref="P1842" r:id="rId1651" xr:uid="{97C98EA8-520F-354A-BE50-F4EBAE3B8C6E}"/>
    <hyperlink ref="P1843" r:id="rId1652" xr:uid="{CB956136-329D-5842-9207-F3BAF3977A7E}"/>
    <hyperlink ref="P1844" r:id="rId1653" xr:uid="{7BC7CD9A-CDEE-6B4E-BE9E-907B3E97A5F4}"/>
    <hyperlink ref="P1845" r:id="rId1654" xr:uid="{67A83C06-BC72-6444-B740-8E0434431A9E}"/>
    <hyperlink ref="P1846" r:id="rId1655" xr:uid="{E049F317-EFBB-004D-A60C-B28E1215ED9A}"/>
    <hyperlink ref="P1847" r:id="rId1656" xr:uid="{D96FD008-A592-4749-A67C-C77DEB3D5018}"/>
    <hyperlink ref="P1848" r:id="rId1657" xr:uid="{CA4B3015-2CF5-AE49-8232-9FD579C3BDC7}"/>
    <hyperlink ref="P1849" r:id="rId1658" xr:uid="{1B2AE5C5-AE43-F84D-A4DF-5015E6E7ECD3}"/>
    <hyperlink ref="P1850" r:id="rId1659" xr:uid="{6340E8F3-903B-2D4D-A583-3CEEE20DA599}"/>
    <hyperlink ref="P1851" r:id="rId1660" xr:uid="{85DE8A54-A8D2-0C4A-9969-1048ABB57C52}"/>
    <hyperlink ref="P1852" r:id="rId1661" xr:uid="{CD6868D9-5CEE-9F41-AFF7-DF36B86A7FFA}"/>
    <hyperlink ref="P1853" r:id="rId1662" xr:uid="{BE7D027A-0467-E042-BC2D-355D57E632D9}"/>
    <hyperlink ref="P1854" r:id="rId1663" xr:uid="{A64C42F7-B466-0F42-8B51-769012783B1F}"/>
    <hyperlink ref="P1855" r:id="rId1664" xr:uid="{7C8F6A92-47EE-D649-81E6-9D9607375B0A}"/>
    <hyperlink ref="P1856" r:id="rId1665" xr:uid="{B13B7C52-6A13-734B-9F4E-6A4047AF517B}"/>
    <hyperlink ref="O1857" r:id="rId1666" xr:uid="{7DBA4FA1-4429-B044-AEEB-BD32A6F0983E}"/>
    <hyperlink ref="P1857" r:id="rId1667" xr:uid="{8F44F129-0E6B-2E4E-96CD-E59F0C3D07E7}"/>
    <hyperlink ref="P1859" r:id="rId1668" xr:uid="{78DB3020-FF49-6048-9868-1EEBA06E6D48}"/>
    <hyperlink ref="P1860" r:id="rId1669" xr:uid="{A7D092CE-562C-B042-8D17-C8537DB02236}"/>
    <hyperlink ref="P1861" r:id="rId1670" xr:uid="{55366C3E-FABC-074F-85D3-662F86799BC4}"/>
    <hyperlink ref="P1862" r:id="rId1671" xr:uid="{61F9909A-BD08-BD41-B06E-B907F2F3C0BB}"/>
    <hyperlink ref="P1863" r:id="rId1672" xr:uid="{A35803DC-29C9-E343-882D-4F8F5CE0B5A0}"/>
    <hyperlink ref="P1864" r:id="rId1673" xr:uid="{EDF7D3CB-9563-9F4A-B654-4FF35F6D68FC}"/>
    <hyperlink ref="P1865" r:id="rId1674" xr:uid="{8744935F-C35C-A54F-B5AA-8C26E1952884}"/>
    <hyperlink ref="P1866" r:id="rId1675" xr:uid="{4657ED70-B079-4045-9974-3EEBA9ABACE6}"/>
    <hyperlink ref="P1867" r:id="rId1676" xr:uid="{03373F1B-3384-A543-B0E0-F177059609DA}"/>
    <hyperlink ref="P1868" r:id="rId1677" xr:uid="{ABB9431F-D279-7840-BD7F-66EB5D020B2D}"/>
    <hyperlink ref="P1869" r:id="rId1678" xr:uid="{B1DF7DB5-0A26-AC41-A86C-145141DE027F}"/>
    <hyperlink ref="P1870" r:id="rId1679" xr:uid="{E3CD6182-2C8F-B241-972C-CE664B5AED57}"/>
    <hyperlink ref="P1871" r:id="rId1680" xr:uid="{69574921-4B7E-074C-9E8D-C745932685D6}"/>
    <hyperlink ref="P1872" r:id="rId1681" xr:uid="{77FE3321-15CE-2943-9BEE-C29E62234F3C}"/>
    <hyperlink ref="P1873" r:id="rId1682" xr:uid="{18FA9BE3-C582-8743-99E4-D97E075BC20F}"/>
    <hyperlink ref="P1874" r:id="rId1683" xr:uid="{31EA4E76-77CD-1243-A013-F77610246F17}"/>
    <hyperlink ref="P1875" r:id="rId1684" xr:uid="{06C7A47D-7FB6-4445-B548-0A2D3133F801}"/>
    <hyperlink ref="P1876" r:id="rId1685" xr:uid="{7C7E9F06-CC0F-6D45-9877-0F75A6BD04D8}"/>
    <hyperlink ref="P1877" r:id="rId1686" xr:uid="{5F93E561-EB6C-7348-A503-5846A9964017}"/>
    <hyperlink ref="P1878" r:id="rId1687" xr:uid="{D865C21F-80C9-8343-B5E9-E0F47EA3F706}"/>
    <hyperlink ref="P1879" r:id="rId1688" xr:uid="{A490A99E-16DE-4644-9370-D2AFF5A24EA9}"/>
    <hyperlink ref="P1880" r:id="rId1689" xr:uid="{464D1F09-4EB4-8646-B201-6694F6F15781}"/>
    <hyperlink ref="P1881" r:id="rId1690" xr:uid="{6E9D7D37-C22A-3C4F-821C-434A1D5BA13E}"/>
    <hyperlink ref="P1882" r:id="rId1691" xr:uid="{CD1D3563-B020-DA4C-9CBB-DA0C8F96BAFF}"/>
    <hyperlink ref="P1883" r:id="rId1692" xr:uid="{E035E666-51F8-674E-933D-3B6AE7D373D3}"/>
    <hyperlink ref="P1884" r:id="rId1693" xr:uid="{F12B8643-BC47-BC43-8966-9D859CE2A8ED}"/>
    <hyperlink ref="P1885" r:id="rId1694" xr:uid="{CB3FC1D8-73CB-1948-B8B5-CBB12E8E5AE9}"/>
    <hyperlink ref="P1886" r:id="rId1695" xr:uid="{62B15FE8-1B32-5440-9276-4957D6FC90EF}"/>
    <hyperlink ref="P1887" r:id="rId1696" xr:uid="{0C75497B-52B2-314D-AC42-118887A5FDD6}"/>
    <hyperlink ref="P1888" r:id="rId1697" xr:uid="{49397996-9CEA-8F44-ABFB-F67C6778EC66}"/>
    <hyperlink ref="P1889" r:id="rId1698" xr:uid="{72B69C8D-218B-0A42-9516-DDC4BFF9ACC1}"/>
    <hyperlink ref="P1890" r:id="rId1699" xr:uid="{0739F2B4-8DB2-8A4F-A992-6D52EF18080F}"/>
    <hyperlink ref="P1891" r:id="rId1700" xr:uid="{CB959C8B-93DC-EF4D-8F09-CE2238F5AB49}"/>
    <hyperlink ref="P1892" r:id="rId1701" xr:uid="{314B9109-F331-9041-B1B7-FADA70C184E7}"/>
    <hyperlink ref="P1893" r:id="rId1702" xr:uid="{2CD5AB34-8032-0747-9321-3C1FC4106C8A}"/>
    <hyperlink ref="P1894" r:id="rId1703" xr:uid="{B0ECCC7C-FB93-9645-8798-C651C124B0A0}"/>
    <hyperlink ref="P1895" r:id="rId1704" xr:uid="{CC70C352-12A4-6741-95A4-8AB313B8999D}"/>
    <hyperlink ref="P1896" r:id="rId1705" xr:uid="{7B51AEE1-C1B4-5648-8B72-7356023F335D}"/>
    <hyperlink ref="P1897" r:id="rId1706" xr:uid="{4E3BC2FC-F305-EF4F-AE4B-AA188C6B536E}"/>
    <hyperlink ref="P1898" r:id="rId1707" xr:uid="{6EF147D1-ED8E-F44B-9046-38213ADB16F3}"/>
    <hyperlink ref="P1899" r:id="rId1708" xr:uid="{B3D7231B-283A-4F4E-88BE-EB2AE0A06C09}"/>
    <hyperlink ref="P1900" r:id="rId1709" xr:uid="{8DC8895C-C802-1C41-8E3B-5129AB6551B9}"/>
    <hyperlink ref="P1901" r:id="rId1710" xr:uid="{9E7FA57B-DDCC-044B-BB4C-7046E0C09260}"/>
    <hyperlink ref="P1902" r:id="rId1711" xr:uid="{61B40223-D9B8-6843-AE86-D1DA62E43DE2}"/>
    <hyperlink ref="P1903" r:id="rId1712" xr:uid="{0E8EC677-4AFE-F345-BC79-1A153839B076}"/>
    <hyperlink ref="P1904" r:id="rId1713" xr:uid="{9536AE24-9E45-7242-BDF7-58E784446B28}"/>
    <hyperlink ref="P1905" r:id="rId1714" xr:uid="{B92961CD-A120-9E43-B8B5-93D86800AA4F}"/>
    <hyperlink ref="P1906" r:id="rId1715" xr:uid="{5C688CFF-C9A9-284F-A273-188123605CA2}"/>
    <hyperlink ref="P1907" r:id="rId1716" xr:uid="{D4783B38-0ACD-8F44-8955-702C5455DCB2}"/>
    <hyperlink ref="P1908" r:id="rId1717" xr:uid="{B0980F0A-B3EA-D747-992C-C9009E022F22}"/>
    <hyperlink ref="P1909" r:id="rId1718" xr:uid="{AAF81DBF-176A-5F4D-A4C4-0A350FC06273}"/>
    <hyperlink ref="P1910" r:id="rId1719" xr:uid="{39336D07-02EF-0041-8BB6-6182842EED56}"/>
    <hyperlink ref="P1911" r:id="rId1720" xr:uid="{AAEF4326-846B-E44F-9952-1A539CC38913}"/>
    <hyperlink ref="P1912" r:id="rId1721" xr:uid="{7FE85ED6-4D8A-5B4D-9C3C-276BA21CD3B5}"/>
    <hyperlink ref="P1913" r:id="rId1722" xr:uid="{6C48658E-D87E-864C-9E83-186C7588794B}"/>
    <hyperlink ref="P1914" r:id="rId1723" xr:uid="{7473F19E-BF02-B440-BC50-BD21586521AD}"/>
    <hyperlink ref="P1915" r:id="rId1724" xr:uid="{FE537F99-D7F6-424C-AFAF-F4CB1E9A5AE0}"/>
    <hyperlink ref="P1916" r:id="rId1725" xr:uid="{3FF1120F-1BAC-EF40-A749-1943B59CE792}"/>
    <hyperlink ref="P1917" r:id="rId1726" xr:uid="{FEA58199-9929-D143-ACFC-8D9965EF9D0C}"/>
    <hyperlink ref="P1918" r:id="rId1727" xr:uid="{D4BA85A6-9F82-3048-A0AD-64AF6BFAEC72}"/>
    <hyperlink ref="P1919" r:id="rId1728" xr:uid="{7DAAAEAE-D52E-A744-A104-4D884EC61523}"/>
    <hyperlink ref="P1920" r:id="rId1729" xr:uid="{85050225-2866-C94E-AB44-0599D1406A8D}"/>
    <hyperlink ref="P1921" r:id="rId1730" xr:uid="{7F250F73-94EC-C548-A6A7-F264EBEBEA00}"/>
    <hyperlink ref="P1922" r:id="rId1731" xr:uid="{32E9A47A-2D22-8D49-A74C-F86EDDF495F0}"/>
    <hyperlink ref="P1923" r:id="rId1732" xr:uid="{1A2CEDC7-CF8F-704F-86D7-E8A4EFED47B5}"/>
    <hyperlink ref="P1924" r:id="rId1733" xr:uid="{81A9BAA2-6DEC-5E45-9B2C-0E8B68BF2C0B}"/>
    <hyperlink ref="P1925" r:id="rId1734" xr:uid="{D5861806-AFFA-FF48-A0DE-E91302BBBEC1}"/>
    <hyperlink ref="P1926" r:id="rId1735" xr:uid="{E20C9178-4E95-424E-8465-345AAD8E7F0B}"/>
    <hyperlink ref="P1927" r:id="rId1736" xr:uid="{358D0949-0415-5343-B0F6-A4D32334BDDC}"/>
    <hyperlink ref="P1928" r:id="rId1737" xr:uid="{B445AE05-C534-4E45-AF5E-738C4EA4CBB2}"/>
    <hyperlink ref="P1929" r:id="rId1738" xr:uid="{FC4FAD5E-27A8-7C47-874D-E68EDEBDA201}"/>
    <hyperlink ref="P1930" r:id="rId1739" xr:uid="{3F8B3224-56A8-DF46-81CB-8CEEC9FF8E24}"/>
    <hyperlink ref="P1931" r:id="rId1740" xr:uid="{A1F82627-3E0F-1A45-8B87-5DA637969D1A}"/>
    <hyperlink ref="P1932" r:id="rId1741" xr:uid="{DFF3DA5A-68B3-D449-9077-98B42DFCC3C1}"/>
    <hyperlink ref="P1933" r:id="rId1742" xr:uid="{BDD84CD2-97EB-8946-8571-07FE282E644C}"/>
    <hyperlink ref="P1934" r:id="rId1743" xr:uid="{7DDD6E6A-AD07-F14D-AFE4-FE9D5A19EA8B}"/>
    <hyperlink ref="P1935" r:id="rId1744" xr:uid="{24975008-0076-E841-971D-2F9AB14118EF}"/>
    <hyperlink ref="P1936" r:id="rId1745" xr:uid="{9A9A76EA-8621-0B46-B825-C9A8A11D3355}"/>
    <hyperlink ref="P1937" r:id="rId1746" xr:uid="{09E4FBB7-A702-174D-997E-2EA11CD8D160}"/>
    <hyperlink ref="P1938" r:id="rId1747" xr:uid="{520226E1-5920-A045-8F6A-D6A9849C120E}"/>
    <hyperlink ref="P1939" r:id="rId1748" xr:uid="{0A9A1017-448D-894F-AD72-CE5CF69DE8E1}"/>
    <hyperlink ref="P1940" r:id="rId1749" xr:uid="{A6816FD9-37E7-8249-9CEC-E097F591387A}"/>
    <hyperlink ref="P1941" r:id="rId1750" xr:uid="{0ABFE46A-C3FB-4B4D-B8F7-E7077ACA67B7}"/>
    <hyperlink ref="P1942" r:id="rId1751" xr:uid="{F8183BC3-2EFE-2844-AAAD-DAAA9F9FD18D}"/>
    <hyperlink ref="P1943" r:id="rId1752" xr:uid="{96304FE5-3A14-9641-93A5-B2EA8E080A96}"/>
    <hyperlink ref="P1944" r:id="rId1753" xr:uid="{92A9CE5B-4EAD-304C-BF19-C405786859FF}"/>
    <hyperlink ref="P1945" r:id="rId1754" xr:uid="{8AEE2C1E-845D-D743-BD0E-7D0D43E13646}"/>
    <hyperlink ref="P1946" r:id="rId1755" xr:uid="{1FE7D3E3-9597-114E-BB69-9AA261AD288F}"/>
    <hyperlink ref="P1947" r:id="rId1756" xr:uid="{366D14EE-C0D6-0D41-A790-CF251EF40672}"/>
    <hyperlink ref="P1948" r:id="rId1757" xr:uid="{5E001B5E-55BB-8A4E-A25B-CAED12241219}"/>
    <hyperlink ref="P1949" r:id="rId1758" xr:uid="{D4C5CE8A-D7EF-BA40-AFD5-A77FCEBCF51D}"/>
    <hyperlink ref="P1950" r:id="rId1759" xr:uid="{1545F92E-CC00-B44D-8B72-3B0B1C517D03}"/>
    <hyperlink ref="P1951" r:id="rId1760" xr:uid="{597127BC-5975-DC47-9052-3DFAEBF9B691}"/>
    <hyperlink ref="P1952" r:id="rId1761" xr:uid="{AD247B37-5A1D-084B-846C-023DA85FC3A2}"/>
    <hyperlink ref="P1953" r:id="rId1762" xr:uid="{814C4457-7A43-2149-8178-A52E78632743}"/>
    <hyperlink ref="P1954" r:id="rId1763" xr:uid="{0378E457-770B-D542-A7E2-9EFB163485B3}"/>
    <hyperlink ref="P1955" r:id="rId1764" xr:uid="{B4CA1F7D-3EA6-8A44-82F4-E8880F67CF70}"/>
    <hyperlink ref="P1956" r:id="rId1765" xr:uid="{A193EFC1-1572-624B-8640-41AF26A69377}"/>
    <hyperlink ref="P1957" r:id="rId1766" xr:uid="{9BF6EFCA-8D0A-3F46-A10E-11A5DF73C019}"/>
    <hyperlink ref="P1958" r:id="rId1767" xr:uid="{C457EB49-991A-CF42-8E00-159AA9C8C187}"/>
    <hyperlink ref="P1959" r:id="rId1768" xr:uid="{B8BA45F4-5809-3A40-A0AC-F9E612AA48EB}"/>
    <hyperlink ref="P1960" r:id="rId1769" xr:uid="{B98860DB-468E-304A-9DE0-B965B5A58F55}"/>
    <hyperlink ref="P1961" r:id="rId1770" xr:uid="{619BA53D-1E7E-7B4D-B5F9-3EC83A349577}"/>
    <hyperlink ref="P1962" r:id="rId1771" xr:uid="{F28CB720-37CF-0445-80E5-03F6026D2D00}"/>
    <hyperlink ref="P1963" r:id="rId1772" xr:uid="{D26EF18A-F2D4-7F48-94E6-17A256D5A9FE}"/>
    <hyperlink ref="P1964" r:id="rId1773" xr:uid="{34F9EA62-12B0-7643-8BFA-63AFE1920487}"/>
    <hyperlink ref="P1965" r:id="rId1774" xr:uid="{9DB19A16-D102-584A-9EF0-7EF27028EDE2}"/>
    <hyperlink ref="P1966" r:id="rId1775" xr:uid="{832EEB29-BF9B-E74F-9B50-FFB5CF7A1584}"/>
    <hyperlink ref="P1967" r:id="rId1776" xr:uid="{9E9A48A7-B03A-2440-A086-D6A4F751DA96}"/>
    <hyperlink ref="P1968" r:id="rId1777" xr:uid="{D3DC5046-82FC-BC4E-9994-401FE61D3B1C}"/>
    <hyperlink ref="P1969" r:id="rId1778" xr:uid="{4AEF4444-C1D1-B44F-9706-DE0D560E16E6}"/>
    <hyperlink ref="P1970" r:id="rId1779" xr:uid="{CAEBA953-7F7A-E24A-AF80-923E4956A8E2}"/>
    <hyperlink ref="P1971" r:id="rId1780" xr:uid="{E9AF2AC0-B281-C44B-850A-8920FAB6B32B}"/>
    <hyperlink ref="P1972" r:id="rId1781" xr:uid="{5DEEA93D-634F-6F41-8C16-FE75D3CA9594}"/>
    <hyperlink ref="P1973" r:id="rId1782" xr:uid="{E4A4B3C3-B205-EC41-A5D2-36C70A1338E1}"/>
    <hyperlink ref="P1974" r:id="rId1783" xr:uid="{952FC8D1-E1F0-6E42-A7F7-1F9A8C1A4303}"/>
    <hyperlink ref="P1975" r:id="rId1784" xr:uid="{3A37DE3C-E8D4-2B4F-8BE5-89C687A5AF88}"/>
    <hyperlink ref="P1976" r:id="rId1785" xr:uid="{8F7F325C-60B9-1E4A-A667-3285AC869DA0}"/>
    <hyperlink ref="P1977" r:id="rId1786" xr:uid="{2C4CC388-50BC-F145-8695-6316BE6C7BB8}"/>
    <hyperlink ref="P1978" r:id="rId1787" xr:uid="{97973198-E03D-904D-AFA4-168C977AAC36}"/>
    <hyperlink ref="P1979" r:id="rId1788" xr:uid="{3824DD65-661A-3E46-9D03-8DA9FA6A5B72}"/>
    <hyperlink ref="P1980" r:id="rId1789" xr:uid="{B7A0502D-61E1-3C44-B276-6BA091C6D055}"/>
    <hyperlink ref="P1981" r:id="rId1790" xr:uid="{D72215EF-5F77-A14F-9ABE-547ED3DFDB00}"/>
    <hyperlink ref="P1982" r:id="rId1791" xr:uid="{5C9D339D-E87A-F541-8777-2B8B6F4F5B90}"/>
    <hyperlink ref="P1983" r:id="rId1792" xr:uid="{1C531712-B33E-6048-A49B-3813119FA636}"/>
    <hyperlink ref="P1984" r:id="rId1793" xr:uid="{8088DCF3-3AE8-9740-A2F1-4420102E1C24}"/>
    <hyperlink ref="P1985" r:id="rId1794" xr:uid="{02D1F248-3880-744D-90AD-24CD8BA7DB86}"/>
    <hyperlink ref="P1986" r:id="rId1795" xr:uid="{A24A28AD-65AB-9946-8534-FE18952E0CB3}"/>
    <hyperlink ref="P1987" r:id="rId1796" xr:uid="{D3419774-DF58-684D-A0C0-DCC589E53F67}"/>
    <hyperlink ref="P1988" r:id="rId1797" xr:uid="{DEB92B15-43B0-9940-9E52-1DDB4BD033BC}"/>
    <hyperlink ref="P1989" r:id="rId1798" xr:uid="{6F20894B-35D1-954A-8CA4-19F208CE7A72}"/>
    <hyperlink ref="P1990" r:id="rId1799" xr:uid="{E8026E9F-771A-1E4B-8D07-5DCE4898D06B}"/>
    <hyperlink ref="P1991" r:id="rId1800" xr:uid="{283AFD0C-D522-244D-BA1E-E019865BE629}"/>
    <hyperlink ref="P1992" r:id="rId1801" xr:uid="{AA44F7EB-09E6-B14A-917E-252E19A0B36A}"/>
    <hyperlink ref="P1993" r:id="rId1802" xr:uid="{EF53AAA3-9BC3-CB49-9F0E-C41EB2BDFAF3}"/>
    <hyperlink ref="P1994" r:id="rId1803" xr:uid="{AB320D3C-1D4B-7B4D-A072-816C9D3E4558}"/>
    <hyperlink ref="P1995" r:id="rId1804" xr:uid="{92C2D51E-9794-C241-B721-DDC8D6C691DF}"/>
    <hyperlink ref="P1996" r:id="rId1805" xr:uid="{9382435D-89CA-534B-A0A2-BC397D6B5F6A}"/>
    <hyperlink ref="P1997" r:id="rId1806" xr:uid="{2CB02205-BC09-8A43-AFE5-6D5997E224CE}"/>
    <hyperlink ref="P1998" r:id="rId1807" xr:uid="{C4FE2B81-E515-D441-8A30-196E32017F6A}"/>
    <hyperlink ref="P1999" r:id="rId1808" xr:uid="{5F8F8790-E8D7-6244-9F97-ACEDAB1A7868}"/>
    <hyperlink ref="P2000" r:id="rId1809" xr:uid="{CC907B26-E55B-FA4C-9801-D55CF5A4E78C}"/>
    <hyperlink ref="P2001" r:id="rId1810" xr:uid="{326B3D02-8139-7E41-A83F-20E23FD621D0}"/>
    <hyperlink ref="P2002" r:id="rId1811" xr:uid="{D29A3642-6A6D-214F-958C-6982A560AC50}"/>
    <hyperlink ref="P2003" r:id="rId1812" xr:uid="{16451C70-028C-7D43-A15D-8D02486F0552}"/>
    <hyperlink ref="P2004" r:id="rId1813" xr:uid="{DF888B9A-03C8-C54B-9A67-2A7D816F8F5C}"/>
    <hyperlink ref="P2005" r:id="rId1814" xr:uid="{2202E172-3EA7-5D47-8B2E-96DF0ABB76D4}"/>
    <hyperlink ref="P2006" r:id="rId1815" xr:uid="{19D06F09-071E-144B-BD67-199964845ED4}"/>
    <hyperlink ref="P2007" r:id="rId1816" xr:uid="{DEADF7A3-79E3-304A-9A35-6D98FFD53EAD}"/>
    <hyperlink ref="P2008" r:id="rId1817" xr:uid="{C72BCF2A-D042-6F45-8549-321CA8977B4F}"/>
    <hyperlink ref="P2009" r:id="rId1818" xr:uid="{4B355D01-8F6A-1E4C-AC3B-8F97EBF58639}"/>
    <hyperlink ref="P2010" r:id="rId1819" xr:uid="{97C31AC0-89A7-C843-AC25-628F42E1BA2B}"/>
    <hyperlink ref="P2011" r:id="rId1820" xr:uid="{D32E24EA-3A94-CB49-A0EF-2F19E51239C1}"/>
    <hyperlink ref="P2012" r:id="rId1821" xr:uid="{0CDE1F11-4D48-7044-83FF-5BB59F5DCC0F}"/>
    <hyperlink ref="P2013" r:id="rId1822" xr:uid="{59644F94-CA26-A147-A2C7-0E01C9585E8F}"/>
    <hyperlink ref="P2014" r:id="rId1823" xr:uid="{8B511222-3C6E-2148-BC62-A196B818A169}"/>
    <hyperlink ref="P2015" r:id="rId1824" xr:uid="{9AEF68B8-41E8-C243-AC55-A26C2B0E7991}"/>
    <hyperlink ref="P2016" r:id="rId1825" xr:uid="{4CDF6B4B-A5FE-4B47-8607-26B0630473EE}"/>
    <hyperlink ref="P2017" r:id="rId1826" xr:uid="{8C0AED3C-452D-4A4F-BCC0-BCFD6D5DBFCD}"/>
    <hyperlink ref="P2018" r:id="rId1827" xr:uid="{9C452D58-9FF9-1647-A04F-C794D0214D67}"/>
    <hyperlink ref="P2019" r:id="rId1828" xr:uid="{86A9583B-0E2D-1C47-9BCE-7E835F350DB4}"/>
    <hyperlink ref="P2020" r:id="rId1829" xr:uid="{9A709BB4-4105-214D-9365-4C8ECDBFFC52}"/>
    <hyperlink ref="P2021" r:id="rId1830" xr:uid="{DF3C2099-C8B2-FE4E-8DB6-B0F9DBE502A1}"/>
    <hyperlink ref="P2022" r:id="rId1831" xr:uid="{3546C269-627C-E343-BB22-F7AFBBF5D10D}"/>
    <hyperlink ref="P2023" r:id="rId1832" xr:uid="{D03E8388-4A22-4B4A-B0D6-089A25A7427E}"/>
    <hyperlink ref="P2024" r:id="rId1833" xr:uid="{5E87AA58-3CF2-B640-91BE-30A489DA5B3D}"/>
    <hyperlink ref="P2025" r:id="rId1834" xr:uid="{FC708E02-EF74-B649-B841-62B6FBB850F5}"/>
    <hyperlink ref="P2026" r:id="rId1835" xr:uid="{205E6754-C790-F745-891F-B20FED3874BA}"/>
    <hyperlink ref="P2027" r:id="rId1836" xr:uid="{D2D9DAEB-3A37-5F4A-A5FD-66F83D042F95}"/>
    <hyperlink ref="P2028" r:id="rId1837" xr:uid="{413371EE-52D3-0C4E-B939-77A546B23DE1}"/>
    <hyperlink ref="P2030" r:id="rId1838" xr:uid="{3910FC6B-BB27-114B-932F-8CEE69D83664}"/>
    <hyperlink ref="P2031" r:id="rId1839" xr:uid="{1AE71129-3AB0-9C48-8E79-E124E48334A9}"/>
    <hyperlink ref="P2032" r:id="rId1840" xr:uid="{52DCB1EC-61CB-CB4D-ABE3-AA3823A0B00C}"/>
    <hyperlink ref="P2033" r:id="rId1841" xr:uid="{32B5E17A-3EDE-C447-B3DF-D515A250A691}"/>
    <hyperlink ref="P2034" r:id="rId1842" xr:uid="{FCC1F46A-EE0B-774D-8742-FEC1C1526A94}"/>
    <hyperlink ref="P2035" r:id="rId1843" xr:uid="{EB598041-77AD-7F43-8BFC-6D26B89741A0}"/>
    <hyperlink ref="P2036" r:id="rId1844" xr:uid="{764DB2D2-5F21-A247-A872-126FF086334E}"/>
    <hyperlink ref="P2037" r:id="rId1845" xr:uid="{7FA59D38-FBE6-B642-90B3-894B5D53DA76}"/>
    <hyperlink ref="P2038" r:id="rId1846" xr:uid="{CEAF8065-5F6E-0446-B0C2-66A2BEB9E070}"/>
    <hyperlink ref="P2039" r:id="rId1847" xr:uid="{A713A53B-CDDD-4246-A007-2D5076C52E28}"/>
    <hyperlink ref="P2040" r:id="rId1848" xr:uid="{91D58AB9-ED4B-0748-BA7B-EE7E8A271B41}"/>
    <hyperlink ref="P2041" r:id="rId1849" xr:uid="{D9C720BC-0AF9-8B4A-8386-AC30C332D723}"/>
    <hyperlink ref="P2042" r:id="rId1850" xr:uid="{97B30B79-EB8F-0742-9F8A-ACB738D6DF3E}"/>
    <hyperlink ref="P2043" r:id="rId1851" xr:uid="{F3565B0A-196E-094E-8FF8-EB388AB4158B}"/>
    <hyperlink ref="P2044" r:id="rId1852" xr:uid="{1F7C203E-3712-234D-872F-CC8ED547CF9F}"/>
    <hyperlink ref="P2045" r:id="rId1853" xr:uid="{4181A248-8377-DD4E-A210-C023DE2B093E}"/>
    <hyperlink ref="P2046" r:id="rId1854" xr:uid="{9D725F8B-25ED-6147-99A5-F434D1987820}"/>
    <hyperlink ref="P2047" r:id="rId1855" xr:uid="{BA318A7C-29B5-B045-AA8E-3BCC205F1549}"/>
    <hyperlink ref="P2048" r:id="rId1856" xr:uid="{C7BE580D-5E57-CD4C-90D9-FA41A2C0C56A}"/>
    <hyperlink ref="P2049" r:id="rId1857" xr:uid="{647A9932-AC62-8F4F-8938-D18F66CC259C}"/>
    <hyperlink ref="P2050" r:id="rId1858" xr:uid="{D623242D-58D8-0B4D-AFB5-EEAE5ED6ED21}"/>
    <hyperlink ref="P2051" r:id="rId1859" xr:uid="{2EA706C6-457C-8544-912C-CA9ED054565A}"/>
    <hyperlink ref="P2052" r:id="rId1860" xr:uid="{91044D24-6AA1-4A43-B81C-07A6F5DAB30D}"/>
    <hyperlink ref="P2053" r:id="rId1861" xr:uid="{04E5CCDE-89B6-3844-A2DD-B6B875EB1283}"/>
    <hyperlink ref="P2054" r:id="rId1862" xr:uid="{08382145-C064-EB48-B5A8-78C1F4521C25}"/>
    <hyperlink ref="P2055" r:id="rId1863" xr:uid="{E98D5E3E-67B8-7842-A2DC-96B5B061EF74}"/>
    <hyperlink ref="P2056" r:id="rId1864" xr:uid="{4668C962-BD2B-3842-A926-7E6385941E77}"/>
    <hyperlink ref="P2057" r:id="rId1865" xr:uid="{E6832756-86C5-9D4A-9C86-DEC4AFE298C5}"/>
    <hyperlink ref="P2058" r:id="rId1866" xr:uid="{BF63E9BA-4F81-3540-8B6B-3F97ED18F6A5}"/>
    <hyperlink ref="P2059" r:id="rId1867" xr:uid="{42F4BEC7-92FE-7F43-BC4C-9B5A66B1E604}"/>
    <hyperlink ref="P2060" r:id="rId1868" xr:uid="{4607058C-E485-AF43-9517-46FDF9128D8B}"/>
    <hyperlink ref="P2061" r:id="rId1869" xr:uid="{FF21F552-085B-C644-8119-A54BD8BFB201}"/>
    <hyperlink ref="P2062" r:id="rId1870" xr:uid="{1E3E9497-29EF-744F-B9BD-EF7ECFC2236C}"/>
    <hyperlink ref="P2063" r:id="rId1871" xr:uid="{6BC73BAD-EC04-DA4D-8576-6AE2D74F1A38}"/>
    <hyperlink ref="P2064" r:id="rId1872" xr:uid="{37EB09CE-C7CC-1B4C-8281-B9BC766DCE15}"/>
    <hyperlink ref="P2065" r:id="rId1873" xr:uid="{CF78F912-3D56-3C47-8CAC-7514706EE693}"/>
    <hyperlink ref="P2066" r:id="rId1874" xr:uid="{682745AD-0D17-D244-A1A5-4308BA65156B}"/>
    <hyperlink ref="P2067" r:id="rId1875" xr:uid="{2CB9EF5A-25FA-3F42-BF01-C60E59C707FD}"/>
    <hyperlink ref="P2068" r:id="rId1876" xr:uid="{31D83DE7-E708-CC4D-973F-BAD1BD694EE0}"/>
    <hyperlink ref="P2069" r:id="rId1877" xr:uid="{DDA43233-617F-B644-A3F9-000D82BBBFC5}"/>
    <hyperlink ref="P2070" r:id="rId1878" xr:uid="{B6C37E11-920E-5748-A641-A42CEDECCB90}"/>
    <hyperlink ref="P2071" r:id="rId1879" xr:uid="{98BE5B95-5964-E44E-93D6-BC9CA147925B}"/>
    <hyperlink ref="P2072" r:id="rId1880" xr:uid="{3F0C1ADC-45A9-6748-BEC7-CA93C6BF5BAD}"/>
    <hyperlink ref="P2073" r:id="rId1881" xr:uid="{01C66CCE-DFD0-814B-9AEF-7FCA258900EF}"/>
    <hyperlink ref="P2074" r:id="rId1882" xr:uid="{09C91A93-1A3C-F847-A006-42C7AB9BDD87}"/>
    <hyperlink ref="P2075" r:id="rId1883" xr:uid="{28DC286D-0D26-1040-9C7A-FB62B8CB90A7}"/>
    <hyperlink ref="P2076" r:id="rId1884" xr:uid="{D77BFEE5-7BFA-7E45-A2CF-7A0568565847}"/>
    <hyperlink ref="P2077" r:id="rId1885" xr:uid="{94FEDC67-81C0-C54A-9B26-27CD5808AFC9}"/>
    <hyperlink ref="P2078" r:id="rId1886" xr:uid="{0D6FD687-C6A7-B74C-88DC-9EB088CFDED4}"/>
    <hyperlink ref="P2079" r:id="rId1887" xr:uid="{F1B44A2F-3984-9244-BBA2-D99BD6E969E8}"/>
    <hyperlink ref="P2080" r:id="rId1888" xr:uid="{70BE6029-FBBB-A64D-879D-B83FAC67F393}"/>
    <hyperlink ref="P2081" r:id="rId1889" xr:uid="{BB643FF4-29AB-0741-8535-383A92D4B9B1}"/>
    <hyperlink ref="P2082" r:id="rId1890" xr:uid="{F0456722-3C17-854B-A9FC-7C6BAC06AF75}"/>
    <hyperlink ref="P2083" r:id="rId1891" xr:uid="{09B78C4D-DD3A-7846-B19E-9A802718685A}"/>
    <hyperlink ref="P2084" r:id="rId1892" xr:uid="{65F99663-C357-3D4D-9C96-35AC00F62AA0}"/>
    <hyperlink ref="P2085" r:id="rId1893" xr:uid="{9AB06541-BC97-D84C-A161-084CC333AD17}"/>
    <hyperlink ref="P2086" r:id="rId1894" xr:uid="{7AD7B143-2372-904C-9F74-CF2F039EE691}"/>
    <hyperlink ref="P2087" r:id="rId1895" xr:uid="{E6ABAFD5-DEA1-A14A-88E3-68038D31C963}"/>
    <hyperlink ref="P2088" r:id="rId1896" xr:uid="{3C62A484-C905-6142-8A87-0455FE034EB3}"/>
    <hyperlink ref="P2089" r:id="rId1897" xr:uid="{36EE820A-6362-214C-80A6-196602FED3C9}"/>
    <hyperlink ref="P2090" r:id="rId1898" xr:uid="{775BE17F-CAC7-9C40-9890-80A93805841B}"/>
    <hyperlink ref="P2091" r:id="rId1899" xr:uid="{6D09C266-DD45-9345-9FD2-BEC9CFD9E004}"/>
    <hyperlink ref="P2092" r:id="rId1900" xr:uid="{34C3E3C6-3EA4-F24F-8120-3A0D9CE789FF}"/>
    <hyperlink ref="P2093" r:id="rId1901" xr:uid="{24BABA3A-01FA-6D49-9A13-2C92858875CA}"/>
    <hyperlink ref="P2094" r:id="rId1902" xr:uid="{1A1878CA-C574-A64E-8FF5-476F04C3E442}"/>
    <hyperlink ref="P2095" r:id="rId1903" xr:uid="{0DB65F24-B87B-B845-BC88-CD70D27BD223}"/>
    <hyperlink ref="P2096" r:id="rId1904" xr:uid="{993DAD8F-D075-3246-AB34-13B416682368}"/>
    <hyperlink ref="P2097" r:id="rId1905" xr:uid="{A67CE63B-CE0E-0C4C-ACC1-72927C38F603}"/>
    <hyperlink ref="P2098" r:id="rId1906" xr:uid="{97250869-6029-8643-AAC8-B68277DEA9DD}"/>
    <hyperlink ref="P2099" r:id="rId1907" xr:uid="{BF7DDB08-9E01-4848-88DD-EE68F8367C22}"/>
    <hyperlink ref="P2100" r:id="rId1908" xr:uid="{8E2DABA6-8FD0-9345-8B1D-7FBA44A42927}"/>
    <hyperlink ref="P2101" r:id="rId1909" xr:uid="{565910A5-9464-1B40-A7F6-415BDE257D6C}"/>
    <hyperlink ref="P2102" r:id="rId1910" xr:uid="{6DFEBBD7-C286-6F46-8342-7FAD22B7CDB1}"/>
    <hyperlink ref="P2103" r:id="rId1911" xr:uid="{EFFC863C-5628-5D4E-BCA9-A86590849E13}"/>
    <hyperlink ref="P2104" r:id="rId1912" xr:uid="{F2011B25-97EE-7841-BD57-FB3F2C591BAB}"/>
    <hyperlink ref="P2105" r:id="rId1913" xr:uid="{2D0F1AC1-66E9-8148-A171-53923F14DD3A}"/>
    <hyperlink ref="P2106" r:id="rId1914" xr:uid="{FA606382-267B-7345-B366-BBEA6B289C8D}"/>
    <hyperlink ref="P2107" r:id="rId1915" xr:uid="{F28ADED5-662F-1548-B163-92388C81701E}"/>
    <hyperlink ref="P2108" r:id="rId1916" xr:uid="{F4794B41-0084-814D-B777-321F7BA55B2B}"/>
    <hyperlink ref="P2109" r:id="rId1917" xr:uid="{EF1AD2EB-111D-7442-9F85-C8695CAE5726}"/>
    <hyperlink ref="P2110" r:id="rId1918" xr:uid="{4625732C-1924-3344-8E5D-7618DC0C8803}"/>
    <hyperlink ref="P2111" r:id="rId1919" xr:uid="{E92EBE47-B9B2-2048-B1EC-CB983D1CF1CC}"/>
    <hyperlink ref="P2112" r:id="rId1920" xr:uid="{71F125A1-A7F6-1948-A475-812062799AD3}"/>
    <hyperlink ref="P2113" r:id="rId1921" xr:uid="{A3C966EA-41AD-214E-8D44-AE6517DD8959}"/>
    <hyperlink ref="P2114" r:id="rId1922" xr:uid="{8119E7B7-71F3-E741-B479-1EE99364BD3B}"/>
    <hyperlink ref="P2115" r:id="rId1923" xr:uid="{22389658-6B17-1640-A3D3-1B3AE3DE108C}"/>
    <hyperlink ref="P2116" r:id="rId1924" xr:uid="{085FF2DA-4030-2141-8617-112EC3888CAC}"/>
    <hyperlink ref="P2117" r:id="rId1925" xr:uid="{FDE91AAC-85DC-6C47-B1F6-4C6DAA048128}"/>
    <hyperlink ref="P2118" r:id="rId1926" xr:uid="{2E038931-A68B-8849-982B-D15542B08D4B}"/>
    <hyperlink ref="P2119" r:id="rId1927" xr:uid="{D3272F2C-3684-5945-989C-74469534E15A}"/>
    <hyperlink ref="P2120" r:id="rId1928" xr:uid="{4B318918-46C8-274E-90A4-49A776FAA69D}"/>
    <hyperlink ref="P2121" r:id="rId1929" xr:uid="{DB6898BE-6621-4543-B7CC-B8FCFE8DE529}"/>
    <hyperlink ref="P2122" r:id="rId1930" xr:uid="{8590EC2F-9A0A-CB47-92A4-93032DC488C7}"/>
    <hyperlink ref="P2123" r:id="rId1931" xr:uid="{630C5327-5F4A-EA4D-8E73-09CE89F6A251}"/>
    <hyperlink ref="P2124" r:id="rId1932" xr:uid="{AE400C63-5C8D-794C-97D2-8B0FE2D33E9A}"/>
    <hyperlink ref="P2125" r:id="rId1933" xr:uid="{80A5D59A-333E-8744-87BC-88B54377DD07}"/>
    <hyperlink ref="P2126" r:id="rId1934" xr:uid="{516B2022-79A2-3047-BB5A-24AE1F558273}"/>
    <hyperlink ref="P2127" r:id="rId1935" xr:uid="{3D1B07EF-D294-6E40-BFDF-0EC5D0438BEB}"/>
    <hyperlink ref="P2128" r:id="rId1936" xr:uid="{85D23E57-9DEB-7249-A234-B3B2CEF57E86}"/>
    <hyperlink ref="P2129" r:id="rId1937" xr:uid="{70958465-307C-C54C-A0A4-B76A61449C1B}"/>
    <hyperlink ref="P2130" r:id="rId1938" xr:uid="{755B14BD-D7E2-AC46-8633-31A944938568}"/>
    <hyperlink ref="P2131" r:id="rId1939" xr:uid="{A716F3F8-0127-F14A-ADEA-F3B0A7057C98}"/>
    <hyperlink ref="P2132" r:id="rId1940" xr:uid="{71B6BF74-CE5F-DA41-9CBD-966E8FE9A62D}"/>
    <hyperlink ref="P2133" r:id="rId1941" xr:uid="{50B7E45F-6CD4-9A43-8106-589F195F5E0D}"/>
    <hyperlink ref="P2134" r:id="rId1942" xr:uid="{1A78F783-7913-E84E-A638-6F1D7D9CEAF5}"/>
    <hyperlink ref="P2135" r:id="rId1943" xr:uid="{F980F3E5-FD99-804E-A976-4034D63A2FA8}"/>
    <hyperlink ref="P2136" r:id="rId1944" xr:uid="{58F83D4D-E3B5-824C-8853-635487A88AD8}"/>
    <hyperlink ref="P2137" r:id="rId1945" xr:uid="{169C8799-1AB4-0A41-9BA1-DC8C4647E7C6}"/>
    <hyperlink ref="P2138" r:id="rId1946" xr:uid="{CE7C79BE-52AF-2942-B5C1-F29529CB91BA}"/>
    <hyperlink ref="P2139" r:id="rId1947" xr:uid="{3D021207-BE92-BD4E-B883-57BAA544F62A}"/>
    <hyperlink ref="P2140" r:id="rId1948" xr:uid="{E42A1332-0A6E-8940-827D-D13C181AAF68}"/>
    <hyperlink ref="P2141" r:id="rId1949" xr:uid="{ABCD90FE-FCA2-9941-8E43-E02EA15800D2}"/>
    <hyperlink ref="P2142" r:id="rId1950" xr:uid="{CE0B0359-97AD-DB42-9925-2B4DD5D07E0A}"/>
    <hyperlink ref="P2143" r:id="rId1951" xr:uid="{3D8817E6-D3E4-7C4F-8871-6D9D17F1501F}"/>
    <hyperlink ref="P2144" r:id="rId1952" xr:uid="{E4355203-5CA8-6C41-A487-45019A35AA3B}"/>
    <hyperlink ref="P2145" r:id="rId1953" xr:uid="{52344CA9-BB09-B347-BB8D-EA87659E0472}"/>
    <hyperlink ref="P2146" r:id="rId1954" xr:uid="{5E81E54B-02DE-DF45-B0B8-F65E10E1356E}"/>
    <hyperlink ref="P2147" r:id="rId1955" xr:uid="{6330A63B-6746-B74B-B4A6-128440458573}"/>
    <hyperlink ref="P2148" r:id="rId1956" xr:uid="{86234131-FAC9-FB42-81CD-FA94CFD54028}"/>
    <hyperlink ref="P2149" r:id="rId1957" xr:uid="{DB2877C8-FFB2-A34B-986E-8E262F2593BA}"/>
    <hyperlink ref="P2150" r:id="rId1958" xr:uid="{2E1C8AC9-2797-C04A-9635-4D45B445418C}"/>
    <hyperlink ref="P2151" r:id="rId1959" xr:uid="{7A434849-C990-FF48-902A-138D1E1ED489}"/>
    <hyperlink ref="P2152" r:id="rId1960" xr:uid="{9D90691F-35A6-C44D-A89B-A4C3CADC6113}"/>
    <hyperlink ref="P2153" r:id="rId1961" xr:uid="{5CE5126F-FE88-9141-B25B-C0C214BE7D6C}"/>
    <hyperlink ref="P2154" r:id="rId1962" xr:uid="{E3750BEC-0EB7-3B46-9588-0CD267A95BC2}"/>
    <hyperlink ref="P2155" r:id="rId1963" xr:uid="{72850046-A3C1-784F-B10B-410A65C47EC3}"/>
    <hyperlink ref="P2156" r:id="rId1964" xr:uid="{DE7CF2FD-1A16-CB4A-B9BD-15E53E0187DF}"/>
    <hyperlink ref="P2157" r:id="rId1965" xr:uid="{1155AED1-DD23-1C43-9527-A8F679C05442}"/>
    <hyperlink ref="P2158" r:id="rId1966" xr:uid="{32DAF44B-B99C-D640-8855-FAE9ECBE8BC4}"/>
    <hyperlink ref="P2159" r:id="rId1967" xr:uid="{10D93D77-1781-CA4E-8BF2-AB23B1BA5195}"/>
    <hyperlink ref="P2160" r:id="rId1968" xr:uid="{E698C65B-C785-FE41-80D9-FEF016883771}"/>
    <hyperlink ref="P2161" r:id="rId1969" xr:uid="{2FBFE80A-367A-394A-90E5-BE49699A8CA8}"/>
    <hyperlink ref="P2162" r:id="rId1970" xr:uid="{2D34578C-2AB1-654B-9F81-15015129FE2D}"/>
    <hyperlink ref="P2163" r:id="rId1971" xr:uid="{FEBF25DA-5725-8A4D-AE77-2492AEC3E945}"/>
    <hyperlink ref="P2164" r:id="rId1972" xr:uid="{0322B10B-824F-5840-A7F3-6A0E23CCD8EA}"/>
    <hyperlink ref="P2165" r:id="rId1973" xr:uid="{ED37E830-705C-334E-98BB-5FCFA047EC95}"/>
    <hyperlink ref="P2166" r:id="rId1974" xr:uid="{BCF0E6BE-66CF-9745-A55C-F06EF26AFFEF}"/>
    <hyperlink ref="P2167" r:id="rId1975" xr:uid="{63B4711B-6F1B-C845-89A6-4ED46090B231}"/>
    <hyperlink ref="P2168" r:id="rId1976" xr:uid="{A355EC3A-E2C9-3144-98E5-1B14A832456B}"/>
    <hyperlink ref="P2169" r:id="rId1977" xr:uid="{B09ED204-1F7A-7C40-B144-66E9F05A8217}"/>
    <hyperlink ref="P2170" r:id="rId1978" xr:uid="{DCCFBE7D-55CA-A840-8DF6-57EA12E14A35}"/>
    <hyperlink ref="P2171" r:id="rId1979" xr:uid="{B342896B-F352-7249-8378-F2CD07D49A16}"/>
    <hyperlink ref="P2172" r:id="rId1980" xr:uid="{31101C79-1852-904D-B568-90571D2554BF}"/>
    <hyperlink ref="P2173" r:id="rId1981" xr:uid="{E71BC259-E9B9-C947-B6F3-9EC63BB116E8}"/>
    <hyperlink ref="P2174" r:id="rId1982" xr:uid="{AB46EC34-4B82-0F49-A9E3-A0CE383D4357}"/>
    <hyperlink ref="P2175" r:id="rId1983" xr:uid="{35743998-B801-914C-93CB-9C076926EA97}"/>
    <hyperlink ref="P2176" r:id="rId1984" xr:uid="{4BD3B26D-B722-3247-B4D5-56C5FBDF7F7C}"/>
    <hyperlink ref="P2177" r:id="rId1985" xr:uid="{B1FA04D2-F150-AD4C-9A7B-9F44BE2A9B12}"/>
    <hyperlink ref="P2178" r:id="rId1986" xr:uid="{D85C4955-771A-324B-814B-61A07D6C0B54}"/>
    <hyperlink ref="P2179" r:id="rId1987" xr:uid="{57CB44E0-D197-2A47-B5FA-013ACFEFAEA0}"/>
    <hyperlink ref="P2180" r:id="rId1988" xr:uid="{497D35F1-6F54-F34E-B8AE-9527677CDF2D}"/>
    <hyperlink ref="P2181" r:id="rId1989" xr:uid="{9D015AA5-5DEC-A244-BC56-A101B05AEFB1}"/>
    <hyperlink ref="P2182" r:id="rId1990" xr:uid="{E28E0512-A673-6E4D-901F-B731AB43C1E9}"/>
    <hyperlink ref="P2183" r:id="rId1991" xr:uid="{53003A55-2B30-964C-A76F-394EE3ED2802}"/>
    <hyperlink ref="P2184" r:id="rId1992" xr:uid="{951E55D1-1969-A646-871D-964ACC7EFF0F}"/>
    <hyperlink ref="P2185" r:id="rId1993" xr:uid="{B6AEFDCF-778E-0C4A-A0F4-D81BDB6CDAD1}"/>
    <hyperlink ref="P2186" r:id="rId1994" xr:uid="{6BFE914B-6011-834E-9CBD-A3636D9D847B}"/>
    <hyperlink ref="P2187" r:id="rId1995" xr:uid="{69CD4BD0-B2E1-8F40-9213-01355A7CBB15}"/>
    <hyperlink ref="P2188" r:id="rId1996" xr:uid="{56A07848-61F1-5649-8F9D-795CADC33D7E}"/>
    <hyperlink ref="P2189" r:id="rId1997" xr:uid="{A7954CDF-F322-5746-9756-57B53F0478FF}"/>
    <hyperlink ref="P2190" r:id="rId1998" xr:uid="{0AC5D894-FD75-0A4C-A2E9-1130EE0FBE7A}"/>
    <hyperlink ref="P2191" r:id="rId1999" xr:uid="{5514E6FE-0FD5-A446-9A75-919ED146DC7B}"/>
    <hyperlink ref="P2192" r:id="rId2000" xr:uid="{E597258B-F952-9049-913B-D8DBD6175D5B}"/>
    <hyperlink ref="P2193" r:id="rId2001" xr:uid="{2CA212EC-F554-1A4C-A957-DE2F9B2D30EE}"/>
    <hyperlink ref="P2194" r:id="rId2002" xr:uid="{C6A80D69-C751-CC43-B077-600C44688941}"/>
    <hyperlink ref="P2195" r:id="rId2003" xr:uid="{3B5010C0-AA47-7543-BE75-567B29FC6F8B}"/>
    <hyperlink ref="P2196" r:id="rId2004" xr:uid="{0CCE46E0-85DD-AC4B-804F-4390354EECF3}"/>
    <hyperlink ref="P2197" r:id="rId2005" xr:uid="{58688C09-D4D3-7447-933A-4059B8198ACC}"/>
    <hyperlink ref="P2198" r:id="rId2006" xr:uid="{4CCDEA76-8FDC-254E-AF6C-6BB0BDEFA72F}"/>
    <hyperlink ref="P2199" r:id="rId2007" xr:uid="{2207A0CB-DE03-4440-8519-F31BEBD9C91E}"/>
    <hyperlink ref="P2200" r:id="rId2008" xr:uid="{1580BEF4-6B3A-4A47-AC48-7C2AA89C2A75}"/>
    <hyperlink ref="P2201" r:id="rId2009" xr:uid="{215FDC25-DDFC-534C-BB19-E28FDB47388A}"/>
    <hyperlink ref="P2202" r:id="rId2010" xr:uid="{6F1D83FA-6BAB-E145-B5EF-28F1D1232EF8}"/>
    <hyperlink ref="P2203" r:id="rId2011" xr:uid="{5D828A12-D984-AA40-821E-2C20DA91D0BC}"/>
    <hyperlink ref="P2204" r:id="rId2012" xr:uid="{2A16606B-30E3-864A-921D-57D1BF50887E}"/>
    <hyperlink ref="P2205" r:id="rId2013" xr:uid="{74FE2EE1-ABAC-1E4F-9AE6-CD21EBA86F5E}"/>
    <hyperlink ref="P2206" r:id="rId2014" xr:uid="{D7D66C5E-8380-5B4B-94D0-5BD0CC39CE63}"/>
    <hyperlink ref="P2207" r:id="rId2015" xr:uid="{25171E65-0B1E-7146-8BA8-86C689EA0C49}"/>
    <hyperlink ref="P2208" r:id="rId2016" xr:uid="{D16BB20D-E539-AF4D-8C6A-02C2E9A5504C}"/>
    <hyperlink ref="P2209" r:id="rId2017" xr:uid="{F5CCB777-59B7-C949-9B74-1FBB984E4294}"/>
    <hyperlink ref="P2210" r:id="rId2018" xr:uid="{D958168E-4836-A347-B2FC-4E101476FE7A}"/>
    <hyperlink ref="P2211" r:id="rId2019" xr:uid="{1BAFBF0E-FDBF-9D4B-A9AE-67477CA45DC0}"/>
    <hyperlink ref="P2212" r:id="rId2020" xr:uid="{581B55D5-6672-1C40-903E-B6F830CBED80}"/>
    <hyperlink ref="P2213" r:id="rId2021" xr:uid="{85257560-1BDE-5647-943E-C4C822670D9E}"/>
    <hyperlink ref="P2214" r:id="rId2022" xr:uid="{E9914023-7426-1945-8B4F-C695EDFF5A8A}"/>
    <hyperlink ref="P2215" r:id="rId2023" xr:uid="{460A5C32-3DCC-CB48-A19F-107C6746D249}"/>
    <hyperlink ref="P2216" r:id="rId2024" xr:uid="{D612DA7D-25DF-3747-9C28-2F20B1361B99}"/>
    <hyperlink ref="P2217" r:id="rId2025" xr:uid="{64D67BE3-1B36-8742-A861-478FEC93D3E7}"/>
    <hyperlink ref="P2218" r:id="rId2026" xr:uid="{7BA62FFD-BBDA-4346-B3FD-FCA6239D0ED1}"/>
    <hyperlink ref="P2219" r:id="rId2027" xr:uid="{6DDAB918-1F28-234F-A05C-CF3C0F002255}"/>
    <hyperlink ref="P2220" r:id="rId2028" xr:uid="{8BC5F907-C1CF-B844-87D5-EA6E512C34BF}"/>
    <hyperlink ref="P2221" r:id="rId2029" xr:uid="{0F493417-383A-EF41-8023-2273EF945814}"/>
    <hyperlink ref="P2222" r:id="rId2030" xr:uid="{3C09BD43-EF59-4440-B14A-2CAA6A2E6FE1}"/>
    <hyperlink ref="P2223" r:id="rId2031" xr:uid="{439D5339-7FBB-FB46-AE71-EB0FC94727E5}"/>
    <hyperlink ref="P2224" r:id="rId2032" xr:uid="{C98FCBD9-A350-6E47-9D10-C6BBF2793EA0}"/>
    <hyperlink ref="P2225" r:id="rId2033" xr:uid="{78E8DDBD-7BDC-244B-8101-8CEC223CAE1A}"/>
    <hyperlink ref="P2226" r:id="rId2034" xr:uid="{CA1D8D41-C176-0B45-B028-9E6505C12836}"/>
    <hyperlink ref="P2227" r:id="rId2035" xr:uid="{ADCDC0AF-C5BF-B548-841C-DB4FC97C9AF4}"/>
    <hyperlink ref="P2228" r:id="rId2036" xr:uid="{D34FD45E-96FE-0848-8FE1-AB080B89B9F5}"/>
    <hyperlink ref="P2229" r:id="rId2037" xr:uid="{08F4E896-BF8A-5A42-A8E4-47BCF87CB31C}"/>
    <hyperlink ref="P2230" r:id="rId2038" xr:uid="{320C9A06-46FB-9C48-A686-AA617D0A9D45}"/>
    <hyperlink ref="P2231" r:id="rId2039" xr:uid="{1F34BF9C-2331-AC45-8B45-9994D39C79B6}"/>
    <hyperlink ref="P2232" r:id="rId2040" xr:uid="{E1725A0A-C46B-3D42-B734-C6ABB59E4B0D}"/>
    <hyperlink ref="P2233" r:id="rId2041" xr:uid="{CF439C7F-0FC1-B14C-AAE7-1C01DAA88A9C}"/>
    <hyperlink ref="P2234" r:id="rId2042" xr:uid="{0774DB98-59C4-3443-86DF-D81220869E86}"/>
    <hyperlink ref="P2235" r:id="rId2043" xr:uid="{B2CA7C51-49A2-8543-9531-7CF25CD0D876}"/>
    <hyperlink ref="P2236" r:id="rId2044" xr:uid="{55E74B3F-3B2C-1F46-949C-D96C466D7701}"/>
    <hyperlink ref="P2237" r:id="rId2045" xr:uid="{539BB140-1826-C24D-8E33-2BE3A1B7ACE0}"/>
    <hyperlink ref="P2238" r:id="rId2046" xr:uid="{1C0E8C71-7B5E-124A-8E03-0336B2D54E0B}"/>
    <hyperlink ref="P2239" r:id="rId2047" xr:uid="{D5175EC9-5234-6D49-8792-0818B925C468}"/>
    <hyperlink ref="P2240" r:id="rId2048" xr:uid="{3BEA15FA-EA26-DC4B-B2DE-404C83D9AEBC}"/>
    <hyperlink ref="P2241" r:id="rId2049" xr:uid="{89AB71F0-626A-8A47-8AD7-244439ED0EF7}"/>
    <hyperlink ref="P2242" r:id="rId2050" xr:uid="{DFC4BAA5-1BE2-4D4F-9510-98624444A3AB}"/>
    <hyperlink ref="P2243" r:id="rId2051" xr:uid="{BC557261-47DA-C74F-8F63-A56C92EFF59F}"/>
    <hyperlink ref="P2244" r:id="rId2052" xr:uid="{92BB8106-60B5-D34E-99E4-3562C3D3CC3D}"/>
    <hyperlink ref="P2245" r:id="rId2053" xr:uid="{BC05E158-50BA-FB4E-A6A9-AA6AE6C1D4CA}"/>
    <hyperlink ref="P2246" r:id="rId2054" xr:uid="{5A8535C1-1EF0-4740-A9B5-F569441DB960}"/>
    <hyperlink ref="P2247" r:id="rId2055" xr:uid="{E04AE4E4-56E5-6941-8A75-3117AD6CE2A8}"/>
    <hyperlink ref="P2248" r:id="rId2056" xr:uid="{43E71E53-D5C5-7B4D-8032-C0D31A2F492D}"/>
    <hyperlink ref="P2249" r:id="rId2057" xr:uid="{20E5BEA9-31A4-004B-9BE5-240CF2E7CD35}"/>
    <hyperlink ref="P2250" r:id="rId2058" xr:uid="{CFD45868-3569-944A-AFF4-112DEBA16F74}"/>
    <hyperlink ref="P2251" r:id="rId2059" xr:uid="{E418B3C6-C332-F945-A49A-EDFE530D73DD}"/>
    <hyperlink ref="P2252" r:id="rId2060" xr:uid="{B7D90BB0-3818-0A48-8472-123D004AE337}"/>
    <hyperlink ref="P2253" r:id="rId2061" xr:uid="{9EC5FFAC-6BAA-EF4C-A835-0FE322071903}"/>
    <hyperlink ref="P2254" r:id="rId2062" xr:uid="{89E66463-A67E-2440-9F7D-D9C5F4CFB38F}"/>
    <hyperlink ref="P2255" r:id="rId2063" xr:uid="{879CF646-30D2-B845-A8C0-8A04A373B645}"/>
    <hyperlink ref="P2256" r:id="rId2064" xr:uid="{3A8D8988-12C8-DA4E-9D08-0D558CFFC521}"/>
    <hyperlink ref="P2257" r:id="rId2065" xr:uid="{D0ABE597-07F9-C841-8551-4EB5C9AF2932}"/>
    <hyperlink ref="P2258" r:id="rId2066" xr:uid="{0D7824DB-3FF7-AF41-9E7C-695E63404500}"/>
    <hyperlink ref="P2259" r:id="rId2067" xr:uid="{16F66BC4-022B-E34A-842F-CAED5189E0FF}"/>
    <hyperlink ref="P2260" r:id="rId2068" xr:uid="{5AD74F24-C6A7-E744-B588-A468EBB4285D}"/>
    <hyperlink ref="P2261" r:id="rId2069" xr:uid="{9B27EEE4-7833-064A-81A6-12F7F1062052}"/>
    <hyperlink ref="P2262" r:id="rId2070" xr:uid="{92DDD419-0A2E-7941-A984-21BFE8319EE5}"/>
    <hyperlink ref="P2263" r:id="rId2071" xr:uid="{9F4C581E-A002-8748-B602-0918E7D19AA1}"/>
    <hyperlink ref="P2264" r:id="rId2072" xr:uid="{DEFB5D0F-C8AB-484E-A48C-67A17879DCFA}"/>
    <hyperlink ref="P2265" r:id="rId2073" xr:uid="{503E1BB9-E924-EC40-9040-7857E69D35F2}"/>
    <hyperlink ref="P2266" r:id="rId2074" xr:uid="{B559C3D8-3AF0-B24B-8C46-CCF6779AF172}"/>
    <hyperlink ref="P2267" r:id="rId2075" xr:uid="{4F060AF0-C8E5-424F-BBD5-211996E10425}"/>
    <hyperlink ref="P2268" r:id="rId2076" xr:uid="{CB06DEB9-1B82-4B40-9C8E-D234983B7C31}"/>
    <hyperlink ref="P2269" r:id="rId2077" xr:uid="{2E3A73FA-5CC1-1E49-82C3-324BA7846888}"/>
    <hyperlink ref="P2270" r:id="rId2078" xr:uid="{EC00AC54-AF43-9A4F-ABBC-C0C1BA2BA433}"/>
    <hyperlink ref="P2271" r:id="rId2079" xr:uid="{9171FF2A-0FFE-D84B-9E00-848466611822}"/>
    <hyperlink ref="P2272" r:id="rId2080" xr:uid="{4CD07882-B282-FB46-A472-1C4B84030A30}"/>
    <hyperlink ref="P2273" r:id="rId2081" xr:uid="{2868C682-6085-F742-9858-34816587A615}"/>
    <hyperlink ref="P2274" r:id="rId2082" xr:uid="{9B5C75C2-3439-6941-8E63-4D91727D5D8A}"/>
    <hyperlink ref="P2275" r:id="rId2083" xr:uid="{C9C927AF-0EAC-BB43-A8F1-808ACDD58079}"/>
    <hyperlink ref="P2276" r:id="rId2084" xr:uid="{5822DFC3-DFCD-A64A-840F-4F1FF180BC6C}"/>
    <hyperlink ref="P2277" r:id="rId2085" xr:uid="{81E96298-9A6A-D84C-8D0E-AC6189A7EBB7}"/>
    <hyperlink ref="P2278" r:id="rId2086" xr:uid="{CB523693-4D9A-8A4E-A83A-3B99C5D23C61}"/>
    <hyperlink ref="P2279" r:id="rId2087" xr:uid="{6BE1B8B5-3A67-524A-A6B1-98C91C508829}"/>
    <hyperlink ref="P2280" r:id="rId2088" xr:uid="{D893DD95-E0CB-154E-BD16-7999E852E0B1}"/>
    <hyperlink ref="P2281" r:id="rId2089" xr:uid="{00153794-3693-D04E-88D7-A0F48A87E2F2}"/>
    <hyperlink ref="P2282" r:id="rId2090" xr:uid="{87E486C0-B6D7-4D4C-BC7A-8B6FC6412245}"/>
    <hyperlink ref="P2283" r:id="rId2091" xr:uid="{00225C8E-04C4-D546-B2BA-032AD79A14CE}"/>
    <hyperlink ref="P2284" r:id="rId2092" xr:uid="{84363AC5-8B22-1F42-8DA1-53CE7B7363F8}"/>
    <hyperlink ref="P2285" r:id="rId2093" xr:uid="{26C2BDB7-D0A8-554B-9ED1-0C4ECB24240F}"/>
    <hyperlink ref="P2286" r:id="rId2094" xr:uid="{EF5D5432-A6E7-6C48-A2F2-7475E3B4FCD4}"/>
    <hyperlink ref="P2287" r:id="rId2095" xr:uid="{27FE4D99-5D8F-EA47-8907-7EB3E0A0F8DB}"/>
    <hyperlink ref="P2288" r:id="rId2096" xr:uid="{09E248A0-3ACC-1A40-8872-A6049F86F645}"/>
    <hyperlink ref="P2289" r:id="rId2097" xr:uid="{07710B16-DB46-8043-BF14-BF0F9BF44C13}"/>
    <hyperlink ref="P2290" r:id="rId2098" xr:uid="{53E1724A-E038-9F40-A127-973E09D6FBFE}"/>
    <hyperlink ref="P2291" r:id="rId2099" xr:uid="{3450B141-840D-4F42-A45B-F57172CE8EEA}"/>
    <hyperlink ref="P2292" r:id="rId2100" xr:uid="{1C63A189-B08C-AE4E-B90A-871D133AF745}"/>
    <hyperlink ref="P2293" r:id="rId2101" xr:uid="{C847A625-D391-D94A-9050-C086812E11FE}"/>
    <hyperlink ref="P2294" r:id="rId2102" xr:uid="{5C503FF0-3B29-1342-8C83-4D74FE33B5DA}"/>
    <hyperlink ref="P2295" r:id="rId2103" xr:uid="{633CAC83-4FEE-F243-9B1C-EDD8F3D576EB}"/>
    <hyperlink ref="P2296" r:id="rId2104" xr:uid="{D6479AFC-A820-854B-BA90-F28BAB395479}"/>
    <hyperlink ref="P2297" r:id="rId2105" xr:uid="{97339401-5C93-B841-B9BB-DB4068E43904}"/>
    <hyperlink ref="P2298" r:id="rId2106" xr:uid="{0EB61507-1090-0441-87F9-8AB1EF0B2BDD}"/>
    <hyperlink ref="P2299" r:id="rId2107" xr:uid="{8152A10E-42CD-4F4E-8CD0-8CB55E65FC72}"/>
    <hyperlink ref="P2300" r:id="rId2108" xr:uid="{53690AC7-5E8F-8B4B-A1E8-60B67E6666D3}"/>
    <hyperlink ref="P2301" r:id="rId2109" xr:uid="{0F598188-8439-5E48-85C3-F6AD531524A7}"/>
    <hyperlink ref="P2302" r:id="rId2110" xr:uid="{EB277685-1B5B-3E45-81BB-A9A0734B7B27}"/>
    <hyperlink ref="P2303" r:id="rId2111" xr:uid="{A03D6035-96FC-B749-B7D5-971F31D76873}"/>
    <hyperlink ref="P2304" r:id="rId2112" xr:uid="{4AECCDA9-4FDD-174C-9EC1-F60115045F9F}"/>
    <hyperlink ref="P2305" r:id="rId2113" xr:uid="{1A25654E-5C77-D04C-BFA9-05EED429D6F5}"/>
    <hyperlink ref="P2306" r:id="rId2114" xr:uid="{2363BF89-9266-6744-B08D-641347F2FE35}"/>
    <hyperlink ref="P2307" r:id="rId2115" xr:uid="{5B3AB2AC-23FB-224C-A9A9-A444922DF382}"/>
    <hyperlink ref="P2308" r:id="rId2116" xr:uid="{8797E7E8-01AB-C94F-8384-B2432D9281AC}"/>
    <hyperlink ref="P2309" r:id="rId2117" xr:uid="{FAE52400-FC4C-004C-A213-ADC6697BBB3E}"/>
    <hyperlink ref="P2310" r:id="rId2118" xr:uid="{44BCC578-F5A3-4244-8169-C6D510A3BCBF}"/>
    <hyperlink ref="P2311" r:id="rId2119" xr:uid="{B7D7E73B-E009-0D4A-94FE-68C4EF8218B3}"/>
    <hyperlink ref="P2312" r:id="rId2120" xr:uid="{A4EFCB2A-541E-644F-8E39-0A77EC4F68A7}"/>
    <hyperlink ref="P2313" r:id="rId2121" xr:uid="{A63C06C3-1F37-F84E-8981-EFA5E29D1367}"/>
    <hyperlink ref="P2314" r:id="rId2122" xr:uid="{8A024D38-F388-984E-A0CB-D54FF01CDE0A}"/>
    <hyperlink ref="P2315" r:id="rId2123" xr:uid="{CE01F479-3BBC-3740-882C-B99B99DB306F}"/>
    <hyperlink ref="P2316" r:id="rId2124" xr:uid="{307E96F7-2097-854A-B2A2-DFB03550F0C2}"/>
    <hyperlink ref="P2317" r:id="rId2125" xr:uid="{7C4F49D3-7CD9-DF40-9D72-9A6A30B2F50C}"/>
    <hyperlink ref="P2318" r:id="rId2126" xr:uid="{B608F3B8-C67C-134C-94B2-874E535E9FD5}"/>
    <hyperlink ref="P2319" r:id="rId2127" xr:uid="{5E59423D-D501-C544-9B9B-4C399811F373}"/>
    <hyperlink ref="P2320" r:id="rId2128" xr:uid="{5B3E9EC1-EBD8-D44B-AD67-DB284AAB65E2}"/>
    <hyperlink ref="P2321" r:id="rId2129" xr:uid="{F86AA641-AD68-4C4B-AB88-A11D8E322994}"/>
    <hyperlink ref="P2322" r:id="rId2130" xr:uid="{A48B823A-F809-9E4B-B007-6BECB952EDBE}"/>
    <hyperlink ref="P2323" r:id="rId2131" xr:uid="{9BDEB808-8863-1C41-9623-9ADB2C6EF592}"/>
    <hyperlink ref="P2324" r:id="rId2132" xr:uid="{4D7D8597-D7EC-E84D-81ED-9023603869C5}"/>
    <hyperlink ref="P2325" r:id="rId2133" xr:uid="{2774E7BD-CFED-5946-90BD-CD0395B1971E}"/>
    <hyperlink ref="P2326" r:id="rId2134" xr:uid="{F254C720-569D-6D42-9101-C5D25F3860A6}"/>
    <hyperlink ref="P2327" r:id="rId2135" xr:uid="{18DAE907-468C-6144-9804-F8C9EFBFCE2A}"/>
    <hyperlink ref="P2328" r:id="rId2136" xr:uid="{F7CEA098-2A30-854F-A9E3-75850824AE38}"/>
    <hyperlink ref="P2329" r:id="rId2137" xr:uid="{86ADBA31-AE9A-9F44-B337-3A0DF3A36783}"/>
    <hyperlink ref="P2330" r:id="rId2138" xr:uid="{168EC141-EE3D-7C40-813C-737C986BEE28}"/>
    <hyperlink ref="P2331" r:id="rId2139" xr:uid="{638DA01C-A3A2-8041-B8E3-543D9F189443}"/>
    <hyperlink ref="P2332" r:id="rId2140" xr:uid="{77A7EFF2-E085-5844-BB0B-B3BDE5B74D5C}"/>
    <hyperlink ref="P2333" r:id="rId2141" xr:uid="{99D6BAFF-E660-3E43-AE2E-DFE8BAF09A96}"/>
    <hyperlink ref="P2334" r:id="rId2142" xr:uid="{52158136-2A01-0A43-9C4F-5B64B3ABE93F}"/>
    <hyperlink ref="P2335" r:id="rId2143" xr:uid="{8266A349-B529-CA4D-8FEF-A985A97AAEF9}"/>
    <hyperlink ref="P2336" r:id="rId2144" xr:uid="{B8C0C612-5BE6-D241-A999-C28BC899C2ED}"/>
    <hyperlink ref="P2337" r:id="rId2145" xr:uid="{8C6FF44F-B3FD-7241-B928-D1BB43430B56}"/>
    <hyperlink ref="P2338" r:id="rId2146" xr:uid="{03FBF47D-D53B-8C46-B8B8-077C5B109C1C}"/>
    <hyperlink ref="P2339" r:id="rId2147" xr:uid="{A6CA365A-1C7C-5347-876B-CB21F3BF4301}"/>
    <hyperlink ref="P2340" r:id="rId2148" xr:uid="{5C73B2B2-42DB-9D40-9F7E-57C2974851B9}"/>
    <hyperlink ref="P2341" r:id="rId2149" xr:uid="{9B9EE113-4DE4-2E4E-8165-D7E4FC33745C}"/>
    <hyperlink ref="P2342" r:id="rId2150" xr:uid="{196D9BBF-9D2D-D240-92FB-710E3972CFD1}"/>
    <hyperlink ref="P2343" r:id="rId2151" xr:uid="{5BF6DDDE-66A1-AC40-A27D-B1C9ACB8FFD2}"/>
    <hyperlink ref="P2344" r:id="rId2152" xr:uid="{411ACB07-8CAF-5748-A828-6C813D1086B6}"/>
    <hyperlink ref="P2345" r:id="rId2153" xr:uid="{B62DAD47-62F0-F44C-8C51-C7FA2205E051}"/>
    <hyperlink ref="P2346" r:id="rId2154" xr:uid="{C6FC63F1-2998-EA4A-8EFC-9E1EF115F903}"/>
    <hyperlink ref="P2347" r:id="rId2155" xr:uid="{A2163A56-985E-6441-BB59-4D582F717F30}"/>
    <hyperlink ref="P2348" r:id="rId2156" xr:uid="{A125D58B-D268-1944-901C-BC9FB2AFF1CE}"/>
    <hyperlink ref="P2349" r:id="rId2157" xr:uid="{82CB6C78-F91B-8A46-8753-AF146B1CCEDE}"/>
    <hyperlink ref="P2350" r:id="rId2158" xr:uid="{9030E3C0-F90C-EB43-8A7D-D27EB7866358}"/>
    <hyperlink ref="P2351" r:id="rId2159" xr:uid="{F5D5A7A2-34D3-2A4B-A077-F186484043C4}"/>
    <hyperlink ref="P2352" r:id="rId2160" xr:uid="{62590D66-AC03-694F-84BA-9231FCF866D1}"/>
    <hyperlink ref="P2353" r:id="rId2161" xr:uid="{3FE0000A-8DAE-0043-A582-9E4A17C36E91}"/>
    <hyperlink ref="P2354" r:id="rId2162" xr:uid="{8652F8DE-4809-0849-889F-948F8E409BF5}"/>
    <hyperlink ref="P2355" r:id="rId2163" xr:uid="{9D9A2E4E-A917-3D44-832E-DA1DA354C04D}"/>
    <hyperlink ref="P2356" r:id="rId2164" xr:uid="{D38FA555-2BB3-8C4A-8DD0-F3283EAD349A}"/>
    <hyperlink ref="P2357" r:id="rId2165" xr:uid="{30765229-724D-444F-B926-97B4BB58A779}"/>
    <hyperlink ref="P2358" r:id="rId2166" xr:uid="{A205F7D8-1F8A-2D4E-AA52-E4294BADCD25}"/>
    <hyperlink ref="P2359" r:id="rId2167" xr:uid="{7B7EA8F5-76C2-C34B-B717-77EE8C0AE2CA}"/>
    <hyperlink ref="P2360" r:id="rId2168" xr:uid="{19D9DF53-666B-5742-B2D5-230036221748}"/>
    <hyperlink ref="P2361" r:id="rId2169" xr:uid="{BD14A68A-AB9F-0B48-81F4-30D72917250E}"/>
    <hyperlink ref="P2362" r:id="rId2170" xr:uid="{093731AF-2D87-9C42-8171-535E317111DD}"/>
    <hyperlink ref="P2363" r:id="rId2171" xr:uid="{50546B37-4284-DE4B-8FB0-14FAFBAAD69A}"/>
    <hyperlink ref="P2364" r:id="rId2172" xr:uid="{20FF1FDB-B67D-4B41-A7C0-3C565A1763BC}"/>
    <hyperlink ref="P2365" r:id="rId2173" xr:uid="{91656488-38C9-6448-9A35-33DC02667032}"/>
    <hyperlink ref="P2366" r:id="rId2174" xr:uid="{036D8305-7D2F-F54F-9C29-5E1FE81BBC24}"/>
    <hyperlink ref="P2367" r:id="rId2175" xr:uid="{134F492D-B533-ED4B-B878-84B91F516007}"/>
    <hyperlink ref="P2368" r:id="rId2176" xr:uid="{1573CF0A-DA6C-C44A-B0A4-213127CADC76}"/>
    <hyperlink ref="P2369" r:id="rId2177" xr:uid="{24A35C2B-224C-E544-BEE1-853381BA5A61}"/>
    <hyperlink ref="P2370" r:id="rId2178" xr:uid="{FBB9DED6-BD56-9247-8AB9-861C9CE6F1C9}"/>
    <hyperlink ref="P2371" r:id="rId2179" xr:uid="{CF5CC228-5C41-584F-8F91-8A69B6796038}"/>
    <hyperlink ref="P2372" r:id="rId2180" xr:uid="{5BFC674C-9D7A-8541-913B-3152FF706C5E}"/>
    <hyperlink ref="P2373" r:id="rId2181" xr:uid="{512F9653-CF22-724A-A33C-54CDD6139898}"/>
    <hyperlink ref="P2374" r:id="rId2182" xr:uid="{64185240-3EF0-CE4C-97DD-0EA17CE4B84C}"/>
    <hyperlink ref="P2375" r:id="rId2183" xr:uid="{BE3A388D-E7C0-2C4B-9479-965C501D2C77}"/>
    <hyperlink ref="P2376" r:id="rId2184" xr:uid="{31BE47C5-5B2C-024F-92D2-CD3286B7C160}"/>
    <hyperlink ref="P2377" r:id="rId2185" xr:uid="{40FABA04-DF66-DA49-94C9-B1DF81067753}"/>
    <hyperlink ref="P2378" r:id="rId2186" xr:uid="{4FF89C27-9431-544B-B7F5-9AAFAD7858FB}"/>
    <hyperlink ref="P2379" r:id="rId2187" xr:uid="{B84B9202-627D-4448-A2C7-CBCA09E50CB9}"/>
    <hyperlink ref="P2380" r:id="rId2188" xr:uid="{E03BCA52-DA3C-E04D-BD4E-A5820F1845A6}"/>
    <hyperlink ref="P2381" r:id="rId2189" xr:uid="{30A34F61-861D-0746-B7F3-4D7CA18DFE0C}"/>
    <hyperlink ref="P2382" r:id="rId2190" xr:uid="{A742215E-FD65-8F42-9A67-64ADD8745FA1}"/>
    <hyperlink ref="P2383" r:id="rId2191" xr:uid="{A60F7D0B-3F0F-C24D-B583-878A741D5761}"/>
    <hyperlink ref="P2384" r:id="rId2192" xr:uid="{5AEC08E6-78DA-FE44-AC0C-D37BD52EEF4F}"/>
    <hyperlink ref="P2385" r:id="rId2193" xr:uid="{0DBF0CAF-48BE-9F48-8ADD-5224087CED4D}"/>
    <hyperlink ref="P2386" r:id="rId2194" xr:uid="{6C0F4837-982B-4D4A-9BAB-352DC1B24003}"/>
    <hyperlink ref="P2387" r:id="rId2195" xr:uid="{E049E761-20CF-C346-857B-98E206352F82}"/>
    <hyperlink ref="P2388" r:id="rId2196" xr:uid="{4C3CE174-EAC0-DB4F-9DAB-2F7453A60929}"/>
    <hyperlink ref="P2389" r:id="rId2197" xr:uid="{E524DA2B-8CCD-1B43-966A-1DAE6C55ABEB}"/>
    <hyperlink ref="P2390" r:id="rId2198" xr:uid="{1E76F544-4303-B84A-B00A-224A3407346F}"/>
    <hyperlink ref="P2391" r:id="rId2199" xr:uid="{C2806108-5C2D-914A-AB42-689334E0CF29}"/>
    <hyperlink ref="P2392" r:id="rId2200" xr:uid="{0020BB3E-3E17-9C42-9898-BEC4EC59C38C}"/>
    <hyperlink ref="P2393" r:id="rId2201" xr:uid="{9A46C00D-D7ED-2B4A-AB8D-A535A9B0751C}"/>
    <hyperlink ref="P2394" r:id="rId2202" xr:uid="{1A8F16D8-C950-F240-A6E5-C2E52995DFC5}"/>
    <hyperlink ref="P2395" r:id="rId2203" xr:uid="{B40356F1-A529-764B-971F-34B559ECC472}"/>
    <hyperlink ref="P2396" r:id="rId2204" xr:uid="{2416B64B-5240-D246-91AA-B6D47E8FBFD4}"/>
    <hyperlink ref="P2397" r:id="rId2205" xr:uid="{F9811273-3E73-4C47-97A1-434B58E3673A}"/>
    <hyperlink ref="P2398" r:id="rId2206" xr:uid="{93D431A7-133F-334D-82BC-778A3B29A9E7}"/>
    <hyperlink ref="P2399" r:id="rId2207" xr:uid="{4076FA63-8227-DC44-BCAE-6F25784B3FBA}"/>
    <hyperlink ref="P2400" r:id="rId2208" xr:uid="{3EBC8901-9B38-E345-B744-D225BA3504D4}"/>
    <hyperlink ref="P2401" r:id="rId2209" xr:uid="{3A16126F-7593-C944-9892-B415453A585B}"/>
    <hyperlink ref="P2402" r:id="rId2210" xr:uid="{479A96A4-EABD-674B-AC9F-6C8D2B3BF263}"/>
    <hyperlink ref="P2403" r:id="rId2211" xr:uid="{4B10872E-0692-8642-9978-46214B24CEE1}"/>
    <hyperlink ref="P2404" r:id="rId2212" xr:uid="{262D1EC1-C4F0-8C44-81FC-2275054F7B3D}"/>
    <hyperlink ref="P2405" r:id="rId2213" xr:uid="{E7D80C74-2C47-BF4A-8424-F3FF76E0147C}"/>
    <hyperlink ref="P2406" r:id="rId2214" xr:uid="{3F3FED2E-0B60-4A4C-8055-7897F63F8304}"/>
    <hyperlink ref="P2407" r:id="rId2215" xr:uid="{C2C72146-B390-774B-9737-22AD2599CA85}"/>
    <hyperlink ref="P2408" r:id="rId2216" xr:uid="{7D782E67-3836-9743-8870-340F28A58247}"/>
    <hyperlink ref="P2409" r:id="rId2217" xr:uid="{9FBE7717-1D0C-5D44-8A55-106D6442A8AA}"/>
    <hyperlink ref="P2410" r:id="rId2218" xr:uid="{3054DB08-2694-9E45-82F4-9E179561B217}"/>
    <hyperlink ref="P2411" r:id="rId2219" xr:uid="{FFF7FE7D-5D0F-3047-85FA-FBBE14675F1C}"/>
    <hyperlink ref="P2412" r:id="rId2220" xr:uid="{EE3A3ED3-FAE2-7C49-90A2-8EB5FD3A8276}"/>
    <hyperlink ref="P2413" r:id="rId2221" xr:uid="{569C73CF-8187-D945-BB4B-25598E872EE7}"/>
    <hyperlink ref="P2414" r:id="rId2222" xr:uid="{F2360A3D-E0F1-3746-A398-5482D9FCAED3}"/>
    <hyperlink ref="P2415" r:id="rId2223" xr:uid="{FF706606-24D5-F44B-8DE5-C40C59C8CF6F}"/>
    <hyperlink ref="P2416" r:id="rId2224" xr:uid="{1D63574F-4709-6649-A717-9304FE67686B}"/>
    <hyperlink ref="P2417" r:id="rId2225" xr:uid="{2767948C-726F-0049-ADEA-6D8E0D33C658}"/>
    <hyperlink ref="P2418" r:id="rId2226" xr:uid="{DAE63D82-1C63-A543-9089-690A54A5218F}"/>
    <hyperlink ref="P2419" r:id="rId2227" xr:uid="{73B5748B-7479-B14E-B5E6-4BC10BB3CA7C}"/>
    <hyperlink ref="P2420" r:id="rId2228" xr:uid="{97EABD2A-E952-0C40-8DA8-D57F959651DA}"/>
    <hyperlink ref="P2421" r:id="rId2229" xr:uid="{F4E3F505-4CA3-9644-8FE4-47C0301D5408}"/>
    <hyperlink ref="P2422" r:id="rId2230" xr:uid="{CB36350C-C5E6-2842-A454-6C3CB4F71286}"/>
    <hyperlink ref="P2423" r:id="rId2231" xr:uid="{62266EDB-1CBC-4A43-BA3D-D2DED87A3DF2}"/>
    <hyperlink ref="P2424" r:id="rId2232" xr:uid="{8B1A4CD0-45D2-364B-8AAC-D8F108D52100}"/>
    <hyperlink ref="P2425" r:id="rId2233" xr:uid="{633A11F7-74CA-0043-9212-997F10A5891F}"/>
    <hyperlink ref="P2426" r:id="rId2234" xr:uid="{176F10C1-B244-CC44-A309-64A498F07C83}"/>
    <hyperlink ref="P2427" r:id="rId2235" xr:uid="{82F273C5-6679-CE4E-B60C-18E8FED698E3}"/>
    <hyperlink ref="P2428" r:id="rId2236" xr:uid="{E0345CB4-CF65-1C43-8126-BCBDC5F65F44}"/>
    <hyperlink ref="P2429" r:id="rId2237" xr:uid="{227CEA97-CBDD-0C4C-9B62-E09EB311D626}"/>
    <hyperlink ref="P2430" r:id="rId2238" xr:uid="{CFA797F0-B0C8-FD44-808A-3EC15A6961DE}"/>
    <hyperlink ref="P2431" r:id="rId2239" xr:uid="{5750AD69-C451-A840-992B-2B815FA080BB}"/>
    <hyperlink ref="P2432" r:id="rId2240" xr:uid="{5AF0A29E-0EE2-1146-8F4B-5607A4867328}"/>
    <hyperlink ref="P2433" r:id="rId2241" xr:uid="{019E9AC8-BE21-B34B-980A-3FE22C901978}"/>
    <hyperlink ref="P2434" r:id="rId2242" xr:uid="{5C7FF6EF-8440-6E4B-B227-B63A72530D23}"/>
    <hyperlink ref="P2435" r:id="rId2243" xr:uid="{3440B0B3-FD0D-A544-B06E-83FFB40CEEBA}"/>
    <hyperlink ref="P2436" r:id="rId2244" xr:uid="{D16BABD4-2DE0-D14A-9220-FDB12E34459E}"/>
    <hyperlink ref="P2437" r:id="rId2245" xr:uid="{A5C93C6C-484D-CD4C-92D9-A1F97EF352BA}"/>
    <hyperlink ref="P2438" r:id="rId2246" xr:uid="{A75C9F95-1153-C944-81E9-D90CA94C56EE}"/>
    <hyperlink ref="P2439" r:id="rId2247" xr:uid="{E7B2BAAF-B330-454F-B308-9590ECF9E3AE}"/>
    <hyperlink ref="P2440" r:id="rId2248" xr:uid="{4414DEB6-AE44-E946-ABDD-42F56E28216A}"/>
    <hyperlink ref="P2441" r:id="rId2249" xr:uid="{5234FF6F-F81E-994E-BCF6-F588D347163C}"/>
    <hyperlink ref="P2442" r:id="rId2250" xr:uid="{AF2A73DD-BF6B-E14E-A2EB-B36C2DFC396B}"/>
    <hyperlink ref="P2443" r:id="rId2251" xr:uid="{194256F2-B9CE-584B-9645-A9021AE70405}"/>
    <hyperlink ref="P2444" r:id="rId2252" xr:uid="{CF92087A-E574-744E-A3B8-C77360C1ED8B}"/>
    <hyperlink ref="P2445" r:id="rId2253" xr:uid="{32A828C1-F8CB-2643-9391-211634257884}"/>
    <hyperlink ref="P2446" r:id="rId2254" xr:uid="{975F2AF3-DC70-AD48-960D-D7FC1D0CA029}"/>
    <hyperlink ref="P2447" r:id="rId2255" xr:uid="{1F156874-7E06-054F-971C-077074E59F0F}"/>
    <hyperlink ref="P2448" r:id="rId2256" xr:uid="{3B1F5E3A-C4D7-044B-BF01-5230EE0086B9}"/>
    <hyperlink ref="P2449" r:id="rId2257" xr:uid="{C7AA59FE-A03B-7949-B7FF-0D6531FCC94C}"/>
    <hyperlink ref="P2450" r:id="rId2258" xr:uid="{682F56A7-22D3-8242-916A-6C855153AE98}"/>
    <hyperlink ref="P2451" r:id="rId2259" xr:uid="{79D88751-9AE6-6D4F-9472-9278EE8DF9B3}"/>
    <hyperlink ref="P2452" r:id="rId2260" xr:uid="{2866A67A-F8E4-A141-B39A-39D083691389}"/>
    <hyperlink ref="P2453" r:id="rId2261" xr:uid="{8AFD158A-5F3E-8945-948E-4692744E1404}"/>
    <hyperlink ref="P2454" r:id="rId2262" xr:uid="{A4389D4B-4065-3F41-94B9-D9C01E27CA29}"/>
    <hyperlink ref="P2455" r:id="rId2263" xr:uid="{220359DC-321D-AD41-96B4-C8A67E93ADED}"/>
    <hyperlink ref="P2456" r:id="rId2264" xr:uid="{61CB7922-5C91-214A-9722-A239D8D893FA}"/>
    <hyperlink ref="P2457" r:id="rId2265" xr:uid="{CDD0A06E-5BA0-624F-B25A-C9DD641B6666}"/>
    <hyperlink ref="P2458" r:id="rId2266" xr:uid="{F45F286E-D04C-FE47-BE3A-7686F700E416}"/>
    <hyperlink ref="P2459" r:id="rId2267" xr:uid="{68FD126A-F81A-7C4D-9F49-3B52849B4BC3}"/>
    <hyperlink ref="P2460" r:id="rId2268" xr:uid="{B4121C1E-750C-6745-99E6-C88401E564E9}"/>
    <hyperlink ref="P2461" r:id="rId2269" xr:uid="{21C2B5C3-B034-4943-B8B6-81721D550D8B}"/>
    <hyperlink ref="P2462" r:id="rId2270" xr:uid="{C6420746-39A1-6742-A905-15424358EDD5}"/>
    <hyperlink ref="P2463" r:id="rId2271" xr:uid="{E803EE33-2702-8E4A-9B04-6AA0AAC890B8}"/>
    <hyperlink ref="P2464" r:id="rId2272" xr:uid="{80E8D782-8621-CE41-B961-AFE875217036}"/>
    <hyperlink ref="P2465" r:id="rId2273" xr:uid="{EF351B33-F9B9-D44F-92AA-C12294A0D71C}"/>
    <hyperlink ref="P2466" r:id="rId2274" xr:uid="{DF245708-D3FB-B74E-94C5-03279F55CD28}"/>
    <hyperlink ref="P2467" r:id="rId2275" xr:uid="{22FDD2BE-2D27-BC45-8E1E-FD191572DE6B}"/>
    <hyperlink ref="P2468" r:id="rId2276" xr:uid="{07ACFA01-05B5-084D-A03A-9E42F5F7F8DE}"/>
    <hyperlink ref="P2469" r:id="rId2277" xr:uid="{AC9F70BC-2BB8-C943-B05E-E208435E0089}"/>
    <hyperlink ref="P2470" r:id="rId2278" xr:uid="{90035843-A958-7D42-AD70-CE419D2298A5}"/>
    <hyperlink ref="P2471" r:id="rId2279" xr:uid="{038E0B90-C901-8A4C-AE6B-C177D516F1C6}"/>
    <hyperlink ref="P2472" r:id="rId2280" xr:uid="{BD74B6D3-CD93-4D4C-846E-F5D2F504B27E}"/>
    <hyperlink ref="P2473" r:id="rId2281" xr:uid="{A1829536-6092-6F48-97E8-E2F5059FB910}"/>
    <hyperlink ref="P2474" r:id="rId2282" xr:uid="{CABF539E-0576-2B46-8809-CB6C1F5ED5FF}"/>
    <hyperlink ref="P2475" r:id="rId2283" xr:uid="{ECEB85F4-0A13-574E-97AD-94AC2C2BD113}"/>
    <hyperlink ref="P2476" r:id="rId2284" xr:uid="{6EB2FCD9-79EB-FB4B-A695-1976DA476A0A}"/>
    <hyperlink ref="P2477" r:id="rId2285" xr:uid="{B611E2DE-765E-5046-B784-A73861C075E3}"/>
    <hyperlink ref="P2478" r:id="rId2286" xr:uid="{4CB38A77-E577-204A-A1B4-9B5A57F477CC}"/>
    <hyperlink ref="P2479" r:id="rId2287" xr:uid="{3CA3ECCB-DC8A-5A43-B004-ADF8B4F8EB49}"/>
    <hyperlink ref="P2480" r:id="rId2288" xr:uid="{24229997-AE6C-2D45-B272-2D32AFD36D0C}"/>
    <hyperlink ref="P2481" r:id="rId2289" xr:uid="{9698B3A2-DB42-144E-9F53-5FFF12044C08}"/>
    <hyperlink ref="P2482" r:id="rId2290" xr:uid="{D0527D6F-8589-F44F-A009-BBF73C2F8965}"/>
    <hyperlink ref="P2483" r:id="rId2291" xr:uid="{35BF21DE-7018-3B40-B99E-C64A11061F76}"/>
    <hyperlink ref="P2484" r:id="rId2292" xr:uid="{92B9BE52-67DF-5D4C-8D6D-A02CF01D08CA}"/>
    <hyperlink ref="P2485" r:id="rId2293" xr:uid="{2F4667B3-342F-9543-9C17-B39B21E19AC4}"/>
    <hyperlink ref="P2486" r:id="rId2294" xr:uid="{8E13CD3B-FE8D-8140-88D1-6E70886B53D4}"/>
    <hyperlink ref="P2487" r:id="rId2295" xr:uid="{FC78FF2B-6D82-AC44-B903-AA4ED769C156}"/>
    <hyperlink ref="P2488" r:id="rId2296" xr:uid="{776EDB17-9B72-C34F-AACA-45DE8425C5DA}"/>
    <hyperlink ref="P2489" r:id="rId2297" xr:uid="{AC5E1CDA-98B4-874A-8EA1-B2CA5502C188}"/>
    <hyperlink ref="P2490" r:id="rId2298" xr:uid="{03027482-A50E-424F-98AD-8E8FA89FB944}"/>
    <hyperlink ref="P2491" r:id="rId2299" xr:uid="{E08BCC32-AF9F-8843-BB9C-C438F73F88C8}"/>
    <hyperlink ref="P2492" r:id="rId2300" xr:uid="{1F756B49-1467-A44A-89A5-F216C0513DC2}"/>
    <hyperlink ref="P2493" r:id="rId2301" xr:uid="{22AE9EBB-BF5C-9147-9624-CBF4C793BAC8}"/>
    <hyperlink ref="P2494" r:id="rId2302" xr:uid="{804D003B-2264-2C4A-8D5A-609B942E0FE6}"/>
    <hyperlink ref="P2495" r:id="rId2303" xr:uid="{E0F93909-1199-FF43-8E56-1ECF6F46CA87}"/>
    <hyperlink ref="P2496" r:id="rId2304" xr:uid="{4F98EDE5-9311-9147-B7F8-21ECEB894883}"/>
    <hyperlink ref="P2497" r:id="rId2305" xr:uid="{0A921B76-9CCB-2146-AD66-08897E598453}"/>
    <hyperlink ref="P2498" r:id="rId2306" xr:uid="{27E3AEF3-40A8-A14C-8C25-351F14A16DCD}"/>
    <hyperlink ref="P2499" r:id="rId2307" xr:uid="{708A42B8-B790-2C42-81CF-1A91A3445330}"/>
    <hyperlink ref="P2500" r:id="rId2308" xr:uid="{06221741-9BD8-ED49-B177-2D3BA58E5232}"/>
    <hyperlink ref="P2501" r:id="rId2309" xr:uid="{824692B2-ACF4-BB44-A58D-2F243060D9AE}"/>
    <hyperlink ref="P2502" r:id="rId2310" xr:uid="{207C5666-D86E-2044-AA42-EF95C2B0949A}"/>
    <hyperlink ref="P2503" r:id="rId2311" xr:uid="{C5195F68-D30B-444D-BD12-24721B983B07}"/>
    <hyperlink ref="P2504" r:id="rId2312" xr:uid="{E3CD1A9D-196D-D340-A5B9-4B193950A878}"/>
    <hyperlink ref="P2505" r:id="rId2313" xr:uid="{738FF764-C577-C14A-82E5-E453753E99AE}"/>
    <hyperlink ref="P2506" r:id="rId2314" xr:uid="{9BE0B2EC-128A-F148-AED1-90B49A8DB58E}"/>
    <hyperlink ref="P2507" r:id="rId2315" xr:uid="{C735586C-04E2-4849-8080-D70A1FF4C53C}"/>
    <hyperlink ref="P2508" r:id="rId2316" xr:uid="{7634085D-19ED-2D46-81AA-3800E6D3378E}"/>
    <hyperlink ref="P2509" r:id="rId2317" xr:uid="{AD1D05EA-717B-DA47-AF02-59C176BF0A62}"/>
    <hyperlink ref="P2510" r:id="rId2318" xr:uid="{F3027FA9-EAB7-BE40-A455-AD77E0C4ADDF}"/>
    <hyperlink ref="P2511" r:id="rId2319" xr:uid="{BAE43924-B2E1-A64D-B439-14E3A0C09005}"/>
    <hyperlink ref="P2512" r:id="rId2320" xr:uid="{58FC05FA-6418-2A41-BFAD-BDEECED0A0A6}"/>
    <hyperlink ref="P2513" r:id="rId2321" xr:uid="{C74132F4-7E05-E545-80CC-ACB03F59DBC8}"/>
    <hyperlink ref="P2514" r:id="rId2322" xr:uid="{64D509F5-0F02-E24C-843B-3EF4AE1C4025}"/>
    <hyperlink ref="P2515" r:id="rId2323" xr:uid="{2D2ED4EF-4C63-1F47-99F7-55AF8BDF9C5D}"/>
    <hyperlink ref="P2516" r:id="rId2324" xr:uid="{6DCD3F45-C320-D649-8617-EBCA6BE1D9FC}"/>
    <hyperlink ref="P2517" r:id="rId2325" xr:uid="{A53CC5A6-768B-0B4B-B55C-EA13F52C4F3E}"/>
    <hyperlink ref="P2518" r:id="rId2326" xr:uid="{97CB7D6C-665B-BF4A-AFC5-FB0F56DC9FED}"/>
    <hyperlink ref="P2519" r:id="rId2327" xr:uid="{D13743E9-BE82-8D4E-A0DA-481C4BD0CB71}"/>
    <hyperlink ref="P2520" r:id="rId2328" xr:uid="{F34DE944-E9D5-5348-94AD-B4B5AF6CCBD0}"/>
    <hyperlink ref="P2521" r:id="rId2329" xr:uid="{2899A7BD-00EB-844D-B5A9-B2BDFCF45E7E}"/>
    <hyperlink ref="P2522" r:id="rId2330" xr:uid="{64696216-677F-3743-82E1-20998DBDB8C3}"/>
    <hyperlink ref="P2523" r:id="rId2331" xr:uid="{ABB19619-89CE-9743-9F03-D12A11583A2D}"/>
    <hyperlink ref="P2524" r:id="rId2332" xr:uid="{6D014563-EB92-0942-A036-D1790C6A4A13}"/>
    <hyperlink ref="P2525" r:id="rId2333" xr:uid="{28F5B846-9C58-7B42-B8B3-9934DE5B4EAF}"/>
    <hyperlink ref="P2526" r:id="rId2334" xr:uid="{FEF95E7F-ABE7-F04F-91ED-F687D83E0BE7}"/>
    <hyperlink ref="P2527" r:id="rId2335" xr:uid="{60A5E08D-4ED3-3547-9B58-E7A7A50F1B43}"/>
    <hyperlink ref="P2528" r:id="rId2336" xr:uid="{E9448C0B-6B05-E14F-83CE-90CCFAEFC405}"/>
    <hyperlink ref="P2529" r:id="rId2337" xr:uid="{35B0E5B4-DE4D-F84B-969C-F53E27D442C2}"/>
    <hyperlink ref="P2530" r:id="rId2338" xr:uid="{71F4F06F-8D8C-664C-BACF-FA15A1BAA3A5}"/>
    <hyperlink ref="P2531" r:id="rId2339" xr:uid="{588D2030-631D-3D48-A338-1CB6BD0054DC}"/>
    <hyperlink ref="P2532" r:id="rId2340" xr:uid="{5223242F-C1EE-7F4A-8154-ABCBCD2C99F2}"/>
    <hyperlink ref="P2533" r:id="rId2341" xr:uid="{68FE0683-FF88-0F47-A20C-35DC95178C8C}"/>
    <hyperlink ref="P2534" r:id="rId2342" xr:uid="{52E6754A-1DE4-644F-9199-4D7133A9F563}"/>
    <hyperlink ref="P2535" r:id="rId2343" xr:uid="{B758F4C1-81D9-464E-A32C-AD97CEEDA6A8}"/>
    <hyperlink ref="P2536" r:id="rId2344" xr:uid="{2957CD6E-F6CE-864E-BC8E-7CAC9D249E0C}"/>
    <hyperlink ref="P2537" r:id="rId2345" xr:uid="{1A3B9A14-5ADF-AC4D-B38B-D01AB46C3700}"/>
    <hyperlink ref="P2538" r:id="rId2346" xr:uid="{660AB7B5-5DA7-CB49-884F-A44E75789AAD}"/>
    <hyperlink ref="P2539" r:id="rId2347" xr:uid="{74245F38-1389-544F-9B73-F717E7A7D0E5}"/>
    <hyperlink ref="P2540" r:id="rId2348" xr:uid="{C5B25B7F-A98B-4B4F-AA4B-773A59D027B2}"/>
    <hyperlink ref="P2541" r:id="rId2349" xr:uid="{024DD5D0-ED8F-5140-82AA-AF30621F6D29}"/>
    <hyperlink ref="P2542" r:id="rId2350" xr:uid="{52DD1A09-C26A-BC41-9CE8-CFDCD33B7809}"/>
    <hyperlink ref="P2543" r:id="rId2351" xr:uid="{BCAEDB99-4D92-C245-87A0-3E9FE353CEB0}"/>
    <hyperlink ref="P2544" r:id="rId2352" xr:uid="{C9952BBE-5575-904E-A05D-EA360A9873A5}"/>
    <hyperlink ref="P2545" r:id="rId2353" xr:uid="{010341B2-7897-A34F-8908-0F1CBC7D7B42}"/>
    <hyperlink ref="P2546" r:id="rId2354" xr:uid="{F4350C58-44A7-C542-88F4-7E4004A38A40}"/>
    <hyperlink ref="P2547" r:id="rId2355" xr:uid="{1A9C6B7E-D7C5-C749-888D-5DC9335884FD}"/>
    <hyperlink ref="P2548" r:id="rId2356" xr:uid="{647A7AA0-E65A-8844-B219-4DDE15172EF9}"/>
    <hyperlink ref="P2549" r:id="rId2357" xr:uid="{B939F8C6-CA43-DC4C-8BDB-D3E963A6883C}"/>
    <hyperlink ref="P2550" r:id="rId2358" xr:uid="{2DE42C83-BB12-3C4B-A1EA-96F566C77DE2}"/>
    <hyperlink ref="P2551" r:id="rId2359" xr:uid="{393A1F9A-DD67-4846-9011-C4238DBB8A50}"/>
    <hyperlink ref="P2552" r:id="rId2360" xr:uid="{9C211B2A-BCCE-984E-9791-07B70DED978F}"/>
    <hyperlink ref="P2553" r:id="rId2361" xr:uid="{8013EB95-5784-F84A-A939-7952C9A00336}"/>
    <hyperlink ref="P2554" r:id="rId2362" xr:uid="{BD40B853-75FC-4C4B-8BC0-FC21A6CB28CF}"/>
    <hyperlink ref="P2555" r:id="rId2363" xr:uid="{E60A2404-A2D8-5841-861D-F149A191682C}"/>
    <hyperlink ref="P2556" r:id="rId2364" xr:uid="{A2DF4FC7-8EF9-8B4C-A8A3-FB97C20EF7DA}"/>
    <hyperlink ref="P2557" r:id="rId2365" xr:uid="{F9F41049-609C-FA43-8B07-D80C81705AAA}"/>
    <hyperlink ref="P2558" r:id="rId2366" xr:uid="{351D8046-1466-B349-B21F-20D15E1AC099}"/>
    <hyperlink ref="P2559" r:id="rId2367" xr:uid="{1948F397-A87F-0B44-8791-986F0EF15BC5}"/>
    <hyperlink ref="P2560" r:id="rId2368" xr:uid="{B9529925-5CC4-9A4C-82CE-B98955B9A5AB}"/>
    <hyperlink ref="P2561" r:id="rId2369" xr:uid="{1A9E39B7-BD8A-3A45-936B-6506B0A84A02}"/>
    <hyperlink ref="P2562" r:id="rId2370" xr:uid="{6BDF2AAF-19F6-8E42-B05D-8C89C9CC6AF2}"/>
    <hyperlink ref="P2563" r:id="rId2371" xr:uid="{B3BD959D-70B3-C04B-9746-748635F74F53}"/>
    <hyperlink ref="P2564" r:id="rId2372" xr:uid="{EFB97EA6-F57B-A34E-95F9-213F42269EFD}"/>
    <hyperlink ref="P2565" r:id="rId2373" xr:uid="{47E40FB2-CAA5-B145-8E38-0060A83879F9}"/>
    <hyperlink ref="P2566" r:id="rId2374" xr:uid="{66011C70-9BD6-DD49-BFF3-ABB299341535}"/>
    <hyperlink ref="P2567" r:id="rId2375" xr:uid="{169AD9F5-0B00-214D-849D-B57309ACC9B0}"/>
    <hyperlink ref="P2568" r:id="rId2376" xr:uid="{BB9900BF-8788-8546-8973-51F580FFBB15}"/>
    <hyperlink ref="P2569" r:id="rId2377" xr:uid="{F46A5FF2-D1CB-BC41-8B05-1784CA2DA33C}"/>
    <hyperlink ref="P2570" r:id="rId2378" xr:uid="{173BCE47-81FC-7844-8CB1-2EB9AFE9E539}"/>
    <hyperlink ref="P2571" r:id="rId2379" xr:uid="{625C99AA-B48D-3240-8D80-6490CC688E0E}"/>
    <hyperlink ref="P2572" r:id="rId2380" xr:uid="{A0C1EB03-C347-FB49-9616-F855A2EA683D}"/>
    <hyperlink ref="P2573" r:id="rId2381" xr:uid="{247F09DC-012F-C443-89F9-F23EF5251E81}"/>
    <hyperlink ref="P2574" r:id="rId2382" xr:uid="{72638B32-CE57-4B4A-B73E-045E63E0D4C3}"/>
    <hyperlink ref="P2575" r:id="rId2383" xr:uid="{A844FF61-D602-CC41-90FA-1F02E7E2F7BA}"/>
    <hyperlink ref="P2576" r:id="rId2384" xr:uid="{782904DC-AB7E-2C42-8FBC-99B67290F39A}"/>
    <hyperlink ref="P2577" r:id="rId2385" xr:uid="{ACB134D0-00C8-0141-8677-6CB5A1ADAD81}"/>
    <hyperlink ref="P2578" r:id="rId2386" xr:uid="{50A5B0C7-3034-3046-A1CF-3446B64E2B13}"/>
    <hyperlink ref="P2579" r:id="rId2387" xr:uid="{F198CE54-6291-B649-BF2C-1BB0D9DBA020}"/>
    <hyperlink ref="P2580" r:id="rId2388" xr:uid="{DAAB7392-3491-F647-8825-B9A6EE97453B}"/>
    <hyperlink ref="P2581" r:id="rId2389" xr:uid="{992DB361-AD89-7A42-B74F-9C7561984059}"/>
    <hyperlink ref="P2582" r:id="rId2390" xr:uid="{25CA64A0-DDFE-9140-8510-24C8CC1EE997}"/>
    <hyperlink ref="P2583" r:id="rId2391" xr:uid="{34975A32-F36C-DD43-90CA-169E97C5B33D}"/>
    <hyperlink ref="P2584" r:id="rId2392" xr:uid="{C67DAB2A-95F7-C64A-9A6C-9312A269211C}"/>
    <hyperlink ref="P2585" r:id="rId2393" xr:uid="{E7C4A3AB-6DA0-4C44-9789-63B336D832F3}"/>
    <hyperlink ref="P2586" r:id="rId2394" xr:uid="{9A6B3884-FDE4-E54F-863F-4328157E8D6B}"/>
    <hyperlink ref="P2587" r:id="rId2395" xr:uid="{DF6B4432-FD06-C841-8A2E-18E9F0F29162}"/>
    <hyperlink ref="P2588" r:id="rId2396" xr:uid="{890EA772-BB17-C64D-B6AB-0FB887DF292A}"/>
    <hyperlink ref="P2589" r:id="rId2397" xr:uid="{195248E8-31F7-8B48-9EA0-C1B896964905}"/>
    <hyperlink ref="P2590" r:id="rId2398" xr:uid="{CB6B3E56-6375-E64F-94BE-2A624681DAAF}"/>
    <hyperlink ref="P2591" r:id="rId2399" xr:uid="{16BD6609-961B-1244-A93B-BCC4075B4DCC}"/>
    <hyperlink ref="P2592" r:id="rId2400" xr:uid="{9389E574-E0DA-BF44-AE15-00CC3D50D523}"/>
    <hyperlink ref="P2593" r:id="rId2401" xr:uid="{AC273AF6-EECC-3C4C-BD7B-580018114F0B}"/>
    <hyperlink ref="P2594" r:id="rId2402" xr:uid="{954477AC-B692-DD4A-A3C3-0E7D113BC641}"/>
    <hyperlink ref="P2595" r:id="rId2403" xr:uid="{05521EDC-88D0-DC4F-97F1-05CEC6840717}"/>
    <hyperlink ref="P2596" r:id="rId2404" xr:uid="{5F4EADE2-D4BC-794C-AC63-B0792452B726}"/>
    <hyperlink ref="P2597" r:id="rId2405" xr:uid="{412CB372-E381-0B41-9E23-FA8D5107E917}"/>
    <hyperlink ref="P2598" r:id="rId2406" xr:uid="{099F5FFB-4C73-2341-AEEA-84987E960AAE}"/>
    <hyperlink ref="P2599" r:id="rId2407" xr:uid="{B0AD8692-3797-4545-94FE-14809718CC4F}"/>
    <hyperlink ref="P2600" r:id="rId2408" xr:uid="{305BE3A1-1EA9-8242-A9F0-15C7CA46A4A5}"/>
    <hyperlink ref="P2601" r:id="rId2409" xr:uid="{348C6960-62DA-A54C-86BF-98B103A1F6F4}"/>
    <hyperlink ref="P2602" r:id="rId2410" xr:uid="{8097D67F-296F-DA4C-820A-897BCF149A3F}"/>
    <hyperlink ref="P2603" r:id="rId2411" xr:uid="{8FA63FB7-79D5-8C49-9086-BED1B9EF3AC9}"/>
    <hyperlink ref="P2604" r:id="rId2412" xr:uid="{666EEB7B-28A9-2246-A803-BE9335058A41}"/>
    <hyperlink ref="P2605" r:id="rId2413" xr:uid="{423FA4AA-3844-BA45-9114-9D57A8571C68}"/>
    <hyperlink ref="P2606" r:id="rId2414" xr:uid="{B2CA4F63-D047-2D42-8160-90BFBDAA3301}"/>
    <hyperlink ref="P2607" r:id="rId2415" xr:uid="{C81D28CF-E7D3-2949-8925-9D3272D2EC12}"/>
    <hyperlink ref="P2608" r:id="rId2416" xr:uid="{EF20305C-2CDB-6749-9AA1-63225717D8EB}"/>
    <hyperlink ref="P2609" r:id="rId2417" xr:uid="{EB0077B1-F301-0542-8AC9-7A548154AF4F}"/>
    <hyperlink ref="P2610" r:id="rId2418" xr:uid="{8022E8CB-D527-F243-8B66-4B3B5C6838DD}"/>
    <hyperlink ref="P2611" r:id="rId2419" xr:uid="{5875D45D-9A9E-6F4D-9D82-D561FDC5DD8C}"/>
    <hyperlink ref="P2612" r:id="rId2420" xr:uid="{B2EEF4AA-F2B9-6045-B243-0DCDA5E1E113}"/>
    <hyperlink ref="P2613" r:id="rId2421" xr:uid="{31525309-92DB-1F4C-8175-459D9D7558B5}"/>
    <hyperlink ref="P2614" r:id="rId2422" xr:uid="{9E625D60-2E56-B646-AF60-57FE2423CE92}"/>
    <hyperlink ref="P2615" r:id="rId2423" xr:uid="{394D2855-E894-3B4E-9DF6-16AA699ABB8D}"/>
    <hyperlink ref="P2616" r:id="rId2424" xr:uid="{D5801913-58FF-A048-9FFF-4104CDDAAFFE}"/>
    <hyperlink ref="P2617" r:id="rId2425" xr:uid="{57026CC2-B634-FF41-9101-A2ADBD0DFBDB}"/>
    <hyperlink ref="P2618" r:id="rId2426" xr:uid="{51FE92A7-FA43-3943-B972-FBC550185D54}"/>
    <hyperlink ref="P2619" r:id="rId2427" xr:uid="{401D6428-D449-7C48-8CB3-B26AA62FCC65}"/>
    <hyperlink ref="P2620" r:id="rId2428" xr:uid="{63E3CE6A-6D9C-E341-93CE-56C29E4F4806}"/>
    <hyperlink ref="P2621" r:id="rId2429" xr:uid="{7484576D-5F08-7042-BA5A-06D5EBFDA8FE}"/>
    <hyperlink ref="P2622" r:id="rId2430" xr:uid="{33843FD5-2A60-6149-9408-B0349023C1FC}"/>
    <hyperlink ref="P2623" r:id="rId2431" xr:uid="{791F2C7B-23F3-434F-B3DC-ADBAA45D14D5}"/>
    <hyperlink ref="P2624" r:id="rId2432" xr:uid="{4FABD771-AE23-3E41-9647-0B7972CFC3EA}"/>
    <hyperlink ref="P2625" r:id="rId2433" xr:uid="{63885DB9-5D20-3045-ACB7-99DEF3923DEF}"/>
    <hyperlink ref="P2626" r:id="rId2434" xr:uid="{57DB6295-991B-6F4F-A4F6-102E7C5F3574}"/>
    <hyperlink ref="P2627" r:id="rId2435" xr:uid="{65CDF86F-3D64-4241-8FF7-7E4C2FCD98DC}"/>
    <hyperlink ref="P2628" r:id="rId2436" xr:uid="{5E2A5055-3A2F-2345-A918-C76289F61624}"/>
    <hyperlink ref="P2629" r:id="rId2437" xr:uid="{EB86E237-61DF-0145-B397-E9EE64AB46B9}"/>
    <hyperlink ref="P2630" r:id="rId2438" xr:uid="{EBABB9C5-E8DF-9740-B198-8B498F676351}"/>
    <hyperlink ref="P2631" r:id="rId2439" xr:uid="{9469AF01-19DD-4F40-8559-CD5AF8F49572}"/>
    <hyperlink ref="P2632" r:id="rId2440" xr:uid="{0F0F905B-CF0A-5C4F-BED9-DA9359DBC52B}"/>
    <hyperlink ref="P2633" r:id="rId2441" xr:uid="{97E9D5A1-77A6-9F44-A258-4228324F2044}"/>
    <hyperlink ref="P2634" r:id="rId2442" xr:uid="{092E2079-C6C6-A047-98CC-DBED9EBFB8A3}"/>
    <hyperlink ref="P2635" r:id="rId2443" xr:uid="{81C833A1-AE70-C440-8CD2-F5E813D34AA4}"/>
    <hyperlink ref="P2636" r:id="rId2444" xr:uid="{903D48C1-000B-2141-8283-41D80DA35872}"/>
    <hyperlink ref="P2637" r:id="rId2445" xr:uid="{84880F13-CEEA-1A4A-A8E2-C5A3A51F481B}"/>
    <hyperlink ref="P2638" r:id="rId2446" xr:uid="{7B5692D6-5D89-B945-AAD2-435074451840}"/>
    <hyperlink ref="P2639" r:id="rId2447" xr:uid="{0201BE5B-F0B7-3643-9DC3-293CD603F0C0}"/>
    <hyperlink ref="P2640" r:id="rId2448" xr:uid="{06E92CF2-4F23-0542-BB02-66CAF5652835}"/>
    <hyperlink ref="P2641" r:id="rId2449" xr:uid="{970B2498-1C0C-9149-BE40-6996A1B64AAE}"/>
    <hyperlink ref="P2642" r:id="rId2450" xr:uid="{77F5683F-2A19-A84B-B577-C10727D9567E}"/>
    <hyperlink ref="P2643" r:id="rId2451" xr:uid="{0DF51BD9-E30A-5247-A66E-79EAECBA0622}"/>
    <hyperlink ref="P2644" r:id="rId2452" xr:uid="{AB230838-3F60-7645-81BE-6BA5B6F2974D}"/>
    <hyperlink ref="P2645" r:id="rId2453" xr:uid="{3B45D929-AA4D-7F47-B7B7-E618B498978D}"/>
    <hyperlink ref="P2646" r:id="rId2454" xr:uid="{5878E845-658D-4949-A126-DC6A8968ADCA}"/>
    <hyperlink ref="P2647" r:id="rId2455" xr:uid="{FAEA108C-4940-6643-AF85-00A8D457079B}"/>
    <hyperlink ref="P2648" r:id="rId2456" xr:uid="{BB1FD5B8-BB36-3C4F-AD4D-B1B543466FF1}"/>
    <hyperlink ref="P2649" r:id="rId2457" xr:uid="{621FB19E-EDF5-8148-B5F0-15AFB50FC664}"/>
    <hyperlink ref="P2650" r:id="rId2458" xr:uid="{3B247D8D-E13B-BE4E-B4F8-A8BD7937F7A0}"/>
    <hyperlink ref="P2651" r:id="rId2459" xr:uid="{41C96770-086F-9241-B0C1-EE36F856FFBF}"/>
    <hyperlink ref="P2652" r:id="rId2460" xr:uid="{5BDB2FF0-C850-3B4D-9FEB-B57B176C698E}"/>
    <hyperlink ref="P2653" r:id="rId2461" xr:uid="{DEBB3CE9-A240-584F-9815-358AAA4F8433}"/>
    <hyperlink ref="P2654" r:id="rId2462" xr:uid="{6B5860CE-181D-5747-9C5D-B0D98F4CDF02}"/>
    <hyperlink ref="P2655" r:id="rId2463" xr:uid="{9330D7BC-E7D5-1845-B94D-9974B9D67572}"/>
    <hyperlink ref="P2656" r:id="rId2464" xr:uid="{E3503788-EDDF-5048-8D91-16B5AF0FE744}"/>
    <hyperlink ref="P2657" r:id="rId2465" xr:uid="{FAA9E62F-AE6C-F843-ACB7-E11BC98CD119}"/>
    <hyperlink ref="P2658" r:id="rId2466" xr:uid="{05660E6D-333A-BB49-A95D-94C6220E31CD}"/>
    <hyperlink ref="P2659" r:id="rId2467" xr:uid="{ED7F4555-E812-524F-80B9-DC570D613C34}"/>
    <hyperlink ref="P2660" r:id="rId2468" xr:uid="{F55A5789-395B-C048-A384-D48EFE896C60}"/>
    <hyperlink ref="P2661" r:id="rId2469" xr:uid="{3DFA46F1-41DB-3644-9257-ABE668EC8074}"/>
    <hyperlink ref="P2662" r:id="rId2470" xr:uid="{D55CB749-18CC-4046-8541-BC32086D64A4}"/>
    <hyperlink ref="P2663" r:id="rId2471" xr:uid="{53653533-AEB4-D447-9CF7-2A0A5BF07971}"/>
    <hyperlink ref="P2664" r:id="rId2472" xr:uid="{95F81833-CD72-5E40-8055-223D9363CC92}"/>
    <hyperlink ref="P2665" r:id="rId2473" xr:uid="{1774F084-4A19-FE44-B97F-F8D5E30E7B4F}"/>
    <hyperlink ref="P2666" r:id="rId2474" xr:uid="{2B2EE425-6721-3447-8A00-F0A3E8F5BA54}"/>
    <hyperlink ref="P2667" r:id="rId2475" xr:uid="{38DEE4CC-95EF-FC49-92EC-DCFFCF0A357A}"/>
    <hyperlink ref="P2668" r:id="rId2476" xr:uid="{B700328D-1A8E-4747-BD4F-A39FFF0D7E14}"/>
    <hyperlink ref="P2669" r:id="rId2477" xr:uid="{44BBB249-982F-9D4F-878F-3DC446854A21}"/>
    <hyperlink ref="P2670" r:id="rId2478" xr:uid="{9A785CA9-E373-FF44-96CB-320F99822A87}"/>
    <hyperlink ref="P2671" r:id="rId2479" xr:uid="{1402726D-23FF-8240-8939-66954D9BE028}"/>
    <hyperlink ref="P2672" r:id="rId2480" xr:uid="{76667138-CAD4-2241-9354-45541036F313}"/>
    <hyperlink ref="P2673" r:id="rId2481" xr:uid="{CC27DAE4-FA8B-2142-8C8C-77DDF055BB21}"/>
    <hyperlink ref="P2674" r:id="rId2482" xr:uid="{72E1FA03-43EC-8249-9738-4129C32410A0}"/>
    <hyperlink ref="P2675" r:id="rId2483" xr:uid="{DA3245FA-EF25-8B49-BF8F-E963C667D917}"/>
    <hyperlink ref="P2676" r:id="rId2484" xr:uid="{B8AFD430-0EBE-EB49-9590-B3A12AD3E84D}"/>
    <hyperlink ref="P2677" r:id="rId2485" xr:uid="{95B7A2E9-A899-8F4E-8960-83D917CFF77A}"/>
    <hyperlink ref="P2678" r:id="rId2486" xr:uid="{2EA2F819-10C8-D441-89EF-D201B028C568}"/>
    <hyperlink ref="P2679" r:id="rId2487" xr:uid="{681D88C1-4D0B-254F-95F6-C39492AE2D3E}"/>
    <hyperlink ref="P2680" r:id="rId2488" xr:uid="{962F6DA1-0738-D445-B418-3504C786670D}"/>
    <hyperlink ref="P2681" r:id="rId2489" xr:uid="{7EB47A16-7A3B-F74B-AB50-B9A411DF33D2}"/>
    <hyperlink ref="P2682" r:id="rId2490" xr:uid="{B65C2FF3-2670-8841-8403-C73BB34F82F0}"/>
    <hyperlink ref="P2683" r:id="rId2491" xr:uid="{D4841706-162A-D845-9188-2067D0F705D9}"/>
    <hyperlink ref="P2684" r:id="rId2492" xr:uid="{3F5BA190-1016-6746-ADD5-7791BC7D13F4}"/>
    <hyperlink ref="P2685" r:id="rId2493" xr:uid="{47CA792A-BB01-0445-9E47-F86DD18D9167}"/>
    <hyperlink ref="P2686" r:id="rId2494" xr:uid="{4FF37411-6CCC-9743-8AF5-00EF46EB0B73}"/>
    <hyperlink ref="P2687" r:id="rId2495" xr:uid="{4477FC80-6417-944D-B75B-9C3A6B555FC6}"/>
    <hyperlink ref="P2688" r:id="rId2496" xr:uid="{282A2818-2EE9-E547-B812-8D7EB08CD095}"/>
    <hyperlink ref="P2689" r:id="rId2497" xr:uid="{0775A7D9-B503-9446-A26C-B38AB52D6C1B}"/>
    <hyperlink ref="P2690" r:id="rId2498" xr:uid="{083C434D-38FF-8648-86AE-EFB2384FB404}"/>
    <hyperlink ref="P2691" r:id="rId2499" xr:uid="{89484F40-9C53-A447-863E-3C2367BC484C}"/>
    <hyperlink ref="P2692" r:id="rId2500" xr:uid="{125A4F58-0C2F-DB48-9030-2C5568B75818}"/>
    <hyperlink ref="P2693" r:id="rId2501" xr:uid="{9A0B0E1D-785C-834A-B874-ECE3C5E6426C}"/>
    <hyperlink ref="P2694" r:id="rId2502" xr:uid="{7A64F006-FBA6-1143-8700-A975D12DDF46}"/>
    <hyperlink ref="P2695" r:id="rId2503" xr:uid="{DA489BE8-C0B2-A44A-8FED-FC74142E5043}"/>
    <hyperlink ref="P2696" r:id="rId2504" xr:uid="{0827F256-564B-B445-96D1-29F25768FA50}"/>
    <hyperlink ref="P2697" r:id="rId2505" xr:uid="{54EC5296-AECB-804D-91CF-21A32286A2C9}"/>
    <hyperlink ref="P2698" r:id="rId2506" xr:uid="{8DF48D07-3EC6-5F4D-87FC-6B2CB60987C7}"/>
    <hyperlink ref="P2699" r:id="rId2507" xr:uid="{EB6EF9F7-2698-3C46-AC1B-1ACC48BE2BAF}"/>
    <hyperlink ref="P2700" r:id="rId2508" xr:uid="{439FD050-85E1-5746-89FB-019CF2500F16}"/>
    <hyperlink ref="P2701" r:id="rId2509" xr:uid="{B1143086-4C0E-3A4D-B00A-8C8FF1B9E508}"/>
    <hyperlink ref="P2702" r:id="rId2510" xr:uid="{7DE84C55-000B-994D-89C5-55FDE1D79232}"/>
    <hyperlink ref="P2703" r:id="rId2511" xr:uid="{37AB360D-8529-A74F-91BD-3D52F481E36E}"/>
    <hyperlink ref="P2704" r:id="rId2512" xr:uid="{79C32C10-0729-CA48-B3DB-EAF045C6F055}"/>
    <hyperlink ref="P2705" r:id="rId2513" xr:uid="{AAD021A4-A6F0-C042-A4BB-DF310EFF4FB1}"/>
    <hyperlink ref="P2706" r:id="rId2514" xr:uid="{D8BF3DC7-6BA9-8D45-836B-4AD67B1A051A}"/>
    <hyperlink ref="P2707" r:id="rId2515" xr:uid="{1413F771-417C-AB4A-9E2F-CB1DFA9C12E2}"/>
    <hyperlink ref="P2708" r:id="rId2516" xr:uid="{CDC84009-3F63-8741-BEA2-54C7DC9E1CF1}"/>
    <hyperlink ref="P2709" r:id="rId2517" xr:uid="{E56BE81C-C83F-D64A-966B-F7B007830FA7}"/>
    <hyperlink ref="P2710" r:id="rId2518" xr:uid="{6029FE1E-86E9-534C-8F5C-178DB4A8468B}"/>
    <hyperlink ref="P2711" r:id="rId2519" xr:uid="{D3041C98-4EE0-AD42-8F85-D9D354EE7139}"/>
    <hyperlink ref="P2712" r:id="rId2520" xr:uid="{09C8ED81-5920-AA4F-ADB4-781324F73308}"/>
    <hyperlink ref="P2713" r:id="rId2521" xr:uid="{146ACF5B-5B77-3443-83CE-2C2C80373849}"/>
    <hyperlink ref="P2714" r:id="rId2522" xr:uid="{6FBD634A-6A99-9B4C-A653-2E7C36937996}"/>
    <hyperlink ref="P2715" r:id="rId2523" xr:uid="{C57B7D31-4962-874B-8BDF-46D89A9762CD}"/>
    <hyperlink ref="P2716" r:id="rId2524" xr:uid="{5AFB4E74-F054-1642-9E00-90743C489D91}"/>
    <hyperlink ref="P2717" r:id="rId2525" xr:uid="{B781F4C8-D7CE-AF4F-92A7-40655B977D74}"/>
    <hyperlink ref="P2718" r:id="rId2526" xr:uid="{049D7E33-77AC-BB4F-A4BB-687C2D61FE9A}"/>
    <hyperlink ref="P2719" r:id="rId2527" xr:uid="{D7BE1093-ED03-8F41-997B-845463383199}"/>
    <hyperlink ref="P2720" r:id="rId2528" xr:uid="{B3D52153-CF37-2F45-A63B-8BA054BAA3C5}"/>
    <hyperlink ref="P2721" r:id="rId2529" xr:uid="{90FCFFA9-CD15-3043-9C64-4737E7268205}"/>
    <hyperlink ref="P2722" r:id="rId2530" xr:uid="{187B0620-B5C1-9B4B-BE4E-61B30A971F66}"/>
    <hyperlink ref="P2723" r:id="rId2531" xr:uid="{E58F5D22-93AD-054D-BC2D-4255CEC10397}"/>
    <hyperlink ref="P2724" r:id="rId2532" xr:uid="{0E7BDF63-AC72-964B-B0FD-EA0DD5411C4A}"/>
    <hyperlink ref="P2725" r:id="rId2533" xr:uid="{6EED361E-1DB4-DB4F-A61A-CC10B699F52B}"/>
    <hyperlink ref="P2726" r:id="rId2534" xr:uid="{C6D96147-7001-2847-BEFE-AA881CBC2F4F}"/>
    <hyperlink ref="P2727" r:id="rId2535" xr:uid="{40B411A9-5593-6140-B6D1-12C1E77EF6B9}"/>
    <hyperlink ref="P2728" r:id="rId2536" xr:uid="{8F47245F-4A90-074A-B397-877ABE98C244}"/>
    <hyperlink ref="P2729" r:id="rId2537" xr:uid="{5F8D5416-E5DE-624F-B9E8-83A25EDC9DB7}"/>
    <hyperlink ref="P2730" r:id="rId2538" xr:uid="{07BE82B9-E385-A24E-A854-1B5C1338C2AF}"/>
    <hyperlink ref="P2731" r:id="rId2539" xr:uid="{278B1CC9-F099-FD4E-BCB0-371B48423144}"/>
    <hyperlink ref="P2732" r:id="rId2540" xr:uid="{55815792-6E0A-BF41-A46F-06D125E02AC1}"/>
    <hyperlink ref="P2733" r:id="rId2541" xr:uid="{E9EFACD2-6B04-1945-BDBE-BC8AF8495274}"/>
    <hyperlink ref="P2734" r:id="rId2542" xr:uid="{D6BAE542-2F1C-274E-8891-CED42C6E9288}"/>
    <hyperlink ref="P2735" r:id="rId2543" xr:uid="{625A200F-9714-C54E-8207-7953E260106F}"/>
    <hyperlink ref="P2736" r:id="rId2544" xr:uid="{9DF10937-AB50-7345-92C0-7BE7D7181ECF}"/>
    <hyperlink ref="P2737" r:id="rId2545" xr:uid="{4673E52E-F577-3A44-B97A-FF7A47475A57}"/>
    <hyperlink ref="P2738" r:id="rId2546" xr:uid="{7CCA70E1-B883-B14E-936E-28E37387A58C}"/>
    <hyperlink ref="P2739" r:id="rId2547" xr:uid="{A9873E49-8A6C-DF49-B5D5-D8154944741D}"/>
    <hyperlink ref="P2740" r:id="rId2548" xr:uid="{F2C69D5B-D2EF-A542-B24F-D195AC92FE50}"/>
    <hyperlink ref="P2741" r:id="rId2549" xr:uid="{83473D1A-7505-F244-9902-D8601A004C8A}"/>
    <hyperlink ref="P2742" r:id="rId2550" xr:uid="{7EF499AC-1D98-F44F-887F-1F148F630760}"/>
    <hyperlink ref="P2743" r:id="rId2551" xr:uid="{0AF17021-443A-294F-9BF3-7FEDD405E04A}"/>
    <hyperlink ref="P2744" r:id="rId2552" xr:uid="{FD757554-A1D6-FF4C-83FE-75AAFCD28AC9}"/>
    <hyperlink ref="P2745" r:id="rId2553" xr:uid="{14420CEC-7BAD-9C43-9DD5-F0CC358AA609}"/>
    <hyperlink ref="P2746" r:id="rId2554" xr:uid="{D1E99635-BEEA-494F-A936-E330E1681102}"/>
    <hyperlink ref="P2747" r:id="rId2555" xr:uid="{87475E0C-EB82-6948-9CC1-B6D97F764B3B}"/>
    <hyperlink ref="P2748" r:id="rId2556" xr:uid="{55A15BAD-7B64-B14B-8B18-2A2E763326CE}"/>
    <hyperlink ref="P2749" r:id="rId2557" xr:uid="{63753C30-2132-7D4D-95F8-7FF309A3AD12}"/>
    <hyperlink ref="P2750" r:id="rId2558" xr:uid="{B142FD8D-A1A1-0946-8A88-611DB5489342}"/>
    <hyperlink ref="P2751" r:id="rId2559" xr:uid="{369E7427-1611-2440-9235-21EF48BF7149}"/>
    <hyperlink ref="P2752" r:id="rId2560" xr:uid="{3BD01A4D-8B61-2242-81B9-19D5CCCEB896}"/>
    <hyperlink ref="P2753" r:id="rId2561" xr:uid="{EF6E0DC6-B722-AD4D-A364-EFB9ED5F1102}"/>
    <hyperlink ref="P2754" r:id="rId2562" xr:uid="{D000D823-062B-764F-B0AE-40ADB76DCC5B}"/>
    <hyperlink ref="P2755" r:id="rId2563" xr:uid="{6F26CDDA-EF89-E649-83F0-B798CC167DAF}"/>
    <hyperlink ref="P2756" r:id="rId2564" xr:uid="{B27E4412-7F2D-E347-93BE-4F53EF69D15F}"/>
    <hyperlink ref="P2757" r:id="rId2565" xr:uid="{D9B2F293-3715-9E4E-BD84-7A0687953151}"/>
    <hyperlink ref="P2758" r:id="rId2566" xr:uid="{24056872-6651-3140-A33B-34A709AB520A}"/>
    <hyperlink ref="P2759" r:id="rId2567" xr:uid="{D8B26F0F-E399-7A46-90D6-F75E5ECC8108}"/>
    <hyperlink ref="P2760" r:id="rId2568" xr:uid="{38E582DD-2715-C544-8868-682D1E2E1B06}"/>
    <hyperlink ref="P2761" r:id="rId2569" xr:uid="{2DB78B79-6D19-3A45-8C2E-EFC4D8D4E770}"/>
    <hyperlink ref="P2762" r:id="rId2570" xr:uid="{C22CB518-57CE-4D43-9CDF-67247A72FE04}"/>
    <hyperlink ref="P2763" r:id="rId2571" xr:uid="{3CA52518-E1FD-0B47-8392-B5A613FCD2AE}"/>
    <hyperlink ref="P2764" r:id="rId2572" xr:uid="{33726E3D-8DB1-574B-A55E-3D02236B8F4E}"/>
    <hyperlink ref="P2765" r:id="rId2573" xr:uid="{07039B5B-6691-DB48-B93B-AFCF4FBDB031}"/>
    <hyperlink ref="P2766" r:id="rId2574" xr:uid="{DB0C8162-E791-4A4E-9548-5278E88606B6}"/>
    <hyperlink ref="P2767" r:id="rId2575" xr:uid="{EBCDA769-865F-2642-8CDE-771405481E1F}"/>
    <hyperlink ref="P2768" r:id="rId2576" xr:uid="{853FBC8A-F595-F54C-9DE3-ABD3A8752FF8}"/>
    <hyperlink ref="P2769" r:id="rId2577" xr:uid="{529D5A28-9CEC-F34F-9A85-263A6C7E1705}"/>
    <hyperlink ref="P2770" r:id="rId2578" xr:uid="{4A97B965-9AFF-824A-A635-CBBC2E95599E}"/>
    <hyperlink ref="P2771" r:id="rId2579" xr:uid="{73F9BDEF-8F20-FD41-B53C-5CD62047407C}"/>
    <hyperlink ref="P2772" r:id="rId2580" xr:uid="{C8A09D85-78CF-5547-8CB4-8A2E1F587161}"/>
    <hyperlink ref="P2773" r:id="rId2581" xr:uid="{F3412E7B-A955-EF4D-89ED-50B61C2CA426}"/>
    <hyperlink ref="P2774" r:id="rId2582" xr:uid="{11505ED6-1F11-114B-80F8-1181367A2D39}"/>
    <hyperlink ref="P2775" r:id="rId2583" xr:uid="{9C947073-7DD7-CC44-B329-0B404BBA29ED}"/>
    <hyperlink ref="P2776" r:id="rId2584" xr:uid="{60A181BF-BD34-7B40-BD66-A39E8B53E8DA}"/>
    <hyperlink ref="P2777" r:id="rId2585" xr:uid="{50CED3DC-E2A5-024B-89B0-2289C81C7078}"/>
    <hyperlink ref="P2778" r:id="rId2586" xr:uid="{C06C79F2-ECC5-3843-A150-762C04EAFF51}"/>
    <hyperlink ref="P2779" r:id="rId2587" xr:uid="{B502A39E-7A5D-6D4E-A6B3-39942D27D669}"/>
    <hyperlink ref="P2780" r:id="rId2588" xr:uid="{BF0C0351-F61E-FF4A-B18F-D0F6D6337CB5}"/>
    <hyperlink ref="P2781" r:id="rId2589" xr:uid="{885DB49F-B92B-1D40-9C8B-1E282112A027}"/>
    <hyperlink ref="P2782" r:id="rId2590" xr:uid="{6F3C59A2-8EE8-3440-89F6-FD73A4101592}"/>
    <hyperlink ref="P2783" r:id="rId2591" xr:uid="{6F74D37E-76D0-F24B-A466-F0E3087BB96F}"/>
    <hyperlink ref="P2784" r:id="rId2592" xr:uid="{A8E87B15-27A7-8440-9E06-FEC85FEF6F17}"/>
    <hyperlink ref="P2785" r:id="rId2593" xr:uid="{0398549D-9453-E44A-8728-4547F29C65BD}"/>
    <hyperlink ref="P2786" r:id="rId2594" xr:uid="{6C97F670-4100-7044-B301-A2AAC1691153}"/>
    <hyperlink ref="P2787" r:id="rId2595" xr:uid="{DFE55587-AFB8-4544-8883-EF67B1624E7F}"/>
    <hyperlink ref="P2788" r:id="rId2596" xr:uid="{DF67B2B3-03B3-F64C-AB58-4B5FF8801F60}"/>
    <hyperlink ref="P2789" r:id="rId2597" xr:uid="{CAC7D496-CA9D-DF43-BE66-F6897E3E6564}"/>
    <hyperlink ref="P2790" r:id="rId2598" xr:uid="{DDB34066-5D84-7647-8343-8C965414C2BF}"/>
    <hyperlink ref="P2791" r:id="rId2599" xr:uid="{DCC74503-044F-0048-ABC1-41B5A14B6163}"/>
    <hyperlink ref="P2792" r:id="rId2600" xr:uid="{F6FFBEB6-6099-C147-8F44-A1D6495DB4D7}"/>
    <hyperlink ref="P2793" r:id="rId2601" xr:uid="{2E74C039-537E-F64A-B7C9-E7E089715ADC}"/>
    <hyperlink ref="P2794" r:id="rId2602" xr:uid="{B82593A0-DF95-3C48-A9A1-C445DB2A30AE}"/>
    <hyperlink ref="P2795" r:id="rId2603" xr:uid="{941AB224-A06E-4243-B980-DFF6A795A846}"/>
    <hyperlink ref="P2796" r:id="rId2604" xr:uid="{991472DE-19F6-964A-A42B-B2A242DD70DB}"/>
    <hyperlink ref="P2797" r:id="rId2605" xr:uid="{ADA42646-C187-4345-AF82-E44DF7CCDFCC}"/>
    <hyperlink ref="P2798" r:id="rId2606" xr:uid="{E0623D5B-CEC2-7741-8A23-71C8AC16AC4B}"/>
    <hyperlink ref="P2799" r:id="rId2607" xr:uid="{2C7C642F-60F6-C240-93CA-0FB8517952AD}"/>
    <hyperlink ref="P2800" r:id="rId2608" xr:uid="{4C72D8ED-6212-EA4B-A204-DA98816AA150}"/>
    <hyperlink ref="P2801" r:id="rId2609" xr:uid="{738D93D3-7A5B-3740-A073-D050C3BA94A8}"/>
    <hyperlink ref="P2802" r:id="rId2610" xr:uid="{C8413648-CDD2-DB44-ADD6-D8A8B133BE8E}"/>
    <hyperlink ref="P2803" r:id="rId2611" xr:uid="{FAE718C4-6429-E348-AEC6-BBB714BDEFD4}"/>
    <hyperlink ref="P2804" r:id="rId2612" xr:uid="{A4288E96-7F78-984C-B0C3-6D7A80C747A6}"/>
    <hyperlink ref="P2805" r:id="rId2613" xr:uid="{59670A18-FB0E-0F43-A51B-8A187D379847}"/>
    <hyperlink ref="P2806" r:id="rId2614" xr:uid="{89C42EFD-3170-5148-A0C5-287080FD4E38}"/>
    <hyperlink ref="P2807" r:id="rId2615" xr:uid="{E05876F1-BC1D-B043-B8EB-59B5B40C7AC6}"/>
    <hyperlink ref="P2808" r:id="rId2616" xr:uid="{93142FF8-5546-1E4A-9080-AC4D8355A36A}"/>
    <hyperlink ref="P2809" r:id="rId2617" xr:uid="{13F83D56-65CF-6241-8D56-87B44C6FBC9D}"/>
    <hyperlink ref="P2810" r:id="rId2618" xr:uid="{6484C501-A15A-A243-BB8A-43AAB871D527}"/>
    <hyperlink ref="P2811" r:id="rId2619" xr:uid="{CB5F90F7-71F8-8F41-8096-E9CE652A1311}"/>
    <hyperlink ref="P2812" r:id="rId2620" xr:uid="{A5BDE44F-8E04-1A44-A000-D17D5958EE2A}"/>
    <hyperlink ref="P2813" r:id="rId2621" xr:uid="{40A55FF5-3852-8F44-B941-4EA75CF87049}"/>
    <hyperlink ref="P2814" r:id="rId2622" xr:uid="{100F675C-A67C-884A-B85F-29FDEC24AE10}"/>
    <hyperlink ref="P2815" r:id="rId2623" xr:uid="{CFF09226-E141-9C41-AF18-5C941B255D0F}"/>
    <hyperlink ref="P2816" r:id="rId2624" xr:uid="{77C39049-A99D-5543-BDFB-E4E7D49F7266}"/>
    <hyperlink ref="P2817" r:id="rId2625" xr:uid="{ADD36ED2-CD14-3844-8F85-25BF0636597F}"/>
    <hyperlink ref="P2818" r:id="rId2626" xr:uid="{46290C65-0C11-974D-9AE3-EA2E83A42671}"/>
    <hyperlink ref="P2819" r:id="rId2627" xr:uid="{272FEB2A-AC23-3143-BA5E-3311A79A58CF}"/>
    <hyperlink ref="P2820" r:id="rId2628" xr:uid="{F1DD4747-D0E8-7E45-BD91-2429D8D706B6}"/>
    <hyperlink ref="P2821" r:id="rId2629" xr:uid="{C504E68A-52EC-C548-9FBC-DA2BA1FEA23C}"/>
    <hyperlink ref="P2822" r:id="rId2630" xr:uid="{96214B8B-EBA6-3B44-9D1D-322DA90F7D24}"/>
    <hyperlink ref="P2823" r:id="rId2631" xr:uid="{4293CC6C-940A-5146-96D0-D0D6702646FF}"/>
    <hyperlink ref="P2824" r:id="rId2632" xr:uid="{A20F5913-31A5-1A4E-8911-6E3C0FDDAD9C}"/>
    <hyperlink ref="P2825" r:id="rId2633" xr:uid="{685B1D85-AECE-0948-B279-5B6B554B7F2E}"/>
    <hyperlink ref="P2826" r:id="rId2634" xr:uid="{AC7B2F82-6FC0-5F4E-9508-8283F9D38FB4}"/>
    <hyperlink ref="P2827" r:id="rId2635" xr:uid="{82787060-B4FD-5B41-A182-B207F8B04C53}"/>
    <hyperlink ref="P2828" r:id="rId2636" xr:uid="{3E249EB9-7030-8E48-905E-22359B64A7E2}"/>
    <hyperlink ref="P2829" r:id="rId2637" xr:uid="{9FEA6718-2245-7445-9844-DF7AEB291FE6}"/>
    <hyperlink ref="P2830" r:id="rId2638" xr:uid="{AE02AC75-3E76-7844-8F39-C9DBB8969447}"/>
    <hyperlink ref="P2831" r:id="rId2639" xr:uid="{EF8B7AFC-6828-5449-82B8-DFD73D6F17D9}"/>
    <hyperlink ref="P2832" r:id="rId2640" xr:uid="{0903BB51-E90B-DF48-919E-9F5C53D00D3A}"/>
    <hyperlink ref="P2833" r:id="rId2641" xr:uid="{0CD19897-4900-9847-8747-8734B15F1C9E}"/>
    <hyperlink ref="P2834" r:id="rId2642" xr:uid="{CBE4F989-B6B0-3B43-AB3B-FD6158A594A5}"/>
    <hyperlink ref="P2835" r:id="rId2643" xr:uid="{2FBFCD5D-C96E-B04C-B36C-5F460E1AF89D}"/>
    <hyperlink ref="P2836" r:id="rId2644" xr:uid="{FA255E14-BABB-7549-B807-E22323CB3C5B}"/>
    <hyperlink ref="P2837" r:id="rId2645" xr:uid="{4B1BE538-D50E-1247-86F8-41C7E91056A4}"/>
    <hyperlink ref="P2838" r:id="rId2646" xr:uid="{0695D780-BAE7-724E-9AB2-9724C9FFB7B2}"/>
    <hyperlink ref="P2839" r:id="rId2647" xr:uid="{8E4DDDCE-333C-ED4F-8C0A-B76EA802AE79}"/>
    <hyperlink ref="P2840" r:id="rId2648" xr:uid="{54A4337C-AFE6-7943-95D0-5D3F031D9FE1}"/>
    <hyperlink ref="P2841" r:id="rId2649" xr:uid="{E831A748-8469-E241-8067-94916C6BDF4D}"/>
    <hyperlink ref="P2842" r:id="rId2650" xr:uid="{78B9FEE6-1C0E-694B-8405-87A9017F5928}"/>
    <hyperlink ref="P2843" r:id="rId2651" xr:uid="{33EF1160-AB17-0F4C-B586-A883ABC59FF5}"/>
    <hyperlink ref="P2844" r:id="rId2652" xr:uid="{E8DB2DAA-3302-D845-9298-D3529EA3E738}"/>
    <hyperlink ref="P2845" r:id="rId2653" xr:uid="{819D850C-7489-0542-B53C-1E2FAAAFF9A4}"/>
    <hyperlink ref="P2846" r:id="rId2654" xr:uid="{196F3E1B-D07C-6349-A688-0A94681D03A8}"/>
    <hyperlink ref="P2847" r:id="rId2655" xr:uid="{6DC5BB3F-4F03-1544-8515-DF8B33B9226D}"/>
    <hyperlink ref="P2848" r:id="rId2656" xr:uid="{D1E56858-F5DE-FF4B-854A-AA9A21783D2C}"/>
    <hyperlink ref="P2849" r:id="rId2657" xr:uid="{96486839-37EE-C44A-A4FB-8C79680CC0D2}"/>
    <hyperlink ref="P2850" r:id="rId2658" xr:uid="{060E0EE2-7764-BA4C-BB2E-7323C2038632}"/>
    <hyperlink ref="P2851" r:id="rId2659" xr:uid="{F6071662-B3F5-D444-B8C0-448A6C8453AC}"/>
    <hyperlink ref="P2852" r:id="rId2660" xr:uid="{A71A054A-6A33-E54F-A586-C06D1B554FA5}"/>
    <hyperlink ref="P2853" r:id="rId2661" xr:uid="{80B8EBEB-2217-AF43-A2EA-BB77311D449B}"/>
    <hyperlink ref="P2854" r:id="rId2662" xr:uid="{7A993869-034B-694D-82B8-1D19ED6CA2DC}"/>
    <hyperlink ref="P2855" r:id="rId2663" xr:uid="{C629A058-F450-044A-A43A-75B9F942619F}"/>
    <hyperlink ref="P2856" r:id="rId2664" xr:uid="{EDA064D0-8A81-EA45-828C-82532D95F390}"/>
    <hyperlink ref="P2857" r:id="rId2665" xr:uid="{B1382CAA-F74C-C247-A881-AE15DDB3ED76}"/>
    <hyperlink ref="P2858" r:id="rId2666" xr:uid="{0C5F000A-61D8-5842-A046-1C127147E7DF}"/>
    <hyperlink ref="P2859" r:id="rId2667" xr:uid="{46B364FF-FD00-0840-953F-D26154C3F865}"/>
    <hyperlink ref="P2860" r:id="rId2668" xr:uid="{103B8F48-BB6E-5745-891B-FAEF6453F1ED}"/>
    <hyperlink ref="P2861" r:id="rId2669" xr:uid="{D32DAADE-61EF-5447-8BF6-BE347EFBE3EF}"/>
    <hyperlink ref="P2862" r:id="rId2670" xr:uid="{329515E5-5F20-7647-884A-171BFA32A698}"/>
    <hyperlink ref="P2863" r:id="rId2671" xr:uid="{7A4C080E-2C52-5E4A-861B-9F6BBFADEC33}"/>
    <hyperlink ref="P2864" r:id="rId2672" xr:uid="{20454C3C-B9A6-F24B-85E4-61877DD17CD2}"/>
    <hyperlink ref="P2865" r:id="rId2673" xr:uid="{F680AFD6-7F18-2C4A-881A-06CC6C1B775E}"/>
    <hyperlink ref="P2866" r:id="rId2674" xr:uid="{3D9B2E42-58A1-7A4A-83CA-CD6CA014B9C5}"/>
    <hyperlink ref="P2867" r:id="rId2675" xr:uid="{B3008C6B-F73D-E048-8C2C-F92828103F78}"/>
    <hyperlink ref="P2868" r:id="rId2676" xr:uid="{9E4824FE-4027-FF47-86D5-A53B3B0AC7E8}"/>
    <hyperlink ref="P2869" r:id="rId2677" xr:uid="{91A7ED1D-BB86-DA4C-AC77-453D4F725058}"/>
    <hyperlink ref="P2870" r:id="rId2678" xr:uid="{3AF42328-9631-5547-9B5A-DCDBECCA2786}"/>
    <hyperlink ref="P2871" r:id="rId2679" xr:uid="{8B117FBD-499E-4C4D-B712-C2857172CC91}"/>
    <hyperlink ref="P2872" r:id="rId2680" xr:uid="{B87B1526-B810-7945-9260-AAFDBD5486F7}"/>
    <hyperlink ref="P2873" r:id="rId2681" xr:uid="{EA8C015E-AE9E-5749-A385-D3227A808EA0}"/>
    <hyperlink ref="P2874" r:id="rId2682" xr:uid="{4E295C32-587D-1549-9629-729734FB1E93}"/>
    <hyperlink ref="P2875" r:id="rId2683" xr:uid="{E0A5811F-A147-D040-8592-D40497D5435B}"/>
    <hyperlink ref="P2876" r:id="rId2684" xr:uid="{38C693E0-3DE9-5044-9D6F-56B746351095}"/>
    <hyperlink ref="P2877" r:id="rId2685" xr:uid="{251C7D11-94C0-E34D-87DC-442599A74D69}"/>
    <hyperlink ref="P2878" r:id="rId2686" xr:uid="{81A3C3C2-4336-244B-BCC7-8D402B276C1E}"/>
    <hyperlink ref="P2879" r:id="rId2687" xr:uid="{4CF75E9B-ED65-D04F-900A-C820CD965164}"/>
    <hyperlink ref="P2880" r:id="rId2688" xr:uid="{02CC92EA-3E1C-9A40-80F9-CCDA23C3A686}"/>
    <hyperlink ref="P2881" r:id="rId2689" xr:uid="{5978E233-D8A7-7B4B-9E12-464407385548}"/>
    <hyperlink ref="P2882" r:id="rId2690" xr:uid="{D28B5047-1A97-7D4D-B302-73B312F6EF19}"/>
    <hyperlink ref="P2883" r:id="rId2691" xr:uid="{9A1D6C12-8D7B-EF48-866E-95B5B3F17C05}"/>
    <hyperlink ref="P2884" r:id="rId2692" xr:uid="{31D0425A-A7F6-FB44-9FAC-3B4DEAA2DDFB}"/>
    <hyperlink ref="P2885" r:id="rId2693" xr:uid="{B7CA50D9-BA46-664D-898F-2DC4D66CCB0B}"/>
    <hyperlink ref="P2886" r:id="rId2694" xr:uid="{D971077E-34C6-C44E-AC13-2EEC6202C9B0}"/>
    <hyperlink ref="P2887" r:id="rId2695" xr:uid="{4A907E9C-7553-BF45-99A7-28CFB96672E5}"/>
    <hyperlink ref="P2888" r:id="rId2696" xr:uid="{AF9739C6-3055-5B41-B34E-40C466B752A8}"/>
    <hyperlink ref="P2889" r:id="rId2697" xr:uid="{8E667C46-708E-4141-8226-7A19C437DA2D}"/>
    <hyperlink ref="P2890" r:id="rId2698" xr:uid="{D7BEAFBC-8D4A-2643-AB51-0918370B1B45}"/>
    <hyperlink ref="P2891" r:id="rId2699" xr:uid="{8E4D40DD-F3D6-6544-B268-5F4AEED67005}"/>
    <hyperlink ref="P2892" r:id="rId2700" xr:uid="{B6E5A6CD-DA66-C54A-891A-4C1906EA8A8D}"/>
    <hyperlink ref="P2893" r:id="rId2701" xr:uid="{48CACC26-6192-5841-93FA-F320761BCFAD}"/>
    <hyperlink ref="P2894" r:id="rId2702" xr:uid="{A213AB8B-5F62-3E4D-8004-DDF23C2D4508}"/>
    <hyperlink ref="P2895" r:id="rId2703" xr:uid="{4BCDF958-545F-494F-93B7-BC110E109350}"/>
    <hyperlink ref="P2896" r:id="rId2704" xr:uid="{0E034BD0-218F-A341-91E8-AA4DFA3D5AD5}"/>
    <hyperlink ref="P2897" r:id="rId2705" xr:uid="{769E2E69-AE81-324B-95BB-A9C1931A66C7}"/>
    <hyperlink ref="P2898" r:id="rId2706" xr:uid="{AAB2DDF2-2AC7-A64D-92D9-22CB7958A8B8}"/>
    <hyperlink ref="P2899" r:id="rId2707" xr:uid="{322945F4-26D8-914B-8F76-4458D0A4AF3F}"/>
    <hyperlink ref="P2900" r:id="rId2708" xr:uid="{C150B1C8-98B1-C340-8A44-FD43F19D6F5B}"/>
    <hyperlink ref="P2901" r:id="rId2709" xr:uid="{2DDD8B13-2132-E64D-B0D0-97262B7E274A}"/>
    <hyperlink ref="P2902" r:id="rId2710" xr:uid="{2D2D909A-E485-924C-BA19-317280236A53}"/>
    <hyperlink ref="P2903" r:id="rId2711" xr:uid="{8D0DF3B2-0B7F-7B40-B864-7F2B10B03CFA}"/>
    <hyperlink ref="P2904" r:id="rId2712" xr:uid="{F36E9B94-8295-8042-A03E-6554868C1F19}"/>
    <hyperlink ref="P2905" r:id="rId2713" xr:uid="{6FE7F004-B7C9-7648-B486-829F1B3AA36D}"/>
    <hyperlink ref="P2906" r:id="rId2714" xr:uid="{6199B876-A857-AF41-82BB-DE2E2C399A13}"/>
    <hyperlink ref="P2907" r:id="rId2715" xr:uid="{05502BF3-222E-D741-8576-811378949D12}"/>
    <hyperlink ref="P2908" r:id="rId2716" xr:uid="{99E24C93-27FA-AE42-A5CB-AD9033879C8E}"/>
    <hyperlink ref="P2909" r:id="rId2717" xr:uid="{825E2149-BFEF-994B-8A1D-67C38480EB38}"/>
    <hyperlink ref="P2910" r:id="rId2718" xr:uid="{96F6C84A-2B27-644B-94F6-F1F6039F1CFC}"/>
    <hyperlink ref="P2911" r:id="rId2719" xr:uid="{614A0338-D9E4-724E-A492-F246FC53A5F1}"/>
    <hyperlink ref="P2912" r:id="rId2720" xr:uid="{0F030211-4589-D64C-B9D8-6BCC2A6BDC4A}"/>
    <hyperlink ref="P2913" r:id="rId2721" xr:uid="{1693940A-8AA1-D44C-84E4-614986C2A773}"/>
    <hyperlink ref="P2914" r:id="rId2722" xr:uid="{561D3282-EE62-B74D-A1D8-FB3C97F64A75}"/>
    <hyperlink ref="P2915" r:id="rId2723" xr:uid="{318D3017-190A-FB4A-8090-FED923BE98EB}"/>
    <hyperlink ref="P2916" r:id="rId2724" xr:uid="{490CB085-79C1-3944-9200-7F188017E76B}"/>
    <hyperlink ref="P2917" r:id="rId2725" xr:uid="{C02517C1-E520-E34E-852A-4B55AC890377}"/>
    <hyperlink ref="P2918" r:id="rId2726" xr:uid="{1E058FC3-B655-7F47-950F-1CCF1F15784B}"/>
    <hyperlink ref="P2919" r:id="rId2727" xr:uid="{BE317129-30B1-9B4D-81E6-0491299A0B9F}"/>
    <hyperlink ref="P2920" r:id="rId2728" xr:uid="{D2225550-B736-6345-9733-D730265385A2}"/>
    <hyperlink ref="P2921" r:id="rId2729" xr:uid="{0BF8732B-E398-8B44-B524-0DBC2196D5B1}"/>
    <hyperlink ref="P2922" r:id="rId2730" xr:uid="{1EEAFCF5-D725-0541-A728-2A3586B2B6C1}"/>
    <hyperlink ref="P2923" r:id="rId2731" xr:uid="{51474CA7-F094-1F41-BEE0-57FD34F15B0E}"/>
    <hyperlink ref="P2924" r:id="rId2732" xr:uid="{0409F963-EC8A-0641-B12D-C1274A524FEF}"/>
    <hyperlink ref="P2925" r:id="rId2733" xr:uid="{C79BA3E5-5B0A-0044-8087-9D46D1D46D6F}"/>
    <hyperlink ref="P2926" r:id="rId2734" xr:uid="{16400DB6-21C4-D74C-BD04-E66DA45FBCE9}"/>
    <hyperlink ref="P2927" r:id="rId2735" xr:uid="{59A03660-EBAE-0B4C-965D-F318BDCFD540}"/>
    <hyperlink ref="P2928" r:id="rId2736" xr:uid="{2F18658E-D493-AC46-9439-2F03879386CA}"/>
    <hyperlink ref="P2929" r:id="rId2737" xr:uid="{31573FA4-D51A-D149-85F3-276BE7B6D063}"/>
    <hyperlink ref="P2930" r:id="rId2738" xr:uid="{99684DAA-D1EE-954E-8B30-269E7A1924F1}"/>
    <hyperlink ref="P2931" r:id="rId2739" xr:uid="{C4AE1009-96D0-C749-9271-9EACBAF2BE28}"/>
    <hyperlink ref="P2932" r:id="rId2740" xr:uid="{5419746A-85FA-0544-9B58-C619984EC526}"/>
    <hyperlink ref="P2933" r:id="rId2741" xr:uid="{E2489EAA-926F-DD4B-8743-3651B8A8B3A4}"/>
    <hyperlink ref="P2934" r:id="rId2742" xr:uid="{0FE4DA92-A726-DA4B-B7D9-498FBE8C489C}"/>
    <hyperlink ref="P2935" r:id="rId2743" xr:uid="{C1A330B4-7648-794D-9DFA-790A39001444}"/>
    <hyperlink ref="P2936" r:id="rId2744" xr:uid="{93CB1EFF-CC4F-6543-AD09-547B5C6EDE44}"/>
    <hyperlink ref="P2937" r:id="rId2745" xr:uid="{09D2CAFB-FA16-A14C-92B5-B39274FB2C0A}"/>
    <hyperlink ref="P2938" r:id="rId2746" xr:uid="{304EE74F-96F5-8C4B-9525-F5AE1A8EF422}"/>
    <hyperlink ref="P2939" r:id="rId2747" xr:uid="{FFF04DBA-BD88-AF49-BF97-1FD6CFE2FEF6}"/>
    <hyperlink ref="P2940" r:id="rId2748" xr:uid="{2E6A6CB5-6CAA-5B41-88DF-EB3DD627D67E}"/>
    <hyperlink ref="P2941" r:id="rId2749" xr:uid="{C2455196-BD2E-D341-90BA-EA71C758BF8F}"/>
    <hyperlink ref="P2942" r:id="rId2750" xr:uid="{5E1CB778-7FCF-E146-91F0-A7CC517652C4}"/>
    <hyperlink ref="P2943" r:id="rId2751" xr:uid="{4072E088-7B4D-494C-AA9F-A20FF2FAED68}"/>
    <hyperlink ref="P2944" r:id="rId2752" xr:uid="{C4B96313-C9BA-4947-B77B-128723230A36}"/>
    <hyperlink ref="P2945" r:id="rId2753" xr:uid="{AF272398-A52C-B94A-8E1B-3027563D58B3}"/>
    <hyperlink ref="P2946" r:id="rId2754" xr:uid="{CE8B78A9-C2B8-4448-9CE7-2DAB642629F0}"/>
    <hyperlink ref="P2947" r:id="rId2755" xr:uid="{7057CC7E-A644-BC42-98F5-200823C9C1FB}"/>
    <hyperlink ref="P2948" r:id="rId2756" xr:uid="{5B372041-9F78-1147-B03E-6D0EF65A369A}"/>
    <hyperlink ref="P2949" r:id="rId2757" xr:uid="{B988478C-000E-BE41-8259-EBC62B064BA9}"/>
    <hyperlink ref="P2950" r:id="rId2758" xr:uid="{19F0B803-A3F6-B74F-8CB2-AFB0514F2223}"/>
    <hyperlink ref="P2951" r:id="rId2759" xr:uid="{F1D34EDC-EEBA-8D4C-BAAC-6DFD7544A2C9}"/>
    <hyperlink ref="P2952" r:id="rId2760" xr:uid="{548CE27C-CC3E-E346-BDB3-F83550D471EB}"/>
    <hyperlink ref="P2953" r:id="rId2761" xr:uid="{30C4A5B4-B285-2341-A9EF-718ECA0BF7E0}"/>
    <hyperlink ref="P2954" r:id="rId2762" xr:uid="{E654E223-9E97-FD4B-BC54-A9946BA4E02F}"/>
    <hyperlink ref="P2955" r:id="rId2763" xr:uid="{D43DFB05-1ADE-6848-B692-63ECC2313277}"/>
    <hyperlink ref="P2956" r:id="rId2764" xr:uid="{BF13B5F2-E5DA-C144-94E0-82E5C20806C8}"/>
    <hyperlink ref="P2957" r:id="rId2765" xr:uid="{9B4B1827-CC36-5243-B6F7-8929250DD2AB}"/>
    <hyperlink ref="P2958" r:id="rId2766" xr:uid="{D691007C-ED92-A64A-A4BA-436BDA264493}"/>
    <hyperlink ref="P2959" r:id="rId2767" xr:uid="{1C79D66E-3576-D945-B1A7-2161E0329B1D}"/>
    <hyperlink ref="P2960" r:id="rId2768" xr:uid="{218A65FB-16DC-104A-99F6-80C987099731}"/>
    <hyperlink ref="P2961" r:id="rId2769" xr:uid="{743B4587-F022-DF49-BF4C-EE686FAE0789}"/>
    <hyperlink ref="P2962" r:id="rId2770" xr:uid="{BB7E65B4-B933-E747-99EE-D469D30DE62C}"/>
    <hyperlink ref="P2963" r:id="rId2771" xr:uid="{0DEB3F2E-3709-2046-8C2E-2256D08595A2}"/>
    <hyperlink ref="P2964" r:id="rId2772" xr:uid="{44AEB979-A4F3-F84D-9653-6760E6065D88}"/>
    <hyperlink ref="P2965" r:id="rId2773" xr:uid="{64400E6A-782D-2545-9C23-FF5D474DF0D9}"/>
    <hyperlink ref="P2966" r:id="rId2774" xr:uid="{3445603C-88BB-4E40-B1E9-07D3EF57FA0C}"/>
    <hyperlink ref="P2967" r:id="rId2775" xr:uid="{6BCA450F-E52F-BC4E-B08A-7322C621C9C6}"/>
    <hyperlink ref="P2968" r:id="rId2776" xr:uid="{C2A94136-0D19-2241-801C-030C4F4B09FA}"/>
    <hyperlink ref="P2969" r:id="rId2777" xr:uid="{DB2DBDE7-15F0-7349-8C96-0E9508FA8CDF}"/>
    <hyperlink ref="P2970" r:id="rId2778" xr:uid="{6F7E86BD-ABB9-814E-BB1D-E0F6AF2F8FA7}"/>
    <hyperlink ref="P2971" r:id="rId2779" xr:uid="{F5BD321B-7DCB-2C4E-B086-CAF7C0918DC5}"/>
    <hyperlink ref="P2972" r:id="rId2780" xr:uid="{6E67C47B-5863-6648-AAFA-09120EC18334}"/>
    <hyperlink ref="P2973" r:id="rId2781" xr:uid="{EFEF79F4-7580-944C-88F8-D904B53FF5FB}"/>
    <hyperlink ref="P2974" r:id="rId2782" xr:uid="{9D6B9987-482F-554C-9B0F-7F7CCBEA5707}"/>
    <hyperlink ref="P2975" r:id="rId2783" xr:uid="{CCB2C3C5-D6DB-DC40-B304-D6058B3BD0DA}"/>
    <hyperlink ref="P2976" r:id="rId2784" xr:uid="{0EA264E5-F03E-6C44-9F41-3EE897955B2A}"/>
    <hyperlink ref="P2977" r:id="rId2785" xr:uid="{3438BD9E-2362-0A4D-BFD3-0486EB8E81CF}"/>
    <hyperlink ref="P2978" r:id="rId2786" xr:uid="{D675E1F8-5ABA-BA4A-A39D-2FBC3D19F4A7}"/>
    <hyperlink ref="P2979" r:id="rId2787" xr:uid="{64242832-433A-3942-92D5-C0FB13F58784}"/>
    <hyperlink ref="P2980" r:id="rId2788" xr:uid="{D188D69A-CB70-7247-8B9F-F352432AFA60}"/>
    <hyperlink ref="P2981" r:id="rId2789" xr:uid="{6E8977EB-9E8C-6D4E-B64E-8BA28DF3BD3A}"/>
    <hyperlink ref="P2982" r:id="rId2790" xr:uid="{B503E627-EFB0-9A45-9501-8259CA27DAF3}"/>
    <hyperlink ref="P2983" r:id="rId2791" xr:uid="{19B0959F-32EC-BF42-92B6-82ED946359DB}"/>
    <hyperlink ref="P2984" r:id="rId2792" xr:uid="{FF7B1418-EF45-104F-AFC2-9D94E310A2F8}"/>
    <hyperlink ref="P2985" r:id="rId2793" xr:uid="{9D5C8DED-A3D4-7D4E-B620-220D1088CEE5}"/>
    <hyperlink ref="P2986" r:id="rId2794" xr:uid="{020496F8-08A6-A448-871B-36B7D04BBC55}"/>
    <hyperlink ref="P2987" r:id="rId2795" xr:uid="{1D8B710E-5F4E-7A4D-A1DA-6A1EBBA6AC29}"/>
    <hyperlink ref="P2988" r:id="rId2796" xr:uid="{E24A98F3-3B9A-1F40-9F9F-B8BC11084A12}"/>
    <hyperlink ref="P2989" r:id="rId2797" xr:uid="{B9A6EEA2-5EC1-6849-A3B1-418E7A405DDE}"/>
    <hyperlink ref="P2990" r:id="rId2798" xr:uid="{FA3DC874-B6EB-B343-B7FE-D4D054B651F3}"/>
    <hyperlink ref="P2991" r:id="rId2799" xr:uid="{E8B91BB5-E5F6-3A4B-A8BD-600D21031673}"/>
    <hyperlink ref="P2992" r:id="rId2800" xr:uid="{8C098EB9-A449-DA41-A570-0CFC8B45368C}"/>
    <hyperlink ref="P2993" r:id="rId2801" xr:uid="{1826F919-AAAC-0E49-AEEB-1C53385553FF}"/>
    <hyperlink ref="P2994" r:id="rId2802" xr:uid="{97C74DE1-3889-0545-A17F-3A6C946841D0}"/>
    <hyperlink ref="P2995" r:id="rId2803" xr:uid="{0153E73E-6849-474C-BD7F-91D87711D92D}"/>
    <hyperlink ref="P2996" r:id="rId2804" xr:uid="{3785EF95-CF6D-5645-B018-59F1060037F1}"/>
    <hyperlink ref="P2997" r:id="rId2805" xr:uid="{BBFE34EF-AA69-D641-973A-22C62F660665}"/>
    <hyperlink ref="P2998" r:id="rId2806" xr:uid="{058BB3CF-0BF9-5F4A-AE6D-89B91E7A3A90}"/>
    <hyperlink ref="P2999" r:id="rId2807" xr:uid="{CF39226B-D668-2F43-A0D2-93051FA76B0D}"/>
    <hyperlink ref="P3000" r:id="rId2808" xr:uid="{AB305302-B6F0-714B-A45F-F4B7033243C5}"/>
    <hyperlink ref="P3001" r:id="rId2809" xr:uid="{72463AA2-04FF-9B4E-89B9-C4C0A2B658D9}"/>
    <hyperlink ref="P3002" r:id="rId2810" xr:uid="{A4965D89-FD13-4640-84A9-3987AF73AD6A}"/>
    <hyperlink ref="P3003" r:id="rId2811" xr:uid="{282E31B7-67E3-B34E-AD06-287CB49DEB77}"/>
    <hyperlink ref="P3004" r:id="rId2812" xr:uid="{2658E713-F140-1E4C-9E5C-C731320A1334}"/>
    <hyperlink ref="P3005" r:id="rId2813" xr:uid="{D9EFD2E8-3C08-9D4D-AB04-4A9B7C4A649C}"/>
    <hyperlink ref="P3006" r:id="rId2814" xr:uid="{C6AD12B6-455F-B145-9646-C5C5B548198F}"/>
    <hyperlink ref="P3007" r:id="rId2815" xr:uid="{CC7555CA-030C-1144-A5EE-4DA4F9EFA5BE}"/>
    <hyperlink ref="P3008" r:id="rId2816" xr:uid="{CEDE463B-E8CF-FF42-BD8F-2B9245B186D8}"/>
    <hyperlink ref="P3009" r:id="rId2817" xr:uid="{1C7A719B-1459-2347-B23E-341ED5FF993B}"/>
    <hyperlink ref="P3010" r:id="rId2818" xr:uid="{755208D5-0C71-384A-AD99-23E1CA998AA2}"/>
    <hyperlink ref="P3011" r:id="rId2819" xr:uid="{6100EB88-35F3-2B41-9B81-18E83018E0A5}"/>
    <hyperlink ref="P3012" r:id="rId2820" xr:uid="{02BA7162-E4A4-8F4B-B8A0-6C5D9E89A9CD}"/>
    <hyperlink ref="P3013" r:id="rId2821" xr:uid="{02E414D5-C406-124A-AF5D-FB1E193F9591}"/>
    <hyperlink ref="P3014" r:id="rId2822" xr:uid="{55F91DD2-9B8F-6B44-95EE-4770387FBE1D}"/>
    <hyperlink ref="P3015" r:id="rId2823" xr:uid="{B2126A54-3E3D-214E-A03B-62E548C218B2}"/>
    <hyperlink ref="P3016" r:id="rId2824" xr:uid="{95AC9EE5-5D22-D843-91FE-00390146FF2D}"/>
    <hyperlink ref="P3017" r:id="rId2825" xr:uid="{2329FA03-40CB-3941-9BEE-D86428E70B37}"/>
    <hyperlink ref="P3018" r:id="rId2826" xr:uid="{A2E8AA8B-9437-2949-AD52-06C74E386E97}"/>
    <hyperlink ref="P3019" r:id="rId2827" xr:uid="{159F0CF0-F9C9-1643-8CFB-FF663E431F1A}"/>
    <hyperlink ref="P3020" r:id="rId2828" xr:uid="{0259A9A9-C5FE-E14D-80C9-27CEF7957339}"/>
    <hyperlink ref="P3021" r:id="rId2829" xr:uid="{BA7E944A-1CB7-CE40-A926-CCDA008D9A19}"/>
    <hyperlink ref="P3022" r:id="rId2830" xr:uid="{E7C50491-BE71-3440-B9AC-5440CE9B9AED}"/>
    <hyperlink ref="P3023" r:id="rId2831" xr:uid="{82D410F5-27E7-7543-B06D-E0839BC2D7A0}"/>
    <hyperlink ref="P3024" r:id="rId2832" xr:uid="{FC8146C0-C979-204F-A29E-96D2DB8F94D9}"/>
    <hyperlink ref="P3025" r:id="rId2833" xr:uid="{18DEB1D4-2385-494F-A8FC-13CDF8A5090E}"/>
    <hyperlink ref="P3026" r:id="rId2834" xr:uid="{0B57E048-C204-E54D-A65E-9C1A85904C90}"/>
    <hyperlink ref="P3027" r:id="rId2835" xr:uid="{AC69EBF5-334C-234B-B958-D2B07309AAAA}"/>
    <hyperlink ref="P3028" r:id="rId2836" xr:uid="{EFEBD438-0352-C94B-B5B1-767BF9C56E9F}"/>
    <hyperlink ref="P3029" r:id="rId2837" xr:uid="{3B9E2FB7-4581-644F-89BD-B53B0841EEAE}"/>
    <hyperlink ref="P3030" r:id="rId2838" xr:uid="{DBBD7412-12F4-2B4E-9512-745A2301B622}"/>
    <hyperlink ref="P3031" r:id="rId2839" xr:uid="{4DF2BC04-ED1A-1E49-939A-B76BB3EC46CD}"/>
    <hyperlink ref="P3032" r:id="rId2840" xr:uid="{6A26683B-DBAD-C040-A1D2-1C456A2A65F9}"/>
    <hyperlink ref="P3033" r:id="rId2841" xr:uid="{72E9E17E-3028-F042-A8AE-FE838B4FD87D}"/>
    <hyperlink ref="P3034" r:id="rId2842" xr:uid="{DB326F65-048A-3B45-B22B-268390BE2B48}"/>
    <hyperlink ref="P3035" r:id="rId2843" xr:uid="{45221C50-8FB7-B748-95A9-14BD76D199EF}"/>
    <hyperlink ref="P3036" r:id="rId2844" xr:uid="{6ACE8368-69DA-E241-8DB3-8B64CA7EC19E}"/>
    <hyperlink ref="P3037" r:id="rId2845" xr:uid="{08DF2BEF-5AA2-4E4A-8080-80E913F5C0BF}"/>
    <hyperlink ref="P3038" r:id="rId2846" xr:uid="{F4212C33-16AD-4840-A5E8-CD0413410473}"/>
    <hyperlink ref="P3039" r:id="rId2847" xr:uid="{DD1D172B-B880-3241-B14E-2F60A93D5A3A}"/>
    <hyperlink ref="P3040" r:id="rId2848" xr:uid="{FFF19CBF-F052-7043-B402-9C40E1185B2F}"/>
    <hyperlink ref="P3041" r:id="rId2849" xr:uid="{9EFE2F81-0C79-1D4A-A633-F759157DC0B8}"/>
    <hyperlink ref="P3042" r:id="rId2850" xr:uid="{5E952E79-740C-FD4D-84BB-327400CF1BAF}"/>
    <hyperlink ref="P3043" r:id="rId2851" xr:uid="{EB942602-97E8-2044-B0C3-F1C97D72F4BB}"/>
    <hyperlink ref="P3044" r:id="rId2852" xr:uid="{B481833B-A641-244A-A992-E7075A9784B4}"/>
    <hyperlink ref="P3045" r:id="rId2853" xr:uid="{1EB7AF7C-7139-8C4F-AF9D-5A8E8C0662AA}"/>
    <hyperlink ref="P3046" r:id="rId2854" xr:uid="{147BADD5-6B3E-8C47-B6BB-B9CDE192EBE6}"/>
    <hyperlink ref="P3047" r:id="rId2855" xr:uid="{FD124365-2660-2F4D-840E-3133F3552419}"/>
    <hyperlink ref="P3048" r:id="rId2856" xr:uid="{6C215E3E-9F58-6E43-B461-2400E62096CE}"/>
    <hyperlink ref="P3049" r:id="rId2857" xr:uid="{8677BC22-26E6-4641-9F7F-C773E91A75C3}"/>
    <hyperlink ref="P3050" r:id="rId2858" xr:uid="{BC952BEA-C721-9A40-968C-56A8A62352FA}"/>
    <hyperlink ref="P3051" r:id="rId2859" xr:uid="{C794EAFC-5EC2-2B4B-8533-7704CB150B2F}"/>
    <hyperlink ref="P3052" r:id="rId2860" xr:uid="{224857DE-B252-A249-9091-6C6D4CF357B3}"/>
    <hyperlink ref="P3053" r:id="rId2861" xr:uid="{C6864451-58BF-FB48-BA59-1B8BD70AA536}"/>
    <hyperlink ref="P3054" r:id="rId2862" xr:uid="{044B86FC-0586-C64F-A00E-E7E02EE9ECEC}"/>
    <hyperlink ref="P3055" r:id="rId2863" xr:uid="{6613E440-95D5-004F-936A-6A2EE22DA365}"/>
    <hyperlink ref="P3056" r:id="rId2864" xr:uid="{5FC841AE-5805-244A-BF93-6DC23AE56D1E}"/>
    <hyperlink ref="P3057" r:id="rId2865" xr:uid="{0286871C-4F1B-E649-AFBA-F1C632B15DA1}"/>
    <hyperlink ref="P3058" r:id="rId2866" xr:uid="{45E0010D-EDD4-704E-BD21-E22A649B7A32}"/>
    <hyperlink ref="P3059" r:id="rId2867" xr:uid="{C6ECFDF9-4FC6-F248-BFB7-407E6118A3A2}"/>
    <hyperlink ref="P3060" r:id="rId2868" xr:uid="{629E651E-9C8B-AF4C-9156-1671782D6A22}"/>
    <hyperlink ref="P3061" r:id="rId2869" xr:uid="{A2C39EEF-B746-7E41-A35B-7F7D354BC5B7}"/>
    <hyperlink ref="P3062" r:id="rId2870" xr:uid="{A5F56028-A5F9-1B49-B9B6-C7E5AA822B87}"/>
    <hyperlink ref="P3063" r:id="rId2871" xr:uid="{ECFA5D67-97A3-6241-A7DB-3B641BE2DA83}"/>
    <hyperlink ref="P3064" r:id="rId2872" xr:uid="{6A5CFAAE-48E4-304B-BB72-F9EDA58679C5}"/>
    <hyperlink ref="P3065" r:id="rId2873" xr:uid="{489D6068-566B-A046-AEFA-156EFA8AB4A8}"/>
    <hyperlink ref="P3066" r:id="rId2874" xr:uid="{B74087A6-958E-FA4A-A85B-1DF311A79CB1}"/>
    <hyperlink ref="P3067" r:id="rId2875" xr:uid="{35DD7B1C-7E9F-8446-AEC8-114626B7A27A}"/>
    <hyperlink ref="P3068" r:id="rId2876" xr:uid="{30135543-483D-DB4C-8423-DD432D259768}"/>
    <hyperlink ref="P3069" r:id="rId2877" xr:uid="{2B21436E-6125-8649-80FA-2CEADAC3743D}"/>
    <hyperlink ref="P3070" r:id="rId2878" xr:uid="{8E1AE53A-5F39-174A-901C-CDA13EE74D63}"/>
    <hyperlink ref="P3071" r:id="rId2879" xr:uid="{9C39E8F2-3D1B-D145-B31D-22CA26943433}"/>
    <hyperlink ref="P3072" r:id="rId2880" xr:uid="{C8016F8D-2784-1245-9635-317CED2CEB1B}"/>
    <hyperlink ref="P3073" r:id="rId2881" xr:uid="{744FE273-46D9-C545-850F-8930D22D8221}"/>
    <hyperlink ref="P3074" r:id="rId2882" xr:uid="{1506CAFC-3CC6-EA4F-8029-1E493270704D}"/>
    <hyperlink ref="P3075" r:id="rId2883" xr:uid="{FDF1AE6F-656B-2B43-B6CF-CDC81EA739C3}"/>
    <hyperlink ref="P3076" r:id="rId2884" xr:uid="{165F7716-2253-FF47-9C24-BA5446C1CCA2}"/>
    <hyperlink ref="P3077" r:id="rId2885" xr:uid="{2807A6F7-F720-5846-AFF3-38A658DB769E}"/>
    <hyperlink ref="P3078" r:id="rId2886" xr:uid="{1D604041-83E6-CF4D-9E9A-F4795B5D9865}"/>
    <hyperlink ref="P3079" r:id="rId2887" xr:uid="{E35FB918-6705-284A-8848-E78E94EFA047}"/>
    <hyperlink ref="P3080" r:id="rId2888" xr:uid="{75111A40-152A-0540-B8D3-CBCE112A2725}"/>
    <hyperlink ref="P3081" r:id="rId2889" xr:uid="{FB016056-C9C9-D44B-A3C7-4F17DDBF40BF}"/>
    <hyperlink ref="P3082" r:id="rId2890" xr:uid="{030E6E90-0070-4A4E-B976-266494EAEFA6}"/>
    <hyperlink ref="P3083" r:id="rId2891" xr:uid="{C4A32006-0C58-1E4D-AC0E-C77B50D99182}"/>
    <hyperlink ref="P3084" r:id="rId2892" xr:uid="{2D4C00C6-893B-404F-8F35-BE41A20C7518}"/>
    <hyperlink ref="P3085" r:id="rId2893" xr:uid="{22281140-F4B3-C043-A42C-45801F100458}"/>
    <hyperlink ref="P3086" r:id="rId2894" xr:uid="{0ABAC0C9-A9A8-4542-9AD9-8EA93799E0D5}"/>
    <hyperlink ref="P3087" r:id="rId2895" xr:uid="{E5121706-4245-7343-B3F4-87F7F3B17467}"/>
    <hyperlink ref="P3088" r:id="rId2896" xr:uid="{31B437CF-997A-5C40-8CA2-B04D44B4D84A}"/>
    <hyperlink ref="P3089" r:id="rId2897" xr:uid="{E9AF7C10-3B3D-CB4D-94AA-3C5FA516F61F}"/>
    <hyperlink ref="P3090" r:id="rId2898" xr:uid="{9E2A2348-1B40-244F-B053-D112FB739BF3}"/>
    <hyperlink ref="P3091" r:id="rId2899" xr:uid="{B48AE1B9-66CA-E949-8B1E-3AA558A6DACA}"/>
    <hyperlink ref="P3092" r:id="rId2900" xr:uid="{2479586E-4B52-0C4D-B3E1-139DF5E55F1B}"/>
    <hyperlink ref="P3093" r:id="rId2901" xr:uid="{7EDBB14D-169E-194D-BD8F-AAF4EF7C3C1D}"/>
    <hyperlink ref="P3094" r:id="rId2902" xr:uid="{A5863718-79FD-754C-A870-83F0260AC3BA}"/>
    <hyperlink ref="P3095" r:id="rId2903" xr:uid="{80405865-3E9F-6149-A366-0DBA2F79D210}"/>
    <hyperlink ref="P3096" r:id="rId2904" xr:uid="{209E9941-2DF2-104B-B6B1-BA0754030042}"/>
    <hyperlink ref="P3097" r:id="rId2905" xr:uid="{24D269F2-5AD1-5D49-90B1-12E84B14EA5F}"/>
    <hyperlink ref="P3098" r:id="rId2906" xr:uid="{3DFC5371-A3BB-8D40-9BD3-FC6BA80A3E13}"/>
    <hyperlink ref="P3099" r:id="rId2907" xr:uid="{2918EF2E-8DEF-C342-B6E4-CBF4498E473B}"/>
    <hyperlink ref="P3100" r:id="rId2908" xr:uid="{2E1FB0F2-9B7F-174F-8513-16628C659E9E}"/>
    <hyperlink ref="P3101" r:id="rId2909" xr:uid="{BCBE9702-5BC7-964E-AB18-49423B59A2CE}"/>
    <hyperlink ref="P3102" r:id="rId2910" xr:uid="{3B90056D-BBB3-4A4C-B208-6B1705FA84F2}"/>
    <hyperlink ref="P3103" r:id="rId2911" xr:uid="{B8059931-A372-9A46-B663-6C2109DCB5F6}"/>
    <hyperlink ref="P3104" r:id="rId2912" xr:uid="{0E675E89-F8F7-6C45-B02E-12ECBD490023}"/>
    <hyperlink ref="P3105" r:id="rId2913" xr:uid="{2833D49F-96E1-2B4B-9335-CE17904E5899}"/>
    <hyperlink ref="P3106" r:id="rId2914" xr:uid="{26615659-FA96-2542-938F-18677A7A6AE8}"/>
    <hyperlink ref="P3107" r:id="rId2915" xr:uid="{B7C194A0-951D-4C43-8419-F72E06F1F6EB}"/>
    <hyperlink ref="P3108" r:id="rId2916" xr:uid="{03B8D0D9-4D74-E34D-8528-F348368538E4}"/>
    <hyperlink ref="P3109" r:id="rId2917" xr:uid="{BBBA986A-DBAB-2E42-B413-C2FD27E92B69}"/>
    <hyperlink ref="P3110" r:id="rId2918" xr:uid="{3089EF71-0890-5844-8356-3CE850BC70A0}"/>
    <hyperlink ref="P3111" r:id="rId2919" xr:uid="{BA125E34-C000-4948-B1D1-219CAECF4AC5}"/>
    <hyperlink ref="P3112" r:id="rId2920" xr:uid="{259D9255-B8E5-F44A-A266-963319EF2A83}"/>
    <hyperlink ref="P3113" r:id="rId2921" xr:uid="{7ADA1F76-E077-634A-83C8-522E7CC15783}"/>
    <hyperlink ref="P3114" r:id="rId2922" xr:uid="{D42217D0-0A72-4740-BB07-C122FE78E14D}"/>
    <hyperlink ref="P3115" r:id="rId2923" xr:uid="{F380A66D-D4E8-2944-90D9-84D9E826A47C}"/>
    <hyperlink ref="P3116" r:id="rId2924" xr:uid="{0EB197A4-93B8-0849-A284-3A65D43F1111}"/>
    <hyperlink ref="P3117" r:id="rId2925" xr:uid="{702D93A9-F169-D34F-97EB-8B52411E316D}"/>
    <hyperlink ref="P3118" r:id="rId2926" xr:uid="{C5A0751F-FB13-B34F-B0AD-B7E493A0EA97}"/>
    <hyperlink ref="P3119" r:id="rId2927" xr:uid="{732EB48C-D1B9-1342-8FB2-ACE9729F4E49}"/>
    <hyperlink ref="P3120" r:id="rId2928" xr:uid="{75E113FF-6FE7-1C41-A9EA-1A272CB73EB0}"/>
    <hyperlink ref="P3121" r:id="rId2929" xr:uid="{62595A81-BC0C-9F44-A1F9-3E458E0F2E76}"/>
    <hyperlink ref="P3122" r:id="rId2930" xr:uid="{6B23CEB3-6F62-774B-AAFD-011C257FDF0C}"/>
    <hyperlink ref="P3123" r:id="rId2931" xr:uid="{00A637D5-C545-5F4D-8BF0-5408D9151B78}"/>
    <hyperlink ref="P3124" r:id="rId2932" xr:uid="{732DCF87-5C4F-B041-92D8-8F73C5F31563}"/>
    <hyperlink ref="P3125" r:id="rId2933" xr:uid="{A61812F4-0AE8-9040-B699-FFA47947688E}"/>
    <hyperlink ref="P3126" r:id="rId2934" xr:uid="{70E452A9-D15E-2648-95E7-3973EB3A865E}"/>
    <hyperlink ref="P3127" r:id="rId2935" xr:uid="{DF5A096E-77C4-2C47-8956-A2E80DAD48FD}"/>
    <hyperlink ref="P3128" r:id="rId2936" xr:uid="{29309C25-9F9E-234C-948E-A778E929CE5F}"/>
    <hyperlink ref="P3129" r:id="rId2937" xr:uid="{678A2C25-AB77-3B42-9AAD-98BF65A86001}"/>
    <hyperlink ref="P3130" r:id="rId2938" xr:uid="{F34EF751-5463-034B-BCEC-6EF7C1B34C9E}"/>
    <hyperlink ref="P3131" r:id="rId2939" xr:uid="{67A8007D-6CEC-1E45-8F93-BB30E031B402}"/>
    <hyperlink ref="P3132" r:id="rId2940" xr:uid="{77210EE5-AA0C-EA47-8BC1-51772831B597}"/>
    <hyperlink ref="P3133" r:id="rId2941" xr:uid="{9923724C-2161-B747-8E69-18DDCE6E3880}"/>
    <hyperlink ref="P3134" r:id="rId2942" xr:uid="{4E2B49A0-30CC-EF49-8C7D-CE3DF8BD9AE5}"/>
    <hyperlink ref="P3135" r:id="rId2943" xr:uid="{7ECD532E-BB1A-A143-B703-92860D0EE357}"/>
    <hyperlink ref="P3136" r:id="rId2944" xr:uid="{6EC0947C-B2BF-BA45-8760-83A9209B8BC0}"/>
    <hyperlink ref="P3137" r:id="rId2945" xr:uid="{CA0CF99B-6441-404C-897E-4019FB9B1F0B}"/>
    <hyperlink ref="P3138" r:id="rId2946" xr:uid="{E34AD16C-8404-3743-8EE4-3FF085C04F3D}"/>
    <hyperlink ref="P3139" r:id="rId2947" xr:uid="{AFA2E54F-6FF2-FB42-A647-825EA792DCE1}"/>
    <hyperlink ref="P3140" r:id="rId2948" xr:uid="{97697874-4CB6-074A-8D8A-6C19F7CD9F9A}"/>
    <hyperlink ref="P3141" r:id="rId2949" xr:uid="{B6769251-FE8D-7C4B-B5B4-7A765DCDEDA5}"/>
    <hyperlink ref="P3142" r:id="rId2950" xr:uid="{B64927C2-0201-D64F-A878-A186A0B0B2A2}"/>
    <hyperlink ref="P3143" r:id="rId2951" xr:uid="{A55952B4-24E5-1A47-BAC3-1F024A8DD906}"/>
    <hyperlink ref="P3144" r:id="rId2952" xr:uid="{5F7EEA94-BA1F-5A45-9725-89623044BF30}"/>
    <hyperlink ref="P3145" r:id="rId2953" xr:uid="{8A0AC3DB-1A1F-3C49-97ED-B97C1455A5EE}"/>
    <hyperlink ref="P3146" r:id="rId2954" xr:uid="{5E1274F2-F5ED-944C-A8D7-841BE4C3CD92}"/>
    <hyperlink ref="P3147" r:id="rId2955" xr:uid="{CFF9D799-283D-1E45-9296-0F2E6123B4C3}"/>
    <hyperlink ref="P3148" r:id="rId2956" xr:uid="{0E6208ED-AADE-B24D-97D5-A7C8CE735660}"/>
    <hyperlink ref="P3149" r:id="rId2957" xr:uid="{25F6739D-8C1C-5241-B69B-710688711200}"/>
    <hyperlink ref="P3150" r:id="rId2958" xr:uid="{BDB2BD3F-C5A9-F245-AEEE-266592138446}"/>
    <hyperlink ref="P3151" r:id="rId2959" xr:uid="{41DB50CF-04DF-5D4C-843A-BCC01682EAEB}"/>
    <hyperlink ref="P3152" r:id="rId2960" xr:uid="{E0573BC1-4D52-5349-AAAF-B74D7480C357}"/>
    <hyperlink ref="P3153" r:id="rId2961" xr:uid="{7AC002F3-3C1B-1A45-8E5A-1FF9923DC3C2}"/>
    <hyperlink ref="P3154" r:id="rId2962" xr:uid="{731721EE-9ED0-FA4B-8D1D-22AAC86B24F6}"/>
    <hyperlink ref="P3155" r:id="rId2963" xr:uid="{291D5324-677B-C844-BCCB-5A432BA3A19B}"/>
    <hyperlink ref="P3156" r:id="rId2964" xr:uid="{D1214C7D-F5FF-0141-AB99-D25782BD9D78}"/>
    <hyperlink ref="P3157" r:id="rId2965" xr:uid="{27860C05-E4B6-1E49-A0F2-F1B30382D8EE}"/>
    <hyperlink ref="P3158" r:id="rId2966" xr:uid="{186902FB-9E8A-744F-86C1-E89C871F8E84}"/>
    <hyperlink ref="P3159" r:id="rId2967" xr:uid="{188E0A75-FFAC-CA4B-A40A-A78025C0A7DD}"/>
    <hyperlink ref="P3160" r:id="rId2968" xr:uid="{7812771F-8372-2646-A954-72D3D12AF517}"/>
    <hyperlink ref="O3160" r:id="rId2969" xr:uid="{31F29FEE-751C-5E42-B90F-195361BD0303}"/>
    <hyperlink ref="P3162" r:id="rId2970" xr:uid="{2142B7A2-0898-4F4B-AE89-535A73B1E8E3}"/>
    <hyperlink ref="P3163" r:id="rId2971" xr:uid="{719CAD18-0025-AE44-99CE-101287461227}"/>
    <hyperlink ref="P3165" r:id="rId2972" xr:uid="{BA0A0AB5-0EC1-3441-90F1-83D2B5DBD2C5}"/>
    <hyperlink ref="P3167" r:id="rId2973" xr:uid="{13A1C788-07E9-2646-A917-BF9460459C3F}"/>
    <hyperlink ref="P3168" r:id="rId2974" xr:uid="{211DC329-EB9B-474F-B8A3-DE536CACE58F}"/>
    <hyperlink ref="P3169" r:id="rId2975" xr:uid="{DB78B8CD-C9A0-C544-ACDD-2556A78475EE}"/>
    <hyperlink ref="P3170" r:id="rId2976" xr:uid="{81A3B4B4-EE3A-D041-9152-1D33D60E14F3}"/>
    <hyperlink ref="P3171" r:id="rId2977" xr:uid="{C61365B2-FECE-FA4D-8A58-1F33DECAC262}"/>
    <hyperlink ref="P3172" r:id="rId2978" xr:uid="{7733FF6F-CD86-CF41-9BFA-B06757168D55}"/>
    <hyperlink ref="P3174" r:id="rId2979" xr:uid="{992AFBAA-4933-A544-94BA-9D6BD7011967}"/>
    <hyperlink ref="P3175" r:id="rId2980" xr:uid="{77B56701-5BEB-884C-AE5B-28F827A22160}"/>
    <hyperlink ref="P3176" r:id="rId2981" xr:uid="{D1CEB3AC-DEC1-D04C-9C1D-72E360317728}"/>
    <hyperlink ref="P3177" r:id="rId2982" xr:uid="{3E20F3B1-B9FE-C648-BF35-80C9529FD9E3}"/>
    <hyperlink ref="P3178" r:id="rId2983" xr:uid="{7BCA4897-A59E-7542-8E6C-64164B3957BF}"/>
    <hyperlink ref="P3179" r:id="rId2984" xr:uid="{E76C4CEB-84BF-DE46-81EF-8707E025EF50}"/>
    <hyperlink ref="P3180" r:id="rId2985" xr:uid="{8B413AA1-FA13-E24F-BBB0-25C7CF716E94}"/>
    <hyperlink ref="P3181" r:id="rId2986" xr:uid="{55FB6763-11E5-1343-A478-B2E447771690}"/>
    <hyperlink ref="P3182" r:id="rId2987" xr:uid="{55806216-9418-1B46-9AEF-51A4D86D03F3}"/>
    <hyperlink ref="P3183" r:id="rId2988" xr:uid="{718E5A2C-D4E5-6049-84BD-F29A67EDAA32}"/>
    <hyperlink ref="P3185" r:id="rId2989" xr:uid="{ABEB7224-9405-FF40-8EAC-4D4B8ADAB991}"/>
    <hyperlink ref="P3186" r:id="rId2990" xr:uid="{0F1CF923-F2EC-2642-BE97-C5F9440B5147}"/>
    <hyperlink ref="P3187" r:id="rId2991" xr:uid="{3183B939-12B5-2E41-A95D-146F804D1AA2}"/>
    <hyperlink ref="P3188" r:id="rId2992" xr:uid="{4590A049-253E-A443-A8C7-A96A114CCADB}"/>
    <hyperlink ref="P3190" r:id="rId2993" xr:uid="{38FDF816-0150-0844-99F5-C471367195EE}"/>
    <hyperlink ref="P3191" r:id="rId2994" xr:uid="{022869EB-BB49-EC41-BCEC-C8E645241E98}"/>
    <hyperlink ref="P3192" r:id="rId2995" xr:uid="{66AF0947-869D-0545-AAB5-7D3D0589B31C}"/>
    <hyperlink ref="P3193" r:id="rId2996" xr:uid="{59162C9D-96DD-C54F-BA86-B08E967614FA}"/>
    <hyperlink ref="P3194" r:id="rId2997" xr:uid="{F7C02E08-7110-F145-8168-5B166A47C4E2}"/>
    <hyperlink ref="P3195" r:id="rId2998" xr:uid="{62D8AD0E-7CE1-8B45-A046-A243CD05029C}"/>
    <hyperlink ref="P3196" r:id="rId2999" xr:uid="{E18E0F12-F4F4-F148-A7B3-1C03B1A8BFB3}"/>
    <hyperlink ref="P3197" r:id="rId3000" xr:uid="{CFE9EF65-0624-F248-86C8-441520625A6E}"/>
    <hyperlink ref="P3198" r:id="rId3001" xr:uid="{980CD47F-8D72-2743-A034-8D79E09A5172}"/>
    <hyperlink ref="P3199" r:id="rId3002" xr:uid="{F5E61925-FFFB-BA4B-80B4-3DBCE6FAC187}"/>
    <hyperlink ref="P3200" r:id="rId3003" xr:uid="{F5A429BD-2F03-DD43-A2EE-162B38BD0FCB}"/>
    <hyperlink ref="P3201" r:id="rId3004" xr:uid="{5D6D631E-E1CD-784D-971A-2AA77F9353F3}"/>
    <hyperlink ref="P3184" r:id="rId3005" xr:uid="{94AB3A51-D037-0544-96B5-5CA3B111F873}"/>
    <hyperlink ref="O3184" r:id="rId3006" xr:uid="{409AE0C8-7FE5-184E-BFB1-846ED03881A4}"/>
    <hyperlink ref="O3202" r:id="rId3007" xr:uid="{510DD84B-7ED7-3E4B-9FC2-AF8D625E9CFD}"/>
    <hyperlink ref="P3202" r:id="rId3008" xr:uid="{E2FB0A61-63C0-E743-A8A9-6081A2A249EC}"/>
    <hyperlink ref="P3204" r:id="rId3009" xr:uid="{418D42FF-8197-CD47-BB68-075EA0942CEF}"/>
    <hyperlink ref="P3205" r:id="rId3010" xr:uid="{86C2259A-8576-904F-8329-7B40F0E8360D}"/>
    <hyperlink ref="P3206" r:id="rId3011" xr:uid="{15015CB4-5321-ED49-9324-BB6E8FEB1E54}"/>
    <hyperlink ref="P3207" r:id="rId3012" xr:uid="{B647BE78-E64B-6844-A906-A4E2F5494F34}"/>
    <hyperlink ref="P3209" r:id="rId3013" xr:uid="{4AC2BD81-482C-D741-9417-4AC5857590DC}"/>
    <hyperlink ref="P3210" r:id="rId3014" xr:uid="{9AA9B04A-281B-6F49-B0C4-4EDECA81778B}"/>
    <hyperlink ref="P3212" r:id="rId3015" xr:uid="{4D5CC1DB-B68E-7A49-9023-0BFAB3B7079F}"/>
    <hyperlink ref="P3213" r:id="rId3016" xr:uid="{E40F3BA5-96D3-4C4F-B67A-D38E34A06CA1}"/>
    <hyperlink ref="P3214" r:id="rId3017" xr:uid="{B3343CCA-675C-184B-B513-FD4049A20454}"/>
    <hyperlink ref="P3215" r:id="rId3018" xr:uid="{D5E621EC-6F26-2444-96D2-C5AB7E100956}"/>
    <hyperlink ref="P3216" r:id="rId3019" xr:uid="{7B3ACFBA-6E92-5547-A668-D3822608AE3C}"/>
    <hyperlink ref="P3217" r:id="rId3020" xr:uid="{7B2EBAF3-C398-F248-8E01-273535526741}"/>
    <hyperlink ref="P3219" r:id="rId3021" xr:uid="{810F9844-FCDA-5E4F-8C40-48EE9A00D75C}"/>
    <hyperlink ref="P3220" r:id="rId3022" xr:uid="{05406405-0010-F146-9B39-6EDE316C1F39}"/>
    <hyperlink ref="P3221" r:id="rId3023" xr:uid="{1C93AD9C-59AA-E042-A5C3-6DFF2360EDCC}"/>
    <hyperlink ref="P3222" r:id="rId3024" xr:uid="{2ACD8028-54B1-8240-A5A6-4428575FF5A7}"/>
    <hyperlink ref="P3223" r:id="rId3025" xr:uid="{E3F56F6F-227A-1C47-BDBC-7699973E9759}"/>
    <hyperlink ref="P3224" r:id="rId3026" xr:uid="{1AB6580B-6573-A64F-BD3B-04E2C1381F1C}"/>
    <hyperlink ref="P3225" r:id="rId3027" xr:uid="{13EA61AF-3D1D-E04D-9012-F7BEDA5B248B}"/>
    <hyperlink ref="P3226" r:id="rId3028" xr:uid="{38A976D0-EEC7-744B-BCD4-EE0179E0663F}"/>
    <hyperlink ref="P3227" r:id="rId3029" xr:uid="{77BAF7A1-C502-BF46-B296-BA914DB157F6}"/>
    <hyperlink ref="P3228" r:id="rId3030" xr:uid="{E0B5BCBF-8F25-7C40-9FC3-D073024B04E0}"/>
    <hyperlink ref="P3229" r:id="rId3031" xr:uid="{5A3360FD-8CA0-4343-9FDC-4F2256D2CD2C}"/>
    <hyperlink ref="P3230" r:id="rId3032" xr:uid="{5B9DD0B0-2016-9442-BB06-9EDD59631EA0}"/>
    <hyperlink ref="P3231" r:id="rId3033" xr:uid="{DFC5DE48-A3F5-2C45-9A98-A7C152FD6C2B}"/>
    <hyperlink ref="P3233" r:id="rId3034" xr:uid="{D679CB4B-8BD6-0D45-9EEE-31B5CBF15B19}"/>
    <hyperlink ref="P3234" r:id="rId3035" xr:uid="{DD9723BD-F9BA-B643-95A4-C57031DF4C10}"/>
    <hyperlink ref="P3236" r:id="rId3036" xr:uid="{0078D0C8-A5D1-6F48-A00C-49318539EB5E}"/>
    <hyperlink ref="P3237" r:id="rId3037" xr:uid="{D8E2B687-95BD-E646-B50C-EA9D12AFA118}"/>
    <hyperlink ref="P3238" r:id="rId3038" xr:uid="{5C7FB84E-87E9-F64C-BC63-3413B14517DD}"/>
    <hyperlink ref="P3239" r:id="rId3039" xr:uid="{7D20F059-E630-F441-A761-4DD5B6FA73AD}"/>
    <hyperlink ref="P3240" r:id="rId3040" xr:uid="{3BFCABEE-FDA6-7641-AD17-B5F2A06B255C}"/>
    <hyperlink ref="P3241" r:id="rId3041" xr:uid="{11A31A1D-19F7-054B-AE49-7A5656727915}"/>
    <hyperlink ref="P3242" r:id="rId3042" xr:uid="{D2B9D54A-3378-674F-9487-ED8844DCB5D8}"/>
    <hyperlink ref="P3243" r:id="rId3043" xr:uid="{2E5EB9F4-2B15-6D4F-83BB-C16A3387DB59}"/>
    <hyperlink ref="P3244" r:id="rId3044" xr:uid="{1B23856A-1A2F-914D-92CE-BBC020297177}"/>
    <hyperlink ref="P3245" r:id="rId3045" xr:uid="{59C28CFD-43EB-4049-B3B6-5BCD58220109}"/>
    <hyperlink ref="P3246" r:id="rId3046" xr:uid="{BD89DCE7-9418-1B46-9B2F-58296E265B44}"/>
    <hyperlink ref="O3232" r:id="rId3047" xr:uid="{D8E801E0-46DB-714F-A5EE-6B66E7417255}"/>
    <hyperlink ref="P3232" r:id="rId3048" xr:uid="{1A21A48E-4C81-A54C-9D43-CFED28484D7B}"/>
    <hyperlink ref="P3247" r:id="rId3049" xr:uid="{99B28EAE-9F4E-FD44-9096-A13538C31DDC}"/>
    <hyperlink ref="P3248" r:id="rId3050" xr:uid="{AC974E95-8D4C-C749-9A09-8DF59D15041C}"/>
    <hyperlink ref="P3249" r:id="rId3051" xr:uid="{3BD28B8C-7A82-0842-BBC5-B25055F37F10}"/>
    <hyperlink ref="P3250" r:id="rId3052" xr:uid="{79F48D05-BB05-4E44-8036-ED1B0EAEB4E3}"/>
    <hyperlink ref="P3252" r:id="rId3053" xr:uid="{03F2A2A3-A8AE-0C48-952E-C210204B73FB}"/>
    <hyperlink ref="P3253" r:id="rId3054" xr:uid="{E2B58117-307D-E94F-8EED-FF0DACCBE1B7}"/>
    <hyperlink ref="P3254" r:id="rId3055" xr:uid="{30E8E952-9851-8043-941E-A6409DD5AE3B}"/>
    <hyperlink ref="P3255" r:id="rId3056" xr:uid="{76FA5C0A-435F-D24E-8375-9CA06403E7FA}"/>
    <hyperlink ref="P3256" r:id="rId3057" xr:uid="{F6EBA6E4-F22A-164D-BB7D-96BA841CE277}"/>
    <hyperlink ref="P3257" r:id="rId3058" xr:uid="{8D2F4002-CA9B-1946-BC01-D4B18DC51E17}"/>
    <hyperlink ref="P3258" r:id="rId3059" xr:uid="{809FFB34-FA50-804E-9ECB-F5BDDD4C59E2}"/>
    <hyperlink ref="P3259" r:id="rId3060" xr:uid="{252B7747-F9DC-5E43-A56C-1306A8503459}"/>
    <hyperlink ref="P3260" r:id="rId3061" xr:uid="{0E37CE75-48B7-FD42-92CF-5BF059A88C67}"/>
    <hyperlink ref="P3262" r:id="rId3062" xr:uid="{FC0C4716-9A8D-B04D-A2E0-562784F4F8AC}"/>
    <hyperlink ref="P3263" r:id="rId3063" xr:uid="{C76C85AA-86A8-B346-B754-4FA1C1E3B09E}"/>
    <hyperlink ref="P3264" r:id="rId3064" xr:uid="{8D243673-5FC3-604E-8F5B-CA85F5709BCF}"/>
    <hyperlink ref="P3265" r:id="rId3065" xr:uid="{2B2E8337-B647-5D4E-B196-C04DB3A2735B}"/>
    <hyperlink ref="P3266" r:id="rId3066" xr:uid="{0019C904-C657-8145-B422-6FCF1327C718}"/>
    <hyperlink ref="P3267" r:id="rId3067" xr:uid="{BAC42FC5-C5F7-AA4D-91AB-F0F1399A1CB4}"/>
    <hyperlink ref="P3268" r:id="rId3068" xr:uid="{35A680BC-EF0F-0E4C-AFB4-A7DE2EC0713C}"/>
    <hyperlink ref="P3269" r:id="rId3069" xr:uid="{904EAEB4-718C-DF49-AD89-AAC7647FAC28}"/>
    <hyperlink ref="P3270" r:id="rId3070" xr:uid="{8AA4EC51-E93F-FF41-8C21-70020048FB31}"/>
    <hyperlink ref="P3271" r:id="rId3071" xr:uid="{AC5819E9-11F0-6144-8796-30F395D9F6C8}"/>
    <hyperlink ref="P3272" r:id="rId3072" xr:uid="{C7A83D2E-44F1-E642-AF6C-D3BADB6596B3}"/>
    <hyperlink ref="P3273" r:id="rId3073" xr:uid="{3591C6E2-7BDD-6649-8124-6033C26CA27D}"/>
    <hyperlink ref="P3274" r:id="rId3074" xr:uid="{E99B270C-5851-6946-88A1-02A58885EA9F}"/>
    <hyperlink ref="P3275" r:id="rId3075" xr:uid="{E902F8E7-AB81-5547-9C07-E5C99E6FD01C}"/>
    <hyperlink ref="P3276" r:id="rId3076" xr:uid="{F7544F04-DE76-444A-A4E3-0E223B6C6FC0}"/>
    <hyperlink ref="P3277" r:id="rId3077" xr:uid="{A6A35D67-E364-CC4A-8CFE-D25F23305419}"/>
    <hyperlink ref="P3278" r:id="rId3078" xr:uid="{CA1E204F-FB09-5946-B01B-CE4287A1D4BB}"/>
    <hyperlink ref="P3279" r:id="rId3079" xr:uid="{8BBC0F56-687D-394F-B868-4C3D15FAC43A}"/>
    <hyperlink ref="O158" r:id="rId3080" xr:uid="{487B2A5A-9910-8541-A503-024BC39C55F1}"/>
    <hyperlink ref="P158" r:id="rId3081" xr:uid="{0A500E7D-AD93-704E-98DB-F639D1F6E22F}"/>
    <hyperlink ref="O3251" r:id="rId3082" xr:uid="{BCA92EA5-F79D-6A49-8520-8877D3EF3D3E}"/>
    <hyperlink ref="P3251" r:id="rId3083" xr:uid="{C7747DDC-51DA-3048-AFAB-A6231C3D13CB}"/>
    <hyperlink ref="P3281" r:id="rId3084" xr:uid="{A65A803E-EDD4-FC4C-BB2E-864F75755405}"/>
    <hyperlink ref="P3282" r:id="rId3085" xr:uid="{65E16905-17C2-284D-B54B-6FA5D6B707E8}"/>
    <hyperlink ref="P3283" r:id="rId3086" xr:uid="{CE910517-2EE4-2B4D-8E11-4E38573739A4}"/>
    <hyperlink ref="P3284" r:id="rId3087" xr:uid="{DBFFD50A-7350-6B4F-A103-86CFD53B1C9B}"/>
    <hyperlink ref="P3285" r:id="rId3088" xr:uid="{B6CFD434-DA2C-E741-8EBB-5685FAA0A1BE}"/>
    <hyperlink ref="P3286" r:id="rId3089" xr:uid="{C130429E-3D82-B645-85A0-09B8E82201CF}"/>
    <hyperlink ref="P3287" r:id="rId3090" xr:uid="{FE786178-F65C-8845-B9E5-2275A7A002EE}"/>
    <hyperlink ref="P3288" r:id="rId3091" xr:uid="{E9563823-F92D-7548-9480-F4CAA0CB0AA8}"/>
    <hyperlink ref="P3289" r:id="rId3092" xr:uid="{6B87E479-6E4E-2446-AE9B-FA6FC67E20B6}"/>
    <hyperlink ref="P3290" r:id="rId3093" xr:uid="{5145E9DF-335F-5849-B46C-72DF0F98B02A}"/>
    <hyperlink ref="P3291" r:id="rId3094" xr:uid="{40C1B5C4-8A45-C040-8C0D-FA89C3636744}"/>
    <hyperlink ref="P3292" r:id="rId3095" xr:uid="{AA5114A5-FC9A-FF40-85EF-D76F12167C9B}"/>
    <hyperlink ref="P3293" r:id="rId3096" xr:uid="{F380DB83-B867-AA43-B49F-42A32FC14E2A}"/>
    <hyperlink ref="P3294" r:id="rId3097" xr:uid="{86AFC646-1607-9049-842A-6742D06CC9E4}"/>
    <hyperlink ref="P3295" r:id="rId3098" xr:uid="{AA170A02-AEBE-4F4F-A2AC-6240A2ECD8A7}"/>
    <hyperlink ref="P3296" r:id="rId3099" xr:uid="{36789485-7AD4-6445-83DD-BFA091D31289}"/>
    <hyperlink ref="P3297" r:id="rId3100" xr:uid="{D5A7F6F7-594A-194A-BBB7-A6FDBE82D7C4}"/>
    <hyperlink ref="P3298" r:id="rId3101" xr:uid="{BC9C68EB-D15D-FE42-94AC-5644D3063735}"/>
    <hyperlink ref="P3299" r:id="rId3102" xr:uid="{6A8DAC82-AC40-E444-9F1B-6CD311856045}"/>
    <hyperlink ref="P3300" r:id="rId3103" xr:uid="{44D8B433-1B52-D14E-8694-8D633CEBDA91}"/>
    <hyperlink ref="P3301" r:id="rId3104" xr:uid="{E476A5AE-8FE9-FB47-83A9-9610E4FA121B}"/>
    <hyperlink ref="P3302" r:id="rId3105" xr:uid="{5DB3CAA0-6A0A-FE40-81B3-E8C738183D13}"/>
    <hyperlink ref="P3303" r:id="rId3106" xr:uid="{251A8FF6-4D95-AB46-8095-5E463AD04F56}"/>
    <hyperlink ref="P3304" r:id="rId3107" xr:uid="{8B73EDF5-DD5E-7143-B3AC-4ACAD35C678C}"/>
    <hyperlink ref="P3305" r:id="rId3108" xr:uid="{41F0C2D9-F1AC-FD48-A467-7C02BDA4A65C}"/>
    <hyperlink ref="P3306" r:id="rId3109" xr:uid="{CDA50AC6-A110-E642-9373-A1160388C32E}"/>
    <hyperlink ref="P3307" r:id="rId3110" xr:uid="{EF582675-7080-2B46-8F5B-BEF8BA4BF903}"/>
    <hyperlink ref="P3308" r:id="rId3111" xr:uid="{66253D97-6953-F449-BD7F-AD25E74C70EC}"/>
    <hyperlink ref="P3309" r:id="rId3112" xr:uid="{E0EE3085-484B-B043-8AC9-49C5E2B6082C}"/>
    <hyperlink ref="P3310" r:id="rId3113" xr:uid="{28AAAC6F-2B56-B04A-8874-E0F11A90966D}"/>
    <hyperlink ref="P3311" r:id="rId3114" xr:uid="{0C39FB8C-05E0-E544-BDE1-8702CF138DAA}"/>
    <hyperlink ref="P3312" r:id="rId3115" xr:uid="{D22F9558-E9E5-7144-80B4-8C9EC53E5F50}"/>
    <hyperlink ref="P3313" r:id="rId3116" xr:uid="{DCD3448D-9391-2940-8BB8-183F66B66C17}"/>
    <hyperlink ref="P3314" r:id="rId3117" xr:uid="{A279D44C-CD0A-0240-A5A3-24B540FD8819}"/>
    <hyperlink ref="P3315" r:id="rId3118" xr:uid="{7BA4236E-844F-2C4E-B98C-F1970D75D686}"/>
    <hyperlink ref="P3316" r:id="rId3119" xr:uid="{CB3348AB-F094-5546-A4C9-DA5EDFFC312F}"/>
    <hyperlink ref="P3317" r:id="rId3120" xr:uid="{154F7B73-2E4F-D648-A690-B701C9CF6211}"/>
    <hyperlink ref="P3318" r:id="rId3121" xr:uid="{13B12FB9-D996-8043-8175-167B190FE287}"/>
    <hyperlink ref="P3320" r:id="rId3122" xr:uid="{768115C5-ED87-ED4A-95DA-E3DC0E19202F}"/>
    <hyperlink ref="P3321" r:id="rId3123" xr:uid="{A7BA3ED9-EC29-CA4B-8BAC-D6CB38148D28}"/>
    <hyperlink ref="P3322" r:id="rId3124" xr:uid="{58CF804E-64C5-8940-941E-E809B4C0B32D}"/>
    <hyperlink ref="P3323" r:id="rId3125" xr:uid="{C60B0333-EA6C-7C47-A570-47F78E9AB82C}"/>
    <hyperlink ref="P3324" r:id="rId3126" xr:uid="{2328DBF2-ACA5-1F4B-9CDC-7F5A32FE7FF2}"/>
    <hyperlink ref="P3325" r:id="rId3127" xr:uid="{52F4C19D-517C-FA4A-B247-FDEF6894D1E0}"/>
    <hyperlink ref="P3326" r:id="rId3128" xr:uid="{FF7269E4-549D-5940-85AA-02271C8B312E}"/>
    <hyperlink ref="P3327" r:id="rId3129" xr:uid="{D4863B76-E98E-E640-9951-B7C71F2C0880}"/>
    <hyperlink ref="P3328" r:id="rId3130" xr:uid="{D976F175-B710-1942-8E27-11DBC9EE9A39}"/>
    <hyperlink ref="P3329" r:id="rId3131" xr:uid="{8EB45A99-9AFA-5F41-B47B-984B50F84D02}"/>
    <hyperlink ref="P3330" r:id="rId3132" xr:uid="{E097BFBF-341D-354A-811F-F258965E8318}"/>
    <hyperlink ref="P3331" r:id="rId3133" xr:uid="{27BB672D-A26C-6743-936E-654FCC3795AE}"/>
    <hyperlink ref="P3332" r:id="rId3134" xr:uid="{33516797-48DD-9246-BDCE-7F11ECD18AD5}"/>
    <hyperlink ref="P3333" r:id="rId3135" xr:uid="{9322C239-E970-5247-BFAF-5A7CA52061B2}"/>
    <hyperlink ref="P3334" r:id="rId3136" xr:uid="{B7B8ACE0-A2BA-1A42-B7E0-BBB1685F7217}"/>
    <hyperlink ref="P3335" r:id="rId3137" xr:uid="{DF03ACF7-15B9-C94F-A5B2-CE909284727D}"/>
    <hyperlink ref="P3336" r:id="rId3138" xr:uid="{9E202029-885D-D94A-AB70-DF1BB55C9724}"/>
    <hyperlink ref="P3337" r:id="rId3139" xr:uid="{F8C5F63B-692F-AB45-B9BB-3D9501087E5C}"/>
    <hyperlink ref="P3338" r:id="rId3140" xr:uid="{240FF5DE-7266-9E44-92C3-43D399C77387}"/>
    <hyperlink ref="P3339" r:id="rId3141" xr:uid="{77E742F2-C55F-5940-9891-FD6D431E9979}"/>
    <hyperlink ref="P3340" r:id="rId3142" xr:uid="{61703E8A-D185-D346-80CC-DE4184A119BD}"/>
    <hyperlink ref="P3341" r:id="rId3143" xr:uid="{9C40CF5E-5221-824E-83EB-6E8C43640456}"/>
    <hyperlink ref="P3342" r:id="rId3144" xr:uid="{84AD6F0B-1F5B-5D48-963E-6F6702EB340B}"/>
    <hyperlink ref="P3343" r:id="rId3145" xr:uid="{2FF7E3BE-0658-5140-AB6B-9A6744E89160}"/>
    <hyperlink ref="P3344" r:id="rId3146" xr:uid="{52BF6D1B-A303-F54F-ACAE-5B47E5E98C4B}"/>
    <hyperlink ref="P3345" r:id="rId3147" xr:uid="{35994746-66C0-884F-97AC-134ED234BFAC}"/>
    <hyperlink ref="P3346" r:id="rId3148" xr:uid="{443B9D80-A2A0-E945-9BB3-F2377BA39A66}"/>
    <hyperlink ref="P3347" r:id="rId3149" xr:uid="{FE2A2CD3-A580-D84F-AB6A-88223DA2AA5A}"/>
    <hyperlink ref="P3348" r:id="rId3150" xr:uid="{9F68D8DC-C33D-7645-AB7D-36A34B409390}"/>
    <hyperlink ref="P3349" r:id="rId3151" xr:uid="{48B6E949-FE1F-564E-A3CA-406BA3B41C76}"/>
    <hyperlink ref="P3350" r:id="rId3152" xr:uid="{5946D3A2-3A61-2D4C-95FE-E169DEA13D49}"/>
    <hyperlink ref="P3351" r:id="rId3153" xr:uid="{EFF59420-E962-9F4D-BC19-0334289EFCD2}"/>
    <hyperlink ref="P3352" r:id="rId3154" xr:uid="{0854E92A-A381-904D-BCD7-FF80F0AD5FBA}"/>
    <hyperlink ref="P3353" r:id="rId3155" xr:uid="{ABFA1F00-4693-BD4C-9B86-2C0F0E6EA394}"/>
    <hyperlink ref="P3354" r:id="rId3156" xr:uid="{E53BD7FF-7F22-0B47-BBB7-D7613C8D1403}"/>
    <hyperlink ref="P3355" r:id="rId3157" xr:uid="{4CD1259F-2271-0846-8955-E0779F6B52C9}"/>
    <hyperlink ref="P3356" r:id="rId3158" xr:uid="{A5A6C0B2-FCD9-7B4A-AA3F-C01923C1E3BD}"/>
    <hyperlink ref="P3357" r:id="rId3159" xr:uid="{593FF54A-3C3B-834A-9F7D-3B2953A093A8}"/>
    <hyperlink ref="P3358" r:id="rId3160" xr:uid="{4E13996C-FFBB-D742-BC24-3BD86CE82DC1}"/>
    <hyperlink ref="P3359" r:id="rId3161" xr:uid="{33AEC4FE-3292-194A-B084-51B529B3828F}"/>
    <hyperlink ref="P3360" r:id="rId3162" xr:uid="{52A90995-9BFE-8A49-8DAB-B5F748671C90}"/>
    <hyperlink ref="P3361" r:id="rId3163" xr:uid="{CB9A10CF-CCFB-894E-901D-C9B5FD83C8BF}"/>
    <hyperlink ref="P3362" r:id="rId3164" xr:uid="{366EEBA5-2593-9A47-B2A5-A500EC2CA7EA}"/>
    <hyperlink ref="P3363" r:id="rId3165" xr:uid="{D4FA1AE5-83D5-5847-8171-CCD6F09410C2}"/>
    <hyperlink ref="P3364" r:id="rId3166" xr:uid="{E19FEDC3-8560-2849-955B-447C3943C627}"/>
    <hyperlink ref="P3365" r:id="rId3167" xr:uid="{61B929BB-4AC2-B64F-9820-B897DDE853D4}"/>
    <hyperlink ref="P3366" r:id="rId3168" xr:uid="{652CB5A0-ED6B-654A-9F71-4B7E8CBC708A}"/>
    <hyperlink ref="P3367" r:id="rId3169" xr:uid="{388C5FCA-4C08-8142-AB01-139C99032DD8}"/>
    <hyperlink ref="P3368" r:id="rId3170" xr:uid="{AAE204C5-E919-4F40-AD8D-4AC7D1AF9577}"/>
    <hyperlink ref="P3369" r:id="rId3171" xr:uid="{6A264D5C-4426-E744-B772-FA6AE57B9721}"/>
    <hyperlink ref="P3370" r:id="rId3172" xr:uid="{2DDDEA50-3EDD-BA47-AC00-336F8EFD0117}"/>
    <hyperlink ref="P3371" r:id="rId3173" xr:uid="{92D81825-DFC6-D24C-BAB5-771FC5A29123}"/>
    <hyperlink ref="P3372" r:id="rId3174" xr:uid="{6836A7A9-7F64-B54A-B323-DF0D1DDF7B91}"/>
    <hyperlink ref="P3373" r:id="rId3175" xr:uid="{2CBA8784-826C-2E4C-AE3B-D9D9740CAB16}"/>
    <hyperlink ref="P3374" r:id="rId3176" xr:uid="{04DA4983-ACFA-DB4B-8E31-637487088F24}"/>
    <hyperlink ref="P3375" r:id="rId3177" xr:uid="{11748BF6-D96C-9D41-B5BF-63DEF5CBA3EB}"/>
    <hyperlink ref="P3376" r:id="rId3178" xr:uid="{D9287E78-8619-A14E-A10A-7DB3E802CF75}"/>
    <hyperlink ref="P3377" r:id="rId3179" xr:uid="{6BFDE843-38FB-DE4C-A750-39C7086F78FA}"/>
    <hyperlink ref="P3378" r:id="rId3180" xr:uid="{8F0269D7-9062-174E-B28A-252D06A4A4E5}"/>
    <hyperlink ref="P3379" r:id="rId3181" xr:uid="{2F852F44-8F78-EC4D-B5C3-55CBB4CA3C7C}"/>
    <hyperlink ref="P3380" r:id="rId3182" xr:uid="{ED841880-1E25-DE44-8168-53D68DC303BC}"/>
    <hyperlink ref="P3381" r:id="rId3183" xr:uid="{252AC662-F815-524E-B7DD-9182049498D8}"/>
    <hyperlink ref="P3382" r:id="rId3184" xr:uid="{DC2DA52A-44C2-B442-97EA-E5D553D2C497}"/>
    <hyperlink ref="P3383" r:id="rId3185" xr:uid="{89505872-0C8B-F249-B662-72056F73D14D}"/>
    <hyperlink ref="P3384" r:id="rId3186" xr:uid="{A562C7BF-D7C8-7B46-A881-5D4593B1799C}"/>
    <hyperlink ref="P3385" r:id="rId3187" xr:uid="{23392C4E-11BF-0848-B924-A745140AA431}"/>
    <hyperlink ref="P3386" r:id="rId3188" xr:uid="{D0C1275C-382E-F748-9CC0-E06367CD7DC2}"/>
    <hyperlink ref="P3387" r:id="rId3189" xr:uid="{D42FEE9E-EA8F-4C45-BC81-519564CD9555}"/>
    <hyperlink ref="P3388" r:id="rId3190" xr:uid="{D706E884-37FD-E244-AA01-4A450CF32621}"/>
    <hyperlink ref="P3389" r:id="rId3191" xr:uid="{96FFE885-AA2C-3F42-BDC1-C4A30CF666DC}"/>
    <hyperlink ref="P3390" r:id="rId3192" xr:uid="{D277CEB5-4CB2-BD44-A7D8-10D3D5A3E4CB}"/>
    <hyperlink ref="P3391" r:id="rId3193" xr:uid="{A5A4023E-ABAB-B64E-ABEA-721AD0EB916B}"/>
    <hyperlink ref="P3392" r:id="rId3194" xr:uid="{0729E680-7C9A-B545-880A-FBC32DD92F5A}"/>
    <hyperlink ref="P3393" r:id="rId3195" xr:uid="{762D4D81-9A1F-C944-9E81-B9ACDD45652F}"/>
    <hyperlink ref="P3394" r:id="rId3196" xr:uid="{5784656C-A5B2-0048-9C0A-C1CD7D4DEBAC}"/>
    <hyperlink ref="P3395" r:id="rId3197" xr:uid="{C9068C09-C840-3549-A526-C4A9C4F95279}"/>
    <hyperlink ref="P3396" r:id="rId3198" xr:uid="{1A5784C1-24EC-CE49-88BE-1C8D988630A8}"/>
    <hyperlink ref="P3397" r:id="rId3199" xr:uid="{05FF84C5-1C93-9B40-93C3-05CD399FC1C6}"/>
    <hyperlink ref="P3398" r:id="rId3200" xr:uid="{3D242D86-C995-F742-A735-0DD56A742DE0}"/>
    <hyperlink ref="P3399" r:id="rId3201" xr:uid="{2D029E04-2B19-1A46-BAF0-222A76217D9C}"/>
    <hyperlink ref="P3400" r:id="rId3202" xr:uid="{3AC988E7-3849-B948-B461-CB71B3CF2EE5}"/>
    <hyperlink ref="P3401" r:id="rId3203" xr:uid="{E878CF03-BAA0-6C4E-9A49-5D9E344786A8}"/>
    <hyperlink ref="P3402" r:id="rId3204" xr:uid="{0426EBD0-214D-044C-9750-AAF7498D4EBD}"/>
    <hyperlink ref="P3403" r:id="rId3205" xr:uid="{DBAFA347-65C4-C64E-9519-C41A2FE91561}"/>
    <hyperlink ref="P3404" r:id="rId3206" xr:uid="{02245F50-3EBA-E543-8673-FC845E4D34CA}"/>
    <hyperlink ref="P3405" r:id="rId3207" xr:uid="{5BD680A2-C758-D24A-9DBF-1D6A544551BA}"/>
    <hyperlink ref="P3406" r:id="rId3208" xr:uid="{6B7A4BFE-84C3-9A4E-A7CC-AAE4DCB76167}"/>
    <hyperlink ref="P3407" r:id="rId3209" xr:uid="{4A2C7D42-F2F9-E440-8821-DB884A897911}"/>
    <hyperlink ref="P3408" r:id="rId3210" xr:uid="{456753C3-F10A-964A-94DA-A66B81DB39F0}"/>
    <hyperlink ref="P3409" r:id="rId3211" xr:uid="{CB8F3ED7-4A02-804E-A600-B1BD3EEF5DA7}"/>
    <hyperlink ref="P3410" r:id="rId3212" xr:uid="{AB8BC78F-E960-D141-A58D-1C5195ED1A42}"/>
    <hyperlink ref="P3411" r:id="rId3213" xr:uid="{D77C6BF7-EB94-9142-BF38-78CAD08E0C61}"/>
    <hyperlink ref="P3412" r:id="rId3214" xr:uid="{87C35A61-6C36-AE49-B1E3-1D3802CB37D5}"/>
    <hyperlink ref="P3413" r:id="rId3215" xr:uid="{D362AA2A-6647-7747-9131-88F86A1FB049}"/>
    <hyperlink ref="P3414" r:id="rId3216" xr:uid="{C034AC70-7E47-DB44-A917-58D8EB266568}"/>
    <hyperlink ref="P3415" r:id="rId3217" xr:uid="{AE3543A7-A729-864D-9CAF-6D5602A33C5D}"/>
    <hyperlink ref="P3416" r:id="rId3218" xr:uid="{93B00507-A9CB-7D4D-BDB9-8166925F5849}"/>
    <hyperlink ref="P3417" r:id="rId3219" xr:uid="{313B73C4-6882-054C-8370-C70E386876A6}"/>
    <hyperlink ref="O3280" r:id="rId3220" xr:uid="{212D1D43-793F-1A4A-ABBB-1C245D5D2694}"/>
    <hyperlink ref="P3280" r:id="rId3221" xr:uid="{496D77A6-644A-FA43-BF66-B01C7246FAB7}"/>
    <hyperlink ref="P3419" r:id="rId3222" xr:uid="{B778CDFB-3CE7-2644-B942-795E3C2E1506}"/>
    <hyperlink ref="P3420" r:id="rId3223" xr:uid="{FB870671-FD5D-BB4E-BE48-AA3C25040A6C}"/>
    <hyperlink ref="P3421" r:id="rId3224" xr:uid="{ADCA64B7-4F8F-0E43-A340-BA173C3537EE}"/>
    <hyperlink ref="P3422" r:id="rId3225" xr:uid="{3A2DACCB-F292-1D48-B722-0CC673870337}"/>
    <hyperlink ref="P3423" r:id="rId3226" xr:uid="{6EC64085-38E0-8D42-970D-A1D1D44B83EB}"/>
    <hyperlink ref="P3425" r:id="rId3227" xr:uid="{F8A1BCD4-71C7-F94E-895C-5AB930EB1A31}"/>
    <hyperlink ref="P3427" r:id="rId3228" xr:uid="{1F8AC9AB-69DB-894B-9EBF-27A6A23840D7}"/>
    <hyperlink ref="P3428" r:id="rId3229" xr:uid="{BCB3B693-D926-6644-854B-7A0782C20E11}"/>
    <hyperlink ref="P3429" r:id="rId3230" xr:uid="{4CCAFC23-8E11-E84E-A60E-28C43D601322}"/>
    <hyperlink ref="P3430" r:id="rId3231" xr:uid="{6ECF5F1C-3D7A-754C-A435-4CD1680B2C8B}"/>
    <hyperlink ref="P3431" r:id="rId3232" xr:uid="{34F61C66-2AB0-0949-8D00-099DABC51D79}"/>
    <hyperlink ref="P3432" r:id="rId3233" xr:uid="{8A2B79F7-C119-EC45-8583-D5B61D4187C9}"/>
    <hyperlink ref="P3433" r:id="rId3234" xr:uid="{C70E8F4E-D122-1D42-8C99-628C38A66C35}"/>
    <hyperlink ref="P3434" r:id="rId3235" xr:uid="{31B2B639-4047-ED44-9CA1-BCEA52EAD85A}"/>
    <hyperlink ref="P3436" r:id="rId3236" xr:uid="{E31B0D87-E003-D943-98B4-3C5194AE7261}"/>
    <hyperlink ref="P3437" r:id="rId3237" xr:uid="{A92A63BE-20A3-3848-8B06-2F4F24BC714F}"/>
    <hyperlink ref="P3438" r:id="rId3238" xr:uid="{CB582983-854A-CB41-ACB8-A719F2BC8AB3}"/>
    <hyperlink ref="P3440" r:id="rId3239" xr:uid="{31491691-2801-D84B-AA32-29AD6B55DAE7}"/>
    <hyperlink ref="P3441" r:id="rId3240" xr:uid="{00B796DF-96A1-DF41-A354-DA5ED27C9EA4}"/>
    <hyperlink ref="P3442" r:id="rId3241" xr:uid="{2057B57E-FAB4-EE48-B7AD-7617CD7F0040}"/>
    <hyperlink ref="P3443" r:id="rId3242" xr:uid="{72C39A22-2879-2C44-96A3-AF3B6DC11478}"/>
    <hyperlink ref="P3444" r:id="rId3243" xr:uid="{73CC28DB-1566-6B46-8E55-72B760B0E24F}"/>
    <hyperlink ref="P3445" r:id="rId3244" xr:uid="{79CFD4F4-B38F-1B41-969E-2F95716643D6}"/>
    <hyperlink ref="P3446" r:id="rId3245" xr:uid="{BEBAC932-EF28-5E4F-AFD6-8FD3ABA3E3E2}"/>
    <hyperlink ref="P3447" r:id="rId3246" xr:uid="{7DF8276F-33DE-824D-9113-17DC0C981194}"/>
    <hyperlink ref="P3448" r:id="rId3247" xr:uid="{7F4EAA4F-8FDB-8A44-AFAB-35FB836CA244}"/>
    <hyperlink ref="P3449" r:id="rId3248" xr:uid="{DE1A8E0D-0BF5-B748-924E-051F03958000}"/>
    <hyperlink ref="P3450" r:id="rId3249" xr:uid="{FC187B47-CADC-064D-A121-16CBFCB56F20}"/>
    <hyperlink ref="P3451" r:id="rId3250" xr:uid="{B4332032-D827-2446-9BAC-00E372B1C559}"/>
    <hyperlink ref="P3453" r:id="rId3251" xr:uid="{7BF42528-C824-1C4D-87F9-749B3DB96622}"/>
    <hyperlink ref="P3454" r:id="rId3252" xr:uid="{2C41F347-725C-FF40-877C-A85434C408FE}"/>
    <hyperlink ref="P3455" r:id="rId3253" xr:uid="{E53FF193-6B3A-EF40-A089-1DBDB024A517}"/>
    <hyperlink ref="P3456" r:id="rId3254" xr:uid="{E05A5639-E48D-A84D-ADF2-16A22A225BD1}"/>
    <hyperlink ref="P3457" r:id="rId3255" xr:uid="{CF2A8DAA-DD3A-D54F-981F-1AA8C2AAA869}"/>
    <hyperlink ref="P3458" r:id="rId3256" xr:uid="{C6810804-2B0C-AD4F-8AAD-C0BBBCFF5E4E}"/>
    <hyperlink ref="P3459" r:id="rId3257" xr:uid="{D6041929-E510-9D48-A60F-771BE6BA1E9C}"/>
    <hyperlink ref="P3460" r:id="rId3258" xr:uid="{0ABE3DC9-C80A-0541-9355-E39A59B5046C}"/>
    <hyperlink ref="P3461" r:id="rId3259" xr:uid="{2B4A1C3A-635F-1B4D-A586-D420601C0C49}"/>
    <hyperlink ref="P3462" r:id="rId3260" xr:uid="{1E6E3290-AD3B-2244-9B9C-9DC163943DC9}"/>
    <hyperlink ref="P3463" r:id="rId3261" xr:uid="{6A40313C-7879-BF47-A9A9-AAA202DAF6F2}"/>
    <hyperlink ref="P3464" r:id="rId3262" xr:uid="{31DBABB0-BC75-1943-AD51-2E6BADD4E527}"/>
    <hyperlink ref="P3465" r:id="rId3263" xr:uid="{C1443053-2DF5-E64C-9443-075A6EE5AB46}"/>
    <hyperlink ref="P3466" r:id="rId3264" xr:uid="{49B601A6-2168-2C48-B07A-F299A01BF1C4}"/>
    <hyperlink ref="P3467" r:id="rId3265" xr:uid="{65B0FBF5-48DE-6644-B3C7-EF33225416DE}"/>
    <hyperlink ref="P3468" r:id="rId3266" xr:uid="{C82BBC07-D3E0-1440-A115-6D7D3E501FBB}"/>
    <hyperlink ref="P3469" r:id="rId3267" xr:uid="{31B314F8-FD7B-8F43-BF8E-4FDE1BDEA3E8}"/>
    <hyperlink ref="P3470" r:id="rId3268" xr:uid="{1DA6430D-31CE-9A40-AA43-4BB4A0035A66}"/>
    <hyperlink ref="P3471" r:id="rId3269" xr:uid="{76C00C50-4DE4-1341-9D6F-A594C9CB6A1E}"/>
    <hyperlink ref="P3472" r:id="rId3270" xr:uid="{7AEE6327-38AC-6742-841F-1514B63A67B9}"/>
    <hyperlink ref="O3418" r:id="rId3271" xr:uid="{6F2938D7-56B3-FC49-91F5-27C54CBFB98F}"/>
    <hyperlink ref="P3418" r:id="rId3272" xr:uid="{13F53896-63B0-0042-8F29-BE67C664B7FF}"/>
    <hyperlink ref="P3474" r:id="rId3273" xr:uid="{954B3385-FF9C-1848-8A25-35A44679CDD0}"/>
    <hyperlink ref="P3475" r:id="rId3274" xr:uid="{05E67C8C-286F-BA47-8FDE-621EB7979E5B}"/>
    <hyperlink ref="P3476" r:id="rId3275" xr:uid="{9D4354B6-A93B-704C-B05E-A55CA39259FA}"/>
    <hyperlink ref="P3477" r:id="rId3276" xr:uid="{523789A0-F154-8548-8995-2B31FF62658C}"/>
    <hyperlink ref="P3478" r:id="rId3277" xr:uid="{CF841B89-36D7-8A45-9F32-E5CC8C192F7A}"/>
    <hyperlink ref="P3479" r:id="rId3278" xr:uid="{7092A33F-6E88-3D4E-A7FC-1FB50A19D2DC}"/>
    <hyperlink ref="P3480" r:id="rId3279" xr:uid="{F6067D49-8F7C-044A-A59B-3B7C607517EA}"/>
    <hyperlink ref="P3481" r:id="rId3280" xr:uid="{996BFF92-96FC-594E-94E5-F0CBBF166905}"/>
    <hyperlink ref="P3482" r:id="rId3281" xr:uid="{F240B60F-4536-B84C-B166-90138EFECE12}"/>
    <hyperlink ref="P3483" r:id="rId3282" xr:uid="{F2CD9A94-3B70-D64E-98C7-0BD6764C542E}"/>
    <hyperlink ref="P3484" r:id="rId3283" xr:uid="{2C63D840-1929-484F-A9B4-750CB79DD73A}"/>
    <hyperlink ref="P3485" r:id="rId3284" xr:uid="{4C98BFB0-74D8-0447-8303-6843398FCD00}"/>
    <hyperlink ref="P3486" r:id="rId3285" xr:uid="{7B043166-2106-D447-8E2A-EC57F2477538}"/>
    <hyperlink ref="P3487" r:id="rId3286" xr:uid="{0C7D95C4-CFCB-1249-AD91-DE287CC13A38}"/>
    <hyperlink ref="P3488" r:id="rId3287" xr:uid="{F1B189EA-FC38-2240-9421-F7B8E256D396}"/>
    <hyperlink ref="P3489" r:id="rId3288" xr:uid="{892BD1CB-6A6F-8043-87B0-6B7068FBE539}"/>
    <hyperlink ref="P3490" r:id="rId3289" xr:uid="{156CD3CA-824D-4447-A160-F9BE6705162A}"/>
    <hyperlink ref="P3491" r:id="rId3290" xr:uid="{16590893-AC61-524D-8D81-2853A00AD32C}"/>
    <hyperlink ref="P3492" r:id="rId3291" xr:uid="{F9DDB98B-43A8-1943-A9EF-583CDC1DFE88}"/>
    <hyperlink ref="P3493" r:id="rId3292" xr:uid="{72BE2003-9C00-674B-A261-6B69E2171B22}"/>
    <hyperlink ref="P3494" r:id="rId3293" xr:uid="{90F5F37A-AD32-C34E-BD2F-AEB2B69FF9C5}"/>
    <hyperlink ref="P3495" r:id="rId3294" xr:uid="{0398AE88-4617-3442-BC69-663F5901F04A}"/>
    <hyperlink ref="P3496" r:id="rId3295" xr:uid="{371B784E-D6B9-CB47-AAD3-DC0CAA51F212}"/>
    <hyperlink ref="P3497" r:id="rId3296" xr:uid="{A474CFD6-A3B1-1640-B2D8-908D2CA2474F}"/>
    <hyperlink ref="P3498" r:id="rId3297" xr:uid="{0A1C7BB8-1FA6-1F48-A148-1ABBE1E32F16}"/>
    <hyperlink ref="P3499" r:id="rId3298" xr:uid="{78E8E74E-2E9A-4140-AD32-F8344DB43077}"/>
    <hyperlink ref="P3500" r:id="rId3299" xr:uid="{35200BBC-6FC4-8349-B789-559746BB42DA}"/>
    <hyperlink ref="P3501" r:id="rId3300" xr:uid="{A24F943E-6132-AA48-9928-8C3CF9BD597B}"/>
    <hyperlink ref="P3502" r:id="rId3301" xr:uid="{71D3ADD1-7EDA-3749-8257-9C617E7CC745}"/>
    <hyperlink ref="P3503" r:id="rId3302" xr:uid="{795FB308-3CAF-1548-8806-466EA73C7D10}"/>
    <hyperlink ref="P3504" r:id="rId3303" xr:uid="{A29DE932-1F8A-C04E-B242-AE451B240BD6}"/>
    <hyperlink ref="P3505" r:id="rId3304" xr:uid="{D897A7B1-0289-264C-93D3-8A0DA15E0235}"/>
    <hyperlink ref="P3506" r:id="rId3305" xr:uid="{47204EE7-2A5A-A64A-9894-BD8F2235C725}"/>
    <hyperlink ref="P3507" r:id="rId3306" xr:uid="{85D5D1E1-3AE1-344A-A3DA-304733D7E7ED}"/>
    <hyperlink ref="P3508" r:id="rId3307" xr:uid="{B06DC956-CDF4-AA4E-8025-2A4E1504896B}"/>
    <hyperlink ref="P3509" r:id="rId3308" xr:uid="{26C82859-A388-904F-92B3-68385BF53284}"/>
    <hyperlink ref="P3511" r:id="rId3309" xr:uid="{B63FC530-508A-7644-8FB5-29B9AFE89124}"/>
    <hyperlink ref="P3512" r:id="rId3310" xr:uid="{D4CA31DF-6C2F-364D-9A79-E9DB7A1887D4}"/>
    <hyperlink ref="P3513" r:id="rId3311" xr:uid="{50F44400-CC57-2143-8C32-CE175F731864}"/>
    <hyperlink ref="P3514" r:id="rId3312" xr:uid="{A92B5B49-14F2-794C-8C5F-5936CABD5135}"/>
    <hyperlink ref="P3515" r:id="rId3313" xr:uid="{71AABA7D-DC22-564F-BAF8-4A88B2379735}"/>
    <hyperlink ref="O3473" r:id="rId3314" xr:uid="{3B8EE1BE-39FF-AE42-9E87-B71DDD964166}"/>
    <hyperlink ref="P3473" r:id="rId3315" xr:uid="{FC8693F8-0BD4-7E4A-98C1-CB456AD086F1}"/>
    <hyperlink ref="O3516" r:id="rId3316" xr:uid="{B46F0C51-B2E3-2048-A1AD-C63999CE402C}"/>
    <hyperlink ref="P3516" r:id="rId3317" xr:uid="{7E9E24EC-A33D-7E4A-B0B9-F15C710526FF}"/>
    <hyperlink ref="P3517" r:id="rId3318" xr:uid="{DB093A16-D264-3944-BEE3-65AEA8F8154B}"/>
    <hyperlink ref="P3518" r:id="rId3319" xr:uid="{2DD67E7D-D42A-CE44-B292-B6FF918D0B00}"/>
    <hyperlink ref="P3519" r:id="rId3320" xr:uid="{2AA50DA3-E329-5347-B22A-E1121E553393}"/>
    <hyperlink ref="P3520" r:id="rId3321" xr:uid="{A50869FD-02A3-1245-B680-324B826A3A3D}"/>
    <hyperlink ref="P3521" r:id="rId3322" xr:uid="{4CE4E937-E145-834E-8677-1BAB606BD421}"/>
    <hyperlink ref="P3522" r:id="rId3323" xr:uid="{64240D2D-D6F4-A14D-9847-FC7D608BBDDD}"/>
    <hyperlink ref="P3523" r:id="rId3324" xr:uid="{0AA9C299-C3DB-C44B-B740-72B8EE0A7E72}"/>
    <hyperlink ref="P3524" r:id="rId3325" xr:uid="{61751961-9F73-E140-9CAC-FE98AA99BD0F}"/>
    <hyperlink ref="P3525" r:id="rId3326" xr:uid="{B36627C7-4C0B-5441-B62D-78C6E0B7E3C9}"/>
    <hyperlink ref="P3526" r:id="rId3327" xr:uid="{49BB4C00-F1CA-4045-B47D-365E1D1A2ADC}"/>
    <hyperlink ref="P3527" r:id="rId3328" xr:uid="{C740EC6C-4970-774C-8234-2F7C120CE742}"/>
    <hyperlink ref="P3528" r:id="rId3329" xr:uid="{0F417F51-C864-BC44-8205-C3081629E989}"/>
    <hyperlink ref="P3529" r:id="rId3330" xr:uid="{F6AA3867-5433-E546-AC8D-43AE2A292231}"/>
    <hyperlink ref="P3530" r:id="rId3331" xr:uid="{BB41141E-91A6-0C4D-918F-37560C017519}"/>
    <hyperlink ref="P3531" r:id="rId3332" xr:uid="{F8E64CDA-47F6-AE4C-A021-B52521BDC152}"/>
    <hyperlink ref="P3532" r:id="rId3333" xr:uid="{A713C5A9-2B5C-3C44-A114-354D2C06F3CA}"/>
    <hyperlink ref="P3533" r:id="rId3334" xr:uid="{30129FA6-E352-8B44-AE85-624B4C4D099C}"/>
    <hyperlink ref="P3534" r:id="rId3335" xr:uid="{40B1346A-2802-EC4E-BF0B-DFE1307C31AB}"/>
    <hyperlink ref="P3535" r:id="rId3336" xr:uid="{285AAEB9-A908-A944-A5A2-DF2CC6ECBAF0}"/>
    <hyperlink ref="P3536" r:id="rId3337" xr:uid="{2812EE49-C42F-AA42-8D00-505CEDA0D05A}"/>
    <hyperlink ref="P3537" r:id="rId3338" xr:uid="{5D176111-54F2-8249-AF6D-83532C60869B}"/>
    <hyperlink ref="P3538" r:id="rId3339" xr:uid="{86DFFBFC-AB80-B648-92ED-F651BC7F6869}"/>
    <hyperlink ref="P3539" r:id="rId3340" xr:uid="{9B19EEC1-76CF-AF41-B7A5-C476A13D8FCD}"/>
    <hyperlink ref="P3541" r:id="rId3341" xr:uid="{A61D7469-1F2D-1643-8196-511369BC7BB6}"/>
    <hyperlink ref="P3542" r:id="rId3342" xr:uid="{3E1842D8-4F68-6249-89CA-425B2D479171}"/>
    <hyperlink ref="P3543" r:id="rId3343" xr:uid="{52D304D3-2EBB-D74B-8A61-D0538539930A}"/>
    <hyperlink ref="P3544" r:id="rId3344" xr:uid="{C7DA3D7F-301A-F049-9B22-A8331A0AE43D}"/>
    <hyperlink ref="P3545" r:id="rId3345" xr:uid="{340B17F5-AD00-934D-82A0-0DC59285D4E8}"/>
    <hyperlink ref="P3546" r:id="rId3346" xr:uid="{40675316-6896-4042-9057-4890ACEDA65D}"/>
    <hyperlink ref="P3547" r:id="rId3347" xr:uid="{22B37052-8587-884F-A9A4-A51A332C7CBB}"/>
    <hyperlink ref="P3548" r:id="rId3348" xr:uid="{D89F2DA0-E77F-2147-A5FA-7717AE4C63E0}"/>
    <hyperlink ref="P3549" r:id="rId3349" xr:uid="{438F41AF-A404-244E-A754-F90C2BFA7195}"/>
    <hyperlink ref="P3550" r:id="rId3350" xr:uid="{AA5CEB4B-5277-1242-B365-85EA196EF866}"/>
    <hyperlink ref="P3551" r:id="rId3351" xr:uid="{59108693-CF82-E84C-A833-92B5CDB89FA9}"/>
    <hyperlink ref="P3552" r:id="rId3352" xr:uid="{3E2BAC5A-E5DC-4E42-9E71-DEC6DFB64338}"/>
    <hyperlink ref="P3553" r:id="rId3353" xr:uid="{A0752FD6-C5FB-1448-8CDB-5DD2EA73A9D4}"/>
    <hyperlink ref="P3554" r:id="rId3354" xr:uid="{FE177501-A75E-164A-9636-8D8300E1C661}"/>
    <hyperlink ref="P3555" r:id="rId3355" xr:uid="{1506F2AE-F33D-B84C-B5E5-19274BA0A4DC}"/>
    <hyperlink ref="P3556" r:id="rId3356" xr:uid="{93FC99D5-1C6E-2149-959A-23115116DECC}"/>
    <hyperlink ref="P3557" r:id="rId3357" xr:uid="{B4A8D666-EAB5-CC45-A5A2-C2FFF73FFE08}"/>
    <hyperlink ref="P3558" r:id="rId3358" xr:uid="{0F4BC498-03B7-E945-B889-3750491B3E8D}"/>
    <hyperlink ref="P3559" r:id="rId3359" xr:uid="{FD58E2C3-9505-F742-A5FF-7E3184084047}"/>
    <hyperlink ref="P3560" r:id="rId3360" xr:uid="{02C08F0D-CB36-D04E-8AE8-2B0AF02F7CBC}"/>
    <hyperlink ref="P3561" r:id="rId3361" xr:uid="{403C52C2-0110-5A4C-A1BF-BE514E6A5530}"/>
    <hyperlink ref="P3562" r:id="rId3362" xr:uid="{F3771E2D-79BD-7E41-9AF5-3B8AE0B025DD}"/>
    <hyperlink ref="P3563" r:id="rId3363" xr:uid="{68D51D4F-0F20-C140-B334-53539A30DBED}"/>
    <hyperlink ref="P3564" r:id="rId3364" xr:uid="{94DFAB32-E62E-2449-A545-D1967E8B75BB}"/>
    <hyperlink ref="P3565" r:id="rId3365" xr:uid="{61DAE1AE-EC6F-1E47-8C95-602B03DADBE2}"/>
    <hyperlink ref="P3566" r:id="rId3366" xr:uid="{BEFE89F0-7054-2142-8BF0-A38A51CDA63D}"/>
    <hyperlink ref="P3567" r:id="rId3367" xr:uid="{197E8347-D864-8746-BFF1-47648A5D022E}"/>
    <hyperlink ref="P3568" r:id="rId3368" xr:uid="{DA6CC71D-40C9-3B43-A3F3-C4DEE43680C2}"/>
    <hyperlink ref="P3569" r:id="rId3369" xr:uid="{CE6743DB-224F-3543-8E87-8B07B40F9013}"/>
    <hyperlink ref="P3570" r:id="rId3370" xr:uid="{410FB205-629B-A647-A859-FBE6CB582ADF}"/>
    <hyperlink ref="P3571" r:id="rId3371" xr:uid="{F67365CD-215F-0147-B022-3F1EA17EA5CB}"/>
    <hyperlink ref="P3572" r:id="rId3372" xr:uid="{EB8BAE31-8356-0B42-A003-0E643958CB56}"/>
    <hyperlink ref="P3573" r:id="rId3373" xr:uid="{E6C01AF8-9EE5-B24C-BE19-5C9249878AF6}"/>
    <hyperlink ref="P3574" r:id="rId3374" xr:uid="{D5A48313-6BEA-804A-9F66-7CF2F17D6A19}"/>
    <hyperlink ref="P3575" r:id="rId3375" xr:uid="{AE650620-734B-2F48-B21E-4182AD036420}"/>
    <hyperlink ref="P3576" r:id="rId3376" xr:uid="{51786455-BBAB-4A4C-897F-BD9C55F796BD}"/>
    <hyperlink ref="P3577" r:id="rId3377" xr:uid="{45FBC1A6-ACF2-E046-8B6F-9E216AB0B7F1}"/>
    <hyperlink ref="P3578" r:id="rId3378" xr:uid="{B68813A6-E505-3E48-A9B6-EA414334147A}"/>
    <hyperlink ref="P3579" r:id="rId3379" xr:uid="{8413CFD0-7414-384D-B6D6-C1B7A2A19EBE}"/>
    <hyperlink ref="P3580" r:id="rId3380" xr:uid="{851147A6-E4E2-484C-841C-645C20F5CEC9}"/>
    <hyperlink ref="P3581" r:id="rId3381" xr:uid="{58A191C9-207A-014C-881B-F6097339D700}"/>
    <hyperlink ref="P3582" r:id="rId3382" xr:uid="{5D624424-8412-204F-9E70-695518534BF3}"/>
    <hyperlink ref="P3583" r:id="rId3383" xr:uid="{D01DCD43-504C-CF40-9EDB-F13E66BF79D9}"/>
    <hyperlink ref="P3584" r:id="rId3384" xr:uid="{2C890C4B-8DEA-214F-A3B2-32C39022C926}"/>
    <hyperlink ref="P3585" r:id="rId3385" xr:uid="{5902B52D-8811-1244-AE60-0804A361A2D2}"/>
    <hyperlink ref="P3586" r:id="rId3386" xr:uid="{1AC4B993-3B33-6E46-8C68-162E66D70837}"/>
    <hyperlink ref="P3587" r:id="rId3387" xr:uid="{276B3C1D-1130-2D41-A559-EDB335616C32}"/>
    <hyperlink ref="P3588" r:id="rId3388" xr:uid="{E594BF65-7524-D047-9E32-D449DA28B1ED}"/>
    <hyperlink ref="P3589" r:id="rId3389" xr:uid="{F7FEC4C7-76CF-7242-8A69-CE7FAFFD9D62}"/>
    <hyperlink ref="P3590" r:id="rId3390" xr:uid="{6787276E-4DC6-2B43-A0A6-C4ED228A9F20}"/>
    <hyperlink ref="P3591" r:id="rId3391" xr:uid="{2A0B865F-5BFD-6242-9F5A-D4D2EFB8F232}"/>
    <hyperlink ref="P3592" r:id="rId3392" xr:uid="{A034942E-BEFC-F64C-ACCB-3A149233CAF1}"/>
    <hyperlink ref="P3593" r:id="rId3393" xr:uid="{F5D5A29C-B589-B944-B53C-9585C0A11644}"/>
    <hyperlink ref="P3594" r:id="rId3394" xr:uid="{73D55B76-866A-1748-92B7-82FB4FC2876C}"/>
    <hyperlink ref="P3595" r:id="rId3395" xr:uid="{BF97A4DF-3315-8C4B-AD44-9C9630F107A7}"/>
    <hyperlink ref="P3596" r:id="rId3396" xr:uid="{65555974-67A3-5942-B3DD-1E096CB1348B}"/>
    <hyperlink ref="P3597" r:id="rId3397" xr:uid="{1C19A837-D746-9D44-A9A8-8F4389AE975B}"/>
    <hyperlink ref="P3598" r:id="rId3398" xr:uid="{FDE9B987-8688-F743-A804-9FED1B121DD5}"/>
    <hyperlink ref="P3599" r:id="rId3399" xr:uid="{95114F7A-F949-0340-A719-C2DA865A03EB}"/>
    <hyperlink ref="P3600" r:id="rId3400" xr:uid="{265F3F8F-6F54-054E-80A6-E366C94C2117}"/>
    <hyperlink ref="P3601" r:id="rId3401" xr:uid="{45655127-0B48-4B4E-A9C1-B290B6580C54}"/>
    <hyperlink ref="P3602" r:id="rId3402" xr:uid="{59811A85-6372-BD45-BA5A-A47B29B803C1}"/>
    <hyperlink ref="P3603" r:id="rId3403" xr:uid="{07F6F5C7-E8B1-1148-A537-BD928435AECA}"/>
    <hyperlink ref="P3604" r:id="rId3404" xr:uid="{DBE0FAE5-E4E7-9442-8B9E-79C7F131A0BB}"/>
    <hyperlink ref="P3605" r:id="rId3405" xr:uid="{FFAEF614-07AA-EA47-9E05-8EE5F1AF018B}"/>
    <hyperlink ref="P3606" r:id="rId3406" xr:uid="{0CC4C303-DEB2-CF4E-B2A3-12BFDF1C665A}"/>
    <hyperlink ref="P3607" r:id="rId3407" xr:uid="{315E4707-900B-4244-8A4C-C430BE234B19}"/>
    <hyperlink ref="P3608" r:id="rId3408" xr:uid="{70D50E2D-D232-D640-B1B5-7DEEE635B026}"/>
    <hyperlink ref="P3609" r:id="rId3409" xr:uid="{CEB0B652-D8B8-E145-B839-FE1FEF0F1BC7}"/>
    <hyperlink ref="P3610" r:id="rId3410" xr:uid="{0BD30B4F-BE53-9B4C-952E-9558AB43D81B}"/>
    <hyperlink ref="P3611" r:id="rId3411" xr:uid="{97FCFBB3-BECA-E74A-9558-0DED37A149EB}"/>
    <hyperlink ref="P3612" r:id="rId3412" xr:uid="{ABEE0D6F-7172-FB4A-9267-CA468551F2C9}"/>
    <hyperlink ref="P3613" r:id="rId3413" xr:uid="{FCE2BC71-1CAC-874B-8878-6B48F6E4C0C2}"/>
    <hyperlink ref="P3614" r:id="rId3414" xr:uid="{F30B57BC-78EF-9A44-8EB3-523AF5FB7B3E}"/>
    <hyperlink ref="P3615" r:id="rId3415" xr:uid="{E06546FB-DF7C-B748-BFBC-9D73496F3E60}"/>
    <hyperlink ref="P3616" r:id="rId3416" xr:uid="{62A0A125-DF36-7E46-BA93-C30E4CAA40D7}"/>
    <hyperlink ref="P3617" r:id="rId3417" xr:uid="{6D8B9F73-19F5-3C40-B9CC-7239585623EB}"/>
    <hyperlink ref="P3618" r:id="rId3418" xr:uid="{4CC15504-34F7-3A4E-93D3-71040A2437C8}"/>
    <hyperlink ref="P3619" r:id="rId3419" xr:uid="{51953E06-3BC9-2242-A65A-A527A1705361}"/>
    <hyperlink ref="P3620" r:id="rId3420" xr:uid="{19F8E1D7-1348-4342-861B-0FB1034838D9}"/>
    <hyperlink ref="P3621" r:id="rId3421" xr:uid="{D2722842-9E4B-8143-AFC8-57AEDBBDD288}"/>
    <hyperlink ref="P3622" r:id="rId3422" xr:uid="{9DB57655-5723-2448-BC18-0811ACF0B8EA}"/>
    <hyperlink ref="P3623" r:id="rId3423" xr:uid="{ACFD73C6-ADFE-9741-83D6-50FA18EA4586}"/>
    <hyperlink ref="P3624" r:id="rId3424" xr:uid="{3599F47D-BA12-0C46-9255-A5E02DE42135}"/>
    <hyperlink ref="P3625" r:id="rId3425" xr:uid="{18A437FD-3108-0E43-86C7-455E34EF29B3}"/>
    <hyperlink ref="P3626" r:id="rId3426" xr:uid="{530AC2A9-5DFC-4F43-9D86-A483C6312FAD}"/>
    <hyperlink ref="P3627" r:id="rId3427" xr:uid="{DD75EAE9-6A8A-0848-843C-418852B01743}"/>
    <hyperlink ref="P3628" r:id="rId3428" xr:uid="{4E998A32-0DE2-014F-BA59-FACDFDF2D0E8}"/>
    <hyperlink ref="P3629" r:id="rId3429" xr:uid="{F0483CD7-15F2-8B4B-AF69-7AD1C1F20542}"/>
    <hyperlink ref="P3630" r:id="rId3430" xr:uid="{073021E4-A4AE-A14C-9BB1-60084EA9D34C}"/>
    <hyperlink ref="P3631" r:id="rId3431" xr:uid="{189BC131-24DC-5A43-88B7-1D3598D49177}"/>
    <hyperlink ref="P3632" r:id="rId3432" xr:uid="{409D0D75-024B-1546-898E-6BA1FF781D46}"/>
    <hyperlink ref="P3633" r:id="rId3433" xr:uid="{3DABFEB3-B84C-6E4A-B4F4-2E896C9BF0E2}"/>
    <hyperlink ref="P3634" r:id="rId3434" xr:uid="{1CF9B1A3-FC9C-A040-84BD-59CB89EB764F}"/>
    <hyperlink ref="P3635" r:id="rId3435" xr:uid="{47836326-6689-B348-A53C-0FC71B1ADC64}"/>
    <hyperlink ref="P3636" r:id="rId3436" xr:uid="{AC22692C-E389-4649-8498-5F2A37B0E50F}"/>
    <hyperlink ref="P3637" r:id="rId3437" xr:uid="{4FEF434E-1DAC-CD46-A503-CCE3A05BA127}"/>
    <hyperlink ref="O3638" r:id="rId3438" xr:uid="{DC6B8648-1143-AB46-84A5-989F780D2C11}"/>
    <hyperlink ref="P3638" r:id="rId3439" xr:uid="{14DB34DB-7175-B649-A37D-E05E6A3CDFF7}"/>
    <hyperlink ref="P3639" r:id="rId3440" xr:uid="{94791623-5605-A24D-8034-80137CC1758E}"/>
    <hyperlink ref="P3640" r:id="rId3441" xr:uid="{0EA043EF-7598-2A40-BDC0-F9A7F4508CCA}"/>
    <hyperlink ref="P3641" r:id="rId3442" xr:uid="{571C846C-514C-CB4B-B7BF-9B093A1C75F5}"/>
    <hyperlink ref="P3642" r:id="rId3443" xr:uid="{CE2AEE87-6A82-994F-88E4-F7AC4D213F6C}"/>
    <hyperlink ref="P3643" r:id="rId3444" xr:uid="{C87370A9-E806-684E-92EF-010075F7FED7}"/>
    <hyperlink ref="P3644" r:id="rId3445" xr:uid="{80A87EAA-4233-A847-868F-C8B9B79CA440}"/>
    <hyperlink ref="P3646" r:id="rId3446" xr:uid="{E5CB332B-3273-4C4C-96FC-9598CF8670CA}"/>
    <hyperlink ref="P3647" r:id="rId3447" xr:uid="{CA8D8380-677B-2F46-8CA4-723401D8E06A}"/>
    <hyperlink ref="P3648" r:id="rId3448" xr:uid="{A08EBCB6-4F5D-FE4B-855F-B7A7440F6B7D}"/>
    <hyperlink ref="P3649" r:id="rId3449" xr:uid="{92389099-C947-2545-A0FC-DC176990434E}"/>
    <hyperlink ref="P3650" r:id="rId3450" xr:uid="{D1262060-C8B0-2646-B6A8-6386389E7325}"/>
    <hyperlink ref="P3651" r:id="rId3451" xr:uid="{4E5084B8-6A76-AD45-9B83-B3162B676BF7}"/>
    <hyperlink ref="P3652" r:id="rId3452" xr:uid="{D2F0CDEB-D052-964C-A544-1C905E6342A3}"/>
    <hyperlink ref="P3653" r:id="rId3453" xr:uid="{904C0E3F-F9A0-8C45-8789-AA4DF806680B}"/>
    <hyperlink ref="P3654" r:id="rId3454" xr:uid="{06DD3154-CB37-3A4D-98EE-4DF059C668AF}"/>
    <hyperlink ref="P3656" r:id="rId3455" xr:uid="{E79A9B07-7727-3B4E-B247-4D1BAFEA21EB}"/>
    <hyperlink ref="P3657" r:id="rId3456" xr:uid="{21487BC0-6946-A04C-B481-9A936AC686E3}"/>
    <hyperlink ref="P3658" r:id="rId3457" xr:uid="{E91D23ED-4EDE-6B43-9370-E213CE89DD85}"/>
    <hyperlink ref="P3659" r:id="rId3458" xr:uid="{A5D302D4-D070-E647-B6FD-6A9593CF3F06}"/>
    <hyperlink ref="P3660" r:id="rId3459" xr:uid="{DFBCECB8-9042-3F47-9516-C56D7D5BD858}"/>
    <hyperlink ref="P3661" r:id="rId3460" xr:uid="{F6819E68-3C4B-5944-ADC4-1C2EBE120F86}"/>
    <hyperlink ref="P3662" r:id="rId3461" xr:uid="{8315F87E-C18A-A04A-B8C8-14AEDC9D4681}"/>
    <hyperlink ref="P3663" r:id="rId3462" xr:uid="{F8A61087-E8AC-4747-BAD8-7CEBBC3DF916}"/>
    <hyperlink ref="P3665" r:id="rId3463" xr:uid="{0827B2B3-9BC0-5F48-B1A6-332556B5EC2C}"/>
    <hyperlink ref="P3666" r:id="rId3464" xr:uid="{FA9EAF6C-0A99-384B-A059-7D3057256327}"/>
    <hyperlink ref="P3667" r:id="rId3465" xr:uid="{10167A7C-DC46-7348-9941-60C0C5C263B7}"/>
    <hyperlink ref="P3668" r:id="rId3466" xr:uid="{8F6FDCC4-D712-3946-9D26-A0815C2846E5}"/>
    <hyperlink ref="P3669" r:id="rId3467" xr:uid="{21F663E4-4BE7-1A47-939F-8E4513B6EF2E}"/>
    <hyperlink ref="P3670" r:id="rId3468" xr:uid="{D53217B7-AB22-0C4A-80F8-02F6DE57D442}"/>
    <hyperlink ref="P3671" r:id="rId3469" xr:uid="{68E5C910-D720-9B41-B6C1-08CEFEBC13A1}"/>
    <hyperlink ref="P3672" r:id="rId3470" xr:uid="{19952C8B-A7A4-CA4C-BA76-76244F649FB5}"/>
    <hyperlink ref="P3673" r:id="rId3471" xr:uid="{FF701BF8-67BB-6149-9856-9926A68D3555}"/>
    <hyperlink ref="P3674" r:id="rId3472" xr:uid="{7B737B55-93DE-3F40-B5F7-A7C5E5CA9055}"/>
    <hyperlink ref="P3675" r:id="rId3473" xr:uid="{05F5B011-2AEF-E848-A5B7-F6547E20B4EF}"/>
    <hyperlink ref="P3676" r:id="rId3474" xr:uid="{1DAAF2C2-BCE3-1341-8A30-BC55377E4AC3}"/>
    <hyperlink ref="P3677" r:id="rId3475" xr:uid="{C915ED50-1D12-0C4B-9C59-15CFC9615CA6}"/>
    <hyperlink ref="P3655" r:id="rId3476" xr:uid="{316A6A89-665F-614F-988E-FBB64B485EE9}"/>
    <hyperlink ref="O3655" r:id="rId3477" xr:uid="{2DC9DC9E-6ADD-2643-959C-4A46A75C7E09}"/>
    <hyperlink ref="O3678" r:id="rId3478" xr:uid="{A347AF41-6536-7E48-B9CA-023ABBBFEEFA}"/>
    <hyperlink ref="P3678" r:id="rId3479" xr:uid="{6A1A0E16-0359-5D42-953C-F98F614864D4}"/>
    <hyperlink ref="P3679" r:id="rId3480" xr:uid="{D4A641C4-87F0-C840-896E-7380A6FFFA0A}"/>
    <hyperlink ref="P3680" r:id="rId3481" xr:uid="{078E37EC-296A-5D41-A2BE-4DE6F8A3A942}"/>
    <hyperlink ref="P3681" r:id="rId3482" xr:uid="{5B14A504-85A9-304A-B718-0A2A042E9F84}"/>
    <hyperlink ref="P3682" r:id="rId3483" xr:uid="{18C14E6D-26B1-C142-97B5-2E9AA046B6C0}"/>
    <hyperlink ref="P3683" r:id="rId3484" xr:uid="{2A27144E-719B-1C44-9994-E26FFD25A1A2}"/>
    <hyperlink ref="P3685" r:id="rId3485" xr:uid="{A844E200-794D-114F-8B4B-AB44E74BFA6C}"/>
    <hyperlink ref="P3686" r:id="rId3486" xr:uid="{64A3FC19-312B-5141-89E5-0C5BC6B02EAD}"/>
    <hyperlink ref="P3687" r:id="rId3487" xr:uid="{EE9E03ED-521A-6149-B47B-FD8EF8DCDF20}"/>
    <hyperlink ref="P3688" r:id="rId3488" xr:uid="{7E8E645E-B8A7-A146-8AC7-D90658A21AC4}"/>
    <hyperlink ref="P3689" r:id="rId3489" xr:uid="{5BF13A85-CFA0-6245-8EFB-B4259F8A76C1}"/>
    <hyperlink ref="P3690" r:id="rId3490" xr:uid="{B25DF2A7-48BF-5A4B-9DDC-9BE790C1DCB2}"/>
    <hyperlink ref="P3691" r:id="rId3491" xr:uid="{2D674C7D-01A7-FE4F-8211-C7543EEE0FCC}"/>
    <hyperlink ref="P3692" r:id="rId3492" xr:uid="{FA00870B-4375-E246-9489-BB01D934F962}"/>
    <hyperlink ref="P3693" r:id="rId3493" xr:uid="{86C6653E-3109-D44B-B146-E5C6C74C7CA2}"/>
    <hyperlink ref="P86" r:id="rId3494" xr:uid="{A87EEDB8-1FBA-964B-AE92-13BADD281F1D}"/>
    <hyperlink ref="O86" r:id="rId3495" xr:uid="{843B4A21-D925-0845-972E-3297B827C00E}"/>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4B3F3-8DAE-584C-AAEC-653E052B7553}">
  <dimension ref="A1:BF2209"/>
  <sheetViews>
    <sheetView topLeftCell="AH1" zoomScale="87" zoomScaleNormal="120" workbookViewId="0">
      <selection activeCell="AR1" sqref="AR1:AR1048576"/>
    </sheetView>
  </sheetViews>
  <sheetFormatPr baseColWidth="10" defaultRowHeight="15" outlineLevelRow="1" x14ac:dyDescent="0.2"/>
  <cols>
    <col min="34" max="34" width="19" customWidth="1"/>
    <col min="37" max="37" width="14" customWidth="1"/>
    <col min="40" max="40" width="11.83203125" customWidth="1"/>
    <col min="42" max="42" width="20.5" customWidth="1"/>
    <col min="43" max="43" width="18.1640625" customWidth="1"/>
    <col min="46" max="46" width="15.5" customWidth="1"/>
    <col min="48" max="48" width="21" customWidth="1"/>
  </cols>
  <sheetData>
    <row r="1" spans="1:5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H1" t="s">
        <v>1384</v>
      </c>
      <c r="AI1" t="s">
        <v>32</v>
      </c>
      <c r="AJ1" t="s">
        <v>33</v>
      </c>
      <c r="AK1" t="s">
        <v>34</v>
      </c>
      <c r="AM1" t="s">
        <v>35</v>
      </c>
      <c r="AN1" t="s">
        <v>36</v>
      </c>
      <c r="AO1" s="10" t="s">
        <v>14166</v>
      </c>
      <c r="AP1" s="10" t="s">
        <v>10596</v>
      </c>
      <c r="AQ1" s="10" t="s">
        <v>26250</v>
      </c>
      <c r="AR1" s="10" t="s">
        <v>26249</v>
      </c>
    </row>
    <row r="2" spans="1:58" outlineLevel="1" x14ac:dyDescent="0.2">
      <c r="AP2" s="5" t="s">
        <v>1383</v>
      </c>
      <c r="AQ2" s="5">
        <v>0.05</v>
      </c>
      <c r="AR2" s="5">
        <v>-0.05</v>
      </c>
    </row>
    <row r="3" spans="1:58" outlineLevel="1" x14ac:dyDescent="0.2">
      <c r="AP3" s="8" t="s">
        <v>1385</v>
      </c>
      <c r="AQ3" s="8"/>
      <c r="AR3" s="8"/>
      <c r="AS3" s="8"/>
      <c r="AT3" s="8"/>
      <c r="AV3" s="8" t="s">
        <v>1391</v>
      </c>
      <c r="AW3" s="8"/>
      <c r="AX3" s="8"/>
      <c r="AY3" s="8"/>
      <c r="AZ3" s="8"/>
      <c r="BB3" s="8" t="s">
        <v>26249</v>
      </c>
      <c r="BC3" s="8"/>
      <c r="BD3" s="8"/>
      <c r="BE3" s="8"/>
      <c r="BF3" s="8"/>
    </row>
    <row r="4" spans="1:58" outlineLevel="1" x14ac:dyDescent="0.2">
      <c r="AQ4" s="10" t="s">
        <v>1384</v>
      </c>
      <c r="AR4" s="10" t="s">
        <v>32</v>
      </c>
      <c r="AS4" s="10" t="s">
        <v>33</v>
      </c>
      <c r="AT4" s="10" t="s">
        <v>34</v>
      </c>
      <c r="AW4" s="10" t="s">
        <v>1393</v>
      </c>
      <c r="AX4" s="10" t="s">
        <v>43</v>
      </c>
      <c r="AY4" s="10" t="s">
        <v>42</v>
      </c>
      <c r="AZ4" s="10" t="s">
        <v>441</v>
      </c>
      <c r="BC4" s="10" t="s">
        <v>1393</v>
      </c>
      <c r="BD4" s="10" t="s">
        <v>43</v>
      </c>
      <c r="BE4" s="10" t="s">
        <v>42</v>
      </c>
      <c r="BF4" s="10" t="s">
        <v>441</v>
      </c>
    </row>
    <row r="5" spans="1:58" outlineLevel="1" x14ac:dyDescent="0.2">
      <c r="AP5" s="10" t="s">
        <v>1393</v>
      </c>
      <c r="AQ5">
        <f>AVERAGE(AH:AH)</f>
        <v>191.81818181818181</v>
      </c>
      <c r="AR5">
        <f>AVERAGE(AI:AI)</f>
        <v>101.36363636363636</v>
      </c>
      <c r="AS5">
        <f>AVERAGE(AJ:AJ)</f>
        <v>90.454545454545453</v>
      </c>
      <c r="AT5">
        <f>AVERAGE(AK:AK)</f>
        <v>1.8181818181818181</v>
      </c>
      <c r="AV5" s="10" t="s">
        <v>1393</v>
      </c>
      <c r="AW5">
        <f>COUNTIF(F:F, "&lt;&gt;")-1</f>
        <v>11</v>
      </c>
      <c r="AX5">
        <f>COUNTIF(F:F, "M")</f>
        <v>5</v>
      </c>
      <c r="AY5">
        <f>COUNTIF(F:F, "F")</f>
        <v>6</v>
      </c>
      <c r="AZ5">
        <f>COUNTIF(F:F, "NB")</f>
        <v>0</v>
      </c>
      <c r="BB5" s="10" t="s">
        <v>1391</v>
      </c>
    </row>
    <row r="6" spans="1:58" outlineLevel="1" x14ac:dyDescent="0.2">
      <c r="AP6" s="10" t="s">
        <v>1394</v>
      </c>
      <c r="AQ6">
        <f>AVERAGEIF(AH:AH, "&gt;0")</f>
        <v>191.81818181818181</v>
      </c>
      <c r="AR6">
        <f>AVERAGEIF(AI:AI, "&gt;0")</f>
        <v>101.36363636363636</v>
      </c>
      <c r="AS6">
        <f>AVERAGEIF(AJ:AJ, "&gt;0")</f>
        <v>142.14285714285714</v>
      </c>
      <c r="AT6">
        <f>AVERAGEIF(AK:AK, "&gt;0")</f>
        <v>5</v>
      </c>
      <c r="AV6" s="10" t="s">
        <v>1395</v>
      </c>
      <c r="AW6">
        <f>COUNTIFS(F:F, "&lt;&gt;", AH:AH, "&gt;0")</f>
        <v>11</v>
      </c>
      <c r="AX6">
        <f>COUNTIFS(F:F, "M", AH:AH, "&gt;0")</f>
        <v>5</v>
      </c>
      <c r="AY6">
        <f>COUNTIFS(F:F, "F", AH:AH, "&gt;0")</f>
        <v>6</v>
      </c>
      <c r="AZ6">
        <f>COUNTIFS(F:F, "NB", AH:AH, "&gt;0")</f>
        <v>0</v>
      </c>
      <c r="BB6" s="6" t="s">
        <v>26250</v>
      </c>
      <c r="BC6">
        <f>COUNTIF(AR:AR, "ESH")</f>
        <v>2</v>
      </c>
      <c r="BD6">
        <f>COUNTIFS(AR:AR, "ESH", F:F, "M")</f>
        <v>1</v>
      </c>
      <c r="BE6">
        <f>COUNTIFS(AR:AR, "ESH",F:F, "F")</f>
        <v>1</v>
      </c>
      <c r="BF6">
        <f>COUNTIFS(AR:AR, "ESH",F:F, "NB")</f>
        <v>0</v>
      </c>
    </row>
    <row r="7" spans="1:58" outlineLevel="1" x14ac:dyDescent="0.2">
      <c r="AP7" s="10" t="s">
        <v>43</v>
      </c>
      <c r="AQ7">
        <f>AVERAGEIF(F:F,"M", AH:AH)</f>
        <v>406.4</v>
      </c>
      <c r="AR7">
        <f>AVERAGEIF(F:F,"M", AI:AI)</f>
        <v>211.8</v>
      </c>
      <c r="AS7">
        <f>AVERAGEIF(F:F,"M", AJ:AJ)</f>
        <v>194.6</v>
      </c>
      <c r="AT7">
        <f>AVERAGEIF(F:F,"M", AK:AK)</f>
        <v>3</v>
      </c>
      <c r="AV7" s="10" t="s">
        <v>2573</v>
      </c>
      <c r="AW7">
        <f>AW6/AW5</f>
        <v>1</v>
      </c>
      <c r="AX7">
        <f t="shared" ref="AX7:AZ7" si="0">AX6/AX5</f>
        <v>1</v>
      </c>
      <c r="AY7">
        <f t="shared" si="0"/>
        <v>1</v>
      </c>
      <c r="AZ7" t="e">
        <f t="shared" si="0"/>
        <v>#DIV/0!</v>
      </c>
      <c r="BB7" s="10" t="s">
        <v>2574</v>
      </c>
      <c r="BC7">
        <f>BC6/AW5</f>
        <v>0.18181818181818182</v>
      </c>
      <c r="BD7">
        <f>BD6/AX5</f>
        <v>0.2</v>
      </c>
      <c r="BE7">
        <f>BE6/AY5</f>
        <v>0.16666666666666666</v>
      </c>
      <c r="BF7" t="e">
        <f>BF6/AZ5</f>
        <v>#DIV/0!</v>
      </c>
    </row>
    <row r="8" spans="1:58" outlineLevel="1" x14ac:dyDescent="0.2">
      <c r="AP8" s="10" t="s">
        <v>2576</v>
      </c>
      <c r="AQ8">
        <f>AVERAGEIFS(AH:AH, AH:AH,"&gt;0", F:F, "M")</f>
        <v>406.4</v>
      </c>
      <c r="AR8">
        <f>AVERAGEIFS(AI:AI, AI:AI,"&gt;0", F:F, "M")</f>
        <v>211.8</v>
      </c>
      <c r="AS8">
        <f>AVERAGEIFS(AJ:AJ, AJ:AJ,"&gt;0", F:F, "M")</f>
        <v>243.25</v>
      </c>
      <c r="AT8">
        <f>AVERAGEIFS(AK:AK, AK:AK,"&gt;0", F:F, "M")</f>
        <v>5</v>
      </c>
      <c r="AV8" s="10" t="s">
        <v>1396</v>
      </c>
      <c r="AW8">
        <f>COUNTIFS(F:F, "&lt;&gt;", AK:AK, "&gt;0")</f>
        <v>4</v>
      </c>
      <c r="AX8">
        <f>COUNTIFS(F:F, "M", AK:AK, "&gt;0")</f>
        <v>3</v>
      </c>
      <c r="AY8">
        <f>COUNTIFS(F:F, "F", AK:AK, "&gt;0")</f>
        <v>1</v>
      </c>
      <c r="AZ8">
        <f>COUNTIFS(F:F, "NB", AK:AK, "&gt;0")</f>
        <v>0</v>
      </c>
      <c r="BB8" s="7" t="s">
        <v>10596</v>
      </c>
      <c r="BC8">
        <f>COUNTIF(AR:AR, "YTA")</f>
        <v>1</v>
      </c>
      <c r="BD8">
        <f>COUNTIFS(AR:AR, "YTA",F:F, "M")</f>
        <v>0</v>
      </c>
      <c r="BE8" s="9">
        <f>COUNTIFS(AR:AR, "YTA", F:F, "F")</f>
        <v>1</v>
      </c>
      <c r="BF8">
        <f>COUNTIFS(AR:AR, "YTA",F:F, "NB")</f>
        <v>0</v>
      </c>
    </row>
    <row r="9" spans="1:58" outlineLevel="1" x14ac:dyDescent="0.2">
      <c r="AP9" s="10" t="s">
        <v>42</v>
      </c>
      <c r="AQ9">
        <f>AVERAGEIF(F:F,"F", AH:AH)</f>
        <v>13</v>
      </c>
      <c r="AR9">
        <f>AVERAGEIF(F:F,"F", AI:AI)</f>
        <v>9.3333333333333339</v>
      </c>
      <c r="AS9">
        <f>AVERAGEIF(F:F,"F", AJ:AJ)</f>
        <v>3.6666666666666665</v>
      </c>
      <c r="AT9">
        <f>AVERAGEIF(F:F,"F", AK:AK)</f>
        <v>0.83333333333333337</v>
      </c>
      <c r="AV9" s="10" t="s">
        <v>2573</v>
      </c>
      <c r="AW9">
        <f>AW8/AW5</f>
        <v>0.36363636363636365</v>
      </c>
      <c r="AX9">
        <f>AX8/AX5</f>
        <v>0.6</v>
      </c>
      <c r="AY9">
        <f>AY8/AY5</f>
        <v>0.16666666666666666</v>
      </c>
      <c r="AZ9" t="e">
        <f>AZ8/AZ5</f>
        <v>#DIV/0!</v>
      </c>
      <c r="BB9" s="10" t="s">
        <v>2574</v>
      </c>
      <c r="BC9">
        <f>BC8/AW5</f>
        <v>9.0909090909090912E-2</v>
      </c>
      <c r="BD9">
        <f>BD8/AX5</f>
        <v>0</v>
      </c>
      <c r="BE9">
        <f>BE8/AY5</f>
        <v>0.16666666666666666</v>
      </c>
      <c r="BF9" t="e">
        <f>BF8/AZ5</f>
        <v>#DIV/0!</v>
      </c>
    </row>
    <row r="10" spans="1:58" outlineLevel="1" x14ac:dyDescent="0.2">
      <c r="AP10" s="10" t="s">
        <v>2575</v>
      </c>
      <c r="AQ10">
        <f>AVERAGEIFS(AH:AH, AH:AH,"&gt;0", F:F, "F")</f>
        <v>13</v>
      </c>
      <c r="AR10">
        <f>AVERAGEIFS(AI:AI, AI:AI,"&gt;0",F:F, "F")</f>
        <v>9.3333333333333339</v>
      </c>
      <c r="AS10">
        <f>AVERAGEIFS(AJ:AJ, AJ:AJ,"&gt;0", F:F, "F")</f>
        <v>7.333333333333333</v>
      </c>
      <c r="AT10">
        <f>AVERAGEIFS(AK:AK, AK:AK,"&gt;0",F:F, "F")</f>
        <v>5</v>
      </c>
      <c r="BB10" s="8" t="s">
        <v>14166</v>
      </c>
      <c r="BC10">
        <f>COUNTIF(AR:AR, "NTA")</f>
        <v>8</v>
      </c>
      <c r="BD10">
        <f>COUNTIFS(AR:AR, "NTA",F:F, "M")</f>
        <v>4</v>
      </c>
      <c r="BE10" s="9">
        <f>COUNTIFS(AR:AR, "NTA", F:F, "F")</f>
        <v>4</v>
      </c>
      <c r="BF10">
        <f>COUNTIFS(AR:AR, "NTA",F:F, "NB")</f>
        <v>0</v>
      </c>
    </row>
    <row r="11" spans="1:58" outlineLevel="1" x14ac:dyDescent="0.2">
      <c r="AP11" s="10" t="s">
        <v>441</v>
      </c>
      <c r="AQ11" t="e">
        <f>AVERAGEIF(F:F,"NB", AH:AH)</f>
        <v>#DIV/0!</v>
      </c>
      <c r="AR11" t="e">
        <f>AVERAGEIF(F:F,"NB", AI:AI)</f>
        <v>#DIV/0!</v>
      </c>
      <c r="AS11" t="e">
        <f>AVERAGEIF(F:F,"NB", AJ:AJ)</f>
        <v>#DIV/0!</v>
      </c>
      <c r="AT11" t="e">
        <f>AVERAGEIF(F:F,"NB", AK:AK)</f>
        <v>#DIV/0!</v>
      </c>
      <c r="AV11" s="8" t="s">
        <v>1383</v>
      </c>
      <c r="AW11" s="8"/>
      <c r="AX11" s="8"/>
      <c r="AY11" s="8"/>
      <c r="AZ11" s="8"/>
      <c r="BB11" s="10" t="s">
        <v>2574</v>
      </c>
      <c r="BC11">
        <f>BC10/AW5</f>
        <v>0.72727272727272729</v>
      </c>
      <c r="BD11">
        <f>BD10/AX5</f>
        <v>0.8</v>
      </c>
      <c r="BE11">
        <f>BE10/AY5</f>
        <v>0.66666666666666663</v>
      </c>
      <c r="BF11" t="e" cm="1">
        <f t="array" ref="BF11">BF10/AZ5\</f>
        <v>#NAME?</v>
      </c>
    </row>
    <row r="12" spans="1:58" outlineLevel="1" x14ac:dyDescent="0.2">
      <c r="AP12" s="10" t="s">
        <v>2577</v>
      </c>
      <c r="AQ12" t="e">
        <f>AVERAGEIFS(AH:AH, AH:AH,"&gt;0", F:F, "NB")</f>
        <v>#DIV/0!</v>
      </c>
      <c r="AR12" t="e">
        <f>AVERAGEIFS(AI:AI, AI:AI,"&gt;0", F:F, "NB")</f>
        <v>#DIV/0!</v>
      </c>
      <c r="AS12" t="e">
        <f>AVERAGEIFS(AJ:AJ, AJ:AJ,"&gt;0", F:F, "NB")</f>
        <v>#DIV/0!</v>
      </c>
      <c r="AT12" t="e">
        <f>AVERAGEIFS(AK:AK, AK:AK,"&gt;0", F:F, "NB")</f>
        <v>#DIV/0!</v>
      </c>
      <c r="AW12" s="10" t="s">
        <v>1393</v>
      </c>
      <c r="AX12" s="10" t="s">
        <v>43</v>
      </c>
      <c r="AY12" s="10" t="s">
        <v>42</v>
      </c>
      <c r="AZ12" s="10" t="s">
        <v>441</v>
      </c>
    </row>
    <row r="13" spans="1:58" outlineLevel="1" x14ac:dyDescent="0.2">
      <c r="AV13" s="10" t="s">
        <v>1390</v>
      </c>
      <c r="AW13" s="4">
        <f>AVERAGEIF(AN:AN, "&lt;&gt;")</f>
        <v>0.11648806714708781</v>
      </c>
      <c r="AX13">
        <f>AVERAGEIFS(AN:AN,AN:AN, "&lt;&gt;",F:F, "M")</f>
        <v>0.11624375387448083</v>
      </c>
      <c r="AY13">
        <f>AVERAGEIFS(AN:AN,AN:AN, "&lt;&gt;",F:F, "F")</f>
        <v>0.11669166154092699</v>
      </c>
      <c r="AZ13" t="e">
        <f>AVERAGEIFS(AN:AN,AN:AN, "&lt;&gt;",F:F, "NB")</f>
        <v>#DIV/0!</v>
      </c>
    </row>
    <row r="14" spans="1:58" outlineLevel="1" x14ac:dyDescent="0.2">
      <c r="AV14" s="10" t="s">
        <v>1391</v>
      </c>
    </row>
    <row r="15" spans="1:58" outlineLevel="1" x14ac:dyDescent="0.2">
      <c r="AV15" s="6" t="s">
        <v>1386</v>
      </c>
      <c r="AW15">
        <f>COUNTIF(AN:AN, "&gt;0.05")</f>
        <v>9</v>
      </c>
      <c r="AX15">
        <f>COUNTIFS(AN:AN, "&gt;0.05", F:F, "M")</f>
        <v>4</v>
      </c>
      <c r="AY15">
        <f>COUNTIFS(AN:AN, "&gt;0.05", F:F, "F")</f>
        <v>5</v>
      </c>
      <c r="AZ15">
        <f>COUNTIFS(AN:AN, "&gt;0.05", F:F, "NB")</f>
        <v>0</v>
      </c>
    </row>
    <row r="16" spans="1:58" outlineLevel="1" x14ac:dyDescent="0.2">
      <c r="AV16" s="10" t="s">
        <v>2574</v>
      </c>
      <c r="AW16">
        <f>AW15/AW5</f>
        <v>0.81818181818181823</v>
      </c>
      <c r="AX16">
        <f>AX15/AX5</f>
        <v>0.8</v>
      </c>
      <c r="AY16">
        <f>AY15/AY5</f>
        <v>0.83333333333333337</v>
      </c>
      <c r="AZ16" t="e">
        <f>AZ15/AZ5</f>
        <v>#DIV/0!</v>
      </c>
    </row>
    <row r="17" spans="1:52" outlineLevel="1" x14ac:dyDescent="0.2">
      <c r="AV17" s="7" t="s">
        <v>1387</v>
      </c>
      <c r="AW17">
        <f>COUNTIF(AN:AN, "&lt;-0.05")</f>
        <v>0</v>
      </c>
      <c r="AX17">
        <f>COUNTIFS(AN:AN, "&lt;-0.05", F:F, "M")</f>
        <v>0</v>
      </c>
      <c r="AY17" s="9">
        <f>COUNTIFS(AN:AN, "&lt;-0.05", F:F, "F")</f>
        <v>0</v>
      </c>
      <c r="AZ17">
        <f>COUNTIFS(AN:AN, "&lt;-0.05", F:F, "NB")</f>
        <v>0</v>
      </c>
    </row>
    <row r="18" spans="1:52" outlineLevel="1" x14ac:dyDescent="0.2">
      <c r="AV18" s="10" t="s">
        <v>2574</v>
      </c>
      <c r="AW18">
        <f>AW17/AW5</f>
        <v>0</v>
      </c>
      <c r="AX18">
        <f>AX17/AX5</f>
        <v>0</v>
      </c>
      <c r="AY18">
        <f>AY17/AY5</f>
        <v>0</v>
      </c>
      <c r="AZ18" t="e">
        <f>AZ17/AZ5</f>
        <v>#DIV/0!</v>
      </c>
    </row>
    <row r="19" spans="1:52" outlineLevel="1" x14ac:dyDescent="0.2">
      <c r="AV19" s="8" t="s">
        <v>1388</v>
      </c>
      <c r="AW19">
        <f>COUNTIFS(AN:AN, "&lt;0.05",AN:AN, "&gt;-0.05")</f>
        <v>2</v>
      </c>
      <c r="AX19">
        <f>COUNTIFS(AN:AN, "&lt;0.05",AN:AN, "&gt;-0.05", F:F, "M")</f>
        <v>1</v>
      </c>
      <c r="AY19">
        <f>COUNTIFS(AN:AN, "&lt;0.05",AN:AN, "&gt;-0.05", F:F, "F")</f>
        <v>1</v>
      </c>
      <c r="AZ19">
        <f>COUNTIFS(AN:AN, "&lt;0.05",AN:AN, "&gt;-0.05", F:F, "NB")</f>
        <v>0</v>
      </c>
    </row>
    <row r="20" spans="1:52" outlineLevel="1" x14ac:dyDescent="0.2">
      <c r="AV20" s="10" t="s">
        <v>2574</v>
      </c>
      <c r="AW20">
        <f>AW19/AW5</f>
        <v>0.18181818181818182</v>
      </c>
      <c r="AX20">
        <f>AX19/AX5</f>
        <v>0.2</v>
      </c>
      <c r="AY20">
        <f>AY19/AY5</f>
        <v>0.16666666666666666</v>
      </c>
      <c r="AZ20" t="e">
        <f>AZ19/AZ5</f>
        <v>#DIV/0!</v>
      </c>
    </row>
    <row r="21" spans="1:52" outlineLevel="1" x14ac:dyDescent="0.2"/>
    <row r="22" spans="1:52" outlineLevel="1" x14ac:dyDescent="0.2">
      <c r="AV22" s="8" t="s">
        <v>1389</v>
      </c>
      <c r="AW22" s="8"/>
      <c r="AX22" s="8"/>
      <c r="AY22" s="8"/>
      <c r="AZ22" s="8"/>
    </row>
    <row r="23" spans="1:52" outlineLevel="1" x14ac:dyDescent="0.2">
      <c r="AW23" s="10" t="s">
        <v>1393</v>
      </c>
      <c r="AX23" s="10" t="s">
        <v>43</v>
      </c>
      <c r="AY23" s="10" t="s">
        <v>42</v>
      </c>
      <c r="AZ23" s="10" t="s">
        <v>441</v>
      </c>
    </row>
    <row r="24" spans="1:52" outlineLevel="1" x14ac:dyDescent="0.2">
      <c r="AV24" s="10" t="s">
        <v>1390</v>
      </c>
      <c r="AW24" s="4">
        <f>AVERAGEIF(AM:AM, "&gt;0")</f>
        <v>0.11298113874543431</v>
      </c>
      <c r="AX24">
        <f>AVERAGEIFS(AM:AM,AM:AM, "&gt;0",F:F, "M")</f>
        <v>0.12049378560506016</v>
      </c>
      <c r="AY24">
        <f>AVERAGEIFS(AM:AM,AM:AM, "&gt;0",F:F, "F")</f>
        <v>0.10672059969574611</v>
      </c>
      <c r="AZ24" t="e">
        <f>AVERAGEIFS(AM:AM,AM:AM, "&gt;0",F:F, "NB")</f>
        <v>#DIV/0!</v>
      </c>
    </row>
    <row r="25" spans="1:52" outlineLevel="1" x14ac:dyDescent="0.2">
      <c r="AV25" s="10" t="s">
        <v>1392</v>
      </c>
      <c r="AW25">
        <f>COUNTIF(AM:AM, "&gt;0.3")</f>
        <v>1</v>
      </c>
      <c r="AX25">
        <f>COUNTIFS(AM:AM, "&gt;0.3",F:F, "M")</f>
        <v>0</v>
      </c>
      <c r="AY25">
        <f>COUNTIFS(AM:AM, "&gt;0.3",F:F, "F")</f>
        <v>1</v>
      </c>
      <c r="AZ25">
        <f>COUNTIFS(AM:AM, "&gt;0.3",F:F, "NB")</f>
        <v>0</v>
      </c>
    </row>
    <row r="26" spans="1:52" outlineLevel="1" x14ac:dyDescent="0.2">
      <c r="AO26" s="10" t="s">
        <v>26246</v>
      </c>
      <c r="AP26" s="10" t="s">
        <v>26247</v>
      </c>
      <c r="AQ26" s="10" t="s">
        <v>26248</v>
      </c>
      <c r="AR26" s="10" t="s">
        <v>26249</v>
      </c>
      <c r="AV26" s="10" t="s">
        <v>2573</v>
      </c>
      <c r="AW26">
        <f>AW24/AW5</f>
        <v>1.0271012613221301E-2</v>
      </c>
      <c r="AX26">
        <f>AX25/AX5</f>
        <v>0</v>
      </c>
      <c r="AY26">
        <f>AY24/AY5</f>
        <v>1.7786766615957687E-2</v>
      </c>
      <c r="AZ26" t="e">
        <f>AZ25/AZ5</f>
        <v>#DIV/0!</v>
      </c>
    </row>
    <row r="27" spans="1:52" x14ac:dyDescent="0.2">
      <c r="A27" t="s">
        <v>26251</v>
      </c>
      <c r="B27" t="s">
        <v>26252</v>
      </c>
      <c r="C27" t="s">
        <v>26253</v>
      </c>
      <c r="D27" t="s">
        <v>26254</v>
      </c>
      <c r="E27" t="s">
        <v>41</v>
      </c>
      <c r="F27" t="s">
        <v>43</v>
      </c>
      <c r="G27">
        <v>21</v>
      </c>
      <c r="H27" t="s">
        <v>42</v>
      </c>
      <c r="I27">
        <v>20</v>
      </c>
      <c r="J27" t="s">
        <v>26255</v>
      </c>
      <c r="L27" t="s">
        <v>45</v>
      </c>
      <c r="M27">
        <v>1</v>
      </c>
      <c r="N27">
        <v>1</v>
      </c>
      <c r="O27" s="2" t="s">
        <v>26256</v>
      </c>
      <c r="P27" s="2" t="s">
        <v>26256</v>
      </c>
      <c r="Q27" t="s">
        <v>47</v>
      </c>
      <c r="R27" t="s">
        <v>47</v>
      </c>
      <c r="S27">
        <v>0.37174546718597412</v>
      </c>
      <c r="T27">
        <v>3.2847761758603162E-5</v>
      </c>
      <c r="U27">
        <v>0.1064505353569984</v>
      </c>
      <c r="V27">
        <v>1.4148555928841229E-3</v>
      </c>
      <c r="W27">
        <v>0.17845401167869571</v>
      </c>
      <c r="X27">
        <v>7.6755206100642681E-4</v>
      </c>
      <c r="Y27">
        <v>8.2365319865319864E-2</v>
      </c>
      <c r="Z27">
        <v>0.14000000000000001</v>
      </c>
      <c r="AA27">
        <v>8.4000000000000005E-2</v>
      </c>
      <c r="AB27">
        <v>0.77600000000000002</v>
      </c>
      <c r="AC27">
        <v>0.97270000000000001</v>
      </c>
      <c r="AD27" t="s">
        <v>48</v>
      </c>
      <c r="AE27" t="s">
        <v>48</v>
      </c>
      <c r="AF27" t="s">
        <v>48</v>
      </c>
      <c r="AH27">
        <f t="shared" ref="AH27" si="1">SUM(AI27:AJ27)</f>
        <v>1</v>
      </c>
      <c r="AI27">
        <f>COUNTIF(L27:L41,"Comment")</f>
        <v>1</v>
      </c>
      <c r="AJ27">
        <f>COUNTIF(L27:L41, "Reply")</f>
        <v>0</v>
      </c>
      <c r="AK27">
        <f t="shared" ref="AK27:AK87" si="2">COUNTIF(C28:C41, C27)</f>
        <v>0</v>
      </c>
      <c r="AM27">
        <f>AVERAGE(S27:S41)</f>
        <v>0.18618287277058698</v>
      </c>
      <c r="AN27">
        <f>AVERAGE(Y27:Y41)</f>
        <v>0.34118265993265995</v>
      </c>
      <c r="AO27" cm="1">
        <f t="array" ref="AO27">SUM(COUNTIF(J28:J41, {"*NTA*","*YWNBTA*"}))</f>
        <v>0</v>
      </c>
      <c r="AP27" cm="1">
        <f t="array" ref="AP27">SUM(COUNTIF(J28:J41, {"*YTA*","*YWBTA*"}))</f>
        <v>0</v>
      </c>
      <c r="AQ27">
        <f>COUNTIF(J28:J41, "*ESH*")</f>
        <v>0</v>
      </c>
      <c r="AR27" t="str">
        <f>IF(AO27&gt;AP27,(IF(AO27&gt;AQ27,"NTA","YTA")),IF(AP27&gt;AQ27,"YTA","ESH"))</f>
        <v>ESH</v>
      </c>
    </row>
    <row r="28" spans="1:52" hidden="1" outlineLevel="1" x14ac:dyDescent="0.2">
      <c r="A28" t="s">
        <v>26317</v>
      </c>
      <c r="B28" t="s">
        <v>26318</v>
      </c>
      <c r="C28" t="s">
        <v>26319</v>
      </c>
      <c r="D28" s="3"/>
      <c r="J28" t="s">
        <v>26320</v>
      </c>
      <c r="K28" t="s">
        <v>26251</v>
      </c>
      <c r="L28" t="s">
        <v>1233</v>
      </c>
      <c r="M28">
        <v>1</v>
      </c>
      <c r="P28" s="2" t="s">
        <v>26321</v>
      </c>
      <c r="Q28" t="s">
        <v>47</v>
      </c>
      <c r="S28">
        <v>6.2027835519984365E-4</v>
      </c>
      <c r="T28">
        <v>3.1787221814738591E-6</v>
      </c>
      <c r="U28">
        <v>2.7002319257007908E-5</v>
      </c>
      <c r="V28">
        <v>5.0770104280672967E-5</v>
      </c>
      <c r="W28">
        <v>2.0737569138873371E-4</v>
      </c>
      <c r="X28">
        <v>1.1618393182288859E-4</v>
      </c>
      <c r="Y28">
        <v>0.6</v>
      </c>
      <c r="Z28">
        <v>0.248</v>
      </c>
      <c r="AA28">
        <v>0.128</v>
      </c>
      <c r="AB28">
        <v>0.624</v>
      </c>
      <c r="AC28">
        <v>0.70440000000000003</v>
      </c>
      <c r="AD28" t="s">
        <v>48</v>
      </c>
      <c r="AE28" t="s">
        <v>48</v>
      </c>
      <c r="AF28" t="s">
        <v>48</v>
      </c>
    </row>
    <row r="29" spans="1:52" hidden="1" outlineLevel="1" x14ac:dyDescent="0.2"/>
    <row r="30" spans="1:52" hidden="1" outlineLevel="1" x14ac:dyDescent="0.2"/>
    <row r="31" spans="1:52" hidden="1" outlineLevel="1" x14ac:dyDescent="0.2"/>
    <row r="32" spans="1:52" hidden="1" outlineLevel="1" x14ac:dyDescent="0.2"/>
    <row r="33" spans="1:44" hidden="1" outlineLevel="1" x14ac:dyDescent="0.2"/>
    <row r="34" spans="1:44" hidden="1" outlineLevel="1" x14ac:dyDescent="0.2"/>
    <row r="35" spans="1:44" hidden="1" outlineLevel="1" x14ac:dyDescent="0.2"/>
    <row r="36" spans="1:44" hidden="1" outlineLevel="1" x14ac:dyDescent="0.2"/>
    <row r="37" spans="1:44" hidden="1" outlineLevel="1" x14ac:dyDescent="0.2"/>
    <row r="38" spans="1:44" hidden="1" outlineLevel="1" x14ac:dyDescent="0.2"/>
    <row r="39" spans="1:44" hidden="1" outlineLevel="1" x14ac:dyDescent="0.2"/>
    <row r="40" spans="1:44" hidden="1" outlineLevel="1" x14ac:dyDescent="0.2"/>
    <row r="41" spans="1:44" hidden="1" outlineLevel="1" x14ac:dyDescent="0.2"/>
    <row r="42" spans="1:44" collapsed="1" x14ac:dyDescent="0.2">
      <c r="A42" t="s">
        <v>26257</v>
      </c>
      <c r="B42" t="s">
        <v>26258</v>
      </c>
      <c r="C42" t="s">
        <v>26259</v>
      </c>
      <c r="D42" t="s">
        <v>26260</v>
      </c>
      <c r="E42" t="s">
        <v>692</v>
      </c>
      <c r="F42" t="s">
        <v>42</v>
      </c>
      <c r="G42">
        <v>19</v>
      </c>
      <c r="H42" t="s">
        <v>42</v>
      </c>
      <c r="I42">
        <v>17</v>
      </c>
      <c r="J42" t="s">
        <v>26261</v>
      </c>
      <c r="L42" t="s">
        <v>45</v>
      </c>
      <c r="M42">
        <v>1</v>
      </c>
      <c r="N42">
        <v>0.99</v>
      </c>
      <c r="O42" s="2" t="s">
        <v>26262</v>
      </c>
      <c r="P42" s="2" t="s">
        <v>26262</v>
      </c>
      <c r="Q42" t="s">
        <v>47</v>
      </c>
      <c r="R42" t="s">
        <v>47</v>
      </c>
      <c r="S42">
        <v>3.1716478406451643E-4</v>
      </c>
      <c r="T42">
        <v>4.9151722123497174E-6</v>
      </c>
      <c r="U42">
        <v>2.468121056153905E-5</v>
      </c>
      <c r="V42">
        <v>4.7707213525427512E-5</v>
      </c>
      <c r="W42">
        <v>1.2559653259813791E-4</v>
      </c>
      <c r="X42">
        <v>3.2559277315158397E-5</v>
      </c>
      <c r="Y42">
        <v>0.1224116161616161</v>
      </c>
      <c r="Z42">
        <v>7.9000000000000001E-2</v>
      </c>
      <c r="AA42">
        <v>5.1999999999999998E-2</v>
      </c>
      <c r="AB42">
        <v>0.86899999999999999</v>
      </c>
      <c r="AC42">
        <v>0.96560000000000001</v>
      </c>
      <c r="AD42" t="s">
        <v>48</v>
      </c>
      <c r="AE42" t="s">
        <v>48</v>
      </c>
      <c r="AF42" t="s">
        <v>48</v>
      </c>
      <c r="AH42">
        <f t="shared" ref="AH42" si="3">SUM(AI42:AJ42)</f>
        <v>1</v>
      </c>
      <c r="AI42">
        <f>COUNTIF(L42:L56, "Comment")</f>
        <v>1</v>
      </c>
      <c r="AJ42">
        <f>COUNTIF(L42:L56, "Reply")</f>
        <v>0</v>
      </c>
      <c r="AK42">
        <f t="shared" si="2"/>
        <v>0</v>
      </c>
      <c r="AM42">
        <f>AVERAGE(S42:S56)</f>
        <v>3.9616030699107796E-4</v>
      </c>
      <c r="AN42">
        <f t="shared" ref="AN42" si="4">AVERAGE(Y42:Y56)</f>
        <v>0.27787247474747467</v>
      </c>
      <c r="AO42" cm="1">
        <f t="array" ref="AO42">SUM(COUNTIF(J43:J56, {"*NTA*","*YWNBTA*"}))</f>
        <v>1</v>
      </c>
      <c r="AP42" cm="1">
        <f t="array" ref="AP42">SUM(COUNTIF(J43:J56, {"*YTA*","*YWBTA*"}))</f>
        <v>0</v>
      </c>
      <c r="AQ42">
        <f>COUNTIF(J43:J56, "*ESH*")</f>
        <v>0</v>
      </c>
      <c r="AR42" t="str">
        <f>IF(AO42&gt;AP42,(IF(AO42&gt;AQ42,"NTA","YTA")),IF(AP42&gt;AQ42,"YTA","ESH"))</f>
        <v>NTA</v>
      </c>
    </row>
    <row r="43" spans="1:44" hidden="1" outlineLevel="1" x14ac:dyDescent="0.2">
      <c r="A43" t="s">
        <v>26322</v>
      </c>
      <c r="B43" t="s">
        <v>26323</v>
      </c>
      <c r="C43" t="s">
        <v>25325</v>
      </c>
      <c r="D43" s="3"/>
      <c r="J43" t="s">
        <v>26324</v>
      </c>
      <c r="K43" t="s">
        <v>26257</v>
      </c>
      <c r="L43" t="s">
        <v>1233</v>
      </c>
      <c r="M43">
        <v>1</v>
      </c>
      <c r="P43" s="2" t="s">
        <v>26325</v>
      </c>
      <c r="Q43" t="s">
        <v>10471</v>
      </c>
      <c r="S43">
        <v>4.7515582991763949E-4</v>
      </c>
      <c r="T43">
        <v>2.1086573269712972E-6</v>
      </c>
      <c r="U43">
        <v>2.0398070773808289E-5</v>
      </c>
      <c r="V43">
        <v>5.7221524912165478E-5</v>
      </c>
      <c r="W43">
        <v>2.1844213188160211E-4</v>
      </c>
      <c r="X43">
        <v>3.9228132663993158E-5</v>
      </c>
      <c r="Y43">
        <v>0.43333333333333329</v>
      </c>
      <c r="Z43">
        <v>0.13500000000000001</v>
      </c>
      <c r="AA43">
        <v>5.8000000000000003E-2</v>
      </c>
      <c r="AB43">
        <v>0.80700000000000005</v>
      </c>
      <c r="AC43">
        <v>0.33910000000000001</v>
      </c>
      <c r="AD43" t="s">
        <v>48</v>
      </c>
      <c r="AE43" t="s">
        <v>48</v>
      </c>
      <c r="AF43" t="s">
        <v>48</v>
      </c>
    </row>
    <row r="44" spans="1:44" hidden="1" outlineLevel="1" x14ac:dyDescent="0.2"/>
    <row r="45" spans="1:44" hidden="1" outlineLevel="1" x14ac:dyDescent="0.2"/>
    <row r="46" spans="1:44" hidden="1" outlineLevel="1" x14ac:dyDescent="0.2"/>
    <row r="47" spans="1:44" hidden="1" outlineLevel="1" x14ac:dyDescent="0.2"/>
    <row r="48" spans="1:44" hidden="1" outlineLevel="1" x14ac:dyDescent="0.2"/>
    <row r="49" spans="1:44" hidden="1" outlineLevel="1" x14ac:dyDescent="0.2"/>
    <row r="50" spans="1:44" hidden="1" outlineLevel="1" x14ac:dyDescent="0.2"/>
    <row r="51" spans="1:44" hidden="1" outlineLevel="1" x14ac:dyDescent="0.2"/>
    <row r="52" spans="1:44" hidden="1" outlineLevel="1" x14ac:dyDescent="0.2"/>
    <row r="53" spans="1:44" hidden="1" outlineLevel="1" x14ac:dyDescent="0.2"/>
    <row r="54" spans="1:44" hidden="1" outlineLevel="1" x14ac:dyDescent="0.2"/>
    <row r="55" spans="1:44" hidden="1" outlineLevel="1" x14ac:dyDescent="0.2"/>
    <row r="56" spans="1:44" hidden="1" outlineLevel="1" x14ac:dyDescent="0.2"/>
    <row r="57" spans="1:44" collapsed="1" x14ac:dyDescent="0.2">
      <c r="A57" t="s">
        <v>26263</v>
      </c>
      <c r="B57" t="s">
        <v>26264</v>
      </c>
      <c r="C57" t="s">
        <v>26265</v>
      </c>
      <c r="D57" t="s">
        <v>26266</v>
      </c>
      <c r="E57" t="s">
        <v>246</v>
      </c>
      <c r="F57" t="s">
        <v>42</v>
      </c>
      <c r="G57">
        <v>45</v>
      </c>
      <c r="H57" t="s">
        <v>43</v>
      </c>
      <c r="I57">
        <v>53</v>
      </c>
      <c r="J57" t="s">
        <v>26267</v>
      </c>
      <c r="L57" t="s">
        <v>45</v>
      </c>
      <c r="M57">
        <v>2</v>
      </c>
      <c r="N57">
        <v>1</v>
      </c>
      <c r="O57" s="2" t="s">
        <v>26268</v>
      </c>
      <c r="P57" s="2" t="s">
        <v>26268</v>
      </c>
      <c r="Q57" t="s">
        <v>47</v>
      </c>
      <c r="R57" t="s">
        <v>47</v>
      </c>
      <c r="S57">
        <v>0.71326231956481934</v>
      </c>
      <c r="T57">
        <v>6.1821920098736882E-5</v>
      </c>
      <c r="U57">
        <v>0.25519451498985291</v>
      </c>
      <c r="V57">
        <v>1.5964752528816459E-3</v>
      </c>
      <c r="W57">
        <v>0.47393864393234247</v>
      </c>
      <c r="X57">
        <v>6.8972492590546608E-4</v>
      </c>
      <c r="Y57">
        <v>0.1147612205801861</v>
      </c>
      <c r="Z57">
        <v>7.5999999999999998E-2</v>
      </c>
      <c r="AA57">
        <v>6.5000000000000002E-2</v>
      </c>
      <c r="AB57">
        <v>0.86</v>
      </c>
      <c r="AC57">
        <v>0.62490000000000001</v>
      </c>
      <c r="AD57" t="s">
        <v>48</v>
      </c>
      <c r="AE57" t="s">
        <v>48</v>
      </c>
      <c r="AF57" t="s">
        <v>48</v>
      </c>
      <c r="AH57">
        <f t="shared" ref="AH57" si="5">SUM(AI57:AJ57)</f>
        <v>6</v>
      </c>
      <c r="AI57">
        <f>COUNTIF(L57:L71, "Comment")</f>
        <v>4</v>
      </c>
      <c r="AJ57">
        <f>COUNTIF(L57:L71, "Reply")</f>
        <v>2</v>
      </c>
      <c r="AK57">
        <f t="shared" si="2"/>
        <v>0</v>
      </c>
      <c r="AM57">
        <f>AVERAGE(S57:S71)</f>
        <v>0.58132991010955137</v>
      </c>
      <c r="AN57">
        <f t="shared" ref="AN57" si="6">AVERAGE(Y57:Y71)</f>
        <v>6.2346841035264673E-2</v>
      </c>
      <c r="AO57" cm="1">
        <f t="array" ref="AO57">SUM(COUNTIF(J58:J71, {"*NTA*","*YWNBTA*"}))</f>
        <v>1</v>
      </c>
      <c r="AP57" cm="1">
        <f t="array" ref="AP57">SUM(COUNTIF(J58:J71, {"*YTA*","*YWBTA*"}))</f>
        <v>1</v>
      </c>
      <c r="AQ57">
        <f t="shared" ref="AQ57" si="7">COUNTIF(J58:J71, "*ESH*")</f>
        <v>1</v>
      </c>
      <c r="AR57" t="str">
        <f t="shared" ref="AR57" si="8">IF(AO57&gt;AP57,(IF(AO57&gt;AQ57,"NTA","YTA")),IF(AP57&gt;AQ57,"YTA","ESH"))</f>
        <v>ESH</v>
      </c>
    </row>
    <row r="58" spans="1:44" hidden="1" outlineLevel="1" x14ac:dyDescent="0.2">
      <c r="A58" t="s">
        <v>26326</v>
      </c>
      <c r="B58" t="s">
        <v>26327</v>
      </c>
      <c r="C58" t="s">
        <v>26328</v>
      </c>
      <c r="D58" s="3"/>
      <c r="J58" t="s">
        <v>26329</v>
      </c>
      <c r="K58" t="s">
        <v>26263</v>
      </c>
      <c r="L58" t="s">
        <v>1233</v>
      </c>
      <c r="M58">
        <v>1</v>
      </c>
      <c r="P58" s="2" t="s">
        <v>26330</v>
      </c>
      <c r="Q58" t="s">
        <v>10150</v>
      </c>
      <c r="S58">
        <v>0.4618992805480957</v>
      </c>
      <c r="T58">
        <v>5.0220100092701607E-5</v>
      </c>
      <c r="U58">
        <v>0.17783722281455991</v>
      </c>
      <c r="V58">
        <v>9.1249850811436772E-4</v>
      </c>
      <c r="W58">
        <v>0.103490062057972</v>
      </c>
      <c r="X58">
        <v>8.7388994870707393E-4</v>
      </c>
      <c r="Y58">
        <v>-0.1333333333333333</v>
      </c>
      <c r="Z58">
        <v>0.03</v>
      </c>
      <c r="AA58">
        <v>6.6000000000000003E-2</v>
      </c>
      <c r="AB58">
        <v>0.90400000000000003</v>
      </c>
      <c r="AC58">
        <v>-0.29599999999999999</v>
      </c>
      <c r="AD58" t="s">
        <v>48</v>
      </c>
      <c r="AE58" t="s">
        <v>48</v>
      </c>
      <c r="AF58" t="s">
        <v>48</v>
      </c>
    </row>
    <row r="59" spans="1:44" hidden="1" outlineLevel="1" x14ac:dyDescent="0.2">
      <c r="A59" t="s">
        <v>26331</v>
      </c>
      <c r="B59" t="s">
        <v>26332</v>
      </c>
      <c r="C59" t="s">
        <v>26333</v>
      </c>
      <c r="D59" s="3"/>
      <c r="J59" t="s">
        <v>26334</v>
      </c>
      <c r="K59" t="s">
        <v>26263</v>
      </c>
      <c r="L59" t="s">
        <v>1233</v>
      </c>
      <c r="M59">
        <v>1</v>
      </c>
      <c r="P59" s="2" t="s">
        <v>26335</v>
      </c>
      <c r="Q59" t="s">
        <v>10492</v>
      </c>
      <c r="S59">
        <v>2.3902114480733871E-2</v>
      </c>
      <c r="T59">
        <v>7.0313235482899472E-6</v>
      </c>
      <c r="U59">
        <v>1.6613872139714661E-4</v>
      </c>
      <c r="V59">
        <v>2.2594825713895261E-4</v>
      </c>
      <c r="W59">
        <v>1.21092414483428E-2</v>
      </c>
      <c r="X59">
        <v>2.382646314799786E-3</v>
      </c>
      <c r="Y59">
        <v>0.23333333333333331</v>
      </c>
      <c r="Z59">
        <v>0.17799999999999999</v>
      </c>
      <c r="AA59">
        <v>6.6000000000000003E-2</v>
      </c>
      <c r="AB59">
        <v>0.755</v>
      </c>
      <c r="AC59">
        <v>0.57189999999999996</v>
      </c>
      <c r="AD59" t="s">
        <v>48</v>
      </c>
      <c r="AE59" t="s">
        <v>48</v>
      </c>
      <c r="AF59" t="s">
        <v>48</v>
      </c>
    </row>
    <row r="60" spans="1:44" hidden="1" outlineLevel="1" x14ac:dyDescent="0.2">
      <c r="A60" t="s">
        <v>26336</v>
      </c>
      <c r="B60" t="s">
        <v>26337</v>
      </c>
      <c r="C60" t="s">
        <v>26338</v>
      </c>
      <c r="D60" s="3"/>
      <c r="J60" t="s">
        <v>26339</v>
      </c>
      <c r="K60" t="s">
        <v>26263</v>
      </c>
      <c r="L60" t="s">
        <v>1233</v>
      </c>
      <c r="M60">
        <v>1</v>
      </c>
      <c r="P60" s="2" t="s">
        <v>26340</v>
      </c>
      <c r="Q60" t="s">
        <v>10492</v>
      </c>
      <c r="S60">
        <v>0.94180786609649658</v>
      </c>
      <c r="T60">
        <v>9.8219032224733382E-5</v>
      </c>
      <c r="U60">
        <v>0.20310334861278531</v>
      </c>
      <c r="V60">
        <v>8.3341769641265273E-4</v>
      </c>
      <c r="W60">
        <v>0.88601970672607422</v>
      </c>
      <c r="X60">
        <v>6.1793520580977201E-4</v>
      </c>
      <c r="Y60">
        <v>-4.1666666666666671E-2</v>
      </c>
      <c r="Z60">
        <v>5.2999999999999999E-2</v>
      </c>
      <c r="AA60">
        <v>7.0000000000000007E-2</v>
      </c>
      <c r="AB60">
        <v>0.877</v>
      </c>
      <c r="AC60">
        <v>-0.1474</v>
      </c>
      <c r="AD60" t="s">
        <v>48</v>
      </c>
      <c r="AE60" t="s">
        <v>48</v>
      </c>
      <c r="AF60" t="s">
        <v>48</v>
      </c>
    </row>
    <row r="61" spans="1:44" hidden="1" outlineLevel="1" x14ac:dyDescent="0.2">
      <c r="A61" t="s">
        <v>26341</v>
      </c>
      <c r="B61" t="s">
        <v>26342</v>
      </c>
      <c r="C61" t="s">
        <v>15129</v>
      </c>
      <c r="D61" s="3"/>
      <c r="J61" t="s">
        <v>26343</v>
      </c>
      <c r="K61" t="s">
        <v>26263</v>
      </c>
      <c r="L61" t="s">
        <v>1233</v>
      </c>
      <c r="M61">
        <v>1</v>
      </c>
      <c r="P61" s="2" t="s">
        <v>26344</v>
      </c>
      <c r="Q61" t="s">
        <v>26345</v>
      </c>
      <c r="S61">
        <v>0.97308230400085449</v>
      </c>
      <c r="T61">
        <v>1.411241537425667E-4</v>
      </c>
      <c r="U61">
        <v>9.9428936839103699E-2</v>
      </c>
      <c r="V61">
        <v>1.535143237560987E-3</v>
      </c>
      <c r="W61">
        <v>0.95667886734008789</v>
      </c>
      <c r="X61">
        <v>1.262013684026897E-3</v>
      </c>
      <c r="Y61">
        <v>0.15</v>
      </c>
      <c r="Z61">
        <v>8.4000000000000005E-2</v>
      </c>
      <c r="AA61">
        <v>7.1999999999999995E-2</v>
      </c>
      <c r="AB61">
        <v>0.84399999999999997</v>
      </c>
      <c r="AC61">
        <v>0.1007</v>
      </c>
      <c r="AD61" t="s">
        <v>48</v>
      </c>
      <c r="AE61" t="s">
        <v>48</v>
      </c>
      <c r="AF61" t="s">
        <v>48</v>
      </c>
    </row>
    <row r="62" spans="1:44" hidden="1" outlineLevel="1" x14ac:dyDescent="0.2">
      <c r="A62" t="s">
        <v>26346</v>
      </c>
      <c r="B62" t="s">
        <v>26347</v>
      </c>
      <c r="C62" t="s">
        <v>26348</v>
      </c>
      <c r="D62" s="3"/>
      <c r="J62" t="s">
        <v>26349</v>
      </c>
      <c r="K62" t="s">
        <v>26326</v>
      </c>
      <c r="L62" t="s">
        <v>1263</v>
      </c>
      <c r="M62">
        <v>1</v>
      </c>
      <c r="P62" s="2" t="s">
        <v>26350</v>
      </c>
      <c r="Q62" t="s">
        <v>10258</v>
      </c>
      <c r="S62">
        <v>0.95446783304214478</v>
      </c>
      <c r="T62">
        <v>3.2186339376494288E-4</v>
      </c>
      <c r="U62">
        <v>0.85881227254867554</v>
      </c>
      <c r="V62">
        <v>3.1632024329155679E-3</v>
      </c>
      <c r="W62">
        <v>0.38458234071731567</v>
      </c>
      <c r="X62">
        <v>8.0686258152127266E-3</v>
      </c>
      <c r="Y62">
        <v>0.1633333333333333</v>
      </c>
      <c r="Z62">
        <v>7.0999999999999994E-2</v>
      </c>
      <c r="AA62">
        <v>0.14199999999999999</v>
      </c>
      <c r="AB62">
        <v>0.78700000000000003</v>
      </c>
      <c r="AC62">
        <v>-0.40189999999999998</v>
      </c>
      <c r="AD62" t="s">
        <v>48</v>
      </c>
      <c r="AE62" t="s">
        <v>48</v>
      </c>
      <c r="AF62" t="s">
        <v>48</v>
      </c>
    </row>
    <row r="63" spans="1:44" hidden="1" outlineLevel="1" x14ac:dyDescent="0.2">
      <c r="A63" t="s">
        <v>26351</v>
      </c>
      <c r="B63" t="s">
        <v>26352</v>
      </c>
      <c r="C63" t="s">
        <v>26353</v>
      </c>
      <c r="D63" s="3"/>
      <c r="J63" t="s">
        <v>26354</v>
      </c>
      <c r="K63" t="s">
        <v>26346</v>
      </c>
      <c r="L63" t="s">
        <v>1263</v>
      </c>
      <c r="M63">
        <v>1</v>
      </c>
      <c r="P63" s="2" t="s">
        <v>26355</v>
      </c>
      <c r="Q63" t="s">
        <v>18221</v>
      </c>
      <c r="S63">
        <v>8.8765303371474147E-4</v>
      </c>
      <c r="T63">
        <v>4.1311100176244508E-6</v>
      </c>
      <c r="U63">
        <v>5.2587543905247003E-5</v>
      </c>
      <c r="V63">
        <v>3.5926816053688533E-5</v>
      </c>
      <c r="W63">
        <v>4.2963217128999531E-4</v>
      </c>
      <c r="X63">
        <v>8.7197055108845234E-5</v>
      </c>
      <c r="Y63">
        <v>-0.05</v>
      </c>
      <c r="Z63">
        <v>0</v>
      </c>
      <c r="AA63">
        <v>0</v>
      </c>
      <c r="AB63">
        <v>1</v>
      </c>
      <c r="AC63">
        <v>0</v>
      </c>
      <c r="AD63" t="s">
        <v>48</v>
      </c>
      <c r="AE63" t="s">
        <v>48</v>
      </c>
      <c r="AF63" t="s">
        <v>48</v>
      </c>
    </row>
    <row r="64" spans="1:44" hidden="1" outlineLevel="1" x14ac:dyDescent="0.2"/>
    <row r="65" spans="1:44" hidden="1" outlineLevel="1" x14ac:dyDescent="0.2"/>
    <row r="66" spans="1:44" hidden="1" outlineLevel="1" x14ac:dyDescent="0.2"/>
    <row r="67" spans="1:44" hidden="1" outlineLevel="1" x14ac:dyDescent="0.2"/>
    <row r="68" spans="1:44" hidden="1" outlineLevel="1" x14ac:dyDescent="0.2"/>
    <row r="69" spans="1:44" hidden="1" outlineLevel="1" x14ac:dyDescent="0.2"/>
    <row r="70" spans="1:44" hidden="1" outlineLevel="1" x14ac:dyDescent="0.2"/>
    <row r="71" spans="1:44" hidden="1" outlineLevel="1" x14ac:dyDescent="0.2"/>
    <row r="72" spans="1:44" collapsed="1" x14ac:dyDescent="0.2">
      <c r="A72" t="s">
        <v>26269</v>
      </c>
      <c r="B72" t="s">
        <v>26270</v>
      </c>
      <c r="C72" t="s">
        <v>26271</v>
      </c>
      <c r="D72" t="s">
        <v>26272</v>
      </c>
      <c r="E72" t="s">
        <v>246</v>
      </c>
      <c r="F72" t="s">
        <v>42</v>
      </c>
      <c r="G72">
        <v>21</v>
      </c>
      <c r="H72" t="s">
        <v>43</v>
      </c>
      <c r="I72">
        <v>20</v>
      </c>
      <c r="J72" t="s">
        <v>26273</v>
      </c>
      <c r="L72" t="s">
        <v>45</v>
      </c>
      <c r="M72">
        <v>2</v>
      </c>
      <c r="N72">
        <v>1</v>
      </c>
      <c r="O72" s="2" t="s">
        <v>26274</v>
      </c>
      <c r="P72" s="2" t="s">
        <v>26274</v>
      </c>
      <c r="Q72" t="s">
        <v>47</v>
      </c>
      <c r="R72" t="s">
        <v>47</v>
      </c>
      <c r="S72">
        <v>1.3371330685913559E-2</v>
      </c>
      <c r="T72">
        <v>1.144582165579777E-5</v>
      </c>
      <c r="U72">
        <v>4.1618352406658232E-4</v>
      </c>
      <c r="V72">
        <v>8.4925392002332956E-5</v>
      </c>
      <c r="W72">
        <v>5.9227109886705884E-3</v>
      </c>
      <c r="X72">
        <v>7.502160151489079E-4</v>
      </c>
      <c r="Y72">
        <v>-2.4409872534872541E-2</v>
      </c>
      <c r="Z72">
        <v>5.8000000000000003E-2</v>
      </c>
      <c r="AA72">
        <v>7.3999999999999996E-2</v>
      </c>
      <c r="AB72">
        <v>0.86799999999999999</v>
      </c>
      <c r="AC72">
        <v>-0.74980000000000002</v>
      </c>
      <c r="AD72" t="s">
        <v>48</v>
      </c>
      <c r="AE72" t="s">
        <v>48</v>
      </c>
      <c r="AF72" t="s">
        <v>48</v>
      </c>
      <c r="AH72">
        <f t="shared" ref="AH72" si="9">SUM(AI72:AJ72)</f>
        <v>5</v>
      </c>
      <c r="AI72">
        <f>COUNTIF(L72:L86, "Comment")</f>
        <v>5</v>
      </c>
      <c r="AJ72">
        <f>COUNTIF(L72:L86, "Reply")</f>
        <v>0</v>
      </c>
      <c r="AK72">
        <f t="shared" si="2"/>
        <v>0</v>
      </c>
      <c r="AM72">
        <f>AVERAGE(S72:S86)</f>
        <v>4.2926645546685896E-3</v>
      </c>
      <c r="AN72">
        <f t="shared" ref="AN72" si="10">AVERAGE(Y72:Y86)</f>
        <v>0.11745420474587141</v>
      </c>
      <c r="AO72" cm="1">
        <f t="array" ref="AO72">SUM(COUNTIF(J73:J86, {"*NTA*","*YWNBTA*"}))</f>
        <v>1</v>
      </c>
      <c r="AP72" cm="1">
        <f t="array" ref="AP72">SUM(COUNTIF(J73:J86, {"*YTA*","*YWBTA*"}))</f>
        <v>4</v>
      </c>
      <c r="AQ72">
        <f t="shared" ref="AQ72" si="11">COUNTIF(J73:J86, "*ESH*")</f>
        <v>1</v>
      </c>
      <c r="AR72" t="str">
        <f t="shared" ref="AR72" si="12">IF(AO72&gt;AP72,(IF(AO72&gt;AQ72,"NTA","YTA")),IF(AP72&gt;AQ72,"YTA","ESH"))</f>
        <v>YTA</v>
      </c>
    </row>
    <row r="73" spans="1:44" hidden="1" outlineLevel="1" x14ac:dyDescent="0.2">
      <c r="A73" t="s">
        <v>26356</v>
      </c>
      <c r="B73" t="s">
        <v>26357</v>
      </c>
      <c r="C73" t="s">
        <v>26358</v>
      </c>
      <c r="D73" s="3"/>
      <c r="J73" t="s">
        <v>26359</v>
      </c>
      <c r="K73" t="s">
        <v>26269</v>
      </c>
      <c r="L73" t="s">
        <v>1233</v>
      </c>
      <c r="M73">
        <v>4</v>
      </c>
      <c r="P73" s="2" t="s">
        <v>26360</v>
      </c>
      <c r="Q73" t="s">
        <v>26361</v>
      </c>
      <c r="S73">
        <v>7.664260920137167E-3</v>
      </c>
      <c r="T73">
        <v>5.8537630138744126E-6</v>
      </c>
      <c r="U73">
        <v>5.1012274343520403E-4</v>
      </c>
      <c r="V73">
        <v>4.5598676661029458E-4</v>
      </c>
      <c r="W73">
        <v>1.824427163228393E-3</v>
      </c>
      <c r="X73">
        <v>5.9345219051465392E-4</v>
      </c>
      <c r="Y73">
        <v>1.8749999999999989E-2</v>
      </c>
      <c r="Z73">
        <v>0</v>
      </c>
      <c r="AA73">
        <v>4.7E-2</v>
      </c>
      <c r="AB73">
        <v>0.95299999999999996</v>
      </c>
      <c r="AC73">
        <v>-0.1232</v>
      </c>
      <c r="AD73" t="s">
        <v>48</v>
      </c>
      <c r="AE73" t="s">
        <v>48</v>
      </c>
      <c r="AF73" t="s">
        <v>48</v>
      </c>
    </row>
    <row r="74" spans="1:44" hidden="1" outlineLevel="1" x14ac:dyDescent="0.2">
      <c r="A74" t="s">
        <v>26362</v>
      </c>
      <c r="B74" t="s">
        <v>26363</v>
      </c>
      <c r="C74" t="s">
        <v>26364</v>
      </c>
      <c r="D74" s="3"/>
      <c r="J74" t="s">
        <v>26365</v>
      </c>
      <c r="K74" t="s">
        <v>26269</v>
      </c>
      <c r="L74" t="s">
        <v>1233</v>
      </c>
      <c r="M74">
        <v>2</v>
      </c>
      <c r="P74" s="2" t="s">
        <v>26366</v>
      </c>
      <c r="Q74" t="s">
        <v>10104</v>
      </c>
      <c r="S74">
        <v>6.3934159697964787E-4</v>
      </c>
      <c r="T74">
        <v>2.1712053239753E-6</v>
      </c>
      <c r="U74">
        <v>3.1923274946166202E-5</v>
      </c>
      <c r="V74">
        <v>8.0688929301686585E-5</v>
      </c>
      <c r="W74">
        <v>2.151558874174953E-4</v>
      </c>
      <c r="X74">
        <v>4.9406855396227911E-5</v>
      </c>
      <c r="Y74">
        <v>0.35795454545454553</v>
      </c>
      <c r="Z74">
        <v>0.17399999999999999</v>
      </c>
      <c r="AA74">
        <v>0.09</v>
      </c>
      <c r="AB74">
        <v>0.73599999999999999</v>
      </c>
      <c r="AC74">
        <v>0.42680000000000001</v>
      </c>
      <c r="AD74" t="s">
        <v>48</v>
      </c>
      <c r="AE74" t="s">
        <v>48</v>
      </c>
      <c r="AF74" t="s">
        <v>48</v>
      </c>
    </row>
    <row r="75" spans="1:44" hidden="1" outlineLevel="1" x14ac:dyDescent="0.2">
      <c r="A75" t="s">
        <v>26367</v>
      </c>
      <c r="B75" t="s">
        <v>26368</v>
      </c>
      <c r="C75" t="s">
        <v>26369</v>
      </c>
      <c r="D75" s="3"/>
      <c r="J75" t="s">
        <v>26370</v>
      </c>
      <c r="K75" t="s">
        <v>26269</v>
      </c>
      <c r="L75" t="s">
        <v>1233</v>
      </c>
      <c r="M75">
        <v>1</v>
      </c>
      <c r="P75" s="2" t="s">
        <v>26371</v>
      </c>
      <c r="Q75" t="s">
        <v>26372</v>
      </c>
      <c r="S75">
        <v>2.4759643711149688E-3</v>
      </c>
      <c r="T75">
        <v>5.4078986977401664E-6</v>
      </c>
      <c r="U75">
        <v>9.4702976639382541E-5</v>
      </c>
      <c r="V75">
        <v>9.1549496573861688E-5</v>
      </c>
      <c r="W75">
        <v>6.8612693576142192E-4</v>
      </c>
      <c r="X75">
        <v>3.3385562710464001E-4</v>
      </c>
      <c r="Y75">
        <v>-0.4</v>
      </c>
      <c r="Z75">
        <v>0</v>
      </c>
      <c r="AA75">
        <v>0.13300000000000001</v>
      </c>
      <c r="AB75">
        <v>0.86699999999999999</v>
      </c>
      <c r="AC75">
        <v>-0.47170000000000001</v>
      </c>
      <c r="AD75" t="s">
        <v>48</v>
      </c>
      <c r="AE75" t="s">
        <v>48</v>
      </c>
      <c r="AF75" t="s">
        <v>48</v>
      </c>
    </row>
    <row r="76" spans="1:44" hidden="1" outlineLevel="1" x14ac:dyDescent="0.2">
      <c r="A76" t="s">
        <v>26373</v>
      </c>
      <c r="B76" t="s">
        <v>26374</v>
      </c>
      <c r="C76" t="s">
        <v>26333</v>
      </c>
      <c r="D76" s="3"/>
      <c r="J76" t="s">
        <v>26375</v>
      </c>
      <c r="K76" t="s">
        <v>26269</v>
      </c>
      <c r="L76" t="s">
        <v>1233</v>
      </c>
      <c r="M76">
        <v>1</v>
      </c>
      <c r="P76" s="2" t="s">
        <v>26376</v>
      </c>
      <c r="Q76" t="s">
        <v>10492</v>
      </c>
      <c r="S76">
        <v>7.9229334369301796E-4</v>
      </c>
      <c r="T76">
        <v>4.4158236960356589E-6</v>
      </c>
      <c r="U76">
        <v>4.9565940571483218E-5</v>
      </c>
      <c r="V76">
        <v>3.8027275877539068E-5</v>
      </c>
      <c r="W76">
        <v>3.614933521021158E-4</v>
      </c>
      <c r="X76">
        <v>7.6747302955482155E-5</v>
      </c>
      <c r="Y76">
        <v>0.6</v>
      </c>
      <c r="Z76">
        <v>0</v>
      </c>
      <c r="AA76">
        <v>6.9000000000000006E-2</v>
      </c>
      <c r="AB76">
        <v>0.93100000000000005</v>
      </c>
      <c r="AC76">
        <v>-0.37359999999999999</v>
      </c>
      <c r="AD76" t="s">
        <v>48</v>
      </c>
      <c r="AE76" t="s">
        <v>48</v>
      </c>
      <c r="AF76" t="s">
        <v>48</v>
      </c>
    </row>
    <row r="77" spans="1:44" hidden="1" outlineLevel="1" x14ac:dyDescent="0.2">
      <c r="A77" t="s">
        <v>26377</v>
      </c>
      <c r="B77" t="s">
        <v>26378</v>
      </c>
      <c r="C77" t="s">
        <v>26379</v>
      </c>
      <c r="D77" s="3"/>
      <c r="J77" t="s">
        <v>26380</v>
      </c>
      <c r="K77" t="s">
        <v>26269</v>
      </c>
      <c r="L77" t="s">
        <v>1233</v>
      </c>
      <c r="M77">
        <v>1</v>
      </c>
      <c r="P77" s="2" t="s">
        <v>26381</v>
      </c>
      <c r="Q77" t="s">
        <v>10280</v>
      </c>
      <c r="S77">
        <v>8.1279641017317772E-4</v>
      </c>
      <c r="T77">
        <v>4.6733171075175051E-6</v>
      </c>
      <c r="U77">
        <v>4.9445698095951229E-5</v>
      </c>
      <c r="V77">
        <v>4.0599261410534382E-5</v>
      </c>
      <c r="W77">
        <v>3.0032187351025641E-4</v>
      </c>
      <c r="X77">
        <v>8.055023499764502E-5</v>
      </c>
      <c r="Y77">
        <v>0.15243055555555551</v>
      </c>
      <c r="Z77">
        <v>5.1999999999999998E-2</v>
      </c>
      <c r="AA77">
        <v>0</v>
      </c>
      <c r="AB77">
        <v>0.94799999999999995</v>
      </c>
      <c r="AC77">
        <v>0.53459999999999996</v>
      </c>
      <c r="AD77" t="s">
        <v>48</v>
      </c>
      <c r="AE77" t="s">
        <v>48</v>
      </c>
      <c r="AF77" t="s">
        <v>48</v>
      </c>
    </row>
    <row r="78" spans="1:44" hidden="1" outlineLevel="1" x14ac:dyDescent="0.2"/>
    <row r="79" spans="1:44" hidden="1" outlineLevel="1" x14ac:dyDescent="0.2"/>
    <row r="80" spans="1:44" hidden="1" outlineLevel="1" x14ac:dyDescent="0.2"/>
    <row r="81" spans="1:44" hidden="1" outlineLevel="1" x14ac:dyDescent="0.2"/>
    <row r="82" spans="1:44" hidden="1" outlineLevel="1" x14ac:dyDescent="0.2"/>
    <row r="83" spans="1:44" hidden="1" outlineLevel="1" x14ac:dyDescent="0.2"/>
    <row r="84" spans="1:44" hidden="1" outlineLevel="1" x14ac:dyDescent="0.2"/>
    <row r="85" spans="1:44" hidden="1" outlineLevel="1" x14ac:dyDescent="0.2"/>
    <row r="86" spans="1:44" hidden="1" outlineLevel="1" x14ac:dyDescent="0.2"/>
    <row r="87" spans="1:44" collapsed="1" x14ac:dyDescent="0.2">
      <c r="A87" t="s">
        <v>26275</v>
      </c>
      <c r="B87" t="s">
        <v>26276</v>
      </c>
      <c r="C87" t="s">
        <v>26277</v>
      </c>
      <c r="D87" t="s">
        <v>26278</v>
      </c>
      <c r="E87" t="s">
        <v>41</v>
      </c>
      <c r="F87" t="s">
        <v>42</v>
      </c>
      <c r="G87">
        <v>22</v>
      </c>
      <c r="H87" t="s">
        <v>43</v>
      </c>
      <c r="I87">
        <v>23</v>
      </c>
      <c r="J87" t="s">
        <v>26279</v>
      </c>
      <c r="L87" t="s">
        <v>45</v>
      </c>
      <c r="M87">
        <v>5</v>
      </c>
      <c r="N87">
        <v>1</v>
      </c>
      <c r="O87" s="2" t="s">
        <v>26280</v>
      </c>
      <c r="P87" s="2" t="s">
        <v>26280</v>
      </c>
      <c r="Q87" t="s">
        <v>47</v>
      </c>
      <c r="R87" t="s">
        <v>47</v>
      </c>
      <c r="S87">
        <v>2.387376269325614E-3</v>
      </c>
      <c r="T87">
        <v>4.5587410568259663E-5</v>
      </c>
      <c r="U87">
        <v>1.4287461817730221E-4</v>
      </c>
      <c r="V87">
        <v>7.6769245788455009E-4</v>
      </c>
      <c r="W87">
        <v>7.7184761175885797E-4</v>
      </c>
      <c r="X87">
        <v>1.560783275635913E-4</v>
      </c>
      <c r="Y87">
        <v>-0.23756684491978611</v>
      </c>
      <c r="Z87">
        <v>3.2000000000000001E-2</v>
      </c>
      <c r="AA87">
        <v>9.7000000000000003E-2</v>
      </c>
      <c r="AB87">
        <v>0.871</v>
      </c>
      <c r="AC87">
        <v>-0.94679999999999997</v>
      </c>
      <c r="AD87" t="s">
        <v>48</v>
      </c>
      <c r="AE87" t="s">
        <v>48</v>
      </c>
      <c r="AF87" t="s">
        <v>48</v>
      </c>
      <c r="AH87">
        <f t="shared" ref="AH87" si="13">SUM(AI87:AJ87)</f>
        <v>4</v>
      </c>
      <c r="AI87">
        <f>COUNTIF(L87:L101, "Comment")</f>
        <v>4</v>
      </c>
      <c r="AJ87">
        <f>COUNTIF(L87:L101, "Reply")</f>
        <v>0</v>
      </c>
      <c r="AK87">
        <f t="shared" si="2"/>
        <v>0</v>
      </c>
      <c r="AM87">
        <f>AVERAGE(S87:S101)</f>
        <v>2.0245398278348147E-3</v>
      </c>
      <c r="AN87">
        <f t="shared" ref="AN87" si="14">AVERAGE(Y87:Y101)</f>
        <v>-4.499480095068331E-3</v>
      </c>
      <c r="AO87" cm="1">
        <f t="array" ref="AO87">SUM(COUNTIF(J88:J101, {"*NTA*","*YWNBTA*"}))</f>
        <v>3</v>
      </c>
      <c r="AP87" cm="1">
        <f t="array" ref="AP87">SUM(COUNTIF(J88:J101, {"*YTA*","*YWBTA*"}))</f>
        <v>0</v>
      </c>
      <c r="AQ87">
        <f t="shared" ref="AQ87" si="15">COUNTIF(J88:J101, "*ESH*")</f>
        <v>1</v>
      </c>
      <c r="AR87" t="str">
        <f t="shared" ref="AR87" si="16">IF(AO87&gt;AP87,(IF(AO87&gt;AQ87,"NTA","YTA")),IF(AP87&gt;AQ87,"YTA","ESH"))</f>
        <v>NTA</v>
      </c>
    </row>
    <row r="88" spans="1:44" hidden="1" outlineLevel="1" x14ac:dyDescent="0.2">
      <c r="A88" t="s">
        <v>26382</v>
      </c>
      <c r="B88" t="s">
        <v>26383</v>
      </c>
      <c r="C88" t="s">
        <v>26384</v>
      </c>
      <c r="D88" s="3"/>
      <c r="J88" t="s">
        <v>26385</v>
      </c>
      <c r="K88" t="s">
        <v>26275</v>
      </c>
      <c r="L88" t="s">
        <v>1233</v>
      </c>
      <c r="M88">
        <v>1</v>
      </c>
      <c r="P88" s="2" t="s">
        <v>26386</v>
      </c>
      <c r="Q88" t="s">
        <v>10132</v>
      </c>
      <c r="S88">
        <v>6.532113766297698E-4</v>
      </c>
      <c r="T88">
        <v>4.3667469071806408E-6</v>
      </c>
      <c r="U88">
        <v>4.3491691030794748E-5</v>
      </c>
      <c r="V88">
        <v>4.0241397073259577E-5</v>
      </c>
      <c r="W88">
        <v>2.4483876768499607E-4</v>
      </c>
      <c r="X88">
        <v>7.1572823799215257E-5</v>
      </c>
      <c r="Y88">
        <v>0.18</v>
      </c>
      <c r="Z88">
        <v>4.3999999999999997E-2</v>
      </c>
      <c r="AA88">
        <v>0.124</v>
      </c>
      <c r="AB88">
        <v>0.83199999999999996</v>
      </c>
      <c r="AC88">
        <v>-0.69130000000000003</v>
      </c>
      <c r="AD88" t="s">
        <v>48</v>
      </c>
      <c r="AE88" t="s">
        <v>48</v>
      </c>
      <c r="AF88" t="s">
        <v>48</v>
      </c>
    </row>
    <row r="89" spans="1:44" hidden="1" outlineLevel="1" x14ac:dyDescent="0.2">
      <c r="A89" t="s">
        <v>26387</v>
      </c>
      <c r="B89" t="s">
        <v>26388</v>
      </c>
      <c r="C89" t="s">
        <v>26389</v>
      </c>
      <c r="D89" s="3"/>
      <c r="J89" t="s">
        <v>26390</v>
      </c>
      <c r="K89" t="s">
        <v>26275</v>
      </c>
      <c r="L89" t="s">
        <v>1233</v>
      </c>
      <c r="M89">
        <v>0</v>
      </c>
      <c r="P89" s="2" t="s">
        <v>26391</v>
      </c>
      <c r="Q89" t="s">
        <v>26372</v>
      </c>
      <c r="S89">
        <v>3.3733868040144439E-3</v>
      </c>
      <c r="T89">
        <v>2.6088016511494061E-6</v>
      </c>
      <c r="U89">
        <v>5.2982184570282698E-5</v>
      </c>
      <c r="V89">
        <v>8.7299551523756236E-5</v>
      </c>
      <c r="W89">
        <v>2.136763883754611E-3</v>
      </c>
      <c r="X89">
        <v>6.0795187891926623E-5</v>
      </c>
      <c r="Y89">
        <v>-8.3333333333333329E-2</v>
      </c>
      <c r="Z89">
        <v>0</v>
      </c>
      <c r="AA89">
        <v>0.114</v>
      </c>
      <c r="AB89">
        <v>0.88600000000000001</v>
      </c>
      <c r="AC89">
        <v>-0.5423</v>
      </c>
      <c r="AD89" t="s">
        <v>48</v>
      </c>
      <c r="AE89" t="s">
        <v>48</v>
      </c>
      <c r="AF89" t="s">
        <v>48</v>
      </c>
    </row>
    <row r="90" spans="1:44" hidden="1" outlineLevel="1" x14ac:dyDescent="0.2">
      <c r="A90" t="s">
        <v>26392</v>
      </c>
      <c r="B90" t="s">
        <v>26393</v>
      </c>
      <c r="C90" t="s">
        <v>26394</v>
      </c>
      <c r="D90" s="3"/>
      <c r="J90" t="s">
        <v>26395</v>
      </c>
      <c r="K90" t="s">
        <v>26275</v>
      </c>
      <c r="L90" t="s">
        <v>1233</v>
      </c>
      <c r="M90">
        <v>-1</v>
      </c>
      <c r="P90" s="2" t="s">
        <v>26396</v>
      </c>
      <c r="Q90" t="s">
        <v>10471</v>
      </c>
      <c r="S90">
        <v>7.8009982826188207E-4</v>
      </c>
      <c r="T90">
        <v>5.4823472055431921E-6</v>
      </c>
      <c r="U90">
        <v>5.7980199926532798E-5</v>
      </c>
      <c r="V90">
        <v>3.8102996768429882E-5</v>
      </c>
      <c r="W90">
        <v>3.2372615532949572E-4</v>
      </c>
      <c r="X90">
        <v>5.062342097517103E-5</v>
      </c>
      <c r="Y90">
        <v>0.1184027777777778</v>
      </c>
      <c r="Z90">
        <v>0.17</v>
      </c>
      <c r="AA90">
        <v>6.8000000000000005E-2</v>
      </c>
      <c r="AB90">
        <v>0.76300000000000001</v>
      </c>
      <c r="AC90">
        <v>0.96399999999999997</v>
      </c>
      <c r="AD90" t="s">
        <v>48</v>
      </c>
      <c r="AE90" t="s">
        <v>48</v>
      </c>
      <c r="AF90" t="s">
        <v>48</v>
      </c>
    </row>
    <row r="91" spans="1:44" hidden="1" outlineLevel="1" x14ac:dyDescent="0.2">
      <c r="A91" t="s">
        <v>26397</v>
      </c>
      <c r="B91" t="s">
        <v>26398</v>
      </c>
      <c r="C91" t="s">
        <v>26399</v>
      </c>
      <c r="D91" s="3"/>
      <c r="J91" t="s">
        <v>26400</v>
      </c>
      <c r="K91" t="s">
        <v>26275</v>
      </c>
      <c r="L91" t="s">
        <v>1233</v>
      </c>
      <c r="M91">
        <v>1</v>
      </c>
      <c r="P91" s="2" t="s">
        <v>26401</v>
      </c>
      <c r="Q91" t="s">
        <v>47</v>
      </c>
      <c r="S91">
        <v>2.9286248609423642E-3</v>
      </c>
      <c r="T91">
        <v>2.5772208118723938E-6</v>
      </c>
      <c r="U91">
        <v>5.0195871153846383E-5</v>
      </c>
      <c r="V91">
        <v>1.1125581659143791E-4</v>
      </c>
      <c r="W91">
        <v>1.5018491540104151E-3</v>
      </c>
      <c r="X91">
        <v>9.3248752818908542E-5</v>
      </c>
      <c r="Y91">
        <v>0</v>
      </c>
      <c r="Z91">
        <v>0</v>
      </c>
      <c r="AA91">
        <v>0.189</v>
      </c>
      <c r="AB91">
        <v>0.81100000000000005</v>
      </c>
      <c r="AC91">
        <v>-0.42149999999999999</v>
      </c>
      <c r="AD91" t="s">
        <v>48</v>
      </c>
      <c r="AE91" t="s">
        <v>48</v>
      </c>
      <c r="AF91" t="s">
        <v>48</v>
      </c>
    </row>
    <row r="92" spans="1:44" hidden="1" outlineLevel="1" x14ac:dyDescent="0.2"/>
    <row r="93" spans="1:44" hidden="1" outlineLevel="1" x14ac:dyDescent="0.2"/>
    <row r="94" spans="1:44" hidden="1" outlineLevel="1" x14ac:dyDescent="0.2"/>
    <row r="95" spans="1:44" hidden="1" outlineLevel="1" x14ac:dyDescent="0.2"/>
    <row r="96" spans="1:44" hidden="1" outlineLevel="1" x14ac:dyDescent="0.2"/>
    <row r="97" spans="1:44" hidden="1" outlineLevel="1" x14ac:dyDescent="0.2"/>
    <row r="98" spans="1:44" hidden="1" outlineLevel="1" x14ac:dyDescent="0.2"/>
    <row r="99" spans="1:44" hidden="1" outlineLevel="1" x14ac:dyDescent="0.2"/>
    <row r="100" spans="1:44" hidden="1" outlineLevel="1" x14ac:dyDescent="0.2"/>
    <row r="101" spans="1:44" hidden="1" outlineLevel="1" x14ac:dyDescent="0.2"/>
    <row r="102" spans="1:44" collapsed="1" x14ac:dyDescent="0.2">
      <c r="A102" t="s">
        <v>26281</v>
      </c>
      <c r="B102" t="s">
        <v>26282</v>
      </c>
      <c r="C102" t="s">
        <v>26283</v>
      </c>
      <c r="D102" t="s">
        <v>26284</v>
      </c>
      <c r="E102" t="s">
        <v>692</v>
      </c>
      <c r="F102" t="s">
        <v>42</v>
      </c>
      <c r="G102">
        <v>25</v>
      </c>
      <c r="H102" t="s">
        <v>43</v>
      </c>
      <c r="I102">
        <v>26</v>
      </c>
      <c r="J102" t="s">
        <v>26285</v>
      </c>
      <c r="L102" t="s">
        <v>45</v>
      </c>
      <c r="M102">
        <v>2</v>
      </c>
      <c r="N102">
        <v>0.67</v>
      </c>
      <c r="O102" s="2" t="s">
        <v>26286</v>
      </c>
      <c r="P102" s="2" t="s">
        <v>26286</v>
      </c>
      <c r="Q102" t="s">
        <v>47</v>
      </c>
      <c r="R102" t="s">
        <v>47</v>
      </c>
      <c r="S102">
        <v>0.17524340748786929</v>
      </c>
      <c r="T102">
        <v>1.6349102224921811E-5</v>
      </c>
      <c r="U102">
        <v>6.9307543337345123E-2</v>
      </c>
      <c r="V102">
        <v>5.1165960030630231E-4</v>
      </c>
      <c r="W102">
        <v>7.2273306548595428E-2</v>
      </c>
      <c r="X102">
        <v>1.9495883316267279E-4</v>
      </c>
      <c r="Y102">
        <v>0.1390558647701505</v>
      </c>
      <c r="Z102">
        <v>0.121</v>
      </c>
      <c r="AA102">
        <v>2.8000000000000001E-2</v>
      </c>
      <c r="AB102">
        <v>0.85199999999999998</v>
      </c>
      <c r="AC102">
        <v>0.98729999999999996</v>
      </c>
      <c r="AD102" t="s">
        <v>48</v>
      </c>
      <c r="AE102" t="s">
        <v>48</v>
      </c>
      <c r="AF102" t="s">
        <v>48</v>
      </c>
      <c r="AH102">
        <f t="shared" ref="AH102" si="17">SUM(AI102:AJ102)</f>
        <v>6</v>
      </c>
      <c r="AI102">
        <f>COUNTIF(L102:L116, "Comment")</f>
        <v>4</v>
      </c>
      <c r="AJ102">
        <f>COUNTIF(L102:L116, "Reply")</f>
        <v>2</v>
      </c>
      <c r="AK102">
        <f t="shared" ref="AK102" si="18">COUNTIF(C103:C116, C102)</f>
        <v>0</v>
      </c>
      <c r="AM102">
        <f>AVERAGE(S102:S116)</f>
        <v>3.0109632151531215E-2</v>
      </c>
      <c r="AN102">
        <f t="shared" ref="AN102" si="19">AVERAGE(Y102:Y116)</f>
        <v>0.13284589088160517</v>
      </c>
      <c r="AO102" cm="1">
        <f t="array" ref="AO102">SUM(COUNTIF(J103:J116, {"*NTA*","*YWNBTA*"}))</f>
        <v>2</v>
      </c>
      <c r="AP102" cm="1">
        <f t="array" ref="AP102">SUM(COUNTIF(J103:J116, {"*YTA*","*YWBTA*"}))</f>
        <v>0</v>
      </c>
      <c r="AQ102">
        <f t="shared" ref="AQ102" si="20">COUNTIF(J103:J116, "*ESH*")</f>
        <v>1</v>
      </c>
      <c r="AR102" t="str">
        <f t="shared" ref="AR102" si="21">IF(AO102&gt;AP102,(IF(AO102&gt;AQ102,"NTA","YTA")),IF(AP102&gt;AQ102,"YTA","ESH"))</f>
        <v>NTA</v>
      </c>
    </row>
    <row r="103" spans="1:44" hidden="1" outlineLevel="1" x14ac:dyDescent="0.2">
      <c r="A103" t="s">
        <v>26402</v>
      </c>
      <c r="B103" t="s">
        <v>26403</v>
      </c>
      <c r="C103" t="s">
        <v>513</v>
      </c>
      <c r="D103" s="3"/>
      <c r="J103" t="s">
        <v>3243</v>
      </c>
      <c r="K103" t="s">
        <v>26281</v>
      </c>
      <c r="L103" t="s">
        <v>1233</v>
      </c>
      <c r="M103">
        <v>2</v>
      </c>
      <c r="P103" s="2" t="s">
        <v>26404</v>
      </c>
      <c r="Q103" t="s">
        <v>47</v>
      </c>
      <c r="Y103" t="s">
        <v>48</v>
      </c>
      <c r="Z103" t="s">
        <v>48</v>
      </c>
      <c r="AA103" t="s">
        <v>48</v>
      </c>
      <c r="AB103" t="s">
        <v>48</v>
      </c>
      <c r="AC103" t="s">
        <v>48</v>
      </c>
      <c r="AD103" t="s">
        <v>48</v>
      </c>
      <c r="AE103" t="s">
        <v>48</v>
      </c>
      <c r="AF103" t="s">
        <v>48</v>
      </c>
    </row>
    <row r="104" spans="1:44" hidden="1" outlineLevel="1" x14ac:dyDescent="0.2">
      <c r="A104" t="s">
        <v>26405</v>
      </c>
      <c r="B104" t="s">
        <v>26406</v>
      </c>
      <c r="C104" t="s">
        <v>26407</v>
      </c>
      <c r="D104" s="3"/>
      <c r="J104" t="s">
        <v>26408</v>
      </c>
      <c r="K104" t="s">
        <v>26281</v>
      </c>
      <c r="L104" t="s">
        <v>1233</v>
      </c>
      <c r="M104">
        <v>2</v>
      </c>
      <c r="P104" s="2" t="s">
        <v>26409</v>
      </c>
      <c r="Q104" t="s">
        <v>47</v>
      </c>
      <c r="S104">
        <v>4.1551683098077774E-3</v>
      </c>
      <c r="T104">
        <v>6.9011557570775039E-6</v>
      </c>
      <c r="U104">
        <v>1.3340283476281911E-4</v>
      </c>
      <c r="V104">
        <v>4.1941606468753889E-5</v>
      </c>
      <c r="W104">
        <v>1.9304198212921619E-3</v>
      </c>
      <c r="X104">
        <v>3.7657198845408862E-4</v>
      </c>
      <c r="Y104">
        <v>0</v>
      </c>
      <c r="Z104">
        <v>0.11600000000000001</v>
      </c>
      <c r="AA104">
        <v>0</v>
      </c>
      <c r="AB104">
        <v>0.88400000000000001</v>
      </c>
      <c r="AC104">
        <v>0.44040000000000001</v>
      </c>
      <c r="AD104" t="s">
        <v>48</v>
      </c>
      <c r="AE104" t="s">
        <v>48</v>
      </c>
      <c r="AF104" t="s">
        <v>48</v>
      </c>
    </row>
    <row r="105" spans="1:44" hidden="1" outlineLevel="1" x14ac:dyDescent="0.2">
      <c r="A105" t="s">
        <v>26410</v>
      </c>
      <c r="B105" t="s">
        <v>26411</v>
      </c>
      <c r="C105" t="s">
        <v>14160</v>
      </c>
      <c r="D105" s="3"/>
      <c r="J105" t="s">
        <v>26412</v>
      </c>
      <c r="K105" t="s">
        <v>26281</v>
      </c>
      <c r="L105" t="s">
        <v>1233</v>
      </c>
      <c r="M105">
        <v>1</v>
      </c>
      <c r="P105" s="2" t="s">
        <v>26413</v>
      </c>
      <c r="Q105" t="s">
        <v>10492</v>
      </c>
      <c r="S105">
        <v>4.0565672679804271E-4</v>
      </c>
      <c r="T105">
        <v>2.3124703147914261E-6</v>
      </c>
      <c r="U105">
        <v>1.9588869690778669E-5</v>
      </c>
      <c r="V105">
        <v>4.0363080188399181E-5</v>
      </c>
      <c r="W105">
        <v>1.894596352940425E-4</v>
      </c>
      <c r="X105">
        <v>2.5128780180239119E-5</v>
      </c>
      <c r="Y105">
        <v>0.26212121212121209</v>
      </c>
      <c r="Z105">
        <v>7.5999999999999998E-2</v>
      </c>
      <c r="AA105">
        <v>5.0999999999999997E-2</v>
      </c>
      <c r="AB105">
        <v>0.873</v>
      </c>
      <c r="AC105">
        <v>0.5403</v>
      </c>
      <c r="AD105" t="s">
        <v>48</v>
      </c>
      <c r="AE105" t="s">
        <v>48</v>
      </c>
      <c r="AF105" t="s">
        <v>48</v>
      </c>
    </row>
    <row r="106" spans="1:44" hidden="1" outlineLevel="1" x14ac:dyDescent="0.2">
      <c r="A106" t="s">
        <v>26414</v>
      </c>
      <c r="B106" t="s">
        <v>26415</v>
      </c>
      <c r="C106" t="s">
        <v>26416</v>
      </c>
      <c r="D106" s="3"/>
      <c r="J106" t="s">
        <v>26417</v>
      </c>
      <c r="K106" t="s">
        <v>26281</v>
      </c>
      <c r="L106" t="s">
        <v>1233</v>
      </c>
      <c r="M106">
        <v>0</v>
      </c>
      <c r="P106" s="2" t="s">
        <v>26418</v>
      </c>
      <c r="Q106" t="s">
        <v>47</v>
      </c>
      <c r="S106">
        <v>2.3814379528630519E-4</v>
      </c>
      <c r="T106">
        <v>3.6297146834840528E-6</v>
      </c>
      <c r="U106">
        <v>2.031947951763868E-5</v>
      </c>
      <c r="V106">
        <v>4.0589195123175159E-5</v>
      </c>
      <c r="W106">
        <v>1.1134603118989619E-4</v>
      </c>
      <c r="X106">
        <v>2.1045041648903862E-5</v>
      </c>
      <c r="Y106">
        <v>0.1558982683982684</v>
      </c>
      <c r="Z106">
        <v>9.2999999999999999E-2</v>
      </c>
      <c r="AA106">
        <v>5.3999999999999999E-2</v>
      </c>
      <c r="AB106">
        <v>0.85299999999999998</v>
      </c>
      <c r="AC106">
        <v>0.74070000000000003</v>
      </c>
      <c r="AD106" t="s">
        <v>48</v>
      </c>
      <c r="AE106" t="s">
        <v>48</v>
      </c>
      <c r="AF106" t="s">
        <v>48</v>
      </c>
    </row>
    <row r="107" spans="1:44" hidden="1" outlineLevel="1" x14ac:dyDescent="0.2">
      <c r="A107" t="s">
        <v>26419</v>
      </c>
      <c r="B107" t="s">
        <v>26420</v>
      </c>
      <c r="C107" t="s">
        <v>26421</v>
      </c>
      <c r="D107" s="3"/>
      <c r="J107" t="s">
        <v>26422</v>
      </c>
      <c r="K107" t="s">
        <v>26414</v>
      </c>
      <c r="L107" t="s">
        <v>1263</v>
      </c>
      <c r="M107">
        <v>1</v>
      </c>
      <c r="P107" s="2" t="s">
        <v>26423</v>
      </c>
      <c r="Q107" t="s">
        <v>47</v>
      </c>
      <c r="S107">
        <v>3.3251804416067898E-4</v>
      </c>
      <c r="T107">
        <v>2.355876631554565E-6</v>
      </c>
      <c r="U107">
        <v>2.0305376892792989E-5</v>
      </c>
      <c r="V107">
        <v>4.3021806050091982E-5</v>
      </c>
      <c r="W107">
        <v>1.5258490748237821E-4</v>
      </c>
      <c r="X107">
        <v>2.113772461598273E-5</v>
      </c>
      <c r="Y107">
        <v>0.2</v>
      </c>
      <c r="Z107">
        <v>0.23699999999999999</v>
      </c>
      <c r="AA107">
        <v>0.158</v>
      </c>
      <c r="AB107">
        <v>0.60499999999999998</v>
      </c>
      <c r="AC107">
        <v>0.45519999999999999</v>
      </c>
      <c r="AD107" t="s">
        <v>48</v>
      </c>
      <c r="AE107" t="s">
        <v>48</v>
      </c>
      <c r="AF107" t="s">
        <v>48</v>
      </c>
    </row>
    <row r="108" spans="1:44" hidden="1" outlineLevel="1" x14ac:dyDescent="0.2">
      <c r="A108" t="s">
        <v>26424</v>
      </c>
      <c r="B108" t="s">
        <v>26425</v>
      </c>
      <c r="C108" t="s">
        <v>26426</v>
      </c>
      <c r="D108" s="3"/>
      <c r="J108" t="s">
        <v>26427</v>
      </c>
      <c r="K108" t="s">
        <v>26419</v>
      </c>
      <c r="L108" t="s">
        <v>1263</v>
      </c>
      <c r="M108">
        <v>1</v>
      </c>
      <c r="P108" s="2" t="s">
        <v>26428</v>
      </c>
      <c r="Q108" t="s">
        <v>47</v>
      </c>
      <c r="S108">
        <v>2.8289854526519781E-4</v>
      </c>
      <c r="T108">
        <v>3.1116030640987451E-6</v>
      </c>
      <c r="U108">
        <v>2.1075045879115351E-5</v>
      </c>
      <c r="V108">
        <v>4.2456704250071198E-5</v>
      </c>
      <c r="W108">
        <v>1.3628808665089309E-4</v>
      </c>
      <c r="X108">
        <v>1.9670207620947618E-5</v>
      </c>
      <c r="Y108">
        <v>0.04</v>
      </c>
      <c r="Z108">
        <v>0.124</v>
      </c>
      <c r="AA108">
        <v>3.2000000000000001E-2</v>
      </c>
      <c r="AB108">
        <v>0.84299999999999997</v>
      </c>
      <c r="AC108">
        <v>0.68079999999999996</v>
      </c>
      <c r="AD108" t="s">
        <v>48</v>
      </c>
      <c r="AE108" t="s">
        <v>48</v>
      </c>
      <c r="AF108" t="s">
        <v>48</v>
      </c>
    </row>
    <row r="109" spans="1:44" hidden="1" outlineLevel="1" x14ac:dyDescent="0.2"/>
    <row r="110" spans="1:44" hidden="1" outlineLevel="1" x14ac:dyDescent="0.2"/>
    <row r="111" spans="1:44" hidden="1" outlineLevel="1" x14ac:dyDescent="0.2"/>
    <row r="112" spans="1:44" hidden="1" outlineLevel="1" x14ac:dyDescent="0.2"/>
    <row r="113" spans="1:44" hidden="1" outlineLevel="1" x14ac:dyDescent="0.2"/>
    <row r="114" spans="1:44" hidden="1" outlineLevel="1" x14ac:dyDescent="0.2"/>
    <row r="115" spans="1:44" hidden="1" outlineLevel="1" x14ac:dyDescent="0.2"/>
    <row r="116" spans="1:44" hidden="1" outlineLevel="1" x14ac:dyDescent="0.2"/>
    <row r="117" spans="1:44" collapsed="1" x14ac:dyDescent="0.2">
      <c r="A117" t="s">
        <v>26287</v>
      </c>
      <c r="B117" t="s">
        <v>26288</v>
      </c>
      <c r="C117" t="s">
        <v>26289</v>
      </c>
      <c r="D117" t="s">
        <v>26290</v>
      </c>
      <c r="E117" t="s">
        <v>41</v>
      </c>
      <c r="F117" t="s">
        <v>43</v>
      </c>
      <c r="G117">
        <v>36</v>
      </c>
      <c r="H117" t="s">
        <v>42</v>
      </c>
      <c r="I117">
        <v>38</v>
      </c>
      <c r="J117" t="s">
        <v>26291</v>
      </c>
      <c r="L117" t="s">
        <v>45</v>
      </c>
      <c r="M117">
        <v>867</v>
      </c>
      <c r="N117">
        <v>0.9</v>
      </c>
      <c r="O117" s="2" t="s">
        <v>26292</v>
      </c>
      <c r="P117" s="2" t="s">
        <v>26292</v>
      </c>
      <c r="Q117" t="s">
        <v>47</v>
      </c>
      <c r="R117" t="s">
        <v>47</v>
      </c>
      <c r="S117">
        <v>0.2075564116239548</v>
      </c>
      <c r="T117">
        <v>5.0192327762488283E-5</v>
      </c>
      <c r="U117">
        <v>7.1490935981273651E-2</v>
      </c>
      <c r="V117">
        <v>2.7213229332119231E-3</v>
      </c>
      <c r="W117">
        <v>0.1077822372317314</v>
      </c>
      <c r="X117">
        <v>5.69840834941715E-4</v>
      </c>
      <c r="Y117">
        <v>3.9017857142857139E-2</v>
      </c>
      <c r="Z117">
        <v>5.8000000000000003E-2</v>
      </c>
      <c r="AA117">
        <v>3.5999999999999997E-2</v>
      </c>
      <c r="AB117">
        <v>0.90600000000000003</v>
      </c>
      <c r="AC117">
        <v>0.96340000000000003</v>
      </c>
      <c r="AD117" t="s">
        <v>48</v>
      </c>
      <c r="AE117" t="s">
        <v>48</v>
      </c>
      <c r="AF117" t="s">
        <v>48</v>
      </c>
      <c r="AH117">
        <f t="shared" ref="AH117" si="22">SUM(AI117:AJ117)</f>
        <v>785</v>
      </c>
      <c r="AI117">
        <f>COUNTIF(L117:L902, "Comment")</f>
        <v>396</v>
      </c>
      <c r="AJ117">
        <f>COUNTIF(L117:L902, "Reply")</f>
        <v>389</v>
      </c>
      <c r="AK117">
        <f>COUNTIF(C118:C902, C117)</f>
        <v>12</v>
      </c>
      <c r="AM117">
        <f>AVERAGE(S117:S902)</f>
        <v>7.4869059934688342E-2</v>
      </c>
      <c r="AN117">
        <f>AVERAGE(Y117:Y902)</f>
        <v>9.8227692305349515E-2</v>
      </c>
      <c r="AO117" cm="1">
        <f t="array" ref="AO117">SUM(COUNTIF(J118:J902, {"*NTA*","*YWNBTA*"}))</f>
        <v>259</v>
      </c>
      <c r="AP117" cm="1">
        <f t="array" ref="AP117">SUM(COUNTIF(J118:J902, {"*YTA*","*YWBTA*"}))</f>
        <v>25</v>
      </c>
      <c r="AQ117">
        <f>COUNTIF(J118:J902, "*ESH*")</f>
        <v>4</v>
      </c>
      <c r="AR117" t="str">
        <f t="shared" ref="AR117" si="23">IF(AO117&gt;AP117,(IF(AO117&gt;AQ117,"NTA","YTA")),IF(AP117&gt;AQ117,"YTA","ESH"))</f>
        <v>NTA</v>
      </c>
    </row>
    <row r="118" spans="1:44" hidden="1" outlineLevel="1" x14ac:dyDescent="0.2">
      <c r="A118" t="s">
        <v>26429</v>
      </c>
      <c r="B118" t="s">
        <v>26430</v>
      </c>
      <c r="C118" t="s">
        <v>26431</v>
      </c>
      <c r="D118" s="3"/>
      <c r="J118" t="s">
        <v>26432</v>
      </c>
      <c r="K118" t="s">
        <v>26287</v>
      </c>
      <c r="L118" t="s">
        <v>1233</v>
      </c>
      <c r="M118">
        <v>1400</v>
      </c>
      <c r="P118" s="2" t="s">
        <v>26433</v>
      </c>
      <c r="Q118" t="s">
        <v>10132</v>
      </c>
      <c r="S118">
        <v>6.0757336905226111E-4</v>
      </c>
      <c r="T118">
        <v>5.02710327054956E-6</v>
      </c>
      <c r="U118">
        <v>4.6971821575425572E-5</v>
      </c>
      <c r="V118">
        <v>4.3257405195618048E-5</v>
      </c>
      <c r="W118">
        <v>2.5453203124925489E-4</v>
      </c>
      <c r="X118">
        <v>6.545540236402303E-5</v>
      </c>
      <c r="Y118">
        <v>2.6666666666666661E-2</v>
      </c>
      <c r="Z118">
        <v>6.7000000000000004E-2</v>
      </c>
      <c r="AA118">
        <v>5.7000000000000002E-2</v>
      </c>
      <c r="AB118">
        <v>0.875</v>
      </c>
      <c r="AC118">
        <v>0.21440000000000001</v>
      </c>
      <c r="AD118" t="s">
        <v>48</v>
      </c>
      <c r="AE118" t="s">
        <v>48</v>
      </c>
      <c r="AF118" t="s">
        <v>48</v>
      </c>
    </row>
    <row r="119" spans="1:44" hidden="1" outlineLevel="1" x14ac:dyDescent="0.2">
      <c r="A119" t="s">
        <v>26434</v>
      </c>
      <c r="B119" t="s">
        <v>26435</v>
      </c>
      <c r="C119" t="s">
        <v>26436</v>
      </c>
      <c r="D119" s="3"/>
      <c r="J119" t="s">
        <v>26437</v>
      </c>
      <c r="K119" t="s">
        <v>26287</v>
      </c>
      <c r="L119" t="s">
        <v>1233</v>
      </c>
      <c r="M119">
        <v>239</v>
      </c>
      <c r="P119" s="2" t="s">
        <v>26438</v>
      </c>
      <c r="Q119" t="s">
        <v>47</v>
      </c>
      <c r="S119">
        <v>4.1551791946403682E-4</v>
      </c>
      <c r="T119">
        <v>3.2249729429167928E-6</v>
      </c>
      <c r="U119">
        <v>2.135032627847977E-5</v>
      </c>
      <c r="V119">
        <v>4.2044284782605252E-5</v>
      </c>
      <c r="W119">
        <v>1.9014463759958741E-4</v>
      </c>
      <c r="X119">
        <v>2.9782513593090702E-5</v>
      </c>
      <c r="Y119">
        <v>-7.7777777777777793E-2</v>
      </c>
      <c r="Z119">
        <v>0</v>
      </c>
      <c r="AA119">
        <v>4.4999999999999998E-2</v>
      </c>
      <c r="AB119">
        <v>0.95499999999999996</v>
      </c>
      <c r="AC119">
        <v>-0.2732</v>
      </c>
      <c r="AD119" t="s">
        <v>48</v>
      </c>
      <c r="AE119" t="s">
        <v>48</v>
      </c>
      <c r="AF119" t="s">
        <v>48</v>
      </c>
    </row>
    <row r="120" spans="1:44" hidden="1" outlineLevel="1" x14ac:dyDescent="0.2">
      <c r="A120" t="s">
        <v>26439</v>
      </c>
      <c r="B120" t="s">
        <v>26440</v>
      </c>
      <c r="C120" t="s">
        <v>25087</v>
      </c>
      <c r="D120" s="3"/>
      <c r="J120" t="s">
        <v>26441</v>
      </c>
      <c r="K120" t="s">
        <v>26287</v>
      </c>
      <c r="L120" t="s">
        <v>1233</v>
      </c>
      <c r="M120">
        <v>850</v>
      </c>
      <c r="P120" s="2" t="s">
        <v>26442</v>
      </c>
      <c r="Q120" t="s">
        <v>26443</v>
      </c>
      <c r="S120">
        <v>5.5355182848870754E-4</v>
      </c>
      <c r="T120">
        <v>4.0242298382509034E-6</v>
      </c>
      <c r="U120">
        <v>3.9138303691288463E-5</v>
      </c>
      <c r="V120">
        <v>5.4212181566981599E-5</v>
      </c>
      <c r="W120">
        <v>2.440919779473916E-4</v>
      </c>
      <c r="X120">
        <v>4.0093160350807011E-5</v>
      </c>
      <c r="Y120">
        <v>0.17499999999999999</v>
      </c>
      <c r="Z120">
        <v>7.5999999999999998E-2</v>
      </c>
      <c r="AA120">
        <v>0</v>
      </c>
      <c r="AB120">
        <v>0.92400000000000004</v>
      </c>
      <c r="AC120">
        <v>0.84809999999999997</v>
      </c>
      <c r="AD120" t="s">
        <v>48</v>
      </c>
      <c r="AE120" t="s">
        <v>48</v>
      </c>
      <c r="AF120" t="s">
        <v>48</v>
      </c>
    </row>
    <row r="121" spans="1:44" hidden="1" outlineLevel="1" x14ac:dyDescent="0.2">
      <c r="A121" t="s">
        <v>26444</v>
      </c>
      <c r="B121" t="s">
        <v>26445</v>
      </c>
      <c r="C121" t="s">
        <v>10671</v>
      </c>
      <c r="D121" s="3"/>
      <c r="J121" t="s">
        <v>26446</v>
      </c>
      <c r="K121" t="s">
        <v>26287</v>
      </c>
      <c r="L121" t="s">
        <v>1233</v>
      </c>
      <c r="M121">
        <v>321</v>
      </c>
      <c r="P121" s="2" t="s">
        <v>26447</v>
      </c>
      <c r="Q121" t="s">
        <v>10674</v>
      </c>
      <c r="S121">
        <v>5.0906790420413017E-4</v>
      </c>
      <c r="T121">
        <v>6.3549487094860524E-6</v>
      </c>
      <c r="U121">
        <v>3.2367461244575679E-5</v>
      </c>
      <c r="V121">
        <v>5.0081504014087841E-5</v>
      </c>
      <c r="W121">
        <v>1.9999667711090299E-4</v>
      </c>
      <c r="X121">
        <v>5.2362156566232443E-5</v>
      </c>
      <c r="Y121">
        <v>0.2487012987012987</v>
      </c>
      <c r="Z121">
        <v>0.16400000000000001</v>
      </c>
      <c r="AA121">
        <v>8.7999999999999995E-2</v>
      </c>
      <c r="AB121">
        <v>0.748</v>
      </c>
      <c r="AC121">
        <v>0.9244</v>
      </c>
      <c r="AD121" t="s">
        <v>48</v>
      </c>
      <c r="AE121" t="s">
        <v>48</v>
      </c>
      <c r="AF121" t="s">
        <v>48</v>
      </c>
    </row>
    <row r="122" spans="1:44" hidden="1" outlineLevel="1" x14ac:dyDescent="0.2">
      <c r="A122" t="s">
        <v>26448</v>
      </c>
      <c r="B122" t="s">
        <v>26449</v>
      </c>
      <c r="C122" t="s">
        <v>26450</v>
      </c>
      <c r="D122" s="3"/>
      <c r="J122" t="s">
        <v>26451</v>
      </c>
      <c r="K122" t="s">
        <v>26287</v>
      </c>
      <c r="L122" t="s">
        <v>1233</v>
      </c>
      <c r="M122">
        <v>386</v>
      </c>
      <c r="P122" s="2" t="s">
        <v>26452</v>
      </c>
      <c r="Q122" t="s">
        <v>47</v>
      </c>
      <c r="S122">
        <v>2.102051163092256E-3</v>
      </c>
      <c r="T122">
        <v>5.0082649977412068E-5</v>
      </c>
      <c r="U122">
        <v>1.7007466522045431E-4</v>
      </c>
      <c r="V122">
        <v>1.1172641534358261E-3</v>
      </c>
      <c r="W122">
        <v>5.4780393838882446E-4</v>
      </c>
      <c r="X122">
        <v>1.8434951198287311E-4</v>
      </c>
      <c r="Y122">
        <v>0.3125</v>
      </c>
      <c r="Z122">
        <v>0.09</v>
      </c>
      <c r="AA122">
        <v>0</v>
      </c>
      <c r="AB122">
        <v>0.91</v>
      </c>
      <c r="AC122">
        <v>0.63100000000000001</v>
      </c>
      <c r="AD122" t="s">
        <v>48</v>
      </c>
      <c r="AE122" t="s">
        <v>48</v>
      </c>
      <c r="AF122" t="s">
        <v>48</v>
      </c>
    </row>
    <row r="123" spans="1:44" hidden="1" outlineLevel="1" x14ac:dyDescent="0.2">
      <c r="A123" t="s">
        <v>26453</v>
      </c>
      <c r="B123" t="s">
        <v>26454</v>
      </c>
      <c r="C123" t="s">
        <v>26455</v>
      </c>
      <c r="D123" s="3"/>
      <c r="J123" t="s">
        <v>26456</v>
      </c>
      <c r="K123" t="s">
        <v>26287</v>
      </c>
      <c r="L123" t="s">
        <v>1233</v>
      </c>
      <c r="M123">
        <v>189</v>
      </c>
      <c r="P123" s="2" t="s">
        <v>26457</v>
      </c>
      <c r="Q123" t="s">
        <v>10132</v>
      </c>
      <c r="S123">
        <v>6.4610876142978668E-4</v>
      </c>
      <c r="T123">
        <v>7.4662239057943216E-6</v>
      </c>
      <c r="U123">
        <v>7.693379302509129E-5</v>
      </c>
      <c r="V123">
        <v>5.5675394833087921E-5</v>
      </c>
      <c r="W123">
        <v>2.1028952323831621E-4</v>
      </c>
      <c r="X123">
        <v>6.736092473147437E-5</v>
      </c>
      <c r="Y123">
        <v>-3.0212842712842719E-2</v>
      </c>
      <c r="Z123">
        <v>0.12</v>
      </c>
      <c r="AA123">
        <v>0.04</v>
      </c>
      <c r="AB123">
        <v>0.84</v>
      </c>
      <c r="AC123">
        <v>0.92959999999999998</v>
      </c>
      <c r="AD123" t="s">
        <v>48</v>
      </c>
      <c r="AE123" t="s">
        <v>48</v>
      </c>
      <c r="AF123" t="s">
        <v>48</v>
      </c>
    </row>
    <row r="124" spans="1:44" hidden="1" outlineLevel="1" x14ac:dyDescent="0.2">
      <c r="A124" t="s">
        <v>26458</v>
      </c>
      <c r="B124" t="s">
        <v>26459</v>
      </c>
      <c r="C124" t="s">
        <v>26460</v>
      </c>
      <c r="D124" s="3"/>
      <c r="J124" t="s">
        <v>26461</v>
      </c>
      <c r="K124" t="s">
        <v>26287</v>
      </c>
      <c r="L124" t="s">
        <v>1233</v>
      </c>
      <c r="M124">
        <v>9</v>
      </c>
      <c r="P124" s="2" t="s">
        <v>26462</v>
      </c>
      <c r="Q124" t="s">
        <v>47</v>
      </c>
      <c r="S124">
        <v>3.2700534909963608E-2</v>
      </c>
      <c r="T124">
        <v>2.4730805307626721E-5</v>
      </c>
      <c r="U124">
        <v>1.7675913113635031E-4</v>
      </c>
      <c r="V124">
        <v>2.394470211584121E-4</v>
      </c>
      <c r="W124">
        <v>3.4191145095974211E-3</v>
      </c>
      <c r="X124">
        <v>2.795340865850449E-2</v>
      </c>
      <c r="Y124">
        <v>0</v>
      </c>
      <c r="Z124">
        <v>0.13500000000000001</v>
      </c>
      <c r="AA124">
        <v>0</v>
      </c>
      <c r="AB124">
        <v>0.86499999999999999</v>
      </c>
      <c r="AC124">
        <v>0.70589999999999997</v>
      </c>
      <c r="AD124" t="s">
        <v>48</v>
      </c>
      <c r="AE124" t="s">
        <v>48</v>
      </c>
      <c r="AF124" t="s">
        <v>48</v>
      </c>
    </row>
    <row r="125" spans="1:44" hidden="1" outlineLevel="1" x14ac:dyDescent="0.2">
      <c r="A125" t="s">
        <v>26463</v>
      </c>
      <c r="B125" t="s">
        <v>26464</v>
      </c>
      <c r="C125" t="s">
        <v>26465</v>
      </c>
      <c r="D125" s="3"/>
      <c r="J125" t="s">
        <v>26466</v>
      </c>
      <c r="K125" t="s">
        <v>26287</v>
      </c>
      <c r="L125" t="s">
        <v>1233</v>
      </c>
      <c r="M125">
        <v>52</v>
      </c>
      <c r="P125" s="2" t="s">
        <v>26467</v>
      </c>
      <c r="Q125" t="s">
        <v>47</v>
      </c>
      <c r="S125">
        <v>1.964942784979939E-3</v>
      </c>
      <c r="T125">
        <v>5.5314001656370237E-5</v>
      </c>
      <c r="U125">
        <v>1.239763805642724E-4</v>
      </c>
      <c r="V125">
        <v>5.6835240684449673E-4</v>
      </c>
      <c r="W125">
        <v>5.1569635979831219E-4</v>
      </c>
      <c r="X125">
        <v>2.1941360319033271E-4</v>
      </c>
      <c r="Y125">
        <v>0.2316666666666666</v>
      </c>
      <c r="Z125">
        <v>9.4E-2</v>
      </c>
      <c r="AA125">
        <v>1.9E-2</v>
      </c>
      <c r="AB125">
        <v>0.88800000000000001</v>
      </c>
      <c r="AC125">
        <v>0.88470000000000004</v>
      </c>
      <c r="AD125" t="s">
        <v>48</v>
      </c>
      <c r="AE125" t="s">
        <v>48</v>
      </c>
      <c r="AF125" t="s">
        <v>48</v>
      </c>
    </row>
    <row r="126" spans="1:44" hidden="1" outlineLevel="1" x14ac:dyDescent="0.2">
      <c r="A126" t="s">
        <v>26468</v>
      </c>
      <c r="B126" t="s">
        <v>26469</v>
      </c>
      <c r="C126" t="s">
        <v>17082</v>
      </c>
      <c r="D126" s="3"/>
      <c r="J126" t="s">
        <v>26470</v>
      </c>
      <c r="K126" t="s">
        <v>26287</v>
      </c>
      <c r="L126" t="s">
        <v>1233</v>
      </c>
      <c r="M126">
        <v>106</v>
      </c>
      <c r="P126" s="2" t="s">
        <v>26471</v>
      </c>
      <c r="Q126" t="s">
        <v>14009</v>
      </c>
      <c r="S126">
        <v>3.3945986069738859E-4</v>
      </c>
      <c r="T126">
        <v>4.3983145587844774E-6</v>
      </c>
      <c r="U126">
        <v>2.405911436653696E-5</v>
      </c>
      <c r="V126">
        <v>4.6531782572856173E-5</v>
      </c>
      <c r="W126">
        <v>1.4359274064190691E-4</v>
      </c>
      <c r="X126">
        <v>3.0905681342119351E-5</v>
      </c>
      <c r="Y126">
        <v>3.568840579710144E-2</v>
      </c>
      <c r="Z126">
        <v>5.2999999999999999E-2</v>
      </c>
      <c r="AA126">
        <v>4.2999999999999997E-2</v>
      </c>
      <c r="AB126">
        <v>0.90400000000000003</v>
      </c>
      <c r="AC126">
        <v>0.60070000000000001</v>
      </c>
      <c r="AD126" t="s">
        <v>48</v>
      </c>
      <c r="AE126" t="s">
        <v>48</v>
      </c>
      <c r="AF126" t="s">
        <v>48</v>
      </c>
    </row>
    <row r="127" spans="1:44" hidden="1" outlineLevel="1" x14ac:dyDescent="0.2">
      <c r="A127" t="s">
        <v>26472</v>
      </c>
      <c r="B127" t="s">
        <v>26473</v>
      </c>
      <c r="C127" t="s">
        <v>26474</v>
      </c>
      <c r="D127" s="3"/>
      <c r="J127" t="s">
        <v>26475</v>
      </c>
      <c r="K127" t="s">
        <v>26287</v>
      </c>
      <c r="L127" t="s">
        <v>1233</v>
      </c>
      <c r="M127">
        <v>44</v>
      </c>
      <c r="P127" s="2" t="s">
        <v>26476</v>
      </c>
      <c r="Q127" t="s">
        <v>10060</v>
      </c>
      <c r="S127">
        <v>3.9381298120133579E-4</v>
      </c>
      <c r="T127">
        <v>3.8407206375268288E-6</v>
      </c>
      <c r="U127">
        <v>2.4788561859168109E-5</v>
      </c>
      <c r="V127">
        <v>4.5311193389352411E-5</v>
      </c>
      <c r="W127">
        <v>1.6324695025105029E-4</v>
      </c>
      <c r="X127">
        <v>2.8018503144267019E-5</v>
      </c>
      <c r="Y127">
        <v>6.6388888888888886E-2</v>
      </c>
      <c r="Z127">
        <v>0.13100000000000001</v>
      </c>
      <c r="AA127">
        <v>9.1999999999999998E-2</v>
      </c>
      <c r="AB127">
        <v>0.77700000000000002</v>
      </c>
      <c r="AC127">
        <v>0.65920000000000001</v>
      </c>
      <c r="AD127" t="s">
        <v>48</v>
      </c>
      <c r="AE127" t="s">
        <v>48</v>
      </c>
      <c r="AF127" t="s">
        <v>48</v>
      </c>
    </row>
    <row r="128" spans="1:44" hidden="1" outlineLevel="1" x14ac:dyDescent="0.2">
      <c r="A128" t="s">
        <v>26477</v>
      </c>
      <c r="B128" t="s">
        <v>26478</v>
      </c>
      <c r="C128" t="s">
        <v>26479</v>
      </c>
      <c r="D128" s="3"/>
      <c r="J128" t="s">
        <v>26480</v>
      </c>
      <c r="K128" t="s">
        <v>26287</v>
      </c>
      <c r="L128" t="s">
        <v>1233</v>
      </c>
      <c r="M128">
        <v>46</v>
      </c>
      <c r="P128" s="2" t="s">
        <v>26481</v>
      </c>
      <c r="Q128" t="s">
        <v>47</v>
      </c>
      <c r="S128">
        <v>5.3627585293725133E-4</v>
      </c>
      <c r="T128">
        <v>1.7131501408584879E-6</v>
      </c>
      <c r="U128">
        <v>1.7790882338886149E-5</v>
      </c>
      <c r="V128">
        <v>4.8181747843045741E-5</v>
      </c>
      <c r="W128">
        <v>2.6360375341027981E-4</v>
      </c>
      <c r="X128">
        <v>1.499184327258263E-5</v>
      </c>
      <c r="Y128">
        <v>0.1</v>
      </c>
      <c r="Z128">
        <v>0.45500000000000002</v>
      </c>
      <c r="AA128">
        <v>0</v>
      </c>
      <c r="AB128">
        <v>0.54500000000000004</v>
      </c>
      <c r="AC128">
        <v>0.61240000000000006</v>
      </c>
      <c r="AD128" t="s">
        <v>48</v>
      </c>
      <c r="AE128" t="s">
        <v>48</v>
      </c>
      <c r="AF128" t="s">
        <v>48</v>
      </c>
    </row>
    <row r="129" spans="1:32" hidden="1" outlineLevel="1" x14ac:dyDescent="0.2">
      <c r="A129" t="s">
        <v>26482</v>
      </c>
      <c r="B129" t="s">
        <v>26483</v>
      </c>
      <c r="C129" t="s">
        <v>26484</v>
      </c>
      <c r="D129" s="3"/>
      <c r="J129" t="s">
        <v>26485</v>
      </c>
      <c r="K129" t="s">
        <v>26287</v>
      </c>
      <c r="L129" t="s">
        <v>1233</v>
      </c>
      <c r="M129">
        <v>29</v>
      </c>
      <c r="P129" s="2" t="s">
        <v>26486</v>
      </c>
      <c r="Q129" t="s">
        <v>10060</v>
      </c>
      <c r="S129">
        <v>5.2958494052290916E-4</v>
      </c>
      <c r="T129">
        <v>3.9422943700628821E-6</v>
      </c>
      <c r="U129">
        <v>2.9052227546344511E-5</v>
      </c>
      <c r="V129">
        <v>4.847060699830763E-5</v>
      </c>
      <c r="W129">
        <v>2.2181299573276189E-4</v>
      </c>
      <c r="X129">
        <v>5.0252961955266073E-5</v>
      </c>
      <c r="Y129">
        <v>0.1222222222222222</v>
      </c>
      <c r="Z129">
        <v>4.3999999999999997E-2</v>
      </c>
      <c r="AA129">
        <v>7.5999999999999998E-2</v>
      </c>
      <c r="AB129">
        <v>0.88</v>
      </c>
      <c r="AC129">
        <v>-0.51090000000000002</v>
      </c>
      <c r="AD129" t="s">
        <v>48</v>
      </c>
      <c r="AE129" t="s">
        <v>48</v>
      </c>
      <c r="AF129" t="s">
        <v>48</v>
      </c>
    </row>
    <row r="130" spans="1:32" hidden="1" outlineLevel="1" x14ac:dyDescent="0.2">
      <c r="A130" t="s">
        <v>26487</v>
      </c>
      <c r="B130" t="s">
        <v>26488</v>
      </c>
      <c r="C130" t="s">
        <v>26489</v>
      </c>
      <c r="D130" s="3"/>
      <c r="J130" t="s">
        <v>26490</v>
      </c>
      <c r="K130" t="s">
        <v>26287</v>
      </c>
      <c r="L130" t="s">
        <v>1233</v>
      </c>
      <c r="M130">
        <v>4</v>
      </c>
      <c r="P130" s="2" t="s">
        <v>26491</v>
      </c>
      <c r="Q130" t="s">
        <v>47</v>
      </c>
      <c r="S130">
        <v>3.6398305092006922E-3</v>
      </c>
      <c r="T130">
        <v>3.7511068512685597E-5</v>
      </c>
      <c r="U130">
        <v>3.8074635085649788E-4</v>
      </c>
      <c r="V130">
        <v>1.6395594866480681E-4</v>
      </c>
      <c r="W130">
        <v>1.3167433207854631E-3</v>
      </c>
      <c r="X130">
        <v>1.240814017364755E-4</v>
      </c>
      <c r="Y130">
        <v>-6.5731292517006809E-2</v>
      </c>
      <c r="Z130">
        <v>5.8000000000000003E-2</v>
      </c>
      <c r="AA130">
        <v>7.8E-2</v>
      </c>
      <c r="AB130">
        <v>0.86399999999999999</v>
      </c>
      <c r="AC130">
        <v>-0.46779999999999999</v>
      </c>
      <c r="AD130" t="s">
        <v>48</v>
      </c>
      <c r="AE130" t="s">
        <v>48</v>
      </c>
      <c r="AF130" t="s">
        <v>48</v>
      </c>
    </row>
    <row r="131" spans="1:32" hidden="1" outlineLevel="1" x14ac:dyDescent="0.2">
      <c r="A131" t="s">
        <v>26492</v>
      </c>
      <c r="B131" t="s">
        <v>26493</v>
      </c>
      <c r="C131" t="s">
        <v>26494</v>
      </c>
      <c r="D131" s="3"/>
      <c r="J131" t="s">
        <v>17278</v>
      </c>
      <c r="K131" t="s">
        <v>26287</v>
      </c>
      <c r="L131" t="s">
        <v>1233</v>
      </c>
      <c r="M131">
        <v>12</v>
      </c>
      <c r="P131" s="2" t="s">
        <v>26495</v>
      </c>
      <c r="Q131" t="s">
        <v>47</v>
      </c>
      <c r="Y131" t="s">
        <v>48</v>
      </c>
      <c r="Z131" t="s">
        <v>48</v>
      </c>
      <c r="AA131" t="s">
        <v>48</v>
      </c>
      <c r="AB131" t="s">
        <v>48</v>
      </c>
      <c r="AC131" t="s">
        <v>48</v>
      </c>
      <c r="AD131" t="s">
        <v>48</v>
      </c>
      <c r="AE131" t="s">
        <v>48</v>
      </c>
      <c r="AF131" t="s">
        <v>48</v>
      </c>
    </row>
    <row r="132" spans="1:32" hidden="1" outlineLevel="1" x14ac:dyDescent="0.2">
      <c r="A132" t="s">
        <v>26496</v>
      </c>
      <c r="B132" t="s">
        <v>26497</v>
      </c>
      <c r="C132" t="s">
        <v>26498</v>
      </c>
      <c r="D132" s="3"/>
      <c r="J132" t="s">
        <v>26499</v>
      </c>
      <c r="K132" t="s">
        <v>26287</v>
      </c>
      <c r="L132" t="s">
        <v>1233</v>
      </c>
      <c r="M132">
        <v>45</v>
      </c>
      <c r="P132" s="2" t="s">
        <v>26500</v>
      </c>
      <c r="Q132" t="s">
        <v>47</v>
      </c>
      <c r="S132">
        <v>4.9431994557380676E-4</v>
      </c>
      <c r="T132">
        <v>1.9678443550219531E-6</v>
      </c>
      <c r="U132">
        <v>1.7761114577297121E-5</v>
      </c>
      <c r="V132">
        <v>5.3995070629753172E-5</v>
      </c>
      <c r="W132">
        <v>2.437352086417377E-4</v>
      </c>
      <c r="X132">
        <v>2.9682281819987111E-5</v>
      </c>
      <c r="Y132">
        <v>0</v>
      </c>
      <c r="Z132">
        <v>0.18</v>
      </c>
      <c r="AA132">
        <v>0</v>
      </c>
      <c r="AB132">
        <v>0.82</v>
      </c>
      <c r="AC132">
        <v>0.4703</v>
      </c>
      <c r="AD132" t="s">
        <v>48</v>
      </c>
      <c r="AE132" t="s">
        <v>48</v>
      </c>
      <c r="AF132" t="s">
        <v>48</v>
      </c>
    </row>
    <row r="133" spans="1:32" hidden="1" outlineLevel="1" x14ac:dyDescent="0.2">
      <c r="A133" t="s">
        <v>26501</v>
      </c>
      <c r="B133" t="s">
        <v>26502</v>
      </c>
      <c r="C133" t="s">
        <v>26503</v>
      </c>
      <c r="D133" s="3"/>
      <c r="J133" t="s">
        <v>26504</v>
      </c>
      <c r="K133" t="s">
        <v>26287</v>
      </c>
      <c r="L133" t="s">
        <v>1233</v>
      </c>
      <c r="M133">
        <v>30</v>
      </c>
      <c r="P133" s="2" t="s">
        <v>26505</v>
      </c>
      <c r="Q133" t="s">
        <v>47</v>
      </c>
      <c r="S133">
        <v>4.877560306340456E-3</v>
      </c>
      <c r="T133">
        <v>3.8086105632828549E-5</v>
      </c>
      <c r="U133">
        <v>7.599500531796366E-5</v>
      </c>
      <c r="V133">
        <v>7.402756018564105E-4</v>
      </c>
      <c r="W133">
        <v>1.37803633697331E-3</v>
      </c>
      <c r="X133">
        <v>2.5386866764165461E-4</v>
      </c>
      <c r="Y133">
        <v>-6.6666666666666666E-2</v>
      </c>
      <c r="Z133">
        <v>9.1999999999999998E-2</v>
      </c>
      <c r="AA133">
        <v>6.6000000000000003E-2</v>
      </c>
      <c r="AB133">
        <v>0.84199999999999997</v>
      </c>
      <c r="AC133">
        <v>0.1739</v>
      </c>
      <c r="AD133" t="s">
        <v>48</v>
      </c>
      <c r="AE133" t="s">
        <v>48</v>
      </c>
      <c r="AF133" t="s">
        <v>48</v>
      </c>
    </row>
    <row r="134" spans="1:32" hidden="1" outlineLevel="1" x14ac:dyDescent="0.2">
      <c r="A134" t="s">
        <v>26506</v>
      </c>
      <c r="B134" t="s">
        <v>26507</v>
      </c>
      <c r="C134" t="s">
        <v>26508</v>
      </c>
      <c r="D134" s="3"/>
      <c r="J134" t="s">
        <v>26509</v>
      </c>
      <c r="K134" t="s">
        <v>26287</v>
      </c>
      <c r="L134" t="s">
        <v>1233</v>
      </c>
      <c r="M134">
        <v>5</v>
      </c>
      <c r="P134" s="2" t="s">
        <v>26510</v>
      </c>
      <c r="Q134" t="s">
        <v>47</v>
      </c>
      <c r="S134">
        <v>2.6452445308677852E-4</v>
      </c>
      <c r="T134">
        <v>2.9006878321524709E-6</v>
      </c>
      <c r="U134">
        <v>1.685784081928432E-5</v>
      </c>
      <c r="V134">
        <v>4.777404319611378E-5</v>
      </c>
      <c r="W134">
        <v>1.238955446751788E-4</v>
      </c>
      <c r="X134">
        <v>1.814232200558763E-5</v>
      </c>
      <c r="Y134">
        <v>0.1166666666666667</v>
      </c>
      <c r="Z134">
        <v>6.0999999999999999E-2</v>
      </c>
      <c r="AA134">
        <v>9.7000000000000003E-2</v>
      </c>
      <c r="AB134">
        <v>0.84199999999999997</v>
      </c>
      <c r="AC134">
        <v>-0.4194</v>
      </c>
      <c r="AD134" t="s">
        <v>48</v>
      </c>
      <c r="AE134" t="s">
        <v>48</v>
      </c>
      <c r="AF134" t="s">
        <v>48</v>
      </c>
    </row>
    <row r="135" spans="1:32" hidden="1" outlineLevel="1" x14ac:dyDescent="0.2">
      <c r="A135" t="s">
        <v>26511</v>
      </c>
      <c r="B135" t="s">
        <v>26454</v>
      </c>
      <c r="C135" t="s">
        <v>26512</v>
      </c>
      <c r="D135" s="3"/>
      <c r="J135" t="s">
        <v>26513</v>
      </c>
      <c r="K135" t="s">
        <v>26287</v>
      </c>
      <c r="L135" t="s">
        <v>1233</v>
      </c>
      <c r="M135">
        <v>14</v>
      </c>
      <c r="P135" s="2" t="s">
        <v>26514</v>
      </c>
      <c r="Q135" t="s">
        <v>47</v>
      </c>
      <c r="S135">
        <v>1.8658636836335061E-3</v>
      </c>
      <c r="T135">
        <v>3.761620973818935E-6</v>
      </c>
      <c r="U135">
        <v>1.4768728578928861E-4</v>
      </c>
      <c r="V135">
        <v>9.9706063338089734E-5</v>
      </c>
      <c r="W135">
        <v>7.3358049849048257E-4</v>
      </c>
      <c r="X135">
        <v>4.9228801799472421E-5</v>
      </c>
      <c r="Y135">
        <v>-5.6944444444444429E-2</v>
      </c>
      <c r="Z135">
        <v>0.23599999999999999</v>
      </c>
      <c r="AA135">
        <v>2.5000000000000001E-2</v>
      </c>
      <c r="AB135">
        <v>0.73899999999999999</v>
      </c>
      <c r="AC135">
        <v>0.93520000000000003</v>
      </c>
      <c r="AD135" t="s">
        <v>48</v>
      </c>
      <c r="AE135" t="s">
        <v>48</v>
      </c>
      <c r="AF135" t="s">
        <v>48</v>
      </c>
    </row>
    <row r="136" spans="1:32" hidden="1" outlineLevel="1" x14ac:dyDescent="0.2">
      <c r="A136" t="s">
        <v>26515</v>
      </c>
      <c r="B136" t="s">
        <v>26516</v>
      </c>
      <c r="C136" t="s">
        <v>10696</v>
      </c>
      <c r="D136" s="3"/>
      <c r="J136" t="s">
        <v>26517</v>
      </c>
      <c r="K136" t="s">
        <v>26287</v>
      </c>
      <c r="L136" t="s">
        <v>1233</v>
      </c>
      <c r="M136">
        <v>10</v>
      </c>
      <c r="P136" s="2" t="s">
        <v>26518</v>
      </c>
      <c r="Q136" t="s">
        <v>10104</v>
      </c>
      <c r="S136">
        <v>3.5650708014145488E-4</v>
      </c>
      <c r="T136">
        <v>2.169034132748493E-6</v>
      </c>
      <c r="U136">
        <v>2.0548997781588699E-5</v>
      </c>
      <c r="V136">
        <v>4.5955279347253963E-5</v>
      </c>
      <c r="W136">
        <v>1.6317893459927291E-4</v>
      </c>
      <c r="X136">
        <v>2.3355900339083749E-5</v>
      </c>
      <c r="Y136">
        <v>-0.1875</v>
      </c>
      <c r="Z136">
        <v>5.5E-2</v>
      </c>
      <c r="AA136">
        <v>0</v>
      </c>
      <c r="AB136">
        <v>0.94499999999999995</v>
      </c>
      <c r="AC136">
        <v>0.36120000000000002</v>
      </c>
      <c r="AD136" t="s">
        <v>48</v>
      </c>
      <c r="AE136" t="s">
        <v>48</v>
      </c>
      <c r="AF136" t="s">
        <v>48</v>
      </c>
    </row>
    <row r="137" spans="1:32" hidden="1" outlineLevel="1" x14ac:dyDescent="0.2">
      <c r="A137" t="s">
        <v>26519</v>
      </c>
      <c r="B137" t="s">
        <v>26520</v>
      </c>
      <c r="C137" t="s">
        <v>26521</v>
      </c>
      <c r="D137" s="3"/>
      <c r="J137" t="s">
        <v>26522</v>
      </c>
      <c r="K137" t="s">
        <v>26287</v>
      </c>
      <c r="L137" t="s">
        <v>1233</v>
      </c>
      <c r="M137">
        <v>18</v>
      </c>
      <c r="P137" s="2" t="s">
        <v>26523</v>
      </c>
      <c r="Q137" t="s">
        <v>10104</v>
      </c>
      <c r="S137">
        <v>6.0824200045317411E-4</v>
      </c>
      <c r="T137">
        <v>1.836042542890937E-6</v>
      </c>
      <c r="U137">
        <v>3.5344888601684943E-5</v>
      </c>
      <c r="V137">
        <v>6.593339639948681E-5</v>
      </c>
      <c r="W137">
        <v>2.809423313010484E-4</v>
      </c>
      <c r="X137">
        <v>2.3389333364320919E-5</v>
      </c>
      <c r="Y137">
        <v>0.25</v>
      </c>
      <c r="Z137">
        <v>7.8E-2</v>
      </c>
      <c r="AA137">
        <v>0</v>
      </c>
      <c r="AB137">
        <v>0.92200000000000004</v>
      </c>
      <c r="AC137">
        <v>0.40189999999999998</v>
      </c>
      <c r="AD137" t="s">
        <v>48</v>
      </c>
      <c r="AE137" t="s">
        <v>48</v>
      </c>
      <c r="AF137" t="s">
        <v>48</v>
      </c>
    </row>
    <row r="138" spans="1:32" hidden="1" outlineLevel="1" x14ac:dyDescent="0.2">
      <c r="A138" t="s">
        <v>26524</v>
      </c>
      <c r="B138" t="s">
        <v>26525</v>
      </c>
      <c r="C138" t="s">
        <v>26526</v>
      </c>
      <c r="D138" s="3"/>
      <c r="J138" t="s">
        <v>26527</v>
      </c>
      <c r="K138" t="s">
        <v>26287</v>
      </c>
      <c r="L138" t="s">
        <v>1233</v>
      </c>
      <c r="M138">
        <v>8</v>
      </c>
      <c r="P138" s="2" t="s">
        <v>26528</v>
      </c>
      <c r="Q138" t="s">
        <v>47</v>
      </c>
      <c r="S138">
        <v>4.0597471524961287E-4</v>
      </c>
      <c r="T138">
        <v>3.5548962387110809E-6</v>
      </c>
      <c r="U138">
        <v>2.7188078092876818E-5</v>
      </c>
      <c r="V138">
        <v>4.4945991248823702E-5</v>
      </c>
      <c r="W138">
        <v>1.7070732428692281E-4</v>
      </c>
      <c r="X138">
        <v>3.8426522223744541E-5</v>
      </c>
      <c r="Y138">
        <v>0.12857142857142859</v>
      </c>
      <c r="Z138">
        <v>0.17</v>
      </c>
      <c r="AA138">
        <v>4.4999999999999998E-2</v>
      </c>
      <c r="AB138">
        <v>0.78600000000000003</v>
      </c>
      <c r="AC138">
        <v>0.91890000000000005</v>
      </c>
      <c r="AD138" t="s">
        <v>48</v>
      </c>
      <c r="AE138" t="s">
        <v>48</v>
      </c>
      <c r="AF138" t="s">
        <v>48</v>
      </c>
    </row>
    <row r="139" spans="1:32" hidden="1" outlineLevel="1" x14ac:dyDescent="0.2">
      <c r="A139" t="s">
        <v>26529</v>
      </c>
      <c r="B139" t="s">
        <v>26530</v>
      </c>
      <c r="C139" t="s">
        <v>26531</v>
      </c>
      <c r="D139" s="3"/>
      <c r="J139" t="s">
        <v>26532</v>
      </c>
      <c r="K139" t="s">
        <v>26287</v>
      </c>
      <c r="L139" t="s">
        <v>1233</v>
      </c>
      <c r="M139">
        <v>11</v>
      </c>
      <c r="P139" s="2" t="s">
        <v>26533</v>
      </c>
      <c r="Q139" t="s">
        <v>47</v>
      </c>
      <c r="S139">
        <v>3.5322215990163391E-4</v>
      </c>
      <c r="T139">
        <v>1.9559113297873409E-6</v>
      </c>
      <c r="U139">
        <v>1.817929842218291E-5</v>
      </c>
      <c r="V139">
        <v>4.1911502194125212E-5</v>
      </c>
      <c r="W139">
        <v>1.658177643548697E-4</v>
      </c>
      <c r="X139">
        <v>2.6812280339072458E-5</v>
      </c>
      <c r="Y139">
        <v>0</v>
      </c>
      <c r="Z139">
        <v>0</v>
      </c>
      <c r="AA139">
        <v>0</v>
      </c>
      <c r="AB139">
        <v>1</v>
      </c>
      <c r="AC139">
        <v>0</v>
      </c>
      <c r="AD139" t="s">
        <v>48</v>
      </c>
      <c r="AE139" t="s">
        <v>48</v>
      </c>
      <c r="AF139" t="s">
        <v>48</v>
      </c>
    </row>
    <row r="140" spans="1:32" hidden="1" outlineLevel="1" x14ac:dyDescent="0.2">
      <c r="A140" t="s">
        <v>26534</v>
      </c>
      <c r="B140" t="s">
        <v>26535</v>
      </c>
      <c r="C140" t="s">
        <v>26536</v>
      </c>
      <c r="D140" s="3"/>
      <c r="J140" t="s">
        <v>26537</v>
      </c>
      <c r="K140" t="s">
        <v>26287</v>
      </c>
      <c r="L140" t="s">
        <v>1233</v>
      </c>
      <c r="M140">
        <v>20</v>
      </c>
      <c r="P140" s="2" t="s">
        <v>26538</v>
      </c>
      <c r="Q140" t="s">
        <v>47</v>
      </c>
      <c r="S140">
        <v>2.9822674696333712E-4</v>
      </c>
      <c r="T140">
        <v>2.1818887034896761E-6</v>
      </c>
      <c r="U140">
        <v>1.536235322419088E-5</v>
      </c>
      <c r="V140">
        <v>4.310290387365967E-5</v>
      </c>
      <c r="W140">
        <v>1.5077932039275771E-4</v>
      </c>
      <c r="X140">
        <v>2.1446319806273099E-5</v>
      </c>
      <c r="Y140">
        <v>-0.15</v>
      </c>
      <c r="Z140">
        <v>0.187</v>
      </c>
      <c r="AA140">
        <v>7.8E-2</v>
      </c>
      <c r="AB140">
        <v>0.73399999999999999</v>
      </c>
      <c r="AC140">
        <v>0.31819999999999998</v>
      </c>
      <c r="AD140" t="s">
        <v>48</v>
      </c>
      <c r="AE140" t="s">
        <v>48</v>
      </c>
      <c r="AF140" t="s">
        <v>48</v>
      </c>
    </row>
    <row r="141" spans="1:32" hidden="1" outlineLevel="1" x14ac:dyDescent="0.2">
      <c r="A141" t="s">
        <v>26539</v>
      </c>
      <c r="B141" t="s">
        <v>26540</v>
      </c>
      <c r="C141" t="s">
        <v>26541</v>
      </c>
      <c r="D141" s="3"/>
      <c r="J141" t="s">
        <v>26542</v>
      </c>
      <c r="K141" t="s">
        <v>26287</v>
      </c>
      <c r="L141" t="s">
        <v>1233</v>
      </c>
      <c r="M141">
        <v>10</v>
      </c>
      <c r="P141" s="2" t="s">
        <v>26543</v>
      </c>
      <c r="Q141" t="s">
        <v>47</v>
      </c>
      <c r="S141">
        <v>3.6259749322198331E-4</v>
      </c>
      <c r="T141">
        <v>2.2493616143037798E-6</v>
      </c>
      <c r="U141">
        <v>1.8518057913752269E-5</v>
      </c>
      <c r="V141">
        <v>4.2371120798634372E-5</v>
      </c>
      <c r="W141">
        <v>1.79317023139447E-4</v>
      </c>
      <c r="X141">
        <v>2.3357950340141539E-5</v>
      </c>
      <c r="Y141">
        <v>-1.666666666666667E-2</v>
      </c>
      <c r="Z141">
        <v>6.0999999999999999E-2</v>
      </c>
      <c r="AA141">
        <v>4.9000000000000002E-2</v>
      </c>
      <c r="AB141">
        <v>0.89</v>
      </c>
      <c r="AC141">
        <v>0.1525</v>
      </c>
      <c r="AD141" t="s">
        <v>48</v>
      </c>
      <c r="AE141" t="s">
        <v>48</v>
      </c>
      <c r="AF141" t="s">
        <v>48</v>
      </c>
    </row>
    <row r="142" spans="1:32" hidden="1" outlineLevel="1" x14ac:dyDescent="0.2">
      <c r="A142" t="s">
        <v>26544</v>
      </c>
      <c r="B142" t="s">
        <v>26545</v>
      </c>
      <c r="C142" t="s">
        <v>26546</v>
      </c>
      <c r="D142" s="3"/>
      <c r="J142" t="s">
        <v>26547</v>
      </c>
      <c r="K142" t="s">
        <v>26287</v>
      </c>
      <c r="L142" t="s">
        <v>1233</v>
      </c>
      <c r="M142">
        <v>8</v>
      </c>
      <c r="P142" s="2" t="s">
        <v>26548</v>
      </c>
      <c r="Q142" t="s">
        <v>47</v>
      </c>
      <c r="S142">
        <v>1.2463507009670141E-3</v>
      </c>
      <c r="T142">
        <v>2.8168833523523058E-6</v>
      </c>
      <c r="U142">
        <v>5.9828620578628027E-5</v>
      </c>
      <c r="V142">
        <v>9.0228153567295521E-5</v>
      </c>
      <c r="W142">
        <v>5.1584234461188316E-4</v>
      </c>
      <c r="X142">
        <v>6.2497369071934372E-5</v>
      </c>
      <c r="Y142">
        <v>-1.9166666666666689E-2</v>
      </c>
      <c r="Z142">
        <v>0.11899999999999999</v>
      </c>
      <c r="AA142">
        <v>0.123</v>
      </c>
      <c r="AB142">
        <v>0.75700000000000001</v>
      </c>
      <c r="AC142">
        <v>0.1109</v>
      </c>
      <c r="AD142" t="s">
        <v>48</v>
      </c>
      <c r="AE142" t="s">
        <v>48</v>
      </c>
      <c r="AF142" t="s">
        <v>48</v>
      </c>
    </row>
    <row r="143" spans="1:32" hidden="1" outlineLevel="1" x14ac:dyDescent="0.2">
      <c r="A143" t="s">
        <v>26549</v>
      </c>
      <c r="B143" t="s">
        <v>26550</v>
      </c>
      <c r="C143" t="s">
        <v>26551</v>
      </c>
      <c r="D143" s="3"/>
      <c r="J143" t="s">
        <v>26552</v>
      </c>
      <c r="K143" t="s">
        <v>26287</v>
      </c>
      <c r="L143" t="s">
        <v>1233</v>
      </c>
      <c r="M143">
        <v>3</v>
      </c>
      <c r="P143" s="2" t="s">
        <v>26553</v>
      </c>
      <c r="Q143" t="s">
        <v>47</v>
      </c>
      <c r="S143">
        <v>1.54852878767997E-3</v>
      </c>
      <c r="T143">
        <v>6.293688784353435E-6</v>
      </c>
      <c r="U143">
        <v>4.9049511289922521E-5</v>
      </c>
      <c r="V143">
        <v>1.4621014997828749E-4</v>
      </c>
      <c r="W143">
        <v>5.4457259830087423E-4</v>
      </c>
      <c r="X143">
        <v>9.7208612714894116E-5</v>
      </c>
      <c r="Y143">
        <v>0.13</v>
      </c>
      <c r="Z143">
        <v>0</v>
      </c>
      <c r="AA143">
        <v>6.9000000000000006E-2</v>
      </c>
      <c r="AB143">
        <v>0.93100000000000005</v>
      </c>
      <c r="AC143">
        <v>-0.58589999999999998</v>
      </c>
      <c r="AD143" t="s">
        <v>48</v>
      </c>
      <c r="AE143" t="s">
        <v>48</v>
      </c>
      <c r="AF143" t="s">
        <v>48</v>
      </c>
    </row>
    <row r="144" spans="1:32" hidden="1" outlineLevel="1" x14ac:dyDescent="0.2">
      <c r="A144" t="s">
        <v>26554</v>
      </c>
      <c r="B144" t="s">
        <v>26555</v>
      </c>
      <c r="C144" t="s">
        <v>26556</v>
      </c>
      <c r="D144" s="3"/>
      <c r="J144" t="s">
        <v>26557</v>
      </c>
      <c r="K144" t="s">
        <v>26287</v>
      </c>
      <c r="L144" t="s">
        <v>1233</v>
      </c>
      <c r="M144">
        <v>3</v>
      </c>
      <c r="P144" s="2" t="s">
        <v>26558</v>
      </c>
      <c r="Q144" t="s">
        <v>47</v>
      </c>
      <c r="S144">
        <v>0.99442470073699951</v>
      </c>
      <c r="T144">
        <v>1.3210394536145029E-4</v>
      </c>
      <c r="U144">
        <v>2.806511707603931E-3</v>
      </c>
      <c r="V144">
        <v>1.2523296754807229E-3</v>
      </c>
      <c r="W144">
        <v>0.99382555484771729</v>
      </c>
      <c r="X144">
        <v>6.1095500132068992E-4</v>
      </c>
      <c r="Y144">
        <v>-0.4</v>
      </c>
      <c r="Z144">
        <v>0.14000000000000001</v>
      </c>
      <c r="AA144">
        <v>0.129</v>
      </c>
      <c r="AB144">
        <v>0.73</v>
      </c>
      <c r="AC144">
        <v>5.16E-2</v>
      </c>
      <c r="AD144" t="s">
        <v>48</v>
      </c>
      <c r="AE144" t="s">
        <v>48</v>
      </c>
      <c r="AF144" t="s">
        <v>48</v>
      </c>
    </row>
    <row r="145" spans="1:32" hidden="1" outlineLevel="1" x14ac:dyDescent="0.2">
      <c r="A145" t="s">
        <v>26559</v>
      </c>
      <c r="B145" t="s">
        <v>26560</v>
      </c>
      <c r="C145" t="s">
        <v>26561</v>
      </c>
      <c r="D145" s="3"/>
      <c r="J145" t="s">
        <v>26562</v>
      </c>
      <c r="K145" t="s">
        <v>26287</v>
      </c>
      <c r="L145" t="s">
        <v>1233</v>
      </c>
      <c r="M145">
        <v>3</v>
      </c>
      <c r="P145" s="2" t="s">
        <v>26563</v>
      </c>
      <c r="Q145" t="s">
        <v>10060</v>
      </c>
      <c r="S145">
        <v>3.5929123987443751E-4</v>
      </c>
      <c r="T145">
        <v>2.2043893750378629E-6</v>
      </c>
      <c r="U145">
        <v>1.9377983335289169E-5</v>
      </c>
      <c r="V145">
        <v>4.8605765186948702E-5</v>
      </c>
      <c r="W145">
        <v>1.661117858020589E-4</v>
      </c>
      <c r="X145">
        <v>2.9024840841884721E-5</v>
      </c>
      <c r="Y145">
        <v>0.2583333333333333</v>
      </c>
      <c r="Z145">
        <v>9.0999999999999998E-2</v>
      </c>
      <c r="AA145">
        <v>0</v>
      </c>
      <c r="AB145">
        <v>0.90900000000000003</v>
      </c>
      <c r="AC145">
        <v>0.40189999999999998</v>
      </c>
      <c r="AD145" t="s">
        <v>48</v>
      </c>
      <c r="AE145" t="s">
        <v>48</v>
      </c>
      <c r="AF145" t="s">
        <v>48</v>
      </c>
    </row>
    <row r="146" spans="1:32" hidden="1" outlineLevel="1" x14ac:dyDescent="0.2">
      <c r="A146" t="s">
        <v>26564</v>
      </c>
      <c r="B146" t="s">
        <v>26565</v>
      </c>
      <c r="C146" t="s">
        <v>26566</v>
      </c>
      <c r="D146" s="3"/>
      <c r="J146" t="s">
        <v>26567</v>
      </c>
      <c r="K146" t="s">
        <v>26287</v>
      </c>
      <c r="L146" t="s">
        <v>1233</v>
      </c>
      <c r="M146">
        <v>19</v>
      </c>
      <c r="P146" s="2" t="s">
        <v>26568</v>
      </c>
      <c r="Q146" t="s">
        <v>10150</v>
      </c>
      <c r="S146">
        <v>2.385990374023095E-4</v>
      </c>
      <c r="T146">
        <v>3.6806138723477488E-6</v>
      </c>
      <c r="U146">
        <v>2.12221948459046E-5</v>
      </c>
      <c r="V146">
        <v>4.4076819904148579E-5</v>
      </c>
      <c r="W146">
        <v>1.0692895739339289E-4</v>
      </c>
      <c r="X146">
        <v>2.0831783331232149E-5</v>
      </c>
      <c r="Y146">
        <v>6.9270833333333337E-2</v>
      </c>
      <c r="Z146">
        <v>0.153</v>
      </c>
      <c r="AA146">
        <v>4.1000000000000002E-2</v>
      </c>
      <c r="AB146">
        <v>0.80600000000000005</v>
      </c>
      <c r="AC146">
        <v>0.95799999999999996</v>
      </c>
      <c r="AD146" t="s">
        <v>48</v>
      </c>
      <c r="AE146" t="s">
        <v>48</v>
      </c>
      <c r="AF146" t="s">
        <v>48</v>
      </c>
    </row>
    <row r="147" spans="1:32" hidden="1" outlineLevel="1" x14ac:dyDescent="0.2">
      <c r="A147" t="s">
        <v>26569</v>
      </c>
      <c r="B147" t="s">
        <v>26570</v>
      </c>
      <c r="C147" t="s">
        <v>26571</v>
      </c>
      <c r="D147" s="3"/>
      <c r="J147" t="s">
        <v>26572</v>
      </c>
      <c r="K147" t="s">
        <v>26287</v>
      </c>
      <c r="L147" t="s">
        <v>1233</v>
      </c>
      <c r="M147">
        <v>21</v>
      </c>
      <c r="P147" s="2" t="s">
        <v>26573</v>
      </c>
      <c r="Q147" t="s">
        <v>10258</v>
      </c>
      <c r="S147">
        <v>7.3146575596183538E-4</v>
      </c>
      <c r="T147">
        <v>7.34108380129328E-6</v>
      </c>
      <c r="U147">
        <v>5.5121745390351862E-5</v>
      </c>
      <c r="V147">
        <v>6.7710883740801364E-5</v>
      </c>
      <c r="W147">
        <v>2.700303157325834E-4</v>
      </c>
      <c r="X147">
        <v>5.1391169108683237E-5</v>
      </c>
      <c r="Y147">
        <v>0.22833333333333339</v>
      </c>
      <c r="Z147">
        <v>0.15</v>
      </c>
      <c r="AA147">
        <v>0.01</v>
      </c>
      <c r="AB147">
        <v>0.84</v>
      </c>
      <c r="AC147">
        <v>0.96060000000000001</v>
      </c>
      <c r="AD147" t="s">
        <v>48</v>
      </c>
      <c r="AE147" t="s">
        <v>48</v>
      </c>
      <c r="AF147" t="s">
        <v>48</v>
      </c>
    </row>
    <row r="148" spans="1:32" hidden="1" outlineLevel="1" x14ac:dyDescent="0.2">
      <c r="A148" t="s">
        <v>26574</v>
      </c>
      <c r="B148" t="s">
        <v>26575</v>
      </c>
      <c r="C148" t="s">
        <v>26576</v>
      </c>
      <c r="D148" s="3"/>
      <c r="J148" t="s">
        <v>26577</v>
      </c>
      <c r="K148" t="s">
        <v>26287</v>
      </c>
      <c r="L148" t="s">
        <v>1233</v>
      </c>
      <c r="M148">
        <v>7</v>
      </c>
      <c r="P148" s="2" t="s">
        <v>26578</v>
      </c>
      <c r="Q148" t="s">
        <v>47</v>
      </c>
      <c r="S148">
        <v>8.3270209142938256E-4</v>
      </c>
      <c r="T148">
        <v>7.8549164754804224E-6</v>
      </c>
      <c r="U148">
        <v>5.967864126432687E-5</v>
      </c>
      <c r="V148">
        <v>4.957288911100477E-5</v>
      </c>
      <c r="W148">
        <v>2.8355713584460318E-4</v>
      </c>
      <c r="X148">
        <v>7.908492989372462E-5</v>
      </c>
      <c r="Y148">
        <v>1.9731800766283471E-3</v>
      </c>
      <c r="Z148">
        <v>0.13100000000000001</v>
      </c>
      <c r="AA148">
        <v>7.6999999999999999E-2</v>
      </c>
      <c r="AB148">
        <v>0.79100000000000004</v>
      </c>
      <c r="AC148">
        <v>0.95330000000000004</v>
      </c>
      <c r="AD148" t="s">
        <v>48</v>
      </c>
      <c r="AE148" t="s">
        <v>48</v>
      </c>
      <c r="AF148" t="s">
        <v>48</v>
      </c>
    </row>
    <row r="149" spans="1:32" hidden="1" outlineLevel="1" x14ac:dyDescent="0.2">
      <c r="A149" t="s">
        <v>26579</v>
      </c>
      <c r="B149" t="s">
        <v>26580</v>
      </c>
      <c r="C149" t="s">
        <v>26581</v>
      </c>
      <c r="D149" s="3"/>
      <c r="J149" t="s">
        <v>26582</v>
      </c>
      <c r="K149" t="s">
        <v>26287</v>
      </c>
      <c r="L149" t="s">
        <v>1233</v>
      </c>
      <c r="M149">
        <v>5</v>
      </c>
      <c r="P149" s="2" t="s">
        <v>26583</v>
      </c>
      <c r="Q149" t="s">
        <v>47</v>
      </c>
      <c r="S149">
        <v>3.1668919837102289E-4</v>
      </c>
      <c r="T149">
        <v>4.2147344174736654E-6</v>
      </c>
      <c r="U149">
        <v>3.0562179745174938E-5</v>
      </c>
      <c r="V149">
        <v>3.3315169275738299E-5</v>
      </c>
      <c r="W149">
        <v>1.2832545326091349E-4</v>
      </c>
      <c r="X149">
        <v>3.5342396586202092E-5</v>
      </c>
      <c r="Y149">
        <v>0.2100140056022409</v>
      </c>
      <c r="Z149">
        <v>0.112</v>
      </c>
      <c r="AA149">
        <v>1.2E-2</v>
      </c>
      <c r="AB149">
        <v>0.876</v>
      </c>
      <c r="AC149">
        <v>0.97260000000000002</v>
      </c>
      <c r="AD149" t="s">
        <v>48</v>
      </c>
      <c r="AE149" t="s">
        <v>48</v>
      </c>
      <c r="AF149" t="s">
        <v>48</v>
      </c>
    </row>
    <row r="150" spans="1:32" hidden="1" outlineLevel="1" x14ac:dyDescent="0.2">
      <c r="A150" t="s">
        <v>26584</v>
      </c>
      <c r="B150" t="s">
        <v>26585</v>
      </c>
      <c r="C150" t="s">
        <v>26586</v>
      </c>
      <c r="D150" s="3"/>
      <c r="J150" t="s">
        <v>26587</v>
      </c>
      <c r="K150" t="s">
        <v>26287</v>
      </c>
      <c r="L150" t="s">
        <v>1233</v>
      </c>
      <c r="M150">
        <v>11</v>
      </c>
      <c r="P150" s="2" t="s">
        <v>26588</v>
      </c>
      <c r="Q150" t="s">
        <v>47</v>
      </c>
      <c r="S150">
        <v>1.9580537918955092E-3</v>
      </c>
      <c r="T150">
        <v>5.7383085731999017E-6</v>
      </c>
      <c r="U150">
        <v>5.0352551625110209E-5</v>
      </c>
      <c r="V150">
        <v>8.8340988440904766E-5</v>
      </c>
      <c r="W150">
        <v>6.1789015308022499E-4</v>
      </c>
      <c r="X150">
        <v>1.8680820357985789E-4</v>
      </c>
      <c r="Y150">
        <v>0.25</v>
      </c>
      <c r="Z150">
        <v>0</v>
      </c>
      <c r="AA150">
        <v>0</v>
      </c>
      <c r="AB150">
        <v>1</v>
      </c>
      <c r="AC150">
        <v>0</v>
      </c>
      <c r="AD150" t="s">
        <v>48</v>
      </c>
      <c r="AE150" t="s">
        <v>48</v>
      </c>
      <c r="AF150" t="s">
        <v>48</v>
      </c>
    </row>
    <row r="151" spans="1:32" hidden="1" outlineLevel="1" x14ac:dyDescent="0.2">
      <c r="A151" t="s">
        <v>26589</v>
      </c>
      <c r="B151" t="s">
        <v>26590</v>
      </c>
      <c r="C151" t="s">
        <v>26591</v>
      </c>
      <c r="D151" s="3"/>
      <c r="J151" t="s">
        <v>26592</v>
      </c>
      <c r="K151" t="s">
        <v>26287</v>
      </c>
      <c r="L151" t="s">
        <v>1233</v>
      </c>
      <c r="M151">
        <v>10</v>
      </c>
      <c r="P151" s="2" t="s">
        <v>26593</v>
      </c>
      <c r="Q151" t="s">
        <v>47</v>
      </c>
      <c r="S151">
        <v>1.093539758585393E-3</v>
      </c>
      <c r="T151">
        <v>1.819590920604242E-6</v>
      </c>
      <c r="U151">
        <v>6.5229956817347556E-5</v>
      </c>
      <c r="V151">
        <v>1.397606247337535E-4</v>
      </c>
      <c r="W151">
        <v>5.2044086623936892E-4</v>
      </c>
      <c r="X151">
        <v>2.8517042665043849E-5</v>
      </c>
      <c r="Y151">
        <v>0</v>
      </c>
      <c r="Z151">
        <v>0</v>
      </c>
      <c r="AA151">
        <v>0</v>
      </c>
      <c r="AB151">
        <v>1</v>
      </c>
      <c r="AC151">
        <v>0</v>
      </c>
      <c r="AD151" t="s">
        <v>48</v>
      </c>
      <c r="AE151" t="s">
        <v>48</v>
      </c>
      <c r="AF151" t="s">
        <v>48</v>
      </c>
    </row>
    <row r="152" spans="1:32" hidden="1" outlineLevel="1" x14ac:dyDescent="0.2">
      <c r="A152" t="s">
        <v>26594</v>
      </c>
      <c r="B152" t="s">
        <v>26595</v>
      </c>
      <c r="C152" t="s">
        <v>26596</v>
      </c>
      <c r="D152" s="3"/>
      <c r="J152" t="s">
        <v>26597</v>
      </c>
      <c r="K152" t="s">
        <v>26287</v>
      </c>
      <c r="L152" t="s">
        <v>1233</v>
      </c>
      <c r="M152">
        <v>15</v>
      </c>
      <c r="P152" s="2" t="s">
        <v>26598</v>
      </c>
      <c r="Q152" t="s">
        <v>47</v>
      </c>
      <c r="S152">
        <v>7.7454559504985809E-3</v>
      </c>
      <c r="T152">
        <v>3.4428403523634192E-6</v>
      </c>
      <c r="U152">
        <v>8.0821533629205078E-5</v>
      </c>
      <c r="V152">
        <v>7.958257629070431E-5</v>
      </c>
      <c r="W152">
        <v>5.3902347572147846E-3</v>
      </c>
      <c r="X152">
        <v>1.4340173220261929E-4</v>
      </c>
      <c r="Y152">
        <v>-0.1791666666666667</v>
      </c>
      <c r="Z152">
        <v>0.12</v>
      </c>
      <c r="AA152">
        <v>0.20599999999999999</v>
      </c>
      <c r="AB152">
        <v>0.67400000000000004</v>
      </c>
      <c r="AC152">
        <v>-0.622</v>
      </c>
      <c r="AD152" t="s">
        <v>48</v>
      </c>
      <c r="AE152" t="s">
        <v>48</v>
      </c>
      <c r="AF152" t="s">
        <v>48</v>
      </c>
    </row>
    <row r="153" spans="1:32" hidden="1" outlineLevel="1" x14ac:dyDescent="0.2">
      <c r="A153" t="s">
        <v>26599</v>
      </c>
      <c r="B153" t="s">
        <v>26600</v>
      </c>
      <c r="C153" t="s">
        <v>26601</v>
      </c>
      <c r="D153" s="3"/>
      <c r="J153" t="s">
        <v>26602</v>
      </c>
      <c r="K153" t="s">
        <v>26287</v>
      </c>
      <c r="L153" t="s">
        <v>1233</v>
      </c>
      <c r="M153">
        <v>2</v>
      </c>
      <c r="P153" s="2" t="s">
        <v>26603</v>
      </c>
      <c r="Q153" t="s">
        <v>47</v>
      </c>
      <c r="S153">
        <v>1.3817093567922709E-3</v>
      </c>
      <c r="T153">
        <v>2.826627451213426E-6</v>
      </c>
      <c r="U153">
        <v>3.2261792512144887E-5</v>
      </c>
      <c r="V153">
        <v>1.060054928530008E-4</v>
      </c>
      <c r="W153">
        <v>4.8951798817142844E-4</v>
      </c>
      <c r="X153">
        <v>9.7758747870102525E-5</v>
      </c>
      <c r="Y153">
        <v>0</v>
      </c>
      <c r="Z153">
        <v>0</v>
      </c>
      <c r="AA153">
        <v>0</v>
      </c>
      <c r="AB153">
        <v>1</v>
      </c>
      <c r="AC153">
        <v>0</v>
      </c>
      <c r="AD153" t="s">
        <v>48</v>
      </c>
      <c r="AE153" t="s">
        <v>48</v>
      </c>
      <c r="AF153" t="s">
        <v>48</v>
      </c>
    </row>
    <row r="154" spans="1:32" hidden="1" outlineLevel="1" x14ac:dyDescent="0.2">
      <c r="A154" t="s">
        <v>26604</v>
      </c>
      <c r="B154" t="s">
        <v>26605</v>
      </c>
      <c r="C154" t="s">
        <v>26606</v>
      </c>
      <c r="D154" s="3"/>
      <c r="J154" t="s">
        <v>26607</v>
      </c>
      <c r="K154" t="s">
        <v>26287</v>
      </c>
      <c r="L154" t="s">
        <v>1233</v>
      </c>
      <c r="M154">
        <v>2</v>
      </c>
      <c r="P154" s="2" t="s">
        <v>26608</v>
      </c>
      <c r="Q154" t="s">
        <v>47</v>
      </c>
      <c r="S154">
        <v>3.1388502568006522E-2</v>
      </c>
      <c r="T154">
        <v>6.0966108321736101E-6</v>
      </c>
      <c r="U154">
        <v>5.419268854893744E-4</v>
      </c>
      <c r="V154">
        <v>9.4237347366288304E-4</v>
      </c>
      <c r="W154">
        <v>2.1334093064069751E-2</v>
      </c>
      <c r="X154">
        <v>1.5763666306156671E-4</v>
      </c>
      <c r="Y154">
        <v>-0.4</v>
      </c>
      <c r="Z154">
        <v>0.254</v>
      </c>
      <c r="AA154">
        <v>0.17899999999999999</v>
      </c>
      <c r="AB154">
        <v>0.56699999999999995</v>
      </c>
      <c r="AC154">
        <v>0.4627</v>
      </c>
      <c r="AD154" t="s">
        <v>48</v>
      </c>
      <c r="AE154" t="s">
        <v>48</v>
      </c>
      <c r="AF154" t="s">
        <v>48</v>
      </c>
    </row>
    <row r="155" spans="1:32" hidden="1" outlineLevel="1" x14ac:dyDescent="0.2">
      <c r="A155" t="s">
        <v>26609</v>
      </c>
      <c r="B155" t="s">
        <v>26610</v>
      </c>
      <c r="C155" t="s">
        <v>26611</v>
      </c>
      <c r="D155" s="3"/>
      <c r="J155" t="s">
        <v>26612</v>
      </c>
      <c r="K155" t="s">
        <v>26287</v>
      </c>
      <c r="L155" t="s">
        <v>1233</v>
      </c>
      <c r="M155">
        <v>2</v>
      </c>
      <c r="P155" s="2" t="s">
        <v>26613</v>
      </c>
      <c r="Q155" t="s">
        <v>10132</v>
      </c>
      <c r="S155">
        <v>1.1237999424338341E-3</v>
      </c>
      <c r="T155">
        <v>4.8005936150730122E-6</v>
      </c>
      <c r="U155">
        <v>3.2810945413075387E-5</v>
      </c>
      <c r="V155">
        <v>2.1001319692004469E-4</v>
      </c>
      <c r="W155">
        <v>3.3741103834472602E-4</v>
      </c>
      <c r="X155">
        <v>4.7046192776178941E-5</v>
      </c>
      <c r="Y155">
        <v>0.125</v>
      </c>
      <c r="Z155">
        <v>0.222</v>
      </c>
      <c r="AA155">
        <v>0</v>
      </c>
      <c r="AB155">
        <v>0.77800000000000002</v>
      </c>
      <c r="AC155">
        <v>0.69079999999999997</v>
      </c>
      <c r="AD155" t="s">
        <v>48</v>
      </c>
      <c r="AE155" t="s">
        <v>48</v>
      </c>
      <c r="AF155" t="s">
        <v>48</v>
      </c>
    </row>
    <row r="156" spans="1:32" hidden="1" outlineLevel="1" x14ac:dyDescent="0.2">
      <c r="A156" t="s">
        <v>26614</v>
      </c>
      <c r="B156" t="s">
        <v>26615</v>
      </c>
      <c r="C156" t="s">
        <v>26616</v>
      </c>
      <c r="D156" s="3"/>
      <c r="J156" t="s">
        <v>26617</v>
      </c>
      <c r="K156" t="s">
        <v>26287</v>
      </c>
      <c r="L156" t="s">
        <v>1233</v>
      </c>
      <c r="M156">
        <v>2</v>
      </c>
      <c r="P156" s="2" t="s">
        <v>26618</v>
      </c>
      <c r="Q156" t="s">
        <v>47</v>
      </c>
      <c r="S156">
        <v>3.00724437693134E-4</v>
      </c>
      <c r="T156">
        <v>2.245439418402384E-6</v>
      </c>
      <c r="U156">
        <v>1.7007774658850391E-5</v>
      </c>
      <c r="V156">
        <v>3.8880320062162348E-5</v>
      </c>
      <c r="W156">
        <v>1.4559716510120779E-4</v>
      </c>
      <c r="X156">
        <v>2.7481992219691161E-5</v>
      </c>
      <c r="Y156">
        <v>0.6</v>
      </c>
      <c r="Z156">
        <v>0</v>
      </c>
      <c r="AA156">
        <v>0</v>
      </c>
      <c r="AB156">
        <v>1</v>
      </c>
      <c r="AC156">
        <v>0</v>
      </c>
      <c r="AD156" t="s">
        <v>48</v>
      </c>
      <c r="AE156" t="s">
        <v>48</v>
      </c>
      <c r="AF156" t="s">
        <v>48</v>
      </c>
    </row>
    <row r="157" spans="1:32" hidden="1" outlineLevel="1" x14ac:dyDescent="0.2">
      <c r="A157" t="s">
        <v>26619</v>
      </c>
      <c r="B157" t="s">
        <v>26620</v>
      </c>
      <c r="C157" t="s">
        <v>26621</v>
      </c>
      <c r="D157" s="3"/>
      <c r="J157" t="s">
        <v>26622</v>
      </c>
      <c r="K157" t="s">
        <v>26287</v>
      </c>
      <c r="L157" t="s">
        <v>1233</v>
      </c>
      <c r="M157">
        <v>2</v>
      </c>
      <c r="P157" s="2" t="s">
        <v>26623</v>
      </c>
      <c r="Q157" t="s">
        <v>13021</v>
      </c>
      <c r="S157">
        <v>0.89949244260787964</v>
      </c>
      <c r="T157">
        <v>1.648315810598433E-4</v>
      </c>
      <c r="U157">
        <v>0.73650383949279785</v>
      </c>
      <c r="V157">
        <v>3.1304429285228248E-3</v>
      </c>
      <c r="W157">
        <v>0.18955475091934201</v>
      </c>
      <c r="X157">
        <v>5.7121380232274532E-3</v>
      </c>
      <c r="Y157">
        <v>0.15</v>
      </c>
      <c r="Z157">
        <v>0.10199999999999999</v>
      </c>
      <c r="AA157">
        <v>0.13100000000000001</v>
      </c>
      <c r="AB157">
        <v>0.76600000000000001</v>
      </c>
      <c r="AC157">
        <v>-0.20230000000000001</v>
      </c>
      <c r="AD157" t="s">
        <v>48</v>
      </c>
      <c r="AE157" t="s">
        <v>48</v>
      </c>
      <c r="AF157" t="s">
        <v>48</v>
      </c>
    </row>
    <row r="158" spans="1:32" hidden="1" outlineLevel="1" x14ac:dyDescent="0.2">
      <c r="A158" t="s">
        <v>26624</v>
      </c>
      <c r="B158" t="s">
        <v>26625</v>
      </c>
      <c r="C158" t="s">
        <v>26626</v>
      </c>
      <c r="D158" s="3"/>
      <c r="J158" t="s">
        <v>26627</v>
      </c>
      <c r="K158" t="s">
        <v>26287</v>
      </c>
      <c r="L158" t="s">
        <v>1233</v>
      </c>
      <c r="M158">
        <v>2</v>
      </c>
      <c r="P158" s="2" t="s">
        <v>26628</v>
      </c>
      <c r="Q158" t="s">
        <v>10132</v>
      </c>
      <c r="S158">
        <v>2.3639232385903601E-3</v>
      </c>
      <c r="T158">
        <v>1.099387372960337E-5</v>
      </c>
      <c r="U158">
        <v>1.380035682814196E-4</v>
      </c>
      <c r="V158">
        <v>8.3179431385360658E-5</v>
      </c>
      <c r="W158">
        <v>3.6391100729815662E-4</v>
      </c>
      <c r="X158">
        <v>1.248985296115279E-3</v>
      </c>
      <c r="Y158">
        <v>0.125</v>
      </c>
      <c r="Z158">
        <v>0.11899999999999999</v>
      </c>
      <c r="AA158">
        <v>0</v>
      </c>
      <c r="AB158">
        <v>0.88100000000000001</v>
      </c>
      <c r="AC158">
        <v>0.88849999999999996</v>
      </c>
      <c r="AD158" t="s">
        <v>48</v>
      </c>
      <c r="AE158" t="s">
        <v>48</v>
      </c>
      <c r="AF158" t="s">
        <v>48</v>
      </c>
    </row>
    <row r="159" spans="1:32" hidden="1" outlineLevel="1" x14ac:dyDescent="0.2">
      <c r="A159" t="s">
        <v>26629</v>
      </c>
      <c r="B159" t="s">
        <v>26630</v>
      </c>
      <c r="C159" t="s">
        <v>26631</v>
      </c>
      <c r="D159" s="3"/>
      <c r="J159" t="s">
        <v>26632</v>
      </c>
      <c r="K159" t="s">
        <v>26287</v>
      </c>
      <c r="L159" t="s">
        <v>1233</v>
      </c>
      <c r="M159">
        <v>2</v>
      </c>
      <c r="P159" s="2" t="s">
        <v>26633</v>
      </c>
      <c r="Q159" t="s">
        <v>47</v>
      </c>
      <c r="S159">
        <v>0.25868120789527888</v>
      </c>
      <c r="T159">
        <v>7.4514078733045608E-5</v>
      </c>
      <c r="U159">
        <v>0.1032053232192993</v>
      </c>
      <c r="V159">
        <v>1.003740937449038E-3</v>
      </c>
      <c r="W159">
        <v>1.6619201749563221E-2</v>
      </c>
      <c r="X159">
        <v>1.43094127997756E-3</v>
      </c>
      <c r="Y159">
        <v>4.4928451178451172E-2</v>
      </c>
      <c r="Z159">
        <v>8.4000000000000005E-2</v>
      </c>
      <c r="AA159">
        <v>7.3999999999999996E-2</v>
      </c>
      <c r="AB159">
        <v>0.84299999999999997</v>
      </c>
      <c r="AC159">
        <v>0.27479999999999999</v>
      </c>
      <c r="AD159" t="s">
        <v>48</v>
      </c>
      <c r="AE159" t="s">
        <v>48</v>
      </c>
      <c r="AF159" t="s">
        <v>48</v>
      </c>
    </row>
    <row r="160" spans="1:32" hidden="1" outlineLevel="1" x14ac:dyDescent="0.2">
      <c r="A160" t="s">
        <v>26634</v>
      </c>
      <c r="B160" t="s">
        <v>26635</v>
      </c>
      <c r="C160" t="s">
        <v>26636</v>
      </c>
      <c r="D160" s="3"/>
      <c r="J160" t="s">
        <v>26637</v>
      </c>
      <c r="K160" t="s">
        <v>26287</v>
      </c>
      <c r="L160" t="s">
        <v>1233</v>
      </c>
      <c r="M160">
        <v>2</v>
      </c>
      <c r="P160" s="2" t="s">
        <v>26638</v>
      </c>
      <c r="Q160" t="s">
        <v>10132</v>
      </c>
      <c r="S160">
        <v>4.0716421790421009E-4</v>
      </c>
      <c r="T160">
        <v>2.221343947894638E-6</v>
      </c>
      <c r="U160">
        <v>1.743603570503183E-5</v>
      </c>
      <c r="V160">
        <v>3.9966042095329612E-5</v>
      </c>
      <c r="W160">
        <v>2.1799978276249021E-4</v>
      </c>
      <c r="X160">
        <v>2.39645414694678E-5</v>
      </c>
      <c r="Y160">
        <v>0</v>
      </c>
      <c r="Z160">
        <v>0</v>
      </c>
      <c r="AA160">
        <v>0</v>
      </c>
      <c r="AB160">
        <v>1</v>
      </c>
      <c r="AC160">
        <v>0</v>
      </c>
      <c r="AD160" t="s">
        <v>48</v>
      </c>
      <c r="AE160" t="s">
        <v>48</v>
      </c>
      <c r="AF160" t="s">
        <v>48</v>
      </c>
    </row>
    <row r="161" spans="1:32" hidden="1" outlineLevel="1" x14ac:dyDescent="0.2">
      <c r="A161" t="s">
        <v>26639</v>
      </c>
      <c r="B161" t="s">
        <v>26640</v>
      </c>
      <c r="C161" t="s">
        <v>26641</v>
      </c>
      <c r="D161" s="3"/>
      <c r="J161" t="s">
        <v>26642</v>
      </c>
      <c r="K161" t="s">
        <v>26287</v>
      </c>
      <c r="L161" t="s">
        <v>1233</v>
      </c>
      <c r="M161">
        <v>2</v>
      </c>
      <c r="P161" s="2" t="s">
        <v>26643</v>
      </c>
      <c r="Q161" t="s">
        <v>10831</v>
      </c>
      <c r="S161">
        <v>3.6142615135759121E-4</v>
      </c>
      <c r="T161">
        <v>3.4721897463896312E-6</v>
      </c>
      <c r="U161">
        <v>2.846954521373846E-5</v>
      </c>
      <c r="V161">
        <v>3.059980008401908E-5</v>
      </c>
      <c r="W161">
        <v>1.5983419143594799E-4</v>
      </c>
      <c r="X161">
        <v>3.1028353987494477E-5</v>
      </c>
      <c r="Y161">
        <v>4.3611111111111107E-2</v>
      </c>
      <c r="Z161">
        <v>8.4000000000000005E-2</v>
      </c>
      <c r="AA161">
        <v>5.3999999999999999E-2</v>
      </c>
      <c r="AB161">
        <v>0.86199999999999999</v>
      </c>
      <c r="AC161">
        <v>0.70079999999999998</v>
      </c>
      <c r="AD161" t="s">
        <v>48</v>
      </c>
      <c r="AE161" t="s">
        <v>48</v>
      </c>
      <c r="AF161" t="s">
        <v>48</v>
      </c>
    </row>
    <row r="162" spans="1:32" hidden="1" outlineLevel="1" x14ac:dyDescent="0.2">
      <c r="A162" t="s">
        <v>26644</v>
      </c>
      <c r="B162" t="s">
        <v>26645</v>
      </c>
      <c r="C162" t="s">
        <v>26646</v>
      </c>
      <c r="D162" s="3"/>
      <c r="J162" t="s">
        <v>26647</v>
      </c>
      <c r="K162" t="s">
        <v>26287</v>
      </c>
      <c r="L162" t="s">
        <v>1233</v>
      </c>
      <c r="M162">
        <v>2</v>
      </c>
      <c r="P162" s="2" t="s">
        <v>26648</v>
      </c>
      <c r="Q162" t="s">
        <v>10060</v>
      </c>
      <c r="S162">
        <v>5.4207546636462212E-3</v>
      </c>
      <c r="T162">
        <v>7.7254982898011804E-5</v>
      </c>
      <c r="U162">
        <v>3.6865798756480222E-4</v>
      </c>
      <c r="V162">
        <v>1.595374196767807E-4</v>
      </c>
      <c r="W162">
        <v>1.7781265778467059E-3</v>
      </c>
      <c r="X162">
        <v>2.6100833201780921E-4</v>
      </c>
      <c r="Y162">
        <v>1.7936507936507921E-2</v>
      </c>
      <c r="Z162">
        <v>6.8000000000000005E-2</v>
      </c>
      <c r="AA162">
        <v>4.3999999999999997E-2</v>
      </c>
      <c r="AB162">
        <v>0.88800000000000001</v>
      </c>
      <c r="AC162">
        <v>0.78659999999999997</v>
      </c>
      <c r="AD162" t="s">
        <v>48</v>
      </c>
      <c r="AE162" t="s">
        <v>48</v>
      </c>
      <c r="AF162" t="s">
        <v>48</v>
      </c>
    </row>
    <row r="163" spans="1:32" hidden="1" outlineLevel="1" x14ac:dyDescent="0.2">
      <c r="A163" t="s">
        <v>26649</v>
      </c>
      <c r="B163" t="s">
        <v>26650</v>
      </c>
      <c r="C163" t="s">
        <v>26651</v>
      </c>
      <c r="D163" s="3"/>
      <c r="J163" t="s">
        <v>26652</v>
      </c>
      <c r="K163" t="s">
        <v>26287</v>
      </c>
      <c r="L163" t="s">
        <v>1233</v>
      </c>
      <c r="M163">
        <v>2</v>
      </c>
      <c r="P163" s="2" t="s">
        <v>26653</v>
      </c>
      <c r="Q163" t="s">
        <v>47</v>
      </c>
      <c r="S163">
        <v>8.7904901010915637E-4</v>
      </c>
      <c r="T163">
        <v>2.3813906864234009E-6</v>
      </c>
      <c r="U163">
        <v>2.7189113097847439E-5</v>
      </c>
      <c r="V163">
        <v>7.9701654613018036E-5</v>
      </c>
      <c r="W163">
        <v>3.9763931999914348E-4</v>
      </c>
      <c r="X163">
        <v>5.9701749705709517E-5</v>
      </c>
      <c r="Y163">
        <v>0.25</v>
      </c>
      <c r="Z163">
        <v>0</v>
      </c>
      <c r="AA163">
        <v>7.4999999999999997E-2</v>
      </c>
      <c r="AB163">
        <v>0.92500000000000004</v>
      </c>
      <c r="AC163">
        <v>-0.2732</v>
      </c>
      <c r="AD163" t="s">
        <v>48</v>
      </c>
      <c r="AE163" t="s">
        <v>48</v>
      </c>
      <c r="AF163" t="s">
        <v>48</v>
      </c>
    </row>
    <row r="164" spans="1:32" hidden="1" outlineLevel="1" x14ac:dyDescent="0.2">
      <c r="A164" t="s">
        <v>26654</v>
      </c>
      <c r="B164" t="s">
        <v>26655</v>
      </c>
      <c r="C164" t="s">
        <v>26656</v>
      </c>
      <c r="D164" s="3"/>
      <c r="J164" t="s">
        <v>26657</v>
      </c>
      <c r="K164" t="s">
        <v>26287</v>
      </c>
      <c r="L164" t="s">
        <v>1233</v>
      </c>
      <c r="M164">
        <v>9</v>
      </c>
      <c r="P164" s="2" t="s">
        <v>26658</v>
      </c>
      <c r="Q164" t="s">
        <v>10060</v>
      </c>
      <c r="S164">
        <v>4.2857843800447881E-4</v>
      </c>
      <c r="T164">
        <v>2.0116076484555379E-6</v>
      </c>
      <c r="U164">
        <v>2.0454093828448091E-5</v>
      </c>
      <c r="V164">
        <v>5.4338619520422071E-5</v>
      </c>
      <c r="W164">
        <v>1.9567209528759119E-4</v>
      </c>
      <c r="X164">
        <v>2.8031976398779079E-5</v>
      </c>
      <c r="Y164">
        <v>0.43333333333333329</v>
      </c>
      <c r="Z164">
        <v>0.10100000000000001</v>
      </c>
      <c r="AA164">
        <v>3.5999999999999997E-2</v>
      </c>
      <c r="AB164">
        <v>0.86199999999999999</v>
      </c>
      <c r="AC164">
        <v>0.59840000000000004</v>
      </c>
      <c r="AD164" t="s">
        <v>48</v>
      </c>
      <c r="AE164" t="s">
        <v>48</v>
      </c>
      <c r="AF164" t="s">
        <v>48</v>
      </c>
    </row>
    <row r="165" spans="1:32" hidden="1" outlineLevel="1" x14ac:dyDescent="0.2">
      <c r="A165" t="s">
        <v>26659</v>
      </c>
      <c r="B165" t="s">
        <v>26660</v>
      </c>
      <c r="C165" t="s">
        <v>26661</v>
      </c>
      <c r="D165" s="3"/>
      <c r="J165" t="s">
        <v>26662</v>
      </c>
      <c r="K165" t="s">
        <v>26287</v>
      </c>
      <c r="L165" t="s">
        <v>1233</v>
      </c>
      <c r="M165">
        <v>2</v>
      </c>
      <c r="P165" s="2" t="s">
        <v>26663</v>
      </c>
      <c r="Q165" t="s">
        <v>47</v>
      </c>
      <c r="S165">
        <v>5.0999363884329796E-4</v>
      </c>
      <c r="T165">
        <v>2.5706617634568829E-6</v>
      </c>
      <c r="U165">
        <v>3.9746468246448792E-5</v>
      </c>
      <c r="V165">
        <v>5.2574909204849973E-5</v>
      </c>
      <c r="W165">
        <v>2.7087918715551501E-4</v>
      </c>
      <c r="X165">
        <v>2.8981110517634079E-5</v>
      </c>
      <c r="Y165">
        <v>0.2208333333333333</v>
      </c>
      <c r="Z165">
        <v>0.11899999999999999</v>
      </c>
      <c r="AA165">
        <v>0</v>
      </c>
      <c r="AB165">
        <v>0.88100000000000001</v>
      </c>
      <c r="AC165">
        <v>0.92869999999999997</v>
      </c>
      <c r="AD165" t="s">
        <v>48</v>
      </c>
      <c r="AE165" t="s">
        <v>48</v>
      </c>
      <c r="AF165" t="s">
        <v>48</v>
      </c>
    </row>
    <row r="166" spans="1:32" hidden="1" outlineLevel="1" x14ac:dyDescent="0.2">
      <c r="A166" t="s">
        <v>26664</v>
      </c>
      <c r="B166" t="s">
        <v>26665</v>
      </c>
      <c r="C166" t="s">
        <v>26666</v>
      </c>
      <c r="D166" s="3"/>
      <c r="J166" t="s">
        <v>26667</v>
      </c>
      <c r="K166" t="s">
        <v>26287</v>
      </c>
      <c r="L166" t="s">
        <v>1233</v>
      </c>
      <c r="M166">
        <v>4</v>
      </c>
      <c r="P166" s="2" t="s">
        <v>26668</v>
      </c>
      <c r="Q166" t="s">
        <v>47</v>
      </c>
      <c r="S166">
        <v>4.1401170892640948E-4</v>
      </c>
      <c r="T166">
        <v>2.231518692497048E-6</v>
      </c>
      <c r="U166">
        <v>1.5416435417137109E-5</v>
      </c>
      <c r="V166">
        <v>4.9113026761915528E-5</v>
      </c>
      <c r="W166">
        <v>1.7415432375855741E-4</v>
      </c>
      <c r="X166">
        <v>3.926885619875975E-5</v>
      </c>
      <c r="Y166">
        <v>0</v>
      </c>
      <c r="Z166">
        <v>0.155</v>
      </c>
      <c r="AA166">
        <v>0.14499999999999999</v>
      </c>
      <c r="AB166">
        <v>0.7</v>
      </c>
      <c r="AC166">
        <v>-7.6100000000000001E-2</v>
      </c>
      <c r="AD166" t="s">
        <v>48</v>
      </c>
      <c r="AE166" t="s">
        <v>48</v>
      </c>
      <c r="AF166" t="s">
        <v>48</v>
      </c>
    </row>
    <row r="167" spans="1:32" hidden="1" outlineLevel="1" x14ac:dyDescent="0.2">
      <c r="A167" t="s">
        <v>26669</v>
      </c>
      <c r="B167" t="s">
        <v>26670</v>
      </c>
      <c r="C167" t="s">
        <v>26671</v>
      </c>
      <c r="D167" s="3"/>
      <c r="J167" t="s">
        <v>26672</v>
      </c>
      <c r="K167" t="s">
        <v>26287</v>
      </c>
      <c r="L167" t="s">
        <v>1233</v>
      </c>
      <c r="M167">
        <v>2</v>
      </c>
      <c r="P167" s="2" t="s">
        <v>26673</v>
      </c>
      <c r="Q167" t="s">
        <v>47</v>
      </c>
      <c r="S167">
        <v>3.5502342507243162E-4</v>
      </c>
      <c r="T167">
        <v>3.7874519875913389E-6</v>
      </c>
      <c r="U167">
        <v>2.5532133804517802E-5</v>
      </c>
      <c r="V167">
        <v>4.7499161155428737E-5</v>
      </c>
      <c r="W167">
        <v>1.111439487431198E-4</v>
      </c>
      <c r="X167">
        <v>7.1633941843174398E-5</v>
      </c>
      <c r="Y167">
        <v>0</v>
      </c>
      <c r="Z167">
        <v>5.1999999999999998E-2</v>
      </c>
      <c r="AA167">
        <v>4.2000000000000003E-2</v>
      </c>
      <c r="AB167">
        <v>0.90600000000000003</v>
      </c>
      <c r="AC167">
        <v>0</v>
      </c>
      <c r="AD167" t="s">
        <v>48</v>
      </c>
      <c r="AE167" t="s">
        <v>48</v>
      </c>
      <c r="AF167" t="s">
        <v>48</v>
      </c>
    </row>
    <row r="168" spans="1:32" hidden="1" outlineLevel="1" x14ac:dyDescent="0.2">
      <c r="A168" t="s">
        <v>26674</v>
      </c>
      <c r="B168" t="s">
        <v>26675</v>
      </c>
      <c r="C168" t="s">
        <v>14323</v>
      </c>
      <c r="D168" s="3"/>
      <c r="J168" t="s">
        <v>26676</v>
      </c>
      <c r="K168" t="s">
        <v>26287</v>
      </c>
      <c r="L168" t="s">
        <v>1233</v>
      </c>
      <c r="M168">
        <v>6</v>
      </c>
      <c r="P168" s="2" t="s">
        <v>26677</v>
      </c>
      <c r="Q168" t="s">
        <v>10258</v>
      </c>
      <c r="S168">
        <v>1.8955618143081669E-3</v>
      </c>
      <c r="T168">
        <v>5.2167115427437238E-6</v>
      </c>
      <c r="U168">
        <v>6.736965588061139E-5</v>
      </c>
      <c r="V168">
        <v>9.5546842203475535E-5</v>
      </c>
      <c r="W168">
        <v>7.9659937182441354E-4</v>
      </c>
      <c r="X168">
        <v>9.1861875262111425E-5</v>
      </c>
      <c r="Y168">
        <v>0.1016666666666667</v>
      </c>
      <c r="Z168">
        <v>0.114</v>
      </c>
      <c r="AA168">
        <v>7.2999999999999995E-2</v>
      </c>
      <c r="AB168">
        <v>0.81299999999999994</v>
      </c>
      <c r="AC168">
        <v>0.312</v>
      </c>
      <c r="AD168" t="s">
        <v>48</v>
      </c>
      <c r="AE168" t="s">
        <v>48</v>
      </c>
      <c r="AF168" t="s">
        <v>48</v>
      </c>
    </row>
    <row r="169" spans="1:32" hidden="1" outlineLevel="1" x14ac:dyDescent="0.2">
      <c r="A169" t="s">
        <v>26678</v>
      </c>
      <c r="B169" t="s">
        <v>26679</v>
      </c>
      <c r="C169" t="s">
        <v>26680</v>
      </c>
      <c r="D169" s="3"/>
      <c r="J169" t="s">
        <v>26681</v>
      </c>
      <c r="K169" t="s">
        <v>26287</v>
      </c>
      <c r="L169" t="s">
        <v>1233</v>
      </c>
      <c r="M169">
        <v>7</v>
      </c>
      <c r="P169" s="2" t="s">
        <v>26682</v>
      </c>
      <c r="Q169" t="s">
        <v>47</v>
      </c>
      <c r="S169">
        <v>3.0158266890794039E-3</v>
      </c>
      <c r="T169">
        <v>2.6561615413811519E-6</v>
      </c>
      <c r="U169">
        <v>4.2781441152328632E-5</v>
      </c>
      <c r="V169">
        <v>2.1585451031569389E-4</v>
      </c>
      <c r="W169">
        <v>1.0260796407237649E-3</v>
      </c>
      <c r="X169">
        <v>1.6288434562738979E-4</v>
      </c>
      <c r="Y169">
        <v>0.35</v>
      </c>
      <c r="Z169">
        <v>0.247</v>
      </c>
      <c r="AA169">
        <v>0</v>
      </c>
      <c r="AB169">
        <v>0.753</v>
      </c>
      <c r="AC169">
        <v>0.31819999999999998</v>
      </c>
      <c r="AD169" t="s">
        <v>48</v>
      </c>
      <c r="AE169" t="s">
        <v>48</v>
      </c>
      <c r="AF169" t="s">
        <v>48</v>
      </c>
    </row>
    <row r="170" spans="1:32" hidden="1" outlineLevel="1" x14ac:dyDescent="0.2">
      <c r="A170" t="s">
        <v>26683</v>
      </c>
      <c r="B170" t="s">
        <v>26684</v>
      </c>
      <c r="C170" t="s">
        <v>26685</v>
      </c>
      <c r="D170" s="3"/>
      <c r="J170" t="s">
        <v>26686</v>
      </c>
      <c r="K170" t="s">
        <v>26287</v>
      </c>
      <c r="L170" t="s">
        <v>1233</v>
      </c>
      <c r="M170">
        <v>8</v>
      </c>
      <c r="P170" s="2" t="s">
        <v>26687</v>
      </c>
      <c r="Q170" t="s">
        <v>47</v>
      </c>
      <c r="S170">
        <v>7.9830631613731384E-2</v>
      </c>
      <c r="T170">
        <v>1.5794772480148819E-5</v>
      </c>
      <c r="U170">
        <v>5.5020628497004509E-3</v>
      </c>
      <c r="V170">
        <v>8.1740849418565631E-4</v>
      </c>
      <c r="W170">
        <v>2.7264939621090889E-2</v>
      </c>
      <c r="X170">
        <v>3.7812063237652183E-4</v>
      </c>
      <c r="Y170">
        <v>0.17083333333333331</v>
      </c>
      <c r="Z170">
        <v>4.8000000000000001E-2</v>
      </c>
      <c r="AA170">
        <v>8.3000000000000004E-2</v>
      </c>
      <c r="AB170">
        <v>0.86899999999999999</v>
      </c>
      <c r="AC170">
        <v>-0.67210000000000003</v>
      </c>
      <c r="AD170" t="s">
        <v>48</v>
      </c>
      <c r="AE170" t="s">
        <v>48</v>
      </c>
      <c r="AF170" t="s">
        <v>48</v>
      </c>
    </row>
    <row r="171" spans="1:32" hidden="1" outlineLevel="1" x14ac:dyDescent="0.2">
      <c r="A171" t="s">
        <v>26688</v>
      </c>
      <c r="B171" t="s">
        <v>26502</v>
      </c>
      <c r="C171" t="s">
        <v>26689</v>
      </c>
      <c r="D171" s="3"/>
      <c r="J171" t="s">
        <v>26690</v>
      </c>
      <c r="K171" t="s">
        <v>26287</v>
      </c>
      <c r="L171" t="s">
        <v>1233</v>
      </c>
      <c r="M171">
        <v>6</v>
      </c>
      <c r="P171" s="2" t="s">
        <v>26691</v>
      </c>
      <c r="Q171" t="s">
        <v>10132</v>
      </c>
      <c r="S171">
        <v>5.0278007984161377E-4</v>
      </c>
      <c r="T171">
        <v>2.0613765627786051E-6</v>
      </c>
      <c r="U171">
        <v>2.5663002816145308E-5</v>
      </c>
      <c r="V171">
        <v>5.2859046263620257E-5</v>
      </c>
      <c r="W171">
        <v>2.5590028963051742E-4</v>
      </c>
      <c r="X171">
        <v>2.539919660193846E-5</v>
      </c>
      <c r="Y171">
        <v>-8.3333333333333329E-2</v>
      </c>
      <c r="Z171">
        <v>0</v>
      </c>
      <c r="AA171">
        <v>4.8000000000000001E-2</v>
      </c>
      <c r="AB171">
        <v>0.95199999999999996</v>
      </c>
      <c r="AC171">
        <v>-0.17960000000000001</v>
      </c>
      <c r="AD171" t="s">
        <v>48</v>
      </c>
      <c r="AE171" t="s">
        <v>48</v>
      </c>
      <c r="AF171" t="s">
        <v>48</v>
      </c>
    </row>
    <row r="172" spans="1:32" hidden="1" outlineLevel="1" x14ac:dyDescent="0.2">
      <c r="A172" t="s">
        <v>26692</v>
      </c>
      <c r="B172" t="s">
        <v>26693</v>
      </c>
      <c r="C172" t="s">
        <v>26694</v>
      </c>
      <c r="D172" s="3"/>
      <c r="J172" t="s">
        <v>26695</v>
      </c>
      <c r="K172" t="s">
        <v>26287</v>
      </c>
      <c r="L172" t="s">
        <v>1233</v>
      </c>
      <c r="M172">
        <v>4</v>
      </c>
      <c r="P172" s="2" t="s">
        <v>26696</v>
      </c>
      <c r="Q172" t="s">
        <v>47</v>
      </c>
      <c r="S172">
        <v>4.0917522273957729E-3</v>
      </c>
      <c r="T172">
        <v>9.340927135781385E-6</v>
      </c>
      <c r="U172">
        <v>1.594165223650634E-4</v>
      </c>
      <c r="V172">
        <v>2.063075517071411E-4</v>
      </c>
      <c r="W172">
        <v>5.6560279335826635E-4</v>
      </c>
      <c r="X172">
        <v>3.2937934156507249E-3</v>
      </c>
      <c r="Y172">
        <v>0</v>
      </c>
      <c r="Z172">
        <v>0</v>
      </c>
      <c r="AA172">
        <v>0</v>
      </c>
      <c r="AB172">
        <v>1</v>
      </c>
      <c r="AC172">
        <v>0</v>
      </c>
      <c r="AD172" t="s">
        <v>48</v>
      </c>
      <c r="AE172" t="s">
        <v>48</v>
      </c>
      <c r="AF172" t="s">
        <v>48</v>
      </c>
    </row>
    <row r="173" spans="1:32" hidden="1" outlineLevel="1" x14ac:dyDescent="0.2">
      <c r="A173" t="s">
        <v>26697</v>
      </c>
      <c r="B173" t="s">
        <v>26698</v>
      </c>
      <c r="C173" t="s">
        <v>26699</v>
      </c>
      <c r="D173" s="3"/>
      <c r="J173" t="s">
        <v>26700</v>
      </c>
      <c r="K173" t="s">
        <v>26287</v>
      </c>
      <c r="L173" t="s">
        <v>1233</v>
      </c>
      <c r="M173">
        <v>3</v>
      </c>
      <c r="P173" s="2" t="s">
        <v>26701</v>
      </c>
      <c r="Q173" t="s">
        <v>47</v>
      </c>
      <c r="S173">
        <v>1.706545939669013E-3</v>
      </c>
      <c r="T173">
        <v>7.6031624303141143E-6</v>
      </c>
      <c r="U173">
        <v>7.1937603934202343E-5</v>
      </c>
      <c r="V173">
        <v>8.4112980403006077E-5</v>
      </c>
      <c r="W173">
        <v>2.6024648104794318E-4</v>
      </c>
      <c r="X173">
        <v>1.036145491525531E-3</v>
      </c>
      <c r="Y173">
        <v>0.1077380952380952</v>
      </c>
      <c r="Z173">
        <v>0.14899999999999999</v>
      </c>
      <c r="AA173">
        <v>3.2000000000000001E-2</v>
      </c>
      <c r="AB173">
        <v>0.81899999999999995</v>
      </c>
      <c r="AC173">
        <v>0.92989999999999995</v>
      </c>
      <c r="AD173" t="s">
        <v>48</v>
      </c>
      <c r="AE173" t="s">
        <v>48</v>
      </c>
      <c r="AF173" t="s">
        <v>48</v>
      </c>
    </row>
    <row r="174" spans="1:32" hidden="1" outlineLevel="1" x14ac:dyDescent="0.2">
      <c r="A174" t="s">
        <v>26702</v>
      </c>
      <c r="B174" t="s">
        <v>26703</v>
      </c>
      <c r="C174" t="s">
        <v>26704</v>
      </c>
      <c r="D174" s="3"/>
      <c r="J174" t="s">
        <v>26705</v>
      </c>
      <c r="K174" t="s">
        <v>26287</v>
      </c>
      <c r="L174" t="s">
        <v>1233</v>
      </c>
      <c r="M174">
        <v>4</v>
      </c>
      <c r="P174" s="2" t="s">
        <v>26706</v>
      </c>
      <c r="Q174" t="s">
        <v>10021</v>
      </c>
      <c r="S174">
        <v>1.281802309677005E-3</v>
      </c>
      <c r="T174">
        <v>5.9343951761547942E-6</v>
      </c>
      <c r="U174">
        <v>4.9094720452558249E-5</v>
      </c>
      <c r="V174">
        <v>9.3831571575719863E-5</v>
      </c>
      <c r="W174">
        <v>3.8181443233042961E-4</v>
      </c>
      <c r="X174">
        <v>2.0086142467334869E-4</v>
      </c>
      <c r="Y174">
        <v>9.9999999999999978E-2</v>
      </c>
      <c r="Z174">
        <v>0.05</v>
      </c>
      <c r="AA174">
        <v>9.5000000000000001E-2</v>
      </c>
      <c r="AB174">
        <v>0.85399999999999998</v>
      </c>
      <c r="AC174">
        <v>-0.7913</v>
      </c>
      <c r="AD174" t="s">
        <v>48</v>
      </c>
      <c r="AE174" t="s">
        <v>48</v>
      </c>
      <c r="AF174" t="s">
        <v>48</v>
      </c>
    </row>
    <row r="175" spans="1:32" hidden="1" outlineLevel="1" x14ac:dyDescent="0.2">
      <c r="A175" t="s">
        <v>26707</v>
      </c>
      <c r="B175" t="s">
        <v>26708</v>
      </c>
      <c r="C175" t="s">
        <v>26709</v>
      </c>
      <c r="D175" s="3"/>
      <c r="J175" t="s">
        <v>26710</v>
      </c>
      <c r="K175" t="s">
        <v>26287</v>
      </c>
      <c r="L175" t="s">
        <v>1233</v>
      </c>
      <c r="M175">
        <v>4</v>
      </c>
      <c r="P175" s="2" t="s">
        <v>26711</v>
      </c>
      <c r="Q175" t="s">
        <v>47</v>
      </c>
      <c r="S175">
        <v>0.81717538833618164</v>
      </c>
      <c r="T175">
        <v>2.7515972033143038E-4</v>
      </c>
      <c r="U175">
        <v>0.1630474328994751</v>
      </c>
      <c r="V175">
        <v>8.7533757323399186E-4</v>
      </c>
      <c r="W175">
        <v>0.46994549036026001</v>
      </c>
      <c r="X175">
        <v>3.2403836958110328E-3</v>
      </c>
      <c r="Y175">
        <v>0.2</v>
      </c>
      <c r="Z175">
        <v>0</v>
      </c>
      <c r="AA175">
        <v>4.3999999999999997E-2</v>
      </c>
      <c r="AB175">
        <v>0.95599999999999996</v>
      </c>
      <c r="AC175">
        <v>-0.28460000000000002</v>
      </c>
      <c r="AD175" t="s">
        <v>48</v>
      </c>
      <c r="AE175" t="s">
        <v>48</v>
      </c>
      <c r="AF175" t="s">
        <v>48</v>
      </c>
    </row>
    <row r="176" spans="1:32" hidden="1" outlineLevel="1" x14ac:dyDescent="0.2">
      <c r="A176" t="s">
        <v>26712</v>
      </c>
      <c r="B176" t="s">
        <v>26713</v>
      </c>
      <c r="C176" t="s">
        <v>26714</v>
      </c>
      <c r="D176" s="3"/>
      <c r="J176" t="s">
        <v>26715</v>
      </c>
      <c r="K176" t="s">
        <v>26287</v>
      </c>
      <c r="L176" t="s">
        <v>1233</v>
      </c>
      <c r="M176">
        <v>4</v>
      </c>
      <c r="P176" s="2" t="s">
        <v>26716</v>
      </c>
      <c r="Q176" t="s">
        <v>10492</v>
      </c>
      <c r="S176">
        <v>4.0964732761494821E-4</v>
      </c>
      <c r="T176">
        <v>2.7063649667979921E-6</v>
      </c>
      <c r="U176">
        <v>2.187368045269977E-5</v>
      </c>
      <c r="V176">
        <v>4.4907388655701652E-5</v>
      </c>
      <c r="W176">
        <v>1.4650460798293349E-4</v>
      </c>
      <c r="X176">
        <v>5.2751180191989988E-5</v>
      </c>
      <c r="Y176">
        <v>-0.1138888888888889</v>
      </c>
      <c r="Z176">
        <v>0.121</v>
      </c>
      <c r="AA176">
        <v>2.1999999999999999E-2</v>
      </c>
      <c r="AB176">
        <v>0.85699999999999998</v>
      </c>
      <c r="AC176">
        <v>0.73829999999999996</v>
      </c>
      <c r="AD176" t="s">
        <v>48</v>
      </c>
      <c r="AE176" t="s">
        <v>48</v>
      </c>
      <c r="AF176" t="s">
        <v>48</v>
      </c>
    </row>
    <row r="177" spans="1:32" hidden="1" outlineLevel="1" x14ac:dyDescent="0.2">
      <c r="A177" t="s">
        <v>26717</v>
      </c>
      <c r="B177" t="s">
        <v>26718</v>
      </c>
      <c r="C177" t="s">
        <v>26719</v>
      </c>
      <c r="D177" s="3"/>
      <c r="J177" t="s">
        <v>26720</v>
      </c>
      <c r="K177" t="s">
        <v>26287</v>
      </c>
      <c r="L177" t="s">
        <v>1233</v>
      </c>
      <c r="M177">
        <v>2</v>
      </c>
      <c r="P177" s="2" t="s">
        <v>26721</v>
      </c>
      <c r="Q177" t="s">
        <v>10648</v>
      </c>
      <c r="S177">
        <v>1.90426055341959E-2</v>
      </c>
      <c r="T177">
        <v>3.9314254536293447E-6</v>
      </c>
      <c r="U177">
        <v>1.455832680221647E-4</v>
      </c>
      <c r="V177">
        <v>2.1064472093712541E-4</v>
      </c>
      <c r="W177">
        <v>1.277479622513056E-2</v>
      </c>
      <c r="X177">
        <v>4.3325321166776121E-4</v>
      </c>
      <c r="Y177">
        <v>-0.17083333333333331</v>
      </c>
      <c r="Z177">
        <v>0</v>
      </c>
      <c r="AA177">
        <v>7.3999999999999996E-2</v>
      </c>
      <c r="AB177">
        <v>0.92600000000000005</v>
      </c>
      <c r="AC177">
        <v>-0.47439999999999999</v>
      </c>
      <c r="AD177" t="s">
        <v>48</v>
      </c>
      <c r="AE177" t="s">
        <v>48</v>
      </c>
      <c r="AF177" t="s">
        <v>48</v>
      </c>
    </row>
    <row r="178" spans="1:32" hidden="1" outlineLevel="1" x14ac:dyDescent="0.2">
      <c r="A178" t="s">
        <v>26722</v>
      </c>
      <c r="B178" t="s">
        <v>26723</v>
      </c>
      <c r="C178" t="s">
        <v>26724</v>
      </c>
      <c r="D178" s="3"/>
      <c r="J178" t="s">
        <v>26725</v>
      </c>
      <c r="K178" t="s">
        <v>26287</v>
      </c>
      <c r="L178" t="s">
        <v>1233</v>
      </c>
      <c r="M178">
        <v>2</v>
      </c>
      <c r="P178" s="2" t="s">
        <v>26726</v>
      </c>
      <c r="Q178" t="s">
        <v>10258</v>
      </c>
      <c r="S178">
        <v>6.057147984392941E-4</v>
      </c>
      <c r="T178">
        <v>6.4272830968548078E-6</v>
      </c>
      <c r="U178">
        <v>6.6815147874876857E-5</v>
      </c>
      <c r="V178">
        <v>5.0947419367730618E-5</v>
      </c>
      <c r="W178">
        <v>2.5898066814988852E-4</v>
      </c>
      <c r="X178">
        <v>4.5343047531787313E-5</v>
      </c>
      <c r="Y178">
        <v>1.4393939393939381E-2</v>
      </c>
      <c r="Z178">
        <v>0.115</v>
      </c>
      <c r="AA178">
        <v>5.2999999999999999E-2</v>
      </c>
      <c r="AB178">
        <v>0.83199999999999996</v>
      </c>
      <c r="AC178">
        <v>0.94820000000000004</v>
      </c>
      <c r="AD178" t="s">
        <v>48</v>
      </c>
      <c r="AE178" t="s">
        <v>48</v>
      </c>
      <c r="AF178" t="s">
        <v>48</v>
      </c>
    </row>
    <row r="179" spans="1:32" hidden="1" outlineLevel="1" x14ac:dyDescent="0.2">
      <c r="A179" t="s">
        <v>26727</v>
      </c>
      <c r="B179" t="s">
        <v>26728</v>
      </c>
      <c r="C179" t="s">
        <v>26729</v>
      </c>
      <c r="D179" s="3"/>
      <c r="J179" t="s">
        <v>26730</v>
      </c>
      <c r="K179" t="s">
        <v>26287</v>
      </c>
      <c r="L179" t="s">
        <v>1233</v>
      </c>
      <c r="M179">
        <v>2</v>
      </c>
      <c r="P179" s="2" t="s">
        <v>26731</v>
      </c>
      <c r="Q179" t="s">
        <v>47</v>
      </c>
      <c r="S179">
        <v>7.2320280596613884E-3</v>
      </c>
      <c r="T179">
        <v>1.1917723895749081E-5</v>
      </c>
      <c r="U179">
        <v>8.3431210368871689E-3</v>
      </c>
      <c r="V179">
        <v>2.386374835623428E-4</v>
      </c>
      <c r="W179">
        <v>1.181095140054822E-3</v>
      </c>
      <c r="X179">
        <v>2.3684720508754251E-4</v>
      </c>
      <c r="Y179">
        <v>-9.8096348096348134E-3</v>
      </c>
      <c r="Z179">
        <v>0.104</v>
      </c>
      <c r="AA179">
        <v>5.8000000000000003E-2</v>
      </c>
      <c r="AB179">
        <v>0.83799999999999997</v>
      </c>
      <c r="AC179">
        <v>0.94159999999999999</v>
      </c>
      <c r="AD179" t="s">
        <v>48</v>
      </c>
      <c r="AE179" t="s">
        <v>48</v>
      </c>
      <c r="AF179" t="s">
        <v>48</v>
      </c>
    </row>
    <row r="180" spans="1:32" hidden="1" outlineLevel="1" x14ac:dyDescent="0.2">
      <c r="A180" t="s">
        <v>26732</v>
      </c>
      <c r="B180" t="s">
        <v>26733</v>
      </c>
      <c r="C180" t="s">
        <v>26734</v>
      </c>
      <c r="D180" s="3"/>
      <c r="J180" t="s">
        <v>26735</v>
      </c>
      <c r="K180" t="s">
        <v>26287</v>
      </c>
      <c r="L180" t="s">
        <v>1233</v>
      </c>
      <c r="M180">
        <v>2</v>
      </c>
      <c r="P180" s="2" t="s">
        <v>26736</v>
      </c>
      <c r="Q180" t="s">
        <v>47</v>
      </c>
      <c r="S180">
        <v>1.479608123190701E-3</v>
      </c>
      <c r="T180">
        <v>4.0495233406545586E-6</v>
      </c>
      <c r="U180">
        <v>4.3007486965507269E-5</v>
      </c>
      <c r="V180">
        <v>6.8146313424222171E-5</v>
      </c>
      <c r="W180">
        <v>7.2106445441022515E-4</v>
      </c>
      <c r="X180">
        <v>5.9984180552419282E-5</v>
      </c>
      <c r="Y180">
        <v>0.1</v>
      </c>
      <c r="Z180">
        <v>0.13</v>
      </c>
      <c r="AA180">
        <v>0</v>
      </c>
      <c r="AB180">
        <v>0.87</v>
      </c>
      <c r="AC180">
        <v>0.45879999999999999</v>
      </c>
      <c r="AD180" t="s">
        <v>48</v>
      </c>
      <c r="AE180" t="s">
        <v>48</v>
      </c>
      <c r="AF180" t="s">
        <v>48</v>
      </c>
    </row>
    <row r="181" spans="1:32" hidden="1" outlineLevel="1" x14ac:dyDescent="0.2">
      <c r="A181" t="s">
        <v>26737</v>
      </c>
      <c r="B181" t="s">
        <v>26738</v>
      </c>
      <c r="C181" t="s">
        <v>26739</v>
      </c>
      <c r="D181" s="3"/>
      <c r="J181" t="s">
        <v>26740</v>
      </c>
      <c r="K181" t="s">
        <v>26287</v>
      </c>
      <c r="L181" t="s">
        <v>1233</v>
      </c>
      <c r="M181">
        <v>2</v>
      </c>
      <c r="P181" s="2" t="s">
        <v>26741</v>
      </c>
      <c r="Q181" t="s">
        <v>10060</v>
      </c>
      <c r="S181">
        <v>4.0132938884198674E-3</v>
      </c>
      <c r="T181">
        <v>2.4558112272643481E-5</v>
      </c>
      <c r="U181">
        <v>2.4419857072643941E-4</v>
      </c>
      <c r="V181">
        <v>1.2853278894908729E-4</v>
      </c>
      <c r="W181">
        <v>1.6056456370279191E-3</v>
      </c>
      <c r="X181">
        <v>2.0253070397302511E-4</v>
      </c>
      <c r="Y181">
        <v>0.27777777777777779</v>
      </c>
      <c r="Z181">
        <v>0.26200000000000001</v>
      </c>
      <c r="AA181">
        <v>0</v>
      </c>
      <c r="AB181">
        <v>0.73799999999999999</v>
      </c>
      <c r="AC181">
        <v>0.95679999999999998</v>
      </c>
      <c r="AD181" t="s">
        <v>48</v>
      </c>
      <c r="AE181" t="s">
        <v>48</v>
      </c>
      <c r="AF181" t="s">
        <v>48</v>
      </c>
    </row>
    <row r="182" spans="1:32" hidden="1" outlineLevel="1" x14ac:dyDescent="0.2">
      <c r="A182" t="s">
        <v>26742</v>
      </c>
      <c r="B182" t="s">
        <v>26743</v>
      </c>
      <c r="C182" t="s">
        <v>14717</v>
      </c>
      <c r="D182" s="3"/>
      <c r="J182" t="s">
        <v>26744</v>
      </c>
      <c r="K182" t="s">
        <v>26287</v>
      </c>
      <c r="L182" t="s">
        <v>1233</v>
      </c>
      <c r="M182">
        <v>2</v>
      </c>
      <c r="P182" s="2" t="s">
        <v>26745</v>
      </c>
      <c r="Q182" t="s">
        <v>10060</v>
      </c>
      <c r="S182">
        <v>9.8632406443357468E-3</v>
      </c>
      <c r="T182">
        <v>1.6118907296913679E-5</v>
      </c>
      <c r="U182">
        <v>1.0809046943904831E-4</v>
      </c>
      <c r="V182">
        <v>3.8916937774047261E-4</v>
      </c>
      <c r="W182">
        <v>1.239919918589294E-3</v>
      </c>
      <c r="X182">
        <v>4.3286401778459549E-3</v>
      </c>
      <c r="Y182">
        <v>0.15</v>
      </c>
      <c r="Z182">
        <v>0.16700000000000001</v>
      </c>
      <c r="AA182">
        <v>6.8000000000000005E-2</v>
      </c>
      <c r="AB182">
        <v>0.76400000000000001</v>
      </c>
      <c r="AC182">
        <v>0.75870000000000004</v>
      </c>
      <c r="AD182" t="s">
        <v>48</v>
      </c>
      <c r="AE182" t="s">
        <v>48</v>
      </c>
      <c r="AF182" t="s">
        <v>48</v>
      </c>
    </row>
    <row r="183" spans="1:32" hidden="1" outlineLevel="1" x14ac:dyDescent="0.2">
      <c r="A183" t="s">
        <v>26746</v>
      </c>
      <c r="B183" t="s">
        <v>26747</v>
      </c>
      <c r="C183" t="s">
        <v>26748</v>
      </c>
      <c r="D183" s="3"/>
      <c r="J183" t="s">
        <v>26749</v>
      </c>
      <c r="K183" t="s">
        <v>26287</v>
      </c>
      <c r="L183" t="s">
        <v>1233</v>
      </c>
      <c r="M183">
        <v>1</v>
      </c>
      <c r="P183" s="2" t="s">
        <v>26750</v>
      </c>
      <c r="Q183" t="s">
        <v>47</v>
      </c>
      <c r="S183">
        <v>5.9828918892890215E-4</v>
      </c>
      <c r="T183">
        <v>2.6574280127533711E-6</v>
      </c>
      <c r="U183">
        <v>2.316672180313617E-5</v>
      </c>
      <c r="V183">
        <v>4.1680959839141003E-5</v>
      </c>
      <c r="W183">
        <v>3.1074823345988989E-4</v>
      </c>
      <c r="X183">
        <v>4.8487530875718221E-5</v>
      </c>
      <c r="Y183">
        <v>-0.1</v>
      </c>
      <c r="Z183">
        <v>0</v>
      </c>
      <c r="AA183">
        <v>0</v>
      </c>
      <c r="AB183">
        <v>1</v>
      </c>
      <c r="AC183">
        <v>0</v>
      </c>
      <c r="AD183" t="s">
        <v>48</v>
      </c>
      <c r="AE183" t="s">
        <v>48</v>
      </c>
      <c r="AF183" t="s">
        <v>48</v>
      </c>
    </row>
    <row r="184" spans="1:32" hidden="1" outlineLevel="1" x14ac:dyDescent="0.2">
      <c r="A184" t="s">
        <v>26751</v>
      </c>
      <c r="B184" t="s">
        <v>26752</v>
      </c>
      <c r="C184" t="s">
        <v>26753</v>
      </c>
      <c r="D184" s="3"/>
      <c r="J184" t="s">
        <v>26754</v>
      </c>
      <c r="K184" t="s">
        <v>26287</v>
      </c>
      <c r="L184" t="s">
        <v>1233</v>
      </c>
      <c r="M184">
        <v>-1</v>
      </c>
      <c r="P184" s="2" t="s">
        <v>26755</v>
      </c>
      <c r="Q184" t="s">
        <v>47</v>
      </c>
      <c r="S184">
        <v>0.56751030683517456</v>
      </c>
      <c r="T184">
        <v>1.371774033032125E-5</v>
      </c>
      <c r="U184">
        <v>6.2154891202226281E-4</v>
      </c>
      <c r="V184">
        <v>1.3196592917665839E-3</v>
      </c>
      <c r="W184">
        <v>0.50236254930496216</v>
      </c>
      <c r="X184">
        <v>3.0535098630934948E-4</v>
      </c>
      <c r="Y184">
        <v>5.8333333333333348E-2</v>
      </c>
      <c r="Z184">
        <v>0.14099999999999999</v>
      </c>
      <c r="AA184">
        <v>0.13</v>
      </c>
      <c r="AB184">
        <v>0.72899999999999998</v>
      </c>
      <c r="AC184">
        <v>5.16E-2</v>
      </c>
      <c r="AD184" t="s">
        <v>48</v>
      </c>
      <c r="AE184" t="s">
        <v>48</v>
      </c>
      <c r="AF184" t="s">
        <v>48</v>
      </c>
    </row>
    <row r="185" spans="1:32" hidden="1" outlineLevel="1" x14ac:dyDescent="0.2">
      <c r="A185" t="s">
        <v>26756</v>
      </c>
      <c r="B185" t="s">
        <v>26757</v>
      </c>
      <c r="C185" t="s">
        <v>26758</v>
      </c>
      <c r="D185" s="3"/>
      <c r="J185" t="s">
        <v>26759</v>
      </c>
      <c r="K185" t="s">
        <v>26287</v>
      </c>
      <c r="L185" t="s">
        <v>1233</v>
      </c>
      <c r="M185">
        <v>1</v>
      </c>
      <c r="P185" s="2" t="s">
        <v>26760</v>
      </c>
      <c r="Q185" t="s">
        <v>47</v>
      </c>
      <c r="S185">
        <v>4.7853280557319522E-4</v>
      </c>
      <c r="T185">
        <v>2.635601731526549E-6</v>
      </c>
      <c r="U185">
        <v>1.8749226001091301E-5</v>
      </c>
      <c r="V185">
        <v>4.5015349314780913E-5</v>
      </c>
      <c r="W185">
        <v>2.154490357497707E-4</v>
      </c>
      <c r="X185">
        <v>4.3130617996212102E-5</v>
      </c>
      <c r="Y185">
        <v>0.37777777777777782</v>
      </c>
      <c r="Z185">
        <v>0.15</v>
      </c>
      <c r="AA185">
        <v>0</v>
      </c>
      <c r="AB185">
        <v>0.85</v>
      </c>
      <c r="AC185">
        <v>0.73509999999999998</v>
      </c>
      <c r="AD185" t="s">
        <v>48</v>
      </c>
      <c r="AE185" t="s">
        <v>48</v>
      </c>
      <c r="AF185" t="s">
        <v>48</v>
      </c>
    </row>
    <row r="186" spans="1:32" hidden="1" outlineLevel="1" x14ac:dyDescent="0.2">
      <c r="A186" t="s">
        <v>26761</v>
      </c>
      <c r="B186" t="s">
        <v>26762</v>
      </c>
      <c r="C186" t="s">
        <v>26763</v>
      </c>
      <c r="D186" s="3"/>
      <c r="J186" t="s">
        <v>26764</v>
      </c>
      <c r="K186" t="s">
        <v>26287</v>
      </c>
      <c r="L186" t="s">
        <v>1233</v>
      </c>
      <c r="M186">
        <v>1</v>
      </c>
      <c r="P186" s="2" t="s">
        <v>26765</v>
      </c>
      <c r="Q186" t="s">
        <v>47</v>
      </c>
      <c r="S186">
        <v>4.5446516014635557E-4</v>
      </c>
      <c r="T186">
        <v>3.8573489291593432E-6</v>
      </c>
      <c r="U186">
        <v>3.4248430893057957E-5</v>
      </c>
      <c r="V186">
        <v>4.6440596634056419E-5</v>
      </c>
      <c r="W186">
        <v>2.0022086391691121E-4</v>
      </c>
      <c r="X186">
        <v>2.785375545499846E-5</v>
      </c>
      <c r="Y186">
        <v>1.7460317460317471E-2</v>
      </c>
      <c r="Z186">
        <v>8.1000000000000003E-2</v>
      </c>
      <c r="AA186">
        <v>7.0000000000000007E-2</v>
      </c>
      <c r="AB186">
        <v>0.84899999999999998</v>
      </c>
      <c r="AC186">
        <v>0.29599999999999999</v>
      </c>
      <c r="AD186" t="s">
        <v>48</v>
      </c>
      <c r="AE186" t="s">
        <v>48</v>
      </c>
      <c r="AF186" t="s">
        <v>48</v>
      </c>
    </row>
    <row r="187" spans="1:32" hidden="1" outlineLevel="1" x14ac:dyDescent="0.2">
      <c r="A187" t="s">
        <v>26766</v>
      </c>
      <c r="B187" t="s">
        <v>26767</v>
      </c>
      <c r="C187" t="s">
        <v>26768</v>
      </c>
      <c r="D187" s="3"/>
      <c r="J187" t="s">
        <v>26769</v>
      </c>
      <c r="K187" t="s">
        <v>26287</v>
      </c>
      <c r="L187" t="s">
        <v>1233</v>
      </c>
      <c r="M187">
        <v>1</v>
      </c>
      <c r="P187" s="2" t="s">
        <v>26770</v>
      </c>
      <c r="Q187" t="s">
        <v>47</v>
      </c>
      <c r="S187">
        <v>4.4004569645039743E-4</v>
      </c>
      <c r="T187">
        <v>1.983505399039132E-6</v>
      </c>
      <c r="U187">
        <v>1.7604437744012099E-5</v>
      </c>
      <c r="V187">
        <v>3.749172537936829E-5</v>
      </c>
      <c r="W187">
        <v>2.347599220229313E-4</v>
      </c>
      <c r="X187">
        <v>2.3703249098616649E-5</v>
      </c>
      <c r="Y187">
        <v>4.4444444444444432E-2</v>
      </c>
      <c r="Z187">
        <v>0.11</v>
      </c>
      <c r="AA187">
        <v>0.13400000000000001</v>
      </c>
      <c r="AB187">
        <v>0.75700000000000001</v>
      </c>
      <c r="AC187">
        <v>-0.3034</v>
      </c>
      <c r="AD187" t="s">
        <v>48</v>
      </c>
      <c r="AE187" t="s">
        <v>48</v>
      </c>
      <c r="AF187" t="s">
        <v>48</v>
      </c>
    </row>
    <row r="188" spans="1:32" hidden="1" outlineLevel="1" x14ac:dyDescent="0.2">
      <c r="A188" t="s">
        <v>26771</v>
      </c>
      <c r="B188" t="s">
        <v>26772</v>
      </c>
      <c r="C188" t="s">
        <v>26773</v>
      </c>
      <c r="D188" s="3"/>
      <c r="J188" t="s">
        <v>26774</v>
      </c>
      <c r="K188" t="s">
        <v>26287</v>
      </c>
      <c r="L188" t="s">
        <v>1233</v>
      </c>
      <c r="M188">
        <v>1</v>
      </c>
      <c r="P188" s="2" t="s">
        <v>26775</v>
      </c>
      <c r="Q188" t="s">
        <v>47</v>
      </c>
      <c r="S188">
        <v>4.7750095836818218E-4</v>
      </c>
      <c r="T188">
        <v>2.1159676180104729E-6</v>
      </c>
      <c r="U188">
        <v>1.8999833628186021E-5</v>
      </c>
      <c r="V188">
        <v>6.2038961914367974E-5</v>
      </c>
      <c r="W188">
        <v>1.891643187263981E-4</v>
      </c>
      <c r="X188">
        <v>4.7399520553881302E-5</v>
      </c>
      <c r="Y188">
        <v>0</v>
      </c>
      <c r="Z188">
        <v>0.252</v>
      </c>
      <c r="AA188">
        <v>0</v>
      </c>
      <c r="AB188">
        <v>0.748</v>
      </c>
      <c r="AC188">
        <v>0.40189999999999998</v>
      </c>
      <c r="AD188" t="s">
        <v>48</v>
      </c>
      <c r="AE188" t="s">
        <v>48</v>
      </c>
      <c r="AF188" t="s">
        <v>48</v>
      </c>
    </row>
    <row r="189" spans="1:32" hidden="1" outlineLevel="1" x14ac:dyDescent="0.2">
      <c r="A189" t="s">
        <v>26776</v>
      </c>
      <c r="B189" t="s">
        <v>26777</v>
      </c>
      <c r="C189" t="s">
        <v>26778</v>
      </c>
      <c r="D189" s="3"/>
      <c r="J189" t="s">
        <v>26779</v>
      </c>
      <c r="K189" t="s">
        <v>26287</v>
      </c>
      <c r="L189" t="s">
        <v>1233</v>
      </c>
      <c r="M189">
        <v>1</v>
      </c>
      <c r="P189" s="2" t="s">
        <v>26780</v>
      </c>
      <c r="Q189" t="s">
        <v>47</v>
      </c>
      <c r="S189">
        <v>7.5496840290725231E-3</v>
      </c>
      <c r="T189">
        <v>2.8896877211082028E-6</v>
      </c>
      <c r="U189">
        <v>1.071805891115218E-4</v>
      </c>
      <c r="V189">
        <v>1.1146011092932889E-4</v>
      </c>
      <c r="W189">
        <v>6.3227270729839802E-3</v>
      </c>
      <c r="X189">
        <v>1.7123291036114099E-4</v>
      </c>
      <c r="Y189">
        <v>0</v>
      </c>
      <c r="Z189">
        <v>0</v>
      </c>
      <c r="AA189">
        <v>0</v>
      </c>
      <c r="AB189">
        <v>1</v>
      </c>
      <c r="AC189">
        <v>0</v>
      </c>
      <c r="AD189" t="s">
        <v>48</v>
      </c>
      <c r="AE189" t="s">
        <v>48</v>
      </c>
      <c r="AF189" t="s">
        <v>48</v>
      </c>
    </row>
    <row r="190" spans="1:32" hidden="1" outlineLevel="1" x14ac:dyDescent="0.2">
      <c r="A190" t="s">
        <v>26781</v>
      </c>
      <c r="B190" t="s">
        <v>26782</v>
      </c>
      <c r="C190" t="s">
        <v>26783</v>
      </c>
      <c r="D190" s="3"/>
      <c r="J190" t="s">
        <v>26784</v>
      </c>
      <c r="K190" t="s">
        <v>26287</v>
      </c>
      <c r="L190" t="s">
        <v>1233</v>
      </c>
      <c r="M190">
        <v>0</v>
      </c>
      <c r="P190" s="2" t="s">
        <v>26785</v>
      </c>
      <c r="Q190" t="s">
        <v>47</v>
      </c>
      <c r="S190">
        <v>7.6224596705287695E-4</v>
      </c>
      <c r="T190">
        <v>3.1775525712873791E-6</v>
      </c>
      <c r="U190">
        <v>4.010470729554072E-5</v>
      </c>
      <c r="V190">
        <v>6.0120131820440292E-5</v>
      </c>
      <c r="W190">
        <v>2.5056130834855139E-4</v>
      </c>
      <c r="X190">
        <v>7.0397116360254586E-5</v>
      </c>
      <c r="Y190">
        <v>0.25</v>
      </c>
      <c r="Z190">
        <v>0.23899999999999999</v>
      </c>
      <c r="AA190">
        <v>5.0999999999999997E-2</v>
      </c>
      <c r="AB190">
        <v>0.71</v>
      </c>
      <c r="AC190">
        <v>0.76500000000000001</v>
      </c>
      <c r="AD190" t="s">
        <v>48</v>
      </c>
      <c r="AE190" t="s">
        <v>48</v>
      </c>
      <c r="AF190" t="s">
        <v>48</v>
      </c>
    </row>
    <row r="191" spans="1:32" hidden="1" outlineLevel="1" x14ac:dyDescent="0.2">
      <c r="A191" t="s">
        <v>26786</v>
      </c>
      <c r="B191" t="s">
        <v>26787</v>
      </c>
      <c r="C191" t="s">
        <v>26788</v>
      </c>
      <c r="D191" s="3"/>
      <c r="J191" t="s">
        <v>26789</v>
      </c>
      <c r="K191" t="s">
        <v>26287</v>
      </c>
      <c r="L191" t="s">
        <v>1233</v>
      </c>
      <c r="M191">
        <v>1</v>
      </c>
      <c r="P191" s="2" t="s">
        <v>26790</v>
      </c>
      <c r="Q191" t="s">
        <v>47</v>
      </c>
      <c r="S191">
        <v>7.0736482739448547E-3</v>
      </c>
      <c r="T191">
        <v>8.2707201727316715E-6</v>
      </c>
      <c r="U191">
        <v>9.1408364824019372E-5</v>
      </c>
      <c r="V191">
        <v>2.253221115097404E-3</v>
      </c>
      <c r="W191">
        <v>4.68317826744169E-4</v>
      </c>
      <c r="X191">
        <v>1.312487525865436E-3</v>
      </c>
      <c r="Y191">
        <v>0.2166666666666667</v>
      </c>
      <c r="Z191">
        <v>0.151</v>
      </c>
      <c r="AA191">
        <v>0</v>
      </c>
      <c r="AB191">
        <v>0.84899999999999998</v>
      </c>
      <c r="AC191">
        <v>0.75060000000000004</v>
      </c>
      <c r="AD191" t="s">
        <v>48</v>
      </c>
      <c r="AE191" t="s">
        <v>48</v>
      </c>
      <c r="AF191" t="s">
        <v>48</v>
      </c>
    </row>
    <row r="192" spans="1:32" hidden="1" outlineLevel="1" x14ac:dyDescent="0.2">
      <c r="A192" t="s">
        <v>26791</v>
      </c>
      <c r="B192" t="s">
        <v>26792</v>
      </c>
      <c r="C192" t="s">
        <v>26793</v>
      </c>
      <c r="D192" s="3"/>
      <c r="J192" t="s">
        <v>26794</v>
      </c>
      <c r="K192" t="s">
        <v>26287</v>
      </c>
      <c r="L192" t="s">
        <v>1233</v>
      </c>
      <c r="M192">
        <v>1</v>
      </c>
      <c r="P192" s="2" t="s">
        <v>26795</v>
      </c>
      <c r="Q192" t="s">
        <v>47</v>
      </c>
      <c r="S192">
        <v>1.39530235901475E-3</v>
      </c>
      <c r="T192">
        <v>4.9489249249745626E-6</v>
      </c>
      <c r="U192">
        <v>4.6947643568273627E-5</v>
      </c>
      <c r="V192">
        <v>8.0451362009625882E-5</v>
      </c>
      <c r="W192">
        <v>4.8773203161545098E-4</v>
      </c>
      <c r="X192">
        <v>1.02031153801363E-4</v>
      </c>
      <c r="Y192">
        <v>0.3</v>
      </c>
      <c r="Z192">
        <v>0.11700000000000001</v>
      </c>
      <c r="AA192">
        <v>0</v>
      </c>
      <c r="AB192">
        <v>0.88300000000000001</v>
      </c>
      <c r="AC192">
        <v>0.51060000000000005</v>
      </c>
      <c r="AD192" t="s">
        <v>48</v>
      </c>
      <c r="AE192" t="s">
        <v>48</v>
      </c>
      <c r="AF192" t="s">
        <v>48</v>
      </c>
    </row>
    <row r="193" spans="1:32" hidden="1" outlineLevel="1" x14ac:dyDescent="0.2">
      <c r="A193" t="s">
        <v>26796</v>
      </c>
      <c r="B193" t="s">
        <v>26797</v>
      </c>
      <c r="C193" t="s">
        <v>26798</v>
      </c>
      <c r="D193" s="3"/>
      <c r="J193" t="s">
        <v>26799</v>
      </c>
      <c r="K193" t="s">
        <v>26287</v>
      </c>
      <c r="L193" t="s">
        <v>1233</v>
      </c>
      <c r="M193">
        <v>-3</v>
      </c>
      <c r="P193" s="2" t="s">
        <v>26800</v>
      </c>
      <c r="Q193" t="s">
        <v>47</v>
      </c>
      <c r="S193">
        <v>4.9498784355819234E-3</v>
      </c>
      <c r="T193">
        <v>1.3294403288455209E-5</v>
      </c>
      <c r="U193">
        <v>3.1840940937399859E-4</v>
      </c>
      <c r="V193">
        <v>1.025758028845303E-4</v>
      </c>
      <c r="W193">
        <v>2.999269869178534E-3</v>
      </c>
      <c r="X193">
        <v>3.4983956720679998E-4</v>
      </c>
      <c r="Y193">
        <v>0.17387445887445879</v>
      </c>
      <c r="Z193">
        <v>9.0999999999999998E-2</v>
      </c>
      <c r="AA193">
        <v>5.5E-2</v>
      </c>
      <c r="AB193">
        <v>0.85399999999999998</v>
      </c>
      <c r="AC193">
        <v>0.44269999999999998</v>
      </c>
      <c r="AD193" t="s">
        <v>48</v>
      </c>
      <c r="AE193" t="s">
        <v>48</v>
      </c>
      <c r="AF193" t="s">
        <v>48</v>
      </c>
    </row>
    <row r="194" spans="1:32" hidden="1" outlineLevel="1" x14ac:dyDescent="0.2">
      <c r="A194" t="s">
        <v>26801</v>
      </c>
      <c r="B194" t="s">
        <v>26802</v>
      </c>
      <c r="C194" t="s">
        <v>26803</v>
      </c>
      <c r="D194" s="3"/>
      <c r="J194" t="s">
        <v>26804</v>
      </c>
      <c r="K194" t="s">
        <v>26287</v>
      </c>
      <c r="L194" t="s">
        <v>1233</v>
      </c>
      <c r="M194">
        <v>0</v>
      </c>
      <c r="P194" s="2" t="s">
        <v>26805</v>
      </c>
      <c r="Q194" t="s">
        <v>47</v>
      </c>
      <c r="S194">
        <v>1.4051065081730481E-3</v>
      </c>
      <c r="T194">
        <v>2.2699914552504201E-6</v>
      </c>
      <c r="U194">
        <v>4.4865482777822763E-5</v>
      </c>
      <c r="V194">
        <v>1.620790280867368E-4</v>
      </c>
      <c r="W194">
        <v>5.1086966414004564E-4</v>
      </c>
      <c r="X194">
        <v>4.6177745389286429E-5</v>
      </c>
      <c r="Y194">
        <v>0.7</v>
      </c>
      <c r="Z194">
        <v>0.34799999999999998</v>
      </c>
      <c r="AA194">
        <v>0</v>
      </c>
      <c r="AB194">
        <v>0.65200000000000002</v>
      </c>
      <c r="AC194">
        <v>0.58589999999999998</v>
      </c>
      <c r="AD194" t="s">
        <v>48</v>
      </c>
      <c r="AE194" t="s">
        <v>48</v>
      </c>
      <c r="AF194" t="s">
        <v>48</v>
      </c>
    </row>
    <row r="195" spans="1:32" hidden="1" outlineLevel="1" x14ac:dyDescent="0.2">
      <c r="A195" t="s">
        <v>26806</v>
      </c>
      <c r="B195" t="s">
        <v>26807</v>
      </c>
      <c r="C195" t="s">
        <v>26808</v>
      </c>
      <c r="D195" s="3"/>
      <c r="J195" t="s">
        <v>26809</v>
      </c>
      <c r="K195" t="s">
        <v>26287</v>
      </c>
      <c r="L195" t="s">
        <v>1233</v>
      </c>
      <c r="M195">
        <v>0</v>
      </c>
      <c r="P195" s="2" t="s">
        <v>26810</v>
      </c>
      <c r="Q195" t="s">
        <v>47</v>
      </c>
      <c r="S195">
        <v>5.766667309217155E-4</v>
      </c>
      <c r="T195">
        <v>8.2002316048601642E-6</v>
      </c>
      <c r="U195">
        <v>5.3086365369381383E-5</v>
      </c>
      <c r="V195">
        <v>5.2126797527307638E-5</v>
      </c>
      <c r="W195">
        <v>2.008419105550274E-4</v>
      </c>
      <c r="X195">
        <v>4.7595465730410069E-5</v>
      </c>
      <c r="Y195">
        <v>0.11636904761904759</v>
      </c>
      <c r="Z195">
        <v>0.11899999999999999</v>
      </c>
      <c r="AA195">
        <v>8.4000000000000005E-2</v>
      </c>
      <c r="AB195">
        <v>0.79700000000000004</v>
      </c>
      <c r="AC195">
        <v>0.80859999999999999</v>
      </c>
      <c r="AD195" t="s">
        <v>48</v>
      </c>
      <c r="AE195" t="s">
        <v>48</v>
      </c>
      <c r="AF195" t="s">
        <v>48</v>
      </c>
    </row>
    <row r="196" spans="1:32" hidden="1" outlineLevel="1" x14ac:dyDescent="0.2">
      <c r="A196" t="s">
        <v>26811</v>
      </c>
      <c r="B196" t="s">
        <v>26812</v>
      </c>
      <c r="C196" t="s">
        <v>26813</v>
      </c>
      <c r="D196" s="3"/>
      <c r="J196" t="s">
        <v>26814</v>
      </c>
      <c r="K196" t="s">
        <v>26287</v>
      </c>
      <c r="L196" t="s">
        <v>1233</v>
      </c>
      <c r="M196">
        <v>0</v>
      </c>
      <c r="P196" s="2" t="s">
        <v>26815</v>
      </c>
      <c r="Q196" t="s">
        <v>47</v>
      </c>
      <c r="S196">
        <v>4.2529045604169369E-3</v>
      </c>
      <c r="T196">
        <v>3.0156481443555091E-5</v>
      </c>
      <c r="U196">
        <v>4.3952185660600662E-4</v>
      </c>
      <c r="V196">
        <v>9.4168608484324068E-5</v>
      </c>
      <c r="W196">
        <v>2.1300124935805802E-3</v>
      </c>
      <c r="X196">
        <v>1.344198826700449E-4</v>
      </c>
      <c r="Y196">
        <v>0.15</v>
      </c>
      <c r="Z196">
        <v>0.11</v>
      </c>
      <c r="AA196">
        <v>0</v>
      </c>
      <c r="AB196">
        <v>0.89</v>
      </c>
      <c r="AC196">
        <v>0.62039999999999995</v>
      </c>
      <c r="AD196" t="s">
        <v>48</v>
      </c>
      <c r="AE196" t="s">
        <v>48</v>
      </c>
      <c r="AF196" t="s">
        <v>48</v>
      </c>
    </row>
    <row r="197" spans="1:32" hidden="1" outlineLevel="1" x14ac:dyDescent="0.2">
      <c r="A197" t="s">
        <v>26816</v>
      </c>
      <c r="B197" t="s">
        <v>26817</v>
      </c>
      <c r="C197" t="s">
        <v>26818</v>
      </c>
      <c r="D197" s="3"/>
      <c r="J197" t="s">
        <v>26819</v>
      </c>
      <c r="K197" t="s">
        <v>26287</v>
      </c>
      <c r="L197" t="s">
        <v>1233</v>
      </c>
      <c r="M197">
        <v>0</v>
      </c>
      <c r="P197" s="2" t="s">
        <v>26820</v>
      </c>
      <c r="Q197" t="s">
        <v>47</v>
      </c>
      <c r="S197">
        <v>1.1480761459097271E-3</v>
      </c>
      <c r="T197">
        <v>2.207487705163658E-5</v>
      </c>
      <c r="U197">
        <v>9.1438698291312903E-5</v>
      </c>
      <c r="V197">
        <v>2.4983801995404059E-4</v>
      </c>
      <c r="W197">
        <v>3.7206849083304411E-4</v>
      </c>
      <c r="X197">
        <v>1.194737706100568E-4</v>
      </c>
      <c r="Y197">
        <v>0.2</v>
      </c>
      <c r="Z197">
        <v>8.7999999999999995E-2</v>
      </c>
      <c r="AA197">
        <v>0</v>
      </c>
      <c r="AB197">
        <v>0.91200000000000003</v>
      </c>
      <c r="AC197">
        <v>0.40189999999999998</v>
      </c>
      <c r="AD197" t="s">
        <v>48</v>
      </c>
      <c r="AE197" t="s">
        <v>48</v>
      </c>
      <c r="AF197" t="s">
        <v>48</v>
      </c>
    </row>
    <row r="198" spans="1:32" hidden="1" outlineLevel="1" x14ac:dyDescent="0.2">
      <c r="A198" t="s">
        <v>26821</v>
      </c>
      <c r="B198" t="s">
        <v>26822</v>
      </c>
      <c r="C198" t="s">
        <v>26823</v>
      </c>
      <c r="D198" s="3"/>
      <c r="J198" t="s">
        <v>26824</v>
      </c>
      <c r="K198" t="s">
        <v>26287</v>
      </c>
      <c r="L198" t="s">
        <v>1233</v>
      </c>
      <c r="M198">
        <v>-8</v>
      </c>
      <c r="P198" s="2" t="s">
        <v>26825</v>
      </c>
      <c r="Q198" t="s">
        <v>47</v>
      </c>
      <c r="S198">
        <v>2.9453675961121922E-4</v>
      </c>
      <c r="T198">
        <v>2.4169735297618899E-6</v>
      </c>
      <c r="U198">
        <v>1.6047280951170251E-5</v>
      </c>
      <c r="V198">
        <v>4.5139157009543851E-5</v>
      </c>
      <c r="W198">
        <v>1.2891783262602979E-4</v>
      </c>
      <c r="X198">
        <v>2.741958269325551E-5</v>
      </c>
      <c r="Y198">
        <v>0</v>
      </c>
      <c r="Z198">
        <v>0</v>
      </c>
      <c r="AA198">
        <v>0</v>
      </c>
      <c r="AB198">
        <v>1</v>
      </c>
      <c r="AC198">
        <v>0</v>
      </c>
      <c r="AD198" t="s">
        <v>48</v>
      </c>
      <c r="AE198" t="s">
        <v>48</v>
      </c>
      <c r="AF198" t="s">
        <v>48</v>
      </c>
    </row>
    <row r="199" spans="1:32" hidden="1" outlineLevel="1" x14ac:dyDescent="0.2">
      <c r="A199" t="s">
        <v>26826</v>
      </c>
      <c r="B199" t="s">
        <v>26827</v>
      </c>
      <c r="C199" t="s">
        <v>26828</v>
      </c>
      <c r="D199" s="3"/>
      <c r="J199" t="s">
        <v>26829</v>
      </c>
      <c r="K199" t="s">
        <v>26287</v>
      </c>
      <c r="L199" t="s">
        <v>1233</v>
      </c>
      <c r="M199">
        <v>0</v>
      </c>
      <c r="P199" s="2" t="s">
        <v>26830</v>
      </c>
      <c r="Q199" t="s">
        <v>47</v>
      </c>
      <c r="S199">
        <v>6.2104116659611464E-4</v>
      </c>
      <c r="T199">
        <v>6.7533114815887529E-6</v>
      </c>
      <c r="U199">
        <v>4.8417292418889701E-5</v>
      </c>
      <c r="V199">
        <v>4.8358415369875729E-5</v>
      </c>
      <c r="W199">
        <v>2.5482365163043141E-4</v>
      </c>
      <c r="X199">
        <v>5.0150039896834642E-5</v>
      </c>
      <c r="Y199">
        <v>0.11686507936507939</v>
      </c>
      <c r="Z199">
        <v>9.6000000000000002E-2</v>
      </c>
      <c r="AA199">
        <v>3.6999999999999998E-2</v>
      </c>
      <c r="AB199">
        <v>0.86599999999999999</v>
      </c>
      <c r="AC199">
        <v>0.86170000000000002</v>
      </c>
      <c r="AD199" t="s">
        <v>48</v>
      </c>
      <c r="AE199" t="s">
        <v>48</v>
      </c>
      <c r="AF199" t="s">
        <v>48</v>
      </c>
    </row>
    <row r="200" spans="1:32" hidden="1" outlineLevel="1" x14ac:dyDescent="0.2">
      <c r="A200" t="s">
        <v>26831</v>
      </c>
      <c r="B200" t="s">
        <v>26832</v>
      </c>
      <c r="C200" t="s">
        <v>26833</v>
      </c>
      <c r="D200" s="3"/>
      <c r="J200" t="s">
        <v>26834</v>
      </c>
      <c r="K200" t="s">
        <v>26287</v>
      </c>
      <c r="L200" t="s">
        <v>1233</v>
      </c>
      <c r="M200">
        <v>0</v>
      </c>
      <c r="P200" s="2" t="s">
        <v>26835</v>
      </c>
      <c r="Q200" t="s">
        <v>47</v>
      </c>
      <c r="S200">
        <v>4.1417434113100171E-4</v>
      </c>
      <c r="T200">
        <v>2.0482236777752409E-6</v>
      </c>
      <c r="U200">
        <v>2.4015629605855789E-5</v>
      </c>
      <c r="V200">
        <v>3.9263573853531852E-5</v>
      </c>
      <c r="W200">
        <v>2.0939458045177159E-4</v>
      </c>
      <c r="X200">
        <v>2.0448243958526291E-5</v>
      </c>
      <c r="Y200">
        <v>2.5000000000000001E-2</v>
      </c>
      <c r="Z200">
        <v>0</v>
      </c>
      <c r="AA200">
        <v>0.35499999999999998</v>
      </c>
      <c r="AB200">
        <v>0.64500000000000002</v>
      </c>
      <c r="AC200">
        <v>-0.29599999999999999</v>
      </c>
      <c r="AD200" t="s">
        <v>48</v>
      </c>
      <c r="AE200" t="s">
        <v>48</v>
      </c>
      <c r="AF200" t="s">
        <v>48</v>
      </c>
    </row>
    <row r="201" spans="1:32" hidden="1" outlineLevel="1" x14ac:dyDescent="0.2">
      <c r="A201" t="s">
        <v>26836</v>
      </c>
      <c r="B201" t="s">
        <v>26837</v>
      </c>
      <c r="C201" t="s">
        <v>26838</v>
      </c>
      <c r="D201" s="3"/>
      <c r="J201" t="s">
        <v>26839</v>
      </c>
      <c r="K201" t="s">
        <v>26287</v>
      </c>
      <c r="L201" t="s">
        <v>1233</v>
      </c>
      <c r="M201">
        <v>0</v>
      </c>
      <c r="P201" s="2" t="s">
        <v>26840</v>
      </c>
      <c r="Q201" t="s">
        <v>47</v>
      </c>
      <c r="S201">
        <v>4.1068444261327391E-4</v>
      </c>
      <c r="T201">
        <v>1.9375797819520808E-6</v>
      </c>
      <c r="U201">
        <v>1.75540608324809E-5</v>
      </c>
      <c r="V201">
        <v>5.0465514505049207E-5</v>
      </c>
      <c r="W201">
        <v>1.8039469432551411E-4</v>
      </c>
      <c r="X201">
        <v>2.3264536139322441E-5</v>
      </c>
      <c r="Y201">
        <v>0</v>
      </c>
      <c r="Z201">
        <v>0.22900000000000001</v>
      </c>
      <c r="AA201">
        <v>0.128</v>
      </c>
      <c r="AB201">
        <v>0.64200000000000002</v>
      </c>
      <c r="AC201">
        <v>0.2732</v>
      </c>
      <c r="AD201" t="s">
        <v>48</v>
      </c>
      <c r="AE201" t="s">
        <v>48</v>
      </c>
      <c r="AF201" t="s">
        <v>48</v>
      </c>
    </row>
    <row r="202" spans="1:32" hidden="1" outlineLevel="1" x14ac:dyDescent="0.2">
      <c r="A202" t="s">
        <v>26841</v>
      </c>
      <c r="B202" t="s">
        <v>26842</v>
      </c>
      <c r="C202" t="s">
        <v>26843</v>
      </c>
      <c r="D202" s="3"/>
      <c r="J202" t="s">
        <v>26844</v>
      </c>
      <c r="K202" t="s">
        <v>26287</v>
      </c>
      <c r="L202" t="s">
        <v>1233</v>
      </c>
      <c r="M202">
        <v>-3</v>
      </c>
      <c r="P202" s="2" t="s">
        <v>26845</v>
      </c>
      <c r="Q202" t="s">
        <v>10492</v>
      </c>
      <c r="S202">
        <v>5.7308352552354336E-4</v>
      </c>
      <c r="T202">
        <v>2.1986614228808321E-5</v>
      </c>
      <c r="U202">
        <v>5.2321276598377153E-5</v>
      </c>
      <c r="V202">
        <v>1.66982994414866E-4</v>
      </c>
      <c r="W202">
        <v>2.6494948542676871E-4</v>
      </c>
      <c r="X202">
        <v>7.9559278674423695E-5</v>
      </c>
      <c r="Y202">
        <v>0.1161111111111111</v>
      </c>
      <c r="Z202">
        <v>6.5000000000000002E-2</v>
      </c>
      <c r="AA202">
        <v>6.0000000000000001E-3</v>
      </c>
      <c r="AB202">
        <v>0.92900000000000005</v>
      </c>
      <c r="AC202">
        <v>0.89810000000000001</v>
      </c>
      <c r="AD202" t="s">
        <v>48</v>
      </c>
      <c r="AE202" t="s">
        <v>48</v>
      </c>
      <c r="AF202" t="s">
        <v>48</v>
      </c>
    </row>
    <row r="203" spans="1:32" hidden="1" outlineLevel="1" x14ac:dyDescent="0.2">
      <c r="A203" t="s">
        <v>26846</v>
      </c>
      <c r="B203" t="s">
        <v>26847</v>
      </c>
      <c r="C203" t="s">
        <v>26848</v>
      </c>
      <c r="D203" s="3"/>
      <c r="J203" t="s">
        <v>26849</v>
      </c>
      <c r="K203" t="s">
        <v>26287</v>
      </c>
      <c r="L203" t="s">
        <v>1233</v>
      </c>
      <c r="M203">
        <v>-3</v>
      </c>
      <c r="P203" s="2" t="s">
        <v>26850</v>
      </c>
      <c r="Q203" t="s">
        <v>47</v>
      </c>
      <c r="S203">
        <v>3.3982056193053718E-3</v>
      </c>
      <c r="T203">
        <v>5.1042179620708339E-6</v>
      </c>
      <c r="U203">
        <v>4.7741526941535988E-5</v>
      </c>
      <c r="V203">
        <v>1.9469280960038299E-4</v>
      </c>
      <c r="W203">
        <v>1.454759505577385E-3</v>
      </c>
      <c r="X203">
        <v>7.7483484346885234E-5</v>
      </c>
      <c r="Y203">
        <v>0.3</v>
      </c>
      <c r="Z203">
        <v>0.188</v>
      </c>
      <c r="AA203">
        <v>0.105</v>
      </c>
      <c r="AB203">
        <v>0.70699999999999996</v>
      </c>
      <c r="AC203">
        <v>0.64959999999999996</v>
      </c>
      <c r="AD203" t="s">
        <v>48</v>
      </c>
      <c r="AE203" t="s">
        <v>48</v>
      </c>
      <c r="AF203" t="s">
        <v>48</v>
      </c>
    </row>
    <row r="204" spans="1:32" hidden="1" outlineLevel="1" x14ac:dyDescent="0.2">
      <c r="A204" t="s">
        <v>26851</v>
      </c>
      <c r="B204" t="s">
        <v>26852</v>
      </c>
      <c r="C204" t="s">
        <v>26853</v>
      </c>
      <c r="D204" s="3"/>
      <c r="J204" t="s">
        <v>26854</v>
      </c>
      <c r="K204" t="s">
        <v>26287</v>
      </c>
      <c r="L204" t="s">
        <v>1233</v>
      </c>
      <c r="M204">
        <v>-13</v>
      </c>
      <c r="P204" s="2" t="s">
        <v>26855</v>
      </c>
      <c r="Q204" t="s">
        <v>47</v>
      </c>
      <c r="S204">
        <v>1.726282294839621E-3</v>
      </c>
      <c r="T204">
        <v>3.0122591851977631E-6</v>
      </c>
      <c r="U204">
        <v>3.4423610486555838E-5</v>
      </c>
      <c r="V204">
        <v>1.1231782264076171E-4</v>
      </c>
      <c r="W204">
        <v>5.8310921303927898E-4</v>
      </c>
      <c r="X204">
        <v>2.170606312574819E-4</v>
      </c>
      <c r="Y204">
        <v>0</v>
      </c>
      <c r="Z204">
        <v>7.5999999999999998E-2</v>
      </c>
      <c r="AA204">
        <v>6.7000000000000004E-2</v>
      </c>
      <c r="AB204">
        <v>0.85599999999999998</v>
      </c>
      <c r="AC204">
        <v>7.7200000000000005E-2</v>
      </c>
      <c r="AD204" t="s">
        <v>48</v>
      </c>
      <c r="AE204" t="s">
        <v>48</v>
      </c>
      <c r="AF204" t="s">
        <v>48</v>
      </c>
    </row>
    <row r="205" spans="1:32" hidden="1" outlineLevel="1" x14ac:dyDescent="0.2">
      <c r="A205" t="s">
        <v>26856</v>
      </c>
      <c r="B205" t="s">
        <v>26857</v>
      </c>
      <c r="C205" t="s">
        <v>513</v>
      </c>
      <c r="D205" s="3"/>
      <c r="J205" t="s">
        <v>3243</v>
      </c>
      <c r="K205" t="s">
        <v>26287</v>
      </c>
      <c r="L205" t="s">
        <v>1233</v>
      </c>
      <c r="M205">
        <v>-2</v>
      </c>
      <c r="P205" s="2" t="s">
        <v>26858</v>
      </c>
      <c r="Q205" t="s">
        <v>47</v>
      </c>
      <c r="Y205" t="s">
        <v>48</v>
      </c>
      <c r="Z205" t="s">
        <v>48</v>
      </c>
      <c r="AA205" t="s">
        <v>48</v>
      </c>
      <c r="AB205" t="s">
        <v>48</v>
      </c>
      <c r="AC205" t="s">
        <v>48</v>
      </c>
      <c r="AD205" t="s">
        <v>48</v>
      </c>
      <c r="AE205" t="s">
        <v>48</v>
      </c>
      <c r="AF205" t="s">
        <v>48</v>
      </c>
    </row>
    <row r="206" spans="1:32" hidden="1" outlineLevel="1" x14ac:dyDescent="0.2">
      <c r="A206" t="s">
        <v>26859</v>
      </c>
      <c r="B206" t="s">
        <v>26860</v>
      </c>
      <c r="C206" t="s">
        <v>26861</v>
      </c>
      <c r="D206" s="3"/>
      <c r="J206" t="s">
        <v>26862</v>
      </c>
      <c r="K206" t="s">
        <v>26287</v>
      </c>
      <c r="L206" t="s">
        <v>1233</v>
      </c>
      <c r="M206">
        <v>-27</v>
      </c>
      <c r="P206" s="2" t="s">
        <v>26863</v>
      </c>
      <c r="Q206" t="s">
        <v>13172</v>
      </c>
      <c r="S206">
        <v>3.0828340095467871E-4</v>
      </c>
      <c r="T206">
        <v>2.2915596673556142E-6</v>
      </c>
      <c r="U206">
        <v>1.8596650988911279E-5</v>
      </c>
      <c r="V206">
        <v>4.3144154915353283E-5</v>
      </c>
      <c r="W206">
        <v>1.558741205371916E-4</v>
      </c>
      <c r="X206">
        <v>2.3050277377478778E-5</v>
      </c>
      <c r="Y206">
        <v>-0.16577380952380949</v>
      </c>
      <c r="Z206">
        <v>0.05</v>
      </c>
      <c r="AA206">
        <v>0.11</v>
      </c>
      <c r="AB206">
        <v>0.84099999999999997</v>
      </c>
      <c r="AC206">
        <v>-0.20130000000000001</v>
      </c>
      <c r="AD206" t="s">
        <v>48</v>
      </c>
      <c r="AE206" t="s">
        <v>48</v>
      </c>
      <c r="AF206" t="s">
        <v>48</v>
      </c>
    </row>
    <row r="207" spans="1:32" hidden="1" outlineLevel="1" x14ac:dyDescent="0.2">
      <c r="A207" t="s">
        <v>26864</v>
      </c>
      <c r="B207" t="s">
        <v>26865</v>
      </c>
      <c r="C207" t="s">
        <v>18539</v>
      </c>
      <c r="D207" s="3"/>
      <c r="J207" t="s">
        <v>26866</v>
      </c>
      <c r="K207" t="s">
        <v>26287</v>
      </c>
      <c r="L207" t="s">
        <v>1233</v>
      </c>
      <c r="M207">
        <v>-7</v>
      </c>
      <c r="P207" s="2" t="s">
        <v>26867</v>
      </c>
      <c r="Q207" t="s">
        <v>47</v>
      </c>
      <c r="S207">
        <v>3.7581671494990593E-4</v>
      </c>
      <c r="T207">
        <v>1.827800019782444E-6</v>
      </c>
      <c r="U207">
        <v>1.91273484233534E-5</v>
      </c>
      <c r="V207">
        <v>4.3726569856517017E-5</v>
      </c>
      <c r="W207">
        <v>1.793732953956351E-4</v>
      </c>
      <c r="X207">
        <v>2.1833289792994041E-5</v>
      </c>
      <c r="Y207">
        <v>2.5000000000000001E-2</v>
      </c>
      <c r="Z207">
        <v>8.5999999999999993E-2</v>
      </c>
      <c r="AA207">
        <v>0</v>
      </c>
      <c r="AB207">
        <v>0.91400000000000003</v>
      </c>
      <c r="AC207">
        <v>0.44040000000000001</v>
      </c>
      <c r="AD207" t="s">
        <v>48</v>
      </c>
      <c r="AE207" t="s">
        <v>48</v>
      </c>
      <c r="AF207" t="s">
        <v>48</v>
      </c>
    </row>
    <row r="208" spans="1:32" hidden="1" outlineLevel="1" x14ac:dyDescent="0.2">
      <c r="A208" t="s">
        <v>26868</v>
      </c>
      <c r="B208" t="s">
        <v>26869</v>
      </c>
      <c r="C208" t="s">
        <v>26870</v>
      </c>
      <c r="D208" s="3"/>
      <c r="J208" t="s">
        <v>26871</v>
      </c>
      <c r="K208" t="s">
        <v>26287</v>
      </c>
      <c r="L208" t="s">
        <v>1233</v>
      </c>
      <c r="M208">
        <v>-5</v>
      </c>
      <c r="P208" s="2" t="s">
        <v>26872</v>
      </c>
      <c r="Q208" t="s">
        <v>26873</v>
      </c>
      <c r="S208">
        <v>3.2490200828760862E-4</v>
      </c>
      <c r="T208">
        <v>2.9117713893356272E-6</v>
      </c>
      <c r="U208">
        <v>2.1288964489940551E-5</v>
      </c>
      <c r="V208">
        <v>4.0248345612781122E-5</v>
      </c>
      <c r="W208">
        <v>1.510904839960858E-4</v>
      </c>
      <c r="X208">
        <v>2.9200553399277851E-5</v>
      </c>
      <c r="Y208">
        <v>0.1410714285714286</v>
      </c>
      <c r="Z208">
        <v>0.10299999999999999</v>
      </c>
      <c r="AA208">
        <v>4.3999999999999997E-2</v>
      </c>
      <c r="AB208">
        <v>0.85299999999999998</v>
      </c>
      <c r="AC208">
        <v>0.80910000000000004</v>
      </c>
      <c r="AD208" t="s">
        <v>48</v>
      </c>
      <c r="AE208" t="s">
        <v>48</v>
      </c>
      <c r="AF208" t="s">
        <v>48</v>
      </c>
    </row>
    <row r="209" spans="1:32" hidden="1" outlineLevel="1" x14ac:dyDescent="0.2">
      <c r="A209" t="s">
        <v>26874</v>
      </c>
      <c r="B209" t="s">
        <v>26875</v>
      </c>
      <c r="C209" t="s">
        <v>10792</v>
      </c>
      <c r="D209" s="3"/>
      <c r="J209" t="s">
        <v>26876</v>
      </c>
      <c r="K209" t="s">
        <v>26287</v>
      </c>
      <c r="L209" t="s">
        <v>1233</v>
      </c>
      <c r="M209">
        <v>0</v>
      </c>
      <c r="P209" s="2" t="s">
        <v>26877</v>
      </c>
      <c r="Q209" t="s">
        <v>10795</v>
      </c>
      <c r="Y209" t="s">
        <v>48</v>
      </c>
      <c r="Z209" t="s">
        <v>48</v>
      </c>
      <c r="AA209" t="s">
        <v>48</v>
      </c>
      <c r="AB209" t="s">
        <v>48</v>
      </c>
      <c r="AC209" t="s">
        <v>48</v>
      </c>
      <c r="AD209" t="s">
        <v>48</v>
      </c>
      <c r="AE209" t="s">
        <v>48</v>
      </c>
      <c r="AF209" t="s">
        <v>48</v>
      </c>
    </row>
    <row r="210" spans="1:32" hidden="1" outlineLevel="1" x14ac:dyDescent="0.2">
      <c r="A210" t="s">
        <v>26878</v>
      </c>
      <c r="B210" t="s">
        <v>26879</v>
      </c>
      <c r="C210" t="s">
        <v>26880</v>
      </c>
      <c r="D210" s="3"/>
      <c r="J210" t="s">
        <v>26881</v>
      </c>
      <c r="K210" t="s">
        <v>26287</v>
      </c>
      <c r="L210" t="s">
        <v>1233</v>
      </c>
      <c r="M210">
        <v>0</v>
      </c>
      <c r="P210" s="2" t="s">
        <v>26882</v>
      </c>
      <c r="Q210" t="s">
        <v>10132</v>
      </c>
      <c r="Y210" t="s">
        <v>48</v>
      </c>
      <c r="Z210" t="s">
        <v>48</v>
      </c>
      <c r="AA210" t="s">
        <v>48</v>
      </c>
      <c r="AB210" t="s">
        <v>48</v>
      </c>
      <c r="AC210" t="s">
        <v>48</v>
      </c>
      <c r="AD210" t="s">
        <v>48</v>
      </c>
      <c r="AE210" t="s">
        <v>48</v>
      </c>
      <c r="AF210" t="s">
        <v>48</v>
      </c>
    </row>
    <row r="211" spans="1:32" hidden="1" outlineLevel="1" x14ac:dyDescent="0.2">
      <c r="A211" t="s">
        <v>26883</v>
      </c>
      <c r="B211" t="s">
        <v>26884</v>
      </c>
      <c r="C211" t="s">
        <v>26885</v>
      </c>
      <c r="D211" s="3"/>
      <c r="J211" t="s">
        <v>26886</v>
      </c>
      <c r="K211" t="s">
        <v>26287</v>
      </c>
      <c r="L211" t="s">
        <v>1233</v>
      </c>
      <c r="M211">
        <v>0</v>
      </c>
      <c r="P211" s="2" t="s">
        <v>26887</v>
      </c>
      <c r="Q211" t="s">
        <v>10471</v>
      </c>
      <c r="S211">
        <v>3.2882086816243827E-4</v>
      </c>
      <c r="T211">
        <v>2.2378824269253532E-6</v>
      </c>
      <c r="U211">
        <v>1.7766857126844119E-5</v>
      </c>
      <c r="V211">
        <v>3.6949721106793731E-5</v>
      </c>
      <c r="W211">
        <v>1.8487867782823739E-4</v>
      </c>
      <c r="X211">
        <v>2.0428908101166598E-5</v>
      </c>
      <c r="Y211">
        <v>2.6666666666666668E-2</v>
      </c>
      <c r="Z211">
        <v>0.128</v>
      </c>
      <c r="AA211">
        <v>0</v>
      </c>
      <c r="AB211">
        <v>0.872</v>
      </c>
      <c r="AC211">
        <v>0.7964</v>
      </c>
      <c r="AD211" t="s">
        <v>48</v>
      </c>
      <c r="AE211" t="s">
        <v>48</v>
      </c>
      <c r="AF211" t="s">
        <v>48</v>
      </c>
    </row>
    <row r="212" spans="1:32" hidden="1" outlineLevel="1" x14ac:dyDescent="0.2">
      <c r="A212" t="s">
        <v>26888</v>
      </c>
      <c r="B212" t="s">
        <v>26889</v>
      </c>
      <c r="C212" t="s">
        <v>26890</v>
      </c>
      <c r="D212" s="3"/>
      <c r="J212" t="s">
        <v>26891</v>
      </c>
      <c r="K212" t="s">
        <v>26287</v>
      </c>
      <c r="L212" t="s">
        <v>1233</v>
      </c>
      <c r="M212">
        <v>0</v>
      </c>
      <c r="P212" s="2" t="s">
        <v>26892</v>
      </c>
      <c r="Q212" t="s">
        <v>47</v>
      </c>
      <c r="S212">
        <v>9.6763297915458679E-4</v>
      </c>
      <c r="T212">
        <v>1.8937972754429211E-6</v>
      </c>
      <c r="U212">
        <v>2.4609878892078999E-5</v>
      </c>
      <c r="V212">
        <v>9.1653710114769638E-5</v>
      </c>
      <c r="W212">
        <v>4.6261196257546539E-4</v>
      </c>
      <c r="X212">
        <v>3.7773548683617257E-5</v>
      </c>
      <c r="Y212">
        <v>7.5000000000000011E-2</v>
      </c>
      <c r="Z212">
        <v>0.105</v>
      </c>
      <c r="AA212">
        <v>0</v>
      </c>
      <c r="AB212">
        <v>0.89500000000000002</v>
      </c>
      <c r="AC212">
        <v>0.27550000000000002</v>
      </c>
      <c r="AD212" t="s">
        <v>48</v>
      </c>
      <c r="AE212" t="s">
        <v>48</v>
      </c>
      <c r="AF212" t="s">
        <v>48</v>
      </c>
    </row>
    <row r="213" spans="1:32" hidden="1" outlineLevel="1" x14ac:dyDescent="0.2">
      <c r="A213" t="s">
        <v>26893</v>
      </c>
      <c r="B213" t="s">
        <v>26894</v>
      </c>
      <c r="C213" t="s">
        <v>26895</v>
      </c>
      <c r="D213" s="3"/>
      <c r="J213" t="s">
        <v>26896</v>
      </c>
      <c r="K213" t="s">
        <v>26287</v>
      </c>
      <c r="L213" t="s">
        <v>1233</v>
      </c>
      <c r="M213">
        <v>0</v>
      </c>
      <c r="P213" s="2" t="s">
        <v>26897</v>
      </c>
      <c r="Q213" t="s">
        <v>47</v>
      </c>
      <c r="S213">
        <v>1.111618941649795E-3</v>
      </c>
      <c r="T213">
        <v>2.98740815196652E-5</v>
      </c>
      <c r="U213">
        <v>1.069887148332782E-4</v>
      </c>
      <c r="V213">
        <v>3.3256557071581477E-4</v>
      </c>
      <c r="W213">
        <v>3.9225973887369042E-4</v>
      </c>
      <c r="X213">
        <v>1.042060757754371E-4</v>
      </c>
      <c r="Y213">
        <v>0.28000000000000003</v>
      </c>
      <c r="Z213">
        <v>0.219</v>
      </c>
      <c r="AA213">
        <v>4.2999999999999997E-2</v>
      </c>
      <c r="AB213">
        <v>0.73799999999999999</v>
      </c>
      <c r="AC213">
        <v>0.93030000000000002</v>
      </c>
      <c r="AD213" t="s">
        <v>48</v>
      </c>
      <c r="AE213" t="s">
        <v>48</v>
      </c>
      <c r="AF213" t="s">
        <v>48</v>
      </c>
    </row>
    <row r="214" spans="1:32" hidden="1" outlineLevel="1" x14ac:dyDescent="0.2">
      <c r="A214" t="s">
        <v>26898</v>
      </c>
      <c r="B214" t="s">
        <v>26899</v>
      </c>
      <c r="C214" t="s">
        <v>26900</v>
      </c>
      <c r="D214" s="3"/>
      <c r="J214" t="s">
        <v>26901</v>
      </c>
      <c r="K214" t="s">
        <v>26287</v>
      </c>
      <c r="L214" t="s">
        <v>1233</v>
      </c>
      <c r="M214">
        <v>0</v>
      </c>
      <c r="P214" s="2" t="s">
        <v>26902</v>
      </c>
      <c r="Q214" t="s">
        <v>10060</v>
      </c>
      <c r="S214">
        <v>3.5030263825319707E-4</v>
      </c>
      <c r="T214">
        <v>2.0755164769070689E-6</v>
      </c>
      <c r="U214">
        <v>1.9596436686697419E-5</v>
      </c>
      <c r="V214">
        <v>4.7016681492095813E-5</v>
      </c>
      <c r="W214">
        <v>1.7815065803006289E-4</v>
      </c>
      <c r="X214">
        <v>2.142746961908415E-5</v>
      </c>
      <c r="Y214">
        <v>0.125</v>
      </c>
      <c r="Z214">
        <v>0.155</v>
      </c>
      <c r="AA214">
        <v>8.4000000000000005E-2</v>
      </c>
      <c r="AB214">
        <v>0.76100000000000001</v>
      </c>
      <c r="AC214">
        <v>0.66420000000000001</v>
      </c>
      <c r="AD214" t="s">
        <v>48</v>
      </c>
      <c r="AE214" t="s">
        <v>48</v>
      </c>
      <c r="AF214" t="s">
        <v>48</v>
      </c>
    </row>
    <row r="215" spans="1:32" hidden="1" outlineLevel="1" x14ac:dyDescent="0.2">
      <c r="A215" t="s">
        <v>26903</v>
      </c>
      <c r="B215" t="s">
        <v>26904</v>
      </c>
      <c r="C215" t="s">
        <v>26905</v>
      </c>
      <c r="D215" s="3"/>
      <c r="J215" t="s">
        <v>26906</v>
      </c>
      <c r="K215" t="s">
        <v>26287</v>
      </c>
      <c r="L215" t="s">
        <v>1233</v>
      </c>
      <c r="M215">
        <v>0</v>
      </c>
      <c r="P215" s="2" t="s">
        <v>26907</v>
      </c>
      <c r="Q215" t="s">
        <v>47</v>
      </c>
      <c r="S215">
        <v>3.3656897721812129E-4</v>
      </c>
      <c r="T215">
        <v>2.1878940970054832E-6</v>
      </c>
      <c r="U215">
        <v>1.970439734577667E-5</v>
      </c>
      <c r="V215">
        <v>3.9390899473801262E-5</v>
      </c>
      <c r="W215">
        <v>1.602161064511165E-4</v>
      </c>
      <c r="X215">
        <v>2.4480947104166258E-5</v>
      </c>
      <c r="Y215">
        <v>0.3</v>
      </c>
      <c r="Z215">
        <v>8.4000000000000005E-2</v>
      </c>
      <c r="AA215">
        <v>0</v>
      </c>
      <c r="AB215">
        <v>0.91600000000000004</v>
      </c>
      <c r="AC215">
        <v>0.51060000000000005</v>
      </c>
      <c r="AD215" t="s">
        <v>48</v>
      </c>
      <c r="AE215" t="s">
        <v>48</v>
      </c>
      <c r="AF215" t="s">
        <v>48</v>
      </c>
    </row>
    <row r="216" spans="1:32" hidden="1" outlineLevel="1" x14ac:dyDescent="0.2">
      <c r="A216" t="s">
        <v>26908</v>
      </c>
      <c r="B216" t="s">
        <v>26909</v>
      </c>
      <c r="C216" t="s">
        <v>10318</v>
      </c>
      <c r="D216" s="3"/>
      <c r="J216" t="s">
        <v>26910</v>
      </c>
      <c r="K216" t="s">
        <v>26287</v>
      </c>
      <c r="L216" t="s">
        <v>1233</v>
      </c>
      <c r="M216">
        <v>0</v>
      </c>
      <c r="P216" s="2" t="s">
        <v>26911</v>
      </c>
      <c r="Q216" t="s">
        <v>10132</v>
      </c>
      <c r="S216">
        <v>2.5575881591066718E-4</v>
      </c>
      <c r="T216">
        <v>2.9594925763376519E-6</v>
      </c>
      <c r="U216">
        <v>1.7135658708866689E-5</v>
      </c>
      <c r="V216">
        <v>4.3129180994583287E-5</v>
      </c>
      <c r="W216">
        <v>1.199750622618012E-4</v>
      </c>
      <c r="X216">
        <v>2.3979104298632589E-5</v>
      </c>
      <c r="Y216">
        <v>0.1494047619047619</v>
      </c>
      <c r="Z216">
        <v>0.109</v>
      </c>
      <c r="AA216">
        <v>2.7E-2</v>
      </c>
      <c r="AB216">
        <v>0.86299999999999999</v>
      </c>
      <c r="AC216">
        <v>0.75790000000000002</v>
      </c>
      <c r="AD216" t="s">
        <v>48</v>
      </c>
      <c r="AE216" t="s">
        <v>48</v>
      </c>
      <c r="AF216" t="s">
        <v>48</v>
      </c>
    </row>
    <row r="217" spans="1:32" hidden="1" outlineLevel="1" x14ac:dyDescent="0.2">
      <c r="A217" t="s">
        <v>26912</v>
      </c>
      <c r="B217" t="s">
        <v>26909</v>
      </c>
      <c r="C217" t="s">
        <v>26913</v>
      </c>
      <c r="D217" s="3"/>
      <c r="J217" t="s">
        <v>26914</v>
      </c>
      <c r="K217" t="s">
        <v>26287</v>
      </c>
      <c r="L217" t="s">
        <v>1233</v>
      </c>
      <c r="M217">
        <v>0</v>
      </c>
      <c r="P217" s="2" t="s">
        <v>26915</v>
      </c>
      <c r="Q217" t="s">
        <v>47</v>
      </c>
      <c r="S217">
        <v>8.768418338149786E-4</v>
      </c>
      <c r="T217">
        <v>6.3492961999145336E-6</v>
      </c>
      <c r="U217">
        <v>7.2521899710409343E-5</v>
      </c>
      <c r="V217">
        <v>5.4969936172710732E-5</v>
      </c>
      <c r="W217">
        <v>3.7072130362503231E-4</v>
      </c>
      <c r="X217">
        <v>5.8260091464035213E-5</v>
      </c>
      <c r="Y217">
        <v>-0.20499999999999999</v>
      </c>
      <c r="Z217">
        <v>4.3999999999999997E-2</v>
      </c>
      <c r="AA217">
        <v>8.3000000000000004E-2</v>
      </c>
      <c r="AB217">
        <v>0.873</v>
      </c>
      <c r="AC217">
        <v>-0.28739999999999999</v>
      </c>
      <c r="AD217" t="s">
        <v>48</v>
      </c>
      <c r="AE217" t="s">
        <v>48</v>
      </c>
      <c r="AF217" t="s">
        <v>48</v>
      </c>
    </row>
    <row r="218" spans="1:32" hidden="1" outlineLevel="1" x14ac:dyDescent="0.2">
      <c r="A218" t="s">
        <v>26916</v>
      </c>
      <c r="B218" t="s">
        <v>26917</v>
      </c>
      <c r="C218" t="s">
        <v>26918</v>
      </c>
      <c r="D218" s="3"/>
      <c r="J218" t="s">
        <v>14166</v>
      </c>
      <c r="K218" t="s">
        <v>26287</v>
      </c>
      <c r="L218" t="s">
        <v>1233</v>
      </c>
      <c r="M218">
        <v>0</v>
      </c>
      <c r="P218" s="2" t="s">
        <v>26919</v>
      </c>
      <c r="Q218" t="s">
        <v>47</v>
      </c>
      <c r="Y218" t="s">
        <v>48</v>
      </c>
      <c r="Z218" t="s">
        <v>48</v>
      </c>
      <c r="AA218" t="s">
        <v>48</v>
      </c>
      <c r="AB218" t="s">
        <v>48</v>
      </c>
      <c r="AC218" t="s">
        <v>48</v>
      </c>
      <c r="AD218" t="s">
        <v>48</v>
      </c>
      <c r="AE218" t="s">
        <v>48</v>
      </c>
      <c r="AF218" t="s">
        <v>48</v>
      </c>
    </row>
    <row r="219" spans="1:32" hidden="1" outlineLevel="1" x14ac:dyDescent="0.2">
      <c r="A219" t="s">
        <v>26920</v>
      </c>
      <c r="B219" t="s">
        <v>26921</v>
      </c>
      <c r="C219" t="s">
        <v>26922</v>
      </c>
      <c r="D219" s="3"/>
      <c r="J219" t="s">
        <v>26923</v>
      </c>
      <c r="K219" t="s">
        <v>26287</v>
      </c>
      <c r="L219" t="s">
        <v>1233</v>
      </c>
      <c r="M219">
        <v>0</v>
      </c>
      <c r="P219" s="2" t="s">
        <v>26924</v>
      </c>
      <c r="Q219" t="s">
        <v>47</v>
      </c>
      <c r="S219">
        <v>3.4807439078576857E-4</v>
      </c>
      <c r="T219">
        <v>2.3873687950981548E-6</v>
      </c>
      <c r="U219">
        <v>1.8217117030872029E-5</v>
      </c>
      <c r="V219">
        <v>4.2247578676324338E-5</v>
      </c>
      <c r="W219">
        <v>1.7252466932404789E-4</v>
      </c>
      <c r="X219">
        <v>2.9356997401919219E-5</v>
      </c>
      <c r="Y219">
        <v>-4.1666666666666671E-2</v>
      </c>
      <c r="Z219">
        <v>0.106</v>
      </c>
      <c r="AA219">
        <v>6.5000000000000002E-2</v>
      </c>
      <c r="AB219">
        <v>0.82899999999999996</v>
      </c>
      <c r="AC219">
        <v>0.5423</v>
      </c>
      <c r="AD219" t="s">
        <v>48</v>
      </c>
      <c r="AE219" t="s">
        <v>48</v>
      </c>
      <c r="AF219" t="s">
        <v>48</v>
      </c>
    </row>
    <row r="220" spans="1:32" hidden="1" outlineLevel="1" x14ac:dyDescent="0.2">
      <c r="A220" t="s">
        <v>26925</v>
      </c>
      <c r="B220" t="s">
        <v>26926</v>
      </c>
      <c r="C220" t="s">
        <v>26927</v>
      </c>
      <c r="D220" s="3"/>
      <c r="J220" t="s">
        <v>26928</v>
      </c>
      <c r="K220" t="s">
        <v>26287</v>
      </c>
      <c r="L220" t="s">
        <v>1233</v>
      </c>
      <c r="M220">
        <v>0</v>
      </c>
      <c r="P220" s="2" t="s">
        <v>26929</v>
      </c>
      <c r="Q220" t="s">
        <v>47</v>
      </c>
      <c r="S220">
        <v>1.126134674996138E-2</v>
      </c>
      <c r="T220">
        <v>2.162755117751658E-5</v>
      </c>
      <c r="U220">
        <v>1.403419446432963E-4</v>
      </c>
      <c r="V220">
        <v>1.9433004490565511E-4</v>
      </c>
      <c r="W220">
        <v>1.0911208810284729E-3</v>
      </c>
      <c r="X220">
        <v>1.060041878372431E-2</v>
      </c>
      <c r="Y220">
        <v>-7.7777777777777751E-2</v>
      </c>
      <c r="Z220">
        <v>2.5999999999999999E-2</v>
      </c>
      <c r="AA220">
        <v>3.6999999999999998E-2</v>
      </c>
      <c r="AB220">
        <v>0.93700000000000006</v>
      </c>
      <c r="AC220">
        <v>-0.25</v>
      </c>
      <c r="AD220" t="s">
        <v>48</v>
      </c>
      <c r="AE220" t="s">
        <v>48</v>
      </c>
      <c r="AF220" t="s">
        <v>48</v>
      </c>
    </row>
    <row r="221" spans="1:32" hidden="1" outlineLevel="1" x14ac:dyDescent="0.2">
      <c r="A221" t="s">
        <v>26930</v>
      </c>
      <c r="B221" t="s">
        <v>26931</v>
      </c>
      <c r="C221" t="s">
        <v>26932</v>
      </c>
      <c r="D221" s="3"/>
      <c r="J221" t="s">
        <v>26933</v>
      </c>
      <c r="K221" t="s">
        <v>26287</v>
      </c>
      <c r="L221" t="s">
        <v>1233</v>
      </c>
      <c r="M221">
        <v>0</v>
      </c>
      <c r="P221" s="2" t="s">
        <v>26934</v>
      </c>
      <c r="Q221" t="s">
        <v>10104</v>
      </c>
      <c r="S221">
        <v>1.64603313896805E-3</v>
      </c>
      <c r="T221">
        <v>3.687225898829638E-6</v>
      </c>
      <c r="U221">
        <v>5.0323360483162112E-5</v>
      </c>
      <c r="V221">
        <v>5.5159394833026447E-5</v>
      </c>
      <c r="W221">
        <v>6.4500345615670085E-4</v>
      </c>
      <c r="X221">
        <v>1.7112321802414951E-4</v>
      </c>
      <c r="Y221">
        <v>0.35</v>
      </c>
      <c r="Z221">
        <v>0.314</v>
      </c>
      <c r="AA221">
        <v>0</v>
      </c>
      <c r="AB221">
        <v>0.68600000000000005</v>
      </c>
      <c r="AC221">
        <v>0.67049999999999998</v>
      </c>
      <c r="AD221" t="s">
        <v>48</v>
      </c>
      <c r="AE221" t="s">
        <v>48</v>
      </c>
      <c r="AF221" t="s">
        <v>48</v>
      </c>
    </row>
    <row r="222" spans="1:32" hidden="1" outlineLevel="1" x14ac:dyDescent="0.2">
      <c r="A222" t="s">
        <v>26935</v>
      </c>
      <c r="B222" t="s">
        <v>26936</v>
      </c>
      <c r="C222" t="s">
        <v>26937</v>
      </c>
      <c r="D222" s="3"/>
      <c r="J222" t="s">
        <v>26938</v>
      </c>
      <c r="K222" t="s">
        <v>26287</v>
      </c>
      <c r="L222" t="s">
        <v>1233</v>
      </c>
      <c r="M222">
        <v>0</v>
      </c>
      <c r="P222" s="2" t="s">
        <v>26939</v>
      </c>
      <c r="Q222" t="s">
        <v>47</v>
      </c>
      <c r="S222">
        <v>2.1187679376453161E-3</v>
      </c>
      <c r="T222">
        <v>2.6257193894707602E-6</v>
      </c>
      <c r="U222">
        <v>3.2456140615977347E-5</v>
      </c>
      <c r="V222">
        <v>8.2279453636147082E-5</v>
      </c>
      <c r="W222">
        <v>1.311552245169878E-3</v>
      </c>
      <c r="X222">
        <v>7.997939974302426E-5</v>
      </c>
      <c r="Y222">
        <v>0</v>
      </c>
      <c r="Z222">
        <v>0</v>
      </c>
      <c r="AA222">
        <v>0</v>
      </c>
      <c r="AB222">
        <v>1</v>
      </c>
      <c r="AC222">
        <v>0</v>
      </c>
      <c r="AD222" t="s">
        <v>48</v>
      </c>
      <c r="AE222" t="s">
        <v>48</v>
      </c>
      <c r="AF222" t="s">
        <v>48</v>
      </c>
    </row>
    <row r="223" spans="1:32" hidden="1" outlineLevel="1" x14ac:dyDescent="0.2">
      <c r="A223" t="s">
        <v>26940</v>
      </c>
      <c r="B223" t="s">
        <v>26941</v>
      </c>
      <c r="C223" t="s">
        <v>26942</v>
      </c>
      <c r="D223" s="3"/>
      <c r="J223" t="s">
        <v>26943</v>
      </c>
      <c r="K223" t="s">
        <v>26287</v>
      </c>
      <c r="L223" t="s">
        <v>1233</v>
      </c>
      <c r="M223">
        <v>0</v>
      </c>
      <c r="P223" s="2" t="s">
        <v>26944</v>
      </c>
      <c r="Q223" t="s">
        <v>47</v>
      </c>
      <c r="S223">
        <v>4.6853013918735092E-4</v>
      </c>
      <c r="T223">
        <v>4.3969807848043274E-6</v>
      </c>
      <c r="U223">
        <v>2.8242182452231649E-5</v>
      </c>
      <c r="V223">
        <v>4.1192357457475737E-5</v>
      </c>
      <c r="W223">
        <v>2.0243282779119909E-4</v>
      </c>
      <c r="X223">
        <v>3.5405817470746108E-5</v>
      </c>
      <c r="Y223">
        <v>0.15555555555555561</v>
      </c>
      <c r="Z223">
        <v>8.4000000000000005E-2</v>
      </c>
      <c r="AA223">
        <v>6.6000000000000003E-2</v>
      </c>
      <c r="AB223">
        <v>0.85</v>
      </c>
      <c r="AC223">
        <v>0.2422</v>
      </c>
      <c r="AD223" t="s">
        <v>48</v>
      </c>
      <c r="AE223" t="s">
        <v>48</v>
      </c>
      <c r="AF223" t="s">
        <v>48</v>
      </c>
    </row>
    <row r="224" spans="1:32" hidden="1" outlineLevel="1" x14ac:dyDescent="0.2">
      <c r="A224" t="s">
        <v>26945</v>
      </c>
      <c r="B224" t="s">
        <v>26946</v>
      </c>
      <c r="C224" t="s">
        <v>26947</v>
      </c>
      <c r="D224" s="3"/>
      <c r="J224" t="s">
        <v>26948</v>
      </c>
      <c r="K224" t="s">
        <v>26287</v>
      </c>
      <c r="L224" t="s">
        <v>1233</v>
      </c>
      <c r="M224">
        <v>0</v>
      </c>
      <c r="P224" s="2" t="s">
        <v>26949</v>
      </c>
      <c r="Q224" t="s">
        <v>47</v>
      </c>
      <c r="S224">
        <v>1.062406576238573E-3</v>
      </c>
      <c r="T224">
        <v>1.9355943550181109E-6</v>
      </c>
      <c r="U224">
        <v>3.6198016459820792E-5</v>
      </c>
      <c r="V224">
        <v>5.0485399697208777E-5</v>
      </c>
      <c r="W224">
        <v>7.0360425161197782E-4</v>
      </c>
      <c r="X224">
        <v>2.8125909011578191E-5</v>
      </c>
      <c r="Y224">
        <v>0</v>
      </c>
      <c r="Z224">
        <v>8.4000000000000005E-2</v>
      </c>
      <c r="AA224">
        <v>7.1999999999999995E-2</v>
      </c>
      <c r="AB224">
        <v>0.84399999999999997</v>
      </c>
      <c r="AC224">
        <v>9.4299999999999995E-2</v>
      </c>
      <c r="AD224" t="s">
        <v>48</v>
      </c>
      <c r="AE224" t="s">
        <v>48</v>
      </c>
      <c r="AF224" t="s">
        <v>48</v>
      </c>
    </row>
    <row r="225" spans="1:32" hidden="1" outlineLevel="1" x14ac:dyDescent="0.2">
      <c r="A225" t="s">
        <v>26950</v>
      </c>
      <c r="B225" t="s">
        <v>26951</v>
      </c>
      <c r="C225" t="s">
        <v>11607</v>
      </c>
      <c r="D225" s="3"/>
      <c r="J225" t="s">
        <v>26952</v>
      </c>
      <c r="K225" t="s">
        <v>26287</v>
      </c>
      <c r="L225" t="s">
        <v>1233</v>
      </c>
      <c r="M225">
        <v>0</v>
      </c>
      <c r="P225" s="2" t="s">
        <v>26953</v>
      </c>
      <c r="Q225" t="s">
        <v>10060</v>
      </c>
      <c r="S225">
        <v>3.0788921867497271E-4</v>
      </c>
      <c r="T225">
        <v>2.6604914182826178E-6</v>
      </c>
      <c r="U225">
        <v>1.9666042135213498E-5</v>
      </c>
      <c r="V225">
        <v>4.5935914386063807E-5</v>
      </c>
      <c r="W225">
        <v>1.309852086706087E-4</v>
      </c>
      <c r="X225">
        <v>2.7390677132643759E-5</v>
      </c>
      <c r="Y225">
        <v>3.0092592592592581E-2</v>
      </c>
      <c r="Z225">
        <v>0.155</v>
      </c>
      <c r="AA225">
        <v>5.0999999999999997E-2</v>
      </c>
      <c r="AB225">
        <v>0.79400000000000004</v>
      </c>
      <c r="AC225">
        <v>0.92049999999999998</v>
      </c>
      <c r="AD225" t="s">
        <v>48</v>
      </c>
      <c r="AE225" t="s">
        <v>48</v>
      </c>
      <c r="AF225" t="s">
        <v>48</v>
      </c>
    </row>
    <row r="226" spans="1:32" hidden="1" outlineLevel="1" x14ac:dyDescent="0.2">
      <c r="A226" t="s">
        <v>26954</v>
      </c>
      <c r="B226" t="s">
        <v>26955</v>
      </c>
      <c r="C226" t="s">
        <v>26956</v>
      </c>
      <c r="D226" s="3"/>
      <c r="J226" t="s">
        <v>26957</v>
      </c>
      <c r="K226" t="s">
        <v>26287</v>
      </c>
      <c r="L226" t="s">
        <v>1233</v>
      </c>
      <c r="M226">
        <v>0</v>
      </c>
      <c r="P226" s="2" t="s">
        <v>26958</v>
      </c>
      <c r="Q226" t="s">
        <v>10132</v>
      </c>
      <c r="S226">
        <v>2.345639513805509E-3</v>
      </c>
      <c r="T226">
        <v>1.918034968184656E-6</v>
      </c>
      <c r="U226">
        <v>3.6217563319951303E-5</v>
      </c>
      <c r="V226">
        <v>8.0045327194966376E-5</v>
      </c>
      <c r="W226">
        <v>1.373301493003964E-3</v>
      </c>
      <c r="X226">
        <v>4.1937288187909871E-5</v>
      </c>
      <c r="Y226">
        <v>0</v>
      </c>
      <c r="Z226">
        <v>9.7000000000000003E-2</v>
      </c>
      <c r="AA226">
        <v>0.38600000000000001</v>
      </c>
      <c r="AB226">
        <v>0.51700000000000002</v>
      </c>
      <c r="AC226">
        <v>-0.66620000000000001</v>
      </c>
      <c r="AD226" t="s">
        <v>48</v>
      </c>
      <c r="AE226" t="s">
        <v>48</v>
      </c>
      <c r="AF226" t="s">
        <v>48</v>
      </c>
    </row>
    <row r="227" spans="1:32" hidden="1" outlineLevel="1" x14ac:dyDescent="0.2">
      <c r="A227" t="s">
        <v>26959</v>
      </c>
      <c r="B227" t="s">
        <v>26960</v>
      </c>
      <c r="C227" t="s">
        <v>26961</v>
      </c>
      <c r="D227" s="3"/>
      <c r="J227" t="s">
        <v>26962</v>
      </c>
      <c r="K227" t="s">
        <v>26287</v>
      </c>
      <c r="L227" t="s">
        <v>1233</v>
      </c>
      <c r="M227">
        <v>0</v>
      </c>
      <c r="P227" s="2" t="s">
        <v>26963</v>
      </c>
      <c r="Q227" t="s">
        <v>47</v>
      </c>
      <c r="Y227" t="s">
        <v>48</v>
      </c>
      <c r="Z227" t="s">
        <v>48</v>
      </c>
      <c r="AA227" t="s">
        <v>48</v>
      </c>
      <c r="AB227" t="s">
        <v>48</v>
      </c>
      <c r="AC227" t="s">
        <v>48</v>
      </c>
      <c r="AD227" t="s">
        <v>48</v>
      </c>
      <c r="AE227" t="s">
        <v>48</v>
      </c>
      <c r="AF227" t="s">
        <v>48</v>
      </c>
    </row>
    <row r="228" spans="1:32" hidden="1" outlineLevel="1" x14ac:dyDescent="0.2">
      <c r="A228" t="s">
        <v>26964</v>
      </c>
      <c r="B228" t="s">
        <v>26965</v>
      </c>
      <c r="C228" t="s">
        <v>10990</v>
      </c>
      <c r="D228" s="3"/>
      <c r="J228" t="s">
        <v>26966</v>
      </c>
      <c r="K228" t="s">
        <v>26287</v>
      </c>
      <c r="L228" t="s">
        <v>1233</v>
      </c>
      <c r="M228">
        <v>0</v>
      </c>
      <c r="P228" s="2" t="s">
        <v>26967</v>
      </c>
      <c r="Q228" t="s">
        <v>10680</v>
      </c>
      <c r="S228">
        <v>2.7184185455553228E-4</v>
      </c>
      <c r="T228">
        <v>2.871148353733588E-6</v>
      </c>
      <c r="U228">
        <v>1.954774052137509E-5</v>
      </c>
      <c r="V228">
        <v>4.0890987293096259E-5</v>
      </c>
      <c r="W228">
        <v>1.3333797687664631E-4</v>
      </c>
      <c r="X228">
        <v>1.859255462477449E-5</v>
      </c>
      <c r="Y228">
        <v>0.19500000000000001</v>
      </c>
      <c r="Z228">
        <v>0.13800000000000001</v>
      </c>
      <c r="AA228">
        <v>7.5999999999999998E-2</v>
      </c>
      <c r="AB228">
        <v>0.78600000000000003</v>
      </c>
      <c r="AC228">
        <v>0.69789999999999996</v>
      </c>
      <c r="AD228" t="s">
        <v>48</v>
      </c>
      <c r="AE228" t="s">
        <v>48</v>
      </c>
      <c r="AF228" t="s">
        <v>48</v>
      </c>
    </row>
    <row r="229" spans="1:32" hidden="1" outlineLevel="1" x14ac:dyDescent="0.2">
      <c r="A229" t="s">
        <v>26968</v>
      </c>
      <c r="B229" t="s">
        <v>26969</v>
      </c>
      <c r="C229" t="s">
        <v>26970</v>
      </c>
      <c r="D229" s="3"/>
      <c r="J229" t="s">
        <v>26971</v>
      </c>
      <c r="K229" t="s">
        <v>26287</v>
      </c>
      <c r="L229" t="s">
        <v>1233</v>
      </c>
      <c r="M229">
        <v>0</v>
      </c>
      <c r="P229" s="2" t="s">
        <v>26972</v>
      </c>
      <c r="Q229" t="s">
        <v>47</v>
      </c>
      <c r="S229">
        <v>3.7854191032238299E-4</v>
      </c>
      <c r="T229">
        <v>4.1087068893830292E-6</v>
      </c>
      <c r="U229">
        <v>2.5160310542560179E-5</v>
      </c>
      <c r="V229">
        <v>4.98669505759608E-5</v>
      </c>
      <c r="W229">
        <v>1.5090114902704949E-4</v>
      </c>
      <c r="X229">
        <v>3.0393430279218588E-5</v>
      </c>
      <c r="Y229">
        <v>0.2181818181818182</v>
      </c>
      <c r="Z229">
        <v>0.13600000000000001</v>
      </c>
      <c r="AA229">
        <v>0.128</v>
      </c>
      <c r="AB229">
        <v>0.73599999999999999</v>
      </c>
      <c r="AC229">
        <v>-7.8E-2</v>
      </c>
      <c r="AD229" t="s">
        <v>48</v>
      </c>
      <c r="AE229" t="s">
        <v>48</v>
      </c>
      <c r="AF229" t="s">
        <v>48</v>
      </c>
    </row>
    <row r="230" spans="1:32" hidden="1" outlineLevel="1" x14ac:dyDescent="0.2">
      <c r="A230" t="s">
        <v>26973</v>
      </c>
      <c r="B230" t="s">
        <v>26974</v>
      </c>
      <c r="C230" t="s">
        <v>26975</v>
      </c>
      <c r="D230" s="3"/>
      <c r="J230" t="s">
        <v>26976</v>
      </c>
      <c r="K230" t="s">
        <v>26287</v>
      </c>
      <c r="L230" t="s">
        <v>1233</v>
      </c>
      <c r="M230">
        <v>0</v>
      </c>
      <c r="P230" s="2" t="s">
        <v>26977</v>
      </c>
      <c r="Q230" t="s">
        <v>10132</v>
      </c>
      <c r="S230">
        <v>3.7580510252155358E-4</v>
      </c>
      <c r="T230">
        <v>2.339320417377166E-6</v>
      </c>
      <c r="U230">
        <v>2.372754170210101E-5</v>
      </c>
      <c r="V230">
        <v>3.6124496546108282E-5</v>
      </c>
      <c r="W230">
        <v>2.0501764083746821E-4</v>
      </c>
      <c r="X230">
        <v>2.09358458960196E-5</v>
      </c>
      <c r="Y230">
        <v>8.2787114845938384E-2</v>
      </c>
      <c r="Z230">
        <v>0.21199999999999999</v>
      </c>
      <c r="AA230">
        <v>0.10299999999999999</v>
      </c>
      <c r="AB230">
        <v>0.68500000000000005</v>
      </c>
      <c r="AC230">
        <v>0.98429999999999995</v>
      </c>
      <c r="AD230" t="s">
        <v>48</v>
      </c>
      <c r="AE230" t="s">
        <v>48</v>
      </c>
      <c r="AF230" t="s">
        <v>48</v>
      </c>
    </row>
    <row r="231" spans="1:32" hidden="1" outlineLevel="1" x14ac:dyDescent="0.2">
      <c r="A231" t="s">
        <v>26978</v>
      </c>
      <c r="B231" t="s">
        <v>26979</v>
      </c>
      <c r="C231" t="s">
        <v>26980</v>
      </c>
      <c r="D231" s="3"/>
      <c r="J231" t="s">
        <v>26981</v>
      </c>
      <c r="K231" t="s">
        <v>26287</v>
      </c>
      <c r="L231" t="s">
        <v>1233</v>
      </c>
      <c r="M231">
        <v>0</v>
      </c>
      <c r="P231" s="2" t="s">
        <v>26982</v>
      </c>
      <c r="Q231" t="s">
        <v>47</v>
      </c>
      <c r="S231">
        <v>6.6308118402957916E-3</v>
      </c>
      <c r="T231">
        <v>1.132878787757363E-5</v>
      </c>
      <c r="U231">
        <v>3.4229800803586841E-4</v>
      </c>
      <c r="V231">
        <v>1.8232731963507831E-4</v>
      </c>
      <c r="W231">
        <v>2.4214079603552818E-3</v>
      </c>
      <c r="X231">
        <v>3.9714269223622978E-4</v>
      </c>
      <c r="Y231">
        <v>0</v>
      </c>
      <c r="Z231">
        <v>8.3000000000000004E-2</v>
      </c>
      <c r="AA231">
        <v>3.1E-2</v>
      </c>
      <c r="AB231">
        <v>0.88600000000000001</v>
      </c>
      <c r="AC231">
        <v>0.40910000000000002</v>
      </c>
      <c r="AD231" t="s">
        <v>48</v>
      </c>
      <c r="AE231" t="s">
        <v>48</v>
      </c>
      <c r="AF231" t="s">
        <v>48</v>
      </c>
    </row>
    <row r="232" spans="1:32" hidden="1" outlineLevel="1" x14ac:dyDescent="0.2">
      <c r="A232" t="s">
        <v>26983</v>
      </c>
      <c r="B232" t="s">
        <v>26984</v>
      </c>
      <c r="C232" t="s">
        <v>26985</v>
      </c>
      <c r="D232" s="3"/>
      <c r="J232" t="s">
        <v>26986</v>
      </c>
      <c r="K232" t="s">
        <v>26287</v>
      </c>
      <c r="L232" t="s">
        <v>1233</v>
      </c>
      <c r="M232">
        <v>0</v>
      </c>
      <c r="P232" s="2" t="s">
        <v>26987</v>
      </c>
      <c r="Q232" t="s">
        <v>47</v>
      </c>
      <c r="S232">
        <v>2.7349108131602412E-4</v>
      </c>
      <c r="T232">
        <v>3.009293322975282E-6</v>
      </c>
      <c r="U232">
        <v>2.0149573174421679E-5</v>
      </c>
      <c r="V232">
        <v>4.0785296732792631E-5</v>
      </c>
      <c r="W232">
        <v>1.3061477511655539E-4</v>
      </c>
      <c r="X232">
        <v>2.20020938286325E-5</v>
      </c>
      <c r="Y232">
        <v>6.0714285714285721E-2</v>
      </c>
      <c r="Z232">
        <v>0.26400000000000001</v>
      </c>
      <c r="AA232">
        <v>0</v>
      </c>
      <c r="AB232">
        <v>0.73599999999999999</v>
      </c>
      <c r="AC232">
        <v>0.93369999999999997</v>
      </c>
      <c r="AD232" t="s">
        <v>48</v>
      </c>
      <c r="AE232" t="s">
        <v>48</v>
      </c>
      <c r="AF232" t="s">
        <v>48</v>
      </c>
    </row>
    <row r="233" spans="1:32" hidden="1" outlineLevel="1" x14ac:dyDescent="0.2">
      <c r="A233" t="s">
        <v>26988</v>
      </c>
      <c r="B233" t="s">
        <v>26989</v>
      </c>
      <c r="C233" t="s">
        <v>26990</v>
      </c>
      <c r="D233" s="3"/>
      <c r="J233" t="s">
        <v>26991</v>
      </c>
      <c r="K233" t="s">
        <v>26287</v>
      </c>
      <c r="L233" t="s">
        <v>1233</v>
      </c>
      <c r="M233">
        <v>0</v>
      </c>
      <c r="P233" s="2" t="s">
        <v>26992</v>
      </c>
      <c r="Q233" t="s">
        <v>47</v>
      </c>
      <c r="S233">
        <v>7.531152805313468E-4</v>
      </c>
      <c r="T233">
        <v>4.2121787373616826E-6</v>
      </c>
      <c r="U233">
        <v>3.7073681596666568E-5</v>
      </c>
      <c r="V233">
        <v>4.9847363698063418E-5</v>
      </c>
      <c r="W233">
        <v>3.4699332900345331E-4</v>
      </c>
      <c r="X233">
        <v>4.7929879656294361E-5</v>
      </c>
      <c r="Y233">
        <v>8.8541666666666657E-2</v>
      </c>
      <c r="Z233">
        <v>0.1</v>
      </c>
      <c r="AA233">
        <v>6.0999999999999999E-2</v>
      </c>
      <c r="AB233">
        <v>0.83799999999999997</v>
      </c>
      <c r="AC233">
        <v>0.62549999999999994</v>
      </c>
      <c r="AD233" t="s">
        <v>48</v>
      </c>
      <c r="AE233" t="s">
        <v>48</v>
      </c>
      <c r="AF233" t="s">
        <v>48</v>
      </c>
    </row>
    <row r="234" spans="1:32" hidden="1" outlineLevel="1" x14ac:dyDescent="0.2">
      <c r="A234" t="s">
        <v>26993</v>
      </c>
      <c r="B234" t="s">
        <v>26994</v>
      </c>
      <c r="C234" t="s">
        <v>26995</v>
      </c>
      <c r="D234" s="3"/>
      <c r="J234" t="s">
        <v>26996</v>
      </c>
      <c r="K234" t="s">
        <v>26287</v>
      </c>
      <c r="L234" t="s">
        <v>1233</v>
      </c>
      <c r="M234">
        <v>0</v>
      </c>
      <c r="P234" s="2" t="s">
        <v>26997</v>
      </c>
      <c r="Q234" t="s">
        <v>10060</v>
      </c>
      <c r="S234">
        <v>0.55041646957397461</v>
      </c>
      <c r="T234">
        <v>4.3536751036299393E-5</v>
      </c>
      <c r="U234">
        <v>0.19417132437229159</v>
      </c>
      <c r="V234">
        <v>3.2176771201193328E-3</v>
      </c>
      <c r="W234">
        <v>0.27882382273674011</v>
      </c>
      <c r="X234">
        <v>3.995473962277174E-4</v>
      </c>
      <c r="Y234">
        <v>0.19888888888888889</v>
      </c>
      <c r="Z234">
        <v>6.6000000000000003E-2</v>
      </c>
      <c r="AA234">
        <v>8.5000000000000006E-2</v>
      </c>
      <c r="AB234">
        <v>0.84899999999999998</v>
      </c>
      <c r="AC234">
        <v>-0.21829999999999999</v>
      </c>
      <c r="AD234" t="s">
        <v>48</v>
      </c>
      <c r="AE234" t="s">
        <v>48</v>
      </c>
      <c r="AF234" t="s">
        <v>48</v>
      </c>
    </row>
    <row r="235" spans="1:32" hidden="1" outlineLevel="1" x14ac:dyDescent="0.2">
      <c r="A235" t="s">
        <v>26998</v>
      </c>
      <c r="B235" t="s">
        <v>26999</v>
      </c>
      <c r="C235" t="s">
        <v>27000</v>
      </c>
      <c r="D235" s="3"/>
      <c r="J235" t="s">
        <v>27001</v>
      </c>
      <c r="K235" t="s">
        <v>26287</v>
      </c>
      <c r="L235" t="s">
        <v>1233</v>
      </c>
      <c r="M235">
        <v>1</v>
      </c>
      <c r="P235" s="2" t="s">
        <v>27002</v>
      </c>
      <c r="Q235" t="s">
        <v>47</v>
      </c>
      <c r="S235">
        <v>3.7626214907504618E-4</v>
      </c>
      <c r="T235">
        <v>2.185556240874575E-6</v>
      </c>
      <c r="U235">
        <v>1.7639342331676741E-5</v>
      </c>
      <c r="V235">
        <v>5.3764932090416551E-5</v>
      </c>
      <c r="W235">
        <v>1.486960536567494E-4</v>
      </c>
      <c r="X235">
        <v>3.1045492505654693E-5</v>
      </c>
      <c r="Y235">
        <v>0</v>
      </c>
      <c r="Z235">
        <v>8.5999999999999993E-2</v>
      </c>
      <c r="AA235">
        <v>0.121</v>
      </c>
      <c r="AB235">
        <v>0.79400000000000004</v>
      </c>
      <c r="AC235">
        <v>-0.2732</v>
      </c>
      <c r="AD235" t="s">
        <v>48</v>
      </c>
      <c r="AE235" t="s">
        <v>48</v>
      </c>
      <c r="AF235" t="s">
        <v>48</v>
      </c>
    </row>
    <row r="236" spans="1:32" hidden="1" outlineLevel="1" x14ac:dyDescent="0.2">
      <c r="A236" t="s">
        <v>27003</v>
      </c>
      <c r="B236" t="s">
        <v>27004</v>
      </c>
      <c r="C236" t="s">
        <v>27005</v>
      </c>
      <c r="D236" s="3"/>
      <c r="J236" t="s">
        <v>27006</v>
      </c>
      <c r="K236" t="s">
        <v>26287</v>
      </c>
      <c r="L236" t="s">
        <v>1233</v>
      </c>
      <c r="M236">
        <v>-10</v>
      </c>
      <c r="P236" s="2" t="s">
        <v>27007</v>
      </c>
      <c r="Q236" t="s">
        <v>47</v>
      </c>
      <c r="S236">
        <v>1.9624410197138791E-3</v>
      </c>
      <c r="T236">
        <v>6.1082323554728646E-6</v>
      </c>
      <c r="U236">
        <v>6.9674155383836478E-5</v>
      </c>
      <c r="V236">
        <v>8.5584724729415029E-5</v>
      </c>
      <c r="W236">
        <v>7.3434115620329976E-4</v>
      </c>
      <c r="X236">
        <v>8.7644046288914979E-5</v>
      </c>
      <c r="Y236">
        <v>0.20833333333333329</v>
      </c>
      <c r="Z236">
        <v>7.6999999999999999E-2</v>
      </c>
      <c r="AA236">
        <v>0</v>
      </c>
      <c r="AB236">
        <v>0.92300000000000004</v>
      </c>
      <c r="AC236">
        <v>0.6966</v>
      </c>
      <c r="AD236" t="s">
        <v>48</v>
      </c>
      <c r="AE236" t="s">
        <v>48</v>
      </c>
      <c r="AF236" t="s">
        <v>48</v>
      </c>
    </row>
    <row r="237" spans="1:32" hidden="1" outlineLevel="1" x14ac:dyDescent="0.2">
      <c r="A237" t="s">
        <v>27008</v>
      </c>
      <c r="B237" t="s">
        <v>27009</v>
      </c>
      <c r="C237" t="s">
        <v>27010</v>
      </c>
      <c r="D237" s="3"/>
      <c r="J237" t="s">
        <v>27011</v>
      </c>
      <c r="K237" t="s">
        <v>26287</v>
      </c>
      <c r="L237" t="s">
        <v>1233</v>
      </c>
      <c r="M237">
        <v>-14</v>
      </c>
      <c r="P237" s="2" t="s">
        <v>27012</v>
      </c>
      <c r="Q237" t="s">
        <v>47</v>
      </c>
      <c r="S237">
        <v>0.44764801859855652</v>
      </c>
      <c r="T237">
        <v>4.5388645958155387E-5</v>
      </c>
      <c r="U237">
        <v>0.38660925626754761</v>
      </c>
      <c r="V237">
        <v>2.8829665388911958E-3</v>
      </c>
      <c r="W237">
        <v>7.745245099067688E-2</v>
      </c>
      <c r="X237">
        <v>1.462635700590909E-3</v>
      </c>
      <c r="Y237">
        <v>0.15</v>
      </c>
      <c r="Z237">
        <v>6.0999999999999999E-2</v>
      </c>
      <c r="AA237">
        <v>0.104</v>
      </c>
      <c r="AB237">
        <v>0.83599999999999997</v>
      </c>
      <c r="AC237">
        <v>-0.36120000000000002</v>
      </c>
      <c r="AD237" t="s">
        <v>48</v>
      </c>
      <c r="AE237" t="s">
        <v>48</v>
      </c>
      <c r="AF237" t="s">
        <v>48</v>
      </c>
    </row>
    <row r="238" spans="1:32" hidden="1" outlineLevel="1" x14ac:dyDescent="0.2">
      <c r="A238" t="s">
        <v>27013</v>
      </c>
      <c r="B238" t="s">
        <v>27014</v>
      </c>
      <c r="C238" t="s">
        <v>27015</v>
      </c>
      <c r="D238" s="3"/>
      <c r="J238" t="s">
        <v>27016</v>
      </c>
      <c r="K238" t="s">
        <v>26287</v>
      </c>
      <c r="L238" t="s">
        <v>1233</v>
      </c>
      <c r="M238">
        <v>-4</v>
      </c>
      <c r="P238" s="2" t="s">
        <v>27017</v>
      </c>
      <c r="Q238" t="s">
        <v>47</v>
      </c>
      <c r="S238">
        <v>1.2168127577751871E-3</v>
      </c>
      <c r="T238">
        <v>4.4258831621846184E-6</v>
      </c>
      <c r="U238">
        <v>8.1215403042733669E-5</v>
      </c>
      <c r="V238">
        <v>8.8525506726000458E-5</v>
      </c>
      <c r="W238">
        <v>5.9472164139151573E-4</v>
      </c>
      <c r="X238">
        <v>5.2936124120606109E-5</v>
      </c>
      <c r="Y238">
        <v>-9.3750000000000014E-3</v>
      </c>
      <c r="Z238">
        <v>5.5E-2</v>
      </c>
      <c r="AA238">
        <v>7.0999999999999994E-2</v>
      </c>
      <c r="AB238">
        <v>0.874</v>
      </c>
      <c r="AC238">
        <v>-2.58E-2</v>
      </c>
      <c r="AD238" t="s">
        <v>48</v>
      </c>
      <c r="AE238" t="s">
        <v>48</v>
      </c>
      <c r="AF238" t="s">
        <v>48</v>
      </c>
    </row>
    <row r="239" spans="1:32" hidden="1" outlineLevel="1" x14ac:dyDescent="0.2">
      <c r="A239" t="s">
        <v>27018</v>
      </c>
      <c r="B239" t="s">
        <v>27019</v>
      </c>
      <c r="C239" t="s">
        <v>27020</v>
      </c>
      <c r="D239" s="3"/>
      <c r="J239" t="s">
        <v>27021</v>
      </c>
      <c r="K239" t="s">
        <v>26287</v>
      </c>
      <c r="L239" t="s">
        <v>1233</v>
      </c>
      <c r="M239">
        <v>-4</v>
      </c>
      <c r="P239" s="2" t="s">
        <v>27022</v>
      </c>
      <c r="Q239" t="s">
        <v>47</v>
      </c>
      <c r="S239">
        <v>3.5032685264013708E-4</v>
      </c>
      <c r="T239">
        <v>2.0914776541758329E-6</v>
      </c>
      <c r="U239">
        <v>1.7734033463057131E-5</v>
      </c>
      <c r="V239">
        <v>4.3541487684706233E-5</v>
      </c>
      <c r="W239">
        <v>1.7385650426149371E-4</v>
      </c>
      <c r="X239">
        <v>2.532402686483692E-5</v>
      </c>
      <c r="Y239">
        <v>0</v>
      </c>
      <c r="Z239">
        <v>0</v>
      </c>
      <c r="AA239">
        <v>0</v>
      </c>
      <c r="AB239">
        <v>1</v>
      </c>
      <c r="AC239">
        <v>0</v>
      </c>
      <c r="AD239" t="s">
        <v>48</v>
      </c>
      <c r="AE239" t="s">
        <v>48</v>
      </c>
      <c r="AF239" t="s">
        <v>48</v>
      </c>
    </row>
    <row r="240" spans="1:32" hidden="1" outlineLevel="1" x14ac:dyDescent="0.2">
      <c r="A240" t="s">
        <v>27023</v>
      </c>
      <c r="B240" t="s">
        <v>27024</v>
      </c>
      <c r="C240" t="s">
        <v>27025</v>
      </c>
      <c r="D240" s="3"/>
      <c r="J240" t="s">
        <v>27026</v>
      </c>
      <c r="K240" t="s">
        <v>26287</v>
      </c>
      <c r="L240" t="s">
        <v>1233</v>
      </c>
      <c r="M240">
        <v>-1</v>
      </c>
      <c r="P240" s="2" t="s">
        <v>27027</v>
      </c>
      <c r="Q240" t="s">
        <v>47</v>
      </c>
      <c r="S240">
        <v>1.226911204867065E-3</v>
      </c>
      <c r="T240">
        <v>5.8049695326189976E-6</v>
      </c>
      <c r="U240">
        <v>6.8593508331105113E-5</v>
      </c>
      <c r="V240">
        <v>5.8340483519714332E-5</v>
      </c>
      <c r="W240">
        <v>4.8314323066733778E-4</v>
      </c>
      <c r="X240">
        <v>6.8110064603388309E-5</v>
      </c>
      <c r="Y240">
        <v>0.30833333333333329</v>
      </c>
      <c r="Z240">
        <v>0.19700000000000001</v>
      </c>
      <c r="AA240">
        <v>0.127</v>
      </c>
      <c r="AB240">
        <v>0.67500000000000004</v>
      </c>
      <c r="AC240">
        <v>0.66080000000000005</v>
      </c>
      <c r="AD240" t="s">
        <v>48</v>
      </c>
      <c r="AE240" t="s">
        <v>48</v>
      </c>
      <c r="AF240" t="s">
        <v>48</v>
      </c>
    </row>
    <row r="241" spans="1:32" hidden="1" outlineLevel="1" x14ac:dyDescent="0.2">
      <c r="A241" t="s">
        <v>27028</v>
      </c>
      <c r="B241" t="s">
        <v>27029</v>
      </c>
      <c r="C241" t="s">
        <v>27030</v>
      </c>
      <c r="D241" s="3"/>
      <c r="J241" t="s">
        <v>27031</v>
      </c>
      <c r="K241" t="s">
        <v>26287</v>
      </c>
      <c r="L241" t="s">
        <v>1233</v>
      </c>
      <c r="M241">
        <v>-1</v>
      </c>
      <c r="P241" s="2" t="s">
        <v>27032</v>
      </c>
      <c r="Q241" t="s">
        <v>47</v>
      </c>
      <c r="S241">
        <v>1.7587747424840931E-2</v>
      </c>
      <c r="T241">
        <v>4.3545414882828481E-6</v>
      </c>
      <c r="U241">
        <v>1.124410555348732E-4</v>
      </c>
      <c r="V241">
        <v>1.295147347263992E-3</v>
      </c>
      <c r="W241">
        <v>7.5824032537639141E-3</v>
      </c>
      <c r="X241">
        <v>5.9600378153845668E-4</v>
      </c>
      <c r="Y241">
        <v>0.26349431818181818</v>
      </c>
      <c r="Z241">
        <v>0.11799999999999999</v>
      </c>
      <c r="AA241">
        <v>0</v>
      </c>
      <c r="AB241">
        <v>0.88200000000000001</v>
      </c>
      <c r="AC241">
        <v>0.31290000000000001</v>
      </c>
      <c r="AD241" t="s">
        <v>48</v>
      </c>
      <c r="AE241" t="s">
        <v>48</v>
      </c>
      <c r="AF241" t="s">
        <v>48</v>
      </c>
    </row>
    <row r="242" spans="1:32" hidden="1" outlineLevel="1" x14ac:dyDescent="0.2">
      <c r="A242" t="s">
        <v>27033</v>
      </c>
      <c r="B242" t="s">
        <v>27034</v>
      </c>
      <c r="C242" t="s">
        <v>27035</v>
      </c>
      <c r="D242" s="3"/>
      <c r="J242" t="s">
        <v>27036</v>
      </c>
      <c r="K242" t="s">
        <v>26287</v>
      </c>
      <c r="L242" t="s">
        <v>1233</v>
      </c>
      <c r="M242">
        <v>-1</v>
      </c>
      <c r="P242" s="2" t="s">
        <v>27037</v>
      </c>
      <c r="Q242" t="s">
        <v>10060</v>
      </c>
      <c r="S242">
        <v>1.0868753306567671E-3</v>
      </c>
      <c r="T242">
        <v>2.9825532692484562E-6</v>
      </c>
      <c r="U242">
        <v>4.3664942495524883E-5</v>
      </c>
      <c r="V242">
        <v>6.1238744820002466E-5</v>
      </c>
      <c r="W242">
        <v>4.5299265184439719E-4</v>
      </c>
      <c r="X242">
        <v>7.5925316195935011E-5</v>
      </c>
      <c r="Y242">
        <v>0</v>
      </c>
      <c r="Z242">
        <v>0</v>
      </c>
      <c r="AA242">
        <v>0</v>
      </c>
      <c r="AB242">
        <v>1</v>
      </c>
      <c r="AC242">
        <v>0</v>
      </c>
      <c r="AD242" t="s">
        <v>48</v>
      </c>
      <c r="AE242" t="s">
        <v>48</v>
      </c>
      <c r="AF242" t="s">
        <v>48</v>
      </c>
    </row>
    <row r="243" spans="1:32" hidden="1" outlineLevel="1" x14ac:dyDescent="0.2">
      <c r="A243" t="s">
        <v>27038</v>
      </c>
      <c r="B243" t="s">
        <v>27039</v>
      </c>
      <c r="C243" t="s">
        <v>27040</v>
      </c>
      <c r="D243" s="3"/>
      <c r="J243" t="s">
        <v>27041</v>
      </c>
      <c r="K243" t="s">
        <v>26287</v>
      </c>
      <c r="L243" t="s">
        <v>1233</v>
      </c>
      <c r="M243">
        <v>-10</v>
      </c>
      <c r="P243" s="2" t="s">
        <v>27042</v>
      </c>
      <c r="Q243" t="s">
        <v>47</v>
      </c>
      <c r="S243">
        <v>3.9965577889233828E-4</v>
      </c>
      <c r="T243">
        <v>2.8539852792164311E-6</v>
      </c>
      <c r="U243">
        <v>2.4648066755617041E-5</v>
      </c>
      <c r="V243">
        <v>3.6722340155392892E-5</v>
      </c>
      <c r="W243">
        <v>1.439999759895727E-4</v>
      </c>
      <c r="X243">
        <v>4.5022046833764762E-5</v>
      </c>
      <c r="Y243">
        <v>-0.4</v>
      </c>
      <c r="Z243">
        <v>7.3999999999999996E-2</v>
      </c>
      <c r="AA243">
        <v>0.111</v>
      </c>
      <c r="AB243">
        <v>0.81499999999999995</v>
      </c>
      <c r="AC243">
        <v>-0.5302</v>
      </c>
      <c r="AD243" t="s">
        <v>48</v>
      </c>
      <c r="AE243" t="s">
        <v>48</v>
      </c>
      <c r="AF243" t="s">
        <v>48</v>
      </c>
    </row>
    <row r="244" spans="1:32" hidden="1" outlineLevel="1" x14ac:dyDescent="0.2">
      <c r="A244" t="s">
        <v>27043</v>
      </c>
      <c r="B244" t="s">
        <v>27044</v>
      </c>
      <c r="C244" t="s">
        <v>27045</v>
      </c>
      <c r="D244" s="3"/>
      <c r="J244" t="s">
        <v>27046</v>
      </c>
      <c r="K244" t="s">
        <v>26287</v>
      </c>
      <c r="L244" t="s">
        <v>1233</v>
      </c>
      <c r="M244">
        <v>-6</v>
      </c>
      <c r="P244" s="2" t="s">
        <v>27047</v>
      </c>
      <c r="Q244" t="s">
        <v>47</v>
      </c>
      <c r="S244">
        <v>2.8383301105350261E-4</v>
      </c>
      <c r="T244">
        <v>3.6095073028263869E-6</v>
      </c>
      <c r="U244">
        <v>2.2340131181408651E-5</v>
      </c>
      <c r="V244">
        <v>4.2310231947340071E-5</v>
      </c>
      <c r="W244">
        <v>1.224476145580411E-4</v>
      </c>
      <c r="X244">
        <v>2.8290218324400481E-5</v>
      </c>
      <c r="Y244">
        <v>-0.1</v>
      </c>
      <c r="Z244">
        <v>5.3999999999999999E-2</v>
      </c>
      <c r="AA244">
        <v>2.7E-2</v>
      </c>
      <c r="AB244">
        <v>0.91900000000000004</v>
      </c>
      <c r="AC244">
        <v>0.1779</v>
      </c>
      <c r="AD244" t="s">
        <v>48</v>
      </c>
      <c r="AE244" t="s">
        <v>48</v>
      </c>
      <c r="AF244" t="s">
        <v>48</v>
      </c>
    </row>
    <row r="245" spans="1:32" hidden="1" outlineLevel="1" x14ac:dyDescent="0.2">
      <c r="A245" t="s">
        <v>27048</v>
      </c>
      <c r="B245" t="s">
        <v>27049</v>
      </c>
      <c r="C245" t="s">
        <v>11290</v>
      </c>
      <c r="D245" s="3"/>
      <c r="J245" t="s">
        <v>27050</v>
      </c>
      <c r="K245" t="s">
        <v>26287</v>
      </c>
      <c r="L245" t="s">
        <v>1233</v>
      </c>
      <c r="M245">
        <v>-2</v>
      </c>
      <c r="P245" s="2" t="s">
        <v>27051</v>
      </c>
      <c r="Q245" t="s">
        <v>47</v>
      </c>
      <c r="S245">
        <v>0.76894271373748779</v>
      </c>
      <c r="T245">
        <v>1.3695484085474161E-4</v>
      </c>
      <c r="U245">
        <v>0.20117241144180301</v>
      </c>
      <c r="V245">
        <v>2.107406267896295E-3</v>
      </c>
      <c r="W245">
        <v>0.22505989670753479</v>
      </c>
      <c r="X245">
        <v>1.996032427996397E-3</v>
      </c>
      <c r="Y245">
        <v>3.9406487232574193E-2</v>
      </c>
      <c r="Z245">
        <v>9.9000000000000005E-2</v>
      </c>
      <c r="AA245">
        <v>9.0999999999999998E-2</v>
      </c>
      <c r="AB245">
        <v>0.81</v>
      </c>
      <c r="AC245">
        <v>-0.33429999999999999</v>
      </c>
      <c r="AD245" t="s">
        <v>48</v>
      </c>
      <c r="AE245" t="s">
        <v>48</v>
      </c>
      <c r="AF245" t="s">
        <v>48</v>
      </c>
    </row>
    <row r="246" spans="1:32" hidden="1" outlineLevel="1" x14ac:dyDescent="0.2">
      <c r="A246" t="s">
        <v>27052</v>
      </c>
      <c r="B246" t="s">
        <v>27053</v>
      </c>
      <c r="C246" t="s">
        <v>18642</v>
      </c>
      <c r="D246" s="3"/>
      <c r="J246" t="s">
        <v>27054</v>
      </c>
      <c r="K246" t="s">
        <v>26287</v>
      </c>
      <c r="L246" t="s">
        <v>1233</v>
      </c>
      <c r="M246">
        <v>-2</v>
      </c>
      <c r="P246" s="2" t="s">
        <v>27055</v>
      </c>
      <c r="Q246" t="s">
        <v>47</v>
      </c>
      <c r="S246">
        <v>2.6265762280672789E-3</v>
      </c>
      <c r="T246">
        <v>9.7300080597051419E-6</v>
      </c>
      <c r="U246">
        <v>1.688112388364971E-4</v>
      </c>
      <c r="V246">
        <v>1.306639751419425E-4</v>
      </c>
      <c r="W246">
        <v>7.4450596002861857E-4</v>
      </c>
      <c r="X246">
        <v>2.1756163914687929E-4</v>
      </c>
      <c r="Y246">
        <v>-2.5000000000000001E-2</v>
      </c>
      <c r="Z246">
        <v>7.6999999999999999E-2</v>
      </c>
      <c r="AA246">
        <v>5.5E-2</v>
      </c>
      <c r="AB246">
        <v>0.86799999999999999</v>
      </c>
      <c r="AC246">
        <v>0.26400000000000001</v>
      </c>
      <c r="AD246" t="s">
        <v>48</v>
      </c>
      <c r="AE246" t="s">
        <v>48</v>
      </c>
      <c r="AF246" t="s">
        <v>48</v>
      </c>
    </row>
    <row r="247" spans="1:32" hidden="1" outlineLevel="1" x14ac:dyDescent="0.2">
      <c r="A247" t="s">
        <v>27056</v>
      </c>
      <c r="B247" t="s">
        <v>27057</v>
      </c>
      <c r="C247" t="s">
        <v>1915</v>
      </c>
      <c r="D247" s="3"/>
      <c r="J247" t="s">
        <v>27058</v>
      </c>
      <c r="K247" t="s">
        <v>26287</v>
      </c>
      <c r="L247" t="s">
        <v>1233</v>
      </c>
      <c r="M247">
        <v>-2</v>
      </c>
      <c r="P247" s="2" t="s">
        <v>27059</v>
      </c>
      <c r="Q247" t="s">
        <v>10471</v>
      </c>
      <c r="S247">
        <v>0.37120947241783142</v>
      </c>
      <c r="T247">
        <v>5.614308247459121E-5</v>
      </c>
      <c r="U247">
        <v>0.107634924352169</v>
      </c>
      <c r="V247">
        <v>2.1049829665571451E-3</v>
      </c>
      <c r="W247">
        <v>9.9673740565776825E-2</v>
      </c>
      <c r="X247">
        <v>1.7971367342397571E-3</v>
      </c>
      <c r="Y247">
        <v>-7.4074074074073687E-3</v>
      </c>
      <c r="Z247">
        <v>0.11</v>
      </c>
      <c r="AA247">
        <v>0.14699999999999999</v>
      </c>
      <c r="AB247">
        <v>0.74299999999999999</v>
      </c>
      <c r="AC247">
        <v>-0.82950000000000002</v>
      </c>
      <c r="AD247" t="s">
        <v>48</v>
      </c>
      <c r="AE247" t="s">
        <v>48</v>
      </c>
      <c r="AF247" t="s">
        <v>48</v>
      </c>
    </row>
    <row r="248" spans="1:32" hidden="1" outlineLevel="1" x14ac:dyDescent="0.2">
      <c r="A248" t="s">
        <v>27060</v>
      </c>
      <c r="B248" t="s">
        <v>27061</v>
      </c>
      <c r="C248" t="s">
        <v>27062</v>
      </c>
      <c r="D248" s="3"/>
      <c r="J248" t="s">
        <v>27063</v>
      </c>
      <c r="K248" t="s">
        <v>26287</v>
      </c>
      <c r="L248" t="s">
        <v>1233</v>
      </c>
      <c r="M248">
        <v>-2</v>
      </c>
      <c r="P248" s="2" t="s">
        <v>27064</v>
      </c>
      <c r="Q248" t="s">
        <v>47</v>
      </c>
      <c r="S248">
        <v>0.27705472707748408</v>
      </c>
      <c r="T248">
        <v>2.277782914461568E-5</v>
      </c>
      <c r="U248">
        <v>6.2879831530153751E-3</v>
      </c>
      <c r="V248">
        <v>9.4182149041444063E-4</v>
      </c>
      <c r="W248">
        <v>0.1671475023031235</v>
      </c>
      <c r="X248">
        <v>8.2474102964624763E-4</v>
      </c>
      <c r="Y248">
        <v>-5.7291666666666657E-2</v>
      </c>
      <c r="Z248">
        <v>0.10100000000000001</v>
      </c>
      <c r="AA248">
        <v>4.7E-2</v>
      </c>
      <c r="AB248">
        <v>0.85299999999999998</v>
      </c>
      <c r="AC248">
        <v>0.74399999999999999</v>
      </c>
      <c r="AD248" t="s">
        <v>48</v>
      </c>
      <c r="AE248" t="s">
        <v>48</v>
      </c>
      <c r="AF248" t="s">
        <v>48</v>
      </c>
    </row>
    <row r="249" spans="1:32" hidden="1" outlineLevel="1" x14ac:dyDescent="0.2">
      <c r="A249" t="s">
        <v>27065</v>
      </c>
      <c r="B249" t="s">
        <v>27066</v>
      </c>
      <c r="C249" t="s">
        <v>27067</v>
      </c>
      <c r="D249" s="3"/>
      <c r="J249" t="s">
        <v>27068</v>
      </c>
      <c r="K249" t="s">
        <v>26287</v>
      </c>
      <c r="L249" t="s">
        <v>1233</v>
      </c>
      <c r="M249">
        <v>-3</v>
      </c>
      <c r="P249" s="2" t="s">
        <v>27069</v>
      </c>
      <c r="Q249" t="s">
        <v>47</v>
      </c>
      <c r="S249">
        <v>4.0693432092666626E-3</v>
      </c>
      <c r="T249">
        <v>6.3643792600487359E-6</v>
      </c>
      <c r="U249">
        <v>7.497080514440313E-5</v>
      </c>
      <c r="V249">
        <v>2.5916268350556487E-4</v>
      </c>
      <c r="W249">
        <v>7.2178355185315013E-4</v>
      </c>
      <c r="X249">
        <v>1.216917647980154E-3</v>
      </c>
      <c r="Y249">
        <v>0</v>
      </c>
      <c r="Z249">
        <v>0</v>
      </c>
      <c r="AA249">
        <v>0</v>
      </c>
      <c r="AB249">
        <v>1</v>
      </c>
      <c r="AC249">
        <v>0</v>
      </c>
      <c r="AD249" t="s">
        <v>48</v>
      </c>
      <c r="AE249" t="s">
        <v>48</v>
      </c>
      <c r="AF249" t="s">
        <v>48</v>
      </c>
    </row>
    <row r="250" spans="1:32" hidden="1" outlineLevel="1" x14ac:dyDescent="0.2">
      <c r="A250" t="s">
        <v>27070</v>
      </c>
      <c r="B250" t="s">
        <v>27071</v>
      </c>
      <c r="C250" t="s">
        <v>27072</v>
      </c>
      <c r="D250" s="3"/>
      <c r="J250" t="s">
        <v>27073</v>
      </c>
      <c r="K250" t="s">
        <v>26287</v>
      </c>
      <c r="L250" t="s">
        <v>1233</v>
      </c>
      <c r="M250">
        <v>-2</v>
      </c>
      <c r="P250" s="2" t="s">
        <v>27074</v>
      </c>
      <c r="Q250" t="s">
        <v>47</v>
      </c>
      <c r="S250">
        <v>3.1928819953463972E-4</v>
      </c>
      <c r="T250">
        <v>2.2718515992892212E-6</v>
      </c>
      <c r="U250">
        <v>2.0409221178852018E-5</v>
      </c>
      <c r="V250">
        <v>3.7110468838363893E-5</v>
      </c>
      <c r="W250">
        <v>1.5205187082756311E-4</v>
      </c>
      <c r="X250">
        <v>2.0326882804511112E-5</v>
      </c>
      <c r="Y250">
        <v>0</v>
      </c>
      <c r="Z250">
        <v>0.27100000000000002</v>
      </c>
      <c r="AA250">
        <v>0</v>
      </c>
      <c r="AB250">
        <v>0.72899999999999998</v>
      </c>
      <c r="AC250">
        <v>0.38179999999999997</v>
      </c>
      <c r="AD250" t="s">
        <v>48</v>
      </c>
      <c r="AE250" t="s">
        <v>48</v>
      </c>
      <c r="AF250" t="s">
        <v>48</v>
      </c>
    </row>
    <row r="251" spans="1:32" hidden="1" outlineLevel="1" x14ac:dyDescent="0.2">
      <c r="A251" t="s">
        <v>27075</v>
      </c>
      <c r="B251" t="s">
        <v>27076</v>
      </c>
      <c r="C251" t="s">
        <v>27077</v>
      </c>
      <c r="D251" s="3"/>
      <c r="J251" t="s">
        <v>27078</v>
      </c>
      <c r="K251" t="s">
        <v>26287</v>
      </c>
      <c r="L251" t="s">
        <v>1233</v>
      </c>
      <c r="M251">
        <v>-10</v>
      </c>
      <c r="P251" s="2" t="s">
        <v>27079</v>
      </c>
      <c r="Q251" t="s">
        <v>47</v>
      </c>
      <c r="S251">
        <v>0.27503606677055359</v>
      </c>
      <c r="T251">
        <v>3.9347614801954478E-5</v>
      </c>
      <c r="U251">
        <v>0.15317848324775701</v>
      </c>
      <c r="V251">
        <v>1.0051055578514929E-3</v>
      </c>
      <c r="W251">
        <v>4.2611647397279739E-2</v>
      </c>
      <c r="X251">
        <v>8.9758227113634348E-4</v>
      </c>
      <c r="Y251">
        <v>-5.9523809523809312E-4</v>
      </c>
      <c r="Z251">
        <v>2.3E-2</v>
      </c>
      <c r="AA251">
        <v>0.111</v>
      </c>
      <c r="AB251">
        <v>0.86599999999999999</v>
      </c>
      <c r="AC251">
        <v>-0.89400000000000002</v>
      </c>
      <c r="AD251" t="s">
        <v>48</v>
      </c>
      <c r="AE251" t="s">
        <v>48</v>
      </c>
      <c r="AF251" t="s">
        <v>48</v>
      </c>
    </row>
    <row r="252" spans="1:32" hidden="1" outlineLevel="1" x14ac:dyDescent="0.2">
      <c r="A252" t="s">
        <v>27080</v>
      </c>
      <c r="B252" t="s">
        <v>27081</v>
      </c>
      <c r="C252" t="s">
        <v>27082</v>
      </c>
      <c r="D252" s="3"/>
      <c r="J252" t="s">
        <v>11136</v>
      </c>
      <c r="K252" t="s">
        <v>26287</v>
      </c>
      <c r="L252" t="s">
        <v>1233</v>
      </c>
      <c r="M252">
        <v>-4</v>
      </c>
      <c r="P252" s="2" t="s">
        <v>27083</v>
      </c>
      <c r="Q252" t="s">
        <v>47</v>
      </c>
      <c r="Y252" t="s">
        <v>48</v>
      </c>
      <c r="Z252" t="s">
        <v>48</v>
      </c>
      <c r="AA252" t="s">
        <v>48</v>
      </c>
      <c r="AB252" t="s">
        <v>48</v>
      </c>
      <c r="AC252" t="s">
        <v>48</v>
      </c>
      <c r="AD252" t="s">
        <v>48</v>
      </c>
      <c r="AE252" t="s">
        <v>48</v>
      </c>
      <c r="AF252" t="s">
        <v>48</v>
      </c>
    </row>
    <row r="253" spans="1:32" hidden="1" outlineLevel="1" x14ac:dyDescent="0.2">
      <c r="A253" t="s">
        <v>27084</v>
      </c>
      <c r="B253" t="s">
        <v>27085</v>
      </c>
      <c r="C253" t="s">
        <v>27086</v>
      </c>
      <c r="D253" s="3"/>
      <c r="J253" t="s">
        <v>27087</v>
      </c>
      <c r="K253" t="s">
        <v>26287</v>
      </c>
      <c r="L253" t="s">
        <v>1233</v>
      </c>
      <c r="M253">
        <v>-7</v>
      </c>
      <c r="P253" s="2" t="s">
        <v>27088</v>
      </c>
      <c r="Q253" t="s">
        <v>47</v>
      </c>
      <c r="S253">
        <v>0.79487287998199463</v>
      </c>
      <c r="T253">
        <v>3.488956717774272E-4</v>
      </c>
      <c r="U253">
        <v>7.4330535717308521E-3</v>
      </c>
      <c r="V253">
        <v>3.4758546389639382E-3</v>
      </c>
      <c r="W253">
        <v>3.2474108040332787E-2</v>
      </c>
      <c r="X253">
        <v>5.5369343608617783E-3</v>
      </c>
      <c r="Y253">
        <v>0.4</v>
      </c>
      <c r="Z253">
        <v>0.113</v>
      </c>
      <c r="AA253">
        <v>0.156</v>
      </c>
      <c r="AB253">
        <v>0.73099999999999998</v>
      </c>
      <c r="AC253">
        <v>-0.111</v>
      </c>
      <c r="AD253" t="s">
        <v>48</v>
      </c>
      <c r="AE253" t="s">
        <v>48</v>
      </c>
      <c r="AF253" t="s">
        <v>48</v>
      </c>
    </row>
    <row r="254" spans="1:32" hidden="1" outlineLevel="1" x14ac:dyDescent="0.2">
      <c r="A254" t="s">
        <v>27089</v>
      </c>
      <c r="B254" t="s">
        <v>27090</v>
      </c>
      <c r="C254" t="s">
        <v>27091</v>
      </c>
      <c r="D254" s="3"/>
      <c r="J254" t="s">
        <v>27092</v>
      </c>
      <c r="K254" t="s">
        <v>26287</v>
      </c>
      <c r="L254" t="s">
        <v>1233</v>
      </c>
      <c r="M254">
        <v>1</v>
      </c>
      <c r="P254" s="2" t="s">
        <v>27093</v>
      </c>
      <c r="Q254" t="s">
        <v>47</v>
      </c>
      <c r="S254">
        <v>5.63924724701792E-4</v>
      </c>
      <c r="T254">
        <v>1.7831448531069329E-6</v>
      </c>
      <c r="U254">
        <v>2.257412415929139E-5</v>
      </c>
      <c r="V254">
        <v>4.6907676733098917E-5</v>
      </c>
      <c r="W254">
        <v>3.3792026806622738E-4</v>
      </c>
      <c r="X254">
        <v>2.707077328523155E-5</v>
      </c>
      <c r="Y254">
        <v>0.33888888888888891</v>
      </c>
      <c r="Z254">
        <v>0.16200000000000001</v>
      </c>
      <c r="AA254">
        <v>2.9000000000000001E-2</v>
      </c>
      <c r="AB254">
        <v>0.80900000000000005</v>
      </c>
      <c r="AC254">
        <v>0.81779999999999997</v>
      </c>
      <c r="AD254" t="s">
        <v>48</v>
      </c>
      <c r="AE254" t="s">
        <v>48</v>
      </c>
      <c r="AF254" t="s">
        <v>48</v>
      </c>
    </row>
    <row r="255" spans="1:32" hidden="1" outlineLevel="1" x14ac:dyDescent="0.2">
      <c r="A255" t="s">
        <v>27094</v>
      </c>
      <c r="B255" t="s">
        <v>27095</v>
      </c>
      <c r="C255" t="s">
        <v>27096</v>
      </c>
      <c r="D255" s="3"/>
      <c r="J255" t="s">
        <v>27097</v>
      </c>
      <c r="K255" t="s">
        <v>26287</v>
      </c>
      <c r="L255" t="s">
        <v>1233</v>
      </c>
      <c r="M255">
        <v>0</v>
      </c>
      <c r="P255" s="2" t="s">
        <v>27098</v>
      </c>
      <c r="Q255" t="s">
        <v>27099</v>
      </c>
      <c r="S255">
        <v>3.232333401683718E-4</v>
      </c>
      <c r="T255">
        <v>2.122382511515752E-6</v>
      </c>
      <c r="U255">
        <v>1.760484155965969E-5</v>
      </c>
      <c r="V255">
        <v>4.2209921957692131E-5</v>
      </c>
      <c r="W255">
        <v>1.5506279305554929E-4</v>
      </c>
      <c r="X255">
        <v>1.7726730220601891E-5</v>
      </c>
      <c r="Y255">
        <v>0</v>
      </c>
      <c r="Z255">
        <v>0</v>
      </c>
      <c r="AA255">
        <v>0.42599999999999999</v>
      </c>
      <c r="AB255">
        <v>0.57399999999999995</v>
      </c>
      <c r="AC255">
        <v>-0.63690000000000002</v>
      </c>
      <c r="AD255" t="s">
        <v>48</v>
      </c>
      <c r="AE255" t="s">
        <v>48</v>
      </c>
      <c r="AF255" t="s">
        <v>48</v>
      </c>
    </row>
    <row r="256" spans="1:32" hidden="1" outlineLevel="1" x14ac:dyDescent="0.2">
      <c r="A256" t="s">
        <v>27100</v>
      </c>
      <c r="B256" t="s">
        <v>27101</v>
      </c>
      <c r="C256" t="s">
        <v>27102</v>
      </c>
      <c r="D256" s="3"/>
      <c r="J256" t="s">
        <v>27103</v>
      </c>
      <c r="K256" t="s">
        <v>26287</v>
      </c>
      <c r="L256" t="s">
        <v>1233</v>
      </c>
      <c r="M256">
        <v>1</v>
      </c>
      <c r="P256" s="2" t="s">
        <v>27104</v>
      </c>
      <c r="Q256" t="s">
        <v>47</v>
      </c>
      <c r="S256">
        <v>5.7006924180313945E-4</v>
      </c>
      <c r="T256">
        <v>4.1259327190346076E-6</v>
      </c>
      <c r="U256">
        <v>3.1347637559520081E-5</v>
      </c>
      <c r="V256">
        <v>5.0168499001301832E-5</v>
      </c>
      <c r="W256">
        <v>2.3800919007044291E-4</v>
      </c>
      <c r="X256">
        <v>4.5968165068188682E-5</v>
      </c>
      <c r="Y256">
        <v>0.19555555555555559</v>
      </c>
      <c r="Z256">
        <v>0.108</v>
      </c>
      <c r="AA256">
        <v>4.8000000000000001E-2</v>
      </c>
      <c r="AB256">
        <v>0.84299999999999997</v>
      </c>
      <c r="AC256">
        <v>0.7319</v>
      </c>
      <c r="AD256" t="s">
        <v>48</v>
      </c>
      <c r="AE256" t="s">
        <v>48</v>
      </c>
      <c r="AF256" t="s">
        <v>48</v>
      </c>
    </row>
    <row r="257" spans="1:32" hidden="1" outlineLevel="1" x14ac:dyDescent="0.2">
      <c r="A257" t="s">
        <v>27105</v>
      </c>
      <c r="B257" t="s">
        <v>27106</v>
      </c>
      <c r="C257" t="s">
        <v>27107</v>
      </c>
      <c r="D257" s="3"/>
      <c r="J257" t="s">
        <v>27108</v>
      </c>
      <c r="K257" t="s">
        <v>26287</v>
      </c>
      <c r="L257" t="s">
        <v>1233</v>
      </c>
      <c r="M257">
        <v>1</v>
      </c>
      <c r="P257" s="2" t="s">
        <v>27109</v>
      </c>
      <c r="Q257" t="s">
        <v>10258</v>
      </c>
      <c r="S257">
        <v>5.5673957103863358E-4</v>
      </c>
      <c r="T257">
        <v>7.3327851168869529E-6</v>
      </c>
      <c r="U257">
        <v>5.3897787438472733E-5</v>
      </c>
      <c r="V257">
        <v>5.3716605179943138E-5</v>
      </c>
      <c r="W257">
        <v>1.82908377610147E-4</v>
      </c>
      <c r="X257">
        <v>5.8103629271499813E-5</v>
      </c>
      <c r="Y257">
        <v>8.1944444444444445E-2</v>
      </c>
      <c r="Z257">
        <v>0.13800000000000001</v>
      </c>
      <c r="AA257">
        <v>5.7000000000000002E-2</v>
      </c>
      <c r="AB257">
        <v>0.80500000000000005</v>
      </c>
      <c r="AC257">
        <v>0.63690000000000002</v>
      </c>
      <c r="AD257" t="s">
        <v>48</v>
      </c>
      <c r="AE257" t="s">
        <v>48</v>
      </c>
      <c r="AF257" t="s">
        <v>48</v>
      </c>
    </row>
    <row r="258" spans="1:32" hidden="1" outlineLevel="1" x14ac:dyDescent="0.2">
      <c r="A258" t="s">
        <v>27110</v>
      </c>
      <c r="B258" t="s">
        <v>27111</v>
      </c>
      <c r="C258" t="s">
        <v>27112</v>
      </c>
      <c r="D258" s="3"/>
      <c r="J258" t="s">
        <v>27113</v>
      </c>
      <c r="K258" t="s">
        <v>26287</v>
      </c>
      <c r="L258" t="s">
        <v>1233</v>
      </c>
      <c r="M258">
        <v>1</v>
      </c>
      <c r="P258" s="2" t="s">
        <v>27114</v>
      </c>
      <c r="Q258" t="s">
        <v>47</v>
      </c>
      <c r="S258">
        <v>3.0530642834492028E-4</v>
      </c>
      <c r="T258">
        <v>2.463616965542315E-6</v>
      </c>
      <c r="U258">
        <v>1.8793371054925959E-5</v>
      </c>
      <c r="V258">
        <v>3.8528971344931051E-5</v>
      </c>
      <c r="W258">
        <v>1.4512368943542239E-4</v>
      </c>
      <c r="X258">
        <v>2.8809547075070441E-5</v>
      </c>
      <c r="Y258">
        <v>0.4</v>
      </c>
      <c r="Z258">
        <v>0.26100000000000001</v>
      </c>
      <c r="AA258">
        <v>0</v>
      </c>
      <c r="AB258">
        <v>0.73899999999999999</v>
      </c>
      <c r="AC258">
        <v>0.94130000000000003</v>
      </c>
      <c r="AD258" t="s">
        <v>48</v>
      </c>
      <c r="AE258" t="s">
        <v>48</v>
      </c>
      <c r="AF258" t="s">
        <v>48</v>
      </c>
    </row>
    <row r="259" spans="1:32" hidden="1" outlineLevel="1" x14ac:dyDescent="0.2">
      <c r="A259" t="s">
        <v>27115</v>
      </c>
      <c r="B259" t="s">
        <v>27116</v>
      </c>
      <c r="C259" t="s">
        <v>27117</v>
      </c>
      <c r="D259" s="3"/>
      <c r="J259" t="s">
        <v>27118</v>
      </c>
      <c r="K259" t="s">
        <v>26287</v>
      </c>
      <c r="L259" t="s">
        <v>1233</v>
      </c>
      <c r="M259">
        <v>1</v>
      </c>
      <c r="P259" s="2" t="s">
        <v>27119</v>
      </c>
      <c r="Q259" t="s">
        <v>47</v>
      </c>
      <c r="S259">
        <v>7.1345188189297915E-4</v>
      </c>
      <c r="T259">
        <v>8.0493446148466319E-6</v>
      </c>
      <c r="U259">
        <v>5.6376677093794569E-5</v>
      </c>
      <c r="V259">
        <v>5.6280205171788111E-5</v>
      </c>
      <c r="W259">
        <v>2.5158008793368941E-4</v>
      </c>
      <c r="X259">
        <v>7.8238212154246867E-5</v>
      </c>
      <c r="Y259">
        <v>0.16318027210884359</v>
      </c>
      <c r="Z259">
        <v>8.7999999999999995E-2</v>
      </c>
      <c r="AA259">
        <v>1.9E-2</v>
      </c>
      <c r="AB259">
        <v>0.89300000000000002</v>
      </c>
      <c r="AC259">
        <v>0.7964</v>
      </c>
      <c r="AD259" t="s">
        <v>48</v>
      </c>
      <c r="AE259" t="s">
        <v>48</v>
      </c>
      <c r="AF259" t="s">
        <v>48</v>
      </c>
    </row>
    <row r="260" spans="1:32" hidden="1" outlineLevel="1" x14ac:dyDescent="0.2">
      <c r="A260" t="s">
        <v>27120</v>
      </c>
      <c r="B260" t="s">
        <v>27121</v>
      </c>
      <c r="C260" t="s">
        <v>10398</v>
      </c>
      <c r="D260" s="3"/>
      <c r="J260" t="s">
        <v>27122</v>
      </c>
      <c r="K260" t="s">
        <v>26287</v>
      </c>
      <c r="L260" t="s">
        <v>1233</v>
      </c>
      <c r="M260">
        <v>1</v>
      </c>
      <c r="P260" s="2" t="s">
        <v>27123</v>
      </c>
      <c r="Q260" t="s">
        <v>47</v>
      </c>
      <c r="S260">
        <v>2.791199088096619E-2</v>
      </c>
      <c r="T260">
        <v>3.832689344562823E-6</v>
      </c>
      <c r="U260">
        <v>3.6662364436779171E-5</v>
      </c>
      <c r="V260">
        <v>4.5539648272097111E-3</v>
      </c>
      <c r="W260">
        <v>4.8118578270077714E-3</v>
      </c>
      <c r="X260">
        <v>7.8831810969859362E-4</v>
      </c>
      <c r="Y260">
        <v>-0.8</v>
      </c>
      <c r="Z260">
        <v>0.20100000000000001</v>
      </c>
      <c r="AA260">
        <v>0.23300000000000001</v>
      </c>
      <c r="AB260">
        <v>0.56599999999999995</v>
      </c>
      <c r="AC260">
        <v>-0.128</v>
      </c>
      <c r="AD260" t="s">
        <v>48</v>
      </c>
      <c r="AE260" t="s">
        <v>48</v>
      </c>
      <c r="AF260" t="s">
        <v>48</v>
      </c>
    </row>
    <row r="261" spans="1:32" hidden="1" outlineLevel="1" x14ac:dyDescent="0.2">
      <c r="A261" t="s">
        <v>27124</v>
      </c>
      <c r="B261" t="s">
        <v>27125</v>
      </c>
      <c r="C261" t="s">
        <v>27126</v>
      </c>
      <c r="D261" s="3"/>
      <c r="J261" t="s">
        <v>27127</v>
      </c>
      <c r="K261" t="s">
        <v>26287</v>
      </c>
      <c r="L261" t="s">
        <v>1233</v>
      </c>
      <c r="M261">
        <v>1</v>
      </c>
      <c r="P261" s="2" t="s">
        <v>27128</v>
      </c>
      <c r="Q261" t="s">
        <v>10032</v>
      </c>
      <c r="S261">
        <v>0.35326606035232538</v>
      </c>
      <c r="T261">
        <v>2.720249722187873E-5</v>
      </c>
      <c r="U261">
        <v>0.29083272814750671</v>
      </c>
      <c r="V261">
        <v>1.4712659176439049E-3</v>
      </c>
      <c r="W261">
        <v>5.0076726824045181E-2</v>
      </c>
      <c r="X261">
        <v>8.0293859355151653E-4</v>
      </c>
      <c r="Y261">
        <v>-0.1</v>
      </c>
      <c r="Z261">
        <v>7.2999999999999995E-2</v>
      </c>
      <c r="AA261">
        <v>0.115</v>
      </c>
      <c r="AB261">
        <v>0.81200000000000006</v>
      </c>
      <c r="AC261">
        <v>-0.30709999999999998</v>
      </c>
      <c r="AD261" t="s">
        <v>48</v>
      </c>
      <c r="AE261" t="s">
        <v>48</v>
      </c>
      <c r="AF261" t="s">
        <v>48</v>
      </c>
    </row>
    <row r="262" spans="1:32" hidden="1" outlineLevel="1" x14ac:dyDescent="0.2">
      <c r="A262" t="s">
        <v>27129</v>
      </c>
      <c r="B262" t="s">
        <v>27130</v>
      </c>
      <c r="C262" t="s">
        <v>27131</v>
      </c>
      <c r="D262" s="3"/>
      <c r="J262" t="s">
        <v>27132</v>
      </c>
      <c r="K262" t="s">
        <v>26287</v>
      </c>
      <c r="L262" t="s">
        <v>1233</v>
      </c>
      <c r="M262">
        <v>1</v>
      </c>
      <c r="P262" s="2" t="s">
        <v>27133</v>
      </c>
      <c r="Q262" t="s">
        <v>47</v>
      </c>
      <c r="S262">
        <v>1.166073489002883E-3</v>
      </c>
      <c r="T262">
        <v>3.3239093681913801E-6</v>
      </c>
      <c r="U262">
        <v>2.733311339397915E-5</v>
      </c>
      <c r="V262">
        <v>6.0036312788724899E-5</v>
      </c>
      <c r="W262">
        <v>5.4869806626811624E-4</v>
      </c>
      <c r="X262">
        <v>4.9674017645884312E-5</v>
      </c>
      <c r="Y262">
        <v>-5.2579365079365073E-2</v>
      </c>
      <c r="Z262">
        <v>0.17299999999999999</v>
      </c>
      <c r="AA262">
        <v>2.9000000000000001E-2</v>
      </c>
      <c r="AB262">
        <v>0.79700000000000004</v>
      </c>
      <c r="AC262">
        <v>0.91879999999999995</v>
      </c>
      <c r="AD262" t="s">
        <v>48</v>
      </c>
      <c r="AE262" t="s">
        <v>48</v>
      </c>
      <c r="AF262" t="s">
        <v>48</v>
      </c>
    </row>
    <row r="263" spans="1:32" hidden="1" outlineLevel="1" x14ac:dyDescent="0.2">
      <c r="A263" t="s">
        <v>27134</v>
      </c>
      <c r="B263" t="s">
        <v>27135</v>
      </c>
      <c r="C263" t="s">
        <v>27136</v>
      </c>
      <c r="D263" s="3"/>
      <c r="J263" t="s">
        <v>27137</v>
      </c>
      <c r="K263" t="s">
        <v>26287</v>
      </c>
      <c r="L263" t="s">
        <v>1233</v>
      </c>
      <c r="M263">
        <v>1</v>
      </c>
      <c r="P263" s="2" t="s">
        <v>27138</v>
      </c>
      <c r="Q263" t="s">
        <v>47</v>
      </c>
      <c r="S263">
        <v>4.6374800149351358E-4</v>
      </c>
      <c r="T263">
        <v>2.0752313503180631E-6</v>
      </c>
      <c r="U263">
        <v>2.2414607883547429E-5</v>
      </c>
      <c r="V263">
        <v>5.0139704399043687E-5</v>
      </c>
      <c r="W263">
        <v>2.082546707242727E-4</v>
      </c>
      <c r="X263">
        <v>3.0879786208970472E-5</v>
      </c>
      <c r="Y263">
        <v>0</v>
      </c>
      <c r="Z263">
        <v>0</v>
      </c>
      <c r="AA263">
        <v>0</v>
      </c>
      <c r="AB263">
        <v>1</v>
      </c>
      <c r="AC263">
        <v>0</v>
      </c>
      <c r="AD263" t="s">
        <v>48</v>
      </c>
      <c r="AE263" t="s">
        <v>48</v>
      </c>
      <c r="AF263" t="s">
        <v>48</v>
      </c>
    </row>
    <row r="264" spans="1:32" hidden="1" outlineLevel="1" x14ac:dyDescent="0.2">
      <c r="A264" t="s">
        <v>27139</v>
      </c>
      <c r="B264" t="s">
        <v>27140</v>
      </c>
      <c r="C264" t="s">
        <v>27141</v>
      </c>
      <c r="D264" s="3"/>
      <c r="J264" t="s">
        <v>27142</v>
      </c>
      <c r="K264" t="s">
        <v>26287</v>
      </c>
      <c r="L264" t="s">
        <v>1233</v>
      </c>
      <c r="M264">
        <v>1</v>
      </c>
      <c r="P264" s="2" t="s">
        <v>27143</v>
      </c>
      <c r="Q264" t="s">
        <v>47</v>
      </c>
      <c r="S264">
        <v>3.820050333160907E-4</v>
      </c>
      <c r="T264">
        <v>1.985125436476665E-6</v>
      </c>
      <c r="U264">
        <v>1.6310075807268731E-5</v>
      </c>
      <c r="V264">
        <v>3.7510610127355903E-5</v>
      </c>
      <c r="W264">
        <v>1.7513749480713159E-4</v>
      </c>
      <c r="X264">
        <v>3.091081089223735E-5</v>
      </c>
      <c r="Y264">
        <v>0</v>
      </c>
      <c r="Z264">
        <v>0</v>
      </c>
      <c r="AA264">
        <v>0</v>
      </c>
      <c r="AB264">
        <v>1</v>
      </c>
      <c r="AC264">
        <v>0</v>
      </c>
      <c r="AD264" t="s">
        <v>48</v>
      </c>
      <c r="AE264" t="s">
        <v>48</v>
      </c>
      <c r="AF264" t="s">
        <v>48</v>
      </c>
    </row>
    <row r="265" spans="1:32" hidden="1" outlineLevel="1" x14ac:dyDescent="0.2">
      <c r="A265" t="s">
        <v>27144</v>
      </c>
      <c r="B265" t="s">
        <v>27145</v>
      </c>
      <c r="C265" t="s">
        <v>27146</v>
      </c>
      <c r="D265" s="3"/>
      <c r="J265" t="s">
        <v>27147</v>
      </c>
      <c r="K265" t="s">
        <v>26287</v>
      </c>
      <c r="L265" t="s">
        <v>1233</v>
      </c>
      <c r="M265">
        <v>1</v>
      </c>
      <c r="P265" s="2" t="s">
        <v>27148</v>
      </c>
      <c r="Q265" t="s">
        <v>47</v>
      </c>
      <c r="S265">
        <v>2.7989642694592481E-4</v>
      </c>
      <c r="T265">
        <v>2.3134871298680082E-6</v>
      </c>
      <c r="U265">
        <v>1.7358555851387791E-5</v>
      </c>
      <c r="V265">
        <v>4.049799099448137E-5</v>
      </c>
      <c r="W265">
        <v>1.4098078827373681E-4</v>
      </c>
      <c r="X265">
        <v>1.8935636035166681E-5</v>
      </c>
      <c r="Y265">
        <v>-7.8333333333333338E-2</v>
      </c>
      <c r="Z265">
        <v>8.5000000000000006E-2</v>
      </c>
      <c r="AA265">
        <v>0.1</v>
      </c>
      <c r="AB265">
        <v>0.81499999999999995</v>
      </c>
      <c r="AC265">
        <v>2.58E-2</v>
      </c>
      <c r="AD265" t="s">
        <v>48</v>
      </c>
      <c r="AE265" t="s">
        <v>48</v>
      </c>
      <c r="AF265" t="s">
        <v>48</v>
      </c>
    </row>
    <row r="266" spans="1:32" hidden="1" outlineLevel="1" x14ac:dyDescent="0.2">
      <c r="A266" t="s">
        <v>27149</v>
      </c>
      <c r="B266" t="s">
        <v>27150</v>
      </c>
      <c r="C266" t="s">
        <v>19098</v>
      </c>
      <c r="D266" s="3"/>
      <c r="J266" t="s">
        <v>27151</v>
      </c>
      <c r="K266" t="s">
        <v>26287</v>
      </c>
      <c r="L266" t="s">
        <v>1233</v>
      </c>
      <c r="M266">
        <v>1</v>
      </c>
      <c r="P266" s="2" t="s">
        <v>27152</v>
      </c>
      <c r="Q266" t="s">
        <v>47</v>
      </c>
      <c r="S266">
        <v>4.0608705021440983E-3</v>
      </c>
      <c r="T266">
        <v>4.1444400267209858E-6</v>
      </c>
      <c r="U266">
        <v>5.6238997785840177E-5</v>
      </c>
      <c r="V266">
        <v>1.2696225894615049E-4</v>
      </c>
      <c r="W266">
        <v>1.252546673640609E-3</v>
      </c>
      <c r="X266">
        <v>6.5555254695937037E-4</v>
      </c>
      <c r="Y266">
        <v>-0.2</v>
      </c>
      <c r="Z266">
        <v>0</v>
      </c>
      <c r="AA266">
        <v>0.185</v>
      </c>
      <c r="AB266">
        <v>0.81499999999999995</v>
      </c>
      <c r="AC266">
        <v>-0.36120000000000002</v>
      </c>
      <c r="AD266" t="s">
        <v>48</v>
      </c>
      <c r="AE266" t="s">
        <v>48</v>
      </c>
      <c r="AF266" t="s">
        <v>48</v>
      </c>
    </row>
    <row r="267" spans="1:32" hidden="1" outlineLevel="1" x14ac:dyDescent="0.2">
      <c r="A267" t="s">
        <v>27153</v>
      </c>
      <c r="B267" t="s">
        <v>27154</v>
      </c>
      <c r="C267" t="s">
        <v>27155</v>
      </c>
      <c r="D267" s="3"/>
      <c r="J267" t="s">
        <v>27156</v>
      </c>
      <c r="K267" t="s">
        <v>26287</v>
      </c>
      <c r="L267" t="s">
        <v>1233</v>
      </c>
      <c r="M267">
        <v>1</v>
      </c>
      <c r="P267" s="2" t="s">
        <v>27157</v>
      </c>
      <c r="Q267" t="s">
        <v>47</v>
      </c>
      <c r="S267">
        <v>2.2028069943189621E-3</v>
      </c>
      <c r="T267">
        <v>3.6096037092647748E-6</v>
      </c>
      <c r="U267">
        <v>5.8070501836482442E-5</v>
      </c>
      <c r="V267">
        <v>9.4684022769797593E-5</v>
      </c>
      <c r="W267">
        <v>1.3645866420120001E-3</v>
      </c>
      <c r="X267">
        <v>4.9142545321956277E-5</v>
      </c>
      <c r="Y267">
        <v>0.1333333333333333</v>
      </c>
      <c r="Z267">
        <v>9.7000000000000003E-2</v>
      </c>
      <c r="AA267">
        <v>3.4000000000000002E-2</v>
      </c>
      <c r="AB267">
        <v>0.86899999999999999</v>
      </c>
      <c r="AC267">
        <v>0.65569999999999995</v>
      </c>
      <c r="AD267" t="s">
        <v>48</v>
      </c>
      <c r="AE267" t="s">
        <v>48</v>
      </c>
      <c r="AF267" t="s">
        <v>48</v>
      </c>
    </row>
    <row r="268" spans="1:32" hidden="1" outlineLevel="1" x14ac:dyDescent="0.2">
      <c r="A268" t="s">
        <v>27158</v>
      </c>
      <c r="B268" t="s">
        <v>27159</v>
      </c>
      <c r="C268" t="s">
        <v>27160</v>
      </c>
      <c r="D268" s="3"/>
      <c r="J268" t="s">
        <v>27161</v>
      </c>
      <c r="K268" t="s">
        <v>26287</v>
      </c>
      <c r="L268" t="s">
        <v>1233</v>
      </c>
      <c r="M268">
        <v>1</v>
      </c>
      <c r="P268" s="2" t="s">
        <v>27162</v>
      </c>
      <c r="Q268" t="s">
        <v>47</v>
      </c>
      <c r="S268">
        <v>1.0146796703338621E-3</v>
      </c>
      <c r="T268">
        <v>2.2064884888095548E-6</v>
      </c>
      <c r="U268">
        <v>2.616497840790544E-5</v>
      </c>
      <c r="V268">
        <v>4.2964238673448563E-5</v>
      </c>
      <c r="W268">
        <v>7.0380710531026125E-4</v>
      </c>
      <c r="X268">
        <v>4.5609845983562991E-5</v>
      </c>
      <c r="Y268">
        <v>0.25</v>
      </c>
      <c r="Z268">
        <v>0</v>
      </c>
      <c r="AA268">
        <v>0</v>
      </c>
      <c r="AB268">
        <v>1</v>
      </c>
      <c r="AC268">
        <v>0</v>
      </c>
      <c r="AD268" t="s">
        <v>48</v>
      </c>
      <c r="AE268" t="s">
        <v>48</v>
      </c>
      <c r="AF268" t="s">
        <v>48</v>
      </c>
    </row>
    <row r="269" spans="1:32" hidden="1" outlineLevel="1" x14ac:dyDescent="0.2">
      <c r="A269" t="s">
        <v>27163</v>
      </c>
      <c r="B269" t="s">
        <v>27164</v>
      </c>
      <c r="C269" t="s">
        <v>27165</v>
      </c>
      <c r="D269" s="3"/>
      <c r="J269" t="s">
        <v>27166</v>
      </c>
      <c r="K269" t="s">
        <v>26287</v>
      </c>
      <c r="L269" t="s">
        <v>1233</v>
      </c>
      <c r="M269">
        <v>1</v>
      </c>
      <c r="P269" s="2" t="s">
        <v>27167</v>
      </c>
      <c r="Q269" t="s">
        <v>47</v>
      </c>
      <c r="S269">
        <v>6.1727790161967278E-3</v>
      </c>
      <c r="T269">
        <v>1.288179464609129E-5</v>
      </c>
      <c r="U269">
        <v>3.3688615076243877E-4</v>
      </c>
      <c r="V269">
        <v>1.5483761671930549E-4</v>
      </c>
      <c r="W269">
        <v>1.077268621884286E-3</v>
      </c>
      <c r="X269">
        <v>3.522246610373259E-3</v>
      </c>
      <c r="Y269">
        <v>0.8</v>
      </c>
      <c r="Z269">
        <v>0.48499999999999999</v>
      </c>
      <c r="AA269">
        <v>0</v>
      </c>
      <c r="AB269">
        <v>0.51500000000000001</v>
      </c>
      <c r="AC269">
        <v>0.76500000000000001</v>
      </c>
      <c r="AD269" t="s">
        <v>48</v>
      </c>
      <c r="AE269" t="s">
        <v>48</v>
      </c>
      <c r="AF269" t="s">
        <v>48</v>
      </c>
    </row>
    <row r="270" spans="1:32" hidden="1" outlineLevel="1" x14ac:dyDescent="0.2">
      <c r="A270" t="s">
        <v>27168</v>
      </c>
      <c r="B270" t="s">
        <v>27169</v>
      </c>
      <c r="C270" t="s">
        <v>27170</v>
      </c>
      <c r="D270" s="3"/>
      <c r="J270" t="s">
        <v>27171</v>
      </c>
      <c r="K270" t="s">
        <v>26287</v>
      </c>
      <c r="L270" t="s">
        <v>1233</v>
      </c>
      <c r="M270">
        <v>1</v>
      </c>
      <c r="P270" s="2" t="s">
        <v>27172</v>
      </c>
      <c r="Q270" t="s">
        <v>47</v>
      </c>
      <c r="S270">
        <v>2.8038548771291971E-4</v>
      </c>
      <c r="T270">
        <v>2.5792617179831719E-6</v>
      </c>
      <c r="U270">
        <v>2.01285038201604E-5</v>
      </c>
      <c r="V270">
        <v>4.2089533963007852E-5</v>
      </c>
      <c r="W270">
        <v>1.3020515325479209E-4</v>
      </c>
      <c r="X270">
        <v>2.6104760763701051E-5</v>
      </c>
      <c r="Y270">
        <v>2.222222222222222E-2</v>
      </c>
      <c r="Z270">
        <v>5.6000000000000001E-2</v>
      </c>
      <c r="AA270">
        <v>3.2000000000000001E-2</v>
      </c>
      <c r="AB270">
        <v>0.91200000000000003</v>
      </c>
      <c r="AC270">
        <v>0.33529999999999999</v>
      </c>
      <c r="AD270" t="s">
        <v>48</v>
      </c>
      <c r="AE270" t="s">
        <v>48</v>
      </c>
      <c r="AF270" t="s">
        <v>48</v>
      </c>
    </row>
    <row r="271" spans="1:32" hidden="1" outlineLevel="1" x14ac:dyDescent="0.2">
      <c r="A271" t="s">
        <v>27173</v>
      </c>
      <c r="B271" t="s">
        <v>27174</v>
      </c>
      <c r="C271" t="s">
        <v>27175</v>
      </c>
      <c r="D271" s="3"/>
      <c r="J271" t="s">
        <v>27176</v>
      </c>
      <c r="K271" t="s">
        <v>26287</v>
      </c>
      <c r="L271" t="s">
        <v>1233</v>
      </c>
      <c r="M271">
        <v>1</v>
      </c>
      <c r="P271" s="2" t="s">
        <v>27177</v>
      </c>
      <c r="Q271" t="s">
        <v>47</v>
      </c>
      <c r="S271">
        <v>1.586328493431211E-3</v>
      </c>
      <c r="T271">
        <v>2.6923864879790931E-6</v>
      </c>
      <c r="U271">
        <v>3.6255678423913203E-5</v>
      </c>
      <c r="V271">
        <v>8.3250418538227677E-4</v>
      </c>
      <c r="W271">
        <v>3.7193603930063551E-4</v>
      </c>
      <c r="X271">
        <v>3.3683762012515217E-5</v>
      </c>
      <c r="Y271">
        <v>0</v>
      </c>
      <c r="Z271">
        <v>0</v>
      </c>
      <c r="AA271">
        <v>0</v>
      </c>
      <c r="AB271">
        <v>1</v>
      </c>
      <c r="AC271">
        <v>0</v>
      </c>
      <c r="AD271" t="s">
        <v>48</v>
      </c>
      <c r="AE271" t="s">
        <v>48</v>
      </c>
      <c r="AF271" t="s">
        <v>48</v>
      </c>
    </row>
    <row r="272" spans="1:32" hidden="1" outlineLevel="1" x14ac:dyDescent="0.2">
      <c r="A272" t="s">
        <v>27178</v>
      </c>
      <c r="B272" t="s">
        <v>27179</v>
      </c>
      <c r="C272" t="s">
        <v>27180</v>
      </c>
      <c r="D272" s="3"/>
      <c r="J272" t="s">
        <v>27181</v>
      </c>
      <c r="K272" t="s">
        <v>26287</v>
      </c>
      <c r="L272" t="s">
        <v>1233</v>
      </c>
      <c r="M272">
        <v>1</v>
      </c>
      <c r="P272" s="2" t="s">
        <v>27182</v>
      </c>
      <c r="Q272" t="s">
        <v>47</v>
      </c>
      <c r="S272">
        <v>3.6866485606879001E-4</v>
      </c>
      <c r="T272">
        <v>2.2109034034656361E-6</v>
      </c>
      <c r="U272">
        <v>2.423097794235218E-5</v>
      </c>
      <c r="V272">
        <v>5.2044051699340337E-5</v>
      </c>
      <c r="W272">
        <v>1.6503348888363689E-4</v>
      </c>
      <c r="X272">
        <v>2.586740629340056E-5</v>
      </c>
      <c r="Y272">
        <v>0.13750000000000001</v>
      </c>
      <c r="Z272">
        <v>0.107</v>
      </c>
      <c r="AA272">
        <v>6.5000000000000002E-2</v>
      </c>
      <c r="AB272">
        <v>0.82799999999999996</v>
      </c>
      <c r="AC272">
        <v>0.45150000000000001</v>
      </c>
      <c r="AD272" t="s">
        <v>48</v>
      </c>
      <c r="AE272" t="s">
        <v>48</v>
      </c>
      <c r="AF272" t="s">
        <v>48</v>
      </c>
    </row>
    <row r="273" spans="1:32" hidden="1" outlineLevel="1" x14ac:dyDescent="0.2">
      <c r="A273" t="s">
        <v>27183</v>
      </c>
      <c r="B273" t="s">
        <v>27184</v>
      </c>
      <c r="C273" t="s">
        <v>27185</v>
      </c>
      <c r="D273" s="3"/>
      <c r="J273" t="s">
        <v>27186</v>
      </c>
      <c r="K273" t="s">
        <v>26287</v>
      </c>
      <c r="L273" t="s">
        <v>1233</v>
      </c>
      <c r="M273">
        <v>1</v>
      </c>
      <c r="P273" s="2" t="s">
        <v>27187</v>
      </c>
      <c r="Q273" t="s">
        <v>47</v>
      </c>
      <c r="S273">
        <v>2.7143291663378483E-4</v>
      </c>
      <c r="T273">
        <v>2.696302317417576E-6</v>
      </c>
      <c r="U273">
        <v>1.8244132661493498E-5</v>
      </c>
      <c r="V273">
        <v>4.3688392906915403E-5</v>
      </c>
      <c r="W273">
        <v>1.2401942512951791E-4</v>
      </c>
      <c r="X273">
        <v>2.4092360035865571E-5</v>
      </c>
      <c r="Y273">
        <v>0.16145833333333329</v>
      </c>
      <c r="Z273">
        <v>0</v>
      </c>
      <c r="AA273">
        <v>0</v>
      </c>
      <c r="AB273">
        <v>1</v>
      </c>
      <c r="AC273">
        <v>0</v>
      </c>
      <c r="AD273" t="s">
        <v>48</v>
      </c>
      <c r="AE273" t="s">
        <v>48</v>
      </c>
      <c r="AF273" t="s">
        <v>48</v>
      </c>
    </row>
    <row r="274" spans="1:32" hidden="1" outlineLevel="1" x14ac:dyDescent="0.2">
      <c r="A274" t="s">
        <v>27188</v>
      </c>
      <c r="B274" t="s">
        <v>27189</v>
      </c>
      <c r="C274" t="s">
        <v>10169</v>
      </c>
      <c r="D274" s="3"/>
      <c r="J274" t="s">
        <v>27190</v>
      </c>
      <c r="K274" t="s">
        <v>26287</v>
      </c>
      <c r="L274" t="s">
        <v>1233</v>
      </c>
      <c r="M274">
        <v>1</v>
      </c>
      <c r="P274" s="2" t="s">
        <v>27191</v>
      </c>
      <c r="Q274" t="s">
        <v>10132</v>
      </c>
      <c r="S274">
        <v>3.455151454545557E-4</v>
      </c>
      <c r="T274">
        <v>2.9929592528787911E-6</v>
      </c>
      <c r="U274">
        <v>2.163283352274448E-5</v>
      </c>
      <c r="V274">
        <v>4.4265318138059229E-5</v>
      </c>
      <c r="W274">
        <v>1.7798256885725999E-4</v>
      </c>
      <c r="X274">
        <v>1.9388075088500049E-5</v>
      </c>
      <c r="Y274">
        <v>-0.05</v>
      </c>
      <c r="Z274">
        <v>2.9000000000000001E-2</v>
      </c>
      <c r="AA274">
        <v>3.6999999999999998E-2</v>
      </c>
      <c r="AB274">
        <v>0.93400000000000005</v>
      </c>
      <c r="AC274">
        <v>-0.128</v>
      </c>
      <c r="AD274" t="s">
        <v>48</v>
      </c>
      <c r="AE274" t="s">
        <v>48</v>
      </c>
      <c r="AF274" t="s">
        <v>48</v>
      </c>
    </row>
    <row r="275" spans="1:32" hidden="1" outlineLevel="1" x14ac:dyDescent="0.2">
      <c r="A275" t="s">
        <v>27192</v>
      </c>
      <c r="B275" t="s">
        <v>27193</v>
      </c>
      <c r="C275" t="s">
        <v>24794</v>
      </c>
      <c r="D275" s="3"/>
      <c r="J275" t="s">
        <v>27194</v>
      </c>
      <c r="K275" t="s">
        <v>26287</v>
      </c>
      <c r="L275" t="s">
        <v>1233</v>
      </c>
      <c r="M275">
        <v>1</v>
      </c>
      <c r="P275" s="2" t="s">
        <v>27195</v>
      </c>
      <c r="Q275" t="s">
        <v>47</v>
      </c>
      <c r="S275">
        <v>1.1172753293067219E-3</v>
      </c>
      <c r="T275">
        <v>2.755414470811957E-6</v>
      </c>
      <c r="U275">
        <v>2.5971319701056931E-5</v>
      </c>
      <c r="V275">
        <v>7.7983313531149179E-5</v>
      </c>
      <c r="W275">
        <v>4.2174855479970569E-4</v>
      </c>
      <c r="X275">
        <v>1.051938743330538E-4</v>
      </c>
      <c r="Y275">
        <v>8.3333333333333329E-2</v>
      </c>
      <c r="Z275">
        <v>0.189</v>
      </c>
      <c r="AA275">
        <v>7.3999999999999996E-2</v>
      </c>
      <c r="AB275">
        <v>0.73699999999999999</v>
      </c>
      <c r="AC275">
        <v>0.51060000000000005</v>
      </c>
      <c r="AD275" t="s">
        <v>48</v>
      </c>
      <c r="AE275" t="s">
        <v>48</v>
      </c>
      <c r="AF275" t="s">
        <v>48</v>
      </c>
    </row>
    <row r="276" spans="1:32" hidden="1" outlineLevel="1" x14ac:dyDescent="0.2">
      <c r="A276" t="s">
        <v>27196</v>
      </c>
      <c r="B276" t="s">
        <v>27197</v>
      </c>
      <c r="C276" t="s">
        <v>27198</v>
      </c>
      <c r="D276" s="3"/>
      <c r="J276" t="s">
        <v>27199</v>
      </c>
      <c r="K276" t="s">
        <v>26287</v>
      </c>
      <c r="L276" t="s">
        <v>1233</v>
      </c>
      <c r="M276">
        <v>1</v>
      </c>
      <c r="P276" s="2" t="s">
        <v>27200</v>
      </c>
      <c r="Q276" t="s">
        <v>47</v>
      </c>
      <c r="S276">
        <v>3.6550863296724861E-4</v>
      </c>
      <c r="T276">
        <v>2.0675665837188721E-6</v>
      </c>
      <c r="U276">
        <v>2.0020264855702411E-5</v>
      </c>
      <c r="V276">
        <v>5.4949290642980493E-5</v>
      </c>
      <c r="W276">
        <v>1.6963963571470231E-4</v>
      </c>
      <c r="X276">
        <v>2.5181987439282238E-5</v>
      </c>
      <c r="Y276">
        <v>0.2857142857142857</v>
      </c>
      <c r="Z276">
        <v>0</v>
      </c>
      <c r="AA276">
        <v>0</v>
      </c>
      <c r="AB276">
        <v>1</v>
      </c>
      <c r="AC276">
        <v>0</v>
      </c>
      <c r="AD276" t="s">
        <v>48</v>
      </c>
      <c r="AE276" t="s">
        <v>48</v>
      </c>
      <c r="AF276" t="s">
        <v>48</v>
      </c>
    </row>
    <row r="277" spans="1:32" hidden="1" outlineLevel="1" x14ac:dyDescent="0.2">
      <c r="A277" t="s">
        <v>27201</v>
      </c>
      <c r="B277" t="s">
        <v>27202</v>
      </c>
      <c r="C277" t="s">
        <v>14790</v>
      </c>
      <c r="D277" s="3"/>
      <c r="J277" t="s">
        <v>27203</v>
      </c>
      <c r="K277" t="s">
        <v>26287</v>
      </c>
      <c r="L277" t="s">
        <v>1233</v>
      </c>
      <c r="M277">
        <v>1</v>
      </c>
      <c r="P277" s="2" t="s">
        <v>27204</v>
      </c>
      <c r="Q277" t="s">
        <v>47</v>
      </c>
      <c r="S277">
        <v>4.9500836757943034E-4</v>
      </c>
      <c r="T277">
        <v>4.573156275000656E-6</v>
      </c>
      <c r="U277">
        <v>3.2256622944260023E-5</v>
      </c>
      <c r="V277">
        <v>4.8463854909641668E-5</v>
      </c>
      <c r="W277">
        <v>1.8428046314511451E-4</v>
      </c>
      <c r="X277">
        <v>4.9894111725734547E-5</v>
      </c>
      <c r="Y277">
        <v>0.25320538371598639</v>
      </c>
      <c r="Z277">
        <v>8.1000000000000003E-2</v>
      </c>
      <c r="AA277">
        <v>5.2999999999999999E-2</v>
      </c>
      <c r="AB277">
        <v>0.86599999999999999</v>
      </c>
      <c r="AC277">
        <v>0.67789999999999995</v>
      </c>
      <c r="AD277" t="s">
        <v>48</v>
      </c>
      <c r="AE277" t="s">
        <v>48</v>
      </c>
      <c r="AF277" t="s">
        <v>48</v>
      </c>
    </row>
    <row r="278" spans="1:32" hidden="1" outlineLevel="1" x14ac:dyDescent="0.2">
      <c r="A278" t="s">
        <v>27205</v>
      </c>
      <c r="B278" t="s">
        <v>27206</v>
      </c>
      <c r="C278" t="s">
        <v>27207</v>
      </c>
      <c r="D278" s="3"/>
      <c r="J278" t="s">
        <v>27208</v>
      </c>
      <c r="K278" t="s">
        <v>26287</v>
      </c>
      <c r="L278" t="s">
        <v>1233</v>
      </c>
      <c r="M278">
        <v>1</v>
      </c>
      <c r="P278" s="2" t="s">
        <v>27209</v>
      </c>
      <c r="Q278" t="s">
        <v>47</v>
      </c>
      <c r="S278">
        <v>0.81854498386383057</v>
      </c>
      <c r="T278">
        <v>6.5647553128656E-5</v>
      </c>
      <c r="U278">
        <v>0.26134774088859558</v>
      </c>
      <c r="V278">
        <v>2.3766083177179098E-3</v>
      </c>
      <c r="W278">
        <v>0.66327184438705444</v>
      </c>
      <c r="X278">
        <v>6.4148852834478021E-4</v>
      </c>
      <c r="Y278">
        <v>-8.1249999999999989E-2</v>
      </c>
      <c r="Z278">
        <v>6.8000000000000005E-2</v>
      </c>
      <c r="AA278">
        <v>6.0999999999999999E-2</v>
      </c>
      <c r="AB278">
        <v>0.871</v>
      </c>
      <c r="AC278">
        <v>0.1754</v>
      </c>
      <c r="AD278" t="s">
        <v>48</v>
      </c>
      <c r="AE278" t="s">
        <v>48</v>
      </c>
      <c r="AF278" t="s">
        <v>48</v>
      </c>
    </row>
    <row r="279" spans="1:32" hidden="1" outlineLevel="1" x14ac:dyDescent="0.2">
      <c r="A279" t="s">
        <v>27210</v>
      </c>
      <c r="B279" t="s">
        <v>27211</v>
      </c>
      <c r="C279" t="s">
        <v>27212</v>
      </c>
      <c r="D279" s="3"/>
      <c r="J279" t="s">
        <v>27213</v>
      </c>
      <c r="K279" t="s">
        <v>26287</v>
      </c>
      <c r="L279" t="s">
        <v>1233</v>
      </c>
      <c r="M279">
        <v>1</v>
      </c>
      <c r="P279" s="2" t="s">
        <v>27214</v>
      </c>
      <c r="Q279" t="s">
        <v>47</v>
      </c>
      <c r="S279">
        <v>1.997576560825109E-3</v>
      </c>
      <c r="T279">
        <v>2.5813803858909519E-6</v>
      </c>
      <c r="U279">
        <v>4.4674939999822527E-5</v>
      </c>
      <c r="V279">
        <v>6.882355228299275E-5</v>
      </c>
      <c r="W279">
        <v>1.1900034733116631E-3</v>
      </c>
      <c r="X279">
        <v>6.528770609293133E-5</v>
      </c>
      <c r="Y279">
        <v>0.23333333333333339</v>
      </c>
      <c r="Z279">
        <v>0.29299999999999998</v>
      </c>
      <c r="AA279">
        <v>0</v>
      </c>
      <c r="AB279">
        <v>0.70699999999999996</v>
      </c>
      <c r="AC279">
        <v>0.90010000000000001</v>
      </c>
      <c r="AD279" t="s">
        <v>48</v>
      </c>
      <c r="AE279" t="s">
        <v>48</v>
      </c>
      <c r="AF279" t="s">
        <v>48</v>
      </c>
    </row>
    <row r="280" spans="1:32" hidden="1" outlineLevel="1" x14ac:dyDescent="0.2">
      <c r="A280" t="s">
        <v>27215</v>
      </c>
      <c r="B280" t="s">
        <v>27216</v>
      </c>
      <c r="C280" t="s">
        <v>16984</v>
      </c>
      <c r="D280" s="3"/>
      <c r="J280" t="s">
        <v>27217</v>
      </c>
      <c r="K280" t="s">
        <v>26287</v>
      </c>
      <c r="L280" t="s">
        <v>1233</v>
      </c>
      <c r="M280">
        <v>1</v>
      </c>
      <c r="P280" s="2" t="s">
        <v>27218</v>
      </c>
      <c r="Q280" t="s">
        <v>47</v>
      </c>
      <c r="S280">
        <v>4.3661732343025511E-4</v>
      </c>
      <c r="T280">
        <v>2.611714080558158E-6</v>
      </c>
      <c r="U280">
        <v>2.0429259166121479E-5</v>
      </c>
      <c r="V280">
        <v>4.3555523006943993E-5</v>
      </c>
      <c r="W280">
        <v>2.115532843163237E-4</v>
      </c>
      <c r="X280">
        <v>3.8690759538440027E-5</v>
      </c>
      <c r="Y280">
        <v>0.24523809523809531</v>
      </c>
      <c r="Z280">
        <v>0.16800000000000001</v>
      </c>
      <c r="AA280">
        <v>3.1E-2</v>
      </c>
      <c r="AB280">
        <v>0.80200000000000005</v>
      </c>
      <c r="AC280">
        <v>0.88180000000000003</v>
      </c>
      <c r="AD280" t="s">
        <v>48</v>
      </c>
      <c r="AE280" t="s">
        <v>48</v>
      </c>
      <c r="AF280" t="s">
        <v>48</v>
      </c>
    </row>
    <row r="281" spans="1:32" hidden="1" outlineLevel="1" x14ac:dyDescent="0.2">
      <c r="A281" t="s">
        <v>27219</v>
      </c>
      <c r="B281" t="s">
        <v>27220</v>
      </c>
      <c r="C281" t="s">
        <v>27221</v>
      </c>
      <c r="D281" s="3"/>
      <c r="J281" t="s">
        <v>27222</v>
      </c>
      <c r="K281" t="s">
        <v>26287</v>
      </c>
      <c r="L281" t="s">
        <v>1233</v>
      </c>
      <c r="M281">
        <v>1</v>
      </c>
      <c r="P281" s="2" t="s">
        <v>27223</v>
      </c>
      <c r="Q281" t="s">
        <v>47</v>
      </c>
      <c r="S281">
        <v>2.7504982426762581E-4</v>
      </c>
      <c r="T281">
        <v>2.9797615752613642E-6</v>
      </c>
      <c r="U281">
        <v>2.105224666593131E-5</v>
      </c>
      <c r="V281">
        <v>4.0341721614822752E-5</v>
      </c>
      <c r="W281">
        <v>1.3294910604599861E-4</v>
      </c>
      <c r="X281">
        <v>1.912395600811578E-5</v>
      </c>
      <c r="Y281">
        <v>9.583333333333334E-2</v>
      </c>
      <c r="Z281">
        <v>0.106</v>
      </c>
      <c r="AA281">
        <v>0.13900000000000001</v>
      </c>
      <c r="AB281">
        <v>0.755</v>
      </c>
      <c r="AC281">
        <v>-0.1986</v>
      </c>
      <c r="AD281" t="s">
        <v>48</v>
      </c>
      <c r="AE281" t="s">
        <v>48</v>
      </c>
      <c r="AF281" t="s">
        <v>48</v>
      </c>
    </row>
    <row r="282" spans="1:32" hidden="1" outlineLevel="1" x14ac:dyDescent="0.2">
      <c r="A282" t="s">
        <v>27224</v>
      </c>
      <c r="B282" t="s">
        <v>27225</v>
      </c>
      <c r="C282" t="s">
        <v>15233</v>
      </c>
      <c r="D282" s="3"/>
      <c r="J282" t="s">
        <v>27226</v>
      </c>
      <c r="K282" t="s">
        <v>26287</v>
      </c>
      <c r="L282" t="s">
        <v>1233</v>
      </c>
      <c r="M282">
        <v>1</v>
      </c>
      <c r="P282" s="2" t="s">
        <v>27227</v>
      </c>
      <c r="Q282" t="s">
        <v>47</v>
      </c>
      <c r="S282">
        <v>4.2861499241553252E-4</v>
      </c>
      <c r="T282">
        <v>4.9119576033263002E-6</v>
      </c>
      <c r="U282">
        <v>3.3555068512214348E-5</v>
      </c>
      <c r="V282">
        <v>4.2703832150436938E-5</v>
      </c>
      <c r="W282">
        <v>1.84767646715045E-4</v>
      </c>
      <c r="X282">
        <v>4.4170021283207461E-5</v>
      </c>
      <c r="Y282">
        <v>0.28796296296296298</v>
      </c>
      <c r="Z282">
        <v>9.8000000000000004E-2</v>
      </c>
      <c r="AA282">
        <v>0.17399999999999999</v>
      </c>
      <c r="AB282">
        <v>0.72899999999999998</v>
      </c>
      <c r="AC282">
        <v>-0.58889999999999998</v>
      </c>
      <c r="AD282" t="s">
        <v>48</v>
      </c>
      <c r="AE282" t="s">
        <v>48</v>
      </c>
      <c r="AF282" t="s">
        <v>48</v>
      </c>
    </row>
    <row r="283" spans="1:32" hidden="1" outlineLevel="1" x14ac:dyDescent="0.2">
      <c r="A283" t="s">
        <v>27228</v>
      </c>
      <c r="B283" t="s">
        <v>27229</v>
      </c>
      <c r="C283" t="s">
        <v>27230</v>
      </c>
      <c r="D283" s="3"/>
      <c r="J283" t="s">
        <v>27231</v>
      </c>
      <c r="K283" t="s">
        <v>26287</v>
      </c>
      <c r="L283" t="s">
        <v>1233</v>
      </c>
      <c r="M283">
        <v>1</v>
      </c>
      <c r="P283" s="2" t="s">
        <v>27232</v>
      </c>
      <c r="Q283" t="s">
        <v>47</v>
      </c>
      <c r="S283">
        <v>2.6741958572529262E-4</v>
      </c>
      <c r="T283">
        <v>2.8353179004625422E-6</v>
      </c>
      <c r="U283">
        <v>1.8756129065877761E-5</v>
      </c>
      <c r="V283">
        <v>4.0380171412834898E-5</v>
      </c>
      <c r="W283">
        <v>1.261260476894677E-4</v>
      </c>
      <c r="X283">
        <v>2.529897028580308E-5</v>
      </c>
      <c r="Y283">
        <v>9.5238095238095299E-3</v>
      </c>
      <c r="Z283">
        <v>4.7E-2</v>
      </c>
      <c r="AA283">
        <v>4.5999999999999999E-2</v>
      </c>
      <c r="AB283">
        <v>0.90700000000000003</v>
      </c>
      <c r="AC283">
        <v>2.58E-2</v>
      </c>
      <c r="AD283" t="s">
        <v>48</v>
      </c>
      <c r="AE283" t="s">
        <v>48</v>
      </c>
      <c r="AF283" t="s">
        <v>48</v>
      </c>
    </row>
    <row r="284" spans="1:32" hidden="1" outlineLevel="1" x14ac:dyDescent="0.2">
      <c r="A284" t="s">
        <v>27233</v>
      </c>
      <c r="B284" t="s">
        <v>27234</v>
      </c>
      <c r="C284" t="s">
        <v>27235</v>
      </c>
      <c r="D284" s="3"/>
      <c r="J284" t="s">
        <v>27236</v>
      </c>
      <c r="K284" t="s">
        <v>26287</v>
      </c>
      <c r="L284" t="s">
        <v>1233</v>
      </c>
      <c r="M284">
        <v>1</v>
      </c>
      <c r="P284" s="2" t="s">
        <v>27237</v>
      </c>
      <c r="Q284" t="s">
        <v>47</v>
      </c>
      <c r="S284">
        <v>0.47421181201934809</v>
      </c>
      <c r="T284">
        <v>1.012366483337246E-4</v>
      </c>
      <c r="U284">
        <v>0.36752533912658691</v>
      </c>
      <c r="V284">
        <v>4.3223276734352112E-3</v>
      </c>
      <c r="W284">
        <v>0.16362640261650091</v>
      </c>
      <c r="X284">
        <v>3.5117720253765579E-3</v>
      </c>
      <c r="Y284">
        <v>0.2</v>
      </c>
      <c r="Z284">
        <v>9.9000000000000005E-2</v>
      </c>
      <c r="AA284">
        <v>8.3000000000000004E-2</v>
      </c>
      <c r="AB284">
        <v>0.81799999999999995</v>
      </c>
      <c r="AC284">
        <v>-2.58E-2</v>
      </c>
      <c r="AD284" t="s">
        <v>48</v>
      </c>
      <c r="AE284" t="s">
        <v>48</v>
      </c>
      <c r="AF284" t="s">
        <v>48</v>
      </c>
    </row>
    <row r="285" spans="1:32" hidden="1" outlineLevel="1" x14ac:dyDescent="0.2">
      <c r="A285" t="s">
        <v>27238</v>
      </c>
      <c r="B285" t="s">
        <v>27239</v>
      </c>
      <c r="C285" t="s">
        <v>27240</v>
      </c>
      <c r="D285" s="3"/>
      <c r="J285" t="s">
        <v>27241</v>
      </c>
      <c r="K285" t="s">
        <v>26287</v>
      </c>
      <c r="L285" t="s">
        <v>1233</v>
      </c>
      <c r="M285">
        <v>1</v>
      </c>
      <c r="P285" s="2" t="s">
        <v>27242</v>
      </c>
      <c r="Q285" t="s">
        <v>47</v>
      </c>
      <c r="S285">
        <v>1.613981556147337E-3</v>
      </c>
      <c r="T285">
        <v>8.6918234956101514E-6</v>
      </c>
      <c r="U285">
        <v>8.6079744505695999E-5</v>
      </c>
      <c r="V285">
        <v>9.1152272943872958E-5</v>
      </c>
      <c r="W285">
        <v>5.0982402171939611E-4</v>
      </c>
      <c r="X285">
        <v>1.910532882902771E-4</v>
      </c>
      <c r="Y285">
        <v>0.1083333333333333</v>
      </c>
      <c r="Z285">
        <v>0</v>
      </c>
      <c r="AA285">
        <v>5.3999999999999999E-2</v>
      </c>
      <c r="AB285">
        <v>0.94599999999999995</v>
      </c>
      <c r="AC285">
        <v>-0.63100000000000001</v>
      </c>
      <c r="AD285" t="s">
        <v>48</v>
      </c>
      <c r="AE285" t="s">
        <v>48</v>
      </c>
      <c r="AF285" t="s">
        <v>48</v>
      </c>
    </row>
    <row r="286" spans="1:32" hidden="1" outlineLevel="1" x14ac:dyDescent="0.2">
      <c r="A286" t="s">
        <v>27243</v>
      </c>
      <c r="B286" t="s">
        <v>27244</v>
      </c>
      <c r="C286" t="s">
        <v>27245</v>
      </c>
      <c r="D286" s="3"/>
      <c r="J286" t="s">
        <v>27246</v>
      </c>
      <c r="K286" t="s">
        <v>26287</v>
      </c>
      <c r="L286" t="s">
        <v>1233</v>
      </c>
      <c r="M286">
        <v>1</v>
      </c>
      <c r="P286" s="2" t="s">
        <v>27247</v>
      </c>
      <c r="Q286" t="s">
        <v>10150</v>
      </c>
      <c r="S286">
        <v>7.3362566763535142E-4</v>
      </c>
      <c r="T286">
        <v>6.2908384279580787E-6</v>
      </c>
      <c r="U286">
        <v>1.172190823126584E-4</v>
      </c>
      <c r="V286">
        <v>6.5687258029356599E-5</v>
      </c>
      <c r="W286">
        <v>2.2090987476985899E-4</v>
      </c>
      <c r="X286">
        <v>7.0238529588095844E-5</v>
      </c>
      <c r="Y286">
        <v>2.4999999999999981E-2</v>
      </c>
      <c r="Z286">
        <v>4.8000000000000001E-2</v>
      </c>
      <c r="AA286">
        <v>5.3999999999999999E-2</v>
      </c>
      <c r="AB286">
        <v>0.89700000000000002</v>
      </c>
      <c r="AC286">
        <v>0.30199999999999999</v>
      </c>
      <c r="AD286" t="s">
        <v>48</v>
      </c>
      <c r="AE286" t="s">
        <v>48</v>
      </c>
      <c r="AF286" t="s">
        <v>48</v>
      </c>
    </row>
    <row r="287" spans="1:32" hidden="1" outlineLevel="1" x14ac:dyDescent="0.2">
      <c r="A287" t="s">
        <v>27248</v>
      </c>
      <c r="B287" t="s">
        <v>27249</v>
      </c>
      <c r="C287" t="s">
        <v>27250</v>
      </c>
      <c r="D287" s="3"/>
      <c r="J287" t="s">
        <v>27251</v>
      </c>
      <c r="K287" t="s">
        <v>26287</v>
      </c>
      <c r="L287" t="s">
        <v>1233</v>
      </c>
      <c r="M287">
        <v>1</v>
      </c>
      <c r="P287" s="2" t="s">
        <v>27252</v>
      </c>
      <c r="Q287" t="s">
        <v>47</v>
      </c>
      <c r="S287">
        <v>3.2290254603140062E-4</v>
      </c>
      <c r="T287">
        <v>4.253323822922539E-6</v>
      </c>
      <c r="U287">
        <v>2.414784103166312E-5</v>
      </c>
      <c r="V287">
        <v>4.3463285692268983E-5</v>
      </c>
      <c r="W287">
        <v>1.3112204032950101E-4</v>
      </c>
      <c r="X287">
        <v>3.1124851375352591E-5</v>
      </c>
      <c r="Y287">
        <v>0.1633116883116883</v>
      </c>
      <c r="Z287">
        <v>0.154</v>
      </c>
      <c r="AA287">
        <v>9.5000000000000001E-2</v>
      </c>
      <c r="AB287">
        <v>0.752</v>
      </c>
      <c r="AC287">
        <v>0.95089999999999997</v>
      </c>
      <c r="AD287" t="s">
        <v>48</v>
      </c>
      <c r="AE287" t="s">
        <v>48</v>
      </c>
      <c r="AF287" t="s">
        <v>48</v>
      </c>
    </row>
    <row r="288" spans="1:32" hidden="1" outlineLevel="1" x14ac:dyDescent="0.2">
      <c r="A288" t="s">
        <v>27253</v>
      </c>
      <c r="B288" t="s">
        <v>27254</v>
      </c>
      <c r="C288" t="s">
        <v>27255</v>
      </c>
      <c r="D288" s="3"/>
      <c r="J288" t="s">
        <v>27256</v>
      </c>
      <c r="K288" t="s">
        <v>26287</v>
      </c>
      <c r="L288" t="s">
        <v>1233</v>
      </c>
      <c r="M288">
        <v>1</v>
      </c>
      <c r="P288" s="2" t="s">
        <v>27257</v>
      </c>
      <c r="Q288" t="s">
        <v>47</v>
      </c>
      <c r="S288">
        <v>8.630931843072176E-4</v>
      </c>
      <c r="T288">
        <v>2.0485538243519841E-6</v>
      </c>
      <c r="U288">
        <v>2.993776251969393E-5</v>
      </c>
      <c r="V288">
        <v>4.0740862459642813E-5</v>
      </c>
      <c r="W288">
        <v>6.100926548242569E-4</v>
      </c>
      <c r="X288">
        <v>3.5965447750641033E-5</v>
      </c>
      <c r="Y288">
        <v>-0.05</v>
      </c>
      <c r="Z288">
        <v>8.4000000000000005E-2</v>
      </c>
      <c r="AA288">
        <v>0</v>
      </c>
      <c r="AB288">
        <v>0.91600000000000004</v>
      </c>
      <c r="AC288">
        <v>0.47670000000000001</v>
      </c>
      <c r="AD288" t="s">
        <v>48</v>
      </c>
      <c r="AE288" t="s">
        <v>48</v>
      </c>
      <c r="AF288" t="s">
        <v>48</v>
      </c>
    </row>
    <row r="289" spans="1:32" hidden="1" outlineLevel="1" x14ac:dyDescent="0.2">
      <c r="A289" t="s">
        <v>27258</v>
      </c>
      <c r="B289" t="s">
        <v>27259</v>
      </c>
      <c r="C289" t="s">
        <v>27260</v>
      </c>
      <c r="D289" s="3"/>
      <c r="J289" t="s">
        <v>27261</v>
      </c>
      <c r="K289" t="s">
        <v>26287</v>
      </c>
      <c r="L289" t="s">
        <v>1233</v>
      </c>
      <c r="M289">
        <v>1</v>
      </c>
      <c r="P289" s="2" t="s">
        <v>27262</v>
      </c>
      <c r="Q289" t="s">
        <v>47</v>
      </c>
      <c r="S289">
        <v>7.6717912452295423E-4</v>
      </c>
      <c r="T289">
        <v>2.5648387236287822E-6</v>
      </c>
      <c r="U289">
        <v>2.7162031983607449E-5</v>
      </c>
      <c r="V289">
        <v>6.5122185333166271E-5</v>
      </c>
      <c r="W289">
        <v>3.2833687146194279E-4</v>
      </c>
      <c r="X289">
        <v>6.8118511990178376E-5</v>
      </c>
      <c r="Y289">
        <v>0.3</v>
      </c>
      <c r="Z289">
        <v>0.16300000000000001</v>
      </c>
      <c r="AA289">
        <v>0</v>
      </c>
      <c r="AB289">
        <v>0.83699999999999997</v>
      </c>
      <c r="AC289">
        <v>0.51060000000000005</v>
      </c>
      <c r="AD289" t="s">
        <v>48</v>
      </c>
      <c r="AE289" t="s">
        <v>48</v>
      </c>
      <c r="AF289" t="s">
        <v>48</v>
      </c>
    </row>
    <row r="290" spans="1:32" hidden="1" outlineLevel="1" x14ac:dyDescent="0.2">
      <c r="A290" t="s">
        <v>27263</v>
      </c>
      <c r="B290" t="s">
        <v>27264</v>
      </c>
      <c r="C290" t="s">
        <v>27265</v>
      </c>
      <c r="D290" s="3"/>
      <c r="J290" t="s">
        <v>27266</v>
      </c>
      <c r="K290" t="s">
        <v>26287</v>
      </c>
      <c r="L290" t="s">
        <v>1233</v>
      </c>
      <c r="M290">
        <v>1</v>
      </c>
      <c r="P290" s="2" t="s">
        <v>27267</v>
      </c>
      <c r="Q290" t="s">
        <v>47</v>
      </c>
      <c r="S290">
        <v>0.18234309554100039</v>
      </c>
      <c r="T290">
        <v>2.918471182056237E-5</v>
      </c>
      <c r="U290">
        <v>0.1204650551080704</v>
      </c>
      <c r="V290">
        <v>1.768658868968487E-3</v>
      </c>
      <c r="W290">
        <v>3.8905590772628777E-2</v>
      </c>
      <c r="X290">
        <v>4.2834359919652337E-4</v>
      </c>
      <c r="Y290">
        <v>-5.9932659932659942E-2</v>
      </c>
      <c r="Z290">
        <v>0.14399999999999999</v>
      </c>
      <c r="AA290">
        <v>0.14899999999999999</v>
      </c>
      <c r="AB290">
        <v>0.70699999999999996</v>
      </c>
      <c r="AC290">
        <v>0.27600000000000002</v>
      </c>
      <c r="AD290" t="s">
        <v>48</v>
      </c>
      <c r="AE290" t="s">
        <v>48</v>
      </c>
      <c r="AF290" t="s">
        <v>48</v>
      </c>
    </row>
    <row r="291" spans="1:32" hidden="1" outlineLevel="1" x14ac:dyDescent="0.2">
      <c r="A291" t="s">
        <v>27268</v>
      </c>
      <c r="B291" t="s">
        <v>27269</v>
      </c>
      <c r="C291" t="s">
        <v>27270</v>
      </c>
      <c r="D291" s="3"/>
      <c r="J291" t="s">
        <v>27271</v>
      </c>
      <c r="K291" t="s">
        <v>26287</v>
      </c>
      <c r="L291" t="s">
        <v>1233</v>
      </c>
      <c r="M291">
        <v>1</v>
      </c>
      <c r="P291" s="2" t="s">
        <v>27272</v>
      </c>
      <c r="Q291" t="s">
        <v>47</v>
      </c>
      <c r="S291">
        <v>1.0167704895138741E-2</v>
      </c>
      <c r="T291">
        <v>1.7708784071146511E-5</v>
      </c>
      <c r="U291">
        <v>6.3193449750542641E-3</v>
      </c>
      <c r="V291">
        <v>2.6214457466267049E-4</v>
      </c>
      <c r="W291">
        <v>1.865246682427824E-3</v>
      </c>
      <c r="X291">
        <v>3.8248495548032219E-4</v>
      </c>
      <c r="Y291">
        <v>0.1209368530020704</v>
      </c>
      <c r="Z291">
        <v>0.11600000000000001</v>
      </c>
      <c r="AA291">
        <v>3.1E-2</v>
      </c>
      <c r="AB291">
        <v>0.85299999999999998</v>
      </c>
      <c r="AC291">
        <v>0.96179999999999999</v>
      </c>
      <c r="AD291" t="s">
        <v>48</v>
      </c>
      <c r="AE291" t="s">
        <v>48</v>
      </c>
      <c r="AF291" t="s">
        <v>48</v>
      </c>
    </row>
    <row r="292" spans="1:32" hidden="1" outlineLevel="1" x14ac:dyDescent="0.2">
      <c r="A292" t="s">
        <v>27273</v>
      </c>
      <c r="B292" t="s">
        <v>27274</v>
      </c>
      <c r="C292" t="s">
        <v>27275</v>
      </c>
      <c r="D292" s="3"/>
      <c r="J292" t="s">
        <v>27276</v>
      </c>
      <c r="K292" t="s">
        <v>26287</v>
      </c>
      <c r="L292" t="s">
        <v>1233</v>
      </c>
      <c r="M292">
        <v>1</v>
      </c>
      <c r="P292" s="2" t="s">
        <v>27277</v>
      </c>
      <c r="Q292" t="s">
        <v>47</v>
      </c>
      <c r="S292">
        <v>1.1480575194582341E-3</v>
      </c>
      <c r="T292">
        <v>4.3463081965455792E-5</v>
      </c>
      <c r="U292">
        <v>1.3764230243396011E-4</v>
      </c>
      <c r="V292">
        <v>3.7535556475631893E-4</v>
      </c>
      <c r="W292">
        <v>3.7964832154102618E-4</v>
      </c>
      <c r="X292">
        <v>1.199918769998476E-4</v>
      </c>
      <c r="Y292">
        <v>0.1920634920634921</v>
      </c>
      <c r="Z292">
        <v>0.12</v>
      </c>
      <c r="AA292">
        <v>0</v>
      </c>
      <c r="AB292">
        <v>0.88</v>
      </c>
      <c r="AC292">
        <v>0.85409999999999997</v>
      </c>
      <c r="AD292" t="s">
        <v>48</v>
      </c>
      <c r="AE292" t="s">
        <v>48</v>
      </c>
      <c r="AF292" t="s">
        <v>48</v>
      </c>
    </row>
    <row r="293" spans="1:32" hidden="1" outlineLevel="1" x14ac:dyDescent="0.2">
      <c r="A293" t="s">
        <v>27278</v>
      </c>
      <c r="B293" t="s">
        <v>27279</v>
      </c>
      <c r="C293" t="s">
        <v>27280</v>
      </c>
      <c r="D293" s="3"/>
      <c r="J293" t="s">
        <v>27281</v>
      </c>
      <c r="K293" t="s">
        <v>26287</v>
      </c>
      <c r="L293" t="s">
        <v>1233</v>
      </c>
      <c r="M293">
        <v>1</v>
      </c>
      <c r="P293" s="2" t="s">
        <v>27282</v>
      </c>
      <c r="Q293" t="s">
        <v>10060</v>
      </c>
      <c r="S293">
        <v>0.34672695398330688</v>
      </c>
      <c r="T293">
        <v>2.892842712753918E-5</v>
      </c>
      <c r="U293">
        <v>0.30901095271110529</v>
      </c>
      <c r="V293">
        <v>1.312792650423944E-3</v>
      </c>
      <c r="W293">
        <v>2.3162214085459709E-2</v>
      </c>
      <c r="X293">
        <v>1.310484600253403E-3</v>
      </c>
      <c r="Y293">
        <v>-0.1083333333333333</v>
      </c>
      <c r="Z293">
        <v>0.20799999999999999</v>
      </c>
      <c r="AA293">
        <v>5.6000000000000001E-2</v>
      </c>
      <c r="AB293">
        <v>0.73599999999999999</v>
      </c>
      <c r="AC293">
        <v>0.89370000000000005</v>
      </c>
      <c r="AD293" t="s">
        <v>48</v>
      </c>
      <c r="AE293" t="s">
        <v>48</v>
      </c>
      <c r="AF293" t="s">
        <v>48</v>
      </c>
    </row>
    <row r="294" spans="1:32" hidden="1" outlineLevel="1" x14ac:dyDescent="0.2">
      <c r="A294" t="s">
        <v>27283</v>
      </c>
      <c r="B294" t="s">
        <v>27284</v>
      </c>
      <c r="C294" t="s">
        <v>27285</v>
      </c>
      <c r="D294" s="3"/>
      <c r="J294" t="s">
        <v>27286</v>
      </c>
      <c r="K294" t="s">
        <v>26287</v>
      </c>
      <c r="L294" t="s">
        <v>1233</v>
      </c>
      <c r="M294">
        <v>1</v>
      </c>
      <c r="P294" s="2" t="s">
        <v>27287</v>
      </c>
      <c r="Q294" t="s">
        <v>47</v>
      </c>
      <c r="S294">
        <v>7.6923141023144126E-4</v>
      </c>
      <c r="T294">
        <v>3.6010715120937682E-5</v>
      </c>
      <c r="U294">
        <v>6.9394933234434575E-5</v>
      </c>
      <c r="V294">
        <v>3.3407789305783808E-4</v>
      </c>
      <c r="W294">
        <v>3.2988560269586742E-4</v>
      </c>
      <c r="X294">
        <v>1.1216809070901951E-4</v>
      </c>
      <c r="Y294">
        <v>0.13612689393939389</v>
      </c>
      <c r="Z294">
        <v>0.17399999999999999</v>
      </c>
      <c r="AA294">
        <v>0.03</v>
      </c>
      <c r="AB294">
        <v>0.79600000000000004</v>
      </c>
      <c r="AC294">
        <v>0.97840000000000005</v>
      </c>
      <c r="AD294" t="s">
        <v>48</v>
      </c>
      <c r="AE294" t="s">
        <v>48</v>
      </c>
      <c r="AF294" t="s">
        <v>48</v>
      </c>
    </row>
    <row r="295" spans="1:32" hidden="1" outlineLevel="1" x14ac:dyDescent="0.2">
      <c r="A295" t="s">
        <v>27288</v>
      </c>
      <c r="B295" t="s">
        <v>27289</v>
      </c>
      <c r="C295" t="s">
        <v>27290</v>
      </c>
      <c r="D295" s="3"/>
      <c r="J295" t="s">
        <v>27291</v>
      </c>
      <c r="K295" t="s">
        <v>26287</v>
      </c>
      <c r="L295" t="s">
        <v>1233</v>
      </c>
      <c r="M295">
        <v>1</v>
      </c>
      <c r="P295" s="2" t="s">
        <v>27292</v>
      </c>
      <c r="Q295" t="s">
        <v>47</v>
      </c>
      <c r="S295">
        <v>5.2901689196005464E-4</v>
      </c>
      <c r="T295">
        <v>3.0282305942819221E-6</v>
      </c>
      <c r="U295">
        <v>2.2856904251966629E-5</v>
      </c>
      <c r="V295">
        <v>4.7037759941304103E-5</v>
      </c>
      <c r="W295">
        <v>2.6451889425516129E-4</v>
      </c>
      <c r="X295">
        <v>3.3564254408702248E-5</v>
      </c>
      <c r="Y295">
        <v>-5.0000000000000017E-2</v>
      </c>
      <c r="Z295">
        <v>0.112</v>
      </c>
      <c r="AA295">
        <v>4.4999999999999998E-2</v>
      </c>
      <c r="AB295">
        <v>0.84299999999999997</v>
      </c>
      <c r="AC295">
        <v>0.74280000000000002</v>
      </c>
      <c r="AD295" t="s">
        <v>48</v>
      </c>
      <c r="AE295" t="s">
        <v>48</v>
      </c>
      <c r="AF295" t="s">
        <v>48</v>
      </c>
    </row>
    <row r="296" spans="1:32" hidden="1" outlineLevel="1" x14ac:dyDescent="0.2">
      <c r="A296" t="s">
        <v>27293</v>
      </c>
      <c r="B296" t="s">
        <v>27294</v>
      </c>
      <c r="C296" t="s">
        <v>27295</v>
      </c>
      <c r="D296" s="3"/>
      <c r="J296" t="s">
        <v>27296</v>
      </c>
      <c r="K296" t="s">
        <v>26287</v>
      </c>
      <c r="L296" t="s">
        <v>1233</v>
      </c>
      <c r="M296">
        <v>1</v>
      </c>
      <c r="P296" s="2" t="s">
        <v>27297</v>
      </c>
      <c r="Q296" t="s">
        <v>10150</v>
      </c>
      <c r="S296">
        <v>0.13825275003910059</v>
      </c>
      <c r="T296">
        <v>2.1095516785862859E-5</v>
      </c>
      <c r="U296">
        <v>0.1332424730062485</v>
      </c>
      <c r="V296">
        <v>8.9844304602593184E-4</v>
      </c>
      <c r="W296">
        <v>2.079559862613678E-2</v>
      </c>
      <c r="X296">
        <v>8.6188147542998195E-4</v>
      </c>
      <c r="Y296">
        <v>0.26420454545454553</v>
      </c>
      <c r="Z296">
        <v>8.8999999999999996E-2</v>
      </c>
      <c r="AA296">
        <v>7.9000000000000001E-2</v>
      </c>
      <c r="AB296">
        <v>0.83299999999999996</v>
      </c>
      <c r="AC296">
        <v>0.49419999999999997</v>
      </c>
      <c r="AD296" t="s">
        <v>48</v>
      </c>
      <c r="AE296" t="s">
        <v>48</v>
      </c>
      <c r="AF296" t="s">
        <v>48</v>
      </c>
    </row>
    <row r="297" spans="1:32" hidden="1" outlineLevel="1" x14ac:dyDescent="0.2">
      <c r="A297" t="s">
        <v>27298</v>
      </c>
      <c r="B297" t="s">
        <v>27299</v>
      </c>
      <c r="C297" t="s">
        <v>27300</v>
      </c>
      <c r="D297" s="3"/>
      <c r="J297" t="s">
        <v>27301</v>
      </c>
      <c r="K297" t="s">
        <v>26287</v>
      </c>
      <c r="L297" t="s">
        <v>1233</v>
      </c>
      <c r="M297">
        <v>1</v>
      </c>
      <c r="P297" s="2" t="s">
        <v>27302</v>
      </c>
      <c r="Q297" t="s">
        <v>47</v>
      </c>
      <c r="S297">
        <v>6.6658239811658859E-3</v>
      </c>
      <c r="T297">
        <v>4.7575093049090362E-5</v>
      </c>
      <c r="U297">
        <v>3.0044099548831582E-4</v>
      </c>
      <c r="V297">
        <v>1.7598613630980251E-3</v>
      </c>
      <c r="W297">
        <v>2.3297499865293498E-3</v>
      </c>
      <c r="X297">
        <v>2.8563936939463019E-4</v>
      </c>
      <c r="Y297">
        <v>0.26666666666666672</v>
      </c>
      <c r="Z297">
        <v>0.25</v>
      </c>
      <c r="AA297">
        <v>0</v>
      </c>
      <c r="AB297">
        <v>0.75</v>
      </c>
      <c r="AC297">
        <v>0.71840000000000004</v>
      </c>
      <c r="AD297" t="s">
        <v>48</v>
      </c>
      <c r="AE297" t="s">
        <v>48</v>
      </c>
      <c r="AF297" t="s">
        <v>48</v>
      </c>
    </row>
    <row r="298" spans="1:32" hidden="1" outlineLevel="1" x14ac:dyDescent="0.2">
      <c r="A298" t="s">
        <v>27303</v>
      </c>
      <c r="B298" t="s">
        <v>27304</v>
      </c>
      <c r="C298" t="s">
        <v>27305</v>
      </c>
      <c r="D298" s="3"/>
      <c r="J298" t="s">
        <v>27306</v>
      </c>
      <c r="K298" t="s">
        <v>26287</v>
      </c>
      <c r="L298" t="s">
        <v>1233</v>
      </c>
      <c r="M298">
        <v>1</v>
      </c>
      <c r="P298" s="2" t="s">
        <v>27307</v>
      </c>
      <c r="Q298" t="s">
        <v>47</v>
      </c>
      <c r="S298">
        <v>3.4538604086264968E-4</v>
      </c>
      <c r="T298">
        <v>3.2250436561298561E-6</v>
      </c>
      <c r="U298">
        <v>4.1387462260900072E-5</v>
      </c>
      <c r="V298">
        <v>3.651664883363992E-5</v>
      </c>
      <c r="W298">
        <v>1.427006209269166E-4</v>
      </c>
      <c r="X298">
        <v>2.6313438866054639E-5</v>
      </c>
      <c r="Y298">
        <v>0.25</v>
      </c>
      <c r="Z298">
        <v>0.10199999999999999</v>
      </c>
      <c r="AA298">
        <v>0</v>
      </c>
      <c r="AB298">
        <v>0.89800000000000002</v>
      </c>
      <c r="AC298">
        <v>0.81730000000000003</v>
      </c>
      <c r="AD298" t="s">
        <v>48</v>
      </c>
      <c r="AE298" t="s">
        <v>48</v>
      </c>
      <c r="AF298" t="s">
        <v>48</v>
      </c>
    </row>
    <row r="299" spans="1:32" hidden="1" outlineLevel="1" x14ac:dyDescent="0.2">
      <c r="A299" t="s">
        <v>27308</v>
      </c>
      <c r="B299" t="s">
        <v>27309</v>
      </c>
      <c r="C299" t="s">
        <v>27310</v>
      </c>
      <c r="D299" s="3"/>
      <c r="J299" t="s">
        <v>27311</v>
      </c>
      <c r="K299" t="s">
        <v>26287</v>
      </c>
      <c r="L299" t="s">
        <v>1233</v>
      </c>
      <c r="M299">
        <v>1</v>
      </c>
      <c r="P299" s="2" t="s">
        <v>27312</v>
      </c>
      <c r="Q299" t="s">
        <v>10138</v>
      </c>
      <c r="S299">
        <v>4.3649080907925958E-4</v>
      </c>
      <c r="T299">
        <v>1.846219333856425E-6</v>
      </c>
      <c r="U299">
        <v>1.8473836462362669E-5</v>
      </c>
      <c r="V299">
        <v>5.1400827942416072E-5</v>
      </c>
      <c r="W299">
        <v>2.1218598703853789E-4</v>
      </c>
      <c r="X299">
        <v>2.9167713364586231E-5</v>
      </c>
      <c r="Y299">
        <v>0.4</v>
      </c>
      <c r="Z299">
        <v>0.153</v>
      </c>
      <c r="AA299">
        <v>5.6000000000000001E-2</v>
      </c>
      <c r="AB299">
        <v>0.79100000000000004</v>
      </c>
      <c r="AC299">
        <v>0.58589999999999998</v>
      </c>
      <c r="AD299" t="s">
        <v>48</v>
      </c>
      <c r="AE299" t="s">
        <v>48</v>
      </c>
      <c r="AF299" t="s">
        <v>48</v>
      </c>
    </row>
    <row r="300" spans="1:32" hidden="1" outlineLevel="1" x14ac:dyDescent="0.2">
      <c r="A300" t="s">
        <v>27313</v>
      </c>
      <c r="B300" t="s">
        <v>27314</v>
      </c>
      <c r="C300" t="s">
        <v>27315</v>
      </c>
      <c r="D300" s="3"/>
      <c r="J300" t="s">
        <v>27316</v>
      </c>
      <c r="K300" t="s">
        <v>26287</v>
      </c>
      <c r="L300" t="s">
        <v>1233</v>
      </c>
      <c r="M300">
        <v>1</v>
      </c>
      <c r="P300" s="2" t="s">
        <v>27317</v>
      </c>
      <c r="Q300" t="s">
        <v>47</v>
      </c>
      <c r="S300">
        <v>8.3615607582032681E-4</v>
      </c>
      <c r="T300">
        <v>3.7633037663908908E-6</v>
      </c>
      <c r="U300">
        <v>4.0019967855187133E-5</v>
      </c>
      <c r="V300">
        <v>6.5574728068895638E-5</v>
      </c>
      <c r="W300">
        <v>3.2581455889157951E-4</v>
      </c>
      <c r="X300">
        <v>9.7003328846767545E-5</v>
      </c>
      <c r="Y300">
        <v>0</v>
      </c>
      <c r="Z300">
        <v>0</v>
      </c>
      <c r="AA300">
        <v>0</v>
      </c>
      <c r="AB300">
        <v>1</v>
      </c>
      <c r="AC300">
        <v>0</v>
      </c>
      <c r="AD300" t="s">
        <v>48</v>
      </c>
      <c r="AE300" t="s">
        <v>48</v>
      </c>
      <c r="AF300" t="s">
        <v>48</v>
      </c>
    </row>
    <row r="301" spans="1:32" hidden="1" outlineLevel="1" x14ac:dyDescent="0.2">
      <c r="A301" t="s">
        <v>27318</v>
      </c>
      <c r="B301" t="s">
        <v>27319</v>
      </c>
      <c r="C301" t="s">
        <v>27320</v>
      </c>
      <c r="D301" s="3"/>
      <c r="J301" t="s">
        <v>27321</v>
      </c>
      <c r="K301" t="s">
        <v>26287</v>
      </c>
      <c r="L301" t="s">
        <v>1233</v>
      </c>
      <c r="M301">
        <v>1</v>
      </c>
      <c r="P301" s="2" t="s">
        <v>27322</v>
      </c>
      <c r="Q301" t="s">
        <v>47</v>
      </c>
      <c r="S301">
        <v>8.2673603901639581E-4</v>
      </c>
      <c r="T301">
        <v>3.0302555842354199E-6</v>
      </c>
      <c r="U301">
        <v>3.2799056498333812E-5</v>
      </c>
      <c r="V301">
        <v>5.4794298193883151E-5</v>
      </c>
      <c r="W301">
        <v>2.8351496439427137E-4</v>
      </c>
      <c r="X301">
        <v>8.133746450766921E-5</v>
      </c>
      <c r="Y301">
        <v>0.5</v>
      </c>
      <c r="Z301">
        <v>0.11</v>
      </c>
      <c r="AA301">
        <v>4.2999999999999997E-2</v>
      </c>
      <c r="AB301">
        <v>0.84599999999999997</v>
      </c>
      <c r="AC301">
        <v>0.52669999999999995</v>
      </c>
      <c r="AD301" t="s">
        <v>48</v>
      </c>
      <c r="AE301" t="s">
        <v>48</v>
      </c>
      <c r="AF301" t="s">
        <v>48</v>
      </c>
    </row>
    <row r="302" spans="1:32" hidden="1" outlineLevel="1" x14ac:dyDescent="0.2">
      <c r="A302" t="s">
        <v>27323</v>
      </c>
      <c r="B302" t="s">
        <v>27324</v>
      </c>
      <c r="C302" t="s">
        <v>27325</v>
      </c>
      <c r="D302" s="3"/>
      <c r="J302" t="s">
        <v>27326</v>
      </c>
      <c r="K302" t="s">
        <v>26287</v>
      </c>
      <c r="L302" t="s">
        <v>1233</v>
      </c>
      <c r="M302">
        <v>1</v>
      </c>
      <c r="P302" s="2" t="s">
        <v>27327</v>
      </c>
      <c r="Q302" t="s">
        <v>10150</v>
      </c>
      <c r="S302">
        <v>3.8275652332231402E-4</v>
      </c>
      <c r="T302">
        <v>2.2154245016281489E-6</v>
      </c>
      <c r="U302">
        <v>1.9777366105699908E-5</v>
      </c>
      <c r="V302">
        <v>4.5975837565492839E-5</v>
      </c>
      <c r="W302">
        <v>1.6639506793580949E-4</v>
      </c>
      <c r="X302">
        <v>3.4752829378703609E-5</v>
      </c>
      <c r="Y302">
        <v>0.23333333333333331</v>
      </c>
      <c r="Z302">
        <v>0.151</v>
      </c>
      <c r="AA302">
        <v>4.2000000000000003E-2</v>
      </c>
      <c r="AB302">
        <v>0.80700000000000005</v>
      </c>
      <c r="AC302">
        <v>0.72319999999999995</v>
      </c>
      <c r="AD302" t="s">
        <v>48</v>
      </c>
      <c r="AE302" t="s">
        <v>48</v>
      </c>
      <c r="AF302" t="s">
        <v>48</v>
      </c>
    </row>
    <row r="303" spans="1:32" hidden="1" outlineLevel="1" x14ac:dyDescent="0.2">
      <c r="A303" t="s">
        <v>27328</v>
      </c>
      <c r="B303" t="s">
        <v>27329</v>
      </c>
      <c r="C303" t="s">
        <v>27330</v>
      </c>
      <c r="D303" s="3"/>
      <c r="J303" t="s">
        <v>27331</v>
      </c>
      <c r="K303" t="s">
        <v>26287</v>
      </c>
      <c r="L303" t="s">
        <v>1233</v>
      </c>
      <c r="M303">
        <v>1</v>
      </c>
      <c r="P303" s="2" t="s">
        <v>27332</v>
      </c>
      <c r="Q303" t="s">
        <v>47</v>
      </c>
      <c r="S303">
        <v>4.6629147254861891E-4</v>
      </c>
      <c r="T303">
        <v>1.9356627944944189E-6</v>
      </c>
      <c r="U303">
        <v>1.4798120901104991E-5</v>
      </c>
      <c r="V303">
        <v>6.5270403865724802E-5</v>
      </c>
      <c r="W303">
        <v>2.0795586169697339E-4</v>
      </c>
      <c r="X303">
        <v>2.3281936591956761E-5</v>
      </c>
      <c r="Y303">
        <v>0</v>
      </c>
      <c r="Z303">
        <v>0</v>
      </c>
      <c r="AA303">
        <v>0</v>
      </c>
      <c r="AB303">
        <v>1</v>
      </c>
      <c r="AC303">
        <v>0</v>
      </c>
      <c r="AD303" t="s">
        <v>48</v>
      </c>
      <c r="AE303" t="s">
        <v>48</v>
      </c>
      <c r="AF303" t="s">
        <v>48</v>
      </c>
    </row>
    <row r="304" spans="1:32" hidden="1" outlineLevel="1" x14ac:dyDescent="0.2">
      <c r="A304" t="s">
        <v>27333</v>
      </c>
      <c r="B304" t="s">
        <v>27334</v>
      </c>
      <c r="C304" t="s">
        <v>27335</v>
      </c>
      <c r="D304" s="3"/>
      <c r="J304" t="s">
        <v>27336</v>
      </c>
      <c r="K304" t="s">
        <v>26287</v>
      </c>
      <c r="L304" t="s">
        <v>1233</v>
      </c>
      <c r="M304">
        <v>1</v>
      </c>
      <c r="P304" s="2" t="s">
        <v>27337</v>
      </c>
      <c r="Q304" t="s">
        <v>13021</v>
      </c>
      <c r="S304">
        <v>3.3467524917796249E-4</v>
      </c>
      <c r="T304">
        <v>1.968257492990233E-6</v>
      </c>
      <c r="U304">
        <v>1.3731169929087629E-5</v>
      </c>
      <c r="V304">
        <v>4.4947402784600847E-5</v>
      </c>
      <c r="W304">
        <v>1.6383311594836411E-4</v>
      </c>
      <c r="X304">
        <v>1.9921189959859479E-5</v>
      </c>
      <c r="Y304">
        <v>0</v>
      </c>
      <c r="Z304">
        <v>0</v>
      </c>
      <c r="AA304">
        <v>0</v>
      </c>
      <c r="AB304">
        <v>1</v>
      </c>
      <c r="AC304">
        <v>0</v>
      </c>
      <c r="AD304" t="s">
        <v>48</v>
      </c>
      <c r="AE304" t="s">
        <v>48</v>
      </c>
      <c r="AF304" t="s">
        <v>48</v>
      </c>
    </row>
    <row r="305" spans="1:32" hidden="1" outlineLevel="1" x14ac:dyDescent="0.2">
      <c r="A305" t="s">
        <v>27338</v>
      </c>
      <c r="B305" t="s">
        <v>27339</v>
      </c>
      <c r="C305" t="s">
        <v>27340</v>
      </c>
      <c r="D305" s="3"/>
      <c r="J305" t="s">
        <v>27341</v>
      </c>
      <c r="K305" t="s">
        <v>26287</v>
      </c>
      <c r="L305" t="s">
        <v>1233</v>
      </c>
      <c r="M305">
        <v>1</v>
      </c>
      <c r="P305" s="2" t="s">
        <v>27342</v>
      </c>
      <c r="Q305" t="s">
        <v>47</v>
      </c>
      <c r="S305">
        <v>1.842205179855227E-3</v>
      </c>
      <c r="T305">
        <v>2.3555689949716911E-6</v>
      </c>
      <c r="U305">
        <v>4.2035586375277489E-5</v>
      </c>
      <c r="V305">
        <v>8.8136854174081236E-5</v>
      </c>
      <c r="W305">
        <v>1.246116822585464E-3</v>
      </c>
      <c r="X305">
        <v>4.5467320887837559E-5</v>
      </c>
      <c r="Y305">
        <v>0.43333333333333329</v>
      </c>
      <c r="Z305">
        <v>0.22900000000000001</v>
      </c>
      <c r="AA305">
        <v>0</v>
      </c>
      <c r="AB305">
        <v>0.77100000000000002</v>
      </c>
      <c r="AC305">
        <v>0.8286</v>
      </c>
      <c r="AD305" t="s">
        <v>48</v>
      </c>
      <c r="AE305" t="s">
        <v>48</v>
      </c>
      <c r="AF305" t="s">
        <v>48</v>
      </c>
    </row>
    <row r="306" spans="1:32" hidden="1" outlineLevel="1" x14ac:dyDescent="0.2">
      <c r="A306" t="s">
        <v>27343</v>
      </c>
      <c r="B306" t="s">
        <v>27344</v>
      </c>
      <c r="C306" t="s">
        <v>27345</v>
      </c>
      <c r="D306" s="3"/>
      <c r="J306" t="s">
        <v>27346</v>
      </c>
      <c r="K306" t="s">
        <v>26287</v>
      </c>
      <c r="L306" t="s">
        <v>1233</v>
      </c>
      <c r="M306">
        <v>1</v>
      </c>
      <c r="P306" s="2" t="s">
        <v>27347</v>
      </c>
      <c r="Q306" t="s">
        <v>47</v>
      </c>
      <c r="S306">
        <v>6.45179592538625E-4</v>
      </c>
      <c r="T306">
        <v>2.5874162474792679E-6</v>
      </c>
      <c r="U306">
        <v>2.2681802875013091E-5</v>
      </c>
      <c r="V306">
        <v>8.6549065599683672E-5</v>
      </c>
      <c r="W306">
        <v>2.223022747784853E-4</v>
      </c>
      <c r="X306">
        <v>6.5113737946376204E-5</v>
      </c>
      <c r="Y306">
        <v>0.1</v>
      </c>
      <c r="Z306">
        <v>0</v>
      </c>
      <c r="AA306">
        <v>0</v>
      </c>
      <c r="AB306">
        <v>1</v>
      </c>
      <c r="AC306">
        <v>0</v>
      </c>
      <c r="AD306" t="s">
        <v>48</v>
      </c>
      <c r="AE306" t="s">
        <v>48</v>
      </c>
      <c r="AF306" t="s">
        <v>48</v>
      </c>
    </row>
    <row r="307" spans="1:32" hidden="1" outlineLevel="1" x14ac:dyDescent="0.2">
      <c r="A307" t="s">
        <v>27348</v>
      </c>
      <c r="B307" t="s">
        <v>27349</v>
      </c>
      <c r="C307" t="s">
        <v>27350</v>
      </c>
      <c r="D307" s="3"/>
      <c r="J307" t="s">
        <v>27351</v>
      </c>
      <c r="K307" t="s">
        <v>26287</v>
      </c>
      <c r="L307" t="s">
        <v>1233</v>
      </c>
      <c r="M307">
        <v>1</v>
      </c>
      <c r="P307" s="2" t="s">
        <v>27352</v>
      </c>
      <c r="Q307" t="s">
        <v>47</v>
      </c>
      <c r="S307">
        <v>2.346863184357062E-4</v>
      </c>
      <c r="T307">
        <v>3.3276330668741139E-6</v>
      </c>
      <c r="U307">
        <v>1.989438169403002E-5</v>
      </c>
      <c r="V307">
        <v>4.0723651181906462E-5</v>
      </c>
      <c r="W307">
        <v>1.080960355466232E-4</v>
      </c>
      <c r="X307">
        <v>2.4293360183946788E-5</v>
      </c>
      <c r="Y307">
        <v>7.1428571428571425E-2</v>
      </c>
      <c r="Z307">
        <v>3.6999999999999998E-2</v>
      </c>
      <c r="AA307">
        <v>1.4999999999999999E-2</v>
      </c>
      <c r="AB307">
        <v>0.94699999999999995</v>
      </c>
      <c r="AC307">
        <v>0.45879999999999999</v>
      </c>
      <c r="AD307" t="s">
        <v>48</v>
      </c>
      <c r="AE307" t="s">
        <v>48</v>
      </c>
      <c r="AF307" t="s">
        <v>48</v>
      </c>
    </row>
    <row r="308" spans="1:32" hidden="1" outlineLevel="1" x14ac:dyDescent="0.2">
      <c r="A308" t="s">
        <v>27353</v>
      </c>
      <c r="B308" t="s">
        <v>27354</v>
      </c>
      <c r="C308" t="s">
        <v>27355</v>
      </c>
      <c r="D308" s="3"/>
      <c r="J308" t="s">
        <v>27356</v>
      </c>
      <c r="K308" t="s">
        <v>26287</v>
      </c>
      <c r="L308" t="s">
        <v>1233</v>
      </c>
      <c r="M308">
        <v>1</v>
      </c>
      <c r="P308" s="2" t="s">
        <v>27357</v>
      </c>
      <c r="Q308" t="s">
        <v>10060</v>
      </c>
      <c r="S308">
        <v>6.9459335645660758E-4</v>
      </c>
      <c r="T308">
        <v>2.5363067379657882E-6</v>
      </c>
      <c r="U308">
        <v>2.487898200342897E-5</v>
      </c>
      <c r="V308">
        <v>3.6199671740178019E-5</v>
      </c>
      <c r="W308">
        <v>3.5724349436350172E-4</v>
      </c>
      <c r="X308">
        <v>4.8101588618010283E-5</v>
      </c>
      <c r="Y308">
        <v>0</v>
      </c>
      <c r="Z308">
        <v>0</v>
      </c>
      <c r="AA308">
        <v>0</v>
      </c>
      <c r="AB308">
        <v>1</v>
      </c>
      <c r="AC308">
        <v>0</v>
      </c>
      <c r="AD308" t="s">
        <v>48</v>
      </c>
      <c r="AE308" t="s">
        <v>48</v>
      </c>
      <c r="AF308" t="s">
        <v>48</v>
      </c>
    </row>
    <row r="309" spans="1:32" hidden="1" outlineLevel="1" x14ac:dyDescent="0.2">
      <c r="A309" t="s">
        <v>27358</v>
      </c>
      <c r="B309" t="s">
        <v>27359</v>
      </c>
      <c r="C309" t="s">
        <v>27360</v>
      </c>
      <c r="D309" s="3"/>
      <c r="J309" t="s">
        <v>27361</v>
      </c>
      <c r="K309" t="s">
        <v>26287</v>
      </c>
      <c r="L309" t="s">
        <v>1233</v>
      </c>
      <c r="M309">
        <v>1</v>
      </c>
      <c r="P309" s="2" t="s">
        <v>27362</v>
      </c>
      <c r="Q309" t="s">
        <v>47</v>
      </c>
      <c r="Y309" t="s">
        <v>48</v>
      </c>
      <c r="Z309" t="s">
        <v>48</v>
      </c>
      <c r="AA309" t="s">
        <v>48</v>
      </c>
      <c r="AB309" t="s">
        <v>48</v>
      </c>
      <c r="AC309" t="s">
        <v>48</v>
      </c>
      <c r="AD309" t="s">
        <v>48</v>
      </c>
      <c r="AE309" t="s">
        <v>48</v>
      </c>
      <c r="AF309" t="s">
        <v>48</v>
      </c>
    </row>
    <row r="310" spans="1:32" hidden="1" outlineLevel="1" x14ac:dyDescent="0.2">
      <c r="A310" t="s">
        <v>27363</v>
      </c>
      <c r="B310" t="s">
        <v>27364</v>
      </c>
      <c r="C310" t="s">
        <v>513</v>
      </c>
      <c r="D310" s="3"/>
      <c r="J310" t="s">
        <v>3243</v>
      </c>
      <c r="K310" t="s">
        <v>26287</v>
      </c>
      <c r="L310" t="s">
        <v>1233</v>
      </c>
      <c r="M310">
        <v>1</v>
      </c>
      <c r="P310" s="2" t="s">
        <v>27365</v>
      </c>
      <c r="Q310" t="s">
        <v>47</v>
      </c>
      <c r="Y310" t="s">
        <v>48</v>
      </c>
      <c r="Z310" t="s">
        <v>48</v>
      </c>
      <c r="AA310" t="s">
        <v>48</v>
      </c>
      <c r="AB310" t="s">
        <v>48</v>
      </c>
      <c r="AC310" t="s">
        <v>48</v>
      </c>
      <c r="AD310" t="s">
        <v>48</v>
      </c>
      <c r="AE310" t="s">
        <v>48</v>
      </c>
      <c r="AF310" t="s">
        <v>48</v>
      </c>
    </row>
    <row r="311" spans="1:32" hidden="1" outlineLevel="1" x14ac:dyDescent="0.2">
      <c r="A311" t="s">
        <v>27366</v>
      </c>
      <c r="B311" t="s">
        <v>27367</v>
      </c>
      <c r="C311" t="s">
        <v>27368</v>
      </c>
      <c r="D311" s="3"/>
      <c r="J311" t="s">
        <v>27369</v>
      </c>
      <c r="K311" t="s">
        <v>26287</v>
      </c>
      <c r="L311" t="s">
        <v>1233</v>
      </c>
      <c r="M311">
        <v>1</v>
      </c>
      <c r="P311" s="2" t="s">
        <v>27370</v>
      </c>
      <c r="Q311" t="s">
        <v>47</v>
      </c>
      <c r="S311">
        <v>4.0473084663972259E-4</v>
      </c>
      <c r="T311">
        <v>4.6180257413652734E-6</v>
      </c>
      <c r="U311">
        <v>2.3254862753674391E-5</v>
      </c>
      <c r="V311">
        <v>4.8362886445829638E-5</v>
      </c>
      <c r="W311">
        <v>1.6662465350236741E-4</v>
      </c>
      <c r="X311">
        <v>3.423621819820255E-5</v>
      </c>
      <c r="Y311">
        <v>0.1227272727272727</v>
      </c>
      <c r="Z311">
        <v>9.1999999999999998E-2</v>
      </c>
      <c r="AA311">
        <v>0.112</v>
      </c>
      <c r="AB311">
        <v>0.79600000000000004</v>
      </c>
      <c r="AC311">
        <v>-0.41520000000000001</v>
      </c>
      <c r="AD311" t="s">
        <v>48</v>
      </c>
      <c r="AE311" t="s">
        <v>48</v>
      </c>
      <c r="AF311" t="s">
        <v>48</v>
      </c>
    </row>
    <row r="312" spans="1:32" hidden="1" outlineLevel="1" x14ac:dyDescent="0.2">
      <c r="A312" t="s">
        <v>27371</v>
      </c>
      <c r="B312" t="s">
        <v>27372</v>
      </c>
      <c r="C312" t="s">
        <v>27373</v>
      </c>
      <c r="D312" s="3"/>
      <c r="J312" t="s">
        <v>27374</v>
      </c>
      <c r="K312" t="s">
        <v>26287</v>
      </c>
      <c r="L312" t="s">
        <v>1233</v>
      </c>
      <c r="M312">
        <v>1</v>
      </c>
      <c r="P312" s="2" t="s">
        <v>27375</v>
      </c>
      <c r="Q312" t="s">
        <v>47</v>
      </c>
      <c r="S312">
        <v>4.0340502164326608E-4</v>
      </c>
      <c r="T312">
        <v>1.9728295228560459E-6</v>
      </c>
      <c r="U312">
        <v>1.993084333662409E-5</v>
      </c>
      <c r="V312">
        <v>4.5472959754988551E-5</v>
      </c>
      <c r="W312">
        <v>1.8422827997710561E-4</v>
      </c>
      <c r="X312">
        <v>2.5702751372591589E-5</v>
      </c>
      <c r="Y312">
        <v>0</v>
      </c>
      <c r="Z312">
        <v>7.2999999999999995E-2</v>
      </c>
      <c r="AA312">
        <v>0</v>
      </c>
      <c r="AB312">
        <v>0.92700000000000005</v>
      </c>
      <c r="AC312">
        <v>2.58E-2</v>
      </c>
      <c r="AD312" t="s">
        <v>48</v>
      </c>
      <c r="AE312" t="s">
        <v>48</v>
      </c>
      <c r="AF312" t="s">
        <v>48</v>
      </c>
    </row>
    <row r="313" spans="1:32" hidden="1" outlineLevel="1" x14ac:dyDescent="0.2">
      <c r="A313" t="s">
        <v>27376</v>
      </c>
      <c r="B313" t="s">
        <v>27377</v>
      </c>
      <c r="C313" t="s">
        <v>27378</v>
      </c>
      <c r="D313" s="3"/>
      <c r="J313" t="s">
        <v>27379</v>
      </c>
      <c r="K313" t="s">
        <v>26287</v>
      </c>
      <c r="L313" t="s">
        <v>1233</v>
      </c>
      <c r="M313">
        <v>1</v>
      </c>
      <c r="P313" s="2" t="s">
        <v>27380</v>
      </c>
      <c r="Q313" t="s">
        <v>25353</v>
      </c>
      <c r="S313">
        <v>2.8465280774980778E-4</v>
      </c>
      <c r="T313">
        <v>2.5533290681778449E-6</v>
      </c>
      <c r="U313">
        <v>2.0816891264985319E-5</v>
      </c>
      <c r="V313">
        <v>4.5160897570895031E-5</v>
      </c>
      <c r="W313">
        <v>1.2817686365451661E-4</v>
      </c>
      <c r="X313">
        <v>2.5452784029766921E-5</v>
      </c>
      <c r="Y313">
        <v>-3.3333333333333333E-2</v>
      </c>
      <c r="Z313">
        <v>0</v>
      </c>
      <c r="AA313">
        <v>0</v>
      </c>
      <c r="AB313">
        <v>1</v>
      </c>
      <c r="AC313">
        <v>0</v>
      </c>
      <c r="AD313" t="s">
        <v>48</v>
      </c>
      <c r="AE313" t="s">
        <v>48</v>
      </c>
      <c r="AF313" t="s">
        <v>48</v>
      </c>
    </row>
    <row r="314" spans="1:32" hidden="1" outlineLevel="1" x14ac:dyDescent="0.2">
      <c r="A314" t="s">
        <v>27381</v>
      </c>
      <c r="B314" t="s">
        <v>27382</v>
      </c>
      <c r="C314" t="s">
        <v>27383</v>
      </c>
      <c r="D314" s="3"/>
      <c r="J314" t="s">
        <v>27384</v>
      </c>
      <c r="K314" t="s">
        <v>26287</v>
      </c>
      <c r="L314" t="s">
        <v>1233</v>
      </c>
      <c r="M314">
        <v>1</v>
      </c>
      <c r="P314" s="2" t="s">
        <v>27385</v>
      </c>
      <c r="Q314" t="s">
        <v>10060</v>
      </c>
      <c r="S314">
        <v>3.1955711892805988E-4</v>
      </c>
      <c r="T314">
        <v>3.313958359285607E-6</v>
      </c>
      <c r="U314">
        <v>1.7966085579246279E-5</v>
      </c>
      <c r="V314">
        <v>4.2260631744284183E-5</v>
      </c>
      <c r="W314">
        <v>1.488619018346071E-4</v>
      </c>
      <c r="X314">
        <v>2.633133772178553E-5</v>
      </c>
      <c r="Y314">
        <v>0</v>
      </c>
      <c r="Z314">
        <v>0.183</v>
      </c>
      <c r="AA314">
        <v>3.2000000000000001E-2</v>
      </c>
      <c r="AB314">
        <v>0.78500000000000003</v>
      </c>
      <c r="AC314">
        <v>0.86890000000000001</v>
      </c>
      <c r="AD314" t="s">
        <v>48</v>
      </c>
      <c r="AE314" t="s">
        <v>48</v>
      </c>
      <c r="AF314" t="s">
        <v>48</v>
      </c>
    </row>
    <row r="315" spans="1:32" hidden="1" outlineLevel="1" x14ac:dyDescent="0.2">
      <c r="A315" t="s">
        <v>27386</v>
      </c>
      <c r="B315" t="s">
        <v>27387</v>
      </c>
      <c r="C315" t="s">
        <v>27388</v>
      </c>
      <c r="D315" s="3"/>
      <c r="J315" t="s">
        <v>27389</v>
      </c>
      <c r="K315" t="s">
        <v>26287</v>
      </c>
      <c r="L315" t="s">
        <v>1233</v>
      </c>
      <c r="M315">
        <v>1</v>
      </c>
      <c r="P315" s="2" t="s">
        <v>27390</v>
      </c>
      <c r="Q315" t="s">
        <v>47</v>
      </c>
      <c r="S315">
        <v>3.0520642176270481E-3</v>
      </c>
      <c r="T315">
        <v>2.849328484444413E-5</v>
      </c>
      <c r="U315">
        <v>1.5100291057024151E-4</v>
      </c>
      <c r="V315">
        <v>3.888901264872402E-4</v>
      </c>
      <c r="W315">
        <v>1.546668354421854E-3</v>
      </c>
      <c r="X315">
        <v>1.3002834748476741E-4</v>
      </c>
      <c r="Y315">
        <v>0.1206666666666667</v>
      </c>
      <c r="Z315">
        <v>9.7000000000000003E-2</v>
      </c>
      <c r="AA315">
        <v>4.8000000000000001E-2</v>
      </c>
      <c r="AB315">
        <v>0.85499999999999998</v>
      </c>
      <c r="AC315">
        <v>0.86060000000000003</v>
      </c>
      <c r="AD315" t="s">
        <v>48</v>
      </c>
      <c r="AE315" t="s">
        <v>48</v>
      </c>
      <c r="AF315" t="s">
        <v>48</v>
      </c>
    </row>
    <row r="316" spans="1:32" hidden="1" outlineLevel="1" x14ac:dyDescent="0.2">
      <c r="A316" t="s">
        <v>27391</v>
      </c>
      <c r="B316" t="s">
        <v>27392</v>
      </c>
      <c r="C316" t="s">
        <v>27393</v>
      </c>
      <c r="D316" s="3"/>
      <c r="J316" t="s">
        <v>27394</v>
      </c>
      <c r="K316" t="s">
        <v>26287</v>
      </c>
      <c r="L316" t="s">
        <v>1233</v>
      </c>
      <c r="M316">
        <v>1</v>
      </c>
      <c r="P316" s="2" t="s">
        <v>27395</v>
      </c>
      <c r="Q316" t="s">
        <v>47</v>
      </c>
      <c r="S316">
        <v>4.3918387382291257E-4</v>
      </c>
      <c r="T316">
        <v>1.9205112948839091E-6</v>
      </c>
      <c r="U316">
        <v>1.575955138832796E-5</v>
      </c>
      <c r="V316">
        <v>5.3793599363416433E-5</v>
      </c>
      <c r="W316">
        <v>2.1215563174337149E-4</v>
      </c>
      <c r="X316">
        <v>2.744571611401625E-5</v>
      </c>
      <c r="Y316">
        <v>0</v>
      </c>
      <c r="Z316">
        <v>0.107</v>
      </c>
      <c r="AA316">
        <v>0.06</v>
      </c>
      <c r="AB316">
        <v>0.83299999999999996</v>
      </c>
      <c r="AC316">
        <v>0.15310000000000001</v>
      </c>
      <c r="AD316" t="s">
        <v>48</v>
      </c>
      <c r="AE316" t="s">
        <v>48</v>
      </c>
      <c r="AF316" t="s">
        <v>48</v>
      </c>
    </row>
    <row r="317" spans="1:32" hidden="1" outlineLevel="1" x14ac:dyDescent="0.2">
      <c r="A317" t="s">
        <v>27396</v>
      </c>
      <c r="B317" t="s">
        <v>27397</v>
      </c>
      <c r="C317" t="s">
        <v>27398</v>
      </c>
      <c r="D317" s="3"/>
      <c r="J317" t="s">
        <v>27399</v>
      </c>
      <c r="K317" t="s">
        <v>26287</v>
      </c>
      <c r="L317" t="s">
        <v>1233</v>
      </c>
      <c r="M317">
        <v>1</v>
      </c>
      <c r="P317" s="2" t="s">
        <v>27400</v>
      </c>
      <c r="Q317" t="s">
        <v>10132</v>
      </c>
      <c r="S317">
        <v>4.21756791183725E-4</v>
      </c>
      <c r="T317">
        <v>4.7956154958228581E-6</v>
      </c>
      <c r="U317">
        <v>2.9496639399440031E-5</v>
      </c>
      <c r="V317">
        <v>4.134698974667117E-5</v>
      </c>
      <c r="W317">
        <v>1.694065431365743E-4</v>
      </c>
      <c r="X317">
        <v>3.7744026485597708E-5</v>
      </c>
      <c r="Y317">
        <v>-0.23333333333333331</v>
      </c>
      <c r="Z317">
        <v>0</v>
      </c>
      <c r="AA317">
        <v>0.13100000000000001</v>
      </c>
      <c r="AB317">
        <v>0.86899999999999999</v>
      </c>
      <c r="AC317">
        <v>-0.5897</v>
      </c>
      <c r="AD317" t="s">
        <v>48</v>
      </c>
      <c r="AE317" t="s">
        <v>48</v>
      </c>
      <c r="AF317" t="s">
        <v>48</v>
      </c>
    </row>
    <row r="318" spans="1:32" hidden="1" outlineLevel="1" x14ac:dyDescent="0.2">
      <c r="A318" t="s">
        <v>27401</v>
      </c>
      <c r="B318" t="s">
        <v>27402</v>
      </c>
      <c r="C318" t="s">
        <v>27403</v>
      </c>
      <c r="D318" s="3"/>
      <c r="J318" t="s">
        <v>27404</v>
      </c>
      <c r="K318" t="s">
        <v>26287</v>
      </c>
      <c r="L318" t="s">
        <v>1233</v>
      </c>
      <c r="M318">
        <v>1</v>
      </c>
      <c r="P318" s="2" t="s">
        <v>27405</v>
      </c>
      <c r="Q318" t="s">
        <v>47</v>
      </c>
      <c r="S318">
        <v>1.3502029469236729E-3</v>
      </c>
      <c r="T318">
        <v>5.159963620826602E-6</v>
      </c>
      <c r="U318">
        <v>4.9615406169323251E-5</v>
      </c>
      <c r="V318">
        <v>8.1217098340857774E-5</v>
      </c>
      <c r="W318">
        <v>4.6519000898115342E-4</v>
      </c>
      <c r="X318">
        <v>8.6036583525128663E-5</v>
      </c>
      <c r="Y318">
        <v>0.17708333333333329</v>
      </c>
      <c r="Z318">
        <v>0.29399999999999998</v>
      </c>
      <c r="AA318">
        <v>3.1E-2</v>
      </c>
      <c r="AB318">
        <v>0.67500000000000004</v>
      </c>
      <c r="AC318">
        <v>0.79859999999999998</v>
      </c>
      <c r="AD318" t="s">
        <v>48</v>
      </c>
      <c r="AE318" t="s">
        <v>48</v>
      </c>
      <c r="AF318" t="s">
        <v>48</v>
      </c>
    </row>
    <row r="319" spans="1:32" hidden="1" outlineLevel="1" x14ac:dyDescent="0.2">
      <c r="A319" t="s">
        <v>27406</v>
      </c>
      <c r="B319" t="s">
        <v>27407</v>
      </c>
      <c r="C319" t="s">
        <v>27408</v>
      </c>
      <c r="D319" s="3"/>
      <c r="J319" t="s">
        <v>27409</v>
      </c>
      <c r="K319" t="s">
        <v>26287</v>
      </c>
      <c r="L319" t="s">
        <v>1233</v>
      </c>
      <c r="M319">
        <v>1</v>
      </c>
      <c r="P319" s="2" t="s">
        <v>27410</v>
      </c>
      <c r="Q319" t="s">
        <v>10060</v>
      </c>
      <c r="S319">
        <v>5.7091587223112583E-4</v>
      </c>
      <c r="T319">
        <v>5.8511568568064831E-6</v>
      </c>
      <c r="U319">
        <v>5.2848659834126011E-5</v>
      </c>
      <c r="V319">
        <v>4.8264613724313683E-5</v>
      </c>
      <c r="W319">
        <v>2.3346640227828169E-4</v>
      </c>
      <c r="X319">
        <v>7.3580602474976331E-5</v>
      </c>
      <c r="Y319">
        <v>0.3</v>
      </c>
      <c r="Z319">
        <v>0</v>
      </c>
      <c r="AA319">
        <v>0</v>
      </c>
      <c r="AB319">
        <v>1</v>
      </c>
      <c r="AC319">
        <v>0</v>
      </c>
      <c r="AD319" t="s">
        <v>48</v>
      </c>
      <c r="AE319" t="s">
        <v>48</v>
      </c>
      <c r="AF319" t="s">
        <v>48</v>
      </c>
    </row>
    <row r="320" spans="1:32" hidden="1" outlineLevel="1" x14ac:dyDescent="0.2">
      <c r="A320" t="s">
        <v>27411</v>
      </c>
      <c r="B320" t="s">
        <v>27412</v>
      </c>
      <c r="C320" t="s">
        <v>27413</v>
      </c>
      <c r="D320" s="3"/>
      <c r="J320" t="s">
        <v>27414</v>
      </c>
      <c r="K320" t="s">
        <v>26287</v>
      </c>
      <c r="L320" t="s">
        <v>1233</v>
      </c>
      <c r="M320">
        <v>1</v>
      </c>
      <c r="P320" s="2" t="s">
        <v>27415</v>
      </c>
      <c r="Q320" t="s">
        <v>47</v>
      </c>
      <c r="S320">
        <v>2.6585788000375028E-3</v>
      </c>
      <c r="T320">
        <v>5.8836725656874478E-5</v>
      </c>
      <c r="U320">
        <v>2.9999305843375618E-4</v>
      </c>
      <c r="V320">
        <v>1.103633767343126E-4</v>
      </c>
      <c r="W320">
        <v>9.4583892496302724E-4</v>
      </c>
      <c r="X320">
        <v>1.310101797571406E-4</v>
      </c>
      <c r="Y320">
        <v>0.19310279667422531</v>
      </c>
      <c r="Z320">
        <v>0.20100000000000001</v>
      </c>
      <c r="AA320">
        <v>5.6000000000000001E-2</v>
      </c>
      <c r="AB320">
        <v>0.74299999999999999</v>
      </c>
      <c r="AC320">
        <v>0.98919999999999997</v>
      </c>
      <c r="AD320" t="s">
        <v>48</v>
      </c>
      <c r="AE320" t="s">
        <v>48</v>
      </c>
      <c r="AF320" t="s">
        <v>48</v>
      </c>
    </row>
    <row r="321" spans="1:32" hidden="1" outlineLevel="1" x14ac:dyDescent="0.2">
      <c r="A321" t="s">
        <v>27416</v>
      </c>
      <c r="B321" t="s">
        <v>27417</v>
      </c>
      <c r="C321" t="s">
        <v>27418</v>
      </c>
      <c r="D321" s="3"/>
      <c r="J321" t="s">
        <v>27419</v>
      </c>
      <c r="K321" t="s">
        <v>26287</v>
      </c>
      <c r="L321" t="s">
        <v>1233</v>
      </c>
      <c r="M321">
        <v>1</v>
      </c>
      <c r="P321" s="2" t="s">
        <v>27420</v>
      </c>
      <c r="Q321" t="s">
        <v>47</v>
      </c>
      <c r="S321">
        <v>7.6499086571857333E-4</v>
      </c>
      <c r="T321">
        <v>4.0927275222202297E-6</v>
      </c>
      <c r="U321">
        <v>2.186740312026814E-5</v>
      </c>
      <c r="V321">
        <v>7.2707545768935233E-5</v>
      </c>
      <c r="W321">
        <v>2.9571709455922251E-4</v>
      </c>
      <c r="X321">
        <v>6.3970939663704485E-5</v>
      </c>
      <c r="Y321">
        <v>0.16666666666666671</v>
      </c>
      <c r="Z321">
        <v>5.8000000000000003E-2</v>
      </c>
      <c r="AA321">
        <v>0.06</v>
      </c>
      <c r="AB321">
        <v>0.88200000000000001</v>
      </c>
      <c r="AC321">
        <v>-1.6400000000000001E-2</v>
      </c>
      <c r="AD321" t="s">
        <v>48</v>
      </c>
      <c r="AE321" t="s">
        <v>48</v>
      </c>
      <c r="AF321" t="s">
        <v>48</v>
      </c>
    </row>
    <row r="322" spans="1:32" hidden="1" outlineLevel="1" x14ac:dyDescent="0.2">
      <c r="A322" t="s">
        <v>27421</v>
      </c>
      <c r="B322" t="s">
        <v>27422</v>
      </c>
      <c r="C322" t="s">
        <v>27423</v>
      </c>
      <c r="D322" s="3"/>
      <c r="J322" t="s">
        <v>27424</v>
      </c>
      <c r="K322" t="s">
        <v>26287</v>
      </c>
      <c r="L322" t="s">
        <v>1233</v>
      </c>
      <c r="M322">
        <v>1</v>
      </c>
      <c r="P322" s="2" t="s">
        <v>27425</v>
      </c>
      <c r="Q322" t="s">
        <v>47</v>
      </c>
      <c r="S322">
        <v>9.885766776278615E-4</v>
      </c>
      <c r="T322">
        <v>6.4871323957049754E-6</v>
      </c>
      <c r="U322">
        <v>4.1294817492598668E-5</v>
      </c>
      <c r="V322">
        <v>5.3628671594196931E-5</v>
      </c>
      <c r="W322">
        <v>4.1187735041603451E-4</v>
      </c>
      <c r="X322">
        <v>7.4870004027616233E-5</v>
      </c>
      <c r="Y322">
        <v>0.375</v>
      </c>
      <c r="Z322">
        <v>3.5000000000000003E-2</v>
      </c>
      <c r="AA322">
        <v>3.5000000000000003E-2</v>
      </c>
      <c r="AB322">
        <v>0.93</v>
      </c>
      <c r="AC322">
        <v>0</v>
      </c>
      <c r="AD322" t="s">
        <v>48</v>
      </c>
      <c r="AE322" t="s">
        <v>48</v>
      </c>
      <c r="AF322" t="s">
        <v>48</v>
      </c>
    </row>
    <row r="323" spans="1:32" hidden="1" outlineLevel="1" x14ac:dyDescent="0.2">
      <c r="A323" t="s">
        <v>27426</v>
      </c>
      <c r="B323" t="s">
        <v>27427</v>
      </c>
      <c r="C323" t="s">
        <v>27428</v>
      </c>
      <c r="D323" s="3"/>
      <c r="J323" t="s">
        <v>27429</v>
      </c>
      <c r="K323" t="s">
        <v>26287</v>
      </c>
      <c r="L323" t="s">
        <v>1233</v>
      </c>
      <c r="M323">
        <v>1</v>
      </c>
      <c r="P323" s="2" t="s">
        <v>27430</v>
      </c>
      <c r="Q323" t="s">
        <v>47</v>
      </c>
      <c r="S323">
        <v>7.4222340481355786E-4</v>
      </c>
      <c r="T323">
        <v>4.6583040784753393E-6</v>
      </c>
      <c r="U323">
        <v>3.4579239581944421E-5</v>
      </c>
      <c r="V323">
        <v>6.7980290623381734E-5</v>
      </c>
      <c r="W323">
        <v>2.6074022753164172E-4</v>
      </c>
      <c r="X323">
        <v>9.5516697911079973E-5</v>
      </c>
      <c r="Y323">
        <v>0.1037878787878788</v>
      </c>
      <c r="Z323">
        <v>0.13600000000000001</v>
      </c>
      <c r="AA323">
        <v>6.7000000000000004E-2</v>
      </c>
      <c r="AB323">
        <v>0.79700000000000004</v>
      </c>
      <c r="AC323">
        <v>0.84370000000000001</v>
      </c>
      <c r="AD323" t="s">
        <v>48</v>
      </c>
      <c r="AE323" t="s">
        <v>48</v>
      </c>
      <c r="AF323" t="s">
        <v>48</v>
      </c>
    </row>
    <row r="324" spans="1:32" hidden="1" outlineLevel="1" x14ac:dyDescent="0.2">
      <c r="A324" t="s">
        <v>27431</v>
      </c>
      <c r="B324" t="s">
        <v>27432</v>
      </c>
      <c r="C324" t="s">
        <v>27433</v>
      </c>
      <c r="D324" s="3"/>
      <c r="J324" t="s">
        <v>27434</v>
      </c>
      <c r="K324" t="s">
        <v>26287</v>
      </c>
      <c r="L324" t="s">
        <v>1233</v>
      </c>
      <c r="M324">
        <v>1</v>
      </c>
      <c r="P324" s="2" t="s">
        <v>27435</v>
      </c>
      <c r="Q324" t="s">
        <v>47</v>
      </c>
      <c r="S324">
        <v>6.8177114007994533E-4</v>
      </c>
      <c r="T324">
        <v>2.3722129753878112E-6</v>
      </c>
      <c r="U324">
        <v>3.6687055398942903E-5</v>
      </c>
      <c r="V324">
        <v>4.5021319238003343E-5</v>
      </c>
      <c r="W324">
        <v>3.6783178802579641E-4</v>
      </c>
      <c r="X324">
        <v>3.6962061130907393E-5</v>
      </c>
      <c r="Y324">
        <v>-6.4393939393939392E-2</v>
      </c>
      <c r="Z324">
        <v>0.112</v>
      </c>
      <c r="AA324">
        <v>3.6999999999999998E-2</v>
      </c>
      <c r="AB324">
        <v>0.85099999999999998</v>
      </c>
      <c r="AC324">
        <v>0.83579999999999999</v>
      </c>
      <c r="AD324" t="s">
        <v>48</v>
      </c>
      <c r="AE324" t="s">
        <v>48</v>
      </c>
      <c r="AF324" t="s">
        <v>48</v>
      </c>
    </row>
    <row r="325" spans="1:32" hidden="1" outlineLevel="1" x14ac:dyDescent="0.2">
      <c r="A325" t="s">
        <v>27436</v>
      </c>
      <c r="B325" t="s">
        <v>27437</v>
      </c>
      <c r="C325" t="s">
        <v>27438</v>
      </c>
      <c r="D325" s="3"/>
      <c r="J325" t="s">
        <v>27439</v>
      </c>
      <c r="K325" t="s">
        <v>26287</v>
      </c>
      <c r="L325" t="s">
        <v>1233</v>
      </c>
      <c r="M325">
        <v>1</v>
      </c>
      <c r="P325" s="2" t="s">
        <v>27440</v>
      </c>
      <c r="Q325" t="s">
        <v>47</v>
      </c>
      <c r="S325">
        <v>3.7379594868980348E-4</v>
      </c>
      <c r="T325">
        <v>2.38153597820201E-6</v>
      </c>
      <c r="U325">
        <v>2.154570211132523E-5</v>
      </c>
      <c r="V325">
        <v>3.6336085031507537E-5</v>
      </c>
      <c r="W325">
        <v>1.5247786359395829E-4</v>
      </c>
      <c r="X325">
        <v>3.9873229980003089E-5</v>
      </c>
      <c r="Y325">
        <v>0.46875</v>
      </c>
      <c r="Z325">
        <v>0.10299999999999999</v>
      </c>
      <c r="AA325">
        <v>0</v>
      </c>
      <c r="AB325">
        <v>0.89700000000000002</v>
      </c>
      <c r="AC325">
        <v>0.59719999999999995</v>
      </c>
      <c r="AD325" t="s">
        <v>48</v>
      </c>
      <c r="AE325" t="s">
        <v>48</v>
      </c>
      <c r="AF325" t="s">
        <v>48</v>
      </c>
    </row>
    <row r="326" spans="1:32" hidden="1" outlineLevel="1" x14ac:dyDescent="0.2">
      <c r="A326" t="s">
        <v>27441</v>
      </c>
      <c r="B326" t="s">
        <v>27442</v>
      </c>
      <c r="C326" t="s">
        <v>27443</v>
      </c>
      <c r="D326" s="3"/>
      <c r="J326" t="s">
        <v>27444</v>
      </c>
      <c r="K326" t="s">
        <v>26287</v>
      </c>
      <c r="L326" t="s">
        <v>1233</v>
      </c>
      <c r="M326">
        <v>1</v>
      </c>
      <c r="P326" s="2" t="s">
        <v>27445</v>
      </c>
      <c r="Q326" t="s">
        <v>47</v>
      </c>
      <c r="S326">
        <v>1.333737629465759E-3</v>
      </c>
      <c r="T326">
        <v>2.3444872567779381E-5</v>
      </c>
      <c r="U326">
        <v>2.7468425105325878E-4</v>
      </c>
      <c r="V326">
        <v>4.1005092498380691E-5</v>
      </c>
      <c r="W326">
        <v>5.4317450849339366E-4</v>
      </c>
      <c r="X326">
        <v>9.735768981045112E-5</v>
      </c>
      <c r="Y326">
        <v>6.9999999999999993E-2</v>
      </c>
      <c r="Z326">
        <v>0.128</v>
      </c>
      <c r="AA326">
        <v>3.3000000000000002E-2</v>
      </c>
      <c r="AB326">
        <v>0.83799999999999997</v>
      </c>
      <c r="AC326">
        <v>0.91379999999999995</v>
      </c>
      <c r="AD326" t="s">
        <v>48</v>
      </c>
      <c r="AE326" t="s">
        <v>48</v>
      </c>
      <c r="AF326" t="s">
        <v>48</v>
      </c>
    </row>
    <row r="327" spans="1:32" hidden="1" outlineLevel="1" x14ac:dyDescent="0.2">
      <c r="A327" t="s">
        <v>27446</v>
      </c>
      <c r="B327" t="s">
        <v>27447</v>
      </c>
      <c r="C327" t="s">
        <v>24707</v>
      </c>
      <c r="D327" s="3"/>
      <c r="J327" t="s">
        <v>27448</v>
      </c>
      <c r="K327" t="s">
        <v>26287</v>
      </c>
      <c r="L327" t="s">
        <v>1233</v>
      </c>
      <c r="M327">
        <v>1</v>
      </c>
      <c r="P327" s="2" t="s">
        <v>27449</v>
      </c>
      <c r="Q327" t="s">
        <v>10060</v>
      </c>
      <c r="S327">
        <v>0.19455379247665411</v>
      </c>
      <c r="T327">
        <v>7.0473819505423307E-5</v>
      </c>
      <c r="U327">
        <v>2.8828773065470159E-4</v>
      </c>
      <c r="V327">
        <v>5.7029421441257E-4</v>
      </c>
      <c r="W327">
        <v>6.4651989378035069E-3</v>
      </c>
      <c r="X327">
        <v>0.19046381115913391</v>
      </c>
      <c r="Y327">
        <v>0.46875</v>
      </c>
      <c r="Z327">
        <v>0.2</v>
      </c>
      <c r="AA327">
        <v>0.27100000000000002</v>
      </c>
      <c r="AB327">
        <v>0.53</v>
      </c>
      <c r="AC327">
        <v>-0.53859999999999997</v>
      </c>
      <c r="AD327" t="s">
        <v>48</v>
      </c>
      <c r="AE327" t="s">
        <v>48</v>
      </c>
      <c r="AF327" t="s">
        <v>48</v>
      </c>
    </row>
    <row r="328" spans="1:32" hidden="1" outlineLevel="1" x14ac:dyDescent="0.2">
      <c r="A328" t="s">
        <v>27450</v>
      </c>
      <c r="B328" t="s">
        <v>27451</v>
      </c>
      <c r="C328" t="s">
        <v>27452</v>
      </c>
      <c r="D328" s="3"/>
      <c r="J328" t="s">
        <v>27453</v>
      </c>
      <c r="K328" t="s">
        <v>26287</v>
      </c>
      <c r="L328" t="s">
        <v>1233</v>
      </c>
      <c r="M328">
        <v>1</v>
      </c>
      <c r="P328" s="2" t="s">
        <v>27454</v>
      </c>
      <c r="Q328" t="s">
        <v>47</v>
      </c>
      <c r="S328">
        <v>3.6702540819533169E-4</v>
      </c>
      <c r="T328">
        <v>4.4101125240558758E-6</v>
      </c>
      <c r="U328">
        <v>2.1942962121102031E-5</v>
      </c>
      <c r="V328">
        <v>3.6129251384409138E-5</v>
      </c>
      <c r="W328">
        <v>1.6992619202937931E-4</v>
      </c>
      <c r="X328">
        <v>2.908285932790022E-5</v>
      </c>
      <c r="Y328">
        <v>0.38124999999999998</v>
      </c>
      <c r="Z328">
        <v>0.17899999999999999</v>
      </c>
      <c r="AA328">
        <v>3.1E-2</v>
      </c>
      <c r="AB328">
        <v>0.79</v>
      </c>
      <c r="AC328">
        <v>0.95709999999999995</v>
      </c>
      <c r="AD328" t="s">
        <v>48</v>
      </c>
      <c r="AE328" t="s">
        <v>48</v>
      </c>
      <c r="AF328" t="s">
        <v>48</v>
      </c>
    </row>
    <row r="329" spans="1:32" hidden="1" outlineLevel="1" x14ac:dyDescent="0.2">
      <c r="A329" t="s">
        <v>27455</v>
      </c>
      <c r="B329" t="s">
        <v>27456</v>
      </c>
      <c r="C329" t="s">
        <v>14975</v>
      </c>
      <c r="D329" s="3"/>
      <c r="J329" t="s">
        <v>27457</v>
      </c>
      <c r="K329" t="s">
        <v>26287</v>
      </c>
      <c r="L329" t="s">
        <v>1233</v>
      </c>
      <c r="M329">
        <v>1</v>
      </c>
      <c r="P329" s="2" t="s">
        <v>27458</v>
      </c>
      <c r="Q329" t="s">
        <v>47</v>
      </c>
      <c r="S329">
        <v>0.79729485511779785</v>
      </c>
      <c r="T329">
        <v>8.5460123955272138E-6</v>
      </c>
      <c r="U329">
        <v>6.299990345723927E-4</v>
      </c>
      <c r="V329">
        <v>4.0657137287780643E-4</v>
      </c>
      <c r="W329">
        <v>0.74277311563491821</v>
      </c>
      <c r="X329">
        <v>1.4234441914595661E-4</v>
      </c>
      <c r="Y329">
        <v>0.3</v>
      </c>
      <c r="Z329">
        <v>0.16400000000000001</v>
      </c>
      <c r="AA329">
        <v>0.28999999999999998</v>
      </c>
      <c r="AB329">
        <v>0.54600000000000004</v>
      </c>
      <c r="AC329">
        <v>-0.36799999999999999</v>
      </c>
      <c r="AD329" t="s">
        <v>48</v>
      </c>
      <c r="AE329" t="s">
        <v>48</v>
      </c>
      <c r="AF329" t="s">
        <v>48</v>
      </c>
    </row>
    <row r="330" spans="1:32" hidden="1" outlineLevel="1" x14ac:dyDescent="0.2">
      <c r="A330" t="s">
        <v>27459</v>
      </c>
      <c r="B330" t="s">
        <v>27460</v>
      </c>
      <c r="C330" t="s">
        <v>27461</v>
      </c>
      <c r="D330" s="3"/>
      <c r="J330" t="s">
        <v>27462</v>
      </c>
      <c r="K330" t="s">
        <v>26287</v>
      </c>
      <c r="L330" t="s">
        <v>1233</v>
      </c>
      <c r="M330">
        <v>1</v>
      </c>
      <c r="P330" s="2" t="s">
        <v>27463</v>
      </c>
      <c r="Q330" t="s">
        <v>47</v>
      </c>
      <c r="S330">
        <v>0.9374547004699707</v>
      </c>
      <c r="T330">
        <v>1.039256385411136E-4</v>
      </c>
      <c r="U330">
        <v>0.36442086100578308</v>
      </c>
      <c r="V330">
        <v>1.4544866280630231E-3</v>
      </c>
      <c r="W330">
        <v>0.87523913383483887</v>
      </c>
      <c r="X330">
        <v>5.8654980966821313E-4</v>
      </c>
      <c r="Y330">
        <v>0.28749999999999998</v>
      </c>
      <c r="Z330">
        <v>9.1999999999999998E-2</v>
      </c>
      <c r="AA330">
        <v>7.0999999999999994E-2</v>
      </c>
      <c r="AB330">
        <v>0.83599999999999997</v>
      </c>
      <c r="AC330">
        <v>0.3231</v>
      </c>
      <c r="AD330" t="s">
        <v>48</v>
      </c>
      <c r="AE330" t="s">
        <v>48</v>
      </c>
      <c r="AF330" t="s">
        <v>48</v>
      </c>
    </row>
    <row r="331" spans="1:32" hidden="1" outlineLevel="1" x14ac:dyDescent="0.2">
      <c r="A331" t="s">
        <v>27464</v>
      </c>
      <c r="B331" t="s">
        <v>27465</v>
      </c>
      <c r="C331" t="s">
        <v>27466</v>
      </c>
      <c r="D331" s="3"/>
      <c r="J331" t="s">
        <v>27467</v>
      </c>
      <c r="K331" t="s">
        <v>26287</v>
      </c>
      <c r="L331" t="s">
        <v>1233</v>
      </c>
      <c r="M331">
        <v>1</v>
      </c>
      <c r="P331" s="2" t="s">
        <v>27468</v>
      </c>
      <c r="Q331" t="s">
        <v>47</v>
      </c>
      <c r="S331">
        <v>4.532446910161525E-4</v>
      </c>
      <c r="T331">
        <v>2.173958819184918E-6</v>
      </c>
      <c r="U331">
        <v>2.660368227225263E-5</v>
      </c>
      <c r="V331">
        <v>5.6400876928819337E-5</v>
      </c>
      <c r="W331">
        <v>2.196095010731369E-4</v>
      </c>
      <c r="X331">
        <v>1.9928183974116109E-5</v>
      </c>
      <c r="Y331">
        <v>0.24444444444444449</v>
      </c>
      <c r="Z331">
        <v>2.3E-2</v>
      </c>
      <c r="AA331">
        <v>6.5000000000000002E-2</v>
      </c>
      <c r="AB331">
        <v>0.91200000000000003</v>
      </c>
      <c r="AC331">
        <v>-0.57250000000000001</v>
      </c>
      <c r="AD331" t="s">
        <v>48</v>
      </c>
      <c r="AE331" t="s">
        <v>48</v>
      </c>
      <c r="AF331" t="s">
        <v>48</v>
      </c>
    </row>
    <row r="332" spans="1:32" hidden="1" outlineLevel="1" x14ac:dyDescent="0.2">
      <c r="A332" t="s">
        <v>27469</v>
      </c>
      <c r="B332" t="s">
        <v>27470</v>
      </c>
      <c r="C332" t="s">
        <v>11577</v>
      </c>
      <c r="D332" s="3"/>
      <c r="J332" t="s">
        <v>27471</v>
      </c>
      <c r="K332" t="s">
        <v>26287</v>
      </c>
      <c r="L332" t="s">
        <v>1233</v>
      </c>
      <c r="M332">
        <v>1</v>
      </c>
      <c r="P332" s="2" t="s">
        <v>27472</v>
      </c>
      <c r="Q332" t="s">
        <v>47</v>
      </c>
      <c r="S332">
        <v>3.0274011078290641E-4</v>
      </c>
      <c r="T332">
        <v>3.0226301532820798E-6</v>
      </c>
      <c r="U332">
        <v>2.1087409550091248E-5</v>
      </c>
      <c r="V332">
        <v>4.0906317735789337E-5</v>
      </c>
      <c r="W332">
        <v>1.461421197745949E-4</v>
      </c>
      <c r="X332">
        <v>2.4692299120943059E-5</v>
      </c>
      <c r="Y332">
        <v>0.1145833333333333</v>
      </c>
      <c r="Z332">
        <v>7.9000000000000001E-2</v>
      </c>
      <c r="AA332">
        <v>6.4000000000000001E-2</v>
      </c>
      <c r="AB332">
        <v>0.85699999999999998</v>
      </c>
      <c r="AC332">
        <v>0.45860000000000001</v>
      </c>
      <c r="AD332" t="s">
        <v>48</v>
      </c>
      <c r="AE332" t="s">
        <v>48</v>
      </c>
      <c r="AF332" t="s">
        <v>48</v>
      </c>
    </row>
    <row r="333" spans="1:32" hidden="1" outlineLevel="1" x14ac:dyDescent="0.2">
      <c r="A333" t="s">
        <v>27473</v>
      </c>
      <c r="B333" t="s">
        <v>27474</v>
      </c>
      <c r="C333" t="s">
        <v>27475</v>
      </c>
      <c r="D333" s="3"/>
      <c r="J333" t="s">
        <v>27476</v>
      </c>
      <c r="K333" t="s">
        <v>26287</v>
      </c>
      <c r="L333" t="s">
        <v>1233</v>
      </c>
      <c r="M333">
        <v>1</v>
      </c>
      <c r="P333" s="2" t="s">
        <v>27477</v>
      </c>
      <c r="Q333" t="s">
        <v>47</v>
      </c>
      <c r="S333">
        <v>3.3804483246058231E-4</v>
      </c>
      <c r="T333">
        <v>2.264983095301432E-6</v>
      </c>
      <c r="U333">
        <v>1.5647008694941181E-5</v>
      </c>
      <c r="V333">
        <v>4.9530077376402908E-5</v>
      </c>
      <c r="W333">
        <v>1.6650030738674099E-4</v>
      </c>
      <c r="X333">
        <v>2.1555812054430131E-5</v>
      </c>
      <c r="Y333">
        <v>0.1142857142857143</v>
      </c>
      <c r="Z333">
        <v>3.4000000000000002E-2</v>
      </c>
      <c r="AA333">
        <v>0</v>
      </c>
      <c r="AB333">
        <v>0.96599999999999997</v>
      </c>
      <c r="AC333">
        <v>0.40189999999999998</v>
      </c>
      <c r="AD333" t="s">
        <v>48</v>
      </c>
      <c r="AE333" t="s">
        <v>48</v>
      </c>
      <c r="AF333" t="s">
        <v>48</v>
      </c>
    </row>
    <row r="334" spans="1:32" hidden="1" outlineLevel="1" x14ac:dyDescent="0.2">
      <c r="A334" t="s">
        <v>27478</v>
      </c>
      <c r="B334" t="s">
        <v>27479</v>
      </c>
      <c r="C334" t="s">
        <v>27480</v>
      </c>
      <c r="D334" s="3"/>
      <c r="J334" t="s">
        <v>27481</v>
      </c>
      <c r="K334" t="s">
        <v>26287</v>
      </c>
      <c r="L334" t="s">
        <v>1233</v>
      </c>
      <c r="M334">
        <v>1</v>
      </c>
      <c r="P334" s="2" t="s">
        <v>27482</v>
      </c>
      <c r="Q334" t="s">
        <v>47</v>
      </c>
      <c r="S334">
        <v>1.064913999289274E-2</v>
      </c>
      <c r="T334">
        <v>9.8822354630101472E-5</v>
      </c>
      <c r="U334">
        <v>3.9568872307427227E-4</v>
      </c>
      <c r="V334">
        <v>1.722144079394639E-3</v>
      </c>
      <c r="W334">
        <v>2.8195234481245279E-3</v>
      </c>
      <c r="X334">
        <v>4.7654719674028462E-4</v>
      </c>
      <c r="Y334">
        <v>-7.5000000000000011E-2</v>
      </c>
      <c r="Z334">
        <v>0.13</v>
      </c>
      <c r="AA334">
        <v>2.8000000000000001E-2</v>
      </c>
      <c r="AB334">
        <v>0.84199999999999997</v>
      </c>
      <c r="AC334">
        <v>0.7964</v>
      </c>
      <c r="AD334" t="s">
        <v>48</v>
      </c>
      <c r="AE334" t="s">
        <v>48</v>
      </c>
      <c r="AF334" t="s">
        <v>48</v>
      </c>
    </row>
    <row r="335" spans="1:32" hidden="1" outlineLevel="1" x14ac:dyDescent="0.2">
      <c r="A335" t="s">
        <v>27483</v>
      </c>
      <c r="B335" t="s">
        <v>27484</v>
      </c>
      <c r="C335" t="s">
        <v>27485</v>
      </c>
      <c r="D335" s="3"/>
      <c r="J335" t="s">
        <v>27486</v>
      </c>
      <c r="K335" t="s">
        <v>26287</v>
      </c>
      <c r="L335" t="s">
        <v>1233</v>
      </c>
      <c r="M335">
        <v>1</v>
      </c>
      <c r="P335" s="2" t="s">
        <v>27487</v>
      </c>
      <c r="Q335" t="s">
        <v>47</v>
      </c>
      <c r="S335">
        <v>7.0133444387465715E-4</v>
      </c>
      <c r="T335">
        <v>4.9536606638866942E-6</v>
      </c>
      <c r="U335">
        <v>9.9350065283942968E-5</v>
      </c>
      <c r="V335">
        <v>3.5213543014833697E-5</v>
      </c>
      <c r="W335">
        <v>2.8050394030287862E-4</v>
      </c>
      <c r="X335">
        <v>6.058712097001262E-5</v>
      </c>
      <c r="Y335">
        <v>0.15069444444444449</v>
      </c>
      <c r="Z335">
        <v>0.111</v>
      </c>
      <c r="AA335">
        <v>4.2000000000000003E-2</v>
      </c>
      <c r="AB335">
        <v>0.84799999999999998</v>
      </c>
      <c r="AC335">
        <v>0.90810000000000002</v>
      </c>
      <c r="AD335" t="s">
        <v>48</v>
      </c>
      <c r="AE335" t="s">
        <v>48</v>
      </c>
      <c r="AF335" t="s">
        <v>48</v>
      </c>
    </row>
    <row r="336" spans="1:32" hidden="1" outlineLevel="1" x14ac:dyDescent="0.2">
      <c r="A336" t="s">
        <v>27488</v>
      </c>
      <c r="B336" t="s">
        <v>27489</v>
      </c>
      <c r="C336" t="s">
        <v>27490</v>
      </c>
      <c r="D336" s="3"/>
      <c r="J336" t="s">
        <v>27491</v>
      </c>
      <c r="K336" t="s">
        <v>26287</v>
      </c>
      <c r="L336" t="s">
        <v>1233</v>
      </c>
      <c r="M336">
        <v>1</v>
      </c>
      <c r="P336" s="2" t="s">
        <v>27492</v>
      </c>
      <c r="Q336" t="s">
        <v>10138</v>
      </c>
      <c r="S336">
        <v>8.5529201896861196E-4</v>
      </c>
      <c r="T336">
        <v>3.8317534745146986E-6</v>
      </c>
      <c r="U336">
        <v>3.3908076147781678E-5</v>
      </c>
      <c r="V336">
        <v>6.8398141593206674E-5</v>
      </c>
      <c r="W336">
        <v>4.0051314863376319E-4</v>
      </c>
      <c r="X336">
        <v>3.4247485018568107E-5</v>
      </c>
      <c r="Y336">
        <v>-1.6414141414141459E-3</v>
      </c>
      <c r="Z336">
        <v>0.123</v>
      </c>
      <c r="AA336">
        <v>2.1000000000000001E-2</v>
      </c>
      <c r="AB336">
        <v>0.85599999999999998</v>
      </c>
      <c r="AC336">
        <v>0.95309999999999995</v>
      </c>
      <c r="AD336" t="s">
        <v>48</v>
      </c>
      <c r="AE336" t="s">
        <v>48</v>
      </c>
      <c r="AF336" t="s">
        <v>48</v>
      </c>
    </row>
    <row r="337" spans="1:32" hidden="1" outlineLevel="1" x14ac:dyDescent="0.2">
      <c r="A337" t="s">
        <v>27493</v>
      </c>
      <c r="B337" t="s">
        <v>27494</v>
      </c>
      <c r="C337" t="s">
        <v>27495</v>
      </c>
      <c r="D337" s="3"/>
      <c r="J337" t="s">
        <v>27496</v>
      </c>
      <c r="K337" t="s">
        <v>26287</v>
      </c>
      <c r="L337" t="s">
        <v>1233</v>
      </c>
      <c r="M337">
        <v>1</v>
      </c>
      <c r="P337" s="2" t="s">
        <v>27497</v>
      </c>
      <c r="Q337" t="s">
        <v>47</v>
      </c>
      <c r="S337">
        <v>3.9604591438546782E-4</v>
      </c>
      <c r="T337">
        <v>2.870499656637548E-6</v>
      </c>
      <c r="U337">
        <v>2.5102792278630659E-5</v>
      </c>
      <c r="V337">
        <v>4.5588280045194551E-5</v>
      </c>
      <c r="W337">
        <v>1.4960784756112841E-4</v>
      </c>
      <c r="X337">
        <v>5.6593213230371482E-5</v>
      </c>
      <c r="Y337">
        <v>0.18888888888888891</v>
      </c>
      <c r="Z337">
        <v>0.122</v>
      </c>
      <c r="AA337">
        <v>4.2999999999999997E-2</v>
      </c>
      <c r="AB337">
        <v>0.83499999999999996</v>
      </c>
      <c r="AC337">
        <v>0.68940000000000001</v>
      </c>
      <c r="AD337" t="s">
        <v>48</v>
      </c>
      <c r="AE337" t="s">
        <v>48</v>
      </c>
      <c r="AF337" t="s">
        <v>48</v>
      </c>
    </row>
    <row r="338" spans="1:32" hidden="1" outlineLevel="1" x14ac:dyDescent="0.2">
      <c r="A338" t="s">
        <v>27498</v>
      </c>
      <c r="B338" t="s">
        <v>27499</v>
      </c>
      <c r="C338" t="s">
        <v>24527</v>
      </c>
      <c r="D338" s="3"/>
      <c r="J338" t="s">
        <v>27500</v>
      </c>
      <c r="K338" t="s">
        <v>26287</v>
      </c>
      <c r="L338" t="s">
        <v>1233</v>
      </c>
      <c r="M338">
        <v>1</v>
      </c>
      <c r="P338" s="2" t="s">
        <v>27501</v>
      </c>
      <c r="Q338" t="s">
        <v>47</v>
      </c>
      <c r="S338">
        <v>4.5465797302313149E-4</v>
      </c>
      <c r="T338">
        <v>3.0015658012416679E-6</v>
      </c>
      <c r="U338">
        <v>2.7521906304173172E-5</v>
      </c>
      <c r="V338">
        <v>3.7267331208568073E-5</v>
      </c>
      <c r="W338">
        <v>1.9667035667225721E-4</v>
      </c>
      <c r="X338">
        <v>3.6661105696111917E-5</v>
      </c>
      <c r="Y338">
        <v>0.13232323232323229</v>
      </c>
      <c r="Z338">
        <v>0.10299999999999999</v>
      </c>
      <c r="AA338">
        <v>0</v>
      </c>
      <c r="AB338">
        <v>0.89700000000000002</v>
      </c>
      <c r="AC338">
        <v>0.88639999999999997</v>
      </c>
      <c r="AD338" t="s">
        <v>48</v>
      </c>
      <c r="AE338" t="s">
        <v>48</v>
      </c>
      <c r="AF338" t="s">
        <v>48</v>
      </c>
    </row>
    <row r="339" spans="1:32" hidden="1" outlineLevel="1" x14ac:dyDescent="0.2">
      <c r="A339" t="s">
        <v>27502</v>
      </c>
      <c r="B339" t="s">
        <v>27503</v>
      </c>
      <c r="C339" t="s">
        <v>27504</v>
      </c>
      <c r="D339" s="3"/>
      <c r="J339" t="s">
        <v>27505</v>
      </c>
      <c r="K339" t="s">
        <v>26287</v>
      </c>
      <c r="L339" t="s">
        <v>1233</v>
      </c>
      <c r="M339">
        <v>1</v>
      </c>
      <c r="P339" s="2" t="s">
        <v>27506</v>
      </c>
      <c r="Q339" t="s">
        <v>47</v>
      </c>
      <c r="S339">
        <v>2.8507239767350262E-4</v>
      </c>
      <c r="T339">
        <v>2.6059246920340229E-6</v>
      </c>
      <c r="U339">
        <v>1.6095067621790801E-5</v>
      </c>
      <c r="V339">
        <v>4.6601991925854243E-5</v>
      </c>
      <c r="W339">
        <v>1.3208492600824681E-4</v>
      </c>
      <c r="X339">
        <v>2.591901466075797E-5</v>
      </c>
      <c r="Y339">
        <v>0.53333333333333333</v>
      </c>
      <c r="Z339">
        <v>0.157</v>
      </c>
      <c r="AA339">
        <v>0</v>
      </c>
      <c r="AB339">
        <v>0.84299999999999997</v>
      </c>
      <c r="AC339">
        <v>0.68079999999999996</v>
      </c>
      <c r="AD339" t="s">
        <v>48</v>
      </c>
      <c r="AE339" t="s">
        <v>48</v>
      </c>
      <c r="AF339" t="s">
        <v>48</v>
      </c>
    </row>
    <row r="340" spans="1:32" hidden="1" outlineLevel="1" x14ac:dyDescent="0.2">
      <c r="A340" t="s">
        <v>27507</v>
      </c>
      <c r="B340" t="s">
        <v>27508</v>
      </c>
      <c r="C340" t="s">
        <v>27509</v>
      </c>
      <c r="D340" s="3"/>
      <c r="J340" t="s">
        <v>27510</v>
      </c>
      <c r="K340" t="s">
        <v>26287</v>
      </c>
      <c r="L340" t="s">
        <v>1233</v>
      </c>
      <c r="M340">
        <v>1</v>
      </c>
      <c r="P340" s="2" t="s">
        <v>27511</v>
      </c>
      <c r="Q340" t="s">
        <v>47</v>
      </c>
      <c r="S340">
        <v>4.3655256740748882E-4</v>
      </c>
      <c r="T340">
        <v>2.7553776362765352E-6</v>
      </c>
      <c r="U340">
        <v>2.7498139388626441E-5</v>
      </c>
      <c r="V340">
        <v>5.2151510317344218E-5</v>
      </c>
      <c r="W340">
        <v>1.7721815675031391E-4</v>
      </c>
      <c r="X340">
        <v>2.633219082781579E-5</v>
      </c>
      <c r="Y340">
        <v>9.9999999999999985E-3</v>
      </c>
      <c r="Z340">
        <v>2.1000000000000001E-2</v>
      </c>
      <c r="AA340">
        <v>0.106</v>
      </c>
      <c r="AB340">
        <v>0.873</v>
      </c>
      <c r="AC340">
        <v>-0.84909999999999997</v>
      </c>
      <c r="AD340" t="s">
        <v>48</v>
      </c>
      <c r="AE340" t="s">
        <v>48</v>
      </c>
      <c r="AF340" t="s">
        <v>48</v>
      </c>
    </row>
    <row r="341" spans="1:32" hidden="1" outlineLevel="1" x14ac:dyDescent="0.2">
      <c r="A341" t="s">
        <v>27512</v>
      </c>
      <c r="B341" t="s">
        <v>27513</v>
      </c>
      <c r="C341" t="s">
        <v>27514</v>
      </c>
      <c r="D341" s="3"/>
      <c r="J341" t="s">
        <v>27515</v>
      </c>
      <c r="K341" t="s">
        <v>26287</v>
      </c>
      <c r="L341" t="s">
        <v>1233</v>
      </c>
      <c r="M341">
        <v>1</v>
      </c>
      <c r="P341" s="2" t="s">
        <v>27516</v>
      </c>
      <c r="Q341" t="s">
        <v>47</v>
      </c>
      <c r="S341">
        <v>7.5631765648722649E-3</v>
      </c>
      <c r="T341">
        <v>1.474934379075421E-5</v>
      </c>
      <c r="U341">
        <v>1.4731427654623991E-4</v>
      </c>
      <c r="V341">
        <v>5.5923976469784975E-4</v>
      </c>
      <c r="W341">
        <v>6.1320420354604721E-4</v>
      </c>
      <c r="X341">
        <v>4.368713591247797E-3</v>
      </c>
      <c r="Y341">
        <v>0</v>
      </c>
      <c r="Z341">
        <v>8.7999999999999995E-2</v>
      </c>
      <c r="AA341">
        <v>0</v>
      </c>
      <c r="AB341">
        <v>0.91200000000000003</v>
      </c>
      <c r="AC341">
        <v>0.36120000000000002</v>
      </c>
      <c r="AD341" t="s">
        <v>48</v>
      </c>
      <c r="AE341" t="s">
        <v>48</v>
      </c>
      <c r="AF341" t="s">
        <v>48</v>
      </c>
    </row>
    <row r="342" spans="1:32" hidden="1" outlineLevel="1" x14ac:dyDescent="0.2">
      <c r="A342" t="s">
        <v>27517</v>
      </c>
      <c r="B342" t="s">
        <v>27518</v>
      </c>
      <c r="C342" t="s">
        <v>27519</v>
      </c>
      <c r="D342" s="3"/>
      <c r="J342" t="s">
        <v>27520</v>
      </c>
      <c r="K342" t="s">
        <v>26287</v>
      </c>
      <c r="L342" t="s">
        <v>1233</v>
      </c>
      <c r="M342">
        <v>1</v>
      </c>
      <c r="P342" s="2" t="s">
        <v>27521</v>
      </c>
      <c r="Q342" t="s">
        <v>47</v>
      </c>
      <c r="S342">
        <v>1.44182879012078E-3</v>
      </c>
      <c r="T342">
        <v>7.1246438892558217E-5</v>
      </c>
      <c r="U342">
        <v>1.4104801812209189E-4</v>
      </c>
      <c r="V342">
        <v>4.6195709728635848E-4</v>
      </c>
      <c r="W342">
        <v>4.384016792755574E-4</v>
      </c>
      <c r="X342">
        <v>2.0150173804722729E-4</v>
      </c>
      <c r="Y342">
        <v>0.13035714285714289</v>
      </c>
      <c r="Z342">
        <v>0.10100000000000001</v>
      </c>
      <c r="AA342">
        <v>3.2000000000000001E-2</v>
      </c>
      <c r="AB342">
        <v>0.86799999999999999</v>
      </c>
      <c r="AC342">
        <v>0.84589999999999999</v>
      </c>
      <c r="AD342" t="s">
        <v>48</v>
      </c>
      <c r="AE342" t="s">
        <v>48</v>
      </c>
      <c r="AF342" t="s">
        <v>48</v>
      </c>
    </row>
    <row r="343" spans="1:32" hidden="1" outlineLevel="1" x14ac:dyDescent="0.2">
      <c r="A343" t="s">
        <v>27522</v>
      </c>
      <c r="B343" t="s">
        <v>27523</v>
      </c>
      <c r="C343" t="s">
        <v>27524</v>
      </c>
      <c r="D343" s="3"/>
      <c r="J343" t="s">
        <v>27525</v>
      </c>
      <c r="K343" t="s">
        <v>26287</v>
      </c>
      <c r="L343" t="s">
        <v>1233</v>
      </c>
      <c r="M343">
        <v>1</v>
      </c>
      <c r="P343" s="2" t="s">
        <v>27526</v>
      </c>
      <c r="Q343" t="s">
        <v>47</v>
      </c>
      <c r="S343">
        <v>7.3496075347065934E-3</v>
      </c>
      <c r="T343">
        <v>6.8301937972137239E-6</v>
      </c>
      <c r="U343">
        <v>5.9680747654056183E-5</v>
      </c>
      <c r="V343">
        <v>5.9870985569432378E-4</v>
      </c>
      <c r="W343">
        <v>2.6177805848419671E-3</v>
      </c>
      <c r="X343">
        <v>9.6333998953923583E-5</v>
      </c>
      <c r="Y343">
        <v>0.25555555555555559</v>
      </c>
      <c r="Z343">
        <v>0.13800000000000001</v>
      </c>
      <c r="AA343">
        <v>2.9000000000000001E-2</v>
      </c>
      <c r="AB343">
        <v>0.83299999999999996</v>
      </c>
      <c r="AC343">
        <v>0.84809999999999997</v>
      </c>
      <c r="AD343" t="s">
        <v>48</v>
      </c>
      <c r="AE343" t="s">
        <v>48</v>
      </c>
      <c r="AF343" t="s">
        <v>48</v>
      </c>
    </row>
    <row r="344" spans="1:32" hidden="1" outlineLevel="1" x14ac:dyDescent="0.2">
      <c r="A344" t="s">
        <v>27527</v>
      </c>
      <c r="B344" t="s">
        <v>27528</v>
      </c>
      <c r="C344" t="s">
        <v>27529</v>
      </c>
      <c r="D344" s="3"/>
      <c r="J344" t="s">
        <v>27530</v>
      </c>
      <c r="K344" t="s">
        <v>26287</v>
      </c>
      <c r="L344" t="s">
        <v>1233</v>
      </c>
      <c r="M344">
        <v>1</v>
      </c>
      <c r="P344" s="2" t="s">
        <v>27531</v>
      </c>
      <c r="Q344" t="s">
        <v>27532</v>
      </c>
      <c r="S344">
        <v>4.1604507714509959E-4</v>
      </c>
      <c r="T344">
        <v>4.7609742068743799E-6</v>
      </c>
      <c r="U344">
        <v>2.5304714654339481E-5</v>
      </c>
      <c r="V344">
        <v>4.4323107431409881E-5</v>
      </c>
      <c r="W344">
        <v>1.6492651775479319E-4</v>
      </c>
      <c r="X344">
        <v>4.0422324673272669E-5</v>
      </c>
      <c r="Y344">
        <v>7.4749999999999997E-2</v>
      </c>
      <c r="Z344">
        <v>0.14000000000000001</v>
      </c>
      <c r="AA344">
        <v>7.5999999999999998E-2</v>
      </c>
      <c r="AB344">
        <v>0.78500000000000003</v>
      </c>
      <c r="AC344">
        <v>0.88529999999999998</v>
      </c>
      <c r="AD344" t="s">
        <v>48</v>
      </c>
      <c r="AE344" t="s">
        <v>48</v>
      </c>
      <c r="AF344" t="s">
        <v>48</v>
      </c>
    </row>
    <row r="345" spans="1:32" hidden="1" outlineLevel="1" x14ac:dyDescent="0.2">
      <c r="A345" t="s">
        <v>27533</v>
      </c>
      <c r="B345" t="s">
        <v>27534</v>
      </c>
      <c r="C345" t="s">
        <v>27535</v>
      </c>
      <c r="D345" s="3"/>
      <c r="J345" t="s">
        <v>27331</v>
      </c>
      <c r="K345" t="s">
        <v>26287</v>
      </c>
      <c r="L345" t="s">
        <v>1233</v>
      </c>
      <c r="M345">
        <v>1</v>
      </c>
      <c r="P345" s="2" t="s">
        <v>27536</v>
      </c>
      <c r="Q345" t="s">
        <v>47</v>
      </c>
      <c r="S345">
        <v>4.6629147254861891E-4</v>
      </c>
      <c r="T345">
        <v>1.9356627944944189E-6</v>
      </c>
      <c r="U345">
        <v>1.4798120901104991E-5</v>
      </c>
      <c r="V345">
        <v>6.5270403865724802E-5</v>
      </c>
      <c r="W345">
        <v>2.0795586169697339E-4</v>
      </c>
      <c r="X345">
        <v>2.3281936591956761E-5</v>
      </c>
      <c r="Y345">
        <v>0</v>
      </c>
      <c r="Z345">
        <v>0</v>
      </c>
      <c r="AA345">
        <v>0</v>
      </c>
      <c r="AB345">
        <v>1</v>
      </c>
      <c r="AC345">
        <v>0</v>
      </c>
      <c r="AD345" t="s">
        <v>48</v>
      </c>
      <c r="AE345" t="s">
        <v>48</v>
      </c>
      <c r="AF345" t="s">
        <v>48</v>
      </c>
    </row>
    <row r="346" spans="1:32" hidden="1" outlineLevel="1" x14ac:dyDescent="0.2">
      <c r="A346" t="s">
        <v>27537</v>
      </c>
      <c r="B346" t="s">
        <v>27538</v>
      </c>
      <c r="C346" t="s">
        <v>27539</v>
      </c>
      <c r="D346" s="3"/>
      <c r="J346" t="s">
        <v>27540</v>
      </c>
      <c r="K346" t="s">
        <v>26287</v>
      </c>
      <c r="L346" t="s">
        <v>1233</v>
      </c>
      <c r="M346">
        <v>1</v>
      </c>
      <c r="P346" s="2" t="s">
        <v>27541</v>
      </c>
      <c r="Q346" t="s">
        <v>10060</v>
      </c>
      <c r="S346">
        <v>7.1840244345366955E-4</v>
      </c>
      <c r="T346">
        <v>7.6774531407863833E-6</v>
      </c>
      <c r="U346">
        <v>5.2101258916081861E-5</v>
      </c>
      <c r="V346">
        <v>6.3114493968896568E-5</v>
      </c>
      <c r="W346">
        <v>2.685406943783164E-4</v>
      </c>
      <c r="X346">
        <v>6.8486449890770018E-5</v>
      </c>
      <c r="Y346">
        <v>4.1666666666666671E-2</v>
      </c>
      <c r="Z346">
        <v>5.8000000000000003E-2</v>
      </c>
      <c r="AA346">
        <v>0</v>
      </c>
      <c r="AB346">
        <v>0.94199999999999995</v>
      </c>
      <c r="AC346">
        <v>0.82899999999999996</v>
      </c>
      <c r="AD346" t="s">
        <v>48</v>
      </c>
      <c r="AE346" t="s">
        <v>48</v>
      </c>
      <c r="AF346" t="s">
        <v>48</v>
      </c>
    </row>
    <row r="347" spans="1:32" hidden="1" outlineLevel="1" x14ac:dyDescent="0.2">
      <c r="A347" t="s">
        <v>27542</v>
      </c>
      <c r="B347" t="s">
        <v>27543</v>
      </c>
      <c r="C347" t="s">
        <v>27544</v>
      </c>
      <c r="D347" s="3"/>
      <c r="J347" t="s">
        <v>27545</v>
      </c>
      <c r="K347" t="s">
        <v>26287</v>
      </c>
      <c r="L347" t="s">
        <v>1233</v>
      </c>
      <c r="M347">
        <v>1</v>
      </c>
      <c r="P347" s="2" t="s">
        <v>27546</v>
      </c>
      <c r="Q347" t="s">
        <v>47</v>
      </c>
      <c r="S347">
        <v>0.24084086716175079</v>
      </c>
      <c r="T347">
        <v>1.437759419786744E-5</v>
      </c>
      <c r="U347">
        <v>8.0160684883594513E-2</v>
      </c>
      <c r="V347">
        <v>9.8440737929195166E-4</v>
      </c>
      <c r="W347">
        <v>0.13413602113723749</v>
      </c>
      <c r="X347">
        <v>1.7170215141959491E-4</v>
      </c>
      <c r="Y347">
        <v>7.2380952380952421E-2</v>
      </c>
      <c r="Z347">
        <v>0.17899999999999999</v>
      </c>
      <c r="AA347">
        <v>0.10299999999999999</v>
      </c>
      <c r="AB347">
        <v>0.71799999999999997</v>
      </c>
      <c r="AC347">
        <v>0.96760000000000002</v>
      </c>
      <c r="AD347" t="s">
        <v>48</v>
      </c>
      <c r="AE347" t="s">
        <v>48</v>
      </c>
      <c r="AF347" t="s">
        <v>48</v>
      </c>
    </row>
    <row r="348" spans="1:32" hidden="1" outlineLevel="1" x14ac:dyDescent="0.2">
      <c r="A348" t="s">
        <v>27547</v>
      </c>
      <c r="B348" t="s">
        <v>27548</v>
      </c>
      <c r="C348" t="s">
        <v>27549</v>
      </c>
      <c r="D348" s="3"/>
      <c r="J348" t="s">
        <v>27550</v>
      </c>
      <c r="K348" t="s">
        <v>26287</v>
      </c>
      <c r="L348" t="s">
        <v>1233</v>
      </c>
      <c r="M348">
        <v>1</v>
      </c>
      <c r="P348" s="2" t="s">
        <v>27551</v>
      </c>
      <c r="Q348" t="s">
        <v>47</v>
      </c>
      <c r="S348">
        <v>0.96204102039337158</v>
      </c>
      <c r="T348">
        <v>1.058531634043902E-4</v>
      </c>
      <c r="U348">
        <v>0.31102916598320007</v>
      </c>
      <c r="V348">
        <v>1.4509942848235371E-3</v>
      </c>
      <c r="W348">
        <v>0.92687255144119263</v>
      </c>
      <c r="X348">
        <v>6.6485843854025006E-4</v>
      </c>
      <c r="Y348">
        <v>0.25</v>
      </c>
      <c r="Z348">
        <v>8.5000000000000006E-2</v>
      </c>
      <c r="AA348">
        <v>0</v>
      </c>
      <c r="AB348">
        <v>0.91500000000000004</v>
      </c>
      <c r="AC348">
        <v>0.54990000000000006</v>
      </c>
      <c r="AD348" t="s">
        <v>48</v>
      </c>
      <c r="AE348" t="s">
        <v>48</v>
      </c>
      <c r="AF348" t="s">
        <v>48</v>
      </c>
    </row>
    <row r="349" spans="1:32" hidden="1" outlineLevel="1" x14ac:dyDescent="0.2">
      <c r="A349" t="s">
        <v>27552</v>
      </c>
      <c r="B349" t="s">
        <v>27553</v>
      </c>
      <c r="C349" t="s">
        <v>27554</v>
      </c>
      <c r="D349" s="3"/>
      <c r="J349" t="s">
        <v>27555</v>
      </c>
      <c r="K349" t="s">
        <v>26287</v>
      </c>
      <c r="L349" t="s">
        <v>1233</v>
      </c>
      <c r="M349">
        <v>1</v>
      </c>
      <c r="P349" s="2" t="s">
        <v>27556</v>
      </c>
      <c r="Q349" t="s">
        <v>47</v>
      </c>
      <c r="S349">
        <v>3.6436159280128782E-4</v>
      </c>
      <c r="T349">
        <v>4.205956884106854E-6</v>
      </c>
      <c r="U349">
        <v>2.3300572138396088E-5</v>
      </c>
      <c r="V349">
        <v>4.8248050006804988E-5</v>
      </c>
      <c r="W349">
        <v>1.6922218492254609E-4</v>
      </c>
      <c r="X349">
        <v>2.733045585046057E-5</v>
      </c>
      <c r="Y349">
        <v>5.8585858585858581E-2</v>
      </c>
      <c r="Z349">
        <v>8.1000000000000003E-2</v>
      </c>
      <c r="AA349">
        <v>8.6999999999999994E-2</v>
      </c>
      <c r="AB349">
        <v>0.83299999999999996</v>
      </c>
      <c r="AC349">
        <v>-0.60019999999999996</v>
      </c>
      <c r="AD349" t="s">
        <v>48</v>
      </c>
      <c r="AE349" t="s">
        <v>48</v>
      </c>
      <c r="AF349" t="s">
        <v>48</v>
      </c>
    </row>
    <row r="350" spans="1:32" hidden="1" outlineLevel="1" x14ac:dyDescent="0.2">
      <c r="A350" t="s">
        <v>27557</v>
      </c>
      <c r="B350" t="s">
        <v>27558</v>
      </c>
      <c r="C350" t="s">
        <v>27559</v>
      </c>
      <c r="D350" s="3"/>
      <c r="J350" t="s">
        <v>27560</v>
      </c>
      <c r="K350" t="s">
        <v>26287</v>
      </c>
      <c r="L350" t="s">
        <v>1233</v>
      </c>
      <c r="M350">
        <v>1</v>
      </c>
      <c r="P350" s="2" t="s">
        <v>27561</v>
      </c>
      <c r="Q350" t="s">
        <v>47</v>
      </c>
      <c r="S350">
        <v>2.4926578043960029E-4</v>
      </c>
      <c r="T350">
        <v>3.8575990402023308E-6</v>
      </c>
      <c r="U350">
        <v>2.1937856217846271E-5</v>
      </c>
      <c r="V350">
        <v>4.4474982132669538E-5</v>
      </c>
      <c r="W350">
        <v>1.141000757343136E-4</v>
      </c>
      <c r="X350">
        <v>2.5455939976382069E-5</v>
      </c>
      <c r="Y350">
        <v>9.7748917748917752E-2</v>
      </c>
      <c r="Z350">
        <v>7.6999999999999999E-2</v>
      </c>
      <c r="AA350">
        <v>1.2999999999999999E-2</v>
      </c>
      <c r="AB350">
        <v>0.91</v>
      </c>
      <c r="AC350">
        <v>0.86450000000000005</v>
      </c>
      <c r="AD350" t="s">
        <v>48</v>
      </c>
      <c r="AE350" t="s">
        <v>48</v>
      </c>
      <c r="AF350" t="s">
        <v>48</v>
      </c>
    </row>
    <row r="351" spans="1:32" hidden="1" outlineLevel="1" x14ac:dyDescent="0.2">
      <c r="A351" t="s">
        <v>27562</v>
      </c>
      <c r="B351" t="s">
        <v>27563</v>
      </c>
      <c r="C351" t="s">
        <v>27564</v>
      </c>
      <c r="D351" s="3"/>
      <c r="J351" t="s">
        <v>27565</v>
      </c>
      <c r="K351" t="s">
        <v>26287</v>
      </c>
      <c r="L351" t="s">
        <v>1233</v>
      </c>
      <c r="M351">
        <v>1</v>
      </c>
      <c r="P351" s="2" t="s">
        <v>27566</v>
      </c>
      <c r="Q351" t="s">
        <v>47</v>
      </c>
      <c r="S351">
        <v>8.758101612329483E-4</v>
      </c>
      <c r="T351">
        <v>9.3245944299269468E-6</v>
      </c>
      <c r="U351">
        <v>8.074711513472721E-5</v>
      </c>
      <c r="V351">
        <v>5.5974367569433532E-5</v>
      </c>
      <c r="W351">
        <v>2.7066440088674431E-4</v>
      </c>
      <c r="X351">
        <v>1.5355771756730971E-4</v>
      </c>
      <c r="Y351">
        <v>6.5740740740740725E-2</v>
      </c>
      <c r="Z351">
        <v>0.11799999999999999</v>
      </c>
      <c r="AA351">
        <v>4.3999999999999997E-2</v>
      </c>
      <c r="AB351">
        <v>0.83799999999999997</v>
      </c>
      <c r="AC351">
        <v>0.82569999999999999</v>
      </c>
      <c r="AD351" t="s">
        <v>48</v>
      </c>
      <c r="AE351" t="s">
        <v>48</v>
      </c>
      <c r="AF351" t="s">
        <v>48</v>
      </c>
    </row>
    <row r="352" spans="1:32" hidden="1" outlineLevel="1" x14ac:dyDescent="0.2">
      <c r="A352" t="s">
        <v>27567</v>
      </c>
      <c r="B352" t="s">
        <v>27568</v>
      </c>
      <c r="C352" t="s">
        <v>27569</v>
      </c>
      <c r="D352" s="3"/>
      <c r="J352" t="s">
        <v>27570</v>
      </c>
      <c r="K352" t="s">
        <v>26287</v>
      </c>
      <c r="L352" t="s">
        <v>1233</v>
      </c>
      <c r="M352">
        <v>1</v>
      </c>
      <c r="P352" s="2" t="s">
        <v>27571</v>
      </c>
      <c r="Q352" t="s">
        <v>47</v>
      </c>
      <c r="S352">
        <v>2.1427772007882599E-3</v>
      </c>
      <c r="T352">
        <v>8.6688933151890524E-6</v>
      </c>
      <c r="U352">
        <v>2.362146333325654E-4</v>
      </c>
      <c r="V352">
        <v>8.4992316260468215E-5</v>
      </c>
      <c r="W352">
        <v>9.2118565225973725E-4</v>
      </c>
      <c r="X352">
        <v>1.183296553790569E-4</v>
      </c>
      <c r="Y352">
        <v>0.19845238095238099</v>
      </c>
      <c r="Z352">
        <v>0.114</v>
      </c>
      <c r="AA352">
        <v>6.2E-2</v>
      </c>
      <c r="AB352">
        <v>0.82399999999999995</v>
      </c>
      <c r="AC352">
        <v>0.85799999999999998</v>
      </c>
      <c r="AD352" t="s">
        <v>48</v>
      </c>
      <c r="AE352" t="s">
        <v>48</v>
      </c>
      <c r="AF352" t="s">
        <v>48</v>
      </c>
    </row>
    <row r="353" spans="1:32" hidden="1" outlineLevel="1" x14ac:dyDescent="0.2">
      <c r="A353" t="s">
        <v>27572</v>
      </c>
      <c r="B353" t="s">
        <v>27573</v>
      </c>
      <c r="C353" t="s">
        <v>27574</v>
      </c>
      <c r="D353" s="3"/>
      <c r="J353" t="s">
        <v>27575</v>
      </c>
      <c r="K353" t="s">
        <v>26287</v>
      </c>
      <c r="L353" t="s">
        <v>1233</v>
      </c>
      <c r="M353">
        <v>1</v>
      </c>
      <c r="P353" s="2" t="s">
        <v>27576</v>
      </c>
      <c r="Q353" t="s">
        <v>47</v>
      </c>
      <c r="S353">
        <v>1.0190260363742709E-3</v>
      </c>
      <c r="T353">
        <v>3.3521137083880603E-5</v>
      </c>
      <c r="U353">
        <v>9.5594514277763665E-5</v>
      </c>
      <c r="V353">
        <v>1.914431632030755E-4</v>
      </c>
      <c r="W353">
        <v>3.1944530201144522E-4</v>
      </c>
      <c r="X353">
        <v>1.2496887939050791E-4</v>
      </c>
      <c r="Y353">
        <v>0.23851851851851849</v>
      </c>
      <c r="Z353">
        <v>0.124</v>
      </c>
      <c r="AA353">
        <v>0.03</v>
      </c>
      <c r="AB353">
        <v>0.84599999999999997</v>
      </c>
      <c r="AC353">
        <v>0.87880000000000003</v>
      </c>
      <c r="AD353" t="s">
        <v>48</v>
      </c>
      <c r="AE353" t="s">
        <v>48</v>
      </c>
      <c r="AF353" t="s">
        <v>48</v>
      </c>
    </row>
    <row r="354" spans="1:32" hidden="1" outlineLevel="1" x14ac:dyDescent="0.2">
      <c r="A354" t="s">
        <v>27577</v>
      </c>
      <c r="B354" t="s">
        <v>27578</v>
      </c>
      <c r="C354" t="s">
        <v>27579</v>
      </c>
      <c r="D354" s="3"/>
      <c r="J354" t="s">
        <v>27580</v>
      </c>
      <c r="K354" t="s">
        <v>26287</v>
      </c>
      <c r="L354" t="s">
        <v>1233</v>
      </c>
      <c r="M354">
        <v>1</v>
      </c>
      <c r="P354" s="2" t="s">
        <v>27581</v>
      </c>
      <c r="Q354" t="s">
        <v>47</v>
      </c>
      <c r="S354">
        <v>2.3130839690566059E-2</v>
      </c>
      <c r="T354">
        <v>3.7200347833277192E-6</v>
      </c>
      <c r="U354">
        <v>1.201281120302156E-4</v>
      </c>
      <c r="V354">
        <v>2.8950403793714941E-4</v>
      </c>
      <c r="W354">
        <v>2.1070040762424469E-2</v>
      </c>
      <c r="X354">
        <v>9.3990172899793833E-5</v>
      </c>
      <c r="Y354">
        <v>2.6388888888888889E-2</v>
      </c>
      <c r="Z354">
        <v>6.9000000000000006E-2</v>
      </c>
      <c r="AA354">
        <v>1.7000000000000001E-2</v>
      </c>
      <c r="AB354">
        <v>0.91500000000000004</v>
      </c>
      <c r="AC354">
        <v>0.64859999999999995</v>
      </c>
      <c r="AD354" t="s">
        <v>48</v>
      </c>
      <c r="AE354" t="s">
        <v>48</v>
      </c>
      <c r="AF354" t="s">
        <v>48</v>
      </c>
    </row>
    <row r="355" spans="1:32" hidden="1" outlineLevel="1" x14ac:dyDescent="0.2">
      <c r="A355" t="s">
        <v>27582</v>
      </c>
      <c r="B355" t="s">
        <v>27583</v>
      </c>
      <c r="C355" t="s">
        <v>27584</v>
      </c>
      <c r="D355" s="3"/>
      <c r="J355" t="s">
        <v>27585</v>
      </c>
      <c r="K355" t="s">
        <v>26287</v>
      </c>
      <c r="L355" t="s">
        <v>1233</v>
      </c>
      <c r="M355">
        <v>1</v>
      </c>
      <c r="P355" s="2" t="s">
        <v>27586</v>
      </c>
      <c r="Q355" t="s">
        <v>47</v>
      </c>
      <c r="S355">
        <v>5.058510578237474E-4</v>
      </c>
      <c r="T355">
        <v>9.471768862567842E-6</v>
      </c>
      <c r="U355">
        <v>5.3573465265799307E-5</v>
      </c>
      <c r="V355">
        <v>4.4631502532865852E-5</v>
      </c>
      <c r="W355">
        <v>1.7938080418389291E-4</v>
      </c>
      <c r="X355">
        <v>5.9539488574955612E-5</v>
      </c>
      <c r="Y355">
        <v>0.22807017543859651</v>
      </c>
      <c r="Z355">
        <v>0.13400000000000001</v>
      </c>
      <c r="AA355">
        <v>2.8000000000000001E-2</v>
      </c>
      <c r="AB355">
        <v>0.83799999999999997</v>
      </c>
      <c r="AC355">
        <v>0.98640000000000005</v>
      </c>
      <c r="AD355" t="s">
        <v>48</v>
      </c>
      <c r="AE355" t="s">
        <v>48</v>
      </c>
      <c r="AF355" t="s">
        <v>48</v>
      </c>
    </row>
    <row r="356" spans="1:32" hidden="1" outlineLevel="1" x14ac:dyDescent="0.2">
      <c r="A356" t="s">
        <v>27587</v>
      </c>
      <c r="B356" t="s">
        <v>27588</v>
      </c>
      <c r="C356" t="s">
        <v>24968</v>
      </c>
      <c r="D356" s="3"/>
      <c r="J356" t="s">
        <v>27589</v>
      </c>
      <c r="K356" t="s">
        <v>26287</v>
      </c>
      <c r="L356" t="s">
        <v>1233</v>
      </c>
      <c r="M356">
        <v>1</v>
      </c>
      <c r="P356" s="2" t="s">
        <v>27590</v>
      </c>
      <c r="Q356" t="s">
        <v>16502</v>
      </c>
      <c r="S356">
        <v>7.0115935523062944E-4</v>
      </c>
      <c r="T356">
        <v>3.017843027919298E-6</v>
      </c>
      <c r="U356">
        <v>3.0800878448644653E-5</v>
      </c>
      <c r="V356">
        <v>5.4245483624981723E-5</v>
      </c>
      <c r="W356">
        <v>3.2805214868858462E-4</v>
      </c>
      <c r="X356">
        <v>4.0109258407028392E-5</v>
      </c>
      <c r="Y356">
        <v>0.16666666666666671</v>
      </c>
      <c r="Z356">
        <v>8.3000000000000004E-2</v>
      </c>
      <c r="AA356">
        <v>0.03</v>
      </c>
      <c r="AB356">
        <v>0.88700000000000001</v>
      </c>
      <c r="AC356">
        <v>0.57189999999999996</v>
      </c>
      <c r="AD356" t="s">
        <v>48</v>
      </c>
      <c r="AE356" t="s">
        <v>48</v>
      </c>
      <c r="AF356" t="s">
        <v>48</v>
      </c>
    </row>
    <row r="357" spans="1:32" hidden="1" outlineLevel="1" x14ac:dyDescent="0.2">
      <c r="A357" t="s">
        <v>27591</v>
      </c>
      <c r="B357" t="s">
        <v>27592</v>
      </c>
      <c r="C357" t="s">
        <v>27593</v>
      </c>
      <c r="D357" s="3"/>
      <c r="J357" t="s">
        <v>27594</v>
      </c>
      <c r="K357" t="s">
        <v>26287</v>
      </c>
      <c r="L357" t="s">
        <v>1233</v>
      </c>
      <c r="M357">
        <v>1</v>
      </c>
      <c r="P357" s="2" t="s">
        <v>27595</v>
      </c>
      <c r="Q357" t="s">
        <v>47</v>
      </c>
      <c r="S357">
        <v>5.87522576097399E-4</v>
      </c>
      <c r="T357">
        <v>4.0773393266135827E-6</v>
      </c>
      <c r="U357">
        <v>2.7037362087867219E-5</v>
      </c>
      <c r="V357">
        <v>5.339429117157124E-5</v>
      </c>
      <c r="W357">
        <v>2.322041254956275E-4</v>
      </c>
      <c r="X357">
        <v>5.2008028433192521E-5</v>
      </c>
      <c r="Y357">
        <v>-5.5555555555555552E-2</v>
      </c>
      <c r="Z357">
        <v>0</v>
      </c>
      <c r="AA357">
        <v>0</v>
      </c>
      <c r="AB357">
        <v>1</v>
      </c>
      <c r="AC357">
        <v>0</v>
      </c>
      <c r="AD357" t="s">
        <v>48</v>
      </c>
      <c r="AE357" t="s">
        <v>48</v>
      </c>
      <c r="AF357" t="s">
        <v>48</v>
      </c>
    </row>
    <row r="358" spans="1:32" hidden="1" outlineLevel="1" x14ac:dyDescent="0.2">
      <c r="A358" t="s">
        <v>27596</v>
      </c>
      <c r="B358" t="s">
        <v>27597</v>
      </c>
      <c r="C358" t="s">
        <v>27598</v>
      </c>
      <c r="D358" s="3"/>
      <c r="J358" t="s">
        <v>27599</v>
      </c>
      <c r="K358" t="s">
        <v>26287</v>
      </c>
      <c r="L358" t="s">
        <v>1233</v>
      </c>
      <c r="M358">
        <v>1</v>
      </c>
      <c r="P358" s="2" t="s">
        <v>27600</v>
      </c>
      <c r="Q358" t="s">
        <v>10060</v>
      </c>
      <c r="S358">
        <v>3.635465691331774E-4</v>
      </c>
      <c r="T358">
        <v>3.766847612496349E-6</v>
      </c>
      <c r="U358">
        <v>1.8523161998018619E-5</v>
      </c>
      <c r="V358">
        <v>4.7391749831149348E-5</v>
      </c>
      <c r="W358">
        <v>1.6357182175852361E-4</v>
      </c>
      <c r="X358">
        <v>2.6518422600929629E-5</v>
      </c>
      <c r="Y358">
        <v>0.1095238095238095</v>
      </c>
      <c r="Z358">
        <v>0.16200000000000001</v>
      </c>
      <c r="AA358">
        <v>0</v>
      </c>
      <c r="AB358">
        <v>0.83799999999999997</v>
      </c>
      <c r="AC358">
        <v>0.88070000000000004</v>
      </c>
      <c r="AD358" t="s">
        <v>48</v>
      </c>
      <c r="AE358" t="s">
        <v>48</v>
      </c>
      <c r="AF358" t="s">
        <v>48</v>
      </c>
    </row>
    <row r="359" spans="1:32" hidden="1" outlineLevel="1" x14ac:dyDescent="0.2">
      <c r="A359" t="s">
        <v>27601</v>
      </c>
      <c r="B359" t="s">
        <v>27602</v>
      </c>
      <c r="C359" t="s">
        <v>27603</v>
      </c>
      <c r="D359" s="3"/>
      <c r="J359" t="s">
        <v>27604</v>
      </c>
      <c r="K359" t="s">
        <v>26287</v>
      </c>
      <c r="L359" t="s">
        <v>1233</v>
      </c>
      <c r="M359">
        <v>1</v>
      </c>
      <c r="P359" s="2" t="s">
        <v>27605</v>
      </c>
      <c r="Q359" t="s">
        <v>47</v>
      </c>
      <c r="S359">
        <v>0.57243728637695312</v>
      </c>
      <c r="T359">
        <v>9.7817392088472843E-5</v>
      </c>
      <c r="U359">
        <v>0.26362743973731989</v>
      </c>
      <c r="V359">
        <v>3.5752332769334321E-3</v>
      </c>
      <c r="W359">
        <v>7.2433434426784515E-2</v>
      </c>
      <c r="X359">
        <v>6.4118747832253575E-4</v>
      </c>
      <c r="Y359">
        <v>0.33666666666666661</v>
      </c>
      <c r="Z359">
        <v>0.217</v>
      </c>
      <c r="AA359">
        <v>1.2999999999999999E-2</v>
      </c>
      <c r="AB359">
        <v>0.77</v>
      </c>
      <c r="AC359">
        <v>0.95550000000000002</v>
      </c>
      <c r="AD359" t="s">
        <v>48</v>
      </c>
      <c r="AE359" t="s">
        <v>48</v>
      </c>
      <c r="AF359" t="s">
        <v>48</v>
      </c>
    </row>
    <row r="360" spans="1:32" hidden="1" outlineLevel="1" x14ac:dyDescent="0.2">
      <c r="A360" t="s">
        <v>27606</v>
      </c>
      <c r="B360" t="s">
        <v>27607</v>
      </c>
      <c r="C360" t="s">
        <v>27608</v>
      </c>
      <c r="D360" s="3"/>
      <c r="J360" t="s">
        <v>27609</v>
      </c>
      <c r="K360" t="s">
        <v>26287</v>
      </c>
      <c r="L360" t="s">
        <v>1233</v>
      </c>
      <c r="M360">
        <v>1</v>
      </c>
      <c r="P360" s="2" t="s">
        <v>27610</v>
      </c>
      <c r="Q360" t="s">
        <v>10280</v>
      </c>
      <c r="S360">
        <v>3.8802444469183679E-3</v>
      </c>
      <c r="T360">
        <v>4.8955289457808249E-6</v>
      </c>
      <c r="U360">
        <v>8.6450418166350573E-5</v>
      </c>
      <c r="V360">
        <v>1.9638177764136339E-4</v>
      </c>
      <c r="W360">
        <v>1.7004762776196001E-3</v>
      </c>
      <c r="X360">
        <v>9.2299502284731716E-5</v>
      </c>
      <c r="Y360">
        <v>0</v>
      </c>
      <c r="Z360">
        <v>0</v>
      </c>
      <c r="AA360">
        <v>0</v>
      </c>
      <c r="AB360">
        <v>1</v>
      </c>
      <c r="AC360">
        <v>0</v>
      </c>
      <c r="AD360" t="s">
        <v>48</v>
      </c>
      <c r="AE360" t="s">
        <v>48</v>
      </c>
      <c r="AF360" t="s">
        <v>48</v>
      </c>
    </row>
    <row r="361" spans="1:32" hidden="1" outlineLevel="1" x14ac:dyDescent="0.2">
      <c r="A361" t="s">
        <v>27611</v>
      </c>
      <c r="B361" t="s">
        <v>27612</v>
      </c>
      <c r="C361" t="s">
        <v>27613</v>
      </c>
      <c r="D361" s="3"/>
      <c r="J361" t="s">
        <v>27614</v>
      </c>
      <c r="K361" t="s">
        <v>26287</v>
      </c>
      <c r="L361" t="s">
        <v>1233</v>
      </c>
      <c r="M361">
        <v>1</v>
      </c>
      <c r="P361" s="2" t="s">
        <v>27615</v>
      </c>
      <c r="Q361" t="s">
        <v>10132</v>
      </c>
      <c r="S361">
        <v>3.2993406057357788E-4</v>
      </c>
      <c r="T361">
        <v>2.3489578779845029E-6</v>
      </c>
      <c r="U361">
        <v>1.7055997886927798E-5</v>
      </c>
      <c r="V361">
        <v>4.1373888961970813E-5</v>
      </c>
      <c r="W361">
        <v>1.6339894500561061E-4</v>
      </c>
      <c r="X361">
        <v>2.2560907382285219E-5</v>
      </c>
      <c r="Y361">
        <v>0.3</v>
      </c>
      <c r="Z361">
        <v>6.3E-2</v>
      </c>
      <c r="AA361">
        <v>5.3999999999999999E-2</v>
      </c>
      <c r="AB361">
        <v>0.88300000000000001</v>
      </c>
      <c r="AC361">
        <v>0.36120000000000002</v>
      </c>
      <c r="AD361" t="s">
        <v>48</v>
      </c>
      <c r="AE361" t="s">
        <v>48</v>
      </c>
      <c r="AF361" t="s">
        <v>48</v>
      </c>
    </row>
    <row r="362" spans="1:32" hidden="1" outlineLevel="1" x14ac:dyDescent="0.2">
      <c r="A362" t="s">
        <v>27616</v>
      </c>
      <c r="B362" t="s">
        <v>27617</v>
      </c>
      <c r="C362" t="s">
        <v>10383</v>
      </c>
      <c r="D362" s="3"/>
      <c r="J362" t="s">
        <v>27618</v>
      </c>
      <c r="K362" t="s">
        <v>26287</v>
      </c>
      <c r="L362" t="s">
        <v>1233</v>
      </c>
      <c r="M362">
        <v>1</v>
      </c>
      <c r="P362" s="2" t="s">
        <v>27619</v>
      </c>
      <c r="Q362" t="s">
        <v>47</v>
      </c>
      <c r="Y362" t="s">
        <v>48</v>
      </c>
      <c r="Z362" t="s">
        <v>48</v>
      </c>
      <c r="AA362" t="s">
        <v>48</v>
      </c>
      <c r="AB362" t="s">
        <v>48</v>
      </c>
      <c r="AC362" t="s">
        <v>48</v>
      </c>
      <c r="AD362" t="s">
        <v>48</v>
      </c>
      <c r="AE362" t="s">
        <v>48</v>
      </c>
      <c r="AF362" t="s">
        <v>48</v>
      </c>
    </row>
    <row r="363" spans="1:32" hidden="1" outlineLevel="1" x14ac:dyDescent="0.2">
      <c r="A363" t="s">
        <v>27620</v>
      </c>
      <c r="B363" t="s">
        <v>27621</v>
      </c>
      <c r="C363" t="s">
        <v>27622</v>
      </c>
      <c r="D363" s="3"/>
      <c r="J363" t="s">
        <v>27623</v>
      </c>
      <c r="K363" t="s">
        <v>26287</v>
      </c>
      <c r="L363" t="s">
        <v>1233</v>
      </c>
      <c r="M363">
        <v>1</v>
      </c>
      <c r="P363" s="2" t="s">
        <v>27624</v>
      </c>
      <c r="Q363" t="s">
        <v>47</v>
      </c>
      <c r="S363">
        <v>9.8889786750078201E-4</v>
      </c>
      <c r="T363">
        <v>3.0553242140740622E-6</v>
      </c>
      <c r="U363">
        <v>4.9609301640884951E-5</v>
      </c>
      <c r="V363">
        <v>6.6928529122378677E-5</v>
      </c>
      <c r="W363">
        <v>4.8700199113227432E-4</v>
      </c>
      <c r="X363">
        <v>5.8021178119815893E-5</v>
      </c>
      <c r="Y363">
        <v>6.335978835978838E-2</v>
      </c>
      <c r="Z363">
        <v>7.0999999999999994E-2</v>
      </c>
      <c r="AA363">
        <v>4.8000000000000001E-2</v>
      </c>
      <c r="AB363">
        <v>0.88100000000000001</v>
      </c>
      <c r="AC363">
        <v>0.50029999999999997</v>
      </c>
      <c r="AD363" t="s">
        <v>48</v>
      </c>
      <c r="AE363" t="s">
        <v>48</v>
      </c>
      <c r="AF363" t="s">
        <v>48</v>
      </c>
    </row>
    <row r="364" spans="1:32" hidden="1" outlineLevel="1" x14ac:dyDescent="0.2">
      <c r="A364" t="s">
        <v>27625</v>
      </c>
      <c r="B364" t="s">
        <v>27626</v>
      </c>
      <c r="C364" t="s">
        <v>27627</v>
      </c>
      <c r="D364" s="3"/>
      <c r="J364" t="s">
        <v>14166</v>
      </c>
      <c r="K364" t="s">
        <v>26287</v>
      </c>
      <c r="L364" t="s">
        <v>1233</v>
      </c>
      <c r="M364">
        <v>1</v>
      </c>
      <c r="P364" s="2" t="s">
        <v>27628</v>
      </c>
      <c r="Q364" t="s">
        <v>47</v>
      </c>
      <c r="Y364" t="s">
        <v>48</v>
      </c>
      <c r="Z364" t="s">
        <v>48</v>
      </c>
      <c r="AA364" t="s">
        <v>48</v>
      </c>
      <c r="AB364" t="s">
        <v>48</v>
      </c>
      <c r="AC364" t="s">
        <v>48</v>
      </c>
      <c r="AD364" t="s">
        <v>48</v>
      </c>
      <c r="AE364" t="s">
        <v>48</v>
      </c>
      <c r="AF364" t="s">
        <v>48</v>
      </c>
    </row>
    <row r="365" spans="1:32" hidden="1" outlineLevel="1" x14ac:dyDescent="0.2">
      <c r="A365" t="s">
        <v>27629</v>
      </c>
      <c r="B365" t="s">
        <v>27630</v>
      </c>
      <c r="C365" t="s">
        <v>16454</v>
      </c>
      <c r="D365" s="3"/>
      <c r="J365" t="s">
        <v>27631</v>
      </c>
      <c r="K365" t="s">
        <v>26287</v>
      </c>
      <c r="L365" t="s">
        <v>1233</v>
      </c>
      <c r="M365">
        <v>1</v>
      </c>
      <c r="P365" s="2" t="s">
        <v>27632</v>
      </c>
      <c r="Q365" t="s">
        <v>10138</v>
      </c>
      <c r="S365">
        <v>7.3100230656564236E-4</v>
      </c>
      <c r="T365">
        <v>6.3075626712816302E-6</v>
      </c>
      <c r="U365">
        <v>5.1174378313589841E-5</v>
      </c>
      <c r="V365">
        <v>5.0992428441531963E-5</v>
      </c>
      <c r="W365">
        <v>2.5130176800303161E-4</v>
      </c>
      <c r="X365">
        <v>6.4529165683779866E-5</v>
      </c>
      <c r="Y365">
        <v>-5.8981481481481489E-2</v>
      </c>
      <c r="Z365">
        <v>0.105</v>
      </c>
      <c r="AA365">
        <v>6.5000000000000002E-2</v>
      </c>
      <c r="AB365">
        <v>0.83</v>
      </c>
      <c r="AC365">
        <v>0.55800000000000005</v>
      </c>
      <c r="AD365" t="s">
        <v>48</v>
      </c>
      <c r="AE365" t="s">
        <v>48</v>
      </c>
      <c r="AF365" t="s">
        <v>48</v>
      </c>
    </row>
    <row r="366" spans="1:32" hidden="1" outlineLevel="1" x14ac:dyDescent="0.2">
      <c r="A366" t="s">
        <v>27633</v>
      </c>
      <c r="B366" t="s">
        <v>27634</v>
      </c>
      <c r="C366" t="s">
        <v>27635</v>
      </c>
      <c r="D366" s="3"/>
      <c r="J366" t="s">
        <v>27636</v>
      </c>
      <c r="K366" t="s">
        <v>26287</v>
      </c>
      <c r="L366" t="s">
        <v>1233</v>
      </c>
      <c r="M366">
        <v>1</v>
      </c>
      <c r="P366" s="2" t="s">
        <v>27637</v>
      </c>
      <c r="Q366" t="s">
        <v>47</v>
      </c>
      <c r="S366">
        <v>9.2916365247219801E-4</v>
      </c>
      <c r="T366">
        <v>5.1278377213748172E-5</v>
      </c>
      <c r="U366">
        <v>1.73055668710731E-4</v>
      </c>
      <c r="V366">
        <v>1.4330453996080911E-4</v>
      </c>
      <c r="W366">
        <v>3.33661533659324E-4</v>
      </c>
      <c r="X366">
        <v>1.1520044063217941E-4</v>
      </c>
      <c r="Y366">
        <v>0.14010416666666661</v>
      </c>
      <c r="Z366">
        <v>8.7999999999999995E-2</v>
      </c>
      <c r="AA366">
        <v>4.1000000000000002E-2</v>
      </c>
      <c r="AB366">
        <v>0.871</v>
      </c>
      <c r="AC366">
        <v>0.95799999999999996</v>
      </c>
      <c r="AD366" t="s">
        <v>48</v>
      </c>
      <c r="AE366" t="s">
        <v>48</v>
      </c>
      <c r="AF366" t="s">
        <v>48</v>
      </c>
    </row>
    <row r="367" spans="1:32" hidden="1" outlineLevel="1" x14ac:dyDescent="0.2">
      <c r="A367" t="s">
        <v>27638</v>
      </c>
      <c r="B367" t="s">
        <v>27639</v>
      </c>
      <c r="C367" t="s">
        <v>27640</v>
      </c>
      <c r="D367" s="3"/>
      <c r="J367" t="s">
        <v>27641</v>
      </c>
      <c r="K367" t="s">
        <v>26287</v>
      </c>
      <c r="L367" t="s">
        <v>1233</v>
      </c>
      <c r="M367">
        <v>1</v>
      </c>
      <c r="P367" s="2" t="s">
        <v>27642</v>
      </c>
      <c r="Q367" t="s">
        <v>47</v>
      </c>
      <c r="S367">
        <v>7.7655975474044681E-4</v>
      </c>
      <c r="T367">
        <v>2.697071295187925E-6</v>
      </c>
      <c r="U367">
        <v>2.93090779450722E-5</v>
      </c>
      <c r="V367">
        <v>5.3843999921809882E-5</v>
      </c>
      <c r="W367">
        <v>4.1739954031072562E-4</v>
      </c>
      <c r="X367">
        <v>4.1748469811864197E-5</v>
      </c>
      <c r="Y367">
        <v>0</v>
      </c>
      <c r="Z367">
        <v>0</v>
      </c>
      <c r="AA367">
        <v>0</v>
      </c>
      <c r="AB367">
        <v>1</v>
      </c>
      <c r="AC367">
        <v>0</v>
      </c>
      <c r="AD367" t="s">
        <v>48</v>
      </c>
      <c r="AE367" t="s">
        <v>48</v>
      </c>
      <c r="AF367" t="s">
        <v>48</v>
      </c>
    </row>
    <row r="368" spans="1:32" hidden="1" outlineLevel="1" x14ac:dyDescent="0.2">
      <c r="A368" t="s">
        <v>27643</v>
      </c>
      <c r="B368" t="s">
        <v>27644</v>
      </c>
      <c r="C368" t="s">
        <v>27645</v>
      </c>
      <c r="D368" s="3"/>
      <c r="J368" t="s">
        <v>27646</v>
      </c>
      <c r="K368" t="s">
        <v>26287</v>
      </c>
      <c r="L368" t="s">
        <v>1233</v>
      </c>
      <c r="M368">
        <v>1</v>
      </c>
      <c r="P368" s="2" t="s">
        <v>27647</v>
      </c>
      <c r="Q368" t="s">
        <v>47</v>
      </c>
      <c r="S368">
        <v>3.694263577926904E-4</v>
      </c>
      <c r="T368">
        <v>3.40330461767735E-6</v>
      </c>
      <c r="U368">
        <v>2.4040698917815458E-5</v>
      </c>
      <c r="V368">
        <v>4.0514096326660358E-5</v>
      </c>
      <c r="W368">
        <v>1.958430657396093E-4</v>
      </c>
      <c r="X368">
        <v>2.328806476725731E-5</v>
      </c>
      <c r="Y368">
        <v>8.5185185185185197E-2</v>
      </c>
      <c r="Z368">
        <v>9.1999999999999998E-2</v>
      </c>
      <c r="AA368">
        <v>3.1E-2</v>
      </c>
      <c r="AB368">
        <v>0.878</v>
      </c>
      <c r="AC368">
        <v>0.87029999999999996</v>
      </c>
      <c r="AD368" t="s">
        <v>48</v>
      </c>
      <c r="AE368" t="s">
        <v>48</v>
      </c>
      <c r="AF368" t="s">
        <v>48</v>
      </c>
    </row>
    <row r="369" spans="1:32" hidden="1" outlineLevel="1" x14ac:dyDescent="0.2">
      <c r="A369" t="s">
        <v>27648</v>
      </c>
      <c r="B369" t="s">
        <v>27649</v>
      </c>
      <c r="C369" t="s">
        <v>27650</v>
      </c>
      <c r="D369" s="3"/>
      <c r="J369" t="s">
        <v>27651</v>
      </c>
      <c r="K369" t="s">
        <v>26287</v>
      </c>
      <c r="L369" t="s">
        <v>1233</v>
      </c>
      <c r="M369">
        <v>1</v>
      </c>
      <c r="P369" s="2" t="s">
        <v>27652</v>
      </c>
      <c r="Q369" t="s">
        <v>47</v>
      </c>
      <c r="S369">
        <v>1.297540264204144E-3</v>
      </c>
      <c r="T369">
        <v>4.4798948692914564E-6</v>
      </c>
      <c r="U369">
        <v>4.1451017750659958E-5</v>
      </c>
      <c r="V369">
        <v>8.9328212197870016E-5</v>
      </c>
      <c r="W369">
        <v>4.5772388693876559E-4</v>
      </c>
      <c r="X369">
        <v>7.5890573498327285E-5</v>
      </c>
      <c r="Y369">
        <v>0</v>
      </c>
      <c r="Z369">
        <v>0</v>
      </c>
      <c r="AA369">
        <v>0</v>
      </c>
      <c r="AB369">
        <v>1</v>
      </c>
      <c r="AC369">
        <v>0</v>
      </c>
      <c r="AD369" t="s">
        <v>48</v>
      </c>
      <c r="AE369" t="s">
        <v>48</v>
      </c>
      <c r="AF369" t="s">
        <v>48</v>
      </c>
    </row>
    <row r="370" spans="1:32" hidden="1" outlineLevel="1" x14ac:dyDescent="0.2">
      <c r="A370" t="s">
        <v>27653</v>
      </c>
      <c r="B370" t="s">
        <v>27654</v>
      </c>
      <c r="C370" t="s">
        <v>27655</v>
      </c>
      <c r="D370" s="3"/>
      <c r="J370" t="s">
        <v>27656</v>
      </c>
      <c r="K370" t="s">
        <v>26287</v>
      </c>
      <c r="L370" t="s">
        <v>1233</v>
      </c>
      <c r="M370">
        <v>1</v>
      </c>
      <c r="P370" s="2" t="s">
        <v>27657</v>
      </c>
      <c r="Q370" t="s">
        <v>10471</v>
      </c>
      <c r="S370">
        <v>1.1770075652748351E-3</v>
      </c>
      <c r="T370">
        <v>4.8073929974634666E-6</v>
      </c>
      <c r="U370">
        <v>7.5625590397976339E-5</v>
      </c>
      <c r="V370">
        <v>5.8405723393661901E-5</v>
      </c>
      <c r="W370">
        <v>6.3480663811787963E-4</v>
      </c>
      <c r="X370">
        <v>6.3105588196776807E-5</v>
      </c>
      <c r="Y370">
        <v>-0.19583333333333339</v>
      </c>
      <c r="Z370">
        <v>0</v>
      </c>
      <c r="AA370">
        <v>2.8000000000000001E-2</v>
      </c>
      <c r="AB370">
        <v>0.97199999999999998</v>
      </c>
      <c r="AC370">
        <v>-0.1027</v>
      </c>
      <c r="AD370" t="s">
        <v>48</v>
      </c>
      <c r="AE370" t="s">
        <v>48</v>
      </c>
      <c r="AF370" t="s">
        <v>48</v>
      </c>
    </row>
    <row r="371" spans="1:32" hidden="1" outlineLevel="1" x14ac:dyDescent="0.2">
      <c r="A371" t="s">
        <v>27658</v>
      </c>
      <c r="B371" t="s">
        <v>27659</v>
      </c>
      <c r="C371" t="s">
        <v>15723</v>
      </c>
      <c r="D371" s="3"/>
      <c r="J371" t="s">
        <v>27660</v>
      </c>
      <c r="K371" t="s">
        <v>26287</v>
      </c>
      <c r="L371" t="s">
        <v>1233</v>
      </c>
      <c r="M371">
        <v>1</v>
      </c>
      <c r="P371" s="2" t="s">
        <v>27661</v>
      </c>
      <c r="Q371" t="s">
        <v>47</v>
      </c>
      <c r="S371">
        <v>3.6834829370491212E-4</v>
      </c>
      <c r="T371">
        <v>4.7257672122213989E-6</v>
      </c>
      <c r="U371">
        <v>2.5034823920577761E-5</v>
      </c>
      <c r="V371">
        <v>3.8673271774314337E-5</v>
      </c>
      <c r="W371">
        <v>1.6782515740487719E-4</v>
      </c>
      <c r="X371">
        <v>2.5091518182307478E-5</v>
      </c>
      <c r="Y371">
        <v>4.2857142857142858E-2</v>
      </c>
      <c r="Z371">
        <v>0.13500000000000001</v>
      </c>
      <c r="AA371">
        <v>0.03</v>
      </c>
      <c r="AB371">
        <v>0.83499999999999996</v>
      </c>
      <c r="AC371">
        <v>0.93489999999999995</v>
      </c>
      <c r="AD371" t="s">
        <v>48</v>
      </c>
      <c r="AE371" t="s">
        <v>48</v>
      </c>
      <c r="AF371" t="s">
        <v>48</v>
      </c>
    </row>
    <row r="372" spans="1:32" hidden="1" outlineLevel="1" x14ac:dyDescent="0.2">
      <c r="A372" t="s">
        <v>27662</v>
      </c>
      <c r="B372" t="s">
        <v>27663</v>
      </c>
      <c r="C372" t="s">
        <v>27664</v>
      </c>
      <c r="D372" s="3"/>
      <c r="J372" t="s">
        <v>27665</v>
      </c>
      <c r="K372" t="s">
        <v>26287</v>
      </c>
      <c r="L372" t="s">
        <v>1233</v>
      </c>
      <c r="M372">
        <v>1</v>
      </c>
      <c r="P372" s="2" t="s">
        <v>27666</v>
      </c>
      <c r="Q372" t="s">
        <v>47</v>
      </c>
      <c r="S372">
        <v>1.0052669094875451E-3</v>
      </c>
      <c r="T372">
        <v>4.035290203319164E-6</v>
      </c>
      <c r="U372">
        <v>3.2039777579484507E-5</v>
      </c>
      <c r="V372">
        <v>7.364258635789156E-5</v>
      </c>
      <c r="W372">
        <v>4.4378137681633229E-4</v>
      </c>
      <c r="X372">
        <v>4.2975545511580997E-5</v>
      </c>
      <c r="Y372">
        <v>7.4999999999999997E-2</v>
      </c>
      <c r="Z372">
        <v>0.22</v>
      </c>
      <c r="AA372">
        <v>7.8E-2</v>
      </c>
      <c r="AB372">
        <v>0.70199999999999996</v>
      </c>
      <c r="AC372">
        <v>0.92449999999999999</v>
      </c>
      <c r="AD372" t="s">
        <v>48</v>
      </c>
      <c r="AE372" t="s">
        <v>48</v>
      </c>
      <c r="AF372" t="s">
        <v>48</v>
      </c>
    </row>
    <row r="373" spans="1:32" hidden="1" outlineLevel="1" x14ac:dyDescent="0.2">
      <c r="A373" t="s">
        <v>27667</v>
      </c>
      <c r="B373" t="s">
        <v>27663</v>
      </c>
      <c r="C373" t="s">
        <v>27668</v>
      </c>
      <c r="D373" s="3"/>
      <c r="J373" t="s">
        <v>27669</v>
      </c>
      <c r="K373" t="s">
        <v>26287</v>
      </c>
      <c r="L373" t="s">
        <v>1233</v>
      </c>
      <c r="M373">
        <v>1</v>
      </c>
      <c r="P373" s="2" t="s">
        <v>27670</v>
      </c>
      <c r="Q373" t="s">
        <v>47</v>
      </c>
      <c r="S373">
        <v>2.8150834259577101E-4</v>
      </c>
      <c r="T373">
        <v>2.527320020817569E-6</v>
      </c>
      <c r="U373">
        <v>1.8499278667150069E-5</v>
      </c>
      <c r="V373">
        <v>4.0177670598495752E-5</v>
      </c>
      <c r="W373">
        <v>1.404823997290805E-4</v>
      </c>
      <c r="X373">
        <v>2.0767873138538558E-5</v>
      </c>
      <c r="Y373">
        <v>0.1088888888888889</v>
      </c>
      <c r="Z373">
        <v>0.108</v>
      </c>
      <c r="AA373">
        <v>7.3999999999999996E-2</v>
      </c>
      <c r="AB373">
        <v>0.81699999999999995</v>
      </c>
      <c r="AC373">
        <v>0.53080000000000005</v>
      </c>
      <c r="AD373" t="s">
        <v>48</v>
      </c>
      <c r="AE373" t="s">
        <v>48</v>
      </c>
      <c r="AF373" t="s">
        <v>48</v>
      </c>
    </row>
    <row r="374" spans="1:32" hidden="1" outlineLevel="1" x14ac:dyDescent="0.2">
      <c r="A374" t="s">
        <v>27671</v>
      </c>
      <c r="B374" t="s">
        <v>27672</v>
      </c>
      <c r="C374" t="s">
        <v>27673</v>
      </c>
      <c r="D374" s="3"/>
      <c r="J374" t="s">
        <v>17278</v>
      </c>
      <c r="K374" t="s">
        <v>26287</v>
      </c>
      <c r="L374" t="s">
        <v>1233</v>
      </c>
      <c r="M374">
        <v>1</v>
      </c>
      <c r="P374" s="2" t="s">
        <v>27674</v>
      </c>
      <c r="Q374" t="s">
        <v>47</v>
      </c>
      <c r="Y374" t="s">
        <v>48</v>
      </c>
      <c r="Z374" t="s">
        <v>48</v>
      </c>
      <c r="AA374" t="s">
        <v>48</v>
      </c>
      <c r="AB374" t="s">
        <v>48</v>
      </c>
      <c r="AC374" t="s">
        <v>48</v>
      </c>
      <c r="AD374" t="s">
        <v>48</v>
      </c>
      <c r="AE374" t="s">
        <v>48</v>
      </c>
      <c r="AF374" t="s">
        <v>48</v>
      </c>
    </row>
    <row r="375" spans="1:32" hidden="1" outlineLevel="1" x14ac:dyDescent="0.2">
      <c r="A375" t="s">
        <v>27675</v>
      </c>
      <c r="B375" t="s">
        <v>27676</v>
      </c>
      <c r="C375" t="s">
        <v>27677</v>
      </c>
      <c r="D375" s="3"/>
      <c r="J375" t="s">
        <v>27678</v>
      </c>
      <c r="K375" t="s">
        <v>26287</v>
      </c>
      <c r="L375" t="s">
        <v>1233</v>
      </c>
      <c r="M375">
        <v>1</v>
      </c>
      <c r="P375" s="2" t="s">
        <v>27679</v>
      </c>
      <c r="Q375" t="s">
        <v>47</v>
      </c>
      <c r="S375">
        <v>6.3852471066638827E-4</v>
      </c>
      <c r="T375">
        <v>7.7717531894450076E-6</v>
      </c>
      <c r="U375">
        <v>5.3108291467651718E-5</v>
      </c>
      <c r="V375">
        <v>5.0505092076491558E-5</v>
      </c>
      <c r="W375">
        <v>2.3879544460214669E-4</v>
      </c>
      <c r="X375">
        <v>5.5306190915871412E-5</v>
      </c>
      <c r="Y375">
        <v>0.10267094017094019</v>
      </c>
      <c r="Z375">
        <v>8.8999999999999996E-2</v>
      </c>
      <c r="AA375">
        <v>5.2999999999999999E-2</v>
      </c>
      <c r="AB375">
        <v>0.85899999999999999</v>
      </c>
      <c r="AC375">
        <v>0.88</v>
      </c>
      <c r="AD375" t="s">
        <v>48</v>
      </c>
      <c r="AE375" t="s">
        <v>48</v>
      </c>
      <c r="AF375" t="s">
        <v>48</v>
      </c>
    </row>
    <row r="376" spans="1:32" hidden="1" outlineLevel="1" x14ac:dyDescent="0.2">
      <c r="A376" t="s">
        <v>27680</v>
      </c>
      <c r="B376" t="s">
        <v>27681</v>
      </c>
      <c r="C376" t="s">
        <v>27682</v>
      </c>
      <c r="D376" s="3"/>
      <c r="J376" t="s">
        <v>27683</v>
      </c>
      <c r="K376" t="s">
        <v>26287</v>
      </c>
      <c r="L376" t="s">
        <v>1233</v>
      </c>
      <c r="M376">
        <v>1</v>
      </c>
      <c r="P376" s="2" t="s">
        <v>27684</v>
      </c>
      <c r="Q376" t="s">
        <v>47</v>
      </c>
      <c r="S376">
        <v>4.8313234001398087E-2</v>
      </c>
      <c r="T376">
        <v>2.4639466573717069E-5</v>
      </c>
      <c r="U376">
        <v>2.3667315021157261E-2</v>
      </c>
      <c r="V376">
        <v>3.2680633012205362E-4</v>
      </c>
      <c r="W376">
        <v>2.050362154841423E-2</v>
      </c>
      <c r="X376">
        <v>4.5182005851529539E-4</v>
      </c>
      <c r="Y376">
        <v>7.9924242424242398E-2</v>
      </c>
      <c r="Z376">
        <v>0.13100000000000001</v>
      </c>
      <c r="AA376">
        <v>8.2000000000000003E-2</v>
      </c>
      <c r="AB376">
        <v>0.78700000000000003</v>
      </c>
      <c r="AC376">
        <v>0.95130000000000003</v>
      </c>
      <c r="AD376" t="s">
        <v>48</v>
      </c>
      <c r="AE376" t="s">
        <v>48</v>
      </c>
      <c r="AF376" t="s">
        <v>48</v>
      </c>
    </row>
    <row r="377" spans="1:32" hidden="1" outlineLevel="1" x14ac:dyDescent="0.2">
      <c r="A377" t="s">
        <v>27685</v>
      </c>
      <c r="B377" t="s">
        <v>27686</v>
      </c>
      <c r="C377" t="s">
        <v>27687</v>
      </c>
      <c r="D377" s="3"/>
      <c r="J377" t="s">
        <v>27688</v>
      </c>
      <c r="K377" t="s">
        <v>26287</v>
      </c>
      <c r="L377" t="s">
        <v>1233</v>
      </c>
      <c r="M377">
        <v>1</v>
      </c>
      <c r="P377" s="2" t="s">
        <v>27689</v>
      </c>
      <c r="Q377" t="s">
        <v>47</v>
      </c>
      <c r="S377">
        <v>7.2913141921162614E-3</v>
      </c>
      <c r="T377">
        <v>5.9481185417098459E-6</v>
      </c>
      <c r="U377">
        <v>3.3386168070137501E-4</v>
      </c>
      <c r="V377">
        <v>1.5011885261628779E-4</v>
      </c>
      <c r="W377">
        <v>4.774746485054493E-3</v>
      </c>
      <c r="X377">
        <v>1.0781829041661691E-4</v>
      </c>
      <c r="Y377">
        <v>0</v>
      </c>
      <c r="Z377">
        <v>0.17599999999999999</v>
      </c>
      <c r="AA377">
        <v>8.1000000000000003E-2</v>
      </c>
      <c r="AB377">
        <v>0.74299999999999999</v>
      </c>
      <c r="AC377">
        <v>0.42630000000000001</v>
      </c>
      <c r="AD377" t="s">
        <v>48</v>
      </c>
      <c r="AE377" t="s">
        <v>48</v>
      </c>
      <c r="AF377" t="s">
        <v>48</v>
      </c>
    </row>
    <row r="378" spans="1:32" hidden="1" outlineLevel="1" x14ac:dyDescent="0.2">
      <c r="A378" t="s">
        <v>27690</v>
      </c>
      <c r="B378" t="s">
        <v>27691</v>
      </c>
      <c r="C378" t="s">
        <v>11987</v>
      </c>
      <c r="D378" s="3"/>
      <c r="J378" t="s">
        <v>27692</v>
      </c>
      <c r="K378" t="s">
        <v>26287</v>
      </c>
      <c r="L378" t="s">
        <v>1233</v>
      </c>
      <c r="M378">
        <v>1</v>
      </c>
      <c r="P378" s="2" t="s">
        <v>27693</v>
      </c>
      <c r="Q378" t="s">
        <v>47</v>
      </c>
      <c r="S378">
        <v>3.3464562147855759E-4</v>
      </c>
      <c r="T378">
        <v>5.4389315664593596E-6</v>
      </c>
      <c r="U378">
        <v>3.545125582604669E-5</v>
      </c>
      <c r="V378">
        <v>3.5751687391893938E-5</v>
      </c>
      <c r="W378">
        <v>1.361087342957035E-4</v>
      </c>
      <c r="X378">
        <v>4.2259904148522758E-5</v>
      </c>
      <c r="Y378">
        <v>0.22142857142857139</v>
      </c>
      <c r="Z378">
        <v>0.13700000000000001</v>
      </c>
      <c r="AA378">
        <v>0</v>
      </c>
      <c r="AB378">
        <v>0.86299999999999999</v>
      </c>
      <c r="AC378">
        <v>0.90820000000000001</v>
      </c>
      <c r="AD378" t="s">
        <v>48</v>
      </c>
      <c r="AE378" t="s">
        <v>48</v>
      </c>
      <c r="AF378" t="s">
        <v>48</v>
      </c>
    </row>
    <row r="379" spans="1:32" hidden="1" outlineLevel="1" x14ac:dyDescent="0.2">
      <c r="A379" t="s">
        <v>27694</v>
      </c>
      <c r="B379" t="s">
        <v>27695</v>
      </c>
      <c r="C379" t="s">
        <v>27696</v>
      </c>
      <c r="D379" s="3"/>
      <c r="J379" t="s">
        <v>27697</v>
      </c>
      <c r="K379" t="s">
        <v>26287</v>
      </c>
      <c r="L379" t="s">
        <v>1233</v>
      </c>
      <c r="M379">
        <v>1</v>
      </c>
      <c r="P379" s="2" t="s">
        <v>27698</v>
      </c>
      <c r="Q379" t="s">
        <v>10060</v>
      </c>
      <c r="S379">
        <v>6.4486558549106121E-3</v>
      </c>
      <c r="T379">
        <v>6.4804107751115234E-6</v>
      </c>
      <c r="U379">
        <v>8.1430749560240656E-5</v>
      </c>
      <c r="V379">
        <v>1.9243675342295319E-4</v>
      </c>
      <c r="W379">
        <v>2.392451511695981E-3</v>
      </c>
      <c r="X379">
        <v>2.2186081332620231E-4</v>
      </c>
      <c r="Y379">
        <v>0.05</v>
      </c>
      <c r="Z379">
        <v>0</v>
      </c>
      <c r="AA379">
        <v>0</v>
      </c>
      <c r="AB379">
        <v>1</v>
      </c>
      <c r="AC379">
        <v>0</v>
      </c>
      <c r="AD379" t="s">
        <v>48</v>
      </c>
      <c r="AE379" t="s">
        <v>48</v>
      </c>
      <c r="AF379" t="s">
        <v>48</v>
      </c>
    </row>
    <row r="380" spans="1:32" hidden="1" outlineLevel="1" x14ac:dyDescent="0.2">
      <c r="A380" t="s">
        <v>27699</v>
      </c>
      <c r="B380" t="s">
        <v>27700</v>
      </c>
      <c r="C380" t="s">
        <v>27701</v>
      </c>
      <c r="D380" s="3"/>
      <c r="J380" t="s">
        <v>27702</v>
      </c>
      <c r="K380" t="s">
        <v>26287</v>
      </c>
      <c r="L380" t="s">
        <v>1233</v>
      </c>
      <c r="M380">
        <v>1</v>
      </c>
      <c r="P380" s="2" t="s">
        <v>27703</v>
      </c>
      <c r="Q380" t="s">
        <v>47</v>
      </c>
      <c r="S380">
        <v>1.0389967355877161E-3</v>
      </c>
      <c r="T380">
        <v>4.7516391532553834E-6</v>
      </c>
      <c r="U380">
        <v>9.2700043751392514E-5</v>
      </c>
      <c r="V380">
        <v>6.2564751715399325E-5</v>
      </c>
      <c r="W380">
        <v>4.0718246600590652E-4</v>
      </c>
      <c r="X380">
        <v>7.4046081863343716E-5</v>
      </c>
      <c r="Y380">
        <v>0</v>
      </c>
      <c r="Z380">
        <v>0</v>
      </c>
      <c r="AA380">
        <v>6.6000000000000003E-2</v>
      </c>
      <c r="AB380">
        <v>0.93400000000000005</v>
      </c>
      <c r="AC380">
        <v>-0.1603</v>
      </c>
      <c r="AD380" t="s">
        <v>48</v>
      </c>
      <c r="AE380" t="s">
        <v>48</v>
      </c>
      <c r="AF380" t="s">
        <v>48</v>
      </c>
    </row>
    <row r="381" spans="1:32" hidden="1" outlineLevel="1" x14ac:dyDescent="0.2">
      <c r="A381" t="s">
        <v>27704</v>
      </c>
      <c r="B381" t="s">
        <v>27705</v>
      </c>
      <c r="C381" t="s">
        <v>27706</v>
      </c>
      <c r="D381" s="3"/>
      <c r="J381" t="s">
        <v>27707</v>
      </c>
      <c r="K381" t="s">
        <v>26287</v>
      </c>
      <c r="L381" t="s">
        <v>1233</v>
      </c>
      <c r="M381">
        <v>1</v>
      </c>
      <c r="P381" s="2" t="s">
        <v>27708</v>
      </c>
      <c r="Q381" t="s">
        <v>47</v>
      </c>
      <c r="S381">
        <v>3.1025268253870308E-4</v>
      </c>
      <c r="T381">
        <v>2.9924683531135092E-6</v>
      </c>
      <c r="U381">
        <v>2.294797923241276E-5</v>
      </c>
      <c r="V381">
        <v>3.8021655200282112E-5</v>
      </c>
      <c r="W381">
        <v>1.4133154763840139E-4</v>
      </c>
      <c r="X381">
        <v>2.8148395358584821E-5</v>
      </c>
      <c r="Y381">
        <v>0.30944444444444452</v>
      </c>
      <c r="Z381">
        <v>0.13300000000000001</v>
      </c>
      <c r="AA381">
        <v>9.0999999999999998E-2</v>
      </c>
      <c r="AB381">
        <v>0.77500000000000002</v>
      </c>
      <c r="AC381">
        <v>0.872</v>
      </c>
      <c r="AD381" t="s">
        <v>48</v>
      </c>
      <c r="AE381" t="s">
        <v>48</v>
      </c>
      <c r="AF381" t="s">
        <v>48</v>
      </c>
    </row>
    <row r="382" spans="1:32" hidden="1" outlineLevel="1" x14ac:dyDescent="0.2">
      <c r="A382" t="s">
        <v>27709</v>
      </c>
      <c r="B382" t="s">
        <v>27710</v>
      </c>
      <c r="C382" t="s">
        <v>22813</v>
      </c>
      <c r="D382" s="3"/>
      <c r="J382" t="s">
        <v>27711</v>
      </c>
      <c r="K382" t="s">
        <v>26287</v>
      </c>
      <c r="L382" t="s">
        <v>1233</v>
      </c>
      <c r="M382">
        <v>1</v>
      </c>
      <c r="P382" s="2" t="s">
        <v>27712</v>
      </c>
      <c r="Q382" t="s">
        <v>10060</v>
      </c>
      <c r="S382">
        <v>1.839059172198176E-3</v>
      </c>
      <c r="T382">
        <v>4.1630315536167473E-5</v>
      </c>
      <c r="U382">
        <v>2.0736698934342709E-4</v>
      </c>
      <c r="V382">
        <v>1.016540627460927E-4</v>
      </c>
      <c r="W382">
        <v>5.707523669116199E-4</v>
      </c>
      <c r="X382">
        <v>1.186615190817975E-4</v>
      </c>
      <c r="Y382">
        <v>0.15677083333333339</v>
      </c>
      <c r="Z382">
        <v>0.127</v>
      </c>
      <c r="AA382">
        <v>4.1000000000000002E-2</v>
      </c>
      <c r="AB382">
        <v>0.83199999999999996</v>
      </c>
      <c r="AC382">
        <v>0.98250000000000004</v>
      </c>
      <c r="AD382" t="s">
        <v>48</v>
      </c>
      <c r="AE382" t="s">
        <v>48</v>
      </c>
      <c r="AF382" t="s">
        <v>48</v>
      </c>
    </row>
    <row r="383" spans="1:32" hidden="1" outlineLevel="1" x14ac:dyDescent="0.2">
      <c r="A383" t="s">
        <v>27713</v>
      </c>
      <c r="B383" t="s">
        <v>27714</v>
      </c>
      <c r="C383" t="s">
        <v>27715</v>
      </c>
      <c r="D383" s="3"/>
      <c r="J383" t="s">
        <v>27716</v>
      </c>
      <c r="K383" t="s">
        <v>26287</v>
      </c>
      <c r="L383" t="s">
        <v>1233</v>
      </c>
      <c r="M383">
        <v>1</v>
      </c>
      <c r="P383" s="2" t="s">
        <v>27717</v>
      </c>
      <c r="Q383" t="s">
        <v>10138</v>
      </c>
      <c r="S383">
        <v>4.6438656863756478E-4</v>
      </c>
      <c r="T383">
        <v>1.9092185539193451E-6</v>
      </c>
      <c r="U383">
        <v>2.1549050870817151E-5</v>
      </c>
      <c r="V383">
        <v>5.39128523087129E-5</v>
      </c>
      <c r="W383">
        <v>2.4549933732487261E-4</v>
      </c>
      <c r="X383">
        <v>2.7711583243217319E-5</v>
      </c>
      <c r="Y383">
        <v>0.46666666666666662</v>
      </c>
      <c r="Z383">
        <v>0.14099999999999999</v>
      </c>
      <c r="AA383">
        <v>0</v>
      </c>
      <c r="AB383">
        <v>0.85899999999999999</v>
      </c>
      <c r="AC383">
        <v>0.78449999999999998</v>
      </c>
      <c r="AD383" t="s">
        <v>48</v>
      </c>
      <c r="AE383" t="s">
        <v>48</v>
      </c>
      <c r="AF383" t="s">
        <v>48</v>
      </c>
    </row>
    <row r="384" spans="1:32" hidden="1" outlineLevel="1" x14ac:dyDescent="0.2">
      <c r="A384" t="s">
        <v>27718</v>
      </c>
      <c r="B384" t="s">
        <v>27719</v>
      </c>
      <c r="C384" t="s">
        <v>27720</v>
      </c>
      <c r="D384" s="3"/>
      <c r="J384" t="s">
        <v>27721</v>
      </c>
      <c r="K384" t="s">
        <v>26287</v>
      </c>
      <c r="L384" t="s">
        <v>1233</v>
      </c>
      <c r="M384">
        <v>1</v>
      </c>
      <c r="P384" s="2" t="s">
        <v>27722</v>
      </c>
      <c r="Q384" t="s">
        <v>47</v>
      </c>
      <c r="S384">
        <v>2.0985823124647141E-2</v>
      </c>
      <c r="T384">
        <v>3.9120855035434943E-6</v>
      </c>
      <c r="U384">
        <v>5.2510161185637116E-4</v>
      </c>
      <c r="V384">
        <v>1.62838856340386E-4</v>
      </c>
      <c r="W384">
        <v>1.7933756113052372E-2</v>
      </c>
      <c r="X384">
        <v>1.4441277016885581E-4</v>
      </c>
      <c r="Y384">
        <v>0.3</v>
      </c>
      <c r="Z384">
        <v>0.2</v>
      </c>
      <c r="AA384">
        <v>0</v>
      </c>
      <c r="AB384">
        <v>0.8</v>
      </c>
      <c r="AC384">
        <v>0.5423</v>
      </c>
      <c r="AD384" t="s">
        <v>48</v>
      </c>
      <c r="AE384" t="s">
        <v>48</v>
      </c>
      <c r="AF384" t="s">
        <v>48</v>
      </c>
    </row>
    <row r="385" spans="1:32" hidden="1" outlineLevel="1" x14ac:dyDescent="0.2">
      <c r="A385" t="s">
        <v>27723</v>
      </c>
      <c r="B385" t="s">
        <v>27724</v>
      </c>
      <c r="C385" t="s">
        <v>27725</v>
      </c>
      <c r="D385" s="3"/>
      <c r="J385" t="s">
        <v>27726</v>
      </c>
      <c r="K385" t="s">
        <v>26287</v>
      </c>
      <c r="L385" t="s">
        <v>1233</v>
      </c>
      <c r="M385">
        <v>1</v>
      </c>
      <c r="P385" s="2" t="s">
        <v>27727</v>
      </c>
      <c r="Q385" t="s">
        <v>47</v>
      </c>
      <c r="S385">
        <v>0.52877599000930786</v>
      </c>
      <c r="T385">
        <v>1.3000193575862801E-4</v>
      </c>
      <c r="U385">
        <v>0.20272864401340479</v>
      </c>
      <c r="V385">
        <v>1.823693397454917E-3</v>
      </c>
      <c r="W385">
        <v>2.9508877545595169E-2</v>
      </c>
      <c r="X385">
        <v>2.87456507794559E-3</v>
      </c>
      <c r="Y385">
        <v>-0.25</v>
      </c>
      <c r="Z385">
        <v>4.8000000000000001E-2</v>
      </c>
      <c r="AA385">
        <v>6.2E-2</v>
      </c>
      <c r="AB385">
        <v>0.88900000000000001</v>
      </c>
      <c r="AC385">
        <v>-0.3382</v>
      </c>
      <c r="AD385" t="s">
        <v>48</v>
      </c>
      <c r="AE385" t="s">
        <v>48</v>
      </c>
      <c r="AF385" t="s">
        <v>48</v>
      </c>
    </row>
    <row r="386" spans="1:32" hidden="1" outlineLevel="1" x14ac:dyDescent="0.2">
      <c r="A386" t="s">
        <v>27728</v>
      </c>
      <c r="B386" t="s">
        <v>27729</v>
      </c>
      <c r="C386" t="s">
        <v>27730</v>
      </c>
      <c r="D386" s="3"/>
      <c r="J386" t="s">
        <v>27731</v>
      </c>
      <c r="K386" t="s">
        <v>26287</v>
      </c>
      <c r="L386" t="s">
        <v>1233</v>
      </c>
      <c r="M386">
        <v>1</v>
      </c>
      <c r="P386" s="2" t="s">
        <v>27732</v>
      </c>
      <c r="Q386" t="s">
        <v>27733</v>
      </c>
      <c r="S386">
        <v>5.128062330186367E-3</v>
      </c>
      <c r="T386">
        <v>3.7321744457585737E-5</v>
      </c>
      <c r="U386">
        <v>4.0757606620900328E-4</v>
      </c>
      <c r="V386">
        <v>1.002690842142329E-4</v>
      </c>
      <c r="W386">
        <v>1.8511799862608309E-3</v>
      </c>
      <c r="X386">
        <v>1.937101187650114E-4</v>
      </c>
      <c r="Y386">
        <v>0.17222222222222219</v>
      </c>
      <c r="Z386">
        <v>9.7000000000000003E-2</v>
      </c>
      <c r="AA386">
        <v>0</v>
      </c>
      <c r="AB386">
        <v>0.90300000000000002</v>
      </c>
      <c r="AC386">
        <v>0.81259999999999999</v>
      </c>
      <c r="AD386" t="s">
        <v>48</v>
      </c>
      <c r="AE386" t="s">
        <v>48</v>
      </c>
      <c r="AF386" t="s">
        <v>48</v>
      </c>
    </row>
    <row r="387" spans="1:32" hidden="1" outlineLevel="1" x14ac:dyDescent="0.2">
      <c r="A387" t="s">
        <v>27734</v>
      </c>
      <c r="B387" t="s">
        <v>27735</v>
      </c>
      <c r="C387" t="s">
        <v>27736</v>
      </c>
      <c r="D387" s="3"/>
      <c r="J387" t="s">
        <v>27737</v>
      </c>
      <c r="K387" t="s">
        <v>26287</v>
      </c>
      <c r="L387" t="s">
        <v>1233</v>
      </c>
      <c r="M387">
        <v>1</v>
      </c>
      <c r="P387" s="2" t="s">
        <v>27738</v>
      </c>
      <c r="Q387" t="s">
        <v>47</v>
      </c>
      <c r="S387">
        <v>0.1678663641214371</v>
      </c>
      <c r="T387">
        <v>5.8028650528285652E-5</v>
      </c>
      <c r="U387">
        <v>1.077918708324432E-2</v>
      </c>
      <c r="V387">
        <v>5.9503404190763831E-4</v>
      </c>
      <c r="W387">
        <v>1.192596275359392E-2</v>
      </c>
      <c r="X387">
        <v>3.3837221562862401E-3</v>
      </c>
      <c r="Y387">
        <v>-4.4444444444444453E-2</v>
      </c>
      <c r="Z387">
        <v>9.0999999999999998E-2</v>
      </c>
      <c r="AA387">
        <v>4.2000000000000003E-2</v>
      </c>
      <c r="AB387">
        <v>0.86699999999999999</v>
      </c>
      <c r="AC387">
        <v>0.59940000000000004</v>
      </c>
      <c r="AD387" t="s">
        <v>48</v>
      </c>
      <c r="AE387" t="s">
        <v>48</v>
      </c>
      <c r="AF387" t="s">
        <v>48</v>
      </c>
    </row>
    <row r="388" spans="1:32" hidden="1" outlineLevel="1" x14ac:dyDescent="0.2">
      <c r="A388" t="s">
        <v>27739</v>
      </c>
      <c r="B388" t="s">
        <v>27740</v>
      </c>
      <c r="C388" t="s">
        <v>27741</v>
      </c>
      <c r="D388" s="3"/>
      <c r="J388" t="s">
        <v>27742</v>
      </c>
      <c r="K388" t="s">
        <v>26287</v>
      </c>
      <c r="L388" t="s">
        <v>1233</v>
      </c>
      <c r="M388">
        <v>1</v>
      </c>
      <c r="P388" s="2" t="s">
        <v>27743</v>
      </c>
      <c r="Q388" t="s">
        <v>47</v>
      </c>
      <c r="S388">
        <v>5.1384849939495325E-4</v>
      </c>
      <c r="T388">
        <v>3.657220077002421E-6</v>
      </c>
      <c r="U388">
        <v>2.6633939341991208E-5</v>
      </c>
      <c r="V388">
        <v>5.3123130783205852E-5</v>
      </c>
      <c r="W388">
        <v>1.984220580197871E-4</v>
      </c>
      <c r="X388">
        <v>4.351670213509351E-5</v>
      </c>
      <c r="Y388">
        <v>-6.458333333333334E-2</v>
      </c>
      <c r="Z388">
        <v>5.7000000000000002E-2</v>
      </c>
      <c r="AA388">
        <v>0.107</v>
      </c>
      <c r="AB388">
        <v>0.83499999999999996</v>
      </c>
      <c r="AC388">
        <v>-0.2263</v>
      </c>
      <c r="AD388" t="s">
        <v>48</v>
      </c>
      <c r="AE388" t="s">
        <v>48</v>
      </c>
      <c r="AF388" t="s">
        <v>48</v>
      </c>
    </row>
    <row r="389" spans="1:32" hidden="1" outlineLevel="1" x14ac:dyDescent="0.2">
      <c r="A389" t="s">
        <v>27744</v>
      </c>
      <c r="B389" t="s">
        <v>27745</v>
      </c>
      <c r="C389" t="s">
        <v>27746</v>
      </c>
      <c r="D389" s="3"/>
      <c r="J389" t="s">
        <v>27747</v>
      </c>
      <c r="K389" t="s">
        <v>26287</v>
      </c>
      <c r="L389" t="s">
        <v>1233</v>
      </c>
      <c r="M389">
        <v>1</v>
      </c>
      <c r="P389" s="2" t="s">
        <v>27748</v>
      </c>
      <c r="Q389" t="s">
        <v>47</v>
      </c>
      <c r="S389">
        <v>0.81042367219924927</v>
      </c>
      <c r="T389">
        <v>2.4355495406780389E-4</v>
      </c>
      <c r="U389">
        <v>0.51294898986816406</v>
      </c>
      <c r="V389">
        <v>1.614983659237623E-3</v>
      </c>
      <c r="W389">
        <v>0.13678354024887079</v>
      </c>
      <c r="X389">
        <v>3.3566227648407221E-3</v>
      </c>
      <c r="Y389">
        <v>0.1541666666666667</v>
      </c>
      <c r="Z389">
        <v>0.157</v>
      </c>
      <c r="AA389">
        <v>5.8000000000000003E-2</v>
      </c>
      <c r="AB389">
        <v>0.78500000000000003</v>
      </c>
      <c r="AC389">
        <v>0.875</v>
      </c>
      <c r="AD389" t="s">
        <v>48</v>
      </c>
      <c r="AE389" t="s">
        <v>48</v>
      </c>
      <c r="AF389" t="s">
        <v>48</v>
      </c>
    </row>
    <row r="390" spans="1:32" hidden="1" outlineLevel="1" x14ac:dyDescent="0.2">
      <c r="A390" t="s">
        <v>27749</v>
      </c>
      <c r="B390" t="s">
        <v>27750</v>
      </c>
      <c r="C390" t="s">
        <v>27751</v>
      </c>
      <c r="D390" s="3"/>
      <c r="J390" t="s">
        <v>27752</v>
      </c>
      <c r="K390" t="s">
        <v>26287</v>
      </c>
      <c r="L390" t="s">
        <v>1233</v>
      </c>
      <c r="M390">
        <v>1</v>
      </c>
      <c r="P390" s="2" t="s">
        <v>27753</v>
      </c>
      <c r="Q390" t="s">
        <v>47</v>
      </c>
      <c r="S390">
        <v>3.2170286867767568E-3</v>
      </c>
      <c r="T390">
        <v>3.1708111691841619E-6</v>
      </c>
      <c r="U390">
        <v>8.8694658188614994E-5</v>
      </c>
      <c r="V390">
        <v>1.711098448140547E-4</v>
      </c>
      <c r="W390">
        <v>7.5733335688710213E-4</v>
      </c>
      <c r="X390">
        <v>2.139358693966642E-4</v>
      </c>
      <c r="Y390">
        <v>0.1</v>
      </c>
      <c r="Z390">
        <v>0.16300000000000001</v>
      </c>
      <c r="AA390">
        <v>8.7999999999999995E-2</v>
      </c>
      <c r="AB390">
        <v>0.749</v>
      </c>
      <c r="AC390">
        <v>0.31819999999999998</v>
      </c>
      <c r="AD390" t="s">
        <v>48</v>
      </c>
      <c r="AE390" t="s">
        <v>48</v>
      </c>
      <c r="AF390" t="s">
        <v>48</v>
      </c>
    </row>
    <row r="391" spans="1:32" hidden="1" outlineLevel="1" x14ac:dyDescent="0.2">
      <c r="A391" t="s">
        <v>27754</v>
      </c>
      <c r="B391" t="s">
        <v>27750</v>
      </c>
      <c r="C391" t="s">
        <v>27755</v>
      </c>
      <c r="D391" s="3"/>
      <c r="J391" t="s">
        <v>27756</v>
      </c>
      <c r="K391" t="s">
        <v>26287</v>
      </c>
      <c r="L391" t="s">
        <v>1233</v>
      </c>
      <c r="M391">
        <v>1</v>
      </c>
      <c r="P391" s="2" t="s">
        <v>27757</v>
      </c>
      <c r="Q391" t="s">
        <v>10132</v>
      </c>
      <c r="S391">
        <v>1.6720566200092431E-3</v>
      </c>
      <c r="T391">
        <v>8.2363148976583034E-6</v>
      </c>
      <c r="U391">
        <v>1.22163983178325E-4</v>
      </c>
      <c r="V391">
        <v>5.0765407650033012E-5</v>
      </c>
      <c r="W391">
        <v>5.1736296154558659E-4</v>
      </c>
      <c r="X391">
        <v>3.4042575862258667E-4</v>
      </c>
      <c r="Y391">
        <v>0.17222222222222219</v>
      </c>
      <c r="Z391">
        <v>5.6000000000000001E-2</v>
      </c>
      <c r="AA391">
        <v>0</v>
      </c>
      <c r="AB391">
        <v>0.94399999999999995</v>
      </c>
      <c r="AC391">
        <v>0.39119999999999999</v>
      </c>
      <c r="AD391" t="s">
        <v>48</v>
      </c>
      <c r="AE391" t="s">
        <v>48</v>
      </c>
      <c r="AF391" t="s">
        <v>48</v>
      </c>
    </row>
    <row r="392" spans="1:32" hidden="1" outlineLevel="1" x14ac:dyDescent="0.2">
      <c r="A392" t="s">
        <v>27758</v>
      </c>
      <c r="B392" t="s">
        <v>27759</v>
      </c>
      <c r="C392" t="s">
        <v>27760</v>
      </c>
      <c r="D392" s="3"/>
      <c r="J392" t="s">
        <v>27761</v>
      </c>
      <c r="K392" t="s">
        <v>26287</v>
      </c>
      <c r="L392" t="s">
        <v>1233</v>
      </c>
      <c r="M392">
        <v>1</v>
      </c>
      <c r="P392" s="2" t="s">
        <v>27762</v>
      </c>
      <c r="Q392" t="s">
        <v>47</v>
      </c>
      <c r="S392">
        <v>5.6746572256088257E-2</v>
      </c>
      <c r="T392">
        <v>8.0116733442991972E-6</v>
      </c>
      <c r="U392">
        <v>5.2405092865228653E-3</v>
      </c>
      <c r="V392">
        <v>3.3366470597684378E-4</v>
      </c>
      <c r="W392">
        <v>3.5952389240264893E-2</v>
      </c>
      <c r="X392">
        <v>1.7812006990425289E-4</v>
      </c>
      <c r="Y392">
        <v>9.540149393090569E-2</v>
      </c>
      <c r="Z392">
        <v>0.13</v>
      </c>
      <c r="AA392">
        <v>0.113</v>
      </c>
      <c r="AB392">
        <v>0.75700000000000001</v>
      </c>
      <c r="AC392">
        <v>0.75360000000000005</v>
      </c>
      <c r="AD392" t="s">
        <v>48</v>
      </c>
      <c r="AE392" t="s">
        <v>48</v>
      </c>
      <c r="AF392" t="s">
        <v>48</v>
      </c>
    </row>
    <row r="393" spans="1:32" hidden="1" outlineLevel="1" x14ac:dyDescent="0.2">
      <c r="A393" t="s">
        <v>27763</v>
      </c>
      <c r="B393" t="s">
        <v>27764</v>
      </c>
      <c r="C393" t="s">
        <v>27765</v>
      </c>
      <c r="D393" s="3"/>
      <c r="J393" t="s">
        <v>27766</v>
      </c>
      <c r="K393" t="s">
        <v>26287</v>
      </c>
      <c r="L393" t="s">
        <v>1233</v>
      </c>
      <c r="M393">
        <v>1</v>
      </c>
      <c r="P393" s="2" t="s">
        <v>27767</v>
      </c>
      <c r="Q393" t="s">
        <v>47</v>
      </c>
      <c r="S393">
        <v>1.368197845295072E-3</v>
      </c>
      <c r="T393">
        <v>1.9651457478175871E-5</v>
      </c>
      <c r="U393">
        <v>1.2383164721541109E-4</v>
      </c>
      <c r="V393">
        <v>1.6591645544394851E-4</v>
      </c>
      <c r="W393">
        <v>4.2956066317856312E-4</v>
      </c>
      <c r="X393">
        <v>1.0826934885699301E-4</v>
      </c>
      <c r="Y393">
        <v>0.1785714285714286</v>
      </c>
      <c r="Z393">
        <v>0.11</v>
      </c>
      <c r="AA393">
        <v>3.6999999999999998E-2</v>
      </c>
      <c r="AB393">
        <v>0.85199999999999998</v>
      </c>
      <c r="AC393">
        <v>0.60719999999999996</v>
      </c>
      <c r="AD393" t="s">
        <v>48</v>
      </c>
      <c r="AE393" t="s">
        <v>48</v>
      </c>
      <c r="AF393" t="s">
        <v>48</v>
      </c>
    </row>
    <row r="394" spans="1:32" hidden="1" outlineLevel="1" x14ac:dyDescent="0.2">
      <c r="A394" t="s">
        <v>27768</v>
      </c>
      <c r="B394" t="s">
        <v>27769</v>
      </c>
      <c r="C394" t="s">
        <v>27770</v>
      </c>
      <c r="D394" s="3"/>
      <c r="J394" t="s">
        <v>27771</v>
      </c>
      <c r="K394" t="s">
        <v>26287</v>
      </c>
      <c r="L394" t="s">
        <v>1233</v>
      </c>
      <c r="M394">
        <v>1</v>
      </c>
      <c r="P394" s="2" t="s">
        <v>27772</v>
      </c>
      <c r="Q394" t="s">
        <v>47</v>
      </c>
      <c r="S394">
        <v>6.7730230512097478E-4</v>
      </c>
      <c r="T394">
        <v>2.2685976546199531E-6</v>
      </c>
      <c r="U394">
        <v>3.1351133657153703E-5</v>
      </c>
      <c r="V394">
        <v>7.465341332135722E-5</v>
      </c>
      <c r="W394">
        <v>3.2492275931872427E-4</v>
      </c>
      <c r="X394">
        <v>2.9777316740364771E-5</v>
      </c>
      <c r="Y394">
        <v>0.3</v>
      </c>
      <c r="Z394">
        <v>8.2000000000000003E-2</v>
      </c>
      <c r="AA394">
        <v>6.7000000000000004E-2</v>
      </c>
      <c r="AB394">
        <v>0.85099999999999998</v>
      </c>
      <c r="AC394">
        <v>0.16800000000000001</v>
      </c>
      <c r="AD394" t="s">
        <v>48</v>
      </c>
      <c r="AE394" t="s">
        <v>48</v>
      </c>
      <c r="AF394" t="s">
        <v>48</v>
      </c>
    </row>
    <row r="395" spans="1:32" hidden="1" outlineLevel="1" x14ac:dyDescent="0.2">
      <c r="A395" t="s">
        <v>27773</v>
      </c>
      <c r="B395" t="s">
        <v>27774</v>
      </c>
      <c r="C395" t="s">
        <v>27775</v>
      </c>
      <c r="D395" s="3"/>
      <c r="J395" t="s">
        <v>27776</v>
      </c>
      <c r="K395" t="s">
        <v>26287</v>
      </c>
      <c r="L395" t="s">
        <v>1233</v>
      </c>
      <c r="M395">
        <v>1</v>
      </c>
      <c r="P395" s="2" t="s">
        <v>27777</v>
      </c>
      <c r="Q395" t="s">
        <v>47</v>
      </c>
      <c r="S395">
        <v>3.8539749220944941E-4</v>
      </c>
      <c r="T395">
        <v>2.181194076911197E-6</v>
      </c>
      <c r="U395">
        <v>1.8305461708223451E-5</v>
      </c>
      <c r="V395">
        <v>8.7833635916467756E-5</v>
      </c>
      <c r="W395">
        <v>1.4563993318006399E-4</v>
      </c>
      <c r="X395">
        <v>2.9797485694871281E-5</v>
      </c>
      <c r="Y395">
        <v>0.125</v>
      </c>
      <c r="Z395">
        <v>0.48699999999999999</v>
      </c>
      <c r="AA395">
        <v>0</v>
      </c>
      <c r="AB395">
        <v>0.51300000000000001</v>
      </c>
      <c r="AC395">
        <v>0.69079999999999997</v>
      </c>
      <c r="AD395" t="s">
        <v>48</v>
      </c>
      <c r="AE395" t="s">
        <v>48</v>
      </c>
      <c r="AF395" t="s">
        <v>48</v>
      </c>
    </row>
    <row r="396" spans="1:32" hidden="1" outlineLevel="1" x14ac:dyDescent="0.2">
      <c r="A396" t="s">
        <v>27778</v>
      </c>
      <c r="B396" t="s">
        <v>27779</v>
      </c>
      <c r="C396" t="s">
        <v>27072</v>
      </c>
      <c r="D396" s="3"/>
      <c r="J396" t="s">
        <v>27780</v>
      </c>
      <c r="K396" t="s">
        <v>26287</v>
      </c>
      <c r="L396" t="s">
        <v>1233</v>
      </c>
      <c r="M396">
        <v>1</v>
      </c>
      <c r="P396" s="2" t="s">
        <v>27781</v>
      </c>
      <c r="Q396" t="s">
        <v>47</v>
      </c>
      <c r="S396">
        <v>3.1808277126401658E-3</v>
      </c>
      <c r="T396">
        <v>2.0363553630886599E-5</v>
      </c>
      <c r="U396">
        <v>1.472489821026102E-4</v>
      </c>
      <c r="V396">
        <v>4.0654037729837E-4</v>
      </c>
      <c r="W396">
        <v>1.285532489418983E-3</v>
      </c>
      <c r="X396">
        <v>1.795009302441031E-4</v>
      </c>
      <c r="Y396">
        <v>-3.5937499999999997E-2</v>
      </c>
      <c r="Z396">
        <v>0.111</v>
      </c>
      <c r="AA396">
        <v>9.2999999999999999E-2</v>
      </c>
      <c r="AB396">
        <v>0.79700000000000004</v>
      </c>
      <c r="AC396">
        <v>0.26679999999999998</v>
      </c>
      <c r="AD396" t="s">
        <v>48</v>
      </c>
      <c r="AE396" t="s">
        <v>48</v>
      </c>
      <c r="AF396" t="s">
        <v>48</v>
      </c>
    </row>
    <row r="397" spans="1:32" hidden="1" outlineLevel="1" x14ac:dyDescent="0.2">
      <c r="A397" t="s">
        <v>27782</v>
      </c>
      <c r="B397" t="s">
        <v>27783</v>
      </c>
      <c r="C397" t="s">
        <v>27784</v>
      </c>
      <c r="D397" s="3"/>
      <c r="J397" t="s">
        <v>27785</v>
      </c>
      <c r="K397" t="s">
        <v>26287</v>
      </c>
      <c r="L397" t="s">
        <v>1233</v>
      </c>
      <c r="M397">
        <v>1</v>
      </c>
      <c r="P397" s="2" t="s">
        <v>27786</v>
      </c>
      <c r="Q397" t="s">
        <v>47</v>
      </c>
      <c r="S397">
        <v>1.1392467655241489E-2</v>
      </c>
      <c r="T397">
        <v>2.336780880796141E-6</v>
      </c>
      <c r="U397">
        <v>1.116953644668683E-4</v>
      </c>
      <c r="V397">
        <v>1.7370538262184709E-4</v>
      </c>
      <c r="W397">
        <v>9.3313762918114662E-3</v>
      </c>
      <c r="X397">
        <v>9.3318492872640491E-5</v>
      </c>
      <c r="Y397">
        <v>0.25</v>
      </c>
      <c r="Z397">
        <v>0</v>
      </c>
      <c r="AA397">
        <v>0.105</v>
      </c>
      <c r="AB397">
        <v>0.89500000000000002</v>
      </c>
      <c r="AC397">
        <v>-0.22040000000000001</v>
      </c>
      <c r="AD397" t="s">
        <v>48</v>
      </c>
      <c r="AE397" t="s">
        <v>48</v>
      </c>
      <c r="AF397" t="s">
        <v>48</v>
      </c>
    </row>
    <row r="398" spans="1:32" hidden="1" outlineLevel="1" x14ac:dyDescent="0.2">
      <c r="A398" t="s">
        <v>27787</v>
      </c>
      <c r="B398" t="s">
        <v>27788</v>
      </c>
      <c r="C398" t="s">
        <v>27789</v>
      </c>
      <c r="D398" s="3"/>
      <c r="J398" t="s">
        <v>27790</v>
      </c>
      <c r="K398" t="s">
        <v>26287</v>
      </c>
      <c r="L398" t="s">
        <v>1233</v>
      </c>
      <c r="M398">
        <v>1</v>
      </c>
      <c r="P398" s="2" t="s">
        <v>27791</v>
      </c>
      <c r="Q398" t="s">
        <v>47</v>
      </c>
      <c r="S398">
        <v>0.47066807746887213</v>
      </c>
      <c r="T398">
        <v>3.5359622415853658E-5</v>
      </c>
      <c r="U398">
        <v>0.36471527814865112</v>
      </c>
      <c r="V398">
        <v>1.443623914383352E-3</v>
      </c>
      <c r="W398">
        <v>5.2555616945028312E-2</v>
      </c>
      <c r="X398">
        <v>1.355327432975173E-3</v>
      </c>
      <c r="Y398">
        <v>-3.3333333333333333E-2</v>
      </c>
      <c r="Z398">
        <v>0.129</v>
      </c>
      <c r="AA398">
        <v>0</v>
      </c>
      <c r="AB398">
        <v>0.871</v>
      </c>
      <c r="AC398">
        <v>0.78959999999999997</v>
      </c>
      <c r="AD398" t="s">
        <v>48</v>
      </c>
      <c r="AE398" t="s">
        <v>48</v>
      </c>
      <c r="AF398" t="s">
        <v>48</v>
      </c>
    </row>
    <row r="399" spans="1:32" hidden="1" outlineLevel="1" x14ac:dyDescent="0.2">
      <c r="A399" t="s">
        <v>27792</v>
      </c>
      <c r="B399" t="s">
        <v>27793</v>
      </c>
      <c r="C399" t="s">
        <v>27794</v>
      </c>
      <c r="D399" s="3"/>
      <c r="J399" t="s">
        <v>27795</v>
      </c>
      <c r="K399" t="s">
        <v>26287</v>
      </c>
      <c r="L399" t="s">
        <v>1233</v>
      </c>
      <c r="M399">
        <v>1</v>
      </c>
      <c r="P399" s="2" t="s">
        <v>27796</v>
      </c>
      <c r="Q399" t="s">
        <v>10060</v>
      </c>
      <c r="S399">
        <v>1.289916690438986E-3</v>
      </c>
      <c r="T399">
        <v>5.159760985407047E-5</v>
      </c>
      <c r="U399">
        <v>1.14207410661038E-4</v>
      </c>
      <c r="V399">
        <v>9.9589087767526507E-5</v>
      </c>
      <c r="W399">
        <v>4.4173435890115798E-4</v>
      </c>
      <c r="X399">
        <v>9.817530371947214E-5</v>
      </c>
      <c r="Y399">
        <v>0.1035103785103785</v>
      </c>
      <c r="Z399">
        <v>0.14399999999999999</v>
      </c>
      <c r="AA399">
        <v>6.7000000000000004E-2</v>
      </c>
      <c r="AB399">
        <v>0.79</v>
      </c>
      <c r="AC399">
        <v>0.98470000000000002</v>
      </c>
      <c r="AD399" t="s">
        <v>48</v>
      </c>
      <c r="AE399" t="s">
        <v>48</v>
      </c>
      <c r="AF399" t="s">
        <v>48</v>
      </c>
    </row>
    <row r="400" spans="1:32" hidden="1" outlineLevel="1" x14ac:dyDescent="0.2">
      <c r="A400" t="s">
        <v>27797</v>
      </c>
      <c r="B400" t="s">
        <v>27798</v>
      </c>
      <c r="C400" t="s">
        <v>27799</v>
      </c>
      <c r="D400" s="3"/>
      <c r="J400" t="s">
        <v>27800</v>
      </c>
      <c r="K400" t="s">
        <v>26287</v>
      </c>
      <c r="L400" t="s">
        <v>1233</v>
      </c>
      <c r="M400">
        <v>1</v>
      </c>
      <c r="P400" s="2" t="s">
        <v>27801</v>
      </c>
      <c r="Q400" t="s">
        <v>47</v>
      </c>
      <c r="S400">
        <v>8.2485697930678725E-4</v>
      </c>
      <c r="T400">
        <v>4.2336278056609436E-6</v>
      </c>
      <c r="U400">
        <v>3.0846204026602209E-5</v>
      </c>
      <c r="V400">
        <v>1.5269609866663811E-4</v>
      </c>
      <c r="W400">
        <v>2.9567902674898511E-4</v>
      </c>
      <c r="X400">
        <v>4.2975054384442053E-5</v>
      </c>
      <c r="Y400">
        <v>-6.4523809523809525E-2</v>
      </c>
      <c r="Z400">
        <v>9.5000000000000001E-2</v>
      </c>
      <c r="AA400">
        <v>6.4000000000000001E-2</v>
      </c>
      <c r="AB400">
        <v>0.84099999999999997</v>
      </c>
      <c r="AC400">
        <v>0.46879999999999999</v>
      </c>
      <c r="AD400" t="s">
        <v>48</v>
      </c>
      <c r="AE400" t="s">
        <v>48</v>
      </c>
      <c r="AF400" t="s">
        <v>48</v>
      </c>
    </row>
    <row r="401" spans="1:32" hidden="1" outlineLevel="1" x14ac:dyDescent="0.2">
      <c r="A401" t="s">
        <v>27802</v>
      </c>
      <c r="B401" t="s">
        <v>27803</v>
      </c>
      <c r="C401" t="s">
        <v>27804</v>
      </c>
      <c r="D401" s="3"/>
      <c r="J401" t="s">
        <v>27805</v>
      </c>
      <c r="K401" t="s">
        <v>26287</v>
      </c>
      <c r="L401" t="s">
        <v>1233</v>
      </c>
      <c r="M401">
        <v>1</v>
      </c>
      <c r="P401" s="2" t="s">
        <v>27806</v>
      </c>
      <c r="Q401" t="s">
        <v>47</v>
      </c>
      <c r="S401">
        <v>2.781266812235117E-4</v>
      </c>
      <c r="T401">
        <v>2.7667606445902489E-6</v>
      </c>
      <c r="U401">
        <v>1.8361672118771821E-5</v>
      </c>
      <c r="V401">
        <v>3.9630536775803187E-5</v>
      </c>
      <c r="W401">
        <v>1.3479930930770931E-4</v>
      </c>
      <c r="X401">
        <v>2.429525920888409E-5</v>
      </c>
      <c r="Y401">
        <v>0.2</v>
      </c>
      <c r="Z401">
        <v>0.17100000000000001</v>
      </c>
      <c r="AA401">
        <v>1.7000000000000001E-2</v>
      </c>
      <c r="AB401">
        <v>0.81200000000000006</v>
      </c>
      <c r="AC401">
        <v>0.94679999999999997</v>
      </c>
      <c r="AD401" t="s">
        <v>48</v>
      </c>
      <c r="AE401" t="s">
        <v>48</v>
      </c>
      <c r="AF401" t="s">
        <v>48</v>
      </c>
    </row>
    <row r="402" spans="1:32" hidden="1" outlineLevel="1" x14ac:dyDescent="0.2">
      <c r="A402" t="s">
        <v>27807</v>
      </c>
      <c r="B402" t="s">
        <v>27808</v>
      </c>
      <c r="C402" t="s">
        <v>27809</v>
      </c>
      <c r="D402" s="3"/>
      <c r="J402" t="s">
        <v>27810</v>
      </c>
      <c r="K402" t="s">
        <v>26287</v>
      </c>
      <c r="L402" t="s">
        <v>1233</v>
      </c>
      <c r="M402">
        <v>1</v>
      </c>
      <c r="P402" s="2" t="s">
        <v>27811</v>
      </c>
      <c r="Q402" t="s">
        <v>47</v>
      </c>
      <c r="S402">
        <v>7.4589776340872049E-4</v>
      </c>
      <c r="T402">
        <v>5.3332605602918193E-6</v>
      </c>
      <c r="U402">
        <v>5.4000731324777007E-5</v>
      </c>
      <c r="V402">
        <v>3.745280992006883E-5</v>
      </c>
      <c r="W402">
        <v>3.1521896016784012E-4</v>
      </c>
      <c r="X402">
        <v>5.8672783779911697E-5</v>
      </c>
      <c r="Y402">
        <v>2.3437500000000031E-2</v>
      </c>
      <c r="Z402">
        <v>0.29899999999999999</v>
      </c>
      <c r="AA402">
        <v>0.14799999999999999</v>
      </c>
      <c r="AB402">
        <v>0.55300000000000005</v>
      </c>
      <c r="AC402">
        <v>0.73260000000000003</v>
      </c>
      <c r="AD402" t="s">
        <v>48</v>
      </c>
      <c r="AE402" t="s">
        <v>48</v>
      </c>
      <c r="AF402" t="s">
        <v>48</v>
      </c>
    </row>
    <row r="403" spans="1:32" hidden="1" outlineLevel="1" x14ac:dyDescent="0.2">
      <c r="A403" t="s">
        <v>27812</v>
      </c>
      <c r="B403" t="s">
        <v>27813</v>
      </c>
      <c r="C403" t="s">
        <v>27814</v>
      </c>
      <c r="D403" s="3"/>
      <c r="J403" t="s">
        <v>27815</v>
      </c>
      <c r="K403" t="s">
        <v>26287</v>
      </c>
      <c r="L403" t="s">
        <v>1233</v>
      </c>
      <c r="M403">
        <v>1</v>
      </c>
      <c r="P403" s="2" t="s">
        <v>27816</v>
      </c>
      <c r="Q403" t="s">
        <v>47</v>
      </c>
      <c r="S403">
        <v>8.2746823318302631E-4</v>
      </c>
      <c r="T403">
        <v>3.440670752752339E-6</v>
      </c>
      <c r="U403">
        <v>2.5792622182052579E-5</v>
      </c>
      <c r="V403">
        <v>5.9652698837453499E-5</v>
      </c>
      <c r="W403">
        <v>3.5581391421146691E-4</v>
      </c>
      <c r="X403">
        <v>5.1404305850155652E-5</v>
      </c>
      <c r="Y403">
        <v>7.4999999999999997E-2</v>
      </c>
      <c r="Z403">
        <v>0</v>
      </c>
      <c r="AA403">
        <v>9.5000000000000001E-2</v>
      </c>
      <c r="AB403">
        <v>0.90500000000000003</v>
      </c>
      <c r="AC403">
        <v>-0.68510000000000004</v>
      </c>
      <c r="AD403" t="s">
        <v>48</v>
      </c>
      <c r="AE403" t="s">
        <v>48</v>
      </c>
      <c r="AF403" t="s">
        <v>48</v>
      </c>
    </row>
    <row r="404" spans="1:32" hidden="1" outlineLevel="1" x14ac:dyDescent="0.2">
      <c r="A404" t="s">
        <v>27817</v>
      </c>
      <c r="B404" t="s">
        <v>27818</v>
      </c>
      <c r="C404" t="s">
        <v>27819</v>
      </c>
      <c r="D404" s="3"/>
      <c r="J404" t="s">
        <v>27820</v>
      </c>
      <c r="K404" t="s">
        <v>26287</v>
      </c>
      <c r="L404" t="s">
        <v>1233</v>
      </c>
      <c r="M404">
        <v>1</v>
      </c>
      <c r="P404" s="2" t="s">
        <v>27821</v>
      </c>
      <c r="Q404" t="s">
        <v>47</v>
      </c>
      <c r="S404">
        <v>0.29665136337280268</v>
      </c>
      <c r="T404">
        <v>1.323173783021048E-4</v>
      </c>
      <c r="U404">
        <v>4.9356680363416672E-2</v>
      </c>
      <c r="V404">
        <v>7.2741025360301137E-4</v>
      </c>
      <c r="W404">
        <v>0.1816402077674866</v>
      </c>
      <c r="X404">
        <v>1.9649018067866559E-3</v>
      </c>
      <c r="Y404">
        <v>0.23133333333333331</v>
      </c>
      <c r="Z404">
        <v>0.17100000000000001</v>
      </c>
      <c r="AA404">
        <v>4.3999999999999997E-2</v>
      </c>
      <c r="AB404">
        <v>0.78500000000000003</v>
      </c>
      <c r="AC404">
        <v>0.99360000000000004</v>
      </c>
      <c r="AD404" t="s">
        <v>48</v>
      </c>
      <c r="AE404" t="s">
        <v>48</v>
      </c>
      <c r="AF404" t="s">
        <v>48</v>
      </c>
    </row>
    <row r="405" spans="1:32" hidden="1" outlineLevel="1" x14ac:dyDescent="0.2">
      <c r="A405" t="s">
        <v>27822</v>
      </c>
      <c r="B405" t="s">
        <v>27823</v>
      </c>
      <c r="C405" t="s">
        <v>27824</v>
      </c>
      <c r="D405" s="3"/>
      <c r="J405" t="s">
        <v>27825</v>
      </c>
      <c r="K405" t="s">
        <v>26287</v>
      </c>
      <c r="L405" t="s">
        <v>1233</v>
      </c>
      <c r="M405">
        <v>1</v>
      </c>
      <c r="P405" s="2" t="s">
        <v>27826</v>
      </c>
      <c r="Q405" t="s">
        <v>47</v>
      </c>
      <c r="S405">
        <v>5.8833957882598042E-4</v>
      </c>
      <c r="T405">
        <v>2.1098883280501468E-6</v>
      </c>
      <c r="U405">
        <v>1.8334289052290839E-5</v>
      </c>
      <c r="V405">
        <v>6.2028069805819541E-5</v>
      </c>
      <c r="W405">
        <v>2.3379630874842411E-4</v>
      </c>
      <c r="X405">
        <v>5.5422082368750132E-5</v>
      </c>
      <c r="Y405">
        <v>0</v>
      </c>
      <c r="Z405">
        <v>0</v>
      </c>
      <c r="AA405">
        <v>0</v>
      </c>
      <c r="AB405">
        <v>1</v>
      </c>
      <c r="AC405">
        <v>0</v>
      </c>
      <c r="AD405" t="s">
        <v>48</v>
      </c>
      <c r="AE405" t="s">
        <v>48</v>
      </c>
      <c r="AF405" t="s">
        <v>48</v>
      </c>
    </row>
    <row r="406" spans="1:32" hidden="1" outlineLevel="1" x14ac:dyDescent="0.2">
      <c r="A406" t="s">
        <v>27827</v>
      </c>
      <c r="B406" t="s">
        <v>27828</v>
      </c>
      <c r="C406" t="s">
        <v>27829</v>
      </c>
      <c r="D406" s="3"/>
      <c r="J406" t="s">
        <v>27830</v>
      </c>
      <c r="K406" t="s">
        <v>26287</v>
      </c>
      <c r="L406" t="s">
        <v>1233</v>
      </c>
      <c r="M406">
        <v>1</v>
      </c>
      <c r="P406" s="2" t="s">
        <v>27831</v>
      </c>
      <c r="Q406" t="s">
        <v>47</v>
      </c>
      <c r="S406">
        <v>3.6653399001806969E-4</v>
      </c>
      <c r="T406">
        <v>4.8331448851968162E-6</v>
      </c>
      <c r="U406">
        <v>3.045723497052677E-5</v>
      </c>
      <c r="V406">
        <v>3.7772071664221578E-5</v>
      </c>
      <c r="W406">
        <v>1.5797265223227441E-4</v>
      </c>
      <c r="X406">
        <v>4.2848238081205643E-5</v>
      </c>
      <c r="Y406">
        <v>0.5</v>
      </c>
      <c r="Z406">
        <v>7.2999999999999995E-2</v>
      </c>
      <c r="AA406">
        <v>0</v>
      </c>
      <c r="AB406">
        <v>0.92700000000000005</v>
      </c>
      <c r="AC406">
        <v>0.45879999999999999</v>
      </c>
      <c r="AD406" t="s">
        <v>48</v>
      </c>
      <c r="AE406" t="s">
        <v>48</v>
      </c>
      <c r="AF406" t="s">
        <v>48</v>
      </c>
    </row>
    <row r="407" spans="1:32" hidden="1" outlineLevel="1" x14ac:dyDescent="0.2">
      <c r="A407" t="s">
        <v>27832</v>
      </c>
      <c r="B407" t="s">
        <v>27833</v>
      </c>
      <c r="C407" t="s">
        <v>27834</v>
      </c>
      <c r="D407" s="3"/>
      <c r="J407" t="s">
        <v>27835</v>
      </c>
      <c r="K407" t="s">
        <v>26287</v>
      </c>
      <c r="L407" t="s">
        <v>1233</v>
      </c>
      <c r="M407">
        <v>1</v>
      </c>
      <c r="P407" s="2" t="s">
        <v>27836</v>
      </c>
      <c r="Q407" t="s">
        <v>10471</v>
      </c>
      <c r="S407">
        <v>9.1108633205294609E-4</v>
      </c>
      <c r="T407">
        <v>4.1243943087465604E-6</v>
      </c>
      <c r="U407">
        <v>3.4160850191256031E-5</v>
      </c>
      <c r="V407">
        <v>7.0621419581584632E-5</v>
      </c>
      <c r="W407">
        <v>3.6193011328578001E-4</v>
      </c>
      <c r="X407">
        <v>6.3555882661603391E-5</v>
      </c>
      <c r="Y407">
        <v>0.14285714285714279</v>
      </c>
      <c r="Z407">
        <v>4.9000000000000002E-2</v>
      </c>
      <c r="AA407">
        <v>9.4E-2</v>
      </c>
      <c r="AB407">
        <v>0.85699999999999998</v>
      </c>
      <c r="AC407">
        <v>-0.29730000000000001</v>
      </c>
      <c r="AD407" t="s">
        <v>48</v>
      </c>
      <c r="AE407" t="s">
        <v>48</v>
      </c>
      <c r="AF407" t="s">
        <v>48</v>
      </c>
    </row>
    <row r="408" spans="1:32" hidden="1" outlineLevel="1" x14ac:dyDescent="0.2">
      <c r="A408" t="s">
        <v>27837</v>
      </c>
      <c r="B408" t="s">
        <v>27838</v>
      </c>
      <c r="C408" t="s">
        <v>27839</v>
      </c>
      <c r="D408" s="3"/>
      <c r="J408" t="s">
        <v>27840</v>
      </c>
      <c r="K408" t="s">
        <v>26287</v>
      </c>
      <c r="L408" t="s">
        <v>1233</v>
      </c>
      <c r="M408">
        <v>1</v>
      </c>
      <c r="P408" s="2" t="s">
        <v>27841</v>
      </c>
      <c r="Q408" t="s">
        <v>10032</v>
      </c>
      <c r="S408">
        <v>3.7482258630916482E-4</v>
      </c>
      <c r="T408">
        <v>3.7264010188664538E-6</v>
      </c>
      <c r="U408">
        <v>2.2784042812418189E-5</v>
      </c>
      <c r="V408">
        <v>4.6826691686874262E-5</v>
      </c>
      <c r="W408">
        <v>1.6699206025805319E-4</v>
      </c>
      <c r="X408">
        <v>2.6644152967492118E-5</v>
      </c>
      <c r="Y408">
        <v>0.10595238095238101</v>
      </c>
      <c r="Z408">
        <v>6.4000000000000001E-2</v>
      </c>
      <c r="AA408">
        <v>1.7999999999999999E-2</v>
      </c>
      <c r="AB408">
        <v>0.91800000000000004</v>
      </c>
      <c r="AC408">
        <v>0.61240000000000006</v>
      </c>
      <c r="AD408" t="s">
        <v>48</v>
      </c>
      <c r="AE408" t="s">
        <v>48</v>
      </c>
      <c r="AF408" t="s">
        <v>48</v>
      </c>
    </row>
    <row r="409" spans="1:32" hidden="1" outlineLevel="1" x14ac:dyDescent="0.2">
      <c r="A409" t="s">
        <v>27842</v>
      </c>
      <c r="B409" t="s">
        <v>27843</v>
      </c>
      <c r="C409" t="s">
        <v>27844</v>
      </c>
      <c r="D409" s="3"/>
      <c r="J409" t="s">
        <v>27845</v>
      </c>
      <c r="K409" t="s">
        <v>26287</v>
      </c>
      <c r="L409" t="s">
        <v>1233</v>
      </c>
      <c r="M409">
        <v>1</v>
      </c>
      <c r="P409" s="2" t="s">
        <v>27846</v>
      </c>
      <c r="Q409" t="s">
        <v>47</v>
      </c>
      <c r="S409">
        <v>1.34120206348598E-3</v>
      </c>
      <c r="T409">
        <v>2.1575965547526721E-6</v>
      </c>
      <c r="U409">
        <v>3.8455778849311173E-5</v>
      </c>
      <c r="V409">
        <v>8.2236314483452588E-5</v>
      </c>
      <c r="W409">
        <v>5.1305146189406514E-4</v>
      </c>
      <c r="X409">
        <v>4.9880269216373563E-5</v>
      </c>
      <c r="Y409">
        <v>0.3</v>
      </c>
      <c r="Z409">
        <v>0.20200000000000001</v>
      </c>
      <c r="AA409">
        <v>0</v>
      </c>
      <c r="AB409">
        <v>0.79800000000000004</v>
      </c>
      <c r="AC409">
        <v>0.51060000000000005</v>
      </c>
      <c r="AD409" t="s">
        <v>48</v>
      </c>
      <c r="AE409" t="s">
        <v>48</v>
      </c>
      <c r="AF409" t="s">
        <v>48</v>
      </c>
    </row>
    <row r="410" spans="1:32" hidden="1" outlineLevel="1" x14ac:dyDescent="0.2">
      <c r="A410" t="s">
        <v>27847</v>
      </c>
      <c r="B410" t="s">
        <v>27848</v>
      </c>
      <c r="C410" t="s">
        <v>27849</v>
      </c>
      <c r="D410" s="3"/>
      <c r="J410" t="s">
        <v>27850</v>
      </c>
      <c r="K410" t="s">
        <v>26287</v>
      </c>
      <c r="L410" t="s">
        <v>1233</v>
      </c>
      <c r="M410">
        <v>1</v>
      </c>
      <c r="P410" s="2" t="s">
        <v>27851</v>
      </c>
      <c r="Q410" t="s">
        <v>47</v>
      </c>
      <c r="S410">
        <v>5.7944050058722496E-4</v>
      </c>
      <c r="T410">
        <v>2.9441309834510321E-6</v>
      </c>
      <c r="U410">
        <v>1.9448965758783739E-5</v>
      </c>
      <c r="V410">
        <v>6.0051545005990192E-5</v>
      </c>
      <c r="W410">
        <v>3.0789009178988641E-4</v>
      </c>
      <c r="X410">
        <v>3.0212238925741989E-5</v>
      </c>
      <c r="Y410">
        <v>6.6666666666666666E-2</v>
      </c>
      <c r="Z410">
        <v>0.20799999999999999</v>
      </c>
      <c r="AA410">
        <v>0</v>
      </c>
      <c r="AB410">
        <v>0.79200000000000004</v>
      </c>
      <c r="AC410">
        <v>0.61240000000000006</v>
      </c>
      <c r="AD410" t="s">
        <v>48</v>
      </c>
      <c r="AE410" t="s">
        <v>48</v>
      </c>
      <c r="AF410" t="s">
        <v>48</v>
      </c>
    </row>
    <row r="411" spans="1:32" hidden="1" outlineLevel="1" x14ac:dyDescent="0.2">
      <c r="A411" t="s">
        <v>27852</v>
      </c>
      <c r="B411" t="s">
        <v>27853</v>
      </c>
      <c r="C411" t="s">
        <v>27854</v>
      </c>
      <c r="D411" s="3"/>
      <c r="J411" t="s">
        <v>27855</v>
      </c>
      <c r="K411" t="s">
        <v>26287</v>
      </c>
      <c r="L411" t="s">
        <v>1233</v>
      </c>
      <c r="M411">
        <v>1</v>
      </c>
      <c r="P411" s="2" t="s">
        <v>27856</v>
      </c>
      <c r="Q411" t="s">
        <v>47</v>
      </c>
      <c r="S411">
        <v>3.4903670893982047E-4</v>
      </c>
      <c r="T411">
        <v>2.2481071937363591E-6</v>
      </c>
      <c r="U411">
        <v>2.0092084014322609E-5</v>
      </c>
      <c r="V411">
        <v>4.2094350646948442E-5</v>
      </c>
      <c r="W411">
        <v>1.5758915105834601E-4</v>
      </c>
      <c r="X411">
        <v>2.657655022630934E-5</v>
      </c>
      <c r="Y411">
        <v>-9.375E-2</v>
      </c>
      <c r="Z411">
        <v>0</v>
      </c>
      <c r="AA411">
        <v>0.08</v>
      </c>
      <c r="AB411">
        <v>0.92</v>
      </c>
      <c r="AC411">
        <v>-0.1027</v>
      </c>
      <c r="AD411" t="s">
        <v>48</v>
      </c>
      <c r="AE411" t="s">
        <v>48</v>
      </c>
      <c r="AF411" t="s">
        <v>48</v>
      </c>
    </row>
    <row r="412" spans="1:32" hidden="1" outlineLevel="1" x14ac:dyDescent="0.2">
      <c r="A412" t="s">
        <v>27857</v>
      </c>
      <c r="B412" t="s">
        <v>27858</v>
      </c>
      <c r="C412" t="s">
        <v>27859</v>
      </c>
      <c r="D412" s="3"/>
      <c r="J412" t="s">
        <v>27860</v>
      </c>
      <c r="K412" t="s">
        <v>26287</v>
      </c>
      <c r="L412" t="s">
        <v>1233</v>
      </c>
      <c r="M412">
        <v>1</v>
      </c>
      <c r="P412" s="2" t="s">
        <v>27861</v>
      </c>
      <c r="Q412" t="s">
        <v>10258</v>
      </c>
      <c r="S412">
        <v>2.9196820105426008E-4</v>
      </c>
      <c r="T412">
        <v>4.2552510421955958E-6</v>
      </c>
      <c r="U412">
        <v>2.548875636421144E-5</v>
      </c>
      <c r="V412">
        <v>7.5291129178367555E-5</v>
      </c>
      <c r="W412">
        <v>1.0609003220452E-4</v>
      </c>
      <c r="X412">
        <v>2.864110319933388E-5</v>
      </c>
      <c r="Y412">
        <v>2.5185185185185199E-2</v>
      </c>
      <c r="Z412">
        <v>0.13300000000000001</v>
      </c>
      <c r="AA412">
        <v>3.6999999999999998E-2</v>
      </c>
      <c r="AB412">
        <v>0.83</v>
      </c>
      <c r="AC412">
        <v>0.84930000000000005</v>
      </c>
      <c r="AD412" t="s">
        <v>48</v>
      </c>
      <c r="AE412" t="s">
        <v>48</v>
      </c>
      <c r="AF412" t="s">
        <v>48</v>
      </c>
    </row>
    <row r="413" spans="1:32" hidden="1" outlineLevel="1" x14ac:dyDescent="0.2">
      <c r="A413" t="s">
        <v>27862</v>
      </c>
      <c r="B413" t="s">
        <v>27863</v>
      </c>
      <c r="C413" t="s">
        <v>27864</v>
      </c>
      <c r="D413" s="3"/>
      <c r="J413" t="s">
        <v>27865</v>
      </c>
      <c r="K413" t="s">
        <v>26287</v>
      </c>
      <c r="L413" t="s">
        <v>1233</v>
      </c>
      <c r="M413">
        <v>1</v>
      </c>
      <c r="P413" s="2" t="s">
        <v>27866</v>
      </c>
      <c r="Q413" t="s">
        <v>47</v>
      </c>
      <c r="S413">
        <v>3.2824705704115331E-4</v>
      </c>
      <c r="T413">
        <v>2.3516813598689619E-6</v>
      </c>
      <c r="U413">
        <v>1.6396395949414E-5</v>
      </c>
      <c r="V413">
        <v>4.2445815779501572E-5</v>
      </c>
      <c r="W413">
        <v>1.5600184269715101E-4</v>
      </c>
      <c r="X413">
        <v>2.6389207050669938E-5</v>
      </c>
      <c r="Y413">
        <v>0</v>
      </c>
      <c r="Z413">
        <v>0.182</v>
      </c>
      <c r="AA413">
        <v>7.3999999999999996E-2</v>
      </c>
      <c r="AB413">
        <v>0.74299999999999999</v>
      </c>
      <c r="AC413">
        <v>0.49390000000000001</v>
      </c>
      <c r="AD413" t="s">
        <v>48</v>
      </c>
      <c r="AE413" t="s">
        <v>48</v>
      </c>
      <c r="AF413" t="s">
        <v>48</v>
      </c>
    </row>
    <row r="414" spans="1:32" hidden="1" outlineLevel="1" x14ac:dyDescent="0.2">
      <c r="A414" t="s">
        <v>27867</v>
      </c>
      <c r="B414" t="s">
        <v>27868</v>
      </c>
      <c r="C414" t="s">
        <v>27869</v>
      </c>
      <c r="D414" s="3"/>
      <c r="J414" t="s">
        <v>27870</v>
      </c>
      <c r="K414" t="s">
        <v>26287</v>
      </c>
      <c r="L414" t="s">
        <v>1233</v>
      </c>
      <c r="M414">
        <v>1</v>
      </c>
      <c r="P414" s="2" t="s">
        <v>27871</v>
      </c>
      <c r="Q414" t="s">
        <v>47</v>
      </c>
      <c r="S414">
        <v>7.969697006046772E-3</v>
      </c>
      <c r="T414">
        <v>4.7523640205326956E-6</v>
      </c>
      <c r="U414">
        <v>6.6692911786958575E-4</v>
      </c>
      <c r="V414">
        <v>1.5401096607092771E-4</v>
      </c>
      <c r="W414">
        <v>2.6250339578837161E-3</v>
      </c>
      <c r="X414">
        <v>1.1191754310857501E-4</v>
      </c>
      <c r="Y414">
        <v>0.38988095238095227</v>
      </c>
      <c r="Z414">
        <v>0.22600000000000001</v>
      </c>
      <c r="AA414">
        <v>4.7E-2</v>
      </c>
      <c r="AB414">
        <v>0.72799999999999998</v>
      </c>
      <c r="AC414">
        <v>0.97399999999999998</v>
      </c>
      <c r="AD414" t="s">
        <v>48</v>
      </c>
      <c r="AE414" t="s">
        <v>48</v>
      </c>
      <c r="AF414" t="s">
        <v>48</v>
      </c>
    </row>
    <row r="415" spans="1:32" hidden="1" outlineLevel="1" x14ac:dyDescent="0.2">
      <c r="A415" t="s">
        <v>27872</v>
      </c>
      <c r="B415" t="s">
        <v>27873</v>
      </c>
      <c r="C415" t="s">
        <v>27874</v>
      </c>
      <c r="D415" s="3"/>
      <c r="J415" t="s">
        <v>14166</v>
      </c>
      <c r="K415" t="s">
        <v>26287</v>
      </c>
      <c r="L415" t="s">
        <v>1233</v>
      </c>
      <c r="M415">
        <v>1</v>
      </c>
      <c r="P415" s="2" t="s">
        <v>27875</v>
      </c>
      <c r="Q415" t="s">
        <v>10471</v>
      </c>
      <c r="Y415" t="s">
        <v>48</v>
      </c>
      <c r="Z415" t="s">
        <v>48</v>
      </c>
      <c r="AA415" t="s">
        <v>48</v>
      </c>
      <c r="AB415" t="s">
        <v>48</v>
      </c>
      <c r="AC415" t="s">
        <v>48</v>
      </c>
      <c r="AD415" t="s">
        <v>48</v>
      </c>
      <c r="AE415" t="s">
        <v>48</v>
      </c>
      <c r="AF415" t="s">
        <v>48</v>
      </c>
    </row>
    <row r="416" spans="1:32" hidden="1" outlineLevel="1" x14ac:dyDescent="0.2">
      <c r="A416" t="s">
        <v>27876</v>
      </c>
      <c r="B416" t="s">
        <v>27877</v>
      </c>
      <c r="C416" t="s">
        <v>27878</v>
      </c>
      <c r="D416" s="3"/>
      <c r="J416" t="s">
        <v>27879</v>
      </c>
      <c r="K416" t="s">
        <v>26287</v>
      </c>
      <c r="L416" t="s">
        <v>1233</v>
      </c>
      <c r="M416">
        <v>1</v>
      </c>
      <c r="P416" s="2" t="s">
        <v>27880</v>
      </c>
      <c r="Q416" t="s">
        <v>47</v>
      </c>
      <c r="S416">
        <v>3.4902626066468661E-4</v>
      </c>
      <c r="T416">
        <v>2.1273815491440469E-6</v>
      </c>
      <c r="U416">
        <v>1.6588228390901349E-5</v>
      </c>
      <c r="V416">
        <v>4.6713270421605557E-5</v>
      </c>
      <c r="W416">
        <v>1.574643392814323E-4</v>
      </c>
      <c r="X416">
        <v>2.7392557967687029E-5</v>
      </c>
      <c r="Y416">
        <v>6.6666666666666666E-2</v>
      </c>
      <c r="Z416">
        <v>8.5000000000000006E-2</v>
      </c>
      <c r="AA416">
        <v>0</v>
      </c>
      <c r="AB416">
        <v>0.91500000000000004</v>
      </c>
      <c r="AC416">
        <v>0.40189999999999998</v>
      </c>
      <c r="AD416" t="s">
        <v>48</v>
      </c>
      <c r="AE416" t="s">
        <v>48</v>
      </c>
      <c r="AF416" t="s">
        <v>48</v>
      </c>
    </row>
    <row r="417" spans="1:32" hidden="1" outlineLevel="1" x14ac:dyDescent="0.2">
      <c r="A417" t="s">
        <v>27881</v>
      </c>
      <c r="B417" t="s">
        <v>27882</v>
      </c>
      <c r="C417" t="s">
        <v>27883</v>
      </c>
      <c r="D417" s="3"/>
      <c r="J417" t="s">
        <v>27884</v>
      </c>
      <c r="K417" t="s">
        <v>26287</v>
      </c>
      <c r="L417" t="s">
        <v>1233</v>
      </c>
      <c r="M417">
        <v>1</v>
      </c>
      <c r="P417" s="2" t="s">
        <v>27885</v>
      </c>
      <c r="Q417" t="s">
        <v>47</v>
      </c>
      <c r="S417">
        <v>5.3018066100776204E-3</v>
      </c>
      <c r="T417">
        <v>2.4147979274857789E-5</v>
      </c>
      <c r="U417">
        <v>1.9772819359786811E-4</v>
      </c>
      <c r="V417">
        <v>5.2380887791514397E-4</v>
      </c>
      <c r="W417">
        <v>2.6598384138196711E-3</v>
      </c>
      <c r="X417">
        <v>1.155085483333096E-4</v>
      </c>
      <c r="Y417">
        <v>0.14892156862745101</v>
      </c>
      <c r="Z417">
        <v>0.114</v>
      </c>
      <c r="AA417">
        <v>5.6000000000000001E-2</v>
      </c>
      <c r="AB417">
        <v>0.83</v>
      </c>
      <c r="AC417">
        <v>0.95599999999999996</v>
      </c>
      <c r="AD417" t="s">
        <v>48</v>
      </c>
      <c r="AE417" t="s">
        <v>48</v>
      </c>
      <c r="AF417" t="s">
        <v>48</v>
      </c>
    </row>
    <row r="418" spans="1:32" hidden="1" outlineLevel="1" x14ac:dyDescent="0.2">
      <c r="A418" t="s">
        <v>27886</v>
      </c>
      <c r="B418" t="s">
        <v>27887</v>
      </c>
      <c r="C418" t="s">
        <v>27888</v>
      </c>
      <c r="D418" s="3"/>
      <c r="J418" t="s">
        <v>16887</v>
      </c>
      <c r="K418" t="s">
        <v>26287</v>
      </c>
      <c r="L418" t="s">
        <v>1233</v>
      </c>
      <c r="M418">
        <v>1</v>
      </c>
      <c r="P418" s="2" t="s">
        <v>27889</v>
      </c>
      <c r="Q418" t="s">
        <v>47</v>
      </c>
      <c r="Y418" t="s">
        <v>48</v>
      </c>
      <c r="Z418" t="s">
        <v>48</v>
      </c>
      <c r="AA418" t="s">
        <v>48</v>
      </c>
      <c r="AB418" t="s">
        <v>48</v>
      </c>
      <c r="AC418" t="s">
        <v>48</v>
      </c>
      <c r="AD418" t="s">
        <v>48</v>
      </c>
      <c r="AE418" t="s">
        <v>48</v>
      </c>
      <c r="AF418" t="s">
        <v>48</v>
      </c>
    </row>
    <row r="419" spans="1:32" hidden="1" outlineLevel="1" x14ac:dyDescent="0.2">
      <c r="A419" t="s">
        <v>27890</v>
      </c>
      <c r="B419" t="s">
        <v>27891</v>
      </c>
      <c r="C419" t="s">
        <v>27892</v>
      </c>
      <c r="D419" s="3"/>
      <c r="J419" t="s">
        <v>27893</v>
      </c>
      <c r="K419" t="s">
        <v>26287</v>
      </c>
      <c r="L419" t="s">
        <v>1233</v>
      </c>
      <c r="M419">
        <v>1</v>
      </c>
      <c r="P419" s="2" t="s">
        <v>27894</v>
      </c>
      <c r="Q419" t="s">
        <v>47</v>
      </c>
      <c r="S419">
        <v>1.136952312663198E-3</v>
      </c>
      <c r="T419">
        <v>2.7687269721354819E-6</v>
      </c>
      <c r="U419">
        <v>3.2591400668025017E-5</v>
      </c>
      <c r="V419">
        <v>1.2641971989069131E-4</v>
      </c>
      <c r="W419">
        <v>3.9932518848218018E-4</v>
      </c>
      <c r="X419">
        <v>9.2628557467833161E-5</v>
      </c>
      <c r="Y419">
        <v>0</v>
      </c>
      <c r="Z419">
        <v>0</v>
      </c>
      <c r="AA419">
        <v>3.2000000000000001E-2</v>
      </c>
      <c r="AB419">
        <v>0.96799999999999997</v>
      </c>
      <c r="AC419">
        <v>-0.29599999999999999</v>
      </c>
      <c r="AD419" t="s">
        <v>48</v>
      </c>
      <c r="AE419" t="s">
        <v>48</v>
      </c>
      <c r="AF419" t="s">
        <v>48</v>
      </c>
    </row>
    <row r="420" spans="1:32" hidden="1" outlineLevel="1" x14ac:dyDescent="0.2">
      <c r="A420" t="s">
        <v>27895</v>
      </c>
      <c r="B420" t="s">
        <v>27896</v>
      </c>
      <c r="C420" t="s">
        <v>27897</v>
      </c>
      <c r="D420" s="3"/>
      <c r="J420" t="s">
        <v>27898</v>
      </c>
      <c r="K420" t="s">
        <v>26287</v>
      </c>
      <c r="L420" t="s">
        <v>1233</v>
      </c>
      <c r="M420">
        <v>1</v>
      </c>
      <c r="P420" s="2" t="s">
        <v>27899</v>
      </c>
      <c r="Q420" t="s">
        <v>47</v>
      </c>
      <c r="S420">
        <v>1.465482637286186E-3</v>
      </c>
      <c r="T420">
        <v>9.61833939072676E-6</v>
      </c>
      <c r="U420">
        <v>4.6916789142414927E-4</v>
      </c>
      <c r="V420">
        <v>7.3135903221555054E-5</v>
      </c>
      <c r="W420">
        <v>3.279126831330359E-4</v>
      </c>
      <c r="X420">
        <v>1.459370105294511E-4</v>
      </c>
      <c r="Y420">
        <v>0.24</v>
      </c>
      <c r="Z420">
        <v>0.04</v>
      </c>
      <c r="AA420">
        <v>0</v>
      </c>
      <c r="AB420">
        <v>0.96</v>
      </c>
      <c r="AC420">
        <v>0.55630000000000002</v>
      </c>
      <c r="AD420" t="s">
        <v>48</v>
      </c>
      <c r="AE420" t="s">
        <v>48</v>
      </c>
      <c r="AF420" t="s">
        <v>48</v>
      </c>
    </row>
    <row r="421" spans="1:32" hidden="1" outlineLevel="1" x14ac:dyDescent="0.2">
      <c r="A421" t="s">
        <v>27900</v>
      </c>
      <c r="B421" t="s">
        <v>27901</v>
      </c>
      <c r="C421" t="s">
        <v>27902</v>
      </c>
      <c r="D421" s="3"/>
      <c r="J421" t="s">
        <v>27903</v>
      </c>
      <c r="K421" t="s">
        <v>26287</v>
      </c>
      <c r="L421" t="s">
        <v>1233</v>
      </c>
      <c r="M421">
        <v>1</v>
      </c>
      <c r="P421" s="2" t="s">
        <v>27904</v>
      </c>
      <c r="Q421" t="s">
        <v>47</v>
      </c>
      <c r="S421">
        <v>9.1337963938713074E-2</v>
      </c>
      <c r="T421">
        <v>6.0436077546910383E-6</v>
      </c>
      <c r="U421">
        <v>2.7158978627994662E-4</v>
      </c>
      <c r="V421">
        <v>8.2099065184593201E-4</v>
      </c>
      <c r="W421">
        <v>7.3433913290500641E-2</v>
      </c>
      <c r="X421">
        <v>1.057888497598469E-3</v>
      </c>
      <c r="Y421">
        <v>0.31666666666666671</v>
      </c>
      <c r="Z421">
        <v>0.20300000000000001</v>
      </c>
      <c r="AA421">
        <v>0.12</v>
      </c>
      <c r="AB421">
        <v>0.67700000000000005</v>
      </c>
      <c r="AC421">
        <v>0.2732</v>
      </c>
      <c r="AD421" t="s">
        <v>48</v>
      </c>
      <c r="AE421" t="s">
        <v>48</v>
      </c>
      <c r="AF421" t="s">
        <v>48</v>
      </c>
    </row>
    <row r="422" spans="1:32" hidden="1" outlineLevel="1" x14ac:dyDescent="0.2">
      <c r="A422" t="s">
        <v>27905</v>
      </c>
      <c r="B422" t="s">
        <v>27906</v>
      </c>
      <c r="C422" t="s">
        <v>27907</v>
      </c>
      <c r="D422" s="3"/>
      <c r="J422" t="s">
        <v>27908</v>
      </c>
      <c r="K422" t="s">
        <v>26287</v>
      </c>
      <c r="L422" t="s">
        <v>1233</v>
      </c>
      <c r="M422">
        <v>1</v>
      </c>
      <c r="P422" s="2" t="s">
        <v>27909</v>
      </c>
      <c r="Q422" t="s">
        <v>47</v>
      </c>
      <c r="S422">
        <v>4.0895474376156932E-4</v>
      </c>
      <c r="T422">
        <v>3.064156999244005E-6</v>
      </c>
      <c r="U422">
        <v>2.1033883967902511E-5</v>
      </c>
      <c r="V422">
        <v>4.3372696381993592E-5</v>
      </c>
      <c r="W422">
        <v>1.8825745792128151E-4</v>
      </c>
      <c r="X422">
        <v>2.577958912297618E-5</v>
      </c>
      <c r="Y422">
        <v>0.23333333333333331</v>
      </c>
      <c r="Z422">
        <v>0.26400000000000001</v>
      </c>
      <c r="AA422">
        <v>0</v>
      </c>
      <c r="AB422">
        <v>0.73599999999999999</v>
      </c>
      <c r="AC422">
        <v>0.92379999999999995</v>
      </c>
      <c r="AD422" t="s">
        <v>48</v>
      </c>
      <c r="AE422" t="s">
        <v>48</v>
      </c>
      <c r="AF422" t="s">
        <v>48</v>
      </c>
    </row>
    <row r="423" spans="1:32" hidden="1" outlineLevel="1" x14ac:dyDescent="0.2">
      <c r="A423" t="s">
        <v>27910</v>
      </c>
      <c r="B423" t="s">
        <v>27911</v>
      </c>
      <c r="C423" t="s">
        <v>27912</v>
      </c>
      <c r="D423" s="3"/>
      <c r="J423" t="s">
        <v>27913</v>
      </c>
      <c r="K423" t="s">
        <v>26287</v>
      </c>
      <c r="L423" t="s">
        <v>1233</v>
      </c>
      <c r="M423">
        <v>1</v>
      </c>
      <c r="P423" s="2" t="s">
        <v>27914</v>
      </c>
      <c r="Q423" t="s">
        <v>47</v>
      </c>
      <c r="S423">
        <v>3.849315398838371E-4</v>
      </c>
      <c r="T423">
        <v>4.5040987970423876E-6</v>
      </c>
      <c r="U423">
        <v>3.11465555569157E-5</v>
      </c>
      <c r="V423">
        <v>4.6002896851859987E-5</v>
      </c>
      <c r="W423">
        <v>1.284498430322856E-4</v>
      </c>
      <c r="X423">
        <v>5.664126729243435E-5</v>
      </c>
      <c r="Y423">
        <v>0.2</v>
      </c>
      <c r="Z423">
        <v>4.3999999999999997E-2</v>
      </c>
      <c r="AA423">
        <v>3.4000000000000002E-2</v>
      </c>
      <c r="AB423">
        <v>0.92200000000000004</v>
      </c>
      <c r="AC423">
        <v>0.16969999999999999</v>
      </c>
      <c r="AD423" t="s">
        <v>48</v>
      </c>
      <c r="AE423" t="s">
        <v>48</v>
      </c>
      <c r="AF423" t="s">
        <v>48</v>
      </c>
    </row>
    <row r="424" spans="1:32" hidden="1" outlineLevel="1" x14ac:dyDescent="0.2">
      <c r="A424" t="s">
        <v>27915</v>
      </c>
      <c r="B424" t="s">
        <v>27916</v>
      </c>
      <c r="C424" t="s">
        <v>27917</v>
      </c>
      <c r="D424" s="3"/>
      <c r="J424" t="s">
        <v>27918</v>
      </c>
      <c r="K424" t="s">
        <v>26287</v>
      </c>
      <c r="L424" t="s">
        <v>1233</v>
      </c>
      <c r="M424">
        <v>1</v>
      </c>
      <c r="P424" s="2" t="s">
        <v>27919</v>
      </c>
      <c r="Q424" t="s">
        <v>47</v>
      </c>
      <c r="S424">
        <v>1.2538949958980079E-3</v>
      </c>
      <c r="T424">
        <v>1.919751412060577E-6</v>
      </c>
      <c r="U424">
        <v>3.0617520678788417E-5</v>
      </c>
      <c r="V424">
        <v>8.6799671407788992E-5</v>
      </c>
      <c r="W424">
        <v>5.6700268760323524E-4</v>
      </c>
      <c r="X424">
        <v>4.8670237447367981E-5</v>
      </c>
      <c r="Y424">
        <v>0</v>
      </c>
      <c r="Z424">
        <v>0.17599999999999999</v>
      </c>
      <c r="AA424">
        <v>0.17</v>
      </c>
      <c r="AB424">
        <v>0.65400000000000003</v>
      </c>
      <c r="AC424">
        <v>2.58E-2</v>
      </c>
      <c r="AD424" t="s">
        <v>48</v>
      </c>
      <c r="AE424" t="s">
        <v>48</v>
      </c>
      <c r="AF424" t="s">
        <v>48</v>
      </c>
    </row>
    <row r="425" spans="1:32" hidden="1" outlineLevel="1" x14ac:dyDescent="0.2">
      <c r="A425" t="s">
        <v>27920</v>
      </c>
      <c r="B425" t="s">
        <v>27921</v>
      </c>
      <c r="C425" t="s">
        <v>27922</v>
      </c>
      <c r="D425" s="3"/>
      <c r="J425" t="s">
        <v>27923</v>
      </c>
      <c r="K425" t="s">
        <v>26287</v>
      </c>
      <c r="L425" t="s">
        <v>1233</v>
      </c>
      <c r="M425">
        <v>1</v>
      </c>
      <c r="P425" s="2" t="s">
        <v>27924</v>
      </c>
      <c r="Q425" t="s">
        <v>10060</v>
      </c>
      <c r="S425">
        <v>4.7731006634421652E-4</v>
      </c>
      <c r="T425">
        <v>1.244656959897839E-5</v>
      </c>
      <c r="U425">
        <v>1.025384481181391E-4</v>
      </c>
      <c r="V425">
        <v>4.2627256334526458E-5</v>
      </c>
      <c r="W425">
        <v>1.9371585221961141E-4</v>
      </c>
      <c r="X425">
        <v>4.4622142013395212E-5</v>
      </c>
      <c r="Y425">
        <v>6.6314935064935049E-2</v>
      </c>
      <c r="Z425">
        <v>0.17399999999999999</v>
      </c>
      <c r="AA425">
        <v>6.4000000000000001E-2</v>
      </c>
      <c r="AB425">
        <v>0.76200000000000001</v>
      </c>
      <c r="AC425">
        <v>0.9879</v>
      </c>
      <c r="AD425" t="s">
        <v>48</v>
      </c>
      <c r="AE425" t="s">
        <v>48</v>
      </c>
      <c r="AF425" t="s">
        <v>48</v>
      </c>
    </row>
    <row r="426" spans="1:32" hidden="1" outlineLevel="1" x14ac:dyDescent="0.2">
      <c r="A426" t="s">
        <v>27925</v>
      </c>
      <c r="B426" t="s">
        <v>27926</v>
      </c>
      <c r="C426" t="s">
        <v>15154</v>
      </c>
      <c r="D426" s="3"/>
      <c r="J426" t="s">
        <v>27927</v>
      </c>
      <c r="K426" t="s">
        <v>26287</v>
      </c>
      <c r="L426" t="s">
        <v>1233</v>
      </c>
      <c r="M426">
        <v>1</v>
      </c>
      <c r="P426" s="2" t="s">
        <v>27928</v>
      </c>
      <c r="Q426" t="s">
        <v>10150</v>
      </c>
      <c r="S426">
        <v>2.5936521589756008E-2</v>
      </c>
      <c r="T426">
        <v>3.3813594200182713E-5</v>
      </c>
      <c r="U426">
        <v>7.4499845504760742E-4</v>
      </c>
      <c r="V426">
        <v>2.6143819559365511E-4</v>
      </c>
      <c r="W426">
        <v>1.362189184874296E-2</v>
      </c>
      <c r="X426">
        <v>3.5047502024099231E-4</v>
      </c>
      <c r="Y426">
        <v>-0.1</v>
      </c>
      <c r="Z426">
        <v>0</v>
      </c>
      <c r="AA426">
        <v>0</v>
      </c>
      <c r="AB426">
        <v>1</v>
      </c>
      <c r="AC426">
        <v>0</v>
      </c>
      <c r="AD426" t="s">
        <v>48</v>
      </c>
      <c r="AE426" t="s">
        <v>48</v>
      </c>
      <c r="AF426" t="s">
        <v>48</v>
      </c>
    </row>
    <row r="427" spans="1:32" hidden="1" outlineLevel="1" x14ac:dyDescent="0.2">
      <c r="A427" t="s">
        <v>27929</v>
      </c>
      <c r="B427" t="s">
        <v>27930</v>
      </c>
      <c r="C427" t="s">
        <v>27931</v>
      </c>
      <c r="D427" s="3"/>
      <c r="J427" t="s">
        <v>27932</v>
      </c>
      <c r="K427" t="s">
        <v>26287</v>
      </c>
      <c r="L427" t="s">
        <v>1233</v>
      </c>
      <c r="M427">
        <v>1</v>
      </c>
      <c r="P427" s="2" t="s">
        <v>27933</v>
      </c>
      <c r="Q427" t="s">
        <v>47</v>
      </c>
      <c r="S427">
        <v>4.044527595397085E-4</v>
      </c>
      <c r="T427">
        <v>2.3064992547006109E-6</v>
      </c>
      <c r="U427">
        <v>1.7259810192626901E-5</v>
      </c>
      <c r="V427">
        <v>4.8737398174125701E-5</v>
      </c>
      <c r="W427">
        <v>1.9798570428974929E-4</v>
      </c>
      <c r="X427">
        <v>2.9458096832968291E-5</v>
      </c>
      <c r="Y427">
        <v>0.1041666666666667</v>
      </c>
      <c r="Z427">
        <v>8.7999999999999995E-2</v>
      </c>
      <c r="AA427">
        <v>7.5999999999999998E-2</v>
      </c>
      <c r="AB427">
        <v>0.83599999999999997</v>
      </c>
      <c r="AC427">
        <v>0.45450000000000002</v>
      </c>
      <c r="AD427" t="s">
        <v>48</v>
      </c>
      <c r="AE427" t="s">
        <v>48</v>
      </c>
      <c r="AF427" t="s">
        <v>48</v>
      </c>
    </row>
    <row r="428" spans="1:32" hidden="1" outlineLevel="1" x14ac:dyDescent="0.2">
      <c r="A428" t="s">
        <v>27934</v>
      </c>
      <c r="B428" t="s">
        <v>27935</v>
      </c>
      <c r="C428" t="s">
        <v>27936</v>
      </c>
      <c r="D428" s="3"/>
      <c r="J428" t="s">
        <v>27937</v>
      </c>
      <c r="K428" t="s">
        <v>26287</v>
      </c>
      <c r="L428" t="s">
        <v>1233</v>
      </c>
      <c r="M428">
        <v>1</v>
      </c>
      <c r="P428" s="2" t="s">
        <v>27938</v>
      </c>
      <c r="Q428" t="s">
        <v>47</v>
      </c>
      <c r="S428">
        <v>3.6013757926411932E-4</v>
      </c>
      <c r="T428">
        <v>2.145699227185105E-6</v>
      </c>
      <c r="U428">
        <v>2.077088356600143E-5</v>
      </c>
      <c r="V428">
        <v>4.5922992285341018E-5</v>
      </c>
      <c r="W428">
        <v>1.8292720778845251E-4</v>
      </c>
      <c r="X428">
        <v>2.2547917978954501E-5</v>
      </c>
      <c r="Y428">
        <v>0.29999999999999988</v>
      </c>
      <c r="Z428">
        <v>0.16600000000000001</v>
      </c>
      <c r="AA428">
        <v>0.03</v>
      </c>
      <c r="AB428">
        <v>0.80400000000000005</v>
      </c>
      <c r="AC428">
        <v>0.87790000000000001</v>
      </c>
      <c r="AD428" t="s">
        <v>48</v>
      </c>
      <c r="AE428" t="s">
        <v>48</v>
      </c>
      <c r="AF428" t="s">
        <v>48</v>
      </c>
    </row>
    <row r="429" spans="1:32" hidden="1" outlineLevel="1" x14ac:dyDescent="0.2">
      <c r="A429" t="s">
        <v>27939</v>
      </c>
      <c r="B429" t="s">
        <v>27940</v>
      </c>
      <c r="C429" t="s">
        <v>27941</v>
      </c>
      <c r="D429" s="3"/>
      <c r="J429" t="s">
        <v>27942</v>
      </c>
      <c r="K429" t="s">
        <v>26287</v>
      </c>
      <c r="L429" t="s">
        <v>1233</v>
      </c>
      <c r="M429">
        <v>1</v>
      </c>
      <c r="P429" s="2" t="s">
        <v>27943</v>
      </c>
      <c r="Q429" t="s">
        <v>47</v>
      </c>
      <c r="S429">
        <v>7.0807168958708644E-4</v>
      </c>
      <c r="T429">
        <v>8.1384741861256771E-6</v>
      </c>
      <c r="U429">
        <v>5.708548633265309E-5</v>
      </c>
      <c r="V429">
        <v>6.0827835113741457E-5</v>
      </c>
      <c r="W429">
        <v>2.7110628434456879E-4</v>
      </c>
      <c r="X429">
        <v>7.0835500082466751E-5</v>
      </c>
      <c r="Y429">
        <v>0.19376417233560089</v>
      </c>
      <c r="Z429">
        <v>0.09</v>
      </c>
      <c r="AA429">
        <v>5.3999999999999999E-2</v>
      </c>
      <c r="AB429">
        <v>0.85699999999999998</v>
      </c>
      <c r="AC429">
        <v>0.89570000000000005</v>
      </c>
      <c r="AD429" t="s">
        <v>48</v>
      </c>
      <c r="AE429" t="s">
        <v>48</v>
      </c>
      <c r="AF429" t="s">
        <v>48</v>
      </c>
    </row>
    <row r="430" spans="1:32" hidden="1" outlineLevel="1" x14ac:dyDescent="0.2">
      <c r="A430" t="s">
        <v>27944</v>
      </c>
      <c r="B430" t="s">
        <v>27945</v>
      </c>
      <c r="C430" t="s">
        <v>27946</v>
      </c>
      <c r="D430" s="3"/>
      <c r="J430" t="s">
        <v>27947</v>
      </c>
      <c r="K430" t="s">
        <v>26287</v>
      </c>
      <c r="L430" t="s">
        <v>1233</v>
      </c>
      <c r="M430">
        <v>1</v>
      </c>
      <c r="P430" s="2" t="s">
        <v>27948</v>
      </c>
      <c r="Q430" t="s">
        <v>47</v>
      </c>
      <c r="S430">
        <v>1.7196457833051682E-2</v>
      </c>
      <c r="T430">
        <v>5.4327265388565138E-6</v>
      </c>
      <c r="U430">
        <v>6.8336917320266366E-4</v>
      </c>
      <c r="V430">
        <v>3.5062507959082723E-4</v>
      </c>
      <c r="W430">
        <v>9.2019932344555855E-3</v>
      </c>
      <c r="X430">
        <v>3.4813032834790652E-4</v>
      </c>
      <c r="Y430">
        <v>3.6805555555555557E-2</v>
      </c>
      <c r="Z430">
        <v>4.1000000000000002E-2</v>
      </c>
      <c r="AA430">
        <v>0</v>
      </c>
      <c r="AB430">
        <v>0.95899999999999996</v>
      </c>
      <c r="AC430">
        <v>0.16550000000000001</v>
      </c>
      <c r="AD430" t="s">
        <v>48</v>
      </c>
      <c r="AE430" t="s">
        <v>48</v>
      </c>
      <c r="AF430" t="s">
        <v>48</v>
      </c>
    </row>
    <row r="431" spans="1:32" hidden="1" outlineLevel="1" x14ac:dyDescent="0.2">
      <c r="A431" t="s">
        <v>27949</v>
      </c>
      <c r="B431" t="s">
        <v>27950</v>
      </c>
      <c r="C431" t="s">
        <v>27951</v>
      </c>
      <c r="D431" s="3"/>
      <c r="J431" t="s">
        <v>27952</v>
      </c>
      <c r="K431" t="s">
        <v>26287</v>
      </c>
      <c r="L431" t="s">
        <v>1233</v>
      </c>
      <c r="M431">
        <v>1</v>
      </c>
      <c r="P431" s="2" t="s">
        <v>27953</v>
      </c>
      <c r="Q431" t="s">
        <v>47</v>
      </c>
      <c r="S431">
        <v>2.619478153064847E-3</v>
      </c>
      <c r="T431">
        <v>9.2217023848206736E-6</v>
      </c>
      <c r="U431">
        <v>1.309306244365871E-4</v>
      </c>
      <c r="V431">
        <v>1.326491183135659E-4</v>
      </c>
      <c r="W431">
        <v>4.6348015894182032E-4</v>
      </c>
      <c r="X431">
        <v>1.256923307664692E-3</v>
      </c>
      <c r="Y431">
        <v>0</v>
      </c>
      <c r="Z431">
        <v>0</v>
      </c>
      <c r="AA431">
        <v>0</v>
      </c>
      <c r="AB431">
        <v>1</v>
      </c>
      <c r="AC431">
        <v>0</v>
      </c>
      <c r="AD431" t="s">
        <v>48</v>
      </c>
      <c r="AE431" t="s">
        <v>48</v>
      </c>
      <c r="AF431" t="s">
        <v>48</v>
      </c>
    </row>
    <row r="432" spans="1:32" hidden="1" outlineLevel="1" x14ac:dyDescent="0.2">
      <c r="A432" t="s">
        <v>27954</v>
      </c>
      <c r="B432" t="s">
        <v>27955</v>
      </c>
      <c r="C432" t="s">
        <v>27956</v>
      </c>
      <c r="D432" s="3"/>
      <c r="J432" t="s">
        <v>27957</v>
      </c>
      <c r="K432" t="s">
        <v>26287</v>
      </c>
      <c r="L432" t="s">
        <v>1233</v>
      </c>
      <c r="M432">
        <v>1</v>
      </c>
      <c r="P432" s="2" t="s">
        <v>27958</v>
      </c>
      <c r="Q432" t="s">
        <v>47</v>
      </c>
      <c r="S432">
        <v>3.4250936005264521E-4</v>
      </c>
      <c r="T432">
        <v>3.5742118598136589E-6</v>
      </c>
      <c r="U432">
        <v>2.8239999664947391E-5</v>
      </c>
      <c r="V432">
        <v>5.2197287004673847E-5</v>
      </c>
      <c r="W432">
        <v>1.391844998579472E-4</v>
      </c>
      <c r="X432">
        <v>2.808099270623643E-5</v>
      </c>
      <c r="Y432">
        <v>4.0740740740740751E-2</v>
      </c>
      <c r="Z432">
        <v>0.05</v>
      </c>
      <c r="AA432">
        <v>0.13200000000000001</v>
      </c>
      <c r="AB432">
        <v>0.81799999999999995</v>
      </c>
      <c r="AC432">
        <v>-0.73580000000000001</v>
      </c>
      <c r="AD432" t="s">
        <v>48</v>
      </c>
      <c r="AE432" t="s">
        <v>48</v>
      </c>
      <c r="AF432" t="s">
        <v>48</v>
      </c>
    </row>
    <row r="433" spans="1:32" hidden="1" outlineLevel="1" x14ac:dyDescent="0.2">
      <c r="A433" t="s">
        <v>27959</v>
      </c>
      <c r="B433" t="s">
        <v>27960</v>
      </c>
      <c r="C433" t="s">
        <v>27961</v>
      </c>
      <c r="D433" s="3"/>
      <c r="J433" t="s">
        <v>27962</v>
      </c>
      <c r="K433" t="s">
        <v>26287</v>
      </c>
      <c r="L433" t="s">
        <v>1233</v>
      </c>
      <c r="M433">
        <v>1</v>
      </c>
      <c r="P433" s="2" t="s">
        <v>27963</v>
      </c>
      <c r="Q433" t="s">
        <v>47</v>
      </c>
      <c r="S433">
        <v>3.3781419042497869E-3</v>
      </c>
      <c r="T433">
        <v>6.6391899053996886E-6</v>
      </c>
      <c r="U433">
        <v>2.116422401741147E-4</v>
      </c>
      <c r="V433">
        <v>1.042933654389344E-4</v>
      </c>
      <c r="W433">
        <v>7.3809863533824682E-4</v>
      </c>
      <c r="X433">
        <v>5.2681262604892254E-4</v>
      </c>
      <c r="Y433">
        <v>3.3333333333333333E-2</v>
      </c>
      <c r="Z433">
        <v>4.4999999999999998E-2</v>
      </c>
      <c r="AA433">
        <v>9.6000000000000002E-2</v>
      </c>
      <c r="AB433">
        <v>0.85899999999999999</v>
      </c>
      <c r="AC433">
        <v>-0.44569999999999999</v>
      </c>
      <c r="AD433" t="s">
        <v>48</v>
      </c>
      <c r="AE433" t="s">
        <v>48</v>
      </c>
      <c r="AF433" t="s">
        <v>48</v>
      </c>
    </row>
    <row r="434" spans="1:32" hidden="1" outlineLevel="1" x14ac:dyDescent="0.2">
      <c r="A434" t="s">
        <v>27964</v>
      </c>
      <c r="B434" t="s">
        <v>27965</v>
      </c>
      <c r="C434" t="s">
        <v>19045</v>
      </c>
      <c r="D434" s="3"/>
      <c r="J434" t="s">
        <v>27966</v>
      </c>
      <c r="K434" t="s">
        <v>26287</v>
      </c>
      <c r="L434" t="s">
        <v>1233</v>
      </c>
      <c r="M434">
        <v>1</v>
      </c>
      <c r="P434" s="2" t="s">
        <v>27967</v>
      </c>
      <c r="Q434" t="s">
        <v>10060</v>
      </c>
      <c r="S434">
        <v>4.3002812890335917E-4</v>
      </c>
      <c r="T434">
        <v>2.7546366254682648E-6</v>
      </c>
      <c r="U434">
        <v>2.3177086404757571E-5</v>
      </c>
      <c r="V434">
        <v>7.003339851507917E-5</v>
      </c>
      <c r="W434">
        <v>1.6981329827103761E-4</v>
      </c>
      <c r="X434">
        <v>4.664102743845433E-5</v>
      </c>
      <c r="Y434">
        <v>0</v>
      </c>
      <c r="Z434">
        <v>0.13800000000000001</v>
      </c>
      <c r="AA434">
        <v>0</v>
      </c>
      <c r="AB434">
        <v>0.86199999999999999</v>
      </c>
      <c r="AC434">
        <v>0.34</v>
      </c>
      <c r="AD434" t="s">
        <v>48</v>
      </c>
      <c r="AE434" t="s">
        <v>48</v>
      </c>
      <c r="AF434" t="s">
        <v>48</v>
      </c>
    </row>
    <row r="435" spans="1:32" hidden="1" outlineLevel="1" x14ac:dyDescent="0.2">
      <c r="A435" t="s">
        <v>27968</v>
      </c>
      <c r="B435" t="s">
        <v>27969</v>
      </c>
      <c r="C435" t="s">
        <v>27970</v>
      </c>
      <c r="D435" s="3"/>
      <c r="J435" t="s">
        <v>27971</v>
      </c>
      <c r="K435" t="s">
        <v>26287</v>
      </c>
      <c r="L435" t="s">
        <v>1233</v>
      </c>
      <c r="M435">
        <v>1</v>
      </c>
      <c r="P435" s="2" t="s">
        <v>27972</v>
      </c>
      <c r="Q435" t="s">
        <v>47</v>
      </c>
      <c r="S435">
        <v>9.4299321062862873E-4</v>
      </c>
      <c r="T435">
        <v>2.2674339561490342E-6</v>
      </c>
      <c r="U435">
        <v>3.4422464523231611E-5</v>
      </c>
      <c r="V435">
        <v>7.561938400613144E-5</v>
      </c>
      <c r="W435">
        <v>4.6928127994760871E-4</v>
      </c>
      <c r="X435">
        <v>5.4397107305703678E-5</v>
      </c>
      <c r="Y435">
        <v>-0.16666666666666671</v>
      </c>
      <c r="Z435">
        <v>0</v>
      </c>
      <c r="AA435">
        <v>0.18</v>
      </c>
      <c r="AB435">
        <v>0.82</v>
      </c>
      <c r="AC435">
        <v>-0.29599999999999999</v>
      </c>
      <c r="AD435" t="s">
        <v>48</v>
      </c>
      <c r="AE435" t="s">
        <v>48</v>
      </c>
      <c r="AF435" t="s">
        <v>48</v>
      </c>
    </row>
    <row r="436" spans="1:32" hidden="1" outlineLevel="1" x14ac:dyDescent="0.2">
      <c r="A436" t="s">
        <v>27973</v>
      </c>
      <c r="B436" t="s">
        <v>27974</v>
      </c>
      <c r="C436" t="s">
        <v>27975</v>
      </c>
      <c r="D436" s="3"/>
      <c r="J436" t="s">
        <v>27976</v>
      </c>
      <c r="K436" t="s">
        <v>26287</v>
      </c>
      <c r="L436" t="s">
        <v>1233</v>
      </c>
      <c r="M436">
        <v>1</v>
      </c>
      <c r="P436" s="2" t="s">
        <v>27977</v>
      </c>
      <c r="Q436" t="s">
        <v>47</v>
      </c>
      <c r="S436">
        <v>4.4021811336278924E-3</v>
      </c>
      <c r="T436">
        <v>2.5624719910410931E-6</v>
      </c>
      <c r="U436">
        <v>1.006426682579331E-4</v>
      </c>
      <c r="V436">
        <v>1.5722923853900281E-4</v>
      </c>
      <c r="W436">
        <v>2.5319226551800971E-3</v>
      </c>
      <c r="X436">
        <v>1.3176853826735169E-4</v>
      </c>
      <c r="Y436">
        <v>0.35</v>
      </c>
      <c r="Z436">
        <v>0.42899999999999999</v>
      </c>
      <c r="AA436">
        <v>0</v>
      </c>
      <c r="AB436">
        <v>0.57099999999999995</v>
      </c>
      <c r="AC436">
        <v>0.84019999999999995</v>
      </c>
      <c r="AD436" t="s">
        <v>48</v>
      </c>
      <c r="AE436" t="s">
        <v>48</v>
      </c>
      <c r="AF436" t="s">
        <v>48</v>
      </c>
    </row>
    <row r="437" spans="1:32" hidden="1" outlineLevel="1" x14ac:dyDescent="0.2">
      <c r="A437" t="s">
        <v>27978</v>
      </c>
      <c r="B437" t="s">
        <v>27979</v>
      </c>
      <c r="C437" t="s">
        <v>27980</v>
      </c>
      <c r="D437" s="3"/>
      <c r="J437" t="s">
        <v>27981</v>
      </c>
      <c r="K437" t="s">
        <v>26287</v>
      </c>
      <c r="L437" t="s">
        <v>1233</v>
      </c>
      <c r="M437">
        <v>1</v>
      </c>
      <c r="P437" s="2" t="s">
        <v>27982</v>
      </c>
      <c r="Q437" t="s">
        <v>47</v>
      </c>
      <c r="S437">
        <v>3.7600917858071631E-4</v>
      </c>
      <c r="T437">
        <v>5.6514036259613931E-6</v>
      </c>
      <c r="U437">
        <v>3.8464102544821799E-5</v>
      </c>
      <c r="V437">
        <v>2.920548104157206E-5</v>
      </c>
      <c r="W437">
        <v>1.55544956214726E-4</v>
      </c>
      <c r="X437">
        <v>4.2384577682241797E-5</v>
      </c>
      <c r="Y437">
        <v>3.4722222222222099E-4</v>
      </c>
      <c r="Z437">
        <v>8.7999999999999995E-2</v>
      </c>
      <c r="AA437">
        <v>4.2999999999999997E-2</v>
      </c>
      <c r="AB437">
        <v>0.86899999999999999</v>
      </c>
      <c r="AC437">
        <v>0.78849999999999998</v>
      </c>
      <c r="AD437" t="s">
        <v>48</v>
      </c>
      <c r="AE437" t="s">
        <v>48</v>
      </c>
      <c r="AF437" t="s">
        <v>48</v>
      </c>
    </row>
    <row r="438" spans="1:32" hidden="1" outlineLevel="1" x14ac:dyDescent="0.2">
      <c r="A438" t="s">
        <v>27983</v>
      </c>
      <c r="B438" t="s">
        <v>27979</v>
      </c>
      <c r="C438" t="s">
        <v>12115</v>
      </c>
      <c r="D438" s="3"/>
      <c r="J438" t="s">
        <v>27984</v>
      </c>
      <c r="K438" t="s">
        <v>26287</v>
      </c>
      <c r="L438" t="s">
        <v>1233</v>
      </c>
      <c r="M438">
        <v>1</v>
      </c>
      <c r="P438" s="2" t="s">
        <v>27985</v>
      </c>
      <c r="Q438" t="s">
        <v>47</v>
      </c>
      <c r="S438">
        <v>2.892576449085027E-4</v>
      </c>
      <c r="T438">
        <v>3.593087058106903E-6</v>
      </c>
      <c r="U438">
        <v>2.4347538783331402E-5</v>
      </c>
      <c r="V438">
        <v>3.9585513150086633E-5</v>
      </c>
      <c r="W438">
        <v>1.2661213986575601E-4</v>
      </c>
      <c r="X438">
        <v>3.1694009521743283E-5</v>
      </c>
      <c r="Y438">
        <v>0.38750000000000001</v>
      </c>
      <c r="Z438">
        <v>4.7E-2</v>
      </c>
      <c r="AA438">
        <v>0</v>
      </c>
      <c r="AB438">
        <v>0.95299999999999996</v>
      </c>
      <c r="AC438">
        <v>0.47670000000000001</v>
      </c>
      <c r="AD438" t="s">
        <v>48</v>
      </c>
      <c r="AE438" t="s">
        <v>48</v>
      </c>
      <c r="AF438" t="s">
        <v>48</v>
      </c>
    </row>
    <row r="439" spans="1:32" hidden="1" outlineLevel="1" x14ac:dyDescent="0.2">
      <c r="A439" t="s">
        <v>27986</v>
      </c>
      <c r="B439" t="s">
        <v>27987</v>
      </c>
      <c r="C439" t="s">
        <v>11642</v>
      </c>
      <c r="D439" s="3"/>
      <c r="J439" t="s">
        <v>27988</v>
      </c>
      <c r="K439" t="s">
        <v>26287</v>
      </c>
      <c r="L439" t="s">
        <v>1233</v>
      </c>
      <c r="M439">
        <v>1</v>
      </c>
      <c r="P439" s="2" t="s">
        <v>27989</v>
      </c>
      <c r="Q439" t="s">
        <v>10132</v>
      </c>
      <c r="S439">
        <v>1.4766727574169639E-2</v>
      </c>
      <c r="T439">
        <v>1.3824049347022079E-5</v>
      </c>
      <c r="U439">
        <v>1.196682787849568E-4</v>
      </c>
      <c r="V439">
        <v>2.8191873570904141E-4</v>
      </c>
      <c r="W439">
        <v>1.9140363438054919E-3</v>
      </c>
      <c r="X439">
        <v>7.3996409773826599E-3</v>
      </c>
      <c r="Y439">
        <v>0.16416666666666671</v>
      </c>
      <c r="Z439">
        <v>0.214</v>
      </c>
      <c r="AA439">
        <v>2.3E-2</v>
      </c>
      <c r="AB439">
        <v>0.76200000000000001</v>
      </c>
      <c r="AC439">
        <v>0.89480000000000004</v>
      </c>
      <c r="AD439" t="s">
        <v>48</v>
      </c>
      <c r="AE439" t="s">
        <v>48</v>
      </c>
      <c r="AF439" t="s">
        <v>48</v>
      </c>
    </row>
    <row r="440" spans="1:32" hidden="1" outlineLevel="1" x14ac:dyDescent="0.2">
      <c r="A440" t="s">
        <v>27990</v>
      </c>
      <c r="B440" t="s">
        <v>27987</v>
      </c>
      <c r="C440" t="s">
        <v>27991</v>
      </c>
      <c r="D440" s="3"/>
      <c r="J440" t="s">
        <v>27992</v>
      </c>
      <c r="K440" t="s">
        <v>26287</v>
      </c>
      <c r="L440" t="s">
        <v>1233</v>
      </c>
      <c r="M440">
        <v>1</v>
      </c>
      <c r="P440" s="2" t="s">
        <v>27993</v>
      </c>
      <c r="Q440" t="s">
        <v>47</v>
      </c>
      <c r="S440">
        <v>2.8635201975703239E-2</v>
      </c>
      <c r="T440">
        <v>6.3049346863408573E-6</v>
      </c>
      <c r="U440">
        <v>2.6180015993304551E-4</v>
      </c>
      <c r="V440">
        <v>2.7153594419360161E-4</v>
      </c>
      <c r="W440">
        <v>2.133260108530521E-2</v>
      </c>
      <c r="X440">
        <v>2.6534666540101171E-4</v>
      </c>
      <c r="Y440">
        <v>0.43333333333333329</v>
      </c>
      <c r="Z440">
        <v>0.191</v>
      </c>
      <c r="AA440">
        <v>0</v>
      </c>
      <c r="AB440">
        <v>0.80900000000000005</v>
      </c>
      <c r="AC440">
        <v>0.63690000000000002</v>
      </c>
      <c r="AD440" t="s">
        <v>48</v>
      </c>
      <c r="AE440" t="s">
        <v>48</v>
      </c>
      <c r="AF440" t="s">
        <v>48</v>
      </c>
    </row>
    <row r="441" spans="1:32" hidden="1" outlineLevel="1" x14ac:dyDescent="0.2">
      <c r="A441" t="s">
        <v>27994</v>
      </c>
      <c r="B441" t="s">
        <v>27995</v>
      </c>
      <c r="C441" t="s">
        <v>27996</v>
      </c>
      <c r="D441" s="3"/>
      <c r="J441" t="s">
        <v>27997</v>
      </c>
      <c r="K441" t="s">
        <v>26287</v>
      </c>
      <c r="L441" t="s">
        <v>1233</v>
      </c>
      <c r="M441">
        <v>1</v>
      </c>
      <c r="P441" s="2" t="s">
        <v>27998</v>
      </c>
      <c r="Q441" t="s">
        <v>47</v>
      </c>
      <c r="S441">
        <v>6.5770006040111184E-4</v>
      </c>
      <c r="T441">
        <v>2.15987552110164E-6</v>
      </c>
      <c r="U441">
        <v>2.329921699129045E-5</v>
      </c>
      <c r="V441">
        <v>5.6446504459017888E-5</v>
      </c>
      <c r="W441">
        <v>3.0433374922722578E-4</v>
      </c>
      <c r="X441">
        <v>4.7127199650276452E-5</v>
      </c>
      <c r="Y441">
        <v>0.2</v>
      </c>
      <c r="Z441">
        <v>5.7000000000000002E-2</v>
      </c>
      <c r="AA441">
        <v>0</v>
      </c>
      <c r="AB441">
        <v>0.94299999999999995</v>
      </c>
      <c r="AC441">
        <v>0.1779</v>
      </c>
      <c r="AD441" t="s">
        <v>48</v>
      </c>
      <c r="AE441" t="s">
        <v>48</v>
      </c>
      <c r="AF441" t="s">
        <v>48</v>
      </c>
    </row>
    <row r="442" spans="1:32" hidden="1" outlineLevel="1" x14ac:dyDescent="0.2">
      <c r="A442" t="s">
        <v>27999</v>
      </c>
      <c r="B442" t="s">
        <v>28000</v>
      </c>
      <c r="C442" t="s">
        <v>28001</v>
      </c>
      <c r="D442" s="3"/>
      <c r="J442" t="s">
        <v>28002</v>
      </c>
      <c r="K442" t="s">
        <v>26287</v>
      </c>
      <c r="L442" t="s">
        <v>1233</v>
      </c>
      <c r="M442">
        <v>1</v>
      </c>
      <c r="P442" s="2" t="s">
        <v>28003</v>
      </c>
      <c r="Q442" t="s">
        <v>47</v>
      </c>
      <c r="S442">
        <v>1.5311723109334709E-3</v>
      </c>
      <c r="T442">
        <v>2.5851470581983449E-6</v>
      </c>
      <c r="U442">
        <v>3.9005397411528968E-5</v>
      </c>
      <c r="V442">
        <v>4.7204834118019789E-5</v>
      </c>
      <c r="W442">
        <v>9.3976478092372417E-4</v>
      </c>
      <c r="X442">
        <v>5.5770353355910629E-5</v>
      </c>
      <c r="Y442">
        <v>0.5</v>
      </c>
      <c r="Z442">
        <v>7.2999999999999995E-2</v>
      </c>
      <c r="AA442">
        <v>0</v>
      </c>
      <c r="AB442">
        <v>0.92700000000000005</v>
      </c>
      <c r="AC442">
        <v>0.29599999999999999</v>
      </c>
      <c r="AD442" t="s">
        <v>48</v>
      </c>
      <c r="AE442" t="s">
        <v>48</v>
      </c>
      <c r="AF442" t="s">
        <v>48</v>
      </c>
    </row>
    <row r="443" spans="1:32" hidden="1" outlineLevel="1" x14ac:dyDescent="0.2">
      <c r="A443" t="s">
        <v>28004</v>
      </c>
      <c r="B443" t="s">
        <v>28005</v>
      </c>
      <c r="C443" t="s">
        <v>28006</v>
      </c>
      <c r="D443" s="3"/>
      <c r="J443" t="s">
        <v>14166</v>
      </c>
      <c r="K443" t="s">
        <v>26287</v>
      </c>
      <c r="L443" t="s">
        <v>1233</v>
      </c>
      <c r="M443">
        <v>1</v>
      </c>
      <c r="P443" s="2" t="s">
        <v>28007</v>
      </c>
      <c r="Q443" t="s">
        <v>47</v>
      </c>
      <c r="Y443" t="s">
        <v>48</v>
      </c>
      <c r="Z443" t="s">
        <v>48</v>
      </c>
      <c r="AA443" t="s">
        <v>48</v>
      </c>
      <c r="AB443" t="s">
        <v>48</v>
      </c>
      <c r="AC443" t="s">
        <v>48</v>
      </c>
      <c r="AD443" t="s">
        <v>48</v>
      </c>
      <c r="AE443" t="s">
        <v>48</v>
      </c>
      <c r="AF443" t="s">
        <v>48</v>
      </c>
    </row>
    <row r="444" spans="1:32" hidden="1" outlineLevel="1" x14ac:dyDescent="0.2">
      <c r="A444" t="s">
        <v>28008</v>
      </c>
      <c r="B444" t="s">
        <v>28009</v>
      </c>
      <c r="C444" t="s">
        <v>28010</v>
      </c>
      <c r="D444" s="3"/>
      <c r="J444" t="s">
        <v>28011</v>
      </c>
      <c r="K444" t="s">
        <v>26287</v>
      </c>
      <c r="L444" t="s">
        <v>1233</v>
      </c>
      <c r="M444">
        <v>1</v>
      </c>
      <c r="P444" s="2" t="s">
        <v>28012</v>
      </c>
      <c r="Q444" t="s">
        <v>10060</v>
      </c>
      <c r="S444">
        <v>4.3865732732228929E-4</v>
      </c>
      <c r="T444">
        <v>4.9492223297420423E-6</v>
      </c>
      <c r="U444">
        <v>4.1829207475529977E-5</v>
      </c>
      <c r="V444">
        <v>3.8768394006183371E-5</v>
      </c>
      <c r="W444">
        <v>1.7413074965588751E-4</v>
      </c>
      <c r="X444">
        <v>5.7350560382474207E-5</v>
      </c>
      <c r="Y444">
        <v>0.2</v>
      </c>
      <c r="Z444">
        <v>0</v>
      </c>
      <c r="AA444">
        <v>0</v>
      </c>
      <c r="AB444">
        <v>1</v>
      </c>
      <c r="AC444">
        <v>0</v>
      </c>
      <c r="AD444" t="s">
        <v>48</v>
      </c>
      <c r="AE444" t="s">
        <v>48</v>
      </c>
      <c r="AF444" t="s">
        <v>48</v>
      </c>
    </row>
    <row r="445" spans="1:32" hidden="1" outlineLevel="1" x14ac:dyDescent="0.2">
      <c r="A445" t="s">
        <v>28013</v>
      </c>
      <c r="B445" t="s">
        <v>28014</v>
      </c>
      <c r="C445" t="s">
        <v>28015</v>
      </c>
      <c r="D445" s="3"/>
      <c r="J445" t="s">
        <v>28016</v>
      </c>
      <c r="K445" t="s">
        <v>26287</v>
      </c>
      <c r="L445" t="s">
        <v>1233</v>
      </c>
      <c r="M445">
        <v>1</v>
      </c>
      <c r="P445" s="2" t="s">
        <v>28017</v>
      </c>
      <c r="Q445" t="s">
        <v>47</v>
      </c>
      <c r="S445">
        <v>5.8540154714137316E-4</v>
      </c>
      <c r="T445">
        <v>6.08254458711599E-6</v>
      </c>
      <c r="U445">
        <v>4.0564624214312062E-5</v>
      </c>
      <c r="V445">
        <v>5.288027023198083E-5</v>
      </c>
      <c r="W445">
        <v>2.0432507153600449E-4</v>
      </c>
      <c r="X445">
        <v>6.0044847487006343E-5</v>
      </c>
      <c r="Y445">
        <v>0.28749999999999998</v>
      </c>
      <c r="Z445">
        <v>4.9000000000000002E-2</v>
      </c>
      <c r="AA445">
        <v>0</v>
      </c>
      <c r="AB445">
        <v>0.95099999999999996</v>
      </c>
      <c r="AC445">
        <v>0.60589999999999999</v>
      </c>
      <c r="AD445" t="s">
        <v>48</v>
      </c>
      <c r="AE445" t="s">
        <v>48</v>
      </c>
      <c r="AF445" t="s">
        <v>48</v>
      </c>
    </row>
    <row r="446" spans="1:32" hidden="1" outlineLevel="1" x14ac:dyDescent="0.2">
      <c r="A446" t="s">
        <v>28018</v>
      </c>
      <c r="B446" t="s">
        <v>28019</v>
      </c>
      <c r="C446" t="s">
        <v>28020</v>
      </c>
      <c r="D446" s="3"/>
      <c r="J446" t="s">
        <v>28021</v>
      </c>
      <c r="K446" t="s">
        <v>26287</v>
      </c>
      <c r="L446" t="s">
        <v>1233</v>
      </c>
      <c r="M446">
        <v>1</v>
      </c>
      <c r="P446" s="2" t="s">
        <v>28022</v>
      </c>
      <c r="Q446" t="s">
        <v>10258</v>
      </c>
      <c r="S446">
        <v>6.5988407004624605E-4</v>
      </c>
      <c r="T446">
        <v>3.6941382859367881E-6</v>
      </c>
      <c r="U446">
        <v>3.1807012419449172E-5</v>
      </c>
      <c r="V446">
        <v>5.340213465387933E-5</v>
      </c>
      <c r="W446">
        <v>1.6934098675847051E-4</v>
      </c>
      <c r="X446">
        <v>1.632925705052912E-4</v>
      </c>
      <c r="Y446">
        <v>-0.16041666666666671</v>
      </c>
      <c r="Z446">
        <v>0.127</v>
      </c>
      <c r="AA446">
        <v>9.7000000000000003E-2</v>
      </c>
      <c r="AB446">
        <v>0.77600000000000002</v>
      </c>
      <c r="AC446">
        <v>0.19270000000000001</v>
      </c>
      <c r="AD446" t="s">
        <v>48</v>
      </c>
      <c r="AE446" t="s">
        <v>48</v>
      </c>
      <c r="AF446" t="s">
        <v>48</v>
      </c>
    </row>
    <row r="447" spans="1:32" hidden="1" outlineLevel="1" x14ac:dyDescent="0.2">
      <c r="A447" t="s">
        <v>28023</v>
      </c>
      <c r="B447" t="s">
        <v>28024</v>
      </c>
      <c r="C447" t="s">
        <v>28025</v>
      </c>
      <c r="D447" s="3"/>
      <c r="J447" t="s">
        <v>28026</v>
      </c>
      <c r="K447" t="s">
        <v>26287</v>
      </c>
      <c r="L447" t="s">
        <v>1233</v>
      </c>
      <c r="M447">
        <v>1</v>
      </c>
      <c r="P447" s="2" t="s">
        <v>28027</v>
      </c>
      <c r="Q447" t="s">
        <v>10060</v>
      </c>
      <c r="S447">
        <v>2.1263537928462029E-2</v>
      </c>
      <c r="T447">
        <v>9.752025107445661E-6</v>
      </c>
      <c r="U447">
        <v>2.5341357104480272E-4</v>
      </c>
      <c r="V447">
        <v>2.0475918427109721E-4</v>
      </c>
      <c r="W447">
        <v>7.809746079146862E-3</v>
      </c>
      <c r="X447">
        <v>2.309623640030622E-3</v>
      </c>
      <c r="Y447">
        <v>0</v>
      </c>
      <c r="Z447">
        <v>0.28799999999999998</v>
      </c>
      <c r="AA447">
        <v>0</v>
      </c>
      <c r="AB447">
        <v>0.71199999999999997</v>
      </c>
      <c r="AC447">
        <v>0.7964</v>
      </c>
      <c r="AD447" t="s">
        <v>48</v>
      </c>
      <c r="AE447" t="s">
        <v>48</v>
      </c>
      <c r="AF447" t="s">
        <v>48</v>
      </c>
    </row>
    <row r="448" spans="1:32" hidden="1" outlineLevel="1" x14ac:dyDescent="0.2">
      <c r="A448" t="s">
        <v>28028</v>
      </c>
      <c r="B448" t="s">
        <v>28029</v>
      </c>
      <c r="C448" t="s">
        <v>28030</v>
      </c>
      <c r="D448" s="3"/>
      <c r="J448" t="s">
        <v>28031</v>
      </c>
      <c r="K448" t="s">
        <v>26287</v>
      </c>
      <c r="L448" t="s">
        <v>1233</v>
      </c>
      <c r="M448">
        <v>1</v>
      </c>
      <c r="P448" s="2" t="s">
        <v>28032</v>
      </c>
      <c r="Q448" t="s">
        <v>10258</v>
      </c>
      <c r="S448">
        <v>4.3120849295519292E-4</v>
      </c>
      <c r="T448">
        <v>3.174021003360394E-6</v>
      </c>
      <c r="U448">
        <v>2.3014781618257981E-5</v>
      </c>
      <c r="V448">
        <v>5.8092875406146049E-5</v>
      </c>
      <c r="W448">
        <v>1.9387733482290059E-4</v>
      </c>
      <c r="X448">
        <v>2.4670665879966691E-5</v>
      </c>
      <c r="Y448">
        <v>-7.0833333333333345E-2</v>
      </c>
      <c r="Z448">
        <v>0.17199999999999999</v>
      </c>
      <c r="AA448">
        <v>5.8000000000000003E-2</v>
      </c>
      <c r="AB448">
        <v>0.77</v>
      </c>
      <c r="AC448">
        <v>0.6956</v>
      </c>
      <c r="AD448" t="s">
        <v>48</v>
      </c>
      <c r="AE448" t="s">
        <v>48</v>
      </c>
      <c r="AF448" t="s">
        <v>48</v>
      </c>
    </row>
    <row r="449" spans="1:32" hidden="1" outlineLevel="1" x14ac:dyDescent="0.2">
      <c r="A449" t="s">
        <v>28033</v>
      </c>
      <c r="B449" t="s">
        <v>28034</v>
      </c>
      <c r="C449" t="s">
        <v>28035</v>
      </c>
      <c r="D449" s="3"/>
      <c r="J449" t="s">
        <v>28036</v>
      </c>
      <c r="K449" t="s">
        <v>26287</v>
      </c>
      <c r="L449" t="s">
        <v>1233</v>
      </c>
      <c r="M449">
        <v>1</v>
      </c>
      <c r="P449" s="2" t="s">
        <v>28037</v>
      </c>
      <c r="Q449" t="s">
        <v>47</v>
      </c>
      <c r="S449">
        <v>3.5793826100416481E-4</v>
      </c>
      <c r="T449">
        <v>2.3614529709448111E-6</v>
      </c>
      <c r="U449">
        <v>2.009597483265679E-5</v>
      </c>
      <c r="V449">
        <v>3.7850069929845631E-5</v>
      </c>
      <c r="W449">
        <v>1.662591675994918E-4</v>
      </c>
      <c r="X449">
        <v>2.6137195163755681E-5</v>
      </c>
      <c r="Y449">
        <v>0.3</v>
      </c>
      <c r="Z449">
        <v>4.5999999999999999E-2</v>
      </c>
      <c r="AA449">
        <v>0</v>
      </c>
      <c r="AB449">
        <v>0.95399999999999996</v>
      </c>
      <c r="AC449">
        <v>0.27550000000000002</v>
      </c>
      <c r="AD449" t="s">
        <v>48</v>
      </c>
      <c r="AE449" t="s">
        <v>48</v>
      </c>
      <c r="AF449" t="s">
        <v>48</v>
      </c>
    </row>
    <row r="450" spans="1:32" hidden="1" outlineLevel="1" x14ac:dyDescent="0.2">
      <c r="A450" t="s">
        <v>28038</v>
      </c>
      <c r="B450" t="s">
        <v>28039</v>
      </c>
      <c r="C450" t="s">
        <v>28040</v>
      </c>
      <c r="D450" s="3"/>
      <c r="J450" t="s">
        <v>28041</v>
      </c>
      <c r="K450" t="s">
        <v>26287</v>
      </c>
      <c r="L450" t="s">
        <v>1233</v>
      </c>
      <c r="M450">
        <v>1</v>
      </c>
      <c r="P450" s="2" t="s">
        <v>28042</v>
      </c>
      <c r="Q450" t="s">
        <v>47</v>
      </c>
      <c r="S450">
        <v>6.0871406458318233E-4</v>
      </c>
      <c r="T450">
        <v>8.9804561866912991E-6</v>
      </c>
      <c r="U450">
        <v>5.3192987252259627E-5</v>
      </c>
      <c r="V450">
        <v>6.9070963945705444E-5</v>
      </c>
      <c r="W450">
        <v>1.566705759614706E-4</v>
      </c>
      <c r="X450">
        <v>2.1705235121771691E-4</v>
      </c>
      <c r="Y450">
        <v>0.12370509607351721</v>
      </c>
      <c r="Z450">
        <v>7.1999999999999995E-2</v>
      </c>
      <c r="AA450">
        <v>0.10199999999999999</v>
      </c>
      <c r="AB450">
        <v>0.82599999999999996</v>
      </c>
      <c r="AC450">
        <v>-0.84419999999999995</v>
      </c>
      <c r="AD450" t="s">
        <v>48</v>
      </c>
      <c r="AE450" t="s">
        <v>48</v>
      </c>
      <c r="AF450" t="s">
        <v>48</v>
      </c>
    </row>
    <row r="451" spans="1:32" hidden="1" outlineLevel="1" x14ac:dyDescent="0.2">
      <c r="A451" t="s">
        <v>28043</v>
      </c>
      <c r="B451" t="s">
        <v>28044</v>
      </c>
      <c r="C451" t="s">
        <v>28045</v>
      </c>
      <c r="D451" s="3"/>
      <c r="J451" t="s">
        <v>28046</v>
      </c>
      <c r="K451" t="s">
        <v>26287</v>
      </c>
      <c r="L451" t="s">
        <v>1233</v>
      </c>
      <c r="M451">
        <v>1</v>
      </c>
      <c r="P451" s="2" t="s">
        <v>28047</v>
      </c>
      <c r="Q451" t="s">
        <v>47</v>
      </c>
      <c r="S451">
        <v>2.8495962033048272E-4</v>
      </c>
      <c r="T451">
        <v>2.5463382371526681E-6</v>
      </c>
      <c r="U451">
        <v>2.018555642280262E-5</v>
      </c>
      <c r="V451">
        <v>4.3539163016248488E-5</v>
      </c>
      <c r="W451">
        <v>1.342591276625171E-4</v>
      </c>
      <c r="X451">
        <v>2.8649135856539939E-5</v>
      </c>
      <c r="Y451">
        <v>7.2601010101010097E-2</v>
      </c>
      <c r="Z451">
        <v>4.9000000000000002E-2</v>
      </c>
      <c r="AA451">
        <v>0</v>
      </c>
      <c r="AB451">
        <v>0.95099999999999996</v>
      </c>
      <c r="AC451">
        <v>0.42149999999999999</v>
      </c>
      <c r="AD451" t="s">
        <v>48</v>
      </c>
      <c r="AE451" t="s">
        <v>48</v>
      </c>
      <c r="AF451" t="s">
        <v>48</v>
      </c>
    </row>
    <row r="452" spans="1:32" hidden="1" outlineLevel="1" x14ac:dyDescent="0.2">
      <c r="A452" t="s">
        <v>28048</v>
      </c>
      <c r="B452" t="s">
        <v>28049</v>
      </c>
      <c r="C452" t="s">
        <v>28050</v>
      </c>
      <c r="D452" s="3"/>
      <c r="J452" t="s">
        <v>28051</v>
      </c>
      <c r="K452" t="s">
        <v>26287</v>
      </c>
      <c r="L452" t="s">
        <v>1233</v>
      </c>
      <c r="M452">
        <v>1</v>
      </c>
      <c r="P452" s="2" t="s">
        <v>28052</v>
      </c>
      <c r="Q452" t="s">
        <v>47</v>
      </c>
      <c r="S452">
        <v>4.823335912078619E-4</v>
      </c>
      <c r="T452">
        <v>2.846119286914472E-6</v>
      </c>
      <c r="U452">
        <v>2.3150068955146711E-5</v>
      </c>
      <c r="V452">
        <v>4.5416705688694492E-5</v>
      </c>
      <c r="W452">
        <v>2.53525678999722E-4</v>
      </c>
      <c r="X452">
        <v>1.9964361854363229E-5</v>
      </c>
      <c r="Y452">
        <v>5.0000000000000031E-2</v>
      </c>
      <c r="Z452">
        <v>0.189</v>
      </c>
      <c r="AA452">
        <v>0.24199999999999999</v>
      </c>
      <c r="AB452">
        <v>0.56999999999999995</v>
      </c>
      <c r="AC452">
        <v>-0.57189999999999996</v>
      </c>
      <c r="AD452" t="s">
        <v>48</v>
      </c>
      <c r="AE452" t="s">
        <v>48</v>
      </c>
      <c r="AF452" t="s">
        <v>48</v>
      </c>
    </row>
    <row r="453" spans="1:32" hidden="1" outlineLevel="1" x14ac:dyDescent="0.2">
      <c r="A453" t="s">
        <v>28053</v>
      </c>
      <c r="B453" t="s">
        <v>28054</v>
      </c>
      <c r="C453" t="s">
        <v>28055</v>
      </c>
      <c r="D453" s="3"/>
      <c r="J453" t="s">
        <v>28056</v>
      </c>
      <c r="K453" t="s">
        <v>26287</v>
      </c>
      <c r="L453" t="s">
        <v>1233</v>
      </c>
      <c r="M453">
        <v>1</v>
      </c>
      <c r="P453" s="2" t="s">
        <v>28057</v>
      </c>
      <c r="Q453" t="s">
        <v>18221</v>
      </c>
      <c r="S453">
        <v>3.8549819146282971E-4</v>
      </c>
      <c r="T453">
        <v>3.8348098314600074E-6</v>
      </c>
      <c r="U453">
        <v>2.390961890341714E-5</v>
      </c>
      <c r="V453">
        <v>4.7900131903588772E-5</v>
      </c>
      <c r="W453">
        <v>1.6535972827114159E-4</v>
      </c>
      <c r="X453">
        <v>3.6385874409461387E-5</v>
      </c>
      <c r="Y453">
        <v>0.14841269841269841</v>
      </c>
      <c r="Z453">
        <v>0.14799999999999999</v>
      </c>
      <c r="AA453">
        <v>0.05</v>
      </c>
      <c r="AB453">
        <v>0.80200000000000005</v>
      </c>
      <c r="AC453">
        <v>0.9194</v>
      </c>
      <c r="AD453" t="s">
        <v>48</v>
      </c>
      <c r="AE453" t="s">
        <v>48</v>
      </c>
      <c r="AF453" t="s">
        <v>48</v>
      </c>
    </row>
    <row r="454" spans="1:32" hidden="1" outlineLevel="1" x14ac:dyDescent="0.2">
      <c r="A454" t="s">
        <v>28058</v>
      </c>
      <c r="B454" t="s">
        <v>28059</v>
      </c>
      <c r="C454" t="s">
        <v>28060</v>
      </c>
      <c r="D454" s="3"/>
      <c r="J454" t="s">
        <v>28061</v>
      </c>
      <c r="K454" t="s">
        <v>26287</v>
      </c>
      <c r="L454" t="s">
        <v>1233</v>
      </c>
      <c r="M454">
        <v>1</v>
      </c>
      <c r="P454" s="2" t="s">
        <v>28062</v>
      </c>
      <c r="Q454" t="s">
        <v>47</v>
      </c>
      <c r="S454">
        <v>1.000186079181731E-3</v>
      </c>
      <c r="T454">
        <v>3.0239275474741589E-6</v>
      </c>
      <c r="U454">
        <v>3.4641387173905969E-5</v>
      </c>
      <c r="V454">
        <v>6.5865962824318558E-5</v>
      </c>
      <c r="W454">
        <v>3.3973876270465547E-4</v>
      </c>
      <c r="X454">
        <v>1.3065637904219329E-4</v>
      </c>
      <c r="Y454">
        <v>0.25</v>
      </c>
      <c r="Z454">
        <v>0.183</v>
      </c>
      <c r="AA454">
        <v>0</v>
      </c>
      <c r="AB454">
        <v>0.81699999999999995</v>
      </c>
      <c r="AC454">
        <v>0.65569999999999995</v>
      </c>
      <c r="AD454" t="s">
        <v>48</v>
      </c>
      <c r="AE454" t="s">
        <v>48</v>
      </c>
      <c r="AF454" t="s">
        <v>48</v>
      </c>
    </row>
    <row r="455" spans="1:32" hidden="1" outlineLevel="1" x14ac:dyDescent="0.2">
      <c r="A455" t="s">
        <v>28063</v>
      </c>
      <c r="B455" t="s">
        <v>28064</v>
      </c>
      <c r="C455" t="s">
        <v>28065</v>
      </c>
      <c r="D455" s="3"/>
      <c r="J455" t="s">
        <v>28066</v>
      </c>
      <c r="K455" t="s">
        <v>26287</v>
      </c>
      <c r="L455" t="s">
        <v>1233</v>
      </c>
      <c r="M455">
        <v>1</v>
      </c>
      <c r="P455" s="2" t="s">
        <v>28067</v>
      </c>
      <c r="Q455" t="s">
        <v>47</v>
      </c>
      <c r="S455">
        <v>5.6516338372603059E-4</v>
      </c>
      <c r="T455">
        <v>7.3545802479202393E-6</v>
      </c>
      <c r="U455">
        <v>4.9740996473701671E-5</v>
      </c>
      <c r="V455">
        <v>4.5048247557133443E-5</v>
      </c>
      <c r="W455">
        <v>2.1808041492477059E-4</v>
      </c>
      <c r="X455">
        <v>6.2640094256494194E-5</v>
      </c>
      <c r="Y455">
        <v>0.38571428571428568</v>
      </c>
      <c r="Z455">
        <v>0.20699999999999999</v>
      </c>
      <c r="AA455">
        <v>1.6E-2</v>
      </c>
      <c r="AB455">
        <v>0.77700000000000002</v>
      </c>
      <c r="AC455">
        <v>0.98109999999999997</v>
      </c>
      <c r="AD455" t="s">
        <v>48</v>
      </c>
      <c r="AE455" t="s">
        <v>48</v>
      </c>
      <c r="AF455" t="s">
        <v>48</v>
      </c>
    </row>
    <row r="456" spans="1:32" hidden="1" outlineLevel="1" x14ac:dyDescent="0.2">
      <c r="A456" t="s">
        <v>28068</v>
      </c>
      <c r="B456" t="s">
        <v>28069</v>
      </c>
      <c r="C456" t="s">
        <v>28070</v>
      </c>
      <c r="D456" s="3"/>
      <c r="J456" t="s">
        <v>28071</v>
      </c>
      <c r="K456" t="s">
        <v>26287</v>
      </c>
      <c r="L456" t="s">
        <v>1233</v>
      </c>
      <c r="M456">
        <v>1</v>
      </c>
      <c r="P456" s="2" t="s">
        <v>28072</v>
      </c>
      <c r="Q456" t="s">
        <v>47</v>
      </c>
      <c r="S456">
        <v>7.8663422027602792E-4</v>
      </c>
      <c r="T456">
        <v>2.0801710434170668E-6</v>
      </c>
      <c r="U456">
        <v>3.5553875932237133E-5</v>
      </c>
      <c r="V456">
        <v>5.5041800806066021E-5</v>
      </c>
      <c r="W456">
        <v>3.264918050263077E-4</v>
      </c>
      <c r="X456">
        <v>4.1801133193075657E-5</v>
      </c>
      <c r="Y456">
        <v>0.35833333333333328</v>
      </c>
      <c r="Z456">
        <v>0.70599999999999996</v>
      </c>
      <c r="AA456">
        <v>0</v>
      </c>
      <c r="AB456">
        <v>0.29399999999999998</v>
      </c>
      <c r="AC456">
        <v>0.91900000000000004</v>
      </c>
      <c r="AD456" t="s">
        <v>48</v>
      </c>
      <c r="AE456" t="s">
        <v>48</v>
      </c>
      <c r="AF456" t="s">
        <v>48</v>
      </c>
    </row>
    <row r="457" spans="1:32" hidden="1" outlineLevel="1" x14ac:dyDescent="0.2">
      <c r="A457" t="s">
        <v>28073</v>
      </c>
      <c r="B457" t="s">
        <v>28074</v>
      </c>
      <c r="C457" t="s">
        <v>28075</v>
      </c>
      <c r="D457" s="3"/>
      <c r="J457" t="s">
        <v>28076</v>
      </c>
      <c r="K457" t="s">
        <v>26287</v>
      </c>
      <c r="L457" t="s">
        <v>1233</v>
      </c>
      <c r="M457">
        <v>1</v>
      </c>
      <c r="P457" s="2" t="s">
        <v>28077</v>
      </c>
      <c r="Q457" t="s">
        <v>47</v>
      </c>
      <c r="S457">
        <v>8.70550237596035E-3</v>
      </c>
      <c r="T457">
        <v>7.1032540290616453E-5</v>
      </c>
      <c r="U457">
        <v>1.2507378414738921E-4</v>
      </c>
      <c r="V457">
        <v>3.146311035379767E-3</v>
      </c>
      <c r="W457">
        <v>1.366072334349155E-3</v>
      </c>
      <c r="X457">
        <v>3.3490345231257379E-4</v>
      </c>
      <c r="Y457">
        <v>0</v>
      </c>
      <c r="Z457">
        <v>0</v>
      </c>
      <c r="AA457">
        <v>0</v>
      </c>
      <c r="AB457">
        <v>1</v>
      </c>
      <c r="AC457">
        <v>0</v>
      </c>
      <c r="AD457" t="s">
        <v>48</v>
      </c>
      <c r="AE457" t="s">
        <v>48</v>
      </c>
      <c r="AF457" t="s">
        <v>48</v>
      </c>
    </row>
    <row r="458" spans="1:32" hidden="1" outlineLevel="1" x14ac:dyDescent="0.2">
      <c r="A458" t="s">
        <v>28078</v>
      </c>
      <c r="B458" t="s">
        <v>28079</v>
      </c>
      <c r="C458" t="s">
        <v>28080</v>
      </c>
      <c r="D458" s="3"/>
      <c r="J458" t="s">
        <v>28081</v>
      </c>
      <c r="K458" t="s">
        <v>26287</v>
      </c>
      <c r="L458" t="s">
        <v>1233</v>
      </c>
      <c r="M458">
        <v>1</v>
      </c>
      <c r="P458" s="2" t="s">
        <v>28082</v>
      </c>
      <c r="Q458" t="s">
        <v>47</v>
      </c>
      <c r="S458">
        <v>4.7448667464777833E-4</v>
      </c>
      <c r="T458">
        <v>1.9280168999102898E-6</v>
      </c>
      <c r="U458">
        <v>1.9237713786424141E-5</v>
      </c>
      <c r="V458">
        <v>5.366735058487393E-5</v>
      </c>
      <c r="W458">
        <v>2.059215767076239E-4</v>
      </c>
      <c r="X458">
        <v>4.5714747102465481E-5</v>
      </c>
      <c r="Y458">
        <v>0</v>
      </c>
      <c r="Z458">
        <v>0</v>
      </c>
      <c r="AA458">
        <v>0</v>
      </c>
      <c r="AB458">
        <v>1</v>
      </c>
      <c r="AC458">
        <v>0</v>
      </c>
      <c r="AD458" t="s">
        <v>48</v>
      </c>
      <c r="AE458" t="s">
        <v>48</v>
      </c>
      <c r="AF458" t="s">
        <v>48</v>
      </c>
    </row>
    <row r="459" spans="1:32" hidden="1" outlineLevel="1" x14ac:dyDescent="0.2">
      <c r="A459" t="s">
        <v>28083</v>
      </c>
      <c r="B459" t="s">
        <v>28084</v>
      </c>
      <c r="C459" t="s">
        <v>28085</v>
      </c>
      <c r="D459" s="3"/>
      <c r="J459" t="s">
        <v>28086</v>
      </c>
      <c r="K459" t="s">
        <v>26287</v>
      </c>
      <c r="L459" t="s">
        <v>1233</v>
      </c>
      <c r="M459">
        <v>1</v>
      </c>
      <c r="P459" s="2" t="s">
        <v>28087</v>
      </c>
      <c r="Q459" t="s">
        <v>47</v>
      </c>
      <c r="S459">
        <v>2.6635829359292981E-2</v>
      </c>
      <c r="T459">
        <v>6.7741011662292294E-6</v>
      </c>
      <c r="U459">
        <v>3.1855210545472801E-4</v>
      </c>
      <c r="V459">
        <v>2.7502936427481472E-4</v>
      </c>
      <c r="W459">
        <v>1.8714733421802521E-2</v>
      </c>
      <c r="X459">
        <v>1.8991850083693859E-4</v>
      </c>
      <c r="Y459">
        <v>-3.3333333333333333E-2</v>
      </c>
      <c r="Z459">
        <v>6.9000000000000006E-2</v>
      </c>
      <c r="AA459">
        <v>6.5000000000000002E-2</v>
      </c>
      <c r="AB459">
        <v>0.86599999999999999</v>
      </c>
      <c r="AC459">
        <v>7.9000000000000001E-2</v>
      </c>
      <c r="AD459" t="s">
        <v>48</v>
      </c>
      <c r="AE459" t="s">
        <v>48</v>
      </c>
      <c r="AF459" t="s">
        <v>48</v>
      </c>
    </row>
    <row r="460" spans="1:32" hidden="1" outlineLevel="1" x14ac:dyDescent="0.2">
      <c r="A460" t="s">
        <v>28088</v>
      </c>
      <c r="B460" t="s">
        <v>28089</v>
      </c>
      <c r="C460" t="s">
        <v>28090</v>
      </c>
      <c r="D460" s="3"/>
      <c r="J460" t="s">
        <v>28091</v>
      </c>
      <c r="K460" t="s">
        <v>26287</v>
      </c>
      <c r="L460" t="s">
        <v>1233</v>
      </c>
      <c r="M460">
        <v>1</v>
      </c>
      <c r="P460" s="2" t="s">
        <v>28092</v>
      </c>
      <c r="Q460" t="s">
        <v>47</v>
      </c>
      <c r="S460">
        <v>5.2323780255392194E-4</v>
      </c>
      <c r="T460">
        <v>2.705740598685225E-6</v>
      </c>
      <c r="U460">
        <v>5.1228329539299011E-5</v>
      </c>
      <c r="V460">
        <v>5.382982999435626E-5</v>
      </c>
      <c r="W460">
        <v>1.91380939213559E-4</v>
      </c>
      <c r="X460">
        <v>4.2281433707103133E-5</v>
      </c>
      <c r="Y460">
        <v>0.27500000000000002</v>
      </c>
      <c r="Z460">
        <v>0.186</v>
      </c>
      <c r="AA460">
        <v>0</v>
      </c>
      <c r="AB460">
        <v>0.81399999999999995</v>
      </c>
      <c r="AC460">
        <v>0.84019999999999995</v>
      </c>
      <c r="AD460" t="s">
        <v>48</v>
      </c>
      <c r="AE460" t="s">
        <v>48</v>
      </c>
      <c r="AF460" t="s">
        <v>48</v>
      </c>
    </row>
    <row r="461" spans="1:32" hidden="1" outlineLevel="1" x14ac:dyDescent="0.2">
      <c r="A461" t="s">
        <v>28093</v>
      </c>
      <c r="B461" t="s">
        <v>28094</v>
      </c>
      <c r="C461" t="s">
        <v>28095</v>
      </c>
      <c r="D461" s="3"/>
      <c r="J461" t="s">
        <v>28096</v>
      </c>
      <c r="K461" t="s">
        <v>26287</v>
      </c>
      <c r="L461" t="s">
        <v>1233</v>
      </c>
      <c r="M461">
        <v>1</v>
      </c>
      <c r="P461" s="2" t="s">
        <v>28097</v>
      </c>
      <c r="Q461" t="s">
        <v>47</v>
      </c>
      <c r="S461">
        <v>0.5373302698135376</v>
      </c>
      <c r="T461">
        <v>1.6082716683740731E-5</v>
      </c>
      <c r="U461">
        <v>7.5755896978080273E-4</v>
      </c>
      <c r="V461">
        <v>2.5204000994563098E-3</v>
      </c>
      <c r="W461">
        <v>0.44972273707389832</v>
      </c>
      <c r="X461">
        <v>3.3704290399327869E-4</v>
      </c>
      <c r="Y461">
        <v>-0.25</v>
      </c>
      <c r="Z461">
        <v>0.312</v>
      </c>
      <c r="AA461">
        <v>0.312</v>
      </c>
      <c r="AB461">
        <v>0.375</v>
      </c>
      <c r="AC461">
        <v>0</v>
      </c>
      <c r="AD461" t="s">
        <v>48</v>
      </c>
      <c r="AE461" t="s">
        <v>48</v>
      </c>
      <c r="AF461" t="s">
        <v>48</v>
      </c>
    </row>
    <row r="462" spans="1:32" hidden="1" outlineLevel="1" x14ac:dyDescent="0.2">
      <c r="A462" t="s">
        <v>28098</v>
      </c>
      <c r="B462" t="s">
        <v>28099</v>
      </c>
      <c r="C462" t="s">
        <v>28100</v>
      </c>
      <c r="D462" s="3"/>
      <c r="J462" t="s">
        <v>28101</v>
      </c>
      <c r="K462" t="s">
        <v>26287</v>
      </c>
      <c r="L462" t="s">
        <v>1233</v>
      </c>
      <c r="M462">
        <v>1</v>
      </c>
      <c r="P462" s="2" t="s">
        <v>28102</v>
      </c>
      <c r="Q462" t="s">
        <v>47</v>
      </c>
      <c r="S462">
        <v>5.4926477605476975E-4</v>
      </c>
      <c r="T462">
        <v>4.9612485781835858E-6</v>
      </c>
      <c r="U462">
        <v>3.4232201869599521E-5</v>
      </c>
      <c r="V462">
        <v>5.0509668653830893E-5</v>
      </c>
      <c r="W462">
        <v>2.1483487216755751E-4</v>
      </c>
      <c r="X462">
        <v>5.371998850023374E-5</v>
      </c>
      <c r="Y462">
        <v>0.22142857142857139</v>
      </c>
      <c r="Z462">
        <v>0.10299999999999999</v>
      </c>
      <c r="AA462">
        <v>0</v>
      </c>
      <c r="AB462">
        <v>0.89700000000000002</v>
      </c>
      <c r="AC462">
        <v>0.70589999999999997</v>
      </c>
      <c r="AD462" t="s">
        <v>48</v>
      </c>
      <c r="AE462" t="s">
        <v>48</v>
      </c>
      <c r="AF462" t="s">
        <v>48</v>
      </c>
    </row>
    <row r="463" spans="1:32" hidden="1" outlineLevel="1" x14ac:dyDescent="0.2">
      <c r="A463" t="s">
        <v>28103</v>
      </c>
      <c r="B463" t="s">
        <v>28104</v>
      </c>
      <c r="C463" t="s">
        <v>28105</v>
      </c>
      <c r="D463" s="3"/>
      <c r="J463" t="s">
        <v>28106</v>
      </c>
      <c r="K463" t="s">
        <v>26287</v>
      </c>
      <c r="L463" t="s">
        <v>1233</v>
      </c>
      <c r="M463">
        <v>1</v>
      </c>
      <c r="P463" s="2" t="s">
        <v>28107</v>
      </c>
      <c r="Q463" t="s">
        <v>47</v>
      </c>
      <c r="S463">
        <v>3.2775892759673297E-4</v>
      </c>
      <c r="T463">
        <v>3.8698799471603706E-6</v>
      </c>
      <c r="U463">
        <v>2.4776743885013271E-5</v>
      </c>
      <c r="V463">
        <v>4.389104651636444E-5</v>
      </c>
      <c r="W463">
        <v>1.3879590551368889E-4</v>
      </c>
      <c r="X463">
        <v>2.63914444076363E-5</v>
      </c>
      <c r="Y463">
        <v>0.3</v>
      </c>
      <c r="Z463">
        <v>0.18099999999999999</v>
      </c>
      <c r="AA463">
        <v>8.4000000000000005E-2</v>
      </c>
      <c r="AB463">
        <v>0.73499999999999999</v>
      </c>
      <c r="AC463">
        <v>0.88290000000000002</v>
      </c>
      <c r="AD463" t="s">
        <v>48</v>
      </c>
      <c r="AE463" t="s">
        <v>48</v>
      </c>
      <c r="AF463" t="s">
        <v>48</v>
      </c>
    </row>
    <row r="464" spans="1:32" hidden="1" outlineLevel="1" x14ac:dyDescent="0.2">
      <c r="A464" t="s">
        <v>28108</v>
      </c>
      <c r="B464" t="s">
        <v>28109</v>
      </c>
      <c r="C464" t="s">
        <v>28110</v>
      </c>
      <c r="D464" s="3"/>
      <c r="J464" t="s">
        <v>28111</v>
      </c>
      <c r="K464" t="s">
        <v>26287</v>
      </c>
      <c r="L464" t="s">
        <v>1233</v>
      </c>
      <c r="M464">
        <v>1</v>
      </c>
      <c r="P464" s="2" t="s">
        <v>28112</v>
      </c>
      <c r="Q464" t="s">
        <v>47</v>
      </c>
      <c r="S464">
        <v>8.087492547929287E-3</v>
      </c>
      <c r="T464">
        <v>1.335738488705829E-5</v>
      </c>
      <c r="U464">
        <v>2.2422708570957181E-4</v>
      </c>
      <c r="V464">
        <v>2.6950717438012362E-4</v>
      </c>
      <c r="W464">
        <v>6.9954240461811423E-4</v>
      </c>
      <c r="X464">
        <v>1.868750114226714E-4</v>
      </c>
      <c r="Y464">
        <v>0.4</v>
      </c>
      <c r="Z464">
        <v>2.9000000000000001E-2</v>
      </c>
      <c r="AA464">
        <v>0.11</v>
      </c>
      <c r="AB464">
        <v>0.86099999999999999</v>
      </c>
      <c r="AC464">
        <v>-0.7873</v>
      </c>
      <c r="AD464" t="s">
        <v>48</v>
      </c>
      <c r="AE464" t="s">
        <v>48</v>
      </c>
      <c r="AF464" t="s">
        <v>48</v>
      </c>
    </row>
    <row r="465" spans="1:32" hidden="1" outlineLevel="1" x14ac:dyDescent="0.2">
      <c r="A465" t="s">
        <v>28113</v>
      </c>
      <c r="B465" t="s">
        <v>28114</v>
      </c>
      <c r="C465" t="s">
        <v>28115</v>
      </c>
      <c r="D465" s="3"/>
      <c r="J465" t="s">
        <v>28116</v>
      </c>
      <c r="K465" t="s">
        <v>26287</v>
      </c>
      <c r="L465" t="s">
        <v>1233</v>
      </c>
      <c r="M465">
        <v>1</v>
      </c>
      <c r="P465" s="2" t="s">
        <v>28117</v>
      </c>
      <c r="Q465" t="s">
        <v>47</v>
      </c>
      <c r="S465">
        <v>3.4196386695839459E-4</v>
      </c>
      <c r="T465">
        <v>2.725100330280839E-6</v>
      </c>
      <c r="U465">
        <v>1.9436802176642232E-5</v>
      </c>
      <c r="V465">
        <v>4.0413538954453543E-5</v>
      </c>
      <c r="W465">
        <v>1.5930150402709839E-4</v>
      </c>
      <c r="X465">
        <v>2.950110865640454E-5</v>
      </c>
      <c r="Y465">
        <v>7.1111111111111111E-2</v>
      </c>
      <c r="Z465">
        <v>7.8E-2</v>
      </c>
      <c r="AA465">
        <v>4.1000000000000002E-2</v>
      </c>
      <c r="AB465">
        <v>0.88100000000000001</v>
      </c>
      <c r="AC465">
        <v>0.44130000000000003</v>
      </c>
      <c r="AD465" t="s">
        <v>48</v>
      </c>
      <c r="AE465" t="s">
        <v>48</v>
      </c>
      <c r="AF465" t="s">
        <v>48</v>
      </c>
    </row>
    <row r="466" spans="1:32" hidden="1" outlineLevel="1" x14ac:dyDescent="0.2">
      <c r="A466" t="s">
        <v>28118</v>
      </c>
      <c r="B466" t="s">
        <v>28119</v>
      </c>
      <c r="C466" t="s">
        <v>28120</v>
      </c>
      <c r="D466" s="3"/>
      <c r="J466" t="s">
        <v>28121</v>
      </c>
      <c r="K466" t="s">
        <v>26287</v>
      </c>
      <c r="L466" t="s">
        <v>1233</v>
      </c>
      <c r="M466">
        <v>1</v>
      </c>
      <c r="P466" s="2" t="s">
        <v>28122</v>
      </c>
      <c r="Q466" t="s">
        <v>47</v>
      </c>
      <c r="S466">
        <v>4.9143389333039522E-4</v>
      </c>
      <c r="T466">
        <v>5.4736174206482247E-6</v>
      </c>
      <c r="U466">
        <v>4.5376964408205822E-5</v>
      </c>
      <c r="V466">
        <v>3.150161137455143E-5</v>
      </c>
      <c r="W466">
        <v>2.10999307455495E-4</v>
      </c>
      <c r="X466">
        <v>6.3487488660030067E-5</v>
      </c>
      <c r="Y466">
        <v>0.1</v>
      </c>
      <c r="Z466">
        <v>8.5999999999999993E-2</v>
      </c>
      <c r="AA466">
        <v>0</v>
      </c>
      <c r="AB466">
        <v>0.91400000000000003</v>
      </c>
      <c r="AC466">
        <v>0.49390000000000001</v>
      </c>
      <c r="AD466" t="s">
        <v>48</v>
      </c>
      <c r="AE466" t="s">
        <v>48</v>
      </c>
      <c r="AF466" t="s">
        <v>48</v>
      </c>
    </row>
    <row r="467" spans="1:32" hidden="1" outlineLevel="1" x14ac:dyDescent="0.2">
      <c r="A467" t="s">
        <v>28123</v>
      </c>
      <c r="B467" t="s">
        <v>28124</v>
      </c>
      <c r="C467" t="s">
        <v>28125</v>
      </c>
      <c r="D467" s="3"/>
      <c r="J467" t="s">
        <v>28126</v>
      </c>
      <c r="K467" t="s">
        <v>26287</v>
      </c>
      <c r="L467" t="s">
        <v>1233</v>
      </c>
      <c r="M467">
        <v>1</v>
      </c>
      <c r="P467" s="2" t="s">
        <v>28127</v>
      </c>
      <c r="Q467" t="s">
        <v>47</v>
      </c>
      <c r="S467">
        <v>2.8793775709345942E-4</v>
      </c>
      <c r="T467">
        <v>2.4142043457686668E-6</v>
      </c>
      <c r="U467">
        <v>1.7771415514289401E-5</v>
      </c>
      <c r="V467">
        <v>3.8872531149536371E-5</v>
      </c>
      <c r="W467">
        <v>1.4626773190684619E-4</v>
      </c>
      <c r="X467">
        <v>2.4006012608879249E-5</v>
      </c>
      <c r="Y467">
        <v>0.42499999999999999</v>
      </c>
      <c r="Z467">
        <v>0</v>
      </c>
      <c r="AA467">
        <v>0</v>
      </c>
      <c r="AB467">
        <v>1</v>
      </c>
      <c r="AC467">
        <v>0</v>
      </c>
      <c r="AD467" t="s">
        <v>48</v>
      </c>
      <c r="AE467" t="s">
        <v>48</v>
      </c>
      <c r="AF467" t="s">
        <v>48</v>
      </c>
    </row>
    <row r="468" spans="1:32" hidden="1" outlineLevel="1" x14ac:dyDescent="0.2">
      <c r="A468" t="s">
        <v>28128</v>
      </c>
      <c r="B468" t="s">
        <v>28129</v>
      </c>
      <c r="C468" t="s">
        <v>28130</v>
      </c>
      <c r="D468" s="3"/>
      <c r="J468" t="s">
        <v>28131</v>
      </c>
      <c r="K468" t="s">
        <v>26287</v>
      </c>
      <c r="L468" t="s">
        <v>1233</v>
      </c>
      <c r="M468">
        <v>1</v>
      </c>
      <c r="P468" s="2" t="s">
        <v>28132</v>
      </c>
      <c r="Q468" t="s">
        <v>47</v>
      </c>
      <c r="S468">
        <v>5.7890382595360279E-3</v>
      </c>
      <c r="T468">
        <v>2.895939132940839E-6</v>
      </c>
      <c r="U468">
        <v>9.8805110610555857E-5</v>
      </c>
      <c r="V468">
        <v>8.3557693869806826E-5</v>
      </c>
      <c r="W468">
        <v>5.4721049964427948E-3</v>
      </c>
      <c r="X468">
        <v>6.3392086303792894E-5</v>
      </c>
      <c r="Y468">
        <v>0.1087301587301587</v>
      </c>
      <c r="Z468">
        <v>0.151</v>
      </c>
      <c r="AA468">
        <v>5.7000000000000002E-2</v>
      </c>
      <c r="AB468">
        <v>0.79100000000000004</v>
      </c>
      <c r="AC468">
        <v>0.78400000000000003</v>
      </c>
      <c r="AD468" t="s">
        <v>48</v>
      </c>
      <c r="AE468" t="s">
        <v>48</v>
      </c>
      <c r="AF468" t="s">
        <v>48</v>
      </c>
    </row>
    <row r="469" spans="1:32" hidden="1" outlineLevel="1" x14ac:dyDescent="0.2">
      <c r="A469" t="s">
        <v>28133</v>
      </c>
      <c r="B469" t="s">
        <v>28134</v>
      </c>
      <c r="C469" t="s">
        <v>28135</v>
      </c>
      <c r="D469" s="3"/>
      <c r="J469" t="s">
        <v>28136</v>
      </c>
      <c r="K469" t="s">
        <v>26287</v>
      </c>
      <c r="L469" t="s">
        <v>1233</v>
      </c>
      <c r="M469">
        <v>1</v>
      </c>
      <c r="P469" s="2" t="s">
        <v>28137</v>
      </c>
      <c r="Q469" t="s">
        <v>47</v>
      </c>
      <c r="S469">
        <v>1.214334857650101E-3</v>
      </c>
      <c r="T469">
        <v>3.4109219996025793E-5</v>
      </c>
      <c r="U469">
        <v>1.045515527948737E-4</v>
      </c>
      <c r="V469">
        <v>3.3259697374887759E-4</v>
      </c>
      <c r="W469">
        <v>4.2133987881243229E-4</v>
      </c>
      <c r="X469">
        <v>8.4972540207672864E-5</v>
      </c>
      <c r="Y469">
        <v>0.20774410774410779</v>
      </c>
      <c r="Z469">
        <v>0.159</v>
      </c>
      <c r="AA469">
        <v>0</v>
      </c>
      <c r="AB469">
        <v>0.84099999999999997</v>
      </c>
      <c r="AC469">
        <v>0.93369999999999997</v>
      </c>
      <c r="AD469" t="s">
        <v>48</v>
      </c>
      <c r="AE469" t="s">
        <v>48</v>
      </c>
      <c r="AF469" t="s">
        <v>48</v>
      </c>
    </row>
    <row r="470" spans="1:32" hidden="1" outlineLevel="1" x14ac:dyDescent="0.2">
      <c r="A470" t="s">
        <v>28138</v>
      </c>
      <c r="B470" t="s">
        <v>28139</v>
      </c>
      <c r="C470" t="s">
        <v>28140</v>
      </c>
      <c r="D470" s="3"/>
      <c r="J470" t="s">
        <v>28141</v>
      </c>
      <c r="K470" t="s">
        <v>26287</v>
      </c>
      <c r="L470" t="s">
        <v>1233</v>
      </c>
      <c r="M470">
        <v>1</v>
      </c>
      <c r="P470" s="2" t="s">
        <v>28142</v>
      </c>
      <c r="Q470" t="s">
        <v>47</v>
      </c>
      <c r="S470">
        <v>2.1403722930699591E-3</v>
      </c>
      <c r="T470">
        <v>6.4157757151406258E-6</v>
      </c>
      <c r="U470">
        <v>1.6865195357240739E-4</v>
      </c>
      <c r="V470">
        <v>9.1409579908940941E-5</v>
      </c>
      <c r="W470">
        <v>8.6538464529439807E-4</v>
      </c>
      <c r="X470">
        <v>2.3853783204685899E-4</v>
      </c>
      <c r="Y470">
        <v>0</v>
      </c>
      <c r="Z470">
        <v>0</v>
      </c>
      <c r="AA470">
        <v>0</v>
      </c>
      <c r="AB470">
        <v>1</v>
      </c>
      <c r="AC470">
        <v>0</v>
      </c>
      <c r="AD470" t="s">
        <v>48</v>
      </c>
      <c r="AE470" t="s">
        <v>48</v>
      </c>
      <c r="AF470" t="s">
        <v>48</v>
      </c>
    </row>
    <row r="471" spans="1:32" hidden="1" outlineLevel="1" x14ac:dyDescent="0.2">
      <c r="A471" t="s">
        <v>28143</v>
      </c>
      <c r="B471" t="s">
        <v>28144</v>
      </c>
      <c r="C471" t="s">
        <v>28145</v>
      </c>
      <c r="D471" s="3"/>
      <c r="J471" t="s">
        <v>28146</v>
      </c>
      <c r="K471" t="s">
        <v>26287</v>
      </c>
      <c r="L471" t="s">
        <v>1233</v>
      </c>
      <c r="M471">
        <v>1</v>
      </c>
      <c r="P471" s="2" t="s">
        <v>28147</v>
      </c>
      <c r="Q471" t="s">
        <v>47</v>
      </c>
      <c r="S471">
        <v>6.9528608582913876E-4</v>
      </c>
      <c r="T471">
        <v>8.9477562141837552E-6</v>
      </c>
      <c r="U471">
        <v>6.4062631281558424E-5</v>
      </c>
      <c r="V471">
        <v>5.2087692893110222E-5</v>
      </c>
      <c r="W471">
        <v>2.7481600409373641E-4</v>
      </c>
      <c r="X471">
        <v>6.5371561504434794E-5</v>
      </c>
      <c r="Y471">
        <v>0.22307692307692309</v>
      </c>
      <c r="Z471">
        <v>0.157</v>
      </c>
      <c r="AA471">
        <v>1.6E-2</v>
      </c>
      <c r="AB471">
        <v>0.82699999999999996</v>
      </c>
      <c r="AC471">
        <v>0.98129999999999995</v>
      </c>
      <c r="AD471" t="s">
        <v>48</v>
      </c>
      <c r="AE471" t="s">
        <v>48</v>
      </c>
      <c r="AF471" t="s">
        <v>48</v>
      </c>
    </row>
    <row r="472" spans="1:32" hidden="1" outlineLevel="1" x14ac:dyDescent="0.2">
      <c r="A472" t="s">
        <v>28148</v>
      </c>
      <c r="B472" t="s">
        <v>28149</v>
      </c>
      <c r="C472" t="s">
        <v>28150</v>
      </c>
      <c r="D472" s="3"/>
      <c r="J472" t="s">
        <v>28151</v>
      </c>
      <c r="K472" t="s">
        <v>26287</v>
      </c>
      <c r="L472" t="s">
        <v>1233</v>
      </c>
      <c r="M472">
        <v>1</v>
      </c>
      <c r="P472" s="2" t="s">
        <v>28152</v>
      </c>
      <c r="Q472" t="s">
        <v>47</v>
      </c>
      <c r="S472">
        <v>2.6638770941644912E-4</v>
      </c>
      <c r="T472">
        <v>3.197890009687399E-6</v>
      </c>
      <c r="U472">
        <v>2.0464747649384659E-5</v>
      </c>
      <c r="V472">
        <v>4.0261358662974089E-5</v>
      </c>
      <c r="W472">
        <v>1.209999973070808E-4</v>
      </c>
      <c r="X472">
        <v>2.627815592859406E-5</v>
      </c>
      <c r="Y472">
        <v>0.22727272727272729</v>
      </c>
      <c r="Z472">
        <v>8.3000000000000004E-2</v>
      </c>
      <c r="AA472">
        <v>2.1000000000000001E-2</v>
      </c>
      <c r="AB472">
        <v>0.89600000000000002</v>
      </c>
      <c r="AC472">
        <v>0.84809999999999997</v>
      </c>
      <c r="AD472" t="s">
        <v>48</v>
      </c>
      <c r="AE472" t="s">
        <v>48</v>
      </c>
      <c r="AF472" t="s">
        <v>48</v>
      </c>
    </row>
    <row r="473" spans="1:32" hidden="1" outlineLevel="1" x14ac:dyDescent="0.2">
      <c r="A473" t="s">
        <v>28153</v>
      </c>
      <c r="B473" t="s">
        <v>28154</v>
      </c>
      <c r="C473" t="s">
        <v>28155</v>
      </c>
      <c r="D473" s="3"/>
      <c r="J473" t="s">
        <v>28156</v>
      </c>
      <c r="K473" t="s">
        <v>26287</v>
      </c>
      <c r="L473" t="s">
        <v>1233</v>
      </c>
      <c r="M473">
        <v>1</v>
      </c>
      <c r="P473" s="2" t="s">
        <v>28157</v>
      </c>
      <c r="Q473" t="s">
        <v>47</v>
      </c>
      <c r="S473">
        <v>2.330957213416696E-3</v>
      </c>
      <c r="T473">
        <v>3.4113145375158642E-6</v>
      </c>
      <c r="U473">
        <v>2.8532358555821698E-5</v>
      </c>
      <c r="V473">
        <v>1.69434177223593E-4</v>
      </c>
      <c r="W473">
        <v>6.7156832665205002E-4</v>
      </c>
      <c r="X473">
        <v>1.9235309446230531E-4</v>
      </c>
      <c r="Y473">
        <v>0</v>
      </c>
      <c r="Z473">
        <v>0</v>
      </c>
      <c r="AA473">
        <v>0</v>
      </c>
      <c r="AB473">
        <v>1</v>
      </c>
      <c r="AC473">
        <v>0</v>
      </c>
      <c r="AD473" t="s">
        <v>48</v>
      </c>
      <c r="AE473" t="s">
        <v>48</v>
      </c>
      <c r="AF473" t="s">
        <v>48</v>
      </c>
    </row>
    <row r="474" spans="1:32" hidden="1" outlineLevel="1" x14ac:dyDescent="0.2">
      <c r="A474" t="s">
        <v>28158</v>
      </c>
      <c r="B474" t="s">
        <v>28159</v>
      </c>
      <c r="C474" t="s">
        <v>28160</v>
      </c>
      <c r="D474" s="3"/>
      <c r="J474" t="s">
        <v>28161</v>
      </c>
      <c r="K474" t="s">
        <v>26287</v>
      </c>
      <c r="L474" t="s">
        <v>1233</v>
      </c>
      <c r="M474">
        <v>1</v>
      </c>
      <c r="P474" s="2" t="s">
        <v>28162</v>
      </c>
      <c r="Q474" t="s">
        <v>47</v>
      </c>
      <c r="S474">
        <v>0.71306461095809937</v>
      </c>
      <c r="T474">
        <v>1.2766649888362741E-4</v>
      </c>
      <c r="U474">
        <v>2.039144048467278E-3</v>
      </c>
      <c r="V474">
        <v>5.4379547946155071E-3</v>
      </c>
      <c r="W474">
        <v>0.68582546710968018</v>
      </c>
      <c r="X474">
        <v>6.9034210173413157E-4</v>
      </c>
      <c r="Y474">
        <v>6.1419753086419768E-2</v>
      </c>
      <c r="Z474">
        <v>0.16400000000000001</v>
      </c>
      <c r="AA474">
        <v>0.13300000000000001</v>
      </c>
      <c r="AB474">
        <v>0.70199999999999996</v>
      </c>
      <c r="AC474">
        <v>0.94030000000000002</v>
      </c>
      <c r="AD474" t="s">
        <v>48</v>
      </c>
      <c r="AE474" t="s">
        <v>48</v>
      </c>
      <c r="AF474" t="s">
        <v>48</v>
      </c>
    </row>
    <row r="475" spans="1:32" hidden="1" outlineLevel="1" x14ac:dyDescent="0.2">
      <c r="A475" t="s">
        <v>28163</v>
      </c>
      <c r="B475" t="s">
        <v>28164</v>
      </c>
      <c r="C475" t="s">
        <v>28165</v>
      </c>
      <c r="D475" s="3"/>
      <c r="J475" t="s">
        <v>28166</v>
      </c>
      <c r="K475" t="s">
        <v>26287</v>
      </c>
      <c r="L475" t="s">
        <v>1233</v>
      </c>
      <c r="M475">
        <v>1</v>
      </c>
      <c r="P475" s="2" t="s">
        <v>28167</v>
      </c>
      <c r="Q475" t="s">
        <v>47</v>
      </c>
      <c r="S475">
        <v>7.2084972634911537E-4</v>
      </c>
      <c r="T475">
        <v>1.752154616951884E-6</v>
      </c>
      <c r="U475">
        <v>3.0836879886919633E-5</v>
      </c>
      <c r="V475">
        <v>9.0265668404754251E-5</v>
      </c>
      <c r="W475">
        <v>3.5396782914176578E-4</v>
      </c>
      <c r="X475">
        <v>1.5707380953244862E-5</v>
      </c>
      <c r="Y475">
        <v>0.1489583333333333</v>
      </c>
      <c r="Z475">
        <v>0.23</v>
      </c>
      <c r="AA475">
        <v>5.5E-2</v>
      </c>
      <c r="AB475">
        <v>0.71499999999999997</v>
      </c>
      <c r="AC475">
        <v>0.70340000000000003</v>
      </c>
      <c r="AD475" t="s">
        <v>48</v>
      </c>
      <c r="AE475" t="s">
        <v>48</v>
      </c>
      <c r="AF475" t="s">
        <v>48</v>
      </c>
    </row>
    <row r="476" spans="1:32" hidden="1" outlineLevel="1" x14ac:dyDescent="0.2">
      <c r="A476" t="s">
        <v>28168</v>
      </c>
      <c r="B476" t="s">
        <v>28169</v>
      </c>
      <c r="C476" t="s">
        <v>14514</v>
      </c>
      <c r="D476" s="3"/>
      <c r="J476" t="s">
        <v>28170</v>
      </c>
      <c r="K476" t="s">
        <v>26287</v>
      </c>
      <c r="L476" t="s">
        <v>1233</v>
      </c>
      <c r="M476">
        <v>1</v>
      </c>
      <c r="P476" s="2" t="s">
        <v>28171</v>
      </c>
      <c r="Q476" t="s">
        <v>10280</v>
      </c>
      <c r="S476">
        <v>6.9204717874526978E-4</v>
      </c>
      <c r="T476">
        <v>4.3677005123754498E-6</v>
      </c>
      <c r="U476">
        <v>3.5011365980608389E-5</v>
      </c>
      <c r="V476">
        <v>5.6976823543664068E-5</v>
      </c>
      <c r="W476">
        <v>2.4782665423117578E-4</v>
      </c>
      <c r="X476">
        <v>5.169261567061767E-5</v>
      </c>
      <c r="Y476">
        <v>0.25</v>
      </c>
      <c r="Z476">
        <v>7.1999999999999995E-2</v>
      </c>
      <c r="AA476">
        <v>5.3999999999999999E-2</v>
      </c>
      <c r="AB476">
        <v>0.874</v>
      </c>
      <c r="AC476">
        <v>0.2263</v>
      </c>
      <c r="AD476" t="s">
        <v>48</v>
      </c>
      <c r="AE476" t="s">
        <v>48</v>
      </c>
      <c r="AF476" t="s">
        <v>48</v>
      </c>
    </row>
    <row r="477" spans="1:32" hidden="1" outlineLevel="1" x14ac:dyDescent="0.2">
      <c r="A477" t="s">
        <v>28172</v>
      </c>
      <c r="B477" t="s">
        <v>28173</v>
      </c>
      <c r="C477" t="s">
        <v>28174</v>
      </c>
      <c r="D477" s="3"/>
      <c r="J477" t="s">
        <v>28175</v>
      </c>
      <c r="K477" t="s">
        <v>26287</v>
      </c>
      <c r="L477" t="s">
        <v>1233</v>
      </c>
      <c r="M477">
        <v>1</v>
      </c>
      <c r="P477" s="2" t="s">
        <v>28176</v>
      </c>
      <c r="Q477" t="s">
        <v>47</v>
      </c>
      <c r="S477">
        <v>5.91475167311728E-4</v>
      </c>
      <c r="T477">
        <v>2.0288123323553009E-6</v>
      </c>
      <c r="U477">
        <v>2.0778967154910791E-5</v>
      </c>
      <c r="V477">
        <v>7.7585289545822889E-5</v>
      </c>
      <c r="W477">
        <v>2.4768966250121588E-4</v>
      </c>
      <c r="X477">
        <v>3.911710882675834E-5</v>
      </c>
      <c r="Y477">
        <v>0.35</v>
      </c>
      <c r="Z477">
        <v>0.14699999999999999</v>
      </c>
      <c r="AA477">
        <v>0</v>
      </c>
      <c r="AB477">
        <v>0.85299999999999998</v>
      </c>
      <c r="AC477">
        <v>0.67049999999999998</v>
      </c>
      <c r="AD477" t="s">
        <v>48</v>
      </c>
      <c r="AE477" t="s">
        <v>48</v>
      </c>
      <c r="AF477" t="s">
        <v>48</v>
      </c>
    </row>
    <row r="478" spans="1:32" hidden="1" outlineLevel="1" x14ac:dyDescent="0.2">
      <c r="A478" t="s">
        <v>28177</v>
      </c>
      <c r="B478" t="s">
        <v>28178</v>
      </c>
      <c r="C478" t="s">
        <v>28179</v>
      </c>
      <c r="D478" s="3"/>
      <c r="J478" t="s">
        <v>28180</v>
      </c>
      <c r="K478" t="s">
        <v>26287</v>
      </c>
      <c r="L478" t="s">
        <v>1233</v>
      </c>
      <c r="M478">
        <v>1</v>
      </c>
      <c r="P478" s="2" t="s">
        <v>28181</v>
      </c>
      <c r="Q478" t="s">
        <v>47</v>
      </c>
      <c r="S478">
        <v>0.1185518056154251</v>
      </c>
      <c r="T478">
        <v>4.3650205043377348E-5</v>
      </c>
      <c r="U478">
        <v>4.0942304767668247E-3</v>
      </c>
      <c r="V478">
        <v>7.4215623317286372E-4</v>
      </c>
      <c r="W478">
        <v>7.9765118658542633E-2</v>
      </c>
      <c r="X478">
        <v>9.8539399914443493E-4</v>
      </c>
      <c r="Y478">
        <v>1.6666666666666659E-2</v>
      </c>
      <c r="Z478">
        <v>7.8E-2</v>
      </c>
      <c r="AA478">
        <v>7.8E-2</v>
      </c>
      <c r="AB478">
        <v>0.84299999999999997</v>
      </c>
      <c r="AC478">
        <v>0</v>
      </c>
      <c r="AD478" t="s">
        <v>48</v>
      </c>
      <c r="AE478" t="s">
        <v>48</v>
      </c>
      <c r="AF478" t="s">
        <v>48</v>
      </c>
    </row>
    <row r="479" spans="1:32" hidden="1" outlineLevel="1" x14ac:dyDescent="0.2">
      <c r="A479" t="s">
        <v>28182</v>
      </c>
      <c r="B479" t="s">
        <v>28183</v>
      </c>
      <c r="C479" t="s">
        <v>28184</v>
      </c>
      <c r="D479" s="3"/>
      <c r="J479" t="s">
        <v>28185</v>
      </c>
      <c r="K479" t="s">
        <v>26287</v>
      </c>
      <c r="L479" t="s">
        <v>1233</v>
      </c>
      <c r="M479">
        <v>1</v>
      </c>
      <c r="P479" s="2" t="s">
        <v>28186</v>
      </c>
      <c r="Q479" t="s">
        <v>47</v>
      </c>
      <c r="S479">
        <v>1.0011551203206179E-3</v>
      </c>
      <c r="T479">
        <v>4.8008008889155462E-5</v>
      </c>
      <c r="U479">
        <v>1.2084825721103699E-4</v>
      </c>
      <c r="V479">
        <v>1.155911886598915E-4</v>
      </c>
      <c r="W479">
        <v>3.9652775740250951E-4</v>
      </c>
      <c r="X479">
        <v>7.5967909651808441E-5</v>
      </c>
      <c r="Y479">
        <v>0.1701149425287356</v>
      </c>
      <c r="Z479">
        <v>0.151</v>
      </c>
      <c r="AA479">
        <v>3.3000000000000002E-2</v>
      </c>
      <c r="AB479">
        <v>0.81599999999999995</v>
      </c>
      <c r="AC479">
        <v>0.99139999999999995</v>
      </c>
      <c r="AD479" t="s">
        <v>48</v>
      </c>
      <c r="AE479" t="s">
        <v>48</v>
      </c>
      <c r="AF479" t="s">
        <v>48</v>
      </c>
    </row>
    <row r="480" spans="1:32" hidden="1" outlineLevel="1" x14ac:dyDescent="0.2">
      <c r="A480" t="s">
        <v>28187</v>
      </c>
      <c r="B480" t="s">
        <v>28188</v>
      </c>
      <c r="C480" t="s">
        <v>28189</v>
      </c>
      <c r="D480" s="3"/>
      <c r="J480" t="s">
        <v>28190</v>
      </c>
      <c r="K480" t="s">
        <v>26287</v>
      </c>
      <c r="L480" t="s">
        <v>1233</v>
      </c>
      <c r="M480">
        <v>1</v>
      </c>
      <c r="P480" s="2" t="s">
        <v>28191</v>
      </c>
      <c r="Q480" t="s">
        <v>47</v>
      </c>
      <c r="S480">
        <v>2.6132407947443431E-4</v>
      </c>
      <c r="T480">
        <v>2.8074564397684298E-6</v>
      </c>
      <c r="U480">
        <v>1.668637742113788E-5</v>
      </c>
      <c r="V480">
        <v>4.2026407754747197E-5</v>
      </c>
      <c r="W480">
        <v>1.2360030086711049E-4</v>
      </c>
      <c r="X480">
        <v>2.3407163098454479E-5</v>
      </c>
      <c r="Y480">
        <v>-0.25</v>
      </c>
      <c r="Z480">
        <v>0.109</v>
      </c>
      <c r="AA480">
        <v>0</v>
      </c>
      <c r="AB480">
        <v>0.89100000000000001</v>
      </c>
      <c r="AC480">
        <v>0.46960000000000002</v>
      </c>
      <c r="AD480" t="s">
        <v>48</v>
      </c>
      <c r="AE480" t="s">
        <v>48</v>
      </c>
      <c r="AF480" t="s">
        <v>48</v>
      </c>
    </row>
    <row r="481" spans="1:32" hidden="1" outlineLevel="1" x14ac:dyDescent="0.2">
      <c r="A481" t="s">
        <v>28192</v>
      </c>
      <c r="B481" t="s">
        <v>28193</v>
      </c>
      <c r="C481" t="s">
        <v>28194</v>
      </c>
      <c r="D481" s="3"/>
      <c r="J481" t="s">
        <v>28195</v>
      </c>
      <c r="K481" t="s">
        <v>26287</v>
      </c>
      <c r="L481" t="s">
        <v>1233</v>
      </c>
      <c r="M481">
        <v>1</v>
      </c>
      <c r="P481" s="2" t="s">
        <v>28196</v>
      </c>
      <c r="Q481" t="s">
        <v>47</v>
      </c>
      <c r="S481">
        <v>0.74710172414779663</v>
      </c>
      <c r="T481">
        <v>1.9337185949552799E-4</v>
      </c>
      <c r="U481">
        <v>3.2586459070444107E-2</v>
      </c>
      <c r="V481">
        <v>1.8349986057728529E-3</v>
      </c>
      <c r="W481">
        <v>8.7311200797557831E-2</v>
      </c>
      <c r="X481">
        <v>7.6280906796455383E-3</v>
      </c>
      <c r="Y481">
        <v>4.5714285714285707E-2</v>
      </c>
      <c r="Z481">
        <v>6.4000000000000001E-2</v>
      </c>
      <c r="AA481">
        <v>4.7E-2</v>
      </c>
      <c r="AB481">
        <v>0.88900000000000001</v>
      </c>
      <c r="AC481">
        <v>-0.17369999999999999</v>
      </c>
      <c r="AD481" t="s">
        <v>48</v>
      </c>
      <c r="AE481" t="s">
        <v>48</v>
      </c>
      <c r="AF481" t="s">
        <v>48</v>
      </c>
    </row>
    <row r="482" spans="1:32" hidden="1" outlineLevel="1" x14ac:dyDescent="0.2">
      <c r="A482" t="s">
        <v>28197</v>
      </c>
      <c r="B482" t="s">
        <v>28198</v>
      </c>
      <c r="C482" t="s">
        <v>19469</v>
      </c>
      <c r="D482" s="3"/>
      <c r="J482" t="s">
        <v>28199</v>
      </c>
      <c r="K482" t="s">
        <v>26287</v>
      </c>
      <c r="L482" t="s">
        <v>1233</v>
      </c>
      <c r="M482">
        <v>1</v>
      </c>
      <c r="P482" s="2" t="s">
        <v>28200</v>
      </c>
      <c r="Q482" t="s">
        <v>10132</v>
      </c>
      <c r="S482">
        <v>3.0664628138765687E-4</v>
      </c>
      <c r="T482">
        <v>2.345490429433994E-6</v>
      </c>
      <c r="U482">
        <v>1.7791764548746869E-5</v>
      </c>
      <c r="V482">
        <v>4.2026567825814709E-5</v>
      </c>
      <c r="W482">
        <v>1.343117473879829E-4</v>
      </c>
      <c r="X482">
        <v>2.835271334333811E-5</v>
      </c>
      <c r="Y482">
        <v>-0.3</v>
      </c>
      <c r="Z482">
        <v>0</v>
      </c>
      <c r="AA482">
        <v>0</v>
      </c>
      <c r="AB482">
        <v>1</v>
      </c>
      <c r="AC482">
        <v>0</v>
      </c>
      <c r="AD482" t="s">
        <v>48</v>
      </c>
      <c r="AE482" t="s">
        <v>48</v>
      </c>
      <c r="AF482" t="s">
        <v>48</v>
      </c>
    </row>
    <row r="483" spans="1:32" hidden="1" outlineLevel="1" x14ac:dyDescent="0.2">
      <c r="A483" t="s">
        <v>28201</v>
      </c>
      <c r="B483" t="s">
        <v>28202</v>
      </c>
      <c r="C483" t="s">
        <v>28203</v>
      </c>
      <c r="D483" s="3"/>
      <c r="J483" t="s">
        <v>28204</v>
      </c>
      <c r="K483" t="s">
        <v>26287</v>
      </c>
      <c r="L483" t="s">
        <v>1233</v>
      </c>
      <c r="M483">
        <v>1</v>
      </c>
      <c r="P483" s="2" t="s">
        <v>28205</v>
      </c>
      <c r="Q483" t="s">
        <v>10150</v>
      </c>
      <c r="S483">
        <v>0.1341020464897156</v>
      </c>
      <c r="T483">
        <v>8.1518655861145817E-6</v>
      </c>
      <c r="U483">
        <v>2.6223224122077231E-3</v>
      </c>
      <c r="V483">
        <v>2.9280057060532272E-4</v>
      </c>
      <c r="W483">
        <v>0.1417476087808609</v>
      </c>
      <c r="X483">
        <v>2.0722270710393789E-4</v>
      </c>
      <c r="Y483">
        <v>9.8148148148148151E-2</v>
      </c>
      <c r="Z483">
        <v>7.5999999999999998E-2</v>
      </c>
      <c r="AA483">
        <v>3.2000000000000001E-2</v>
      </c>
      <c r="AB483">
        <v>0.89200000000000002</v>
      </c>
      <c r="AC483">
        <v>0.71079999999999999</v>
      </c>
      <c r="AD483" t="s">
        <v>48</v>
      </c>
      <c r="AE483" t="s">
        <v>48</v>
      </c>
      <c r="AF483" t="s">
        <v>48</v>
      </c>
    </row>
    <row r="484" spans="1:32" hidden="1" outlineLevel="1" x14ac:dyDescent="0.2">
      <c r="A484" t="s">
        <v>28206</v>
      </c>
      <c r="B484" t="s">
        <v>28207</v>
      </c>
      <c r="C484" t="s">
        <v>28208</v>
      </c>
      <c r="D484" s="3"/>
      <c r="J484" t="s">
        <v>28209</v>
      </c>
      <c r="K484" t="s">
        <v>26287</v>
      </c>
      <c r="L484" t="s">
        <v>1233</v>
      </c>
      <c r="M484">
        <v>1</v>
      </c>
      <c r="P484" s="2" t="s">
        <v>28210</v>
      </c>
      <c r="Q484" t="s">
        <v>25353</v>
      </c>
      <c r="S484">
        <v>4.8445700667798519E-3</v>
      </c>
      <c r="T484">
        <v>4.3550603550102096E-6</v>
      </c>
      <c r="U484">
        <v>4.8115260142367333E-5</v>
      </c>
      <c r="V484">
        <v>2.3063686967361721E-4</v>
      </c>
      <c r="W484">
        <v>1.9506298704072831E-3</v>
      </c>
      <c r="X484">
        <v>2.4796539219096298E-4</v>
      </c>
      <c r="Y484">
        <v>0.46666666666666662</v>
      </c>
      <c r="Z484">
        <v>0.23200000000000001</v>
      </c>
      <c r="AA484">
        <v>5.6000000000000001E-2</v>
      </c>
      <c r="AB484">
        <v>0.71199999999999997</v>
      </c>
      <c r="AC484">
        <v>0.76949999999999996</v>
      </c>
      <c r="AD484" t="s">
        <v>48</v>
      </c>
      <c r="AE484" t="s">
        <v>48</v>
      </c>
      <c r="AF484" t="s">
        <v>48</v>
      </c>
    </row>
    <row r="485" spans="1:32" hidden="1" outlineLevel="1" x14ac:dyDescent="0.2">
      <c r="A485" t="s">
        <v>28211</v>
      </c>
      <c r="B485" t="s">
        <v>28212</v>
      </c>
      <c r="C485" t="s">
        <v>28213</v>
      </c>
      <c r="D485" s="3"/>
      <c r="J485" t="s">
        <v>28214</v>
      </c>
      <c r="K485" t="s">
        <v>26287</v>
      </c>
      <c r="L485" t="s">
        <v>1233</v>
      </c>
      <c r="M485">
        <v>1</v>
      </c>
      <c r="P485" s="2" t="s">
        <v>28215</v>
      </c>
      <c r="Q485" t="s">
        <v>47</v>
      </c>
      <c r="S485">
        <v>0.51740038394927979</v>
      </c>
      <c r="T485">
        <v>8.8759137724991888E-5</v>
      </c>
      <c r="U485">
        <v>0.21112816035747531</v>
      </c>
      <c r="V485">
        <v>9.1817526845261455E-4</v>
      </c>
      <c r="W485">
        <v>3.0044252052903179E-2</v>
      </c>
      <c r="X485">
        <v>1.208753557875752E-3</v>
      </c>
      <c r="Y485">
        <v>0.18583333333333341</v>
      </c>
      <c r="Z485">
        <v>0.109</v>
      </c>
      <c r="AA485">
        <v>9.1999999999999998E-2</v>
      </c>
      <c r="AB485">
        <v>0.79900000000000004</v>
      </c>
      <c r="AC485">
        <v>0.51829999999999998</v>
      </c>
      <c r="AD485" t="s">
        <v>48</v>
      </c>
      <c r="AE485" t="s">
        <v>48</v>
      </c>
      <c r="AF485" t="s">
        <v>48</v>
      </c>
    </row>
    <row r="486" spans="1:32" hidden="1" outlineLevel="1" x14ac:dyDescent="0.2">
      <c r="A486" t="s">
        <v>28216</v>
      </c>
      <c r="B486" t="s">
        <v>28217</v>
      </c>
      <c r="C486" t="s">
        <v>28218</v>
      </c>
      <c r="D486" s="3"/>
      <c r="J486" t="s">
        <v>28219</v>
      </c>
      <c r="K486" t="s">
        <v>26287</v>
      </c>
      <c r="L486" t="s">
        <v>1233</v>
      </c>
      <c r="M486">
        <v>1</v>
      </c>
      <c r="P486" s="2" t="s">
        <v>28220</v>
      </c>
      <c r="Q486" t="s">
        <v>47</v>
      </c>
      <c r="S486">
        <v>2.7523658354766672E-4</v>
      </c>
      <c r="T486">
        <v>2.85763485408097E-6</v>
      </c>
      <c r="U486">
        <v>2.081099410133902E-5</v>
      </c>
      <c r="V486">
        <v>4.5081851567374542E-5</v>
      </c>
      <c r="W486">
        <v>1.307461061514914E-4</v>
      </c>
      <c r="X486">
        <v>2.6300192985218022E-5</v>
      </c>
      <c r="Y486">
        <v>0.15</v>
      </c>
      <c r="Z486">
        <v>7.0999999999999994E-2</v>
      </c>
      <c r="AA486">
        <v>0</v>
      </c>
      <c r="AB486">
        <v>0.92900000000000005</v>
      </c>
      <c r="AC486">
        <v>0.82010000000000005</v>
      </c>
      <c r="AD486" t="s">
        <v>48</v>
      </c>
      <c r="AE486" t="s">
        <v>48</v>
      </c>
      <c r="AF486" t="s">
        <v>48</v>
      </c>
    </row>
    <row r="487" spans="1:32" hidden="1" outlineLevel="1" x14ac:dyDescent="0.2">
      <c r="A487" t="s">
        <v>28221</v>
      </c>
      <c r="B487" t="s">
        <v>28222</v>
      </c>
      <c r="C487" t="s">
        <v>28223</v>
      </c>
      <c r="D487" s="3"/>
      <c r="J487" t="s">
        <v>28224</v>
      </c>
      <c r="K487" t="s">
        <v>26287</v>
      </c>
      <c r="L487" t="s">
        <v>1233</v>
      </c>
      <c r="M487">
        <v>1</v>
      </c>
      <c r="P487" s="2" t="s">
        <v>28225</v>
      </c>
      <c r="Q487" t="s">
        <v>47</v>
      </c>
      <c r="S487">
        <v>1.9660221878439188E-3</v>
      </c>
      <c r="T487">
        <v>1.5580360923195261E-5</v>
      </c>
      <c r="U487">
        <v>3.3724945387803018E-4</v>
      </c>
      <c r="V487">
        <v>8.7830951088108122E-5</v>
      </c>
      <c r="W487">
        <v>9.4290164997801185E-4</v>
      </c>
      <c r="X487">
        <v>9.8176984465681016E-5</v>
      </c>
      <c r="Y487">
        <v>0.23472222222222219</v>
      </c>
      <c r="Z487">
        <v>0.14699999999999999</v>
      </c>
      <c r="AA487">
        <v>0</v>
      </c>
      <c r="AB487">
        <v>0.85299999999999998</v>
      </c>
      <c r="AC487">
        <v>0.84799999999999998</v>
      </c>
      <c r="AD487" t="s">
        <v>48</v>
      </c>
      <c r="AE487" t="s">
        <v>48</v>
      </c>
      <c r="AF487" t="s">
        <v>48</v>
      </c>
    </row>
    <row r="488" spans="1:32" hidden="1" outlineLevel="1" x14ac:dyDescent="0.2">
      <c r="A488" t="s">
        <v>28226</v>
      </c>
      <c r="B488" t="s">
        <v>28227</v>
      </c>
      <c r="C488" t="s">
        <v>28228</v>
      </c>
      <c r="D488" s="3"/>
      <c r="J488" t="s">
        <v>28229</v>
      </c>
      <c r="K488" t="s">
        <v>26287</v>
      </c>
      <c r="L488" t="s">
        <v>1233</v>
      </c>
      <c r="M488">
        <v>1</v>
      </c>
      <c r="P488" s="2" t="s">
        <v>28230</v>
      </c>
      <c r="Q488" t="s">
        <v>47</v>
      </c>
      <c r="S488">
        <v>9.6235163509845734E-2</v>
      </c>
      <c r="T488">
        <v>2.0618288544937972E-5</v>
      </c>
      <c r="U488">
        <v>1.85711367521435E-4</v>
      </c>
      <c r="V488">
        <v>7.0927420165389776E-4</v>
      </c>
      <c r="W488">
        <v>1.0009256191551691E-2</v>
      </c>
      <c r="X488">
        <v>3.7003755569458008E-2</v>
      </c>
      <c r="Y488">
        <v>-0.25</v>
      </c>
      <c r="Z488">
        <v>0.11</v>
      </c>
      <c r="AA488">
        <v>0.17899999999999999</v>
      </c>
      <c r="AB488">
        <v>0.71099999999999997</v>
      </c>
      <c r="AC488">
        <v>-0.35010000000000002</v>
      </c>
      <c r="AD488" t="s">
        <v>48</v>
      </c>
      <c r="AE488" t="s">
        <v>48</v>
      </c>
      <c r="AF488" t="s">
        <v>48</v>
      </c>
    </row>
    <row r="489" spans="1:32" hidden="1" outlineLevel="1" x14ac:dyDescent="0.2">
      <c r="A489" t="s">
        <v>28231</v>
      </c>
      <c r="B489" t="s">
        <v>28232</v>
      </c>
      <c r="C489" t="s">
        <v>28233</v>
      </c>
      <c r="D489" s="3"/>
      <c r="J489" t="s">
        <v>28234</v>
      </c>
      <c r="K489" t="s">
        <v>26287</v>
      </c>
      <c r="L489" t="s">
        <v>1233</v>
      </c>
      <c r="M489">
        <v>1</v>
      </c>
      <c r="P489" s="2" t="s">
        <v>28235</v>
      </c>
      <c r="Q489" t="s">
        <v>47</v>
      </c>
      <c r="S489">
        <v>0.2411446422338486</v>
      </c>
      <c r="T489">
        <v>3.3069380151573569E-5</v>
      </c>
      <c r="U489">
        <v>1.702784793451428E-3</v>
      </c>
      <c r="V489">
        <v>2.617886639200151E-4</v>
      </c>
      <c r="W489">
        <v>0.20832477509975431</v>
      </c>
      <c r="X489">
        <v>5.6681950809434056E-4</v>
      </c>
      <c r="Y489">
        <v>0.15625</v>
      </c>
      <c r="Z489">
        <v>3.7999999999999999E-2</v>
      </c>
      <c r="AA489">
        <v>7.0999999999999994E-2</v>
      </c>
      <c r="AB489">
        <v>0.89100000000000001</v>
      </c>
      <c r="AC489">
        <v>-0.2263</v>
      </c>
      <c r="AD489" t="s">
        <v>48</v>
      </c>
      <c r="AE489" t="s">
        <v>48</v>
      </c>
      <c r="AF489" t="s">
        <v>48</v>
      </c>
    </row>
    <row r="490" spans="1:32" hidden="1" outlineLevel="1" x14ac:dyDescent="0.2">
      <c r="A490" t="s">
        <v>28236</v>
      </c>
      <c r="B490" t="s">
        <v>28237</v>
      </c>
      <c r="C490" t="s">
        <v>28238</v>
      </c>
      <c r="D490" s="3"/>
      <c r="J490" t="s">
        <v>28239</v>
      </c>
      <c r="K490" t="s">
        <v>26287</v>
      </c>
      <c r="L490" t="s">
        <v>1233</v>
      </c>
      <c r="M490">
        <v>1</v>
      </c>
      <c r="P490" s="2" t="s">
        <v>28240</v>
      </c>
      <c r="Q490" t="s">
        <v>47</v>
      </c>
      <c r="S490">
        <v>9.4335488975048065E-3</v>
      </c>
      <c r="T490">
        <v>2.7356695500202482E-4</v>
      </c>
      <c r="U490">
        <v>2.6717274449765678E-3</v>
      </c>
      <c r="V490">
        <v>2.7615975704975432E-4</v>
      </c>
      <c r="W490">
        <v>2.879682462662458E-3</v>
      </c>
      <c r="X490">
        <v>8.6289347382262349E-4</v>
      </c>
      <c r="Y490">
        <v>0.20291666666666669</v>
      </c>
      <c r="Z490">
        <v>0.154</v>
      </c>
      <c r="AA490">
        <v>1.7999999999999999E-2</v>
      </c>
      <c r="AB490">
        <v>0.82799999999999996</v>
      </c>
      <c r="AC490">
        <v>0.95650000000000002</v>
      </c>
      <c r="AD490" t="s">
        <v>48</v>
      </c>
      <c r="AE490" t="s">
        <v>48</v>
      </c>
      <c r="AF490" t="s">
        <v>48</v>
      </c>
    </row>
    <row r="491" spans="1:32" hidden="1" outlineLevel="1" x14ac:dyDescent="0.2">
      <c r="A491" t="s">
        <v>28241</v>
      </c>
      <c r="B491" t="s">
        <v>28242</v>
      </c>
      <c r="C491" t="s">
        <v>21985</v>
      </c>
      <c r="D491" s="3"/>
      <c r="J491" t="s">
        <v>28243</v>
      </c>
      <c r="K491" t="s">
        <v>26287</v>
      </c>
      <c r="L491" t="s">
        <v>1233</v>
      </c>
      <c r="M491">
        <v>1</v>
      </c>
      <c r="P491" s="2" t="s">
        <v>28244</v>
      </c>
      <c r="Q491" t="s">
        <v>10032</v>
      </c>
      <c r="S491">
        <v>3.6304228007793433E-2</v>
      </c>
      <c r="T491">
        <v>1.544438055134378E-5</v>
      </c>
      <c r="U491">
        <v>2.240803278982639E-2</v>
      </c>
      <c r="V491">
        <v>5.5360043188557029E-4</v>
      </c>
      <c r="W491">
        <v>9.5914574339985847E-3</v>
      </c>
      <c r="X491">
        <v>3.332066407892853E-4</v>
      </c>
      <c r="Y491">
        <v>2.5000000000000008E-2</v>
      </c>
      <c r="Z491">
        <v>0.08</v>
      </c>
      <c r="AA491">
        <v>6.6000000000000003E-2</v>
      </c>
      <c r="AB491">
        <v>0.85399999999999998</v>
      </c>
      <c r="AC491">
        <v>-0.16600000000000001</v>
      </c>
      <c r="AD491" t="s">
        <v>48</v>
      </c>
      <c r="AE491" t="s">
        <v>48</v>
      </c>
      <c r="AF491" t="s">
        <v>48</v>
      </c>
    </row>
    <row r="492" spans="1:32" hidden="1" outlineLevel="1" x14ac:dyDescent="0.2">
      <c r="A492" t="s">
        <v>28245</v>
      </c>
      <c r="B492" t="s">
        <v>28246</v>
      </c>
      <c r="C492" t="s">
        <v>28247</v>
      </c>
      <c r="D492" s="3"/>
      <c r="J492" t="s">
        <v>28248</v>
      </c>
      <c r="K492" t="s">
        <v>26287</v>
      </c>
      <c r="L492" t="s">
        <v>1233</v>
      </c>
      <c r="M492">
        <v>1</v>
      </c>
      <c r="P492" s="2" t="s">
        <v>28249</v>
      </c>
      <c r="Q492" t="s">
        <v>47</v>
      </c>
      <c r="S492">
        <v>3.4576276084408159E-4</v>
      </c>
      <c r="T492">
        <v>2.5307570012955689E-6</v>
      </c>
      <c r="U492">
        <v>1.8166492736781951E-5</v>
      </c>
      <c r="V492">
        <v>4.3046264181612059E-5</v>
      </c>
      <c r="W492">
        <v>1.5341413381975139E-4</v>
      </c>
      <c r="X492">
        <v>2.911210503953043E-5</v>
      </c>
      <c r="Y492">
        <v>-9.259259259259226E-4</v>
      </c>
      <c r="Z492">
        <v>0.123</v>
      </c>
      <c r="AA492">
        <v>4.1000000000000002E-2</v>
      </c>
      <c r="AB492">
        <v>0.83599999999999997</v>
      </c>
      <c r="AC492">
        <v>0.80740000000000001</v>
      </c>
      <c r="AD492" t="s">
        <v>48</v>
      </c>
      <c r="AE492" t="s">
        <v>48</v>
      </c>
      <c r="AF492" t="s">
        <v>48</v>
      </c>
    </row>
    <row r="493" spans="1:32" hidden="1" outlineLevel="1" x14ac:dyDescent="0.2">
      <c r="A493" t="s">
        <v>28250</v>
      </c>
      <c r="B493" t="s">
        <v>28251</v>
      </c>
      <c r="C493" t="s">
        <v>28252</v>
      </c>
      <c r="D493" s="3"/>
      <c r="J493" t="s">
        <v>28253</v>
      </c>
      <c r="K493" t="s">
        <v>26287</v>
      </c>
      <c r="L493" t="s">
        <v>1233</v>
      </c>
      <c r="M493">
        <v>1</v>
      </c>
      <c r="P493" s="2" t="s">
        <v>28254</v>
      </c>
      <c r="Q493" t="s">
        <v>47</v>
      </c>
      <c r="S493">
        <v>9.3499693321064115E-4</v>
      </c>
      <c r="T493">
        <v>7.5797061072080396E-6</v>
      </c>
      <c r="U493">
        <v>6.8310277129057795E-5</v>
      </c>
      <c r="V493">
        <v>6.4637373725418001E-5</v>
      </c>
      <c r="W493">
        <v>4.0252803592011333E-4</v>
      </c>
      <c r="X493">
        <v>1.239158591488376E-4</v>
      </c>
      <c r="Y493">
        <v>6.9444444444444434E-2</v>
      </c>
      <c r="Z493">
        <v>0.122</v>
      </c>
      <c r="AA493">
        <v>2.4E-2</v>
      </c>
      <c r="AB493">
        <v>0.85399999999999998</v>
      </c>
      <c r="AC493">
        <v>0.81259999999999999</v>
      </c>
      <c r="AD493" t="s">
        <v>48</v>
      </c>
      <c r="AE493" t="s">
        <v>48</v>
      </c>
      <c r="AF493" t="s">
        <v>48</v>
      </c>
    </row>
    <row r="494" spans="1:32" hidden="1" outlineLevel="1" x14ac:dyDescent="0.2">
      <c r="A494" t="s">
        <v>28255</v>
      </c>
      <c r="B494" t="s">
        <v>28256</v>
      </c>
      <c r="C494" t="s">
        <v>28257</v>
      </c>
      <c r="D494" s="3"/>
      <c r="J494" t="s">
        <v>28258</v>
      </c>
      <c r="K494" t="s">
        <v>26287</v>
      </c>
      <c r="L494" t="s">
        <v>1233</v>
      </c>
      <c r="M494">
        <v>1</v>
      </c>
      <c r="P494" s="2" t="s">
        <v>28259</v>
      </c>
      <c r="Q494" t="s">
        <v>47</v>
      </c>
      <c r="S494">
        <v>3.3237400930374861E-3</v>
      </c>
      <c r="T494">
        <v>4.9491362005937838E-5</v>
      </c>
      <c r="U494">
        <v>1.055887405527756E-4</v>
      </c>
      <c r="V494">
        <v>6.2344211619347334E-4</v>
      </c>
      <c r="W494">
        <v>7.0321676321327686E-4</v>
      </c>
      <c r="X494">
        <v>3.7494802381843328E-4</v>
      </c>
      <c r="Y494">
        <v>6.8750000000000019E-2</v>
      </c>
      <c r="Z494">
        <v>6.4000000000000001E-2</v>
      </c>
      <c r="AA494">
        <v>0.04</v>
      </c>
      <c r="AB494">
        <v>0.89600000000000002</v>
      </c>
      <c r="AC494">
        <v>0.2772</v>
      </c>
      <c r="AD494" t="s">
        <v>48</v>
      </c>
      <c r="AE494" t="s">
        <v>48</v>
      </c>
      <c r="AF494" t="s">
        <v>48</v>
      </c>
    </row>
    <row r="495" spans="1:32" hidden="1" outlineLevel="1" x14ac:dyDescent="0.2">
      <c r="A495" t="s">
        <v>28260</v>
      </c>
      <c r="B495" t="s">
        <v>28261</v>
      </c>
      <c r="C495" t="s">
        <v>28262</v>
      </c>
      <c r="D495" s="3"/>
      <c r="J495" t="s">
        <v>28263</v>
      </c>
      <c r="K495" t="s">
        <v>26287</v>
      </c>
      <c r="L495" t="s">
        <v>1233</v>
      </c>
      <c r="M495">
        <v>1</v>
      </c>
      <c r="P495" s="2" t="s">
        <v>28264</v>
      </c>
      <c r="Q495" t="s">
        <v>47</v>
      </c>
      <c r="S495">
        <v>3.6445679143071169E-4</v>
      </c>
      <c r="T495">
        <v>2.750992962319287E-6</v>
      </c>
      <c r="U495">
        <v>1.9243987480876971E-5</v>
      </c>
      <c r="V495">
        <v>4.4131076720077538E-5</v>
      </c>
      <c r="W495">
        <v>1.666173338890076E-4</v>
      </c>
      <c r="X495">
        <v>3.2236297556664788E-5</v>
      </c>
      <c r="Y495">
        <v>5.555555555555554E-3</v>
      </c>
      <c r="Z495">
        <v>0.126</v>
      </c>
      <c r="AA495">
        <v>0.02</v>
      </c>
      <c r="AB495">
        <v>0.85399999999999998</v>
      </c>
      <c r="AC495">
        <v>0.87529999999999997</v>
      </c>
      <c r="AD495" t="s">
        <v>48</v>
      </c>
      <c r="AE495" t="s">
        <v>48</v>
      </c>
      <c r="AF495" t="s">
        <v>48</v>
      </c>
    </row>
    <row r="496" spans="1:32" hidden="1" outlineLevel="1" x14ac:dyDescent="0.2">
      <c r="A496" t="s">
        <v>28265</v>
      </c>
      <c r="B496" t="s">
        <v>28266</v>
      </c>
      <c r="C496" t="s">
        <v>16886</v>
      </c>
      <c r="D496" s="3"/>
      <c r="J496" t="s">
        <v>28267</v>
      </c>
      <c r="K496" t="s">
        <v>26287</v>
      </c>
      <c r="L496" t="s">
        <v>1233</v>
      </c>
      <c r="M496">
        <v>1</v>
      </c>
      <c r="P496" s="2" t="s">
        <v>28268</v>
      </c>
      <c r="Q496" t="s">
        <v>10104</v>
      </c>
      <c r="S496">
        <v>3.3205139334313571E-4</v>
      </c>
      <c r="T496">
        <v>4.1791922740230802E-6</v>
      </c>
      <c r="U496">
        <v>2.2477370293927379E-5</v>
      </c>
      <c r="V496">
        <v>4.7528112190775573E-5</v>
      </c>
      <c r="W496">
        <v>1.3906577078159901E-4</v>
      </c>
      <c r="X496">
        <v>2.806053817039356E-5</v>
      </c>
      <c r="Y496">
        <v>5.4166666666666648E-2</v>
      </c>
      <c r="Z496">
        <v>7.2999999999999995E-2</v>
      </c>
      <c r="AA496">
        <v>4.1000000000000002E-2</v>
      </c>
      <c r="AB496">
        <v>0.88600000000000001</v>
      </c>
      <c r="AC496">
        <v>0.55149999999999999</v>
      </c>
      <c r="AD496" t="s">
        <v>48</v>
      </c>
      <c r="AE496" t="s">
        <v>48</v>
      </c>
      <c r="AF496" t="s">
        <v>48</v>
      </c>
    </row>
    <row r="497" spans="1:32" hidden="1" outlineLevel="1" x14ac:dyDescent="0.2">
      <c r="A497" t="s">
        <v>28269</v>
      </c>
      <c r="B497" t="s">
        <v>28270</v>
      </c>
      <c r="C497" t="s">
        <v>28271</v>
      </c>
      <c r="D497" s="3"/>
      <c r="J497" t="s">
        <v>28272</v>
      </c>
      <c r="K497" t="s">
        <v>26287</v>
      </c>
      <c r="L497" t="s">
        <v>1233</v>
      </c>
      <c r="M497">
        <v>1</v>
      </c>
      <c r="P497" s="2" t="s">
        <v>28273</v>
      </c>
      <c r="Q497" t="s">
        <v>47</v>
      </c>
      <c r="S497">
        <v>4.7718611313030118E-4</v>
      </c>
      <c r="T497">
        <v>5.0140124585595913E-6</v>
      </c>
      <c r="U497">
        <v>4.7199431719491258E-5</v>
      </c>
      <c r="V497">
        <v>4.7614536015316837E-5</v>
      </c>
      <c r="W497">
        <v>1.789443340385333E-4</v>
      </c>
      <c r="X497">
        <v>6.4635154558345675E-5</v>
      </c>
      <c r="Y497">
        <v>0.56666666666666665</v>
      </c>
      <c r="Z497">
        <v>0.186</v>
      </c>
      <c r="AA497">
        <v>0</v>
      </c>
      <c r="AB497">
        <v>0.81399999999999995</v>
      </c>
      <c r="AC497">
        <v>0.58589999999999998</v>
      </c>
      <c r="AD497" t="s">
        <v>48</v>
      </c>
      <c r="AE497" t="s">
        <v>48</v>
      </c>
      <c r="AF497" t="s">
        <v>48</v>
      </c>
    </row>
    <row r="498" spans="1:32" hidden="1" outlineLevel="1" x14ac:dyDescent="0.2">
      <c r="A498" t="s">
        <v>28274</v>
      </c>
      <c r="B498" t="s">
        <v>28275</v>
      </c>
      <c r="C498" t="s">
        <v>28276</v>
      </c>
      <c r="D498" s="3"/>
      <c r="J498" t="s">
        <v>28277</v>
      </c>
      <c r="K498" t="s">
        <v>26287</v>
      </c>
      <c r="L498" t="s">
        <v>1233</v>
      </c>
      <c r="M498">
        <v>1</v>
      </c>
      <c r="P498" s="2" t="s">
        <v>28278</v>
      </c>
      <c r="Q498" t="s">
        <v>47</v>
      </c>
      <c r="S498">
        <v>3.5435493919067079E-4</v>
      </c>
      <c r="T498">
        <v>3.6848564377578441E-6</v>
      </c>
      <c r="U498">
        <v>2.4399325411650349E-5</v>
      </c>
      <c r="V498">
        <v>4.4354859710438177E-5</v>
      </c>
      <c r="W498">
        <v>1.4923326671123499E-4</v>
      </c>
      <c r="X498">
        <v>2.6491023163544011E-5</v>
      </c>
      <c r="Y498">
        <v>0.10314625850340139</v>
      </c>
      <c r="Z498">
        <v>0.16400000000000001</v>
      </c>
      <c r="AA498">
        <v>7.9000000000000001E-2</v>
      </c>
      <c r="AB498">
        <v>0.75600000000000001</v>
      </c>
      <c r="AC498">
        <v>0.77590000000000003</v>
      </c>
      <c r="AD498" t="s">
        <v>48</v>
      </c>
      <c r="AE498" t="s">
        <v>48</v>
      </c>
      <c r="AF498" t="s">
        <v>48</v>
      </c>
    </row>
    <row r="499" spans="1:32" hidden="1" outlineLevel="1" x14ac:dyDescent="0.2">
      <c r="A499" t="s">
        <v>28279</v>
      </c>
      <c r="B499" t="s">
        <v>28280</v>
      </c>
      <c r="C499" t="s">
        <v>18353</v>
      </c>
      <c r="D499" s="3"/>
      <c r="J499" t="s">
        <v>28281</v>
      </c>
      <c r="K499" t="s">
        <v>26287</v>
      </c>
      <c r="L499" t="s">
        <v>1233</v>
      </c>
      <c r="M499">
        <v>1</v>
      </c>
      <c r="P499" s="2" t="s">
        <v>28282</v>
      </c>
      <c r="Q499" t="s">
        <v>47</v>
      </c>
      <c r="S499">
        <v>3.2944875420071179E-4</v>
      </c>
      <c r="T499">
        <v>2.2298040676105302E-6</v>
      </c>
      <c r="U499">
        <v>1.900218921946362E-5</v>
      </c>
      <c r="V499">
        <v>4.2591094825183973E-5</v>
      </c>
      <c r="W499">
        <v>1.621444098418579E-4</v>
      </c>
      <c r="X499">
        <v>2.3778256945661269E-5</v>
      </c>
      <c r="Y499">
        <v>6.6666666666666666E-2</v>
      </c>
      <c r="Z499">
        <v>0.123</v>
      </c>
      <c r="AA499">
        <v>0</v>
      </c>
      <c r="AB499">
        <v>0.877</v>
      </c>
      <c r="AC499">
        <v>0.63690000000000002</v>
      </c>
      <c r="AD499" t="s">
        <v>48</v>
      </c>
      <c r="AE499" t="s">
        <v>48</v>
      </c>
      <c r="AF499" t="s">
        <v>48</v>
      </c>
    </row>
    <row r="500" spans="1:32" hidden="1" outlineLevel="1" x14ac:dyDescent="0.2">
      <c r="A500" t="s">
        <v>28283</v>
      </c>
      <c r="B500" t="s">
        <v>28284</v>
      </c>
      <c r="C500" t="s">
        <v>28285</v>
      </c>
      <c r="D500" s="3"/>
      <c r="J500" t="s">
        <v>28286</v>
      </c>
      <c r="K500" t="s">
        <v>26287</v>
      </c>
      <c r="L500" t="s">
        <v>1233</v>
      </c>
      <c r="M500">
        <v>1</v>
      </c>
      <c r="P500" s="2" t="s">
        <v>28287</v>
      </c>
      <c r="Q500" t="s">
        <v>47</v>
      </c>
      <c r="S500">
        <v>2.5172287132591009E-4</v>
      </c>
      <c r="T500">
        <v>2.9579182410088829E-6</v>
      </c>
      <c r="U500">
        <v>1.8769835151033479E-5</v>
      </c>
      <c r="V500">
        <v>4.6798166295047849E-5</v>
      </c>
      <c r="W500">
        <v>1.178300735773519E-4</v>
      </c>
      <c r="X500">
        <v>1.9153323592036031E-5</v>
      </c>
      <c r="Y500">
        <v>-2.5000000000000001E-2</v>
      </c>
      <c r="Z500">
        <v>0</v>
      </c>
      <c r="AA500">
        <v>0</v>
      </c>
      <c r="AB500">
        <v>1</v>
      </c>
      <c r="AC500">
        <v>0</v>
      </c>
      <c r="AD500" t="s">
        <v>48</v>
      </c>
      <c r="AE500" t="s">
        <v>48</v>
      </c>
      <c r="AF500" t="s">
        <v>48</v>
      </c>
    </row>
    <row r="501" spans="1:32" hidden="1" outlineLevel="1" x14ac:dyDescent="0.2">
      <c r="A501" t="s">
        <v>28288</v>
      </c>
      <c r="B501" t="s">
        <v>28289</v>
      </c>
      <c r="C501" t="s">
        <v>28290</v>
      </c>
      <c r="D501" s="3"/>
      <c r="J501" t="s">
        <v>28291</v>
      </c>
      <c r="K501" t="s">
        <v>26287</v>
      </c>
      <c r="L501" t="s">
        <v>1233</v>
      </c>
      <c r="M501">
        <v>1</v>
      </c>
      <c r="P501" s="2" t="s">
        <v>28292</v>
      </c>
      <c r="Q501" t="s">
        <v>10060</v>
      </c>
      <c r="S501">
        <v>7.7060965122655034E-4</v>
      </c>
      <c r="T501">
        <v>1.7994213976635361E-6</v>
      </c>
      <c r="U501">
        <v>2.9888869903516021E-5</v>
      </c>
      <c r="V501">
        <v>4.1163730202242732E-5</v>
      </c>
      <c r="W501">
        <v>4.130468878429383E-4</v>
      </c>
      <c r="X501">
        <v>2.3326139853452329E-5</v>
      </c>
      <c r="Y501">
        <v>0</v>
      </c>
      <c r="Z501">
        <v>0</v>
      </c>
      <c r="AA501">
        <v>0</v>
      </c>
      <c r="AB501">
        <v>1</v>
      </c>
      <c r="AC501">
        <v>0</v>
      </c>
      <c r="AD501" t="s">
        <v>48</v>
      </c>
      <c r="AE501" t="s">
        <v>48</v>
      </c>
      <c r="AF501" t="s">
        <v>48</v>
      </c>
    </row>
    <row r="502" spans="1:32" hidden="1" outlineLevel="1" x14ac:dyDescent="0.2">
      <c r="A502" t="s">
        <v>28293</v>
      </c>
      <c r="B502" t="s">
        <v>28294</v>
      </c>
      <c r="C502" t="s">
        <v>28295</v>
      </c>
      <c r="D502" s="3"/>
      <c r="J502" t="s">
        <v>28296</v>
      </c>
      <c r="K502" t="s">
        <v>26287</v>
      </c>
      <c r="L502" t="s">
        <v>1233</v>
      </c>
      <c r="M502">
        <v>1</v>
      </c>
      <c r="P502" s="2" t="s">
        <v>28297</v>
      </c>
      <c r="Q502" t="s">
        <v>47</v>
      </c>
      <c r="S502">
        <v>0.19338153302669531</v>
      </c>
      <c r="T502">
        <v>2.38289030676242E-5</v>
      </c>
      <c r="U502">
        <v>0.19558270275592801</v>
      </c>
      <c r="V502">
        <v>1.8645782256498931E-3</v>
      </c>
      <c r="W502">
        <v>2.5016948580741879E-2</v>
      </c>
      <c r="X502">
        <v>6.168122636154294E-4</v>
      </c>
      <c r="Y502">
        <v>-6.545454545454546E-2</v>
      </c>
      <c r="Z502">
        <v>0.11600000000000001</v>
      </c>
      <c r="AA502">
        <v>9.1999999999999998E-2</v>
      </c>
      <c r="AB502">
        <v>0.79100000000000004</v>
      </c>
      <c r="AC502">
        <v>0.73509999999999998</v>
      </c>
      <c r="AD502" t="s">
        <v>48</v>
      </c>
      <c r="AE502" t="s">
        <v>48</v>
      </c>
      <c r="AF502" t="s">
        <v>48</v>
      </c>
    </row>
    <row r="503" spans="1:32" hidden="1" outlineLevel="1" x14ac:dyDescent="0.2">
      <c r="A503" t="s">
        <v>28298</v>
      </c>
      <c r="B503" t="s">
        <v>28299</v>
      </c>
      <c r="C503" t="s">
        <v>28300</v>
      </c>
      <c r="D503" s="3"/>
      <c r="J503" t="s">
        <v>28301</v>
      </c>
      <c r="K503" t="s">
        <v>26287</v>
      </c>
      <c r="L503" t="s">
        <v>1233</v>
      </c>
      <c r="M503">
        <v>1</v>
      </c>
      <c r="P503" s="2" t="s">
        <v>28302</v>
      </c>
      <c r="Q503" t="s">
        <v>47</v>
      </c>
      <c r="S503">
        <v>5.9883424546569586E-4</v>
      </c>
      <c r="T503">
        <v>1.808956994864275E-6</v>
      </c>
      <c r="U503">
        <v>2.0449706426006738E-5</v>
      </c>
      <c r="V503">
        <v>4.1797466110438108E-5</v>
      </c>
      <c r="W503">
        <v>3.3013292704708869E-4</v>
      </c>
      <c r="X503">
        <v>2.6213205273961648E-5</v>
      </c>
      <c r="Y503">
        <v>0.3</v>
      </c>
      <c r="Z503">
        <v>0.47799999999999998</v>
      </c>
      <c r="AA503">
        <v>0</v>
      </c>
      <c r="AB503">
        <v>0.52200000000000002</v>
      </c>
      <c r="AC503">
        <v>0.75060000000000004</v>
      </c>
      <c r="AD503" t="s">
        <v>48</v>
      </c>
      <c r="AE503" t="s">
        <v>48</v>
      </c>
      <c r="AF503" t="s">
        <v>48</v>
      </c>
    </row>
    <row r="504" spans="1:32" hidden="1" outlineLevel="1" x14ac:dyDescent="0.2">
      <c r="A504" t="s">
        <v>28303</v>
      </c>
      <c r="B504" t="s">
        <v>28304</v>
      </c>
      <c r="C504" t="s">
        <v>28305</v>
      </c>
      <c r="D504" s="3"/>
      <c r="J504" t="s">
        <v>28306</v>
      </c>
      <c r="K504" t="s">
        <v>26287</v>
      </c>
      <c r="L504" t="s">
        <v>1233</v>
      </c>
      <c r="M504">
        <v>1</v>
      </c>
      <c r="P504" s="2" t="s">
        <v>28307</v>
      </c>
      <c r="Q504" t="s">
        <v>47</v>
      </c>
      <c r="S504">
        <v>4.034969606436789E-4</v>
      </c>
      <c r="T504">
        <v>4.7263392843888141E-6</v>
      </c>
      <c r="U504">
        <v>2.3949691239977259E-5</v>
      </c>
      <c r="V504">
        <v>4.6548157115466893E-5</v>
      </c>
      <c r="W504">
        <v>1.606367732165381E-4</v>
      </c>
      <c r="X504">
        <v>4.43507160525769E-5</v>
      </c>
      <c r="Y504">
        <v>0.11962481962481961</v>
      </c>
      <c r="Z504">
        <v>0.106</v>
      </c>
      <c r="AA504">
        <v>5.1999999999999998E-2</v>
      </c>
      <c r="AB504">
        <v>0.84199999999999997</v>
      </c>
      <c r="AC504">
        <v>0.99260000000000004</v>
      </c>
      <c r="AD504" t="s">
        <v>48</v>
      </c>
      <c r="AE504" t="s">
        <v>48</v>
      </c>
      <c r="AF504" t="s">
        <v>48</v>
      </c>
    </row>
    <row r="505" spans="1:32" hidden="1" outlineLevel="1" x14ac:dyDescent="0.2">
      <c r="A505" t="s">
        <v>28308</v>
      </c>
      <c r="B505" t="s">
        <v>28309</v>
      </c>
      <c r="C505" t="s">
        <v>28310</v>
      </c>
      <c r="D505" s="3"/>
      <c r="J505" t="s">
        <v>28311</v>
      </c>
      <c r="K505" t="s">
        <v>26287</v>
      </c>
      <c r="L505" t="s">
        <v>1233</v>
      </c>
      <c r="M505">
        <v>1</v>
      </c>
      <c r="P505" s="2" t="s">
        <v>28312</v>
      </c>
      <c r="Q505" t="s">
        <v>47</v>
      </c>
      <c r="S505">
        <v>3.1702453270554543E-4</v>
      </c>
      <c r="T505">
        <v>2.3703246370132551E-6</v>
      </c>
      <c r="U505">
        <v>1.8736893252935261E-5</v>
      </c>
      <c r="V505">
        <v>5.3204861615085968E-5</v>
      </c>
      <c r="W505">
        <v>1.424140646122396E-4</v>
      </c>
      <c r="X505">
        <v>2.8145765099907291E-5</v>
      </c>
      <c r="Y505">
        <v>0.25</v>
      </c>
      <c r="Z505">
        <v>8.8999999999999996E-2</v>
      </c>
      <c r="AA505">
        <v>0</v>
      </c>
      <c r="AB505">
        <v>0.91100000000000003</v>
      </c>
      <c r="AC505">
        <v>0.50700000000000001</v>
      </c>
      <c r="AD505" t="s">
        <v>48</v>
      </c>
      <c r="AE505" t="s">
        <v>48</v>
      </c>
      <c r="AF505" t="s">
        <v>48</v>
      </c>
    </row>
    <row r="506" spans="1:32" hidden="1" outlineLevel="1" x14ac:dyDescent="0.2">
      <c r="A506" t="s">
        <v>28313</v>
      </c>
      <c r="B506" t="s">
        <v>28314</v>
      </c>
      <c r="C506" t="s">
        <v>28315</v>
      </c>
      <c r="D506" s="3"/>
      <c r="J506" t="s">
        <v>28316</v>
      </c>
      <c r="K506" t="s">
        <v>26287</v>
      </c>
      <c r="L506" t="s">
        <v>1233</v>
      </c>
      <c r="M506">
        <v>1</v>
      </c>
      <c r="P506" s="2" t="s">
        <v>28317</v>
      </c>
      <c r="Q506" t="s">
        <v>47</v>
      </c>
      <c r="S506">
        <v>7.8937388025224209E-4</v>
      </c>
      <c r="T506">
        <v>5.5178684306156356E-6</v>
      </c>
      <c r="U506">
        <v>5.1916656957473613E-5</v>
      </c>
      <c r="V506">
        <v>4.3674644985003397E-5</v>
      </c>
      <c r="W506">
        <v>3.3710736897774041E-4</v>
      </c>
      <c r="X506">
        <v>8.0203251854982227E-5</v>
      </c>
      <c r="Y506">
        <v>0.32083333333333341</v>
      </c>
      <c r="Z506">
        <v>0.13100000000000001</v>
      </c>
      <c r="AA506">
        <v>0</v>
      </c>
      <c r="AB506">
        <v>0.86899999999999999</v>
      </c>
      <c r="AC506">
        <v>0.91</v>
      </c>
      <c r="AD506" t="s">
        <v>48</v>
      </c>
      <c r="AE506" t="s">
        <v>48</v>
      </c>
      <c r="AF506" t="s">
        <v>48</v>
      </c>
    </row>
    <row r="507" spans="1:32" hidden="1" outlineLevel="1" x14ac:dyDescent="0.2">
      <c r="A507" t="s">
        <v>28318</v>
      </c>
      <c r="B507" t="s">
        <v>28319</v>
      </c>
      <c r="C507" t="s">
        <v>28320</v>
      </c>
      <c r="D507" s="3"/>
      <c r="J507" t="s">
        <v>28321</v>
      </c>
      <c r="K507" t="s">
        <v>26287</v>
      </c>
      <c r="L507" t="s">
        <v>1233</v>
      </c>
      <c r="M507">
        <v>1</v>
      </c>
      <c r="P507" s="2" t="s">
        <v>28322</v>
      </c>
      <c r="Q507" t="s">
        <v>10258</v>
      </c>
      <c r="S507">
        <v>0.20232594013214111</v>
      </c>
      <c r="T507">
        <v>2.8304124134592712E-4</v>
      </c>
      <c r="U507">
        <v>1.8082099035382271E-2</v>
      </c>
      <c r="V507">
        <v>3.1049677636474371E-3</v>
      </c>
      <c r="W507">
        <v>1.056839991360903E-2</v>
      </c>
      <c r="X507">
        <v>6.2017920427024356E-3</v>
      </c>
      <c r="Y507">
        <v>0.114</v>
      </c>
      <c r="Z507">
        <v>0.16300000000000001</v>
      </c>
      <c r="AA507">
        <v>6.4000000000000001E-2</v>
      </c>
      <c r="AB507">
        <v>0.77300000000000002</v>
      </c>
      <c r="AC507">
        <v>0.96879999999999999</v>
      </c>
      <c r="AD507" t="s">
        <v>48</v>
      </c>
      <c r="AE507" t="s">
        <v>48</v>
      </c>
      <c r="AF507" t="s">
        <v>48</v>
      </c>
    </row>
    <row r="508" spans="1:32" hidden="1" outlineLevel="1" x14ac:dyDescent="0.2">
      <c r="A508" t="s">
        <v>28323</v>
      </c>
      <c r="B508" t="s">
        <v>28324</v>
      </c>
      <c r="C508" t="s">
        <v>28325</v>
      </c>
      <c r="D508" s="3"/>
      <c r="J508" t="s">
        <v>28326</v>
      </c>
      <c r="K508" t="s">
        <v>26287</v>
      </c>
      <c r="L508" t="s">
        <v>1233</v>
      </c>
      <c r="M508">
        <v>1</v>
      </c>
      <c r="P508" s="2" t="s">
        <v>28327</v>
      </c>
      <c r="Q508" t="s">
        <v>10138</v>
      </c>
      <c r="S508">
        <v>1.521283946931362E-2</v>
      </c>
      <c r="T508">
        <v>6.2755723774898797E-5</v>
      </c>
      <c r="U508">
        <v>3.4839739091694359E-3</v>
      </c>
      <c r="V508">
        <v>1.637578388908878E-4</v>
      </c>
      <c r="W508">
        <v>7.1180989034473896E-3</v>
      </c>
      <c r="X508">
        <v>4.1449486161582172E-4</v>
      </c>
      <c r="Y508">
        <v>8.6111111111111138E-2</v>
      </c>
      <c r="Z508">
        <v>9.1999999999999998E-2</v>
      </c>
      <c r="AA508">
        <v>3.5999999999999997E-2</v>
      </c>
      <c r="AB508">
        <v>0.873</v>
      </c>
      <c r="AC508">
        <v>0.74380000000000002</v>
      </c>
      <c r="AD508" t="s">
        <v>48</v>
      </c>
      <c r="AE508" t="s">
        <v>48</v>
      </c>
      <c r="AF508" t="s">
        <v>48</v>
      </c>
    </row>
    <row r="509" spans="1:32" hidden="1" outlineLevel="1" x14ac:dyDescent="0.2">
      <c r="A509" t="s">
        <v>28328</v>
      </c>
      <c r="B509" t="s">
        <v>28329</v>
      </c>
      <c r="C509" t="s">
        <v>28330</v>
      </c>
      <c r="D509" s="3"/>
      <c r="J509" t="s">
        <v>28331</v>
      </c>
      <c r="K509" t="s">
        <v>26287</v>
      </c>
      <c r="L509" t="s">
        <v>1233</v>
      </c>
      <c r="M509">
        <v>1</v>
      </c>
      <c r="P509" s="2" t="s">
        <v>28332</v>
      </c>
      <c r="Q509" t="s">
        <v>47</v>
      </c>
      <c r="S509">
        <v>0.42536863684654241</v>
      </c>
      <c r="T509">
        <v>7.523156818933785E-5</v>
      </c>
      <c r="U509">
        <v>0.14609783887863159</v>
      </c>
      <c r="V509">
        <v>1.701277913525701E-3</v>
      </c>
      <c r="W509">
        <v>6.8384498357772827E-2</v>
      </c>
      <c r="X509">
        <v>2.0952885970473289E-3</v>
      </c>
      <c r="Y509">
        <v>-5.9523809523809527E-2</v>
      </c>
      <c r="Z509">
        <v>3.3000000000000002E-2</v>
      </c>
      <c r="AA509">
        <v>5.8999999999999997E-2</v>
      </c>
      <c r="AB509">
        <v>0.90700000000000003</v>
      </c>
      <c r="AC509">
        <v>-0.128</v>
      </c>
      <c r="AD509" t="s">
        <v>48</v>
      </c>
      <c r="AE509" t="s">
        <v>48</v>
      </c>
      <c r="AF509" t="s">
        <v>48</v>
      </c>
    </row>
    <row r="510" spans="1:32" hidden="1" outlineLevel="1" x14ac:dyDescent="0.2">
      <c r="A510" t="s">
        <v>28333</v>
      </c>
      <c r="B510" t="s">
        <v>28334</v>
      </c>
      <c r="C510" t="s">
        <v>28335</v>
      </c>
      <c r="D510" s="3"/>
      <c r="J510" t="s">
        <v>28336</v>
      </c>
      <c r="K510" t="s">
        <v>26287</v>
      </c>
      <c r="L510" t="s">
        <v>1233</v>
      </c>
      <c r="M510">
        <v>1</v>
      </c>
      <c r="P510" s="2" t="s">
        <v>28337</v>
      </c>
      <c r="Q510" t="s">
        <v>47</v>
      </c>
      <c r="S510">
        <v>2.6309679378755391E-4</v>
      </c>
      <c r="T510">
        <v>2.490060296622687E-6</v>
      </c>
      <c r="U510">
        <v>1.976642852241639E-5</v>
      </c>
      <c r="V510">
        <v>3.9418067899532623E-5</v>
      </c>
      <c r="W510">
        <v>1.2822088319808239E-4</v>
      </c>
      <c r="X510">
        <v>2.0987499738112089E-5</v>
      </c>
      <c r="Y510">
        <v>0.375</v>
      </c>
      <c r="Z510">
        <v>0.33600000000000002</v>
      </c>
      <c r="AA510">
        <v>0</v>
      </c>
      <c r="AB510">
        <v>0.66400000000000003</v>
      </c>
      <c r="AC510">
        <v>0.67710000000000004</v>
      </c>
      <c r="AD510" t="s">
        <v>48</v>
      </c>
      <c r="AE510" t="s">
        <v>48</v>
      </c>
      <c r="AF510" t="s">
        <v>48</v>
      </c>
    </row>
    <row r="511" spans="1:32" hidden="1" outlineLevel="1" x14ac:dyDescent="0.2">
      <c r="A511" t="s">
        <v>28338</v>
      </c>
      <c r="B511" t="s">
        <v>28339</v>
      </c>
      <c r="C511" t="s">
        <v>28340</v>
      </c>
      <c r="D511" s="3"/>
      <c r="J511" t="s">
        <v>28341</v>
      </c>
      <c r="K511" t="s">
        <v>26287</v>
      </c>
      <c r="L511" t="s">
        <v>1233</v>
      </c>
      <c r="M511">
        <v>1</v>
      </c>
      <c r="P511" s="2" t="s">
        <v>28342</v>
      </c>
      <c r="Q511" t="s">
        <v>10060</v>
      </c>
      <c r="S511">
        <v>3.4858012804761529E-4</v>
      </c>
      <c r="T511">
        <v>2.3775082809152082E-6</v>
      </c>
      <c r="U511">
        <v>2.0934865460731089E-5</v>
      </c>
      <c r="V511">
        <v>4.5349708670983091E-5</v>
      </c>
      <c r="W511">
        <v>1.685384486336261E-4</v>
      </c>
      <c r="X511">
        <v>2.2395335690816861E-5</v>
      </c>
      <c r="Y511">
        <v>0.1297979797979798</v>
      </c>
      <c r="Z511">
        <v>0.112</v>
      </c>
      <c r="AA511">
        <v>3.5000000000000003E-2</v>
      </c>
      <c r="AB511">
        <v>0.85299999999999998</v>
      </c>
      <c r="AC511">
        <v>0.83989999999999998</v>
      </c>
      <c r="AD511" t="s">
        <v>48</v>
      </c>
      <c r="AE511" t="s">
        <v>48</v>
      </c>
      <c r="AF511" t="s">
        <v>48</v>
      </c>
    </row>
    <row r="512" spans="1:32" hidden="1" outlineLevel="1" x14ac:dyDescent="0.2">
      <c r="A512" t="s">
        <v>28343</v>
      </c>
      <c r="B512" t="s">
        <v>28344</v>
      </c>
      <c r="C512" t="s">
        <v>28345</v>
      </c>
      <c r="D512" s="3"/>
      <c r="J512" t="s">
        <v>28346</v>
      </c>
      <c r="K512" t="s">
        <v>26287</v>
      </c>
      <c r="L512" t="s">
        <v>1233</v>
      </c>
      <c r="M512">
        <v>1</v>
      </c>
      <c r="P512" s="2" t="s">
        <v>28347</v>
      </c>
      <c r="Q512" t="s">
        <v>47</v>
      </c>
      <c r="S512">
        <v>5.576451076194644E-4</v>
      </c>
      <c r="T512">
        <v>4.4443031583796264E-6</v>
      </c>
      <c r="U512">
        <v>3.2567448215559118E-5</v>
      </c>
      <c r="V512">
        <v>4.1939965740311891E-5</v>
      </c>
      <c r="W512">
        <v>2.575551625341177E-4</v>
      </c>
      <c r="X512">
        <v>3.5704397305380553E-5</v>
      </c>
      <c r="Y512">
        <v>0.17499999999999999</v>
      </c>
      <c r="Z512">
        <v>9.2999999999999999E-2</v>
      </c>
      <c r="AA512">
        <v>4.3999999999999997E-2</v>
      </c>
      <c r="AB512">
        <v>0.86199999999999999</v>
      </c>
      <c r="AC512">
        <v>0.85189999999999999</v>
      </c>
      <c r="AD512" t="s">
        <v>48</v>
      </c>
      <c r="AE512" t="s">
        <v>48</v>
      </c>
      <c r="AF512" t="s">
        <v>48</v>
      </c>
    </row>
    <row r="513" spans="1:32" hidden="1" outlineLevel="1" x14ac:dyDescent="0.2">
      <c r="A513" t="s">
        <v>28348</v>
      </c>
      <c r="B513" t="s">
        <v>28349</v>
      </c>
      <c r="C513" t="s">
        <v>28350</v>
      </c>
      <c r="D513" s="3"/>
      <c r="J513" t="s">
        <v>28351</v>
      </c>
      <c r="K513" t="s">
        <v>26287</v>
      </c>
      <c r="L513" t="s">
        <v>1233</v>
      </c>
      <c r="M513">
        <v>1</v>
      </c>
      <c r="P513" s="2" t="s">
        <v>28352</v>
      </c>
      <c r="Q513" t="s">
        <v>47</v>
      </c>
      <c r="S513">
        <v>6.1129924142733216E-4</v>
      </c>
      <c r="T513">
        <v>2.790064627333777E-6</v>
      </c>
      <c r="U513">
        <v>2.451299951644614E-5</v>
      </c>
      <c r="V513">
        <v>4.9861722800415009E-5</v>
      </c>
      <c r="W513">
        <v>2.5239359820261598E-4</v>
      </c>
      <c r="X513">
        <v>6.0631049564108253E-5</v>
      </c>
      <c r="Y513">
        <v>0.5</v>
      </c>
      <c r="Z513">
        <v>0.214</v>
      </c>
      <c r="AA513">
        <v>0</v>
      </c>
      <c r="AB513">
        <v>0.78600000000000003</v>
      </c>
      <c r="AC513">
        <v>0.45760000000000001</v>
      </c>
      <c r="AD513" t="s">
        <v>48</v>
      </c>
      <c r="AE513" t="s">
        <v>48</v>
      </c>
      <c r="AF513" t="s">
        <v>48</v>
      </c>
    </row>
    <row r="514" spans="1:32" hidden="1" outlineLevel="1" x14ac:dyDescent="0.2">
      <c r="A514" t="s">
        <v>28353</v>
      </c>
      <c r="B514" t="s">
        <v>28354</v>
      </c>
      <c r="C514" t="s">
        <v>26289</v>
      </c>
      <c r="D514" s="3"/>
      <c r="J514" t="s">
        <v>28355</v>
      </c>
      <c r="K514" t="s">
        <v>26429</v>
      </c>
      <c r="L514" t="s">
        <v>1263</v>
      </c>
      <c r="M514">
        <v>1076</v>
      </c>
      <c r="P514" s="2" t="s">
        <v>28356</v>
      </c>
      <c r="Q514" t="s">
        <v>47</v>
      </c>
      <c r="S514">
        <v>1.306160818785429E-3</v>
      </c>
      <c r="T514">
        <v>3.12681572722795E-6</v>
      </c>
      <c r="U514">
        <v>3.5705928894458339E-5</v>
      </c>
      <c r="V514">
        <v>8.8760156359057873E-5</v>
      </c>
      <c r="W514">
        <v>3.9691335405223072E-4</v>
      </c>
      <c r="X514">
        <v>1.480663049733266E-4</v>
      </c>
      <c r="Y514">
        <v>7.8125E-2</v>
      </c>
      <c r="Z514">
        <v>0</v>
      </c>
      <c r="AA514">
        <v>0.03</v>
      </c>
      <c r="AB514">
        <v>0.97</v>
      </c>
      <c r="AC514">
        <v>-0.36120000000000002</v>
      </c>
      <c r="AD514" t="s">
        <v>48</v>
      </c>
      <c r="AE514" t="s">
        <v>48</v>
      </c>
      <c r="AF514" t="s">
        <v>48</v>
      </c>
    </row>
    <row r="515" spans="1:32" hidden="1" outlineLevel="1" x14ac:dyDescent="0.2">
      <c r="A515" t="s">
        <v>28357</v>
      </c>
      <c r="B515" t="s">
        <v>28358</v>
      </c>
      <c r="C515" t="s">
        <v>28359</v>
      </c>
      <c r="D515" s="3"/>
      <c r="J515" t="s">
        <v>28360</v>
      </c>
      <c r="K515" t="s">
        <v>26429</v>
      </c>
      <c r="L515" t="s">
        <v>1263</v>
      </c>
      <c r="M515">
        <v>1</v>
      </c>
      <c r="P515" s="2" t="s">
        <v>28361</v>
      </c>
      <c r="Q515" t="s">
        <v>10060</v>
      </c>
      <c r="S515">
        <v>3.8861346547491848E-4</v>
      </c>
      <c r="T515">
        <v>3.515055823299917E-6</v>
      </c>
      <c r="U515">
        <v>2.091407441184856E-5</v>
      </c>
      <c r="V515">
        <v>5.6403187045361847E-5</v>
      </c>
      <c r="W515">
        <v>1.5934677503537389E-4</v>
      </c>
      <c r="X515">
        <v>2.9001765142311339E-5</v>
      </c>
      <c r="Y515">
        <v>0.22023809523809521</v>
      </c>
      <c r="Z515">
        <v>0.16700000000000001</v>
      </c>
      <c r="AA515">
        <v>0.11799999999999999</v>
      </c>
      <c r="AB515">
        <v>0.71499999999999997</v>
      </c>
      <c r="AC515">
        <v>0.27850000000000003</v>
      </c>
      <c r="AD515" t="s">
        <v>48</v>
      </c>
      <c r="AE515" t="s">
        <v>48</v>
      </c>
      <c r="AF515" t="s">
        <v>48</v>
      </c>
    </row>
    <row r="516" spans="1:32" hidden="1" outlineLevel="1" x14ac:dyDescent="0.2">
      <c r="A516" t="s">
        <v>28362</v>
      </c>
      <c r="B516" t="s">
        <v>28363</v>
      </c>
      <c r="C516" t="s">
        <v>28364</v>
      </c>
      <c r="D516" s="3"/>
      <c r="J516" t="s">
        <v>28365</v>
      </c>
      <c r="K516" t="s">
        <v>26434</v>
      </c>
      <c r="L516" t="s">
        <v>1263</v>
      </c>
      <c r="M516">
        <v>148</v>
      </c>
      <c r="P516" s="2" t="s">
        <v>28366</v>
      </c>
      <c r="Q516" t="s">
        <v>47</v>
      </c>
      <c r="S516">
        <v>4.683591250795871E-4</v>
      </c>
      <c r="T516">
        <v>3.2461871342093218E-6</v>
      </c>
      <c r="U516">
        <v>2.4389741156483069E-5</v>
      </c>
      <c r="V516">
        <v>5.4368636483559378E-5</v>
      </c>
      <c r="W516">
        <v>2.1164043573662639E-4</v>
      </c>
      <c r="X516">
        <v>1.7482889234088361E-5</v>
      </c>
      <c r="Y516">
        <v>0.1071428571428571</v>
      </c>
      <c r="Z516">
        <v>7.3999999999999996E-2</v>
      </c>
      <c r="AA516">
        <v>0.14000000000000001</v>
      </c>
      <c r="AB516">
        <v>0.78600000000000003</v>
      </c>
      <c r="AC516">
        <v>-0.54049999999999998</v>
      </c>
      <c r="AD516" t="s">
        <v>48</v>
      </c>
      <c r="AE516" t="s">
        <v>48</v>
      </c>
      <c r="AF516" t="s">
        <v>48</v>
      </c>
    </row>
    <row r="517" spans="1:32" hidden="1" outlineLevel="1" x14ac:dyDescent="0.2">
      <c r="A517" t="s">
        <v>28367</v>
      </c>
      <c r="B517" t="s">
        <v>28368</v>
      </c>
      <c r="C517" t="s">
        <v>26833</v>
      </c>
      <c r="D517" s="3"/>
      <c r="J517" t="s">
        <v>28369</v>
      </c>
      <c r="K517" t="s">
        <v>26434</v>
      </c>
      <c r="L517" t="s">
        <v>1263</v>
      </c>
      <c r="M517">
        <v>4</v>
      </c>
      <c r="P517" s="2" t="s">
        <v>28370</v>
      </c>
      <c r="Q517" t="s">
        <v>47</v>
      </c>
      <c r="S517">
        <v>1.193799427710474E-3</v>
      </c>
      <c r="T517">
        <v>3.0738565328647378E-6</v>
      </c>
      <c r="U517">
        <v>8.6475811258424073E-5</v>
      </c>
      <c r="V517">
        <v>1.041822251863778E-4</v>
      </c>
      <c r="W517">
        <v>3.9958453271538019E-4</v>
      </c>
      <c r="X517">
        <v>5.762004730058834E-5</v>
      </c>
      <c r="Y517">
        <v>0</v>
      </c>
      <c r="Z517">
        <v>0</v>
      </c>
      <c r="AA517">
        <v>0</v>
      </c>
      <c r="AB517">
        <v>1</v>
      </c>
      <c r="AC517">
        <v>0</v>
      </c>
      <c r="AD517" t="s">
        <v>48</v>
      </c>
      <c r="AE517" t="s">
        <v>48</v>
      </c>
      <c r="AF517" t="s">
        <v>48</v>
      </c>
    </row>
    <row r="518" spans="1:32" hidden="1" outlineLevel="1" x14ac:dyDescent="0.2">
      <c r="A518" t="s">
        <v>28371</v>
      </c>
      <c r="B518" t="s">
        <v>28372</v>
      </c>
      <c r="C518" t="s">
        <v>28373</v>
      </c>
      <c r="D518" s="3"/>
      <c r="J518" t="s">
        <v>28374</v>
      </c>
      <c r="K518" t="s">
        <v>26439</v>
      </c>
      <c r="L518" t="s">
        <v>1263</v>
      </c>
      <c r="M518">
        <v>508</v>
      </c>
      <c r="P518" s="2" t="s">
        <v>28375</v>
      </c>
      <c r="Q518" t="s">
        <v>47</v>
      </c>
      <c r="S518">
        <v>3.1890397076494992E-4</v>
      </c>
      <c r="T518">
        <v>4.4776479626307264E-6</v>
      </c>
      <c r="U518">
        <v>2.5224673663615249E-5</v>
      </c>
      <c r="V518">
        <v>4.790364982909523E-5</v>
      </c>
      <c r="W518">
        <v>1.285889302380383E-4</v>
      </c>
      <c r="X518">
        <v>2.2912468921276741E-5</v>
      </c>
      <c r="Y518">
        <v>0.13825280112044819</v>
      </c>
      <c r="Z518">
        <v>6.3E-2</v>
      </c>
      <c r="AA518">
        <v>7.0000000000000001E-3</v>
      </c>
      <c r="AB518">
        <v>0.93</v>
      </c>
      <c r="AC518">
        <v>0.78300000000000003</v>
      </c>
      <c r="AD518" t="s">
        <v>48</v>
      </c>
      <c r="AE518" t="s">
        <v>48</v>
      </c>
      <c r="AF518" t="s">
        <v>48</v>
      </c>
    </row>
    <row r="519" spans="1:32" hidden="1" outlineLevel="1" x14ac:dyDescent="0.2">
      <c r="A519" t="s">
        <v>28376</v>
      </c>
      <c r="B519" t="s">
        <v>28377</v>
      </c>
      <c r="C519" t="s">
        <v>28378</v>
      </c>
      <c r="D519" s="3"/>
      <c r="J519" t="s">
        <v>28379</v>
      </c>
      <c r="K519" t="s">
        <v>26439</v>
      </c>
      <c r="L519" t="s">
        <v>1263</v>
      </c>
      <c r="M519">
        <v>49</v>
      </c>
      <c r="P519" s="2" t="s">
        <v>28380</v>
      </c>
      <c r="Q519" t="s">
        <v>47</v>
      </c>
      <c r="S519">
        <v>4.8928777687251568E-4</v>
      </c>
      <c r="T519">
        <v>5.031572982261423E-6</v>
      </c>
      <c r="U519">
        <v>4.7843845095485449E-5</v>
      </c>
      <c r="V519">
        <v>5.0686172471614548E-5</v>
      </c>
      <c r="W519">
        <v>1.8153419659938661E-4</v>
      </c>
      <c r="X519">
        <v>5.2423110901145258E-5</v>
      </c>
      <c r="Y519">
        <v>0.22812499999999999</v>
      </c>
      <c r="Z519">
        <v>7.5999999999999998E-2</v>
      </c>
      <c r="AA519">
        <v>4.4999999999999998E-2</v>
      </c>
      <c r="AB519">
        <v>0.88</v>
      </c>
      <c r="AC519">
        <v>0.39860000000000001</v>
      </c>
      <c r="AD519" t="s">
        <v>48</v>
      </c>
      <c r="AE519" t="s">
        <v>48</v>
      </c>
      <c r="AF519" t="s">
        <v>48</v>
      </c>
    </row>
    <row r="520" spans="1:32" hidden="1" outlineLevel="1" x14ac:dyDescent="0.2">
      <c r="A520" t="s">
        <v>28381</v>
      </c>
      <c r="B520" t="s">
        <v>28382</v>
      </c>
      <c r="C520" t="s">
        <v>27096</v>
      </c>
      <c r="D520" s="3"/>
      <c r="J520" t="s">
        <v>28383</v>
      </c>
      <c r="K520" t="s">
        <v>26439</v>
      </c>
      <c r="L520" t="s">
        <v>1263</v>
      </c>
      <c r="M520">
        <v>48</v>
      </c>
      <c r="P520" s="2" t="s">
        <v>28384</v>
      </c>
      <c r="Q520" t="s">
        <v>27099</v>
      </c>
      <c r="S520">
        <v>4.6923116315156221E-4</v>
      </c>
      <c r="T520">
        <v>1.7078681366911039E-6</v>
      </c>
      <c r="U520">
        <v>1.954423532879446E-5</v>
      </c>
      <c r="V520">
        <v>4.64277109131217E-5</v>
      </c>
      <c r="W520">
        <v>2.7485479949973518E-4</v>
      </c>
      <c r="X520">
        <v>1.5808516764082011E-5</v>
      </c>
      <c r="Y520">
        <v>0.27500000000000002</v>
      </c>
      <c r="Z520">
        <v>7.3999999999999996E-2</v>
      </c>
      <c r="AA520">
        <v>0</v>
      </c>
      <c r="AB520">
        <v>0.92600000000000005</v>
      </c>
      <c r="AC520">
        <v>0.15310000000000001</v>
      </c>
      <c r="AD520" t="s">
        <v>48</v>
      </c>
      <c r="AE520" t="s">
        <v>48</v>
      </c>
      <c r="AF520" t="s">
        <v>48</v>
      </c>
    </row>
    <row r="521" spans="1:32" hidden="1" outlineLevel="1" x14ac:dyDescent="0.2">
      <c r="A521" t="s">
        <v>28385</v>
      </c>
      <c r="B521" t="s">
        <v>28386</v>
      </c>
      <c r="C521" t="s">
        <v>28387</v>
      </c>
      <c r="D521" s="3"/>
      <c r="J521" t="s">
        <v>28388</v>
      </c>
      <c r="K521" t="s">
        <v>26439</v>
      </c>
      <c r="L521" t="s">
        <v>1263</v>
      </c>
      <c r="M521">
        <v>2</v>
      </c>
      <c r="P521" s="2" t="s">
        <v>28389</v>
      </c>
      <c r="Q521" t="s">
        <v>47</v>
      </c>
      <c r="S521">
        <v>6.0322354547679424E-3</v>
      </c>
      <c r="T521">
        <v>7.897106115706265E-6</v>
      </c>
      <c r="U521">
        <v>1.3477630272973329E-4</v>
      </c>
      <c r="V521">
        <v>8.5722356743644923E-5</v>
      </c>
      <c r="W521">
        <v>1.7073242925107479E-3</v>
      </c>
      <c r="X521">
        <v>1.505763619206846E-3</v>
      </c>
      <c r="Y521">
        <v>-2.8148148148148151E-2</v>
      </c>
      <c r="Z521">
        <v>3.6999999999999998E-2</v>
      </c>
      <c r="AA521">
        <v>5.8999999999999997E-2</v>
      </c>
      <c r="AB521">
        <v>0.90400000000000003</v>
      </c>
      <c r="AC521">
        <v>-0.44040000000000001</v>
      </c>
      <c r="AD521" t="s">
        <v>48</v>
      </c>
      <c r="AE521" t="s">
        <v>48</v>
      </c>
      <c r="AF521" t="s">
        <v>48</v>
      </c>
    </row>
    <row r="522" spans="1:32" hidden="1" outlineLevel="1" x14ac:dyDescent="0.2">
      <c r="A522" t="s">
        <v>28390</v>
      </c>
      <c r="B522" t="s">
        <v>28391</v>
      </c>
      <c r="C522" t="s">
        <v>28392</v>
      </c>
      <c r="D522" s="3"/>
      <c r="J522" t="s">
        <v>28393</v>
      </c>
      <c r="K522" t="s">
        <v>26439</v>
      </c>
      <c r="L522" t="s">
        <v>1263</v>
      </c>
      <c r="M522">
        <v>3</v>
      </c>
      <c r="P522" s="2" t="s">
        <v>28394</v>
      </c>
      <c r="Q522" t="s">
        <v>47</v>
      </c>
      <c r="S522">
        <v>3.8977598305791621E-3</v>
      </c>
      <c r="T522">
        <v>1.8205133528681469E-5</v>
      </c>
      <c r="U522">
        <v>2.226951764896512E-4</v>
      </c>
      <c r="V522">
        <v>2.2688496392220259E-4</v>
      </c>
      <c r="W522">
        <v>9.3599827960133553E-4</v>
      </c>
      <c r="X522">
        <v>3.9198182639665902E-4</v>
      </c>
      <c r="Y522">
        <v>1.7500000000000019E-2</v>
      </c>
      <c r="Z522">
        <v>0.13800000000000001</v>
      </c>
      <c r="AA522">
        <v>6.2E-2</v>
      </c>
      <c r="AB522">
        <v>0.8</v>
      </c>
      <c r="AC522">
        <v>0.92320000000000002</v>
      </c>
      <c r="AD522" t="s">
        <v>48</v>
      </c>
      <c r="AE522" t="s">
        <v>48</v>
      </c>
      <c r="AF522" t="s">
        <v>48</v>
      </c>
    </row>
    <row r="523" spans="1:32" hidden="1" outlineLevel="1" x14ac:dyDescent="0.2">
      <c r="A523" t="s">
        <v>28395</v>
      </c>
      <c r="B523" t="s">
        <v>28396</v>
      </c>
      <c r="C523" t="s">
        <v>28397</v>
      </c>
      <c r="D523" s="3"/>
      <c r="J523" t="s">
        <v>28398</v>
      </c>
      <c r="K523" t="s">
        <v>26439</v>
      </c>
      <c r="L523" t="s">
        <v>1263</v>
      </c>
      <c r="M523">
        <v>1</v>
      </c>
      <c r="P523" s="2" t="s">
        <v>28399</v>
      </c>
      <c r="Q523" t="s">
        <v>47</v>
      </c>
      <c r="S523">
        <v>0.90266311168670654</v>
      </c>
      <c r="T523">
        <v>2.5334156816825271E-4</v>
      </c>
      <c r="U523">
        <v>0.46450194716453552</v>
      </c>
      <c r="V523">
        <v>2.1692900918424129E-3</v>
      </c>
      <c r="W523">
        <v>0.32772830128669739</v>
      </c>
      <c r="X523">
        <v>1.8327450379729271E-3</v>
      </c>
      <c r="Y523">
        <v>-3.1666666666666662E-2</v>
      </c>
      <c r="Z523">
        <v>5.1999999999999998E-2</v>
      </c>
      <c r="AA523">
        <v>0.185</v>
      </c>
      <c r="AB523">
        <v>0.76300000000000001</v>
      </c>
      <c r="AC523">
        <v>-0.98780000000000001</v>
      </c>
      <c r="AD523" t="s">
        <v>48</v>
      </c>
      <c r="AE523" t="s">
        <v>48</v>
      </c>
      <c r="AF523" t="s">
        <v>48</v>
      </c>
    </row>
    <row r="524" spans="1:32" hidden="1" outlineLevel="1" x14ac:dyDescent="0.2">
      <c r="A524" t="s">
        <v>28400</v>
      </c>
      <c r="B524" t="s">
        <v>28401</v>
      </c>
      <c r="C524" t="s">
        <v>28402</v>
      </c>
      <c r="D524" s="3"/>
      <c r="J524" t="s">
        <v>28403</v>
      </c>
      <c r="K524" t="s">
        <v>26439</v>
      </c>
      <c r="L524" t="s">
        <v>1263</v>
      </c>
      <c r="M524">
        <v>1</v>
      </c>
      <c r="P524" s="2" t="s">
        <v>28404</v>
      </c>
      <c r="Q524" t="s">
        <v>10132</v>
      </c>
      <c r="S524">
        <v>2.8867274522781372E-4</v>
      </c>
      <c r="T524">
        <v>2.606511316116666E-6</v>
      </c>
      <c r="U524">
        <v>1.8288239516550678E-5</v>
      </c>
      <c r="V524">
        <v>5.0960828957613558E-5</v>
      </c>
      <c r="W524">
        <v>1.401568588335067E-4</v>
      </c>
      <c r="X524">
        <v>1.8552969777374528E-5</v>
      </c>
      <c r="Y524">
        <v>-1.5277777777777781E-2</v>
      </c>
      <c r="Z524">
        <v>6.8000000000000005E-2</v>
      </c>
      <c r="AA524">
        <v>1.6E-2</v>
      </c>
      <c r="AB524">
        <v>0.91500000000000004</v>
      </c>
      <c r="AC524">
        <v>0.58589999999999998</v>
      </c>
      <c r="AD524" t="s">
        <v>48</v>
      </c>
      <c r="AE524" t="s">
        <v>48</v>
      </c>
      <c r="AF524" t="s">
        <v>48</v>
      </c>
    </row>
    <row r="525" spans="1:32" hidden="1" outlineLevel="1" x14ac:dyDescent="0.2">
      <c r="A525" t="s">
        <v>28405</v>
      </c>
      <c r="B525" t="s">
        <v>28406</v>
      </c>
      <c r="C525" t="s">
        <v>28402</v>
      </c>
      <c r="D525" s="3"/>
      <c r="J525" t="s">
        <v>28407</v>
      </c>
      <c r="K525" t="s">
        <v>26444</v>
      </c>
      <c r="L525" t="s">
        <v>1263</v>
      </c>
      <c r="M525">
        <v>1</v>
      </c>
      <c r="P525" s="2" t="s">
        <v>28408</v>
      </c>
      <c r="Q525" t="s">
        <v>10132</v>
      </c>
      <c r="S525">
        <v>0.44984427094459528</v>
      </c>
      <c r="T525">
        <v>6.2619190430268645E-5</v>
      </c>
      <c r="U525">
        <v>0.1151631101965904</v>
      </c>
      <c r="V525">
        <v>1.2755284551531081E-3</v>
      </c>
      <c r="W525">
        <v>5.938585102558136E-2</v>
      </c>
      <c r="X525">
        <v>1.305246143601835E-3</v>
      </c>
      <c r="Y525">
        <v>0.1107142857142857</v>
      </c>
      <c r="Z525">
        <v>9.5000000000000001E-2</v>
      </c>
      <c r="AA525">
        <v>5.7000000000000002E-2</v>
      </c>
      <c r="AB525">
        <v>0.84899999999999998</v>
      </c>
      <c r="AC525">
        <v>0.27479999999999999</v>
      </c>
      <c r="AD525" t="s">
        <v>48</v>
      </c>
      <c r="AE525" t="s">
        <v>48</v>
      </c>
      <c r="AF525" t="s">
        <v>48</v>
      </c>
    </row>
    <row r="526" spans="1:32" hidden="1" outlineLevel="1" x14ac:dyDescent="0.2">
      <c r="A526" t="s">
        <v>28409</v>
      </c>
      <c r="B526" t="s">
        <v>28410</v>
      </c>
      <c r="C526" t="s">
        <v>513</v>
      </c>
      <c r="D526" s="3"/>
      <c r="J526" t="s">
        <v>3243</v>
      </c>
      <c r="K526" t="s">
        <v>26444</v>
      </c>
      <c r="L526" t="s">
        <v>1263</v>
      </c>
      <c r="M526">
        <v>-3</v>
      </c>
      <c r="P526" s="2" t="s">
        <v>28411</v>
      </c>
      <c r="Q526" t="s">
        <v>47</v>
      </c>
      <c r="Y526" t="s">
        <v>48</v>
      </c>
      <c r="Z526" t="s">
        <v>48</v>
      </c>
      <c r="AA526" t="s">
        <v>48</v>
      </c>
      <c r="AB526" t="s">
        <v>48</v>
      </c>
      <c r="AC526" t="s">
        <v>48</v>
      </c>
      <c r="AD526" t="s">
        <v>48</v>
      </c>
      <c r="AE526" t="s">
        <v>48</v>
      </c>
      <c r="AF526" t="s">
        <v>48</v>
      </c>
    </row>
    <row r="527" spans="1:32" hidden="1" outlineLevel="1" x14ac:dyDescent="0.2">
      <c r="A527" t="s">
        <v>28412</v>
      </c>
      <c r="B527" t="s">
        <v>28413</v>
      </c>
      <c r="C527" t="s">
        <v>26289</v>
      </c>
      <c r="D527" s="3"/>
      <c r="J527" t="s">
        <v>28414</v>
      </c>
      <c r="K527" t="s">
        <v>26448</v>
      </c>
      <c r="L527" t="s">
        <v>1263</v>
      </c>
      <c r="M527">
        <v>292</v>
      </c>
      <c r="P527" s="2" t="s">
        <v>28415</v>
      </c>
      <c r="Q527" t="s">
        <v>47</v>
      </c>
      <c r="S527">
        <v>5.0227373139932752E-4</v>
      </c>
      <c r="T527">
        <v>5.6119929467968177E-6</v>
      </c>
      <c r="U527">
        <v>2.7016407329938371E-5</v>
      </c>
      <c r="V527">
        <v>5.4098767577670508E-5</v>
      </c>
      <c r="W527">
        <v>1.769388909451663E-4</v>
      </c>
      <c r="X527">
        <v>5.0640854169614613E-5</v>
      </c>
      <c r="Y527">
        <v>0</v>
      </c>
      <c r="Z527">
        <v>0</v>
      </c>
      <c r="AA527">
        <v>0</v>
      </c>
      <c r="AB527">
        <v>1</v>
      </c>
      <c r="AC527">
        <v>0</v>
      </c>
      <c r="AD527" t="s">
        <v>48</v>
      </c>
      <c r="AE527" t="s">
        <v>48</v>
      </c>
      <c r="AF527" t="s">
        <v>48</v>
      </c>
    </row>
    <row r="528" spans="1:32" hidden="1" outlineLevel="1" x14ac:dyDescent="0.2">
      <c r="A528" t="s">
        <v>28416</v>
      </c>
      <c r="B528" t="s">
        <v>28417</v>
      </c>
      <c r="C528" t="s">
        <v>28418</v>
      </c>
      <c r="D528" s="3"/>
      <c r="J528" t="s">
        <v>28419</v>
      </c>
      <c r="K528" t="s">
        <v>26448</v>
      </c>
      <c r="L528" t="s">
        <v>1263</v>
      </c>
      <c r="M528">
        <v>-158</v>
      </c>
      <c r="P528" s="2" t="s">
        <v>28420</v>
      </c>
      <c r="Q528" t="s">
        <v>47</v>
      </c>
      <c r="S528">
        <v>1.2057997519150381E-3</v>
      </c>
      <c r="T528">
        <v>1.6532621884834949E-5</v>
      </c>
      <c r="U528">
        <v>8.4478895587380975E-5</v>
      </c>
      <c r="V528">
        <v>2.3136213712859899E-4</v>
      </c>
      <c r="W528">
        <v>3.7167020491324371E-4</v>
      </c>
      <c r="X528">
        <v>8.6413900135084987E-5</v>
      </c>
      <c r="Y528">
        <v>0.5</v>
      </c>
      <c r="Z528">
        <v>5.7000000000000002E-2</v>
      </c>
      <c r="AA528">
        <v>3.5999999999999997E-2</v>
      </c>
      <c r="AB528">
        <v>0.90700000000000003</v>
      </c>
      <c r="AC528">
        <v>0.30940000000000001</v>
      </c>
      <c r="AD528" t="s">
        <v>48</v>
      </c>
      <c r="AE528" t="s">
        <v>48</v>
      </c>
      <c r="AF528" t="s">
        <v>48</v>
      </c>
    </row>
    <row r="529" spans="1:32" hidden="1" outlineLevel="1" x14ac:dyDescent="0.2">
      <c r="A529" t="s">
        <v>28421</v>
      </c>
      <c r="B529" t="s">
        <v>28422</v>
      </c>
      <c r="C529" t="s">
        <v>26853</v>
      </c>
      <c r="D529" s="3"/>
      <c r="J529" t="s">
        <v>28423</v>
      </c>
      <c r="K529" t="s">
        <v>26448</v>
      </c>
      <c r="L529" t="s">
        <v>1263</v>
      </c>
      <c r="M529">
        <v>-153</v>
      </c>
      <c r="P529" s="2" t="s">
        <v>28424</v>
      </c>
      <c r="Q529" t="s">
        <v>47</v>
      </c>
      <c r="S529">
        <v>0.98639070987701416</v>
      </c>
      <c r="T529">
        <v>2.209922386100516E-4</v>
      </c>
      <c r="U529">
        <v>0.42078372836112982</v>
      </c>
      <c r="V529">
        <v>2.3692641407251358E-3</v>
      </c>
      <c r="W529">
        <v>0.97174590826034546</v>
      </c>
      <c r="X529">
        <v>1.310994615778327E-3</v>
      </c>
      <c r="Y529">
        <v>0</v>
      </c>
      <c r="Z529">
        <v>0</v>
      </c>
      <c r="AA529">
        <v>8.3000000000000004E-2</v>
      </c>
      <c r="AB529">
        <v>0.91700000000000004</v>
      </c>
      <c r="AC529">
        <v>-0.2462</v>
      </c>
      <c r="AD529" t="s">
        <v>48</v>
      </c>
      <c r="AE529" t="s">
        <v>48</v>
      </c>
      <c r="AF529" t="s">
        <v>48</v>
      </c>
    </row>
    <row r="530" spans="1:32" hidden="1" outlineLevel="1" x14ac:dyDescent="0.2">
      <c r="A530" t="s">
        <v>28425</v>
      </c>
      <c r="B530" t="s">
        <v>28426</v>
      </c>
      <c r="C530" t="s">
        <v>513</v>
      </c>
      <c r="D530" s="3"/>
      <c r="J530" t="s">
        <v>17568</v>
      </c>
      <c r="K530" t="s">
        <v>26448</v>
      </c>
      <c r="L530" t="s">
        <v>1263</v>
      </c>
      <c r="M530">
        <v>-54</v>
      </c>
      <c r="P530" s="2" t="s">
        <v>28427</v>
      </c>
      <c r="Q530" t="s">
        <v>47</v>
      </c>
      <c r="Y530" t="s">
        <v>48</v>
      </c>
      <c r="Z530" t="s">
        <v>48</v>
      </c>
      <c r="AA530" t="s">
        <v>48</v>
      </c>
      <c r="AB530" t="s">
        <v>48</v>
      </c>
      <c r="AC530" t="s">
        <v>48</v>
      </c>
      <c r="AD530" t="s">
        <v>48</v>
      </c>
      <c r="AE530" t="s">
        <v>48</v>
      </c>
      <c r="AF530" t="s">
        <v>48</v>
      </c>
    </row>
    <row r="531" spans="1:32" hidden="1" outlineLevel="1" x14ac:dyDescent="0.2">
      <c r="A531" t="s">
        <v>28428</v>
      </c>
      <c r="B531" t="s">
        <v>28429</v>
      </c>
      <c r="C531" t="s">
        <v>28430</v>
      </c>
      <c r="D531" s="3"/>
      <c r="J531" t="s">
        <v>28431</v>
      </c>
      <c r="K531" t="s">
        <v>26453</v>
      </c>
      <c r="L531" t="s">
        <v>1263</v>
      </c>
      <c r="M531">
        <v>17</v>
      </c>
      <c r="P531" s="2" t="s">
        <v>28432</v>
      </c>
      <c r="Q531" t="s">
        <v>47</v>
      </c>
      <c r="S531">
        <v>0.14886818826198581</v>
      </c>
      <c r="T531">
        <v>5.0410590120009147E-6</v>
      </c>
      <c r="U531">
        <v>1.6855667345225811E-3</v>
      </c>
      <c r="V531">
        <v>3.2854793244041502E-4</v>
      </c>
      <c r="W531">
        <v>0.13475380837917331</v>
      </c>
      <c r="X531">
        <v>2.4943338939920068E-4</v>
      </c>
      <c r="Y531">
        <v>-2.7777777777777848E-3</v>
      </c>
      <c r="Z531">
        <v>9.2999999999999999E-2</v>
      </c>
      <c r="AA531">
        <v>0.17799999999999999</v>
      </c>
      <c r="AB531">
        <v>0.72799999999999998</v>
      </c>
      <c r="AC531">
        <v>-0.67449999999999999</v>
      </c>
      <c r="AD531" t="s">
        <v>48</v>
      </c>
      <c r="AE531" t="s">
        <v>48</v>
      </c>
      <c r="AF531" t="s">
        <v>48</v>
      </c>
    </row>
    <row r="532" spans="1:32" hidden="1" outlineLevel="1" x14ac:dyDescent="0.2">
      <c r="A532" t="s">
        <v>28433</v>
      </c>
      <c r="B532" t="s">
        <v>28434</v>
      </c>
      <c r="C532" t="s">
        <v>28435</v>
      </c>
      <c r="D532" s="3"/>
      <c r="J532" t="s">
        <v>28436</v>
      </c>
      <c r="K532" t="s">
        <v>26453</v>
      </c>
      <c r="L532" t="s">
        <v>1263</v>
      </c>
      <c r="M532">
        <v>28</v>
      </c>
      <c r="P532" s="2" t="s">
        <v>28437</v>
      </c>
      <c r="Q532" t="s">
        <v>47</v>
      </c>
      <c r="S532">
        <v>2.5052879936993122E-4</v>
      </c>
      <c r="T532">
        <v>2.978170641654287E-6</v>
      </c>
      <c r="U532">
        <v>1.7515065337647681E-5</v>
      </c>
      <c r="V532">
        <v>4.2416559153934941E-5</v>
      </c>
      <c r="W532">
        <v>1.1324744264129551E-4</v>
      </c>
      <c r="X532">
        <v>2.033200144069269E-5</v>
      </c>
      <c r="Y532">
        <v>0.3</v>
      </c>
      <c r="Z532">
        <v>0.36099999999999999</v>
      </c>
      <c r="AA532">
        <v>9.2999999999999999E-2</v>
      </c>
      <c r="AB532">
        <v>0.54600000000000004</v>
      </c>
      <c r="AC532">
        <v>0.85419999999999996</v>
      </c>
      <c r="AD532" t="s">
        <v>48</v>
      </c>
      <c r="AE532" t="s">
        <v>48</v>
      </c>
      <c r="AF532" t="s">
        <v>48</v>
      </c>
    </row>
    <row r="533" spans="1:32" hidden="1" outlineLevel="1" x14ac:dyDescent="0.2">
      <c r="A533" t="s">
        <v>28438</v>
      </c>
      <c r="B533" t="s">
        <v>28439</v>
      </c>
      <c r="C533" t="s">
        <v>28440</v>
      </c>
      <c r="D533" s="3"/>
      <c r="J533" t="s">
        <v>28441</v>
      </c>
      <c r="K533" t="s">
        <v>26453</v>
      </c>
      <c r="L533" t="s">
        <v>1263</v>
      </c>
      <c r="M533">
        <v>1</v>
      </c>
      <c r="P533" s="2" t="s">
        <v>28442</v>
      </c>
      <c r="Q533" t="s">
        <v>10150</v>
      </c>
      <c r="S533">
        <v>1.3516800245270131E-3</v>
      </c>
      <c r="T533">
        <v>6.2560006881540184E-6</v>
      </c>
      <c r="U533">
        <v>7.1089125412981957E-5</v>
      </c>
      <c r="V533">
        <v>1.14476824819576E-4</v>
      </c>
      <c r="W533">
        <v>5.2994699217379093E-4</v>
      </c>
      <c r="X533">
        <v>6.2843100749887526E-5</v>
      </c>
      <c r="Y533">
        <v>6.1666666666666661E-2</v>
      </c>
      <c r="Z533">
        <v>0.315</v>
      </c>
      <c r="AA533">
        <v>3.5999999999999997E-2</v>
      </c>
      <c r="AB533">
        <v>0.65</v>
      </c>
      <c r="AC533">
        <v>0.97629999999999995</v>
      </c>
      <c r="AD533" t="s">
        <v>48</v>
      </c>
      <c r="AE533" t="s">
        <v>48</v>
      </c>
      <c r="AF533" t="s">
        <v>48</v>
      </c>
    </row>
    <row r="534" spans="1:32" hidden="1" outlineLevel="1" x14ac:dyDescent="0.2">
      <c r="A534" t="s">
        <v>28443</v>
      </c>
      <c r="B534" t="s">
        <v>28444</v>
      </c>
      <c r="C534" t="s">
        <v>27325</v>
      </c>
      <c r="D534" s="3"/>
      <c r="J534" t="s">
        <v>28445</v>
      </c>
      <c r="K534" t="s">
        <v>26453</v>
      </c>
      <c r="L534" t="s">
        <v>1263</v>
      </c>
      <c r="M534">
        <v>3</v>
      </c>
      <c r="P534" s="2" t="s">
        <v>28446</v>
      </c>
      <c r="Q534" t="s">
        <v>10150</v>
      </c>
      <c r="S534">
        <v>2.8249341994524002E-3</v>
      </c>
      <c r="T534">
        <v>7.2228071985591669E-6</v>
      </c>
      <c r="U534">
        <v>2.2644213458988821E-4</v>
      </c>
      <c r="V534">
        <v>5.9410114772617817E-5</v>
      </c>
      <c r="W534">
        <v>1.7448870930820699E-3</v>
      </c>
      <c r="X534">
        <v>2.3870960285421461E-4</v>
      </c>
      <c r="Y534">
        <v>6.25E-2</v>
      </c>
      <c r="Z534">
        <v>0.25900000000000001</v>
      </c>
      <c r="AA534">
        <v>6.5000000000000002E-2</v>
      </c>
      <c r="AB534">
        <v>0.67600000000000005</v>
      </c>
      <c r="AC534">
        <v>0.6643</v>
      </c>
      <c r="AD534" t="s">
        <v>48</v>
      </c>
      <c r="AE534" t="s">
        <v>48</v>
      </c>
      <c r="AF534" t="s">
        <v>48</v>
      </c>
    </row>
    <row r="535" spans="1:32" hidden="1" outlineLevel="1" x14ac:dyDescent="0.2">
      <c r="A535" t="s">
        <v>28447</v>
      </c>
      <c r="B535" t="s">
        <v>28448</v>
      </c>
      <c r="C535" t="s">
        <v>28449</v>
      </c>
      <c r="D535" s="3"/>
      <c r="J535" t="s">
        <v>28450</v>
      </c>
      <c r="K535" t="s">
        <v>26453</v>
      </c>
      <c r="L535" t="s">
        <v>1263</v>
      </c>
      <c r="M535">
        <v>1</v>
      </c>
      <c r="P535" s="2" t="s">
        <v>28451</v>
      </c>
      <c r="Q535" t="s">
        <v>47</v>
      </c>
      <c r="S535">
        <v>3.5894016036763793E-4</v>
      </c>
      <c r="T535">
        <v>2.8136050786997662E-6</v>
      </c>
      <c r="U535">
        <v>2.175978988816496E-5</v>
      </c>
      <c r="V535">
        <v>9.6643983852118254E-5</v>
      </c>
      <c r="W535">
        <v>1.326202764175832E-4</v>
      </c>
      <c r="X535">
        <v>2.265326838823967E-5</v>
      </c>
      <c r="Y535">
        <v>0.85</v>
      </c>
      <c r="Z535">
        <v>0.625</v>
      </c>
      <c r="AA535">
        <v>0</v>
      </c>
      <c r="AB535">
        <v>0.375</v>
      </c>
      <c r="AC535">
        <v>0.7177</v>
      </c>
      <c r="AD535" t="s">
        <v>48</v>
      </c>
      <c r="AE535" t="s">
        <v>48</v>
      </c>
      <c r="AF535" t="s">
        <v>48</v>
      </c>
    </row>
    <row r="536" spans="1:32" hidden="1" outlineLevel="1" x14ac:dyDescent="0.2">
      <c r="A536" t="s">
        <v>28452</v>
      </c>
      <c r="B536" t="s">
        <v>28453</v>
      </c>
      <c r="C536" t="s">
        <v>16984</v>
      </c>
      <c r="D536" s="3"/>
      <c r="J536" t="s">
        <v>28454</v>
      </c>
      <c r="K536" t="s">
        <v>26458</v>
      </c>
      <c r="L536" t="s">
        <v>1263</v>
      </c>
      <c r="M536">
        <v>5</v>
      </c>
      <c r="P536" s="2" t="s">
        <v>28455</v>
      </c>
      <c r="Q536" t="s">
        <v>47</v>
      </c>
      <c r="S536">
        <v>2.5796202942729E-2</v>
      </c>
      <c r="T536">
        <v>6.0994020714133512E-6</v>
      </c>
      <c r="U536">
        <v>3.563932550605386E-4</v>
      </c>
      <c r="V536">
        <v>3.2462552189826971E-4</v>
      </c>
      <c r="W536">
        <v>1.7557404935359951E-2</v>
      </c>
      <c r="X536">
        <v>6.9203367456793785E-4</v>
      </c>
      <c r="Y536">
        <v>0</v>
      </c>
      <c r="Z536">
        <v>8.5999999999999993E-2</v>
      </c>
      <c r="AA536">
        <v>0</v>
      </c>
      <c r="AB536">
        <v>0.91400000000000003</v>
      </c>
      <c r="AC536">
        <v>0.47670000000000001</v>
      </c>
      <c r="AD536" t="s">
        <v>48</v>
      </c>
      <c r="AE536" t="s">
        <v>48</v>
      </c>
      <c r="AF536" t="s">
        <v>48</v>
      </c>
    </row>
    <row r="537" spans="1:32" hidden="1" outlineLevel="1" x14ac:dyDescent="0.2">
      <c r="A537" t="s">
        <v>28456</v>
      </c>
      <c r="B537" t="s">
        <v>28457</v>
      </c>
      <c r="C537" t="s">
        <v>26526</v>
      </c>
      <c r="D537" s="3"/>
      <c r="J537" t="s">
        <v>28458</v>
      </c>
      <c r="K537" t="s">
        <v>26463</v>
      </c>
      <c r="L537" t="s">
        <v>1263</v>
      </c>
      <c r="M537">
        <v>25</v>
      </c>
      <c r="P537" s="2" t="s">
        <v>28459</v>
      </c>
      <c r="Q537" t="s">
        <v>47</v>
      </c>
      <c r="S537">
        <v>1.2429079506546259E-3</v>
      </c>
      <c r="T537">
        <v>8.720435289433226E-6</v>
      </c>
      <c r="U537">
        <v>9.7122167062480003E-5</v>
      </c>
      <c r="V537">
        <v>6.0218473663553602E-5</v>
      </c>
      <c r="W537">
        <v>4.4222860014997423E-4</v>
      </c>
      <c r="X537">
        <v>9.4572220405098051E-5</v>
      </c>
      <c r="Y537">
        <v>-0.1714285714285714</v>
      </c>
      <c r="Z537">
        <v>0.14799999999999999</v>
      </c>
      <c r="AA537">
        <v>3.3000000000000002E-2</v>
      </c>
      <c r="AB537">
        <v>0.81899999999999995</v>
      </c>
      <c r="AC537">
        <v>0.85799999999999998</v>
      </c>
      <c r="AD537" t="s">
        <v>48</v>
      </c>
      <c r="AE537" t="s">
        <v>48</v>
      </c>
      <c r="AF537" t="s">
        <v>48</v>
      </c>
    </row>
    <row r="538" spans="1:32" hidden="1" outlineLevel="1" x14ac:dyDescent="0.2">
      <c r="A538" t="s">
        <v>28460</v>
      </c>
      <c r="B538" t="s">
        <v>28461</v>
      </c>
      <c r="C538" t="s">
        <v>28462</v>
      </c>
      <c r="D538" s="3"/>
      <c r="J538" t="s">
        <v>28463</v>
      </c>
      <c r="K538" t="s">
        <v>26463</v>
      </c>
      <c r="L538" t="s">
        <v>1263</v>
      </c>
      <c r="M538">
        <v>0</v>
      </c>
      <c r="P538" s="2" t="s">
        <v>28464</v>
      </c>
      <c r="Q538" t="s">
        <v>47</v>
      </c>
      <c r="S538">
        <v>2.845513226930052E-4</v>
      </c>
      <c r="T538">
        <v>2.5647823349572718E-6</v>
      </c>
      <c r="U538">
        <v>1.6767011402407661E-5</v>
      </c>
      <c r="V538">
        <v>5.6484197557438158E-5</v>
      </c>
      <c r="W538">
        <v>1.203181964228861E-4</v>
      </c>
      <c r="X538">
        <v>2.115906318067573E-5</v>
      </c>
      <c r="Y538">
        <v>0.2</v>
      </c>
      <c r="Z538">
        <v>0</v>
      </c>
      <c r="AA538">
        <v>0</v>
      </c>
      <c r="AB538">
        <v>1</v>
      </c>
      <c r="AC538">
        <v>0</v>
      </c>
      <c r="AD538" t="s">
        <v>48</v>
      </c>
      <c r="AE538" t="s">
        <v>48</v>
      </c>
      <c r="AF538" t="s">
        <v>48</v>
      </c>
    </row>
    <row r="539" spans="1:32" hidden="1" outlineLevel="1" x14ac:dyDescent="0.2">
      <c r="A539" t="s">
        <v>28465</v>
      </c>
      <c r="B539" t="s">
        <v>28466</v>
      </c>
      <c r="C539" t="s">
        <v>28467</v>
      </c>
      <c r="D539" s="3"/>
      <c r="J539" t="s">
        <v>28468</v>
      </c>
      <c r="K539" t="s">
        <v>26468</v>
      </c>
      <c r="L539" t="s">
        <v>1263</v>
      </c>
      <c r="M539">
        <v>35</v>
      </c>
      <c r="P539" s="2" t="s">
        <v>28469</v>
      </c>
      <c r="Q539" t="s">
        <v>47</v>
      </c>
      <c r="S539">
        <v>0.3505437970161438</v>
      </c>
      <c r="T539">
        <v>8.6597610788885504E-5</v>
      </c>
      <c r="U539">
        <v>0.11450518667697911</v>
      </c>
      <c r="V539">
        <v>5.3173542255535722E-4</v>
      </c>
      <c r="W539">
        <v>2.282209508121014E-2</v>
      </c>
      <c r="X539">
        <v>2.6994824875146151E-3</v>
      </c>
      <c r="Y539">
        <v>0.13284313725490199</v>
      </c>
      <c r="Z539">
        <v>4.4999999999999998E-2</v>
      </c>
      <c r="AA539">
        <v>6.2E-2</v>
      </c>
      <c r="AB539">
        <v>0.89300000000000002</v>
      </c>
      <c r="AC539">
        <v>-0.2263</v>
      </c>
      <c r="AD539" t="s">
        <v>48</v>
      </c>
      <c r="AE539" t="s">
        <v>48</v>
      </c>
      <c r="AF539" t="s">
        <v>48</v>
      </c>
    </row>
    <row r="540" spans="1:32" hidden="1" outlineLevel="1" x14ac:dyDescent="0.2">
      <c r="A540" t="s">
        <v>28470</v>
      </c>
      <c r="B540" t="s">
        <v>28471</v>
      </c>
      <c r="C540" t="s">
        <v>28472</v>
      </c>
      <c r="D540" s="3"/>
      <c r="J540" t="s">
        <v>28473</v>
      </c>
      <c r="K540" t="s">
        <v>26468</v>
      </c>
      <c r="L540" t="s">
        <v>1263</v>
      </c>
      <c r="M540">
        <v>60</v>
      </c>
      <c r="P540" s="2" t="s">
        <v>28474</v>
      </c>
      <c r="Q540" t="s">
        <v>47</v>
      </c>
      <c r="S540">
        <v>4.2724187369458377E-4</v>
      </c>
      <c r="T540">
        <v>3.720570248333388E-6</v>
      </c>
      <c r="U540">
        <v>2.2745269234292209E-5</v>
      </c>
      <c r="V540">
        <v>4.2923533328576007E-5</v>
      </c>
      <c r="W540">
        <v>1.7944394494406879E-4</v>
      </c>
      <c r="X540">
        <v>3.1432442483492202E-5</v>
      </c>
      <c r="Y540">
        <v>0.1333333333333333</v>
      </c>
      <c r="Z540">
        <v>4.1000000000000002E-2</v>
      </c>
      <c r="AA540">
        <v>8.6999999999999994E-2</v>
      </c>
      <c r="AB540">
        <v>0.872</v>
      </c>
      <c r="AC540">
        <v>-0.33129999999999998</v>
      </c>
      <c r="AD540" t="s">
        <v>48</v>
      </c>
      <c r="AE540" t="s">
        <v>48</v>
      </c>
      <c r="AF540" t="s">
        <v>48</v>
      </c>
    </row>
    <row r="541" spans="1:32" hidden="1" outlineLevel="1" x14ac:dyDescent="0.2">
      <c r="A541" t="s">
        <v>28475</v>
      </c>
      <c r="B541" t="s">
        <v>28476</v>
      </c>
      <c r="C541" t="s">
        <v>28477</v>
      </c>
      <c r="D541" s="3"/>
      <c r="J541" t="s">
        <v>28478</v>
      </c>
      <c r="K541" t="s">
        <v>26468</v>
      </c>
      <c r="L541" t="s">
        <v>1263</v>
      </c>
      <c r="M541">
        <v>4</v>
      </c>
      <c r="P541" s="2" t="s">
        <v>28479</v>
      </c>
      <c r="Q541" t="s">
        <v>47</v>
      </c>
      <c r="S541">
        <v>1.2444639578461649E-3</v>
      </c>
      <c r="T541">
        <v>2.569730440882267E-6</v>
      </c>
      <c r="U541">
        <v>6.013400707161054E-5</v>
      </c>
      <c r="V541">
        <v>4.1065904952120043E-5</v>
      </c>
      <c r="W541">
        <v>9.0252666268497705E-4</v>
      </c>
      <c r="X541">
        <v>2.215330641774926E-5</v>
      </c>
      <c r="Y541">
        <v>0.14000000000000001</v>
      </c>
      <c r="Z541">
        <v>0.112</v>
      </c>
      <c r="AA541">
        <v>0.03</v>
      </c>
      <c r="AB541">
        <v>0.85799999999999998</v>
      </c>
      <c r="AC541">
        <v>0.81569999999999998</v>
      </c>
      <c r="AD541" t="s">
        <v>48</v>
      </c>
      <c r="AE541" t="s">
        <v>48</v>
      </c>
      <c r="AF541" t="s">
        <v>48</v>
      </c>
    </row>
    <row r="542" spans="1:32" hidden="1" outlineLevel="1" x14ac:dyDescent="0.2">
      <c r="A542" t="s">
        <v>28480</v>
      </c>
      <c r="B542" t="s">
        <v>28481</v>
      </c>
      <c r="C542" t="s">
        <v>28482</v>
      </c>
      <c r="D542" s="3"/>
      <c r="J542" t="s">
        <v>28483</v>
      </c>
      <c r="K542" t="s">
        <v>26468</v>
      </c>
      <c r="L542" t="s">
        <v>1263</v>
      </c>
      <c r="M542">
        <v>-1</v>
      </c>
      <c r="P542" s="2" t="s">
        <v>28484</v>
      </c>
      <c r="Q542" t="s">
        <v>47</v>
      </c>
      <c r="S542">
        <v>3.2680912408977752E-4</v>
      </c>
      <c r="T542">
        <v>2.340744458706467E-6</v>
      </c>
      <c r="U542">
        <v>1.9519759007380341E-5</v>
      </c>
      <c r="V542">
        <v>5.0714745157165453E-5</v>
      </c>
      <c r="W542">
        <v>1.36843096697703E-4</v>
      </c>
      <c r="X542">
        <v>2.3613294615643099E-5</v>
      </c>
      <c r="Y542">
        <v>0</v>
      </c>
      <c r="Z542">
        <v>0</v>
      </c>
      <c r="AA542">
        <v>0</v>
      </c>
      <c r="AB542">
        <v>1</v>
      </c>
      <c r="AC542">
        <v>0</v>
      </c>
      <c r="AD542" t="s">
        <v>48</v>
      </c>
      <c r="AE542" t="s">
        <v>48</v>
      </c>
      <c r="AF542" t="s">
        <v>48</v>
      </c>
    </row>
    <row r="543" spans="1:32" hidden="1" outlineLevel="1" x14ac:dyDescent="0.2">
      <c r="A543" t="s">
        <v>28485</v>
      </c>
      <c r="B543" t="s">
        <v>28486</v>
      </c>
      <c r="C543" t="s">
        <v>28487</v>
      </c>
      <c r="D543" s="3"/>
      <c r="J543" t="s">
        <v>28488</v>
      </c>
      <c r="K543" t="s">
        <v>26477</v>
      </c>
      <c r="L543" t="s">
        <v>1263</v>
      </c>
      <c r="M543">
        <v>7</v>
      </c>
      <c r="P543" s="2" t="s">
        <v>28489</v>
      </c>
      <c r="Q543" t="s">
        <v>47</v>
      </c>
      <c r="S543">
        <v>2.6969481259584431E-3</v>
      </c>
      <c r="T543">
        <v>4.4217063077667262E-6</v>
      </c>
      <c r="U543">
        <v>6.7945999035146087E-5</v>
      </c>
      <c r="V543">
        <v>1.298812567256391E-4</v>
      </c>
      <c r="W543">
        <v>8.5151568055152893E-4</v>
      </c>
      <c r="X543">
        <v>5.3103693062439561E-4</v>
      </c>
      <c r="Y543">
        <v>0.7</v>
      </c>
      <c r="Z543">
        <v>0.27700000000000002</v>
      </c>
      <c r="AA543">
        <v>0</v>
      </c>
      <c r="AB543">
        <v>0.72299999999999998</v>
      </c>
      <c r="AC543">
        <v>0.31819999999999998</v>
      </c>
      <c r="AD543" t="s">
        <v>48</v>
      </c>
      <c r="AE543" t="s">
        <v>48</v>
      </c>
      <c r="AF543" t="s">
        <v>48</v>
      </c>
    </row>
    <row r="544" spans="1:32" hidden="1" outlineLevel="1" x14ac:dyDescent="0.2">
      <c r="A544" t="s">
        <v>28490</v>
      </c>
      <c r="B544" t="s">
        <v>28491</v>
      </c>
      <c r="C544" t="s">
        <v>28492</v>
      </c>
      <c r="D544" s="3"/>
      <c r="J544" t="s">
        <v>28493</v>
      </c>
      <c r="K544" t="s">
        <v>26482</v>
      </c>
      <c r="L544" t="s">
        <v>1263</v>
      </c>
      <c r="M544">
        <v>-13</v>
      </c>
      <c r="P544" s="2" t="s">
        <v>28494</v>
      </c>
      <c r="Q544" t="s">
        <v>47</v>
      </c>
      <c r="S544">
        <v>0.14900732040405271</v>
      </c>
      <c r="T544">
        <v>3.5037217458011582E-5</v>
      </c>
      <c r="U544">
        <v>4.8113416414707899E-4</v>
      </c>
      <c r="V544">
        <v>1.082909177057445E-3</v>
      </c>
      <c r="W544">
        <v>1.5363257378339769E-2</v>
      </c>
      <c r="X544">
        <v>6.4749002456665039E-2</v>
      </c>
      <c r="Y544">
        <v>0.05</v>
      </c>
      <c r="Z544">
        <v>8.5000000000000006E-2</v>
      </c>
      <c r="AA544">
        <v>0.223</v>
      </c>
      <c r="AB544">
        <v>0.69099999999999995</v>
      </c>
      <c r="AC544">
        <v>-0.55740000000000001</v>
      </c>
      <c r="AD544" t="s">
        <v>48</v>
      </c>
      <c r="AE544" t="s">
        <v>48</v>
      </c>
      <c r="AF544" t="s">
        <v>48</v>
      </c>
    </row>
    <row r="545" spans="1:32" hidden="1" outlineLevel="1" x14ac:dyDescent="0.2">
      <c r="A545" t="s">
        <v>28495</v>
      </c>
      <c r="B545" t="s">
        <v>28496</v>
      </c>
      <c r="C545" t="s">
        <v>28402</v>
      </c>
      <c r="D545" s="3"/>
      <c r="J545" t="s">
        <v>28497</v>
      </c>
      <c r="K545" t="s">
        <v>26487</v>
      </c>
      <c r="L545" t="s">
        <v>1263</v>
      </c>
      <c r="M545">
        <v>1</v>
      </c>
      <c r="P545" s="2" t="s">
        <v>28498</v>
      </c>
      <c r="Q545" t="s">
        <v>10132</v>
      </c>
      <c r="S545">
        <v>3.0122598400339479E-4</v>
      </c>
      <c r="T545">
        <v>2.651276872711605E-6</v>
      </c>
      <c r="U545">
        <v>1.7185670003527779E-5</v>
      </c>
      <c r="V545">
        <v>4.5556902477983392E-5</v>
      </c>
      <c r="W545">
        <v>1.426328672096133E-4</v>
      </c>
      <c r="X545">
        <v>2.9304103009053509E-5</v>
      </c>
      <c r="Y545">
        <v>4.0816326530612223E-3</v>
      </c>
      <c r="Z545">
        <v>0</v>
      </c>
      <c r="AA545">
        <v>0.14699999999999999</v>
      </c>
      <c r="AB545">
        <v>0.85299999999999998</v>
      </c>
      <c r="AC545">
        <v>-0.85189999999999999</v>
      </c>
      <c r="AD545" t="s">
        <v>48</v>
      </c>
      <c r="AE545" t="s">
        <v>48</v>
      </c>
      <c r="AF545" t="s">
        <v>48</v>
      </c>
    </row>
    <row r="546" spans="1:32" hidden="1" outlineLevel="1" x14ac:dyDescent="0.2">
      <c r="A546" t="s">
        <v>28499</v>
      </c>
      <c r="B546" t="s">
        <v>28500</v>
      </c>
      <c r="C546" t="s">
        <v>27325</v>
      </c>
      <c r="D546" s="3"/>
      <c r="J546" t="s">
        <v>28501</v>
      </c>
      <c r="K546" t="s">
        <v>26501</v>
      </c>
      <c r="L546" t="s">
        <v>1263</v>
      </c>
      <c r="M546">
        <v>2</v>
      </c>
      <c r="P546" s="2" t="s">
        <v>28502</v>
      </c>
      <c r="Q546" t="s">
        <v>10150</v>
      </c>
      <c r="S546">
        <v>7.1021943585947156E-4</v>
      </c>
      <c r="T546">
        <v>1.9653368781291651E-6</v>
      </c>
      <c r="U546">
        <v>2.5896777515299622E-5</v>
      </c>
      <c r="V546">
        <v>1.005703306873329E-4</v>
      </c>
      <c r="W546">
        <v>2.7512482483871281E-4</v>
      </c>
      <c r="X546">
        <v>4.3245447159279138E-5</v>
      </c>
      <c r="Y546">
        <v>0.3</v>
      </c>
      <c r="Z546">
        <v>0.32500000000000001</v>
      </c>
      <c r="AA546">
        <v>9.9000000000000005E-2</v>
      </c>
      <c r="AB546">
        <v>0.57599999999999996</v>
      </c>
      <c r="AC546">
        <v>0.64859999999999995</v>
      </c>
      <c r="AD546" t="s">
        <v>48</v>
      </c>
      <c r="AE546" t="s">
        <v>48</v>
      </c>
      <c r="AF546" t="s">
        <v>48</v>
      </c>
    </row>
    <row r="547" spans="1:32" hidden="1" outlineLevel="1" x14ac:dyDescent="0.2">
      <c r="A547" t="s">
        <v>28503</v>
      </c>
      <c r="B547" t="s">
        <v>28504</v>
      </c>
      <c r="C547" t="s">
        <v>28402</v>
      </c>
      <c r="D547" s="3"/>
      <c r="J547" t="s">
        <v>28505</v>
      </c>
      <c r="K547" t="s">
        <v>26534</v>
      </c>
      <c r="L547" t="s">
        <v>1263</v>
      </c>
      <c r="M547">
        <v>1</v>
      </c>
      <c r="P547" s="2" t="s">
        <v>28506</v>
      </c>
      <c r="Q547" t="s">
        <v>10132</v>
      </c>
      <c r="S547">
        <v>4.7189803444780409E-4</v>
      </c>
      <c r="T547">
        <v>3.4780093756126011E-6</v>
      </c>
      <c r="U547">
        <v>4.8958198021864519E-5</v>
      </c>
      <c r="V547">
        <v>5.0867751269834123E-5</v>
      </c>
      <c r="W547">
        <v>1.8216362514067441E-4</v>
      </c>
      <c r="X547">
        <v>2.710712033149321E-5</v>
      </c>
      <c r="Y547">
        <v>6.6666666666666652E-2</v>
      </c>
      <c r="Z547">
        <v>1.9E-2</v>
      </c>
      <c r="AA547">
        <v>6.7000000000000004E-2</v>
      </c>
      <c r="AB547">
        <v>0.91400000000000003</v>
      </c>
      <c r="AC547">
        <v>-0.68189999999999995</v>
      </c>
      <c r="AD547" t="s">
        <v>48</v>
      </c>
      <c r="AE547" t="s">
        <v>48</v>
      </c>
      <c r="AF547" t="s">
        <v>48</v>
      </c>
    </row>
    <row r="548" spans="1:32" hidden="1" outlineLevel="1" x14ac:dyDescent="0.2">
      <c r="A548" t="s">
        <v>28507</v>
      </c>
      <c r="B548" t="s">
        <v>28508</v>
      </c>
      <c r="C548" t="s">
        <v>28509</v>
      </c>
      <c r="D548" s="3"/>
      <c r="J548" t="s">
        <v>28510</v>
      </c>
      <c r="K548" t="s">
        <v>26564</v>
      </c>
      <c r="L548" t="s">
        <v>1263</v>
      </c>
      <c r="M548">
        <v>12</v>
      </c>
      <c r="P548" s="2" t="s">
        <v>28511</v>
      </c>
      <c r="Q548" t="s">
        <v>47</v>
      </c>
      <c r="S548">
        <v>2.5907548842951661E-4</v>
      </c>
      <c r="T548">
        <v>3.0274595701484941E-6</v>
      </c>
      <c r="U548">
        <v>1.889288796519395E-5</v>
      </c>
      <c r="V548">
        <v>4.5568285713670782E-5</v>
      </c>
      <c r="W548">
        <v>1.148711307905614E-4</v>
      </c>
      <c r="X548">
        <v>2.3068529117153961E-5</v>
      </c>
      <c r="Y548">
        <v>-1.507936507936508E-2</v>
      </c>
      <c r="Z548">
        <v>7.2999999999999995E-2</v>
      </c>
      <c r="AA548">
        <v>1.9E-2</v>
      </c>
      <c r="AB548">
        <v>0.90700000000000003</v>
      </c>
      <c r="AC548">
        <v>0.53459999999999996</v>
      </c>
      <c r="AD548" t="s">
        <v>48</v>
      </c>
      <c r="AE548" t="s">
        <v>48</v>
      </c>
      <c r="AF548" t="s">
        <v>48</v>
      </c>
    </row>
    <row r="549" spans="1:32" hidden="1" outlineLevel="1" x14ac:dyDescent="0.2">
      <c r="A549" t="s">
        <v>28512</v>
      </c>
      <c r="B549" t="s">
        <v>27254</v>
      </c>
      <c r="C549" t="s">
        <v>28513</v>
      </c>
      <c r="D549" s="3"/>
      <c r="J549" t="s">
        <v>28514</v>
      </c>
      <c r="K549" t="s">
        <v>26564</v>
      </c>
      <c r="L549" t="s">
        <v>1263</v>
      </c>
      <c r="M549">
        <v>2</v>
      </c>
      <c r="P549" s="2" t="s">
        <v>28515</v>
      </c>
      <c r="Q549" t="s">
        <v>47</v>
      </c>
      <c r="S549">
        <v>3.0135468114167452E-4</v>
      </c>
      <c r="T549">
        <v>2.3409095319948392E-6</v>
      </c>
      <c r="U549">
        <v>1.883851655293256E-5</v>
      </c>
      <c r="V549">
        <v>4.4017342588631443E-5</v>
      </c>
      <c r="W549">
        <v>1.3590110756922511E-4</v>
      </c>
      <c r="X549">
        <v>1.9659273675642911E-5</v>
      </c>
      <c r="Y549">
        <v>0.35</v>
      </c>
      <c r="Z549">
        <v>0.19500000000000001</v>
      </c>
      <c r="AA549">
        <v>0</v>
      </c>
      <c r="AB549">
        <v>0.80500000000000005</v>
      </c>
      <c r="AC549">
        <v>0.44040000000000001</v>
      </c>
      <c r="AD549" t="s">
        <v>48</v>
      </c>
      <c r="AE549" t="s">
        <v>48</v>
      </c>
      <c r="AF549" t="s">
        <v>48</v>
      </c>
    </row>
    <row r="550" spans="1:32" hidden="1" outlineLevel="1" x14ac:dyDescent="0.2">
      <c r="A550" t="s">
        <v>28516</v>
      </c>
      <c r="B550" t="s">
        <v>28517</v>
      </c>
      <c r="C550" t="s">
        <v>28518</v>
      </c>
      <c r="D550" s="3"/>
      <c r="J550" t="s">
        <v>28519</v>
      </c>
      <c r="K550" t="s">
        <v>26584</v>
      </c>
      <c r="L550" t="s">
        <v>1263</v>
      </c>
      <c r="M550">
        <v>1</v>
      </c>
      <c r="P550" s="2" t="s">
        <v>28520</v>
      </c>
      <c r="Q550" t="s">
        <v>47</v>
      </c>
      <c r="S550">
        <v>3.1889486126601701E-4</v>
      </c>
      <c r="T550">
        <v>2.4174989903258388E-6</v>
      </c>
      <c r="U550">
        <v>1.588522718520835E-5</v>
      </c>
      <c r="V550">
        <v>5.0476588512538001E-5</v>
      </c>
      <c r="W550">
        <v>1.450106792617589E-4</v>
      </c>
      <c r="X550">
        <v>1.953447281266563E-5</v>
      </c>
      <c r="Y550">
        <v>0.3</v>
      </c>
      <c r="Z550">
        <v>0.30199999999999999</v>
      </c>
      <c r="AA550">
        <v>0</v>
      </c>
      <c r="AB550">
        <v>0.69799999999999995</v>
      </c>
      <c r="AC550">
        <v>0.84419999999999995</v>
      </c>
      <c r="AD550" t="s">
        <v>48</v>
      </c>
      <c r="AE550" t="s">
        <v>48</v>
      </c>
      <c r="AF550" t="s">
        <v>48</v>
      </c>
    </row>
    <row r="551" spans="1:32" hidden="1" outlineLevel="1" x14ac:dyDescent="0.2">
      <c r="A551" t="s">
        <v>28521</v>
      </c>
      <c r="B551" t="s">
        <v>26762</v>
      </c>
      <c r="C551" t="s">
        <v>26489</v>
      </c>
      <c r="D551" s="3"/>
      <c r="J551" t="s">
        <v>28522</v>
      </c>
      <c r="K551" t="s">
        <v>26594</v>
      </c>
      <c r="L551" t="s">
        <v>1263</v>
      </c>
      <c r="M551">
        <v>34</v>
      </c>
      <c r="P551" s="2" t="s">
        <v>28523</v>
      </c>
      <c r="Q551" t="s">
        <v>47</v>
      </c>
      <c r="S551">
        <v>4.3958157766610379E-4</v>
      </c>
      <c r="T551">
        <v>1.9890101157216118E-6</v>
      </c>
      <c r="U551">
        <v>1.6379750377382148E-5</v>
      </c>
      <c r="V551">
        <v>7.0766160206403583E-5</v>
      </c>
      <c r="W551">
        <v>1.716098340693861E-4</v>
      </c>
      <c r="X551">
        <v>2.384354229434393E-5</v>
      </c>
      <c r="Y551">
        <v>0</v>
      </c>
      <c r="Z551">
        <v>0.19900000000000001</v>
      </c>
      <c r="AA551">
        <v>0.11700000000000001</v>
      </c>
      <c r="AB551">
        <v>0.68400000000000005</v>
      </c>
      <c r="AC551">
        <v>0.32079999999999997</v>
      </c>
      <c r="AD551" t="s">
        <v>48</v>
      </c>
      <c r="AE551" t="s">
        <v>48</v>
      </c>
      <c r="AF551" t="s">
        <v>48</v>
      </c>
    </row>
    <row r="552" spans="1:32" hidden="1" outlineLevel="1" x14ac:dyDescent="0.2">
      <c r="A552" t="s">
        <v>28524</v>
      </c>
      <c r="B552" t="s">
        <v>28525</v>
      </c>
      <c r="C552" t="s">
        <v>28526</v>
      </c>
      <c r="D552" s="3"/>
      <c r="J552" t="s">
        <v>28527</v>
      </c>
      <c r="K552" t="s">
        <v>26594</v>
      </c>
      <c r="L552" t="s">
        <v>1263</v>
      </c>
      <c r="M552">
        <v>45</v>
      </c>
      <c r="P552" s="2" t="s">
        <v>28528</v>
      </c>
      <c r="Q552" t="s">
        <v>47</v>
      </c>
      <c r="S552">
        <v>2.9534008353948588E-4</v>
      </c>
      <c r="T552">
        <v>2.3783629785611988E-6</v>
      </c>
      <c r="U552">
        <v>1.6618851077510041E-5</v>
      </c>
      <c r="V552">
        <v>3.934648702852428E-5</v>
      </c>
      <c r="W552">
        <v>1.5419434930663561E-4</v>
      </c>
      <c r="X552">
        <v>2.4185039364965629E-5</v>
      </c>
      <c r="Y552">
        <v>-0.125</v>
      </c>
      <c r="Z552">
        <v>0</v>
      </c>
      <c r="AA552">
        <v>0.10199999999999999</v>
      </c>
      <c r="AB552">
        <v>0.89800000000000002</v>
      </c>
      <c r="AC552">
        <v>-0.45169999999999999</v>
      </c>
      <c r="AD552" t="s">
        <v>48</v>
      </c>
      <c r="AE552" t="s">
        <v>48</v>
      </c>
      <c r="AF552" t="s">
        <v>48</v>
      </c>
    </row>
    <row r="553" spans="1:32" hidden="1" outlineLevel="1" x14ac:dyDescent="0.2">
      <c r="A553" t="s">
        <v>28529</v>
      </c>
      <c r="B553" t="s">
        <v>28530</v>
      </c>
      <c r="C553" t="s">
        <v>28531</v>
      </c>
      <c r="D553" s="3"/>
      <c r="J553" t="s">
        <v>28532</v>
      </c>
      <c r="K553" t="s">
        <v>26654</v>
      </c>
      <c r="L553" t="s">
        <v>1263</v>
      </c>
      <c r="M553">
        <v>1</v>
      </c>
      <c r="P553" s="2" t="s">
        <v>28533</v>
      </c>
      <c r="Q553" t="s">
        <v>47</v>
      </c>
      <c r="S553">
        <v>3.3263757359236479E-4</v>
      </c>
      <c r="T553">
        <v>2.310175659658853E-6</v>
      </c>
      <c r="U553">
        <v>1.712066296022385E-5</v>
      </c>
      <c r="V553">
        <v>5.9186866565141827E-5</v>
      </c>
      <c r="W553">
        <v>1.3808952644467351E-4</v>
      </c>
      <c r="X553">
        <v>2.3576349121867679E-5</v>
      </c>
      <c r="Y553">
        <v>0.5</v>
      </c>
      <c r="Z553">
        <v>0</v>
      </c>
      <c r="AA553">
        <v>0</v>
      </c>
      <c r="AB553">
        <v>1</v>
      </c>
      <c r="AC553">
        <v>0</v>
      </c>
      <c r="AD553" t="s">
        <v>48</v>
      </c>
      <c r="AE553" t="s">
        <v>48</v>
      </c>
      <c r="AF553" t="s">
        <v>48</v>
      </c>
    </row>
    <row r="554" spans="1:32" hidden="1" outlineLevel="1" x14ac:dyDescent="0.2">
      <c r="A554" t="s">
        <v>28534</v>
      </c>
      <c r="B554" t="s">
        <v>28535</v>
      </c>
      <c r="C554" t="s">
        <v>3072</v>
      </c>
      <c r="D554" s="3"/>
      <c r="J554" t="s">
        <v>28536</v>
      </c>
      <c r="K554" t="s">
        <v>26674</v>
      </c>
      <c r="L554" t="s">
        <v>1263</v>
      </c>
      <c r="M554">
        <v>-1</v>
      </c>
      <c r="P554" s="2" t="s">
        <v>28537</v>
      </c>
      <c r="Q554" t="s">
        <v>47</v>
      </c>
      <c r="S554">
        <v>3.1902320683002472E-2</v>
      </c>
      <c r="T554">
        <v>1.851669730967842E-5</v>
      </c>
      <c r="U554">
        <v>1.202293060487136E-4</v>
      </c>
      <c r="V554">
        <v>2.0350633712951091E-4</v>
      </c>
      <c r="W554">
        <v>2.90017924271524E-3</v>
      </c>
      <c r="X554">
        <v>2.4320712313055989E-2</v>
      </c>
      <c r="Y554">
        <v>0</v>
      </c>
      <c r="Z554">
        <v>7.0999999999999994E-2</v>
      </c>
      <c r="AA554">
        <v>0.13500000000000001</v>
      </c>
      <c r="AB554">
        <v>0.79500000000000004</v>
      </c>
      <c r="AC554">
        <v>-0.68269999999999997</v>
      </c>
      <c r="AD554" t="s">
        <v>48</v>
      </c>
      <c r="AE554" t="s">
        <v>48</v>
      </c>
      <c r="AF554" t="s">
        <v>48</v>
      </c>
    </row>
    <row r="555" spans="1:32" hidden="1" outlineLevel="1" x14ac:dyDescent="0.2">
      <c r="A555" t="s">
        <v>28538</v>
      </c>
      <c r="B555" t="s">
        <v>28539</v>
      </c>
      <c r="C555" t="s">
        <v>28440</v>
      </c>
      <c r="D555" s="3"/>
      <c r="J555" t="s">
        <v>28540</v>
      </c>
      <c r="K555" t="s">
        <v>26702</v>
      </c>
      <c r="L555" t="s">
        <v>1263</v>
      </c>
      <c r="M555">
        <v>19</v>
      </c>
      <c r="P555" s="2" t="s">
        <v>28541</v>
      </c>
      <c r="Q555" t="s">
        <v>10150</v>
      </c>
      <c r="S555">
        <v>6.6541326232254514E-3</v>
      </c>
      <c r="T555">
        <v>1.7872871467261579E-6</v>
      </c>
      <c r="U555">
        <v>6.776799273211509E-5</v>
      </c>
      <c r="V555">
        <v>2.4671084247529512E-4</v>
      </c>
      <c r="W555">
        <v>6.3712154515087596E-3</v>
      </c>
      <c r="X555">
        <v>3.6889836337650188E-5</v>
      </c>
      <c r="Y555">
        <v>0.15</v>
      </c>
      <c r="Z555">
        <v>0.14699999999999999</v>
      </c>
      <c r="AA555">
        <v>0</v>
      </c>
      <c r="AB555">
        <v>0.85299999999999998</v>
      </c>
      <c r="AC555">
        <v>0.75060000000000004</v>
      </c>
      <c r="AD555" t="s">
        <v>48</v>
      </c>
      <c r="AE555" t="s">
        <v>48</v>
      </c>
      <c r="AF555" t="s">
        <v>48</v>
      </c>
    </row>
    <row r="556" spans="1:32" hidden="1" outlineLevel="1" x14ac:dyDescent="0.2">
      <c r="A556" t="s">
        <v>28542</v>
      </c>
      <c r="B556" t="s">
        <v>28543</v>
      </c>
      <c r="C556" t="s">
        <v>28531</v>
      </c>
      <c r="D556" s="3"/>
      <c r="J556" t="s">
        <v>28544</v>
      </c>
      <c r="K556" t="s">
        <v>26707</v>
      </c>
      <c r="L556" t="s">
        <v>1263</v>
      </c>
      <c r="M556">
        <v>2</v>
      </c>
      <c r="P556" s="2" t="s">
        <v>28545</v>
      </c>
      <c r="Q556" t="s">
        <v>47</v>
      </c>
      <c r="S556">
        <v>5.4552900837734342E-4</v>
      </c>
      <c r="T556">
        <v>3.448304823905346E-6</v>
      </c>
      <c r="U556">
        <v>3.6191737308399752E-5</v>
      </c>
      <c r="V556">
        <v>3.2885560358408839E-5</v>
      </c>
      <c r="W556">
        <v>2.3399545170832431E-4</v>
      </c>
      <c r="X556">
        <v>5.7527424360159778E-5</v>
      </c>
      <c r="Y556">
        <v>4.3939393939393938E-2</v>
      </c>
      <c r="Z556">
        <v>0</v>
      </c>
      <c r="AA556">
        <v>0</v>
      </c>
      <c r="AB556">
        <v>1</v>
      </c>
      <c r="AC556">
        <v>0</v>
      </c>
      <c r="AD556" t="s">
        <v>48</v>
      </c>
      <c r="AE556" t="s">
        <v>48</v>
      </c>
      <c r="AF556" t="s">
        <v>48</v>
      </c>
    </row>
    <row r="557" spans="1:32" hidden="1" outlineLevel="1" x14ac:dyDescent="0.2">
      <c r="A557" t="s">
        <v>28546</v>
      </c>
      <c r="B557" t="s">
        <v>28547</v>
      </c>
      <c r="C557" t="s">
        <v>28548</v>
      </c>
      <c r="D557" s="3"/>
      <c r="J557" t="s">
        <v>28549</v>
      </c>
      <c r="K557" t="s">
        <v>26751</v>
      </c>
      <c r="L557" t="s">
        <v>1263</v>
      </c>
      <c r="M557">
        <v>3</v>
      </c>
      <c r="P557" s="2" t="s">
        <v>28550</v>
      </c>
      <c r="Q557" t="s">
        <v>47</v>
      </c>
      <c r="S557">
        <v>0.99013197422027588</v>
      </c>
      <c r="T557">
        <v>4.0991022251546377E-4</v>
      </c>
      <c r="U557">
        <v>0.71219635009765625</v>
      </c>
      <c r="V557">
        <v>3.8776944857090712E-3</v>
      </c>
      <c r="W557">
        <v>0.96269935369491577</v>
      </c>
      <c r="X557">
        <v>2.1128905937075611E-3</v>
      </c>
      <c r="Y557">
        <v>0</v>
      </c>
      <c r="Z557">
        <v>0</v>
      </c>
      <c r="AA557">
        <v>0</v>
      </c>
      <c r="AB557">
        <v>1</v>
      </c>
      <c r="AC557">
        <v>0</v>
      </c>
      <c r="AD557" t="s">
        <v>48</v>
      </c>
      <c r="AE557" t="s">
        <v>48</v>
      </c>
      <c r="AF557" t="s">
        <v>48</v>
      </c>
    </row>
    <row r="558" spans="1:32" hidden="1" outlineLevel="1" x14ac:dyDescent="0.2">
      <c r="A558" t="s">
        <v>28551</v>
      </c>
      <c r="B558" t="s">
        <v>28552</v>
      </c>
      <c r="C558" t="s">
        <v>513</v>
      </c>
      <c r="D558" s="3"/>
      <c r="J558" t="s">
        <v>17568</v>
      </c>
      <c r="K558" t="s">
        <v>26751</v>
      </c>
      <c r="L558" t="s">
        <v>1263</v>
      </c>
      <c r="M558">
        <v>3</v>
      </c>
      <c r="P558" s="2" t="s">
        <v>28553</v>
      </c>
      <c r="Q558" t="s">
        <v>47</v>
      </c>
      <c r="Y558" t="s">
        <v>48</v>
      </c>
      <c r="Z558" t="s">
        <v>48</v>
      </c>
      <c r="AA558" t="s">
        <v>48</v>
      </c>
      <c r="AB558" t="s">
        <v>48</v>
      </c>
      <c r="AC558" t="s">
        <v>48</v>
      </c>
      <c r="AD558" t="s">
        <v>48</v>
      </c>
      <c r="AE558" t="s">
        <v>48</v>
      </c>
      <c r="AF558" t="s">
        <v>48</v>
      </c>
    </row>
    <row r="559" spans="1:32" hidden="1" outlineLevel="1" x14ac:dyDescent="0.2">
      <c r="A559" t="s">
        <v>28554</v>
      </c>
      <c r="B559" t="s">
        <v>28555</v>
      </c>
      <c r="C559" t="s">
        <v>28518</v>
      </c>
      <c r="D559" s="3"/>
      <c r="J559" t="s">
        <v>28556</v>
      </c>
      <c r="K559" t="s">
        <v>26751</v>
      </c>
      <c r="L559" t="s">
        <v>1263</v>
      </c>
      <c r="M559">
        <v>5</v>
      </c>
      <c r="P559" s="2" t="s">
        <v>28557</v>
      </c>
      <c r="Q559" t="s">
        <v>47</v>
      </c>
      <c r="S559">
        <v>4.5289139961823821E-4</v>
      </c>
      <c r="T559">
        <v>2.4164573915186338E-6</v>
      </c>
      <c r="U559">
        <v>1.846761915658135E-5</v>
      </c>
      <c r="V559">
        <v>6.7656088504008949E-5</v>
      </c>
      <c r="W559">
        <v>2.0425669208634639E-4</v>
      </c>
      <c r="X559">
        <v>2.8475302315200679E-5</v>
      </c>
      <c r="Y559">
        <v>0</v>
      </c>
      <c r="Z559">
        <v>0</v>
      </c>
      <c r="AA559">
        <v>0</v>
      </c>
      <c r="AB559">
        <v>1</v>
      </c>
      <c r="AC559">
        <v>0</v>
      </c>
      <c r="AD559" t="s">
        <v>48</v>
      </c>
      <c r="AE559" t="s">
        <v>48</v>
      </c>
      <c r="AF559" t="s">
        <v>48</v>
      </c>
    </row>
    <row r="560" spans="1:32" hidden="1" outlineLevel="1" x14ac:dyDescent="0.2">
      <c r="A560" t="s">
        <v>28558</v>
      </c>
      <c r="B560" t="s">
        <v>28559</v>
      </c>
      <c r="C560" t="s">
        <v>28560</v>
      </c>
      <c r="D560" s="3"/>
      <c r="J560" t="s">
        <v>28561</v>
      </c>
      <c r="K560" t="s">
        <v>26751</v>
      </c>
      <c r="L560" t="s">
        <v>1263</v>
      </c>
      <c r="M560">
        <v>4</v>
      </c>
      <c r="P560" s="2" t="s">
        <v>28562</v>
      </c>
      <c r="Q560" t="s">
        <v>10060</v>
      </c>
      <c r="S560">
        <v>1.11139181535691E-3</v>
      </c>
      <c r="T560">
        <v>2.4226228561019521E-6</v>
      </c>
      <c r="U560">
        <v>2.913121352321468E-5</v>
      </c>
      <c r="V560">
        <v>1.1386128608137371E-4</v>
      </c>
      <c r="W560">
        <v>4.4985051499679679E-4</v>
      </c>
      <c r="X560">
        <v>6.2687657191418111E-5</v>
      </c>
      <c r="Y560">
        <v>0.46250000000000002</v>
      </c>
      <c r="Z560">
        <v>0.27900000000000003</v>
      </c>
      <c r="AA560">
        <v>0</v>
      </c>
      <c r="AB560">
        <v>0.72099999999999997</v>
      </c>
      <c r="AC560">
        <v>0.4753</v>
      </c>
      <c r="AD560" t="s">
        <v>48</v>
      </c>
      <c r="AE560" t="s">
        <v>48</v>
      </c>
      <c r="AF560" t="s">
        <v>48</v>
      </c>
    </row>
    <row r="561" spans="1:32" hidden="1" outlineLevel="1" x14ac:dyDescent="0.2">
      <c r="A561" t="s">
        <v>28563</v>
      </c>
      <c r="B561" t="s">
        <v>28564</v>
      </c>
      <c r="C561" t="s">
        <v>28565</v>
      </c>
      <c r="D561" s="3"/>
      <c r="J561" t="s">
        <v>28566</v>
      </c>
      <c r="K561" t="s">
        <v>26751</v>
      </c>
      <c r="L561" t="s">
        <v>1263</v>
      </c>
      <c r="M561">
        <v>1</v>
      </c>
      <c r="P561" s="2" t="s">
        <v>28567</v>
      </c>
      <c r="Q561" t="s">
        <v>10060</v>
      </c>
      <c r="S561">
        <v>3.5101103130728011E-3</v>
      </c>
      <c r="T561">
        <v>3.0501973924401682E-6</v>
      </c>
      <c r="U561">
        <v>5.428211807156913E-5</v>
      </c>
      <c r="V561">
        <v>8.3999642811249942E-5</v>
      </c>
      <c r="W561">
        <v>2.7402171399444342E-3</v>
      </c>
      <c r="X561">
        <v>9.7589225333649665E-5</v>
      </c>
      <c r="Y561">
        <v>-7.0833333333333331E-2</v>
      </c>
      <c r="Z561">
        <v>0</v>
      </c>
      <c r="AA561">
        <v>0</v>
      </c>
      <c r="AB561">
        <v>1</v>
      </c>
      <c r="AC561">
        <v>0</v>
      </c>
      <c r="AD561" t="s">
        <v>48</v>
      </c>
      <c r="AE561" t="s">
        <v>48</v>
      </c>
      <c r="AF561" t="s">
        <v>48</v>
      </c>
    </row>
    <row r="562" spans="1:32" hidden="1" outlineLevel="1" x14ac:dyDescent="0.2">
      <c r="A562" t="s">
        <v>28568</v>
      </c>
      <c r="B562" t="s">
        <v>28569</v>
      </c>
      <c r="C562" t="s">
        <v>26289</v>
      </c>
      <c r="D562" s="3"/>
      <c r="J562" t="s">
        <v>28570</v>
      </c>
      <c r="K562" t="s">
        <v>26766</v>
      </c>
      <c r="L562" t="s">
        <v>1263</v>
      </c>
      <c r="M562">
        <v>10</v>
      </c>
      <c r="P562" s="2" t="s">
        <v>28571</v>
      </c>
      <c r="Q562" t="s">
        <v>47</v>
      </c>
      <c r="S562">
        <v>4.0578126208856702E-4</v>
      </c>
      <c r="T562">
        <v>5.2322466217447072E-6</v>
      </c>
      <c r="U562">
        <v>2.5327310140710321E-5</v>
      </c>
      <c r="V562">
        <v>4.8575555410934612E-5</v>
      </c>
      <c r="W562">
        <v>1.57069051056169E-4</v>
      </c>
      <c r="X562">
        <v>3.924283737433143E-5</v>
      </c>
      <c r="Y562">
        <v>6.2962962962962943E-2</v>
      </c>
      <c r="Z562">
        <v>0</v>
      </c>
      <c r="AA562">
        <v>3.5999999999999997E-2</v>
      </c>
      <c r="AB562">
        <v>0.96399999999999997</v>
      </c>
      <c r="AC562">
        <v>-0.33210000000000001</v>
      </c>
      <c r="AD562" t="s">
        <v>48</v>
      </c>
      <c r="AE562" t="s">
        <v>48</v>
      </c>
      <c r="AF562" t="s">
        <v>48</v>
      </c>
    </row>
    <row r="563" spans="1:32" hidden="1" outlineLevel="1" x14ac:dyDescent="0.2">
      <c r="A563" t="s">
        <v>28572</v>
      </c>
      <c r="B563" t="s">
        <v>28573</v>
      </c>
      <c r="C563" t="s">
        <v>26289</v>
      </c>
      <c r="D563" s="3"/>
      <c r="J563" t="s">
        <v>28574</v>
      </c>
      <c r="K563" t="s">
        <v>26776</v>
      </c>
      <c r="L563" t="s">
        <v>1263</v>
      </c>
      <c r="M563">
        <v>1</v>
      </c>
      <c r="P563" s="2" t="s">
        <v>28575</v>
      </c>
      <c r="Q563" t="s">
        <v>47</v>
      </c>
      <c r="S563">
        <v>1.173102110624313E-2</v>
      </c>
      <c r="T563">
        <v>1.6932403377722949E-4</v>
      </c>
      <c r="U563">
        <v>4.0617198101244872E-4</v>
      </c>
      <c r="V563">
        <v>4.7854034346528351E-4</v>
      </c>
      <c r="W563">
        <v>4.7686751931905746E-3</v>
      </c>
      <c r="X563">
        <v>3.7134435842745012E-4</v>
      </c>
      <c r="Y563">
        <v>6.6666666666666666E-2</v>
      </c>
      <c r="Z563">
        <v>0.05</v>
      </c>
      <c r="AA563">
        <v>8.3000000000000004E-2</v>
      </c>
      <c r="AB563">
        <v>0.86699999999999999</v>
      </c>
      <c r="AC563">
        <v>-0.15310000000000001</v>
      </c>
      <c r="AD563" t="s">
        <v>48</v>
      </c>
      <c r="AE563" t="s">
        <v>48</v>
      </c>
      <c r="AF563" t="s">
        <v>48</v>
      </c>
    </row>
    <row r="564" spans="1:32" hidden="1" outlineLevel="1" x14ac:dyDescent="0.2">
      <c r="A564" t="s">
        <v>28576</v>
      </c>
      <c r="B564" t="s">
        <v>28577</v>
      </c>
      <c r="C564" t="s">
        <v>16984</v>
      </c>
      <c r="D564" s="3"/>
      <c r="J564" t="s">
        <v>28578</v>
      </c>
      <c r="K564" t="s">
        <v>26781</v>
      </c>
      <c r="L564" t="s">
        <v>1263</v>
      </c>
      <c r="M564">
        <v>0</v>
      </c>
      <c r="P564" s="2" t="s">
        <v>28579</v>
      </c>
      <c r="Q564" t="s">
        <v>47</v>
      </c>
      <c r="S564">
        <v>5.0584261771291494E-4</v>
      </c>
      <c r="T564">
        <v>4.0866430026653688E-6</v>
      </c>
      <c r="U564">
        <v>2.9164848456275649E-5</v>
      </c>
      <c r="V564">
        <v>4.7615169023629278E-5</v>
      </c>
      <c r="W564">
        <v>2.157973067369312E-4</v>
      </c>
      <c r="X564">
        <v>4.5275817683432251E-5</v>
      </c>
      <c r="Y564">
        <v>0.125</v>
      </c>
      <c r="Z564">
        <v>0</v>
      </c>
      <c r="AA564">
        <v>5.2999999999999999E-2</v>
      </c>
      <c r="AB564">
        <v>0.94699999999999995</v>
      </c>
      <c r="AC564">
        <v>-0.24110000000000001</v>
      </c>
      <c r="AD564" t="s">
        <v>48</v>
      </c>
      <c r="AE564" t="s">
        <v>48</v>
      </c>
      <c r="AF564" t="s">
        <v>48</v>
      </c>
    </row>
    <row r="565" spans="1:32" hidden="1" outlineLevel="1" x14ac:dyDescent="0.2">
      <c r="A565" t="s">
        <v>28580</v>
      </c>
      <c r="B565" t="s">
        <v>28581</v>
      </c>
      <c r="C565" t="s">
        <v>27883</v>
      </c>
      <c r="D565" s="3"/>
      <c r="J565" t="s">
        <v>28582</v>
      </c>
      <c r="K565" t="s">
        <v>26806</v>
      </c>
      <c r="L565" t="s">
        <v>1263</v>
      </c>
      <c r="M565">
        <v>1</v>
      </c>
      <c r="P565" s="2" t="s">
        <v>28583</v>
      </c>
      <c r="Q565" t="s">
        <v>47</v>
      </c>
      <c r="S565">
        <v>5.9927219990640879E-4</v>
      </c>
      <c r="T565">
        <v>1.2564517419377809E-5</v>
      </c>
      <c r="U565">
        <v>9.0640620328485966E-5</v>
      </c>
      <c r="V565">
        <v>6.4626212406437844E-5</v>
      </c>
      <c r="W565">
        <v>1.91110695595853E-4</v>
      </c>
      <c r="X565">
        <v>5.4760763305239379E-5</v>
      </c>
      <c r="Y565">
        <v>9.3055555555555558E-2</v>
      </c>
      <c r="Z565">
        <v>5.6000000000000001E-2</v>
      </c>
      <c r="AA565">
        <v>3.9E-2</v>
      </c>
      <c r="AB565">
        <v>0.90400000000000003</v>
      </c>
      <c r="AC565">
        <v>0.53610000000000002</v>
      </c>
      <c r="AD565" t="s">
        <v>48</v>
      </c>
      <c r="AE565" t="s">
        <v>48</v>
      </c>
      <c r="AF565" t="s">
        <v>48</v>
      </c>
    </row>
    <row r="566" spans="1:32" hidden="1" outlineLevel="1" x14ac:dyDescent="0.2">
      <c r="A566" t="s">
        <v>28584</v>
      </c>
      <c r="B566" t="s">
        <v>28585</v>
      </c>
      <c r="C566" t="s">
        <v>26289</v>
      </c>
      <c r="D566" s="3"/>
      <c r="J566" t="s">
        <v>28586</v>
      </c>
      <c r="K566" t="s">
        <v>26811</v>
      </c>
      <c r="L566" t="s">
        <v>1263</v>
      </c>
      <c r="M566">
        <v>8</v>
      </c>
      <c r="P566" s="2" t="s">
        <v>28587</v>
      </c>
      <c r="Q566" t="s">
        <v>47</v>
      </c>
      <c r="S566">
        <v>1.5287692658603189E-3</v>
      </c>
      <c r="T566">
        <v>2.694105023692828E-5</v>
      </c>
      <c r="U566">
        <v>2.8407125500962138E-4</v>
      </c>
      <c r="V566">
        <v>7.052168803056702E-5</v>
      </c>
      <c r="W566">
        <v>4.075845645274967E-4</v>
      </c>
      <c r="X566">
        <v>1.5500010340474549E-4</v>
      </c>
      <c r="Y566">
        <v>-5.6250000000000001E-2</v>
      </c>
      <c r="Z566">
        <v>4.3999999999999997E-2</v>
      </c>
      <c r="AA566">
        <v>1.9E-2</v>
      </c>
      <c r="AB566">
        <v>0.93700000000000006</v>
      </c>
      <c r="AC566">
        <v>0.64280000000000004</v>
      </c>
      <c r="AD566" t="s">
        <v>48</v>
      </c>
      <c r="AE566" t="s">
        <v>48</v>
      </c>
      <c r="AF566" t="s">
        <v>48</v>
      </c>
    </row>
    <row r="567" spans="1:32" hidden="1" outlineLevel="1" x14ac:dyDescent="0.2">
      <c r="A567" t="s">
        <v>28588</v>
      </c>
      <c r="B567" t="s">
        <v>28589</v>
      </c>
      <c r="C567" t="s">
        <v>28590</v>
      </c>
      <c r="D567" s="3"/>
      <c r="J567" t="s">
        <v>28591</v>
      </c>
      <c r="K567" t="s">
        <v>26816</v>
      </c>
      <c r="L567" t="s">
        <v>1263</v>
      </c>
      <c r="M567">
        <v>1</v>
      </c>
      <c r="P567" s="2" t="s">
        <v>28592</v>
      </c>
      <c r="Q567" t="s">
        <v>47</v>
      </c>
      <c r="S567">
        <v>5.1559606799855828E-4</v>
      </c>
      <c r="T567">
        <v>2.3911377411423018E-6</v>
      </c>
      <c r="U567">
        <v>2.382867387495935E-5</v>
      </c>
      <c r="V567">
        <v>6.7874439992010593E-5</v>
      </c>
      <c r="W567">
        <v>1.7824461974669251E-4</v>
      </c>
      <c r="X567">
        <v>4.1437659092480317E-5</v>
      </c>
      <c r="Y567">
        <v>0.6</v>
      </c>
      <c r="Z567">
        <v>0.73699999999999999</v>
      </c>
      <c r="AA567">
        <v>0</v>
      </c>
      <c r="AB567">
        <v>0.26300000000000001</v>
      </c>
      <c r="AC567">
        <v>0.42149999999999999</v>
      </c>
      <c r="AD567" t="s">
        <v>48</v>
      </c>
      <c r="AE567" t="s">
        <v>48</v>
      </c>
      <c r="AF567" t="s">
        <v>48</v>
      </c>
    </row>
    <row r="568" spans="1:32" hidden="1" outlineLevel="1" x14ac:dyDescent="0.2">
      <c r="A568" t="s">
        <v>28593</v>
      </c>
      <c r="B568" t="s">
        <v>28594</v>
      </c>
      <c r="C568" t="s">
        <v>26833</v>
      </c>
      <c r="D568" s="3"/>
      <c r="J568" t="s">
        <v>28595</v>
      </c>
      <c r="K568" t="s">
        <v>26821</v>
      </c>
      <c r="L568" t="s">
        <v>1263</v>
      </c>
      <c r="M568">
        <v>8</v>
      </c>
      <c r="P568" s="2" t="s">
        <v>28596</v>
      </c>
      <c r="Q568" t="s">
        <v>47</v>
      </c>
      <c r="S568">
        <v>1.160995685495436E-3</v>
      </c>
      <c r="T568">
        <v>3.4457802939869002E-6</v>
      </c>
      <c r="U568">
        <v>4.0904407796915621E-5</v>
      </c>
      <c r="V568">
        <v>5.7271307014161721E-5</v>
      </c>
      <c r="W568">
        <v>7.9320208169519901E-4</v>
      </c>
      <c r="X568">
        <v>3.7111458368599408E-5</v>
      </c>
      <c r="Y568">
        <v>-4.7619047619047623E-3</v>
      </c>
      <c r="Z568">
        <v>0.1</v>
      </c>
      <c r="AA568">
        <v>6.7000000000000004E-2</v>
      </c>
      <c r="AB568">
        <v>0.83299999999999996</v>
      </c>
      <c r="AC568">
        <v>0.58589999999999998</v>
      </c>
      <c r="AD568" t="s">
        <v>48</v>
      </c>
      <c r="AE568" t="s">
        <v>48</v>
      </c>
      <c r="AF568" t="s">
        <v>48</v>
      </c>
    </row>
    <row r="569" spans="1:32" hidden="1" outlineLevel="1" x14ac:dyDescent="0.2">
      <c r="A569" t="s">
        <v>28597</v>
      </c>
      <c r="B569" t="s">
        <v>28598</v>
      </c>
      <c r="C569" t="s">
        <v>28492</v>
      </c>
      <c r="D569" s="3"/>
      <c r="J569" t="s">
        <v>28599</v>
      </c>
      <c r="K569" t="s">
        <v>26821</v>
      </c>
      <c r="L569" t="s">
        <v>1263</v>
      </c>
      <c r="M569">
        <v>2</v>
      </c>
      <c r="P569" s="2" t="s">
        <v>28600</v>
      </c>
      <c r="Q569" t="s">
        <v>47</v>
      </c>
      <c r="S569">
        <v>4.2229829705320299E-4</v>
      </c>
      <c r="T569">
        <v>1.8810103483701819E-6</v>
      </c>
      <c r="U569">
        <v>1.8332488252781332E-5</v>
      </c>
      <c r="V569">
        <v>5.63567373319529E-5</v>
      </c>
      <c r="W569">
        <v>1.8901214934885499E-4</v>
      </c>
      <c r="X569">
        <v>2.0494864656939171E-5</v>
      </c>
      <c r="Y569">
        <v>0.5</v>
      </c>
      <c r="Z569">
        <v>0.19700000000000001</v>
      </c>
      <c r="AA569">
        <v>0</v>
      </c>
      <c r="AB569">
        <v>0.80300000000000005</v>
      </c>
      <c r="AC569">
        <v>0.40189999999999998</v>
      </c>
      <c r="AD569" t="s">
        <v>48</v>
      </c>
      <c r="AE569" t="s">
        <v>48</v>
      </c>
      <c r="AF569" t="s">
        <v>48</v>
      </c>
    </row>
    <row r="570" spans="1:32" hidden="1" outlineLevel="1" x14ac:dyDescent="0.2">
      <c r="A570" t="s">
        <v>28601</v>
      </c>
      <c r="B570" t="s">
        <v>28602</v>
      </c>
      <c r="C570" t="s">
        <v>26823</v>
      </c>
      <c r="D570" s="3"/>
      <c r="J570" t="s">
        <v>28603</v>
      </c>
      <c r="K570" t="s">
        <v>26821</v>
      </c>
      <c r="L570" t="s">
        <v>1263</v>
      </c>
      <c r="M570">
        <v>9</v>
      </c>
      <c r="P570" s="2" t="s">
        <v>28604</v>
      </c>
      <c r="Q570" t="s">
        <v>47</v>
      </c>
      <c r="S570">
        <v>4.3866902706213301E-4</v>
      </c>
      <c r="T570">
        <v>2.5965127861127262E-6</v>
      </c>
      <c r="U570">
        <v>2.166107333323453E-5</v>
      </c>
      <c r="V570">
        <v>4.9732698244042688E-5</v>
      </c>
      <c r="W570">
        <v>1.7867649148684E-4</v>
      </c>
      <c r="X570">
        <v>4.4708180212182917E-5</v>
      </c>
      <c r="Y570">
        <v>0.6</v>
      </c>
      <c r="Z570">
        <v>0</v>
      </c>
      <c r="AA570">
        <v>0</v>
      </c>
      <c r="AB570">
        <v>1</v>
      </c>
      <c r="AC570">
        <v>0</v>
      </c>
      <c r="AD570" t="s">
        <v>48</v>
      </c>
      <c r="AE570" t="s">
        <v>48</v>
      </c>
      <c r="AF570" t="s">
        <v>48</v>
      </c>
    </row>
    <row r="571" spans="1:32" hidden="1" outlineLevel="1" x14ac:dyDescent="0.2">
      <c r="A571" t="s">
        <v>28605</v>
      </c>
      <c r="B571" t="s">
        <v>28606</v>
      </c>
      <c r="C571" t="s">
        <v>28607</v>
      </c>
      <c r="D571" s="3"/>
      <c r="J571" t="s">
        <v>28608</v>
      </c>
      <c r="K571" t="s">
        <v>26821</v>
      </c>
      <c r="L571" t="s">
        <v>1263</v>
      </c>
      <c r="M571">
        <v>1</v>
      </c>
      <c r="P571" s="2" t="s">
        <v>28609</v>
      </c>
      <c r="Q571" t="s">
        <v>47</v>
      </c>
      <c r="S571">
        <v>2.6131013873964548E-4</v>
      </c>
      <c r="T571">
        <v>3.2743469091656148E-6</v>
      </c>
      <c r="U571">
        <v>1.9834520571748729E-5</v>
      </c>
      <c r="V571">
        <v>3.9448113966500393E-5</v>
      </c>
      <c r="W571">
        <v>1.1178007116541271E-4</v>
      </c>
      <c r="X571">
        <v>2.659614801814314E-5</v>
      </c>
      <c r="Y571">
        <v>1.2500000000000001E-2</v>
      </c>
      <c r="Z571">
        <v>2.5999999999999999E-2</v>
      </c>
      <c r="AA571">
        <v>1.7999999999999999E-2</v>
      </c>
      <c r="AB571">
        <v>0.95599999999999996</v>
      </c>
      <c r="AC571">
        <v>0.21679999999999999</v>
      </c>
      <c r="AD571" t="s">
        <v>48</v>
      </c>
      <c r="AE571" t="s">
        <v>48</v>
      </c>
      <c r="AF571" t="s">
        <v>48</v>
      </c>
    </row>
    <row r="572" spans="1:32" hidden="1" outlineLevel="1" x14ac:dyDescent="0.2">
      <c r="A572" t="s">
        <v>28610</v>
      </c>
      <c r="B572" t="s">
        <v>28611</v>
      </c>
      <c r="C572" t="s">
        <v>28607</v>
      </c>
      <c r="D572" s="3"/>
      <c r="J572" t="s">
        <v>28612</v>
      </c>
      <c r="K572" t="s">
        <v>26841</v>
      </c>
      <c r="L572" t="s">
        <v>1263</v>
      </c>
      <c r="M572">
        <v>1</v>
      </c>
      <c r="P572" s="2" t="s">
        <v>28613</v>
      </c>
      <c r="Q572" t="s">
        <v>47</v>
      </c>
      <c r="S572">
        <v>1.0645178845152261E-3</v>
      </c>
      <c r="T572">
        <v>3.2999098038999357E-5</v>
      </c>
      <c r="U572">
        <v>1.1111448839073999E-4</v>
      </c>
      <c r="V572">
        <v>2.2964483650866901E-4</v>
      </c>
      <c r="W572">
        <v>4.0345310117118061E-4</v>
      </c>
      <c r="X572">
        <v>9.3552196631208062E-5</v>
      </c>
      <c r="Y572">
        <v>0.1333333333333333</v>
      </c>
      <c r="Z572">
        <v>6.6000000000000003E-2</v>
      </c>
      <c r="AA572">
        <v>0.115</v>
      </c>
      <c r="AB572">
        <v>0.81899999999999995</v>
      </c>
      <c r="AC572">
        <v>-0.56820000000000004</v>
      </c>
      <c r="AD572" t="s">
        <v>48</v>
      </c>
      <c r="AE572" t="s">
        <v>48</v>
      </c>
      <c r="AF572" t="s">
        <v>48</v>
      </c>
    </row>
    <row r="573" spans="1:32" hidden="1" outlineLevel="1" x14ac:dyDescent="0.2">
      <c r="A573" t="s">
        <v>28614</v>
      </c>
      <c r="B573" t="s">
        <v>28615</v>
      </c>
      <c r="C573" t="s">
        <v>28518</v>
      </c>
      <c r="D573" s="3"/>
      <c r="J573" t="s">
        <v>28616</v>
      </c>
      <c r="K573" t="s">
        <v>26841</v>
      </c>
      <c r="L573" t="s">
        <v>1263</v>
      </c>
      <c r="M573">
        <v>0</v>
      </c>
      <c r="P573" s="2" t="s">
        <v>28617</v>
      </c>
      <c r="Q573" t="s">
        <v>47</v>
      </c>
      <c r="S573">
        <v>4.3621521443128593E-2</v>
      </c>
      <c r="T573">
        <v>4.1282099118689082E-5</v>
      </c>
      <c r="U573">
        <v>1.033983426168561E-3</v>
      </c>
      <c r="V573">
        <v>4.3968530371785158E-4</v>
      </c>
      <c r="W573">
        <v>2.5748630985617641E-2</v>
      </c>
      <c r="X573">
        <v>4.2035093065351248E-4</v>
      </c>
      <c r="Y573">
        <v>-6.6666666666666714E-3</v>
      </c>
      <c r="Z573">
        <v>3.5999999999999997E-2</v>
      </c>
      <c r="AA573">
        <v>0</v>
      </c>
      <c r="AB573">
        <v>0.96399999999999997</v>
      </c>
      <c r="AC573">
        <v>0.21440000000000001</v>
      </c>
      <c r="AD573" t="s">
        <v>48</v>
      </c>
      <c r="AE573" t="s">
        <v>48</v>
      </c>
      <c r="AF573" t="s">
        <v>48</v>
      </c>
    </row>
    <row r="574" spans="1:32" hidden="1" outlineLevel="1" x14ac:dyDescent="0.2">
      <c r="A574" t="s">
        <v>28618</v>
      </c>
      <c r="B574" t="s">
        <v>28619</v>
      </c>
      <c r="C574" t="s">
        <v>28607</v>
      </c>
      <c r="D574" s="3"/>
      <c r="J574" t="s">
        <v>28620</v>
      </c>
      <c r="K574" t="s">
        <v>26846</v>
      </c>
      <c r="L574" t="s">
        <v>1263</v>
      </c>
      <c r="M574">
        <v>2</v>
      </c>
      <c r="P574" s="2" t="s">
        <v>28621</v>
      </c>
      <c r="Q574" t="s">
        <v>47</v>
      </c>
      <c r="S574">
        <v>2.6482195244170731E-4</v>
      </c>
      <c r="T574">
        <v>2.763061047517112E-6</v>
      </c>
      <c r="U574">
        <v>1.677783984632697E-5</v>
      </c>
      <c r="V574">
        <v>3.5686931369127712E-5</v>
      </c>
      <c r="W574">
        <v>1.288443454541266E-4</v>
      </c>
      <c r="X574">
        <v>2.7525926270755011E-5</v>
      </c>
      <c r="Y574">
        <v>0.22</v>
      </c>
      <c r="Z574">
        <v>9.7000000000000003E-2</v>
      </c>
      <c r="AA574">
        <v>0</v>
      </c>
      <c r="AB574">
        <v>0.90300000000000002</v>
      </c>
      <c r="AC574">
        <v>0.75790000000000002</v>
      </c>
      <c r="AD574" t="s">
        <v>48</v>
      </c>
      <c r="AE574" t="s">
        <v>48</v>
      </c>
      <c r="AF574" t="s">
        <v>48</v>
      </c>
    </row>
    <row r="575" spans="1:32" hidden="1" outlineLevel="1" x14ac:dyDescent="0.2">
      <c r="A575" t="s">
        <v>28622</v>
      </c>
      <c r="B575" t="s">
        <v>28623</v>
      </c>
      <c r="C575" t="s">
        <v>28624</v>
      </c>
      <c r="D575" s="3"/>
      <c r="J575" t="s">
        <v>28625</v>
      </c>
      <c r="K575" t="s">
        <v>26846</v>
      </c>
      <c r="L575" t="s">
        <v>1263</v>
      </c>
      <c r="M575">
        <v>-4</v>
      </c>
      <c r="P575" s="2" t="s">
        <v>28626</v>
      </c>
      <c r="Q575" t="s">
        <v>47</v>
      </c>
      <c r="S575">
        <v>9.1152224922552705E-4</v>
      </c>
      <c r="T575">
        <v>5.8008799896924756E-6</v>
      </c>
      <c r="U575">
        <v>6.195867172209546E-5</v>
      </c>
      <c r="V575">
        <v>7.8213000961113721E-5</v>
      </c>
      <c r="W575">
        <v>2.4809475871734321E-4</v>
      </c>
      <c r="X575">
        <v>8.2954153185710311E-5</v>
      </c>
      <c r="Y575">
        <v>0.23333333333333331</v>
      </c>
      <c r="Z575">
        <v>9.6000000000000002E-2</v>
      </c>
      <c r="AA575">
        <v>0</v>
      </c>
      <c r="AB575">
        <v>0.90400000000000003</v>
      </c>
      <c r="AC575">
        <v>0.20230000000000001</v>
      </c>
      <c r="AD575" t="s">
        <v>48</v>
      </c>
      <c r="AE575" t="s">
        <v>48</v>
      </c>
      <c r="AF575" t="s">
        <v>48</v>
      </c>
    </row>
    <row r="576" spans="1:32" hidden="1" outlineLevel="1" x14ac:dyDescent="0.2">
      <c r="A576" t="s">
        <v>28627</v>
      </c>
      <c r="B576" t="s">
        <v>28628</v>
      </c>
      <c r="C576" t="s">
        <v>28629</v>
      </c>
      <c r="D576" s="3"/>
      <c r="J576" t="s">
        <v>28630</v>
      </c>
      <c r="K576" t="s">
        <v>26851</v>
      </c>
      <c r="L576" t="s">
        <v>1263</v>
      </c>
      <c r="M576">
        <v>1</v>
      </c>
      <c r="P576" s="2" t="s">
        <v>28631</v>
      </c>
      <c r="Q576" t="s">
        <v>10060</v>
      </c>
      <c r="S576">
        <v>3.3001645351760089E-4</v>
      </c>
      <c r="T576">
        <v>3.735374320967821E-6</v>
      </c>
      <c r="U576">
        <v>1.7240367014892399E-5</v>
      </c>
      <c r="V576">
        <v>4.7678782721050077E-5</v>
      </c>
      <c r="W576">
        <v>1.428781688446179E-4</v>
      </c>
      <c r="X576">
        <v>2.7087842681794431E-5</v>
      </c>
      <c r="Y576">
        <v>0.16666666666666671</v>
      </c>
      <c r="Z576">
        <v>8.1000000000000003E-2</v>
      </c>
      <c r="AA576">
        <v>0</v>
      </c>
      <c r="AB576">
        <v>0.91900000000000004</v>
      </c>
      <c r="AC576">
        <v>0.44040000000000001</v>
      </c>
      <c r="AD576" t="s">
        <v>48</v>
      </c>
      <c r="AE576" t="s">
        <v>48</v>
      </c>
      <c r="AF576" t="s">
        <v>48</v>
      </c>
    </row>
    <row r="577" spans="1:32" hidden="1" outlineLevel="1" x14ac:dyDescent="0.2">
      <c r="A577" t="s">
        <v>28632</v>
      </c>
      <c r="B577" t="s">
        <v>28633</v>
      </c>
      <c r="C577" t="s">
        <v>28634</v>
      </c>
      <c r="D577" s="3"/>
      <c r="J577" t="s">
        <v>28635</v>
      </c>
      <c r="K577" t="s">
        <v>26856</v>
      </c>
      <c r="L577" t="s">
        <v>1263</v>
      </c>
      <c r="M577">
        <v>5</v>
      </c>
      <c r="P577" s="2" t="s">
        <v>28636</v>
      </c>
      <c r="Q577" t="s">
        <v>47</v>
      </c>
      <c r="S577">
        <v>0.99433547258377075</v>
      </c>
      <c r="T577">
        <v>5.4620305309072137E-4</v>
      </c>
      <c r="U577">
        <v>0.56846433877944946</v>
      </c>
      <c r="V577">
        <v>3.1321919523179531E-3</v>
      </c>
      <c r="W577">
        <v>0.98944514989852905</v>
      </c>
      <c r="X577">
        <v>2.563339658081532E-3</v>
      </c>
      <c r="Y577">
        <v>0.16111111111111109</v>
      </c>
      <c r="Z577">
        <v>0.16300000000000001</v>
      </c>
      <c r="AA577">
        <v>8.5000000000000006E-2</v>
      </c>
      <c r="AB577">
        <v>0.753</v>
      </c>
      <c r="AC577">
        <v>0.63100000000000001</v>
      </c>
      <c r="AD577" t="s">
        <v>48</v>
      </c>
      <c r="AE577" t="s">
        <v>48</v>
      </c>
      <c r="AF577" t="s">
        <v>48</v>
      </c>
    </row>
    <row r="578" spans="1:32" hidden="1" outlineLevel="1" x14ac:dyDescent="0.2">
      <c r="A578" t="s">
        <v>28637</v>
      </c>
      <c r="B578" t="s">
        <v>28638</v>
      </c>
      <c r="C578" t="s">
        <v>26591</v>
      </c>
      <c r="D578" s="3"/>
      <c r="J578" t="s">
        <v>28639</v>
      </c>
      <c r="K578" t="s">
        <v>26859</v>
      </c>
      <c r="L578" t="s">
        <v>1263</v>
      </c>
      <c r="M578">
        <v>16</v>
      </c>
      <c r="P578" s="2" t="s">
        <v>28640</v>
      </c>
      <c r="Q578" t="s">
        <v>47</v>
      </c>
      <c r="S578">
        <v>4.7135137720033532E-4</v>
      </c>
      <c r="T578">
        <v>2.0025386220368091E-6</v>
      </c>
      <c r="U578">
        <v>1.717315353744198E-5</v>
      </c>
      <c r="V578">
        <v>8.296142186736688E-5</v>
      </c>
      <c r="W578">
        <v>1.9376960699446499E-4</v>
      </c>
      <c r="X578">
        <v>2.0694958948297429E-5</v>
      </c>
      <c r="Y578">
        <v>0.31428571428571428</v>
      </c>
      <c r="Z578">
        <v>0.32600000000000001</v>
      </c>
      <c r="AA578">
        <v>0</v>
      </c>
      <c r="AB578">
        <v>0.67400000000000004</v>
      </c>
      <c r="AC578">
        <v>0.44040000000000001</v>
      </c>
      <c r="AD578" t="s">
        <v>48</v>
      </c>
      <c r="AE578" t="s">
        <v>48</v>
      </c>
      <c r="AF578" t="s">
        <v>48</v>
      </c>
    </row>
    <row r="579" spans="1:32" hidden="1" outlineLevel="1" x14ac:dyDescent="0.2">
      <c r="A579" t="s">
        <v>28641</v>
      </c>
      <c r="B579" t="s">
        <v>28642</v>
      </c>
      <c r="C579" t="s">
        <v>28643</v>
      </c>
      <c r="D579" s="3"/>
      <c r="J579" t="s">
        <v>28644</v>
      </c>
      <c r="K579" t="s">
        <v>26859</v>
      </c>
      <c r="L579" t="s">
        <v>1263</v>
      </c>
      <c r="M579">
        <v>12</v>
      </c>
      <c r="P579" s="2" t="s">
        <v>28645</v>
      </c>
      <c r="Q579" t="s">
        <v>10032</v>
      </c>
      <c r="S579">
        <v>6.6040718229487538E-4</v>
      </c>
      <c r="T579">
        <v>3.334265784360468E-6</v>
      </c>
      <c r="U579">
        <v>3.3382686524419107E-5</v>
      </c>
      <c r="V579">
        <v>7.5503514381125569E-5</v>
      </c>
      <c r="W579">
        <v>2.5654520140960813E-4</v>
      </c>
      <c r="X579">
        <v>4.4985827116761363E-5</v>
      </c>
      <c r="Y579">
        <v>0.2</v>
      </c>
      <c r="Z579">
        <v>0.11899999999999999</v>
      </c>
      <c r="AA579">
        <v>0</v>
      </c>
      <c r="AB579">
        <v>0.88100000000000001</v>
      </c>
      <c r="AC579">
        <v>0.31819999999999998</v>
      </c>
      <c r="AD579" t="s">
        <v>48</v>
      </c>
      <c r="AE579" t="s">
        <v>48</v>
      </c>
      <c r="AF579" t="s">
        <v>48</v>
      </c>
    </row>
    <row r="580" spans="1:32" hidden="1" outlineLevel="1" x14ac:dyDescent="0.2">
      <c r="A580" t="s">
        <v>28646</v>
      </c>
      <c r="B580" t="s">
        <v>28647</v>
      </c>
      <c r="C580" t="s">
        <v>28648</v>
      </c>
      <c r="D580" s="3"/>
      <c r="J580" t="s">
        <v>28649</v>
      </c>
      <c r="K580" t="s">
        <v>26864</v>
      </c>
      <c r="L580" t="s">
        <v>1263</v>
      </c>
      <c r="M580">
        <v>13</v>
      </c>
      <c r="P580" s="2" t="s">
        <v>28650</v>
      </c>
      <c r="Q580" t="s">
        <v>47</v>
      </c>
      <c r="S580">
        <v>5.4186955094337463E-4</v>
      </c>
      <c r="T580">
        <v>2.4682663024577782E-6</v>
      </c>
      <c r="U580">
        <v>2.5507504687993791E-5</v>
      </c>
      <c r="V580">
        <v>6.1759637901559472E-5</v>
      </c>
      <c r="W580">
        <v>2.4386050063185391E-4</v>
      </c>
      <c r="X580">
        <v>5.2334100473672152E-5</v>
      </c>
      <c r="Y580">
        <v>0</v>
      </c>
      <c r="Z580">
        <v>0</v>
      </c>
      <c r="AA580">
        <v>0</v>
      </c>
      <c r="AB580">
        <v>1</v>
      </c>
      <c r="AC580">
        <v>0</v>
      </c>
      <c r="AD580" t="s">
        <v>48</v>
      </c>
      <c r="AE580" t="s">
        <v>48</v>
      </c>
      <c r="AF580" t="s">
        <v>48</v>
      </c>
    </row>
    <row r="581" spans="1:32" hidden="1" outlineLevel="1" x14ac:dyDescent="0.2">
      <c r="A581" t="s">
        <v>28651</v>
      </c>
      <c r="B581" t="s">
        <v>28652</v>
      </c>
      <c r="C581" t="s">
        <v>28653</v>
      </c>
      <c r="D581" s="3"/>
      <c r="J581" t="s">
        <v>28654</v>
      </c>
      <c r="K581" t="s">
        <v>26868</v>
      </c>
      <c r="L581" t="s">
        <v>1263</v>
      </c>
      <c r="M581">
        <v>3</v>
      </c>
      <c r="P581" s="2" t="s">
        <v>28655</v>
      </c>
      <c r="Q581" t="s">
        <v>47</v>
      </c>
      <c r="S581">
        <v>4.733556997962296E-4</v>
      </c>
      <c r="T581">
        <v>4.4292441998550203E-6</v>
      </c>
      <c r="U581">
        <v>2.6110064936801791E-5</v>
      </c>
      <c r="V581">
        <v>6.0273399867583073E-5</v>
      </c>
      <c r="W581">
        <v>1.7361016944050789E-4</v>
      </c>
      <c r="X581">
        <v>3.4559128835098818E-5</v>
      </c>
      <c r="Y581">
        <v>-0.125</v>
      </c>
      <c r="Z581">
        <v>0</v>
      </c>
      <c r="AA581">
        <v>0</v>
      </c>
      <c r="AB581">
        <v>1</v>
      </c>
      <c r="AC581">
        <v>0</v>
      </c>
      <c r="AD581" t="s">
        <v>48</v>
      </c>
      <c r="AE581" t="s">
        <v>48</v>
      </c>
      <c r="AF581" t="s">
        <v>48</v>
      </c>
    </row>
    <row r="582" spans="1:32" hidden="1" outlineLevel="1" x14ac:dyDescent="0.2">
      <c r="A582" t="s">
        <v>28656</v>
      </c>
      <c r="B582" t="s">
        <v>28657</v>
      </c>
      <c r="C582" t="s">
        <v>28658</v>
      </c>
      <c r="D582" s="3"/>
      <c r="J582" t="s">
        <v>28659</v>
      </c>
      <c r="K582" t="s">
        <v>26868</v>
      </c>
      <c r="L582" t="s">
        <v>1263</v>
      </c>
      <c r="M582">
        <v>0</v>
      </c>
      <c r="P582" s="2" t="s">
        <v>28660</v>
      </c>
      <c r="Q582" t="s">
        <v>47</v>
      </c>
      <c r="S582">
        <v>1.430236920714378E-2</v>
      </c>
      <c r="T582">
        <v>2.2297646864899431E-5</v>
      </c>
      <c r="U582">
        <v>3.8598669925704598E-4</v>
      </c>
      <c r="V582">
        <v>2.9655674006789917E-4</v>
      </c>
      <c r="W582">
        <v>6.0606352053582668E-3</v>
      </c>
      <c r="X582">
        <v>2.8542702784761792E-4</v>
      </c>
      <c r="Y582">
        <v>-0.13833333333333331</v>
      </c>
      <c r="Z582">
        <v>0</v>
      </c>
      <c r="AA582">
        <v>0.16400000000000001</v>
      </c>
      <c r="AB582">
        <v>0.83599999999999997</v>
      </c>
      <c r="AC582">
        <v>-0.62490000000000001</v>
      </c>
      <c r="AD582" t="s">
        <v>48</v>
      </c>
      <c r="AE582" t="s">
        <v>48</v>
      </c>
      <c r="AF582" t="s">
        <v>48</v>
      </c>
    </row>
    <row r="583" spans="1:32" hidden="1" outlineLevel="1" x14ac:dyDescent="0.2">
      <c r="A583" t="s">
        <v>28661</v>
      </c>
      <c r="B583" t="s">
        <v>28662</v>
      </c>
      <c r="C583" t="s">
        <v>28663</v>
      </c>
      <c r="D583" s="3"/>
      <c r="J583" t="s">
        <v>28664</v>
      </c>
      <c r="K583" t="s">
        <v>26935</v>
      </c>
      <c r="L583" t="s">
        <v>1263</v>
      </c>
      <c r="M583">
        <v>1</v>
      </c>
      <c r="P583" s="2" t="s">
        <v>28665</v>
      </c>
      <c r="Q583" t="s">
        <v>47</v>
      </c>
      <c r="S583">
        <v>3.2993592321872711E-4</v>
      </c>
      <c r="T583">
        <v>2.2764081677451031E-6</v>
      </c>
      <c r="U583">
        <v>1.84023429028457E-5</v>
      </c>
      <c r="V583">
        <v>4.0477796574123197E-5</v>
      </c>
      <c r="W583">
        <v>1.6790231165941799E-4</v>
      </c>
      <c r="X583">
        <v>2.8062975616194311E-5</v>
      </c>
      <c r="Y583">
        <v>-0.2</v>
      </c>
      <c r="Z583">
        <v>0</v>
      </c>
      <c r="AA583">
        <v>0</v>
      </c>
      <c r="AB583">
        <v>1</v>
      </c>
      <c r="AC583">
        <v>0</v>
      </c>
      <c r="AD583" t="s">
        <v>48</v>
      </c>
      <c r="AE583" t="s">
        <v>48</v>
      </c>
      <c r="AF583" t="s">
        <v>48</v>
      </c>
    </row>
    <row r="584" spans="1:32" hidden="1" outlineLevel="1" x14ac:dyDescent="0.2">
      <c r="A584" t="s">
        <v>28666</v>
      </c>
      <c r="B584" t="s">
        <v>28667</v>
      </c>
      <c r="C584" t="s">
        <v>26289</v>
      </c>
      <c r="D584" s="3"/>
      <c r="J584" t="s">
        <v>28668</v>
      </c>
      <c r="K584" t="s">
        <v>26954</v>
      </c>
      <c r="L584" t="s">
        <v>1263</v>
      </c>
      <c r="M584">
        <v>3</v>
      </c>
      <c r="P584" s="2" t="s">
        <v>28669</v>
      </c>
      <c r="Q584" t="s">
        <v>47</v>
      </c>
      <c r="Y584" t="s">
        <v>48</v>
      </c>
      <c r="Z584" t="s">
        <v>48</v>
      </c>
      <c r="AA584" t="s">
        <v>48</v>
      </c>
      <c r="AB584" t="s">
        <v>48</v>
      </c>
      <c r="AC584" t="s">
        <v>48</v>
      </c>
      <c r="AD584" t="s">
        <v>48</v>
      </c>
      <c r="AE584" t="s">
        <v>48</v>
      </c>
      <c r="AF584" t="s">
        <v>48</v>
      </c>
    </row>
    <row r="585" spans="1:32" hidden="1" outlineLevel="1" x14ac:dyDescent="0.2">
      <c r="A585" t="s">
        <v>28670</v>
      </c>
      <c r="B585" t="s">
        <v>28671</v>
      </c>
      <c r="C585" t="s">
        <v>26289</v>
      </c>
      <c r="D585" s="3"/>
      <c r="J585" t="s">
        <v>28672</v>
      </c>
      <c r="K585" t="s">
        <v>26998</v>
      </c>
      <c r="L585" t="s">
        <v>1263</v>
      </c>
      <c r="M585">
        <v>1</v>
      </c>
      <c r="P585" s="2" t="s">
        <v>28673</v>
      </c>
      <c r="Q585" t="s">
        <v>47</v>
      </c>
      <c r="S585">
        <v>3.5496894270181661E-4</v>
      </c>
      <c r="T585">
        <v>2.1883927274757302E-6</v>
      </c>
      <c r="U585">
        <v>2.0892484826617871E-5</v>
      </c>
      <c r="V585">
        <v>4.1173585486831137E-5</v>
      </c>
      <c r="W585">
        <v>1.6022894124034789E-4</v>
      </c>
      <c r="X585">
        <v>2.618237522256095E-5</v>
      </c>
      <c r="Y585">
        <v>0</v>
      </c>
      <c r="Z585">
        <v>0.307</v>
      </c>
      <c r="AA585">
        <v>0</v>
      </c>
      <c r="AB585">
        <v>0.69299999999999995</v>
      </c>
      <c r="AC585">
        <v>0.6966</v>
      </c>
      <c r="AD585" t="s">
        <v>48</v>
      </c>
      <c r="AE585" t="s">
        <v>48</v>
      </c>
      <c r="AF585" t="s">
        <v>48</v>
      </c>
    </row>
    <row r="586" spans="1:32" hidden="1" outlineLevel="1" x14ac:dyDescent="0.2">
      <c r="A586" t="s">
        <v>28674</v>
      </c>
      <c r="B586" t="s">
        <v>28675</v>
      </c>
      <c r="C586" t="s">
        <v>28624</v>
      </c>
      <c r="D586" s="3"/>
      <c r="J586" t="s">
        <v>28676</v>
      </c>
      <c r="K586" t="s">
        <v>27003</v>
      </c>
      <c r="L586" t="s">
        <v>1263</v>
      </c>
      <c r="M586">
        <v>6</v>
      </c>
      <c r="P586" s="2" t="s">
        <v>28677</v>
      </c>
      <c r="Q586" t="s">
        <v>47</v>
      </c>
      <c r="S586">
        <v>5.2766874432563782E-4</v>
      </c>
      <c r="T586">
        <v>4.6039322114665993E-6</v>
      </c>
      <c r="U586">
        <v>3.5226476029492908E-5</v>
      </c>
      <c r="V586">
        <v>5.2884104661643512E-5</v>
      </c>
      <c r="W586">
        <v>2.190989616792649E-4</v>
      </c>
      <c r="X586">
        <v>6.0835489421151578E-5</v>
      </c>
      <c r="Y586">
        <v>6.6666666666666666E-2</v>
      </c>
      <c r="Z586">
        <v>0</v>
      </c>
      <c r="AA586">
        <v>0</v>
      </c>
      <c r="AB586">
        <v>1</v>
      </c>
      <c r="AC586">
        <v>0</v>
      </c>
      <c r="AD586" t="s">
        <v>48</v>
      </c>
      <c r="AE586" t="s">
        <v>48</v>
      </c>
      <c r="AF586" t="s">
        <v>48</v>
      </c>
    </row>
    <row r="587" spans="1:32" hidden="1" outlineLevel="1" x14ac:dyDescent="0.2">
      <c r="A587" t="s">
        <v>28678</v>
      </c>
      <c r="B587" t="s">
        <v>28679</v>
      </c>
      <c r="C587" t="s">
        <v>28440</v>
      </c>
      <c r="D587" s="3"/>
      <c r="J587" t="s">
        <v>28680</v>
      </c>
      <c r="K587" t="s">
        <v>27008</v>
      </c>
      <c r="L587" t="s">
        <v>1263</v>
      </c>
      <c r="M587">
        <v>9</v>
      </c>
      <c r="P587" s="2" t="s">
        <v>28681</v>
      </c>
      <c r="Q587" t="s">
        <v>10150</v>
      </c>
      <c r="S587">
        <v>5.0224980805069208E-4</v>
      </c>
      <c r="T587">
        <v>1.8092071059072621E-6</v>
      </c>
      <c r="U587">
        <v>2.312791730219033E-5</v>
      </c>
      <c r="V587">
        <v>5.3448700782610097E-5</v>
      </c>
      <c r="W587">
        <v>2.5878960150294011E-4</v>
      </c>
      <c r="X587">
        <v>2.0589150153682571E-5</v>
      </c>
      <c r="Y587">
        <v>0</v>
      </c>
      <c r="Z587">
        <v>0.26300000000000001</v>
      </c>
      <c r="AA587">
        <v>0</v>
      </c>
      <c r="AB587">
        <v>0.73699999999999999</v>
      </c>
      <c r="AC587">
        <v>0.36120000000000002</v>
      </c>
      <c r="AD587" t="s">
        <v>48</v>
      </c>
      <c r="AE587" t="s">
        <v>48</v>
      </c>
      <c r="AF587" t="s">
        <v>48</v>
      </c>
    </row>
    <row r="588" spans="1:32" hidden="1" outlineLevel="1" x14ac:dyDescent="0.2">
      <c r="A588" t="s">
        <v>28682</v>
      </c>
      <c r="B588" t="s">
        <v>28683</v>
      </c>
      <c r="C588" t="s">
        <v>26289</v>
      </c>
      <c r="D588" s="3"/>
      <c r="J588" t="s">
        <v>28684</v>
      </c>
      <c r="K588" t="s">
        <v>27033</v>
      </c>
      <c r="L588" t="s">
        <v>1263</v>
      </c>
      <c r="M588">
        <v>1</v>
      </c>
      <c r="P588" s="2" t="s">
        <v>28685</v>
      </c>
      <c r="Q588" t="s">
        <v>47</v>
      </c>
      <c r="S588">
        <v>0.1052451580762863</v>
      </c>
      <c r="T588">
        <v>3.9656548324273899E-5</v>
      </c>
      <c r="U588">
        <v>1.499812002293766E-3</v>
      </c>
      <c r="V588">
        <v>6.3245324417948723E-4</v>
      </c>
      <c r="W588">
        <v>6.8765848875045776E-2</v>
      </c>
      <c r="X588">
        <v>7.0806627627462149E-4</v>
      </c>
      <c r="Y588">
        <v>0.2</v>
      </c>
      <c r="Z588">
        <v>0.153</v>
      </c>
      <c r="AA588">
        <v>0</v>
      </c>
      <c r="AB588">
        <v>0.84699999999999998</v>
      </c>
      <c r="AC588">
        <v>0.50229999999999997</v>
      </c>
      <c r="AD588" t="s">
        <v>48</v>
      </c>
      <c r="AE588" t="s">
        <v>48</v>
      </c>
      <c r="AF588" t="s">
        <v>48</v>
      </c>
    </row>
    <row r="589" spans="1:32" hidden="1" outlineLevel="1" x14ac:dyDescent="0.2">
      <c r="A589" t="s">
        <v>28686</v>
      </c>
      <c r="B589" t="s">
        <v>28687</v>
      </c>
      <c r="C589" t="s">
        <v>28688</v>
      </c>
      <c r="D589" s="3"/>
      <c r="J589" t="s">
        <v>28689</v>
      </c>
      <c r="K589" t="s">
        <v>27038</v>
      </c>
      <c r="L589" t="s">
        <v>1263</v>
      </c>
      <c r="M589">
        <v>8</v>
      </c>
      <c r="P589" s="2" t="s">
        <v>28690</v>
      </c>
      <c r="Q589" t="s">
        <v>47</v>
      </c>
      <c r="S589">
        <v>2.6018693461082881E-4</v>
      </c>
      <c r="T589">
        <v>2.5559995719959261E-6</v>
      </c>
      <c r="U589">
        <v>1.653314211580437E-5</v>
      </c>
      <c r="V589">
        <v>3.6696292227134109E-5</v>
      </c>
      <c r="W589">
        <v>1.244916929863393E-4</v>
      </c>
      <c r="X589">
        <v>2.2603031538892541E-5</v>
      </c>
      <c r="Y589">
        <v>0.1</v>
      </c>
      <c r="Z589">
        <v>0</v>
      </c>
      <c r="AA589">
        <v>0</v>
      </c>
      <c r="AB589">
        <v>1</v>
      </c>
      <c r="AC589">
        <v>0</v>
      </c>
      <c r="AD589" t="s">
        <v>48</v>
      </c>
      <c r="AE589" t="s">
        <v>48</v>
      </c>
      <c r="AF589" t="s">
        <v>48</v>
      </c>
    </row>
    <row r="590" spans="1:32" hidden="1" outlineLevel="1" x14ac:dyDescent="0.2">
      <c r="A590" t="s">
        <v>28691</v>
      </c>
      <c r="B590" t="s">
        <v>28692</v>
      </c>
      <c r="C590" t="s">
        <v>28693</v>
      </c>
      <c r="D590" s="3"/>
      <c r="J590" t="s">
        <v>28694</v>
      </c>
      <c r="K590" t="s">
        <v>27038</v>
      </c>
      <c r="L590" t="s">
        <v>1263</v>
      </c>
      <c r="M590">
        <v>7</v>
      </c>
      <c r="P590" s="2" t="s">
        <v>28695</v>
      </c>
      <c r="Q590" t="s">
        <v>47</v>
      </c>
      <c r="S590">
        <v>5.8455939870327711E-4</v>
      </c>
      <c r="T590">
        <v>4.5621441131515894E-6</v>
      </c>
      <c r="U590">
        <v>3.3290492865489803E-5</v>
      </c>
      <c r="V590">
        <v>5.7940731494454667E-5</v>
      </c>
      <c r="W590">
        <v>2.1298317005857831E-4</v>
      </c>
      <c r="X590">
        <v>4.6022993046790361E-5</v>
      </c>
      <c r="Y590">
        <v>2.0833333333333329E-2</v>
      </c>
      <c r="Z590">
        <v>6.7000000000000004E-2</v>
      </c>
      <c r="AA590">
        <v>1.4999999999999999E-2</v>
      </c>
      <c r="AB590">
        <v>0.91800000000000004</v>
      </c>
      <c r="AC590">
        <v>0.75119999999999998</v>
      </c>
      <c r="AD590" t="s">
        <v>48</v>
      </c>
      <c r="AE590" t="s">
        <v>48</v>
      </c>
      <c r="AF590" t="s">
        <v>48</v>
      </c>
    </row>
    <row r="591" spans="1:32" hidden="1" outlineLevel="1" x14ac:dyDescent="0.2">
      <c r="A591" t="s">
        <v>28696</v>
      </c>
      <c r="B591" t="s">
        <v>28697</v>
      </c>
      <c r="C591" t="s">
        <v>28607</v>
      </c>
      <c r="D591" s="3"/>
      <c r="J591" t="s">
        <v>28698</v>
      </c>
      <c r="K591" t="s">
        <v>27065</v>
      </c>
      <c r="L591" t="s">
        <v>1263</v>
      </c>
      <c r="M591">
        <v>2</v>
      </c>
      <c r="P591" s="2" t="s">
        <v>28699</v>
      </c>
      <c r="Q591" t="s">
        <v>47</v>
      </c>
      <c r="S591">
        <v>3.6575994454324251E-4</v>
      </c>
      <c r="T591">
        <v>2.1741079763160091E-6</v>
      </c>
      <c r="U591">
        <v>1.9165418052580211E-5</v>
      </c>
      <c r="V591">
        <v>4.1423118091188371E-5</v>
      </c>
      <c r="W591">
        <v>1.8686788098420951E-4</v>
      </c>
      <c r="X591">
        <v>2.8827991627622399E-5</v>
      </c>
      <c r="Y591">
        <v>0</v>
      </c>
      <c r="Z591">
        <v>0</v>
      </c>
      <c r="AA591">
        <v>0</v>
      </c>
      <c r="AB591">
        <v>1</v>
      </c>
      <c r="AC591">
        <v>0</v>
      </c>
      <c r="AD591" t="s">
        <v>48</v>
      </c>
      <c r="AE591" t="s">
        <v>48</v>
      </c>
      <c r="AF591" t="s">
        <v>48</v>
      </c>
    </row>
    <row r="592" spans="1:32" hidden="1" outlineLevel="1" x14ac:dyDescent="0.2">
      <c r="A592" t="s">
        <v>28700</v>
      </c>
      <c r="B592" t="s">
        <v>28701</v>
      </c>
      <c r="C592" t="s">
        <v>26289</v>
      </c>
      <c r="D592" s="3"/>
      <c r="J592" t="s">
        <v>28702</v>
      </c>
      <c r="K592" t="s">
        <v>27070</v>
      </c>
      <c r="L592" t="s">
        <v>1263</v>
      </c>
      <c r="M592">
        <v>4</v>
      </c>
      <c r="P592" s="2" t="s">
        <v>28703</v>
      </c>
      <c r="Q592" t="s">
        <v>47</v>
      </c>
      <c r="Y592" t="s">
        <v>48</v>
      </c>
      <c r="Z592" t="s">
        <v>48</v>
      </c>
      <c r="AA592" t="s">
        <v>48</v>
      </c>
      <c r="AB592" t="s">
        <v>48</v>
      </c>
      <c r="AC592" t="s">
        <v>48</v>
      </c>
      <c r="AD592" t="s">
        <v>48</v>
      </c>
      <c r="AE592" t="s">
        <v>48</v>
      </c>
      <c r="AF592" t="s">
        <v>48</v>
      </c>
    </row>
    <row r="593" spans="1:32" hidden="1" outlineLevel="1" x14ac:dyDescent="0.2">
      <c r="A593" t="s">
        <v>28704</v>
      </c>
      <c r="B593" t="s">
        <v>27284</v>
      </c>
      <c r="C593" t="s">
        <v>26289</v>
      </c>
      <c r="D593" s="3"/>
      <c r="J593" t="s">
        <v>28705</v>
      </c>
      <c r="K593" t="s">
        <v>27075</v>
      </c>
      <c r="L593" t="s">
        <v>1263</v>
      </c>
      <c r="M593">
        <v>8</v>
      </c>
      <c r="P593" s="2" t="s">
        <v>28706</v>
      </c>
      <c r="Q593" t="s">
        <v>47</v>
      </c>
      <c r="S593">
        <v>4.1999909444712102E-4</v>
      </c>
      <c r="T593">
        <v>1.9568703919503601E-6</v>
      </c>
      <c r="U593">
        <v>2.0732530174427669E-5</v>
      </c>
      <c r="V593">
        <v>5.0192953494843102E-5</v>
      </c>
      <c r="W593">
        <v>2.2068756516091531E-4</v>
      </c>
      <c r="X593">
        <v>1.8001914213527929E-5</v>
      </c>
      <c r="Y593">
        <v>-4.9999999999999989E-2</v>
      </c>
      <c r="Z593">
        <v>0</v>
      </c>
      <c r="AA593">
        <v>0.17899999999999999</v>
      </c>
      <c r="AB593">
        <v>0.82099999999999995</v>
      </c>
      <c r="AC593">
        <v>-0.62609999999999999</v>
      </c>
      <c r="AD593" t="s">
        <v>48</v>
      </c>
      <c r="AE593" t="s">
        <v>48</v>
      </c>
      <c r="AF593" t="s">
        <v>48</v>
      </c>
    </row>
    <row r="594" spans="1:32" hidden="1" outlineLevel="1" x14ac:dyDescent="0.2">
      <c r="A594" t="s">
        <v>28707</v>
      </c>
      <c r="B594" t="s">
        <v>28708</v>
      </c>
      <c r="C594" t="s">
        <v>28709</v>
      </c>
      <c r="D594" s="3"/>
      <c r="J594" t="s">
        <v>28710</v>
      </c>
      <c r="K594" t="s">
        <v>27075</v>
      </c>
      <c r="L594" t="s">
        <v>1263</v>
      </c>
      <c r="M594">
        <v>8</v>
      </c>
      <c r="P594" s="2" t="s">
        <v>28711</v>
      </c>
      <c r="Q594" t="s">
        <v>47</v>
      </c>
      <c r="S594">
        <v>0.59511566162109375</v>
      </c>
      <c r="T594">
        <v>8.9943832790595479E-6</v>
      </c>
      <c r="U594">
        <v>1.2538371374830599E-3</v>
      </c>
      <c r="V594">
        <v>2.087992615997791E-4</v>
      </c>
      <c r="W594">
        <v>0.53855854272842407</v>
      </c>
      <c r="X594">
        <v>1.8190899572800839E-4</v>
      </c>
      <c r="Y594">
        <v>4.1666666666666671E-2</v>
      </c>
      <c r="Z594">
        <v>9.6000000000000002E-2</v>
      </c>
      <c r="AA594">
        <v>0.22800000000000001</v>
      </c>
      <c r="AB594">
        <v>0.67600000000000005</v>
      </c>
      <c r="AC594">
        <v>-0.75060000000000004</v>
      </c>
      <c r="AD594" t="s">
        <v>48</v>
      </c>
      <c r="AE594" t="s">
        <v>48</v>
      </c>
      <c r="AF594" t="s">
        <v>48</v>
      </c>
    </row>
    <row r="595" spans="1:32" hidden="1" outlineLevel="1" x14ac:dyDescent="0.2">
      <c r="A595" t="s">
        <v>28712</v>
      </c>
      <c r="B595" t="s">
        <v>28713</v>
      </c>
      <c r="C595" t="s">
        <v>28663</v>
      </c>
      <c r="D595" s="3"/>
      <c r="J595" t="s">
        <v>28714</v>
      </c>
      <c r="K595" t="s">
        <v>27178</v>
      </c>
      <c r="L595" t="s">
        <v>1263</v>
      </c>
      <c r="M595">
        <v>1</v>
      </c>
      <c r="P595" s="2" t="s">
        <v>28715</v>
      </c>
      <c r="Q595" t="s">
        <v>47</v>
      </c>
      <c r="S595">
        <v>3.8108008448034519E-4</v>
      </c>
      <c r="T595">
        <v>2.18055970435671E-6</v>
      </c>
      <c r="U595">
        <v>1.5966528735589239E-5</v>
      </c>
      <c r="V595">
        <v>5.0862276111729443E-5</v>
      </c>
      <c r="W595">
        <v>1.904596283566207E-4</v>
      </c>
      <c r="X595">
        <v>2.853750265785493E-5</v>
      </c>
      <c r="Y595">
        <v>7.4999999999999983E-2</v>
      </c>
      <c r="Z595">
        <v>0</v>
      </c>
      <c r="AA595">
        <v>0</v>
      </c>
      <c r="AB595">
        <v>1</v>
      </c>
      <c r="AC595">
        <v>0</v>
      </c>
      <c r="AD595" t="s">
        <v>48</v>
      </c>
      <c r="AE595" t="s">
        <v>48</v>
      </c>
      <c r="AF595" t="s">
        <v>48</v>
      </c>
    </row>
    <row r="596" spans="1:32" hidden="1" outlineLevel="1" x14ac:dyDescent="0.2">
      <c r="A596" t="s">
        <v>28716</v>
      </c>
      <c r="B596" t="s">
        <v>28717</v>
      </c>
      <c r="C596" t="s">
        <v>26289</v>
      </c>
      <c r="D596" s="3"/>
      <c r="J596" t="s">
        <v>28718</v>
      </c>
      <c r="K596" t="s">
        <v>27333</v>
      </c>
      <c r="L596" t="s">
        <v>1263</v>
      </c>
      <c r="M596">
        <v>4</v>
      </c>
      <c r="P596" s="2" t="s">
        <v>28719</v>
      </c>
      <c r="Q596" t="s">
        <v>47</v>
      </c>
      <c r="S596">
        <v>5.188494105823338E-4</v>
      </c>
      <c r="T596">
        <v>6.047978786227759E-6</v>
      </c>
      <c r="U596">
        <v>3.3642030757619068E-5</v>
      </c>
      <c r="V596">
        <v>5.8923083997797221E-5</v>
      </c>
      <c r="W596">
        <v>1.8161072512157259E-4</v>
      </c>
      <c r="X596">
        <v>5.9876849263673648E-5</v>
      </c>
      <c r="Y596">
        <v>0</v>
      </c>
      <c r="Z596">
        <v>0</v>
      </c>
      <c r="AA596">
        <v>0</v>
      </c>
      <c r="AB596">
        <v>1</v>
      </c>
      <c r="AC596">
        <v>0</v>
      </c>
      <c r="AD596" t="s">
        <v>48</v>
      </c>
      <c r="AE596" t="s">
        <v>48</v>
      </c>
      <c r="AF596" t="s">
        <v>48</v>
      </c>
    </row>
    <row r="597" spans="1:32" hidden="1" outlineLevel="1" x14ac:dyDescent="0.2">
      <c r="A597" t="s">
        <v>28720</v>
      </c>
      <c r="B597" t="s">
        <v>28721</v>
      </c>
      <c r="C597" t="s">
        <v>26289</v>
      </c>
      <c r="D597" s="3"/>
      <c r="J597" t="s">
        <v>28668</v>
      </c>
      <c r="K597" t="s">
        <v>27363</v>
      </c>
      <c r="L597" t="s">
        <v>1263</v>
      </c>
      <c r="M597">
        <v>4</v>
      </c>
      <c r="P597" s="2" t="s">
        <v>28722</v>
      </c>
      <c r="Q597" t="s">
        <v>47</v>
      </c>
      <c r="Y597" t="s">
        <v>48</v>
      </c>
      <c r="Z597" t="s">
        <v>48</v>
      </c>
      <c r="AA597" t="s">
        <v>48</v>
      </c>
      <c r="AB597" t="s">
        <v>48</v>
      </c>
      <c r="AC597" t="s">
        <v>48</v>
      </c>
      <c r="AD597" t="s">
        <v>48</v>
      </c>
      <c r="AE597" t="s">
        <v>48</v>
      </c>
      <c r="AF597" t="s">
        <v>48</v>
      </c>
    </row>
    <row r="598" spans="1:32" hidden="1" outlineLevel="1" x14ac:dyDescent="0.2">
      <c r="A598" t="s">
        <v>28723</v>
      </c>
      <c r="B598" t="s">
        <v>28724</v>
      </c>
      <c r="C598" t="s">
        <v>28725</v>
      </c>
      <c r="D598" s="3"/>
      <c r="J598" t="s">
        <v>28726</v>
      </c>
      <c r="K598" t="s">
        <v>28353</v>
      </c>
      <c r="L598" t="s">
        <v>1263</v>
      </c>
      <c r="M598">
        <v>121</v>
      </c>
      <c r="P598" s="2" t="s">
        <v>28727</v>
      </c>
      <c r="Q598" t="s">
        <v>47</v>
      </c>
      <c r="S598">
        <v>4.4213287765160198E-4</v>
      </c>
      <c r="T598">
        <v>4.5552055780717637E-6</v>
      </c>
      <c r="U598">
        <v>3.1392868550028652E-5</v>
      </c>
      <c r="V598">
        <v>4.1765193600440398E-5</v>
      </c>
      <c r="W598">
        <v>1.6932694416027519E-4</v>
      </c>
      <c r="X598">
        <v>5.7538232795195647E-5</v>
      </c>
      <c r="Y598">
        <v>2.5000000000000001E-2</v>
      </c>
      <c r="Z598">
        <v>0.113</v>
      </c>
      <c r="AA598">
        <v>9.1999999999999998E-2</v>
      </c>
      <c r="AB598">
        <v>0.79500000000000004</v>
      </c>
      <c r="AC598">
        <v>0.45150000000000001</v>
      </c>
      <c r="AD598" t="s">
        <v>48</v>
      </c>
      <c r="AE598" t="s">
        <v>48</v>
      </c>
      <c r="AF598" t="s">
        <v>48</v>
      </c>
    </row>
    <row r="599" spans="1:32" hidden="1" outlineLevel="1" x14ac:dyDescent="0.2">
      <c r="A599" t="s">
        <v>28728</v>
      </c>
      <c r="B599" t="s">
        <v>28729</v>
      </c>
      <c r="C599" t="s">
        <v>26431</v>
      </c>
      <c r="D599" s="3"/>
      <c r="J599" t="s">
        <v>28730</v>
      </c>
      <c r="K599" t="s">
        <v>28353</v>
      </c>
      <c r="L599" t="s">
        <v>1263</v>
      </c>
      <c r="M599">
        <v>1095</v>
      </c>
      <c r="P599" s="2" t="s">
        <v>28731</v>
      </c>
      <c r="Q599" t="s">
        <v>10132</v>
      </c>
      <c r="S599">
        <v>6.3586723990738392E-4</v>
      </c>
      <c r="T599">
        <v>2.3066136236593589E-6</v>
      </c>
      <c r="U599">
        <v>4.2935076635330922E-5</v>
      </c>
      <c r="V599">
        <v>5.5004336900310591E-5</v>
      </c>
      <c r="W599">
        <v>2.7335787308402359E-4</v>
      </c>
      <c r="X599">
        <v>4.969054862158373E-5</v>
      </c>
      <c r="Y599">
        <v>0.1875</v>
      </c>
      <c r="Z599">
        <v>0</v>
      </c>
      <c r="AA599">
        <v>0</v>
      </c>
      <c r="AB599">
        <v>1</v>
      </c>
      <c r="AC599">
        <v>0</v>
      </c>
      <c r="AD599" t="s">
        <v>48</v>
      </c>
      <c r="AE599" t="s">
        <v>48</v>
      </c>
      <c r="AF599" t="s">
        <v>48</v>
      </c>
    </row>
    <row r="600" spans="1:32" hidden="1" outlineLevel="1" x14ac:dyDescent="0.2">
      <c r="A600" t="s">
        <v>28732</v>
      </c>
      <c r="B600" t="s">
        <v>28733</v>
      </c>
      <c r="C600" t="s">
        <v>22718</v>
      </c>
      <c r="D600" s="3"/>
      <c r="J600" t="s">
        <v>28734</v>
      </c>
      <c r="K600" t="s">
        <v>28353</v>
      </c>
      <c r="L600" t="s">
        <v>1263</v>
      </c>
      <c r="M600">
        <v>24</v>
      </c>
      <c r="P600" s="2" t="s">
        <v>28735</v>
      </c>
      <c r="Q600" t="s">
        <v>47</v>
      </c>
      <c r="S600">
        <v>1.0336062405258419E-3</v>
      </c>
      <c r="T600">
        <v>2.4705034320504642E-6</v>
      </c>
      <c r="U600">
        <v>3.2103642297443002E-5</v>
      </c>
      <c r="V600">
        <v>5.8297438954468823E-5</v>
      </c>
      <c r="W600">
        <v>4.5161854359321302E-4</v>
      </c>
      <c r="X600">
        <v>5.3541090892394998E-5</v>
      </c>
      <c r="Y600">
        <v>0</v>
      </c>
      <c r="Z600">
        <v>0</v>
      </c>
      <c r="AA600">
        <v>0</v>
      </c>
      <c r="AB600">
        <v>1</v>
      </c>
      <c r="AC600">
        <v>0</v>
      </c>
      <c r="AD600" t="s">
        <v>48</v>
      </c>
      <c r="AE600" t="s">
        <v>48</v>
      </c>
      <c r="AF600" t="s">
        <v>48</v>
      </c>
    </row>
    <row r="601" spans="1:32" hidden="1" outlineLevel="1" x14ac:dyDescent="0.2">
      <c r="A601" t="s">
        <v>28736</v>
      </c>
      <c r="B601" t="s">
        <v>28737</v>
      </c>
      <c r="C601" t="s">
        <v>28738</v>
      </c>
      <c r="D601" s="3"/>
      <c r="J601" t="s">
        <v>28739</v>
      </c>
      <c r="K601" t="s">
        <v>28353</v>
      </c>
      <c r="L601" t="s">
        <v>1263</v>
      </c>
      <c r="M601">
        <v>56</v>
      </c>
      <c r="P601" s="2" t="s">
        <v>28740</v>
      </c>
      <c r="Q601" t="s">
        <v>47</v>
      </c>
      <c r="S601">
        <v>4.7462506336159999E-4</v>
      </c>
      <c r="T601">
        <v>2.2014523892721631E-6</v>
      </c>
      <c r="U601">
        <v>1.5565732610411939E-5</v>
      </c>
      <c r="V601">
        <v>3.5987850424135097E-5</v>
      </c>
      <c r="W601">
        <v>2.5105485110543668E-4</v>
      </c>
      <c r="X601">
        <v>2.9443634048220702E-5</v>
      </c>
      <c r="Y601">
        <v>0.1</v>
      </c>
      <c r="Z601">
        <v>0.10199999999999999</v>
      </c>
      <c r="AA601">
        <v>4.7E-2</v>
      </c>
      <c r="AB601">
        <v>0.85099999999999998</v>
      </c>
      <c r="AC601">
        <v>0.48670000000000002</v>
      </c>
      <c r="AD601" t="s">
        <v>48</v>
      </c>
      <c r="AE601" t="s">
        <v>48</v>
      </c>
      <c r="AF601" t="s">
        <v>48</v>
      </c>
    </row>
    <row r="602" spans="1:32" hidden="1" outlineLevel="1" x14ac:dyDescent="0.2">
      <c r="A602" t="s">
        <v>28741</v>
      </c>
      <c r="B602" t="s">
        <v>28742</v>
      </c>
      <c r="C602" t="s">
        <v>28743</v>
      </c>
      <c r="D602" s="3"/>
      <c r="J602" t="s">
        <v>28744</v>
      </c>
      <c r="K602" t="s">
        <v>28353</v>
      </c>
      <c r="L602" t="s">
        <v>1263</v>
      </c>
      <c r="M602">
        <v>28</v>
      </c>
      <c r="P602" s="2" t="s">
        <v>28745</v>
      </c>
      <c r="Q602" t="s">
        <v>47</v>
      </c>
      <c r="S602">
        <v>4.8415530472993851E-3</v>
      </c>
      <c r="T602">
        <v>3.4704219160630601E-6</v>
      </c>
      <c r="U602">
        <v>5.8664278185460723E-5</v>
      </c>
      <c r="V602">
        <v>3.3771997550502419E-4</v>
      </c>
      <c r="W602">
        <v>1.627101213671267E-3</v>
      </c>
      <c r="X602">
        <v>2.7755001792684197E-4</v>
      </c>
      <c r="Y602">
        <v>0.2</v>
      </c>
      <c r="Z602">
        <v>0</v>
      </c>
      <c r="AA602">
        <v>0</v>
      </c>
      <c r="AB602">
        <v>1</v>
      </c>
      <c r="AC602">
        <v>0</v>
      </c>
      <c r="AD602" t="s">
        <v>48</v>
      </c>
      <c r="AE602" t="s">
        <v>48</v>
      </c>
      <c r="AF602" t="s">
        <v>48</v>
      </c>
    </row>
    <row r="603" spans="1:32" hidden="1" outlineLevel="1" x14ac:dyDescent="0.2">
      <c r="A603" t="s">
        <v>28746</v>
      </c>
      <c r="B603" t="s">
        <v>28747</v>
      </c>
      <c r="C603" t="s">
        <v>28748</v>
      </c>
      <c r="D603" s="3"/>
      <c r="J603" t="s">
        <v>28749</v>
      </c>
      <c r="K603" t="s">
        <v>28353</v>
      </c>
      <c r="L603" t="s">
        <v>1263</v>
      </c>
      <c r="M603">
        <v>16</v>
      </c>
      <c r="P603" s="2" t="s">
        <v>28750</v>
      </c>
      <c r="Q603" t="s">
        <v>47</v>
      </c>
      <c r="S603">
        <v>2.2146014496684071E-2</v>
      </c>
      <c r="T603">
        <v>4.9669517466099933E-5</v>
      </c>
      <c r="U603">
        <v>1.0789873776957391E-3</v>
      </c>
      <c r="V603">
        <v>2.9399161576293409E-4</v>
      </c>
      <c r="W603">
        <v>1.0778032243251801E-2</v>
      </c>
      <c r="X603">
        <v>4.0149310370907187E-4</v>
      </c>
      <c r="Y603">
        <v>6.25E-2</v>
      </c>
      <c r="Z603">
        <v>6.5000000000000002E-2</v>
      </c>
      <c r="AA603">
        <v>0</v>
      </c>
      <c r="AB603">
        <v>0.93500000000000005</v>
      </c>
      <c r="AC603">
        <v>0.80740000000000001</v>
      </c>
      <c r="AD603" t="s">
        <v>48</v>
      </c>
      <c r="AE603" t="s">
        <v>48</v>
      </c>
      <c r="AF603" t="s">
        <v>48</v>
      </c>
    </row>
    <row r="604" spans="1:32" hidden="1" outlineLevel="1" x14ac:dyDescent="0.2">
      <c r="A604" t="s">
        <v>28751</v>
      </c>
      <c r="B604" t="s">
        <v>28752</v>
      </c>
      <c r="C604" t="s">
        <v>28753</v>
      </c>
      <c r="D604" s="3"/>
      <c r="J604" t="s">
        <v>28754</v>
      </c>
      <c r="K604" t="s">
        <v>28353</v>
      </c>
      <c r="L604" t="s">
        <v>1263</v>
      </c>
      <c r="M604">
        <v>7</v>
      </c>
      <c r="P604" s="2" t="s">
        <v>28755</v>
      </c>
      <c r="Q604" t="s">
        <v>47</v>
      </c>
      <c r="S604">
        <v>4.2498382390476758E-4</v>
      </c>
      <c r="T604">
        <v>5.6665198826522101E-6</v>
      </c>
      <c r="U604">
        <v>3.9697490137768909E-5</v>
      </c>
      <c r="V604">
        <v>4.1318886360386393E-5</v>
      </c>
      <c r="W604">
        <v>1.6624742420390251E-4</v>
      </c>
      <c r="X604">
        <v>4.8666988732293248E-5</v>
      </c>
      <c r="Y604">
        <v>0.1075396825396825</v>
      </c>
      <c r="Z604">
        <v>9.5000000000000001E-2</v>
      </c>
      <c r="AA604">
        <v>0</v>
      </c>
      <c r="AB604">
        <v>0.90500000000000003</v>
      </c>
      <c r="AC604">
        <v>0.70960000000000001</v>
      </c>
      <c r="AD604" t="s">
        <v>48</v>
      </c>
      <c r="AE604" t="s">
        <v>48</v>
      </c>
      <c r="AF604" t="s">
        <v>48</v>
      </c>
    </row>
    <row r="605" spans="1:32" hidden="1" outlineLevel="1" x14ac:dyDescent="0.2">
      <c r="A605" t="s">
        <v>28756</v>
      </c>
      <c r="B605" t="s">
        <v>28757</v>
      </c>
      <c r="C605" t="s">
        <v>27388</v>
      </c>
      <c r="D605" s="3"/>
      <c r="J605" t="s">
        <v>28758</v>
      </c>
      <c r="K605" t="s">
        <v>28353</v>
      </c>
      <c r="L605" t="s">
        <v>1263</v>
      </c>
      <c r="M605">
        <v>-9</v>
      </c>
      <c r="P605" s="2" t="s">
        <v>28759</v>
      </c>
      <c r="Q605" t="s">
        <v>47</v>
      </c>
      <c r="S605">
        <v>1.057739276438951E-2</v>
      </c>
      <c r="T605">
        <v>3.4498869354138151E-5</v>
      </c>
      <c r="U605">
        <v>5.1788915880024433E-4</v>
      </c>
      <c r="V605">
        <v>9.0584385907277465E-4</v>
      </c>
      <c r="W605">
        <v>2.392587717622519E-3</v>
      </c>
      <c r="X605">
        <v>4.9015885451808572E-4</v>
      </c>
      <c r="Y605">
        <v>-2.916666666666666E-2</v>
      </c>
      <c r="Z605">
        <v>0</v>
      </c>
      <c r="AA605">
        <v>2.7E-2</v>
      </c>
      <c r="AB605">
        <v>0.97299999999999998</v>
      </c>
      <c r="AC605">
        <v>-0.47</v>
      </c>
      <c r="AD605" t="s">
        <v>48</v>
      </c>
      <c r="AE605" t="s">
        <v>48</v>
      </c>
      <c r="AF605" t="s">
        <v>48</v>
      </c>
    </row>
    <row r="606" spans="1:32" hidden="1" outlineLevel="1" x14ac:dyDescent="0.2">
      <c r="A606" t="s">
        <v>28760</v>
      </c>
      <c r="B606" t="s">
        <v>28761</v>
      </c>
      <c r="C606" t="s">
        <v>28762</v>
      </c>
      <c r="D606" s="3"/>
      <c r="J606" t="s">
        <v>28763</v>
      </c>
      <c r="K606" t="s">
        <v>28353</v>
      </c>
      <c r="L606" t="s">
        <v>1263</v>
      </c>
      <c r="M606">
        <v>0</v>
      </c>
      <c r="P606" s="2" t="s">
        <v>28764</v>
      </c>
      <c r="Q606" t="s">
        <v>47</v>
      </c>
      <c r="S606">
        <v>1.0031326673924919E-2</v>
      </c>
      <c r="T606">
        <v>1.0298358574800661E-5</v>
      </c>
      <c r="U606">
        <v>2.5320416898466652E-4</v>
      </c>
      <c r="V606">
        <v>1.3887970999348909E-4</v>
      </c>
      <c r="W606">
        <v>4.3716784566640854E-3</v>
      </c>
      <c r="X606">
        <v>3.7123178481124341E-4</v>
      </c>
      <c r="Y606">
        <v>0.23333333333333331</v>
      </c>
      <c r="Z606">
        <v>6.7000000000000004E-2</v>
      </c>
      <c r="AA606">
        <v>0.14599999999999999</v>
      </c>
      <c r="AB606">
        <v>0.78700000000000003</v>
      </c>
      <c r="AC606">
        <v>-0.72509999999999997</v>
      </c>
      <c r="AD606" t="s">
        <v>48</v>
      </c>
      <c r="AE606" t="s">
        <v>48</v>
      </c>
      <c r="AF606" t="s">
        <v>48</v>
      </c>
    </row>
    <row r="607" spans="1:32" hidden="1" outlineLevel="1" x14ac:dyDescent="0.2">
      <c r="A607" t="s">
        <v>28765</v>
      </c>
      <c r="B607" t="s">
        <v>28766</v>
      </c>
      <c r="C607" t="s">
        <v>2525</v>
      </c>
      <c r="D607" s="3"/>
      <c r="J607" t="s">
        <v>28767</v>
      </c>
      <c r="K607" t="s">
        <v>28353</v>
      </c>
      <c r="L607" t="s">
        <v>1263</v>
      </c>
      <c r="M607">
        <v>1</v>
      </c>
      <c r="P607" s="2" t="s">
        <v>28768</v>
      </c>
      <c r="Q607" t="s">
        <v>47</v>
      </c>
      <c r="S607">
        <v>1.6394671052694321E-2</v>
      </c>
      <c r="T607">
        <v>1.195991899294313E-5</v>
      </c>
      <c r="U607">
        <v>1.399269420653582E-2</v>
      </c>
      <c r="V607">
        <v>3.9343268144875759E-4</v>
      </c>
      <c r="W607">
        <v>1.9701116252690549E-3</v>
      </c>
      <c r="X607">
        <v>2.0831504662055519E-4</v>
      </c>
      <c r="Y607">
        <v>9.7077922077922096E-2</v>
      </c>
      <c r="Z607">
        <v>8.6999999999999994E-2</v>
      </c>
      <c r="AA607">
        <v>2.9000000000000001E-2</v>
      </c>
      <c r="AB607">
        <v>0.88400000000000001</v>
      </c>
      <c r="AC607">
        <v>0.87819999999999998</v>
      </c>
      <c r="AD607" t="s">
        <v>48</v>
      </c>
      <c r="AE607" t="s">
        <v>48</v>
      </c>
      <c r="AF607" t="s">
        <v>48</v>
      </c>
    </row>
    <row r="608" spans="1:32" hidden="1" outlineLevel="1" x14ac:dyDescent="0.2">
      <c r="A608" t="s">
        <v>28769</v>
      </c>
      <c r="B608" t="s">
        <v>28770</v>
      </c>
      <c r="C608" t="s">
        <v>28771</v>
      </c>
      <c r="D608" s="3"/>
      <c r="J608" t="s">
        <v>28772</v>
      </c>
      <c r="K608" t="s">
        <v>28353</v>
      </c>
      <c r="L608" t="s">
        <v>1263</v>
      </c>
      <c r="M608">
        <v>-26</v>
      </c>
      <c r="P608" s="2" t="s">
        <v>28773</v>
      </c>
      <c r="Q608" t="s">
        <v>47</v>
      </c>
      <c r="S608">
        <v>1.116538536734879E-3</v>
      </c>
      <c r="T608">
        <v>2.1479143015312729E-6</v>
      </c>
      <c r="U608">
        <v>2.862777910195291E-5</v>
      </c>
      <c r="V608">
        <v>8.3660539530683309E-5</v>
      </c>
      <c r="W608">
        <v>7.9524668399244547E-4</v>
      </c>
      <c r="X608">
        <v>3.9305723475990817E-5</v>
      </c>
      <c r="Y608">
        <v>0.6333333333333333</v>
      </c>
      <c r="Z608">
        <v>0.25900000000000001</v>
      </c>
      <c r="AA608">
        <v>0</v>
      </c>
      <c r="AB608">
        <v>0.74099999999999999</v>
      </c>
      <c r="AC608">
        <v>0.68079999999999996</v>
      </c>
      <c r="AD608" t="s">
        <v>48</v>
      </c>
      <c r="AE608" t="s">
        <v>48</v>
      </c>
      <c r="AF608" t="s">
        <v>48</v>
      </c>
    </row>
    <row r="609" spans="1:32" hidden="1" outlineLevel="1" x14ac:dyDescent="0.2">
      <c r="A609" t="s">
        <v>28774</v>
      </c>
      <c r="B609" t="s">
        <v>28775</v>
      </c>
      <c r="C609" t="s">
        <v>27035</v>
      </c>
      <c r="D609" s="3"/>
      <c r="J609" t="s">
        <v>28776</v>
      </c>
      <c r="K609" t="s">
        <v>28353</v>
      </c>
      <c r="L609" t="s">
        <v>1263</v>
      </c>
      <c r="M609">
        <v>-5</v>
      </c>
      <c r="P609" s="2" t="s">
        <v>28777</v>
      </c>
      <c r="Q609" t="s">
        <v>10060</v>
      </c>
      <c r="S609">
        <v>4.8437705263495454E-3</v>
      </c>
      <c r="T609">
        <v>6.6161387621832546E-6</v>
      </c>
      <c r="U609">
        <v>1.179099854198284E-4</v>
      </c>
      <c r="V609">
        <v>1.470766583224759E-4</v>
      </c>
      <c r="W609">
        <v>1.8505853367969389E-3</v>
      </c>
      <c r="X609">
        <v>1.9804101611953229E-4</v>
      </c>
      <c r="Y609">
        <v>0</v>
      </c>
      <c r="Z609">
        <v>0</v>
      </c>
      <c r="AA609">
        <v>6.2E-2</v>
      </c>
      <c r="AB609">
        <v>0.93799999999999994</v>
      </c>
      <c r="AC609">
        <v>-5.16E-2</v>
      </c>
      <c r="AD609" t="s">
        <v>48</v>
      </c>
      <c r="AE609" t="s">
        <v>48</v>
      </c>
      <c r="AF609" t="s">
        <v>48</v>
      </c>
    </row>
    <row r="610" spans="1:32" hidden="1" outlineLevel="1" x14ac:dyDescent="0.2">
      <c r="A610" t="s">
        <v>28778</v>
      </c>
      <c r="B610" t="s">
        <v>28779</v>
      </c>
      <c r="C610" t="s">
        <v>28780</v>
      </c>
      <c r="D610" s="3"/>
      <c r="J610" t="s">
        <v>28781</v>
      </c>
      <c r="K610" t="s">
        <v>28353</v>
      </c>
      <c r="L610" t="s">
        <v>1263</v>
      </c>
      <c r="M610">
        <v>1</v>
      </c>
      <c r="P610" s="2" t="s">
        <v>28782</v>
      </c>
      <c r="Q610" t="s">
        <v>47</v>
      </c>
      <c r="S610">
        <v>4.3065374484285712E-4</v>
      </c>
      <c r="T610">
        <v>1.855357027125137E-6</v>
      </c>
      <c r="U610">
        <v>1.4052071492187681E-5</v>
      </c>
      <c r="V610">
        <v>5.2880222938256338E-5</v>
      </c>
      <c r="W610">
        <v>2.0152192155364901E-4</v>
      </c>
      <c r="X610">
        <v>2.3562142814625989E-5</v>
      </c>
      <c r="Y610">
        <v>0</v>
      </c>
      <c r="Z610">
        <v>0</v>
      </c>
      <c r="AA610">
        <v>0</v>
      </c>
      <c r="AB610">
        <v>1</v>
      </c>
      <c r="AC610">
        <v>0</v>
      </c>
      <c r="AD610" t="s">
        <v>48</v>
      </c>
      <c r="AE610" t="s">
        <v>48</v>
      </c>
      <c r="AF610" t="s">
        <v>48</v>
      </c>
    </row>
    <row r="611" spans="1:32" hidden="1" outlineLevel="1" x14ac:dyDescent="0.2">
      <c r="A611" t="s">
        <v>28783</v>
      </c>
      <c r="B611" t="s">
        <v>28784</v>
      </c>
      <c r="C611" t="s">
        <v>28785</v>
      </c>
      <c r="D611" s="3"/>
      <c r="J611" t="s">
        <v>28786</v>
      </c>
      <c r="K611" t="s">
        <v>28353</v>
      </c>
      <c r="L611" t="s">
        <v>1263</v>
      </c>
      <c r="M611">
        <v>1</v>
      </c>
      <c r="P611" s="2" t="s">
        <v>28787</v>
      </c>
      <c r="Q611" t="s">
        <v>47</v>
      </c>
      <c r="S611">
        <v>5.8420846471562982E-4</v>
      </c>
      <c r="T611">
        <v>2.0335407953098179E-6</v>
      </c>
      <c r="U611">
        <v>2.2030901163816449E-5</v>
      </c>
      <c r="V611">
        <v>6.0657075664494187E-5</v>
      </c>
      <c r="W611">
        <v>2.9966604779474443E-4</v>
      </c>
      <c r="X611">
        <v>3.0897135729901493E-5</v>
      </c>
      <c r="Y611">
        <v>0</v>
      </c>
      <c r="Z611">
        <v>0</v>
      </c>
      <c r="AA611">
        <v>0</v>
      </c>
      <c r="AB611">
        <v>1</v>
      </c>
      <c r="AC611">
        <v>0</v>
      </c>
      <c r="AD611" t="s">
        <v>48</v>
      </c>
      <c r="AE611" t="s">
        <v>48</v>
      </c>
      <c r="AF611" t="s">
        <v>48</v>
      </c>
    </row>
    <row r="612" spans="1:32" hidden="1" outlineLevel="1" x14ac:dyDescent="0.2">
      <c r="A612" t="s">
        <v>28788</v>
      </c>
      <c r="B612" t="s">
        <v>28789</v>
      </c>
      <c r="C612" t="s">
        <v>28790</v>
      </c>
      <c r="D612" s="3"/>
      <c r="J612" t="s">
        <v>28791</v>
      </c>
      <c r="K612" t="s">
        <v>28353</v>
      </c>
      <c r="L612" t="s">
        <v>1263</v>
      </c>
      <c r="M612">
        <v>1</v>
      </c>
      <c r="P612" s="2" t="s">
        <v>28792</v>
      </c>
      <c r="Q612" t="s">
        <v>47</v>
      </c>
      <c r="S612">
        <v>0.81238949298858643</v>
      </c>
      <c r="T612">
        <v>1.100696317735128E-4</v>
      </c>
      <c r="U612">
        <v>0.34398314356803888</v>
      </c>
      <c r="V612">
        <v>1.843856880441308E-3</v>
      </c>
      <c r="W612">
        <v>0.37290823459625239</v>
      </c>
      <c r="X612">
        <v>1.005098922178149E-3</v>
      </c>
      <c r="Y612">
        <v>0.1645833333333333</v>
      </c>
      <c r="Z612">
        <v>6.3E-2</v>
      </c>
      <c r="AA612">
        <v>0.14899999999999999</v>
      </c>
      <c r="AB612">
        <v>0.78900000000000003</v>
      </c>
      <c r="AC612">
        <v>-0.87870000000000004</v>
      </c>
      <c r="AD612" t="s">
        <v>48</v>
      </c>
      <c r="AE612" t="s">
        <v>48</v>
      </c>
      <c r="AF612" t="s">
        <v>48</v>
      </c>
    </row>
    <row r="613" spans="1:32" hidden="1" outlineLevel="1" x14ac:dyDescent="0.2">
      <c r="A613" t="s">
        <v>28793</v>
      </c>
      <c r="B613" t="s">
        <v>28794</v>
      </c>
      <c r="C613" t="s">
        <v>28795</v>
      </c>
      <c r="D613" s="3"/>
      <c r="J613" t="s">
        <v>28796</v>
      </c>
      <c r="K613" t="s">
        <v>28353</v>
      </c>
      <c r="L613" t="s">
        <v>1263</v>
      </c>
      <c r="M613">
        <v>1</v>
      </c>
      <c r="P613" s="2" t="s">
        <v>28797</v>
      </c>
      <c r="Q613" t="s">
        <v>47</v>
      </c>
      <c r="S613">
        <v>1.3803192414343359E-3</v>
      </c>
      <c r="T613">
        <v>6.8734898377442732E-6</v>
      </c>
      <c r="U613">
        <v>1.115693230531178E-4</v>
      </c>
      <c r="V613">
        <v>5.9355417761253193E-5</v>
      </c>
      <c r="W613">
        <v>5.6269648484885693E-4</v>
      </c>
      <c r="X613">
        <v>1.207330788020045E-4</v>
      </c>
      <c r="Y613">
        <v>-5.0000000000000017E-2</v>
      </c>
      <c r="Z613">
        <v>0.11799999999999999</v>
      </c>
      <c r="AA613">
        <v>0.10100000000000001</v>
      </c>
      <c r="AB613">
        <v>0.78100000000000003</v>
      </c>
      <c r="AC613">
        <v>0.5927</v>
      </c>
      <c r="AD613" t="s">
        <v>48</v>
      </c>
      <c r="AE613" t="s">
        <v>48</v>
      </c>
      <c r="AF613" t="s">
        <v>48</v>
      </c>
    </row>
    <row r="614" spans="1:32" hidden="1" outlineLevel="1" x14ac:dyDescent="0.2">
      <c r="A614" t="s">
        <v>28798</v>
      </c>
      <c r="B614" t="s">
        <v>28799</v>
      </c>
      <c r="C614" t="s">
        <v>28800</v>
      </c>
      <c r="D614" s="3"/>
      <c r="J614" t="s">
        <v>28801</v>
      </c>
      <c r="K614" t="s">
        <v>28362</v>
      </c>
      <c r="L614" t="s">
        <v>1263</v>
      </c>
      <c r="M614">
        <v>28</v>
      </c>
      <c r="P614" s="2" t="s">
        <v>28802</v>
      </c>
      <c r="Q614" t="s">
        <v>47</v>
      </c>
      <c r="S614">
        <v>3.4898001467809081E-4</v>
      </c>
      <c r="T614">
        <v>2.344584800084704E-6</v>
      </c>
      <c r="U614">
        <v>2.1243820810923349E-5</v>
      </c>
      <c r="V614">
        <v>5.8427838666830212E-5</v>
      </c>
      <c r="W614">
        <v>1.454307930544019E-4</v>
      </c>
      <c r="X614">
        <v>2.3881613742560152E-5</v>
      </c>
      <c r="Y614">
        <v>0.2</v>
      </c>
      <c r="Z614">
        <v>0.153</v>
      </c>
      <c r="AA614">
        <v>2.5000000000000001E-2</v>
      </c>
      <c r="AB614">
        <v>0.82299999999999995</v>
      </c>
      <c r="AC614">
        <v>0.73670000000000002</v>
      </c>
      <c r="AD614" t="s">
        <v>48</v>
      </c>
      <c r="AE614" t="s">
        <v>48</v>
      </c>
      <c r="AF614" t="s">
        <v>48</v>
      </c>
    </row>
    <row r="615" spans="1:32" hidden="1" outlineLevel="1" x14ac:dyDescent="0.2">
      <c r="A615" t="s">
        <v>28803</v>
      </c>
      <c r="B615" t="s">
        <v>28804</v>
      </c>
      <c r="C615" t="s">
        <v>28805</v>
      </c>
      <c r="D615" s="3"/>
      <c r="J615" t="s">
        <v>28806</v>
      </c>
      <c r="K615" t="s">
        <v>28362</v>
      </c>
      <c r="L615" t="s">
        <v>1263</v>
      </c>
      <c r="M615">
        <v>0</v>
      </c>
      <c r="P615" s="2" t="s">
        <v>28807</v>
      </c>
      <c r="Q615" t="s">
        <v>47</v>
      </c>
      <c r="S615">
        <v>3.7799251731485128E-4</v>
      </c>
      <c r="T615">
        <v>2.0766806301253382E-6</v>
      </c>
      <c r="U615">
        <v>1.895862078526989E-5</v>
      </c>
      <c r="V615">
        <v>3.8661179132759571E-5</v>
      </c>
      <c r="W615">
        <v>2.077200188068673E-4</v>
      </c>
      <c r="X615">
        <v>2.262099587824196E-5</v>
      </c>
      <c r="Y615">
        <v>0.18333333333333329</v>
      </c>
      <c r="Z615">
        <v>0.13300000000000001</v>
      </c>
      <c r="AA615">
        <v>0</v>
      </c>
      <c r="AB615">
        <v>0.86699999999999999</v>
      </c>
      <c r="AC615">
        <v>0.72970000000000002</v>
      </c>
      <c r="AD615" t="s">
        <v>48</v>
      </c>
      <c r="AE615" t="s">
        <v>48</v>
      </c>
      <c r="AF615" t="s">
        <v>48</v>
      </c>
    </row>
    <row r="616" spans="1:32" hidden="1" outlineLevel="1" x14ac:dyDescent="0.2">
      <c r="A616" t="s">
        <v>28808</v>
      </c>
      <c r="B616" t="s">
        <v>27901</v>
      </c>
      <c r="C616" t="s">
        <v>28809</v>
      </c>
      <c r="D616" s="3"/>
      <c r="J616" t="s">
        <v>28810</v>
      </c>
      <c r="K616" t="s">
        <v>28362</v>
      </c>
      <c r="L616" t="s">
        <v>1263</v>
      </c>
      <c r="M616">
        <v>1</v>
      </c>
      <c r="P616" s="2" t="s">
        <v>28811</v>
      </c>
      <c r="Q616" t="s">
        <v>47</v>
      </c>
      <c r="S616">
        <v>6.2115420587360859E-4</v>
      </c>
      <c r="T616">
        <v>3.4736274301394592E-6</v>
      </c>
      <c r="U616">
        <v>3.3503652957733721E-5</v>
      </c>
      <c r="V616">
        <v>5.9990357840433717E-5</v>
      </c>
      <c r="W616">
        <v>2.5082827778533101E-4</v>
      </c>
      <c r="X616">
        <v>3.9255861338460818E-5</v>
      </c>
      <c r="Y616">
        <v>7.5000000000000011E-2</v>
      </c>
      <c r="Z616">
        <v>0.10199999999999999</v>
      </c>
      <c r="AA616">
        <v>3.7999999999999999E-2</v>
      </c>
      <c r="AB616">
        <v>0.86</v>
      </c>
      <c r="AC616">
        <v>0.63649999999999995</v>
      </c>
      <c r="AD616" t="s">
        <v>48</v>
      </c>
      <c r="AE616" t="s">
        <v>48</v>
      </c>
      <c r="AF616" t="s">
        <v>48</v>
      </c>
    </row>
    <row r="617" spans="1:32" hidden="1" outlineLevel="1" x14ac:dyDescent="0.2">
      <c r="A617" t="s">
        <v>28812</v>
      </c>
      <c r="B617" t="s">
        <v>28813</v>
      </c>
      <c r="C617" t="s">
        <v>28814</v>
      </c>
      <c r="D617" s="3"/>
      <c r="J617" t="s">
        <v>28815</v>
      </c>
      <c r="K617" t="s">
        <v>28371</v>
      </c>
      <c r="L617" t="s">
        <v>1263</v>
      </c>
      <c r="M617">
        <v>46</v>
      </c>
      <c r="P617" s="2" t="s">
        <v>28816</v>
      </c>
      <c r="Q617" t="s">
        <v>10258</v>
      </c>
      <c r="S617">
        <v>3.1164364190772181E-4</v>
      </c>
      <c r="T617">
        <v>2.5647163965913929E-6</v>
      </c>
      <c r="U617">
        <v>2.0482437321334149E-5</v>
      </c>
      <c r="V617">
        <v>5.0092872697860003E-5</v>
      </c>
      <c r="W617">
        <v>1.3196897634770721E-4</v>
      </c>
      <c r="X617">
        <v>2.2434196580434221E-5</v>
      </c>
      <c r="Y617">
        <v>0</v>
      </c>
      <c r="Z617">
        <v>0.57399999999999995</v>
      </c>
      <c r="AA617">
        <v>0</v>
      </c>
      <c r="AB617">
        <v>0.42599999999999999</v>
      </c>
      <c r="AC617">
        <v>0.40189999999999998</v>
      </c>
      <c r="AD617" t="s">
        <v>48</v>
      </c>
      <c r="AE617" t="s">
        <v>48</v>
      </c>
      <c r="AF617" t="s">
        <v>48</v>
      </c>
    </row>
    <row r="618" spans="1:32" hidden="1" outlineLevel="1" x14ac:dyDescent="0.2">
      <c r="A618" t="s">
        <v>28817</v>
      </c>
      <c r="B618" t="s">
        <v>28818</v>
      </c>
      <c r="C618" t="s">
        <v>28819</v>
      </c>
      <c r="D618" s="3"/>
      <c r="J618" t="s">
        <v>28820</v>
      </c>
      <c r="K618" t="s">
        <v>28371</v>
      </c>
      <c r="L618" t="s">
        <v>1263</v>
      </c>
      <c r="M618">
        <v>104</v>
      </c>
      <c r="P618" s="2" t="s">
        <v>28821</v>
      </c>
      <c r="Q618" t="s">
        <v>47</v>
      </c>
      <c r="S618">
        <v>1.6633080085739489E-3</v>
      </c>
      <c r="T618">
        <v>4.3373231164878227E-5</v>
      </c>
      <c r="U618">
        <v>2.0259154553059491E-4</v>
      </c>
      <c r="V618">
        <v>5.4769534472143278E-5</v>
      </c>
      <c r="W618">
        <v>7.3872349457815289E-4</v>
      </c>
      <c r="X618">
        <v>1.2826990860048679E-4</v>
      </c>
      <c r="Y618">
        <v>5.4449555074555067E-2</v>
      </c>
      <c r="Z618">
        <v>7.0999999999999994E-2</v>
      </c>
      <c r="AA618">
        <v>4.8000000000000001E-2</v>
      </c>
      <c r="AB618">
        <v>0.88100000000000001</v>
      </c>
      <c r="AC618">
        <v>0.84219999999999995</v>
      </c>
      <c r="AD618" t="s">
        <v>48</v>
      </c>
      <c r="AE618" t="s">
        <v>48</v>
      </c>
      <c r="AF618" t="s">
        <v>48</v>
      </c>
    </row>
    <row r="619" spans="1:32" hidden="1" outlineLevel="1" x14ac:dyDescent="0.2">
      <c r="A619" t="s">
        <v>28822</v>
      </c>
      <c r="B619" t="s">
        <v>28823</v>
      </c>
      <c r="C619" t="s">
        <v>28824</v>
      </c>
      <c r="D619" s="3"/>
      <c r="J619" t="s">
        <v>28825</v>
      </c>
      <c r="K619" t="s">
        <v>28371</v>
      </c>
      <c r="L619" t="s">
        <v>1263</v>
      </c>
      <c r="M619">
        <v>1</v>
      </c>
      <c r="P619" s="2" t="s">
        <v>28826</v>
      </c>
      <c r="Q619" t="s">
        <v>47</v>
      </c>
      <c r="S619">
        <v>3.7100556073710322E-4</v>
      </c>
      <c r="T619">
        <v>2.9686088964808728E-6</v>
      </c>
      <c r="U619">
        <v>2.4593173293396831E-5</v>
      </c>
      <c r="V619">
        <v>6.200749339768663E-5</v>
      </c>
      <c r="W619">
        <v>1.3048131950199601E-4</v>
      </c>
      <c r="X619">
        <v>4.3508072849363089E-5</v>
      </c>
      <c r="Y619">
        <v>1</v>
      </c>
      <c r="Z619">
        <v>0.67200000000000004</v>
      </c>
      <c r="AA619">
        <v>0</v>
      </c>
      <c r="AB619">
        <v>0.32800000000000001</v>
      </c>
      <c r="AC619">
        <v>0.62490000000000001</v>
      </c>
      <c r="AD619" t="s">
        <v>48</v>
      </c>
      <c r="AE619" t="s">
        <v>48</v>
      </c>
      <c r="AF619" t="s">
        <v>48</v>
      </c>
    </row>
    <row r="620" spans="1:32" hidden="1" outlineLevel="1" x14ac:dyDescent="0.2">
      <c r="A620" t="s">
        <v>28827</v>
      </c>
      <c r="B620" t="s">
        <v>28828</v>
      </c>
      <c r="C620" t="s">
        <v>28565</v>
      </c>
      <c r="D620" s="3"/>
      <c r="J620" t="s">
        <v>28829</v>
      </c>
      <c r="K620" t="s">
        <v>28371</v>
      </c>
      <c r="L620" t="s">
        <v>1263</v>
      </c>
      <c r="M620">
        <v>1</v>
      </c>
      <c r="P620" s="2" t="s">
        <v>28830</v>
      </c>
      <c r="Q620" t="s">
        <v>10060</v>
      </c>
      <c r="S620">
        <v>3.990147088188678E-4</v>
      </c>
      <c r="T620">
        <v>6.2195354075811338E-6</v>
      </c>
      <c r="U620">
        <v>5.1814175094477832E-5</v>
      </c>
      <c r="V620">
        <v>3.8280002627288923E-5</v>
      </c>
      <c r="W620">
        <v>1.446121605113149E-4</v>
      </c>
      <c r="X620">
        <v>4.7089419240364798E-5</v>
      </c>
      <c r="Y620">
        <v>0.34285714285714292</v>
      </c>
      <c r="Z620">
        <v>0.17199999999999999</v>
      </c>
      <c r="AA620">
        <v>0</v>
      </c>
      <c r="AB620">
        <v>0.82799999999999996</v>
      </c>
      <c r="AC620">
        <v>0.89790000000000003</v>
      </c>
      <c r="AD620" t="s">
        <v>48</v>
      </c>
      <c r="AE620" t="s">
        <v>48</v>
      </c>
      <c r="AF620" t="s">
        <v>48</v>
      </c>
    </row>
    <row r="621" spans="1:32" hidden="1" outlineLevel="1" x14ac:dyDescent="0.2">
      <c r="A621" t="s">
        <v>28831</v>
      </c>
      <c r="B621" t="s">
        <v>28832</v>
      </c>
      <c r="C621" t="s">
        <v>28055</v>
      </c>
      <c r="D621" s="3"/>
      <c r="J621" t="s">
        <v>28833</v>
      </c>
      <c r="K621" t="s">
        <v>28371</v>
      </c>
      <c r="L621" t="s">
        <v>1263</v>
      </c>
      <c r="M621">
        <v>1</v>
      </c>
      <c r="P621" s="2" t="s">
        <v>28834</v>
      </c>
      <c r="Q621" t="s">
        <v>18221</v>
      </c>
      <c r="S621">
        <v>2.396383136510849E-2</v>
      </c>
      <c r="T621">
        <v>7.8679768193978816E-6</v>
      </c>
      <c r="U621">
        <v>2.1367873996496201E-3</v>
      </c>
      <c r="V621">
        <v>2.6482398970983922E-4</v>
      </c>
      <c r="W621">
        <v>1.060757227241993E-2</v>
      </c>
      <c r="X621">
        <v>3.4451307146810001E-4</v>
      </c>
      <c r="Y621">
        <v>0.2</v>
      </c>
      <c r="Z621">
        <v>0.191</v>
      </c>
      <c r="AA621">
        <v>0</v>
      </c>
      <c r="AB621">
        <v>0.80900000000000005</v>
      </c>
      <c r="AC621">
        <v>0.68679999999999997</v>
      </c>
      <c r="AD621" t="s">
        <v>48</v>
      </c>
      <c r="AE621" t="s">
        <v>48</v>
      </c>
      <c r="AF621" t="s">
        <v>48</v>
      </c>
    </row>
    <row r="622" spans="1:32" hidden="1" outlineLevel="1" x14ac:dyDescent="0.2">
      <c r="A622" t="s">
        <v>28835</v>
      </c>
      <c r="B622" t="s">
        <v>28836</v>
      </c>
      <c r="C622" t="s">
        <v>28837</v>
      </c>
      <c r="D622" s="3"/>
      <c r="J622" t="s">
        <v>28838</v>
      </c>
      <c r="K622" t="s">
        <v>28371</v>
      </c>
      <c r="L622" t="s">
        <v>1263</v>
      </c>
      <c r="M622">
        <v>1</v>
      </c>
      <c r="P622" s="2" t="s">
        <v>28839</v>
      </c>
      <c r="Q622" t="s">
        <v>47</v>
      </c>
      <c r="S622">
        <v>7.0358335971832275E-2</v>
      </c>
      <c r="T622">
        <v>6.15696408203803E-5</v>
      </c>
      <c r="U622">
        <v>3.695806954056025E-3</v>
      </c>
      <c r="V622">
        <v>5.9821188915520906E-4</v>
      </c>
      <c r="W622">
        <v>3.5158578306436539E-2</v>
      </c>
      <c r="X622">
        <v>9.7763584926724434E-4</v>
      </c>
      <c r="Y622">
        <v>0.13095238095238099</v>
      </c>
      <c r="Z622">
        <v>6.0999999999999999E-2</v>
      </c>
      <c r="AA622">
        <v>2.5999999999999999E-2</v>
      </c>
      <c r="AB622">
        <v>0.91200000000000003</v>
      </c>
      <c r="AC622">
        <v>0.7369</v>
      </c>
      <c r="AD622" t="s">
        <v>48</v>
      </c>
      <c r="AE622" t="s">
        <v>48</v>
      </c>
      <c r="AF622" t="s">
        <v>48</v>
      </c>
    </row>
    <row r="623" spans="1:32" hidden="1" outlineLevel="1" x14ac:dyDescent="0.2">
      <c r="A623" t="s">
        <v>28840</v>
      </c>
      <c r="B623" t="s">
        <v>28841</v>
      </c>
      <c r="C623" t="s">
        <v>26384</v>
      </c>
      <c r="D623" s="3"/>
      <c r="J623" t="s">
        <v>28842</v>
      </c>
      <c r="K623" t="s">
        <v>28376</v>
      </c>
      <c r="L623" t="s">
        <v>1263</v>
      </c>
      <c r="M623">
        <v>18</v>
      </c>
      <c r="P623" s="2" t="s">
        <v>28843</v>
      </c>
      <c r="Q623" t="s">
        <v>10132</v>
      </c>
      <c r="S623">
        <v>0.71703243255615234</v>
      </c>
      <c r="T623">
        <v>5.7380407270102296E-6</v>
      </c>
      <c r="U623">
        <v>2.8852996183559299E-4</v>
      </c>
      <c r="V623">
        <v>3.2077590003609663E-4</v>
      </c>
      <c r="W623">
        <v>0.6887391209602356</v>
      </c>
      <c r="X623">
        <v>9.0758243459276855E-5</v>
      </c>
      <c r="Y623">
        <v>5.8333333333333327E-2</v>
      </c>
      <c r="Z623">
        <v>0</v>
      </c>
      <c r="AA623">
        <v>0.11799999999999999</v>
      </c>
      <c r="AB623">
        <v>0.88200000000000001</v>
      </c>
      <c r="AC623">
        <v>-0.62429999999999997</v>
      </c>
      <c r="AD623" t="s">
        <v>48</v>
      </c>
      <c r="AE623" t="s">
        <v>48</v>
      </c>
      <c r="AF623" t="s">
        <v>48</v>
      </c>
    </row>
    <row r="624" spans="1:32" hidden="1" outlineLevel="1" x14ac:dyDescent="0.2">
      <c r="A624" t="s">
        <v>28844</v>
      </c>
      <c r="B624" t="s">
        <v>28845</v>
      </c>
      <c r="C624" t="s">
        <v>26606</v>
      </c>
      <c r="D624" s="3"/>
      <c r="J624" t="s">
        <v>28846</v>
      </c>
      <c r="K624" t="s">
        <v>28381</v>
      </c>
      <c r="L624" t="s">
        <v>1263</v>
      </c>
      <c r="M624">
        <v>150</v>
      </c>
      <c r="P624" s="2" t="s">
        <v>28847</v>
      </c>
      <c r="Q624" t="s">
        <v>47</v>
      </c>
      <c r="S624">
        <v>4.656447097659111E-3</v>
      </c>
      <c r="T624">
        <v>6.340086656564381E-6</v>
      </c>
      <c r="U624">
        <v>2.4537811987102032E-4</v>
      </c>
      <c r="V624">
        <v>2.7760901139117777E-4</v>
      </c>
      <c r="W624">
        <v>1.665567047894001E-3</v>
      </c>
      <c r="X624">
        <v>3.7106091622263188E-4</v>
      </c>
      <c r="Y624">
        <v>0</v>
      </c>
      <c r="Z624">
        <v>0</v>
      </c>
      <c r="AA624">
        <v>0.22700000000000001</v>
      </c>
      <c r="AB624">
        <v>0.77300000000000002</v>
      </c>
      <c r="AC624">
        <v>-0.47670000000000001</v>
      </c>
      <c r="AD624" t="s">
        <v>48</v>
      </c>
      <c r="AE624" t="s">
        <v>48</v>
      </c>
      <c r="AF624" t="s">
        <v>48</v>
      </c>
    </row>
    <row r="625" spans="1:32" hidden="1" outlineLevel="1" x14ac:dyDescent="0.2">
      <c r="A625" t="s">
        <v>28848</v>
      </c>
      <c r="B625" t="s">
        <v>28849</v>
      </c>
      <c r="C625" t="s">
        <v>28850</v>
      </c>
      <c r="D625" s="3"/>
      <c r="J625" t="s">
        <v>28851</v>
      </c>
      <c r="K625" t="s">
        <v>28381</v>
      </c>
      <c r="L625" t="s">
        <v>1263</v>
      </c>
      <c r="M625">
        <v>3</v>
      </c>
      <c r="P625" s="2" t="s">
        <v>28852</v>
      </c>
      <c r="Q625" t="s">
        <v>47</v>
      </c>
      <c r="S625">
        <v>4.911396186798811E-3</v>
      </c>
      <c r="T625">
        <v>3.2249147352558789E-6</v>
      </c>
      <c r="U625">
        <v>1.5131395775824791E-4</v>
      </c>
      <c r="V625">
        <v>1.5750143211334941E-4</v>
      </c>
      <c r="W625">
        <v>2.5326900649815802E-3</v>
      </c>
      <c r="X625">
        <v>6.3069011957850307E-5</v>
      </c>
      <c r="Y625">
        <v>-8.1944444444444459E-2</v>
      </c>
      <c r="Z625">
        <v>5.1999999999999998E-2</v>
      </c>
      <c r="AA625">
        <v>0.14499999999999999</v>
      </c>
      <c r="AB625">
        <v>0.80300000000000005</v>
      </c>
      <c r="AC625">
        <v>-0.31909999999999999</v>
      </c>
      <c r="AD625" t="s">
        <v>48</v>
      </c>
      <c r="AE625" t="s">
        <v>48</v>
      </c>
      <c r="AF625" t="s">
        <v>48</v>
      </c>
    </row>
    <row r="626" spans="1:32" hidden="1" outlineLevel="1" x14ac:dyDescent="0.2">
      <c r="A626" t="s">
        <v>28853</v>
      </c>
      <c r="B626" t="s">
        <v>28854</v>
      </c>
      <c r="C626" t="s">
        <v>28855</v>
      </c>
      <c r="D626" s="3"/>
      <c r="J626" t="s">
        <v>28856</v>
      </c>
      <c r="K626" t="s">
        <v>28381</v>
      </c>
      <c r="L626" t="s">
        <v>1263</v>
      </c>
      <c r="M626">
        <v>1</v>
      </c>
      <c r="P626" s="2" t="s">
        <v>28857</v>
      </c>
      <c r="Q626" t="s">
        <v>47</v>
      </c>
      <c r="S626">
        <v>5.4085412994027138E-3</v>
      </c>
      <c r="T626">
        <v>6.1939585975778746E-6</v>
      </c>
      <c r="U626">
        <v>1.438703737221658E-3</v>
      </c>
      <c r="V626">
        <v>1.4355633175000551E-4</v>
      </c>
      <c r="W626">
        <v>2.161246025934815E-3</v>
      </c>
      <c r="X626">
        <v>2.0398381457198411E-4</v>
      </c>
      <c r="Y626">
        <v>0.2</v>
      </c>
      <c r="Z626">
        <v>0.375</v>
      </c>
      <c r="AA626">
        <v>0</v>
      </c>
      <c r="AB626">
        <v>0.625</v>
      </c>
      <c r="AC626">
        <v>0.45879999999999999</v>
      </c>
      <c r="AD626" t="s">
        <v>48</v>
      </c>
      <c r="AE626" t="s">
        <v>48</v>
      </c>
      <c r="AF626" t="s">
        <v>48</v>
      </c>
    </row>
    <row r="627" spans="1:32" hidden="1" outlineLevel="1" x14ac:dyDescent="0.2">
      <c r="A627" t="s">
        <v>28858</v>
      </c>
      <c r="B627" t="s">
        <v>28859</v>
      </c>
      <c r="C627" t="s">
        <v>25087</v>
      </c>
      <c r="D627" s="3"/>
      <c r="J627" t="s">
        <v>28860</v>
      </c>
      <c r="K627" t="s">
        <v>28390</v>
      </c>
      <c r="L627" t="s">
        <v>1263</v>
      </c>
      <c r="M627">
        <v>1</v>
      </c>
      <c r="P627" s="2" t="s">
        <v>28861</v>
      </c>
      <c r="Q627" t="s">
        <v>26443</v>
      </c>
      <c r="S627">
        <v>2.8107711113989348E-4</v>
      </c>
      <c r="T627">
        <v>2.8168806238682009E-6</v>
      </c>
      <c r="U627">
        <v>1.80407878360711E-5</v>
      </c>
      <c r="V627">
        <v>4.3576837924774743E-5</v>
      </c>
      <c r="W627">
        <v>1.4326642849482601E-4</v>
      </c>
      <c r="X627">
        <v>2.2317091861623339E-5</v>
      </c>
      <c r="Y627">
        <v>0.56666666666666676</v>
      </c>
      <c r="Z627">
        <v>0.27500000000000002</v>
      </c>
      <c r="AA627">
        <v>0.05</v>
      </c>
      <c r="AB627">
        <v>0.67500000000000004</v>
      </c>
      <c r="AC627">
        <v>0.93289999999999995</v>
      </c>
      <c r="AD627" t="s">
        <v>48</v>
      </c>
      <c r="AE627" t="s">
        <v>48</v>
      </c>
      <c r="AF627" t="s">
        <v>48</v>
      </c>
    </row>
    <row r="628" spans="1:32" hidden="1" outlineLevel="1" x14ac:dyDescent="0.2">
      <c r="A628" t="s">
        <v>28862</v>
      </c>
      <c r="B628" t="s">
        <v>28863</v>
      </c>
      <c r="C628" t="s">
        <v>28864</v>
      </c>
      <c r="D628" s="3"/>
      <c r="J628" t="s">
        <v>28865</v>
      </c>
      <c r="K628" t="s">
        <v>28409</v>
      </c>
      <c r="L628" t="s">
        <v>1263</v>
      </c>
      <c r="M628">
        <v>6</v>
      </c>
      <c r="P628" s="2" t="s">
        <v>28866</v>
      </c>
      <c r="Q628" t="s">
        <v>47</v>
      </c>
      <c r="S628">
        <v>6.5294676460325718E-3</v>
      </c>
      <c r="T628">
        <v>3.4597385365486839E-6</v>
      </c>
      <c r="U628">
        <v>1.089069846784696E-4</v>
      </c>
      <c r="V628">
        <v>2.4848795146681368E-4</v>
      </c>
      <c r="W628">
        <v>3.3886348828673358E-3</v>
      </c>
      <c r="X628">
        <v>6.7491637310013175E-5</v>
      </c>
      <c r="Y628">
        <v>0</v>
      </c>
      <c r="Z628">
        <v>0</v>
      </c>
      <c r="AA628">
        <v>0.29399999999999998</v>
      </c>
      <c r="AB628">
        <v>0.70599999999999996</v>
      </c>
      <c r="AC628">
        <v>-0.36120000000000002</v>
      </c>
      <c r="AD628" t="s">
        <v>48</v>
      </c>
      <c r="AE628" t="s">
        <v>48</v>
      </c>
      <c r="AF628" t="s">
        <v>48</v>
      </c>
    </row>
    <row r="629" spans="1:32" hidden="1" outlineLevel="1" x14ac:dyDescent="0.2">
      <c r="A629" t="s">
        <v>28867</v>
      </c>
      <c r="B629" t="s">
        <v>28868</v>
      </c>
      <c r="C629" t="s">
        <v>17388</v>
      </c>
      <c r="D629" s="3"/>
      <c r="J629" t="s">
        <v>28869</v>
      </c>
      <c r="K629" t="s">
        <v>28409</v>
      </c>
      <c r="L629" t="s">
        <v>1263</v>
      </c>
      <c r="M629">
        <v>36</v>
      </c>
      <c r="P629" s="2" t="s">
        <v>28870</v>
      </c>
      <c r="Q629" t="s">
        <v>47</v>
      </c>
      <c r="S629">
        <v>0.80232095718383789</v>
      </c>
      <c r="T629">
        <v>5.3362082690000534E-4</v>
      </c>
      <c r="U629">
        <v>0.14636498689651489</v>
      </c>
      <c r="V629">
        <v>3.3648125827312469E-2</v>
      </c>
      <c r="W629">
        <v>0.58888167142868042</v>
      </c>
      <c r="X629">
        <v>3.0481813009828329E-3</v>
      </c>
      <c r="Y629">
        <v>6.666666666666668E-2</v>
      </c>
      <c r="Z629">
        <v>0.10199999999999999</v>
      </c>
      <c r="AA629">
        <v>0</v>
      </c>
      <c r="AB629">
        <v>0.89800000000000002</v>
      </c>
      <c r="AC629">
        <v>0.63690000000000002</v>
      </c>
      <c r="AD629" t="s">
        <v>48</v>
      </c>
      <c r="AE629" t="s">
        <v>48</v>
      </c>
      <c r="AF629" t="s">
        <v>48</v>
      </c>
    </row>
    <row r="630" spans="1:32" hidden="1" outlineLevel="1" x14ac:dyDescent="0.2">
      <c r="A630" t="s">
        <v>28871</v>
      </c>
      <c r="B630" t="s">
        <v>28872</v>
      </c>
      <c r="C630" t="s">
        <v>16984</v>
      </c>
      <c r="D630" s="3"/>
      <c r="J630" t="s">
        <v>28873</v>
      </c>
      <c r="K630" t="s">
        <v>28409</v>
      </c>
      <c r="L630" t="s">
        <v>1263</v>
      </c>
      <c r="M630">
        <v>1</v>
      </c>
      <c r="P630" s="2" t="s">
        <v>28874</v>
      </c>
      <c r="Q630" t="s">
        <v>47</v>
      </c>
      <c r="S630">
        <v>8.4387412061914802E-4</v>
      </c>
      <c r="T630">
        <v>2.117683607139043E-6</v>
      </c>
      <c r="U630">
        <v>2.540784589655232E-5</v>
      </c>
      <c r="V630">
        <v>7.2965092840604484E-5</v>
      </c>
      <c r="W630">
        <v>3.4996634349226952E-4</v>
      </c>
      <c r="X630">
        <v>3.8514790503541008E-5</v>
      </c>
      <c r="Y630">
        <v>-0.25</v>
      </c>
      <c r="Z630">
        <v>0</v>
      </c>
      <c r="AA630">
        <v>6.3E-2</v>
      </c>
      <c r="AB630">
        <v>0.93700000000000006</v>
      </c>
      <c r="AC630">
        <v>-0.19009999999999999</v>
      </c>
      <c r="AD630" t="s">
        <v>48</v>
      </c>
      <c r="AE630" t="s">
        <v>48</v>
      </c>
      <c r="AF630" t="s">
        <v>48</v>
      </c>
    </row>
    <row r="631" spans="1:32" hidden="1" outlineLevel="1" x14ac:dyDescent="0.2">
      <c r="A631" t="s">
        <v>28875</v>
      </c>
      <c r="B631" t="s">
        <v>28876</v>
      </c>
      <c r="C631" t="s">
        <v>28877</v>
      </c>
      <c r="D631" s="3"/>
      <c r="J631" t="s">
        <v>28878</v>
      </c>
      <c r="K631" t="s">
        <v>28412</v>
      </c>
      <c r="L631" t="s">
        <v>1263</v>
      </c>
      <c r="M631">
        <v>135</v>
      </c>
      <c r="P631" s="2" t="s">
        <v>28879</v>
      </c>
      <c r="Q631" t="s">
        <v>47</v>
      </c>
      <c r="S631">
        <v>3.1783938407897949E-2</v>
      </c>
      <c r="T631">
        <v>8.8353699538856745E-6</v>
      </c>
      <c r="U631">
        <v>3.9450061740353698E-4</v>
      </c>
      <c r="V631">
        <v>8.89899383764714E-4</v>
      </c>
      <c r="W631">
        <v>1.432555261999369E-2</v>
      </c>
      <c r="X631">
        <v>2.6224721223115921E-3</v>
      </c>
      <c r="Y631">
        <v>0</v>
      </c>
      <c r="Z631">
        <v>0</v>
      </c>
      <c r="AA631">
        <v>0</v>
      </c>
      <c r="AB631">
        <v>1</v>
      </c>
      <c r="AC631">
        <v>0</v>
      </c>
      <c r="AD631" t="s">
        <v>48</v>
      </c>
      <c r="AE631" t="s">
        <v>48</v>
      </c>
      <c r="AF631" t="s">
        <v>48</v>
      </c>
    </row>
    <row r="632" spans="1:32" hidden="1" outlineLevel="1" x14ac:dyDescent="0.2">
      <c r="A632" t="s">
        <v>28880</v>
      </c>
      <c r="B632" t="s">
        <v>28881</v>
      </c>
      <c r="C632" t="s">
        <v>27335</v>
      </c>
      <c r="D632" s="3"/>
      <c r="J632" t="s">
        <v>28882</v>
      </c>
      <c r="K632" t="s">
        <v>28412</v>
      </c>
      <c r="L632" t="s">
        <v>1263</v>
      </c>
      <c r="M632">
        <v>77</v>
      </c>
      <c r="P632" s="2" t="s">
        <v>28883</v>
      </c>
      <c r="Q632" t="s">
        <v>13021</v>
      </c>
      <c r="S632">
        <v>0.85866057872772217</v>
      </c>
      <c r="T632">
        <v>9.2566288003581576E-6</v>
      </c>
      <c r="U632">
        <v>5.3432804998010397E-4</v>
      </c>
      <c r="V632">
        <v>4.1582679841667408E-4</v>
      </c>
      <c r="W632">
        <v>0.79040747880935669</v>
      </c>
      <c r="X632">
        <v>1.289740321226418E-4</v>
      </c>
      <c r="Y632">
        <v>0.19166666666666671</v>
      </c>
      <c r="Z632">
        <v>0.13200000000000001</v>
      </c>
      <c r="AA632">
        <v>6.9000000000000006E-2</v>
      </c>
      <c r="AB632">
        <v>0.79900000000000004</v>
      </c>
      <c r="AC632">
        <v>0.31819999999999998</v>
      </c>
      <c r="AD632" t="s">
        <v>48</v>
      </c>
      <c r="AE632" t="s">
        <v>48</v>
      </c>
      <c r="AF632" t="s">
        <v>48</v>
      </c>
    </row>
    <row r="633" spans="1:32" hidden="1" outlineLevel="1" x14ac:dyDescent="0.2">
      <c r="A633" t="s">
        <v>28884</v>
      </c>
      <c r="B633" t="s">
        <v>28885</v>
      </c>
      <c r="C633" t="s">
        <v>18138</v>
      </c>
      <c r="D633" s="3"/>
      <c r="J633" t="s">
        <v>28886</v>
      </c>
      <c r="K633" t="s">
        <v>28412</v>
      </c>
      <c r="L633" t="s">
        <v>1263</v>
      </c>
      <c r="M633">
        <v>1</v>
      </c>
      <c r="P633" s="2" t="s">
        <v>28887</v>
      </c>
      <c r="Q633" t="s">
        <v>10150</v>
      </c>
      <c r="S633">
        <v>0.31325912475585938</v>
      </c>
      <c r="T633">
        <v>4.1083931137109184E-6</v>
      </c>
      <c r="U633">
        <v>1.5239733329508451E-4</v>
      </c>
      <c r="V633">
        <v>7.8494905028492212E-4</v>
      </c>
      <c r="W633">
        <v>0.25593876838684082</v>
      </c>
      <c r="X633">
        <v>1.4922230911906811E-4</v>
      </c>
      <c r="Y633">
        <v>0.1333333333333333</v>
      </c>
      <c r="Z633">
        <v>0.17100000000000001</v>
      </c>
      <c r="AA633">
        <v>0</v>
      </c>
      <c r="AB633">
        <v>0.82899999999999996</v>
      </c>
      <c r="AC633">
        <v>0.51060000000000005</v>
      </c>
      <c r="AD633" t="s">
        <v>48</v>
      </c>
      <c r="AE633" t="s">
        <v>48</v>
      </c>
      <c r="AF633" t="s">
        <v>48</v>
      </c>
    </row>
    <row r="634" spans="1:32" hidden="1" outlineLevel="1" x14ac:dyDescent="0.2">
      <c r="A634" t="s">
        <v>28888</v>
      </c>
      <c r="B634" t="s">
        <v>28889</v>
      </c>
      <c r="C634" t="s">
        <v>28890</v>
      </c>
      <c r="D634" s="3"/>
      <c r="J634" t="s">
        <v>28891</v>
      </c>
      <c r="K634" t="s">
        <v>28412</v>
      </c>
      <c r="L634" t="s">
        <v>1263</v>
      </c>
      <c r="M634">
        <v>1</v>
      </c>
      <c r="P634" s="2" t="s">
        <v>28892</v>
      </c>
      <c r="Q634" t="s">
        <v>47</v>
      </c>
      <c r="S634">
        <v>2.6893732137978082E-4</v>
      </c>
      <c r="T634">
        <v>2.9932159577583661E-6</v>
      </c>
      <c r="U634">
        <v>1.7073509297915731E-5</v>
      </c>
      <c r="V634">
        <v>4.2354233301011852E-5</v>
      </c>
      <c r="W634">
        <v>1.2965567293576899E-4</v>
      </c>
      <c r="X634">
        <v>2.258359745610505E-5</v>
      </c>
      <c r="Y634">
        <v>0.30833333333333329</v>
      </c>
      <c r="Z634">
        <v>6.6000000000000003E-2</v>
      </c>
      <c r="AA634">
        <v>2.4E-2</v>
      </c>
      <c r="AB634">
        <v>0.91</v>
      </c>
      <c r="AC634">
        <v>0.5413</v>
      </c>
      <c r="AD634" t="s">
        <v>48</v>
      </c>
      <c r="AE634" t="s">
        <v>48</v>
      </c>
      <c r="AF634" t="s">
        <v>48</v>
      </c>
    </row>
    <row r="635" spans="1:32" hidden="1" outlineLevel="1" x14ac:dyDescent="0.2">
      <c r="A635" t="s">
        <v>28893</v>
      </c>
      <c r="B635" t="s">
        <v>28894</v>
      </c>
      <c r="C635" t="s">
        <v>28440</v>
      </c>
      <c r="D635" s="3"/>
      <c r="J635" t="s">
        <v>28895</v>
      </c>
      <c r="K635" t="s">
        <v>28416</v>
      </c>
      <c r="L635" t="s">
        <v>1263</v>
      </c>
      <c r="M635">
        <v>117</v>
      </c>
      <c r="P635" s="2" t="s">
        <v>28896</v>
      </c>
      <c r="Q635" t="s">
        <v>10150</v>
      </c>
      <c r="S635">
        <v>7.6554372906684875E-2</v>
      </c>
      <c r="T635">
        <v>4.8604189942125231E-5</v>
      </c>
      <c r="U635">
        <v>1.5264169778674841E-3</v>
      </c>
      <c r="V635">
        <v>9.8764034919440746E-4</v>
      </c>
      <c r="W635">
        <v>5.0474251620471478E-3</v>
      </c>
      <c r="X635">
        <v>2.2424694150686261E-2</v>
      </c>
      <c r="Y635">
        <v>-1.6666666666666659E-2</v>
      </c>
      <c r="Z635">
        <v>0.23300000000000001</v>
      </c>
      <c r="AA635">
        <v>0</v>
      </c>
      <c r="AB635">
        <v>0.76700000000000002</v>
      </c>
      <c r="AC635">
        <v>0.78559999999999997</v>
      </c>
      <c r="AD635" t="s">
        <v>48</v>
      </c>
      <c r="AE635" t="s">
        <v>48</v>
      </c>
      <c r="AF635" t="s">
        <v>48</v>
      </c>
    </row>
    <row r="636" spans="1:32" hidden="1" outlineLevel="1" x14ac:dyDescent="0.2">
      <c r="A636" t="s">
        <v>28897</v>
      </c>
      <c r="B636" t="s">
        <v>28898</v>
      </c>
      <c r="C636" t="s">
        <v>28899</v>
      </c>
      <c r="D636" s="3"/>
      <c r="J636" t="s">
        <v>28900</v>
      </c>
      <c r="K636" t="s">
        <v>28416</v>
      </c>
      <c r="L636" t="s">
        <v>1263</v>
      </c>
      <c r="M636">
        <v>80</v>
      </c>
      <c r="P636" s="2" t="s">
        <v>28901</v>
      </c>
      <c r="Q636" t="s">
        <v>47</v>
      </c>
      <c r="S636">
        <v>3.7645964766852558E-4</v>
      </c>
      <c r="T636">
        <v>3.101394213445019E-6</v>
      </c>
      <c r="U636">
        <v>2.346229666727595E-5</v>
      </c>
      <c r="V636">
        <v>6.9660069129895419E-5</v>
      </c>
      <c r="W636">
        <v>1.333478867309168E-4</v>
      </c>
      <c r="X636">
        <v>4.0854742110241198E-5</v>
      </c>
      <c r="Y636">
        <v>0.1222222222222222</v>
      </c>
      <c r="Z636">
        <v>2.5999999999999999E-2</v>
      </c>
      <c r="AA636">
        <v>0</v>
      </c>
      <c r="AB636">
        <v>0.97399999999999998</v>
      </c>
      <c r="AC636">
        <v>0.29599999999999999</v>
      </c>
      <c r="AD636" t="s">
        <v>48</v>
      </c>
      <c r="AE636" t="s">
        <v>48</v>
      </c>
      <c r="AF636" t="s">
        <v>48</v>
      </c>
    </row>
    <row r="637" spans="1:32" hidden="1" outlineLevel="1" x14ac:dyDescent="0.2">
      <c r="A637" t="s">
        <v>28902</v>
      </c>
      <c r="B637" t="s">
        <v>28903</v>
      </c>
      <c r="C637" t="s">
        <v>28904</v>
      </c>
      <c r="D637" s="3"/>
      <c r="J637" t="s">
        <v>28905</v>
      </c>
      <c r="K637" t="s">
        <v>28416</v>
      </c>
      <c r="L637" t="s">
        <v>1263</v>
      </c>
      <c r="M637">
        <v>15</v>
      </c>
      <c r="P637" s="2" t="s">
        <v>28906</v>
      </c>
      <c r="Q637" t="s">
        <v>47</v>
      </c>
      <c r="S637">
        <v>3.1384706380777061E-4</v>
      </c>
      <c r="T637">
        <v>2.3313161818805379E-6</v>
      </c>
      <c r="U637">
        <v>1.6509808119735681E-5</v>
      </c>
      <c r="V637">
        <v>4.0095605072565377E-5</v>
      </c>
      <c r="W637">
        <v>1.558772346470505E-4</v>
      </c>
      <c r="X637">
        <v>2.4299057258758691E-5</v>
      </c>
      <c r="Y637">
        <v>0.1583333333333333</v>
      </c>
      <c r="Z637">
        <v>0.14099999999999999</v>
      </c>
      <c r="AA637">
        <v>0</v>
      </c>
      <c r="AB637">
        <v>0.85899999999999999</v>
      </c>
      <c r="AC637">
        <v>0.85189999999999999</v>
      </c>
      <c r="AD637" t="s">
        <v>48</v>
      </c>
      <c r="AE637" t="s">
        <v>48</v>
      </c>
      <c r="AF637" t="s">
        <v>48</v>
      </c>
    </row>
    <row r="638" spans="1:32" hidden="1" outlineLevel="1" x14ac:dyDescent="0.2">
      <c r="A638" t="s">
        <v>28907</v>
      </c>
      <c r="B638" t="s">
        <v>28908</v>
      </c>
      <c r="C638" t="s">
        <v>28909</v>
      </c>
      <c r="D638" s="3"/>
      <c r="J638" t="s">
        <v>28910</v>
      </c>
      <c r="K638" t="s">
        <v>28416</v>
      </c>
      <c r="L638" t="s">
        <v>1263</v>
      </c>
      <c r="M638">
        <v>61</v>
      </c>
      <c r="P638" s="2" t="s">
        <v>28911</v>
      </c>
      <c r="Q638" t="s">
        <v>47</v>
      </c>
      <c r="S638">
        <v>7.2474044281989336E-4</v>
      </c>
      <c r="T638">
        <v>1.8862683646148071E-6</v>
      </c>
      <c r="U638">
        <v>2.9790466214763001E-5</v>
      </c>
      <c r="V638">
        <v>7.7202043030411005E-5</v>
      </c>
      <c r="W638">
        <v>3.1088720425032079E-4</v>
      </c>
      <c r="X638">
        <v>2.124248203472234E-5</v>
      </c>
      <c r="Y638">
        <v>0.5</v>
      </c>
      <c r="Z638">
        <v>0.20899999999999999</v>
      </c>
      <c r="AA638">
        <v>0</v>
      </c>
      <c r="AB638">
        <v>0.79100000000000004</v>
      </c>
      <c r="AC638">
        <v>0.53190000000000004</v>
      </c>
      <c r="AD638" t="s">
        <v>48</v>
      </c>
      <c r="AE638" t="s">
        <v>48</v>
      </c>
      <c r="AF638" t="s">
        <v>48</v>
      </c>
    </row>
    <row r="639" spans="1:32" hidden="1" outlineLevel="1" x14ac:dyDescent="0.2">
      <c r="A639" t="s">
        <v>28912</v>
      </c>
      <c r="B639" t="s">
        <v>28913</v>
      </c>
      <c r="C639" t="s">
        <v>28914</v>
      </c>
      <c r="D639" s="3"/>
      <c r="J639" t="s">
        <v>28915</v>
      </c>
      <c r="K639" t="s">
        <v>28416</v>
      </c>
      <c r="L639" t="s">
        <v>1263</v>
      </c>
      <c r="M639">
        <v>24</v>
      </c>
      <c r="P639" s="2" t="s">
        <v>28916</v>
      </c>
      <c r="Q639" t="s">
        <v>47</v>
      </c>
      <c r="S639">
        <v>3.3734198659658432E-2</v>
      </c>
      <c r="T639">
        <v>1.5869025446590971E-5</v>
      </c>
      <c r="U639">
        <v>1.702518493402749E-4</v>
      </c>
      <c r="V639">
        <v>7.2380137862637639E-4</v>
      </c>
      <c r="W639">
        <v>1.4267802471294999E-3</v>
      </c>
      <c r="X639">
        <v>2.7417942881584171E-2</v>
      </c>
      <c r="Y639">
        <v>0.43333333333333329</v>
      </c>
      <c r="Z639">
        <v>0.26600000000000001</v>
      </c>
      <c r="AA639">
        <v>0</v>
      </c>
      <c r="AB639">
        <v>0.73399999999999999</v>
      </c>
      <c r="AC639">
        <v>0.44040000000000001</v>
      </c>
      <c r="AD639" t="s">
        <v>48</v>
      </c>
      <c r="AE639" t="s">
        <v>48</v>
      </c>
      <c r="AF639" t="s">
        <v>48</v>
      </c>
    </row>
    <row r="640" spans="1:32" hidden="1" outlineLevel="1" x14ac:dyDescent="0.2">
      <c r="A640" t="s">
        <v>28917</v>
      </c>
      <c r="B640" t="s">
        <v>28918</v>
      </c>
      <c r="C640" t="s">
        <v>28919</v>
      </c>
      <c r="D640" s="3"/>
      <c r="J640" t="s">
        <v>28920</v>
      </c>
      <c r="K640" t="s">
        <v>28421</v>
      </c>
      <c r="L640" t="s">
        <v>1263</v>
      </c>
      <c r="M640">
        <v>75</v>
      </c>
      <c r="P640" s="2" t="s">
        <v>28921</v>
      </c>
      <c r="Q640" t="s">
        <v>10060</v>
      </c>
      <c r="S640">
        <v>4.4497044291347271E-4</v>
      </c>
      <c r="T640">
        <v>2.901340621974668E-6</v>
      </c>
      <c r="U640">
        <v>2.5742565412656401E-5</v>
      </c>
      <c r="V640">
        <v>5.3180101531324908E-5</v>
      </c>
      <c r="W640">
        <v>2.025092690018937E-4</v>
      </c>
      <c r="X640">
        <v>2.105569910781924E-5</v>
      </c>
      <c r="Y640">
        <v>0.25</v>
      </c>
      <c r="Z640">
        <v>0.14199999999999999</v>
      </c>
      <c r="AA640">
        <v>4.9000000000000002E-2</v>
      </c>
      <c r="AB640">
        <v>0.80900000000000005</v>
      </c>
      <c r="AC640">
        <v>0.57189999999999996</v>
      </c>
      <c r="AD640" t="s">
        <v>48</v>
      </c>
      <c r="AE640" t="s">
        <v>48</v>
      </c>
      <c r="AF640" t="s">
        <v>48</v>
      </c>
    </row>
    <row r="641" spans="1:32" hidden="1" outlineLevel="1" x14ac:dyDescent="0.2">
      <c r="A641" t="s">
        <v>28922</v>
      </c>
      <c r="B641" t="s">
        <v>28923</v>
      </c>
      <c r="C641" t="s">
        <v>28924</v>
      </c>
      <c r="D641" s="3"/>
      <c r="J641" t="s">
        <v>28925</v>
      </c>
      <c r="K641" t="s">
        <v>28421</v>
      </c>
      <c r="L641" t="s">
        <v>1263</v>
      </c>
      <c r="M641">
        <v>9</v>
      </c>
      <c r="P641" s="2" t="s">
        <v>28926</v>
      </c>
      <c r="Q641" t="s">
        <v>47</v>
      </c>
      <c r="S641">
        <v>0.97366952896118164</v>
      </c>
      <c r="T641">
        <v>1.5216091414913539E-3</v>
      </c>
      <c r="U641">
        <v>0.70139592885971069</v>
      </c>
      <c r="V641">
        <v>6.5479911863803864E-3</v>
      </c>
      <c r="W641">
        <v>0.25906690955162048</v>
      </c>
      <c r="X641">
        <v>1.2989360839128491E-2</v>
      </c>
      <c r="Y641">
        <v>1.666666666666668E-2</v>
      </c>
      <c r="Z641">
        <v>0</v>
      </c>
      <c r="AA641">
        <v>0.17899999999999999</v>
      </c>
      <c r="AB641">
        <v>0.82099999999999995</v>
      </c>
      <c r="AC641">
        <v>-0.5423</v>
      </c>
      <c r="AD641" t="s">
        <v>48</v>
      </c>
      <c r="AE641" t="s">
        <v>48</v>
      </c>
      <c r="AF641" t="s">
        <v>48</v>
      </c>
    </row>
    <row r="642" spans="1:32" hidden="1" outlineLevel="1" x14ac:dyDescent="0.2">
      <c r="A642" t="s">
        <v>28927</v>
      </c>
      <c r="B642" t="s">
        <v>28928</v>
      </c>
      <c r="C642" t="s">
        <v>28929</v>
      </c>
      <c r="D642" s="3"/>
      <c r="J642" t="s">
        <v>28930</v>
      </c>
      <c r="K642" t="s">
        <v>28421</v>
      </c>
      <c r="L642" t="s">
        <v>1263</v>
      </c>
      <c r="M642">
        <v>2</v>
      </c>
      <c r="P642" s="2" t="s">
        <v>28931</v>
      </c>
      <c r="Q642" t="s">
        <v>10060</v>
      </c>
      <c r="S642">
        <v>3.6630744580179447E-4</v>
      </c>
      <c r="T642">
        <v>2.2424198959924979E-6</v>
      </c>
      <c r="U642">
        <v>1.962035457836464E-5</v>
      </c>
      <c r="V642">
        <v>3.7719484680565067E-5</v>
      </c>
      <c r="W642">
        <v>1.6088158008642489E-4</v>
      </c>
      <c r="X642">
        <v>2.5365234250784852E-5</v>
      </c>
      <c r="Y642">
        <v>0.3666666666666667</v>
      </c>
      <c r="Z642">
        <v>0.123</v>
      </c>
      <c r="AA642">
        <v>0.1</v>
      </c>
      <c r="AB642">
        <v>0.77600000000000002</v>
      </c>
      <c r="AC642">
        <v>0.128</v>
      </c>
      <c r="AD642" t="s">
        <v>48</v>
      </c>
      <c r="AE642" t="s">
        <v>48</v>
      </c>
      <c r="AF642" t="s">
        <v>48</v>
      </c>
    </row>
    <row r="643" spans="1:32" hidden="1" outlineLevel="1" x14ac:dyDescent="0.2">
      <c r="A643" t="s">
        <v>28932</v>
      </c>
      <c r="B643" t="s">
        <v>28933</v>
      </c>
      <c r="C643" t="s">
        <v>28934</v>
      </c>
      <c r="D643" s="3"/>
      <c r="J643" t="s">
        <v>28935</v>
      </c>
      <c r="K643" t="s">
        <v>28421</v>
      </c>
      <c r="L643" t="s">
        <v>1263</v>
      </c>
      <c r="M643">
        <v>2</v>
      </c>
      <c r="P643" s="2" t="s">
        <v>28936</v>
      </c>
      <c r="Q643" t="s">
        <v>47</v>
      </c>
      <c r="S643">
        <v>1.511439448222518E-3</v>
      </c>
      <c r="T643">
        <v>5.5470136430813E-6</v>
      </c>
      <c r="U643">
        <v>9.2750095063820481E-5</v>
      </c>
      <c r="V643">
        <v>8.3734048530459404E-5</v>
      </c>
      <c r="W643">
        <v>6.2749959761276841E-4</v>
      </c>
      <c r="X643">
        <v>1.350353850284591E-4</v>
      </c>
      <c r="Y643">
        <v>-0.75</v>
      </c>
      <c r="Z643">
        <v>0.161</v>
      </c>
      <c r="AA643">
        <v>0</v>
      </c>
      <c r="AB643">
        <v>0.83899999999999997</v>
      </c>
      <c r="AC643">
        <v>0.59299999999999997</v>
      </c>
      <c r="AD643" t="s">
        <v>48</v>
      </c>
      <c r="AE643" t="s">
        <v>48</v>
      </c>
      <c r="AF643" t="s">
        <v>48</v>
      </c>
    </row>
    <row r="644" spans="1:32" hidden="1" outlineLevel="1" x14ac:dyDescent="0.2">
      <c r="A644" t="s">
        <v>28937</v>
      </c>
      <c r="B644" t="s">
        <v>28938</v>
      </c>
      <c r="C644" t="s">
        <v>26591</v>
      </c>
      <c r="D644" s="3"/>
      <c r="J644" t="s">
        <v>28939</v>
      </c>
      <c r="K644" t="s">
        <v>28425</v>
      </c>
      <c r="L644" t="s">
        <v>1263</v>
      </c>
      <c r="M644">
        <v>45</v>
      </c>
      <c r="P644" s="2" t="s">
        <v>28940</v>
      </c>
      <c r="Q644" t="s">
        <v>47</v>
      </c>
      <c r="S644">
        <v>3.1378841958940029E-4</v>
      </c>
      <c r="T644">
        <v>2.2707665721100061E-6</v>
      </c>
      <c r="U644">
        <v>1.8710965377977121E-5</v>
      </c>
      <c r="V644">
        <v>4.6368284529307857E-5</v>
      </c>
      <c r="W644">
        <v>1.3564126857090739E-4</v>
      </c>
      <c r="X644">
        <v>1.9250377590651621E-5</v>
      </c>
      <c r="Y644">
        <v>0.5</v>
      </c>
      <c r="Z644">
        <v>0.38100000000000001</v>
      </c>
      <c r="AA644">
        <v>0</v>
      </c>
      <c r="AB644">
        <v>0.61899999999999999</v>
      </c>
      <c r="AC644">
        <v>0.51060000000000005</v>
      </c>
      <c r="AD644" t="s">
        <v>48</v>
      </c>
      <c r="AE644" t="s">
        <v>48</v>
      </c>
      <c r="AF644" t="s">
        <v>48</v>
      </c>
    </row>
    <row r="645" spans="1:32" hidden="1" outlineLevel="1" x14ac:dyDescent="0.2">
      <c r="A645" t="s">
        <v>28941</v>
      </c>
      <c r="B645" t="s">
        <v>28942</v>
      </c>
      <c r="C645" t="s">
        <v>513</v>
      </c>
      <c r="D645" s="3"/>
      <c r="J645" t="s">
        <v>17568</v>
      </c>
      <c r="K645" t="s">
        <v>28425</v>
      </c>
      <c r="L645" t="s">
        <v>1263</v>
      </c>
      <c r="M645">
        <v>3</v>
      </c>
      <c r="P645" s="2" t="s">
        <v>28943</v>
      </c>
      <c r="Q645" t="s">
        <v>47</v>
      </c>
      <c r="Y645" t="s">
        <v>48</v>
      </c>
      <c r="Z645" t="s">
        <v>48</v>
      </c>
      <c r="AA645" t="s">
        <v>48</v>
      </c>
      <c r="AB645" t="s">
        <v>48</v>
      </c>
      <c r="AC645" t="s">
        <v>48</v>
      </c>
      <c r="AD645" t="s">
        <v>48</v>
      </c>
      <c r="AE645" t="s">
        <v>48</v>
      </c>
      <c r="AF645" t="s">
        <v>48</v>
      </c>
    </row>
    <row r="646" spans="1:32" hidden="1" outlineLevel="1" x14ac:dyDescent="0.2">
      <c r="A646" t="s">
        <v>28944</v>
      </c>
      <c r="B646" t="s">
        <v>28945</v>
      </c>
      <c r="C646" t="s">
        <v>28946</v>
      </c>
      <c r="D646" s="3"/>
      <c r="J646" t="s">
        <v>22384</v>
      </c>
      <c r="K646" t="s">
        <v>28425</v>
      </c>
      <c r="L646" t="s">
        <v>1263</v>
      </c>
      <c r="M646">
        <v>1</v>
      </c>
      <c r="P646" s="2" t="s">
        <v>28947</v>
      </c>
      <c r="Q646" t="s">
        <v>28948</v>
      </c>
      <c r="S646">
        <v>0.66437810659408569</v>
      </c>
      <c r="T646">
        <v>3.3349340810673311E-5</v>
      </c>
      <c r="U646">
        <v>0.22321456670761111</v>
      </c>
      <c r="V646">
        <v>1.240509445779026E-3</v>
      </c>
      <c r="W646">
        <v>0.38851222395896912</v>
      </c>
      <c r="X646">
        <v>3.5417405888438219E-4</v>
      </c>
      <c r="Y646">
        <v>-0.375</v>
      </c>
      <c r="Z646">
        <v>0</v>
      </c>
      <c r="AA646">
        <v>0.22</v>
      </c>
      <c r="AB646">
        <v>0.78</v>
      </c>
      <c r="AC646">
        <v>-0.89339999999999997</v>
      </c>
      <c r="AD646" t="s">
        <v>48</v>
      </c>
      <c r="AE646" t="s">
        <v>48</v>
      </c>
      <c r="AF646" t="s">
        <v>48</v>
      </c>
    </row>
    <row r="647" spans="1:32" hidden="1" outlineLevel="1" x14ac:dyDescent="0.2">
      <c r="A647" t="s">
        <v>28949</v>
      </c>
      <c r="B647" t="s">
        <v>28950</v>
      </c>
      <c r="C647" t="s">
        <v>28402</v>
      </c>
      <c r="D647" s="3"/>
      <c r="J647" t="s">
        <v>28951</v>
      </c>
      <c r="K647" t="s">
        <v>28428</v>
      </c>
      <c r="L647" t="s">
        <v>1263</v>
      </c>
      <c r="M647">
        <v>1</v>
      </c>
      <c r="P647" s="2" t="s">
        <v>28952</v>
      </c>
      <c r="Q647" t="s">
        <v>10132</v>
      </c>
      <c r="S647">
        <v>0.88035064935684204</v>
      </c>
      <c r="T647">
        <v>3.6782055394724011E-4</v>
      </c>
      <c r="U647">
        <v>0.86391335725784302</v>
      </c>
      <c r="V647">
        <v>4.6178717166185379E-3</v>
      </c>
      <c r="W647">
        <v>7.0746921002864838E-2</v>
      </c>
      <c r="X647">
        <v>1.4567225240170961E-2</v>
      </c>
      <c r="Y647">
        <v>-0.1875</v>
      </c>
      <c r="Z647">
        <v>0.13900000000000001</v>
      </c>
      <c r="AA647">
        <v>0.13900000000000001</v>
      </c>
      <c r="AB647">
        <v>0.72199999999999998</v>
      </c>
      <c r="AC647">
        <v>0</v>
      </c>
      <c r="AD647" t="s">
        <v>48</v>
      </c>
      <c r="AE647" t="s">
        <v>48</v>
      </c>
      <c r="AF647" t="s">
        <v>48</v>
      </c>
    </row>
    <row r="648" spans="1:32" hidden="1" outlineLevel="1" x14ac:dyDescent="0.2">
      <c r="A648" t="s">
        <v>28953</v>
      </c>
      <c r="B648" t="s">
        <v>28954</v>
      </c>
      <c r="C648" t="s">
        <v>28955</v>
      </c>
      <c r="D648" s="3"/>
      <c r="J648" t="s">
        <v>28956</v>
      </c>
      <c r="K648" t="s">
        <v>28465</v>
      </c>
      <c r="L648" t="s">
        <v>1263</v>
      </c>
      <c r="M648">
        <v>12</v>
      </c>
      <c r="P648" s="2" t="s">
        <v>28957</v>
      </c>
      <c r="Q648" t="s">
        <v>10132</v>
      </c>
      <c r="S648">
        <v>8.409072645008564E-3</v>
      </c>
      <c r="T648">
        <v>1.049197362590348E-5</v>
      </c>
      <c r="U648">
        <v>7.7412831597030163E-3</v>
      </c>
      <c r="V648">
        <v>3.2476978958584368E-4</v>
      </c>
      <c r="W648">
        <v>2.328360453248024E-3</v>
      </c>
      <c r="X648">
        <v>1.104502298403531E-4</v>
      </c>
      <c r="Y648">
        <v>-0.125</v>
      </c>
      <c r="Z648">
        <v>5.1999999999999998E-2</v>
      </c>
      <c r="AA648">
        <v>5.8999999999999997E-2</v>
      </c>
      <c r="AB648">
        <v>0.89</v>
      </c>
      <c r="AC648">
        <v>-7.7200000000000005E-2</v>
      </c>
      <c r="AD648" t="s">
        <v>48</v>
      </c>
      <c r="AE648" t="s">
        <v>48</v>
      </c>
      <c r="AF648" t="s">
        <v>48</v>
      </c>
    </row>
    <row r="649" spans="1:32" hidden="1" outlineLevel="1" x14ac:dyDescent="0.2">
      <c r="A649" t="s">
        <v>28958</v>
      </c>
      <c r="B649" t="s">
        <v>28959</v>
      </c>
      <c r="C649" t="s">
        <v>26591</v>
      </c>
      <c r="D649" s="3"/>
      <c r="J649" t="s">
        <v>28960</v>
      </c>
      <c r="K649" t="s">
        <v>28470</v>
      </c>
      <c r="L649" t="s">
        <v>1263</v>
      </c>
      <c r="M649">
        <v>6</v>
      </c>
      <c r="P649" s="2" t="s">
        <v>28961</v>
      </c>
      <c r="Q649" t="s">
        <v>47</v>
      </c>
      <c r="S649">
        <v>1.557521428912878E-2</v>
      </c>
      <c r="T649">
        <v>4.7353582885989454E-6</v>
      </c>
      <c r="U649">
        <v>1.064455136656761E-4</v>
      </c>
      <c r="V649">
        <v>3.3616236760281032E-4</v>
      </c>
      <c r="W649">
        <v>5.8920430019497871E-3</v>
      </c>
      <c r="X649">
        <v>1.1111742351204159E-3</v>
      </c>
      <c r="Y649">
        <v>0</v>
      </c>
      <c r="Z649">
        <v>0.247</v>
      </c>
      <c r="AA649">
        <v>0</v>
      </c>
      <c r="AB649">
        <v>0.753</v>
      </c>
      <c r="AC649">
        <v>0.55740000000000001</v>
      </c>
      <c r="AD649" t="s">
        <v>48</v>
      </c>
      <c r="AE649" t="s">
        <v>48</v>
      </c>
      <c r="AF649" t="s">
        <v>48</v>
      </c>
    </row>
    <row r="650" spans="1:32" hidden="1" outlineLevel="1" x14ac:dyDescent="0.2">
      <c r="A650" t="s">
        <v>28962</v>
      </c>
      <c r="B650" t="s">
        <v>28963</v>
      </c>
      <c r="C650" t="s">
        <v>28440</v>
      </c>
      <c r="D650" s="3"/>
      <c r="J650" t="s">
        <v>28964</v>
      </c>
      <c r="K650" t="s">
        <v>28475</v>
      </c>
      <c r="L650" t="s">
        <v>1263</v>
      </c>
      <c r="M650">
        <v>1</v>
      </c>
      <c r="P650" s="2" t="s">
        <v>28965</v>
      </c>
      <c r="Q650" t="s">
        <v>10150</v>
      </c>
      <c r="S650">
        <v>1.4174268580973151E-3</v>
      </c>
      <c r="T650">
        <v>1.9198339487047629E-6</v>
      </c>
      <c r="U650">
        <v>5.5504380725324147E-5</v>
      </c>
      <c r="V650">
        <v>5.9913916629739112E-5</v>
      </c>
      <c r="W650">
        <v>1.198444049805403E-3</v>
      </c>
      <c r="X650">
        <v>2.039861828961875E-5</v>
      </c>
      <c r="Y650">
        <v>0</v>
      </c>
      <c r="Z650">
        <v>0.16700000000000001</v>
      </c>
      <c r="AA650">
        <v>0</v>
      </c>
      <c r="AB650">
        <v>0.83299999999999996</v>
      </c>
      <c r="AC650">
        <v>0.68079999999999996</v>
      </c>
      <c r="AD650" t="s">
        <v>48</v>
      </c>
      <c r="AE650" t="s">
        <v>48</v>
      </c>
      <c r="AF650" t="s">
        <v>48</v>
      </c>
    </row>
    <row r="651" spans="1:32" hidden="1" outlineLevel="1" x14ac:dyDescent="0.2">
      <c r="A651" t="s">
        <v>28966</v>
      </c>
      <c r="B651" t="s">
        <v>28967</v>
      </c>
      <c r="C651" t="s">
        <v>26484</v>
      </c>
      <c r="D651" s="3"/>
      <c r="J651" t="s">
        <v>28968</v>
      </c>
      <c r="K651" t="s">
        <v>28490</v>
      </c>
      <c r="L651" t="s">
        <v>1263</v>
      </c>
      <c r="M651">
        <v>14</v>
      </c>
      <c r="P651" s="2" t="s">
        <v>28969</v>
      </c>
      <c r="Q651" t="s">
        <v>10060</v>
      </c>
      <c r="S651">
        <v>9.6623861463740468E-4</v>
      </c>
      <c r="T651">
        <v>3.808348992606625E-5</v>
      </c>
      <c r="U651">
        <v>9.2317190137691796E-5</v>
      </c>
      <c r="V651">
        <v>3.5742760519497102E-4</v>
      </c>
      <c r="W651">
        <v>2.91394506348297E-4</v>
      </c>
      <c r="X651">
        <v>8.4093902842141688E-5</v>
      </c>
      <c r="Y651">
        <v>0.22142857142857139</v>
      </c>
      <c r="Z651">
        <v>5.0999999999999997E-2</v>
      </c>
      <c r="AA651">
        <v>2.1999999999999999E-2</v>
      </c>
      <c r="AB651">
        <v>0.92700000000000005</v>
      </c>
      <c r="AC651">
        <v>0.21440000000000001</v>
      </c>
      <c r="AD651" t="s">
        <v>48</v>
      </c>
      <c r="AE651" t="s">
        <v>48</v>
      </c>
      <c r="AF651" t="s">
        <v>48</v>
      </c>
    </row>
    <row r="652" spans="1:32" hidden="1" outlineLevel="1" x14ac:dyDescent="0.2">
      <c r="A652" t="s">
        <v>28970</v>
      </c>
      <c r="B652" t="s">
        <v>28971</v>
      </c>
      <c r="C652" t="s">
        <v>26489</v>
      </c>
      <c r="D652" s="3"/>
      <c r="J652" t="s">
        <v>28972</v>
      </c>
      <c r="K652" t="s">
        <v>28495</v>
      </c>
      <c r="L652" t="s">
        <v>1263</v>
      </c>
      <c r="M652">
        <v>1</v>
      </c>
      <c r="P652" s="2" t="s">
        <v>28973</v>
      </c>
      <c r="Q652" t="s">
        <v>47</v>
      </c>
      <c r="S652">
        <v>3.5217058029957121E-4</v>
      </c>
      <c r="T652">
        <v>2.16666512642405E-6</v>
      </c>
      <c r="U652">
        <v>1.6249387044808831E-5</v>
      </c>
      <c r="V652">
        <v>4.6466378989862278E-5</v>
      </c>
      <c r="W652">
        <v>1.68450569617562E-4</v>
      </c>
      <c r="X652">
        <v>3.1347008189186447E-5</v>
      </c>
      <c r="Y652">
        <v>-0.41111111111111109</v>
      </c>
      <c r="Z652">
        <v>0.05</v>
      </c>
      <c r="AA652">
        <v>0</v>
      </c>
      <c r="AB652">
        <v>0.95</v>
      </c>
      <c r="AC652">
        <v>0.29599999999999999</v>
      </c>
      <c r="AD652" t="s">
        <v>48</v>
      </c>
      <c r="AE652" t="s">
        <v>48</v>
      </c>
      <c r="AF652" t="s">
        <v>48</v>
      </c>
    </row>
    <row r="653" spans="1:32" hidden="1" outlineLevel="1" x14ac:dyDescent="0.2">
      <c r="A653" t="s">
        <v>28974</v>
      </c>
      <c r="B653" t="s">
        <v>28975</v>
      </c>
      <c r="C653" t="s">
        <v>28976</v>
      </c>
      <c r="D653" s="3"/>
      <c r="J653" t="s">
        <v>28977</v>
      </c>
      <c r="K653" t="s">
        <v>28503</v>
      </c>
      <c r="L653" t="s">
        <v>1263</v>
      </c>
      <c r="M653">
        <v>1</v>
      </c>
      <c r="P653" s="2" t="s">
        <v>28978</v>
      </c>
      <c r="Q653" t="s">
        <v>47</v>
      </c>
      <c r="S653">
        <v>5.8475969126448035E-4</v>
      </c>
      <c r="T653">
        <v>2.613764991110656E-6</v>
      </c>
      <c r="U653">
        <v>2.7823120035463941E-5</v>
      </c>
      <c r="V653">
        <v>4.6119694161461673E-5</v>
      </c>
      <c r="W653">
        <v>3.269462613388896E-4</v>
      </c>
      <c r="X653">
        <v>3.6454057408263907E-5</v>
      </c>
      <c r="Y653">
        <v>-2.8571428571428581E-2</v>
      </c>
      <c r="Z653">
        <v>0.11</v>
      </c>
      <c r="AA653">
        <v>6.3E-2</v>
      </c>
      <c r="AB653">
        <v>0.82699999999999996</v>
      </c>
      <c r="AC653">
        <v>0.50900000000000001</v>
      </c>
      <c r="AD653" t="s">
        <v>48</v>
      </c>
      <c r="AE653" t="s">
        <v>48</v>
      </c>
      <c r="AF653" t="s">
        <v>48</v>
      </c>
    </row>
    <row r="654" spans="1:32" hidden="1" outlineLevel="1" x14ac:dyDescent="0.2">
      <c r="A654" t="s">
        <v>28979</v>
      </c>
      <c r="B654" t="s">
        <v>28980</v>
      </c>
      <c r="C654" t="s">
        <v>28981</v>
      </c>
      <c r="D654" s="3"/>
      <c r="J654" t="s">
        <v>28982</v>
      </c>
      <c r="K654" t="s">
        <v>28507</v>
      </c>
      <c r="L654" t="s">
        <v>1263</v>
      </c>
      <c r="M654">
        <v>1</v>
      </c>
      <c r="P654" s="2" t="s">
        <v>28983</v>
      </c>
      <c r="Q654" t="s">
        <v>47</v>
      </c>
      <c r="S654">
        <v>1.1494517093524339E-3</v>
      </c>
      <c r="T654">
        <v>4.7422636271221563E-6</v>
      </c>
      <c r="U654">
        <v>7.689998165005818E-5</v>
      </c>
      <c r="V654">
        <v>6.6576198150869459E-5</v>
      </c>
      <c r="W654">
        <v>5.239641759544611E-4</v>
      </c>
      <c r="X654">
        <v>9.7312404250260442E-5</v>
      </c>
      <c r="Y654">
        <v>9.5238095238095233E-2</v>
      </c>
      <c r="Z654">
        <v>0</v>
      </c>
      <c r="AA654">
        <v>0.153</v>
      </c>
      <c r="AB654">
        <v>0.84699999999999998</v>
      </c>
      <c r="AC654">
        <v>-0.44040000000000001</v>
      </c>
      <c r="AD654" t="s">
        <v>48</v>
      </c>
      <c r="AE654" t="s">
        <v>48</v>
      </c>
      <c r="AF654" t="s">
        <v>48</v>
      </c>
    </row>
    <row r="655" spans="1:32" hidden="1" outlineLevel="1" x14ac:dyDescent="0.2">
      <c r="A655" t="s">
        <v>28984</v>
      </c>
      <c r="B655" t="s">
        <v>28985</v>
      </c>
      <c r="C655" t="s">
        <v>26709</v>
      </c>
      <c r="D655" s="3"/>
      <c r="J655" t="s">
        <v>28986</v>
      </c>
      <c r="K655" t="s">
        <v>28542</v>
      </c>
      <c r="L655" t="s">
        <v>1263</v>
      </c>
      <c r="M655">
        <v>1</v>
      </c>
      <c r="P655" s="2" t="s">
        <v>28987</v>
      </c>
      <c r="Q655" t="s">
        <v>47</v>
      </c>
      <c r="S655">
        <v>5.6154007324948907E-4</v>
      </c>
      <c r="T655">
        <v>2.755769173745648E-6</v>
      </c>
      <c r="U655">
        <v>1.816988697100896E-5</v>
      </c>
      <c r="V655">
        <v>4.8442328989040113E-5</v>
      </c>
      <c r="W655">
        <v>2.4182691413443541E-4</v>
      </c>
      <c r="X655">
        <v>4.8915266233962029E-5</v>
      </c>
      <c r="Y655">
        <v>-0.4</v>
      </c>
      <c r="Z655">
        <v>0</v>
      </c>
      <c r="AA655">
        <v>0.14599999999999999</v>
      </c>
      <c r="AB655">
        <v>0.85399999999999998</v>
      </c>
      <c r="AC655">
        <v>-0.44040000000000001</v>
      </c>
      <c r="AD655" t="s">
        <v>48</v>
      </c>
      <c r="AE655" t="s">
        <v>48</v>
      </c>
      <c r="AF655" t="s">
        <v>48</v>
      </c>
    </row>
    <row r="656" spans="1:32" hidden="1" outlineLevel="1" x14ac:dyDescent="0.2">
      <c r="A656" t="s">
        <v>28988</v>
      </c>
      <c r="B656" t="s">
        <v>28989</v>
      </c>
      <c r="C656" t="s">
        <v>26753</v>
      </c>
      <c r="D656" s="3"/>
      <c r="J656" t="s">
        <v>28990</v>
      </c>
      <c r="K656" t="s">
        <v>28546</v>
      </c>
      <c r="L656" t="s">
        <v>1263</v>
      </c>
      <c r="M656">
        <v>1</v>
      </c>
      <c r="P656" s="2" t="s">
        <v>28991</v>
      </c>
      <c r="Q656" t="s">
        <v>47</v>
      </c>
      <c r="S656">
        <v>7.225596159696579E-2</v>
      </c>
      <c r="T656">
        <v>8.3038667071377859E-6</v>
      </c>
      <c r="U656">
        <v>1.1509590694913641E-4</v>
      </c>
      <c r="V656">
        <v>1.8980425084009771E-3</v>
      </c>
      <c r="W656">
        <v>1.447571069002151E-2</v>
      </c>
      <c r="X656">
        <v>9.4444146379828453E-3</v>
      </c>
      <c r="Y656">
        <v>-0.1333333333333333</v>
      </c>
      <c r="Z656">
        <v>0.14799999999999999</v>
      </c>
      <c r="AA656">
        <v>0.17699999999999999</v>
      </c>
      <c r="AB656">
        <v>0.67500000000000004</v>
      </c>
      <c r="AC656">
        <v>-0.1406</v>
      </c>
      <c r="AD656" t="s">
        <v>48</v>
      </c>
      <c r="AE656" t="s">
        <v>48</v>
      </c>
      <c r="AF656" t="s">
        <v>48</v>
      </c>
    </row>
    <row r="657" spans="1:32" hidden="1" outlineLevel="1" x14ac:dyDescent="0.2">
      <c r="A657" t="s">
        <v>28992</v>
      </c>
      <c r="B657" t="s">
        <v>28993</v>
      </c>
      <c r="C657" t="s">
        <v>26753</v>
      </c>
      <c r="D657" s="3"/>
      <c r="J657" t="s">
        <v>28994</v>
      </c>
      <c r="K657" t="s">
        <v>28551</v>
      </c>
      <c r="L657" t="s">
        <v>1263</v>
      </c>
      <c r="M657">
        <v>-2</v>
      </c>
      <c r="P657" s="2" t="s">
        <v>28995</v>
      </c>
      <c r="Q657" t="s">
        <v>47</v>
      </c>
      <c r="S657">
        <v>3.6554905818775302E-4</v>
      </c>
      <c r="T657">
        <v>2.2969331894273641E-6</v>
      </c>
      <c r="U657">
        <v>2.3342761778621931E-5</v>
      </c>
      <c r="V657">
        <v>5.2487041102722287E-5</v>
      </c>
      <c r="W657">
        <v>1.621397823328152E-4</v>
      </c>
      <c r="X657">
        <v>1.9512501239660199E-5</v>
      </c>
      <c r="Y657">
        <v>0</v>
      </c>
      <c r="Z657">
        <v>0</v>
      </c>
      <c r="AA657">
        <v>0</v>
      </c>
      <c r="AB657">
        <v>1</v>
      </c>
      <c r="AC657">
        <v>0</v>
      </c>
      <c r="AD657" t="s">
        <v>48</v>
      </c>
      <c r="AE657" t="s">
        <v>48</v>
      </c>
      <c r="AF657" t="s">
        <v>48</v>
      </c>
    </row>
    <row r="658" spans="1:32" hidden="1" outlineLevel="1" x14ac:dyDescent="0.2">
      <c r="A658" t="s">
        <v>28996</v>
      </c>
      <c r="B658" t="s">
        <v>28997</v>
      </c>
      <c r="C658" t="s">
        <v>28998</v>
      </c>
      <c r="D658" s="3"/>
      <c r="J658" t="s">
        <v>28999</v>
      </c>
      <c r="K658" t="s">
        <v>28551</v>
      </c>
      <c r="L658" t="s">
        <v>1263</v>
      </c>
      <c r="M658">
        <v>1</v>
      </c>
      <c r="P658" s="2" t="s">
        <v>29000</v>
      </c>
      <c r="Q658" t="s">
        <v>47</v>
      </c>
      <c r="S658">
        <v>0.54558157920837402</v>
      </c>
      <c r="T658">
        <v>2.5578534405212849E-5</v>
      </c>
      <c r="U658">
        <v>0.1845207214355469</v>
      </c>
      <c r="V658">
        <v>1.0530168656259779E-3</v>
      </c>
      <c r="W658">
        <v>0.25932902097702032</v>
      </c>
      <c r="X658">
        <v>3.8426919491030281E-4</v>
      </c>
      <c r="Y658">
        <v>-0.31666666666666671</v>
      </c>
      <c r="Z658">
        <v>0</v>
      </c>
      <c r="AA658">
        <v>0.17299999999999999</v>
      </c>
      <c r="AB658">
        <v>0.82699999999999996</v>
      </c>
      <c r="AC658">
        <v>-0.89339999999999997</v>
      </c>
      <c r="AD658" t="s">
        <v>48</v>
      </c>
      <c r="AE658" t="s">
        <v>48</v>
      </c>
      <c r="AF658" t="s">
        <v>48</v>
      </c>
    </row>
    <row r="659" spans="1:32" hidden="1" outlineLevel="1" x14ac:dyDescent="0.2">
      <c r="A659" t="s">
        <v>29001</v>
      </c>
      <c r="B659" t="s">
        <v>29002</v>
      </c>
      <c r="C659" t="s">
        <v>26753</v>
      </c>
      <c r="D659" s="3"/>
      <c r="J659" t="s">
        <v>29003</v>
      </c>
      <c r="K659" t="s">
        <v>28558</v>
      </c>
      <c r="L659" t="s">
        <v>1263</v>
      </c>
      <c r="M659">
        <v>1</v>
      </c>
      <c r="P659" s="2" t="s">
        <v>29004</v>
      </c>
      <c r="Q659" t="s">
        <v>47</v>
      </c>
      <c r="S659">
        <v>4.1735215927474201E-4</v>
      </c>
      <c r="T659">
        <v>2.3462557692255359E-6</v>
      </c>
      <c r="U659">
        <v>2.165149089705665E-5</v>
      </c>
      <c r="V659">
        <v>3.7402518501039588E-5</v>
      </c>
      <c r="W659">
        <v>1.9810881349258119E-4</v>
      </c>
      <c r="X659">
        <v>2.8969257982680571E-5</v>
      </c>
      <c r="Y659">
        <v>0.15</v>
      </c>
      <c r="Z659">
        <v>0.152</v>
      </c>
      <c r="AA659">
        <v>0</v>
      </c>
      <c r="AB659">
        <v>0.84799999999999998</v>
      </c>
      <c r="AC659">
        <v>0.64859999999999995</v>
      </c>
      <c r="AD659" t="s">
        <v>48</v>
      </c>
      <c r="AE659" t="s">
        <v>48</v>
      </c>
      <c r="AF659" t="s">
        <v>48</v>
      </c>
    </row>
    <row r="660" spans="1:32" hidden="1" outlineLevel="1" x14ac:dyDescent="0.2">
      <c r="A660" t="s">
        <v>29005</v>
      </c>
      <c r="B660" t="s">
        <v>29006</v>
      </c>
      <c r="C660" t="s">
        <v>26753</v>
      </c>
      <c r="D660" s="3"/>
      <c r="J660" t="s">
        <v>29007</v>
      </c>
      <c r="K660" t="s">
        <v>28563</v>
      </c>
      <c r="L660" t="s">
        <v>1263</v>
      </c>
      <c r="M660">
        <v>1</v>
      </c>
      <c r="P660" s="2" t="s">
        <v>29008</v>
      </c>
      <c r="Q660" t="s">
        <v>47</v>
      </c>
      <c r="S660">
        <v>1.8215135205537081E-3</v>
      </c>
      <c r="T660">
        <v>4.7267449190258048E-6</v>
      </c>
      <c r="U660">
        <v>7.39161332603544E-5</v>
      </c>
      <c r="V660">
        <v>6.6290231188759208E-5</v>
      </c>
      <c r="W660">
        <v>6.1720481608062983E-4</v>
      </c>
      <c r="X660">
        <v>2.637669094838202E-4</v>
      </c>
      <c r="Y660">
        <v>5.1388888888888887E-2</v>
      </c>
      <c r="Z660">
        <v>0.158</v>
      </c>
      <c r="AA660">
        <v>0</v>
      </c>
      <c r="AB660">
        <v>0.84199999999999997</v>
      </c>
      <c r="AC660">
        <v>0.66620000000000001</v>
      </c>
      <c r="AD660" t="s">
        <v>48</v>
      </c>
      <c r="AE660" t="s">
        <v>48</v>
      </c>
      <c r="AF660" t="s">
        <v>48</v>
      </c>
    </row>
    <row r="661" spans="1:32" hidden="1" outlineLevel="1" x14ac:dyDescent="0.2">
      <c r="A661" t="s">
        <v>29009</v>
      </c>
      <c r="B661" t="s">
        <v>29010</v>
      </c>
      <c r="C661" t="s">
        <v>26748</v>
      </c>
      <c r="D661" s="3"/>
      <c r="J661" t="s">
        <v>29011</v>
      </c>
      <c r="K661" t="s">
        <v>28572</v>
      </c>
      <c r="L661" t="s">
        <v>1263</v>
      </c>
      <c r="M661">
        <v>1</v>
      </c>
      <c r="P661" s="2" t="s">
        <v>29012</v>
      </c>
      <c r="Q661" t="s">
        <v>47</v>
      </c>
      <c r="S661">
        <v>8.2240515621379018E-4</v>
      </c>
      <c r="T661">
        <v>2.130565235347603E-6</v>
      </c>
      <c r="U661">
        <v>1.9549306671251539E-5</v>
      </c>
      <c r="V661">
        <v>4.4823187636211508E-5</v>
      </c>
      <c r="W661">
        <v>5.1911285845562816E-4</v>
      </c>
      <c r="X661">
        <v>3.4930959373014048E-5</v>
      </c>
      <c r="Y661">
        <v>0</v>
      </c>
      <c r="Z661">
        <v>0</v>
      </c>
      <c r="AA661">
        <v>0</v>
      </c>
      <c r="AB661">
        <v>1</v>
      </c>
      <c r="AC661">
        <v>0</v>
      </c>
      <c r="AD661" t="s">
        <v>48</v>
      </c>
      <c r="AE661" t="s">
        <v>48</v>
      </c>
      <c r="AF661" t="s">
        <v>48</v>
      </c>
    </row>
    <row r="662" spans="1:32" hidden="1" outlineLevel="1" x14ac:dyDescent="0.2">
      <c r="A662" t="s">
        <v>29013</v>
      </c>
      <c r="B662" t="s">
        <v>29014</v>
      </c>
      <c r="C662" t="s">
        <v>29015</v>
      </c>
      <c r="D662" s="3"/>
      <c r="J662" t="s">
        <v>29016</v>
      </c>
      <c r="K662" t="s">
        <v>28572</v>
      </c>
      <c r="L662" t="s">
        <v>1263</v>
      </c>
      <c r="M662">
        <v>1</v>
      </c>
      <c r="P662" s="2" t="s">
        <v>29017</v>
      </c>
      <c r="Q662" t="s">
        <v>47</v>
      </c>
      <c r="S662">
        <v>2.7051655342802411E-4</v>
      </c>
      <c r="T662">
        <v>3.5658258639159608E-6</v>
      </c>
      <c r="U662">
        <v>2.1213656509644349E-5</v>
      </c>
      <c r="V662">
        <v>4.2486353777349002E-5</v>
      </c>
      <c r="W662">
        <v>1.17540308565367E-4</v>
      </c>
      <c r="X662">
        <v>3.1480529287364327E-5</v>
      </c>
      <c r="Y662">
        <v>0.18317307692307691</v>
      </c>
      <c r="Z662">
        <v>0.14000000000000001</v>
      </c>
      <c r="AA662">
        <v>2.9000000000000001E-2</v>
      </c>
      <c r="AB662">
        <v>0.83099999999999996</v>
      </c>
      <c r="AC662">
        <v>0.98440000000000005</v>
      </c>
      <c r="AD662" t="s">
        <v>48</v>
      </c>
      <c r="AE662" t="s">
        <v>48</v>
      </c>
      <c r="AF662" t="s">
        <v>48</v>
      </c>
    </row>
    <row r="663" spans="1:32" hidden="1" outlineLevel="1" x14ac:dyDescent="0.2">
      <c r="A663" t="s">
        <v>29018</v>
      </c>
      <c r="B663" t="s">
        <v>27583</v>
      </c>
      <c r="C663" t="s">
        <v>29019</v>
      </c>
      <c r="D663" s="3"/>
      <c r="J663" t="s">
        <v>29020</v>
      </c>
      <c r="K663" t="s">
        <v>28584</v>
      </c>
      <c r="L663" t="s">
        <v>1263</v>
      </c>
      <c r="M663">
        <v>3</v>
      </c>
      <c r="P663" s="2" t="s">
        <v>29021</v>
      </c>
      <c r="Q663" t="s">
        <v>47</v>
      </c>
      <c r="S663">
        <v>1.866944832727313E-3</v>
      </c>
      <c r="T663">
        <v>3.7313238863134757E-5</v>
      </c>
      <c r="U663">
        <v>2.6826560497283941E-4</v>
      </c>
      <c r="V663">
        <v>1.316792331635952E-4</v>
      </c>
      <c r="W663">
        <v>4.7926002298481762E-4</v>
      </c>
      <c r="X663">
        <v>2.1030697098467499E-4</v>
      </c>
      <c r="Y663">
        <v>0.1119047619047619</v>
      </c>
      <c r="Z663">
        <v>9.0999999999999998E-2</v>
      </c>
      <c r="AA663">
        <v>2.4E-2</v>
      </c>
      <c r="AB663">
        <v>0.88500000000000001</v>
      </c>
      <c r="AC663">
        <v>0.70030000000000003</v>
      </c>
      <c r="AD663" t="s">
        <v>48</v>
      </c>
      <c r="AE663" t="s">
        <v>48</v>
      </c>
      <c r="AF663" t="s">
        <v>48</v>
      </c>
    </row>
    <row r="664" spans="1:32" hidden="1" outlineLevel="1" x14ac:dyDescent="0.2">
      <c r="A664" t="s">
        <v>29022</v>
      </c>
      <c r="B664" t="s">
        <v>29023</v>
      </c>
      <c r="C664" t="s">
        <v>29024</v>
      </c>
      <c r="D664" s="3"/>
      <c r="J664" t="s">
        <v>29025</v>
      </c>
      <c r="K664" t="s">
        <v>28584</v>
      </c>
      <c r="L664" t="s">
        <v>1263</v>
      </c>
      <c r="M664">
        <v>-4</v>
      </c>
      <c r="P664" s="2" t="s">
        <v>29026</v>
      </c>
      <c r="Q664" t="s">
        <v>47</v>
      </c>
      <c r="S664">
        <v>2.7226854581385851E-4</v>
      </c>
      <c r="T664">
        <v>2.6530576633376772E-6</v>
      </c>
      <c r="U664">
        <v>1.9335895558469929E-5</v>
      </c>
      <c r="V664">
        <v>3.7170717405388132E-5</v>
      </c>
      <c r="W664">
        <v>1.4123979781288651E-4</v>
      </c>
      <c r="X664">
        <v>2.0038791262777519E-5</v>
      </c>
      <c r="Y664">
        <v>0.33333333333333331</v>
      </c>
      <c r="Z664">
        <v>0.16400000000000001</v>
      </c>
      <c r="AA664">
        <v>6.9000000000000006E-2</v>
      </c>
      <c r="AB664">
        <v>0.76700000000000002</v>
      </c>
      <c r="AC664">
        <v>0.78200000000000003</v>
      </c>
      <c r="AD664" t="s">
        <v>48</v>
      </c>
      <c r="AE664" t="s">
        <v>48</v>
      </c>
      <c r="AF664" t="s">
        <v>48</v>
      </c>
    </row>
    <row r="665" spans="1:32" hidden="1" outlineLevel="1" x14ac:dyDescent="0.2">
      <c r="A665" t="s">
        <v>29027</v>
      </c>
      <c r="B665" t="s">
        <v>29028</v>
      </c>
      <c r="C665" t="s">
        <v>26591</v>
      </c>
      <c r="D665" s="3"/>
      <c r="J665" t="s">
        <v>29029</v>
      </c>
      <c r="K665" t="s">
        <v>28601</v>
      </c>
      <c r="L665" t="s">
        <v>1263</v>
      </c>
      <c r="M665">
        <v>17</v>
      </c>
      <c r="P665" s="2" t="s">
        <v>29030</v>
      </c>
      <c r="Q665" t="s">
        <v>47</v>
      </c>
      <c r="S665">
        <v>9.6278934506699443E-4</v>
      </c>
      <c r="T665">
        <v>4.2328729250584729E-6</v>
      </c>
      <c r="U665">
        <v>4.1283357859356329E-5</v>
      </c>
      <c r="V665">
        <v>6.9920628448016942E-5</v>
      </c>
      <c r="W665">
        <v>3.6906413151882589E-4</v>
      </c>
      <c r="X665">
        <v>7.6088253990747035E-5</v>
      </c>
      <c r="Y665">
        <v>0.55000000000000004</v>
      </c>
      <c r="Z665">
        <v>0</v>
      </c>
      <c r="AA665">
        <v>0</v>
      </c>
      <c r="AB665">
        <v>1</v>
      </c>
      <c r="AC665">
        <v>0</v>
      </c>
      <c r="AD665" t="s">
        <v>48</v>
      </c>
      <c r="AE665" t="s">
        <v>48</v>
      </c>
      <c r="AF665" t="s">
        <v>48</v>
      </c>
    </row>
    <row r="666" spans="1:32" hidden="1" outlineLevel="1" x14ac:dyDescent="0.2">
      <c r="A666" t="s">
        <v>29031</v>
      </c>
      <c r="B666" t="s">
        <v>29032</v>
      </c>
      <c r="C666" t="s">
        <v>28492</v>
      </c>
      <c r="D666" s="3"/>
      <c r="J666" t="s">
        <v>29033</v>
      </c>
      <c r="K666" t="s">
        <v>28622</v>
      </c>
      <c r="L666" t="s">
        <v>1263</v>
      </c>
      <c r="M666">
        <v>5</v>
      </c>
      <c r="P666" s="2" t="s">
        <v>29034</v>
      </c>
      <c r="Q666" t="s">
        <v>47</v>
      </c>
      <c r="S666">
        <v>0.95513623952865601</v>
      </c>
      <c r="T666">
        <v>2.450098691042513E-5</v>
      </c>
      <c r="U666">
        <v>1.018326729536057E-3</v>
      </c>
      <c r="V666">
        <v>6.7849527113139629E-4</v>
      </c>
      <c r="W666">
        <v>0.92521804571151733</v>
      </c>
      <c r="X666">
        <v>2.8047797968611121E-4</v>
      </c>
      <c r="Y666">
        <v>-0.1166666666666667</v>
      </c>
      <c r="Z666">
        <v>0.26600000000000001</v>
      </c>
      <c r="AA666">
        <v>8.5000000000000006E-2</v>
      </c>
      <c r="AB666">
        <v>0.64800000000000002</v>
      </c>
      <c r="AC666">
        <v>0.64859999999999995</v>
      </c>
      <c r="AD666" t="s">
        <v>48</v>
      </c>
      <c r="AE666" t="s">
        <v>48</v>
      </c>
      <c r="AF666" t="s">
        <v>48</v>
      </c>
    </row>
    <row r="667" spans="1:32" hidden="1" outlineLevel="1" x14ac:dyDescent="0.2">
      <c r="A667" t="s">
        <v>29035</v>
      </c>
      <c r="B667" t="s">
        <v>29036</v>
      </c>
      <c r="C667" t="s">
        <v>29037</v>
      </c>
      <c r="D667" s="3"/>
      <c r="J667" t="s">
        <v>29038</v>
      </c>
      <c r="K667" t="s">
        <v>28632</v>
      </c>
      <c r="L667" t="s">
        <v>1263</v>
      </c>
      <c r="M667">
        <v>4</v>
      </c>
      <c r="P667" s="2" t="s">
        <v>29039</v>
      </c>
      <c r="Q667" t="s">
        <v>47</v>
      </c>
      <c r="S667">
        <v>6.4838374964892864E-4</v>
      </c>
      <c r="T667">
        <v>1.9660417365230391E-6</v>
      </c>
      <c r="U667">
        <v>2.3516797227784991E-5</v>
      </c>
      <c r="V667">
        <v>5.4403073590947322E-5</v>
      </c>
      <c r="W667">
        <v>2.854885533452034E-4</v>
      </c>
      <c r="X667">
        <v>4.6923785703256733E-5</v>
      </c>
      <c r="Y667">
        <v>0</v>
      </c>
      <c r="Z667">
        <v>0</v>
      </c>
      <c r="AA667">
        <v>0</v>
      </c>
      <c r="AB667">
        <v>1</v>
      </c>
      <c r="AC667">
        <v>0</v>
      </c>
      <c r="AD667" t="s">
        <v>48</v>
      </c>
      <c r="AE667" t="s">
        <v>48</v>
      </c>
      <c r="AF667" t="s">
        <v>48</v>
      </c>
    </row>
    <row r="668" spans="1:32" hidden="1" outlineLevel="1" x14ac:dyDescent="0.2">
      <c r="A668" t="s">
        <v>29040</v>
      </c>
      <c r="B668" t="s">
        <v>29041</v>
      </c>
      <c r="C668" t="s">
        <v>27005</v>
      </c>
      <c r="D668" s="3"/>
      <c r="J668" t="s">
        <v>29042</v>
      </c>
      <c r="K668" t="s">
        <v>28637</v>
      </c>
      <c r="L668" t="s">
        <v>1263</v>
      </c>
      <c r="M668">
        <v>-2</v>
      </c>
      <c r="P668" s="2" t="s">
        <v>29043</v>
      </c>
      <c r="Q668" t="s">
        <v>47</v>
      </c>
      <c r="Y668" t="s">
        <v>48</v>
      </c>
      <c r="Z668" t="s">
        <v>48</v>
      </c>
      <c r="AA668" t="s">
        <v>48</v>
      </c>
      <c r="AB668" t="s">
        <v>48</v>
      </c>
      <c r="AC668" t="s">
        <v>48</v>
      </c>
      <c r="AD668" t="s">
        <v>48</v>
      </c>
      <c r="AE668" t="s">
        <v>48</v>
      </c>
      <c r="AF668" t="s">
        <v>48</v>
      </c>
    </row>
    <row r="669" spans="1:32" hidden="1" outlineLevel="1" x14ac:dyDescent="0.2">
      <c r="A669" t="s">
        <v>29044</v>
      </c>
      <c r="B669" t="s">
        <v>29045</v>
      </c>
      <c r="C669" t="s">
        <v>29046</v>
      </c>
      <c r="D669" s="3"/>
      <c r="J669" t="s">
        <v>29047</v>
      </c>
      <c r="K669" t="s">
        <v>28641</v>
      </c>
      <c r="L669" t="s">
        <v>1263</v>
      </c>
      <c r="M669">
        <v>2</v>
      </c>
      <c r="P669" s="2" t="s">
        <v>29048</v>
      </c>
      <c r="Q669" t="s">
        <v>10831</v>
      </c>
      <c r="S669">
        <v>3.2966453582048423E-2</v>
      </c>
      <c r="T669">
        <v>1.8817082718669549E-6</v>
      </c>
      <c r="U669">
        <v>1.0635663784341889E-4</v>
      </c>
      <c r="V669">
        <v>3.9718375774100417E-4</v>
      </c>
      <c r="W669">
        <v>3.0389236286282539E-2</v>
      </c>
      <c r="X669">
        <v>3.7956193409627297E-5</v>
      </c>
      <c r="Y669">
        <v>0</v>
      </c>
      <c r="Z669">
        <v>0</v>
      </c>
      <c r="AA669">
        <v>0</v>
      </c>
      <c r="AB669">
        <v>1</v>
      </c>
      <c r="AC669">
        <v>0</v>
      </c>
      <c r="AD669" t="s">
        <v>48</v>
      </c>
      <c r="AE669" t="s">
        <v>48</v>
      </c>
      <c r="AF669" t="s">
        <v>48</v>
      </c>
    </row>
    <row r="670" spans="1:32" hidden="1" outlineLevel="1" x14ac:dyDescent="0.2">
      <c r="A670" t="s">
        <v>29049</v>
      </c>
      <c r="B670" t="s">
        <v>29050</v>
      </c>
      <c r="C670" t="s">
        <v>18539</v>
      </c>
      <c r="D670" s="3"/>
      <c r="J670" t="s">
        <v>29051</v>
      </c>
      <c r="K670" t="s">
        <v>28646</v>
      </c>
      <c r="L670" t="s">
        <v>1263</v>
      </c>
      <c r="M670">
        <v>-10</v>
      </c>
      <c r="P670" s="2" t="s">
        <v>29052</v>
      </c>
      <c r="Q670" t="s">
        <v>47</v>
      </c>
      <c r="S670">
        <v>4.2071237112395471E-4</v>
      </c>
      <c r="T670">
        <v>1.9389256067370302E-6</v>
      </c>
      <c r="U670">
        <v>1.969689947145525E-5</v>
      </c>
      <c r="V670">
        <v>4.5240340114105493E-5</v>
      </c>
      <c r="W670">
        <v>2.3100461112335319E-4</v>
      </c>
      <c r="X670">
        <v>2.798627247102559E-5</v>
      </c>
      <c r="Y670">
        <v>-0.05</v>
      </c>
      <c r="Z670">
        <v>0</v>
      </c>
      <c r="AA670">
        <v>0</v>
      </c>
      <c r="AB670">
        <v>1</v>
      </c>
      <c r="AC670">
        <v>0</v>
      </c>
      <c r="AD670" t="s">
        <v>48</v>
      </c>
      <c r="AE670" t="s">
        <v>48</v>
      </c>
      <c r="AF670" t="s">
        <v>48</v>
      </c>
    </row>
    <row r="671" spans="1:32" hidden="1" outlineLevel="1" x14ac:dyDescent="0.2">
      <c r="A671" t="s">
        <v>29053</v>
      </c>
      <c r="B671" t="s">
        <v>29054</v>
      </c>
      <c r="C671" t="s">
        <v>26956</v>
      </c>
      <c r="D671" s="3"/>
      <c r="J671" t="s">
        <v>29055</v>
      </c>
      <c r="K671" t="s">
        <v>28666</v>
      </c>
      <c r="L671" t="s">
        <v>1263</v>
      </c>
      <c r="M671">
        <v>-1</v>
      </c>
      <c r="P671" s="2" t="s">
        <v>29056</v>
      </c>
      <c r="Q671" t="s">
        <v>10132</v>
      </c>
      <c r="S671">
        <v>1.845576101914048E-3</v>
      </c>
      <c r="T671">
        <v>2.449829025863437E-6</v>
      </c>
      <c r="U671">
        <v>3.3419473766116432E-5</v>
      </c>
      <c r="V671">
        <v>1.180688486783765E-4</v>
      </c>
      <c r="W671">
        <v>9.1959442943334579E-4</v>
      </c>
      <c r="X671">
        <v>8.2091755757573992E-5</v>
      </c>
      <c r="Y671">
        <v>0</v>
      </c>
      <c r="Z671">
        <v>0</v>
      </c>
      <c r="AA671">
        <v>0</v>
      </c>
      <c r="AB671">
        <v>1</v>
      </c>
      <c r="AC671">
        <v>0</v>
      </c>
      <c r="AD671" t="s">
        <v>48</v>
      </c>
      <c r="AE671" t="s">
        <v>48</v>
      </c>
      <c r="AF671" t="s">
        <v>48</v>
      </c>
    </row>
    <row r="672" spans="1:32" hidden="1" outlineLevel="1" x14ac:dyDescent="0.2">
      <c r="A672" t="s">
        <v>29057</v>
      </c>
      <c r="B672" t="s">
        <v>29058</v>
      </c>
      <c r="C672" t="s">
        <v>27010</v>
      </c>
      <c r="D672" s="3"/>
      <c r="J672" t="s">
        <v>29059</v>
      </c>
      <c r="K672" t="s">
        <v>28678</v>
      </c>
      <c r="L672" t="s">
        <v>1263</v>
      </c>
      <c r="M672">
        <v>1</v>
      </c>
      <c r="P672" s="2" t="s">
        <v>29060</v>
      </c>
      <c r="Q672" t="s">
        <v>47</v>
      </c>
      <c r="S672">
        <v>5.1497766980901361E-4</v>
      </c>
      <c r="T672">
        <v>2.3300337943510389E-6</v>
      </c>
      <c r="U672">
        <v>3.2668012863723561E-5</v>
      </c>
      <c r="V672">
        <v>6.6625987528823316E-5</v>
      </c>
      <c r="W672">
        <v>1.809683890314773E-4</v>
      </c>
      <c r="X672">
        <v>4.272664591553621E-5</v>
      </c>
      <c r="Y672">
        <v>0</v>
      </c>
      <c r="Z672">
        <v>0.21299999999999999</v>
      </c>
      <c r="AA672">
        <v>0</v>
      </c>
      <c r="AB672">
        <v>0.78700000000000003</v>
      </c>
      <c r="AC672">
        <v>0.40189999999999998</v>
      </c>
      <c r="AD672" t="s">
        <v>48</v>
      </c>
      <c r="AE672" t="s">
        <v>48</v>
      </c>
      <c r="AF672" t="s">
        <v>48</v>
      </c>
    </row>
    <row r="673" spans="1:32" hidden="1" outlineLevel="1" x14ac:dyDescent="0.2">
      <c r="A673" t="s">
        <v>29061</v>
      </c>
      <c r="B673" t="s">
        <v>29062</v>
      </c>
      <c r="C673" t="s">
        <v>27077</v>
      </c>
      <c r="D673" s="3"/>
      <c r="J673" t="s">
        <v>29063</v>
      </c>
      <c r="K673" t="s">
        <v>28707</v>
      </c>
      <c r="L673" t="s">
        <v>1263</v>
      </c>
      <c r="M673">
        <v>-5</v>
      </c>
      <c r="P673" s="2" t="s">
        <v>29064</v>
      </c>
      <c r="Q673" t="s">
        <v>47</v>
      </c>
      <c r="S673">
        <v>2.9612844809889788E-4</v>
      </c>
      <c r="T673">
        <v>2.6045731829071879E-6</v>
      </c>
      <c r="U673">
        <v>1.8845148588297889E-5</v>
      </c>
      <c r="V673">
        <v>4.5355245674727478E-5</v>
      </c>
      <c r="W673">
        <v>1.247181644430384E-4</v>
      </c>
      <c r="X673">
        <v>2.349906571907923E-5</v>
      </c>
      <c r="Y673">
        <v>0</v>
      </c>
      <c r="Z673">
        <v>0</v>
      </c>
      <c r="AA673">
        <v>0</v>
      </c>
      <c r="AB673">
        <v>1</v>
      </c>
      <c r="AC673">
        <v>0</v>
      </c>
      <c r="AD673" t="s">
        <v>48</v>
      </c>
      <c r="AE673" t="s">
        <v>48</v>
      </c>
      <c r="AF673" t="s">
        <v>48</v>
      </c>
    </row>
    <row r="674" spans="1:32" hidden="1" outlineLevel="1" x14ac:dyDescent="0.2">
      <c r="A674" t="s">
        <v>29065</v>
      </c>
      <c r="B674" t="s">
        <v>29066</v>
      </c>
      <c r="C674" t="s">
        <v>27180</v>
      </c>
      <c r="D674" s="3"/>
      <c r="J674" t="s">
        <v>29067</v>
      </c>
      <c r="K674" t="s">
        <v>28712</v>
      </c>
      <c r="L674" t="s">
        <v>1263</v>
      </c>
      <c r="M674">
        <v>1</v>
      </c>
      <c r="P674" s="2" t="s">
        <v>29068</v>
      </c>
      <c r="Q674" t="s">
        <v>47</v>
      </c>
      <c r="S674">
        <v>2.2649599704891439E-3</v>
      </c>
      <c r="T674">
        <v>2.6227739908790682E-6</v>
      </c>
      <c r="U674">
        <v>3.763163840631023E-5</v>
      </c>
      <c r="V674">
        <v>2.1857440879102799E-4</v>
      </c>
      <c r="W674">
        <v>8.6501234909519553E-4</v>
      </c>
      <c r="X674">
        <v>1.520327350590378E-4</v>
      </c>
      <c r="Y674">
        <v>0.35</v>
      </c>
      <c r="Z674">
        <v>0</v>
      </c>
      <c r="AA674">
        <v>0.17899999999999999</v>
      </c>
      <c r="AB674">
        <v>0.82099999999999995</v>
      </c>
      <c r="AC674">
        <v>-0.34</v>
      </c>
      <c r="AD674" t="s">
        <v>48</v>
      </c>
      <c r="AE674" t="s">
        <v>48</v>
      </c>
      <c r="AF674" t="s">
        <v>48</v>
      </c>
    </row>
    <row r="675" spans="1:32" hidden="1" outlineLevel="1" x14ac:dyDescent="0.2">
      <c r="A675" t="s">
        <v>29069</v>
      </c>
      <c r="B675" t="s">
        <v>29070</v>
      </c>
      <c r="C675" t="s">
        <v>29071</v>
      </c>
      <c r="D675" s="3"/>
      <c r="J675" t="s">
        <v>29072</v>
      </c>
      <c r="K675" t="s">
        <v>28723</v>
      </c>
      <c r="L675" t="s">
        <v>1263</v>
      </c>
      <c r="M675">
        <v>30</v>
      </c>
      <c r="P675" s="2" t="s">
        <v>29073</v>
      </c>
      <c r="Q675" t="s">
        <v>47</v>
      </c>
      <c r="S675">
        <v>2.6097899535670882E-4</v>
      </c>
      <c r="T675">
        <v>2.856675564544275E-6</v>
      </c>
      <c r="U675">
        <v>1.9345116015756499E-5</v>
      </c>
      <c r="V675">
        <v>3.9162947359727702E-5</v>
      </c>
      <c r="W675">
        <v>1.3421560288406911E-4</v>
      </c>
      <c r="X675">
        <v>1.8515427655074749E-5</v>
      </c>
      <c r="Y675">
        <v>0.16785714285714279</v>
      </c>
      <c r="Z675">
        <v>0.157</v>
      </c>
      <c r="AA675">
        <v>3.2000000000000001E-2</v>
      </c>
      <c r="AB675">
        <v>0.81100000000000005</v>
      </c>
      <c r="AC675">
        <v>0.85740000000000005</v>
      </c>
      <c r="AD675" t="s">
        <v>48</v>
      </c>
      <c r="AE675" t="s">
        <v>48</v>
      </c>
      <c r="AF675" t="s">
        <v>48</v>
      </c>
    </row>
    <row r="676" spans="1:32" hidden="1" outlineLevel="1" x14ac:dyDescent="0.2">
      <c r="A676" t="s">
        <v>29074</v>
      </c>
      <c r="B676" t="s">
        <v>29075</v>
      </c>
      <c r="C676" t="s">
        <v>26591</v>
      </c>
      <c r="D676" s="3"/>
      <c r="J676" t="s">
        <v>29076</v>
      </c>
      <c r="K676" t="s">
        <v>28728</v>
      </c>
      <c r="L676" t="s">
        <v>1263</v>
      </c>
      <c r="M676">
        <v>755</v>
      </c>
      <c r="P676" s="2" t="s">
        <v>29077</v>
      </c>
      <c r="Q676" t="s">
        <v>47</v>
      </c>
      <c r="S676">
        <v>5.152408848516643E-4</v>
      </c>
      <c r="T676">
        <v>1.766951413628703E-6</v>
      </c>
      <c r="U676">
        <v>1.6199272067751739E-5</v>
      </c>
      <c r="V676">
        <v>6.1737729993183166E-5</v>
      </c>
      <c r="W676">
        <v>2.6346556842327118E-4</v>
      </c>
      <c r="X676">
        <v>2.2730395357939411E-5</v>
      </c>
      <c r="Y676">
        <v>0</v>
      </c>
      <c r="Z676">
        <v>0</v>
      </c>
      <c r="AA676">
        <v>0</v>
      </c>
      <c r="AB676">
        <v>1</v>
      </c>
      <c r="AC676">
        <v>0</v>
      </c>
      <c r="AD676" t="s">
        <v>48</v>
      </c>
      <c r="AE676" t="s">
        <v>48</v>
      </c>
      <c r="AF676" t="s">
        <v>48</v>
      </c>
    </row>
    <row r="677" spans="1:32" hidden="1" outlineLevel="1" x14ac:dyDescent="0.2">
      <c r="A677" t="s">
        <v>29078</v>
      </c>
      <c r="B677" t="s">
        <v>29079</v>
      </c>
      <c r="C677" t="s">
        <v>29080</v>
      </c>
      <c r="D677" s="3"/>
      <c r="J677" t="s">
        <v>29081</v>
      </c>
      <c r="K677" t="s">
        <v>28728</v>
      </c>
      <c r="L677" t="s">
        <v>1263</v>
      </c>
      <c r="M677">
        <v>35</v>
      </c>
      <c r="P677" s="2" t="s">
        <v>29082</v>
      </c>
      <c r="Q677" t="s">
        <v>47</v>
      </c>
      <c r="S677">
        <v>3.995024599134922E-4</v>
      </c>
      <c r="T677">
        <v>2.2934768821869511E-6</v>
      </c>
      <c r="U677">
        <v>1.8975062630488541E-5</v>
      </c>
      <c r="V677">
        <v>3.9293467125389718E-5</v>
      </c>
      <c r="W677">
        <v>1.9916906603612011E-4</v>
      </c>
      <c r="X677">
        <v>3.218205165467225E-5</v>
      </c>
      <c r="Y677">
        <v>0.3</v>
      </c>
      <c r="Z677">
        <v>0.17499999999999999</v>
      </c>
      <c r="AA677">
        <v>6.7000000000000004E-2</v>
      </c>
      <c r="AB677">
        <v>0.75800000000000001</v>
      </c>
      <c r="AC677">
        <v>0.57189999999999996</v>
      </c>
      <c r="AD677" t="s">
        <v>48</v>
      </c>
      <c r="AE677" t="s">
        <v>48</v>
      </c>
      <c r="AF677" t="s">
        <v>48</v>
      </c>
    </row>
    <row r="678" spans="1:32" hidden="1" outlineLevel="1" x14ac:dyDescent="0.2">
      <c r="A678" t="s">
        <v>29083</v>
      </c>
      <c r="B678" t="s">
        <v>29084</v>
      </c>
      <c r="C678" t="s">
        <v>28440</v>
      </c>
      <c r="D678" s="3"/>
      <c r="J678" t="s">
        <v>29085</v>
      </c>
      <c r="K678" t="s">
        <v>28728</v>
      </c>
      <c r="L678" t="s">
        <v>1263</v>
      </c>
      <c r="M678">
        <v>1</v>
      </c>
      <c r="P678" s="2" t="s">
        <v>29086</v>
      </c>
      <c r="Q678" t="s">
        <v>10150</v>
      </c>
      <c r="S678">
        <v>4.428322718013078E-4</v>
      </c>
      <c r="T678">
        <v>1.7887297190100071E-6</v>
      </c>
      <c r="U678">
        <v>1.507364504504949E-5</v>
      </c>
      <c r="V678">
        <v>4.2165509512415163E-5</v>
      </c>
      <c r="W678">
        <v>1.9996255286969239E-4</v>
      </c>
      <c r="X678">
        <v>2.4849698093021289E-5</v>
      </c>
      <c r="Y678">
        <v>0.5</v>
      </c>
      <c r="Z678">
        <v>0.23100000000000001</v>
      </c>
      <c r="AA678">
        <v>0</v>
      </c>
      <c r="AB678">
        <v>0.76900000000000002</v>
      </c>
      <c r="AC678">
        <v>0.20230000000000001</v>
      </c>
      <c r="AD678" t="s">
        <v>48</v>
      </c>
      <c r="AE678" t="s">
        <v>48</v>
      </c>
      <c r="AF678" t="s">
        <v>48</v>
      </c>
    </row>
    <row r="679" spans="1:32" hidden="1" outlineLevel="1" x14ac:dyDescent="0.2">
      <c r="A679" t="s">
        <v>29087</v>
      </c>
      <c r="B679" t="s">
        <v>29088</v>
      </c>
      <c r="C679" t="s">
        <v>19432</v>
      </c>
      <c r="D679" s="3"/>
      <c r="J679" t="s">
        <v>29089</v>
      </c>
      <c r="K679" t="s">
        <v>28736</v>
      </c>
      <c r="L679" t="s">
        <v>1263</v>
      </c>
      <c r="M679">
        <v>1</v>
      </c>
      <c r="P679" s="2" t="s">
        <v>29090</v>
      </c>
      <c r="Q679" t="s">
        <v>47</v>
      </c>
      <c r="S679">
        <v>7.4673775816336274E-4</v>
      </c>
      <c r="T679">
        <v>2.1002781522838632E-6</v>
      </c>
      <c r="U679">
        <v>2.136833245458547E-5</v>
      </c>
      <c r="V679">
        <v>8.2744241808541119E-5</v>
      </c>
      <c r="W679">
        <v>3.4196206252090627E-4</v>
      </c>
      <c r="X679">
        <v>4.7146706492640078E-5</v>
      </c>
      <c r="Y679">
        <v>0.25</v>
      </c>
      <c r="Z679">
        <v>0</v>
      </c>
      <c r="AA679">
        <v>0</v>
      </c>
      <c r="AB679">
        <v>1</v>
      </c>
      <c r="AC679">
        <v>0</v>
      </c>
      <c r="AD679" t="s">
        <v>48</v>
      </c>
      <c r="AE679" t="s">
        <v>48</v>
      </c>
      <c r="AF679" t="s">
        <v>48</v>
      </c>
    </row>
    <row r="680" spans="1:32" hidden="1" outlineLevel="1" x14ac:dyDescent="0.2">
      <c r="A680" t="s">
        <v>29091</v>
      </c>
      <c r="B680" t="s">
        <v>29092</v>
      </c>
      <c r="C680" t="s">
        <v>17438</v>
      </c>
      <c r="D680" s="3"/>
      <c r="J680" t="s">
        <v>29093</v>
      </c>
      <c r="K680" t="s">
        <v>28741</v>
      </c>
      <c r="L680" t="s">
        <v>1263</v>
      </c>
      <c r="M680">
        <v>1</v>
      </c>
      <c r="P680" s="2" t="s">
        <v>29094</v>
      </c>
      <c r="Q680" t="s">
        <v>47</v>
      </c>
      <c r="S680">
        <v>5.042544798925519E-4</v>
      </c>
      <c r="T680">
        <v>1.872080247267149E-6</v>
      </c>
      <c r="U680">
        <v>2.107520776917227E-5</v>
      </c>
      <c r="V680">
        <v>4.6666209527757019E-5</v>
      </c>
      <c r="W680">
        <v>2.5723638827912509E-4</v>
      </c>
      <c r="X680">
        <v>3.2500029192306101E-5</v>
      </c>
      <c r="Y680">
        <v>0.3</v>
      </c>
      <c r="Z680">
        <v>0.25900000000000001</v>
      </c>
      <c r="AA680">
        <v>0</v>
      </c>
      <c r="AB680">
        <v>0.74099999999999999</v>
      </c>
      <c r="AC680">
        <v>0.79059999999999997</v>
      </c>
      <c r="AD680" t="s">
        <v>48</v>
      </c>
      <c r="AE680" t="s">
        <v>48</v>
      </c>
      <c r="AF680" t="s">
        <v>48</v>
      </c>
    </row>
    <row r="681" spans="1:32" hidden="1" outlineLevel="1" x14ac:dyDescent="0.2">
      <c r="A681" t="s">
        <v>29095</v>
      </c>
      <c r="B681" t="s">
        <v>29096</v>
      </c>
      <c r="C681" t="s">
        <v>29097</v>
      </c>
      <c r="D681" s="3"/>
      <c r="J681" t="s">
        <v>29098</v>
      </c>
      <c r="K681" t="s">
        <v>28746</v>
      </c>
      <c r="L681" t="s">
        <v>1263</v>
      </c>
      <c r="M681">
        <v>1</v>
      </c>
      <c r="P681" s="2" t="s">
        <v>29099</v>
      </c>
      <c r="Q681" t="s">
        <v>47</v>
      </c>
      <c r="S681">
        <v>5.3948245942592621E-2</v>
      </c>
      <c r="T681">
        <v>3.8040732761146501E-5</v>
      </c>
      <c r="U681">
        <v>1.5993828419595959E-3</v>
      </c>
      <c r="V681">
        <v>5.0166895380243659E-4</v>
      </c>
      <c r="W681">
        <v>2.8466857969760891E-2</v>
      </c>
      <c r="X681">
        <v>6.7147042136639357E-4</v>
      </c>
      <c r="Y681">
        <v>0</v>
      </c>
      <c r="Z681">
        <v>0</v>
      </c>
      <c r="AA681">
        <v>0</v>
      </c>
      <c r="AB681">
        <v>1</v>
      </c>
      <c r="AC681">
        <v>0</v>
      </c>
      <c r="AD681" t="s">
        <v>48</v>
      </c>
      <c r="AE681" t="s">
        <v>48</v>
      </c>
      <c r="AF681" t="s">
        <v>48</v>
      </c>
    </row>
    <row r="682" spans="1:32" hidden="1" outlineLevel="1" x14ac:dyDescent="0.2">
      <c r="A682" t="s">
        <v>29100</v>
      </c>
      <c r="B682" t="s">
        <v>29101</v>
      </c>
      <c r="C682" t="s">
        <v>28440</v>
      </c>
      <c r="D682" s="3"/>
      <c r="J682" t="s">
        <v>29102</v>
      </c>
      <c r="K682" t="s">
        <v>28756</v>
      </c>
      <c r="L682" t="s">
        <v>1263</v>
      </c>
      <c r="M682">
        <v>11</v>
      </c>
      <c r="P682" s="2" t="s">
        <v>29103</v>
      </c>
      <c r="Q682" t="s">
        <v>10150</v>
      </c>
      <c r="S682">
        <v>0.1945476830005646</v>
      </c>
      <c r="T682">
        <v>6.0867638239869848E-5</v>
      </c>
      <c r="U682">
        <v>9.2919081449508667E-2</v>
      </c>
      <c r="V682">
        <v>5.1918311510235071E-4</v>
      </c>
      <c r="W682">
        <v>1.2372325174510481E-2</v>
      </c>
      <c r="X682">
        <v>9.1329088900238276E-4</v>
      </c>
      <c r="Y682">
        <v>5.8333333333333327E-2</v>
      </c>
      <c r="Z682">
        <v>0.10199999999999999</v>
      </c>
      <c r="AA682">
        <v>5.8999999999999997E-2</v>
      </c>
      <c r="AB682">
        <v>0.83799999999999997</v>
      </c>
      <c r="AC682">
        <v>0.57189999999999996</v>
      </c>
      <c r="AD682" t="s">
        <v>48</v>
      </c>
      <c r="AE682" t="s">
        <v>48</v>
      </c>
      <c r="AF682" t="s">
        <v>48</v>
      </c>
    </row>
    <row r="683" spans="1:32" hidden="1" outlineLevel="1" x14ac:dyDescent="0.2">
      <c r="A683" t="s">
        <v>29104</v>
      </c>
      <c r="B683" t="s">
        <v>29105</v>
      </c>
      <c r="C683" t="s">
        <v>28492</v>
      </c>
      <c r="D683" s="3"/>
      <c r="J683" t="s">
        <v>29106</v>
      </c>
      <c r="K683" t="s">
        <v>28769</v>
      </c>
      <c r="L683" t="s">
        <v>1263</v>
      </c>
      <c r="M683">
        <v>17</v>
      </c>
      <c r="P683" s="2" t="s">
        <v>29107</v>
      </c>
      <c r="Q683" t="s">
        <v>47</v>
      </c>
      <c r="S683">
        <v>0.9448084831237793</v>
      </c>
      <c r="T683">
        <v>2.7742539532482619E-4</v>
      </c>
      <c r="U683">
        <v>0.89974147081375122</v>
      </c>
      <c r="V683">
        <v>4.5020459219813347E-3</v>
      </c>
      <c r="W683">
        <v>0.21349337697029111</v>
      </c>
      <c r="X683">
        <v>4.4722189195454121E-3</v>
      </c>
      <c r="Y683">
        <v>-0.43452380952380948</v>
      </c>
      <c r="Z683">
        <v>0</v>
      </c>
      <c r="AA683">
        <v>0.17499999999999999</v>
      </c>
      <c r="AB683">
        <v>0.82499999999999996</v>
      </c>
      <c r="AC683">
        <v>-0.76449999999999996</v>
      </c>
      <c r="AD683" t="s">
        <v>48</v>
      </c>
      <c r="AE683" t="s">
        <v>48</v>
      </c>
      <c r="AF683" t="s">
        <v>48</v>
      </c>
    </row>
    <row r="684" spans="1:32" hidden="1" outlineLevel="1" x14ac:dyDescent="0.2">
      <c r="A684" t="s">
        <v>29108</v>
      </c>
      <c r="B684" t="s">
        <v>29109</v>
      </c>
      <c r="C684" t="s">
        <v>29110</v>
      </c>
      <c r="D684" s="3"/>
      <c r="J684" t="s">
        <v>29111</v>
      </c>
      <c r="K684" t="s">
        <v>28769</v>
      </c>
      <c r="L684" t="s">
        <v>1263</v>
      </c>
      <c r="M684">
        <v>21</v>
      </c>
      <c r="P684" s="2" t="s">
        <v>29112</v>
      </c>
      <c r="Q684" t="s">
        <v>47</v>
      </c>
      <c r="S684">
        <v>0.98723196983337402</v>
      </c>
      <c r="T684">
        <v>6.8825273774564266E-4</v>
      </c>
      <c r="U684">
        <v>0.92834848165512085</v>
      </c>
      <c r="V684">
        <v>6.1768465675413609E-3</v>
      </c>
      <c r="W684">
        <v>0.79802900552749634</v>
      </c>
      <c r="X684">
        <v>8.3188069984316826E-3</v>
      </c>
      <c r="Y684">
        <v>0.22500000000000001</v>
      </c>
      <c r="Z684">
        <v>0.20399999999999999</v>
      </c>
      <c r="AA684">
        <v>0.17899999999999999</v>
      </c>
      <c r="AB684">
        <v>0.61599999999999999</v>
      </c>
      <c r="AC684">
        <v>-2.58E-2</v>
      </c>
      <c r="AD684" t="s">
        <v>48</v>
      </c>
      <c r="AE684" t="s">
        <v>48</v>
      </c>
      <c r="AF684" t="s">
        <v>48</v>
      </c>
    </row>
    <row r="685" spans="1:32" hidden="1" outlineLevel="1" x14ac:dyDescent="0.2">
      <c r="A685" t="s">
        <v>29113</v>
      </c>
      <c r="B685" t="s">
        <v>29114</v>
      </c>
      <c r="C685" t="s">
        <v>27335</v>
      </c>
      <c r="D685" s="3"/>
      <c r="J685" t="s">
        <v>29115</v>
      </c>
      <c r="K685" t="s">
        <v>28769</v>
      </c>
      <c r="L685" t="s">
        <v>1263</v>
      </c>
      <c r="M685">
        <v>8</v>
      </c>
      <c r="P685" s="2" t="s">
        <v>29116</v>
      </c>
      <c r="Q685" t="s">
        <v>13021</v>
      </c>
      <c r="S685">
        <v>4.4027771218679851E-4</v>
      </c>
      <c r="T685">
        <v>2.0033180589962289E-6</v>
      </c>
      <c r="U685">
        <v>1.6188198060262952E-5</v>
      </c>
      <c r="V685">
        <v>5.1804738177452243E-5</v>
      </c>
      <c r="W685">
        <v>2.220607857452706E-4</v>
      </c>
      <c r="X685">
        <v>2.508211764506996E-5</v>
      </c>
      <c r="Y685">
        <v>0.5</v>
      </c>
      <c r="Z685">
        <v>0</v>
      </c>
      <c r="AA685">
        <v>0.185</v>
      </c>
      <c r="AB685">
        <v>0.81499999999999995</v>
      </c>
      <c r="AC685">
        <v>-0.36120000000000002</v>
      </c>
      <c r="AD685" t="s">
        <v>48</v>
      </c>
      <c r="AE685" t="s">
        <v>48</v>
      </c>
      <c r="AF685" t="s">
        <v>48</v>
      </c>
    </row>
    <row r="686" spans="1:32" hidden="1" outlineLevel="1" x14ac:dyDescent="0.2">
      <c r="A686" t="s">
        <v>29117</v>
      </c>
      <c r="B686" t="s">
        <v>29118</v>
      </c>
      <c r="C686" t="s">
        <v>29119</v>
      </c>
      <c r="D686" s="3"/>
      <c r="J686" t="s">
        <v>29120</v>
      </c>
      <c r="K686" t="s">
        <v>28817</v>
      </c>
      <c r="L686" t="s">
        <v>1263</v>
      </c>
      <c r="M686">
        <v>1</v>
      </c>
      <c r="P686" s="2" t="s">
        <v>29121</v>
      </c>
      <c r="Q686" t="s">
        <v>47</v>
      </c>
      <c r="S686">
        <v>3.8111876347102219E-4</v>
      </c>
      <c r="T686">
        <v>2.5541694412822839E-6</v>
      </c>
      <c r="U686">
        <v>2.304372719663661E-5</v>
      </c>
      <c r="V686">
        <v>5.386880729929544E-5</v>
      </c>
      <c r="W686">
        <v>1.7604394815862179E-4</v>
      </c>
      <c r="X686">
        <v>2.0546587620629001E-5</v>
      </c>
      <c r="Y686">
        <v>0.26666666666666672</v>
      </c>
      <c r="Z686">
        <v>0.10100000000000001</v>
      </c>
      <c r="AA686">
        <v>7.5999999999999998E-2</v>
      </c>
      <c r="AB686">
        <v>0.82299999999999995</v>
      </c>
      <c r="AC686">
        <v>0.2382</v>
      </c>
      <c r="AD686" t="s">
        <v>48</v>
      </c>
      <c r="AE686" t="s">
        <v>48</v>
      </c>
      <c r="AF686" t="s">
        <v>48</v>
      </c>
    </row>
    <row r="687" spans="1:32" hidden="1" outlineLevel="1" x14ac:dyDescent="0.2">
      <c r="A687" t="s">
        <v>29122</v>
      </c>
      <c r="B687" t="s">
        <v>29123</v>
      </c>
      <c r="C687" t="s">
        <v>29124</v>
      </c>
      <c r="D687" s="3"/>
      <c r="J687" t="s">
        <v>29125</v>
      </c>
      <c r="K687" t="s">
        <v>28817</v>
      </c>
      <c r="L687" t="s">
        <v>1263</v>
      </c>
      <c r="M687">
        <v>12</v>
      </c>
      <c r="P687" s="2" t="s">
        <v>29126</v>
      </c>
      <c r="Q687" t="s">
        <v>47</v>
      </c>
      <c r="S687">
        <v>2.247072989121079E-3</v>
      </c>
      <c r="T687">
        <v>2.3991826765268338E-6</v>
      </c>
      <c r="U687">
        <v>3.2931569876382127E-5</v>
      </c>
      <c r="V687">
        <v>1.076134722097777E-4</v>
      </c>
      <c r="W687">
        <v>7.2646536864340305E-4</v>
      </c>
      <c r="X687">
        <v>2.1618590108118951E-4</v>
      </c>
      <c r="Y687">
        <v>0.8125</v>
      </c>
      <c r="Z687">
        <v>0.56100000000000005</v>
      </c>
      <c r="AA687">
        <v>0</v>
      </c>
      <c r="AB687">
        <v>0.439</v>
      </c>
      <c r="AC687">
        <v>0.82599999999999996</v>
      </c>
      <c r="AD687" t="s">
        <v>48</v>
      </c>
      <c r="AE687" t="s">
        <v>48</v>
      </c>
      <c r="AF687" t="s">
        <v>48</v>
      </c>
    </row>
    <row r="688" spans="1:32" hidden="1" outlineLevel="1" x14ac:dyDescent="0.2">
      <c r="A688" t="s">
        <v>29127</v>
      </c>
      <c r="B688" t="s">
        <v>29128</v>
      </c>
      <c r="C688" t="s">
        <v>29129</v>
      </c>
      <c r="D688" s="3"/>
      <c r="J688" t="s">
        <v>29130</v>
      </c>
      <c r="K688" t="s">
        <v>28817</v>
      </c>
      <c r="L688" t="s">
        <v>1263</v>
      </c>
      <c r="M688">
        <v>1</v>
      </c>
      <c r="P688" s="2" t="s">
        <v>29131</v>
      </c>
      <c r="Q688" t="s">
        <v>10150</v>
      </c>
      <c r="S688">
        <v>5.2301865071058273E-4</v>
      </c>
      <c r="T688">
        <v>3.0660803531645801E-6</v>
      </c>
      <c r="U688">
        <v>2.7184652935829942E-5</v>
      </c>
      <c r="V688">
        <v>5.0999235099880018E-5</v>
      </c>
      <c r="W688">
        <v>2.3434284958057111E-4</v>
      </c>
      <c r="X688">
        <v>2.5805908080656081E-5</v>
      </c>
      <c r="Y688">
        <v>5.2857142857142887E-2</v>
      </c>
      <c r="Z688">
        <v>8.8999999999999996E-2</v>
      </c>
      <c r="AA688">
        <v>6.4000000000000001E-2</v>
      </c>
      <c r="AB688">
        <v>0.84699999999999998</v>
      </c>
      <c r="AC688">
        <v>-0.12429999999999999</v>
      </c>
      <c r="AD688" t="s">
        <v>48</v>
      </c>
      <c r="AE688" t="s">
        <v>48</v>
      </c>
      <c r="AF688" t="s">
        <v>48</v>
      </c>
    </row>
    <row r="689" spans="1:32" hidden="1" outlineLevel="1" x14ac:dyDescent="0.2">
      <c r="A689" t="s">
        <v>29132</v>
      </c>
      <c r="B689" t="s">
        <v>29133</v>
      </c>
      <c r="C689" t="s">
        <v>28378</v>
      </c>
      <c r="D689" s="3"/>
      <c r="J689" t="s">
        <v>29134</v>
      </c>
      <c r="K689" t="s">
        <v>28840</v>
      </c>
      <c r="L689" t="s">
        <v>1263</v>
      </c>
      <c r="M689">
        <v>0</v>
      </c>
      <c r="P689" s="2" t="s">
        <v>29135</v>
      </c>
      <c r="Q689" t="s">
        <v>47</v>
      </c>
      <c r="S689">
        <v>2.4789933115243908E-2</v>
      </c>
      <c r="T689">
        <v>6.8206250034563709E-6</v>
      </c>
      <c r="U689">
        <v>1.4835026813670991E-3</v>
      </c>
      <c r="V689">
        <v>7.986713171703741E-5</v>
      </c>
      <c r="W689">
        <v>1.8412904813885689E-2</v>
      </c>
      <c r="X689">
        <v>1.4841063239146021E-4</v>
      </c>
      <c r="Y689">
        <v>3.0470085470085478E-2</v>
      </c>
      <c r="Z689">
        <v>0.13300000000000001</v>
      </c>
      <c r="AA689">
        <v>7.4999999999999997E-2</v>
      </c>
      <c r="AB689">
        <v>0.79200000000000004</v>
      </c>
      <c r="AC689">
        <v>0.8609</v>
      </c>
      <c r="AD689" t="s">
        <v>48</v>
      </c>
      <c r="AE689" t="s">
        <v>48</v>
      </c>
      <c r="AF689" t="s">
        <v>48</v>
      </c>
    </row>
    <row r="690" spans="1:32" hidden="1" outlineLevel="1" x14ac:dyDescent="0.2">
      <c r="A690" t="s">
        <v>29136</v>
      </c>
      <c r="B690" t="s">
        <v>29137</v>
      </c>
      <c r="C690" t="s">
        <v>29138</v>
      </c>
      <c r="D690" s="3"/>
      <c r="J690" t="s">
        <v>29139</v>
      </c>
      <c r="K690" t="s">
        <v>28844</v>
      </c>
      <c r="L690" t="s">
        <v>1263</v>
      </c>
      <c r="M690">
        <v>70</v>
      </c>
      <c r="P690" s="2" t="s">
        <v>29140</v>
      </c>
      <c r="Q690" t="s">
        <v>47</v>
      </c>
      <c r="S690">
        <v>8.4142327308654785E-2</v>
      </c>
      <c r="T690">
        <v>2.613370816106908E-5</v>
      </c>
      <c r="U690">
        <v>1.848367159254849E-3</v>
      </c>
      <c r="V690">
        <v>1.8309183651581411E-3</v>
      </c>
      <c r="W690">
        <v>4.4449739158153527E-2</v>
      </c>
      <c r="X690">
        <v>6.9297605659812689E-4</v>
      </c>
      <c r="Y690">
        <v>0.05</v>
      </c>
      <c r="Z690">
        <v>0.187</v>
      </c>
      <c r="AA690">
        <v>0</v>
      </c>
      <c r="AB690">
        <v>0.81299999999999994</v>
      </c>
      <c r="AC690">
        <v>0.31819999999999998</v>
      </c>
      <c r="AD690" t="s">
        <v>48</v>
      </c>
      <c r="AE690" t="s">
        <v>48</v>
      </c>
      <c r="AF690" t="s">
        <v>48</v>
      </c>
    </row>
    <row r="691" spans="1:32" hidden="1" outlineLevel="1" x14ac:dyDescent="0.2">
      <c r="A691" t="s">
        <v>29141</v>
      </c>
      <c r="B691" t="s">
        <v>29142</v>
      </c>
      <c r="C691" t="s">
        <v>23041</v>
      </c>
      <c r="D691" s="3"/>
      <c r="J691" t="s">
        <v>29143</v>
      </c>
      <c r="K691" t="s">
        <v>28844</v>
      </c>
      <c r="L691" t="s">
        <v>1263</v>
      </c>
      <c r="M691">
        <v>0</v>
      </c>
      <c r="P691" s="2" t="s">
        <v>29144</v>
      </c>
      <c r="Q691" t="s">
        <v>47</v>
      </c>
      <c r="S691">
        <v>0.10787273943424221</v>
      </c>
      <c r="T691">
        <v>2.179160583182238E-5</v>
      </c>
      <c r="U691">
        <v>3.7375239189714189E-3</v>
      </c>
      <c r="V691">
        <v>4.279601271264255E-4</v>
      </c>
      <c r="W691">
        <v>6.873052567243576E-2</v>
      </c>
      <c r="X691">
        <v>3.789649810642004E-3</v>
      </c>
      <c r="Y691">
        <v>-0.16666666666666671</v>
      </c>
      <c r="Z691">
        <v>3.7999999999999999E-2</v>
      </c>
      <c r="AA691">
        <v>5.8000000000000003E-2</v>
      </c>
      <c r="AB691">
        <v>0.90300000000000002</v>
      </c>
      <c r="AC691">
        <v>-0.19159999999999999</v>
      </c>
      <c r="AD691" t="s">
        <v>48</v>
      </c>
      <c r="AE691" t="s">
        <v>48</v>
      </c>
      <c r="AF691" t="s">
        <v>48</v>
      </c>
    </row>
    <row r="692" spans="1:32" hidden="1" outlineLevel="1" x14ac:dyDescent="0.2">
      <c r="A692" t="s">
        <v>29145</v>
      </c>
      <c r="B692" t="s">
        <v>26812</v>
      </c>
      <c r="C692" t="s">
        <v>27096</v>
      </c>
      <c r="D692" s="3"/>
      <c r="J692" t="s">
        <v>29146</v>
      </c>
      <c r="K692" t="s">
        <v>28844</v>
      </c>
      <c r="L692" t="s">
        <v>1263</v>
      </c>
      <c r="M692">
        <v>-31</v>
      </c>
      <c r="P692" s="2" t="s">
        <v>29147</v>
      </c>
      <c r="Q692" t="s">
        <v>27099</v>
      </c>
      <c r="S692">
        <v>0.49721148610115051</v>
      </c>
      <c r="T692">
        <v>6.7727807618211955E-5</v>
      </c>
      <c r="U692">
        <v>9.6051923930644989E-2</v>
      </c>
      <c r="V692">
        <v>3.064474323764443E-3</v>
      </c>
      <c r="W692">
        <v>4.5485649257898331E-2</v>
      </c>
      <c r="X692">
        <v>1.1021810350939629E-3</v>
      </c>
      <c r="Y692">
        <v>-0.5</v>
      </c>
      <c r="Z692">
        <v>0</v>
      </c>
      <c r="AA692">
        <v>0.36799999999999999</v>
      </c>
      <c r="AB692">
        <v>0.63200000000000001</v>
      </c>
      <c r="AC692">
        <v>-0.5423</v>
      </c>
      <c r="AD692" t="s">
        <v>48</v>
      </c>
      <c r="AE692" t="s">
        <v>48</v>
      </c>
      <c r="AF692" t="s">
        <v>48</v>
      </c>
    </row>
    <row r="693" spans="1:32" hidden="1" outlineLevel="1" x14ac:dyDescent="0.2">
      <c r="A693" t="s">
        <v>29148</v>
      </c>
      <c r="B693" t="s">
        <v>29149</v>
      </c>
      <c r="C693" t="s">
        <v>29150</v>
      </c>
      <c r="D693" s="3"/>
      <c r="J693" t="s">
        <v>29151</v>
      </c>
      <c r="K693" t="s">
        <v>28867</v>
      </c>
      <c r="L693" t="s">
        <v>1263</v>
      </c>
      <c r="M693">
        <v>14</v>
      </c>
      <c r="P693" s="2" t="s">
        <v>29152</v>
      </c>
      <c r="Q693" t="s">
        <v>47</v>
      </c>
      <c r="S693">
        <v>5.2262097597122192E-4</v>
      </c>
      <c r="T693">
        <v>3.2272744192596288E-6</v>
      </c>
      <c r="U693">
        <v>2.477407360856887E-5</v>
      </c>
      <c r="V693">
        <v>6.4517960709054023E-5</v>
      </c>
      <c r="W693">
        <v>1.773051917552948E-4</v>
      </c>
      <c r="X693">
        <v>1.9033275748370219E-5</v>
      </c>
      <c r="Y693">
        <v>0.16666666666666671</v>
      </c>
      <c r="Z693">
        <v>0</v>
      </c>
      <c r="AA693">
        <v>7.2999999999999995E-2</v>
      </c>
      <c r="AB693">
        <v>0.92700000000000005</v>
      </c>
      <c r="AC693">
        <v>-0.47539999999999999</v>
      </c>
      <c r="AD693" t="s">
        <v>48</v>
      </c>
      <c r="AE693" t="s">
        <v>48</v>
      </c>
      <c r="AF693" t="s">
        <v>48</v>
      </c>
    </row>
    <row r="694" spans="1:32" hidden="1" outlineLevel="1" x14ac:dyDescent="0.2">
      <c r="A694" t="s">
        <v>29153</v>
      </c>
      <c r="B694" t="s">
        <v>29154</v>
      </c>
      <c r="C694" t="s">
        <v>29155</v>
      </c>
      <c r="D694" s="3"/>
      <c r="J694" t="s">
        <v>29156</v>
      </c>
      <c r="K694" t="s">
        <v>28888</v>
      </c>
      <c r="L694" t="s">
        <v>1263</v>
      </c>
      <c r="M694">
        <v>1</v>
      </c>
      <c r="P694" s="2" t="s">
        <v>29157</v>
      </c>
      <c r="Q694" t="s">
        <v>47</v>
      </c>
      <c r="S694">
        <v>6.5805790945887574E-3</v>
      </c>
      <c r="T694">
        <v>7.6057808655605186E-6</v>
      </c>
      <c r="U694">
        <v>1.6866481746546919E-4</v>
      </c>
      <c r="V694">
        <v>1.0260397539241239E-4</v>
      </c>
      <c r="W694">
        <v>2.1563176997005939E-3</v>
      </c>
      <c r="X694">
        <v>9.478904539719224E-4</v>
      </c>
      <c r="Y694">
        <v>-0.26666666666666672</v>
      </c>
      <c r="Z694">
        <v>0</v>
      </c>
      <c r="AA694">
        <v>0.24099999999999999</v>
      </c>
      <c r="AB694">
        <v>0.75900000000000001</v>
      </c>
      <c r="AC694">
        <v>-0.53300000000000003</v>
      </c>
      <c r="AD694" t="s">
        <v>48</v>
      </c>
      <c r="AE694" t="s">
        <v>48</v>
      </c>
      <c r="AF694" t="s">
        <v>48</v>
      </c>
    </row>
    <row r="695" spans="1:32" hidden="1" outlineLevel="1" x14ac:dyDescent="0.2">
      <c r="A695" t="s">
        <v>29158</v>
      </c>
      <c r="B695" t="s">
        <v>29159</v>
      </c>
      <c r="C695" t="s">
        <v>26833</v>
      </c>
      <c r="D695" s="3"/>
      <c r="J695" t="s">
        <v>29160</v>
      </c>
      <c r="K695" t="s">
        <v>28893</v>
      </c>
      <c r="L695" t="s">
        <v>1263</v>
      </c>
      <c r="M695">
        <v>73</v>
      </c>
      <c r="P695" s="2" t="s">
        <v>29161</v>
      </c>
      <c r="Q695" t="s">
        <v>47</v>
      </c>
      <c r="S695">
        <v>3.352836356498301E-4</v>
      </c>
      <c r="T695">
        <v>3.0370022159331711E-6</v>
      </c>
      <c r="U695">
        <v>1.808366141631268E-5</v>
      </c>
      <c r="V695">
        <v>5.1306651585036889E-5</v>
      </c>
      <c r="W695">
        <v>1.6078955377452081E-4</v>
      </c>
      <c r="X695">
        <v>2.2945487216929909E-5</v>
      </c>
      <c r="Y695">
        <v>3.333333333333334E-2</v>
      </c>
      <c r="Z695">
        <v>0.184</v>
      </c>
      <c r="AA695">
        <v>6.6000000000000003E-2</v>
      </c>
      <c r="AB695">
        <v>0.749</v>
      </c>
      <c r="AC695">
        <v>0.67049999999999998</v>
      </c>
      <c r="AD695" t="s">
        <v>48</v>
      </c>
      <c r="AE695" t="s">
        <v>48</v>
      </c>
      <c r="AF695" t="s">
        <v>48</v>
      </c>
    </row>
    <row r="696" spans="1:32" hidden="1" outlineLevel="1" x14ac:dyDescent="0.2">
      <c r="A696" t="s">
        <v>29162</v>
      </c>
      <c r="B696" t="s">
        <v>29163</v>
      </c>
      <c r="C696" t="s">
        <v>26489</v>
      </c>
      <c r="D696" s="3"/>
      <c r="J696" t="s">
        <v>29164</v>
      </c>
      <c r="K696" t="s">
        <v>28897</v>
      </c>
      <c r="L696" t="s">
        <v>1263</v>
      </c>
      <c r="M696">
        <v>-42</v>
      </c>
      <c r="P696" s="2" t="s">
        <v>29165</v>
      </c>
      <c r="Q696" t="s">
        <v>47</v>
      </c>
      <c r="S696">
        <v>6.0481526888906956E-3</v>
      </c>
      <c r="T696">
        <v>3.2931067835306749E-5</v>
      </c>
      <c r="U696">
        <v>3.6143360193818808E-4</v>
      </c>
      <c r="V696">
        <v>1.1103547149105E-4</v>
      </c>
      <c r="W696">
        <v>2.6708599179983139E-3</v>
      </c>
      <c r="X696">
        <v>1.704953756416216E-4</v>
      </c>
      <c r="Y696">
        <v>1.8055555555555561E-2</v>
      </c>
      <c r="Z696">
        <v>0</v>
      </c>
      <c r="AA696">
        <v>2.1000000000000001E-2</v>
      </c>
      <c r="AB696">
        <v>0.97899999999999998</v>
      </c>
      <c r="AC696">
        <v>-0.1027</v>
      </c>
      <c r="AD696" t="s">
        <v>48</v>
      </c>
      <c r="AE696" t="s">
        <v>48</v>
      </c>
      <c r="AF696" t="s">
        <v>48</v>
      </c>
    </row>
    <row r="697" spans="1:32" hidden="1" outlineLevel="1" x14ac:dyDescent="0.2">
      <c r="A697" t="s">
        <v>29166</v>
      </c>
      <c r="B697" t="s">
        <v>29084</v>
      </c>
      <c r="C697" t="s">
        <v>27180</v>
      </c>
      <c r="D697" s="3"/>
      <c r="J697" t="s">
        <v>29167</v>
      </c>
      <c r="K697" t="s">
        <v>28912</v>
      </c>
      <c r="L697" t="s">
        <v>1263</v>
      </c>
      <c r="M697">
        <v>6</v>
      </c>
      <c r="P697" s="2" t="s">
        <v>29168</v>
      </c>
      <c r="Q697" t="s">
        <v>47</v>
      </c>
      <c r="S697">
        <v>3.5766451619565491E-3</v>
      </c>
      <c r="T697">
        <v>3.0537448765244328E-5</v>
      </c>
      <c r="U697">
        <v>2.1313613979145879E-4</v>
      </c>
      <c r="V697">
        <v>1.2926201452501121E-4</v>
      </c>
      <c r="W697">
        <v>1.213880372233689E-3</v>
      </c>
      <c r="X697">
        <v>1.395059225615114E-4</v>
      </c>
      <c r="Y697">
        <v>5.2499999999999998E-2</v>
      </c>
      <c r="Z697">
        <v>0.17299999999999999</v>
      </c>
      <c r="AA697">
        <v>8.5999999999999993E-2</v>
      </c>
      <c r="AB697">
        <v>0.74099999999999999</v>
      </c>
      <c r="AC697">
        <v>0.63570000000000004</v>
      </c>
      <c r="AD697" t="s">
        <v>48</v>
      </c>
      <c r="AE697" t="s">
        <v>48</v>
      </c>
      <c r="AF697" t="s">
        <v>48</v>
      </c>
    </row>
    <row r="698" spans="1:32" hidden="1" outlineLevel="1" x14ac:dyDescent="0.2">
      <c r="A698" t="s">
        <v>29169</v>
      </c>
      <c r="B698" t="s">
        <v>29170</v>
      </c>
      <c r="C698" t="s">
        <v>28518</v>
      </c>
      <c r="D698" s="3"/>
      <c r="J698" t="s">
        <v>29171</v>
      </c>
      <c r="K698" t="s">
        <v>28912</v>
      </c>
      <c r="L698" t="s">
        <v>1263</v>
      </c>
      <c r="M698">
        <v>6</v>
      </c>
      <c r="P698" s="2" t="s">
        <v>29172</v>
      </c>
      <c r="Q698" t="s">
        <v>47</v>
      </c>
      <c r="S698">
        <v>3.9419534732587641E-4</v>
      </c>
      <c r="T698">
        <v>5.099046575196553E-6</v>
      </c>
      <c r="U698">
        <v>3.7987912946846343E-5</v>
      </c>
      <c r="V698">
        <v>4.2808947910089053E-5</v>
      </c>
      <c r="W698">
        <v>1.3689960178453481E-4</v>
      </c>
      <c r="X698">
        <v>5.0865524826804183E-5</v>
      </c>
      <c r="Y698">
        <v>0.1785714285714286</v>
      </c>
      <c r="Z698">
        <v>0.187</v>
      </c>
      <c r="AA698">
        <v>0</v>
      </c>
      <c r="AB698">
        <v>0.81299999999999994</v>
      </c>
      <c r="AC698">
        <v>0.78410000000000002</v>
      </c>
      <c r="AD698" t="s">
        <v>48</v>
      </c>
      <c r="AE698" t="s">
        <v>48</v>
      </c>
      <c r="AF698" t="s">
        <v>48</v>
      </c>
    </row>
    <row r="699" spans="1:32" hidden="1" outlineLevel="1" x14ac:dyDescent="0.2">
      <c r="A699" t="s">
        <v>29173</v>
      </c>
      <c r="B699" t="s">
        <v>29174</v>
      </c>
      <c r="C699" t="s">
        <v>27096</v>
      </c>
      <c r="D699" s="3"/>
      <c r="J699" t="s">
        <v>29175</v>
      </c>
      <c r="K699" t="s">
        <v>28917</v>
      </c>
      <c r="L699" t="s">
        <v>1263</v>
      </c>
      <c r="M699">
        <v>-3</v>
      </c>
      <c r="P699" s="2" t="s">
        <v>29176</v>
      </c>
      <c r="Q699" t="s">
        <v>27099</v>
      </c>
      <c r="S699">
        <v>4.0989439003169542E-4</v>
      </c>
      <c r="T699">
        <v>1.923491709021619E-6</v>
      </c>
      <c r="U699">
        <v>1.654774860071484E-5</v>
      </c>
      <c r="V699">
        <v>4.7005385567899793E-5</v>
      </c>
      <c r="W699">
        <v>2.0439930085558439E-4</v>
      </c>
      <c r="X699">
        <v>2.2762953449273479E-5</v>
      </c>
      <c r="Y699">
        <v>0</v>
      </c>
      <c r="Z699">
        <v>0.16700000000000001</v>
      </c>
      <c r="AA699">
        <v>0</v>
      </c>
      <c r="AB699">
        <v>0.83299999999999996</v>
      </c>
      <c r="AC699">
        <v>0.49390000000000001</v>
      </c>
      <c r="AD699" t="s">
        <v>48</v>
      </c>
      <c r="AE699" t="s">
        <v>48</v>
      </c>
      <c r="AF699" t="s">
        <v>48</v>
      </c>
    </row>
    <row r="700" spans="1:32" hidden="1" outlineLevel="1" x14ac:dyDescent="0.2">
      <c r="A700" t="s">
        <v>29177</v>
      </c>
      <c r="B700" t="s">
        <v>29178</v>
      </c>
      <c r="C700" t="s">
        <v>29179</v>
      </c>
      <c r="D700" s="3"/>
      <c r="J700" t="s">
        <v>29180</v>
      </c>
      <c r="K700" t="s">
        <v>28917</v>
      </c>
      <c r="L700" t="s">
        <v>1263</v>
      </c>
      <c r="M700">
        <v>-10</v>
      </c>
      <c r="P700" s="2" t="s">
        <v>29181</v>
      </c>
      <c r="Q700" t="s">
        <v>47</v>
      </c>
      <c r="S700">
        <v>2.300618798471987E-4</v>
      </c>
      <c r="T700">
        <v>3.8709581531293216E-6</v>
      </c>
      <c r="U700">
        <v>1.9958994016633369E-5</v>
      </c>
      <c r="V700">
        <v>4.4977849029237398E-5</v>
      </c>
      <c r="W700">
        <v>1.037852125591598E-4</v>
      </c>
      <c r="X700">
        <v>1.877289651019964E-5</v>
      </c>
      <c r="Y700">
        <v>0.25</v>
      </c>
      <c r="Z700">
        <v>0.06</v>
      </c>
      <c r="AA700">
        <v>0</v>
      </c>
      <c r="AB700">
        <v>0.94</v>
      </c>
      <c r="AC700">
        <v>0.5423</v>
      </c>
      <c r="AD700" t="s">
        <v>48</v>
      </c>
      <c r="AE700" t="s">
        <v>48</v>
      </c>
      <c r="AF700" t="s">
        <v>48</v>
      </c>
    </row>
    <row r="701" spans="1:32" hidden="1" outlineLevel="1" x14ac:dyDescent="0.2">
      <c r="A701" t="s">
        <v>29182</v>
      </c>
      <c r="B701" t="s">
        <v>29183</v>
      </c>
      <c r="C701" t="s">
        <v>28518</v>
      </c>
      <c r="D701" s="3"/>
      <c r="J701" t="s">
        <v>29184</v>
      </c>
      <c r="K701" t="s">
        <v>28922</v>
      </c>
      <c r="L701" t="s">
        <v>1263</v>
      </c>
      <c r="M701">
        <v>2</v>
      </c>
      <c r="P701" s="2" t="s">
        <v>29185</v>
      </c>
      <c r="Q701" t="s">
        <v>47</v>
      </c>
      <c r="S701">
        <v>3.4429908264428381E-3</v>
      </c>
      <c r="T701">
        <v>2.93684547614248E-6</v>
      </c>
      <c r="U701">
        <v>7.8023782407399267E-5</v>
      </c>
      <c r="V701">
        <v>1.459332415834069E-4</v>
      </c>
      <c r="W701">
        <v>1.6994954785332079E-3</v>
      </c>
      <c r="X701">
        <v>5.6901837524492287E-5</v>
      </c>
      <c r="Y701">
        <v>-0.5</v>
      </c>
      <c r="Z701">
        <v>0</v>
      </c>
      <c r="AA701">
        <v>0</v>
      </c>
      <c r="AB701">
        <v>1</v>
      </c>
      <c r="AC701">
        <v>0</v>
      </c>
      <c r="AD701" t="s">
        <v>48</v>
      </c>
      <c r="AE701" t="s">
        <v>48</v>
      </c>
      <c r="AF701" t="s">
        <v>48</v>
      </c>
    </row>
    <row r="702" spans="1:32" hidden="1" outlineLevel="1" x14ac:dyDescent="0.2">
      <c r="A702" t="s">
        <v>29186</v>
      </c>
      <c r="B702" t="s">
        <v>29187</v>
      </c>
      <c r="C702" t="s">
        <v>29188</v>
      </c>
      <c r="D702" s="3"/>
      <c r="J702" t="s">
        <v>29189</v>
      </c>
      <c r="K702" t="s">
        <v>28937</v>
      </c>
      <c r="L702" t="s">
        <v>1263</v>
      </c>
      <c r="M702">
        <v>27</v>
      </c>
      <c r="P702" s="2" t="s">
        <v>29190</v>
      </c>
      <c r="Q702" t="s">
        <v>47</v>
      </c>
      <c r="S702">
        <v>1.77687278483063E-3</v>
      </c>
      <c r="T702">
        <v>2.8627518986468199E-6</v>
      </c>
      <c r="U702">
        <v>8.7038381025195122E-5</v>
      </c>
      <c r="V702">
        <v>2.269355900352821E-4</v>
      </c>
      <c r="W702">
        <v>7.1676052175462246E-4</v>
      </c>
      <c r="X702">
        <v>3.1476716685574502E-5</v>
      </c>
      <c r="Y702">
        <v>0.32500000000000001</v>
      </c>
      <c r="Z702">
        <v>0.214</v>
      </c>
      <c r="AA702">
        <v>5.5E-2</v>
      </c>
      <c r="AB702">
        <v>0.73099999999999998</v>
      </c>
      <c r="AC702">
        <v>0.74239999999999995</v>
      </c>
      <c r="AD702" t="s">
        <v>48</v>
      </c>
      <c r="AE702" t="s">
        <v>48</v>
      </c>
      <c r="AF702" t="s">
        <v>48</v>
      </c>
    </row>
    <row r="703" spans="1:32" hidden="1" outlineLevel="1" x14ac:dyDescent="0.2">
      <c r="A703" t="s">
        <v>29191</v>
      </c>
      <c r="B703" t="s">
        <v>29192</v>
      </c>
      <c r="C703" t="s">
        <v>28998</v>
      </c>
      <c r="D703" s="3"/>
      <c r="J703" t="s">
        <v>28999</v>
      </c>
      <c r="K703" t="s">
        <v>28941</v>
      </c>
      <c r="L703" t="s">
        <v>1263</v>
      </c>
      <c r="M703">
        <v>1</v>
      </c>
      <c r="P703" s="2" t="s">
        <v>29193</v>
      </c>
      <c r="Q703" t="s">
        <v>47</v>
      </c>
      <c r="S703">
        <v>0.54558157920837402</v>
      </c>
      <c r="T703">
        <v>2.5578534405212849E-5</v>
      </c>
      <c r="U703">
        <v>0.1845207214355469</v>
      </c>
      <c r="V703">
        <v>1.0530168656259779E-3</v>
      </c>
      <c r="W703">
        <v>0.25932902097702032</v>
      </c>
      <c r="X703">
        <v>3.8426919491030281E-4</v>
      </c>
      <c r="Y703">
        <v>-0.31666666666666671</v>
      </c>
      <c r="Z703">
        <v>0</v>
      </c>
      <c r="AA703">
        <v>0.17299999999999999</v>
      </c>
      <c r="AB703">
        <v>0.82699999999999996</v>
      </c>
      <c r="AC703">
        <v>-0.89339999999999997</v>
      </c>
      <c r="AD703" t="s">
        <v>48</v>
      </c>
      <c r="AE703" t="s">
        <v>48</v>
      </c>
      <c r="AF703" t="s">
        <v>48</v>
      </c>
    </row>
    <row r="704" spans="1:32" hidden="1" outlineLevel="1" x14ac:dyDescent="0.2">
      <c r="A704" t="s">
        <v>29194</v>
      </c>
      <c r="B704" t="s">
        <v>29195</v>
      </c>
      <c r="C704" t="s">
        <v>28492</v>
      </c>
      <c r="D704" s="3"/>
      <c r="J704" t="s">
        <v>29196</v>
      </c>
      <c r="K704" t="s">
        <v>28966</v>
      </c>
      <c r="L704" t="s">
        <v>1263</v>
      </c>
      <c r="M704">
        <v>4</v>
      </c>
      <c r="P704" s="2" t="s">
        <v>29197</v>
      </c>
      <c r="Q704" t="s">
        <v>47</v>
      </c>
      <c r="S704">
        <v>3.3246215898543601E-3</v>
      </c>
      <c r="T704">
        <v>2.8584306619450221E-6</v>
      </c>
      <c r="U704">
        <v>5.676244109054096E-5</v>
      </c>
      <c r="V704">
        <v>5.0148173613706597E-5</v>
      </c>
      <c r="W704">
        <v>2.775090048089623E-3</v>
      </c>
      <c r="X704">
        <v>3.8143789424793788E-5</v>
      </c>
      <c r="Y704">
        <v>-5.9999999999999977E-2</v>
      </c>
      <c r="Z704">
        <v>3.3000000000000002E-2</v>
      </c>
      <c r="AA704">
        <v>0.13900000000000001</v>
      </c>
      <c r="AB704">
        <v>0.82799999999999996</v>
      </c>
      <c r="AC704">
        <v>-0.74009999999999998</v>
      </c>
      <c r="AD704" t="s">
        <v>48</v>
      </c>
      <c r="AE704" t="s">
        <v>48</v>
      </c>
      <c r="AF704" t="s">
        <v>48</v>
      </c>
    </row>
    <row r="705" spans="1:32" hidden="1" outlineLevel="1" x14ac:dyDescent="0.2">
      <c r="A705" t="s">
        <v>29198</v>
      </c>
      <c r="B705" t="s">
        <v>29199</v>
      </c>
      <c r="C705" t="s">
        <v>28402</v>
      </c>
      <c r="D705" s="3"/>
      <c r="J705" t="s">
        <v>29200</v>
      </c>
      <c r="K705" t="s">
        <v>28970</v>
      </c>
      <c r="L705" t="s">
        <v>1263</v>
      </c>
      <c r="M705">
        <v>1</v>
      </c>
      <c r="P705" s="2" t="s">
        <v>29201</v>
      </c>
      <c r="Q705" t="s">
        <v>10132</v>
      </c>
      <c r="S705">
        <v>0.88999909162521362</v>
      </c>
      <c r="T705">
        <v>2.6948733648168851E-5</v>
      </c>
      <c r="U705">
        <v>1.7463516443967819E-2</v>
      </c>
      <c r="V705">
        <v>4.5812418102286761E-4</v>
      </c>
      <c r="W705">
        <v>0.85268807411193848</v>
      </c>
      <c r="X705">
        <v>2.302686043549329E-4</v>
      </c>
      <c r="Y705">
        <v>0.19087301587301589</v>
      </c>
      <c r="Z705">
        <v>4.7E-2</v>
      </c>
      <c r="AA705">
        <v>4.2000000000000003E-2</v>
      </c>
      <c r="AB705">
        <v>0.91100000000000003</v>
      </c>
      <c r="AC705">
        <v>0.36120000000000002</v>
      </c>
      <c r="AD705" t="s">
        <v>48</v>
      </c>
      <c r="AE705" t="s">
        <v>48</v>
      </c>
      <c r="AF705" t="s">
        <v>48</v>
      </c>
    </row>
    <row r="706" spans="1:32" hidden="1" outlineLevel="1" x14ac:dyDescent="0.2">
      <c r="A706" t="s">
        <v>29202</v>
      </c>
      <c r="B706" t="s">
        <v>29203</v>
      </c>
      <c r="C706" t="s">
        <v>28560</v>
      </c>
      <c r="D706" s="3"/>
      <c r="J706" t="s">
        <v>29204</v>
      </c>
      <c r="K706" t="s">
        <v>29001</v>
      </c>
      <c r="L706" t="s">
        <v>1263</v>
      </c>
      <c r="M706">
        <v>3</v>
      </c>
      <c r="P706" s="2" t="s">
        <v>29205</v>
      </c>
      <c r="Q706" t="s">
        <v>10060</v>
      </c>
      <c r="S706">
        <v>3.613234730437398E-3</v>
      </c>
      <c r="T706">
        <v>2.543172377045266E-5</v>
      </c>
      <c r="U706">
        <v>1.845859223976731E-4</v>
      </c>
      <c r="V706">
        <v>9.1676262672990561E-4</v>
      </c>
      <c r="W706">
        <v>9.7132299561053514E-4</v>
      </c>
      <c r="X706">
        <v>1.8973152327816931E-4</v>
      </c>
      <c r="Y706">
        <v>0.2729166666666667</v>
      </c>
      <c r="Z706">
        <v>0.128</v>
      </c>
      <c r="AA706">
        <v>0</v>
      </c>
      <c r="AB706">
        <v>0.872</v>
      </c>
      <c r="AC706">
        <v>0.89319999999999999</v>
      </c>
      <c r="AD706" t="s">
        <v>48</v>
      </c>
      <c r="AE706" t="s">
        <v>48</v>
      </c>
      <c r="AF706" t="s">
        <v>48</v>
      </c>
    </row>
    <row r="707" spans="1:32" hidden="1" outlineLevel="1" x14ac:dyDescent="0.2">
      <c r="A707" t="s">
        <v>29206</v>
      </c>
      <c r="B707" t="s">
        <v>29207</v>
      </c>
      <c r="C707" t="s">
        <v>28565</v>
      </c>
      <c r="D707" s="3"/>
      <c r="J707" t="s">
        <v>29208</v>
      </c>
      <c r="K707" t="s">
        <v>29005</v>
      </c>
      <c r="L707" t="s">
        <v>1263</v>
      </c>
      <c r="M707">
        <v>1</v>
      </c>
      <c r="P707" s="2" t="s">
        <v>29209</v>
      </c>
      <c r="Q707" t="s">
        <v>10060</v>
      </c>
      <c r="S707">
        <v>3.9571701199747622E-4</v>
      </c>
      <c r="T707">
        <v>2.513733988962485E-6</v>
      </c>
      <c r="U707">
        <v>1.9777704437728971E-5</v>
      </c>
      <c r="V707">
        <v>4.6663401008117937E-5</v>
      </c>
      <c r="W707">
        <v>1.706837356323376E-4</v>
      </c>
      <c r="X707">
        <v>3.6220153560861952E-5</v>
      </c>
      <c r="Y707">
        <v>0.1083333333333333</v>
      </c>
      <c r="Z707">
        <v>9.0999999999999998E-2</v>
      </c>
      <c r="AA707">
        <v>0.05</v>
      </c>
      <c r="AB707">
        <v>0.86</v>
      </c>
      <c r="AC707">
        <v>0.39190000000000003</v>
      </c>
      <c r="AD707" t="s">
        <v>48</v>
      </c>
      <c r="AE707" t="s">
        <v>48</v>
      </c>
      <c r="AF707" t="s">
        <v>48</v>
      </c>
    </row>
    <row r="708" spans="1:32" hidden="1" outlineLevel="1" x14ac:dyDescent="0.2">
      <c r="A708" t="s">
        <v>29210</v>
      </c>
      <c r="B708" t="s">
        <v>29211</v>
      </c>
      <c r="C708" t="s">
        <v>29212</v>
      </c>
      <c r="D708" s="3"/>
      <c r="J708" t="s">
        <v>29213</v>
      </c>
      <c r="K708" t="s">
        <v>29022</v>
      </c>
      <c r="L708" t="s">
        <v>1263</v>
      </c>
      <c r="M708">
        <v>6</v>
      </c>
      <c r="P708" s="2" t="s">
        <v>29214</v>
      </c>
      <c r="Q708" t="s">
        <v>47</v>
      </c>
      <c r="S708">
        <v>3.0839439481496811E-2</v>
      </c>
      <c r="T708">
        <v>2.566962848504772E-6</v>
      </c>
      <c r="U708">
        <v>1.3374851550906899E-4</v>
      </c>
      <c r="V708">
        <v>3.5031363950110972E-4</v>
      </c>
      <c r="W708">
        <v>3.4394130110740662E-2</v>
      </c>
      <c r="X708">
        <v>8.4291001257952303E-5</v>
      </c>
      <c r="Y708">
        <v>0.4</v>
      </c>
      <c r="Z708">
        <v>0.59</v>
      </c>
      <c r="AA708">
        <v>0</v>
      </c>
      <c r="AB708">
        <v>0.41</v>
      </c>
      <c r="AC708">
        <v>0.73509999999999998</v>
      </c>
      <c r="AD708" t="s">
        <v>48</v>
      </c>
      <c r="AE708" t="s">
        <v>48</v>
      </c>
      <c r="AF708" t="s">
        <v>48</v>
      </c>
    </row>
    <row r="709" spans="1:32" hidden="1" outlineLevel="1" x14ac:dyDescent="0.2">
      <c r="A709" t="s">
        <v>29215</v>
      </c>
      <c r="B709" t="s">
        <v>29216</v>
      </c>
      <c r="C709" t="s">
        <v>29217</v>
      </c>
      <c r="D709" s="3"/>
      <c r="J709" t="s">
        <v>29218</v>
      </c>
      <c r="K709" t="s">
        <v>29027</v>
      </c>
      <c r="L709" t="s">
        <v>1263</v>
      </c>
      <c r="M709">
        <v>3</v>
      </c>
      <c r="P709" s="2" t="s">
        <v>29219</v>
      </c>
      <c r="Q709" t="s">
        <v>47</v>
      </c>
      <c r="S709">
        <v>9.4707886455580592E-4</v>
      </c>
      <c r="T709">
        <v>1.8600500197862859E-6</v>
      </c>
      <c r="U709">
        <v>3.4021250030491501E-5</v>
      </c>
      <c r="V709">
        <v>7.9152538091875613E-5</v>
      </c>
      <c r="W709">
        <v>4.4456846080720419E-4</v>
      </c>
      <c r="X709">
        <v>2.7796386348200031E-5</v>
      </c>
      <c r="Y709">
        <v>0.5</v>
      </c>
      <c r="Z709">
        <v>0.55200000000000005</v>
      </c>
      <c r="AA709">
        <v>0</v>
      </c>
      <c r="AB709">
        <v>0.44800000000000001</v>
      </c>
      <c r="AC709">
        <v>0.87119999999999997</v>
      </c>
      <c r="AD709" t="s">
        <v>48</v>
      </c>
      <c r="AE709" t="s">
        <v>48</v>
      </c>
      <c r="AF709" t="s">
        <v>48</v>
      </c>
    </row>
    <row r="710" spans="1:32" hidden="1" outlineLevel="1" x14ac:dyDescent="0.2">
      <c r="A710" t="s">
        <v>29220</v>
      </c>
      <c r="B710" t="s">
        <v>29221</v>
      </c>
      <c r="C710" t="s">
        <v>28518</v>
      </c>
      <c r="D710" s="3"/>
      <c r="J710" t="s">
        <v>29222</v>
      </c>
      <c r="K710" t="s">
        <v>29027</v>
      </c>
      <c r="L710" t="s">
        <v>1263</v>
      </c>
      <c r="M710">
        <v>0</v>
      </c>
      <c r="P710" s="2" t="s">
        <v>29223</v>
      </c>
      <c r="Q710" t="s">
        <v>47</v>
      </c>
      <c r="S710">
        <v>4.3757772073149681E-4</v>
      </c>
      <c r="T710">
        <v>4.4479625103122089E-6</v>
      </c>
      <c r="U710">
        <v>2.4818220481392931E-5</v>
      </c>
      <c r="V710">
        <v>5.4177966376300901E-5</v>
      </c>
      <c r="W710">
        <v>1.775439013727009E-4</v>
      </c>
      <c r="X710">
        <v>3.8709025830030441E-5</v>
      </c>
      <c r="Y710">
        <v>0.16944444444444451</v>
      </c>
      <c r="Z710">
        <v>3.7999999999999999E-2</v>
      </c>
      <c r="AA710">
        <v>0</v>
      </c>
      <c r="AB710">
        <v>0.96199999999999997</v>
      </c>
      <c r="AC710">
        <v>0.51060000000000005</v>
      </c>
      <c r="AD710" t="s">
        <v>48</v>
      </c>
      <c r="AE710" t="s">
        <v>48</v>
      </c>
      <c r="AF710" t="s">
        <v>48</v>
      </c>
    </row>
    <row r="711" spans="1:32" hidden="1" outlineLevel="1" x14ac:dyDescent="0.2">
      <c r="A711" t="s">
        <v>29224</v>
      </c>
      <c r="B711" t="s">
        <v>29225</v>
      </c>
      <c r="C711" t="s">
        <v>27096</v>
      </c>
      <c r="D711" s="3"/>
      <c r="J711" t="s">
        <v>29226</v>
      </c>
      <c r="K711" t="s">
        <v>29027</v>
      </c>
      <c r="L711" t="s">
        <v>1263</v>
      </c>
      <c r="M711">
        <v>-11</v>
      </c>
      <c r="P711" s="2" t="s">
        <v>29227</v>
      </c>
      <c r="Q711" t="s">
        <v>27099</v>
      </c>
      <c r="S711">
        <v>7.1856810245662928E-4</v>
      </c>
      <c r="T711">
        <v>1.6098593960123251E-6</v>
      </c>
      <c r="U711">
        <v>2.3386992324958559E-5</v>
      </c>
      <c r="V711">
        <v>4.9477112042950473E-5</v>
      </c>
      <c r="W711">
        <v>4.2605918133631349E-4</v>
      </c>
      <c r="X711">
        <v>3.0353863621712659E-5</v>
      </c>
      <c r="Y711">
        <v>0.2</v>
      </c>
      <c r="Z711">
        <v>0.223</v>
      </c>
      <c r="AA711">
        <v>0</v>
      </c>
      <c r="AB711">
        <v>0.77700000000000002</v>
      </c>
      <c r="AC711">
        <v>0.31819999999999998</v>
      </c>
      <c r="AD711" t="s">
        <v>48</v>
      </c>
      <c r="AE711" t="s">
        <v>48</v>
      </c>
      <c r="AF711" t="s">
        <v>48</v>
      </c>
    </row>
    <row r="712" spans="1:32" hidden="1" outlineLevel="1" x14ac:dyDescent="0.2">
      <c r="A712" t="s">
        <v>29228</v>
      </c>
      <c r="B712" t="s">
        <v>29229</v>
      </c>
      <c r="C712" t="s">
        <v>26591</v>
      </c>
      <c r="D712" s="3"/>
      <c r="J712" t="s">
        <v>29230</v>
      </c>
      <c r="K712" t="s">
        <v>29049</v>
      </c>
      <c r="L712" t="s">
        <v>1263</v>
      </c>
      <c r="M712">
        <v>13</v>
      </c>
      <c r="P712" s="2" t="s">
        <v>29231</v>
      </c>
      <c r="Q712" t="s">
        <v>47</v>
      </c>
      <c r="S712">
        <v>0.9532349705696106</v>
      </c>
      <c r="T712">
        <v>2.1850557459401901E-5</v>
      </c>
      <c r="U712">
        <v>1.224463689140975E-3</v>
      </c>
      <c r="V712">
        <v>3.7378654815256601E-4</v>
      </c>
      <c r="W712">
        <v>0.92250365018844604</v>
      </c>
      <c r="X712">
        <v>2.34507373534143E-4</v>
      </c>
      <c r="Y712">
        <v>-0.33333333333333331</v>
      </c>
      <c r="Z712">
        <v>0</v>
      </c>
      <c r="AA712">
        <v>0.108</v>
      </c>
      <c r="AB712">
        <v>0.89200000000000002</v>
      </c>
      <c r="AC712">
        <v>-0.46600000000000003</v>
      </c>
      <c r="AD712" t="s">
        <v>48</v>
      </c>
      <c r="AE712" t="s">
        <v>48</v>
      </c>
      <c r="AF712" t="s">
        <v>48</v>
      </c>
    </row>
    <row r="713" spans="1:32" hidden="1" outlineLevel="1" x14ac:dyDescent="0.2">
      <c r="A713" t="s">
        <v>29232</v>
      </c>
      <c r="B713" t="s">
        <v>29233</v>
      </c>
      <c r="C713" t="s">
        <v>28648</v>
      </c>
      <c r="D713" s="3"/>
      <c r="J713" t="s">
        <v>29234</v>
      </c>
      <c r="K713" t="s">
        <v>29049</v>
      </c>
      <c r="L713" t="s">
        <v>1263</v>
      </c>
      <c r="M713">
        <v>3</v>
      </c>
      <c r="P713" s="2" t="s">
        <v>29235</v>
      </c>
      <c r="Q713" t="s">
        <v>47</v>
      </c>
      <c r="S713">
        <v>7.1285042213276029E-4</v>
      </c>
      <c r="T713">
        <v>2.014644906012109E-6</v>
      </c>
      <c r="U713">
        <v>1.9012068150914271E-5</v>
      </c>
      <c r="V713">
        <v>1.016046371660195E-4</v>
      </c>
      <c r="W713">
        <v>2.3550985497422519E-4</v>
      </c>
      <c r="X713">
        <v>3.6011988413520157E-5</v>
      </c>
      <c r="Y713">
        <v>-0.2</v>
      </c>
      <c r="Z713">
        <v>0.16300000000000001</v>
      </c>
      <c r="AA713">
        <v>0</v>
      </c>
      <c r="AB713">
        <v>0.83699999999999997</v>
      </c>
      <c r="AC713">
        <v>0.32519999999999999</v>
      </c>
      <c r="AD713" t="s">
        <v>48</v>
      </c>
      <c r="AE713" t="s">
        <v>48</v>
      </c>
      <c r="AF713" t="s">
        <v>48</v>
      </c>
    </row>
    <row r="714" spans="1:32" hidden="1" outlineLevel="1" x14ac:dyDescent="0.2">
      <c r="A714" t="s">
        <v>29236</v>
      </c>
      <c r="B714" t="s">
        <v>29237</v>
      </c>
      <c r="C714" t="s">
        <v>28663</v>
      </c>
      <c r="D714" s="3"/>
      <c r="J714" t="s">
        <v>29238</v>
      </c>
      <c r="K714" t="s">
        <v>29069</v>
      </c>
      <c r="L714" t="s">
        <v>1263</v>
      </c>
      <c r="M714">
        <v>5</v>
      </c>
      <c r="P714" s="2" t="s">
        <v>29239</v>
      </c>
      <c r="Q714" t="s">
        <v>47</v>
      </c>
      <c r="S714">
        <v>5.9782859170809388E-4</v>
      </c>
      <c r="T714">
        <v>2.266465344291646E-6</v>
      </c>
      <c r="U714">
        <v>1.5801100744283761E-5</v>
      </c>
      <c r="V714">
        <v>6.429776840377599E-5</v>
      </c>
      <c r="W714">
        <v>3.1051129917614162E-4</v>
      </c>
      <c r="X714">
        <v>2.9003811505390331E-5</v>
      </c>
      <c r="Y714">
        <v>-0.05</v>
      </c>
      <c r="Z714">
        <v>0</v>
      </c>
      <c r="AA714">
        <v>0.18</v>
      </c>
      <c r="AB714">
        <v>0.82</v>
      </c>
      <c r="AC714">
        <v>-0.29599999999999999</v>
      </c>
      <c r="AD714" t="s">
        <v>48</v>
      </c>
      <c r="AE714" t="s">
        <v>48</v>
      </c>
      <c r="AF714" t="s">
        <v>48</v>
      </c>
    </row>
    <row r="715" spans="1:32" hidden="1" outlineLevel="1" x14ac:dyDescent="0.2">
      <c r="A715" t="s">
        <v>29240</v>
      </c>
      <c r="B715" t="s">
        <v>29241</v>
      </c>
      <c r="C715" t="s">
        <v>29242</v>
      </c>
      <c r="D715" s="3"/>
      <c r="J715" t="s">
        <v>29243</v>
      </c>
      <c r="K715" t="s">
        <v>29074</v>
      </c>
      <c r="L715" t="s">
        <v>1263</v>
      </c>
      <c r="M715">
        <v>794</v>
      </c>
      <c r="P715" s="2" t="s">
        <v>29244</v>
      </c>
      <c r="Q715" t="s">
        <v>10492</v>
      </c>
      <c r="S715">
        <v>4.3823872692883009E-4</v>
      </c>
      <c r="T715">
        <v>1.9693013655341929E-6</v>
      </c>
      <c r="U715">
        <v>2.268076605105307E-5</v>
      </c>
      <c r="V715">
        <v>4.8104662710102282E-5</v>
      </c>
      <c r="W715">
        <v>2.0483710977714509E-4</v>
      </c>
      <c r="X715">
        <v>2.4702003429410979E-5</v>
      </c>
      <c r="Y715">
        <v>0.3</v>
      </c>
      <c r="Z715">
        <v>0.32</v>
      </c>
      <c r="AA715">
        <v>0</v>
      </c>
      <c r="AB715">
        <v>0.68</v>
      </c>
      <c r="AC715">
        <v>0.51060000000000005</v>
      </c>
      <c r="AD715" t="s">
        <v>48</v>
      </c>
      <c r="AE715" t="s">
        <v>48</v>
      </c>
      <c r="AF715" t="s">
        <v>48</v>
      </c>
    </row>
    <row r="716" spans="1:32" hidden="1" outlineLevel="1" x14ac:dyDescent="0.2">
      <c r="A716" t="s">
        <v>29245</v>
      </c>
      <c r="B716" t="s">
        <v>29246</v>
      </c>
      <c r="C716" t="s">
        <v>29247</v>
      </c>
      <c r="D716" s="3"/>
      <c r="J716" t="s">
        <v>29248</v>
      </c>
      <c r="K716" t="s">
        <v>29074</v>
      </c>
      <c r="L716" t="s">
        <v>1263</v>
      </c>
      <c r="M716">
        <v>5</v>
      </c>
      <c r="P716" s="2" t="s">
        <v>29249</v>
      </c>
      <c r="Q716" t="s">
        <v>47</v>
      </c>
      <c r="S716">
        <v>3.487290523480624E-4</v>
      </c>
      <c r="T716">
        <v>2.2825688574812379E-6</v>
      </c>
      <c r="U716">
        <v>1.5270390576915819E-5</v>
      </c>
      <c r="V716">
        <v>4.1283357859356329E-5</v>
      </c>
      <c r="W716">
        <v>1.6577506903558969E-4</v>
      </c>
      <c r="X716">
        <v>2.5412789909751151E-5</v>
      </c>
      <c r="Y716">
        <v>0</v>
      </c>
      <c r="Z716">
        <v>0.28599999999999998</v>
      </c>
      <c r="AA716">
        <v>0</v>
      </c>
      <c r="AB716">
        <v>0.71399999999999997</v>
      </c>
      <c r="AC716">
        <v>0.5282</v>
      </c>
      <c r="AD716" t="s">
        <v>48</v>
      </c>
      <c r="AE716" t="s">
        <v>48</v>
      </c>
      <c r="AF716" t="s">
        <v>48</v>
      </c>
    </row>
    <row r="717" spans="1:32" hidden="1" outlineLevel="1" x14ac:dyDescent="0.2">
      <c r="A717" t="s">
        <v>29250</v>
      </c>
      <c r="B717" t="s">
        <v>27111</v>
      </c>
      <c r="C717" t="s">
        <v>513</v>
      </c>
      <c r="D717" s="3"/>
      <c r="J717" t="s">
        <v>3243</v>
      </c>
      <c r="K717" t="s">
        <v>29074</v>
      </c>
      <c r="L717" t="s">
        <v>1263</v>
      </c>
      <c r="M717">
        <v>-3</v>
      </c>
      <c r="P717" s="2" t="s">
        <v>29251</v>
      </c>
      <c r="Q717" t="s">
        <v>47</v>
      </c>
      <c r="Y717" t="s">
        <v>48</v>
      </c>
      <c r="Z717" t="s">
        <v>48</v>
      </c>
      <c r="AA717" t="s">
        <v>48</v>
      </c>
      <c r="AB717" t="s">
        <v>48</v>
      </c>
      <c r="AC717" t="s">
        <v>48</v>
      </c>
      <c r="AD717" t="s">
        <v>48</v>
      </c>
      <c r="AE717" t="s">
        <v>48</v>
      </c>
      <c r="AF717" t="s">
        <v>48</v>
      </c>
    </row>
    <row r="718" spans="1:32" hidden="1" outlineLevel="1" x14ac:dyDescent="0.2">
      <c r="A718" t="s">
        <v>29252</v>
      </c>
      <c r="B718" t="s">
        <v>29253</v>
      </c>
      <c r="C718" t="s">
        <v>15154</v>
      </c>
      <c r="D718" s="3"/>
      <c r="J718" t="s">
        <v>29254</v>
      </c>
      <c r="K718" t="s">
        <v>29074</v>
      </c>
      <c r="L718" t="s">
        <v>1263</v>
      </c>
      <c r="M718">
        <v>1</v>
      </c>
      <c r="P718" s="2" t="s">
        <v>29255</v>
      </c>
      <c r="Q718" t="s">
        <v>10150</v>
      </c>
      <c r="S718">
        <v>0.92814850807189941</v>
      </c>
      <c r="T718">
        <v>1.17007119115442E-4</v>
      </c>
      <c r="U718">
        <v>0.43779000639915472</v>
      </c>
      <c r="V718">
        <v>2.6912942994385962E-3</v>
      </c>
      <c r="W718">
        <v>0.76889026165008545</v>
      </c>
      <c r="X718">
        <v>9.936776477843523E-4</v>
      </c>
      <c r="Y718">
        <v>9.375E-2</v>
      </c>
      <c r="Z718">
        <v>0.17199999999999999</v>
      </c>
      <c r="AA718">
        <v>0</v>
      </c>
      <c r="AB718">
        <v>0.82799999999999996</v>
      </c>
      <c r="AC718">
        <v>0.36120000000000002</v>
      </c>
      <c r="AD718" t="s">
        <v>48</v>
      </c>
      <c r="AE718" t="s">
        <v>48</v>
      </c>
      <c r="AF718" t="s">
        <v>48</v>
      </c>
    </row>
    <row r="719" spans="1:32" hidden="1" outlineLevel="1" x14ac:dyDescent="0.2">
      <c r="A719" t="s">
        <v>29256</v>
      </c>
      <c r="B719" t="s">
        <v>29257</v>
      </c>
      <c r="C719" t="s">
        <v>29258</v>
      </c>
      <c r="D719" s="3"/>
      <c r="J719" t="s">
        <v>29259</v>
      </c>
      <c r="K719" t="s">
        <v>29074</v>
      </c>
      <c r="L719" t="s">
        <v>1263</v>
      </c>
      <c r="M719">
        <v>1</v>
      </c>
      <c r="P719" s="2" t="s">
        <v>29260</v>
      </c>
      <c r="Q719" t="s">
        <v>29261</v>
      </c>
      <c r="S719">
        <v>4.3790196650661528E-4</v>
      </c>
      <c r="T719">
        <v>2.0498594039963791E-6</v>
      </c>
      <c r="U719">
        <v>2.4112059691105969E-5</v>
      </c>
      <c r="V719">
        <v>3.8349207898136228E-5</v>
      </c>
      <c r="W719">
        <v>2.3306673392653471E-4</v>
      </c>
      <c r="X719">
        <v>2.4147149815689769E-5</v>
      </c>
      <c r="Y719">
        <v>0.3</v>
      </c>
      <c r="Z719">
        <v>0.13200000000000001</v>
      </c>
      <c r="AA719">
        <v>0.14899999999999999</v>
      </c>
      <c r="AB719">
        <v>0.71899999999999997</v>
      </c>
      <c r="AC719">
        <v>0.1449</v>
      </c>
      <c r="AD719" t="s">
        <v>48</v>
      </c>
      <c r="AE719" t="s">
        <v>48</v>
      </c>
      <c r="AF719" t="s">
        <v>48</v>
      </c>
    </row>
    <row r="720" spans="1:32" hidden="1" outlineLevel="1" x14ac:dyDescent="0.2">
      <c r="A720" t="s">
        <v>29262</v>
      </c>
      <c r="B720" t="s">
        <v>29263</v>
      </c>
      <c r="C720" t="s">
        <v>29264</v>
      </c>
      <c r="D720" s="3"/>
      <c r="J720" t="s">
        <v>29265</v>
      </c>
      <c r="K720" t="s">
        <v>29091</v>
      </c>
      <c r="L720" t="s">
        <v>1263</v>
      </c>
      <c r="M720">
        <v>1</v>
      </c>
      <c r="P720" s="2" t="s">
        <v>29266</v>
      </c>
      <c r="Q720" t="s">
        <v>47</v>
      </c>
      <c r="S720">
        <v>0.2813592255115509</v>
      </c>
      <c r="T720">
        <v>1.296697737416252E-4</v>
      </c>
      <c r="U720">
        <v>2.9849295970052481E-3</v>
      </c>
      <c r="V720">
        <v>1.018675160594285E-3</v>
      </c>
      <c r="W720">
        <v>5.6311702355742446E-3</v>
      </c>
      <c r="X720">
        <v>0.11977662891149519</v>
      </c>
      <c r="Y720">
        <v>0</v>
      </c>
      <c r="Z720">
        <v>0.182</v>
      </c>
      <c r="AA720">
        <v>0.21199999999999999</v>
      </c>
      <c r="AB720">
        <v>0.60599999999999998</v>
      </c>
      <c r="AC720">
        <v>-0.1027</v>
      </c>
      <c r="AD720" t="s">
        <v>48</v>
      </c>
      <c r="AE720" t="s">
        <v>48</v>
      </c>
      <c r="AF720" t="s">
        <v>48</v>
      </c>
    </row>
    <row r="721" spans="1:32" hidden="1" outlineLevel="1" x14ac:dyDescent="0.2">
      <c r="A721" t="s">
        <v>29267</v>
      </c>
      <c r="B721" t="s">
        <v>29268</v>
      </c>
      <c r="C721" t="s">
        <v>17438</v>
      </c>
      <c r="D721" s="3"/>
      <c r="J721" t="s">
        <v>29269</v>
      </c>
      <c r="K721" t="s">
        <v>29104</v>
      </c>
      <c r="L721" t="s">
        <v>1263</v>
      </c>
      <c r="M721">
        <v>1</v>
      </c>
      <c r="P721" s="2" t="s">
        <v>29270</v>
      </c>
      <c r="Q721" t="s">
        <v>47</v>
      </c>
      <c r="S721">
        <v>0.1612994521856308</v>
      </c>
      <c r="T721">
        <v>4.7344055928988382E-6</v>
      </c>
      <c r="U721">
        <v>2.0220076839905229E-4</v>
      </c>
      <c r="V721">
        <v>3.3979117870330811E-3</v>
      </c>
      <c r="W721">
        <v>8.200141042470932E-2</v>
      </c>
      <c r="X721">
        <v>6.3033326296135783E-4</v>
      </c>
      <c r="Y721">
        <v>-0.4</v>
      </c>
      <c r="Z721">
        <v>0</v>
      </c>
      <c r="AA721">
        <v>0.307</v>
      </c>
      <c r="AB721">
        <v>0.69299999999999995</v>
      </c>
      <c r="AC721">
        <v>-0.73509999999999998</v>
      </c>
      <c r="AD721" t="s">
        <v>48</v>
      </c>
      <c r="AE721" t="s">
        <v>48</v>
      </c>
      <c r="AF721" t="s">
        <v>48</v>
      </c>
    </row>
    <row r="722" spans="1:32" hidden="1" outlineLevel="1" x14ac:dyDescent="0.2">
      <c r="A722" t="s">
        <v>29271</v>
      </c>
      <c r="B722" t="s">
        <v>29272</v>
      </c>
      <c r="C722" t="s">
        <v>28771</v>
      </c>
      <c r="D722" s="3"/>
      <c r="J722" t="s">
        <v>29273</v>
      </c>
      <c r="K722" t="s">
        <v>29108</v>
      </c>
      <c r="L722" t="s">
        <v>1263</v>
      </c>
      <c r="M722">
        <v>-4</v>
      </c>
      <c r="P722" s="2" t="s">
        <v>29274</v>
      </c>
      <c r="Q722" t="s">
        <v>47</v>
      </c>
      <c r="S722">
        <v>2.096834592521191E-2</v>
      </c>
      <c r="T722">
        <v>4.7424127842532471E-6</v>
      </c>
      <c r="U722">
        <v>4.6941614709794521E-4</v>
      </c>
      <c r="V722">
        <v>1.2277626956347379E-4</v>
      </c>
      <c r="W722">
        <v>2.5037636980414391E-2</v>
      </c>
      <c r="X722">
        <v>8.9352579379919916E-5</v>
      </c>
      <c r="Y722">
        <v>-8.5416666666666669E-2</v>
      </c>
      <c r="Z722">
        <v>0.16600000000000001</v>
      </c>
      <c r="AA722">
        <v>8.4000000000000005E-2</v>
      </c>
      <c r="AB722">
        <v>0.75</v>
      </c>
      <c r="AC722">
        <v>0.55740000000000001</v>
      </c>
      <c r="AD722" t="s">
        <v>48</v>
      </c>
      <c r="AE722" t="s">
        <v>48</v>
      </c>
      <c r="AF722" t="s">
        <v>48</v>
      </c>
    </row>
    <row r="723" spans="1:32" hidden="1" outlineLevel="1" x14ac:dyDescent="0.2">
      <c r="A723" t="s">
        <v>29275</v>
      </c>
      <c r="B723" t="s">
        <v>29276</v>
      </c>
      <c r="C723" t="s">
        <v>28663</v>
      </c>
      <c r="D723" s="3"/>
      <c r="J723" t="s">
        <v>29277</v>
      </c>
      <c r="K723" t="s">
        <v>29113</v>
      </c>
      <c r="L723" t="s">
        <v>1263</v>
      </c>
      <c r="M723">
        <v>2</v>
      </c>
      <c r="P723" s="2" t="s">
        <v>29278</v>
      </c>
      <c r="Q723" t="s">
        <v>47</v>
      </c>
      <c r="S723">
        <v>3.5591638879850512E-4</v>
      </c>
      <c r="T723">
        <v>2.0761438008776172E-6</v>
      </c>
      <c r="U723">
        <v>1.8252383597427979E-5</v>
      </c>
      <c r="V723">
        <v>4.6253946493379772E-5</v>
      </c>
      <c r="W723">
        <v>1.7564857262186709E-4</v>
      </c>
      <c r="X723">
        <v>2.526487878640182E-5</v>
      </c>
      <c r="Y723">
        <v>0</v>
      </c>
      <c r="Z723">
        <v>0</v>
      </c>
      <c r="AA723">
        <v>0.155</v>
      </c>
      <c r="AB723">
        <v>0.84499999999999997</v>
      </c>
      <c r="AC723">
        <v>-0.29599999999999999</v>
      </c>
      <c r="AD723" t="s">
        <v>48</v>
      </c>
      <c r="AE723" t="s">
        <v>48</v>
      </c>
      <c r="AF723" t="s">
        <v>48</v>
      </c>
    </row>
    <row r="724" spans="1:32" hidden="1" outlineLevel="1" x14ac:dyDescent="0.2">
      <c r="A724" t="s">
        <v>29279</v>
      </c>
      <c r="B724" t="s">
        <v>29280</v>
      </c>
      <c r="C724" t="s">
        <v>29281</v>
      </c>
      <c r="D724" s="3"/>
      <c r="J724" t="s">
        <v>29282</v>
      </c>
      <c r="K724" t="s">
        <v>29145</v>
      </c>
      <c r="L724" t="s">
        <v>1263</v>
      </c>
      <c r="M724">
        <v>69</v>
      </c>
      <c r="P724" s="2" t="s">
        <v>29283</v>
      </c>
      <c r="Q724" t="s">
        <v>47</v>
      </c>
      <c r="S724">
        <v>4.2610650416463608E-4</v>
      </c>
      <c r="T724">
        <v>1.868247409220203E-6</v>
      </c>
      <c r="U724">
        <v>2.1284602553350851E-5</v>
      </c>
      <c r="V724">
        <v>4.8526013415539637E-5</v>
      </c>
      <c r="W724">
        <v>2.1727143030148E-4</v>
      </c>
      <c r="X724">
        <v>2.1386314983828921E-5</v>
      </c>
      <c r="Y724">
        <v>3.3333333333333333E-2</v>
      </c>
      <c r="Z724">
        <v>0.184</v>
      </c>
      <c r="AA724">
        <v>6.6000000000000003E-2</v>
      </c>
      <c r="AB724">
        <v>0.749</v>
      </c>
      <c r="AC724">
        <v>0.62490000000000001</v>
      </c>
      <c r="AD724" t="s">
        <v>48</v>
      </c>
      <c r="AE724" t="s">
        <v>48</v>
      </c>
      <c r="AF724" t="s">
        <v>48</v>
      </c>
    </row>
    <row r="725" spans="1:32" hidden="1" outlineLevel="1" x14ac:dyDescent="0.2">
      <c r="A725" t="s">
        <v>29284</v>
      </c>
      <c r="B725" t="s">
        <v>29285</v>
      </c>
      <c r="C725" t="s">
        <v>29286</v>
      </c>
      <c r="D725" s="3"/>
      <c r="J725" t="s">
        <v>29287</v>
      </c>
      <c r="K725" t="s">
        <v>29145</v>
      </c>
      <c r="L725" t="s">
        <v>1263</v>
      </c>
      <c r="M725">
        <v>12</v>
      </c>
      <c r="P725" s="2" t="s">
        <v>29288</v>
      </c>
      <c r="Q725" t="s">
        <v>47</v>
      </c>
      <c r="S725">
        <v>3.8319826126098627E-4</v>
      </c>
      <c r="T725">
        <v>1.8793499521052579E-6</v>
      </c>
      <c r="U725">
        <v>2.213972766185179E-5</v>
      </c>
      <c r="V725">
        <v>4.6498382289428257E-5</v>
      </c>
      <c r="W725">
        <v>2.0719978783745319E-4</v>
      </c>
      <c r="X725">
        <v>2.1688048946089111E-5</v>
      </c>
      <c r="Y725">
        <v>0.3</v>
      </c>
      <c r="Z725">
        <v>0.36699999999999999</v>
      </c>
      <c r="AA725">
        <v>0.128</v>
      </c>
      <c r="AB725">
        <v>0.505</v>
      </c>
      <c r="AC725">
        <v>0.84419999999999995</v>
      </c>
      <c r="AD725" t="s">
        <v>48</v>
      </c>
      <c r="AE725" t="s">
        <v>48</v>
      </c>
      <c r="AF725" t="s">
        <v>48</v>
      </c>
    </row>
    <row r="726" spans="1:32" hidden="1" outlineLevel="1" x14ac:dyDescent="0.2">
      <c r="A726" t="s">
        <v>29289</v>
      </c>
      <c r="B726" t="s">
        <v>29290</v>
      </c>
      <c r="C726" t="s">
        <v>29291</v>
      </c>
      <c r="D726" s="3"/>
      <c r="J726" t="s">
        <v>29292</v>
      </c>
      <c r="K726" t="s">
        <v>29145</v>
      </c>
      <c r="L726" t="s">
        <v>1263</v>
      </c>
      <c r="M726">
        <v>7</v>
      </c>
      <c r="P726" s="2" t="s">
        <v>29293</v>
      </c>
      <c r="Q726" t="s">
        <v>10060</v>
      </c>
      <c r="S726">
        <v>0.67988801002502441</v>
      </c>
      <c r="T726">
        <v>1.0326761548640211E-4</v>
      </c>
      <c r="U726">
        <v>0.2077833563089371</v>
      </c>
      <c r="V726">
        <v>3.89877799898386E-3</v>
      </c>
      <c r="W726">
        <v>7.3633052408695221E-2</v>
      </c>
      <c r="X726">
        <v>7.7302171848714352E-4</v>
      </c>
      <c r="Y726">
        <v>0</v>
      </c>
      <c r="Z726">
        <v>0.153</v>
      </c>
      <c r="AA726">
        <v>0.23300000000000001</v>
      </c>
      <c r="AB726">
        <v>0.61399999999999999</v>
      </c>
      <c r="AC726">
        <v>-0.31640000000000001</v>
      </c>
      <c r="AD726" t="s">
        <v>48</v>
      </c>
      <c r="AE726" t="s">
        <v>48</v>
      </c>
      <c r="AF726" t="s">
        <v>48</v>
      </c>
    </row>
    <row r="727" spans="1:32" hidden="1" outlineLevel="1" x14ac:dyDescent="0.2">
      <c r="A727" t="s">
        <v>29294</v>
      </c>
      <c r="B727" t="s">
        <v>29295</v>
      </c>
      <c r="C727" t="s">
        <v>17388</v>
      </c>
      <c r="D727" s="3"/>
      <c r="J727" t="s">
        <v>29296</v>
      </c>
      <c r="K727" t="s">
        <v>29148</v>
      </c>
      <c r="L727" t="s">
        <v>1263</v>
      </c>
      <c r="M727">
        <v>5</v>
      </c>
      <c r="P727" s="2" t="s">
        <v>29297</v>
      </c>
      <c r="Q727" t="s">
        <v>47</v>
      </c>
      <c r="S727">
        <v>0.68767434358596802</v>
      </c>
      <c r="T727">
        <v>5.3354946430772543E-5</v>
      </c>
      <c r="U727">
        <v>0.27030393481254578</v>
      </c>
      <c r="V727">
        <v>2.0384571980685E-3</v>
      </c>
      <c r="W727">
        <v>0.45680996775627142</v>
      </c>
      <c r="X727">
        <v>4.878710606135428E-4</v>
      </c>
      <c r="Y727">
        <v>8.9285714285714274E-2</v>
      </c>
      <c r="Z727">
        <v>0.2</v>
      </c>
      <c r="AA727">
        <v>8.1000000000000003E-2</v>
      </c>
      <c r="AB727">
        <v>0.71899999999999997</v>
      </c>
      <c r="AC727">
        <v>0.8861</v>
      </c>
      <c r="AD727" t="s">
        <v>48</v>
      </c>
      <c r="AE727" t="s">
        <v>48</v>
      </c>
      <c r="AF727" t="s">
        <v>48</v>
      </c>
    </row>
    <row r="728" spans="1:32" hidden="1" outlineLevel="1" x14ac:dyDescent="0.2">
      <c r="A728" t="s">
        <v>29298</v>
      </c>
      <c r="B728" t="s">
        <v>29299</v>
      </c>
      <c r="C728" t="s">
        <v>28904</v>
      </c>
      <c r="D728" s="3"/>
      <c r="J728" t="s">
        <v>29300</v>
      </c>
      <c r="K728" t="s">
        <v>29162</v>
      </c>
      <c r="L728" t="s">
        <v>1263</v>
      </c>
      <c r="M728">
        <v>34</v>
      </c>
      <c r="P728" s="2" t="s">
        <v>29301</v>
      </c>
      <c r="Q728" t="s">
        <v>47</v>
      </c>
      <c r="S728">
        <v>0.71572971343994141</v>
      </c>
      <c r="T728">
        <v>1.5765649732202289E-4</v>
      </c>
      <c r="U728">
        <v>0.34518367052078253</v>
      </c>
      <c r="V728">
        <v>1.6706556780263779E-3</v>
      </c>
      <c r="W728">
        <v>7.8810356557369232E-2</v>
      </c>
      <c r="X728">
        <v>2.1828068420290951E-3</v>
      </c>
      <c r="Y728">
        <v>-1.0185185185185189E-2</v>
      </c>
      <c r="Z728">
        <v>5.8000000000000003E-2</v>
      </c>
      <c r="AA728">
        <v>0.14000000000000001</v>
      </c>
      <c r="AB728">
        <v>0.80200000000000005</v>
      </c>
      <c r="AC728">
        <v>-0.72599999999999998</v>
      </c>
      <c r="AD728" t="s">
        <v>48</v>
      </c>
      <c r="AE728" t="s">
        <v>48</v>
      </c>
      <c r="AF728" t="s">
        <v>48</v>
      </c>
    </row>
    <row r="729" spans="1:32" hidden="1" outlineLevel="1" x14ac:dyDescent="0.2">
      <c r="A729" t="s">
        <v>29302</v>
      </c>
      <c r="B729" t="s">
        <v>29303</v>
      </c>
      <c r="C729" t="s">
        <v>27212</v>
      </c>
      <c r="D729" s="3"/>
      <c r="J729" t="s">
        <v>29304</v>
      </c>
      <c r="K729" t="s">
        <v>29162</v>
      </c>
      <c r="L729" t="s">
        <v>1263</v>
      </c>
      <c r="M729">
        <v>1</v>
      </c>
      <c r="P729" s="2" t="s">
        <v>29305</v>
      </c>
      <c r="Q729" t="s">
        <v>47</v>
      </c>
      <c r="Y729" t="s">
        <v>48</v>
      </c>
      <c r="Z729" t="s">
        <v>48</v>
      </c>
      <c r="AA729" t="s">
        <v>48</v>
      </c>
      <c r="AB729" t="s">
        <v>48</v>
      </c>
      <c r="AC729" t="s">
        <v>48</v>
      </c>
      <c r="AD729" t="s">
        <v>48</v>
      </c>
      <c r="AE729" t="s">
        <v>48</v>
      </c>
      <c r="AF729" t="s">
        <v>48</v>
      </c>
    </row>
    <row r="730" spans="1:32" hidden="1" outlineLevel="1" x14ac:dyDescent="0.2">
      <c r="A730" t="s">
        <v>29306</v>
      </c>
      <c r="B730" t="s">
        <v>29307</v>
      </c>
      <c r="C730" t="s">
        <v>28914</v>
      </c>
      <c r="D730" s="3"/>
      <c r="J730" t="s">
        <v>29308</v>
      </c>
      <c r="K730" t="s">
        <v>29166</v>
      </c>
      <c r="L730" t="s">
        <v>1263</v>
      </c>
      <c r="M730">
        <v>-6</v>
      </c>
      <c r="P730" s="2" t="s">
        <v>29309</v>
      </c>
      <c r="Q730" t="s">
        <v>47</v>
      </c>
      <c r="S730">
        <v>4.870580043643713E-3</v>
      </c>
      <c r="T730">
        <v>1.309904564550379E-5</v>
      </c>
      <c r="U730">
        <v>2.436841168673709E-4</v>
      </c>
      <c r="V730">
        <v>1.514149771537632E-4</v>
      </c>
      <c r="W730">
        <v>6.684273830614984E-4</v>
      </c>
      <c r="X730">
        <v>1.2970237294211979E-3</v>
      </c>
      <c r="Y730">
        <v>0.2857142857142857</v>
      </c>
      <c r="Z730">
        <v>0.19700000000000001</v>
      </c>
      <c r="AA730">
        <v>4.1000000000000002E-2</v>
      </c>
      <c r="AB730">
        <v>0.76200000000000001</v>
      </c>
      <c r="AC730">
        <v>0.83350000000000002</v>
      </c>
      <c r="AD730" t="s">
        <v>48</v>
      </c>
      <c r="AE730" t="s">
        <v>48</v>
      </c>
      <c r="AF730" t="s">
        <v>48</v>
      </c>
    </row>
    <row r="731" spans="1:32" hidden="1" outlineLevel="1" x14ac:dyDescent="0.2">
      <c r="A731" t="s">
        <v>29310</v>
      </c>
      <c r="B731" t="s">
        <v>29311</v>
      </c>
      <c r="C731" t="s">
        <v>28914</v>
      </c>
      <c r="D731" s="3"/>
      <c r="J731" t="s">
        <v>29312</v>
      </c>
      <c r="K731" t="s">
        <v>29169</v>
      </c>
      <c r="L731" t="s">
        <v>1263</v>
      </c>
      <c r="M731">
        <v>-1</v>
      </c>
      <c r="P731" s="2" t="s">
        <v>29313</v>
      </c>
      <c r="Q731" t="s">
        <v>47</v>
      </c>
      <c r="S731">
        <v>9.221622021868825E-4</v>
      </c>
      <c r="T731">
        <v>1.993693103941041E-6</v>
      </c>
      <c r="U731">
        <v>2.2512809664476659E-5</v>
      </c>
      <c r="V731">
        <v>1.1940838885493581E-4</v>
      </c>
      <c r="W731">
        <v>2.8682837728410959E-4</v>
      </c>
      <c r="X731">
        <v>5.41704248462338E-5</v>
      </c>
      <c r="Y731">
        <v>-1.6666666666666659E-2</v>
      </c>
      <c r="Z731">
        <v>0.105</v>
      </c>
      <c r="AA731">
        <v>0.161</v>
      </c>
      <c r="AB731">
        <v>0.73399999999999999</v>
      </c>
      <c r="AC731">
        <v>-0.29509999999999997</v>
      </c>
      <c r="AD731" t="s">
        <v>48</v>
      </c>
      <c r="AE731" t="s">
        <v>48</v>
      </c>
      <c r="AF731" t="s">
        <v>48</v>
      </c>
    </row>
    <row r="732" spans="1:32" hidden="1" outlineLevel="1" x14ac:dyDescent="0.2">
      <c r="A732" t="s">
        <v>29314</v>
      </c>
      <c r="B732" t="s">
        <v>29315</v>
      </c>
      <c r="C732" t="s">
        <v>16984</v>
      </c>
      <c r="D732" s="3"/>
      <c r="J732" t="s">
        <v>29316</v>
      </c>
      <c r="K732" t="s">
        <v>29173</v>
      </c>
      <c r="L732" t="s">
        <v>1263</v>
      </c>
      <c r="M732">
        <v>8</v>
      </c>
      <c r="P732" s="2" t="s">
        <v>29317</v>
      </c>
      <c r="Q732" t="s">
        <v>47</v>
      </c>
      <c r="S732">
        <v>2.5746237952262158E-4</v>
      </c>
      <c r="T732">
        <v>2.919556891356478E-6</v>
      </c>
      <c r="U732">
        <v>1.5665673345210959E-5</v>
      </c>
      <c r="V732">
        <v>4.1320974560221657E-5</v>
      </c>
      <c r="W732">
        <v>1.2910741497762501E-4</v>
      </c>
      <c r="X732">
        <v>1.9805243937298659E-5</v>
      </c>
      <c r="Y732">
        <v>0.18611111111111109</v>
      </c>
      <c r="Z732">
        <v>3.3000000000000002E-2</v>
      </c>
      <c r="AA732">
        <v>0</v>
      </c>
      <c r="AB732">
        <v>0.96699999999999997</v>
      </c>
      <c r="AC732">
        <v>0.2263</v>
      </c>
      <c r="AD732" t="s">
        <v>48</v>
      </c>
      <c r="AE732" t="s">
        <v>48</v>
      </c>
      <c r="AF732" t="s">
        <v>48</v>
      </c>
    </row>
    <row r="733" spans="1:32" hidden="1" outlineLevel="1" x14ac:dyDescent="0.2">
      <c r="A733" t="s">
        <v>29318</v>
      </c>
      <c r="B733" t="s">
        <v>29319</v>
      </c>
      <c r="C733" t="s">
        <v>28904</v>
      </c>
      <c r="D733" s="3"/>
      <c r="J733" t="s">
        <v>29320</v>
      </c>
      <c r="K733" t="s">
        <v>29173</v>
      </c>
      <c r="L733" t="s">
        <v>1263</v>
      </c>
      <c r="M733">
        <v>7</v>
      </c>
      <c r="P733" s="2" t="s">
        <v>29321</v>
      </c>
      <c r="Q733" t="s">
        <v>47</v>
      </c>
      <c r="S733">
        <v>3.3343606628477568E-4</v>
      </c>
      <c r="T733">
        <v>2.2537915356224399E-6</v>
      </c>
      <c r="U733">
        <v>1.735124169499613E-5</v>
      </c>
      <c r="V733">
        <v>4.440065094968304E-5</v>
      </c>
      <c r="W733">
        <v>1.619471004232764E-4</v>
      </c>
      <c r="X733">
        <v>2.4869066692190241E-5</v>
      </c>
      <c r="Y733">
        <v>0.26</v>
      </c>
      <c r="Z733">
        <v>0.151</v>
      </c>
      <c r="AA733">
        <v>3.4000000000000002E-2</v>
      </c>
      <c r="AB733">
        <v>0.81499999999999995</v>
      </c>
      <c r="AC733">
        <v>0.7762</v>
      </c>
      <c r="AD733" t="s">
        <v>48</v>
      </c>
      <c r="AE733" t="s">
        <v>48</v>
      </c>
      <c r="AF733" t="s">
        <v>48</v>
      </c>
    </row>
    <row r="734" spans="1:32" hidden="1" outlineLevel="1" x14ac:dyDescent="0.2">
      <c r="A734" t="s">
        <v>29322</v>
      </c>
      <c r="B734" t="s">
        <v>29323</v>
      </c>
      <c r="C734" t="s">
        <v>28919</v>
      </c>
      <c r="D734" s="3"/>
      <c r="J734" t="s">
        <v>29324</v>
      </c>
      <c r="K734" t="s">
        <v>29173</v>
      </c>
      <c r="L734" t="s">
        <v>1263</v>
      </c>
      <c r="M734">
        <v>1</v>
      </c>
      <c r="P734" s="2" t="s">
        <v>29325</v>
      </c>
      <c r="Q734" t="s">
        <v>10060</v>
      </c>
      <c r="S734">
        <v>2.656714350450784E-4</v>
      </c>
      <c r="T734">
        <v>2.5367953639943148E-6</v>
      </c>
      <c r="U734">
        <v>1.576297654537484E-5</v>
      </c>
      <c r="V734">
        <v>4.3729156459448859E-5</v>
      </c>
      <c r="W734">
        <v>1.232822542078793E-4</v>
      </c>
      <c r="X734">
        <v>2.4256805772893131E-5</v>
      </c>
      <c r="Y734">
        <v>0</v>
      </c>
      <c r="Z734">
        <v>0</v>
      </c>
      <c r="AA734">
        <v>0</v>
      </c>
      <c r="AB734">
        <v>1</v>
      </c>
      <c r="AC734">
        <v>0</v>
      </c>
      <c r="AD734" t="s">
        <v>48</v>
      </c>
      <c r="AE734" t="s">
        <v>48</v>
      </c>
      <c r="AF734" t="s">
        <v>48</v>
      </c>
    </row>
    <row r="735" spans="1:32" hidden="1" outlineLevel="1" x14ac:dyDescent="0.2">
      <c r="A735" t="s">
        <v>29326</v>
      </c>
      <c r="B735" t="s">
        <v>29327</v>
      </c>
      <c r="C735" t="s">
        <v>28919</v>
      </c>
      <c r="D735" s="3"/>
      <c r="J735" t="s">
        <v>29328</v>
      </c>
      <c r="K735" t="s">
        <v>29173</v>
      </c>
      <c r="L735" t="s">
        <v>1263</v>
      </c>
      <c r="M735">
        <v>0</v>
      </c>
      <c r="P735" s="2" t="s">
        <v>29329</v>
      </c>
      <c r="Q735" t="s">
        <v>10060</v>
      </c>
      <c r="S735">
        <v>3.3388365409336979E-4</v>
      </c>
      <c r="T735">
        <v>2.147259010598646E-6</v>
      </c>
      <c r="U735">
        <v>1.753209471644368E-5</v>
      </c>
      <c r="V735">
        <v>4.9076366849476472E-5</v>
      </c>
      <c r="W735">
        <v>1.7345562810078261E-4</v>
      </c>
      <c r="X735">
        <v>2.4346794816665351E-5</v>
      </c>
      <c r="Y735">
        <v>0</v>
      </c>
      <c r="Z735">
        <v>0</v>
      </c>
      <c r="AA735">
        <v>0</v>
      </c>
      <c r="AB735">
        <v>1</v>
      </c>
      <c r="AC735">
        <v>0</v>
      </c>
      <c r="AD735" t="s">
        <v>48</v>
      </c>
      <c r="AE735" t="s">
        <v>48</v>
      </c>
      <c r="AF735" t="s">
        <v>48</v>
      </c>
    </row>
    <row r="736" spans="1:32" hidden="1" outlineLevel="1" x14ac:dyDescent="0.2">
      <c r="A736" t="s">
        <v>29330</v>
      </c>
      <c r="B736" t="s">
        <v>29331</v>
      </c>
      <c r="C736" t="s">
        <v>29332</v>
      </c>
      <c r="D736" s="3"/>
      <c r="J736" t="s">
        <v>29333</v>
      </c>
      <c r="K736" t="s">
        <v>29177</v>
      </c>
      <c r="L736" t="s">
        <v>1263</v>
      </c>
      <c r="M736">
        <v>10</v>
      </c>
      <c r="P736" s="2" t="s">
        <v>29334</v>
      </c>
      <c r="Q736" t="s">
        <v>10060</v>
      </c>
      <c r="S736">
        <v>4.9058254808187485E-4</v>
      </c>
      <c r="T736">
        <v>1.835174316511257E-6</v>
      </c>
      <c r="U736">
        <v>1.7271666365559209E-5</v>
      </c>
      <c r="V736">
        <v>6.0920137912034988E-5</v>
      </c>
      <c r="W736">
        <v>2.3905126727186141E-4</v>
      </c>
      <c r="X736">
        <v>2.1751677195425149E-5</v>
      </c>
      <c r="Y736">
        <v>0</v>
      </c>
      <c r="Z736">
        <v>0</v>
      </c>
      <c r="AA736">
        <v>0</v>
      </c>
      <c r="AB736">
        <v>1</v>
      </c>
      <c r="AC736">
        <v>0</v>
      </c>
      <c r="AD736" t="s">
        <v>48</v>
      </c>
      <c r="AE736" t="s">
        <v>48</v>
      </c>
      <c r="AF736" t="s">
        <v>48</v>
      </c>
    </row>
    <row r="737" spans="1:32" hidden="1" outlineLevel="1" x14ac:dyDescent="0.2">
      <c r="A737" t="s">
        <v>29335</v>
      </c>
      <c r="B737" t="s">
        <v>29336</v>
      </c>
      <c r="C737" t="s">
        <v>28492</v>
      </c>
      <c r="D737" s="3"/>
      <c r="J737" t="s">
        <v>29337</v>
      </c>
      <c r="K737" t="s">
        <v>29177</v>
      </c>
      <c r="L737" t="s">
        <v>1263</v>
      </c>
      <c r="M737">
        <v>3</v>
      </c>
      <c r="P737" s="2" t="s">
        <v>29338</v>
      </c>
      <c r="Q737" t="s">
        <v>47</v>
      </c>
      <c r="S737">
        <v>1.044659968465567E-2</v>
      </c>
      <c r="T737">
        <v>6.5784897742560133E-6</v>
      </c>
      <c r="U737">
        <v>2.1122918406035751E-4</v>
      </c>
      <c r="V737">
        <v>2.3226968187373129E-4</v>
      </c>
      <c r="W737">
        <v>4.4373595155775547E-3</v>
      </c>
      <c r="X737">
        <v>1.0147661669179799E-3</v>
      </c>
      <c r="Y737">
        <v>0</v>
      </c>
      <c r="Z737">
        <v>0</v>
      </c>
      <c r="AA737">
        <v>0.151</v>
      </c>
      <c r="AB737">
        <v>0.84899999999999998</v>
      </c>
      <c r="AC737">
        <v>-0.15310000000000001</v>
      </c>
      <c r="AD737" t="s">
        <v>48</v>
      </c>
      <c r="AE737" t="s">
        <v>48</v>
      </c>
      <c r="AF737" t="s">
        <v>48</v>
      </c>
    </row>
    <row r="738" spans="1:32" hidden="1" outlineLevel="1" x14ac:dyDescent="0.2">
      <c r="A738" t="s">
        <v>29339</v>
      </c>
      <c r="B738" t="s">
        <v>29340</v>
      </c>
      <c r="C738" t="s">
        <v>28919</v>
      </c>
      <c r="D738" s="3"/>
      <c r="J738" t="s">
        <v>29341</v>
      </c>
      <c r="K738" t="s">
        <v>29177</v>
      </c>
      <c r="L738" t="s">
        <v>1263</v>
      </c>
      <c r="M738">
        <v>0</v>
      </c>
      <c r="P738" s="2" t="s">
        <v>29342</v>
      </c>
      <c r="Q738" t="s">
        <v>10060</v>
      </c>
      <c r="S738">
        <v>3.7146545946598048E-4</v>
      </c>
      <c r="T738">
        <v>2.106000465573743E-6</v>
      </c>
      <c r="U738">
        <v>1.4219419426808599E-5</v>
      </c>
      <c r="V738">
        <v>5.9524500102270388E-5</v>
      </c>
      <c r="W738">
        <v>1.59432936925441E-4</v>
      </c>
      <c r="X738">
        <v>2.0897365175187591E-5</v>
      </c>
      <c r="Y738">
        <v>0.1</v>
      </c>
      <c r="Z738">
        <v>0.152</v>
      </c>
      <c r="AA738">
        <v>0</v>
      </c>
      <c r="AB738">
        <v>0.84799999999999998</v>
      </c>
      <c r="AC738">
        <v>0.51060000000000005</v>
      </c>
      <c r="AD738" t="s">
        <v>48</v>
      </c>
      <c r="AE738" t="s">
        <v>48</v>
      </c>
      <c r="AF738" t="s">
        <v>48</v>
      </c>
    </row>
    <row r="739" spans="1:32" hidden="1" outlineLevel="1" x14ac:dyDescent="0.2">
      <c r="A739" t="s">
        <v>29343</v>
      </c>
      <c r="B739" t="s">
        <v>29344</v>
      </c>
      <c r="C739" t="s">
        <v>16984</v>
      </c>
      <c r="D739" s="3"/>
      <c r="J739" t="s">
        <v>29345</v>
      </c>
      <c r="K739" t="s">
        <v>29182</v>
      </c>
      <c r="L739" t="s">
        <v>1263</v>
      </c>
      <c r="M739">
        <v>5</v>
      </c>
      <c r="P739" s="2" t="s">
        <v>29346</v>
      </c>
      <c r="Q739" t="s">
        <v>47</v>
      </c>
      <c r="S739">
        <v>2.7417272212915123E-4</v>
      </c>
      <c r="T739">
        <v>2.4353539629373699E-6</v>
      </c>
      <c r="U739">
        <v>1.743683424137998E-5</v>
      </c>
      <c r="V739">
        <v>3.5810309782391407E-5</v>
      </c>
      <c r="W739">
        <v>1.361887116217986E-4</v>
      </c>
      <c r="X739">
        <v>2.3974187570274811E-5</v>
      </c>
      <c r="Y739">
        <v>0.26250000000000001</v>
      </c>
      <c r="Z739">
        <v>9.2999999999999999E-2</v>
      </c>
      <c r="AA739">
        <v>0</v>
      </c>
      <c r="AB739">
        <v>0.90700000000000003</v>
      </c>
      <c r="AC739">
        <v>0.2382</v>
      </c>
      <c r="AD739" t="s">
        <v>48</v>
      </c>
      <c r="AE739" t="s">
        <v>48</v>
      </c>
      <c r="AF739" t="s">
        <v>48</v>
      </c>
    </row>
    <row r="740" spans="1:32" hidden="1" outlineLevel="1" x14ac:dyDescent="0.2">
      <c r="A740" t="s">
        <v>29347</v>
      </c>
      <c r="B740" t="s">
        <v>29348</v>
      </c>
      <c r="C740" t="s">
        <v>28924</v>
      </c>
      <c r="D740" s="3"/>
      <c r="J740" t="s">
        <v>29349</v>
      </c>
      <c r="K740" t="s">
        <v>29182</v>
      </c>
      <c r="L740" t="s">
        <v>1263</v>
      </c>
      <c r="M740">
        <v>5</v>
      </c>
      <c r="P740" s="2" t="s">
        <v>29350</v>
      </c>
      <c r="Q740" t="s">
        <v>47</v>
      </c>
      <c r="S740">
        <v>0.99688196182250977</v>
      </c>
      <c r="T740">
        <v>9.8291141912341118E-3</v>
      </c>
      <c r="U740">
        <v>0.96615701913833618</v>
      </c>
      <c r="V740">
        <v>1.6921320930123329E-2</v>
      </c>
      <c r="W740">
        <v>0.88536942005157471</v>
      </c>
      <c r="X740">
        <v>8.9196592569351196E-2</v>
      </c>
      <c r="Y740">
        <v>-0.3</v>
      </c>
      <c r="Z740">
        <v>0</v>
      </c>
      <c r="AA740">
        <v>0.32500000000000001</v>
      </c>
      <c r="AB740">
        <v>0.67500000000000004</v>
      </c>
      <c r="AC740">
        <v>-0.89100000000000001</v>
      </c>
      <c r="AD740" t="s">
        <v>48</v>
      </c>
      <c r="AE740" t="s">
        <v>48</v>
      </c>
      <c r="AF740" t="s">
        <v>48</v>
      </c>
    </row>
    <row r="741" spans="1:32" hidden="1" outlineLevel="1" x14ac:dyDescent="0.2">
      <c r="A741" t="s">
        <v>29351</v>
      </c>
      <c r="B741" t="s">
        <v>29352</v>
      </c>
      <c r="C741" t="s">
        <v>26484</v>
      </c>
      <c r="D741" s="3"/>
      <c r="J741" t="s">
        <v>29353</v>
      </c>
      <c r="K741" t="s">
        <v>29194</v>
      </c>
      <c r="L741" t="s">
        <v>1263</v>
      </c>
      <c r="M741">
        <v>8</v>
      </c>
      <c r="P741" s="2" t="s">
        <v>29354</v>
      </c>
      <c r="Q741" t="s">
        <v>10060</v>
      </c>
      <c r="S741">
        <v>3.2151347841136158E-4</v>
      </c>
      <c r="T741">
        <v>2.2488231934403298E-6</v>
      </c>
      <c r="U741">
        <v>1.5840751075302251E-5</v>
      </c>
      <c r="V741">
        <v>5.1743023504968733E-5</v>
      </c>
      <c r="W741">
        <v>1.4935298531781879E-4</v>
      </c>
      <c r="X741">
        <v>2.5965129680116661E-5</v>
      </c>
      <c r="Y741">
        <v>5.166666666666668E-2</v>
      </c>
      <c r="Z741">
        <v>8.6999999999999994E-2</v>
      </c>
      <c r="AA741">
        <v>5.2999999999999999E-2</v>
      </c>
      <c r="AB741">
        <v>0.86</v>
      </c>
      <c r="AC741">
        <v>0.47949999999999998</v>
      </c>
      <c r="AD741" t="s">
        <v>48</v>
      </c>
      <c r="AE741" t="s">
        <v>48</v>
      </c>
      <c r="AF741" t="s">
        <v>48</v>
      </c>
    </row>
    <row r="742" spans="1:32" hidden="1" outlineLevel="1" x14ac:dyDescent="0.2">
      <c r="A742" t="s">
        <v>29355</v>
      </c>
      <c r="B742" t="s">
        <v>29356</v>
      </c>
      <c r="C742" t="s">
        <v>29024</v>
      </c>
      <c r="D742" s="3"/>
      <c r="J742" t="s">
        <v>29357</v>
      </c>
      <c r="K742" t="s">
        <v>29194</v>
      </c>
      <c r="L742" t="s">
        <v>1263</v>
      </c>
      <c r="M742">
        <v>1</v>
      </c>
      <c r="P742" s="2" t="s">
        <v>29358</v>
      </c>
      <c r="Q742" t="s">
        <v>47</v>
      </c>
      <c r="S742">
        <v>7.1955384919419885E-4</v>
      </c>
      <c r="T742">
        <v>4.3345626181690022E-6</v>
      </c>
      <c r="U742">
        <v>3.197671685484238E-5</v>
      </c>
      <c r="V742">
        <v>4.6887194912414998E-5</v>
      </c>
      <c r="W742">
        <v>3.2213999656960368E-4</v>
      </c>
      <c r="X742">
        <v>5.594534013653174E-5</v>
      </c>
      <c r="Y742">
        <v>-0.05</v>
      </c>
      <c r="Z742">
        <v>9.8000000000000004E-2</v>
      </c>
      <c r="AA742">
        <v>7.0999999999999994E-2</v>
      </c>
      <c r="AB742">
        <v>0.83099999999999996</v>
      </c>
      <c r="AC742">
        <v>6.4399999999999999E-2</v>
      </c>
      <c r="AD742" t="s">
        <v>48</v>
      </c>
      <c r="AE742" t="s">
        <v>48</v>
      </c>
      <c r="AF742" t="s">
        <v>48</v>
      </c>
    </row>
    <row r="743" spans="1:32" hidden="1" outlineLevel="1" x14ac:dyDescent="0.2">
      <c r="A743" t="s">
        <v>29359</v>
      </c>
      <c r="B743" t="s">
        <v>29360</v>
      </c>
      <c r="C743" t="s">
        <v>26591</v>
      </c>
      <c r="D743" s="3"/>
      <c r="J743" t="s">
        <v>29361</v>
      </c>
      <c r="K743" t="s">
        <v>29224</v>
      </c>
      <c r="L743" t="s">
        <v>1263</v>
      </c>
      <c r="M743">
        <v>6</v>
      </c>
      <c r="P743" s="2" t="s">
        <v>29362</v>
      </c>
      <c r="Q743" t="s">
        <v>47</v>
      </c>
      <c r="S743">
        <v>3.730718744918704E-4</v>
      </c>
      <c r="T743">
        <v>2.3598815914738221E-6</v>
      </c>
      <c r="U743">
        <v>2.4471959477523338E-5</v>
      </c>
      <c r="V743">
        <v>5.4281652410281822E-5</v>
      </c>
      <c r="W743">
        <v>1.5067670028656721E-4</v>
      </c>
      <c r="X743">
        <v>2.7921279979636889E-5</v>
      </c>
      <c r="Y743">
        <v>0</v>
      </c>
      <c r="Z743">
        <v>0.57399999999999995</v>
      </c>
      <c r="AA743">
        <v>0</v>
      </c>
      <c r="AB743">
        <v>0.42599999999999999</v>
      </c>
      <c r="AC743">
        <v>0.40189999999999998</v>
      </c>
      <c r="AD743" t="s">
        <v>48</v>
      </c>
      <c r="AE743" t="s">
        <v>48</v>
      </c>
      <c r="AF743" t="s">
        <v>48</v>
      </c>
    </row>
    <row r="744" spans="1:32" hidden="1" outlineLevel="1" x14ac:dyDescent="0.2">
      <c r="A744" t="s">
        <v>29363</v>
      </c>
      <c r="B744" t="s">
        <v>29364</v>
      </c>
      <c r="C744" t="s">
        <v>28492</v>
      </c>
      <c r="D744" s="3"/>
      <c r="J744" t="s">
        <v>29365</v>
      </c>
      <c r="K744" t="s">
        <v>29224</v>
      </c>
      <c r="L744" t="s">
        <v>1263</v>
      </c>
      <c r="M744">
        <v>3</v>
      </c>
      <c r="P744" s="2" t="s">
        <v>29366</v>
      </c>
      <c r="Q744" t="s">
        <v>47</v>
      </c>
      <c r="S744">
        <v>0.91129130125045776</v>
      </c>
      <c r="T744">
        <v>1.975312770809978E-4</v>
      </c>
      <c r="U744">
        <v>0.85798203945159912</v>
      </c>
      <c r="V744">
        <v>6.4572002738714218E-3</v>
      </c>
      <c r="W744">
        <v>0.1892425715923309</v>
      </c>
      <c r="X744">
        <v>3.2520154491066928E-3</v>
      </c>
      <c r="Y744">
        <v>-0.30761904761904763</v>
      </c>
      <c r="Z744">
        <v>5.3999999999999999E-2</v>
      </c>
      <c r="AA744">
        <v>8.7999999999999995E-2</v>
      </c>
      <c r="AB744">
        <v>0.85799999999999998</v>
      </c>
      <c r="AC744">
        <v>-0.34</v>
      </c>
      <c r="AD744" t="s">
        <v>48</v>
      </c>
      <c r="AE744" t="s">
        <v>48</v>
      </c>
      <c r="AF744" t="s">
        <v>48</v>
      </c>
    </row>
    <row r="745" spans="1:32" hidden="1" outlineLevel="1" x14ac:dyDescent="0.2">
      <c r="A745" t="s">
        <v>29367</v>
      </c>
      <c r="B745" t="s">
        <v>29368</v>
      </c>
      <c r="C745" t="s">
        <v>26591</v>
      </c>
      <c r="D745" s="3"/>
      <c r="J745" t="s">
        <v>29369</v>
      </c>
      <c r="K745" t="s">
        <v>29232</v>
      </c>
      <c r="L745" t="s">
        <v>1263</v>
      </c>
      <c r="M745">
        <v>6</v>
      </c>
      <c r="P745" s="2" t="s">
        <v>29370</v>
      </c>
      <c r="Q745" t="s">
        <v>47</v>
      </c>
      <c r="S745">
        <v>0.9952007532119751</v>
      </c>
      <c r="T745">
        <v>1.551932509755716E-4</v>
      </c>
      <c r="U745">
        <v>2.9468224383890629E-3</v>
      </c>
      <c r="V745">
        <v>9.9008332472294569E-4</v>
      </c>
      <c r="W745">
        <v>0.99363237619400024</v>
      </c>
      <c r="X745">
        <v>6.5802165772765875E-4</v>
      </c>
      <c r="Y745">
        <v>-0.79999999999999993</v>
      </c>
      <c r="Z745">
        <v>0.222</v>
      </c>
      <c r="AA745">
        <v>0.315</v>
      </c>
      <c r="AB745">
        <v>0.46300000000000002</v>
      </c>
      <c r="AC745">
        <v>-0.25</v>
      </c>
      <c r="AD745" t="s">
        <v>48</v>
      </c>
      <c r="AE745" t="s">
        <v>48</v>
      </c>
      <c r="AF745" t="s">
        <v>48</v>
      </c>
    </row>
    <row r="746" spans="1:32" hidden="1" outlineLevel="1" x14ac:dyDescent="0.2">
      <c r="A746" t="s">
        <v>29371</v>
      </c>
      <c r="B746" t="s">
        <v>29372</v>
      </c>
      <c r="C746" t="s">
        <v>18539</v>
      </c>
      <c r="D746" s="3"/>
      <c r="J746" t="s">
        <v>29373</v>
      </c>
      <c r="K746" t="s">
        <v>29232</v>
      </c>
      <c r="L746" t="s">
        <v>1263</v>
      </c>
      <c r="M746">
        <v>-3</v>
      </c>
      <c r="P746" s="2" t="s">
        <v>29374</v>
      </c>
      <c r="Q746" t="s">
        <v>47</v>
      </c>
      <c r="S746">
        <v>1.537631615065038E-3</v>
      </c>
      <c r="T746">
        <v>2.4745593236730201E-6</v>
      </c>
      <c r="U746">
        <v>2.8972297513973899E-5</v>
      </c>
      <c r="V746">
        <v>5.7900135288946331E-5</v>
      </c>
      <c r="W746">
        <v>7.7344535384327173E-4</v>
      </c>
      <c r="X746">
        <v>8.1605423474684358E-5</v>
      </c>
      <c r="Y746">
        <v>-0.2</v>
      </c>
      <c r="Z746">
        <v>0.25800000000000001</v>
      </c>
      <c r="AA746">
        <v>0.19600000000000001</v>
      </c>
      <c r="AB746">
        <v>0.54500000000000004</v>
      </c>
      <c r="AC746">
        <v>0.40189999999999998</v>
      </c>
      <c r="AD746" t="s">
        <v>48</v>
      </c>
      <c r="AE746" t="s">
        <v>48</v>
      </c>
      <c r="AF746" t="s">
        <v>48</v>
      </c>
    </row>
    <row r="747" spans="1:32" hidden="1" outlineLevel="1" x14ac:dyDescent="0.2">
      <c r="A747" t="s">
        <v>29375</v>
      </c>
      <c r="B747" t="s">
        <v>29376</v>
      </c>
      <c r="C747" t="s">
        <v>29377</v>
      </c>
      <c r="D747" s="3"/>
      <c r="J747" t="s">
        <v>29378</v>
      </c>
      <c r="K747" t="s">
        <v>29240</v>
      </c>
      <c r="L747" t="s">
        <v>1263</v>
      </c>
      <c r="M747">
        <v>523</v>
      </c>
      <c r="P747" s="2" t="s">
        <v>29379</v>
      </c>
      <c r="Q747" t="s">
        <v>47</v>
      </c>
      <c r="S747">
        <v>9.2233428731560707E-3</v>
      </c>
      <c r="T747">
        <v>2.431112079648301E-6</v>
      </c>
      <c r="U747">
        <v>9.5033537945710123E-5</v>
      </c>
      <c r="V747">
        <v>5.8238802012056112E-4</v>
      </c>
      <c r="W747">
        <v>4.3245917186141014E-3</v>
      </c>
      <c r="X747">
        <v>1.149529925896786E-4</v>
      </c>
      <c r="Y747">
        <v>0</v>
      </c>
      <c r="Z747">
        <v>0</v>
      </c>
      <c r="AA747">
        <v>0</v>
      </c>
      <c r="AB747">
        <v>1</v>
      </c>
      <c r="AC747">
        <v>0</v>
      </c>
      <c r="AD747" t="s">
        <v>48</v>
      </c>
      <c r="AE747" t="s">
        <v>48</v>
      </c>
      <c r="AF747" t="s">
        <v>48</v>
      </c>
    </row>
    <row r="748" spans="1:32" hidden="1" outlineLevel="1" x14ac:dyDescent="0.2">
      <c r="A748" t="s">
        <v>29380</v>
      </c>
      <c r="B748" t="s">
        <v>29381</v>
      </c>
      <c r="C748" t="s">
        <v>27245</v>
      </c>
      <c r="D748" s="3"/>
      <c r="J748" t="s">
        <v>29382</v>
      </c>
      <c r="K748" t="s">
        <v>29240</v>
      </c>
      <c r="L748" t="s">
        <v>1263</v>
      </c>
      <c r="M748">
        <v>31</v>
      </c>
      <c r="P748" s="2" t="s">
        <v>29383</v>
      </c>
      <c r="Q748" t="s">
        <v>10150</v>
      </c>
      <c r="S748">
        <v>1.0112633462995291E-3</v>
      </c>
      <c r="T748">
        <v>1.86621571174328E-6</v>
      </c>
      <c r="U748">
        <v>2.8320288038230501E-5</v>
      </c>
      <c r="V748">
        <v>6.57064956612885E-5</v>
      </c>
      <c r="W748">
        <v>6.4084870973601937E-4</v>
      </c>
      <c r="X748">
        <v>2.812376442307141E-5</v>
      </c>
      <c r="Y748">
        <v>5.7499999999999968E-2</v>
      </c>
      <c r="Z748">
        <v>0.13800000000000001</v>
      </c>
      <c r="AA748">
        <v>0</v>
      </c>
      <c r="AB748">
        <v>0.86199999999999999</v>
      </c>
      <c r="AC748">
        <v>0.51180000000000003</v>
      </c>
      <c r="AD748" t="s">
        <v>48</v>
      </c>
      <c r="AE748" t="s">
        <v>48</v>
      </c>
      <c r="AF748" t="s">
        <v>48</v>
      </c>
    </row>
    <row r="749" spans="1:32" hidden="1" outlineLevel="1" x14ac:dyDescent="0.2">
      <c r="A749" t="s">
        <v>29384</v>
      </c>
      <c r="B749" t="s">
        <v>29385</v>
      </c>
      <c r="C749" t="s">
        <v>29386</v>
      </c>
      <c r="D749" s="3"/>
      <c r="J749" t="s">
        <v>29387</v>
      </c>
      <c r="K749" t="s">
        <v>29240</v>
      </c>
      <c r="L749" t="s">
        <v>1263</v>
      </c>
      <c r="M749">
        <v>171</v>
      </c>
      <c r="P749" s="2" t="s">
        <v>29388</v>
      </c>
      <c r="Q749" t="s">
        <v>47</v>
      </c>
      <c r="S749">
        <v>4.7927140258252621E-4</v>
      </c>
      <c r="T749">
        <v>1.7687150375422791E-6</v>
      </c>
      <c r="U749">
        <v>2.0138986656093039E-5</v>
      </c>
      <c r="V749">
        <v>5.4713258577976383E-5</v>
      </c>
      <c r="W749">
        <v>2.4790607858449221E-4</v>
      </c>
      <c r="X749">
        <v>2.246099938929547E-5</v>
      </c>
      <c r="Y749">
        <v>0.35</v>
      </c>
      <c r="Z749">
        <v>0.13700000000000001</v>
      </c>
      <c r="AA749">
        <v>0.105</v>
      </c>
      <c r="AB749">
        <v>0.75800000000000001</v>
      </c>
      <c r="AC749">
        <v>-2.58E-2</v>
      </c>
      <c r="AD749" t="s">
        <v>48</v>
      </c>
      <c r="AE749" t="s">
        <v>48</v>
      </c>
      <c r="AF749" t="s">
        <v>48</v>
      </c>
    </row>
    <row r="750" spans="1:32" hidden="1" outlineLevel="1" x14ac:dyDescent="0.2">
      <c r="A750" t="s">
        <v>29389</v>
      </c>
      <c r="B750" t="s">
        <v>29390</v>
      </c>
      <c r="C750" t="s">
        <v>29391</v>
      </c>
      <c r="D750" s="3"/>
      <c r="J750" t="s">
        <v>29392</v>
      </c>
      <c r="K750" t="s">
        <v>29240</v>
      </c>
      <c r="L750" t="s">
        <v>1263</v>
      </c>
      <c r="M750">
        <v>40</v>
      </c>
      <c r="P750" s="2" t="s">
        <v>29393</v>
      </c>
      <c r="Q750" t="s">
        <v>47</v>
      </c>
      <c r="S750">
        <v>2.5975887547247112E-4</v>
      </c>
      <c r="T750">
        <v>3.3823957892309409E-6</v>
      </c>
      <c r="U750">
        <v>2.139794014510699E-5</v>
      </c>
      <c r="V750">
        <v>4.3634347093757242E-5</v>
      </c>
      <c r="W750">
        <v>1.2943320325575769E-4</v>
      </c>
      <c r="X750">
        <v>1.89083530131029E-5</v>
      </c>
      <c r="Y750">
        <v>0.23787878787878791</v>
      </c>
      <c r="Z750">
        <v>0.19400000000000001</v>
      </c>
      <c r="AA750">
        <v>0.13300000000000001</v>
      </c>
      <c r="AB750">
        <v>0.67300000000000004</v>
      </c>
      <c r="AC750">
        <v>0.63180000000000003</v>
      </c>
      <c r="AD750" t="s">
        <v>48</v>
      </c>
      <c r="AE750" t="s">
        <v>48</v>
      </c>
      <c r="AF750" t="s">
        <v>48</v>
      </c>
    </row>
    <row r="751" spans="1:32" hidden="1" outlineLevel="1" x14ac:dyDescent="0.2">
      <c r="A751" t="s">
        <v>29394</v>
      </c>
      <c r="B751" t="s">
        <v>29395</v>
      </c>
      <c r="C751" t="s">
        <v>29396</v>
      </c>
      <c r="D751" s="3"/>
      <c r="J751" t="s">
        <v>29397</v>
      </c>
      <c r="K751" t="s">
        <v>29240</v>
      </c>
      <c r="L751" t="s">
        <v>1263</v>
      </c>
      <c r="M751">
        <v>4</v>
      </c>
      <c r="P751" s="2" t="s">
        <v>29398</v>
      </c>
      <c r="Q751" t="s">
        <v>47</v>
      </c>
      <c r="S751">
        <v>5.4235182702541351E-2</v>
      </c>
      <c r="T751">
        <v>1.51319763972424E-5</v>
      </c>
      <c r="U751">
        <v>5.0491592846810818E-3</v>
      </c>
      <c r="V751">
        <v>8.1680266885086894E-4</v>
      </c>
      <c r="W751">
        <v>9.0744709596037865E-3</v>
      </c>
      <c r="X751">
        <v>3.529204055666924E-3</v>
      </c>
      <c r="Y751">
        <v>0.14166666666666669</v>
      </c>
      <c r="Z751">
        <v>0.16500000000000001</v>
      </c>
      <c r="AA751">
        <v>0.157</v>
      </c>
      <c r="AB751">
        <v>0.67800000000000005</v>
      </c>
      <c r="AC751">
        <v>-0.3881</v>
      </c>
      <c r="AD751" t="s">
        <v>48</v>
      </c>
      <c r="AE751" t="s">
        <v>48</v>
      </c>
      <c r="AF751" t="s">
        <v>48</v>
      </c>
    </row>
    <row r="752" spans="1:32" hidden="1" outlineLevel="1" x14ac:dyDescent="0.2">
      <c r="A752" t="s">
        <v>29399</v>
      </c>
      <c r="B752" t="s">
        <v>29400</v>
      </c>
      <c r="C752" t="s">
        <v>28780</v>
      </c>
      <c r="D752" s="3"/>
      <c r="J752" t="s">
        <v>29401</v>
      </c>
      <c r="K752" t="s">
        <v>29240</v>
      </c>
      <c r="L752" t="s">
        <v>1263</v>
      </c>
      <c r="M752">
        <v>-4</v>
      </c>
      <c r="P752" s="2" t="s">
        <v>29402</v>
      </c>
      <c r="Q752" t="s">
        <v>47</v>
      </c>
      <c r="S752">
        <v>0.8252561092376709</v>
      </c>
      <c r="T752">
        <v>9.7364740213379264E-5</v>
      </c>
      <c r="U752">
        <v>0.67329210042953491</v>
      </c>
      <c r="V752">
        <v>3.0124634504318242E-3</v>
      </c>
      <c r="W752">
        <v>0.1305276304483414</v>
      </c>
      <c r="X752">
        <v>3.0282193329185252E-3</v>
      </c>
      <c r="Y752">
        <v>-0.1333333333333333</v>
      </c>
      <c r="Z752">
        <v>0.125</v>
      </c>
      <c r="AA752">
        <v>0.128</v>
      </c>
      <c r="AB752">
        <v>0.747</v>
      </c>
      <c r="AC752">
        <v>-2.58E-2</v>
      </c>
      <c r="AD752" t="s">
        <v>48</v>
      </c>
      <c r="AE752" t="s">
        <v>48</v>
      </c>
      <c r="AF752" t="s">
        <v>48</v>
      </c>
    </row>
    <row r="753" spans="1:32" hidden="1" outlineLevel="1" x14ac:dyDescent="0.2">
      <c r="A753" t="s">
        <v>29403</v>
      </c>
      <c r="B753" t="s">
        <v>29404</v>
      </c>
      <c r="C753" t="s">
        <v>29405</v>
      </c>
      <c r="D753" s="3"/>
      <c r="J753" t="s">
        <v>29406</v>
      </c>
      <c r="K753" t="s">
        <v>29240</v>
      </c>
      <c r="L753" t="s">
        <v>1263</v>
      </c>
      <c r="M753">
        <v>1</v>
      </c>
      <c r="P753" s="2" t="s">
        <v>29407</v>
      </c>
      <c r="Q753" t="s">
        <v>47</v>
      </c>
      <c r="S753">
        <v>1.3175593921914701E-3</v>
      </c>
      <c r="T753">
        <v>4.7744870244059712E-6</v>
      </c>
      <c r="U753">
        <v>8.5986714111641049E-5</v>
      </c>
      <c r="V753">
        <v>4.2808460420928902E-5</v>
      </c>
      <c r="W753">
        <v>7.8026822302490473E-4</v>
      </c>
      <c r="X753">
        <v>8.8497814431320876E-5</v>
      </c>
      <c r="Y753">
        <v>0.3</v>
      </c>
      <c r="Z753">
        <v>0.21299999999999999</v>
      </c>
      <c r="AA753">
        <v>0</v>
      </c>
      <c r="AB753">
        <v>0.78700000000000003</v>
      </c>
      <c r="AC753">
        <v>0.75790000000000002</v>
      </c>
      <c r="AD753" t="s">
        <v>48</v>
      </c>
      <c r="AE753" t="s">
        <v>48</v>
      </c>
      <c r="AF753" t="s">
        <v>48</v>
      </c>
    </row>
    <row r="754" spans="1:32" hidden="1" outlineLevel="1" x14ac:dyDescent="0.2">
      <c r="A754" t="s">
        <v>29408</v>
      </c>
      <c r="B754" t="s">
        <v>29409</v>
      </c>
      <c r="C754" t="s">
        <v>29410</v>
      </c>
      <c r="D754" s="3"/>
      <c r="J754" t="s">
        <v>29411</v>
      </c>
      <c r="K754" t="s">
        <v>29240</v>
      </c>
      <c r="L754" t="s">
        <v>1263</v>
      </c>
      <c r="M754">
        <v>2</v>
      </c>
      <c r="P754" s="2" t="s">
        <v>29412</v>
      </c>
      <c r="Q754" t="s">
        <v>47</v>
      </c>
      <c r="S754">
        <v>3.3345262636430562E-4</v>
      </c>
      <c r="T754">
        <v>2.4676896828168542E-6</v>
      </c>
      <c r="U754">
        <v>2.414606933598407E-5</v>
      </c>
      <c r="V754">
        <v>4.0726219594944268E-5</v>
      </c>
      <c r="W754">
        <v>1.5328868175856769E-4</v>
      </c>
      <c r="X754">
        <v>2.4933966415119361E-5</v>
      </c>
      <c r="Y754">
        <v>0.4</v>
      </c>
      <c r="Z754">
        <v>0.28100000000000003</v>
      </c>
      <c r="AA754">
        <v>0</v>
      </c>
      <c r="AB754">
        <v>0.71899999999999997</v>
      </c>
      <c r="AC754">
        <v>0.66659999999999997</v>
      </c>
      <c r="AD754" t="s">
        <v>48</v>
      </c>
      <c r="AE754" t="s">
        <v>48</v>
      </c>
      <c r="AF754" t="s">
        <v>48</v>
      </c>
    </row>
    <row r="755" spans="1:32" hidden="1" outlineLevel="1" x14ac:dyDescent="0.2">
      <c r="A755" t="s">
        <v>29413</v>
      </c>
      <c r="B755" t="s">
        <v>29414</v>
      </c>
      <c r="C755" t="s">
        <v>29415</v>
      </c>
      <c r="D755" s="3"/>
      <c r="J755" t="s">
        <v>29416</v>
      </c>
      <c r="K755" t="s">
        <v>29240</v>
      </c>
      <c r="L755" t="s">
        <v>1263</v>
      </c>
      <c r="M755">
        <v>1</v>
      </c>
      <c r="P755" s="2" t="s">
        <v>29417</v>
      </c>
      <c r="Q755" t="s">
        <v>47</v>
      </c>
      <c r="S755">
        <v>8.3213010802865028E-3</v>
      </c>
      <c r="T755">
        <v>2.0488454538281079E-5</v>
      </c>
      <c r="U755">
        <v>3.5716366255655879E-4</v>
      </c>
      <c r="V755">
        <v>8.8472836068831384E-5</v>
      </c>
      <c r="W755">
        <v>7.8466936247423291E-4</v>
      </c>
      <c r="X755">
        <v>6.7184814251959324E-3</v>
      </c>
      <c r="Y755">
        <v>7.4999999999999997E-2</v>
      </c>
      <c r="Z755">
        <v>9.4E-2</v>
      </c>
      <c r="AA755">
        <v>2.5000000000000001E-2</v>
      </c>
      <c r="AB755">
        <v>0.88100000000000001</v>
      </c>
      <c r="AC755">
        <v>0.72030000000000005</v>
      </c>
      <c r="AD755" t="s">
        <v>48</v>
      </c>
      <c r="AE755" t="s">
        <v>48</v>
      </c>
      <c r="AF755" t="s">
        <v>48</v>
      </c>
    </row>
    <row r="756" spans="1:32" hidden="1" outlineLevel="1" x14ac:dyDescent="0.2">
      <c r="A756" t="s">
        <v>29418</v>
      </c>
      <c r="B756" t="s">
        <v>29419</v>
      </c>
      <c r="C756" t="s">
        <v>29420</v>
      </c>
      <c r="D756" s="3"/>
      <c r="J756" t="s">
        <v>29421</v>
      </c>
      <c r="K756" t="s">
        <v>29240</v>
      </c>
      <c r="L756" t="s">
        <v>1263</v>
      </c>
      <c r="M756">
        <v>1</v>
      </c>
      <c r="P756" s="2" t="s">
        <v>29422</v>
      </c>
      <c r="Q756" t="s">
        <v>47</v>
      </c>
      <c r="S756">
        <v>8.768085390329361E-2</v>
      </c>
      <c r="T756">
        <v>1.4819051102676889E-5</v>
      </c>
      <c r="U756">
        <v>3.3125333720818162E-4</v>
      </c>
      <c r="V756">
        <v>1.4812864828854799E-3</v>
      </c>
      <c r="W756">
        <v>5.5022962391376502E-2</v>
      </c>
      <c r="X756">
        <v>1.9735130481421952E-3</v>
      </c>
      <c r="Y756">
        <v>-0.16716666666666671</v>
      </c>
      <c r="Z756">
        <v>6.7000000000000004E-2</v>
      </c>
      <c r="AA756">
        <v>0.21099999999999999</v>
      </c>
      <c r="AB756">
        <v>0.72199999999999998</v>
      </c>
      <c r="AC756">
        <v>-0.88060000000000005</v>
      </c>
      <c r="AD756" t="s">
        <v>48</v>
      </c>
      <c r="AE756" t="s">
        <v>48</v>
      </c>
      <c r="AF756" t="s">
        <v>48</v>
      </c>
    </row>
    <row r="757" spans="1:32" hidden="1" outlineLevel="1" x14ac:dyDescent="0.2">
      <c r="A757" t="s">
        <v>29423</v>
      </c>
      <c r="B757" t="s">
        <v>29424</v>
      </c>
      <c r="C757" t="s">
        <v>29425</v>
      </c>
      <c r="D757" s="3"/>
      <c r="J757" t="s">
        <v>29426</v>
      </c>
      <c r="K757" t="s">
        <v>29240</v>
      </c>
      <c r="L757" t="s">
        <v>1263</v>
      </c>
      <c r="M757">
        <v>1</v>
      </c>
      <c r="P757" s="2" t="s">
        <v>29427</v>
      </c>
      <c r="Q757" t="s">
        <v>10060</v>
      </c>
      <c r="S757">
        <v>4.6095333527773619E-4</v>
      </c>
      <c r="T757">
        <v>3.8472089727292769E-6</v>
      </c>
      <c r="U757">
        <v>3.1324536394095048E-5</v>
      </c>
      <c r="V757">
        <v>3.914121407433413E-5</v>
      </c>
      <c r="W757">
        <v>1.8759805243462319E-4</v>
      </c>
      <c r="X757">
        <v>5.4833919421071187E-5</v>
      </c>
      <c r="Y757">
        <v>4.8148148148148127E-2</v>
      </c>
      <c r="Z757">
        <v>0.06</v>
      </c>
      <c r="AA757">
        <v>0.06</v>
      </c>
      <c r="AB757">
        <v>0.88100000000000001</v>
      </c>
      <c r="AC757">
        <v>0</v>
      </c>
      <c r="AD757" t="s">
        <v>48</v>
      </c>
      <c r="AE757" t="s">
        <v>48</v>
      </c>
      <c r="AF757" t="s">
        <v>48</v>
      </c>
    </row>
    <row r="758" spans="1:32" hidden="1" outlineLevel="1" x14ac:dyDescent="0.2">
      <c r="A758" t="s">
        <v>29428</v>
      </c>
      <c r="B758" t="s">
        <v>29429</v>
      </c>
      <c r="C758" t="s">
        <v>29430</v>
      </c>
      <c r="D758" s="3"/>
      <c r="J758" t="s">
        <v>29431</v>
      </c>
      <c r="K758" t="s">
        <v>29250</v>
      </c>
      <c r="L758" t="s">
        <v>1263</v>
      </c>
      <c r="M758">
        <v>22</v>
      </c>
      <c r="P758" s="2" t="s">
        <v>29432</v>
      </c>
      <c r="Q758" t="s">
        <v>47</v>
      </c>
      <c r="S758">
        <v>3.0208734096959228E-4</v>
      </c>
      <c r="T758">
        <v>2.77380672741856E-6</v>
      </c>
      <c r="U758">
        <v>1.8117892977898009E-5</v>
      </c>
      <c r="V758">
        <v>4.3124535295646638E-5</v>
      </c>
      <c r="W758">
        <v>1.4585199824068701E-4</v>
      </c>
      <c r="X758">
        <v>2.4340944946743551E-5</v>
      </c>
      <c r="Y758">
        <v>0.26666666666666672</v>
      </c>
      <c r="Z758">
        <v>0.06</v>
      </c>
      <c r="AA758">
        <v>0</v>
      </c>
      <c r="AB758">
        <v>0.94</v>
      </c>
      <c r="AC758">
        <v>0.63690000000000002</v>
      </c>
      <c r="AD758" t="s">
        <v>48</v>
      </c>
      <c r="AE758" t="s">
        <v>48</v>
      </c>
      <c r="AF758" t="s">
        <v>48</v>
      </c>
    </row>
    <row r="759" spans="1:32" hidden="1" outlineLevel="1" x14ac:dyDescent="0.2">
      <c r="A759" t="s">
        <v>29433</v>
      </c>
      <c r="B759" t="s">
        <v>29434</v>
      </c>
      <c r="C759" t="s">
        <v>28492</v>
      </c>
      <c r="D759" s="3"/>
      <c r="J759" t="s">
        <v>29435</v>
      </c>
      <c r="K759" t="s">
        <v>29250</v>
      </c>
      <c r="L759" t="s">
        <v>1263</v>
      </c>
      <c r="M759">
        <v>5</v>
      </c>
      <c r="P759" s="2" t="s">
        <v>29436</v>
      </c>
      <c r="Q759" t="s">
        <v>47</v>
      </c>
      <c r="S759">
        <v>4.9370904453098774E-3</v>
      </c>
      <c r="T759">
        <v>7.5627672231348697E-6</v>
      </c>
      <c r="U759">
        <v>1.3570142618846151E-4</v>
      </c>
      <c r="V759">
        <v>1.315401750616729E-4</v>
      </c>
      <c r="W759">
        <v>8.3308934699743986E-4</v>
      </c>
      <c r="X759">
        <v>1.0977099882438781E-3</v>
      </c>
      <c r="Y759">
        <v>-0.1</v>
      </c>
      <c r="Z759">
        <v>0.06</v>
      </c>
      <c r="AA759">
        <v>0.14499999999999999</v>
      </c>
      <c r="AB759">
        <v>0.79500000000000004</v>
      </c>
      <c r="AC759">
        <v>-0.36120000000000002</v>
      </c>
      <c r="AD759" t="s">
        <v>48</v>
      </c>
      <c r="AE759" t="s">
        <v>48</v>
      </c>
      <c r="AF759" t="s">
        <v>48</v>
      </c>
    </row>
    <row r="760" spans="1:32" hidden="1" outlineLevel="1" x14ac:dyDescent="0.2">
      <c r="A760" t="s">
        <v>29437</v>
      </c>
      <c r="B760" t="s">
        <v>29438</v>
      </c>
      <c r="C760" t="s">
        <v>29439</v>
      </c>
      <c r="D760" s="3"/>
      <c r="J760" t="s">
        <v>29440</v>
      </c>
      <c r="K760" t="s">
        <v>29250</v>
      </c>
      <c r="L760" t="s">
        <v>1263</v>
      </c>
      <c r="M760">
        <v>24</v>
      </c>
      <c r="P760" s="2" t="s">
        <v>29441</v>
      </c>
      <c r="Q760" t="s">
        <v>10104</v>
      </c>
      <c r="S760">
        <v>1.7912747338414189E-2</v>
      </c>
      <c r="T760">
        <v>3.2771917176432908E-5</v>
      </c>
      <c r="U760">
        <v>1.2236451730132101E-3</v>
      </c>
      <c r="V760">
        <v>2.3157621035352349E-4</v>
      </c>
      <c r="W760">
        <v>9.2560024932026863E-3</v>
      </c>
      <c r="X760">
        <v>4.1433761361986399E-4</v>
      </c>
      <c r="Y760">
        <v>0.27500000000000002</v>
      </c>
      <c r="Z760">
        <v>0.13700000000000001</v>
      </c>
      <c r="AA760">
        <v>0</v>
      </c>
      <c r="AB760">
        <v>0.86299999999999999</v>
      </c>
      <c r="AC760">
        <v>0.73509999999999998</v>
      </c>
      <c r="AD760" t="s">
        <v>48</v>
      </c>
      <c r="AE760" t="s">
        <v>48</v>
      </c>
      <c r="AF760" t="s">
        <v>48</v>
      </c>
    </row>
    <row r="761" spans="1:32" hidden="1" outlineLevel="1" x14ac:dyDescent="0.2">
      <c r="A761" t="s">
        <v>29442</v>
      </c>
      <c r="B761" t="s">
        <v>29443</v>
      </c>
      <c r="C761" t="s">
        <v>26591</v>
      </c>
      <c r="D761" s="3"/>
      <c r="J761" t="s">
        <v>29444</v>
      </c>
      <c r="K761" t="s">
        <v>29250</v>
      </c>
      <c r="L761" t="s">
        <v>1263</v>
      </c>
      <c r="M761">
        <v>2</v>
      </c>
      <c r="P761" s="2" t="s">
        <v>29445</v>
      </c>
      <c r="Q761" t="s">
        <v>47</v>
      </c>
      <c r="S761">
        <v>6.1611924320459366E-4</v>
      </c>
      <c r="T761">
        <v>2.00729982680059E-6</v>
      </c>
      <c r="U761">
        <v>2.4693383238627579E-5</v>
      </c>
      <c r="V761">
        <v>4.0200935472967103E-5</v>
      </c>
      <c r="W761">
        <v>3.2961307442747062E-4</v>
      </c>
      <c r="X761">
        <v>2.1106383428559639E-5</v>
      </c>
      <c r="Y761">
        <v>0.1</v>
      </c>
      <c r="Z761">
        <v>0.13500000000000001</v>
      </c>
      <c r="AA761">
        <v>6.8000000000000005E-2</v>
      </c>
      <c r="AB761">
        <v>0.79700000000000004</v>
      </c>
      <c r="AC761">
        <v>0.40189999999999998</v>
      </c>
      <c r="AD761" t="s">
        <v>48</v>
      </c>
      <c r="AE761" t="s">
        <v>48</v>
      </c>
      <c r="AF761" t="s">
        <v>48</v>
      </c>
    </row>
    <row r="762" spans="1:32" hidden="1" outlineLevel="1" x14ac:dyDescent="0.2">
      <c r="A762" t="s">
        <v>29446</v>
      </c>
      <c r="B762" t="s">
        <v>29447</v>
      </c>
      <c r="C762" t="s">
        <v>17438</v>
      </c>
      <c r="D762" s="3"/>
      <c r="J762" t="s">
        <v>29448</v>
      </c>
      <c r="K762" t="s">
        <v>29262</v>
      </c>
      <c r="L762" t="s">
        <v>1263</v>
      </c>
      <c r="M762">
        <v>1</v>
      </c>
      <c r="P762" s="2" t="s">
        <v>29449</v>
      </c>
      <c r="Q762" t="s">
        <v>47</v>
      </c>
      <c r="S762">
        <v>5.9264576993882656E-3</v>
      </c>
      <c r="T762">
        <v>5.0650232878979304E-6</v>
      </c>
      <c r="U762">
        <v>3.1904326169751579E-4</v>
      </c>
      <c r="V762">
        <v>9.6136220963671803E-4</v>
      </c>
      <c r="W762">
        <v>9.8477047868072987E-4</v>
      </c>
      <c r="X762">
        <v>1.9853883713949469E-4</v>
      </c>
      <c r="Y762">
        <v>0</v>
      </c>
      <c r="Z762">
        <v>0</v>
      </c>
      <c r="AA762">
        <v>0</v>
      </c>
      <c r="AB762">
        <v>1</v>
      </c>
      <c r="AC762">
        <v>0</v>
      </c>
      <c r="AD762" t="s">
        <v>48</v>
      </c>
      <c r="AE762" t="s">
        <v>48</v>
      </c>
      <c r="AF762" t="s">
        <v>48</v>
      </c>
    </row>
    <row r="763" spans="1:32" hidden="1" outlineLevel="1" x14ac:dyDescent="0.2">
      <c r="A763" t="s">
        <v>29450</v>
      </c>
      <c r="B763" t="s">
        <v>29451</v>
      </c>
      <c r="C763" t="s">
        <v>27096</v>
      </c>
      <c r="D763" s="3"/>
      <c r="J763" t="s">
        <v>29452</v>
      </c>
      <c r="K763" t="s">
        <v>29279</v>
      </c>
      <c r="L763" t="s">
        <v>1263</v>
      </c>
      <c r="M763">
        <v>-24</v>
      </c>
      <c r="P763" s="2" t="s">
        <v>29453</v>
      </c>
      <c r="Q763" t="s">
        <v>27099</v>
      </c>
      <c r="S763">
        <v>2.854719350580126E-4</v>
      </c>
      <c r="T763">
        <v>2.72375450549589E-6</v>
      </c>
      <c r="U763">
        <v>1.7881373423733748E-5</v>
      </c>
      <c r="V763">
        <v>4.8314996092813089E-5</v>
      </c>
      <c r="W763">
        <v>1.208050452987663E-4</v>
      </c>
      <c r="X763">
        <v>2.3428043277817782E-5</v>
      </c>
      <c r="Y763">
        <v>0.15520833333333331</v>
      </c>
      <c r="Z763">
        <v>0.23899999999999999</v>
      </c>
      <c r="AA763">
        <v>6.5000000000000002E-2</v>
      </c>
      <c r="AB763">
        <v>0.69499999999999995</v>
      </c>
      <c r="AC763">
        <v>0.67120000000000002</v>
      </c>
      <c r="AD763" t="s">
        <v>48</v>
      </c>
      <c r="AE763" t="s">
        <v>48</v>
      </c>
      <c r="AF763" t="s">
        <v>48</v>
      </c>
    </row>
    <row r="764" spans="1:32" hidden="1" outlineLevel="1" x14ac:dyDescent="0.2">
      <c r="A764" t="s">
        <v>29454</v>
      </c>
      <c r="B764" t="s">
        <v>29455</v>
      </c>
      <c r="C764" t="s">
        <v>27180</v>
      </c>
      <c r="D764" s="3"/>
      <c r="J764" t="s">
        <v>29456</v>
      </c>
      <c r="K764" t="s">
        <v>29306</v>
      </c>
      <c r="L764" t="s">
        <v>1263</v>
      </c>
      <c r="M764">
        <v>4</v>
      </c>
      <c r="P764" s="2" t="s">
        <v>29457</v>
      </c>
      <c r="Q764" t="s">
        <v>47</v>
      </c>
      <c r="S764">
        <v>1.3610674068331721E-3</v>
      </c>
      <c r="T764">
        <v>5.3089283937879372E-6</v>
      </c>
      <c r="U764">
        <v>1.4096975792199371E-4</v>
      </c>
      <c r="V764">
        <v>9.7770207503344864E-5</v>
      </c>
      <c r="W764">
        <v>4.3019358417950571E-4</v>
      </c>
      <c r="X764">
        <v>1.4201727753970769E-4</v>
      </c>
      <c r="Y764">
        <v>2.083333333333337E-2</v>
      </c>
      <c r="Z764">
        <v>0.113</v>
      </c>
      <c r="AA764">
        <v>0</v>
      </c>
      <c r="AB764">
        <v>0.88700000000000001</v>
      </c>
      <c r="AC764">
        <v>0.6956</v>
      </c>
      <c r="AD764" t="s">
        <v>48</v>
      </c>
      <c r="AE764" t="s">
        <v>48</v>
      </c>
      <c r="AF764" t="s">
        <v>48</v>
      </c>
    </row>
    <row r="765" spans="1:32" hidden="1" outlineLevel="1" x14ac:dyDescent="0.2">
      <c r="A765" t="s">
        <v>29458</v>
      </c>
      <c r="B765" t="s">
        <v>29459</v>
      </c>
      <c r="C765" t="s">
        <v>27096</v>
      </c>
      <c r="D765" s="3"/>
      <c r="J765" t="s">
        <v>29460</v>
      </c>
      <c r="K765" t="s">
        <v>29314</v>
      </c>
      <c r="L765" t="s">
        <v>1263</v>
      </c>
      <c r="M765">
        <v>-4</v>
      </c>
      <c r="P765" s="2" t="s">
        <v>29461</v>
      </c>
      <c r="Q765" t="s">
        <v>27099</v>
      </c>
      <c r="S765">
        <v>2.9768189415335661E-4</v>
      </c>
      <c r="T765">
        <v>2.2872191038914021E-6</v>
      </c>
      <c r="U765">
        <v>1.6116786355269141E-5</v>
      </c>
      <c r="V765">
        <v>3.5250570363132283E-5</v>
      </c>
      <c r="W765">
        <v>1.4810373249929401E-4</v>
      </c>
      <c r="X765">
        <v>2.0482710169744681E-5</v>
      </c>
      <c r="Y765">
        <v>6.6666666666666666E-2</v>
      </c>
      <c r="Z765">
        <v>8.4000000000000005E-2</v>
      </c>
      <c r="AA765">
        <v>0.183</v>
      </c>
      <c r="AB765">
        <v>0.73299999999999998</v>
      </c>
      <c r="AC765">
        <v>-0.40189999999999998</v>
      </c>
      <c r="AD765" t="s">
        <v>48</v>
      </c>
      <c r="AE765" t="s">
        <v>48</v>
      </c>
      <c r="AF765" t="s">
        <v>48</v>
      </c>
    </row>
    <row r="766" spans="1:32" hidden="1" outlineLevel="1" x14ac:dyDescent="0.2">
      <c r="A766" t="s">
        <v>29462</v>
      </c>
      <c r="B766" t="s">
        <v>29463</v>
      </c>
      <c r="C766" t="s">
        <v>27096</v>
      </c>
      <c r="D766" s="3"/>
      <c r="J766" t="s">
        <v>29464</v>
      </c>
      <c r="K766" t="s">
        <v>29318</v>
      </c>
      <c r="L766" t="s">
        <v>1263</v>
      </c>
      <c r="M766">
        <v>-10</v>
      </c>
      <c r="P766" s="2" t="s">
        <v>29465</v>
      </c>
      <c r="Q766" t="s">
        <v>27099</v>
      </c>
      <c r="S766">
        <v>3.1766956089995801E-4</v>
      </c>
      <c r="T766">
        <v>2.2297913346847049E-6</v>
      </c>
      <c r="U766">
        <v>1.9560533473850231E-5</v>
      </c>
      <c r="V766">
        <v>4.5945729652885348E-5</v>
      </c>
      <c r="W766">
        <v>1.5874425298534331E-4</v>
      </c>
      <c r="X766">
        <v>2.039083665295038E-5</v>
      </c>
      <c r="Y766">
        <v>0.2</v>
      </c>
      <c r="Z766">
        <v>0</v>
      </c>
      <c r="AA766">
        <v>0</v>
      </c>
      <c r="AB766">
        <v>1</v>
      </c>
      <c r="AC766">
        <v>0</v>
      </c>
      <c r="AD766" t="s">
        <v>48</v>
      </c>
      <c r="AE766" t="s">
        <v>48</v>
      </c>
      <c r="AF766" t="s">
        <v>48</v>
      </c>
    </row>
    <row r="767" spans="1:32" hidden="1" outlineLevel="1" x14ac:dyDescent="0.2">
      <c r="A767" t="s">
        <v>29466</v>
      </c>
      <c r="B767" t="s">
        <v>29467</v>
      </c>
      <c r="C767" t="s">
        <v>27096</v>
      </c>
      <c r="D767" s="3"/>
      <c r="J767" t="s">
        <v>29468</v>
      </c>
      <c r="K767" t="s">
        <v>29322</v>
      </c>
      <c r="L767" t="s">
        <v>1263</v>
      </c>
      <c r="M767">
        <v>0</v>
      </c>
      <c r="P767" s="2" t="s">
        <v>29469</v>
      </c>
      <c r="Q767" t="s">
        <v>27099</v>
      </c>
      <c r="S767">
        <v>4.2475422378629451E-4</v>
      </c>
      <c r="T767">
        <v>2.965917929032003E-6</v>
      </c>
      <c r="U767">
        <v>2.4314866095664911E-5</v>
      </c>
      <c r="V767">
        <v>3.8817892345832661E-5</v>
      </c>
      <c r="W767">
        <v>2.1189059771131719E-4</v>
      </c>
      <c r="X767">
        <v>4.0142283978639171E-5</v>
      </c>
      <c r="Y767">
        <v>0</v>
      </c>
      <c r="Z767">
        <v>0</v>
      </c>
      <c r="AA767">
        <v>0</v>
      </c>
      <c r="AB767">
        <v>1</v>
      </c>
      <c r="AC767">
        <v>0</v>
      </c>
      <c r="AD767" t="s">
        <v>48</v>
      </c>
      <c r="AE767" t="s">
        <v>48</v>
      </c>
      <c r="AF767" t="s">
        <v>48</v>
      </c>
    </row>
    <row r="768" spans="1:32" hidden="1" outlineLevel="1" x14ac:dyDescent="0.2">
      <c r="A768" t="s">
        <v>29470</v>
      </c>
      <c r="B768" t="s">
        <v>29471</v>
      </c>
      <c r="C768" t="s">
        <v>27096</v>
      </c>
      <c r="D768" s="3"/>
      <c r="J768" t="s">
        <v>29472</v>
      </c>
      <c r="K768" t="s">
        <v>29330</v>
      </c>
      <c r="L768" t="s">
        <v>1263</v>
      </c>
      <c r="M768">
        <v>1</v>
      </c>
      <c r="P768" s="2" t="s">
        <v>29473</v>
      </c>
      <c r="Q768" t="s">
        <v>27099</v>
      </c>
      <c r="S768">
        <v>4.5504514127969742E-4</v>
      </c>
      <c r="T768">
        <v>2.1490802737389458E-6</v>
      </c>
      <c r="U768">
        <v>2.1213190848357041E-5</v>
      </c>
      <c r="V768">
        <v>4.665192318498157E-5</v>
      </c>
      <c r="W768">
        <v>2.2711417113896459E-4</v>
      </c>
      <c r="X768">
        <v>3.2179104891838513E-5</v>
      </c>
      <c r="Y768">
        <v>0.3</v>
      </c>
      <c r="Z768">
        <v>0</v>
      </c>
      <c r="AA768">
        <v>0</v>
      </c>
      <c r="AB768">
        <v>1</v>
      </c>
      <c r="AC768">
        <v>0</v>
      </c>
      <c r="AD768" t="s">
        <v>48</v>
      </c>
      <c r="AE768" t="s">
        <v>48</v>
      </c>
      <c r="AF768" t="s">
        <v>48</v>
      </c>
    </row>
    <row r="769" spans="1:32" hidden="1" outlineLevel="1" x14ac:dyDescent="0.2">
      <c r="A769" t="s">
        <v>29474</v>
      </c>
      <c r="B769" t="s">
        <v>29475</v>
      </c>
      <c r="C769" t="s">
        <v>29476</v>
      </c>
      <c r="D769" s="3"/>
      <c r="J769" t="s">
        <v>29477</v>
      </c>
      <c r="K769" t="s">
        <v>29330</v>
      </c>
      <c r="L769" t="s">
        <v>1263</v>
      </c>
      <c r="M769">
        <v>-3</v>
      </c>
      <c r="P769" s="2" t="s">
        <v>29478</v>
      </c>
      <c r="Q769" t="s">
        <v>47</v>
      </c>
      <c r="S769">
        <v>2.4454668164253229E-4</v>
      </c>
      <c r="T769">
        <v>3.0856783723720578E-6</v>
      </c>
      <c r="U769">
        <v>1.8507269487599839E-5</v>
      </c>
      <c r="V769">
        <v>4.6144905354594812E-5</v>
      </c>
      <c r="W769">
        <v>1.109225559048355E-4</v>
      </c>
      <c r="X769">
        <v>1.9907269233954139E-5</v>
      </c>
      <c r="Y769">
        <v>-4.9999999999999989E-2</v>
      </c>
      <c r="Z769">
        <v>0.11700000000000001</v>
      </c>
      <c r="AA769">
        <v>0</v>
      </c>
      <c r="AB769">
        <v>0.88300000000000001</v>
      </c>
      <c r="AC769">
        <v>0.51060000000000005</v>
      </c>
      <c r="AD769" t="s">
        <v>48</v>
      </c>
      <c r="AE769" t="s">
        <v>48</v>
      </c>
      <c r="AF769" t="s">
        <v>48</v>
      </c>
    </row>
    <row r="770" spans="1:32" hidden="1" outlineLevel="1" x14ac:dyDescent="0.2">
      <c r="A770" t="s">
        <v>29479</v>
      </c>
      <c r="B770" t="s">
        <v>29480</v>
      </c>
      <c r="C770" t="s">
        <v>29179</v>
      </c>
      <c r="D770" s="3"/>
      <c r="J770" t="s">
        <v>29481</v>
      </c>
      <c r="K770" t="s">
        <v>29339</v>
      </c>
      <c r="L770" t="s">
        <v>1263</v>
      </c>
      <c r="M770">
        <v>2</v>
      </c>
      <c r="P770" s="2" t="s">
        <v>29482</v>
      </c>
      <c r="Q770" t="s">
        <v>47</v>
      </c>
      <c r="S770">
        <v>4.5840707025490701E-4</v>
      </c>
      <c r="T770">
        <v>6.451546596508706E-6</v>
      </c>
      <c r="U770">
        <v>3.4542557841632522E-5</v>
      </c>
      <c r="V770">
        <v>5.4634791013086208E-5</v>
      </c>
      <c r="W770">
        <v>1.5612179413437841E-4</v>
      </c>
      <c r="X770">
        <v>5.9326721384422847E-5</v>
      </c>
      <c r="Y770">
        <v>0.6</v>
      </c>
      <c r="Z770">
        <v>0.29799999999999999</v>
      </c>
      <c r="AA770">
        <v>0</v>
      </c>
      <c r="AB770">
        <v>0.70199999999999996</v>
      </c>
      <c r="AC770">
        <v>0.77829999999999999</v>
      </c>
      <c r="AD770" t="s">
        <v>48</v>
      </c>
      <c r="AE770" t="s">
        <v>48</v>
      </c>
      <c r="AF770" t="s">
        <v>48</v>
      </c>
    </row>
    <row r="771" spans="1:32" hidden="1" outlineLevel="1" x14ac:dyDescent="0.2">
      <c r="A771" t="s">
        <v>29483</v>
      </c>
      <c r="B771" t="s">
        <v>29484</v>
      </c>
      <c r="C771" t="s">
        <v>29485</v>
      </c>
      <c r="D771" s="3"/>
      <c r="J771" t="s">
        <v>29486</v>
      </c>
      <c r="K771" t="s">
        <v>29343</v>
      </c>
      <c r="L771" t="s">
        <v>1263</v>
      </c>
      <c r="M771">
        <v>1</v>
      </c>
      <c r="P771" s="2" t="s">
        <v>29487</v>
      </c>
      <c r="Q771" t="s">
        <v>47</v>
      </c>
      <c r="S771">
        <v>3.0604607309214771E-4</v>
      </c>
      <c r="T771">
        <v>2.7458345357445069E-6</v>
      </c>
      <c r="U771">
        <v>1.939787762239575E-5</v>
      </c>
      <c r="V771">
        <v>6.525446951854974E-5</v>
      </c>
      <c r="W771">
        <v>1.259818091057241E-4</v>
      </c>
      <c r="X771">
        <v>2.350959948671516E-5</v>
      </c>
      <c r="Y771">
        <v>-9.7222222222222224E-2</v>
      </c>
      <c r="Z771">
        <v>0</v>
      </c>
      <c r="AA771">
        <v>6.9000000000000006E-2</v>
      </c>
      <c r="AB771">
        <v>0.93100000000000005</v>
      </c>
      <c r="AC771">
        <v>-0.17610000000000001</v>
      </c>
      <c r="AD771" t="s">
        <v>48</v>
      </c>
      <c r="AE771" t="s">
        <v>48</v>
      </c>
      <c r="AF771" t="s">
        <v>48</v>
      </c>
    </row>
    <row r="772" spans="1:32" hidden="1" outlineLevel="1" x14ac:dyDescent="0.2">
      <c r="A772" t="s">
        <v>29488</v>
      </c>
      <c r="B772" t="s">
        <v>29489</v>
      </c>
      <c r="C772" t="s">
        <v>28492</v>
      </c>
      <c r="D772" s="3"/>
      <c r="J772" t="s">
        <v>29490</v>
      </c>
      <c r="K772" t="s">
        <v>29351</v>
      </c>
      <c r="L772" t="s">
        <v>1263</v>
      </c>
      <c r="M772">
        <v>4</v>
      </c>
      <c r="P772" s="2" t="s">
        <v>29491</v>
      </c>
      <c r="Q772" t="s">
        <v>47</v>
      </c>
      <c r="S772">
        <v>3.7833061069250107E-2</v>
      </c>
      <c r="T772">
        <v>7.6925362009205855E-6</v>
      </c>
      <c r="U772">
        <v>3.1014325213618582E-4</v>
      </c>
      <c r="V772">
        <v>3.4097049501724541E-4</v>
      </c>
      <c r="W772">
        <v>1.4857408590614799E-2</v>
      </c>
      <c r="X772">
        <v>1.1164661264047031E-3</v>
      </c>
      <c r="Y772">
        <v>-0.15</v>
      </c>
      <c r="Z772">
        <v>6.3E-2</v>
      </c>
      <c r="AA772">
        <v>0.158</v>
      </c>
      <c r="AB772">
        <v>0.77900000000000003</v>
      </c>
      <c r="AC772">
        <v>-0.58489999999999998</v>
      </c>
      <c r="AD772" t="s">
        <v>48</v>
      </c>
      <c r="AE772" t="s">
        <v>48</v>
      </c>
      <c r="AF772" t="s">
        <v>48</v>
      </c>
    </row>
    <row r="773" spans="1:32" hidden="1" outlineLevel="1" x14ac:dyDescent="0.2">
      <c r="A773" t="s">
        <v>29492</v>
      </c>
      <c r="B773" t="s">
        <v>29493</v>
      </c>
      <c r="C773" t="s">
        <v>28492</v>
      </c>
      <c r="D773" s="3"/>
      <c r="J773" t="s">
        <v>29494</v>
      </c>
      <c r="K773" t="s">
        <v>29355</v>
      </c>
      <c r="L773" t="s">
        <v>1263</v>
      </c>
      <c r="M773">
        <v>13</v>
      </c>
      <c r="P773" s="2" t="s">
        <v>29495</v>
      </c>
      <c r="Q773" t="s">
        <v>47</v>
      </c>
      <c r="S773">
        <v>3.9229245157912368E-4</v>
      </c>
      <c r="T773">
        <v>3.5794648738374239E-6</v>
      </c>
      <c r="U773">
        <v>2.6584459192235951E-5</v>
      </c>
      <c r="V773">
        <v>3.5032808227697387E-5</v>
      </c>
      <c r="W773">
        <v>1.5804739086888731E-4</v>
      </c>
      <c r="X773">
        <v>4.1072406020248309E-5</v>
      </c>
      <c r="Y773">
        <v>-7.1428571428571425E-2</v>
      </c>
      <c r="Z773">
        <v>0.124</v>
      </c>
      <c r="AA773">
        <v>4.2999999999999997E-2</v>
      </c>
      <c r="AB773">
        <v>0.83299999999999996</v>
      </c>
      <c r="AC773">
        <v>0.63690000000000002</v>
      </c>
      <c r="AD773" t="s">
        <v>48</v>
      </c>
      <c r="AE773" t="s">
        <v>48</v>
      </c>
      <c r="AF773" t="s">
        <v>48</v>
      </c>
    </row>
    <row r="774" spans="1:32" hidden="1" outlineLevel="1" x14ac:dyDescent="0.2">
      <c r="A774" t="s">
        <v>29496</v>
      </c>
      <c r="B774" t="s">
        <v>29497</v>
      </c>
      <c r="C774" t="s">
        <v>16984</v>
      </c>
      <c r="D774" s="3"/>
      <c r="J774" t="s">
        <v>29498</v>
      </c>
      <c r="K774" t="s">
        <v>29355</v>
      </c>
      <c r="L774" t="s">
        <v>1263</v>
      </c>
      <c r="M774">
        <v>5</v>
      </c>
      <c r="P774" s="2" t="s">
        <v>29499</v>
      </c>
      <c r="Q774" t="s">
        <v>47</v>
      </c>
      <c r="S774">
        <v>2.0376599859446291E-3</v>
      </c>
      <c r="T774">
        <v>3.8418857002397999E-6</v>
      </c>
      <c r="U774">
        <v>5.7642857427708798E-5</v>
      </c>
      <c r="V774">
        <v>6.2766914197709411E-5</v>
      </c>
      <c r="W774">
        <v>1.1771521531045439E-3</v>
      </c>
      <c r="X774">
        <v>1.08199572423473E-4</v>
      </c>
      <c r="Y774">
        <v>0.125</v>
      </c>
      <c r="Z774">
        <v>0</v>
      </c>
      <c r="AA774">
        <v>0</v>
      </c>
      <c r="AB774">
        <v>1</v>
      </c>
      <c r="AC774">
        <v>0</v>
      </c>
      <c r="AD774" t="s">
        <v>48</v>
      </c>
      <c r="AE774" t="s">
        <v>48</v>
      </c>
      <c r="AF774" t="s">
        <v>48</v>
      </c>
    </row>
    <row r="775" spans="1:32" hidden="1" outlineLevel="1" x14ac:dyDescent="0.2">
      <c r="A775" t="s">
        <v>29500</v>
      </c>
      <c r="B775" t="s">
        <v>29501</v>
      </c>
      <c r="C775" t="s">
        <v>27096</v>
      </c>
      <c r="D775" s="3"/>
      <c r="J775" t="s">
        <v>29502</v>
      </c>
      <c r="K775" t="s">
        <v>29359</v>
      </c>
      <c r="L775" t="s">
        <v>1263</v>
      </c>
      <c r="M775">
        <v>-5</v>
      </c>
      <c r="P775" s="2" t="s">
        <v>29503</v>
      </c>
      <c r="Q775" t="s">
        <v>27099</v>
      </c>
      <c r="S775">
        <v>2.978817792609334E-4</v>
      </c>
      <c r="T775">
        <v>2.1642529191012731E-6</v>
      </c>
      <c r="U775">
        <v>1.728531060507521E-5</v>
      </c>
      <c r="V775">
        <v>5.3022009524283931E-5</v>
      </c>
      <c r="W775">
        <v>1.4365080278366799E-4</v>
      </c>
      <c r="X775">
        <v>1.48557837746921E-5</v>
      </c>
      <c r="Y775">
        <v>0.5</v>
      </c>
      <c r="Z775">
        <v>0</v>
      </c>
      <c r="AA775">
        <v>0</v>
      </c>
      <c r="AB775">
        <v>1</v>
      </c>
      <c r="AC775">
        <v>0</v>
      </c>
      <c r="AD775" t="s">
        <v>48</v>
      </c>
      <c r="AE775" t="s">
        <v>48</v>
      </c>
      <c r="AF775" t="s">
        <v>48</v>
      </c>
    </row>
    <row r="776" spans="1:32" hidden="1" outlineLevel="1" x14ac:dyDescent="0.2">
      <c r="A776" t="s">
        <v>29504</v>
      </c>
      <c r="B776" t="s">
        <v>29505</v>
      </c>
      <c r="C776" t="s">
        <v>27096</v>
      </c>
      <c r="D776" s="3"/>
      <c r="J776" t="s">
        <v>29506</v>
      </c>
      <c r="K776" t="s">
        <v>29363</v>
      </c>
      <c r="L776" t="s">
        <v>1263</v>
      </c>
      <c r="M776">
        <v>-1</v>
      </c>
      <c r="P776" s="2" t="s">
        <v>29507</v>
      </c>
      <c r="Q776" t="s">
        <v>27099</v>
      </c>
      <c r="S776">
        <v>8.7153760250657797E-4</v>
      </c>
      <c r="T776">
        <v>2.2823840026831022E-6</v>
      </c>
      <c r="U776">
        <v>1.9351760784047659E-5</v>
      </c>
      <c r="V776">
        <v>6.7972898250445724E-5</v>
      </c>
      <c r="W776">
        <v>3.6874285433441401E-4</v>
      </c>
      <c r="X776">
        <v>5.7085650041699409E-5</v>
      </c>
      <c r="Y776">
        <v>0</v>
      </c>
      <c r="Z776">
        <v>0.24199999999999999</v>
      </c>
      <c r="AA776">
        <v>0</v>
      </c>
      <c r="AB776">
        <v>0.75800000000000001</v>
      </c>
      <c r="AC776">
        <v>0.49390000000000001</v>
      </c>
      <c r="AD776" t="s">
        <v>48</v>
      </c>
      <c r="AE776" t="s">
        <v>48</v>
      </c>
      <c r="AF776" t="s">
        <v>48</v>
      </c>
    </row>
    <row r="777" spans="1:32" hidden="1" outlineLevel="1" x14ac:dyDescent="0.2">
      <c r="A777" t="s">
        <v>29508</v>
      </c>
      <c r="B777" t="s">
        <v>29509</v>
      </c>
      <c r="C777" t="s">
        <v>28492</v>
      </c>
      <c r="D777" s="3"/>
      <c r="J777" t="s">
        <v>29510</v>
      </c>
      <c r="K777" t="s">
        <v>29371</v>
      </c>
      <c r="L777" t="s">
        <v>1263</v>
      </c>
      <c r="M777">
        <v>5</v>
      </c>
      <c r="P777" s="2" t="s">
        <v>29511</v>
      </c>
      <c r="Q777" t="s">
        <v>47</v>
      </c>
      <c r="S777">
        <v>3.7466073990799492E-4</v>
      </c>
      <c r="T777">
        <v>2.191001158280415E-6</v>
      </c>
      <c r="U777">
        <v>1.863720171968453E-5</v>
      </c>
      <c r="V777">
        <v>4.0522751078242443E-5</v>
      </c>
      <c r="W777">
        <v>1.8478067067917439E-4</v>
      </c>
      <c r="X777">
        <v>1.9735991372726861E-5</v>
      </c>
      <c r="Y777">
        <v>0.16666666666666671</v>
      </c>
      <c r="Z777">
        <v>0.20799999999999999</v>
      </c>
      <c r="AA777">
        <v>0</v>
      </c>
      <c r="AB777">
        <v>0.79200000000000004</v>
      </c>
      <c r="AC777">
        <v>0.82550000000000001</v>
      </c>
      <c r="AD777" t="s">
        <v>48</v>
      </c>
      <c r="AE777" t="s">
        <v>48</v>
      </c>
      <c r="AF777" t="s">
        <v>48</v>
      </c>
    </row>
    <row r="778" spans="1:32" hidden="1" outlineLevel="1" x14ac:dyDescent="0.2">
      <c r="A778" t="s">
        <v>29512</v>
      </c>
      <c r="B778" t="s">
        <v>29513</v>
      </c>
      <c r="C778" t="s">
        <v>29514</v>
      </c>
      <c r="D778" s="3"/>
      <c r="J778" t="s">
        <v>29515</v>
      </c>
      <c r="K778" t="s">
        <v>29375</v>
      </c>
      <c r="L778" t="s">
        <v>1263</v>
      </c>
      <c r="M778">
        <v>48</v>
      </c>
      <c r="P778" s="2" t="s">
        <v>29516</v>
      </c>
      <c r="Q778" t="s">
        <v>47</v>
      </c>
      <c r="S778">
        <v>0.41712430119514471</v>
      </c>
      <c r="T778">
        <v>7.7147065894678235E-5</v>
      </c>
      <c r="U778">
        <v>0.12843924760818479</v>
      </c>
      <c r="V778">
        <v>4.8286309465765953E-3</v>
      </c>
      <c r="W778">
        <v>5.8844827115535743E-2</v>
      </c>
      <c r="X778">
        <v>6.4792358316481113E-3</v>
      </c>
      <c r="Y778">
        <v>0</v>
      </c>
      <c r="Z778">
        <v>0</v>
      </c>
      <c r="AA778">
        <v>0</v>
      </c>
      <c r="AB778">
        <v>1</v>
      </c>
      <c r="AC778">
        <v>0</v>
      </c>
      <c r="AD778" t="s">
        <v>48</v>
      </c>
      <c r="AE778" t="s">
        <v>48</v>
      </c>
      <c r="AF778" t="s">
        <v>48</v>
      </c>
    </row>
    <row r="779" spans="1:32" hidden="1" outlineLevel="1" x14ac:dyDescent="0.2">
      <c r="A779" t="s">
        <v>29517</v>
      </c>
      <c r="B779" t="s">
        <v>29518</v>
      </c>
      <c r="C779" t="s">
        <v>19432</v>
      </c>
      <c r="D779" s="3"/>
      <c r="J779" t="s">
        <v>29519</v>
      </c>
      <c r="K779" t="s">
        <v>29375</v>
      </c>
      <c r="L779" t="s">
        <v>1263</v>
      </c>
      <c r="M779">
        <v>1</v>
      </c>
      <c r="P779" s="2" t="s">
        <v>29520</v>
      </c>
      <c r="Q779" t="s">
        <v>47</v>
      </c>
      <c r="S779">
        <v>1.008107792586088E-3</v>
      </c>
      <c r="T779">
        <v>4.8616770982334856E-6</v>
      </c>
      <c r="U779">
        <v>5.8746689319377772E-5</v>
      </c>
      <c r="V779">
        <v>4.9456826673122123E-5</v>
      </c>
      <c r="W779">
        <v>5.7967525208368897E-4</v>
      </c>
      <c r="X779">
        <v>5.7849909353535622E-5</v>
      </c>
      <c r="Y779">
        <v>1.7500000000000002E-2</v>
      </c>
      <c r="Z779">
        <v>6.4000000000000001E-2</v>
      </c>
      <c r="AA779">
        <v>5.3999999999999999E-2</v>
      </c>
      <c r="AB779">
        <v>0.88300000000000001</v>
      </c>
      <c r="AC779">
        <v>0.10100000000000001</v>
      </c>
      <c r="AD779" t="s">
        <v>48</v>
      </c>
      <c r="AE779" t="s">
        <v>48</v>
      </c>
      <c r="AF779" t="s">
        <v>48</v>
      </c>
    </row>
    <row r="780" spans="1:32" hidden="1" outlineLevel="1" x14ac:dyDescent="0.2">
      <c r="A780" t="s">
        <v>29521</v>
      </c>
      <c r="B780" t="s">
        <v>29522</v>
      </c>
      <c r="C780" t="s">
        <v>27677</v>
      </c>
      <c r="D780" s="3"/>
      <c r="J780" t="s">
        <v>29523</v>
      </c>
      <c r="K780" t="s">
        <v>29380</v>
      </c>
      <c r="L780" t="s">
        <v>1263</v>
      </c>
      <c r="M780">
        <v>22</v>
      </c>
      <c r="P780" s="2" t="s">
        <v>29524</v>
      </c>
      <c r="Q780" t="s">
        <v>47</v>
      </c>
      <c r="S780">
        <v>1.276406459510326E-3</v>
      </c>
      <c r="T780">
        <v>3.3025728043867282E-5</v>
      </c>
      <c r="U780">
        <v>1.169061870314181E-4</v>
      </c>
      <c r="V780">
        <v>3.0540890293195838E-4</v>
      </c>
      <c r="W780">
        <v>4.5976278488524258E-4</v>
      </c>
      <c r="X780">
        <v>8.9942259364761412E-5</v>
      </c>
      <c r="Y780">
        <v>3.3597883597883578E-2</v>
      </c>
      <c r="Z780">
        <v>7.6999999999999999E-2</v>
      </c>
      <c r="AA780">
        <v>6.6000000000000003E-2</v>
      </c>
      <c r="AB780">
        <v>0.85699999999999998</v>
      </c>
      <c r="AC780">
        <v>0.4924</v>
      </c>
      <c r="AD780" t="s">
        <v>48</v>
      </c>
      <c r="AE780" t="s">
        <v>48</v>
      </c>
      <c r="AF780" t="s">
        <v>48</v>
      </c>
    </row>
    <row r="781" spans="1:32" hidden="1" outlineLevel="1" x14ac:dyDescent="0.2">
      <c r="A781" t="s">
        <v>29525</v>
      </c>
      <c r="B781" t="s">
        <v>29526</v>
      </c>
      <c r="C781" t="s">
        <v>28440</v>
      </c>
      <c r="D781" s="3"/>
      <c r="J781" t="s">
        <v>29527</v>
      </c>
      <c r="K781" t="s">
        <v>29380</v>
      </c>
      <c r="L781" t="s">
        <v>1263</v>
      </c>
      <c r="M781">
        <v>1</v>
      </c>
      <c r="P781" s="2" t="s">
        <v>29528</v>
      </c>
      <c r="Q781" t="s">
        <v>10150</v>
      </c>
      <c r="S781">
        <v>5.1608902867883444E-4</v>
      </c>
      <c r="T781">
        <v>2.215532276750309E-6</v>
      </c>
      <c r="U781">
        <v>1.9714658265002068E-5</v>
      </c>
      <c r="V781">
        <v>5.5370470363413922E-5</v>
      </c>
      <c r="W781">
        <v>2.5360161089338362E-4</v>
      </c>
      <c r="X781">
        <v>2.9024591640336439E-5</v>
      </c>
      <c r="Y781">
        <v>0</v>
      </c>
      <c r="Z781">
        <v>0</v>
      </c>
      <c r="AA781">
        <v>0</v>
      </c>
      <c r="AB781">
        <v>1</v>
      </c>
      <c r="AC781">
        <v>0</v>
      </c>
      <c r="AD781" t="s">
        <v>48</v>
      </c>
      <c r="AE781" t="s">
        <v>48</v>
      </c>
      <c r="AF781" t="s">
        <v>48</v>
      </c>
    </row>
    <row r="782" spans="1:32" hidden="1" outlineLevel="1" x14ac:dyDescent="0.2">
      <c r="A782" t="s">
        <v>29529</v>
      </c>
      <c r="B782" t="s">
        <v>29530</v>
      </c>
      <c r="C782" t="s">
        <v>29531</v>
      </c>
      <c r="D782" s="3"/>
      <c r="J782" t="s">
        <v>29532</v>
      </c>
      <c r="K782" t="s">
        <v>29380</v>
      </c>
      <c r="L782" t="s">
        <v>1263</v>
      </c>
      <c r="M782">
        <v>-1</v>
      </c>
      <c r="P782" s="2" t="s">
        <v>29533</v>
      </c>
      <c r="Q782" t="s">
        <v>47</v>
      </c>
      <c r="S782">
        <v>5.4061878472566605E-4</v>
      </c>
      <c r="T782">
        <v>5.424034043244319E-6</v>
      </c>
      <c r="U782">
        <v>5.1795650506392121E-5</v>
      </c>
      <c r="V782">
        <v>3.8654761738143861E-5</v>
      </c>
      <c r="W782">
        <v>1.941418886417523E-4</v>
      </c>
      <c r="X782">
        <v>6.5752938098739833E-5</v>
      </c>
      <c r="Y782">
        <v>0.19166666666666671</v>
      </c>
      <c r="Z782">
        <v>0.30399999999999999</v>
      </c>
      <c r="AA782">
        <v>0</v>
      </c>
      <c r="AB782">
        <v>0.69599999999999995</v>
      </c>
      <c r="AC782">
        <v>0.95709999999999995</v>
      </c>
      <c r="AD782" t="s">
        <v>48</v>
      </c>
      <c r="AE782" t="s">
        <v>48</v>
      </c>
      <c r="AF782" t="s">
        <v>48</v>
      </c>
    </row>
    <row r="783" spans="1:32" hidden="1" outlineLevel="1" x14ac:dyDescent="0.2">
      <c r="A783" t="s">
        <v>29534</v>
      </c>
      <c r="B783" t="s">
        <v>29535</v>
      </c>
      <c r="C783" t="s">
        <v>29536</v>
      </c>
      <c r="D783" s="3"/>
      <c r="J783" t="s">
        <v>29537</v>
      </c>
      <c r="K783" t="s">
        <v>29384</v>
      </c>
      <c r="L783" t="s">
        <v>1263</v>
      </c>
      <c r="M783">
        <v>200</v>
      </c>
      <c r="P783" s="2" t="s">
        <v>29538</v>
      </c>
      <c r="Q783" t="s">
        <v>47</v>
      </c>
      <c r="S783">
        <v>9.8095356952399015E-4</v>
      </c>
      <c r="T783">
        <v>2.7652438348013671E-6</v>
      </c>
      <c r="U783">
        <v>2.9230057407403361E-5</v>
      </c>
      <c r="V783">
        <v>1.4319882029667499E-4</v>
      </c>
      <c r="W783">
        <v>3.7637175410054619E-4</v>
      </c>
      <c r="X783">
        <v>2.4573009795858521E-5</v>
      </c>
      <c r="Y783">
        <v>0.21666666666666659</v>
      </c>
      <c r="Z783">
        <v>0.26200000000000001</v>
      </c>
      <c r="AA783">
        <v>6.2E-2</v>
      </c>
      <c r="AB783">
        <v>0.67600000000000005</v>
      </c>
      <c r="AC783">
        <v>0.72689999999999999</v>
      </c>
      <c r="AD783" t="s">
        <v>48</v>
      </c>
      <c r="AE783" t="s">
        <v>48</v>
      </c>
      <c r="AF783" t="s">
        <v>48</v>
      </c>
    </row>
    <row r="784" spans="1:32" hidden="1" outlineLevel="1" x14ac:dyDescent="0.2">
      <c r="A784" t="s">
        <v>29539</v>
      </c>
      <c r="B784" t="s">
        <v>29540</v>
      </c>
      <c r="C784" t="s">
        <v>29541</v>
      </c>
      <c r="D784" s="3"/>
      <c r="J784" t="s">
        <v>29542</v>
      </c>
      <c r="K784" t="s">
        <v>29384</v>
      </c>
      <c r="L784" t="s">
        <v>1263</v>
      </c>
      <c r="M784">
        <v>40</v>
      </c>
      <c r="P784" s="2" t="s">
        <v>29543</v>
      </c>
      <c r="Q784" t="s">
        <v>10060</v>
      </c>
      <c r="S784">
        <v>8.4173731505870819E-2</v>
      </c>
      <c r="T784">
        <v>3.2004163585952479E-6</v>
      </c>
      <c r="U784">
        <v>6.3035968923941255E-4</v>
      </c>
      <c r="V784">
        <v>2.132574882125482E-4</v>
      </c>
      <c r="W784">
        <v>7.3045395314693451E-2</v>
      </c>
      <c r="X784">
        <v>8.9797773398458958E-5</v>
      </c>
      <c r="Y784">
        <v>0.18055555555555561</v>
      </c>
      <c r="Z784">
        <v>0.16</v>
      </c>
      <c r="AA784">
        <v>9.6000000000000002E-2</v>
      </c>
      <c r="AB784">
        <v>0.74399999999999999</v>
      </c>
      <c r="AC784">
        <v>0.83560000000000001</v>
      </c>
      <c r="AD784" t="s">
        <v>48</v>
      </c>
      <c r="AE784" t="s">
        <v>48</v>
      </c>
      <c r="AF784" t="s">
        <v>48</v>
      </c>
    </row>
    <row r="785" spans="1:32" hidden="1" outlineLevel="1" x14ac:dyDescent="0.2">
      <c r="A785" t="s">
        <v>29544</v>
      </c>
      <c r="B785" t="s">
        <v>29545</v>
      </c>
      <c r="C785" t="s">
        <v>28492</v>
      </c>
      <c r="D785" s="3"/>
      <c r="J785" t="s">
        <v>29546</v>
      </c>
      <c r="K785" t="s">
        <v>29384</v>
      </c>
      <c r="L785" t="s">
        <v>1263</v>
      </c>
      <c r="M785">
        <v>-1</v>
      </c>
      <c r="P785" s="2" t="s">
        <v>29547</v>
      </c>
      <c r="Q785" t="s">
        <v>47</v>
      </c>
      <c r="S785">
        <v>0.91702115535736084</v>
      </c>
      <c r="T785">
        <v>4.6859958092682058E-4</v>
      </c>
      <c r="U785">
        <v>0.86556363105773926</v>
      </c>
      <c r="V785">
        <v>7.3241200298070908E-3</v>
      </c>
      <c r="W785">
        <v>0.209514394402504</v>
      </c>
      <c r="X785">
        <v>1.1308633722364901E-2</v>
      </c>
      <c r="Y785">
        <v>0.08</v>
      </c>
      <c r="Z785">
        <v>0.13600000000000001</v>
      </c>
      <c r="AA785">
        <v>0.21199999999999999</v>
      </c>
      <c r="AB785">
        <v>0.65200000000000002</v>
      </c>
      <c r="AC785">
        <v>-0.67169999999999996</v>
      </c>
      <c r="AD785" t="s">
        <v>48</v>
      </c>
      <c r="AE785" t="s">
        <v>48</v>
      </c>
      <c r="AF785" t="s">
        <v>48</v>
      </c>
    </row>
    <row r="786" spans="1:32" hidden="1" outlineLevel="1" x14ac:dyDescent="0.2">
      <c r="A786" t="s">
        <v>29548</v>
      </c>
      <c r="B786" t="s">
        <v>29549</v>
      </c>
      <c r="C786" t="s">
        <v>27941</v>
      </c>
      <c r="D786" s="3"/>
      <c r="J786" t="s">
        <v>29550</v>
      </c>
      <c r="K786" t="s">
        <v>29389</v>
      </c>
      <c r="L786" t="s">
        <v>1263</v>
      </c>
      <c r="M786">
        <v>1</v>
      </c>
      <c r="P786" s="2" t="s">
        <v>29551</v>
      </c>
      <c r="Q786" t="s">
        <v>47</v>
      </c>
      <c r="S786">
        <v>3.541887563187629E-4</v>
      </c>
      <c r="T786">
        <v>3.9702445064904168E-6</v>
      </c>
      <c r="U786">
        <v>2.609045441204216E-5</v>
      </c>
      <c r="V786">
        <v>4.690087735070847E-5</v>
      </c>
      <c r="W786">
        <v>1.4012545580044389E-4</v>
      </c>
      <c r="X786">
        <v>3.7680511013604701E-5</v>
      </c>
      <c r="Y786">
        <v>0.28522727272727272</v>
      </c>
      <c r="Z786">
        <v>8.2000000000000003E-2</v>
      </c>
      <c r="AA786">
        <v>6.2E-2</v>
      </c>
      <c r="AB786">
        <v>0.85599999999999998</v>
      </c>
      <c r="AC786">
        <v>0.35439999999999999</v>
      </c>
      <c r="AD786" t="s">
        <v>48</v>
      </c>
      <c r="AE786" t="s">
        <v>48</v>
      </c>
      <c r="AF786" t="s">
        <v>48</v>
      </c>
    </row>
    <row r="787" spans="1:32" hidden="1" outlineLevel="1" x14ac:dyDescent="0.2">
      <c r="A787" t="s">
        <v>29552</v>
      </c>
      <c r="B787" t="s">
        <v>29553</v>
      </c>
      <c r="C787" t="s">
        <v>27706</v>
      </c>
      <c r="D787" s="3"/>
      <c r="J787" t="s">
        <v>29554</v>
      </c>
      <c r="K787" t="s">
        <v>29389</v>
      </c>
      <c r="L787" t="s">
        <v>1263</v>
      </c>
      <c r="M787">
        <v>6</v>
      </c>
      <c r="P787" s="2" t="s">
        <v>29555</v>
      </c>
      <c r="Q787" t="s">
        <v>47</v>
      </c>
      <c r="S787">
        <v>4.0653359610587358E-4</v>
      </c>
      <c r="T787">
        <v>3.1136482903093569E-6</v>
      </c>
      <c r="U787">
        <v>2.110779132635798E-5</v>
      </c>
      <c r="V787">
        <v>5.3156476496951648E-5</v>
      </c>
      <c r="W787">
        <v>1.821505866246298E-4</v>
      </c>
      <c r="X787">
        <v>2.1589676180155951E-5</v>
      </c>
      <c r="Y787">
        <v>0.1110042735042735</v>
      </c>
      <c r="Z787">
        <v>0.151</v>
      </c>
      <c r="AA787">
        <v>0.08</v>
      </c>
      <c r="AB787">
        <v>0.76900000000000002</v>
      </c>
      <c r="AC787">
        <v>0.72270000000000001</v>
      </c>
      <c r="AD787" t="s">
        <v>48</v>
      </c>
      <c r="AE787" t="s">
        <v>48</v>
      </c>
      <c r="AF787" t="s">
        <v>48</v>
      </c>
    </row>
    <row r="788" spans="1:32" hidden="1" outlineLevel="1" x14ac:dyDescent="0.2">
      <c r="A788" t="s">
        <v>29556</v>
      </c>
      <c r="B788" t="s">
        <v>29557</v>
      </c>
      <c r="C788" t="s">
        <v>27760</v>
      </c>
      <c r="D788" s="3"/>
      <c r="J788" t="s">
        <v>29558</v>
      </c>
      <c r="K788" t="s">
        <v>29389</v>
      </c>
      <c r="L788" t="s">
        <v>1263</v>
      </c>
      <c r="M788">
        <v>1</v>
      </c>
      <c r="P788" s="2" t="s">
        <v>29559</v>
      </c>
      <c r="Q788" t="s">
        <v>47</v>
      </c>
      <c r="S788">
        <v>5.066506564617157E-4</v>
      </c>
      <c r="T788">
        <v>7.1148438109958079E-6</v>
      </c>
      <c r="U788">
        <v>9.2629095888696611E-5</v>
      </c>
      <c r="V788">
        <v>1.06924468127545E-4</v>
      </c>
      <c r="W788">
        <v>1.4831118460278961E-4</v>
      </c>
      <c r="X788">
        <v>7.02609759173356E-5</v>
      </c>
      <c r="Y788">
        <v>0.17499999999999999</v>
      </c>
      <c r="Z788">
        <v>0.14899999999999999</v>
      </c>
      <c r="AA788">
        <v>0.20100000000000001</v>
      </c>
      <c r="AB788">
        <v>0.65</v>
      </c>
      <c r="AC788">
        <v>-0.1986</v>
      </c>
      <c r="AD788" t="s">
        <v>48</v>
      </c>
      <c r="AE788" t="s">
        <v>48</v>
      </c>
      <c r="AF788" t="s">
        <v>48</v>
      </c>
    </row>
    <row r="789" spans="1:32" hidden="1" outlineLevel="1" x14ac:dyDescent="0.2">
      <c r="A789" t="s">
        <v>29560</v>
      </c>
      <c r="B789" t="s">
        <v>29561</v>
      </c>
      <c r="C789" t="s">
        <v>17438</v>
      </c>
      <c r="D789" s="3"/>
      <c r="J789" t="s">
        <v>29562</v>
      </c>
      <c r="K789" t="s">
        <v>29399</v>
      </c>
      <c r="L789" t="s">
        <v>1263</v>
      </c>
      <c r="M789">
        <v>2</v>
      </c>
      <c r="P789" s="2" t="s">
        <v>29563</v>
      </c>
      <c r="Q789" t="s">
        <v>47</v>
      </c>
      <c r="S789">
        <v>0.34933814406394958</v>
      </c>
      <c r="T789">
        <v>2.787235462164972E-5</v>
      </c>
      <c r="U789">
        <v>0.23637259006500241</v>
      </c>
      <c r="V789">
        <v>1.8713535973802211E-3</v>
      </c>
      <c r="W789">
        <v>4.3342716991901398E-2</v>
      </c>
      <c r="X789">
        <v>1.1205204064026471E-3</v>
      </c>
      <c r="Y789">
        <v>6.805555555555555E-2</v>
      </c>
      <c r="Z789">
        <v>0.20499999999999999</v>
      </c>
      <c r="AA789">
        <v>7.3999999999999996E-2</v>
      </c>
      <c r="AB789">
        <v>0.72099999999999997</v>
      </c>
      <c r="AC789">
        <v>0.86739999999999995</v>
      </c>
      <c r="AD789" t="s">
        <v>48</v>
      </c>
      <c r="AE789" t="s">
        <v>48</v>
      </c>
      <c r="AF789" t="s">
        <v>48</v>
      </c>
    </row>
    <row r="790" spans="1:32" hidden="1" outlineLevel="1" x14ac:dyDescent="0.2">
      <c r="A790" t="s">
        <v>29564</v>
      </c>
      <c r="B790" t="s">
        <v>29565</v>
      </c>
      <c r="C790" t="s">
        <v>28904</v>
      </c>
      <c r="D790" s="3"/>
      <c r="J790" t="s">
        <v>29566</v>
      </c>
      <c r="K790" t="s">
        <v>29437</v>
      </c>
      <c r="L790" t="s">
        <v>1263</v>
      </c>
      <c r="M790">
        <v>7</v>
      </c>
      <c r="P790" s="2" t="s">
        <v>29567</v>
      </c>
      <c r="Q790" t="s">
        <v>47</v>
      </c>
      <c r="S790">
        <v>0.20398437976837161</v>
      </c>
      <c r="T790">
        <v>5.4221585742197931E-5</v>
      </c>
      <c r="U790">
        <v>5.2747246809303761E-3</v>
      </c>
      <c r="V790">
        <v>6.7687488626688719E-4</v>
      </c>
      <c r="W790">
        <v>0.1419062465429306</v>
      </c>
      <c r="X790">
        <v>1.672724611125886E-3</v>
      </c>
      <c r="Y790">
        <v>7.4999999999999997E-2</v>
      </c>
      <c r="Z790">
        <v>8.3000000000000004E-2</v>
      </c>
      <c r="AA790">
        <v>0</v>
      </c>
      <c r="AB790">
        <v>0.91700000000000004</v>
      </c>
      <c r="AC790">
        <v>0.44040000000000001</v>
      </c>
      <c r="AD790" t="s">
        <v>48</v>
      </c>
      <c r="AE790" t="s">
        <v>48</v>
      </c>
      <c r="AF790" t="s">
        <v>48</v>
      </c>
    </row>
    <row r="791" spans="1:32" hidden="1" outlineLevel="1" x14ac:dyDescent="0.2">
      <c r="A791" t="s">
        <v>29568</v>
      </c>
      <c r="B791" t="s">
        <v>29569</v>
      </c>
      <c r="C791" t="s">
        <v>27305</v>
      </c>
      <c r="D791" s="3"/>
      <c r="J791" t="s">
        <v>29570</v>
      </c>
      <c r="K791" t="s">
        <v>29437</v>
      </c>
      <c r="L791" t="s">
        <v>1263</v>
      </c>
      <c r="M791">
        <v>0</v>
      </c>
      <c r="P791" s="2" t="s">
        <v>29571</v>
      </c>
      <c r="Q791" t="s">
        <v>47</v>
      </c>
      <c r="S791">
        <v>3.3966705086641008E-4</v>
      </c>
      <c r="T791">
        <v>2.8598567496374021E-6</v>
      </c>
      <c r="U791">
        <v>1.897511720017064E-5</v>
      </c>
      <c r="V791">
        <v>6.711009336868301E-5</v>
      </c>
      <c r="W791">
        <v>1.3885667431168261E-4</v>
      </c>
      <c r="X791">
        <v>2.223191040684469E-5</v>
      </c>
      <c r="Y791">
        <v>0.7</v>
      </c>
      <c r="Z791">
        <v>0.74399999999999999</v>
      </c>
      <c r="AA791">
        <v>0</v>
      </c>
      <c r="AB791">
        <v>0.25600000000000001</v>
      </c>
      <c r="AC791">
        <v>0.44040000000000001</v>
      </c>
      <c r="AD791" t="s">
        <v>48</v>
      </c>
      <c r="AE791" t="s">
        <v>48</v>
      </c>
      <c r="AF791" t="s">
        <v>48</v>
      </c>
    </row>
    <row r="792" spans="1:32" hidden="1" outlineLevel="1" x14ac:dyDescent="0.2">
      <c r="A792" t="s">
        <v>29572</v>
      </c>
      <c r="B792" t="s">
        <v>29573</v>
      </c>
      <c r="C792" t="s">
        <v>27305</v>
      </c>
      <c r="D792" s="3"/>
      <c r="J792" t="s">
        <v>29570</v>
      </c>
      <c r="K792" t="s">
        <v>29437</v>
      </c>
      <c r="L792" t="s">
        <v>1263</v>
      </c>
      <c r="M792">
        <v>0</v>
      </c>
      <c r="P792" s="2" t="s">
        <v>29574</v>
      </c>
      <c r="Q792" t="s">
        <v>47</v>
      </c>
      <c r="S792">
        <v>3.3966705086641008E-4</v>
      </c>
      <c r="T792">
        <v>2.8598567496374021E-6</v>
      </c>
      <c r="U792">
        <v>1.897511720017064E-5</v>
      </c>
      <c r="V792">
        <v>6.711009336868301E-5</v>
      </c>
      <c r="W792">
        <v>1.3885667431168261E-4</v>
      </c>
      <c r="X792">
        <v>2.223191040684469E-5</v>
      </c>
      <c r="Y792">
        <v>0.7</v>
      </c>
      <c r="Z792">
        <v>0.74399999999999999</v>
      </c>
      <c r="AA792">
        <v>0</v>
      </c>
      <c r="AB792">
        <v>0.25600000000000001</v>
      </c>
      <c r="AC792">
        <v>0.44040000000000001</v>
      </c>
      <c r="AD792" t="s">
        <v>48</v>
      </c>
      <c r="AE792" t="s">
        <v>48</v>
      </c>
      <c r="AF792" t="s">
        <v>48</v>
      </c>
    </row>
    <row r="793" spans="1:32" hidden="1" outlineLevel="1" x14ac:dyDescent="0.2">
      <c r="A793" t="s">
        <v>29575</v>
      </c>
      <c r="B793" t="s">
        <v>29576</v>
      </c>
      <c r="C793" t="s">
        <v>29264</v>
      </c>
      <c r="D793" s="3"/>
      <c r="J793" t="s">
        <v>29577</v>
      </c>
      <c r="K793" t="s">
        <v>29446</v>
      </c>
      <c r="L793" t="s">
        <v>1263</v>
      </c>
      <c r="M793">
        <v>1</v>
      </c>
      <c r="P793" s="2" t="s">
        <v>29578</v>
      </c>
      <c r="Q793" t="s">
        <v>47</v>
      </c>
      <c r="S793">
        <v>3.8240060675889249E-3</v>
      </c>
      <c r="T793">
        <v>2.4532846509828228E-6</v>
      </c>
      <c r="U793">
        <v>1.3324926840141421E-4</v>
      </c>
      <c r="V793">
        <v>1.379084715154022E-4</v>
      </c>
      <c r="W793">
        <v>2.2806017659604549E-3</v>
      </c>
      <c r="X793">
        <v>7.3534101829864085E-5</v>
      </c>
      <c r="Y793">
        <v>0</v>
      </c>
      <c r="Z793">
        <v>0</v>
      </c>
      <c r="AA793">
        <v>0</v>
      </c>
      <c r="AB793">
        <v>1</v>
      </c>
      <c r="AC793">
        <v>0</v>
      </c>
      <c r="AD793" t="s">
        <v>48</v>
      </c>
      <c r="AE793" t="s">
        <v>48</v>
      </c>
      <c r="AF793" t="s">
        <v>48</v>
      </c>
    </row>
    <row r="794" spans="1:32" hidden="1" outlineLevel="1" x14ac:dyDescent="0.2">
      <c r="A794" t="s">
        <v>29579</v>
      </c>
      <c r="B794" t="s">
        <v>29580</v>
      </c>
      <c r="C794" t="s">
        <v>29281</v>
      </c>
      <c r="D794" s="3"/>
      <c r="J794" t="s">
        <v>29581</v>
      </c>
      <c r="K794" t="s">
        <v>29450</v>
      </c>
      <c r="L794" t="s">
        <v>1263</v>
      </c>
      <c r="M794">
        <v>44</v>
      </c>
      <c r="P794" s="2" t="s">
        <v>29582</v>
      </c>
      <c r="Q794" t="s">
        <v>47</v>
      </c>
      <c r="S794">
        <v>3.4817212144844229E-4</v>
      </c>
      <c r="T794">
        <v>2.3650793536944552E-6</v>
      </c>
      <c r="U794">
        <v>1.6413840057794001E-5</v>
      </c>
      <c r="V794">
        <v>5.0554725021356717E-5</v>
      </c>
      <c r="W794">
        <v>1.5451962826773519E-4</v>
      </c>
      <c r="X794">
        <v>2.0325487639638599E-5</v>
      </c>
      <c r="Y794">
        <v>0.33750000000000002</v>
      </c>
      <c r="Z794">
        <v>9.1999999999999998E-2</v>
      </c>
      <c r="AA794">
        <v>8.3000000000000004E-2</v>
      </c>
      <c r="AB794">
        <v>0.82399999999999995</v>
      </c>
      <c r="AC794">
        <v>-0.16350000000000001</v>
      </c>
      <c r="AD794" t="s">
        <v>48</v>
      </c>
      <c r="AE794" t="s">
        <v>48</v>
      </c>
      <c r="AF794" t="s">
        <v>48</v>
      </c>
    </row>
    <row r="795" spans="1:32" hidden="1" outlineLevel="1" x14ac:dyDescent="0.2">
      <c r="A795" t="s">
        <v>29583</v>
      </c>
      <c r="B795" t="s">
        <v>29584</v>
      </c>
      <c r="C795" t="s">
        <v>28440</v>
      </c>
      <c r="D795" s="3"/>
      <c r="J795" t="s">
        <v>29585</v>
      </c>
      <c r="K795" t="s">
        <v>29450</v>
      </c>
      <c r="L795" t="s">
        <v>1263</v>
      </c>
      <c r="M795">
        <v>12</v>
      </c>
      <c r="P795" s="2" t="s">
        <v>29586</v>
      </c>
      <c r="Q795" t="s">
        <v>10150</v>
      </c>
      <c r="Y795" t="s">
        <v>48</v>
      </c>
      <c r="Z795" t="s">
        <v>48</v>
      </c>
      <c r="AA795" t="s">
        <v>48</v>
      </c>
      <c r="AB795" t="s">
        <v>48</v>
      </c>
      <c r="AC795" t="s">
        <v>48</v>
      </c>
      <c r="AD795" t="s">
        <v>48</v>
      </c>
      <c r="AE795" t="s">
        <v>48</v>
      </c>
      <c r="AF795" t="s">
        <v>48</v>
      </c>
    </row>
    <row r="796" spans="1:32" hidden="1" outlineLevel="1" x14ac:dyDescent="0.2">
      <c r="A796" t="s">
        <v>29587</v>
      </c>
      <c r="B796" t="s">
        <v>29588</v>
      </c>
      <c r="C796" t="s">
        <v>28914</v>
      </c>
      <c r="D796" s="3"/>
      <c r="J796" t="s">
        <v>29589</v>
      </c>
      <c r="K796" t="s">
        <v>29454</v>
      </c>
      <c r="L796" t="s">
        <v>1263</v>
      </c>
      <c r="M796">
        <v>-3</v>
      </c>
      <c r="P796" s="2" t="s">
        <v>29590</v>
      </c>
      <c r="Q796" t="s">
        <v>47</v>
      </c>
      <c r="S796">
        <v>3.5086864954791958E-4</v>
      </c>
      <c r="T796">
        <v>2.6379855171398958E-6</v>
      </c>
      <c r="U796">
        <v>2.243458220618777E-5</v>
      </c>
      <c r="V796">
        <v>4.7889949200907722E-5</v>
      </c>
      <c r="W796">
        <v>1.429146795999259E-4</v>
      </c>
      <c r="X796">
        <v>2.9615894163725901E-5</v>
      </c>
      <c r="Y796">
        <v>0.2443877551020408</v>
      </c>
      <c r="Z796">
        <v>0.154</v>
      </c>
      <c r="AA796">
        <v>3.4000000000000002E-2</v>
      </c>
      <c r="AB796">
        <v>0.81200000000000006</v>
      </c>
      <c r="AC796">
        <v>0.82709999999999995</v>
      </c>
      <c r="AD796" t="s">
        <v>48</v>
      </c>
      <c r="AE796" t="s">
        <v>48</v>
      </c>
      <c r="AF796" t="s">
        <v>48</v>
      </c>
    </row>
    <row r="797" spans="1:32" hidden="1" outlineLevel="1" x14ac:dyDescent="0.2">
      <c r="A797" t="s">
        <v>29591</v>
      </c>
      <c r="B797" t="s">
        <v>29592</v>
      </c>
      <c r="C797" t="s">
        <v>28904</v>
      </c>
      <c r="D797" s="3"/>
      <c r="J797" t="s">
        <v>29593</v>
      </c>
      <c r="K797" t="s">
        <v>29462</v>
      </c>
      <c r="L797" t="s">
        <v>1263</v>
      </c>
      <c r="M797">
        <v>21</v>
      </c>
      <c r="P797" s="2" t="s">
        <v>29594</v>
      </c>
      <c r="Q797" t="s">
        <v>47</v>
      </c>
      <c r="S797">
        <v>2.3516349028795962E-3</v>
      </c>
      <c r="T797">
        <v>3.2036716675065691E-6</v>
      </c>
      <c r="U797">
        <v>1.2848438927903769E-4</v>
      </c>
      <c r="V797">
        <v>7.0661837526131421E-5</v>
      </c>
      <c r="W797">
        <v>1.896549132652581E-3</v>
      </c>
      <c r="X797">
        <v>6.3257000874727964E-5</v>
      </c>
      <c r="Y797">
        <v>0.15333333333333329</v>
      </c>
      <c r="Z797">
        <v>8.4000000000000005E-2</v>
      </c>
      <c r="AA797">
        <v>9.8000000000000004E-2</v>
      </c>
      <c r="AB797">
        <v>0.81799999999999995</v>
      </c>
      <c r="AC797">
        <v>-0.44040000000000001</v>
      </c>
      <c r="AD797" t="s">
        <v>48</v>
      </c>
      <c r="AE797" t="s">
        <v>48</v>
      </c>
      <c r="AF797" t="s">
        <v>48</v>
      </c>
    </row>
    <row r="798" spans="1:32" hidden="1" outlineLevel="1" x14ac:dyDescent="0.2">
      <c r="A798" t="s">
        <v>29595</v>
      </c>
      <c r="B798" t="s">
        <v>29596</v>
      </c>
      <c r="C798" t="s">
        <v>28919</v>
      </c>
      <c r="D798" s="3"/>
      <c r="J798" t="s">
        <v>29597</v>
      </c>
      <c r="K798" t="s">
        <v>29466</v>
      </c>
      <c r="L798" t="s">
        <v>1263</v>
      </c>
      <c r="M798">
        <v>1</v>
      </c>
      <c r="P798" s="2" t="s">
        <v>29598</v>
      </c>
      <c r="Q798" t="s">
        <v>10060</v>
      </c>
      <c r="S798">
        <v>8.9834246318787336E-4</v>
      </c>
      <c r="T798">
        <v>4.7743869799887761E-6</v>
      </c>
      <c r="U798">
        <v>2.6260169761371799E-5</v>
      </c>
      <c r="V798">
        <v>6.8144436227157712E-5</v>
      </c>
      <c r="W798">
        <v>3.4846086055040359E-4</v>
      </c>
      <c r="X798">
        <v>6.529617530759424E-5</v>
      </c>
      <c r="Y798">
        <v>0.1</v>
      </c>
      <c r="Z798">
        <v>7.4999999999999997E-2</v>
      </c>
      <c r="AA798">
        <v>0.127</v>
      </c>
      <c r="AB798">
        <v>0.79800000000000004</v>
      </c>
      <c r="AC798">
        <v>-0.3034</v>
      </c>
      <c r="AD798" t="s">
        <v>48</v>
      </c>
      <c r="AE798" t="s">
        <v>48</v>
      </c>
      <c r="AF798" t="s">
        <v>48</v>
      </c>
    </row>
    <row r="799" spans="1:32" hidden="1" outlineLevel="1" x14ac:dyDescent="0.2">
      <c r="A799" t="s">
        <v>29599</v>
      </c>
      <c r="B799" t="s">
        <v>29600</v>
      </c>
      <c r="C799" t="s">
        <v>16984</v>
      </c>
      <c r="D799" s="3"/>
      <c r="J799" t="s">
        <v>29601</v>
      </c>
      <c r="K799" t="s">
        <v>29470</v>
      </c>
      <c r="L799" t="s">
        <v>1263</v>
      </c>
      <c r="M799">
        <v>3</v>
      </c>
      <c r="P799" s="2" t="s">
        <v>29602</v>
      </c>
      <c r="Q799" t="s">
        <v>47</v>
      </c>
      <c r="S799">
        <v>3.5746407229453331E-4</v>
      </c>
      <c r="T799">
        <v>3.9263559301616624E-6</v>
      </c>
      <c r="U799">
        <v>2.1239038687781431E-5</v>
      </c>
      <c r="V799">
        <v>4.6451048547169187E-5</v>
      </c>
      <c r="W799">
        <v>1.7073369235731661E-4</v>
      </c>
      <c r="X799">
        <v>2.3635533580090851E-5</v>
      </c>
      <c r="Y799">
        <v>7.0833333333333345E-2</v>
      </c>
      <c r="Z799">
        <v>8.5999999999999993E-2</v>
      </c>
      <c r="AA799">
        <v>0</v>
      </c>
      <c r="AB799">
        <v>0.91400000000000003</v>
      </c>
      <c r="AC799">
        <v>0.61240000000000006</v>
      </c>
      <c r="AD799" t="s">
        <v>48</v>
      </c>
      <c r="AE799" t="s">
        <v>48</v>
      </c>
      <c r="AF799" t="s">
        <v>48</v>
      </c>
    </row>
    <row r="800" spans="1:32" hidden="1" outlineLevel="1" x14ac:dyDescent="0.2">
      <c r="A800" t="s">
        <v>29603</v>
      </c>
      <c r="B800" t="s">
        <v>29604</v>
      </c>
      <c r="C800" t="s">
        <v>28904</v>
      </c>
      <c r="D800" s="3"/>
      <c r="J800" t="s">
        <v>29605</v>
      </c>
      <c r="K800" t="s">
        <v>29470</v>
      </c>
      <c r="L800" t="s">
        <v>1263</v>
      </c>
      <c r="M800">
        <v>6</v>
      </c>
      <c r="P800" s="2" t="s">
        <v>29606</v>
      </c>
      <c r="Q800" t="s">
        <v>47</v>
      </c>
      <c r="S800">
        <v>3.4279339015483861E-3</v>
      </c>
      <c r="T800">
        <v>4.2233045860484708E-6</v>
      </c>
      <c r="U800">
        <v>6.1626342358067632E-4</v>
      </c>
      <c r="V800">
        <v>2.309028786839917E-4</v>
      </c>
      <c r="W800">
        <v>1.476929290220141E-3</v>
      </c>
      <c r="X800">
        <v>8.9263747213408351E-5</v>
      </c>
      <c r="Y800">
        <v>0.25</v>
      </c>
      <c r="Z800">
        <v>0.10100000000000001</v>
      </c>
      <c r="AA800">
        <v>0</v>
      </c>
      <c r="AB800">
        <v>0.89900000000000002</v>
      </c>
      <c r="AC800">
        <v>0.2263</v>
      </c>
      <c r="AD800" t="s">
        <v>48</v>
      </c>
      <c r="AE800" t="s">
        <v>48</v>
      </c>
      <c r="AF800" t="s">
        <v>48</v>
      </c>
    </row>
    <row r="801" spans="1:32" hidden="1" outlineLevel="1" x14ac:dyDescent="0.2">
      <c r="A801" t="s">
        <v>29607</v>
      </c>
      <c r="B801" t="s">
        <v>29608</v>
      </c>
      <c r="C801" t="s">
        <v>28919</v>
      </c>
      <c r="D801" s="3"/>
      <c r="J801" t="s">
        <v>29609</v>
      </c>
      <c r="K801" t="s">
        <v>29479</v>
      </c>
      <c r="L801" t="s">
        <v>1263</v>
      </c>
      <c r="M801">
        <v>1</v>
      </c>
      <c r="P801" s="2" t="s">
        <v>29610</v>
      </c>
      <c r="Q801" t="s">
        <v>10060</v>
      </c>
      <c r="S801">
        <v>4.0820051799528301E-4</v>
      </c>
      <c r="T801">
        <v>4.4540324779518406E-6</v>
      </c>
      <c r="U801">
        <v>2.2971102225710641E-5</v>
      </c>
      <c r="V801">
        <v>4.8201509343925857E-5</v>
      </c>
      <c r="W801">
        <v>1.87533485586755E-4</v>
      </c>
      <c r="X801">
        <v>3.2107742299558588E-5</v>
      </c>
      <c r="Y801">
        <v>0.3666666666666667</v>
      </c>
      <c r="Z801">
        <v>6.2E-2</v>
      </c>
      <c r="AA801">
        <v>3.4000000000000002E-2</v>
      </c>
      <c r="AB801">
        <v>0.90400000000000003</v>
      </c>
      <c r="AC801">
        <v>0.52090000000000003</v>
      </c>
      <c r="AD801" t="s">
        <v>48</v>
      </c>
      <c r="AE801" t="s">
        <v>48</v>
      </c>
      <c r="AF801" t="s">
        <v>48</v>
      </c>
    </row>
    <row r="802" spans="1:32" hidden="1" outlineLevel="1" x14ac:dyDescent="0.2">
      <c r="A802" t="s">
        <v>29611</v>
      </c>
      <c r="B802" t="s">
        <v>29612</v>
      </c>
      <c r="C802" t="s">
        <v>26484</v>
      </c>
      <c r="D802" s="3"/>
      <c r="J802" t="s">
        <v>29613</v>
      </c>
      <c r="K802" t="s">
        <v>29488</v>
      </c>
      <c r="L802" t="s">
        <v>1263</v>
      </c>
      <c r="M802">
        <v>5</v>
      </c>
      <c r="P802" s="2" t="s">
        <v>29614</v>
      </c>
      <c r="Q802" t="s">
        <v>10060</v>
      </c>
      <c r="S802">
        <v>0.28540480136871338</v>
      </c>
      <c r="T802">
        <v>3.7218989746179432E-5</v>
      </c>
      <c r="U802">
        <v>7.4041704647243023E-4</v>
      </c>
      <c r="V802">
        <v>2.040749648585916E-3</v>
      </c>
      <c r="W802">
        <v>0.24964748322963709</v>
      </c>
      <c r="X802">
        <v>2.2000099124852571E-4</v>
      </c>
      <c r="Y802">
        <v>-2.7469135802469159E-2</v>
      </c>
      <c r="Z802">
        <v>0.122</v>
      </c>
      <c r="AA802">
        <v>4.8000000000000001E-2</v>
      </c>
      <c r="AB802">
        <v>0.82899999999999996</v>
      </c>
      <c r="AC802">
        <v>0.84740000000000004</v>
      </c>
      <c r="AD802" t="s">
        <v>48</v>
      </c>
      <c r="AE802" t="s">
        <v>48</v>
      </c>
      <c r="AF802" t="s">
        <v>48</v>
      </c>
    </row>
    <row r="803" spans="1:32" hidden="1" outlineLevel="1" x14ac:dyDescent="0.2">
      <c r="A803" t="s">
        <v>29615</v>
      </c>
      <c r="B803" t="s">
        <v>29616</v>
      </c>
      <c r="C803" t="s">
        <v>29024</v>
      </c>
      <c r="D803" s="3"/>
      <c r="J803" t="s">
        <v>29617</v>
      </c>
      <c r="K803" t="s">
        <v>29492</v>
      </c>
      <c r="L803" t="s">
        <v>1263</v>
      </c>
      <c r="M803">
        <v>-2</v>
      </c>
      <c r="P803" s="2" t="s">
        <v>29618</v>
      </c>
      <c r="Q803" t="s">
        <v>47</v>
      </c>
      <c r="S803">
        <v>4.7038972843438392E-4</v>
      </c>
      <c r="T803">
        <v>1.8464729691913819E-6</v>
      </c>
      <c r="U803">
        <v>2.298096296726726E-5</v>
      </c>
      <c r="V803">
        <v>3.9535716496175162E-5</v>
      </c>
      <c r="W803">
        <v>2.6683634496293962E-4</v>
      </c>
      <c r="X803">
        <v>2.053947537206113E-5</v>
      </c>
      <c r="Y803">
        <v>0</v>
      </c>
      <c r="Z803">
        <v>0</v>
      </c>
      <c r="AA803">
        <v>0.27300000000000002</v>
      </c>
      <c r="AB803">
        <v>0.72699999999999998</v>
      </c>
      <c r="AC803">
        <v>-0.38750000000000001</v>
      </c>
      <c r="AD803" t="s">
        <v>48</v>
      </c>
      <c r="AE803" t="s">
        <v>48</v>
      </c>
      <c r="AF803" t="s">
        <v>48</v>
      </c>
    </row>
    <row r="804" spans="1:32" hidden="1" outlineLevel="1" x14ac:dyDescent="0.2">
      <c r="A804" t="s">
        <v>29619</v>
      </c>
      <c r="B804" t="s">
        <v>29620</v>
      </c>
      <c r="C804" t="s">
        <v>28492</v>
      </c>
      <c r="D804" s="3"/>
      <c r="J804" t="s">
        <v>29621</v>
      </c>
      <c r="K804" t="s">
        <v>29496</v>
      </c>
      <c r="L804" t="s">
        <v>1263</v>
      </c>
      <c r="M804">
        <v>0</v>
      </c>
      <c r="P804" s="2" t="s">
        <v>29622</v>
      </c>
      <c r="Q804" t="s">
        <v>47</v>
      </c>
      <c r="S804">
        <v>1.3965765247121449E-3</v>
      </c>
      <c r="T804">
        <v>1.8062368098981101E-6</v>
      </c>
      <c r="U804">
        <v>2.511632010282483E-5</v>
      </c>
      <c r="V804">
        <v>1.3732202933169899E-4</v>
      </c>
      <c r="W804">
        <v>6.7165982909500599E-4</v>
      </c>
      <c r="X804">
        <v>4.1238225094275549E-5</v>
      </c>
      <c r="Y804">
        <v>0.8</v>
      </c>
      <c r="Z804">
        <v>0.25900000000000001</v>
      </c>
      <c r="AA804">
        <v>0</v>
      </c>
      <c r="AB804">
        <v>0.74099999999999999</v>
      </c>
      <c r="AC804">
        <v>0.42149999999999999</v>
      </c>
      <c r="AD804" t="s">
        <v>48</v>
      </c>
      <c r="AE804" t="s">
        <v>48</v>
      </c>
      <c r="AF804" t="s">
        <v>48</v>
      </c>
    </row>
    <row r="805" spans="1:32" hidden="1" outlineLevel="1" x14ac:dyDescent="0.2">
      <c r="A805" t="s">
        <v>29623</v>
      </c>
      <c r="B805" t="s">
        <v>29624</v>
      </c>
      <c r="C805" t="s">
        <v>28492</v>
      </c>
      <c r="D805" s="3"/>
      <c r="J805" t="s">
        <v>29625</v>
      </c>
      <c r="K805" t="s">
        <v>29500</v>
      </c>
      <c r="L805" t="s">
        <v>1263</v>
      </c>
      <c r="M805">
        <v>6</v>
      </c>
      <c r="P805" s="2" t="s">
        <v>29626</v>
      </c>
      <c r="Q805" t="s">
        <v>47</v>
      </c>
      <c r="S805">
        <v>4.2499106377363198E-2</v>
      </c>
      <c r="T805">
        <v>2.9388236271188362E-6</v>
      </c>
      <c r="U805">
        <v>4.2936357203871012E-4</v>
      </c>
      <c r="V805">
        <v>1.2958930165041241E-4</v>
      </c>
      <c r="W805">
        <v>3.4553289413452148E-2</v>
      </c>
      <c r="X805">
        <v>1.7370338900946081E-4</v>
      </c>
      <c r="Y805">
        <v>0</v>
      </c>
      <c r="Z805">
        <v>0</v>
      </c>
      <c r="AA805">
        <v>0</v>
      </c>
      <c r="AB805">
        <v>1</v>
      </c>
      <c r="AC805">
        <v>0</v>
      </c>
      <c r="AD805" t="s">
        <v>48</v>
      </c>
      <c r="AE805" t="s">
        <v>48</v>
      </c>
      <c r="AF805" t="s">
        <v>48</v>
      </c>
    </row>
    <row r="806" spans="1:32" hidden="1" outlineLevel="1" x14ac:dyDescent="0.2">
      <c r="A806" t="s">
        <v>29627</v>
      </c>
      <c r="B806" t="s">
        <v>29628</v>
      </c>
      <c r="C806" t="s">
        <v>28492</v>
      </c>
      <c r="D806" s="3"/>
      <c r="J806" t="s">
        <v>29629</v>
      </c>
      <c r="K806" t="s">
        <v>29504</v>
      </c>
      <c r="L806" t="s">
        <v>1263</v>
      </c>
      <c r="M806">
        <v>7</v>
      </c>
      <c r="P806" s="2" t="s">
        <v>29630</v>
      </c>
      <c r="Q806" t="s">
        <v>47</v>
      </c>
      <c r="S806">
        <v>0.10313656181097031</v>
      </c>
      <c r="T806">
        <v>4.7080571675905958E-5</v>
      </c>
      <c r="U806">
        <v>6.3916674116626382E-4</v>
      </c>
      <c r="V806">
        <v>2.4361219257116322E-3</v>
      </c>
      <c r="W806">
        <v>4.4596977531909943E-2</v>
      </c>
      <c r="X806">
        <v>5.6002603378146887E-4</v>
      </c>
      <c r="Y806">
        <v>-7.6666666666666661E-2</v>
      </c>
      <c r="Z806">
        <v>8.7999999999999995E-2</v>
      </c>
      <c r="AA806">
        <v>9.6000000000000002E-2</v>
      </c>
      <c r="AB806">
        <v>0.81599999999999995</v>
      </c>
      <c r="AC806">
        <v>-0.1331</v>
      </c>
      <c r="AD806" t="s">
        <v>48</v>
      </c>
      <c r="AE806" t="s">
        <v>48</v>
      </c>
      <c r="AF806" t="s">
        <v>48</v>
      </c>
    </row>
    <row r="807" spans="1:32" hidden="1" outlineLevel="1" x14ac:dyDescent="0.2">
      <c r="A807" t="s">
        <v>29631</v>
      </c>
      <c r="B807" t="s">
        <v>29632</v>
      </c>
      <c r="C807" t="s">
        <v>29633</v>
      </c>
      <c r="D807" s="3"/>
      <c r="J807" t="s">
        <v>29634</v>
      </c>
      <c r="K807" t="s">
        <v>29512</v>
      </c>
      <c r="L807" t="s">
        <v>1263</v>
      </c>
      <c r="M807">
        <v>21</v>
      </c>
      <c r="P807" s="2" t="s">
        <v>29635</v>
      </c>
      <c r="Q807" t="s">
        <v>47</v>
      </c>
      <c r="S807">
        <v>3.2079380005598068E-2</v>
      </c>
      <c r="T807">
        <v>9.6933690656442195E-6</v>
      </c>
      <c r="U807">
        <v>1.5189137775450941E-3</v>
      </c>
      <c r="V807">
        <v>3.9797514909878368E-4</v>
      </c>
      <c r="W807">
        <v>1.458482630550861E-2</v>
      </c>
      <c r="X807">
        <v>5.388426361605525E-4</v>
      </c>
      <c r="Y807">
        <v>-0.5</v>
      </c>
      <c r="Z807">
        <v>0</v>
      </c>
      <c r="AA807">
        <v>0.20200000000000001</v>
      </c>
      <c r="AB807">
        <v>0.79800000000000004</v>
      </c>
      <c r="AC807">
        <v>-0.51060000000000005</v>
      </c>
      <c r="AD807" t="s">
        <v>48</v>
      </c>
      <c r="AE807" t="s">
        <v>48</v>
      </c>
      <c r="AF807" t="s">
        <v>48</v>
      </c>
    </row>
    <row r="808" spans="1:32" hidden="1" outlineLevel="1" x14ac:dyDescent="0.2">
      <c r="A808" t="s">
        <v>29636</v>
      </c>
      <c r="B808" t="s">
        <v>29637</v>
      </c>
      <c r="C808" t="s">
        <v>27598</v>
      </c>
      <c r="D808" s="3"/>
      <c r="J808" t="s">
        <v>29638</v>
      </c>
      <c r="K808" t="s">
        <v>29512</v>
      </c>
      <c r="L808" t="s">
        <v>1263</v>
      </c>
      <c r="M808">
        <v>0</v>
      </c>
      <c r="P808" s="2" t="s">
        <v>29639</v>
      </c>
      <c r="Q808" t="s">
        <v>10060</v>
      </c>
      <c r="S808">
        <v>8.1087899161502719E-4</v>
      </c>
      <c r="T808">
        <v>5.1638580771395937E-6</v>
      </c>
      <c r="U808">
        <v>6.6581720602698624E-5</v>
      </c>
      <c r="V808">
        <v>8.5998515714891255E-5</v>
      </c>
      <c r="W808">
        <v>2.6711684768088162E-4</v>
      </c>
      <c r="X808">
        <v>1.3937149196863169E-4</v>
      </c>
      <c r="Y808">
        <v>-0.125</v>
      </c>
      <c r="Z808">
        <v>0</v>
      </c>
      <c r="AA808">
        <v>0</v>
      </c>
      <c r="AB808">
        <v>1</v>
      </c>
      <c r="AC808">
        <v>0</v>
      </c>
      <c r="AD808" t="s">
        <v>48</v>
      </c>
      <c r="AE808" t="s">
        <v>48</v>
      </c>
      <c r="AF808" t="s">
        <v>48</v>
      </c>
    </row>
    <row r="809" spans="1:32" hidden="1" outlineLevel="1" x14ac:dyDescent="0.2">
      <c r="A809" t="s">
        <v>29640</v>
      </c>
      <c r="B809" t="s">
        <v>29641</v>
      </c>
      <c r="C809" t="s">
        <v>17438</v>
      </c>
      <c r="D809" s="3"/>
      <c r="J809" t="s">
        <v>29642</v>
      </c>
      <c r="K809" t="s">
        <v>29521</v>
      </c>
      <c r="L809" t="s">
        <v>1263</v>
      </c>
      <c r="M809">
        <v>12</v>
      </c>
      <c r="P809" s="2" t="s">
        <v>29643</v>
      </c>
      <c r="Q809" t="s">
        <v>47</v>
      </c>
      <c r="S809">
        <v>0.30115091800689697</v>
      </c>
      <c r="T809">
        <v>3.0496441468130801E-5</v>
      </c>
      <c r="U809">
        <v>0.25008770823478699</v>
      </c>
      <c r="V809">
        <v>2.843138063326478E-3</v>
      </c>
      <c r="W809">
        <v>2.576420828700066E-2</v>
      </c>
      <c r="X809">
        <v>1.0461560450494289E-3</v>
      </c>
      <c r="Y809">
        <v>0.16250000000000001</v>
      </c>
      <c r="Z809">
        <v>0.222</v>
      </c>
      <c r="AA809">
        <v>8.1000000000000003E-2</v>
      </c>
      <c r="AB809">
        <v>0.69699999999999995</v>
      </c>
      <c r="AC809">
        <v>0.74299999999999999</v>
      </c>
      <c r="AD809" t="s">
        <v>48</v>
      </c>
      <c r="AE809" t="s">
        <v>48</v>
      </c>
      <c r="AF809" t="s">
        <v>48</v>
      </c>
    </row>
    <row r="810" spans="1:32" hidden="1" outlineLevel="1" x14ac:dyDescent="0.2">
      <c r="A810" t="s">
        <v>29644</v>
      </c>
      <c r="B810" t="s">
        <v>29645</v>
      </c>
      <c r="C810" t="s">
        <v>29386</v>
      </c>
      <c r="D810" s="3"/>
      <c r="J810" t="s">
        <v>29646</v>
      </c>
      <c r="K810" t="s">
        <v>29534</v>
      </c>
      <c r="L810" t="s">
        <v>1263</v>
      </c>
      <c r="M810">
        <v>166</v>
      </c>
      <c r="P810" s="2" t="s">
        <v>29647</v>
      </c>
      <c r="Q810" t="s">
        <v>47</v>
      </c>
      <c r="S810">
        <v>3.7061705370433629E-4</v>
      </c>
      <c r="T810">
        <v>4.2134442992391996E-6</v>
      </c>
      <c r="U810">
        <v>2.2249429093790241E-5</v>
      </c>
      <c r="V810">
        <v>4.920317223877646E-5</v>
      </c>
      <c r="W810">
        <v>1.563234836794436E-4</v>
      </c>
      <c r="X810">
        <v>2.575793769210577E-5</v>
      </c>
      <c r="Y810">
        <v>0.2525</v>
      </c>
      <c r="Z810">
        <v>0.22500000000000001</v>
      </c>
      <c r="AA810">
        <v>3.6999999999999998E-2</v>
      </c>
      <c r="AB810">
        <v>0.73799999999999999</v>
      </c>
      <c r="AC810">
        <v>0.96060000000000001</v>
      </c>
      <c r="AD810" t="s">
        <v>48</v>
      </c>
      <c r="AE810" t="s">
        <v>48</v>
      </c>
      <c r="AF810" t="s">
        <v>48</v>
      </c>
    </row>
    <row r="811" spans="1:32" hidden="1" outlineLevel="1" x14ac:dyDescent="0.2">
      <c r="A811" t="s">
        <v>29648</v>
      </c>
      <c r="B811" t="s">
        <v>29649</v>
      </c>
      <c r="C811" t="s">
        <v>27598</v>
      </c>
      <c r="D811" s="3"/>
      <c r="J811" t="s">
        <v>29650</v>
      </c>
      <c r="K811" t="s">
        <v>29534</v>
      </c>
      <c r="L811" t="s">
        <v>1263</v>
      </c>
      <c r="M811">
        <v>4</v>
      </c>
      <c r="P811" s="2" t="s">
        <v>29651</v>
      </c>
      <c r="Q811" t="s">
        <v>10060</v>
      </c>
      <c r="S811">
        <v>4.882488283328712E-4</v>
      </c>
      <c r="T811">
        <v>4.6281620598165318E-6</v>
      </c>
      <c r="U811">
        <v>2.9551598345278759E-5</v>
      </c>
      <c r="V811">
        <v>4.0365852328250178E-5</v>
      </c>
      <c r="W811">
        <v>2.079794503515586E-4</v>
      </c>
      <c r="X811">
        <v>3.7638565117958933E-5</v>
      </c>
      <c r="Y811">
        <v>-0.05</v>
      </c>
      <c r="Z811">
        <v>0.14099999999999999</v>
      </c>
      <c r="AA811">
        <v>0</v>
      </c>
      <c r="AB811">
        <v>0.85899999999999999</v>
      </c>
      <c r="AC811">
        <v>0.78449999999999998</v>
      </c>
      <c r="AD811" t="s">
        <v>48</v>
      </c>
      <c r="AE811" t="s">
        <v>48</v>
      </c>
      <c r="AF811" t="s">
        <v>48</v>
      </c>
    </row>
    <row r="812" spans="1:32" hidden="1" outlineLevel="1" x14ac:dyDescent="0.2">
      <c r="A812" t="s">
        <v>29652</v>
      </c>
      <c r="B812" t="s">
        <v>29653</v>
      </c>
      <c r="C812" t="s">
        <v>29654</v>
      </c>
      <c r="D812" s="3"/>
      <c r="J812" t="s">
        <v>29655</v>
      </c>
      <c r="K812" t="s">
        <v>29534</v>
      </c>
      <c r="L812" t="s">
        <v>1263</v>
      </c>
      <c r="M812">
        <v>7</v>
      </c>
      <c r="P812" s="2" t="s">
        <v>29656</v>
      </c>
      <c r="Q812" t="s">
        <v>47</v>
      </c>
      <c r="S812">
        <v>3.1142265652306378E-4</v>
      </c>
      <c r="T812">
        <v>2.5150816327368371E-6</v>
      </c>
      <c r="U812">
        <v>1.8101312889484689E-5</v>
      </c>
      <c r="V812">
        <v>4.88147052237764E-5</v>
      </c>
      <c r="W812">
        <v>1.331849780399352E-4</v>
      </c>
      <c r="X812">
        <v>2.245016185042914E-5</v>
      </c>
      <c r="Y812">
        <v>0.125</v>
      </c>
      <c r="Z812">
        <v>0</v>
      </c>
      <c r="AA812">
        <v>7.6999999999999999E-2</v>
      </c>
      <c r="AB812">
        <v>0.92300000000000004</v>
      </c>
      <c r="AC812">
        <v>-0.25</v>
      </c>
      <c r="AD812" t="s">
        <v>48</v>
      </c>
      <c r="AE812" t="s">
        <v>48</v>
      </c>
      <c r="AF812" t="s">
        <v>48</v>
      </c>
    </row>
    <row r="813" spans="1:32" hidden="1" outlineLevel="1" x14ac:dyDescent="0.2">
      <c r="A813" t="s">
        <v>29657</v>
      </c>
      <c r="B813" t="s">
        <v>29658</v>
      </c>
      <c r="C813" t="s">
        <v>28492</v>
      </c>
      <c r="D813" s="3"/>
      <c r="J813" t="s">
        <v>29659</v>
      </c>
      <c r="K813" t="s">
        <v>29534</v>
      </c>
      <c r="L813" t="s">
        <v>1263</v>
      </c>
      <c r="M813">
        <v>14</v>
      </c>
      <c r="P813" s="2" t="s">
        <v>29660</v>
      </c>
      <c r="Q813" t="s">
        <v>47</v>
      </c>
      <c r="S813">
        <v>4.3870936497114599E-4</v>
      </c>
      <c r="T813">
        <v>2.1915025172347669E-6</v>
      </c>
      <c r="U813">
        <v>2.0650957594625648E-5</v>
      </c>
      <c r="V813">
        <v>4.6370099880732603E-5</v>
      </c>
      <c r="W813">
        <v>2.1830262267030781E-4</v>
      </c>
      <c r="X813">
        <v>3.2308063964592293E-5</v>
      </c>
      <c r="Y813">
        <v>0</v>
      </c>
      <c r="Z813">
        <v>0.20499999999999999</v>
      </c>
      <c r="AA813">
        <v>0</v>
      </c>
      <c r="AB813">
        <v>0.79500000000000004</v>
      </c>
      <c r="AC813">
        <v>0.47670000000000001</v>
      </c>
      <c r="AD813" t="s">
        <v>48</v>
      </c>
      <c r="AE813" t="s">
        <v>48</v>
      </c>
      <c r="AF813" t="s">
        <v>48</v>
      </c>
    </row>
    <row r="814" spans="1:32" hidden="1" outlineLevel="1" x14ac:dyDescent="0.2">
      <c r="A814" t="s">
        <v>29661</v>
      </c>
      <c r="B814" t="s">
        <v>29662</v>
      </c>
      <c r="C814" t="s">
        <v>29663</v>
      </c>
      <c r="D814" s="3"/>
      <c r="J814" t="s">
        <v>16088</v>
      </c>
      <c r="K814" t="s">
        <v>29534</v>
      </c>
      <c r="L814" t="s">
        <v>1263</v>
      </c>
      <c r="M814">
        <v>0</v>
      </c>
      <c r="P814" s="2" t="s">
        <v>29664</v>
      </c>
      <c r="Q814" t="s">
        <v>47</v>
      </c>
      <c r="S814">
        <v>7.5811793794855475E-4</v>
      </c>
      <c r="T814">
        <v>2.2545373212778941E-6</v>
      </c>
      <c r="U814">
        <v>3.483392356429249E-5</v>
      </c>
      <c r="V814">
        <v>7.0285095716826618E-5</v>
      </c>
      <c r="W814">
        <v>2.5657747755758459E-4</v>
      </c>
      <c r="X814">
        <v>4.3381256546126679E-5</v>
      </c>
      <c r="Y814">
        <v>0</v>
      </c>
      <c r="Z814">
        <v>0</v>
      </c>
      <c r="AA814">
        <v>0</v>
      </c>
      <c r="AB814">
        <v>1</v>
      </c>
      <c r="AC814">
        <v>0</v>
      </c>
      <c r="AD814" t="s">
        <v>48</v>
      </c>
      <c r="AE814" t="s">
        <v>48</v>
      </c>
      <c r="AF814" t="s">
        <v>48</v>
      </c>
    </row>
    <row r="815" spans="1:32" hidden="1" outlineLevel="1" x14ac:dyDescent="0.2">
      <c r="A815" t="s">
        <v>29665</v>
      </c>
      <c r="B815" t="s">
        <v>29666</v>
      </c>
      <c r="C815" t="s">
        <v>29391</v>
      </c>
      <c r="D815" s="3"/>
      <c r="J815" t="s">
        <v>29667</v>
      </c>
      <c r="K815" t="s">
        <v>29548</v>
      </c>
      <c r="L815" t="s">
        <v>1263</v>
      </c>
      <c r="M815">
        <v>1</v>
      </c>
      <c r="P815" s="2" t="s">
        <v>29668</v>
      </c>
      <c r="Q815" t="s">
        <v>47</v>
      </c>
      <c r="S815">
        <v>3.4889299422502518E-4</v>
      </c>
      <c r="T815">
        <v>4.3011427806050051E-6</v>
      </c>
      <c r="U815">
        <v>2.2014688511262651E-5</v>
      </c>
      <c r="V815">
        <v>1.136029532062821E-4</v>
      </c>
      <c r="W815">
        <v>1.081993686966598E-4</v>
      </c>
      <c r="X815">
        <v>3.0068666092120111E-5</v>
      </c>
      <c r="Y815">
        <v>0</v>
      </c>
      <c r="Z815">
        <v>0.104</v>
      </c>
      <c r="AA815">
        <v>0.104</v>
      </c>
      <c r="AB815">
        <v>0.79100000000000004</v>
      </c>
      <c r="AC815">
        <v>0</v>
      </c>
      <c r="AD815" t="s">
        <v>48</v>
      </c>
      <c r="AE815" t="s">
        <v>48</v>
      </c>
      <c r="AF815" t="s">
        <v>48</v>
      </c>
    </row>
    <row r="816" spans="1:32" hidden="1" outlineLevel="1" x14ac:dyDescent="0.2">
      <c r="A816" t="s">
        <v>29669</v>
      </c>
      <c r="B816" t="s">
        <v>29670</v>
      </c>
      <c r="C816" t="s">
        <v>28780</v>
      </c>
      <c r="D816" s="3"/>
      <c r="J816" t="s">
        <v>29671</v>
      </c>
      <c r="K816" t="s">
        <v>29560</v>
      </c>
      <c r="L816" t="s">
        <v>1263</v>
      </c>
      <c r="M816">
        <v>1</v>
      </c>
      <c r="P816" s="2" t="s">
        <v>29672</v>
      </c>
      <c r="Q816" t="s">
        <v>47</v>
      </c>
      <c r="S816">
        <v>1.0866170050576329E-3</v>
      </c>
      <c r="T816">
        <v>2.056528501270805E-6</v>
      </c>
      <c r="U816">
        <v>2.9539820388890799E-5</v>
      </c>
      <c r="V816">
        <v>6.3800354837439954E-5</v>
      </c>
      <c r="W816">
        <v>8.2371413009241223E-4</v>
      </c>
      <c r="X816">
        <v>3.8531838072231039E-5</v>
      </c>
      <c r="Y816">
        <v>-0.1</v>
      </c>
      <c r="Z816">
        <v>0</v>
      </c>
      <c r="AA816">
        <v>0</v>
      </c>
      <c r="AB816">
        <v>1</v>
      </c>
      <c r="AC816">
        <v>0</v>
      </c>
      <c r="AD816" t="s">
        <v>48</v>
      </c>
      <c r="AE816" t="s">
        <v>48</v>
      </c>
      <c r="AF816" t="s">
        <v>48</v>
      </c>
    </row>
    <row r="817" spans="1:32" hidden="1" outlineLevel="1" x14ac:dyDescent="0.2">
      <c r="A817" t="s">
        <v>29673</v>
      </c>
      <c r="B817" t="s">
        <v>29674</v>
      </c>
      <c r="C817" t="s">
        <v>28780</v>
      </c>
      <c r="D817" s="3"/>
      <c r="J817" t="s">
        <v>29675</v>
      </c>
      <c r="K817" t="s">
        <v>29560</v>
      </c>
      <c r="L817" t="s">
        <v>1263</v>
      </c>
      <c r="M817">
        <v>1</v>
      </c>
      <c r="P817" s="2" t="s">
        <v>29676</v>
      </c>
      <c r="Q817" t="s">
        <v>47</v>
      </c>
      <c r="S817">
        <v>3.061607712879777E-4</v>
      </c>
      <c r="T817">
        <v>2.570507376731257E-6</v>
      </c>
      <c r="U817">
        <v>1.7247009964194149E-5</v>
      </c>
      <c r="V817">
        <v>5.7291301345685497E-5</v>
      </c>
      <c r="W817">
        <v>1.3804607442580161E-4</v>
      </c>
      <c r="X817">
        <v>2.0513831259449941E-5</v>
      </c>
      <c r="Y817">
        <v>-0.125</v>
      </c>
      <c r="Z817">
        <v>0.158</v>
      </c>
      <c r="AA817">
        <v>0</v>
      </c>
      <c r="AB817">
        <v>0.84199999999999997</v>
      </c>
      <c r="AC817">
        <v>0.49390000000000001</v>
      </c>
      <c r="AD817" t="s">
        <v>48</v>
      </c>
      <c r="AE817" t="s">
        <v>48</v>
      </c>
      <c r="AF817" t="s">
        <v>48</v>
      </c>
    </row>
    <row r="818" spans="1:32" hidden="1" outlineLevel="1" x14ac:dyDescent="0.2">
      <c r="A818" t="s">
        <v>29677</v>
      </c>
      <c r="B818" t="s">
        <v>29678</v>
      </c>
      <c r="C818" t="s">
        <v>29439</v>
      </c>
      <c r="D818" s="3"/>
      <c r="J818" t="s">
        <v>29679</v>
      </c>
      <c r="K818" t="s">
        <v>29564</v>
      </c>
      <c r="L818" t="s">
        <v>1263</v>
      </c>
      <c r="M818">
        <v>2</v>
      </c>
      <c r="P818" s="2" t="s">
        <v>29680</v>
      </c>
      <c r="Q818" t="s">
        <v>10104</v>
      </c>
      <c r="S818">
        <v>8.4237975534051657E-4</v>
      </c>
      <c r="T818">
        <v>2.9823117984051351E-6</v>
      </c>
      <c r="U818">
        <v>3.1141713407123461E-5</v>
      </c>
      <c r="V818">
        <v>4.7121535317273811E-5</v>
      </c>
      <c r="W818">
        <v>5.2306847646832466E-4</v>
      </c>
      <c r="X818">
        <v>4.7408382670255378E-5</v>
      </c>
      <c r="Y818">
        <v>0</v>
      </c>
      <c r="Z818">
        <v>0</v>
      </c>
      <c r="AA818">
        <v>0</v>
      </c>
      <c r="AB818">
        <v>1</v>
      </c>
      <c r="AC818">
        <v>0</v>
      </c>
      <c r="AD818" t="s">
        <v>48</v>
      </c>
      <c r="AE818" t="s">
        <v>48</v>
      </c>
      <c r="AF818" t="s">
        <v>48</v>
      </c>
    </row>
    <row r="819" spans="1:32" hidden="1" outlineLevel="1" x14ac:dyDescent="0.2">
      <c r="A819" t="s">
        <v>29681</v>
      </c>
      <c r="B819" t="s">
        <v>29682</v>
      </c>
      <c r="C819" t="s">
        <v>17438</v>
      </c>
      <c r="D819" s="3"/>
      <c r="J819" t="s">
        <v>29683</v>
      </c>
      <c r="K819" t="s">
        <v>29575</v>
      </c>
      <c r="L819" t="s">
        <v>1263</v>
      </c>
      <c r="M819">
        <v>1</v>
      </c>
      <c r="P819" s="2" t="s">
        <v>29684</v>
      </c>
      <c r="Q819" t="s">
        <v>47</v>
      </c>
      <c r="S819">
        <v>0.99121594429016113</v>
      </c>
      <c r="T819">
        <v>2.5339082349091768E-3</v>
      </c>
      <c r="U819">
        <v>0.93065637350082397</v>
      </c>
      <c r="V819">
        <v>1.026685256510973E-2</v>
      </c>
      <c r="W819">
        <v>0.78057163953781128</v>
      </c>
      <c r="X819">
        <v>1.9286062568426129E-2</v>
      </c>
      <c r="Y819">
        <v>0</v>
      </c>
      <c r="Z819">
        <v>0</v>
      </c>
      <c r="AA819">
        <v>0</v>
      </c>
      <c r="AB819">
        <v>1</v>
      </c>
      <c r="AC819">
        <v>0</v>
      </c>
      <c r="AD819" t="s">
        <v>48</v>
      </c>
      <c r="AE819" t="s">
        <v>48</v>
      </c>
      <c r="AF819" t="s">
        <v>48</v>
      </c>
    </row>
    <row r="820" spans="1:32" hidden="1" outlineLevel="1" x14ac:dyDescent="0.2">
      <c r="A820" t="s">
        <v>29685</v>
      </c>
      <c r="B820" t="s">
        <v>29686</v>
      </c>
      <c r="C820" t="s">
        <v>27096</v>
      </c>
      <c r="D820" s="3"/>
      <c r="J820" t="s">
        <v>29687</v>
      </c>
      <c r="K820" t="s">
        <v>29579</v>
      </c>
      <c r="L820" t="s">
        <v>1263</v>
      </c>
      <c r="M820">
        <v>-21</v>
      </c>
      <c r="P820" s="2" t="s">
        <v>29688</v>
      </c>
      <c r="Q820" t="s">
        <v>27099</v>
      </c>
      <c r="S820">
        <v>5.5801752023398876E-4</v>
      </c>
      <c r="T820">
        <v>1.936098442456569E-6</v>
      </c>
      <c r="U820">
        <v>2.27664495469071E-5</v>
      </c>
      <c r="V820">
        <v>4.6456010750262067E-5</v>
      </c>
      <c r="W820">
        <v>2.7460177079774439E-4</v>
      </c>
      <c r="X820">
        <v>2.146727092622314E-5</v>
      </c>
      <c r="Y820">
        <v>9.1666666666666674E-2</v>
      </c>
      <c r="Z820">
        <v>5.1999999999999998E-2</v>
      </c>
      <c r="AA820">
        <v>4.7E-2</v>
      </c>
      <c r="AB820">
        <v>0.9</v>
      </c>
      <c r="AC820">
        <v>5.16E-2</v>
      </c>
      <c r="AD820" t="s">
        <v>48</v>
      </c>
      <c r="AE820" t="s">
        <v>48</v>
      </c>
      <c r="AF820" t="s">
        <v>48</v>
      </c>
    </row>
    <row r="821" spans="1:32" hidden="1" outlineLevel="1" x14ac:dyDescent="0.2">
      <c r="A821" t="s">
        <v>29689</v>
      </c>
      <c r="B821" t="s">
        <v>28872</v>
      </c>
      <c r="C821" t="s">
        <v>27096</v>
      </c>
      <c r="D821" s="3"/>
      <c r="J821" t="s">
        <v>29690</v>
      </c>
      <c r="K821" t="s">
        <v>29583</v>
      </c>
      <c r="L821" t="s">
        <v>1263</v>
      </c>
      <c r="M821">
        <v>-3</v>
      </c>
      <c r="P821" s="2" t="s">
        <v>29691</v>
      </c>
      <c r="Q821" t="s">
        <v>27099</v>
      </c>
      <c r="S821">
        <v>1.8248482374474411E-3</v>
      </c>
      <c r="T821">
        <v>2.04831553674012E-6</v>
      </c>
      <c r="U821">
        <v>3.9349903090624139E-5</v>
      </c>
      <c r="V821">
        <v>6.9026260462123901E-5</v>
      </c>
      <c r="W821">
        <v>9.9537975620478392E-4</v>
      </c>
      <c r="X821">
        <v>3.8271828088909388E-5</v>
      </c>
      <c r="Y821">
        <v>0</v>
      </c>
      <c r="Z821">
        <v>0</v>
      </c>
      <c r="AA821">
        <v>0</v>
      </c>
      <c r="AB821">
        <v>1</v>
      </c>
      <c r="AC821">
        <v>0</v>
      </c>
      <c r="AD821" t="s">
        <v>48</v>
      </c>
      <c r="AE821" t="s">
        <v>48</v>
      </c>
      <c r="AF821" t="s">
        <v>48</v>
      </c>
    </row>
    <row r="822" spans="1:32" hidden="1" outlineLevel="1" x14ac:dyDescent="0.2">
      <c r="A822" t="s">
        <v>29692</v>
      </c>
      <c r="B822" t="s">
        <v>29693</v>
      </c>
      <c r="C822" t="s">
        <v>27180</v>
      </c>
      <c r="D822" s="3"/>
      <c r="J822" t="s">
        <v>29694</v>
      </c>
      <c r="K822" t="s">
        <v>29587</v>
      </c>
      <c r="L822" t="s">
        <v>1263</v>
      </c>
      <c r="M822">
        <v>1</v>
      </c>
      <c r="P822" s="2" t="s">
        <v>29695</v>
      </c>
      <c r="Q822" t="s">
        <v>47</v>
      </c>
      <c r="S822">
        <v>2.2216327488422389E-3</v>
      </c>
      <c r="T822">
        <v>2.031991698459024E-6</v>
      </c>
      <c r="U822">
        <v>4.2175277485512197E-5</v>
      </c>
      <c r="V822">
        <v>1.257925032405183E-4</v>
      </c>
      <c r="W822">
        <v>9.5693970797583461E-4</v>
      </c>
      <c r="X822">
        <v>5.1681574404938153E-5</v>
      </c>
      <c r="Y822">
        <v>0</v>
      </c>
      <c r="Z822">
        <v>0.05</v>
      </c>
      <c r="AA822">
        <v>0.17100000000000001</v>
      </c>
      <c r="AB822">
        <v>0.77800000000000002</v>
      </c>
      <c r="AC822">
        <v>-0.47739999999999999</v>
      </c>
      <c r="AD822" t="s">
        <v>48</v>
      </c>
      <c r="AE822" t="s">
        <v>48</v>
      </c>
      <c r="AF822" t="s">
        <v>48</v>
      </c>
    </row>
    <row r="823" spans="1:32" hidden="1" outlineLevel="1" x14ac:dyDescent="0.2">
      <c r="A823" t="s">
        <v>29696</v>
      </c>
      <c r="B823" t="s">
        <v>29697</v>
      </c>
      <c r="C823" t="s">
        <v>27096</v>
      </c>
      <c r="D823" s="3"/>
      <c r="J823" t="s">
        <v>29698</v>
      </c>
      <c r="K823" t="s">
        <v>29591</v>
      </c>
      <c r="L823" t="s">
        <v>1263</v>
      </c>
      <c r="M823">
        <v>-7</v>
      </c>
      <c r="P823" s="2" t="s">
        <v>29699</v>
      </c>
      <c r="Q823" t="s">
        <v>27099</v>
      </c>
      <c r="S823">
        <v>3.573852009139955E-4</v>
      </c>
      <c r="T823">
        <v>2.09884274227079E-6</v>
      </c>
      <c r="U823">
        <v>2.088596920657437E-5</v>
      </c>
      <c r="V823">
        <v>4.1677780245663598E-5</v>
      </c>
      <c r="W823">
        <v>2.0630499057006091E-4</v>
      </c>
      <c r="X823">
        <v>2.2789998183725398E-5</v>
      </c>
      <c r="Y823">
        <v>0.1785714285714286</v>
      </c>
      <c r="Z823">
        <v>4.4999999999999998E-2</v>
      </c>
      <c r="AA823">
        <v>0</v>
      </c>
      <c r="AB823">
        <v>0.95499999999999996</v>
      </c>
      <c r="AC823">
        <v>0.35270000000000001</v>
      </c>
      <c r="AD823" t="s">
        <v>48</v>
      </c>
      <c r="AE823" t="s">
        <v>48</v>
      </c>
      <c r="AF823" t="s">
        <v>48</v>
      </c>
    </row>
    <row r="824" spans="1:32" hidden="1" outlineLevel="1" x14ac:dyDescent="0.2">
      <c r="A824" t="s">
        <v>29700</v>
      </c>
      <c r="B824" t="s">
        <v>28207</v>
      </c>
      <c r="C824" t="s">
        <v>29485</v>
      </c>
      <c r="D824" s="3"/>
      <c r="J824" t="s">
        <v>29701</v>
      </c>
      <c r="K824" t="s">
        <v>29595</v>
      </c>
      <c r="L824" t="s">
        <v>1263</v>
      </c>
      <c r="M824">
        <v>1</v>
      </c>
      <c r="P824" s="2" t="s">
        <v>29702</v>
      </c>
      <c r="Q824" t="s">
        <v>47</v>
      </c>
      <c r="Y824" t="s">
        <v>48</v>
      </c>
      <c r="Z824" t="s">
        <v>48</v>
      </c>
      <c r="AA824" t="s">
        <v>48</v>
      </c>
      <c r="AB824" t="s">
        <v>48</v>
      </c>
      <c r="AC824" t="s">
        <v>48</v>
      </c>
      <c r="AD824" t="s">
        <v>48</v>
      </c>
      <c r="AE824" t="s">
        <v>48</v>
      </c>
      <c r="AF824" t="s">
        <v>48</v>
      </c>
    </row>
    <row r="825" spans="1:32" hidden="1" outlineLevel="1" x14ac:dyDescent="0.2">
      <c r="A825" t="s">
        <v>29703</v>
      </c>
      <c r="B825" t="s">
        <v>29704</v>
      </c>
      <c r="C825" t="s">
        <v>27096</v>
      </c>
      <c r="D825" s="3"/>
      <c r="J825" t="s">
        <v>29705</v>
      </c>
      <c r="K825" t="s">
        <v>29603</v>
      </c>
      <c r="L825" t="s">
        <v>1263</v>
      </c>
      <c r="M825">
        <v>-2</v>
      </c>
      <c r="P825" s="2" t="s">
        <v>29706</v>
      </c>
      <c r="Q825" t="s">
        <v>27099</v>
      </c>
      <c r="S825">
        <v>2.8166107949800789E-4</v>
      </c>
      <c r="T825">
        <v>2.8407828267518198E-6</v>
      </c>
      <c r="U825">
        <v>2.0949544705217701E-5</v>
      </c>
      <c r="V825">
        <v>4.50412007921841E-5</v>
      </c>
      <c r="W825">
        <v>1.3271541683934629E-4</v>
      </c>
      <c r="X825">
        <v>2.0588167899404649E-5</v>
      </c>
      <c r="Y825">
        <v>0.19375000000000001</v>
      </c>
      <c r="Z825">
        <v>6.4000000000000001E-2</v>
      </c>
      <c r="AA825">
        <v>7.8E-2</v>
      </c>
      <c r="AB825">
        <v>0.85799999999999998</v>
      </c>
      <c r="AC825">
        <v>7.4700000000000003E-2</v>
      </c>
      <c r="AD825" t="s">
        <v>48</v>
      </c>
      <c r="AE825" t="s">
        <v>48</v>
      </c>
      <c r="AF825" t="s">
        <v>48</v>
      </c>
    </row>
    <row r="826" spans="1:32" hidden="1" outlineLevel="1" x14ac:dyDescent="0.2">
      <c r="A826" t="s">
        <v>29707</v>
      </c>
      <c r="B826" t="s">
        <v>29708</v>
      </c>
      <c r="C826" t="s">
        <v>28492</v>
      </c>
      <c r="D826" s="3"/>
      <c r="J826" t="s">
        <v>29709</v>
      </c>
      <c r="K826" t="s">
        <v>29615</v>
      </c>
      <c r="L826" t="s">
        <v>1263</v>
      </c>
      <c r="M826">
        <v>3</v>
      </c>
      <c r="P826" s="2" t="s">
        <v>29710</v>
      </c>
      <c r="Q826" t="s">
        <v>47</v>
      </c>
      <c r="S826">
        <v>3.7604465615004301E-4</v>
      </c>
      <c r="T826">
        <v>2.008624960581074E-6</v>
      </c>
      <c r="U826">
        <v>1.850077569542918E-5</v>
      </c>
      <c r="V826">
        <v>4.0710103348828852E-5</v>
      </c>
      <c r="W826">
        <v>1.912565348902717E-4</v>
      </c>
      <c r="X826">
        <v>1.9737533875741061E-5</v>
      </c>
      <c r="Y826">
        <v>-2.5000000000000001E-2</v>
      </c>
      <c r="Z826">
        <v>0</v>
      </c>
      <c r="AA826">
        <v>0.156</v>
      </c>
      <c r="AB826">
        <v>0.84399999999999997</v>
      </c>
      <c r="AC826">
        <v>-0.16950000000000001</v>
      </c>
      <c r="AD826" t="s">
        <v>48</v>
      </c>
      <c r="AE826" t="s">
        <v>48</v>
      </c>
      <c r="AF826" t="s">
        <v>48</v>
      </c>
    </row>
    <row r="827" spans="1:32" hidden="1" outlineLevel="1" x14ac:dyDescent="0.2">
      <c r="A827" t="s">
        <v>29711</v>
      </c>
      <c r="B827" t="s">
        <v>29712</v>
      </c>
      <c r="C827" t="s">
        <v>27096</v>
      </c>
      <c r="D827" s="3"/>
      <c r="J827" t="s">
        <v>29713</v>
      </c>
      <c r="K827" t="s">
        <v>29623</v>
      </c>
      <c r="L827" t="s">
        <v>1263</v>
      </c>
      <c r="M827">
        <v>-6</v>
      </c>
      <c r="P827" s="2" t="s">
        <v>29714</v>
      </c>
      <c r="Q827" t="s">
        <v>27099</v>
      </c>
      <c r="S827">
        <v>2.6098918169736862E-4</v>
      </c>
      <c r="T827">
        <v>2.9679747513000621E-6</v>
      </c>
      <c r="U827">
        <v>1.6721405700081959E-5</v>
      </c>
      <c r="V827">
        <v>4.341196472523734E-5</v>
      </c>
      <c r="W827">
        <v>1.2573518324643371E-4</v>
      </c>
      <c r="X827">
        <v>1.9554638129193339E-5</v>
      </c>
      <c r="Y827">
        <v>0.05</v>
      </c>
      <c r="Z827">
        <v>0.06</v>
      </c>
      <c r="AA827">
        <v>0</v>
      </c>
      <c r="AB827">
        <v>0.94</v>
      </c>
      <c r="AC827">
        <v>0.2263</v>
      </c>
      <c r="AD827" t="s">
        <v>48</v>
      </c>
      <c r="AE827" t="s">
        <v>48</v>
      </c>
      <c r="AF827" t="s">
        <v>48</v>
      </c>
    </row>
    <row r="828" spans="1:32" hidden="1" outlineLevel="1" x14ac:dyDescent="0.2">
      <c r="A828" t="s">
        <v>29715</v>
      </c>
      <c r="B828" t="s">
        <v>29716</v>
      </c>
      <c r="C828" t="s">
        <v>27096</v>
      </c>
      <c r="D828" s="3"/>
      <c r="J828" t="s">
        <v>29717</v>
      </c>
      <c r="K828" t="s">
        <v>29627</v>
      </c>
      <c r="L828" t="s">
        <v>1263</v>
      </c>
      <c r="M828">
        <v>-1</v>
      </c>
      <c r="P828" s="2" t="s">
        <v>29718</v>
      </c>
      <c r="Q828" t="s">
        <v>27099</v>
      </c>
      <c r="S828">
        <v>3.7144171074032778E-4</v>
      </c>
      <c r="T828">
        <v>2.1026610284025078E-6</v>
      </c>
      <c r="U828">
        <v>1.7832464436651211E-5</v>
      </c>
      <c r="V828">
        <v>3.6316647310741253E-5</v>
      </c>
      <c r="W828">
        <v>1.8294621258974081E-4</v>
      </c>
      <c r="X828">
        <v>2.4764649424469098E-5</v>
      </c>
      <c r="Y828">
        <v>0</v>
      </c>
      <c r="Z828">
        <v>0</v>
      </c>
      <c r="AA828">
        <v>0</v>
      </c>
      <c r="AB828">
        <v>1</v>
      </c>
      <c r="AC828">
        <v>0</v>
      </c>
      <c r="AD828" t="s">
        <v>48</v>
      </c>
      <c r="AE828" t="s">
        <v>48</v>
      </c>
      <c r="AF828" t="s">
        <v>48</v>
      </c>
    </row>
    <row r="829" spans="1:32" hidden="1" outlineLevel="1" x14ac:dyDescent="0.2">
      <c r="A829" t="s">
        <v>29719</v>
      </c>
      <c r="B829" t="s">
        <v>29720</v>
      </c>
      <c r="C829" t="s">
        <v>29721</v>
      </c>
      <c r="D829" s="3"/>
      <c r="J829" t="s">
        <v>29722</v>
      </c>
      <c r="K829" t="s">
        <v>29631</v>
      </c>
      <c r="L829" t="s">
        <v>1263</v>
      </c>
      <c r="M829">
        <v>1</v>
      </c>
      <c r="P829" s="2" t="s">
        <v>29723</v>
      </c>
      <c r="Q829" t="s">
        <v>47</v>
      </c>
      <c r="S829">
        <v>5.9008889365941286E-4</v>
      </c>
      <c r="T829">
        <v>2.05208129955281E-6</v>
      </c>
      <c r="U829">
        <v>2.3212722226162441E-5</v>
      </c>
      <c r="V829">
        <v>6.1411024944391102E-5</v>
      </c>
      <c r="W829">
        <v>2.5372832897119219E-4</v>
      </c>
      <c r="X829">
        <v>3.5221939469920471E-5</v>
      </c>
      <c r="Y829">
        <v>0</v>
      </c>
      <c r="Z829">
        <v>0</v>
      </c>
      <c r="AA829">
        <v>0</v>
      </c>
      <c r="AB829">
        <v>1</v>
      </c>
      <c r="AC829">
        <v>0</v>
      </c>
      <c r="AD829" t="s">
        <v>48</v>
      </c>
      <c r="AE829" t="s">
        <v>48</v>
      </c>
      <c r="AF829" t="s">
        <v>48</v>
      </c>
    </row>
    <row r="830" spans="1:32" hidden="1" outlineLevel="1" x14ac:dyDescent="0.2">
      <c r="A830" t="s">
        <v>29724</v>
      </c>
      <c r="B830" t="s">
        <v>29725</v>
      </c>
      <c r="C830" t="s">
        <v>29514</v>
      </c>
      <c r="D830" s="3"/>
      <c r="J830" t="s">
        <v>29726</v>
      </c>
      <c r="K830" t="s">
        <v>29636</v>
      </c>
      <c r="L830" t="s">
        <v>1263</v>
      </c>
      <c r="M830">
        <v>3</v>
      </c>
      <c r="P830" s="2" t="s">
        <v>29727</v>
      </c>
      <c r="Q830" t="s">
        <v>47</v>
      </c>
      <c r="S830">
        <v>0.91860431432723999</v>
      </c>
      <c r="T830">
        <v>5.6685059098526835E-4</v>
      </c>
      <c r="U830">
        <v>0.48810207843780518</v>
      </c>
      <c r="V830">
        <v>4.1101262904703617E-3</v>
      </c>
      <c r="W830">
        <v>0.13411141932010651</v>
      </c>
      <c r="X830">
        <v>1.1375675909221171E-2</v>
      </c>
      <c r="Y830">
        <v>0.125</v>
      </c>
      <c r="Z830">
        <v>0.22700000000000001</v>
      </c>
      <c r="AA830">
        <v>4.9000000000000002E-2</v>
      </c>
      <c r="AB830">
        <v>0.72299999999999998</v>
      </c>
      <c r="AC830">
        <v>0.68669999999999998</v>
      </c>
      <c r="AD830" t="s">
        <v>48</v>
      </c>
      <c r="AE830" t="s">
        <v>48</v>
      </c>
      <c r="AF830" t="s">
        <v>48</v>
      </c>
    </row>
    <row r="831" spans="1:32" hidden="1" outlineLevel="1" x14ac:dyDescent="0.2">
      <c r="A831" t="s">
        <v>29728</v>
      </c>
      <c r="B831" t="s">
        <v>29729</v>
      </c>
      <c r="C831" t="s">
        <v>27677</v>
      </c>
      <c r="D831" s="3"/>
      <c r="J831" t="s">
        <v>29730</v>
      </c>
      <c r="K831" t="s">
        <v>29640</v>
      </c>
      <c r="L831" t="s">
        <v>1263</v>
      </c>
      <c r="M831">
        <v>1</v>
      </c>
      <c r="P831" s="2" t="s">
        <v>29731</v>
      </c>
      <c r="Q831" t="s">
        <v>47</v>
      </c>
      <c r="S831">
        <v>3.4832835663110022E-3</v>
      </c>
      <c r="T831">
        <v>1.090362911781995E-5</v>
      </c>
      <c r="U831">
        <v>2.1760852541774511E-4</v>
      </c>
      <c r="V831">
        <v>4.9506135837873437E-5</v>
      </c>
      <c r="W831">
        <v>1.8042987212538719E-3</v>
      </c>
      <c r="X831">
        <v>1.7393940652254969E-4</v>
      </c>
      <c r="Y831">
        <v>3.1666666666666683E-2</v>
      </c>
      <c r="Z831">
        <v>0.19600000000000001</v>
      </c>
      <c r="AA831">
        <v>0.112</v>
      </c>
      <c r="AB831">
        <v>0.69299999999999995</v>
      </c>
      <c r="AC831">
        <v>0.92400000000000004</v>
      </c>
      <c r="AD831" t="s">
        <v>48</v>
      </c>
      <c r="AE831" t="s">
        <v>48</v>
      </c>
      <c r="AF831" t="s">
        <v>48</v>
      </c>
    </row>
    <row r="832" spans="1:32" hidden="1" outlineLevel="1" x14ac:dyDescent="0.2">
      <c r="A832" t="s">
        <v>29732</v>
      </c>
      <c r="B832" t="s">
        <v>29733</v>
      </c>
      <c r="C832" t="s">
        <v>29734</v>
      </c>
      <c r="D832" s="3"/>
      <c r="J832" t="s">
        <v>29735</v>
      </c>
      <c r="K832" t="s">
        <v>29644</v>
      </c>
      <c r="L832" t="s">
        <v>1263</v>
      </c>
      <c r="M832">
        <v>177</v>
      </c>
      <c r="P832" s="2" t="s">
        <v>29736</v>
      </c>
      <c r="Q832" t="s">
        <v>47</v>
      </c>
      <c r="S832">
        <v>3.9404240669682622E-4</v>
      </c>
      <c r="T832">
        <v>3.325551915622782E-6</v>
      </c>
      <c r="U832">
        <v>2.5584366085240621E-5</v>
      </c>
      <c r="V832">
        <v>4.2160158045589917E-5</v>
      </c>
      <c r="W832">
        <v>1.5401875134557491E-4</v>
      </c>
      <c r="X832">
        <v>4.9015285185305402E-5</v>
      </c>
      <c r="Y832">
        <v>0.32500000000000001</v>
      </c>
      <c r="Z832">
        <v>0.122</v>
      </c>
      <c r="AA832">
        <v>4.2999999999999997E-2</v>
      </c>
      <c r="AB832">
        <v>0.83499999999999996</v>
      </c>
      <c r="AC832">
        <v>0.59940000000000004</v>
      </c>
      <c r="AD832" t="s">
        <v>48</v>
      </c>
      <c r="AE832" t="s">
        <v>48</v>
      </c>
      <c r="AF832" t="s">
        <v>48</v>
      </c>
    </row>
    <row r="833" spans="1:32" hidden="1" outlineLevel="1" x14ac:dyDescent="0.2">
      <c r="A833" t="s">
        <v>29737</v>
      </c>
      <c r="B833" t="s">
        <v>29738</v>
      </c>
      <c r="C833" t="s">
        <v>29536</v>
      </c>
      <c r="D833" s="3"/>
      <c r="J833" t="s">
        <v>29739</v>
      </c>
      <c r="K833" t="s">
        <v>29644</v>
      </c>
      <c r="L833" t="s">
        <v>1263</v>
      </c>
      <c r="M833">
        <v>43</v>
      </c>
      <c r="P833" s="2" t="s">
        <v>29740</v>
      </c>
      <c r="Q833" t="s">
        <v>47</v>
      </c>
      <c r="S833">
        <v>2.6966704172082251E-4</v>
      </c>
      <c r="T833">
        <v>2.8678209673671522E-6</v>
      </c>
      <c r="U833">
        <v>1.9798198991338719E-5</v>
      </c>
      <c r="V833">
        <v>4.6956996811786673E-5</v>
      </c>
      <c r="W833">
        <v>1.1714744323398921E-4</v>
      </c>
      <c r="X833">
        <v>2.4579152523074299E-5</v>
      </c>
      <c r="Y833">
        <v>0.15</v>
      </c>
      <c r="Z833">
        <v>0.154</v>
      </c>
      <c r="AA833">
        <v>0</v>
      </c>
      <c r="AB833">
        <v>0.84599999999999997</v>
      </c>
      <c r="AC833">
        <v>0.75</v>
      </c>
      <c r="AD833" t="s">
        <v>48</v>
      </c>
      <c r="AE833" t="s">
        <v>48</v>
      </c>
      <c r="AF833" t="s">
        <v>48</v>
      </c>
    </row>
    <row r="834" spans="1:32" hidden="1" outlineLevel="1" x14ac:dyDescent="0.2">
      <c r="A834" t="s">
        <v>29741</v>
      </c>
      <c r="B834" t="s">
        <v>29742</v>
      </c>
      <c r="C834" t="s">
        <v>16832</v>
      </c>
      <c r="D834" s="3"/>
      <c r="J834" t="s">
        <v>29743</v>
      </c>
      <c r="K834" t="s">
        <v>29644</v>
      </c>
      <c r="L834" t="s">
        <v>1263</v>
      </c>
      <c r="M834">
        <v>2</v>
      </c>
      <c r="P834" s="2" t="s">
        <v>29744</v>
      </c>
      <c r="Q834" t="s">
        <v>47</v>
      </c>
      <c r="S834">
        <v>1.4242505421862011E-3</v>
      </c>
      <c r="T834">
        <v>4.8398560466011986E-6</v>
      </c>
      <c r="U834">
        <v>5.7103508879663423E-5</v>
      </c>
      <c r="V834">
        <v>7.7282245911192149E-5</v>
      </c>
      <c r="W834">
        <v>7.0183922071009874E-4</v>
      </c>
      <c r="X834">
        <v>6.0869497247040272E-5</v>
      </c>
      <c r="Y834">
        <v>0.27407407407407408</v>
      </c>
      <c r="Z834">
        <v>0.185</v>
      </c>
      <c r="AA834">
        <v>6.6000000000000003E-2</v>
      </c>
      <c r="AB834">
        <v>0.749</v>
      </c>
      <c r="AC834">
        <v>0.89029999999999998</v>
      </c>
      <c r="AD834" t="s">
        <v>48</v>
      </c>
      <c r="AE834" t="s">
        <v>48</v>
      </c>
      <c r="AF834" t="s">
        <v>48</v>
      </c>
    </row>
    <row r="835" spans="1:32" hidden="1" outlineLevel="1" x14ac:dyDescent="0.2">
      <c r="A835" t="s">
        <v>29745</v>
      </c>
      <c r="B835" t="s">
        <v>29746</v>
      </c>
      <c r="C835" t="s">
        <v>26489</v>
      </c>
      <c r="D835" s="3"/>
      <c r="J835" t="s">
        <v>29747</v>
      </c>
      <c r="K835" t="s">
        <v>29657</v>
      </c>
      <c r="L835" t="s">
        <v>1263</v>
      </c>
      <c r="M835">
        <v>27</v>
      </c>
      <c r="P835" s="2" t="s">
        <v>29748</v>
      </c>
      <c r="Q835" t="s">
        <v>47</v>
      </c>
      <c r="S835">
        <v>5.7967996690422297E-4</v>
      </c>
      <c r="T835">
        <v>2.561184601290734E-6</v>
      </c>
      <c r="U835">
        <v>2.9470824301824902E-5</v>
      </c>
      <c r="V835">
        <v>4.1248335037380457E-5</v>
      </c>
      <c r="W835">
        <v>3.2082819961942732E-4</v>
      </c>
      <c r="X835">
        <v>4.6737462980672717E-5</v>
      </c>
      <c r="Y835">
        <v>0</v>
      </c>
      <c r="Z835">
        <v>0</v>
      </c>
      <c r="AA835">
        <v>0</v>
      </c>
      <c r="AB835">
        <v>1</v>
      </c>
      <c r="AC835">
        <v>0</v>
      </c>
      <c r="AD835" t="s">
        <v>48</v>
      </c>
      <c r="AE835" t="s">
        <v>48</v>
      </c>
      <c r="AF835" t="s">
        <v>48</v>
      </c>
    </row>
    <row r="836" spans="1:32" hidden="1" outlineLevel="1" x14ac:dyDescent="0.2">
      <c r="A836" t="s">
        <v>29749</v>
      </c>
      <c r="B836" t="s">
        <v>29750</v>
      </c>
      <c r="C836" t="s">
        <v>28518</v>
      </c>
      <c r="D836" s="3"/>
      <c r="J836" t="s">
        <v>29751</v>
      </c>
      <c r="K836" t="s">
        <v>29657</v>
      </c>
      <c r="L836" t="s">
        <v>1263</v>
      </c>
      <c r="M836">
        <v>30</v>
      </c>
      <c r="P836" s="2" t="s">
        <v>29752</v>
      </c>
      <c r="Q836" t="s">
        <v>47</v>
      </c>
      <c r="S836">
        <v>4.0682805702090263E-3</v>
      </c>
      <c r="T836">
        <v>4.5197564759291708E-5</v>
      </c>
      <c r="U836">
        <v>7.1004367782734334E-5</v>
      </c>
      <c r="V836">
        <v>1.7680284800007939E-3</v>
      </c>
      <c r="W836">
        <v>9.962540352717042E-4</v>
      </c>
      <c r="X836">
        <v>2.137705159839243E-4</v>
      </c>
      <c r="Y836">
        <v>0.05</v>
      </c>
      <c r="Z836">
        <v>0</v>
      </c>
      <c r="AA836">
        <v>0.13900000000000001</v>
      </c>
      <c r="AB836">
        <v>0.86099999999999999</v>
      </c>
      <c r="AC836">
        <v>-0.69679999999999997</v>
      </c>
      <c r="AD836" t="s">
        <v>48</v>
      </c>
      <c r="AE836" t="s">
        <v>48</v>
      </c>
      <c r="AF836" t="s">
        <v>48</v>
      </c>
    </row>
    <row r="837" spans="1:32" hidden="1" outlineLevel="1" x14ac:dyDescent="0.2">
      <c r="A837" t="s">
        <v>29753</v>
      </c>
      <c r="B837" t="s">
        <v>29754</v>
      </c>
      <c r="C837" t="s">
        <v>29536</v>
      </c>
      <c r="D837" s="3"/>
      <c r="J837" t="s">
        <v>29755</v>
      </c>
      <c r="K837" t="s">
        <v>29657</v>
      </c>
      <c r="L837" t="s">
        <v>1263</v>
      </c>
      <c r="M837">
        <v>4</v>
      </c>
      <c r="P837" s="2" t="s">
        <v>29756</v>
      </c>
      <c r="Q837" t="s">
        <v>47</v>
      </c>
      <c r="S837">
        <v>1.582240336574614E-3</v>
      </c>
      <c r="T837">
        <v>5.9388567024143413E-6</v>
      </c>
      <c r="U837">
        <v>7.8814955486450344E-5</v>
      </c>
      <c r="V837">
        <v>7.2590606578160077E-5</v>
      </c>
      <c r="W837">
        <v>8.8891678024083376E-4</v>
      </c>
      <c r="X837">
        <v>3.6547236959449947E-5</v>
      </c>
      <c r="Y837">
        <v>6.1190476190476198E-2</v>
      </c>
      <c r="Z837">
        <v>0.113</v>
      </c>
      <c r="AA837">
        <v>5.1999999999999998E-2</v>
      </c>
      <c r="AB837">
        <v>0.83499999999999996</v>
      </c>
      <c r="AC837">
        <v>0.6966</v>
      </c>
      <c r="AD837" t="s">
        <v>48</v>
      </c>
      <c r="AE837" t="s">
        <v>48</v>
      </c>
      <c r="AF837" t="s">
        <v>48</v>
      </c>
    </row>
    <row r="838" spans="1:32" hidden="1" outlineLevel="1" x14ac:dyDescent="0.2">
      <c r="A838" t="s">
        <v>29757</v>
      </c>
      <c r="B838" t="s">
        <v>29758</v>
      </c>
      <c r="C838" t="s">
        <v>17438</v>
      </c>
      <c r="D838" s="3"/>
      <c r="J838" t="s">
        <v>29759</v>
      </c>
      <c r="K838" t="s">
        <v>29669</v>
      </c>
      <c r="L838" t="s">
        <v>1263</v>
      </c>
      <c r="M838">
        <v>1</v>
      </c>
      <c r="P838" s="2" t="s">
        <v>29760</v>
      </c>
      <c r="Q838" t="s">
        <v>47</v>
      </c>
      <c r="S838">
        <v>0.93299692869186401</v>
      </c>
      <c r="T838">
        <v>3.1817876151762897E-4</v>
      </c>
      <c r="U838">
        <v>0.38670879602432251</v>
      </c>
      <c r="V838">
        <v>2.3293688427656889E-3</v>
      </c>
      <c r="W838">
        <v>0.37933871150016779</v>
      </c>
      <c r="X838">
        <v>2.0397428888827558E-3</v>
      </c>
      <c r="Y838">
        <v>-0.22222222222222221</v>
      </c>
      <c r="Z838">
        <v>0</v>
      </c>
      <c r="AA838">
        <v>0.28100000000000003</v>
      </c>
      <c r="AB838">
        <v>0.71899999999999997</v>
      </c>
      <c r="AC838">
        <v>-0.80200000000000005</v>
      </c>
      <c r="AD838" t="s">
        <v>48</v>
      </c>
      <c r="AE838" t="s">
        <v>48</v>
      </c>
      <c r="AF838" t="s">
        <v>48</v>
      </c>
    </row>
    <row r="839" spans="1:32" hidden="1" outlineLevel="1" x14ac:dyDescent="0.2">
      <c r="A839" t="s">
        <v>29761</v>
      </c>
      <c r="B839" t="s">
        <v>29762</v>
      </c>
      <c r="C839" t="s">
        <v>17438</v>
      </c>
      <c r="D839" s="3"/>
      <c r="J839" t="s">
        <v>29763</v>
      </c>
      <c r="K839" t="s">
        <v>29673</v>
      </c>
      <c r="L839" t="s">
        <v>1263</v>
      </c>
      <c r="M839">
        <v>1</v>
      </c>
      <c r="P839" s="2" t="s">
        <v>29764</v>
      </c>
      <c r="Q839" t="s">
        <v>47</v>
      </c>
      <c r="S839">
        <v>3.3452597563155001E-4</v>
      </c>
      <c r="T839">
        <v>2.3369614154944429E-6</v>
      </c>
      <c r="U839">
        <v>1.8688495401875119E-5</v>
      </c>
      <c r="V839">
        <v>8.1130870967172086E-5</v>
      </c>
      <c r="W839">
        <v>1.2285614502616229E-4</v>
      </c>
      <c r="X839">
        <v>2.4669185222592201E-5</v>
      </c>
      <c r="Y839">
        <v>-0.125</v>
      </c>
      <c r="Z839">
        <v>0</v>
      </c>
      <c r="AA839">
        <v>0</v>
      </c>
      <c r="AB839">
        <v>1</v>
      </c>
      <c r="AC839">
        <v>0</v>
      </c>
      <c r="AD839" t="s">
        <v>48</v>
      </c>
      <c r="AE839" t="s">
        <v>48</v>
      </c>
      <c r="AF839" t="s">
        <v>48</v>
      </c>
    </row>
    <row r="840" spans="1:32" hidden="1" outlineLevel="1" x14ac:dyDescent="0.2">
      <c r="A840" t="s">
        <v>29765</v>
      </c>
      <c r="B840" t="s">
        <v>29766</v>
      </c>
      <c r="C840" t="s">
        <v>28904</v>
      </c>
      <c r="D840" s="3"/>
      <c r="J840" t="s">
        <v>29767</v>
      </c>
      <c r="K840" t="s">
        <v>29677</v>
      </c>
      <c r="L840" t="s">
        <v>1263</v>
      </c>
      <c r="M840">
        <v>1</v>
      </c>
      <c r="P840" s="2" t="s">
        <v>29768</v>
      </c>
      <c r="Q840" t="s">
        <v>47</v>
      </c>
      <c r="S840">
        <v>3.1732418574392801E-4</v>
      </c>
      <c r="T840">
        <v>2.9947236726002302E-6</v>
      </c>
      <c r="U840">
        <v>1.872992470453028E-5</v>
      </c>
      <c r="V840">
        <v>4.3531108531169593E-5</v>
      </c>
      <c r="W840">
        <v>1.4466083666775381E-4</v>
      </c>
      <c r="X840">
        <v>3.5279830626677722E-5</v>
      </c>
      <c r="Y840">
        <v>7.4999999999999997E-2</v>
      </c>
      <c r="Z840">
        <v>4.3999999999999997E-2</v>
      </c>
      <c r="AA840">
        <v>6.6000000000000003E-2</v>
      </c>
      <c r="AB840">
        <v>0.89</v>
      </c>
      <c r="AC840">
        <v>-0.2596</v>
      </c>
      <c r="AD840" t="s">
        <v>48</v>
      </c>
      <c r="AE840" t="s">
        <v>48</v>
      </c>
      <c r="AF840" t="s">
        <v>48</v>
      </c>
    </row>
    <row r="841" spans="1:32" hidden="1" outlineLevel="1" x14ac:dyDescent="0.2">
      <c r="A841" t="s">
        <v>29769</v>
      </c>
      <c r="B841" t="s">
        <v>29770</v>
      </c>
      <c r="C841" t="s">
        <v>28440</v>
      </c>
      <c r="D841" s="3"/>
      <c r="J841" t="s">
        <v>29771</v>
      </c>
      <c r="K841" t="s">
        <v>29685</v>
      </c>
      <c r="L841" t="s">
        <v>1263</v>
      </c>
      <c r="M841">
        <v>15</v>
      </c>
      <c r="P841" s="2" t="s">
        <v>29772</v>
      </c>
      <c r="Q841" t="s">
        <v>10150</v>
      </c>
      <c r="S841">
        <v>1.2233101297169919E-3</v>
      </c>
      <c r="T841">
        <v>3.3076182717195479E-6</v>
      </c>
      <c r="U841">
        <v>3.2021514925872907E-5</v>
      </c>
      <c r="V841">
        <v>7.7070297265890986E-5</v>
      </c>
      <c r="W841">
        <v>7.2487379657104611E-4</v>
      </c>
      <c r="X841">
        <v>3.1385894544655457E-5</v>
      </c>
      <c r="Y841">
        <v>2.166666666666666E-2</v>
      </c>
      <c r="Z841">
        <v>5.1999999999999998E-2</v>
      </c>
      <c r="AA841">
        <v>0.02</v>
      </c>
      <c r="AB841">
        <v>0.92800000000000005</v>
      </c>
      <c r="AC841">
        <v>0.504</v>
      </c>
      <c r="AD841" t="s">
        <v>48</v>
      </c>
      <c r="AE841" t="s">
        <v>48</v>
      </c>
      <c r="AF841" t="s">
        <v>48</v>
      </c>
    </row>
    <row r="842" spans="1:32" hidden="1" outlineLevel="1" x14ac:dyDescent="0.2">
      <c r="A842" t="s">
        <v>29773</v>
      </c>
      <c r="B842" t="s">
        <v>29774</v>
      </c>
      <c r="C842" t="s">
        <v>29281</v>
      </c>
      <c r="D842" s="3"/>
      <c r="J842" t="s">
        <v>29775</v>
      </c>
      <c r="K842" t="s">
        <v>29685</v>
      </c>
      <c r="L842" t="s">
        <v>1263</v>
      </c>
      <c r="M842">
        <v>8</v>
      </c>
      <c r="P842" s="2" t="s">
        <v>29776</v>
      </c>
      <c r="Q842" t="s">
        <v>47</v>
      </c>
      <c r="S842">
        <v>7.7368860365822911E-4</v>
      </c>
      <c r="T842">
        <v>1.8095713585353219E-6</v>
      </c>
      <c r="U842">
        <v>3.1083203793969012E-5</v>
      </c>
      <c r="V842">
        <v>5.1574887038441368E-5</v>
      </c>
      <c r="W842">
        <v>3.943971823900938E-4</v>
      </c>
      <c r="X842">
        <v>2.856854371202644E-5</v>
      </c>
      <c r="Y842">
        <v>0.55000000000000004</v>
      </c>
      <c r="Z842">
        <v>9.9000000000000005E-2</v>
      </c>
      <c r="AA842">
        <v>0</v>
      </c>
      <c r="AB842">
        <v>0.90100000000000002</v>
      </c>
      <c r="AC842">
        <v>0.29599999999999999</v>
      </c>
      <c r="AD842" t="s">
        <v>48</v>
      </c>
      <c r="AE842" t="s">
        <v>48</v>
      </c>
      <c r="AF842" t="s">
        <v>48</v>
      </c>
    </row>
    <row r="843" spans="1:32" hidden="1" outlineLevel="1" x14ac:dyDescent="0.2">
      <c r="A843" t="s">
        <v>29777</v>
      </c>
      <c r="B843" t="s">
        <v>29778</v>
      </c>
      <c r="C843" t="s">
        <v>28440</v>
      </c>
      <c r="D843" s="3"/>
      <c r="J843" t="s">
        <v>29779</v>
      </c>
      <c r="K843" t="s">
        <v>29689</v>
      </c>
      <c r="L843" t="s">
        <v>1263</v>
      </c>
      <c r="M843">
        <v>10</v>
      </c>
      <c r="P843" s="2" t="s">
        <v>29780</v>
      </c>
      <c r="Q843" t="s">
        <v>10150</v>
      </c>
      <c r="S843">
        <v>1.0261669754981989E-2</v>
      </c>
      <c r="T843">
        <v>6.7542259785113856E-6</v>
      </c>
      <c r="U843">
        <v>1.127709183492698E-4</v>
      </c>
      <c r="V843">
        <v>2.6239763246849179E-4</v>
      </c>
      <c r="W843">
        <v>4.5697716996073723E-3</v>
      </c>
      <c r="X843">
        <v>4.6870677033439279E-4</v>
      </c>
      <c r="Y843">
        <v>0.17708333333333329</v>
      </c>
      <c r="Z843">
        <v>7.8E-2</v>
      </c>
      <c r="AA843">
        <v>8.1000000000000003E-2</v>
      </c>
      <c r="AB843">
        <v>0.84199999999999997</v>
      </c>
      <c r="AC843">
        <v>-5.16E-2</v>
      </c>
      <c r="AD843" t="s">
        <v>48</v>
      </c>
      <c r="AE843" t="s">
        <v>48</v>
      </c>
      <c r="AF843" t="s">
        <v>48</v>
      </c>
    </row>
    <row r="844" spans="1:32" hidden="1" outlineLevel="1" x14ac:dyDescent="0.2">
      <c r="A844" t="s">
        <v>29781</v>
      </c>
      <c r="B844" t="s">
        <v>29782</v>
      </c>
      <c r="C844" t="s">
        <v>28914</v>
      </c>
      <c r="D844" s="3"/>
      <c r="J844" t="s">
        <v>29783</v>
      </c>
      <c r="K844" t="s">
        <v>29692</v>
      </c>
      <c r="L844" t="s">
        <v>1263</v>
      </c>
      <c r="M844">
        <v>-3</v>
      </c>
      <c r="P844" s="2" t="s">
        <v>29784</v>
      </c>
      <c r="Q844" t="s">
        <v>47</v>
      </c>
      <c r="S844">
        <v>3.3587965299375361E-4</v>
      </c>
      <c r="T844">
        <v>2.1820324036525558E-6</v>
      </c>
      <c r="U844">
        <v>1.9194831111235541E-5</v>
      </c>
      <c r="V844">
        <v>5.8949724916601547E-5</v>
      </c>
      <c r="W844">
        <v>1.485012180637568E-4</v>
      </c>
      <c r="X844">
        <v>2.2072075807955119E-5</v>
      </c>
      <c r="Y844">
        <v>0</v>
      </c>
      <c r="Z844">
        <v>0</v>
      </c>
      <c r="AA844">
        <v>0</v>
      </c>
      <c r="AB844">
        <v>1</v>
      </c>
      <c r="AC844">
        <v>0</v>
      </c>
      <c r="AD844" t="s">
        <v>48</v>
      </c>
      <c r="AE844" t="s">
        <v>48</v>
      </c>
      <c r="AF844" t="s">
        <v>48</v>
      </c>
    </row>
    <row r="845" spans="1:32" hidden="1" outlineLevel="1" x14ac:dyDescent="0.2">
      <c r="A845" t="s">
        <v>29785</v>
      </c>
      <c r="B845" t="s">
        <v>29786</v>
      </c>
      <c r="C845" t="s">
        <v>28904</v>
      </c>
      <c r="D845" s="3"/>
      <c r="J845" t="s">
        <v>29787</v>
      </c>
      <c r="K845" t="s">
        <v>29696</v>
      </c>
      <c r="L845" t="s">
        <v>1263</v>
      </c>
      <c r="M845">
        <v>16</v>
      </c>
      <c r="P845" s="2" t="s">
        <v>29788</v>
      </c>
      <c r="Q845" t="s">
        <v>47</v>
      </c>
      <c r="S845">
        <v>0.19357246160507199</v>
      </c>
      <c r="T845">
        <v>9.3141616162029095E-6</v>
      </c>
      <c r="U845">
        <v>1.5737728681415319E-3</v>
      </c>
      <c r="V845">
        <v>4.0989753324538469E-4</v>
      </c>
      <c r="W845">
        <v>0.1844122111797333</v>
      </c>
      <c r="X845">
        <v>4.9401732394471765E-4</v>
      </c>
      <c r="Y845">
        <v>-0.3</v>
      </c>
      <c r="Z845">
        <v>3.4000000000000002E-2</v>
      </c>
      <c r="AA845">
        <v>0.08</v>
      </c>
      <c r="AB845">
        <v>0.88700000000000001</v>
      </c>
      <c r="AC845">
        <v>-0.45879999999999999</v>
      </c>
      <c r="AD845" t="s">
        <v>48</v>
      </c>
      <c r="AE845" t="s">
        <v>48</v>
      </c>
      <c r="AF845" t="s">
        <v>48</v>
      </c>
    </row>
    <row r="846" spans="1:32" hidden="1" outlineLevel="1" x14ac:dyDescent="0.2">
      <c r="A846" t="s">
        <v>29789</v>
      </c>
      <c r="B846" t="s">
        <v>29790</v>
      </c>
      <c r="C846" t="s">
        <v>28492</v>
      </c>
      <c r="D846" s="3"/>
      <c r="J846" t="s">
        <v>29791</v>
      </c>
      <c r="K846" t="s">
        <v>29696</v>
      </c>
      <c r="L846" t="s">
        <v>1263</v>
      </c>
      <c r="M846">
        <v>4</v>
      </c>
      <c r="P846" s="2" t="s">
        <v>29792</v>
      </c>
      <c r="Q846" t="s">
        <v>47</v>
      </c>
      <c r="S846">
        <v>0.87373143434524536</v>
      </c>
      <c r="T846">
        <v>2.259611937915906E-4</v>
      </c>
      <c r="U846">
        <v>0.77504557371139526</v>
      </c>
      <c r="V846">
        <v>1.532478537410498E-2</v>
      </c>
      <c r="W846">
        <v>0.27783316373825068</v>
      </c>
      <c r="X846">
        <v>3.6077266559004779E-3</v>
      </c>
      <c r="Y846">
        <v>8.214285714285717E-2</v>
      </c>
      <c r="Z846">
        <v>0.127</v>
      </c>
      <c r="AA846">
        <v>0.193</v>
      </c>
      <c r="AB846">
        <v>0.68</v>
      </c>
      <c r="AC846">
        <v>-0.35060000000000002</v>
      </c>
      <c r="AD846" t="s">
        <v>48</v>
      </c>
      <c r="AE846" t="s">
        <v>48</v>
      </c>
      <c r="AF846" t="s">
        <v>48</v>
      </c>
    </row>
    <row r="847" spans="1:32" hidden="1" outlineLevel="1" x14ac:dyDescent="0.2">
      <c r="A847" t="s">
        <v>29793</v>
      </c>
      <c r="B847" t="s">
        <v>29794</v>
      </c>
      <c r="C847" t="s">
        <v>28919</v>
      </c>
      <c r="D847" s="3"/>
      <c r="J847" t="s">
        <v>29795</v>
      </c>
      <c r="K847" t="s">
        <v>29700</v>
      </c>
      <c r="L847" t="s">
        <v>1263</v>
      </c>
      <c r="M847">
        <v>1</v>
      </c>
      <c r="P847" s="2" t="s">
        <v>29796</v>
      </c>
      <c r="Q847" t="s">
        <v>10060</v>
      </c>
      <c r="S847">
        <v>8.5965223843231797E-4</v>
      </c>
      <c r="T847">
        <v>4.5211795622890349E-6</v>
      </c>
      <c r="U847">
        <v>2.217549990746193E-5</v>
      </c>
      <c r="V847">
        <v>6.814989319536835E-5</v>
      </c>
      <c r="W847">
        <v>3.2890078728087252E-4</v>
      </c>
      <c r="X847">
        <v>5.8613277360564098E-5</v>
      </c>
      <c r="Y847">
        <v>0.1</v>
      </c>
      <c r="Z847">
        <v>8.5000000000000006E-2</v>
      </c>
      <c r="AA847">
        <v>0.14399999999999999</v>
      </c>
      <c r="AB847">
        <v>0.77100000000000002</v>
      </c>
      <c r="AC847">
        <v>-0.3034</v>
      </c>
      <c r="AD847" t="s">
        <v>48</v>
      </c>
      <c r="AE847" t="s">
        <v>48</v>
      </c>
      <c r="AF847" t="s">
        <v>48</v>
      </c>
    </row>
    <row r="848" spans="1:32" hidden="1" outlineLevel="1" x14ac:dyDescent="0.2">
      <c r="A848" t="s">
        <v>29797</v>
      </c>
      <c r="B848" t="s">
        <v>27294</v>
      </c>
      <c r="C848" t="s">
        <v>28904</v>
      </c>
      <c r="D848" s="3"/>
      <c r="J848" t="s">
        <v>29798</v>
      </c>
      <c r="K848" t="s">
        <v>29703</v>
      </c>
      <c r="L848" t="s">
        <v>1263</v>
      </c>
      <c r="M848">
        <v>5</v>
      </c>
      <c r="P848" s="2" t="s">
        <v>29799</v>
      </c>
      <c r="Q848" t="s">
        <v>47</v>
      </c>
      <c r="S848">
        <v>9.659274946898222E-4</v>
      </c>
      <c r="T848">
        <v>2.0764962300745542E-6</v>
      </c>
      <c r="U848">
        <v>2.775130633381195E-5</v>
      </c>
      <c r="V848">
        <v>1.102204478229396E-4</v>
      </c>
      <c r="W848">
        <v>5.3894001757726073E-4</v>
      </c>
      <c r="X848">
        <v>3.8588284951401868E-5</v>
      </c>
      <c r="Y848">
        <v>0</v>
      </c>
      <c r="Z848">
        <v>5.6000000000000001E-2</v>
      </c>
      <c r="AA848">
        <v>0</v>
      </c>
      <c r="AB848">
        <v>0.94399999999999995</v>
      </c>
      <c r="AC848">
        <v>0.42149999999999999</v>
      </c>
      <c r="AD848" t="s">
        <v>48</v>
      </c>
      <c r="AE848" t="s">
        <v>48</v>
      </c>
      <c r="AF848" t="s">
        <v>48</v>
      </c>
    </row>
    <row r="849" spans="1:32" hidden="1" outlineLevel="1" x14ac:dyDescent="0.2">
      <c r="A849" t="s">
        <v>29800</v>
      </c>
      <c r="B849" t="s">
        <v>29801</v>
      </c>
      <c r="C849" t="s">
        <v>29802</v>
      </c>
      <c r="D849" s="3"/>
      <c r="J849" t="s">
        <v>29803</v>
      </c>
      <c r="K849" t="s">
        <v>29707</v>
      </c>
      <c r="L849" t="s">
        <v>1263</v>
      </c>
      <c r="M849">
        <v>0</v>
      </c>
      <c r="P849" s="2" t="s">
        <v>29804</v>
      </c>
      <c r="Q849" t="s">
        <v>47</v>
      </c>
      <c r="Y849" t="s">
        <v>48</v>
      </c>
      <c r="Z849" t="s">
        <v>48</v>
      </c>
      <c r="AA849" t="s">
        <v>48</v>
      </c>
      <c r="AB849" t="s">
        <v>48</v>
      </c>
      <c r="AC849" t="s">
        <v>48</v>
      </c>
      <c r="AD849" t="s">
        <v>48</v>
      </c>
      <c r="AE849" t="s">
        <v>48</v>
      </c>
      <c r="AF849" t="s">
        <v>48</v>
      </c>
    </row>
    <row r="850" spans="1:32" hidden="1" outlineLevel="1" x14ac:dyDescent="0.2">
      <c r="A850" t="s">
        <v>29805</v>
      </c>
      <c r="B850" t="s">
        <v>29806</v>
      </c>
      <c r="C850" t="s">
        <v>28492</v>
      </c>
      <c r="D850" s="3"/>
      <c r="J850" t="s">
        <v>29807</v>
      </c>
      <c r="K850" t="s">
        <v>29711</v>
      </c>
      <c r="L850" t="s">
        <v>1263</v>
      </c>
      <c r="M850">
        <v>6</v>
      </c>
      <c r="P850" s="2" t="s">
        <v>29808</v>
      </c>
      <c r="Q850" t="s">
        <v>47</v>
      </c>
      <c r="S850">
        <v>9.6107413992285728E-4</v>
      </c>
      <c r="T850">
        <v>4.1964854062825907E-6</v>
      </c>
      <c r="U850">
        <v>2.5783252567634921E-5</v>
      </c>
      <c r="V850">
        <v>7.8331824624910951E-5</v>
      </c>
      <c r="W850">
        <v>3.8486107951030141E-4</v>
      </c>
      <c r="X850">
        <v>5.1406117563601583E-5</v>
      </c>
      <c r="Y850">
        <v>0.25</v>
      </c>
      <c r="Z850">
        <v>0</v>
      </c>
      <c r="AA850">
        <v>0</v>
      </c>
      <c r="AB850">
        <v>1</v>
      </c>
      <c r="AC850">
        <v>0</v>
      </c>
      <c r="AD850" t="s">
        <v>48</v>
      </c>
      <c r="AE850" t="s">
        <v>48</v>
      </c>
      <c r="AF850" t="s">
        <v>48</v>
      </c>
    </row>
    <row r="851" spans="1:32" hidden="1" outlineLevel="1" x14ac:dyDescent="0.2">
      <c r="A851" t="s">
        <v>29809</v>
      </c>
      <c r="B851" t="s">
        <v>29810</v>
      </c>
      <c r="C851" t="s">
        <v>28492</v>
      </c>
      <c r="D851" s="3"/>
      <c r="J851" t="s">
        <v>29811</v>
      </c>
      <c r="K851" t="s">
        <v>29715</v>
      </c>
      <c r="L851" t="s">
        <v>1263</v>
      </c>
      <c r="M851">
        <v>6</v>
      </c>
      <c r="P851" s="2" t="s">
        <v>29812</v>
      </c>
      <c r="Q851" t="s">
        <v>47</v>
      </c>
      <c r="S851">
        <v>4.3173274025321012E-4</v>
      </c>
      <c r="T851">
        <v>1.8635942069522571E-6</v>
      </c>
      <c r="U851">
        <v>2.18163913814351E-5</v>
      </c>
      <c r="V851">
        <v>5.1500966947060078E-5</v>
      </c>
      <c r="W851">
        <v>2.2719905246049171E-4</v>
      </c>
      <c r="X851">
        <v>2.227193181170151E-5</v>
      </c>
      <c r="Y851">
        <v>0.42499999999999999</v>
      </c>
      <c r="Z851">
        <v>0</v>
      </c>
      <c r="AA851">
        <v>0</v>
      </c>
      <c r="AB851">
        <v>1</v>
      </c>
      <c r="AC851">
        <v>0</v>
      </c>
      <c r="AD851" t="s">
        <v>48</v>
      </c>
      <c r="AE851" t="s">
        <v>48</v>
      </c>
      <c r="AF851" t="s">
        <v>48</v>
      </c>
    </row>
    <row r="852" spans="1:32" hidden="1" outlineLevel="1" x14ac:dyDescent="0.2">
      <c r="A852" t="s">
        <v>29813</v>
      </c>
      <c r="B852" t="s">
        <v>29814</v>
      </c>
      <c r="C852" t="s">
        <v>17438</v>
      </c>
      <c r="D852" s="3"/>
      <c r="J852" t="s">
        <v>29815</v>
      </c>
      <c r="K852" t="s">
        <v>29728</v>
      </c>
      <c r="L852" t="s">
        <v>1263</v>
      </c>
      <c r="M852">
        <v>1</v>
      </c>
      <c r="P852" s="2" t="s">
        <v>29816</v>
      </c>
      <c r="Q852" t="s">
        <v>47</v>
      </c>
      <c r="Y852" t="s">
        <v>48</v>
      </c>
      <c r="Z852" t="s">
        <v>48</v>
      </c>
      <c r="AA852" t="s">
        <v>48</v>
      </c>
      <c r="AB852" t="s">
        <v>48</v>
      </c>
      <c r="AC852" t="s">
        <v>48</v>
      </c>
      <c r="AD852" t="s">
        <v>48</v>
      </c>
      <c r="AE852" t="s">
        <v>48</v>
      </c>
      <c r="AF852" t="s">
        <v>48</v>
      </c>
    </row>
    <row r="853" spans="1:32" hidden="1" outlineLevel="1" x14ac:dyDescent="0.2">
      <c r="A853" t="s">
        <v>29817</v>
      </c>
      <c r="B853" t="s">
        <v>27538</v>
      </c>
      <c r="C853" t="s">
        <v>29818</v>
      </c>
      <c r="D853" s="3"/>
      <c r="J853" t="s">
        <v>29819</v>
      </c>
      <c r="K853" t="s">
        <v>29732</v>
      </c>
      <c r="L853" t="s">
        <v>1263</v>
      </c>
      <c r="M853">
        <v>74</v>
      </c>
      <c r="P853" s="2" t="s">
        <v>29820</v>
      </c>
      <c r="Q853" t="s">
        <v>47</v>
      </c>
      <c r="S853">
        <v>2.8286885935813189E-4</v>
      </c>
      <c r="T853">
        <v>2.617137170091155E-6</v>
      </c>
      <c r="U853">
        <v>1.7762808056431819E-5</v>
      </c>
      <c r="V853">
        <v>4.0239632653538138E-5</v>
      </c>
      <c r="W853">
        <v>1.2945850903633979E-4</v>
      </c>
      <c r="X853">
        <v>2.4388880774495188E-5</v>
      </c>
      <c r="Y853">
        <v>-0.27221938775510213</v>
      </c>
      <c r="Z853">
        <v>5.3999999999999999E-2</v>
      </c>
      <c r="AA853">
        <v>3.4000000000000002E-2</v>
      </c>
      <c r="AB853">
        <v>0.91200000000000003</v>
      </c>
      <c r="AC853">
        <v>0.25</v>
      </c>
      <c r="AD853" t="s">
        <v>48</v>
      </c>
      <c r="AE853" t="s">
        <v>48</v>
      </c>
      <c r="AF853" t="s">
        <v>48</v>
      </c>
    </row>
    <row r="854" spans="1:32" hidden="1" outlineLevel="1" x14ac:dyDescent="0.2">
      <c r="A854" t="s">
        <v>29821</v>
      </c>
      <c r="B854" t="s">
        <v>29822</v>
      </c>
      <c r="C854" t="s">
        <v>29823</v>
      </c>
      <c r="D854" s="3"/>
      <c r="J854" t="s">
        <v>29824</v>
      </c>
      <c r="K854" t="s">
        <v>29732</v>
      </c>
      <c r="L854" t="s">
        <v>1263</v>
      </c>
      <c r="M854">
        <v>11</v>
      </c>
      <c r="P854" s="2" t="s">
        <v>29825</v>
      </c>
      <c r="Q854" t="s">
        <v>10471</v>
      </c>
      <c r="S854">
        <v>3.7344920565374201E-4</v>
      </c>
      <c r="T854">
        <v>2.355631750106113E-6</v>
      </c>
      <c r="U854">
        <v>1.891870670078788E-5</v>
      </c>
      <c r="V854">
        <v>4.5372293243417523E-5</v>
      </c>
      <c r="W854">
        <v>1.7346604727208609E-4</v>
      </c>
      <c r="X854">
        <v>2.5830036975094121E-5</v>
      </c>
      <c r="Y854">
        <v>8.3333333333333384E-3</v>
      </c>
      <c r="Z854">
        <v>0</v>
      </c>
      <c r="AA854">
        <v>0</v>
      </c>
      <c r="AB854">
        <v>1</v>
      </c>
      <c r="AC854">
        <v>0</v>
      </c>
      <c r="AD854" t="s">
        <v>48</v>
      </c>
      <c r="AE854" t="s">
        <v>48</v>
      </c>
      <c r="AF854" t="s">
        <v>48</v>
      </c>
    </row>
    <row r="855" spans="1:32" hidden="1" outlineLevel="1" x14ac:dyDescent="0.2">
      <c r="A855" t="s">
        <v>29826</v>
      </c>
      <c r="B855" t="s">
        <v>27774</v>
      </c>
      <c r="C855" t="s">
        <v>29827</v>
      </c>
      <c r="D855" s="3"/>
      <c r="J855" t="s">
        <v>29828</v>
      </c>
      <c r="K855" t="s">
        <v>29732</v>
      </c>
      <c r="L855" t="s">
        <v>1263</v>
      </c>
      <c r="M855">
        <v>10</v>
      </c>
      <c r="P855" s="2" t="s">
        <v>29829</v>
      </c>
      <c r="Q855" t="s">
        <v>47</v>
      </c>
      <c r="S855">
        <v>6.1469455249607563E-4</v>
      </c>
      <c r="T855">
        <v>4.8645938477420714E-6</v>
      </c>
      <c r="U855">
        <v>3.1865667551755912E-5</v>
      </c>
      <c r="V855">
        <v>4.9985981604550027E-5</v>
      </c>
      <c r="W855">
        <v>2.5032632402144372E-4</v>
      </c>
      <c r="X855">
        <v>4.4963951950194307E-5</v>
      </c>
      <c r="Y855">
        <v>1.2414965986394549E-2</v>
      </c>
      <c r="Z855">
        <v>0.122</v>
      </c>
      <c r="AA855">
        <v>7.9000000000000001E-2</v>
      </c>
      <c r="AB855">
        <v>0.79900000000000004</v>
      </c>
      <c r="AC855">
        <v>0.68079999999999996</v>
      </c>
      <c r="AD855" t="s">
        <v>48</v>
      </c>
      <c r="AE855" t="s">
        <v>48</v>
      </c>
      <c r="AF855" t="s">
        <v>48</v>
      </c>
    </row>
    <row r="856" spans="1:32" hidden="1" outlineLevel="1" x14ac:dyDescent="0.2">
      <c r="A856" t="s">
        <v>29830</v>
      </c>
      <c r="B856" t="s">
        <v>29831</v>
      </c>
      <c r="C856" t="s">
        <v>29386</v>
      </c>
      <c r="D856" s="3"/>
      <c r="J856" t="s">
        <v>29832</v>
      </c>
      <c r="K856" t="s">
        <v>29732</v>
      </c>
      <c r="L856" t="s">
        <v>1263</v>
      </c>
      <c r="M856">
        <v>6</v>
      </c>
      <c r="P856" s="2" t="s">
        <v>29833</v>
      </c>
      <c r="Q856" t="s">
        <v>47</v>
      </c>
      <c r="S856">
        <v>3.3441375126130879E-4</v>
      </c>
      <c r="T856">
        <v>2.2583139980270062E-6</v>
      </c>
      <c r="U856">
        <v>2.187539030273911E-5</v>
      </c>
      <c r="V856">
        <v>3.7759469705633819E-5</v>
      </c>
      <c r="W856">
        <v>1.6101080109365279E-4</v>
      </c>
      <c r="X856">
        <v>2.5680090402602221E-5</v>
      </c>
      <c r="Y856">
        <v>0</v>
      </c>
      <c r="Z856">
        <v>0.23699999999999999</v>
      </c>
      <c r="AA856">
        <v>0</v>
      </c>
      <c r="AB856">
        <v>0.76300000000000001</v>
      </c>
      <c r="AC856">
        <v>0.4199</v>
      </c>
      <c r="AD856" t="s">
        <v>48</v>
      </c>
      <c r="AE856" t="s">
        <v>48</v>
      </c>
      <c r="AF856" t="s">
        <v>48</v>
      </c>
    </row>
    <row r="857" spans="1:32" hidden="1" outlineLevel="1" x14ac:dyDescent="0.2">
      <c r="A857" t="s">
        <v>29834</v>
      </c>
      <c r="B857" t="s">
        <v>29835</v>
      </c>
      <c r="C857" t="s">
        <v>29836</v>
      </c>
      <c r="D857" s="3"/>
      <c r="J857" t="s">
        <v>29837</v>
      </c>
      <c r="K857" t="s">
        <v>29732</v>
      </c>
      <c r="L857" t="s">
        <v>1263</v>
      </c>
      <c r="M857">
        <v>2</v>
      </c>
      <c r="P857" s="2" t="s">
        <v>29838</v>
      </c>
      <c r="Q857" t="s">
        <v>47</v>
      </c>
      <c r="S857">
        <v>1.193799427710474E-3</v>
      </c>
      <c r="T857">
        <v>3.0738565328647378E-6</v>
      </c>
      <c r="U857">
        <v>8.6475811258424073E-5</v>
      </c>
      <c r="V857">
        <v>1.041822251863778E-4</v>
      </c>
      <c r="W857">
        <v>3.9958453271538019E-4</v>
      </c>
      <c r="X857">
        <v>5.762004730058834E-5</v>
      </c>
      <c r="Y857">
        <v>0</v>
      </c>
      <c r="Z857">
        <v>0</v>
      </c>
      <c r="AA857">
        <v>0</v>
      </c>
      <c r="AB857">
        <v>1</v>
      </c>
      <c r="AC857">
        <v>0</v>
      </c>
      <c r="AD857" t="s">
        <v>48</v>
      </c>
      <c r="AE857" t="s">
        <v>48</v>
      </c>
      <c r="AF857" t="s">
        <v>48</v>
      </c>
    </row>
    <row r="858" spans="1:32" hidden="1" outlineLevel="1" x14ac:dyDescent="0.2">
      <c r="A858" t="s">
        <v>29839</v>
      </c>
      <c r="B858" t="s">
        <v>29840</v>
      </c>
      <c r="C858" t="s">
        <v>29841</v>
      </c>
      <c r="D858" s="3"/>
      <c r="J858" t="s">
        <v>29842</v>
      </c>
      <c r="K858" t="s">
        <v>29732</v>
      </c>
      <c r="L858" t="s">
        <v>1263</v>
      </c>
      <c r="M858">
        <v>1</v>
      </c>
      <c r="P858" s="2" t="s">
        <v>29843</v>
      </c>
      <c r="Q858" t="s">
        <v>47</v>
      </c>
      <c r="S858">
        <v>0.64252835512161255</v>
      </c>
      <c r="T858">
        <v>3.5742552427109331E-5</v>
      </c>
      <c r="U858">
        <v>3.6040041595697403E-2</v>
      </c>
      <c r="V858">
        <v>1.0133320465683939E-3</v>
      </c>
      <c r="W858">
        <v>0.38998743891715998</v>
      </c>
      <c r="X858">
        <v>6.0116575332358479E-4</v>
      </c>
      <c r="Y858">
        <v>3.333333333333334E-2</v>
      </c>
      <c r="Z858">
        <v>7.2999999999999995E-2</v>
      </c>
      <c r="AA858">
        <v>0.19700000000000001</v>
      </c>
      <c r="AB858">
        <v>0.73</v>
      </c>
      <c r="AC858">
        <v>-0.90620000000000001</v>
      </c>
      <c r="AD858" t="s">
        <v>48</v>
      </c>
      <c r="AE858" t="s">
        <v>48</v>
      </c>
      <c r="AF858" t="s">
        <v>48</v>
      </c>
    </row>
    <row r="859" spans="1:32" hidden="1" outlineLevel="1" x14ac:dyDescent="0.2">
      <c r="A859" t="s">
        <v>29844</v>
      </c>
      <c r="B859" t="s">
        <v>29845</v>
      </c>
      <c r="C859" t="s">
        <v>28492</v>
      </c>
      <c r="D859" s="3"/>
      <c r="J859" t="s">
        <v>29846</v>
      </c>
      <c r="K859" t="s">
        <v>29749</v>
      </c>
      <c r="L859" t="s">
        <v>1263</v>
      </c>
      <c r="M859">
        <v>49</v>
      </c>
      <c r="P859" s="2" t="s">
        <v>29847</v>
      </c>
      <c r="Q859" t="s">
        <v>47</v>
      </c>
      <c r="S859">
        <v>9.4877363881096244E-4</v>
      </c>
      <c r="T859">
        <v>2.519753707019845E-6</v>
      </c>
      <c r="U859">
        <v>2.3176004106062461E-5</v>
      </c>
      <c r="V859">
        <v>6.097418736317195E-5</v>
      </c>
      <c r="W859">
        <v>4.3927767546847463E-4</v>
      </c>
      <c r="X859">
        <v>8.0611862358637154E-5</v>
      </c>
      <c r="Y859">
        <v>0</v>
      </c>
      <c r="Z859">
        <v>0</v>
      </c>
      <c r="AA859">
        <v>0</v>
      </c>
      <c r="AB859">
        <v>1</v>
      </c>
      <c r="AC859">
        <v>0</v>
      </c>
      <c r="AD859" t="s">
        <v>48</v>
      </c>
      <c r="AE859" t="s">
        <v>48</v>
      </c>
      <c r="AF859" t="s">
        <v>48</v>
      </c>
    </row>
    <row r="860" spans="1:32" hidden="1" outlineLevel="1" x14ac:dyDescent="0.2">
      <c r="A860" t="s">
        <v>29848</v>
      </c>
      <c r="B860" t="s">
        <v>29849</v>
      </c>
      <c r="C860" t="s">
        <v>22547</v>
      </c>
      <c r="D860" s="3"/>
      <c r="J860" t="s">
        <v>29850</v>
      </c>
      <c r="K860" t="s">
        <v>29749</v>
      </c>
      <c r="L860" t="s">
        <v>1263</v>
      </c>
      <c r="M860">
        <v>8</v>
      </c>
      <c r="P860" s="2" t="s">
        <v>29851</v>
      </c>
      <c r="Q860" t="s">
        <v>10132</v>
      </c>
      <c r="S860">
        <v>3.9654760621488089E-4</v>
      </c>
      <c r="T860">
        <v>2.2768836061004549E-6</v>
      </c>
      <c r="U860">
        <v>2.1589594325632792E-5</v>
      </c>
      <c r="V860">
        <v>3.9745067624608048E-5</v>
      </c>
      <c r="W860">
        <v>1.730165822664276E-4</v>
      </c>
      <c r="X860">
        <v>3.2767104130471132E-5</v>
      </c>
      <c r="Y860">
        <v>-0.28749999999999998</v>
      </c>
      <c r="Z860">
        <v>9.5000000000000001E-2</v>
      </c>
      <c r="AA860">
        <v>0.14199999999999999</v>
      </c>
      <c r="AB860">
        <v>0.76300000000000001</v>
      </c>
      <c r="AC860">
        <v>0.18099999999999999</v>
      </c>
      <c r="AD860" t="s">
        <v>48</v>
      </c>
      <c r="AE860" t="s">
        <v>48</v>
      </c>
      <c r="AF860" t="s">
        <v>48</v>
      </c>
    </row>
    <row r="861" spans="1:32" hidden="1" outlineLevel="1" x14ac:dyDescent="0.2">
      <c r="A861" t="s">
        <v>29852</v>
      </c>
      <c r="B861" t="s">
        <v>29853</v>
      </c>
      <c r="C861" t="s">
        <v>29854</v>
      </c>
      <c r="D861" s="3"/>
      <c r="J861" t="s">
        <v>29855</v>
      </c>
      <c r="K861" t="s">
        <v>29753</v>
      </c>
      <c r="L861" t="s">
        <v>1263</v>
      </c>
      <c r="M861">
        <v>18</v>
      </c>
      <c r="P861" s="2" t="s">
        <v>29856</v>
      </c>
      <c r="Q861" t="s">
        <v>47</v>
      </c>
      <c r="S861">
        <v>6.5431266557425261E-4</v>
      </c>
      <c r="T861">
        <v>9.1393949332996272E-6</v>
      </c>
      <c r="U861">
        <v>7.9902711149770766E-5</v>
      </c>
      <c r="V861">
        <v>6.2636863731313497E-5</v>
      </c>
      <c r="W861">
        <v>2.5267337332479661E-4</v>
      </c>
      <c r="X861">
        <v>6.1173079302534461E-5</v>
      </c>
      <c r="Y861">
        <v>3.3333333333333347E-2</v>
      </c>
      <c r="Z861">
        <v>0</v>
      </c>
      <c r="AA861">
        <v>0.121</v>
      </c>
      <c r="AB861">
        <v>0.879</v>
      </c>
      <c r="AC861">
        <v>-0.68540000000000001</v>
      </c>
      <c r="AD861" t="s">
        <v>48</v>
      </c>
      <c r="AE861" t="s">
        <v>48</v>
      </c>
      <c r="AF861" t="s">
        <v>48</v>
      </c>
    </row>
    <row r="862" spans="1:32" hidden="1" outlineLevel="1" x14ac:dyDescent="0.2">
      <c r="A862" t="s">
        <v>29857</v>
      </c>
      <c r="B862" t="s">
        <v>29858</v>
      </c>
      <c r="C862" t="s">
        <v>19021</v>
      </c>
      <c r="D862" s="3"/>
      <c r="J862" t="s">
        <v>29859</v>
      </c>
      <c r="K862" t="s">
        <v>29753</v>
      </c>
      <c r="L862" t="s">
        <v>1263</v>
      </c>
      <c r="M862">
        <v>23</v>
      </c>
      <c r="P862" s="2" t="s">
        <v>29860</v>
      </c>
      <c r="Q862" t="s">
        <v>47</v>
      </c>
      <c r="S862">
        <v>4.8346549738198519E-4</v>
      </c>
      <c r="T862">
        <v>1.9117655938316598E-6</v>
      </c>
      <c r="U862">
        <v>1.361327485938091E-5</v>
      </c>
      <c r="V862">
        <v>6.0248690715525299E-5</v>
      </c>
      <c r="W862">
        <v>2.175218105548993E-4</v>
      </c>
      <c r="X862">
        <v>2.464543467795011E-5</v>
      </c>
      <c r="Y862">
        <v>0</v>
      </c>
      <c r="Z862">
        <v>0</v>
      </c>
      <c r="AA862">
        <v>0</v>
      </c>
      <c r="AB862">
        <v>1</v>
      </c>
      <c r="AC862">
        <v>0</v>
      </c>
      <c r="AD862" t="s">
        <v>48</v>
      </c>
      <c r="AE862" t="s">
        <v>48</v>
      </c>
      <c r="AF862" t="s">
        <v>48</v>
      </c>
    </row>
    <row r="863" spans="1:32" hidden="1" outlineLevel="1" x14ac:dyDescent="0.2">
      <c r="A863" t="s">
        <v>29861</v>
      </c>
      <c r="B863" t="s">
        <v>29862</v>
      </c>
      <c r="C863" t="s">
        <v>27760</v>
      </c>
      <c r="D863" s="3"/>
      <c r="J863" t="s">
        <v>29863</v>
      </c>
      <c r="K863" t="s">
        <v>29753</v>
      </c>
      <c r="L863" t="s">
        <v>1263</v>
      </c>
      <c r="M863">
        <v>9</v>
      </c>
      <c r="P863" s="2" t="s">
        <v>29864</v>
      </c>
      <c r="Q863" t="s">
        <v>47</v>
      </c>
      <c r="S863">
        <v>8.3957932889461517E-2</v>
      </c>
      <c r="T863">
        <v>6.5879507928912062E-6</v>
      </c>
      <c r="U863">
        <v>1.386732561513782E-3</v>
      </c>
      <c r="V863">
        <v>2.04621278680861E-3</v>
      </c>
      <c r="W863">
        <v>5.960710346698761E-2</v>
      </c>
      <c r="X863">
        <v>6.7108558141626418E-5</v>
      </c>
      <c r="Y863">
        <v>-5.1984126984126987E-2</v>
      </c>
      <c r="Z863">
        <v>5.8000000000000003E-2</v>
      </c>
      <c r="AA863">
        <v>6.8000000000000005E-2</v>
      </c>
      <c r="AB863">
        <v>0.874</v>
      </c>
      <c r="AC863">
        <v>0.14319999999999999</v>
      </c>
      <c r="AD863" t="s">
        <v>48</v>
      </c>
      <c r="AE863" t="s">
        <v>48</v>
      </c>
      <c r="AF863" t="s">
        <v>48</v>
      </c>
    </row>
    <row r="864" spans="1:32" hidden="1" outlineLevel="1" x14ac:dyDescent="0.2">
      <c r="A864" t="s">
        <v>29865</v>
      </c>
      <c r="B864" t="s">
        <v>29866</v>
      </c>
      <c r="C864" t="s">
        <v>28492</v>
      </c>
      <c r="D864" s="3"/>
      <c r="J864" t="s">
        <v>29867</v>
      </c>
      <c r="K864" t="s">
        <v>29753</v>
      </c>
      <c r="L864" t="s">
        <v>1263</v>
      </c>
      <c r="M864">
        <v>14</v>
      </c>
      <c r="P864" s="2" t="s">
        <v>29868</v>
      </c>
      <c r="Q864" t="s">
        <v>47</v>
      </c>
      <c r="S864">
        <v>3.302418440580368E-2</v>
      </c>
      <c r="T864">
        <v>1.7356305761495608E-5</v>
      </c>
      <c r="U864">
        <v>1.6913072613533589E-4</v>
      </c>
      <c r="V864">
        <v>6.69840257614851E-4</v>
      </c>
      <c r="W864">
        <v>1.9877997692674398E-3</v>
      </c>
      <c r="X864">
        <v>1.236761175096035E-2</v>
      </c>
      <c r="Y864">
        <v>0.16666666666666671</v>
      </c>
      <c r="Z864">
        <v>0.22900000000000001</v>
      </c>
      <c r="AA864">
        <v>0.16</v>
      </c>
      <c r="AB864">
        <v>0.61099999999999999</v>
      </c>
      <c r="AC864">
        <v>-5.16E-2</v>
      </c>
      <c r="AD864" t="s">
        <v>48</v>
      </c>
      <c r="AE864" t="s">
        <v>48</v>
      </c>
      <c r="AF864" t="s">
        <v>48</v>
      </c>
    </row>
    <row r="865" spans="1:32" hidden="1" outlineLevel="1" x14ac:dyDescent="0.2">
      <c r="A865" t="s">
        <v>29869</v>
      </c>
      <c r="B865" t="s">
        <v>29870</v>
      </c>
      <c r="C865" t="s">
        <v>28780</v>
      </c>
      <c r="D865" s="3"/>
      <c r="J865" t="s">
        <v>29871</v>
      </c>
      <c r="K865" t="s">
        <v>29757</v>
      </c>
      <c r="L865" t="s">
        <v>1263</v>
      </c>
      <c r="M865">
        <v>1</v>
      </c>
      <c r="P865" s="2" t="s">
        <v>29872</v>
      </c>
      <c r="Q865" t="s">
        <v>47</v>
      </c>
      <c r="S865">
        <v>0.99434942007064819</v>
      </c>
      <c r="T865">
        <v>1.001147553324699E-3</v>
      </c>
      <c r="U865">
        <v>0.40217757225036621</v>
      </c>
      <c r="V865">
        <v>5.0068669952452183E-3</v>
      </c>
      <c r="W865">
        <v>0.97823184728622437</v>
      </c>
      <c r="X865">
        <v>4.3623927049338818E-3</v>
      </c>
      <c r="Y865">
        <v>-0.5</v>
      </c>
      <c r="Z865">
        <v>0</v>
      </c>
      <c r="AA865">
        <v>0.45900000000000002</v>
      </c>
      <c r="AB865">
        <v>0.54100000000000004</v>
      </c>
      <c r="AC865">
        <v>-0.70030000000000003</v>
      </c>
      <c r="AD865" t="s">
        <v>48</v>
      </c>
      <c r="AE865" t="s">
        <v>48</v>
      </c>
      <c r="AF865" t="s">
        <v>48</v>
      </c>
    </row>
    <row r="866" spans="1:32" hidden="1" outlineLevel="1" x14ac:dyDescent="0.2">
      <c r="A866" t="s">
        <v>29873</v>
      </c>
      <c r="B866" t="s">
        <v>29874</v>
      </c>
      <c r="C866" t="s">
        <v>28780</v>
      </c>
      <c r="D866" s="3"/>
      <c r="J866" t="s">
        <v>29875</v>
      </c>
      <c r="K866" t="s">
        <v>29761</v>
      </c>
      <c r="L866" t="s">
        <v>1263</v>
      </c>
      <c r="M866">
        <v>1</v>
      </c>
      <c r="P866" s="2" t="s">
        <v>29876</v>
      </c>
      <c r="Q866" t="s">
        <v>47</v>
      </c>
      <c r="S866">
        <v>0.2407793998718262</v>
      </c>
      <c r="T866">
        <v>2.117658368661068E-5</v>
      </c>
      <c r="U866">
        <v>0.10756527632474901</v>
      </c>
      <c r="V866">
        <v>2.5728275068104271E-3</v>
      </c>
      <c r="W866">
        <v>5.0599869340658188E-2</v>
      </c>
      <c r="X866">
        <v>7.0753978798165917E-4</v>
      </c>
      <c r="Y866">
        <v>0</v>
      </c>
      <c r="Z866">
        <v>0.122</v>
      </c>
      <c r="AA866">
        <v>0.14899999999999999</v>
      </c>
      <c r="AB866">
        <v>0.73</v>
      </c>
      <c r="AC866">
        <v>-0.1326</v>
      </c>
      <c r="AD866" t="s">
        <v>48</v>
      </c>
      <c r="AE866" t="s">
        <v>48</v>
      </c>
      <c r="AF866" t="s">
        <v>48</v>
      </c>
    </row>
    <row r="867" spans="1:32" hidden="1" outlineLevel="1" x14ac:dyDescent="0.2">
      <c r="A867" t="s">
        <v>29877</v>
      </c>
      <c r="B867" t="s">
        <v>29878</v>
      </c>
      <c r="C867" t="s">
        <v>27096</v>
      </c>
      <c r="D867" s="3"/>
      <c r="J867" t="s">
        <v>29879</v>
      </c>
      <c r="K867" t="s">
        <v>29765</v>
      </c>
      <c r="L867" t="s">
        <v>1263</v>
      </c>
      <c r="M867">
        <v>3</v>
      </c>
      <c r="P867" s="2" t="s">
        <v>29880</v>
      </c>
      <c r="Q867" t="s">
        <v>27099</v>
      </c>
      <c r="S867">
        <v>3.7547005922533572E-4</v>
      </c>
      <c r="T867">
        <v>3.4335216696490529E-6</v>
      </c>
      <c r="U867">
        <v>1.7914040654432029E-5</v>
      </c>
      <c r="V867">
        <v>4.8855363274924457E-5</v>
      </c>
      <c r="W867">
        <v>1.6616565699223429E-4</v>
      </c>
      <c r="X867">
        <v>3.111291880486533E-5</v>
      </c>
      <c r="Y867">
        <v>0.14285714285714279</v>
      </c>
      <c r="Z867">
        <v>0</v>
      </c>
      <c r="AA867">
        <v>0</v>
      </c>
      <c r="AB867">
        <v>1</v>
      </c>
      <c r="AC867">
        <v>0</v>
      </c>
      <c r="AD867" t="s">
        <v>48</v>
      </c>
      <c r="AE867" t="s">
        <v>48</v>
      </c>
      <c r="AF867" t="s">
        <v>48</v>
      </c>
    </row>
    <row r="868" spans="1:32" hidden="1" outlineLevel="1" x14ac:dyDescent="0.2">
      <c r="A868" t="s">
        <v>29881</v>
      </c>
      <c r="B868" t="s">
        <v>29882</v>
      </c>
      <c r="C868" t="s">
        <v>29439</v>
      </c>
      <c r="D868" s="3"/>
      <c r="J868" t="s">
        <v>29883</v>
      </c>
      <c r="K868" t="s">
        <v>29765</v>
      </c>
      <c r="L868" t="s">
        <v>1263</v>
      </c>
      <c r="M868">
        <v>0</v>
      </c>
      <c r="P868" s="2" t="s">
        <v>29884</v>
      </c>
      <c r="Q868" t="s">
        <v>10104</v>
      </c>
      <c r="S868">
        <v>3.7676250212825829E-4</v>
      </c>
      <c r="T868">
        <v>3.602831839089049E-6</v>
      </c>
      <c r="U868">
        <v>2.112736547132954E-5</v>
      </c>
      <c r="V868">
        <v>6.3375882746186107E-5</v>
      </c>
      <c r="W868">
        <v>1.4765503874514249E-4</v>
      </c>
      <c r="X868">
        <v>2.8687083613476719E-5</v>
      </c>
      <c r="Y868">
        <v>0.1</v>
      </c>
      <c r="Z868">
        <v>0</v>
      </c>
      <c r="AA868">
        <v>7.6999999999999999E-2</v>
      </c>
      <c r="AB868">
        <v>0.92300000000000004</v>
      </c>
      <c r="AC868">
        <v>-0.36120000000000002</v>
      </c>
      <c r="AD868" t="s">
        <v>48</v>
      </c>
      <c r="AE868" t="s">
        <v>48</v>
      </c>
      <c r="AF868" t="s">
        <v>48</v>
      </c>
    </row>
    <row r="869" spans="1:32" hidden="1" outlineLevel="1" x14ac:dyDescent="0.2">
      <c r="A869" t="s">
        <v>29885</v>
      </c>
      <c r="B869" t="s">
        <v>29886</v>
      </c>
      <c r="C869" t="s">
        <v>27096</v>
      </c>
      <c r="D869" s="3"/>
      <c r="J869" t="s">
        <v>29887</v>
      </c>
      <c r="K869" t="s">
        <v>29773</v>
      </c>
      <c r="L869" t="s">
        <v>1263</v>
      </c>
      <c r="M869">
        <v>-3</v>
      </c>
      <c r="P869" s="2" t="s">
        <v>29888</v>
      </c>
      <c r="Q869" t="s">
        <v>27099</v>
      </c>
      <c r="S869">
        <v>2.709240943659097E-4</v>
      </c>
      <c r="T869">
        <v>2.6396817247587019E-6</v>
      </c>
      <c r="U869">
        <v>1.8045382603304461E-5</v>
      </c>
      <c r="V869">
        <v>4.6135974116623402E-5</v>
      </c>
      <c r="W869">
        <v>1.3075371680315581E-4</v>
      </c>
      <c r="X869">
        <v>1.610841172805522E-5</v>
      </c>
      <c r="Y869">
        <v>-0.1041666666666667</v>
      </c>
      <c r="Z869">
        <v>0</v>
      </c>
      <c r="AA869">
        <v>0</v>
      </c>
      <c r="AB869">
        <v>1</v>
      </c>
      <c r="AC869">
        <v>0</v>
      </c>
      <c r="AD869" t="s">
        <v>48</v>
      </c>
      <c r="AE869" t="s">
        <v>48</v>
      </c>
      <c r="AF869" t="s">
        <v>48</v>
      </c>
    </row>
    <row r="870" spans="1:32" hidden="1" outlineLevel="1" x14ac:dyDescent="0.2">
      <c r="A870" t="s">
        <v>29889</v>
      </c>
      <c r="B870" t="s">
        <v>29890</v>
      </c>
      <c r="C870" t="s">
        <v>28402</v>
      </c>
      <c r="D870" s="3"/>
      <c r="J870" t="s">
        <v>29891</v>
      </c>
      <c r="K870" t="s">
        <v>29785</v>
      </c>
      <c r="L870" t="s">
        <v>1263</v>
      </c>
      <c r="M870">
        <v>1</v>
      </c>
      <c r="P870" s="2" t="s">
        <v>29892</v>
      </c>
      <c r="Q870" t="s">
        <v>10132</v>
      </c>
      <c r="S870">
        <v>3.1507114181295043E-4</v>
      </c>
      <c r="T870">
        <v>3.4436318401276371E-6</v>
      </c>
      <c r="U870">
        <v>2.48095384449698E-5</v>
      </c>
      <c r="V870">
        <v>4.0396658732788637E-5</v>
      </c>
      <c r="W870">
        <v>1.3002722698729491E-4</v>
      </c>
      <c r="X870">
        <v>3.5507524444255978E-5</v>
      </c>
      <c r="Y870">
        <v>0.1</v>
      </c>
      <c r="Z870">
        <v>0.10100000000000001</v>
      </c>
      <c r="AA870">
        <v>2.9000000000000001E-2</v>
      </c>
      <c r="AB870">
        <v>0.87</v>
      </c>
      <c r="AC870">
        <v>0.37419999999999998</v>
      </c>
      <c r="AD870" t="s">
        <v>48</v>
      </c>
      <c r="AE870" t="s">
        <v>48</v>
      </c>
      <c r="AF870" t="s">
        <v>48</v>
      </c>
    </row>
    <row r="871" spans="1:32" hidden="1" outlineLevel="1" x14ac:dyDescent="0.2">
      <c r="A871" t="s">
        <v>29893</v>
      </c>
      <c r="B871" t="s">
        <v>29894</v>
      </c>
      <c r="C871" t="s">
        <v>27096</v>
      </c>
      <c r="D871" s="3"/>
      <c r="J871" t="s">
        <v>29895</v>
      </c>
      <c r="K871" t="s">
        <v>29797</v>
      </c>
      <c r="L871" t="s">
        <v>1263</v>
      </c>
      <c r="M871">
        <v>2</v>
      </c>
      <c r="P871" s="2" t="s">
        <v>29896</v>
      </c>
      <c r="Q871" t="s">
        <v>27099</v>
      </c>
      <c r="S871">
        <v>2.675792493391782E-4</v>
      </c>
      <c r="T871">
        <v>2.659659458004171E-6</v>
      </c>
      <c r="U871">
        <v>1.8041511793853718E-5</v>
      </c>
      <c r="V871">
        <v>4.3554609874263413E-5</v>
      </c>
      <c r="W871">
        <v>1.2868031626567239E-4</v>
      </c>
      <c r="X871">
        <v>1.7901507817441601E-5</v>
      </c>
      <c r="Y871">
        <v>8.9393939393939373E-2</v>
      </c>
      <c r="Z871">
        <v>5.6000000000000001E-2</v>
      </c>
      <c r="AA871">
        <v>0</v>
      </c>
      <c r="AB871">
        <v>0.94399999999999995</v>
      </c>
      <c r="AC871">
        <v>0.54390000000000005</v>
      </c>
      <c r="AD871" t="s">
        <v>48</v>
      </c>
      <c r="AE871" t="s">
        <v>48</v>
      </c>
      <c r="AF871" t="s">
        <v>48</v>
      </c>
    </row>
    <row r="872" spans="1:32" hidden="1" outlineLevel="1" x14ac:dyDescent="0.2">
      <c r="A872" t="s">
        <v>29897</v>
      </c>
      <c r="B872" t="s">
        <v>29898</v>
      </c>
      <c r="C872" t="s">
        <v>28492</v>
      </c>
      <c r="D872" s="3"/>
      <c r="J872" t="s">
        <v>29899</v>
      </c>
      <c r="K872" t="s">
        <v>29800</v>
      </c>
      <c r="L872" t="s">
        <v>1263</v>
      </c>
      <c r="M872">
        <v>6</v>
      </c>
      <c r="P872" s="2" t="s">
        <v>29900</v>
      </c>
      <c r="Q872" t="s">
        <v>47</v>
      </c>
      <c r="S872">
        <v>2.9131881892681118E-2</v>
      </c>
      <c r="T872">
        <v>3.0459736990451351E-6</v>
      </c>
      <c r="U872">
        <v>2.9381958302110428E-4</v>
      </c>
      <c r="V872">
        <v>8.3406912162899971E-3</v>
      </c>
      <c r="W872">
        <v>5.9565016999840736E-3</v>
      </c>
      <c r="X872">
        <v>1.145148198702373E-4</v>
      </c>
      <c r="Y872">
        <v>-0.4</v>
      </c>
      <c r="Z872">
        <v>0.14199999999999999</v>
      </c>
      <c r="AA872">
        <v>0.27300000000000002</v>
      </c>
      <c r="AB872">
        <v>0.58499999999999996</v>
      </c>
      <c r="AC872">
        <v>-0.4617</v>
      </c>
      <c r="AD872" t="s">
        <v>48</v>
      </c>
      <c r="AE872" t="s">
        <v>48</v>
      </c>
      <c r="AF872" t="s">
        <v>48</v>
      </c>
    </row>
    <row r="873" spans="1:32" hidden="1" outlineLevel="1" x14ac:dyDescent="0.2">
      <c r="A873" t="s">
        <v>29901</v>
      </c>
      <c r="B873" t="s">
        <v>28667</v>
      </c>
      <c r="C873" t="s">
        <v>27096</v>
      </c>
      <c r="D873" s="3"/>
      <c r="J873" t="s">
        <v>29902</v>
      </c>
      <c r="K873" t="s">
        <v>29805</v>
      </c>
      <c r="L873" t="s">
        <v>1263</v>
      </c>
      <c r="M873">
        <v>-2</v>
      </c>
      <c r="P873" s="2" t="s">
        <v>29903</v>
      </c>
      <c r="Q873" t="s">
        <v>27099</v>
      </c>
      <c r="S873">
        <v>4.1463991510681808E-4</v>
      </c>
      <c r="T873">
        <v>2.8391009436745658E-6</v>
      </c>
      <c r="U873">
        <v>1.7011197996907871E-5</v>
      </c>
      <c r="V873">
        <v>5.415048508439213E-5</v>
      </c>
      <c r="W873">
        <v>1.7014554759953171E-4</v>
      </c>
      <c r="X873">
        <v>4.5530887291533872E-5</v>
      </c>
      <c r="Y873">
        <v>0</v>
      </c>
      <c r="Z873">
        <v>0</v>
      </c>
      <c r="AA873">
        <v>0</v>
      </c>
      <c r="AB873">
        <v>1</v>
      </c>
      <c r="AC873">
        <v>0</v>
      </c>
      <c r="AD873" t="s">
        <v>48</v>
      </c>
      <c r="AE873" t="s">
        <v>48</v>
      </c>
      <c r="AF873" t="s">
        <v>48</v>
      </c>
    </row>
    <row r="874" spans="1:32" hidden="1" outlineLevel="1" x14ac:dyDescent="0.2">
      <c r="A874" t="s">
        <v>29904</v>
      </c>
      <c r="B874" t="s">
        <v>29905</v>
      </c>
      <c r="C874" t="s">
        <v>28440</v>
      </c>
      <c r="D874" s="3"/>
      <c r="J874" t="s">
        <v>29906</v>
      </c>
      <c r="K874" t="s">
        <v>29809</v>
      </c>
      <c r="L874" t="s">
        <v>1263</v>
      </c>
      <c r="M874">
        <v>1</v>
      </c>
      <c r="P874" s="2" t="s">
        <v>29907</v>
      </c>
      <c r="Q874" t="s">
        <v>10150</v>
      </c>
      <c r="S874">
        <v>2.353289863094687E-3</v>
      </c>
      <c r="T874">
        <v>6.1359237406577449E-6</v>
      </c>
      <c r="U874">
        <v>7.3428498581051826E-5</v>
      </c>
      <c r="V874">
        <v>2.4598249001428479E-4</v>
      </c>
      <c r="W874">
        <v>5.508213653229177E-4</v>
      </c>
      <c r="X874">
        <v>2.014057099586353E-4</v>
      </c>
      <c r="Y874">
        <v>0</v>
      </c>
      <c r="Z874">
        <v>0</v>
      </c>
      <c r="AA874">
        <v>0</v>
      </c>
      <c r="AB874">
        <v>1</v>
      </c>
      <c r="AC874">
        <v>0</v>
      </c>
      <c r="AD874" t="s">
        <v>48</v>
      </c>
      <c r="AE874" t="s">
        <v>48</v>
      </c>
      <c r="AF874" t="s">
        <v>48</v>
      </c>
    </row>
    <row r="875" spans="1:32" hidden="1" outlineLevel="1" x14ac:dyDescent="0.2">
      <c r="A875" t="s">
        <v>29908</v>
      </c>
      <c r="B875" t="s">
        <v>29909</v>
      </c>
      <c r="C875" t="s">
        <v>29242</v>
      </c>
      <c r="D875" s="3"/>
      <c r="J875" t="s">
        <v>29910</v>
      </c>
      <c r="K875" t="s">
        <v>29817</v>
      </c>
      <c r="L875" t="s">
        <v>1263</v>
      </c>
      <c r="M875">
        <v>3</v>
      </c>
      <c r="P875" s="2" t="s">
        <v>29911</v>
      </c>
      <c r="Q875" t="s">
        <v>10492</v>
      </c>
      <c r="S875">
        <v>3.6853834171779448E-4</v>
      </c>
      <c r="T875">
        <v>2.3623651941306889E-6</v>
      </c>
      <c r="U875">
        <v>1.6569445506320332E-5</v>
      </c>
      <c r="V875">
        <v>5.2457467972999439E-5</v>
      </c>
      <c r="W875">
        <v>1.6525521641597149E-4</v>
      </c>
      <c r="X875">
        <v>3.0582181352656328E-5</v>
      </c>
      <c r="Y875">
        <v>0</v>
      </c>
      <c r="Z875">
        <v>0</v>
      </c>
      <c r="AA875">
        <v>0</v>
      </c>
      <c r="AB875">
        <v>1</v>
      </c>
      <c r="AC875">
        <v>0</v>
      </c>
      <c r="AD875" t="s">
        <v>48</v>
      </c>
      <c r="AE875" t="s">
        <v>48</v>
      </c>
      <c r="AF875" t="s">
        <v>48</v>
      </c>
    </row>
    <row r="876" spans="1:32" hidden="1" outlineLevel="1" x14ac:dyDescent="0.2">
      <c r="A876" t="s">
        <v>29912</v>
      </c>
      <c r="B876" t="s">
        <v>29913</v>
      </c>
      <c r="C876" t="s">
        <v>29914</v>
      </c>
      <c r="D876" s="3"/>
      <c r="J876" t="s">
        <v>29915</v>
      </c>
      <c r="K876" t="s">
        <v>29817</v>
      </c>
      <c r="L876" t="s">
        <v>1263</v>
      </c>
      <c r="M876">
        <v>1</v>
      </c>
      <c r="P876" s="2" t="s">
        <v>29916</v>
      </c>
      <c r="Q876" t="s">
        <v>47</v>
      </c>
      <c r="S876">
        <v>3.0724355019629002E-4</v>
      </c>
      <c r="T876">
        <v>2.4942910386016588E-6</v>
      </c>
      <c r="U876">
        <v>1.6075509847723879E-5</v>
      </c>
      <c r="V876">
        <v>6.2827341025695205E-5</v>
      </c>
      <c r="W876">
        <v>1.3059571210760621E-4</v>
      </c>
      <c r="X876">
        <v>2.180455521738622E-5</v>
      </c>
      <c r="Y876">
        <v>0.35</v>
      </c>
      <c r="Z876">
        <v>0.1</v>
      </c>
      <c r="AA876">
        <v>0</v>
      </c>
      <c r="AB876">
        <v>0.9</v>
      </c>
      <c r="AC876">
        <v>0.1139</v>
      </c>
      <c r="AD876" t="s">
        <v>48</v>
      </c>
      <c r="AE876" t="s">
        <v>48</v>
      </c>
      <c r="AF876" t="s">
        <v>48</v>
      </c>
    </row>
    <row r="877" spans="1:32" hidden="1" outlineLevel="1" x14ac:dyDescent="0.2">
      <c r="A877" t="s">
        <v>29917</v>
      </c>
      <c r="B877" t="s">
        <v>29918</v>
      </c>
      <c r="C877" t="s">
        <v>29919</v>
      </c>
      <c r="D877" s="3"/>
      <c r="J877" t="s">
        <v>29920</v>
      </c>
      <c r="K877" t="s">
        <v>29839</v>
      </c>
      <c r="L877" t="s">
        <v>1263</v>
      </c>
      <c r="M877">
        <v>1</v>
      </c>
      <c r="P877" s="2" t="s">
        <v>29921</v>
      </c>
      <c r="Q877" t="s">
        <v>47</v>
      </c>
      <c r="S877">
        <v>3.5947540891356772E-4</v>
      </c>
      <c r="T877">
        <v>2.3863922251621261E-6</v>
      </c>
      <c r="U877">
        <v>1.5526547940680761E-5</v>
      </c>
      <c r="V877">
        <v>3.5788118111668148E-5</v>
      </c>
      <c r="W877">
        <v>1.964418916031718E-4</v>
      </c>
      <c r="X877">
        <v>2.4066686819423921E-5</v>
      </c>
      <c r="Y877">
        <v>8.666666666666667E-2</v>
      </c>
      <c r="Z877">
        <v>0.20200000000000001</v>
      </c>
      <c r="AA877">
        <v>0.105</v>
      </c>
      <c r="AB877">
        <v>0.69299999999999995</v>
      </c>
      <c r="AC877">
        <v>0.59750000000000003</v>
      </c>
      <c r="AD877" t="s">
        <v>48</v>
      </c>
      <c r="AE877" t="s">
        <v>48</v>
      </c>
      <c r="AF877" t="s">
        <v>48</v>
      </c>
    </row>
    <row r="878" spans="1:32" hidden="1" outlineLevel="1" x14ac:dyDescent="0.2">
      <c r="A878" t="s">
        <v>29922</v>
      </c>
      <c r="B878" t="s">
        <v>29923</v>
      </c>
      <c r="C878" t="s">
        <v>12650</v>
      </c>
      <c r="D878" s="3"/>
      <c r="J878" t="s">
        <v>29924</v>
      </c>
      <c r="K878" t="s">
        <v>29844</v>
      </c>
      <c r="L878" t="s">
        <v>1263</v>
      </c>
      <c r="M878">
        <v>1</v>
      </c>
      <c r="P878" s="2" t="s">
        <v>29925</v>
      </c>
      <c r="Q878" t="s">
        <v>47</v>
      </c>
      <c r="S878">
        <v>7.8760780161246657E-4</v>
      </c>
      <c r="T878">
        <v>4.4854650695924647E-6</v>
      </c>
      <c r="U878">
        <v>2.2507829271489751E-5</v>
      </c>
      <c r="V878">
        <v>7.4818111897911876E-5</v>
      </c>
      <c r="W878">
        <v>2.7722178492695088E-4</v>
      </c>
      <c r="X878">
        <v>6.7176559241488576E-5</v>
      </c>
      <c r="Y878">
        <v>0</v>
      </c>
      <c r="Z878">
        <v>0</v>
      </c>
      <c r="AA878">
        <v>0</v>
      </c>
      <c r="AB878">
        <v>1</v>
      </c>
      <c r="AC878">
        <v>0</v>
      </c>
      <c r="AD878" t="s">
        <v>48</v>
      </c>
      <c r="AE878" t="s">
        <v>48</v>
      </c>
      <c r="AF878" t="s">
        <v>48</v>
      </c>
    </row>
    <row r="879" spans="1:32" hidden="1" outlineLevel="1" x14ac:dyDescent="0.2">
      <c r="A879" t="s">
        <v>29926</v>
      </c>
      <c r="B879" t="s">
        <v>29927</v>
      </c>
      <c r="C879" t="s">
        <v>29919</v>
      </c>
      <c r="D879" s="3"/>
      <c r="J879" t="s">
        <v>29928</v>
      </c>
      <c r="K879" t="s">
        <v>29844</v>
      </c>
      <c r="L879" t="s">
        <v>1263</v>
      </c>
      <c r="M879">
        <v>1</v>
      </c>
      <c r="P879" s="2" t="s">
        <v>29929</v>
      </c>
      <c r="Q879" t="s">
        <v>47</v>
      </c>
      <c r="S879">
        <v>3.7542785867117351E-4</v>
      </c>
      <c r="T879">
        <v>2.0213847164995968E-6</v>
      </c>
      <c r="U879">
        <v>2.2027896193321791E-5</v>
      </c>
      <c r="V879">
        <v>5.1973274821648367E-5</v>
      </c>
      <c r="W879">
        <v>1.7714955902192739E-4</v>
      </c>
      <c r="X879">
        <v>2.2687512682750821E-5</v>
      </c>
      <c r="Y879">
        <v>0</v>
      </c>
      <c r="Z879">
        <v>0</v>
      </c>
      <c r="AA879">
        <v>0</v>
      </c>
      <c r="AB879">
        <v>1</v>
      </c>
      <c r="AC879">
        <v>0</v>
      </c>
      <c r="AD879" t="s">
        <v>48</v>
      </c>
      <c r="AE879" t="s">
        <v>48</v>
      </c>
      <c r="AF879" t="s">
        <v>48</v>
      </c>
    </row>
    <row r="880" spans="1:32" hidden="1" outlineLevel="1" x14ac:dyDescent="0.2">
      <c r="A880" t="s">
        <v>29930</v>
      </c>
      <c r="B880" t="s">
        <v>29931</v>
      </c>
      <c r="C880" t="s">
        <v>29654</v>
      </c>
      <c r="D880" s="3"/>
      <c r="J880" t="s">
        <v>29932</v>
      </c>
      <c r="K880" t="s">
        <v>29844</v>
      </c>
      <c r="L880" t="s">
        <v>1263</v>
      </c>
      <c r="M880">
        <v>-6</v>
      </c>
      <c r="P880" s="2" t="s">
        <v>29933</v>
      </c>
      <c r="Q880" t="s">
        <v>47</v>
      </c>
      <c r="S880">
        <v>5.9970899019390345E-4</v>
      </c>
      <c r="T880">
        <v>2.0215811673551802E-6</v>
      </c>
      <c r="U880">
        <v>1.916578548843972E-5</v>
      </c>
      <c r="V880">
        <v>4.9503159971209243E-5</v>
      </c>
      <c r="W880">
        <v>3.0552918906323612E-4</v>
      </c>
      <c r="X880">
        <v>3.4568060073070228E-5</v>
      </c>
      <c r="Y880">
        <v>1.041666666666668E-2</v>
      </c>
      <c r="Z880">
        <v>8.8999999999999996E-2</v>
      </c>
      <c r="AA880">
        <v>6.6000000000000003E-2</v>
      </c>
      <c r="AB880">
        <v>0.84499999999999997</v>
      </c>
      <c r="AC880">
        <v>0.25</v>
      </c>
      <c r="AD880" t="s">
        <v>48</v>
      </c>
      <c r="AE880" t="s">
        <v>48</v>
      </c>
      <c r="AF880" t="s">
        <v>48</v>
      </c>
    </row>
    <row r="881" spans="1:32" hidden="1" outlineLevel="1" x14ac:dyDescent="0.2">
      <c r="A881" t="s">
        <v>29934</v>
      </c>
      <c r="B881" t="s">
        <v>29935</v>
      </c>
      <c r="C881" t="s">
        <v>29536</v>
      </c>
      <c r="D881" s="3"/>
      <c r="J881" t="s">
        <v>29936</v>
      </c>
      <c r="K881" t="s">
        <v>29852</v>
      </c>
      <c r="L881" t="s">
        <v>1263</v>
      </c>
      <c r="M881">
        <v>1</v>
      </c>
      <c r="P881" s="2" t="s">
        <v>29937</v>
      </c>
      <c r="Q881" t="s">
        <v>47</v>
      </c>
      <c r="S881">
        <v>2.8118537738919258E-4</v>
      </c>
      <c r="T881">
        <v>2.575699909357354E-6</v>
      </c>
      <c r="U881">
        <v>1.9933446310460571E-5</v>
      </c>
      <c r="V881">
        <v>3.6112440284341567E-5</v>
      </c>
      <c r="W881">
        <v>1.4201131125446409E-4</v>
      </c>
      <c r="X881">
        <v>2.2569838620256629E-5</v>
      </c>
      <c r="Y881">
        <v>0.43333333333333329</v>
      </c>
      <c r="Z881">
        <v>0.39200000000000002</v>
      </c>
      <c r="AA881">
        <v>0</v>
      </c>
      <c r="AB881">
        <v>0.60799999999999998</v>
      </c>
      <c r="AC881">
        <v>0.70030000000000003</v>
      </c>
      <c r="AD881" t="s">
        <v>48</v>
      </c>
      <c r="AE881" t="s">
        <v>48</v>
      </c>
      <c r="AF881" t="s">
        <v>48</v>
      </c>
    </row>
    <row r="882" spans="1:32" hidden="1" outlineLevel="1" x14ac:dyDescent="0.2">
      <c r="A882" t="s">
        <v>29938</v>
      </c>
      <c r="B882" t="s">
        <v>29939</v>
      </c>
      <c r="C882" t="s">
        <v>29919</v>
      </c>
      <c r="D882" s="3"/>
      <c r="J882" t="s">
        <v>29940</v>
      </c>
      <c r="K882" t="s">
        <v>29852</v>
      </c>
      <c r="L882" t="s">
        <v>1263</v>
      </c>
      <c r="M882">
        <v>1</v>
      </c>
      <c r="P882" s="2" t="s">
        <v>29941</v>
      </c>
      <c r="Q882" t="s">
        <v>47</v>
      </c>
      <c r="S882">
        <v>4.7982108662836248E-4</v>
      </c>
      <c r="T882">
        <v>3.5845991988026071E-6</v>
      </c>
      <c r="U882">
        <v>5.076647357782349E-5</v>
      </c>
      <c r="V882">
        <v>4.5812721509719267E-5</v>
      </c>
      <c r="W882">
        <v>1.687053591012955E-4</v>
      </c>
      <c r="X882">
        <v>3.7283502024365589E-5</v>
      </c>
      <c r="Y882">
        <v>8.3680555555555564E-2</v>
      </c>
      <c r="Z882">
        <v>0.16200000000000001</v>
      </c>
      <c r="AA882">
        <v>6.7000000000000004E-2</v>
      </c>
      <c r="AB882">
        <v>0.77</v>
      </c>
      <c r="AC882">
        <v>0.89970000000000006</v>
      </c>
      <c r="AD882" t="s">
        <v>48</v>
      </c>
      <c r="AE882" t="s">
        <v>48</v>
      </c>
      <c r="AF882" t="s">
        <v>48</v>
      </c>
    </row>
    <row r="883" spans="1:32" hidden="1" outlineLevel="1" x14ac:dyDescent="0.2">
      <c r="A883" t="s">
        <v>29942</v>
      </c>
      <c r="B883" t="s">
        <v>29943</v>
      </c>
      <c r="C883" t="s">
        <v>12650</v>
      </c>
      <c r="D883" s="3"/>
      <c r="J883" t="s">
        <v>29944</v>
      </c>
      <c r="K883" t="s">
        <v>29857</v>
      </c>
      <c r="L883" t="s">
        <v>1263</v>
      </c>
      <c r="M883">
        <v>1</v>
      </c>
      <c r="P883" s="2" t="s">
        <v>29945</v>
      </c>
      <c r="Q883" t="s">
        <v>47</v>
      </c>
      <c r="S883">
        <v>7.8435684554278851E-4</v>
      </c>
      <c r="T883">
        <v>4.0167683437175583E-6</v>
      </c>
      <c r="U883">
        <v>2.83515801129397E-5</v>
      </c>
      <c r="V883">
        <v>6.8579975049942732E-5</v>
      </c>
      <c r="W883">
        <v>3.2999066752381617E-4</v>
      </c>
      <c r="X883">
        <v>5.7059736718656502E-5</v>
      </c>
      <c r="Y883">
        <v>0</v>
      </c>
      <c r="Z883">
        <v>0</v>
      </c>
      <c r="AA883">
        <v>0</v>
      </c>
      <c r="AB883">
        <v>1</v>
      </c>
      <c r="AC883">
        <v>0</v>
      </c>
      <c r="AD883" t="s">
        <v>48</v>
      </c>
      <c r="AE883" t="s">
        <v>48</v>
      </c>
      <c r="AF883" t="s">
        <v>48</v>
      </c>
    </row>
    <row r="884" spans="1:32" hidden="1" outlineLevel="1" x14ac:dyDescent="0.2">
      <c r="A884" t="s">
        <v>29946</v>
      </c>
      <c r="B884" t="s">
        <v>29947</v>
      </c>
      <c r="C884" t="s">
        <v>27760</v>
      </c>
      <c r="D884" s="3"/>
      <c r="J884" t="s">
        <v>29948</v>
      </c>
      <c r="K884" t="s">
        <v>29857</v>
      </c>
      <c r="L884" t="s">
        <v>1263</v>
      </c>
      <c r="M884">
        <v>0</v>
      </c>
      <c r="P884" s="2" t="s">
        <v>29949</v>
      </c>
      <c r="Q884" t="s">
        <v>47</v>
      </c>
      <c r="S884">
        <v>3.5350295365788043E-4</v>
      </c>
      <c r="T884">
        <v>3.497493935356033E-6</v>
      </c>
      <c r="U884">
        <v>1.8536167772253979E-5</v>
      </c>
      <c r="V884">
        <v>5.0132915930589661E-5</v>
      </c>
      <c r="W884">
        <v>1.2339011300355199E-4</v>
      </c>
      <c r="X884">
        <v>6.3584797317162156E-5</v>
      </c>
      <c r="Y884">
        <v>0.115</v>
      </c>
      <c r="Z884">
        <v>0.16400000000000001</v>
      </c>
      <c r="AA884">
        <v>0</v>
      </c>
      <c r="AB884">
        <v>0.83599999999999997</v>
      </c>
      <c r="AC884">
        <v>0.86080000000000001</v>
      </c>
      <c r="AD884" t="s">
        <v>48</v>
      </c>
      <c r="AE884" t="s">
        <v>48</v>
      </c>
      <c r="AF884" t="s">
        <v>48</v>
      </c>
    </row>
    <row r="885" spans="1:32" hidden="1" outlineLevel="1" x14ac:dyDescent="0.2">
      <c r="A885" t="s">
        <v>29950</v>
      </c>
      <c r="B885" t="s">
        <v>29951</v>
      </c>
      <c r="C885" t="s">
        <v>28663</v>
      </c>
      <c r="D885" s="3"/>
      <c r="J885" t="s">
        <v>29952</v>
      </c>
      <c r="K885" t="s">
        <v>29857</v>
      </c>
      <c r="L885" t="s">
        <v>1263</v>
      </c>
      <c r="M885">
        <v>-3</v>
      </c>
      <c r="P885" s="2" t="s">
        <v>29953</v>
      </c>
      <c r="Q885" t="s">
        <v>47</v>
      </c>
      <c r="S885">
        <v>2.653168048709631E-4</v>
      </c>
      <c r="T885">
        <v>2.790857479340048E-6</v>
      </c>
      <c r="U885">
        <v>1.903605334518943E-5</v>
      </c>
      <c r="V885">
        <v>4.4925978727405891E-5</v>
      </c>
      <c r="W885">
        <v>1.2542084732558581E-4</v>
      </c>
      <c r="X885">
        <v>1.9734221496037211E-5</v>
      </c>
      <c r="Y885">
        <v>0</v>
      </c>
      <c r="Z885">
        <v>0</v>
      </c>
      <c r="AA885">
        <v>0</v>
      </c>
      <c r="AB885">
        <v>1</v>
      </c>
      <c r="AC885">
        <v>0</v>
      </c>
      <c r="AD885" t="s">
        <v>48</v>
      </c>
      <c r="AE885" t="s">
        <v>48</v>
      </c>
      <c r="AF885" t="s">
        <v>48</v>
      </c>
    </row>
    <row r="886" spans="1:32" hidden="1" outlineLevel="1" x14ac:dyDescent="0.2">
      <c r="A886" t="s">
        <v>29954</v>
      </c>
      <c r="B886" t="s">
        <v>29955</v>
      </c>
      <c r="C886" t="s">
        <v>29919</v>
      </c>
      <c r="D886" s="3"/>
      <c r="J886" t="s">
        <v>29956</v>
      </c>
      <c r="K886" t="s">
        <v>29857</v>
      </c>
      <c r="L886" t="s">
        <v>1263</v>
      </c>
      <c r="M886">
        <v>1</v>
      </c>
      <c r="P886" s="2" t="s">
        <v>29957</v>
      </c>
      <c r="Q886" t="s">
        <v>47</v>
      </c>
      <c r="S886">
        <v>3.5837566247209912E-4</v>
      </c>
      <c r="T886">
        <v>2.14309579860128E-6</v>
      </c>
      <c r="U886">
        <v>1.9307850379846059E-5</v>
      </c>
      <c r="V886">
        <v>4.766605343320407E-5</v>
      </c>
      <c r="W886">
        <v>1.8182852363679561E-4</v>
      </c>
      <c r="X886">
        <v>1.8208014807896689E-5</v>
      </c>
      <c r="Y886">
        <v>0</v>
      </c>
      <c r="Z886">
        <v>0</v>
      </c>
      <c r="AA886">
        <v>0</v>
      </c>
      <c r="AB886">
        <v>1</v>
      </c>
      <c r="AC886">
        <v>0</v>
      </c>
      <c r="AD886" t="s">
        <v>48</v>
      </c>
      <c r="AE886" t="s">
        <v>48</v>
      </c>
      <c r="AF886" t="s">
        <v>48</v>
      </c>
    </row>
    <row r="887" spans="1:32" hidden="1" outlineLevel="1" x14ac:dyDescent="0.2">
      <c r="A887" t="s">
        <v>29958</v>
      </c>
      <c r="B887" t="s">
        <v>27412</v>
      </c>
      <c r="C887" t="s">
        <v>28904</v>
      </c>
      <c r="D887" s="3"/>
      <c r="J887" t="s">
        <v>29959</v>
      </c>
      <c r="K887" t="s">
        <v>29877</v>
      </c>
      <c r="L887" t="s">
        <v>1263</v>
      </c>
      <c r="M887">
        <v>3</v>
      </c>
      <c r="P887" s="2" t="s">
        <v>29960</v>
      </c>
      <c r="Q887" t="s">
        <v>47</v>
      </c>
      <c r="S887">
        <v>1.5623915940523149E-2</v>
      </c>
      <c r="T887">
        <v>1.758519101713318E-5</v>
      </c>
      <c r="U887">
        <v>1.16890252684243E-4</v>
      </c>
      <c r="V887">
        <v>7.8259455040097237E-4</v>
      </c>
      <c r="W887">
        <v>1.818134449422359E-3</v>
      </c>
      <c r="X887">
        <v>6.8497145548462868E-3</v>
      </c>
      <c r="Y887">
        <v>0</v>
      </c>
      <c r="Z887">
        <v>0</v>
      </c>
      <c r="AA887">
        <v>0</v>
      </c>
      <c r="AB887">
        <v>1</v>
      </c>
      <c r="AC887">
        <v>0</v>
      </c>
      <c r="AD887" t="s">
        <v>48</v>
      </c>
      <c r="AE887" t="s">
        <v>48</v>
      </c>
      <c r="AF887" t="s">
        <v>48</v>
      </c>
    </row>
    <row r="888" spans="1:32" hidden="1" outlineLevel="1" x14ac:dyDescent="0.2">
      <c r="A888" t="s">
        <v>29961</v>
      </c>
      <c r="B888" t="s">
        <v>29962</v>
      </c>
      <c r="C888" t="s">
        <v>28904</v>
      </c>
      <c r="D888" s="3"/>
      <c r="J888" t="s">
        <v>29963</v>
      </c>
      <c r="K888" t="s">
        <v>29881</v>
      </c>
      <c r="L888" t="s">
        <v>1263</v>
      </c>
      <c r="M888">
        <v>1</v>
      </c>
      <c r="P888" s="2" t="s">
        <v>29964</v>
      </c>
      <c r="Q888" t="s">
        <v>47</v>
      </c>
      <c r="S888">
        <v>0.23066182434558871</v>
      </c>
      <c r="T888">
        <v>5.0760325393639498E-5</v>
      </c>
      <c r="U888">
        <v>0.2301779240369797</v>
      </c>
      <c r="V888">
        <v>1.3129088329151271E-3</v>
      </c>
      <c r="W888">
        <v>2.5971181690692902E-2</v>
      </c>
      <c r="X888">
        <v>1.293856534175575E-3</v>
      </c>
      <c r="Y888">
        <v>-8.3333333333333402E-3</v>
      </c>
      <c r="Z888">
        <v>0.05</v>
      </c>
      <c r="AA888">
        <v>3.2000000000000001E-2</v>
      </c>
      <c r="AB888">
        <v>0.91800000000000004</v>
      </c>
      <c r="AC888">
        <v>0.2263</v>
      </c>
      <c r="AD888" t="s">
        <v>48</v>
      </c>
      <c r="AE888" t="s">
        <v>48</v>
      </c>
      <c r="AF888" t="s">
        <v>48</v>
      </c>
    </row>
    <row r="889" spans="1:32" hidden="1" outlineLevel="1" x14ac:dyDescent="0.2">
      <c r="A889" t="s">
        <v>29965</v>
      </c>
      <c r="B889" t="s">
        <v>29966</v>
      </c>
      <c r="C889" t="s">
        <v>29281</v>
      </c>
      <c r="D889" s="3"/>
      <c r="J889" t="s">
        <v>29967</v>
      </c>
      <c r="K889" t="s">
        <v>29885</v>
      </c>
      <c r="L889" t="s">
        <v>1263</v>
      </c>
      <c r="M889">
        <v>1</v>
      </c>
      <c r="P889" s="2" t="s">
        <v>29968</v>
      </c>
      <c r="Q889" t="s">
        <v>47</v>
      </c>
      <c r="S889">
        <v>2.7808107552118599E-4</v>
      </c>
      <c r="T889">
        <v>2.878992972910055E-6</v>
      </c>
      <c r="U889">
        <v>2.0907014913973399E-5</v>
      </c>
      <c r="V889">
        <v>4.4976473873248317E-5</v>
      </c>
      <c r="W889">
        <v>1.3162776303943249E-4</v>
      </c>
      <c r="X889">
        <v>1.6479118130519051E-5</v>
      </c>
      <c r="Y889">
        <v>0.1</v>
      </c>
      <c r="Z889">
        <v>0</v>
      </c>
      <c r="AA889">
        <v>0</v>
      </c>
      <c r="AB889">
        <v>1</v>
      </c>
      <c r="AC889">
        <v>0</v>
      </c>
      <c r="AD889" t="s">
        <v>48</v>
      </c>
      <c r="AE889" t="s">
        <v>48</v>
      </c>
      <c r="AF889" t="s">
        <v>48</v>
      </c>
    </row>
    <row r="890" spans="1:32" hidden="1" outlineLevel="1" x14ac:dyDescent="0.2">
      <c r="A890" t="s">
        <v>29969</v>
      </c>
      <c r="B890" t="s">
        <v>29970</v>
      </c>
      <c r="C890" t="s">
        <v>29281</v>
      </c>
      <c r="D890" s="3"/>
      <c r="J890" t="s">
        <v>29971</v>
      </c>
      <c r="K890" t="s">
        <v>29889</v>
      </c>
      <c r="L890" t="s">
        <v>1263</v>
      </c>
      <c r="M890">
        <v>1</v>
      </c>
      <c r="P890" s="2" t="s">
        <v>29972</v>
      </c>
      <c r="Q890" t="s">
        <v>47</v>
      </c>
      <c r="S890">
        <v>5.9619441162794828E-4</v>
      </c>
      <c r="T890">
        <v>2.4063501768978308E-6</v>
      </c>
      <c r="U890">
        <v>3.4939319448312738E-5</v>
      </c>
      <c r="V890">
        <v>5.9157464420422912E-5</v>
      </c>
      <c r="W890">
        <v>2.2657173394691199E-4</v>
      </c>
      <c r="X890">
        <v>4.3189644202357158E-5</v>
      </c>
      <c r="Y890">
        <v>0.36499999999999999</v>
      </c>
      <c r="Z890">
        <v>0.73</v>
      </c>
      <c r="AA890">
        <v>0</v>
      </c>
      <c r="AB890">
        <v>0.27</v>
      </c>
      <c r="AC890">
        <v>0.92669999999999997</v>
      </c>
      <c r="AD890" t="s">
        <v>48</v>
      </c>
      <c r="AE890" t="s">
        <v>48</v>
      </c>
      <c r="AF890" t="s">
        <v>48</v>
      </c>
    </row>
    <row r="891" spans="1:32" hidden="1" outlineLevel="1" x14ac:dyDescent="0.2">
      <c r="A891" t="s">
        <v>29973</v>
      </c>
      <c r="B891" t="s">
        <v>29974</v>
      </c>
      <c r="C891" t="s">
        <v>28904</v>
      </c>
      <c r="D891" s="3"/>
      <c r="J891" t="s">
        <v>29975</v>
      </c>
      <c r="K891" t="s">
        <v>29893</v>
      </c>
      <c r="L891" t="s">
        <v>1263</v>
      </c>
      <c r="M891">
        <v>4</v>
      </c>
      <c r="P891" s="2" t="s">
        <v>29976</v>
      </c>
      <c r="Q891" t="s">
        <v>47</v>
      </c>
      <c r="S891">
        <v>3.7528527900576591E-4</v>
      </c>
      <c r="T891">
        <v>3.576905328372959E-6</v>
      </c>
      <c r="U891">
        <v>2.110867717419751E-5</v>
      </c>
      <c r="V891">
        <v>6.0540340200532228E-5</v>
      </c>
      <c r="W891">
        <v>1.5736857312731439E-4</v>
      </c>
      <c r="X891">
        <v>3.4778062399709597E-5</v>
      </c>
      <c r="Y891">
        <v>-0.125</v>
      </c>
      <c r="Z891">
        <v>9.2999999999999999E-2</v>
      </c>
      <c r="AA891">
        <v>9.7000000000000003E-2</v>
      </c>
      <c r="AB891">
        <v>0.81</v>
      </c>
      <c r="AC891">
        <v>-5.16E-2</v>
      </c>
      <c r="AD891" t="s">
        <v>48</v>
      </c>
      <c r="AE891" t="s">
        <v>48</v>
      </c>
      <c r="AF891" t="s">
        <v>48</v>
      </c>
    </row>
    <row r="892" spans="1:32" hidden="1" outlineLevel="1" x14ac:dyDescent="0.2">
      <c r="A892" t="s">
        <v>29977</v>
      </c>
      <c r="B892" t="s">
        <v>29978</v>
      </c>
      <c r="C892" t="s">
        <v>28492</v>
      </c>
      <c r="D892" s="3"/>
      <c r="J892" t="s">
        <v>29979</v>
      </c>
      <c r="K892" t="s">
        <v>29901</v>
      </c>
      <c r="L892" t="s">
        <v>1263</v>
      </c>
      <c r="M892">
        <v>5</v>
      </c>
      <c r="P892" s="2" t="s">
        <v>29980</v>
      </c>
      <c r="Q892" t="s">
        <v>47</v>
      </c>
      <c r="S892">
        <v>3.3909565536305308E-4</v>
      </c>
      <c r="T892">
        <v>2.3152394987846492E-6</v>
      </c>
      <c r="U892">
        <v>2.0382942238938991E-5</v>
      </c>
      <c r="V892">
        <v>6.9692032411694527E-5</v>
      </c>
      <c r="W892">
        <v>1.444932131562382E-4</v>
      </c>
      <c r="X892">
        <v>2.527244396333117E-5</v>
      </c>
      <c r="Y892">
        <v>0.42499999999999999</v>
      </c>
      <c r="Z892">
        <v>0.17100000000000001</v>
      </c>
      <c r="AA892">
        <v>0</v>
      </c>
      <c r="AB892">
        <v>0.82899999999999996</v>
      </c>
      <c r="AC892">
        <v>0.31819999999999998</v>
      </c>
      <c r="AD892" t="s">
        <v>48</v>
      </c>
      <c r="AE892" t="s">
        <v>48</v>
      </c>
      <c r="AF892" t="s">
        <v>48</v>
      </c>
    </row>
    <row r="893" spans="1:32" hidden="1" outlineLevel="1" x14ac:dyDescent="0.2">
      <c r="A893" t="s">
        <v>29981</v>
      </c>
      <c r="B893" t="s">
        <v>29982</v>
      </c>
      <c r="C893" t="s">
        <v>29983</v>
      </c>
      <c r="D893" s="3"/>
      <c r="J893" t="s">
        <v>29984</v>
      </c>
      <c r="K893" t="s">
        <v>29908</v>
      </c>
      <c r="L893" t="s">
        <v>1263</v>
      </c>
      <c r="M893">
        <v>1</v>
      </c>
      <c r="P893" s="2" t="s">
        <v>29985</v>
      </c>
      <c r="Q893" t="s">
        <v>24201</v>
      </c>
      <c r="S893">
        <v>3.0625186627730733E-4</v>
      </c>
      <c r="T893">
        <v>2.3352772586804349E-6</v>
      </c>
      <c r="U893">
        <v>1.7535387087264102E-5</v>
      </c>
      <c r="V893">
        <v>4.4449625420384109E-5</v>
      </c>
      <c r="W893">
        <v>1.5341647667810321E-4</v>
      </c>
      <c r="X893">
        <v>2.0512188712018539E-5</v>
      </c>
      <c r="Y893">
        <v>-2.222222222222222E-2</v>
      </c>
      <c r="Z893">
        <v>0</v>
      </c>
      <c r="AA893">
        <v>7.4999999999999997E-2</v>
      </c>
      <c r="AB893">
        <v>0.92500000000000004</v>
      </c>
      <c r="AC893">
        <v>-0.29599999999999999</v>
      </c>
      <c r="AD893" t="s">
        <v>48</v>
      </c>
      <c r="AE893" t="s">
        <v>48</v>
      </c>
      <c r="AF893" t="s">
        <v>48</v>
      </c>
    </row>
    <row r="894" spans="1:32" hidden="1" outlineLevel="1" x14ac:dyDescent="0.2">
      <c r="A894" t="s">
        <v>29986</v>
      </c>
      <c r="B894" t="s">
        <v>29987</v>
      </c>
      <c r="C894" t="s">
        <v>29988</v>
      </c>
      <c r="D894" s="3"/>
      <c r="J894" t="s">
        <v>29989</v>
      </c>
      <c r="K894" t="s">
        <v>29922</v>
      </c>
      <c r="L894" t="s">
        <v>1263</v>
      </c>
      <c r="M894">
        <v>1</v>
      </c>
      <c r="P894" s="2" t="s">
        <v>29990</v>
      </c>
      <c r="Q894" t="s">
        <v>47</v>
      </c>
      <c r="S894">
        <v>2.9174226801842451E-4</v>
      </c>
      <c r="T894">
        <v>2.9896614250901621E-6</v>
      </c>
      <c r="U894">
        <v>1.8908389392890971E-5</v>
      </c>
      <c r="V894">
        <v>5.5268548749154427E-5</v>
      </c>
      <c r="W894">
        <v>1.2533775588963181E-4</v>
      </c>
      <c r="X894">
        <v>2.546225186961237E-5</v>
      </c>
      <c r="Y894">
        <v>4.3303571428571427E-2</v>
      </c>
      <c r="Z894">
        <v>9.6000000000000002E-2</v>
      </c>
      <c r="AA894">
        <v>0</v>
      </c>
      <c r="AB894">
        <v>0.90400000000000003</v>
      </c>
      <c r="AC894">
        <v>0.52669999999999995</v>
      </c>
      <c r="AD894" t="s">
        <v>48</v>
      </c>
      <c r="AE894" t="s">
        <v>48</v>
      </c>
      <c r="AF894" t="s">
        <v>48</v>
      </c>
    </row>
    <row r="895" spans="1:32" hidden="1" outlineLevel="1" x14ac:dyDescent="0.2">
      <c r="A895" t="s">
        <v>29991</v>
      </c>
      <c r="B895" t="s">
        <v>29992</v>
      </c>
      <c r="C895" t="s">
        <v>28492</v>
      </c>
      <c r="D895" s="3"/>
      <c r="J895" t="s">
        <v>29993</v>
      </c>
      <c r="K895" t="s">
        <v>29930</v>
      </c>
      <c r="L895" t="s">
        <v>1263</v>
      </c>
      <c r="M895">
        <v>8</v>
      </c>
      <c r="P895" s="2" t="s">
        <v>29994</v>
      </c>
      <c r="Q895" t="s">
        <v>47</v>
      </c>
      <c r="S895">
        <v>0.44081535935401922</v>
      </c>
      <c r="T895">
        <v>1.7303373897448179E-4</v>
      </c>
      <c r="U895">
        <v>1.977637642994523E-3</v>
      </c>
      <c r="V895">
        <v>2.0021495874971151E-3</v>
      </c>
      <c r="W895">
        <v>8.2432711496949196E-3</v>
      </c>
      <c r="X895">
        <v>0.2396335452795029</v>
      </c>
      <c r="Y895">
        <v>0.33750000000000002</v>
      </c>
      <c r="Z895">
        <v>0.51200000000000001</v>
      </c>
      <c r="AA895">
        <v>0.20100000000000001</v>
      </c>
      <c r="AB895">
        <v>0.28699999999999998</v>
      </c>
      <c r="AC895">
        <v>0.67049999999999998</v>
      </c>
      <c r="AD895" t="s">
        <v>48</v>
      </c>
      <c r="AE895" t="s">
        <v>48</v>
      </c>
      <c r="AF895" t="s">
        <v>48</v>
      </c>
    </row>
    <row r="896" spans="1:32" hidden="1" outlineLevel="1" x14ac:dyDescent="0.2">
      <c r="A896" t="s">
        <v>29995</v>
      </c>
      <c r="B896" t="s">
        <v>29996</v>
      </c>
      <c r="C896" t="s">
        <v>28785</v>
      </c>
      <c r="D896" s="3"/>
      <c r="J896" t="s">
        <v>29997</v>
      </c>
      <c r="K896" t="s">
        <v>29930</v>
      </c>
      <c r="L896" t="s">
        <v>1263</v>
      </c>
      <c r="M896">
        <v>1</v>
      </c>
      <c r="P896" s="2" t="s">
        <v>29998</v>
      </c>
      <c r="Q896" t="s">
        <v>47</v>
      </c>
      <c r="S896">
        <v>2.5619270745664831E-3</v>
      </c>
      <c r="T896">
        <v>2.7464566301205199E-5</v>
      </c>
      <c r="U896">
        <v>3.8665509782731528E-4</v>
      </c>
      <c r="V896">
        <v>6.8660068791359663E-5</v>
      </c>
      <c r="W896">
        <v>1.2424653396010401E-3</v>
      </c>
      <c r="X896">
        <v>1.5174684813246131E-4</v>
      </c>
      <c r="Y896">
        <v>0.13125000000000001</v>
      </c>
      <c r="Z896">
        <v>0.161</v>
      </c>
      <c r="AA896">
        <v>3.3000000000000002E-2</v>
      </c>
      <c r="AB896">
        <v>0.80600000000000005</v>
      </c>
      <c r="AC896">
        <v>0.82709999999999995</v>
      </c>
      <c r="AD896" t="s">
        <v>48</v>
      </c>
      <c r="AE896" t="s">
        <v>48</v>
      </c>
      <c r="AF896" t="s">
        <v>48</v>
      </c>
    </row>
    <row r="897" spans="1:44" hidden="1" outlineLevel="1" x14ac:dyDescent="0.2">
      <c r="A897" t="s">
        <v>29999</v>
      </c>
      <c r="B897" t="s">
        <v>30000</v>
      </c>
      <c r="C897" t="s">
        <v>30001</v>
      </c>
      <c r="D897" s="3"/>
      <c r="J897" t="s">
        <v>30002</v>
      </c>
      <c r="K897" t="s">
        <v>29961</v>
      </c>
      <c r="L897" t="s">
        <v>1263</v>
      </c>
      <c r="M897">
        <v>3</v>
      </c>
      <c r="P897" s="2" t="s">
        <v>30003</v>
      </c>
      <c r="Q897" t="s">
        <v>47</v>
      </c>
      <c r="S897">
        <v>4.0180378709919751E-4</v>
      </c>
      <c r="T897">
        <v>1.882347191894951E-6</v>
      </c>
      <c r="U897">
        <v>1.8988730516866781E-5</v>
      </c>
      <c r="V897">
        <v>4.8813446483109153E-5</v>
      </c>
      <c r="W897">
        <v>2.155809634132311E-4</v>
      </c>
      <c r="X897">
        <v>2.0434365069377239E-5</v>
      </c>
      <c r="Y897">
        <v>-3.571428571428567E-3</v>
      </c>
      <c r="Z897">
        <v>0.10100000000000001</v>
      </c>
      <c r="AA897">
        <v>0.107</v>
      </c>
      <c r="AB897">
        <v>0.79200000000000004</v>
      </c>
      <c r="AC897">
        <v>0.1492</v>
      </c>
      <c r="AD897" t="s">
        <v>48</v>
      </c>
      <c r="AE897" t="s">
        <v>48</v>
      </c>
      <c r="AF897" t="s">
        <v>48</v>
      </c>
    </row>
    <row r="898" spans="1:44" hidden="1" outlineLevel="1" x14ac:dyDescent="0.2">
      <c r="A898" t="s">
        <v>30004</v>
      </c>
      <c r="B898" t="s">
        <v>30005</v>
      </c>
      <c r="C898" t="s">
        <v>27096</v>
      </c>
      <c r="D898" s="3"/>
      <c r="J898" t="s">
        <v>30006</v>
      </c>
      <c r="K898" t="s">
        <v>29973</v>
      </c>
      <c r="L898" t="s">
        <v>1263</v>
      </c>
      <c r="M898">
        <v>-3</v>
      </c>
      <c r="P898" s="2" t="s">
        <v>30007</v>
      </c>
      <c r="Q898" t="s">
        <v>27099</v>
      </c>
      <c r="S898">
        <v>4.9053906695917249E-4</v>
      </c>
      <c r="T898">
        <v>1.8926346001535419E-6</v>
      </c>
      <c r="U898">
        <v>2.0644161850214001E-5</v>
      </c>
      <c r="V898">
        <v>3.8615267840214067E-5</v>
      </c>
      <c r="W898">
        <v>2.327891270397231E-4</v>
      </c>
      <c r="X898">
        <v>2.697776471904945E-5</v>
      </c>
      <c r="Y898">
        <v>0.5</v>
      </c>
      <c r="Z898">
        <v>0.191</v>
      </c>
      <c r="AA898">
        <v>0</v>
      </c>
      <c r="AB898">
        <v>0.80900000000000005</v>
      </c>
      <c r="AC898">
        <v>0.51060000000000005</v>
      </c>
      <c r="AD898" t="s">
        <v>48</v>
      </c>
      <c r="AE898" t="s">
        <v>48</v>
      </c>
      <c r="AF898" t="s">
        <v>48</v>
      </c>
    </row>
    <row r="899" spans="1:44" hidden="1" outlineLevel="1" x14ac:dyDescent="0.2">
      <c r="A899" t="s">
        <v>30008</v>
      </c>
      <c r="B899" t="s">
        <v>30009</v>
      </c>
      <c r="C899" t="s">
        <v>12650</v>
      </c>
      <c r="D899" s="3"/>
      <c r="J899" t="s">
        <v>30010</v>
      </c>
      <c r="K899" t="s">
        <v>29986</v>
      </c>
      <c r="L899" t="s">
        <v>1263</v>
      </c>
      <c r="M899">
        <v>1</v>
      </c>
      <c r="P899" s="2" t="s">
        <v>30011</v>
      </c>
      <c r="Q899" t="s">
        <v>47</v>
      </c>
      <c r="S899">
        <v>3.4146427060477441E-4</v>
      </c>
      <c r="T899">
        <v>2.1165610633033789E-6</v>
      </c>
      <c r="U899">
        <v>1.7059512174455449E-5</v>
      </c>
      <c r="V899">
        <v>4.7409015678567812E-5</v>
      </c>
      <c r="W899">
        <v>1.5708507271483541E-4</v>
      </c>
      <c r="X899">
        <v>2.8031789042870511E-5</v>
      </c>
      <c r="Y899">
        <v>0</v>
      </c>
      <c r="Z899">
        <v>0.14699999999999999</v>
      </c>
      <c r="AA899">
        <v>0</v>
      </c>
      <c r="AB899">
        <v>0.85299999999999998</v>
      </c>
      <c r="AC899">
        <v>0.2263</v>
      </c>
      <c r="AD899" t="s">
        <v>48</v>
      </c>
      <c r="AE899" t="s">
        <v>48</v>
      </c>
      <c r="AF899" t="s">
        <v>48</v>
      </c>
    </row>
    <row r="900" spans="1:44" hidden="1" outlineLevel="1" x14ac:dyDescent="0.2">
      <c r="A900" t="s">
        <v>30012</v>
      </c>
      <c r="B900" t="s">
        <v>27793</v>
      </c>
      <c r="C900" t="s">
        <v>29439</v>
      </c>
      <c r="D900" s="3"/>
      <c r="J900" t="s">
        <v>30013</v>
      </c>
      <c r="K900" t="s">
        <v>29999</v>
      </c>
      <c r="L900" t="s">
        <v>1263</v>
      </c>
      <c r="M900">
        <v>2</v>
      </c>
      <c r="P900" s="2" t="s">
        <v>30014</v>
      </c>
      <c r="Q900" t="s">
        <v>10104</v>
      </c>
      <c r="S900">
        <v>2.711313427425921E-4</v>
      </c>
      <c r="T900">
        <v>2.9352020192163759E-6</v>
      </c>
      <c r="U900">
        <v>1.8923794414149601E-5</v>
      </c>
      <c r="V900">
        <v>4.5871478505432613E-5</v>
      </c>
      <c r="W900">
        <v>1.219120458699763E-4</v>
      </c>
      <c r="X900">
        <v>2.054509604931809E-5</v>
      </c>
      <c r="Y900">
        <v>9.166666666666666E-2</v>
      </c>
      <c r="Z900">
        <v>0</v>
      </c>
      <c r="AA900">
        <v>5.5E-2</v>
      </c>
      <c r="AB900">
        <v>0.94499999999999995</v>
      </c>
      <c r="AC900">
        <v>-0.42259999999999998</v>
      </c>
      <c r="AD900" t="s">
        <v>48</v>
      </c>
      <c r="AE900" t="s">
        <v>48</v>
      </c>
      <c r="AF900" t="s">
        <v>48</v>
      </c>
    </row>
    <row r="901" spans="1:44" hidden="1" outlineLevel="1" x14ac:dyDescent="0.2">
      <c r="A901" t="s">
        <v>30015</v>
      </c>
      <c r="B901" t="s">
        <v>30016</v>
      </c>
      <c r="C901" t="s">
        <v>28904</v>
      </c>
      <c r="D901" s="3"/>
      <c r="J901" t="s">
        <v>30017</v>
      </c>
      <c r="K901" t="s">
        <v>30004</v>
      </c>
      <c r="L901" t="s">
        <v>1263</v>
      </c>
      <c r="M901">
        <v>5</v>
      </c>
      <c r="P901" s="2" t="s">
        <v>30018</v>
      </c>
      <c r="Q901" t="s">
        <v>47</v>
      </c>
      <c r="S901">
        <v>1.831743866205215E-3</v>
      </c>
      <c r="T901">
        <v>3.6063502193428583E-5</v>
      </c>
      <c r="U901">
        <v>1.253091904800385E-4</v>
      </c>
      <c r="V901">
        <v>3.5639220732264221E-4</v>
      </c>
      <c r="W901">
        <v>5.5602134671062231E-4</v>
      </c>
      <c r="X901">
        <v>1.6088341362774369E-4</v>
      </c>
      <c r="Y901">
        <v>0.1675925925925926</v>
      </c>
      <c r="Z901">
        <v>0.21299999999999999</v>
      </c>
      <c r="AA901">
        <v>0.13700000000000001</v>
      </c>
      <c r="AB901">
        <v>0.65</v>
      </c>
      <c r="AC901">
        <v>0.84899999999999998</v>
      </c>
      <c r="AD901" t="s">
        <v>48</v>
      </c>
      <c r="AE901" t="s">
        <v>48</v>
      </c>
      <c r="AF901" t="s">
        <v>48</v>
      </c>
    </row>
    <row r="902" spans="1:44" hidden="1" outlineLevel="1" x14ac:dyDescent="0.2">
      <c r="A902" t="s">
        <v>30019</v>
      </c>
      <c r="B902" t="s">
        <v>30020</v>
      </c>
      <c r="C902" t="s">
        <v>27096</v>
      </c>
      <c r="D902" s="3"/>
      <c r="J902" t="s">
        <v>30021</v>
      </c>
      <c r="K902" t="s">
        <v>30015</v>
      </c>
      <c r="L902" t="s">
        <v>1263</v>
      </c>
      <c r="M902">
        <v>1</v>
      </c>
      <c r="P902" s="2" t="s">
        <v>30022</v>
      </c>
      <c r="Q902" t="s">
        <v>27099</v>
      </c>
      <c r="S902">
        <v>4.6593690058216453E-4</v>
      </c>
      <c r="T902">
        <v>1.981833975150948E-6</v>
      </c>
      <c r="U902">
        <v>2.0440600565052591E-5</v>
      </c>
      <c r="V902">
        <v>8.0921789049170911E-5</v>
      </c>
      <c r="W902">
        <v>1.7445748380851001E-4</v>
      </c>
      <c r="X902">
        <v>2.607587703096215E-5</v>
      </c>
      <c r="Y902">
        <v>-0.2</v>
      </c>
      <c r="Z902">
        <v>0</v>
      </c>
      <c r="AA902">
        <v>0</v>
      </c>
      <c r="AB902">
        <v>1</v>
      </c>
      <c r="AC902">
        <v>0</v>
      </c>
      <c r="AD902" t="s">
        <v>48</v>
      </c>
      <c r="AE902" t="s">
        <v>48</v>
      </c>
      <c r="AF902" t="s">
        <v>48</v>
      </c>
    </row>
    <row r="903" spans="1:44" collapsed="1" x14ac:dyDescent="0.2">
      <c r="A903" t="s">
        <v>26293</v>
      </c>
      <c r="B903" t="s">
        <v>26294</v>
      </c>
      <c r="C903" t="s">
        <v>26295</v>
      </c>
      <c r="D903" t="s">
        <v>26296</v>
      </c>
      <c r="E903" t="s">
        <v>41</v>
      </c>
      <c r="F903" t="s">
        <v>43</v>
      </c>
      <c r="G903">
        <v>25</v>
      </c>
      <c r="H903" t="s">
        <v>42</v>
      </c>
      <c r="I903">
        <v>23</v>
      </c>
      <c r="J903" t="s">
        <v>26297</v>
      </c>
      <c r="L903" t="s">
        <v>45</v>
      </c>
      <c r="M903">
        <v>11</v>
      </c>
      <c r="N903">
        <v>0.74</v>
      </c>
      <c r="O903" s="2" t="s">
        <v>26298</v>
      </c>
      <c r="P903" s="2" t="s">
        <v>26298</v>
      </c>
      <c r="Q903" t="s">
        <v>47</v>
      </c>
      <c r="R903" t="s">
        <v>47</v>
      </c>
      <c r="S903">
        <v>4.008712712675333E-4</v>
      </c>
      <c r="T903">
        <v>5.7402194215683267E-6</v>
      </c>
      <c r="U903">
        <v>2.0784991647815328E-5</v>
      </c>
      <c r="V903">
        <v>4.7507041017524898E-5</v>
      </c>
      <c r="W903">
        <v>1.405980437994003E-4</v>
      </c>
      <c r="X903">
        <v>7.3196461016777903E-5</v>
      </c>
      <c r="Y903">
        <v>0.1125</v>
      </c>
      <c r="Z903">
        <v>9.0999999999999998E-2</v>
      </c>
      <c r="AA903">
        <v>5.0999999999999997E-2</v>
      </c>
      <c r="AB903">
        <v>0.85799999999999998</v>
      </c>
      <c r="AC903">
        <v>0.93289999999999995</v>
      </c>
      <c r="AD903" t="s">
        <v>48</v>
      </c>
      <c r="AE903" t="s">
        <v>48</v>
      </c>
      <c r="AF903" t="s">
        <v>48</v>
      </c>
      <c r="AH903">
        <f t="shared" ref="AH903" si="24">SUM(AI903:AJ903)</f>
        <v>20</v>
      </c>
      <c r="AI903">
        <f>COUNTIF(L903:L923, "Comment")</f>
        <v>15</v>
      </c>
      <c r="AJ903">
        <f>COUNTIF(L903:L923, "Reply")</f>
        <v>5</v>
      </c>
      <c r="AK903">
        <f>COUNTIF(C904:C923, C903)</f>
        <v>1</v>
      </c>
      <c r="AM903">
        <f>AVERAGE(S903:S923)</f>
        <v>3.0460942968784366E-2</v>
      </c>
      <c r="AN903">
        <f>AVERAGE(Y903:Y923)</f>
        <v>-7.7776926464712126E-4</v>
      </c>
      <c r="AO903" cm="1">
        <f t="array" ref="AO903">SUM(COUNTIF(J904:J923, {"*NTA*","*YWNBTA*"}))</f>
        <v>6</v>
      </c>
      <c r="AP903" cm="1">
        <f t="array" ref="AP903">SUM(COUNTIF(J904:J923, {"*YTA*","*YWBTA*"}))</f>
        <v>1</v>
      </c>
      <c r="AQ903">
        <f>COUNTIF(J904:J923, "*ESH*")</f>
        <v>2</v>
      </c>
      <c r="AR903" t="str">
        <f t="shared" ref="AR903" si="25">IF(AO903&gt;AP903,(IF(AO903&gt;AQ903,"NTA","YTA")),IF(AP903&gt;AQ903,"YTA","ESH"))</f>
        <v>NTA</v>
      </c>
    </row>
    <row r="904" spans="1:44" hidden="1" outlineLevel="1" x14ac:dyDescent="0.2">
      <c r="A904" t="s">
        <v>30023</v>
      </c>
      <c r="B904" t="s">
        <v>30024</v>
      </c>
      <c r="C904" t="s">
        <v>30025</v>
      </c>
      <c r="D904" s="3"/>
      <c r="J904" t="s">
        <v>30026</v>
      </c>
      <c r="K904" t="s">
        <v>26293</v>
      </c>
      <c r="L904" t="s">
        <v>1233</v>
      </c>
      <c r="M904">
        <v>19</v>
      </c>
      <c r="P904" s="2" t="s">
        <v>30027</v>
      </c>
      <c r="Q904" t="s">
        <v>10060</v>
      </c>
      <c r="S904">
        <v>4.3762987479567528E-4</v>
      </c>
      <c r="T904">
        <v>2.1706089228246128E-6</v>
      </c>
      <c r="U904">
        <v>2.566013790783472E-5</v>
      </c>
      <c r="V904">
        <v>4.1863568185362958E-5</v>
      </c>
      <c r="W904">
        <v>2.1930859657004481E-4</v>
      </c>
      <c r="X904">
        <v>2.4819075406412591E-5</v>
      </c>
      <c r="Y904">
        <v>0.05</v>
      </c>
      <c r="Z904">
        <v>0.13600000000000001</v>
      </c>
      <c r="AA904">
        <v>5.1999999999999998E-2</v>
      </c>
      <c r="AB904">
        <v>0.81200000000000006</v>
      </c>
      <c r="AC904">
        <v>0.82709999999999995</v>
      </c>
      <c r="AD904" t="s">
        <v>48</v>
      </c>
      <c r="AE904" t="s">
        <v>48</v>
      </c>
      <c r="AF904" t="s">
        <v>48</v>
      </c>
    </row>
    <row r="905" spans="1:44" hidden="1" outlineLevel="1" x14ac:dyDescent="0.2">
      <c r="A905" t="s">
        <v>30028</v>
      </c>
      <c r="B905" t="s">
        <v>30029</v>
      </c>
      <c r="C905" t="s">
        <v>30030</v>
      </c>
      <c r="D905" s="3"/>
      <c r="J905" t="s">
        <v>30031</v>
      </c>
      <c r="K905" t="s">
        <v>26293</v>
      </c>
      <c r="L905" t="s">
        <v>1233</v>
      </c>
      <c r="M905">
        <v>18</v>
      </c>
      <c r="P905" s="2" t="s">
        <v>30032</v>
      </c>
      <c r="Q905" t="s">
        <v>10132</v>
      </c>
      <c r="S905">
        <v>7.9119257861748338E-4</v>
      </c>
      <c r="T905">
        <v>7.4369313551869709E-6</v>
      </c>
      <c r="U905">
        <v>2.9712104151258248E-5</v>
      </c>
      <c r="V905">
        <v>5.6037602917058393E-5</v>
      </c>
      <c r="W905">
        <v>2.2714555962011221E-4</v>
      </c>
      <c r="X905">
        <v>1.9344175234436989E-4</v>
      </c>
      <c r="Y905">
        <v>6.6666666666666666E-2</v>
      </c>
      <c r="Z905">
        <v>7.6999999999999999E-2</v>
      </c>
      <c r="AA905">
        <v>0.11799999999999999</v>
      </c>
      <c r="AB905">
        <v>0.80500000000000005</v>
      </c>
      <c r="AC905">
        <v>-0.64470000000000005</v>
      </c>
      <c r="AD905" t="s">
        <v>48</v>
      </c>
      <c r="AE905" t="s">
        <v>48</v>
      </c>
      <c r="AF905" t="s">
        <v>48</v>
      </c>
    </row>
    <row r="906" spans="1:44" hidden="1" outlineLevel="1" x14ac:dyDescent="0.2">
      <c r="A906" t="s">
        <v>30033</v>
      </c>
      <c r="B906" t="s">
        <v>30034</v>
      </c>
      <c r="C906" t="s">
        <v>26714</v>
      </c>
      <c r="D906" s="3"/>
      <c r="J906" t="s">
        <v>30035</v>
      </c>
      <c r="K906" t="s">
        <v>26293</v>
      </c>
      <c r="L906" t="s">
        <v>1233</v>
      </c>
      <c r="M906">
        <v>14</v>
      </c>
      <c r="P906" s="2" t="s">
        <v>30036</v>
      </c>
      <c r="Q906" t="s">
        <v>10492</v>
      </c>
      <c r="S906">
        <v>2.8409375227056438E-4</v>
      </c>
      <c r="T906">
        <v>2.93424182018498E-6</v>
      </c>
      <c r="U906">
        <v>2.0748986571561549E-5</v>
      </c>
      <c r="V906">
        <v>4.6425626351265237E-5</v>
      </c>
      <c r="W906">
        <v>1.22177618322894E-4</v>
      </c>
      <c r="X906">
        <v>1.923136733239517E-5</v>
      </c>
      <c r="Y906">
        <v>-0.17023809523809519</v>
      </c>
      <c r="Z906">
        <v>0.126</v>
      </c>
      <c r="AA906">
        <v>0.107</v>
      </c>
      <c r="AB906">
        <v>0.76700000000000002</v>
      </c>
      <c r="AC906">
        <v>0.63370000000000004</v>
      </c>
      <c r="AD906" t="s">
        <v>48</v>
      </c>
      <c r="AE906" t="s">
        <v>48</v>
      </c>
      <c r="AF906" t="s">
        <v>48</v>
      </c>
    </row>
    <row r="907" spans="1:44" hidden="1" outlineLevel="1" x14ac:dyDescent="0.2">
      <c r="A907" t="s">
        <v>30037</v>
      </c>
      <c r="B907" t="s">
        <v>30038</v>
      </c>
      <c r="C907" t="s">
        <v>30039</v>
      </c>
      <c r="D907" s="3"/>
      <c r="J907" t="s">
        <v>30040</v>
      </c>
      <c r="K907" t="s">
        <v>26293</v>
      </c>
      <c r="L907" t="s">
        <v>1233</v>
      </c>
      <c r="M907">
        <v>28</v>
      </c>
      <c r="P907" s="2" t="s">
        <v>30041</v>
      </c>
      <c r="Q907" t="s">
        <v>10258</v>
      </c>
      <c r="S907">
        <v>4.9990089610219002E-4</v>
      </c>
      <c r="T907">
        <v>1.831072950153612E-6</v>
      </c>
      <c r="U907">
        <v>2.3524760763393718E-5</v>
      </c>
      <c r="V907">
        <v>4.7489647840848193E-5</v>
      </c>
      <c r="W907">
        <v>2.7531455270946031E-4</v>
      </c>
      <c r="X907">
        <v>2.267315176140983E-5</v>
      </c>
      <c r="Y907">
        <v>-2.8125000000000001E-2</v>
      </c>
      <c r="Z907">
        <v>0</v>
      </c>
      <c r="AA907">
        <v>0.152</v>
      </c>
      <c r="AB907">
        <v>0.84799999999999998</v>
      </c>
      <c r="AC907">
        <v>-0.85370000000000001</v>
      </c>
      <c r="AD907" t="s">
        <v>48</v>
      </c>
      <c r="AE907" t="s">
        <v>48</v>
      </c>
      <c r="AF907" t="s">
        <v>48</v>
      </c>
    </row>
    <row r="908" spans="1:44" hidden="1" outlineLevel="1" x14ac:dyDescent="0.2">
      <c r="A908" t="s">
        <v>30042</v>
      </c>
      <c r="B908" t="s">
        <v>30043</v>
      </c>
      <c r="C908" t="s">
        <v>30044</v>
      </c>
      <c r="D908" s="3"/>
      <c r="J908" t="s">
        <v>30045</v>
      </c>
      <c r="K908" t="s">
        <v>26293</v>
      </c>
      <c r="L908" t="s">
        <v>1233</v>
      </c>
      <c r="M908">
        <v>12</v>
      </c>
      <c r="P908" s="2" t="s">
        <v>30046</v>
      </c>
      <c r="Q908" t="s">
        <v>10060</v>
      </c>
      <c r="S908">
        <v>2.9054980725049969E-2</v>
      </c>
      <c r="T908">
        <v>3.234604446333833E-5</v>
      </c>
      <c r="U908">
        <v>8.5110880900174379E-4</v>
      </c>
      <c r="V908">
        <v>9.3102949904277921E-4</v>
      </c>
      <c r="W908">
        <v>1.520474161952734E-2</v>
      </c>
      <c r="X908">
        <v>1.9037954916711899E-4</v>
      </c>
      <c r="Y908">
        <v>-5.76086956521739E-2</v>
      </c>
      <c r="Z908">
        <v>0.14599999999999999</v>
      </c>
      <c r="AA908">
        <v>8.6999999999999994E-2</v>
      </c>
      <c r="AB908">
        <v>0.76600000000000001</v>
      </c>
      <c r="AC908">
        <v>0.97160000000000002</v>
      </c>
      <c r="AD908" t="s">
        <v>48</v>
      </c>
      <c r="AE908" t="s">
        <v>48</v>
      </c>
      <c r="AF908" t="s">
        <v>48</v>
      </c>
    </row>
    <row r="909" spans="1:44" hidden="1" outlineLevel="1" x14ac:dyDescent="0.2">
      <c r="A909" t="s">
        <v>30047</v>
      </c>
      <c r="B909" t="s">
        <v>30048</v>
      </c>
      <c r="C909" t="s">
        <v>21119</v>
      </c>
      <c r="D909" s="3"/>
      <c r="J909" t="s">
        <v>30049</v>
      </c>
      <c r="K909" t="s">
        <v>26293</v>
      </c>
      <c r="L909" t="s">
        <v>1233</v>
      </c>
      <c r="M909">
        <v>4</v>
      </c>
      <c r="P909" s="2" t="s">
        <v>30050</v>
      </c>
      <c r="Q909" t="s">
        <v>10060</v>
      </c>
      <c r="S909">
        <v>2.6901080273091789E-3</v>
      </c>
      <c r="T909">
        <v>7.3371365942875846E-6</v>
      </c>
      <c r="U909">
        <v>3.3606309443712228E-5</v>
      </c>
      <c r="V909">
        <v>5.3346523782238364E-4</v>
      </c>
      <c r="W909">
        <v>4.3222028762102132E-4</v>
      </c>
      <c r="X909">
        <v>1.200533370138146E-4</v>
      </c>
      <c r="Y909">
        <v>0.1607142857142857</v>
      </c>
      <c r="Z909">
        <v>0.186</v>
      </c>
      <c r="AA909">
        <v>7.1999999999999995E-2</v>
      </c>
      <c r="AB909">
        <v>0.74199999999999999</v>
      </c>
      <c r="AC909">
        <v>0.71179999999999999</v>
      </c>
      <c r="AD909" t="s">
        <v>48</v>
      </c>
      <c r="AE909" t="s">
        <v>48</v>
      </c>
      <c r="AF909" t="s">
        <v>48</v>
      </c>
    </row>
    <row r="910" spans="1:44" hidden="1" outlineLevel="1" x14ac:dyDescent="0.2">
      <c r="A910" t="s">
        <v>30051</v>
      </c>
      <c r="B910" t="s">
        <v>30052</v>
      </c>
      <c r="C910" t="s">
        <v>30053</v>
      </c>
      <c r="D910" s="3"/>
      <c r="J910" t="s">
        <v>30054</v>
      </c>
      <c r="K910" t="s">
        <v>26293</v>
      </c>
      <c r="L910" t="s">
        <v>1233</v>
      </c>
      <c r="M910">
        <v>2</v>
      </c>
      <c r="P910" s="2" t="s">
        <v>30055</v>
      </c>
      <c r="Q910" t="s">
        <v>10258</v>
      </c>
      <c r="S910">
        <v>4.8063863068819053E-2</v>
      </c>
      <c r="T910">
        <v>8.5896281234454364E-6</v>
      </c>
      <c r="U910">
        <v>2.5756843388080602E-4</v>
      </c>
      <c r="V910">
        <v>4.0807444020174438E-4</v>
      </c>
      <c r="W910">
        <v>3.7667151540517807E-2</v>
      </c>
      <c r="X910">
        <v>2.7002411661669612E-4</v>
      </c>
      <c r="Y910">
        <v>-0.21</v>
      </c>
      <c r="Z910">
        <v>6.9000000000000006E-2</v>
      </c>
      <c r="AA910">
        <v>0.17799999999999999</v>
      </c>
      <c r="AB910">
        <v>0.752</v>
      </c>
      <c r="AC910">
        <v>-0.93979999999999997</v>
      </c>
      <c r="AD910" t="s">
        <v>48</v>
      </c>
      <c r="AE910" t="s">
        <v>48</v>
      </c>
      <c r="AF910" t="s">
        <v>48</v>
      </c>
    </row>
    <row r="911" spans="1:44" hidden="1" outlineLevel="1" x14ac:dyDescent="0.2">
      <c r="A911" t="s">
        <v>30056</v>
      </c>
      <c r="B911" t="s">
        <v>30057</v>
      </c>
      <c r="C911" t="s">
        <v>30058</v>
      </c>
      <c r="D911" s="3"/>
      <c r="J911" t="s">
        <v>30059</v>
      </c>
      <c r="K911" t="s">
        <v>26293</v>
      </c>
      <c r="L911" t="s">
        <v>1233</v>
      </c>
      <c r="M911">
        <v>4</v>
      </c>
      <c r="P911" s="2" t="s">
        <v>30060</v>
      </c>
      <c r="Q911" t="s">
        <v>10150</v>
      </c>
      <c r="S911">
        <v>3.9193770498968661E-4</v>
      </c>
      <c r="T911">
        <v>2.0325655896158419E-6</v>
      </c>
      <c r="U911">
        <v>2.1113992261234671E-5</v>
      </c>
      <c r="V911">
        <v>4.0303155401488773E-5</v>
      </c>
      <c r="W911">
        <v>1.8986110808327789E-4</v>
      </c>
      <c r="X911">
        <v>1.8860089767258611E-5</v>
      </c>
      <c r="Y911">
        <v>-0.17222222222222219</v>
      </c>
      <c r="Z911">
        <v>5.6000000000000001E-2</v>
      </c>
      <c r="AA911">
        <v>0.13100000000000001</v>
      </c>
      <c r="AB911">
        <v>0.81299999999999994</v>
      </c>
      <c r="AC911">
        <v>-0.2079</v>
      </c>
      <c r="AD911" t="s">
        <v>48</v>
      </c>
      <c r="AE911" t="s">
        <v>48</v>
      </c>
      <c r="AF911" t="s">
        <v>48</v>
      </c>
    </row>
    <row r="912" spans="1:44" hidden="1" outlineLevel="1" x14ac:dyDescent="0.2">
      <c r="A912" t="s">
        <v>30061</v>
      </c>
      <c r="B912" t="s">
        <v>30062</v>
      </c>
      <c r="C912" t="s">
        <v>30063</v>
      </c>
      <c r="D912" s="3"/>
      <c r="J912" t="s">
        <v>30064</v>
      </c>
      <c r="K912" t="s">
        <v>26293</v>
      </c>
      <c r="L912" t="s">
        <v>1233</v>
      </c>
      <c r="M912">
        <v>-1</v>
      </c>
      <c r="P912" s="2" t="s">
        <v>30065</v>
      </c>
      <c r="Q912" t="s">
        <v>47</v>
      </c>
      <c r="S912">
        <v>3.309008025098592E-4</v>
      </c>
      <c r="T912">
        <v>2.1881505745113832E-6</v>
      </c>
      <c r="U912">
        <v>2.2100004571257159E-5</v>
      </c>
      <c r="V912">
        <v>3.7516510928981013E-5</v>
      </c>
      <c r="W912">
        <v>1.6600696835666889E-4</v>
      </c>
      <c r="X912">
        <v>1.9580427760956809E-5</v>
      </c>
      <c r="Y912">
        <v>-1.666666666666667E-2</v>
      </c>
      <c r="Z912">
        <v>0.128</v>
      </c>
      <c r="AA912">
        <v>8.3000000000000004E-2</v>
      </c>
      <c r="AB912">
        <v>0.78900000000000003</v>
      </c>
      <c r="AC912">
        <v>0.45700000000000002</v>
      </c>
      <c r="AD912" t="s">
        <v>48</v>
      </c>
      <c r="AE912" t="s">
        <v>48</v>
      </c>
      <c r="AF912" t="s">
        <v>48</v>
      </c>
    </row>
    <row r="913" spans="1:44" hidden="1" outlineLevel="1" x14ac:dyDescent="0.2">
      <c r="A913" t="s">
        <v>30066</v>
      </c>
      <c r="B913" t="s">
        <v>30067</v>
      </c>
      <c r="C913" t="s">
        <v>27393</v>
      </c>
      <c r="D913" s="3"/>
      <c r="J913" t="s">
        <v>30068</v>
      </c>
      <c r="K913" t="s">
        <v>26293</v>
      </c>
      <c r="L913" t="s">
        <v>1233</v>
      </c>
      <c r="M913">
        <v>0</v>
      </c>
      <c r="P913" s="2" t="s">
        <v>30069</v>
      </c>
      <c r="Q913" t="s">
        <v>47</v>
      </c>
      <c r="S913">
        <v>1.3786387862637639E-3</v>
      </c>
      <c r="T913">
        <v>5.1128458835592028E-6</v>
      </c>
      <c r="U913">
        <v>2.9202725272625681E-5</v>
      </c>
      <c r="V913">
        <v>1.3012930867262179E-4</v>
      </c>
      <c r="W913">
        <v>4.7500187065452343E-4</v>
      </c>
      <c r="X913">
        <v>6.191844295244664E-5</v>
      </c>
      <c r="Y913">
        <v>-0.1607142857142857</v>
      </c>
      <c r="Z913">
        <v>0.188</v>
      </c>
      <c r="AA913">
        <v>0.16500000000000001</v>
      </c>
      <c r="AB913">
        <v>0.64800000000000002</v>
      </c>
      <c r="AC913">
        <v>0.33129999999999998</v>
      </c>
      <c r="AD913" t="s">
        <v>48</v>
      </c>
      <c r="AE913" t="s">
        <v>48</v>
      </c>
      <c r="AF913" t="s">
        <v>48</v>
      </c>
    </row>
    <row r="914" spans="1:44" hidden="1" outlineLevel="1" x14ac:dyDescent="0.2">
      <c r="A914" t="s">
        <v>30070</v>
      </c>
      <c r="B914" t="s">
        <v>30071</v>
      </c>
      <c r="C914" t="s">
        <v>21835</v>
      </c>
      <c r="D914" s="3"/>
      <c r="J914" t="s">
        <v>30072</v>
      </c>
      <c r="K914" t="s">
        <v>26293</v>
      </c>
      <c r="L914" t="s">
        <v>1233</v>
      </c>
      <c r="M914">
        <v>-1</v>
      </c>
      <c r="P914" s="2" t="s">
        <v>30073</v>
      </c>
      <c r="Q914" t="s">
        <v>47</v>
      </c>
      <c r="S914">
        <v>0.30115455389022833</v>
      </c>
      <c r="T914">
        <v>2.0288845917093571E-5</v>
      </c>
      <c r="U914">
        <v>5.72139339055866E-4</v>
      </c>
      <c r="V914">
        <v>2.0911062601953741E-3</v>
      </c>
      <c r="W914">
        <v>0.16828788816928861</v>
      </c>
      <c r="X914">
        <v>5.8472767705097795E-4</v>
      </c>
      <c r="Y914">
        <v>0.1107142857142857</v>
      </c>
      <c r="Z914">
        <v>0.18</v>
      </c>
      <c r="AA914">
        <v>8.3000000000000004E-2</v>
      </c>
      <c r="AB914">
        <v>0.73699999999999999</v>
      </c>
      <c r="AC914">
        <v>0.82250000000000001</v>
      </c>
      <c r="AD914" t="s">
        <v>48</v>
      </c>
      <c r="AE914" t="s">
        <v>48</v>
      </c>
      <c r="AF914" t="s">
        <v>48</v>
      </c>
    </row>
    <row r="915" spans="1:44" hidden="1" outlineLevel="1" x14ac:dyDescent="0.2">
      <c r="A915" t="s">
        <v>30074</v>
      </c>
      <c r="B915" t="s">
        <v>30075</v>
      </c>
      <c r="C915" t="s">
        <v>27126</v>
      </c>
      <c r="D915" s="3"/>
      <c r="J915" t="s">
        <v>30076</v>
      </c>
      <c r="K915" t="s">
        <v>26293</v>
      </c>
      <c r="L915" t="s">
        <v>1233</v>
      </c>
      <c r="M915">
        <v>-3</v>
      </c>
      <c r="P915" s="2" t="s">
        <v>30077</v>
      </c>
      <c r="Q915" t="s">
        <v>10032</v>
      </c>
      <c r="S915">
        <v>6.5617484506219625E-4</v>
      </c>
      <c r="T915">
        <v>4.5354390749707818E-6</v>
      </c>
      <c r="U915">
        <v>2.0823799786739979E-5</v>
      </c>
      <c r="V915">
        <v>5.2419411076698452E-5</v>
      </c>
      <c r="W915">
        <v>1.8587503291200849E-4</v>
      </c>
      <c r="X915">
        <v>1.3470204430632291E-4</v>
      </c>
      <c r="Y915">
        <v>6.7187500000000011E-2</v>
      </c>
      <c r="Z915">
        <v>8.8999999999999996E-2</v>
      </c>
      <c r="AA915">
        <v>0.114</v>
      </c>
      <c r="AB915">
        <v>0.79700000000000004</v>
      </c>
      <c r="AC915">
        <v>-0.65900000000000003</v>
      </c>
      <c r="AD915" t="s">
        <v>48</v>
      </c>
      <c r="AE915" t="s">
        <v>48</v>
      </c>
      <c r="AF915" t="s">
        <v>48</v>
      </c>
    </row>
    <row r="916" spans="1:44" hidden="1" outlineLevel="1" x14ac:dyDescent="0.2">
      <c r="A916" t="s">
        <v>30078</v>
      </c>
      <c r="B916" t="s">
        <v>30079</v>
      </c>
      <c r="C916" t="s">
        <v>26591</v>
      </c>
      <c r="D916" s="3"/>
      <c r="J916" t="s">
        <v>30080</v>
      </c>
      <c r="K916" t="s">
        <v>26293</v>
      </c>
      <c r="L916" t="s">
        <v>1233</v>
      </c>
      <c r="M916">
        <v>-2</v>
      </c>
      <c r="P916" s="2" t="s">
        <v>30081</v>
      </c>
      <c r="Q916" t="s">
        <v>47</v>
      </c>
      <c r="S916">
        <v>1.7554915975779291E-3</v>
      </c>
      <c r="T916">
        <v>3.5145662877766881E-6</v>
      </c>
      <c r="U916">
        <v>3.7269957829266793E-5</v>
      </c>
      <c r="V916">
        <v>7.3147275543306023E-5</v>
      </c>
      <c r="W916">
        <v>7.5285689672455192E-4</v>
      </c>
      <c r="X916">
        <v>1.5206317766569549E-4</v>
      </c>
      <c r="Y916">
        <v>-0.53333333333333333</v>
      </c>
      <c r="Z916">
        <v>0</v>
      </c>
      <c r="AA916">
        <v>0.29599999999999999</v>
      </c>
      <c r="AB916">
        <v>0.70399999999999996</v>
      </c>
      <c r="AC916">
        <v>-0.74299999999999999</v>
      </c>
      <c r="AD916" t="s">
        <v>48</v>
      </c>
      <c r="AE916" t="s">
        <v>48</v>
      </c>
      <c r="AF916" t="s">
        <v>48</v>
      </c>
    </row>
    <row r="917" spans="1:44" hidden="1" outlineLevel="1" x14ac:dyDescent="0.2">
      <c r="A917" t="s">
        <v>30082</v>
      </c>
      <c r="B917" t="s">
        <v>30083</v>
      </c>
      <c r="C917" t="s">
        <v>30084</v>
      </c>
      <c r="D917" s="3"/>
      <c r="J917" t="s">
        <v>30085</v>
      </c>
      <c r="K917" t="s">
        <v>26293</v>
      </c>
      <c r="L917" t="s">
        <v>1233</v>
      </c>
      <c r="M917">
        <v>-1</v>
      </c>
      <c r="P917" s="2" t="s">
        <v>30086</v>
      </c>
      <c r="Q917" t="s">
        <v>10060</v>
      </c>
      <c r="S917">
        <v>3.3748650457710028E-4</v>
      </c>
      <c r="T917">
        <v>3.544922719811439E-6</v>
      </c>
      <c r="U917">
        <v>2.2675334548694082E-5</v>
      </c>
      <c r="V917">
        <v>4.4276763219386339E-5</v>
      </c>
      <c r="W917">
        <v>1.5088028158061209E-4</v>
      </c>
      <c r="X917">
        <v>2.6329027605243031E-5</v>
      </c>
      <c r="Y917">
        <v>7.3903508771929832E-2</v>
      </c>
      <c r="Z917">
        <v>0.182</v>
      </c>
      <c r="AA917">
        <v>0.10100000000000001</v>
      </c>
      <c r="AB917">
        <v>0.71699999999999997</v>
      </c>
      <c r="AC917">
        <v>0.95979999999999999</v>
      </c>
      <c r="AD917" t="s">
        <v>48</v>
      </c>
      <c r="AE917" t="s">
        <v>48</v>
      </c>
      <c r="AF917" t="s">
        <v>48</v>
      </c>
    </row>
    <row r="918" spans="1:44" hidden="1" outlineLevel="1" x14ac:dyDescent="0.2">
      <c r="A918" t="s">
        <v>30087</v>
      </c>
      <c r="B918" t="s">
        <v>30088</v>
      </c>
      <c r="C918" t="s">
        <v>30089</v>
      </c>
      <c r="D918" s="3"/>
      <c r="J918" t="s">
        <v>30090</v>
      </c>
      <c r="K918" t="s">
        <v>26293</v>
      </c>
      <c r="L918" t="s">
        <v>1233</v>
      </c>
      <c r="M918">
        <v>-1</v>
      </c>
      <c r="P918" s="2" t="s">
        <v>30091</v>
      </c>
      <c r="Q918" t="s">
        <v>47</v>
      </c>
      <c r="S918">
        <v>7.8296259744092822E-4</v>
      </c>
      <c r="T918">
        <v>3.18583010994189E-6</v>
      </c>
      <c r="U918">
        <v>2.8494641810539179E-5</v>
      </c>
      <c r="V918">
        <v>6.3185798353515565E-5</v>
      </c>
      <c r="W918">
        <v>2.3532802879344669E-4</v>
      </c>
      <c r="X918">
        <v>1.525073894299567E-4</v>
      </c>
      <c r="Y918">
        <v>-0.8</v>
      </c>
      <c r="Z918">
        <v>4.4999999999999998E-2</v>
      </c>
      <c r="AA918">
        <v>0.33900000000000002</v>
      </c>
      <c r="AB918">
        <v>0.61599999999999999</v>
      </c>
      <c r="AC918">
        <v>-0.86250000000000004</v>
      </c>
      <c r="AD918" t="s">
        <v>48</v>
      </c>
      <c r="AE918" t="s">
        <v>48</v>
      </c>
      <c r="AF918" t="s">
        <v>48</v>
      </c>
    </row>
    <row r="919" spans="1:44" hidden="1" outlineLevel="1" x14ac:dyDescent="0.2">
      <c r="A919" t="s">
        <v>30092</v>
      </c>
      <c r="B919" t="s">
        <v>30093</v>
      </c>
      <c r="C919" t="s">
        <v>26295</v>
      </c>
      <c r="D919" s="3"/>
      <c r="J919" t="s">
        <v>30094</v>
      </c>
      <c r="K919" t="s">
        <v>30023</v>
      </c>
      <c r="L919" t="s">
        <v>1263</v>
      </c>
      <c r="M919">
        <v>-9</v>
      </c>
      <c r="P919" s="2" t="s">
        <v>30095</v>
      </c>
      <c r="Q919" t="s">
        <v>47</v>
      </c>
      <c r="S919">
        <v>2.8248724993318319E-4</v>
      </c>
      <c r="T919">
        <v>2.644927917572204E-6</v>
      </c>
      <c r="U919">
        <v>1.919116948556621E-5</v>
      </c>
      <c r="V919">
        <v>5.8933535910910002E-5</v>
      </c>
      <c r="W919">
        <v>1.2564900680445129E-4</v>
      </c>
      <c r="X919">
        <v>2.0147861505392939E-5</v>
      </c>
      <c r="Y919">
        <v>7.4999999999999997E-2</v>
      </c>
      <c r="Z919">
        <v>0</v>
      </c>
      <c r="AA919">
        <v>0</v>
      </c>
      <c r="AB919">
        <v>1</v>
      </c>
      <c r="AC919">
        <v>0</v>
      </c>
      <c r="AD919" t="s">
        <v>48</v>
      </c>
      <c r="AE919" t="s">
        <v>48</v>
      </c>
      <c r="AF919" t="s">
        <v>48</v>
      </c>
    </row>
    <row r="920" spans="1:44" hidden="1" outlineLevel="1" x14ac:dyDescent="0.2">
      <c r="A920" t="s">
        <v>30096</v>
      </c>
      <c r="B920" t="s">
        <v>30097</v>
      </c>
      <c r="C920" t="s">
        <v>30098</v>
      </c>
      <c r="D920" s="3"/>
      <c r="J920" t="s">
        <v>30099</v>
      </c>
      <c r="K920" t="s">
        <v>30061</v>
      </c>
      <c r="L920" t="s">
        <v>1263</v>
      </c>
      <c r="M920">
        <v>0</v>
      </c>
      <c r="P920" s="2" t="s">
        <v>30100</v>
      </c>
      <c r="Q920" t="s">
        <v>47</v>
      </c>
      <c r="S920">
        <v>4.8338351771235466E-3</v>
      </c>
      <c r="T920">
        <v>6.2185267779568676E-6</v>
      </c>
      <c r="U920">
        <v>5.6074917665682733E-5</v>
      </c>
      <c r="V920">
        <v>2.6487826835364098E-4</v>
      </c>
      <c r="W920">
        <v>7.1416376158595085E-4</v>
      </c>
      <c r="X920">
        <v>2.2250630427151918E-3</v>
      </c>
      <c r="Y920">
        <v>1</v>
      </c>
      <c r="Z920">
        <v>0.24199999999999999</v>
      </c>
      <c r="AA920">
        <v>0</v>
      </c>
      <c r="AB920">
        <v>0.75800000000000001</v>
      </c>
      <c r="AC920">
        <v>0.77170000000000005</v>
      </c>
      <c r="AD920" t="s">
        <v>48</v>
      </c>
      <c r="AE920" t="s">
        <v>48</v>
      </c>
      <c r="AF920" t="s">
        <v>48</v>
      </c>
    </row>
    <row r="921" spans="1:44" hidden="1" outlineLevel="1" x14ac:dyDescent="0.2">
      <c r="A921" t="s">
        <v>30101</v>
      </c>
      <c r="B921" t="s">
        <v>30102</v>
      </c>
      <c r="C921" t="s">
        <v>30025</v>
      </c>
      <c r="D921" s="3"/>
      <c r="J921" t="s">
        <v>30103</v>
      </c>
      <c r="K921" t="s">
        <v>30092</v>
      </c>
      <c r="L921" t="s">
        <v>1263</v>
      </c>
      <c r="M921">
        <v>16</v>
      </c>
      <c r="P921" s="2" t="s">
        <v>30104</v>
      </c>
      <c r="Q921" t="s">
        <v>10060</v>
      </c>
      <c r="S921">
        <v>3.5779699683189392E-2</v>
      </c>
      <c r="T921">
        <v>1.6677517851348969E-4</v>
      </c>
      <c r="U921">
        <v>5.2881095325574279E-4</v>
      </c>
      <c r="V921">
        <v>1.9591294694691901E-3</v>
      </c>
      <c r="W921">
        <v>1.480634324252605E-3</v>
      </c>
      <c r="X921">
        <v>9.1065192827954888E-4</v>
      </c>
      <c r="Y921">
        <v>0.16666666666666671</v>
      </c>
      <c r="Z921">
        <v>0.21199999999999999</v>
      </c>
      <c r="AA921">
        <v>2.4E-2</v>
      </c>
      <c r="AB921">
        <v>0.76500000000000001</v>
      </c>
      <c r="AC921">
        <v>0.95489999999999997</v>
      </c>
      <c r="AD921" t="s">
        <v>48</v>
      </c>
      <c r="AE921" t="s">
        <v>48</v>
      </c>
      <c r="AF921" t="s">
        <v>48</v>
      </c>
    </row>
    <row r="922" spans="1:44" hidden="1" outlineLevel="1" x14ac:dyDescent="0.2">
      <c r="A922" t="s">
        <v>30105</v>
      </c>
      <c r="B922" t="s">
        <v>30106</v>
      </c>
      <c r="C922" t="s">
        <v>13846</v>
      </c>
      <c r="D922" s="3"/>
      <c r="J922" t="s">
        <v>30107</v>
      </c>
      <c r="K922" t="s">
        <v>30092</v>
      </c>
      <c r="L922" t="s">
        <v>1263</v>
      </c>
      <c r="M922">
        <v>4</v>
      </c>
      <c r="P922" s="2" t="s">
        <v>30108</v>
      </c>
      <c r="Q922" t="s">
        <v>47</v>
      </c>
      <c r="Y922" t="s">
        <v>48</v>
      </c>
      <c r="Z922" t="s">
        <v>48</v>
      </c>
      <c r="AA922" t="s">
        <v>48</v>
      </c>
      <c r="AB922" t="s">
        <v>48</v>
      </c>
      <c r="AC922" t="s">
        <v>48</v>
      </c>
      <c r="AD922" t="s">
        <v>48</v>
      </c>
      <c r="AE922" t="s">
        <v>48</v>
      </c>
      <c r="AF922" t="s">
        <v>48</v>
      </c>
    </row>
    <row r="923" spans="1:44" hidden="1" outlineLevel="1" x14ac:dyDescent="0.2">
      <c r="A923" t="s">
        <v>30109</v>
      </c>
      <c r="B923" t="s">
        <v>30110</v>
      </c>
      <c r="C923" t="s">
        <v>30111</v>
      </c>
      <c r="D923" s="3"/>
      <c r="J923" t="s">
        <v>30112</v>
      </c>
      <c r="K923" t="s">
        <v>30092</v>
      </c>
      <c r="L923" t="s">
        <v>1263</v>
      </c>
      <c r="M923">
        <v>1</v>
      </c>
      <c r="P923" s="2" t="s">
        <v>30113</v>
      </c>
      <c r="Q923" t="s">
        <v>10060</v>
      </c>
      <c r="S923">
        <v>0.17931205034255979</v>
      </c>
      <c r="T923">
        <v>1.150582756963558E-4</v>
      </c>
      <c r="U923">
        <v>8.8908232282847166E-4</v>
      </c>
      <c r="V923">
        <v>3.6681562662124627E-2</v>
      </c>
      <c r="W923">
        <v>0.1019300892949104</v>
      </c>
      <c r="X923">
        <v>5.5253395112231374E-4</v>
      </c>
      <c r="Y923">
        <v>0.25</v>
      </c>
      <c r="Z923">
        <v>0.17299999999999999</v>
      </c>
      <c r="AA923">
        <v>0.13400000000000001</v>
      </c>
      <c r="AB923">
        <v>0.69299999999999995</v>
      </c>
      <c r="AC923">
        <v>0.32890000000000003</v>
      </c>
      <c r="AD923" t="s">
        <v>48</v>
      </c>
      <c r="AE923" t="s">
        <v>48</v>
      </c>
      <c r="AF923" t="s">
        <v>48</v>
      </c>
    </row>
    <row r="924" spans="1:44" collapsed="1" x14ac:dyDescent="0.2">
      <c r="A924" t="s">
        <v>26299</v>
      </c>
      <c r="B924" t="s">
        <v>26300</v>
      </c>
      <c r="C924" t="s">
        <v>26301</v>
      </c>
      <c r="D924" t="s">
        <v>26302</v>
      </c>
      <c r="E924" t="s">
        <v>41</v>
      </c>
      <c r="F924" t="s">
        <v>43</v>
      </c>
      <c r="G924">
        <v>20</v>
      </c>
      <c r="H924" t="s">
        <v>42</v>
      </c>
      <c r="I924">
        <v>20</v>
      </c>
      <c r="J924" t="s">
        <v>26303</v>
      </c>
      <c r="L924" t="s">
        <v>45</v>
      </c>
      <c r="M924">
        <v>10</v>
      </c>
      <c r="N924">
        <v>0.75</v>
      </c>
      <c r="O924" s="2" t="s">
        <v>26304</v>
      </c>
      <c r="P924" s="2" t="s">
        <v>26304</v>
      </c>
      <c r="Q924" t="s">
        <v>47</v>
      </c>
      <c r="R924" t="s">
        <v>47</v>
      </c>
      <c r="S924">
        <v>0.57603448629379272</v>
      </c>
      <c r="T924">
        <v>7.9923433077055961E-5</v>
      </c>
      <c r="U924">
        <v>0.24158664047718051</v>
      </c>
      <c r="V924">
        <v>3.8043968379497528E-3</v>
      </c>
      <c r="W924">
        <v>0.27120983600616461</v>
      </c>
      <c r="X924">
        <v>2.1539775189012289E-3</v>
      </c>
      <c r="Y924">
        <v>0.103540404040404</v>
      </c>
      <c r="Z924">
        <v>0.11899999999999999</v>
      </c>
      <c r="AA924">
        <v>4.9000000000000002E-2</v>
      </c>
      <c r="AB924">
        <v>0.83299999999999996</v>
      </c>
      <c r="AC924">
        <v>0.97219999999999995</v>
      </c>
      <c r="AD924" t="s">
        <v>48</v>
      </c>
      <c r="AE924" t="s">
        <v>48</v>
      </c>
      <c r="AF924" t="s">
        <v>48</v>
      </c>
      <c r="AH924">
        <f t="shared" ref="AH924" si="26">SUM(AI924:AJ924)</f>
        <v>25</v>
      </c>
      <c r="AI924">
        <f>COUNTIF(L924:L949, "Comment")</f>
        <v>20</v>
      </c>
      <c r="AJ924">
        <f>COUNTIF(L924:L949, "Reply")</f>
        <v>5</v>
      </c>
      <c r="AK924">
        <f>COUNTIF(C925:C949, C924)</f>
        <v>2</v>
      </c>
      <c r="AM924">
        <f>AVERAGE(S924:S949)</f>
        <v>0.16624262697777062</v>
      </c>
      <c r="AN924">
        <f>AVERAGE(Y924:Y949)</f>
        <v>8.5793554506416805E-2</v>
      </c>
      <c r="AO924" cm="1">
        <f t="array" ref="AO924">SUM(COUNTIF(J925:J949, {"*NTA*","*YWNBTA*"}))</f>
        <v>12</v>
      </c>
      <c r="AP924" cm="1">
        <f t="array" ref="AP924">SUM(COUNTIF(J925:J949, {"*YTA*","*YWBTA*"}))</f>
        <v>3</v>
      </c>
      <c r="AQ924">
        <f>COUNTIF(J925:J949, "*ESH*")</f>
        <v>0</v>
      </c>
      <c r="AR924" t="str">
        <f t="shared" ref="AR924" si="27">IF(AO924&gt;AP924,(IF(AO924&gt;AQ924,"NTA","YTA")),IF(AP924&gt;AQ924,"YTA","ESH"))</f>
        <v>NTA</v>
      </c>
    </row>
    <row r="925" spans="1:44" hidden="1" outlineLevel="1" x14ac:dyDescent="0.2">
      <c r="A925" t="s">
        <v>30114</v>
      </c>
      <c r="B925" t="s">
        <v>30115</v>
      </c>
      <c r="C925" t="s">
        <v>30030</v>
      </c>
      <c r="D925" s="3"/>
      <c r="J925" t="s">
        <v>30116</v>
      </c>
      <c r="K925" t="s">
        <v>26299</v>
      </c>
      <c r="L925" t="s">
        <v>1233</v>
      </c>
      <c r="M925">
        <v>25</v>
      </c>
      <c r="P925" s="2" t="s">
        <v>30117</v>
      </c>
      <c r="Q925" t="s">
        <v>10132</v>
      </c>
      <c r="S925">
        <v>7.7009684173390269E-4</v>
      </c>
      <c r="T925">
        <v>1.4876709428790489E-5</v>
      </c>
      <c r="U925">
        <v>5.4658084991388023E-5</v>
      </c>
      <c r="V925">
        <v>3.1259376555681229E-4</v>
      </c>
      <c r="W925">
        <v>1.9231640908401459E-4</v>
      </c>
      <c r="X925">
        <v>6.0996691900072619E-5</v>
      </c>
      <c r="Y925">
        <v>5.1807760141093478E-2</v>
      </c>
      <c r="Z925">
        <v>8.3000000000000004E-2</v>
      </c>
      <c r="AA925">
        <v>5.2999999999999999E-2</v>
      </c>
      <c r="AB925">
        <v>0.86399999999999999</v>
      </c>
      <c r="AC925">
        <v>0.8901</v>
      </c>
      <c r="AD925" t="s">
        <v>48</v>
      </c>
      <c r="AE925" t="s">
        <v>48</v>
      </c>
      <c r="AF925" t="s">
        <v>48</v>
      </c>
    </row>
    <row r="926" spans="1:44" hidden="1" outlineLevel="1" x14ac:dyDescent="0.2">
      <c r="A926" t="s">
        <v>30118</v>
      </c>
      <c r="B926" t="s">
        <v>30119</v>
      </c>
      <c r="C926" t="s">
        <v>30120</v>
      </c>
      <c r="D926" s="3"/>
      <c r="J926" t="s">
        <v>30121</v>
      </c>
      <c r="K926" t="s">
        <v>26299</v>
      </c>
      <c r="L926" t="s">
        <v>1233</v>
      </c>
      <c r="M926">
        <v>13</v>
      </c>
      <c r="P926" s="2" t="s">
        <v>30122</v>
      </c>
      <c r="Q926" t="s">
        <v>47</v>
      </c>
      <c r="S926">
        <v>3.4852445125579827E-2</v>
      </c>
      <c r="T926">
        <v>1.66494046425214E-5</v>
      </c>
      <c r="U926">
        <v>5.4929225007072091E-4</v>
      </c>
      <c r="V926">
        <v>1.163024571724236E-3</v>
      </c>
      <c r="W926">
        <v>4.5360908843576908E-3</v>
      </c>
      <c r="X926">
        <v>1.2900087749585509E-3</v>
      </c>
      <c r="Y926">
        <v>0</v>
      </c>
      <c r="Z926">
        <v>0</v>
      </c>
      <c r="AA926">
        <v>0</v>
      </c>
      <c r="AB926">
        <v>1</v>
      </c>
      <c r="AC926">
        <v>0</v>
      </c>
      <c r="AD926" t="s">
        <v>48</v>
      </c>
      <c r="AE926" t="s">
        <v>48</v>
      </c>
      <c r="AF926" t="s">
        <v>48</v>
      </c>
    </row>
    <row r="927" spans="1:44" hidden="1" outlineLevel="1" x14ac:dyDescent="0.2">
      <c r="A927" t="s">
        <v>30123</v>
      </c>
      <c r="B927" t="s">
        <v>30124</v>
      </c>
      <c r="C927" t="s">
        <v>30125</v>
      </c>
      <c r="D927" s="3"/>
      <c r="J927" t="s">
        <v>30126</v>
      </c>
      <c r="K927" t="s">
        <v>26299</v>
      </c>
      <c r="L927" t="s">
        <v>1233</v>
      </c>
      <c r="M927">
        <v>14</v>
      </c>
      <c r="P927" s="2" t="s">
        <v>30127</v>
      </c>
      <c r="Q927" t="s">
        <v>47</v>
      </c>
      <c r="S927">
        <v>8.9268684387207031E-2</v>
      </c>
      <c r="T927">
        <v>3.1391162337968133E-5</v>
      </c>
      <c r="U927">
        <v>2.0398422202561051E-4</v>
      </c>
      <c r="V927">
        <v>7.6105818152427673E-4</v>
      </c>
      <c r="W927">
        <v>3.8368918467313051E-3</v>
      </c>
      <c r="X927">
        <v>8.5750602185726166E-2</v>
      </c>
      <c r="Y927">
        <v>0</v>
      </c>
      <c r="Z927">
        <v>0.307</v>
      </c>
      <c r="AA927">
        <v>0</v>
      </c>
      <c r="AB927">
        <v>0.69299999999999995</v>
      </c>
      <c r="AC927">
        <v>0.54990000000000006</v>
      </c>
      <c r="AD927" t="s">
        <v>48</v>
      </c>
      <c r="AE927" t="s">
        <v>48</v>
      </c>
      <c r="AF927" t="s">
        <v>48</v>
      </c>
    </row>
    <row r="928" spans="1:44" hidden="1" outlineLevel="1" x14ac:dyDescent="0.2">
      <c r="A928" t="s">
        <v>30128</v>
      </c>
      <c r="B928" t="s">
        <v>30129</v>
      </c>
      <c r="C928" t="s">
        <v>30130</v>
      </c>
      <c r="D928" s="3"/>
      <c r="J928" t="s">
        <v>30131</v>
      </c>
      <c r="K928" t="s">
        <v>26299</v>
      </c>
      <c r="L928" t="s">
        <v>1233</v>
      </c>
      <c r="M928">
        <v>8</v>
      </c>
      <c r="P928" s="2" t="s">
        <v>30132</v>
      </c>
      <c r="Q928" t="s">
        <v>47</v>
      </c>
      <c r="S928">
        <v>2.9923039255663753E-4</v>
      </c>
      <c r="T928">
        <v>2.4559999474149659E-6</v>
      </c>
      <c r="U928">
        <v>1.9300947315059599E-5</v>
      </c>
      <c r="V928">
        <v>4.6227531129261479E-5</v>
      </c>
      <c r="W928">
        <v>1.3322867744136599E-4</v>
      </c>
      <c r="X928">
        <v>2.1494866814464331E-5</v>
      </c>
      <c r="Y928">
        <v>0.17499999999999999</v>
      </c>
      <c r="Z928">
        <v>8.1000000000000003E-2</v>
      </c>
      <c r="AA928">
        <v>0</v>
      </c>
      <c r="AB928">
        <v>0.91900000000000004</v>
      </c>
      <c r="AC928">
        <v>0.31819999999999998</v>
      </c>
      <c r="AD928" t="s">
        <v>48</v>
      </c>
      <c r="AE928" t="s">
        <v>48</v>
      </c>
      <c r="AF928" t="s">
        <v>48</v>
      </c>
    </row>
    <row r="929" spans="1:32" hidden="1" outlineLevel="1" x14ac:dyDescent="0.2">
      <c r="A929" t="s">
        <v>30133</v>
      </c>
      <c r="B929" t="s">
        <v>30134</v>
      </c>
      <c r="C929" t="s">
        <v>30135</v>
      </c>
      <c r="D929" s="3"/>
      <c r="J929" t="s">
        <v>30136</v>
      </c>
      <c r="K929" t="s">
        <v>26299</v>
      </c>
      <c r="L929" t="s">
        <v>1233</v>
      </c>
      <c r="M929">
        <v>7</v>
      </c>
      <c r="P929" s="2" t="s">
        <v>30137</v>
      </c>
      <c r="Q929" t="s">
        <v>47</v>
      </c>
      <c r="S929">
        <v>1.136340200901031E-2</v>
      </c>
      <c r="T929">
        <v>1.222263108502375E-5</v>
      </c>
      <c r="U929">
        <v>9.6450268756598234E-5</v>
      </c>
      <c r="V929">
        <v>2.2739324776921421E-4</v>
      </c>
      <c r="W929">
        <v>2.1406910382211208E-3</v>
      </c>
      <c r="X929">
        <v>3.8390809204429388E-3</v>
      </c>
      <c r="Y929">
        <v>0.1333333333333333</v>
      </c>
      <c r="Z929">
        <v>0.108</v>
      </c>
      <c r="AA929">
        <v>0.115</v>
      </c>
      <c r="AB929">
        <v>0.77800000000000002</v>
      </c>
      <c r="AC929">
        <v>7.7200000000000005E-2</v>
      </c>
      <c r="AD929" t="s">
        <v>48</v>
      </c>
      <c r="AE929" t="s">
        <v>48</v>
      </c>
      <c r="AF929" t="s">
        <v>48</v>
      </c>
    </row>
    <row r="930" spans="1:32" hidden="1" outlineLevel="1" x14ac:dyDescent="0.2">
      <c r="A930" t="s">
        <v>30138</v>
      </c>
      <c r="B930" t="s">
        <v>30139</v>
      </c>
      <c r="C930" t="s">
        <v>27117</v>
      </c>
      <c r="D930" s="3"/>
      <c r="J930" t="s">
        <v>30140</v>
      </c>
      <c r="K930" t="s">
        <v>26299</v>
      </c>
      <c r="L930" t="s">
        <v>1233</v>
      </c>
      <c r="M930">
        <v>2</v>
      </c>
      <c r="P930" s="2" t="s">
        <v>30141</v>
      </c>
      <c r="Q930" t="s">
        <v>47</v>
      </c>
      <c r="S930">
        <v>0.59174710512161255</v>
      </c>
      <c r="T930">
        <v>6.1822531279176474E-4</v>
      </c>
      <c r="U930">
        <v>8.7253134697675705E-3</v>
      </c>
      <c r="V930">
        <v>0.25300103425979609</v>
      </c>
      <c r="W930">
        <v>5.6004166603088379E-2</v>
      </c>
      <c r="X930">
        <v>6.6520213149487972E-3</v>
      </c>
      <c r="Y930">
        <v>0.37291666666666667</v>
      </c>
      <c r="Z930">
        <v>0.26900000000000002</v>
      </c>
      <c r="AA930">
        <v>8.2000000000000003E-2</v>
      </c>
      <c r="AB930">
        <v>0.64900000000000002</v>
      </c>
      <c r="AC930">
        <v>0.81659999999999999</v>
      </c>
      <c r="AD930" t="s">
        <v>48</v>
      </c>
      <c r="AE930" t="s">
        <v>48</v>
      </c>
      <c r="AF930" t="s">
        <v>48</v>
      </c>
    </row>
    <row r="931" spans="1:32" hidden="1" outlineLevel="1" x14ac:dyDescent="0.2">
      <c r="A931" t="s">
        <v>30142</v>
      </c>
      <c r="B931" t="s">
        <v>30143</v>
      </c>
      <c r="C931" t="s">
        <v>30144</v>
      </c>
      <c r="D931" s="3"/>
      <c r="J931" t="s">
        <v>30145</v>
      </c>
      <c r="K931" t="s">
        <v>26299</v>
      </c>
      <c r="L931" t="s">
        <v>1233</v>
      </c>
      <c r="M931">
        <v>2</v>
      </c>
      <c r="P931" s="2" t="s">
        <v>30146</v>
      </c>
      <c r="Q931" t="s">
        <v>47</v>
      </c>
      <c r="S931">
        <v>4.0004265611059958E-4</v>
      </c>
      <c r="T931">
        <v>1.9362055354577019E-6</v>
      </c>
      <c r="U931">
        <v>2.2433192498283461E-5</v>
      </c>
      <c r="V931">
        <v>4.1885570681188262E-5</v>
      </c>
      <c r="W931">
        <v>1.9672566850204021E-4</v>
      </c>
      <c r="X931">
        <v>2.5743227524799291E-5</v>
      </c>
      <c r="Y931">
        <v>-7.1428571428571425E-2</v>
      </c>
      <c r="Z931">
        <v>0</v>
      </c>
      <c r="AA931">
        <v>0</v>
      </c>
      <c r="AB931">
        <v>1</v>
      </c>
      <c r="AC931">
        <v>0</v>
      </c>
      <c r="AD931" t="s">
        <v>48</v>
      </c>
      <c r="AE931" t="s">
        <v>48</v>
      </c>
      <c r="AF931" t="s">
        <v>48</v>
      </c>
    </row>
    <row r="932" spans="1:32" hidden="1" outlineLevel="1" x14ac:dyDescent="0.2">
      <c r="A932" t="s">
        <v>30147</v>
      </c>
      <c r="B932" t="s">
        <v>30148</v>
      </c>
      <c r="C932" t="s">
        <v>30149</v>
      </c>
      <c r="D932" s="3"/>
      <c r="J932" t="s">
        <v>30150</v>
      </c>
      <c r="K932" t="s">
        <v>26299</v>
      </c>
      <c r="L932" t="s">
        <v>1233</v>
      </c>
      <c r="M932">
        <v>1</v>
      </c>
      <c r="P932" s="2" t="s">
        <v>30151</v>
      </c>
      <c r="Q932" t="s">
        <v>47</v>
      </c>
      <c r="Y932" t="s">
        <v>48</v>
      </c>
      <c r="Z932" t="s">
        <v>48</v>
      </c>
      <c r="AA932" t="s">
        <v>48</v>
      </c>
      <c r="AB932" t="s">
        <v>48</v>
      </c>
      <c r="AC932" t="s">
        <v>48</v>
      </c>
      <c r="AD932" t="s">
        <v>48</v>
      </c>
      <c r="AE932" t="s">
        <v>48</v>
      </c>
      <c r="AF932" t="s">
        <v>48</v>
      </c>
    </row>
    <row r="933" spans="1:32" hidden="1" outlineLevel="1" x14ac:dyDescent="0.2">
      <c r="A933" t="s">
        <v>30152</v>
      </c>
      <c r="B933" t="s">
        <v>30153</v>
      </c>
      <c r="C933" t="s">
        <v>30154</v>
      </c>
      <c r="D933" s="3"/>
      <c r="J933" t="s">
        <v>30155</v>
      </c>
      <c r="K933" t="s">
        <v>26299</v>
      </c>
      <c r="L933" t="s">
        <v>1233</v>
      </c>
      <c r="M933">
        <v>2</v>
      </c>
      <c r="P933" s="2" t="s">
        <v>30156</v>
      </c>
      <c r="Q933" t="s">
        <v>47</v>
      </c>
      <c r="S933">
        <v>0.94534522294998169</v>
      </c>
      <c r="T933">
        <v>4.007459210697562E-4</v>
      </c>
      <c r="U933">
        <v>0.84986013174057007</v>
      </c>
      <c r="V933">
        <v>4.6894080005586147E-3</v>
      </c>
      <c r="W933">
        <v>0.448627769947052</v>
      </c>
      <c r="X933">
        <v>4.5402804389595994E-3</v>
      </c>
      <c r="Y933">
        <v>-0.15714285714285711</v>
      </c>
      <c r="Z933">
        <v>0</v>
      </c>
      <c r="AA933">
        <v>0</v>
      </c>
      <c r="AB933">
        <v>1</v>
      </c>
      <c r="AC933">
        <v>0</v>
      </c>
      <c r="AD933" t="s">
        <v>48</v>
      </c>
      <c r="AE933" t="s">
        <v>48</v>
      </c>
      <c r="AF933" t="s">
        <v>48</v>
      </c>
    </row>
    <row r="934" spans="1:32" hidden="1" outlineLevel="1" x14ac:dyDescent="0.2">
      <c r="A934" t="s">
        <v>30157</v>
      </c>
      <c r="B934" t="s">
        <v>30158</v>
      </c>
      <c r="C934" t="s">
        <v>28909</v>
      </c>
      <c r="D934" s="3"/>
      <c r="J934" t="s">
        <v>30159</v>
      </c>
      <c r="K934" t="s">
        <v>26299</v>
      </c>
      <c r="L934" t="s">
        <v>1233</v>
      </c>
      <c r="M934">
        <v>2</v>
      </c>
      <c r="P934" s="2" t="s">
        <v>30160</v>
      </c>
      <c r="Q934" t="s">
        <v>47</v>
      </c>
      <c r="S934">
        <v>1.1598360724747181E-3</v>
      </c>
      <c r="T934">
        <v>2.662974111444782E-6</v>
      </c>
      <c r="U934">
        <v>3.1935760489432141E-5</v>
      </c>
      <c r="V934">
        <v>7.6183510827831924E-5</v>
      </c>
      <c r="W934">
        <v>3.6744310637004668E-4</v>
      </c>
      <c r="X934">
        <v>1.4635577099397781E-4</v>
      </c>
      <c r="Y934">
        <v>0.3</v>
      </c>
      <c r="Z934">
        <v>0.23100000000000001</v>
      </c>
      <c r="AA934">
        <v>0</v>
      </c>
      <c r="AB934">
        <v>0.76900000000000002</v>
      </c>
      <c r="AC934">
        <v>0.44040000000000001</v>
      </c>
      <c r="AD934" t="s">
        <v>48</v>
      </c>
      <c r="AE934" t="s">
        <v>48</v>
      </c>
      <c r="AF934" t="s">
        <v>48</v>
      </c>
    </row>
    <row r="935" spans="1:32" hidden="1" outlineLevel="1" x14ac:dyDescent="0.2">
      <c r="A935" t="s">
        <v>30161</v>
      </c>
      <c r="B935" t="s">
        <v>30162</v>
      </c>
      <c r="C935" t="s">
        <v>30163</v>
      </c>
      <c r="D935" s="3"/>
      <c r="J935" t="s">
        <v>30164</v>
      </c>
      <c r="K935" t="s">
        <v>26299</v>
      </c>
      <c r="L935" t="s">
        <v>1233</v>
      </c>
      <c r="M935">
        <v>2</v>
      </c>
      <c r="P935" s="2" t="s">
        <v>30165</v>
      </c>
      <c r="Q935" t="s">
        <v>10132</v>
      </c>
      <c r="S935">
        <v>7.8858539462089539E-2</v>
      </c>
      <c r="T935">
        <v>8.4213215814088471E-6</v>
      </c>
      <c r="U935">
        <v>3.9958051638677722E-4</v>
      </c>
      <c r="V935">
        <v>2.5881972396746278E-4</v>
      </c>
      <c r="W935">
        <v>6.2287461012601852E-2</v>
      </c>
      <c r="X935">
        <v>1.242186641320586E-3</v>
      </c>
      <c r="Y935">
        <v>0.16833333333333331</v>
      </c>
      <c r="Z935">
        <v>0.28399999999999997</v>
      </c>
      <c r="AA935">
        <v>4.4999999999999998E-2</v>
      </c>
      <c r="AB935">
        <v>0.67100000000000004</v>
      </c>
      <c r="AC935">
        <v>0.875</v>
      </c>
      <c r="AD935" t="s">
        <v>48</v>
      </c>
      <c r="AE935" t="s">
        <v>48</v>
      </c>
      <c r="AF935" t="s">
        <v>48</v>
      </c>
    </row>
    <row r="936" spans="1:32" hidden="1" outlineLevel="1" x14ac:dyDescent="0.2">
      <c r="A936" t="s">
        <v>30166</v>
      </c>
      <c r="B936" t="s">
        <v>30167</v>
      </c>
      <c r="C936" t="s">
        <v>8432</v>
      </c>
      <c r="D936" s="3"/>
      <c r="J936" t="s">
        <v>30168</v>
      </c>
      <c r="K936" t="s">
        <v>26299</v>
      </c>
      <c r="L936" t="s">
        <v>1233</v>
      </c>
      <c r="M936">
        <v>3</v>
      </c>
      <c r="P936" s="2" t="s">
        <v>30169</v>
      </c>
      <c r="Q936" t="s">
        <v>47</v>
      </c>
      <c r="S936">
        <v>3.5992257297039032E-2</v>
      </c>
      <c r="T936">
        <v>4.1517047066008672E-5</v>
      </c>
      <c r="U936">
        <v>8.8357023196294904E-4</v>
      </c>
      <c r="V936">
        <v>1.4713436830788851E-3</v>
      </c>
      <c r="W936">
        <v>3.463403787463903E-3</v>
      </c>
      <c r="X936">
        <v>8.7260967120528221E-3</v>
      </c>
      <c r="Y936">
        <v>2.6190476190476191E-2</v>
      </c>
      <c r="Z936">
        <v>0.16700000000000001</v>
      </c>
      <c r="AA936">
        <v>7.3999999999999996E-2</v>
      </c>
      <c r="AB936">
        <v>0.75900000000000001</v>
      </c>
      <c r="AC936">
        <v>0.91410000000000002</v>
      </c>
      <c r="AD936" t="s">
        <v>48</v>
      </c>
      <c r="AE936" t="s">
        <v>48</v>
      </c>
      <c r="AF936" t="s">
        <v>48</v>
      </c>
    </row>
    <row r="937" spans="1:32" hidden="1" outlineLevel="1" x14ac:dyDescent="0.2">
      <c r="A937" t="s">
        <v>30170</v>
      </c>
      <c r="B937" t="s">
        <v>30171</v>
      </c>
      <c r="C937" t="s">
        <v>21835</v>
      </c>
      <c r="D937" s="3"/>
      <c r="J937" t="s">
        <v>30172</v>
      </c>
      <c r="K937" t="s">
        <v>26299</v>
      </c>
      <c r="L937" t="s">
        <v>1233</v>
      </c>
      <c r="M937">
        <v>1</v>
      </c>
      <c r="P937" s="2" t="s">
        <v>30173</v>
      </c>
      <c r="Q937" t="s">
        <v>47</v>
      </c>
      <c r="S937">
        <v>6.2964606331661344E-4</v>
      </c>
      <c r="T937">
        <v>3.012460183526855E-6</v>
      </c>
      <c r="U937">
        <v>2.5781553631532009E-5</v>
      </c>
      <c r="V937">
        <v>6.9736044679302722E-5</v>
      </c>
      <c r="W937">
        <v>2.0231300732120869E-4</v>
      </c>
      <c r="X937">
        <v>9.9728407803922892E-5</v>
      </c>
      <c r="Y937">
        <v>-4.3750000000000011E-2</v>
      </c>
      <c r="Z937">
        <v>6.2E-2</v>
      </c>
      <c r="AA937">
        <v>7.2999999999999995E-2</v>
      </c>
      <c r="AB937">
        <v>0.86499999999999999</v>
      </c>
      <c r="AC937">
        <v>-0.51570000000000005</v>
      </c>
      <c r="AD937" t="s">
        <v>48</v>
      </c>
      <c r="AE937" t="s">
        <v>48</v>
      </c>
      <c r="AF937" t="s">
        <v>48</v>
      </c>
    </row>
    <row r="938" spans="1:32" hidden="1" outlineLevel="1" x14ac:dyDescent="0.2">
      <c r="A938" t="s">
        <v>30174</v>
      </c>
      <c r="B938" t="s">
        <v>30175</v>
      </c>
      <c r="C938" t="s">
        <v>30176</v>
      </c>
      <c r="D938" s="3"/>
      <c r="J938" t="s">
        <v>30177</v>
      </c>
      <c r="K938" t="s">
        <v>26299</v>
      </c>
      <c r="L938" t="s">
        <v>1233</v>
      </c>
      <c r="M938">
        <v>0</v>
      </c>
      <c r="P938" s="2" t="s">
        <v>30178</v>
      </c>
      <c r="Q938" t="s">
        <v>47</v>
      </c>
      <c r="S938">
        <v>1.106046955101192E-3</v>
      </c>
      <c r="T938">
        <v>1.197650271933526E-5</v>
      </c>
      <c r="U938">
        <v>3.0919476557755843E-5</v>
      </c>
      <c r="V938">
        <v>2.670547401066869E-4</v>
      </c>
      <c r="W938">
        <v>3.8198428228497511E-4</v>
      </c>
      <c r="X938">
        <v>5.9024310758104548E-5</v>
      </c>
      <c r="Y938">
        <v>0</v>
      </c>
      <c r="Z938">
        <v>0.14699999999999999</v>
      </c>
      <c r="AA938">
        <v>0</v>
      </c>
      <c r="AB938">
        <v>0.85299999999999998</v>
      </c>
      <c r="AC938">
        <v>0.47670000000000001</v>
      </c>
      <c r="AD938" t="s">
        <v>48</v>
      </c>
      <c r="AE938" t="s">
        <v>48</v>
      </c>
      <c r="AF938" t="s">
        <v>48</v>
      </c>
    </row>
    <row r="939" spans="1:32" hidden="1" outlineLevel="1" x14ac:dyDescent="0.2">
      <c r="A939" t="s">
        <v>30179</v>
      </c>
      <c r="B939" t="s">
        <v>30180</v>
      </c>
      <c r="C939" t="s">
        <v>30181</v>
      </c>
      <c r="D939" s="3"/>
      <c r="J939" t="s">
        <v>30182</v>
      </c>
      <c r="K939" t="s">
        <v>26299</v>
      </c>
      <c r="L939" t="s">
        <v>1233</v>
      </c>
      <c r="M939">
        <v>-2</v>
      </c>
      <c r="P939" s="2" t="s">
        <v>30183</v>
      </c>
      <c r="Q939" t="s">
        <v>12932</v>
      </c>
      <c r="S939">
        <v>1.4764582738280301E-3</v>
      </c>
      <c r="T939">
        <v>2.564765281931614E-6</v>
      </c>
      <c r="U939">
        <v>3.2655927498126402E-5</v>
      </c>
      <c r="V939">
        <v>1.0661169653758409E-4</v>
      </c>
      <c r="W939">
        <v>8.4645149763673544E-4</v>
      </c>
      <c r="X939">
        <v>5.8771394833456718E-5</v>
      </c>
      <c r="Y939">
        <v>0.05</v>
      </c>
      <c r="Z939">
        <v>7.3999999999999996E-2</v>
      </c>
      <c r="AA939">
        <v>0</v>
      </c>
      <c r="AB939">
        <v>0.92600000000000005</v>
      </c>
      <c r="AC939">
        <v>0.38669999999999999</v>
      </c>
      <c r="AD939" t="s">
        <v>48</v>
      </c>
      <c r="AE939" t="s">
        <v>48</v>
      </c>
      <c r="AF939" t="s">
        <v>48</v>
      </c>
    </row>
    <row r="940" spans="1:32" hidden="1" outlineLevel="1" x14ac:dyDescent="0.2">
      <c r="A940" t="s">
        <v>30184</v>
      </c>
      <c r="B940" t="s">
        <v>30185</v>
      </c>
      <c r="C940" t="s">
        <v>30186</v>
      </c>
      <c r="D940" s="3"/>
      <c r="J940" t="s">
        <v>30187</v>
      </c>
      <c r="K940" t="s">
        <v>26299</v>
      </c>
      <c r="L940" t="s">
        <v>1233</v>
      </c>
      <c r="M940">
        <v>-7</v>
      </c>
      <c r="P940" s="2" t="s">
        <v>30188</v>
      </c>
      <c r="Q940" t="s">
        <v>47</v>
      </c>
      <c r="S940">
        <v>3.5170337650924921E-4</v>
      </c>
      <c r="T940">
        <v>2.215872427768772E-6</v>
      </c>
      <c r="U940">
        <v>1.8298707800568081E-5</v>
      </c>
      <c r="V940">
        <v>4.7040542995091528E-5</v>
      </c>
      <c r="W940">
        <v>1.7580273561179641E-4</v>
      </c>
      <c r="X940">
        <v>2.1912974261795171E-5</v>
      </c>
      <c r="Y940">
        <v>0.1111111111111111</v>
      </c>
      <c r="Z940">
        <v>8.2000000000000003E-2</v>
      </c>
      <c r="AA940">
        <v>2.8000000000000001E-2</v>
      </c>
      <c r="AB940">
        <v>0.89100000000000001</v>
      </c>
      <c r="AC940">
        <v>0.62180000000000002</v>
      </c>
      <c r="AD940" t="s">
        <v>48</v>
      </c>
      <c r="AE940" t="s">
        <v>48</v>
      </c>
      <c r="AF940" t="s">
        <v>48</v>
      </c>
    </row>
    <row r="941" spans="1:32" hidden="1" outlineLevel="1" x14ac:dyDescent="0.2">
      <c r="A941" t="s">
        <v>30189</v>
      </c>
      <c r="B941" t="s">
        <v>30190</v>
      </c>
      <c r="C941" t="s">
        <v>30191</v>
      </c>
      <c r="D941" s="3"/>
      <c r="J941" t="s">
        <v>30192</v>
      </c>
      <c r="K941" t="s">
        <v>26299</v>
      </c>
      <c r="L941" t="s">
        <v>1233</v>
      </c>
      <c r="M941">
        <v>1</v>
      </c>
      <c r="P941" s="2" t="s">
        <v>30193</v>
      </c>
      <c r="Q941" t="s">
        <v>13172</v>
      </c>
      <c r="S941">
        <v>3.4187681740149861E-4</v>
      </c>
      <c r="T941">
        <v>2.3799377686373191E-6</v>
      </c>
      <c r="U941">
        <v>2.4682387447683141E-5</v>
      </c>
      <c r="V941">
        <v>4.0810544305713847E-5</v>
      </c>
      <c r="W941">
        <v>1.5821444685570901E-4</v>
      </c>
      <c r="X941">
        <v>2.0356717868708071E-5</v>
      </c>
      <c r="Y941">
        <v>0.12</v>
      </c>
      <c r="Z941">
        <v>7.0999999999999994E-2</v>
      </c>
      <c r="AA941">
        <v>5.3999999999999999E-2</v>
      </c>
      <c r="AB941">
        <v>0.876</v>
      </c>
      <c r="AC941">
        <v>0.33650000000000002</v>
      </c>
      <c r="AD941" t="s">
        <v>48</v>
      </c>
      <c r="AE941" t="s">
        <v>48</v>
      </c>
      <c r="AF941" t="s">
        <v>48</v>
      </c>
    </row>
    <row r="942" spans="1:32" hidden="1" outlineLevel="1" x14ac:dyDescent="0.2">
      <c r="A942" t="s">
        <v>30194</v>
      </c>
      <c r="B942" t="s">
        <v>30195</v>
      </c>
      <c r="C942" t="s">
        <v>30196</v>
      </c>
      <c r="D942" s="3"/>
      <c r="J942" t="s">
        <v>30197</v>
      </c>
      <c r="K942" t="s">
        <v>26299</v>
      </c>
      <c r="L942" t="s">
        <v>1233</v>
      </c>
      <c r="M942">
        <v>1</v>
      </c>
      <c r="P942" s="2" t="s">
        <v>30198</v>
      </c>
      <c r="Q942" t="s">
        <v>47</v>
      </c>
      <c r="S942">
        <v>0.95132827758789062</v>
      </c>
      <c r="T942">
        <v>1.0716838296502831E-3</v>
      </c>
      <c r="U942">
        <v>0.66419190168380737</v>
      </c>
      <c r="V942">
        <v>4.0454273112118244E-3</v>
      </c>
      <c r="W942">
        <v>0.22738376259803769</v>
      </c>
      <c r="X942">
        <v>2.7864864096045491E-2</v>
      </c>
      <c r="Y942">
        <v>0</v>
      </c>
      <c r="Z942">
        <v>7.9000000000000001E-2</v>
      </c>
      <c r="AA942">
        <v>0.159</v>
      </c>
      <c r="AB942">
        <v>0.76100000000000001</v>
      </c>
      <c r="AC942">
        <v>-0.44040000000000001</v>
      </c>
      <c r="AD942" t="s">
        <v>48</v>
      </c>
      <c r="AE942" t="s">
        <v>48</v>
      </c>
      <c r="AF942" t="s">
        <v>48</v>
      </c>
    </row>
    <row r="943" spans="1:32" hidden="1" outlineLevel="1" x14ac:dyDescent="0.2">
      <c r="A943" t="s">
        <v>30199</v>
      </c>
      <c r="B943" t="s">
        <v>30200</v>
      </c>
      <c r="C943" t="s">
        <v>30201</v>
      </c>
      <c r="D943" s="3"/>
      <c r="J943" t="s">
        <v>30202</v>
      </c>
      <c r="K943" t="s">
        <v>26299</v>
      </c>
      <c r="L943" t="s">
        <v>1233</v>
      </c>
      <c r="M943">
        <v>1</v>
      </c>
      <c r="P943" s="2" t="s">
        <v>30203</v>
      </c>
      <c r="Q943" t="s">
        <v>47</v>
      </c>
      <c r="Y943" t="s">
        <v>48</v>
      </c>
      <c r="Z943" t="s">
        <v>48</v>
      </c>
      <c r="AA943" t="s">
        <v>48</v>
      </c>
      <c r="AB943" t="s">
        <v>48</v>
      </c>
      <c r="AC943" t="s">
        <v>48</v>
      </c>
      <c r="AD943" t="s">
        <v>48</v>
      </c>
      <c r="AE943" t="s">
        <v>48</v>
      </c>
      <c r="AF943" t="s">
        <v>48</v>
      </c>
    </row>
    <row r="944" spans="1:32" hidden="1" outlineLevel="1" x14ac:dyDescent="0.2">
      <c r="A944" t="s">
        <v>30204</v>
      </c>
      <c r="B944" t="s">
        <v>30205</v>
      </c>
      <c r="C944" t="s">
        <v>30206</v>
      </c>
      <c r="D944" s="3"/>
      <c r="J944" t="s">
        <v>30207</v>
      </c>
      <c r="K944" t="s">
        <v>26299</v>
      </c>
      <c r="L944" t="s">
        <v>1233</v>
      </c>
      <c r="M944">
        <v>1</v>
      </c>
      <c r="P944" s="2" t="s">
        <v>30208</v>
      </c>
      <c r="Q944" t="s">
        <v>47</v>
      </c>
      <c r="S944">
        <v>6.4605638384819031E-2</v>
      </c>
      <c r="T944">
        <v>1.477196783525869E-4</v>
      </c>
      <c r="U944">
        <v>1.236497238278389E-2</v>
      </c>
      <c r="V944">
        <v>4.6682325191795826E-3</v>
      </c>
      <c r="W944">
        <v>1.5942977741360661E-2</v>
      </c>
      <c r="X944">
        <v>1.0082691442221401E-3</v>
      </c>
      <c r="Y944">
        <v>0.2436079545454545</v>
      </c>
      <c r="Z944">
        <v>0.14799999999999999</v>
      </c>
      <c r="AA944">
        <v>6.4000000000000001E-2</v>
      </c>
      <c r="AB944">
        <v>0.78800000000000003</v>
      </c>
      <c r="AC944">
        <v>0.90410000000000001</v>
      </c>
      <c r="AD944" t="s">
        <v>48</v>
      </c>
      <c r="AE944" t="s">
        <v>48</v>
      </c>
      <c r="AF944" t="s">
        <v>48</v>
      </c>
    </row>
    <row r="945" spans="1:44" hidden="1" outlineLevel="1" x14ac:dyDescent="0.2">
      <c r="A945" t="s">
        <v>30209</v>
      </c>
      <c r="B945" t="s">
        <v>30210</v>
      </c>
      <c r="C945" t="s">
        <v>26301</v>
      </c>
      <c r="D945" s="3"/>
      <c r="J945" t="s">
        <v>30211</v>
      </c>
      <c r="K945" t="s">
        <v>30114</v>
      </c>
      <c r="L945" t="s">
        <v>1263</v>
      </c>
      <c r="M945">
        <v>8</v>
      </c>
      <c r="P945" s="2" t="s">
        <v>30212</v>
      </c>
      <c r="Q945" t="s">
        <v>47</v>
      </c>
      <c r="S945">
        <v>3.9276917232200498E-4</v>
      </c>
      <c r="T945">
        <v>2.3442919427907331E-6</v>
      </c>
      <c r="U945">
        <v>1.8502789316698909E-5</v>
      </c>
      <c r="V945">
        <v>4.3009287765016779E-5</v>
      </c>
      <c r="W945">
        <v>1.7397473857272419E-4</v>
      </c>
      <c r="X945">
        <v>2.4601429686299529E-5</v>
      </c>
      <c r="Y945">
        <v>0.44285714285714278</v>
      </c>
      <c r="Z945">
        <v>5.3999999999999999E-2</v>
      </c>
      <c r="AA945">
        <v>0.13200000000000001</v>
      </c>
      <c r="AB945">
        <v>0.81399999999999995</v>
      </c>
      <c r="AC945">
        <v>-0.75060000000000004</v>
      </c>
      <c r="AD945" t="s">
        <v>48</v>
      </c>
      <c r="AE945" t="s">
        <v>48</v>
      </c>
      <c r="AF945" t="s">
        <v>48</v>
      </c>
    </row>
    <row r="946" spans="1:44" hidden="1" outlineLevel="1" x14ac:dyDescent="0.2">
      <c r="A946" t="s">
        <v>30213</v>
      </c>
      <c r="B946" t="s">
        <v>30214</v>
      </c>
      <c r="C946" t="s">
        <v>30149</v>
      </c>
      <c r="D946" s="3"/>
      <c r="J946" t="s">
        <v>30215</v>
      </c>
      <c r="K946" t="s">
        <v>30179</v>
      </c>
      <c r="L946" t="s">
        <v>1263</v>
      </c>
      <c r="M946">
        <v>1</v>
      </c>
      <c r="P946" s="2" t="s">
        <v>30216</v>
      </c>
      <c r="Q946" t="s">
        <v>47</v>
      </c>
      <c r="S946">
        <v>6.7802629200741649E-4</v>
      </c>
      <c r="T946">
        <v>1.912325387820601E-6</v>
      </c>
      <c r="U946">
        <v>2.68926378339529E-5</v>
      </c>
      <c r="V946">
        <v>5.9461581258801737E-5</v>
      </c>
      <c r="W946">
        <v>2.9520245152525598E-4</v>
      </c>
      <c r="X946">
        <v>2.4250282876892019E-5</v>
      </c>
      <c r="Y946">
        <v>0</v>
      </c>
      <c r="Z946">
        <v>0</v>
      </c>
      <c r="AA946">
        <v>0</v>
      </c>
      <c r="AB946">
        <v>1</v>
      </c>
      <c r="AC946">
        <v>0</v>
      </c>
      <c r="AD946" t="s">
        <v>48</v>
      </c>
      <c r="AE946" t="s">
        <v>48</v>
      </c>
      <c r="AF946" t="s">
        <v>48</v>
      </c>
    </row>
    <row r="947" spans="1:44" hidden="1" outlineLevel="1" x14ac:dyDescent="0.2">
      <c r="A947" t="s">
        <v>30217</v>
      </c>
      <c r="B947" t="s">
        <v>30218</v>
      </c>
      <c r="C947" t="s">
        <v>30219</v>
      </c>
      <c r="D947" s="3"/>
      <c r="J947" t="s">
        <v>30220</v>
      </c>
      <c r="K947" t="s">
        <v>30184</v>
      </c>
      <c r="L947" t="s">
        <v>1263</v>
      </c>
      <c r="M947">
        <v>6</v>
      </c>
      <c r="P947" s="2" t="s">
        <v>30221</v>
      </c>
      <c r="Q947" t="s">
        <v>47</v>
      </c>
      <c r="S947">
        <v>9.0545171406120062E-4</v>
      </c>
      <c r="T947">
        <v>1.817345264498726E-6</v>
      </c>
      <c r="U947">
        <v>3.043775177502539E-5</v>
      </c>
      <c r="V947">
        <v>4.786123099620454E-5</v>
      </c>
      <c r="W947">
        <v>4.7493621241301298E-4</v>
      </c>
      <c r="X947">
        <v>2.6261221137247048E-5</v>
      </c>
      <c r="Y947">
        <v>-7.8125E-2</v>
      </c>
      <c r="Z947">
        <v>0.16900000000000001</v>
      </c>
      <c r="AA947">
        <v>0.14899999999999999</v>
      </c>
      <c r="AB947">
        <v>0.68200000000000005</v>
      </c>
      <c r="AC947">
        <v>0.2389</v>
      </c>
      <c r="AD947" t="s">
        <v>48</v>
      </c>
      <c r="AE947" t="s">
        <v>48</v>
      </c>
      <c r="AF947" t="s">
        <v>48</v>
      </c>
    </row>
    <row r="948" spans="1:44" hidden="1" outlineLevel="1" x14ac:dyDescent="0.2">
      <c r="A948" t="s">
        <v>30222</v>
      </c>
      <c r="B948" t="s">
        <v>30223</v>
      </c>
      <c r="C948" t="s">
        <v>26301</v>
      </c>
      <c r="D948" s="3"/>
      <c r="J948" t="s">
        <v>30224</v>
      </c>
      <c r="K948" t="s">
        <v>30184</v>
      </c>
      <c r="L948" t="s">
        <v>1263</v>
      </c>
      <c r="M948">
        <v>3</v>
      </c>
      <c r="P948" s="2" t="s">
        <v>30225</v>
      </c>
      <c r="Q948" t="s">
        <v>47</v>
      </c>
      <c r="S948">
        <v>0.43567317724227911</v>
      </c>
      <c r="T948">
        <v>4.6256905079644639E-6</v>
      </c>
      <c r="U948">
        <v>7.0892617804929614E-4</v>
      </c>
      <c r="V948">
        <v>4.2558929999358952E-4</v>
      </c>
      <c r="W948">
        <v>0.43000331521034241</v>
      </c>
      <c r="X948">
        <v>1.2862413132097569E-4</v>
      </c>
      <c r="Y948">
        <v>2.5000000000000001E-2</v>
      </c>
      <c r="Z948">
        <v>0.11799999999999999</v>
      </c>
      <c r="AA948">
        <v>5.8000000000000003E-2</v>
      </c>
      <c r="AB948">
        <v>0.82399999999999995</v>
      </c>
      <c r="AC948">
        <v>0.29599999999999999</v>
      </c>
      <c r="AD948" t="s">
        <v>48</v>
      </c>
      <c r="AE948" t="s">
        <v>48</v>
      </c>
      <c r="AF948" t="s">
        <v>48</v>
      </c>
    </row>
    <row r="949" spans="1:44" hidden="1" outlineLevel="1" x14ac:dyDescent="0.2">
      <c r="A949" t="s">
        <v>30226</v>
      </c>
      <c r="B949" t="s">
        <v>30227</v>
      </c>
      <c r="C949" t="s">
        <v>30228</v>
      </c>
      <c r="D949" s="3"/>
      <c r="J949" t="s">
        <v>30229</v>
      </c>
      <c r="K949" t="s">
        <v>30222</v>
      </c>
      <c r="L949" t="s">
        <v>1263</v>
      </c>
      <c r="M949">
        <v>1</v>
      </c>
      <c r="P949" s="2" t="s">
        <v>30230</v>
      </c>
      <c r="Q949" t="s">
        <v>47</v>
      </c>
      <c r="Y949" t="s">
        <v>48</v>
      </c>
      <c r="Z949" t="s">
        <v>48</v>
      </c>
      <c r="AA949" t="s">
        <v>48</v>
      </c>
      <c r="AB949" t="s">
        <v>48</v>
      </c>
      <c r="AC949" t="s">
        <v>48</v>
      </c>
      <c r="AD949" t="s">
        <v>48</v>
      </c>
      <c r="AE949" t="s">
        <v>48</v>
      </c>
      <c r="AF949" t="s">
        <v>48</v>
      </c>
    </row>
    <row r="950" spans="1:44" collapsed="1" x14ac:dyDescent="0.2">
      <c r="A950" t="s">
        <v>26305</v>
      </c>
      <c r="B950" t="s">
        <v>26306</v>
      </c>
      <c r="C950" t="s">
        <v>26307</v>
      </c>
      <c r="D950" t="s">
        <v>26308</v>
      </c>
      <c r="E950" t="s">
        <v>692</v>
      </c>
      <c r="F950" t="s">
        <v>42</v>
      </c>
      <c r="G950">
        <v>29</v>
      </c>
      <c r="H950" t="s">
        <v>43</v>
      </c>
      <c r="I950">
        <v>31</v>
      </c>
      <c r="J950" t="s">
        <v>26309</v>
      </c>
      <c r="L950" t="s">
        <v>45</v>
      </c>
      <c r="M950">
        <v>11</v>
      </c>
      <c r="N950">
        <v>0.66</v>
      </c>
      <c r="O950" s="2" t="s">
        <v>26310</v>
      </c>
      <c r="P950" s="2" t="s">
        <v>26310</v>
      </c>
      <c r="Q950" t="s">
        <v>47</v>
      </c>
      <c r="R950" t="s">
        <v>47</v>
      </c>
      <c r="S950">
        <v>3.8927973946556449E-4</v>
      </c>
      <c r="T950">
        <v>6.1602681853401009E-6</v>
      </c>
      <c r="U950">
        <v>4.1957689973060042E-5</v>
      </c>
      <c r="V950">
        <v>5.0194099458167329E-5</v>
      </c>
      <c r="W950">
        <v>1.102641836041585E-4</v>
      </c>
      <c r="X950">
        <v>5.5552565754624077E-5</v>
      </c>
      <c r="Y950">
        <v>0.2475</v>
      </c>
      <c r="Z950">
        <v>0.109</v>
      </c>
      <c r="AA950">
        <v>0.10100000000000001</v>
      </c>
      <c r="AB950">
        <v>0.79</v>
      </c>
      <c r="AC950">
        <v>0.47339999999999999</v>
      </c>
      <c r="AD950" t="s">
        <v>48</v>
      </c>
      <c r="AE950" t="s">
        <v>48</v>
      </c>
      <c r="AF950" t="s">
        <v>48</v>
      </c>
      <c r="AH950">
        <f t="shared" ref="AH950" si="28">SUM(AI950:AJ950)</f>
        <v>56</v>
      </c>
      <c r="AI950">
        <f>COUNTIF(L950:L1006, "Comment")</f>
        <v>38</v>
      </c>
      <c r="AJ950">
        <f>COUNTIF(L950:L1006, "Reply")</f>
        <v>18</v>
      </c>
      <c r="AK950">
        <f>COUNTIF(C951:C1006, C950)</f>
        <v>5</v>
      </c>
      <c r="AM950">
        <f>AVERAGE(S950:S1006)</f>
        <v>2.2170691223899749E-2</v>
      </c>
      <c r="AN950">
        <f>AVERAGE(Y950:Y1006)</f>
        <v>0.11413003793041432</v>
      </c>
      <c r="AO950" cm="1">
        <f t="array" ref="AO950">SUM(COUNTIF(J951:J1006, {"*NTA*","*YWNBTA*"}))</f>
        <v>8</v>
      </c>
      <c r="AP950" cm="1">
        <f t="array" ref="AP950">SUM(COUNTIF(J951:J1006, {"*YTA*","*YWBTA*"}))</f>
        <v>4</v>
      </c>
      <c r="AQ950">
        <f t="shared" ref="AQ950" si="29">COUNTIF(J951:J964, "*ESH*")</f>
        <v>1</v>
      </c>
      <c r="AR950" t="str">
        <f t="shared" ref="AR950" si="30">IF(AO950&gt;AP950,(IF(AO950&gt;AQ950,"NTA","YTA")),IF(AP950&gt;AQ950,"YTA","ESH"))</f>
        <v>NTA</v>
      </c>
    </row>
    <row r="951" spans="1:44" hidden="1" outlineLevel="1" x14ac:dyDescent="0.2">
      <c r="A951" t="s">
        <v>30231</v>
      </c>
      <c r="B951" t="s">
        <v>30232</v>
      </c>
      <c r="C951" t="s">
        <v>24071</v>
      </c>
      <c r="D951" s="3"/>
      <c r="J951" t="s">
        <v>30233</v>
      </c>
      <c r="K951" t="s">
        <v>26305</v>
      </c>
      <c r="L951" t="s">
        <v>1233</v>
      </c>
      <c r="M951">
        <v>80</v>
      </c>
      <c r="P951" s="2" t="s">
        <v>30234</v>
      </c>
      <c r="Q951" t="s">
        <v>24074</v>
      </c>
      <c r="S951">
        <v>1.095623709261417E-3</v>
      </c>
      <c r="T951">
        <v>5.3121389100851957E-6</v>
      </c>
      <c r="U951">
        <v>8.2368162111379206E-5</v>
      </c>
      <c r="V951">
        <v>7.0358793891500682E-5</v>
      </c>
      <c r="W951">
        <v>3.0790446908213198E-4</v>
      </c>
      <c r="X951">
        <v>1.289375068154186E-4</v>
      </c>
      <c r="Y951">
        <v>0.16875000000000001</v>
      </c>
      <c r="Z951">
        <v>7.2999999999999995E-2</v>
      </c>
      <c r="AA951">
        <v>5.0999999999999997E-2</v>
      </c>
      <c r="AB951">
        <v>0.876</v>
      </c>
      <c r="AC951">
        <v>0.2404</v>
      </c>
      <c r="AD951" t="s">
        <v>48</v>
      </c>
      <c r="AE951" t="s">
        <v>48</v>
      </c>
      <c r="AF951" t="s">
        <v>48</v>
      </c>
    </row>
    <row r="952" spans="1:44" hidden="1" outlineLevel="1" x14ac:dyDescent="0.2">
      <c r="A952" t="s">
        <v>30235</v>
      </c>
      <c r="B952" t="s">
        <v>30236</v>
      </c>
      <c r="C952" t="s">
        <v>30237</v>
      </c>
      <c r="D952" s="3"/>
      <c r="J952" t="s">
        <v>30238</v>
      </c>
      <c r="K952" t="s">
        <v>26305</v>
      </c>
      <c r="L952" t="s">
        <v>1233</v>
      </c>
      <c r="M952">
        <v>30</v>
      </c>
      <c r="P952" s="2" t="s">
        <v>30239</v>
      </c>
      <c r="Q952" t="s">
        <v>30240</v>
      </c>
      <c r="S952">
        <v>3.5197553224861622E-3</v>
      </c>
      <c r="T952">
        <v>3.6104333958064672E-6</v>
      </c>
      <c r="U952">
        <v>4.3983691284665838E-5</v>
      </c>
      <c r="V952">
        <v>1.7268200463149699E-4</v>
      </c>
      <c r="W952">
        <v>8.6649606237187982E-4</v>
      </c>
      <c r="X952">
        <v>3.646020486485213E-4</v>
      </c>
      <c r="Y952">
        <v>-0.12833333333333341</v>
      </c>
      <c r="Z952">
        <v>0.23599999999999999</v>
      </c>
      <c r="AA952">
        <v>0.13</v>
      </c>
      <c r="AB952">
        <v>0.63400000000000001</v>
      </c>
      <c r="AC952">
        <v>0.54510000000000003</v>
      </c>
      <c r="AD952" t="s">
        <v>48</v>
      </c>
      <c r="AE952" t="s">
        <v>48</v>
      </c>
      <c r="AF952" t="s">
        <v>48</v>
      </c>
    </row>
    <row r="953" spans="1:44" hidden="1" outlineLevel="1" x14ac:dyDescent="0.2">
      <c r="A953" t="s">
        <v>30241</v>
      </c>
      <c r="B953" t="s">
        <v>30242</v>
      </c>
      <c r="C953" t="s">
        <v>30243</v>
      </c>
      <c r="D953" s="3"/>
      <c r="J953" t="s">
        <v>30244</v>
      </c>
      <c r="K953" t="s">
        <v>26305</v>
      </c>
      <c r="L953" t="s">
        <v>1233</v>
      </c>
      <c r="M953">
        <v>11</v>
      </c>
      <c r="P953" s="2" t="s">
        <v>30245</v>
      </c>
      <c r="Q953" t="s">
        <v>47</v>
      </c>
      <c r="S953">
        <v>2.8465062496252358E-4</v>
      </c>
      <c r="T953">
        <v>6.1124396779632661E-6</v>
      </c>
      <c r="U953">
        <v>3.4491204132791609E-5</v>
      </c>
      <c r="V953">
        <v>4.169117528363131E-5</v>
      </c>
      <c r="W953">
        <v>1.1074246140196919E-4</v>
      </c>
      <c r="X953">
        <v>4.0057697333395481E-5</v>
      </c>
      <c r="Y953">
        <v>0.12832341269841269</v>
      </c>
      <c r="Z953">
        <v>9.0999999999999998E-2</v>
      </c>
      <c r="AA953">
        <v>4.1000000000000002E-2</v>
      </c>
      <c r="AB953">
        <v>0.86899999999999999</v>
      </c>
      <c r="AC953">
        <v>0.84099999999999997</v>
      </c>
      <c r="AD953" t="s">
        <v>48</v>
      </c>
      <c r="AE953" t="s">
        <v>48</v>
      </c>
      <c r="AF953" t="s">
        <v>48</v>
      </c>
    </row>
    <row r="954" spans="1:44" hidden="1" outlineLevel="1" x14ac:dyDescent="0.2">
      <c r="A954" t="s">
        <v>30246</v>
      </c>
      <c r="B954" t="s">
        <v>30247</v>
      </c>
      <c r="C954" t="s">
        <v>30248</v>
      </c>
      <c r="D954" s="3"/>
      <c r="J954" t="s">
        <v>30249</v>
      </c>
      <c r="K954" t="s">
        <v>26305</v>
      </c>
      <c r="L954" t="s">
        <v>1233</v>
      </c>
      <c r="M954">
        <v>8</v>
      </c>
      <c r="P954" s="2" t="s">
        <v>30250</v>
      </c>
      <c r="Q954" t="s">
        <v>10060</v>
      </c>
      <c r="S954">
        <v>5.3847965318709612E-4</v>
      </c>
      <c r="T954">
        <v>2.496509068805608E-6</v>
      </c>
      <c r="U954">
        <v>2.8887352527817711E-5</v>
      </c>
      <c r="V954">
        <v>5.9328474890207872E-5</v>
      </c>
      <c r="W954">
        <v>2.6434013852849603E-4</v>
      </c>
      <c r="X954">
        <v>3.7195539334788918E-5</v>
      </c>
      <c r="Y954">
        <v>0.13673469387755099</v>
      </c>
      <c r="Z954">
        <v>0.13400000000000001</v>
      </c>
      <c r="AA954">
        <v>5.2999999999999999E-2</v>
      </c>
      <c r="AB954">
        <v>0.81399999999999995</v>
      </c>
      <c r="AC954">
        <v>0.76949999999999996</v>
      </c>
      <c r="AD954" t="s">
        <v>48</v>
      </c>
      <c r="AE954" t="s">
        <v>48</v>
      </c>
      <c r="AF954" t="s">
        <v>48</v>
      </c>
    </row>
    <row r="955" spans="1:44" hidden="1" outlineLevel="1" x14ac:dyDescent="0.2">
      <c r="A955" t="s">
        <v>30251</v>
      </c>
      <c r="B955" t="s">
        <v>30252</v>
      </c>
      <c r="C955" t="s">
        <v>30253</v>
      </c>
      <c r="D955" s="3"/>
      <c r="J955" t="s">
        <v>30254</v>
      </c>
      <c r="K955" t="s">
        <v>26305</v>
      </c>
      <c r="L955" t="s">
        <v>1233</v>
      </c>
      <c r="M955">
        <v>5</v>
      </c>
      <c r="P955" s="2" t="s">
        <v>30255</v>
      </c>
      <c r="Q955" t="s">
        <v>10138</v>
      </c>
      <c r="S955">
        <v>3.2000342616811389E-4</v>
      </c>
      <c r="T955">
        <v>2.4757443952694298E-6</v>
      </c>
      <c r="U955">
        <v>1.9155515474267301E-5</v>
      </c>
      <c r="V955">
        <v>4.5994827814865857E-5</v>
      </c>
      <c r="W955">
        <v>1.4014041516929859E-4</v>
      </c>
      <c r="X955">
        <v>2.2689850084134381E-5</v>
      </c>
      <c r="Y955">
        <v>-3.3333333333333333E-2</v>
      </c>
      <c r="Z955">
        <v>0.21099999999999999</v>
      </c>
      <c r="AA955">
        <v>9.4E-2</v>
      </c>
      <c r="AB955">
        <v>0.69499999999999995</v>
      </c>
      <c r="AC955">
        <v>0.81430000000000002</v>
      </c>
      <c r="AD955" t="s">
        <v>48</v>
      </c>
      <c r="AE955" t="s">
        <v>48</v>
      </c>
      <c r="AF955" t="s">
        <v>48</v>
      </c>
    </row>
    <row r="956" spans="1:44" hidden="1" outlineLevel="1" x14ac:dyDescent="0.2">
      <c r="A956" t="s">
        <v>30256</v>
      </c>
      <c r="B956" t="s">
        <v>30257</v>
      </c>
      <c r="C956" t="s">
        <v>30258</v>
      </c>
      <c r="D956" s="3"/>
      <c r="J956" t="s">
        <v>30259</v>
      </c>
      <c r="K956" t="s">
        <v>26305</v>
      </c>
      <c r="L956" t="s">
        <v>1233</v>
      </c>
      <c r="M956">
        <v>17</v>
      </c>
      <c r="P956" s="2" t="s">
        <v>30260</v>
      </c>
      <c r="Q956" t="s">
        <v>47</v>
      </c>
      <c r="S956">
        <v>8.0183526733890176E-4</v>
      </c>
      <c r="T956">
        <v>2.3031407181406389E-6</v>
      </c>
      <c r="U956">
        <v>2.6685551347327419E-5</v>
      </c>
      <c r="V956">
        <v>5.9333626268198707E-5</v>
      </c>
      <c r="W956">
        <v>2.8609778382815421E-4</v>
      </c>
      <c r="X956">
        <v>6.6706474171951413E-5</v>
      </c>
      <c r="Y956">
        <v>-1.6666666666666659E-2</v>
      </c>
      <c r="Z956">
        <v>0.217</v>
      </c>
      <c r="AA956">
        <v>4.8000000000000001E-2</v>
      </c>
      <c r="AB956">
        <v>0.73499999999999999</v>
      </c>
      <c r="AC956">
        <v>0.71460000000000001</v>
      </c>
      <c r="AD956" t="s">
        <v>48</v>
      </c>
      <c r="AE956" t="s">
        <v>48</v>
      </c>
      <c r="AF956" t="s">
        <v>48</v>
      </c>
    </row>
    <row r="957" spans="1:44" hidden="1" outlineLevel="1" x14ac:dyDescent="0.2">
      <c r="A957" t="s">
        <v>30261</v>
      </c>
      <c r="B957" t="s">
        <v>30262</v>
      </c>
      <c r="C957" t="s">
        <v>30263</v>
      </c>
      <c r="D957" s="3"/>
      <c r="J957" t="s">
        <v>30264</v>
      </c>
      <c r="K957" t="s">
        <v>26305</v>
      </c>
      <c r="L957" t="s">
        <v>1233</v>
      </c>
      <c r="M957">
        <v>4</v>
      </c>
      <c r="P957" s="2" t="s">
        <v>30265</v>
      </c>
      <c r="Q957" t="s">
        <v>47</v>
      </c>
      <c r="S957">
        <v>3.1210240558721131E-4</v>
      </c>
      <c r="T957">
        <v>2.4433099952148041E-6</v>
      </c>
      <c r="U957">
        <v>1.749109469528776E-5</v>
      </c>
      <c r="V957">
        <v>4.5765649701934308E-5</v>
      </c>
      <c r="W957">
        <v>1.3382468023337421E-4</v>
      </c>
      <c r="X957">
        <v>2.357695484533906E-5</v>
      </c>
      <c r="Y957">
        <v>0</v>
      </c>
      <c r="Z957">
        <v>0.124</v>
      </c>
      <c r="AA957">
        <v>0</v>
      </c>
      <c r="AB957">
        <v>0.876</v>
      </c>
      <c r="AC957">
        <v>0.62490000000000001</v>
      </c>
      <c r="AD957" t="s">
        <v>48</v>
      </c>
      <c r="AE957" t="s">
        <v>48</v>
      </c>
      <c r="AF957" t="s">
        <v>48</v>
      </c>
    </row>
    <row r="958" spans="1:44" hidden="1" outlineLevel="1" x14ac:dyDescent="0.2">
      <c r="A958" t="s">
        <v>30266</v>
      </c>
      <c r="B958" t="s">
        <v>30267</v>
      </c>
      <c r="C958" t="s">
        <v>30268</v>
      </c>
      <c r="D958" s="3"/>
      <c r="J958" t="s">
        <v>30269</v>
      </c>
      <c r="K958" t="s">
        <v>26305</v>
      </c>
      <c r="L958" t="s">
        <v>1233</v>
      </c>
      <c r="M958">
        <v>4</v>
      </c>
      <c r="P958" s="2" t="s">
        <v>30270</v>
      </c>
      <c r="Q958" t="s">
        <v>47</v>
      </c>
      <c r="S958">
        <v>7.0448741316795349E-2</v>
      </c>
      <c r="T958">
        <v>1.0801422467920931E-4</v>
      </c>
      <c r="U958">
        <v>6.0714705614373088E-4</v>
      </c>
      <c r="V958">
        <v>5.8985655196011066E-3</v>
      </c>
      <c r="W958">
        <v>3.734946483746171E-3</v>
      </c>
      <c r="X958">
        <v>1.9137740135192871E-2</v>
      </c>
      <c r="Y958">
        <v>0</v>
      </c>
      <c r="Z958">
        <v>0</v>
      </c>
      <c r="AA958">
        <v>0.46200000000000002</v>
      </c>
      <c r="AB958">
        <v>0.53800000000000003</v>
      </c>
      <c r="AC958">
        <v>-0.81430000000000002</v>
      </c>
      <c r="AD958" t="s">
        <v>48</v>
      </c>
      <c r="AE958" t="s">
        <v>48</v>
      </c>
      <c r="AF958" t="s">
        <v>48</v>
      </c>
    </row>
    <row r="959" spans="1:44" hidden="1" outlineLevel="1" x14ac:dyDescent="0.2">
      <c r="A959" t="s">
        <v>30271</v>
      </c>
      <c r="B959" t="s">
        <v>30272</v>
      </c>
      <c r="C959" t="s">
        <v>27305</v>
      </c>
      <c r="D959" s="3"/>
      <c r="J959" t="s">
        <v>30273</v>
      </c>
      <c r="K959" t="s">
        <v>26305</v>
      </c>
      <c r="L959" t="s">
        <v>1233</v>
      </c>
      <c r="M959">
        <v>4</v>
      </c>
      <c r="P959" s="2" t="s">
        <v>30274</v>
      </c>
      <c r="Q959" t="s">
        <v>47</v>
      </c>
      <c r="S959">
        <v>3.7060468457639217E-4</v>
      </c>
      <c r="T959">
        <v>2.3412042082782141E-6</v>
      </c>
      <c r="U959">
        <v>2.3226870325743221E-5</v>
      </c>
      <c r="V959">
        <v>4.0865961636882282E-5</v>
      </c>
      <c r="W959">
        <v>1.7923310224432501E-4</v>
      </c>
      <c r="X959">
        <v>2.076577402476687E-5</v>
      </c>
      <c r="Y959">
        <v>0.2</v>
      </c>
      <c r="Z959">
        <v>7.0000000000000007E-2</v>
      </c>
      <c r="AA959">
        <v>0</v>
      </c>
      <c r="AB959">
        <v>0.93</v>
      </c>
      <c r="AC959">
        <v>0.2732</v>
      </c>
      <c r="AD959" t="s">
        <v>48</v>
      </c>
      <c r="AE959" t="s">
        <v>48</v>
      </c>
      <c r="AF959" t="s">
        <v>48</v>
      </c>
    </row>
    <row r="960" spans="1:44" hidden="1" outlineLevel="1" x14ac:dyDescent="0.2">
      <c r="A960" t="s">
        <v>30275</v>
      </c>
      <c r="B960" t="s">
        <v>30276</v>
      </c>
      <c r="C960" t="s">
        <v>30277</v>
      </c>
      <c r="D960" s="3"/>
      <c r="J960" t="s">
        <v>30278</v>
      </c>
      <c r="K960" t="s">
        <v>26305</v>
      </c>
      <c r="L960" t="s">
        <v>1233</v>
      </c>
      <c r="M960">
        <v>4</v>
      </c>
      <c r="P960" s="2" t="s">
        <v>30279</v>
      </c>
      <c r="Q960" t="s">
        <v>47</v>
      </c>
      <c r="S960">
        <v>3.9361068047583098E-4</v>
      </c>
      <c r="T960">
        <v>2.5352694592584162E-6</v>
      </c>
      <c r="U960">
        <v>2.4539383957744579E-5</v>
      </c>
      <c r="V960">
        <v>5.2938543376512832E-5</v>
      </c>
      <c r="W960">
        <v>1.6328990750480441E-4</v>
      </c>
      <c r="X960">
        <v>2.605869849503506E-5</v>
      </c>
      <c r="Y960">
        <v>-0.15</v>
      </c>
      <c r="Z960">
        <v>0.108</v>
      </c>
      <c r="AA960">
        <v>3.1E-2</v>
      </c>
      <c r="AB960">
        <v>0.86099999999999999</v>
      </c>
      <c r="AC960">
        <v>0.5927</v>
      </c>
      <c r="AD960" t="s">
        <v>48</v>
      </c>
      <c r="AE960" t="s">
        <v>48</v>
      </c>
      <c r="AF960" t="s">
        <v>48</v>
      </c>
    </row>
    <row r="961" spans="1:32" hidden="1" outlineLevel="1" x14ac:dyDescent="0.2">
      <c r="A961" t="s">
        <v>30280</v>
      </c>
      <c r="B961" t="s">
        <v>30281</v>
      </c>
      <c r="C961" t="s">
        <v>3420</v>
      </c>
      <c r="D961" s="3"/>
      <c r="J961" t="s">
        <v>30282</v>
      </c>
      <c r="K961" t="s">
        <v>26305</v>
      </c>
      <c r="L961" t="s">
        <v>1233</v>
      </c>
      <c r="M961">
        <v>4</v>
      </c>
      <c r="P961" s="2" t="s">
        <v>30283</v>
      </c>
      <c r="Q961" t="s">
        <v>47</v>
      </c>
      <c r="S961">
        <v>3.3258428447879851E-4</v>
      </c>
      <c r="T961">
        <v>2.3637512640561908E-6</v>
      </c>
      <c r="U961">
        <v>1.9818562577711422E-5</v>
      </c>
      <c r="V961">
        <v>4.2343490349594497E-5</v>
      </c>
      <c r="W961">
        <v>1.558178046252578E-4</v>
      </c>
      <c r="X961">
        <v>2.9521572287194431E-5</v>
      </c>
      <c r="Y961">
        <v>0.43392857142857139</v>
      </c>
      <c r="Z961">
        <v>0.23499999999999999</v>
      </c>
      <c r="AA961">
        <v>0</v>
      </c>
      <c r="AB961">
        <v>0.76500000000000001</v>
      </c>
      <c r="AC961">
        <v>0.66520000000000001</v>
      </c>
      <c r="AD961" t="s">
        <v>48</v>
      </c>
      <c r="AE961" t="s">
        <v>48</v>
      </c>
      <c r="AF961" t="s">
        <v>48</v>
      </c>
    </row>
    <row r="962" spans="1:32" hidden="1" outlineLevel="1" x14ac:dyDescent="0.2">
      <c r="A962" t="s">
        <v>30284</v>
      </c>
      <c r="B962" t="s">
        <v>30285</v>
      </c>
      <c r="C962" t="s">
        <v>30286</v>
      </c>
      <c r="D962" s="3"/>
      <c r="J962" t="s">
        <v>30287</v>
      </c>
      <c r="K962" t="s">
        <v>26305</v>
      </c>
      <c r="L962" t="s">
        <v>1233</v>
      </c>
      <c r="M962">
        <v>3</v>
      </c>
      <c r="P962" s="2" t="s">
        <v>30288</v>
      </c>
      <c r="Q962" t="s">
        <v>47</v>
      </c>
      <c r="S962">
        <v>3.5333653795532882E-4</v>
      </c>
      <c r="T962">
        <v>2.0652116745623061E-6</v>
      </c>
      <c r="U962">
        <v>2.0620807845261879E-5</v>
      </c>
      <c r="V962">
        <v>4.605416688718833E-5</v>
      </c>
      <c r="W962">
        <v>1.5785940922796729E-4</v>
      </c>
      <c r="X962">
        <v>2.395540468569379E-5</v>
      </c>
      <c r="Y962">
        <v>0</v>
      </c>
      <c r="Z962">
        <v>0.11</v>
      </c>
      <c r="AA962">
        <v>9.4E-2</v>
      </c>
      <c r="AB962">
        <v>0.79500000000000004</v>
      </c>
      <c r="AC962">
        <v>9.4299999999999995E-2</v>
      </c>
      <c r="AD962" t="s">
        <v>48</v>
      </c>
      <c r="AE962" t="s">
        <v>48</v>
      </c>
      <c r="AF962" t="s">
        <v>48</v>
      </c>
    </row>
    <row r="963" spans="1:32" hidden="1" outlineLevel="1" x14ac:dyDescent="0.2">
      <c r="A963" t="s">
        <v>30289</v>
      </c>
      <c r="B963" t="s">
        <v>30290</v>
      </c>
      <c r="C963" t="s">
        <v>30084</v>
      </c>
      <c r="D963" s="3"/>
      <c r="J963" t="s">
        <v>30291</v>
      </c>
      <c r="K963" t="s">
        <v>26305</v>
      </c>
      <c r="L963" t="s">
        <v>1233</v>
      </c>
      <c r="M963">
        <v>3</v>
      </c>
      <c r="P963" s="2" t="s">
        <v>30292</v>
      </c>
      <c r="Q963" t="s">
        <v>10060</v>
      </c>
      <c r="S963">
        <v>2.492325147613883E-4</v>
      </c>
      <c r="T963">
        <v>2.8276492685108678E-6</v>
      </c>
      <c r="U963">
        <v>1.7976146409637291E-5</v>
      </c>
      <c r="V963">
        <v>4.4254389649722732E-5</v>
      </c>
      <c r="W963">
        <v>1.16467235784512E-4</v>
      </c>
      <c r="X963">
        <v>2.053179923677817E-5</v>
      </c>
      <c r="Y963">
        <v>0.1270833333333333</v>
      </c>
      <c r="Z963">
        <v>0.122</v>
      </c>
      <c r="AA963">
        <v>9.8000000000000004E-2</v>
      </c>
      <c r="AB963">
        <v>0.78</v>
      </c>
      <c r="AC963">
        <v>0.35499999999999998</v>
      </c>
      <c r="AD963" t="s">
        <v>48</v>
      </c>
      <c r="AE963" t="s">
        <v>48</v>
      </c>
      <c r="AF963" t="s">
        <v>48</v>
      </c>
    </row>
    <row r="964" spans="1:32" hidden="1" outlineLevel="1" x14ac:dyDescent="0.2">
      <c r="A964" t="s">
        <v>30293</v>
      </c>
      <c r="B964" t="s">
        <v>30294</v>
      </c>
      <c r="C964" t="s">
        <v>30295</v>
      </c>
      <c r="D964" s="3"/>
      <c r="J964" t="s">
        <v>30296</v>
      </c>
      <c r="K964" t="s">
        <v>26305</v>
      </c>
      <c r="L964" t="s">
        <v>1233</v>
      </c>
      <c r="M964">
        <v>8</v>
      </c>
      <c r="P964" s="2" t="s">
        <v>30297</v>
      </c>
      <c r="Q964" t="s">
        <v>10258</v>
      </c>
      <c r="S964">
        <v>0.48746559023857122</v>
      </c>
      <c r="T964">
        <v>3.5746437788475298E-5</v>
      </c>
      <c r="U964">
        <v>0.1858894228935242</v>
      </c>
      <c r="V964">
        <v>2.0170060452073808E-3</v>
      </c>
      <c r="W964">
        <v>0.27922707796096802</v>
      </c>
      <c r="X964">
        <v>4.3207156704738742E-4</v>
      </c>
      <c r="Y964">
        <v>9.3000000000000013E-2</v>
      </c>
      <c r="Z964">
        <v>0.14299999999999999</v>
      </c>
      <c r="AA964">
        <v>3.2000000000000001E-2</v>
      </c>
      <c r="AB964">
        <v>0.82499999999999996</v>
      </c>
      <c r="AC964">
        <v>0.91779999999999995</v>
      </c>
      <c r="AD964" t="s">
        <v>48</v>
      </c>
      <c r="AE964" t="s">
        <v>48</v>
      </c>
      <c r="AF964" t="s">
        <v>48</v>
      </c>
    </row>
    <row r="965" spans="1:32" hidden="1" outlineLevel="1" x14ac:dyDescent="0.2">
      <c r="A965" t="s">
        <v>30298</v>
      </c>
      <c r="B965" t="s">
        <v>30299</v>
      </c>
      <c r="C965" t="s">
        <v>30300</v>
      </c>
      <c r="D965" s="3"/>
      <c r="J965" t="s">
        <v>30301</v>
      </c>
      <c r="K965" t="s">
        <v>26305</v>
      </c>
      <c r="L965" t="s">
        <v>1233</v>
      </c>
      <c r="M965">
        <v>4</v>
      </c>
      <c r="P965" s="2" t="s">
        <v>30302</v>
      </c>
      <c r="Q965" t="s">
        <v>47</v>
      </c>
      <c r="S965">
        <v>3.9058059337548912E-4</v>
      </c>
      <c r="T965">
        <v>4.1050329855352166E-6</v>
      </c>
      <c r="U965">
        <v>2.6194489691988568E-5</v>
      </c>
      <c r="V965">
        <v>1.0735427349573E-4</v>
      </c>
      <c r="W965">
        <v>1.153080302174203E-4</v>
      </c>
      <c r="X965">
        <v>3.0926643376005807E-5</v>
      </c>
      <c r="Y965">
        <v>0.17499999999999999</v>
      </c>
      <c r="Z965">
        <v>0.29499999999999998</v>
      </c>
      <c r="AA965">
        <v>0</v>
      </c>
      <c r="AB965">
        <v>0.70499999999999996</v>
      </c>
      <c r="AC965">
        <v>0.93369999999999997</v>
      </c>
      <c r="AD965" t="s">
        <v>48</v>
      </c>
      <c r="AE965" t="s">
        <v>48</v>
      </c>
      <c r="AF965" t="s">
        <v>48</v>
      </c>
    </row>
    <row r="966" spans="1:32" hidden="1" outlineLevel="1" x14ac:dyDescent="0.2">
      <c r="A966" t="s">
        <v>30303</v>
      </c>
      <c r="B966" t="s">
        <v>30304</v>
      </c>
      <c r="C966" t="s">
        <v>27305</v>
      </c>
      <c r="D966" s="3"/>
      <c r="J966" t="s">
        <v>30273</v>
      </c>
      <c r="K966" t="s">
        <v>26305</v>
      </c>
      <c r="L966" t="s">
        <v>1233</v>
      </c>
      <c r="M966">
        <v>2</v>
      </c>
      <c r="P966" s="2" t="s">
        <v>30305</v>
      </c>
      <c r="Q966" t="s">
        <v>47</v>
      </c>
      <c r="S966">
        <v>3.7060468457639217E-4</v>
      </c>
      <c r="T966">
        <v>2.3412042082782141E-6</v>
      </c>
      <c r="U966">
        <v>2.3226870325743221E-5</v>
      </c>
      <c r="V966">
        <v>4.0865961636882282E-5</v>
      </c>
      <c r="W966">
        <v>1.7923310224432501E-4</v>
      </c>
      <c r="X966">
        <v>2.076577402476687E-5</v>
      </c>
      <c r="Y966">
        <v>0.2</v>
      </c>
      <c r="Z966">
        <v>7.0000000000000007E-2</v>
      </c>
      <c r="AA966">
        <v>0</v>
      </c>
      <c r="AB966">
        <v>0.93</v>
      </c>
      <c r="AC966">
        <v>0.2732</v>
      </c>
      <c r="AD966" t="s">
        <v>48</v>
      </c>
      <c r="AE966" t="s">
        <v>48</v>
      </c>
      <c r="AF966" t="s">
        <v>48</v>
      </c>
    </row>
    <row r="967" spans="1:32" hidden="1" outlineLevel="1" x14ac:dyDescent="0.2">
      <c r="A967" t="s">
        <v>30306</v>
      </c>
      <c r="B967" t="s">
        <v>30307</v>
      </c>
      <c r="C967" t="s">
        <v>30308</v>
      </c>
      <c r="D967" s="3"/>
      <c r="J967" t="s">
        <v>30309</v>
      </c>
      <c r="K967" t="s">
        <v>26305</v>
      </c>
      <c r="L967" t="s">
        <v>1233</v>
      </c>
      <c r="M967">
        <v>2</v>
      </c>
      <c r="P967" s="2" t="s">
        <v>30310</v>
      </c>
      <c r="Q967" t="s">
        <v>47</v>
      </c>
      <c r="S967">
        <v>5.4649444064125419E-4</v>
      </c>
      <c r="T967">
        <v>2.077661065413849E-6</v>
      </c>
      <c r="U967">
        <v>2.1052568627055731E-5</v>
      </c>
      <c r="V967">
        <v>5.5769982282072312E-5</v>
      </c>
      <c r="W967">
        <v>2.5518616894260049E-4</v>
      </c>
      <c r="X967">
        <v>3.03260294458596E-5</v>
      </c>
      <c r="Y967">
        <v>-0.06</v>
      </c>
      <c r="Z967">
        <v>0.17299999999999999</v>
      </c>
      <c r="AA967">
        <v>9.6000000000000002E-2</v>
      </c>
      <c r="AB967">
        <v>0.73099999999999998</v>
      </c>
      <c r="AC967">
        <v>0.31669999999999998</v>
      </c>
      <c r="AD967" t="s">
        <v>48</v>
      </c>
      <c r="AE967" t="s">
        <v>48</v>
      </c>
      <c r="AF967" t="s">
        <v>48</v>
      </c>
    </row>
    <row r="968" spans="1:32" hidden="1" outlineLevel="1" x14ac:dyDescent="0.2">
      <c r="A968" t="s">
        <v>30311</v>
      </c>
      <c r="B968" t="s">
        <v>30312</v>
      </c>
      <c r="C968" t="s">
        <v>30313</v>
      </c>
      <c r="D968" s="3"/>
      <c r="J968" t="s">
        <v>30314</v>
      </c>
      <c r="K968" t="s">
        <v>26305</v>
      </c>
      <c r="L968" t="s">
        <v>1233</v>
      </c>
      <c r="M968">
        <v>2</v>
      </c>
      <c r="P968" s="2" t="s">
        <v>30315</v>
      </c>
      <c r="Q968" t="s">
        <v>47</v>
      </c>
      <c r="S968">
        <v>7.7053322456777096E-3</v>
      </c>
      <c r="T968">
        <v>8.7375756265828386E-6</v>
      </c>
      <c r="U968">
        <v>7.3146577051375061E-5</v>
      </c>
      <c r="V968">
        <v>8.5799099178984761E-4</v>
      </c>
      <c r="W968">
        <v>3.4882775507867341E-3</v>
      </c>
      <c r="X968">
        <v>1.045659155352041E-4</v>
      </c>
      <c r="Y968">
        <v>-1.4583333333333309E-2</v>
      </c>
      <c r="Z968">
        <v>0.14199999999999999</v>
      </c>
      <c r="AA968">
        <v>9.9000000000000005E-2</v>
      </c>
      <c r="AB968">
        <v>0.75900000000000001</v>
      </c>
      <c r="AC968">
        <v>0.72050000000000003</v>
      </c>
      <c r="AD968" t="s">
        <v>48</v>
      </c>
      <c r="AE968" t="s">
        <v>48</v>
      </c>
      <c r="AF968" t="s">
        <v>48</v>
      </c>
    </row>
    <row r="969" spans="1:32" hidden="1" outlineLevel="1" x14ac:dyDescent="0.2">
      <c r="A969" t="s">
        <v>30316</v>
      </c>
      <c r="B969" t="s">
        <v>30317</v>
      </c>
      <c r="C969" t="s">
        <v>30318</v>
      </c>
      <c r="D969" s="3"/>
      <c r="J969" t="s">
        <v>30319</v>
      </c>
      <c r="K969" t="s">
        <v>26305</v>
      </c>
      <c r="L969" t="s">
        <v>1233</v>
      </c>
      <c r="M969">
        <v>2</v>
      </c>
      <c r="P969" s="2" t="s">
        <v>30320</v>
      </c>
      <c r="Q969" t="s">
        <v>10132</v>
      </c>
      <c r="S969">
        <v>3.2997588277794421E-4</v>
      </c>
      <c r="T969">
        <v>2.5529323011141969E-6</v>
      </c>
      <c r="U969">
        <v>2.1094710973557081E-5</v>
      </c>
      <c r="V969">
        <v>3.7550013075815507E-5</v>
      </c>
      <c r="W969">
        <v>1.6208135639317331E-4</v>
      </c>
      <c r="X969">
        <v>2.2512809664476659E-5</v>
      </c>
      <c r="Y969">
        <v>0.16666666666666671</v>
      </c>
      <c r="Z969">
        <v>0.126</v>
      </c>
      <c r="AA969">
        <v>0</v>
      </c>
      <c r="AB969">
        <v>0.874</v>
      </c>
      <c r="AC969">
        <v>0.59940000000000004</v>
      </c>
      <c r="AD969" t="s">
        <v>48</v>
      </c>
      <c r="AE969" t="s">
        <v>48</v>
      </c>
      <c r="AF969" t="s">
        <v>48</v>
      </c>
    </row>
    <row r="970" spans="1:32" hidden="1" outlineLevel="1" x14ac:dyDescent="0.2">
      <c r="A970" t="s">
        <v>30321</v>
      </c>
      <c r="B970" t="s">
        <v>30322</v>
      </c>
      <c r="C970" t="s">
        <v>30323</v>
      </c>
      <c r="D970" s="3"/>
      <c r="J970" t="s">
        <v>30324</v>
      </c>
      <c r="K970" t="s">
        <v>26305</v>
      </c>
      <c r="L970" t="s">
        <v>1233</v>
      </c>
      <c r="M970">
        <v>2</v>
      </c>
      <c r="P970" s="2" t="s">
        <v>30325</v>
      </c>
      <c r="Q970" t="s">
        <v>47</v>
      </c>
      <c r="S970">
        <v>3.1739045516587788E-4</v>
      </c>
      <c r="T970">
        <v>2.5289305085607339E-6</v>
      </c>
      <c r="U970">
        <v>2.2762325897929259E-5</v>
      </c>
      <c r="V970">
        <v>5.0524457037681707E-5</v>
      </c>
      <c r="W970">
        <v>1.373537234030664E-4</v>
      </c>
      <c r="X970">
        <v>2.29631295951549E-5</v>
      </c>
      <c r="Y970">
        <v>0.28214285714285708</v>
      </c>
      <c r="Z970">
        <v>8.1000000000000003E-2</v>
      </c>
      <c r="AA970">
        <v>3.6999999999999998E-2</v>
      </c>
      <c r="AB970">
        <v>0.88300000000000001</v>
      </c>
      <c r="AC970">
        <v>0.47599999999999998</v>
      </c>
      <c r="AD970" t="s">
        <v>48</v>
      </c>
      <c r="AE970" t="s">
        <v>48</v>
      </c>
      <c r="AF970" t="s">
        <v>48</v>
      </c>
    </row>
    <row r="971" spans="1:32" hidden="1" outlineLevel="1" x14ac:dyDescent="0.2">
      <c r="A971" t="s">
        <v>30326</v>
      </c>
      <c r="B971" t="s">
        <v>26807</v>
      </c>
      <c r="C971" t="s">
        <v>27086</v>
      </c>
      <c r="D971" s="3"/>
      <c r="J971" t="s">
        <v>30327</v>
      </c>
      <c r="K971" t="s">
        <v>26305</v>
      </c>
      <c r="L971" t="s">
        <v>1233</v>
      </c>
      <c r="M971">
        <v>2</v>
      </c>
      <c r="P971" s="2" t="s">
        <v>30328</v>
      </c>
      <c r="Q971" t="s">
        <v>47</v>
      </c>
      <c r="S971">
        <v>0.44352751970291138</v>
      </c>
      <c r="T971">
        <v>1.097989588743076E-4</v>
      </c>
      <c r="U971">
        <v>5.1747565157711506E-4</v>
      </c>
      <c r="V971">
        <v>2.650134032592177E-3</v>
      </c>
      <c r="W971">
        <v>4.2305933311581612E-3</v>
      </c>
      <c r="X971">
        <v>0.42944875359535217</v>
      </c>
      <c r="Y971">
        <v>0.1</v>
      </c>
      <c r="Z971">
        <v>0</v>
      </c>
      <c r="AA971">
        <v>0.10100000000000001</v>
      </c>
      <c r="AB971">
        <v>0.89900000000000002</v>
      </c>
      <c r="AC971">
        <v>-0.71519999999999995</v>
      </c>
      <c r="AD971" t="s">
        <v>48</v>
      </c>
      <c r="AE971" t="s">
        <v>48</v>
      </c>
      <c r="AF971" t="s">
        <v>48</v>
      </c>
    </row>
    <row r="972" spans="1:32" hidden="1" outlineLevel="1" x14ac:dyDescent="0.2">
      <c r="A972" t="s">
        <v>30329</v>
      </c>
      <c r="B972" t="s">
        <v>30330</v>
      </c>
      <c r="C972" t="s">
        <v>30191</v>
      </c>
      <c r="D972" s="3"/>
      <c r="J972" t="s">
        <v>30331</v>
      </c>
      <c r="K972" t="s">
        <v>26305</v>
      </c>
      <c r="L972" t="s">
        <v>1233</v>
      </c>
      <c r="M972">
        <v>2</v>
      </c>
      <c r="P972" s="2" t="s">
        <v>30332</v>
      </c>
      <c r="Q972" t="s">
        <v>13172</v>
      </c>
      <c r="S972">
        <v>5.1148282364010811E-3</v>
      </c>
      <c r="T972">
        <v>3.1515378395852171E-6</v>
      </c>
      <c r="U972">
        <v>4.0892198740039021E-5</v>
      </c>
      <c r="V972">
        <v>1.5837635146453981E-3</v>
      </c>
      <c r="W972">
        <v>5.5299338418990374E-4</v>
      </c>
      <c r="X972">
        <v>2.0669565128628159E-4</v>
      </c>
      <c r="Y972">
        <v>-0.8</v>
      </c>
      <c r="Z972">
        <v>0.186</v>
      </c>
      <c r="AA972">
        <v>0.217</v>
      </c>
      <c r="AB972">
        <v>0.59599999999999997</v>
      </c>
      <c r="AC972">
        <v>-0.21029999999999999</v>
      </c>
      <c r="AD972" t="s">
        <v>48</v>
      </c>
      <c r="AE972" t="s">
        <v>48</v>
      </c>
      <c r="AF972" t="s">
        <v>48</v>
      </c>
    </row>
    <row r="973" spans="1:32" hidden="1" outlineLevel="1" x14ac:dyDescent="0.2">
      <c r="A973" t="s">
        <v>30333</v>
      </c>
      <c r="B973" t="s">
        <v>30334</v>
      </c>
      <c r="C973" t="s">
        <v>30335</v>
      </c>
      <c r="D973" s="3"/>
      <c r="J973" t="s">
        <v>30336</v>
      </c>
      <c r="K973" t="s">
        <v>26305</v>
      </c>
      <c r="L973" t="s">
        <v>1233</v>
      </c>
      <c r="M973">
        <v>2</v>
      </c>
      <c r="P973" s="2" t="s">
        <v>30337</v>
      </c>
      <c r="Q973" t="s">
        <v>47</v>
      </c>
      <c r="S973">
        <v>2.872681652661413E-4</v>
      </c>
      <c r="T973">
        <v>2.837263082255959E-6</v>
      </c>
      <c r="U973">
        <v>1.985503695323132E-5</v>
      </c>
      <c r="V973">
        <v>4.408564927871339E-5</v>
      </c>
      <c r="W973">
        <v>1.2430379865691071E-4</v>
      </c>
      <c r="X973">
        <v>2.4996081265271641E-5</v>
      </c>
      <c r="Y973">
        <v>0.27500000000000002</v>
      </c>
      <c r="Z973">
        <v>0.14000000000000001</v>
      </c>
      <c r="AA973">
        <v>3.2000000000000001E-2</v>
      </c>
      <c r="AB973">
        <v>0.82799999999999996</v>
      </c>
      <c r="AC973">
        <v>0.74939999999999996</v>
      </c>
      <c r="AD973" t="s">
        <v>48</v>
      </c>
      <c r="AE973" t="s">
        <v>48</v>
      </c>
      <c r="AF973" t="s">
        <v>48</v>
      </c>
    </row>
    <row r="974" spans="1:32" hidden="1" outlineLevel="1" x14ac:dyDescent="0.2">
      <c r="A974" t="s">
        <v>30338</v>
      </c>
      <c r="B974" t="s">
        <v>30339</v>
      </c>
      <c r="C974" t="s">
        <v>15614</v>
      </c>
      <c r="D974" s="3"/>
      <c r="J974" t="s">
        <v>30340</v>
      </c>
      <c r="K974" t="s">
        <v>26305</v>
      </c>
      <c r="L974" t="s">
        <v>1233</v>
      </c>
      <c r="M974">
        <v>5</v>
      </c>
      <c r="P974" s="2" t="s">
        <v>30341</v>
      </c>
      <c r="Q974" t="s">
        <v>47</v>
      </c>
      <c r="S974">
        <v>0.1232424080371857</v>
      </c>
      <c r="T974">
        <v>6.0102644056314602E-5</v>
      </c>
      <c r="U974">
        <v>7.6276540756225586E-2</v>
      </c>
      <c r="V974">
        <v>3.598362673074007E-3</v>
      </c>
      <c r="W974">
        <v>3.5194989293813712E-2</v>
      </c>
      <c r="X974">
        <v>5.7620956795290112E-4</v>
      </c>
      <c r="Y974">
        <v>-3.1582633053221308E-2</v>
      </c>
      <c r="Z974">
        <v>0.12</v>
      </c>
      <c r="AA974">
        <v>0.111</v>
      </c>
      <c r="AB974">
        <v>0.76900000000000002</v>
      </c>
      <c r="AC974">
        <v>0.38119999999999998</v>
      </c>
      <c r="AD974" t="s">
        <v>48</v>
      </c>
      <c r="AE974" t="s">
        <v>48</v>
      </c>
      <c r="AF974" t="s">
        <v>48</v>
      </c>
    </row>
    <row r="975" spans="1:32" hidden="1" outlineLevel="1" x14ac:dyDescent="0.2">
      <c r="A975" t="s">
        <v>30342</v>
      </c>
      <c r="B975" t="s">
        <v>30343</v>
      </c>
      <c r="C975" t="s">
        <v>30344</v>
      </c>
      <c r="D975" s="3"/>
      <c r="J975" t="s">
        <v>30345</v>
      </c>
      <c r="K975" t="s">
        <v>26305</v>
      </c>
      <c r="L975" t="s">
        <v>1233</v>
      </c>
      <c r="M975">
        <v>4</v>
      </c>
      <c r="P975" s="2" t="s">
        <v>30346</v>
      </c>
      <c r="Q975" t="s">
        <v>47</v>
      </c>
      <c r="S975">
        <v>7.1016931906342506E-4</v>
      </c>
      <c r="T975">
        <v>3.1043234685057541E-6</v>
      </c>
      <c r="U975">
        <v>9.2238617071416229E-5</v>
      </c>
      <c r="V975">
        <v>6.0497110098367557E-5</v>
      </c>
      <c r="W975">
        <v>2.2666205768473449E-4</v>
      </c>
      <c r="X975">
        <v>7.9116915003396571E-5</v>
      </c>
      <c r="Y975">
        <v>0</v>
      </c>
      <c r="Z975">
        <v>0</v>
      </c>
      <c r="AA975">
        <v>0</v>
      </c>
      <c r="AB975">
        <v>1</v>
      </c>
      <c r="AC975">
        <v>0</v>
      </c>
      <c r="AD975" t="s">
        <v>48</v>
      </c>
      <c r="AE975" t="s">
        <v>48</v>
      </c>
      <c r="AF975" t="s">
        <v>48</v>
      </c>
    </row>
    <row r="976" spans="1:32" hidden="1" outlineLevel="1" x14ac:dyDescent="0.2">
      <c r="A976" t="s">
        <v>30347</v>
      </c>
      <c r="B976" t="s">
        <v>30348</v>
      </c>
      <c r="C976" t="s">
        <v>30349</v>
      </c>
      <c r="D976" s="3"/>
      <c r="J976" t="s">
        <v>30350</v>
      </c>
      <c r="K976" t="s">
        <v>26305</v>
      </c>
      <c r="L976" t="s">
        <v>1233</v>
      </c>
      <c r="M976">
        <v>3</v>
      </c>
      <c r="P976" s="2" t="s">
        <v>30351</v>
      </c>
      <c r="Q976" t="s">
        <v>10680</v>
      </c>
      <c r="S976">
        <v>4.4156468356959522E-4</v>
      </c>
      <c r="T976">
        <v>2.0022810076625319E-6</v>
      </c>
      <c r="U976">
        <v>2.014190613408573E-5</v>
      </c>
      <c r="V976">
        <v>5.9072346630273387E-5</v>
      </c>
      <c r="W976">
        <v>1.7166743054986E-4</v>
      </c>
      <c r="X976">
        <v>3.0567749490728602E-5</v>
      </c>
      <c r="Y976">
        <v>0.14214285714285721</v>
      </c>
      <c r="Z976">
        <v>0.126</v>
      </c>
      <c r="AA976">
        <v>0.105</v>
      </c>
      <c r="AB976">
        <v>0.76900000000000002</v>
      </c>
      <c r="AC976">
        <v>0.22159999999999999</v>
      </c>
      <c r="AD976" t="s">
        <v>48</v>
      </c>
      <c r="AE976" t="s">
        <v>48</v>
      </c>
      <c r="AF976" t="s">
        <v>48</v>
      </c>
    </row>
    <row r="977" spans="1:32" hidden="1" outlineLevel="1" x14ac:dyDescent="0.2">
      <c r="A977" t="s">
        <v>30352</v>
      </c>
      <c r="B977" t="s">
        <v>30353</v>
      </c>
      <c r="C977" t="s">
        <v>30354</v>
      </c>
      <c r="D977" s="3"/>
      <c r="J977" t="s">
        <v>30355</v>
      </c>
      <c r="K977" t="s">
        <v>26305</v>
      </c>
      <c r="L977" t="s">
        <v>1233</v>
      </c>
      <c r="M977">
        <v>3</v>
      </c>
      <c r="P977" s="2" t="s">
        <v>30356</v>
      </c>
      <c r="Q977" t="s">
        <v>10044</v>
      </c>
      <c r="S977">
        <v>9.621904231607914E-3</v>
      </c>
      <c r="T977">
        <v>6.1586529227497522E-6</v>
      </c>
      <c r="U977">
        <v>8.6469954112544656E-5</v>
      </c>
      <c r="V977">
        <v>6.3696596771478653E-4</v>
      </c>
      <c r="W977">
        <v>1.3907797401770949E-3</v>
      </c>
      <c r="X977">
        <v>1.592553686350584E-3</v>
      </c>
      <c r="Y977">
        <v>0.25624999999999998</v>
      </c>
      <c r="Z977">
        <v>0</v>
      </c>
      <c r="AA977">
        <v>0</v>
      </c>
      <c r="AB977">
        <v>1</v>
      </c>
      <c r="AC977">
        <v>0</v>
      </c>
      <c r="AD977" t="s">
        <v>48</v>
      </c>
      <c r="AE977" t="s">
        <v>48</v>
      </c>
      <c r="AF977" t="s">
        <v>48</v>
      </c>
    </row>
    <row r="978" spans="1:32" hidden="1" outlineLevel="1" x14ac:dyDescent="0.2">
      <c r="A978" t="s">
        <v>30357</v>
      </c>
      <c r="B978" t="s">
        <v>30358</v>
      </c>
      <c r="C978" t="s">
        <v>30359</v>
      </c>
      <c r="D978" s="3"/>
      <c r="J978" t="s">
        <v>30360</v>
      </c>
      <c r="K978" t="s">
        <v>26305</v>
      </c>
      <c r="L978" t="s">
        <v>1233</v>
      </c>
      <c r="M978">
        <v>1</v>
      </c>
      <c r="P978" s="2" t="s">
        <v>30361</v>
      </c>
      <c r="Q978" t="s">
        <v>10060</v>
      </c>
      <c r="S978">
        <v>3.4782543662004167E-4</v>
      </c>
      <c r="T978">
        <v>2.0964901068509789E-6</v>
      </c>
      <c r="U978">
        <v>1.762689862516709E-5</v>
      </c>
      <c r="V978">
        <v>3.3802341931732371E-5</v>
      </c>
      <c r="W978">
        <v>1.872138673206791E-4</v>
      </c>
      <c r="X978">
        <v>1.6583942851866599E-5</v>
      </c>
      <c r="Y978">
        <v>0</v>
      </c>
      <c r="Z978">
        <v>0.27200000000000002</v>
      </c>
      <c r="AA978">
        <v>9.7000000000000003E-2</v>
      </c>
      <c r="AB978">
        <v>0.63100000000000001</v>
      </c>
      <c r="AC978">
        <v>0.55740000000000001</v>
      </c>
      <c r="AD978" t="s">
        <v>48</v>
      </c>
      <c r="AE978" t="s">
        <v>48</v>
      </c>
      <c r="AF978" t="s">
        <v>48</v>
      </c>
    </row>
    <row r="979" spans="1:32" hidden="1" outlineLevel="1" x14ac:dyDescent="0.2">
      <c r="A979" t="s">
        <v>30362</v>
      </c>
      <c r="B979" t="s">
        <v>30363</v>
      </c>
      <c r="C979" t="s">
        <v>10792</v>
      </c>
      <c r="D979" s="3"/>
      <c r="J979" t="s">
        <v>26876</v>
      </c>
      <c r="K979" t="s">
        <v>26305</v>
      </c>
      <c r="L979" t="s">
        <v>1233</v>
      </c>
      <c r="M979">
        <v>1</v>
      </c>
      <c r="P979" s="2" t="s">
        <v>30364</v>
      </c>
      <c r="Q979" t="s">
        <v>10795</v>
      </c>
      <c r="Y979" t="s">
        <v>48</v>
      </c>
      <c r="Z979" t="s">
        <v>48</v>
      </c>
      <c r="AA979" t="s">
        <v>48</v>
      </c>
      <c r="AB979" t="s">
        <v>48</v>
      </c>
      <c r="AC979" t="s">
        <v>48</v>
      </c>
      <c r="AD979" t="s">
        <v>48</v>
      </c>
      <c r="AE979" t="s">
        <v>48</v>
      </c>
      <c r="AF979" t="s">
        <v>48</v>
      </c>
    </row>
    <row r="980" spans="1:32" hidden="1" outlineLevel="1" x14ac:dyDescent="0.2">
      <c r="A980" t="s">
        <v>30365</v>
      </c>
      <c r="B980" t="s">
        <v>30366</v>
      </c>
      <c r="C980" t="s">
        <v>30367</v>
      </c>
      <c r="D980" s="3"/>
      <c r="J980" t="s">
        <v>30368</v>
      </c>
      <c r="K980" t="s">
        <v>26305</v>
      </c>
      <c r="L980" t="s">
        <v>1233</v>
      </c>
      <c r="M980">
        <v>1</v>
      </c>
      <c r="P980" s="2" t="s">
        <v>30369</v>
      </c>
      <c r="Q980" t="s">
        <v>10060</v>
      </c>
      <c r="S980">
        <v>7.1044964715838432E-4</v>
      </c>
      <c r="T980">
        <v>1.9506469470798038E-6</v>
      </c>
      <c r="U980">
        <v>2.1510941223823469E-5</v>
      </c>
      <c r="V980">
        <v>9.5777824753895402E-5</v>
      </c>
      <c r="W980">
        <v>2.307886461494491E-4</v>
      </c>
      <c r="X980">
        <v>4.724960308521986E-5</v>
      </c>
      <c r="Y980">
        <v>0.25</v>
      </c>
      <c r="Z980">
        <v>0</v>
      </c>
      <c r="AA980">
        <v>0</v>
      </c>
      <c r="AB980">
        <v>1</v>
      </c>
      <c r="AC980">
        <v>0</v>
      </c>
      <c r="AD980" t="s">
        <v>48</v>
      </c>
      <c r="AE980" t="s">
        <v>48</v>
      </c>
      <c r="AF980" t="s">
        <v>48</v>
      </c>
    </row>
    <row r="981" spans="1:32" hidden="1" outlineLevel="1" x14ac:dyDescent="0.2">
      <c r="A981" t="s">
        <v>30370</v>
      </c>
      <c r="B981" t="s">
        <v>30371</v>
      </c>
      <c r="C981" t="s">
        <v>30372</v>
      </c>
      <c r="D981" s="3"/>
      <c r="J981" t="s">
        <v>30373</v>
      </c>
      <c r="K981" t="s">
        <v>26305</v>
      </c>
      <c r="L981" t="s">
        <v>1233</v>
      </c>
      <c r="M981">
        <v>1</v>
      </c>
      <c r="P981" s="2" t="s">
        <v>30374</v>
      </c>
      <c r="Q981" t="s">
        <v>10258</v>
      </c>
      <c r="S981">
        <v>3.5526751889847219E-4</v>
      </c>
      <c r="T981">
        <v>5.2398368097783532E-6</v>
      </c>
      <c r="U981">
        <v>3.7362198781920597E-5</v>
      </c>
      <c r="V981">
        <v>4.1060073272092268E-5</v>
      </c>
      <c r="W981">
        <v>1.2279851944185791E-4</v>
      </c>
      <c r="X981">
        <v>5.0103284593205899E-5</v>
      </c>
      <c r="Y981">
        <v>0.27500000000000002</v>
      </c>
      <c r="Z981">
        <v>0.17699999999999999</v>
      </c>
      <c r="AA981">
        <v>3.5000000000000003E-2</v>
      </c>
      <c r="AB981">
        <v>0.78800000000000003</v>
      </c>
      <c r="AC981">
        <v>0.87619999999999998</v>
      </c>
      <c r="AD981" t="s">
        <v>48</v>
      </c>
      <c r="AE981" t="s">
        <v>48</v>
      </c>
      <c r="AF981" t="s">
        <v>48</v>
      </c>
    </row>
    <row r="982" spans="1:32" hidden="1" outlineLevel="1" x14ac:dyDescent="0.2">
      <c r="A982" t="s">
        <v>30375</v>
      </c>
      <c r="B982" t="s">
        <v>30376</v>
      </c>
      <c r="C982" t="s">
        <v>30377</v>
      </c>
      <c r="D982" s="3"/>
      <c r="J982" t="s">
        <v>30378</v>
      </c>
      <c r="K982" t="s">
        <v>26305</v>
      </c>
      <c r="L982" t="s">
        <v>1233</v>
      </c>
      <c r="M982">
        <v>1</v>
      </c>
      <c r="P982" s="2" t="s">
        <v>30379</v>
      </c>
      <c r="Q982" t="s">
        <v>10060</v>
      </c>
      <c r="S982">
        <v>3.4713375498540699E-4</v>
      </c>
      <c r="T982">
        <v>2.7480741664476231E-6</v>
      </c>
      <c r="U982">
        <v>2.4348119040951129E-5</v>
      </c>
      <c r="V982">
        <v>4.8664020141586661E-5</v>
      </c>
      <c r="W982">
        <v>1.4137414109427479E-4</v>
      </c>
      <c r="X982">
        <v>2.9819289920851592E-5</v>
      </c>
      <c r="Y982">
        <v>0.25</v>
      </c>
      <c r="Z982">
        <v>0.14899999999999999</v>
      </c>
      <c r="AA982">
        <v>0</v>
      </c>
      <c r="AB982">
        <v>0.85099999999999998</v>
      </c>
      <c r="AC982">
        <v>0.92579999999999996</v>
      </c>
      <c r="AD982" t="s">
        <v>48</v>
      </c>
      <c r="AE982" t="s">
        <v>48</v>
      </c>
      <c r="AF982" t="s">
        <v>48</v>
      </c>
    </row>
    <row r="983" spans="1:32" hidden="1" outlineLevel="1" x14ac:dyDescent="0.2">
      <c r="A983" t="s">
        <v>30380</v>
      </c>
      <c r="B983" t="s">
        <v>30381</v>
      </c>
      <c r="C983" t="s">
        <v>30382</v>
      </c>
      <c r="D983" s="3"/>
      <c r="J983" t="s">
        <v>30383</v>
      </c>
      <c r="K983" t="s">
        <v>26305</v>
      </c>
      <c r="L983" t="s">
        <v>1233</v>
      </c>
      <c r="M983">
        <v>1</v>
      </c>
      <c r="P983" s="2" t="s">
        <v>30384</v>
      </c>
      <c r="Q983" t="s">
        <v>47</v>
      </c>
      <c r="S983">
        <v>2.6275086565874522E-4</v>
      </c>
      <c r="T983">
        <v>3.6595577057596529E-6</v>
      </c>
      <c r="U983">
        <v>2.2847794753033671E-5</v>
      </c>
      <c r="V983">
        <v>4.5190408854978159E-5</v>
      </c>
      <c r="W983">
        <v>1.18557240057271E-4</v>
      </c>
      <c r="X983">
        <v>2.453779052302707E-5</v>
      </c>
      <c r="Y983">
        <v>8.7499999999999994E-2</v>
      </c>
      <c r="Z983">
        <v>0.21299999999999999</v>
      </c>
      <c r="AA983">
        <v>4.2999999999999997E-2</v>
      </c>
      <c r="AB983">
        <v>0.74399999999999999</v>
      </c>
      <c r="AC983">
        <v>0.9637</v>
      </c>
      <c r="AD983" t="s">
        <v>48</v>
      </c>
      <c r="AE983" t="s">
        <v>48</v>
      </c>
      <c r="AF983" t="s">
        <v>48</v>
      </c>
    </row>
    <row r="984" spans="1:32" hidden="1" outlineLevel="1" x14ac:dyDescent="0.2">
      <c r="A984" t="s">
        <v>30385</v>
      </c>
      <c r="B984" t="s">
        <v>30386</v>
      </c>
      <c r="C984" t="s">
        <v>30387</v>
      </c>
      <c r="D984" s="3"/>
      <c r="J984" t="s">
        <v>30388</v>
      </c>
      <c r="K984" t="s">
        <v>26305</v>
      </c>
      <c r="L984" t="s">
        <v>1233</v>
      </c>
      <c r="M984">
        <v>1</v>
      </c>
      <c r="P984" s="2" t="s">
        <v>30389</v>
      </c>
      <c r="Q984" t="s">
        <v>10648</v>
      </c>
      <c r="S984">
        <v>2.5294694933108991E-4</v>
      </c>
      <c r="T984">
        <v>3.2868051675905012E-6</v>
      </c>
      <c r="U984">
        <v>2.001831671805121E-5</v>
      </c>
      <c r="V984">
        <v>3.9252528949873522E-5</v>
      </c>
      <c r="W984">
        <v>1.1768610420403999E-4</v>
      </c>
      <c r="X984">
        <v>2.1245643438305709E-5</v>
      </c>
      <c r="Y984">
        <v>0.2</v>
      </c>
      <c r="Z984">
        <v>0.126</v>
      </c>
      <c r="AA984">
        <v>5.8999999999999997E-2</v>
      </c>
      <c r="AB984">
        <v>0.81499999999999995</v>
      </c>
      <c r="AC984">
        <v>0.54620000000000002</v>
      </c>
      <c r="AD984" t="s">
        <v>48</v>
      </c>
      <c r="AE984" t="s">
        <v>48</v>
      </c>
      <c r="AF984" t="s">
        <v>48</v>
      </c>
    </row>
    <row r="985" spans="1:32" hidden="1" outlineLevel="1" x14ac:dyDescent="0.2">
      <c r="A985" t="s">
        <v>30390</v>
      </c>
      <c r="B985" t="s">
        <v>30391</v>
      </c>
      <c r="C985" t="s">
        <v>17082</v>
      </c>
      <c r="D985" s="3"/>
      <c r="J985" t="s">
        <v>30392</v>
      </c>
      <c r="K985" t="s">
        <v>26305</v>
      </c>
      <c r="L985" t="s">
        <v>1233</v>
      </c>
      <c r="M985">
        <v>1</v>
      </c>
      <c r="P985" s="2" t="s">
        <v>30393</v>
      </c>
      <c r="Q985" t="s">
        <v>14009</v>
      </c>
      <c r="S985">
        <v>8.6780975107103586E-4</v>
      </c>
      <c r="T985">
        <v>8.1669541032169946E-6</v>
      </c>
      <c r="U985">
        <v>1.1615579569479451E-4</v>
      </c>
      <c r="V985">
        <v>6.6928208980243653E-5</v>
      </c>
      <c r="W985">
        <v>2.952640934381634E-4</v>
      </c>
      <c r="X985">
        <v>5.9933918237220503E-5</v>
      </c>
      <c r="Y985">
        <v>0.14080498866213151</v>
      </c>
      <c r="Z985">
        <v>0.104</v>
      </c>
      <c r="AA985">
        <v>4.2000000000000003E-2</v>
      </c>
      <c r="AB985">
        <v>0.85399999999999998</v>
      </c>
      <c r="AC985">
        <v>0.97840000000000005</v>
      </c>
      <c r="AD985" t="s">
        <v>48</v>
      </c>
      <c r="AE985" t="s">
        <v>48</v>
      </c>
      <c r="AF985" t="s">
        <v>48</v>
      </c>
    </row>
    <row r="986" spans="1:32" hidden="1" outlineLevel="1" x14ac:dyDescent="0.2">
      <c r="A986" t="s">
        <v>30394</v>
      </c>
      <c r="B986" t="s">
        <v>30395</v>
      </c>
      <c r="C986" t="s">
        <v>30396</v>
      </c>
      <c r="D986" s="3"/>
      <c r="J986" t="s">
        <v>30397</v>
      </c>
      <c r="K986" t="s">
        <v>26305</v>
      </c>
      <c r="L986" t="s">
        <v>1233</v>
      </c>
      <c r="M986">
        <v>1</v>
      </c>
      <c r="P986" s="2" t="s">
        <v>30398</v>
      </c>
      <c r="Q986" t="s">
        <v>47</v>
      </c>
      <c r="S986">
        <v>7.6082721352577209E-4</v>
      </c>
      <c r="T986">
        <v>3.9117348933359608E-6</v>
      </c>
      <c r="U986">
        <v>5.0906284741358832E-5</v>
      </c>
      <c r="V986">
        <v>7.5405085226520896E-5</v>
      </c>
      <c r="W986">
        <v>1.9187573343515399E-4</v>
      </c>
      <c r="X986">
        <v>1.3738436973653731E-4</v>
      </c>
      <c r="Y986">
        <v>0.17</v>
      </c>
      <c r="Z986">
        <v>0.29299999999999998</v>
      </c>
      <c r="AA986">
        <v>0</v>
      </c>
      <c r="AB986">
        <v>0.70699999999999996</v>
      </c>
      <c r="AC986">
        <v>0.94320000000000004</v>
      </c>
      <c r="AD986" t="s">
        <v>48</v>
      </c>
      <c r="AE986" t="s">
        <v>48</v>
      </c>
      <c r="AF986" t="s">
        <v>48</v>
      </c>
    </row>
    <row r="987" spans="1:32" hidden="1" outlineLevel="1" x14ac:dyDescent="0.2">
      <c r="A987" t="s">
        <v>30399</v>
      </c>
      <c r="B987" t="s">
        <v>30400</v>
      </c>
      <c r="C987" t="s">
        <v>30401</v>
      </c>
      <c r="D987" s="3"/>
      <c r="J987" t="s">
        <v>30402</v>
      </c>
      <c r="K987" t="s">
        <v>26305</v>
      </c>
      <c r="L987" t="s">
        <v>1233</v>
      </c>
      <c r="M987">
        <v>1</v>
      </c>
      <c r="P987" s="2" t="s">
        <v>30403</v>
      </c>
      <c r="Q987" t="s">
        <v>10150</v>
      </c>
      <c r="S987">
        <v>6.6360528580844402E-4</v>
      </c>
      <c r="T987">
        <v>2.2210961105884049E-6</v>
      </c>
      <c r="U987">
        <v>2.6984249416273091E-5</v>
      </c>
      <c r="V987">
        <v>5.1177255954826251E-5</v>
      </c>
      <c r="W987">
        <v>2.6244917535223072E-4</v>
      </c>
      <c r="X987">
        <v>5.2005751058459282E-5</v>
      </c>
      <c r="Y987">
        <v>0.29523809523809519</v>
      </c>
      <c r="Z987">
        <v>0.10199999999999999</v>
      </c>
      <c r="AA987">
        <v>0.06</v>
      </c>
      <c r="AB987">
        <v>0.83699999999999997</v>
      </c>
      <c r="AC987">
        <v>0.33460000000000001</v>
      </c>
      <c r="AD987" t="s">
        <v>48</v>
      </c>
      <c r="AE987" t="s">
        <v>48</v>
      </c>
      <c r="AF987" t="s">
        <v>48</v>
      </c>
    </row>
    <row r="988" spans="1:32" hidden="1" outlineLevel="1" x14ac:dyDescent="0.2">
      <c r="A988" t="s">
        <v>30404</v>
      </c>
      <c r="B988" t="s">
        <v>30405</v>
      </c>
      <c r="C988" t="s">
        <v>30406</v>
      </c>
      <c r="D988" s="3"/>
      <c r="J988" t="s">
        <v>30407</v>
      </c>
      <c r="K988" t="s">
        <v>26305</v>
      </c>
      <c r="L988" t="s">
        <v>1233</v>
      </c>
      <c r="M988">
        <v>1</v>
      </c>
      <c r="P988" s="2" t="s">
        <v>30408</v>
      </c>
      <c r="Q988" t="s">
        <v>47</v>
      </c>
      <c r="S988">
        <v>3.4353227238170803E-4</v>
      </c>
      <c r="T988">
        <v>3.8366388253052719E-6</v>
      </c>
      <c r="U988">
        <v>2.6985790100297891E-5</v>
      </c>
      <c r="V988">
        <v>4.7635789087507867E-5</v>
      </c>
      <c r="W988">
        <v>1.4538157847709951E-4</v>
      </c>
      <c r="X988">
        <v>3.3627948141656823E-5</v>
      </c>
      <c r="Y988">
        <v>0.2313932980599647</v>
      </c>
      <c r="Z988">
        <v>0.20599999999999999</v>
      </c>
      <c r="AA988">
        <v>2.4E-2</v>
      </c>
      <c r="AB988">
        <v>0.77</v>
      </c>
      <c r="AC988">
        <v>0.9929</v>
      </c>
      <c r="AD988" t="s">
        <v>48</v>
      </c>
      <c r="AE988" t="s">
        <v>48</v>
      </c>
      <c r="AF988" t="s">
        <v>48</v>
      </c>
    </row>
    <row r="989" spans="1:32" hidden="1" outlineLevel="1" x14ac:dyDescent="0.2">
      <c r="A989" t="s">
        <v>30409</v>
      </c>
      <c r="B989" t="s">
        <v>30410</v>
      </c>
      <c r="C989" t="s">
        <v>30411</v>
      </c>
      <c r="D989" s="3"/>
      <c r="J989" t="s">
        <v>30412</v>
      </c>
      <c r="K989" t="s">
        <v>30231</v>
      </c>
      <c r="L989" t="s">
        <v>1263</v>
      </c>
      <c r="M989">
        <v>12</v>
      </c>
      <c r="P989" s="2" t="s">
        <v>30413</v>
      </c>
      <c r="Q989" t="s">
        <v>47</v>
      </c>
      <c r="S989">
        <v>3.150876727886498E-4</v>
      </c>
      <c r="T989">
        <v>2.6409582005726411E-6</v>
      </c>
      <c r="U989">
        <v>2.3359576516668309E-5</v>
      </c>
      <c r="V989">
        <v>5.8115489082410932E-5</v>
      </c>
      <c r="W989">
        <v>1.260142453247681E-4</v>
      </c>
      <c r="X989">
        <v>2.2036258087609891E-5</v>
      </c>
      <c r="Y989">
        <v>-0.1</v>
      </c>
      <c r="Z989">
        <v>0.216</v>
      </c>
      <c r="AA989">
        <v>0</v>
      </c>
      <c r="AB989">
        <v>0.78400000000000003</v>
      </c>
      <c r="AC989">
        <v>0.29599999999999999</v>
      </c>
      <c r="AD989" t="s">
        <v>48</v>
      </c>
      <c r="AE989" t="s">
        <v>48</v>
      </c>
      <c r="AF989" t="s">
        <v>48</v>
      </c>
    </row>
    <row r="990" spans="1:32" hidden="1" outlineLevel="1" x14ac:dyDescent="0.2">
      <c r="A990" t="s">
        <v>30414</v>
      </c>
      <c r="B990" t="s">
        <v>30415</v>
      </c>
      <c r="C990" t="s">
        <v>26307</v>
      </c>
      <c r="D990" s="3"/>
      <c r="J990" t="s">
        <v>30416</v>
      </c>
      <c r="K990" t="s">
        <v>30235</v>
      </c>
      <c r="L990" t="s">
        <v>1263</v>
      </c>
      <c r="M990">
        <v>-14</v>
      </c>
      <c r="P990" s="2" t="s">
        <v>30417</v>
      </c>
      <c r="Q990" t="s">
        <v>47</v>
      </c>
      <c r="S990">
        <v>6.9755702279508114E-3</v>
      </c>
      <c r="T990">
        <v>5.1350311878195498E-6</v>
      </c>
      <c r="U990">
        <v>6.0190446674823761E-4</v>
      </c>
      <c r="V990">
        <v>1.5604229702148589E-4</v>
      </c>
      <c r="W990">
        <v>3.2904418185353279E-3</v>
      </c>
      <c r="X990">
        <v>1.8690637079998851E-4</v>
      </c>
      <c r="Y990">
        <v>0</v>
      </c>
      <c r="Z990">
        <v>0</v>
      </c>
      <c r="AA990">
        <v>0</v>
      </c>
      <c r="AB990">
        <v>1</v>
      </c>
      <c r="AC990">
        <v>0</v>
      </c>
      <c r="AD990" t="s">
        <v>48</v>
      </c>
      <c r="AE990" t="s">
        <v>48</v>
      </c>
      <c r="AF990" t="s">
        <v>48</v>
      </c>
    </row>
    <row r="991" spans="1:32" hidden="1" outlineLevel="1" x14ac:dyDescent="0.2">
      <c r="A991" t="s">
        <v>30418</v>
      </c>
      <c r="B991" t="s">
        <v>30419</v>
      </c>
      <c r="C991" t="s">
        <v>30420</v>
      </c>
      <c r="D991" s="3"/>
      <c r="J991" t="s">
        <v>30421</v>
      </c>
      <c r="K991" t="s">
        <v>30241</v>
      </c>
      <c r="L991" t="s">
        <v>1263</v>
      </c>
      <c r="M991">
        <v>1</v>
      </c>
      <c r="P991" s="2" t="s">
        <v>30422</v>
      </c>
      <c r="Q991" t="s">
        <v>47</v>
      </c>
      <c r="S991">
        <v>3.9054988883435732E-4</v>
      </c>
      <c r="T991">
        <v>2.427447043373832E-6</v>
      </c>
      <c r="U991">
        <v>2.225367279606871E-5</v>
      </c>
      <c r="V991">
        <v>4.9481121095595881E-5</v>
      </c>
      <c r="W991">
        <v>1.7699760792311281E-4</v>
      </c>
      <c r="X991">
        <v>2.8192829631734639E-5</v>
      </c>
      <c r="Y991">
        <v>0.4</v>
      </c>
      <c r="Z991">
        <v>0.78700000000000003</v>
      </c>
      <c r="AA991">
        <v>0</v>
      </c>
      <c r="AB991">
        <v>0.21299999999999999</v>
      </c>
      <c r="AC991">
        <v>0.57089999999999996</v>
      </c>
      <c r="AD991" t="s">
        <v>48</v>
      </c>
      <c r="AE991" t="s">
        <v>48</v>
      </c>
      <c r="AF991" t="s">
        <v>48</v>
      </c>
    </row>
    <row r="992" spans="1:32" hidden="1" outlineLevel="1" x14ac:dyDescent="0.2">
      <c r="A992" t="s">
        <v>30423</v>
      </c>
      <c r="B992" t="s">
        <v>30424</v>
      </c>
      <c r="C992" t="s">
        <v>26307</v>
      </c>
      <c r="D992" s="3"/>
      <c r="J992" t="s">
        <v>30425</v>
      </c>
      <c r="K992" t="s">
        <v>30256</v>
      </c>
      <c r="L992" t="s">
        <v>1263</v>
      </c>
      <c r="M992">
        <v>1</v>
      </c>
      <c r="P992" s="2" t="s">
        <v>30426</v>
      </c>
      <c r="Q992" t="s">
        <v>47</v>
      </c>
      <c r="Y992">
        <v>0</v>
      </c>
      <c r="Z992" t="s">
        <v>48</v>
      </c>
      <c r="AA992" t="s">
        <v>48</v>
      </c>
      <c r="AB992" t="s">
        <v>48</v>
      </c>
      <c r="AC992" t="s">
        <v>48</v>
      </c>
      <c r="AD992" t="s">
        <v>48</v>
      </c>
      <c r="AE992" t="s">
        <v>48</v>
      </c>
      <c r="AF992" t="s">
        <v>48</v>
      </c>
    </row>
    <row r="993" spans="1:44" hidden="1" outlineLevel="1" x14ac:dyDescent="0.2">
      <c r="A993" t="s">
        <v>30427</v>
      </c>
      <c r="B993" t="s">
        <v>30428</v>
      </c>
      <c r="C993" t="s">
        <v>30248</v>
      </c>
      <c r="D993" s="3"/>
      <c r="J993" t="s">
        <v>30429</v>
      </c>
      <c r="K993" t="s">
        <v>30289</v>
      </c>
      <c r="L993" t="s">
        <v>1263</v>
      </c>
      <c r="M993">
        <v>3</v>
      </c>
      <c r="P993" s="2" t="s">
        <v>30430</v>
      </c>
      <c r="Q993" t="s">
        <v>10060</v>
      </c>
      <c r="S993">
        <v>1.561133656650782E-2</v>
      </c>
      <c r="T993">
        <v>1.435778176528402E-5</v>
      </c>
      <c r="U993">
        <v>7.5879717769566923E-5</v>
      </c>
      <c r="V993">
        <v>3.3748085843399172E-4</v>
      </c>
      <c r="W993">
        <v>7.3522556340321898E-4</v>
      </c>
      <c r="X993">
        <v>1.4107769355177879E-2</v>
      </c>
      <c r="Y993">
        <v>0.1541666666666667</v>
      </c>
      <c r="Z993">
        <v>0.112</v>
      </c>
      <c r="AA993">
        <v>0.14399999999999999</v>
      </c>
      <c r="AB993">
        <v>0.74399999999999999</v>
      </c>
      <c r="AC993">
        <v>-0.1779</v>
      </c>
      <c r="AD993" t="s">
        <v>48</v>
      </c>
      <c r="AE993" t="s">
        <v>48</v>
      </c>
      <c r="AF993" t="s">
        <v>48</v>
      </c>
    </row>
    <row r="994" spans="1:44" hidden="1" outlineLevel="1" x14ac:dyDescent="0.2">
      <c r="A994" t="s">
        <v>30431</v>
      </c>
      <c r="B994" t="s">
        <v>30432</v>
      </c>
      <c r="C994" t="s">
        <v>30349</v>
      </c>
      <c r="D994" s="3"/>
      <c r="J994" t="s">
        <v>30433</v>
      </c>
      <c r="K994" t="s">
        <v>30293</v>
      </c>
      <c r="L994" t="s">
        <v>1263</v>
      </c>
      <c r="M994">
        <v>4</v>
      </c>
      <c r="P994" s="2" t="s">
        <v>30434</v>
      </c>
      <c r="Q994" t="s">
        <v>10680</v>
      </c>
      <c r="S994">
        <v>3.9528097840957338E-4</v>
      </c>
      <c r="T994">
        <v>2.2654733129456868E-6</v>
      </c>
      <c r="U994">
        <v>2.1644451408064921E-5</v>
      </c>
      <c r="V994">
        <v>6.6391447035130113E-5</v>
      </c>
      <c r="W994">
        <v>1.6746230539865789E-4</v>
      </c>
      <c r="X994">
        <v>2.3055905330693349E-5</v>
      </c>
      <c r="Y994">
        <v>0</v>
      </c>
      <c r="Z994">
        <v>4.8000000000000001E-2</v>
      </c>
      <c r="AA994">
        <v>4.7E-2</v>
      </c>
      <c r="AB994">
        <v>0.90500000000000003</v>
      </c>
      <c r="AC994">
        <v>1.7600000000000001E-2</v>
      </c>
      <c r="AD994" t="s">
        <v>48</v>
      </c>
      <c r="AE994" t="s">
        <v>48</v>
      </c>
      <c r="AF994" t="s">
        <v>48</v>
      </c>
    </row>
    <row r="995" spans="1:44" hidden="1" outlineLevel="1" x14ac:dyDescent="0.2">
      <c r="A995" t="s">
        <v>30435</v>
      </c>
      <c r="B995" t="s">
        <v>30436</v>
      </c>
      <c r="C995" t="s">
        <v>30243</v>
      </c>
      <c r="D995" s="3"/>
      <c r="J995" t="s">
        <v>30437</v>
      </c>
      <c r="K995" t="s">
        <v>30293</v>
      </c>
      <c r="L995" t="s">
        <v>1263</v>
      </c>
      <c r="M995">
        <v>5</v>
      </c>
      <c r="P995" s="2" t="s">
        <v>30438</v>
      </c>
      <c r="Q995" t="s">
        <v>47</v>
      </c>
      <c r="S995">
        <v>1.5386495506390929E-3</v>
      </c>
      <c r="T995">
        <v>1.174006592918886E-5</v>
      </c>
      <c r="U995">
        <v>1.1464364069979641E-4</v>
      </c>
      <c r="V995">
        <v>4.944156389683485E-4</v>
      </c>
      <c r="W995">
        <v>3.6105525214225048E-4</v>
      </c>
      <c r="X995">
        <v>7.0397247327491641E-5</v>
      </c>
      <c r="Y995">
        <v>8.2509157509157507E-2</v>
      </c>
      <c r="Z995">
        <v>0.17299999999999999</v>
      </c>
      <c r="AA995">
        <v>3.6999999999999998E-2</v>
      </c>
      <c r="AB995">
        <v>0.79</v>
      </c>
      <c r="AC995">
        <v>0.90100000000000002</v>
      </c>
      <c r="AD995" t="s">
        <v>48</v>
      </c>
      <c r="AE995" t="s">
        <v>48</v>
      </c>
      <c r="AF995" t="s">
        <v>48</v>
      </c>
    </row>
    <row r="996" spans="1:44" hidden="1" outlineLevel="1" x14ac:dyDescent="0.2">
      <c r="A996" t="s">
        <v>30439</v>
      </c>
      <c r="B996" t="s">
        <v>30440</v>
      </c>
      <c r="C996" t="s">
        <v>30441</v>
      </c>
      <c r="D996" s="3"/>
      <c r="J996" t="s">
        <v>30442</v>
      </c>
      <c r="K996" t="s">
        <v>30293</v>
      </c>
      <c r="L996" t="s">
        <v>1263</v>
      </c>
      <c r="M996">
        <v>4</v>
      </c>
      <c r="P996" s="2" t="s">
        <v>30443</v>
      </c>
      <c r="Q996" t="s">
        <v>47</v>
      </c>
      <c r="S996">
        <v>1.106960931792855E-3</v>
      </c>
      <c r="T996">
        <v>4.8762758524389938E-6</v>
      </c>
      <c r="U996">
        <v>8.3043829363305122E-5</v>
      </c>
      <c r="V996">
        <v>4.5356417103903368E-5</v>
      </c>
      <c r="W996">
        <v>5.1588169299066067E-4</v>
      </c>
      <c r="X996">
        <v>9.2391695943661034E-5</v>
      </c>
      <c r="Y996">
        <v>-8.1111111111111106E-2</v>
      </c>
      <c r="Z996">
        <v>0.19700000000000001</v>
      </c>
      <c r="AA996">
        <v>0.16400000000000001</v>
      </c>
      <c r="AB996">
        <v>0.63900000000000001</v>
      </c>
      <c r="AC996">
        <v>0.22359999999999999</v>
      </c>
      <c r="AD996" t="s">
        <v>48</v>
      </c>
      <c r="AE996" t="s">
        <v>48</v>
      </c>
      <c r="AF996" t="s">
        <v>48</v>
      </c>
    </row>
    <row r="997" spans="1:44" hidden="1" outlineLevel="1" x14ac:dyDescent="0.2">
      <c r="A997" t="s">
        <v>30444</v>
      </c>
      <c r="B997" t="s">
        <v>30445</v>
      </c>
      <c r="C997" t="s">
        <v>26307</v>
      </c>
      <c r="D997" s="3"/>
      <c r="J997" t="s">
        <v>30446</v>
      </c>
      <c r="K997" t="s">
        <v>30298</v>
      </c>
      <c r="L997" t="s">
        <v>1263</v>
      </c>
      <c r="M997">
        <v>3</v>
      </c>
      <c r="P997" s="2" t="s">
        <v>30447</v>
      </c>
      <c r="Q997" t="s">
        <v>47</v>
      </c>
      <c r="S997">
        <v>5.4439564701169729E-4</v>
      </c>
      <c r="T997">
        <v>4.3432023630884942E-6</v>
      </c>
      <c r="U997">
        <v>2.806267912092153E-5</v>
      </c>
      <c r="V997">
        <v>1.3249930634628981E-4</v>
      </c>
      <c r="W997">
        <v>1.716815022518858E-4</v>
      </c>
      <c r="X997">
        <v>5.040905307396315E-5</v>
      </c>
      <c r="Y997">
        <v>0.51500000000000001</v>
      </c>
      <c r="Z997">
        <v>0.38</v>
      </c>
      <c r="AA997">
        <v>0</v>
      </c>
      <c r="AB997">
        <v>0.62</v>
      </c>
      <c r="AC997">
        <v>0.92579999999999996</v>
      </c>
      <c r="AD997" t="s">
        <v>48</v>
      </c>
      <c r="AE997" t="s">
        <v>48</v>
      </c>
      <c r="AF997" t="s">
        <v>48</v>
      </c>
    </row>
    <row r="998" spans="1:44" hidden="1" outlineLevel="1" x14ac:dyDescent="0.2">
      <c r="A998" t="s">
        <v>30448</v>
      </c>
      <c r="B998" t="s">
        <v>30449</v>
      </c>
      <c r="C998" t="s">
        <v>26307</v>
      </c>
      <c r="D998" s="3"/>
      <c r="J998" t="s">
        <v>30450</v>
      </c>
      <c r="K998" t="s">
        <v>30311</v>
      </c>
      <c r="L998" t="s">
        <v>1263</v>
      </c>
      <c r="M998">
        <v>1</v>
      </c>
      <c r="P998" s="2" t="s">
        <v>30451</v>
      </c>
      <c r="Q998" t="s">
        <v>47</v>
      </c>
      <c r="S998">
        <v>1.7374387010931969E-2</v>
      </c>
      <c r="T998">
        <v>5.3055878197483253E-6</v>
      </c>
      <c r="U998">
        <v>3.0123634496703739E-4</v>
      </c>
      <c r="V998">
        <v>2.310411655344069E-4</v>
      </c>
      <c r="W998">
        <v>1.873276382684708E-2</v>
      </c>
      <c r="X998">
        <v>2.0600798598024989E-4</v>
      </c>
      <c r="Y998">
        <v>0.25</v>
      </c>
      <c r="Z998">
        <v>0.15</v>
      </c>
      <c r="AA998">
        <v>9.7000000000000003E-2</v>
      </c>
      <c r="AB998">
        <v>0.753</v>
      </c>
      <c r="AC998">
        <v>0.53779999999999994</v>
      </c>
      <c r="AD998" t="s">
        <v>48</v>
      </c>
      <c r="AE998" t="s">
        <v>48</v>
      </c>
      <c r="AF998" t="s">
        <v>48</v>
      </c>
    </row>
    <row r="999" spans="1:44" hidden="1" outlineLevel="1" x14ac:dyDescent="0.2">
      <c r="A999" t="s">
        <v>30452</v>
      </c>
      <c r="B999" t="s">
        <v>30453</v>
      </c>
      <c r="C999" t="s">
        <v>19914</v>
      </c>
      <c r="D999" s="3"/>
      <c r="J999" t="s">
        <v>30454</v>
      </c>
      <c r="K999" t="s">
        <v>30414</v>
      </c>
      <c r="L999" t="s">
        <v>1263</v>
      </c>
      <c r="M999">
        <v>28</v>
      </c>
      <c r="P999" s="2" t="s">
        <v>30455</v>
      </c>
      <c r="Q999" t="s">
        <v>19917</v>
      </c>
      <c r="S999">
        <v>3.5079356166534131E-4</v>
      </c>
      <c r="T999">
        <v>2.0420156943146139E-6</v>
      </c>
      <c r="U999">
        <v>1.8821261619450521E-5</v>
      </c>
      <c r="V999">
        <v>3.2286290661431849E-5</v>
      </c>
      <c r="W999">
        <v>1.903732190839946E-4</v>
      </c>
      <c r="X999">
        <v>1.9097984477411959E-5</v>
      </c>
      <c r="Y999">
        <v>0.25</v>
      </c>
      <c r="Z999">
        <v>0.105</v>
      </c>
      <c r="AA999">
        <v>0</v>
      </c>
      <c r="AB999">
        <v>0.89500000000000002</v>
      </c>
      <c r="AC999">
        <v>0.31819999999999998</v>
      </c>
      <c r="AD999" t="s">
        <v>48</v>
      </c>
      <c r="AE999" t="s">
        <v>48</v>
      </c>
      <c r="AF999" t="s">
        <v>48</v>
      </c>
    </row>
    <row r="1000" spans="1:44" hidden="1" outlineLevel="1" x14ac:dyDescent="0.2">
      <c r="A1000" t="s">
        <v>30456</v>
      </c>
      <c r="B1000" t="s">
        <v>30457</v>
      </c>
      <c r="C1000" t="s">
        <v>30258</v>
      </c>
      <c r="D1000" s="3"/>
      <c r="J1000" t="s">
        <v>30458</v>
      </c>
      <c r="K1000" t="s">
        <v>30414</v>
      </c>
      <c r="L1000" t="s">
        <v>1263</v>
      </c>
      <c r="M1000">
        <v>24</v>
      </c>
      <c r="P1000" s="2" t="s">
        <v>30459</v>
      </c>
      <c r="Q1000" t="s">
        <v>47</v>
      </c>
      <c r="S1000">
        <v>4.6211722656153142E-4</v>
      </c>
      <c r="T1000">
        <v>3.6488938803813649E-6</v>
      </c>
      <c r="U1000">
        <v>3.5304532502777868E-5</v>
      </c>
      <c r="V1000">
        <v>5.7938796089729287E-5</v>
      </c>
      <c r="W1000">
        <v>1.868532708613202E-4</v>
      </c>
      <c r="X1000">
        <v>3.4266759030288092E-5</v>
      </c>
      <c r="Y1000">
        <v>-8.3333333333333301E-2</v>
      </c>
      <c r="Z1000">
        <v>0.151</v>
      </c>
      <c r="AA1000">
        <v>0.107</v>
      </c>
      <c r="AB1000">
        <v>0.74199999999999999</v>
      </c>
      <c r="AC1000">
        <v>0.54700000000000004</v>
      </c>
      <c r="AD1000" t="s">
        <v>48</v>
      </c>
      <c r="AE1000" t="s">
        <v>48</v>
      </c>
      <c r="AF1000" t="s">
        <v>48</v>
      </c>
    </row>
    <row r="1001" spans="1:44" hidden="1" outlineLevel="1" x14ac:dyDescent="0.2">
      <c r="A1001" t="s">
        <v>30460</v>
      </c>
      <c r="B1001" t="s">
        <v>30461</v>
      </c>
      <c r="C1001" t="s">
        <v>30237</v>
      </c>
      <c r="D1001" s="3"/>
      <c r="J1001" t="s">
        <v>30462</v>
      </c>
      <c r="K1001" t="s">
        <v>30414</v>
      </c>
      <c r="L1001" t="s">
        <v>1263</v>
      </c>
      <c r="M1001">
        <v>7</v>
      </c>
      <c r="P1001" s="2" t="s">
        <v>30463</v>
      </c>
      <c r="Q1001" t="s">
        <v>30240</v>
      </c>
      <c r="S1001">
        <v>8.7947753490880132E-4</v>
      </c>
      <c r="T1001">
        <v>2.0307149952714099E-6</v>
      </c>
      <c r="U1001">
        <v>3.2603213185211637E-5</v>
      </c>
      <c r="V1001">
        <v>4.7807632654439658E-5</v>
      </c>
      <c r="W1001">
        <v>4.2855311767198151E-4</v>
      </c>
      <c r="X1001">
        <v>2.1087731511215679E-5</v>
      </c>
      <c r="Y1001">
        <v>-9.4999999999999973E-2</v>
      </c>
      <c r="Z1001">
        <v>0.14299999999999999</v>
      </c>
      <c r="AA1001">
        <v>0.20300000000000001</v>
      </c>
      <c r="AB1001">
        <v>0.65400000000000003</v>
      </c>
      <c r="AC1001">
        <v>-0.52529999999999999</v>
      </c>
      <c r="AD1001" t="s">
        <v>48</v>
      </c>
      <c r="AE1001" t="s">
        <v>48</v>
      </c>
      <c r="AF1001" t="s">
        <v>48</v>
      </c>
    </row>
    <row r="1002" spans="1:44" hidden="1" outlineLevel="1" x14ac:dyDescent="0.2">
      <c r="A1002" t="s">
        <v>30464</v>
      </c>
      <c r="B1002" t="s">
        <v>30465</v>
      </c>
      <c r="C1002" t="s">
        <v>30466</v>
      </c>
      <c r="D1002" s="3"/>
      <c r="J1002" t="s">
        <v>30467</v>
      </c>
      <c r="K1002" t="s">
        <v>30431</v>
      </c>
      <c r="L1002" t="s">
        <v>1263</v>
      </c>
      <c r="M1002">
        <v>4</v>
      </c>
      <c r="P1002" s="2" t="s">
        <v>30468</v>
      </c>
      <c r="Q1002" t="s">
        <v>10060</v>
      </c>
      <c r="S1002">
        <v>1.402208465151489E-3</v>
      </c>
      <c r="T1002">
        <v>9.1402935140649788E-6</v>
      </c>
      <c r="U1002">
        <v>1.371014368487522E-4</v>
      </c>
      <c r="V1002">
        <v>1.4177238335832951E-4</v>
      </c>
      <c r="W1002">
        <v>4.0043317130766809E-4</v>
      </c>
      <c r="X1002">
        <v>1.8976320279762149E-4</v>
      </c>
      <c r="Y1002">
        <v>-5.2777777777777778E-2</v>
      </c>
      <c r="Z1002">
        <v>0.13500000000000001</v>
      </c>
      <c r="AA1002">
        <v>9.7000000000000003E-2</v>
      </c>
      <c r="AB1002">
        <v>0.76800000000000002</v>
      </c>
      <c r="AC1002">
        <v>0.73550000000000004</v>
      </c>
      <c r="AD1002" t="s">
        <v>48</v>
      </c>
      <c r="AE1002" t="s">
        <v>48</v>
      </c>
      <c r="AF1002" t="s">
        <v>48</v>
      </c>
    </row>
    <row r="1003" spans="1:44" hidden="1" outlineLevel="1" x14ac:dyDescent="0.2">
      <c r="A1003" t="s">
        <v>30469</v>
      </c>
      <c r="B1003" t="s">
        <v>30470</v>
      </c>
      <c r="C1003" t="s">
        <v>30300</v>
      </c>
      <c r="D1003" s="3"/>
      <c r="J1003" t="s">
        <v>30471</v>
      </c>
      <c r="K1003" t="s">
        <v>30444</v>
      </c>
      <c r="L1003" t="s">
        <v>1263</v>
      </c>
      <c r="M1003">
        <v>3</v>
      </c>
      <c r="P1003" s="2" t="s">
        <v>30472</v>
      </c>
      <c r="Q1003" t="s">
        <v>47</v>
      </c>
      <c r="S1003">
        <v>2.6436109328642488E-4</v>
      </c>
      <c r="T1003">
        <v>3.6130406897427751E-6</v>
      </c>
      <c r="U1003">
        <v>2.317034523002803E-5</v>
      </c>
      <c r="V1003">
        <v>5.5693290050840012E-5</v>
      </c>
      <c r="W1003">
        <v>1.087888667825609E-4</v>
      </c>
      <c r="X1003">
        <v>2.185360244766343E-5</v>
      </c>
      <c r="Y1003">
        <v>0.47053571428571428</v>
      </c>
      <c r="Z1003">
        <v>0.38100000000000001</v>
      </c>
      <c r="AA1003">
        <v>0</v>
      </c>
      <c r="AB1003">
        <v>0.61899999999999999</v>
      </c>
      <c r="AC1003">
        <v>0.97940000000000005</v>
      </c>
      <c r="AD1003" t="s">
        <v>48</v>
      </c>
      <c r="AE1003" t="s">
        <v>48</v>
      </c>
      <c r="AF1003" t="s">
        <v>48</v>
      </c>
    </row>
    <row r="1004" spans="1:44" hidden="1" outlineLevel="1" x14ac:dyDescent="0.2">
      <c r="A1004" t="s">
        <v>30473</v>
      </c>
      <c r="B1004" t="s">
        <v>30474</v>
      </c>
      <c r="C1004" t="s">
        <v>21990</v>
      </c>
      <c r="D1004" s="3"/>
      <c r="J1004" t="s">
        <v>30475</v>
      </c>
      <c r="K1004" t="s">
        <v>30456</v>
      </c>
      <c r="L1004" t="s">
        <v>1263</v>
      </c>
      <c r="M1004">
        <v>2</v>
      </c>
      <c r="P1004" s="2" t="s">
        <v>30476</v>
      </c>
      <c r="Q1004" t="s">
        <v>47</v>
      </c>
      <c r="S1004">
        <v>5.1669124513864517E-4</v>
      </c>
      <c r="T1004">
        <v>5.619645889964886E-6</v>
      </c>
      <c r="U1004">
        <v>4.9135560402646661E-5</v>
      </c>
      <c r="V1004">
        <v>4.5546043111244223E-5</v>
      </c>
      <c r="W1004">
        <v>1.7189166101161391E-4</v>
      </c>
      <c r="X1004">
        <v>7.3680661444086581E-5</v>
      </c>
      <c r="Y1004">
        <v>0.25833333333333341</v>
      </c>
      <c r="Z1004">
        <v>0.13500000000000001</v>
      </c>
      <c r="AA1004">
        <v>0.105</v>
      </c>
      <c r="AB1004">
        <v>0.76</v>
      </c>
      <c r="AC1004">
        <v>0.3402</v>
      </c>
      <c r="AD1004" t="s">
        <v>48</v>
      </c>
      <c r="AE1004" t="s">
        <v>48</v>
      </c>
      <c r="AF1004" t="s">
        <v>48</v>
      </c>
    </row>
    <row r="1005" spans="1:44" hidden="1" outlineLevel="1" x14ac:dyDescent="0.2">
      <c r="A1005" t="s">
        <v>30477</v>
      </c>
      <c r="B1005" t="s">
        <v>30478</v>
      </c>
      <c r="C1005" t="s">
        <v>30479</v>
      </c>
      <c r="D1005" s="3"/>
      <c r="J1005" t="s">
        <v>30480</v>
      </c>
      <c r="K1005" t="s">
        <v>30456</v>
      </c>
      <c r="L1005" t="s">
        <v>1263</v>
      </c>
      <c r="M1005">
        <v>2</v>
      </c>
      <c r="P1005" s="2" t="s">
        <v>30481</v>
      </c>
      <c r="Q1005" t="s">
        <v>47</v>
      </c>
      <c r="S1005">
        <v>6.5410342067480087E-3</v>
      </c>
      <c r="T1005">
        <v>1.314760447712615E-5</v>
      </c>
      <c r="U1005">
        <v>2.0230488735251129E-4</v>
      </c>
      <c r="V1005">
        <v>1.2236289330758149E-4</v>
      </c>
      <c r="W1005">
        <v>9.8759436514228582E-4</v>
      </c>
      <c r="X1005">
        <v>2.3015234619379039E-3</v>
      </c>
      <c r="Y1005">
        <v>0</v>
      </c>
      <c r="Z1005">
        <v>0.153</v>
      </c>
      <c r="AA1005">
        <v>0.28499999999999998</v>
      </c>
      <c r="AB1005">
        <v>0.56299999999999994</v>
      </c>
      <c r="AC1005">
        <v>-0.31340000000000001</v>
      </c>
      <c r="AD1005" t="s">
        <v>48</v>
      </c>
      <c r="AE1005" t="s">
        <v>48</v>
      </c>
      <c r="AF1005" t="s">
        <v>48</v>
      </c>
    </row>
    <row r="1006" spans="1:44" hidden="1" outlineLevel="1" x14ac:dyDescent="0.2">
      <c r="A1006" t="s">
        <v>30482</v>
      </c>
      <c r="B1006" t="s">
        <v>30483</v>
      </c>
      <c r="C1006" t="s">
        <v>26307</v>
      </c>
      <c r="D1006" s="3"/>
      <c r="J1006" t="s">
        <v>30484</v>
      </c>
      <c r="K1006" t="s">
        <v>30456</v>
      </c>
      <c r="L1006" t="s">
        <v>1263</v>
      </c>
      <c r="M1006">
        <v>3</v>
      </c>
      <c r="P1006" s="2" t="s">
        <v>30485</v>
      </c>
      <c r="Q1006" t="s">
        <v>47</v>
      </c>
      <c r="S1006">
        <v>3.2549572642892599E-4</v>
      </c>
      <c r="T1006">
        <v>2.6843413252208852E-6</v>
      </c>
      <c r="U1006">
        <v>2.3116692318581041E-5</v>
      </c>
      <c r="V1006">
        <v>5.5445554608013481E-5</v>
      </c>
      <c r="W1006">
        <v>1.210244663525373E-4</v>
      </c>
      <c r="X1006">
        <v>3.2996671507135027E-5</v>
      </c>
      <c r="Y1006">
        <v>0.625</v>
      </c>
      <c r="Z1006">
        <v>0.69199999999999995</v>
      </c>
      <c r="AA1006">
        <v>0</v>
      </c>
      <c r="AB1006">
        <v>0.308</v>
      </c>
      <c r="AC1006">
        <v>0.66959999999999997</v>
      </c>
      <c r="AD1006" t="s">
        <v>48</v>
      </c>
      <c r="AE1006" t="s">
        <v>48</v>
      </c>
      <c r="AF1006" t="s">
        <v>48</v>
      </c>
    </row>
    <row r="1007" spans="1:44" collapsed="1" x14ac:dyDescent="0.2">
      <c r="A1007" t="s">
        <v>26311</v>
      </c>
      <c r="B1007" t="s">
        <v>26312</v>
      </c>
      <c r="C1007" t="s">
        <v>26313</v>
      </c>
      <c r="D1007" t="s">
        <v>26314</v>
      </c>
      <c r="E1007" t="s">
        <v>246</v>
      </c>
      <c r="F1007" t="s">
        <v>43</v>
      </c>
      <c r="G1007">
        <v>44</v>
      </c>
      <c r="H1007" t="s">
        <v>42</v>
      </c>
      <c r="I1007">
        <v>39</v>
      </c>
      <c r="J1007" t="s">
        <v>26315</v>
      </c>
      <c r="L1007" t="s">
        <v>45</v>
      </c>
      <c r="M1007">
        <v>5523</v>
      </c>
      <c r="N1007">
        <v>0.96</v>
      </c>
      <c r="O1007" s="2" t="s">
        <v>26316</v>
      </c>
      <c r="P1007" s="2" t="s">
        <v>26316</v>
      </c>
      <c r="Q1007" t="s">
        <v>47</v>
      </c>
      <c r="R1007" t="s">
        <v>47</v>
      </c>
      <c r="S1007">
        <v>5.3998243063688278E-2</v>
      </c>
      <c r="T1007">
        <v>9.4123366579879075E-5</v>
      </c>
      <c r="U1007">
        <v>2.4336773902177811E-2</v>
      </c>
      <c r="V1007">
        <v>1.387171796523035E-3</v>
      </c>
      <c r="W1007">
        <v>1.0808375664055349E-2</v>
      </c>
      <c r="X1007">
        <v>1.0702126892283561E-3</v>
      </c>
      <c r="Y1007">
        <v>0.16939995189995191</v>
      </c>
      <c r="Z1007">
        <v>7.0000000000000007E-2</v>
      </c>
      <c r="AA1007">
        <v>0.14199999999999999</v>
      </c>
      <c r="AB1007">
        <v>0.78800000000000003</v>
      </c>
      <c r="AC1007">
        <v>-0.99009999999999998</v>
      </c>
      <c r="AD1007" t="s">
        <v>48</v>
      </c>
      <c r="AE1007" t="s">
        <v>48</v>
      </c>
      <c r="AF1007" t="s">
        <v>48</v>
      </c>
      <c r="AH1007">
        <f t="shared" ref="AH1007" si="31">SUM(AI1007:AJ1007)</f>
        <v>1201</v>
      </c>
      <c r="AI1007">
        <f>COUNTIF(L1007:L2208, "Comment")</f>
        <v>627</v>
      </c>
      <c r="AJ1007">
        <f>COUNTIF(L1007:L2208, "Reply")</f>
        <v>574</v>
      </c>
      <c r="AK1007">
        <f>COUNTIF(C1008:C2208, C1007)</f>
        <v>0</v>
      </c>
      <c r="AM1007">
        <f>AVERAGE(S1007:S2208)</f>
        <v>0.14471342537347059</v>
      </c>
      <c r="AN1007">
        <f>AVERAGE(Y1007:Y2208)</f>
        <v>5.6792631892624991E-2</v>
      </c>
      <c r="AO1007" cm="1">
        <f t="array" ref="AO1007">SUM(COUNTIF(J1008:J2208, {"*NTA*","*YWNBTA*"}))</f>
        <v>267</v>
      </c>
      <c r="AP1007" cm="1">
        <f t="array" ref="AP1007">SUM(COUNTIF(J1008:J2208, {"*YTA*","*YWBTA*"}))</f>
        <v>105</v>
      </c>
      <c r="AQ1007">
        <f>COUNTIF(J1008:J2208, "*ESH*")</f>
        <v>117</v>
      </c>
      <c r="AR1007" t="str">
        <f t="shared" ref="AR1007" si="32">IF(AO1007&gt;AP1007,(IF(AO1007&gt;AQ1007,"NTA","YTA")),IF(AP1007&gt;AQ1007,"YTA","ESH"))</f>
        <v>NTA</v>
      </c>
    </row>
    <row r="1008" spans="1:44" hidden="1" outlineLevel="1" x14ac:dyDescent="0.2">
      <c r="A1008" t="s">
        <v>30486</v>
      </c>
      <c r="B1008" t="s">
        <v>30487</v>
      </c>
      <c r="C1008" t="s">
        <v>1767</v>
      </c>
      <c r="D1008" s="3"/>
      <c r="J1008" t="s">
        <v>30488</v>
      </c>
      <c r="K1008" t="s">
        <v>26311</v>
      </c>
      <c r="L1008" t="s">
        <v>1233</v>
      </c>
      <c r="M1008">
        <v>10296</v>
      </c>
      <c r="P1008" s="2" t="s">
        <v>30489</v>
      </c>
      <c r="Q1008" t="s">
        <v>10648</v>
      </c>
      <c r="S1008">
        <v>7.878266042098403E-4</v>
      </c>
      <c r="T1008">
        <v>9.281336133426521E-6</v>
      </c>
      <c r="U1008">
        <v>5.6730892538325861E-5</v>
      </c>
      <c r="V1008">
        <v>5.7967095926869661E-5</v>
      </c>
      <c r="W1008">
        <v>2.6233008247800171E-4</v>
      </c>
      <c r="X1008">
        <v>7.6314754551276565E-5</v>
      </c>
      <c r="Y1008">
        <v>5.6717687074829923E-2</v>
      </c>
      <c r="Z1008">
        <v>0.108</v>
      </c>
      <c r="AA1008">
        <v>6.7000000000000004E-2</v>
      </c>
      <c r="AB1008">
        <v>0.82499999999999996</v>
      </c>
      <c r="AC1008">
        <v>0.91569999999999996</v>
      </c>
      <c r="AD1008" t="s">
        <v>48</v>
      </c>
      <c r="AE1008" t="s">
        <v>48</v>
      </c>
      <c r="AF1008" t="s">
        <v>48</v>
      </c>
    </row>
    <row r="1009" spans="1:32" hidden="1" outlineLevel="1" x14ac:dyDescent="0.2">
      <c r="A1009" t="s">
        <v>30490</v>
      </c>
      <c r="B1009" t="s">
        <v>30491</v>
      </c>
      <c r="C1009" t="s">
        <v>14463</v>
      </c>
      <c r="D1009" s="3"/>
      <c r="J1009" t="s">
        <v>30492</v>
      </c>
      <c r="K1009" t="s">
        <v>26311</v>
      </c>
      <c r="L1009" t="s">
        <v>1233</v>
      </c>
      <c r="M1009">
        <v>1722</v>
      </c>
      <c r="P1009" s="2" t="s">
        <v>30493</v>
      </c>
      <c r="Q1009" t="s">
        <v>12244</v>
      </c>
      <c r="S1009">
        <v>8.5178908193483949E-4</v>
      </c>
      <c r="T1009">
        <v>2.7715168471331708E-6</v>
      </c>
      <c r="U1009">
        <v>3.4526121453382068E-5</v>
      </c>
      <c r="V1009">
        <v>4.6588571422034868E-5</v>
      </c>
      <c r="W1009">
        <v>3.789981419686228E-4</v>
      </c>
      <c r="X1009">
        <v>2.740483796515036E-5</v>
      </c>
      <c r="Y1009">
        <v>9.2261904761904753E-2</v>
      </c>
      <c r="Z1009">
        <v>0.17100000000000001</v>
      </c>
      <c r="AA1009">
        <v>9.8000000000000004E-2</v>
      </c>
      <c r="AB1009">
        <v>0.73099999999999998</v>
      </c>
      <c r="AC1009">
        <v>0.47820000000000001</v>
      </c>
      <c r="AD1009" t="s">
        <v>48</v>
      </c>
      <c r="AE1009" t="s">
        <v>48</v>
      </c>
      <c r="AF1009" t="s">
        <v>48</v>
      </c>
    </row>
    <row r="1010" spans="1:32" hidden="1" outlineLevel="1" x14ac:dyDescent="0.2">
      <c r="A1010" t="s">
        <v>30494</v>
      </c>
      <c r="B1010" t="s">
        <v>30495</v>
      </c>
      <c r="C1010" t="s">
        <v>25464</v>
      </c>
      <c r="D1010" s="3"/>
      <c r="J1010" t="s">
        <v>30496</v>
      </c>
      <c r="K1010" t="s">
        <v>26311</v>
      </c>
      <c r="L1010" t="s">
        <v>1233</v>
      </c>
      <c r="M1010">
        <v>2733</v>
      </c>
      <c r="P1010" s="2" t="s">
        <v>30497</v>
      </c>
      <c r="Q1010" t="s">
        <v>47</v>
      </c>
      <c r="S1010">
        <v>2.7477617841213942E-3</v>
      </c>
      <c r="T1010">
        <v>1.158720260718837E-5</v>
      </c>
      <c r="U1010">
        <v>1.3276895333547151E-4</v>
      </c>
      <c r="V1010">
        <v>1.7576385289430621E-4</v>
      </c>
      <c r="W1010">
        <v>7.6011411147192121E-4</v>
      </c>
      <c r="X1010">
        <v>1.540371013106778E-4</v>
      </c>
      <c r="Y1010">
        <v>0.27976190476190482</v>
      </c>
      <c r="Z1010">
        <v>0.14499999999999999</v>
      </c>
      <c r="AA1010">
        <v>1.9E-2</v>
      </c>
      <c r="AB1010">
        <v>0.83599999999999997</v>
      </c>
      <c r="AC1010">
        <v>0.9042</v>
      </c>
      <c r="AD1010" t="s">
        <v>48</v>
      </c>
      <c r="AE1010" t="s">
        <v>48</v>
      </c>
      <c r="AF1010" t="s">
        <v>48</v>
      </c>
    </row>
    <row r="1011" spans="1:32" hidden="1" outlineLevel="1" x14ac:dyDescent="0.2">
      <c r="A1011" t="s">
        <v>30498</v>
      </c>
      <c r="B1011" t="s">
        <v>30499</v>
      </c>
      <c r="C1011" t="s">
        <v>30500</v>
      </c>
      <c r="D1011" s="3"/>
      <c r="J1011" t="s">
        <v>30501</v>
      </c>
      <c r="K1011" t="s">
        <v>26311</v>
      </c>
      <c r="L1011" t="s">
        <v>1233</v>
      </c>
      <c r="M1011">
        <v>764</v>
      </c>
      <c r="P1011" s="2" t="s">
        <v>30502</v>
      </c>
      <c r="Q1011" t="s">
        <v>10098</v>
      </c>
      <c r="S1011">
        <v>7.348010316491127E-3</v>
      </c>
      <c r="T1011">
        <v>1.2879533642262689E-5</v>
      </c>
      <c r="U1011">
        <v>2.3617093393113459E-4</v>
      </c>
      <c r="V1011">
        <v>2.4507372290827329E-4</v>
      </c>
      <c r="W1011">
        <v>2.6328256353735919E-3</v>
      </c>
      <c r="X1011">
        <v>5.1733036525547504E-4</v>
      </c>
      <c r="Y1011">
        <v>0.12916666666666671</v>
      </c>
      <c r="Z1011">
        <v>0.124</v>
      </c>
      <c r="AA1011">
        <v>0.158</v>
      </c>
      <c r="AB1011">
        <v>0.71799999999999997</v>
      </c>
      <c r="AC1011">
        <v>-0.6956</v>
      </c>
      <c r="AD1011" t="s">
        <v>48</v>
      </c>
      <c r="AE1011" t="s">
        <v>48</v>
      </c>
      <c r="AF1011" t="s">
        <v>48</v>
      </c>
    </row>
    <row r="1012" spans="1:32" hidden="1" outlineLevel="1" x14ac:dyDescent="0.2">
      <c r="A1012" t="s">
        <v>30503</v>
      </c>
      <c r="B1012" t="s">
        <v>30504</v>
      </c>
      <c r="C1012" t="s">
        <v>30505</v>
      </c>
      <c r="D1012" s="3"/>
      <c r="J1012" t="s">
        <v>30506</v>
      </c>
      <c r="K1012" t="s">
        <v>26311</v>
      </c>
      <c r="L1012" t="s">
        <v>1233</v>
      </c>
      <c r="M1012">
        <v>346</v>
      </c>
      <c r="P1012" s="2" t="s">
        <v>30507</v>
      </c>
      <c r="Q1012" t="s">
        <v>47</v>
      </c>
      <c r="S1012">
        <v>2.7240731287747622E-3</v>
      </c>
      <c r="T1012">
        <v>3.8821672205813229E-6</v>
      </c>
      <c r="U1012">
        <v>7.2189810452982783E-5</v>
      </c>
      <c r="V1012">
        <v>8.4209124906919897E-5</v>
      </c>
      <c r="W1012">
        <v>1.8372122431173921E-3</v>
      </c>
      <c r="X1012">
        <v>5.3608120651915669E-5</v>
      </c>
      <c r="Y1012">
        <v>5.5000000000000007E-2</v>
      </c>
      <c r="Z1012">
        <v>0.13500000000000001</v>
      </c>
      <c r="AA1012">
        <v>6.9000000000000006E-2</v>
      </c>
      <c r="AB1012">
        <v>0.79600000000000004</v>
      </c>
      <c r="AC1012">
        <v>0.39629999999999999</v>
      </c>
      <c r="AD1012" t="s">
        <v>48</v>
      </c>
      <c r="AE1012" t="s">
        <v>48</v>
      </c>
      <c r="AF1012" t="s">
        <v>48</v>
      </c>
    </row>
    <row r="1013" spans="1:32" hidden="1" outlineLevel="1" x14ac:dyDescent="0.2">
      <c r="A1013" t="s">
        <v>30508</v>
      </c>
      <c r="B1013" t="s">
        <v>30509</v>
      </c>
      <c r="C1013" t="s">
        <v>30510</v>
      </c>
      <c r="D1013" s="3"/>
      <c r="J1013" t="s">
        <v>30511</v>
      </c>
      <c r="K1013" t="s">
        <v>26311</v>
      </c>
      <c r="L1013" t="s">
        <v>1233</v>
      </c>
      <c r="M1013">
        <v>1426</v>
      </c>
      <c r="P1013" s="2" t="s">
        <v>30512</v>
      </c>
      <c r="Q1013" t="s">
        <v>24080</v>
      </c>
      <c r="S1013">
        <v>2.2241009864956141E-3</v>
      </c>
      <c r="T1013">
        <v>1.106118997995509E-5</v>
      </c>
      <c r="U1013">
        <v>1.2232158042024821E-4</v>
      </c>
      <c r="V1013">
        <v>9.1305038949940354E-5</v>
      </c>
      <c r="W1013">
        <v>7.2121457196772099E-4</v>
      </c>
      <c r="X1013">
        <v>3.2738916343078023E-4</v>
      </c>
      <c r="Y1013">
        <v>0.22500000000000001</v>
      </c>
      <c r="Z1013">
        <v>3.5999999999999997E-2</v>
      </c>
      <c r="AA1013">
        <v>0.123</v>
      </c>
      <c r="AB1013">
        <v>0.84099999999999997</v>
      </c>
      <c r="AC1013">
        <v>-0.85189999999999999</v>
      </c>
      <c r="AD1013" t="s">
        <v>48</v>
      </c>
      <c r="AE1013" t="s">
        <v>48</v>
      </c>
      <c r="AF1013" t="s">
        <v>48</v>
      </c>
    </row>
    <row r="1014" spans="1:32" hidden="1" outlineLevel="1" x14ac:dyDescent="0.2">
      <c r="A1014" t="s">
        <v>30513</v>
      </c>
      <c r="B1014" t="s">
        <v>30514</v>
      </c>
      <c r="C1014" t="s">
        <v>30515</v>
      </c>
      <c r="D1014" s="3"/>
      <c r="J1014" t="s">
        <v>30516</v>
      </c>
      <c r="K1014" t="s">
        <v>26311</v>
      </c>
      <c r="L1014" t="s">
        <v>1233</v>
      </c>
      <c r="M1014">
        <v>620</v>
      </c>
      <c r="P1014" s="2" t="s">
        <v>30517</v>
      </c>
      <c r="Q1014" t="s">
        <v>47</v>
      </c>
      <c r="S1014">
        <v>5.3720927098765969E-4</v>
      </c>
      <c r="T1014">
        <v>4.5779952415614389E-6</v>
      </c>
      <c r="U1014">
        <v>2.965548810607288E-5</v>
      </c>
      <c r="V1014">
        <v>4.6173339796951041E-5</v>
      </c>
      <c r="W1014">
        <v>1.9901132327504459E-4</v>
      </c>
      <c r="X1014">
        <v>5.158693966222927E-5</v>
      </c>
      <c r="Y1014">
        <v>0.1228354978354978</v>
      </c>
      <c r="Z1014">
        <v>0.105</v>
      </c>
      <c r="AA1014">
        <v>9.8000000000000004E-2</v>
      </c>
      <c r="AB1014">
        <v>0.79700000000000004</v>
      </c>
      <c r="AC1014">
        <v>0.50070000000000003</v>
      </c>
      <c r="AD1014" t="s">
        <v>48</v>
      </c>
      <c r="AE1014" t="s">
        <v>48</v>
      </c>
      <c r="AF1014" t="s">
        <v>48</v>
      </c>
    </row>
    <row r="1015" spans="1:32" hidden="1" outlineLevel="1" x14ac:dyDescent="0.2">
      <c r="A1015" t="s">
        <v>30518</v>
      </c>
      <c r="B1015" t="s">
        <v>30519</v>
      </c>
      <c r="C1015" t="s">
        <v>30520</v>
      </c>
      <c r="D1015" s="3"/>
      <c r="J1015" t="s">
        <v>30521</v>
      </c>
      <c r="K1015" t="s">
        <v>26311</v>
      </c>
      <c r="L1015" t="s">
        <v>1233</v>
      </c>
      <c r="M1015">
        <v>63</v>
      </c>
      <c r="P1015" s="2" t="s">
        <v>30522</v>
      </c>
      <c r="Q1015" t="s">
        <v>10060</v>
      </c>
      <c r="S1015">
        <v>2.2320451680570841E-3</v>
      </c>
      <c r="T1015">
        <v>9.9320050139795057E-6</v>
      </c>
      <c r="U1015">
        <v>9.7948075563181192E-5</v>
      </c>
      <c r="V1015">
        <v>1.3619298988487569E-4</v>
      </c>
      <c r="W1015">
        <v>7.1728182956576347E-4</v>
      </c>
      <c r="X1015">
        <v>2.3304339265450841E-4</v>
      </c>
      <c r="Y1015">
        <v>0.5</v>
      </c>
      <c r="Z1015">
        <v>0.28100000000000003</v>
      </c>
      <c r="AA1015">
        <v>0</v>
      </c>
      <c r="AB1015">
        <v>0.71899999999999997</v>
      </c>
      <c r="AC1015">
        <v>0.44040000000000001</v>
      </c>
      <c r="AD1015" t="s">
        <v>48</v>
      </c>
      <c r="AE1015" t="s">
        <v>48</v>
      </c>
      <c r="AF1015" t="s">
        <v>48</v>
      </c>
    </row>
    <row r="1016" spans="1:32" hidden="1" outlineLevel="1" x14ac:dyDescent="0.2">
      <c r="A1016" t="s">
        <v>30523</v>
      </c>
      <c r="B1016" t="s">
        <v>30524</v>
      </c>
      <c r="C1016" t="s">
        <v>30525</v>
      </c>
      <c r="D1016" s="3"/>
      <c r="J1016" t="s">
        <v>30526</v>
      </c>
      <c r="K1016" t="s">
        <v>26311</v>
      </c>
      <c r="L1016" t="s">
        <v>1233</v>
      </c>
      <c r="M1016">
        <v>509</v>
      </c>
      <c r="P1016" s="2" t="s">
        <v>30527</v>
      </c>
      <c r="Q1016" t="s">
        <v>30528</v>
      </c>
      <c r="S1016">
        <v>0.1588336527347565</v>
      </c>
      <c r="T1016">
        <v>4.4275242544244968E-5</v>
      </c>
      <c r="U1016">
        <v>0.1122700273990631</v>
      </c>
      <c r="V1016">
        <v>1.14122370723635E-3</v>
      </c>
      <c r="W1016">
        <v>1.6266630962491039E-2</v>
      </c>
      <c r="X1016">
        <v>1.4213725225999949E-3</v>
      </c>
      <c r="Y1016">
        <v>5.2314814814814807E-2</v>
      </c>
      <c r="Z1016">
        <v>5.7000000000000002E-2</v>
      </c>
      <c r="AA1016">
        <v>0.10299999999999999</v>
      </c>
      <c r="AB1016">
        <v>0.84</v>
      </c>
      <c r="AC1016">
        <v>-0.46729999999999999</v>
      </c>
      <c r="AD1016" t="s">
        <v>48</v>
      </c>
      <c r="AE1016" t="s">
        <v>48</v>
      </c>
      <c r="AF1016" t="s">
        <v>48</v>
      </c>
    </row>
    <row r="1017" spans="1:32" hidden="1" outlineLevel="1" x14ac:dyDescent="0.2">
      <c r="A1017" t="s">
        <v>30529</v>
      </c>
      <c r="B1017" t="s">
        <v>30530</v>
      </c>
      <c r="C1017" t="s">
        <v>30531</v>
      </c>
      <c r="D1017" s="3"/>
      <c r="J1017" t="s">
        <v>30532</v>
      </c>
      <c r="K1017" t="s">
        <v>26311</v>
      </c>
      <c r="L1017" t="s">
        <v>1233</v>
      </c>
      <c r="M1017">
        <v>109</v>
      </c>
      <c r="P1017" s="2" t="s">
        <v>30533</v>
      </c>
      <c r="Q1017" t="s">
        <v>47</v>
      </c>
      <c r="S1017">
        <v>9.0186216402798891E-4</v>
      </c>
      <c r="T1017">
        <v>4.2810411287064198E-6</v>
      </c>
      <c r="U1017">
        <v>4.0268580050906173E-5</v>
      </c>
      <c r="V1017">
        <v>6.0717662563547492E-5</v>
      </c>
      <c r="W1017">
        <v>3.9634012500755489E-4</v>
      </c>
      <c r="X1017">
        <v>5.2189767302479588E-5</v>
      </c>
      <c r="Y1017">
        <v>0</v>
      </c>
      <c r="Z1017">
        <v>0.1</v>
      </c>
      <c r="AA1017">
        <v>7.5999999999999998E-2</v>
      </c>
      <c r="AB1017">
        <v>0.82499999999999996</v>
      </c>
      <c r="AC1017">
        <v>0.1779</v>
      </c>
      <c r="AD1017" t="s">
        <v>48</v>
      </c>
      <c r="AE1017" t="s">
        <v>48</v>
      </c>
      <c r="AF1017" t="s">
        <v>48</v>
      </c>
    </row>
    <row r="1018" spans="1:32" hidden="1" outlineLevel="1" x14ac:dyDescent="0.2">
      <c r="A1018" t="s">
        <v>30534</v>
      </c>
      <c r="B1018" t="s">
        <v>30535</v>
      </c>
      <c r="C1018" t="s">
        <v>30536</v>
      </c>
      <c r="D1018" s="3"/>
      <c r="J1018" t="s">
        <v>30537</v>
      </c>
      <c r="K1018" t="s">
        <v>26311</v>
      </c>
      <c r="L1018" t="s">
        <v>1233</v>
      </c>
      <c r="M1018">
        <v>19</v>
      </c>
      <c r="P1018" s="2" t="s">
        <v>30538</v>
      </c>
      <c r="Q1018" t="s">
        <v>10150</v>
      </c>
      <c r="S1018">
        <v>5.4077107459306717E-2</v>
      </c>
      <c r="T1018">
        <v>2.340557693969458E-5</v>
      </c>
      <c r="U1018">
        <v>2.2686081938445568E-3</v>
      </c>
      <c r="V1018">
        <v>1.3965399703010921E-3</v>
      </c>
      <c r="W1018">
        <v>5.777580663561821E-3</v>
      </c>
      <c r="X1018">
        <v>8.8730910792946815E-3</v>
      </c>
      <c r="Y1018">
        <v>0.16666666666666671</v>
      </c>
      <c r="Z1018">
        <v>0.22900000000000001</v>
      </c>
      <c r="AA1018">
        <v>0.121</v>
      </c>
      <c r="AB1018">
        <v>0.65</v>
      </c>
      <c r="AC1018">
        <v>0.35970000000000002</v>
      </c>
      <c r="AD1018" t="s">
        <v>48</v>
      </c>
      <c r="AE1018" t="s">
        <v>48</v>
      </c>
      <c r="AF1018" t="s">
        <v>48</v>
      </c>
    </row>
    <row r="1019" spans="1:32" hidden="1" outlineLevel="1" x14ac:dyDescent="0.2">
      <c r="A1019" t="s">
        <v>30539</v>
      </c>
      <c r="B1019" t="s">
        <v>30540</v>
      </c>
      <c r="C1019" t="s">
        <v>30541</v>
      </c>
      <c r="D1019" s="3"/>
      <c r="J1019" t="s">
        <v>30542</v>
      </c>
      <c r="K1019" t="s">
        <v>26311</v>
      </c>
      <c r="L1019" t="s">
        <v>1233</v>
      </c>
      <c r="M1019">
        <v>23</v>
      </c>
      <c r="P1019" s="2" t="s">
        <v>30543</v>
      </c>
      <c r="Q1019" t="s">
        <v>47</v>
      </c>
      <c r="S1019">
        <v>2.2223726846277709E-3</v>
      </c>
      <c r="T1019">
        <v>8.5706360550830141E-6</v>
      </c>
      <c r="U1019">
        <v>1.263333106180653E-4</v>
      </c>
      <c r="V1019">
        <v>8.6981548520270735E-5</v>
      </c>
      <c r="W1019">
        <v>1.0373406112194059E-3</v>
      </c>
      <c r="X1019">
        <v>1.240649580722675E-4</v>
      </c>
      <c r="Y1019">
        <v>0</v>
      </c>
      <c r="Z1019">
        <v>0</v>
      </c>
      <c r="AA1019">
        <v>0</v>
      </c>
      <c r="AB1019">
        <v>1</v>
      </c>
      <c r="AC1019">
        <v>0</v>
      </c>
      <c r="AD1019" t="s">
        <v>48</v>
      </c>
      <c r="AE1019" t="s">
        <v>48</v>
      </c>
      <c r="AF1019" t="s">
        <v>48</v>
      </c>
    </row>
    <row r="1020" spans="1:32" hidden="1" outlineLevel="1" x14ac:dyDescent="0.2">
      <c r="A1020" t="s">
        <v>30544</v>
      </c>
      <c r="B1020" t="s">
        <v>30545</v>
      </c>
      <c r="C1020" t="s">
        <v>30344</v>
      </c>
      <c r="D1020" s="3"/>
      <c r="J1020" t="s">
        <v>30546</v>
      </c>
      <c r="K1020" t="s">
        <v>26311</v>
      </c>
      <c r="L1020" t="s">
        <v>1233</v>
      </c>
      <c r="M1020">
        <v>107</v>
      </c>
      <c r="P1020" s="2" t="s">
        <v>30547</v>
      </c>
      <c r="Q1020" t="s">
        <v>47</v>
      </c>
      <c r="S1020">
        <v>8.5971951484680176E-3</v>
      </c>
      <c r="T1020">
        <v>1.382138634653529E-5</v>
      </c>
      <c r="U1020">
        <v>1.150698983110487E-3</v>
      </c>
      <c r="V1020">
        <v>3.2408745028078561E-4</v>
      </c>
      <c r="W1020">
        <v>2.4711275473237042E-3</v>
      </c>
      <c r="X1020">
        <v>4.3359783012419939E-4</v>
      </c>
      <c r="Y1020">
        <v>0.31279761904761899</v>
      </c>
      <c r="Z1020">
        <v>9.0999999999999998E-2</v>
      </c>
      <c r="AA1020">
        <v>0.10100000000000001</v>
      </c>
      <c r="AB1020">
        <v>0.80800000000000005</v>
      </c>
      <c r="AC1020">
        <v>-0.50229999999999997</v>
      </c>
      <c r="AD1020" t="s">
        <v>48</v>
      </c>
      <c r="AE1020" t="s">
        <v>48</v>
      </c>
      <c r="AF1020" t="s">
        <v>48</v>
      </c>
    </row>
    <row r="1021" spans="1:32" hidden="1" outlineLevel="1" x14ac:dyDescent="0.2">
      <c r="A1021" t="s">
        <v>30548</v>
      </c>
      <c r="B1021" t="s">
        <v>30549</v>
      </c>
      <c r="C1021" t="s">
        <v>30550</v>
      </c>
      <c r="D1021" s="3"/>
      <c r="J1021" t="s">
        <v>30551</v>
      </c>
      <c r="K1021" t="s">
        <v>26311</v>
      </c>
      <c r="L1021" t="s">
        <v>1233</v>
      </c>
      <c r="M1021">
        <v>122</v>
      </c>
      <c r="P1021" s="2" t="s">
        <v>30552</v>
      </c>
      <c r="Q1021" t="s">
        <v>10060</v>
      </c>
      <c r="S1021">
        <v>2.9617177788168192E-3</v>
      </c>
      <c r="T1021">
        <v>1.2964637789991679E-5</v>
      </c>
      <c r="U1021">
        <v>8.275457366835326E-5</v>
      </c>
      <c r="V1021">
        <v>1.9876916485372931E-4</v>
      </c>
      <c r="W1021">
        <v>7.6630088733509183E-4</v>
      </c>
      <c r="X1021">
        <v>3.8614607183262711E-4</v>
      </c>
      <c r="Y1021">
        <v>0.5</v>
      </c>
      <c r="Z1021">
        <v>0.14399999999999999</v>
      </c>
      <c r="AA1021">
        <v>0</v>
      </c>
      <c r="AB1021">
        <v>0.85599999999999998</v>
      </c>
      <c r="AC1021">
        <v>0.70960000000000001</v>
      </c>
      <c r="AD1021" t="s">
        <v>48</v>
      </c>
      <c r="AE1021" t="s">
        <v>48</v>
      </c>
      <c r="AF1021" t="s">
        <v>48</v>
      </c>
    </row>
    <row r="1022" spans="1:32" hidden="1" outlineLevel="1" x14ac:dyDescent="0.2">
      <c r="A1022" t="s">
        <v>30553</v>
      </c>
      <c r="B1022" t="s">
        <v>30554</v>
      </c>
      <c r="C1022" t="s">
        <v>30555</v>
      </c>
      <c r="D1022" s="3"/>
      <c r="J1022" t="s">
        <v>30556</v>
      </c>
      <c r="K1022" t="s">
        <v>26311</v>
      </c>
      <c r="L1022" t="s">
        <v>1233</v>
      </c>
      <c r="M1022">
        <v>30</v>
      </c>
      <c r="P1022" s="2" t="s">
        <v>30557</v>
      </c>
      <c r="Q1022" t="s">
        <v>10132</v>
      </c>
      <c r="S1022">
        <v>1.471724826842546E-3</v>
      </c>
      <c r="T1022">
        <v>4.9649215725366957E-6</v>
      </c>
      <c r="U1022">
        <v>5.0003807700704783E-5</v>
      </c>
      <c r="V1022">
        <v>6.5887135860975832E-5</v>
      </c>
      <c r="W1022">
        <v>6.9704989437013865E-4</v>
      </c>
      <c r="X1022">
        <v>5.7776418543653563E-5</v>
      </c>
      <c r="Y1022">
        <v>0</v>
      </c>
      <c r="Z1022">
        <v>0</v>
      </c>
      <c r="AA1022">
        <v>0</v>
      </c>
      <c r="AB1022">
        <v>1</v>
      </c>
      <c r="AC1022">
        <v>0</v>
      </c>
      <c r="AD1022" t="s">
        <v>48</v>
      </c>
      <c r="AE1022" t="s">
        <v>48</v>
      </c>
      <c r="AF1022" t="s">
        <v>48</v>
      </c>
    </row>
    <row r="1023" spans="1:32" hidden="1" outlineLevel="1" x14ac:dyDescent="0.2">
      <c r="A1023" t="s">
        <v>30558</v>
      </c>
      <c r="B1023" t="s">
        <v>30559</v>
      </c>
      <c r="C1023" t="s">
        <v>30286</v>
      </c>
      <c r="D1023" s="3"/>
      <c r="J1023" t="s">
        <v>30560</v>
      </c>
      <c r="K1023" t="s">
        <v>26311</v>
      </c>
      <c r="L1023" t="s">
        <v>1233</v>
      </c>
      <c r="M1023">
        <v>295</v>
      </c>
      <c r="P1023" s="2" t="s">
        <v>30561</v>
      </c>
      <c r="Q1023" t="s">
        <v>47</v>
      </c>
      <c r="S1023">
        <v>5.8362801792100072E-4</v>
      </c>
      <c r="T1023">
        <v>8.5982001110096462E-6</v>
      </c>
      <c r="U1023">
        <v>3.9760303479852148E-5</v>
      </c>
      <c r="V1023">
        <v>4.589913078234531E-5</v>
      </c>
      <c r="W1023">
        <v>2.190590748796239E-4</v>
      </c>
      <c r="X1023">
        <v>5.8494235418038443E-5</v>
      </c>
      <c r="Y1023">
        <v>0.05</v>
      </c>
      <c r="Z1023">
        <v>4.9000000000000002E-2</v>
      </c>
      <c r="AA1023">
        <v>5.7000000000000002E-2</v>
      </c>
      <c r="AB1023">
        <v>0.89400000000000002</v>
      </c>
      <c r="AC1023">
        <v>-0.23849999999999999</v>
      </c>
      <c r="AD1023" t="s">
        <v>48</v>
      </c>
      <c r="AE1023" t="s">
        <v>48</v>
      </c>
      <c r="AF1023" t="s">
        <v>48</v>
      </c>
    </row>
    <row r="1024" spans="1:32" hidden="1" outlineLevel="1" x14ac:dyDescent="0.2">
      <c r="A1024" t="s">
        <v>30562</v>
      </c>
      <c r="B1024" t="s">
        <v>30563</v>
      </c>
      <c r="C1024" t="s">
        <v>30564</v>
      </c>
      <c r="D1024" s="3"/>
      <c r="J1024" t="s">
        <v>30565</v>
      </c>
      <c r="K1024" t="s">
        <v>26311</v>
      </c>
      <c r="L1024" t="s">
        <v>1233</v>
      </c>
      <c r="M1024">
        <v>23</v>
      </c>
      <c r="P1024" s="2" t="s">
        <v>30566</v>
      </c>
      <c r="Q1024" t="s">
        <v>10471</v>
      </c>
      <c r="S1024">
        <v>1.175729092210531E-3</v>
      </c>
      <c r="T1024">
        <v>9.4659535534447059E-6</v>
      </c>
      <c r="U1024">
        <v>1.061054135789163E-4</v>
      </c>
      <c r="V1024">
        <v>7.5971242040395737E-5</v>
      </c>
      <c r="W1024">
        <v>4.787040816154331E-4</v>
      </c>
      <c r="X1024">
        <v>1.038471818901598E-4</v>
      </c>
      <c r="Y1024">
        <v>0.28000000000000003</v>
      </c>
      <c r="Z1024">
        <v>7.3999999999999996E-2</v>
      </c>
      <c r="AA1024">
        <v>5.8000000000000003E-2</v>
      </c>
      <c r="AB1024">
        <v>0.86799999999999999</v>
      </c>
      <c r="AC1024">
        <v>0.2422</v>
      </c>
      <c r="AD1024" t="s">
        <v>48</v>
      </c>
      <c r="AE1024" t="s">
        <v>48</v>
      </c>
      <c r="AF1024" t="s">
        <v>48</v>
      </c>
    </row>
    <row r="1025" spans="1:32" hidden="1" outlineLevel="1" x14ac:dyDescent="0.2">
      <c r="A1025" t="s">
        <v>30567</v>
      </c>
      <c r="B1025" t="s">
        <v>30568</v>
      </c>
      <c r="C1025" t="s">
        <v>30569</v>
      </c>
      <c r="D1025" s="3"/>
      <c r="J1025" t="s">
        <v>30570</v>
      </c>
      <c r="K1025" t="s">
        <v>26311</v>
      </c>
      <c r="L1025" t="s">
        <v>1233</v>
      </c>
      <c r="M1025">
        <v>27</v>
      </c>
      <c r="P1025" s="2" t="s">
        <v>30571</v>
      </c>
      <c r="Q1025" t="s">
        <v>47</v>
      </c>
      <c r="S1025">
        <v>0.33667328953742981</v>
      </c>
      <c r="T1025">
        <v>4.7604637074982747E-5</v>
      </c>
      <c r="U1025">
        <v>1.051335828378797E-3</v>
      </c>
      <c r="V1025">
        <v>3.5240112338215108E-3</v>
      </c>
      <c r="W1025">
        <v>6.8540371954441071E-2</v>
      </c>
      <c r="X1025">
        <v>2.0363407675176859E-3</v>
      </c>
      <c r="Y1025">
        <v>6.0000000000000012E-2</v>
      </c>
      <c r="Z1025">
        <v>0.157</v>
      </c>
      <c r="AA1025">
        <v>0.20699999999999999</v>
      </c>
      <c r="AB1025">
        <v>0.63500000000000001</v>
      </c>
      <c r="AC1025">
        <v>-0.61240000000000006</v>
      </c>
      <c r="AD1025" t="s">
        <v>48</v>
      </c>
      <c r="AE1025" t="s">
        <v>48</v>
      </c>
      <c r="AF1025" t="s">
        <v>48</v>
      </c>
    </row>
    <row r="1026" spans="1:32" hidden="1" outlineLevel="1" x14ac:dyDescent="0.2">
      <c r="A1026" t="s">
        <v>30572</v>
      </c>
      <c r="B1026" t="s">
        <v>30573</v>
      </c>
      <c r="C1026" t="s">
        <v>27859</v>
      </c>
      <c r="D1026" s="3"/>
      <c r="J1026" t="s">
        <v>30574</v>
      </c>
      <c r="K1026" t="s">
        <v>26311</v>
      </c>
      <c r="L1026" t="s">
        <v>1233</v>
      </c>
      <c r="M1026">
        <v>28</v>
      </c>
      <c r="P1026" s="2" t="s">
        <v>30575</v>
      </c>
      <c r="Q1026" t="s">
        <v>10258</v>
      </c>
      <c r="S1026">
        <v>9.2483713524416089E-4</v>
      </c>
      <c r="T1026">
        <v>9.9488315754570067E-6</v>
      </c>
      <c r="U1026">
        <v>6.5348627686034888E-5</v>
      </c>
      <c r="V1026">
        <v>7.8338249295484275E-5</v>
      </c>
      <c r="W1026">
        <v>3.3556998823769391E-4</v>
      </c>
      <c r="X1026">
        <v>9.786255395738408E-5</v>
      </c>
      <c r="Y1026">
        <v>0.1388888888888889</v>
      </c>
      <c r="Z1026">
        <v>5.0999999999999997E-2</v>
      </c>
      <c r="AA1026">
        <v>0.113</v>
      </c>
      <c r="AB1026">
        <v>0.83499999999999996</v>
      </c>
      <c r="AC1026">
        <v>-0.85029999999999994</v>
      </c>
      <c r="AD1026" t="s">
        <v>48</v>
      </c>
      <c r="AE1026" t="s">
        <v>48</v>
      </c>
      <c r="AF1026" t="s">
        <v>48</v>
      </c>
    </row>
    <row r="1027" spans="1:32" hidden="1" outlineLevel="1" x14ac:dyDescent="0.2">
      <c r="A1027" t="s">
        <v>30576</v>
      </c>
      <c r="B1027" t="s">
        <v>30577</v>
      </c>
      <c r="C1027" t="s">
        <v>27859</v>
      </c>
      <c r="D1027" s="3"/>
      <c r="J1027" t="s">
        <v>30574</v>
      </c>
      <c r="K1027" t="s">
        <v>26311</v>
      </c>
      <c r="L1027" t="s">
        <v>1233</v>
      </c>
      <c r="M1027">
        <v>8</v>
      </c>
      <c r="P1027" s="2" t="s">
        <v>30578</v>
      </c>
      <c r="Q1027" t="s">
        <v>10258</v>
      </c>
      <c r="S1027">
        <v>9.2483713524416089E-4</v>
      </c>
      <c r="T1027">
        <v>9.9488315754570067E-6</v>
      </c>
      <c r="U1027">
        <v>6.5348627686034888E-5</v>
      </c>
      <c r="V1027">
        <v>7.8338249295484275E-5</v>
      </c>
      <c r="W1027">
        <v>3.3556998823769391E-4</v>
      </c>
      <c r="X1027">
        <v>9.786255395738408E-5</v>
      </c>
      <c r="Y1027">
        <v>0.1388888888888889</v>
      </c>
      <c r="Z1027">
        <v>5.0999999999999997E-2</v>
      </c>
      <c r="AA1027">
        <v>0.113</v>
      </c>
      <c r="AB1027">
        <v>0.83499999999999996</v>
      </c>
      <c r="AC1027">
        <v>-0.85029999999999994</v>
      </c>
      <c r="AD1027" t="s">
        <v>48</v>
      </c>
      <c r="AE1027" t="s">
        <v>48</v>
      </c>
      <c r="AF1027" t="s">
        <v>48</v>
      </c>
    </row>
    <row r="1028" spans="1:32" hidden="1" outlineLevel="1" x14ac:dyDescent="0.2">
      <c r="A1028" t="s">
        <v>30579</v>
      </c>
      <c r="B1028" t="s">
        <v>30580</v>
      </c>
      <c r="C1028" t="s">
        <v>30581</v>
      </c>
      <c r="D1028" s="3"/>
      <c r="J1028" t="s">
        <v>30582</v>
      </c>
      <c r="K1028" t="s">
        <v>26311</v>
      </c>
      <c r="L1028" t="s">
        <v>1233</v>
      </c>
      <c r="M1028">
        <v>8</v>
      </c>
      <c r="P1028" s="2" t="s">
        <v>30583</v>
      </c>
      <c r="Q1028" t="s">
        <v>47</v>
      </c>
      <c r="S1028">
        <v>0.73741734027862549</v>
      </c>
      <c r="T1028">
        <v>6.4857427787501365E-5</v>
      </c>
      <c r="U1028">
        <v>0.20316921174526209</v>
      </c>
      <c r="V1028">
        <v>1.52749300468713E-3</v>
      </c>
      <c r="W1028">
        <v>0.25762662291526789</v>
      </c>
      <c r="X1028">
        <v>7.573120528832078E-4</v>
      </c>
      <c r="Y1028">
        <v>7.8571428571428584E-2</v>
      </c>
      <c r="Z1028">
        <v>0.27100000000000002</v>
      </c>
      <c r="AA1028">
        <v>0.28199999999999997</v>
      </c>
      <c r="AB1028">
        <v>0.44600000000000001</v>
      </c>
      <c r="AC1028">
        <v>-0.15310000000000001</v>
      </c>
      <c r="AD1028" t="s">
        <v>48</v>
      </c>
      <c r="AE1028" t="s">
        <v>48</v>
      </c>
      <c r="AF1028" t="s">
        <v>48</v>
      </c>
    </row>
    <row r="1029" spans="1:32" hidden="1" outlineLevel="1" x14ac:dyDescent="0.2">
      <c r="A1029" t="s">
        <v>30584</v>
      </c>
      <c r="B1029" t="s">
        <v>30585</v>
      </c>
      <c r="C1029" t="s">
        <v>30586</v>
      </c>
      <c r="D1029" s="3"/>
      <c r="J1029" t="s">
        <v>30587</v>
      </c>
      <c r="K1029" t="s">
        <v>26311</v>
      </c>
      <c r="L1029" t="s">
        <v>1233</v>
      </c>
      <c r="M1029">
        <v>9</v>
      </c>
      <c r="P1029" s="2" t="s">
        <v>30588</v>
      </c>
      <c r="Q1029" t="s">
        <v>10060</v>
      </c>
      <c r="S1029">
        <v>2.6684494689106941E-2</v>
      </c>
      <c r="T1029">
        <v>9.5284476628876291E-6</v>
      </c>
      <c r="U1029">
        <v>9.6359464805573225E-4</v>
      </c>
      <c r="V1029">
        <v>3.4205106203444302E-4</v>
      </c>
      <c r="W1029">
        <v>2.0341493189334869E-2</v>
      </c>
      <c r="X1029">
        <v>1.8471233488526201E-4</v>
      </c>
      <c r="Y1029">
        <v>0.31111111111111123</v>
      </c>
      <c r="Z1029">
        <v>0.184</v>
      </c>
      <c r="AA1029">
        <v>0.01</v>
      </c>
      <c r="AB1029">
        <v>0.80600000000000005</v>
      </c>
      <c r="AC1029">
        <v>0.97889999999999999</v>
      </c>
      <c r="AD1029" t="s">
        <v>48</v>
      </c>
      <c r="AE1029" t="s">
        <v>48</v>
      </c>
      <c r="AF1029" t="s">
        <v>48</v>
      </c>
    </row>
    <row r="1030" spans="1:32" hidden="1" outlineLevel="1" x14ac:dyDescent="0.2">
      <c r="A1030" t="s">
        <v>30589</v>
      </c>
      <c r="B1030" t="s">
        <v>30590</v>
      </c>
      <c r="C1030" t="s">
        <v>30591</v>
      </c>
      <c r="D1030" s="3"/>
      <c r="J1030" t="s">
        <v>30592</v>
      </c>
      <c r="K1030" t="s">
        <v>26311</v>
      </c>
      <c r="L1030" t="s">
        <v>1233</v>
      </c>
      <c r="M1030">
        <v>96</v>
      </c>
      <c r="P1030" s="2" t="s">
        <v>30593</v>
      </c>
      <c r="Q1030" t="s">
        <v>10674</v>
      </c>
      <c r="S1030">
        <v>9.3996315263211727E-4</v>
      </c>
      <c r="T1030">
        <v>3.9400129026034847E-6</v>
      </c>
      <c r="U1030">
        <v>4.9691359890857711E-5</v>
      </c>
      <c r="V1030">
        <v>6.0767077229684219E-5</v>
      </c>
      <c r="W1030">
        <v>3.4246238647028798E-4</v>
      </c>
      <c r="X1030">
        <v>1.059751666616648E-4</v>
      </c>
      <c r="Y1030">
        <v>0.1</v>
      </c>
      <c r="Z1030">
        <v>6.4000000000000001E-2</v>
      </c>
      <c r="AA1030">
        <v>0.123</v>
      </c>
      <c r="AB1030">
        <v>0.81299999999999994</v>
      </c>
      <c r="AC1030">
        <v>-0.45150000000000001</v>
      </c>
      <c r="AD1030" t="s">
        <v>48</v>
      </c>
      <c r="AE1030" t="s">
        <v>48</v>
      </c>
      <c r="AF1030" t="s">
        <v>48</v>
      </c>
    </row>
    <row r="1031" spans="1:32" hidden="1" outlineLevel="1" x14ac:dyDescent="0.2">
      <c r="A1031" t="s">
        <v>30594</v>
      </c>
      <c r="B1031" t="s">
        <v>30595</v>
      </c>
      <c r="C1031" t="s">
        <v>26319</v>
      </c>
      <c r="D1031" s="3"/>
      <c r="J1031" t="s">
        <v>30596</v>
      </c>
      <c r="K1031" t="s">
        <v>26311</v>
      </c>
      <c r="L1031" t="s">
        <v>1233</v>
      </c>
      <c r="M1031">
        <v>214</v>
      </c>
      <c r="P1031" s="2" t="s">
        <v>30597</v>
      </c>
      <c r="Q1031" t="s">
        <v>47</v>
      </c>
      <c r="S1031">
        <v>0.96825265884399414</v>
      </c>
      <c r="T1031">
        <v>1.302210439462215E-4</v>
      </c>
      <c r="U1031">
        <v>0.36427056789398188</v>
      </c>
      <c r="V1031">
        <v>1.4086652081459761E-3</v>
      </c>
      <c r="W1031">
        <v>0.93635034561157227</v>
      </c>
      <c r="X1031">
        <v>7.5197033584117889E-4</v>
      </c>
      <c r="Y1031">
        <v>-6.2499999999999993E-2</v>
      </c>
      <c r="Z1031">
        <v>9.2999999999999999E-2</v>
      </c>
      <c r="AA1031">
        <v>5.1999999999999998E-2</v>
      </c>
      <c r="AB1031">
        <v>0.85499999999999998</v>
      </c>
      <c r="AC1031">
        <v>0.61739999999999995</v>
      </c>
      <c r="AD1031" t="s">
        <v>48</v>
      </c>
      <c r="AE1031" t="s">
        <v>48</v>
      </c>
      <c r="AF1031" t="s">
        <v>48</v>
      </c>
    </row>
    <row r="1032" spans="1:32" hidden="1" outlineLevel="1" x14ac:dyDescent="0.2">
      <c r="A1032" t="s">
        <v>30598</v>
      </c>
      <c r="B1032" t="s">
        <v>30599</v>
      </c>
      <c r="C1032" t="s">
        <v>30600</v>
      </c>
      <c r="D1032" s="3"/>
      <c r="J1032" t="s">
        <v>30601</v>
      </c>
      <c r="K1032" t="s">
        <v>26311</v>
      </c>
      <c r="L1032" t="s">
        <v>1233</v>
      </c>
      <c r="M1032">
        <v>75</v>
      </c>
      <c r="P1032" s="2" t="s">
        <v>30602</v>
      </c>
      <c r="Q1032" t="s">
        <v>10032</v>
      </c>
      <c r="S1032">
        <v>0.52513325214385986</v>
      </c>
      <c r="T1032">
        <v>2.1166610167711038E-5</v>
      </c>
      <c r="U1032">
        <v>6.8589585134759545E-4</v>
      </c>
      <c r="V1032">
        <v>2.0965202711522579E-3</v>
      </c>
      <c r="W1032">
        <v>0.33182111382484442</v>
      </c>
      <c r="X1032">
        <v>1.662007649429142E-3</v>
      </c>
      <c r="Y1032">
        <v>-0.5</v>
      </c>
      <c r="Z1032">
        <v>3.5000000000000003E-2</v>
      </c>
      <c r="AA1032">
        <v>0.218</v>
      </c>
      <c r="AB1032">
        <v>0.747</v>
      </c>
      <c r="AC1032">
        <v>-0.86890000000000001</v>
      </c>
      <c r="AD1032" t="s">
        <v>48</v>
      </c>
      <c r="AE1032" t="s">
        <v>48</v>
      </c>
      <c r="AF1032" t="s">
        <v>48</v>
      </c>
    </row>
    <row r="1033" spans="1:32" hidden="1" outlineLevel="1" x14ac:dyDescent="0.2">
      <c r="A1033" t="s">
        <v>30603</v>
      </c>
      <c r="B1033" t="s">
        <v>30604</v>
      </c>
      <c r="C1033" t="s">
        <v>30605</v>
      </c>
      <c r="D1033" s="3"/>
      <c r="J1033" t="s">
        <v>30606</v>
      </c>
      <c r="K1033" t="s">
        <v>26311</v>
      </c>
      <c r="L1033" t="s">
        <v>1233</v>
      </c>
      <c r="M1033">
        <v>15</v>
      </c>
      <c r="P1033" s="2" t="s">
        <v>30607</v>
      </c>
      <c r="Q1033" t="s">
        <v>47</v>
      </c>
      <c r="S1033">
        <v>0.9514581561088562</v>
      </c>
      <c r="T1033">
        <v>3.707960422616452E-4</v>
      </c>
      <c r="U1033">
        <v>0.65803748369216919</v>
      </c>
      <c r="V1033">
        <v>4.2553385719656944E-3</v>
      </c>
      <c r="W1033">
        <v>0.68504369258880615</v>
      </c>
      <c r="X1033">
        <v>5.1721353083848953E-3</v>
      </c>
      <c r="Y1033">
        <v>-0.3183333333333333</v>
      </c>
      <c r="Z1033">
        <v>3.9E-2</v>
      </c>
      <c r="AA1033">
        <v>0.29099999999999998</v>
      </c>
      <c r="AB1033">
        <v>0.67</v>
      </c>
      <c r="AC1033">
        <v>-0.98839999999999995</v>
      </c>
      <c r="AD1033" t="s">
        <v>48</v>
      </c>
      <c r="AE1033" t="s">
        <v>48</v>
      </c>
      <c r="AF1033" t="s">
        <v>48</v>
      </c>
    </row>
    <row r="1034" spans="1:32" hidden="1" outlineLevel="1" x14ac:dyDescent="0.2">
      <c r="A1034" t="s">
        <v>30608</v>
      </c>
      <c r="B1034" t="s">
        <v>30609</v>
      </c>
      <c r="C1034" t="s">
        <v>30610</v>
      </c>
      <c r="D1034" s="3"/>
      <c r="J1034" t="s">
        <v>30611</v>
      </c>
      <c r="K1034" t="s">
        <v>26311</v>
      </c>
      <c r="L1034" t="s">
        <v>1233</v>
      </c>
      <c r="M1034">
        <v>57</v>
      </c>
      <c r="P1034" s="2" t="s">
        <v>30612</v>
      </c>
      <c r="Q1034" t="s">
        <v>11695</v>
      </c>
      <c r="S1034">
        <v>3.2406961545348172E-3</v>
      </c>
      <c r="T1034">
        <v>7.9695628301124088E-6</v>
      </c>
      <c r="U1034">
        <v>5.7982517319032922E-5</v>
      </c>
      <c r="V1034">
        <v>1.264253805857152E-4</v>
      </c>
      <c r="W1034">
        <v>8.6823944002389908E-4</v>
      </c>
      <c r="X1034">
        <v>2.9768358217552299E-4</v>
      </c>
      <c r="Y1034">
        <v>0.1</v>
      </c>
      <c r="Z1034">
        <v>0</v>
      </c>
      <c r="AA1034">
        <v>7.9000000000000001E-2</v>
      </c>
      <c r="AB1034">
        <v>0.92100000000000004</v>
      </c>
      <c r="AC1034">
        <v>-0.47670000000000001</v>
      </c>
      <c r="AD1034" t="s">
        <v>48</v>
      </c>
      <c r="AE1034" t="s">
        <v>48</v>
      </c>
      <c r="AF1034" t="s">
        <v>48</v>
      </c>
    </row>
    <row r="1035" spans="1:32" hidden="1" outlineLevel="1" x14ac:dyDescent="0.2">
      <c r="A1035" t="s">
        <v>30613</v>
      </c>
      <c r="B1035" t="s">
        <v>30614</v>
      </c>
      <c r="C1035" t="s">
        <v>30615</v>
      </c>
      <c r="D1035" s="3"/>
      <c r="J1035" t="s">
        <v>30616</v>
      </c>
      <c r="K1035" t="s">
        <v>26311</v>
      </c>
      <c r="L1035" t="s">
        <v>1233</v>
      </c>
      <c r="M1035">
        <v>7</v>
      </c>
      <c r="P1035" s="2" t="s">
        <v>30617</v>
      </c>
      <c r="Q1035" t="s">
        <v>47</v>
      </c>
      <c r="S1035">
        <v>3.3889827318489552E-3</v>
      </c>
      <c r="T1035">
        <v>1.2582431736518631E-5</v>
      </c>
      <c r="U1035">
        <v>1.441693748347461E-4</v>
      </c>
      <c r="V1035">
        <v>1.5512075333390379E-4</v>
      </c>
      <c r="W1035">
        <v>1.203509396873415E-3</v>
      </c>
      <c r="X1035">
        <v>1.905282842926681E-4</v>
      </c>
      <c r="Y1035">
        <v>0.35496031746031748</v>
      </c>
      <c r="Z1035">
        <v>0.115</v>
      </c>
      <c r="AA1035">
        <v>8.2000000000000003E-2</v>
      </c>
      <c r="AB1035">
        <v>0.80200000000000005</v>
      </c>
      <c r="AC1035">
        <v>0.8085</v>
      </c>
      <c r="AD1035" t="s">
        <v>48</v>
      </c>
      <c r="AE1035" t="s">
        <v>48</v>
      </c>
      <c r="AF1035" t="s">
        <v>48</v>
      </c>
    </row>
    <row r="1036" spans="1:32" hidden="1" outlineLevel="1" x14ac:dyDescent="0.2">
      <c r="A1036" t="s">
        <v>30618</v>
      </c>
      <c r="B1036" t="s">
        <v>30619</v>
      </c>
      <c r="C1036" t="s">
        <v>30620</v>
      </c>
      <c r="D1036" s="3"/>
      <c r="J1036" t="s">
        <v>30621</v>
      </c>
      <c r="K1036" t="s">
        <v>26311</v>
      </c>
      <c r="L1036" t="s">
        <v>1233</v>
      </c>
      <c r="M1036">
        <v>52</v>
      </c>
      <c r="P1036" s="2" t="s">
        <v>30622</v>
      </c>
      <c r="Q1036" t="s">
        <v>10060</v>
      </c>
      <c r="S1036">
        <v>5.256377044133842E-4</v>
      </c>
      <c r="T1036">
        <v>4.7464400267926976E-6</v>
      </c>
      <c r="U1036">
        <v>3.9340109651675448E-5</v>
      </c>
      <c r="V1036">
        <v>4.7968012950150303E-5</v>
      </c>
      <c r="W1036">
        <v>2.22490169107914E-4</v>
      </c>
      <c r="X1036">
        <v>3.3852793421829119E-5</v>
      </c>
      <c r="Y1036">
        <v>0.31111111111111112</v>
      </c>
      <c r="Z1036">
        <v>0.23200000000000001</v>
      </c>
      <c r="AA1036">
        <v>0</v>
      </c>
      <c r="AB1036">
        <v>0.76800000000000002</v>
      </c>
      <c r="AC1036">
        <v>0.95469999999999999</v>
      </c>
      <c r="AD1036" t="s">
        <v>48</v>
      </c>
      <c r="AE1036" t="s">
        <v>48</v>
      </c>
      <c r="AF1036" t="s">
        <v>48</v>
      </c>
    </row>
    <row r="1037" spans="1:32" hidden="1" outlineLevel="1" x14ac:dyDescent="0.2">
      <c r="A1037" t="s">
        <v>30623</v>
      </c>
      <c r="B1037" t="s">
        <v>30624</v>
      </c>
      <c r="C1037" t="s">
        <v>30625</v>
      </c>
      <c r="D1037" s="3"/>
      <c r="J1037" t="s">
        <v>30626</v>
      </c>
      <c r="K1037" t="s">
        <v>26311</v>
      </c>
      <c r="L1037" t="s">
        <v>1233</v>
      </c>
      <c r="M1037">
        <v>130</v>
      </c>
      <c r="P1037" s="2" t="s">
        <v>30627</v>
      </c>
      <c r="Q1037" t="s">
        <v>16652</v>
      </c>
      <c r="S1037">
        <v>2.2251630201935772E-2</v>
      </c>
      <c r="T1037">
        <v>8.7778644228819758E-6</v>
      </c>
      <c r="U1037">
        <v>1.3957737246528271E-4</v>
      </c>
      <c r="V1037">
        <v>4.1400952613912517E-4</v>
      </c>
      <c r="W1037">
        <v>9.4360485672950745E-3</v>
      </c>
      <c r="X1037">
        <v>8.0843677278608084E-4</v>
      </c>
      <c r="Y1037">
        <v>0.23333333333333331</v>
      </c>
      <c r="Z1037">
        <v>0.108</v>
      </c>
      <c r="AA1037">
        <v>0.13800000000000001</v>
      </c>
      <c r="AB1037">
        <v>0.755</v>
      </c>
      <c r="AC1037">
        <v>-0.55740000000000001</v>
      </c>
      <c r="AD1037" t="s">
        <v>48</v>
      </c>
      <c r="AE1037" t="s">
        <v>48</v>
      </c>
      <c r="AF1037" t="s">
        <v>48</v>
      </c>
    </row>
    <row r="1038" spans="1:32" hidden="1" outlineLevel="1" x14ac:dyDescent="0.2">
      <c r="A1038" t="s">
        <v>30628</v>
      </c>
      <c r="B1038" t="s">
        <v>30629</v>
      </c>
      <c r="C1038" t="s">
        <v>30630</v>
      </c>
      <c r="D1038" s="3"/>
      <c r="J1038" t="s">
        <v>30631</v>
      </c>
      <c r="K1038" t="s">
        <v>26311</v>
      </c>
      <c r="L1038" t="s">
        <v>1233</v>
      </c>
      <c r="M1038">
        <v>12</v>
      </c>
      <c r="P1038" s="2" t="s">
        <v>30632</v>
      </c>
      <c r="Q1038" t="s">
        <v>47</v>
      </c>
      <c r="S1038">
        <v>8.0266618169844151E-4</v>
      </c>
      <c r="T1038">
        <v>4.9862028390634796E-6</v>
      </c>
      <c r="U1038">
        <v>2.921381019405089E-5</v>
      </c>
      <c r="V1038">
        <v>6.5392945543862879E-5</v>
      </c>
      <c r="W1038">
        <v>2.7390048489905888E-4</v>
      </c>
      <c r="X1038">
        <v>8.0916383012663573E-5</v>
      </c>
      <c r="Y1038">
        <v>0</v>
      </c>
      <c r="Z1038">
        <v>0</v>
      </c>
      <c r="AA1038">
        <v>0</v>
      </c>
      <c r="AB1038">
        <v>1</v>
      </c>
      <c r="AC1038">
        <v>0</v>
      </c>
      <c r="AD1038" t="s">
        <v>48</v>
      </c>
      <c r="AE1038" t="s">
        <v>48</v>
      </c>
      <c r="AF1038" t="s">
        <v>48</v>
      </c>
    </row>
    <row r="1039" spans="1:32" hidden="1" outlineLevel="1" x14ac:dyDescent="0.2">
      <c r="A1039" t="s">
        <v>30633</v>
      </c>
      <c r="B1039" t="s">
        <v>30634</v>
      </c>
      <c r="C1039" t="s">
        <v>30635</v>
      </c>
      <c r="D1039" s="3"/>
      <c r="J1039" t="s">
        <v>30636</v>
      </c>
      <c r="K1039" t="s">
        <v>26311</v>
      </c>
      <c r="L1039" t="s">
        <v>1233</v>
      </c>
      <c r="M1039">
        <v>33</v>
      </c>
      <c r="P1039" s="2" t="s">
        <v>30637</v>
      </c>
      <c r="Q1039" t="s">
        <v>47</v>
      </c>
      <c r="S1039">
        <v>0.12493950128555301</v>
      </c>
      <c r="T1039">
        <v>4.223552969051525E-5</v>
      </c>
      <c r="U1039">
        <v>9.3652727082371712E-4</v>
      </c>
      <c r="V1039">
        <v>4.8220339231193074E-3</v>
      </c>
      <c r="W1039">
        <v>1.578965783119202E-2</v>
      </c>
      <c r="X1039">
        <v>2.803703956305981E-2</v>
      </c>
      <c r="Y1039">
        <v>-0.8</v>
      </c>
      <c r="Z1039">
        <v>6.9000000000000006E-2</v>
      </c>
      <c r="AA1039">
        <v>0.192</v>
      </c>
      <c r="AB1039">
        <v>0.73799999999999999</v>
      </c>
      <c r="AC1039">
        <v>-0.67049999999999998</v>
      </c>
      <c r="AD1039" t="s">
        <v>48</v>
      </c>
      <c r="AE1039" t="s">
        <v>48</v>
      </c>
      <c r="AF1039" t="s">
        <v>48</v>
      </c>
    </row>
    <row r="1040" spans="1:32" hidden="1" outlineLevel="1" x14ac:dyDescent="0.2">
      <c r="A1040" t="s">
        <v>30638</v>
      </c>
      <c r="B1040" t="s">
        <v>30639</v>
      </c>
      <c r="C1040" t="s">
        <v>30640</v>
      </c>
      <c r="D1040" s="3"/>
      <c r="J1040" t="s">
        <v>30641</v>
      </c>
      <c r="K1040" t="s">
        <v>26311</v>
      </c>
      <c r="L1040" t="s">
        <v>1233</v>
      </c>
      <c r="M1040">
        <v>82</v>
      </c>
      <c r="P1040" s="2" t="s">
        <v>30642</v>
      </c>
      <c r="Q1040" t="s">
        <v>47</v>
      </c>
      <c r="S1040">
        <v>5.5212024599313736E-3</v>
      </c>
      <c r="T1040">
        <v>1.3576066521636679E-5</v>
      </c>
      <c r="U1040">
        <v>2.4124013725668189E-4</v>
      </c>
      <c r="V1040">
        <v>1.767761568771675E-4</v>
      </c>
      <c r="W1040">
        <v>2.7476521208882332E-3</v>
      </c>
      <c r="X1040">
        <v>2.9727010405622423E-4</v>
      </c>
      <c r="Y1040">
        <v>0.1082195378151261</v>
      </c>
      <c r="Z1040">
        <v>0.10199999999999999</v>
      </c>
      <c r="AA1040">
        <v>0.11899999999999999</v>
      </c>
      <c r="AB1040">
        <v>0.77900000000000003</v>
      </c>
      <c r="AC1040">
        <v>-0.80259999999999998</v>
      </c>
      <c r="AD1040" t="s">
        <v>48</v>
      </c>
      <c r="AE1040" t="s">
        <v>48</v>
      </c>
      <c r="AF1040" t="s">
        <v>48</v>
      </c>
    </row>
    <row r="1041" spans="1:32" hidden="1" outlineLevel="1" x14ac:dyDescent="0.2">
      <c r="A1041" t="s">
        <v>30643</v>
      </c>
      <c r="B1041" t="s">
        <v>30644</v>
      </c>
      <c r="C1041" t="s">
        <v>30645</v>
      </c>
      <c r="D1041" s="3"/>
      <c r="J1041" t="s">
        <v>30646</v>
      </c>
      <c r="K1041" t="s">
        <v>26311</v>
      </c>
      <c r="L1041" t="s">
        <v>1233</v>
      </c>
      <c r="M1041">
        <v>6</v>
      </c>
      <c r="P1041" s="2" t="s">
        <v>30647</v>
      </c>
      <c r="Q1041" t="s">
        <v>47</v>
      </c>
      <c r="S1041">
        <v>8.3051091060042381E-3</v>
      </c>
      <c r="T1041">
        <v>2.6760774289869001E-6</v>
      </c>
      <c r="U1041">
        <v>1.3124576071277261E-4</v>
      </c>
      <c r="V1041">
        <v>1.69352293596603E-4</v>
      </c>
      <c r="W1041">
        <v>4.6965954825282097E-3</v>
      </c>
      <c r="X1041">
        <v>2.1249169367365539E-4</v>
      </c>
      <c r="Y1041">
        <v>0</v>
      </c>
      <c r="Z1041">
        <v>0</v>
      </c>
      <c r="AA1041">
        <v>0.23100000000000001</v>
      </c>
      <c r="AB1041">
        <v>0.76900000000000002</v>
      </c>
      <c r="AC1041">
        <v>-0.40189999999999998</v>
      </c>
      <c r="AD1041" t="s">
        <v>48</v>
      </c>
      <c r="AE1041" t="s">
        <v>48</v>
      </c>
      <c r="AF1041" t="s">
        <v>48</v>
      </c>
    </row>
    <row r="1042" spans="1:32" hidden="1" outlineLevel="1" x14ac:dyDescent="0.2">
      <c r="A1042" t="s">
        <v>30648</v>
      </c>
      <c r="B1042" t="s">
        <v>30649</v>
      </c>
      <c r="C1042" t="s">
        <v>11642</v>
      </c>
      <c r="D1042" s="3"/>
      <c r="J1042" t="s">
        <v>30650</v>
      </c>
      <c r="K1042" t="s">
        <v>26311</v>
      </c>
      <c r="L1042" t="s">
        <v>1233</v>
      </c>
      <c r="M1042">
        <v>17</v>
      </c>
      <c r="P1042" s="2" t="s">
        <v>30651</v>
      </c>
      <c r="Q1042" t="s">
        <v>10132</v>
      </c>
      <c r="S1042">
        <v>8.803422749042511E-2</v>
      </c>
      <c r="T1042">
        <v>4.085108230356127E-5</v>
      </c>
      <c r="U1042">
        <v>6.9270975887775421E-2</v>
      </c>
      <c r="V1042">
        <v>1.3705830788239841E-3</v>
      </c>
      <c r="W1042">
        <v>1.7569063231348991E-2</v>
      </c>
      <c r="X1042">
        <v>1.684778952039778E-3</v>
      </c>
      <c r="Y1042">
        <v>0.14089947089947091</v>
      </c>
      <c r="Z1042">
        <v>0.13400000000000001</v>
      </c>
      <c r="AA1042">
        <v>0.113</v>
      </c>
      <c r="AB1042">
        <v>0.754</v>
      </c>
      <c r="AC1042">
        <v>0.68079999999999996</v>
      </c>
      <c r="AD1042" t="s">
        <v>48</v>
      </c>
      <c r="AE1042" t="s">
        <v>48</v>
      </c>
      <c r="AF1042" t="s">
        <v>48</v>
      </c>
    </row>
    <row r="1043" spans="1:32" hidden="1" outlineLevel="1" x14ac:dyDescent="0.2">
      <c r="A1043" t="s">
        <v>30652</v>
      </c>
      <c r="B1043" t="s">
        <v>30653</v>
      </c>
      <c r="C1043" t="s">
        <v>30654</v>
      </c>
      <c r="D1043" s="3"/>
      <c r="J1043" t="s">
        <v>30655</v>
      </c>
      <c r="K1043" t="s">
        <v>26311</v>
      </c>
      <c r="L1043" t="s">
        <v>1233</v>
      </c>
      <c r="M1043">
        <v>23</v>
      </c>
      <c r="P1043" s="2" t="s">
        <v>30656</v>
      </c>
      <c r="Q1043" t="s">
        <v>13166</v>
      </c>
      <c r="S1043">
        <v>6.0582109726965427E-3</v>
      </c>
      <c r="T1043">
        <v>6.4390069383080117E-6</v>
      </c>
      <c r="U1043">
        <v>7.3262381192762405E-5</v>
      </c>
      <c r="V1043">
        <v>1.4624360483139751E-4</v>
      </c>
      <c r="W1043">
        <v>2.7185084763914351E-3</v>
      </c>
      <c r="X1043">
        <v>1.4686126087326559E-4</v>
      </c>
      <c r="Y1043">
        <v>9.9999999999999992E-2</v>
      </c>
      <c r="Z1043">
        <v>0.151</v>
      </c>
      <c r="AA1043">
        <v>0.105</v>
      </c>
      <c r="AB1043">
        <v>0.74299999999999999</v>
      </c>
      <c r="AC1043">
        <v>0.40189999999999998</v>
      </c>
      <c r="AD1043" t="s">
        <v>48</v>
      </c>
      <c r="AE1043" t="s">
        <v>48</v>
      </c>
      <c r="AF1043" t="s">
        <v>48</v>
      </c>
    </row>
    <row r="1044" spans="1:32" hidden="1" outlineLevel="1" x14ac:dyDescent="0.2">
      <c r="A1044" t="s">
        <v>30657</v>
      </c>
      <c r="B1044" t="s">
        <v>30658</v>
      </c>
      <c r="C1044" t="s">
        <v>30659</v>
      </c>
      <c r="D1044" s="3"/>
      <c r="J1044" t="s">
        <v>30660</v>
      </c>
      <c r="K1044" t="s">
        <v>26311</v>
      </c>
      <c r="L1044" t="s">
        <v>1233</v>
      </c>
      <c r="M1044">
        <v>42</v>
      </c>
      <c r="P1044" s="2" t="s">
        <v>30661</v>
      </c>
      <c r="Q1044" t="s">
        <v>47</v>
      </c>
      <c r="S1044">
        <v>1.2443657964468001E-2</v>
      </c>
      <c r="T1044">
        <v>1.1353144145687111E-5</v>
      </c>
      <c r="U1044">
        <v>2.3348956892732531E-4</v>
      </c>
      <c r="V1044">
        <v>2.3204697936307639E-4</v>
      </c>
      <c r="W1044">
        <v>5.0959535874426356E-3</v>
      </c>
      <c r="X1044">
        <v>4.9961957847699523E-4</v>
      </c>
      <c r="Y1044">
        <v>-0.01</v>
      </c>
      <c r="Z1044">
        <v>0.105</v>
      </c>
      <c r="AA1044">
        <v>6.2E-2</v>
      </c>
      <c r="AB1044">
        <v>0.83299999999999996</v>
      </c>
      <c r="AC1044">
        <v>0.64319999999999999</v>
      </c>
      <c r="AD1044" t="s">
        <v>48</v>
      </c>
      <c r="AE1044" t="s">
        <v>48</v>
      </c>
      <c r="AF1044" t="s">
        <v>48</v>
      </c>
    </row>
    <row r="1045" spans="1:32" hidden="1" outlineLevel="1" x14ac:dyDescent="0.2">
      <c r="A1045" t="s">
        <v>30662</v>
      </c>
      <c r="B1045" t="s">
        <v>30663</v>
      </c>
      <c r="C1045" t="s">
        <v>30664</v>
      </c>
      <c r="D1045" s="3"/>
      <c r="J1045" t="s">
        <v>30665</v>
      </c>
      <c r="K1045" t="s">
        <v>26311</v>
      </c>
      <c r="L1045" t="s">
        <v>1233</v>
      </c>
      <c r="M1045">
        <v>10</v>
      </c>
      <c r="P1045" s="2" t="s">
        <v>30666</v>
      </c>
      <c r="Q1045" t="s">
        <v>47</v>
      </c>
      <c r="S1045">
        <v>1.5242819208651781E-3</v>
      </c>
      <c r="T1045">
        <v>6.1640175772481598E-6</v>
      </c>
      <c r="U1045">
        <v>3.430668220971711E-5</v>
      </c>
      <c r="V1045">
        <v>9.8536016594152898E-5</v>
      </c>
      <c r="W1045">
        <v>4.8611799138598139E-4</v>
      </c>
      <c r="X1045">
        <v>1.3439975737128409E-4</v>
      </c>
      <c r="Y1045">
        <v>0.28125</v>
      </c>
      <c r="Z1045">
        <v>0.13900000000000001</v>
      </c>
      <c r="AA1045">
        <v>9.1999999999999998E-2</v>
      </c>
      <c r="AB1045">
        <v>0.77</v>
      </c>
      <c r="AC1045">
        <v>0.43080000000000002</v>
      </c>
      <c r="AD1045" t="s">
        <v>48</v>
      </c>
      <c r="AE1045" t="s">
        <v>48</v>
      </c>
      <c r="AF1045" t="s">
        <v>48</v>
      </c>
    </row>
    <row r="1046" spans="1:32" hidden="1" outlineLevel="1" x14ac:dyDescent="0.2">
      <c r="A1046" t="s">
        <v>30667</v>
      </c>
      <c r="B1046" t="s">
        <v>30668</v>
      </c>
      <c r="C1046" t="s">
        <v>30669</v>
      </c>
      <c r="D1046" s="3"/>
      <c r="J1046" t="s">
        <v>30670</v>
      </c>
      <c r="K1046" t="s">
        <v>26311</v>
      </c>
      <c r="L1046" t="s">
        <v>1233</v>
      </c>
      <c r="M1046">
        <v>6</v>
      </c>
      <c r="P1046" s="2" t="s">
        <v>30671</v>
      </c>
      <c r="Q1046" t="s">
        <v>10060</v>
      </c>
      <c r="S1046">
        <v>9.842658182606101E-4</v>
      </c>
      <c r="T1046">
        <v>8.1211228462052532E-6</v>
      </c>
      <c r="U1046">
        <v>5.2404320740606643E-5</v>
      </c>
      <c r="V1046">
        <v>6.7454449890647084E-5</v>
      </c>
      <c r="W1046">
        <v>4.2952748481184239E-4</v>
      </c>
      <c r="X1046">
        <v>8.1461272202432156E-5</v>
      </c>
      <c r="Y1046">
        <v>0.11944444444444439</v>
      </c>
      <c r="Z1046">
        <v>0.125</v>
      </c>
      <c r="AA1046">
        <v>4.5999999999999999E-2</v>
      </c>
      <c r="AB1046">
        <v>0.82899999999999996</v>
      </c>
      <c r="AC1046">
        <v>0.8931</v>
      </c>
      <c r="AD1046" t="s">
        <v>48</v>
      </c>
      <c r="AE1046" t="s">
        <v>48</v>
      </c>
      <c r="AF1046" t="s">
        <v>48</v>
      </c>
    </row>
    <row r="1047" spans="1:32" hidden="1" outlineLevel="1" x14ac:dyDescent="0.2">
      <c r="A1047" t="s">
        <v>30672</v>
      </c>
      <c r="B1047" t="s">
        <v>30673</v>
      </c>
      <c r="C1047" t="s">
        <v>30674</v>
      </c>
      <c r="D1047" s="3"/>
      <c r="J1047" t="s">
        <v>30675</v>
      </c>
      <c r="K1047" t="s">
        <v>26311</v>
      </c>
      <c r="L1047" t="s">
        <v>1233</v>
      </c>
      <c r="M1047">
        <v>5</v>
      </c>
      <c r="P1047" s="2" t="s">
        <v>30676</v>
      </c>
      <c r="Q1047" t="s">
        <v>10492</v>
      </c>
      <c r="S1047">
        <v>3.0784774571657181E-2</v>
      </c>
      <c r="T1047">
        <v>1.650598096603062E-5</v>
      </c>
      <c r="U1047">
        <v>1.943087088875473E-3</v>
      </c>
      <c r="V1047">
        <v>1.568203297210857E-4</v>
      </c>
      <c r="W1047">
        <v>1.8647463992238041E-2</v>
      </c>
      <c r="X1047">
        <v>6.3260184833779931E-4</v>
      </c>
      <c r="Y1047">
        <v>-2.7083333333333331E-2</v>
      </c>
      <c r="Z1047">
        <v>9.6000000000000002E-2</v>
      </c>
      <c r="AA1047">
        <v>8.6999999999999994E-2</v>
      </c>
      <c r="AB1047">
        <v>0.81699999999999995</v>
      </c>
      <c r="AC1047">
        <v>-5.1999999999999998E-3</v>
      </c>
      <c r="AD1047" t="s">
        <v>48</v>
      </c>
      <c r="AE1047" t="s">
        <v>48</v>
      </c>
      <c r="AF1047" t="s">
        <v>48</v>
      </c>
    </row>
    <row r="1048" spans="1:32" hidden="1" outlineLevel="1" x14ac:dyDescent="0.2">
      <c r="A1048" t="s">
        <v>30677</v>
      </c>
      <c r="B1048" t="s">
        <v>30678</v>
      </c>
      <c r="C1048" t="s">
        <v>30679</v>
      </c>
      <c r="D1048" s="3"/>
      <c r="J1048" t="s">
        <v>30680</v>
      </c>
      <c r="K1048" t="s">
        <v>26311</v>
      </c>
      <c r="L1048" t="s">
        <v>1233</v>
      </c>
      <c r="M1048">
        <v>35</v>
      </c>
      <c r="P1048" s="2" t="s">
        <v>30681</v>
      </c>
      <c r="Q1048" t="s">
        <v>25313</v>
      </c>
      <c r="S1048">
        <v>1.1352001456543801E-3</v>
      </c>
      <c r="T1048">
        <v>8.0398467616760172E-6</v>
      </c>
      <c r="U1048">
        <v>5.5279142543440678E-5</v>
      </c>
      <c r="V1048">
        <v>7.1396476414520293E-5</v>
      </c>
      <c r="W1048">
        <v>4.8834399785846472E-4</v>
      </c>
      <c r="X1048">
        <v>9.8003853054251522E-5</v>
      </c>
      <c r="Y1048">
        <v>-0.1</v>
      </c>
      <c r="Z1048">
        <v>0.123</v>
      </c>
      <c r="AA1048">
        <v>3.1E-2</v>
      </c>
      <c r="AB1048">
        <v>0.84599999999999997</v>
      </c>
      <c r="AC1048">
        <v>0.69450000000000001</v>
      </c>
      <c r="AD1048" t="s">
        <v>48</v>
      </c>
      <c r="AE1048" t="s">
        <v>48</v>
      </c>
      <c r="AF1048" t="s">
        <v>48</v>
      </c>
    </row>
    <row r="1049" spans="1:32" hidden="1" outlineLevel="1" x14ac:dyDescent="0.2">
      <c r="A1049" t="s">
        <v>30682</v>
      </c>
      <c r="B1049" t="s">
        <v>30683</v>
      </c>
      <c r="C1049" t="s">
        <v>1837</v>
      </c>
      <c r="D1049" s="3"/>
      <c r="J1049" t="s">
        <v>30684</v>
      </c>
      <c r="K1049" t="s">
        <v>26311</v>
      </c>
      <c r="L1049" t="s">
        <v>1233</v>
      </c>
      <c r="M1049">
        <v>9</v>
      </c>
      <c r="P1049" s="2" t="s">
        <v>30685</v>
      </c>
      <c r="Q1049" t="s">
        <v>47</v>
      </c>
      <c r="S1049">
        <v>1.2411504983901979E-2</v>
      </c>
      <c r="T1049">
        <v>1.143293775385246E-5</v>
      </c>
      <c r="U1049">
        <v>4.9706617573974647E-5</v>
      </c>
      <c r="V1049">
        <v>4.998770309612155E-4</v>
      </c>
      <c r="W1049">
        <v>5.163775640539825E-4</v>
      </c>
      <c r="X1049">
        <v>1.036170590668917E-2</v>
      </c>
      <c r="Y1049">
        <v>0.1583333333333333</v>
      </c>
      <c r="Z1049">
        <v>0.107</v>
      </c>
      <c r="AA1049">
        <v>0.107</v>
      </c>
      <c r="AB1049">
        <v>0.78600000000000003</v>
      </c>
      <c r="AC1049">
        <v>0</v>
      </c>
      <c r="AD1049" t="s">
        <v>48</v>
      </c>
      <c r="AE1049" t="s">
        <v>48</v>
      </c>
      <c r="AF1049" t="s">
        <v>48</v>
      </c>
    </row>
    <row r="1050" spans="1:32" hidden="1" outlineLevel="1" x14ac:dyDescent="0.2">
      <c r="A1050" t="s">
        <v>30686</v>
      </c>
      <c r="B1050" t="s">
        <v>30687</v>
      </c>
      <c r="C1050" t="s">
        <v>30688</v>
      </c>
      <c r="D1050" s="3"/>
      <c r="J1050" t="s">
        <v>30689</v>
      </c>
      <c r="K1050" t="s">
        <v>26311</v>
      </c>
      <c r="L1050" t="s">
        <v>1233</v>
      </c>
      <c r="M1050">
        <v>10</v>
      </c>
      <c r="P1050" s="2" t="s">
        <v>30690</v>
      </c>
      <c r="Q1050" t="s">
        <v>10156</v>
      </c>
      <c r="S1050">
        <v>0.72254788875579834</v>
      </c>
      <c r="T1050">
        <v>1.129125303123146E-4</v>
      </c>
      <c r="U1050">
        <v>0.58463388681411743</v>
      </c>
      <c r="V1050">
        <v>3.2939044758677478E-3</v>
      </c>
      <c r="W1050">
        <v>0.10619676113128659</v>
      </c>
      <c r="X1050">
        <v>3.522369079291821E-3</v>
      </c>
      <c r="Y1050">
        <v>-9.9999999999999985E-3</v>
      </c>
      <c r="Z1050">
        <v>0.11899999999999999</v>
      </c>
      <c r="AA1050">
        <v>0.09</v>
      </c>
      <c r="AB1050">
        <v>0.79100000000000004</v>
      </c>
      <c r="AC1050">
        <v>-2.58E-2</v>
      </c>
      <c r="AD1050" t="s">
        <v>48</v>
      </c>
      <c r="AE1050" t="s">
        <v>48</v>
      </c>
      <c r="AF1050" t="s">
        <v>48</v>
      </c>
    </row>
    <row r="1051" spans="1:32" hidden="1" outlineLevel="1" x14ac:dyDescent="0.2">
      <c r="A1051" t="s">
        <v>30691</v>
      </c>
      <c r="B1051" t="s">
        <v>30692</v>
      </c>
      <c r="C1051" t="s">
        <v>30693</v>
      </c>
      <c r="D1051" s="3"/>
      <c r="J1051" t="s">
        <v>30694</v>
      </c>
      <c r="K1051" t="s">
        <v>26311</v>
      </c>
      <c r="L1051" t="s">
        <v>1233</v>
      </c>
      <c r="M1051">
        <v>9</v>
      </c>
      <c r="P1051" s="2" t="s">
        <v>30695</v>
      </c>
      <c r="Q1051" t="s">
        <v>47</v>
      </c>
      <c r="S1051">
        <v>9.9060370121151209E-4</v>
      </c>
      <c r="T1051">
        <v>4.0297409213962956E-6</v>
      </c>
      <c r="U1051">
        <v>4.3988809920847423E-5</v>
      </c>
      <c r="V1051">
        <v>5.0388578529236838E-5</v>
      </c>
      <c r="W1051">
        <v>4.5230120304040611E-4</v>
      </c>
      <c r="X1051">
        <v>5.2127397793810808E-5</v>
      </c>
      <c r="Y1051">
        <v>-0.28999999999999992</v>
      </c>
      <c r="Z1051">
        <v>5.1999999999999998E-2</v>
      </c>
      <c r="AA1051">
        <v>9.1999999999999998E-2</v>
      </c>
      <c r="AB1051">
        <v>0.85599999999999998</v>
      </c>
      <c r="AC1051">
        <v>-0.42080000000000001</v>
      </c>
      <c r="AD1051" t="s">
        <v>48</v>
      </c>
      <c r="AE1051" t="s">
        <v>48</v>
      </c>
      <c r="AF1051" t="s">
        <v>48</v>
      </c>
    </row>
    <row r="1052" spans="1:32" hidden="1" outlineLevel="1" x14ac:dyDescent="0.2">
      <c r="A1052" t="s">
        <v>30696</v>
      </c>
      <c r="B1052" t="s">
        <v>30697</v>
      </c>
      <c r="C1052" t="s">
        <v>30698</v>
      </c>
      <c r="D1052" s="3"/>
      <c r="J1052" t="s">
        <v>30699</v>
      </c>
      <c r="K1052" t="s">
        <v>26311</v>
      </c>
      <c r="L1052" t="s">
        <v>1233</v>
      </c>
      <c r="M1052">
        <v>12</v>
      </c>
      <c r="P1052" s="2" t="s">
        <v>30700</v>
      </c>
      <c r="Q1052" t="s">
        <v>47</v>
      </c>
      <c r="S1052">
        <v>5.8337184600532046E-3</v>
      </c>
      <c r="T1052">
        <v>8.1780517575680278E-6</v>
      </c>
      <c r="U1052">
        <v>1.5699389041401451E-4</v>
      </c>
      <c r="V1052">
        <v>1.2389790208544579E-4</v>
      </c>
      <c r="W1052">
        <v>3.2587642781436439E-3</v>
      </c>
      <c r="X1052">
        <v>1.580297539476305E-4</v>
      </c>
      <c r="Y1052">
        <v>-0.14499999999999999</v>
      </c>
      <c r="Z1052">
        <v>5.1999999999999998E-2</v>
      </c>
      <c r="AA1052">
        <v>0.223</v>
      </c>
      <c r="AB1052">
        <v>0.72499999999999998</v>
      </c>
      <c r="AC1052">
        <v>-0.95079999999999998</v>
      </c>
      <c r="AD1052" t="s">
        <v>48</v>
      </c>
      <c r="AE1052" t="s">
        <v>48</v>
      </c>
      <c r="AF1052" t="s">
        <v>48</v>
      </c>
    </row>
    <row r="1053" spans="1:32" hidden="1" outlineLevel="1" x14ac:dyDescent="0.2">
      <c r="A1053" t="s">
        <v>30701</v>
      </c>
      <c r="B1053" t="s">
        <v>30702</v>
      </c>
      <c r="C1053" t="s">
        <v>30703</v>
      </c>
      <c r="D1053" s="3"/>
      <c r="J1053" t="s">
        <v>30704</v>
      </c>
      <c r="K1053" t="s">
        <v>26311</v>
      </c>
      <c r="L1053" t="s">
        <v>1233</v>
      </c>
      <c r="M1053">
        <v>25</v>
      </c>
      <c r="P1053" s="2" t="s">
        <v>30705</v>
      </c>
      <c r="Q1053" t="s">
        <v>47</v>
      </c>
      <c r="S1053">
        <v>3.2052078749984498E-3</v>
      </c>
      <c r="T1053">
        <v>1.4502054000331549E-5</v>
      </c>
      <c r="U1053">
        <v>9.5584211521781981E-5</v>
      </c>
      <c r="V1053">
        <v>1.9799401343334469E-4</v>
      </c>
      <c r="W1053">
        <v>5.5810587946325541E-4</v>
      </c>
      <c r="X1053">
        <v>7.7841978054493666E-4</v>
      </c>
      <c r="Y1053">
        <v>-3.4027777777777789E-2</v>
      </c>
      <c r="Z1053">
        <v>6.7000000000000004E-2</v>
      </c>
      <c r="AA1053">
        <v>3.1E-2</v>
      </c>
      <c r="AB1053">
        <v>0.90300000000000002</v>
      </c>
      <c r="AC1053">
        <v>0.41370000000000001</v>
      </c>
      <c r="AD1053" t="s">
        <v>48</v>
      </c>
      <c r="AE1053" t="s">
        <v>48</v>
      </c>
      <c r="AF1053" t="s">
        <v>48</v>
      </c>
    </row>
    <row r="1054" spans="1:32" hidden="1" outlineLevel="1" x14ac:dyDescent="0.2">
      <c r="A1054" t="s">
        <v>30706</v>
      </c>
      <c r="B1054" t="s">
        <v>30707</v>
      </c>
      <c r="C1054" t="s">
        <v>30708</v>
      </c>
      <c r="D1054" s="3"/>
      <c r="J1054" t="s">
        <v>30709</v>
      </c>
      <c r="K1054" t="s">
        <v>26311</v>
      </c>
      <c r="L1054" t="s">
        <v>1233</v>
      </c>
      <c r="M1054">
        <v>11</v>
      </c>
      <c r="P1054" s="2" t="s">
        <v>30710</v>
      </c>
      <c r="Q1054" t="s">
        <v>47</v>
      </c>
      <c r="S1054">
        <v>9.5406925538554788E-4</v>
      </c>
      <c r="T1054">
        <v>8.0678664744482376E-6</v>
      </c>
      <c r="U1054">
        <v>5.5479769798694178E-5</v>
      </c>
      <c r="V1054">
        <v>8.6161788203753531E-5</v>
      </c>
      <c r="W1054">
        <v>4.209664766676724E-4</v>
      </c>
      <c r="X1054">
        <v>1.094900944735855E-4</v>
      </c>
      <c r="Y1054">
        <v>2.0833333333333329E-2</v>
      </c>
      <c r="Z1054">
        <v>5.8999999999999997E-2</v>
      </c>
      <c r="AA1054">
        <v>1.9E-2</v>
      </c>
      <c r="AB1054">
        <v>0.92200000000000004</v>
      </c>
      <c r="AC1054">
        <v>0.54990000000000006</v>
      </c>
      <c r="AD1054" t="s">
        <v>48</v>
      </c>
      <c r="AE1054" t="s">
        <v>48</v>
      </c>
      <c r="AF1054" t="s">
        <v>48</v>
      </c>
    </row>
    <row r="1055" spans="1:32" hidden="1" outlineLevel="1" x14ac:dyDescent="0.2">
      <c r="A1055" t="s">
        <v>30711</v>
      </c>
      <c r="B1055" t="s">
        <v>30712</v>
      </c>
      <c r="C1055" t="s">
        <v>30713</v>
      </c>
      <c r="D1055" s="3"/>
      <c r="J1055" t="s">
        <v>30714</v>
      </c>
      <c r="K1055" t="s">
        <v>26311</v>
      </c>
      <c r="L1055" t="s">
        <v>1233</v>
      </c>
      <c r="M1055">
        <v>9</v>
      </c>
      <c r="P1055" s="2" t="s">
        <v>30715</v>
      </c>
      <c r="Q1055" t="s">
        <v>47</v>
      </c>
      <c r="S1055">
        <v>8.8971160585060716E-4</v>
      </c>
      <c r="T1055">
        <v>4.4045855247532018E-6</v>
      </c>
      <c r="U1055">
        <v>3.039453076780774E-5</v>
      </c>
      <c r="V1055">
        <v>7.6917145634070039E-5</v>
      </c>
      <c r="W1055">
        <v>3.5222398582845932E-4</v>
      </c>
      <c r="X1055">
        <v>4.7251494834199548E-5</v>
      </c>
      <c r="Y1055">
        <v>-2.0833333333333329E-2</v>
      </c>
      <c r="Z1055">
        <v>0.157</v>
      </c>
      <c r="AA1055">
        <v>7.1999999999999995E-2</v>
      </c>
      <c r="AB1055">
        <v>0.77100000000000002</v>
      </c>
      <c r="AC1055">
        <v>0.69689999999999996</v>
      </c>
      <c r="AD1055" t="s">
        <v>48</v>
      </c>
      <c r="AE1055" t="s">
        <v>48</v>
      </c>
      <c r="AF1055" t="s">
        <v>48</v>
      </c>
    </row>
    <row r="1056" spans="1:32" hidden="1" outlineLevel="1" x14ac:dyDescent="0.2">
      <c r="A1056" t="s">
        <v>30716</v>
      </c>
      <c r="B1056" t="s">
        <v>30717</v>
      </c>
      <c r="C1056" t="s">
        <v>30718</v>
      </c>
      <c r="D1056" s="3"/>
      <c r="J1056" t="s">
        <v>30719</v>
      </c>
      <c r="K1056" t="s">
        <v>26311</v>
      </c>
      <c r="L1056" t="s">
        <v>1233</v>
      </c>
      <c r="M1056">
        <v>4</v>
      </c>
      <c r="P1056" s="2" t="s">
        <v>30720</v>
      </c>
      <c r="Q1056" t="s">
        <v>47</v>
      </c>
      <c r="S1056">
        <v>7.1381747722625732E-2</v>
      </c>
      <c r="T1056">
        <v>2.048161513812374E-5</v>
      </c>
      <c r="U1056">
        <v>1.682452711975202E-4</v>
      </c>
      <c r="V1056">
        <v>2.6338475290685892E-3</v>
      </c>
      <c r="W1056">
        <v>1.036247331649065E-2</v>
      </c>
      <c r="X1056">
        <v>8.4053436294198036E-3</v>
      </c>
      <c r="Y1056">
        <v>0.2857142857142857</v>
      </c>
      <c r="Z1056">
        <v>8.1000000000000003E-2</v>
      </c>
      <c r="AA1056">
        <v>0.217</v>
      </c>
      <c r="AB1056">
        <v>0.70199999999999996</v>
      </c>
      <c r="AC1056">
        <v>-0.82250000000000001</v>
      </c>
      <c r="AD1056" t="s">
        <v>48</v>
      </c>
      <c r="AE1056" t="s">
        <v>48</v>
      </c>
      <c r="AF1056" t="s">
        <v>48</v>
      </c>
    </row>
    <row r="1057" spans="1:32" hidden="1" outlineLevel="1" x14ac:dyDescent="0.2">
      <c r="A1057" t="s">
        <v>30721</v>
      </c>
      <c r="B1057" t="s">
        <v>30722</v>
      </c>
      <c r="C1057" t="s">
        <v>30723</v>
      </c>
      <c r="D1057" s="3"/>
      <c r="J1057" t="s">
        <v>30724</v>
      </c>
      <c r="K1057" t="s">
        <v>26311</v>
      </c>
      <c r="L1057" t="s">
        <v>1233</v>
      </c>
      <c r="M1057">
        <v>3</v>
      </c>
      <c r="P1057" s="2" t="s">
        <v>30725</v>
      </c>
      <c r="Q1057" t="s">
        <v>47</v>
      </c>
      <c r="S1057">
        <v>0.18256726861000061</v>
      </c>
      <c r="T1057">
        <v>3.6045210435986519E-5</v>
      </c>
      <c r="U1057">
        <v>3.175828605890274E-2</v>
      </c>
      <c r="V1057">
        <v>1.321117277257144E-3</v>
      </c>
      <c r="W1057">
        <v>3.5459820181131363E-2</v>
      </c>
      <c r="X1057">
        <v>1.3245095033198599E-3</v>
      </c>
      <c r="Y1057">
        <v>0.125</v>
      </c>
      <c r="Z1057">
        <v>7.9000000000000001E-2</v>
      </c>
      <c r="AA1057">
        <v>5.5E-2</v>
      </c>
      <c r="AB1057">
        <v>0.86599999999999999</v>
      </c>
      <c r="AC1057">
        <v>0.22919999999999999</v>
      </c>
      <c r="AD1057" t="s">
        <v>48</v>
      </c>
      <c r="AE1057" t="s">
        <v>48</v>
      </c>
      <c r="AF1057" t="s">
        <v>48</v>
      </c>
    </row>
    <row r="1058" spans="1:32" hidden="1" outlineLevel="1" x14ac:dyDescent="0.2">
      <c r="A1058" t="s">
        <v>30726</v>
      </c>
      <c r="B1058" t="s">
        <v>30727</v>
      </c>
      <c r="C1058" t="s">
        <v>30728</v>
      </c>
      <c r="D1058" s="3"/>
      <c r="J1058" t="s">
        <v>30729</v>
      </c>
      <c r="K1058" t="s">
        <v>26311</v>
      </c>
      <c r="L1058" t="s">
        <v>1233</v>
      </c>
      <c r="M1058">
        <v>4</v>
      </c>
      <c r="P1058" s="2" t="s">
        <v>30730</v>
      </c>
      <c r="Q1058" t="s">
        <v>47</v>
      </c>
      <c r="S1058">
        <v>0.57692760229110718</v>
      </c>
      <c r="T1058">
        <v>7.5072894105687737E-5</v>
      </c>
      <c r="U1058">
        <v>0.21548683941364291</v>
      </c>
      <c r="V1058">
        <v>2.120226388797164E-3</v>
      </c>
      <c r="W1058">
        <v>0.17935676872730261</v>
      </c>
      <c r="X1058">
        <v>2.1775879431515932E-3</v>
      </c>
      <c r="Y1058">
        <v>-4.9867724867724859E-2</v>
      </c>
      <c r="Z1058">
        <v>8.7999999999999995E-2</v>
      </c>
      <c r="AA1058">
        <v>0.19500000000000001</v>
      </c>
      <c r="AB1058">
        <v>0.71699999999999997</v>
      </c>
      <c r="AC1058">
        <v>-0.9819</v>
      </c>
      <c r="AD1058" t="s">
        <v>48</v>
      </c>
      <c r="AE1058" t="s">
        <v>48</v>
      </c>
      <c r="AF1058" t="s">
        <v>48</v>
      </c>
    </row>
    <row r="1059" spans="1:32" hidden="1" outlineLevel="1" x14ac:dyDescent="0.2">
      <c r="A1059" t="s">
        <v>30731</v>
      </c>
      <c r="B1059" t="s">
        <v>30732</v>
      </c>
      <c r="C1059" t="s">
        <v>30733</v>
      </c>
      <c r="D1059" s="3"/>
      <c r="J1059" t="s">
        <v>30734</v>
      </c>
      <c r="K1059" t="s">
        <v>26311</v>
      </c>
      <c r="L1059" t="s">
        <v>1233</v>
      </c>
      <c r="M1059">
        <v>3</v>
      </c>
      <c r="P1059" s="2" t="s">
        <v>30735</v>
      </c>
      <c r="Q1059" t="s">
        <v>47</v>
      </c>
      <c r="S1059">
        <v>0.98815375566482544</v>
      </c>
      <c r="T1059">
        <v>1.00424098491203E-4</v>
      </c>
      <c r="U1059">
        <v>1.6477908939123149E-3</v>
      </c>
      <c r="V1059">
        <v>1.4383997768163681E-3</v>
      </c>
      <c r="W1059">
        <v>0.9853014349937439</v>
      </c>
      <c r="X1059">
        <v>6.9102400448173285E-4</v>
      </c>
      <c r="Y1059">
        <v>0</v>
      </c>
      <c r="Z1059">
        <v>6.8000000000000005E-2</v>
      </c>
      <c r="AA1059">
        <v>0.155</v>
      </c>
      <c r="AB1059">
        <v>0.77700000000000002</v>
      </c>
      <c r="AC1059">
        <v>-0.40189999999999998</v>
      </c>
      <c r="AD1059" t="s">
        <v>48</v>
      </c>
      <c r="AE1059" t="s">
        <v>48</v>
      </c>
      <c r="AF1059" t="s">
        <v>48</v>
      </c>
    </row>
    <row r="1060" spans="1:32" hidden="1" outlineLevel="1" x14ac:dyDescent="0.2">
      <c r="A1060" t="s">
        <v>30736</v>
      </c>
      <c r="B1060" t="s">
        <v>30737</v>
      </c>
      <c r="C1060" t="s">
        <v>30738</v>
      </c>
      <c r="D1060" s="3"/>
      <c r="J1060" t="s">
        <v>30739</v>
      </c>
      <c r="K1060" t="s">
        <v>26311</v>
      </c>
      <c r="L1060" t="s">
        <v>1233</v>
      </c>
      <c r="M1060">
        <v>4</v>
      </c>
      <c r="P1060" s="2" t="s">
        <v>30740</v>
      </c>
      <c r="Q1060" t="s">
        <v>47</v>
      </c>
      <c r="S1060">
        <v>0.25023257732391357</v>
      </c>
      <c r="T1060">
        <v>1.390978377457941E-5</v>
      </c>
      <c r="U1060">
        <v>1.3152618193998931E-3</v>
      </c>
      <c r="V1060">
        <v>1.1273882118985059E-3</v>
      </c>
      <c r="W1060">
        <v>0.20470996201038361</v>
      </c>
      <c r="X1060">
        <v>9.207060793414712E-4</v>
      </c>
      <c r="Y1060">
        <v>0.16</v>
      </c>
      <c r="Z1060">
        <v>8.7999999999999995E-2</v>
      </c>
      <c r="AA1060">
        <v>6.5000000000000002E-2</v>
      </c>
      <c r="AB1060">
        <v>0.84599999999999997</v>
      </c>
      <c r="AC1060">
        <v>0.41220000000000001</v>
      </c>
      <c r="AD1060" t="s">
        <v>48</v>
      </c>
      <c r="AE1060" t="s">
        <v>48</v>
      </c>
      <c r="AF1060" t="s">
        <v>48</v>
      </c>
    </row>
    <row r="1061" spans="1:32" hidden="1" outlineLevel="1" x14ac:dyDescent="0.2">
      <c r="A1061" t="s">
        <v>30741</v>
      </c>
      <c r="B1061" t="s">
        <v>30742</v>
      </c>
      <c r="C1061" t="s">
        <v>30743</v>
      </c>
      <c r="D1061" s="3"/>
      <c r="J1061" t="s">
        <v>30744</v>
      </c>
      <c r="K1061" t="s">
        <v>26311</v>
      </c>
      <c r="L1061" t="s">
        <v>1233</v>
      </c>
      <c r="M1061">
        <v>4</v>
      </c>
      <c r="P1061" s="2" t="s">
        <v>30745</v>
      </c>
      <c r="Q1061" t="s">
        <v>47</v>
      </c>
      <c r="S1061">
        <v>1.2790868058800701E-2</v>
      </c>
      <c r="T1061">
        <v>1.046192937792512E-5</v>
      </c>
      <c r="U1061">
        <v>6.0083239804953337E-4</v>
      </c>
      <c r="V1061">
        <v>9.4461182015947998E-5</v>
      </c>
      <c r="W1061">
        <v>4.9133282154798508E-3</v>
      </c>
      <c r="X1061">
        <v>8.1339845201000571E-4</v>
      </c>
      <c r="Y1061">
        <v>-0.6</v>
      </c>
      <c r="Z1061">
        <v>0.12</v>
      </c>
      <c r="AA1061">
        <v>6.4000000000000001E-2</v>
      </c>
      <c r="AB1061">
        <v>0.81599999999999995</v>
      </c>
      <c r="AC1061">
        <v>0.3695</v>
      </c>
      <c r="AD1061" t="s">
        <v>48</v>
      </c>
      <c r="AE1061" t="s">
        <v>48</v>
      </c>
      <c r="AF1061" t="s">
        <v>48</v>
      </c>
    </row>
    <row r="1062" spans="1:32" hidden="1" outlineLevel="1" x14ac:dyDescent="0.2">
      <c r="A1062" t="s">
        <v>30746</v>
      </c>
      <c r="B1062" t="s">
        <v>30747</v>
      </c>
      <c r="C1062" t="s">
        <v>30748</v>
      </c>
      <c r="D1062" s="3"/>
      <c r="J1062" t="s">
        <v>30749</v>
      </c>
      <c r="K1062" t="s">
        <v>26311</v>
      </c>
      <c r="L1062" t="s">
        <v>1233</v>
      </c>
      <c r="M1062">
        <v>4</v>
      </c>
      <c r="P1062" s="2" t="s">
        <v>30750</v>
      </c>
      <c r="Q1062" t="s">
        <v>47</v>
      </c>
      <c r="S1062">
        <v>8.7996001821011305E-4</v>
      </c>
      <c r="T1062">
        <v>5.0289349928789306E-6</v>
      </c>
      <c r="U1062">
        <v>6.435408431570977E-5</v>
      </c>
      <c r="V1062">
        <v>3.5080480301985517E-5</v>
      </c>
      <c r="W1062">
        <v>4.8730566049925978E-4</v>
      </c>
      <c r="X1062">
        <v>7.2056514909490943E-5</v>
      </c>
      <c r="Y1062">
        <v>0.46250000000000002</v>
      </c>
      <c r="Z1062">
        <v>6.6000000000000003E-2</v>
      </c>
      <c r="AA1062">
        <v>9.5000000000000001E-2</v>
      </c>
      <c r="AB1062">
        <v>0.83899999999999997</v>
      </c>
      <c r="AC1062">
        <v>-0.1154</v>
      </c>
      <c r="AD1062" t="s">
        <v>48</v>
      </c>
      <c r="AE1062" t="s">
        <v>48</v>
      </c>
      <c r="AF1062" t="s">
        <v>48</v>
      </c>
    </row>
    <row r="1063" spans="1:32" hidden="1" outlineLevel="1" x14ac:dyDescent="0.2">
      <c r="A1063" t="s">
        <v>30751</v>
      </c>
      <c r="B1063" t="s">
        <v>30752</v>
      </c>
      <c r="C1063" t="s">
        <v>30753</v>
      </c>
      <c r="D1063" s="3"/>
      <c r="J1063" t="s">
        <v>30754</v>
      </c>
      <c r="K1063" t="s">
        <v>26311</v>
      </c>
      <c r="L1063" t="s">
        <v>1233</v>
      </c>
      <c r="M1063">
        <v>13</v>
      </c>
      <c r="P1063" s="2" t="s">
        <v>30755</v>
      </c>
      <c r="Q1063" t="s">
        <v>26873</v>
      </c>
      <c r="S1063">
        <v>1.1812859214842319E-2</v>
      </c>
      <c r="T1063">
        <v>3.7218446777842469E-6</v>
      </c>
      <c r="U1063">
        <v>6.51720110909082E-5</v>
      </c>
      <c r="V1063">
        <v>1.011581989587285E-4</v>
      </c>
      <c r="W1063">
        <v>1.19348606094718E-2</v>
      </c>
      <c r="X1063">
        <v>6.9748741225339472E-5</v>
      </c>
      <c r="Y1063">
        <v>0.27272727272727282</v>
      </c>
      <c r="Z1063">
        <v>0.111</v>
      </c>
      <c r="AA1063">
        <v>0.13400000000000001</v>
      </c>
      <c r="AB1063">
        <v>0.754</v>
      </c>
      <c r="AC1063">
        <v>0.20180000000000001</v>
      </c>
      <c r="AD1063" t="s">
        <v>48</v>
      </c>
      <c r="AE1063" t="s">
        <v>48</v>
      </c>
      <c r="AF1063" t="s">
        <v>48</v>
      </c>
    </row>
    <row r="1064" spans="1:32" hidden="1" outlineLevel="1" x14ac:dyDescent="0.2">
      <c r="A1064" t="s">
        <v>30756</v>
      </c>
      <c r="B1064" t="s">
        <v>30757</v>
      </c>
      <c r="C1064" t="s">
        <v>30758</v>
      </c>
      <c r="D1064" s="3"/>
      <c r="J1064" t="s">
        <v>30759</v>
      </c>
      <c r="K1064" t="s">
        <v>26311</v>
      </c>
      <c r="L1064" t="s">
        <v>1233</v>
      </c>
      <c r="M1064">
        <v>56</v>
      </c>
      <c r="P1064" s="2" t="s">
        <v>30760</v>
      </c>
      <c r="Q1064" t="s">
        <v>30761</v>
      </c>
      <c r="S1064">
        <v>0.1459009796380997</v>
      </c>
      <c r="T1064">
        <v>2.8544251108542081E-5</v>
      </c>
      <c r="U1064">
        <v>5.9662102721631527E-3</v>
      </c>
      <c r="V1064">
        <v>8.9779181871563196E-4</v>
      </c>
      <c r="W1064">
        <v>5.3086709231138229E-2</v>
      </c>
      <c r="X1064">
        <v>4.7520054504275322E-3</v>
      </c>
      <c r="Y1064">
        <v>-9.5833333333333326E-2</v>
      </c>
      <c r="Z1064">
        <v>2.8000000000000001E-2</v>
      </c>
      <c r="AA1064">
        <v>0.28399999999999997</v>
      </c>
      <c r="AB1064">
        <v>0.68799999999999994</v>
      </c>
      <c r="AC1064">
        <v>-0.96779999999999999</v>
      </c>
      <c r="AD1064" t="s">
        <v>48</v>
      </c>
      <c r="AE1064" t="s">
        <v>48</v>
      </c>
      <c r="AF1064" t="s">
        <v>48</v>
      </c>
    </row>
    <row r="1065" spans="1:32" hidden="1" outlineLevel="1" x14ac:dyDescent="0.2">
      <c r="A1065" t="s">
        <v>30762</v>
      </c>
      <c r="B1065" t="s">
        <v>30763</v>
      </c>
      <c r="C1065" t="s">
        <v>30764</v>
      </c>
      <c r="D1065" s="3"/>
      <c r="J1065" t="s">
        <v>30765</v>
      </c>
      <c r="K1065" t="s">
        <v>26311</v>
      </c>
      <c r="L1065" t="s">
        <v>1233</v>
      </c>
      <c r="M1065">
        <v>13</v>
      </c>
      <c r="P1065" s="2" t="s">
        <v>30766</v>
      </c>
      <c r="Q1065" t="s">
        <v>47</v>
      </c>
      <c r="S1065">
        <v>1.7388589680194851E-2</v>
      </c>
      <c r="T1065">
        <v>2.765344333965913E-6</v>
      </c>
      <c r="U1065">
        <v>6.9337518652901053E-5</v>
      </c>
      <c r="V1065">
        <v>2.6780995540320868E-4</v>
      </c>
      <c r="W1065">
        <v>1.3947326689958571E-2</v>
      </c>
      <c r="X1065">
        <v>1.5065487241372469E-4</v>
      </c>
      <c r="Y1065">
        <v>0</v>
      </c>
      <c r="Z1065">
        <v>0.14099999999999999</v>
      </c>
      <c r="AA1065">
        <v>0</v>
      </c>
      <c r="AB1065">
        <v>0.85899999999999999</v>
      </c>
      <c r="AC1065">
        <v>0.20230000000000001</v>
      </c>
      <c r="AD1065" t="s">
        <v>48</v>
      </c>
      <c r="AE1065" t="s">
        <v>48</v>
      </c>
      <c r="AF1065" t="s">
        <v>48</v>
      </c>
    </row>
    <row r="1066" spans="1:32" hidden="1" outlineLevel="1" x14ac:dyDescent="0.2">
      <c r="A1066" t="s">
        <v>30767</v>
      </c>
      <c r="B1066" t="s">
        <v>30768</v>
      </c>
      <c r="C1066" t="s">
        <v>19123</v>
      </c>
      <c r="D1066" s="3"/>
      <c r="J1066" t="s">
        <v>30769</v>
      </c>
      <c r="K1066" t="s">
        <v>26311</v>
      </c>
      <c r="L1066" t="s">
        <v>1233</v>
      </c>
      <c r="M1066">
        <v>7</v>
      </c>
      <c r="P1066" s="2" t="s">
        <v>30770</v>
      </c>
      <c r="Q1066" t="s">
        <v>47</v>
      </c>
      <c r="S1066">
        <v>1.1248243972659111E-3</v>
      </c>
      <c r="T1066">
        <v>7.5416210165712982E-6</v>
      </c>
      <c r="U1066">
        <v>5.9674319345504052E-5</v>
      </c>
      <c r="V1066">
        <v>7.0792077167425305E-5</v>
      </c>
      <c r="W1066">
        <v>4.0623004315420991E-4</v>
      </c>
      <c r="X1066">
        <v>9.6487070550210774E-5</v>
      </c>
      <c r="Y1066">
        <v>0.15260416666666671</v>
      </c>
      <c r="Z1066">
        <v>0.112</v>
      </c>
      <c r="AA1066">
        <v>6.0999999999999999E-2</v>
      </c>
      <c r="AB1066">
        <v>0.82699999999999996</v>
      </c>
      <c r="AC1066">
        <v>0.79179999999999995</v>
      </c>
      <c r="AD1066" t="s">
        <v>48</v>
      </c>
      <c r="AE1066" t="s">
        <v>48</v>
      </c>
      <c r="AF1066" t="s">
        <v>48</v>
      </c>
    </row>
    <row r="1067" spans="1:32" hidden="1" outlineLevel="1" x14ac:dyDescent="0.2">
      <c r="A1067" t="s">
        <v>30771</v>
      </c>
      <c r="B1067" t="s">
        <v>30772</v>
      </c>
      <c r="C1067" t="s">
        <v>13199</v>
      </c>
      <c r="D1067" s="3"/>
      <c r="J1067" t="s">
        <v>30773</v>
      </c>
      <c r="K1067" t="s">
        <v>26311</v>
      </c>
      <c r="L1067" t="s">
        <v>1233</v>
      </c>
      <c r="M1067">
        <v>6</v>
      </c>
      <c r="P1067" s="2" t="s">
        <v>30774</v>
      </c>
      <c r="Q1067" t="s">
        <v>47</v>
      </c>
      <c r="S1067">
        <v>1.091360580176115E-3</v>
      </c>
      <c r="T1067">
        <v>7.2393431764794514E-6</v>
      </c>
      <c r="U1067">
        <v>3.7963141949148849E-5</v>
      </c>
      <c r="V1067">
        <v>1.120384185924195E-4</v>
      </c>
      <c r="W1067">
        <v>2.7742882957682008E-4</v>
      </c>
      <c r="X1067">
        <v>1.202108469442464E-4</v>
      </c>
      <c r="Y1067">
        <v>0.19470899470899469</v>
      </c>
      <c r="Z1067">
        <v>5.6000000000000001E-2</v>
      </c>
      <c r="AA1067">
        <v>7.9000000000000001E-2</v>
      </c>
      <c r="AB1067">
        <v>0.86399999999999999</v>
      </c>
      <c r="AC1067">
        <v>-0.37390000000000001</v>
      </c>
      <c r="AD1067" t="s">
        <v>48</v>
      </c>
      <c r="AE1067" t="s">
        <v>48</v>
      </c>
      <c r="AF1067" t="s">
        <v>48</v>
      </c>
    </row>
    <row r="1068" spans="1:32" hidden="1" outlineLevel="1" x14ac:dyDescent="0.2">
      <c r="A1068" t="s">
        <v>30775</v>
      </c>
      <c r="B1068" t="s">
        <v>30776</v>
      </c>
      <c r="C1068" t="s">
        <v>30777</v>
      </c>
      <c r="D1068" s="3"/>
      <c r="J1068" t="s">
        <v>30778</v>
      </c>
      <c r="K1068" t="s">
        <v>26311</v>
      </c>
      <c r="L1068" t="s">
        <v>1233</v>
      </c>
      <c r="M1068">
        <v>25</v>
      </c>
      <c r="P1068" s="2" t="s">
        <v>30779</v>
      </c>
      <c r="Q1068" t="s">
        <v>10280</v>
      </c>
      <c r="S1068">
        <v>4.1092466562986367E-2</v>
      </c>
      <c r="T1068">
        <v>1.157019687525462E-5</v>
      </c>
      <c r="U1068">
        <v>2.4905602913349872E-4</v>
      </c>
      <c r="V1068">
        <v>4.6798153198324138E-4</v>
      </c>
      <c r="W1068">
        <v>1.575301215052605E-2</v>
      </c>
      <c r="X1068">
        <v>7.36953632440418E-4</v>
      </c>
      <c r="Y1068">
        <v>0</v>
      </c>
      <c r="Z1068">
        <v>0</v>
      </c>
      <c r="AA1068">
        <v>0.154</v>
      </c>
      <c r="AB1068">
        <v>0.84599999999999997</v>
      </c>
      <c r="AC1068">
        <v>-0.82479999999999998</v>
      </c>
      <c r="AD1068" t="s">
        <v>48</v>
      </c>
      <c r="AE1068" t="s">
        <v>48</v>
      </c>
      <c r="AF1068" t="s">
        <v>48</v>
      </c>
    </row>
    <row r="1069" spans="1:32" hidden="1" outlineLevel="1" x14ac:dyDescent="0.2">
      <c r="A1069" t="s">
        <v>30780</v>
      </c>
      <c r="B1069" t="s">
        <v>30781</v>
      </c>
      <c r="C1069" t="s">
        <v>30782</v>
      </c>
      <c r="D1069" s="3"/>
      <c r="J1069" t="s">
        <v>30783</v>
      </c>
      <c r="K1069" t="s">
        <v>26311</v>
      </c>
      <c r="L1069" t="s">
        <v>1233</v>
      </c>
      <c r="M1069">
        <v>27</v>
      </c>
      <c r="P1069" s="2" t="s">
        <v>30784</v>
      </c>
      <c r="Q1069" t="s">
        <v>10648</v>
      </c>
      <c r="S1069">
        <v>2.1726067643612619E-3</v>
      </c>
      <c r="T1069">
        <v>1.066580807673745E-5</v>
      </c>
      <c r="U1069">
        <v>1.009042462101206E-4</v>
      </c>
      <c r="V1069">
        <v>1.097927743103355E-4</v>
      </c>
      <c r="W1069">
        <v>7.6734210597351193E-4</v>
      </c>
      <c r="X1069">
        <v>2.3417398915626109E-4</v>
      </c>
      <c r="Y1069">
        <v>0.2476190476190476</v>
      </c>
      <c r="Z1069">
        <v>4.7E-2</v>
      </c>
      <c r="AA1069">
        <v>0.13800000000000001</v>
      </c>
      <c r="AB1069">
        <v>0.81599999999999995</v>
      </c>
      <c r="AC1069">
        <v>-0.77869999999999995</v>
      </c>
      <c r="AD1069" t="s">
        <v>48</v>
      </c>
      <c r="AE1069" t="s">
        <v>48</v>
      </c>
      <c r="AF1069" t="s">
        <v>48</v>
      </c>
    </row>
    <row r="1070" spans="1:32" hidden="1" outlineLevel="1" x14ac:dyDescent="0.2">
      <c r="A1070" t="s">
        <v>30785</v>
      </c>
      <c r="B1070" t="s">
        <v>30786</v>
      </c>
      <c r="C1070" t="s">
        <v>30787</v>
      </c>
      <c r="D1070" s="3"/>
      <c r="J1070" t="s">
        <v>30788</v>
      </c>
      <c r="K1070" t="s">
        <v>26311</v>
      </c>
      <c r="L1070" t="s">
        <v>1233</v>
      </c>
      <c r="M1070">
        <v>9</v>
      </c>
      <c r="P1070" s="2" t="s">
        <v>30789</v>
      </c>
      <c r="Q1070" t="s">
        <v>47</v>
      </c>
      <c r="S1070">
        <v>2.5094205047935252E-3</v>
      </c>
      <c r="T1070">
        <v>9.7099482445628382E-6</v>
      </c>
      <c r="U1070">
        <v>9.3582537374459207E-5</v>
      </c>
      <c r="V1070">
        <v>1.7071414913516489E-4</v>
      </c>
      <c r="W1070">
        <v>7.9553318209946156E-4</v>
      </c>
      <c r="X1070">
        <v>1.9803215400315821E-4</v>
      </c>
      <c r="Y1070">
        <v>0.1361111111111111</v>
      </c>
      <c r="Z1070">
        <v>0.18099999999999999</v>
      </c>
      <c r="AA1070">
        <v>3.2000000000000001E-2</v>
      </c>
      <c r="AB1070">
        <v>0.78700000000000003</v>
      </c>
      <c r="AC1070">
        <v>0.65969999999999995</v>
      </c>
      <c r="AD1070" t="s">
        <v>48</v>
      </c>
      <c r="AE1070" t="s">
        <v>48</v>
      </c>
      <c r="AF1070" t="s">
        <v>48</v>
      </c>
    </row>
    <row r="1071" spans="1:32" hidden="1" outlineLevel="1" x14ac:dyDescent="0.2">
      <c r="A1071" t="s">
        <v>30790</v>
      </c>
      <c r="B1071" t="s">
        <v>30791</v>
      </c>
      <c r="C1071" t="s">
        <v>30792</v>
      </c>
      <c r="D1071" s="3"/>
      <c r="J1071" t="s">
        <v>30793</v>
      </c>
      <c r="K1071" t="s">
        <v>26311</v>
      </c>
      <c r="L1071" t="s">
        <v>1233</v>
      </c>
      <c r="M1071">
        <v>18</v>
      </c>
      <c r="P1071" s="2" t="s">
        <v>30794</v>
      </c>
      <c r="Q1071" t="s">
        <v>47</v>
      </c>
      <c r="S1071">
        <v>2.1862439811229709E-2</v>
      </c>
      <c r="T1071">
        <v>1.299725772696547E-5</v>
      </c>
      <c r="U1071">
        <v>5.8847334003075957E-4</v>
      </c>
      <c r="V1071">
        <v>4.8897304804995656E-4</v>
      </c>
      <c r="W1071">
        <v>9.8015991970896721E-3</v>
      </c>
      <c r="X1071">
        <v>1.0492616565898061E-3</v>
      </c>
      <c r="Y1071">
        <v>0.125</v>
      </c>
      <c r="Z1071">
        <v>7.5999999999999998E-2</v>
      </c>
      <c r="AA1071">
        <v>0</v>
      </c>
      <c r="AB1071">
        <v>0.92400000000000004</v>
      </c>
      <c r="AC1071">
        <v>0.44969999999999999</v>
      </c>
      <c r="AD1071" t="s">
        <v>48</v>
      </c>
      <c r="AE1071" t="s">
        <v>48</v>
      </c>
      <c r="AF1071" t="s">
        <v>48</v>
      </c>
    </row>
    <row r="1072" spans="1:32" hidden="1" outlineLevel="1" x14ac:dyDescent="0.2">
      <c r="A1072" t="s">
        <v>30795</v>
      </c>
      <c r="B1072" t="s">
        <v>30796</v>
      </c>
      <c r="C1072" t="s">
        <v>30797</v>
      </c>
      <c r="D1072" s="3"/>
      <c r="J1072" t="s">
        <v>30798</v>
      </c>
      <c r="K1072" t="s">
        <v>26311</v>
      </c>
      <c r="L1072" t="s">
        <v>1233</v>
      </c>
      <c r="M1072">
        <v>15</v>
      </c>
      <c r="P1072" s="2" t="s">
        <v>30799</v>
      </c>
      <c r="Q1072" t="s">
        <v>30800</v>
      </c>
      <c r="S1072">
        <v>4.2823722469620412E-4</v>
      </c>
      <c r="T1072">
        <v>1.9347842226125071E-6</v>
      </c>
      <c r="U1072">
        <v>1.579558556841221E-5</v>
      </c>
      <c r="V1072">
        <v>5.91044663451612E-5</v>
      </c>
      <c r="W1072">
        <v>2.1707057021558279E-4</v>
      </c>
      <c r="X1072">
        <v>2.1068897694931369E-5</v>
      </c>
      <c r="Y1072">
        <v>0.5</v>
      </c>
      <c r="Z1072">
        <v>0.24399999999999999</v>
      </c>
      <c r="AA1072">
        <v>0</v>
      </c>
      <c r="AB1072">
        <v>0.75600000000000001</v>
      </c>
      <c r="AC1072">
        <v>0.44040000000000001</v>
      </c>
      <c r="AD1072" t="s">
        <v>48</v>
      </c>
      <c r="AE1072" t="s">
        <v>48</v>
      </c>
      <c r="AF1072" t="s">
        <v>48</v>
      </c>
    </row>
    <row r="1073" spans="1:32" hidden="1" outlineLevel="1" x14ac:dyDescent="0.2">
      <c r="A1073" t="s">
        <v>30801</v>
      </c>
      <c r="B1073" t="s">
        <v>30802</v>
      </c>
      <c r="C1073" t="s">
        <v>30803</v>
      </c>
      <c r="D1073" s="3"/>
      <c r="J1073" t="s">
        <v>30804</v>
      </c>
      <c r="K1073" t="s">
        <v>26311</v>
      </c>
      <c r="L1073" t="s">
        <v>1233</v>
      </c>
      <c r="M1073">
        <v>29</v>
      </c>
      <c r="P1073" s="2" t="s">
        <v>30805</v>
      </c>
      <c r="Q1073" t="s">
        <v>10132</v>
      </c>
      <c r="S1073">
        <v>8.0579064786434174E-2</v>
      </c>
      <c r="T1073">
        <v>2.2304280719254169E-5</v>
      </c>
      <c r="U1073">
        <v>2.351773343980312E-2</v>
      </c>
      <c r="V1073">
        <v>1.293706241995096E-3</v>
      </c>
      <c r="W1073">
        <v>1.7191646620631221E-2</v>
      </c>
      <c r="X1073">
        <v>6.0770689742639661E-4</v>
      </c>
      <c r="Y1073">
        <v>-0.5</v>
      </c>
      <c r="Z1073">
        <v>0</v>
      </c>
      <c r="AA1073">
        <v>9.0999999999999998E-2</v>
      </c>
      <c r="AB1073">
        <v>0.90900000000000003</v>
      </c>
      <c r="AC1073">
        <v>-0.50970000000000004</v>
      </c>
      <c r="AD1073" t="s">
        <v>48</v>
      </c>
      <c r="AE1073" t="s">
        <v>48</v>
      </c>
      <c r="AF1073" t="s">
        <v>48</v>
      </c>
    </row>
    <row r="1074" spans="1:32" hidden="1" outlineLevel="1" x14ac:dyDescent="0.2">
      <c r="A1074" t="s">
        <v>30806</v>
      </c>
      <c r="B1074" t="s">
        <v>30807</v>
      </c>
      <c r="C1074" t="s">
        <v>14165</v>
      </c>
      <c r="D1074" s="3"/>
      <c r="J1074" t="s">
        <v>30808</v>
      </c>
      <c r="K1074" t="s">
        <v>26311</v>
      </c>
      <c r="L1074" t="s">
        <v>1233</v>
      </c>
      <c r="M1074">
        <v>8</v>
      </c>
      <c r="P1074" s="2" t="s">
        <v>30809</v>
      </c>
      <c r="Q1074" t="s">
        <v>25451</v>
      </c>
      <c r="S1074">
        <v>4.7996384091675282E-3</v>
      </c>
      <c r="T1074">
        <v>1.082548533304362E-5</v>
      </c>
      <c r="U1074">
        <v>2.036736404988915E-4</v>
      </c>
      <c r="V1074">
        <v>1.7474549531470979E-4</v>
      </c>
      <c r="W1074">
        <v>8.2054641097784042E-4</v>
      </c>
      <c r="X1074">
        <v>1.331094885244966E-3</v>
      </c>
      <c r="Y1074">
        <v>0</v>
      </c>
      <c r="Z1074">
        <v>0</v>
      </c>
      <c r="AA1074">
        <v>0</v>
      </c>
      <c r="AB1074">
        <v>1</v>
      </c>
      <c r="AC1074">
        <v>0</v>
      </c>
      <c r="AD1074" t="s">
        <v>48</v>
      </c>
      <c r="AE1074" t="s">
        <v>48</v>
      </c>
      <c r="AF1074" t="s">
        <v>48</v>
      </c>
    </row>
    <row r="1075" spans="1:32" hidden="1" outlineLevel="1" x14ac:dyDescent="0.2">
      <c r="A1075" t="s">
        <v>30810</v>
      </c>
      <c r="B1075" t="s">
        <v>30811</v>
      </c>
      <c r="C1075" t="s">
        <v>30812</v>
      </c>
      <c r="D1075" s="3"/>
      <c r="J1075" t="s">
        <v>30813</v>
      </c>
      <c r="K1075" t="s">
        <v>26311</v>
      </c>
      <c r="L1075" t="s">
        <v>1233</v>
      </c>
      <c r="M1075">
        <v>7</v>
      </c>
      <c r="P1075" s="2" t="s">
        <v>30814</v>
      </c>
      <c r="Q1075" t="s">
        <v>10150</v>
      </c>
      <c r="S1075">
        <v>5.2216283977031708E-2</v>
      </c>
      <c r="T1075">
        <v>2.504280018911231E-5</v>
      </c>
      <c r="U1075">
        <v>5.9757422422990203E-4</v>
      </c>
      <c r="V1075">
        <v>1.008089049719274E-3</v>
      </c>
      <c r="W1075">
        <v>9.5702093094587326E-3</v>
      </c>
      <c r="X1075">
        <v>2.8613351751118898E-3</v>
      </c>
      <c r="Y1075">
        <v>0</v>
      </c>
      <c r="Z1075">
        <v>0</v>
      </c>
      <c r="AA1075">
        <v>0</v>
      </c>
      <c r="AB1075">
        <v>1</v>
      </c>
      <c r="AC1075">
        <v>0</v>
      </c>
      <c r="AD1075" t="s">
        <v>48</v>
      </c>
      <c r="AE1075" t="s">
        <v>48</v>
      </c>
      <c r="AF1075" t="s">
        <v>48</v>
      </c>
    </row>
    <row r="1076" spans="1:32" hidden="1" outlineLevel="1" x14ac:dyDescent="0.2">
      <c r="A1076" t="s">
        <v>30815</v>
      </c>
      <c r="B1076" t="s">
        <v>30816</v>
      </c>
      <c r="C1076" t="s">
        <v>30817</v>
      </c>
      <c r="D1076" s="3"/>
      <c r="J1076" t="s">
        <v>30818</v>
      </c>
      <c r="K1076" t="s">
        <v>26311</v>
      </c>
      <c r="L1076" t="s">
        <v>1233</v>
      </c>
      <c r="M1076">
        <v>3</v>
      </c>
      <c r="P1076" s="2" t="s">
        <v>30819</v>
      </c>
      <c r="Q1076" t="s">
        <v>10150</v>
      </c>
      <c r="S1076">
        <v>0.50196903944015503</v>
      </c>
      <c r="T1076">
        <v>2.3193373635876921E-4</v>
      </c>
      <c r="U1076">
        <v>5.4155420511960983E-2</v>
      </c>
      <c r="V1076">
        <v>1.47123746573925E-2</v>
      </c>
      <c r="W1076">
        <v>0.162332683801651</v>
      </c>
      <c r="X1076">
        <v>1.395947649143636E-3</v>
      </c>
      <c r="Y1076">
        <v>9.4444444444444456E-2</v>
      </c>
      <c r="Z1076">
        <v>0.13600000000000001</v>
      </c>
      <c r="AA1076">
        <v>0.161</v>
      </c>
      <c r="AB1076">
        <v>0.70299999999999996</v>
      </c>
      <c r="AC1076">
        <v>-0.73509999999999998</v>
      </c>
      <c r="AD1076" t="s">
        <v>48</v>
      </c>
      <c r="AE1076" t="s">
        <v>48</v>
      </c>
      <c r="AF1076" t="s">
        <v>48</v>
      </c>
    </row>
    <row r="1077" spans="1:32" hidden="1" outlineLevel="1" x14ac:dyDescent="0.2">
      <c r="A1077" t="s">
        <v>30820</v>
      </c>
      <c r="B1077" t="s">
        <v>30821</v>
      </c>
      <c r="C1077" t="s">
        <v>30822</v>
      </c>
      <c r="D1077" s="3"/>
      <c r="J1077" t="s">
        <v>26250</v>
      </c>
      <c r="K1077" t="s">
        <v>26311</v>
      </c>
      <c r="L1077" t="s">
        <v>1233</v>
      </c>
      <c r="M1077">
        <v>3</v>
      </c>
      <c r="P1077" s="2" t="s">
        <v>30823</v>
      </c>
      <c r="Q1077" t="s">
        <v>47</v>
      </c>
      <c r="Y1077" t="s">
        <v>48</v>
      </c>
      <c r="Z1077" t="s">
        <v>48</v>
      </c>
      <c r="AA1077" t="s">
        <v>48</v>
      </c>
      <c r="AB1077" t="s">
        <v>48</v>
      </c>
      <c r="AC1077" t="s">
        <v>48</v>
      </c>
      <c r="AD1077" t="s">
        <v>48</v>
      </c>
      <c r="AE1077" t="s">
        <v>48</v>
      </c>
      <c r="AF1077" t="s">
        <v>48</v>
      </c>
    </row>
    <row r="1078" spans="1:32" hidden="1" outlineLevel="1" x14ac:dyDescent="0.2">
      <c r="A1078" t="s">
        <v>30824</v>
      </c>
      <c r="B1078" t="s">
        <v>30825</v>
      </c>
      <c r="C1078" t="s">
        <v>30826</v>
      </c>
      <c r="D1078" s="3"/>
      <c r="J1078" t="s">
        <v>30827</v>
      </c>
      <c r="K1078" t="s">
        <v>26311</v>
      </c>
      <c r="L1078" t="s">
        <v>1233</v>
      </c>
      <c r="M1078">
        <v>3</v>
      </c>
      <c r="P1078" s="2" t="s">
        <v>30828</v>
      </c>
      <c r="Q1078" t="s">
        <v>47</v>
      </c>
      <c r="S1078">
        <v>1.8678007647395131E-2</v>
      </c>
      <c r="T1078">
        <v>2.4906590624595989E-5</v>
      </c>
      <c r="U1078">
        <v>3.2634710078127682E-4</v>
      </c>
      <c r="V1078">
        <v>3.1163441599346697E-4</v>
      </c>
      <c r="W1078">
        <v>5.1068197935819626E-3</v>
      </c>
      <c r="X1078">
        <v>4.8735509626567364E-3</v>
      </c>
      <c r="Y1078">
        <v>-2.499999999999996E-2</v>
      </c>
      <c r="Z1078">
        <v>9.4E-2</v>
      </c>
      <c r="AA1078">
        <v>9.5000000000000001E-2</v>
      </c>
      <c r="AB1078">
        <v>0.81100000000000005</v>
      </c>
      <c r="AC1078">
        <v>-1.8E-3</v>
      </c>
      <c r="AD1078" t="s">
        <v>48</v>
      </c>
      <c r="AE1078" t="s">
        <v>48</v>
      </c>
      <c r="AF1078" t="s">
        <v>48</v>
      </c>
    </row>
    <row r="1079" spans="1:32" hidden="1" outlineLevel="1" x14ac:dyDescent="0.2">
      <c r="A1079" t="s">
        <v>30829</v>
      </c>
      <c r="B1079" t="s">
        <v>30830</v>
      </c>
      <c r="C1079" t="s">
        <v>27859</v>
      </c>
      <c r="D1079" s="3"/>
      <c r="J1079" t="s">
        <v>30574</v>
      </c>
      <c r="K1079" t="s">
        <v>26311</v>
      </c>
      <c r="L1079" t="s">
        <v>1233</v>
      </c>
      <c r="M1079">
        <v>3</v>
      </c>
      <c r="P1079" s="2" t="s">
        <v>30831</v>
      </c>
      <c r="Q1079" t="s">
        <v>10258</v>
      </c>
      <c r="S1079">
        <v>9.2483713524416089E-4</v>
      </c>
      <c r="T1079">
        <v>9.9488315754570067E-6</v>
      </c>
      <c r="U1079">
        <v>6.5348627686034888E-5</v>
      </c>
      <c r="V1079">
        <v>7.8338249295484275E-5</v>
      </c>
      <c r="W1079">
        <v>3.3556998823769391E-4</v>
      </c>
      <c r="X1079">
        <v>9.786255395738408E-5</v>
      </c>
      <c r="Y1079">
        <v>0.1388888888888889</v>
      </c>
      <c r="Z1079">
        <v>5.0999999999999997E-2</v>
      </c>
      <c r="AA1079">
        <v>0.113</v>
      </c>
      <c r="AB1079">
        <v>0.83499999999999996</v>
      </c>
      <c r="AC1079">
        <v>-0.85029999999999994</v>
      </c>
      <c r="AD1079" t="s">
        <v>48</v>
      </c>
      <c r="AE1079" t="s">
        <v>48</v>
      </c>
      <c r="AF1079" t="s">
        <v>48</v>
      </c>
    </row>
    <row r="1080" spans="1:32" hidden="1" outlineLevel="1" x14ac:dyDescent="0.2">
      <c r="A1080" t="s">
        <v>30832</v>
      </c>
      <c r="B1080" t="s">
        <v>30833</v>
      </c>
      <c r="C1080" t="s">
        <v>30834</v>
      </c>
      <c r="D1080" s="3"/>
      <c r="J1080" t="s">
        <v>30835</v>
      </c>
      <c r="K1080" t="s">
        <v>26311</v>
      </c>
      <c r="L1080" t="s">
        <v>1233</v>
      </c>
      <c r="M1080">
        <v>3</v>
      </c>
      <c r="P1080" s="2" t="s">
        <v>30836</v>
      </c>
      <c r="Q1080" t="s">
        <v>47</v>
      </c>
      <c r="S1080">
        <v>2.8541975189000368E-3</v>
      </c>
      <c r="T1080">
        <v>1.240752044395776E-5</v>
      </c>
      <c r="U1080">
        <v>1.3680316624231639E-4</v>
      </c>
      <c r="V1080">
        <v>1.761789608281106E-4</v>
      </c>
      <c r="W1080">
        <v>8.2440598635002971E-4</v>
      </c>
      <c r="X1080">
        <v>5.0703954184427857E-4</v>
      </c>
      <c r="Y1080">
        <v>-0.29166666666666669</v>
      </c>
      <c r="Z1080">
        <v>9.1999999999999998E-2</v>
      </c>
      <c r="AA1080">
        <v>0.17100000000000001</v>
      </c>
      <c r="AB1080">
        <v>0.73699999999999999</v>
      </c>
      <c r="AC1080">
        <v>-0.1779</v>
      </c>
      <c r="AD1080" t="s">
        <v>48</v>
      </c>
      <c r="AE1080" t="s">
        <v>48</v>
      </c>
      <c r="AF1080" t="s">
        <v>48</v>
      </c>
    </row>
    <row r="1081" spans="1:32" hidden="1" outlineLevel="1" x14ac:dyDescent="0.2">
      <c r="A1081" t="s">
        <v>30837</v>
      </c>
      <c r="B1081" t="s">
        <v>30838</v>
      </c>
      <c r="C1081" t="s">
        <v>30839</v>
      </c>
      <c r="D1081" s="3"/>
      <c r="J1081" t="s">
        <v>30840</v>
      </c>
      <c r="K1081" t="s">
        <v>26311</v>
      </c>
      <c r="L1081" t="s">
        <v>1233</v>
      </c>
      <c r="M1081">
        <v>3</v>
      </c>
      <c r="P1081" s="2" t="s">
        <v>30841</v>
      </c>
      <c r="Q1081" t="s">
        <v>47</v>
      </c>
      <c r="S1081">
        <v>2.199496328830719E-2</v>
      </c>
      <c r="T1081">
        <v>6.9897587309242226E-6</v>
      </c>
      <c r="U1081">
        <v>1.24124955618754E-4</v>
      </c>
      <c r="V1081">
        <v>2.8915534494444728E-4</v>
      </c>
      <c r="W1081">
        <v>9.625420905649662E-3</v>
      </c>
      <c r="X1081">
        <v>3.4585274988785392E-4</v>
      </c>
      <c r="Y1081">
        <v>0.32</v>
      </c>
      <c r="Z1081">
        <v>7.8E-2</v>
      </c>
      <c r="AA1081">
        <v>0.16500000000000001</v>
      </c>
      <c r="AB1081">
        <v>0.75700000000000001</v>
      </c>
      <c r="AC1081">
        <v>-0.83630000000000004</v>
      </c>
      <c r="AD1081" t="s">
        <v>48</v>
      </c>
      <c r="AE1081" t="s">
        <v>48</v>
      </c>
      <c r="AF1081" t="s">
        <v>48</v>
      </c>
    </row>
    <row r="1082" spans="1:32" hidden="1" outlineLevel="1" x14ac:dyDescent="0.2">
      <c r="A1082" t="s">
        <v>30842</v>
      </c>
      <c r="B1082" t="s">
        <v>30843</v>
      </c>
      <c r="C1082" t="s">
        <v>30844</v>
      </c>
      <c r="D1082" s="3"/>
      <c r="J1082" t="s">
        <v>30845</v>
      </c>
      <c r="K1082" t="s">
        <v>26311</v>
      </c>
      <c r="L1082" t="s">
        <v>1233</v>
      </c>
      <c r="M1082">
        <v>3</v>
      </c>
      <c r="P1082" s="2" t="s">
        <v>30846</v>
      </c>
      <c r="Q1082" t="s">
        <v>10471</v>
      </c>
      <c r="S1082">
        <v>0.87179601192474365</v>
      </c>
      <c r="T1082">
        <v>2.9598703258670872E-4</v>
      </c>
      <c r="U1082">
        <v>0.2469870001077652</v>
      </c>
      <c r="V1082">
        <v>2.476475760340691E-2</v>
      </c>
      <c r="W1082">
        <v>0.6871039867401123</v>
      </c>
      <c r="X1082">
        <v>5.8090882375836372E-3</v>
      </c>
      <c r="Y1082">
        <v>0.2030075187969925</v>
      </c>
      <c r="Z1082">
        <v>0.23699999999999999</v>
      </c>
      <c r="AA1082">
        <v>0.10100000000000001</v>
      </c>
      <c r="AB1082">
        <v>0.66300000000000003</v>
      </c>
      <c r="AC1082">
        <v>0.97829999999999995</v>
      </c>
      <c r="AD1082" t="s">
        <v>48</v>
      </c>
      <c r="AE1082" t="s">
        <v>48</v>
      </c>
      <c r="AF1082" t="s">
        <v>48</v>
      </c>
    </row>
    <row r="1083" spans="1:32" hidden="1" outlineLevel="1" x14ac:dyDescent="0.2">
      <c r="A1083" t="s">
        <v>30847</v>
      </c>
      <c r="B1083" t="s">
        <v>30848</v>
      </c>
      <c r="C1083" t="s">
        <v>30849</v>
      </c>
      <c r="D1083" s="3"/>
      <c r="J1083" t="s">
        <v>30850</v>
      </c>
      <c r="K1083" t="s">
        <v>26311</v>
      </c>
      <c r="L1083" t="s">
        <v>1233</v>
      </c>
      <c r="M1083">
        <v>3</v>
      </c>
      <c r="P1083" s="2" t="s">
        <v>30851</v>
      </c>
      <c r="Q1083" t="s">
        <v>10648</v>
      </c>
      <c r="S1083">
        <v>1.0072127915918831E-2</v>
      </c>
      <c r="T1083">
        <v>8.7795142462709919E-6</v>
      </c>
      <c r="U1083">
        <v>2.0380401110742241E-4</v>
      </c>
      <c r="V1083">
        <v>2.2197506041266019E-4</v>
      </c>
      <c r="W1083">
        <v>5.7644727639853954E-3</v>
      </c>
      <c r="X1083">
        <v>2.7704951935447752E-4</v>
      </c>
      <c r="Y1083">
        <v>0.18034188034188031</v>
      </c>
      <c r="Z1083">
        <v>7.5999999999999998E-2</v>
      </c>
      <c r="AA1083">
        <v>5.7000000000000002E-2</v>
      </c>
      <c r="AB1083">
        <v>0.86599999999999999</v>
      </c>
      <c r="AC1083">
        <v>0.26419999999999999</v>
      </c>
      <c r="AD1083" t="s">
        <v>48</v>
      </c>
      <c r="AE1083" t="s">
        <v>48</v>
      </c>
      <c r="AF1083" t="s">
        <v>48</v>
      </c>
    </row>
    <row r="1084" spans="1:32" hidden="1" outlineLevel="1" x14ac:dyDescent="0.2">
      <c r="A1084" t="s">
        <v>30852</v>
      </c>
      <c r="B1084" t="s">
        <v>30853</v>
      </c>
      <c r="C1084" t="s">
        <v>30854</v>
      </c>
      <c r="D1084" s="3"/>
      <c r="J1084" t="s">
        <v>30855</v>
      </c>
      <c r="K1084" t="s">
        <v>26311</v>
      </c>
      <c r="L1084" t="s">
        <v>1233</v>
      </c>
      <c r="M1084">
        <v>3</v>
      </c>
      <c r="P1084" s="2" t="s">
        <v>30856</v>
      </c>
      <c r="Q1084" t="s">
        <v>47</v>
      </c>
      <c r="S1084">
        <v>3.360139206051826E-3</v>
      </c>
      <c r="T1084">
        <v>7.628757884958759E-6</v>
      </c>
      <c r="U1084">
        <v>2.7552410028874869E-4</v>
      </c>
      <c r="V1084">
        <v>1.135993879870512E-4</v>
      </c>
      <c r="W1084">
        <v>1.2471462832763789E-3</v>
      </c>
      <c r="X1084">
        <v>1.764910120982677E-4</v>
      </c>
      <c r="Y1084">
        <v>-0.1115</v>
      </c>
      <c r="Z1084">
        <v>0.125</v>
      </c>
      <c r="AA1084">
        <v>0.11</v>
      </c>
      <c r="AB1084">
        <v>0.76500000000000001</v>
      </c>
      <c r="AC1084">
        <v>0.16370000000000001</v>
      </c>
      <c r="AD1084" t="s">
        <v>48</v>
      </c>
      <c r="AE1084" t="s">
        <v>48</v>
      </c>
      <c r="AF1084" t="s">
        <v>48</v>
      </c>
    </row>
    <row r="1085" spans="1:32" hidden="1" outlineLevel="1" x14ac:dyDescent="0.2">
      <c r="A1085" t="s">
        <v>30857</v>
      </c>
      <c r="B1085" t="s">
        <v>30858</v>
      </c>
      <c r="C1085" t="s">
        <v>30859</v>
      </c>
      <c r="D1085" s="3"/>
      <c r="J1085" t="s">
        <v>30860</v>
      </c>
      <c r="K1085" t="s">
        <v>26311</v>
      </c>
      <c r="L1085" t="s">
        <v>1233</v>
      </c>
      <c r="M1085">
        <v>3</v>
      </c>
      <c r="P1085" s="2" t="s">
        <v>30861</v>
      </c>
      <c r="Q1085" t="s">
        <v>47</v>
      </c>
      <c r="S1085">
        <v>4.7089569270610809E-2</v>
      </c>
      <c r="T1085">
        <v>9.4577269919682294E-5</v>
      </c>
      <c r="U1085">
        <v>7.0065520703792572E-3</v>
      </c>
      <c r="V1085">
        <v>1.5713793691247699E-3</v>
      </c>
      <c r="W1085">
        <v>7.9974811524152756E-3</v>
      </c>
      <c r="X1085">
        <v>9.0114527847617865E-4</v>
      </c>
      <c r="Y1085">
        <v>-0.29479166666666667</v>
      </c>
      <c r="Z1085">
        <v>4.3999999999999997E-2</v>
      </c>
      <c r="AA1085">
        <v>0.11899999999999999</v>
      </c>
      <c r="AB1085">
        <v>0.83699999999999997</v>
      </c>
      <c r="AC1085">
        <v>-0.79259999999999997</v>
      </c>
      <c r="AD1085" t="s">
        <v>48</v>
      </c>
      <c r="AE1085" t="s">
        <v>48</v>
      </c>
      <c r="AF1085" t="s">
        <v>48</v>
      </c>
    </row>
    <row r="1086" spans="1:32" hidden="1" outlineLevel="1" x14ac:dyDescent="0.2">
      <c r="A1086" t="s">
        <v>30862</v>
      </c>
      <c r="B1086" t="s">
        <v>30863</v>
      </c>
      <c r="C1086" t="s">
        <v>30864</v>
      </c>
      <c r="D1086" s="3"/>
      <c r="J1086" t="s">
        <v>30865</v>
      </c>
      <c r="K1086" t="s">
        <v>26311</v>
      </c>
      <c r="L1086" t="s">
        <v>1233</v>
      </c>
      <c r="M1086">
        <v>3</v>
      </c>
      <c r="P1086" s="2" t="s">
        <v>30866</v>
      </c>
      <c r="Q1086" t="s">
        <v>47</v>
      </c>
      <c r="S1086">
        <v>1.405651331879199E-3</v>
      </c>
      <c r="T1086">
        <v>1.0067323273688091E-5</v>
      </c>
      <c r="U1086">
        <v>8.4659695858135819E-5</v>
      </c>
      <c r="V1086">
        <v>9.2506656073965132E-5</v>
      </c>
      <c r="W1086">
        <v>4.9680034862831235E-4</v>
      </c>
      <c r="X1086">
        <v>1.762086903909221E-4</v>
      </c>
      <c r="Y1086">
        <v>-0.15</v>
      </c>
      <c r="Z1086">
        <v>0.19800000000000001</v>
      </c>
      <c r="AA1086">
        <v>6.0999999999999999E-2</v>
      </c>
      <c r="AB1086">
        <v>0.74199999999999999</v>
      </c>
      <c r="AC1086">
        <v>0.73429999999999995</v>
      </c>
      <c r="AD1086" t="s">
        <v>48</v>
      </c>
      <c r="AE1086" t="s">
        <v>48</v>
      </c>
      <c r="AF1086" t="s">
        <v>48</v>
      </c>
    </row>
    <row r="1087" spans="1:32" hidden="1" outlineLevel="1" x14ac:dyDescent="0.2">
      <c r="A1087" t="s">
        <v>30867</v>
      </c>
      <c r="B1087" t="s">
        <v>30868</v>
      </c>
      <c r="C1087" t="s">
        <v>30869</v>
      </c>
      <c r="D1087" s="3"/>
      <c r="J1087" t="s">
        <v>30870</v>
      </c>
      <c r="K1087" t="s">
        <v>26311</v>
      </c>
      <c r="L1087" t="s">
        <v>1233</v>
      </c>
      <c r="M1087">
        <v>3</v>
      </c>
      <c r="P1087" s="2" t="s">
        <v>30871</v>
      </c>
      <c r="Q1087" t="s">
        <v>47</v>
      </c>
      <c r="S1087">
        <v>2.5120929349213839E-3</v>
      </c>
      <c r="T1087">
        <v>8.8177939687739126E-6</v>
      </c>
      <c r="U1087">
        <v>5.9929345297859982E-5</v>
      </c>
      <c r="V1087">
        <v>9.8344055004417896E-5</v>
      </c>
      <c r="W1087">
        <v>2.8619982185773551E-4</v>
      </c>
      <c r="X1087">
        <v>2.112500369548798E-3</v>
      </c>
      <c r="Y1087">
        <v>1.8749999999999989E-2</v>
      </c>
      <c r="Z1087">
        <v>0.32500000000000001</v>
      </c>
      <c r="AA1087">
        <v>0</v>
      </c>
      <c r="AB1087">
        <v>0.67500000000000004</v>
      </c>
      <c r="AC1087">
        <v>0.77270000000000005</v>
      </c>
      <c r="AD1087" t="s">
        <v>48</v>
      </c>
      <c r="AE1087" t="s">
        <v>48</v>
      </c>
      <c r="AF1087" t="s">
        <v>48</v>
      </c>
    </row>
    <row r="1088" spans="1:32" hidden="1" outlineLevel="1" x14ac:dyDescent="0.2">
      <c r="A1088" t="s">
        <v>30872</v>
      </c>
      <c r="B1088" t="s">
        <v>30873</v>
      </c>
      <c r="C1088" t="s">
        <v>30874</v>
      </c>
      <c r="D1088" s="3"/>
      <c r="J1088" t="s">
        <v>30875</v>
      </c>
      <c r="K1088" t="s">
        <v>26311</v>
      </c>
      <c r="L1088" t="s">
        <v>1233</v>
      </c>
      <c r="M1088">
        <v>3</v>
      </c>
      <c r="P1088" s="2" t="s">
        <v>30876</v>
      </c>
      <c r="Q1088" t="s">
        <v>47</v>
      </c>
      <c r="S1088">
        <v>0.14883936941623691</v>
      </c>
      <c r="T1088">
        <v>1.2090064956282729E-5</v>
      </c>
      <c r="U1088">
        <v>2.407755237072706E-4</v>
      </c>
      <c r="V1088">
        <v>6.7047640914097428E-4</v>
      </c>
      <c r="W1088">
        <v>0.12336517870426179</v>
      </c>
      <c r="X1088">
        <v>1.5335520729422569E-3</v>
      </c>
      <c r="Y1088">
        <v>0.11</v>
      </c>
      <c r="Z1088">
        <v>6.9000000000000006E-2</v>
      </c>
      <c r="AA1088">
        <v>0.06</v>
      </c>
      <c r="AB1088">
        <v>0.871</v>
      </c>
      <c r="AC1088">
        <v>0.2263</v>
      </c>
      <c r="AD1088" t="s">
        <v>48</v>
      </c>
      <c r="AE1088" t="s">
        <v>48</v>
      </c>
      <c r="AF1088" t="s">
        <v>48</v>
      </c>
    </row>
    <row r="1089" spans="1:32" hidden="1" outlineLevel="1" x14ac:dyDescent="0.2">
      <c r="A1089" t="s">
        <v>30877</v>
      </c>
      <c r="B1089" t="s">
        <v>30878</v>
      </c>
      <c r="C1089" t="s">
        <v>30879</v>
      </c>
      <c r="D1089" s="3"/>
      <c r="J1089" t="s">
        <v>30880</v>
      </c>
      <c r="K1089" t="s">
        <v>26311</v>
      </c>
      <c r="L1089" t="s">
        <v>1233</v>
      </c>
      <c r="M1089">
        <v>3</v>
      </c>
      <c r="P1089" s="2" t="s">
        <v>30881</v>
      </c>
      <c r="Q1089" t="s">
        <v>47</v>
      </c>
      <c r="S1089">
        <v>6.0092121362686157E-2</v>
      </c>
      <c r="T1089">
        <v>7.8704833867959678E-6</v>
      </c>
      <c r="U1089">
        <v>2.1724136604461819E-4</v>
      </c>
      <c r="V1089">
        <v>1.0311823571100831E-3</v>
      </c>
      <c r="W1089">
        <v>3.2303642481565482E-2</v>
      </c>
      <c r="X1089">
        <v>7.7526841778308153E-4</v>
      </c>
      <c r="Y1089">
        <v>0.4</v>
      </c>
      <c r="Z1089">
        <v>9.2999999999999999E-2</v>
      </c>
      <c r="AA1089">
        <v>9.2999999999999999E-2</v>
      </c>
      <c r="AB1089">
        <v>0.81499999999999995</v>
      </c>
      <c r="AC1089">
        <v>0</v>
      </c>
      <c r="AD1089" t="s">
        <v>48</v>
      </c>
      <c r="AE1089" t="s">
        <v>48</v>
      </c>
      <c r="AF1089" t="s">
        <v>48</v>
      </c>
    </row>
    <row r="1090" spans="1:32" hidden="1" outlineLevel="1" x14ac:dyDescent="0.2">
      <c r="A1090" t="s">
        <v>30882</v>
      </c>
      <c r="B1090" t="s">
        <v>30883</v>
      </c>
      <c r="C1090" t="s">
        <v>27295</v>
      </c>
      <c r="D1090" s="3"/>
      <c r="J1090" t="s">
        <v>30884</v>
      </c>
      <c r="K1090" t="s">
        <v>26311</v>
      </c>
      <c r="L1090" t="s">
        <v>1233</v>
      </c>
      <c r="M1090">
        <v>3</v>
      </c>
      <c r="P1090" s="2" t="s">
        <v>30885</v>
      </c>
      <c r="Q1090" t="s">
        <v>10150</v>
      </c>
      <c r="S1090">
        <v>0.4624229371547699</v>
      </c>
      <c r="T1090">
        <v>7.5311807449907064E-5</v>
      </c>
      <c r="U1090">
        <v>0.2083432525396347</v>
      </c>
      <c r="V1090">
        <v>4.9303788691759109E-3</v>
      </c>
      <c r="W1090">
        <v>0.1164308339357376</v>
      </c>
      <c r="X1090">
        <v>1.1662296019494529E-3</v>
      </c>
      <c r="Y1090">
        <v>9.2049319727891168E-2</v>
      </c>
      <c r="Z1090">
        <v>0.129</v>
      </c>
      <c r="AA1090">
        <v>0.11</v>
      </c>
      <c r="AB1090">
        <v>0.76100000000000001</v>
      </c>
      <c r="AC1090">
        <v>0.91349999999999998</v>
      </c>
      <c r="AD1090" t="s">
        <v>48</v>
      </c>
      <c r="AE1090" t="s">
        <v>48</v>
      </c>
      <c r="AF1090" t="s">
        <v>48</v>
      </c>
    </row>
    <row r="1091" spans="1:32" hidden="1" outlineLevel="1" x14ac:dyDescent="0.2">
      <c r="A1091" t="s">
        <v>30886</v>
      </c>
      <c r="B1091" t="s">
        <v>30887</v>
      </c>
      <c r="C1091" t="s">
        <v>30888</v>
      </c>
      <c r="D1091" s="3"/>
      <c r="J1091" t="s">
        <v>30889</v>
      </c>
      <c r="K1091" t="s">
        <v>26311</v>
      </c>
      <c r="L1091" t="s">
        <v>1233</v>
      </c>
      <c r="M1091">
        <v>3</v>
      </c>
      <c r="P1091" s="2" t="s">
        <v>30890</v>
      </c>
      <c r="Q1091" t="s">
        <v>47</v>
      </c>
      <c r="S1091">
        <v>3.7877410650253303E-2</v>
      </c>
      <c r="T1091">
        <v>8.379983228223864E-6</v>
      </c>
      <c r="U1091">
        <v>1.2313328625168651E-4</v>
      </c>
      <c r="V1091">
        <v>8.0287398304790258E-4</v>
      </c>
      <c r="W1091">
        <v>1.799990609288216E-2</v>
      </c>
      <c r="X1091">
        <v>4.6675707562826568E-4</v>
      </c>
      <c r="Y1091">
        <v>-0.11116071428571429</v>
      </c>
      <c r="Z1091">
        <v>4.1000000000000002E-2</v>
      </c>
      <c r="AA1091">
        <v>0.14299999999999999</v>
      </c>
      <c r="AB1091">
        <v>0.81699999999999995</v>
      </c>
      <c r="AC1091">
        <v>-0.83950000000000002</v>
      </c>
      <c r="AD1091" t="s">
        <v>48</v>
      </c>
      <c r="AE1091" t="s">
        <v>48</v>
      </c>
      <c r="AF1091" t="s">
        <v>48</v>
      </c>
    </row>
    <row r="1092" spans="1:32" hidden="1" outlineLevel="1" x14ac:dyDescent="0.2">
      <c r="A1092" t="s">
        <v>30891</v>
      </c>
      <c r="B1092" t="s">
        <v>30892</v>
      </c>
      <c r="C1092" t="s">
        <v>29071</v>
      </c>
      <c r="D1092" s="3"/>
      <c r="J1092" t="s">
        <v>30893</v>
      </c>
      <c r="K1092" t="s">
        <v>26311</v>
      </c>
      <c r="L1092" t="s">
        <v>1233</v>
      </c>
      <c r="M1092">
        <v>3</v>
      </c>
      <c r="P1092" s="2" t="s">
        <v>30894</v>
      </c>
      <c r="Q1092" t="s">
        <v>47</v>
      </c>
      <c r="S1092">
        <v>1.3226552400738001E-3</v>
      </c>
      <c r="T1092">
        <v>1.03433194453828E-5</v>
      </c>
      <c r="U1092">
        <v>5.6598393712192767E-5</v>
      </c>
      <c r="V1092">
        <v>6.0184775065863512E-5</v>
      </c>
      <c r="W1092">
        <v>6.250303122214973E-4</v>
      </c>
      <c r="X1092">
        <v>9.216616308549419E-5</v>
      </c>
      <c r="Y1092">
        <v>9.7095959595959583E-2</v>
      </c>
      <c r="Z1092">
        <v>0.18</v>
      </c>
      <c r="AA1092">
        <v>0.10199999999999999</v>
      </c>
      <c r="AB1092">
        <v>0.71799999999999997</v>
      </c>
      <c r="AC1092">
        <v>0.99509999999999998</v>
      </c>
      <c r="AD1092" t="s">
        <v>48</v>
      </c>
      <c r="AE1092" t="s">
        <v>48</v>
      </c>
      <c r="AF1092" t="s">
        <v>48</v>
      </c>
    </row>
    <row r="1093" spans="1:32" hidden="1" outlineLevel="1" x14ac:dyDescent="0.2">
      <c r="A1093" t="s">
        <v>30895</v>
      </c>
      <c r="B1093" t="s">
        <v>30896</v>
      </c>
      <c r="C1093" t="s">
        <v>30897</v>
      </c>
      <c r="D1093" s="3"/>
      <c r="J1093" t="s">
        <v>30898</v>
      </c>
      <c r="K1093" t="s">
        <v>26311</v>
      </c>
      <c r="L1093" t="s">
        <v>1233</v>
      </c>
      <c r="M1093">
        <v>19</v>
      </c>
      <c r="P1093" s="2" t="s">
        <v>30899</v>
      </c>
      <c r="Q1093" t="s">
        <v>47</v>
      </c>
      <c r="S1093">
        <v>0.82448148727416992</v>
      </c>
      <c r="T1093">
        <v>1.3517026673071089E-4</v>
      </c>
      <c r="U1093">
        <v>0.5588499903678894</v>
      </c>
      <c r="V1093">
        <v>3.5001456271857019E-3</v>
      </c>
      <c r="W1093">
        <v>0.31697455048561102</v>
      </c>
      <c r="X1093">
        <v>1.948890159837902E-3</v>
      </c>
      <c r="Y1093">
        <v>9.6428571428571419E-2</v>
      </c>
      <c r="Z1093">
        <v>0.09</v>
      </c>
      <c r="AA1093">
        <v>3.3000000000000002E-2</v>
      </c>
      <c r="AB1093">
        <v>0.877</v>
      </c>
      <c r="AC1093">
        <v>0.38179999999999997</v>
      </c>
      <c r="AD1093" t="s">
        <v>48</v>
      </c>
      <c r="AE1093" t="s">
        <v>48</v>
      </c>
      <c r="AF1093" t="s">
        <v>48</v>
      </c>
    </row>
    <row r="1094" spans="1:32" hidden="1" outlineLevel="1" x14ac:dyDescent="0.2">
      <c r="A1094" t="s">
        <v>30900</v>
      </c>
      <c r="B1094" t="s">
        <v>30683</v>
      </c>
      <c r="C1094" t="s">
        <v>30901</v>
      </c>
      <c r="D1094" s="3"/>
      <c r="J1094" t="s">
        <v>30902</v>
      </c>
      <c r="K1094" t="s">
        <v>26311</v>
      </c>
      <c r="L1094" t="s">
        <v>1233</v>
      </c>
      <c r="M1094">
        <v>9</v>
      </c>
      <c r="P1094" s="2" t="s">
        <v>30903</v>
      </c>
      <c r="Q1094" t="s">
        <v>10132</v>
      </c>
      <c r="S1094">
        <v>0.96298670768737793</v>
      </c>
      <c r="T1094">
        <v>2.8020882746204728E-4</v>
      </c>
      <c r="U1094">
        <v>0.88186269998550415</v>
      </c>
      <c r="V1094">
        <v>7.9946098849177361E-3</v>
      </c>
      <c r="W1094">
        <v>0.68422675132751465</v>
      </c>
      <c r="X1094">
        <v>1.497073797509074E-3</v>
      </c>
      <c r="Y1094">
        <v>-0.125</v>
      </c>
      <c r="Z1094">
        <v>9.5000000000000001E-2</v>
      </c>
      <c r="AA1094">
        <v>0.23799999999999999</v>
      </c>
      <c r="AB1094">
        <v>0.66700000000000004</v>
      </c>
      <c r="AC1094">
        <v>-0.84370000000000001</v>
      </c>
      <c r="AD1094" t="s">
        <v>48</v>
      </c>
      <c r="AE1094" t="s">
        <v>48</v>
      </c>
      <c r="AF1094" t="s">
        <v>48</v>
      </c>
    </row>
    <row r="1095" spans="1:32" hidden="1" outlineLevel="1" x14ac:dyDescent="0.2">
      <c r="A1095" t="s">
        <v>30904</v>
      </c>
      <c r="B1095" t="s">
        <v>30905</v>
      </c>
      <c r="C1095" t="s">
        <v>30906</v>
      </c>
      <c r="D1095" s="3"/>
      <c r="J1095" t="s">
        <v>30907</v>
      </c>
      <c r="K1095" t="s">
        <v>26311</v>
      </c>
      <c r="L1095" t="s">
        <v>1233</v>
      </c>
      <c r="M1095">
        <v>5</v>
      </c>
      <c r="P1095" s="2" t="s">
        <v>30908</v>
      </c>
      <c r="Q1095" t="s">
        <v>47</v>
      </c>
      <c r="S1095">
        <v>3.9008422754704952E-4</v>
      </c>
      <c r="T1095">
        <v>3.9021551856421874E-6</v>
      </c>
      <c r="U1095">
        <v>2.210637103416957E-5</v>
      </c>
      <c r="V1095">
        <v>4.3537747842492542E-5</v>
      </c>
      <c r="W1095">
        <v>1.6677280655130741E-4</v>
      </c>
      <c r="X1095">
        <v>3.0862094718031592E-5</v>
      </c>
      <c r="Y1095">
        <v>-0.29166666666666669</v>
      </c>
      <c r="Z1095">
        <v>5.2999999999999999E-2</v>
      </c>
      <c r="AA1095">
        <v>2.9000000000000001E-2</v>
      </c>
      <c r="AB1095">
        <v>0.91800000000000004</v>
      </c>
      <c r="AC1095">
        <v>0.3291</v>
      </c>
      <c r="AD1095" t="s">
        <v>48</v>
      </c>
      <c r="AE1095" t="s">
        <v>48</v>
      </c>
      <c r="AF1095" t="s">
        <v>48</v>
      </c>
    </row>
    <row r="1096" spans="1:32" hidden="1" outlineLevel="1" x14ac:dyDescent="0.2">
      <c r="A1096" t="s">
        <v>30909</v>
      </c>
      <c r="B1096" t="s">
        <v>30910</v>
      </c>
      <c r="C1096" t="s">
        <v>30911</v>
      </c>
      <c r="D1096" s="3"/>
      <c r="J1096" t="s">
        <v>30912</v>
      </c>
      <c r="K1096" t="s">
        <v>26311</v>
      </c>
      <c r="L1096" t="s">
        <v>1233</v>
      </c>
      <c r="M1096">
        <v>8</v>
      </c>
      <c r="P1096" s="2" t="s">
        <v>30913</v>
      </c>
      <c r="Q1096" t="s">
        <v>47</v>
      </c>
      <c r="S1096">
        <v>8.7927132844924927E-2</v>
      </c>
      <c r="T1096">
        <v>2.845385643013287E-5</v>
      </c>
      <c r="U1096">
        <v>9.5952041447162628E-3</v>
      </c>
      <c r="V1096">
        <v>6.6213432000949979E-4</v>
      </c>
      <c r="W1096">
        <v>2.1216593682765961E-2</v>
      </c>
      <c r="X1096">
        <v>1.2397923273965721E-3</v>
      </c>
      <c r="Y1096">
        <v>2.3981481481481479E-2</v>
      </c>
      <c r="Z1096">
        <v>8.5999999999999993E-2</v>
      </c>
      <c r="AA1096">
        <v>0.184</v>
      </c>
      <c r="AB1096">
        <v>0.73</v>
      </c>
      <c r="AC1096">
        <v>-0.94520000000000004</v>
      </c>
      <c r="AD1096" t="s">
        <v>48</v>
      </c>
      <c r="AE1096" t="s">
        <v>48</v>
      </c>
      <c r="AF1096" t="s">
        <v>48</v>
      </c>
    </row>
    <row r="1097" spans="1:32" hidden="1" outlineLevel="1" x14ac:dyDescent="0.2">
      <c r="A1097" t="s">
        <v>30914</v>
      </c>
      <c r="B1097" t="s">
        <v>30915</v>
      </c>
      <c r="C1097" t="s">
        <v>30916</v>
      </c>
      <c r="D1097" s="3"/>
      <c r="J1097" t="s">
        <v>30917</v>
      </c>
      <c r="K1097" t="s">
        <v>26311</v>
      </c>
      <c r="L1097" t="s">
        <v>1233</v>
      </c>
      <c r="M1097">
        <v>11</v>
      </c>
      <c r="P1097" s="2" t="s">
        <v>30918</v>
      </c>
      <c r="Q1097" t="s">
        <v>10060</v>
      </c>
      <c r="S1097">
        <v>1.3639144599437709E-3</v>
      </c>
      <c r="T1097">
        <v>5.0294429456698708E-6</v>
      </c>
      <c r="U1097">
        <v>6.1993894632905722E-5</v>
      </c>
      <c r="V1097">
        <v>8.139061537804082E-5</v>
      </c>
      <c r="W1097">
        <v>5.077674868516624E-4</v>
      </c>
      <c r="X1097">
        <v>8.6999294580891728E-5</v>
      </c>
      <c r="Y1097">
        <v>0.33333333333333331</v>
      </c>
      <c r="Z1097">
        <v>0.161</v>
      </c>
      <c r="AA1097">
        <v>0</v>
      </c>
      <c r="AB1097">
        <v>0.83899999999999997</v>
      </c>
      <c r="AC1097">
        <v>0.52669999999999995</v>
      </c>
      <c r="AD1097" t="s">
        <v>48</v>
      </c>
      <c r="AE1097" t="s">
        <v>48</v>
      </c>
      <c r="AF1097" t="s">
        <v>48</v>
      </c>
    </row>
    <row r="1098" spans="1:32" hidden="1" outlineLevel="1" x14ac:dyDescent="0.2">
      <c r="A1098" t="s">
        <v>30919</v>
      </c>
      <c r="B1098" t="s">
        <v>30920</v>
      </c>
      <c r="C1098" t="s">
        <v>30921</v>
      </c>
      <c r="D1098" s="3"/>
      <c r="J1098" t="s">
        <v>30922</v>
      </c>
      <c r="K1098" t="s">
        <v>26311</v>
      </c>
      <c r="L1098" t="s">
        <v>1233</v>
      </c>
      <c r="M1098">
        <v>10</v>
      </c>
      <c r="P1098" s="2" t="s">
        <v>30923</v>
      </c>
      <c r="Q1098" t="s">
        <v>10150</v>
      </c>
      <c r="S1098">
        <v>3.6513997474685311E-4</v>
      </c>
      <c r="T1098">
        <v>2.8066585855413E-6</v>
      </c>
      <c r="U1098">
        <v>2.2520645870827138E-5</v>
      </c>
      <c r="V1098">
        <v>4.3497246224433177E-5</v>
      </c>
      <c r="W1098">
        <v>1.65310368174687E-4</v>
      </c>
      <c r="X1098">
        <v>3.681792804854922E-5</v>
      </c>
      <c r="Y1098">
        <v>0.5</v>
      </c>
      <c r="Z1098">
        <v>0.16800000000000001</v>
      </c>
      <c r="AA1098">
        <v>5.0999999999999997E-2</v>
      </c>
      <c r="AB1098">
        <v>0.78100000000000003</v>
      </c>
      <c r="AC1098">
        <v>0.59940000000000004</v>
      </c>
      <c r="AD1098" t="s">
        <v>48</v>
      </c>
      <c r="AE1098" t="s">
        <v>48</v>
      </c>
      <c r="AF1098" t="s">
        <v>48</v>
      </c>
    </row>
    <row r="1099" spans="1:32" hidden="1" outlineLevel="1" x14ac:dyDescent="0.2">
      <c r="A1099" t="s">
        <v>30924</v>
      </c>
      <c r="B1099" t="s">
        <v>30925</v>
      </c>
      <c r="C1099" t="s">
        <v>1604</v>
      </c>
      <c r="D1099" s="3"/>
      <c r="J1099" t="s">
        <v>30926</v>
      </c>
      <c r="K1099" t="s">
        <v>26311</v>
      </c>
      <c r="L1099" t="s">
        <v>1233</v>
      </c>
      <c r="M1099">
        <v>14</v>
      </c>
      <c r="P1099" s="2" t="s">
        <v>30927</v>
      </c>
      <c r="Q1099" t="s">
        <v>47</v>
      </c>
      <c r="S1099">
        <v>4.8297185450792313E-2</v>
      </c>
      <c r="T1099">
        <v>3.0617258744314313E-5</v>
      </c>
      <c r="U1099">
        <v>2.657192200422287E-2</v>
      </c>
      <c r="V1099">
        <v>5.9927592519670725E-4</v>
      </c>
      <c r="W1099">
        <v>7.3693129234015942E-3</v>
      </c>
      <c r="X1099">
        <v>9.4500754494220018E-4</v>
      </c>
      <c r="Y1099">
        <v>7.7777777777777807E-2</v>
      </c>
      <c r="Z1099">
        <v>6.7000000000000004E-2</v>
      </c>
      <c r="AA1099">
        <v>0.11</v>
      </c>
      <c r="AB1099">
        <v>0.82299999999999995</v>
      </c>
      <c r="AC1099">
        <v>-0.83079999999999998</v>
      </c>
      <c r="AD1099" t="s">
        <v>48</v>
      </c>
      <c r="AE1099" t="s">
        <v>48</v>
      </c>
      <c r="AF1099" t="s">
        <v>48</v>
      </c>
    </row>
    <row r="1100" spans="1:32" hidden="1" outlineLevel="1" x14ac:dyDescent="0.2">
      <c r="A1100" t="s">
        <v>30928</v>
      </c>
      <c r="B1100" t="s">
        <v>30929</v>
      </c>
      <c r="C1100" t="s">
        <v>30237</v>
      </c>
      <c r="D1100" s="3"/>
      <c r="J1100" t="s">
        <v>30930</v>
      </c>
      <c r="K1100" t="s">
        <v>26311</v>
      </c>
      <c r="L1100" t="s">
        <v>1233</v>
      </c>
      <c r="M1100">
        <v>7</v>
      </c>
      <c r="P1100" s="2" t="s">
        <v>30931</v>
      </c>
      <c r="Q1100" t="s">
        <v>30240</v>
      </c>
      <c r="S1100">
        <v>0.13532830774784091</v>
      </c>
      <c r="T1100">
        <v>1.533418981125578E-4</v>
      </c>
      <c r="U1100">
        <v>4.3669641017913818E-2</v>
      </c>
      <c r="V1100">
        <v>2.386805135756731E-3</v>
      </c>
      <c r="W1100">
        <v>1.5137928538024431E-2</v>
      </c>
      <c r="X1100">
        <v>1.143075409345329E-3</v>
      </c>
      <c r="Y1100">
        <v>0.12753968253968251</v>
      </c>
      <c r="Z1100">
        <v>6.7000000000000004E-2</v>
      </c>
      <c r="AA1100">
        <v>0.157</v>
      </c>
      <c r="AB1100">
        <v>0.77600000000000002</v>
      </c>
      <c r="AC1100">
        <v>-0.97729999999999995</v>
      </c>
      <c r="AD1100" t="s">
        <v>48</v>
      </c>
      <c r="AE1100" t="s">
        <v>48</v>
      </c>
      <c r="AF1100" t="s">
        <v>48</v>
      </c>
    </row>
    <row r="1101" spans="1:32" hidden="1" outlineLevel="1" x14ac:dyDescent="0.2">
      <c r="A1101" t="s">
        <v>30932</v>
      </c>
      <c r="B1101" t="s">
        <v>30933</v>
      </c>
      <c r="C1101" t="s">
        <v>30934</v>
      </c>
      <c r="D1101" s="3"/>
      <c r="J1101" t="s">
        <v>30935</v>
      </c>
      <c r="K1101" t="s">
        <v>26311</v>
      </c>
      <c r="L1101" t="s">
        <v>1233</v>
      </c>
      <c r="M1101">
        <v>6</v>
      </c>
      <c r="P1101" s="2" t="s">
        <v>30936</v>
      </c>
      <c r="Q1101" t="s">
        <v>47</v>
      </c>
      <c r="S1101">
        <v>0.14311423897743231</v>
      </c>
      <c r="T1101">
        <v>3.8457390473922708E-5</v>
      </c>
      <c r="U1101">
        <v>4.2631305754184723E-2</v>
      </c>
      <c r="V1101">
        <v>8.1871333532035351E-4</v>
      </c>
      <c r="W1101">
        <v>2.254980243742466E-2</v>
      </c>
      <c r="X1101">
        <v>8.7413942674174905E-4</v>
      </c>
      <c r="Y1101">
        <v>7.1428571428571438E-2</v>
      </c>
      <c r="Z1101">
        <v>7.6999999999999999E-2</v>
      </c>
      <c r="AA1101">
        <v>0.13</v>
      </c>
      <c r="AB1101">
        <v>0.79400000000000004</v>
      </c>
      <c r="AC1101">
        <v>-0.61629999999999996</v>
      </c>
      <c r="AD1101" t="s">
        <v>48</v>
      </c>
      <c r="AE1101" t="s">
        <v>48</v>
      </c>
      <c r="AF1101" t="s">
        <v>48</v>
      </c>
    </row>
    <row r="1102" spans="1:32" hidden="1" outlineLevel="1" x14ac:dyDescent="0.2">
      <c r="A1102" t="s">
        <v>30937</v>
      </c>
      <c r="B1102" t="s">
        <v>30938</v>
      </c>
      <c r="C1102" t="s">
        <v>30939</v>
      </c>
      <c r="D1102" s="3"/>
      <c r="J1102" t="s">
        <v>30940</v>
      </c>
      <c r="K1102" t="s">
        <v>26311</v>
      </c>
      <c r="L1102" t="s">
        <v>1233</v>
      </c>
      <c r="M1102">
        <v>19</v>
      </c>
      <c r="P1102" s="2" t="s">
        <v>30941</v>
      </c>
      <c r="Q1102" t="s">
        <v>47</v>
      </c>
      <c r="S1102">
        <v>6.9771958515048027E-3</v>
      </c>
      <c r="T1102">
        <v>1.178254206024576E-5</v>
      </c>
      <c r="U1102">
        <v>1.866741222329438E-4</v>
      </c>
      <c r="V1102">
        <v>3.3946262556128198E-4</v>
      </c>
      <c r="W1102">
        <v>2.0389433484524488E-3</v>
      </c>
      <c r="X1102">
        <v>7.5046910205855966E-4</v>
      </c>
      <c r="Y1102">
        <v>-0.3</v>
      </c>
      <c r="Z1102">
        <v>0</v>
      </c>
      <c r="AA1102">
        <v>9.2999999999999999E-2</v>
      </c>
      <c r="AB1102">
        <v>0.90700000000000003</v>
      </c>
      <c r="AC1102">
        <v>-0.49390000000000001</v>
      </c>
      <c r="AD1102" t="s">
        <v>48</v>
      </c>
      <c r="AE1102" t="s">
        <v>48</v>
      </c>
      <c r="AF1102" t="s">
        <v>48</v>
      </c>
    </row>
    <row r="1103" spans="1:32" hidden="1" outlineLevel="1" x14ac:dyDescent="0.2">
      <c r="A1103" t="s">
        <v>30942</v>
      </c>
      <c r="B1103" t="s">
        <v>30943</v>
      </c>
      <c r="C1103" t="s">
        <v>30944</v>
      </c>
      <c r="D1103" s="3"/>
      <c r="J1103" t="s">
        <v>30945</v>
      </c>
      <c r="K1103" t="s">
        <v>26311</v>
      </c>
      <c r="L1103" t="s">
        <v>1233</v>
      </c>
      <c r="M1103">
        <v>7</v>
      </c>
      <c r="P1103" s="2" t="s">
        <v>30946</v>
      </c>
      <c r="Q1103" t="s">
        <v>47</v>
      </c>
      <c r="S1103">
        <v>3.0024241656064991E-2</v>
      </c>
      <c r="T1103">
        <v>8.5612500697607175E-6</v>
      </c>
      <c r="U1103">
        <v>2.3351627169176939E-4</v>
      </c>
      <c r="V1103">
        <v>5.5377848912030458E-4</v>
      </c>
      <c r="W1103">
        <v>1.032784581184387E-2</v>
      </c>
      <c r="X1103">
        <v>3.6960636498406529E-4</v>
      </c>
      <c r="Y1103">
        <v>-0.5</v>
      </c>
      <c r="Z1103">
        <v>6.7000000000000004E-2</v>
      </c>
      <c r="AA1103">
        <v>0.151</v>
      </c>
      <c r="AB1103">
        <v>0.78100000000000003</v>
      </c>
      <c r="AC1103">
        <v>-0.51470000000000005</v>
      </c>
      <c r="AD1103" t="s">
        <v>48</v>
      </c>
      <c r="AE1103" t="s">
        <v>48</v>
      </c>
      <c r="AF1103" t="s">
        <v>48</v>
      </c>
    </row>
    <row r="1104" spans="1:32" hidden="1" outlineLevel="1" x14ac:dyDescent="0.2">
      <c r="A1104" t="s">
        <v>30947</v>
      </c>
      <c r="B1104" t="s">
        <v>30948</v>
      </c>
      <c r="C1104" t="s">
        <v>30949</v>
      </c>
      <c r="D1104" s="3"/>
      <c r="J1104" t="s">
        <v>30950</v>
      </c>
      <c r="K1104" t="s">
        <v>26311</v>
      </c>
      <c r="L1104" t="s">
        <v>1233</v>
      </c>
      <c r="M1104">
        <v>4</v>
      </c>
      <c r="P1104" s="2" t="s">
        <v>30951</v>
      </c>
      <c r="Q1104" t="s">
        <v>10132</v>
      </c>
      <c r="S1104">
        <v>4.3980903923511512E-2</v>
      </c>
      <c r="T1104">
        <v>1.955016341526061E-5</v>
      </c>
      <c r="U1104">
        <v>1.2179345823824409E-2</v>
      </c>
      <c r="V1104">
        <v>4.642723361030221E-4</v>
      </c>
      <c r="W1104">
        <v>1.568513177335262E-2</v>
      </c>
      <c r="X1104">
        <v>3.4900259925052518E-4</v>
      </c>
      <c r="Y1104">
        <v>-4.9107142857142863E-2</v>
      </c>
      <c r="Z1104">
        <v>0.111</v>
      </c>
      <c r="AA1104">
        <v>0.14099999999999999</v>
      </c>
      <c r="AB1104">
        <v>0.747</v>
      </c>
      <c r="AC1104">
        <v>-0.67520000000000002</v>
      </c>
      <c r="AD1104" t="s">
        <v>48</v>
      </c>
      <c r="AE1104" t="s">
        <v>48</v>
      </c>
      <c r="AF1104" t="s">
        <v>48</v>
      </c>
    </row>
    <row r="1105" spans="1:32" hidden="1" outlineLevel="1" x14ac:dyDescent="0.2">
      <c r="A1105" t="s">
        <v>30952</v>
      </c>
      <c r="B1105" t="s">
        <v>30953</v>
      </c>
      <c r="C1105" t="s">
        <v>24987</v>
      </c>
      <c r="D1105" s="3"/>
      <c r="J1105" t="s">
        <v>30954</v>
      </c>
      <c r="K1105" t="s">
        <v>26311</v>
      </c>
      <c r="L1105" t="s">
        <v>1233</v>
      </c>
      <c r="M1105">
        <v>4</v>
      </c>
      <c r="P1105" s="2" t="s">
        <v>30955</v>
      </c>
      <c r="Q1105" t="s">
        <v>47</v>
      </c>
      <c r="S1105">
        <v>1.594563364051282E-3</v>
      </c>
      <c r="T1105">
        <v>5.4632291721645743E-6</v>
      </c>
      <c r="U1105">
        <v>4.067835834575817E-5</v>
      </c>
      <c r="V1105">
        <v>9.9037351901642978E-5</v>
      </c>
      <c r="W1105">
        <v>6.0852442402392626E-4</v>
      </c>
      <c r="X1105">
        <v>7.3455950769130141E-5</v>
      </c>
      <c r="Y1105">
        <v>0.17749999999999999</v>
      </c>
      <c r="Z1105">
        <v>0.29799999999999999</v>
      </c>
      <c r="AA1105">
        <v>0</v>
      </c>
      <c r="AB1105">
        <v>0.70199999999999996</v>
      </c>
      <c r="AC1105">
        <v>0.92459999999999998</v>
      </c>
      <c r="AD1105" t="s">
        <v>48</v>
      </c>
      <c r="AE1105" t="s">
        <v>48</v>
      </c>
      <c r="AF1105" t="s">
        <v>48</v>
      </c>
    </row>
    <row r="1106" spans="1:32" hidden="1" outlineLevel="1" x14ac:dyDescent="0.2">
      <c r="A1106" t="s">
        <v>30956</v>
      </c>
      <c r="B1106" t="s">
        <v>30957</v>
      </c>
      <c r="C1106" t="s">
        <v>30958</v>
      </c>
      <c r="D1106" s="3"/>
      <c r="J1106" t="s">
        <v>30959</v>
      </c>
      <c r="K1106" t="s">
        <v>26311</v>
      </c>
      <c r="L1106" t="s">
        <v>1233</v>
      </c>
      <c r="M1106">
        <v>4</v>
      </c>
      <c r="P1106" s="2" t="s">
        <v>30960</v>
      </c>
      <c r="Q1106" t="s">
        <v>47</v>
      </c>
      <c r="S1106">
        <v>0.1515791863203049</v>
      </c>
      <c r="T1106">
        <v>2.555819992267061E-5</v>
      </c>
      <c r="U1106">
        <v>6.3004284165799618E-3</v>
      </c>
      <c r="V1106">
        <v>1.5483511378988619E-3</v>
      </c>
      <c r="W1106">
        <v>4.7569666057825089E-2</v>
      </c>
      <c r="X1106">
        <v>1.4435249613597989E-3</v>
      </c>
      <c r="Y1106">
        <v>0.31166666666666659</v>
      </c>
      <c r="Z1106">
        <v>0.16400000000000001</v>
      </c>
      <c r="AA1106">
        <v>0.14199999999999999</v>
      </c>
      <c r="AB1106">
        <v>0.69399999999999995</v>
      </c>
      <c r="AC1106">
        <v>0.31169999999999998</v>
      </c>
      <c r="AD1106" t="s">
        <v>48</v>
      </c>
      <c r="AE1106" t="s">
        <v>48</v>
      </c>
      <c r="AF1106" t="s">
        <v>48</v>
      </c>
    </row>
    <row r="1107" spans="1:32" hidden="1" outlineLevel="1" x14ac:dyDescent="0.2">
      <c r="A1107" t="s">
        <v>30961</v>
      </c>
      <c r="B1107" t="s">
        <v>30962</v>
      </c>
      <c r="C1107" t="s">
        <v>30963</v>
      </c>
      <c r="D1107" s="3"/>
      <c r="J1107" t="s">
        <v>30964</v>
      </c>
      <c r="K1107" t="s">
        <v>26311</v>
      </c>
      <c r="L1107" t="s">
        <v>1233</v>
      </c>
      <c r="M1107">
        <v>7</v>
      </c>
      <c r="P1107" s="2" t="s">
        <v>30965</v>
      </c>
      <c r="Q1107" t="s">
        <v>47</v>
      </c>
      <c r="S1107">
        <v>1.460337545722723E-2</v>
      </c>
      <c r="T1107">
        <v>4.7255371100618504E-6</v>
      </c>
      <c r="U1107">
        <v>1.6424886416643861E-4</v>
      </c>
      <c r="V1107">
        <v>1.620272669242695E-4</v>
      </c>
      <c r="W1107">
        <v>8.495355024933815E-3</v>
      </c>
      <c r="X1107">
        <v>4.3162758811376989E-4</v>
      </c>
      <c r="Y1107">
        <v>6.6666666666666652E-2</v>
      </c>
      <c r="Z1107">
        <v>8.6999999999999994E-2</v>
      </c>
      <c r="AA1107">
        <v>0.16</v>
      </c>
      <c r="AB1107">
        <v>0.753</v>
      </c>
      <c r="AC1107">
        <v>-0.34</v>
      </c>
      <c r="AD1107" t="s">
        <v>48</v>
      </c>
      <c r="AE1107" t="s">
        <v>48</v>
      </c>
      <c r="AF1107" t="s">
        <v>48</v>
      </c>
    </row>
    <row r="1108" spans="1:32" hidden="1" outlineLevel="1" x14ac:dyDescent="0.2">
      <c r="A1108" t="s">
        <v>30966</v>
      </c>
      <c r="B1108" t="s">
        <v>30967</v>
      </c>
      <c r="C1108" t="s">
        <v>10318</v>
      </c>
      <c r="D1108" s="3"/>
      <c r="J1108" t="s">
        <v>30968</v>
      </c>
      <c r="K1108" t="s">
        <v>26311</v>
      </c>
      <c r="L1108" t="s">
        <v>1233</v>
      </c>
      <c r="M1108">
        <v>6</v>
      </c>
      <c r="P1108" s="2" t="s">
        <v>30969</v>
      </c>
      <c r="Q1108" t="s">
        <v>10132</v>
      </c>
      <c r="S1108">
        <v>6.8022659979760647E-4</v>
      </c>
      <c r="T1108">
        <v>6.1533633015642408E-6</v>
      </c>
      <c r="U1108">
        <v>3.3936481486307457E-5</v>
      </c>
      <c r="V1108">
        <v>4.8029993195086718E-5</v>
      </c>
      <c r="W1108">
        <v>2.5118127814494068E-4</v>
      </c>
      <c r="X1108">
        <v>7.4248091550543904E-5</v>
      </c>
      <c r="Y1108">
        <v>0.23376623376623379</v>
      </c>
      <c r="Z1108">
        <v>0.1</v>
      </c>
      <c r="AA1108">
        <v>0.14499999999999999</v>
      </c>
      <c r="AB1108">
        <v>0.755</v>
      </c>
      <c r="AC1108">
        <v>-0.79869999999999997</v>
      </c>
      <c r="AD1108" t="s">
        <v>48</v>
      </c>
      <c r="AE1108" t="s">
        <v>48</v>
      </c>
      <c r="AF1108" t="s">
        <v>48</v>
      </c>
    </row>
    <row r="1109" spans="1:32" hidden="1" outlineLevel="1" x14ac:dyDescent="0.2">
      <c r="A1109" t="s">
        <v>30970</v>
      </c>
      <c r="B1109" t="s">
        <v>30971</v>
      </c>
      <c r="C1109" t="s">
        <v>30972</v>
      </c>
      <c r="D1109" s="3"/>
      <c r="J1109" t="s">
        <v>30973</v>
      </c>
      <c r="K1109" t="s">
        <v>26311</v>
      </c>
      <c r="L1109" t="s">
        <v>1233</v>
      </c>
      <c r="M1109">
        <v>5</v>
      </c>
      <c r="P1109" s="2" t="s">
        <v>30974</v>
      </c>
      <c r="Q1109" t="s">
        <v>10150</v>
      </c>
      <c r="S1109">
        <v>0.15087851881980899</v>
      </c>
      <c r="T1109">
        <v>1.037587207974866E-5</v>
      </c>
      <c r="U1109">
        <v>3.591571468859911E-3</v>
      </c>
      <c r="V1109">
        <v>9.4860454555600882E-4</v>
      </c>
      <c r="W1109">
        <v>0.1075523644685745</v>
      </c>
      <c r="X1109">
        <v>3.1743885483592749E-4</v>
      </c>
      <c r="Y1109">
        <v>4.9074074074074048E-2</v>
      </c>
      <c r="Z1109">
        <v>0.17399999999999999</v>
      </c>
      <c r="AA1109">
        <v>0.13100000000000001</v>
      </c>
      <c r="AB1109">
        <v>0.69499999999999995</v>
      </c>
      <c r="AC1109">
        <v>0.54990000000000006</v>
      </c>
      <c r="AD1109" t="s">
        <v>48</v>
      </c>
      <c r="AE1109" t="s">
        <v>48</v>
      </c>
      <c r="AF1109" t="s">
        <v>48</v>
      </c>
    </row>
    <row r="1110" spans="1:32" hidden="1" outlineLevel="1" x14ac:dyDescent="0.2">
      <c r="A1110" t="s">
        <v>30975</v>
      </c>
      <c r="B1110" t="s">
        <v>30976</v>
      </c>
      <c r="C1110" t="s">
        <v>11360</v>
      </c>
      <c r="D1110" s="3"/>
      <c r="J1110" t="s">
        <v>30977</v>
      </c>
      <c r="K1110" t="s">
        <v>26311</v>
      </c>
      <c r="L1110" t="s">
        <v>1233</v>
      </c>
      <c r="M1110">
        <v>5</v>
      </c>
      <c r="P1110" s="2" t="s">
        <v>30978</v>
      </c>
      <c r="Q1110" t="s">
        <v>10150</v>
      </c>
      <c r="S1110">
        <v>5.8162776986137033E-4</v>
      </c>
      <c r="T1110">
        <v>2.104504801536677E-6</v>
      </c>
      <c r="U1110">
        <v>3.4137920010834932E-5</v>
      </c>
      <c r="V1110">
        <v>7.1294693043455482E-5</v>
      </c>
      <c r="W1110">
        <v>2.1028149058111009E-4</v>
      </c>
      <c r="X1110">
        <v>2.9840255592716861E-5</v>
      </c>
      <c r="Y1110">
        <v>0</v>
      </c>
      <c r="Z1110">
        <v>0</v>
      </c>
      <c r="AA1110">
        <v>0</v>
      </c>
      <c r="AB1110">
        <v>1</v>
      </c>
      <c r="AC1110">
        <v>0</v>
      </c>
      <c r="AD1110" t="s">
        <v>48</v>
      </c>
      <c r="AE1110" t="s">
        <v>48</v>
      </c>
      <c r="AF1110" t="s">
        <v>48</v>
      </c>
    </row>
    <row r="1111" spans="1:32" hidden="1" outlineLevel="1" x14ac:dyDescent="0.2">
      <c r="A1111" t="s">
        <v>30979</v>
      </c>
      <c r="B1111" t="s">
        <v>30980</v>
      </c>
      <c r="C1111" t="s">
        <v>30981</v>
      </c>
      <c r="D1111" s="3"/>
      <c r="J1111" t="s">
        <v>30982</v>
      </c>
      <c r="K1111" t="s">
        <v>26311</v>
      </c>
      <c r="L1111" t="s">
        <v>1233</v>
      </c>
      <c r="M1111">
        <v>5</v>
      </c>
      <c r="P1111" s="2" t="s">
        <v>30983</v>
      </c>
      <c r="Q1111" t="s">
        <v>47</v>
      </c>
      <c r="S1111">
        <v>5.7703867787495255E-4</v>
      </c>
      <c r="T1111">
        <v>1.1641897799563591E-5</v>
      </c>
      <c r="U1111">
        <v>4.4233798689674593E-5</v>
      </c>
      <c r="V1111">
        <v>6.9685920607298613E-5</v>
      </c>
      <c r="W1111">
        <v>2.1174922585487371E-4</v>
      </c>
      <c r="X1111">
        <v>7.9065852332860231E-5</v>
      </c>
      <c r="Y1111">
        <v>0.2267156862745098</v>
      </c>
      <c r="Z1111">
        <v>0.193</v>
      </c>
      <c r="AA1111">
        <v>3.2000000000000001E-2</v>
      </c>
      <c r="AB1111">
        <v>0.77500000000000002</v>
      </c>
      <c r="AC1111">
        <v>0.98850000000000005</v>
      </c>
      <c r="AD1111" t="s">
        <v>48</v>
      </c>
      <c r="AE1111" t="s">
        <v>48</v>
      </c>
      <c r="AF1111" t="s">
        <v>48</v>
      </c>
    </row>
    <row r="1112" spans="1:32" hidden="1" outlineLevel="1" x14ac:dyDescent="0.2">
      <c r="A1112" t="s">
        <v>30984</v>
      </c>
      <c r="B1112" t="s">
        <v>30985</v>
      </c>
      <c r="C1112" t="s">
        <v>30986</v>
      </c>
      <c r="D1112" s="3"/>
      <c r="J1112" t="s">
        <v>30987</v>
      </c>
      <c r="K1112" t="s">
        <v>26311</v>
      </c>
      <c r="L1112" t="s">
        <v>1233</v>
      </c>
      <c r="M1112">
        <v>2</v>
      </c>
      <c r="P1112" s="2" t="s">
        <v>30988</v>
      </c>
      <c r="Q1112" t="s">
        <v>10060</v>
      </c>
      <c r="S1112">
        <v>4.0287603042088449E-4</v>
      </c>
      <c r="T1112">
        <v>4.3556710807024501E-6</v>
      </c>
      <c r="U1112">
        <v>2.9730357709922831E-5</v>
      </c>
      <c r="V1112">
        <v>4.7487519623246037E-5</v>
      </c>
      <c r="W1112">
        <v>1.6731274081394079E-4</v>
      </c>
      <c r="X1112">
        <v>3.1395054975291707E-5</v>
      </c>
      <c r="Y1112">
        <v>-6.6666666666666666E-2</v>
      </c>
      <c r="Z1112">
        <v>0</v>
      </c>
      <c r="AA1112">
        <v>4.1000000000000002E-2</v>
      </c>
      <c r="AB1112">
        <v>0.95899999999999996</v>
      </c>
      <c r="AC1112">
        <v>-2.58E-2</v>
      </c>
      <c r="AD1112" t="s">
        <v>48</v>
      </c>
      <c r="AE1112" t="s">
        <v>48</v>
      </c>
      <c r="AF1112" t="s">
        <v>48</v>
      </c>
    </row>
    <row r="1113" spans="1:32" hidden="1" outlineLevel="1" x14ac:dyDescent="0.2">
      <c r="A1113" t="s">
        <v>30989</v>
      </c>
      <c r="B1113" t="s">
        <v>30990</v>
      </c>
      <c r="C1113" t="s">
        <v>2084</v>
      </c>
      <c r="D1113" s="3"/>
      <c r="J1113" t="s">
        <v>30991</v>
      </c>
      <c r="K1113" t="s">
        <v>26311</v>
      </c>
      <c r="L1113" t="s">
        <v>1233</v>
      </c>
      <c r="M1113">
        <v>2</v>
      </c>
      <c r="P1113" s="2" t="s">
        <v>30992</v>
      </c>
      <c r="Q1113" t="s">
        <v>10060</v>
      </c>
      <c r="S1113">
        <v>2.4473147466778759E-2</v>
      </c>
      <c r="T1113">
        <v>9.3681810540147126E-6</v>
      </c>
      <c r="U1113">
        <v>3.7687638541683549E-4</v>
      </c>
      <c r="V1113">
        <v>5.1876192446798086E-4</v>
      </c>
      <c r="W1113">
        <v>1.05134192854166E-2</v>
      </c>
      <c r="X1113">
        <v>4.8032953054644167E-4</v>
      </c>
      <c r="Y1113">
        <v>-0.26500000000000001</v>
      </c>
      <c r="Z1113">
        <v>0.11899999999999999</v>
      </c>
      <c r="AA1113">
        <v>0.161</v>
      </c>
      <c r="AB1113">
        <v>0.72</v>
      </c>
      <c r="AC1113">
        <v>-0.5423</v>
      </c>
      <c r="AD1113" t="s">
        <v>48</v>
      </c>
      <c r="AE1113" t="s">
        <v>48</v>
      </c>
      <c r="AF1113" t="s">
        <v>48</v>
      </c>
    </row>
    <row r="1114" spans="1:32" hidden="1" outlineLevel="1" x14ac:dyDescent="0.2">
      <c r="A1114" t="s">
        <v>30993</v>
      </c>
      <c r="B1114" t="s">
        <v>30994</v>
      </c>
      <c r="C1114" t="s">
        <v>30995</v>
      </c>
      <c r="D1114" s="3"/>
      <c r="J1114" t="s">
        <v>30996</v>
      </c>
      <c r="K1114" t="s">
        <v>26311</v>
      </c>
      <c r="L1114" t="s">
        <v>1233</v>
      </c>
      <c r="M1114">
        <v>2</v>
      </c>
      <c r="P1114" s="2" t="s">
        <v>30997</v>
      </c>
      <c r="Q1114" t="s">
        <v>10258</v>
      </c>
      <c r="S1114">
        <v>5.4846383864060044E-4</v>
      </c>
      <c r="T1114">
        <v>5.246121872914955E-6</v>
      </c>
      <c r="U1114">
        <v>3.4650405723368749E-5</v>
      </c>
      <c r="V1114">
        <v>4.5323635276872658E-5</v>
      </c>
      <c r="W1114">
        <v>2.133024536306038E-4</v>
      </c>
      <c r="X1114">
        <v>4.1795869037741802E-5</v>
      </c>
      <c r="Y1114">
        <v>-6.0000000000000012E-2</v>
      </c>
      <c r="Z1114">
        <v>0.108</v>
      </c>
      <c r="AA1114">
        <v>0.18</v>
      </c>
      <c r="AB1114">
        <v>0.71199999999999997</v>
      </c>
      <c r="AC1114">
        <v>-0.79410000000000003</v>
      </c>
      <c r="AD1114" t="s">
        <v>48</v>
      </c>
      <c r="AE1114" t="s">
        <v>48</v>
      </c>
      <c r="AF1114" t="s">
        <v>48</v>
      </c>
    </row>
    <row r="1115" spans="1:32" hidden="1" outlineLevel="1" x14ac:dyDescent="0.2">
      <c r="A1115" t="s">
        <v>30998</v>
      </c>
      <c r="B1115" t="s">
        <v>30999</v>
      </c>
      <c r="C1115" t="s">
        <v>31000</v>
      </c>
      <c r="D1115" s="3"/>
      <c r="J1115" t="s">
        <v>31001</v>
      </c>
      <c r="K1115" t="s">
        <v>26311</v>
      </c>
      <c r="L1115" t="s">
        <v>1233</v>
      </c>
      <c r="M1115">
        <v>2</v>
      </c>
      <c r="P1115" s="2" t="s">
        <v>31002</v>
      </c>
      <c r="Q1115" t="s">
        <v>47</v>
      </c>
      <c r="S1115">
        <v>9.8065740894526243E-4</v>
      </c>
      <c r="T1115">
        <v>5.5126297411334244E-6</v>
      </c>
      <c r="U1115">
        <v>5.2894440159434453E-5</v>
      </c>
      <c r="V1115">
        <v>8.2875238149426877E-5</v>
      </c>
      <c r="W1115">
        <v>4.0082863415591419E-4</v>
      </c>
      <c r="X1115">
        <v>5.5529315432067961E-5</v>
      </c>
      <c r="Y1115">
        <v>0.8</v>
      </c>
      <c r="Z1115">
        <v>0.20399999999999999</v>
      </c>
      <c r="AA1115">
        <v>0</v>
      </c>
      <c r="AB1115">
        <v>0.79600000000000004</v>
      </c>
      <c r="AC1115">
        <v>0.62490000000000001</v>
      </c>
      <c r="AD1115" t="s">
        <v>48</v>
      </c>
      <c r="AE1115" t="s">
        <v>48</v>
      </c>
      <c r="AF1115" t="s">
        <v>48</v>
      </c>
    </row>
    <row r="1116" spans="1:32" hidden="1" outlineLevel="1" x14ac:dyDescent="0.2">
      <c r="A1116" t="s">
        <v>31003</v>
      </c>
      <c r="B1116" t="s">
        <v>31004</v>
      </c>
      <c r="C1116" t="s">
        <v>31005</v>
      </c>
      <c r="D1116" s="3"/>
      <c r="J1116" t="s">
        <v>31006</v>
      </c>
      <c r="K1116" t="s">
        <v>26311</v>
      </c>
      <c r="L1116" t="s">
        <v>1233</v>
      </c>
      <c r="M1116">
        <v>2</v>
      </c>
      <c r="P1116" s="2" t="s">
        <v>31007</v>
      </c>
      <c r="Q1116" t="s">
        <v>47</v>
      </c>
      <c r="S1116">
        <v>7.9310879111289978E-2</v>
      </c>
      <c r="T1116">
        <v>1.7943177226698029E-5</v>
      </c>
      <c r="U1116">
        <v>1.4357243198901411E-3</v>
      </c>
      <c r="V1116">
        <v>6.0481257969513535E-4</v>
      </c>
      <c r="W1116">
        <v>3.276333212852478E-2</v>
      </c>
      <c r="X1116">
        <v>1.2684109387919309E-3</v>
      </c>
      <c r="Y1116">
        <v>-0.3</v>
      </c>
      <c r="Z1116">
        <v>0.155</v>
      </c>
      <c r="AA1116">
        <v>7.0000000000000007E-2</v>
      </c>
      <c r="AB1116">
        <v>0.77500000000000002</v>
      </c>
      <c r="AC1116">
        <v>0.49390000000000001</v>
      </c>
      <c r="AD1116" t="s">
        <v>48</v>
      </c>
      <c r="AE1116" t="s">
        <v>48</v>
      </c>
      <c r="AF1116" t="s">
        <v>48</v>
      </c>
    </row>
    <row r="1117" spans="1:32" hidden="1" outlineLevel="1" x14ac:dyDescent="0.2">
      <c r="A1117" t="s">
        <v>31008</v>
      </c>
      <c r="B1117" t="s">
        <v>31009</v>
      </c>
      <c r="C1117" t="s">
        <v>31010</v>
      </c>
      <c r="D1117" s="3"/>
      <c r="J1117" t="s">
        <v>31011</v>
      </c>
      <c r="K1117" t="s">
        <v>26311</v>
      </c>
      <c r="L1117" t="s">
        <v>1233</v>
      </c>
      <c r="M1117">
        <v>2</v>
      </c>
      <c r="P1117" s="2" t="s">
        <v>31012</v>
      </c>
      <c r="Q1117" t="s">
        <v>47</v>
      </c>
      <c r="S1117">
        <v>0.20488318800926211</v>
      </c>
      <c r="T1117">
        <v>3.7790556234540418E-5</v>
      </c>
      <c r="U1117">
        <v>5.5268075317144387E-2</v>
      </c>
      <c r="V1117">
        <v>1.2654726160690191E-3</v>
      </c>
      <c r="W1117">
        <v>4.8880759626626968E-2</v>
      </c>
      <c r="X1117">
        <v>1.372047234326601E-3</v>
      </c>
      <c r="Y1117">
        <v>0.22</v>
      </c>
      <c r="Z1117">
        <v>8.5999999999999993E-2</v>
      </c>
      <c r="AA1117">
        <v>0.152</v>
      </c>
      <c r="AB1117">
        <v>0.76200000000000001</v>
      </c>
      <c r="AC1117">
        <v>-0.87339999999999995</v>
      </c>
      <c r="AD1117" t="s">
        <v>48</v>
      </c>
      <c r="AE1117" t="s">
        <v>48</v>
      </c>
      <c r="AF1117" t="s">
        <v>48</v>
      </c>
    </row>
    <row r="1118" spans="1:32" hidden="1" outlineLevel="1" x14ac:dyDescent="0.2">
      <c r="A1118" t="s">
        <v>31013</v>
      </c>
      <c r="B1118" t="s">
        <v>31014</v>
      </c>
      <c r="C1118" t="s">
        <v>31015</v>
      </c>
      <c r="D1118" s="3"/>
      <c r="J1118" t="s">
        <v>31016</v>
      </c>
      <c r="K1118" t="s">
        <v>26311</v>
      </c>
      <c r="L1118" t="s">
        <v>1233</v>
      </c>
      <c r="M1118">
        <v>2</v>
      </c>
      <c r="P1118" s="2" t="s">
        <v>31017</v>
      </c>
      <c r="Q1118" t="s">
        <v>47</v>
      </c>
      <c r="S1118">
        <v>3.0731764854863291E-4</v>
      </c>
      <c r="T1118">
        <v>3.8155194488354027E-6</v>
      </c>
      <c r="U1118">
        <v>2.4345681595150381E-5</v>
      </c>
      <c r="V1118">
        <v>4.5998338464414701E-5</v>
      </c>
      <c r="W1118">
        <v>1.134166814154014E-4</v>
      </c>
      <c r="X1118">
        <v>3.2432781154057011E-5</v>
      </c>
      <c r="Y1118">
        <v>-6.5625000000000003E-2</v>
      </c>
      <c r="Z1118">
        <v>0.13300000000000001</v>
      </c>
      <c r="AA1118">
        <v>0.113</v>
      </c>
      <c r="AB1118">
        <v>0.754</v>
      </c>
      <c r="AC1118">
        <v>0.52259999999999995</v>
      </c>
      <c r="AD1118" t="s">
        <v>48</v>
      </c>
      <c r="AE1118" t="s">
        <v>48</v>
      </c>
      <c r="AF1118" t="s">
        <v>48</v>
      </c>
    </row>
    <row r="1119" spans="1:32" hidden="1" outlineLevel="1" x14ac:dyDescent="0.2">
      <c r="A1119" t="s">
        <v>31018</v>
      </c>
      <c r="B1119" t="s">
        <v>31019</v>
      </c>
      <c r="C1119" t="s">
        <v>26611</v>
      </c>
      <c r="D1119" s="3"/>
      <c r="J1119" t="s">
        <v>31020</v>
      </c>
      <c r="K1119" t="s">
        <v>26311</v>
      </c>
      <c r="L1119" t="s">
        <v>1233</v>
      </c>
      <c r="M1119">
        <v>2</v>
      </c>
      <c r="P1119" s="2" t="s">
        <v>31021</v>
      </c>
      <c r="Q1119" t="s">
        <v>10132</v>
      </c>
      <c r="S1119">
        <v>1.9882293418049808E-3</v>
      </c>
      <c r="T1119">
        <v>5.3109633881831542E-6</v>
      </c>
      <c r="U1119">
        <v>5.0327635108260438E-5</v>
      </c>
      <c r="V1119">
        <v>9.8193835583515465E-5</v>
      </c>
      <c r="W1119">
        <v>8.1554945791140199E-4</v>
      </c>
      <c r="X1119">
        <v>1.035123204928823E-4</v>
      </c>
      <c r="Y1119">
        <v>-8.7878787878787876E-2</v>
      </c>
      <c r="Z1119">
        <v>0.222</v>
      </c>
      <c r="AA1119">
        <v>8.5999999999999993E-2</v>
      </c>
      <c r="AB1119">
        <v>0.69299999999999995</v>
      </c>
      <c r="AC1119">
        <v>0.44040000000000001</v>
      </c>
      <c r="AD1119" t="s">
        <v>48</v>
      </c>
      <c r="AE1119" t="s">
        <v>48</v>
      </c>
      <c r="AF1119" t="s">
        <v>48</v>
      </c>
    </row>
    <row r="1120" spans="1:32" hidden="1" outlineLevel="1" x14ac:dyDescent="0.2">
      <c r="A1120" t="s">
        <v>31022</v>
      </c>
      <c r="B1120" t="s">
        <v>31023</v>
      </c>
      <c r="C1120" t="s">
        <v>31024</v>
      </c>
      <c r="D1120" s="3"/>
      <c r="J1120" t="s">
        <v>31025</v>
      </c>
      <c r="K1120" t="s">
        <v>26311</v>
      </c>
      <c r="L1120" t="s">
        <v>1233</v>
      </c>
      <c r="M1120">
        <v>2</v>
      </c>
      <c r="P1120" s="2" t="s">
        <v>31026</v>
      </c>
      <c r="Q1120" t="s">
        <v>47</v>
      </c>
      <c r="S1120">
        <v>9.8899484146386385E-4</v>
      </c>
      <c r="T1120">
        <v>8.5727451732964255E-6</v>
      </c>
      <c r="U1120">
        <v>6.9074718339834362E-5</v>
      </c>
      <c r="V1120">
        <v>6.1860606365371495E-5</v>
      </c>
      <c r="W1120">
        <v>4.1229336056858301E-4</v>
      </c>
      <c r="X1120">
        <v>8.3432525570970029E-5</v>
      </c>
      <c r="Y1120">
        <v>2.0714285714285709E-2</v>
      </c>
      <c r="Z1120">
        <v>0.158</v>
      </c>
      <c r="AA1120">
        <v>0.122</v>
      </c>
      <c r="AB1120">
        <v>0.72</v>
      </c>
      <c r="AC1120">
        <v>0.56899999999999995</v>
      </c>
      <c r="AD1120" t="s">
        <v>48</v>
      </c>
      <c r="AE1120" t="s">
        <v>48</v>
      </c>
      <c r="AF1120" t="s">
        <v>48</v>
      </c>
    </row>
    <row r="1121" spans="1:32" hidden="1" outlineLevel="1" x14ac:dyDescent="0.2">
      <c r="A1121" t="s">
        <v>31027</v>
      </c>
      <c r="B1121" t="s">
        <v>31028</v>
      </c>
      <c r="C1121" t="s">
        <v>10189</v>
      </c>
      <c r="D1121" s="3"/>
      <c r="J1121" t="s">
        <v>31029</v>
      </c>
      <c r="K1121" t="s">
        <v>26311</v>
      </c>
      <c r="L1121" t="s">
        <v>1233</v>
      </c>
      <c r="M1121">
        <v>2</v>
      </c>
      <c r="P1121" s="2" t="s">
        <v>31030</v>
      </c>
      <c r="Q1121" t="s">
        <v>47</v>
      </c>
      <c r="S1121">
        <v>6.4603670034557581E-4</v>
      </c>
      <c r="T1121">
        <v>6.1139498939155601E-6</v>
      </c>
      <c r="U1121">
        <v>4.7898352931952097E-5</v>
      </c>
      <c r="V1121">
        <v>6.63375249132514E-5</v>
      </c>
      <c r="W1121">
        <v>2.5432632537558669E-4</v>
      </c>
      <c r="X1121">
        <v>7.5000985816586763E-5</v>
      </c>
      <c r="Y1121">
        <v>0.36875000000000002</v>
      </c>
      <c r="Z1121">
        <v>0.14699999999999999</v>
      </c>
      <c r="AA1121">
        <v>4.4999999999999998E-2</v>
      </c>
      <c r="AB1121">
        <v>0.80800000000000005</v>
      </c>
      <c r="AC1121">
        <v>0.63749999999999996</v>
      </c>
      <c r="AD1121" t="s">
        <v>48</v>
      </c>
      <c r="AE1121" t="s">
        <v>48</v>
      </c>
      <c r="AF1121" t="s">
        <v>48</v>
      </c>
    </row>
    <row r="1122" spans="1:32" hidden="1" outlineLevel="1" x14ac:dyDescent="0.2">
      <c r="A1122" t="s">
        <v>31031</v>
      </c>
      <c r="B1122" t="s">
        <v>31032</v>
      </c>
      <c r="C1122" t="s">
        <v>31033</v>
      </c>
      <c r="D1122" s="3"/>
      <c r="J1122" t="s">
        <v>31034</v>
      </c>
      <c r="K1122" t="s">
        <v>26311</v>
      </c>
      <c r="L1122" t="s">
        <v>1233</v>
      </c>
      <c r="M1122">
        <v>2</v>
      </c>
      <c r="P1122" s="2" t="s">
        <v>31035</v>
      </c>
      <c r="Q1122" t="s">
        <v>10060</v>
      </c>
      <c r="S1122">
        <v>1.133256359025836E-3</v>
      </c>
      <c r="T1122">
        <v>9.4935267043183558E-6</v>
      </c>
      <c r="U1122">
        <v>7.0233640144579113E-5</v>
      </c>
      <c r="V1122">
        <v>8.126048487611115E-5</v>
      </c>
      <c r="W1122">
        <v>4.0385097963735461E-4</v>
      </c>
      <c r="X1122">
        <v>1.124644331866875E-4</v>
      </c>
      <c r="Y1122">
        <v>0.27559523809523812</v>
      </c>
      <c r="Z1122">
        <v>0.126</v>
      </c>
      <c r="AA1122">
        <v>5.6000000000000001E-2</v>
      </c>
      <c r="AB1122">
        <v>0.81799999999999995</v>
      </c>
      <c r="AC1122">
        <v>0.82169999999999999</v>
      </c>
      <c r="AD1122" t="s">
        <v>48</v>
      </c>
      <c r="AE1122" t="s">
        <v>48</v>
      </c>
      <c r="AF1122" t="s">
        <v>48</v>
      </c>
    </row>
    <row r="1123" spans="1:32" hidden="1" outlineLevel="1" x14ac:dyDescent="0.2">
      <c r="A1123" t="s">
        <v>31036</v>
      </c>
      <c r="B1123" t="s">
        <v>31037</v>
      </c>
      <c r="C1123" t="s">
        <v>31038</v>
      </c>
      <c r="D1123" s="3"/>
      <c r="J1123" t="s">
        <v>31039</v>
      </c>
      <c r="K1123" t="s">
        <v>26311</v>
      </c>
      <c r="L1123" t="s">
        <v>1233</v>
      </c>
      <c r="M1123">
        <v>2</v>
      </c>
      <c r="P1123" s="2" t="s">
        <v>31040</v>
      </c>
      <c r="Q1123" t="s">
        <v>47</v>
      </c>
      <c r="S1123">
        <v>7.0616616867482662E-3</v>
      </c>
      <c r="T1123">
        <v>1.064240950654494E-5</v>
      </c>
      <c r="U1123">
        <v>1.7237913561984899E-4</v>
      </c>
      <c r="V1123">
        <v>3.6782809183932841E-4</v>
      </c>
      <c r="W1123">
        <v>2.2607161663472648E-3</v>
      </c>
      <c r="X1123">
        <v>3.5744535853154957E-4</v>
      </c>
      <c r="Y1123">
        <v>0.23333333333333331</v>
      </c>
      <c r="Z1123">
        <v>0.14000000000000001</v>
      </c>
      <c r="AA1123">
        <v>0.15</v>
      </c>
      <c r="AB1123">
        <v>0.71</v>
      </c>
      <c r="AC1123">
        <v>-0.2505</v>
      </c>
      <c r="AD1123" t="s">
        <v>48</v>
      </c>
      <c r="AE1123" t="s">
        <v>48</v>
      </c>
      <c r="AF1123" t="s">
        <v>48</v>
      </c>
    </row>
    <row r="1124" spans="1:32" hidden="1" outlineLevel="1" x14ac:dyDescent="0.2">
      <c r="A1124" t="s">
        <v>31041</v>
      </c>
      <c r="B1124" t="s">
        <v>31042</v>
      </c>
      <c r="C1124" t="s">
        <v>31043</v>
      </c>
      <c r="D1124" s="3"/>
      <c r="J1124" t="s">
        <v>31044</v>
      </c>
      <c r="K1124" t="s">
        <v>26311</v>
      </c>
      <c r="L1124" t="s">
        <v>1233</v>
      </c>
      <c r="M1124">
        <v>2</v>
      </c>
      <c r="P1124" s="2" t="s">
        <v>31045</v>
      </c>
      <c r="Q1124" t="s">
        <v>10132</v>
      </c>
      <c r="S1124">
        <v>0.7569461464881897</v>
      </c>
      <c r="T1124">
        <v>2.0688177028205251E-4</v>
      </c>
      <c r="U1124">
        <v>0.56174695491790771</v>
      </c>
      <c r="V1124">
        <v>5.2181202918291092E-3</v>
      </c>
      <c r="W1124">
        <v>0.1447629779577255</v>
      </c>
      <c r="X1124">
        <v>6.0883359983563423E-3</v>
      </c>
      <c r="Y1124">
        <v>0.2022727272727273</v>
      </c>
      <c r="Z1124">
        <v>8.5999999999999993E-2</v>
      </c>
      <c r="AA1124">
        <v>0.14899999999999999</v>
      </c>
      <c r="AB1124">
        <v>0.76500000000000001</v>
      </c>
      <c r="AC1124">
        <v>-0.92559999999999998</v>
      </c>
      <c r="AD1124" t="s">
        <v>48</v>
      </c>
      <c r="AE1124" t="s">
        <v>48</v>
      </c>
      <c r="AF1124" t="s">
        <v>48</v>
      </c>
    </row>
    <row r="1125" spans="1:32" hidden="1" outlineLevel="1" x14ac:dyDescent="0.2">
      <c r="A1125" t="s">
        <v>31046</v>
      </c>
      <c r="B1125" t="s">
        <v>31047</v>
      </c>
      <c r="C1125" t="s">
        <v>31048</v>
      </c>
      <c r="D1125" s="3"/>
      <c r="J1125" t="s">
        <v>31049</v>
      </c>
      <c r="K1125" t="s">
        <v>26311</v>
      </c>
      <c r="L1125" t="s">
        <v>1233</v>
      </c>
      <c r="M1125">
        <v>2</v>
      </c>
      <c r="P1125" s="2" t="s">
        <v>31050</v>
      </c>
      <c r="Q1125" t="s">
        <v>47</v>
      </c>
      <c r="S1125">
        <v>0.57881921529769897</v>
      </c>
      <c r="T1125">
        <v>8.8433283963240683E-5</v>
      </c>
      <c r="U1125">
        <v>0.26994028687477112</v>
      </c>
      <c r="V1125">
        <v>3.8006177637726068E-3</v>
      </c>
      <c r="W1125">
        <v>8.3341747522354126E-2</v>
      </c>
      <c r="X1125">
        <v>3.1931295525282621E-3</v>
      </c>
      <c r="Y1125">
        <v>-0.11</v>
      </c>
      <c r="Z1125">
        <v>6.8000000000000005E-2</v>
      </c>
      <c r="AA1125">
        <v>0.123</v>
      </c>
      <c r="AB1125">
        <v>0.80900000000000005</v>
      </c>
      <c r="AC1125">
        <v>-0.51700000000000002</v>
      </c>
      <c r="AD1125" t="s">
        <v>48</v>
      </c>
      <c r="AE1125" t="s">
        <v>48</v>
      </c>
      <c r="AF1125" t="s">
        <v>48</v>
      </c>
    </row>
    <row r="1126" spans="1:32" hidden="1" outlineLevel="1" x14ac:dyDescent="0.2">
      <c r="A1126" t="s">
        <v>31051</v>
      </c>
      <c r="B1126" t="s">
        <v>31052</v>
      </c>
      <c r="C1126" t="s">
        <v>20863</v>
      </c>
      <c r="D1126" s="3"/>
      <c r="J1126" t="s">
        <v>31053</v>
      </c>
      <c r="K1126" t="s">
        <v>26311</v>
      </c>
      <c r="L1126" t="s">
        <v>1233</v>
      </c>
      <c r="M1126">
        <v>2</v>
      </c>
      <c r="P1126" s="2" t="s">
        <v>31054</v>
      </c>
      <c r="Q1126" t="s">
        <v>47</v>
      </c>
      <c r="S1126">
        <v>3.0370595050044358E-4</v>
      </c>
      <c r="T1126">
        <v>2.338568947379827E-6</v>
      </c>
      <c r="U1126">
        <v>1.950067053257953E-5</v>
      </c>
      <c r="V1126">
        <v>4.7619530960218981E-5</v>
      </c>
      <c r="W1126">
        <v>1.250560162588954E-4</v>
      </c>
      <c r="X1126">
        <v>1.999212145165075E-5</v>
      </c>
      <c r="Y1126">
        <v>0</v>
      </c>
      <c r="Z1126">
        <v>0</v>
      </c>
      <c r="AA1126">
        <v>0</v>
      </c>
      <c r="AB1126">
        <v>1</v>
      </c>
      <c r="AC1126">
        <v>0</v>
      </c>
      <c r="AD1126" t="s">
        <v>48</v>
      </c>
      <c r="AE1126" t="s">
        <v>48</v>
      </c>
      <c r="AF1126" t="s">
        <v>48</v>
      </c>
    </row>
    <row r="1127" spans="1:32" hidden="1" outlineLevel="1" x14ac:dyDescent="0.2">
      <c r="A1127" t="s">
        <v>31055</v>
      </c>
      <c r="B1127" t="s">
        <v>31056</v>
      </c>
      <c r="C1127" t="s">
        <v>14985</v>
      </c>
      <c r="D1127" s="3"/>
      <c r="J1127" t="s">
        <v>31057</v>
      </c>
      <c r="K1127" t="s">
        <v>26311</v>
      </c>
      <c r="L1127" t="s">
        <v>1233</v>
      </c>
      <c r="M1127">
        <v>2</v>
      </c>
      <c r="P1127" s="2" t="s">
        <v>31058</v>
      </c>
      <c r="Q1127" t="s">
        <v>47</v>
      </c>
      <c r="S1127">
        <v>0.97509557008743286</v>
      </c>
      <c r="T1127">
        <v>2.6669722865335638E-4</v>
      </c>
      <c r="U1127">
        <v>0.77628082036972046</v>
      </c>
      <c r="V1127">
        <v>3.7217971403151751E-3</v>
      </c>
      <c r="W1127">
        <v>0.74376332759857178</v>
      </c>
      <c r="X1127">
        <v>4.2751566506922254E-3</v>
      </c>
      <c r="Y1127">
        <v>-0.33333333333333331</v>
      </c>
      <c r="Z1127">
        <v>9.2999999999999999E-2</v>
      </c>
      <c r="AA1127">
        <v>0.28799999999999998</v>
      </c>
      <c r="AB1127">
        <v>0.61899999999999999</v>
      </c>
      <c r="AC1127">
        <v>-0.94540000000000002</v>
      </c>
      <c r="AD1127" t="s">
        <v>48</v>
      </c>
      <c r="AE1127" t="s">
        <v>48</v>
      </c>
      <c r="AF1127" t="s">
        <v>48</v>
      </c>
    </row>
    <row r="1128" spans="1:32" hidden="1" outlineLevel="1" x14ac:dyDescent="0.2">
      <c r="A1128" t="s">
        <v>31059</v>
      </c>
      <c r="B1128" t="s">
        <v>31060</v>
      </c>
      <c r="C1128" t="s">
        <v>31061</v>
      </c>
      <c r="D1128" s="3"/>
      <c r="J1128" t="s">
        <v>31062</v>
      </c>
      <c r="K1128" t="s">
        <v>26311</v>
      </c>
      <c r="L1128" t="s">
        <v>1233</v>
      </c>
      <c r="M1128">
        <v>2</v>
      </c>
      <c r="P1128" s="2" t="s">
        <v>31063</v>
      </c>
      <c r="Q1128" t="s">
        <v>47</v>
      </c>
      <c r="S1128">
        <v>2.9432697221636769E-2</v>
      </c>
      <c r="T1128">
        <v>1.7114785805461E-5</v>
      </c>
      <c r="U1128">
        <v>2.8177685453556478E-4</v>
      </c>
      <c r="V1128">
        <v>1.6310983337461951E-3</v>
      </c>
      <c r="W1128">
        <v>7.5348005630075932E-3</v>
      </c>
      <c r="X1128">
        <v>1.784333726391196E-3</v>
      </c>
      <c r="Y1128">
        <v>-0.2006944444444444</v>
      </c>
      <c r="Z1128">
        <v>4.7E-2</v>
      </c>
      <c r="AA1128">
        <v>0.17499999999999999</v>
      </c>
      <c r="AB1128">
        <v>0.77800000000000002</v>
      </c>
      <c r="AC1128">
        <v>-0.87770000000000004</v>
      </c>
      <c r="AD1128" t="s">
        <v>48</v>
      </c>
      <c r="AE1128" t="s">
        <v>48</v>
      </c>
      <c r="AF1128" t="s">
        <v>48</v>
      </c>
    </row>
    <row r="1129" spans="1:32" hidden="1" outlineLevel="1" x14ac:dyDescent="0.2">
      <c r="A1129" t="s">
        <v>31064</v>
      </c>
      <c r="B1129" t="s">
        <v>31065</v>
      </c>
      <c r="C1129" t="s">
        <v>31066</v>
      </c>
      <c r="D1129" s="3"/>
      <c r="J1129" t="s">
        <v>31067</v>
      </c>
      <c r="K1129" t="s">
        <v>26311</v>
      </c>
      <c r="L1129" t="s">
        <v>1233</v>
      </c>
      <c r="M1129">
        <v>2</v>
      </c>
      <c r="P1129" s="2" t="s">
        <v>31068</v>
      </c>
      <c r="Q1129" t="s">
        <v>47</v>
      </c>
      <c r="S1129">
        <v>2.9218408744782209E-3</v>
      </c>
      <c r="T1129">
        <v>1.126988718169741E-5</v>
      </c>
      <c r="U1129">
        <v>1.339487789664418E-4</v>
      </c>
      <c r="V1129">
        <v>1.8369854660704729E-4</v>
      </c>
      <c r="W1129">
        <v>9.6570671303197742E-4</v>
      </c>
      <c r="X1129">
        <v>3.0798817169852549E-4</v>
      </c>
      <c r="Y1129">
        <v>6.9999999999999993E-2</v>
      </c>
      <c r="Z1129">
        <v>9.9000000000000005E-2</v>
      </c>
      <c r="AA1129">
        <v>5.2999999999999999E-2</v>
      </c>
      <c r="AB1129">
        <v>0.84799999999999998</v>
      </c>
      <c r="AC1129">
        <v>0.26169999999999999</v>
      </c>
      <c r="AD1129" t="s">
        <v>48</v>
      </c>
      <c r="AE1129" t="s">
        <v>48</v>
      </c>
      <c r="AF1129" t="s">
        <v>48</v>
      </c>
    </row>
    <row r="1130" spans="1:32" hidden="1" outlineLevel="1" x14ac:dyDescent="0.2">
      <c r="A1130" t="s">
        <v>31069</v>
      </c>
      <c r="B1130" t="s">
        <v>31070</v>
      </c>
      <c r="C1130" t="s">
        <v>14717</v>
      </c>
      <c r="D1130" s="3"/>
      <c r="J1130" t="s">
        <v>31071</v>
      </c>
      <c r="K1130" t="s">
        <v>26311</v>
      </c>
      <c r="L1130" t="s">
        <v>1233</v>
      </c>
      <c r="M1130">
        <v>2</v>
      </c>
      <c r="P1130" s="2" t="s">
        <v>31072</v>
      </c>
      <c r="Q1130" t="s">
        <v>10060</v>
      </c>
      <c r="S1130">
        <v>0.24662470817565921</v>
      </c>
      <c r="T1130">
        <v>6.7188222601544112E-5</v>
      </c>
      <c r="U1130">
        <v>3.1502170022577052E-3</v>
      </c>
      <c r="V1130">
        <v>2.172973938286304E-3</v>
      </c>
      <c r="W1130">
        <v>2.6029380038380619E-2</v>
      </c>
      <c r="X1130">
        <v>7.6024420559406281E-2</v>
      </c>
      <c r="Y1130">
        <v>1.8181818181818191E-2</v>
      </c>
      <c r="Z1130">
        <v>2.9000000000000001E-2</v>
      </c>
      <c r="AA1130">
        <v>0.122</v>
      </c>
      <c r="AB1130">
        <v>0.84899999999999998</v>
      </c>
      <c r="AC1130">
        <v>-0.85780000000000001</v>
      </c>
      <c r="AD1130" t="s">
        <v>48</v>
      </c>
      <c r="AE1130" t="s">
        <v>48</v>
      </c>
      <c r="AF1130" t="s">
        <v>48</v>
      </c>
    </row>
    <row r="1131" spans="1:32" hidden="1" outlineLevel="1" x14ac:dyDescent="0.2">
      <c r="A1131" t="s">
        <v>31073</v>
      </c>
      <c r="B1131" t="s">
        <v>31074</v>
      </c>
      <c r="C1131" t="s">
        <v>31075</v>
      </c>
      <c r="D1131" s="3"/>
      <c r="J1131" t="s">
        <v>31076</v>
      </c>
      <c r="K1131" t="s">
        <v>26311</v>
      </c>
      <c r="L1131" t="s">
        <v>1233</v>
      </c>
      <c r="M1131">
        <v>2</v>
      </c>
      <c r="P1131" s="2" t="s">
        <v>31077</v>
      </c>
      <c r="Q1131" t="s">
        <v>10150</v>
      </c>
      <c r="S1131">
        <v>2.1403988357633348E-3</v>
      </c>
      <c r="T1131">
        <v>6.7543292061600368E-6</v>
      </c>
      <c r="U1131">
        <v>6.1513121181633323E-5</v>
      </c>
      <c r="V1131">
        <v>9.385708108311519E-5</v>
      </c>
      <c r="W1131">
        <v>7.0828630123287439E-4</v>
      </c>
      <c r="X1131">
        <v>1.067543271346949E-4</v>
      </c>
      <c r="Y1131">
        <v>0.1133333333333333</v>
      </c>
      <c r="Z1131">
        <v>0.189</v>
      </c>
      <c r="AA1131">
        <v>0</v>
      </c>
      <c r="AB1131">
        <v>0.81100000000000005</v>
      </c>
      <c r="AC1131">
        <v>0.88890000000000002</v>
      </c>
      <c r="AD1131" t="s">
        <v>48</v>
      </c>
      <c r="AE1131" t="s">
        <v>48</v>
      </c>
      <c r="AF1131" t="s">
        <v>48</v>
      </c>
    </row>
    <row r="1132" spans="1:32" hidden="1" outlineLevel="1" x14ac:dyDescent="0.2">
      <c r="A1132" t="s">
        <v>31078</v>
      </c>
      <c r="B1132" t="s">
        <v>31079</v>
      </c>
      <c r="C1132" t="s">
        <v>31080</v>
      </c>
      <c r="D1132" s="3"/>
      <c r="J1132" t="s">
        <v>31081</v>
      </c>
      <c r="K1132" t="s">
        <v>26311</v>
      </c>
      <c r="L1132" t="s">
        <v>1233</v>
      </c>
      <c r="M1132">
        <v>2</v>
      </c>
      <c r="P1132" s="2" t="s">
        <v>31082</v>
      </c>
      <c r="Q1132" t="s">
        <v>47</v>
      </c>
      <c r="S1132">
        <v>1.9665475934743881E-2</v>
      </c>
      <c r="T1132">
        <v>5.8667683333624146E-6</v>
      </c>
      <c r="U1132">
        <v>9.6329677035100758E-5</v>
      </c>
      <c r="V1132">
        <v>4.4547140714712441E-4</v>
      </c>
      <c r="W1132">
        <v>1.293687336146832E-2</v>
      </c>
      <c r="X1132">
        <v>1.86717021279037E-4</v>
      </c>
      <c r="Y1132">
        <v>0</v>
      </c>
      <c r="Z1132">
        <v>0</v>
      </c>
      <c r="AA1132">
        <v>0.24399999999999999</v>
      </c>
      <c r="AB1132">
        <v>0.75600000000000001</v>
      </c>
      <c r="AC1132">
        <v>-0.72689999999999999</v>
      </c>
      <c r="AD1132" t="s">
        <v>48</v>
      </c>
      <c r="AE1132" t="s">
        <v>48</v>
      </c>
      <c r="AF1132" t="s">
        <v>48</v>
      </c>
    </row>
    <row r="1133" spans="1:32" hidden="1" outlineLevel="1" x14ac:dyDescent="0.2">
      <c r="A1133" t="s">
        <v>31083</v>
      </c>
      <c r="B1133" t="s">
        <v>31084</v>
      </c>
      <c r="C1133" t="s">
        <v>31085</v>
      </c>
      <c r="D1133" s="3"/>
      <c r="J1133" t="s">
        <v>31086</v>
      </c>
      <c r="K1133" t="s">
        <v>26311</v>
      </c>
      <c r="L1133" t="s">
        <v>1233</v>
      </c>
      <c r="M1133">
        <v>2</v>
      </c>
      <c r="P1133" s="2" t="s">
        <v>31087</v>
      </c>
      <c r="Q1133" t="s">
        <v>47</v>
      </c>
      <c r="S1133">
        <v>7.3918099515140057E-3</v>
      </c>
      <c r="T1133">
        <v>4.6017153181310277E-6</v>
      </c>
      <c r="U1133">
        <v>5.4841239034431062E-5</v>
      </c>
      <c r="V1133">
        <v>2.8908698004670441E-4</v>
      </c>
      <c r="W1133">
        <v>1.629892271012068E-3</v>
      </c>
      <c r="X1133">
        <v>5.9890362899750471E-4</v>
      </c>
      <c r="Y1133">
        <v>-0.125</v>
      </c>
      <c r="Z1133">
        <v>0</v>
      </c>
      <c r="AA1133">
        <v>0.307</v>
      </c>
      <c r="AB1133">
        <v>0.69299999999999995</v>
      </c>
      <c r="AC1133">
        <v>-0.47670000000000001</v>
      </c>
      <c r="AD1133" t="s">
        <v>48</v>
      </c>
      <c r="AE1133" t="s">
        <v>48</v>
      </c>
      <c r="AF1133" t="s">
        <v>48</v>
      </c>
    </row>
    <row r="1134" spans="1:32" hidden="1" outlineLevel="1" x14ac:dyDescent="0.2">
      <c r="A1134" t="s">
        <v>31088</v>
      </c>
      <c r="B1134" t="s">
        <v>31089</v>
      </c>
      <c r="C1134" t="s">
        <v>31090</v>
      </c>
      <c r="D1134" s="3"/>
      <c r="J1134" t="s">
        <v>31091</v>
      </c>
      <c r="K1134" t="s">
        <v>26311</v>
      </c>
      <c r="L1134" t="s">
        <v>1233</v>
      </c>
      <c r="M1134">
        <v>2</v>
      </c>
      <c r="P1134" s="2" t="s">
        <v>31092</v>
      </c>
      <c r="Q1134" t="s">
        <v>10060</v>
      </c>
      <c r="S1134">
        <v>2.924165315926075E-2</v>
      </c>
      <c r="T1134">
        <v>6.4641467361070681E-6</v>
      </c>
      <c r="U1134">
        <v>1.9481759227346629E-4</v>
      </c>
      <c r="V1134">
        <v>3.4343748120591039E-4</v>
      </c>
      <c r="W1134">
        <v>1.342506520450115E-2</v>
      </c>
      <c r="X1134">
        <v>2.148373314412311E-4</v>
      </c>
      <c r="Y1134">
        <v>0.15</v>
      </c>
      <c r="Z1134">
        <v>0.32300000000000001</v>
      </c>
      <c r="AA1134">
        <v>0.189</v>
      </c>
      <c r="AB1134">
        <v>0.48799999999999999</v>
      </c>
      <c r="AC1134">
        <v>0.29599999999999999</v>
      </c>
      <c r="AD1134" t="s">
        <v>48</v>
      </c>
      <c r="AE1134" t="s">
        <v>48</v>
      </c>
      <c r="AF1134" t="s">
        <v>48</v>
      </c>
    </row>
    <row r="1135" spans="1:32" hidden="1" outlineLevel="1" x14ac:dyDescent="0.2">
      <c r="A1135" t="s">
        <v>31093</v>
      </c>
      <c r="B1135" t="s">
        <v>31094</v>
      </c>
      <c r="C1135" t="s">
        <v>31095</v>
      </c>
      <c r="D1135" s="3"/>
      <c r="J1135" t="s">
        <v>31096</v>
      </c>
      <c r="K1135" t="s">
        <v>26311</v>
      </c>
      <c r="L1135" t="s">
        <v>1233</v>
      </c>
      <c r="M1135">
        <v>2</v>
      </c>
      <c r="P1135" s="2" t="s">
        <v>31097</v>
      </c>
      <c r="Q1135" t="s">
        <v>47</v>
      </c>
      <c r="S1135">
        <v>5.332303699105978E-4</v>
      </c>
      <c r="T1135">
        <v>3.8678067539876793E-6</v>
      </c>
      <c r="U1135">
        <v>2.685112303879578E-5</v>
      </c>
      <c r="V1135">
        <v>4.6157492761267349E-5</v>
      </c>
      <c r="W1135">
        <v>2.028768649324775E-4</v>
      </c>
      <c r="X1135">
        <v>4.829785757465288E-5</v>
      </c>
      <c r="Y1135">
        <v>0.2</v>
      </c>
      <c r="Z1135">
        <v>0</v>
      </c>
      <c r="AA1135">
        <v>0</v>
      </c>
      <c r="AB1135">
        <v>1</v>
      </c>
      <c r="AC1135">
        <v>0</v>
      </c>
      <c r="AD1135" t="s">
        <v>48</v>
      </c>
      <c r="AE1135" t="s">
        <v>48</v>
      </c>
      <c r="AF1135" t="s">
        <v>48</v>
      </c>
    </row>
    <row r="1136" spans="1:32" hidden="1" outlineLevel="1" x14ac:dyDescent="0.2">
      <c r="A1136" t="s">
        <v>31098</v>
      </c>
      <c r="B1136" t="s">
        <v>31099</v>
      </c>
      <c r="C1136" t="s">
        <v>31100</v>
      </c>
      <c r="D1136" s="3"/>
      <c r="J1136" t="s">
        <v>31101</v>
      </c>
      <c r="K1136" t="s">
        <v>26311</v>
      </c>
      <c r="L1136" t="s">
        <v>1233</v>
      </c>
      <c r="M1136">
        <v>2</v>
      </c>
      <c r="P1136" s="2" t="s">
        <v>31102</v>
      </c>
      <c r="Q1136" t="s">
        <v>47</v>
      </c>
      <c r="S1136">
        <v>0.32670953869819641</v>
      </c>
      <c r="T1136">
        <v>1.2802531273337079E-5</v>
      </c>
      <c r="U1136">
        <v>1.0366075439378619E-3</v>
      </c>
      <c r="V1136">
        <v>2.1310322917997841E-3</v>
      </c>
      <c r="W1136">
        <v>0.21111537516117099</v>
      </c>
      <c r="X1136">
        <v>4.7356149298138922E-4</v>
      </c>
      <c r="Y1136">
        <v>-0.43333333333333329</v>
      </c>
      <c r="Z1136">
        <v>0</v>
      </c>
      <c r="AA1136">
        <v>0.12</v>
      </c>
      <c r="AB1136">
        <v>0.88</v>
      </c>
      <c r="AC1136">
        <v>-0.52669999999999995</v>
      </c>
      <c r="AD1136" t="s">
        <v>48</v>
      </c>
      <c r="AE1136" t="s">
        <v>48</v>
      </c>
      <c r="AF1136" t="s">
        <v>48</v>
      </c>
    </row>
    <row r="1137" spans="1:32" hidden="1" outlineLevel="1" x14ac:dyDescent="0.2">
      <c r="A1137" t="s">
        <v>31103</v>
      </c>
      <c r="B1137" t="s">
        <v>31104</v>
      </c>
      <c r="C1137" t="s">
        <v>31105</v>
      </c>
      <c r="D1137" s="3"/>
      <c r="J1137" t="s">
        <v>31106</v>
      </c>
      <c r="K1137" t="s">
        <v>26311</v>
      </c>
      <c r="L1137" t="s">
        <v>1233</v>
      </c>
      <c r="M1137">
        <v>2</v>
      </c>
      <c r="P1137" s="2" t="s">
        <v>31107</v>
      </c>
      <c r="Q1137" t="s">
        <v>10060</v>
      </c>
      <c r="S1137">
        <v>5.2456208504736423E-4</v>
      </c>
      <c r="T1137">
        <v>4.5503470573748928E-6</v>
      </c>
      <c r="U1137">
        <v>2.9567834644694809E-5</v>
      </c>
      <c r="V1137">
        <v>4.8586764023639262E-5</v>
      </c>
      <c r="W1137">
        <v>1.8030800856649881E-4</v>
      </c>
      <c r="X1137">
        <v>5.0624486902961507E-5</v>
      </c>
      <c r="Y1137">
        <v>-3.3653846153846199E-3</v>
      </c>
      <c r="Z1137">
        <v>6.3E-2</v>
      </c>
      <c r="AA1137">
        <v>0.08</v>
      </c>
      <c r="AB1137">
        <v>0.85699999999999998</v>
      </c>
      <c r="AC1137">
        <v>-0.52790000000000004</v>
      </c>
      <c r="AD1137" t="s">
        <v>48</v>
      </c>
      <c r="AE1137" t="s">
        <v>48</v>
      </c>
      <c r="AF1137" t="s">
        <v>48</v>
      </c>
    </row>
    <row r="1138" spans="1:32" hidden="1" outlineLevel="1" x14ac:dyDescent="0.2">
      <c r="A1138" t="s">
        <v>31108</v>
      </c>
      <c r="B1138" t="s">
        <v>31109</v>
      </c>
      <c r="C1138" t="s">
        <v>18180</v>
      </c>
      <c r="D1138" s="3"/>
      <c r="J1138" t="s">
        <v>31110</v>
      </c>
      <c r="K1138" t="s">
        <v>26311</v>
      </c>
      <c r="L1138" t="s">
        <v>1233</v>
      </c>
      <c r="M1138">
        <v>2</v>
      </c>
      <c r="P1138" s="2" t="s">
        <v>31111</v>
      </c>
      <c r="Q1138" t="s">
        <v>47</v>
      </c>
      <c r="S1138">
        <v>0.52932316064834595</v>
      </c>
      <c r="T1138">
        <v>2.7880410925718021E-5</v>
      </c>
      <c r="U1138">
        <v>5.2486392669379711E-3</v>
      </c>
      <c r="V1138">
        <v>1.511885551735759E-3</v>
      </c>
      <c r="W1138">
        <v>0.41748446226120001</v>
      </c>
      <c r="X1138">
        <v>1.6640312969684601E-3</v>
      </c>
      <c r="Y1138">
        <v>0.2</v>
      </c>
      <c r="Z1138">
        <v>6.5000000000000002E-2</v>
      </c>
      <c r="AA1138">
        <v>0.105</v>
      </c>
      <c r="AB1138">
        <v>0.83</v>
      </c>
      <c r="AC1138">
        <v>-0.49390000000000001</v>
      </c>
      <c r="AD1138" t="s">
        <v>48</v>
      </c>
      <c r="AE1138" t="s">
        <v>48</v>
      </c>
      <c r="AF1138" t="s">
        <v>48</v>
      </c>
    </row>
    <row r="1139" spans="1:32" hidden="1" outlineLevel="1" x14ac:dyDescent="0.2">
      <c r="A1139" t="s">
        <v>31112</v>
      </c>
      <c r="B1139" t="s">
        <v>31113</v>
      </c>
      <c r="C1139" t="s">
        <v>20481</v>
      </c>
      <c r="D1139" s="3"/>
      <c r="J1139" t="s">
        <v>31114</v>
      </c>
      <c r="K1139" t="s">
        <v>26311</v>
      </c>
      <c r="L1139" t="s">
        <v>1233</v>
      </c>
      <c r="M1139">
        <v>2</v>
      </c>
      <c r="P1139" s="2" t="s">
        <v>31115</v>
      </c>
      <c r="Q1139" t="s">
        <v>15195</v>
      </c>
      <c r="S1139">
        <v>3.8703891914337869E-3</v>
      </c>
      <c r="T1139">
        <v>9.5025488917599432E-6</v>
      </c>
      <c r="U1139">
        <v>7.8774530265945941E-5</v>
      </c>
      <c r="V1139">
        <v>1.6860113828442991E-4</v>
      </c>
      <c r="W1139">
        <v>8.7096309289336205E-4</v>
      </c>
      <c r="X1139">
        <v>7.3818891542032361E-4</v>
      </c>
      <c r="Y1139">
        <v>0.16666666666666671</v>
      </c>
      <c r="Z1139">
        <v>0.03</v>
      </c>
      <c r="AA1139">
        <v>6.2E-2</v>
      </c>
      <c r="AB1139">
        <v>0.90800000000000003</v>
      </c>
      <c r="AC1139">
        <v>-0.27139999999999997</v>
      </c>
      <c r="AD1139" t="s">
        <v>48</v>
      </c>
      <c r="AE1139" t="s">
        <v>48</v>
      </c>
      <c r="AF1139" t="s">
        <v>48</v>
      </c>
    </row>
    <row r="1140" spans="1:32" hidden="1" outlineLevel="1" x14ac:dyDescent="0.2">
      <c r="A1140" t="s">
        <v>31116</v>
      </c>
      <c r="B1140" t="s">
        <v>31117</v>
      </c>
      <c r="C1140" t="s">
        <v>31118</v>
      </c>
      <c r="D1140" s="3"/>
      <c r="J1140" t="s">
        <v>31119</v>
      </c>
      <c r="K1140" t="s">
        <v>26311</v>
      </c>
      <c r="L1140" t="s">
        <v>1233</v>
      </c>
      <c r="M1140">
        <v>2</v>
      </c>
      <c r="P1140" s="2" t="s">
        <v>31120</v>
      </c>
      <c r="Q1140" t="s">
        <v>10038</v>
      </c>
      <c r="S1140">
        <v>0.89950913190841675</v>
      </c>
      <c r="T1140">
        <v>2.2807308414485311E-4</v>
      </c>
      <c r="U1140">
        <v>0.71960306167602539</v>
      </c>
      <c r="V1140">
        <v>5.4841069504618636E-3</v>
      </c>
      <c r="W1140">
        <v>0.50025957822799683</v>
      </c>
      <c r="X1140">
        <v>2.0637076813727622E-3</v>
      </c>
      <c r="Y1140">
        <v>0.38409090909090909</v>
      </c>
      <c r="Z1140">
        <v>6.2E-2</v>
      </c>
      <c r="AA1140">
        <v>0.111</v>
      </c>
      <c r="AB1140">
        <v>0.82799999999999996</v>
      </c>
      <c r="AC1140">
        <v>-0.67710000000000004</v>
      </c>
      <c r="AD1140" t="s">
        <v>48</v>
      </c>
      <c r="AE1140" t="s">
        <v>48</v>
      </c>
      <c r="AF1140" t="s">
        <v>48</v>
      </c>
    </row>
    <row r="1141" spans="1:32" hidden="1" outlineLevel="1" x14ac:dyDescent="0.2">
      <c r="A1141" t="s">
        <v>31121</v>
      </c>
      <c r="B1141" t="s">
        <v>31122</v>
      </c>
      <c r="C1141" t="s">
        <v>31123</v>
      </c>
      <c r="D1141" s="3"/>
      <c r="J1141" t="s">
        <v>31124</v>
      </c>
      <c r="K1141" t="s">
        <v>26311</v>
      </c>
      <c r="L1141" t="s">
        <v>1233</v>
      </c>
      <c r="M1141">
        <v>2</v>
      </c>
      <c r="P1141" s="2" t="s">
        <v>31125</v>
      </c>
      <c r="Q1141" t="s">
        <v>47</v>
      </c>
      <c r="S1141">
        <v>8.5180415771901608E-4</v>
      </c>
      <c r="T1141">
        <v>5.2553104978869669E-6</v>
      </c>
      <c r="U1141">
        <v>3.4352022339589887E-5</v>
      </c>
      <c r="V1141">
        <v>5.4830732551636168E-5</v>
      </c>
      <c r="W1141">
        <v>3.0964010511524981E-4</v>
      </c>
      <c r="X1141">
        <v>8.4707346104551107E-5</v>
      </c>
      <c r="Y1141">
        <v>0</v>
      </c>
      <c r="Z1141">
        <v>0.111</v>
      </c>
      <c r="AA1141">
        <v>0</v>
      </c>
      <c r="AB1141">
        <v>0.88900000000000001</v>
      </c>
      <c r="AC1141">
        <v>0.25</v>
      </c>
      <c r="AD1141" t="s">
        <v>48</v>
      </c>
      <c r="AE1141" t="s">
        <v>48</v>
      </c>
      <c r="AF1141" t="s">
        <v>48</v>
      </c>
    </row>
    <row r="1142" spans="1:32" hidden="1" outlineLevel="1" x14ac:dyDescent="0.2">
      <c r="A1142" t="s">
        <v>31126</v>
      </c>
      <c r="B1142" t="s">
        <v>31127</v>
      </c>
      <c r="C1142" t="s">
        <v>31128</v>
      </c>
      <c r="D1142" s="3"/>
      <c r="J1142" t="s">
        <v>31129</v>
      </c>
      <c r="K1142" t="s">
        <v>26311</v>
      </c>
      <c r="L1142" t="s">
        <v>1233</v>
      </c>
      <c r="M1142">
        <v>2</v>
      </c>
      <c r="P1142" s="2" t="s">
        <v>31130</v>
      </c>
      <c r="Q1142" t="s">
        <v>47</v>
      </c>
      <c r="S1142">
        <v>3.2613176852464683E-2</v>
      </c>
      <c r="T1142">
        <v>2.8296044547460039E-5</v>
      </c>
      <c r="U1142">
        <v>1.5818316489458081E-2</v>
      </c>
      <c r="V1142">
        <v>6.6456891363486648E-4</v>
      </c>
      <c r="W1142">
        <v>5.7727182283997536E-3</v>
      </c>
      <c r="X1142">
        <v>9.2730368487536907E-4</v>
      </c>
      <c r="Y1142">
        <v>5.8333333333333388E-3</v>
      </c>
      <c r="Z1142">
        <v>9.6000000000000002E-2</v>
      </c>
      <c r="AA1142">
        <v>7.9000000000000001E-2</v>
      </c>
      <c r="AB1142">
        <v>0.82599999999999996</v>
      </c>
      <c r="AC1142">
        <v>0.41949999999999998</v>
      </c>
      <c r="AD1142" t="s">
        <v>48</v>
      </c>
      <c r="AE1142" t="s">
        <v>48</v>
      </c>
      <c r="AF1142" t="s">
        <v>48</v>
      </c>
    </row>
    <row r="1143" spans="1:32" hidden="1" outlineLevel="1" x14ac:dyDescent="0.2">
      <c r="A1143" t="s">
        <v>31131</v>
      </c>
      <c r="B1143" t="s">
        <v>31132</v>
      </c>
      <c r="C1143" t="s">
        <v>31133</v>
      </c>
      <c r="D1143" s="3"/>
      <c r="J1143" t="s">
        <v>31134</v>
      </c>
      <c r="K1143" t="s">
        <v>26311</v>
      </c>
      <c r="L1143" t="s">
        <v>1233</v>
      </c>
      <c r="M1143">
        <v>2</v>
      </c>
      <c r="P1143" s="2" t="s">
        <v>31135</v>
      </c>
      <c r="Q1143" t="s">
        <v>47</v>
      </c>
      <c r="S1143">
        <v>0.11930979788303379</v>
      </c>
      <c r="T1143">
        <v>4.2912273784168058E-5</v>
      </c>
      <c r="U1143">
        <v>1.524076145142317E-2</v>
      </c>
      <c r="V1143">
        <v>1.2689142022281889E-3</v>
      </c>
      <c r="W1143">
        <v>1.460051443427801E-2</v>
      </c>
      <c r="X1143">
        <v>3.4066606312990189E-3</v>
      </c>
      <c r="Y1143">
        <v>-9.5833333333333326E-2</v>
      </c>
      <c r="Z1143">
        <v>3.7999999999999999E-2</v>
      </c>
      <c r="AA1143">
        <v>0.26600000000000001</v>
      </c>
      <c r="AB1143">
        <v>0.69699999999999995</v>
      </c>
      <c r="AC1143">
        <v>-0.92500000000000004</v>
      </c>
      <c r="AD1143" t="s">
        <v>48</v>
      </c>
      <c r="AE1143" t="s">
        <v>48</v>
      </c>
      <c r="AF1143" t="s">
        <v>48</v>
      </c>
    </row>
    <row r="1144" spans="1:32" hidden="1" outlineLevel="1" x14ac:dyDescent="0.2">
      <c r="A1144" t="s">
        <v>31136</v>
      </c>
      <c r="B1144" t="s">
        <v>31137</v>
      </c>
      <c r="C1144" t="s">
        <v>31138</v>
      </c>
      <c r="D1144" s="3"/>
      <c r="J1144" t="s">
        <v>31139</v>
      </c>
      <c r="K1144" t="s">
        <v>26311</v>
      </c>
      <c r="L1144" t="s">
        <v>1233</v>
      </c>
      <c r="M1144">
        <v>2</v>
      </c>
      <c r="P1144" s="2" t="s">
        <v>31140</v>
      </c>
      <c r="Q1144" t="s">
        <v>47</v>
      </c>
      <c r="S1144">
        <v>3.7514355033636093E-2</v>
      </c>
      <c r="T1144">
        <v>1.080325000657467E-5</v>
      </c>
      <c r="U1144">
        <v>6.4194877631962299E-4</v>
      </c>
      <c r="V1144">
        <v>4.8790453001856798E-4</v>
      </c>
      <c r="W1144">
        <v>1.9270569086074829E-2</v>
      </c>
      <c r="X1144">
        <v>4.3338167597539717E-4</v>
      </c>
      <c r="Y1144">
        <v>-9.6428571428571433E-2</v>
      </c>
      <c r="Z1144">
        <v>5.7000000000000002E-2</v>
      </c>
      <c r="AA1144">
        <v>0.13200000000000001</v>
      </c>
      <c r="AB1144">
        <v>0.81100000000000005</v>
      </c>
      <c r="AC1144">
        <v>-0.9486</v>
      </c>
      <c r="AD1144" t="s">
        <v>48</v>
      </c>
      <c r="AE1144" t="s">
        <v>48</v>
      </c>
      <c r="AF1144" t="s">
        <v>48</v>
      </c>
    </row>
    <row r="1145" spans="1:32" hidden="1" outlineLevel="1" x14ac:dyDescent="0.2">
      <c r="A1145" t="s">
        <v>31141</v>
      </c>
      <c r="B1145" t="s">
        <v>31142</v>
      </c>
      <c r="C1145" t="s">
        <v>31143</v>
      </c>
      <c r="D1145" s="3"/>
      <c r="J1145" t="s">
        <v>31144</v>
      </c>
      <c r="K1145" t="s">
        <v>26311</v>
      </c>
      <c r="L1145" t="s">
        <v>1233</v>
      </c>
      <c r="M1145">
        <v>2</v>
      </c>
      <c r="P1145" s="2" t="s">
        <v>31145</v>
      </c>
      <c r="Q1145" t="s">
        <v>47</v>
      </c>
      <c r="S1145">
        <v>0.51040983200073242</v>
      </c>
      <c r="T1145">
        <v>5.7768655096879229E-5</v>
      </c>
      <c r="U1145">
        <v>0.28338277339935303</v>
      </c>
      <c r="V1145">
        <v>1.6560750082135201E-3</v>
      </c>
      <c r="W1145">
        <v>0.15390245616435999</v>
      </c>
      <c r="X1145">
        <v>1.360067049972713E-3</v>
      </c>
      <c r="Y1145">
        <v>0.21934523809523809</v>
      </c>
      <c r="Z1145">
        <v>0.114</v>
      </c>
      <c r="AA1145">
        <v>0.16900000000000001</v>
      </c>
      <c r="AB1145">
        <v>0.71699999999999997</v>
      </c>
      <c r="AC1145">
        <v>-0.87419999999999998</v>
      </c>
      <c r="AD1145" t="s">
        <v>48</v>
      </c>
      <c r="AE1145" t="s">
        <v>48</v>
      </c>
      <c r="AF1145" t="s">
        <v>48</v>
      </c>
    </row>
    <row r="1146" spans="1:32" hidden="1" outlineLevel="1" x14ac:dyDescent="0.2">
      <c r="A1146" t="s">
        <v>31146</v>
      </c>
      <c r="B1146" t="s">
        <v>31147</v>
      </c>
      <c r="C1146" t="s">
        <v>31148</v>
      </c>
      <c r="D1146" s="3"/>
      <c r="J1146" t="s">
        <v>31149</v>
      </c>
      <c r="K1146" t="s">
        <v>26311</v>
      </c>
      <c r="L1146" t="s">
        <v>1233</v>
      </c>
      <c r="M1146">
        <v>2</v>
      </c>
      <c r="P1146" s="2" t="s">
        <v>31150</v>
      </c>
      <c r="Q1146" t="s">
        <v>47</v>
      </c>
      <c r="S1146">
        <v>0.85231339931488037</v>
      </c>
      <c r="T1146">
        <v>1.6684357251506299E-4</v>
      </c>
      <c r="U1146">
        <v>0.58597868680953979</v>
      </c>
      <c r="V1146">
        <v>6.6988416947424412E-3</v>
      </c>
      <c r="W1146">
        <v>0.3906816840171814</v>
      </c>
      <c r="X1146">
        <v>2.3532586637884378E-3</v>
      </c>
      <c r="Y1146">
        <v>-9.441919191919193E-2</v>
      </c>
      <c r="Z1146">
        <v>9.5000000000000001E-2</v>
      </c>
      <c r="AA1146">
        <v>0.151</v>
      </c>
      <c r="AB1146">
        <v>0.754</v>
      </c>
      <c r="AC1146">
        <v>-0.9194</v>
      </c>
      <c r="AD1146" t="s">
        <v>48</v>
      </c>
      <c r="AE1146" t="s">
        <v>48</v>
      </c>
      <c r="AF1146" t="s">
        <v>48</v>
      </c>
    </row>
    <row r="1147" spans="1:32" hidden="1" outlineLevel="1" x14ac:dyDescent="0.2">
      <c r="A1147" t="s">
        <v>31151</v>
      </c>
      <c r="B1147" t="s">
        <v>31152</v>
      </c>
      <c r="C1147" t="s">
        <v>31153</v>
      </c>
      <c r="D1147" s="3"/>
      <c r="J1147" t="s">
        <v>31154</v>
      </c>
      <c r="K1147" t="s">
        <v>26311</v>
      </c>
      <c r="L1147" t="s">
        <v>1233</v>
      </c>
      <c r="M1147">
        <v>2</v>
      </c>
      <c r="P1147" s="2" t="s">
        <v>31155</v>
      </c>
      <c r="Q1147" t="s">
        <v>47</v>
      </c>
      <c r="S1147">
        <v>4.4980789534747601E-3</v>
      </c>
      <c r="T1147">
        <v>4.6466125240840483E-6</v>
      </c>
      <c r="U1147">
        <v>7.0563124609179795E-5</v>
      </c>
      <c r="V1147">
        <v>1.2774432252626869E-4</v>
      </c>
      <c r="W1147">
        <v>3.1226703431457281E-3</v>
      </c>
      <c r="X1147">
        <v>3.9646944060223177E-5</v>
      </c>
      <c r="Y1147">
        <v>-6.25E-2</v>
      </c>
      <c r="Z1147">
        <v>0.11899999999999999</v>
      </c>
      <c r="AA1147">
        <v>9.8000000000000004E-2</v>
      </c>
      <c r="AB1147">
        <v>0.78300000000000003</v>
      </c>
      <c r="AC1147">
        <v>0.3841</v>
      </c>
      <c r="AD1147" t="s">
        <v>48</v>
      </c>
      <c r="AE1147" t="s">
        <v>48</v>
      </c>
      <c r="AF1147" t="s">
        <v>48</v>
      </c>
    </row>
    <row r="1148" spans="1:32" hidden="1" outlineLevel="1" x14ac:dyDescent="0.2">
      <c r="A1148" t="s">
        <v>31156</v>
      </c>
      <c r="B1148" t="s">
        <v>31157</v>
      </c>
      <c r="C1148" t="s">
        <v>31158</v>
      </c>
      <c r="D1148" s="3"/>
      <c r="J1148" t="s">
        <v>31159</v>
      </c>
      <c r="K1148" t="s">
        <v>26311</v>
      </c>
      <c r="L1148" t="s">
        <v>1233</v>
      </c>
      <c r="M1148">
        <v>2</v>
      </c>
      <c r="P1148" s="2" t="s">
        <v>31160</v>
      </c>
      <c r="Q1148" t="s">
        <v>47</v>
      </c>
      <c r="S1148">
        <v>0.84932225942611694</v>
      </c>
      <c r="T1148">
        <v>1.2952653924003241E-4</v>
      </c>
      <c r="U1148">
        <v>0.54708921909332275</v>
      </c>
      <c r="V1148">
        <v>6.2395385466516018E-3</v>
      </c>
      <c r="W1148">
        <v>0.47310948371887213</v>
      </c>
      <c r="X1148">
        <v>1.6923911171033981E-3</v>
      </c>
      <c r="Y1148">
        <v>-5.2777777777777778E-2</v>
      </c>
      <c r="Z1148">
        <v>0.122</v>
      </c>
      <c r="AA1148">
        <v>7.1999999999999995E-2</v>
      </c>
      <c r="AB1148">
        <v>0.80600000000000005</v>
      </c>
      <c r="AC1148">
        <v>0.69620000000000004</v>
      </c>
      <c r="AD1148" t="s">
        <v>48</v>
      </c>
      <c r="AE1148" t="s">
        <v>48</v>
      </c>
      <c r="AF1148" t="s">
        <v>48</v>
      </c>
    </row>
    <row r="1149" spans="1:32" hidden="1" outlineLevel="1" x14ac:dyDescent="0.2">
      <c r="A1149" t="s">
        <v>31161</v>
      </c>
      <c r="B1149" t="s">
        <v>31162</v>
      </c>
      <c r="C1149" t="s">
        <v>8704</v>
      </c>
      <c r="D1149" s="3"/>
      <c r="J1149" t="s">
        <v>31163</v>
      </c>
      <c r="K1149" t="s">
        <v>26311</v>
      </c>
      <c r="L1149" t="s">
        <v>1233</v>
      </c>
      <c r="M1149">
        <v>2</v>
      </c>
      <c r="P1149" s="2" t="s">
        <v>31164</v>
      </c>
      <c r="Q1149" t="s">
        <v>47</v>
      </c>
      <c r="S1149">
        <v>3.2404912635684009E-3</v>
      </c>
      <c r="T1149">
        <v>8.8734441305859946E-6</v>
      </c>
      <c r="U1149">
        <v>7.4723633588291705E-5</v>
      </c>
      <c r="V1149">
        <v>1.147239090641961E-4</v>
      </c>
      <c r="W1149">
        <v>9.7302632639184594E-4</v>
      </c>
      <c r="X1149">
        <v>1.9452581182122231E-4</v>
      </c>
      <c r="Y1149">
        <v>9.9999999999999992E-2</v>
      </c>
      <c r="Z1149">
        <v>2.3E-2</v>
      </c>
      <c r="AA1149">
        <v>0.14699999999999999</v>
      </c>
      <c r="AB1149">
        <v>0.83</v>
      </c>
      <c r="AC1149">
        <v>-0.89019999999999999</v>
      </c>
      <c r="AD1149" t="s">
        <v>48</v>
      </c>
      <c r="AE1149" t="s">
        <v>48</v>
      </c>
      <c r="AF1149" t="s">
        <v>48</v>
      </c>
    </row>
    <row r="1150" spans="1:32" hidden="1" outlineLevel="1" x14ac:dyDescent="0.2">
      <c r="A1150" t="s">
        <v>31165</v>
      </c>
      <c r="B1150" t="s">
        <v>31166</v>
      </c>
      <c r="C1150" t="s">
        <v>31167</v>
      </c>
      <c r="D1150" s="3"/>
      <c r="J1150" t="s">
        <v>31168</v>
      </c>
      <c r="K1150" t="s">
        <v>26311</v>
      </c>
      <c r="L1150" t="s">
        <v>1233</v>
      </c>
      <c r="M1150">
        <v>2</v>
      </c>
      <c r="P1150" s="2" t="s">
        <v>31169</v>
      </c>
      <c r="Q1150" t="s">
        <v>10648</v>
      </c>
      <c r="S1150">
        <v>0.1912081241607666</v>
      </c>
      <c r="T1150">
        <v>1.0081063010147769E-5</v>
      </c>
      <c r="U1150">
        <v>6.0314632719382644E-4</v>
      </c>
      <c r="V1150">
        <v>4.138181684538722E-4</v>
      </c>
      <c r="W1150">
        <v>0.16078069806098941</v>
      </c>
      <c r="X1150">
        <v>5.5300444364547729E-4</v>
      </c>
      <c r="Y1150">
        <v>5.7013125763125748E-2</v>
      </c>
      <c r="Z1150">
        <v>0.14099999999999999</v>
      </c>
      <c r="AA1150">
        <v>7.9000000000000001E-2</v>
      </c>
      <c r="AB1150">
        <v>0.78</v>
      </c>
      <c r="AC1150">
        <v>0.97099999999999997</v>
      </c>
      <c r="AD1150" t="s">
        <v>48</v>
      </c>
      <c r="AE1150" t="s">
        <v>48</v>
      </c>
      <c r="AF1150" t="s">
        <v>48</v>
      </c>
    </row>
    <row r="1151" spans="1:32" hidden="1" outlineLevel="1" x14ac:dyDescent="0.2">
      <c r="A1151" t="s">
        <v>31170</v>
      </c>
      <c r="B1151" t="s">
        <v>31171</v>
      </c>
      <c r="C1151" t="s">
        <v>27936</v>
      </c>
      <c r="D1151" s="3"/>
      <c r="J1151" t="s">
        <v>31172</v>
      </c>
      <c r="K1151" t="s">
        <v>26311</v>
      </c>
      <c r="L1151" t="s">
        <v>1233</v>
      </c>
      <c r="M1151">
        <v>2</v>
      </c>
      <c r="P1151" s="2" t="s">
        <v>31173</v>
      </c>
      <c r="Q1151" t="s">
        <v>47</v>
      </c>
      <c r="S1151">
        <v>1.346145640127361E-3</v>
      </c>
      <c r="T1151">
        <v>1.2692004020209421E-5</v>
      </c>
      <c r="U1151">
        <v>7.0276648330036551E-5</v>
      </c>
      <c r="V1151">
        <v>2.8426037169992918E-4</v>
      </c>
      <c r="W1151">
        <v>2.9202832956798369E-4</v>
      </c>
      <c r="X1151">
        <v>2.058850514004007E-4</v>
      </c>
      <c r="Y1151">
        <v>9.4469696969696954E-2</v>
      </c>
      <c r="Z1151">
        <v>0.128</v>
      </c>
      <c r="AA1151">
        <v>9.9000000000000005E-2</v>
      </c>
      <c r="AB1151">
        <v>0.77300000000000002</v>
      </c>
      <c r="AC1151">
        <v>0.76080000000000003</v>
      </c>
      <c r="AD1151" t="s">
        <v>48</v>
      </c>
      <c r="AE1151" t="s">
        <v>48</v>
      </c>
      <c r="AF1151" t="s">
        <v>48</v>
      </c>
    </row>
    <row r="1152" spans="1:32" hidden="1" outlineLevel="1" x14ac:dyDescent="0.2">
      <c r="A1152" t="s">
        <v>31174</v>
      </c>
      <c r="B1152" t="s">
        <v>31175</v>
      </c>
      <c r="C1152" t="s">
        <v>31176</v>
      </c>
      <c r="D1152" s="3"/>
      <c r="J1152" t="s">
        <v>31177</v>
      </c>
      <c r="K1152" t="s">
        <v>26311</v>
      </c>
      <c r="L1152" t="s">
        <v>1233</v>
      </c>
      <c r="M1152">
        <v>2</v>
      </c>
      <c r="P1152" s="2" t="s">
        <v>31178</v>
      </c>
      <c r="Q1152" t="s">
        <v>47</v>
      </c>
      <c r="S1152">
        <v>0.97568637132644653</v>
      </c>
      <c r="T1152">
        <v>3.0048942426219583E-4</v>
      </c>
      <c r="U1152">
        <v>0.50919312238693237</v>
      </c>
      <c r="V1152">
        <v>7.0751183666288853E-3</v>
      </c>
      <c r="W1152">
        <v>0.93850117921829224</v>
      </c>
      <c r="X1152">
        <v>1.9553913734853272E-3</v>
      </c>
      <c r="Y1152">
        <v>6.7424242424242414E-2</v>
      </c>
      <c r="Z1152">
        <v>7.2999999999999995E-2</v>
      </c>
      <c r="AA1152">
        <v>9.2999999999999999E-2</v>
      </c>
      <c r="AB1152">
        <v>0.83299999999999996</v>
      </c>
      <c r="AC1152">
        <v>-0.29420000000000002</v>
      </c>
      <c r="AD1152" t="s">
        <v>48</v>
      </c>
      <c r="AE1152" t="s">
        <v>48</v>
      </c>
      <c r="AF1152" t="s">
        <v>48</v>
      </c>
    </row>
    <row r="1153" spans="1:32" hidden="1" outlineLevel="1" x14ac:dyDescent="0.2">
      <c r="A1153" t="s">
        <v>31179</v>
      </c>
      <c r="B1153" t="s">
        <v>31180</v>
      </c>
      <c r="C1153" t="s">
        <v>31181</v>
      </c>
      <c r="D1153" s="3"/>
      <c r="J1153" t="s">
        <v>31182</v>
      </c>
      <c r="K1153" t="s">
        <v>26311</v>
      </c>
      <c r="L1153" t="s">
        <v>1233</v>
      </c>
      <c r="M1153">
        <v>2</v>
      </c>
      <c r="P1153" s="2" t="s">
        <v>31183</v>
      </c>
      <c r="Q1153" t="s">
        <v>47</v>
      </c>
      <c r="S1153">
        <v>6.1959228478372097E-3</v>
      </c>
      <c r="T1153">
        <v>9.3266944531933405E-6</v>
      </c>
      <c r="U1153">
        <v>2.5135447503998881E-4</v>
      </c>
      <c r="V1153">
        <v>3.4419729490764439E-4</v>
      </c>
      <c r="W1153">
        <v>2.0620191935449839E-3</v>
      </c>
      <c r="X1153">
        <v>6.0986011521890759E-4</v>
      </c>
      <c r="Y1153">
        <v>1.2500000000000001E-2</v>
      </c>
      <c r="Z1153">
        <v>0</v>
      </c>
      <c r="AA1153">
        <v>0</v>
      </c>
      <c r="AB1153">
        <v>1</v>
      </c>
      <c r="AC1153">
        <v>0</v>
      </c>
      <c r="AD1153" t="s">
        <v>48</v>
      </c>
      <c r="AE1153" t="s">
        <v>48</v>
      </c>
      <c r="AF1153" t="s">
        <v>48</v>
      </c>
    </row>
    <row r="1154" spans="1:32" hidden="1" outlineLevel="1" x14ac:dyDescent="0.2">
      <c r="A1154" t="s">
        <v>31184</v>
      </c>
      <c r="B1154" t="s">
        <v>31185</v>
      </c>
      <c r="C1154" t="s">
        <v>31186</v>
      </c>
      <c r="D1154" s="3"/>
      <c r="J1154" t="s">
        <v>31187</v>
      </c>
      <c r="K1154" t="s">
        <v>26311</v>
      </c>
      <c r="L1154" t="s">
        <v>1233</v>
      </c>
      <c r="M1154">
        <v>2</v>
      </c>
      <c r="P1154" s="2" t="s">
        <v>31188</v>
      </c>
      <c r="Q1154" t="s">
        <v>47</v>
      </c>
      <c r="S1154">
        <v>9.2027243226766586E-4</v>
      </c>
      <c r="T1154">
        <v>5.8834366427618079E-6</v>
      </c>
      <c r="U1154">
        <v>3.9528211345896118E-5</v>
      </c>
      <c r="V1154">
        <v>5.303829675540328E-5</v>
      </c>
      <c r="W1154">
        <v>3.3120409352704883E-4</v>
      </c>
      <c r="X1154">
        <v>7.5826552347280085E-5</v>
      </c>
      <c r="Y1154">
        <v>9.9999999999999978E-2</v>
      </c>
      <c r="Z1154">
        <v>0.13400000000000001</v>
      </c>
      <c r="AA1154">
        <v>0.128</v>
      </c>
      <c r="AB1154">
        <v>0.73799999999999999</v>
      </c>
      <c r="AC1154">
        <v>0.33040000000000003</v>
      </c>
      <c r="AD1154" t="s">
        <v>48</v>
      </c>
      <c r="AE1154" t="s">
        <v>48</v>
      </c>
      <c r="AF1154" t="s">
        <v>48</v>
      </c>
    </row>
    <row r="1155" spans="1:32" hidden="1" outlineLevel="1" x14ac:dyDescent="0.2">
      <c r="A1155" t="s">
        <v>31189</v>
      </c>
      <c r="B1155" t="s">
        <v>31190</v>
      </c>
      <c r="C1155" t="s">
        <v>31191</v>
      </c>
      <c r="D1155" s="3"/>
      <c r="J1155" t="s">
        <v>31192</v>
      </c>
      <c r="K1155" t="s">
        <v>26311</v>
      </c>
      <c r="L1155" t="s">
        <v>1233</v>
      </c>
      <c r="M1155">
        <v>2</v>
      </c>
      <c r="P1155" s="2" t="s">
        <v>31193</v>
      </c>
      <c r="Q1155" t="s">
        <v>47</v>
      </c>
      <c r="S1155">
        <v>0.20632046461105349</v>
      </c>
      <c r="T1155">
        <v>2.4443994334433231E-5</v>
      </c>
      <c r="U1155">
        <v>5.8185271918773651E-2</v>
      </c>
      <c r="V1155">
        <v>1.50264601688832E-3</v>
      </c>
      <c r="W1155">
        <v>6.0900688171386719E-2</v>
      </c>
      <c r="X1155">
        <v>3.7251904723234469E-4</v>
      </c>
      <c r="Y1155">
        <v>0.1105442176870748</v>
      </c>
      <c r="Z1155">
        <v>9.1999999999999998E-2</v>
      </c>
      <c r="AA1155">
        <v>6.3E-2</v>
      </c>
      <c r="AB1155">
        <v>0.84599999999999997</v>
      </c>
      <c r="AC1155">
        <v>0.59799999999999998</v>
      </c>
      <c r="AD1155" t="s">
        <v>48</v>
      </c>
      <c r="AE1155" t="s">
        <v>48</v>
      </c>
      <c r="AF1155" t="s">
        <v>48</v>
      </c>
    </row>
    <row r="1156" spans="1:32" hidden="1" outlineLevel="1" x14ac:dyDescent="0.2">
      <c r="A1156" t="s">
        <v>31194</v>
      </c>
      <c r="B1156" t="s">
        <v>31195</v>
      </c>
      <c r="C1156" t="s">
        <v>31196</v>
      </c>
      <c r="D1156" s="3"/>
      <c r="J1156" t="s">
        <v>31197</v>
      </c>
      <c r="K1156" t="s">
        <v>26311</v>
      </c>
      <c r="L1156" t="s">
        <v>1233</v>
      </c>
      <c r="M1156">
        <v>2</v>
      </c>
      <c r="P1156" s="2" t="s">
        <v>31198</v>
      </c>
      <c r="Q1156" t="s">
        <v>47</v>
      </c>
      <c r="S1156">
        <v>1.223217509686947E-2</v>
      </c>
      <c r="T1156">
        <v>1.4070645192987291E-5</v>
      </c>
      <c r="U1156">
        <v>6.8738642148673526E-3</v>
      </c>
      <c r="V1156">
        <v>1.527591666672379E-4</v>
      </c>
      <c r="W1156">
        <v>4.8955534584820271E-3</v>
      </c>
      <c r="X1156">
        <v>2.320810599485412E-4</v>
      </c>
      <c r="Y1156">
        <v>0.1020408163265306</v>
      </c>
      <c r="Z1156">
        <v>0.17699999999999999</v>
      </c>
      <c r="AA1156">
        <v>7.1999999999999995E-2</v>
      </c>
      <c r="AB1156">
        <v>0.752</v>
      </c>
      <c r="AC1156">
        <v>0.94510000000000005</v>
      </c>
      <c r="AD1156" t="s">
        <v>48</v>
      </c>
      <c r="AE1156" t="s">
        <v>48</v>
      </c>
      <c r="AF1156" t="s">
        <v>48</v>
      </c>
    </row>
    <row r="1157" spans="1:32" hidden="1" outlineLevel="1" x14ac:dyDescent="0.2">
      <c r="A1157" t="s">
        <v>31199</v>
      </c>
      <c r="B1157" t="s">
        <v>31200</v>
      </c>
      <c r="C1157" t="s">
        <v>25235</v>
      </c>
      <c r="D1157" s="3"/>
      <c r="J1157" t="s">
        <v>31201</v>
      </c>
      <c r="K1157" t="s">
        <v>26311</v>
      </c>
      <c r="L1157" t="s">
        <v>1233</v>
      </c>
      <c r="M1157">
        <v>2</v>
      </c>
      <c r="P1157" s="2" t="s">
        <v>31202</v>
      </c>
      <c r="Q1157" t="s">
        <v>10060</v>
      </c>
      <c r="S1157">
        <v>6.2564346008002758E-3</v>
      </c>
      <c r="T1157">
        <v>8.9121158453053795E-6</v>
      </c>
      <c r="U1157">
        <v>1.0295288666384291E-4</v>
      </c>
      <c r="V1157">
        <v>2.4341684184037149E-4</v>
      </c>
      <c r="W1157">
        <v>2.083348343148828E-3</v>
      </c>
      <c r="X1157">
        <v>2.0100628898944711E-4</v>
      </c>
      <c r="Y1157">
        <v>0.1735714285714286</v>
      </c>
      <c r="Z1157">
        <v>9.8000000000000004E-2</v>
      </c>
      <c r="AA1157">
        <v>0.14899999999999999</v>
      </c>
      <c r="AB1157">
        <v>0.753</v>
      </c>
      <c r="AC1157">
        <v>-0.12230000000000001</v>
      </c>
      <c r="AD1157" t="s">
        <v>48</v>
      </c>
      <c r="AE1157" t="s">
        <v>48</v>
      </c>
      <c r="AF1157" t="s">
        <v>48</v>
      </c>
    </row>
    <row r="1158" spans="1:32" hidden="1" outlineLevel="1" x14ac:dyDescent="0.2">
      <c r="A1158" t="s">
        <v>31203</v>
      </c>
      <c r="B1158" t="s">
        <v>31204</v>
      </c>
      <c r="C1158" t="s">
        <v>31205</v>
      </c>
      <c r="D1158" s="3"/>
      <c r="J1158" t="s">
        <v>31206</v>
      </c>
      <c r="K1158" t="s">
        <v>26311</v>
      </c>
      <c r="L1158" t="s">
        <v>1233</v>
      </c>
      <c r="M1158">
        <v>2</v>
      </c>
      <c r="P1158" s="2" t="s">
        <v>31207</v>
      </c>
      <c r="Q1158" t="s">
        <v>47</v>
      </c>
      <c r="S1158">
        <v>1.3863570056855681E-3</v>
      </c>
      <c r="T1158">
        <v>9.6955600383807905E-6</v>
      </c>
      <c r="U1158">
        <v>1.726406771922484E-4</v>
      </c>
      <c r="V1158">
        <v>1.619966787984595E-4</v>
      </c>
      <c r="W1158">
        <v>5.3956347983330488E-4</v>
      </c>
      <c r="X1158">
        <v>9.1921552666462958E-5</v>
      </c>
      <c r="Y1158">
        <v>0.1133333333333333</v>
      </c>
      <c r="Z1158">
        <v>0.10199999999999999</v>
      </c>
      <c r="AA1158">
        <v>4.9000000000000002E-2</v>
      </c>
      <c r="AB1158">
        <v>0.84799999999999998</v>
      </c>
      <c r="AC1158">
        <v>0.63690000000000002</v>
      </c>
      <c r="AD1158" t="s">
        <v>48</v>
      </c>
      <c r="AE1158" t="s">
        <v>48</v>
      </c>
      <c r="AF1158" t="s">
        <v>48</v>
      </c>
    </row>
    <row r="1159" spans="1:32" hidden="1" outlineLevel="1" x14ac:dyDescent="0.2">
      <c r="A1159" t="s">
        <v>31208</v>
      </c>
      <c r="B1159" t="s">
        <v>31209</v>
      </c>
      <c r="C1159" t="s">
        <v>31210</v>
      </c>
      <c r="D1159" s="3"/>
      <c r="J1159" t="s">
        <v>31211</v>
      </c>
      <c r="K1159" t="s">
        <v>26311</v>
      </c>
      <c r="L1159" t="s">
        <v>1233</v>
      </c>
      <c r="M1159">
        <v>2</v>
      </c>
      <c r="P1159" s="2" t="s">
        <v>31212</v>
      </c>
      <c r="Q1159" t="s">
        <v>47</v>
      </c>
      <c r="S1159">
        <v>0.14190661907196039</v>
      </c>
      <c r="T1159">
        <v>3.018882489413954E-5</v>
      </c>
      <c r="U1159">
        <v>8.1437945365905762E-2</v>
      </c>
      <c r="V1159">
        <v>1.662550494074821E-3</v>
      </c>
      <c r="W1159">
        <v>2.497179061174393E-2</v>
      </c>
      <c r="X1159">
        <v>7.1355904219672084E-4</v>
      </c>
      <c r="Y1159">
        <v>7.3333333333333334E-2</v>
      </c>
      <c r="Z1159">
        <v>0.114</v>
      </c>
      <c r="AA1159">
        <v>0.21</v>
      </c>
      <c r="AB1159">
        <v>0.67500000000000004</v>
      </c>
      <c r="AC1159">
        <v>-0.97450000000000003</v>
      </c>
      <c r="AD1159" t="s">
        <v>48</v>
      </c>
      <c r="AE1159" t="s">
        <v>48</v>
      </c>
      <c r="AF1159" t="s">
        <v>48</v>
      </c>
    </row>
    <row r="1160" spans="1:32" hidden="1" outlineLevel="1" x14ac:dyDescent="0.2">
      <c r="A1160" t="s">
        <v>31213</v>
      </c>
      <c r="B1160" t="s">
        <v>31214</v>
      </c>
      <c r="C1160" t="s">
        <v>31215</v>
      </c>
      <c r="D1160" s="3"/>
      <c r="J1160" t="s">
        <v>31216</v>
      </c>
      <c r="K1160" t="s">
        <v>26311</v>
      </c>
      <c r="L1160" t="s">
        <v>1233</v>
      </c>
      <c r="M1160">
        <v>2</v>
      </c>
      <c r="P1160" s="2" t="s">
        <v>31217</v>
      </c>
      <c r="Q1160" t="s">
        <v>47</v>
      </c>
      <c r="S1160">
        <v>0.46762245893478388</v>
      </c>
      <c r="T1160">
        <v>4.2486917664064088E-5</v>
      </c>
      <c r="U1160">
        <v>0.1227322965860367</v>
      </c>
      <c r="V1160">
        <v>1.3158801011741159E-3</v>
      </c>
      <c r="W1160">
        <v>0.27832552790641779</v>
      </c>
      <c r="X1160">
        <v>5.0141941756010056E-4</v>
      </c>
      <c r="Y1160">
        <v>0.24742063492063501</v>
      </c>
      <c r="Z1160">
        <v>0.16900000000000001</v>
      </c>
      <c r="AA1160">
        <v>4.8000000000000001E-2</v>
      </c>
      <c r="AB1160">
        <v>0.78300000000000003</v>
      </c>
      <c r="AC1160">
        <v>0.93600000000000005</v>
      </c>
      <c r="AD1160" t="s">
        <v>48</v>
      </c>
      <c r="AE1160" t="s">
        <v>48</v>
      </c>
      <c r="AF1160" t="s">
        <v>48</v>
      </c>
    </row>
    <row r="1161" spans="1:32" hidden="1" outlineLevel="1" x14ac:dyDescent="0.2">
      <c r="A1161" t="s">
        <v>31218</v>
      </c>
      <c r="B1161" t="s">
        <v>31219</v>
      </c>
      <c r="C1161" t="s">
        <v>31220</v>
      </c>
      <c r="D1161" s="3"/>
      <c r="J1161" t="s">
        <v>31221</v>
      </c>
      <c r="K1161" t="s">
        <v>26311</v>
      </c>
      <c r="L1161" t="s">
        <v>1233</v>
      </c>
      <c r="M1161">
        <v>2</v>
      </c>
      <c r="P1161" s="2" t="s">
        <v>31222</v>
      </c>
      <c r="Q1161" t="s">
        <v>47</v>
      </c>
      <c r="S1161">
        <v>2.6609355118125681E-3</v>
      </c>
      <c r="T1161">
        <v>1.043383144860854E-5</v>
      </c>
      <c r="U1161">
        <v>1.222976861754432E-4</v>
      </c>
      <c r="V1161">
        <v>1.6532455629203471E-4</v>
      </c>
      <c r="W1161">
        <v>8.6561677744612098E-4</v>
      </c>
      <c r="X1161">
        <v>2.7738491189666092E-4</v>
      </c>
      <c r="Y1161">
        <v>0.1002164502164502</v>
      </c>
      <c r="Z1161">
        <v>0.24199999999999999</v>
      </c>
      <c r="AA1161">
        <v>0</v>
      </c>
      <c r="AB1161">
        <v>0.75800000000000001</v>
      </c>
      <c r="AC1161">
        <v>0.62480000000000002</v>
      </c>
      <c r="AD1161" t="s">
        <v>48</v>
      </c>
      <c r="AE1161" t="s">
        <v>48</v>
      </c>
      <c r="AF1161" t="s">
        <v>48</v>
      </c>
    </row>
    <row r="1162" spans="1:32" hidden="1" outlineLevel="1" x14ac:dyDescent="0.2">
      <c r="A1162" t="s">
        <v>31223</v>
      </c>
      <c r="B1162" t="s">
        <v>31224</v>
      </c>
      <c r="C1162" t="s">
        <v>31225</v>
      </c>
      <c r="D1162" s="3"/>
      <c r="J1162" t="s">
        <v>31226</v>
      </c>
      <c r="K1162" t="s">
        <v>26311</v>
      </c>
      <c r="L1162" t="s">
        <v>1233</v>
      </c>
      <c r="M1162">
        <v>2</v>
      </c>
      <c r="P1162" s="2" t="s">
        <v>31227</v>
      </c>
      <c r="Q1162" t="s">
        <v>47</v>
      </c>
      <c r="S1162">
        <v>0.8127676248550415</v>
      </c>
      <c r="T1162">
        <v>6.420518911909312E-5</v>
      </c>
      <c r="U1162">
        <v>0.15316601097583771</v>
      </c>
      <c r="V1162">
        <v>2.44097039103508E-3</v>
      </c>
      <c r="W1162">
        <v>0.69507300853729248</v>
      </c>
      <c r="X1162">
        <v>6.3834246248006821E-4</v>
      </c>
      <c r="Y1162">
        <v>0.2142857142857143</v>
      </c>
      <c r="Z1162">
        <v>9.7000000000000003E-2</v>
      </c>
      <c r="AA1162">
        <v>0.111</v>
      </c>
      <c r="AB1162">
        <v>0.79200000000000004</v>
      </c>
      <c r="AC1162">
        <v>-0.1434</v>
      </c>
      <c r="AD1162" t="s">
        <v>48</v>
      </c>
      <c r="AE1162" t="s">
        <v>48</v>
      </c>
      <c r="AF1162" t="s">
        <v>48</v>
      </c>
    </row>
    <row r="1163" spans="1:32" hidden="1" outlineLevel="1" x14ac:dyDescent="0.2">
      <c r="A1163" t="s">
        <v>31228</v>
      </c>
      <c r="B1163" t="s">
        <v>31229</v>
      </c>
      <c r="C1163" t="s">
        <v>19264</v>
      </c>
      <c r="D1163" s="3"/>
      <c r="J1163" t="s">
        <v>31230</v>
      </c>
      <c r="K1163" t="s">
        <v>26311</v>
      </c>
      <c r="L1163" t="s">
        <v>1233</v>
      </c>
      <c r="M1163">
        <v>2</v>
      </c>
      <c r="P1163" s="2" t="s">
        <v>31231</v>
      </c>
      <c r="Q1163" t="s">
        <v>47</v>
      </c>
      <c r="S1163">
        <v>3.0435406370088458E-4</v>
      </c>
      <c r="T1163">
        <v>2.325613877474098E-6</v>
      </c>
      <c r="U1163">
        <v>1.5473200619453561E-5</v>
      </c>
      <c r="V1163">
        <v>4.5733977458439767E-5</v>
      </c>
      <c r="W1163">
        <v>1.4294766879174861E-4</v>
      </c>
      <c r="X1163">
        <v>1.588587838341482E-5</v>
      </c>
      <c r="Y1163">
        <v>0</v>
      </c>
      <c r="Z1163">
        <v>0.05</v>
      </c>
      <c r="AA1163">
        <v>0</v>
      </c>
      <c r="AB1163">
        <v>0.95</v>
      </c>
      <c r="AC1163">
        <v>5.16E-2</v>
      </c>
      <c r="AD1163" t="s">
        <v>48</v>
      </c>
      <c r="AE1163" t="s">
        <v>48</v>
      </c>
      <c r="AF1163" t="s">
        <v>48</v>
      </c>
    </row>
    <row r="1164" spans="1:32" hidden="1" outlineLevel="1" x14ac:dyDescent="0.2">
      <c r="A1164" t="s">
        <v>31232</v>
      </c>
      <c r="B1164" t="s">
        <v>31233</v>
      </c>
      <c r="C1164" t="s">
        <v>31234</v>
      </c>
      <c r="D1164" s="3"/>
      <c r="J1164" t="s">
        <v>31235</v>
      </c>
      <c r="K1164" t="s">
        <v>26311</v>
      </c>
      <c r="L1164" t="s">
        <v>1233</v>
      </c>
      <c r="M1164">
        <v>2</v>
      </c>
      <c r="P1164" s="2" t="s">
        <v>31236</v>
      </c>
      <c r="Q1164" t="s">
        <v>10150</v>
      </c>
      <c r="S1164">
        <v>7.4412655085325241E-3</v>
      </c>
      <c r="T1164">
        <v>2.2776959667680788E-5</v>
      </c>
      <c r="U1164">
        <v>1.1882212711498139E-3</v>
      </c>
      <c r="V1164">
        <v>2.277529856655747E-4</v>
      </c>
      <c r="W1164">
        <v>2.5144193787127729E-3</v>
      </c>
      <c r="X1164">
        <v>7.9929374624043703E-4</v>
      </c>
      <c r="Y1164">
        <v>6.8402777777777785E-2</v>
      </c>
      <c r="Z1164">
        <v>0.16300000000000001</v>
      </c>
      <c r="AA1164">
        <v>0.11899999999999999</v>
      </c>
      <c r="AB1164">
        <v>0.71799999999999997</v>
      </c>
      <c r="AC1164">
        <v>0.8619</v>
      </c>
      <c r="AD1164" t="s">
        <v>48</v>
      </c>
      <c r="AE1164" t="s">
        <v>48</v>
      </c>
      <c r="AF1164" t="s">
        <v>48</v>
      </c>
    </row>
    <row r="1165" spans="1:32" hidden="1" outlineLevel="1" x14ac:dyDescent="0.2">
      <c r="A1165" t="s">
        <v>31237</v>
      </c>
      <c r="B1165" t="s">
        <v>31238</v>
      </c>
      <c r="C1165" t="s">
        <v>26828</v>
      </c>
      <c r="D1165" s="3"/>
      <c r="J1165" t="s">
        <v>31239</v>
      </c>
      <c r="K1165" t="s">
        <v>26311</v>
      </c>
      <c r="L1165" t="s">
        <v>1233</v>
      </c>
      <c r="M1165">
        <v>2</v>
      </c>
      <c r="P1165" s="2" t="s">
        <v>31240</v>
      </c>
      <c r="Q1165" t="s">
        <v>47</v>
      </c>
      <c r="S1165">
        <v>3.3362351357936859E-2</v>
      </c>
      <c r="T1165">
        <v>2.0750887415488251E-5</v>
      </c>
      <c r="U1165">
        <v>4.8701590276323259E-4</v>
      </c>
      <c r="V1165">
        <v>4.9214082537218928E-4</v>
      </c>
      <c r="W1165">
        <v>1.181446760892868E-2</v>
      </c>
      <c r="X1165">
        <v>2.188479527831078E-3</v>
      </c>
      <c r="Y1165">
        <v>-0.1253968253968254</v>
      </c>
      <c r="Z1165">
        <v>4.5999999999999999E-2</v>
      </c>
      <c r="AA1165">
        <v>0.19900000000000001</v>
      </c>
      <c r="AB1165">
        <v>0.755</v>
      </c>
      <c r="AC1165">
        <v>-0.95009999999999994</v>
      </c>
      <c r="AD1165" t="s">
        <v>48</v>
      </c>
      <c r="AE1165" t="s">
        <v>48</v>
      </c>
      <c r="AF1165" t="s">
        <v>48</v>
      </c>
    </row>
    <row r="1166" spans="1:32" hidden="1" outlineLevel="1" x14ac:dyDescent="0.2">
      <c r="A1166" t="s">
        <v>31241</v>
      </c>
      <c r="B1166" t="s">
        <v>31242</v>
      </c>
      <c r="C1166" t="s">
        <v>31243</v>
      </c>
      <c r="D1166" s="3"/>
      <c r="J1166" t="s">
        <v>31244</v>
      </c>
      <c r="K1166" t="s">
        <v>26311</v>
      </c>
      <c r="L1166" t="s">
        <v>1233</v>
      </c>
      <c r="M1166">
        <v>2</v>
      </c>
      <c r="P1166" s="2" t="s">
        <v>31245</v>
      </c>
      <c r="Q1166" t="s">
        <v>47</v>
      </c>
      <c r="S1166">
        <v>0.36429619789123541</v>
      </c>
      <c r="T1166">
        <v>7.8614990343339741E-5</v>
      </c>
      <c r="U1166">
        <v>0.3458215594291687</v>
      </c>
      <c r="V1166">
        <v>2.7618862222880129E-3</v>
      </c>
      <c r="W1166">
        <v>3.6111865192651749E-2</v>
      </c>
      <c r="X1166">
        <v>1.721490873023868E-3</v>
      </c>
      <c r="Y1166">
        <v>0.1093537414965986</v>
      </c>
      <c r="Z1166">
        <v>0.11</v>
      </c>
      <c r="AA1166">
        <v>0.125</v>
      </c>
      <c r="AB1166">
        <v>0.76500000000000001</v>
      </c>
      <c r="AC1166">
        <v>-0.72340000000000004</v>
      </c>
      <c r="AD1166" t="s">
        <v>48</v>
      </c>
      <c r="AE1166" t="s">
        <v>48</v>
      </c>
      <c r="AF1166" t="s">
        <v>48</v>
      </c>
    </row>
    <row r="1167" spans="1:32" hidden="1" outlineLevel="1" x14ac:dyDescent="0.2">
      <c r="A1167" t="s">
        <v>31246</v>
      </c>
      <c r="B1167" t="s">
        <v>31247</v>
      </c>
      <c r="C1167" t="s">
        <v>31248</v>
      </c>
      <c r="D1167" s="3"/>
      <c r="J1167" t="s">
        <v>31249</v>
      </c>
      <c r="K1167" t="s">
        <v>26311</v>
      </c>
      <c r="L1167" t="s">
        <v>1233</v>
      </c>
      <c r="M1167">
        <v>2</v>
      </c>
      <c r="P1167" s="2" t="s">
        <v>31250</v>
      </c>
      <c r="Q1167" t="s">
        <v>47</v>
      </c>
      <c r="S1167">
        <v>0.23801447451114649</v>
      </c>
      <c r="T1167">
        <v>9.4194692792370915E-6</v>
      </c>
      <c r="U1167">
        <v>3.9160941378213471E-4</v>
      </c>
      <c r="V1167">
        <v>5.2954180864617229E-4</v>
      </c>
      <c r="W1167">
        <v>0.2293545603752136</v>
      </c>
      <c r="X1167">
        <v>3.1202088575810189E-4</v>
      </c>
      <c r="Y1167">
        <v>5.8333333333333327E-2</v>
      </c>
      <c r="Z1167">
        <v>7.1999999999999995E-2</v>
      </c>
      <c r="AA1167">
        <v>4.1000000000000002E-2</v>
      </c>
      <c r="AB1167">
        <v>0.88600000000000001</v>
      </c>
      <c r="AC1167">
        <v>0.2732</v>
      </c>
      <c r="AD1167" t="s">
        <v>48</v>
      </c>
      <c r="AE1167" t="s">
        <v>48</v>
      </c>
      <c r="AF1167" t="s">
        <v>48</v>
      </c>
    </row>
    <row r="1168" spans="1:32" hidden="1" outlineLevel="1" x14ac:dyDescent="0.2">
      <c r="A1168" t="s">
        <v>31251</v>
      </c>
      <c r="B1168" t="s">
        <v>31252</v>
      </c>
      <c r="C1168" t="s">
        <v>31253</v>
      </c>
      <c r="D1168" s="3"/>
      <c r="J1168" t="s">
        <v>31254</v>
      </c>
      <c r="K1168" t="s">
        <v>26311</v>
      </c>
      <c r="L1168" t="s">
        <v>1233</v>
      </c>
      <c r="M1168">
        <v>2</v>
      </c>
      <c r="P1168" s="2" t="s">
        <v>31255</v>
      </c>
      <c r="Q1168" t="s">
        <v>47</v>
      </c>
      <c r="S1168">
        <v>1.789103448390961E-2</v>
      </c>
      <c r="T1168">
        <v>1.8193470168625939E-5</v>
      </c>
      <c r="U1168">
        <v>3.895890258718282E-4</v>
      </c>
      <c r="V1168">
        <v>3.8698184653185308E-4</v>
      </c>
      <c r="W1168">
        <v>4.6875611878931522E-3</v>
      </c>
      <c r="X1168">
        <v>1.670962665230036E-3</v>
      </c>
      <c r="Y1168">
        <v>-0.2416666666666667</v>
      </c>
      <c r="Z1168">
        <v>0.124</v>
      </c>
      <c r="AA1168">
        <v>6.6000000000000003E-2</v>
      </c>
      <c r="AB1168">
        <v>0.81</v>
      </c>
      <c r="AC1168">
        <v>0.31819999999999998</v>
      </c>
      <c r="AD1168" t="s">
        <v>48</v>
      </c>
      <c r="AE1168" t="s">
        <v>48</v>
      </c>
      <c r="AF1168" t="s">
        <v>48</v>
      </c>
    </row>
    <row r="1169" spans="1:32" hidden="1" outlineLevel="1" x14ac:dyDescent="0.2">
      <c r="A1169" t="s">
        <v>31256</v>
      </c>
      <c r="B1169" t="s">
        <v>31257</v>
      </c>
      <c r="C1169" t="s">
        <v>31258</v>
      </c>
      <c r="D1169" s="3"/>
      <c r="J1169" t="s">
        <v>31259</v>
      </c>
      <c r="K1169" t="s">
        <v>26311</v>
      </c>
      <c r="L1169" t="s">
        <v>1233</v>
      </c>
      <c r="M1169">
        <v>2</v>
      </c>
      <c r="P1169" s="2" t="s">
        <v>31260</v>
      </c>
      <c r="Q1169" t="s">
        <v>10132</v>
      </c>
      <c r="S1169">
        <v>0.11092486977577209</v>
      </c>
      <c r="T1169">
        <v>3.2743304473115131E-5</v>
      </c>
      <c r="U1169">
        <v>4.7187983989715583E-2</v>
      </c>
      <c r="V1169">
        <v>1.2791886692866681E-3</v>
      </c>
      <c r="W1169">
        <v>1.4789693057537081E-2</v>
      </c>
      <c r="X1169">
        <v>2.0937926601618528E-3</v>
      </c>
      <c r="Y1169">
        <v>0.20519841269841271</v>
      </c>
      <c r="Z1169">
        <v>0.21199999999999999</v>
      </c>
      <c r="AA1169">
        <v>6.8000000000000005E-2</v>
      </c>
      <c r="AB1169">
        <v>0.71899999999999997</v>
      </c>
      <c r="AC1169">
        <v>0.89659999999999995</v>
      </c>
      <c r="AD1169" t="s">
        <v>48</v>
      </c>
      <c r="AE1169" t="s">
        <v>48</v>
      </c>
      <c r="AF1169" t="s">
        <v>48</v>
      </c>
    </row>
    <row r="1170" spans="1:32" hidden="1" outlineLevel="1" x14ac:dyDescent="0.2">
      <c r="A1170" t="s">
        <v>31261</v>
      </c>
      <c r="B1170" t="s">
        <v>31262</v>
      </c>
      <c r="C1170" t="s">
        <v>14990</v>
      </c>
      <c r="D1170" s="3"/>
      <c r="J1170" t="s">
        <v>31263</v>
      </c>
      <c r="K1170" t="s">
        <v>26311</v>
      </c>
      <c r="L1170" t="s">
        <v>1233</v>
      </c>
      <c r="M1170">
        <v>2</v>
      </c>
      <c r="P1170" s="2" t="s">
        <v>31264</v>
      </c>
      <c r="Q1170" t="s">
        <v>47</v>
      </c>
      <c r="S1170">
        <v>0.95196771621704102</v>
      </c>
      <c r="T1170">
        <v>1.772512769093737E-4</v>
      </c>
      <c r="U1170">
        <v>2.7690079063177109E-2</v>
      </c>
      <c r="V1170">
        <v>1.266416162252426E-2</v>
      </c>
      <c r="W1170">
        <v>0.92509257793426514</v>
      </c>
      <c r="X1170">
        <v>1.9856130238622431E-3</v>
      </c>
      <c r="Y1170">
        <v>-0.20833333333333329</v>
      </c>
      <c r="Z1170">
        <v>7.1999999999999995E-2</v>
      </c>
      <c r="AA1170">
        <v>0.17100000000000001</v>
      </c>
      <c r="AB1170">
        <v>0.75700000000000001</v>
      </c>
      <c r="AC1170">
        <v>-0.56100000000000005</v>
      </c>
      <c r="AD1170" t="s">
        <v>48</v>
      </c>
      <c r="AE1170" t="s">
        <v>48</v>
      </c>
      <c r="AF1170" t="s">
        <v>48</v>
      </c>
    </row>
    <row r="1171" spans="1:32" hidden="1" outlineLevel="1" x14ac:dyDescent="0.2">
      <c r="A1171" t="s">
        <v>31265</v>
      </c>
      <c r="B1171" t="s">
        <v>31266</v>
      </c>
      <c r="C1171" t="s">
        <v>31267</v>
      </c>
      <c r="D1171" s="3"/>
      <c r="J1171" t="s">
        <v>31268</v>
      </c>
      <c r="K1171" t="s">
        <v>26311</v>
      </c>
      <c r="L1171" t="s">
        <v>1233</v>
      </c>
      <c r="M1171">
        <v>2</v>
      </c>
      <c r="P1171" s="2" t="s">
        <v>31269</v>
      </c>
      <c r="Q1171" t="s">
        <v>10150</v>
      </c>
      <c r="S1171">
        <v>1.10461178701371E-3</v>
      </c>
      <c r="T1171">
        <v>9.3064982138457708E-6</v>
      </c>
      <c r="U1171">
        <v>7.8772427514195442E-5</v>
      </c>
      <c r="V1171">
        <v>5.7825149269774563E-5</v>
      </c>
      <c r="W1171">
        <v>4.6902414760552352E-4</v>
      </c>
      <c r="X1171">
        <v>9.5364710432477295E-5</v>
      </c>
      <c r="Y1171">
        <v>5.3095238095238091E-2</v>
      </c>
      <c r="Z1171">
        <v>0.108</v>
      </c>
      <c r="AA1171">
        <v>0.126</v>
      </c>
      <c r="AB1171">
        <v>0.76600000000000001</v>
      </c>
      <c r="AC1171">
        <v>-0.48159999999999997</v>
      </c>
      <c r="AD1171" t="s">
        <v>48</v>
      </c>
      <c r="AE1171" t="s">
        <v>48</v>
      </c>
      <c r="AF1171" t="s">
        <v>48</v>
      </c>
    </row>
    <row r="1172" spans="1:32" hidden="1" outlineLevel="1" x14ac:dyDescent="0.2">
      <c r="A1172" t="s">
        <v>31270</v>
      </c>
      <c r="B1172" t="s">
        <v>31271</v>
      </c>
      <c r="C1172" t="s">
        <v>31272</v>
      </c>
      <c r="D1172" s="3"/>
      <c r="J1172" t="s">
        <v>31273</v>
      </c>
      <c r="K1172" t="s">
        <v>26311</v>
      </c>
      <c r="L1172" t="s">
        <v>1233</v>
      </c>
      <c r="M1172">
        <v>2</v>
      </c>
      <c r="P1172" s="2" t="s">
        <v>31274</v>
      </c>
      <c r="Q1172" t="s">
        <v>47</v>
      </c>
      <c r="S1172">
        <v>0.79723644256591797</v>
      </c>
      <c r="T1172">
        <v>1.7727121303323659E-4</v>
      </c>
      <c r="U1172">
        <v>0.34341758489608759</v>
      </c>
      <c r="V1172">
        <v>3.5625833552330728E-3</v>
      </c>
      <c r="W1172">
        <v>0.16877239942550659</v>
      </c>
      <c r="X1172">
        <v>1.169012975879014E-3</v>
      </c>
      <c r="Y1172">
        <v>0.125</v>
      </c>
      <c r="Z1172">
        <v>0</v>
      </c>
      <c r="AA1172">
        <v>0</v>
      </c>
      <c r="AB1172">
        <v>1</v>
      </c>
      <c r="AC1172">
        <v>0</v>
      </c>
      <c r="AD1172" t="s">
        <v>48</v>
      </c>
      <c r="AE1172" t="s">
        <v>48</v>
      </c>
      <c r="AF1172" t="s">
        <v>48</v>
      </c>
    </row>
    <row r="1173" spans="1:32" hidden="1" outlineLevel="1" x14ac:dyDescent="0.2">
      <c r="A1173" t="s">
        <v>31275</v>
      </c>
      <c r="B1173" t="s">
        <v>31276</v>
      </c>
      <c r="C1173" t="s">
        <v>31277</v>
      </c>
      <c r="D1173" s="3"/>
      <c r="J1173" t="s">
        <v>31278</v>
      </c>
      <c r="K1173" t="s">
        <v>26311</v>
      </c>
      <c r="L1173" t="s">
        <v>1233</v>
      </c>
      <c r="M1173">
        <v>2</v>
      </c>
      <c r="P1173" s="2" t="s">
        <v>31279</v>
      </c>
      <c r="Q1173" t="s">
        <v>47</v>
      </c>
      <c r="S1173">
        <v>2.9101339168846612E-3</v>
      </c>
      <c r="T1173">
        <v>1.626467383175623E-5</v>
      </c>
      <c r="U1173">
        <v>4.784486663993448E-4</v>
      </c>
      <c r="V1173">
        <v>1.940671063493937E-4</v>
      </c>
      <c r="W1173">
        <v>8.7649893248453736E-4</v>
      </c>
      <c r="X1173">
        <v>3.2992803608067328E-4</v>
      </c>
      <c r="Y1173">
        <v>0.26443452380952381</v>
      </c>
      <c r="Z1173">
        <v>9.2999999999999999E-2</v>
      </c>
      <c r="AA1173">
        <v>0.108</v>
      </c>
      <c r="AB1173">
        <v>0.8</v>
      </c>
      <c r="AC1173">
        <v>-0.61470000000000002</v>
      </c>
      <c r="AD1173" t="s">
        <v>48</v>
      </c>
      <c r="AE1173" t="s">
        <v>48</v>
      </c>
      <c r="AF1173" t="s">
        <v>48</v>
      </c>
    </row>
    <row r="1174" spans="1:32" hidden="1" outlineLevel="1" x14ac:dyDescent="0.2">
      <c r="A1174" t="s">
        <v>31280</v>
      </c>
      <c r="B1174" t="s">
        <v>31281</v>
      </c>
      <c r="C1174" t="s">
        <v>31282</v>
      </c>
      <c r="D1174" s="3"/>
      <c r="J1174" t="s">
        <v>31283</v>
      </c>
      <c r="K1174" t="s">
        <v>26311</v>
      </c>
      <c r="L1174" t="s">
        <v>1233</v>
      </c>
      <c r="M1174">
        <v>2</v>
      </c>
      <c r="P1174" s="2" t="s">
        <v>31284</v>
      </c>
      <c r="Q1174" t="s">
        <v>47</v>
      </c>
      <c r="S1174">
        <v>9.8226405680179596E-2</v>
      </c>
      <c r="T1174">
        <v>3.0205845177988518E-5</v>
      </c>
      <c r="U1174">
        <v>5.720941349864006E-2</v>
      </c>
      <c r="V1174">
        <v>1.3086255639791491E-3</v>
      </c>
      <c r="W1174">
        <v>8.6868274956941605E-3</v>
      </c>
      <c r="X1174">
        <v>9.3429163098335266E-4</v>
      </c>
      <c r="Y1174">
        <v>0.1602564102564103</v>
      </c>
      <c r="Z1174">
        <v>7.9000000000000001E-2</v>
      </c>
      <c r="AA1174">
        <v>0.157</v>
      </c>
      <c r="AB1174">
        <v>0.76400000000000001</v>
      </c>
      <c r="AC1174">
        <v>-0.84840000000000004</v>
      </c>
      <c r="AD1174" t="s">
        <v>48</v>
      </c>
      <c r="AE1174" t="s">
        <v>48</v>
      </c>
      <c r="AF1174" t="s">
        <v>48</v>
      </c>
    </row>
    <row r="1175" spans="1:32" hidden="1" outlineLevel="1" x14ac:dyDescent="0.2">
      <c r="A1175" t="s">
        <v>31285</v>
      </c>
      <c r="B1175" t="s">
        <v>31286</v>
      </c>
      <c r="C1175" t="s">
        <v>31287</v>
      </c>
      <c r="D1175" s="3"/>
      <c r="J1175" t="s">
        <v>31288</v>
      </c>
      <c r="K1175" t="s">
        <v>26311</v>
      </c>
      <c r="L1175" t="s">
        <v>1233</v>
      </c>
      <c r="M1175">
        <v>2</v>
      </c>
      <c r="P1175" s="2" t="s">
        <v>31289</v>
      </c>
      <c r="Q1175" t="s">
        <v>47</v>
      </c>
      <c r="S1175">
        <v>0.61931973695755005</v>
      </c>
      <c r="T1175">
        <v>2.4272680093417879E-5</v>
      </c>
      <c r="U1175">
        <v>2.6624533347785469E-3</v>
      </c>
      <c r="V1175">
        <v>8.1759216263890266E-3</v>
      </c>
      <c r="W1175">
        <v>0.43533411622047419</v>
      </c>
      <c r="X1175">
        <v>1.3408738886937499E-3</v>
      </c>
      <c r="Y1175">
        <v>0.1595959595959596</v>
      </c>
      <c r="Z1175">
        <v>8.7999999999999995E-2</v>
      </c>
      <c r="AA1175">
        <v>0.12</v>
      </c>
      <c r="AB1175">
        <v>0.79100000000000004</v>
      </c>
      <c r="AC1175">
        <v>-0.78269999999999995</v>
      </c>
      <c r="AD1175" t="s">
        <v>48</v>
      </c>
      <c r="AE1175" t="s">
        <v>48</v>
      </c>
      <c r="AF1175" t="s">
        <v>48</v>
      </c>
    </row>
    <row r="1176" spans="1:32" hidden="1" outlineLevel="1" x14ac:dyDescent="0.2">
      <c r="A1176" t="s">
        <v>31290</v>
      </c>
      <c r="B1176" t="s">
        <v>31291</v>
      </c>
      <c r="C1176" t="s">
        <v>31292</v>
      </c>
      <c r="D1176" s="3"/>
      <c r="J1176" t="s">
        <v>31293</v>
      </c>
      <c r="K1176" t="s">
        <v>26311</v>
      </c>
      <c r="L1176" t="s">
        <v>1233</v>
      </c>
      <c r="M1176">
        <v>2</v>
      </c>
      <c r="P1176" s="2" t="s">
        <v>31294</v>
      </c>
      <c r="Q1176" t="s">
        <v>10132</v>
      </c>
      <c r="S1176">
        <v>1.150763593614101E-3</v>
      </c>
      <c r="T1176">
        <v>8.749265361984726E-6</v>
      </c>
      <c r="U1176">
        <v>6.0683105402858928E-5</v>
      </c>
      <c r="V1176">
        <v>1.2707854330074039E-4</v>
      </c>
      <c r="W1176">
        <v>3.8901082007214432E-4</v>
      </c>
      <c r="X1176">
        <v>1.1970480409218E-4</v>
      </c>
      <c r="Y1176">
        <v>0.26666666666666672</v>
      </c>
      <c r="Z1176">
        <v>3.6999999999999998E-2</v>
      </c>
      <c r="AA1176">
        <v>0.17</v>
      </c>
      <c r="AB1176">
        <v>0.79400000000000004</v>
      </c>
      <c r="AC1176">
        <v>-0.65800000000000003</v>
      </c>
      <c r="AD1176" t="s">
        <v>48</v>
      </c>
      <c r="AE1176" t="s">
        <v>48</v>
      </c>
      <c r="AF1176" t="s">
        <v>48</v>
      </c>
    </row>
    <row r="1177" spans="1:32" hidden="1" outlineLevel="1" x14ac:dyDescent="0.2">
      <c r="A1177" t="s">
        <v>31295</v>
      </c>
      <c r="B1177" t="s">
        <v>31296</v>
      </c>
      <c r="C1177" t="s">
        <v>31297</v>
      </c>
      <c r="D1177" s="3"/>
      <c r="J1177" t="s">
        <v>31298</v>
      </c>
      <c r="K1177" t="s">
        <v>26311</v>
      </c>
      <c r="L1177" t="s">
        <v>1233</v>
      </c>
      <c r="M1177">
        <v>2</v>
      </c>
      <c r="P1177" s="2" t="s">
        <v>31299</v>
      </c>
      <c r="Q1177" t="s">
        <v>47</v>
      </c>
      <c r="S1177">
        <v>8.0381175503134727E-3</v>
      </c>
      <c r="T1177">
        <v>3.1800853321328759E-5</v>
      </c>
      <c r="U1177">
        <v>1.8611541017889981E-3</v>
      </c>
      <c r="V1177">
        <v>3.8080045487731701E-4</v>
      </c>
      <c r="W1177">
        <v>2.0282063633203511E-3</v>
      </c>
      <c r="X1177">
        <v>3.049024089705199E-4</v>
      </c>
      <c r="Y1177">
        <v>-4.8437500000000008E-2</v>
      </c>
      <c r="Z1177">
        <v>0.13400000000000001</v>
      </c>
      <c r="AA1177">
        <v>9.2999999999999999E-2</v>
      </c>
      <c r="AB1177">
        <v>0.77400000000000002</v>
      </c>
      <c r="AC1177">
        <v>0.78320000000000001</v>
      </c>
      <c r="AD1177" t="s">
        <v>48</v>
      </c>
      <c r="AE1177" t="s">
        <v>48</v>
      </c>
      <c r="AF1177" t="s">
        <v>48</v>
      </c>
    </row>
    <row r="1178" spans="1:32" hidden="1" outlineLevel="1" x14ac:dyDescent="0.2">
      <c r="A1178" t="s">
        <v>31300</v>
      </c>
      <c r="B1178" t="s">
        <v>31301</v>
      </c>
      <c r="C1178" t="s">
        <v>31302</v>
      </c>
      <c r="D1178" s="3"/>
      <c r="J1178" t="s">
        <v>31303</v>
      </c>
      <c r="K1178" t="s">
        <v>26311</v>
      </c>
      <c r="L1178" t="s">
        <v>1233</v>
      </c>
      <c r="M1178">
        <v>2</v>
      </c>
      <c r="P1178" s="2" t="s">
        <v>31304</v>
      </c>
      <c r="Q1178" t="s">
        <v>47</v>
      </c>
      <c r="S1178">
        <v>5.7028564624488354E-3</v>
      </c>
      <c r="T1178">
        <v>3.1946224225976039E-6</v>
      </c>
      <c r="U1178">
        <v>4.9767328164307401E-5</v>
      </c>
      <c r="V1178">
        <v>1.5763410192448651E-4</v>
      </c>
      <c r="W1178">
        <v>3.324400400742888E-3</v>
      </c>
      <c r="X1178">
        <v>1.038189584505744E-4</v>
      </c>
      <c r="Y1178">
        <v>0</v>
      </c>
      <c r="Z1178">
        <v>0</v>
      </c>
      <c r="AA1178">
        <v>0.23400000000000001</v>
      </c>
      <c r="AB1178">
        <v>0.76600000000000001</v>
      </c>
      <c r="AC1178">
        <v>-0.88400000000000001</v>
      </c>
      <c r="AD1178" t="s">
        <v>48</v>
      </c>
      <c r="AE1178" t="s">
        <v>48</v>
      </c>
      <c r="AF1178" t="s">
        <v>48</v>
      </c>
    </row>
    <row r="1179" spans="1:32" hidden="1" outlineLevel="1" x14ac:dyDescent="0.2">
      <c r="A1179" t="s">
        <v>31305</v>
      </c>
      <c r="B1179" t="s">
        <v>31306</v>
      </c>
      <c r="C1179" t="s">
        <v>31307</v>
      </c>
      <c r="D1179" s="3"/>
      <c r="J1179" t="s">
        <v>31308</v>
      </c>
      <c r="K1179" t="s">
        <v>26311</v>
      </c>
      <c r="L1179" t="s">
        <v>1233</v>
      </c>
      <c r="M1179">
        <v>1</v>
      </c>
      <c r="P1179" s="2" t="s">
        <v>31309</v>
      </c>
      <c r="Q1179" t="s">
        <v>47</v>
      </c>
      <c r="S1179">
        <v>3.1931675039231782E-3</v>
      </c>
      <c r="T1179">
        <v>1.2328117918514179E-5</v>
      </c>
      <c r="U1179">
        <v>8.6332605860661715E-5</v>
      </c>
      <c r="V1179">
        <v>3.0492217047140002E-4</v>
      </c>
      <c r="W1179">
        <v>7.049159612506628E-4</v>
      </c>
      <c r="X1179">
        <v>3.9388376171700662E-4</v>
      </c>
      <c r="Y1179">
        <v>4.583333333333333E-2</v>
      </c>
      <c r="Z1179">
        <v>9.7000000000000003E-2</v>
      </c>
      <c r="AA1179">
        <v>6.8000000000000005E-2</v>
      </c>
      <c r="AB1179">
        <v>0.83499999999999996</v>
      </c>
      <c r="AC1179">
        <v>0.37359999999999999</v>
      </c>
      <c r="AD1179" t="s">
        <v>48</v>
      </c>
      <c r="AE1179" t="s">
        <v>48</v>
      </c>
      <c r="AF1179" t="s">
        <v>48</v>
      </c>
    </row>
    <row r="1180" spans="1:32" hidden="1" outlineLevel="1" x14ac:dyDescent="0.2">
      <c r="A1180" t="s">
        <v>31310</v>
      </c>
      <c r="B1180" t="s">
        <v>30639</v>
      </c>
      <c r="C1180" t="s">
        <v>31311</v>
      </c>
      <c r="D1180" s="3"/>
      <c r="J1180" t="s">
        <v>31312</v>
      </c>
      <c r="K1180" t="s">
        <v>26311</v>
      </c>
      <c r="L1180" t="s">
        <v>1233</v>
      </c>
      <c r="M1180">
        <v>4</v>
      </c>
      <c r="P1180" s="2" t="s">
        <v>31313</v>
      </c>
      <c r="Q1180" t="s">
        <v>10060</v>
      </c>
      <c r="S1180">
        <v>8.2406890578567982E-4</v>
      </c>
      <c r="T1180">
        <v>5.7755373745749239E-6</v>
      </c>
      <c r="U1180">
        <v>3.5369303077459342E-5</v>
      </c>
      <c r="V1180">
        <v>6.469071377068758E-5</v>
      </c>
      <c r="W1180">
        <v>3.0602069455198938E-4</v>
      </c>
      <c r="X1180">
        <v>6.5692642237991095E-5</v>
      </c>
      <c r="Y1180">
        <v>0.16</v>
      </c>
      <c r="Z1180">
        <v>0.248</v>
      </c>
      <c r="AA1180">
        <v>7.8E-2</v>
      </c>
      <c r="AB1180">
        <v>0.67400000000000004</v>
      </c>
      <c r="AC1180">
        <v>0.94059999999999999</v>
      </c>
      <c r="AD1180" t="s">
        <v>48</v>
      </c>
      <c r="AE1180" t="s">
        <v>48</v>
      </c>
      <c r="AF1180" t="s">
        <v>48</v>
      </c>
    </row>
    <row r="1181" spans="1:32" hidden="1" outlineLevel="1" x14ac:dyDescent="0.2">
      <c r="A1181" t="s">
        <v>31314</v>
      </c>
      <c r="B1181" t="s">
        <v>31315</v>
      </c>
      <c r="C1181" t="s">
        <v>31316</v>
      </c>
      <c r="D1181" s="3"/>
      <c r="J1181" t="s">
        <v>31317</v>
      </c>
      <c r="K1181" t="s">
        <v>26311</v>
      </c>
      <c r="L1181" t="s">
        <v>1233</v>
      </c>
      <c r="M1181">
        <v>3</v>
      </c>
      <c r="P1181" s="2" t="s">
        <v>31318</v>
      </c>
      <c r="Q1181" t="s">
        <v>47</v>
      </c>
      <c r="S1181">
        <v>3.0392059125006199E-4</v>
      </c>
      <c r="T1181">
        <v>2.3442919427907331E-6</v>
      </c>
      <c r="U1181">
        <v>1.9527395124896429E-5</v>
      </c>
      <c r="V1181">
        <v>4.3883974285563447E-5</v>
      </c>
      <c r="W1181">
        <v>1.3808070798404509E-4</v>
      </c>
      <c r="X1181">
        <v>2.0621848307200711E-5</v>
      </c>
      <c r="Y1181">
        <v>0</v>
      </c>
      <c r="Z1181">
        <v>0</v>
      </c>
      <c r="AA1181">
        <v>0</v>
      </c>
      <c r="AB1181">
        <v>1</v>
      </c>
      <c r="AC1181">
        <v>0</v>
      </c>
      <c r="AD1181" t="s">
        <v>48</v>
      </c>
      <c r="AE1181" t="s">
        <v>48</v>
      </c>
      <c r="AF1181" t="s">
        <v>48</v>
      </c>
    </row>
    <row r="1182" spans="1:32" hidden="1" outlineLevel="1" x14ac:dyDescent="0.2">
      <c r="A1182" t="s">
        <v>31319</v>
      </c>
      <c r="B1182" t="s">
        <v>31320</v>
      </c>
      <c r="C1182" t="s">
        <v>31321</v>
      </c>
      <c r="D1182" s="3"/>
      <c r="J1182" t="s">
        <v>31322</v>
      </c>
      <c r="K1182" t="s">
        <v>26311</v>
      </c>
      <c r="L1182" t="s">
        <v>1233</v>
      </c>
      <c r="M1182">
        <v>4</v>
      </c>
      <c r="P1182" s="2" t="s">
        <v>31323</v>
      </c>
      <c r="Q1182" t="s">
        <v>10060</v>
      </c>
      <c r="S1182">
        <v>0.33367627859115601</v>
      </c>
      <c r="T1182">
        <v>1.1107169120805339E-4</v>
      </c>
      <c r="U1182">
        <v>8.6541142081841826E-4</v>
      </c>
      <c r="V1182">
        <v>9.0380926849320531E-4</v>
      </c>
      <c r="W1182">
        <v>3.5450125578790899E-3</v>
      </c>
      <c r="X1182">
        <v>0.34051480889320368</v>
      </c>
      <c r="Y1182">
        <v>0.2857142857142857</v>
      </c>
      <c r="Z1182">
        <v>0</v>
      </c>
      <c r="AA1182">
        <v>0</v>
      </c>
      <c r="AB1182">
        <v>1</v>
      </c>
      <c r="AC1182">
        <v>0</v>
      </c>
      <c r="AD1182" t="s">
        <v>48</v>
      </c>
      <c r="AE1182" t="s">
        <v>48</v>
      </c>
      <c r="AF1182" t="s">
        <v>48</v>
      </c>
    </row>
    <row r="1183" spans="1:32" hidden="1" outlineLevel="1" x14ac:dyDescent="0.2">
      <c r="A1183" t="s">
        <v>31324</v>
      </c>
      <c r="B1183" t="s">
        <v>31325</v>
      </c>
      <c r="C1183" t="s">
        <v>31326</v>
      </c>
      <c r="D1183" s="3"/>
      <c r="J1183" t="s">
        <v>31327</v>
      </c>
      <c r="K1183" t="s">
        <v>26311</v>
      </c>
      <c r="L1183" t="s">
        <v>1233</v>
      </c>
      <c r="M1183">
        <v>4</v>
      </c>
      <c r="P1183" s="2" t="s">
        <v>31328</v>
      </c>
      <c r="Q1183" t="s">
        <v>47</v>
      </c>
      <c r="S1183">
        <v>8.7169493781402707E-4</v>
      </c>
      <c r="T1183">
        <v>9.3597336672246456E-6</v>
      </c>
      <c r="U1183">
        <v>5.6279452110175043E-5</v>
      </c>
      <c r="V1183">
        <v>5.8381774579174823E-5</v>
      </c>
      <c r="W1183">
        <v>3.143336798530072E-4</v>
      </c>
      <c r="X1183">
        <v>1.118611035053618E-4</v>
      </c>
      <c r="Y1183">
        <v>6.7500000000000004E-2</v>
      </c>
      <c r="Z1183">
        <v>7.8E-2</v>
      </c>
      <c r="AA1183">
        <v>0.185</v>
      </c>
      <c r="AB1183">
        <v>0.73699999999999999</v>
      </c>
      <c r="AC1183">
        <v>-0.95799999999999996</v>
      </c>
      <c r="AD1183" t="s">
        <v>48</v>
      </c>
      <c r="AE1183" t="s">
        <v>48</v>
      </c>
      <c r="AF1183" t="s">
        <v>48</v>
      </c>
    </row>
    <row r="1184" spans="1:32" hidden="1" outlineLevel="1" x14ac:dyDescent="0.2">
      <c r="A1184" t="s">
        <v>31329</v>
      </c>
      <c r="B1184" t="s">
        <v>31330</v>
      </c>
      <c r="C1184" t="s">
        <v>31331</v>
      </c>
      <c r="D1184" s="3"/>
      <c r="J1184" t="s">
        <v>31332</v>
      </c>
      <c r="K1184" t="s">
        <v>26311</v>
      </c>
      <c r="L1184" t="s">
        <v>1233</v>
      </c>
      <c r="M1184">
        <v>3</v>
      </c>
      <c r="P1184" s="2" t="s">
        <v>31333</v>
      </c>
      <c r="Q1184" t="s">
        <v>47</v>
      </c>
      <c r="S1184">
        <v>6.6199013963341713E-4</v>
      </c>
      <c r="T1184">
        <v>4.7151561375358142E-6</v>
      </c>
      <c r="U1184">
        <v>3.2907708373386413E-5</v>
      </c>
      <c r="V1184">
        <v>5.2007879276061431E-5</v>
      </c>
      <c r="W1184">
        <v>2.7160611352883279E-4</v>
      </c>
      <c r="X1184">
        <v>3.9606056816410273E-5</v>
      </c>
      <c r="Y1184">
        <v>0.246</v>
      </c>
      <c r="Z1184">
        <v>0.16700000000000001</v>
      </c>
      <c r="AA1184">
        <v>2.9000000000000001E-2</v>
      </c>
      <c r="AB1184">
        <v>0.80400000000000005</v>
      </c>
      <c r="AC1184">
        <v>0.86480000000000001</v>
      </c>
      <c r="AD1184" t="s">
        <v>48</v>
      </c>
      <c r="AE1184" t="s">
        <v>48</v>
      </c>
      <c r="AF1184" t="s">
        <v>48</v>
      </c>
    </row>
    <row r="1185" spans="1:32" hidden="1" outlineLevel="1" x14ac:dyDescent="0.2">
      <c r="A1185" t="s">
        <v>31334</v>
      </c>
      <c r="B1185" t="s">
        <v>31335</v>
      </c>
      <c r="C1185" t="s">
        <v>27859</v>
      </c>
      <c r="D1185" s="3"/>
      <c r="J1185" t="s">
        <v>30574</v>
      </c>
      <c r="K1185" t="s">
        <v>26311</v>
      </c>
      <c r="L1185" t="s">
        <v>1233</v>
      </c>
      <c r="M1185">
        <v>3</v>
      </c>
      <c r="P1185" s="2" t="s">
        <v>31336</v>
      </c>
      <c r="Q1185" t="s">
        <v>10258</v>
      </c>
      <c r="S1185">
        <v>9.2483713524416089E-4</v>
      </c>
      <c r="T1185">
        <v>9.9488315754570067E-6</v>
      </c>
      <c r="U1185">
        <v>6.5348627686034888E-5</v>
      </c>
      <c r="V1185">
        <v>7.8338249295484275E-5</v>
      </c>
      <c r="W1185">
        <v>3.3556998823769391E-4</v>
      </c>
      <c r="X1185">
        <v>9.786255395738408E-5</v>
      </c>
      <c r="Y1185">
        <v>0.1388888888888889</v>
      </c>
      <c r="Z1185">
        <v>5.0999999999999997E-2</v>
      </c>
      <c r="AA1185">
        <v>0.113</v>
      </c>
      <c r="AB1185">
        <v>0.83499999999999996</v>
      </c>
      <c r="AC1185">
        <v>-0.85029999999999994</v>
      </c>
      <c r="AD1185" t="s">
        <v>48</v>
      </c>
      <c r="AE1185" t="s">
        <v>48</v>
      </c>
      <c r="AF1185" t="s">
        <v>48</v>
      </c>
    </row>
    <row r="1186" spans="1:32" hidden="1" outlineLevel="1" x14ac:dyDescent="0.2">
      <c r="A1186" t="s">
        <v>31337</v>
      </c>
      <c r="B1186" t="s">
        <v>31338</v>
      </c>
      <c r="C1186" t="s">
        <v>31339</v>
      </c>
      <c r="D1186" s="3"/>
      <c r="J1186" t="s">
        <v>31340</v>
      </c>
      <c r="K1186" t="s">
        <v>26311</v>
      </c>
      <c r="L1186" t="s">
        <v>1233</v>
      </c>
      <c r="M1186">
        <v>5</v>
      </c>
      <c r="P1186" s="2" t="s">
        <v>31341</v>
      </c>
      <c r="Q1186" t="s">
        <v>47</v>
      </c>
      <c r="S1186">
        <v>8.6252513574436307E-4</v>
      </c>
      <c r="T1186">
        <v>7.5675279731513001E-6</v>
      </c>
      <c r="U1186">
        <v>4.8438538215123117E-5</v>
      </c>
      <c r="V1186">
        <v>6.220423529157415E-5</v>
      </c>
      <c r="W1186">
        <v>2.9256282141432172E-4</v>
      </c>
      <c r="X1186">
        <v>6.9929825258441269E-5</v>
      </c>
      <c r="Y1186">
        <v>6.7142857142857129E-2</v>
      </c>
      <c r="Z1186">
        <v>2.8000000000000001E-2</v>
      </c>
      <c r="AA1186">
        <v>0.08</v>
      </c>
      <c r="AB1186">
        <v>0.89200000000000002</v>
      </c>
      <c r="AC1186">
        <v>-0.59940000000000004</v>
      </c>
      <c r="AD1186" t="s">
        <v>48</v>
      </c>
      <c r="AE1186" t="s">
        <v>48</v>
      </c>
      <c r="AF1186" t="s">
        <v>48</v>
      </c>
    </row>
    <row r="1187" spans="1:32" hidden="1" outlineLevel="1" x14ac:dyDescent="0.2">
      <c r="A1187" t="s">
        <v>31342</v>
      </c>
      <c r="B1187" t="s">
        <v>31343</v>
      </c>
      <c r="C1187" t="s">
        <v>16515</v>
      </c>
      <c r="D1187" s="3"/>
      <c r="J1187" t="s">
        <v>31344</v>
      </c>
      <c r="K1187" t="s">
        <v>26311</v>
      </c>
      <c r="L1187" t="s">
        <v>1233</v>
      </c>
      <c r="M1187">
        <v>3</v>
      </c>
      <c r="P1187" s="2" t="s">
        <v>31345</v>
      </c>
      <c r="Q1187" t="s">
        <v>13021</v>
      </c>
      <c r="S1187">
        <v>9.8282426595687866E-2</v>
      </c>
      <c r="T1187">
        <v>1.192237232316984E-5</v>
      </c>
      <c r="U1187">
        <v>3.1637054053135222E-4</v>
      </c>
      <c r="V1187">
        <v>1.363905845209956E-3</v>
      </c>
      <c r="W1187">
        <v>4.2786013334989548E-2</v>
      </c>
      <c r="X1187">
        <v>1.7269258387386801E-3</v>
      </c>
      <c r="Y1187">
        <v>0.2857142857142857</v>
      </c>
      <c r="Z1187">
        <v>0</v>
      </c>
      <c r="AA1187">
        <v>0.129</v>
      </c>
      <c r="AB1187">
        <v>0.871</v>
      </c>
      <c r="AC1187">
        <v>-0.47670000000000001</v>
      </c>
      <c r="AD1187" t="s">
        <v>48</v>
      </c>
      <c r="AE1187" t="s">
        <v>48</v>
      </c>
      <c r="AF1187" t="s">
        <v>48</v>
      </c>
    </row>
    <row r="1188" spans="1:32" hidden="1" outlineLevel="1" x14ac:dyDescent="0.2">
      <c r="A1188" t="s">
        <v>31346</v>
      </c>
      <c r="B1188" t="s">
        <v>31347</v>
      </c>
      <c r="C1188" t="s">
        <v>31348</v>
      </c>
      <c r="D1188" s="3"/>
      <c r="J1188" t="s">
        <v>31349</v>
      </c>
      <c r="K1188" t="s">
        <v>26311</v>
      </c>
      <c r="L1188" t="s">
        <v>1233</v>
      </c>
      <c r="M1188">
        <v>2</v>
      </c>
      <c r="P1188" s="2" t="s">
        <v>31350</v>
      </c>
      <c r="Q1188" t="s">
        <v>47</v>
      </c>
      <c r="S1188">
        <v>6.3405800610780716E-3</v>
      </c>
      <c r="T1188">
        <v>2.9155921765777748E-6</v>
      </c>
      <c r="U1188">
        <v>1.4560535782948139E-4</v>
      </c>
      <c r="V1188">
        <v>1.4582446601707491E-4</v>
      </c>
      <c r="W1188">
        <v>2.792329760268331E-3</v>
      </c>
      <c r="X1188">
        <v>6.4091043896041811E-5</v>
      </c>
      <c r="Y1188">
        <v>0</v>
      </c>
      <c r="Z1188">
        <v>0.17399999999999999</v>
      </c>
      <c r="AA1188">
        <v>0.122</v>
      </c>
      <c r="AB1188">
        <v>0.70399999999999996</v>
      </c>
      <c r="AC1188">
        <v>0.51029999999999998</v>
      </c>
      <c r="AD1188" t="s">
        <v>48</v>
      </c>
      <c r="AE1188" t="s">
        <v>48</v>
      </c>
      <c r="AF1188" t="s">
        <v>48</v>
      </c>
    </row>
    <row r="1189" spans="1:32" hidden="1" outlineLevel="1" x14ac:dyDescent="0.2">
      <c r="A1189" t="s">
        <v>31351</v>
      </c>
      <c r="B1189" t="s">
        <v>31352</v>
      </c>
      <c r="C1189" t="s">
        <v>31353</v>
      </c>
      <c r="D1189" s="3"/>
      <c r="J1189" t="s">
        <v>31354</v>
      </c>
      <c r="K1189" t="s">
        <v>26311</v>
      </c>
      <c r="L1189" t="s">
        <v>1233</v>
      </c>
      <c r="M1189">
        <v>4</v>
      </c>
      <c r="P1189" s="2" t="s">
        <v>31355</v>
      </c>
      <c r="Q1189" t="s">
        <v>47</v>
      </c>
      <c r="S1189">
        <v>0.16707722842693329</v>
      </c>
      <c r="T1189">
        <v>4.2598287109285593E-5</v>
      </c>
      <c r="U1189">
        <v>0.12550127506256101</v>
      </c>
      <c r="V1189">
        <v>1.1334513546898961E-3</v>
      </c>
      <c r="W1189">
        <v>2.3020625114440921E-2</v>
      </c>
      <c r="X1189">
        <v>6.9811858702450991E-4</v>
      </c>
      <c r="Y1189">
        <v>4.2097649186256803E-2</v>
      </c>
      <c r="Z1189">
        <v>0.11899999999999999</v>
      </c>
      <c r="AA1189">
        <v>0.11600000000000001</v>
      </c>
      <c r="AB1189">
        <v>0.76500000000000001</v>
      </c>
      <c r="AC1189">
        <v>0.31969999999999998</v>
      </c>
      <c r="AD1189" t="s">
        <v>48</v>
      </c>
      <c r="AE1189" t="s">
        <v>48</v>
      </c>
      <c r="AF1189" t="s">
        <v>48</v>
      </c>
    </row>
    <row r="1190" spans="1:32" hidden="1" outlineLevel="1" x14ac:dyDescent="0.2">
      <c r="A1190" t="s">
        <v>31356</v>
      </c>
      <c r="B1190" t="s">
        <v>31357</v>
      </c>
      <c r="C1190" t="s">
        <v>31358</v>
      </c>
      <c r="D1190" s="3"/>
      <c r="J1190" t="s">
        <v>31359</v>
      </c>
      <c r="K1190" t="s">
        <v>26311</v>
      </c>
      <c r="L1190" t="s">
        <v>1233</v>
      </c>
      <c r="M1190">
        <v>2</v>
      </c>
      <c r="P1190" s="2" t="s">
        <v>31360</v>
      </c>
      <c r="Q1190" t="s">
        <v>47</v>
      </c>
      <c r="S1190">
        <v>0.46151331067085272</v>
      </c>
      <c r="T1190">
        <v>3.1594787287758663E-5</v>
      </c>
      <c r="U1190">
        <v>0.25152584910392761</v>
      </c>
      <c r="V1190">
        <v>1.1011080350726841E-3</v>
      </c>
      <c r="W1190">
        <v>9.6896149218082428E-2</v>
      </c>
      <c r="X1190">
        <v>1.308555831201375E-3</v>
      </c>
      <c r="Y1190">
        <v>0</v>
      </c>
      <c r="Z1190">
        <v>0.14499999999999999</v>
      </c>
      <c r="AA1190">
        <v>0.14000000000000001</v>
      </c>
      <c r="AB1190">
        <v>0.71399999999999997</v>
      </c>
      <c r="AC1190">
        <v>0.29599999999999999</v>
      </c>
      <c r="AD1190" t="s">
        <v>48</v>
      </c>
      <c r="AE1190" t="s">
        <v>48</v>
      </c>
      <c r="AF1190" t="s">
        <v>48</v>
      </c>
    </row>
    <row r="1191" spans="1:32" hidden="1" outlineLevel="1" x14ac:dyDescent="0.2">
      <c r="A1191" t="s">
        <v>31361</v>
      </c>
      <c r="B1191" t="s">
        <v>31362</v>
      </c>
      <c r="C1191" t="s">
        <v>31363</v>
      </c>
      <c r="D1191" s="3"/>
      <c r="J1191" t="s">
        <v>31364</v>
      </c>
      <c r="K1191" t="s">
        <v>26311</v>
      </c>
      <c r="L1191" t="s">
        <v>1233</v>
      </c>
      <c r="M1191">
        <v>3</v>
      </c>
      <c r="P1191" s="2" t="s">
        <v>31365</v>
      </c>
      <c r="Q1191" t="s">
        <v>47</v>
      </c>
      <c r="S1191">
        <v>0.9330628514289856</v>
      </c>
      <c r="T1191">
        <v>1.8635240849107501E-4</v>
      </c>
      <c r="U1191">
        <v>0.43803822994232178</v>
      </c>
      <c r="V1191">
        <v>3.6081911530345678E-3</v>
      </c>
      <c r="W1191">
        <v>0.85364258289337158</v>
      </c>
      <c r="X1191">
        <v>1.500144833698869E-3</v>
      </c>
      <c r="Y1191">
        <v>-9.6685606060606027E-2</v>
      </c>
      <c r="Z1191">
        <v>0.127</v>
      </c>
      <c r="AA1191">
        <v>0.13800000000000001</v>
      </c>
      <c r="AB1191">
        <v>0.73499999999999999</v>
      </c>
      <c r="AC1191">
        <v>-0.33950000000000002</v>
      </c>
      <c r="AD1191" t="s">
        <v>48</v>
      </c>
      <c r="AE1191" t="s">
        <v>48</v>
      </c>
      <c r="AF1191" t="s">
        <v>48</v>
      </c>
    </row>
    <row r="1192" spans="1:32" hidden="1" outlineLevel="1" x14ac:dyDescent="0.2">
      <c r="A1192" t="s">
        <v>31366</v>
      </c>
      <c r="B1192" t="s">
        <v>31367</v>
      </c>
      <c r="C1192" t="s">
        <v>31368</v>
      </c>
      <c r="D1192" s="3"/>
      <c r="J1192" t="s">
        <v>31369</v>
      </c>
      <c r="K1192" t="s">
        <v>26311</v>
      </c>
      <c r="L1192" t="s">
        <v>1233</v>
      </c>
      <c r="M1192">
        <v>2</v>
      </c>
      <c r="P1192" s="2" t="s">
        <v>31370</v>
      </c>
      <c r="Q1192" t="s">
        <v>47</v>
      </c>
      <c r="S1192">
        <v>9.9357776343822479E-4</v>
      </c>
      <c r="T1192">
        <v>1.033458374877227E-5</v>
      </c>
      <c r="U1192">
        <v>6.7307111748959869E-5</v>
      </c>
      <c r="V1192">
        <v>9.4831666501704603E-5</v>
      </c>
      <c r="W1192">
        <v>2.4928813218139112E-4</v>
      </c>
      <c r="X1192">
        <v>2.8342983569018537E-4</v>
      </c>
      <c r="Y1192">
        <v>0.23333333333333331</v>
      </c>
      <c r="Z1192">
        <v>8.4000000000000005E-2</v>
      </c>
      <c r="AA1192">
        <v>2.4E-2</v>
      </c>
      <c r="AB1192">
        <v>0.89100000000000001</v>
      </c>
      <c r="AC1192">
        <v>0.7419</v>
      </c>
      <c r="AD1192" t="s">
        <v>48</v>
      </c>
      <c r="AE1192" t="s">
        <v>48</v>
      </c>
      <c r="AF1192" t="s">
        <v>48</v>
      </c>
    </row>
    <row r="1193" spans="1:32" hidden="1" outlineLevel="1" x14ac:dyDescent="0.2">
      <c r="A1193" t="s">
        <v>31371</v>
      </c>
      <c r="B1193" t="s">
        <v>31372</v>
      </c>
      <c r="C1193" t="s">
        <v>31373</v>
      </c>
      <c r="D1193" s="3"/>
      <c r="J1193" t="s">
        <v>31374</v>
      </c>
      <c r="K1193" t="s">
        <v>26311</v>
      </c>
      <c r="L1193" t="s">
        <v>1233</v>
      </c>
      <c r="M1193">
        <v>2</v>
      </c>
      <c r="P1193" s="2" t="s">
        <v>31375</v>
      </c>
      <c r="Q1193" t="s">
        <v>10021</v>
      </c>
      <c r="S1193">
        <v>1.8868589540943499E-3</v>
      </c>
      <c r="T1193">
        <v>6.6886009335576091E-6</v>
      </c>
      <c r="U1193">
        <v>4.8857735237106681E-5</v>
      </c>
      <c r="V1193">
        <v>1.045807730406523E-4</v>
      </c>
      <c r="W1193">
        <v>6.1845046002417803E-4</v>
      </c>
      <c r="X1193">
        <v>1.254285016329959E-4</v>
      </c>
      <c r="Y1193">
        <v>0</v>
      </c>
      <c r="Z1193">
        <v>9.4E-2</v>
      </c>
      <c r="AA1193">
        <v>6.7000000000000004E-2</v>
      </c>
      <c r="AB1193">
        <v>0.83899999999999997</v>
      </c>
      <c r="AC1193">
        <v>0.24060000000000001</v>
      </c>
      <c r="AD1193" t="s">
        <v>48</v>
      </c>
      <c r="AE1193" t="s">
        <v>48</v>
      </c>
      <c r="AF1193" t="s">
        <v>48</v>
      </c>
    </row>
    <row r="1194" spans="1:32" hidden="1" outlineLevel="1" x14ac:dyDescent="0.2">
      <c r="A1194" t="s">
        <v>31376</v>
      </c>
      <c r="B1194" t="s">
        <v>31377</v>
      </c>
      <c r="C1194" t="s">
        <v>31378</v>
      </c>
      <c r="D1194" s="3"/>
      <c r="J1194" t="s">
        <v>31379</v>
      </c>
      <c r="K1194" t="s">
        <v>26311</v>
      </c>
      <c r="L1194" t="s">
        <v>1233</v>
      </c>
      <c r="M1194">
        <v>2</v>
      </c>
      <c r="P1194" s="2" t="s">
        <v>31380</v>
      </c>
      <c r="Q1194" t="s">
        <v>47</v>
      </c>
      <c r="S1194">
        <v>5.9497966431081304E-3</v>
      </c>
      <c r="T1194">
        <v>9.5505820354446769E-6</v>
      </c>
      <c r="U1194">
        <v>2.1807647135574371E-4</v>
      </c>
      <c r="V1194">
        <v>1.5172486018855119E-4</v>
      </c>
      <c r="W1194">
        <v>2.1133408881723881E-3</v>
      </c>
      <c r="X1194">
        <v>4.7614923096261919E-4</v>
      </c>
      <c r="Y1194">
        <v>0</v>
      </c>
      <c r="Z1194">
        <v>0.121</v>
      </c>
      <c r="AA1194">
        <v>0.08</v>
      </c>
      <c r="AB1194">
        <v>0.79900000000000004</v>
      </c>
      <c r="AC1194">
        <v>0.2263</v>
      </c>
      <c r="AD1194" t="s">
        <v>48</v>
      </c>
      <c r="AE1194" t="s">
        <v>48</v>
      </c>
      <c r="AF1194" t="s">
        <v>48</v>
      </c>
    </row>
    <row r="1195" spans="1:32" hidden="1" outlineLevel="1" x14ac:dyDescent="0.2">
      <c r="A1195" t="s">
        <v>31381</v>
      </c>
      <c r="B1195" t="s">
        <v>31382</v>
      </c>
      <c r="C1195" t="s">
        <v>31383</v>
      </c>
      <c r="D1195" s="3"/>
      <c r="J1195" t="s">
        <v>31384</v>
      </c>
      <c r="K1195" t="s">
        <v>26311</v>
      </c>
      <c r="L1195" t="s">
        <v>1233</v>
      </c>
      <c r="M1195">
        <v>2</v>
      </c>
      <c r="P1195" s="2" t="s">
        <v>31385</v>
      </c>
      <c r="Q1195" t="s">
        <v>47</v>
      </c>
      <c r="S1195">
        <v>3.0281587969511752E-3</v>
      </c>
      <c r="T1195">
        <v>4.3382086005294702E-5</v>
      </c>
      <c r="U1195">
        <v>1.8939803703688091E-4</v>
      </c>
      <c r="V1195">
        <v>7.2560185799375176E-4</v>
      </c>
      <c r="W1195">
        <v>9.0501434169709682E-4</v>
      </c>
      <c r="X1195">
        <v>2.7462220168672502E-4</v>
      </c>
      <c r="Y1195">
        <v>0.7</v>
      </c>
      <c r="Z1195">
        <v>0.41699999999999998</v>
      </c>
      <c r="AA1195">
        <v>0</v>
      </c>
      <c r="AB1195">
        <v>0.58299999999999996</v>
      </c>
      <c r="AC1195">
        <v>0.61240000000000006</v>
      </c>
      <c r="AD1195" t="s">
        <v>48</v>
      </c>
      <c r="AE1195" t="s">
        <v>48</v>
      </c>
      <c r="AF1195" t="s">
        <v>48</v>
      </c>
    </row>
    <row r="1196" spans="1:32" hidden="1" outlineLevel="1" x14ac:dyDescent="0.2">
      <c r="A1196" t="s">
        <v>31386</v>
      </c>
      <c r="B1196" t="s">
        <v>31387</v>
      </c>
      <c r="C1196" t="s">
        <v>30564</v>
      </c>
      <c r="D1196" s="3"/>
      <c r="J1196" t="s">
        <v>31388</v>
      </c>
      <c r="K1196" t="s">
        <v>26311</v>
      </c>
      <c r="L1196" t="s">
        <v>1233</v>
      </c>
      <c r="M1196">
        <v>2</v>
      </c>
      <c r="P1196" s="2" t="s">
        <v>31389</v>
      </c>
      <c r="Q1196" t="s">
        <v>10471</v>
      </c>
      <c r="S1196">
        <v>2.571582235395908E-2</v>
      </c>
      <c r="T1196">
        <v>1.153768153017154E-5</v>
      </c>
      <c r="U1196">
        <v>3.5066134296357632E-4</v>
      </c>
      <c r="V1196">
        <v>3.5172951174899941E-4</v>
      </c>
      <c r="W1196">
        <v>1.3031383045017719E-2</v>
      </c>
      <c r="X1196">
        <v>5.5724929552525282E-4</v>
      </c>
      <c r="Y1196">
        <v>6.2500000000000064E-3</v>
      </c>
      <c r="Z1196">
        <v>0.13600000000000001</v>
      </c>
      <c r="AA1196">
        <v>7.5999999999999998E-2</v>
      </c>
      <c r="AB1196">
        <v>0.78900000000000003</v>
      </c>
      <c r="AC1196">
        <v>0.78549999999999998</v>
      </c>
      <c r="AD1196" t="s">
        <v>48</v>
      </c>
      <c r="AE1196" t="s">
        <v>48</v>
      </c>
      <c r="AF1196" t="s">
        <v>48</v>
      </c>
    </row>
    <row r="1197" spans="1:32" hidden="1" outlineLevel="1" x14ac:dyDescent="0.2">
      <c r="A1197" t="s">
        <v>31390</v>
      </c>
      <c r="B1197" t="s">
        <v>31391</v>
      </c>
      <c r="C1197" t="s">
        <v>31392</v>
      </c>
      <c r="D1197" s="3"/>
      <c r="J1197" t="s">
        <v>31393</v>
      </c>
      <c r="K1197" t="s">
        <v>26311</v>
      </c>
      <c r="L1197" t="s">
        <v>1233</v>
      </c>
      <c r="M1197">
        <v>2</v>
      </c>
      <c r="P1197" s="2" t="s">
        <v>31394</v>
      </c>
      <c r="Q1197" t="s">
        <v>47</v>
      </c>
      <c r="S1197">
        <v>0.4401441216468811</v>
      </c>
      <c r="T1197">
        <v>2.261825648020022E-5</v>
      </c>
      <c r="U1197">
        <v>0.1175104305148125</v>
      </c>
      <c r="V1197">
        <v>9.6448056865483522E-4</v>
      </c>
      <c r="W1197">
        <v>0.27810996770858759</v>
      </c>
      <c r="X1197">
        <v>2.1666487737093121E-4</v>
      </c>
      <c r="Y1197">
        <v>7.3412698412698416E-2</v>
      </c>
      <c r="Z1197">
        <v>4.8000000000000001E-2</v>
      </c>
      <c r="AA1197">
        <v>7.2999999999999995E-2</v>
      </c>
      <c r="AB1197">
        <v>0.879</v>
      </c>
      <c r="AC1197">
        <v>-0.43690000000000001</v>
      </c>
      <c r="AD1197" t="s">
        <v>48</v>
      </c>
      <c r="AE1197" t="s">
        <v>48</v>
      </c>
      <c r="AF1197" t="s">
        <v>48</v>
      </c>
    </row>
    <row r="1198" spans="1:32" hidden="1" outlineLevel="1" x14ac:dyDescent="0.2">
      <c r="A1198" t="s">
        <v>31395</v>
      </c>
      <c r="B1198" t="s">
        <v>31396</v>
      </c>
      <c r="C1198" t="s">
        <v>31397</v>
      </c>
      <c r="D1198" s="3"/>
      <c r="J1198" t="s">
        <v>31398</v>
      </c>
      <c r="K1198" t="s">
        <v>26311</v>
      </c>
      <c r="L1198" t="s">
        <v>1233</v>
      </c>
      <c r="M1198">
        <v>2</v>
      </c>
      <c r="P1198" s="2" t="s">
        <v>31399</v>
      </c>
      <c r="Q1198" t="s">
        <v>47</v>
      </c>
      <c r="S1198">
        <v>0.97599035501480103</v>
      </c>
      <c r="T1198">
        <v>4.4591349433176219E-4</v>
      </c>
      <c r="U1198">
        <v>0.53381806612014771</v>
      </c>
      <c r="V1198">
        <v>1.1169791221618651E-2</v>
      </c>
      <c r="W1198">
        <v>0.87933903932571411</v>
      </c>
      <c r="X1198">
        <v>2.6485943235456939E-3</v>
      </c>
      <c r="Y1198">
        <v>0.5</v>
      </c>
      <c r="Z1198">
        <v>0.29299999999999998</v>
      </c>
      <c r="AA1198">
        <v>0</v>
      </c>
      <c r="AB1198">
        <v>0.70699999999999996</v>
      </c>
      <c r="AC1198">
        <v>0.44040000000000001</v>
      </c>
      <c r="AD1198" t="s">
        <v>48</v>
      </c>
      <c r="AE1198" t="s">
        <v>48</v>
      </c>
      <c r="AF1198" t="s">
        <v>48</v>
      </c>
    </row>
    <row r="1199" spans="1:32" hidden="1" outlineLevel="1" x14ac:dyDescent="0.2">
      <c r="A1199" t="s">
        <v>31400</v>
      </c>
      <c r="B1199" t="s">
        <v>31401</v>
      </c>
      <c r="C1199" t="s">
        <v>11547</v>
      </c>
      <c r="D1199" s="3"/>
      <c r="J1199" t="s">
        <v>31402</v>
      </c>
      <c r="K1199" t="s">
        <v>26311</v>
      </c>
      <c r="L1199" t="s">
        <v>1233</v>
      </c>
      <c r="M1199">
        <v>1</v>
      </c>
      <c r="P1199" s="2" t="s">
        <v>31403</v>
      </c>
      <c r="Q1199" t="s">
        <v>10132</v>
      </c>
      <c r="S1199">
        <v>0.43607667088508612</v>
      </c>
      <c r="T1199">
        <v>1.372442784486338E-4</v>
      </c>
      <c r="U1199">
        <v>1.1689071543514731E-3</v>
      </c>
      <c r="V1199">
        <v>6.7247441038489342E-3</v>
      </c>
      <c r="W1199">
        <v>1.8662562593817711E-2</v>
      </c>
      <c r="X1199">
        <v>6.327424943447113E-2</v>
      </c>
      <c r="Y1199">
        <v>0</v>
      </c>
      <c r="Z1199">
        <v>0</v>
      </c>
      <c r="AA1199">
        <v>0.34399999999999997</v>
      </c>
      <c r="AB1199">
        <v>0.65600000000000003</v>
      </c>
      <c r="AC1199">
        <v>-0.63690000000000002</v>
      </c>
      <c r="AD1199" t="s">
        <v>48</v>
      </c>
      <c r="AE1199" t="s">
        <v>48</v>
      </c>
      <c r="AF1199" t="s">
        <v>48</v>
      </c>
    </row>
    <row r="1200" spans="1:32" hidden="1" outlineLevel="1" x14ac:dyDescent="0.2">
      <c r="A1200" t="s">
        <v>31404</v>
      </c>
      <c r="B1200" t="s">
        <v>31405</v>
      </c>
      <c r="C1200" t="s">
        <v>31406</v>
      </c>
      <c r="D1200" s="3"/>
      <c r="J1200" t="s">
        <v>31407</v>
      </c>
      <c r="K1200" t="s">
        <v>26311</v>
      </c>
      <c r="L1200" t="s">
        <v>1233</v>
      </c>
      <c r="M1200">
        <v>2</v>
      </c>
      <c r="P1200" s="2" t="s">
        <v>31408</v>
      </c>
      <c r="Q1200" t="s">
        <v>10492</v>
      </c>
      <c r="S1200">
        <v>4.1621350683271876E-3</v>
      </c>
      <c r="T1200">
        <v>3.2908417324506441E-6</v>
      </c>
      <c r="U1200">
        <v>5.8083569456357509E-5</v>
      </c>
      <c r="V1200">
        <v>1.519467914476991E-4</v>
      </c>
      <c r="W1200">
        <v>1.155555131845176E-3</v>
      </c>
      <c r="X1200">
        <v>6.3371314899995923E-4</v>
      </c>
      <c r="Y1200">
        <v>0</v>
      </c>
      <c r="Z1200">
        <v>0</v>
      </c>
      <c r="AA1200">
        <v>0</v>
      </c>
      <c r="AB1200">
        <v>1</v>
      </c>
      <c r="AC1200">
        <v>0</v>
      </c>
      <c r="AD1200" t="s">
        <v>48</v>
      </c>
      <c r="AE1200" t="s">
        <v>48</v>
      </c>
      <c r="AF1200" t="s">
        <v>48</v>
      </c>
    </row>
    <row r="1201" spans="1:32" hidden="1" outlineLevel="1" x14ac:dyDescent="0.2">
      <c r="A1201" t="s">
        <v>31409</v>
      </c>
      <c r="B1201" t="s">
        <v>31410</v>
      </c>
      <c r="C1201" t="s">
        <v>31411</v>
      </c>
      <c r="D1201" s="3"/>
      <c r="J1201" t="s">
        <v>31412</v>
      </c>
      <c r="K1201" t="s">
        <v>26311</v>
      </c>
      <c r="L1201" t="s">
        <v>1233</v>
      </c>
      <c r="M1201">
        <v>2</v>
      </c>
      <c r="P1201" s="2" t="s">
        <v>31413</v>
      </c>
      <c r="Q1201" t="s">
        <v>10150</v>
      </c>
      <c r="S1201">
        <v>6.5007788361981511E-4</v>
      </c>
      <c r="T1201">
        <v>6.5778558564488776E-6</v>
      </c>
      <c r="U1201">
        <v>3.1569066777592518E-5</v>
      </c>
      <c r="V1201">
        <v>9.6741801826283336E-5</v>
      </c>
      <c r="W1201">
        <v>2.2458526655100289E-4</v>
      </c>
      <c r="X1201">
        <v>6.1410144553519785E-5</v>
      </c>
      <c r="Y1201">
        <v>0.23541666666666669</v>
      </c>
      <c r="Z1201">
        <v>0.27500000000000002</v>
      </c>
      <c r="AA1201">
        <v>7.1999999999999995E-2</v>
      </c>
      <c r="AB1201">
        <v>0.65300000000000002</v>
      </c>
      <c r="AC1201">
        <v>0.73570000000000002</v>
      </c>
      <c r="AD1201" t="s">
        <v>48</v>
      </c>
      <c r="AE1201" t="s">
        <v>48</v>
      </c>
      <c r="AF1201" t="s">
        <v>48</v>
      </c>
    </row>
    <row r="1202" spans="1:32" hidden="1" outlineLevel="1" x14ac:dyDescent="0.2">
      <c r="A1202" t="s">
        <v>31414</v>
      </c>
      <c r="B1202" t="s">
        <v>31415</v>
      </c>
      <c r="C1202" t="s">
        <v>31416</v>
      </c>
      <c r="D1202" s="3"/>
      <c r="J1202" t="s">
        <v>31417</v>
      </c>
      <c r="K1202" t="s">
        <v>26311</v>
      </c>
      <c r="L1202" t="s">
        <v>1233</v>
      </c>
      <c r="M1202">
        <v>0</v>
      </c>
      <c r="P1202" s="2" t="s">
        <v>31418</v>
      </c>
      <c r="Q1202" t="s">
        <v>47</v>
      </c>
      <c r="S1202">
        <v>4.4939853250980377E-3</v>
      </c>
      <c r="T1202">
        <v>3.4644633615243951E-6</v>
      </c>
      <c r="U1202">
        <v>6.0233811382204287E-5</v>
      </c>
      <c r="V1202">
        <v>2.1697703050449491E-4</v>
      </c>
      <c r="W1202">
        <v>1.9691742490977049E-3</v>
      </c>
      <c r="X1202">
        <v>2.4439400294795632E-4</v>
      </c>
      <c r="Y1202">
        <v>-0.4</v>
      </c>
      <c r="Z1202">
        <v>9.4E-2</v>
      </c>
      <c r="AA1202">
        <v>0.108</v>
      </c>
      <c r="AB1202">
        <v>0.79900000000000004</v>
      </c>
      <c r="AC1202">
        <v>-0.1027</v>
      </c>
      <c r="AD1202" t="s">
        <v>48</v>
      </c>
      <c r="AE1202" t="s">
        <v>48</v>
      </c>
      <c r="AF1202" t="s">
        <v>48</v>
      </c>
    </row>
    <row r="1203" spans="1:32" hidden="1" outlineLevel="1" x14ac:dyDescent="0.2">
      <c r="A1203" t="s">
        <v>31419</v>
      </c>
      <c r="B1203" t="s">
        <v>31420</v>
      </c>
      <c r="C1203" t="s">
        <v>31421</v>
      </c>
      <c r="D1203" s="3"/>
      <c r="J1203" t="s">
        <v>31422</v>
      </c>
      <c r="K1203" t="s">
        <v>26311</v>
      </c>
      <c r="L1203" t="s">
        <v>1233</v>
      </c>
      <c r="M1203">
        <v>1</v>
      </c>
      <c r="P1203" s="2" t="s">
        <v>31423</v>
      </c>
      <c r="Q1203" t="s">
        <v>47</v>
      </c>
      <c r="S1203">
        <v>9.3399337492883205E-4</v>
      </c>
      <c r="T1203">
        <v>6.7494029281078838E-6</v>
      </c>
      <c r="U1203">
        <v>1.1564575106604019E-4</v>
      </c>
      <c r="V1203">
        <v>9.5002003945410252E-5</v>
      </c>
      <c r="W1203">
        <v>2.4378915259148931E-4</v>
      </c>
      <c r="X1203">
        <v>9.6111856692004949E-5</v>
      </c>
      <c r="Y1203">
        <v>0.20285714285714279</v>
      </c>
      <c r="Z1203">
        <v>5.1999999999999998E-2</v>
      </c>
      <c r="AA1203">
        <v>6.3E-2</v>
      </c>
      <c r="AB1203">
        <v>0.88500000000000001</v>
      </c>
      <c r="AC1203">
        <v>-0.35970000000000002</v>
      </c>
      <c r="AD1203" t="s">
        <v>48</v>
      </c>
      <c r="AE1203" t="s">
        <v>48</v>
      </c>
      <c r="AF1203" t="s">
        <v>48</v>
      </c>
    </row>
    <row r="1204" spans="1:32" hidden="1" outlineLevel="1" x14ac:dyDescent="0.2">
      <c r="A1204" t="s">
        <v>31424</v>
      </c>
      <c r="B1204" t="s">
        <v>31425</v>
      </c>
      <c r="C1204" t="s">
        <v>31426</v>
      </c>
      <c r="D1204" s="3"/>
      <c r="J1204" t="s">
        <v>31427</v>
      </c>
      <c r="K1204" t="s">
        <v>26311</v>
      </c>
      <c r="L1204" t="s">
        <v>1233</v>
      </c>
      <c r="M1204">
        <v>1</v>
      </c>
      <c r="P1204" s="2" t="s">
        <v>31428</v>
      </c>
      <c r="Q1204" t="s">
        <v>47</v>
      </c>
      <c r="S1204">
        <v>7.413306157104671E-4</v>
      </c>
      <c r="T1204">
        <v>5.3305197980080274E-6</v>
      </c>
      <c r="U1204">
        <v>3.0515730031766001E-5</v>
      </c>
      <c r="V1204">
        <v>6.4716376073192805E-5</v>
      </c>
      <c r="W1204">
        <v>3.1780707649886608E-4</v>
      </c>
      <c r="X1204">
        <v>4.7828427341300987E-5</v>
      </c>
      <c r="Y1204">
        <v>0.22500000000000001</v>
      </c>
      <c r="Z1204">
        <v>0.13500000000000001</v>
      </c>
      <c r="AA1204">
        <v>0.158</v>
      </c>
      <c r="AB1204">
        <v>0.70699999999999996</v>
      </c>
      <c r="AC1204">
        <v>-0.19889999999999999</v>
      </c>
      <c r="AD1204" t="s">
        <v>48</v>
      </c>
      <c r="AE1204" t="s">
        <v>48</v>
      </c>
      <c r="AF1204" t="s">
        <v>48</v>
      </c>
    </row>
    <row r="1205" spans="1:32" hidden="1" outlineLevel="1" x14ac:dyDescent="0.2">
      <c r="A1205" t="s">
        <v>31429</v>
      </c>
      <c r="B1205" t="s">
        <v>30262</v>
      </c>
      <c r="C1205" t="s">
        <v>31430</v>
      </c>
      <c r="D1205" s="3"/>
      <c r="J1205" t="s">
        <v>31431</v>
      </c>
      <c r="K1205" t="s">
        <v>26311</v>
      </c>
      <c r="L1205" t="s">
        <v>1233</v>
      </c>
      <c r="M1205">
        <v>1</v>
      </c>
      <c r="P1205" s="2" t="s">
        <v>31432</v>
      </c>
      <c r="Q1205" t="s">
        <v>47</v>
      </c>
      <c r="S1205">
        <v>2.1994328126311298E-3</v>
      </c>
      <c r="T1205">
        <v>4.499826900428161E-5</v>
      </c>
      <c r="U1205">
        <v>8.9470915554556996E-5</v>
      </c>
      <c r="V1205">
        <v>3.4338739351369441E-4</v>
      </c>
      <c r="W1205">
        <v>5.6757859420031309E-4</v>
      </c>
      <c r="X1205">
        <v>2.0179284911137069E-4</v>
      </c>
      <c r="Y1205">
        <v>8.4297520661157019E-2</v>
      </c>
      <c r="Z1205">
        <v>7.0000000000000007E-2</v>
      </c>
      <c r="AA1205">
        <v>0.13500000000000001</v>
      </c>
      <c r="AB1205">
        <v>0.79500000000000004</v>
      </c>
      <c r="AC1205">
        <v>-0.91049999999999998</v>
      </c>
      <c r="AD1205" t="s">
        <v>48</v>
      </c>
      <c r="AE1205" t="s">
        <v>48</v>
      </c>
      <c r="AF1205" t="s">
        <v>48</v>
      </c>
    </row>
    <row r="1206" spans="1:32" hidden="1" outlineLevel="1" x14ac:dyDescent="0.2">
      <c r="A1206" t="s">
        <v>31433</v>
      </c>
      <c r="B1206" t="s">
        <v>31434</v>
      </c>
      <c r="C1206" t="s">
        <v>31435</v>
      </c>
      <c r="D1206" s="3"/>
      <c r="J1206" t="s">
        <v>31436</v>
      </c>
      <c r="K1206" t="s">
        <v>26311</v>
      </c>
      <c r="L1206" t="s">
        <v>1233</v>
      </c>
      <c r="M1206">
        <v>-2</v>
      </c>
      <c r="P1206" s="2" t="s">
        <v>31437</v>
      </c>
      <c r="Q1206" t="s">
        <v>47</v>
      </c>
      <c r="S1206">
        <v>0.6531798243522644</v>
      </c>
      <c r="T1206">
        <v>3.5397813917370513E-5</v>
      </c>
      <c r="U1206">
        <v>1.2807144084945321E-3</v>
      </c>
      <c r="V1206">
        <v>5.664885975420475E-3</v>
      </c>
      <c r="W1206">
        <v>0.38975366950035101</v>
      </c>
      <c r="X1206">
        <v>8.1627437612041831E-4</v>
      </c>
      <c r="Y1206">
        <v>0.18526785714285721</v>
      </c>
      <c r="Z1206">
        <v>0.115</v>
      </c>
      <c r="AA1206">
        <v>0.104</v>
      </c>
      <c r="AB1206">
        <v>0.78200000000000003</v>
      </c>
      <c r="AC1206">
        <v>9.8500000000000004E-2</v>
      </c>
      <c r="AD1206" t="s">
        <v>48</v>
      </c>
      <c r="AE1206" t="s">
        <v>48</v>
      </c>
      <c r="AF1206" t="s">
        <v>48</v>
      </c>
    </row>
    <row r="1207" spans="1:32" hidden="1" outlineLevel="1" x14ac:dyDescent="0.2">
      <c r="A1207" t="s">
        <v>31438</v>
      </c>
      <c r="B1207" t="s">
        <v>31439</v>
      </c>
      <c r="C1207" t="s">
        <v>31440</v>
      </c>
      <c r="D1207" s="3"/>
      <c r="J1207" t="s">
        <v>31441</v>
      </c>
      <c r="K1207" t="s">
        <v>26311</v>
      </c>
      <c r="L1207" t="s">
        <v>1233</v>
      </c>
      <c r="M1207">
        <v>1</v>
      </c>
      <c r="P1207" s="2" t="s">
        <v>31442</v>
      </c>
      <c r="Q1207" t="s">
        <v>47</v>
      </c>
      <c r="S1207">
        <v>2.4467154871672392E-3</v>
      </c>
      <c r="T1207">
        <v>1.346492081211181E-5</v>
      </c>
      <c r="U1207">
        <v>1.1933417408727109E-4</v>
      </c>
      <c r="V1207">
        <v>1.5149932005442679E-4</v>
      </c>
      <c r="W1207">
        <v>8.1195961683988571E-4</v>
      </c>
      <c r="X1207">
        <v>2.7992311515845358E-4</v>
      </c>
      <c r="Y1207">
        <v>-0.39</v>
      </c>
      <c r="Z1207">
        <v>3.2000000000000001E-2</v>
      </c>
      <c r="AA1207">
        <v>0.109</v>
      </c>
      <c r="AB1207">
        <v>0.86</v>
      </c>
      <c r="AC1207">
        <v>-0.89629999999999999</v>
      </c>
      <c r="AD1207" t="s">
        <v>48</v>
      </c>
      <c r="AE1207" t="s">
        <v>48</v>
      </c>
      <c r="AF1207" t="s">
        <v>48</v>
      </c>
    </row>
    <row r="1208" spans="1:32" hidden="1" outlineLevel="1" x14ac:dyDescent="0.2">
      <c r="A1208" t="s">
        <v>31443</v>
      </c>
      <c r="B1208" t="s">
        <v>31444</v>
      </c>
      <c r="C1208" t="s">
        <v>31445</v>
      </c>
      <c r="D1208" s="3"/>
      <c r="J1208" t="s">
        <v>31446</v>
      </c>
      <c r="K1208" t="s">
        <v>26311</v>
      </c>
      <c r="L1208" t="s">
        <v>1233</v>
      </c>
      <c r="M1208">
        <v>2</v>
      </c>
      <c r="P1208" s="2" t="s">
        <v>31447</v>
      </c>
      <c r="Q1208" t="s">
        <v>47</v>
      </c>
      <c r="S1208">
        <v>5.0397193990647793E-4</v>
      </c>
      <c r="T1208">
        <v>3.8302923712763004E-6</v>
      </c>
      <c r="U1208">
        <v>2.2447209630627188E-5</v>
      </c>
      <c r="V1208">
        <v>6.6512293415144086E-5</v>
      </c>
      <c r="W1208">
        <v>1.9956692995037881E-4</v>
      </c>
      <c r="X1208">
        <v>3.7849273212486878E-5</v>
      </c>
      <c r="Y1208">
        <v>0</v>
      </c>
      <c r="Z1208">
        <v>0</v>
      </c>
      <c r="AA1208">
        <v>0</v>
      </c>
      <c r="AB1208">
        <v>1</v>
      </c>
      <c r="AC1208">
        <v>0</v>
      </c>
      <c r="AD1208" t="s">
        <v>48</v>
      </c>
      <c r="AE1208" t="s">
        <v>48</v>
      </c>
      <c r="AF1208" t="s">
        <v>48</v>
      </c>
    </row>
    <row r="1209" spans="1:32" hidden="1" outlineLevel="1" x14ac:dyDescent="0.2">
      <c r="A1209" t="s">
        <v>31448</v>
      </c>
      <c r="B1209" t="s">
        <v>31449</v>
      </c>
      <c r="C1209" t="s">
        <v>31450</v>
      </c>
      <c r="D1209" s="3"/>
      <c r="J1209" t="s">
        <v>31451</v>
      </c>
      <c r="K1209" t="s">
        <v>26311</v>
      </c>
      <c r="L1209" t="s">
        <v>1233</v>
      </c>
      <c r="M1209">
        <v>0</v>
      </c>
      <c r="P1209" s="2" t="s">
        <v>31452</v>
      </c>
      <c r="Q1209" t="s">
        <v>47</v>
      </c>
      <c r="S1209">
        <v>0.87466704845428467</v>
      </c>
      <c r="T1209">
        <v>1.5320275269914421E-4</v>
      </c>
      <c r="U1209">
        <v>0.30530086159706121</v>
      </c>
      <c r="V1209">
        <v>6.3697574660181999E-3</v>
      </c>
      <c r="W1209">
        <v>0.69059652090072632</v>
      </c>
      <c r="X1209">
        <v>1.570289605297148E-3</v>
      </c>
      <c r="Y1209">
        <v>8.0335884353741518E-2</v>
      </c>
      <c r="Z1209">
        <v>0.13</v>
      </c>
      <c r="AA1209">
        <v>0.16600000000000001</v>
      </c>
      <c r="AB1209">
        <v>0.70399999999999996</v>
      </c>
      <c r="AC1209">
        <v>-0.92300000000000004</v>
      </c>
      <c r="AD1209" t="s">
        <v>48</v>
      </c>
      <c r="AE1209" t="s">
        <v>48</v>
      </c>
      <c r="AF1209" t="s">
        <v>48</v>
      </c>
    </row>
    <row r="1210" spans="1:32" hidden="1" outlineLevel="1" x14ac:dyDescent="0.2">
      <c r="A1210" t="s">
        <v>31453</v>
      </c>
      <c r="B1210" t="s">
        <v>31454</v>
      </c>
      <c r="C1210" t="s">
        <v>31455</v>
      </c>
      <c r="D1210" s="3"/>
      <c r="J1210" t="s">
        <v>31456</v>
      </c>
      <c r="K1210" t="s">
        <v>26311</v>
      </c>
      <c r="L1210" t="s">
        <v>1233</v>
      </c>
      <c r="M1210">
        <v>1</v>
      </c>
      <c r="P1210" s="2" t="s">
        <v>31457</v>
      </c>
      <c r="Q1210" t="s">
        <v>47</v>
      </c>
      <c r="S1210">
        <v>0.42603811621665949</v>
      </c>
      <c r="T1210">
        <v>1.727415474306326E-5</v>
      </c>
      <c r="U1210">
        <v>9.5394020900130272E-3</v>
      </c>
      <c r="V1210">
        <v>1.795814023353159E-3</v>
      </c>
      <c r="W1210">
        <v>0.31261798739433289</v>
      </c>
      <c r="X1210">
        <v>4.4307546340860432E-4</v>
      </c>
      <c r="Y1210">
        <v>0.10312499999999999</v>
      </c>
      <c r="Z1210">
        <v>0.1</v>
      </c>
      <c r="AA1210">
        <v>0.14499999999999999</v>
      </c>
      <c r="AB1210">
        <v>0.755</v>
      </c>
      <c r="AC1210">
        <v>-0.58089999999999997</v>
      </c>
      <c r="AD1210" t="s">
        <v>48</v>
      </c>
      <c r="AE1210" t="s">
        <v>48</v>
      </c>
      <c r="AF1210" t="s">
        <v>48</v>
      </c>
    </row>
    <row r="1211" spans="1:32" hidden="1" outlineLevel="1" x14ac:dyDescent="0.2">
      <c r="A1211" t="s">
        <v>31458</v>
      </c>
      <c r="B1211" t="s">
        <v>31459</v>
      </c>
      <c r="C1211" t="s">
        <v>31460</v>
      </c>
      <c r="D1211" s="3"/>
      <c r="J1211" t="s">
        <v>31461</v>
      </c>
      <c r="K1211" t="s">
        <v>26311</v>
      </c>
      <c r="L1211" t="s">
        <v>1233</v>
      </c>
      <c r="M1211">
        <v>1</v>
      </c>
      <c r="P1211" s="2" t="s">
        <v>31462</v>
      </c>
      <c r="Q1211" t="s">
        <v>47</v>
      </c>
      <c r="S1211">
        <v>2.624643268063664E-3</v>
      </c>
      <c r="T1211">
        <v>5.3917183322482742E-6</v>
      </c>
      <c r="U1211">
        <v>4.8115856770891703E-5</v>
      </c>
      <c r="V1211">
        <v>1.2358710227999839E-4</v>
      </c>
      <c r="W1211">
        <v>9.7389216534793377E-4</v>
      </c>
      <c r="X1211">
        <v>7.1520153142046183E-5</v>
      </c>
      <c r="Y1211">
        <v>-0.3</v>
      </c>
      <c r="Z1211">
        <v>4.5999999999999999E-2</v>
      </c>
      <c r="AA1211">
        <v>0.128</v>
      </c>
      <c r="AB1211">
        <v>0.82599999999999996</v>
      </c>
      <c r="AC1211">
        <v>-0.71689999999999998</v>
      </c>
      <c r="AD1211" t="s">
        <v>48</v>
      </c>
      <c r="AE1211" t="s">
        <v>48</v>
      </c>
      <c r="AF1211" t="s">
        <v>48</v>
      </c>
    </row>
    <row r="1212" spans="1:32" hidden="1" outlineLevel="1" x14ac:dyDescent="0.2">
      <c r="A1212" t="s">
        <v>31463</v>
      </c>
      <c r="B1212" t="s">
        <v>31464</v>
      </c>
      <c r="C1212" t="s">
        <v>31465</v>
      </c>
      <c r="D1212" s="3"/>
      <c r="J1212" t="s">
        <v>31466</v>
      </c>
      <c r="K1212" t="s">
        <v>26311</v>
      </c>
      <c r="L1212" t="s">
        <v>1233</v>
      </c>
      <c r="M1212">
        <v>1</v>
      </c>
      <c r="P1212" s="2" t="s">
        <v>31467</v>
      </c>
      <c r="Q1212" t="s">
        <v>47</v>
      </c>
      <c r="S1212">
        <v>0.47113651037216192</v>
      </c>
      <c r="T1212">
        <v>1.7774924344848841E-5</v>
      </c>
      <c r="U1212">
        <v>8.3686849102377892E-3</v>
      </c>
      <c r="V1212">
        <v>3.8521768874488771E-4</v>
      </c>
      <c r="W1212">
        <v>0.39336737990379328</v>
      </c>
      <c r="X1212">
        <v>2.453369670547545E-4</v>
      </c>
      <c r="Y1212">
        <v>0.32530303030303032</v>
      </c>
      <c r="Z1212">
        <v>0.13300000000000001</v>
      </c>
      <c r="AA1212">
        <v>1.0999999999999999E-2</v>
      </c>
      <c r="AB1212">
        <v>0.85599999999999998</v>
      </c>
      <c r="AC1212">
        <v>0.94510000000000005</v>
      </c>
      <c r="AD1212" t="s">
        <v>48</v>
      </c>
      <c r="AE1212" t="s">
        <v>48</v>
      </c>
      <c r="AF1212" t="s">
        <v>48</v>
      </c>
    </row>
    <row r="1213" spans="1:32" hidden="1" outlineLevel="1" x14ac:dyDescent="0.2">
      <c r="A1213" t="s">
        <v>31468</v>
      </c>
      <c r="B1213" t="s">
        <v>31469</v>
      </c>
      <c r="C1213" t="s">
        <v>31470</v>
      </c>
      <c r="D1213" s="3"/>
      <c r="J1213" t="s">
        <v>31471</v>
      </c>
      <c r="K1213" t="s">
        <v>26311</v>
      </c>
      <c r="L1213" t="s">
        <v>1233</v>
      </c>
      <c r="M1213">
        <v>1</v>
      </c>
      <c r="P1213" s="2" t="s">
        <v>31472</v>
      </c>
      <c r="Q1213" t="s">
        <v>47</v>
      </c>
      <c r="S1213">
        <v>1.577826333232224E-3</v>
      </c>
      <c r="T1213">
        <v>1.2074084224877881E-5</v>
      </c>
      <c r="U1213">
        <v>5.6633922213222831E-5</v>
      </c>
      <c r="V1213">
        <v>1.9869716197717929E-4</v>
      </c>
      <c r="W1213">
        <v>4.8661915934644639E-4</v>
      </c>
      <c r="X1213">
        <v>1.6869087994564319E-4</v>
      </c>
      <c r="Y1213">
        <v>3.6904761904761912E-2</v>
      </c>
      <c r="Z1213">
        <v>7.2999999999999995E-2</v>
      </c>
      <c r="AA1213">
        <v>9.5000000000000001E-2</v>
      </c>
      <c r="AB1213">
        <v>0.83199999999999996</v>
      </c>
      <c r="AC1213">
        <v>-0.55740000000000001</v>
      </c>
      <c r="AD1213" t="s">
        <v>48</v>
      </c>
      <c r="AE1213" t="s">
        <v>48</v>
      </c>
      <c r="AF1213" t="s">
        <v>48</v>
      </c>
    </row>
    <row r="1214" spans="1:32" hidden="1" outlineLevel="1" x14ac:dyDescent="0.2">
      <c r="A1214" t="s">
        <v>31473</v>
      </c>
      <c r="B1214" t="s">
        <v>31474</v>
      </c>
      <c r="C1214" t="s">
        <v>31475</v>
      </c>
      <c r="D1214" s="3"/>
      <c r="J1214" t="s">
        <v>31476</v>
      </c>
      <c r="K1214" t="s">
        <v>26311</v>
      </c>
      <c r="L1214" t="s">
        <v>1233</v>
      </c>
      <c r="M1214">
        <v>1</v>
      </c>
      <c r="P1214" s="2" t="s">
        <v>31477</v>
      </c>
      <c r="Q1214" t="s">
        <v>47</v>
      </c>
      <c r="S1214">
        <v>3.030805848538876E-3</v>
      </c>
      <c r="T1214">
        <v>1.307546972384444E-5</v>
      </c>
      <c r="U1214">
        <v>2.3294876154977831E-4</v>
      </c>
      <c r="V1214">
        <v>1.6193027840927241E-4</v>
      </c>
      <c r="W1214">
        <v>1.1342456564307211E-3</v>
      </c>
      <c r="X1214">
        <v>2.8881922480650252E-4</v>
      </c>
      <c r="Y1214">
        <v>0.2463636363636364</v>
      </c>
      <c r="Z1214">
        <v>8.4000000000000005E-2</v>
      </c>
      <c r="AA1214">
        <v>5.6000000000000001E-2</v>
      </c>
      <c r="AB1214">
        <v>0.86</v>
      </c>
      <c r="AC1214">
        <v>0.46779999999999999</v>
      </c>
      <c r="AD1214" t="s">
        <v>48</v>
      </c>
      <c r="AE1214" t="s">
        <v>48</v>
      </c>
      <c r="AF1214" t="s">
        <v>48</v>
      </c>
    </row>
    <row r="1215" spans="1:32" hidden="1" outlineLevel="1" x14ac:dyDescent="0.2">
      <c r="A1215" t="s">
        <v>31478</v>
      </c>
      <c r="B1215" t="s">
        <v>31479</v>
      </c>
      <c r="C1215" t="s">
        <v>31480</v>
      </c>
      <c r="D1215" s="3"/>
      <c r="J1215" t="s">
        <v>31481</v>
      </c>
      <c r="K1215" t="s">
        <v>26311</v>
      </c>
      <c r="L1215" t="s">
        <v>1233</v>
      </c>
      <c r="M1215">
        <v>1</v>
      </c>
      <c r="P1215" s="2" t="s">
        <v>31482</v>
      </c>
      <c r="Q1215" t="s">
        <v>47</v>
      </c>
      <c r="S1215">
        <v>1.2592221610248091E-3</v>
      </c>
      <c r="T1215">
        <v>6.5351687226211652E-6</v>
      </c>
      <c r="U1215">
        <v>5.1411465392448008E-5</v>
      </c>
      <c r="V1215">
        <v>4.8046757001429803E-5</v>
      </c>
      <c r="W1215">
        <v>6.3322251662611961E-4</v>
      </c>
      <c r="X1215">
        <v>6.4150168327614665E-5</v>
      </c>
      <c r="Y1215">
        <v>-0.14424603174603179</v>
      </c>
      <c r="Z1215">
        <v>8.2000000000000003E-2</v>
      </c>
      <c r="AA1215">
        <v>0.13900000000000001</v>
      </c>
      <c r="AB1215">
        <v>0.77900000000000003</v>
      </c>
      <c r="AC1215">
        <v>-0.68840000000000001</v>
      </c>
      <c r="AD1215" t="s">
        <v>48</v>
      </c>
      <c r="AE1215" t="s">
        <v>48</v>
      </c>
      <c r="AF1215" t="s">
        <v>48</v>
      </c>
    </row>
    <row r="1216" spans="1:32" hidden="1" outlineLevel="1" x14ac:dyDescent="0.2">
      <c r="A1216" t="s">
        <v>31483</v>
      </c>
      <c r="B1216" t="s">
        <v>31484</v>
      </c>
      <c r="C1216" t="s">
        <v>31485</v>
      </c>
      <c r="D1216" s="3"/>
      <c r="J1216" t="s">
        <v>31486</v>
      </c>
      <c r="K1216" t="s">
        <v>26311</v>
      </c>
      <c r="L1216" t="s">
        <v>1233</v>
      </c>
      <c r="M1216">
        <v>1</v>
      </c>
      <c r="P1216" s="2" t="s">
        <v>31487</v>
      </c>
      <c r="Q1216" t="s">
        <v>47</v>
      </c>
      <c r="S1216">
        <v>5.9070638380944729E-3</v>
      </c>
      <c r="T1216">
        <v>3.1681680411566049E-5</v>
      </c>
      <c r="U1216">
        <v>2.842842077370733E-4</v>
      </c>
      <c r="V1216">
        <v>3.2698147697374219E-4</v>
      </c>
      <c r="W1216">
        <v>9.0081995585933328E-4</v>
      </c>
      <c r="X1216">
        <v>2.4298492353409529E-3</v>
      </c>
      <c r="Y1216">
        <v>0.1602198455139632</v>
      </c>
      <c r="Z1216">
        <v>0.151</v>
      </c>
      <c r="AA1216">
        <v>2.7E-2</v>
      </c>
      <c r="AB1216">
        <v>0.82199999999999995</v>
      </c>
      <c r="AC1216">
        <v>0.997</v>
      </c>
      <c r="AD1216" t="s">
        <v>48</v>
      </c>
      <c r="AE1216" t="s">
        <v>48</v>
      </c>
      <c r="AF1216" t="s">
        <v>48</v>
      </c>
    </row>
    <row r="1217" spans="1:32" hidden="1" outlineLevel="1" x14ac:dyDescent="0.2">
      <c r="A1217" t="s">
        <v>31488</v>
      </c>
      <c r="B1217" t="s">
        <v>31489</v>
      </c>
      <c r="C1217" t="s">
        <v>25007</v>
      </c>
      <c r="D1217" s="3"/>
      <c r="J1217" t="s">
        <v>14166</v>
      </c>
      <c r="K1217" t="s">
        <v>26311</v>
      </c>
      <c r="L1217" t="s">
        <v>1233</v>
      </c>
      <c r="M1217">
        <v>0</v>
      </c>
      <c r="P1217" s="2" t="s">
        <v>31490</v>
      </c>
      <c r="Q1217" t="s">
        <v>47</v>
      </c>
      <c r="Y1217" t="s">
        <v>48</v>
      </c>
      <c r="Z1217" t="s">
        <v>48</v>
      </c>
      <c r="AA1217" t="s">
        <v>48</v>
      </c>
      <c r="AB1217" t="s">
        <v>48</v>
      </c>
      <c r="AC1217" t="s">
        <v>48</v>
      </c>
      <c r="AD1217" t="s">
        <v>48</v>
      </c>
      <c r="AE1217" t="s">
        <v>48</v>
      </c>
      <c r="AF1217" t="s">
        <v>48</v>
      </c>
    </row>
    <row r="1218" spans="1:32" hidden="1" outlineLevel="1" x14ac:dyDescent="0.2">
      <c r="A1218" t="s">
        <v>31491</v>
      </c>
      <c r="B1218" t="s">
        <v>31492</v>
      </c>
      <c r="C1218" t="s">
        <v>31493</v>
      </c>
      <c r="D1218" s="3"/>
      <c r="J1218" t="s">
        <v>31494</v>
      </c>
      <c r="K1218" t="s">
        <v>26311</v>
      </c>
      <c r="L1218" t="s">
        <v>1233</v>
      </c>
      <c r="M1218">
        <v>1</v>
      </c>
      <c r="P1218" s="2" t="s">
        <v>31495</v>
      </c>
      <c r="Q1218" t="s">
        <v>10280</v>
      </c>
      <c r="S1218">
        <v>3.3285743556916709E-3</v>
      </c>
      <c r="T1218">
        <v>6.3493448578810776E-6</v>
      </c>
      <c r="U1218">
        <v>6.9044559495523572E-5</v>
      </c>
      <c r="V1218">
        <v>1.029936320264824E-4</v>
      </c>
      <c r="W1218">
        <v>1.373762032017112E-3</v>
      </c>
      <c r="X1218">
        <v>1.4018345973454421E-4</v>
      </c>
      <c r="Y1218">
        <v>0.1</v>
      </c>
      <c r="Z1218">
        <v>0.155</v>
      </c>
      <c r="AA1218">
        <v>0.106</v>
      </c>
      <c r="AB1218">
        <v>0.73899999999999999</v>
      </c>
      <c r="AC1218">
        <v>0.1027</v>
      </c>
      <c r="AD1218" t="s">
        <v>48</v>
      </c>
      <c r="AE1218" t="s">
        <v>48</v>
      </c>
      <c r="AF1218" t="s">
        <v>48</v>
      </c>
    </row>
    <row r="1219" spans="1:32" hidden="1" outlineLevel="1" x14ac:dyDescent="0.2">
      <c r="A1219" t="s">
        <v>31496</v>
      </c>
      <c r="B1219" t="s">
        <v>31497</v>
      </c>
      <c r="C1219" t="s">
        <v>31498</v>
      </c>
      <c r="D1219" s="3"/>
      <c r="J1219" t="s">
        <v>31499</v>
      </c>
      <c r="K1219" t="s">
        <v>26311</v>
      </c>
      <c r="L1219" t="s">
        <v>1233</v>
      </c>
      <c r="M1219">
        <v>1</v>
      </c>
      <c r="P1219" s="2" t="s">
        <v>31500</v>
      </c>
      <c r="Q1219" t="s">
        <v>47</v>
      </c>
      <c r="S1219">
        <v>7.8000838402658701E-4</v>
      </c>
      <c r="T1219">
        <v>4.301167336961953E-6</v>
      </c>
      <c r="U1219">
        <v>3.256452691857703E-5</v>
      </c>
      <c r="V1219">
        <v>4.3048516090493649E-5</v>
      </c>
      <c r="W1219">
        <v>3.481650201138109E-4</v>
      </c>
      <c r="X1219">
        <v>3.9819500671001151E-5</v>
      </c>
      <c r="Y1219">
        <v>0.2</v>
      </c>
      <c r="Z1219">
        <v>0</v>
      </c>
      <c r="AA1219">
        <v>0.13900000000000001</v>
      </c>
      <c r="AB1219">
        <v>0.86099999999999999</v>
      </c>
      <c r="AC1219">
        <v>-0.71489999999999998</v>
      </c>
      <c r="AD1219" t="s">
        <v>48</v>
      </c>
      <c r="AE1219" t="s">
        <v>48</v>
      </c>
      <c r="AF1219" t="s">
        <v>48</v>
      </c>
    </row>
    <row r="1220" spans="1:32" hidden="1" outlineLevel="1" x14ac:dyDescent="0.2">
      <c r="A1220" t="s">
        <v>31501</v>
      </c>
      <c r="B1220" t="s">
        <v>31502</v>
      </c>
      <c r="C1220" t="s">
        <v>31503</v>
      </c>
      <c r="D1220" s="3"/>
      <c r="J1220" t="s">
        <v>31504</v>
      </c>
      <c r="K1220" t="s">
        <v>26311</v>
      </c>
      <c r="L1220" t="s">
        <v>1233</v>
      </c>
      <c r="M1220">
        <v>1</v>
      </c>
      <c r="P1220" s="2" t="s">
        <v>31505</v>
      </c>
      <c r="Q1220" t="s">
        <v>47</v>
      </c>
      <c r="S1220">
        <v>1.0415466967970131E-3</v>
      </c>
      <c r="T1220">
        <v>5.0848666433012113E-6</v>
      </c>
      <c r="U1220">
        <v>4.4846277887700132E-5</v>
      </c>
      <c r="V1220">
        <v>6.7034881794825196E-5</v>
      </c>
      <c r="W1220">
        <v>3.8245631731115282E-4</v>
      </c>
      <c r="X1220">
        <v>8.7849970441311598E-5</v>
      </c>
      <c r="Y1220">
        <v>0.5</v>
      </c>
      <c r="Z1220">
        <v>0.14799999999999999</v>
      </c>
      <c r="AA1220">
        <v>0</v>
      </c>
      <c r="AB1220">
        <v>0.85199999999999998</v>
      </c>
      <c r="AC1220">
        <v>0.61240000000000006</v>
      </c>
      <c r="AD1220" t="s">
        <v>48</v>
      </c>
      <c r="AE1220" t="s">
        <v>48</v>
      </c>
      <c r="AF1220" t="s">
        <v>48</v>
      </c>
    </row>
    <row r="1221" spans="1:32" hidden="1" outlineLevel="1" x14ac:dyDescent="0.2">
      <c r="A1221" t="s">
        <v>31506</v>
      </c>
      <c r="B1221" t="s">
        <v>31507</v>
      </c>
      <c r="C1221" t="s">
        <v>31508</v>
      </c>
      <c r="D1221" s="3"/>
      <c r="J1221" t="s">
        <v>31509</v>
      </c>
      <c r="K1221" t="s">
        <v>26311</v>
      </c>
      <c r="L1221" t="s">
        <v>1233</v>
      </c>
      <c r="M1221">
        <v>1</v>
      </c>
      <c r="P1221" s="2" t="s">
        <v>31510</v>
      </c>
      <c r="Q1221" t="s">
        <v>47</v>
      </c>
      <c r="S1221">
        <v>0.24368877708911901</v>
      </c>
      <c r="T1221">
        <v>5.426209099823609E-5</v>
      </c>
      <c r="U1221">
        <v>0.27821117639541632</v>
      </c>
      <c r="V1221">
        <v>2.8850834351032968E-3</v>
      </c>
      <c r="W1221">
        <v>3.583996370434761E-2</v>
      </c>
      <c r="X1221">
        <v>7.6444167643785477E-4</v>
      </c>
      <c r="Y1221">
        <v>6.6406249999999986E-2</v>
      </c>
      <c r="Z1221">
        <v>0.13900000000000001</v>
      </c>
      <c r="AA1221">
        <v>0.13100000000000001</v>
      </c>
      <c r="AB1221">
        <v>0.73</v>
      </c>
      <c r="AC1221">
        <v>-0.49199999999999999</v>
      </c>
      <c r="AD1221" t="s">
        <v>48</v>
      </c>
      <c r="AE1221" t="s">
        <v>48</v>
      </c>
      <c r="AF1221" t="s">
        <v>48</v>
      </c>
    </row>
    <row r="1222" spans="1:32" hidden="1" outlineLevel="1" x14ac:dyDescent="0.2">
      <c r="A1222" t="s">
        <v>31511</v>
      </c>
      <c r="B1222" t="s">
        <v>31512</v>
      </c>
      <c r="C1222" t="s">
        <v>31513</v>
      </c>
      <c r="D1222" s="3"/>
      <c r="J1222" t="s">
        <v>31514</v>
      </c>
      <c r="K1222" t="s">
        <v>26311</v>
      </c>
      <c r="L1222" t="s">
        <v>1233</v>
      </c>
      <c r="M1222">
        <v>1</v>
      </c>
      <c r="P1222" s="2" t="s">
        <v>31515</v>
      </c>
      <c r="Q1222" t="s">
        <v>24074</v>
      </c>
      <c r="S1222">
        <v>0.13773204386234281</v>
      </c>
      <c r="T1222">
        <v>9.1555948529276066E-6</v>
      </c>
      <c r="U1222">
        <v>4.962066886946559E-4</v>
      </c>
      <c r="V1222">
        <v>8.4088975563645363E-4</v>
      </c>
      <c r="W1222">
        <v>0.1057960763573647</v>
      </c>
      <c r="X1222">
        <v>3.1775559182278812E-4</v>
      </c>
      <c r="Y1222">
        <v>0.1931818181818182</v>
      </c>
      <c r="Z1222">
        <v>0.16600000000000001</v>
      </c>
      <c r="AA1222">
        <v>6.7000000000000004E-2</v>
      </c>
      <c r="AB1222">
        <v>0.76700000000000002</v>
      </c>
      <c r="AC1222">
        <v>0.95469999999999999</v>
      </c>
      <c r="AD1222" t="s">
        <v>48</v>
      </c>
      <c r="AE1222" t="s">
        <v>48</v>
      </c>
      <c r="AF1222" t="s">
        <v>48</v>
      </c>
    </row>
    <row r="1223" spans="1:32" hidden="1" outlineLevel="1" x14ac:dyDescent="0.2">
      <c r="A1223" t="s">
        <v>31516</v>
      </c>
      <c r="B1223" t="s">
        <v>31517</v>
      </c>
      <c r="C1223" t="s">
        <v>31378</v>
      </c>
      <c r="D1223" s="3"/>
      <c r="J1223" t="s">
        <v>31518</v>
      </c>
      <c r="K1223" t="s">
        <v>26311</v>
      </c>
      <c r="L1223" t="s">
        <v>1233</v>
      </c>
      <c r="M1223">
        <v>1</v>
      </c>
      <c r="P1223" s="2" t="s">
        <v>31519</v>
      </c>
      <c r="Q1223" t="s">
        <v>47</v>
      </c>
      <c r="S1223">
        <v>4.3179077329114079E-4</v>
      </c>
      <c r="T1223">
        <v>3.427224328333978E-6</v>
      </c>
      <c r="U1223">
        <v>2.5502202333882451E-5</v>
      </c>
      <c r="V1223">
        <v>4.6345208829734468E-5</v>
      </c>
      <c r="W1223">
        <v>1.7121282871812579E-4</v>
      </c>
      <c r="X1223">
        <v>3.7784360756631941E-5</v>
      </c>
      <c r="Y1223">
        <v>0.56666666666666665</v>
      </c>
      <c r="Z1223">
        <v>0.29199999999999998</v>
      </c>
      <c r="AA1223">
        <v>0</v>
      </c>
      <c r="AB1223">
        <v>0.70799999999999996</v>
      </c>
      <c r="AC1223">
        <v>0.91859999999999997</v>
      </c>
      <c r="AD1223" t="s">
        <v>48</v>
      </c>
      <c r="AE1223" t="s">
        <v>48</v>
      </c>
      <c r="AF1223" t="s">
        <v>48</v>
      </c>
    </row>
    <row r="1224" spans="1:32" hidden="1" outlineLevel="1" x14ac:dyDescent="0.2">
      <c r="A1224" t="s">
        <v>31520</v>
      </c>
      <c r="B1224" t="s">
        <v>31521</v>
      </c>
      <c r="C1224" t="s">
        <v>31522</v>
      </c>
      <c r="D1224" s="3"/>
      <c r="J1224" t="s">
        <v>31523</v>
      </c>
      <c r="K1224" t="s">
        <v>26311</v>
      </c>
      <c r="L1224" t="s">
        <v>1233</v>
      </c>
      <c r="M1224">
        <v>1</v>
      </c>
      <c r="P1224" s="2" t="s">
        <v>31524</v>
      </c>
      <c r="Q1224" t="s">
        <v>47</v>
      </c>
      <c r="S1224">
        <v>1.2744377367198471E-2</v>
      </c>
      <c r="T1224">
        <v>7.9907431427272968E-6</v>
      </c>
      <c r="U1224">
        <v>1.871037675300613E-4</v>
      </c>
      <c r="V1224">
        <v>2.5224252021871513E-4</v>
      </c>
      <c r="W1224">
        <v>5.7357205078005791E-3</v>
      </c>
      <c r="X1224">
        <v>3.2330330577678978E-4</v>
      </c>
      <c r="Y1224">
        <v>0</v>
      </c>
      <c r="Z1224">
        <v>3.5999999999999997E-2</v>
      </c>
      <c r="AA1224">
        <v>0</v>
      </c>
      <c r="AB1224">
        <v>0.96399999999999997</v>
      </c>
      <c r="AC1224">
        <v>0.1154</v>
      </c>
      <c r="AD1224" t="s">
        <v>48</v>
      </c>
      <c r="AE1224" t="s">
        <v>48</v>
      </c>
      <c r="AF1224" t="s">
        <v>48</v>
      </c>
    </row>
    <row r="1225" spans="1:32" hidden="1" outlineLevel="1" x14ac:dyDescent="0.2">
      <c r="A1225" t="s">
        <v>31525</v>
      </c>
      <c r="B1225" t="s">
        <v>31526</v>
      </c>
      <c r="C1225" t="s">
        <v>31527</v>
      </c>
      <c r="D1225" s="3"/>
      <c r="J1225" t="s">
        <v>31528</v>
      </c>
      <c r="K1225" t="s">
        <v>26311</v>
      </c>
      <c r="L1225" t="s">
        <v>1233</v>
      </c>
      <c r="M1225">
        <v>1</v>
      </c>
      <c r="P1225" s="2" t="s">
        <v>31529</v>
      </c>
      <c r="Q1225" t="s">
        <v>47</v>
      </c>
      <c r="S1225">
        <v>5.7384715182706714E-4</v>
      </c>
      <c r="T1225">
        <v>3.7895188143011178E-6</v>
      </c>
      <c r="U1225">
        <v>2.6945650461129841E-5</v>
      </c>
      <c r="V1225">
        <v>4.4867148972116411E-5</v>
      </c>
      <c r="W1225">
        <v>2.6388512924313551E-4</v>
      </c>
      <c r="X1225">
        <v>2.8135995307820849E-5</v>
      </c>
      <c r="Y1225">
        <v>0.21249999999999999</v>
      </c>
      <c r="Z1225">
        <v>9.4E-2</v>
      </c>
      <c r="AA1225">
        <v>0.05</v>
      </c>
      <c r="AB1225">
        <v>0.85599999999999998</v>
      </c>
      <c r="AC1225">
        <v>0.68799999999999994</v>
      </c>
      <c r="AD1225" t="s">
        <v>48</v>
      </c>
      <c r="AE1225" t="s">
        <v>48</v>
      </c>
      <c r="AF1225" t="s">
        <v>48</v>
      </c>
    </row>
    <row r="1226" spans="1:32" hidden="1" outlineLevel="1" x14ac:dyDescent="0.2">
      <c r="A1226" t="s">
        <v>31530</v>
      </c>
      <c r="B1226" t="s">
        <v>31531</v>
      </c>
      <c r="C1226" t="s">
        <v>31532</v>
      </c>
      <c r="D1226" s="3"/>
      <c r="J1226" t="s">
        <v>31533</v>
      </c>
      <c r="K1226" t="s">
        <v>26311</v>
      </c>
      <c r="L1226" t="s">
        <v>1233</v>
      </c>
      <c r="M1226">
        <v>1</v>
      </c>
      <c r="P1226" s="2" t="s">
        <v>31534</v>
      </c>
      <c r="Q1226" t="s">
        <v>10104</v>
      </c>
      <c r="S1226">
        <v>0.25762593746185303</v>
      </c>
      <c r="T1226">
        <v>3.6274075682740659E-5</v>
      </c>
      <c r="U1226">
        <v>8.6083099246025085E-2</v>
      </c>
      <c r="V1226">
        <v>1.454432611353695E-3</v>
      </c>
      <c r="W1226">
        <v>8.2729414105415344E-2</v>
      </c>
      <c r="X1226">
        <v>6.0673948610201478E-4</v>
      </c>
      <c r="Y1226">
        <v>-7.7619047619047615E-2</v>
      </c>
      <c r="Z1226">
        <v>8.4000000000000005E-2</v>
      </c>
      <c r="AA1226">
        <v>0.14799999999999999</v>
      </c>
      <c r="AB1226">
        <v>0.76800000000000002</v>
      </c>
      <c r="AC1226">
        <v>-0.89829999999999999</v>
      </c>
      <c r="AD1226" t="s">
        <v>48</v>
      </c>
      <c r="AE1226" t="s">
        <v>48</v>
      </c>
      <c r="AF1226" t="s">
        <v>48</v>
      </c>
    </row>
    <row r="1227" spans="1:32" hidden="1" outlineLevel="1" x14ac:dyDescent="0.2">
      <c r="A1227" t="s">
        <v>31535</v>
      </c>
      <c r="B1227" t="s">
        <v>31536</v>
      </c>
      <c r="C1227" t="s">
        <v>31537</v>
      </c>
      <c r="D1227" s="3"/>
      <c r="J1227" t="s">
        <v>31538</v>
      </c>
      <c r="K1227" t="s">
        <v>26311</v>
      </c>
      <c r="L1227" t="s">
        <v>1233</v>
      </c>
      <c r="M1227">
        <v>1</v>
      </c>
      <c r="P1227" s="2" t="s">
        <v>31539</v>
      </c>
      <c r="Q1227" t="s">
        <v>10150</v>
      </c>
      <c r="S1227">
        <v>7.9219276085495949E-3</v>
      </c>
      <c r="T1227">
        <v>9.681635674496647E-6</v>
      </c>
      <c r="U1227">
        <v>2.190805971622467E-4</v>
      </c>
      <c r="V1227">
        <v>1.9280113338027149E-4</v>
      </c>
      <c r="W1227">
        <v>3.2628776971250768E-3</v>
      </c>
      <c r="X1227">
        <v>3.5267084604129201E-4</v>
      </c>
      <c r="Y1227">
        <v>0</v>
      </c>
      <c r="Z1227">
        <v>7.5999999999999998E-2</v>
      </c>
      <c r="AA1227">
        <v>0</v>
      </c>
      <c r="AB1227">
        <v>0.92400000000000004</v>
      </c>
      <c r="AC1227">
        <v>0.1431</v>
      </c>
      <c r="AD1227" t="s">
        <v>48</v>
      </c>
      <c r="AE1227" t="s">
        <v>48</v>
      </c>
      <c r="AF1227" t="s">
        <v>48</v>
      </c>
    </row>
    <row r="1228" spans="1:32" hidden="1" outlineLevel="1" x14ac:dyDescent="0.2">
      <c r="A1228" t="s">
        <v>31540</v>
      </c>
      <c r="B1228" t="s">
        <v>31541</v>
      </c>
      <c r="C1228" t="s">
        <v>31542</v>
      </c>
      <c r="D1228" s="3"/>
      <c r="J1228" t="s">
        <v>31543</v>
      </c>
      <c r="K1228" t="s">
        <v>26311</v>
      </c>
      <c r="L1228" t="s">
        <v>1233</v>
      </c>
      <c r="M1228">
        <v>1</v>
      </c>
      <c r="P1228" s="2" t="s">
        <v>31544</v>
      </c>
      <c r="Q1228" t="s">
        <v>47</v>
      </c>
      <c r="S1228">
        <v>1.3962333323434E-3</v>
      </c>
      <c r="T1228">
        <v>4.6208183448470663E-6</v>
      </c>
      <c r="U1228">
        <v>7.049318082863465E-5</v>
      </c>
      <c r="V1228">
        <v>1.2256817717570809E-4</v>
      </c>
      <c r="W1228">
        <v>6.6631135996431112E-4</v>
      </c>
      <c r="X1228">
        <v>8.4149723988957703E-5</v>
      </c>
      <c r="Y1228">
        <v>0.6</v>
      </c>
      <c r="Z1228">
        <v>0.17199999999999999</v>
      </c>
      <c r="AA1228">
        <v>0</v>
      </c>
      <c r="AB1228">
        <v>0.82799999999999996</v>
      </c>
      <c r="AC1228">
        <v>0.36120000000000002</v>
      </c>
      <c r="AD1228" t="s">
        <v>48</v>
      </c>
      <c r="AE1228" t="s">
        <v>48</v>
      </c>
      <c r="AF1228" t="s">
        <v>48</v>
      </c>
    </row>
    <row r="1229" spans="1:32" hidden="1" outlineLevel="1" x14ac:dyDescent="0.2">
      <c r="A1229" t="s">
        <v>31545</v>
      </c>
      <c r="B1229" t="s">
        <v>31546</v>
      </c>
      <c r="C1229" t="s">
        <v>31547</v>
      </c>
      <c r="D1229" s="3"/>
      <c r="J1229" t="s">
        <v>31548</v>
      </c>
      <c r="K1229" t="s">
        <v>26311</v>
      </c>
      <c r="L1229" t="s">
        <v>1233</v>
      </c>
      <c r="M1229">
        <v>1</v>
      </c>
      <c r="P1229" s="2" t="s">
        <v>31549</v>
      </c>
      <c r="Q1229" t="s">
        <v>47</v>
      </c>
      <c r="S1229">
        <v>0.19801463186740881</v>
      </c>
      <c r="T1229">
        <v>1.6369429431506429E-5</v>
      </c>
      <c r="U1229">
        <v>1.7575058154761789E-3</v>
      </c>
      <c r="V1229">
        <v>1.549953129142523E-3</v>
      </c>
      <c r="W1229">
        <v>0.14185655117034909</v>
      </c>
      <c r="X1229">
        <v>1.3961211079731579E-3</v>
      </c>
      <c r="Y1229">
        <v>-0.8</v>
      </c>
      <c r="Z1229">
        <v>2.3E-2</v>
      </c>
      <c r="AA1229">
        <v>0.17299999999999999</v>
      </c>
      <c r="AB1229">
        <v>0.80300000000000005</v>
      </c>
      <c r="AC1229">
        <v>-0.84419999999999995</v>
      </c>
      <c r="AD1229" t="s">
        <v>48</v>
      </c>
      <c r="AE1229" t="s">
        <v>48</v>
      </c>
      <c r="AF1229" t="s">
        <v>48</v>
      </c>
    </row>
    <row r="1230" spans="1:32" hidden="1" outlineLevel="1" x14ac:dyDescent="0.2">
      <c r="A1230" t="s">
        <v>31550</v>
      </c>
      <c r="B1230" t="s">
        <v>31551</v>
      </c>
      <c r="C1230" t="s">
        <v>26656</v>
      </c>
      <c r="D1230" s="3"/>
      <c r="J1230" t="s">
        <v>31552</v>
      </c>
      <c r="K1230" t="s">
        <v>26311</v>
      </c>
      <c r="L1230" t="s">
        <v>1233</v>
      </c>
      <c r="M1230">
        <v>1</v>
      </c>
      <c r="P1230" s="2" t="s">
        <v>31553</v>
      </c>
      <c r="Q1230" t="s">
        <v>10060</v>
      </c>
      <c r="S1230">
        <v>0.5683445930480957</v>
      </c>
      <c r="T1230">
        <v>5.7277753512607887E-5</v>
      </c>
      <c r="U1230">
        <v>8.4100589156150818E-2</v>
      </c>
      <c r="V1230">
        <v>2.5226646102964878E-3</v>
      </c>
      <c r="W1230">
        <v>0.26614072918891912</v>
      </c>
      <c r="X1230">
        <v>1.563501311466098E-3</v>
      </c>
      <c r="Y1230">
        <v>3.741258741258742E-2</v>
      </c>
      <c r="Z1230">
        <v>3.1E-2</v>
      </c>
      <c r="AA1230">
        <v>0.10100000000000001</v>
      </c>
      <c r="AB1230">
        <v>0.86799999999999999</v>
      </c>
      <c r="AC1230">
        <v>-0.94930000000000003</v>
      </c>
      <c r="AD1230" t="s">
        <v>48</v>
      </c>
      <c r="AE1230" t="s">
        <v>48</v>
      </c>
      <c r="AF1230" t="s">
        <v>48</v>
      </c>
    </row>
    <row r="1231" spans="1:32" hidden="1" outlineLevel="1" x14ac:dyDescent="0.2">
      <c r="A1231" t="s">
        <v>31554</v>
      </c>
      <c r="B1231" t="s">
        <v>28354</v>
      </c>
      <c r="C1231" t="s">
        <v>31555</v>
      </c>
      <c r="D1231" s="3"/>
      <c r="J1231" t="s">
        <v>31556</v>
      </c>
      <c r="K1231" t="s">
        <v>26311</v>
      </c>
      <c r="L1231" t="s">
        <v>1233</v>
      </c>
      <c r="M1231">
        <v>1</v>
      </c>
      <c r="P1231" s="2" t="s">
        <v>31557</v>
      </c>
      <c r="Q1231" t="s">
        <v>47</v>
      </c>
      <c r="S1231">
        <v>1.552847027778625E-2</v>
      </c>
      <c r="T1231">
        <v>2.008756127906963E-4</v>
      </c>
      <c r="U1231">
        <v>4.2188848601654172E-4</v>
      </c>
      <c r="V1231">
        <v>1.4769189991056921E-2</v>
      </c>
      <c r="W1231">
        <v>2.1253321319818501E-3</v>
      </c>
      <c r="X1231">
        <v>9.3731819652020931E-4</v>
      </c>
      <c r="Y1231">
        <v>0.21875</v>
      </c>
      <c r="Z1231">
        <v>0.17100000000000001</v>
      </c>
      <c r="AA1231">
        <v>0.13100000000000001</v>
      </c>
      <c r="AB1231">
        <v>0.69899999999999995</v>
      </c>
      <c r="AC1231">
        <v>0.25659999999999999</v>
      </c>
      <c r="AD1231" t="s">
        <v>48</v>
      </c>
      <c r="AE1231" t="s">
        <v>48</v>
      </c>
      <c r="AF1231" t="s">
        <v>48</v>
      </c>
    </row>
    <row r="1232" spans="1:32" hidden="1" outlineLevel="1" x14ac:dyDescent="0.2">
      <c r="A1232" t="s">
        <v>31558</v>
      </c>
      <c r="B1232" t="s">
        <v>31559</v>
      </c>
      <c r="C1232" t="s">
        <v>31560</v>
      </c>
      <c r="D1232" s="3"/>
      <c r="J1232" t="s">
        <v>31561</v>
      </c>
      <c r="K1232" t="s">
        <v>26311</v>
      </c>
      <c r="L1232" t="s">
        <v>1233</v>
      </c>
      <c r="M1232">
        <v>0</v>
      </c>
      <c r="P1232" s="2" t="s">
        <v>31562</v>
      </c>
      <c r="Q1232" t="s">
        <v>47</v>
      </c>
      <c r="Y1232" t="s">
        <v>48</v>
      </c>
      <c r="Z1232" t="s">
        <v>48</v>
      </c>
      <c r="AA1232" t="s">
        <v>48</v>
      </c>
      <c r="AB1232" t="s">
        <v>48</v>
      </c>
      <c r="AC1232" t="s">
        <v>48</v>
      </c>
      <c r="AD1232" t="s">
        <v>48</v>
      </c>
      <c r="AE1232" t="s">
        <v>48</v>
      </c>
      <c r="AF1232" t="s">
        <v>48</v>
      </c>
    </row>
    <row r="1233" spans="1:32" hidden="1" outlineLevel="1" x14ac:dyDescent="0.2">
      <c r="A1233" t="s">
        <v>31563</v>
      </c>
      <c r="B1233" t="s">
        <v>31564</v>
      </c>
      <c r="C1233" t="s">
        <v>31565</v>
      </c>
      <c r="D1233" s="3"/>
      <c r="J1233" t="s">
        <v>31566</v>
      </c>
      <c r="K1233" t="s">
        <v>26311</v>
      </c>
      <c r="L1233" t="s">
        <v>1233</v>
      </c>
      <c r="M1233">
        <v>-1</v>
      </c>
      <c r="P1233" s="2" t="s">
        <v>31567</v>
      </c>
      <c r="Q1233" t="s">
        <v>47</v>
      </c>
      <c r="S1233">
        <v>2.6190422940999269E-3</v>
      </c>
      <c r="T1233">
        <v>4.2392762225063052E-6</v>
      </c>
      <c r="U1233">
        <v>5.0406644731992862E-5</v>
      </c>
      <c r="V1233">
        <v>6.3842169765848666E-5</v>
      </c>
      <c r="W1233">
        <v>1.3057565083727241E-3</v>
      </c>
      <c r="X1233">
        <v>2.7635754668153822E-4</v>
      </c>
      <c r="Y1233">
        <v>0</v>
      </c>
      <c r="Z1233">
        <v>0.61299999999999999</v>
      </c>
      <c r="AA1233">
        <v>0</v>
      </c>
      <c r="AB1233">
        <v>0.38700000000000001</v>
      </c>
      <c r="AC1233">
        <v>0.85909999999999997</v>
      </c>
      <c r="AD1233" t="s">
        <v>48</v>
      </c>
      <c r="AE1233" t="s">
        <v>48</v>
      </c>
      <c r="AF1233" t="s">
        <v>48</v>
      </c>
    </row>
    <row r="1234" spans="1:32" hidden="1" outlineLevel="1" x14ac:dyDescent="0.2">
      <c r="A1234" t="s">
        <v>31568</v>
      </c>
      <c r="B1234" t="s">
        <v>31569</v>
      </c>
      <c r="C1234" t="s">
        <v>31570</v>
      </c>
      <c r="D1234" s="3"/>
      <c r="J1234" t="s">
        <v>31571</v>
      </c>
      <c r="K1234" t="s">
        <v>26311</v>
      </c>
      <c r="L1234" t="s">
        <v>1233</v>
      </c>
      <c r="M1234">
        <v>0</v>
      </c>
      <c r="P1234" s="2" t="s">
        <v>31572</v>
      </c>
      <c r="Q1234" t="s">
        <v>47</v>
      </c>
      <c r="S1234">
        <v>0.96922975778579712</v>
      </c>
      <c r="T1234">
        <v>5.5279681691899896E-4</v>
      </c>
      <c r="U1234">
        <v>0.66300368309020996</v>
      </c>
      <c r="V1234">
        <v>4.9672531895339489E-3</v>
      </c>
      <c r="W1234">
        <v>0.65276533365249634</v>
      </c>
      <c r="X1234">
        <v>5.7835271582007408E-3</v>
      </c>
      <c r="Y1234">
        <v>-0.35</v>
      </c>
      <c r="Z1234">
        <v>5.3999999999999999E-2</v>
      </c>
      <c r="AA1234">
        <v>0.376</v>
      </c>
      <c r="AB1234">
        <v>0.56999999999999995</v>
      </c>
      <c r="AC1234">
        <v>-0.90620000000000001</v>
      </c>
      <c r="AD1234" t="s">
        <v>48</v>
      </c>
      <c r="AE1234" t="s">
        <v>48</v>
      </c>
      <c r="AF1234" t="s">
        <v>48</v>
      </c>
    </row>
    <row r="1235" spans="1:32" hidden="1" outlineLevel="1" x14ac:dyDescent="0.2">
      <c r="A1235" t="s">
        <v>31573</v>
      </c>
      <c r="B1235" t="s">
        <v>31574</v>
      </c>
      <c r="C1235" t="s">
        <v>10732</v>
      </c>
      <c r="D1235" s="3"/>
      <c r="J1235" t="s">
        <v>31575</v>
      </c>
      <c r="K1235" t="s">
        <v>26311</v>
      </c>
      <c r="L1235" t="s">
        <v>1233</v>
      </c>
      <c r="M1235">
        <v>-23</v>
      </c>
      <c r="P1235" s="2" t="s">
        <v>31576</v>
      </c>
      <c r="Q1235" t="s">
        <v>47</v>
      </c>
      <c r="S1235">
        <v>0.25879451632499689</v>
      </c>
      <c r="T1235">
        <v>3.5641325666801997E-5</v>
      </c>
      <c r="U1235">
        <v>7.8738674521446228E-2</v>
      </c>
      <c r="V1235">
        <v>1.1774937156587839E-3</v>
      </c>
      <c r="W1235">
        <v>5.8064114302396767E-2</v>
      </c>
      <c r="X1235">
        <v>9.1089762281626463E-4</v>
      </c>
      <c r="Y1235">
        <v>5.4166666666666662E-2</v>
      </c>
      <c r="Z1235">
        <v>9.5000000000000001E-2</v>
      </c>
      <c r="AA1235">
        <v>0.17499999999999999</v>
      </c>
      <c r="AB1235">
        <v>0.73</v>
      </c>
      <c r="AC1235">
        <v>-0.65859999999999996</v>
      </c>
      <c r="AD1235" t="s">
        <v>48</v>
      </c>
      <c r="AE1235" t="s">
        <v>48</v>
      </c>
      <c r="AF1235" t="s">
        <v>48</v>
      </c>
    </row>
    <row r="1236" spans="1:32" hidden="1" outlineLevel="1" x14ac:dyDescent="0.2">
      <c r="A1236" t="s">
        <v>31577</v>
      </c>
      <c r="B1236" t="s">
        <v>31578</v>
      </c>
      <c r="C1236" t="s">
        <v>31579</v>
      </c>
      <c r="D1236" s="3"/>
      <c r="J1236" t="s">
        <v>31580</v>
      </c>
      <c r="K1236" t="s">
        <v>26311</v>
      </c>
      <c r="L1236" t="s">
        <v>1233</v>
      </c>
      <c r="M1236">
        <v>0</v>
      </c>
      <c r="P1236" s="2" t="s">
        <v>31581</v>
      </c>
      <c r="Q1236" t="s">
        <v>47</v>
      </c>
      <c r="S1236">
        <v>1.7490949248895049E-3</v>
      </c>
      <c r="T1236">
        <v>8.3118766269763E-6</v>
      </c>
      <c r="U1236">
        <v>8.6611151346005499E-5</v>
      </c>
      <c r="V1236">
        <v>4.6524876961484551E-4</v>
      </c>
      <c r="W1236">
        <v>5.1558477571234107E-4</v>
      </c>
      <c r="X1236">
        <v>2.9998333775438368E-4</v>
      </c>
      <c r="Y1236">
        <v>0</v>
      </c>
      <c r="Z1236">
        <v>0.247</v>
      </c>
      <c r="AA1236">
        <v>0</v>
      </c>
      <c r="AB1236">
        <v>0.753</v>
      </c>
      <c r="AC1236">
        <v>0.31819999999999998</v>
      </c>
      <c r="AD1236" t="s">
        <v>48</v>
      </c>
      <c r="AE1236" t="s">
        <v>48</v>
      </c>
      <c r="AF1236" t="s">
        <v>48</v>
      </c>
    </row>
    <row r="1237" spans="1:32" hidden="1" outlineLevel="1" x14ac:dyDescent="0.2">
      <c r="A1237" t="s">
        <v>31582</v>
      </c>
      <c r="B1237" t="s">
        <v>31583</v>
      </c>
      <c r="C1237" t="s">
        <v>31584</v>
      </c>
      <c r="D1237" s="3"/>
      <c r="J1237" t="s">
        <v>31585</v>
      </c>
      <c r="K1237" t="s">
        <v>26311</v>
      </c>
      <c r="L1237" t="s">
        <v>1233</v>
      </c>
      <c r="M1237">
        <v>0</v>
      </c>
      <c r="P1237" s="2" t="s">
        <v>31586</v>
      </c>
      <c r="Q1237" t="s">
        <v>47</v>
      </c>
      <c r="S1237">
        <v>0.22699382901191709</v>
      </c>
      <c r="T1237">
        <v>2.5973846277338449E-5</v>
      </c>
      <c r="U1237">
        <v>7.9953514039516449E-2</v>
      </c>
      <c r="V1237">
        <v>1.344630494713783E-3</v>
      </c>
      <c r="W1237">
        <v>0.1085458025336266</v>
      </c>
      <c r="X1237">
        <v>4.6602421207353473E-4</v>
      </c>
      <c r="Y1237">
        <v>2.3697916666666669E-2</v>
      </c>
      <c r="Z1237">
        <v>3.5000000000000003E-2</v>
      </c>
      <c r="AA1237">
        <v>0.156</v>
      </c>
      <c r="AB1237">
        <v>0.80900000000000005</v>
      </c>
      <c r="AC1237">
        <v>-0.98570000000000002</v>
      </c>
      <c r="AD1237" t="s">
        <v>48</v>
      </c>
      <c r="AE1237" t="s">
        <v>48</v>
      </c>
      <c r="AF1237" t="s">
        <v>48</v>
      </c>
    </row>
    <row r="1238" spans="1:32" hidden="1" outlineLevel="1" x14ac:dyDescent="0.2">
      <c r="A1238" t="s">
        <v>31587</v>
      </c>
      <c r="B1238" t="s">
        <v>31588</v>
      </c>
      <c r="C1238" t="s">
        <v>16984</v>
      </c>
      <c r="D1238" s="3"/>
      <c r="J1238" t="s">
        <v>31589</v>
      </c>
      <c r="K1238" t="s">
        <v>26311</v>
      </c>
      <c r="L1238" t="s">
        <v>1233</v>
      </c>
      <c r="M1238">
        <v>-1</v>
      </c>
      <c r="P1238" s="2" t="s">
        <v>31590</v>
      </c>
      <c r="Q1238" t="s">
        <v>47</v>
      </c>
      <c r="S1238">
        <v>3.7475333083420992E-3</v>
      </c>
      <c r="T1238">
        <v>1.006100865197368E-5</v>
      </c>
      <c r="U1238">
        <v>4.7876616008579731E-5</v>
      </c>
      <c r="V1238">
        <v>1.128208314185031E-4</v>
      </c>
      <c r="W1238">
        <v>6.9354561856016517E-4</v>
      </c>
      <c r="X1238">
        <v>1.422937377355993E-3</v>
      </c>
      <c r="Y1238">
        <v>3.3333333333333333E-2</v>
      </c>
      <c r="Z1238">
        <v>6.2E-2</v>
      </c>
      <c r="AA1238">
        <v>0.161</v>
      </c>
      <c r="AB1238">
        <v>0.77600000000000002</v>
      </c>
      <c r="AC1238">
        <v>-0.75790000000000002</v>
      </c>
      <c r="AD1238" t="s">
        <v>48</v>
      </c>
      <c r="AE1238" t="s">
        <v>48</v>
      </c>
      <c r="AF1238" t="s">
        <v>48</v>
      </c>
    </row>
    <row r="1239" spans="1:32" hidden="1" outlineLevel="1" x14ac:dyDescent="0.2">
      <c r="A1239" t="s">
        <v>31591</v>
      </c>
      <c r="B1239" t="s">
        <v>31507</v>
      </c>
      <c r="C1239" t="s">
        <v>31592</v>
      </c>
      <c r="D1239" s="3"/>
      <c r="J1239" t="s">
        <v>31593</v>
      </c>
      <c r="K1239" t="s">
        <v>26311</v>
      </c>
      <c r="L1239" t="s">
        <v>1233</v>
      </c>
      <c r="M1239">
        <v>-4</v>
      </c>
      <c r="P1239" s="2" t="s">
        <v>31594</v>
      </c>
      <c r="Q1239" t="s">
        <v>47</v>
      </c>
      <c r="S1239">
        <v>8.9783826842904091E-3</v>
      </c>
      <c r="T1239">
        <v>5.4740921768825501E-5</v>
      </c>
      <c r="U1239">
        <v>8.57483537402004E-5</v>
      </c>
      <c r="V1239">
        <v>2.293844241648912E-3</v>
      </c>
      <c r="W1239">
        <v>1.886341720819473E-3</v>
      </c>
      <c r="X1239">
        <v>3.2913073664531112E-4</v>
      </c>
      <c r="Y1239">
        <v>0</v>
      </c>
      <c r="Z1239">
        <v>4.5999999999999999E-2</v>
      </c>
      <c r="AA1239">
        <v>0.13300000000000001</v>
      </c>
      <c r="AB1239">
        <v>0.82099999999999995</v>
      </c>
      <c r="AC1239">
        <v>-0.56610000000000005</v>
      </c>
      <c r="AD1239" t="s">
        <v>48</v>
      </c>
      <c r="AE1239" t="s">
        <v>48</v>
      </c>
      <c r="AF1239" t="s">
        <v>48</v>
      </c>
    </row>
    <row r="1240" spans="1:32" hidden="1" outlineLevel="1" x14ac:dyDescent="0.2">
      <c r="A1240" t="s">
        <v>31595</v>
      </c>
      <c r="B1240" t="s">
        <v>31596</v>
      </c>
      <c r="C1240" t="s">
        <v>31597</v>
      </c>
      <c r="D1240" s="3"/>
      <c r="J1240" t="s">
        <v>31598</v>
      </c>
      <c r="K1240" t="s">
        <v>26311</v>
      </c>
      <c r="L1240" t="s">
        <v>1233</v>
      </c>
      <c r="M1240">
        <v>-3</v>
      </c>
      <c r="P1240" s="2" t="s">
        <v>31599</v>
      </c>
      <c r="Q1240" t="s">
        <v>47</v>
      </c>
      <c r="S1240">
        <v>7.3236799798905849E-3</v>
      </c>
      <c r="T1240">
        <v>6.4903879319899724E-6</v>
      </c>
      <c r="U1240">
        <v>9.8816984973382205E-5</v>
      </c>
      <c r="V1240">
        <v>2.437210641801357E-4</v>
      </c>
      <c r="W1240">
        <v>2.261059358716011E-3</v>
      </c>
      <c r="X1240">
        <v>7.8307645162567496E-4</v>
      </c>
      <c r="Y1240">
        <v>0</v>
      </c>
      <c r="Z1240">
        <v>0</v>
      </c>
      <c r="AA1240">
        <v>0</v>
      </c>
      <c r="AB1240">
        <v>1</v>
      </c>
      <c r="AC1240">
        <v>0</v>
      </c>
      <c r="AD1240" t="s">
        <v>48</v>
      </c>
      <c r="AE1240" t="s">
        <v>48</v>
      </c>
      <c r="AF1240" t="s">
        <v>48</v>
      </c>
    </row>
    <row r="1241" spans="1:32" hidden="1" outlineLevel="1" x14ac:dyDescent="0.2">
      <c r="A1241" t="s">
        <v>31600</v>
      </c>
      <c r="B1241" t="s">
        <v>31601</v>
      </c>
      <c r="C1241" t="s">
        <v>31602</v>
      </c>
      <c r="D1241" s="3"/>
      <c r="J1241" t="s">
        <v>31603</v>
      </c>
      <c r="K1241" t="s">
        <v>26311</v>
      </c>
      <c r="L1241" t="s">
        <v>1233</v>
      </c>
      <c r="M1241">
        <v>-1</v>
      </c>
      <c r="P1241" s="2" t="s">
        <v>31604</v>
      </c>
      <c r="Q1241" t="s">
        <v>47</v>
      </c>
      <c r="S1241">
        <v>1.6839111223816872E-2</v>
      </c>
      <c r="T1241">
        <v>4.1978339140769087E-5</v>
      </c>
      <c r="U1241">
        <v>3.9453952922485769E-4</v>
      </c>
      <c r="V1241">
        <v>5.0676224054768682E-4</v>
      </c>
      <c r="W1241">
        <v>1.8312251195311551E-3</v>
      </c>
      <c r="X1241">
        <v>1.3670960441231729E-2</v>
      </c>
      <c r="Y1241">
        <v>0</v>
      </c>
      <c r="Z1241">
        <v>0.153</v>
      </c>
      <c r="AA1241">
        <v>0.113</v>
      </c>
      <c r="AB1241">
        <v>0.73299999999999998</v>
      </c>
      <c r="AC1241">
        <v>5.16E-2</v>
      </c>
      <c r="AD1241" t="s">
        <v>48</v>
      </c>
      <c r="AE1241" t="s">
        <v>48</v>
      </c>
      <c r="AF1241" t="s">
        <v>48</v>
      </c>
    </row>
    <row r="1242" spans="1:32" hidden="1" outlineLevel="1" x14ac:dyDescent="0.2">
      <c r="A1242" t="s">
        <v>31605</v>
      </c>
      <c r="B1242" t="s">
        <v>31606</v>
      </c>
      <c r="C1242" t="s">
        <v>31607</v>
      </c>
      <c r="D1242" s="3"/>
      <c r="J1242" t="s">
        <v>31608</v>
      </c>
      <c r="K1242" t="s">
        <v>26311</v>
      </c>
      <c r="L1242" t="s">
        <v>1233</v>
      </c>
      <c r="M1242">
        <v>-1</v>
      </c>
      <c r="P1242" s="2" t="s">
        <v>31609</v>
      </c>
      <c r="Q1242" t="s">
        <v>47</v>
      </c>
      <c r="S1242">
        <v>6.549903005361557E-2</v>
      </c>
      <c r="T1242">
        <v>3.1803792808204889E-5</v>
      </c>
      <c r="U1242">
        <v>8.742943755351007E-4</v>
      </c>
      <c r="V1242">
        <v>1.079801353625953E-3</v>
      </c>
      <c r="W1242">
        <v>1.0282326489686969E-2</v>
      </c>
      <c r="X1242">
        <v>1.3191959820687771E-2</v>
      </c>
      <c r="Y1242">
        <v>-6.7592592592592593E-2</v>
      </c>
      <c r="Z1242">
        <v>0.187</v>
      </c>
      <c r="AA1242">
        <v>0.16800000000000001</v>
      </c>
      <c r="AB1242">
        <v>0.64500000000000002</v>
      </c>
      <c r="AC1242">
        <v>0.29599999999999999</v>
      </c>
      <c r="AD1242" t="s">
        <v>48</v>
      </c>
      <c r="AE1242" t="s">
        <v>48</v>
      </c>
      <c r="AF1242" t="s">
        <v>48</v>
      </c>
    </row>
    <row r="1243" spans="1:32" hidden="1" outlineLevel="1" x14ac:dyDescent="0.2">
      <c r="A1243" t="s">
        <v>31610</v>
      </c>
      <c r="B1243" t="s">
        <v>31611</v>
      </c>
      <c r="C1243" t="s">
        <v>31612</v>
      </c>
      <c r="D1243" s="3"/>
      <c r="J1243" t="s">
        <v>31613</v>
      </c>
      <c r="K1243" t="s">
        <v>26311</v>
      </c>
      <c r="L1243" t="s">
        <v>1233</v>
      </c>
      <c r="M1243">
        <v>-1</v>
      </c>
      <c r="P1243" s="2" t="s">
        <v>31614</v>
      </c>
      <c r="Q1243" t="s">
        <v>47</v>
      </c>
      <c r="S1243">
        <v>0.10508377104997629</v>
      </c>
      <c r="T1243">
        <v>6.0082875279476873E-5</v>
      </c>
      <c r="U1243">
        <v>6.4332864712923765E-4</v>
      </c>
      <c r="V1243">
        <v>1.41187896952033E-3</v>
      </c>
      <c r="W1243">
        <v>3.715259255841374E-3</v>
      </c>
      <c r="X1243">
        <v>7.2579905390739441E-2</v>
      </c>
      <c r="Y1243">
        <v>0.24814814814814809</v>
      </c>
      <c r="Z1243">
        <v>0.14499999999999999</v>
      </c>
      <c r="AA1243">
        <v>0</v>
      </c>
      <c r="AB1243">
        <v>0.85499999999999998</v>
      </c>
      <c r="AC1243">
        <v>0.624</v>
      </c>
      <c r="AD1243" t="s">
        <v>48</v>
      </c>
      <c r="AE1243" t="s">
        <v>48</v>
      </c>
      <c r="AF1243" t="s">
        <v>48</v>
      </c>
    </row>
    <row r="1244" spans="1:32" hidden="1" outlineLevel="1" x14ac:dyDescent="0.2">
      <c r="A1244" t="s">
        <v>31615</v>
      </c>
      <c r="B1244" t="s">
        <v>31616</v>
      </c>
      <c r="C1244" t="s">
        <v>31617</v>
      </c>
      <c r="D1244" s="3"/>
      <c r="J1244" t="s">
        <v>31618</v>
      </c>
      <c r="K1244" t="s">
        <v>26311</v>
      </c>
      <c r="L1244" t="s">
        <v>1233</v>
      </c>
      <c r="M1244">
        <v>-1</v>
      </c>
      <c r="P1244" s="2" t="s">
        <v>31619</v>
      </c>
      <c r="Q1244" t="s">
        <v>47</v>
      </c>
      <c r="S1244">
        <v>0.32664874196052551</v>
      </c>
      <c r="T1244">
        <v>1.981164677999914E-5</v>
      </c>
      <c r="U1244">
        <v>6.8094558082520962E-4</v>
      </c>
      <c r="V1244">
        <v>1.059168577194214E-2</v>
      </c>
      <c r="W1244">
        <v>0.2196393013000488</v>
      </c>
      <c r="X1244">
        <v>1.257825642824173E-3</v>
      </c>
      <c r="Y1244">
        <v>6.7968749999999994E-2</v>
      </c>
      <c r="Z1244">
        <v>0.112</v>
      </c>
      <c r="AA1244">
        <v>6.7000000000000004E-2</v>
      </c>
      <c r="AB1244">
        <v>0.82099999999999995</v>
      </c>
      <c r="AC1244">
        <v>0.57440000000000002</v>
      </c>
      <c r="AD1244" t="s">
        <v>48</v>
      </c>
      <c r="AE1244" t="s">
        <v>48</v>
      </c>
      <c r="AF1244" t="s">
        <v>48</v>
      </c>
    </row>
    <row r="1245" spans="1:32" hidden="1" outlineLevel="1" x14ac:dyDescent="0.2">
      <c r="A1245" t="s">
        <v>31620</v>
      </c>
      <c r="B1245" t="s">
        <v>31621</v>
      </c>
      <c r="C1245" t="s">
        <v>31622</v>
      </c>
      <c r="D1245" s="3"/>
      <c r="J1245" t="s">
        <v>31623</v>
      </c>
      <c r="K1245" t="s">
        <v>26311</v>
      </c>
      <c r="L1245" t="s">
        <v>1233</v>
      </c>
      <c r="M1245">
        <v>-2</v>
      </c>
      <c r="P1245" s="2" t="s">
        <v>31624</v>
      </c>
      <c r="Q1245" t="s">
        <v>47</v>
      </c>
      <c r="S1245">
        <v>2.356720389798284E-3</v>
      </c>
      <c r="T1245">
        <v>4.2643309825507458E-6</v>
      </c>
      <c r="U1245">
        <v>3.6969144275644787E-5</v>
      </c>
      <c r="V1245">
        <v>1.7096340889111161E-4</v>
      </c>
      <c r="W1245">
        <v>8.4157148376107216E-4</v>
      </c>
      <c r="X1245">
        <v>1.498076890129596E-4</v>
      </c>
      <c r="Y1245">
        <v>-0.375</v>
      </c>
      <c r="Z1245">
        <v>6.5000000000000002E-2</v>
      </c>
      <c r="AA1245">
        <v>0.27200000000000002</v>
      </c>
      <c r="AB1245">
        <v>0.66300000000000003</v>
      </c>
      <c r="AC1245">
        <v>-0.87350000000000005</v>
      </c>
      <c r="AD1245" t="s">
        <v>48</v>
      </c>
      <c r="AE1245" t="s">
        <v>48</v>
      </c>
      <c r="AF1245" t="s">
        <v>48</v>
      </c>
    </row>
    <row r="1246" spans="1:32" hidden="1" outlineLevel="1" x14ac:dyDescent="0.2">
      <c r="A1246" t="s">
        <v>31625</v>
      </c>
      <c r="B1246" t="s">
        <v>31626</v>
      </c>
      <c r="C1246" t="s">
        <v>31627</v>
      </c>
      <c r="D1246" s="3"/>
      <c r="J1246" t="s">
        <v>31628</v>
      </c>
      <c r="K1246" t="s">
        <v>26311</v>
      </c>
      <c r="L1246" t="s">
        <v>1233</v>
      </c>
      <c r="M1246">
        <v>-3</v>
      </c>
      <c r="P1246" s="2" t="s">
        <v>31629</v>
      </c>
      <c r="Q1246" t="s">
        <v>47</v>
      </c>
      <c r="S1246">
        <v>0.23715436458587649</v>
      </c>
      <c r="T1246">
        <v>2.4788561859168109E-5</v>
      </c>
      <c r="U1246">
        <v>6.8287402391433716E-2</v>
      </c>
      <c r="V1246">
        <v>1.6948742559179659E-3</v>
      </c>
      <c r="W1246">
        <v>0.1071257963776588</v>
      </c>
      <c r="X1246">
        <v>4.0824836469255388E-4</v>
      </c>
      <c r="Y1246">
        <v>0.14044444444444451</v>
      </c>
      <c r="Z1246">
        <v>0.222</v>
      </c>
      <c r="AA1246">
        <v>0.13400000000000001</v>
      </c>
      <c r="AB1246">
        <v>0.64300000000000002</v>
      </c>
      <c r="AC1246">
        <v>0.98670000000000002</v>
      </c>
      <c r="AD1246" t="s">
        <v>48</v>
      </c>
      <c r="AE1246" t="s">
        <v>48</v>
      </c>
      <c r="AF1246" t="s">
        <v>48</v>
      </c>
    </row>
    <row r="1247" spans="1:32" hidden="1" outlineLevel="1" x14ac:dyDescent="0.2">
      <c r="A1247" t="s">
        <v>31630</v>
      </c>
      <c r="B1247" t="s">
        <v>31631</v>
      </c>
      <c r="C1247" t="s">
        <v>513</v>
      </c>
      <c r="D1247" s="3"/>
      <c r="J1247" t="s">
        <v>3243</v>
      </c>
      <c r="K1247" t="s">
        <v>26311</v>
      </c>
      <c r="L1247" t="s">
        <v>1233</v>
      </c>
      <c r="M1247">
        <v>-43</v>
      </c>
      <c r="P1247" s="2" t="s">
        <v>31632</v>
      </c>
      <c r="Q1247" t="s">
        <v>47</v>
      </c>
      <c r="Y1247" t="s">
        <v>48</v>
      </c>
      <c r="Z1247" t="s">
        <v>48</v>
      </c>
      <c r="AA1247" t="s">
        <v>48</v>
      </c>
      <c r="AB1247" t="s">
        <v>48</v>
      </c>
      <c r="AC1247" t="s">
        <v>48</v>
      </c>
      <c r="AD1247" t="s">
        <v>48</v>
      </c>
      <c r="AE1247" t="s">
        <v>48</v>
      </c>
      <c r="AF1247" t="s">
        <v>48</v>
      </c>
    </row>
    <row r="1248" spans="1:32" hidden="1" outlineLevel="1" x14ac:dyDescent="0.2">
      <c r="A1248" t="s">
        <v>31633</v>
      </c>
      <c r="B1248" t="s">
        <v>31634</v>
      </c>
      <c r="C1248" t="s">
        <v>31635</v>
      </c>
      <c r="D1248" s="3"/>
      <c r="J1248" t="s">
        <v>31636</v>
      </c>
      <c r="K1248" t="s">
        <v>26311</v>
      </c>
      <c r="L1248" t="s">
        <v>1233</v>
      </c>
      <c r="M1248">
        <v>0</v>
      </c>
      <c r="P1248" s="2" t="s">
        <v>31637</v>
      </c>
      <c r="Q1248" t="s">
        <v>47</v>
      </c>
      <c r="S1248">
        <v>2.6937254006043082E-4</v>
      </c>
      <c r="T1248">
        <v>2.503205678294762E-6</v>
      </c>
      <c r="U1248">
        <v>1.7742322597769089E-5</v>
      </c>
      <c r="V1248">
        <v>4.4112435716670013E-5</v>
      </c>
      <c r="W1248">
        <v>1.2271845480427149E-4</v>
      </c>
      <c r="X1248">
        <v>2.084040897898376E-5</v>
      </c>
      <c r="Y1248">
        <v>0</v>
      </c>
      <c r="Z1248">
        <v>0.35099999999999998</v>
      </c>
      <c r="AA1248">
        <v>0</v>
      </c>
      <c r="AB1248">
        <v>0.64900000000000002</v>
      </c>
      <c r="AC1248">
        <v>0.40189999999999998</v>
      </c>
      <c r="AD1248" t="s">
        <v>48</v>
      </c>
      <c r="AE1248" t="s">
        <v>48</v>
      </c>
      <c r="AF1248" t="s">
        <v>48</v>
      </c>
    </row>
    <row r="1249" spans="1:32" hidden="1" outlineLevel="1" x14ac:dyDescent="0.2">
      <c r="A1249" t="s">
        <v>31638</v>
      </c>
      <c r="B1249" t="s">
        <v>30432</v>
      </c>
      <c r="C1249" t="s">
        <v>31639</v>
      </c>
      <c r="D1249" s="3"/>
      <c r="J1249" t="s">
        <v>31640</v>
      </c>
      <c r="K1249" t="s">
        <v>26311</v>
      </c>
      <c r="L1249" t="s">
        <v>1233</v>
      </c>
      <c r="M1249">
        <v>0</v>
      </c>
      <c r="P1249" s="2" t="s">
        <v>31641</v>
      </c>
      <c r="Q1249" t="s">
        <v>47</v>
      </c>
      <c r="S1249">
        <v>0.1027176305651665</v>
      </c>
      <c r="T1249">
        <v>1.748815884639043E-5</v>
      </c>
      <c r="U1249">
        <v>2.807142585515976E-2</v>
      </c>
      <c r="V1249">
        <v>2.9367953538894648E-4</v>
      </c>
      <c r="W1249">
        <v>2.6027055457234379E-2</v>
      </c>
      <c r="X1249">
        <v>6.1965553322806954E-4</v>
      </c>
      <c r="Y1249">
        <v>0.29642857142857137</v>
      </c>
      <c r="Z1249">
        <v>0.10199999999999999</v>
      </c>
      <c r="AA1249">
        <v>8.7999999999999995E-2</v>
      </c>
      <c r="AB1249">
        <v>0.81</v>
      </c>
      <c r="AC1249">
        <v>1.8E-3</v>
      </c>
      <c r="AD1249" t="s">
        <v>48</v>
      </c>
      <c r="AE1249" t="s">
        <v>48</v>
      </c>
      <c r="AF1249" t="s">
        <v>48</v>
      </c>
    </row>
    <row r="1250" spans="1:32" hidden="1" outlineLevel="1" x14ac:dyDescent="0.2">
      <c r="A1250" t="s">
        <v>31642</v>
      </c>
      <c r="B1250" t="s">
        <v>31643</v>
      </c>
      <c r="C1250" t="s">
        <v>31644</v>
      </c>
      <c r="D1250" s="3"/>
      <c r="J1250" t="s">
        <v>31645</v>
      </c>
      <c r="K1250" t="s">
        <v>26311</v>
      </c>
      <c r="L1250" t="s">
        <v>1233</v>
      </c>
      <c r="M1250">
        <v>0</v>
      </c>
      <c r="P1250" s="2" t="s">
        <v>31646</v>
      </c>
      <c r="Q1250" t="s">
        <v>47</v>
      </c>
      <c r="S1250">
        <v>1.0580078698694709E-2</v>
      </c>
      <c r="T1250">
        <v>6.3153634073387366E-6</v>
      </c>
      <c r="U1250">
        <v>5.1430983148748062E-5</v>
      </c>
      <c r="V1250">
        <v>4.0167456609196961E-4</v>
      </c>
      <c r="W1250">
        <v>3.2135564833879471E-3</v>
      </c>
      <c r="X1250">
        <v>3.5056722117587919E-4</v>
      </c>
      <c r="Y1250">
        <v>-0.2</v>
      </c>
      <c r="Z1250">
        <v>6.3E-2</v>
      </c>
      <c r="AA1250">
        <v>0.35399999999999998</v>
      </c>
      <c r="AB1250">
        <v>0.58199999999999996</v>
      </c>
      <c r="AC1250">
        <v>-0.90010000000000001</v>
      </c>
      <c r="AD1250" t="s">
        <v>48</v>
      </c>
      <c r="AE1250" t="s">
        <v>48</v>
      </c>
      <c r="AF1250" t="s">
        <v>48</v>
      </c>
    </row>
    <row r="1251" spans="1:32" hidden="1" outlineLevel="1" x14ac:dyDescent="0.2">
      <c r="A1251" t="s">
        <v>31647</v>
      </c>
      <c r="B1251" t="s">
        <v>31648</v>
      </c>
      <c r="C1251" t="s">
        <v>31649</v>
      </c>
      <c r="D1251" s="3"/>
      <c r="J1251" t="s">
        <v>31650</v>
      </c>
      <c r="K1251" t="s">
        <v>26311</v>
      </c>
      <c r="L1251" t="s">
        <v>1233</v>
      </c>
      <c r="M1251">
        <v>0</v>
      </c>
      <c r="P1251" s="2" t="s">
        <v>31651</v>
      </c>
      <c r="Q1251" t="s">
        <v>10150</v>
      </c>
      <c r="S1251">
        <v>6.88772052526474E-2</v>
      </c>
      <c r="T1251">
        <v>1.611606421647593E-5</v>
      </c>
      <c r="U1251">
        <v>1.570075983181596E-3</v>
      </c>
      <c r="V1251">
        <v>7.9200835898518562E-4</v>
      </c>
      <c r="W1251">
        <v>3.9275228977203369E-2</v>
      </c>
      <c r="X1251">
        <v>8.8978908024728298E-4</v>
      </c>
      <c r="Y1251">
        <v>0.1128759398496241</v>
      </c>
      <c r="Z1251">
        <v>0.09</v>
      </c>
      <c r="AA1251">
        <v>8.4000000000000005E-2</v>
      </c>
      <c r="AB1251">
        <v>0.82499999999999996</v>
      </c>
      <c r="AC1251">
        <v>0.1076</v>
      </c>
      <c r="AD1251" t="s">
        <v>48</v>
      </c>
      <c r="AE1251" t="s">
        <v>48</v>
      </c>
      <c r="AF1251" t="s">
        <v>48</v>
      </c>
    </row>
    <row r="1252" spans="1:32" hidden="1" outlineLevel="1" x14ac:dyDescent="0.2">
      <c r="A1252" t="s">
        <v>31652</v>
      </c>
      <c r="B1252" t="s">
        <v>31653</v>
      </c>
      <c r="C1252" t="s">
        <v>31654</v>
      </c>
      <c r="D1252" s="3"/>
      <c r="J1252" t="s">
        <v>31655</v>
      </c>
      <c r="K1252" t="s">
        <v>26311</v>
      </c>
      <c r="L1252" t="s">
        <v>1233</v>
      </c>
      <c r="M1252">
        <v>0</v>
      </c>
      <c r="P1252" s="2" t="s">
        <v>31656</v>
      </c>
      <c r="Q1252" t="s">
        <v>47</v>
      </c>
      <c r="S1252">
        <v>2.020967192947865E-3</v>
      </c>
      <c r="T1252">
        <v>4.3739946704590693E-6</v>
      </c>
      <c r="U1252">
        <v>8.5030740592628717E-5</v>
      </c>
      <c r="V1252">
        <v>8.5510488133877516E-5</v>
      </c>
      <c r="W1252">
        <v>4.5817092177458107E-4</v>
      </c>
      <c r="X1252">
        <v>3.4547378891147668E-4</v>
      </c>
      <c r="Y1252">
        <v>7.3611111111111113E-2</v>
      </c>
      <c r="Z1252">
        <v>0</v>
      </c>
      <c r="AA1252">
        <v>0</v>
      </c>
      <c r="AB1252">
        <v>1</v>
      </c>
      <c r="AC1252">
        <v>0</v>
      </c>
      <c r="AD1252" t="s">
        <v>48</v>
      </c>
      <c r="AE1252" t="s">
        <v>48</v>
      </c>
      <c r="AF1252" t="s">
        <v>48</v>
      </c>
    </row>
    <row r="1253" spans="1:32" hidden="1" outlineLevel="1" x14ac:dyDescent="0.2">
      <c r="A1253" t="s">
        <v>31657</v>
      </c>
      <c r="B1253" t="s">
        <v>31658</v>
      </c>
      <c r="C1253" t="s">
        <v>31659</v>
      </c>
      <c r="D1253" s="3"/>
      <c r="J1253" t="s">
        <v>31660</v>
      </c>
      <c r="K1253" t="s">
        <v>26311</v>
      </c>
      <c r="L1253" t="s">
        <v>1233</v>
      </c>
      <c r="M1253">
        <v>0</v>
      </c>
      <c r="P1253" s="2" t="s">
        <v>31661</v>
      </c>
      <c r="Q1253" t="s">
        <v>47</v>
      </c>
      <c r="S1253">
        <v>2.5799812283366919E-3</v>
      </c>
      <c r="T1253">
        <v>1.538920150778722E-5</v>
      </c>
      <c r="U1253">
        <v>1.49539380799979E-4</v>
      </c>
      <c r="V1253">
        <v>1.6413489356637001E-4</v>
      </c>
      <c r="W1253">
        <v>6.6482770489528775E-4</v>
      </c>
      <c r="X1253">
        <v>4.7490090946666902E-4</v>
      </c>
      <c r="Y1253">
        <v>0.4</v>
      </c>
      <c r="Z1253">
        <v>9.4E-2</v>
      </c>
      <c r="AA1253">
        <v>1.4E-2</v>
      </c>
      <c r="AB1253">
        <v>0.89200000000000002</v>
      </c>
      <c r="AC1253">
        <v>0.77170000000000005</v>
      </c>
      <c r="AD1253" t="s">
        <v>48</v>
      </c>
      <c r="AE1253" t="s">
        <v>48</v>
      </c>
      <c r="AF1253" t="s">
        <v>48</v>
      </c>
    </row>
    <row r="1254" spans="1:32" hidden="1" outlineLevel="1" x14ac:dyDescent="0.2">
      <c r="A1254" t="s">
        <v>31662</v>
      </c>
      <c r="B1254" t="s">
        <v>31663</v>
      </c>
      <c r="C1254" t="s">
        <v>31664</v>
      </c>
      <c r="D1254" s="3"/>
      <c r="J1254" t="s">
        <v>31665</v>
      </c>
      <c r="K1254" t="s">
        <v>26311</v>
      </c>
      <c r="L1254" t="s">
        <v>1233</v>
      </c>
      <c r="M1254">
        <v>0</v>
      </c>
      <c r="P1254" s="2" t="s">
        <v>31666</v>
      </c>
      <c r="Q1254" t="s">
        <v>47</v>
      </c>
      <c r="S1254">
        <v>5.9611620381474486E-3</v>
      </c>
      <c r="T1254">
        <v>1.4942627785785589E-5</v>
      </c>
      <c r="U1254">
        <v>1.0736071999417621E-4</v>
      </c>
      <c r="V1254">
        <v>2.7818235685117537E-4</v>
      </c>
      <c r="W1254">
        <v>1.0004562791436911E-3</v>
      </c>
      <c r="X1254">
        <v>1.75011099781841E-3</v>
      </c>
      <c r="Y1254">
        <v>3.7500000000000012E-2</v>
      </c>
      <c r="Z1254">
        <v>0</v>
      </c>
      <c r="AA1254">
        <v>0.16300000000000001</v>
      </c>
      <c r="AB1254">
        <v>0.83699999999999997</v>
      </c>
      <c r="AC1254">
        <v>-0.64859999999999995</v>
      </c>
      <c r="AD1254" t="s">
        <v>48</v>
      </c>
      <c r="AE1254" t="s">
        <v>48</v>
      </c>
      <c r="AF1254" t="s">
        <v>48</v>
      </c>
    </row>
    <row r="1255" spans="1:32" hidden="1" outlineLevel="1" x14ac:dyDescent="0.2">
      <c r="A1255" t="s">
        <v>31667</v>
      </c>
      <c r="B1255" t="s">
        <v>31668</v>
      </c>
      <c r="C1255" t="s">
        <v>31669</v>
      </c>
      <c r="D1255" s="3"/>
      <c r="J1255" t="s">
        <v>31670</v>
      </c>
      <c r="K1255" t="s">
        <v>26311</v>
      </c>
      <c r="L1255" t="s">
        <v>1233</v>
      </c>
      <c r="M1255">
        <v>0</v>
      </c>
      <c r="P1255" s="2" t="s">
        <v>31671</v>
      </c>
      <c r="Q1255" t="s">
        <v>10471</v>
      </c>
      <c r="S1255">
        <v>2.1328693255782131E-2</v>
      </c>
      <c r="T1255">
        <v>7.0265714384731837E-6</v>
      </c>
      <c r="U1255">
        <v>6.1072647804394364E-4</v>
      </c>
      <c r="V1255">
        <v>3.1699883402325208E-4</v>
      </c>
      <c r="W1255">
        <v>1.4244719408452511E-2</v>
      </c>
      <c r="X1255">
        <v>1.418732572346926E-4</v>
      </c>
      <c r="Y1255">
        <v>0.45</v>
      </c>
      <c r="Z1255">
        <v>0.25900000000000001</v>
      </c>
      <c r="AA1255">
        <v>3.7999999999999999E-2</v>
      </c>
      <c r="AB1255">
        <v>0.70299999999999996</v>
      </c>
      <c r="AC1255">
        <v>0.84730000000000005</v>
      </c>
      <c r="AD1255" t="s">
        <v>48</v>
      </c>
      <c r="AE1255" t="s">
        <v>48</v>
      </c>
      <c r="AF1255" t="s">
        <v>48</v>
      </c>
    </row>
    <row r="1256" spans="1:32" hidden="1" outlineLevel="1" x14ac:dyDescent="0.2">
      <c r="A1256" t="s">
        <v>31672</v>
      </c>
      <c r="B1256" t="s">
        <v>31673</v>
      </c>
      <c r="C1256" t="s">
        <v>31674</v>
      </c>
      <c r="D1256" s="3"/>
      <c r="J1256" t="s">
        <v>31675</v>
      </c>
      <c r="K1256" t="s">
        <v>26311</v>
      </c>
      <c r="L1256" t="s">
        <v>1233</v>
      </c>
      <c r="M1256">
        <v>0</v>
      </c>
      <c r="P1256" s="2" t="s">
        <v>31676</v>
      </c>
      <c r="Q1256" t="s">
        <v>47</v>
      </c>
      <c r="S1256">
        <v>1.844333857297897E-2</v>
      </c>
      <c r="T1256">
        <v>1.1013581570296079E-5</v>
      </c>
      <c r="U1256">
        <v>2.6116168010048568E-4</v>
      </c>
      <c r="V1256">
        <v>4.1281915036961442E-4</v>
      </c>
      <c r="W1256">
        <v>4.9454490654170513E-3</v>
      </c>
      <c r="X1256">
        <v>1.1777315521612759E-3</v>
      </c>
      <c r="Y1256">
        <v>-0.10319865319865321</v>
      </c>
      <c r="Z1256">
        <v>0.13400000000000001</v>
      </c>
      <c r="AA1256">
        <v>7.1999999999999995E-2</v>
      </c>
      <c r="AB1256">
        <v>0.79400000000000004</v>
      </c>
      <c r="AC1256">
        <v>0.58199999999999996</v>
      </c>
      <c r="AD1256" t="s">
        <v>48</v>
      </c>
      <c r="AE1256" t="s">
        <v>48</v>
      </c>
      <c r="AF1256" t="s">
        <v>48</v>
      </c>
    </row>
    <row r="1257" spans="1:32" hidden="1" outlineLevel="1" x14ac:dyDescent="0.2">
      <c r="A1257" t="s">
        <v>31677</v>
      </c>
      <c r="B1257" t="s">
        <v>31678</v>
      </c>
      <c r="C1257" t="s">
        <v>31679</v>
      </c>
      <c r="D1257" s="3"/>
      <c r="J1257" t="s">
        <v>31680</v>
      </c>
      <c r="K1257" t="s">
        <v>26311</v>
      </c>
      <c r="L1257" t="s">
        <v>1233</v>
      </c>
      <c r="M1257">
        <v>0</v>
      </c>
      <c r="P1257" s="2" t="s">
        <v>31681</v>
      </c>
      <c r="Q1257" t="s">
        <v>47</v>
      </c>
      <c r="S1257">
        <v>2.430830849334598E-3</v>
      </c>
      <c r="T1257">
        <v>1.0978262253047429E-5</v>
      </c>
      <c r="U1257">
        <v>3.0141160823404789E-4</v>
      </c>
      <c r="V1257">
        <v>9.7850614110939205E-5</v>
      </c>
      <c r="W1257">
        <v>8.4064336260780692E-4</v>
      </c>
      <c r="X1257">
        <v>1.5906334738247099E-4</v>
      </c>
      <c r="Y1257">
        <v>8.6538461538461536E-2</v>
      </c>
      <c r="Z1257">
        <v>0.114</v>
      </c>
      <c r="AA1257">
        <v>0.13600000000000001</v>
      </c>
      <c r="AB1257">
        <v>0.749</v>
      </c>
      <c r="AC1257">
        <v>-0.70420000000000005</v>
      </c>
      <c r="AD1257" t="s">
        <v>48</v>
      </c>
      <c r="AE1257" t="s">
        <v>48</v>
      </c>
      <c r="AF1257" t="s">
        <v>48</v>
      </c>
    </row>
    <row r="1258" spans="1:32" hidden="1" outlineLevel="1" x14ac:dyDescent="0.2">
      <c r="A1258" t="s">
        <v>31682</v>
      </c>
      <c r="B1258" t="s">
        <v>31683</v>
      </c>
      <c r="C1258" t="s">
        <v>31684</v>
      </c>
      <c r="D1258" s="3"/>
      <c r="J1258" t="s">
        <v>31685</v>
      </c>
      <c r="K1258" t="s">
        <v>26311</v>
      </c>
      <c r="L1258" t="s">
        <v>1233</v>
      </c>
      <c r="M1258">
        <v>0</v>
      </c>
      <c r="P1258" s="2" t="s">
        <v>31686</v>
      </c>
      <c r="Q1258" t="s">
        <v>47</v>
      </c>
      <c r="S1258">
        <v>0.71407347917556763</v>
      </c>
      <c r="T1258">
        <v>1.7398995623807419E-5</v>
      </c>
      <c r="U1258">
        <v>6.2245264416560531E-4</v>
      </c>
      <c r="V1258">
        <v>8.174987742677331E-4</v>
      </c>
      <c r="W1258">
        <v>0.63485556840896606</v>
      </c>
      <c r="X1258">
        <v>4.8592133680358529E-4</v>
      </c>
      <c r="Y1258">
        <v>0.4</v>
      </c>
      <c r="Z1258">
        <v>0.121</v>
      </c>
      <c r="AA1258">
        <v>0.17899999999999999</v>
      </c>
      <c r="AB1258">
        <v>0.7</v>
      </c>
      <c r="AC1258">
        <v>-0.74399999999999999</v>
      </c>
      <c r="AD1258" t="s">
        <v>48</v>
      </c>
      <c r="AE1258" t="s">
        <v>48</v>
      </c>
      <c r="AF1258" t="s">
        <v>48</v>
      </c>
    </row>
    <row r="1259" spans="1:32" hidden="1" outlineLevel="1" x14ac:dyDescent="0.2">
      <c r="A1259" t="s">
        <v>31687</v>
      </c>
      <c r="B1259" t="s">
        <v>31688</v>
      </c>
      <c r="C1259" t="s">
        <v>31689</v>
      </c>
      <c r="D1259" s="3"/>
      <c r="J1259" t="s">
        <v>31690</v>
      </c>
      <c r="K1259" t="s">
        <v>26311</v>
      </c>
      <c r="L1259" t="s">
        <v>1233</v>
      </c>
      <c r="M1259">
        <v>0</v>
      </c>
      <c r="P1259" s="2" t="s">
        <v>31691</v>
      </c>
      <c r="Q1259" t="s">
        <v>10060</v>
      </c>
      <c r="S1259">
        <v>1.043702126480639E-3</v>
      </c>
      <c r="T1259">
        <v>8.2682599895633757E-6</v>
      </c>
      <c r="U1259">
        <v>5.8797628298634663E-5</v>
      </c>
      <c r="V1259">
        <v>8.8062843133229762E-5</v>
      </c>
      <c r="W1259">
        <v>3.8393249269574881E-4</v>
      </c>
      <c r="X1259">
        <v>8.6502943304367363E-5</v>
      </c>
      <c r="Y1259">
        <v>0.10520833333333331</v>
      </c>
      <c r="Z1259">
        <v>0.151</v>
      </c>
      <c r="AA1259">
        <v>6.7000000000000004E-2</v>
      </c>
      <c r="AB1259">
        <v>0.78200000000000003</v>
      </c>
      <c r="AC1259">
        <v>0.9869</v>
      </c>
      <c r="AD1259" t="s">
        <v>48</v>
      </c>
      <c r="AE1259" t="s">
        <v>48</v>
      </c>
      <c r="AF1259" t="s">
        <v>48</v>
      </c>
    </row>
    <row r="1260" spans="1:32" hidden="1" outlineLevel="1" x14ac:dyDescent="0.2">
      <c r="A1260" t="s">
        <v>31692</v>
      </c>
      <c r="B1260" t="s">
        <v>31693</v>
      </c>
      <c r="C1260" t="s">
        <v>31694</v>
      </c>
      <c r="D1260" s="3"/>
      <c r="J1260" t="s">
        <v>31695</v>
      </c>
      <c r="K1260" t="s">
        <v>26311</v>
      </c>
      <c r="L1260" t="s">
        <v>1233</v>
      </c>
      <c r="M1260">
        <v>0</v>
      </c>
      <c r="P1260" s="2" t="s">
        <v>31696</v>
      </c>
      <c r="Q1260" t="s">
        <v>47</v>
      </c>
      <c r="S1260">
        <v>0.68959945440292358</v>
      </c>
      <c r="T1260">
        <v>2.167993952753022E-4</v>
      </c>
      <c r="U1260">
        <v>0.26255401968955988</v>
      </c>
      <c r="V1260">
        <v>1.48035294841975E-3</v>
      </c>
      <c r="W1260">
        <v>6.158243864774704E-2</v>
      </c>
      <c r="X1260">
        <v>4.3348926119506359E-3</v>
      </c>
      <c r="Y1260">
        <v>2.7083333333333352E-2</v>
      </c>
      <c r="Z1260">
        <v>9.8000000000000004E-2</v>
      </c>
      <c r="AA1260">
        <v>4.5999999999999999E-2</v>
      </c>
      <c r="AB1260">
        <v>0.85599999999999998</v>
      </c>
      <c r="AC1260">
        <v>0.42149999999999999</v>
      </c>
      <c r="AD1260" t="s">
        <v>48</v>
      </c>
      <c r="AE1260" t="s">
        <v>48</v>
      </c>
      <c r="AF1260" t="s">
        <v>48</v>
      </c>
    </row>
    <row r="1261" spans="1:32" hidden="1" outlineLevel="1" x14ac:dyDescent="0.2">
      <c r="A1261" t="s">
        <v>31697</v>
      </c>
      <c r="B1261" t="s">
        <v>31698</v>
      </c>
      <c r="C1261" t="s">
        <v>31699</v>
      </c>
      <c r="D1261" s="3"/>
      <c r="J1261" t="s">
        <v>31700</v>
      </c>
      <c r="K1261" t="s">
        <v>26311</v>
      </c>
      <c r="L1261" t="s">
        <v>1233</v>
      </c>
      <c r="M1261">
        <v>0</v>
      </c>
      <c r="P1261" s="2" t="s">
        <v>31701</v>
      </c>
      <c r="Q1261" t="s">
        <v>10104</v>
      </c>
      <c r="S1261">
        <v>2.037925086915493E-2</v>
      </c>
      <c r="T1261">
        <v>9.3580374596058391E-6</v>
      </c>
      <c r="U1261">
        <v>3.3531911321915692E-4</v>
      </c>
      <c r="V1261">
        <v>2.3905215493869039E-4</v>
      </c>
      <c r="W1261">
        <v>1.2494757771491999E-2</v>
      </c>
      <c r="X1261">
        <v>3.4331096685491502E-4</v>
      </c>
      <c r="Y1261">
        <v>0.17499999999999999</v>
      </c>
      <c r="Z1261">
        <v>0.125</v>
      </c>
      <c r="AA1261">
        <v>9.7000000000000003E-2</v>
      </c>
      <c r="AB1261">
        <v>0.77700000000000002</v>
      </c>
      <c r="AC1261">
        <v>0.45879999999999999</v>
      </c>
      <c r="AD1261" t="s">
        <v>48</v>
      </c>
      <c r="AE1261" t="s">
        <v>48</v>
      </c>
      <c r="AF1261" t="s">
        <v>48</v>
      </c>
    </row>
    <row r="1262" spans="1:32" hidden="1" outlineLevel="1" x14ac:dyDescent="0.2">
      <c r="A1262" t="s">
        <v>31702</v>
      </c>
      <c r="B1262" t="s">
        <v>31703</v>
      </c>
      <c r="C1262" t="s">
        <v>31704</v>
      </c>
      <c r="D1262" s="3"/>
      <c r="J1262" t="s">
        <v>31705</v>
      </c>
      <c r="K1262" t="s">
        <v>26311</v>
      </c>
      <c r="L1262" t="s">
        <v>1233</v>
      </c>
      <c r="M1262">
        <v>0</v>
      </c>
      <c r="P1262" s="2" t="s">
        <v>31706</v>
      </c>
      <c r="Q1262" t="s">
        <v>47</v>
      </c>
      <c r="S1262">
        <v>1.196021307259798E-2</v>
      </c>
      <c r="T1262">
        <v>9.9988737929379568E-6</v>
      </c>
      <c r="U1262">
        <v>2.078046090900898E-4</v>
      </c>
      <c r="V1262">
        <v>3.4198258072137833E-4</v>
      </c>
      <c r="W1262">
        <v>4.3732207268476486E-3</v>
      </c>
      <c r="X1262">
        <v>4.4413009891286492E-4</v>
      </c>
      <c r="Y1262">
        <v>6.8181818181818177E-2</v>
      </c>
      <c r="Z1262">
        <v>0.08</v>
      </c>
      <c r="AA1262">
        <v>0.14099999999999999</v>
      </c>
      <c r="AB1262">
        <v>0.77900000000000003</v>
      </c>
      <c r="AC1262">
        <v>-0.70030000000000003</v>
      </c>
      <c r="AD1262" t="s">
        <v>48</v>
      </c>
      <c r="AE1262" t="s">
        <v>48</v>
      </c>
      <c r="AF1262" t="s">
        <v>48</v>
      </c>
    </row>
    <row r="1263" spans="1:32" hidden="1" outlineLevel="1" x14ac:dyDescent="0.2">
      <c r="A1263" t="s">
        <v>31707</v>
      </c>
      <c r="B1263" t="s">
        <v>31708</v>
      </c>
      <c r="C1263" t="s">
        <v>31709</v>
      </c>
      <c r="D1263" s="3"/>
      <c r="J1263" t="s">
        <v>31710</v>
      </c>
      <c r="K1263" t="s">
        <v>26311</v>
      </c>
      <c r="L1263" t="s">
        <v>1233</v>
      </c>
      <c r="M1263">
        <v>0</v>
      </c>
      <c r="P1263" s="2" t="s">
        <v>31711</v>
      </c>
      <c r="Q1263" t="s">
        <v>47</v>
      </c>
      <c r="S1263">
        <v>0.78228181600570679</v>
      </c>
      <c r="T1263">
        <v>6.4747924625407904E-5</v>
      </c>
      <c r="U1263">
        <v>0.1463163495063782</v>
      </c>
      <c r="V1263">
        <v>4.8558688722550869E-3</v>
      </c>
      <c r="W1263">
        <v>0.60156214237213135</v>
      </c>
      <c r="X1263">
        <v>1.108729164116085E-3</v>
      </c>
      <c r="Y1263">
        <v>0</v>
      </c>
      <c r="Z1263">
        <v>0</v>
      </c>
      <c r="AA1263">
        <v>0</v>
      </c>
      <c r="AB1263">
        <v>1</v>
      </c>
      <c r="AC1263">
        <v>0</v>
      </c>
      <c r="AD1263" t="s">
        <v>48</v>
      </c>
      <c r="AE1263" t="s">
        <v>48</v>
      </c>
      <c r="AF1263" t="s">
        <v>48</v>
      </c>
    </row>
    <row r="1264" spans="1:32" hidden="1" outlineLevel="1" x14ac:dyDescent="0.2">
      <c r="A1264" t="s">
        <v>31712</v>
      </c>
      <c r="B1264" t="s">
        <v>27626</v>
      </c>
      <c r="C1264" t="s">
        <v>31713</v>
      </c>
      <c r="D1264" s="3"/>
      <c r="J1264" t="s">
        <v>31714</v>
      </c>
      <c r="K1264" t="s">
        <v>26311</v>
      </c>
      <c r="L1264" t="s">
        <v>1233</v>
      </c>
      <c r="M1264">
        <v>0</v>
      </c>
      <c r="P1264" s="2" t="s">
        <v>31715</v>
      </c>
      <c r="Q1264" t="s">
        <v>47</v>
      </c>
      <c r="S1264">
        <v>1.598920859396458E-2</v>
      </c>
      <c r="T1264">
        <v>1.0571106940915341E-5</v>
      </c>
      <c r="U1264">
        <v>2.5361537700518971E-4</v>
      </c>
      <c r="V1264">
        <v>3.3336679916828871E-4</v>
      </c>
      <c r="W1264">
        <v>8.510868065059185E-3</v>
      </c>
      <c r="X1264">
        <v>5.7363958330824971E-4</v>
      </c>
      <c r="Y1264">
        <v>0</v>
      </c>
      <c r="Z1264">
        <v>9.9000000000000005E-2</v>
      </c>
      <c r="AA1264">
        <v>0.24099999999999999</v>
      </c>
      <c r="AB1264">
        <v>0.66</v>
      </c>
      <c r="AC1264">
        <v>-0.45879999999999999</v>
      </c>
      <c r="AD1264" t="s">
        <v>48</v>
      </c>
      <c r="AE1264" t="s">
        <v>48</v>
      </c>
      <c r="AF1264" t="s">
        <v>48</v>
      </c>
    </row>
    <row r="1265" spans="1:32" hidden="1" outlineLevel="1" x14ac:dyDescent="0.2">
      <c r="A1265" t="s">
        <v>31716</v>
      </c>
      <c r="B1265" t="s">
        <v>31717</v>
      </c>
      <c r="C1265" t="s">
        <v>31718</v>
      </c>
      <c r="D1265" s="3"/>
      <c r="J1265" t="s">
        <v>31719</v>
      </c>
      <c r="K1265" t="s">
        <v>26311</v>
      </c>
      <c r="L1265" t="s">
        <v>1233</v>
      </c>
      <c r="M1265">
        <v>0</v>
      </c>
      <c r="P1265" s="2" t="s">
        <v>31720</v>
      </c>
      <c r="Q1265" t="s">
        <v>47</v>
      </c>
      <c r="S1265">
        <v>4.984905244782567E-4</v>
      </c>
      <c r="T1265">
        <v>3.7404649901873199E-6</v>
      </c>
      <c r="U1265">
        <v>1.7352333088638261E-5</v>
      </c>
      <c r="V1265">
        <v>4.9291367758996778E-5</v>
      </c>
      <c r="W1265">
        <v>2.2119145432952789E-4</v>
      </c>
      <c r="X1265">
        <v>3.7917769077466801E-5</v>
      </c>
      <c r="Y1265">
        <v>0.13</v>
      </c>
      <c r="Z1265">
        <v>8.7999999999999995E-2</v>
      </c>
      <c r="AA1265">
        <v>0.41699999999999998</v>
      </c>
      <c r="AB1265">
        <v>0.496</v>
      </c>
      <c r="AC1265">
        <v>-0.92279999999999995</v>
      </c>
      <c r="AD1265" t="s">
        <v>48</v>
      </c>
      <c r="AE1265" t="s">
        <v>48</v>
      </c>
      <c r="AF1265" t="s">
        <v>48</v>
      </c>
    </row>
    <row r="1266" spans="1:32" hidden="1" outlineLevel="1" x14ac:dyDescent="0.2">
      <c r="A1266" t="s">
        <v>31721</v>
      </c>
      <c r="B1266" t="s">
        <v>31722</v>
      </c>
      <c r="C1266" t="s">
        <v>31723</v>
      </c>
      <c r="D1266" s="3"/>
      <c r="J1266" t="s">
        <v>31724</v>
      </c>
      <c r="K1266" t="s">
        <v>26311</v>
      </c>
      <c r="L1266" t="s">
        <v>1233</v>
      </c>
      <c r="M1266">
        <v>-9</v>
      </c>
      <c r="P1266" s="2" t="s">
        <v>31725</v>
      </c>
      <c r="Q1266" t="s">
        <v>47</v>
      </c>
      <c r="S1266">
        <v>8.6913583800196648E-4</v>
      </c>
      <c r="T1266">
        <v>6.0745969676645473E-6</v>
      </c>
      <c r="U1266">
        <v>6.6554108343552798E-5</v>
      </c>
      <c r="V1266">
        <v>3.9619768358534202E-5</v>
      </c>
      <c r="W1266">
        <v>3.5838145413436001E-4</v>
      </c>
      <c r="X1266">
        <v>1.051645886036567E-4</v>
      </c>
      <c r="Y1266">
        <v>0</v>
      </c>
      <c r="Z1266">
        <v>8.5999999999999993E-2</v>
      </c>
      <c r="AA1266">
        <v>8.3000000000000004E-2</v>
      </c>
      <c r="AB1266">
        <v>0.83099999999999996</v>
      </c>
      <c r="AC1266">
        <v>6.4899999999999999E-2</v>
      </c>
      <c r="AD1266" t="s">
        <v>48</v>
      </c>
      <c r="AE1266" t="s">
        <v>48</v>
      </c>
      <c r="AF1266" t="s">
        <v>48</v>
      </c>
    </row>
    <row r="1267" spans="1:32" hidden="1" outlineLevel="1" x14ac:dyDescent="0.2">
      <c r="A1267" t="s">
        <v>31726</v>
      </c>
      <c r="B1267" t="s">
        <v>31727</v>
      </c>
      <c r="C1267" t="s">
        <v>19488</v>
      </c>
      <c r="D1267" s="3"/>
      <c r="J1267" t="s">
        <v>31728</v>
      </c>
      <c r="K1267" t="s">
        <v>26311</v>
      </c>
      <c r="L1267" t="s">
        <v>1233</v>
      </c>
      <c r="M1267">
        <v>-5</v>
      </c>
      <c r="P1267" s="2" t="s">
        <v>31729</v>
      </c>
      <c r="Q1267" t="s">
        <v>47</v>
      </c>
      <c r="S1267">
        <v>4.6225934056565171E-4</v>
      </c>
      <c r="T1267">
        <v>4.1092516767093912E-6</v>
      </c>
      <c r="U1267">
        <v>2.2840300516691059E-5</v>
      </c>
      <c r="V1267">
        <v>5.1859256927855313E-5</v>
      </c>
      <c r="W1267">
        <v>1.904925011331216E-4</v>
      </c>
      <c r="X1267">
        <v>2.6489406081964258E-5</v>
      </c>
      <c r="Y1267">
        <v>0.1</v>
      </c>
      <c r="Z1267">
        <v>7.0999999999999994E-2</v>
      </c>
      <c r="AA1267">
        <v>5.2999999999999999E-2</v>
      </c>
      <c r="AB1267">
        <v>0.876</v>
      </c>
      <c r="AC1267">
        <v>-0.19009999999999999</v>
      </c>
      <c r="AD1267" t="s">
        <v>48</v>
      </c>
      <c r="AE1267" t="s">
        <v>48</v>
      </c>
      <c r="AF1267" t="s">
        <v>48</v>
      </c>
    </row>
    <row r="1268" spans="1:32" hidden="1" outlineLevel="1" x14ac:dyDescent="0.2">
      <c r="A1268" t="s">
        <v>31730</v>
      </c>
      <c r="B1268" t="s">
        <v>31731</v>
      </c>
      <c r="C1268" t="s">
        <v>31732</v>
      </c>
      <c r="D1268" s="3"/>
      <c r="J1268" t="s">
        <v>31733</v>
      </c>
      <c r="K1268" t="s">
        <v>26311</v>
      </c>
      <c r="L1268" t="s">
        <v>1233</v>
      </c>
      <c r="M1268">
        <v>-4</v>
      </c>
      <c r="P1268" s="2" t="s">
        <v>31734</v>
      </c>
      <c r="Q1268" t="s">
        <v>10258</v>
      </c>
      <c r="S1268">
        <v>0.37253192067146301</v>
      </c>
      <c r="T1268">
        <v>5.2222432714188471E-5</v>
      </c>
      <c r="U1268">
        <v>0.16869337856769559</v>
      </c>
      <c r="V1268">
        <v>1.7844202229753141E-3</v>
      </c>
      <c r="W1268">
        <v>7.2893887758255005E-2</v>
      </c>
      <c r="X1268">
        <v>2.1375857759267092E-3</v>
      </c>
      <c r="Y1268">
        <v>8.4876543209876532E-2</v>
      </c>
      <c r="Z1268">
        <v>9.7000000000000003E-2</v>
      </c>
      <c r="AA1268">
        <v>0.25</v>
      </c>
      <c r="AB1268">
        <v>0.65300000000000002</v>
      </c>
      <c r="AC1268">
        <v>-0.96130000000000004</v>
      </c>
      <c r="AD1268" t="s">
        <v>48</v>
      </c>
      <c r="AE1268" t="s">
        <v>48</v>
      </c>
      <c r="AF1268" t="s">
        <v>48</v>
      </c>
    </row>
    <row r="1269" spans="1:32" hidden="1" outlineLevel="1" x14ac:dyDescent="0.2">
      <c r="A1269" t="s">
        <v>31735</v>
      </c>
      <c r="B1269" t="s">
        <v>31736</v>
      </c>
      <c r="C1269" t="s">
        <v>19383</v>
      </c>
      <c r="D1269" s="3"/>
      <c r="J1269" t="s">
        <v>31737</v>
      </c>
      <c r="K1269" t="s">
        <v>26311</v>
      </c>
      <c r="L1269" t="s">
        <v>1233</v>
      </c>
      <c r="M1269">
        <v>-4</v>
      </c>
      <c r="P1269" s="2" t="s">
        <v>31738</v>
      </c>
      <c r="Q1269" t="s">
        <v>47</v>
      </c>
      <c r="S1269">
        <v>0.85822027921676636</v>
      </c>
      <c r="T1269">
        <v>4.8088655603351071E-5</v>
      </c>
      <c r="U1269">
        <v>3.1707335263490677E-2</v>
      </c>
      <c r="V1269">
        <v>1.714105368591845E-3</v>
      </c>
      <c r="W1269">
        <v>0.75433254241943359</v>
      </c>
      <c r="X1269">
        <v>5.1827880088239908E-4</v>
      </c>
      <c r="Y1269">
        <v>-2.1647025813692478E-2</v>
      </c>
      <c r="Z1269">
        <v>9.6000000000000002E-2</v>
      </c>
      <c r="AA1269">
        <v>0.105</v>
      </c>
      <c r="AB1269">
        <v>0.79900000000000004</v>
      </c>
      <c r="AC1269">
        <v>-0.18770000000000001</v>
      </c>
      <c r="AD1269" t="s">
        <v>48</v>
      </c>
      <c r="AE1269" t="s">
        <v>48</v>
      </c>
      <c r="AF1269" t="s">
        <v>48</v>
      </c>
    </row>
    <row r="1270" spans="1:32" hidden="1" outlineLevel="1" x14ac:dyDescent="0.2">
      <c r="A1270" t="s">
        <v>31739</v>
      </c>
      <c r="B1270" t="s">
        <v>31740</v>
      </c>
      <c r="C1270" t="s">
        <v>31741</v>
      </c>
      <c r="D1270" s="3"/>
      <c r="J1270" t="s">
        <v>31742</v>
      </c>
      <c r="K1270" t="s">
        <v>26311</v>
      </c>
      <c r="L1270" t="s">
        <v>1233</v>
      </c>
      <c r="M1270">
        <v>-1</v>
      </c>
      <c r="P1270" s="2" t="s">
        <v>31743</v>
      </c>
      <c r="Q1270" t="s">
        <v>47</v>
      </c>
      <c r="S1270">
        <v>1.441326458007097E-3</v>
      </c>
      <c r="T1270">
        <v>1.6282971046166491E-5</v>
      </c>
      <c r="U1270">
        <v>1.3311185466591269E-4</v>
      </c>
      <c r="V1270">
        <v>1.3100881187710911E-4</v>
      </c>
      <c r="W1270">
        <v>3.7309926119633019E-4</v>
      </c>
      <c r="X1270">
        <v>2.0288013911340391E-4</v>
      </c>
      <c r="Y1270">
        <v>8.8611111111111099E-2</v>
      </c>
      <c r="Z1270">
        <v>0.11700000000000001</v>
      </c>
      <c r="AA1270">
        <v>4.3999999999999997E-2</v>
      </c>
      <c r="AB1270">
        <v>0.83899999999999997</v>
      </c>
      <c r="AC1270">
        <v>0.95050000000000001</v>
      </c>
      <c r="AD1270" t="s">
        <v>48</v>
      </c>
      <c r="AE1270" t="s">
        <v>48</v>
      </c>
      <c r="AF1270" t="s">
        <v>48</v>
      </c>
    </row>
    <row r="1271" spans="1:32" hidden="1" outlineLevel="1" x14ac:dyDescent="0.2">
      <c r="A1271" t="s">
        <v>31744</v>
      </c>
      <c r="B1271" t="s">
        <v>31745</v>
      </c>
      <c r="C1271" t="s">
        <v>31746</v>
      </c>
      <c r="D1271" s="3"/>
      <c r="J1271" t="s">
        <v>31747</v>
      </c>
      <c r="K1271" t="s">
        <v>26311</v>
      </c>
      <c r="L1271" t="s">
        <v>1233</v>
      </c>
      <c r="M1271">
        <v>-2</v>
      </c>
      <c r="P1271" s="2" t="s">
        <v>31748</v>
      </c>
      <c r="Q1271" t="s">
        <v>47</v>
      </c>
      <c r="S1271">
        <v>8.2792818546295166E-2</v>
      </c>
      <c r="T1271">
        <v>2.1208032194408591E-5</v>
      </c>
      <c r="U1271">
        <v>2.08732858300209E-3</v>
      </c>
      <c r="V1271">
        <v>9.0955737978219986E-3</v>
      </c>
      <c r="W1271">
        <v>1.5695301815867421E-2</v>
      </c>
      <c r="X1271">
        <v>2.7369875460863109E-3</v>
      </c>
      <c r="Y1271">
        <v>0.11</v>
      </c>
      <c r="Z1271">
        <v>5.5E-2</v>
      </c>
      <c r="AA1271">
        <v>0</v>
      </c>
      <c r="AB1271">
        <v>0.94499999999999995</v>
      </c>
      <c r="AC1271">
        <v>0.59399999999999997</v>
      </c>
      <c r="AD1271" t="s">
        <v>48</v>
      </c>
      <c r="AE1271" t="s">
        <v>48</v>
      </c>
      <c r="AF1271" t="s">
        <v>48</v>
      </c>
    </row>
    <row r="1272" spans="1:32" hidden="1" outlineLevel="1" x14ac:dyDescent="0.2">
      <c r="A1272" t="s">
        <v>31749</v>
      </c>
      <c r="B1272" t="s">
        <v>31750</v>
      </c>
      <c r="C1272" t="s">
        <v>31751</v>
      </c>
      <c r="D1272" s="3"/>
      <c r="J1272" t="s">
        <v>31752</v>
      </c>
      <c r="K1272" t="s">
        <v>26311</v>
      </c>
      <c r="L1272" t="s">
        <v>1233</v>
      </c>
      <c r="M1272">
        <v>-2</v>
      </c>
      <c r="P1272" s="2" t="s">
        <v>31753</v>
      </c>
      <c r="Q1272" t="s">
        <v>47</v>
      </c>
      <c r="S1272">
        <v>4.4423099607229233E-2</v>
      </c>
      <c r="T1272">
        <v>2.4511129595339302E-5</v>
      </c>
      <c r="U1272">
        <v>1.272778864949942E-2</v>
      </c>
      <c r="V1272">
        <v>5.8946578064933419E-4</v>
      </c>
      <c r="W1272">
        <v>1.402326673269272E-2</v>
      </c>
      <c r="X1272">
        <v>7.9619372263550758E-4</v>
      </c>
      <c r="Y1272">
        <v>7.6107142857142873E-2</v>
      </c>
      <c r="Z1272">
        <v>0.126</v>
      </c>
      <c r="AA1272">
        <v>5.3999999999999999E-2</v>
      </c>
      <c r="AB1272">
        <v>0.82099999999999995</v>
      </c>
      <c r="AC1272">
        <v>0.95440000000000003</v>
      </c>
      <c r="AD1272" t="s">
        <v>48</v>
      </c>
      <c r="AE1272" t="s">
        <v>48</v>
      </c>
      <c r="AF1272" t="s">
        <v>48</v>
      </c>
    </row>
    <row r="1273" spans="1:32" hidden="1" outlineLevel="1" x14ac:dyDescent="0.2">
      <c r="A1273" t="s">
        <v>31754</v>
      </c>
      <c r="B1273" t="s">
        <v>31755</v>
      </c>
      <c r="C1273" t="s">
        <v>31756</v>
      </c>
      <c r="D1273" s="3"/>
      <c r="J1273" t="s">
        <v>31757</v>
      </c>
      <c r="K1273" t="s">
        <v>26311</v>
      </c>
      <c r="L1273" t="s">
        <v>1233</v>
      </c>
      <c r="M1273">
        <v>-8</v>
      </c>
      <c r="P1273" s="2" t="s">
        <v>31758</v>
      </c>
      <c r="Q1273" t="s">
        <v>47</v>
      </c>
      <c r="S1273">
        <v>1.120075397193432E-2</v>
      </c>
      <c r="T1273">
        <v>9.1736346803372726E-6</v>
      </c>
      <c r="U1273">
        <v>1.4818098861724141E-4</v>
      </c>
      <c r="V1273">
        <v>5.7303765788674355E-4</v>
      </c>
      <c r="W1273">
        <v>1.490981201641262E-3</v>
      </c>
      <c r="X1273">
        <v>1.0907280957326291E-3</v>
      </c>
      <c r="Y1273">
        <v>-0.15</v>
      </c>
      <c r="Z1273">
        <v>7.3999999999999996E-2</v>
      </c>
      <c r="AA1273">
        <v>9.1999999999999998E-2</v>
      </c>
      <c r="AB1273">
        <v>0.83299999999999996</v>
      </c>
      <c r="AC1273">
        <v>-0.15310000000000001</v>
      </c>
      <c r="AD1273" t="s">
        <v>48</v>
      </c>
      <c r="AE1273" t="s">
        <v>48</v>
      </c>
      <c r="AF1273" t="s">
        <v>48</v>
      </c>
    </row>
    <row r="1274" spans="1:32" hidden="1" outlineLevel="1" x14ac:dyDescent="0.2">
      <c r="A1274" t="s">
        <v>31759</v>
      </c>
      <c r="B1274" t="s">
        <v>31760</v>
      </c>
      <c r="C1274" t="s">
        <v>16671</v>
      </c>
      <c r="D1274" s="3"/>
      <c r="J1274" t="s">
        <v>31761</v>
      </c>
      <c r="K1274" t="s">
        <v>26311</v>
      </c>
      <c r="L1274" t="s">
        <v>1233</v>
      </c>
      <c r="M1274">
        <v>-23</v>
      </c>
      <c r="P1274" s="2" t="s">
        <v>31762</v>
      </c>
      <c r="Q1274" t="s">
        <v>10098</v>
      </c>
      <c r="S1274">
        <v>1.053123269230127E-2</v>
      </c>
      <c r="T1274">
        <v>2.863922054530121E-5</v>
      </c>
      <c r="U1274">
        <v>2.6353012071922421E-4</v>
      </c>
      <c r="V1274">
        <v>3.387860488146544E-4</v>
      </c>
      <c r="W1274">
        <v>1.5230595599859951E-3</v>
      </c>
      <c r="X1274">
        <v>5.7025481946766376E-3</v>
      </c>
      <c r="Y1274">
        <v>-0.15357142857142861</v>
      </c>
      <c r="Z1274">
        <v>5.5E-2</v>
      </c>
      <c r="AA1274">
        <v>0.129</v>
      </c>
      <c r="AB1274">
        <v>0.81599999999999995</v>
      </c>
      <c r="AC1274">
        <v>-0.88119999999999998</v>
      </c>
      <c r="AD1274" t="s">
        <v>48</v>
      </c>
      <c r="AE1274" t="s">
        <v>48</v>
      </c>
      <c r="AF1274" t="s">
        <v>48</v>
      </c>
    </row>
    <row r="1275" spans="1:32" hidden="1" outlineLevel="1" x14ac:dyDescent="0.2">
      <c r="A1275" t="s">
        <v>31763</v>
      </c>
      <c r="B1275" t="s">
        <v>31764</v>
      </c>
      <c r="C1275" t="s">
        <v>31765</v>
      </c>
      <c r="D1275" s="3"/>
      <c r="J1275" t="s">
        <v>31766</v>
      </c>
      <c r="K1275" t="s">
        <v>26311</v>
      </c>
      <c r="L1275" t="s">
        <v>1233</v>
      </c>
      <c r="M1275">
        <v>-3</v>
      </c>
      <c r="P1275" s="2" t="s">
        <v>31767</v>
      </c>
      <c r="Q1275" t="s">
        <v>47</v>
      </c>
      <c r="S1275">
        <v>0.97682923078536987</v>
      </c>
      <c r="T1275">
        <v>3.2166860182769602E-4</v>
      </c>
      <c r="U1275">
        <v>0.57203966379165649</v>
      </c>
      <c r="V1275">
        <v>4.8641571775078773E-3</v>
      </c>
      <c r="W1275">
        <v>0.95079642534255981</v>
      </c>
      <c r="X1275">
        <v>2.11044680327177E-3</v>
      </c>
      <c r="Y1275">
        <v>0.1046875</v>
      </c>
      <c r="Z1275">
        <v>4.9000000000000002E-2</v>
      </c>
      <c r="AA1275">
        <v>8.4000000000000005E-2</v>
      </c>
      <c r="AB1275">
        <v>0.86699999999999999</v>
      </c>
      <c r="AC1275">
        <v>-0.62270000000000003</v>
      </c>
      <c r="AD1275" t="s">
        <v>48</v>
      </c>
      <c r="AE1275" t="s">
        <v>48</v>
      </c>
      <c r="AF1275" t="s">
        <v>48</v>
      </c>
    </row>
    <row r="1276" spans="1:32" hidden="1" outlineLevel="1" x14ac:dyDescent="0.2">
      <c r="A1276" t="s">
        <v>31768</v>
      </c>
      <c r="B1276" t="s">
        <v>31643</v>
      </c>
      <c r="C1276" t="s">
        <v>31769</v>
      </c>
      <c r="D1276" s="3"/>
      <c r="J1276" t="s">
        <v>31770</v>
      </c>
      <c r="K1276" t="s">
        <v>26311</v>
      </c>
      <c r="L1276" t="s">
        <v>1233</v>
      </c>
      <c r="M1276">
        <v>-1</v>
      </c>
      <c r="P1276" s="2" t="s">
        <v>31771</v>
      </c>
      <c r="Q1276" t="s">
        <v>47</v>
      </c>
      <c r="S1276">
        <v>0.99562305212020874</v>
      </c>
      <c r="T1276">
        <v>8.2956900587305427E-4</v>
      </c>
      <c r="U1276">
        <v>0.6341177225112915</v>
      </c>
      <c r="V1276">
        <v>3.8273804821074009E-3</v>
      </c>
      <c r="W1276">
        <v>0.99243634939193726</v>
      </c>
      <c r="X1276">
        <v>3.426235169172287E-3</v>
      </c>
      <c r="Y1276">
        <v>0</v>
      </c>
      <c r="Z1276">
        <v>5.8999999999999997E-2</v>
      </c>
      <c r="AA1276">
        <v>0</v>
      </c>
      <c r="AB1276">
        <v>0.94099999999999995</v>
      </c>
      <c r="AC1276">
        <v>0.39190000000000003</v>
      </c>
      <c r="AD1276" t="s">
        <v>48</v>
      </c>
      <c r="AE1276" t="s">
        <v>48</v>
      </c>
      <c r="AF1276" t="s">
        <v>48</v>
      </c>
    </row>
    <row r="1277" spans="1:32" hidden="1" outlineLevel="1" x14ac:dyDescent="0.2">
      <c r="A1277" t="s">
        <v>31772</v>
      </c>
      <c r="B1277" t="s">
        <v>31773</v>
      </c>
      <c r="C1277" t="s">
        <v>31774</v>
      </c>
      <c r="D1277" s="3"/>
      <c r="J1277" t="s">
        <v>31775</v>
      </c>
      <c r="K1277" t="s">
        <v>26311</v>
      </c>
      <c r="L1277" t="s">
        <v>1233</v>
      </c>
      <c r="M1277">
        <v>-1</v>
      </c>
      <c r="P1277" s="2" t="s">
        <v>31776</v>
      </c>
      <c r="Q1277" t="s">
        <v>25353</v>
      </c>
      <c r="S1277">
        <v>0.63872313499450684</v>
      </c>
      <c r="T1277">
        <v>9.9984936241526157E-5</v>
      </c>
      <c r="U1277">
        <v>0.3703339695930481</v>
      </c>
      <c r="V1277">
        <v>5.4313614964485168E-3</v>
      </c>
      <c r="W1277">
        <v>0.25823912024497991</v>
      </c>
      <c r="X1277">
        <v>1.7264408525079491E-3</v>
      </c>
      <c r="Y1277">
        <v>0.13151260504201681</v>
      </c>
      <c r="Z1277">
        <v>0.08</v>
      </c>
      <c r="AA1277">
        <v>2.5000000000000001E-2</v>
      </c>
      <c r="AB1277">
        <v>0.89500000000000002</v>
      </c>
      <c r="AC1277">
        <v>0.71289999999999998</v>
      </c>
      <c r="AD1277" t="s">
        <v>48</v>
      </c>
      <c r="AE1277" t="s">
        <v>48</v>
      </c>
      <c r="AF1277" t="s">
        <v>48</v>
      </c>
    </row>
    <row r="1278" spans="1:32" hidden="1" outlineLevel="1" x14ac:dyDescent="0.2">
      <c r="A1278" t="s">
        <v>31777</v>
      </c>
      <c r="B1278" t="s">
        <v>31778</v>
      </c>
      <c r="C1278" t="s">
        <v>31779</v>
      </c>
      <c r="D1278" s="3"/>
      <c r="J1278" t="s">
        <v>31780</v>
      </c>
      <c r="K1278" t="s">
        <v>26311</v>
      </c>
      <c r="L1278" t="s">
        <v>1233</v>
      </c>
      <c r="M1278">
        <v>-1</v>
      </c>
      <c r="P1278" s="2" t="s">
        <v>31781</v>
      </c>
      <c r="Q1278" t="s">
        <v>47</v>
      </c>
      <c r="Y1278" t="s">
        <v>48</v>
      </c>
      <c r="Z1278" t="s">
        <v>48</v>
      </c>
      <c r="AA1278" t="s">
        <v>48</v>
      </c>
      <c r="AB1278" t="s">
        <v>48</v>
      </c>
      <c r="AC1278" t="s">
        <v>48</v>
      </c>
      <c r="AD1278" t="s">
        <v>48</v>
      </c>
      <c r="AE1278" t="s">
        <v>48</v>
      </c>
      <c r="AF1278" t="s">
        <v>48</v>
      </c>
    </row>
    <row r="1279" spans="1:32" hidden="1" outlineLevel="1" x14ac:dyDescent="0.2">
      <c r="A1279" t="s">
        <v>31782</v>
      </c>
      <c r="B1279" t="s">
        <v>31783</v>
      </c>
      <c r="C1279" t="s">
        <v>31784</v>
      </c>
      <c r="D1279" s="3"/>
      <c r="J1279" t="s">
        <v>31785</v>
      </c>
      <c r="K1279" t="s">
        <v>26311</v>
      </c>
      <c r="L1279" t="s">
        <v>1233</v>
      </c>
      <c r="M1279">
        <v>-1</v>
      </c>
      <c r="P1279" s="2" t="s">
        <v>31786</v>
      </c>
      <c r="Q1279" t="s">
        <v>10138</v>
      </c>
      <c r="S1279">
        <v>4.0448084473609924E-3</v>
      </c>
      <c r="T1279">
        <v>7.3072496888926253E-6</v>
      </c>
      <c r="U1279">
        <v>1.19812146294862E-4</v>
      </c>
      <c r="V1279">
        <v>1.6732916992623359E-4</v>
      </c>
      <c r="W1279">
        <v>1.7721924232319E-3</v>
      </c>
      <c r="X1279">
        <v>1.147212824434973E-4</v>
      </c>
      <c r="Y1279">
        <v>5.1614583333333339E-2</v>
      </c>
      <c r="Z1279">
        <v>8.5000000000000006E-2</v>
      </c>
      <c r="AA1279">
        <v>0.16</v>
      </c>
      <c r="AB1279">
        <v>0.755</v>
      </c>
      <c r="AC1279">
        <v>-0.95279999999999998</v>
      </c>
      <c r="AD1279" t="s">
        <v>48</v>
      </c>
      <c r="AE1279" t="s">
        <v>48</v>
      </c>
      <c r="AF1279" t="s">
        <v>48</v>
      </c>
    </row>
    <row r="1280" spans="1:32" hidden="1" outlineLevel="1" x14ac:dyDescent="0.2">
      <c r="A1280" t="s">
        <v>31787</v>
      </c>
      <c r="B1280" t="s">
        <v>31788</v>
      </c>
      <c r="C1280" t="s">
        <v>14727</v>
      </c>
      <c r="D1280" s="3"/>
      <c r="J1280" t="s">
        <v>31789</v>
      </c>
      <c r="K1280" t="s">
        <v>26311</v>
      </c>
      <c r="L1280" t="s">
        <v>1233</v>
      </c>
      <c r="M1280">
        <v>-23</v>
      </c>
      <c r="P1280" s="2" t="s">
        <v>31790</v>
      </c>
      <c r="Q1280" t="s">
        <v>10060</v>
      </c>
      <c r="S1280">
        <v>1.1576125398278241E-3</v>
      </c>
      <c r="T1280">
        <v>7.8769407991785556E-6</v>
      </c>
      <c r="U1280">
        <v>8.0980069469660521E-5</v>
      </c>
      <c r="V1280">
        <v>6.9641006120946258E-5</v>
      </c>
      <c r="W1280">
        <v>4.2616334394551808E-4</v>
      </c>
      <c r="X1280">
        <v>1.2802112905774271E-4</v>
      </c>
      <c r="Y1280">
        <v>0.6</v>
      </c>
      <c r="Z1280">
        <v>6.0999999999999999E-2</v>
      </c>
      <c r="AA1280">
        <v>0.10199999999999999</v>
      </c>
      <c r="AB1280">
        <v>0.83699999999999997</v>
      </c>
      <c r="AC1280">
        <v>-0.20230000000000001</v>
      </c>
      <c r="AD1280" t="s">
        <v>48</v>
      </c>
      <c r="AE1280" t="s">
        <v>48</v>
      </c>
      <c r="AF1280" t="s">
        <v>48</v>
      </c>
    </row>
    <row r="1281" spans="1:32" hidden="1" outlineLevel="1" x14ac:dyDescent="0.2">
      <c r="A1281" t="s">
        <v>31791</v>
      </c>
      <c r="B1281" t="s">
        <v>31792</v>
      </c>
      <c r="C1281" t="s">
        <v>30295</v>
      </c>
      <c r="D1281" s="3"/>
      <c r="J1281" t="s">
        <v>31793</v>
      </c>
      <c r="K1281" t="s">
        <v>26311</v>
      </c>
      <c r="L1281" t="s">
        <v>1233</v>
      </c>
      <c r="M1281">
        <v>-20</v>
      </c>
      <c r="P1281" s="2" t="s">
        <v>31794</v>
      </c>
      <c r="Q1281" t="s">
        <v>10258</v>
      </c>
      <c r="S1281">
        <v>1.2310013175010679E-2</v>
      </c>
      <c r="T1281">
        <v>2.8999218557146381E-5</v>
      </c>
      <c r="U1281">
        <v>1.3677774404641241E-4</v>
      </c>
      <c r="V1281">
        <v>3.497663710732013E-4</v>
      </c>
      <c r="W1281">
        <v>5.832532187923789E-4</v>
      </c>
      <c r="X1281">
        <v>1.136268395930529E-2</v>
      </c>
      <c r="Y1281">
        <v>8.3333333333333343E-2</v>
      </c>
      <c r="Z1281">
        <v>8.8999999999999996E-2</v>
      </c>
      <c r="AA1281">
        <v>4.3999999999999997E-2</v>
      </c>
      <c r="AB1281">
        <v>0.86699999999999999</v>
      </c>
      <c r="AC1281">
        <v>0.29010000000000002</v>
      </c>
      <c r="AD1281" t="s">
        <v>48</v>
      </c>
      <c r="AE1281" t="s">
        <v>48</v>
      </c>
      <c r="AF1281" t="s">
        <v>48</v>
      </c>
    </row>
    <row r="1282" spans="1:32" hidden="1" outlineLevel="1" x14ac:dyDescent="0.2">
      <c r="A1282" t="s">
        <v>31795</v>
      </c>
      <c r="B1282" t="s">
        <v>31796</v>
      </c>
      <c r="C1282" t="s">
        <v>19835</v>
      </c>
      <c r="D1282" s="3"/>
      <c r="J1282" t="s">
        <v>31797</v>
      </c>
      <c r="K1282" t="s">
        <v>26311</v>
      </c>
      <c r="L1282" t="s">
        <v>1233</v>
      </c>
      <c r="M1282">
        <v>-16</v>
      </c>
      <c r="P1282" s="2" t="s">
        <v>31798</v>
      </c>
      <c r="Q1282" t="s">
        <v>47</v>
      </c>
      <c r="S1282">
        <v>0.98666465282440186</v>
      </c>
      <c r="T1282">
        <v>1.2706249253824351E-3</v>
      </c>
      <c r="U1282">
        <v>0.89354771375656128</v>
      </c>
      <c r="V1282">
        <v>2.0231066271662709E-2</v>
      </c>
      <c r="W1282">
        <v>0.83335906267166138</v>
      </c>
      <c r="X1282">
        <v>2.2039925679564479E-2</v>
      </c>
      <c r="Y1282">
        <v>-0.20277777777777781</v>
      </c>
      <c r="Z1282">
        <v>8.5000000000000006E-2</v>
      </c>
      <c r="AA1282">
        <v>6.7000000000000004E-2</v>
      </c>
      <c r="AB1282">
        <v>0.84799999999999998</v>
      </c>
      <c r="AC1282">
        <v>0.20230000000000001</v>
      </c>
      <c r="AD1282" t="s">
        <v>48</v>
      </c>
      <c r="AE1282" t="s">
        <v>48</v>
      </c>
      <c r="AF1282" t="s">
        <v>48</v>
      </c>
    </row>
    <row r="1283" spans="1:32" hidden="1" outlineLevel="1" x14ac:dyDescent="0.2">
      <c r="A1283" t="s">
        <v>31799</v>
      </c>
      <c r="B1283" t="s">
        <v>31800</v>
      </c>
      <c r="C1283" t="s">
        <v>12267</v>
      </c>
      <c r="D1283" s="3"/>
      <c r="J1283" t="s">
        <v>31801</v>
      </c>
      <c r="K1283" t="s">
        <v>26311</v>
      </c>
      <c r="L1283" t="s">
        <v>1233</v>
      </c>
      <c r="M1283">
        <v>-22</v>
      </c>
      <c r="P1283" s="2" t="s">
        <v>31802</v>
      </c>
      <c r="Q1283" t="s">
        <v>10132</v>
      </c>
      <c r="S1283">
        <v>7.0830999175086617E-4</v>
      </c>
      <c r="T1283">
        <v>5.1447855184960636E-6</v>
      </c>
      <c r="U1283">
        <v>6.4085725171025842E-5</v>
      </c>
      <c r="V1283">
        <v>8.4791390690952539E-5</v>
      </c>
      <c r="W1283">
        <v>2.813071187119931E-4</v>
      </c>
      <c r="X1283">
        <v>1.2676241749431941E-4</v>
      </c>
      <c r="Y1283">
        <v>-3.3333333333333333E-2</v>
      </c>
      <c r="Z1283">
        <v>0.184</v>
      </c>
      <c r="AA1283">
        <v>9.1999999999999998E-2</v>
      </c>
      <c r="AB1283">
        <v>0.72499999999999998</v>
      </c>
      <c r="AC1283">
        <v>0.44040000000000001</v>
      </c>
      <c r="AD1283" t="s">
        <v>48</v>
      </c>
      <c r="AE1283" t="s">
        <v>48</v>
      </c>
      <c r="AF1283" t="s">
        <v>48</v>
      </c>
    </row>
    <row r="1284" spans="1:32" hidden="1" outlineLevel="1" x14ac:dyDescent="0.2">
      <c r="A1284" t="s">
        <v>31803</v>
      </c>
      <c r="B1284" t="s">
        <v>31804</v>
      </c>
      <c r="C1284" t="s">
        <v>513</v>
      </c>
      <c r="D1284" s="3"/>
      <c r="J1284" t="s">
        <v>17568</v>
      </c>
      <c r="K1284" t="s">
        <v>26311</v>
      </c>
      <c r="L1284" t="s">
        <v>1233</v>
      </c>
      <c r="M1284">
        <v>1</v>
      </c>
      <c r="P1284" s="2" t="s">
        <v>31805</v>
      </c>
      <c r="Q1284" t="s">
        <v>47</v>
      </c>
      <c r="Y1284" t="s">
        <v>48</v>
      </c>
      <c r="Z1284" t="s">
        <v>48</v>
      </c>
      <c r="AA1284" t="s">
        <v>48</v>
      </c>
      <c r="AB1284" t="s">
        <v>48</v>
      </c>
      <c r="AC1284" t="s">
        <v>48</v>
      </c>
      <c r="AD1284" t="s">
        <v>48</v>
      </c>
      <c r="AE1284" t="s">
        <v>48</v>
      </c>
      <c r="AF1284" t="s">
        <v>48</v>
      </c>
    </row>
    <row r="1285" spans="1:32" hidden="1" outlineLevel="1" x14ac:dyDescent="0.2">
      <c r="A1285" t="s">
        <v>31806</v>
      </c>
      <c r="B1285" t="s">
        <v>31807</v>
      </c>
      <c r="C1285" t="s">
        <v>31808</v>
      </c>
      <c r="D1285" s="3"/>
      <c r="J1285" t="s">
        <v>31809</v>
      </c>
      <c r="K1285" t="s">
        <v>26311</v>
      </c>
      <c r="L1285" t="s">
        <v>1233</v>
      </c>
      <c r="M1285">
        <v>1</v>
      </c>
      <c r="P1285" s="2" t="s">
        <v>31810</v>
      </c>
      <c r="Q1285" t="s">
        <v>47</v>
      </c>
      <c r="S1285">
        <v>8.4872386651113629E-4</v>
      </c>
      <c r="T1285">
        <v>6.3860543377813883E-6</v>
      </c>
      <c r="U1285">
        <v>6.3717241573613137E-5</v>
      </c>
      <c r="V1285">
        <v>5.696497464668937E-5</v>
      </c>
      <c r="W1285">
        <v>2.5964694214053452E-4</v>
      </c>
      <c r="X1285">
        <v>7.9419121902901679E-5</v>
      </c>
      <c r="Y1285">
        <v>5.9090909090909097E-2</v>
      </c>
      <c r="Z1285">
        <v>4.7E-2</v>
      </c>
      <c r="AA1285">
        <v>4.7E-2</v>
      </c>
      <c r="AB1285">
        <v>0.90600000000000003</v>
      </c>
      <c r="AC1285">
        <v>-0.26169999999999999</v>
      </c>
      <c r="AD1285" t="s">
        <v>48</v>
      </c>
      <c r="AE1285" t="s">
        <v>48</v>
      </c>
      <c r="AF1285" t="s">
        <v>48</v>
      </c>
    </row>
    <row r="1286" spans="1:32" hidden="1" outlineLevel="1" x14ac:dyDescent="0.2">
      <c r="A1286" t="s">
        <v>31811</v>
      </c>
      <c r="B1286" t="s">
        <v>31812</v>
      </c>
      <c r="C1286" t="s">
        <v>31813</v>
      </c>
      <c r="D1286" s="3"/>
      <c r="J1286" t="s">
        <v>31814</v>
      </c>
      <c r="K1286" t="s">
        <v>26311</v>
      </c>
      <c r="L1286" t="s">
        <v>1233</v>
      </c>
      <c r="M1286">
        <v>1</v>
      </c>
      <c r="P1286" s="2" t="s">
        <v>31815</v>
      </c>
      <c r="Q1286" t="s">
        <v>10060</v>
      </c>
      <c r="S1286">
        <v>7.3453463613986969E-2</v>
      </c>
      <c r="T1286">
        <v>9.255870281776879E-6</v>
      </c>
      <c r="U1286">
        <v>3.9319813367910678E-4</v>
      </c>
      <c r="V1286">
        <v>9.0841093333438039E-4</v>
      </c>
      <c r="W1286">
        <v>6.2054511159658432E-2</v>
      </c>
      <c r="X1286">
        <v>5.2867690101265907E-4</v>
      </c>
      <c r="Y1286">
        <v>-9.9999999999999936E-2</v>
      </c>
      <c r="Z1286">
        <v>4.1000000000000002E-2</v>
      </c>
      <c r="AA1286">
        <v>0.16300000000000001</v>
      </c>
      <c r="AB1286">
        <v>0.79600000000000004</v>
      </c>
      <c r="AC1286">
        <v>-0.78449999999999998</v>
      </c>
      <c r="AD1286" t="s">
        <v>48</v>
      </c>
      <c r="AE1286" t="s">
        <v>48</v>
      </c>
      <c r="AF1286" t="s">
        <v>48</v>
      </c>
    </row>
    <row r="1287" spans="1:32" hidden="1" outlineLevel="1" x14ac:dyDescent="0.2">
      <c r="A1287" t="s">
        <v>31816</v>
      </c>
      <c r="B1287" t="s">
        <v>31817</v>
      </c>
      <c r="C1287" t="s">
        <v>31818</v>
      </c>
      <c r="D1287" s="3"/>
      <c r="J1287" t="s">
        <v>31819</v>
      </c>
      <c r="K1287" t="s">
        <v>26311</v>
      </c>
      <c r="L1287" t="s">
        <v>1233</v>
      </c>
      <c r="M1287">
        <v>1</v>
      </c>
      <c r="P1287" s="2" t="s">
        <v>31820</v>
      </c>
      <c r="Q1287" t="s">
        <v>47</v>
      </c>
      <c r="S1287">
        <v>1.3920736964792011E-3</v>
      </c>
      <c r="T1287">
        <v>6.720327291986905E-6</v>
      </c>
      <c r="U1287">
        <v>5.0872218707809218E-5</v>
      </c>
      <c r="V1287">
        <v>7.0474285166710615E-5</v>
      </c>
      <c r="W1287">
        <v>5.0207943422719836E-4</v>
      </c>
      <c r="X1287">
        <v>1.3113991008140149E-4</v>
      </c>
      <c r="Y1287">
        <v>0</v>
      </c>
      <c r="Z1287">
        <v>0.21299999999999999</v>
      </c>
      <c r="AA1287">
        <v>0</v>
      </c>
      <c r="AB1287">
        <v>0.78700000000000003</v>
      </c>
      <c r="AC1287">
        <v>0.55740000000000001</v>
      </c>
      <c r="AD1287" t="s">
        <v>48</v>
      </c>
      <c r="AE1287" t="s">
        <v>48</v>
      </c>
      <c r="AF1287" t="s">
        <v>48</v>
      </c>
    </row>
    <row r="1288" spans="1:32" hidden="1" outlineLevel="1" x14ac:dyDescent="0.2">
      <c r="A1288" t="s">
        <v>31821</v>
      </c>
      <c r="B1288" t="s">
        <v>31822</v>
      </c>
      <c r="C1288" t="s">
        <v>31823</v>
      </c>
      <c r="D1288" s="3"/>
      <c r="J1288" t="s">
        <v>31824</v>
      </c>
      <c r="K1288" t="s">
        <v>26311</v>
      </c>
      <c r="L1288" t="s">
        <v>1233</v>
      </c>
      <c r="M1288">
        <v>1</v>
      </c>
      <c r="P1288" s="2" t="s">
        <v>31825</v>
      </c>
      <c r="Q1288" t="s">
        <v>10258</v>
      </c>
      <c r="S1288">
        <v>8.3884299965575337E-4</v>
      </c>
      <c r="T1288">
        <v>7.2736470428935718E-6</v>
      </c>
      <c r="U1288">
        <v>5.4185198678169399E-5</v>
      </c>
      <c r="V1288">
        <v>6.3249644881580025E-5</v>
      </c>
      <c r="W1288">
        <v>3.1403321190737188E-4</v>
      </c>
      <c r="X1288">
        <v>6.7704750108532608E-5</v>
      </c>
      <c r="Y1288">
        <v>0.25</v>
      </c>
      <c r="Z1288">
        <v>0.186</v>
      </c>
      <c r="AA1288">
        <v>9.4E-2</v>
      </c>
      <c r="AB1288">
        <v>0.72</v>
      </c>
      <c r="AC1288">
        <v>0.90410000000000001</v>
      </c>
      <c r="AD1288" t="s">
        <v>48</v>
      </c>
      <c r="AE1288" t="s">
        <v>48</v>
      </c>
      <c r="AF1288" t="s">
        <v>48</v>
      </c>
    </row>
    <row r="1289" spans="1:32" hidden="1" outlineLevel="1" x14ac:dyDescent="0.2">
      <c r="A1289" t="s">
        <v>31826</v>
      </c>
      <c r="B1289" t="s">
        <v>31827</v>
      </c>
      <c r="C1289" t="s">
        <v>19701</v>
      </c>
      <c r="D1289" s="3"/>
      <c r="J1289" t="s">
        <v>31828</v>
      </c>
      <c r="K1289" t="s">
        <v>26311</v>
      </c>
      <c r="L1289" t="s">
        <v>1233</v>
      </c>
      <c r="M1289">
        <v>1</v>
      </c>
      <c r="P1289" s="2" t="s">
        <v>31829</v>
      </c>
      <c r="Q1289" t="s">
        <v>47</v>
      </c>
      <c r="S1289">
        <v>7.6257582986727357E-4</v>
      </c>
      <c r="T1289">
        <v>9.2528871391550638E-6</v>
      </c>
      <c r="U1289">
        <v>5.0434678996680298E-5</v>
      </c>
      <c r="V1289">
        <v>8.8564003817737103E-5</v>
      </c>
      <c r="W1289">
        <v>2.3530963517259809E-4</v>
      </c>
      <c r="X1289">
        <v>1.259926211787388E-4</v>
      </c>
      <c r="Y1289">
        <v>0.21666666666666659</v>
      </c>
      <c r="Z1289">
        <v>0.218</v>
      </c>
      <c r="AA1289">
        <v>9.5000000000000001E-2</v>
      </c>
      <c r="AB1289">
        <v>0.68700000000000006</v>
      </c>
      <c r="AC1289">
        <v>0.90429999999999999</v>
      </c>
      <c r="AD1289" t="s">
        <v>48</v>
      </c>
      <c r="AE1289" t="s">
        <v>48</v>
      </c>
      <c r="AF1289" t="s">
        <v>48</v>
      </c>
    </row>
    <row r="1290" spans="1:32" hidden="1" outlineLevel="1" x14ac:dyDescent="0.2">
      <c r="A1290" t="s">
        <v>31830</v>
      </c>
      <c r="B1290" t="s">
        <v>31517</v>
      </c>
      <c r="C1290" t="s">
        <v>29734</v>
      </c>
      <c r="D1290" s="3"/>
      <c r="J1290" t="s">
        <v>31831</v>
      </c>
      <c r="K1290" t="s">
        <v>26311</v>
      </c>
      <c r="L1290" t="s">
        <v>1233</v>
      </c>
      <c r="M1290">
        <v>1</v>
      </c>
      <c r="P1290" s="2" t="s">
        <v>31832</v>
      </c>
      <c r="Q1290" t="s">
        <v>47</v>
      </c>
      <c r="Y1290" t="s">
        <v>48</v>
      </c>
      <c r="Z1290" t="s">
        <v>48</v>
      </c>
      <c r="AA1290" t="s">
        <v>48</v>
      </c>
      <c r="AB1290" t="s">
        <v>48</v>
      </c>
      <c r="AC1290" t="s">
        <v>48</v>
      </c>
      <c r="AD1290" t="s">
        <v>48</v>
      </c>
      <c r="AE1290" t="s">
        <v>48</v>
      </c>
      <c r="AF1290" t="s">
        <v>48</v>
      </c>
    </row>
    <row r="1291" spans="1:32" hidden="1" outlineLevel="1" x14ac:dyDescent="0.2">
      <c r="A1291" t="s">
        <v>31833</v>
      </c>
      <c r="B1291" t="s">
        <v>31834</v>
      </c>
      <c r="C1291" t="s">
        <v>31835</v>
      </c>
      <c r="D1291" s="3"/>
      <c r="J1291" t="s">
        <v>31836</v>
      </c>
      <c r="K1291" t="s">
        <v>26311</v>
      </c>
      <c r="L1291" t="s">
        <v>1233</v>
      </c>
      <c r="M1291">
        <v>1</v>
      </c>
      <c r="P1291" s="2" t="s">
        <v>31837</v>
      </c>
      <c r="Q1291" t="s">
        <v>47</v>
      </c>
      <c r="S1291">
        <v>7.510285940952599E-4</v>
      </c>
      <c r="T1291">
        <v>3.9373462641378856E-6</v>
      </c>
      <c r="U1291">
        <v>3.8356083678081632E-5</v>
      </c>
      <c r="V1291">
        <v>5.1076378440484398E-5</v>
      </c>
      <c r="W1291">
        <v>3.0978568247519428E-4</v>
      </c>
      <c r="X1291">
        <v>4.1837265598587692E-5</v>
      </c>
      <c r="Y1291">
        <v>0</v>
      </c>
      <c r="Z1291">
        <v>0.157</v>
      </c>
      <c r="AA1291">
        <v>0</v>
      </c>
      <c r="AB1291">
        <v>0.84299999999999997</v>
      </c>
      <c r="AC1291">
        <v>0.48709999999999998</v>
      </c>
      <c r="AD1291" t="s">
        <v>48</v>
      </c>
      <c r="AE1291" t="s">
        <v>48</v>
      </c>
      <c r="AF1291" t="s">
        <v>48</v>
      </c>
    </row>
    <row r="1292" spans="1:32" hidden="1" outlineLevel="1" x14ac:dyDescent="0.2">
      <c r="A1292" t="s">
        <v>31838</v>
      </c>
      <c r="B1292" t="s">
        <v>31839</v>
      </c>
      <c r="C1292" t="s">
        <v>31840</v>
      </c>
      <c r="D1292" s="3"/>
      <c r="J1292" t="s">
        <v>31841</v>
      </c>
      <c r="K1292" t="s">
        <v>26311</v>
      </c>
      <c r="L1292" t="s">
        <v>1233</v>
      </c>
      <c r="M1292">
        <v>1</v>
      </c>
      <c r="P1292" s="2" t="s">
        <v>31842</v>
      </c>
      <c r="Q1292" t="s">
        <v>47</v>
      </c>
      <c r="S1292">
        <v>3.872218774631619E-3</v>
      </c>
      <c r="T1292">
        <v>1.9657325083244359E-6</v>
      </c>
      <c r="U1292">
        <v>9.54171919147484E-5</v>
      </c>
      <c r="V1292">
        <v>1.5540204185526821E-4</v>
      </c>
      <c r="W1292">
        <v>2.5231433100998402E-3</v>
      </c>
      <c r="X1292">
        <v>7.0299975050147623E-5</v>
      </c>
      <c r="Y1292">
        <v>0</v>
      </c>
      <c r="Z1292">
        <v>0</v>
      </c>
      <c r="AA1292">
        <v>0</v>
      </c>
      <c r="AB1292">
        <v>1</v>
      </c>
      <c r="AC1292">
        <v>0</v>
      </c>
      <c r="AD1292" t="s">
        <v>48</v>
      </c>
      <c r="AE1292" t="s">
        <v>48</v>
      </c>
      <c r="AF1292" t="s">
        <v>48</v>
      </c>
    </row>
    <row r="1293" spans="1:32" hidden="1" outlineLevel="1" x14ac:dyDescent="0.2">
      <c r="A1293" t="s">
        <v>31843</v>
      </c>
      <c r="B1293" t="s">
        <v>31844</v>
      </c>
      <c r="C1293" t="s">
        <v>31845</v>
      </c>
      <c r="D1293" s="3"/>
      <c r="J1293" t="s">
        <v>31846</v>
      </c>
      <c r="K1293" t="s">
        <v>26311</v>
      </c>
      <c r="L1293" t="s">
        <v>1233</v>
      </c>
      <c r="M1293">
        <v>1</v>
      </c>
      <c r="P1293" s="2" t="s">
        <v>31847</v>
      </c>
      <c r="Q1293" t="s">
        <v>47</v>
      </c>
      <c r="S1293">
        <v>0.21834543347358701</v>
      </c>
      <c r="T1293">
        <v>1.0152883078262681E-5</v>
      </c>
      <c r="U1293">
        <v>6.1336957151070237E-4</v>
      </c>
      <c r="V1293">
        <v>3.1475379364565009E-4</v>
      </c>
      <c r="W1293">
        <v>0.21115189790725711</v>
      </c>
      <c r="X1293">
        <v>4.0314457146450883E-4</v>
      </c>
      <c r="Y1293">
        <v>-0.375</v>
      </c>
      <c r="Z1293">
        <v>0</v>
      </c>
      <c r="AA1293">
        <v>0.59199999999999997</v>
      </c>
      <c r="AB1293">
        <v>0.40799999999999997</v>
      </c>
      <c r="AC1293">
        <v>-0.44040000000000001</v>
      </c>
      <c r="AD1293" t="s">
        <v>48</v>
      </c>
      <c r="AE1293" t="s">
        <v>48</v>
      </c>
      <c r="AF1293" t="s">
        <v>48</v>
      </c>
    </row>
    <row r="1294" spans="1:32" hidden="1" outlineLevel="1" x14ac:dyDescent="0.2">
      <c r="A1294" t="s">
        <v>31848</v>
      </c>
      <c r="B1294" t="s">
        <v>31849</v>
      </c>
      <c r="C1294" t="s">
        <v>31850</v>
      </c>
      <c r="D1294" s="3"/>
      <c r="J1294" t="s">
        <v>31851</v>
      </c>
      <c r="K1294" t="s">
        <v>26311</v>
      </c>
      <c r="L1294" t="s">
        <v>1233</v>
      </c>
      <c r="M1294">
        <v>1</v>
      </c>
      <c r="P1294" s="2" t="s">
        <v>31852</v>
      </c>
      <c r="Q1294" t="s">
        <v>47</v>
      </c>
      <c r="S1294">
        <v>7.4670407921075821E-3</v>
      </c>
      <c r="T1294">
        <v>1.9632745534181591E-5</v>
      </c>
      <c r="U1294">
        <v>3.048544458579272E-4</v>
      </c>
      <c r="V1294">
        <v>6.2348996289074421E-4</v>
      </c>
      <c r="W1294">
        <v>1.131732598878443E-3</v>
      </c>
      <c r="X1294">
        <v>8.4931001765653491E-4</v>
      </c>
      <c r="Y1294">
        <v>0.32678571428571429</v>
      </c>
      <c r="Z1294">
        <v>0.13600000000000001</v>
      </c>
      <c r="AA1294">
        <v>4.1000000000000002E-2</v>
      </c>
      <c r="AB1294">
        <v>0.82299999999999995</v>
      </c>
      <c r="AC1294">
        <v>0.81910000000000005</v>
      </c>
      <c r="AD1294" t="s">
        <v>48</v>
      </c>
      <c r="AE1294" t="s">
        <v>48</v>
      </c>
      <c r="AF1294" t="s">
        <v>48</v>
      </c>
    </row>
    <row r="1295" spans="1:32" hidden="1" outlineLevel="1" x14ac:dyDescent="0.2">
      <c r="A1295" t="s">
        <v>31853</v>
      </c>
      <c r="B1295" t="s">
        <v>31854</v>
      </c>
      <c r="C1295" t="s">
        <v>24121</v>
      </c>
      <c r="D1295" s="3"/>
      <c r="J1295" t="s">
        <v>31855</v>
      </c>
      <c r="K1295" t="s">
        <v>26311</v>
      </c>
      <c r="L1295" t="s">
        <v>1233</v>
      </c>
      <c r="M1295">
        <v>1</v>
      </c>
      <c r="P1295" s="2" t="s">
        <v>31856</v>
      </c>
      <c r="Q1295" t="s">
        <v>15195</v>
      </c>
      <c r="S1295">
        <v>2.2135844919830561E-3</v>
      </c>
      <c r="T1295">
        <v>5.8125424402533099E-6</v>
      </c>
      <c r="U1295">
        <v>7.9285644460469484E-5</v>
      </c>
      <c r="V1295">
        <v>6.1934690165799111E-5</v>
      </c>
      <c r="W1295">
        <v>1.087701413780451E-3</v>
      </c>
      <c r="X1295">
        <v>9.702645184006542E-5</v>
      </c>
      <c r="Y1295">
        <v>0</v>
      </c>
      <c r="Z1295">
        <v>9.9000000000000005E-2</v>
      </c>
      <c r="AA1295">
        <v>0.214</v>
      </c>
      <c r="AB1295">
        <v>0.68700000000000006</v>
      </c>
      <c r="AC1295">
        <v>-0.75839999999999996</v>
      </c>
      <c r="AD1295" t="s">
        <v>48</v>
      </c>
      <c r="AE1295" t="s">
        <v>48</v>
      </c>
      <c r="AF1295" t="s">
        <v>48</v>
      </c>
    </row>
    <row r="1296" spans="1:32" hidden="1" outlineLevel="1" x14ac:dyDescent="0.2">
      <c r="A1296" t="s">
        <v>31857</v>
      </c>
      <c r="B1296" t="s">
        <v>31858</v>
      </c>
      <c r="C1296" t="s">
        <v>513</v>
      </c>
      <c r="D1296" s="3"/>
      <c r="J1296" t="s">
        <v>17568</v>
      </c>
      <c r="K1296" t="s">
        <v>26311</v>
      </c>
      <c r="L1296" t="s">
        <v>1233</v>
      </c>
      <c r="M1296">
        <v>1</v>
      </c>
      <c r="P1296" s="2" t="s">
        <v>31859</v>
      </c>
      <c r="Q1296" t="s">
        <v>47</v>
      </c>
      <c r="Y1296" t="s">
        <v>48</v>
      </c>
      <c r="Z1296" t="s">
        <v>48</v>
      </c>
      <c r="AA1296" t="s">
        <v>48</v>
      </c>
      <c r="AB1296" t="s">
        <v>48</v>
      </c>
      <c r="AC1296" t="s">
        <v>48</v>
      </c>
      <c r="AD1296" t="s">
        <v>48</v>
      </c>
      <c r="AE1296" t="s">
        <v>48</v>
      </c>
      <c r="AF1296" t="s">
        <v>48</v>
      </c>
    </row>
    <row r="1297" spans="1:32" hidden="1" outlineLevel="1" x14ac:dyDescent="0.2">
      <c r="A1297" t="s">
        <v>31860</v>
      </c>
      <c r="B1297" t="s">
        <v>31861</v>
      </c>
      <c r="C1297" t="s">
        <v>31862</v>
      </c>
      <c r="D1297" s="3"/>
      <c r="J1297" t="s">
        <v>31863</v>
      </c>
      <c r="K1297" t="s">
        <v>26311</v>
      </c>
      <c r="L1297" t="s">
        <v>1233</v>
      </c>
      <c r="M1297">
        <v>1</v>
      </c>
      <c r="P1297" s="2" t="s">
        <v>31864</v>
      </c>
      <c r="Q1297" t="s">
        <v>10060</v>
      </c>
      <c r="S1297">
        <v>0.13509927690029139</v>
      </c>
      <c r="T1297">
        <v>4.7823679778957739E-5</v>
      </c>
      <c r="U1297">
        <v>7.285690400749445E-3</v>
      </c>
      <c r="V1297">
        <v>5.5077485740184784E-4</v>
      </c>
      <c r="W1297">
        <v>7.8534772619605064E-3</v>
      </c>
      <c r="X1297">
        <v>3.828540444374084E-3</v>
      </c>
      <c r="Y1297">
        <v>9.1666666666666674E-2</v>
      </c>
      <c r="Z1297">
        <v>0</v>
      </c>
      <c r="AA1297">
        <v>0</v>
      </c>
      <c r="AB1297">
        <v>1</v>
      </c>
      <c r="AC1297">
        <v>0</v>
      </c>
      <c r="AD1297" t="s">
        <v>48</v>
      </c>
      <c r="AE1297" t="s">
        <v>48</v>
      </c>
      <c r="AF1297" t="s">
        <v>48</v>
      </c>
    </row>
    <row r="1298" spans="1:32" hidden="1" outlineLevel="1" x14ac:dyDescent="0.2">
      <c r="A1298" t="s">
        <v>31865</v>
      </c>
      <c r="B1298" t="s">
        <v>31866</v>
      </c>
      <c r="C1298" t="s">
        <v>31867</v>
      </c>
      <c r="D1298" s="3"/>
      <c r="J1298" t="s">
        <v>31868</v>
      </c>
      <c r="K1298" t="s">
        <v>26311</v>
      </c>
      <c r="L1298" t="s">
        <v>1233</v>
      </c>
      <c r="M1298">
        <v>1</v>
      </c>
      <c r="P1298" s="2" t="s">
        <v>31869</v>
      </c>
      <c r="Q1298" t="s">
        <v>47</v>
      </c>
      <c r="S1298">
        <v>0.1081976741552353</v>
      </c>
      <c r="T1298">
        <v>3.2233037927653641E-5</v>
      </c>
      <c r="U1298">
        <v>2.9339102911762888E-4</v>
      </c>
      <c r="V1298">
        <v>7.8816863242536783E-4</v>
      </c>
      <c r="W1298">
        <v>2.4354255292564631E-3</v>
      </c>
      <c r="X1298">
        <v>0.10626924782991411</v>
      </c>
      <c r="Y1298">
        <v>0.2</v>
      </c>
      <c r="Z1298">
        <v>0</v>
      </c>
      <c r="AA1298">
        <v>0.186</v>
      </c>
      <c r="AB1298">
        <v>0.81399999999999995</v>
      </c>
      <c r="AC1298">
        <v>-0.49390000000000001</v>
      </c>
      <c r="AD1298" t="s">
        <v>48</v>
      </c>
      <c r="AE1298" t="s">
        <v>48</v>
      </c>
      <c r="AF1298" t="s">
        <v>48</v>
      </c>
    </row>
    <row r="1299" spans="1:32" hidden="1" outlineLevel="1" x14ac:dyDescent="0.2">
      <c r="A1299" t="s">
        <v>31870</v>
      </c>
      <c r="B1299" t="s">
        <v>31871</v>
      </c>
      <c r="C1299" t="s">
        <v>31872</v>
      </c>
      <c r="D1299" s="3"/>
      <c r="J1299" t="s">
        <v>31873</v>
      </c>
      <c r="K1299" t="s">
        <v>26311</v>
      </c>
      <c r="L1299" t="s">
        <v>1233</v>
      </c>
      <c r="M1299">
        <v>1</v>
      </c>
      <c r="P1299" s="2" t="s">
        <v>31874</v>
      </c>
      <c r="Q1299" t="s">
        <v>47</v>
      </c>
      <c r="S1299">
        <v>8.697418961673975E-4</v>
      </c>
      <c r="T1299">
        <v>8.1542757470742799E-6</v>
      </c>
      <c r="U1299">
        <v>4.3527208617888391E-5</v>
      </c>
      <c r="V1299">
        <v>6.9812493165954947E-5</v>
      </c>
      <c r="W1299">
        <v>3.5046416451223189E-4</v>
      </c>
      <c r="X1299">
        <v>7.5811156420968473E-5</v>
      </c>
      <c r="Y1299">
        <v>0</v>
      </c>
      <c r="Z1299">
        <v>3.6999999999999998E-2</v>
      </c>
      <c r="AA1299">
        <v>5.3999999999999999E-2</v>
      </c>
      <c r="AB1299">
        <v>0.90900000000000003</v>
      </c>
      <c r="AC1299">
        <v>-0.20030000000000001</v>
      </c>
      <c r="AD1299" t="s">
        <v>48</v>
      </c>
      <c r="AE1299" t="s">
        <v>48</v>
      </c>
      <c r="AF1299" t="s">
        <v>48</v>
      </c>
    </row>
    <row r="1300" spans="1:32" hidden="1" outlineLevel="1" x14ac:dyDescent="0.2">
      <c r="A1300" t="s">
        <v>31875</v>
      </c>
      <c r="B1300" t="s">
        <v>31876</v>
      </c>
      <c r="C1300" t="s">
        <v>31877</v>
      </c>
      <c r="D1300" s="3"/>
      <c r="J1300" t="s">
        <v>31878</v>
      </c>
      <c r="K1300" t="s">
        <v>26311</v>
      </c>
      <c r="L1300" t="s">
        <v>1233</v>
      </c>
      <c r="M1300">
        <v>1</v>
      </c>
      <c r="P1300" s="2" t="s">
        <v>31879</v>
      </c>
      <c r="Q1300" t="s">
        <v>47</v>
      </c>
      <c r="S1300">
        <v>2.6114931330084801E-2</v>
      </c>
      <c r="T1300">
        <v>3.1577194022247568E-5</v>
      </c>
      <c r="U1300">
        <v>2.8849184513092041E-2</v>
      </c>
      <c r="V1300">
        <v>7.7130901627242565E-4</v>
      </c>
      <c r="W1300">
        <v>4.330148920416832E-3</v>
      </c>
      <c r="X1300">
        <v>7.2838831692934036E-4</v>
      </c>
      <c r="Y1300">
        <v>-2.948717948717949E-2</v>
      </c>
      <c r="Z1300">
        <v>0.126</v>
      </c>
      <c r="AA1300">
        <v>0.19900000000000001</v>
      </c>
      <c r="AB1300">
        <v>0.67500000000000004</v>
      </c>
      <c r="AC1300">
        <v>-0.8387</v>
      </c>
      <c r="AD1300" t="s">
        <v>48</v>
      </c>
      <c r="AE1300" t="s">
        <v>48</v>
      </c>
      <c r="AF1300" t="s">
        <v>48</v>
      </c>
    </row>
    <row r="1301" spans="1:32" hidden="1" outlineLevel="1" x14ac:dyDescent="0.2">
      <c r="A1301" t="s">
        <v>31880</v>
      </c>
      <c r="B1301" t="s">
        <v>31881</v>
      </c>
      <c r="C1301" t="s">
        <v>31882</v>
      </c>
      <c r="D1301" s="3"/>
      <c r="J1301" t="s">
        <v>31883</v>
      </c>
      <c r="K1301" t="s">
        <v>26311</v>
      </c>
      <c r="L1301" t="s">
        <v>1233</v>
      </c>
      <c r="M1301">
        <v>1</v>
      </c>
      <c r="P1301" s="2" t="s">
        <v>31884</v>
      </c>
      <c r="Q1301" t="s">
        <v>47</v>
      </c>
      <c r="S1301">
        <v>2.130419015884399E-3</v>
      </c>
      <c r="T1301">
        <v>1.42136723297881E-5</v>
      </c>
      <c r="U1301">
        <v>2.3209302162285889E-4</v>
      </c>
      <c r="V1301">
        <v>1.561756798764691E-4</v>
      </c>
      <c r="W1301">
        <v>7.6529703801497817E-4</v>
      </c>
      <c r="X1301">
        <v>1.6418231825809931E-4</v>
      </c>
      <c r="Y1301">
        <v>8.7068160597572372E-2</v>
      </c>
      <c r="Z1301">
        <v>0.111</v>
      </c>
      <c r="AA1301">
        <v>2.9000000000000001E-2</v>
      </c>
      <c r="AB1301">
        <v>0.86099999999999999</v>
      </c>
      <c r="AC1301">
        <v>0.94510000000000005</v>
      </c>
      <c r="AD1301" t="s">
        <v>48</v>
      </c>
      <c r="AE1301" t="s">
        <v>48</v>
      </c>
      <c r="AF1301" t="s">
        <v>48</v>
      </c>
    </row>
    <row r="1302" spans="1:32" hidden="1" outlineLevel="1" x14ac:dyDescent="0.2">
      <c r="A1302" t="s">
        <v>31885</v>
      </c>
      <c r="B1302" t="s">
        <v>31886</v>
      </c>
      <c r="C1302" t="s">
        <v>31887</v>
      </c>
      <c r="D1302" s="3"/>
      <c r="J1302" t="s">
        <v>31888</v>
      </c>
      <c r="K1302" t="s">
        <v>26311</v>
      </c>
      <c r="L1302" t="s">
        <v>1233</v>
      </c>
      <c r="M1302">
        <v>1</v>
      </c>
      <c r="P1302" s="2" t="s">
        <v>31889</v>
      </c>
      <c r="Q1302" t="s">
        <v>47</v>
      </c>
      <c r="S1302">
        <v>8.5197016596794128E-4</v>
      </c>
      <c r="T1302">
        <v>3.8159560062922537E-6</v>
      </c>
      <c r="U1302">
        <v>3.7728190363850438E-5</v>
      </c>
      <c r="V1302">
        <v>6.7681510699912906E-5</v>
      </c>
      <c r="W1302">
        <v>5.0486670807003975E-4</v>
      </c>
      <c r="X1302">
        <v>4.2488703911658383E-5</v>
      </c>
      <c r="Y1302">
        <v>0.25</v>
      </c>
      <c r="Z1302">
        <v>0.29299999999999998</v>
      </c>
      <c r="AA1302">
        <v>0.127</v>
      </c>
      <c r="AB1302">
        <v>0.57899999999999996</v>
      </c>
      <c r="AC1302">
        <v>0.51039999999999996</v>
      </c>
      <c r="AD1302" t="s">
        <v>48</v>
      </c>
      <c r="AE1302" t="s">
        <v>48</v>
      </c>
      <c r="AF1302" t="s">
        <v>48</v>
      </c>
    </row>
    <row r="1303" spans="1:32" hidden="1" outlineLevel="1" x14ac:dyDescent="0.2">
      <c r="A1303" t="s">
        <v>31890</v>
      </c>
      <c r="B1303" t="s">
        <v>31891</v>
      </c>
      <c r="C1303" t="s">
        <v>31892</v>
      </c>
      <c r="D1303" s="3"/>
      <c r="J1303" t="s">
        <v>31893</v>
      </c>
      <c r="K1303" t="s">
        <v>26311</v>
      </c>
      <c r="L1303" t="s">
        <v>1233</v>
      </c>
      <c r="M1303">
        <v>1</v>
      </c>
      <c r="P1303" s="2" t="s">
        <v>31894</v>
      </c>
      <c r="Q1303" t="s">
        <v>10132</v>
      </c>
      <c r="S1303">
        <v>8.5714156739413738E-4</v>
      </c>
      <c r="T1303">
        <v>3.8874463825777639E-6</v>
      </c>
      <c r="U1303">
        <v>3.002691664732993E-5</v>
      </c>
      <c r="V1303">
        <v>6.7375243816059083E-5</v>
      </c>
      <c r="W1303">
        <v>4.0795272798277438E-4</v>
      </c>
      <c r="X1303">
        <v>5.9248191973892972E-5</v>
      </c>
      <c r="Y1303">
        <v>0</v>
      </c>
      <c r="Z1303">
        <v>0</v>
      </c>
      <c r="AA1303">
        <v>0</v>
      </c>
      <c r="AB1303">
        <v>1</v>
      </c>
      <c r="AC1303">
        <v>0</v>
      </c>
      <c r="AD1303" t="s">
        <v>48</v>
      </c>
      <c r="AE1303" t="s">
        <v>48</v>
      </c>
      <c r="AF1303" t="s">
        <v>48</v>
      </c>
    </row>
    <row r="1304" spans="1:32" hidden="1" outlineLevel="1" x14ac:dyDescent="0.2">
      <c r="A1304" t="s">
        <v>31895</v>
      </c>
      <c r="B1304" t="s">
        <v>31896</v>
      </c>
      <c r="C1304" t="s">
        <v>31897</v>
      </c>
      <c r="D1304" s="3"/>
      <c r="J1304" t="s">
        <v>31898</v>
      </c>
      <c r="K1304" t="s">
        <v>26311</v>
      </c>
      <c r="L1304" t="s">
        <v>1233</v>
      </c>
      <c r="M1304">
        <v>1</v>
      </c>
      <c r="P1304" s="2" t="s">
        <v>31899</v>
      </c>
      <c r="Q1304" t="s">
        <v>10104</v>
      </c>
      <c r="S1304">
        <v>8.5446966113522649E-4</v>
      </c>
      <c r="T1304">
        <v>1.3255940757517241E-5</v>
      </c>
      <c r="U1304">
        <v>6.1408914916682988E-5</v>
      </c>
      <c r="V1304">
        <v>8.1122831034008414E-5</v>
      </c>
      <c r="W1304">
        <v>2.7485375176183879E-4</v>
      </c>
      <c r="X1304">
        <v>1.956254418473691E-4</v>
      </c>
      <c r="Y1304">
        <v>8.4960317460317444E-2</v>
      </c>
      <c r="Z1304">
        <v>8.7999999999999995E-2</v>
      </c>
      <c r="AA1304">
        <v>0.06</v>
      </c>
      <c r="AB1304">
        <v>0.85199999999999998</v>
      </c>
      <c r="AC1304">
        <v>0.44040000000000001</v>
      </c>
      <c r="AD1304" t="s">
        <v>48</v>
      </c>
      <c r="AE1304" t="s">
        <v>48</v>
      </c>
      <c r="AF1304" t="s">
        <v>48</v>
      </c>
    </row>
    <row r="1305" spans="1:32" hidden="1" outlineLevel="1" x14ac:dyDescent="0.2">
      <c r="A1305" t="s">
        <v>31900</v>
      </c>
      <c r="B1305" t="s">
        <v>31901</v>
      </c>
      <c r="C1305" t="s">
        <v>8872</v>
      </c>
      <c r="D1305" s="3"/>
      <c r="J1305" t="s">
        <v>31902</v>
      </c>
      <c r="K1305" t="s">
        <v>26311</v>
      </c>
      <c r="L1305" t="s">
        <v>1233</v>
      </c>
      <c r="M1305">
        <v>1</v>
      </c>
      <c r="P1305" s="2" t="s">
        <v>31903</v>
      </c>
      <c r="Q1305" t="s">
        <v>47</v>
      </c>
      <c r="S1305">
        <v>3.8368388777598739E-4</v>
      </c>
      <c r="T1305">
        <v>2.2411841200664639E-6</v>
      </c>
      <c r="U1305">
        <v>2.0749621398863379E-5</v>
      </c>
      <c r="V1305">
        <v>3.3386346331099048E-5</v>
      </c>
      <c r="W1305">
        <v>1.84515884029679E-4</v>
      </c>
      <c r="X1305">
        <v>2.0749621398863379E-5</v>
      </c>
      <c r="Y1305">
        <v>-0.24444444444444449</v>
      </c>
      <c r="Z1305">
        <v>0.1</v>
      </c>
      <c r="AA1305">
        <v>0.17100000000000001</v>
      </c>
      <c r="AB1305">
        <v>0.72799999999999998</v>
      </c>
      <c r="AC1305">
        <v>-0.64859999999999995</v>
      </c>
      <c r="AD1305" t="s">
        <v>48</v>
      </c>
      <c r="AE1305" t="s">
        <v>48</v>
      </c>
      <c r="AF1305" t="s">
        <v>48</v>
      </c>
    </row>
    <row r="1306" spans="1:32" hidden="1" outlineLevel="1" x14ac:dyDescent="0.2">
      <c r="A1306" t="s">
        <v>31904</v>
      </c>
      <c r="B1306" t="s">
        <v>31905</v>
      </c>
      <c r="C1306" t="s">
        <v>31906</v>
      </c>
      <c r="D1306" s="3"/>
      <c r="J1306" t="s">
        <v>31907</v>
      </c>
      <c r="K1306" t="s">
        <v>26311</v>
      </c>
      <c r="L1306" t="s">
        <v>1233</v>
      </c>
      <c r="M1306">
        <v>1</v>
      </c>
      <c r="P1306" s="2" t="s">
        <v>31908</v>
      </c>
      <c r="Q1306" t="s">
        <v>47</v>
      </c>
      <c r="S1306">
        <v>7.8635808313265443E-4</v>
      </c>
      <c r="T1306">
        <v>5.7113111324724741E-6</v>
      </c>
      <c r="U1306">
        <v>5.4679047025274492E-5</v>
      </c>
      <c r="V1306">
        <v>5.0109927542507648E-5</v>
      </c>
      <c r="W1306">
        <v>2.7690216666087508E-4</v>
      </c>
      <c r="X1306">
        <v>7.9868586908560246E-5</v>
      </c>
      <c r="Y1306">
        <v>-0.15555555555555561</v>
      </c>
      <c r="Z1306">
        <v>0.29899999999999999</v>
      </c>
      <c r="AA1306">
        <v>0.154</v>
      </c>
      <c r="AB1306">
        <v>0.54700000000000004</v>
      </c>
      <c r="AC1306">
        <v>0.67120000000000002</v>
      </c>
      <c r="AD1306" t="s">
        <v>48</v>
      </c>
      <c r="AE1306" t="s">
        <v>48</v>
      </c>
      <c r="AF1306" t="s">
        <v>48</v>
      </c>
    </row>
    <row r="1307" spans="1:32" hidden="1" outlineLevel="1" x14ac:dyDescent="0.2">
      <c r="A1307" t="s">
        <v>31909</v>
      </c>
      <c r="B1307" t="s">
        <v>31910</v>
      </c>
      <c r="C1307" t="s">
        <v>28015</v>
      </c>
      <c r="D1307" s="3"/>
      <c r="J1307" t="s">
        <v>31911</v>
      </c>
      <c r="K1307" t="s">
        <v>26311</v>
      </c>
      <c r="L1307" t="s">
        <v>1233</v>
      </c>
      <c r="M1307">
        <v>1</v>
      </c>
      <c r="P1307" s="2" t="s">
        <v>31912</v>
      </c>
      <c r="Q1307" t="s">
        <v>47</v>
      </c>
      <c r="S1307">
        <v>3.2845273381099099E-4</v>
      </c>
      <c r="T1307">
        <v>2.5185379399772501E-6</v>
      </c>
      <c r="U1307">
        <v>2.0205201508360911E-5</v>
      </c>
      <c r="V1307">
        <v>4.1913262975867838E-5</v>
      </c>
      <c r="W1307">
        <v>1.597325608599931E-4</v>
      </c>
      <c r="X1307">
        <v>2.6800471459864639E-5</v>
      </c>
      <c r="Y1307">
        <v>0</v>
      </c>
      <c r="Z1307">
        <v>9.4E-2</v>
      </c>
      <c r="AA1307">
        <v>0</v>
      </c>
      <c r="AB1307">
        <v>0.90600000000000003</v>
      </c>
      <c r="AC1307">
        <v>0.44040000000000001</v>
      </c>
      <c r="AD1307" t="s">
        <v>48</v>
      </c>
      <c r="AE1307" t="s">
        <v>48</v>
      </c>
      <c r="AF1307" t="s">
        <v>48</v>
      </c>
    </row>
    <row r="1308" spans="1:32" hidden="1" outlineLevel="1" x14ac:dyDescent="0.2">
      <c r="A1308" t="s">
        <v>31913</v>
      </c>
      <c r="B1308" t="s">
        <v>31914</v>
      </c>
      <c r="C1308" t="s">
        <v>513</v>
      </c>
      <c r="D1308" s="3"/>
      <c r="J1308" t="s">
        <v>17568</v>
      </c>
      <c r="K1308" t="s">
        <v>26311</v>
      </c>
      <c r="L1308" t="s">
        <v>1233</v>
      </c>
      <c r="M1308">
        <v>1</v>
      </c>
      <c r="P1308" s="2" t="s">
        <v>31915</v>
      </c>
      <c r="Q1308" t="s">
        <v>47</v>
      </c>
      <c r="Y1308" t="s">
        <v>48</v>
      </c>
      <c r="Z1308" t="s">
        <v>48</v>
      </c>
      <c r="AA1308" t="s">
        <v>48</v>
      </c>
      <c r="AB1308" t="s">
        <v>48</v>
      </c>
      <c r="AC1308" t="s">
        <v>48</v>
      </c>
      <c r="AD1308" t="s">
        <v>48</v>
      </c>
      <c r="AE1308" t="s">
        <v>48</v>
      </c>
      <c r="AF1308" t="s">
        <v>48</v>
      </c>
    </row>
    <row r="1309" spans="1:32" hidden="1" outlineLevel="1" x14ac:dyDescent="0.2">
      <c r="A1309" t="s">
        <v>31916</v>
      </c>
      <c r="B1309" t="s">
        <v>31917</v>
      </c>
      <c r="C1309" t="s">
        <v>31918</v>
      </c>
      <c r="D1309" s="3"/>
      <c r="J1309" t="s">
        <v>31919</v>
      </c>
      <c r="K1309" t="s">
        <v>26311</v>
      </c>
      <c r="L1309" t="s">
        <v>1233</v>
      </c>
      <c r="M1309">
        <v>1</v>
      </c>
      <c r="P1309" s="2" t="s">
        <v>31920</v>
      </c>
      <c r="Q1309" t="s">
        <v>47</v>
      </c>
      <c r="S1309">
        <v>1.558228768408298E-2</v>
      </c>
      <c r="T1309">
        <v>2.891350413847249E-5</v>
      </c>
      <c r="U1309">
        <v>2.375820477027446E-4</v>
      </c>
      <c r="V1309">
        <v>3.6232158890925348E-4</v>
      </c>
      <c r="W1309">
        <v>2.0898936782032251E-3</v>
      </c>
      <c r="X1309">
        <v>7.2794435545802116E-3</v>
      </c>
      <c r="Y1309">
        <v>7.1924603174603183E-2</v>
      </c>
      <c r="Z1309">
        <v>9.9000000000000005E-2</v>
      </c>
      <c r="AA1309">
        <v>0.125</v>
      </c>
      <c r="AB1309">
        <v>0.77500000000000002</v>
      </c>
      <c r="AC1309">
        <v>-0.4829</v>
      </c>
      <c r="AD1309" t="s">
        <v>48</v>
      </c>
      <c r="AE1309" t="s">
        <v>48</v>
      </c>
      <c r="AF1309" t="s">
        <v>48</v>
      </c>
    </row>
    <row r="1310" spans="1:32" hidden="1" outlineLevel="1" x14ac:dyDescent="0.2">
      <c r="A1310" t="s">
        <v>31921</v>
      </c>
      <c r="B1310" t="s">
        <v>31922</v>
      </c>
      <c r="C1310" t="s">
        <v>19045</v>
      </c>
      <c r="D1310" s="3"/>
      <c r="J1310" t="s">
        <v>31923</v>
      </c>
      <c r="K1310" t="s">
        <v>26311</v>
      </c>
      <c r="L1310" t="s">
        <v>1233</v>
      </c>
      <c r="M1310">
        <v>1</v>
      </c>
      <c r="P1310" s="2" t="s">
        <v>31924</v>
      </c>
      <c r="Q1310" t="s">
        <v>10060</v>
      </c>
      <c r="S1310">
        <v>2.6693474501371379E-3</v>
      </c>
      <c r="T1310">
        <v>6.9104748945392203E-6</v>
      </c>
      <c r="U1310">
        <v>6.8740322603844106E-5</v>
      </c>
      <c r="V1310">
        <v>1.2430167407728729E-4</v>
      </c>
      <c r="W1310">
        <v>8.7011366849765182E-4</v>
      </c>
      <c r="X1310">
        <v>1.8058983550872651E-4</v>
      </c>
      <c r="Y1310">
        <v>0.43333333333333329</v>
      </c>
      <c r="Z1310">
        <v>0.113</v>
      </c>
      <c r="AA1310">
        <v>0.122</v>
      </c>
      <c r="AB1310">
        <v>0.76500000000000001</v>
      </c>
      <c r="AC1310">
        <v>9.8299999999999998E-2</v>
      </c>
      <c r="AD1310" t="s">
        <v>48</v>
      </c>
      <c r="AE1310" t="s">
        <v>48</v>
      </c>
      <c r="AF1310" t="s">
        <v>48</v>
      </c>
    </row>
    <row r="1311" spans="1:32" hidden="1" outlineLevel="1" x14ac:dyDescent="0.2">
      <c r="A1311" t="s">
        <v>31925</v>
      </c>
      <c r="B1311" t="s">
        <v>31926</v>
      </c>
      <c r="C1311" t="s">
        <v>31927</v>
      </c>
      <c r="D1311" s="3"/>
      <c r="J1311" t="s">
        <v>31928</v>
      </c>
      <c r="K1311" t="s">
        <v>26311</v>
      </c>
      <c r="L1311" t="s">
        <v>1233</v>
      </c>
      <c r="M1311">
        <v>1</v>
      </c>
      <c r="P1311" s="2" t="s">
        <v>31929</v>
      </c>
      <c r="Q1311" t="s">
        <v>47</v>
      </c>
      <c r="S1311">
        <v>6.571358535438776E-3</v>
      </c>
      <c r="T1311">
        <v>1.6799085642560389E-5</v>
      </c>
      <c r="U1311">
        <v>1.057738554663956E-4</v>
      </c>
      <c r="V1311">
        <v>1.152153854491189E-4</v>
      </c>
      <c r="W1311">
        <v>5.7543354341760278E-4</v>
      </c>
      <c r="X1311">
        <v>7.3802731931209564E-3</v>
      </c>
      <c r="Y1311">
        <v>8.5714285714285701E-2</v>
      </c>
      <c r="Z1311">
        <v>0.13300000000000001</v>
      </c>
      <c r="AA1311">
        <v>7.3999999999999996E-2</v>
      </c>
      <c r="AB1311">
        <v>0.79300000000000004</v>
      </c>
      <c r="AC1311">
        <v>0.79320000000000002</v>
      </c>
      <c r="AD1311" t="s">
        <v>48</v>
      </c>
      <c r="AE1311" t="s">
        <v>48</v>
      </c>
      <c r="AF1311" t="s">
        <v>48</v>
      </c>
    </row>
    <row r="1312" spans="1:32" hidden="1" outlineLevel="1" x14ac:dyDescent="0.2">
      <c r="A1312" t="s">
        <v>31930</v>
      </c>
      <c r="B1312" t="s">
        <v>31931</v>
      </c>
      <c r="C1312" t="s">
        <v>31932</v>
      </c>
      <c r="D1312" s="3"/>
      <c r="J1312" t="s">
        <v>31933</v>
      </c>
      <c r="K1312" t="s">
        <v>26311</v>
      </c>
      <c r="L1312" t="s">
        <v>1233</v>
      </c>
      <c r="M1312">
        <v>1</v>
      </c>
      <c r="P1312" s="2" t="s">
        <v>31934</v>
      </c>
      <c r="Q1312" t="s">
        <v>10060</v>
      </c>
      <c r="S1312">
        <v>0.41059783101081848</v>
      </c>
      <c r="T1312">
        <v>3.4166845580330119E-5</v>
      </c>
      <c r="U1312">
        <v>2.9374223202466961E-2</v>
      </c>
      <c r="V1312">
        <v>2.2518129553645849E-3</v>
      </c>
      <c r="W1312">
        <v>0.20245705544948581</v>
      </c>
      <c r="X1312">
        <v>5.5042532039806247E-4</v>
      </c>
      <c r="Y1312">
        <v>-6.0185185185185203E-2</v>
      </c>
      <c r="Z1312">
        <v>6.9000000000000006E-2</v>
      </c>
      <c r="AA1312">
        <v>0.246</v>
      </c>
      <c r="AB1312">
        <v>0.68500000000000005</v>
      </c>
      <c r="AC1312">
        <v>-0.99170000000000003</v>
      </c>
      <c r="AD1312" t="s">
        <v>48</v>
      </c>
      <c r="AE1312" t="s">
        <v>48</v>
      </c>
      <c r="AF1312" t="s">
        <v>48</v>
      </c>
    </row>
    <row r="1313" spans="1:32" hidden="1" outlineLevel="1" x14ac:dyDescent="0.2">
      <c r="A1313" t="s">
        <v>31935</v>
      </c>
      <c r="B1313" t="s">
        <v>31936</v>
      </c>
      <c r="C1313" t="s">
        <v>31937</v>
      </c>
      <c r="D1313" s="3"/>
      <c r="J1313" t="s">
        <v>31938</v>
      </c>
      <c r="K1313" t="s">
        <v>26311</v>
      </c>
      <c r="L1313" t="s">
        <v>1233</v>
      </c>
      <c r="M1313">
        <v>1</v>
      </c>
      <c r="P1313" s="2" t="s">
        <v>31939</v>
      </c>
      <c r="Q1313" t="s">
        <v>10258</v>
      </c>
      <c r="S1313">
        <v>9.7310374258086085E-4</v>
      </c>
      <c r="T1313">
        <v>8.1792459241114557E-6</v>
      </c>
      <c r="U1313">
        <v>5.6609515013406053E-5</v>
      </c>
      <c r="V1313">
        <v>8.7110282038338482E-5</v>
      </c>
      <c r="W1313">
        <v>3.385180898476392E-4</v>
      </c>
      <c r="X1313">
        <v>1.150685930042528E-4</v>
      </c>
      <c r="Y1313">
        <v>-0.15</v>
      </c>
      <c r="Z1313">
        <v>3.2000000000000001E-2</v>
      </c>
      <c r="AA1313">
        <v>7.5999999999999998E-2</v>
      </c>
      <c r="AB1313">
        <v>0.89200000000000002</v>
      </c>
      <c r="AC1313">
        <v>-0.41489999999999999</v>
      </c>
      <c r="AD1313" t="s">
        <v>48</v>
      </c>
      <c r="AE1313" t="s">
        <v>48</v>
      </c>
      <c r="AF1313" t="s">
        <v>48</v>
      </c>
    </row>
    <row r="1314" spans="1:32" hidden="1" outlineLevel="1" x14ac:dyDescent="0.2">
      <c r="A1314" t="s">
        <v>31940</v>
      </c>
      <c r="B1314" t="s">
        <v>31941</v>
      </c>
      <c r="C1314" t="s">
        <v>31927</v>
      </c>
      <c r="D1314" s="3"/>
      <c r="J1314" t="s">
        <v>31942</v>
      </c>
      <c r="K1314" t="s">
        <v>26311</v>
      </c>
      <c r="L1314" t="s">
        <v>1233</v>
      </c>
      <c r="M1314">
        <v>1</v>
      </c>
      <c r="P1314" s="2" t="s">
        <v>31943</v>
      </c>
      <c r="Q1314" t="s">
        <v>47</v>
      </c>
      <c r="S1314">
        <v>5.1730475388467312E-4</v>
      </c>
      <c r="T1314">
        <v>3.6518979413813209E-6</v>
      </c>
      <c r="U1314">
        <v>2.4452645448036488E-5</v>
      </c>
      <c r="V1314">
        <v>5.0117861974285922E-5</v>
      </c>
      <c r="W1314">
        <v>2.1194372675381601E-4</v>
      </c>
      <c r="X1314">
        <v>3.4703021810855723E-5</v>
      </c>
      <c r="Y1314">
        <v>0</v>
      </c>
      <c r="Z1314">
        <v>5.1999999999999998E-2</v>
      </c>
      <c r="AA1314">
        <v>4.2999999999999997E-2</v>
      </c>
      <c r="AB1314">
        <v>0.90500000000000003</v>
      </c>
      <c r="AC1314">
        <v>-0.1027</v>
      </c>
      <c r="AD1314" t="s">
        <v>48</v>
      </c>
      <c r="AE1314" t="s">
        <v>48</v>
      </c>
      <c r="AF1314" t="s">
        <v>48</v>
      </c>
    </row>
    <row r="1315" spans="1:32" hidden="1" outlineLevel="1" x14ac:dyDescent="0.2">
      <c r="A1315" t="s">
        <v>31944</v>
      </c>
      <c r="B1315" t="s">
        <v>31945</v>
      </c>
      <c r="C1315" t="s">
        <v>31946</v>
      </c>
      <c r="D1315" s="3"/>
      <c r="J1315" t="s">
        <v>31947</v>
      </c>
      <c r="K1315" t="s">
        <v>26311</v>
      </c>
      <c r="L1315" t="s">
        <v>1233</v>
      </c>
      <c r="M1315">
        <v>1</v>
      </c>
      <c r="P1315" s="2" t="s">
        <v>31948</v>
      </c>
      <c r="Q1315" t="s">
        <v>47</v>
      </c>
      <c r="S1315">
        <v>0.39560836553573608</v>
      </c>
      <c r="T1315">
        <v>8.8147950009442866E-5</v>
      </c>
      <c r="U1315">
        <v>0.19287885725498199</v>
      </c>
      <c r="V1315">
        <v>2.8255160432308908E-3</v>
      </c>
      <c r="W1315">
        <v>3.3992253243923187E-2</v>
      </c>
      <c r="X1315">
        <v>1.724301278591156E-2</v>
      </c>
      <c r="Y1315">
        <v>-7.5000000000000011E-2</v>
      </c>
      <c r="Z1315">
        <v>5.2999999999999999E-2</v>
      </c>
      <c r="AA1315">
        <v>0.20499999999999999</v>
      </c>
      <c r="AB1315">
        <v>0.74299999999999999</v>
      </c>
      <c r="AC1315">
        <v>-0.92010000000000003</v>
      </c>
      <c r="AD1315" t="s">
        <v>48</v>
      </c>
      <c r="AE1315" t="s">
        <v>48</v>
      </c>
      <c r="AF1315" t="s">
        <v>48</v>
      </c>
    </row>
    <row r="1316" spans="1:32" hidden="1" outlineLevel="1" x14ac:dyDescent="0.2">
      <c r="A1316" t="s">
        <v>31949</v>
      </c>
      <c r="B1316" t="s">
        <v>31950</v>
      </c>
      <c r="C1316" t="s">
        <v>31951</v>
      </c>
      <c r="D1316" s="3"/>
      <c r="J1316" t="s">
        <v>31952</v>
      </c>
      <c r="K1316" t="s">
        <v>26311</v>
      </c>
      <c r="L1316" t="s">
        <v>1233</v>
      </c>
      <c r="M1316">
        <v>1</v>
      </c>
      <c r="P1316" s="2" t="s">
        <v>31953</v>
      </c>
      <c r="Q1316" t="s">
        <v>47</v>
      </c>
      <c r="S1316">
        <v>2.10524071007967E-2</v>
      </c>
      <c r="T1316">
        <v>7.4643012339947754E-6</v>
      </c>
      <c r="U1316">
        <v>6.020146538503468E-4</v>
      </c>
      <c r="V1316">
        <v>4.1458694613538682E-4</v>
      </c>
      <c r="W1316">
        <v>6.5607083961367607E-3</v>
      </c>
      <c r="X1316">
        <v>8.7427184917032719E-4</v>
      </c>
      <c r="Y1316">
        <v>0</v>
      </c>
      <c r="Z1316">
        <v>0.159</v>
      </c>
      <c r="AA1316">
        <v>0</v>
      </c>
      <c r="AB1316">
        <v>0.84099999999999997</v>
      </c>
      <c r="AC1316">
        <v>0.1779</v>
      </c>
      <c r="AD1316" t="s">
        <v>48</v>
      </c>
      <c r="AE1316" t="s">
        <v>48</v>
      </c>
      <c r="AF1316" t="s">
        <v>48</v>
      </c>
    </row>
    <row r="1317" spans="1:32" hidden="1" outlineLevel="1" x14ac:dyDescent="0.2">
      <c r="A1317" t="s">
        <v>31954</v>
      </c>
      <c r="B1317" t="s">
        <v>31955</v>
      </c>
      <c r="C1317" t="s">
        <v>29019</v>
      </c>
      <c r="D1317" s="3"/>
      <c r="J1317" t="s">
        <v>31956</v>
      </c>
      <c r="K1317" t="s">
        <v>26311</v>
      </c>
      <c r="L1317" t="s">
        <v>1233</v>
      </c>
      <c r="M1317">
        <v>1</v>
      </c>
      <c r="P1317" s="2" t="s">
        <v>31957</v>
      </c>
      <c r="Q1317" t="s">
        <v>47</v>
      </c>
      <c r="S1317">
        <v>4.573499783873558E-3</v>
      </c>
      <c r="T1317">
        <v>1.5335650823544711E-4</v>
      </c>
      <c r="U1317">
        <v>5.3335976554080844E-4</v>
      </c>
      <c r="V1317">
        <v>2.019219828071073E-4</v>
      </c>
      <c r="W1317">
        <v>1.614767708815634E-3</v>
      </c>
      <c r="X1317">
        <v>3.588222898542881E-4</v>
      </c>
      <c r="Y1317">
        <v>8.7876249265138165E-2</v>
      </c>
      <c r="Z1317">
        <v>0.16800000000000001</v>
      </c>
      <c r="AA1317">
        <v>0.08</v>
      </c>
      <c r="AB1317">
        <v>0.752</v>
      </c>
      <c r="AC1317">
        <v>0.98280000000000001</v>
      </c>
      <c r="AD1317" t="s">
        <v>48</v>
      </c>
      <c r="AE1317" t="s">
        <v>48</v>
      </c>
      <c r="AF1317" t="s">
        <v>48</v>
      </c>
    </row>
    <row r="1318" spans="1:32" hidden="1" outlineLevel="1" x14ac:dyDescent="0.2">
      <c r="A1318" t="s">
        <v>31958</v>
      </c>
      <c r="B1318" t="s">
        <v>31959</v>
      </c>
      <c r="C1318" t="s">
        <v>18764</v>
      </c>
      <c r="D1318" s="3"/>
      <c r="J1318" t="s">
        <v>31960</v>
      </c>
      <c r="K1318" t="s">
        <v>26311</v>
      </c>
      <c r="L1318" t="s">
        <v>1233</v>
      </c>
      <c r="M1318">
        <v>1</v>
      </c>
      <c r="P1318" s="2" t="s">
        <v>31961</v>
      </c>
      <c r="Q1318" t="s">
        <v>47</v>
      </c>
      <c r="S1318">
        <v>4.5525273308157921E-3</v>
      </c>
      <c r="T1318">
        <v>8.7946309577091597E-6</v>
      </c>
      <c r="U1318">
        <v>8.4350736869964749E-5</v>
      </c>
      <c r="V1318">
        <v>2.6391178835183382E-4</v>
      </c>
      <c r="W1318">
        <v>1.256467192433774E-3</v>
      </c>
      <c r="X1318">
        <v>1.173022683360614E-4</v>
      </c>
      <c r="Y1318">
        <v>-0.22607142857142859</v>
      </c>
      <c r="Z1318">
        <v>5.2999999999999999E-2</v>
      </c>
      <c r="AA1318">
        <v>0.14699999999999999</v>
      </c>
      <c r="AB1318">
        <v>0.79900000000000004</v>
      </c>
      <c r="AC1318">
        <v>-0.83609999999999995</v>
      </c>
      <c r="AD1318" t="s">
        <v>48</v>
      </c>
      <c r="AE1318" t="s">
        <v>48</v>
      </c>
      <c r="AF1318" t="s">
        <v>48</v>
      </c>
    </row>
    <row r="1319" spans="1:32" hidden="1" outlineLevel="1" x14ac:dyDescent="0.2">
      <c r="A1319" t="s">
        <v>31962</v>
      </c>
      <c r="B1319" t="s">
        <v>31963</v>
      </c>
      <c r="C1319" t="s">
        <v>12067</v>
      </c>
      <c r="D1319" s="3"/>
      <c r="J1319" t="s">
        <v>31964</v>
      </c>
      <c r="K1319" t="s">
        <v>26311</v>
      </c>
      <c r="L1319" t="s">
        <v>1233</v>
      </c>
      <c r="M1319">
        <v>1</v>
      </c>
      <c r="P1319" s="2" t="s">
        <v>31965</v>
      </c>
      <c r="Q1319" t="s">
        <v>47</v>
      </c>
      <c r="S1319">
        <v>2.3534311912953849E-3</v>
      </c>
      <c r="T1319">
        <v>5.7090351219812874E-6</v>
      </c>
      <c r="U1319">
        <v>1.023576260195114E-4</v>
      </c>
      <c r="V1319">
        <v>1.9846047507598999E-4</v>
      </c>
      <c r="W1319">
        <v>8.441061363555491E-4</v>
      </c>
      <c r="X1319">
        <v>1.119598091463558E-4</v>
      </c>
      <c r="Y1319">
        <v>0.5</v>
      </c>
      <c r="Z1319">
        <v>0.36499999999999999</v>
      </c>
      <c r="AA1319">
        <v>0</v>
      </c>
      <c r="AB1319">
        <v>0.63500000000000001</v>
      </c>
      <c r="AC1319">
        <v>0.31819999999999998</v>
      </c>
      <c r="AD1319" t="s">
        <v>48</v>
      </c>
      <c r="AE1319" t="s">
        <v>48</v>
      </c>
      <c r="AF1319" t="s">
        <v>48</v>
      </c>
    </row>
    <row r="1320" spans="1:32" hidden="1" outlineLevel="1" x14ac:dyDescent="0.2">
      <c r="A1320" t="s">
        <v>31966</v>
      </c>
      <c r="B1320" t="s">
        <v>31967</v>
      </c>
      <c r="C1320" t="s">
        <v>31968</v>
      </c>
      <c r="D1320" s="3"/>
      <c r="J1320" t="s">
        <v>31969</v>
      </c>
      <c r="K1320" t="s">
        <v>26311</v>
      </c>
      <c r="L1320" t="s">
        <v>1233</v>
      </c>
      <c r="M1320">
        <v>1</v>
      </c>
      <c r="P1320" s="2" t="s">
        <v>31970</v>
      </c>
      <c r="Q1320" t="s">
        <v>47</v>
      </c>
      <c r="S1320">
        <v>1.6364587936550381E-3</v>
      </c>
      <c r="T1320">
        <v>1.349605645373231E-5</v>
      </c>
      <c r="U1320">
        <v>7.6484873716253787E-5</v>
      </c>
      <c r="V1320">
        <v>1.4132670185063029E-4</v>
      </c>
      <c r="W1320">
        <v>4.2809700244106352E-4</v>
      </c>
      <c r="X1320">
        <v>3.1251719337888062E-4</v>
      </c>
      <c r="Y1320">
        <v>8.6363636363636365E-2</v>
      </c>
      <c r="Z1320">
        <v>0.115</v>
      </c>
      <c r="AA1320">
        <v>7.1999999999999995E-2</v>
      </c>
      <c r="AB1320">
        <v>0.81299999999999994</v>
      </c>
      <c r="AC1320">
        <v>0.35859999999999997</v>
      </c>
      <c r="AD1320" t="s">
        <v>48</v>
      </c>
      <c r="AE1320" t="s">
        <v>48</v>
      </c>
      <c r="AF1320" t="s">
        <v>48</v>
      </c>
    </row>
    <row r="1321" spans="1:32" hidden="1" outlineLevel="1" x14ac:dyDescent="0.2">
      <c r="A1321" t="s">
        <v>31971</v>
      </c>
      <c r="B1321" t="s">
        <v>31972</v>
      </c>
      <c r="C1321" t="s">
        <v>31973</v>
      </c>
      <c r="D1321" s="3"/>
      <c r="J1321" t="s">
        <v>31974</v>
      </c>
      <c r="K1321" t="s">
        <v>26311</v>
      </c>
      <c r="L1321" t="s">
        <v>1233</v>
      </c>
      <c r="M1321">
        <v>1</v>
      </c>
      <c r="P1321" s="2" t="s">
        <v>31975</v>
      </c>
      <c r="Q1321" t="s">
        <v>47</v>
      </c>
      <c r="Y1321" t="s">
        <v>48</v>
      </c>
      <c r="Z1321" t="s">
        <v>48</v>
      </c>
      <c r="AA1321" t="s">
        <v>48</v>
      </c>
      <c r="AB1321" t="s">
        <v>48</v>
      </c>
      <c r="AC1321" t="s">
        <v>48</v>
      </c>
      <c r="AD1321" t="s">
        <v>48</v>
      </c>
      <c r="AE1321" t="s">
        <v>48</v>
      </c>
      <c r="AF1321" t="s">
        <v>48</v>
      </c>
    </row>
    <row r="1322" spans="1:32" hidden="1" outlineLevel="1" x14ac:dyDescent="0.2">
      <c r="A1322" t="s">
        <v>31976</v>
      </c>
      <c r="B1322" t="s">
        <v>31977</v>
      </c>
      <c r="C1322" t="s">
        <v>18539</v>
      </c>
      <c r="D1322" s="3"/>
      <c r="J1322" t="s">
        <v>31978</v>
      </c>
      <c r="K1322" t="s">
        <v>26311</v>
      </c>
      <c r="L1322" t="s">
        <v>1233</v>
      </c>
      <c r="M1322">
        <v>1</v>
      </c>
      <c r="P1322" s="2" t="s">
        <v>31979</v>
      </c>
      <c r="Q1322" t="s">
        <v>47</v>
      </c>
      <c r="S1322">
        <v>1.055820495821536E-3</v>
      </c>
      <c r="T1322">
        <v>1.867802097876847E-6</v>
      </c>
      <c r="U1322">
        <v>3.6696994357043877E-5</v>
      </c>
      <c r="V1322">
        <v>6.3222993048839271E-5</v>
      </c>
      <c r="W1322">
        <v>3.9398419903591281E-4</v>
      </c>
      <c r="X1322">
        <v>5.1780982175841928E-5</v>
      </c>
      <c r="Y1322">
        <v>0</v>
      </c>
      <c r="Z1322">
        <v>0</v>
      </c>
      <c r="AA1322">
        <v>0</v>
      </c>
      <c r="AB1322">
        <v>1</v>
      </c>
      <c r="AC1322">
        <v>0</v>
      </c>
      <c r="AD1322" t="s">
        <v>48</v>
      </c>
      <c r="AE1322" t="s">
        <v>48</v>
      </c>
      <c r="AF1322" t="s">
        <v>48</v>
      </c>
    </row>
    <row r="1323" spans="1:32" hidden="1" outlineLevel="1" x14ac:dyDescent="0.2">
      <c r="A1323" t="s">
        <v>31980</v>
      </c>
      <c r="B1323" t="s">
        <v>31981</v>
      </c>
      <c r="C1323" t="s">
        <v>31982</v>
      </c>
      <c r="D1323" s="3"/>
      <c r="J1323" t="s">
        <v>31983</v>
      </c>
      <c r="K1323" t="s">
        <v>26311</v>
      </c>
      <c r="L1323" t="s">
        <v>1233</v>
      </c>
      <c r="M1323">
        <v>1</v>
      </c>
      <c r="P1323" s="2" t="s">
        <v>31984</v>
      </c>
      <c r="Q1323" t="s">
        <v>47</v>
      </c>
      <c r="S1323">
        <v>6.3731116242706776E-3</v>
      </c>
      <c r="T1323">
        <v>1.6129717550938949E-5</v>
      </c>
      <c r="U1323">
        <v>7.2794828156474978E-5</v>
      </c>
      <c r="V1323">
        <v>3.1030358513817191E-4</v>
      </c>
      <c r="W1323">
        <v>7.8604486770927906E-4</v>
      </c>
      <c r="X1323">
        <v>2.7356329374015331E-3</v>
      </c>
      <c r="Y1323">
        <v>0.1830357142857143</v>
      </c>
      <c r="Z1323">
        <v>9.6000000000000002E-2</v>
      </c>
      <c r="AA1323">
        <v>9.4E-2</v>
      </c>
      <c r="AB1323">
        <v>0.81</v>
      </c>
      <c r="AC1323">
        <v>2.58E-2</v>
      </c>
      <c r="AD1323" t="s">
        <v>48</v>
      </c>
      <c r="AE1323" t="s">
        <v>48</v>
      </c>
      <c r="AF1323" t="s">
        <v>48</v>
      </c>
    </row>
    <row r="1324" spans="1:32" hidden="1" outlineLevel="1" x14ac:dyDescent="0.2">
      <c r="A1324" t="s">
        <v>31985</v>
      </c>
      <c r="B1324" t="s">
        <v>31986</v>
      </c>
      <c r="C1324" t="s">
        <v>31987</v>
      </c>
      <c r="D1324" s="3"/>
      <c r="J1324" t="s">
        <v>31988</v>
      </c>
      <c r="K1324" t="s">
        <v>26311</v>
      </c>
      <c r="L1324" t="s">
        <v>1233</v>
      </c>
      <c r="M1324">
        <v>1</v>
      </c>
      <c r="P1324" s="2" t="s">
        <v>31989</v>
      </c>
      <c r="Q1324" t="s">
        <v>47</v>
      </c>
      <c r="S1324">
        <v>0.14142829179763791</v>
      </c>
      <c r="T1324">
        <v>3.724317139131017E-5</v>
      </c>
      <c r="U1324">
        <v>5.3366180509328842E-2</v>
      </c>
      <c r="V1324">
        <v>3.6130989901721482E-3</v>
      </c>
      <c r="W1324">
        <v>4.3372515588998788E-2</v>
      </c>
      <c r="X1324">
        <v>1.4873628970235591E-3</v>
      </c>
      <c r="Y1324">
        <v>0.25277777777777782</v>
      </c>
      <c r="Z1324">
        <v>0.113</v>
      </c>
      <c r="AA1324">
        <v>9.6000000000000002E-2</v>
      </c>
      <c r="AB1324">
        <v>0.79100000000000004</v>
      </c>
      <c r="AC1324">
        <v>0.56120000000000003</v>
      </c>
      <c r="AD1324" t="s">
        <v>48</v>
      </c>
      <c r="AE1324" t="s">
        <v>48</v>
      </c>
      <c r="AF1324" t="s">
        <v>48</v>
      </c>
    </row>
    <row r="1325" spans="1:32" hidden="1" outlineLevel="1" x14ac:dyDescent="0.2">
      <c r="A1325" t="s">
        <v>31990</v>
      </c>
      <c r="B1325" t="s">
        <v>31991</v>
      </c>
      <c r="C1325" t="s">
        <v>31992</v>
      </c>
      <c r="D1325" s="3"/>
      <c r="J1325" t="s">
        <v>31993</v>
      </c>
      <c r="K1325" t="s">
        <v>26311</v>
      </c>
      <c r="L1325" t="s">
        <v>1233</v>
      </c>
      <c r="M1325">
        <v>1</v>
      </c>
      <c r="P1325" s="2" t="s">
        <v>31994</v>
      </c>
      <c r="Q1325" t="s">
        <v>10060</v>
      </c>
      <c r="S1325">
        <v>1.5620199264958501E-3</v>
      </c>
      <c r="T1325">
        <v>6.7404175752017181E-6</v>
      </c>
      <c r="U1325">
        <v>8.9076929725706577E-5</v>
      </c>
      <c r="V1325">
        <v>8.2624464994296432E-5</v>
      </c>
      <c r="W1325">
        <v>4.6470778761431569E-4</v>
      </c>
      <c r="X1325">
        <v>1.562971010571346E-4</v>
      </c>
      <c r="Y1325">
        <v>0.5</v>
      </c>
      <c r="Z1325">
        <v>0.161</v>
      </c>
      <c r="AA1325">
        <v>0</v>
      </c>
      <c r="AB1325">
        <v>0.83899999999999997</v>
      </c>
      <c r="AC1325">
        <v>0.31819999999999998</v>
      </c>
      <c r="AD1325" t="s">
        <v>48</v>
      </c>
      <c r="AE1325" t="s">
        <v>48</v>
      </c>
      <c r="AF1325" t="s">
        <v>48</v>
      </c>
    </row>
    <row r="1326" spans="1:32" hidden="1" outlineLevel="1" x14ac:dyDescent="0.2">
      <c r="A1326" t="s">
        <v>31995</v>
      </c>
      <c r="B1326" t="s">
        <v>31996</v>
      </c>
      <c r="C1326" t="s">
        <v>31997</v>
      </c>
      <c r="D1326" s="3"/>
      <c r="J1326" t="s">
        <v>31998</v>
      </c>
      <c r="K1326" t="s">
        <v>26311</v>
      </c>
      <c r="L1326" t="s">
        <v>1233</v>
      </c>
      <c r="M1326">
        <v>1</v>
      </c>
      <c r="P1326" s="2" t="s">
        <v>31999</v>
      </c>
      <c r="Q1326" t="s">
        <v>24466</v>
      </c>
      <c r="S1326">
        <v>2.9692843090742831E-3</v>
      </c>
      <c r="T1326">
        <v>1.133312161982758E-5</v>
      </c>
      <c r="U1326">
        <v>1.430407864972949E-4</v>
      </c>
      <c r="V1326">
        <v>1.167280643130653E-4</v>
      </c>
      <c r="W1326">
        <v>1.0383060434833169E-3</v>
      </c>
      <c r="X1326">
        <v>1.5910188085399571E-4</v>
      </c>
      <c r="Y1326">
        <v>0.17499999999999999</v>
      </c>
      <c r="Z1326">
        <v>0.13600000000000001</v>
      </c>
      <c r="AA1326">
        <v>7.8E-2</v>
      </c>
      <c r="AB1326">
        <v>0.78600000000000003</v>
      </c>
      <c r="AC1326">
        <v>0.67490000000000006</v>
      </c>
      <c r="AD1326" t="s">
        <v>48</v>
      </c>
      <c r="AE1326" t="s">
        <v>48</v>
      </c>
      <c r="AF1326" t="s">
        <v>48</v>
      </c>
    </row>
    <row r="1327" spans="1:32" hidden="1" outlineLevel="1" x14ac:dyDescent="0.2">
      <c r="A1327" t="s">
        <v>32000</v>
      </c>
      <c r="B1327" t="s">
        <v>32001</v>
      </c>
      <c r="C1327" t="s">
        <v>32002</v>
      </c>
      <c r="D1327" s="3"/>
      <c r="J1327" t="s">
        <v>32003</v>
      </c>
      <c r="K1327" t="s">
        <v>26311</v>
      </c>
      <c r="L1327" t="s">
        <v>1233</v>
      </c>
      <c r="M1327">
        <v>1</v>
      </c>
      <c r="P1327" s="2" t="s">
        <v>32004</v>
      </c>
      <c r="Q1327" t="s">
        <v>47</v>
      </c>
      <c r="S1327">
        <v>1.1546198511496191E-3</v>
      </c>
      <c r="T1327">
        <v>1.023784261633409E-5</v>
      </c>
      <c r="U1327">
        <v>6.0192352975718677E-5</v>
      </c>
      <c r="V1327">
        <v>1.3245156151242549E-4</v>
      </c>
      <c r="W1327">
        <v>3.3924568560905749E-4</v>
      </c>
      <c r="X1327">
        <v>1.4222976460587231E-4</v>
      </c>
      <c r="Y1327">
        <v>0.375</v>
      </c>
      <c r="Z1327">
        <v>7.0999999999999994E-2</v>
      </c>
      <c r="AA1327">
        <v>8.7999999999999995E-2</v>
      </c>
      <c r="AB1327">
        <v>0.84099999999999997</v>
      </c>
      <c r="AC1327">
        <v>0.16800000000000001</v>
      </c>
      <c r="AD1327" t="s">
        <v>48</v>
      </c>
      <c r="AE1327" t="s">
        <v>48</v>
      </c>
      <c r="AF1327" t="s">
        <v>48</v>
      </c>
    </row>
    <row r="1328" spans="1:32" hidden="1" outlineLevel="1" x14ac:dyDescent="0.2">
      <c r="A1328" t="s">
        <v>32005</v>
      </c>
      <c r="B1328" t="s">
        <v>32006</v>
      </c>
      <c r="C1328" t="s">
        <v>32007</v>
      </c>
      <c r="D1328" s="3"/>
      <c r="J1328" t="s">
        <v>32008</v>
      </c>
      <c r="K1328" t="s">
        <v>26311</v>
      </c>
      <c r="L1328" t="s">
        <v>1233</v>
      </c>
      <c r="M1328">
        <v>1</v>
      </c>
      <c r="P1328" s="2" t="s">
        <v>32009</v>
      </c>
      <c r="Q1328" t="s">
        <v>10060</v>
      </c>
      <c r="S1328">
        <v>7.6723395613953471E-4</v>
      </c>
      <c r="T1328">
        <v>7.3892465479730163E-6</v>
      </c>
      <c r="U1328">
        <v>5.1032806368311867E-5</v>
      </c>
      <c r="V1328">
        <v>6.4162653870880604E-5</v>
      </c>
      <c r="W1328">
        <v>2.9837121837772429E-4</v>
      </c>
      <c r="X1328">
        <v>8.883966802386567E-5</v>
      </c>
      <c r="Y1328">
        <v>2.321428571428575E-2</v>
      </c>
      <c r="Z1328">
        <v>0.105</v>
      </c>
      <c r="AA1328">
        <v>9.2999999999999999E-2</v>
      </c>
      <c r="AB1328">
        <v>0.80300000000000005</v>
      </c>
      <c r="AC1328">
        <v>-0.1321</v>
      </c>
      <c r="AD1328" t="s">
        <v>48</v>
      </c>
      <c r="AE1328" t="s">
        <v>48</v>
      </c>
      <c r="AF1328" t="s">
        <v>48</v>
      </c>
    </row>
    <row r="1329" spans="1:32" hidden="1" outlineLevel="1" x14ac:dyDescent="0.2">
      <c r="A1329" t="s">
        <v>32010</v>
      </c>
      <c r="B1329" t="s">
        <v>32011</v>
      </c>
      <c r="C1329" t="s">
        <v>32012</v>
      </c>
      <c r="D1329" s="3"/>
      <c r="J1329" t="s">
        <v>32013</v>
      </c>
      <c r="K1329" t="s">
        <v>26311</v>
      </c>
      <c r="L1329" t="s">
        <v>1233</v>
      </c>
      <c r="M1329">
        <v>1</v>
      </c>
      <c r="P1329" s="2" t="s">
        <v>32014</v>
      </c>
      <c r="Q1329" t="s">
        <v>10156</v>
      </c>
      <c r="S1329">
        <v>1.9698077812790871E-3</v>
      </c>
      <c r="T1329">
        <v>5.8650457503972584E-6</v>
      </c>
      <c r="U1329">
        <v>5.2798892284045003E-5</v>
      </c>
      <c r="V1329">
        <v>7.6863681897521019E-5</v>
      </c>
      <c r="W1329">
        <v>6.388217443600297E-4</v>
      </c>
      <c r="X1329">
        <v>1.7384607053827489E-4</v>
      </c>
      <c r="Y1329">
        <v>-0.05</v>
      </c>
      <c r="Z1329">
        <v>0.28799999999999998</v>
      </c>
      <c r="AA1329">
        <v>8.6999999999999994E-2</v>
      </c>
      <c r="AB1329">
        <v>0.625</v>
      </c>
      <c r="AC1329">
        <v>0.7964</v>
      </c>
      <c r="AD1329" t="s">
        <v>48</v>
      </c>
      <c r="AE1329" t="s">
        <v>48</v>
      </c>
      <c r="AF1329" t="s">
        <v>48</v>
      </c>
    </row>
    <row r="1330" spans="1:32" hidden="1" outlineLevel="1" x14ac:dyDescent="0.2">
      <c r="A1330" t="s">
        <v>32015</v>
      </c>
      <c r="B1330" t="s">
        <v>32016</v>
      </c>
      <c r="C1330" t="s">
        <v>32017</v>
      </c>
      <c r="D1330" s="3"/>
      <c r="J1330" t="s">
        <v>32018</v>
      </c>
      <c r="K1330" t="s">
        <v>26311</v>
      </c>
      <c r="L1330" t="s">
        <v>1233</v>
      </c>
      <c r="M1330">
        <v>1</v>
      </c>
      <c r="P1330" s="2" t="s">
        <v>32019</v>
      </c>
      <c r="Q1330" t="s">
        <v>47</v>
      </c>
      <c r="S1330">
        <v>0.96575570106506348</v>
      </c>
      <c r="T1330">
        <v>7.6219148468226194E-4</v>
      </c>
      <c r="U1330">
        <v>0.47501611709594732</v>
      </c>
      <c r="V1330">
        <v>8.6672874167561531E-3</v>
      </c>
      <c r="W1330">
        <v>0.42904052138328552</v>
      </c>
      <c r="X1330">
        <v>4.7794459387660027E-3</v>
      </c>
      <c r="Y1330">
        <v>0.1</v>
      </c>
      <c r="Z1330">
        <v>0</v>
      </c>
      <c r="AA1330">
        <v>0.17599999999999999</v>
      </c>
      <c r="AB1330">
        <v>0.82399999999999995</v>
      </c>
      <c r="AC1330">
        <v>-0.49390000000000001</v>
      </c>
      <c r="AD1330" t="s">
        <v>48</v>
      </c>
      <c r="AE1330" t="s">
        <v>48</v>
      </c>
      <c r="AF1330" t="s">
        <v>48</v>
      </c>
    </row>
    <row r="1331" spans="1:32" hidden="1" outlineLevel="1" x14ac:dyDescent="0.2">
      <c r="A1331" t="s">
        <v>32020</v>
      </c>
      <c r="B1331" t="s">
        <v>32021</v>
      </c>
      <c r="C1331" t="s">
        <v>32022</v>
      </c>
      <c r="D1331" s="3"/>
      <c r="J1331" t="s">
        <v>32023</v>
      </c>
      <c r="K1331" t="s">
        <v>26311</v>
      </c>
      <c r="L1331" t="s">
        <v>1233</v>
      </c>
      <c r="M1331">
        <v>1</v>
      </c>
      <c r="P1331" s="2" t="s">
        <v>32024</v>
      </c>
      <c r="Q1331" t="s">
        <v>11193</v>
      </c>
      <c r="S1331">
        <v>4.6462233876809478E-4</v>
      </c>
      <c r="T1331">
        <v>2.5865874704322782E-6</v>
      </c>
      <c r="U1331">
        <v>2.0089057215955108E-5</v>
      </c>
      <c r="V1331">
        <v>7.1735448727849871E-5</v>
      </c>
      <c r="W1331">
        <v>1.9397867436055091E-4</v>
      </c>
      <c r="X1331">
        <v>4.0703696868149557E-5</v>
      </c>
      <c r="Y1331">
        <v>0</v>
      </c>
      <c r="Z1331">
        <v>0</v>
      </c>
      <c r="AA1331">
        <v>0</v>
      </c>
      <c r="AB1331">
        <v>1</v>
      </c>
      <c r="AC1331">
        <v>0</v>
      </c>
      <c r="AD1331" t="s">
        <v>48</v>
      </c>
      <c r="AE1331" t="s">
        <v>48</v>
      </c>
      <c r="AF1331" t="s">
        <v>48</v>
      </c>
    </row>
    <row r="1332" spans="1:32" hidden="1" outlineLevel="1" x14ac:dyDescent="0.2">
      <c r="A1332" t="s">
        <v>32025</v>
      </c>
      <c r="B1332" t="s">
        <v>32026</v>
      </c>
      <c r="C1332" t="s">
        <v>32027</v>
      </c>
      <c r="D1332" s="3"/>
      <c r="J1332" t="s">
        <v>32028</v>
      </c>
      <c r="K1332" t="s">
        <v>26311</v>
      </c>
      <c r="L1332" t="s">
        <v>1233</v>
      </c>
      <c r="M1332">
        <v>1</v>
      </c>
      <c r="P1332" s="2" t="s">
        <v>32029</v>
      </c>
      <c r="Q1332" t="s">
        <v>10060</v>
      </c>
      <c r="S1332">
        <v>7.8316783765330911E-4</v>
      </c>
      <c r="T1332">
        <v>4.0898089537222404E-6</v>
      </c>
      <c r="U1332">
        <v>2.2604066543863152E-5</v>
      </c>
      <c r="V1332">
        <v>7.0027053880039603E-5</v>
      </c>
      <c r="W1332">
        <v>3.3906265161931509E-4</v>
      </c>
      <c r="X1332">
        <v>5.4766194807598367E-5</v>
      </c>
      <c r="Y1332">
        <v>0.2</v>
      </c>
      <c r="Z1332">
        <v>9.0999999999999998E-2</v>
      </c>
      <c r="AA1332">
        <v>0</v>
      </c>
      <c r="AB1332">
        <v>0.90900000000000003</v>
      </c>
      <c r="AC1332">
        <v>0.15129999999999999</v>
      </c>
      <c r="AD1332" t="s">
        <v>48</v>
      </c>
      <c r="AE1332" t="s">
        <v>48</v>
      </c>
      <c r="AF1332" t="s">
        <v>48</v>
      </c>
    </row>
    <row r="1333" spans="1:32" hidden="1" outlineLevel="1" x14ac:dyDescent="0.2">
      <c r="A1333" t="s">
        <v>32030</v>
      </c>
      <c r="B1333" t="s">
        <v>32031</v>
      </c>
      <c r="C1333" t="s">
        <v>22682</v>
      </c>
      <c r="D1333" s="3"/>
      <c r="J1333" t="s">
        <v>32032</v>
      </c>
      <c r="K1333" t="s">
        <v>26311</v>
      </c>
      <c r="L1333" t="s">
        <v>1233</v>
      </c>
      <c r="M1333">
        <v>1</v>
      </c>
      <c r="P1333" s="2" t="s">
        <v>32033</v>
      </c>
      <c r="Q1333" t="s">
        <v>47</v>
      </c>
      <c r="S1333">
        <v>9.4591145170852542E-4</v>
      </c>
      <c r="T1333">
        <v>9.3982744147069752E-6</v>
      </c>
      <c r="U1333">
        <v>3.9329755963990458E-5</v>
      </c>
      <c r="V1333">
        <v>1.827905070967972E-4</v>
      </c>
      <c r="W1333">
        <v>2.228640514658764E-4</v>
      </c>
      <c r="X1333">
        <v>8.0203870311379433E-5</v>
      </c>
      <c r="Y1333">
        <v>0.26785714285714279</v>
      </c>
      <c r="Z1333">
        <v>0</v>
      </c>
      <c r="AA1333">
        <v>4.3999999999999997E-2</v>
      </c>
      <c r="AB1333">
        <v>0.95599999999999996</v>
      </c>
      <c r="AC1333">
        <v>-0.3412</v>
      </c>
      <c r="AD1333" t="s">
        <v>48</v>
      </c>
      <c r="AE1333" t="s">
        <v>48</v>
      </c>
      <c r="AF1333" t="s">
        <v>48</v>
      </c>
    </row>
    <row r="1334" spans="1:32" hidden="1" outlineLevel="1" x14ac:dyDescent="0.2">
      <c r="A1334" t="s">
        <v>32034</v>
      </c>
      <c r="B1334" t="s">
        <v>30276</v>
      </c>
      <c r="C1334" t="s">
        <v>12241</v>
      </c>
      <c r="D1334" s="3"/>
      <c r="J1334" t="s">
        <v>32035</v>
      </c>
      <c r="K1334" t="s">
        <v>26311</v>
      </c>
      <c r="L1334" t="s">
        <v>1233</v>
      </c>
      <c r="M1334">
        <v>1</v>
      </c>
      <c r="P1334" s="2" t="s">
        <v>32036</v>
      </c>
      <c r="Q1334" t="s">
        <v>12244</v>
      </c>
      <c r="S1334">
        <v>6.7509093787521124E-4</v>
      </c>
      <c r="T1334">
        <v>1.7414996591469389E-6</v>
      </c>
      <c r="U1334">
        <v>2.940527519967873E-5</v>
      </c>
      <c r="V1334">
        <v>5.3720294090453542E-5</v>
      </c>
      <c r="W1334">
        <v>3.8849940756335849E-4</v>
      </c>
      <c r="X1334">
        <v>2.4643672077218071E-5</v>
      </c>
      <c r="Y1334">
        <v>0</v>
      </c>
      <c r="Z1334">
        <v>0.14299999999999999</v>
      </c>
      <c r="AA1334">
        <v>0</v>
      </c>
      <c r="AB1334">
        <v>0.85699999999999998</v>
      </c>
      <c r="AC1334">
        <v>0.36120000000000002</v>
      </c>
      <c r="AD1334" t="s">
        <v>48</v>
      </c>
      <c r="AE1334" t="s">
        <v>48</v>
      </c>
      <c r="AF1334" t="s">
        <v>48</v>
      </c>
    </row>
    <row r="1335" spans="1:32" hidden="1" outlineLevel="1" x14ac:dyDescent="0.2">
      <c r="A1335" t="s">
        <v>32037</v>
      </c>
      <c r="B1335" t="s">
        <v>32038</v>
      </c>
      <c r="C1335" t="s">
        <v>32039</v>
      </c>
      <c r="D1335" s="3"/>
      <c r="J1335" t="s">
        <v>32040</v>
      </c>
      <c r="K1335" t="s">
        <v>26311</v>
      </c>
      <c r="L1335" t="s">
        <v>1233</v>
      </c>
      <c r="M1335">
        <v>1</v>
      </c>
      <c r="P1335" s="2" t="s">
        <v>32041</v>
      </c>
      <c r="Q1335" t="s">
        <v>47</v>
      </c>
      <c r="S1335">
        <v>8.7855711579322815E-2</v>
      </c>
      <c r="T1335">
        <v>1.1124217962787951E-5</v>
      </c>
      <c r="U1335">
        <v>6.152454880066216E-4</v>
      </c>
      <c r="V1335">
        <v>3.4786990727297962E-4</v>
      </c>
      <c r="W1335">
        <v>7.6009117066860199E-2</v>
      </c>
      <c r="X1335">
        <v>6.1727478168904781E-4</v>
      </c>
      <c r="Y1335">
        <v>0.2583333333333333</v>
      </c>
      <c r="Z1335">
        <v>0.159</v>
      </c>
      <c r="AA1335">
        <v>0.127</v>
      </c>
      <c r="AB1335">
        <v>0.71399999999999997</v>
      </c>
      <c r="AC1335">
        <v>0.4748</v>
      </c>
      <c r="AD1335" t="s">
        <v>48</v>
      </c>
      <c r="AE1335" t="s">
        <v>48</v>
      </c>
      <c r="AF1335" t="s">
        <v>48</v>
      </c>
    </row>
    <row r="1336" spans="1:32" hidden="1" outlineLevel="1" x14ac:dyDescent="0.2">
      <c r="A1336" t="s">
        <v>32042</v>
      </c>
      <c r="B1336" t="s">
        <v>32043</v>
      </c>
      <c r="C1336" t="s">
        <v>5017</v>
      </c>
      <c r="D1336" s="3"/>
      <c r="J1336" t="s">
        <v>32044</v>
      </c>
      <c r="K1336" t="s">
        <v>26311</v>
      </c>
      <c r="L1336" t="s">
        <v>1233</v>
      </c>
      <c r="M1336">
        <v>1</v>
      </c>
      <c r="P1336" s="2" t="s">
        <v>32045</v>
      </c>
      <c r="Q1336" t="s">
        <v>10138</v>
      </c>
      <c r="S1336">
        <v>0.1423446983098984</v>
      </c>
      <c r="T1336">
        <v>6.105814827606082E-5</v>
      </c>
      <c r="U1336">
        <v>5.4916605586186051E-4</v>
      </c>
      <c r="V1336">
        <v>6.2042323406785727E-4</v>
      </c>
      <c r="W1336">
        <v>2.7303134556859732E-3</v>
      </c>
      <c r="X1336">
        <v>0.14713314175605771</v>
      </c>
      <c r="Y1336">
        <v>0.1125</v>
      </c>
      <c r="Z1336">
        <v>2.5999999999999999E-2</v>
      </c>
      <c r="AA1336">
        <v>3.5000000000000003E-2</v>
      </c>
      <c r="AB1336">
        <v>0.93899999999999995</v>
      </c>
      <c r="AC1336">
        <v>-0.128</v>
      </c>
      <c r="AD1336" t="s">
        <v>48</v>
      </c>
      <c r="AE1336" t="s">
        <v>48</v>
      </c>
      <c r="AF1336" t="s">
        <v>48</v>
      </c>
    </row>
    <row r="1337" spans="1:32" hidden="1" outlineLevel="1" x14ac:dyDescent="0.2">
      <c r="A1337" t="s">
        <v>32046</v>
      </c>
      <c r="B1337" t="s">
        <v>32047</v>
      </c>
      <c r="C1337" t="s">
        <v>32048</v>
      </c>
      <c r="D1337" s="3"/>
      <c r="J1337" t="s">
        <v>32049</v>
      </c>
      <c r="K1337" t="s">
        <v>26311</v>
      </c>
      <c r="L1337" t="s">
        <v>1233</v>
      </c>
      <c r="M1337">
        <v>1</v>
      </c>
      <c r="P1337" s="2" t="s">
        <v>32050</v>
      </c>
      <c r="Q1337" t="s">
        <v>10150</v>
      </c>
      <c r="S1337">
        <v>2.67485884251073E-4</v>
      </c>
      <c r="T1337">
        <v>2.5983658815675881E-6</v>
      </c>
      <c r="U1337">
        <v>1.7194261090480719E-5</v>
      </c>
      <c r="V1337">
        <v>3.8163107092259452E-5</v>
      </c>
      <c r="W1337">
        <v>1.287492923438549E-4</v>
      </c>
      <c r="X1337">
        <v>1.732006057864055E-5</v>
      </c>
      <c r="Y1337">
        <v>0.3666666666666667</v>
      </c>
      <c r="Z1337">
        <v>0.13400000000000001</v>
      </c>
      <c r="AA1337">
        <v>0</v>
      </c>
      <c r="AB1337">
        <v>0.86599999999999999</v>
      </c>
      <c r="AC1337">
        <v>0.65969999999999995</v>
      </c>
      <c r="AD1337" t="s">
        <v>48</v>
      </c>
      <c r="AE1337" t="s">
        <v>48</v>
      </c>
      <c r="AF1337" t="s">
        <v>48</v>
      </c>
    </row>
    <row r="1338" spans="1:32" hidden="1" outlineLevel="1" x14ac:dyDescent="0.2">
      <c r="A1338" t="s">
        <v>32051</v>
      </c>
      <c r="B1338" t="s">
        <v>32052</v>
      </c>
      <c r="C1338" t="s">
        <v>32053</v>
      </c>
      <c r="D1338" s="3"/>
      <c r="J1338" t="s">
        <v>32054</v>
      </c>
      <c r="K1338" t="s">
        <v>26311</v>
      </c>
      <c r="L1338" t="s">
        <v>1233</v>
      </c>
      <c r="M1338">
        <v>1</v>
      </c>
      <c r="P1338" s="2" t="s">
        <v>32055</v>
      </c>
      <c r="Q1338" t="s">
        <v>47</v>
      </c>
      <c r="S1338">
        <v>0.13513933122158051</v>
      </c>
      <c r="T1338">
        <v>1.075336695066653E-5</v>
      </c>
      <c r="U1338">
        <v>8.2060002023354173E-4</v>
      </c>
      <c r="V1338">
        <v>1.0188153944909571E-2</v>
      </c>
      <c r="W1338">
        <v>7.6297283172607422E-2</v>
      </c>
      <c r="X1338">
        <v>5.9092527953907847E-4</v>
      </c>
      <c r="Y1338">
        <v>0</v>
      </c>
      <c r="Z1338">
        <v>0</v>
      </c>
      <c r="AA1338">
        <v>0.42799999999999999</v>
      </c>
      <c r="AB1338">
        <v>0.57199999999999995</v>
      </c>
      <c r="AC1338">
        <v>-0.45739999999999997</v>
      </c>
      <c r="AD1338" t="s">
        <v>48</v>
      </c>
      <c r="AE1338" t="s">
        <v>48</v>
      </c>
      <c r="AF1338" t="s">
        <v>48</v>
      </c>
    </row>
    <row r="1339" spans="1:32" hidden="1" outlineLevel="1" x14ac:dyDescent="0.2">
      <c r="A1339" t="s">
        <v>32056</v>
      </c>
      <c r="B1339" t="s">
        <v>32057</v>
      </c>
      <c r="C1339" t="s">
        <v>32058</v>
      </c>
      <c r="D1339" s="3"/>
      <c r="J1339" t="s">
        <v>32059</v>
      </c>
      <c r="K1339" t="s">
        <v>26311</v>
      </c>
      <c r="L1339" t="s">
        <v>1233</v>
      </c>
      <c r="M1339">
        <v>1</v>
      </c>
      <c r="P1339" s="2" t="s">
        <v>32060</v>
      </c>
      <c r="Q1339" t="s">
        <v>47</v>
      </c>
      <c r="S1339">
        <v>3.3473843359388411E-4</v>
      </c>
      <c r="T1339">
        <v>2.2710544271831172E-6</v>
      </c>
      <c r="U1339">
        <v>1.638612593524158E-5</v>
      </c>
      <c r="V1339">
        <v>5.130195859237574E-5</v>
      </c>
      <c r="W1339">
        <v>1.4627959171775731E-4</v>
      </c>
      <c r="X1339">
        <v>2.4213239157688801E-5</v>
      </c>
      <c r="Y1339">
        <v>-0.5</v>
      </c>
      <c r="Z1339">
        <v>8.5000000000000006E-2</v>
      </c>
      <c r="AA1339">
        <v>0.105</v>
      </c>
      <c r="AB1339">
        <v>0.81</v>
      </c>
      <c r="AC1339">
        <v>-0.12839999999999999</v>
      </c>
      <c r="AD1339" t="s">
        <v>48</v>
      </c>
      <c r="AE1339" t="s">
        <v>48</v>
      </c>
      <c r="AF1339" t="s">
        <v>48</v>
      </c>
    </row>
    <row r="1340" spans="1:32" hidden="1" outlineLevel="1" x14ac:dyDescent="0.2">
      <c r="A1340" t="s">
        <v>32061</v>
      </c>
      <c r="B1340" t="s">
        <v>32062</v>
      </c>
      <c r="C1340" t="s">
        <v>32063</v>
      </c>
      <c r="D1340" s="3"/>
      <c r="J1340" t="s">
        <v>32064</v>
      </c>
      <c r="K1340" t="s">
        <v>26311</v>
      </c>
      <c r="L1340" t="s">
        <v>1233</v>
      </c>
      <c r="M1340">
        <v>1</v>
      </c>
      <c r="P1340" s="2" t="s">
        <v>32065</v>
      </c>
      <c r="Q1340" t="s">
        <v>10138</v>
      </c>
      <c r="S1340">
        <v>2.1823318675160411E-2</v>
      </c>
      <c r="T1340">
        <v>2.302444045199081E-5</v>
      </c>
      <c r="U1340">
        <v>8.2500381395220757E-3</v>
      </c>
      <c r="V1340">
        <v>4.8427496221847832E-4</v>
      </c>
      <c r="W1340">
        <v>9.2738252133131027E-3</v>
      </c>
      <c r="X1340">
        <v>9.1918488033115864E-4</v>
      </c>
      <c r="Y1340">
        <v>-5.6249999999999988E-2</v>
      </c>
      <c r="Z1340">
        <v>4.9000000000000002E-2</v>
      </c>
      <c r="AA1340">
        <v>5.8999999999999997E-2</v>
      </c>
      <c r="AB1340">
        <v>0.89200000000000002</v>
      </c>
      <c r="AC1340">
        <v>7.8799999999999995E-2</v>
      </c>
      <c r="AD1340" t="s">
        <v>48</v>
      </c>
      <c r="AE1340" t="s">
        <v>48</v>
      </c>
      <c r="AF1340" t="s">
        <v>48</v>
      </c>
    </row>
    <row r="1341" spans="1:32" hidden="1" outlineLevel="1" x14ac:dyDescent="0.2">
      <c r="A1341" t="s">
        <v>32066</v>
      </c>
      <c r="B1341" t="s">
        <v>32067</v>
      </c>
      <c r="C1341" t="s">
        <v>32068</v>
      </c>
      <c r="D1341" s="3"/>
      <c r="J1341" t="s">
        <v>32069</v>
      </c>
      <c r="K1341" t="s">
        <v>26311</v>
      </c>
      <c r="L1341" t="s">
        <v>1233</v>
      </c>
      <c r="M1341">
        <v>1</v>
      </c>
      <c r="P1341" s="2" t="s">
        <v>32070</v>
      </c>
      <c r="Q1341" t="s">
        <v>47</v>
      </c>
      <c r="S1341">
        <v>1.702484907582402E-3</v>
      </c>
      <c r="T1341">
        <v>4.5239139581099153E-6</v>
      </c>
      <c r="U1341">
        <v>4.5656848669750623E-5</v>
      </c>
      <c r="V1341">
        <v>8.1587997556198388E-5</v>
      </c>
      <c r="W1341">
        <v>9.1135810362175107E-4</v>
      </c>
      <c r="X1341">
        <v>7.6551266829483211E-5</v>
      </c>
      <c r="Y1341">
        <v>-0.25</v>
      </c>
      <c r="Z1341">
        <v>0.108</v>
      </c>
      <c r="AA1341">
        <v>7.1999999999999995E-2</v>
      </c>
      <c r="AB1341">
        <v>0.82</v>
      </c>
      <c r="AC1341">
        <v>0.21049999999999999</v>
      </c>
      <c r="AD1341" t="s">
        <v>48</v>
      </c>
      <c r="AE1341" t="s">
        <v>48</v>
      </c>
      <c r="AF1341" t="s">
        <v>48</v>
      </c>
    </row>
    <row r="1342" spans="1:32" hidden="1" outlineLevel="1" x14ac:dyDescent="0.2">
      <c r="A1342" t="s">
        <v>32071</v>
      </c>
      <c r="B1342" t="s">
        <v>32072</v>
      </c>
      <c r="C1342" t="s">
        <v>32073</v>
      </c>
      <c r="D1342" s="3"/>
      <c r="J1342" t="s">
        <v>32074</v>
      </c>
      <c r="K1342" t="s">
        <v>26311</v>
      </c>
      <c r="L1342" t="s">
        <v>1233</v>
      </c>
      <c r="M1342">
        <v>1</v>
      </c>
      <c r="P1342" s="2" t="s">
        <v>32075</v>
      </c>
      <c r="Q1342" t="s">
        <v>47</v>
      </c>
      <c r="S1342">
        <v>0.57955968379974365</v>
      </c>
      <c r="T1342">
        <v>4.964318941347301E-5</v>
      </c>
      <c r="U1342">
        <v>7.2104454040527344E-2</v>
      </c>
      <c r="V1342">
        <v>1.85174576472491E-3</v>
      </c>
      <c r="W1342">
        <v>0.3162631094455719</v>
      </c>
      <c r="X1342">
        <v>1.118733314797282E-3</v>
      </c>
      <c r="Y1342">
        <v>-0.17499999999999999</v>
      </c>
      <c r="Z1342">
        <v>5.3999999999999999E-2</v>
      </c>
      <c r="AA1342">
        <v>0.2</v>
      </c>
      <c r="AB1342">
        <v>0.746</v>
      </c>
      <c r="AC1342">
        <v>-0.98939999999999995</v>
      </c>
      <c r="AD1342" t="s">
        <v>48</v>
      </c>
      <c r="AE1342" t="s">
        <v>48</v>
      </c>
      <c r="AF1342" t="s">
        <v>48</v>
      </c>
    </row>
    <row r="1343" spans="1:32" hidden="1" outlineLevel="1" x14ac:dyDescent="0.2">
      <c r="A1343" t="s">
        <v>32076</v>
      </c>
      <c r="B1343" t="s">
        <v>32077</v>
      </c>
      <c r="C1343" t="s">
        <v>32078</v>
      </c>
      <c r="D1343" s="3"/>
      <c r="J1343" t="s">
        <v>32079</v>
      </c>
      <c r="K1343" t="s">
        <v>26311</v>
      </c>
      <c r="L1343" t="s">
        <v>1233</v>
      </c>
      <c r="M1343">
        <v>1</v>
      </c>
      <c r="P1343" s="2" t="s">
        <v>32080</v>
      </c>
      <c r="Q1343" t="s">
        <v>47</v>
      </c>
      <c r="S1343">
        <v>2.6036729104816909E-3</v>
      </c>
      <c r="T1343">
        <v>1.727907715576293E-6</v>
      </c>
      <c r="U1343">
        <v>2.898268758144695E-5</v>
      </c>
      <c r="V1343">
        <v>1.8352172628510741E-4</v>
      </c>
      <c r="W1343">
        <v>1.1495167855173349E-3</v>
      </c>
      <c r="X1343">
        <v>4.3994470615871251E-5</v>
      </c>
      <c r="Y1343">
        <v>-2.0833333333333329E-2</v>
      </c>
      <c r="Z1343">
        <v>0</v>
      </c>
      <c r="AA1343">
        <v>0.34499999999999997</v>
      </c>
      <c r="AB1343">
        <v>0.65500000000000003</v>
      </c>
      <c r="AC1343">
        <v>-0.70030000000000003</v>
      </c>
      <c r="AD1343" t="s">
        <v>48</v>
      </c>
      <c r="AE1343" t="s">
        <v>48</v>
      </c>
      <c r="AF1343" t="s">
        <v>48</v>
      </c>
    </row>
    <row r="1344" spans="1:32" hidden="1" outlineLevel="1" x14ac:dyDescent="0.2">
      <c r="A1344" t="s">
        <v>32081</v>
      </c>
      <c r="B1344" t="s">
        <v>32082</v>
      </c>
      <c r="C1344" t="s">
        <v>32083</v>
      </c>
      <c r="D1344" s="3"/>
      <c r="J1344" t="s">
        <v>32084</v>
      </c>
      <c r="K1344" t="s">
        <v>26311</v>
      </c>
      <c r="L1344" t="s">
        <v>1233</v>
      </c>
      <c r="M1344">
        <v>1</v>
      </c>
      <c r="P1344" s="2" t="s">
        <v>32085</v>
      </c>
      <c r="Q1344" t="s">
        <v>47</v>
      </c>
      <c r="S1344">
        <v>0.34964048862457281</v>
      </c>
      <c r="T1344">
        <v>1.8303122487850491E-5</v>
      </c>
      <c r="U1344">
        <v>2.6154809165745969E-3</v>
      </c>
      <c r="V1344">
        <v>1.0571721941232679E-3</v>
      </c>
      <c r="W1344">
        <v>0.26942583918571472</v>
      </c>
      <c r="X1344">
        <v>1.238446333445609E-3</v>
      </c>
      <c r="Y1344">
        <v>0.1000000000000001</v>
      </c>
      <c r="Z1344">
        <v>6.8000000000000005E-2</v>
      </c>
      <c r="AA1344">
        <v>5.0999999999999997E-2</v>
      </c>
      <c r="AB1344">
        <v>0.88200000000000001</v>
      </c>
      <c r="AC1344">
        <v>5.16E-2</v>
      </c>
      <c r="AD1344" t="s">
        <v>48</v>
      </c>
      <c r="AE1344" t="s">
        <v>48</v>
      </c>
      <c r="AF1344" t="s">
        <v>48</v>
      </c>
    </row>
    <row r="1345" spans="1:32" hidden="1" outlineLevel="1" x14ac:dyDescent="0.2">
      <c r="A1345" t="s">
        <v>32086</v>
      </c>
      <c r="B1345" t="s">
        <v>32087</v>
      </c>
      <c r="C1345" t="s">
        <v>32088</v>
      </c>
      <c r="D1345" s="3"/>
      <c r="J1345" t="s">
        <v>32089</v>
      </c>
      <c r="K1345" t="s">
        <v>26311</v>
      </c>
      <c r="L1345" t="s">
        <v>1233</v>
      </c>
      <c r="M1345">
        <v>1</v>
      </c>
      <c r="P1345" s="2" t="s">
        <v>32090</v>
      </c>
      <c r="Q1345" t="s">
        <v>16692</v>
      </c>
      <c r="S1345">
        <v>2.41495855152607E-2</v>
      </c>
      <c r="T1345">
        <v>3.3534411159052979E-6</v>
      </c>
      <c r="U1345">
        <v>7.4756582034751773E-4</v>
      </c>
      <c r="V1345">
        <v>1.607231824891642E-4</v>
      </c>
      <c r="W1345">
        <v>1.6699919477105141E-2</v>
      </c>
      <c r="X1345">
        <v>5.6149936426663771E-5</v>
      </c>
      <c r="Y1345">
        <v>-6.9642857142857117E-2</v>
      </c>
      <c r="Z1345">
        <v>8.5000000000000006E-2</v>
      </c>
      <c r="AA1345">
        <v>0.17199999999999999</v>
      </c>
      <c r="AB1345">
        <v>0.74299999999999999</v>
      </c>
      <c r="AC1345">
        <v>-0.78969999999999996</v>
      </c>
      <c r="AD1345" t="s">
        <v>48</v>
      </c>
      <c r="AE1345" t="s">
        <v>48</v>
      </c>
      <c r="AF1345" t="s">
        <v>48</v>
      </c>
    </row>
    <row r="1346" spans="1:32" hidden="1" outlineLevel="1" x14ac:dyDescent="0.2">
      <c r="A1346" t="s">
        <v>32091</v>
      </c>
      <c r="B1346" t="s">
        <v>32092</v>
      </c>
      <c r="C1346" t="s">
        <v>32093</v>
      </c>
      <c r="D1346" s="3"/>
      <c r="J1346" t="s">
        <v>32094</v>
      </c>
      <c r="K1346" t="s">
        <v>26311</v>
      </c>
      <c r="L1346" t="s">
        <v>1233</v>
      </c>
      <c r="M1346">
        <v>1</v>
      </c>
      <c r="P1346" s="2" t="s">
        <v>32095</v>
      </c>
      <c r="Q1346" t="s">
        <v>47</v>
      </c>
      <c r="S1346">
        <v>5.4453583434224129E-3</v>
      </c>
      <c r="T1346">
        <v>1.1256868674536241E-5</v>
      </c>
      <c r="U1346">
        <v>2.7088099159300327E-4</v>
      </c>
      <c r="V1346">
        <v>1.6617040091659871E-4</v>
      </c>
      <c r="W1346">
        <v>2.5894555728882551E-3</v>
      </c>
      <c r="X1346">
        <v>3.0819405219517648E-4</v>
      </c>
      <c r="Y1346">
        <v>5.8928571428571427E-2</v>
      </c>
      <c r="Z1346">
        <v>4.8000000000000001E-2</v>
      </c>
      <c r="AA1346">
        <v>5.5E-2</v>
      </c>
      <c r="AB1346">
        <v>0.89700000000000002</v>
      </c>
      <c r="AC1346">
        <v>-0.1779</v>
      </c>
      <c r="AD1346" t="s">
        <v>48</v>
      </c>
      <c r="AE1346" t="s">
        <v>48</v>
      </c>
      <c r="AF1346" t="s">
        <v>48</v>
      </c>
    </row>
    <row r="1347" spans="1:32" hidden="1" outlineLevel="1" x14ac:dyDescent="0.2">
      <c r="A1347" t="s">
        <v>32096</v>
      </c>
      <c r="B1347" t="s">
        <v>32097</v>
      </c>
      <c r="C1347" t="s">
        <v>32098</v>
      </c>
      <c r="D1347" s="3"/>
      <c r="J1347" t="s">
        <v>32099</v>
      </c>
      <c r="K1347" t="s">
        <v>26311</v>
      </c>
      <c r="L1347" t="s">
        <v>1233</v>
      </c>
      <c r="M1347">
        <v>1</v>
      </c>
      <c r="P1347" s="2" t="s">
        <v>32100</v>
      </c>
      <c r="Q1347" t="s">
        <v>47</v>
      </c>
      <c r="S1347">
        <v>4.5739412307739258E-2</v>
      </c>
      <c r="T1347">
        <v>1.5751451428513971E-5</v>
      </c>
      <c r="U1347">
        <v>3.3827146398834879E-4</v>
      </c>
      <c r="V1347">
        <v>5.9790752129629254E-4</v>
      </c>
      <c r="W1347">
        <v>2.03616339713335E-2</v>
      </c>
      <c r="X1347">
        <v>3.9749190909788013E-4</v>
      </c>
      <c r="Y1347">
        <v>0.1151515151515151</v>
      </c>
      <c r="Z1347">
        <v>0.14099999999999999</v>
      </c>
      <c r="AA1347">
        <v>0.13200000000000001</v>
      </c>
      <c r="AB1347">
        <v>0.72699999999999998</v>
      </c>
      <c r="AC1347">
        <v>-0.39850000000000002</v>
      </c>
      <c r="AD1347" t="s">
        <v>48</v>
      </c>
      <c r="AE1347" t="s">
        <v>48</v>
      </c>
      <c r="AF1347" t="s">
        <v>48</v>
      </c>
    </row>
    <row r="1348" spans="1:32" hidden="1" outlineLevel="1" x14ac:dyDescent="0.2">
      <c r="A1348" t="s">
        <v>32101</v>
      </c>
      <c r="B1348" t="s">
        <v>32102</v>
      </c>
      <c r="C1348" t="s">
        <v>32103</v>
      </c>
      <c r="D1348" s="3"/>
      <c r="J1348" t="s">
        <v>32104</v>
      </c>
      <c r="K1348" t="s">
        <v>26311</v>
      </c>
      <c r="L1348" t="s">
        <v>1233</v>
      </c>
      <c r="M1348">
        <v>1</v>
      </c>
      <c r="P1348" s="2" t="s">
        <v>32105</v>
      </c>
      <c r="Q1348" t="s">
        <v>47</v>
      </c>
      <c r="S1348">
        <v>4.6351063065230852E-4</v>
      </c>
      <c r="T1348">
        <v>4.5630581553268712E-6</v>
      </c>
      <c r="U1348">
        <v>2.697092168091331E-5</v>
      </c>
      <c r="V1348">
        <v>4.7150486352620653E-5</v>
      </c>
      <c r="W1348">
        <v>1.936163171194494E-4</v>
      </c>
      <c r="X1348">
        <v>3.4135773603338748E-5</v>
      </c>
      <c r="Y1348">
        <v>0.21458333333333329</v>
      </c>
      <c r="Z1348">
        <v>0.125</v>
      </c>
      <c r="AA1348">
        <v>3.9E-2</v>
      </c>
      <c r="AB1348">
        <v>0.83599999999999997</v>
      </c>
      <c r="AC1348">
        <v>0.88480000000000003</v>
      </c>
      <c r="AD1348" t="s">
        <v>48</v>
      </c>
      <c r="AE1348" t="s">
        <v>48</v>
      </c>
      <c r="AF1348" t="s">
        <v>48</v>
      </c>
    </row>
    <row r="1349" spans="1:32" hidden="1" outlineLevel="1" x14ac:dyDescent="0.2">
      <c r="A1349" t="s">
        <v>32106</v>
      </c>
      <c r="B1349" t="s">
        <v>32107</v>
      </c>
      <c r="C1349" t="s">
        <v>32108</v>
      </c>
      <c r="D1349" s="3"/>
      <c r="J1349" t="s">
        <v>32109</v>
      </c>
      <c r="K1349" t="s">
        <v>26311</v>
      </c>
      <c r="L1349" t="s">
        <v>1233</v>
      </c>
      <c r="M1349">
        <v>1</v>
      </c>
      <c r="P1349" s="2" t="s">
        <v>32110</v>
      </c>
      <c r="Q1349" t="s">
        <v>47</v>
      </c>
      <c r="S1349">
        <v>2.4657499045133591E-2</v>
      </c>
      <c r="T1349">
        <v>7.8328794188564643E-6</v>
      </c>
      <c r="U1349">
        <v>4.0713042835704982E-4</v>
      </c>
      <c r="V1349">
        <v>4.7965123667381698E-4</v>
      </c>
      <c r="W1349">
        <v>1.472635008394718E-2</v>
      </c>
      <c r="X1349">
        <v>9.023241582326591E-4</v>
      </c>
      <c r="Y1349">
        <v>0</v>
      </c>
      <c r="Z1349">
        <v>0</v>
      </c>
      <c r="AA1349">
        <v>0.27700000000000002</v>
      </c>
      <c r="AB1349">
        <v>0.72299999999999998</v>
      </c>
      <c r="AC1349">
        <v>-0.55740000000000001</v>
      </c>
      <c r="AD1349" t="s">
        <v>48</v>
      </c>
      <c r="AE1349" t="s">
        <v>48</v>
      </c>
      <c r="AF1349" t="s">
        <v>48</v>
      </c>
    </row>
    <row r="1350" spans="1:32" hidden="1" outlineLevel="1" x14ac:dyDescent="0.2">
      <c r="A1350" t="s">
        <v>32111</v>
      </c>
      <c r="B1350" t="s">
        <v>32112</v>
      </c>
      <c r="C1350" t="s">
        <v>32113</v>
      </c>
      <c r="D1350" s="3"/>
      <c r="J1350" t="s">
        <v>32114</v>
      </c>
      <c r="K1350" t="s">
        <v>26311</v>
      </c>
      <c r="L1350" t="s">
        <v>1233</v>
      </c>
      <c r="M1350">
        <v>1</v>
      </c>
      <c r="P1350" s="2" t="s">
        <v>32115</v>
      </c>
      <c r="Q1350" t="s">
        <v>47</v>
      </c>
      <c r="S1350">
        <v>6.1254965839907527E-4</v>
      </c>
      <c r="T1350">
        <v>5.7961797210737132E-6</v>
      </c>
      <c r="U1350">
        <v>4.521058508544229E-5</v>
      </c>
      <c r="V1350">
        <v>6.9035078922752291E-5</v>
      </c>
      <c r="W1350">
        <v>2.324180968571454E-4</v>
      </c>
      <c r="X1350">
        <v>9.2633861640933901E-5</v>
      </c>
      <c r="Y1350">
        <v>0.22857142857142859</v>
      </c>
      <c r="Z1350">
        <v>0.19500000000000001</v>
      </c>
      <c r="AA1350">
        <v>0</v>
      </c>
      <c r="AB1350">
        <v>0.80500000000000005</v>
      </c>
      <c r="AC1350">
        <v>0.91010000000000002</v>
      </c>
      <c r="AD1350" t="s">
        <v>48</v>
      </c>
      <c r="AE1350" t="s">
        <v>48</v>
      </c>
      <c r="AF1350" t="s">
        <v>48</v>
      </c>
    </row>
    <row r="1351" spans="1:32" hidden="1" outlineLevel="1" x14ac:dyDescent="0.2">
      <c r="A1351" t="s">
        <v>32116</v>
      </c>
      <c r="B1351" t="s">
        <v>32117</v>
      </c>
      <c r="C1351" t="s">
        <v>513</v>
      </c>
      <c r="D1351" s="3"/>
      <c r="J1351" t="s">
        <v>17568</v>
      </c>
      <c r="K1351" t="s">
        <v>26311</v>
      </c>
      <c r="L1351" t="s">
        <v>1233</v>
      </c>
      <c r="M1351">
        <v>1</v>
      </c>
      <c r="P1351" s="2" t="s">
        <v>32118</v>
      </c>
      <c r="Q1351" t="s">
        <v>47</v>
      </c>
      <c r="Y1351" t="s">
        <v>48</v>
      </c>
      <c r="Z1351" t="s">
        <v>48</v>
      </c>
      <c r="AA1351" t="s">
        <v>48</v>
      </c>
      <c r="AB1351" t="s">
        <v>48</v>
      </c>
      <c r="AC1351" t="s">
        <v>48</v>
      </c>
      <c r="AD1351" t="s">
        <v>48</v>
      </c>
      <c r="AE1351" t="s">
        <v>48</v>
      </c>
      <c r="AF1351" t="s">
        <v>48</v>
      </c>
    </row>
    <row r="1352" spans="1:32" hidden="1" outlineLevel="1" x14ac:dyDescent="0.2">
      <c r="A1352" t="s">
        <v>32119</v>
      </c>
      <c r="B1352" t="s">
        <v>32120</v>
      </c>
      <c r="C1352" t="s">
        <v>32121</v>
      </c>
      <c r="D1352" s="3"/>
      <c r="J1352" t="s">
        <v>32122</v>
      </c>
      <c r="K1352" t="s">
        <v>26311</v>
      </c>
      <c r="L1352" t="s">
        <v>1233</v>
      </c>
      <c r="M1352">
        <v>1</v>
      </c>
      <c r="P1352" s="2" t="s">
        <v>32123</v>
      </c>
      <c r="Q1352" t="s">
        <v>47</v>
      </c>
      <c r="S1352">
        <v>6.7403021967038512E-4</v>
      </c>
      <c r="T1352">
        <v>4.1113448787655224E-6</v>
      </c>
      <c r="U1352">
        <v>2.0897166905342601E-5</v>
      </c>
      <c r="V1352">
        <v>8.0450750829186291E-5</v>
      </c>
      <c r="W1352">
        <v>3.0259235063567758E-4</v>
      </c>
      <c r="X1352">
        <v>4.0550195990363143E-5</v>
      </c>
      <c r="Y1352">
        <v>0.16</v>
      </c>
      <c r="Z1352">
        <v>0.115</v>
      </c>
      <c r="AA1352">
        <v>7.5999999999999998E-2</v>
      </c>
      <c r="AB1352">
        <v>0.81</v>
      </c>
      <c r="AC1352">
        <v>0.1857</v>
      </c>
      <c r="AD1352" t="s">
        <v>48</v>
      </c>
      <c r="AE1352" t="s">
        <v>48</v>
      </c>
      <c r="AF1352" t="s">
        <v>48</v>
      </c>
    </row>
    <row r="1353" spans="1:32" hidden="1" outlineLevel="1" x14ac:dyDescent="0.2">
      <c r="A1353" t="s">
        <v>32124</v>
      </c>
      <c r="B1353" t="s">
        <v>32125</v>
      </c>
      <c r="C1353" t="s">
        <v>32126</v>
      </c>
      <c r="D1353" s="3"/>
      <c r="J1353" t="s">
        <v>32127</v>
      </c>
      <c r="K1353" t="s">
        <v>26311</v>
      </c>
      <c r="L1353" t="s">
        <v>1233</v>
      </c>
      <c r="M1353">
        <v>1</v>
      </c>
      <c r="P1353" s="2" t="s">
        <v>32128</v>
      </c>
      <c r="Q1353" t="s">
        <v>47</v>
      </c>
      <c r="S1353">
        <v>1.263943687081337E-2</v>
      </c>
      <c r="T1353">
        <v>1.7136115275206979E-5</v>
      </c>
      <c r="U1353">
        <v>1.059984133462422E-4</v>
      </c>
      <c r="V1353">
        <v>5.9063412481918931E-4</v>
      </c>
      <c r="W1353">
        <v>1.2543237535282969E-3</v>
      </c>
      <c r="X1353">
        <v>5.7895793579518804E-3</v>
      </c>
      <c r="Y1353">
        <v>-0.1380952380952381</v>
      </c>
      <c r="Z1353">
        <v>2.1000000000000001E-2</v>
      </c>
      <c r="AA1353">
        <v>7.4999999999999997E-2</v>
      </c>
      <c r="AB1353">
        <v>0.90400000000000003</v>
      </c>
      <c r="AC1353">
        <v>-0.53129999999999999</v>
      </c>
      <c r="AD1353" t="s">
        <v>48</v>
      </c>
      <c r="AE1353" t="s">
        <v>48</v>
      </c>
      <c r="AF1353" t="s">
        <v>48</v>
      </c>
    </row>
    <row r="1354" spans="1:32" hidden="1" outlineLevel="1" x14ac:dyDescent="0.2">
      <c r="A1354" t="s">
        <v>32129</v>
      </c>
      <c r="B1354" t="s">
        <v>32130</v>
      </c>
      <c r="C1354" t="s">
        <v>513</v>
      </c>
      <c r="D1354" s="3"/>
      <c r="J1354" t="s">
        <v>17568</v>
      </c>
      <c r="K1354" t="s">
        <v>26311</v>
      </c>
      <c r="L1354" t="s">
        <v>1233</v>
      </c>
      <c r="M1354">
        <v>1</v>
      </c>
      <c r="P1354" s="2" t="s">
        <v>32131</v>
      </c>
      <c r="Q1354" t="s">
        <v>47</v>
      </c>
      <c r="Y1354" t="s">
        <v>48</v>
      </c>
      <c r="Z1354" t="s">
        <v>48</v>
      </c>
      <c r="AA1354" t="s">
        <v>48</v>
      </c>
      <c r="AB1354" t="s">
        <v>48</v>
      </c>
      <c r="AC1354" t="s">
        <v>48</v>
      </c>
      <c r="AD1354" t="s">
        <v>48</v>
      </c>
      <c r="AE1354" t="s">
        <v>48</v>
      </c>
      <c r="AF1354" t="s">
        <v>48</v>
      </c>
    </row>
    <row r="1355" spans="1:32" hidden="1" outlineLevel="1" x14ac:dyDescent="0.2">
      <c r="A1355" t="s">
        <v>32132</v>
      </c>
      <c r="B1355" t="s">
        <v>32133</v>
      </c>
      <c r="C1355" t="s">
        <v>32134</v>
      </c>
      <c r="D1355" s="3"/>
      <c r="J1355" t="s">
        <v>32135</v>
      </c>
      <c r="K1355" t="s">
        <v>26311</v>
      </c>
      <c r="L1355" t="s">
        <v>1233</v>
      </c>
      <c r="M1355">
        <v>1</v>
      </c>
      <c r="P1355" s="2" t="s">
        <v>32136</v>
      </c>
      <c r="Q1355" t="s">
        <v>47</v>
      </c>
      <c r="S1355">
        <v>1.5934607945382599E-3</v>
      </c>
      <c r="T1355">
        <v>1.182184587378288E-5</v>
      </c>
      <c r="U1355">
        <v>7.6494790846481919E-5</v>
      </c>
      <c r="V1355">
        <v>1.1729376274161039E-4</v>
      </c>
      <c r="W1355">
        <v>4.7936305054463452E-4</v>
      </c>
      <c r="X1355">
        <v>2.213589759776369E-4</v>
      </c>
      <c r="Y1355">
        <v>-0.12</v>
      </c>
      <c r="Z1355">
        <v>4.1000000000000002E-2</v>
      </c>
      <c r="AA1355">
        <v>9.7000000000000003E-2</v>
      </c>
      <c r="AB1355">
        <v>0.86199999999999999</v>
      </c>
      <c r="AC1355">
        <v>-0.86890000000000001</v>
      </c>
      <c r="AD1355" t="s">
        <v>48</v>
      </c>
      <c r="AE1355" t="s">
        <v>48</v>
      </c>
      <c r="AF1355" t="s">
        <v>48</v>
      </c>
    </row>
    <row r="1356" spans="1:32" hidden="1" outlineLevel="1" x14ac:dyDescent="0.2">
      <c r="A1356" t="s">
        <v>32137</v>
      </c>
      <c r="B1356" t="s">
        <v>32138</v>
      </c>
      <c r="C1356" t="s">
        <v>20511</v>
      </c>
      <c r="D1356" s="3"/>
      <c r="J1356" t="s">
        <v>32139</v>
      </c>
      <c r="K1356" t="s">
        <v>26311</v>
      </c>
      <c r="L1356" t="s">
        <v>1233</v>
      </c>
      <c r="M1356">
        <v>1</v>
      </c>
      <c r="P1356" s="2" t="s">
        <v>32140</v>
      </c>
      <c r="Q1356" t="s">
        <v>47</v>
      </c>
      <c r="S1356">
        <v>5.0184610299766064E-3</v>
      </c>
      <c r="T1356">
        <v>1.459915984014515E-5</v>
      </c>
      <c r="U1356">
        <v>1.2323453847784549E-4</v>
      </c>
      <c r="V1356">
        <v>1.319769071415067E-4</v>
      </c>
      <c r="W1356">
        <v>1.4785222010686989E-3</v>
      </c>
      <c r="X1356">
        <v>6.0150731587782502E-4</v>
      </c>
      <c r="Y1356">
        <v>0.125</v>
      </c>
      <c r="Z1356">
        <v>6.6000000000000003E-2</v>
      </c>
      <c r="AA1356">
        <v>5.1999999999999998E-2</v>
      </c>
      <c r="AB1356">
        <v>0.88300000000000001</v>
      </c>
      <c r="AC1356">
        <v>9.1499999999999998E-2</v>
      </c>
      <c r="AD1356" t="s">
        <v>48</v>
      </c>
      <c r="AE1356" t="s">
        <v>48</v>
      </c>
      <c r="AF1356" t="s">
        <v>48</v>
      </c>
    </row>
    <row r="1357" spans="1:32" hidden="1" outlineLevel="1" x14ac:dyDescent="0.2">
      <c r="A1357" t="s">
        <v>32141</v>
      </c>
      <c r="B1357" t="s">
        <v>32142</v>
      </c>
      <c r="C1357" t="s">
        <v>19960</v>
      </c>
      <c r="D1357" s="3"/>
      <c r="J1357" t="s">
        <v>32143</v>
      </c>
      <c r="K1357" t="s">
        <v>26311</v>
      </c>
      <c r="L1357" t="s">
        <v>1233</v>
      </c>
      <c r="M1357">
        <v>1</v>
      </c>
      <c r="P1357" s="2" t="s">
        <v>32144</v>
      </c>
      <c r="Q1357" t="s">
        <v>47</v>
      </c>
      <c r="S1357">
        <v>1.5361616387963291E-3</v>
      </c>
      <c r="T1357">
        <v>1.171244457509601E-5</v>
      </c>
      <c r="U1357">
        <v>7.9802804975770414E-5</v>
      </c>
      <c r="V1357">
        <v>1.051551589625888E-4</v>
      </c>
      <c r="W1357">
        <v>5.0857639871537685E-4</v>
      </c>
      <c r="X1357">
        <v>1.9114841416012501E-4</v>
      </c>
      <c r="Y1357">
        <v>0.21446208112874779</v>
      </c>
      <c r="Z1357">
        <v>8.8999999999999996E-2</v>
      </c>
      <c r="AA1357">
        <v>0.11899999999999999</v>
      </c>
      <c r="AB1357">
        <v>0.79200000000000004</v>
      </c>
      <c r="AC1357">
        <v>-0.48359999999999997</v>
      </c>
      <c r="AD1357" t="s">
        <v>48</v>
      </c>
      <c r="AE1357" t="s">
        <v>48</v>
      </c>
      <c r="AF1357" t="s">
        <v>48</v>
      </c>
    </row>
    <row r="1358" spans="1:32" hidden="1" outlineLevel="1" x14ac:dyDescent="0.2">
      <c r="A1358" t="s">
        <v>32145</v>
      </c>
      <c r="B1358" t="s">
        <v>32146</v>
      </c>
      <c r="C1358" t="s">
        <v>32147</v>
      </c>
      <c r="D1358" s="3"/>
      <c r="J1358" t="s">
        <v>32148</v>
      </c>
      <c r="K1358" t="s">
        <v>26311</v>
      </c>
      <c r="L1358" t="s">
        <v>1233</v>
      </c>
      <c r="M1358">
        <v>1</v>
      </c>
      <c r="P1358" s="2" t="s">
        <v>32149</v>
      </c>
      <c r="Q1358" t="s">
        <v>10132</v>
      </c>
      <c r="S1358">
        <v>8.4261223673820496E-4</v>
      </c>
      <c r="T1358">
        <v>5.6230337577289902E-6</v>
      </c>
      <c r="U1358">
        <v>4.2560161091387272E-5</v>
      </c>
      <c r="V1358">
        <v>5.3322342864703387E-5</v>
      </c>
      <c r="W1358">
        <v>2.5482874480076129E-4</v>
      </c>
      <c r="X1358">
        <v>6.5974272729363292E-5</v>
      </c>
      <c r="Y1358">
        <v>0.15</v>
      </c>
      <c r="Z1358">
        <v>0</v>
      </c>
      <c r="AA1358">
        <v>0</v>
      </c>
      <c r="AB1358">
        <v>1</v>
      </c>
      <c r="AC1358">
        <v>0</v>
      </c>
      <c r="AD1358" t="s">
        <v>48</v>
      </c>
      <c r="AE1358" t="s">
        <v>48</v>
      </c>
      <c r="AF1358" t="s">
        <v>48</v>
      </c>
    </row>
    <row r="1359" spans="1:32" hidden="1" outlineLevel="1" x14ac:dyDescent="0.2">
      <c r="A1359" t="s">
        <v>32150</v>
      </c>
      <c r="B1359" t="s">
        <v>32151</v>
      </c>
      <c r="C1359" t="s">
        <v>10950</v>
      </c>
      <c r="D1359" s="3"/>
      <c r="J1359" t="s">
        <v>32152</v>
      </c>
      <c r="K1359" t="s">
        <v>26311</v>
      </c>
      <c r="L1359" t="s">
        <v>1233</v>
      </c>
      <c r="M1359">
        <v>1</v>
      </c>
      <c r="P1359" s="2" t="s">
        <v>32153</v>
      </c>
      <c r="Q1359" t="s">
        <v>47</v>
      </c>
      <c r="S1359">
        <v>9.1282854555174708E-4</v>
      </c>
      <c r="T1359">
        <v>5.1540282584028319E-6</v>
      </c>
      <c r="U1359">
        <v>6.3170198700390756E-5</v>
      </c>
      <c r="V1359">
        <v>5.1622711907839403E-5</v>
      </c>
      <c r="W1359">
        <v>3.5169263719581068E-4</v>
      </c>
      <c r="X1359">
        <v>5.0809434469556443E-5</v>
      </c>
      <c r="Y1359">
        <v>5.2142857142857137E-2</v>
      </c>
      <c r="Z1359">
        <v>5.7000000000000002E-2</v>
      </c>
      <c r="AA1359">
        <v>6.0999999999999999E-2</v>
      </c>
      <c r="AB1359">
        <v>0.88200000000000001</v>
      </c>
      <c r="AC1359">
        <v>-7.7200000000000005E-2</v>
      </c>
      <c r="AD1359" t="s">
        <v>48</v>
      </c>
      <c r="AE1359" t="s">
        <v>48</v>
      </c>
      <c r="AF1359" t="s">
        <v>48</v>
      </c>
    </row>
    <row r="1360" spans="1:32" hidden="1" outlineLevel="1" x14ac:dyDescent="0.2">
      <c r="A1360" t="s">
        <v>32154</v>
      </c>
      <c r="B1360" t="s">
        <v>32155</v>
      </c>
      <c r="C1360" t="s">
        <v>32156</v>
      </c>
      <c r="D1360" s="3"/>
      <c r="J1360" t="s">
        <v>32157</v>
      </c>
      <c r="K1360" t="s">
        <v>26311</v>
      </c>
      <c r="L1360" t="s">
        <v>1233</v>
      </c>
      <c r="M1360">
        <v>1</v>
      </c>
      <c r="P1360" s="2" t="s">
        <v>32158</v>
      </c>
      <c r="Q1360" t="s">
        <v>47</v>
      </c>
      <c r="S1360">
        <v>1.3117645867168899E-3</v>
      </c>
      <c r="T1360">
        <v>9.3845628725830466E-6</v>
      </c>
      <c r="U1360">
        <v>7.7385346230585128E-5</v>
      </c>
      <c r="V1360">
        <v>1.0800990276038649E-4</v>
      </c>
      <c r="W1360">
        <v>4.6106934314593667E-4</v>
      </c>
      <c r="X1360">
        <v>1.8711409938987339E-4</v>
      </c>
      <c r="Y1360">
        <v>3.3571428571428572E-2</v>
      </c>
      <c r="Z1360">
        <v>9.1999999999999998E-2</v>
      </c>
      <c r="AA1360">
        <v>9.6000000000000002E-2</v>
      </c>
      <c r="AB1360">
        <v>0.81100000000000005</v>
      </c>
      <c r="AC1360">
        <v>-7.7200000000000005E-2</v>
      </c>
      <c r="AD1360" t="s">
        <v>48</v>
      </c>
      <c r="AE1360" t="s">
        <v>48</v>
      </c>
      <c r="AF1360" t="s">
        <v>48</v>
      </c>
    </row>
    <row r="1361" spans="1:32" hidden="1" outlineLevel="1" x14ac:dyDescent="0.2">
      <c r="A1361" t="s">
        <v>32159</v>
      </c>
      <c r="B1361" t="s">
        <v>32160</v>
      </c>
      <c r="C1361" t="s">
        <v>32161</v>
      </c>
      <c r="D1361" s="3"/>
      <c r="J1361" t="s">
        <v>32162</v>
      </c>
      <c r="K1361" t="s">
        <v>26311</v>
      </c>
      <c r="L1361" t="s">
        <v>1233</v>
      </c>
      <c r="M1361">
        <v>1</v>
      </c>
      <c r="P1361" s="2" t="s">
        <v>32163</v>
      </c>
      <c r="Q1361" t="s">
        <v>47</v>
      </c>
      <c r="S1361">
        <v>1.233748905360699E-2</v>
      </c>
      <c r="T1361">
        <v>1.192299896501936E-5</v>
      </c>
      <c r="U1361">
        <v>1.9146526756230739E-4</v>
      </c>
      <c r="V1361">
        <v>3.2175786327570682E-4</v>
      </c>
      <c r="W1361">
        <v>4.1754953563213348E-3</v>
      </c>
      <c r="X1361">
        <v>6.7596271401271224E-4</v>
      </c>
      <c r="Y1361">
        <v>0.21249999999999999</v>
      </c>
      <c r="Z1361">
        <v>0.16900000000000001</v>
      </c>
      <c r="AA1361">
        <v>0.10199999999999999</v>
      </c>
      <c r="AB1361">
        <v>0.72899999999999998</v>
      </c>
      <c r="AC1361">
        <v>0.72599999999999998</v>
      </c>
      <c r="AD1361" t="s">
        <v>48</v>
      </c>
      <c r="AE1361" t="s">
        <v>48</v>
      </c>
      <c r="AF1361" t="s">
        <v>48</v>
      </c>
    </row>
    <row r="1362" spans="1:32" hidden="1" outlineLevel="1" x14ac:dyDescent="0.2">
      <c r="A1362" t="s">
        <v>32164</v>
      </c>
      <c r="B1362" t="s">
        <v>32165</v>
      </c>
      <c r="C1362" t="s">
        <v>32166</v>
      </c>
      <c r="D1362" s="3"/>
      <c r="J1362" t="s">
        <v>32167</v>
      </c>
      <c r="K1362" t="s">
        <v>26311</v>
      </c>
      <c r="L1362" t="s">
        <v>1233</v>
      </c>
      <c r="M1362">
        <v>1</v>
      </c>
      <c r="P1362" s="2" t="s">
        <v>32168</v>
      </c>
      <c r="Q1362" t="s">
        <v>47</v>
      </c>
      <c r="S1362">
        <v>0.66355597972869873</v>
      </c>
      <c r="T1362">
        <v>1.3819911146129019E-5</v>
      </c>
      <c r="U1362">
        <v>6.8761949660256505E-4</v>
      </c>
      <c r="V1362">
        <v>1.425397698767483E-3</v>
      </c>
      <c r="W1362">
        <v>0.56791281700134277</v>
      </c>
      <c r="X1362">
        <v>3.283425176050514E-4</v>
      </c>
      <c r="Y1362">
        <v>0.16666666666666671</v>
      </c>
      <c r="Z1362">
        <v>0.16200000000000001</v>
      </c>
      <c r="AA1362">
        <v>0.17399999999999999</v>
      </c>
      <c r="AB1362">
        <v>0.66400000000000003</v>
      </c>
      <c r="AC1362">
        <v>-0.15310000000000001</v>
      </c>
      <c r="AD1362" t="s">
        <v>48</v>
      </c>
      <c r="AE1362" t="s">
        <v>48</v>
      </c>
      <c r="AF1362" t="s">
        <v>48</v>
      </c>
    </row>
    <row r="1363" spans="1:32" hidden="1" outlineLevel="1" x14ac:dyDescent="0.2">
      <c r="A1363" t="s">
        <v>32169</v>
      </c>
      <c r="B1363" t="s">
        <v>32170</v>
      </c>
      <c r="C1363" t="s">
        <v>32171</v>
      </c>
      <c r="D1363" s="3"/>
      <c r="J1363" t="s">
        <v>32172</v>
      </c>
      <c r="K1363" t="s">
        <v>26311</v>
      </c>
      <c r="L1363" t="s">
        <v>1233</v>
      </c>
      <c r="M1363">
        <v>1</v>
      </c>
      <c r="P1363" s="2" t="s">
        <v>32173</v>
      </c>
      <c r="Q1363" t="s">
        <v>47</v>
      </c>
      <c r="S1363">
        <v>7.9818867146968842E-2</v>
      </c>
      <c r="T1363">
        <v>1.323762353422353E-5</v>
      </c>
      <c r="U1363">
        <v>1.589811523444951E-3</v>
      </c>
      <c r="V1363">
        <v>1.285612699575722E-3</v>
      </c>
      <c r="W1363">
        <v>2.9936924576759338E-2</v>
      </c>
      <c r="X1363">
        <v>1.7761107301339509E-3</v>
      </c>
      <c r="Y1363">
        <v>0.16666666666666671</v>
      </c>
      <c r="Z1363">
        <v>0.14099999999999999</v>
      </c>
      <c r="AA1363">
        <v>0.123</v>
      </c>
      <c r="AB1363">
        <v>0.73599999999999999</v>
      </c>
      <c r="AC1363">
        <v>-2.58E-2</v>
      </c>
      <c r="AD1363" t="s">
        <v>48</v>
      </c>
      <c r="AE1363" t="s">
        <v>48</v>
      </c>
      <c r="AF1363" t="s">
        <v>48</v>
      </c>
    </row>
    <row r="1364" spans="1:32" hidden="1" outlineLevel="1" x14ac:dyDescent="0.2">
      <c r="A1364" t="s">
        <v>32174</v>
      </c>
      <c r="B1364" t="s">
        <v>32175</v>
      </c>
      <c r="C1364" t="s">
        <v>32176</v>
      </c>
      <c r="D1364" s="3"/>
      <c r="J1364" t="s">
        <v>32177</v>
      </c>
      <c r="K1364" t="s">
        <v>26311</v>
      </c>
      <c r="L1364" t="s">
        <v>1233</v>
      </c>
      <c r="M1364">
        <v>1</v>
      </c>
      <c r="P1364" s="2" t="s">
        <v>32178</v>
      </c>
      <c r="Q1364" t="s">
        <v>47</v>
      </c>
      <c r="S1364">
        <v>2.346522960579023E-4</v>
      </c>
      <c r="T1364">
        <v>3.1337683594756531E-6</v>
      </c>
      <c r="U1364">
        <v>1.8172140698879961E-5</v>
      </c>
      <c r="V1364">
        <v>4.171086402493529E-5</v>
      </c>
      <c r="W1364">
        <v>1.1168757919222121E-4</v>
      </c>
      <c r="X1364">
        <v>1.825401886890177E-5</v>
      </c>
      <c r="Y1364">
        <v>0.26666666666666672</v>
      </c>
      <c r="Z1364">
        <v>0.13400000000000001</v>
      </c>
      <c r="AA1364">
        <v>5.7000000000000002E-2</v>
      </c>
      <c r="AB1364">
        <v>0.80900000000000005</v>
      </c>
      <c r="AC1364">
        <v>0.71260000000000001</v>
      </c>
      <c r="AD1364" t="s">
        <v>48</v>
      </c>
      <c r="AE1364" t="s">
        <v>48</v>
      </c>
      <c r="AF1364" t="s">
        <v>48</v>
      </c>
    </row>
    <row r="1365" spans="1:32" hidden="1" outlineLevel="1" x14ac:dyDescent="0.2">
      <c r="A1365" t="s">
        <v>32179</v>
      </c>
      <c r="B1365" t="s">
        <v>32180</v>
      </c>
      <c r="C1365" t="s">
        <v>32181</v>
      </c>
      <c r="D1365" s="3"/>
      <c r="J1365" t="s">
        <v>32182</v>
      </c>
      <c r="K1365" t="s">
        <v>26311</v>
      </c>
      <c r="L1365" t="s">
        <v>1233</v>
      </c>
      <c r="M1365">
        <v>1</v>
      </c>
      <c r="P1365" s="2" t="s">
        <v>32183</v>
      </c>
      <c r="Q1365" t="s">
        <v>10138</v>
      </c>
      <c r="S1365">
        <v>0.14904005825519559</v>
      </c>
      <c r="T1365">
        <v>8.6812860899954103E-6</v>
      </c>
      <c r="U1365">
        <v>3.3849276951514179E-4</v>
      </c>
      <c r="V1365">
        <v>8.9935777941718698E-4</v>
      </c>
      <c r="W1365">
        <v>0.14075812697410581</v>
      </c>
      <c r="X1365">
        <v>4.044313682243228E-4</v>
      </c>
      <c r="Y1365">
        <v>0.13</v>
      </c>
      <c r="Z1365">
        <v>0.1</v>
      </c>
      <c r="AA1365">
        <v>0.14799999999999999</v>
      </c>
      <c r="AB1365">
        <v>0.752</v>
      </c>
      <c r="AC1365">
        <v>-0.80920000000000003</v>
      </c>
      <c r="AD1365" t="s">
        <v>48</v>
      </c>
      <c r="AE1365" t="s">
        <v>48</v>
      </c>
      <c r="AF1365" t="s">
        <v>48</v>
      </c>
    </row>
    <row r="1366" spans="1:32" hidden="1" outlineLevel="1" x14ac:dyDescent="0.2">
      <c r="A1366" t="s">
        <v>32184</v>
      </c>
      <c r="B1366" t="s">
        <v>32185</v>
      </c>
      <c r="C1366" t="s">
        <v>32186</v>
      </c>
      <c r="D1366" s="3"/>
      <c r="J1366" t="s">
        <v>32187</v>
      </c>
      <c r="K1366" t="s">
        <v>26311</v>
      </c>
      <c r="L1366" t="s">
        <v>1233</v>
      </c>
      <c r="M1366">
        <v>1</v>
      </c>
      <c r="P1366" s="2" t="s">
        <v>32188</v>
      </c>
      <c r="Q1366" t="s">
        <v>10150</v>
      </c>
      <c r="S1366">
        <v>0.9554290771484375</v>
      </c>
      <c r="T1366">
        <v>2.0818995835725221E-4</v>
      </c>
      <c r="U1366">
        <v>0.30424132943153381</v>
      </c>
      <c r="V1366">
        <v>4.0424466133117676E-3</v>
      </c>
      <c r="W1366">
        <v>0.80460876226425171</v>
      </c>
      <c r="X1366">
        <v>1.497700461186469E-3</v>
      </c>
      <c r="Y1366">
        <v>-0.28333333333333333</v>
      </c>
      <c r="Z1366">
        <v>7.3999999999999996E-2</v>
      </c>
      <c r="AA1366">
        <v>0.23400000000000001</v>
      </c>
      <c r="AB1366">
        <v>0.69299999999999995</v>
      </c>
      <c r="AC1366">
        <v>-0.57189999999999996</v>
      </c>
      <c r="AD1366" t="s">
        <v>48</v>
      </c>
      <c r="AE1366" t="s">
        <v>48</v>
      </c>
      <c r="AF1366" t="s">
        <v>48</v>
      </c>
    </row>
    <row r="1367" spans="1:32" hidden="1" outlineLevel="1" x14ac:dyDescent="0.2">
      <c r="A1367" t="s">
        <v>32189</v>
      </c>
      <c r="B1367" t="s">
        <v>32190</v>
      </c>
      <c r="C1367" t="s">
        <v>32191</v>
      </c>
      <c r="D1367" s="3"/>
      <c r="J1367" t="s">
        <v>32192</v>
      </c>
      <c r="K1367" t="s">
        <v>26311</v>
      </c>
      <c r="L1367" t="s">
        <v>1233</v>
      </c>
      <c r="M1367">
        <v>1</v>
      </c>
      <c r="P1367" s="2" t="s">
        <v>32193</v>
      </c>
      <c r="Q1367" t="s">
        <v>10132</v>
      </c>
      <c r="S1367">
        <v>0.58782565593719482</v>
      </c>
      <c r="T1367">
        <v>1.206284723593853E-4</v>
      </c>
      <c r="U1367">
        <v>1.009287778288126E-2</v>
      </c>
      <c r="V1367">
        <v>4.0914742276072502E-3</v>
      </c>
      <c r="W1367">
        <v>0.11038943380117421</v>
      </c>
      <c r="X1367">
        <v>0.12088073045015341</v>
      </c>
      <c r="Y1367">
        <v>8.8888888888888892E-2</v>
      </c>
      <c r="Z1367">
        <v>0.107</v>
      </c>
      <c r="AA1367">
        <v>0.124</v>
      </c>
      <c r="AB1367">
        <v>0.76900000000000002</v>
      </c>
      <c r="AC1367">
        <v>-0.3624</v>
      </c>
      <c r="AD1367" t="s">
        <v>48</v>
      </c>
      <c r="AE1367" t="s">
        <v>48</v>
      </c>
      <c r="AF1367" t="s">
        <v>48</v>
      </c>
    </row>
    <row r="1368" spans="1:32" hidden="1" outlineLevel="1" x14ac:dyDescent="0.2">
      <c r="A1368" t="s">
        <v>32194</v>
      </c>
      <c r="B1368" t="s">
        <v>32195</v>
      </c>
      <c r="C1368" t="s">
        <v>32196</v>
      </c>
      <c r="D1368" s="3"/>
      <c r="J1368" t="s">
        <v>32197</v>
      </c>
      <c r="K1368" t="s">
        <v>26311</v>
      </c>
      <c r="L1368" t="s">
        <v>1233</v>
      </c>
      <c r="M1368">
        <v>1</v>
      </c>
      <c r="P1368" s="2" t="s">
        <v>32198</v>
      </c>
      <c r="Q1368" t="s">
        <v>10060</v>
      </c>
      <c r="S1368">
        <v>3.5380470217205579E-4</v>
      </c>
      <c r="T1368">
        <v>3.983769602200482E-6</v>
      </c>
      <c r="U1368">
        <v>2.155371657863725E-5</v>
      </c>
      <c r="V1368">
        <v>4.647235618904233E-5</v>
      </c>
      <c r="W1368">
        <v>1.5276775229722259E-4</v>
      </c>
      <c r="X1368">
        <v>2.5530574930598959E-5</v>
      </c>
      <c r="Y1368">
        <v>9.1666666666666674E-2</v>
      </c>
      <c r="Z1368">
        <v>0.111</v>
      </c>
      <c r="AA1368">
        <v>0.06</v>
      </c>
      <c r="AB1368">
        <v>0.82899999999999996</v>
      </c>
      <c r="AC1368">
        <v>0.60289999999999999</v>
      </c>
      <c r="AD1368" t="s">
        <v>48</v>
      </c>
      <c r="AE1368" t="s">
        <v>48</v>
      </c>
      <c r="AF1368" t="s">
        <v>48</v>
      </c>
    </row>
    <row r="1369" spans="1:32" hidden="1" outlineLevel="1" x14ac:dyDescent="0.2">
      <c r="A1369" t="s">
        <v>32199</v>
      </c>
      <c r="B1369" t="s">
        <v>32200</v>
      </c>
      <c r="C1369" t="s">
        <v>32201</v>
      </c>
      <c r="D1369" s="3"/>
      <c r="J1369" t="s">
        <v>32202</v>
      </c>
      <c r="K1369" t="s">
        <v>26311</v>
      </c>
      <c r="L1369" t="s">
        <v>1233</v>
      </c>
      <c r="M1369">
        <v>1</v>
      </c>
      <c r="P1369" s="2" t="s">
        <v>32203</v>
      </c>
      <c r="Q1369" t="s">
        <v>10060</v>
      </c>
      <c r="S1369">
        <v>0.56793737411499023</v>
      </c>
      <c r="T1369">
        <v>7.0941523517831229E-6</v>
      </c>
      <c r="U1369">
        <v>9.6805661451071501E-4</v>
      </c>
      <c r="V1369">
        <v>4.6051654499024147E-4</v>
      </c>
      <c r="W1369">
        <v>0.53012925386428833</v>
      </c>
      <c r="X1369">
        <v>1.3479712652042511E-4</v>
      </c>
      <c r="Y1369">
        <v>0.14583333333333329</v>
      </c>
      <c r="Z1369">
        <v>0.23899999999999999</v>
      </c>
      <c r="AA1369">
        <v>0.20799999999999999</v>
      </c>
      <c r="AB1369">
        <v>0.55400000000000005</v>
      </c>
      <c r="AC1369">
        <v>-0.1057</v>
      </c>
      <c r="AD1369" t="s">
        <v>48</v>
      </c>
      <c r="AE1369" t="s">
        <v>48</v>
      </c>
      <c r="AF1369" t="s">
        <v>48</v>
      </c>
    </row>
    <row r="1370" spans="1:32" hidden="1" outlineLevel="1" x14ac:dyDescent="0.2">
      <c r="A1370" t="s">
        <v>32204</v>
      </c>
      <c r="B1370" t="s">
        <v>32205</v>
      </c>
      <c r="C1370" t="s">
        <v>17004</v>
      </c>
      <c r="D1370" s="3"/>
      <c r="J1370" t="s">
        <v>32206</v>
      </c>
      <c r="K1370" t="s">
        <v>26311</v>
      </c>
      <c r="L1370" t="s">
        <v>1233</v>
      </c>
      <c r="M1370">
        <v>1</v>
      </c>
      <c r="P1370" s="2" t="s">
        <v>32207</v>
      </c>
      <c r="Q1370" t="s">
        <v>10104</v>
      </c>
      <c r="S1370">
        <v>2.506155334413052E-2</v>
      </c>
      <c r="T1370">
        <v>1.1368378181941811E-5</v>
      </c>
      <c r="U1370">
        <v>2.4847112945280969E-4</v>
      </c>
      <c r="V1370">
        <v>4.1383039206266398E-4</v>
      </c>
      <c r="W1370">
        <v>6.7903045564889908E-3</v>
      </c>
      <c r="X1370">
        <v>4.7234736848622561E-4</v>
      </c>
      <c r="Y1370">
        <v>2.2222222222222209E-2</v>
      </c>
      <c r="Z1370">
        <v>0.20399999999999999</v>
      </c>
      <c r="AA1370">
        <v>0.104</v>
      </c>
      <c r="AB1370">
        <v>0.69299999999999995</v>
      </c>
      <c r="AC1370">
        <v>0.47049999999999997</v>
      </c>
      <c r="AD1370" t="s">
        <v>48</v>
      </c>
      <c r="AE1370" t="s">
        <v>48</v>
      </c>
      <c r="AF1370" t="s">
        <v>48</v>
      </c>
    </row>
    <row r="1371" spans="1:32" hidden="1" outlineLevel="1" x14ac:dyDescent="0.2">
      <c r="A1371" t="s">
        <v>32208</v>
      </c>
      <c r="B1371" t="s">
        <v>32209</v>
      </c>
      <c r="C1371" t="s">
        <v>32210</v>
      </c>
      <c r="D1371" s="3"/>
      <c r="J1371" t="s">
        <v>32211</v>
      </c>
      <c r="K1371" t="s">
        <v>26311</v>
      </c>
      <c r="L1371" t="s">
        <v>1233</v>
      </c>
      <c r="M1371">
        <v>1</v>
      </c>
      <c r="P1371" s="2" t="s">
        <v>32212</v>
      </c>
      <c r="Q1371" t="s">
        <v>10104</v>
      </c>
      <c r="S1371">
        <v>0.98870253562927246</v>
      </c>
      <c r="T1371">
        <v>1.0492401197552681E-3</v>
      </c>
      <c r="U1371">
        <v>0.66143029928207397</v>
      </c>
      <c r="V1371">
        <v>8.496435359120369E-3</v>
      </c>
      <c r="W1371">
        <v>0.9098895788192749</v>
      </c>
      <c r="X1371">
        <v>2.4054264649748799E-2</v>
      </c>
      <c r="Y1371">
        <v>-0.23333333333333331</v>
      </c>
      <c r="Z1371">
        <v>9.4E-2</v>
      </c>
      <c r="AA1371">
        <v>0.246</v>
      </c>
      <c r="AB1371">
        <v>0.66</v>
      </c>
      <c r="AC1371">
        <v>-0.82250000000000001</v>
      </c>
      <c r="AD1371" t="s">
        <v>48</v>
      </c>
      <c r="AE1371" t="s">
        <v>48</v>
      </c>
      <c r="AF1371" t="s">
        <v>48</v>
      </c>
    </row>
    <row r="1372" spans="1:32" hidden="1" outlineLevel="1" x14ac:dyDescent="0.2">
      <c r="A1372" t="s">
        <v>32213</v>
      </c>
      <c r="B1372" t="s">
        <v>32214</v>
      </c>
      <c r="C1372" t="s">
        <v>32215</v>
      </c>
      <c r="D1372" s="3"/>
      <c r="J1372" t="s">
        <v>32216</v>
      </c>
      <c r="K1372" t="s">
        <v>26311</v>
      </c>
      <c r="L1372" t="s">
        <v>1233</v>
      </c>
      <c r="M1372">
        <v>1</v>
      </c>
      <c r="P1372" s="2" t="s">
        <v>32217</v>
      </c>
      <c r="Q1372" t="s">
        <v>10060</v>
      </c>
      <c r="S1372">
        <v>0.21764254570007319</v>
      </c>
      <c r="T1372">
        <v>2.824730108841322E-5</v>
      </c>
      <c r="U1372">
        <v>0.14117087423801419</v>
      </c>
      <c r="V1372">
        <v>1.442479202523828E-3</v>
      </c>
      <c r="W1372">
        <v>3.4710843116044998E-2</v>
      </c>
      <c r="X1372">
        <v>8.8416185462847352E-4</v>
      </c>
      <c r="Y1372">
        <v>-0.5</v>
      </c>
      <c r="Z1372">
        <v>0</v>
      </c>
      <c r="AA1372">
        <v>9.2999999999999999E-2</v>
      </c>
      <c r="AB1372">
        <v>0.90700000000000003</v>
      </c>
      <c r="AC1372">
        <v>-0.58589999999999998</v>
      </c>
      <c r="AD1372" t="s">
        <v>48</v>
      </c>
      <c r="AE1372" t="s">
        <v>48</v>
      </c>
      <c r="AF1372" t="s">
        <v>48</v>
      </c>
    </row>
    <row r="1373" spans="1:32" hidden="1" outlineLevel="1" x14ac:dyDescent="0.2">
      <c r="A1373" t="s">
        <v>32218</v>
      </c>
      <c r="B1373" t="s">
        <v>32214</v>
      </c>
      <c r="C1373" t="s">
        <v>32219</v>
      </c>
      <c r="D1373" s="3"/>
      <c r="J1373" t="s">
        <v>32220</v>
      </c>
      <c r="K1373" t="s">
        <v>26311</v>
      </c>
      <c r="L1373" t="s">
        <v>1233</v>
      </c>
      <c r="M1373">
        <v>1</v>
      </c>
      <c r="P1373" s="2" t="s">
        <v>32221</v>
      </c>
      <c r="Q1373" t="s">
        <v>10060</v>
      </c>
      <c r="S1373">
        <v>1.360157039016485E-3</v>
      </c>
      <c r="T1373">
        <v>4.4357625483826268E-6</v>
      </c>
      <c r="U1373">
        <v>6.3678489823359996E-5</v>
      </c>
      <c r="V1373">
        <v>5.3243635193211958E-5</v>
      </c>
      <c r="W1373">
        <v>6.4703280804678798E-4</v>
      </c>
      <c r="X1373">
        <v>4.1409963159821928E-5</v>
      </c>
      <c r="Y1373">
        <v>0.1466666666666667</v>
      </c>
      <c r="Z1373">
        <v>0.04</v>
      </c>
      <c r="AA1373">
        <v>7.1999999999999995E-2</v>
      </c>
      <c r="AB1373">
        <v>0.88800000000000001</v>
      </c>
      <c r="AC1373">
        <v>-0.2422</v>
      </c>
      <c r="AD1373" t="s">
        <v>48</v>
      </c>
      <c r="AE1373" t="s">
        <v>48</v>
      </c>
      <c r="AF1373" t="s">
        <v>48</v>
      </c>
    </row>
    <row r="1374" spans="1:32" hidden="1" outlineLevel="1" x14ac:dyDescent="0.2">
      <c r="A1374" t="s">
        <v>32222</v>
      </c>
      <c r="B1374" t="s">
        <v>32223</v>
      </c>
      <c r="C1374" t="s">
        <v>32224</v>
      </c>
      <c r="D1374" s="3"/>
      <c r="J1374" t="s">
        <v>32225</v>
      </c>
      <c r="K1374" t="s">
        <v>26311</v>
      </c>
      <c r="L1374" t="s">
        <v>1233</v>
      </c>
      <c r="M1374">
        <v>1</v>
      </c>
      <c r="P1374" s="2" t="s">
        <v>32226</v>
      </c>
      <c r="Q1374" t="s">
        <v>47</v>
      </c>
      <c r="S1374">
        <v>0.96577048301696777</v>
      </c>
      <c r="T1374">
        <v>1.0684343578759579E-4</v>
      </c>
      <c r="U1374">
        <v>1.6771087422966961E-2</v>
      </c>
      <c r="V1374">
        <v>2.3027204442769289E-3</v>
      </c>
      <c r="W1374">
        <v>0.94822371006011963</v>
      </c>
      <c r="X1374">
        <v>1.128118135966361E-3</v>
      </c>
      <c r="Y1374">
        <v>-5.74074074074074E-2</v>
      </c>
      <c r="Z1374">
        <v>0.111</v>
      </c>
      <c r="AA1374">
        <v>0.17599999999999999</v>
      </c>
      <c r="AB1374">
        <v>0.71399999999999997</v>
      </c>
      <c r="AC1374">
        <v>-0.94369999999999998</v>
      </c>
      <c r="AD1374" t="s">
        <v>48</v>
      </c>
      <c r="AE1374" t="s">
        <v>48</v>
      </c>
      <c r="AF1374" t="s">
        <v>48</v>
      </c>
    </row>
    <row r="1375" spans="1:32" hidden="1" outlineLevel="1" x14ac:dyDescent="0.2">
      <c r="A1375" t="s">
        <v>32227</v>
      </c>
      <c r="B1375" t="s">
        <v>32228</v>
      </c>
      <c r="C1375" t="s">
        <v>32229</v>
      </c>
      <c r="D1375" s="3"/>
      <c r="J1375" t="s">
        <v>32230</v>
      </c>
      <c r="K1375" t="s">
        <v>26311</v>
      </c>
      <c r="L1375" t="s">
        <v>1233</v>
      </c>
      <c r="M1375">
        <v>1</v>
      </c>
      <c r="P1375" s="2" t="s">
        <v>32231</v>
      </c>
      <c r="Q1375" t="s">
        <v>47</v>
      </c>
      <c r="S1375">
        <v>3.9430629462003708E-2</v>
      </c>
      <c r="T1375">
        <v>3.9778205973561853E-5</v>
      </c>
      <c r="U1375">
        <v>9.8414812237024307E-4</v>
      </c>
      <c r="V1375">
        <v>2.3340808693319559E-3</v>
      </c>
      <c r="W1375">
        <v>1.8843485042452809E-2</v>
      </c>
      <c r="X1375">
        <v>2.015263453358784E-4</v>
      </c>
      <c r="Y1375">
        <v>0.2385714285714286</v>
      </c>
      <c r="Z1375">
        <v>0.14799999999999999</v>
      </c>
      <c r="AA1375">
        <v>8.4000000000000005E-2</v>
      </c>
      <c r="AB1375">
        <v>0.76800000000000002</v>
      </c>
      <c r="AC1375">
        <v>0.79830000000000001</v>
      </c>
      <c r="AD1375" t="s">
        <v>48</v>
      </c>
      <c r="AE1375" t="s">
        <v>48</v>
      </c>
      <c r="AF1375" t="s">
        <v>48</v>
      </c>
    </row>
    <row r="1376" spans="1:32" hidden="1" outlineLevel="1" x14ac:dyDescent="0.2">
      <c r="A1376" t="s">
        <v>32232</v>
      </c>
      <c r="B1376" t="s">
        <v>32233</v>
      </c>
      <c r="C1376" t="s">
        <v>18939</v>
      </c>
      <c r="D1376" s="3"/>
      <c r="J1376" t="s">
        <v>32234</v>
      </c>
      <c r="K1376" t="s">
        <v>26311</v>
      </c>
      <c r="L1376" t="s">
        <v>1233</v>
      </c>
      <c r="M1376">
        <v>1</v>
      </c>
      <c r="P1376" s="2" t="s">
        <v>32235</v>
      </c>
      <c r="Q1376" t="s">
        <v>10060</v>
      </c>
      <c r="S1376">
        <v>8.1893587484955788E-3</v>
      </c>
      <c r="T1376">
        <v>1.7699432646622881E-5</v>
      </c>
      <c r="U1376">
        <v>3.4092450514435768E-3</v>
      </c>
      <c r="V1376">
        <v>2.1550018573179841E-4</v>
      </c>
      <c r="W1376">
        <v>2.730183769017458E-3</v>
      </c>
      <c r="X1376">
        <v>4.2048920295201242E-4</v>
      </c>
      <c r="Y1376">
        <v>-3.3333333333333312E-2</v>
      </c>
      <c r="Z1376">
        <v>0.10199999999999999</v>
      </c>
      <c r="AA1376">
        <v>9.4E-2</v>
      </c>
      <c r="AB1376">
        <v>0.80500000000000005</v>
      </c>
      <c r="AC1376">
        <v>-0.31119999999999998</v>
      </c>
      <c r="AD1376" t="s">
        <v>48</v>
      </c>
      <c r="AE1376" t="s">
        <v>48</v>
      </c>
      <c r="AF1376" t="s">
        <v>48</v>
      </c>
    </row>
    <row r="1377" spans="1:32" hidden="1" outlineLevel="1" x14ac:dyDescent="0.2">
      <c r="A1377" t="s">
        <v>32236</v>
      </c>
      <c r="B1377" t="s">
        <v>32237</v>
      </c>
      <c r="C1377" t="s">
        <v>32238</v>
      </c>
      <c r="D1377" s="3"/>
      <c r="J1377" t="s">
        <v>32239</v>
      </c>
      <c r="K1377" t="s">
        <v>26311</v>
      </c>
      <c r="L1377" t="s">
        <v>1233</v>
      </c>
      <c r="M1377">
        <v>1</v>
      </c>
      <c r="P1377" s="2" t="s">
        <v>32240</v>
      </c>
      <c r="Q1377" t="s">
        <v>47</v>
      </c>
      <c r="S1377">
        <v>1.4085288858041169E-3</v>
      </c>
      <c r="T1377">
        <v>6.5976396399491932E-6</v>
      </c>
      <c r="U1377">
        <v>7.4673625931609422E-5</v>
      </c>
      <c r="V1377">
        <v>5.7205208577215672E-5</v>
      </c>
      <c r="W1377">
        <v>6.1795819783583283E-4</v>
      </c>
      <c r="X1377">
        <v>6.6832100856117904E-5</v>
      </c>
      <c r="Y1377">
        <v>8.8888888888888906E-2</v>
      </c>
      <c r="Z1377">
        <v>0.111</v>
      </c>
      <c r="AA1377">
        <v>1.7999999999999999E-2</v>
      </c>
      <c r="AB1377">
        <v>0.871</v>
      </c>
      <c r="AC1377">
        <v>0.75660000000000005</v>
      </c>
      <c r="AD1377" t="s">
        <v>48</v>
      </c>
      <c r="AE1377" t="s">
        <v>48</v>
      </c>
      <c r="AF1377" t="s">
        <v>48</v>
      </c>
    </row>
    <row r="1378" spans="1:32" hidden="1" outlineLevel="1" x14ac:dyDescent="0.2">
      <c r="A1378" t="s">
        <v>32241</v>
      </c>
      <c r="B1378" t="s">
        <v>32242</v>
      </c>
      <c r="C1378" t="s">
        <v>32243</v>
      </c>
      <c r="D1378" s="3"/>
      <c r="J1378" t="s">
        <v>32244</v>
      </c>
      <c r="K1378" t="s">
        <v>26311</v>
      </c>
      <c r="L1378" t="s">
        <v>1233</v>
      </c>
      <c r="M1378">
        <v>1</v>
      </c>
      <c r="P1378" s="2" t="s">
        <v>32245</v>
      </c>
      <c r="Q1378" t="s">
        <v>47</v>
      </c>
      <c r="S1378">
        <v>0.22939226031303411</v>
      </c>
      <c r="T1378">
        <v>4.5105633034836501E-5</v>
      </c>
      <c r="U1378">
        <v>0.1215326189994812</v>
      </c>
      <c r="V1378">
        <v>1.271187094971538E-3</v>
      </c>
      <c r="W1378">
        <v>3.3043324947357178E-2</v>
      </c>
      <c r="X1378">
        <v>1.8376556690782311E-3</v>
      </c>
      <c r="Y1378">
        <v>5.2083333333333343E-2</v>
      </c>
      <c r="Z1378">
        <v>0.14000000000000001</v>
      </c>
      <c r="AA1378">
        <v>0.04</v>
      </c>
      <c r="AB1378">
        <v>0.82</v>
      </c>
      <c r="AC1378">
        <v>0.68079999999999996</v>
      </c>
      <c r="AD1378" t="s">
        <v>48</v>
      </c>
      <c r="AE1378" t="s">
        <v>48</v>
      </c>
      <c r="AF1378" t="s">
        <v>48</v>
      </c>
    </row>
    <row r="1379" spans="1:32" hidden="1" outlineLevel="1" x14ac:dyDescent="0.2">
      <c r="A1379" t="s">
        <v>32246</v>
      </c>
      <c r="B1379" t="s">
        <v>32247</v>
      </c>
      <c r="C1379" t="s">
        <v>32248</v>
      </c>
      <c r="D1379" s="3"/>
      <c r="J1379" t="s">
        <v>32249</v>
      </c>
      <c r="K1379" t="s">
        <v>26311</v>
      </c>
      <c r="L1379" t="s">
        <v>1233</v>
      </c>
      <c r="M1379">
        <v>1</v>
      </c>
      <c r="P1379" s="2" t="s">
        <v>32250</v>
      </c>
      <c r="Q1379" t="s">
        <v>47</v>
      </c>
      <c r="S1379">
        <v>0.28448235988616938</v>
      </c>
      <c r="T1379">
        <v>3.6491339415078983E-5</v>
      </c>
      <c r="U1379">
        <v>6.8065494298934937E-2</v>
      </c>
      <c r="V1379">
        <v>1.318637747317553E-3</v>
      </c>
      <c r="W1379">
        <v>0.11677739769220349</v>
      </c>
      <c r="X1379">
        <v>8.0141890794038773E-4</v>
      </c>
      <c r="Y1379">
        <v>0.19972527472527471</v>
      </c>
      <c r="Z1379">
        <v>0.19900000000000001</v>
      </c>
      <c r="AA1379">
        <v>7.2999999999999995E-2</v>
      </c>
      <c r="AB1379">
        <v>0.72799999999999998</v>
      </c>
      <c r="AC1379">
        <v>0.96870000000000001</v>
      </c>
      <c r="AD1379" t="s">
        <v>48</v>
      </c>
      <c r="AE1379" t="s">
        <v>48</v>
      </c>
      <c r="AF1379" t="s">
        <v>48</v>
      </c>
    </row>
    <row r="1380" spans="1:32" hidden="1" outlineLevel="1" x14ac:dyDescent="0.2">
      <c r="A1380" t="s">
        <v>32251</v>
      </c>
      <c r="B1380" t="s">
        <v>32247</v>
      </c>
      <c r="C1380" t="s">
        <v>32252</v>
      </c>
      <c r="D1380" s="3"/>
      <c r="J1380" t="s">
        <v>32253</v>
      </c>
      <c r="K1380" t="s">
        <v>26311</v>
      </c>
      <c r="L1380" t="s">
        <v>1233</v>
      </c>
      <c r="M1380">
        <v>1</v>
      </c>
      <c r="P1380" s="2" t="s">
        <v>32254</v>
      </c>
      <c r="Q1380" t="s">
        <v>47</v>
      </c>
      <c r="S1380">
        <v>1.397599698975682E-3</v>
      </c>
      <c r="T1380">
        <v>3.651810857263627E-6</v>
      </c>
      <c r="U1380">
        <v>4.492859443416819E-5</v>
      </c>
      <c r="V1380">
        <v>7.6981421443633735E-5</v>
      </c>
      <c r="W1380">
        <v>3.902181051671505E-4</v>
      </c>
      <c r="X1380">
        <v>2.7140005840919912E-4</v>
      </c>
      <c r="Y1380">
        <v>0.13636363636363641</v>
      </c>
      <c r="Z1380">
        <v>0</v>
      </c>
      <c r="AA1380">
        <v>0</v>
      </c>
      <c r="AB1380">
        <v>1</v>
      </c>
      <c r="AC1380">
        <v>0</v>
      </c>
      <c r="AD1380" t="s">
        <v>48</v>
      </c>
      <c r="AE1380" t="s">
        <v>48</v>
      </c>
      <c r="AF1380" t="s">
        <v>48</v>
      </c>
    </row>
    <row r="1381" spans="1:32" hidden="1" outlineLevel="1" x14ac:dyDescent="0.2">
      <c r="A1381" t="s">
        <v>32255</v>
      </c>
      <c r="B1381" t="s">
        <v>32256</v>
      </c>
      <c r="C1381" t="s">
        <v>32257</v>
      </c>
      <c r="D1381" s="3"/>
      <c r="J1381" t="s">
        <v>14166</v>
      </c>
      <c r="K1381" t="s">
        <v>26311</v>
      </c>
      <c r="L1381" t="s">
        <v>1233</v>
      </c>
      <c r="M1381">
        <v>1</v>
      </c>
      <c r="P1381" s="2" t="s">
        <v>32258</v>
      </c>
      <c r="Q1381" t="s">
        <v>47</v>
      </c>
      <c r="Y1381" t="s">
        <v>48</v>
      </c>
      <c r="Z1381" t="s">
        <v>48</v>
      </c>
      <c r="AA1381" t="s">
        <v>48</v>
      </c>
      <c r="AB1381" t="s">
        <v>48</v>
      </c>
      <c r="AC1381" t="s">
        <v>48</v>
      </c>
      <c r="AD1381" t="s">
        <v>48</v>
      </c>
      <c r="AE1381" t="s">
        <v>48</v>
      </c>
      <c r="AF1381" t="s">
        <v>48</v>
      </c>
    </row>
    <row r="1382" spans="1:32" hidden="1" outlineLevel="1" x14ac:dyDescent="0.2">
      <c r="A1382" t="s">
        <v>32259</v>
      </c>
      <c r="B1382" t="s">
        <v>32260</v>
      </c>
      <c r="C1382" t="s">
        <v>32261</v>
      </c>
      <c r="D1382" s="3"/>
      <c r="J1382" t="s">
        <v>32262</v>
      </c>
      <c r="K1382" t="s">
        <v>26311</v>
      </c>
      <c r="L1382" t="s">
        <v>1233</v>
      </c>
      <c r="M1382">
        <v>1</v>
      </c>
      <c r="P1382" s="2" t="s">
        <v>32263</v>
      </c>
      <c r="Q1382" t="s">
        <v>10060</v>
      </c>
      <c r="S1382">
        <v>0.16530440747737879</v>
      </c>
      <c r="T1382">
        <v>3.9033824577927589E-5</v>
      </c>
      <c r="U1382">
        <v>2.869243617169559E-4</v>
      </c>
      <c r="V1382">
        <v>2.4449829943478112E-3</v>
      </c>
      <c r="W1382">
        <v>7.029759231954813E-3</v>
      </c>
      <c r="X1382">
        <v>0.10142408311367029</v>
      </c>
      <c r="Y1382">
        <v>0.13636363636363641</v>
      </c>
      <c r="Z1382">
        <v>0.08</v>
      </c>
      <c r="AA1382">
        <v>0.22600000000000001</v>
      </c>
      <c r="AB1382">
        <v>0.69399999999999995</v>
      </c>
      <c r="AC1382">
        <v>-0.63690000000000002</v>
      </c>
      <c r="AD1382" t="s">
        <v>48</v>
      </c>
      <c r="AE1382" t="s">
        <v>48</v>
      </c>
      <c r="AF1382" t="s">
        <v>48</v>
      </c>
    </row>
    <row r="1383" spans="1:32" hidden="1" outlineLevel="1" x14ac:dyDescent="0.2">
      <c r="A1383" t="s">
        <v>32264</v>
      </c>
      <c r="B1383" t="s">
        <v>32265</v>
      </c>
      <c r="C1383" t="s">
        <v>32266</v>
      </c>
      <c r="D1383" s="3"/>
      <c r="J1383" t="s">
        <v>32267</v>
      </c>
      <c r="K1383" t="s">
        <v>26311</v>
      </c>
      <c r="L1383" t="s">
        <v>1233</v>
      </c>
      <c r="M1383">
        <v>1</v>
      </c>
      <c r="P1383" s="2" t="s">
        <v>32268</v>
      </c>
      <c r="Q1383" t="s">
        <v>47</v>
      </c>
      <c r="S1383">
        <v>0.19048474729061129</v>
      </c>
      <c r="T1383">
        <v>4.7181387344608083E-5</v>
      </c>
      <c r="U1383">
        <v>6.5995238721370697E-2</v>
      </c>
      <c r="V1383">
        <v>9.3149306485429406E-4</v>
      </c>
      <c r="W1383">
        <v>2.42689922451973E-2</v>
      </c>
      <c r="X1383">
        <v>1.2031667865812781E-3</v>
      </c>
      <c r="Y1383">
        <v>1.224504662004661E-2</v>
      </c>
      <c r="Z1383">
        <v>8.4000000000000005E-2</v>
      </c>
      <c r="AA1383">
        <v>0.156</v>
      </c>
      <c r="AB1383">
        <v>0.76</v>
      </c>
      <c r="AC1383">
        <v>-0.90329999999999999</v>
      </c>
      <c r="AD1383" t="s">
        <v>48</v>
      </c>
      <c r="AE1383" t="s">
        <v>48</v>
      </c>
      <c r="AF1383" t="s">
        <v>48</v>
      </c>
    </row>
    <row r="1384" spans="1:32" hidden="1" outlineLevel="1" x14ac:dyDescent="0.2">
      <c r="A1384" t="s">
        <v>32269</v>
      </c>
      <c r="B1384" t="s">
        <v>32270</v>
      </c>
      <c r="C1384" t="s">
        <v>32271</v>
      </c>
      <c r="D1384" s="3"/>
      <c r="J1384" t="s">
        <v>32272</v>
      </c>
      <c r="K1384" t="s">
        <v>26311</v>
      </c>
      <c r="L1384" t="s">
        <v>1233</v>
      </c>
      <c r="M1384">
        <v>1</v>
      </c>
      <c r="P1384" s="2" t="s">
        <v>32273</v>
      </c>
      <c r="Q1384" t="s">
        <v>47</v>
      </c>
      <c r="S1384">
        <v>9.7491382621228695E-4</v>
      </c>
      <c r="T1384">
        <v>8.9054137788480148E-6</v>
      </c>
      <c r="U1384">
        <v>6.2015533330850303E-5</v>
      </c>
      <c r="V1384">
        <v>8.2661972555797547E-5</v>
      </c>
      <c r="W1384">
        <v>3.7415284896269441E-4</v>
      </c>
      <c r="X1384">
        <v>1.067467965185642E-4</v>
      </c>
      <c r="Y1384">
        <v>0.45</v>
      </c>
      <c r="Z1384">
        <v>9.9000000000000005E-2</v>
      </c>
      <c r="AA1384">
        <v>0</v>
      </c>
      <c r="AB1384">
        <v>0.90100000000000002</v>
      </c>
      <c r="AC1384">
        <v>0.27160000000000001</v>
      </c>
      <c r="AD1384" t="s">
        <v>48</v>
      </c>
      <c r="AE1384" t="s">
        <v>48</v>
      </c>
      <c r="AF1384" t="s">
        <v>48</v>
      </c>
    </row>
    <row r="1385" spans="1:32" hidden="1" outlineLevel="1" x14ac:dyDescent="0.2">
      <c r="A1385" t="s">
        <v>32274</v>
      </c>
      <c r="B1385" t="s">
        <v>32275</v>
      </c>
      <c r="C1385" t="s">
        <v>24613</v>
      </c>
      <c r="D1385" s="3"/>
      <c r="J1385" t="s">
        <v>32276</v>
      </c>
      <c r="K1385" t="s">
        <v>26311</v>
      </c>
      <c r="L1385" t="s">
        <v>1233</v>
      </c>
      <c r="M1385">
        <v>1</v>
      </c>
      <c r="P1385" s="2" t="s">
        <v>32277</v>
      </c>
      <c r="Q1385" t="s">
        <v>47</v>
      </c>
      <c r="S1385">
        <v>1.0136086493730549E-3</v>
      </c>
      <c r="T1385">
        <v>9.0935864136554301E-6</v>
      </c>
      <c r="U1385">
        <v>4.9806072638602927E-5</v>
      </c>
      <c r="V1385">
        <v>7.2063943662215024E-5</v>
      </c>
      <c r="W1385">
        <v>3.5964764538221061E-4</v>
      </c>
      <c r="X1385">
        <v>8.1957143265753984E-5</v>
      </c>
      <c r="Y1385">
        <v>6.3318670576735098E-2</v>
      </c>
      <c r="Z1385">
        <v>8.5000000000000006E-2</v>
      </c>
      <c r="AA1385">
        <v>0.1</v>
      </c>
      <c r="AB1385">
        <v>0.81499999999999995</v>
      </c>
      <c r="AC1385">
        <v>-0.80549999999999999</v>
      </c>
      <c r="AD1385" t="s">
        <v>48</v>
      </c>
      <c r="AE1385" t="s">
        <v>48</v>
      </c>
      <c r="AF1385" t="s">
        <v>48</v>
      </c>
    </row>
    <row r="1386" spans="1:32" hidden="1" outlineLevel="1" x14ac:dyDescent="0.2">
      <c r="A1386" t="s">
        <v>32278</v>
      </c>
      <c r="B1386" t="s">
        <v>32279</v>
      </c>
      <c r="C1386" t="s">
        <v>32280</v>
      </c>
      <c r="D1386" s="3"/>
      <c r="J1386" t="s">
        <v>32281</v>
      </c>
      <c r="K1386" t="s">
        <v>26311</v>
      </c>
      <c r="L1386" t="s">
        <v>1233</v>
      </c>
      <c r="M1386">
        <v>1</v>
      </c>
      <c r="P1386" s="2" t="s">
        <v>32282</v>
      </c>
      <c r="Q1386" t="s">
        <v>10258</v>
      </c>
      <c r="S1386">
        <v>4.9598462646827102E-4</v>
      </c>
      <c r="T1386">
        <v>3.285576440248406E-6</v>
      </c>
      <c r="U1386">
        <v>2.029457391472533E-5</v>
      </c>
      <c r="V1386">
        <v>5.0602091505425051E-5</v>
      </c>
      <c r="W1386">
        <v>2.094648662023246E-4</v>
      </c>
      <c r="X1386">
        <v>2.5445697247050699E-5</v>
      </c>
      <c r="Y1386">
        <v>6.666666666666668E-2</v>
      </c>
      <c r="Z1386">
        <v>0.20599999999999999</v>
      </c>
      <c r="AA1386">
        <v>9.5000000000000001E-2</v>
      </c>
      <c r="AB1386">
        <v>0.69899999999999995</v>
      </c>
      <c r="AC1386">
        <v>0.7127</v>
      </c>
      <c r="AD1386" t="s">
        <v>48</v>
      </c>
      <c r="AE1386" t="s">
        <v>48</v>
      </c>
      <c r="AF1386" t="s">
        <v>48</v>
      </c>
    </row>
    <row r="1387" spans="1:32" hidden="1" outlineLevel="1" x14ac:dyDescent="0.2">
      <c r="A1387" t="s">
        <v>32283</v>
      </c>
      <c r="B1387" t="s">
        <v>32284</v>
      </c>
      <c r="C1387" t="s">
        <v>32285</v>
      </c>
      <c r="D1387" s="3"/>
      <c r="J1387" t="s">
        <v>32286</v>
      </c>
      <c r="K1387" t="s">
        <v>26311</v>
      </c>
      <c r="L1387" t="s">
        <v>1233</v>
      </c>
      <c r="M1387">
        <v>1</v>
      </c>
      <c r="P1387" s="2" t="s">
        <v>32287</v>
      </c>
      <c r="Q1387" t="s">
        <v>10060</v>
      </c>
      <c r="S1387">
        <v>1.225087209604681E-3</v>
      </c>
      <c r="T1387">
        <v>1.451373009331292E-5</v>
      </c>
      <c r="U1387">
        <v>6.8839246523566544E-5</v>
      </c>
      <c r="V1387">
        <v>9.6266689070034772E-5</v>
      </c>
      <c r="W1387">
        <v>4.9356900854036212E-4</v>
      </c>
      <c r="X1387">
        <v>9.7121795988641679E-5</v>
      </c>
      <c r="Y1387">
        <v>-4.4642857142857137E-2</v>
      </c>
      <c r="Z1387">
        <v>0.111</v>
      </c>
      <c r="AA1387">
        <v>0.11700000000000001</v>
      </c>
      <c r="AB1387">
        <v>0.77200000000000002</v>
      </c>
      <c r="AC1387">
        <v>-0.44469999999999998</v>
      </c>
      <c r="AD1387" t="s">
        <v>48</v>
      </c>
      <c r="AE1387" t="s">
        <v>48</v>
      </c>
      <c r="AF1387" t="s">
        <v>48</v>
      </c>
    </row>
    <row r="1388" spans="1:32" hidden="1" outlineLevel="1" x14ac:dyDescent="0.2">
      <c r="A1388" t="s">
        <v>32288</v>
      </c>
      <c r="B1388" t="s">
        <v>32289</v>
      </c>
      <c r="C1388" t="s">
        <v>32290</v>
      </c>
      <c r="D1388" s="3"/>
      <c r="J1388" t="s">
        <v>32291</v>
      </c>
      <c r="K1388" t="s">
        <v>26311</v>
      </c>
      <c r="L1388" t="s">
        <v>1233</v>
      </c>
      <c r="M1388">
        <v>1</v>
      </c>
      <c r="P1388" s="2" t="s">
        <v>32292</v>
      </c>
      <c r="Q1388" t="s">
        <v>47</v>
      </c>
      <c r="S1388">
        <v>6.6469679586589336E-4</v>
      </c>
      <c r="T1388">
        <v>3.8876728467585053E-6</v>
      </c>
      <c r="U1388">
        <v>2.5357736376463439E-5</v>
      </c>
      <c r="V1388">
        <v>5.5457872804254287E-5</v>
      </c>
      <c r="W1388">
        <v>2.8483441565185791E-4</v>
      </c>
      <c r="X1388">
        <v>4.9057933210860938E-5</v>
      </c>
      <c r="Y1388">
        <v>0</v>
      </c>
      <c r="Z1388">
        <v>0.16700000000000001</v>
      </c>
      <c r="AA1388">
        <v>0</v>
      </c>
      <c r="AB1388">
        <v>0.83299999999999996</v>
      </c>
      <c r="AC1388">
        <v>0.25</v>
      </c>
      <c r="AD1388" t="s">
        <v>48</v>
      </c>
      <c r="AE1388" t="s">
        <v>48</v>
      </c>
      <c r="AF1388" t="s">
        <v>48</v>
      </c>
    </row>
    <row r="1389" spans="1:32" hidden="1" outlineLevel="1" x14ac:dyDescent="0.2">
      <c r="A1389" t="s">
        <v>32293</v>
      </c>
      <c r="B1389" t="s">
        <v>32294</v>
      </c>
      <c r="C1389" t="s">
        <v>18011</v>
      </c>
      <c r="D1389" s="3"/>
      <c r="J1389" t="s">
        <v>32295</v>
      </c>
      <c r="K1389" t="s">
        <v>26311</v>
      </c>
      <c r="L1389" t="s">
        <v>1233</v>
      </c>
      <c r="M1389">
        <v>1</v>
      </c>
      <c r="P1389" s="2" t="s">
        <v>32296</v>
      </c>
      <c r="Q1389" t="s">
        <v>10060</v>
      </c>
      <c r="S1389">
        <v>1.0784324258565901E-3</v>
      </c>
      <c r="T1389">
        <v>8.196455382858403E-6</v>
      </c>
      <c r="U1389">
        <v>8.2284794189035892E-5</v>
      </c>
      <c r="V1389">
        <v>8.5282801592256874E-5</v>
      </c>
      <c r="W1389">
        <v>4.00770572014153E-4</v>
      </c>
      <c r="X1389">
        <v>1.2433390656951809E-4</v>
      </c>
      <c r="Y1389">
        <v>-6.6233766233766214E-2</v>
      </c>
      <c r="Z1389">
        <v>0.11</v>
      </c>
      <c r="AA1389">
        <v>8.3000000000000004E-2</v>
      </c>
      <c r="AB1389">
        <v>0.80700000000000005</v>
      </c>
      <c r="AC1389">
        <v>0.2732</v>
      </c>
      <c r="AD1389" t="s">
        <v>48</v>
      </c>
      <c r="AE1389" t="s">
        <v>48</v>
      </c>
      <c r="AF1389" t="s">
        <v>48</v>
      </c>
    </row>
    <row r="1390" spans="1:32" hidden="1" outlineLevel="1" x14ac:dyDescent="0.2">
      <c r="A1390" t="s">
        <v>32297</v>
      </c>
      <c r="B1390" t="s">
        <v>32298</v>
      </c>
      <c r="C1390" t="s">
        <v>12559</v>
      </c>
      <c r="D1390" s="3"/>
      <c r="J1390" t="s">
        <v>32299</v>
      </c>
      <c r="K1390" t="s">
        <v>26311</v>
      </c>
      <c r="L1390" t="s">
        <v>1233</v>
      </c>
      <c r="M1390">
        <v>1</v>
      </c>
      <c r="P1390" s="2" t="s">
        <v>32300</v>
      </c>
      <c r="Q1390" t="s">
        <v>10648</v>
      </c>
      <c r="S1390">
        <v>8.3107510581612587E-3</v>
      </c>
      <c r="T1390">
        <v>1.4241173630580309E-5</v>
      </c>
      <c r="U1390">
        <v>4.7706058248877534E-3</v>
      </c>
      <c r="V1390">
        <v>2.7991857496090228E-4</v>
      </c>
      <c r="W1390">
        <v>2.4680229835212231E-3</v>
      </c>
      <c r="X1390">
        <v>1.6806631174404169E-4</v>
      </c>
      <c r="Y1390">
        <v>8.5572562358276649E-2</v>
      </c>
      <c r="Z1390">
        <v>0.114</v>
      </c>
      <c r="AA1390">
        <v>0.11</v>
      </c>
      <c r="AB1390">
        <v>0.77600000000000002</v>
      </c>
      <c r="AC1390">
        <v>-0.877</v>
      </c>
      <c r="AD1390" t="s">
        <v>48</v>
      </c>
      <c r="AE1390" t="s">
        <v>48</v>
      </c>
      <c r="AF1390" t="s">
        <v>48</v>
      </c>
    </row>
    <row r="1391" spans="1:32" hidden="1" outlineLevel="1" x14ac:dyDescent="0.2">
      <c r="A1391" t="s">
        <v>32301</v>
      </c>
      <c r="B1391" t="s">
        <v>32302</v>
      </c>
      <c r="C1391" t="s">
        <v>27627</v>
      </c>
      <c r="D1391" s="3"/>
      <c r="J1391" t="s">
        <v>32303</v>
      </c>
      <c r="K1391" t="s">
        <v>26311</v>
      </c>
      <c r="L1391" t="s">
        <v>1233</v>
      </c>
      <c r="M1391">
        <v>1</v>
      </c>
      <c r="P1391" s="2" t="s">
        <v>32304</v>
      </c>
      <c r="Q1391" t="s">
        <v>47</v>
      </c>
      <c r="S1391">
        <v>7.7121611684560776E-4</v>
      </c>
      <c r="T1391">
        <v>2.9845821245544361E-6</v>
      </c>
      <c r="U1391">
        <v>2.4376833607675511E-5</v>
      </c>
      <c r="V1391">
        <v>5.3190804464975372E-5</v>
      </c>
      <c r="W1391">
        <v>3.8495133048854768E-4</v>
      </c>
      <c r="X1391">
        <v>4.8494188376935199E-5</v>
      </c>
      <c r="Y1391">
        <v>-0.2</v>
      </c>
      <c r="Z1391">
        <v>0</v>
      </c>
      <c r="AA1391">
        <v>0.189</v>
      </c>
      <c r="AB1391">
        <v>0.81100000000000005</v>
      </c>
      <c r="AC1391">
        <v>-0.42149999999999999</v>
      </c>
      <c r="AD1391" t="s">
        <v>48</v>
      </c>
      <c r="AE1391" t="s">
        <v>48</v>
      </c>
      <c r="AF1391" t="s">
        <v>48</v>
      </c>
    </row>
    <row r="1392" spans="1:32" hidden="1" outlineLevel="1" x14ac:dyDescent="0.2">
      <c r="A1392" t="s">
        <v>32305</v>
      </c>
      <c r="B1392" t="s">
        <v>32306</v>
      </c>
      <c r="C1392" t="s">
        <v>32307</v>
      </c>
      <c r="D1392" s="3"/>
      <c r="J1392" t="s">
        <v>32308</v>
      </c>
      <c r="K1392" t="s">
        <v>26311</v>
      </c>
      <c r="L1392" t="s">
        <v>1233</v>
      </c>
      <c r="M1392">
        <v>1</v>
      </c>
      <c r="P1392" s="2" t="s">
        <v>32309</v>
      </c>
      <c r="Q1392" t="s">
        <v>47</v>
      </c>
      <c r="S1392">
        <v>0.29936328530311579</v>
      </c>
      <c r="T1392">
        <v>1.6524418606422839E-4</v>
      </c>
      <c r="U1392">
        <v>3.5913924220949411E-3</v>
      </c>
      <c r="V1392">
        <v>3.5501774400472641E-2</v>
      </c>
      <c r="W1392">
        <v>9.780159592628479E-2</v>
      </c>
      <c r="X1392">
        <v>1.2559238821268079E-3</v>
      </c>
      <c r="Y1392">
        <v>-0.125</v>
      </c>
      <c r="Z1392">
        <v>8.7999999999999995E-2</v>
      </c>
      <c r="AA1392">
        <v>0.17100000000000001</v>
      </c>
      <c r="AB1392">
        <v>0.74099999999999999</v>
      </c>
      <c r="AC1392">
        <v>-0.62990000000000002</v>
      </c>
      <c r="AD1392" t="s">
        <v>48</v>
      </c>
      <c r="AE1392" t="s">
        <v>48</v>
      </c>
      <c r="AF1392" t="s">
        <v>48</v>
      </c>
    </row>
    <row r="1393" spans="1:32" hidden="1" outlineLevel="1" x14ac:dyDescent="0.2">
      <c r="A1393" t="s">
        <v>32310</v>
      </c>
      <c r="B1393" t="s">
        <v>32311</v>
      </c>
      <c r="C1393" t="s">
        <v>21006</v>
      </c>
      <c r="D1393" s="3"/>
      <c r="J1393" t="s">
        <v>32312</v>
      </c>
      <c r="K1393" t="s">
        <v>26311</v>
      </c>
      <c r="L1393" t="s">
        <v>1233</v>
      </c>
      <c r="M1393">
        <v>1</v>
      </c>
      <c r="P1393" s="2" t="s">
        <v>32313</v>
      </c>
      <c r="Q1393" t="s">
        <v>10831</v>
      </c>
      <c r="S1393">
        <v>3.9912792854011059E-3</v>
      </c>
      <c r="T1393">
        <v>1.123867696151137E-5</v>
      </c>
      <c r="U1393">
        <v>9.6571817994117737E-4</v>
      </c>
      <c r="V1393">
        <v>1.747974747559056E-4</v>
      </c>
      <c r="W1393">
        <v>1.36893498711288E-3</v>
      </c>
      <c r="X1393">
        <v>1.052761654136702E-4</v>
      </c>
      <c r="Y1393">
        <v>2.152222777222778E-2</v>
      </c>
      <c r="Z1393">
        <v>0.10299999999999999</v>
      </c>
      <c r="AA1393">
        <v>0.13200000000000001</v>
      </c>
      <c r="AB1393">
        <v>0.76500000000000001</v>
      </c>
      <c r="AC1393">
        <v>-0.9</v>
      </c>
      <c r="AD1393" t="s">
        <v>48</v>
      </c>
      <c r="AE1393" t="s">
        <v>48</v>
      </c>
      <c r="AF1393" t="s">
        <v>48</v>
      </c>
    </row>
    <row r="1394" spans="1:32" hidden="1" outlineLevel="1" x14ac:dyDescent="0.2">
      <c r="A1394" t="s">
        <v>32314</v>
      </c>
      <c r="B1394" t="s">
        <v>32315</v>
      </c>
      <c r="C1394" t="s">
        <v>32316</v>
      </c>
      <c r="D1394" s="3"/>
      <c r="J1394" t="s">
        <v>32317</v>
      </c>
      <c r="K1394" t="s">
        <v>26311</v>
      </c>
      <c r="L1394" t="s">
        <v>1233</v>
      </c>
      <c r="M1394">
        <v>1</v>
      </c>
      <c r="P1394" s="2" t="s">
        <v>32318</v>
      </c>
      <c r="Q1394" t="s">
        <v>47</v>
      </c>
      <c r="Y1394" t="s">
        <v>48</v>
      </c>
      <c r="Z1394" t="s">
        <v>48</v>
      </c>
      <c r="AA1394" t="s">
        <v>48</v>
      </c>
      <c r="AB1394" t="s">
        <v>48</v>
      </c>
      <c r="AC1394" t="s">
        <v>48</v>
      </c>
      <c r="AD1394" t="s">
        <v>48</v>
      </c>
      <c r="AE1394" t="s">
        <v>48</v>
      </c>
      <c r="AF1394" t="s">
        <v>48</v>
      </c>
    </row>
    <row r="1395" spans="1:32" hidden="1" outlineLevel="1" x14ac:dyDescent="0.2">
      <c r="A1395" t="s">
        <v>32319</v>
      </c>
      <c r="B1395" t="s">
        <v>32320</v>
      </c>
      <c r="C1395" t="s">
        <v>32321</v>
      </c>
      <c r="D1395" s="3"/>
      <c r="J1395" t="s">
        <v>32322</v>
      </c>
      <c r="K1395" t="s">
        <v>26311</v>
      </c>
      <c r="L1395" t="s">
        <v>1233</v>
      </c>
      <c r="M1395">
        <v>1</v>
      </c>
      <c r="P1395" s="2" t="s">
        <v>32323</v>
      </c>
      <c r="Q1395" t="s">
        <v>10471</v>
      </c>
      <c r="S1395">
        <v>3.2547127455472953E-2</v>
      </c>
      <c r="T1395">
        <v>1.0869700417970311E-5</v>
      </c>
      <c r="U1395">
        <v>4.9476121785119176E-4</v>
      </c>
      <c r="V1395">
        <v>7.0037628756836057E-4</v>
      </c>
      <c r="W1395">
        <v>1.3048014603555201E-2</v>
      </c>
      <c r="X1395">
        <v>6.220446084626019E-4</v>
      </c>
      <c r="Y1395">
        <v>0</v>
      </c>
      <c r="Z1395">
        <v>8.5999999999999993E-2</v>
      </c>
      <c r="AA1395">
        <v>0.192</v>
      </c>
      <c r="AB1395">
        <v>0.72199999999999998</v>
      </c>
      <c r="AC1395">
        <v>-0.47670000000000001</v>
      </c>
      <c r="AD1395" t="s">
        <v>48</v>
      </c>
      <c r="AE1395" t="s">
        <v>48</v>
      </c>
      <c r="AF1395" t="s">
        <v>48</v>
      </c>
    </row>
    <row r="1396" spans="1:32" hidden="1" outlineLevel="1" x14ac:dyDescent="0.2">
      <c r="A1396" t="s">
        <v>32324</v>
      </c>
      <c r="B1396" t="s">
        <v>32325</v>
      </c>
      <c r="C1396" t="s">
        <v>27888</v>
      </c>
      <c r="D1396" s="3"/>
      <c r="J1396" t="s">
        <v>32326</v>
      </c>
      <c r="K1396" t="s">
        <v>26311</v>
      </c>
      <c r="L1396" t="s">
        <v>1233</v>
      </c>
      <c r="M1396">
        <v>1</v>
      </c>
      <c r="P1396" s="2" t="s">
        <v>32327</v>
      </c>
      <c r="Q1396" t="s">
        <v>47</v>
      </c>
      <c r="S1396">
        <v>0.70387321710586548</v>
      </c>
      <c r="T1396">
        <v>1.8388975149719041E-5</v>
      </c>
      <c r="U1396">
        <v>6.9835754111409187E-3</v>
      </c>
      <c r="V1396">
        <v>7.3869421612471342E-4</v>
      </c>
      <c r="W1396">
        <v>0.66387045383453369</v>
      </c>
      <c r="X1396">
        <v>5.9166550636291504E-4</v>
      </c>
      <c r="Y1396">
        <v>3.9999999999999987E-2</v>
      </c>
      <c r="Z1396">
        <v>0.19800000000000001</v>
      </c>
      <c r="AA1396">
        <v>8.8999999999999996E-2</v>
      </c>
      <c r="AB1396">
        <v>0.71299999999999997</v>
      </c>
      <c r="AC1396">
        <v>0.3453</v>
      </c>
      <c r="AD1396" t="s">
        <v>48</v>
      </c>
      <c r="AE1396" t="s">
        <v>48</v>
      </c>
      <c r="AF1396" t="s">
        <v>48</v>
      </c>
    </row>
    <row r="1397" spans="1:32" hidden="1" outlineLevel="1" x14ac:dyDescent="0.2">
      <c r="A1397" t="s">
        <v>32328</v>
      </c>
      <c r="B1397" t="s">
        <v>32329</v>
      </c>
      <c r="C1397" t="s">
        <v>32330</v>
      </c>
      <c r="D1397" s="3"/>
      <c r="J1397" t="s">
        <v>32331</v>
      </c>
      <c r="K1397" t="s">
        <v>26311</v>
      </c>
      <c r="L1397" t="s">
        <v>1233</v>
      </c>
      <c r="M1397">
        <v>1</v>
      </c>
      <c r="P1397" s="2" t="s">
        <v>32332</v>
      </c>
      <c r="Q1397" t="s">
        <v>47</v>
      </c>
      <c r="S1397">
        <v>0.91651558876037598</v>
      </c>
      <c r="T1397">
        <v>1.5431275824084881E-4</v>
      </c>
      <c r="U1397">
        <v>9.3706196639686823E-4</v>
      </c>
      <c r="V1397">
        <v>1.337572187185287E-2</v>
      </c>
      <c r="W1397">
        <v>0.61218273639678955</v>
      </c>
      <c r="X1397">
        <v>0.25802925229072571</v>
      </c>
      <c r="Y1397">
        <v>-0.375</v>
      </c>
      <c r="Z1397">
        <v>0.13300000000000001</v>
      </c>
      <c r="AA1397">
        <v>0.29599999999999999</v>
      </c>
      <c r="AB1397">
        <v>0.57099999999999995</v>
      </c>
      <c r="AC1397">
        <v>-0.48470000000000002</v>
      </c>
      <c r="AD1397" t="s">
        <v>48</v>
      </c>
      <c r="AE1397" t="s">
        <v>48</v>
      </c>
      <c r="AF1397" t="s">
        <v>48</v>
      </c>
    </row>
    <row r="1398" spans="1:32" hidden="1" outlineLevel="1" x14ac:dyDescent="0.2">
      <c r="A1398" t="s">
        <v>32333</v>
      </c>
      <c r="B1398" t="s">
        <v>32334</v>
      </c>
      <c r="C1398" t="s">
        <v>32335</v>
      </c>
      <c r="D1398" s="3"/>
      <c r="J1398" t="s">
        <v>32336</v>
      </c>
      <c r="K1398" t="s">
        <v>26311</v>
      </c>
      <c r="L1398" t="s">
        <v>1233</v>
      </c>
      <c r="M1398">
        <v>1</v>
      </c>
      <c r="P1398" s="2" t="s">
        <v>32337</v>
      </c>
      <c r="Q1398" t="s">
        <v>47</v>
      </c>
      <c r="S1398">
        <v>1.085198135115206E-3</v>
      </c>
      <c r="T1398">
        <v>1.027330563374562E-5</v>
      </c>
      <c r="U1398">
        <v>6.4444240706507117E-5</v>
      </c>
      <c r="V1398">
        <v>1.2638307816814631E-4</v>
      </c>
      <c r="W1398">
        <v>3.8638929254375398E-4</v>
      </c>
      <c r="X1398">
        <v>1.3341721205506471E-4</v>
      </c>
      <c r="Y1398">
        <v>0.5</v>
      </c>
      <c r="Z1398">
        <v>0.156</v>
      </c>
      <c r="AA1398">
        <v>0</v>
      </c>
      <c r="AB1398">
        <v>0.84399999999999997</v>
      </c>
      <c r="AC1398">
        <v>0.82640000000000002</v>
      </c>
      <c r="AD1398" t="s">
        <v>48</v>
      </c>
      <c r="AE1398" t="s">
        <v>48</v>
      </c>
      <c r="AF1398" t="s">
        <v>48</v>
      </c>
    </row>
    <row r="1399" spans="1:32" hidden="1" outlineLevel="1" x14ac:dyDescent="0.2">
      <c r="A1399" t="s">
        <v>32338</v>
      </c>
      <c r="B1399" t="s">
        <v>32339</v>
      </c>
      <c r="C1399" t="s">
        <v>32340</v>
      </c>
      <c r="D1399" s="3"/>
      <c r="J1399" t="s">
        <v>32341</v>
      </c>
      <c r="K1399" t="s">
        <v>26311</v>
      </c>
      <c r="L1399" t="s">
        <v>1233</v>
      </c>
      <c r="M1399">
        <v>1</v>
      </c>
      <c r="P1399" s="2" t="s">
        <v>32342</v>
      </c>
      <c r="Q1399" t="s">
        <v>47</v>
      </c>
      <c r="S1399">
        <v>0.3720887303352356</v>
      </c>
      <c r="T1399">
        <v>6.2261387938633561E-5</v>
      </c>
      <c r="U1399">
        <v>0.1863813251256943</v>
      </c>
      <c r="V1399">
        <v>1.052875421009958E-3</v>
      </c>
      <c r="W1399">
        <v>5.1557701081037521E-2</v>
      </c>
      <c r="X1399">
        <v>7.7820243313908577E-4</v>
      </c>
      <c r="Y1399">
        <v>1.40625E-2</v>
      </c>
      <c r="Z1399">
        <v>4.2999999999999997E-2</v>
      </c>
      <c r="AA1399">
        <v>0.29099999999999998</v>
      </c>
      <c r="AB1399">
        <v>0.66700000000000004</v>
      </c>
      <c r="AC1399">
        <v>-0.99450000000000005</v>
      </c>
      <c r="AD1399" t="s">
        <v>48</v>
      </c>
      <c r="AE1399" t="s">
        <v>48</v>
      </c>
      <c r="AF1399" t="s">
        <v>48</v>
      </c>
    </row>
    <row r="1400" spans="1:32" hidden="1" outlineLevel="1" x14ac:dyDescent="0.2">
      <c r="A1400" t="s">
        <v>32343</v>
      </c>
      <c r="B1400" t="s">
        <v>32344</v>
      </c>
      <c r="C1400" t="s">
        <v>32345</v>
      </c>
      <c r="D1400" s="3"/>
      <c r="J1400" t="s">
        <v>32346</v>
      </c>
      <c r="K1400" t="s">
        <v>26311</v>
      </c>
      <c r="L1400" t="s">
        <v>1233</v>
      </c>
      <c r="M1400">
        <v>1</v>
      </c>
      <c r="P1400" s="2" t="s">
        <v>32347</v>
      </c>
      <c r="Q1400" t="s">
        <v>47</v>
      </c>
      <c r="S1400">
        <v>3.3087588963098819E-4</v>
      </c>
      <c r="T1400">
        <v>2.4128969471348678E-6</v>
      </c>
      <c r="U1400">
        <v>1.6894937289180231E-5</v>
      </c>
      <c r="V1400">
        <v>4.4305059418547899E-5</v>
      </c>
      <c r="W1400">
        <v>1.4345314411912111E-4</v>
      </c>
      <c r="X1400">
        <v>2.6055717171402651E-5</v>
      </c>
      <c r="Y1400">
        <v>-0.34999999999999992</v>
      </c>
      <c r="Z1400">
        <v>0</v>
      </c>
      <c r="AA1400">
        <v>0.17199999999999999</v>
      </c>
      <c r="AB1400">
        <v>0.82799999999999996</v>
      </c>
      <c r="AC1400">
        <v>-0.65710000000000002</v>
      </c>
      <c r="AD1400" t="s">
        <v>48</v>
      </c>
      <c r="AE1400" t="s">
        <v>48</v>
      </c>
      <c r="AF1400" t="s">
        <v>48</v>
      </c>
    </row>
    <row r="1401" spans="1:32" hidden="1" outlineLevel="1" x14ac:dyDescent="0.2">
      <c r="A1401" t="s">
        <v>32348</v>
      </c>
      <c r="B1401" t="s">
        <v>32349</v>
      </c>
      <c r="C1401" t="s">
        <v>32350</v>
      </c>
      <c r="D1401" s="3"/>
      <c r="J1401" t="s">
        <v>32351</v>
      </c>
      <c r="K1401" t="s">
        <v>26311</v>
      </c>
      <c r="L1401" t="s">
        <v>1233</v>
      </c>
      <c r="M1401">
        <v>1</v>
      </c>
      <c r="P1401" s="2" t="s">
        <v>32352</v>
      </c>
      <c r="Q1401" t="s">
        <v>47</v>
      </c>
      <c r="S1401">
        <v>0.37664949893951422</v>
      </c>
      <c r="T1401">
        <v>4.3555606680456549E-5</v>
      </c>
      <c r="U1401">
        <v>0.1241604685783386</v>
      </c>
      <c r="V1401">
        <v>2.7331183664500709E-3</v>
      </c>
      <c r="W1401">
        <v>7.5294211506843567E-2</v>
      </c>
      <c r="X1401">
        <v>1.365846721455455E-3</v>
      </c>
      <c r="Y1401">
        <v>0.1075441919191919</v>
      </c>
      <c r="Z1401">
        <v>0.17199999999999999</v>
      </c>
      <c r="AA1401">
        <v>9.7000000000000003E-2</v>
      </c>
      <c r="AB1401">
        <v>0.73199999999999998</v>
      </c>
      <c r="AC1401">
        <v>0.85740000000000005</v>
      </c>
      <c r="AD1401" t="s">
        <v>48</v>
      </c>
      <c r="AE1401" t="s">
        <v>48</v>
      </c>
      <c r="AF1401" t="s">
        <v>48</v>
      </c>
    </row>
    <row r="1402" spans="1:32" hidden="1" outlineLevel="1" x14ac:dyDescent="0.2">
      <c r="A1402" t="s">
        <v>32353</v>
      </c>
      <c r="B1402" t="s">
        <v>32354</v>
      </c>
      <c r="C1402" t="s">
        <v>32355</v>
      </c>
      <c r="D1402" s="3"/>
      <c r="J1402" t="s">
        <v>32356</v>
      </c>
      <c r="K1402" t="s">
        <v>26311</v>
      </c>
      <c r="L1402" t="s">
        <v>1233</v>
      </c>
      <c r="M1402">
        <v>1</v>
      </c>
      <c r="P1402" s="2" t="s">
        <v>32357</v>
      </c>
      <c r="Q1402" t="s">
        <v>10138</v>
      </c>
      <c r="S1402">
        <v>4.5725833624601364E-3</v>
      </c>
      <c r="T1402">
        <v>1.3955012036603881E-5</v>
      </c>
      <c r="U1402">
        <v>1.226769236382097E-4</v>
      </c>
      <c r="V1402">
        <v>1.4306083903647959E-4</v>
      </c>
      <c r="W1402">
        <v>1.519399113021791E-3</v>
      </c>
      <c r="X1402">
        <v>4.4663541484624147E-4</v>
      </c>
      <c r="Y1402">
        <v>0.10606060606060611</v>
      </c>
      <c r="Z1402">
        <v>0.128</v>
      </c>
      <c r="AA1402">
        <v>0.105</v>
      </c>
      <c r="AB1402">
        <v>0.76700000000000002</v>
      </c>
      <c r="AC1402">
        <v>-0.3926</v>
      </c>
      <c r="AD1402" t="s">
        <v>48</v>
      </c>
      <c r="AE1402" t="s">
        <v>48</v>
      </c>
      <c r="AF1402" t="s">
        <v>48</v>
      </c>
    </row>
    <row r="1403" spans="1:32" hidden="1" outlineLevel="1" x14ac:dyDescent="0.2">
      <c r="A1403" t="s">
        <v>32358</v>
      </c>
      <c r="B1403" t="s">
        <v>32359</v>
      </c>
      <c r="C1403" t="s">
        <v>32360</v>
      </c>
      <c r="D1403" s="3"/>
      <c r="J1403" t="s">
        <v>32361</v>
      </c>
      <c r="K1403" t="s">
        <v>26311</v>
      </c>
      <c r="L1403" t="s">
        <v>1233</v>
      </c>
      <c r="M1403">
        <v>1</v>
      </c>
      <c r="P1403" s="2" t="s">
        <v>32362</v>
      </c>
      <c r="Q1403" t="s">
        <v>47</v>
      </c>
      <c r="S1403">
        <v>4.1268614586442709E-4</v>
      </c>
      <c r="T1403">
        <v>1.853455842137919E-6</v>
      </c>
      <c r="U1403">
        <v>1.8503988030715849E-5</v>
      </c>
      <c r="V1403">
        <v>5.0421163905411959E-5</v>
      </c>
      <c r="W1403">
        <v>1.8292109598405659E-4</v>
      </c>
      <c r="X1403">
        <v>1.9435319700278338E-5</v>
      </c>
      <c r="Y1403">
        <v>0</v>
      </c>
      <c r="Z1403">
        <v>0</v>
      </c>
      <c r="AA1403">
        <v>0</v>
      </c>
      <c r="AB1403">
        <v>1</v>
      </c>
      <c r="AC1403">
        <v>0</v>
      </c>
      <c r="AD1403" t="s">
        <v>48</v>
      </c>
      <c r="AE1403" t="s">
        <v>48</v>
      </c>
      <c r="AF1403" t="s">
        <v>48</v>
      </c>
    </row>
    <row r="1404" spans="1:32" hidden="1" outlineLevel="1" x14ac:dyDescent="0.2">
      <c r="A1404" t="s">
        <v>32363</v>
      </c>
      <c r="B1404" t="s">
        <v>32364</v>
      </c>
      <c r="C1404" t="s">
        <v>32365</v>
      </c>
      <c r="D1404" s="3"/>
      <c r="J1404" t="s">
        <v>32366</v>
      </c>
      <c r="K1404" t="s">
        <v>26311</v>
      </c>
      <c r="L1404" t="s">
        <v>1233</v>
      </c>
      <c r="M1404">
        <v>1</v>
      </c>
      <c r="P1404" s="2" t="s">
        <v>32367</v>
      </c>
      <c r="Q1404" t="s">
        <v>47</v>
      </c>
      <c r="S1404">
        <v>0.73918193578720093</v>
      </c>
      <c r="T1404">
        <v>4.5084860175848007E-5</v>
      </c>
      <c r="U1404">
        <v>7.1012318134307861E-2</v>
      </c>
      <c r="V1404">
        <v>3.087308956310153E-3</v>
      </c>
      <c r="W1404">
        <v>0.52027225494384766</v>
      </c>
      <c r="X1404">
        <v>7.6590955723077059E-4</v>
      </c>
      <c r="Y1404">
        <v>9.1044372294372303E-2</v>
      </c>
      <c r="Z1404">
        <v>0.10100000000000001</v>
      </c>
      <c r="AA1404">
        <v>0.193</v>
      </c>
      <c r="AB1404">
        <v>0.70599999999999996</v>
      </c>
      <c r="AC1404">
        <v>-0.98309999999999997</v>
      </c>
      <c r="AD1404" t="s">
        <v>48</v>
      </c>
      <c r="AE1404" t="s">
        <v>48</v>
      </c>
      <c r="AF1404" t="s">
        <v>48</v>
      </c>
    </row>
    <row r="1405" spans="1:32" hidden="1" outlineLevel="1" x14ac:dyDescent="0.2">
      <c r="A1405" t="s">
        <v>32368</v>
      </c>
      <c r="B1405" t="s">
        <v>32369</v>
      </c>
      <c r="C1405" t="s">
        <v>32370</v>
      </c>
      <c r="D1405" s="3"/>
      <c r="J1405" t="s">
        <v>32371</v>
      </c>
      <c r="K1405" t="s">
        <v>26311</v>
      </c>
      <c r="L1405" t="s">
        <v>1233</v>
      </c>
      <c r="M1405">
        <v>1</v>
      </c>
      <c r="P1405" s="2" t="s">
        <v>32372</v>
      </c>
      <c r="Q1405" t="s">
        <v>47</v>
      </c>
      <c r="S1405">
        <v>4.1794250719249249E-3</v>
      </c>
      <c r="T1405">
        <v>8.6898680820013396E-6</v>
      </c>
      <c r="U1405">
        <v>1.016981841530651E-4</v>
      </c>
      <c r="V1405">
        <v>1.3333797687664631E-4</v>
      </c>
      <c r="W1405">
        <v>1.2736546341329811E-3</v>
      </c>
      <c r="X1405">
        <v>3.3031674684025353E-4</v>
      </c>
      <c r="Y1405">
        <v>-0.18333333333333329</v>
      </c>
      <c r="Z1405">
        <v>0.129</v>
      </c>
      <c r="AA1405">
        <v>0.152</v>
      </c>
      <c r="AB1405">
        <v>0.71899999999999997</v>
      </c>
      <c r="AC1405">
        <v>-0.68659999999999999</v>
      </c>
      <c r="AD1405" t="s">
        <v>48</v>
      </c>
      <c r="AE1405" t="s">
        <v>48</v>
      </c>
      <c r="AF1405" t="s">
        <v>48</v>
      </c>
    </row>
    <row r="1406" spans="1:32" hidden="1" outlineLevel="1" x14ac:dyDescent="0.2">
      <c r="A1406" t="s">
        <v>32373</v>
      </c>
      <c r="B1406" t="s">
        <v>32374</v>
      </c>
      <c r="C1406" t="s">
        <v>32375</v>
      </c>
      <c r="D1406" s="3"/>
      <c r="J1406" t="s">
        <v>32376</v>
      </c>
      <c r="K1406" t="s">
        <v>26311</v>
      </c>
      <c r="L1406" t="s">
        <v>1233</v>
      </c>
      <c r="M1406">
        <v>1</v>
      </c>
      <c r="P1406" s="2" t="s">
        <v>32377</v>
      </c>
      <c r="Q1406" t="s">
        <v>47</v>
      </c>
      <c r="S1406">
        <v>0.96231347322463989</v>
      </c>
      <c r="T1406">
        <v>2.3149806656874719E-4</v>
      </c>
      <c r="U1406">
        <v>0.56430214643478394</v>
      </c>
      <c r="V1406">
        <v>2.2738857660442591E-3</v>
      </c>
      <c r="W1406">
        <v>0.8234940767288208</v>
      </c>
      <c r="X1406">
        <v>3.347996156662703E-3</v>
      </c>
      <c r="Y1406">
        <v>0</v>
      </c>
      <c r="Z1406">
        <v>6.2E-2</v>
      </c>
      <c r="AA1406">
        <v>4.2000000000000003E-2</v>
      </c>
      <c r="AB1406">
        <v>0.89600000000000002</v>
      </c>
      <c r="AC1406">
        <v>0.1346</v>
      </c>
      <c r="AD1406" t="s">
        <v>48</v>
      </c>
      <c r="AE1406" t="s">
        <v>48</v>
      </c>
      <c r="AF1406" t="s">
        <v>48</v>
      </c>
    </row>
    <row r="1407" spans="1:32" hidden="1" outlineLevel="1" x14ac:dyDescent="0.2">
      <c r="A1407" t="s">
        <v>32378</v>
      </c>
      <c r="B1407" t="s">
        <v>32379</v>
      </c>
      <c r="C1407" t="s">
        <v>32380</v>
      </c>
      <c r="D1407" s="3"/>
      <c r="J1407" t="s">
        <v>32381</v>
      </c>
      <c r="K1407" t="s">
        <v>26311</v>
      </c>
      <c r="L1407" t="s">
        <v>1233</v>
      </c>
      <c r="M1407">
        <v>1</v>
      </c>
      <c r="P1407" s="2" t="s">
        <v>32382</v>
      </c>
      <c r="Q1407" t="s">
        <v>47</v>
      </c>
      <c r="S1407">
        <v>0.43079596757888788</v>
      </c>
      <c r="T1407">
        <v>6.2704515585210174E-5</v>
      </c>
      <c r="U1407">
        <v>0.36066663265228271</v>
      </c>
      <c r="V1407">
        <v>3.2469478901475668E-3</v>
      </c>
      <c r="W1407">
        <v>7.5441949069499969E-2</v>
      </c>
      <c r="X1407">
        <v>8.9107616804540157E-4</v>
      </c>
      <c r="Y1407">
        <v>0.1413888888888889</v>
      </c>
      <c r="Z1407">
        <v>0.182</v>
      </c>
      <c r="AA1407">
        <v>4.9000000000000002E-2</v>
      </c>
      <c r="AB1407">
        <v>0.76900000000000002</v>
      </c>
      <c r="AC1407">
        <v>0.96930000000000005</v>
      </c>
      <c r="AD1407" t="s">
        <v>48</v>
      </c>
      <c r="AE1407" t="s">
        <v>48</v>
      </c>
      <c r="AF1407" t="s">
        <v>48</v>
      </c>
    </row>
    <row r="1408" spans="1:32" hidden="1" outlineLevel="1" x14ac:dyDescent="0.2">
      <c r="A1408" t="s">
        <v>32383</v>
      </c>
      <c r="B1408" t="s">
        <v>32384</v>
      </c>
      <c r="C1408" t="s">
        <v>32385</v>
      </c>
      <c r="D1408" s="3"/>
      <c r="J1408" t="s">
        <v>32386</v>
      </c>
      <c r="K1408" t="s">
        <v>26311</v>
      </c>
      <c r="L1408" t="s">
        <v>1233</v>
      </c>
      <c r="M1408">
        <v>1</v>
      </c>
      <c r="P1408" s="2" t="s">
        <v>32387</v>
      </c>
      <c r="Q1408" t="s">
        <v>47</v>
      </c>
      <c r="S1408">
        <v>5.7468614540994167E-3</v>
      </c>
      <c r="T1408">
        <v>4.6219956857385114E-6</v>
      </c>
      <c r="U1408">
        <v>1.194772994494997E-4</v>
      </c>
      <c r="V1408">
        <v>1.634417858440429E-4</v>
      </c>
      <c r="W1408">
        <v>3.7716419901698832E-3</v>
      </c>
      <c r="X1408">
        <v>8.8816879724618047E-5</v>
      </c>
      <c r="Y1408">
        <v>0</v>
      </c>
      <c r="Z1408">
        <v>0</v>
      </c>
      <c r="AA1408">
        <v>0</v>
      </c>
      <c r="AB1408">
        <v>1</v>
      </c>
      <c r="AC1408">
        <v>0</v>
      </c>
      <c r="AD1408" t="s">
        <v>48</v>
      </c>
      <c r="AE1408" t="s">
        <v>48</v>
      </c>
      <c r="AF1408" t="s">
        <v>48</v>
      </c>
    </row>
    <row r="1409" spans="1:32" hidden="1" outlineLevel="1" x14ac:dyDescent="0.2">
      <c r="A1409" t="s">
        <v>32388</v>
      </c>
      <c r="B1409" t="s">
        <v>32389</v>
      </c>
      <c r="C1409" t="s">
        <v>32390</v>
      </c>
      <c r="D1409" s="3"/>
      <c r="J1409" t="s">
        <v>32391</v>
      </c>
      <c r="K1409" t="s">
        <v>26311</v>
      </c>
      <c r="L1409" t="s">
        <v>1233</v>
      </c>
      <c r="M1409">
        <v>1</v>
      </c>
      <c r="P1409" s="2" t="s">
        <v>32392</v>
      </c>
      <c r="Q1409" t="s">
        <v>47</v>
      </c>
      <c r="S1409">
        <v>0.79535752534866333</v>
      </c>
      <c r="T1409">
        <v>1.3181993563193831E-4</v>
      </c>
      <c r="U1409">
        <v>0.67369794845581055</v>
      </c>
      <c r="V1409">
        <v>3.821015357971191E-3</v>
      </c>
      <c r="W1409">
        <v>8.0112166702747345E-2</v>
      </c>
      <c r="X1409">
        <v>2.631661482155323E-3</v>
      </c>
      <c r="Y1409">
        <v>0.45</v>
      </c>
      <c r="Z1409">
        <v>7.9000000000000001E-2</v>
      </c>
      <c r="AA1409">
        <v>0.25600000000000001</v>
      </c>
      <c r="AB1409">
        <v>0.66500000000000004</v>
      </c>
      <c r="AC1409">
        <v>-0.53510000000000002</v>
      </c>
      <c r="AD1409" t="s">
        <v>48</v>
      </c>
      <c r="AE1409" t="s">
        <v>48</v>
      </c>
      <c r="AF1409" t="s">
        <v>48</v>
      </c>
    </row>
    <row r="1410" spans="1:32" hidden="1" outlineLevel="1" x14ac:dyDescent="0.2">
      <c r="A1410" t="s">
        <v>32393</v>
      </c>
      <c r="B1410" t="s">
        <v>32394</v>
      </c>
      <c r="C1410" t="s">
        <v>32395</v>
      </c>
      <c r="D1410" s="3"/>
      <c r="J1410" t="s">
        <v>32396</v>
      </c>
      <c r="K1410" t="s">
        <v>26311</v>
      </c>
      <c r="L1410" t="s">
        <v>1233</v>
      </c>
      <c r="M1410">
        <v>1</v>
      </c>
      <c r="P1410" s="2" t="s">
        <v>32397</v>
      </c>
      <c r="Q1410" t="s">
        <v>10648</v>
      </c>
      <c r="S1410">
        <v>0.66805154085159302</v>
      </c>
      <c r="T1410">
        <v>7.0356712967623025E-5</v>
      </c>
      <c r="U1410">
        <v>0.4377797544002533</v>
      </c>
      <c r="V1410">
        <v>4.898762796074152E-3</v>
      </c>
      <c r="W1410">
        <v>0.34296929836273188</v>
      </c>
      <c r="X1410">
        <v>6.9753965362906456E-4</v>
      </c>
      <c r="Y1410">
        <v>0.375</v>
      </c>
      <c r="Z1410">
        <v>0.13500000000000001</v>
      </c>
      <c r="AA1410">
        <v>0.124</v>
      </c>
      <c r="AB1410">
        <v>0.74099999999999999</v>
      </c>
      <c r="AC1410">
        <v>-0.19170000000000001</v>
      </c>
      <c r="AD1410" t="s">
        <v>48</v>
      </c>
      <c r="AE1410" t="s">
        <v>48</v>
      </c>
      <c r="AF1410" t="s">
        <v>48</v>
      </c>
    </row>
    <row r="1411" spans="1:32" hidden="1" outlineLevel="1" x14ac:dyDescent="0.2">
      <c r="A1411" t="s">
        <v>32398</v>
      </c>
      <c r="B1411" t="s">
        <v>32399</v>
      </c>
      <c r="C1411" t="s">
        <v>32400</v>
      </c>
      <c r="D1411" s="3"/>
      <c r="J1411" t="s">
        <v>32401</v>
      </c>
      <c r="K1411" t="s">
        <v>26311</v>
      </c>
      <c r="L1411" t="s">
        <v>1233</v>
      </c>
      <c r="M1411">
        <v>1</v>
      </c>
      <c r="P1411" s="2" t="s">
        <v>32402</v>
      </c>
      <c r="Q1411" t="s">
        <v>47</v>
      </c>
      <c r="S1411">
        <v>1.48842753842473E-2</v>
      </c>
      <c r="T1411">
        <v>1.6902076822589152E-5</v>
      </c>
      <c r="U1411">
        <v>1.7166024190373719E-4</v>
      </c>
      <c r="V1411">
        <v>4.4084573164582253E-4</v>
      </c>
      <c r="W1411">
        <v>2.215830842033029E-3</v>
      </c>
      <c r="X1411">
        <v>3.2639664132148032E-3</v>
      </c>
      <c r="Y1411">
        <v>0</v>
      </c>
      <c r="Z1411">
        <v>0</v>
      </c>
      <c r="AA1411">
        <v>0</v>
      </c>
      <c r="AB1411">
        <v>1</v>
      </c>
      <c r="AC1411">
        <v>0</v>
      </c>
      <c r="AD1411" t="s">
        <v>48</v>
      </c>
      <c r="AE1411" t="s">
        <v>48</v>
      </c>
      <c r="AF1411" t="s">
        <v>48</v>
      </c>
    </row>
    <row r="1412" spans="1:32" hidden="1" outlineLevel="1" x14ac:dyDescent="0.2">
      <c r="A1412" t="s">
        <v>32403</v>
      </c>
      <c r="B1412" t="s">
        <v>32404</v>
      </c>
      <c r="C1412" t="s">
        <v>32405</v>
      </c>
      <c r="D1412" s="3"/>
      <c r="J1412" t="s">
        <v>32406</v>
      </c>
      <c r="K1412" t="s">
        <v>26311</v>
      </c>
      <c r="L1412" t="s">
        <v>1233</v>
      </c>
      <c r="M1412">
        <v>1</v>
      </c>
      <c r="P1412" s="2" t="s">
        <v>32407</v>
      </c>
      <c r="Q1412" t="s">
        <v>47</v>
      </c>
      <c r="S1412">
        <v>1.0188289452344179E-3</v>
      </c>
      <c r="T1412">
        <v>8.3561380961327814E-6</v>
      </c>
      <c r="U1412">
        <v>6.6145745222456753E-5</v>
      </c>
      <c r="V1412">
        <v>8.3584622188936919E-5</v>
      </c>
      <c r="W1412">
        <v>4.2987795313820237E-4</v>
      </c>
      <c r="X1412">
        <v>8.669312228448689E-5</v>
      </c>
      <c r="Y1412">
        <v>9.3055555555555558E-2</v>
      </c>
      <c r="Z1412">
        <v>9.8000000000000004E-2</v>
      </c>
      <c r="AA1412">
        <v>0.16200000000000001</v>
      </c>
      <c r="AB1412">
        <v>0.74</v>
      </c>
      <c r="AC1412">
        <v>-0.75009999999999999</v>
      </c>
      <c r="AD1412" t="s">
        <v>48</v>
      </c>
      <c r="AE1412" t="s">
        <v>48</v>
      </c>
      <c r="AF1412" t="s">
        <v>48</v>
      </c>
    </row>
    <row r="1413" spans="1:32" hidden="1" outlineLevel="1" x14ac:dyDescent="0.2">
      <c r="A1413" t="s">
        <v>32408</v>
      </c>
      <c r="B1413" t="s">
        <v>32409</v>
      </c>
      <c r="C1413" t="s">
        <v>32410</v>
      </c>
      <c r="D1413" s="3"/>
      <c r="J1413" t="s">
        <v>32411</v>
      </c>
      <c r="K1413" t="s">
        <v>26311</v>
      </c>
      <c r="L1413" t="s">
        <v>1233</v>
      </c>
      <c r="M1413">
        <v>1</v>
      </c>
      <c r="P1413" s="2" t="s">
        <v>32412</v>
      </c>
      <c r="Q1413" t="s">
        <v>47</v>
      </c>
      <c r="S1413">
        <v>3.7514464929699902E-3</v>
      </c>
      <c r="T1413">
        <v>1.3814259727951139E-4</v>
      </c>
      <c r="U1413">
        <v>3.4927186788991088E-4</v>
      </c>
      <c r="V1413">
        <v>2.175628760596737E-4</v>
      </c>
      <c r="W1413">
        <v>1.6671624034643171E-3</v>
      </c>
      <c r="X1413">
        <v>2.0720768952742219E-4</v>
      </c>
      <c r="Y1413">
        <v>7.6785714285714304E-2</v>
      </c>
      <c r="Z1413">
        <v>4.7E-2</v>
      </c>
      <c r="AA1413">
        <v>0.128</v>
      </c>
      <c r="AB1413">
        <v>0.82499999999999996</v>
      </c>
      <c r="AC1413">
        <v>-0.93010000000000004</v>
      </c>
      <c r="AD1413" t="s">
        <v>48</v>
      </c>
      <c r="AE1413" t="s">
        <v>48</v>
      </c>
      <c r="AF1413" t="s">
        <v>48</v>
      </c>
    </row>
    <row r="1414" spans="1:32" hidden="1" outlineLevel="1" x14ac:dyDescent="0.2">
      <c r="A1414" t="s">
        <v>32413</v>
      </c>
      <c r="B1414" t="s">
        <v>32414</v>
      </c>
      <c r="C1414" t="s">
        <v>32415</v>
      </c>
      <c r="D1414" s="3"/>
      <c r="J1414" t="s">
        <v>32416</v>
      </c>
      <c r="K1414" t="s">
        <v>26311</v>
      </c>
      <c r="L1414" t="s">
        <v>1233</v>
      </c>
      <c r="M1414">
        <v>1</v>
      </c>
      <c r="P1414" s="2" t="s">
        <v>32417</v>
      </c>
      <c r="Q1414" t="s">
        <v>10060</v>
      </c>
      <c r="S1414">
        <v>0.51423513889312744</v>
      </c>
      <c r="T1414">
        <v>1.1882388207595799E-4</v>
      </c>
      <c r="U1414">
        <v>0.21673014760017401</v>
      </c>
      <c r="V1414">
        <v>4.4045080430805683E-3</v>
      </c>
      <c r="W1414">
        <v>5.4255053400993347E-2</v>
      </c>
      <c r="X1414">
        <v>1.149519253522158E-2</v>
      </c>
      <c r="Y1414">
        <v>9.2857142857142846E-2</v>
      </c>
      <c r="Z1414">
        <v>7.5999999999999998E-2</v>
      </c>
      <c r="AA1414">
        <v>0.14000000000000001</v>
      </c>
      <c r="AB1414">
        <v>0.78400000000000003</v>
      </c>
      <c r="AC1414">
        <v>-0.57189999999999996</v>
      </c>
      <c r="AD1414" t="s">
        <v>48</v>
      </c>
      <c r="AE1414" t="s">
        <v>48</v>
      </c>
      <c r="AF1414" t="s">
        <v>48</v>
      </c>
    </row>
    <row r="1415" spans="1:32" hidden="1" outlineLevel="1" x14ac:dyDescent="0.2">
      <c r="A1415" t="s">
        <v>32418</v>
      </c>
      <c r="B1415" t="s">
        <v>32419</v>
      </c>
      <c r="C1415" t="s">
        <v>32420</v>
      </c>
      <c r="D1415" s="3"/>
      <c r="J1415" t="s">
        <v>32421</v>
      </c>
      <c r="K1415" t="s">
        <v>26311</v>
      </c>
      <c r="L1415" t="s">
        <v>1233</v>
      </c>
      <c r="M1415">
        <v>1</v>
      </c>
      <c r="P1415" s="2" t="s">
        <v>32422</v>
      </c>
      <c r="Q1415" t="s">
        <v>47</v>
      </c>
      <c r="S1415">
        <v>6.2621268443763256E-4</v>
      </c>
      <c r="T1415">
        <v>3.3766623346309639E-6</v>
      </c>
      <c r="U1415">
        <v>2.6378713300800879E-5</v>
      </c>
      <c r="V1415">
        <v>8.4526109276339412E-5</v>
      </c>
      <c r="W1415">
        <v>2.0336627494543791E-4</v>
      </c>
      <c r="X1415">
        <v>5.7394161558477208E-5</v>
      </c>
      <c r="Y1415">
        <v>1</v>
      </c>
      <c r="Z1415">
        <v>0.48399999999999999</v>
      </c>
      <c r="AA1415">
        <v>0</v>
      </c>
      <c r="AB1415">
        <v>0.51600000000000001</v>
      </c>
      <c r="AC1415">
        <v>0.68920000000000003</v>
      </c>
      <c r="AD1415" t="s">
        <v>48</v>
      </c>
      <c r="AE1415" t="s">
        <v>48</v>
      </c>
      <c r="AF1415" t="s">
        <v>48</v>
      </c>
    </row>
    <row r="1416" spans="1:32" hidden="1" outlineLevel="1" x14ac:dyDescent="0.2">
      <c r="A1416" t="s">
        <v>32423</v>
      </c>
      <c r="B1416" t="s">
        <v>32424</v>
      </c>
      <c r="C1416" t="s">
        <v>32425</v>
      </c>
      <c r="D1416" s="3"/>
      <c r="J1416" t="s">
        <v>32426</v>
      </c>
      <c r="K1416" t="s">
        <v>26311</v>
      </c>
      <c r="L1416" t="s">
        <v>1233</v>
      </c>
      <c r="M1416">
        <v>1</v>
      </c>
      <c r="P1416" s="2" t="s">
        <v>32427</v>
      </c>
      <c r="Q1416" t="s">
        <v>47</v>
      </c>
      <c r="S1416">
        <v>9.579709148965776E-4</v>
      </c>
      <c r="T1416">
        <v>8.1883617895073257E-6</v>
      </c>
      <c r="U1416">
        <v>4.7948440624168143E-5</v>
      </c>
      <c r="V1416">
        <v>7.8570621553808451E-5</v>
      </c>
      <c r="W1416">
        <v>3.6206762888468802E-4</v>
      </c>
      <c r="X1416">
        <v>1.075989130185917E-4</v>
      </c>
      <c r="Y1416">
        <v>-4.583333333333333E-2</v>
      </c>
      <c r="Z1416">
        <v>0.17</v>
      </c>
      <c r="AA1416">
        <v>0.106</v>
      </c>
      <c r="AB1416">
        <v>0.72399999999999998</v>
      </c>
      <c r="AC1416">
        <v>0.74660000000000004</v>
      </c>
      <c r="AD1416" t="s">
        <v>48</v>
      </c>
      <c r="AE1416" t="s">
        <v>48</v>
      </c>
      <c r="AF1416" t="s">
        <v>48</v>
      </c>
    </row>
    <row r="1417" spans="1:32" hidden="1" outlineLevel="1" x14ac:dyDescent="0.2">
      <c r="A1417" t="s">
        <v>32428</v>
      </c>
      <c r="B1417" t="s">
        <v>32429</v>
      </c>
      <c r="C1417" t="s">
        <v>28435</v>
      </c>
      <c r="D1417" s="3"/>
      <c r="J1417" t="s">
        <v>32430</v>
      </c>
      <c r="K1417" t="s">
        <v>26311</v>
      </c>
      <c r="L1417" t="s">
        <v>1233</v>
      </c>
      <c r="M1417">
        <v>1</v>
      </c>
      <c r="P1417" s="2" t="s">
        <v>32431</v>
      </c>
      <c r="Q1417" t="s">
        <v>47</v>
      </c>
      <c r="S1417">
        <v>3.0545287881977862E-4</v>
      </c>
      <c r="T1417">
        <v>2.2807932964497009E-6</v>
      </c>
      <c r="U1417">
        <v>2.051895717158914E-5</v>
      </c>
      <c r="V1417">
        <v>5.2039682486793033E-5</v>
      </c>
      <c r="W1417">
        <v>1.2832068023271859E-4</v>
      </c>
      <c r="X1417">
        <v>1.9802673705271449E-5</v>
      </c>
      <c r="Y1417">
        <v>0</v>
      </c>
      <c r="Z1417">
        <v>0.437</v>
      </c>
      <c r="AA1417">
        <v>0</v>
      </c>
      <c r="AB1417">
        <v>0.56299999999999994</v>
      </c>
      <c r="AC1417">
        <v>0.47670000000000001</v>
      </c>
      <c r="AD1417" t="s">
        <v>48</v>
      </c>
      <c r="AE1417" t="s">
        <v>48</v>
      </c>
      <c r="AF1417" t="s">
        <v>48</v>
      </c>
    </row>
    <row r="1418" spans="1:32" hidden="1" outlineLevel="1" x14ac:dyDescent="0.2">
      <c r="A1418" t="s">
        <v>32432</v>
      </c>
      <c r="B1418" t="s">
        <v>32433</v>
      </c>
      <c r="C1418" t="s">
        <v>32434</v>
      </c>
      <c r="D1418" s="3"/>
      <c r="J1418" t="s">
        <v>14166</v>
      </c>
      <c r="K1418" t="s">
        <v>26311</v>
      </c>
      <c r="L1418" t="s">
        <v>1233</v>
      </c>
      <c r="M1418">
        <v>1</v>
      </c>
      <c r="P1418" s="2" t="s">
        <v>32435</v>
      </c>
      <c r="Q1418" t="s">
        <v>47</v>
      </c>
      <c r="Y1418" t="s">
        <v>48</v>
      </c>
      <c r="Z1418" t="s">
        <v>48</v>
      </c>
      <c r="AA1418" t="s">
        <v>48</v>
      </c>
      <c r="AB1418" t="s">
        <v>48</v>
      </c>
      <c r="AC1418" t="s">
        <v>48</v>
      </c>
      <c r="AD1418" t="s">
        <v>48</v>
      </c>
      <c r="AE1418" t="s">
        <v>48</v>
      </c>
      <c r="AF1418" t="s">
        <v>48</v>
      </c>
    </row>
    <row r="1419" spans="1:32" hidden="1" outlineLevel="1" x14ac:dyDescent="0.2">
      <c r="A1419" t="s">
        <v>32436</v>
      </c>
      <c r="B1419" t="s">
        <v>32437</v>
      </c>
      <c r="C1419" t="s">
        <v>30098</v>
      </c>
      <c r="D1419" s="3"/>
      <c r="J1419" t="s">
        <v>32438</v>
      </c>
      <c r="K1419" t="s">
        <v>26311</v>
      </c>
      <c r="L1419" t="s">
        <v>1233</v>
      </c>
      <c r="M1419">
        <v>1</v>
      </c>
      <c r="P1419" s="2" t="s">
        <v>32439</v>
      </c>
      <c r="Q1419" t="s">
        <v>47</v>
      </c>
      <c r="S1419">
        <v>2.222224604338408E-3</v>
      </c>
      <c r="T1419">
        <v>2.9945873393444341E-5</v>
      </c>
      <c r="U1419">
        <v>7.6322176028043032E-5</v>
      </c>
      <c r="V1419">
        <v>3.9469375042244792E-4</v>
      </c>
      <c r="W1419">
        <v>5.0315691623836756E-4</v>
      </c>
      <c r="X1419">
        <v>1.672700018389151E-4</v>
      </c>
      <c r="Y1419">
        <v>0.09</v>
      </c>
      <c r="Z1419">
        <v>0.185</v>
      </c>
      <c r="AA1419">
        <v>3.5999999999999997E-2</v>
      </c>
      <c r="AB1419">
        <v>0.77900000000000003</v>
      </c>
      <c r="AC1419">
        <v>0.89680000000000004</v>
      </c>
      <c r="AD1419" t="s">
        <v>48</v>
      </c>
      <c r="AE1419" t="s">
        <v>48</v>
      </c>
      <c r="AF1419" t="s">
        <v>48</v>
      </c>
    </row>
    <row r="1420" spans="1:32" hidden="1" outlineLevel="1" x14ac:dyDescent="0.2">
      <c r="A1420" t="s">
        <v>32440</v>
      </c>
      <c r="B1420" t="s">
        <v>32441</v>
      </c>
      <c r="C1420" t="s">
        <v>32442</v>
      </c>
      <c r="D1420" s="3"/>
      <c r="J1420" t="s">
        <v>32443</v>
      </c>
      <c r="K1420" t="s">
        <v>26311</v>
      </c>
      <c r="L1420" t="s">
        <v>1233</v>
      </c>
      <c r="M1420">
        <v>1</v>
      </c>
      <c r="P1420" s="2" t="s">
        <v>32444</v>
      </c>
      <c r="Q1420" t="s">
        <v>47</v>
      </c>
      <c r="S1420">
        <v>8.5801229579374194E-4</v>
      </c>
      <c r="T1420">
        <v>1.227930624736473E-5</v>
      </c>
      <c r="U1420">
        <v>5.8084624470211572E-5</v>
      </c>
      <c r="V1420">
        <v>1.222087303176522E-4</v>
      </c>
      <c r="W1420">
        <v>2.7725484687834978E-4</v>
      </c>
      <c r="X1420">
        <v>1.1535576777532699E-4</v>
      </c>
      <c r="Y1420">
        <v>8.3333333333333329E-2</v>
      </c>
      <c r="Z1420">
        <v>3.6999999999999998E-2</v>
      </c>
      <c r="AA1420">
        <v>6.4000000000000001E-2</v>
      </c>
      <c r="AB1420">
        <v>0.89900000000000002</v>
      </c>
      <c r="AC1420">
        <v>-0.21460000000000001</v>
      </c>
      <c r="AD1420" t="s">
        <v>48</v>
      </c>
      <c r="AE1420" t="s">
        <v>48</v>
      </c>
      <c r="AF1420" t="s">
        <v>48</v>
      </c>
    </row>
    <row r="1421" spans="1:32" hidden="1" outlineLevel="1" x14ac:dyDescent="0.2">
      <c r="A1421" t="s">
        <v>32445</v>
      </c>
      <c r="B1421" t="s">
        <v>32446</v>
      </c>
      <c r="C1421" t="s">
        <v>32447</v>
      </c>
      <c r="D1421" s="3"/>
      <c r="J1421" t="s">
        <v>32448</v>
      </c>
      <c r="K1421" t="s">
        <v>26311</v>
      </c>
      <c r="L1421" t="s">
        <v>1233</v>
      </c>
      <c r="M1421">
        <v>1</v>
      </c>
      <c r="P1421" s="2" t="s">
        <v>32449</v>
      </c>
      <c r="Q1421" t="s">
        <v>47</v>
      </c>
      <c r="S1421">
        <v>4.6328315511345858E-4</v>
      </c>
      <c r="T1421">
        <v>3.494419843264041E-6</v>
      </c>
      <c r="U1421">
        <v>2.227923869213555E-5</v>
      </c>
      <c r="V1421">
        <v>4.8697951569920413E-5</v>
      </c>
      <c r="W1421">
        <v>2.0467527792789039E-4</v>
      </c>
      <c r="X1421">
        <v>2.9876329790567979E-5</v>
      </c>
      <c r="Y1421">
        <v>-0.125</v>
      </c>
      <c r="Z1421">
        <v>0</v>
      </c>
      <c r="AA1421">
        <v>0</v>
      </c>
      <c r="AB1421">
        <v>1</v>
      </c>
      <c r="AC1421">
        <v>0</v>
      </c>
      <c r="AD1421" t="s">
        <v>48</v>
      </c>
      <c r="AE1421" t="s">
        <v>48</v>
      </c>
      <c r="AF1421" t="s">
        <v>48</v>
      </c>
    </row>
    <row r="1422" spans="1:32" hidden="1" outlineLevel="1" x14ac:dyDescent="0.2">
      <c r="A1422" t="s">
        <v>32450</v>
      </c>
      <c r="B1422" t="s">
        <v>32451</v>
      </c>
      <c r="C1422" t="s">
        <v>32452</v>
      </c>
      <c r="D1422" s="3"/>
      <c r="J1422" t="s">
        <v>32453</v>
      </c>
      <c r="K1422" t="s">
        <v>26311</v>
      </c>
      <c r="L1422" t="s">
        <v>1233</v>
      </c>
      <c r="M1422">
        <v>1</v>
      </c>
      <c r="P1422" s="2" t="s">
        <v>32454</v>
      </c>
      <c r="Q1422" t="s">
        <v>10132</v>
      </c>
      <c r="S1422">
        <v>0.446738600730896</v>
      </c>
      <c r="T1422">
        <v>3.1552241125609732E-5</v>
      </c>
      <c r="U1422">
        <v>1.067742612212896E-2</v>
      </c>
      <c r="V1422">
        <v>2.9090479947626591E-3</v>
      </c>
      <c r="W1422">
        <v>0.2123716473579407</v>
      </c>
      <c r="X1422">
        <v>2.41935858502984E-3</v>
      </c>
      <c r="Y1422">
        <v>-0.4</v>
      </c>
      <c r="Z1422">
        <v>0</v>
      </c>
      <c r="AA1422">
        <v>0.191</v>
      </c>
      <c r="AB1422">
        <v>0.80900000000000005</v>
      </c>
      <c r="AC1422">
        <v>-0.76449999999999996</v>
      </c>
      <c r="AD1422" t="s">
        <v>48</v>
      </c>
      <c r="AE1422" t="s">
        <v>48</v>
      </c>
      <c r="AF1422" t="s">
        <v>48</v>
      </c>
    </row>
    <row r="1423" spans="1:32" hidden="1" outlineLevel="1" x14ac:dyDescent="0.2">
      <c r="A1423" t="s">
        <v>32455</v>
      </c>
      <c r="B1423" t="s">
        <v>32456</v>
      </c>
      <c r="C1423" t="s">
        <v>32457</v>
      </c>
      <c r="D1423" s="3"/>
      <c r="J1423" t="s">
        <v>32458</v>
      </c>
      <c r="K1423" t="s">
        <v>26311</v>
      </c>
      <c r="L1423" t="s">
        <v>1233</v>
      </c>
      <c r="M1423">
        <v>1</v>
      </c>
      <c r="P1423" s="2" t="s">
        <v>32459</v>
      </c>
      <c r="Q1423" t="s">
        <v>47</v>
      </c>
      <c r="S1423">
        <v>0.1720185577869415</v>
      </c>
      <c r="T1423">
        <v>2.4577322619734329E-5</v>
      </c>
      <c r="U1423">
        <v>7.3692560195922852E-2</v>
      </c>
      <c r="V1423">
        <v>9.114727727137506E-4</v>
      </c>
      <c r="W1423">
        <v>7.1253955364227295E-2</v>
      </c>
      <c r="X1423">
        <v>4.3549685506150132E-4</v>
      </c>
      <c r="Y1423">
        <v>1.564153439153438E-2</v>
      </c>
      <c r="Z1423">
        <v>9.4E-2</v>
      </c>
      <c r="AA1423">
        <v>0.107</v>
      </c>
      <c r="AB1423">
        <v>0.79900000000000004</v>
      </c>
      <c r="AC1423">
        <v>-0.77059999999999995</v>
      </c>
      <c r="AD1423" t="s">
        <v>48</v>
      </c>
      <c r="AE1423" t="s">
        <v>48</v>
      </c>
      <c r="AF1423" t="s">
        <v>48</v>
      </c>
    </row>
    <row r="1424" spans="1:32" hidden="1" outlineLevel="1" x14ac:dyDescent="0.2">
      <c r="A1424" t="s">
        <v>32460</v>
      </c>
      <c r="B1424" t="s">
        <v>32456</v>
      </c>
      <c r="C1424" t="s">
        <v>14139</v>
      </c>
      <c r="D1424" s="3"/>
      <c r="J1424" t="s">
        <v>32461</v>
      </c>
      <c r="K1424" t="s">
        <v>26311</v>
      </c>
      <c r="L1424" t="s">
        <v>1233</v>
      </c>
      <c r="M1424">
        <v>1</v>
      </c>
      <c r="P1424" s="2" t="s">
        <v>32462</v>
      </c>
      <c r="Q1424" t="s">
        <v>13084</v>
      </c>
      <c r="S1424">
        <v>5.0226389430463314E-3</v>
      </c>
      <c r="T1424">
        <v>1.261600300495047E-5</v>
      </c>
      <c r="U1424">
        <v>5.0991273019462824E-4</v>
      </c>
      <c r="V1424">
        <v>1.6960551147349179E-4</v>
      </c>
      <c r="W1424">
        <v>2.289745956659317E-3</v>
      </c>
      <c r="X1424">
        <v>3.0126908677630132E-4</v>
      </c>
      <c r="Y1424">
        <v>0.13777056277056279</v>
      </c>
      <c r="Z1424">
        <v>5.3999999999999999E-2</v>
      </c>
      <c r="AA1424">
        <v>0.11799999999999999</v>
      </c>
      <c r="AB1424">
        <v>0.82799999999999996</v>
      </c>
      <c r="AC1424">
        <v>-0.93769999999999998</v>
      </c>
      <c r="AD1424" t="s">
        <v>48</v>
      </c>
      <c r="AE1424" t="s">
        <v>48</v>
      </c>
      <c r="AF1424" t="s">
        <v>48</v>
      </c>
    </row>
    <row r="1425" spans="1:32" hidden="1" outlineLevel="1" x14ac:dyDescent="0.2">
      <c r="A1425" t="s">
        <v>32463</v>
      </c>
      <c r="B1425" t="s">
        <v>32464</v>
      </c>
      <c r="C1425" t="s">
        <v>32465</v>
      </c>
      <c r="D1425" s="3"/>
      <c r="J1425" t="s">
        <v>32466</v>
      </c>
      <c r="K1425" t="s">
        <v>26311</v>
      </c>
      <c r="L1425" t="s">
        <v>1233</v>
      </c>
      <c r="M1425">
        <v>1</v>
      </c>
      <c r="P1425" s="2" t="s">
        <v>32467</v>
      </c>
      <c r="Q1425" t="s">
        <v>10060</v>
      </c>
      <c r="S1425">
        <v>3.8708376232534651E-3</v>
      </c>
      <c r="T1425">
        <v>5.3339163059717984E-6</v>
      </c>
      <c r="U1425">
        <v>8.2515020039863884E-5</v>
      </c>
      <c r="V1425">
        <v>1.310173101956025E-4</v>
      </c>
      <c r="W1425">
        <v>1.8848213367164131E-3</v>
      </c>
      <c r="X1425">
        <v>9.4548500783275813E-5</v>
      </c>
      <c r="Y1425">
        <v>0</v>
      </c>
      <c r="Z1425">
        <v>0</v>
      </c>
      <c r="AA1425">
        <v>0</v>
      </c>
      <c r="AB1425">
        <v>1</v>
      </c>
      <c r="AC1425">
        <v>0</v>
      </c>
      <c r="AD1425" t="s">
        <v>48</v>
      </c>
      <c r="AE1425" t="s">
        <v>48</v>
      </c>
      <c r="AF1425" t="s">
        <v>48</v>
      </c>
    </row>
    <row r="1426" spans="1:32" hidden="1" outlineLevel="1" x14ac:dyDescent="0.2">
      <c r="A1426" t="s">
        <v>32468</v>
      </c>
      <c r="B1426" t="s">
        <v>32469</v>
      </c>
      <c r="C1426" t="s">
        <v>32470</v>
      </c>
      <c r="D1426" s="3"/>
      <c r="J1426" t="s">
        <v>32471</v>
      </c>
      <c r="K1426" t="s">
        <v>26311</v>
      </c>
      <c r="L1426" t="s">
        <v>1233</v>
      </c>
      <c r="M1426">
        <v>1</v>
      </c>
      <c r="P1426" s="2" t="s">
        <v>32472</v>
      </c>
      <c r="Q1426" t="s">
        <v>10060</v>
      </c>
      <c r="S1426">
        <v>0.99510043859481812</v>
      </c>
      <c r="T1426">
        <v>3.246779553592205E-3</v>
      </c>
      <c r="U1426">
        <v>0.87863457202911377</v>
      </c>
      <c r="V1426">
        <v>1.3182577677071089E-2</v>
      </c>
      <c r="W1426">
        <v>0.96771150827407837</v>
      </c>
      <c r="X1426">
        <v>1.401401869952679E-2</v>
      </c>
      <c r="Y1426">
        <v>3.4444444444444458E-2</v>
      </c>
      <c r="Z1426">
        <v>0.14699999999999999</v>
      </c>
      <c r="AA1426">
        <v>0.23100000000000001</v>
      </c>
      <c r="AB1426">
        <v>0.623</v>
      </c>
      <c r="AC1426">
        <v>-0.92190000000000005</v>
      </c>
      <c r="AD1426" t="s">
        <v>48</v>
      </c>
      <c r="AE1426" t="s">
        <v>48</v>
      </c>
      <c r="AF1426" t="s">
        <v>48</v>
      </c>
    </row>
    <row r="1427" spans="1:32" hidden="1" outlineLevel="1" x14ac:dyDescent="0.2">
      <c r="A1427" t="s">
        <v>32473</v>
      </c>
      <c r="B1427" t="s">
        <v>32474</v>
      </c>
      <c r="C1427" t="s">
        <v>32475</v>
      </c>
      <c r="D1427" s="3"/>
      <c r="J1427" t="s">
        <v>32476</v>
      </c>
      <c r="K1427" t="s">
        <v>26311</v>
      </c>
      <c r="L1427" t="s">
        <v>1233</v>
      </c>
      <c r="M1427">
        <v>1</v>
      </c>
      <c r="P1427" s="2" t="s">
        <v>32477</v>
      </c>
      <c r="Q1427" t="s">
        <v>47</v>
      </c>
      <c r="S1427">
        <v>8.1332161789759994E-4</v>
      </c>
      <c r="T1427">
        <v>1.314439487032359E-5</v>
      </c>
      <c r="U1427">
        <v>6.6932618210557848E-5</v>
      </c>
      <c r="V1427">
        <v>6.6793421865440905E-5</v>
      </c>
      <c r="W1427">
        <v>3.0808098381385213E-4</v>
      </c>
      <c r="X1427">
        <v>1.0982618550769981E-4</v>
      </c>
      <c r="Y1427">
        <v>0.25317460317460322</v>
      </c>
      <c r="Z1427">
        <v>7.9000000000000001E-2</v>
      </c>
      <c r="AA1427">
        <v>4.2999999999999997E-2</v>
      </c>
      <c r="AB1427">
        <v>0.878</v>
      </c>
      <c r="AC1427">
        <v>0.8891</v>
      </c>
      <c r="AD1427" t="s">
        <v>48</v>
      </c>
      <c r="AE1427" t="s">
        <v>48</v>
      </c>
      <c r="AF1427" t="s">
        <v>48</v>
      </c>
    </row>
    <row r="1428" spans="1:32" hidden="1" outlineLevel="1" x14ac:dyDescent="0.2">
      <c r="A1428" t="s">
        <v>32478</v>
      </c>
      <c r="B1428" t="s">
        <v>32479</v>
      </c>
      <c r="C1428" t="s">
        <v>32480</v>
      </c>
      <c r="D1428" s="3"/>
      <c r="J1428" t="s">
        <v>32481</v>
      </c>
      <c r="K1428" t="s">
        <v>26311</v>
      </c>
      <c r="L1428" t="s">
        <v>1233</v>
      </c>
      <c r="M1428">
        <v>1</v>
      </c>
      <c r="P1428" s="2" t="s">
        <v>32482</v>
      </c>
      <c r="Q1428" t="s">
        <v>47</v>
      </c>
      <c r="S1428">
        <v>5.0162924453616142E-3</v>
      </c>
      <c r="T1428">
        <v>5.5597292885067873E-6</v>
      </c>
      <c r="U1428">
        <v>9.5267176220659167E-5</v>
      </c>
      <c r="V1428">
        <v>1.3685536396224049E-4</v>
      </c>
      <c r="W1428">
        <v>2.9987322632223372E-3</v>
      </c>
      <c r="X1428">
        <v>9.6860792837105691E-5</v>
      </c>
      <c r="Y1428">
        <v>-0.10925925925925931</v>
      </c>
      <c r="Z1428">
        <v>7.1999999999999995E-2</v>
      </c>
      <c r="AA1428">
        <v>3.3000000000000002E-2</v>
      </c>
      <c r="AB1428">
        <v>0.89500000000000002</v>
      </c>
      <c r="AC1428">
        <v>0.30599999999999999</v>
      </c>
      <c r="AD1428" t="s">
        <v>48</v>
      </c>
      <c r="AE1428" t="s">
        <v>48</v>
      </c>
      <c r="AF1428" t="s">
        <v>48</v>
      </c>
    </row>
    <row r="1429" spans="1:32" hidden="1" outlineLevel="1" x14ac:dyDescent="0.2">
      <c r="A1429" t="s">
        <v>32483</v>
      </c>
      <c r="B1429" t="s">
        <v>32484</v>
      </c>
      <c r="C1429" t="s">
        <v>32485</v>
      </c>
      <c r="D1429" s="3"/>
      <c r="J1429" t="s">
        <v>32486</v>
      </c>
      <c r="K1429" t="s">
        <v>26311</v>
      </c>
      <c r="L1429" t="s">
        <v>1233</v>
      </c>
      <c r="M1429">
        <v>1</v>
      </c>
      <c r="P1429" s="2" t="s">
        <v>32487</v>
      </c>
      <c r="Q1429" t="s">
        <v>47</v>
      </c>
      <c r="S1429">
        <v>8.5462657734751701E-3</v>
      </c>
      <c r="T1429">
        <v>5.3078952078067232E-6</v>
      </c>
      <c r="U1429">
        <v>8.5530387877952307E-5</v>
      </c>
      <c r="V1429">
        <v>5.1567493937909603E-4</v>
      </c>
      <c r="W1429">
        <v>2.4304930120706558E-3</v>
      </c>
      <c r="X1429">
        <v>6.9556012749671936E-4</v>
      </c>
      <c r="Y1429">
        <v>0</v>
      </c>
      <c r="Z1429">
        <v>0</v>
      </c>
      <c r="AA1429">
        <v>0</v>
      </c>
      <c r="AB1429">
        <v>1</v>
      </c>
      <c r="AC1429">
        <v>0</v>
      </c>
      <c r="AD1429" t="s">
        <v>48</v>
      </c>
      <c r="AE1429" t="s">
        <v>48</v>
      </c>
      <c r="AF1429" t="s">
        <v>48</v>
      </c>
    </row>
    <row r="1430" spans="1:32" hidden="1" outlineLevel="1" x14ac:dyDescent="0.2">
      <c r="A1430" t="s">
        <v>32488</v>
      </c>
      <c r="B1430" t="s">
        <v>32489</v>
      </c>
      <c r="C1430" t="s">
        <v>31485</v>
      </c>
      <c r="D1430" s="3"/>
      <c r="J1430" t="s">
        <v>32490</v>
      </c>
      <c r="K1430" t="s">
        <v>26311</v>
      </c>
      <c r="L1430" t="s">
        <v>1233</v>
      </c>
      <c r="M1430">
        <v>1</v>
      </c>
      <c r="P1430" s="2" t="s">
        <v>32491</v>
      </c>
      <c r="Q1430" t="s">
        <v>47</v>
      </c>
      <c r="S1430">
        <v>5.8103521587327123E-4</v>
      </c>
      <c r="T1430">
        <v>8.6909949459368363E-6</v>
      </c>
      <c r="U1430">
        <v>3.7457095459103578E-5</v>
      </c>
      <c r="V1430">
        <v>7.7924218203406781E-5</v>
      </c>
      <c r="W1430">
        <v>2.051072078756988E-4</v>
      </c>
      <c r="X1430">
        <v>8.161787991411984E-5</v>
      </c>
      <c r="Y1430">
        <v>0.20833333333333329</v>
      </c>
      <c r="Z1430">
        <v>0.113</v>
      </c>
      <c r="AA1430">
        <v>0</v>
      </c>
      <c r="AB1430">
        <v>0.88700000000000001</v>
      </c>
      <c r="AC1430">
        <v>0.63060000000000005</v>
      </c>
      <c r="AD1430" t="s">
        <v>48</v>
      </c>
      <c r="AE1430" t="s">
        <v>48</v>
      </c>
      <c r="AF1430" t="s">
        <v>48</v>
      </c>
    </row>
    <row r="1431" spans="1:32" hidden="1" outlineLevel="1" x14ac:dyDescent="0.2">
      <c r="A1431" t="s">
        <v>32492</v>
      </c>
      <c r="B1431" t="s">
        <v>32493</v>
      </c>
      <c r="C1431" t="s">
        <v>32494</v>
      </c>
      <c r="D1431" s="3"/>
      <c r="J1431" t="s">
        <v>32495</v>
      </c>
      <c r="K1431" t="s">
        <v>26311</v>
      </c>
      <c r="L1431" t="s">
        <v>1233</v>
      </c>
      <c r="M1431">
        <v>1</v>
      </c>
      <c r="P1431" s="2" t="s">
        <v>32496</v>
      </c>
      <c r="Q1431" t="s">
        <v>47</v>
      </c>
      <c r="S1431">
        <v>0.1029712110757828</v>
      </c>
      <c r="T1431">
        <v>1.1324499610054771E-5</v>
      </c>
      <c r="U1431">
        <v>3.9735267637297511E-4</v>
      </c>
      <c r="V1431">
        <v>1.9569899886846538E-3</v>
      </c>
      <c r="W1431">
        <v>7.5261101126670837E-2</v>
      </c>
      <c r="X1431">
        <v>6.0416467022150755E-4</v>
      </c>
      <c r="Y1431">
        <v>0.17838345864661651</v>
      </c>
      <c r="Z1431">
        <v>0.15</v>
      </c>
      <c r="AA1431">
        <v>0.14599999999999999</v>
      </c>
      <c r="AB1431">
        <v>0.70399999999999996</v>
      </c>
      <c r="AC1431">
        <v>0.24160000000000001</v>
      </c>
      <c r="AD1431" t="s">
        <v>48</v>
      </c>
      <c r="AE1431" t="s">
        <v>48</v>
      </c>
      <c r="AF1431" t="s">
        <v>48</v>
      </c>
    </row>
    <row r="1432" spans="1:32" hidden="1" outlineLevel="1" x14ac:dyDescent="0.2">
      <c r="A1432" t="s">
        <v>32497</v>
      </c>
      <c r="B1432" t="s">
        <v>32498</v>
      </c>
      <c r="C1432" t="s">
        <v>32499</v>
      </c>
      <c r="D1432" s="3"/>
      <c r="J1432" t="s">
        <v>32500</v>
      </c>
      <c r="K1432" t="s">
        <v>26311</v>
      </c>
      <c r="L1432" t="s">
        <v>1233</v>
      </c>
      <c r="M1432">
        <v>1</v>
      </c>
      <c r="P1432" s="2" t="s">
        <v>32501</v>
      </c>
      <c r="Q1432" t="s">
        <v>47</v>
      </c>
      <c r="S1432">
        <v>0.12895941734313959</v>
      </c>
      <c r="T1432">
        <v>1.0781471246446021E-5</v>
      </c>
      <c r="U1432">
        <v>4.3792719952762132E-4</v>
      </c>
      <c r="V1432">
        <v>3.1065605580806728E-3</v>
      </c>
      <c r="W1432">
        <v>5.9344500303268433E-2</v>
      </c>
      <c r="X1432">
        <v>4.5473792124539608E-4</v>
      </c>
      <c r="Y1432">
        <v>-0.1</v>
      </c>
      <c r="Z1432">
        <v>0.13</v>
      </c>
      <c r="AA1432">
        <v>0.193</v>
      </c>
      <c r="AB1432">
        <v>0.67700000000000005</v>
      </c>
      <c r="AC1432">
        <v>-5.3100000000000001E-2</v>
      </c>
      <c r="AD1432" t="s">
        <v>48</v>
      </c>
      <c r="AE1432" t="s">
        <v>48</v>
      </c>
      <c r="AF1432" t="s">
        <v>48</v>
      </c>
    </row>
    <row r="1433" spans="1:32" hidden="1" outlineLevel="1" x14ac:dyDescent="0.2">
      <c r="A1433" t="s">
        <v>32502</v>
      </c>
      <c r="B1433" t="s">
        <v>32503</v>
      </c>
      <c r="C1433" t="s">
        <v>32504</v>
      </c>
      <c r="D1433" s="3"/>
      <c r="J1433" t="s">
        <v>32505</v>
      </c>
      <c r="K1433" t="s">
        <v>26311</v>
      </c>
      <c r="L1433" t="s">
        <v>1233</v>
      </c>
      <c r="M1433">
        <v>1</v>
      </c>
      <c r="P1433" s="2" t="s">
        <v>32506</v>
      </c>
      <c r="Q1433" t="s">
        <v>47</v>
      </c>
      <c r="S1433">
        <v>1.659176871180534E-2</v>
      </c>
      <c r="T1433">
        <v>4.4378821257851087E-6</v>
      </c>
      <c r="U1433">
        <v>1.4745032240170991E-4</v>
      </c>
      <c r="V1433">
        <v>1.540644298074767E-4</v>
      </c>
      <c r="W1433">
        <v>9.874916635453701E-3</v>
      </c>
      <c r="X1433">
        <v>3.2607279717922211E-4</v>
      </c>
      <c r="Y1433">
        <v>-0.5</v>
      </c>
      <c r="Z1433">
        <v>0.13</v>
      </c>
      <c r="AA1433">
        <v>0.13600000000000001</v>
      </c>
      <c r="AB1433">
        <v>0.73399999999999999</v>
      </c>
      <c r="AC1433">
        <v>-0.29599999999999999</v>
      </c>
      <c r="AD1433" t="s">
        <v>48</v>
      </c>
      <c r="AE1433" t="s">
        <v>48</v>
      </c>
      <c r="AF1433" t="s">
        <v>48</v>
      </c>
    </row>
    <row r="1434" spans="1:32" hidden="1" outlineLevel="1" x14ac:dyDescent="0.2">
      <c r="A1434" t="s">
        <v>32507</v>
      </c>
      <c r="B1434" t="s">
        <v>32508</v>
      </c>
      <c r="C1434" t="s">
        <v>25029</v>
      </c>
      <c r="D1434" s="3"/>
      <c r="J1434" t="s">
        <v>32509</v>
      </c>
      <c r="K1434" t="s">
        <v>26311</v>
      </c>
      <c r="L1434" t="s">
        <v>1233</v>
      </c>
      <c r="M1434">
        <v>1</v>
      </c>
      <c r="P1434" s="2" t="s">
        <v>32510</v>
      </c>
      <c r="Q1434" t="s">
        <v>10060</v>
      </c>
      <c r="S1434">
        <v>0.34606200456619263</v>
      </c>
      <c r="T1434">
        <v>1.120105571317254E-5</v>
      </c>
      <c r="U1434">
        <v>6.6895026247948408E-4</v>
      </c>
      <c r="V1434">
        <v>6.3420494552701712E-4</v>
      </c>
      <c r="W1434">
        <v>0.30141076445579529</v>
      </c>
      <c r="X1434">
        <v>2.6383105432614679E-4</v>
      </c>
      <c r="Y1434">
        <v>6.3333333333333325E-2</v>
      </c>
      <c r="Z1434">
        <v>7.3999999999999996E-2</v>
      </c>
      <c r="AA1434">
        <v>0.129</v>
      </c>
      <c r="AB1434">
        <v>0.79800000000000004</v>
      </c>
      <c r="AC1434">
        <v>-0.96079999999999999</v>
      </c>
      <c r="AD1434" t="s">
        <v>48</v>
      </c>
      <c r="AE1434" t="s">
        <v>48</v>
      </c>
      <c r="AF1434" t="s">
        <v>48</v>
      </c>
    </row>
    <row r="1435" spans="1:32" hidden="1" outlineLevel="1" x14ac:dyDescent="0.2">
      <c r="A1435" t="s">
        <v>32511</v>
      </c>
      <c r="B1435" t="s">
        <v>32512</v>
      </c>
      <c r="C1435" t="s">
        <v>32513</v>
      </c>
      <c r="D1435" s="3"/>
      <c r="J1435" t="s">
        <v>32514</v>
      </c>
      <c r="K1435" t="s">
        <v>26311</v>
      </c>
      <c r="L1435" t="s">
        <v>1233</v>
      </c>
      <c r="M1435">
        <v>1</v>
      </c>
      <c r="P1435" s="2" t="s">
        <v>32515</v>
      </c>
      <c r="Q1435" t="s">
        <v>47</v>
      </c>
      <c r="S1435">
        <v>0.91232454776763916</v>
      </c>
      <c r="T1435">
        <v>1.2432169751264149E-4</v>
      </c>
      <c r="U1435">
        <v>0.38150021433830261</v>
      </c>
      <c r="V1435">
        <v>1.2406033929437401E-3</v>
      </c>
      <c r="W1435">
        <v>0.71489030122756958</v>
      </c>
      <c r="X1435">
        <v>8.4570463513955474E-4</v>
      </c>
      <c r="Y1435">
        <v>7.6948051948051932E-2</v>
      </c>
      <c r="Z1435">
        <v>0.123</v>
      </c>
      <c r="AA1435">
        <v>6.8000000000000005E-2</v>
      </c>
      <c r="AB1435">
        <v>0.80900000000000005</v>
      </c>
      <c r="AC1435">
        <v>0.80100000000000005</v>
      </c>
      <c r="AD1435" t="s">
        <v>48</v>
      </c>
      <c r="AE1435" t="s">
        <v>48</v>
      </c>
      <c r="AF1435" t="s">
        <v>48</v>
      </c>
    </row>
    <row r="1436" spans="1:32" hidden="1" outlineLevel="1" x14ac:dyDescent="0.2">
      <c r="A1436" t="s">
        <v>32516</v>
      </c>
      <c r="B1436" t="s">
        <v>32517</v>
      </c>
      <c r="C1436" t="s">
        <v>32518</v>
      </c>
      <c r="D1436" s="3"/>
      <c r="J1436" t="s">
        <v>32519</v>
      </c>
      <c r="K1436" t="s">
        <v>26311</v>
      </c>
      <c r="L1436" t="s">
        <v>1233</v>
      </c>
      <c r="M1436">
        <v>1</v>
      </c>
      <c r="P1436" s="2" t="s">
        <v>32520</v>
      </c>
      <c r="Q1436" t="s">
        <v>47</v>
      </c>
      <c r="S1436">
        <v>6.1264008283615112E-2</v>
      </c>
      <c r="T1436">
        <v>5.30373836227227E-5</v>
      </c>
      <c r="U1436">
        <v>3.9321579970419407E-3</v>
      </c>
      <c r="V1436">
        <v>4.2471797205507764E-3</v>
      </c>
      <c r="W1436">
        <v>3.6937759723514318E-3</v>
      </c>
      <c r="X1436">
        <v>1.1107217520475389E-2</v>
      </c>
      <c r="Y1436">
        <v>0.4</v>
      </c>
      <c r="Z1436">
        <v>5.8999999999999997E-2</v>
      </c>
      <c r="AA1436">
        <v>0.10299999999999999</v>
      </c>
      <c r="AB1436">
        <v>0.83699999999999997</v>
      </c>
      <c r="AC1436">
        <v>-4.2799999999999998E-2</v>
      </c>
      <c r="AD1436" t="s">
        <v>48</v>
      </c>
      <c r="AE1436" t="s">
        <v>48</v>
      </c>
      <c r="AF1436" t="s">
        <v>48</v>
      </c>
    </row>
    <row r="1437" spans="1:32" hidden="1" outlineLevel="1" x14ac:dyDescent="0.2">
      <c r="A1437" t="s">
        <v>32521</v>
      </c>
      <c r="B1437" t="s">
        <v>32522</v>
      </c>
      <c r="C1437" t="s">
        <v>10293</v>
      </c>
      <c r="D1437" s="3"/>
      <c r="J1437" t="s">
        <v>32523</v>
      </c>
      <c r="K1437" t="s">
        <v>26311</v>
      </c>
      <c r="L1437" t="s">
        <v>1233</v>
      </c>
      <c r="M1437">
        <v>1</v>
      </c>
      <c r="P1437" s="2" t="s">
        <v>32524</v>
      </c>
      <c r="Q1437" t="s">
        <v>47</v>
      </c>
      <c r="S1437">
        <v>3.0442178249359131E-3</v>
      </c>
      <c r="T1437">
        <v>7.3014884947042447E-6</v>
      </c>
      <c r="U1437">
        <v>6.4960426243487746E-5</v>
      </c>
      <c r="V1437">
        <v>1.6907379904296249E-4</v>
      </c>
      <c r="W1437">
        <v>1.0038528125733139E-3</v>
      </c>
      <c r="X1437">
        <v>1.9047289970330891E-4</v>
      </c>
      <c r="Y1437">
        <v>0.16666666666666671</v>
      </c>
      <c r="Z1437">
        <v>0.17699999999999999</v>
      </c>
      <c r="AA1437">
        <v>0.13500000000000001</v>
      </c>
      <c r="AB1437">
        <v>0.68899999999999995</v>
      </c>
      <c r="AC1437">
        <v>0.42149999999999999</v>
      </c>
      <c r="AD1437" t="s">
        <v>48</v>
      </c>
      <c r="AE1437" t="s">
        <v>48</v>
      </c>
      <c r="AF1437" t="s">
        <v>48</v>
      </c>
    </row>
    <row r="1438" spans="1:32" hidden="1" outlineLevel="1" x14ac:dyDescent="0.2">
      <c r="A1438" t="s">
        <v>32525</v>
      </c>
      <c r="B1438" t="s">
        <v>32526</v>
      </c>
      <c r="C1438" t="s">
        <v>32527</v>
      </c>
      <c r="D1438" s="3"/>
      <c r="J1438" t="s">
        <v>32528</v>
      </c>
      <c r="K1438" t="s">
        <v>26311</v>
      </c>
      <c r="L1438" t="s">
        <v>1233</v>
      </c>
      <c r="M1438">
        <v>1</v>
      </c>
      <c r="P1438" s="2" t="s">
        <v>32529</v>
      </c>
      <c r="Q1438" t="s">
        <v>47</v>
      </c>
      <c r="S1438">
        <v>1.7550051212310791E-2</v>
      </c>
      <c r="T1438">
        <v>9.9360504464129917E-6</v>
      </c>
      <c r="U1438">
        <v>1.2861112190876159E-4</v>
      </c>
      <c r="V1438">
        <v>5.0252588698640466E-4</v>
      </c>
      <c r="W1438">
        <v>3.1079105101525779E-3</v>
      </c>
      <c r="X1438">
        <v>2.5514888111501932E-3</v>
      </c>
      <c r="Y1438">
        <v>0</v>
      </c>
      <c r="Z1438">
        <v>0</v>
      </c>
      <c r="AA1438">
        <v>0</v>
      </c>
      <c r="AB1438">
        <v>1</v>
      </c>
      <c r="AC1438">
        <v>0</v>
      </c>
      <c r="AD1438" t="s">
        <v>48</v>
      </c>
      <c r="AE1438" t="s">
        <v>48</v>
      </c>
      <c r="AF1438" t="s">
        <v>48</v>
      </c>
    </row>
    <row r="1439" spans="1:32" hidden="1" outlineLevel="1" x14ac:dyDescent="0.2">
      <c r="A1439" t="s">
        <v>32530</v>
      </c>
      <c r="B1439" t="s">
        <v>32531</v>
      </c>
      <c r="C1439" t="s">
        <v>32532</v>
      </c>
      <c r="D1439" s="3"/>
      <c r="J1439" t="s">
        <v>32533</v>
      </c>
      <c r="K1439" t="s">
        <v>26311</v>
      </c>
      <c r="L1439" t="s">
        <v>1233</v>
      </c>
      <c r="M1439">
        <v>1</v>
      </c>
      <c r="P1439" s="2" t="s">
        <v>32534</v>
      </c>
      <c r="Q1439" t="s">
        <v>47</v>
      </c>
      <c r="S1439">
        <v>2.36703478731215E-3</v>
      </c>
      <c r="T1439">
        <v>1.8157982140110109E-6</v>
      </c>
      <c r="U1439">
        <v>4.9696616770233959E-5</v>
      </c>
      <c r="V1439">
        <v>5.7867677242029458E-5</v>
      </c>
      <c r="W1439">
        <v>2.1330825984478001E-3</v>
      </c>
      <c r="X1439">
        <v>3.3433341741329059E-5</v>
      </c>
      <c r="Y1439">
        <v>0</v>
      </c>
      <c r="Z1439">
        <v>0</v>
      </c>
      <c r="AA1439">
        <v>0</v>
      </c>
      <c r="AB1439">
        <v>1</v>
      </c>
      <c r="AC1439">
        <v>0</v>
      </c>
      <c r="AD1439" t="s">
        <v>48</v>
      </c>
      <c r="AE1439" t="s">
        <v>48</v>
      </c>
      <c r="AF1439" t="s">
        <v>48</v>
      </c>
    </row>
    <row r="1440" spans="1:32" hidden="1" outlineLevel="1" x14ac:dyDescent="0.2">
      <c r="A1440" t="s">
        <v>32535</v>
      </c>
      <c r="B1440" t="s">
        <v>32536</v>
      </c>
      <c r="C1440" t="s">
        <v>32537</v>
      </c>
      <c r="D1440" s="3"/>
      <c r="J1440" t="s">
        <v>32538</v>
      </c>
      <c r="K1440" t="s">
        <v>26311</v>
      </c>
      <c r="L1440" t="s">
        <v>1233</v>
      </c>
      <c r="M1440">
        <v>1</v>
      </c>
      <c r="P1440" s="2" t="s">
        <v>32539</v>
      </c>
      <c r="Q1440" t="s">
        <v>47</v>
      </c>
      <c r="S1440">
        <v>0.94542640447616577</v>
      </c>
      <c r="T1440">
        <v>8.8394750491715968E-5</v>
      </c>
      <c r="U1440">
        <v>0.32535311579704279</v>
      </c>
      <c r="V1440">
        <v>4.5248330570757389E-3</v>
      </c>
      <c r="W1440">
        <v>0.72712433338165283</v>
      </c>
      <c r="X1440">
        <v>9.6360431052744389E-4</v>
      </c>
      <c r="Y1440">
        <v>-0.3</v>
      </c>
      <c r="Z1440">
        <v>0</v>
      </c>
      <c r="AA1440">
        <v>0.38500000000000001</v>
      </c>
      <c r="AB1440">
        <v>0.61499999999999999</v>
      </c>
      <c r="AC1440">
        <v>-0.36120000000000002</v>
      </c>
      <c r="AD1440" t="s">
        <v>48</v>
      </c>
      <c r="AE1440" t="s">
        <v>48</v>
      </c>
      <c r="AF1440" t="s">
        <v>48</v>
      </c>
    </row>
    <row r="1441" spans="1:32" hidden="1" outlineLevel="1" x14ac:dyDescent="0.2">
      <c r="A1441" t="s">
        <v>32540</v>
      </c>
      <c r="B1441" t="s">
        <v>32541</v>
      </c>
      <c r="C1441" t="s">
        <v>31485</v>
      </c>
      <c r="D1441" s="3"/>
      <c r="J1441" t="s">
        <v>32542</v>
      </c>
      <c r="K1441" t="s">
        <v>26311</v>
      </c>
      <c r="L1441" t="s">
        <v>1233</v>
      </c>
      <c r="M1441">
        <v>1</v>
      </c>
      <c r="P1441" s="2" t="s">
        <v>32543</v>
      </c>
      <c r="Q1441" t="s">
        <v>47</v>
      </c>
      <c r="S1441">
        <v>1.999589148908854E-3</v>
      </c>
      <c r="T1441">
        <v>1.1499662832648029E-5</v>
      </c>
      <c r="U1441">
        <v>9.4050148618407547E-5</v>
      </c>
      <c r="V1441">
        <v>1.053981031873263E-4</v>
      </c>
      <c r="W1441">
        <v>8.4741273894906044E-4</v>
      </c>
      <c r="X1441">
        <v>1.3059371849521989E-4</v>
      </c>
      <c r="Y1441">
        <v>4.4097222222222218E-2</v>
      </c>
      <c r="Z1441">
        <v>8.5000000000000006E-2</v>
      </c>
      <c r="AA1441">
        <v>0</v>
      </c>
      <c r="AB1441">
        <v>0.91500000000000004</v>
      </c>
      <c r="AC1441">
        <v>0.71840000000000004</v>
      </c>
      <c r="AD1441" t="s">
        <v>48</v>
      </c>
      <c r="AE1441" t="s">
        <v>48</v>
      </c>
      <c r="AF1441" t="s">
        <v>48</v>
      </c>
    </row>
    <row r="1442" spans="1:32" hidden="1" outlineLevel="1" x14ac:dyDescent="0.2">
      <c r="A1442" t="s">
        <v>32544</v>
      </c>
      <c r="B1442" t="s">
        <v>32545</v>
      </c>
      <c r="C1442" t="s">
        <v>32546</v>
      </c>
      <c r="D1442" s="3"/>
      <c r="J1442" t="s">
        <v>32547</v>
      </c>
      <c r="K1442" t="s">
        <v>26311</v>
      </c>
      <c r="L1442" t="s">
        <v>1233</v>
      </c>
      <c r="M1442">
        <v>1</v>
      </c>
      <c r="P1442" s="2" t="s">
        <v>32548</v>
      </c>
      <c r="Q1442" t="s">
        <v>47</v>
      </c>
      <c r="S1442">
        <v>1.503266394138336E-3</v>
      </c>
      <c r="T1442">
        <v>8.7505923147546127E-6</v>
      </c>
      <c r="U1442">
        <v>6.4585372456349432E-5</v>
      </c>
      <c r="V1442">
        <v>7.9530611401423812E-5</v>
      </c>
      <c r="W1442">
        <v>5.5402214638888836E-4</v>
      </c>
      <c r="X1442">
        <v>1.4330988051369789E-4</v>
      </c>
      <c r="Y1442">
        <v>6.25E-2</v>
      </c>
      <c r="Z1442">
        <v>0</v>
      </c>
      <c r="AA1442">
        <v>0.17599999999999999</v>
      </c>
      <c r="AB1442">
        <v>0.82399999999999995</v>
      </c>
      <c r="AC1442">
        <v>-0.81369999999999998</v>
      </c>
      <c r="AD1442" t="s">
        <v>48</v>
      </c>
      <c r="AE1442" t="s">
        <v>48</v>
      </c>
      <c r="AF1442" t="s">
        <v>48</v>
      </c>
    </row>
    <row r="1443" spans="1:32" hidden="1" outlineLevel="1" x14ac:dyDescent="0.2">
      <c r="A1443" t="s">
        <v>32549</v>
      </c>
      <c r="B1443" t="s">
        <v>32550</v>
      </c>
      <c r="C1443" t="s">
        <v>32551</v>
      </c>
      <c r="D1443" s="3"/>
      <c r="J1443" t="s">
        <v>32552</v>
      </c>
      <c r="K1443" t="s">
        <v>26311</v>
      </c>
      <c r="L1443" t="s">
        <v>1233</v>
      </c>
      <c r="M1443">
        <v>1</v>
      </c>
      <c r="P1443" s="2" t="s">
        <v>32553</v>
      </c>
      <c r="Q1443" t="s">
        <v>47</v>
      </c>
      <c r="S1443">
        <v>1.570677733980119E-3</v>
      </c>
      <c r="T1443">
        <v>1.1399220056773631E-5</v>
      </c>
      <c r="U1443">
        <v>8.5362044046632946E-5</v>
      </c>
      <c r="V1443">
        <v>9.4928924227133393E-5</v>
      </c>
      <c r="W1443">
        <v>4.0105378138832748E-4</v>
      </c>
      <c r="X1443">
        <v>3.1211014720611269E-4</v>
      </c>
      <c r="Y1443">
        <v>3.3333333333333333E-2</v>
      </c>
      <c r="Z1443">
        <v>3.6999999999999998E-2</v>
      </c>
      <c r="AA1443">
        <v>4.3999999999999997E-2</v>
      </c>
      <c r="AB1443">
        <v>0.91900000000000004</v>
      </c>
      <c r="AC1443">
        <v>-0.1027</v>
      </c>
      <c r="AD1443" t="s">
        <v>48</v>
      </c>
      <c r="AE1443" t="s">
        <v>48</v>
      </c>
      <c r="AF1443" t="s">
        <v>48</v>
      </c>
    </row>
    <row r="1444" spans="1:32" hidden="1" outlineLevel="1" x14ac:dyDescent="0.2">
      <c r="A1444" t="s">
        <v>32554</v>
      </c>
      <c r="B1444" t="s">
        <v>32555</v>
      </c>
      <c r="C1444" t="s">
        <v>32556</v>
      </c>
      <c r="D1444" s="3"/>
      <c r="J1444" t="s">
        <v>32557</v>
      </c>
      <c r="K1444" t="s">
        <v>26311</v>
      </c>
      <c r="L1444" t="s">
        <v>1233</v>
      </c>
      <c r="M1444">
        <v>1</v>
      </c>
      <c r="P1444" s="2" t="s">
        <v>32558</v>
      </c>
      <c r="Q1444" t="s">
        <v>47</v>
      </c>
      <c r="S1444">
        <v>1.34340999647975E-2</v>
      </c>
      <c r="T1444">
        <v>8.0183917816611938E-6</v>
      </c>
      <c r="U1444">
        <v>8.9785980526357889E-4</v>
      </c>
      <c r="V1444">
        <v>2.2818335855845359E-4</v>
      </c>
      <c r="W1444">
        <v>6.0267886146903038E-3</v>
      </c>
      <c r="X1444">
        <v>1.8743552209343761E-4</v>
      </c>
      <c r="Y1444">
        <v>0</v>
      </c>
      <c r="Z1444">
        <v>8.2000000000000003E-2</v>
      </c>
      <c r="AA1444">
        <v>0.157</v>
      </c>
      <c r="AB1444">
        <v>0.76100000000000001</v>
      </c>
      <c r="AC1444">
        <v>-0.62490000000000001</v>
      </c>
      <c r="AD1444" t="s">
        <v>48</v>
      </c>
      <c r="AE1444" t="s">
        <v>48</v>
      </c>
      <c r="AF1444" t="s">
        <v>48</v>
      </c>
    </row>
    <row r="1445" spans="1:32" hidden="1" outlineLevel="1" x14ac:dyDescent="0.2">
      <c r="A1445" t="s">
        <v>32559</v>
      </c>
      <c r="B1445" t="s">
        <v>32560</v>
      </c>
      <c r="C1445" t="s">
        <v>21119</v>
      </c>
      <c r="D1445" s="3"/>
      <c r="J1445" t="s">
        <v>32561</v>
      </c>
      <c r="K1445" t="s">
        <v>26311</v>
      </c>
      <c r="L1445" t="s">
        <v>1233</v>
      </c>
      <c r="M1445">
        <v>1</v>
      </c>
      <c r="P1445" s="2" t="s">
        <v>32562</v>
      </c>
      <c r="Q1445" t="s">
        <v>10060</v>
      </c>
      <c r="S1445">
        <v>2.2244032472372059E-2</v>
      </c>
      <c r="T1445">
        <v>4.6207962441258132E-5</v>
      </c>
      <c r="U1445">
        <v>2.5047352537512779E-3</v>
      </c>
      <c r="V1445">
        <v>7.3028967017307878E-4</v>
      </c>
      <c r="W1445">
        <v>3.78355709835887E-3</v>
      </c>
      <c r="X1445">
        <v>5.9191451873630285E-4</v>
      </c>
      <c r="Y1445">
        <v>-1.2500000000000009E-2</v>
      </c>
      <c r="Z1445">
        <v>8.5999999999999993E-2</v>
      </c>
      <c r="AA1445">
        <v>9.1999999999999998E-2</v>
      </c>
      <c r="AB1445">
        <v>0.82199999999999995</v>
      </c>
      <c r="AC1445">
        <v>0.32500000000000001</v>
      </c>
      <c r="AD1445" t="s">
        <v>48</v>
      </c>
      <c r="AE1445" t="s">
        <v>48</v>
      </c>
      <c r="AF1445" t="s">
        <v>48</v>
      </c>
    </row>
    <row r="1446" spans="1:32" hidden="1" outlineLevel="1" x14ac:dyDescent="0.2">
      <c r="A1446" t="s">
        <v>32563</v>
      </c>
      <c r="B1446" t="s">
        <v>32564</v>
      </c>
      <c r="C1446" t="s">
        <v>32565</v>
      </c>
      <c r="D1446" s="3"/>
      <c r="J1446" t="s">
        <v>32566</v>
      </c>
      <c r="K1446" t="s">
        <v>26311</v>
      </c>
      <c r="L1446" t="s">
        <v>1233</v>
      </c>
      <c r="M1446">
        <v>1</v>
      </c>
      <c r="P1446" s="2" t="s">
        <v>32567</v>
      </c>
      <c r="Q1446" t="s">
        <v>47</v>
      </c>
      <c r="S1446">
        <v>7.0968223735690117E-4</v>
      </c>
      <c r="T1446">
        <v>7.0287760536302812E-6</v>
      </c>
      <c r="U1446">
        <v>4.1008770494954661E-5</v>
      </c>
      <c r="V1446">
        <v>5.7049077440751723E-5</v>
      </c>
      <c r="W1446">
        <v>2.6637347764335567E-4</v>
      </c>
      <c r="X1446">
        <v>7.0339403464458883E-5</v>
      </c>
      <c r="Y1446">
        <v>-0.06</v>
      </c>
      <c r="Z1446">
        <v>0.03</v>
      </c>
      <c r="AA1446">
        <v>6.4000000000000001E-2</v>
      </c>
      <c r="AB1446">
        <v>0.90600000000000003</v>
      </c>
      <c r="AC1446">
        <v>-0.4738</v>
      </c>
      <c r="AD1446" t="s">
        <v>48</v>
      </c>
      <c r="AE1446" t="s">
        <v>48</v>
      </c>
      <c r="AF1446" t="s">
        <v>48</v>
      </c>
    </row>
    <row r="1447" spans="1:32" hidden="1" outlineLevel="1" x14ac:dyDescent="0.2">
      <c r="A1447" t="s">
        <v>32568</v>
      </c>
      <c r="B1447" t="s">
        <v>32569</v>
      </c>
      <c r="C1447" t="s">
        <v>32570</v>
      </c>
      <c r="D1447" s="3"/>
      <c r="J1447" t="s">
        <v>32571</v>
      </c>
      <c r="K1447" t="s">
        <v>26311</v>
      </c>
      <c r="L1447" t="s">
        <v>1233</v>
      </c>
      <c r="M1447">
        <v>1</v>
      </c>
      <c r="P1447" s="2" t="s">
        <v>32572</v>
      </c>
      <c r="Q1447" t="s">
        <v>47</v>
      </c>
      <c r="S1447">
        <v>1.5404057921841741E-3</v>
      </c>
      <c r="T1447">
        <v>4.4770504246116616E-6</v>
      </c>
      <c r="U1447">
        <v>3.8695219700457528E-5</v>
      </c>
      <c r="V1447">
        <v>9.089448576560244E-5</v>
      </c>
      <c r="W1447">
        <v>5.9896073071286082E-4</v>
      </c>
      <c r="X1447">
        <v>5.3836603910895058E-5</v>
      </c>
      <c r="Y1447">
        <v>0.24642857142857141</v>
      </c>
      <c r="Z1447">
        <v>0.154</v>
      </c>
      <c r="AA1447">
        <v>1.9E-2</v>
      </c>
      <c r="AB1447">
        <v>0.82699999999999996</v>
      </c>
      <c r="AC1447">
        <v>0.82479999999999998</v>
      </c>
      <c r="AD1447" t="s">
        <v>48</v>
      </c>
      <c r="AE1447" t="s">
        <v>48</v>
      </c>
      <c r="AF1447" t="s">
        <v>48</v>
      </c>
    </row>
    <row r="1448" spans="1:32" hidden="1" outlineLevel="1" x14ac:dyDescent="0.2">
      <c r="A1448" t="s">
        <v>32573</v>
      </c>
      <c r="B1448" t="s">
        <v>32574</v>
      </c>
      <c r="C1448" t="s">
        <v>19065</v>
      </c>
      <c r="D1448" s="3"/>
      <c r="J1448" t="s">
        <v>32575</v>
      </c>
      <c r="K1448" t="s">
        <v>26311</v>
      </c>
      <c r="L1448" t="s">
        <v>1233</v>
      </c>
      <c r="M1448">
        <v>1</v>
      </c>
      <c r="P1448" s="2" t="s">
        <v>32576</v>
      </c>
      <c r="Q1448" t="s">
        <v>10060</v>
      </c>
      <c r="Y1448" t="s">
        <v>48</v>
      </c>
      <c r="Z1448" t="s">
        <v>48</v>
      </c>
      <c r="AA1448" t="s">
        <v>48</v>
      </c>
      <c r="AB1448" t="s">
        <v>48</v>
      </c>
      <c r="AC1448" t="s">
        <v>48</v>
      </c>
      <c r="AD1448" t="s">
        <v>48</v>
      </c>
      <c r="AE1448" t="s">
        <v>48</v>
      </c>
      <c r="AF1448" t="s">
        <v>48</v>
      </c>
    </row>
    <row r="1449" spans="1:32" hidden="1" outlineLevel="1" x14ac:dyDescent="0.2">
      <c r="A1449" t="s">
        <v>32577</v>
      </c>
      <c r="B1449" t="s">
        <v>32578</v>
      </c>
      <c r="C1449" t="s">
        <v>32579</v>
      </c>
      <c r="D1449" s="3"/>
      <c r="J1449" t="s">
        <v>32580</v>
      </c>
      <c r="K1449" t="s">
        <v>26311</v>
      </c>
      <c r="L1449" t="s">
        <v>1233</v>
      </c>
      <c r="M1449">
        <v>1</v>
      </c>
      <c r="P1449" s="2" t="s">
        <v>32581</v>
      </c>
      <c r="Q1449" t="s">
        <v>47</v>
      </c>
      <c r="S1449">
        <v>0.1543054133653641</v>
      </c>
      <c r="T1449">
        <v>1.939147841767408E-5</v>
      </c>
      <c r="U1449">
        <v>4.7336923307739198E-4</v>
      </c>
      <c r="V1449">
        <v>8.2435918739065528E-4</v>
      </c>
      <c r="W1449">
        <v>6.6046305000782013E-2</v>
      </c>
      <c r="X1449">
        <v>6.1450074426829806E-3</v>
      </c>
      <c r="Y1449">
        <v>4.4444444444444432E-2</v>
      </c>
      <c r="Z1449">
        <v>7.9000000000000001E-2</v>
      </c>
      <c r="AA1449">
        <v>0.127</v>
      </c>
      <c r="AB1449">
        <v>0.79400000000000004</v>
      </c>
      <c r="AC1449">
        <v>-0.68079999999999996</v>
      </c>
      <c r="AD1449" t="s">
        <v>48</v>
      </c>
      <c r="AE1449" t="s">
        <v>48</v>
      </c>
      <c r="AF1449" t="s">
        <v>48</v>
      </c>
    </row>
    <row r="1450" spans="1:32" hidden="1" outlineLevel="1" x14ac:dyDescent="0.2">
      <c r="A1450" t="s">
        <v>32582</v>
      </c>
      <c r="B1450" t="s">
        <v>32583</v>
      </c>
      <c r="C1450" t="s">
        <v>32584</v>
      </c>
      <c r="D1450" s="3"/>
      <c r="J1450" t="s">
        <v>32585</v>
      </c>
      <c r="K1450" t="s">
        <v>26311</v>
      </c>
      <c r="L1450" t="s">
        <v>1233</v>
      </c>
      <c r="M1450">
        <v>1</v>
      </c>
      <c r="P1450" s="2" t="s">
        <v>32586</v>
      </c>
      <c r="Q1450" t="s">
        <v>47</v>
      </c>
      <c r="S1450">
        <v>7.4066766537725934E-3</v>
      </c>
      <c r="T1450">
        <v>1.2048766620864629E-5</v>
      </c>
      <c r="U1450">
        <v>2.0087447774130851E-4</v>
      </c>
      <c r="V1450">
        <v>3.065696801058948E-4</v>
      </c>
      <c r="W1450">
        <v>2.4898196570575242E-3</v>
      </c>
      <c r="X1450">
        <v>4.9774529179558158E-4</v>
      </c>
      <c r="Y1450">
        <v>0.375</v>
      </c>
      <c r="Z1450">
        <v>0.16900000000000001</v>
      </c>
      <c r="AA1450">
        <v>0.187</v>
      </c>
      <c r="AB1450">
        <v>0.64400000000000002</v>
      </c>
      <c r="AC1450">
        <v>0.1027</v>
      </c>
      <c r="AD1450" t="s">
        <v>48</v>
      </c>
      <c r="AE1450" t="s">
        <v>48</v>
      </c>
      <c r="AF1450" t="s">
        <v>48</v>
      </c>
    </row>
    <row r="1451" spans="1:32" hidden="1" outlineLevel="1" x14ac:dyDescent="0.2">
      <c r="A1451" t="s">
        <v>32587</v>
      </c>
      <c r="B1451" t="s">
        <v>32588</v>
      </c>
      <c r="C1451" t="s">
        <v>32589</v>
      </c>
      <c r="D1451" s="3"/>
      <c r="J1451" t="s">
        <v>32590</v>
      </c>
      <c r="K1451" t="s">
        <v>26311</v>
      </c>
      <c r="L1451" t="s">
        <v>1233</v>
      </c>
      <c r="M1451">
        <v>1</v>
      </c>
      <c r="P1451" s="2" t="s">
        <v>32591</v>
      </c>
      <c r="Q1451" t="s">
        <v>47</v>
      </c>
      <c r="S1451">
        <v>0.19618478417396551</v>
      </c>
      <c r="T1451">
        <v>1.8327611542190428E-5</v>
      </c>
      <c r="U1451">
        <v>5.2729947492480278E-4</v>
      </c>
      <c r="V1451">
        <v>1.292144600301981E-2</v>
      </c>
      <c r="W1451">
        <v>7.2990834712982178E-2</v>
      </c>
      <c r="X1451">
        <v>2.6915273629128929E-3</v>
      </c>
      <c r="Y1451">
        <v>-0.23333333333333331</v>
      </c>
      <c r="Z1451">
        <v>9.4E-2</v>
      </c>
      <c r="AA1451">
        <v>0</v>
      </c>
      <c r="AB1451">
        <v>0.90600000000000003</v>
      </c>
      <c r="AC1451">
        <v>0.36120000000000002</v>
      </c>
      <c r="AD1451" t="s">
        <v>48</v>
      </c>
      <c r="AE1451" t="s">
        <v>48</v>
      </c>
      <c r="AF1451" t="s">
        <v>48</v>
      </c>
    </row>
    <row r="1452" spans="1:32" hidden="1" outlineLevel="1" x14ac:dyDescent="0.2">
      <c r="A1452" t="s">
        <v>32592</v>
      </c>
      <c r="B1452" t="s">
        <v>32593</v>
      </c>
      <c r="C1452" t="s">
        <v>32594</v>
      </c>
      <c r="D1452" s="3"/>
      <c r="J1452" t="s">
        <v>32595</v>
      </c>
      <c r="K1452" t="s">
        <v>26311</v>
      </c>
      <c r="L1452" t="s">
        <v>1233</v>
      </c>
      <c r="M1452">
        <v>1</v>
      </c>
      <c r="P1452" s="2" t="s">
        <v>32596</v>
      </c>
      <c r="Q1452" t="s">
        <v>47</v>
      </c>
      <c r="S1452">
        <v>0.37050589919090271</v>
      </c>
      <c r="T1452">
        <v>2.1043957531219348E-5</v>
      </c>
      <c r="U1452">
        <v>4.5677809976041317E-3</v>
      </c>
      <c r="V1452">
        <v>3.5271837841719389E-3</v>
      </c>
      <c r="W1452">
        <v>0.31404128670692438</v>
      </c>
      <c r="X1452">
        <v>6.0203153407201171E-4</v>
      </c>
      <c r="Y1452">
        <v>0</v>
      </c>
      <c r="Z1452">
        <v>0</v>
      </c>
      <c r="AA1452">
        <v>0</v>
      </c>
      <c r="AB1452">
        <v>1</v>
      </c>
      <c r="AC1452">
        <v>0</v>
      </c>
      <c r="AD1452" t="s">
        <v>48</v>
      </c>
      <c r="AE1452" t="s">
        <v>48</v>
      </c>
      <c r="AF1452" t="s">
        <v>48</v>
      </c>
    </row>
    <row r="1453" spans="1:32" hidden="1" outlineLevel="1" x14ac:dyDescent="0.2">
      <c r="A1453" t="s">
        <v>32597</v>
      </c>
      <c r="B1453" t="s">
        <v>32598</v>
      </c>
      <c r="C1453" t="s">
        <v>32599</v>
      </c>
      <c r="D1453" s="3"/>
      <c r="J1453" t="s">
        <v>32600</v>
      </c>
      <c r="K1453" t="s">
        <v>26311</v>
      </c>
      <c r="L1453" t="s">
        <v>1233</v>
      </c>
      <c r="M1453">
        <v>1</v>
      </c>
      <c r="P1453" s="2" t="s">
        <v>32601</v>
      </c>
      <c r="Q1453" t="s">
        <v>47</v>
      </c>
      <c r="S1453">
        <v>5.4417881183326236E-3</v>
      </c>
      <c r="T1453">
        <v>7.4453614615777042E-6</v>
      </c>
      <c r="U1453">
        <v>1.6476259042974559E-4</v>
      </c>
      <c r="V1453">
        <v>1.9298652478028089E-4</v>
      </c>
      <c r="W1453">
        <v>2.3733398411422968E-3</v>
      </c>
      <c r="X1453">
        <v>1.7809188284445551E-4</v>
      </c>
      <c r="Y1453">
        <v>0.7</v>
      </c>
      <c r="Z1453">
        <v>0.125</v>
      </c>
      <c r="AA1453">
        <v>5.6000000000000001E-2</v>
      </c>
      <c r="AB1453">
        <v>0.81899999999999995</v>
      </c>
      <c r="AC1453">
        <v>0.59699999999999998</v>
      </c>
      <c r="AD1453" t="s">
        <v>48</v>
      </c>
      <c r="AE1453" t="s">
        <v>48</v>
      </c>
      <c r="AF1453" t="s">
        <v>48</v>
      </c>
    </row>
    <row r="1454" spans="1:32" hidden="1" outlineLevel="1" x14ac:dyDescent="0.2">
      <c r="A1454" t="s">
        <v>32602</v>
      </c>
      <c r="B1454" t="s">
        <v>32603</v>
      </c>
      <c r="C1454" t="s">
        <v>32604</v>
      </c>
      <c r="D1454" s="3"/>
      <c r="J1454" t="s">
        <v>32605</v>
      </c>
      <c r="K1454" t="s">
        <v>26311</v>
      </c>
      <c r="L1454" t="s">
        <v>1233</v>
      </c>
      <c r="M1454">
        <v>1</v>
      </c>
      <c r="P1454" s="2" t="s">
        <v>32606</v>
      </c>
      <c r="Q1454" t="s">
        <v>10060</v>
      </c>
      <c r="S1454">
        <v>1.4560176059603689E-2</v>
      </c>
      <c r="T1454">
        <v>1.280236119782785E-5</v>
      </c>
      <c r="U1454">
        <v>2.0520428661257029E-3</v>
      </c>
      <c r="V1454">
        <v>3.4075794974341989E-4</v>
      </c>
      <c r="W1454">
        <v>4.4030006974935532E-3</v>
      </c>
      <c r="X1454">
        <v>3.0581565806642169E-4</v>
      </c>
      <c r="Y1454">
        <v>-6.6666666666666666E-2</v>
      </c>
      <c r="Z1454">
        <v>6.5000000000000002E-2</v>
      </c>
      <c r="AA1454">
        <v>0.156</v>
      </c>
      <c r="AB1454">
        <v>0.77900000000000003</v>
      </c>
      <c r="AC1454">
        <v>-0.54139999999999999</v>
      </c>
      <c r="AD1454" t="s">
        <v>48</v>
      </c>
      <c r="AE1454" t="s">
        <v>48</v>
      </c>
      <c r="AF1454" t="s">
        <v>48</v>
      </c>
    </row>
    <row r="1455" spans="1:32" hidden="1" outlineLevel="1" x14ac:dyDescent="0.2">
      <c r="A1455" t="s">
        <v>32607</v>
      </c>
      <c r="B1455" t="s">
        <v>32608</v>
      </c>
      <c r="C1455" t="s">
        <v>32609</v>
      </c>
      <c r="D1455" s="3"/>
      <c r="J1455" t="s">
        <v>32610</v>
      </c>
      <c r="K1455" t="s">
        <v>26311</v>
      </c>
      <c r="L1455" t="s">
        <v>1233</v>
      </c>
      <c r="M1455">
        <v>1</v>
      </c>
      <c r="P1455" s="2" t="s">
        <v>32611</v>
      </c>
      <c r="Q1455" t="s">
        <v>47</v>
      </c>
      <c r="S1455">
        <v>3.8114484399557107E-2</v>
      </c>
      <c r="T1455">
        <v>6.3034672166395467E-6</v>
      </c>
      <c r="U1455">
        <v>1.8563310732133689E-4</v>
      </c>
      <c r="V1455">
        <v>1.570399908814579E-4</v>
      </c>
      <c r="W1455">
        <v>2.2089380770921711E-2</v>
      </c>
      <c r="X1455">
        <v>2.078046090900898E-4</v>
      </c>
      <c r="Y1455">
        <v>4.4444444444444453E-2</v>
      </c>
      <c r="Z1455">
        <v>0.109</v>
      </c>
      <c r="AA1455">
        <v>2.1000000000000001E-2</v>
      </c>
      <c r="AB1455">
        <v>0.87</v>
      </c>
      <c r="AC1455">
        <v>0.77110000000000001</v>
      </c>
      <c r="AD1455" t="s">
        <v>48</v>
      </c>
      <c r="AE1455" t="s">
        <v>48</v>
      </c>
      <c r="AF1455" t="s">
        <v>48</v>
      </c>
    </row>
    <row r="1456" spans="1:32" hidden="1" outlineLevel="1" x14ac:dyDescent="0.2">
      <c r="A1456" t="s">
        <v>32612</v>
      </c>
      <c r="B1456" t="s">
        <v>32613</v>
      </c>
      <c r="C1456" t="s">
        <v>32614</v>
      </c>
      <c r="D1456" s="3"/>
      <c r="J1456" t="s">
        <v>32615</v>
      </c>
      <c r="K1456" t="s">
        <v>26311</v>
      </c>
      <c r="L1456" t="s">
        <v>1233</v>
      </c>
      <c r="M1456">
        <v>1</v>
      </c>
      <c r="P1456" s="2" t="s">
        <v>32616</v>
      </c>
      <c r="Q1456" t="s">
        <v>47</v>
      </c>
      <c r="S1456">
        <v>2.2997647523880001E-2</v>
      </c>
      <c r="T1456">
        <v>7.8259799920488149E-6</v>
      </c>
      <c r="U1456">
        <v>2.1047044720035049E-4</v>
      </c>
      <c r="V1456">
        <v>2.9056030325591559E-4</v>
      </c>
      <c r="W1456">
        <v>1.5126883983612061E-2</v>
      </c>
      <c r="X1456">
        <v>2.63481866568327E-4</v>
      </c>
      <c r="Y1456">
        <v>-6.8939393939393939E-2</v>
      </c>
      <c r="Z1456">
        <v>8.2000000000000003E-2</v>
      </c>
      <c r="AA1456">
        <v>9.8000000000000004E-2</v>
      </c>
      <c r="AB1456">
        <v>0.82</v>
      </c>
      <c r="AC1456">
        <v>-0.18720000000000001</v>
      </c>
      <c r="AD1456" t="s">
        <v>48</v>
      </c>
      <c r="AE1456" t="s">
        <v>48</v>
      </c>
      <c r="AF1456" t="s">
        <v>48</v>
      </c>
    </row>
    <row r="1457" spans="1:32" hidden="1" outlineLevel="1" x14ac:dyDescent="0.2">
      <c r="A1457" t="s">
        <v>32617</v>
      </c>
      <c r="B1457" t="s">
        <v>32618</v>
      </c>
      <c r="C1457" t="s">
        <v>28345</v>
      </c>
      <c r="D1457" s="3"/>
      <c r="J1457" t="s">
        <v>32619</v>
      </c>
      <c r="K1457" t="s">
        <v>26311</v>
      </c>
      <c r="L1457" t="s">
        <v>1233</v>
      </c>
      <c r="M1457">
        <v>1</v>
      </c>
      <c r="P1457" s="2" t="s">
        <v>32620</v>
      </c>
      <c r="Q1457" t="s">
        <v>47</v>
      </c>
      <c r="S1457">
        <v>2.9240080039016902E-4</v>
      </c>
      <c r="T1457">
        <v>2.4203411612688801E-6</v>
      </c>
      <c r="U1457">
        <v>1.6012318155844699E-5</v>
      </c>
      <c r="V1457">
        <v>5.8131950936513022E-5</v>
      </c>
      <c r="W1457">
        <v>1.336884597549215E-4</v>
      </c>
      <c r="X1457">
        <v>1.8511913367547091E-5</v>
      </c>
      <c r="Y1457">
        <v>0.5</v>
      </c>
      <c r="Z1457">
        <v>0</v>
      </c>
      <c r="AA1457">
        <v>0</v>
      </c>
      <c r="AB1457">
        <v>1</v>
      </c>
      <c r="AC1457">
        <v>0</v>
      </c>
      <c r="AD1457" t="s">
        <v>48</v>
      </c>
      <c r="AE1457" t="s">
        <v>48</v>
      </c>
      <c r="AF1457" t="s">
        <v>48</v>
      </c>
    </row>
    <row r="1458" spans="1:32" hidden="1" outlineLevel="1" x14ac:dyDescent="0.2">
      <c r="A1458" t="s">
        <v>32621</v>
      </c>
      <c r="B1458" t="s">
        <v>32622</v>
      </c>
      <c r="C1458" t="s">
        <v>32623</v>
      </c>
      <c r="D1458" s="3"/>
      <c r="J1458" t="s">
        <v>32624</v>
      </c>
      <c r="K1458" t="s">
        <v>26311</v>
      </c>
      <c r="L1458" t="s">
        <v>1233</v>
      </c>
      <c r="M1458">
        <v>1</v>
      </c>
      <c r="P1458" s="2" t="s">
        <v>32625</v>
      </c>
      <c r="Q1458" t="s">
        <v>47</v>
      </c>
      <c r="S1458">
        <v>0.166253536939621</v>
      </c>
      <c r="T1458">
        <v>8.1780444816104136E-6</v>
      </c>
      <c r="U1458">
        <v>5.4381659720093012E-4</v>
      </c>
      <c r="V1458">
        <v>6.4524414483457804E-4</v>
      </c>
      <c r="W1458">
        <v>0.1530555784702301</v>
      </c>
      <c r="X1458">
        <v>2.3801282804924989E-4</v>
      </c>
      <c r="Y1458">
        <v>-0.25408163265306122</v>
      </c>
      <c r="Z1458">
        <v>2.3E-2</v>
      </c>
      <c r="AA1458">
        <v>0.16800000000000001</v>
      </c>
      <c r="AB1458">
        <v>0.80900000000000005</v>
      </c>
      <c r="AC1458">
        <v>-0.89670000000000005</v>
      </c>
      <c r="AD1458" t="s">
        <v>48</v>
      </c>
      <c r="AE1458" t="s">
        <v>48</v>
      </c>
      <c r="AF1458" t="s">
        <v>48</v>
      </c>
    </row>
    <row r="1459" spans="1:32" hidden="1" outlineLevel="1" x14ac:dyDescent="0.2">
      <c r="A1459" t="s">
        <v>32626</v>
      </c>
      <c r="B1459" t="s">
        <v>32627</v>
      </c>
      <c r="C1459" t="s">
        <v>32628</v>
      </c>
      <c r="D1459" s="3"/>
      <c r="J1459" t="s">
        <v>32629</v>
      </c>
      <c r="K1459" t="s">
        <v>26311</v>
      </c>
      <c r="L1459" t="s">
        <v>1233</v>
      </c>
      <c r="M1459">
        <v>1</v>
      </c>
      <c r="P1459" s="2" t="s">
        <v>32630</v>
      </c>
      <c r="Q1459" t="s">
        <v>47</v>
      </c>
      <c r="S1459">
        <v>2.3145680315792561E-3</v>
      </c>
      <c r="T1459">
        <v>4.6708664740435779E-6</v>
      </c>
      <c r="U1459">
        <v>6.6988359321840107E-5</v>
      </c>
      <c r="V1459">
        <v>9.9774166301358491E-5</v>
      </c>
      <c r="W1459">
        <v>9.2424068134278059E-4</v>
      </c>
      <c r="X1459">
        <v>8.6775333329569548E-5</v>
      </c>
      <c r="Y1459">
        <v>-0.05</v>
      </c>
      <c r="Z1459">
        <v>9.0999999999999998E-2</v>
      </c>
      <c r="AA1459">
        <v>0.13600000000000001</v>
      </c>
      <c r="AB1459">
        <v>0.77200000000000002</v>
      </c>
      <c r="AC1459">
        <v>-0.4451</v>
      </c>
      <c r="AD1459" t="s">
        <v>48</v>
      </c>
      <c r="AE1459" t="s">
        <v>48</v>
      </c>
      <c r="AF1459" t="s">
        <v>48</v>
      </c>
    </row>
    <row r="1460" spans="1:32" hidden="1" outlineLevel="1" x14ac:dyDescent="0.2">
      <c r="A1460" t="s">
        <v>32631</v>
      </c>
      <c r="B1460" t="s">
        <v>32632</v>
      </c>
      <c r="C1460" t="s">
        <v>32633</v>
      </c>
      <c r="D1460" s="3"/>
      <c r="J1460" t="s">
        <v>32634</v>
      </c>
      <c r="K1460" t="s">
        <v>26311</v>
      </c>
      <c r="L1460" t="s">
        <v>1233</v>
      </c>
      <c r="M1460">
        <v>1</v>
      </c>
      <c r="P1460" s="2" t="s">
        <v>32635</v>
      </c>
      <c r="Q1460" t="s">
        <v>10060</v>
      </c>
      <c r="S1460">
        <v>1.7030823510140181E-3</v>
      </c>
      <c r="T1460">
        <v>5.467816208692966E-6</v>
      </c>
      <c r="U1460">
        <v>4.7913152229739353E-5</v>
      </c>
      <c r="V1460">
        <v>8.9602908701635897E-5</v>
      </c>
      <c r="W1460">
        <v>5.9253373183310032E-4</v>
      </c>
      <c r="X1460">
        <v>9.5344148576259613E-5</v>
      </c>
      <c r="Y1460">
        <v>0</v>
      </c>
      <c r="Z1460">
        <v>7.3999999999999996E-2</v>
      </c>
      <c r="AA1460">
        <v>0</v>
      </c>
      <c r="AB1460">
        <v>0.92600000000000005</v>
      </c>
      <c r="AC1460">
        <v>0.15310000000000001</v>
      </c>
      <c r="AD1460" t="s">
        <v>48</v>
      </c>
      <c r="AE1460" t="s">
        <v>48</v>
      </c>
      <c r="AF1460" t="s">
        <v>48</v>
      </c>
    </row>
    <row r="1461" spans="1:32" hidden="1" outlineLevel="1" x14ac:dyDescent="0.2">
      <c r="A1461" t="s">
        <v>32636</v>
      </c>
      <c r="B1461" t="s">
        <v>32637</v>
      </c>
      <c r="C1461" t="s">
        <v>32638</v>
      </c>
      <c r="D1461" s="3"/>
      <c r="J1461" t="s">
        <v>32639</v>
      </c>
      <c r="K1461" t="s">
        <v>26311</v>
      </c>
      <c r="L1461" t="s">
        <v>1233</v>
      </c>
      <c r="M1461">
        <v>1</v>
      </c>
      <c r="P1461" s="2" t="s">
        <v>32640</v>
      </c>
      <c r="Q1461" t="s">
        <v>47</v>
      </c>
      <c r="S1461">
        <v>0.85314041376113892</v>
      </c>
      <c r="T1461">
        <v>9.7661184554453939E-5</v>
      </c>
      <c r="U1461">
        <v>0.164258673787117</v>
      </c>
      <c r="V1461">
        <v>1.920720562338829E-3</v>
      </c>
      <c r="W1461">
        <v>0.56755328178405762</v>
      </c>
      <c r="X1461">
        <v>1.000745571218431E-3</v>
      </c>
      <c r="Y1461">
        <v>-0.16666666666666671</v>
      </c>
      <c r="Z1461">
        <v>0</v>
      </c>
      <c r="AA1461">
        <v>0.17499999999999999</v>
      </c>
      <c r="AB1461">
        <v>0.82499999999999996</v>
      </c>
      <c r="AC1461">
        <v>-0.88700000000000001</v>
      </c>
      <c r="AD1461" t="s">
        <v>48</v>
      </c>
      <c r="AE1461" t="s">
        <v>48</v>
      </c>
      <c r="AF1461" t="s">
        <v>48</v>
      </c>
    </row>
    <row r="1462" spans="1:32" hidden="1" outlineLevel="1" x14ac:dyDescent="0.2">
      <c r="A1462" t="s">
        <v>32641</v>
      </c>
      <c r="B1462" t="s">
        <v>32642</v>
      </c>
      <c r="C1462" t="s">
        <v>32643</v>
      </c>
      <c r="D1462" s="3"/>
      <c r="J1462" t="s">
        <v>32644</v>
      </c>
      <c r="K1462" t="s">
        <v>26311</v>
      </c>
      <c r="L1462" t="s">
        <v>1233</v>
      </c>
      <c r="M1462">
        <v>1</v>
      </c>
      <c r="P1462" s="2" t="s">
        <v>32645</v>
      </c>
      <c r="Q1462" t="s">
        <v>47</v>
      </c>
      <c r="S1462">
        <v>3.4563753288239241E-3</v>
      </c>
      <c r="T1462">
        <v>1.1841049854410811E-5</v>
      </c>
      <c r="U1462">
        <v>8.2870974438264966E-5</v>
      </c>
      <c r="V1462">
        <v>2.7877496904693538E-4</v>
      </c>
      <c r="W1462">
        <v>8.578794077038765E-4</v>
      </c>
      <c r="X1462">
        <v>4.406018415465951E-4</v>
      </c>
      <c r="Y1462">
        <v>0.23333333333333331</v>
      </c>
      <c r="Z1462">
        <v>0.161</v>
      </c>
      <c r="AA1462">
        <v>0.13500000000000001</v>
      </c>
      <c r="AB1462">
        <v>0.70399999999999996</v>
      </c>
      <c r="AC1462">
        <v>0.2263</v>
      </c>
      <c r="AD1462" t="s">
        <v>48</v>
      </c>
      <c r="AE1462" t="s">
        <v>48</v>
      </c>
      <c r="AF1462" t="s">
        <v>48</v>
      </c>
    </row>
    <row r="1463" spans="1:32" hidden="1" outlineLevel="1" x14ac:dyDescent="0.2">
      <c r="A1463" t="s">
        <v>32646</v>
      </c>
      <c r="B1463" t="s">
        <v>32647</v>
      </c>
      <c r="C1463" t="s">
        <v>32648</v>
      </c>
      <c r="D1463" s="3"/>
      <c r="J1463" t="s">
        <v>32649</v>
      </c>
      <c r="K1463" t="s">
        <v>26311</v>
      </c>
      <c r="L1463" t="s">
        <v>1233</v>
      </c>
      <c r="M1463">
        <v>1</v>
      </c>
      <c r="P1463" s="2" t="s">
        <v>32650</v>
      </c>
      <c r="Q1463" t="s">
        <v>47</v>
      </c>
      <c r="S1463">
        <v>8.2047027535736561E-4</v>
      </c>
      <c r="T1463">
        <v>6.311913239187561E-6</v>
      </c>
      <c r="U1463">
        <v>3.6326313420431688E-5</v>
      </c>
      <c r="V1463">
        <v>5.9068006521556533E-5</v>
      </c>
      <c r="W1463">
        <v>3.3079038257710641E-4</v>
      </c>
      <c r="X1463">
        <v>5.9415498981252313E-5</v>
      </c>
      <c r="Y1463">
        <v>0.1050595238095238</v>
      </c>
      <c r="Z1463">
        <v>0.17299999999999999</v>
      </c>
      <c r="AA1463">
        <v>4.4999999999999998E-2</v>
      </c>
      <c r="AB1463">
        <v>0.78300000000000003</v>
      </c>
      <c r="AC1463">
        <v>0.96220000000000006</v>
      </c>
      <c r="AD1463" t="s">
        <v>48</v>
      </c>
      <c r="AE1463" t="s">
        <v>48</v>
      </c>
      <c r="AF1463" t="s">
        <v>48</v>
      </c>
    </row>
    <row r="1464" spans="1:32" hidden="1" outlineLevel="1" x14ac:dyDescent="0.2">
      <c r="A1464" t="s">
        <v>32651</v>
      </c>
      <c r="B1464" t="s">
        <v>32652</v>
      </c>
      <c r="C1464" t="s">
        <v>32653</v>
      </c>
      <c r="D1464" s="3"/>
      <c r="J1464" t="s">
        <v>32654</v>
      </c>
      <c r="K1464" t="s">
        <v>26311</v>
      </c>
      <c r="L1464" t="s">
        <v>1233</v>
      </c>
      <c r="M1464">
        <v>1</v>
      </c>
      <c r="P1464" s="2" t="s">
        <v>32655</v>
      </c>
      <c r="Q1464" t="s">
        <v>47</v>
      </c>
      <c r="S1464">
        <v>6.3723890343680978E-4</v>
      </c>
      <c r="T1464">
        <v>5.7853171711030882E-6</v>
      </c>
      <c r="U1464">
        <v>4.507398625719361E-5</v>
      </c>
      <c r="V1464">
        <v>4.7908037231536582E-5</v>
      </c>
      <c r="W1464">
        <v>2.425059938104823E-4</v>
      </c>
      <c r="X1464">
        <v>5.039823372499086E-5</v>
      </c>
      <c r="Y1464">
        <v>4.4642857142857192E-3</v>
      </c>
      <c r="Z1464">
        <v>7.3999999999999996E-2</v>
      </c>
      <c r="AA1464">
        <v>5.8999999999999997E-2</v>
      </c>
      <c r="AB1464">
        <v>0.86699999999999999</v>
      </c>
      <c r="AC1464">
        <v>0.13980000000000001</v>
      </c>
      <c r="AD1464" t="s">
        <v>48</v>
      </c>
      <c r="AE1464" t="s">
        <v>48</v>
      </c>
      <c r="AF1464" t="s">
        <v>48</v>
      </c>
    </row>
    <row r="1465" spans="1:32" hidden="1" outlineLevel="1" x14ac:dyDescent="0.2">
      <c r="A1465" t="s">
        <v>32656</v>
      </c>
      <c r="B1465" t="s">
        <v>32657</v>
      </c>
      <c r="C1465" t="s">
        <v>32658</v>
      </c>
      <c r="D1465" s="3"/>
      <c r="J1465" t="s">
        <v>32659</v>
      </c>
      <c r="K1465" t="s">
        <v>26311</v>
      </c>
      <c r="L1465" t="s">
        <v>1233</v>
      </c>
      <c r="M1465">
        <v>1</v>
      </c>
      <c r="P1465" s="2" t="s">
        <v>32660</v>
      </c>
      <c r="Q1465" t="s">
        <v>47</v>
      </c>
      <c r="S1465">
        <v>1.3803138863295321E-3</v>
      </c>
      <c r="T1465">
        <v>6.0992683756921906E-6</v>
      </c>
      <c r="U1465">
        <v>5.6470784329576418E-5</v>
      </c>
      <c r="V1465">
        <v>8.2909231423400342E-5</v>
      </c>
      <c r="W1465">
        <v>4.4425332453101868E-4</v>
      </c>
      <c r="X1465">
        <v>1.1919292592210701E-4</v>
      </c>
      <c r="Y1465">
        <v>0.35</v>
      </c>
      <c r="Z1465">
        <v>0.32900000000000001</v>
      </c>
      <c r="AA1465">
        <v>0</v>
      </c>
      <c r="AB1465">
        <v>0.67100000000000004</v>
      </c>
      <c r="AC1465">
        <v>0.85189999999999999</v>
      </c>
      <c r="AD1465" t="s">
        <v>48</v>
      </c>
      <c r="AE1465" t="s">
        <v>48</v>
      </c>
      <c r="AF1465" t="s">
        <v>48</v>
      </c>
    </row>
    <row r="1466" spans="1:32" hidden="1" outlineLevel="1" x14ac:dyDescent="0.2">
      <c r="A1466" t="s">
        <v>32661</v>
      </c>
      <c r="B1466" t="s">
        <v>32662</v>
      </c>
      <c r="C1466" t="s">
        <v>32663</v>
      </c>
      <c r="D1466" s="3"/>
      <c r="J1466" t="s">
        <v>32664</v>
      </c>
      <c r="K1466" t="s">
        <v>26311</v>
      </c>
      <c r="L1466" t="s">
        <v>1233</v>
      </c>
      <c r="M1466">
        <v>1</v>
      </c>
      <c r="P1466" s="2" t="s">
        <v>32665</v>
      </c>
      <c r="Q1466" t="s">
        <v>10132</v>
      </c>
      <c r="S1466">
        <v>1.125186099670827E-3</v>
      </c>
      <c r="T1466">
        <v>4.205892764730379E-6</v>
      </c>
      <c r="U1466">
        <v>5.704782233806327E-5</v>
      </c>
      <c r="V1466">
        <v>5.6898250477388501E-5</v>
      </c>
      <c r="W1466">
        <v>5.1792222075164318E-4</v>
      </c>
      <c r="X1466">
        <v>5.4205767810344703E-5</v>
      </c>
      <c r="Y1466">
        <v>0.1</v>
      </c>
      <c r="Z1466">
        <v>0</v>
      </c>
      <c r="AA1466">
        <v>0.21099999999999999</v>
      </c>
      <c r="AB1466">
        <v>0.78900000000000003</v>
      </c>
      <c r="AC1466">
        <v>-0.77410000000000001</v>
      </c>
      <c r="AD1466" t="s">
        <v>48</v>
      </c>
      <c r="AE1466" t="s">
        <v>48</v>
      </c>
      <c r="AF1466" t="s">
        <v>48</v>
      </c>
    </row>
    <row r="1467" spans="1:32" hidden="1" outlineLevel="1" x14ac:dyDescent="0.2">
      <c r="A1467" t="s">
        <v>32666</v>
      </c>
      <c r="B1467" t="s">
        <v>32667</v>
      </c>
      <c r="C1467" t="s">
        <v>22733</v>
      </c>
      <c r="D1467" s="3"/>
      <c r="J1467" t="s">
        <v>32668</v>
      </c>
      <c r="K1467" t="s">
        <v>26311</v>
      </c>
      <c r="L1467" t="s">
        <v>1233</v>
      </c>
      <c r="M1467">
        <v>1</v>
      </c>
      <c r="P1467" s="2" t="s">
        <v>32669</v>
      </c>
      <c r="Q1467" t="s">
        <v>47</v>
      </c>
      <c r="S1467">
        <v>0.118544727563858</v>
      </c>
      <c r="T1467">
        <v>1.8838805772247721E-5</v>
      </c>
      <c r="U1467">
        <v>1.3395773246884349E-2</v>
      </c>
      <c r="V1467">
        <v>2.44009424932301E-3</v>
      </c>
      <c r="W1467">
        <v>3.3777911216020577E-2</v>
      </c>
      <c r="X1467">
        <v>2.75161792524159E-3</v>
      </c>
      <c r="Y1467">
        <v>0.1454545454545455</v>
      </c>
      <c r="Z1467">
        <v>7.8E-2</v>
      </c>
      <c r="AA1467">
        <v>0.38700000000000001</v>
      </c>
      <c r="AB1467">
        <v>0.53500000000000003</v>
      </c>
      <c r="AC1467">
        <v>-0.96779999999999999</v>
      </c>
      <c r="AD1467" t="s">
        <v>48</v>
      </c>
      <c r="AE1467" t="s">
        <v>48</v>
      </c>
      <c r="AF1467" t="s">
        <v>48</v>
      </c>
    </row>
    <row r="1468" spans="1:32" hidden="1" outlineLevel="1" x14ac:dyDescent="0.2">
      <c r="A1468" t="s">
        <v>32670</v>
      </c>
      <c r="B1468" t="s">
        <v>32671</v>
      </c>
      <c r="C1468" t="s">
        <v>32672</v>
      </c>
      <c r="D1468" s="3"/>
      <c r="J1468" t="s">
        <v>32673</v>
      </c>
      <c r="K1468" t="s">
        <v>26311</v>
      </c>
      <c r="L1468" t="s">
        <v>1233</v>
      </c>
      <c r="M1468">
        <v>1</v>
      </c>
      <c r="P1468" s="2" t="s">
        <v>32674</v>
      </c>
      <c r="Q1468" t="s">
        <v>47</v>
      </c>
      <c r="S1468">
        <v>5.531989736482501E-4</v>
      </c>
      <c r="T1468">
        <v>2.2131057448859788E-6</v>
      </c>
      <c r="U1468">
        <v>2.3692515242146331E-5</v>
      </c>
      <c r="V1468">
        <v>3.3114538382505998E-5</v>
      </c>
      <c r="W1468">
        <v>2.7905497699975967E-4</v>
      </c>
      <c r="X1468">
        <v>2.1573621779680249E-5</v>
      </c>
      <c r="Y1468">
        <v>5.9583333333333321E-2</v>
      </c>
      <c r="Z1468">
        <v>0.11899999999999999</v>
      </c>
      <c r="AA1468">
        <v>5.6000000000000001E-2</v>
      </c>
      <c r="AB1468">
        <v>0.82499999999999996</v>
      </c>
      <c r="AC1468">
        <v>0.76910000000000001</v>
      </c>
      <c r="AD1468" t="s">
        <v>48</v>
      </c>
      <c r="AE1468" t="s">
        <v>48</v>
      </c>
      <c r="AF1468" t="s">
        <v>48</v>
      </c>
    </row>
    <row r="1469" spans="1:32" hidden="1" outlineLevel="1" x14ac:dyDescent="0.2">
      <c r="A1469" t="s">
        <v>32675</v>
      </c>
      <c r="B1469" t="s">
        <v>32676</v>
      </c>
      <c r="C1469" t="s">
        <v>32677</v>
      </c>
      <c r="D1469" s="3"/>
      <c r="J1469" t="s">
        <v>32678</v>
      </c>
      <c r="K1469" t="s">
        <v>26311</v>
      </c>
      <c r="L1469" t="s">
        <v>1233</v>
      </c>
      <c r="M1469">
        <v>1</v>
      </c>
      <c r="P1469" s="2" t="s">
        <v>32679</v>
      </c>
      <c r="Q1469" t="s">
        <v>47</v>
      </c>
      <c r="S1469">
        <v>0.88696575164794922</v>
      </c>
      <c r="T1469">
        <v>1.5973758127074689E-4</v>
      </c>
      <c r="U1469">
        <v>0.67480403184890747</v>
      </c>
      <c r="V1469">
        <v>2.6344174984842539E-3</v>
      </c>
      <c r="W1469">
        <v>0.18923841416835779</v>
      </c>
      <c r="X1469">
        <v>5.08126150816679E-3</v>
      </c>
      <c r="Y1469">
        <v>-1</v>
      </c>
      <c r="Z1469">
        <v>6.4000000000000001E-2</v>
      </c>
      <c r="AA1469">
        <v>0.29399999999999998</v>
      </c>
      <c r="AB1469">
        <v>0.64200000000000002</v>
      </c>
      <c r="AC1469">
        <v>-0.76780000000000004</v>
      </c>
      <c r="AD1469" t="s">
        <v>48</v>
      </c>
      <c r="AE1469" t="s">
        <v>48</v>
      </c>
      <c r="AF1469" t="s">
        <v>48</v>
      </c>
    </row>
    <row r="1470" spans="1:32" hidden="1" outlineLevel="1" x14ac:dyDescent="0.2">
      <c r="A1470" t="s">
        <v>32680</v>
      </c>
      <c r="B1470" t="s">
        <v>32681</v>
      </c>
      <c r="C1470" t="s">
        <v>32682</v>
      </c>
      <c r="D1470" s="3"/>
      <c r="J1470" t="s">
        <v>32683</v>
      </c>
      <c r="K1470" t="s">
        <v>26311</v>
      </c>
      <c r="L1470" t="s">
        <v>1233</v>
      </c>
      <c r="M1470">
        <v>1</v>
      </c>
      <c r="P1470" s="2" t="s">
        <v>32684</v>
      </c>
      <c r="Q1470" t="s">
        <v>47</v>
      </c>
      <c r="S1470">
        <v>7.8290147939696908E-4</v>
      </c>
      <c r="T1470">
        <v>2.3921752472233489E-6</v>
      </c>
      <c r="U1470">
        <v>2.1024359739385549E-5</v>
      </c>
      <c r="V1470">
        <v>6.2108338170219213E-5</v>
      </c>
      <c r="W1470">
        <v>3.750635078176856E-4</v>
      </c>
      <c r="X1470">
        <v>4.9291560571873561E-5</v>
      </c>
      <c r="Y1470">
        <v>0</v>
      </c>
      <c r="Z1470">
        <v>0</v>
      </c>
      <c r="AA1470">
        <v>0</v>
      </c>
      <c r="AB1470">
        <v>1</v>
      </c>
      <c r="AC1470">
        <v>0</v>
      </c>
      <c r="AD1470" t="s">
        <v>48</v>
      </c>
      <c r="AE1470" t="s">
        <v>48</v>
      </c>
      <c r="AF1470" t="s">
        <v>48</v>
      </c>
    </row>
    <row r="1471" spans="1:32" hidden="1" outlineLevel="1" x14ac:dyDescent="0.2">
      <c r="A1471" t="s">
        <v>32685</v>
      </c>
      <c r="B1471" t="s">
        <v>32686</v>
      </c>
      <c r="C1471" t="s">
        <v>32687</v>
      </c>
      <c r="D1471" s="3"/>
      <c r="J1471" t="s">
        <v>32688</v>
      </c>
      <c r="K1471" t="s">
        <v>26311</v>
      </c>
      <c r="L1471" t="s">
        <v>1233</v>
      </c>
      <c r="M1471">
        <v>1</v>
      </c>
      <c r="P1471" s="2" t="s">
        <v>32689</v>
      </c>
      <c r="Q1471" t="s">
        <v>47</v>
      </c>
      <c r="S1471">
        <v>2.6925296988338232E-3</v>
      </c>
      <c r="T1471">
        <v>1.4156908946461039E-5</v>
      </c>
      <c r="U1471">
        <v>1.3122372911311689E-4</v>
      </c>
      <c r="V1471">
        <v>3.8468962884508068E-4</v>
      </c>
      <c r="W1471">
        <v>4.8027641605585808E-4</v>
      </c>
      <c r="X1471">
        <v>3.9633689448237419E-4</v>
      </c>
      <c r="Y1471">
        <v>0.6</v>
      </c>
      <c r="Z1471">
        <v>0.26</v>
      </c>
      <c r="AA1471">
        <v>0</v>
      </c>
      <c r="AB1471">
        <v>0.74</v>
      </c>
      <c r="AC1471">
        <v>0.83160000000000001</v>
      </c>
      <c r="AD1471" t="s">
        <v>48</v>
      </c>
      <c r="AE1471" t="s">
        <v>48</v>
      </c>
      <c r="AF1471" t="s">
        <v>48</v>
      </c>
    </row>
    <row r="1472" spans="1:32" hidden="1" outlineLevel="1" x14ac:dyDescent="0.2">
      <c r="A1472" t="s">
        <v>32690</v>
      </c>
      <c r="B1472" t="s">
        <v>32691</v>
      </c>
      <c r="C1472" t="s">
        <v>32692</v>
      </c>
      <c r="D1472" s="3"/>
      <c r="J1472" t="s">
        <v>32693</v>
      </c>
      <c r="K1472" t="s">
        <v>26311</v>
      </c>
      <c r="L1472" t="s">
        <v>1233</v>
      </c>
      <c r="M1472">
        <v>1</v>
      </c>
      <c r="P1472" s="2" t="s">
        <v>32694</v>
      </c>
      <c r="Q1472" t="s">
        <v>47</v>
      </c>
      <c r="S1472">
        <v>7.048286497592926E-4</v>
      </c>
      <c r="T1472">
        <v>8.0515101217315532E-6</v>
      </c>
      <c r="U1472">
        <v>4.9175592721439898E-5</v>
      </c>
      <c r="V1472">
        <v>5.7661436585476622E-5</v>
      </c>
      <c r="W1472">
        <v>2.5193870533257717E-4</v>
      </c>
      <c r="X1472">
        <v>7.2195733082480729E-5</v>
      </c>
      <c r="Y1472">
        <v>4.2870370370370392E-2</v>
      </c>
      <c r="Z1472">
        <v>9.5000000000000001E-2</v>
      </c>
      <c r="AA1472">
        <v>0.10199999999999999</v>
      </c>
      <c r="AB1472">
        <v>0.80300000000000005</v>
      </c>
      <c r="AC1472">
        <v>-0.54220000000000002</v>
      </c>
      <c r="AD1472" t="s">
        <v>48</v>
      </c>
      <c r="AE1472" t="s">
        <v>48</v>
      </c>
      <c r="AF1472" t="s">
        <v>48</v>
      </c>
    </row>
    <row r="1473" spans="1:32" hidden="1" outlineLevel="1" x14ac:dyDescent="0.2">
      <c r="A1473" t="s">
        <v>32695</v>
      </c>
      <c r="B1473" t="s">
        <v>32696</v>
      </c>
      <c r="C1473" t="s">
        <v>32697</v>
      </c>
      <c r="D1473" s="3"/>
      <c r="J1473" t="s">
        <v>32698</v>
      </c>
      <c r="K1473" t="s">
        <v>26311</v>
      </c>
      <c r="L1473" t="s">
        <v>1233</v>
      </c>
      <c r="M1473">
        <v>1</v>
      </c>
      <c r="P1473" s="2" t="s">
        <v>32699</v>
      </c>
      <c r="Q1473" t="s">
        <v>10060</v>
      </c>
      <c r="S1473">
        <v>2.0339814946055409E-2</v>
      </c>
      <c r="T1473">
        <v>1.3900023077439981E-5</v>
      </c>
      <c r="U1473">
        <v>1.573930261656642E-3</v>
      </c>
      <c r="V1473">
        <v>2.8704424039460719E-4</v>
      </c>
      <c r="W1473">
        <v>6.9269933737814426E-3</v>
      </c>
      <c r="X1473">
        <v>3.7302172859199351E-4</v>
      </c>
      <c r="Y1473">
        <v>-0.27708333333333329</v>
      </c>
      <c r="Z1473">
        <v>0.13500000000000001</v>
      </c>
      <c r="AA1473">
        <v>0.25600000000000001</v>
      </c>
      <c r="AB1473">
        <v>0.61</v>
      </c>
      <c r="AC1473">
        <v>-0.95389999999999997</v>
      </c>
      <c r="AD1473" t="s">
        <v>48</v>
      </c>
      <c r="AE1473" t="s">
        <v>48</v>
      </c>
      <c r="AF1473" t="s">
        <v>48</v>
      </c>
    </row>
    <row r="1474" spans="1:32" hidden="1" outlineLevel="1" x14ac:dyDescent="0.2">
      <c r="A1474" t="s">
        <v>32700</v>
      </c>
      <c r="B1474" t="s">
        <v>32701</v>
      </c>
      <c r="C1474" t="s">
        <v>32702</v>
      </c>
      <c r="D1474" s="3"/>
      <c r="J1474" t="s">
        <v>32703</v>
      </c>
      <c r="K1474" t="s">
        <v>26311</v>
      </c>
      <c r="L1474" t="s">
        <v>1233</v>
      </c>
      <c r="M1474">
        <v>1</v>
      </c>
      <c r="P1474" s="2" t="s">
        <v>32704</v>
      </c>
      <c r="Q1474" t="s">
        <v>47</v>
      </c>
      <c r="S1474">
        <v>1.4237731229513879E-3</v>
      </c>
      <c r="T1474">
        <v>5.5384989536833018E-5</v>
      </c>
      <c r="U1474">
        <v>8.934533252613619E-5</v>
      </c>
      <c r="V1474">
        <v>4.3075639405287802E-4</v>
      </c>
      <c r="W1474">
        <v>4.1518794023431838E-4</v>
      </c>
      <c r="X1474">
        <v>1.888442639028654E-4</v>
      </c>
      <c r="Y1474">
        <v>0.10797101449275361</v>
      </c>
      <c r="Z1474">
        <v>0.161</v>
      </c>
      <c r="AA1474">
        <v>0.10100000000000001</v>
      </c>
      <c r="AB1474">
        <v>0.73799999999999999</v>
      </c>
      <c r="AC1474">
        <v>0.97419999999999995</v>
      </c>
      <c r="AD1474" t="s">
        <v>48</v>
      </c>
      <c r="AE1474" t="s">
        <v>48</v>
      </c>
      <c r="AF1474" t="s">
        <v>48</v>
      </c>
    </row>
    <row r="1475" spans="1:32" hidden="1" outlineLevel="1" x14ac:dyDescent="0.2">
      <c r="A1475" t="s">
        <v>32705</v>
      </c>
      <c r="B1475" t="s">
        <v>32706</v>
      </c>
      <c r="C1475" t="s">
        <v>32707</v>
      </c>
      <c r="D1475" s="3"/>
      <c r="J1475" t="s">
        <v>32708</v>
      </c>
      <c r="K1475" t="s">
        <v>26311</v>
      </c>
      <c r="L1475" t="s">
        <v>1233</v>
      </c>
      <c r="M1475">
        <v>1</v>
      </c>
      <c r="P1475" s="2" t="s">
        <v>32709</v>
      </c>
      <c r="Q1475" t="s">
        <v>47</v>
      </c>
      <c r="S1475">
        <v>1.9445201382040981E-2</v>
      </c>
      <c r="T1475">
        <v>2.425534694339149E-5</v>
      </c>
      <c r="U1475">
        <v>1.6500611673109231E-4</v>
      </c>
      <c r="V1475">
        <v>3.493510012049228E-4</v>
      </c>
      <c r="W1475">
        <v>1.4333137078210709E-3</v>
      </c>
      <c r="X1475">
        <v>1.490427739918232E-2</v>
      </c>
      <c r="Y1475">
        <v>0.38809523809523799</v>
      </c>
      <c r="Z1475">
        <v>0.114</v>
      </c>
      <c r="AA1475">
        <v>0.158</v>
      </c>
      <c r="AB1475">
        <v>0.72699999999999998</v>
      </c>
      <c r="AC1475">
        <v>-0.1045</v>
      </c>
      <c r="AD1475" t="s">
        <v>48</v>
      </c>
      <c r="AE1475" t="s">
        <v>48</v>
      </c>
      <c r="AF1475" t="s">
        <v>48</v>
      </c>
    </row>
    <row r="1476" spans="1:32" hidden="1" outlineLevel="1" x14ac:dyDescent="0.2">
      <c r="A1476" t="s">
        <v>32710</v>
      </c>
      <c r="B1476" t="s">
        <v>32711</v>
      </c>
      <c r="C1476" t="s">
        <v>32712</v>
      </c>
      <c r="D1476" s="3"/>
      <c r="J1476" t="s">
        <v>32713</v>
      </c>
      <c r="K1476" t="s">
        <v>26311</v>
      </c>
      <c r="L1476" t="s">
        <v>1233</v>
      </c>
      <c r="M1476">
        <v>1</v>
      </c>
      <c r="P1476" s="2" t="s">
        <v>32714</v>
      </c>
      <c r="Q1476" t="s">
        <v>47</v>
      </c>
      <c r="S1476">
        <v>5.9227488236501813E-4</v>
      </c>
      <c r="T1476">
        <v>9.7660977189661935E-6</v>
      </c>
      <c r="U1476">
        <v>5.1479903049767017E-5</v>
      </c>
      <c r="V1476">
        <v>7.3430390330031514E-5</v>
      </c>
      <c r="W1476">
        <v>2.1194353757891801E-4</v>
      </c>
      <c r="X1476">
        <v>7.4868716183118522E-5</v>
      </c>
      <c r="Y1476">
        <v>9.9791666666666667E-2</v>
      </c>
      <c r="Z1476">
        <v>5.8000000000000003E-2</v>
      </c>
      <c r="AA1476">
        <v>0.13700000000000001</v>
      </c>
      <c r="AB1476">
        <v>0.80500000000000005</v>
      </c>
      <c r="AC1476">
        <v>-0.96889999999999998</v>
      </c>
      <c r="AD1476" t="s">
        <v>48</v>
      </c>
      <c r="AE1476" t="s">
        <v>48</v>
      </c>
      <c r="AF1476" t="s">
        <v>48</v>
      </c>
    </row>
    <row r="1477" spans="1:32" hidden="1" outlineLevel="1" x14ac:dyDescent="0.2">
      <c r="A1477" t="s">
        <v>32715</v>
      </c>
      <c r="B1477" t="s">
        <v>32716</v>
      </c>
      <c r="C1477" t="s">
        <v>31248</v>
      </c>
      <c r="D1477" s="3"/>
      <c r="J1477" t="s">
        <v>32717</v>
      </c>
      <c r="K1477" t="s">
        <v>26311</v>
      </c>
      <c r="L1477" t="s">
        <v>1233</v>
      </c>
      <c r="M1477">
        <v>1</v>
      </c>
      <c r="P1477" s="2" t="s">
        <v>32718</v>
      </c>
      <c r="Q1477" t="s">
        <v>47</v>
      </c>
      <c r="S1477">
        <v>4.4638026156462729E-4</v>
      </c>
      <c r="T1477">
        <v>5.1908655223087408E-6</v>
      </c>
      <c r="U1477">
        <v>3.2525389542570338E-5</v>
      </c>
      <c r="V1477">
        <v>7.2892769821919501E-5</v>
      </c>
      <c r="W1477">
        <v>1.6643585695419461E-4</v>
      </c>
      <c r="X1477">
        <v>7.2006238042376935E-5</v>
      </c>
      <c r="Y1477">
        <v>0.05</v>
      </c>
      <c r="Z1477">
        <v>0.13</v>
      </c>
      <c r="AA1477">
        <v>0</v>
      </c>
      <c r="AB1477">
        <v>0.87</v>
      </c>
      <c r="AC1477">
        <v>0.79059999999999997</v>
      </c>
      <c r="AD1477" t="s">
        <v>48</v>
      </c>
      <c r="AE1477" t="s">
        <v>48</v>
      </c>
      <c r="AF1477" t="s">
        <v>48</v>
      </c>
    </row>
    <row r="1478" spans="1:32" hidden="1" outlineLevel="1" x14ac:dyDescent="0.2">
      <c r="A1478" t="s">
        <v>32719</v>
      </c>
      <c r="B1478" t="s">
        <v>32720</v>
      </c>
      <c r="C1478" t="s">
        <v>32721</v>
      </c>
      <c r="D1478" s="3"/>
      <c r="J1478" t="s">
        <v>32722</v>
      </c>
      <c r="K1478" t="s">
        <v>26311</v>
      </c>
      <c r="L1478" t="s">
        <v>1233</v>
      </c>
      <c r="M1478">
        <v>1</v>
      </c>
      <c r="P1478" s="2" t="s">
        <v>32723</v>
      </c>
      <c r="Q1478" t="s">
        <v>10060</v>
      </c>
      <c r="S1478">
        <v>0.34806832671165472</v>
      </c>
      <c r="T1478">
        <v>1.270204211323289E-5</v>
      </c>
      <c r="U1478">
        <v>4.8667436931282282E-4</v>
      </c>
      <c r="V1478">
        <v>1.326627912931144E-3</v>
      </c>
      <c r="W1478">
        <v>0.19180695712566381</v>
      </c>
      <c r="X1478">
        <v>1.1397157795727251E-3</v>
      </c>
      <c r="Y1478">
        <v>0</v>
      </c>
      <c r="Z1478">
        <v>0.154</v>
      </c>
      <c r="AA1478">
        <v>0.20399999999999999</v>
      </c>
      <c r="AB1478">
        <v>0.64300000000000002</v>
      </c>
      <c r="AC1478">
        <v>-0.34</v>
      </c>
      <c r="AD1478" t="s">
        <v>48</v>
      </c>
      <c r="AE1478" t="s">
        <v>48</v>
      </c>
      <c r="AF1478" t="s">
        <v>48</v>
      </c>
    </row>
    <row r="1479" spans="1:32" hidden="1" outlineLevel="1" x14ac:dyDescent="0.2">
      <c r="A1479" t="s">
        <v>32724</v>
      </c>
      <c r="B1479" t="s">
        <v>32725</v>
      </c>
      <c r="C1479" t="s">
        <v>32726</v>
      </c>
      <c r="D1479" s="3"/>
      <c r="J1479" t="s">
        <v>32727</v>
      </c>
      <c r="K1479" t="s">
        <v>26311</v>
      </c>
      <c r="L1479" t="s">
        <v>1233</v>
      </c>
      <c r="M1479">
        <v>1</v>
      </c>
      <c r="P1479" s="2" t="s">
        <v>32728</v>
      </c>
      <c r="Q1479" t="s">
        <v>47</v>
      </c>
      <c r="S1479">
        <v>2.9117788653820748E-4</v>
      </c>
      <c r="T1479">
        <v>2.5717358766996772E-6</v>
      </c>
      <c r="U1479">
        <v>1.6215672076214102E-5</v>
      </c>
      <c r="V1479">
        <v>3.6082834412809461E-5</v>
      </c>
      <c r="W1479">
        <v>1.4238635776564479E-4</v>
      </c>
      <c r="X1479">
        <v>2.128165760950651E-5</v>
      </c>
      <c r="Y1479">
        <v>7.4999999999999997E-2</v>
      </c>
      <c r="Z1479">
        <v>0.114</v>
      </c>
      <c r="AA1479">
        <v>0.21099999999999999</v>
      </c>
      <c r="AB1479">
        <v>0.67500000000000004</v>
      </c>
      <c r="AC1479">
        <v>-0.31669999999999998</v>
      </c>
      <c r="AD1479" t="s">
        <v>48</v>
      </c>
      <c r="AE1479" t="s">
        <v>48</v>
      </c>
      <c r="AF1479" t="s">
        <v>48</v>
      </c>
    </row>
    <row r="1480" spans="1:32" hidden="1" outlineLevel="1" x14ac:dyDescent="0.2">
      <c r="A1480" t="s">
        <v>32729</v>
      </c>
      <c r="B1480" t="s">
        <v>32730</v>
      </c>
      <c r="C1480" t="s">
        <v>32731</v>
      </c>
      <c r="D1480" s="3"/>
      <c r="J1480" t="s">
        <v>32732</v>
      </c>
      <c r="K1480" t="s">
        <v>26311</v>
      </c>
      <c r="L1480" t="s">
        <v>1233</v>
      </c>
      <c r="M1480">
        <v>1</v>
      </c>
      <c r="P1480" s="2" t="s">
        <v>32733</v>
      </c>
      <c r="Q1480" t="s">
        <v>47</v>
      </c>
      <c r="S1480">
        <v>1.2347390875220301E-3</v>
      </c>
      <c r="T1480">
        <v>9.3721127996104769E-6</v>
      </c>
      <c r="U1480">
        <v>7.8532713814638555E-5</v>
      </c>
      <c r="V1480">
        <v>8.6715859652031213E-5</v>
      </c>
      <c r="W1480">
        <v>4.8714593867771327E-4</v>
      </c>
      <c r="X1480">
        <v>1.3446398952510211E-4</v>
      </c>
      <c r="Y1480">
        <v>0.19</v>
      </c>
      <c r="Z1480">
        <v>0.12</v>
      </c>
      <c r="AA1480">
        <v>7.4999999999999997E-2</v>
      </c>
      <c r="AB1480">
        <v>0.80500000000000005</v>
      </c>
      <c r="AC1480">
        <v>0.53680000000000005</v>
      </c>
      <c r="AD1480" t="s">
        <v>48</v>
      </c>
      <c r="AE1480" t="s">
        <v>48</v>
      </c>
      <c r="AF1480" t="s">
        <v>48</v>
      </c>
    </row>
    <row r="1481" spans="1:32" hidden="1" outlineLevel="1" x14ac:dyDescent="0.2">
      <c r="A1481" t="s">
        <v>32734</v>
      </c>
      <c r="B1481" t="s">
        <v>32735</v>
      </c>
      <c r="C1481" t="s">
        <v>27869</v>
      </c>
      <c r="D1481" s="3"/>
      <c r="J1481" t="s">
        <v>32736</v>
      </c>
      <c r="K1481" t="s">
        <v>26311</v>
      </c>
      <c r="L1481" t="s">
        <v>1233</v>
      </c>
      <c r="M1481">
        <v>1</v>
      </c>
      <c r="P1481" s="2" t="s">
        <v>32737</v>
      </c>
      <c r="Q1481" t="s">
        <v>47</v>
      </c>
      <c r="S1481">
        <v>6.2539498321712017E-4</v>
      </c>
      <c r="T1481">
        <v>4.6464483602903783E-6</v>
      </c>
      <c r="U1481">
        <v>4.1225055610993877E-5</v>
      </c>
      <c r="V1481">
        <v>5.8565845392877243E-5</v>
      </c>
      <c r="W1481">
        <v>2.7132374816574162E-4</v>
      </c>
      <c r="X1481">
        <v>5.8076151617569849E-5</v>
      </c>
      <c r="Y1481">
        <v>0.25</v>
      </c>
      <c r="Z1481">
        <v>0.124</v>
      </c>
      <c r="AA1481">
        <v>9.1999999999999998E-2</v>
      </c>
      <c r="AB1481">
        <v>0.78500000000000003</v>
      </c>
      <c r="AC1481">
        <v>0.25690000000000002</v>
      </c>
      <c r="AD1481" t="s">
        <v>48</v>
      </c>
      <c r="AE1481" t="s">
        <v>48</v>
      </c>
      <c r="AF1481" t="s">
        <v>48</v>
      </c>
    </row>
    <row r="1482" spans="1:32" hidden="1" outlineLevel="1" x14ac:dyDescent="0.2">
      <c r="A1482" t="s">
        <v>32738</v>
      </c>
      <c r="B1482" t="s">
        <v>32739</v>
      </c>
      <c r="C1482" t="s">
        <v>32740</v>
      </c>
      <c r="D1482" s="3"/>
      <c r="J1482" t="s">
        <v>32741</v>
      </c>
      <c r="K1482" t="s">
        <v>26311</v>
      </c>
      <c r="L1482" t="s">
        <v>1233</v>
      </c>
      <c r="M1482">
        <v>1</v>
      </c>
      <c r="P1482" s="2" t="s">
        <v>32742</v>
      </c>
      <c r="Q1482" t="s">
        <v>47</v>
      </c>
      <c r="S1482">
        <v>1.126717403531075E-2</v>
      </c>
      <c r="T1482">
        <v>6.5945259848376736E-6</v>
      </c>
      <c r="U1482">
        <v>1.9044964574277401E-4</v>
      </c>
      <c r="V1482">
        <v>4.4159186654724181E-4</v>
      </c>
      <c r="W1482">
        <v>3.2495739869773388E-3</v>
      </c>
      <c r="X1482">
        <v>9.789319010451436E-4</v>
      </c>
      <c r="Y1482">
        <v>0</v>
      </c>
      <c r="Z1482">
        <v>0</v>
      </c>
      <c r="AA1482">
        <v>0</v>
      </c>
      <c r="AB1482">
        <v>1</v>
      </c>
      <c r="AC1482">
        <v>0</v>
      </c>
      <c r="AD1482" t="s">
        <v>48</v>
      </c>
      <c r="AE1482" t="s">
        <v>48</v>
      </c>
      <c r="AF1482" t="s">
        <v>48</v>
      </c>
    </row>
    <row r="1483" spans="1:32" hidden="1" outlineLevel="1" x14ac:dyDescent="0.2">
      <c r="A1483" t="s">
        <v>32743</v>
      </c>
      <c r="B1483" t="s">
        <v>32744</v>
      </c>
      <c r="C1483" t="s">
        <v>32745</v>
      </c>
      <c r="D1483" s="3"/>
      <c r="J1483" t="s">
        <v>32746</v>
      </c>
      <c r="K1483" t="s">
        <v>26311</v>
      </c>
      <c r="L1483" t="s">
        <v>1233</v>
      </c>
      <c r="M1483">
        <v>1</v>
      </c>
      <c r="P1483" s="2" t="s">
        <v>32747</v>
      </c>
      <c r="Q1483" t="s">
        <v>47</v>
      </c>
      <c r="S1483">
        <v>2.5407641660422091E-3</v>
      </c>
      <c r="T1483">
        <v>1.6714471712475639E-5</v>
      </c>
      <c r="U1483">
        <v>1.188058668049052E-4</v>
      </c>
      <c r="V1483">
        <v>2.5062295026145881E-4</v>
      </c>
      <c r="W1483">
        <v>5.7765195379033685E-4</v>
      </c>
      <c r="X1483">
        <v>3.5414335434325039E-4</v>
      </c>
      <c r="Y1483">
        <v>0.1253787878787879</v>
      </c>
      <c r="Z1483">
        <v>0.11</v>
      </c>
      <c r="AA1483">
        <v>8.7999999999999995E-2</v>
      </c>
      <c r="AB1483">
        <v>0.80200000000000005</v>
      </c>
      <c r="AC1483">
        <v>0.30380000000000001</v>
      </c>
      <c r="AD1483" t="s">
        <v>48</v>
      </c>
      <c r="AE1483" t="s">
        <v>48</v>
      </c>
      <c r="AF1483" t="s">
        <v>48</v>
      </c>
    </row>
    <row r="1484" spans="1:32" hidden="1" outlineLevel="1" x14ac:dyDescent="0.2">
      <c r="A1484" t="s">
        <v>32748</v>
      </c>
      <c r="B1484" t="s">
        <v>32749</v>
      </c>
      <c r="C1484" t="s">
        <v>32750</v>
      </c>
      <c r="D1484" s="3"/>
      <c r="J1484" t="s">
        <v>32751</v>
      </c>
      <c r="K1484" t="s">
        <v>26311</v>
      </c>
      <c r="L1484" t="s">
        <v>1233</v>
      </c>
      <c r="M1484">
        <v>1</v>
      </c>
      <c r="P1484" s="2" t="s">
        <v>32752</v>
      </c>
      <c r="Q1484" t="s">
        <v>10060</v>
      </c>
      <c r="S1484">
        <v>5.3980009397491813E-4</v>
      </c>
      <c r="T1484">
        <v>1.873632413662563E-6</v>
      </c>
      <c r="U1484">
        <v>2.107118598360103E-5</v>
      </c>
      <c r="V1484">
        <v>3.3181142498506233E-5</v>
      </c>
      <c r="W1484">
        <v>3.1538159237243241E-4</v>
      </c>
      <c r="X1484">
        <v>2.0950104953954E-5</v>
      </c>
      <c r="Y1484">
        <v>0</v>
      </c>
      <c r="Z1484">
        <v>0</v>
      </c>
      <c r="AA1484">
        <v>0</v>
      </c>
      <c r="AB1484">
        <v>1</v>
      </c>
      <c r="AC1484">
        <v>0</v>
      </c>
      <c r="AD1484" t="s">
        <v>48</v>
      </c>
      <c r="AE1484" t="s">
        <v>48</v>
      </c>
      <c r="AF1484" t="s">
        <v>48</v>
      </c>
    </row>
    <row r="1485" spans="1:32" hidden="1" outlineLevel="1" x14ac:dyDescent="0.2">
      <c r="A1485" t="s">
        <v>32753</v>
      </c>
      <c r="B1485" t="s">
        <v>32754</v>
      </c>
      <c r="C1485" t="s">
        <v>32755</v>
      </c>
      <c r="D1485" s="3"/>
      <c r="J1485" t="s">
        <v>32756</v>
      </c>
      <c r="K1485" t="s">
        <v>26311</v>
      </c>
      <c r="L1485" t="s">
        <v>1233</v>
      </c>
      <c r="M1485">
        <v>1</v>
      </c>
      <c r="P1485" s="2" t="s">
        <v>32757</v>
      </c>
      <c r="Q1485" t="s">
        <v>47</v>
      </c>
      <c r="S1485">
        <v>0.35643747448921198</v>
      </c>
      <c r="T1485">
        <v>9.988322744902689E-6</v>
      </c>
      <c r="U1485">
        <v>8.4870972204953432E-4</v>
      </c>
      <c r="V1485">
        <v>9.1811834136024117E-4</v>
      </c>
      <c r="W1485">
        <v>0.28564992547035217</v>
      </c>
      <c r="X1485">
        <v>3.4477430745027959E-4</v>
      </c>
      <c r="Y1485">
        <v>-0.1468253968253968</v>
      </c>
      <c r="Z1485">
        <v>4.4999999999999998E-2</v>
      </c>
      <c r="AA1485">
        <v>4.4999999999999998E-2</v>
      </c>
      <c r="AB1485">
        <v>0.90900000000000003</v>
      </c>
      <c r="AC1485">
        <v>-3.2000000000000002E-3</v>
      </c>
      <c r="AD1485" t="s">
        <v>48</v>
      </c>
      <c r="AE1485" t="s">
        <v>48</v>
      </c>
      <c r="AF1485" t="s">
        <v>48</v>
      </c>
    </row>
    <row r="1486" spans="1:32" hidden="1" outlineLevel="1" x14ac:dyDescent="0.2">
      <c r="A1486" t="s">
        <v>32758</v>
      </c>
      <c r="B1486" t="s">
        <v>26580</v>
      </c>
      <c r="C1486" t="s">
        <v>32759</v>
      </c>
      <c r="D1486" s="3"/>
      <c r="J1486" t="s">
        <v>32760</v>
      </c>
      <c r="K1486" t="s">
        <v>26311</v>
      </c>
      <c r="L1486" t="s">
        <v>1233</v>
      </c>
      <c r="M1486">
        <v>1</v>
      </c>
      <c r="P1486" s="2" t="s">
        <v>32761</v>
      </c>
      <c r="Q1486" t="s">
        <v>47</v>
      </c>
      <c r="S1486">
        <v>0.87979215383529663</v>
      </c>
      <c r="T1486">
        <v>2.6603008154779673E-4</v>
      </c>
      <c r="U1486">
        <v>0.79658252000808716</v>
      </c>
      <c r="V1486">
        <v>1.199725177139044E-2</v>
      </c>
      <c r="W1486">
        <v>0.1670423299074173</v>
      </c>
      <c r="X1486">
        <v>4.6447352506220341E-3</v>
      </c>
      <c r="Y1486">
        <v>0.27500000000000002</v>
      </c>
      <c r="Z1486">
        <v>0.4</v>
      </c>
      <c r="AA1486">
        <v>0</v>
      </c>
      <c r="AB1486">
        <v>0.6</v>
      </c>
      <c r="AC1486">
        <v>0.76880000000000004</v>
      </c>
      <c r="AD1486" t="s">
        <v>48</v>
      </c>
      <c r="AE1486" t="s">
        <v>48</v>
      </c>
      <c r="AF1486" t="s">
        <v>48</v>
      </c>
    </row>
    <row r="1487" spans="1:32" hidden="1" outlineLevel="1" x14ac:dyDescent="0.2">
      <c r="A1487" t="s">
        <v>32762</v>
      </c>
      <c r="B1487" t="s">
        <v>32763</v>
      </c>
      <c r="C1487" t="s">
        <v>32764</v>
      </c>
      <c r="D1487" s="3"/>
      <c r="J1487" t="s">
        <v>32765</v>
      </c>
      <c r="K1487" t="s">
        <v>26311</v>
      </c>
      <c r="L1487" t="s">
        <v>1233</v>
      </c>
      <c r="M1487">
        <v>1</v>
      </c>
      <c r="P1487" s="2" t="s">
        <v>32766</v>
      </c>
      <c r="Q1487" t="s">
        <v>47</v>
      </c>
      <c r="S1487">
        <v>0.99574810266494751</v>
      </c>
      <c r="T1487">
        <v>7.2720961179584265E-4</v>
      </c>
      <c r="U1487">
        <v>0.59923446178436279</v>
      </c>
      <c r="V1487">
        <v>3.9227898232638836E-3</v>
      </c>
      <c r="W1487">
        <v>0.99200844764709473</v>
      </c>
      <c r="X1487">
        <v>2.6831156574189659E-3</v>
      </c>
      <c r="Y1487">
        <v>0</v>
      </c>
      <c r="Z1487">
        <v>0</v>
      </c>
      <c r="AA1487">
        <v>0</v>
      </c>
      <c r="AB1487">
        <v>1</v>
      </c>
      <c r="AC1487">
        <v>0</v>
      </c>
      <c r="AD1487" t="s">
        <v>48</v>
      </c>
      <c r="AE1487" t="s">
        <v>48</v>
      </c>
      <c r="AF1487" t="s">
        <v>48</v>
      </c>
    </row>
    <row r="1488" spans="1:32" hidden="1" outlineLevel="1" x14ac:dyDescent="0.2">
      <c r="A1488" t="s">
        <v>32767</v>
      </c>
      <c r="B1488" t="s">
        <v>32768</v>
      </c>
      <c r="C1488" t="s">
        <v>32769</v>
      </c>
      <c r="D1488" s="3"/>
      <c r="J1488" t="s">
        <v>32770</v>
      </c>
      <c r="K1488" t="s">
        <v>26311</v>
      </c>
      <c r="L1488" t="s">
        <v>1233</v>
      </c>
      <c r="M1488">
        <v>1</v>
      </c>
      <c r="P1488" s="2" t="s">
        <v>32771</v>
      </c>
      <c r="Q1488" t="s">
        <v>47</v>
      </c>
      <c r="S1488">
        <v>1.406149356625974E-3</v>
      </c>
      <c r="T1488">
        <v>7.6805727076134644E-6</v>
      </c>
      <c r="U1488">
        <v>5.9524667449295521E-5</v>
      </c>
      <c r="V1488">
        <v>5.6681146816117689E-5</v>
      </c>
      <c r="W1488">
        <v>6.3011795282363892E-4</v>
      </c>
      <c r="X1488">
        <v>8.6798347183503211E-5</v>
      </c>
      <c r="Y1488">
        <v>6.25E-2</v>
      </c>
      <c r="Z1488">
        <v>0.11899999999999999</v>
      </c>
      <c r="AA1488">
        <v>0.152</v>
      </c>
      <c r="AB1488">
        <v>0.72899999999999998</v>
      </c>
      <c r="AC1488">
        <v>-0.59470000000000001</v>
      </c>
      <c r="AD1488" t="s">
        <v>48</v>
      </c>
      <c r="AE1488" t="s">
        <v>48</v>
      </c>
      <c r="AF1488" t="s">
        <v>48</v>
      </c>
    </row>
    <row r="1489" spans="1:32" hidden="1" outlineLevel="1" x14ac:dyDescent="0.2">
      <c r="A1489" t="s">
        <v>32772</v>
      </c>
      <c r="B1489" t="s">
        <v>32773</v>
      </c>
      <c r="C1489" t="s">
        <v>32774</v>
      </c>
      <c r="D1489" s="3"/>
      <c r="J1489" t="s">
        <v>32775</v>
      </c>
      <c r="K1489" t="s">
        <v>26311</v>
      </c>
      <c r="L1489" t="s">
        <v>1233</v>
      </c>
      <c r="M1489">
        <v>1</v>
      </c>
      <c r="P1489" s="2" t="s">
        <v>32776</v>
      </c>
      <c r="Q1489" t="s">
        <v>10032</v>
      </c>
      <c r="S1489">
        <v>2.192520909011364E-2</v>
      </c>
      <c r="T1489">
        <v>8.7935577539610676E-6</v>
      </c>
      <c r="U1489">
        <v>2.383529936196283E-4</v>
      </c>
      <c r="V1489">
        <v>8.322138455696404E-4</v>
      </c>
      <c r="W1489">
        <v>1.1154564097523689E-2</v>
      </c>
      <c r="X1489">
        <v>6.6048366716131568E-4</v>
      </c>
      <c r="Y1489">
        <v>-0.45</v>
      </c>
      <c r="Z1489">
        <v>7.0000000000000007E-2</v>
      </c>
      <c r="AA1489">
        <v>0.246</v>
      </c>
      <c r="AB1489">
        <v>0.68400000000000005</v>
      </c>
      <c r="AC1489">
        <v>-0.89639999999999997</v>
      </c>
      <c r="AD1489" t="s">
        <v>48</v>
      </c>
      <c r="AE1489" t="s">
        <v>48</v>
      </c>
      <c r="AF1489" t="s">
        <v>48</v>
      </c>
    </row>
    <row r="1490" spans="1:32" hidden="1" outlineLevel="1" x14ac:dyDescent="0.2">
      <c r="A1490" t="s">
        <v>32777</v>
      </c>
      <c r="B1490" t="s">
        <v>32778</v>
      </c>
      <c r="C1490" t="s">
        <v>32779</v>
      </c>
      <c r="D1490" s="3"/>
      <c r="J1490" t="s">
        <v>32780</v>
      </c>
      <c r="K1490" t="s">
        <v>26311</v>
      </c>
      <c r="L1490" t="s">
        <v>1233</v>
      </c>
      <c r="M1490">
        <v>1</v>
      </c>
      <c r="P1490" s="2" t="s">
        <v>32781</v>
      </c>
      <c r="Q1490" t="s">
        <v>47</v>
      </c>
      <c r="Y1490" t="s">
        <v>48</v>
      </c>
      <c r="Z1490" t="s">
        <v>48</v>
      </c>
      <c r="AA1490" t="s">
        <v>48</v>
      </c>
      <c r="AB1490" t="s">
        <v>48</v>
      </c>
      <c r="AC1490" t="s">
        <v>48</v>
      </c>
      <c r="AD1490" t="s">
        <v>48</v>
      </c>
      <c r="AE1490" t="s">
        <v>48</v>
      </c>
      <c r="AF1490" t="s">
        <v>48</v>
      </c>
    </row>
    <row r="1491" spans="1:32" hidden="1" outlineLevel="1" x14ac:dyDescent="0.2">
      <c r="A1491" t="s">
        <v>32782</v>
      </c>
      <c r="B1491" t="s">
        <v>32783</v>
      </c>
      <c r="C1491" t="s">
        <v>32784</v>
      </c>
      <c r="D1491" s="3"/>
      <c r="J1491" t="s">
        <v>32785</v>
      </c>
      <c r="K1491" t="s">
        <v>26311</v>
      </c>
      <c r="L1491" t="s">
        <v>1233</v>
      </c>
      <c r="M1491">
        <v>1</v>
      </c>
      <c r="P1491" s="2" t="s">
        <v>32786</v>
      </c>
      <c r="Q1491" t="s">
        <v>47</v>
      </c>
      <c r="S1491">
        <v>3.2914403825998313E-2</v>
      </c>
      <c r="T1491">
        <v>4.7298881327151321E-6</v>
      </c>
      <c r="U1491">
        <v>3.1941087218001479E-4</v>
      </c>
      <c r="V1491">
        <v>1.9564280228223649E-4</v>
      </c>
      <c r="W1491">
        <v>2.264070883393288E-2</v>
      </c>
      <c r="X1491">
        <v>1.4458748046308761E-4</v>
      </c>
      <c r="Y1491">
        <v>6.8750000000000006E-2</v>
      </c>
      <c r="Z1491">
        <v>8.5000000000000006E-2</v>
      </c>
      <c r="AA1491">
        <v>7.5999999999999998E-2</v>
      </c>
      <c r="AB1491">
        <v>0.83899999999999997</v>
      </c>
      <c r="AC1491">
        <v>-6.8500000000000005E-2</v>
      </c>
      <c r="AD1491" t="s">
        <v>48</v>
      </c>
      <c r="AE1491" t="s">
        <v>48</v>
      </c>
      <c r="AF1491" t="s">
        <v>48</v>
      </c>
    </row>
    <row r="1492" spans="1:32" hidden="1" outlineLevel="1" x14ac:dyDescent="0.2">
      <c r="A1492" t="s">
        <v>32787</v>
      </c>
      <c r="B1492" t="s">
        <v>32788</v>
      </c>
      <c r="C1492" t="s">
        <v>32789</v>
      </c>
      <c r="D1492" s="3"/>
      <c r="J1492" t="s">
        <v>32790</v>
      </c>
      <c r="K1492" t="s">
        <v>26311</v>
      </c>
      <c r="L1492" t="s">
        <v>1233</v>
      </c>
      <c r="M1492">
        <v>1</v>
      </c>
      <c r="P1492" s="2" t="s">
        <v>32791</v>
      </c>
      <c r="Q1492" t="s">
        <v>47</v>
      </c>
      <c r="S1492">
        <v>1.4718951424583791E-3</v>
      </c>
      <c r="T1492">
        <v>2.2102015009295428E-6</v>
      </c>
      <c r="U1492">
        <v>3.1617906643077731E-5</v>
      </c>
      <c r="V1492">
        <v>6.4537714933976531E-5</v>
      </c>
      <c r="W1492">
        <v>1.202519400976598E-3</v>
      </c>
      <c r="X1492">
        <v>3.3735392207745463E-5</v>
      </c>
      <c r="Y1492">
        <v>0.4</v>
      </c>
      <c r="Z1492">
        <v>4.9000000000000002E-2</v>
      </c>
      <c r="AA1492">
        <v>0</v>
      </c>
      <c r="AB1492">
        <v>0.95099999999999996</v>
      </c>
      <c r="AC1492">
        <v>0.20230000000000001</v>
      </c>
      <c r="AD1492" t="s">
        <v>48</v>
      </c>
      <c r="AE1492" t="s">
        <v>48</v>
      </c>
      <c r="AF1492" t="s">
        <v>48</v>
      </c>
    </row>
    <row r="1493" spans="1:32" hidden="1" outlineLevel="1" x14ac:dyDescent="0.2">
      <c r="A1493" t="s">
        <v>32792</v>
      </c>
      <c r="B1493" t="s">
        <v>32793</v>
      </c>
      <c r="C1493" t="s">
        <v>32794</v>
      </c>
      <c r="D1493" s="3"/>
      <c r="J1493" t="s">
        <v>32795</v>
      </c>
      <c r="K1493" t="s">
        <v>26311</v>
      </c>
      <c r="L1493" t="s">
        <v>1233</v>
      </c>
      <c r="M1493">
        <v>1</v>
      </c>
      <c r="P1493" s="2" t="s">
        <v>32796</v>
      </c>
      <c r="Q1493" t="s">
        <v>10060</v>
      </c>
      <c r="S1493">
        <v>1.3044313527643681E-3</v>
      </c>
      <c r="T1493">
        <v>7.8144648796296678E-6</v>
      </c>
      <c r="U1493">
        <v>6.7911474616266787E-5</v>
      </c>
      <c r="V1493">
        <v>7.0331218012142926E-5</v>
      </c>
      <c r="W1493">
        <v>5.1723618526011705E-4</v>
      </c>
      <c r="X1493">
        <v>1.081496448023245E-4</v>
      </c>
      <c r="Y1493">
        <v>8.0587121212121207E-2</v>
      </c>
      <c r="Z1493">
        <v>0.124</v>
      </c>
      <c r="AA1493">
        <v>5.6000000000000001E-2</v>
      </c>
      <c r="AB1493">
        <v>0.82</v>
      </c>
      <c r="AC1493">
        <v>0.63339999999999996</v>
      </c>
      <c r="AD1493" t="s">
        <v>48</v>
      </c>
      <c r="AE1493" t="s">
        <v>48</v>
      </c>
      <c r="AF1493" t="s">
        <v>48</v>
      </c>
    </row>
    <row r="1494" spans="1:32" hidden="1" outlineLevel="1" x14ac:dyDescent="0.2">
      <c r="A1494" t="s">
        <v>32797</v>
      </c>
      <c r="B1494" t="s">
        <v>32798</v>
      </c>
      <c r="C1494" t="s">
        <v>32799</v>
      </c>
      <c r="D1494" s="3"/>
      <c r="J1494" t="s">
        <v>32800</v>
      </c>
      <c r="K1494" t="s">
        <v>26311</v>
      </c>
      <c r="L1494" t="s">
        <v>1233</v>
      </c>
      <c r="M1494">
        <v>1</v>
      </c>
      <c r="P1494" s="2" t="s">
        <v>32801</v>
      </c>
      <c r="Q1494" t="s">
        <v>47</v>
      </c>
      <c r="S1494">
        <v>0.16089907288551331</v>
      </c>
      <c r="T1494">
        <v>1.2176140444353219E-5</v>
      </c>
      <c r="U1494">
        <v>5.3668982582166791E-4</v>
      </c>
      <c r="V1494">
        <v>4.3433923274278641E-3</v>
      </c>
      <c r="W1494">
        <v>0.1200962513685226</v>
      </c>
      <c r="X1494">
        <v>7.2266662027686834E-4</v>
      </c>
      <c r="Y1494">
        <v>-0.5</v>
      </c>
      <c r="Z1494">
        <v>0</v>
      </c>
      <c r="AA1494">
        <v>0.126</v>
      </c>
      <c r="AB1494">
        <v>0.874</v>
      </c>
      <c r="AC1494">
        <v>-0.63690000000000002</v>
      </c>
      <c r="AD1494" t="s">
        <v>48</v>
      </c>
      <c r="AE1494" t="s">
        <v>48</v>
      </c>
      <c r="AF1494" t="s">
        <v>48</v>
      </c>
    </row>
    <row r="1495" spans="1:32" hidden="1" outlineLevel="1" x14ac:dyDescent="0.2">
      <c r="A1495" t="s">
        <v>32802</v>
      </c>
      <c r="B1495" t="s">
        <v>32803</v>
      </c>
      <c r="C1495" t="s">
        <v>32804</v>
      </c>
      <c r="D1495" s="3"/>
      <c r="J1495" t="s">
        <v>32805</v>
      </c>
      <c r="K1495" t="s">
        <v>26311</v>
      </c>
      <c r="L1495" t="s">
        <v>1233</v>
      </c>
      <c r="M1495">
        <v>1</v>
      </c>
      <c r="P1495" s="2" t="s">
        <v>32806</v>
      </c>
      <c r="Q1495" t="s">
        <v>47</v>
      </c>
      <c r="S1495">
        <v>8.1153169274330139E-2</v>
      </c>
      <c r="T1495">
        <v>4.4122785766376182E-5</v>
      </c>
      <c r="U1495">
        <v>5.5238185450434676E-3</v>
      </c>
      <c r="V1495">
        <v>6.1216094763949513E-4</v>
      </c>
      <c r="W1495">
        <v>8.9844139292836189E-3</v>
      </c>
      <c r="X1495">
        <v>2.814742736518383E-3</v>
      </c>
      <c r="Y1495">
        <v>0.13166666666666671</v>
      </c>
      <c r="Z1495">
        <v>7.4999999999999997E-2</v>
      </c>
      <c r="AA1495">
        <v>0.14499999999999999</v>
      </c>
      <c r="AB1495">
        <v>0.78</v>
      </c>
      <c r="AC1495">
        <v>-0.91400000000000003</v>
      </c>
      <c r="AD1495" t="s">
        <v>48</v>
      </c>
      <c r="AE1495" t="s">
        <v>48</v>
      </c>
      <c r="AF1495" t="s">
        <v>48</v>
      </c>
    </row>
    <row r="1496" spans="1:32" hidden="1" outlineLevel="1" x14ac:dyDescent="0.2">
      <c r="A1496" t="s">
        <v>32807</v>
      </c>
      <c r="B1496" t="s">
        <v>32808</v>
      </c>
      <c r="C1496" t="s">
        <v>32809</v>
      </c>
      <c r="D1496" s="3"/>
      <c r="J1496" t="s">
        <v>32810</v>
      </c>
      <c r="K1496" t="s">
        <v>26311</v>
      </c>
      <c r="L1496" t="s">
        <v>1233</v>
      </c>
      <c r="M1496">
        <v>1</v>
      </c>
      <c r="P1496" s="2" t="s">
        <v>32811</v>
      </c>
      <c r="Q1496" t="s">
        <v>47</v>
      </c>
      <c r="S1496">
        <v>4.7919778153300294E-3</v>
      </c>
      <c r="T1496">
        <v>1.133685054810485E-5</v>
      </c>
      <c r="U1496">
        <v>1.934194297064096E-4</v>
      </c>
      <c r="V1496">
        <v>1.398096646880731E-4</v>
      </c>
      <c r="W1496">
        <v>1.7772931605577471E-3</v>
      </c>
      <c r="X1496">
        <v>3.059442387893796E-4</v>
      </c>
      <c r="Y1496">
        <v>-9.3749999999999958E-2</v>
      </c>
      <c r="Z1496">
        <v>7.0000000000000007E-2</v>
      </c>
      <c r="AA1496">
        <v>0.16500000000000001</v>
      </c>
      <c r="AB1496">
        <v>0.76600000000000001</v>
      </c>
      <c r="AC1496">
        <v>-0.87749999999999995</v>
      </c>
      <c r="AD1496" t="s">
        <v>48</v>
      </c>
      <c r="AE1496" t="s">
        <v>48</v>
      </c>
      <c r="AF1496" t="s">
        <v>48</v>
      </c>
    </row>
    <row r="1497" spans="1:32" hidden="1" outlineLevel="1" x14ac:dyDescent="0.2">
      <c r="A1497" t="s">
        <v>32812</v>
      </c>
      <c r="B1497" t="s">
        <v>32813</v>
      </c>
      <c r="C1497" t="s">
        <v>32814</v>
      </c>
      <c r="D1497" s="3"/>
      <c r="J1497" t="s">
        <v>32815</v>
      </c>
      <c r="K1497" t="s">
        <v>26311</v>
      </c>
      <c r="L1497" t="s">
        <v>1233</v>
      </c>
      <c r="M1497">
        <v>1</v>
      </c>
      <c r="P1497" s="2" t="s">
        <v>32816</v>
      </c>
      <c r="Q1497" t="s">
        <v>47</v>
      </c>
      <c r="S1497">
        <v>1.8481049919500949E-3</v>
      </c>
      <c r="T1497">
        <v>1.264034108316991E-5</v>
      </c>
      <c r="U1497">
        <v>7.50206527300179E-5</v>
      </c>
      <c r="V1497">
        <v>1.4407963317353281E-4</v>
      </c>
      <c r="W1497">
        <v>5.8072706451639533E-4</v>
      </c>
      <c r="X1497">
        <v>1.7621793085709209E-4</v>
      </c>
      <c r="Y1497">
        <v>3.5714285714285712E-2</v>
      </c>
      <c r="Z1497">
        <v>0</v>
      </c>
      <c r="AA1497">
        <v>3.1E-2</v>
      </c>
      <c r="AB1497">
        <v>0.96899999999999997</v>
      </c>
      <c r="AC1497">
        <v>-0.45219999999999999</v>
      </c>
      <c r="AD1497" t="s">
        <v>48</v>
      </c>
      <c r="AE1497" t="s">
        <v>48</v>
      </c>
      <c r="AF1497" t="s">
        <v>48</v>
      </c>
    </row>
    <row r="1498" spans="1:32" hidden="1" outlineLevel="1" x14ac:dyDescent="0.2">
      <c r="A1498" t="s">
        <v>32817</v>
      </c>
      <c r="B1498" t="s">
        <v>32818</v>
      </c>
      <c r="C1498" t="s">
        <v>32819</v>
      </c>
      <c r="D1498" s="3"/>
      <c r="J1498" t="s">
        <v>32820</v>
      </c>
      <c r="K1498" t="s">
        <v>26311</v>
      </c>
      <c r="L1498" t="s">
        <v>1233</v>
      </c>
      <c r="M1498">
        <v>1</v>
      </c>
      <c r="P1498" s="2" t="s">
        <v>32821</v>
      </c>
      <c r="Q1498" t="s">
        <v>47</v>
      </c>
      <c r="S1498">
        <v>1.7819885397329931E-3</v>
      </c>
      <c r="T1498">
        <v>9.4259476099978201E-6</v>
      </c>
      <c r="U1498">
        <v>7.4178242357447743E-5</v>
      </c>
      <c r="V1498">
        <v>7.427245145663619E-5</v>
      </c>
      <c r="W1498">
        <v>6.880579749122262E-4</v>
      </c>
      <c r="X1498">
        <v>1.1819501378340649E-4</v>
      </c>
      <c r="Y1498">
        <v>0.14795918367346941</v>
      </c>
      <c r="Z1498">
        <v>9.8000000000000004E-2</v>
      </c>
      <c r="AA1498">
        <v>0.107</v>
      </c>
      <c r="AB1498">
        <v>0.79500000000000004</v>
      </c>
      <c r="AC1498">
        <v>-0.26829999999999998</v>
      </c>
      <c r="AD1498" t="s">
        <v>48</v>
      </c>
      <c r="AE1498" t="s">
        <v>48</v>
      </c>
      <c r="AF1498" t="s">
        <v>48</v>
      </c>
    </row>
    <row r="1499" spans="1:32" hidden="1" outlineLevel="1" x14ac:dyDescent="0.2">
      <c r="A1499" t="s">
        <v>32822</v>
      </c>
      <c r="B1499" t="s">
        <v>32823</v>
      </c>
      <c r="C1499" t="s">
        <v>32824</v>
      </c>
      <c r="D1499" s="3"/>
      <c r="J1499" t="s">
        <v>32825</v>
      </c>
      <c r="K1499" t="s">
        <v>26311</v>
      </c>
      <c r="L1499" t="s">
        <v>1233</v>
      </c>
      <c r="M1499">
        <v>1</v>
      </c>
      <c r="P1499" s="2" t="s">
        <v>32826</v>
      </c>
      <c r="Q1499" t="s">
        <v>47</v>
      </c>
      <c r="S1499">
        <v>4.1060745716094971E-3</v>
      </c>
      <c r="T1499">
        <v>6.1238110902195331E-6</v>
      </c>
      <c r="U1499">
        <v>3.1581785879097879E-4</v>
      </c>
      <c r="V1499">
        <v>1.5169664402492339E-4</v>
      </c>
      <c r="W1499">
        <v>2.2394687402993441E-3</v>
      </c>
      <c r="X1499">
        <v>1.4507277228403839E-4</v>
      </c>
      <c r="Y1499">
        <v>-0.1145833333333333</v>
      </c>
      <c r="Z1499">
        <v>0.11700000000000001</v>
      </c>
      <c r="AA1499">
        <v>8.4000000000000005E-2</v>
      </c>
      <c r="AB1499">
        <v>0.79800000000000004</v>
      </c>
      <c r="AC1499">
        <v>0.29599999999999999</v>
      </c>
      <c r="AD1499" t="s">
        <v>48</v>
      </c>
      <c r="AE1499" t="s">
        <v>48</v>
      </c>
      <c r="AF1499" t="s">
        <v>48</v>
      </c>
    </row>
    <row r="1500" spans="1:32" hidden="1" outlineLevel="1" x14ac:dyDescent="0.2">
      <c r="A1500" t="s">
        <v>32827</v>
      </c>
      <c r="B1500" t="s">
        <v>32828</v>
      </c>
      <c r="C1500" t="s">
        <v>32829</v>
      </c>
      <c r="D1500" s="3"/>
      <c r="J1500" t="s">
        <v>32830</v>
      </c>
      <c r="K1500" t="s">
        <v>26311</v>
      </c>
      <c r="L1500" t="s">
        <v>1233</v>
      </c>
      <c r="M1500">
        <v>1</v>
      </c>
      <c r="P1500" s="2" t="s">
        <v>32831</v>
      </c>
      <c r="Q1500" t="s">
        <v>47</v>
      </c>
      <c r="S1500">
        <v>0.2160461246967316</v>
      </c>
      <c r="T1500">
        <v>6.3973740907385945E-5</v>
      </c>
      <c r="U1500">
        <v>6.9368451833724976E-2</v>
      </c>
      <c r="V1500">
        <v>1.5502637252211571E-3</v>
      </c>
      <c r="W1500">
        <v>2.1267084404826161E-2</v>
      </c>
      <c r="X1500">
        <v>7.1830447996035218E-4</v>
      </c>
      <c r="Y1500">
        <v>0.24727272727272731</v>
      </c>
      <c r="Z1500">
        <v>5.6000000000000001E-2</v>
      </c>
      <c r="AA1500">
        <v>9.0999999999999998E-2</v>
      </c>
      <c r="AB1500">
        <v>0.85399999999999998</v>
      </c>
      <c r="AC1500">
        <v>-0.55740000000000001</v>
      </c>
      <c r="AD1500" t="s">
        <v>48</v>
      </c>
      <c r="AE1500" t="s">
        <v>48</v>
      </c>
      <c r="AF1500" t="s">
        <v>48</v>
      </c>
    </row>
    <row r="1501" spans="1:32" hidden="1" outlineLevel="1" x14ac:dyDescent="0.2">
      <c r="A1501" t="s">
        <v>32832</v>
      </c>
      <c r="B1501" t="s">
        <v>32833</v>
      </c>
      <c r="C1501" t="s">
        <v>32834</v>
      </c>
      <c r="D1501" s="3"/>
      <c r="J1501" t="s">
        <v>32835</v>
      </c>
      <c r="K1501" t="s">
        <v>26311</v>
      </c>
      <c r="L1501" t="s">
        <v>1233</v>
      </c>
      <c r="M1501">
        <v>1</v>
      </c>
      <c r="P1501" s="2" t="s">
        <v>32836</v>
      </c>
      <c r="Q1501" t="s">
        <v>47</v>
      </c>
      <c r="S1501">
        <v>3.1204914674162861E-2</v>
      </c>
      <c r="T1501">
        <v>2.3979195248102769E-5</v>
      </c>
      <c r="U1501">
        <v>4.1410611011087886E-3</v>
      </c>
      <c r="V1501">
        <v>5.1934842485934496E-4</v>
      </c>
      <c r="W1501">
        <v>2.4445806629955769E-3</v>
      </c>
      <c r="X1501">
        <v>6.912467535585165E-3</v>
      </c>
      <c r="Y1501">
        <v>0</v>
      </c>
      <c r="Z1501">
        <v>0</v>
      </c>
      <c r="AA1501">
        <v>0</v>
      </c>
      <c r="AB1501">
        <v>1</v>
      </c>
      <c r="AC1501">
        <v>0</v>
      </c>
      <c r="AD1501" t="s">
        <v>48</v>
      </c>
      <c r="AE1501" t="s">
        <v>48</v>
      </c>
      <c r="AF1501" t="s">
        <v>48</v>
      </c>
    </row>
    <row r="1502" spans="1:32" hidden="1" outlineLevel="1" x14ac:dyDescent="0.2">
      <c r="A1502" t="s">
        <v>32837</v>
      </c>
      <c r="B1502" t="s">
        <v>32838</v>
      </c>
      <c r="C1502" t="s">
        <v>32839</v>
      </c>
      <c r="D1502" s="3"/>
      <c r="J1502" t="s">
        <v>32840</v>
      </c>
      <c r="K1502" t="s">
        <v>26311</v>
      </c>
      <c r="L1502" t="s">
        <v>1233</v>
      </c>
      <c r="M1502">
        <v>1</v>
      </c>
      <c r="P1502" s="2" t="s">
        <v>32841</v>
      </c>
      <c r="Q1502" t="s">
        <v>47</v>
      </c>
      <c r="S1502">
        <v>1.895475201308727E-3</v>
      </c>
      <c r="T1502">
        <v>9.2470563686219975E-6</v>
      </c>
      <c r="U1502">
        <v>1.4761899365112191E-4</v>
      </c>
      <c r="V1502">
        <v>7.2980335971806198E-5</v>
      </c>
      <c r="W1502">
        <v>5.2899570437148213E-4</v>
      </c>
      <c r="X1502">
        <v>2.387408021604642E-4</v>
      </c>
      <c r="Y1502">
        <v>-0.1333333333333333</v>
      </c>
      <c r="Z1502">
        <v>0.19</v>
      </c>
      <c r="AA1502">
        <v>0</v>
      </c>
      <c r="AB1502">
        <v>0.81</v>
      </c>
      <c r="AC1502">
        <v>0.85189999999999999</v>
      </c>
      <c r="AD1502" t="s">
        <v>48</v>
      </c>
      <c r="AE1502" t="s">
        <v>48</v>
      </c>
      <c r="AF1502" t="s">
        <v>48</v>
      </c>
    </row>
    <row r="1503" spans="1:32" hidden="1" outlineLevel="1" x14ac:dyDescent="0.2">
      <c r="A1503" t="s">
        <v>32842</v>
      </c>
      <c r="B1503" t="s">
        <v>32843</v>
      </c>
      <c r="C1503" t="s">
        <v>32844</v>
      </c>
      <c r="D1503" s="3"/>
      <c r="J1503" t="s">
        <v>32845</v>
      </c>
      <c r="K1503" t="s">
        <v>26311</v>
      </c>
      <c r="L1503" t="s">
        <v>1233</v>
      </c>
      <c r="M1503">
        <v>1</v>
      </c>
      <c r="P1503" s="2" t="s">
        <v>32846</v>
      </c>
      <c r="Q1503" t="s">
        <v>47</v>
      </c>
      <c r="S1503">
        <v>5.5260006338357932E-2</v>
      </c>
      <c r="T1503">
        <v>1.5106613318494061E-5</v>
      </c>
      <c r="U1503">
        <v>3.9276424795389182E-2</v>
      </c>
      <c r="V1503">
        <v>9.6294621471315622E-4</v>
      </c>
      <c r="W1503">
        <v>1.4522143639624121E-2</v>
      </c>
      <c r="X1503">
        <v>2.7455491363070911E-4</v>
      </c>
      <c r="Y1503">
        <v>-6.3214285714285709E-2</v>
      </c>
      <c r="Z1503">
        <v>9.4E-2</v>
      </c>
      <c r="AA1503">
        <v>7.9000000000000001E-2</v>
      </c>
      <c r="AB1503">
        <v>0.82699999999999996</v>
      </c>
      <c r="AC1503">
        <v>0.44550000000000001</v>
      </c>
      <c r="AD1503" t="s">
        <v>48</v>
      </c>
      <c r="AE1503" t="s">
        <v>48</v>
      </c>
      <c r="AF1503" t="s">
        <v>48</v>
      </c>
    </row>
    <row r="1504" spans="1:32" hidden="1" outlineLevel="1" x14ac:dyDescent="0.2">
      <c r="A1504" t="s">
        <v>32847</v>
      </c>
      <c r="B1504" t="s">
        <v>32848</v>
      </c>
      <c r="C1504" t="s">
        <v>32849</v>
      </c>
      <c r="D1504" s="3"/>
      <c r="J1504" t="s">
        <v>32850</v>
      </c>
      <c r="K1504" t="s">
        <v>26311</v>
      </c>
      <c r="L1504" t="s">
        <v>1233</v>
      </c>
      <c r="M1504">
        <v>1</v>
      </c>
      <c r="P1504" s="2" t="s">
        <v>32851</v>
      </c>
      <c r="Q1504" t="s">
        <v>47</v>
      </c>
      <c r="S1504">
        <v>0.96855062246322632</v>
      </c>
      <c r="T1504">
        <v>4.5463370042853057E-4</v>
      </c>
      <c r="U1504">
        <v>0.77687531709671021</v>
      </c>
      <c r="V1504">
        <v>1.275504380464554E-2</v>
      </c>
      <c r="W1504">
        <v>0.81418037414550781</v>
      </c>
      <c r="X1504">
        <v>6.8256803788244724E-3</v>
      </c>
      <c r="Y1504">
        <v>-0.375</v>
      </c>
      <c r="Z1504">
        <v>4.2000000000000003E-2</v>
      </c>
      <c r="AA1504">
        <v>0.182</v>
      </c>
      <c r="AB1504">
        <v>0.77500000000000002</v>
      </c>
      <c r="AC1504">
        <v>-0.95650000000000002</v>
      </c>
      <c r="AD1504" t="s">
        <v>48</v>
      </c>
      <c r="AE1504" t="s">
        <v>48</v>
      </c>
      <c r="AF1504" t="s">
        <v>48</v>
      </c>
    </row>
    <row r="1505" spans="1:32" hidden="1" outlineLevel="1" x14ac:dyDescent="0.2">
      <c r="A1505" t="s">
        <v>32852</v>
      </c>
      <c r="B1505" t="s">
        <v>32853</v>
      </c>
      <c r="C1505" t="s">
        <v>32854</v>
      </c>
      <c r="D1505" s="3"/>
      <c r="J1505" t="s">
        <v>32855</v>
      </c>
      <c r="K1505" t="s">
        <v>26311</v>
      </c>
      <c r="L1505" t="s">
        <v>1233</v>
      </c>
      <c r="M1505">
        <v>1</v>
      </c>
      <c r="P1505" s="2" t="s">
        <v>32856</v>
      </c>
      <c r="Q1505" t="s">
        <v>47</v>
      </c>
      <c r="S1505">
        <v>9.151798440143466E-4</v>
      </c>
      <c r="T1505">
        <v>8.1426896940683946E-6</v>
      </c>
      <c r="U1505">
        <v>6.4989420934580266E-5</v>
      </c>
      <c r="V1505">
        <v>1.236177486134693E-4</v>
      </c>
      <c r="W1505">
        <v>2.9397985781542962E-4</v>
      </c>
      <c r="X1505">
        <v>9.1465466539375484E-5</v>
      </c>
      <c r="Y1505">
        <v>0.2013888888888889</v>
      </c>
      <c r="Z1505">
        <v>8.3000000000000004E-2</v>
      </c>
      <c r="AA1505">
        <v>0.13800000000000001</v>
      </c>
      <c r="AB1505">
        <v>0.77900000000000003</v>
      </c>
      <c r="AC1505">
        <v>-0.46010000000000001</v>
      </c>
      <c r="AD1505" t="s">
        <v>48</v>
      </c>
      <c r="AE1505" t="s">
        <v>48</v>
      </c>
      <c r="AF1505" t="s">
        <v>48</v>
      </c>
    </row>
    <row r="1506" spans="1:32" hidden="1" outlineLevel="1" x14ac:dyDescent="0.2">
      <c r="A1506" t="s">
        <v>32857</v>
      </c>
      <c r="B1506" t="s">
        <v>32858</v>
      </c>
      <c r="C1506" t="s">
        <v>32859</v>
      </c>
      <c r="D1506" s="3"/>
      <c r="J1506" t="s">
        <v>32860</v>
      </c>
      <c r="K1506" t="s">
        <v>26311</v>
      </c>
      <c r="L1506" t="s">
        <v>1233</v>
      </c>
      <c r="M1506">
        <v>1</v>
      </c>
      <c r="P1506" s="2" t="s">
        <v>32861</v>
      </c>
      <c r="Q1506" t="s">
        <v>47</v>
      </c>
      <c r="S1506">
        <v>0.25505128502845759</v>
      </c>
      <c r="T1506">
        <v>8.172960406227503E-6</v>
      </c>
      <c r="U1506">
        <v>5.759719293564558E-3</v>
      </c>
      <c r="V1506">
        <v>5.0400913460180163E-4</v>
      </c>
      <c r="W1506">
        <v>0.16215398907661441</v>
      </c>
      <c r="X1506">
        <v>4.7424022341147071E-4</v>
      </c>
      <c r="Y1506">
        <v>1.9444444444444441E-2</v>
      </c>
      <c r="Z1506">
        <v>0.122</v>
      </c>
      <c r="AA1506">
        <v>0.157</v>
      </c>
      <c r="AB1506">
        <v>0.72099999999999997</v>
      </c>
      <c r="AC1506">
        <v>-0.37290000000000001</v>
      </c>
      <c r="AD1506" t="s">
        <v>48</v>
      </c>
      <c r="AE1506" t="s">
        <v>48</v>
      </c>
      <c r="AF1506" t="s">
        <v>48</v>
      </c>
    </row>
    <row r="1507" spans="1:32" hidden="1" outlineLevel="1" x14ac:dyDescent="0.2">
      <c r="A1507" t="s">
        <v>32862</v>
      </c>
      <c r="B1507" t="s">
        <v>32863</v>
      </c>
      <c r="C1507" t="s">
        <v>4799</v>
      </c>
      <c r="D1507" s="3"/>
      <c r="J1507" t="s">
        <v>32864</v>
      </c>
      <c r="K1507" t="s">
        <v>26311</v>
      </c>
      <c r="L1507" t="s">
        <v>1233</v>
      </c>
      <c r="M1507">
        <v>1</v>
      </c>
      <c r="P1507" s="2" t="s">
        <v>32865</v>
      </c>
      <c r="Q1507" t="s">
        <v>47</v>
      </c>
      <c r="S1507">
        <v>0.95866990089416504</v>
      </c>
      <c r="T1507">
        <v>8.216474816435948E-5</v>
      </c>
      <c r="U1507">
        <v>0.17910626530647281</v>
      </c>
      <c r="V1507">
        <v>1.4173923991620541E-3</v>
      </c>
      <c r="W1507">
        <v>0.86311030387878418</v>
      </c>
      <c r="X1507">
        <v>7.1828637737780809E-4</v>
      </c>
      <c r="Y1507">
        <v>0</v>
      </c>
      <c r="Z1507">
        <v>0</v>
      </c>
      <c r="AA1507">
        <v>0.153</v>
      </c>
      <c r="AB1507">
        <v>0.84699999999999998</v>
      </c>
      <c r="AC1507">
        <v>-0.44040000000000001</v>
      </c>
      <c r="AD1507" t="s">
        <v>48</v>
      </c>
      <c r="AE1507" t="s">
        <v>48</v>
      </c>
      <c r="AF1507" t="s">
        <v>48</v>
      </c>
    </row>
    <row r="1508" spans="1:32" hidden="1" outlineLevel="1" x14ac:dyDescent="0.2">
      <c r="A1508" t="s">
        <v>32866</v>
      </c>
      <c r="B1508" t="s">
        <v>32867</v>
      </c>
      <c r="C1508" t="s">
        <v>32868</v>
      </c>
      <c r="D1508" s="3"/>
      <c r="J1508" t="s">
        <v>32869</v>
      </c>
      <c r="K1508" t="s">
        <v>26311</v>
      </c>
      <c r="L1508" t="s">
        <v>1233</v>
      </c>
      <c r="M1508">
        <v>1</v>
      </c>
      <c r="P1508" s="2" t="s">
        <v>32870</v>
      </c>
      <c r="Q1508" t="s">
        <v>11193</v>
      </c>
      <c r="S1508">
        <v>0.209385871887207</v>
      </c>
      <c r="T1508">
        <v>3.5647579352371388E-5</v>
      </c>
      <c r="U1508">
        <v>0.114289753139019</v>
      </c>
      <c r="V1508">
        <v>1.7592457588762041E-3</v>
      </c>
      <c r="W1508">
        <v>3.4862078726291663E-2</v>
      </c>
      <c r="X1508">
        <v>9.9740084260702133E-4</v>
      </c>
      <c r="Y1508">
        <v>3.089826839826839E-2</v>
      </c>
      <c r="Z1508">
        <v>6.4000000000000001E-2</v>
      </c>
      <c r="AA1508">
        <v>0.22600000000000001</v>
      </c>
      <c r="AB1508">
        <v>0.71</v>
      </c>
      <c r="AC1508">
        <v>-0.96940000000000004</v>
      </c>
      <c r="AD1508" t="s">
        <v>48</v>
      </c>
      <c r="AE1508" t="s">
        <v>48</v>
      </c>
      <c r="AF1508" t="s">
        <v>48</v>
      </c>
    </row>
    <row r="1509" spans="1:32" hidden="1" outlineLevel="1" x14ac:dyDescent="0.2">
      <c r="A1509" t="s">
        <v>32871</v>
      </c>
      <c r="B1509" t="s">
        <v>32872</v>
      </c>
      <c r="C1509" t="s">
        <v>32873</v>
      </c>
      <c r="D1509" s="3"/>
      <c r="J1509" t="s">
        <v>32874</v>
      </c>
      <c r="K1509" t="s">
        <v>26311</v>
      </c>
      <c r="L1509" t="s">
        <v>1233</v>
      </c>
      <c r="M1509">
        <v>1</v>
      </c>
      <c r="P1509" s="2" t="s">
        <v>32875</v>
      </c>
      <c r="Q1509" t="s">
        <v>47</v>
      </c>
      <c r="S1509">
        <v>0.18448550999164581</v>
      </c>
      <c r="T1509">
        <v>1.4365191418619361E-5</v>
      </c>
      <c r="U1509">
        <v>3.3708952832967039E-3</v>
      </c>
      <c r="V1509">
        <v>3.9683058857917794E-3</v>
      </c>
      <c r="W1509">
        <v>0.1219032853841782</v>
      </c>
      <c r="X1509">
        <v>9.3507836572825909E-4</v>
      </c>
      <c r="Y1509">
        <v>3.3333333333333333E-2</v>
      </c>
      <c r="Z1509">
        <v>0</v>
      </c>
      <c r="AA1509">
        <v>7.6999999999999999E-2</v>
      </c>
      <c r="AB1509">
        <v>0.92300000000000004</v>
      </c>
      <c r="AC1509">
        <v>-0.5423</v>
      </c>
      <c r="AD1509" t="s">
        <v>48</v>
      </c>
      <c r="AE1509" t="s">
        <v>48</v>
      </c>
      <c r="AF1509" t="s">
        <v>48</v>
      </c>
    </row>
    <row r="1510" spans="1:32" hidden="1" outlineLevel="1" x14ac:dyDescent="0.2">
      <c r="A1510" t="s">
        <v>32876</v>
      </c>
      <c r="B1510" t="s">
        <v>32877</v>
      </c>
      <c r="C1510" t="s">
        <v>32878</v>
      </c>
      <c r="D1510" s="3"/>
      <c r="J1510" t="s">
        <v>32879</v>
      </c>
      <c r="K1510" t="s">
        <v>26311</v>
      </c>
      <c r="L1510" t="s">
        <v>1233</v>
      </c>
      <c r="M1510">
        <v>1</v>
      </c>
      <c r="P1510" s="2" t="s">
        <v>32880</v>
      </c>
      <c r="Q1510" t="s">
        <v>47</v>
      </c>
      <c r="S1510">
        <v>1.1762030422687531E-2</v>
      </c>
      <c r="T1510">
        <v>1.104036527976859E-5</v>
      </c>
      <c r="U1510">
        <v>3.2570087932981551E-4</v>
      </c>
      <c r="V1510">
        <v>1.8171689589507881E-4</v>
      </c>
      <c r="W1510">
        <v>7.3512108065187931E-3</v>
      </c>
      <c r="X1510">
        <v>2.7150876121595502E-4</v>
      </c>
      <c r="Y1510">
        <v>0.27777777777777779</v>
      </c>
      <c r="Z1510">
        <v>0.14699999999999999</v>
      </c>
      <c r="AA1510">
        <v>6.6000000000000003E-2</v>
      </c>
      <c r="AB1510">
        <v>0.78700000000000003</v>
      </c>
      <c r="AC1510">
        <v>0.76500000000000001</v>
      </c>
      <c r="AD1510" t="s">
        <v>48</v>
      </c>
      <c r="AE1510" t="s">
        <v>48</v>
      </c>
      <c r="AF1510" t="s">
        <v>48</v>
      </c>
    </row>
    <row r="1511" spans="1:32" hidden="1" outlineLevel="1" x14ac:dyDescent="0.2">
      <c r="A1511" t="s">
        <v>32881</v>
      </c>
      <c r="B1511" t="s">
        <v>32882</v>
      </c>
      <c r="C1511" t="s">
        <v>32883</v>
      </c>
      <c r="D1511" s="3"/>
      <c r="J1511" t="s">
        <v>32884</v>
      </c>
      <c r="K1511" t="s">
        <v>26311</v>
      </c>
      <c r="L1511" t="s">
        <v>1233</v>
      </c>
      <c r="M1511">
        <v>1</v>
      </c>
      <c r="P1511" s="2" t="s">
        <v>32885</v>
      </c>
      <c r="Q1511" t="s">
        <v>47</v>
      </c>
      <c r="S1511">
        <v>1.2593882856890559E-3</v>
      </c>
      <c r="T1511">
        <v>4.3767904571723193E-6</v>
      </c>
      <c r="U1511">
        <v>1.172975680674426E-4</v>
      </c>
      <c r="V1511">
        <v>6.7706496338360012E-5</v>
      </c>
      <c r="W1511">
        <v>4.6396793914027512E-4</v>
      </c>
      <c r="X1511">
        <v>1.0037182801170271E-4</v>
      </c>
      <c r="Y1511">
        <v>0</v>
      </c>
      <c r="Z1511">
        <v>0.14799999999999999</v>
      </c>
      <c r="AA1511">
        <v>0</v>
      </c>
      <c r="AB1511">
        <v>0.85199999999999998</v>
      </c>
      <c r="AC1511">
        <v>0.38179999999999997</v>
      </c>
      <c r="AD1511" t="s">
        <v>48</v>
      </c>
      <c r="AE1511" t="s">
        <v>48</v>
      </c>
      <c r="AF1511" t="s">
        <v>48</v>
      </c>
    </row>
    <row r="1512" spans="1:32" hidden="1" outlineLevel="1" x14ac:dyDescent="0.2">
      <c r="A1512" t="s">
        <v>32886</v>
      </c>
      <c r="B1512" t="s">
        <v>32887</v>
      </c>
      <c r="C1512" t="s">
        <v>32888</v>
      </c>
      <c r="D1512" s="3"/>
      <c r="J1512" t="s">
        <v>32889</v>
      </c>
      <c r="K1512" t="s">
        <v>26311</v>
      </c>
      <c r="L1512" t="s">
        <v>1233</v>
      </c>
      <c r="M1512">
        <v>1</v>
      </c>
      <c r="P1512" s="2" t="s">
        <v>32890</v>
      </c>
      <c r="Q1512" t="s">
        <v>47</v>
      </c>
      <c r="S1512">
        <v>7.599756121635437E-2</v>
      </c>
      <c r="T1512">
        <v>1.056970540957991E-5</v>
      </c>
      <c r="U1512">
        <v>6.2433397397398949E-4</v>
      </c>
      <c r="V1512">
        <v>6.1814195942133665E-4</v>
      </c>
      <c r="W1512">
        <v>4.7777928411960602E-2</v>
      </c>
      <c r="X1512">
        <v>8.1073184264823794E-4</v>
      </c>
      <c r="Y1512">
        <v>-0.21458333333333329</v>
      </c>
      <c r="Z1512">
        <v>5.1999999999999998E-2</v>
      </c>
      <c r="AA1512">
        <v>0.249</v>
      </c>
      <c r="AB1512">
        <v>0.69899999999999995</v>
      </c>
      <c r="AC1512">
        <v>-0.75790000000000002</v>
      </c>
      <c r="AD1512" t="s">
        <v>48</v>
      </c>
      <c r="AE1512" t="s">
        <v>48</v>
      </c>
      <c r="AF1512" t="s">
        <v>48</v>
      </c>
    </row>
    <row r="1513" spans="1:32" hidden="1" outlineLevel="1" x14ac:dyDescent="0.2">
      <c r="A1513" t="s">
        <v>32891</v>
      </c>
      <c r="B1513" t="s">
        <v>32892</v>
      </c>
      <c r="C1513" t="s">
        <v>32893</v>
      </c>
      <c r="D1513" s="3"/>
      <c r="J1513" t="s">
        <v>32894</v>
      </c>
      <c r="K1513" t="s">
        <v>26311</v>
      </c>
      <c r="L1513" t="s">
        <v>1233</v>
      </c>
      <c r="M1513">
        <v>1</v>
      </c>
      <c r="P1513" s="2" t="s">
        <v>32895</v>
      </c>
      <c r="Q1513" t="s">
        <v>47</v>
      </c>
      <c r="S1513">
        <v>0.13464200496673581</v>
      </c>
      <c r="T1513">
        <v>1.2328976481512649E-5</v>
      </c>
      <c r="U1513">
        <v>3.095240099355578E-3</v>
      </c>
      <c r="V1513">
        <v>1.5334513736888771E-3</v>
      </c>
      <c r="W1513">
        <v>0.1161702871322632</v>
      </c>
      <c r="X1513">
        <v>4.4599745888262993E-4</v>
      </c>
      <c r="Y1513">
        <v>6.8181818181818177E-2</v>
      </c>
      <c r="Z1513">
        <v>3.2000000000000001E-2</v>
      </c>
      <c r="AA1513">
        <v>0.03</v>
      </c>
      <c r="AB1513">
        <v>0.93799999999999994</v>
      </c>
      <c r="AC1513">
        <v>2.58E-2</v>
      </c>
      <c r="AD1513" t="s">
        <v>48</v>
      </c>
      <c r="AE1513" t="s">
        <v>48</v>
      </c>
      <c r="AF1513" t="s">
        <v>48</v>
      </c>
    </row>
    <row r="1514" spans="1:32" hidden="1" outlineLevel="1" x14ac:dyDescent="0.2">
      <c r="A1514" t="s">
        <v>32896</v>
      </c>
      <c r="B1514" t="s">
        <v>32897</v>
      </c>
      <c r="C1514" t="s">
        <v>32898</v>
      </c>
      <c r="D1514" s="3"/>
      <c r="J1514" t="s">
        <v>32899</v>
      </c>
      <c r="K1514" t="s">
        <v>26311</v>
      </c>
      <c r="L1514" t="s">
        <v>1233</v>
      </c>
      <c r="M1514">
        <v>1</v>
      </c>
      <c r="P1514" s="2" t="s">
        <v>32900</v>
      </c>
      <c r="Q1514" t="s">
        <v>47</v>
      </c>
      <c r="S1514">
        <v>2.5283908471465111E-3</v>
      </c>
      <c r="T1514">
        <v>4.6687797293998301E-5</v>
      </c>
      <c r="U1514">
        <v>1.4658732106909161E-4</v>
      </c>
      <c r="V1514">
        <v>3.03811946650967E-4</v>
      </c>
      <c r="W1514">
        <v>5.990012432448566E-4</v>
      </c>
      <c r="X1514">
        <v>2.5041800108738238E-4</v>
      </c>
      <c r="Y1514">
        <v>5.3571428571428589E-2</v>
      </c>
      <c r="Z1514">
        <v>9.0999999999999998E-2</v>
      </c>
      <c r="AA1514">
        <v>0.16400000000000001</v>
      </c>
      <c r="AB1514">
        <v>0.745</v>
      </c>
      <c r="AC1514">
        <v>-0.98629999999999995</v>
      </c>
      <c r="AD1514" t="s">
        <v>48</v>
      </c>
      <c r="AE1514" t="s">
        <v>48</v>
      </c>
      <c r="AF1514" t="s">
        <v>48</v>
      </c>
    </row>
    <row r="1515" spans="1:32" hidden="1" outlineLevel="1" x14ac:dyDescent="0.2">
      <c r="A1515" t="s">
        <v>32901</v>
      </c>
      <c r="B1515" t="s">
        <v>32902</v>
      </c>
      <c r="C1515" t="s">
        <v>32903</v>
      </c>
      <c r="D1515" s="3"/>
      <c r="J1515" t="s">
        <v>32904</v>
      </c>
      <c r="K1515" t="s">
        <v>26311</v>
      </c>
      <c r="L1515" t="s">
        <v>1233</v>
      </c>
      <c r="M1515">
        <v>1</v>
      </c>
      <c r="P1515" s="2" t="s">
        <v>32905</v>
      </c>
      <c r="Q1515" t="s">
        <v>47</v>
      </c>
      <c r="S1515">
        <v>2.7331220917403698E-3</v>
      </c>
      <c r="T1515">
        <v>3.4472002880647779E-5</v>
      </c>
      <c r="U1515">
        <v>2.5350996293127542E-4</v>
      </c>
      <c r="V1515">
        <v>7.0763693656772375E-4</v>
      </c>
      <c r="W1515">
        <v>5.1125278696417809E-4</v>
      </c>
      <c r="X1515">
        <v>6.0347298858687282E-4</v>
      </c>
      <c r="Y1515">
        <v>5.6361073137388952E-2</v>
      </c>
      <c r="Z1515">
        <v>6.4000000000000001E-2</v>
      </c>
      <c r="AA1515">
        <v>0.106</v>
      </c>
      <c r="AB1515">
        <v>0.83</v>
      </c>
      <c r="AC1515">
        <v>-0.99619999999999997</v>
      </c>
      <c r="AD1515" t="s">
        <v>48</v>
      </c>
      <c r="AE1515" t="s">
        <v>48</v>
      </c>
      <c r="AF1515" t="s">
        <v>48</v>
      </c>
    </row>
    <row r="1516" spans="1:32" hidden="1" outlineLevel="1" x14ac:dyDescent="0.2">
      <c r="A1516" t="s">
        <v>32906</v>
      </c>
      <c r="B1516" t="s">
        <v>32907</v>
      </c>
      <c r="C1516" t="s">
        <v>32908</v>
      </c>
      <c r="D1516" s="3"/>
      <c r="J1516" t="s">
        <v>32909</v>
      </c>
      <c r="K1516" t="s">
        <v>26311</v>
      </c>
      <c r="L1516" t="s">
        <v>1233</v>
      </c>
      <c r="M1516">
        <v>1</v>
      </c>
      <c r="P1516" s="2" t="s">
        <v>32910</v>
      </c>
      <c r="Q1516" t="s">
        <v>47</v>
      </c>
      <c r="S1516">
        <v>0.79635190963745117</v>
      </c>
      <c r="T1516">
        <v>3.6392124457051978E-5</v>
      </c>
      <c r="U1516">
        <v>2.118143625557423E-2</v>
      </c>
      <c r="V1516">
        <v>3.7718066014349461E-3</v>
      </c>
      <c r="W1516">
        <v>0.6568533182144165</v>
      </c>
      <c r="X1516">
        <v>9.5682020764797926E-4</v>
      </c>
      <c r="Y1516">
        <v>0</v>
      </c>
      <c r="Z1516">
        <v>0</v>
      </c>
      <c r="AA1516">
        <v>0</v>
      </c>
      <c r="AB1516">
        <v>1</v>
      </c>
      <c r="AC1516">
        <v>0</v>
      </c>
      <c r="AD1516" t="s">
        <v>48</v>
      </c>
      <c r="AE1516" t="s">
        <v>48</v>
      </c>
      <c r="AF1516" t="s">
        <v>48</v>
      </c>
    </row>
    <row r="1517" spans="1:32" hidden="1" outlineLevel="1" x14ac:dyDescent="0.2">
      <c r="A1517" t="s">
        <v>32911</v>
      </c>
      <c r="B1517" t="s">
        <v>32912</v>
      </c>
      <c r="C1517" t="s">
        <v>15268</v>
      </c>
      <c r="D1517" s="3"/>
      <c r="J1517" t="s">
        <v>32913</v>
      </c>
      <c r="K1517" t="s">
        <v>26311</v>
      </c>
      <c r="L1517" t="s">
        <v>1233</v>
      </c>
      <c r="M1517">
        <v>1</v>
      </c>
      <c r="P1517" s="2" t="s">
        <v>32914</v>
      </c>
      <c r="Q1517" t="s">
        <v>10138</v>
      </c>
      <c r="S1517">
        <v>0.1086705327033997</v>
      </c>
      <c r="T1517">
        <v>2.8418466172297489E-5</v>
      </c>
      <c r="U1517">
        <v>5.984052550047636E-4</v>
      </c>
      <c r="V1517">
        <v>1.4069932512938981E-3</v>
      </c>
      <c r="W1517">
        <v>2.5036988779902462E-2</v>
      </c>
      <c r="X1517">
        <v>1.224242895841599E-2</v>
      </c>
      <c r="Y1517">
        <v>-0.05</v>
      </c>
      <c r="Z1517">
        <v>0.20899999999999999</v>
      </c>
      <c r="AA1517">
        <v>0.153</v>
      </c>
      <c r="AB1517">
        <v>0.63800000000000001</v>
      </c>
      <c r="AC1517">
        <v>0.51529999999999998</v>
      </c>
      <c r="AD1517" t="s">
        <v>48</v>
      </c>
      <c r="AE1517" t="s">
        <v>48</v>
      </c>
      <c r="AF1517" t="s">
        <v>48</v>
      </c>
    </row>
    <row r="1518" spans="1:32" hidden="1" outlineLevel="1" x14ac:dyDescent="0.2">
      <c r="A1518" t="s">
        <v>32915</v>
      </c>
      <c r="B1518" t="s">
        <v>32916</v>
      </c>
      <c r="C1518" t="s">
        <v>32917</v>
      </c>
      <c r="D1518" s="3"/>
      <c r="J1518" t="s">
        <v>32918</v>
      </c>
      <c r="K1518" t="s">
        <v>26311</v>
      </c>
      <c r="L1518" t="s">
        <v>1233</v>
      </c>
      <c r="M1518">
        <v>1</v>
      </c>
      <c r="P1518" s="2" t="s">
        <v>32919</v>
      </c>
      <c r="Q1518" t="s">
        <v>47</v>
      </c>
      <c r="S1518">
        <v>0.1123165190219879</v>
      </c>
      <c r="T1518">
        <v>6.7323162511456758E-5</v>
      </c>
      <c r="U1518">
        <v>2.096876560244709E-4</v>
      </c>
      <c r="V1518">
        <v>1.021865289658308E-3</v>
      </c>
      <c r="W1518">
        <v>1.8884589662775399E-3</v>
      </c>
      <c r="X1518">
        <v>0.1322515457868576</v>
      </c>
      <c r="Y1518">
        <v>0</v>
      </c>
      <c r="Z1518">
        <v>0.122</v>
      </c>
      <c r="AA1518">
        <v>0.23100000000000001</v>
      </c>
      <c r="AB1518">
        <v>0.64700000000000002</v>
      </c>
      <c r="AC1518">
        <v>-0.63859999999999995</v>
      </c>
      <c r="AD1518" t="s">
        <v>48</v>
      </c>
      <c r="AE1518" t="s">
        <v>48</v>
      </c>
      <c r="AF1518" t="s">
        <v>48</v>
      </c>
    </row>
    <row r="1519" spans="1:32" hidden="1" outlineLevel="1" x14ac:dyDescent="0.2">
      <c r="A1519" t="s">
        <v>32920</v>
      </c>
      <c r="B1519" t="s">
        <v>32921</v>
      </c>
      <c r="C1519" t="s">
        <v>32922</v>
      </c>
      <c r="D1519" s="3"/>
      <c r="J1519" t="s">
        <v>32923</v>
      </c>
      <c r="K1519" t="s">
        <v>26311</v>
      </c>
      <c r="L1519" t="s">
        <v>1233</v>
      </c>
      <c r="M1519">
        <v>1</v>
      </c>
      <c r="P1519" s="2" t="s">
        <v>32924</v>
      </c>
      <c r="Q1519" t="s">
        <v>47</v>
      </c>
      <c r="S1519">
        <v>0.1945655345916748</v>
      </c>
      <c r="T1519">
        <v>3.6069865018362179E-5</v>
      </c>
      <c r="U1519">
        <v>9.5967881381511688E-2</v>
      </c>
      <c r="V1519">
        <v>1.621480449102819E-3</v>
      </c>
      <c r="W1519">
        <v>3.1462904065847397E-2</v>
      </c>
      <c r="X1519">
        <v>1.063289004378021E-3</v>
      </c>
      <c r="Y1519">
        <v>0.14654761904761901</v>
      </c>
      <c r="Z1519">
        <v>0.16700000000000001</v>
      </c>
      <c r="AA1519">
        <v>0.106</v>
      </c>
      <c r="AB1519">
        <v>0.72699999999999998</v>
      </c>
      <c r="AC1519">
        <v>0.82210000000000005</v>
      </c>
      <c r="AD1519" t="s">
        <v>48</v>
      </c>
      <c r="AE1519" t="s">
        <v>48</v>
      </c>
      <c r="AF1519" t="s">
        <v>48</v>
      </c>
    </row>
    <row r="1520" spans="1:32" hidden="1" outlineLevel="1" x14ac:dyDescent="0.2">
      <c r="A1520" t="s">
        <v>32925</v>
      </c>
      <c r="B1520" t="s">
        <v>32926</v>
      </c>
      <c r="C1520" t="s">
        <v>32927</v>
      </c>
      <c r="D1520" s="3"/>
      <c r="J1520" t="s">
        <v>32928</v>
      </c>
      <c r="K1520" t="s">
        <v>26311</v>
      </c>
      <c r="L1520" t="s">
        <v>1233</v>
      </c>
      <c r="M1520">
        <v>1</v>
      </c>
      <c r="P1520" s="2" t="s">
        <v>32929</v>
      </c>
      <c r="Q1520" t="s">
        <v>47</v>
      </c>
      <c r="S1520">
        <v>8.2007236778736115E-4</v>
      </c>
      <c r="T1520">
        <v>5.0290786930418108E-6</v>
      </c>
      <c r="U1520">
        <v>3.9630689570913091E-5</v>
      </c>
      <c r="V1520">
        <v>4.7203662688843913E-5</v>
      </c>
      <c r="W1520">
        <v>3.0812559998594219E-4</v>
      </c>
      <c r="X1520">
        <v>4.5569544454338029E-5</v>
      </c>
      <c r="Y1520">
        <v>4.8697916666666688E-2</v>
      </c>
      <c r="Z1520">
        <v>0.129</v>
      </c>
      <c r="AA1520">
        <v>0.12</v>
      </c>
      <c r="AB1520">
        <v>0.75</v>
      </c>
      <c r="AC1520">
        <v>0.33510000000000001</v>
      </c>
      <c r="AD1520" t="s">
        <v>48</v>
      </c>
      <c r="AE1520" t="s">
        <v>48</v>
      </c>
      <c r="AF1520" t="s">
        <v>48</v>
      </c>
    </row>
    <row r="1521" spans="1:32" hidden="1" outlineLevel="1" x14ac:dyDescent="0.2">
      <c r="A1521" t="s">
        <v>32930</v>
      </c>
      <c r="B1521" t="s">
        <v>32931</v>
      </c>
      <c r="C1521" t="s">
        <v>32932</v>
      </c>
      <c r="D1521" s="3"/>
      <c r="J1521" t="s">
        <v>32933</v>
      </c>
      <c r="K1521" t="s">
        <v>26311</v>
      </c>
      <c r="L1521" t="s">
        <v>1233</v>
      </c>
      <c r="M1521">
        <v>1</v>
      </c>
      <c r="P1521" s="2" t="s">
        <v>32934</v>
      </c>
      <c r="Q1521" t="s">
        <v>47</v>
      </c>
      <c r="S1521">
        <v>5.6876614689826965E-4</v>
      </c>
      <c r="T1521">
        <v>4.1497119127598134E-6</v>
      </c>
      <c r="U1521">
        <v>3.8887028495082632E-5</v>
      </c>
      <c r="V1521">
        <v>5.9651953051798052E-5</v>
      </c>
      <c r="W1521">
        <v>2.1968237706460059E-4</v>
      </c>
      <c r="X1521">
        <v>3.8227361073950312E-5</v>
      </c>
      <c r="Y1521">
        <v>0.5</v>
      </c>
      <c r="Z1521">
        <v>8.7999999999999995E-2</v>
      </c>
      <c r="AA1521">
        <v>0</v>
      </c>
      <c r="AB1521">
        <v>0.91200000000000003</v>
      </c>
      <c r="AC1521">
        <v>0.42149999999999999</v>
      </c>
      <c r="AD1521" t="s">
        <v>48</v>
      </c>
      <c r="AE1521" t="s">
        <v>48</v>
      </c>
      <c r="AF1521" t="s">
        <v>48</v>
      </c>
    </row>
    <row r="1522" spans="1:32" hidden="1" outlineLevel="1" x14ac:dyDescent="0.2">
      <c r="A1522" t="s">
        <v>32935</v>
      </c>
      <c r="B1522" t="s">
        <v>32936</v>
      </c>
      <c r="C1522" t="s">
        <v>32937</v>
      </c>
      <c r="D1522" s="3"/>
      <c r="J1522" t="s">
        <v>32938</v>
      </c>
      <c r="K1522" t="s">
        <v>26311</v>
      </c>
      <c r="L1522" t="s">
        <v>1233</v>
      </c>
      <c r="M1522">
        <v>1</v>
      </c>
      <c r="P1522" s="2" t="s">
        <v>32939</v>
      </c>
      <c r="Q1522" t="s">
        <v>10150</v>
      </c>
      <c r="S1522">
        <v>2.4034394882619381E-3</v>
      </c>
      <c r="T1522">
        <v>6.6249403971596621E-6</v>
      </c>
      <c r="U1522">
        <v>3.7605917896144092E-5</v>
      </c>
      <c r="V1522">
        <v>1.355671847704798E-4</v>
      </c>
      <c r="W1522">
        <v>5.5367319146171212E-4</v>
      </c>
      <c r="X1522">
        <v>2.2110795543994749E-4</v>
      </c>
      <c r="Y1522">
        <v>0.6</v>
      </c>
      <c r="Z1522">
        <v>0</v>
      </c>
      <c r="AA1522">
        <v>0</v>
      </c>
      <c r="AB1522">
        <v>1</v>
      </c>
      <c r="AC1522">
        <v>0</v>
      </c>
      <c r="AD1522" t="s">
        <v>48</v>
      </c>
      <c r="AE1522" t="s">
        <v>48</v>
      </c>
      <c r="AF1522" t="s">
        <v>48</v>
      </c>
    </row>
    <row r="1523" spans="1:32" hidden="1" outlineLevel="1" x14ac:dyDescent="0.2">
      <c r="A1523" t="s">
        <v>32940</v>
      </c>
      <c r="B1523" t="s">
        <v>32941</v>
      </c>
      <c r="C1523" t="s">
        <v>1792</v>
      </c>
      <c r="D1523" s="3"/>
      <c r="J1523" t="s">
        <v>32942</v>
      </c>
      <c r="K1523" t="s">
        <v>26311</v>
      </c>
      <c r="L1523" t="s">
        <v>1233</v>
      </c>
      <c r="M1523">
        <v>1</v>
      </c>
      <c r="P1523" s="2" t="s">
        <v>32943</v>
      </c>
      <c r="Q1523" t="s">
        <v>47</v>
      </c>
      <c r="S1523">
        <v>4.5001134276390081E-4</v>
      </c>
      <c r="T1523">
        <v>1.097687072615372E-5</v>
      </c>
      <c r="U1523">
        <v>4.4642143620876602E-5</v>
      </c>
      <c r="V1523">
        <v>6.2696621171198785E-5</v>
      </c>
      <c r="W1523">
        <v>1.5584216453135011E-4</v>
      </c>
      <c r="X1523">
        <v>6.8577945057768375E-5</v>
      </c>
      <c r="Y1523">
        <v>0.10144927536231881</v>
      </c>
      <c r="Z1523">
        <v>9.7000000000000003E-2</v>
      </c>
      <c r="AA1523">
        <v>2.3E-2</v>
      </c>
      <c r="AB1523">
        <v>0.88</v>
      </c>
      <c r="AC1523">
        <v>0.95009999999999994</v>
      </c>
      <c r="AD1523" t="s">
        <v>48</v>
      </c>
      <c r="AE1523" t="s">
        <v>48</v>
      </c>
      <c r="AF1523" t="s">
        <v>48</v>
      </c>
    </row>
    <row r="1524" spans="1:32" hidden="1" outlineLevel="1" x14ac:dyDescent="0.2">
      <c r="A1524" t="s">
        <v>32944</v>
      </c>
      <c r="B1524" t="s">
        <v>32945</v>
      </c>
      <c r="C1524" t="s">
        <v>32946</v>
      </c>
      <c r="D1524" s="3"/>
      <c r="J1524" t="s">
        <v>32947</v>
      </c>
      <c r="K1524" t="s">
        <v>26311</v>
      </c>
      <c r="L1524" t="s">
        <v>1233</v>
      </c>
      <c r="M1524">
        <v>1</v>
      </c>
      <c r="P1524" s="2" t="s">
        <v>32948</v>
      </c>
      <c r="Q1524" t="s">
        <v>47</v>
      </c>
      <c r="S1524">
        <v>1.1666400823742149E-3</v>
      </c>
      <c r="T1524">
        <v>1.176797741209157E-5</v>
      </c>
      <c r="U1524">
        <v>8.4292201790958643E-5</v>
      </c>
      <c r="V1524">
        <v>1.097024651244283E-4</v>
      </c>
      <c r="W1524">
        <v>4.1896777111105621E-4</v>
      </c>
      <c r="X1524">
        <v>1.4939685934223229E-4</v>
      </c>
      <c r="Y1524">
        <v>0.29345238095238102</v>
      </c>
      <c r="Z1524">
        <v>9.4E-2</v>
      </c>
      <c r="AA1524">
        <v>0.10299999999999999</v>
      </c>
      <c r="AB1524">
        <v>0.80300000000000005</v>
      </c>
      <c r="AC1524">
        <v>-0.56279999999999997</v>
      </c>
      <c r="AD1524" t="s">
        <v>48</v>
      </c>
      <c r="AE1524" t="s">
        <v>48</v>
      </c>
      <c r="AF1524" t="s">
        <v>48</v>
      </c>
    </row>
    <row r="1525" spans="1:32" hidden="1" outlineLevel="1" x14ac:dyDescent="0.2">
      <c r="A1525" t="s">
        <v>32949</v>
      </c>
      <c r="B1525" t="s">
        <v>32950</v>
      </c>
      <c r="C1525" t="s">
        <v>32951</v>
      </c>
      <c r="D1525" s="3"/>
      <c r="J1525" t="s">
        <v>32952</v>
      </c>
      <c r="K1525" t="s">
        <v>26311</v>
      </c>
      <c r="L1525" t="s">
        <v>1233</v>
      </c>
      <c r="M1525">
        <v>1</v>
      </c>
      <c r="P1525" s="2" t="s">
        <v>32953</v>
      </c>
      <c r="Q1525" t="s">
        <v>47</v>
      </c>
      <c r="S1525">
        <v>1.026301528327167E-3</v>
      </c>
      <c r="T1525">
        <v>5.4341512623068411E-6</v>
      </c>
      <c r="U1525">
        <v>4.6717948862351477E-5</v>
      </c>
      <c r="V1525">
        <v>5.6976714404299862E-5</v>
      </c>
      <c r="W1525">
        <v>4.0030854870565241E-4</v>
      </c>
      <c r="X1525">
        <v>7.4414878326933831E-5</v>
      </c>
      <c r="Y1525">
        <v>0</v>
      </c>
      <c r="Z1525">
        <v>0.157</v>
      </c>
      <c r="AA1525">
        <v>0</v>
      </c>
      <c r="AB1525">
        <v>0.84299999999999997</v>
      </c>
      <c r="AC1525">
        <v>0.38179999999999997</v>
      </c>
      <c r="AD1525" t="s">
        <v>48</v>
      </c>
      <c r="AE1525" t="s">
        <v>48</v>
      </c>
      <c r="AF1525" t="s">
        <v>48</v>
      </c>
    </row>
    <row r="1526" spans="1:32" hidden="1" outlineLevel="1" x14ac:dyDescent="0.2">
      <c r="A1526" t="s">
        <v>32954</v>
      </c>
      <c r="B1526" t="s">
        <v>32955</v>
      </c>
      <c r="C1526" t="s">
        <v>32956</v>
      </c>
      <c r="D1526" s="3"/>
      <c r="J1526" t="s">
        <v>32957</v>
      </c>
      <c r="K1526" t="s">
        <v>26311</v>
      </c>
      <c r="L1526" t="s">
        <v>1233</v>
      </c>
      <c r="M1526">
        <v>1</v>
      </c>
      <c r="P1526" s="2" t="s">
        <v>32958</v>
      </c>
      <c r="Q1526" t="s">
        <v>47</v>
      </c>
      <c r="S1526">
        <v>0.48025861382484442</v>
      </c>
      <c r="T1526">
        <v>9.6940450021065772E-5</v>
      </c>
      <c r="U1526">
        <v>3.8769200444221497E-2</v>
      </c>
      <c r="V1526">
        <v>2.656343393027782E-3</v>
      </c>
      <c r="W1526">
        <v>0.1192832887172699</v>
      </c>
      <c r="X1526">
        <v>1.4610424637794489E-2</v>
      </c>
      <c r="Y1526">
        <v>0.1489583333333333</v>
      </c>
      <c r="Z1526">
        <v>0.11799999999999999</v>
      </c>
      <c r="AA1526">
        <v>0.15</v>
      </c>
      <c r="AB1526">
        <v>0.73299999999999998</v>
      </c>
      <c r="AC1526">
        <v>-0.94320000000000004</v>
      </c>
      <c r="AD1526" t="s">
        <v>48</v>
      </c>
      <c r="AE1526" t="s">
        <v>48</v>
      </c>
      <c r="AF1526" t="s">
        <v>48</v>
      </c>
    </row>
    <row r="1527" spans="1:32" hidden="1" outlineLevel="1" x14ac:dyDescent="0.2">
      <c r="A1527" t="s">
        <v>32959</v>
      </c>
      <c r="B1527" t="s">
        <v>32960</v>
      </c>
      <c r="C1527" t="s">
        <v>17229</v>
      </c>
      <c r="D1527" s="3"/>
      <c r="J1527" t="s">
        <v>32961</v>
      </c>
      <c r="K1527" t="s">
        <v>26311</v>
      </c>
      <c r="L1527" t="s">
        <v>1233</v>
      </c>
      <c r="M1527">
        <v>1</v>
      </c>
      <c r="P1527" s="2" t="s">
        <v>32962</v>
      </c>
      <c r="Q1527" t="s">
        <v>10258</v>
      </c>
      <c r="S1527">
        <v>4.2639928869903088E-4</v>
      </c>
      <c r="T1527">
        <v>3.719264668688993E-6</v>
      </c>
      <c r="U1527">
        <v>2.488460449967533E-5</v>
      </c>
      <c r="V1527">
        <v>5.2544131904141977E-5</v>
      </c>
      <c r="W1527">
        <v>1.688938209554181E-4</v>
      </c>
      <c r="X1527">
        <v>3.4489559766370803E-5</v>
      </c>
      <c r="Y1527">
        <v>0.1171428571428571</v>
      </c>
      <c r="Z1527">
        <v>9.7000000000000003E-2</v>
      </c>
      <c r="AA1527">
        <v>2.8000000000000001E-2</v>
      </c>
      <c r="AB1527">
        <v>0.875</v>
      </c>
      <c r="AC1527">
        <v>0.5423</v>
      </c>
      <c r="AD1527" t="s">
        <v>48</v>
      </c>
      <c r="AE1527" t="s">
        <v>48</v>
      </c>
      <c r="AF1527" t="s">
        <v>48</v>
      </c>
    </row>
    <row r="1528" spans="1:32" hidden="1" outlineLevel="1" x14ac:dyDescent="0.2">
      <c r="A1528" t="s">
        <v>32963</v>
      </c>
      <c r="B1528" t="s">
        <v>32964</v>
      </c>
      <c r="C1528" t="s">
        <v>32965</v>
      </c>
      <c r="D1528" s="3"/>
      <c r="J1528" t="s">
        <v>32966</v>
      </c>
      <c r="K1528" t="s">
        <v>26311</v>
      </c>
      <c r="L1528" t="s">
        <v>1233</v>
      </c>
      <c r="M1528">
        <v>1</v>
      </c>
      <c r="P1528" s="2" t="s">
        <v>32967</v>
      </c>
      <c r="Q1528" t="s">
        <v>47</v>
      </c>
      <c r="S1528">
        <v>2.336050383746624E-3</v>
      </c>
      <c r="T1528">
        <v>5.2024429351149593E-6</v>
      </c>
      <c r="U1528">
        <v>4.2670046241255477E-5</v>
      </c>
      <c r="V1528">
        <v>1.984570699278265E-4</v>
      </c>
      <c r="W1528">
        <v>5.9089116984978318E-4</v>
      </c>
      <c r="X1528">
        <v>2.4395633954554799E-4</v>
      </c>
      <c r="Y1528">
        <v>0</v>
      </c>
      <c r="Z1528">
        <v>0</v>
      </c>
      <c r="AA1528">
        <v>0</v>
      </c>
      <c r="AB1528">
        <v>1</v>
      </c>
      <c r="AC1528">
        <v>0</v>
      </c>
      <c r="AD1528" t="s">
        <v>48</v>
      </c>
      <c r="AE1528" t="s">
        <v>48</v>
      </c>
      <c r="AF1528" t="s">
        <v>48</v>
      </c>
    </row>
    <row r="1529" spans="1:32" hidden="1" outlineLevel="1" x14ac:dyDescent="0.2">
      <c r="A1529" t="s">
        <v>32968</v>
      </c>
      <c r="B1529" t="s">
        <v>32969</v>
      </c>
      <c r="C1529" t="s">
        <v>32970</v>
      </c>
      <c r="D1529" s="3"/>
      <c r="J1529" t="s">
        <v>32971</v>
      </c>
      <c r="K1529" t="s">
        <v>26311</v>
      </c>
      <c r="L1529" t="s">
        <v>1233</v>
      </c>
      <c r="M1529">
        <v>1</v>
      </c>
      <c r="P1529" s="2" t="s">
        <v>32972</v>
      </c>
      <c r="Q1529" t="s">
        <v>10060</v>
      </c>
      <c r="S1529">
        <v>9.3893751502037048E-2</v>
      </c>
      <c r="T1529">
        <v>1.3907712855143469E-5</v>
      </c>
      <c r="U1529">
        <v>3.4332727082073689E-3</v>
      </c>
      <c r="V1529">
        <v>1.466679619625211E-3</v>
      </c>
      <c r="W1529">
        <v>5.5682402104139328E-2</v>
      </c>
      <c r="X1529">
        <v>1.230874680913985E-3</v>
      </c>
      <c r="Y1529">
        <v>-3.8095238095238113E-2</v>
      </c>
      <c r="Z1529">
        <v>3.7999999999999999E-2</v>
      </c>
      <c r="AA1529">
        <v>0.22</v>
      </c>
      <c r="AB1529">
        <v>0.74199999999999999</v>
      </c>
      <c r="AC1529">
        <v>-0.72640000000000005</v>
      </c>
      <c r="AD1529" t="s">
        <v>48</v>
      </c>
      <c r="AE1529" t="s">
        <v>48</v>
      </c>
      <c r="AF1529" t="s">
        <v>48</v>
      </c>
    </row>
    <row r="1530" spans="1:32" hidden="1" outlineLevel="1" x14ac:dyDescent="0.2">
      <c r="A1530" t="s">
        <v>32973</v>
      </c>
      <c r="B1530" t="s">
        <v>32974</v>
      </c>
      <c r="C1530" t="s">
        <v>32975</v>
      </c>
      <c r="D1530" s="3"/>
      <c r="J1530" t="s">
        <v>32976</v>
      </c>
      <c r="K1530" t="s">
        <v>26311</v>
      </c>
      <c r="L1530" t="s">
        <v>1233</v>
      </c>
      <c r="M1530">
        <v>1</v>
      </c>
      <c r="P1530" s="2" t="s">
        <v>32977</v>
      </c>
      <c r="Q1530" t="s">
        <v>25353</v>
      </c>
      <c r="S1530">
        <v>1.9890341907739639E-2</v>
      </c>
      <c r="T1530">
        <v>1.5134934074012559E-5</v>
      </c>
      <c r="U1530">
        <v>4.6757669770158827E-4</v>
      </c>
      <c r="V1530">
        <v>3.1317662796936929E-4</v>
      </c>
      <c r="W1530">
        <v>8.481781929731369E-3</v>
      </c>
      <c r="X1530">
        <v>1.392376609146595E-3</v>
      </c>
      <c r="Y1530">
        <v>0.12</v>
      </c>
      <c r="Z1530">
        <v>6.4000000000000001E-2</v>
      </c>
      <c r="AA1530">
        <v>0.152</v>
      </c>
      <c r="AB1530">
        <v>0.78400000000000003</v>
      </c>
      <c r="AC1530">
        <v>-0.95850000000000002</v>
      </c>
      <c r="AD1530" t="s">
        <v>48</v>
      </c>
      <c r="AE1530" t="s">
        <v>48</v>
      </c>
      <c r="AF1530" t="s">
        <v>48</v>
      </c>
    </row>
    <row r="1531" spans="1:32" hidden="1" outlineLevel="1" x14ac:dyDescent="0.2">
      <c r="A1531" t="s">
        <v>32978</v>
      </c>
      <c r="B1531" t="s">
        <v>32979</v>
      </c>
      <c r="C1531" t="s">
        <v>19865</v>
      </c>
      <c r="D1531" s="3"/>
      <c r="J1531" t="s">
        <v>32980</v>
      </c>
      <c r="K1531" t="s">
        <v>26311</v>
      </c>
      <c r="L1531" t="s">
        <v>1233</v>
      </c>
      <c r="M1531">
        <v>1</v>
      </c>
      <c r="P1531" s="2" t="s">
        <v>32981</v>
      </c>
      <c r="Q1531" t="s">
        <v>10144</v>
      </c>
      <c r="S1531">
        <v>0.89489126205444336</v>
      </c>
      <c r="T1531">
        <v>8.9709275925997645E-5</v>
      </c>
      <c r="U1531">
        <v>0.62654387950897217</v>
      </c>
      <c r="V1531">
        <v>2.61837593279779E-3</v>
      </c>
      <c r="W1531">
        <v>0.36951297521591192</v>
      </c>
      <c r="X1531">
        <v>1.407491858117282E-3</v>
      </c>
      <c r="Y1531">
        <v>-2.9761904761904771E-2</v>
      </c>
      <c r="Z1531">
        <v>6.0999999999999999E-2</v>
      </c>
      <c r="AA1531">
        <v>0.161</v>
      </c>
      <c r="AB1531">
        <v>0.77900000000000003</v>
      </c>
      <c r="AC1531">
        <v>-0.80200000000000005</v>
      </c>
      <c r="AD1531" t="s">
        <v>48</v>
      </c>
      <c r="AE1531" t="s">
        <v>48</v>
      </c>
      <c r="AF1531" t="s">
        <v>48</v>
      </c>
    </row>
    <row r="1532" spans="1:32" hidden="1" outlineLevel="1" x14ac:dyDescent="0.2">
      <c r="A1532" t="s">
        <v>32982</v>
      </c>
      <c r="B1532" t="s">
        <v>32983</v>
      </c>
      <c r="C1532" t="s">
        <v>32984</v>
      </c>
      <c r="D1532" s="3"/>
      <c r="J1532" t="s">
        <v>32985</v>
      </c>
      <c r="K1532" t="s">
        <v>26311</v>
      </c>
      <c r="L1532" t="s">
        <v>1233</v>
      </c>
      <c r="M1532">
        <v>1</v>
      </c>
      <c r="P1532" s="2" t="s">
        <v>32986</v>
      </c>
      <c r="Q1532" t="s">
        <v>11695</v>
      </c>
      <c r="S1532">
        <v>1.700125751085579E-3</v>
      </c>
      <c r="T1532">
        <v>9.8231412266613916E-6</v>
      </c>
      <c r="U1532">
        <v>6.8217712396290153E-5</v>
      </c>
      <c r="V1532">
        <v>1.1939950491068881E-4</v>
      </c>
      <c r="W1532">
        <v>6.7308952566236258E-4</v>
      </c>
      <c r="X1532">
        <v>1.3299677812028679E-4</v>
      </c>
      <c r="Y1532">
        <v>-2.5000000000000001E-2</v>
      </c>
      <c r="Z1532">
        <v>0.114</v>
      </c>
      <c r="AA1532">
        <v>6.6000000000000003E-2</v>
      </c>
      <c r="AB1532">
        <v>0.82099999999999995</v>
      </c>
      <c r="AC1532">
        <v>0.63219999999999998</v>
      </c>
      <c r="AD1532" t="s">
        <v>48</v>
      </c>
      <c r="AE1532" t="s">
        <v>48</v>
      </c>
      <c r="AF1532" t="s">
        <v>48</v>
      </c>
    </row>
    <row r="1533" spans="1:32" hidden="1" outlineLevel="1" x14ac:dyDescent="0.2">
      <c r="A1533" t="s">
        <v>32987</v>
      </c>
      <c r="B1533" t="s">
        <v>32988</v>
      </c>
      <c r="C1533" t="s">
        <v>32989</v>
      </c>
      <c r="D1533" s="3"/>
      <c r="J1533" t="s">
        <v>32990</v>
      </c>
      <c r="K1533" t="s">
        <v>26311</v>
      </c>
      <c r="L1533" t="s">
        <v>1233</v>
      </c>
      <c r="M1533">
        <v>1</v>
      </c>
      <c r="P1533" s="2" t="s">
        <v>32991</v>
      </c>
      <c r="Q1533" t="s">
        <v>47</v>
      </c>
      <c r="S1533">
        <v>6.0439563822001219E-4</v>
      </c>
      <c r="T1533">
        <v>3.40298674927908E-6</v>
      </c>
      <c r="U1533">
        <v>2.5523126168991439E-5</v>
      </c>
      <c r="V1533">
        <v>4.9586793466005468E-5</v>
      </c>
      <c r="W1533">
        <v>2.6195446844212711E-4</v>
      </c>
      <c r="X1533">
        <v>3.4656124626053497E-5</v>
      </c>
      <c r="Y1533">
        <v>0</v>
      </c>
      <c r="Z1533">
        <v>0</v>
      </c>
      <c r="AA1533">
        <v>0</v>
      </c>
      <c r="AB1533">
        <v>1</v>
      </c>
      <c r="AC1533">
        <v>0</v>
      </c>
      <c r="AD1533" t="s">
        <v>48</v>
      </c>
      <c r="AE1533" t="s">
        <v>48</v>
      </c>
      <c r="AF1533" t="s">
        <v>48</v>
      </c>
    </row>
    <row r="1534" spans="1:32" hidden="1" outlineLevel="1" x14ac:dyDescent="0.2">
      <c r="A1534" t="s">
        <v>32992</v>
      </c>
      <c r="B1534" t="s">
        <v>32993</v>
      </c>
      <c r="C1534" t="s">
        <v>32994</v>
      </c>
      <c r="D1534" s="3"/>
      <c r="J1534" t="s">
        <v>32995</v>
      </c>
      <c r="K1534" t="s">
        <v>26311</v>
      </c>
      <c r="L1534" t="s">
        <v>1233</v>
      </c>
      <c r="M1534">
        <v>1</v>
      </c>
      <c r="P1534" s="2" t="s">
        <v>32996</v>
      </c>
      <c r="Q1534" t="s">
        <v>47</v>
      </c>
      <c r="S1534">
        <v>6.8468950688838959E-2</v>
      </c>
      <c r="T1534">
        <v>6.3640662119723856E-5</v>
      </c>
      <c r="U1534">
        <v>2.5736317038536072E-3</v>
      </c>
      <c r="V1534">
        <v>3.062991658225656E-3</v>
      </c>
      <c r="W1534">
        <v>2.3124957457184792E-2</v>
      </c>
      <c r="X1534">
        <v>4.1225858149118721E-4</v>
      </c>
      <c r="Y1534">
        <v>-0.18333333333333329</v>
      </c>
      <c r="Z1534">
        <v>9.1999999999999998E-2</v>
      </c>
      <c r="AA1534">
        <v>0.127</v>
      </c>
      <c r="AB1534">
        <v>0.78200000000000003</v>
      </c>
      <c r="AC1534">
        <v>-0.3841</v>
      </c>
      <c r="AD1534" t="s">
        <v>48</v>
      </c>
      <c r="AE1534" t="s">
        <v>48</v>
      </c>
      <c r="AF1534" t="s">
        <v>48</v>
      </c>
    </row>
    <row r="1535" spans="1:32" hidden="1" outlineLevel="1" x14ac:dyDescent="0.2">
      <c r="A1535" t="s">
        <v>32997</v>
      </c>
      <c r="B1535" t="s">
        <v>32998</v>
      </c>
      <c r="C1535" t="s">
        <v>32999</v>
      </c>
      <c r="D1535" s="3"/>
      <c r="J1535" t="s">
        <v>33000</v>
      </c>
      <c r="K1535" t="s">
        <v>26311</v>
      </c>
      <c r="L1535" t="s">
        <v>1233</v>
      </c>
      <c r="M1535">
        <v>1</v>
      </c>
      <c r="P1535" s="2" t="s">
        <v>33001</v>
      </c>
      <c r="Q1535" t="s">
        <v>10060</v>
      </c>
      <c r="S1535">
        <v>3.607848659157753E-2</v>
      </c>
      <c r="T1535">
        <v>3.1007708457764238E-5</v>
      </c>
      <c r="U1535">
        <v>2.4046048521995541E-2</v>
      </c>
      <c r="V1535">
        <v>4.7558630467392499E-4</v>
      </c>
      <c r="W1535">
        <v>5.5339471437036991E-3</v>
      </c>
      <c r="X1535">
        <v>1.1210339143872261E-3</v>
      </c>
      <c r="Y1535">
        <v>0.22500000000000001</v>
      </c>
      <c r="Z1535">
        <v>5.1999999999999998E-2</v>
      </c>
      <c r="AA1535">
        <v>1.7999999999999999E-2</v>
      </c>
      <c r="AB1535">
        <v>0.93</v>
      </c>
      <c r="AC1535">
        <v>0.45879999999999999</v>
      </c>
      <c r="AD1535" t="s">
        <v>48</v>
      </c>
      <c r="AE1535" t="s">
        <v>48</v>
      </c>
      <c r="AF1535" t="s">
        <v>48</v>
      </c>
    </row>
    <row r="1536" spans="1:32" hidden="1" outlineLevel="1" x14ac:dyDescent="0.2">
      <c r="A1536" t="s">
        <v>33002</v>
      </c>
      <c r="B1536" t="s">
        <v>32998</v>
      </c>
      <c r="C1536" t="s">
        <v>33003</v>
      </c>
      <c r="D1536" s="3"/>
      <c r="J1536" t="s">
        <v>33004</v>
      </c>
      <c r="K1536" t="s">
        <v>26311</v>
      </c>
      <c r="L1536" t="s">
        <v>1233</v>
      </c>
      <c r="M1536">
        <v>1</v>
      </c>
      <c r="P1536" s="2" t="s">
        <v>33005</v>
      </c>
      <c r="Q1536" t="s">
        <v>47</v>
      </c>
      <c r="S1536">
        <v>7.5205025495961308E-4</v>
      </c>
      <c r="T1536">
        <v>3.1900860903988359E-6</v>
      </c>
      <c r="U1536">
        <v>2.8888534870930019E-5</v>
      </c>
      <c r="V1536">
        <v>5.0364265916869038E-5</v>
      </c>
      <c r="W1536">
        <v>3.6241521593183279E-4</v>
      </c>
      <c r="X1536">
        <v>3.120997644145973E-5</v>
      </c>
      <c r="Y1536">
        <v>0</v>
      </c>
      <c r="Z1536">
        <v>5.8999999999999997E-2</v>
      </c>
      <c r="AA1536">
        <v>0</v>
      </c>
      <c r="AB1536">
        <v>0.94099999999999995</v>
      </c>
      <c r="AC1536">
        <v>0.1779</v>
      </c>
      <c r="AD1536" t="s">
        <v>48</v>
      </c>
      <c r="AE1536" t="s">
        <v>48</v>
      </c>
      <c r="AF1536" t="s">
        <v>48</v>
      </c>
    </row>
    <row r="1537" spans="1:32" hidden="1" outlineLevel="1" x14ac:dyDescent="0.2">
      <c r="A1537" t="s">
        <v>33006</v>
      </c>
      <c r="B1537" t="s">
        <v>33007</v>
      </c>
      <c r="C1537" t="s">
        <v>33008</v>
      </c>
      <c r="D1537" s="3"/>
      <c r="J1537" t="s">
        <v>33009</v>
      </c>
      <c r="K1537" t="s">
        <v>26311</v>
      </c>
      <c r="L1537" t="s">
        <v>1233</v>
      </c>
      <c r="M1537">
        <v>1</v>
      </c>
      <c r="P1537" s="2" t="s">
        <v>33010</v>
      </c>
      <c r="Q1537" t="s">
        <v>47</v>
      </c>
      <c r="S1537">
        <v>0.97364884614944458</v>
      </c>
      <c r="T1537">
        <v>2.9121176339685922E-4</v>
      </c>
      <c r="U1537">
        <v>0.4222332239151001</v>
      </c>
      <c r="V1537">
        <v>3.9408481679856777E-3</v>
      </c>
      <c r="W1537">
        <v>0.91927462816238403</v>
      </c>
      <c r="X1537">
        <v>2.5831540115177631E-3</v>
      </c>
      <c r="Y1537">
        <v>-6.2499999999999972E-2</v>
      </c>
      <c r="Z1537">
        <v>0.126</v>
      </c>
      <c r="AA1537">
        <v>4.7E-2</v>
      </c>
      <c r="AB1537">
        <v>0.82699999999999996</v>
      </c>
      <c r="AC1537">
        <v>0.49390000000000001</v>
      </c>
      <c r="AD1537" t="s">
        <v>48</v>
      </c>
      <c r="AE1537" t="s">
        <v>48</v>
      </c>
      <c r="AF1537" t="s">
        <v>48</v>
      </c>
    </row>
    <row r="1538" spans="1:32" hidden="1" outlineLevel="1" x14ac:dyDescent="0.2">
      <c r="A1538" t="s">
        <v>33011</v>
      </c>
      <c r="B1538" t="s">
        <v>33012</v>
      </c>
      <c r="C1538" t="s">
        <v>33013</v>
      </c>
      <c r="D1538" s="3"/>
      <c r="J1538" t="s">
        <v>33014</v>
      </c>
      <c r="K1538" t="s">
        <v>26311</v>
      </c>
      <c r="L1538" t="s">
        <v>1233</v>
      </c>
      <c r="M1538">
        <v>1</v>
      </c>
      <c r="P1538" s="2" t="s">
        <v>33015</v>
      </c>
      <c r="Q1538" t="s">
        <v>47</v>
      </c>
      <c r="S1538">
        <v>3.2535397913306952E-3</v>
      </c>
      <c r="T1538">
        <v>1.2175839401606939E-5</v>
      </c>
      <c r="U1538">
        <v>1.4298759924713519E-4</v>
      </c>
      <c r="V1538">
        <v>1.5881979197729379E-4</v>
      </c>
      <c r="W1538">
        <v>1.1484136339277029E-3</v>
      </c>
      <c r="X1538">
        <v>2.4478600244037812E-4</v>
      </c>
      <c r="Y1538">
        <v>0.1183248299319728</v>
      </c>
      <c r="Z1538">
        <v>0.105</v>
      </c>
      <c r="AA1538">
        <v>0.14899999999999999</v>
      </c>
      <c r="AB1538">
        <v>0.746</v>
      </c>
      <c r="AC1538">
        <v>-0.90510000000000002</v>
      </c>
      <c r="AD1538" t="s">
        <v>48</v>
      </c>
      <c r="AE1538" t="s">
        <v>48</v>
      </c>
      <c r="AF1538" t="s">
        <v>48</v>
      </c>
    </row>
    <row r="1539" spans="1:32" hidden="1" outlineLevel="1" x14ac:dyDescent="0.2">
      <c r="A1539" t="s">
        <v>33016</v>
      </c>
      <c r="B1539" t="s">
        <v>33017</v>
      </c>
      <c r="C1539" t="s">
        <v>33018</v>
      </c>
      <c r="D1539" s="3"/>
      <c r="J1539" t="s">
        <v>33019</v>
      </c>
      <c r="K1539" t="s">
        <v>26311</v>
      </c>
      <c r="L1539" t="s">
        <v>1233</v>
      </c>
      <c r="M1539">
        <v>1</v>
      </c>
      <c r="P1539" s="2" t="s">
        <v>33020</v>
      </c>
      <c r="Q1539" t="s">
        <v>47</v>
      </c>
      <c r="S1539">
        <v>1.146800117567182E-3</v>
      </c>
      <c r="T1539">
        <v>8.7667303887428716E-6</v>
      </c>
      <c r="U1539">
        <v>7.8084223787300289E-5</v>
      </c>
      <c r="V1539">
        <v>1.0011353879235679E-4</v>
      </c>
      <c r="W1539">
        <v>3.8416645838879049E-4</v>
      </c>
      <c r="X1539">
        <v>1.5782329137437051E-4</v>
      </c>
      <c r="Y1539">
        <v>0</v>
      </c>
      <c r="Z1539">
        <v>0</v>
      </c>
      <c r="AA1539">
        <v>1.9E-2</v>
      </c>
      <c r="AB1539">
        <v>0.98099999999999998</v>
      </c>
      <c r="AC1539">
        <v>-0.09</v>
      </c>
      <c r="AD1539" t="s">
        <v>48</v>
      </c>
      <c r="AE1539" t="s">
        <v>48</v>
      </c>
      <c r="AF1539" t="s">
        <v>48</v>
      </c>
    </row>
    <row r="1540" spans="1:32" hidden="1" outlineLevel="1" x14ac:dyDescent="0.2">
      <c r="A1540" t="s">
        <v>33021</v>
      </c>
      <c r="B1540" t="s">
        <v>33022</v>
      </c>
      <c r="C1540" t="s">
        <v>33023</v>
      </c>
      <c r="D1540" s="3"/>
      <c r="J1540" t="s">
        <v>33024</v>
      </c>
      <c r="K1540" t="s">
        <v>26311</v>
      </c>
      <c r="L1540" t="s">
        <v>1233</v>
      </c>
      <c r="M1540">
        <v>1</v>
      </c>
      <c r="P1540" s="2" t="s">
        <v>33025</v>
      </c>
      <c r="Q1540" t="s">
        <v>47</v>
      </c>
      <c r="Y1540" t="s">
        <v>48</v>
      </c>
      <c r="Z1540" t="s">
        <v>48</v>
      </c>
      <c r="AA1540" t="s">
        <v>48</v>
      </c>
      <c r="AB1540" t="s">
        <v>48</v>
      </c>
      <c r="AC1540" t="s">
        <v>48</v>
      </c>
      <c r="AD1540" t="s">
        <v>48</v>
      </c>
      <c r="AE1540" t="s">
        <v>48</v>
      </c>
      <c r="AF1540" t="s">
        <v>48</v>
      </c>
    </row>
    <row r="1541" spans="1:32" hidden="1" outlineLevel="1" x14ac:dyDescent="0.2">
      <c r="A1541" t="s">
        <v>33026</v>
      </c>
      <c r="B1541" t="s">
        <v>33027</v>
      </c>
      <c r="C1541" t="s">
        <v>32984</v>
      </c>
      <c r="D1541" s="3"/>
      <c r="J1541" t="s">
        <v>33028</v>
      </c>
      <c r="K1541" t="s">
        <v>26311</v>
      </c>
      <c r="L1541" t="s">
        <v>1233</v>
      </c>
      <c r="M1541">
        <v>1</v>
      </c>
      <c r="P1541" s="2" t="s">
        <v>33029</v>
      </c>
      <c r="Q1541" t="s">
        <v>11695</v>
      </c>
      <c r="S1541">
        <v>5.6673232465982437E-2</v>
      </c>
      <c r="T1541">
        <v>4.8538940973230638E-6</v>
      </c>
      <c r="U1541">
        <v>2.4993775878101592E-3</v>
      </c>
      <c r="V1541">
        <v>2.8342416044324642E-4</v>
      </c>
      <c r="W1541">
        <v>5.2205439656972892E-2</v>
      </c>
      <c r="X1541">
        <v>1.0330632358090949E-4</v>
      </c>
      <c r="Y1541">
        <v>3.5000000000000003E-2</v>
      </c>
      <c r="Z1541">
        <v>4.2000000000000003E-2</v>
      </c>
      <c r="AA1541">
        <v>9.9000000000000005E-2</v>
      </c>
      <c r="AB1541">
        <v>0.85899999999999999</v>
      </c>
      <c r="AC1541">
        <v>-0.60489999999999999</v>
      </c>
      <c r="AD1541" t="s">
        <v>48</v>
      </c>
      <c r="AE1541" t="s">
        <v>48</v>
      </c>
      <c r="AF1541" t="s">
        <v>48</v>
      </c>
    </row>
    <row r="1542" spans="1:32" hidden="1" outlineLevel="1" x14ac:dyDescent="0.2">
      <c r="A1542" t="s">
        <v>33030</v>
      </c>
      <c r="B1542" t="s">
        <v>33031</v>
      </c>
      <c r="C1542" t="s">
        <v>33032</v>
      </c>
      <c r="D1542" s="3"/>
      <c r="J1542" t="s">
        <v>33033</v>
      </c>
      <c r="K1542" t="s">
        <v>26311</v>
      </c>
      <c r="L1542" t="s">
        <v>1233</v>
      </c>
      <c r="M1542">
        <v>1</v>
      </c>
      <c r="P1542" s="2" t="s">
        <v>33034</v>
      </c>
      <c r="Q1542" t="s">
        <v>47</v>
      </c>
      <c r="S1542">
        <v>1.2803539866581559E-3</v>
      </c>
      <c r="T1542">
        <v>9.2874006440979429E-6</v>
      </c>
      <c r="U1542">
        <v>6.6012224124278873E-5</v>
      </c>
      <c r="V1542">
        <v>1.4640085282735529E-4</v>
      </c>
      <c r="W1542">
        <v>4.2722153011709452E-4</v>
      </c>
      <c r="X1542">
        <v>1.2050384975736959E-4</v>
      </c>
      <c r="Y1542">
        <v>7.333333333333332E-2</v>
      </c>
      <c r="Z1542">
        <v>4.7E-2</v>
      </c>
      <c r="AA1542">
        <v>0.151</v>
      </c>
      <c r="AB1542">
        <v>0.80200000000000005</v>
      </c>
      <c r="AC1542">
        <v>-0.96750000000000003</v>
      </c>
      <c r="AD1542" t="s">
        <v>48</v>
      </c>
      <c r="AE1542" t="s">
        <v>48</v>
      </c>
      <c r="AF1542" t="s">
        <v>48</v>
      </c>
    </row>
    <row r="1543" spans="1:32" hidden="1" outlineLevel="1" x14ac:dyDescent="0.2">
      <c r="A1543" t="s">
        <v>33035</v>
      </c>
      <c r="B1543" t="s">
        <v>33036</v>
      </c>
      <c r="C1543" t="s">
        <v>33037</v>
      </c>
      <c r="D1543" s="3"/>
      <c r="J1543" t="s">
        <v>33038</v>
      </c>
      <c r="K1543" t="s">
        <v>26311</v>
      </c>
      <c r="L1543" t="s">
        <v>1233</v>
      </c>
      <c r="M1543">
        <v>1</v>
      </c>
      <c r="P1543" s="2" t="s">
        <v>33039</v>
      </c>
      <c r="Q1543" t="s">
        <v>47</v>
      </c>
      <c r="S1543">
        <v>2.7207566425204281E-2</v>
      </c>
      <c r="T1543">
        <v>1.8751676179817881E-5</v>
      </c>
      <c r="U1543">
        <v>2.3561227135360241E-4</v>
      </c>
      <c r="V1543">
        <v>3.421218425501138E-4</v>
      </c>
      <c r="W1543">
        <v>1.870983280241489E-3</v>
      </c>
      <c r="X1543">
        <v>2.666675299406052E-2</v>
      </c>
      <c r="Y1543">
        <v>0.3</v>
      </c>
      <c r="Z1543">
        <v>0.11700000000000001</v>
      </c>
      <c r="AA1543">
        <v>0</v>
      </c>
      <c r="AB1543">
        <v>0.88300000000000001</v>
      </c>
      <c r="AC1543">
        <v>0.51060000000000005</v>
      </c>
      <c r="AD1543" t="s">
        <v>48</v>
      </c>
      <c r="AE1543" t="s">
        <v>48</v>
      </c>
      <c r="AF1543" t="s">
        <v>48</v>
      </c>
    </row>
    <row r="1544" spans="1:32" hidden="1" outlineLevel="1" x14ac:dyDescent="0.2">
      <c r="A1544" t="s">
        <v>33040</v>
      </c>
      <c r="B1544" t="s">
        <v>33041</v>
      </c>
      <c r="C1544" t="s">
        <v>33042</v>
      </c>
      <c r="D1544" s="3"/>
      <c r="J1544" t="s">
        <v>33043</v>
      </c>
      <c r="K1544" t="s">
        <v>26311</v>
      </c>
      <c r="L1544" t="s">
        <v>1233</v>
      </c>
      <c r="M1544">
        <v>1</v>
      </c>
      <c r="P1544" s="2" t="s">
        <v>33044</v>
      </c>
      <c r="Q1544" t="s">
        <v>47</v>
      </c>
      <c r="S1544">
        <v>4.464435949921608E-2</v>
      </c>
      <c r="T1544">
        <v>2.1618932805722579E-5</v>
      </c>
      <c r="U1544">
        <v>9.182295179925859E-4</v>
      </c>
      <c r="V1544">
        <v>2.510443446226418E-4</v>
      </c>
      <c r="W1544">
        <v>8.1267422065138817E-3</v>
      </c>
      <c r="X1544">
        <v>5.2987951785326004E-3</v>
      </c>
      <c r="Y1544">
        <v>0</v>
      </c>
      <c r="Z1544">
        <v>0</v>
      </c>
      <c r="AA1544">
        <v>0</v>
      </c>
      <c r="AB1544">
        <v>1</v>
      </c>
      <c r="AC1544">
        <v>0</v>
      </c>
      <c r="AD1544" t="s">
        <v>48</v>
      </c>
      <c r="AE1544" t="s">
        <v>48</v>
      </c>
      <c r="AF1544" t="s">
        <v>48</v>
      </c>
    </row>
    <row r="1545" spans="1:32" hidden="1" outlineLevel="1" x14ac:dyDescent="0.2">
      <c r="A1545" t="s">
        <v>33045</v>
      </c>
      <c r="B1545" t="s">
        <v>33046</v>
      </c>
      <c r="C1545" t="s">
        <v>33047</v>
      </c>
      <c r="D1545" s="3"/>
      <c r="J1545" t="s">
        <v>33048</v>
      </c>
      <c r="K1545" t="s">
        <v>26311</v>
      </c>
      <c r="L1545" t="s">
        <v>1233</v>
      </c>
      <c r="M1545">
        <v>1</v>
      </c>
      <c r="P1545" s="2" t="s">
        <v>33049</v>
      </c>
      <c r="Q1545" t="s">
        <v>47</v>
      </c>
      <c r="S1545">
        <v>0.91563916206359863</v>
      </c>
      <c r="T1545">
        <v>1.5171067207120359E-4</v>
      </c>
      <c r="U1545">
        <v>0.2029324471950531</v>
      </c>
      <c r="V1545">
        <v>5.2457866258919239E-3</v>
      </c>
      <c r="W1545">
        <v>0.80401420593261719</v>
      </c>
      <c r="X1545">
        <v>2.413661684840918E-3</v>
      </c>
      <c r="Y1545">
        <v>-1.4999999999999999E-2</v>
      </c>
      <c r="Z1545">
        <v>5.2999999999999999E-2</v>
      </c>
      <c r="AA1545">
        <v>0.217</v>
      </c>
      <c r="AB1545">
        <v>0.73</v>
      </c>
      <c r="AC1545">
        <v>-0.98499999999999999</v>
      </c>
      <c r="AD1545" t="s">
        <v>48</v>
      </c>
      <c r="AE1545" t="s">
        <v>48</v>
      </c>
      <c r="AF1545" t="s">
        <v>48</v>
      </c>
    </row>
    <row r="1546" spans="1:32" hidden="1" outlineLevel="1" x14ac:dyDescent="0.2">
      <c r="A1546" t="s">
        <v>33050</v>
      </c>
      <c r="B1546" t="s">
        <v>33051</v>
      </c>
      <c r="C1546" t="s">
        <v>33052</v>
      </c>
      <c r="D1546" s="3"/>
      <c r="J1546" t="s">
        <v>33053</v>
      </c>
      <c r="K1546" t="s">
        <v>26311</v>
      </c>
      <c r="L1546" t="s">
        <v>1233</v>
      </c>
      <c r="M1546">
        <v>1</v>
      </c>
      <c r="P1546" s="2" t="s">
        <v>33054</v>
      </c>
      <c r="Q1546" t="s">
        <v>47</v>
      </c>
      <c r="S1546">
        <v>4.5764996320940549E-4</v>
      </c>
      <c r="T1546">
        <v>3.8636849239992443E-6</v>
      </c>
      <c r="U1546">
        <v>2.323682019778062E-5</v>
      </c>
      <c r="V1546">
        <v>4.6624794777017087E-5</v>
      </c>
      <c r="W1546">
        <v>2.044168359134346E-4</v>
      </c>
      <c r="X1546">
        <v>2.9335897124838081E-5</v>
      </c>
      <c r="Y1546">
        <v>-0.4</v>
      </c>
      <c r="Z1546">
        <v>0.13700000000000001</v>
      </c>
      <c r="AA1546">
        <v>0</v>
      </c>
      <c r="AB1546">
        <v>0.86299999999999999</v>
      </c>
      <c r="AC1546">
        <v>0.69079999999999997</v>
      </c>
      <c r="AD1546" t="s">
        <v>48</v>
      </c>
      <c r="AE1546" t="s">
        <v>48</v>
      </c>
      <c r="AF1546" t="s">
        <v>48</v>
      </c>
    </row>
    <row r="1547" spans="1:32" hidden="1" outlineLevel="1" x14ac:dyDescent="0.2">
      <c r="A1547" t="s">
        <v>33055</v>
      </c>
      <c r="B1547" t="s">
        <v>33056</v>
      </c>
      <c r="C1547" t="s">
        <v>33057</v>
      </c>
      <c r="D1547" s="3"/>
      <c r="J1547" t="s">
        <v>33058</v>
      </c>
      <c r="K1547" t="s">
        <v>26311</v>
      </c>
      <c r="L1547" t="s">
        <v>1233</v>
      </c>
      <c r="M1547">
        <v>1</v>
      </c>
      <c r="P1547" s="2" t="s">
        <v>33059</v>
      </c>
      <c r="Q1547" t="s">
        <v>11213</v>
      </c>
      <c r="S1547">
        <v>4.1629355400800698E-2</v>
      </c>
      <c r="T1547">
        <v>2.2509115296998061E-5</v>
      </c>
      <c r="U1547">
        <v>1.404448848916218E-4</v>
      </c>
      <c r="V1547">
        <v>5.1595130935311317E-4</v>
      </c>
      <c r="W1547">
        <v>5.9207882732152939E-3</v>
      </c>
      <c r="X1547">
        <v>8.5312128067016602E-3</v>
      </c>
      <c r="Y1547">
        <v>-1.4285714285714299E-2</v>
      </c>
      <c r="Z1547">
        <v>3.2000000000000001E-2</v>
      </c>
      <c r="AA1547">
        <v>0.34499999999999997</v>
      </c>
      <c r="AB1547">
        <v>0.623</v>
      </c>
      <c r="AC1547">
        <v>-0.97230000000000005</v>
      </c>
      <c r="AD1547" t="s">
        <v>48</v>
      </c>
      <c r="AE1547" t="s">
        <v>48</v>
      </c>
      <c r="AF1547" t="s">
        <v>48</v>
      </c>
    </row>
    <row r="1548" spans="1:32" hidden="1" outlineLevel="1" x14ac:dyDescent="0.2">
      <c r="A1548" t="s">
        <v>33060</v>
      </c>
      <c r="B1548" t="s">
        <v>33061</v>
      </c>
      <c r="C1548" t="s">
        <v>33062</v>
      </c>
      <c r="D1548" s="3"/>
      <c r="J1548" t="s">
        <v>33063</v>
      </c>
      <c r="K1548" t="s">
        <v>26311</v>
      </c>
      <c r="L1548" t="s">
        <v>1233</v>
      </c>
      <c r="M1548">
        <v>1</v>
      </c>
      <c r="P1548" s="2" t="s">
        <v>33064</v>
      </c>
      <c r="Q1548" t="s">
        <v>47</v>
      </c>
      <c r="S1548">
        <v>7.2092353366315365E-4</v>
      </c>
      <c r="T1548">
        <v>9.8202463050256483E-6</v>
      </c>
      <c r="U1548">
        <v>4.9096965085482218E-5</v>
      </c>
      <c r="V1548">
        <v>6.5169151639565825E-5</v>
      </c>
      <c r="W1548">
        <v>2.864619018509984E-4</v>
      </c>
      <c r="X1548">
        <v>7.8499397204723209E-5</v>
      </c>
      <c r="Y1548">
        <v>0.1146428571428571</v>
      </c>
      <c r="Z1548">
        <v>0.14699999999999999</v>
      </c>
      <c r="AA1548">
        <v>0</v>
      </c>
      <c r="AB1548">
        <v>0.85299999999999998</v>
      </c>
      <c r="AC1548">
        <v>0.86250000000000004</v>
      </c>
      <c r="AD1548" t="s">
        <v>48</v>
      </c>
      <c r="AE1548" t="s">
        <v>48</v>
      </c>
      <c r="AF1548" t="s">
        <v>48</v>
      </c>
    </row>
    <row r="1549" spans="1:32" hidden="1" outlineLevel="1" x14ac:dyDescent="0.2">
      <c r="A1549" t="s">
        <v>33065</v>
      </c>
      <c r="B1549" t="s">
        <v>33066</v>
      </c>
      <c r="C1549" t="s">
        <v>33067</v>
      </c>
      <c r="D1549" s="3"/>
      <c r="J1549" t="s">
        <v>33068</v>
      </c>
      <c r="K1549" t="s">
        <v>26311</v>
      </c>
      <c r="L1549" t="s">
        <v>1233</v>
      </c>
      <c r="M1549">
        <v>1</v>
      </c>
      <c r="P1549" s="2" t="s">
        <v>33069</v>
      </c>
      <c r="Q1549" t="s">
        <v>47</v>
      </c>
      <c r="S1549">
        <v>3.1084140762686729E-2</v>
      </c>
      <c r="T1549">
        <v>8.7007138063199818E-6</v>
      </c>
      <c r="U1549">
        <v>1.9189403974451119E-4</v>
      </c>
      <c r="V1549">
        <v>8.6282601114362478E-4</v>
      </c>
      <c r="W1549">
        <v>1.304379012435675E-2</v>
      </c>
      <c r="X1549">
        <v>8.5465458687394857E-4</v>
      </c>
      <c r="Y1549">
        <v>0.2857142857142857</v>
      </c>
      <c r="Z1549">
        <v>0</v>
      </c>
      <c r="AA1549">
        <v>0.255</v>
      </c>
      <c r="AB1549">
        <v>0.745</v>
      </c>
      <c r="AC1549">
        <v>-0.34</v>
      </c>
      <c r="AD1549" t="s">
        <v>48</v>
      </c>
      <c r="AE1549" t="s">
        <v>48</v>
      </c>
      <c r="AF1549" t="s">
        <v>48</v>
      </c>
    </row>
    <row r="1550" spans="1:32" hidden="1" outlineLevel="1" x14ac:dyDescent="0.2">
      <c r="A1550" t="s">
        <v>33070</v>
      </c>
      <c r="B1550" t="s">
        <v>33071</v>
      </c>
      <c r="C1550" t="s">
        <v>33072</v>
      </c>
      <c r="D1550" s="3"/>
      <c r="J1550" t="s">
        <v>33073</v>
      </c>
      <c r="K1550" t="s">
        <v>26311</v>
      </c>
      <c r="L1550" t="s">
        <v>1233</v>
      </c>
      <c r="M1550">
        <v>1</v>
      </c>
      <c r="P1550" s="2" t="s">
        <v>33074</v>
      </c>
      <c r="Q1550" t="s">
        <v>10132</v>
      </c>
      <c r="S1550">
        <v>0.33793041110038757</v>
      </c>
      <c r="T1550">
        <v>5.8393248764332377E-5</v>
      </c>
      <c r="U1550">
        <v>0.2644864022731781</v>
      </c>
      <c r="V1550">
        <v>2.2440056782215829E-3</v>
      </c>
      <c r="W1550">
        <v>5.3499218076467507E-2</v>
      </c>
      <c r="X1550">
        <v>1.2232745066285129E-3</v>
      </c>
      <c r="Y1550">
        <v>0.12</v>
      </c>
      <c r="Z1550">
        <v>4.1000000000000002E-2</v>
      </c>
      <c r="AA1550">
        <v>0.09</v>
      </c>
      <c r="AB1550">
        <v>0.86899999999999999</v>
      </c>
      <c r="AC1550">
        <v>-0.6734</v>
      </c>
      <c r="AD1550" t="s">
        <v>48</v>
      </c>
      <c r="AE1550" t="s">
        <v>48</v>
      </c>
      <c r="AF1550" t="s">
        <v>48</v>
      </c>
    </row>
    <row r="1551" spans="1:32" hidden="1" outlineLevel="1" x14ac:dyDescent="0.2">
      <c r="A1551" t="s">
        <v>33075</v>
      </c>
      <c r="B1551" t="s">
        <v>33076</v>
      </c>
      <c r="C1551" t="s">
        <v>33077</v>
      </c>
      <c r="D1551" s="3"/>
      <c r="J1551" t="s">
        <v>33078</v>
      </c>
      <c r="K1551" t="s">
        <v>26311</v>
      </c>
      <c r="L1551" t="s">
        <v>1233</v>
      </c>
      <c r="M1551">
        <v>1</v>
      </c>
      <c r="P1551" s="2" t="s">
        <v>33079</v>
      </c>
      <c r="Q1551" t="s">
        <v>47</v>
      </c>
      <c r="S1551">
        <v>6.7019169218838206E-3</v>
      </c>
      <c r="T1551">
        <v>7.8407938417512923E-6</v>
      </c>
      <c r="U1551">
        <v>9.6794782439246774E-4</v>
      </c>
      <c r="V1551">
        <v>1.5977323346305641E-4</v>
      </c>
      <c r="W1551">
        <v>2.6994235813617711E-3</v>
      </c>
      <c r="X1551">
        <v>9.7212971013505012E-5</v>
      </c>
      <c r="Y1551">
        <v>0.2173202614379085</v>
      </c>
      <c r="Z1551">
        <v>0.128</v>
      </c>
      <c r="AA1551">
        <v>0.14399999999999999</v>
      </c>
      <c r="AB1551">
        <v>0.72799999999999998</v>
      </c>
      <c r="AC1551">
        <v>-0.80820000000000003</v>
      </c>
      <c r="AD1551" t="s">
        <v>48</v>
      </c>
      <c r="AE1551" t="s">
        <v>48</v>
      </c>
      <c r="AF1551" t="s">
        <v>48</v>
      </c>
    </row>
    <row r="1552" spans="1:32" hidden="1" outlineLevel="1" x14ac:dyDescent="0.2">
      <c r="A1552" t="s">
        <v>33080</v>
      </c>
      <c r="B1552" t="s">
        <v>33081</v>
      </c>
      <c r="C1552" t="s">
        <v>33082</v>
      </c>
      <c r="D1552" s="3"/>
      <c r="J1552" t="s">
        <v>33083</v>
      </c>
      <c r="K1552" t="s">
        <v>26311</v>
      </c>
      <c r="L1552" t="s">
        <v>1233</v>
      </c>
      <c r="M1552">
        <v>1</v>
      </c>
      <c r="P1552" s="2" t="s">
        <v>33084</v>
      </c>
      <c r="Q1552" t="s">
        <v>47</v>
      </c>
      <c r="S1552">
        <v>0.1267687529325485</v>
      </c>
      <c r="T1552">
        <v>3.5217035474488512E-5</v>
      </c>
      <c r="U1552">
        <v>4.3262824416160577E-2</v>
      </c>
      <c r="V1552">
        <v>9.2173262964934111E-4</v>
      </c>
      <c r="W1552">
        <v>2.726879715919495E-2</v>
      </c>
      <c r="X1552">
        <v>1.3668745523318651E-3</v>
      </c>
      <c r="Y1552">
        <v>-7.7604166666666669E-2</v>
      </c>
      <c r="Z1552">
        <v>7.2999999999999995E-2</v>
      </c>
      <c r="AA1552">
        <v>0.17699999999999999</v>
      </c>
      <c r="AB1552">
        <v>0.75</v>
      </c>
      <c r="AC1552">
        <v>-0.85580000000000001</v>
      </c>
      <c r="AD1552" t="s">
        <v>48</v>
      </c>
      <c r="AE1552" t="s">
        <v>48</v>
      </c>
      <c r="AF1552" t="s">
        <v>48</v>
      </c>
    </row>
    <row r="1553" spans="1:32" hidden="1" outlineLevel="1" x14ac:dyDescent="0.2">
      <c r="A1553" t="s">
        <v>33085</v>
      </c>
      <c r="B1553" t="s">
        <v>33086</v>
      </c>
      <c r="C1553" t="s">
        <v>27452</v>
      </c>
      <c r="D1553" s="3"/>
      <c r="J1553" t="s">
        <v>33087</v>
      </c>
      <c r="K1553" t="s">
        <v>26311</v>
      </c>
      <c r="L1553" t="s">
        <v>1233</v>
      </c>
      <c r="M1553">
        <v>1</v>
      </c>
      <c r="P1553" s="2" t="s">
        <v>33088</v>
      </c>
      <c r="Q1553" t="s">
        <v>47</v>
      </c>
      <c r="S1553">
        <v>1.2462247395887971E-3</v>
      </c>
      <c r="T1553">
        <v>7.9123419709503651E-6</v>
      </c>
      <c r="U1553">
        <v>2.9968958187964741E-5</v>
      </c>
      <c r="V1553">
        <v>7.6468975748866796E-5</v>
      </c>
      <c r="W1553">
        <v>4.4675017124973238E-4</v>
      </c>
      <c r="X1553">
        <v>8.6536361777689308E-5</v>
      </c>
      <c r="Y1553">
        <v>0.11529106858054231</v>
      </c>
      <c r="Z1553">
        <v>9.1999999999999998E-2</v>
      </c>
      <c r="AA1553">
        <v>6.8000000000000005E-2</v>
      </c>
      <c r="AB1553">
        <v>0.84</v>
      </c>
      <c r="AC1553">
        <v>0.6522</v>
      </c>
      <c r="AD1553" t="s">
        <v>48</v>
      </c>
      <c r="AE1553" t="s">
        <v>48</v>
      </c>
      <c r="AF1553" t="s">
        <v>48</v>
      </c>
    </row>
    <row r="1554" spans="1:32" hidden="1" outlineLevel="1" x14ac:dyDescent="0.2">
      <c r="A1554" t="s">
        <v>33089</v>
      </c>
      <c r="B1554" t="s">
        <v>33090</v>
      </c>
      <c r="C1554" t="s">
        <v>10398</v>
      </c>
      <c r="D1554" s="3"/>
      <c r="J1554" t="s">
        <v>33091</v>
      </c>
      <c r="K1554" t="s">
        <v>26311</v>
      </c>
      <c r="L1554" t="s">
        <v>1233</v>
      </c>
      <c r="M1554">
        <v>1</v>
      </c>
      <c r="P1554" s="2" t="s">
        <v>33092</v>
      </c>
      <c r="Q1554" t="s">
        <v>47</v>
      </c>
      <c r="S1554">
        <v>2.9352586716413498E-3</v>
      </c>
      <c r="T1554">
        <v>7.9408246165257879E-6</v>
      </c>
      <c r="U1554">
        <v>7.6512005762197077E-5</v>
      </c>
      <c r="V1554">
        <v>8.0169913417194039E-5</v>
      </c>
      <c r="W1554">
        <v>1.607465907000005E-3</v>
      </c>
      <c r="X1554">
        <v>1.172607735497877E-4</v>
      </c>
      <c r="Y1554">
        <v>0</v>
      </c>
      <c r="Z1554">
        <v>0</v>
      </c>
      <c r="AA1554">
        <v>0</v>
      </c>
      <c r="AB1554">
        <v>1</v>
      </c>
      <c r="AC1554">
        <v>0</v>
      </c>
      <c r="AD1554" t="s">
        <v>48</v>
      </c>
      <c r="AE1554" t="s">
        <v>48</v>
      </c>
      <c r="AF1554" t="s">
        <v>48</v>
      </c>
    </row>
    <row r="1555" spans="1:32" hidden="1" outlineLevel="1" x14ac:dyDescent="0.2">
      <c r="A1555" t="s">
        <v>33093</v>
      </c>
      <c r="B1555" t="s">
        <v>33094</v>
      </c>
      <c r="C1555" t="s">
        <v>33095</v>
      </c>
      <c r="D1555" s="3"/>
      <c r="J1555" t="s">
        <v>33096</v>
      </c>
      <c r="K1555" t="s">
        <v>26311</v>
      </c>
      <c r="L1555" t="s">
        <v>1233</v>
      </c>
      <c r="M1555">
        <v>1</v>
      </c>
      <c r="P1555" s="2" t="s">
        <v>33097</v>
      </c>
      <c r="Q1555" t="s">
        <v>47</v>
      </c>
      <c r="S1555">
        <v>0.21696935594081879</v>
      </c>
      <c r="T1555">
        <v>3.3656790037639439E-5</v>
      </c>
      <c r="U1555">
        <v>0.1453632861375809</v>
      </c>
      <c r="V1555">
        <v>2.5230881292372942E-3</v>
      </c>
      <c r="W1555">
        <v>5.5389385670423508E-2</v>
      </c>
      <c r="X1555">
        <v>7.482995861209929E-4</v>
      </c>
      <c r="Y1555">
        <v>4.6244727494727488E-2</v>
      </c>
      <c r="Z1555">
        <v>6.7000000000000004E-2</v>
      </c>
      <c r="AA1555">
        <v>1.6E-2</v>
      </c>
      <c r="AB1555">
        <v>0.91700000000000004</v>
      </c>
      <c r="AC1555">
        <v>0.872</v>
      </c>
      <c r="AD1555" t="s">
        <v>48</v>
      </c>
      <c r="AE1555" t="s">
        <v>48</v>
      </c>
      <c r="AF1555" t="s">
        <v>48</v>
      </c>
    </row>
    <row r="1556" spans="1:32" hidden="1" outlineLevel="1" x14ac:dyDescent="0.2">
      <c r="A1556" t="s">
        <v>33098</v>
      </c>
      <c r="B1556" t="s">
        <v>33099</v>
      </c>
      <c r="C1556" t="s">
        <v>33100</v>
      </c>
      <c r="D1556" s="3"/>
      <c r="J1556" t="s">
        <v>33101</v>
      </c>
      <c r="K1556" t="s">
        <v>26311</v>
      </c>
      <c r="L1556" t="s">
        <v>1233</v>
      </c>
      <c r="M1556">
        <v>1</v>
      </c>
      <c r="P1556" s="2" t="s">
        <v>33102</v>
      </c>
      <c r="Q1556" t="s">
        <v>47</v>
      </c>
      <c r="S1556">
        <v>0.36232525110244751</v>
      </c>
      <c r="T1556">
        <v>3.2759544410509989E-5</v>
      </c>
      <c r="U1556">
        <v>9.7255945205688477E-2</v>
      </c>
      <c r="V1556">
        <v>1.936475280672312E-3</v>
      </c>
      <c r="W1556">
        <v>0.12757498025894171</v>
      </c>
      <c r="X1556">
        <v>6.9166114553809166E-4</v>
      </c>
      <c r="Y1556">
        <v>-6.4814814814814811E-2</v>
      </c>
      <c r="Z1556">
        <v>0.16300000000000001</v>
      </c>
      <c r="AA1556">
        <v>7.9000000000000001E-2</v>
      </c>
      <c r="AB1556">
        <v>0.75700000000000001</v>
      </c>
      <c r="AC1556">
        <v>0.90810000000000002</v>
      </c>
      <c r="AD1556" t="s">
        <v>48</v>
      </c>
      <c r="AE1556" t="s">
        <v>48</v>
      </c>
      <c r="AF1556" t="s">
        <v>48</v>
      </c>
    </row>
    <row r="1557" spans="1:32" hidden="1" outlineLevel="1" x14ac:dyDescent="0.2">
      <c r="A1557" t="s">
        <v>33103</v>
      </c>
      <c r="B1557" t="s">
        <v>29163</v>
      </c>
      <c r="C1557" t="s">
        <v>17224</v>
      </c>
      <c r="D1557" s="3"/>
      <c r="J1557" t="s">
        <v>33104</v>
      </c>
      <c r="K1557" t="s">
        <v>26311</v>
      </c>
      <c r="L1557" t="s">
        <v>1233</v>
      </c>
      <c r="M1557">
        <v>1</v>
      </c>
      <c r="P1557" s="2" t="s">
        <v>33105</v>
      </c>
      <c r="Q1557" t="s">
        <v>47</v>
      </c>
      <c r="S1557">
        <v>2.9403162188827991E-3</v>
      </c>
      <c r="T1557">
        <v>1.0400212886452209E-5</v>
      </c>
      <c r="U1557">
        <v>8.2808095612563193E-5</v>
      </c>
      <c r="V1557">
        <v>9.7827280114870518E-5</v>
      </c>
      <c r="W1557">
        <v>8.36630177218467E-4</v>
      </c>
      <c r="X1557">
        <v>2.673385024536401E-4</v>
      </c>
      <c r="Y1557">
        <v>-0.1178571428571429</v>
      </c>
      <c r="Z1557">
        <v>4.4999999999999998E-2</v>
      </c>
      <c r="AA1557">
        <v>0.14799999999999999</v>
      </c>
      <c r="AB1557">
        <v>0.80800000000000005</v>
      </c>
      <c r="AC1557">
        <v>-0.73109999999999997</v>
      </c>
      <c r="AD1557" t="s">
        <v>48</v>
      </c>
      <c r="AE1557" t="s">
        <v>48</v>
      </c>
      <c r="AF1557" t="s">
        <v>48</v>
      </c>
    </row>
    <row r="1558" spans="1:32" hidden="1" outlineLevel="1" x14ac:dyDescent="0.2">
      <c r="A1558" t="s">
        <v>33106</v>
      </c>
      <c r="B1558" t="s">
        <v>33107</v>
      </c>
      <c r="C1558" t="s">
        <v>33108</v>
      </c>
      <c r="D1558" s="3"/>
      <c r="J1558" t="s">
        <v>33109</v>
      </c>
      <c r="K1558" t="s">
        <v>26311</v>
      </c>
      <c r="L1558" t="s">
        <v>1233</v>
      </c>
      <c r="M1558">
        <v>1</v>
      </c>
      <c r="P1558" s="2" t="s">
        <v>33110</v>
      </c>
      <c r="Q1558" t="s">
        <v>47</v>
      </c>
      <c r="S1558">
        <v>2.1038725972175602E-2</v>
      </c>
      <c r="T1558">
        <v>5.8343986893305548E-5</v>
      </c>
      <c r="U1558">
        <v>1.4310286496765909E-4</v>
      </c>
      <c r="V1558">
        <v>8.763836813159287E-4</v>
      </c>
      <c r="W1558">
        <v>8.6324126459658146E-4</v>
      </c>
      <c r="X1558">
        <v>2.7561776340007779E-2</v>
      </c>
      <c r="Y1558">
        <v>0.1645833333333333</v>
      </c>
      <c r="Z1558">
        <v>0.16</v>
      </c>
      <c r="AA1558">
        <v>0.109</v>
      </c>
      <c r="AB1558">
        <v>0.73099999999999998</v>
      </c>
      <c r="AC1558">
        <v>0.45040000000000002</v>
      </c>
      <c r="AD1558" t="s">
        <v>48</v>
      </c>
      <c r="AE1558" t="s">
        <v>48</v>
      </c>
      <c r="AF1558" t="s">
        <v>48</v>
      </c>
    </row>
    <row r="1559" spans="1:32" hidden="1" outlineLevel="1" x14ac:dyDescent="0.2">
      <c r="A1559" t="s">
        <v>33111</v>
      </c>
      <c r="B1559" t="s">
        <v>33112</v>
      </c>
      <c r="C1559" t="s">
        <v>33113</v>
      </c>
      <c r="D1559" s="3"/>
      <c r="J1559" t="s">
        <v>33114</v>
      </c>
      <c r="K1559" t="s">
        <v>26311</v>
      </c>
      <c r="L1559" t="s">
        <v>1233</v>
      </c>
      <c r="M1559">
        <v>1</v>
      </c>
      <c r="P1559" s="2" t="s">
        <v>33115</v>
      </c>
      <c r="Q1559" t="s">
        <v>47</v>
      </c>
      <c r="S1559">
        <v>0.77039730548858643</v>
      </c>
      <c r="T1559">
        <v>6.7100503656547517E-5</v>
      </c>
      <c r="U1559">
        <v>0.38386267423629761</v>
      </c>
      <c r="V1559">
        <v>3.2939529046416278E-3</v>
      </c>
      <c r="W1559">
        <v>0.44186511635780329</v>
      </c>
      <c r="X1559">
        <v>1.0198248783126469E-3</v>
      </c>
      <c r="Y1559">
        <v>-5.9183673469387778E-2</v>
      </c>
      <c r="Z1559">
        <v>6.8000000000000005E-2</v>
      </c>
      <c r="AA1559">
        <v>0.13700000000000001</v>
      </c>
      <c r="AB1559">
        <v>0.79500000000000004</v>
      </c>
      <c r="AC1559">
        <v>-0.60399999999999998</v>
      </c>
      <c r="AD1559" t="s">
        <v>48</v>
      </c>
      <c r="AE1559" t="s">
        <v>48</v>
      </c>
      <c r="AF1559" t="s">
        <v>48</v>
      </c>
    </row>
    <row r="1560" spans="1:32" hidden="1" outlineLevel="1" x14ac:dyDescent="0.2">
      <c r="A1560" t="s">
        <v>33116</v>
      </c>
      <c r="B1560" t="s">
        <v>33117</v>
      </c>
      <c r="C1560" t="s">
        <v>33118</v>
      </c>
      <c r="D1560" s="3"/>
      <c r="J1560" t="s">
        <v>33119</v>
      </c>
      <c r="K1560" t="s">
        <v>26311</v>
      </c>
      <c r="L1560" t="s">
        <v>1233</v>
      </c>
      <c r="M1560">
        <v>1</v>
      </c>
      <c r="P1560" s="2" t="s">
        <v>33120</v>
      </c>
      <c r="Q1560" t="s">
        <v>47</v>
      </c>
      <c r="S1560">
        <v>0.37722000479698181</v>
      </c>
      <c r="T1560">
        <v>7.2970105975400656E-5</v>
      </c>
      <c r="U1560">
        <v>0.26091772317886353</v>
      </c>
      <c r="V1560">
        <v>3.0729877762496471E-3</v>
      </c>
      <c r="W1560">
        <v>5.836457759141922E-2</v>
      </c>
      <c r="X1560">
        <v>2.4868336040526628E-3</v>
      </c>
      <c r="Y1560">
        <v>-0.20624999999999999</v>
      </c>
      <c r="Z1560">
        <v>3.9E-2</v>
      </c>
      <c r="AA1560">
        <v>0.104</v>
      </c>
      <c r="AB1560">
        <v>0.85699999999999998</v>
      </c>
      <c r="AC1560">
        <v>-0.7964</v>
      </c>
      <c r="AD1560" t="s">
        <v>48</v>
      </c>
      <c r="AE1560" t="s">
        <v>48</v>
      </c>
      <c r="AF1560" t="s">
        <v>48</v>
      </c>
    </row>
    <row r="1561" spans="1:32" hidden="1" outlineLevel="1" x14ac:dyDescent="0.2">
      <c r="A1561" t="s">
        <v>33121</v>
      </c>
      <c r="B1561" t="s">
        <v>29708</v>
      </c>
      <c r="C1561" t="s">
        <v>33122</v>
      </c>
      <c r="D1561" s="3"/>
      <c r="J1561" t="s">
        <v>33123</v>
      </c>
      <c r="K1561" t="s">
        <v>26311</v>
      </c>
      <c r="L1561" t="s">
        <v>1233</v>
      </c>
      <c r="M1561">
        <v>1</v>
      </c>
      <c r="P1561" s="2" t="s">
        <v>33124</v>
      </c>
      <c r="Q1561" t="s">
        <v>10060</v>
      </c>
      <c r="S1561">
        <v>2.081607468426228E-3</v>
      </c>
      <c r="T1561">
        <v>3.6121657558396691E-6</v>
      </c>
      <c r="U1561">
        <v>9.8548232926987112E-5</v>
      </c>
      <c r="V1561">
        <v>9.7294119768776E-5</v>
      </c>
      <c r="W1561">
        <v>7.426752126775682E-4</v>
      </c>
      <c r="X1561">
        <v>2.274136204505339E-4</v>
      </c>
      <c r="Y1561">
        <v>0.6</v>
      </c>
      <c r="Z1561">
        <v>0.123</v>
      </c>
      <c r="AA1561">
        <v>0</v>
      </c>
      <c r="AB1561">
        <v>0.877</v>
      </c>
      <c r="AC1561">
        <v>0.2732</v>
      </c>
      <c r="AD1561" t="s">
        <v>48</v>
      </c>
      <c r="AE1561" t="s">
        <v>48</v>
      </c>
      <c r="AF1561" t="s">
        <v>48</v>
      </c>
    </row>
    <row r="1562" spans="1:32" hidden="1" outlineLevel="1" x14ac:dyDescent="0.2">
      <c r="A1562" t="s">
        <v>33125</v>
      </c>
      <c r="B1562" t="s">
        <v>33126</v>
      </c>
      <c r="C1562" t="s">
        <v>33127</v>
      </c>
      <c r="D1562" s="3"/>
      <c r="J1562" t="s">
        <v>33128</v>
      </c>
      <c r="K1562" t="s">
        <v>26311</v>
      </c>
      <c r="L1562" t="s">
        <v>1233</v>
      </c>
      <c r="M1562">
        <v>1</v>
      </c>
      <c r="P1562" s="2" t="s">
        <v>33129</v>
      </c>
      <c r="Q1562" t="s">
        <v>47</v>
      </c>
      <c r="S1562">
        <v>5.0593861378729343E-3</v>
      </c>
      <c r="T1562">
        <v>8.4188250184524804E-6</v>
      </c>
      <c r="U1562">
        <v>2.167313941754401E-4</v>
      </c>
      <c r="V1562">
        <v>1.3425720680970701E-4</v>
      </c>
      <c r="W1562">
        <v>2.506235614418983E-3</v>
      </c>
      <c r="X1562">
        <v>1.667952165007591E-4</v>
      </c>
      <c r="Y1562">
        <v>8.3333333333333343E-2</v>
      </c>
      <c r="Z1562">
        <v>0.19500000000000001</v>
      </c>
      <c r="AA1562">
        <v>0.13400000000000001</v>
      </c>
      <c r="AB1562">
        <v>0.67100000000000004</v>
      </c>
      <c r="AC1562">
        <v>0.50229999999999997</v>
      </c>
      <c r="AD1562" t="s">
        <v>48</v>
      </c>
      <c r="AE1562" t="s">
        <v>48</v>
      </c>
      <c r="AF1562" t="s">
        <v>48</v>
      </c>
    </row>
    <row r="1563" spans="1:32" hidden="1" outlineLevel="1" x14ac:dyDescent="0.2">
      <c r="A1563" t="s">
        <v>33130</v>
      </c>
      <c r="B1563" t="s">
        <v>28903</v>
      </c>
      <c r="C1563" t="s">
        <v>27020</v>
      </c>
      <c r="D1563" s="3"/>
      <c r="J1563" t="s">
        <v>33131</v>
      </c>
      <c r="K1563" t="s">
        <v>26311</v>
      </c>
      <c r="L1563" t="s">
        <v>1233</v>
      </c>
      <c r="M1563">
        <v>1</v>
      </c>
      <c r="P1563" s="2" t="s">
        <v>33132</v>
      </c>
      <c r="Q1563" t="s">
        <v>47</v>
      </c>
      <c r="S1563">
        <v>5.4227409418672323E-4</v>
      </c>
      <c r="T1563">
        <v>3.3360345241817409E-6</v>
      </c>
      <c r="U1563">
        <v>3.3774340408854193E-5</v>
      </c>
      <c r="V1563">
        <v>4.962198727298528E-5</v>
      </c>
      <c r="W1563">
        <v>2.0285848586354399E-4</v>
      </c>
      <c r="X1563">
        <v>3.6288780393078923E-5</v>
      </c>
      <c r="Y1563">
        <v>-0.05</v>
      </c>
      <c r="Z1563">
        <v>0</v>
      </c>
      <c r="AA1563">
        <v>0</v>
      </c>
      <c r="AB1563">
        <v>1</v>
      </c>
      <c r="AC1563">
        <v>0</v>
      </c>
      <c r="AD1563" t="s">
        <v>48</v>
      </c>
      <c r="AE1563" t="s">
        <v>48</v>
      </c>
      <c r="AF1563" t="s">
        <v>48</v>
      </c>
    </row>
    <row r="1564" spans="1:32" hidden="1" outlineLevel="1" x14ac:dyDescent="0.2">
      <c r="A1564" t="s">
        <v>33133</v>
      </c>
      <c r="B1564" t="s">
        <v>33134</v>
      </c>
      <c r="C1564" t="s">
        <v>33135</v>
      </c>
      <c r="D1564" s="3"/>
      <c r="J1564" t="s">
        <v>33136</v>
      </c>
      <c r="K1564" t="s">
        <v>26311</v>
      </c>
      <c r="L1564" t="s">
        <v>1233</v>
      </c>
      <c r="M1564">
        <v>1</v>
      </c>
      <c r="P1564" s="2" t="s">
        <v>33137</v>
      </c>
      <c r="Q1564" t="s">
        <v>47</v>
      </c>
      <c r="S1564">
        <v>2.001519780606031E-3</v>
      </c>
      <c r="T1564">
        <v>6.9713319135189522E-6</v>
      </c>
      <c r="U1564">
        <v>5.3151201427681372E-5</v>
      </c>
      <c r="V1564">
        <v>8.9385466708336025E-5</v>
      </c>
      <c r="W1564">
        <v>6.1795971123501658E-4</v>
      </c>
      <c r="X1564">
        <v>1.9866494403686369E-4</v>
      </c>
      <c r="Y1564">
        <v>0.28749999999999998</v>
      </c>
      <c r="Z1564">
        <v>0.30299999999999999</v>
      </c>
      <c r="AA1564">
        <v>0</v>
      </c>
      <c r="AB1564">
        <v>0.69699999999999995</v>
      </c>
      <c r="AC1564">
        <v>0.94550000000000001</v>
      </c>
      <c r="AD1564" t="s">
        <v>48</v>
      </c>
      <c r="AE1564" t="s">
        <v>48</v>
      </c>
      <c r="AF1564" t="s">
        <v>48</v>
      </c>
    </row>
    <row r="1565" spans="1:32" hidden="1" outlineLevel="1" x14ac:dyDescent="0.2">
      <c r="A1565" t="s">
        <v>33138</v>
      </c>
      <c r="B1565" t="s">
        <v>33139</v>
      </c>
      <c r="C1565" t="s">
        <v>18484</v>
      </c>
      <c r="D1565" s="3"/>
      <c r="J1565" t="s">
        <v>33140</v>
      </c>
      <c r="K1565" t="s">
        <v>26311</v>
      </c>
      <c r="L1565" t="s">
        <v>1233</v>
      </c>
      <c r="M1565">
        <v>1</v>
      </c>
      <c r="P1565" s="2" t="s">
        <v>33141</v>
      </c>
      <c r="Q1565" t="s">
        <v>47</v>
      </c>
      <c r="S1565">
        <v>1.770101115107536E-2</v>
      </c>
      <c r="T1565">
        <v>9.7820739028975368E-6</v>
      </c>
      <c r="U1565">
        <v>1.971628371393308E-4</v>
      </c>
      <c r="V1565">
        <v>6.322824046947062E-4</v>
      </c>
      <c r="W1565">
        <v>9.0453047305345535E-3</v>
      </c>
      <c r="X1565">
        <v>4.3853628449141979E-4</v>
      </c>
      <c r="Y1565">
        <v>-8.8749999999999982E-2</v>
      </c>
      <c r="Z1565">
        <v>8.6999999999999994E-2</v>
      </c>
      <c r="AA1565">
        <v>0.105</v>
      </c>
      <c r="AB1565">
        <v>0.80900000000000005</v>
      </c>
      <c r="AC1565">
        <v>-0.72189999999999999</v>
      </c>
      <c r="AD1565" t="s">
        <v>48</v>
      </c>
      <c r="AE1565" t="s">
        <v>48</v>
      </c>
      <c r="AF1565" t="s">
        <v>48</v>
      </c>
    </row>
    <row r="1566" spans="1:32" hidden="1" outlineLevel="1" x14ac:dyDescent="0.2">
      <c r="A1566" t="s">
        <v>33142</v>
      </c>
      <c r="B1566" t="s">
        <v>26393</v>
      </c>
      <c r="C1566" t="s">
        <v>33143</v>
      </c>
      <c r="D1566" s="3"/>
      <c r="J1566" t="s">
        <v>33144</v>
      </c>
      <c r="K1566" t="s">
        <v>26311</v>
      </c>
      <c r="L1566" t="s">
        <v>1233</v>
      </c>
      <c r="M1566">
        <v>1</v>
      </c>
      <c r="P1566" s="2" t="s">
        <v>33145</v>
      </c>
      <c r="Q1566" t="s">
        <v>47</v>
      </c>
      <c r="S1566">
        <v>1.1512864381074911E-2</v>
      </c>
      <c r="T1566">
        <v>1.426026847184403E-5</v>
      </c>
      <c r="U1566">
        <v>1.468831178499386E-4</v>
      </c>
      <c r="V1566">
        <v>2.0874968322459611E-4</v>
      </c>
      <c r="W1566">
        <v>3.3450315240770578E-3</v>
      </c>
      <c r="X1566">
        <v>1.1342079378664489E-3</v>
      </c>
      <c r="Y1566">
        <v>-2.8949652777777779E-2</v>
      </c>
      <c r="Z1566">
        <v>3.3000000000000002E-2</v>
      </c>
      <c r="AA1566">
        <v>7.0999999999999994E-2</v>
      </c>
      <c r="AB1566">
        <v>0.89600000000000002</v>
      </c>
      <c r="AC1566">
        <v>-0.34549999999999997</v>
      </c>
      <c r="AD1566" t="s">
        <v>48</v>
      </c>
      <c r="AE1566" t="s">
        <v>48</v>
      </c>
      <c r="AF1566" t="s">
        <v>48</v>
      </c>
    </row>
    <row r="1567" spans="1:32" hidden="1" outlineLevel="1" x14ac:dyDescent="0.2">
      <c r="A1567" t="s">
        <v>33146</v>
      </c>
      <c r="B1567" t="s">
        <v>33147</v>
      </c>
      <c r="C1567" t="s">
        <v>33148</v>
      </c>
      <c r="D1567" s="3"/>
      <c r="J1567" t="s">
        <v>33149</v>
      </c>
      <c r="K1567" t="s">
        <v>26311</v>
      </c>
      <c r="L1567" t="s">
        <v>1233</v>
      </c>
      <c r="M1567">
        <v>1</v>
      </c>
      <c r="P1567" s="2" t="s">
        <v>33150</v>
      </c>
      <c r="Q1567" t="s">
        <v>47</v>
      </c>
      <c r="S1567">
        <v>4.8415170749649411E-4</v>
      </c>
      <c r="T1567">
        <v>2.247581960546086E-6</v>
      </c>
      <c r="U1567">
        <v>2.0235669580870311E-5</v>
      </c>
      <c r="V1567">
        <v>8.1700491136871278E-5</v>
      </c>
      <c r="W1567">
        <v>1.7918934463523331E-4</v>
      </c>
      <c r="X1567">
        <v>2.720389784371946E-5</v>
      </c>
      <c r="Y1567">
        <v>0</v>
      </c>
      <c r="Z1567">
        <v>0.29399999999999998</v>
      </c>
      <c r="AA1567">
        <v>0</v>
      </c>
      <c r="AB1567">
        <v>0.70599999999999996</v>
      </c>
      <c r="AC1567">
        <v>0.36120000000000002</v>
      </c>
      <c r="AD1567" t="s">
        <v>48</v>
      </c>
      <c r="AE1567" t="s">
        <v>48</v>
      </c>
      <c r="AF1567" t="s">
        <v>48</v>
      </c>
    </row>
    <row r="1568" spans="1:32" hidden="1" outlineLevel="1" x14ac:dyDescent="0.2">
      <c r="A1568" t="s">
        <v>33151</v>
      </c>
      <c r="B1568" t="s">
        <v>33152</v>
      </c>
      <c r="C1568" t="s">
        <v>33153</v>
      </c>
      <c r="D1568" s="3"/>
      <c r="J1568" t="s">
        <v>33154</v>
      </c>
      <c r="K1568" t="s">
        <v>26311</v>
      </c>
      <c r="L1568" t="s">
        <v>1233</v>
      </c>
      <c r="M1568">
        <v>1</v>
      </c>
      <c r="P1568" s="2" t="s">
        <v>33155</v>
      </c>
      <c r="Q1568" t="s">
        <v>47</v>
      </c>
      <c r="S1568">
        <v>1.1002660030499101E-3</v>
      </c>
      <c r="T1568">
        <v>6.3529059843858704E-6</v>
      </c>
      <c r="U1568">
        <v>3.875674883602187E-5</v>
      </c>
      <c r="V1568">
        <v>1.174765566247515E-4</v>
      </c>
      <c r="W1568">
        <v>3.6628980888053769E-4</v>
      </c>
      <c r="X1568">
        <v>6.2954663007985801E-5</v>
      </c>
      <c r="Y1568">
        <v>-8.3333333333332673E-3</v>
      </c>
      <c r="Z1568">
        <v>0.13400000000000001</v>
      </c>
      <c r="AA1568">
        <v>0.13100000000000001</v>
      </c>
      <c r="AB1568">
        <v>0.73499999999999999</v>
      </c>
      <c r="AC1568">
        <v>5.3400000000000003E-2</v>
      </c>
      <c r="AD1568" t="s">
        <v>48</v>
      </c>
      <c r="AE1568" t="s">
        <v>48</v>
      </c>
      <c r="AF1568" t="s">
        <v>48</v>
      </c>
    </row>
    <row r="1569" spans="1:32" hidden="1" outlineLevel="1" x14ac:dyDescent="0.2">
      <c r="A1569" t="s">
        <v>33156</v>
      </c>
      <c r="B1569" t="s">
        <v>33157</v>
      </c>
      <c r="C1569" t="s">
        <v>33158</v>
      </c>
      <c r="D1569" s="3"/>
      <c r="J1569" t="s">
        <v>33159</v>
      </c>
      <c r="K1569" t="s">
        <v>26311</v>
      </c>
      <c r="L1569" t="s">
        <v>1233</v>
      </c>
      <c r="M1569">
        <v>1</v>
      </c>
      <c r="P1569" s="2" t="s">
        <v>33160</v>
      </c>
      <c r="Q1569" t="s">
        <v>47</v>
      </c>
      <c r="Y1569" t="s">
        <v>48</v>
      </c>
      <c r="Z1569" t="s">
        <v>48</v>
      </c>
      <c r="AA1569" t="s">
        <v>48</v>
      </c>
      <c r="AB1569" t="s">
        <v>48</v>
      </c>
      <c r="AC1569" t="s">
        <v>48</v>
      </c>
      <c r="AD1569" t="s">
        <v>48</v>
      </c>
      <c r="AE1569" t="s">
        <v>48</v>
      </c>
      <c r="AF1569" t="s">
        <v>48</v>
      </c>
    </row>
    <row r="1570" spans="1:32" hidden="1" outlineLevel="1" x14ac:dyDescent="0.2">
      <c r="A1570" t="s">
        <v>33161</v>
      </c>
      <c r="B1570" t="s">
        <v>33162</v>
      </c>
      <c r="C1570" t="s">
        <v>33163</v>
      </c>
      <c r="D1570" s="3"/>
      <c r="J1570" t="s">
        <v>33164</v>
      </c>
      <c r="K1570" t="s">
        <v>26311</v>
      </c>
      <c r="L1570" t="s">
        <v>1233</v>
      </c>
      <c r="M1570">
        <v>1</v>
      </c>
      <c r="P1570" s="2" t="s">
        <v>33165</v>
      </c>
      <c r="Q1570" t="s">
        <v>47</v>
      </c>
      <c r="S1570">
        <v>0.31014212965965271</v>
      </c>
      <c r="T1570">
        <v>3.7776469980599359E-5</v>
      </c>
      <c r="U1570">
        <v>9.3307596398517489E-4</v>
      </c>
      <c r="V1570">
        <v>3.4711356274783611E-3</v>
      </c>
      <c r="W1570">
        <v>0.1236542910337448</v>
      </c>
      <c r="X1570">
        <v>1.4649570919573311E-2</v>
      </c>
      <c r="Y1570">
        <v>-0.13</v>
      </c>
      <c r="Z1570">
        <v>0.17299999999999999</v>
      </c>
      <c r="AA1570">
        <v>0.159</v>
      </c>
      <c r="AB1570">
        <v>0.66800000000000004</v>
      </c>
      <c r="AC1570">
        <v>-1.29E-2</v>
      </c>
      <c r="AD1570" t="s">
        <v>48</v>
      </c>
      <c r="AE1570" t="s">
        <v>48</v>
      </c>
      <c r="AF1570" t="s">
        <v>48</v>
      </c>
    </row>
    <row r="1571" spans="1:32" hidden="1" outlineLevel="1" x14ac:dyDescent="0.2">
      <c r="A1571" t="s">
        <v>33166</v>
      </c>
      <c r="B1571" t="s">
        <v>27354</v>
      </c>
      <c r="C1571" t="s">
        <v>33167</v>
      </c>
      <c r="D1571" s="3"/>
      <c r="J1571" t="s">
        <v>33168</v>
      </c>
      <c r="K1571" t="s">
        <v>26311</v>
      </c>
      <c r="L1571" t="s">
        <v>1233</v>
      </c>
      <c r="M1571">
        <v>1</v>
      </c>
      <c r="P1571" s="2" t="s">
        <v>33169</v>
      </c>
      <c r="Q1571" t="s">
        <v>47</v>
      </c>
      <c r="S1571">
        <v>9.5921270549297333E-3</v>
      </c>
      <c r="T1571">
        <v>2.598816763565992E-6</v>
      </c>
      <c r="U1571">
        <v>1.1939813703065739E-4</v>
      </c>
      <c r="V1571">
        <v>1.9214887288399041E-4</v>
      </c>
      <c r="W1571">
        <v>6.7589804530143738E-3</v>
      </c>
      <c r="X1571">
        <v>9.2212227173149586E-5</v>
      </c>
      <c r="Y1571">
        <v>0.24285714285714291</v>
      </c>
      <c r="Z1571">
        <v>0</v>
      </c>
      <c r="AA1571">
        <v>0.10100000000000001</v>
      </c>
      <c r="AB1571">
        <v>0.89900000000000002</v>
      </c>
      <c r="AC1571">
        <v>-0.20230000000000001</v>
      </c>
      <c r="AD1571" t="s">
        <v>48</v>
      </c>
      <c r="AE1571" t="s">
        <v>48</v>
      </c>
      <c r="AF1571" t="s">
        <v>48</v>
      </c>
    </row>
    <row r="1572" spans="1:32" hidden="1" outlineLevel="1" x14ac:dyDescent="0.2">
      <c r="A1572" t="s">
        <v>33170</v>
      </c>
      <c r="B1572" t="s">
        <v>33171</v>
      </c>
      <c r="C1572" t="s">
        <v>33172</v>
      </c>
      <c r="D1572" s="3"/>
      <c r="J1572" t="s">
        <v>33173</v>
      </c>
      <c r="K1572" t="s">
        <v>26311</v>
      </c>
      <c r="L1572" t="s">
        <v>1233</v>
      </c>
      <c r="M1572">
        <v>1</v>
      </c>
      <c r="P1572" s="2" t="s">
        <v>33174</v>
      </c>
      <c r="Q1572" t="s">
        <v>47</v>
      </c>
      <c r="S1572">
        <v>1.4051593607291579E-3</v>
      </c>
      <c r="T1572">
        <v>1.297914968745317E-5</v>
      </c>
      <c r="U1572">
        <v>1.2826135207433251E-4</v>
      </c>
      <c r="V1572">
        <v>2.0243263861630109E-4</v>
      </c>
      <c r="W1572">
        <v>3.4477576264180238E-4</v>
      </c>
      <c r="X1572">
        <v>2.484986325725913E-4</v>
      </c>
      <c r="Y1572">
        <v>0</v>
      </c>
      <c r="Z1572">
        <v>7.6999999999999999E-2</v>
      </c>
      <c r="AA1572">
        <v>0.121</v>
      </c>
      <c r="AB1572">
        <v>0.80200000000000005</v>
      </c>
      <c r="AC1572">
        <v>-0.64470000000000005</v>
      </c>
      <c r="AD1572" t="s">
        <v>48</v>
      </c>
      <c r="AE1572" t="s">
        <v>48</v>
      </c>
      <c r="AF1572" t="s">
        <v>48</v>
      </c>
    </row>
    <row r="1573" spans="1:32" hidden="1" outlineLevel="1" x14ac:dyDescent="0.2">
      <c r="A1573" t="s">
        <v>33175</v>
      </c>
      <c r="B1573" t="s">
        <v>27465</v>
      </c>
      <c r="C1573" t="s">
        <v>33176</v>
      </c>
      <c r="D1573" s="3"/>
      <c r="J1573" t="s">
        <v>33177</v>
      </c>
      <c r="K1573" t="s">
        <v>26311</v>
      </c>
      <c r="L1573" t="s">
        <v>1233</v>
      </c>
      <c r="M1573">
        <v>1</v>
      </c>
      <c r="P1573" s="2" t="s">
        <v>33178</v>
      </c>
      <c r="Q1573" t="s">
        <v>10104</v>
      </c>
      <c r="S1573">
        <v>9.1937452089041471E-4</v>
      </c>
      <c r="T1573">
        <v>1.145039641414769E-5</v>
      </c>
      <c r="U1573">
        <v>7.3586423241067678E-5</v>
      </c>
      <c r="V1573">
        <v>8.9923567429650575E-5</v>
      </c>
      <c r="W1573">
        <v>2.8520560590550298E-4</v>
      </c>
      <c r="X1573">
        <v>1.889476552605629E-4</v>
      </c>
      <c r="Y1573">
        <v>0.41190476190476177</v>
      </c>
      <c r="Z1573">
        <v>8.1000000000000003E-2</v>
      </c>
      <c r="AA1573">
        <v>6.9000000000000006E-2</v>
      </c>
      <c r="AB1573">
        <v>0.84899999999999998</v>
      </c>
      <c r="AC1573">
        <v>-0.31469999999999998</v>
      </c>
      <c r="AD1573" t="s">
        <v>48</v>
      </c>
      <c r="AE1573" t="s">
        <v>48</v>
      </c>
      <c r="AF1573" t="s">
        <v>48</v>
      </c>
    </row>
    <row r="1574" spans="1:32" hidden="1" outlineLevel="1" x14ac:dyDescent="0.2">
      <c r="A1574" t="s">
        <v>33179</v>
      </c>
      <c r="B1574" t="s">
        <v>33180</v>
      </c>
      <c r="C1574" t="s">
        <v>33181</v>
      </c>
      <c r="D1574" s="3"/>
      <c r="J1574" t="s">
        <v>33182</v>
      </c>
      <c r="K1574" t="s">
        <v>26311</v>
      </c>
      <c r="L1574" t="s">
        <v>1233</v>
      </c>
      <c r="M1574">
        <v>1</v>
      </c>
      <c r="P1574" s="2" t="s">
        <v>33183</v>
      </c>
      <c r="Q1574" t="s">
        <v>10150</v>
      </c>
      <c r="S1574">
        <v>6.8659859243780375E-4</v>
      </c>
      <c r="T1574">
        <v>8.0195768532576039E-6</v>
      </c>
      <c r="U1574">
        <v>5.2218449127394713E-5</v>
      </c>
      <c r="V1574">
        <v>4.9160120397573337E-5</v>
      </c>
      <c r="W1574">
        <v>2.769702987279743E-4</v>
      </c>
      <c r="X1574">
        <v>4.9806309107225388E-5</v>
      </c>
      <c r="Y1574">
        <v>0.30833333333333329</v>
      </c>
      <c r="Z1574">
        <v>0.14899999999999999</v>
      </c>
      <c r="AA1574">
        <v>0</v>
      </c>
      <c r="AB1574">
        <v>0.85099999999999998</v>
      </c>
      <c r="AC1574">
        <v>0.85670000000000002</v>
      </c>
      <c r="AD1574" t="s">
        <v>48</v>
      </c>
      <c r="AE1574" t="s">
        <v>48</v>
      </c>
      <c r="AF1574" t="s">
        <v>48</v>
      </c>
    </row>
    <row r="1575" spans="1:32" hidden="1" outlineLevel="1" x14ac:dyDescent="0.2">
      <c r="A1575" t="s">
        <v>33184</v>
      </c>
      <c r="B1575" t="s">
        <v>33185</v>
      </c>
      <c r="C1575" t="s">
        <v>10605</v>
      </c>
      <c r="D1575" s="3"/>
      <c r="J1575" t="s">
        <v>33186</v>
      </c>
      <c r="K1575" t="s">
        <v>26311</v>
      </c>
      <c r="L1575" t="s">
        <v>1233</v>
      </c>
      <c r="M1575">
        <v>1</v>
      </c>
      <c r="P1575" s="2" t="s">
        <v>33187</v>
      </c>
      <c r="Q1575" t="s">
        <v>47</v>
      </c>
      <c r="S1575">
        <v>1.227239612489939E-3</v>
      </c>
      <c r="T1575">
        <v>1.0719322744989769E-5</v>
      </c>
      <c r="U1575">
        <v>6.5743850427679718E-5</v>
      </c>
      <c r="V1575">
        <v>1.0092715092469009E-4</v>
      </c>
      <c r="W1575">
        <v>3.7338960100896662E-4</v>
      </c>
      <c r="X1575">
        <v>1.6195653006434441E-4</v>
      </c>
      <c r="Y1575">
        <v>-0.1206018518518519</v>
      </c>
      <c r="Z1575">
        <v>5.8000000000000003E-2</v>
      </c>
      <c r="AA1575">
        <v>0.10100000000000001</v>
      </c>
      <c r="AB1575">
        <v>0.84099999999999997</v>
      </c>
      <c r="AC1575">
        <v>-0.83460000000000001</v>
      </c>
      <c r="AD1575" t="s">
        <v>48</v>
      </c>
      <c r="AE1575" t="s">
        <v>48</v>
      </c>
      <c r="AF1575" t="s">
        <v>48</v>
      </c>
    </row>
    <row r="1576" spans="1:32" hidden="1" outlineLevel="1" x14ac:dyDescent="0.2">
      <c r="A1576" t="s">
        <v>33188</v>
      </c>
      <c r="B1576" t="s">
        <v>33189</v>
      </c>
      <c r="C1576" t="s">
        <v>33190</v>
      </c>
      <c r="D1576" s="3"/>
      <c r="J1576" t="s">
        <v>33191</v>
      </c>
      <c r="K1576" t="s">
        <v>26311</v>
      </c>
      <c r="L1576" t="s">
        <v>1233</v>
      </c>
      <c r="M1576">
        <v>1</v>
      </c>
      <c r="P1576" s="2" t="s">
        <v>33192</v>
      </c>
      <c r="Q1576" t="s">
        <v>47</v>
      </c>
      <c r="S1576">
        <v>9.4515830278396606E-4</v>
      </c>
      <c r="T1576">
        <v>4.1727844291017391E-6</v>
      </c>
      <c r="U1576">
        <v>2.7452208087197502E-5</v>
      </c>
      <c r="V1576">
        <v>8.6366613686550409E-5</v>
      </c>
      <c r="W1576">
        <v>4.2951808427460492E-4</v>
      </c>
      <c r="X1576">
        <v>5.8627028920454898E-5</v>
      </c>
      <c r="Y1576">
        <v>0.33333333333333331</v>
      </c>
      <c r="Z1576">
        <v>0.35299999999999998</v>
      </c>
      <c r="AA1576">
        <v>0</v>
      </c>
      <c r="AB1576">
        <v>0.64700000000000002</v>
      </c>
      <c r="AC1576">
        <v>0.66610000000000003</v>
      </c>
      <c r="AD1576" t="s">
        <v>48</v>
      </c>
      <c r="AE1576" t="s">
        <v>48</v>
      </c>
      <c r="AF1576" t="s">
        <v>48</v>
      </c>
    </row>
    <row r="1577" spans="1:32" hidden="1" outlineLevel="1" x14ac:dyDescent="0.2">
      <c r="A1577" t="s">
        <v>33193</v>
      </c>
      <c r="B1577" t="s">
        <v>33194</v>
      </c>
      <c r="C1577" t="s">
        <v>33195</v>
      </c>
      <c r="D1577" s="3"/>
      <c r="J1577" t="s">
        <v>33196</v>
      </c>
      <c r="K1577" t="s">
        <v>26311</v>
      </c>
      <c r="L1577" t="s">
        <v>1233</v>
      </c>
      <c r="M1577">
        <v>1</v>
      </c>
      <c r="P1577" s="2" t="s">
        <v>33197</v>
      </c>
      <c r="Q1577" t="s">
        <v>12024</v>
      </c>
      <c r="S1577">
        <v>3.4319907426834111E-3</v>
      </c>
      <c r="T1577">
        <v>1.537778916826937E-5</v>
      </c>
      <c r="U1577">
        <v>2.0018499344587329E-4</v>
      </c>
      <c r="V1577">
        <v>2.6530871400609612E-4</v>
      </c>
      <c r="W1577">
        <v>8.9970527915284038E-4</v>
      </c>
      <c r="X1577">
        <v>3.8627602043561637E-4</v>
      </c>
      <c r="Y1577">
        <v>0.23333333333333331</v>
      </c>
      <c r="Z1577">
        <v>0.14599999999999999</v>
      </c>
      <c r="AA1577">
        <v>5.7000000000000002E-2</v>
      </c>
      <c r="AB1577">
        <v>0.79600000000000004</v>
      </c>
      <c r="AC1577">
        <v>0.80020000000000002</v>
      </c>
      <c r="AD1577" t="s">
        <v>48</v>
      </c>
      <c r="AE1577" t="s">
        <v>48</v>
      </c>
      <c r="AF1577" t="s">
        <v>48</v>
      </c>
    </row>
    <row r="1578" spans="1:32" hidden="1" outlineLevel="1" x14ac:dyDescent="0.2">
      <c r="A1578" t="s">
        <v>33198</v>
      </c>
      <c r="B1578" t="s">
        <v>33199</v>
      </c>
      <c r="C1578" t="s">
        <v>33200</v>
      </c>
      <c r="D1578" s="3"/>
      <c r="J1578" t="s">
        <v>33201</v>
      </c>
      <c r="K1578" t="s">
        <v>26311</v>
      </c>
      <c r="L1578" t="s">
        <v>1233</v>
      </c>
      <c r="M1578">
        <v>1</v>
      </c>
      <c r="P1578" s="2" t="s">
        <v>33202</v>
      </c>
      <c r="Q1578" t="s">
        <v>47</v>
      </c>
      <c r="S1578">
        <v>7.7464235946536064E-3</v>
      </c>
      <c r="T1578">
        <v>1.459334089304321E-5</v>
      </c>
      <c r="U1578">
        <v>2.0895877969451249E-4</v>
      </c>
      <c r="V1578">
        <v>2.2577770869247621E-4</v>
      </c>
      <c r="W1578">
        <v>2.0798607729375358E-3</v>
      </c>
      <c r="X1578">
        <v>6.669829017482698E-4</v>
      </c>
      <c r="Y1578">
        <v>6.1111111111111123E-2</v>
      </c>
      <c r="Z1578">
        <v>0.1</v>
      </c>
      <c r="AA1578">
        <v>0.11</v>
      </c>
      <c r="AB1578">
        <v>0.79</v>
      </c>
      <c r="AC1578">
        <v>-6.2899999999999998E-2</v>
      </c>
      <c r="AD1578" t="s">
        <v>48</v>
      </c>
      <c r="AE1578" t="s">
        <v>48</v>
      </c>
      <c r="AF1578" t="s">
        <v>48</v>
      </c>
    </row>
    <row r="1579" spans="1:32" hidden="1" outlineLevel="1" x14ac:dyDescent="0.2">
      <c r="A1579" t="s">
        <v>33203</v>
      </c>
      <c r="B1579" t="s">
        <v>33204</v>
      </c>
      <c r="C1579" t="s">
        <v>33205</v>
      </c>
      <c r="D1579" s="3"/>
      <c r="J1579" t="s">
        <v>33206</v>
      </c>
      <c r="K1579" t="s">
        <v>26311</v>
      </c>
      <c r="L1579" t="s">
        <v>1233</v>
      </c>
      <c r="M1579">
        <v>1</v>
      </c>
      <c r="P1579" s="2" t="s">
        <v>33207</v>
      </c>
      <c r="Q1579" t="s">
        <v>47</v>
      </c>
      <c r="S1579">
        <v>0.91117548942565918</v>
      </c>
      <c r="T1579">
        <v>2.3440319637302309E-4</v>
      </c>
      <c r="U1579">
        <v>0.42343312501907349</v>
      </c>
      <c r="V1579">
        <v>1.00431814789772E-2</v>
      </c>
      <c r="W1579">
        <v>0.53436398506164551</v>
      </c>
      <c r="X1579">
        <v>2.1355107892304659E-3</v>
      </c>
      <c r="Y1579">
        <v>-0.5</v>
      </c>
      <c r="Z1579">
        <v>0</v>
      </c>
      <c r="AA1579">
        <v>0.11899999999999999</v>
      </c>
      <c r="AB1579">
        <v>0.88100000000000001</v>
      </c>
      <c r="AC1579">
        <v>-0.47670000000000001</v>
      </c>
      <c r="AD1579" t="s">
        <v>48</v>
      </c>
      <c r="AE1579" t="s">
        <v>48</v>
      </c>
      <c r="AF1579" t="s">
        <v>48</v>
      </c>
    </row>
    <row r="1580" spans="1:32" hidden="1" outlineLevel="1" x14ac:dyDescent="0.2">
      <c r="A1580" t="s">
        <v>33208</v>
      </c>
      <c r="B1580" t="s">
        <v>33209</v>
      </c>
      <c r="C1580" t="s">
        <v>33210</v>
      </c>
      <c r="D1580" s="3"/>
      <c r="J1580" t="s">
        <v>33211</v>
      </c>
      <c r="K1580" t="s">
        <v>26311</v>
      </c>
      <c r="L1580" t="s">
        <v>1233</v>
      </c>
      <c r="M1580">
        <v>1</v>
      </c>
      <c r="P1580" s="2" t="s">
        <v>33212</v>
      </c>
      <c r="Q1580" t="s">
        <v>10060</v>
      </c>
      <c r="S1580">
        <v>6.9715753197669983E-3</v>
      </c>
      <c r="T1580">
        <v>5.5737659749865998E-6</v>
      </c>
      <c r="U1580">
        <v>1.3529560237657279E-4</v>
      </c>
      <c r="V1580">
        <v>1.636170636629686E-4</v>
      </c>
      <c r="W1580">
        <v>3.334375331178308E-3</v>
      </c>
      <c r="X1580">
        <v>1.9761511066462839E-4</v>
      </c>
      <c r="Y1580">
        <v>0</v>
      </c>
      <c r="Z1580">
        <v>4.4999999999999998E-2</v>
      </c>
      <c r="AA1580">
        <v>8.6999999999999994E-2</v>
      </c>
      <c r="AB1580">
        <v>0.86899999999999999</v>
      </c>
      <c r="AC1580">
        <v>-0.40029999999999999</v>
      </c>
      <c r="AD1580" t="s">
        <v>48</v>
      </c>
      <c r="AE1580" t="s">
        <v>48</v>
      </c>
      <c r="AF1580" t="s">
        <v>48</v>
      </c>
    </row>
    <row r="1581" spans="1:32" hidden="1" outlineLevel="1" x14ac:dyDescent="0.2">
      <c r="A1581" t="s">
        <v>33213</v>
      </c>
      <c r="B1581" t="s">
        <v>33214</v>
      </c>
      <c r="C1581" t="s">
        <v>33215</v>
      </c>
      <c r="D1581" s="3"/>
      <c r="J1581" t="s">
        <v>33216</v>
      </c>
      <c r="K1581" t="s">
        <v>26311</v>
      </c>
      <c r="L1581" t="s">
        <v>1233</v>
      </c>
      <c r="M1581">
        <v>1</v>
      </c>
      <c r="P1581" s="2" t="s">
        <v>33217</v>
      </c>
      <c r="Q1581" t="s">
        <v>12932</v>
      </c>
      <c r="S1581">
        <v>1.1812419397756459E-3</v>
      </c>
      <c r="T1581">
        <v>8.7077614807640202E-6</v>
      </c>
      <c r="U1581">
        <v>6.5136468037962914E-5</v>
      </c>
      <c r="V1581">
        <v>7.5263138569425792E-5</v>
      </c>
      <c r="W1581">
        <v>4.7989771701395512E-4</v>
      </c>
      <c r="X1581">
        <v>1.370826212223619E-4</v>
      </c>
      <c r="Y1581">
        <v>0.26</v>
      </c>
      <c r="Z1581">
        <v>9.0999999999999998E-2</v>
      </c>
      <c r="AA1581">
        <v>7.2999999999999995E-2</v>
      </c>
      <c r="AB1581">
        <v>0.83599999999999997</v>
      </c>
      <c r="AC1581">
        <v>0.1263</v>
      </c>
      <c r="AD1581" t="s">
        <v>48</v>
      </c>
      <c r="AE1581" t="s">
        <v>48</v>
      </c>
      <c r="AF1581" t="s">
        <v>48</v>
      </c>
    </row>
    <row r="1582" spans="1:32" hidden="1" outlineLevel="1" x14ac:dyDescent="0.2">
      <c r="A1582" t="s">
        <v>33218</v>
      </c>
      <c r="B1582" t="s">
        <v>33219</v>
      </c>
      <c r="C1582" t="s">
        <v>28025</v>
      </c>
      <c r="D1582" s="3"/>
      <c r="J1582" t="s">
        <v>33220</v>
      </c>
      <c r="K1582" t="s">
        <v>26311</v>
      </c>
      <c r="L1582" t="s">
        <v>1233</v>
      </c>
      <c r="M1582">
        <v>1</v>
      </c>
      <c r="P1582" s="2" t="s">
        <v>33221</v>
      </c>
      <c r="Q1582" t="s">
        <v>10060</v>
      </c>
      <c r="S1582">
        <v>1.089303940534592E-2</v>
      </c>
      <c r="T1582">
        <v>9.5412597147515044E-6</v>
      </c>
      <c r="U1582">
        <v>1.8480411381460729E-4</v>
      </c>
      <c r="V1582">
        <v>3.235808399040252E-4</v>
      </c>
      <c r="W1582">
        <v>3.9985380135476589E-3</v>
      </c>
      <c r="X1582">
        <v>1.297246082685888E-3</v>
      </c>
      <c r="Y1582">
        <v>0</v>
      </c>
      <c r="Z1582">
        <v>0.19600000000000001</v>
      </c>
      <c r="AA1582">
        <v>0.159</v>
      </c>
      <c r="AB1582">
        <v>0.64600000000000002</v>
      </c>
      <c r="AC1582">
        <v>6.8500000000000005E-2</v>
      </c>
      <c r="AD1582" t="s">
        <v>48</v>
      </c>
      <c r="AE1582" t="s">
        <v>48</v>
      </c>
      <c r="AF1582" t="s">
        <v>48</v>
      </c>
    </row>
    <row r="1583" spans="1:32" hidden="1" outlineLevel="1" x14ac:dyDescent="0.2">
      <c r="A1583" t="s">
        <v>33222</v>
      </c>
      <c r="B1583" t="s">
        <v>33223</v>
      </c>
      <c r="C1583" t="s">
        <v>33224</v>
      </c>
      <c r="D1583" s="3"/>
      <c r="J1583" t="s">
        <v>33225</v>
      </c>
      <c r="K1583" t="s">
        <v>26311</v>
      </c>
      <c r="L1583" t="s">
        <v>1233</v>
      </c>
      <c r="M1583">
        <v>1</v>
      </c>
      <c r="P1583" s="2" t="s">
        <v>33226</v>
      </c>
      <c r="Q1583" t="s">
        <v>47</v>
      </c>
      <c r="S1583">
        <v>1.7080357065424321E-3</v>
      </c>
      <c r="T1583">
        <v>1.1438608453318009E-5</v>
      </c>
      <c r="U1583">
        <v>3.246320120524615E-4</v>
      </c>
      <c r="V1583">
        <v>1.190236944239587E-4</v>
      </c>
      <c r="W1583">
        <v>6.0237222351133823E-4</v>
      </c>
      <c r="X1583">
        <v>1.2480810983106491E-4</v>
      </c>
      <c r="Y1583">
        <v>-6.1919191919191922E-2</v>
      </c>
      <c r="Z1583">
        <v>7.5999999999999998E-2</v>
      </c>
      <c r="AA1583">
        <v>7.4999999999999997E-2</v>
      </c>
      <c r="AB1583">
        <v>0.84899999999999998</v>
      </c>
      <c r="AC1583">
        <v>-0.2334</v>
      </c>
      <c r="AD1583" t="s">
        <v>48</v>
      </c>
      <c r="AE1583" t="s">
        <v>48</v>
      </c>
      <c r="AF1583" t="s">
        <v>48</v>
      </c>
    </row>
    <row r="1584" spans="1:32" hidden="1" outlineLevel="1" x14ac:dyDescent="0.2">
      <c r="A1584" t="s">
        <v>33227</v>
      </c>
      <c r="B1584" t="s">
        <v>33228</v>
      </c>
      <c r="C1584" t="s">
        <v>33229</v>
      </c>
      <c r="D1584" s="3"/>
      <c r="J1584" t="s">
        <v>33230</v>
      </c>
      <c r="K1584" t="s">
        <v>26311</v>
      </c>
      <c r="L1584" t="s">
        <v>1233</v>
      </c>
      <c r="M1584">
        <v>1</v>
      </c>
      <c r="P1584" s="2" t="s">
        <v>33231</v>
      </c>
      <c r="Q1584" t="s">
        <v>47</v>
      </c>
      <c r="S1584">
        <v>4.4721478479914373E-4</v>
      </c>
      <c r="T1584">
        <v>1.908337480927003E-6</v>
      </c>
      <c r="U1584">
        <v>2.1710540750063959E-5</v>
      </c>
      <c r="V1584">
        <v>8.1866455730050802E-5</v>
      </c>
      <c r="W1584">
        <v>2.0364607917144889E-4</v>
      </c>
      <c r="X1584">
        <v>1.8304781406186521E-5</v>
      </c>
      <c r="Y1584">
        <v>0.1</v>
      </c>
      <c r="Z1584">
        <v>0.23799999999999999</v>
      </c>
      <c r="AA1584">
        <v>0</v>
      </c>
      <c r="AB1584">
        <v>0.76200000000000001</v>
      </c>
      <c r="AC1584">
        <v>0.36120000000000002</v>
      </c>
      <c r="AD1584" t="s">
        <v>48</v>
      </c>
      <c r="AE1584" t="s">
        <v>48</v>
      </c>
      <c r="AF1584" t="s">
        <v>48</v>
      </c>
    </row>
    <row r="1585" spans="1:32" hidden="1" outlineLevel="1" x14ac:dyDescent="0.2">
      <c r="A1585" t="s">
        <v>33232</v>
      </c>
      <c r="B1585" t="s">
        <v>33233</v>
      </c>
      <c r="C1585" t="s">
        <v>33234</v>
      </c>
      <c r="D1585" s="3"/>
      <c r="J1585" t="s">
        <v>33235</v>
      </c>
      <c r="K1585" t="s">
        <v>26311</v>
      </c>
      <c r="L1585" t="s">
        <v>1233</v>
      </c>
      <c r="M1585">
        <v>1</v>
      </c>
      <c r="P1585" s="2" t="s">
        <v>33236</v>
      </c>
      <c r="Q1585" t="s">
        <v>47</v>
      </c>
      <c r="S1585">
        <v>3.6266252398490913E-2</v>
      </c>
      <c r="T1585">
        <v>1.436268485122127E-5</v>
      </c>
      <c r="U1585">
        <v>4.1381738265044993E-4</v>
      </c>
      <c r="V1585">
        <v>5.0051382277160883E-4</v>
      </c>
      <c r="W1585">
        <v>1.1693918146193029E-2</v>
      </c>
      <c r="X1585">
        <v>6.7046666517853737E-3</v>
      </c>
      <c r="Y1585">
        <v>0.2</v>
      </c>
      <c r="Z1585">
        <v>0.128</v>
      </c>
      <c r="AA1585">
        <v>0</v>
      </c>
      <c r="AB1585">
        <v>0.872</v>
      </c>
      <c r="AC1585">
        <v>0.2263</v>
      </c>
      <c r="AD1585" t="s">
        <v>48</v>
      </c>
      <c r="AE1585" t="s">
        <v>48</v>
      </c>
      <c r="AF1585" t="s">
        <v>48</v>
      </c>
    </row>
    <row r="1586" spans="1:32" hidden="1" outlineLevel="1" x14ac:dyDescent="0.2">
      <c r="A1586" t="s">
        <v>33237</v>
      </c>
      <c r="B1586" t="s">
        <v>33238</v>
      </c>
      <c r="C1586" t="s">
        <v>33239</v>
      </c>
      <c r="D1586" s="3"/>
      <c r="J1586" t="s">
        <v>33240</v>
      </c>
      <c r="K1586" t="s">
        <v>26311</v>
      </c>
      <c r="L1586" t="s">
        <v>1233</v>
      </c>
      <c r="M1586">
        <v>1</v>
      </c>
      <c r="P1586" s="2" t="s">
        <v>33241</v>
      </c>
      <c r="Q1586" t="s">
        <v>47</v>
      </c>
      <c r="S1586">
        <v>0.53002345561981201</v>
      </c>
      <c r="T1586">
        <v>2.2343134332913909E-5</v>
      </c>
      <c r="U1586">
        <v>1.151255914010108E-3</v>
      </c>
      <c r="V1586">
        <v>6.0755875892937183E-3</v>
      </c>
      <c r="W1586">
        <v>0.41624492406845093</v>
      </c>
      <c r="X1586">
        <v>2.4363768752664332E-3</v>
      </c>
      <c r="Y1586">
        <v>0.7</v>
      </c>
      <c r="Z1586">
        <v>0.497</v>
      </c>
      <c r="AA1586">
        <v>0</v>
      </c>
      <c r="AB1586">
        <v>0.503</v>
      </c>
      <c r="AC1586">
        <v>0.78449999999999998</v>
      </c>
      <c r="AD1586" t="s">
        <v>48</v>
      </c>
      <c r="AE1586" t="s">
        <v>48</v>
      </c>
      <c r="AF1586" t="s">
        <v>48</v>
      </c>
    </row>
    <row r="1587" spans="1:32" hidden="1" outlineLevel="1" x14ac:dyDescent="0.2">
      <c r="A1587" t="s">
        <v>33242</v>
      </c>
      <c r="B1587" t="s">
        <v>33243</v>
      </c>
      <c r="C1587" t="s">
        <v>33244</v>
      </c>
      <c r="D1587" s="3"/>
      <c r="J1587" t="s">
        <v>33245</v>
      </c>
      <c r="K1587" t="s">
        <v>26311</v>
      </c>
      <c r="L1587" t="s">
        <v>1233</v>
      </c>
      <c r="M1587">
        <v>1</v>
      </c>
      <c r="P1587" s="2" t="s">
        <v>33246</v>
      </c>
      <c r="Q1587" t="s">
        <v>47</v>
      </c>
      <c r="S1587">
        <v>1.541203120723367E-3</v>
      </c>
      <c r="T1587">
        <v>8.9154746092390269E-6</v>
      </c>
      <c r="U1587">
        <v>7.5593576184473932E-5</v>
      </c>
      <c r="V1587">
        <v>1.7752985877450561E-4</v>
      </c>
      <c r="W1587">
        <v>4.3067653314210469E-4</v>
      </c>
      <c r="X1587">
        <v>1.8020592688117179E-4</v>
      </c>
      <c r="Y1587">
        <v>6.6666666666666666E-2</v>
      </c>
      <c r="Z1587">
        <v>9.4E-2</v>
      </c>
      <c r="AA1587">
        <v>0.127</v>
      </c>
      <c r="AB1587">
        <v>0.77900000000000003</v>
      </c>
      <c r="AC1587">
        <v>-0.20230000000000001</v>
      </c>
      <c r="AD1587" t="s">
        <v>48</v>
      </c>
      <c r="AE1587" t="s">
        <v>48</v>
      </c>
      <c r="AF1587" t="s">
        <v>48</v>
      </c>
    </row>
    <row r="1588" spans="1:32" hidden="1" outlineLevel="1" x14ac:dyDescent="0.2">
      <c r="A1588" t="s">
        <v>33247</v>
      </c>
      <c r="B1588" t="s">
        <v>33248</v>
      </c>
      <c r="C1588" t="s">
        <v>33249</v>
      </c>
      <c r="D1588" s="3"/>
      <c r="J1588" t="s">
        <v>33250</v>
      </c>
      <c r="K1588" t="s">
        <v>26311</v>
      </c>
      <c r="L1588" t="s">
        <v>1233</v>
      </c>
      <c r="M1588">
        <v>1</v>
      </c>
      <c r="P1588" s="2" t="s">
        <v>33251</v>
      </c>
      <c r="Q1588" t="s">
        <v>47</v>
      </c>
      <c r="S1588">
        <v>7.0193287683650851E-4</v>
      </c>
      <c r="T1588">
        <v>9.9225189842400141E-6</v>
      </c>
      <c r="U1588">
        <v>4.7709167120046907E-5</v>
      </c>
      <c r="V1588">
        <v>6.2834173149894923E-5</v>
      </c>
      <c r="W1588">
        <v>2.8196818311698729E-4</v>
      </c>
      <c r="X1588">
        <v>8.0325946328230202E-5</v>
      </c>
      <c r="Y1588">
        <v>0.26874999999999999</v>
      </c>
      <c r="Z1588">
        <v>0.10100000000000001</v>
      </c>
      <c r="AA1588">
        <v>0.109</v>
      </c>
      <c r="AB1588">
        <v>0.78900000000000003</v>
      </c>
      <c r="AC1588">
        <v>-0.51290000000000002</v>
      </c>
      <c r="AD1588" t="s">
        <v>48</v>
      </c>
      <c r="AE1588" t="s">
        <v>48</v>
      </c>
      <c r="AF1588" t="s">
        <v>48</v>
      </c>
    </row>
    <row r="1589" spans="1:32" hidden="1" outlineLevel="1" x14ac:dyDescent="0.2">
      <c r="A1589" t="s">
        <v>33252</v>
      </c>
      <c r="B1589" t="s">
        <v>33253</v>
      </c>
      <c r="C1589" t="s">
        <v>33254</v>
      </c>
      <c r="D1589" s="3"/>
      <c r="J1589" t="s">
        <v>33255</v>
      </c>
      <c r="K1589" t="s">
        <v>26311</v>
      </c>
      <c r="L1589" t="s">
        <v>1233</v>
      </c>
      <c r="M1589">
        <v>1</v>
      </c>
      <c r="P1589" s="2" t="s">
        <v>33256</v>
      </c>
      <c r="Q1589" t="s">
        <v>10060</v>
      </c>
      <c r="S1589">
        <v>0.94573545455932617</v>
      </c>
      <c r="T1589">
        <v>1.8660792557056991E-4</v>
      </c>
      <c r="U1589">
        <v>0.83190417289733887</v>
      </c>
      <c r="V1589">
        <v>1.1419582180678839E-2</v>
      </c>
      <c r="W1589">
        <v>0.2523878812789917</v>
      </c>
      <c r="X1589">
        <v>3.4750222694128752E-3</v>
      </c>
      <c r="Y1589">
        <v>0.6</v>
      </c>
      <c r="Z1589">
        <v>0</v>
      </c>
      <c r="AA1589">
        <v>0.26100000000000001</v>
      </c>
      <c r="AB1589">
        <v>0.73899999999999999</v>
      </c>
      <c r="AC1589">
        <v>-0.64780000000000004</v>
      </c>
      <c r="AD1589" t="s">
        <v>48</v>
      </c>
      <c r="AE1589" t="s">
        <v>48</v>
      </c>
      <c r="AF1589" t="s">
        <v>48</v>
      </c>
    </row>
    <row r="1590" spans="1:32" hidden="1" outlineLevel="1" x14ac:dyDescent="0.2">
      <c r="A1590" t="s">
        <v>33257</v>
      </c>
      <c r="B1590" t="s">
        <v>33258</v>
      </c>
      <c r="C1590" t="s">
        <v>33259</v>
      </c>
      <c r="D1590" s="3"/>
      <c r="J1590" t="s">
        <v>33260</v>
      </c>
      <c r="K1590" t="s">
        <v>26311</v>
      </c>
      <c r="L1590" t="s">
        <v>1233</v>
      </c>
      <c r="M1590">
        <v>1</v>
      </c>
      <c r="P1590" s="2" t="s">
        <v>33261</v>
      </c>
      <c r="Q1590" t="s">
        <v>47</v>
      </c>
      <c r="S1590">
        <v>4.3934378772974014E-3</v>
      </c>
      <c r="T1590">
        <v>7.3935539148806129E-6</v>
      </c>
      <c r="U1590">
        <v>8.2355363701935858E-5</v>
      </c>
      <c r="V1590">
        <v>1.9750473438762131E-4</v>
      </c>
      <c r="W1590">
        <v>1.2959006708115339E-3</v>
      </c>
      <c r="X1590">
        <v>2.0183440938126301E-4</v>
      </c>
      <c r="Y1590">
        <v>-0.2166666666666667</v>
      </c>
      <c r="Z1590">
        <v>9.0999999999999998E-2</v>
      </c>
      <c r="AA1590">
        <v>0</v>
      </c>
      <c r="AB1590">
        <v>0.90900000000000003</v>
      </c>
      <c r="AC1590">
        <v>0.45879999999999999</v>
      </c>
      <c r="AD1590" t="s">
        <v>48</v>
      </c>
      <c r="AE1590" t="s">
        <v>48</v>
      </c>
      <c r="AF1590" t="s">
        <v>48</v>
      </c>
    </row>
    <row r="1591" spans="1:32" hidden="1" outlineLevel="1" x14ac:dyDescent="0.2">
      <c r="A1591" t="s">
        <v>33262</v>
      </c>
      <c r="B1591" t="s">
        <v>33263</v>
      </c>
      <c r="C1591" t="s">
        <v>12081</v>
      </c>
      <c r="D1591" s="3"/>
      <c r="J1591" t="s">
        <v>33264</v>
      </c>
      <c r="K1591" t="s">
        <v>26311</v>
      </c>
      <c r="L1591" t="s">
        <v>1233</v>
      </c>
      <c r="M1591">
        <v>1</v>
      </c>
      <c r="P1591" s="2" t="s">
        <v>33265</v>
      </c>
      <c r="Q1591" t="s">
        <v>10471</v>
      </c>
      <c r="S1591">
        <v>4.2281387140974402E-4</v>
      </c>
      <c r="T1591">
        <v>4.1142943700833712E-6</v>
      </c>
      <c r="U1591">
        <v>2.5598374122637321E-5</v>
      </c>
      <c r="V1591">
        <v>4.7436602471861988E-5</v>
      </c>
      <c r="W1591">
        <v>1.692735095275566E-4</v>
      </c>
      <c r="X1591">
        <v>3.6146688216831542E-5</v>
      </c>
      <c r="Y1591">
        <v>9.6944444444444444E-2</v>
      </c>
      <c r="Z1591">
        <v>7.9000000000000001E-2</v>
      </c>
      <c r="AA1591">
        <v>0</v>
      </c>
      <c r="AB1591">
        <v>0.92100000000000004</v>
      </c>
      <c r="AC1591">
        <v>0.77800000000000002</v>
      </c>
      <c r="AD1591" t="s">
        <v>48</v>
      </c>
      <c r="AE1591" t="s">
        <v>48</v>
      </c>
      <c r="AF1591" t="s">
        <v>48</v>
      </c>
    </row>
    <row r="1592" spans="1:32" hidden="1" outlineLevel="1" x14ac:dyDescent="0.2">
      <c r="A1592" t="s">
        <v>33266</v>
      </c>
      <c r="B1592" t="s">
        <v>30419</v>
      </c>
      <c r="C1592" t="s">
        <v>33267</v>
      </c>
      <c r="D1592" s="3"/>
      <c r="J1592" t="s">
        <v>33268</v>
      </c>
      <c r="K1592" t="s">
        <v>26311</v>
      </c>
      <c r="L1592" t="s">
        <v>1233</v>
      </c>
      <c r="M1592">
        <v>1</v>
      </c>
      <c r="P1592" s="2" t="s">
        <v>33269</v>
      </c>
      <c r="Q1592" t="s">
        <v>47</v>
      </c>
      <c r="S1592">
        <v>7.2733371052891016E-4</v>
      </c>
      <c r="T1592">
        <v>1.04063146864064E-5</v>
      </c>
      <c r="U1592">
        <v>5.2393177611520507E-5</v>
      </c>
      <c r="V1592">
        <v>6.9806301326025277E-5</v>
      </c>
      <c r="W1592">
        <v>3.0598565354011947E-4</v>
      </c>
      <c r="X1592">
        <v>6.942776235518977E-5</v>
      </c>
      <c r="Y1592">
        <v>0.20665204678362581</v>
      </c>
      <c r="Z1592">
        <v>0.09</v>
      </c>
      <c r="AA1592">
        <v>3.5000000000000003E-2</v>
      </c>
      <c r="AB1592">
        <v>0.874</v>
      </c>
      <c r="AC1592">
        <v>0.91379999999999995</v>
      </c>
      <c r="AD1592" t="s">
        <v>48</v>
      </c>
      <c r="AE1592" t="s">
        <v>48</v>
      </c>
      <c r="AF1592" t="s">
        <v>48</v>
      </c>
    </row>
    <row r="1593" spans="1:32" hidden="1" outlineLevel="1" x14ac:dyDescent="0.2">
      <c r="A1593" t="s">
        <v>33270</v>
      </c>
      <c r="B1593" t="s">
        <v>33271</v>
      </c>
      <c r="C1593" t="s">
        <v>33272</v>
      </c>
      <c r="D1593" s="3"/>
      <c r="J1593" t="s">
        <v>33273</v>
      </c>
      <c r="K1593" t="s">
        <v>26311</v>
      </c>
      <c r="L1593" t="s">
        <v>1233</v>
      </c>
      <c r="M1593">
        <v>1</v>
      </c>
      <c r="P1593" s="2" t="s">
        <v>33274</v>
      </c>
      <c r="Q1593" t="s">
        <v>47</v>
      </c>
      <c r="S1593">
        <v>1.322418358176947E-2</v>
      </c>
      <c r="T1593">
        <v>2.5039671527338211E-5</v>
      </c>
      <c r="U1593">
        <v>8.4696672856807709E-3</v>
      </c>
      <c r="V1593">
        <v>4.5505317393690348E-4</v>
      </c>
      <c r="W1593">
        <v>2.5772843509912491E-3</v>
      </c>
      <c r="X1593">
        <v>7.1434787241742015E-4</v>
      </c>
      <c r="Y1593">
        <v>0.10477139406487231</v>
      </c>
      <c r="Z1593">
        <v>0.104</v>
      </c>
      <c r="AA1593">
        <v>8.1000000000000003E-2</v>
      </c>
      <c r="AB1593">
        <v>0.81499999999999995</v>
      </c>
      <c r="AC1593">
        <v>-0.2581</v>
      </c>
      <c r="AD1593" t="s">
        <v>48</v>
      </c>
      <c r="AE1593" t="s">
        <v>48</v>
      </c>
      <c r="AF1593" t="s">
        <v>48</v>
      </c>
    </row>
    <row r="1594" spans="1:32" hidden="1" outlineLevel="1" x14ac:dyDescent="0.2">
      <c r="A1594" t="s">
        <v>33275</v>
      </c>
      <c r="B1594" t="s">
        <v>33276</v>
      </c>
      <c r="C1594" t="s">
        <v>33277</v>
      </c>
      <c r="D1594" s="3"/>
      <c r="J1594" t="s">
        <v>33278</v>
      </c>
      <c r="K1594" t="s">
        <v>26311</v>
      </c>
      <c r="L1594" t="s">
        <v>1233</v>
      </c>
      <c r="M1594">
        <v>1</v>
      </c>
      <c r="P1594" s="2" t="s">
        <v>33279</v>
      </c>
      <c r="Q1594" t="s">
        <v>47</v>
      </c>
      <c r="S1594">
        <v>8.9024542830884457E-4</v>
      </c>
      <c r="T1594">
        <v>5.2337140914460178E-6</v>
      </c>
      <c r="U1594">
        <v>3.6139623261988163E-5</v>
      </c>
      <c r="V1594">
        <v>5.7108354667434469E-5</v>
      </c>
      <c r="W1594">
        <v>3.8500808295793831E-4</v>
      </c>
      <c r="X1594">
        <v>4.6596083848271519E-5</v>
      </c>
      <c r="Y1594">
        <v>0.4</v>
      </c>
      <c r="Z1594">
        <v>0.14099999999999999</v>
      </c>
      <c r="AA1594">
        <v>3.5999999999999997E-2</v>
      </c>
      <c r="AB1594">
        <v>0.82299999999999995</v>
      </c>
      <c r="AC1594">
        <v>0.76500000000000001</v>
      </c>
      <c r="AD1594" t="s">
        <v>48</v>
      </c>
      <c r="AE1594" t="s">
        <v>48</v>
      </c>
      <c r="AF1594" t="s">
        <v>48</v>
      </c>
    </row>
    <row r="1595" spans="1:32" hidden="1" outlineLevel="1" x14ac:dyDescent="0.2">
      <c r="A1595" t="s">
        <v>33280</v>
      </c>
      <c r="B1595" t="s">
        <v>33281</v>
      </c>
      <c r="C1595" t="s">
        <v>33282</v>
      </c>
      <c r="D1595" s="3"/>
      <c r="J1595" t="s">
        <v>33283</v>
      </c>
      <c r="K1595" t="s">
        <v>26311</v>
      </c>
      <c r="L1595" t="s">
        <v>1233</v>
      </c>
      <c r="M1595">
        <v>1</v>
      </c>
      <c r="P1595" s="2" t="s">
        <v>33284</v>
      </c>
      <c r="Q1595" t="s">
        <v>47</v>
      </c>
      <c r="S1595">
        <v>0.31615778803825378</v>
      </c>
      <c r="T1595">
        <v>7.2833649937820164E-6</v>
      </c>
      <c r="U1595">
        <v>3.4913173294626182E-4</v>
      </c>
      <c r="V1595">
        <v>1.489546382799745E-3</v>
      </c>
      <c r="W1595">
        <v>0.26174193620681763</v>
      </c>
      <c r="X1595">
        <v>6.6268228692933917E-4</v>
      </c>
      <c r="Y1595">
        <v>0</v>
      </c>
      <c r="Z1595">
        <v>0</v>
      </c>
      <c r="AA1595">
        <v>0</v>
      </c>
      <c r="AB1595">
        <v>1</v>
      </c>
      <c r="AC1595">
        <v>0</v>
      </c>
      <c r="AD1595" t="s">
        <v>48</v>
      </c>
      <c r="AE1595" t="s">
        <v>48</v>
      </c>
      <c r="AF1595" t="s">
        <v>48</v>
      </c>
    </row>
    <row r="1596" spans="1:32" hidden="1" outlineLevel="1" x14ac:dyDescent="0.2">
      <c r="A1596" t="s">
        <v>33285</v>
      </c>
      <c r="B1596" t="s">
        <v>33286</v>
      </c>
      <c r="C1596" t="s">
        <v>33287</v>
      </c>
      <c r="D1596" s="3"/>
      <c r="J1596" t="s">
        <v>33288</v>
      </c>
      <c r="K1596" t="s">
        <v>26311</v>
      </c>
      <c r="L1596" t="s">
        <v>1233</v>
      </c>
      <c r="M1596">
        <v>1</v>
      </c>
      <c r="P1596" s="2" t="s">
        <v>33289</v>
      </c>
      <c r="Q1596" t="s">
        <v>14009</v>
      </c>
      <c r="S1596">
        <v>6.6780718043446541E-4</v>
      </c>
      <c r="T1596">
        <v>8.7776888904045336E-6</v>
      </c>
      <c r="U1596">
        <v>4.2983090679626912E-5</v>
      </c>
      <c r="V1596">
        <v>7.2280323365703225E-5</v>
      </c>
      <c r="W1596">
        <v>2.5978413759730762E-4</v>
      </c>
      <c r="X1596">
        <v>8.7434433226007968E-5</v>
      </c>
      <c r="Y1596">
        <v>0</v>
      </c>
      <c r="Z1596">
        <v>6.2E-2</v>
      </c>
      <c r="AA1596">
        <v>0</v>
      </c>
      <c r="AB1596">
        <v>0.93799999999999994</v>
      </c>
      <c r="AC1596">
        <v>0.36120000000000002</v>
      </c>
      <c r="AD1596" t="s">
        <v>48</v>
      </c>
      <c r="AE1596" t="s">
        <v>48</v>
      </c>
      <c r="AF1596" t="s">
        <v>48</v>
      </c>
    </row>
    <row r="1597" spans="1:32" hidden="1" outlineLevel="1" x14ac:dyDescent="0.2">
      <c r="A1597" t="s">
        <v>33290</v>
      </c>
      <c r="B1597" t="s">
        <v>33291</v>
      </c>
      <c r="C1597" t="s">
        <v>33292</v>
      </c>
      <c r="D1597" s="3"/>
      <c r="J1597" t="s">
        <v>33293</v>
      </c>
      <c r="K1597" t="s">
        <v>26311</v>
      </c>
      <c r="L1597" t="s">
        <v>1233</v>
      </c>
      <c r="M1597">
        <v>1</v>
      </c>
      <c r="P1597" s="2" t="s">
        <v>33294</v>
      </c>
      <c r="Q1597" t="s">
        <v>10132</v>
      </c>
      <c r="S1597">
        <v>3.4197825007140641E-3</v>
      </c>
      <c r="T1597">
        <v>8.3691375039052218E-6</v>
      </c>
      <c r="U1597">
        <v>9.1289628471713513E-5</v>
      </c>
      <c r="V1597">
        <v>2.0188637427054351E-4</v>
      </c>
      <c r="W1597">
        <v>1.631315215490758E-3</v>
      </c>
      <c r="X1597">
        <v>2.3232659441418951E-4</v>
      </c>
      <c r="Y1597">
        <v>5.5555555555555552E-2</v>
      </c>
      <c r="Z1597">
        <v>0.17599999999999999</v>
      </c>
      <c r="AA1597">
        <v>7.6999999999999999E-2</v>
      </c>
      <c r="AB1597">
        <v>0.747</v>
      </c>
      <c r="AC1597">
        <v>0.57189999999999996</v>
      </c>
      <c r="AD1597" t="s">
        <v>48</v>
      </c>
      <c r="AE1597" t="s">
        <v>48</v>
      </c>
      <c r="AF1597" t="s">
        <v>48</v>
      </c>
    </row>
    <row r="1598" spans="1:32" hidden="1" outlineLevel="1" x14ac:dyDescent="0.2">
      <c r="A1598" t="s">
        <v>33295</v>
      </c>
      <c r="B1598" t="s">
        <v>33296</v>
      </c>
      <c r="C1598" t="s">
        <v>33297</v>
      </c>
      <c r="D1598" s="3"/>
      <c r="J1598" t="s">
        <v>33298</v>
      </c>
      <c r="K1598" t="s">
        <v>26311</v>
      </c>
      <c r="L1598" t="s">
        <v>1233</v>
      </c>
      <c r="M1598">
        <v>1</v>
      </c>
      <c r="P1598" s="2" t="s">
        <v>33299</v>
      </c>
      <c r="Q1598" t="s">
        <v>47</v>
      </c>
      <c r="S1598">
        <v>9.1680674813687801E-4</v>
      </c>
      <c r="T1598">
        <v>3.4374991173535818E-6</v>
      </c>
      <c r="U1598">
        <v>3.3625736250542097E-5</v>
      </c>
      <c r="V1598">
        <v>6.8842651671729982E-5</v>
      </c>
      <c r="W1598">
        <v>3.5084673436358571E-4</v>
      </c>
      <c r="X1598">
        <v>4.2065057641593739E-5</v>
      </c>
      <c r="Y1598">
        <v>-2.5000000000000001E-2</v>
      </c>
      <c r="Z1598">
        <v>0</v>
      </c>
      <c r="AA1598">
        <v>0</v>
      </c>
      <c r="AB1598">
        <v>1</v>
      </c>
      <c r="AC1598">
        <v>0</v>
      </c>
      <c r="AD1598" t="s">
        <v>48</v>
      </c>
      <c r="AE1598" t="s">
        <v>48</v>
      </c>
      <c r="AF1598" t="s">
        <v>48</v>
      </c>
    </row>
    <row r="1599" spans="1:32" hidden="1" outlineLevel="1" x14ac:dyDescent="0.2">
      <c r="A1599" t="s">
        <v>33300</v>
      </c>
      <c r="B1599" t="s">
        <v>33301</v>
      </c>
      <c r="C1599" t="s">
        <v>33302</v>
      </c>
      <c r="D1599" s="3"/>
      <c r="J1599" t="s">
        <v>33303</v>
      </c>
      <c r="K1599" t="s">
        <v>26311</v>
      </c>
      <c r="L1599" t="s">
        <v>1233</v>
      </c>
      <c r="M1599">
        <v>1</v>
      </c>
      <c r="P1599" s="2" t="s">
        <v>33304</v>
      </c>
      <c r="Q1599" t="s">
        <v>47</v>
      </c>
      <c r="S1599">
        <v>8.6302537238225341E-4</v>
      </c>
      <c r="T1599">
        <v>9.6075764304259792E-6</v>
      </c>
      <c r="U1599">
        <v>6.4450076024513692E-5</v>
      </c>
      <c r="V1599">
        <v>8.3561433712020516E-5</v>
      </c>
      <c r="W1599">
        <v>3.1345413299277419E-4</v>
      </c>
      <c r="X1599">
        <v>1.132642864831723E-4</v>
      </c>
      <c r="Y1599">
        <v>0.7</v>
      </c>
      <c r="Z1599">
        <v>6.7000000000000004E-2</v>
      </c>
      <c r="AA1599">
        <v>0</v>
      </c>
      <c r="AB1599">
        <v>0.93300000000000005</v>
      </c>
      <c r="AC1599">
        <v>0.42149999999999999</v>
      </c>
      <c r="AD1599" t="s">
        <v>48</v>
      </c>
      <c r="AE1599" t="s">
        <v>48</v>
      </c>
      <c r="AF1599" t="s">
        <v>48</v>
      </c>
    </row>
    <row r="1600" spans="1:32" hidden="1" outlineLevel="1" x14ac:dyDescent="0.2">
      <c r="A1600" t="s">
        <v>33305</v>
      </c>
      <c r="B1600" t="s">
        <v>33306</v>
      </c>
      <c r="C1600" t="s">
        <v>24865</v>
      </c>
      <c r="D1600" s="3"/>
      <c r="J1600" t="s">
        <v>33307</v>
      </c>
      <c r="K1600" t="s">
        <v>26311</v>
      </c>
      <c r="L1600" t="s">
        <v>1233</v>
      </c>
      <c r="M1600">
        <v>1</v>
      </c>
      <c r="P1600" s="2" t="s">
        <v>33308</v>
      </c>
      <c r="Q1600" t="s">
        <v>24868</v>
      </c>
      <c r="S1600">
        <v>0.36081802845001221</v>
      </c>
      <c r="T1600">
        <v>2.6545343644102101E-5</v>
      </c>
      <c r="U1600">
        <v>0.25873139500617981</v>
      </c>
      <c r="V1600">
        <v>1.787148881703615E-3</v>
      </c>
      <c r="W1600">
        <v>0.104197084903717</v>
      </c>
      <c r="X1600">
        <v>5.5609230184927583E-4</v>
      </c>
      <c r="Y1600">
        <v>-0.4777777777777778</v>
      </c>
      <c r="Z1600">
        <v>0.109</v>
      </c>
      <c r="AA1600">
        <v>9.4E-2</v>
      </c>
      <c r="AB1600">
        <v>0.79700000000000004</v>
      </c>
      <c r="AC1600">
        <v>0.1779</v>
      </c>
      <c r="AD1600" t="s">
        <v>48</v>
      </c>
      <c r="AE1600" t="s">
        <v>48</v>
      </c>
      <c r="AF1600" t="s">
        <v>48</v>
      </c>
    </row>
    <row r="1601" spans="1:32" hidden="1" outlineLevel="1" x14ac:dyDescent="0.2">
      <c r="A1601" t="s">
        <v>33309</v>
      </c>
      <c r="B1601" t="s">
        <v>33310</v>
      </c>
      <c r="C1601" t="s">
        <v>33311</v>
      </c>
      <c r="D1601" s="3"/>
      <c r="J1601" t="s">
        <v>33312</v>
      </c>
      <c r="K1601" t="s">
        <v>26311</v>
      </c>
      <c r="L1601" t="s">
        <v>1233</v>
      </c>
      <c r="M1601">
        <v>1</v>
      </c>
      <c r="P1601" s="2" t="s">
        <v>33313</v>
      </c>
      <c r="Q1601" t="s">
        <v>47</v>
      </c>
      <c r="S1601">
        <v>3.016137890517712E-2</v>
      </c>
      <c r="T1601">
        <v>2.5607849238440391E-5</v>
      </c>
      <c r="U1601">
        <v>4.4265834731049841E-4</v>
      </c>
      <c r="V1601">
        <v>1.324597164057195E-3</v>
      </c>
      <c r="W1601">
        <v>3.2074388582259421E-3</v>
      </c>
      <c r="X1601">
        <v>3.079275600612164E-3</v>
      </c>
      <c r="Y1601">
        <v>9.1666666666666674E-2</v>
      </c>
      <c r="Z1601">
        <v>3.6999999999999998E-2</v>
      </c>
      <c r="AA1601">
        <v>0.123</v>
      </c>
      <c r="AB1601">
        <v>0.84099999999999997</v>
      </c>
      <c r="AC1601">
        <v>-0.61240000000000006</v>
      </c>
      <c r="AD1601" t="s">
        <v>48</v>
      </c>
      <c r="AE1601" t="s">
        <v>48</v>
      </c>
      <c r="AF1601" t="s">
        <v>48</v>
      </c>
    </row>
    <row r="1602" spans="1:32" hidden="1" outlineLevel="1" x14ac:dyDescent="0.2">
      <c r="A1602" t="s">
        <v>33314</v>
      </c>
      <c r="B1602" t="s">
        <v>33315</v>
      </c>
      <c r="C1602" t="s">
        <v>33316</v>
      </c>
      <c r="D1602" s="3"/>
      <c r="J1602" t="s">
        <v>33317</v>
      </c>
      <c r="K1602" t="s">
        <v>26311</v>
      </c>
      <c r="L1602" t="s">
        <v>1233</v>
      </c>
      <c r="M1602">
        <v>1</v>
      </c>
      <c r="P1602" s="2" t="s">
        <v>33318</v>
      </c>
      <c r="Q1602" t="s">
        <v>47</v>
      </c>
      <c r="S1602">
        <v>8.1543624401092529E-2</v>
      </c>
      <c r="T1602">
        <v>2.783272429951467E-5</v>
      </c>
      <c r="U1602">
        <v>1.6597457230091092E-2</v>
      </c>
      <c r="V1602">
        <v>6.5702875144779682E-4</v>
      </c>
      <c r="W1602">
        <v>1.2036461383104319E-2</v>
      </c>
      <c r="X1602">
        <v>1.548171392641962E-3</v>
      </c>
      <c r="Y1602">
        <v>-0.10714285714285721</v>
      </c>
      <c r="Z1602">
        <v>6.0999999999999999E-2</v>
      </c>
      <c r="AA1602">
        <v>0.105</v>
      </c>
      <c r="AB1602">
        <v>0.83399999999999996</v>
      </c>
      <c r="AC1602">
        <v>-0.5181</v>
      </c>
      <c r="AD1602" t="s">
        <v>48</v>
      </c>
      <c r="AE1602" t="s">
        <v>48</v>
      </c>
      <c r="AF1602" t="s">
        <v>48</v>
      </c>
    </row>
    <row r="1603" spans="1:32" hidden="1" outlineLevel="1" x14ac:dyDescent="0.2">
      <c r="A1603" t="s">
        <v>33319</v>
      </c>
      <c r="B1603" t="s">
        <v>33320</v>
      </c>
      <c r="C1603" t="s">
        <v>33321</v>
      </c>
      <c r="D1603" s="3"/>
      <c r="J1603" t="s">
        <v>33322</v>
      </c>
      <c r="K1603" t="s">
        <v>26311</v>
      </c>
      <c r="L1603" t="s">
        <v>1233</v>
      </c>
      <c r="M1603">
        <v>1</v>
      </c>
      <c r="P1603" s="2" t="s">
        <v>33323</v>
      </c>
      <c r="Q1603" t="s">
        <v>47</v>
      </c>
      <c r="S1603">
        <v>0.13652640581130979</v>
      </c>
      <c r="T1603">
        <v>1.6935766325332221E-5</v>
      </c>
      <c r="U1603">
        <v>1.23712292406708E-3</v>
      </c>
      <c r="V1603">
        <v>1.211965456604958E-3</v>
      </c>
      <c r="W1603">
        <v>9.3345388770103455E-2</v>
      </c>
      <c r="X1603">
        <v>2.1561523899436001E-3</v>
      </c>
      <c r="Y1603">
        <v>-3.0000000000000009E-2</v>
      </c>
      <c r="Z1603">
        <v>0.114</v>
      </c>
      <c r="AA1603">
        <v>0.16200000000000001</v>
      </c>
      <c r="AB1603">
        <v>0.72399999999999998</v>
      </c>
      <c r="AC1603">
        <v>-0.81689999999999996</v>
      </c>
      <c r="AD1603" t="s">
        <v>48</v>
      </c>
      <c r="AE1603" t="s">
        <v>48</v>
      </c>
      <c r="AF1603" t="s">
        <v>48</v>
      </c>
    </row>
    <row r="1604" spans="1:32" hidden="1" outlineLevel="1" x14ac:dyDescent="0.2">
      <c r="A1604" t="s">
        <v>33324</v>
      </c>
      <c r="B1604" t="s">
        <v>33325</v>
      </c>
      <c r="C1604" t="s">
        <v>28179</v>
      </c>
      <c r="D1604" s="3"/>
      <c r="J1604" t="s">
        <v>33326</v>
      </c>
      <c r="K1604" t="s">
        <v>26311</v>
      </c>
      <c r="L1604" t="s">
        <v>1233</v>
      </c>
      <c r="M1604">
        <v>1</v>
      </c>
      <c r="P1604" s="2" t="s">
        <v>33327</v>
      </c>
      <c r="Q1604" t="s">
        <v>47</v>
      </c>
      <c r="S1604">
        <v>4.5037141535431152E-4</v>
      </c>
      <c r="T1604">
        <v>2.0168595256109261E-6</v>
      </c>
      <c r="U1604">
        <v>2.087139546347316E-5</v>
      </c>
      <c r="V1604">
        <v>4.0637147321831428E-5</v>
      </c>
      <c r="W1604">
        <v>2.0974365179426971E-4</v>
      </c>
      <c r="X1604">
        <v>2.3667154891882088E-5</v>
      </c>
      <c r="Y1604">
        <v>-0.2277777777777778</v>
      </c>
      <c r="Z1604">
        <v>0</v>
      </c>
      <c r="AA1604">
        <v>8.3000000000000004E-2</v>
      </c>
      <c r="AB1604">
        <v>0.91700000000000004</v>
      </c>
      <c r="AC1604">
        <v>-0.45879999999999999</v>
      </c>
      <c r="AD1604" t="s">
        <v>48</v>
      </c>
      <c r="AE1604" t="s">
        <v>48</v>
      </c>
      <c r="AF1604" t="s">
        <v>48</v>
      </c>
    </row>
    <row r="1605" spans="1:32" hidden="1" outlineLevel="1" x14ac:dyDescent="0.2">
      <c r="A1605" t="s">
        <v>33328</v>
      </c>
      <c r="B1605" t="s">
        <v>33329</v>
      </c>
      <c r="C1605" t="s">
        <v>33330</v>
      </c>
      <c r="D1605" s="3"/>
      <c r="J1605" t="s">
        <v>33331</v>
      </c>
      <c r="K1605" t="s">
        <v>26311</v>
      </c>
      <c r="L1605" t="s">
        <v>1233</v>
      </c>
      <c r="M1605">
        <v>1</v>
      </c>
      <c r="P1605" s="2" t="s">
        <v>33332</v>
      </c>
      <c r="Q1605" t="s">
        <v>47</v>
      </c>
      <c r="S1605">
        <v>2.6373357977718111E-3</v>
      </c>
      <c r="T1605">
        <v>1.008937306323787E-5</v>
      </c>
      <c r="U1605">
        <v>6.8537410697899759E-5</v>
      </c>
      <c r="V1605">
        <v>2.078690158668905E-4</v>
      </c>
      <c r="W1605">
        <v>6.0899549862369895E-4</v>
      </c>
      <c r="X1605">
        <v>4.6363021829165518E-4</v>
      </c>
      <c r="Y1605">
        <v>-0.1083333333333333</v>
      </c>
      <c r="Z1605">
        <v>0</v>
      </c>
      <c r="AA1605">
        <v>0.151</v>
      </c>
      <c r="AB1605">
        <v>0.84899999999999998</v>
      </c>
      <c r="AC1605">
        <v>-0.67049999999999998</v>
      </c>
      <c r="AD1605" t="s">
        <v>48</v>
      </c>
      <c r="AE1605" t="s">
        <v>48</v>
      </c>
      <c r="AF1605" t="s">
        <v>48</v>
      </c>
    </row>
    <row r="1606" spans="1:32" hidden="1" outlineLevel="1" x14ac:dyDescent="0.2">
      <c r="A1606" t="s">
        <v>33333</v>
      </c>
      <c r="B1606" t="s">
        <v>33334</v>
      </c>
      <c r="C1606" t="s">
        <v>33335</v>
      </c>
      <c r="D1606" s="3"/>
      <c r="J1606" t="s">
        <v>33336</v>
      </c>
      <c r="K1606" t="s">
        <v>26311</v>
      </c>
      <c r="L1606" t="s">
        <v>1233</v>
      </c>
      <c r="M1606">
        <v>1</v>
      </c>
      <c r="P1606" s="2" t="s">
        <v>33337</v>
      </c>
      <c r="Q1606" t="s">
        <v>10060</v>
      </c>
      <c r="S1606">
        <v>1.6559447394683959E-3</v>
      </c>
      <c r="T1606">
        <v>1.164542845799588E-5</v>
      </c>
      <c r="U1606">
        <v>1.0413535346742719E-4</v>
      </c>
      <c r="V1606">
        <v>1.0426869266666471E-4</v>
      </c>
      <c r="W1606">
        <v>6.8938446929678321E-4</v>
      </c>
      <c r="X1606">
        <v>1.693222438916564E-4</v>
      </c>
      <c r="Y1606">
        <v>0.25023809523809531</v>
      </c>
      <c r="Z1606">
        <v>0.13900000000000001</v>
      </c>
      <c r="AA1606">
        <v>7.0999999999999994E-2</v>
      </c>
      <c r="AB1606">
        <v>0.79</v>
      </c>
      <c r="AC1606">
        <v>0.7944</v>
      </c>
      <c r="AD1606" t="s">
        <v>48</v>
      </c>
      <c r="AE1606" t="s">
        <v>48</v>
      </c>
      <c r="AF1606" t="s">
        <v>48</v>
      </c>
    </row>
    <row r="1607" spans="1:32" hidden="1" outlineLevel="1" x14ac:dyDescent="0.2">
      <c r="A1607" t="s">
        <v>33338</v>
      </c>
      <c r="B1607" t="s">
        <v>33339</v>
      </c>
      <c r="C1607" t="s">
        <v>33340</v>
      </c>
      <c r="D1607" s="3"/>
      <c r="J1607" t="s">
        <v>33341</v>
      </c>
      <c r="K1607" t="s">
        <v>26311</v>
      </c>
      <c r="L1607" t="s">
        <v>1233</v>
      </c>
      <c r="M1607">
        <v>1</v>
      </c>
      <c r="P1607" s="2" t="s">
        <v>33342</v>
      </c>
      <c r="Q1607" t="s">
        <v>47</v>
      </c>
      <c r="S1607">
        <v>0.99077785015106201</v>
      </c>
      <c r="T1607">
        <v>9.5744221471250057E-4</v>
      </c>
      <c r="U1607">
        <v>0.85104382038116455</v>
      </c>
      <c r="V1607">
        <v>8.5865901783108711E-3</v>
      </c>
      <c r="W1607">
        <v>0.96709060668945312</v>
      </c>
      <c r="X1607">
        <v>6.1656776815652847E-3</v>
      </c>
      <c r="Y1607">
        <v>-1.1102230246251571E-17</v>
      </c>
      <c r="Z1607">
        <v>5.8999999999999997E-2</v>
      </c>
      <c r="AA1607">
        <v>0.16</v>
      </c>
      <c r="AB1607">
        <v>0.78200000000000003</v>
      </c>
      <c r="AC1607">
        <v>-0.91510000000000002</v>
      </c>
      <c r="AD1607" t="s">
        <v>48</v>
      </c>
      <c r="AE1607" t="s">
        <v>48</v>
      </c>
      <c r="AF1607" t="s">
        <v>48</v>
      </c>
    </row>
    <row r="1608" spans="1:32" hidden="1" outlineLevel="1" x14ac:dyDescent="0.2">
      <c r="A1608" t="s">
        <v>33343</v>
      </c>
      <c r="B1608" t="s">
        <v>33344</v>
      </c>
      <c r="C1608" t="s">
        <v>33345</v>
      </c>
      <c r="D1608" s="3"/>
      <c r="J1608" t="s">
        <v>33346</v>
      </c>
      <c r="K1608" t="s">
        <v>26311</v>
      </c>
      <c r="L1608" t="s">
        <v>1233</v>
      </c>
      <c r="M1608">
        <v>1</v>
      </c>
      <c r="P1608" s="2" t="s">
        <v>33347</v>
      </c>
      <c r="Q1608" t="s">
        <v>47</v>
      </c>
      <c r="S1608">
        <v>1.3448743848130109E-3</v>
      </c>
      <c r="T1608">
        <v>9.7631445896695368E-6</v>
      </c>
      <c r="U1608">
        <v>8.3676663052756339E-5</v>
      </c>
      <c r="V1608">
        <v>7.2031027229968458E-5</v>
      </c>
      <c r="W1608">
        <v>4.2581534944474703E-4</v>
      </c>
      <c r="X1608">
        <v>1.20214514026884E-4</v>
      </c>
      <c r="Y1608">
        <v>8.0902777777777796E-2</v>
      </c>
      <c r="Z1608">
        <v>0.17799999999999999</v>
      </c>
      <c r="AA1608">
        <v>4.1000000000000002E-2</v>
      </c>
      <c r="AB1608">
        <v>0.78100000000000003</v>
      </c>
      <c r="AC1608">
        <v>0.90059999999999996</v>
      </c>
      <c r="AD1608" t="s">
        <v>48</v>
      </c>
      <c r="AE1608" t="s">
        <v>48</v>
      </c>
      <c r="AF1608" t="s">
        <v>48</v>
      </c>
    </row>
    <row r="1609" spans="1:32" hidden="1" outlineLevel="1" x14ac:dyDescent="0.2">
      <c r="A1609" t="s">
        <v>33348</v>
      </c>
      <c r="B1609" t="s">
        <v>33349</v>
      </c>
      <c r="C1609" t="s">
        <v>33350</v>
      </c>
      <c r="D1609" s="3"/>
      <c r="J1609" t="s">
        <v>33351</v>
      </c>
      <c r="K1609" t="s">
        <v>26311</v>
      </c>
      <c r="L1609" t="s">
        <v>1233</v>
      </c>
      <c r="M1609">
        <v>1</v>
      </c>
      <c r="P1609" s="2" t="s">
        <v>33352</v>
      </c>
      <c r="Q1609" t="s">
        <v>10060</v>
      </c>
      <c r="S1609">
        <v>0.2571888267993927</v>
      </c>
      <c r="T1609">
        <v>1.048365811584517E-4</v>
      </c>
      <c r="U1609">
        <v>1.6221391037106511E-2</v>
      </c>
      <c r="V1609">
        <v>3.879424417391419E-3</v>
      </c>
      <c r="W1609">
        <v>0.1171132400631905</v>
      </c>
      <c r="X1609">
        <v>1.020506140775979E-3</v>
      </c>
      <c r="Y1609">
        <v>-0.31428571428571428</v>
      </c>
      <c r="Z1609">
        <v>0.108</v>
      </c>
      <c r="AA1609">
        <v>0.12</v>
      </c>
      <c r="AB1609">
        <v>0.77200000000000002</v>
      </c>
      <c r="AC1609">
        <v>0.4592</v>
      </c>
      <c r="AD1609" t="s">
        <v>48</v>
      </c>
      <c r="AE1609" t="s">
        <v>48</v>
      </c>
      <c r="AF1609" t="s">
        <v>48</v>
      </c>
    </row>
    <row r="1610" spans="1:32" hidden="1" outlineLevel="1" x14ac:dyDescent="0.2">
      <c r="A1610" t="s">
        <v>33353</v>
      </c>
      <c r="B1610" t="s">
        <v>33354</v>
      </c>
      <c r="C1610" t="s">
        <v>33355</v>
      </c>
      <c r="D1610" s="3"/>
      <c r="J1610" t="s">
        <v>33356</v>
      </c>
      <c r="K1610" t="s">
        <v>26311</v>
      </c>
      <c r="L1610" t="s">
        <v>1233</v>
      </c>
      <c r="M1610">
        <v>1</v>
      </c>
      <c r="P1610" s="2" t="s">
        <v>33357</v>
      </c>
      <c r="Q1610" t="s">
        <v>47</v>
      </c>
      <c r="S1610">
        <v>1.691341400146484E-2</v>
      </c>
      <c r="T1610">
        <v>1.371159305563197E-5</v>
      </c>
      <c r="U1610">
        <v>2.5391805684193969E-4</v>
      </c>
      <c r="V1610">
        <v>7.454724982380867E-4</v>
      </c>
      <c r="W1610">
        <v>4.1061430238187313E-3</v>
      </c>
      <c r="X1610">
        <v>1.0809879750013349E-3</v>
      </c>
      <c r="Y1610">
        <v>-0.4</v>
      </c>
      <c r="Z1610">
        <v>6.6000000000000003E-2</v>
      </c>
      <c r="AA1610">
        <v>0.15</v>
      </c>
      <c r="AB1610">
        <v>0.78400000000000003</v>
      </c>
      <c r="AC1610">
        <v>-0.52669999999999995</v>
      </c>
      <c r="AD1610" t="s">
        <v>48</v>
      </c>
      <c r="AE1610" t="s">
        <v>48</v>
      </c>
      <c r="AF1610" t="s">
        <v>48</v>
      </c>
    </row>
    <row r="1611" spans="1:32" hidden="1" outlineLevel="1" x14ac:dyDescent="0.2">
      <c r="A1611" t="s">
        <v>33358</v>
      </c>
      <c r="B1611" t="s">
        <v>33359</v>
      </c>
      <c r="C1611" t="s">
        <v>33360</v>
      </c>
      <c r="D1611" s="3"/>
      <c r="J1611" t="s">
        <v>33361</v>
      </c>
      <c r="K1611" t="s">
        <v>26311</v>
      </c>
      <c r="L1611" t="s">
        <v>1233</v>
      </c>
      <c r="M1611">
        <v>1</v>
      </c>
      <c r="P1611" s="2" t="s">
        <v>33362</v>
      </c>
      <c r="Q1611" t="s">
        <v>47</v>
      </c>
      <c r="S1611">
        <v>1.7622185871005058E-2</v>
      </c>
      <c r="T1611">
        <v>4.3888785512535833E-6</v>
      </c>
      <c r="U1611">
        <v>5.5349195463350043E-5</v>
      </c>
      <c r="V1611">
        <v>3.9988248609006396E-3</v>
      </c>
      <c r="W1611">
        <v>1.861133845523E-3</v>
      </c>
      <c r="X1611">
        <v>8.7052874732762575E-4</v>
      </c>
      <c r="Y1611">
        <v>5.9523809523809521E-2</v>
      </c>
      <c r="Z1611">
        <v>0.161</v>
      </c>
      <c r="AA1611">
        <v>0.14899999999999999</v>
      </c>
      <c r="AB1611">
        <v>0.69</v>
      </c>
      <c r="AC1611">
        <v>-0.1779</v>
      </c>
      <c r="AD1611" t="s">
        <v>48</v>
      </c>
      <c r="AE1611" t="s">
        <v>48</v>
      </c>
      <c r="AF1611" t="s">
        <v>48</v>
      </c>
    </row>
    <row r="1612" spans="1:32" hidden="1" outlineLevel="1" x14ac:dyDescent="0.2">
      <c r="A1612" t="s">
        <v>33363</v>
      </c>
      <c r="B1612" t="s">
        <v>33364</v>
      </c>
      <c r="C1612" t="s">
        <v>33365</v>
      </c>
      <c r="D1612" s="3"/>
      <c r="J1612" t="s">
        <v>33366</v>
      </c>
      <c r="K1612" t="s">
        <v>26311</v>
      </c>
      <c r="L1612" t="s">
        <v>1233</v>
      </c>
      <c r="M1612">
        <v>1</v>
      </c>
      <c r="P1612" s="2" t="s">
        <v>33367</v>
      </c>
      <c r="Q1612" t="s">
        <v>47</v>
      </c>
      <c r="S1612">
        <v>1.0398810263723131E-3</v>
      </c>
      <c r="T1612">
        <v>1.139507912739646E-5</v>
      </c>
      <c r="U1612">
        <v>6.575808220077306E-5</v>
      </c>
      <c r="V1612">
        <v>1.1377349437680099E-4</v>
      </c>
      <c r="W1612">
        <v>3.1089698313735431E-4</v>
      </c>
      <c r="X1612">
        <v>1.6452505951747301E-4</v>
      </c>
      <c r="Y1612">
        <v>7.4261363636363625E-2</v>
      </c>
      <c r="Z1612">
        <v>0.187</v>
      </c>
      <c r="AA1612">
        <v>0.03</v>
      </c>
      <c r="AB1612">
        <v>0.78400000000000003</v>
      </c>
      <c r="AC1612">
        <v>0.96299999999999997</v>
      </c>
      <c r="AD1612" t="s">
        <v>48</v>
      </c>
      <c r="AE1612" t="s">
        <v>48</v>
      </c>
      <c r="AF1612" t="s">
        <v>48</v>
      </c>
    </row>
    <row r="1613" spans="1:32" hidden="1" outlineLevel="1" x14ac:dyDescent="0.2">
      <c r="A1613" t="s">
        <v>33368</v>
      </c>
      <c r="B1613" t="s">
        <v>33369</v>
      </c>
      <c r="C1613" t="s">
        <v>33370</v>
      </c>
      <c r="D1613" s="3"/>
      <c r="J1613" t="s">
        <v>33371</v>
      </c>
      <c r="K1613" t="s">
        <v>26311</v>
      </c>
      <c r="L1613" t="s">
        <v>1233</v>
      </c>
      <c r="M1613">
        <v>1</v>
      </c>
      <c r="P1613" s="2" t="s">
        <v>33372</v>
      </c>
      <c r="Q1613" t="s">
        <v>47</v>
      </c>
      <c r="S1613">
        <v>6.0378364287316799E-3</v>
      </c>
      <c r="T1613">
        <v>9.1854444690397941E-6</v>
      </c>
      <c r="U1613">
        <v>4.4626323506236082E-4</v>
      </c>
      <c r="V1613">
        <v>1.6897887689992791E-4</v>
      </c>
      <c r="W1613">
        <v>2.184400567784905E-3</v>
      </c>
      <c r="X1613">
        <v>1.6648854943923649E-4</v>
      </c>
      <c r="Y1613">
        <v>0.13750000000000001</v>
      </c>
      <c r="Z1613">
        <v>0</v>
      </c>
      <c r="AA1613">
        <v>2.8000000000000001E-2</v>
      </c>
      <c r="AB1613">
        <v>0.97199999999999998</v>
      </c>
      <c r="AC1613">
        <v>-0.39989999999999998</v>
      </c>
      <c r="AD1613" t="s">
        <v>48</v>
      </c>
      <c r="AE1613" t="s">
        <v>48</v>
      </c>
      <c r="AF1613" t="s">
        <v>48</v>
      </c>
    </row>
    <row r="1614" spans="1:32" hidden="1" outlineLevel="1" x14ac:dyDescent="0.2">
      <c r="A1614" t="s">
        <v>33373</v>
      </c>
      <c r="B1614" t="s">
        <v>33374</v>
      </c>
      <c r="C1614" t="s">
        <v>28001</v>
      </c>
      <c r="D1614" s="3"/>
      <c r="J1614" t="s">
        <v>33375</v>
      </c>
      <c r="K1614" t="s">
        <v>26311</v>
      </c>
      <c r="L1614" t="s">
        <v>1233</v>
      </c>
      <c r="M1614">
        <v>1</v>
      </c>
      <c r="P1614" s="2" t="s">
        <v>33376</v>
      </c>
      <c r="Q1614" t="s">
        <v>47</v>
      </c>
      <c r="S1614">
        <v>3.531104419380426E-3</v>
      </c>
      <c r="T1614">
        <v>3.3017561236192709E-6</v>
      </c>
      <c r="U1614">
        <v>9.0054512838833034E-5</v>
      </c>
      <c r="V1614">
        <v>5.7115375966532163E-5</v>
      </c>
      <c r="W1614">
        <v>1.670526107773185E-3</v>
      </c>
      <c r="X1614">
        <v>1.8908570928033441E-4</v>
      </c>
      <c r="Y1614">
        <v>0.26250000000000001</v>
      </c>
      <c r="Z1614">
        <v>0.27100000000000002</v>
      </c>
      <c r="AA1614">
        <v>0.127</v>
      </c>
      <c r="AB1614">
        <v>0.60199999999999998</v>
      </c>
      <c r="AC1614">
        <v>0.50860000000000005</v>
      </c>
      <c r="AD1614" t="s">
        <v>48</v>
      </c>
      <c r="AE1614" t="s">
        <v>48</v>
      </c>
      <c r="AF1614" t="s">
        <v>48</v>
      </c>
    </row>
    <row r="1615" spans="1:32" hidden="1" outlineLevel="1" x14ac:dyDescent="0.2">
      <c r="A1615" t="s">
        <v>33377</v>
      </c>
      <c r="B1615" t="s">
        <v>33378</v>
      </c>
      <c r="C1615" t="s">
        <v>28130</v>
      </c>
      <c r="D1615" s="3"/>
      <c r="J1615" t="s">
        <v>33379</v>
      </c>
      <c r="K1615" t="s">
        <v>26311</v>
      </c>
      <c r="L1615" t="s">
        <v>1233</v>
      </c>
      <c r="M1615">
        <v>1</v>
      </c>
      <c r="P1615" s="2" t="s">
        <v>33380</v>
      </c>
      <c r="Q1615" t="s">
        <v>47</v>
      </c>
      <c r="S1615">
        <v>5.962105467915535E-3</v>
      </c>
      <c r="T1615">
        <v>1.278170657315059E-5</v>
      </c>
      <c r="U1615">
        <v>2.0765587396454069E-4</v>
      </c>
      <c r="V1615">
        <v>2.152252563973889E-4</v>
      </c>
      <c r="W1615">
        <v>2.446638653054833E-3</v>
      </c>
      <c r="X1615">
        <v>4.0932389674708253E-4</v>
      </c>
      <c r="Y1615">
        <v>0.20277777777777781</v>
      </c>
      <c r="Z1615">
        <v>0.16600000000000001</v>
      </c>
      <c r="AA1615">
        <v>2.9000000000000001E-2</v>
      </c>
      <c r="AB1615">
        <v>0.80600000000000005</v>
      </c>
      <c r="AC1615">
        <v>0.97460000000000002</v>
      </c>
      <c r="AD1615" t="s">
        <v>48</v>
      </c>
      <c r="AE1615" t="s">
        <v>48</v>
      </c>
      <c r="AF1615" t="s">
        <v>48</v>
      </c>
    </row>
    <row r="1616" spans="1:32" hidden="1" outlineLevel="1" x14ac:dyDescent="0.2">
      <c r="A1616" t="s">
        <v>33381</v>
      </c>
      <c r="B1616" t="s">
        <v>33382</v>
      </c>
      <c r="C1616" t="s">
        <v>33383</v>
      </c>
      <c r="D1616" s="3"/>
      <c r="J1616" t="s">
        <v>33384</v>
      </c>
      <c r="K1616" t="s">
        <v>26311</v>
      </c>
      <c r="L1616" t="s">
        <v>1233</v>
      </c>
      <c r="M1616">
        <v>1</v>
      </c>
      <c r="P1616" s="2" t="s">
        <v>33385</v>
      </c>
      <c r="Q1616" t="s">
        <v>47</v>
      </c>
      <c r="S1616">
        <v>0.99249285459518433</v>
      </c>
      <c r="T1616">
        <v>8.4020057693123817E-4</v>
      </c>
      <c r="U1616">
        <v>0.70290207862854004</v>
      </c>
      <c r="V1616">
        <v>6.0715395957231522E-3</v>
      </c>
      <c r="W1616">
        <v>0.98260039091110229</v>
      </c>
      <c r="X1616">
        <v>5.271062720566988E-3</v>
      </c>
      <c r="Y1616">
        <v>-0.17499999999999999</v>
      </c>
      <c r="Z1616">
        <v>0.03</v>
      </c>
      <c r="AA1616">
        <v>0.24199999999999999</v>
      </c>
      <c r="AB1616">
        <v>0.72699999999999998</v>
      </c>
      <c r="AC1616">
        <v>-0.96379999999999999</v>
      </c>
      <c r="AD1616" t="s">
        <v>48</v>
      </c>
      <c r="AE1616" t="s">
        <v>48</v>
      </c>
      <c r="AF1616" t="s">
        <v>48</v>
      </c>
    </row>
    <row r="1617" spans="1:32" hidden="1" outlineLevel="1" x14ac:dyDescent="0.2">
      <c r="A1617" t="s">
        <v>33386</v>
      </c>
      <c r="B1617" t="s">
        <v>33387</v>
      </c>
      <c r="C1617" t="s">
        <v>33388</v>
      </c>
      <c r="D1617" s="3"/>
      <c r="J1617" t="s">
        <v>33389</v>
      </c>
      <c r="K1617" t="s">
        <v>26311</v>
      </c>
      <c r="L1617" t="s">
        <v>1233</v>
      </c>
      <c r="M1617">
        <v>1</v>
      </c>
      <c r="P1617" s="2" t="s">
        <v>33390</v>
      </c>
      <c r="Q1617" t="s">
        <v>33391</v>
      </c>
      <c r="S1617">
        <v>7.1131880395114422E-4</v>
      </c>
      <c r="T1617">
        <v>7.2878460741776507E-6</v>
      </c>
      <c r="U1617">
        <v>4.6654015022795647E-5</v>
      </c>
      <c r="V1617">
        <v>6.3676663557998836E-5</v>
      </c>
      <c r="W1617">
        <v>2.6590886409394438E-4</v>
      </c>
      <c r="X1617">
        <v>7.1083159127738327E-5</v>
      </c>
      <c r="Y1617">
        <v>0.14687500000000001</v>
      </c>
      <c r="Z1617">
        <v>0.14599999999999999</v>
      </c>
      <c r="AA1617">
        <v>6.5000000000000002E-2</v>
      </c>
      <c r="AB1617">
        <v>0.78800000000000003</v>
      </c>
      <c r="AC1617">
        <v>0.85550000000000004</v>
      </c>
      <c r="AD1617" t="s">
        <v>48</v>
      </c>
      <c r="AE1617" t="s">
        <v>48</v>
      </c>
      <c r="AF1617" t="s">
        <v>48</v>
      </c>
    </row>
    <row r="1618" spans="1:32" hidden="1" outlineLevel="1" x14ac:dyDescent="0.2">
      <c r="A1618" t="s">
        <v>33392</v>
      </c>
      <c r="B1618" t="s">
        <v>33393</v>
      </c>
      <c r="C1618" t="s">
        <v>33394</v>
      </c>
      <c r="D1618" s="3"/>
      <c r="J1618" t="s">
        <v>10596</v>
      </c>
      <c r="K1618" t="s">
        <v>26311</v>
      </c>
      <c r="L1618" t="s">
        <v>1233</v>
      </c>
      <c r="M1618">
        <v>1</v>
      </c>
      <c r="P1618" s="2" t="s">
        <v>33395</v>
      </c>
      <c r="Q1618" t="s">
        <v>47</v>
      </c>
      <c r="Y1618" t="s">
        <v>48</v>
      </c>
      <c r="Z1618" t="s">
        <v>48</v>
      </c>
      <c r="AA1618" t="s">
        <v>48</v>
      </c>
      <c r="AB1618" t="s">
        <v>48</v>
      </c>
      <c r="AC1618" t="s">
        <v>48</v>
      </c>
      <c r="AD1618" t="s">
        <v>48</v>
      </c>
      <c r="AE1618" t="s">
        <v>48</v>
      </c>
      <c r="AF1618" t="s">
        <v>48</v>
      </c>
    </row>
    <row r="1619" spans="1:32" hidden="1" outlineLevel="1" x14ac:dyDescent="0.2">
      <c r="A1619" t="s">
        <v>33396</v>
      </c>
      <c r="B1619" t="s">
        <v>33397</v>
      </c>
      <c r="C1619" t="s">
        <v>33398</v>
      </c>
      <c r="D1619" s="3"/>
      <c r="J1619" t="s">
        <v>33399</v>
      </c>
      <c r="K1619" t="s">
        <v>26311</v>
      </c>
      <c r="L1619" t="s">
        <v>1233</v>
      </c>
      <c r="M1619">
        <v>1</v>
      </c>
      <c r="P1619" s="2" t="s">
        <v>33400</v>
      </c>
      <c r="Q1619" t="s">
        <v>47</v>
      </c>
      <c r="S1619">
        <v>0.220048263669014</v>
      </c>
      <c r="T1619">
        <v>4.044515299028717E-5</v>
      </c>
      <c r="U1619">
        <v>3.5032834857702262E-2</v>
      </c>
      <c r="V1619">
        <v>1.0329058859497311E-3</v>
      </c>
      <c r="W1619">
        <v>4.1901580989360809E-2</v>
      </c>
      <c r="X1619">
        <v>1.214013434946537E-3</v>
      </c>
      <c r="Y1619">
        <v>-0.14444444444444449</v>
      </c>
      <c r="Z1619">
        <v>5.6000000000000001E-2</v>
      </c>
      <c r="AA1619">
        <v>0.11899999999999999</v>
      </c>
      <c r="AB1619">
        <v>0.82499999999999996</v>
      </c>
      <c r="AC1619">
        <v>-0.64780000000000004</v>
      </c>
      <c r="AD1619" t="s">
        <v>48</v>
      </c>
      <c r="AE1619" t="s">
        <v>48</v>
      </c>
      <c r="AF1619" t="s">
        <v>48</v>
      </c>
    </row>
    <row r="1620" spans="1:32" hidden="1" outlineLevel="1" x14ac:dyDescent="0.2">
      <c r="A1620" t="s">
        <v>33401</v>
      </c>
      <c r="B1620" t="s">
        <v>33402</v>
      </c>
      <c r="C1620" t="s">
        <v>19060</v>
      </c>
      <c r="D1620" s="3"/>
      <c r="J1620" t="s">
        <v>33403</v>
      </c>
      <c r="K1620" t="s">
        <v>26311</v>
      </c>
      <c r="L1620" t="s">
        <v>1233</v>
      </c>
      <c r="M1620">
        <v>1</v>
      </c>
      <c r="P1620" s="2" t="s">
        <v>33404</v>
      </c>
      <c r="Q1620" t="s">
        <v>47</v>
      </c>
      <c r="S1620">
        <v>5.3343171020969748E-4</v>
      </c>
      <c r="T1620">
        <v>9.3063918029656634E-6</v>
      </c>
      <c r="U1620">
        <v>6.1934035329613835E-5</v>
      </c>
      <c r="V1620">
        <v>7.4851152021437883E-5</v>
      </c>
      <c r="W1620">
        <v>1.939836656674743E-4</v>
      </c>
      <c r="X1620">
        <v>6.1906699556857347E-5</v>
      </c>
      <c r="Y1620">
        <v>0.13298611111111111</v>
      </c>
      <c r="Z1620">
        <v>0.107</v>
      </c>
      <c r="AA1620">
        <v>0.04</v>
      </c>
      <c r="AB1620">
        <v>0.85299999999999998</v>
      </c>
      <c r="AC1620">
        <v>0.98870000000000002</v>
      </c>
      <c r="AD1620" t="s">
        <v>48</v>
      </c>
      <c r="AE1620" t="s">
        <v>48</v>
      </c>
      <c r="AF1620" t="s">
        <v>48</v>
      </c>
    </row>
    <row r="1621" spans="1:32" hidden="1" outlineLevel="1" x14ac:dyDescent="0.2">
      <c r="A1621" t="s">
        <v>33405</v>
      </c>
      <c r="B1621" t="s">
        <v>33406</v>
      </c>
      <c r="C1621" t="s">
        <v>33407</v>
      </c>
      <c r="D1621" s="3"/>
      <c r="J1621" t="s">
        <v>33408</v>
      </c>
      <c r="K1621" t="s">
        <v>26311</v>
      </c>
      <c r="L1621" t="s">
        <v>1233</v>
      </c>
      <c r="M1621">
        <v>1</v>
      </c>
      <c r="P1621" s="2" t="s">
        <v>33409</v>
      </c>
      <c r="Q1621" t="s">
        <v>47</v>
      </c>
      <c r="S1621">
        <v>1.262005418539047E-3</v>
      </c>
      <c r="T1621">
        <v>7.0366368163377047E-6</v>
      </c>
      <c r="U1621">
        <v>6.445984763558954E-5</v>
      </c>
      <c r="V1621">
        <v>7.4330338975414634E-5</v>
      </c>
      <c r="W1621">
        <v>4.3301933328621089E-4</v>
      </c>
      <c r="X1621">
        <v>1.0693710646592081E-4</v>
      </c>
      <c r="Y1621">
        <v>0.37</v>
      </c>
      <c r="Z1621">
        <v>0.218</v>
      </c>
      <c r="AA1621">
        <v>4.5999999999999999E-2</v>
      </c>
      <c r="AB1621">
        <v>0.73599999999999999</v>
      </c>
      <c r="AC1621">
        <v>0.92090000000000005</v>
      </c>
      <c r="AD1621" t="s">
        <v>48</v>
      </c>
      <c r="AE1621" t="s">
        <v>48</v>
      </c>
      <c r="AF1621" t="s">
        <v>48</v>
      </c>
    </row>
    <row r="1622" spans="1:32" hidden="1" outlineLevel="1" x14ac:dyDescent="0.2">
      <c r="A1622" t="s">
        <v>33410</v>
      </c>
      <c r="B1622" t="s">
        <v>33411</v>
      </c>
      <c r="C1622" t="s">
        <v>33412</v>
      </c>
      <c r="D1622" s="3"/>
      <c r="J1622" t="s">
        <v>33413</v>
      </c>
      <c r="K1622" t="s">
        <v>26311</v>
      </c>
      <c r="L1622" t="s">
        <v>1233</v>
      </c>
      <c r="M1622">
        <v>1</v>
      </c>
      <c r="P1622" s="2" t="s">
        <v>33414</v>
      </c>
      <c r="Q1622" t="s">
        <v>47</v>
      </c>
      <c r="S1622">
        <v>3.8277640123851597E-4</v>
      </c>
      <c r="T1622">
        <v>2.132594090653583E-6</v>
      </c>
      <c r="U1622">
        <v>1.895442619570531E-5</v>
      </c>
      <c r="V1622">
        <v>5.0769085646606982E-5</v>
      </c>
      <c r="W1622">
        <v>1.621784322196618E-4</v>
      </c>
      <c r="X1622">
        <v>2.6985173462890089E-5</v>
      </c>
      <c r="Y1622">
        <v>0.2</v>
      </c>
      <c r="Z1622">
        <v>0.34200000000000003</v>
      </c>
      <c r="AA1622">
        <v>0</v>
      </c>
      <c r="AB1622">
        <v>0.65800000000000003</v>
      </c>
      <c r="AC1622">
        <v>0.63690000000000002</v>
      </c>
      <c r="AD1622" t="s">
        <v>48</v>
      </c>
      <c r="AE1622" t="s">
        <v>48</v>
      </c>
      <c r="AF1622" t="s">
        <v>48</v>
      </c>
    </row>
    <row r="1623" spans="1:32" hidden="1" outlineLevel="1" x14ac:dyDescent="0.2">
      <c r="A1623" t="s">
        <v>33415</v>
      </c>
      <c r="B1623" t="s">
        <v>33416</v>
      </c>
      <c r="C1623" t="s">
        <v>33417</v>
      </c>
      <c r="D1623" s="3"/>
      <c r="J1623" t="s">
        <v>33418</v>
      </c>
      <c r="K1623" t="s">
        <v>26311</v>
      </c>
      <c r="L1623" t="s">
        <v>1233</v>
      </c>
      <c r="M1623">
        <v>1</v>
      </c>
      <c r="P1623" s="2" t="s">
        <v>33419</v>
      </c>
      <c r="Q1623" t="s">
        <v>47</v>
      </c>
      <c r="S1623">
        <v>2.3542579263448719E-2</v>
      </c>
      <c r="T1623">
        <v>1.509686444478575E-5</v>
      </c>
      <c r="U1623">
        <v>2.4802053812891241E-3</v>
      </c>
      <c r="V1623">
        <v>5.3638604003936052E-4</v>
      </c>
      <c r="W1623">
        <v>1.0856085456907749E-2</v>
      </c>
      <c r="X1623">
        <v>5.8226397959515452E-4</v>
      </c>
      <c r="Y1623">
        <v>0.16857142857142851</v>
      </c>
      <c r="Z1623">
        <v>0.126</v>
      </c>
      <c r="AA1623">
        <v>8.7999999999999995E-2</v>
      </c>
      <c r="AB1623">
        <v>0.78600000000000003</v>
      </c>
      <c r="AC1623">
        <v>0.50280000000000002</v>
      </c>
      <c r="AD1623" t="s">
        <v>48</v>
      </c>
      <c r="AE1623" t="s">
        <v>48</v>
      </c>
      <c r="AF1623" t="s">
        <v>48</v>
      </c>
    </row>
    <row r="1624" spans="1:32" hidden="1" outlineLevel="1" x14ac:dyDescent="0.2">
      <c r="A1624" t="s">
        <v>33420</v>
      </c>
      <c r="B1624" t="s">
        <v>33421</v>
      </c>
      <c r="C1624" t="s">
        <v>33422</v>
      </c>
      <c r="D1624" s="3"/>
      <c r="J1624" t="s">
        <v>33423</v>
      </c>
      <c r="K1624" t="s">
        <v>26311</v>
      </c>
      <c r="L1624" t="s">
        <v>1233</v>
      </c>
      <c r="M1624">
        <v>1</v>
      </c>
      <c r="P1624" s="2" t="s">
        <v>33424</v>
      </c>
      <c r="Q1624" t="s">
        <v>47</v>
      </c>
      <c r="S1624">
        <v>6.4679572824388742E-4</v>
      </c>
      <c r="T1624">
        <v>3.8812640923424624E-6</v>
      </c>
      <c r="U1624">
        <v>2.8313697839621451E-5</v>
      </c>
      <c r="V1624">
        <v>4.9592279538046569E-5</v>
      </c>
      <c r="W1624">
        <v>2.6692845858633518E-4</v>
      </c>
      <c r="X1624">
        <v>3.9812970499042422E-5</v>
      </c>
      <c r="Y1624">
        <v>-4.7569444444444449E-2</v>
      </c>
      <c r="Z1624">
        <v>9.1999999999999998E-2</v>
      </c>
      <c r="AA1624">
        <v>3.5999999999999997E-2</v>
      </c>
      <c r="AB1624">
        <v>0.872</v>
      </c>
      <c r="AC1624">
        <v>0.53659999999999997</v>
      </c>
      <c r="AD1624" t="s">
        <v>48</v>
      </c>
      <c r="AE1624" t="s">
        <v>48</v>
      </c>
      <c r="AF1624" t="s">
        <v>48</v>
      </c>
    </row>
    <row r="1625" spans="1:32" hidden="1" outlineLevel="1" x14ac:dyDescent="0.2">
      <c r="A1625" t="s">
        <v>33425</v>
      </c>
      <c r="B1625" t="s">
        <v>33426</v>
      </c>
      <c r="C1625" t="s">
        <v>33427</v>
      </c>
      <c r="D1625" s="3"/>
      <c r="J1625" t="s">
        <v>33428</v>
      </c>
      <c r="K1625" t="s">
        <v>26311</v>
      </c>
      <c r="L1625" t="s">
        <v>1233</v>
      </c>
      <c r="M1625">
        <v>1</v>
      </c>
      <c r="P1625" s="2" t="s">
        <v>33429</v>
      </c>
      <c r="Q1625" t="s">
        <v>47</v>
      </c>
      <c r="S1625">
        <v>1.401022542268038E-3</v>
      </c>
      <c r="T1625">
        <v>9.2083273557364009E-6</v>
      </c>
      <c r="U1625">
        <v>5.8035679103340947E-5</v>
      </c>
      <c r="V1625">
        <v>1.3152387691661721E-4</v>
      </c>
      <c r="W1625">
        <v>3.673727042041719E-4</v>
      </c>
      <c r="X1625">
        <v>1.75634166225791E-4</v>
      </c>
      <c r="Y1625">
        <v>0</v>
      </c>
      <c r="Z1625">
        <v>0.129</v>
      </c>
      <c r="AA1625">
        <v>0.111</v>
      </c>
      <c r="AB1625">
        <v>0.76</v>
      </c>
      <c r="AC1625">
        <v>2.58E-2</v>
      </c>
      <c r="AD1625" t="s">
        <v>48</v>
      </c>
      <c r="AE1625" t="s">
        <v>48</v>
      </c>
      <c r="AF1625" t="s">
        <v>48</v>
      </c>
    </row>
    <row r="1626" spans="1:32" hidden="1" outlineLevel="1" x14ac:dyDescent="0.2">
      <c r="A1626" t="s">
        <v>33430</v>
      </c>
      <c r="B1626" t="s">
        <v>33431</v>
      </c>
      <c r="C1626" t="s">
        <v>33432</v>
      </c>
      <c r="D1626" s="3"/>
      <c r="J1626" t="s">
        <v>33433</v>
      </c>
      <c r="K1626" t="s">
        <v>26311</v>
      </c>
      <c r="L1626" t="s">
        <v>1233</v>
      </c>
      <c r="M1626">
        <v>1</v>
      </c>
      <c r="P1626" s="2" t="s">
        <v>33434</v>
      </c>
      <c r="Q1626" t="s">
        <v>47</v>
      </c>
      <c r="S1626">
        <v>4.7222048044204712E-2</v>
      </c>
      <c r="T1626">
        <v>1.6939191482379101E-5</v>
      </c>
      <c r="U1626">
        <v>2.5974051095545292E-3</v>
      </c>
      <c r="V1626">
        <v>7.6393887866288424E-4</v>
      </c>
      <c r="W1626">
        <v>2.1273095160722729E-2</v>
      </c>
      <c r="X1626">
        <v>1.201489591039717E-3</v>
      </c>
      <c r="Y1626">
        <v>9.1369047619047628E-2</v>
      </c>
      <c r="Z1626">
        <v>0.11799999999999999</v>
      </c>
      <c r="AA1626">
        <v>0</v>
      </c>
      <c r="AB1626">
        <v>0.88200000000000001</v>
      </c>
      <c r="AC1626">
        <v>0.88429999999999997</v>
      </c>
      <c r="AD1626" t="s">
        <v>48</v>
      </c>
      <c r="AE1626" t="s">
        <v>48</v>
      </c>
      <c r="AF1626" t="s">
        <v>48</v>
      </c>
    </row>
    <row r="1627" spans="1:32" hidden="1" outlineLevel="1" x14ac:dyDescent="0.2">
      <c r="A1627" t="s">
        <v>33435</v>
      </c>
      <c r="B1627" t="s">
        <v>33436</v>
      </c>
      <c r="C1627" t="s">
        <v>33437</v>
      </c>
      <c r="D1627" s="3"/>
      <c r="J1627" t="s">
        <v>33438</v>
      </c>
      <c r="K1627" t="s">
        <v>26311</v>
      </c>
      <c r="L1627" t="s">
        <v>1233</v>
      </c>
      <c r="M1627">
        <v>1</v>
      </c>
      <c r="P1627" s="2" t="s">
        <v>33439</v>
      </c>
      <c r="Q1627" t="s">
        <v>47</v>
      </c>
      <c r="S1627">
        <v>9.5074675977230072E-2</v>
      </c>
      <c r="T1627">
        <v>3.7246488500386482E-4</v>
      </c>
      <c r="U1627">
        <v>2.209247462451458E-2</v>
      </c>
      <c r="V1627">
        <v>1.177225145511329E-3</v>
      </c>
      <c r="W1627">
        <v>1.8300812691450119E-2</v>
      </c>
      <c r="X1627">
        <v>5.4183225147426128E-3</v>
      </c>
      <c r="Y1627">
        <v>2.007575757575757E-2</v>
      </c>
      <c r="Z1627">
        <v>0.156</v>
      </c>
      <c r="AA1627">
        <v>0.11</v>
      </c>
      <c r="AB1627">
        <v>0.73499999999999999</v>
      </c>
      <c r="AC1627">
        <v>0.50849999999999995</v>
      </c>
      <c r="AD1627" t="s">
        <v>48</v>
      </c>
      <c r="AE1627" t="s">
        <v>48</v>
      </c>
      <c r="AF1627" t="s">
        <v>48</v>
      </c>
    </row>
    <row r="1628" spans="1:32" hidden="1" outlineLevel="1" x14ac:dyDescent="0.2">
      <c r="A1628" t="s">
        <v>33440</v>
      </c>
      <c r="B1628" t="s">
        <v>33441</v>
      </c>
      <c r="C1628" t="s">
        <v>33442</v>
      </c>
      <c r="D1628" s="3"/>
      <c r="J1628" t="s">
        <v>33443</v>
      </c>
      <c r="K1628" t="s">
        <v>26311</v>
      </c>
      <c r="L1628" t="s">
        <v>1233</v>
      </c>
      <c r="M1628">
        <v>1</v>
      </c>
      <c r="P1628" s="2" t="s">
        <v>33444</v>
      </c>
      <c r="Q1628" t="s">
        <v>47</v>
      </c>
      <c r="S1628">
        <v>2.8642502729780972E-4</v>
      </c>
      <c r="T1628">
        <v>2.734899908318766E-6</v>
      </c>
      <c r="U1628">
        <v>2.0308048988226801E-5</v>
      </c>
      <c r="V1628">
        <v>5.0811515393434092E-5</v>
      </c>
      <c r="W1628">
        <v>1.2478572898544371E-4</v>
      </c>
      <c r="X1628">
        <v>2.3962440536706708E-5</v>
      </c>
      <c r="Y1628">
        <v>0.5</v>
      </c>
      <c r="Z1628">
        <v>6.8000000000000005E-2</v>
      </c>
      <c r="AA1628">
        <v>0</v>
      </c>
      <c r="AB1628">
        <v>0.93200000000000005</v>
      </c>
      <c r="AC1628">
        <v>0.36120000000000002</v>
      </c>
      <c r="AD1628" t="s">
        <v>48</v>
      </c>
      <c r="AE1628" t="s">
        <v>48</v>
      </c>
      <c r="AF1628" t="s">
        <v>48</v>
      </c>
    </row>
    <row r="1629" spans="1:32" hidden="1" outlineLevel="1" x14ac:dyDescent="0.2">
      <c r="A1629" t="s">
        <v>33445</v>
      </c>
      <c r="B1629" t="s">
        <v>33446</v>
      </c>
      <c r="C1629" t="s">
        <v>33447</v>
      </c>
      <c r="D1629" s="3"/>
      <c r="J1629" t="s">
        <v>33448</v>
      </c>
      <c r="K1629" t="s">
        <v>26311</v>
      </c>
      <c r="L1629" t="s">
        <v>1233</v>
      </c>
      <c r="M1629">
        <v>1</v>
      </c>
      <c r="P1629" s="2" t="s">
        <v>33449</v>
      </c>
      <c r="Q1629" t="s">
        <v>47</v>
      </c>
      <c r="S1629">
        <v>3.836917458102107E-4</v>
      </c>
      <c r="T1629">
        <v>2.2205517780093942E-6</v>
      </c>
      <c r="U1629">
        <v>1.724859066598583E-5</v>
      </c>
      <c r="V1629">
        <v>3.5439294151728973E-5</v>
      </c>
      <c r="W1629">
        <v>1.8345839635003361E-4</v>
      </c>
      <c r="X1629">
        <v>2.8182721507619138E-5</v>
      </c>
      <c r="Y1629">
        <v>0</v>
      </c>
      <c r="Z1629">
        <v>0.11899999999999999</v>
      </c>
      <c r="AA1629">
        <v>0</v>
      </c>
      <c r="AB1629">
        <v>0.88100000000000001</v>
      </c>
      <c r="AC1629">
        <v>0.5423</v>
      </c>
      <c r="AD1629" t="s">
        <v>48</v>
      </c>
      <c r="AE1629" t="s">
        <v>48</v>
      </c>
      <c r="AF1629" t="s">
        <v>48</v>
      </c>
    </row>
    <row r="1630" spans="1:32" hidden="1" outlineLevel="1" x14ac:dyDescent="0.2">
      <c r="A1630" t="s">
        <v>33450</v>
      </c>
      <c r="B1630" t="s">
        <v>33451</v>
      </c>
      <c r="C1630" t="s">
        <v>33452</v>
      </c>
      <c r="D1630" s="3"/>
      <c r="J1630" t="s">
        <v>33453</v>
      </c>
      <c r="K1630" t="s">
        <v>26311</v>
      </c>
      <c r="L1630" t="s">
        <v>1233</v>
      </c>
      <c r="M1630">
        <v>1</v>
      </c>
      <c r="P1630" s="2" t="s">
        <v>33454</v>
      </c>
      <c r="Q1630" t="s">
        <v>47</v>
      </c>
      <c r="S1630">
        <v>1.420456450432539E-3</v>
      </c>
      <c r="T1630">
        <v>6.6586312641447884E-6</v>
      </c>
      <c r="U1630">
        <v>6.2045350205153227E-5</v>
      </c>
      <c r="V1630">
        <v>5.8466350310482078E-5</v>
      </c>
      <c r="W1630">
        <v>6.3326000235974789E-4</v>
      </c>
      <c r="X1630">
        <v>1.1876441567437721E-4</v>
      </c>
      <c r="Y1630">
        <v>4.3181818181818182E-2</v>
      </c>
      <c r="Z1630">
        <v>4.2999999999999997E-2</v>
      </c>
      <c r="AA1630">
        <v>0.04</v>
      </c>
      <c r="AB1630">
        <v>0.91700000000000004</v>
      </c>
      <c r="AC1630">
        <v>-0.19009999999999999</v>
      </c>
      <c r="AD1630" t="s">
        <v>48</v>
      </c>
      <c r="AE1630" t="s">
        <v>48</v>
      </c>
      <c r="AF1630" t="s">
        <v>48</v>
      </c>
    </row>
    <row r="1631" spans="1:32" hidden="1" outlineLevel="1" x14ac:dyDescent="0.2">
      <c r="A1631" t="s">
        <v>33455</v>
      </c>
      <c r="B1631" t="s">
        <v>33456</v>
      </c>
      <c r="C1631" t="s">
        <v>33457</v>
      </c>
      <c r="D1631" s="3"/>
      <c r="J1631" t="s">
        <v>33458</v>
      </c>
      <c r="K1631" t="s">
        <v>26311</v>
      </c>
      <c r="L1631" t="s">
        <v>1233</v>
      </c>
      <c r="M1631">
        <v>1</v>
      </c>
      <c r="P1631" s="2" t="s">
        <v>33459</v>
      </c>
      <c r="Q1631" t="s">
        <v>47</v>
      </c>
      <c r="S1631">
        <v>0.14586438238620761</v>
      </c>
      <c r="T1631">
        <v>8.683149644639343E-6</v>
      </c>
      <c r="U1631">
        <v>1.171233830973506E-3</v>
      </c>
      <c r="V1631">
        <v>4.2871816549450159E-4</v>
      </c>
      <c r="W1631">
        <v>0.1154111176729202</v>
      </c>
      <c r="X1631">
        <v>2.8627269784919918E-4</v>
      </c>
      <c r="Y1631">
        <v>-8.0228758169934647E-2</v>
      </c>
      <c r="Z1631">
        <v>0.06</v>
      </c>
      <c r="AA1631">
        <v>0.154</v>
      </c>
      <c r="AB1631">
        <v>0.78600000000000003</v>
      </c>
      <c r="AC1631">
        <v>-0.9677</v>
      </c>
      <c r="AD1631" t="s">
        <v>48</v>
      </c>
      <c r="AE1631" t="s">
        <v>48</v>
      </c>
      <c r="AF1631" t="s">
        <v>48</v>
      </c>
    </row>
    <row r="1632" spans="1:32" hidden="1" outlineLevel="1" x14ac:dyDescent="0.2">
      <c r="A1632" t="s">
        <v>33460</v>
      </c>
      <c r="B1632" t="s">
        <v>33461</v>
      </c>
      <c r="C1632" t="s">
        <v>33462</v>
      </c>
      <c r="D1632" s="3"/>
      <c r="J1632" t="s">
        <v>33463</v>
      </c>
      <c r="K1632" t="s">
        <v>26311</v>
      </c>
      <c r="L1632" t="s">
        <v>1233</v>
      </c>
      <c r="M1632">
        <v>1</v>
      </c>
      <c r="P1632" s="2" t="s">
        <v>33464</v>
      </c>
      <c r="Q1632" t="s">
        <v>10060</v>
      </c>
      <c r="S1632">
        <v>0.85513836145401001</v>
      </c>
      <c r="T1632">
        <v>2.5589661163394339E-5</v>
      </c>
      <c r="U1632">
        <v>2.147496677935123E-3</v>
      </c>
      <c r="V1632">
        <v>1.209195121191442E-3</v>
      </c>
      <c r="W1632">
        <v>0.74352812767028809</v>
      </c>
      <c r="X1632">
        <v>3.9328361162915831E-4</v>
      </c>
      <c r="Y1632">
        <v>-0.125</v>
      </c>
      <c r="Z1632">
        <v>2.3E-2</v>
      </c>
      <c r="AA1632">
        <v>0.157</v>
      </c>
      <c r="AB1632">
        <v>0.82</v>
      </c>
      <c r="AC1632">
        <v>-0.9405</v>
      </c>
      <c r="AD1632" t="s">
        <v>48</v>
      </c>
      <c r="AE1632" t="s">
        <v>48</v>
      </c>
      <c r="AF1632" t="s">
        <v>48</v>
      </c>
    </row>
    <row r="1633" spans="1:32" hidden="1" outlineLevel="1" x14ac:dyDescent="0.2">
      <c r="A1633" t="s">
        <v>33465</v>
      </c>
      <c r="B1633" t="s">
        <v>33466</v>
      </c>
      <c r="C1633" t="s">
        <v>33467</v>
      </c>
      <c r="D1633" s="3"/>
      <c r="J1633" t="s">
        <v>33468</v>
      </c>
      <c r="K1633" t="s">
        <v>26311</v>
      </c>
      <c r="L1633" t="s">
        <v>1233</v>
      </c>
      <c r="M1633">
        <v>1</v>
      </c>
      <c r="P1633" s="2" t="s">
        <v>33469</v>
      </c>
      <c r="Q1633" t="s">
        <v>10060</v>
      </c>
      <c r="S1633">
        <v>8.7901819497346878E-3</v>
      </c>
      <c r="T1633">
        <v>9.052071618498303E-6</v>
      </c>
      <c r="U1633">
        <v>1.5435146633535621E-4</v>
      </c>
      <c r="V1633">
        <v>2.2895591973792759E-4</v>
      </c>
      <c r="W1633">
        <v>3.810258349403739E-3</v>
      </c>
      <c r="X1633">
        <v>8.1374304136261344E-4</v>
      </c>
      <c r="Y1633">
        <v>0</v>
      </c>
      <c r="Z1633">
        <v>9.5000000000000001E-2</v>
      </c>
      <c r="AA1633">
        <v>0.20200000000000001</v>
      </c>
      <c r="AB1633">
        <v>0.70199999999999996</v>
      </c>
      <c r="AC1633">
        <v>-0.38179999999999997</v>
      </c>
      <c r="AD1633" t="s">
        <v>48</v>
      </c>
      <c r="AE1633" t="s">
        <v>48</v>
      </c>
      <c r="AF1633" t="s">
        <v>48</v>
      </c>
    </row>
    <row r="1634" spans="1:32" hidden="1" outlineLevel="1" x14ac:dyDescent="0.2">
      <c r="A1634" t="s">
        <v>33470</v>
      </c>
      <c r="B1634" t="s">
        <v>33471</v>
      </c>
      <c r="C1634" t="s">
        <v>33472</v>
      </c>
      <c r="D1634" s="3"/>
      <c r="J1634" t="s">
        <v>33473</v>
      </c>
      <c r="K1634" t="s">
        <v>26311</v>
      </c>
      <c r="L1634" t="s">
        <v>1233</v>
      </c>
      <c r="M1634">
        <v>1</v>
      </c>
      <c r="P1634" s="2" t="s">
        <v>33474</v>
      </c>
      <c r="Q1634" t="s">
        <v>47</v>
      </c>
      <c r="S1634">
        <v>0.15487587451934809</v>
      </c>
      <c r="T1634">
        <v>7.6451588029158302E-6</v>
      </c>
      <c r="U1634">
        <v>5.3150637540966272E-4</v>
      </c>
      <c r="V1634">
        <v>1.0366870556026699E-3</v>
      </c>
      <c r="W1634">
        <v>0.11493793129920959</v>
      </c>
      <c r="X1634">
        <v>2.4133540864568201E-4</v>
      </c>
      <c r="Y1634">
        <v>-0.5</v>
      </c>
      <c r="Z1634">
        <v>0</v>
      </c>
      <c r="AA1634">
        <v>0.28399999999999997</v>
      </c>
      <c r="AB1634">
        <v>0.71599999999999997</v>
      </c>
      <c r="AC1634">
        <v>-0.67459999999999998</v>
      </c>
      <c r="AD1634" t="s">
        <v>48</v>
      </c>
      <c r="AE1634" t="s">
        <v>48</v>
      </c>
      <c r="AF1634" t="s">
        <v>48</v>
      </c>
    </row>
    <row r="1635" spans="1:32" hidden="1" outlineLevel="1" x14ac:dyDescent="0.2">
      <c r="A1635" t="s">
        <v>33475</v>
      </c>
      <c r="B1635" t="s">
        <v>33476</v>
      </c>
      <c r="C1635" t="s">
        <v>33477</v>
      </c>
      <c r="D1635" s="3"/>
      <c r="J1635" t="s">
        <v>33478</v>
      </c>
      <c r="K1635" t="s">
        <v>30486</v>
      </c>
      <c r="L1635" t="s">
        <v>1263</v>
      </c>
      <c r="M1635">
        <v>924</v>
      </c>
      <c r="P1635" s="2" t="s">
        <v>33479</v>
      </c>
      <c r="Q1635" t="s">
        <v>47</v>
      </c>
      <c r="S1635">
        <v>0.3892357349395752</v>
      </c>
      <c r="T1635">
        <v>6.2605991843156517E-5</v>
      </c>
      <c r="U1635">
        <v>0.36176130175590521</v>
      </c>
      <c r="V1635">
        <v>2.583543304353952E-3</v>
      </c>
      <c r="W1635">
        <v>5.786500871181488E-2</v>
      </c>
      <c r="X1635">
        <v>1.1023806873708959E-3</v>
      </c>
      <c r="Y1635">
        <v>3.2575990317925803E-2</v>
      </c>
      <c r="Z1635">
        <v>0.106</v>
      </c>
      <c r="AA1635">
        <v>0.157</v>
      </c>
      <c r="AB1635">
        <v>0.73699999999999999</v>
      </c>
      <c r="AC1635">
        <v>-0.97570000000000001</v>
      </c>
      <c r="AD1635" t="s">
        <v>48</v>
      </c>
      <c r="AE1635" t="s">
        <v>48</v>
      </c>
      <c r="AF1635" t="s">
        <v>48</v>
      </c>
    </row>
    <row r="1636" spans="1:32" hidden="1" outlineLevel="1" x14ac:dyDescent="0.2">
      <c r="A1636" t="s">
        <v>33480</v>
      </c>
      <c r="B1636" t="s">
        <v>33481</v>
      </c>
      <c r="C1636" t="s">
        <v>33482</v>
      </c>
      <c r="D1636" s="3"/>
      <c r="J1636" t="s">
        <v>33483</v>
      </c>
      <c r="K1636" t="s">
        <v>30486</v>
      </c>
      <c r="L1636" t="s">
        <v>1263</v>
      </c>
      <c r="M1636">
        <v>54</v>
      </c>
      <c r="P1636" s="2" t="s">
        <v>33484</v>
      </c>
      <c r="Q1636" t="s">
        <v>47</v>
      </c>
      <c r="S1636">
        <v>4.3741715489886701E-4</v>
      </c>
      <c r="T1636">
        <v>2.487214715074515E-6</v>
      </c>
      <c r="U1636">
        <v>2.463664714014158E-5</v>
      </c>
      <c r="V1636">
        <v>3.662842937046662E-5</v>
      </c>
      <c r="W1636">
        <v>1.963626855285838E-4</v>
      </c>
      <c r="X1636">
        <v>1.3900792509957681E-5</v>
      </c>
      <c r="Y1636">
        <v>0.33072916666666657</v>
      </c>
      <c r="Z1636">
        <v>0.30399999999999999</v>
      </c>
      <c r="AA1636">
        <v>2.1000000000000001E-2</v>
      </c>
      <c r="AB1636">
        <v>0.67400000000000004</v>
      </c>
      <c r="AC1636">
        <v>0.94920000000000004</v>
      </c>
      <c r="AD1636" t="s">
        <v>48</v>
      </c>
      <c r="AE1636" t="s">
        <v>48</v>
      </c>
      <c r="AF1636" t="s">
        <v>48</v>
      </c>
    </row>
    <row r="1637" spans="1:32" hidden="1" outlineLevel="1" x14ac:dyDescent="0.2">
      <c r="A1637" t="s">
        <v>33485</v>
      </c>
      <c r="B1637" t="s">
        <v>33486</v>
      </c>
      <c r="C1637" t="s">
        <v>33487</v>
      </c>
      <c r="D1637" s="3"/>
      <c r="J1637" t="s">
        <v>33488</v>
      </c>
      <c r="K1637" t="s">
        <v>30486</v>
      </c>
      <c r="L1637" t="s">
        <v>1263</v>
      </c>
      <c r="M1637">
        <v>2114</v>
      </c>
      <c r="P1637" s="2" t="s">
        <v>33489</v>
      </c>
      <c r="Q1637" t="s">
        <v>47</v>
      </c>
      <c r="S1637">
        <v>4.9478147411718965E-4</v>
      </c>
      <c r="T1637">
        <v>2.0888285234832442E-6</v>
      </c>
      <c r="U1637">
        <v>3.2823994843056432E-5</v>
      </c>
      <c r="V1637">
        <v>4.8387017159257077E-5</v>
      </c>
      <c r="W1637">
        <v>2.4493658565916121E-4</v>
      </c>
      <c r="X1637">
        <v>2.4809158276184459E-5</v>
      </c>
      <c r="Y1637">
        <v>0.14166666666666669</v>
      </c>
      <c r="Z1637">
        <v>0.46600000000000003</v>
      </c>
      <c r="AA1637">
        <v>9.1999999999999998E-2</v>
      </c>
      <c r="AB1637">
        <v>0.442</v>
      </c>
      <c r="AC1637">
        <v>0.8236</v>
      </c>
      <c r="AD1637" t="s">
        <v>48</v>
      </c>
      <c r="AE1637" t="s">
        <v>48</v>
      </c>
      <c r="AF1637" t="s">
        <v>48</v>
      </c>
    </row>
    <row r="1638" spans="1:32" hidden="1" outlineLevel="1" x14ac:dyDescent="0.2">
      <c r="A1638" t="s">
        <v>33490</v>
      </c>
      <c r="B1638" t="s">
        <v>33491</v>
      </c>
      <c r="C1638" t="s">
        <v>16979</v>
      </c>
      <c r="D1638" s="3"/>
      <c r="J1638" t="s">
        <v>33492</v>
      </c>
      <c r="K1638" t="s">
        <v>30486</v>
      </c>
      <c r="L1638" t="s">
        <v>1263</v>
      </c>
      <c r="M1638">
        <v>104</v>
      </c>
      <c r="P1638" s="2" t="s">
        <v>33493</v>
      </c>
      <c r="Q1638" t="s">
        <v>10104</v>
      </c>
      <c r="S1638">
        <v>1.4152133837342261E-2</v>
      </c>
      <c r="T1638">
        <v>6.0465422393463086E-6</v>
      </c>
      <c r="U1638">
        <v>2.5461043696850538E-4</v>
      </c>
      <c r="V1638">
        <v>1.093190076062456E-4</v>
      </c>
      <c r="W1638">
        <v>1.4544878154993061E-2</v>
      </c>
      <c r="X1638">
        <v>6.1319151427596807E-5</v>
      </c>
      <c r="Y1638">
        <v>0.1740362811791383</v>
      </c>
      <c r="Z1638">
        <v>0.128</v>
      </c>
      <c r="AA1638">
        <v>0.10100000000000001</v>
      </c>
      <c r="AB1638">
        <v>0.77100000000000002</v>
      </c>
      <c r="AC1638">
        <v>0.86140000000000005</v>
      </c>
      <c r="AD1638" t="s">
        <v>48</v>
      </c>
      <c r="AE1638" t="s">
        <v>48</v>
      </c>
      <c r="AF1638" t="s">
        <v>48</v>
      </c>
    </row>
    <row r="1639" spans="1:32" hidden="1" outlineLevel="1" x14ac:dyDescent="0.2">
      <c r="A1639" t="s">
        <v>33494</v>
      </c>
      <c r="B1639" t="s">
        <v>33495</v>
      </c>
      <c r="C1639" t="s">
        <v>33496</v>
      </c>
      <c r="D1639" s="3"/>
      <c r="J1639" t="s">
        <v>33497</v>
      </c>
      <c r="K1639" t="s">
        <v>30486</v>
      </c>
      <c r="L1639" t="s">
        <v>1263</v>
      </c>
      <c r="M1639">
        <v>83</v>
      </c>
      <c r="P1639" s="2" t="s">
        <v>33498</v>
      </c>
      <c r="Q1639" t="s">
        <v>47</v>
      </c>
      <c r="S1639">
        <v>9.8048499785363674E-4</v>
      </c>
      <c r="T1639">
        <v>3.4540450997155858E-6</v>
      </c>
      <c r="U1639">
        <v>3.0021303246030581E-5</v>
      </c>
      <c r="V1639">
        <v>7.0843263529241085E-5</v>
      </c>
      <c r="W1639">
        <v>6.030342192389071E-4</v>
      </c>
      <c r="X1639">
        <v>4.402439299155958E-5</v>
      </c>
      <c r="Y1639">
        <v>0.26666666666666672</v>
      </c>
      <c r="Z1639">
        <v>0.189</v>
      </c>
      <c r="AA1639">
        <v>3.9E-2</v>
      </c>
      <c r="AB1639">
        <v>0.77200000000000002</v>
      </c>
      <c r="AC1639">
        <v>0.82210000000000005</v>
      </c>
      <c r="AD1639" t="s">
        <v>48</v>
      </c>
      <c r="AE1639" t="s">
        <v>48</v>
      </c>
      <c r="AF1639" t="s">
        <v>48</v>
      </c>
    </row>
    <row r="1640" spans="1:32" hidden="1" outlineLevel="1" x14ac:dyDescent="0.2">
      <c r="A1640" t="s">
        <v>33499</v>
      </c>
      <c r="B1640" t="s">
        <v>33500</v>
      </c>
      <c r="C1640" t="s">
        <v>33501</v>
      </c>
      <c r="D1640" s="3"/>
      <c r="J1640" t="s">
        <v>33502</v>
      </c>
      <c r="K1640" t="s">
        <v>30486</v>
      </c>
      <c r="L1640" t="s">
        <v>1263</v>
      </c>
      <c r="M1640">
        <v>71</v>
      </c>
      <c r="P1640" s="2" t="s">
        <v>33503</v>
      </c>
      <c r="Q1640" t="s">
        <v>47</v>
      </c>
      <c r="S1640">
        <v>5.4374230094254017E-3</v>
      </c>
      <c r="T1640">
        <v>9.7554102467256598E-6</v>
      </c>
      <c r="U1640">
        <v>7.5269956141710281E-5</v>
      </c>
      <c r="V1640">
        <v>2.3168663028627631E-4</v>
      </c>
      <c r="W1640">
        <v>1.0698711266741161E-3</v>
      </c>
      <c r="X1640">
        <v>1.0409703245386479E-3</v>
      </c>
      <c r="Y1640">
        <v>0</v>
      </c>
      <c r="Z1640">
        <v>0</v>
      </c>
      <c r="AA1640">
        <v>0.14399999999999999</v>
      </c>
      <c r="AB1640">
        <v>0.85599999999999998</v>
      </c>
      <c r="AC1640">
        <v>-0.73509999999999998</v>
      </c>
      <c r="AD1640" t="s">
        <v>48</v>
      </c>
      <c r="AE1640" t="s">
        <v>48</v>
      </c>
      <c r="AF1640" t="s">
        <v>48</v>
      </c>
    </row>
    <row r="1641" spans="1:32" hidden="1" outlineLevel="1" x14ac:dyDescent="0.2">
      <c r="A1641" t="s">
        <v>33504</v>
      </c>
      <c r="B1641" t="s">
        <v>33505</v>
      </c>
      <c r="C1641" t="s">
        <v>33506</v>
      </c>
      <c r="D1641" s="3"/>
      <c r="J1641" t="s">
        <v>33507</v>
      </c>
      <c r="K1641" t="s">
        <v>30486</v>
      </c>
      <c r="L1641" t="s">
        <v>1263</v>
      </c>
      <c r="M1641">
        <v>200</v>
      </c>
      <c r="P1641" s="2" t="s">
        <v>33508</v>
      </c>
      <c r="Q1641" t="s">
        <v>10060</v>
      </c>
      <c r="S1641">
        <v>2.5979455676861107E-4</v>
      </c>
      <c r="T1641">
        <v>2.631111328810221E-6</v>
      </c>
      <c r="U1641">
        <v>1.739212711981963E-5</v>
      </c>
      <c r="V1641">
        <v>4.2067225876962773E-5</v>
      </c>
      <c r="W1641">
        <v>1.276376569876447E-4</v>
      </c>
      <c r="X1641">
        <v>1.604154203960206E-5</v>
      </c>
      <c r="Y1641">
        <v>0.625</v>
      </c>
      <c r="Z1641">
        <v>0.21</v>
      </c>
      <c r="AA1641">
        <v>0</v>
      </c>
      <c r="AB1641">
        <v>0.79</v>
      </c>
      <c r="AC1641">
        <v>0.79010000000000002</v>
      </c>
      <c r="AD1641" t="s">
        <v>48</v>
      </c>
      <c r="AE1641" t="s">
        <v>48</v>
      </c>
      <c r="AF1641" t="s">
        <v>48</v>
      </c>
    </row>
    <row r="1642" spans="1:32" hidden="1" outlineLevel="1" x14ac:dyDescent="0.2">
      <c r="A1642" t="s">
        <v>33509</v>
      </c>
      <c r="B1642" t="s">
        <v>33510</v>
      </c>
      <c r="C1642" t="s">
        <v>28335</v>
      </c>
      <c r="D1642" s="3"/>
      <c r="J1642" t="s">
        <v>33511</v>
      </c>
      <c r="K1642" t="s">
        <v>30486</v>
      </c>
      <c r="L1642" t="s">
        <v>1263</v>
      </c>
      <c r="M1642">
        <v>62</v>
      </c>
      <c r="P1642" s="2" t="s">
        <v>33512</v>
      </c>
      <c r="Q1642" t="s">
        <v>47</v>
      </c>
      <c r="S1642">
        <v>9.514440898783505E-4</v>
      </c>
      <c r="T1642">
        <v>9.7853671832126565E-6</v>
      </c>
      <c r="U1642">
        <v>5.3217645472614088E-5</v>
      </c>
      <c r="V1642">
        <v>1.1442520917626101E-4</v>
      </c>
      <c r="W1642">
        <v>3.176919708494097E-4</v>
      </c>
      <c r="X1642">
        <v>1.388839591527358E-4</v>
      </c>
      <c r="Y1642">
        <v>0.14761904761904759</v>
      </c>
      <c r="Z1642">
        <v>0.14099999999999999</v>
      </c>
      <c r="AA1642">
        <v>1.7999999999999999E-2</v>
      </c>
      <c r="AB1642">
        <v>0.84099999999999997</v>
      </c>
      <c r="AC1642">
        <v>0.94879999999999998</v>
      </c>
      <c r="AD1642" t="s">
        <v>48</v>
      </c>
      <c r="AE1642" t="s">
        <v>48</v>
      </c>
      <c r="AF1642" t="s">
        <v>48</v>
      </c>
    </row>
    <row r="1643" spans="1:32" hidden="1" outlineLevel="1" x14ac:dyDescent="0.2">
      <c r="A1643" t="s">
        <v>33513</v>
      </c>
      <c r="B1643" t="s">
        <v>33514</v>
      </c>
      <c r="C1643" t="s">
        <v>30995</v>
      </c>
      <c r="D1643" s="3"/>
      <c r="J1643" t="s">
        <v>33515</v>
      </c>
      <c r="K1643" t="s">
        <v>30486</v>
      </c>
      <c r="L1643" t="s">
        <v>1263</v>
      </c>
      <c r="M1643">
        <v>40</v>
      </c>
      <c r="P1643" s="2" t="s">
        <v>33516</v>
      </c>
      <c r="Q1643" t="s">
        <v>10258</v>
      </c>
      <c r="S1643">
        <v>3.9670529076829553E-4</v>
      </c>
      <c r="T1643">
        <v>1.9513763618306261E-6</v>
      </c>
      <c r="U1643">
        <v>1.875931411632337E-5</v>
      </c>
      <c r="V1643">
        <v>4.8028341552708298E-5</v>
      </c>
      <c r="W1643">
        <v>1.8239008204545831E-4</v>
      </c>
      <c r="X1643">
        <v>2.3806302124285139E-5</v>
      </c>
      <c r="Y1643">
        <v>0</v>
      </c>
      <c r="Z1643">
        <v>0.253</v>
      </c>
      <c r="AA1643">
        <v>0.14299999999999999</v>
      </c>
      <c r="AB1643">
        <v>0.60399999999999998</v>
      </c>
      <c r="AC1643">
        <v>0.25</v>
      </c>
      <c r="AD1643" t="s">
        <v>48</v>
      </c>
      <c r="AE1643" t="s">
        <v>48</v>
      </c>
      <c r="AF1643" t="s">
        <v>48</v>
      </c>
    </row>
    <row r="1644" spans="1:32" hidden="1" outlineLevel="1" x14ac:dyDescent="0.2">
      <c r="A1644" t="s">
        <v>33517</v>
      </c>
      <c r="B1644" t="s">
        <v>33518</v>
      </c>
      <c r="C1644" t="s">
        <v>33519</v>
      </c>
      <c r="D1644" s="3"/>
      <c r="J1644" t="s">
        <v>33520</v>
      </c>
      <c r="K1644" t="s">
        <v>30486</v>
      </c>
      <c r="L1644" t="s">
        <v>1263</v>
      </c>
      <c r="M1644">
        <v>23</v>
      </c>
      <c r="P1644" s="2" t="s">
        <v>33521</v>
      </c>
      <c r="Q1644" t="s">
        <v>47</v>
      </c>
      <c r="S1644">
        <v>5.6829798268154263E-4</v>
      </c>
      <c r="T1644">
        <v>4.1976140892074909E-6</v>
      </c>
      <c r="U1644">
        <v>2.693200804060325E-5</v>
      </c>
      <c r="V1644">
        <v>4.8550267820246518E-5</v>
      </c>
      <c r="W1644">
        <v>2.5685629225336021E-4</v>
      </c>
      <c r="X1644">
        <v>4.6805173042230308E-5</v>
      </c>
      <c r="Y1644">
        <v>0</v>
      </c>
      <c r="Z1644">
        <v>0.217</v>
      </c>
      <c r="AA1644">
        <v>0</v>
      </c>
      <c r="AB1644">
        <v>0.78300000000000003</v>
      </c>
      <c r="AC1644">
        <v>0.36120000000000002</v>
      </c>
      <c r="AD1644" t="s">
        <v>48</v>
      </c>
      <c r="AE1644" t="s">
        <v>48</v>
      </c>
      <c r="AF1644" t="s">
        <v>48</v>
      </c>
    </row>
    <row r="1645" spans="1:32" hidden="1" outlineLevel="1" x14ac:dyDescent="0.2">
      <c r="A1645" t="s">
        <v>33522</v>
      </c>
      <c r="B1645" t="s">
        <v>33523</v>
      </c>
      <c r="C1645" t="s">
        <v>33524</v>
      </c>
      <c r="D1645" s="3"/>
      <c r="J1645" t="s">
        <v>33525</v>
      </c>
      <c r="K1645" t="s">
        <v>30486</v>
      </c>
      <c r="L1645" t="s">
        <v>1263</v>
      </c>
      <c r="M1645">
        <v>12</v>
      </c>
      <c r="P1645" s="2" t="s">
        <v>33526</v>
      </c>
      <c r="Q1645" t="s">
        <v>47</v>
      </c>
      <c r="S1645">
        <v>0.95587480068206787</v>
      </c>
      <c r="T1645">
        <v>8.9258894149679691E-5</v>
      </c>
      <c r="U1645">
        <v>5.4391335695981979E-2</v>
      </c>
      <c r="V1645">
        <v>8.4348738892003894E-4</v>
      </c>
      <c r="W1645">
        <v>0.92812961339950562</v>
      </c>
      <c r="X1645">
        <v>7.3007046012207866E-4</v>
      </c>
      <c r="Y1645">
        <v>0.39490740740740748</v>
      </c>
      <c r="Z1645">
        <v>0.21199999999999999</v>
      </c>
      <c r="AA1645">
        <v>9.5000000000000001E-2</v>
      </c>
      <c r="AB1645">
        <v>0.69399999999999995</v>
      </c>
      <c r="AC1645">
        <v>0.89159999999999995</v>
      </c>
      <c r="AD1645" t="s">
        <v>48</v>
      </c>
      <c r="AE1645" t="s">
        <v>48</v>
      </c>
      <c r="AF1645" t="s">
        <v>48</v>
      </c>
    </row>
    <row r="1646" spans="1:32" hidden="1" outlineLevel="1" x14ac:dyDescent="0.2">
      <c r="A1646" t="s">
        <v>33527</v>
      </c>
      <c r="B1646" t="s">
        <v>33528</v>
      </c>
      <c r="C1646" t="s">
        <v>33529</v>
      </c>
      <c r="D1646" s="3"/>
      <c r="J1646" t="s">
        <v>33530</v>
      </c>
      <c r="K1646" t="s">
        <v>30486</v>
      </c>
      <c r="L1646" t="s">
        <v>1263</v>
      </c>
      <c r="M1646">
        <v>46</v>
      </c>
      <c r="P1646" s="2" t="s">
        <v>33531</v>
      </c>
      <c r="Q1646" t="s">
        <v>47</v>
      </c>
      <c r="S1646">
        <v>4.6947813825681811E-4</v>
      </c>
      <c r="T1646">
        <v>2.9703674044867512E-6</v>
      </c>
      <c r="U1646">
        <v>2.6065856218338009E-5</v>
      </c>
      <c r="V1646">
        <v>7.6781274401582778E-5</v>
      </c>
      <c r="W1646">
        <v>1.2248604616615921E-4</v>
      </c>
      <c r="X1646">
        <v>7.2112263296730816E-5</v>
      </c>
      <c r="Y1646">
        <v>0</v>
      </c>
      <c r="Z1646">
        <v>0</v>
      </c>
      <c r="AA1646">
        <v>0</v>
      </c>
      <c r="AB1646">
        <v>1</v>
      </c>
      <c r="AC1646">
        <v>0</v>
      </c>
      <c r="AD1646" t="s">
        <v>48</v>
      </c>
      <c r="AE1646" t="s">
        <v>48</v>
      </c>
      <c r="AF1646" t="s">
        <v>48</v>
      </c>
    </row>
    <row r="1647" spans="1:32" hidden="1" outlineLevel="1" x14ac:dyDescent="0.2">
      <c r="A1647" t="s">
        <v>33532</v>
      </c>
      <c r="B1647" t="s">
        <v>33533</v>
      </c>
      <c r="C1647" t="s">
        <v>33534</v>
      </c>
      <c r="D1647" s="3"/>
      <c r="J1647" t="s">
        <v>33535</v>
      </c>
      <c r="K1647" t="s">
        <v>30486</v>
      </c>
      <c r="L1647" t="s">
        <v>1263</v>
      </c>
      <c r="M1647">
        <v>28</v>
      </c>
      <c r="P1647" s="2" t="s">
        <v>33536</v>
      </c>
      <c r="Q1647" t="s">
        <v>47</v>
      </c>
      <c r="Y1647" t="s">
        <v>48</v>
      </c>
      <c r="Z1647" t="s">
        <v>48</v>
      </c>
      <c r="AA1647" t="s">
        <v>48</v>
      </c>
      <c r="AB1647" t="s">
        <v>48</v>
      </c>
      <c r="AC1647" t="s">
        <v>48</v>
      </c>
      <c r="AD1647" t="s">
        <v>48</v>
      </c>
      <c r="AE1647" t="s">
        <v>48</v>
      </c>
      <c r="AF1647" t="s">
        <v>48</v>
      </c>
    </row>
    <row r="1648" spans="1:32" hidden="1" outlineLevel="1" x14ac:dyDescent="0.2">
      <c r="A1648" t="s">
        <v>33537</v>
      </c>
      <c r="B1648" t="s">
        <v>33538</v>
      </c>
      <c r="C1648" t="s">
        <v>33539</v>
      </c>
      <c r="D1648" s="3"/>
      <c r="J1648" t="s">
        <v>33540</v>
      </c>
      <c r="K1648" t="s">
        <v>30486</v>
      </c>
      <c r="L1648" t="s">
        <v>1263</v>
      </c>
      <c r="M1648">
        <v>20</v>
      </c>
      <c r="P1648" s="2" t="s">
        <v>33541</v>
      </c>
      <c r="Q1648" t="s">
        <v>47</v>
      </c>
      <c r="S1648">
        <v>2.932525821961462E-4</v>
      </c>
      <c r="T1648">
        <v>2.5178703708661492E-6</v>
      </c>
      <c r="U1648">
        <v>2.006544855248649E-5</v>
      </c>
      <c r="V1648">
        <v>4.6816065150778741E-5</v>
      </c>
      <c r="W1648">
        <v>1.265465980395675E-4</v>
      </c>
      <c r="X1648">
        <v>2.16979969991371E-5</v>
      </c>
      <c r="Y1648">
        <v>0.8</v>
      </c>
      <c r="Z1648">
        <v>0.40600000000000003</v>
      </c>
      <c r="AA1648">
        <v>0</v>
      </c>
      <c r="AB1648">
        <v>0.59399999999999997</v>
      </c>
      <c r="AC1648">
        <v>0.62490000000000001</v>
      </c>
      <c r="AD1648" t="s">
        <v>48</v>
      </c>
      <c r="AE1648" t="s">
        <v>48</v>
      </c>
      <c r="AF1648" t="s">
        <v>48</v>
      </c>
    </row>
    <row r="1649" spans="1:32" hidden="1" outlineLevel="1" x14ac:dyDescent="0.2">
      <c r="A1649" t="s">
        <v>33542</v>
      </c>
      <c r="B1649" t="s">
        <v>33543</v>
      </c>
      <c r="C1649" t="s">
        <v>33544</v>
      </c>
      <c r="D1649" s="3"/>
      <c r="J1649" t="s">
        <v>33545</v>
      </c>
      <c r="K1649" t="s">
        <v>30486</v>
      </c>
      <c r="L1649" t="s">
        <v>1263</v>
      </c>
      <c r="M1649">
        <v>8</v>
      </c>
      <c r="P1649" s="2" t="s">
        <v>33546</v>
      </c>
      <c r="Q1649" t="s">
        <v>47</v>
      </c>
      <c r="S1649">
        <v>0.55871617794036865</v>
      </c>
      <c r="T1649">
        <v>1.176984587800689E-4</v>
      </c>
      <c r="U1649">
        <v>0.18930703401565549</v>
      </c>
      <c r="V1649">
        <v>1.7075844807550309E-3</v>
      </c>
      <c r="W1649">
        <v>6.7470178008079529E-2</v>
      </c>
      <c r="X1649">
        <v>1.171529525890946E-3</v>
      </c>
      <c r="Y1649">
        <v>-8.7655512655512635E-2</v>
      </c>
      <c r="Z1649">
        <v>0.06</v>
      </c>
      <c r="AA1649">
        <v>0.106</v>
      </c>
      <c r="AB1649">
        <v>0.83499999999999996</v>
      </c>
      <c r="AC1649">
        <v>-0.97940000000000005</v>
      </c>
      <c r="AD1649" t="s">
        <v>48</v>
      </c>
      <c r="AE1649" t="s">
        <v>48</v>
      </c>
      <c r="AF1649" t="s">
        <v>48</v>
      </c>
    </row>
    <row r="1650" spans="1:32" hidden="1" outlineLevel="1" x14ac:dyDescent="0.2">
      <c r="A1650" t="s">
        <v>33547</v>
      </c>
      <c r="B1650" t="s">
        <v>33548</v>
      </c>
      <c r="C1650" t="s">
        <v>31167</v>
      </c>
      <c r="D1650" s="3"/>
      <c r="J1650" t="s">
        <v>33549</v>
      </c>
      <c r="K1650" t="s">
        <v>30486</v>
      </c>
      <c r="L1650" t="s">
        <v>1263</v>
      </c>
      <c r="M1650">
        <v>6</v>
      </c>
      <c r="P1650" s="2" t="s">
        <v>33550</v>
      </c>
      <c r="Q1650" t="s">
        <v>10648</v>
      </c>
      <c r="S1650">
        <v>1.3125318801030521E-3</v>
      </c>
      <c r="T1650">
        <v>6.3591255639039454E-6</v>
      </c>
      <c r="U1650">
        <v>6.917854625498876E-5</v>
      </c>
      <c r="V1650">
        <v>5.1137398259015747E-5</v>
      </c>
      <c r="W1650">
        <v>6.6837709164246917E-4</v>
      </c>
      <c r="X1650">
        <v>6.2885599618311971E-5</v>
      </c>
      <c r="Y1650">
        <v>4.4871794871795033E-3</v>
      </c>
      <c r="Z1650">
        <v>0.12</v>
      </c>
      <c r="AA1650">
        <v>0.19800000000000001</v>
      </c>
      <c r="AB1650">
        <v>0.68200000000000005</v>
      </c>
      <c r="AC1650">
        <v>-0.91259999999999997</v>
      </c>
      <c r="AD1650" t="s">
        <v>48</v>
      </c>
      <c r="AE1650" t="s">
        <v>48</v>
      </c>
      <c r="AF1650" t="s">
        <v>48</v>
      </c>
    </row>
    <row r="1651" spans="1:32" hidden="1" outlineLevel="1" x14ac:dyDescent="0.2">
      <c r="A1651" t="s">
        <v>33551</v>
      </c>
      <c r="B1651" t="s">
        <v>33552</v>
      </c>
      <c r="C1651" t="s">
        <v>33553</v>
      </c>
      <c r="D1651" s="3"/>
      <c r="J1651" t="s">
        <v>33554</v>
      </c>
      <c r="K1651" t="s">
        <v>30486</v>
      </c>
      <c r="L1651" t="s">
        <v>1263</v>
      </c>
      <c r="M1651">
        <v>23</v>
      </c>
      <c r="P1651" s="2" t="s">
        <v>33555</v>
      </c>
      <c r="Q1651" t="s">
        <v>47</v>
      </c>
      <c r="S1651">
        <v>4.9539119936525822E-4</v>
      </c>
      <c r="T1651">
        <v>2.7759185741160759E-6</v>
      </c>
      <c r="U1651">
        <v>1.9450635591056201E-5</v>
      </c>
      <c r="V1651">
        <v>6.3302315538749099E-5</v>
      </c>
      <c r="W1651">
        <v>2.1365334396250549E-4</v>
      </c>
      <c r="X1651">
        <v>3.1933686841512099E-5</v>
      </c>
      <c r="Y1651">
        <v>0</v>
      </c>
      <c r="Z1651">
        <v>0</v>
      </c>
      <c r="AA1651">
        <v>0</v>
      </c>
      <c r="AB1651">
        <v>1</v>
      </c>
      <c r="AC1651">
        <v>0</v>
      </c>
      <c r="AD1651" t="s">
        <v>48</v>
      </c>
      <c r="AE1651" t="s">
        <v>48</v>
      </c>
      <c r="AF1651" t="s">
        <v>48</v>
      </c>
    </row>
    <row r="1652" spans="1:32" hidden="1" outlineLevel="1" x14ac:dyDescent="0.2">
      <c r="A1652" t="s">
        <v>33556</v>
      </c>
      <c r="B1652" t="s">
        <v>33557</v>
      </c>
      <c r="C1652" t="s">
        <v>33558</v>
      </c>
      <c r="D1652" s="3"/>
      <c r="J1652" t="s">
        <v>33559</v>
      </c>
      <c r="K1652" t="s">
        <v>30486</v>
      </c>
      <c r="L1652" t="s">
        <v>1263</v>
      </c>
      <c r="M1652">
        <v>24</v>
      </c>
      <c r="P1652" s="2" t="s">
        <v>33560</v>
      </c>
      <c r="Q1652" t="s">
        <v>10132</v>
      </c>
      <c r="S1652">
        <v>7.2435307083651423E-4</v>
      </c>
      <c r="T1652">
        <v>2.7213761768507538E-6</v>
      </c>
      <c r="U1652">
        <v>3.4703683922998607E-5</v>
      </c>
      <c r="V1652">
        <v>5.580206197919324E-5</v>
      </c>
      <c r="W1652">
        <v>2.184535696869716E-4</v>
      </c>
      <c r="X1652">
        <v>1.088315038941801E-4</v>
      </c>
      <c r="Y1652">
        <v>0</v>
      </c>
      <c r="Z1652">
        <v>0</v>
      </c>
      <c r="AA1652">
        <v>0</v>
      </c>
      <c r="AB1652">
        <v>1</v>
      </c>
      <c r="AC1652">
        <v>0</v>
      </c>
      <c r="AD1652" t="s">
        <v>48</v>
      </c>
      <c r="AE1652" t="s">
        <v>48</v>
      </c>
      <c r="AF1652" t="s">
        <v>48</v>
      </c>
    </row>
    <row r="1653" spans="1:32" hidden="1" outlineLevel="1" x14ac:dyDescent="0.2">
      <c r="A1653" t="s">
        <v>33561</v>
      </c>
      <c r="B1653" t="s">
        <v>33562</v>
      </c>
      <c r="C1653" t="s">
        <v>33563</v>
      </c>
      <c r="D1653" s="3"/>
      <c r="J1653" t="s">
        <v>33564</v>
      </c>
      <c r="K1653" t="s">
        <v>30486</v>
      </c>
      <c r="L1653" t="s">
        <v>1263</v>
      </c>
      <c r="M1653">
        <v>5</v>
      </c>
      <c r="P1653" s="2" t="s">
        <v>33565</v>
      </c>
      <c r="Q1653" t="s">
        <v>10280</v>
      </c>
      <c r="S1653">
        <v>2.7510222047567371E-2</v>
      </c>
      <c r="T1653">
        <v>1.5723595424788069E-5</v>
      </c>
      <c r="U1653">
        <v>6.1154598370194435E-4</v>
      </c>
      <c r="V1653">
        <v>4.0520104812458158E-4</v>
      </c>
      <c r="W1653">
        <v>1.011100690811872E-2</v>
      </c>
      <c r="X1653">
        <v>1.640947535634041E-3</v>
      </c>
      <c r="Y1653">
        <v>0.1214285714285714</v>
      </c>
      <c r="Z1653">
        <v>0.129</v>
      </c>
      <c r="AA1653">
        <v>0.05</v>
      </c>
      <c r="AB1653">
        <v>0.82099999999999995</v>
      </c>
      <c r="AC1653">
        <v>0.95009999999999994</v>
      </c>
      <c r="AD1653" t="s">
        <v>48</v>
      </c>
      <c r="AE1653" t="s">
        <v>48</v>
      </c>
      <c r="AF1653" t="s">
        <v>48</v>
      </c>
    </row>
    <row r="1654" spans="1:32" hidden="1" outlineLevel="1" x14ac:dyDescent="0.2">
      <c r="A1654" t="s">
        <v>33566</v>
      </c>
      <c r="B1654" t="s">
        <v>33567</v>
      </c>
      <c r="C1654" t="s">
        <v>33568</v>
      </c>
      <c r="D1654" s="3"/>
      <c r="J1654" t="s">
        <v>33569</v>
      </c>
      <c r="K1654" t="s">
        <v>30486</v>
      </c>
      <c r="L1654" t="s">
        <v>1263</v>
      </c>
      <c r="M1654">
        <v>6</v>
      </c>
      <c r="P1654" s="2" t="s">
        <v>33570</v>
      </c>
      <c r="Q1654" t="s">
        <v>47</v>
      </c>
      <c r="S1654">
        <v>0.58097845315933228</v>
      </c>
      <c r="T1654">
        <v>8.6188003479037434E-5</v>
      </c>
      <c r="U1654">
        <v>0.51950418949127197</v>
      </c>
      <c r="V1654">
        <v>2.1361785475164652E-3</v>
      </c>
      <c r="W1654">
        <v>8.9348182082176208E-2</v>
      </c>
      <c r="X1654">
        <v>2.1954567637294531E-3</v>
      </c>
      <c r="Y1654">
        <v>1.727272727272729E-2</v>
      </c>
      <c r="Z1654">
        <v>6.6000000000000003E-2</v>
      </c>
      <c r="AA1654">
        <v>0.219</v>
      </c>
      <c r="AB1654">
        <v>0.71499999999999997</v>
      </c>
      <c r="AC1654">
        <v>-0.98660000000000003</v>
      </c>
      <c r="AD1654" t="s">
        <v>48</v>
      </c>
      <c r="AE1654" t="s">
        <v>48</v>
      </c>
      <c r="AF1654" t="s">
        <v>48</v>
      </c>
    </row>
    <row r="1655" spans="1:32" hidden="1" outlineLevel="1" x14ac:dyDescent="0.2">
      <c r="A1655" t="s">
        <v>33571</v>
      </c>
      <c r="B1655" t="s">
        <v>33572</v>
      </c>
      <c r="C1655" t="s">
        <v>31066</v>
      </c>
      <c r="D1655" s="3"/>
      <c r="J1655" t="s">
        <v>33573</v>
      </c>
      <c r="K1655" t="s">
        <v>30486</v>
      </c>
      <c r="L1655" t="s">
        <v>1263</v>
      </c>
      <c r="M1655">
        <v>12</v>
      </c>
      <c r="P1655" s="2" t="s">
        <v>33574</v>
      </c>
      <c r="Q1655" t="s">
        <v>47</v>
      </c>
      <c r="S1655">
        <v>3.976541047450155E-4</v>
      </c>
      <c r="T1655">
        <v>2.02323030862317E-6</v>
      </c>
      <c r="U1655">
        <v>1.7621554434299469E-5</v>
      </c>
      <c r="V1655">
        <v>5.0882208597613499E-5</v>
      </c>
      <c r="W1655">
        <v>1.8104811897501349E-4</v>
      </c>
      <c r="X1655">
        <v>2.0890831365250051E-5</v>
      </c>
      <c r="Y1655">
        <v>0.5</v>
      </c>
      <c r="Z1655">
        <v>0</v>
      </c>
      <c r="AA1655">
        <v>0.19600000000000001</v>
      </c>
      <c r="AB1655">
        <v>0.80400000000000005</v>
      </c>
      <c r="AC1655">
        <v>-0.29599999999999999</v>
      </c>
      <c r="AD1655" t="s">
        <v>48</v>
      </c>
      <c r="AE1655" t="s">
        <v>48</v>
      </c>
      <c r="AF1655" t="s">
        <v>48</v>
      </c>
    </row>
    <row r="1656" spans="1:32" hidden="1" outlineLevel="1" x14ac:dyDescent="0.2">
      <c r="A1656" t="s">
        <v>33575</v>
      </c>
      <c r="B1656" t="s">
        <v>33576</v>
      </c>
      <c r="C1656" t="s">
        <v>19289</v>
      </c>
      <c r="D1656" s="3"/>
      <c r="J1656" t="s">
        <v>33577</v>
      </c>
      <c r="K1656" t="s">
        <v>30486</v>
      </c>
      <c r="L1656" t="s">
        <v>1263</v>
      </c>
      <c r="M1656">
        <v>3</v>
      </c>
      <c r="P1656" s="2" t="s">
        <v>33578</v>
      </c>
      <c r="Q1656" t="s">
        <v>47</v>
      </c>
      <c r="S1656">
        <v>2.7587343356572092E-4</v>
      </c>
      <c r="T1656">
        <v>2.317987991773407E-6</v>
      </c>
      <c r="U1656">
        <v>1.5766134310979399E-5</v>
      </c>
      <c r="V1656">
        <v>4.3996362364850938E-5</v>
      </c>
      <c r="W1656">
        <v>1.3376866991166031E-4</v>
      </c>
      <c r="X1656">
        <v>1.7477905203122649E-5</v>
      </c>
      <c r="Y1656">
        <v>0</v>
      </c>
      <c r="Z1656">
        <v>0.27800000000000002</v>
      </c>
      <c r="AA1656">
        <v>0</v>
      </c>
      <c r="AB1656">
        <v>0.72199999999999998</v>
      </c>
      <c r="AC1656">
        <v>0.40189999999999998</v>
      </c>
      <c r="AD1656" t="s">
        <v>48</v>
      </c>
      <c r="AE1656" t="s">
        <v>48</v>
      </c>
      <c r="AF1656" t="s">
        <v>48</v>
      </c>
    </row>
    <row r="1657" spans="1:32" hidden="1" outlineLevel="1" x14ac:dyDescent="0.2">
      <c r="A1657" t="s">
        <v>33579</v>
      </c>
      <c r="B1657" t="s">
        <v>33580</v>
      </c>
      <c r="C1657" t="s">
        <v>33581</v>
      </c>
      <c r="D1657" s="3"/>
      <c r="J1657" t="s">
        <v>33582</v>
      </c>
      <c r="K1657" t="s">
        <v>30486</v>
      </c>
      <c r="L1657" t="s">
        <v>1263</v>
      </c>
      <c r="M1657">
        <v>3</v>
      </c>
      <c r="P1657" s="2" t="s">
        <v>33583</v>
      </c>
      <c r="Q1657" t="s">
        <v>47</v>
      </c>
      <c r="S1657">
        <v>6.1938248109072447E-4</v>
      </c>
      <c r="T1657">
        <v>5.1739289119723253E-6</v>
      </c>
      <c r="U1657">
        <v>3.1641342502553023E-5</v>
      </c>
      <c r="V1657">
        <v>5.7063822168856859E-5</v>
      </c>
      <c r="W1657">
        <v>2.1378540259320289E-4</v>
      </c>
      <c r="X1657">
        <v>6.0500227846205228E-5</v>
      </c>
      <c r="Y1657">
        <v>0.35</v>
      </c>
      <c r="Z1657">
        <v>0.13600000000000001</v>
      </c>
      <c r="AA1657">
        <v>0</v>
      </c>
      <c r="AB1657">
        <v>0.86399999999999999</v>
      </c>
      <c r="AC1657">
        <v>0.70030000000000003</v>
      </c>
      <c r="AD1657" t="s">
        <v>48</v>
      </c>
      <c r="AE1657" t="s">
        <v>48</v>
      </c>
      <c r="AF1657" t="s">
        <v>48</v>
      </c>
    </row>
    <row r="1658" spans="1:32" hidden="1" outlineLevel="1" x14ac:dyDescent="0.2">
      <c r="A1658" t="s">
        <v>33584</v>
      </c>
      <c r="B1658" t="s">
        <v>33585</v>
      </c>
      <c r="C1658" t="s">
        <v>33586</v>
      </c>
      <c r="D1658" s="3"/>
      <c r="J1658" t="s">
        <v>33587</v>
      </c>
      <c r="K1658" t="s">
        <v>30486</v>
      </c>
      <c r="L1658" t="s">
        <v>1263</v>
      </c>
      <c r="M1658">
        <v>3</v>
      </c>
      <c r="P1658" s="2" t="s">
        <v>33588</v>
      </c>
      <c r="Q1658" t="s">
        <v>47</v>
      </c>
      <c r="S1658">
        <v>1.516467775218189E-3</v>
      </c>
      <c r="T1658">
        <v>2.4236628632934298E-6</v>
      </c>
      <c r="U1658">
        <v>3.5791465052170679E-5</v>
      </c>
      <c r="V1658">
        <v>6.1967060901224613E-5</v>
      </c>
      <c r="W1658">
        <v>6.8739010021090508E-4</v>
      </c>
      <c r="X1658">
        <v>9.5275259809568524E-5</v>
      </c>
      <c r="Y1658">
        <v>0</v>
      </c>
      <c r="Z1658">
        <v>0</v>
      </c>
      <c r="AA1658">
        <v>0.11700000000000001</v>
      </c>
      <c r="AB1658">
        <v>0.88300000000000001</v>
      </c>
      <c r="AC1658">
        <v>-0.39389999999999997</v>
      </c>
      <c r="AD1658" t="s">
        <v>48</v>
      </c>
      <c r="AE1658" t="s">
        <v>48</v>
      </c>
      <c r="AF1658" t="s">
        <v>48</v>
      </c>
    </row>
    <row r="1659" spans="1:32" hidden="1" outlineLevel="1" x14ac:dyDescent="0.2">
      <c r="A1659" t="s">
        <v>33589</v>
      </c>
      <c r="B1659" t="s">
        <v>33590</v>
      </c>
      <c r="C1659" t="s">
        <v>33591</v>
      </c>
      <c r="D1659" s="3"/>
      <c r="J1659" t="s">
        <v>33592</v>
      </c>
      <c r="K1659" t="s">
        <v>30486</v>
      </c>
      <c r="L1659" t="s">
        <v>1263</v>
      </c>
      <c r="M1659">
        <v>3</v>
      </c>
      <c r="P1659" s="2" t="s">
        <v>33593</v>
      </c>
      <c r="Q1659" t="s">
        <v>47</v>
      </c>
      <c r="S1659">
        <v>4.8918591346591711E-4</v>
      </c>
      <c r="T1659">
        <v>8.7286052803392522E-6</v>
      </c>
      <c r="U1659">
        <v>4.4690317736240097E-5</v>
      </c>
      <c r="V1659">
        <v>5.0486887630540878E-5</v>
      </c>
      <c r="W1659">
        <v>1.6017837333492929E-4</v>
      </c>
      <c r="X1659">
        <v>6.3744708313606679E-5</v>
      </c>
      <c r="Y1659">
        <v>0.11461352657004829</v>
      </c>
      <c r="Z1659">
        <v>0.128</v>
      </c>
      <c r="AA1659">
        <v>0.10100000000000001</v>
      </c>
      <c r="AB1659">
        <v>0.77100000000000002</v>
      </c>
      <c r="AC1659">
        <v>0.45200000000000001</v>
      </c>
      <c r="AD1659" t="s">
        <v>48</v>
      </c>
      <c r="AE1659" t="s">
        <v>48</v>
      </c>
      <c r="AF1659" t="s">
        <v>48</v>
      </c>
    </row>
    <row r="1660" spans="1:32" hidden="1" outlineLevel="1" x14ac:dyDescent="0.2">
      <c r="A1660" t="s">
        <v>33594</v>
      </c>
      <c r="B1660" t="s">
        <v>33595</v>
      </c>
      <c r="C1660" t="s">
        <v>33596</v>
      </c>
      <c r="D1660" s="3"/>
      <c r="J1660" t="s">
        <v>33597</v>
      </c>
      <c r="K1660" t="s">
        <v>30486</v>
      </c>
      <c r="L1660" t="s">
        <v>1263</v>
      </c>
      <c r="M1660">
        <v>3</v>
      </c>
      <c r="P1660" s="2" t="s">
        <v>33598</v>
      </c>
      <c r="Q1660" t="s">
        <v>47</v>
      </c>
      <c r="S1660">
        <v>5.001286044716835E-2</v>
      </c>
      <c r="T1660">
        <v>2.8936123271705579E-5</v>
      </c>
      <c r="U1660">
        <v>2.6023087557405229E-3</v>
      </c>
      <c r="V1660">
        <v>2.545322990044951E-3</v>
      </c>
      <c r="W1660">
        <v>6.7474530078470707E-3</v>
      </c>
      <c r="X1660">
        <v>1.2967630755156281E-3</v>
      </c>
      <c r="Y1660">
        <v>0.1645833333333333</v>
      </c>
      <c r="Z1660">
        <v>0.14299999999999999</v>
      </c>
      <c r="AA1660">
        <v>0.05</v>
      </c>
      <c r="AB1660">
        <v>0.80700000000000005</v>
      </c>
      <c r="AC1660">
        <v>0.85350000000000004</v>
      </c>
      <c r="AD1660" t="s">
        <v>48</v>
      </c>
      <c r="AE1660" t="s">
        <v>48</v>
      </c>
      <c r="AF1660" t="s">
        <v>48</v>
      </c>
    </row>
    <row r="1661" spans="1:32" hidden="1" outlineLevel="1" x14ac:dyDescent="0.2">
      <c r="A1661" t="s">
        <v>33599</v>
      </c>
      <c r="B1661" t="s">
        <v>33600</v>
      </c>
      <c r="C1661" t="s">
        <v>21418</v>
      </c>
      <c r="D1661" s="3"/>
      <c r="J1661" t="s">
        <v>33601</v>
      </c>
      <c r="K1661" t="s">
        <v>30486</v>
      </c>
      <c r="L1661" t="s">
        <v>1263</v>
      </c>
      <c r="M1661">
        <v>3</v>
      </c>
      <c r="P1661" s="2" t="s">
        <v>33602</v>
      </c>
      <c r="Q1661" t="s">
        <v>47</v>
      </c>
      <c r="S1661">
        <v>1.0359634179621931E-3</v>
      </c>
      <c r="T1661">
        <v>1.498741130490089E-5</v>
      </c>
      <c r="U1661">
        <v>6.6487627918832004E-5</v>
      </c>
      <c r="V1661">
        <v>1.5076408453751361E-4</v>
      </c>
      <c r="W1661">
        <v>3.1992106232792139E-4</v>
      </c>
      <c r="X1661">
        <v>1.443578366888687E-4</v>
      </c>
      <c r="Y1661">
        <v>-4.8484848484848492E-2</v>
      </c>
      <c r="Z1661">
        <v>6.7000000000000004E-2</v>
      </c>
      <c r="AA1661">
        <v>5.3999999999999999E-2</v>
      </c>
      <c r="AB1661">
        <v>0.879</v>
      </c>
      <c r="AC1661">
        <v>0.66159999999999997</v>
      </c>
      <c r="AD1661" t="s">
        <v>48</v>
      </c>
      <c r="AE1661" t="s">
        <v>48</v>
      </c>
      <c r="AF1661" t="s">
        <v>48</v>
      </c>
    </row>
    <row r="1662" spans="1:32" hidden="1" outlineLevel="1" x14ac:dyDescent="0.2">
      <c r="A1662" t="s">
        <v>33603</v>
      </c>
      <c r="B1662" t="s">
        <v>33604</v>
      </c>
      <c r="C1662" t="s">
        <v>33605</v>
      </c>
      <c r="D1662" s="3"/>
      <c r="J1662" t="s">
        <v>33606</v>
      </c>
      <c r="K1662" t="s">
        <v>30486</v>
      </c>
      <c r="L1662" t="s">
        <v>1263</v>
      </c>
      <c r="M1662">
        <v>3</v>
      </c>
      <c r="P1662" s="2" t="s">
        <v>33607</v>
      </c>
      <c r="Q1662" t="s">
        <v>24466</v>
      </c>
      <c r="S1662">
        <v>4.3924115598201752E-3</v>
      </c>
      <c r="T1662">
        <v>1.5621588318026621E-5</v>
      </c>
      <c r="U1662">
        <v>6.5740826539695263E-4</v>
      </c>
      <c r="V1662">
        <v>1.9141651864629239E-4</v>
      </c>
      <c r="W1662">
        <v>1.090461621060967E-3</v>
      </c>
      <c r="X1662">
        <v>3.7059109308756888E-4</v>
      </c>
      <c r="Y1662">
        <v>3.9285714285714292E-2</v>
      </c>
      <c r="Z1662">
        <v>0</v>
      </c>
      <c r="AA1662">
        <v>0.13400000000000001</v>
      </c>
      <c r="AB1662">
        <v>0.86599999999999999</v>
      </c>
      <c r="AC1662">
        <v>-0.89390000000000003</v>
      </c>
      <c r="AD1662" t="s">
        <v>48</v>
      </c>
      <c r="AE1662" t="s">
        <v>48</v>
      </c>
      <c r="AF1662" t="s">
        <v>48</v>
      </c>
    </row>
    <row r="1663" spans="1:32" hidden="1" outlineLevel="1" x14ac:dyDescent="0.2">
      <c r="A1663" t="s">
        <v>33608</v>
      </c>
      <c r="B1663" t="s">
        <v>33609</v>
      </c>
      <c r="C1663" t="s">
        <v>33610</v>
      </c>
      <c r="D1663" s="3"/>
      <c r="J1663" t="s">
        <v>33611</v>
      </c>
      <c r="K1663" t="s">
        <v>30486</v>
      </c>
      <c r="L1663" t="s">
        <v>1263</v>
      </c>
      <c r="M1663">
        <v>2</v>
      </c>
      <c r="P1663" s="2" t="s">
        <v>33612</v>
      </c>
      <c r="Q1663" t="s">
        <v>47</v>
      </c>
      <c r="S1663">
        <v>5.2373076323419809E-4</v>
      </c>
      <c r="T1663">
        <v>3.5452947031444641E-6</v>
      </c>
      <c r="U1663">
        <v>3.2117819500854239E-5</v>
      </c>
      <c r="V1663">
        <v>3.5300796298542991E-5</v>
      </c>
      <c r="W1663">
        <v>2.366406697547063E-4</v>
      </c>
      <c r="X1663">
        <v>3.5326625948073342E-5</v>
      </c>
      <c r="Y1663">
        <v>1</v>
      </c>
      <c r="Z1663">
        <v>0.27800000000000002</v>
      </c>
      <c r="AA1663">
        <v>0</v>
      </c>
      <c r="AB1663">
        <v>0.72199999999999998</v>
      </c>
      <c r="AC1663">
        <v>0.80910000000000004</v>
      </c>
      <c r="AD1663" t="s">
        <v>48</v>
      </c>
      <c r="AE1663" t="s">
        <v>48</v>
      </c>
      <c r="AF1663" t="s">
        <v>48</v>
      </c>
    </row>
    <row r="1664" spans="1:32" hidden="1" outlineLevel="1" x14ac:dyDescent="0.2">
      <c r="A1664" t="s">
        <v>33613</v>
      </c>
      <c r="B1664" t="s">
        <v>33614</v>
      </c>
      <c r="C1664" t="s">
        <v>33615</v>
      </c>
      <c r="D1664" s="3"/>
      <c r="J1664" t="s">
        <v>33616</v>
      </c>
      <c r="K1664" t="s">
        <v>30486</v>
      </c>
      <c r="L1664" t="s">
        <v>1263</v>
      </c>
      <c r="M1664">
        <v>2</v>
      </c>
      <c r="P1664" s="2" t="s">
        <v>33617</v>
      </c>
      <c r="Q1664" t="s">
        <v>10060</v>
      </c>
      <c r="S1664">
        <v>9.2944910284131765E-4</v>
      </c>
      <c r="T1664">
        <v>2.4229277642007219E-6</v>
      </c>
      <c r="U1664">
        <v>3.4131542633986101E-5</v>
      </c>
      <c r="V1664">
        <v>8.4296385466586798E-5</v>
      </c>
      <c r="W1664">
        <v>3.0455432715825742E-4</v>
      </c>
      <c r="X1664">
        <v>7.7296477684285492E-5</v>
      </c>
      <c r="Y1664">
        <v>0.23958333333333329</v>
      </c>
      <c r="Z1664">
        <v>0.13200000000000001</v>
      </c>
      <c r="AA1664">
        <v>0</v>
      </c>
      <c r="AB1664">
        <v>0.86799999999999999</v>
      </c>
      <c r="AC1664">
        <v>0.22439999999999999</v>
      </c>
      <c r="AD1664" t="s">
        <v>48</v>
      </c>
      <c r="AE1664" t="s">
        <v>48</v>
      </c>
      <c r="AF1664" t="s">
        <v>48</v>
      </c>
    </row>
    <row r="1665" spans="1:32" hidden="1" outlineLevel="1" x14ac:dyDescent="0.2">
      <c r="A1665" t="s">
        <v>33618</v>
      </c>
      <c r="B1665" t="s">
        <v>33619</v>
      </c>
      <c r="C1665" t="s">
        <v>32380</v>
      </c>
      <c r="D1665" s="3"/>
      <c r="J1665" t="s">
        <v>33620</v>
      </c>
      <c r="K1665" t="s">
        <v>30486</v>
      </c>
      <c r="L1665" t="s">
        <v>1263</v>
      </c>
      <c r="M1665">
        <v>2</v>
      </c>
      <c r="P1665" s="2" t="s">
        <v>33621</v>
      </c>
      <c r="Q1665" t="s">
        <v>47</v>
      </c>
      <c r="S1665">
        <v>3.0917787807993591E-4</v>
      </c>
      <c r="T1665">
        <v>2.417563791823341E-6</v>
      </c>
      <c r="U1665">
        <v>1.69101058418164E-5</v>
      </c>
      <c r="V1665">
        <v>4.6981993364170187E-5</v>
      </c>
      <c r="W1665">
        <v>1.387510565109551E-4</v>
      </c>
      <c r="X1665">
        <v>1.91506933333585E-5</v>
      </c>
      <c r="Y1665">
        <v>0.1111111111111111</v>
      </c>
      <c r="Z1665">
        <v>0.214</v>
      </c>
      <c r="AA1665">
        <v>0.153</v>
      </c>
      <c r="AB1665">
        <v>0.63200000000000001</v>
      </c>
      <c r="AC1665">
        <v>0.1298</v>
      </c>
      <c r="AD1665" t="s">
        <v>48</v>
      </c>
      <c r="AE1665" t="s">
        <v>48</v>
      </c>
      <c r="AF1665" t="s">
        <v>48</v>
      </c>
    </row>
    <row r="1666" spans="1:32" hidden="1" outlineLevel="1" x14ac:dyDescent="0.2">
      <c r="A1666" t="s">
        <v>33622</v>
      </c>
      <c r="B1666" t="s">
        <v>33623</v>
      </c>
      <c r="C1666" t="s">
        <v>33624</v>
      </c>
      <c r="D1666" s="3"/>
      <c r="J1666" t="s">
        <v>33625</v>
      </c>
      <c r="K1666" t="s">
        <v>30486</v>
      </c>
      <c r="L1666" t="s">
        <v>1263</v>
      </c>
      <c r="M1666">
        <v>2</v>
      </c>
      <c r="P1666" s="2" t="s">
        <v>33626</v>
      </c>
      <c r="Q1666" t="s">
        <v>47</v>
      </c>
      <c r="S1666">
        <v>4.334264958743006E-4</v>
      </c>
      <c r="T1666">
        <v>1.703494035609765E-6</v>
      </c>
      <c r="U1666">
        <v>1.8615017324918881E-5</v>
      </c>
      <c r="V1666">
        <v>4.3127984099555761E-5</v>
      </c>
      <c r="W1666">
        <v>2.2529043781105429E-4</v>
      </c>
      <c r="X1666">
        <v>1.9905068256775849E-5</v>
      </c>
      <c r="Y1666">
        <v>0.5</v>
      </c>
      <c r="Z1666">
        <v>0.153</v>
      </c>
      <c r="AA1666">
        <v>0</v>
      </c>
      <c r="AB1666">
        <v>0.84699999999999998</v>
      </c>
      <c r="AC1666">
        <v>0.44040000000000001</v>
      </c>
      <c r="AD1666" t="s">
        <v>48</v>
      </c>
      <c r="AE1666" t="s">
        <v>48</v>
      </c>
      <c r="AF1666" t="s">
        <v>48</v>
      </c>
    </row>
    <row r="1667" spans="1:32" hidden="1" outlineLevel="1" x14ac:dyDescent="0.2">
      <c r="A1667" t="s">
        <v>33627</v>
      </c>
      <c r="B1667" t="s">
        <v>33628</v>
      </c>
      <c r="C1667" t="s">
        <v>33629</v>
      </c>
      <c r="D1667" s="3"/>
      <c r="J1667" t="s">
        <v>33630</v>
      </c>
      <c r="K1667" t="s">
        <v>30486</v>
      </c>
      <c r="L1667" t="s">
        <v>1263</v>
      </c>
      <c r="M1667">
        <v>2</v>
      </c>
      <c r="P1667" s="2" t="s">
        <v>33631</v>
      </c>
      <c r="Q1667" t="s">
        <v>10060</v>
      </c>
      <c r="S1667">
        <v>4.2326105758547783E-3</v>
      </c>
      <c r="T1667">
        <v>7.4320105341030276E-6</v>
      </c>
      <c r="U1667">
        <v>6.4244450186379254E-5</v>
      </c>
      <c r="V1667">
        <v>1.2520360178314149E-4</v>
      </c>
      <c r="W1667">
        <v>1.780701335519552E-3</v>
      </c>
      <c r="X1667">
        <v>1.713096571620554E-4</v>
      </c>
      <c r="Y1667">
        <v>0.33750000000000002</v>
      </c>
      <c r="Z1667">
        <v>0.114</v>
      </c>
      <c r="AA1667">
        <v>0.125</v>
      </c>
      <c r="AB1667">
        <v>0.76100000000000001</v>
      </c>
      <c r="AC1667">
        <v>-0.40260000000000001</v>
      </c>
      <c r="AD1667" t="s">
        <v>48</v>
      </c>
      <c r="AE1667" t="s">
        <v>48</v>
      </c>
      <c r="AF1667" t="s">
        <v>48</v>
      </c>
    </row>
    <row r="1668" spans="1:32" hidden="1" outlineLevel="1" x14ac:dyDescent="0.2">
      <c r="A1668" t="s">
        <v>33632</v>
      </c>
      <c r="B1668" t="s">
        <v>33633</v>
      </c>
      <c r="C1668" t="s">
        <v>33634</v>
      </c>
      <c r="D1668" s="3"/>
      <c r="J1668" t="s">
        <v>33635</v>
      </c>
      <c r="K1668" t="s">
        <v>30486</v>
      </c>
      <c r="L1668" t="s">
        <v>1263</v>
      </c>
      <c r="M1668">
        <v>2</v>
      </c>
      <c r="P1668" s="2" t="s">
        <v>33636</v>
      </c>
      <c r="Q1668" t="s">
        <v>47</v>
      </c>
      <c r="S1668">
        <v>5.1577850244939327E-3</v>
      </c>
      <c r="T1668">
        <v>2.285448681504931E-5</v>
      </c>
      <c r="U1668">
        <v>1.499274367233738E-4</v>
      </c>
      <c r="V1668">
        <v>2.2379799338523301E-4</v>
      </c>
      <c r="W1668">
        <v>8.3712022751569748E-4</v>
      </c>
      <c r="X1668">
        <v>2.087592845782638E-3</v>
      </c>
      <c r="Y1668">
        <v>0.45</v>
      </c>
      <c r="Z1668">
        <v>0.183</v>
      </c>
      <c r="AA1668">
        <v>0.09</v>
      </c>
      <c r="AB1668">
        <v>0.72699999999999998</v>
      </c>
      <c r="AC1668">
        <v>0.86180000000000001</v>
      </c>
      <c r="AD1668" t="s">
        <v>48</v>
      </c>
      <c r="AE1668" t="s">
        <v>48</v>
      </c>
      <c r="AF1668" t="s">
        <v>48</v>
      </c>
    </row>
    <row r="1669" spans="1:32" hidden="1" outlineLevel="1" x14ac:dyDescent="0.2">
      <c r="A1669" t="s">
        <v>33637</v>
      </c>
      <c r="B1669" t="s">
        <v>33638</v>
      </c>
      <c r="C1669" t="s">
        <v>33639</v>
      </c>
      <c r="D1669" s="3"/>
      <c r="J1669" t="s">
        <v>33640</v>
      </c>
      <c r="K1669" t="s">
        <v>30486</v>
      </c>
      <c r="L1669" t="s">
        <v>1263</v>
      </c>
      <c r="M1669">
        <v>2</v>
      </c>
      <c r="P1669" s="2" t="s">
        <v>33641</v>
      </c>
      <c r="Q1669" t="s">
        <v>47</v>
      </c>
      <c r="S1669">
        <v>8.5757620399817824E-4</v>
      </c>
      <c r="T1669">
        <v>1.078797231457429E-5</v>
      </c>
      <c r="U1669">
        <v>4.8328678531106561E-5</v>
      </c>
      <c r="V1669">
        <v>1.10491419036407E-4</v>
      </c>
      <c r="W1669">
        <v>2.5750999338924879E-4</v>
      </c>
      <c r="X1669">
        <v>1.096524720196612E-4</v>
      </c>
      <c r="Y1669">
        <v>2.4999999999999991E-2</v>
      </c>
      <c r="Z1669">
        <v>9.9000000000000005E-2</v>
      </c>
      <c r="AA1669">
        <v>0.09</v>
      </c>
      <c r="AB1669">
        <v>0.81100000000000005</v>
      </c>
      <c r="AC1669">
        <v>1.41E-2</v>
      </c>
      <c r="AD1669" t="s">
        <v>48</v>
      </c>
      <c r="AE1669" t="s">
        <v>48</v>
      </c>
      <c r="AF1669" t="s">
        <v>48</v>
      </c>
    </row>
    <row r="1670" spans="1:32" hidden="1" outlineLevel="1" x14ac:dyDescent="0.2">
      <c r="A1670" t="s">
        <v>33642</v>
      </c>
      <c r="B1670" t="s">
        <v>33643</v>
      </c>
      <c r="C1670" t="s">
        <v>33644</v>
      </c>
      <c r="D1670" s="3"/>
      <c r="J1670" t="s">
        <v>33645</v>
      </c>
      <c r="K1670" t="s">
        <v>30486</v>
      </c>
      <c r="L1670" t="s">
        <v>1263</v>
      </c>
      <c r="M1670">
        <v>2</v>
      </c>
      <c r="P1670" s="2" t="s">
        <v>33646</v>
      </c>
      <c r="Q1670" t="s">
        <v>47</v>
      </c>
      <c r="S1670">
        <v>1.1334151495248079E-3</v>
      </c>
      <c r="T1670">
        <v>4.0173586057790089E-6</v>
      </c>
      <c r="U1670">
        <v>6.0044614656362683E-5</v>
      </c>
      <c r="V1670">
        <v>1.4497735537588599E-4</v>
      </c>
      <c r="W1670">
        <v>4.620425752364099E-4</v>
      </c>
      <c r="X1670">
        <v>6.7846296587958932E-5</v>
      </c>
      <c r="Y1670">
        <v>0.29444444444444451</v>
      </c>
      <c r="Z1670">
        <v>0.129</v>
      </c>
      <c r="AA1670">
        <v>0.17</v>
      </c>
      <c r="AB1670">
        <v>0.70099999999999996</v>
      </c>
      <c r="AC1670">
        <v>-0.55249999999999999</v>
      </c>
      <c r="AD1670" t="s">
        <v>48</v>
      </c>
      <c r="AE1670" t="s">
        <v>48</v>
      </c>
      <c r="AF1670" t="s">
        <v>48</v>
      </c>
    </row>
    <row r="1671" spans="1:32" hidden="1" outlineLevel="1" x14ac:dyDescent="0.2">
      <c r="A1671" t="s">
        <v>33647</v>
      </c>
      <c r="B1671" t="s">
        <v>33648</v>
      </c>
      <c r="C1671" t="s">
        <v>33649</v>
      </c>
      <c r="D1671" s="3"/>
      <c r="J1671" t="s">
        <v>33650</v>
      </c>
      <c r="K1671" t="s">
        <v>30486</v>
      </c>
      <c r="L1671" t="s">
        <v>1263</v>
      </c>
      <c r="M1671">
        <v>2</v>
      </c>
      <c r="P1671" s="2" t="s">
        <v>33651</v>
      </c>
      <c r="Q1671" t="s">
        <v>47</v>
      </c>
      <c r="S1671">
        <v>6.5831205574795604E-4</v>
      </c>
      <c r="T1671">
        <v>1.0750773071777081E-5</v>
      </c>
      <c r="U1671">
        <v>5.1128186896676198E-5</v>
      </c>
      <c r="V1671">
        <v>9.8596916359383613E-5</v>
      </c>
      <c r="W1671">
        <v>2.1403953724075109E-4</v>
      </c>
      <c r="X1671">
        <v>8.165944745996967E-5</v>
      </c>
      <c r="Y1671">
        <v>0.125</v>
      </c>
      <c r="Z1671">
        <v>4.9000000000000002E-2</v>
      </c>
      <c r="AA1671">
        <v>2.4E-2</v>
      </c>
      <c r="AB1671">
        <v>0.92700000000000005</v>
      </c>
      <c r="AC1671">
        <v>0.28489999999999999</v>
      </c>
      <c r="AD1671" t="s">
        <v>48</v>
      </c>
      <c r="AE1671" t="s">
        <v>48</v>
      </c>
      <c r="AF1671" t="s">
        <v>48</v>
      </c>
    </row>
    <row r="1672" spans="1:32" hidden="1" outlineLevel="1" x14ac:dyDescent="0.2">
      <c r="A1672" t="s">
        <v>33652</v>
      </c>
      <c r="B1672" t="s">
        <v>33653</v>
      </c>
      <c r="C1672" t="s">
        <v>33654</v>
      </c>
      <c r="D1672" s="3"/>
      <c r="J1672" t="s">
        <v>33655</v>
      </c>
      <c r="K1672" t="s">
        <v>30486</v>
      </c>
      <c r="L1672" t="s">
        <v>1263</v>
      </c>
      <c r="M1672">
        <v>3</v>
      </c>
      <c r="P1672" s="2" t="s">
        <v>33656</v>
      </c>
      <c r="Q1672" t="s">
        <v>47</v>
      </c>
      <c r="S1672">
        <v>0.1087897270917892</v>
      </c>
      <c r="T1672">
        <v>2.129651875293348E-5</v>
      </c>
      <c r="U1672">
        <v>4.2949505150318153E-2</v>
      </c>
      <c r="V1672">
        <v>9.900582954287529E-4</v>
      </c>
      <c r="W1672">
        <v>2.5694826617836949E-2</v>
      </c>
      <c r="X1672">
        <v>7.7874440466985106E-4</v>
      </c>
      <c r="Y1672">
        <v>0.1224489795918367</v>
      </c>
      <c r="Z1672">
        <v>0.153</v>
      </c>
      <c r="AA1672">
        <v>0.114</v>
      </c>
      <c r="AB1672">
        <v>0.73399999999999999</v>
      </c>
      <c r="AC1672">
        <v>0.31640000000000001</v>
      </c>
      <c r="AD1672" t="s">
        <v>48</v>
      </c>
      <c r="AE1672" t="s">
        <v>48</v>
      </c>
      <c r="AF1672" t="s">
        <v>48</v>
      </c>
    </row>
    <row r="1673" spans="1:32" hidden="1" outlineLevel="1" x14ac:dyDescent="0.2">
      <c r="A1673" t="s">
        <v>33657</v>
      </c>
      <c r="B1673" t="s">
        <v>33658</v>
      </c>
      <c r="C1673" t="s">
        <v>33659</v>
      </c>
      <c r="D1673" s="3"/>
      <c r="J1673" t="s">
        <v>33660</v>
      </c>
      <c r="K1673" t="s">
        <v>30486</v>
      </c>
      <c r="L1673" t="s">
        <v>1263</v>
      </c>
      <c r="M1673">
        <v>2</v>
      </c>
      <c r="P1673" s="2" t="s">
        <v>33661</v>
      </c>
      <c r="Q1673" t="s">
        <v>47</v>
      </c>
      <c r="S1673">
        <v>1.6261247219517829E-3</v>
      </c>
      <c r="T1673">
        <v>1.147785951616243E-5</v>
      </c>
      <c r="U1673">
        <v>1.2333516497164959E-4</v>
      </c>
      <c r="V1673">
        <v>1.602630072738975E-4</v>
      </c>
      <c r="W1673">
        <v>3.6159847513772553E-4</v>
      </c>
      <c r="X1673">
        <v>4.030361887998879E-4</v>
      </c>
      <c r="Y1673">
        <v>0.2279829545454545</v>
      </c>
      <c r="Z1673">
        <v>7.1999999999999995E-2</v>
      </c>
      <c r="AA1673">
        <v>0.04</v>
      </c>
      <c r="AB1673">
        <v>0.88800000000000001</v>
      </c>
      <c r="AC1673">
        <v>0.3246</v>
      </c>
      <c r="AD1673" t="s">
        <v>48</v>
      </c>
      <c r="AE1673" t="s">
        <v>48</v>
      </c>
      <c r="AF1673" t="s">
        <v>48</v>
      </c>
    </row>
    <row r="1674" spans="1:32" hidden="1" outlineLevel="1" x14ac:dyDescent="0.2">
      <c r="A1674" t="s">
        <v>33662</v>
      </c>
      <c r="B1674" t="s">
        <v>33663</v>
      </c>
      <c r="C1674" t="s">
        <v>33664</v>
      </c>
      <c r="D1674" s="3"/>
      <c r="J1674" t="s">
        <v>33665</v>
      </c>
      <c r="K1674" t="s">
        <v>30486</v>
      </c>
      <c r="L1674" t="s">
        <v>1263</v>
      </c>
      <c r="M1674">
        <v>0</v>
      </c>
      <c r="P1674" s="2" t="s">
        <v>33666</v>
      </c>
      <c r="Q1674" t="s">
        <v>47</v>
      </c>
      <c r="Y1674" t="s">
        <v>48</v>
      </c>
      <c r="Z1674" t="s">
        <v>48</v>
      </c>
      <c r="AA1674" t="s">
        <v>48</v>
      </c>
      <c r="AB1674" t="s">
        <v>48</v>
      </c>
      <c r="AC1674" t="s">
        <v>48</v>
      </c>
      <c r="AD1674" t="s">
        <v>48</v>
      </c>
      <c r="AE1674" t="s">
        <v>48</v>
      </c>
      <c r="AF1674" t="s">
        <v>48</v>
      </c>
    </row>
    <row r="1675" spans="1:32" hidden="1" outlineLevel="1" x14ac:dyDescent="0.2">
      <c r="A1675" t="s">
        <v>33667</v>
      </c>
      <c r="B1675" t="s">
        <v>33668</v>
      </c>
      <c r="C1675" t="s">
        <v>33669</v>
      </c>
      <c r="D1675" s="3"/>
      <c r="J1675" t="s">
        <v>33670</v>
      </c>
      <c r="K1675" t="s">
        <v>30486</v>
      </c>
      <c r="L1675" t="s">
        <v>1263</v>
      </c>
      <c r="M1675">
        <v>-1</v>
      </c>
      <c r="P1675" s="2" t="s">
        <v>33671</v>
      </c>
      <c r="Q1675" t="s">
        <v>47</v>
      </c>
      <c r="Y1675" t="s">
        <v>48</v>
      </c>
      <c r="Z1675" t="s">
        <v>48</v>
      </c>
      <c r="AA1675" t="s">
        <v>48</v>
      </c>
      <c r="AB1675" t="s">
        <v>48</v>
      </c>
      <c r="AC1675" t="s">
        <v>48</v>
      </c>
      <c r="AD1675" t="s">
        <v>48</v>
      </c>
      <c r="AE1675" t="s">
        <v>48</v>
      </c>
      <c r="AF1675" t="s">
        <v>48</v>
      </c>
    </row>
    <row r="1676" spans="1:32" hidden="1" outlineLevel="1" x14ac:dyDescent="0.2">
      <c r="A1676" t="s">
        <v>33672</v>
      </c>
      <c r="B1676" t="s">
        <v>33673</v>
      </c>
      <c r="C1676" t="s">
        <v>33674</v>
      </c>
      <c r="D1676" s="3"/>
      <c r="J1676" t="s">
        <v>33675</v>
      </c>
      <c r="K1676" t="s">
        <v>30486</v>
      </c>
      <c r="L1676" t="s">
        <v>1263</v>
      </c>
      <c r="M1676">
        <v>0</v>
      </c>
      <c r="P1676" s="2" t="s">
        <v>33676</v>
      </c>
      <c r="Q1676" t="s">
        <v>47</v>
      </c>
      <c r="S1676">
        <v>3.3416226506233221E-4</v>
      </c>
      <c r="T1676">
        <v>2.6318894015275869E-6</v>
      </c>
      <c r="U1676">
        <v>2.4232667783508081E-5</v>
      </c>
      <c r="V1676">
        <v>5.8523695770418271E-5</v>
      </c>
      <c r="W1676">
        <v>1.396772277075797E-4</v>
      </c>
      <c r="X1676">
        <v>1.7878541257232431E-5</v>
      </c>
      <c r="Y1676">
        <v>0.2</v>
      </c>
      <c r="Z1676">
        <v>0.255</v>
      </c>
      <c r="AA1676">
        <v>0</v>
      </c>
      <c r="AB1676">
        <v>0.745</v>
      </c>
      <c r="AC1676">
        <v>0.33839999999999998</v>
      </c>
      <c r="AD1676" t="s">
        <v>48</v>
      </c>
      <c r="AE1676" t="s">
        <v>48</v>
      </c>
      <c r="AF1676" t="s">
        <v>48</v>
      </c>
    </row>
    <row r="1677" spans="1:32" hidden="1" outlineLevel="1" x14ac:dyDescent="0.2">
      <c r="A1677" t="s">
        <v>33677</v>
      </c>
      <c r="B1677" t="s">
        <v>33678</v>
      </c>
      <c r="C1677" t="s">
        <v>33679</v>
      </c>
      <c r="D1677" s="3"/>
      <c r="J1677" t="s">
        <v>33680</v>
      </c>
      <c r="K1677" t="s">
        <v>30486</v>
      </c>
      <c r="L1677" t="s">
        <v>1263</v>
      </c>
      <c r="M1677">
        <v>0</v>
      </c>
      <c r="P1677" s="2" t="s">
        <v>33681</v>
      </c>
      <c r="Q1677" t="s">
        <v>47</v>
      </c>
      <c r="S1677">
        <v>1.197676360607147E-2</v>
      </c>
      <c r="T1677">
        <v>1.317736678174697E-5</v>
      </c>
      <c r="U1677">
        <v>1.13352682092227E-4</v>
      </c>
      <c r="V1677">
        <v>5.2170612616464496E-4</v>
      </c>
      <c r="W1677">
        <v>1.2764174025505779E-3</v>
      </c>
      <c r="X1677">
        <v>2.9831109568476681E-3</v>
      </c>
      <c r="Y1677">
        <v>0</v>
      </c>
      <c r="Z1677">
        <v>0</v>
      </c>
      <c r="AA1677">
        <v>0</v>
      </c>
      <c r="AB1677">
        <v>1</v>
      </c>
      <c r="AC1677">
        <v>0</v>
      </c>
      <c r="AD1677" t="s">
        <v>48</v>
      </c>
      <c r="AE1677" t="s">
        <v>48</v>
      </c>
      <c r="AF1677" t="s">
        <v>48</v>
      </c>
    </row>
    <row r="1678" spans="1:32" hidden="1" outlineLevel="1" x14ac:dyDescent="0.2">
      <c r="A1678" t="s">
        <v>33682</v>
      </c>
      <c r="B1678" t="s">
        <v>33683</v>
      </c>
      <c r="C1678" t="s">
        <v>33684</v>
      </c>
      <c r="D1678" s="3"/>
      <c r="J1678" t="s">
        <v>33685</v>
      </c>
      <c r="K1678" t="s">
        <v>30486</v>
      </c>
      <c r="L1678" t="s">
        <v>1263</v>
      </c>
      <c r="M1678">
        <v>0</v>
      </c>
      <c r="P1678" s="2" t="s">
        <v>33686</v>
      </c>
      <c r="Q1678" t="s">
        <v>47</v>
      </c>
      <c r="Y1678" t="s">
        <v>48</v>
      </c>
      <c r="Z1678" t="s">
        <v>48</v>
      </c>
      <c r="AA1678" t="s">
        <v>48</v>
      </c>
      <c r="AB1678" t="s">
        <v>48</v>
      </c>
      <c r="AC1678" t="s">
        <v>48</v>
      </c>
      <c r="AD1678" t="s">
        <v>48</v>
      </c>
      <c r="AE1678" t="s">
        <v>48</v>
      </c>
      <c r="AF1678" t="s">
        <v>48</v>
      </c>
    </row>
    <row r="1679" spans="1:32" hidden="1" outlineLevel="1" x14ac:dyDescent="0.2">
      <c r="A1679" t="s">
        <v>33687</v>
      </c>
      <c r="B1679" t="s">
        <v>33688</v>
      </c>
      <c r="C1679" t="s">
        <v>33689</v>
      </c>
      <c r="D1679" s="3"/>
      <c r="J1679" t="s">
        <v>33690</v>
      </c>
      <c r="K1679" t="s">
        <v>30486</v>
      </c>
      <c r="L1679" t="s">
        <v>1263</v>
      </c>
      <c r="M1679">
        <v>0</v>
      </c>
      <c r="P1679" s="2" t="s">
        <v>33691</v>
      </c>
      <c r="Q1679" t="s">
        <v>47</v>
      </c>
      <c r="S1679">
        <v>2.9808178078383207E-4</v>
      </c>
      <c r="T1679">
        <v>2.4015059807425132E-6</v>
      </c>
      <c r="U1679">
        <v>1.7154428860521879E-5</v>
      </c>
      <c r="V1679">
        <v>5.5815100495237857E-5</v>
      </c>
      <c r="W1679">
        <v>1.3199250679463151E-4</v>
      </c>
      <c r="X1679">
        <v>2.3060852981870991E-5</v>
      </c>
      <c r="Y1679">
        <v>0.5</v>
      </c>
      <c r="Z1679">
        <v>0.27600000000000002</v>
      </c>
      <c r="AA1679">
        <v>0</v>
      </c>
      <c r="AB1679">
        <v>0.72399999999999998</v>
      </c>
      <c r="AC1679">
        <v>0.63690000000000002</v>
      </c>
      <c r="AD1679" t="s">
        <v>48</v>
      </c>
      <c r="AE1679" t="s">
        <v>48</v>
      </c>
      <c r="AF1679" t="s">
        <v>48</v>
      </c>
    </row>
    <row r="1680" spans="1:32" hidden="1" outlineLevel="1" x14ac:dyDescent="0.2">
      <c r="A1680" t="s">
        <v>33692</v>
      </c>
      <c r="B1680" t="s">
        <v>33693</v>
      </c>
      <c r="C1680" t="s">
        <v>33694</v>
      </c>
      <c r="D1680" s="3"/>
      <c r="J1680" t="s">
        <v>33695</v>
      </c>
      <c r="K1680" t="s">
        <v>30486</v>
      </c>
      <c r="L1680" t="s">
        <v>1263</v>
      </c>
      <c r="M1680">
        <v>0</v>
      </c>
      <c r="P1680" s="2" t="s">
        <v>33696</v>
      </c>
      <c r="Q1680" t="s">
        <v>47</v>
      </c>
      <c r="Y1680">
        <v>0</v>
      </c>
      <c r="Z1680" t="s">
        <v>48</v>
      </c>
      <c r="AA1680" t="s">
        <v>48</v>
      </c>
      <c r="AB1680" t="s">
        <v>48</v>
      </c>
      <c r="AC1680" t="s">
        <v>48</v>
      </c>
      <c r="AD1680" t="s">
        <v>48</v>
      </c>
      <c r="AE1680" t="s">
        <v>48</v>
      </c>
      <c r="AF1680" t="s">
        <v>48</v>
      </c>
    </row>
    <row r="1681" spans="1:32" hidden="1" outlineLevel="1" x14ac:dyDescent="0.2">
      <c r="A1681" t="s">
        <v>33697</v>
      </c>
      <c r="B1681" t="s">
        <v>33698</v>
      </c>
      <c r="C1681" t="s">
        <v>33699</v>
      </c>
      <c r="D1681" s="3"/>
      <c r="J1681" t="s">
        <v>33700</v>
      </c>
      <c r="K1681" t="s">
        <v>30486</v>
      </c>
      <c r="L1681" t="s">
        <v>1263</v>
      </c>
      <c r="M1681">
        <v>0</v>
      </c>
      <c r="P1681" s="2" t="s">
        <v>33701</v>
      </c>
      <c r="Q1681" t="s">
        <v>47</v>
      </c>
      <c r="S1681">
        <v>3.1857428257353598E-4</v>
      </c>
      <c r="T1681">
        <v>2.239773948531365E-6</v>
      </c>
      <c r="U1681">
        <v>2.0284049242036421E-5</v>
      </c>
      <c r="V1681">
        <v>4.5502412831410772E-5</v>
      </c>
      <c r="W1681">
        <v>1.4892905892338601E-4</v>
      </c>
      <c r="X1681">
        <v>2.0680634406744499E-5</v>
      </c>
      <c r="Y1681">
        <v>0</v>
      </c>
      <c r="Z1681">
        <v>0.34399999999999997</v>
      </c>
      <c r="AA1681">
        <v>0</v>
      </c>
      <c r="AB1681">
        <v>0.65600000000000003</v>
      </c>
      <c r="AC1681">
        <v>0.2732</v>
      </c>
      <c r="AD1681" t="s">
        <v>48</v>
      </c>
      <c r="AE1681" t="s">
        <v>48</v>
      </c>
      <c r="AF1681" t="s">
        <v>48</v>
      </c>
    </row>
    <row r="1682" spans="1:32" hidden="1" outlineLevel="1" x14ac:dyDescent="0.2">
      <c r="A1682" t="s">
        <v>33702</v>
      </c>
      <c r="B1682" t="s">
        <v>33703</v>
      </c>
      <c r="C1682" t="s">
        <v>33032</v>
      </c>
      <c r="D1682" s="3"/>
      <c r="J1682" t="s">
        <v>33704</v>
      </c>
      <c r="K1682" t="s">
        <v>30486</v>
      </c>
      <c r="L1682" t="s">
        <v>1263</v>
      </c>
      <c r="M1682">
        <v>0</v>
      </c>
      <c r="P1682" s="2" t="s">
        <v>33705</v>
      </c>
      <c r="Q1682" t="s">
        <v>47</v>
      </c>
      <c r="S1682">
        <v>6.95014838129282E-4</v>
      </c>
      <c r="T1682">
        <v>2.5965823624574109E-6</v>
      </c>
      <c r="U1682">
        <v>4.7157187509583309E-5</v>
      </c>
      <c r="V1682">
        <v>4.5751075958833098E-5</v>
      </c>
      <c r="W1682">
        <v>3.046072088181973E-4</v>
      </c>
      <c r="X1682">
        <v>4.8224774218397222E-5</v>
      </c>
      <c r="Y1682">
        <v>0</v>
      </c>
      <c r="Z1682">
        <v>0</v>
      </c>
      <c r="AA1682">
        <v>0</v>
      </c>
      <c r="AB1682">
        <v>1</v>
      </c>
      <c r="AC1682">
        <v>0</v>
      </c>
      <c r="AD1682" t="s">
        <v>48</v>
      </c>
      <c r="AE1682" t="s">
        <v>48</v>
      </c>
      <c r="AF1682" t="s">
        <v>48</v>
      </c>
    </row>
    <row r="1683" spans="1:32" hidden="1" outlineLevel="1" x14ac:dyDescent="0.2">
      <c r="A1683" t="s">
        <v>33706</v>
      </c>
      <c r="B1683" t="s">
        <v>33707</v>
      </c>
      <c r="C1683" t="s">
        <v>31694</v>
      </c>
      <c r="D1683" s="3"/>
      <c r="J1683" t="s">
        <v>33708</v>
      </c>
      <c r="K1683" t="s">
        <v>30486</v>
      </c>
      <c r="L1683" t="s">
        <v>1263</v>
      </c>
      <c r="M1683">
        <v>-15</v>
      </c>
      <c r="P1683" s="2" t="s">
        <v>33709</v>
      </c>
      <c r="Q1683" t="s">
        <v>47</v>
      </c>
      <c r="S1683">
        <v>0.97175860404968262</v>
      </c>
      <c r="T1683">
        <v>1.136422273702919E-3</v>
      </c>
      <c r="U1683">
        <v>0.84113132953643799</v>
      </c>
      <c r="V1683">
        <v>7.6682255603373051E-3</v>
      </c>
      <c r="W1683">
        <v>0.62382179498672485</v>
      </c>
      <c r="X1683">
        <v>9.8360767588019371E-3</v>
      </c>
      <c r="Y1683">
        <v>0.17499999999999999</v>
      </c>
      <c r="Z1683">
        <v>0.14000000000000001</v>
      </c>
      <c r="AA1683">
        <v>0.17699999999999999</v>
      </c>
      <c r="AB1683">
        <v>0.68300000000000005</v>
      </c>
      <c r="AC1683">
        <v>-0.51859999999999995</v>
      </c>
      <c r="AD1683" t="s">
        <v>48</v>
      </c>
      <c r="AE1683" t="s">
        <v>48</v>
      </c>
      <c r="AF1683" t="s">
        <v>48</v>
      </c>
    </row>
    <row r="1684" spans="1:32" hidden="1" outlineLevel="1" x14ac:dyDescent="0.2">
      <c r="A1684" t="s">
        <v>33710</v>
      </c>
      <c r="B1684" t="s">
        <v>33711</v>
      </c>
      <c r="C1684" t="s">
        <v>33712</v>
      </c>
      <c r="D1684" s="3"/>
      <c r="J1684" t="s">
        <v>33713</v>
      </c>
      <c r="K1684" t="s">
        <v>30486</v>
      </c>
      <c r="L1684" t="s">
        <v>1263</v>
      </c>
      <c r="M1684">
        <v>1</v>
      </c>
      <c r="P1684" s="2" t="s">
        <v>33714</v>
      </c>
      <c r="Q1684" t="s">
        <v>10060</v>
      </c>
      <c r="S1684">
        <v>5.3621403640136123E-4</v>
      </c>
      <c r="T1684">
        <v>7.6086248554929634E-6</v>
      </c>
      <c r="U1684">
        <v>4.1047191189136363E-5</v>
      </c>
      <c r="V1684">
        <v>5.0546095735626302E-5</v>
      </c>
      <c r="W1684">
        <v>2.1897471742704511E-4</v>
      </c>
      <c r="X1684">
        <v>6.0826787375845022E-5</v>
      </c>
      <c r="Y1684">
        <v>0.315</v>
      </c>
      <c r="Z1684">
        <v>0.19400000000000001</v>
      </c>
      <c r="AA1684">
        <v>6.2E-2</v>
      </c>
      <c r="AB1684">
        <v>0.745</v>
      </c>
      <c r="AC1684">
        <v>0.65080000000000005</v>
      </c>
      <c r="AD1684" t="s">
        <v>48</v>
      </c>
      <c r="AE1684" t="s">
        <v>48</v>
      </c>
      <c r="AF1684" t="s">
        <v>48</v>
      </c>
    </row>
    <row r="1685" spans="1:32" hidden="1" outlineLevel="1" x14ac:dyDescent="0.2">
      <c r="A1685" t="s">
        <v>33715</v>
      </c>
      <c r="B1685" t="s">
        <v>33716</v>
      </c>
      <c r="C1685" t="s">
        <v>33717</v>
      </c>
      <c r="D1685" s="3"/>
      <c r="J1685" t="s">
        <v>33718</v>
      </c>
      <c r="K1685" t="s">
        <v>30486</v>
      </c>
      <c r="L1685" t="s">
        <v>1263</v>
      </c>
      <c r="M1685">
        <v>1</v>
      </c>
      <c r="P1685" s="2" t="s">
        <v>33719</v>
      </c>
      <c r="Q1685" t="s">
        <v>10471</v>
      </c>
      <c r="S1685">
        <v>4.6639228239655486E-3</v>
      </c>
      <c r="T1685">
        <v>1.2542776858026631E-5</v>
      </c>
      <c r="U1685">
        <v>1.522709644632414E-4</v>
      </c>
      <c r="V1685">
        <v>1.3390190724749121E-4</v>
      </c>
      <c r="W1685">
        <v>5.7524163275957108E-4</v>
      </c>
      <c r="X1685">
        <v>2.6847070548683401E-3</v>
      </c>
      <c r="Y1685">
        <v>0.2</v>
      </c>
      <c r="Z1685">
        <v>0.184</v>
      </c>
      <c r="AA1685">
        <v>0.14199999999999999</v>
      </c>
      <c r="AB1685">
        <v>0.67400000000000004</v>
      </c>
      <c r="AC1685">
        <v>0.29599999999999999</v>
      </c>
      <c r="AD1685" t="s">
        <v>48</v>
      </c>
      <c r="AE1685" t="s">
        <v>48</v>
      </c>
      <c r="AF1685" t="s">
        <v>48</v>
      </c>
    </row>
    <row r="1686" spans="1:32" hidden="1" outlineLevel="1" x14ac:dyDescent="0.2">
      <c r="A1686" t="s">
        <v>33720</v>
      </c>
      <c r="B1686" t="s">
        <v>33721</v>
      </c>
      <c r="C1686" t="s">
        <v>33722</v>
      </c>
      <c r="D1686" s="3"/>
      <c r="J1686" t="s">
        <v>33723</v>
      </c>
      <c r="K1686" t="s">
        <v>30486</v>
      </c>
      <c r="L1686" t="s">
        <v>1263</v>
      </c>
      <c r="M1686">
        <v>1</v>
      </c>
      <c r="P1686" s="2" t="s">
        <v>33724</v>
      </c>
      <c r="Q1686" t="s">
        <v>47</v>
      </c>
      <c r="S1686">
        <v>4.5248218812048444E-3</v>
      </c>
      <c r="T1686">
        <v>1.4507213563774711E-5</v>
      </c>
      <c r="U1686">
        <v>1.7287887749262149E-4</v>
      </c>
      <c r="V1686">
        <v>1.6146495181601489E-4</v>
      </c>
      <c r="W1686">
        <v>1.427402719855309E-3</v>
      </c>
      <c r="X1686">
        <v>6.277744541876018E-4</v>
      </c>
      <c r="Y1686">
        <v>0.29531249999999998</v>
      </c>
      <c r="Z1686">
        <v>0.111</v>
      </c>
      <c r="AA1686">
        <v>7.8E-2</v>
      </c>
      <c r="AB1686">
        <v>0.81100000000000005</v>
      </c>
      <c r="AC1686">
        <v>-0.38550000000000001</v>
      </c>
      <c r="AD1686" t="s">
        <v>48</v>
      </c>
      <c r="AE1686" t="s">
        <v>48</v>
      </c>
      <c r="AF1686" t="s">
        <v>48</v>
      </c>
    </row>
    <row r="1687" spans="1:32" hidden="1" outlineLevel="1" x14ac:dyDescent="0.2">
      <c r="A1687" t="s">
        <v>33725</v>
      </c>
      <c r="B1687" t="s">
        <v>33726</v>
      </c>
      <c r="C1687" t="s">
        <v>33727</v>
      </c>
      <c r="D1687" s="3"/>
      <c r="J1687" t="s">
        <v>33728</v>
      </c>
      <c r="K1687" t="s">
        <v>30486</v>
      </c>
      <c r="L1687" t="s">
        <v>1263</v>
      </c>
      <c r="M1687">
        <v>1</v>
      </c>
      <c r="P1687" s="2" t="s">
        <v>33729</v>
      </c>
      <c r="Q1687" t="s">
        <v>47</v>
      </c>
      <c r="S1687">
        <v>3.9004089194349939E-4</v>
      </c>
      <c r="T1687">
        <v>3.8976813812041664E-6</v>
      </c>
      <c r="U1687">
        <v>2.2610318410443139E-5</v>
      </c>
      <c r="V1687">
        <v>4.7839006583672017E-5</v>
      </c>
      <c r="W1687">
        <v>1.6039449837990111E-4</v>
      </c>
      <c r="X1687">
        <v>3.0310069632832889E-5</v>
      </c>
      <c r="Y1687">
        <v>0</v>
      </c>
      <c r="Z1687">
        <v>0.109</v>
      </c>
      <c r="AA1687">
        <v>0.108</v>
      </c>
      <c r="AB1687">
        <v>0.78400000000000003</v>
      </c>
      <c r="AC1687">
        <v>-0.2263</v>
      </c>
      <c r="AD1687" t="s">
        <v>48</v>
      </c>
      <c r="AE1687" t="s">
        <v>48</v>
      </c>
      <c r="AF1687" t="s">
        <v>48</v>
      </c>
    </row>
    <row r="1688" spans="1:32" hidden="1" outlineLevel="1" x14ac:dyDescent="0.2">
      <c r="A1688" t="s">
        <v>33730</v>
      </c>
      <c r="B1688" t="s">
        <v>33731</v>
      </c>
      <c r="C1688" t="s">
        <v>33732</v>
      </c>
      <c r="D1688" s="3"/>
      <c r="J1688" t="s">
        <v>33733</v>
      </c>
      <c r="K1688" t="s">
        <v>30486</v>
      </c>
      <c r="L1688" t="s">
        <v>1263</v>
      </c>
      <c r="M1688">
        <v>1</v>
      </c>
      <c r="P1688" s="2" t="s">
        <v>33734</v>
      </c>
      <c r="Q1688" t="s">
        <v>47</v>
      </c>
      <c r="S1688">
        <v>0.11651052534580229</v>
      </c>
      <c r="T1688">
        <v>1.054148833645741E-5</v>
      </c>
      <c r="U1688">
        <v>5.9325253823772073E-4</v>
      </c>
      <c r="V1688">
        <v>2.3575222585350279E-3</v>
      </c>
      <c r="W1688">
        <v>7.4588946998119354E-2</v>
      </c>
      <c r="X1688">
        <v>8.1940175732597709E-4</v>
      </c>
      <c r="Y1688">
        <v>-0.36666666666666659</v>
      </c>
      <c r="Z1688">
        <v>0.13100000000000001</v>
      </c>
      <c r="AA1688">
        <v>0.20100000000000001</v>
      </c>
      <c r="AB1688">
        <v>0.66900000000000004</v>
      </c>
      <c r="AC1688">
        <v>-0.51060000000000005</v>
      </c>
      <c r="AD1688" t="s">
        <v>48</v>
      </c>
      <c r="AE1688" t="s">
        <v>48</v>
      </c>
      <c r="AF1688" t="s">
        <v>48</v>
      </c>
    </row>
    <row r="1689" spans="1:32" hidden="1" outlineLevel="1" x14ac:dyDescent="0.2">
      <c r="A1689" t="s">
        <v>33735</v>
      </c>
      <c r="B1689" t="s">
        <v>33736</v>
      </c>
      <c r="C1689" t="s">
        <v>33737</v>
      </c>
      <c r="D1689" s="3"/>
      <c r="J1689" t="s">
        <v>33738</v>
      </c>
      <c r="K1689" t="s">
        <v>30486</v>
      </c>
      <c r="L1689" t="s">
        <v>1263</v>
      </c>
      <c r="M1689">
        <v>1</v>
      </c>
      <c r="P1689" s="2" t="s">
        <v>33739</v>
      </c>
      <c r="Q1689" t="s">
        <v>10831</v>
      </c>
      <c r="S1689">
        <v>4.0469865780323738E-4</v>
      </c>
      <c r="T1689">
        <v>2.074669282592367E-6</v>
      </c>
      <c r="U1689">
        <v>2.0678486180258911E-5</v>
      </c>
      <c r="V1689">
        <v>3.874307731166482E-5</v>
      </c>
      <c r="W1689">
        <v>2.092981449095532E-4</v>
      </c>
      <c r="X1689">
        <v>2.4510756702511571E-5</v>
      </c>
      <c r="Y1689">
        <v>0.2857142857142857</v>
      </c>
      <c r="Z1689">
        <v>0.13600000000000001</v>
      </c>
      <c r="AA1689">
        <v>0</v>
      </c>
      <c r="AB1689">
        <v>0.86399999999999999</v>
      </c>
      <c r="AC1689">
        <v>0.47670000000000001</v>
      </c>
      <c r="AD1689" t="s">
        <v>48</v>
      </c>
      <c r="AE1689" t="s">
        <v>48</v>
      </c>
      <c r="AF1689" t="s">
        <v>48</v>
      </c>
    </row>
    <row r="1690" spans="1:32" hidden="1" outlineLevel="1" x14ac:dyDescent="0.2">
      <c r="A1690" t="s">
        <v>33740</v>
      </c>
      <c r="B1690" t="s">
        <v>33741</v>
      </c>
      <c r="C1690" t="s">
        <v>33742</v>
      </c>
      <c r="D1690" s="3"/>
      <c r="J1690" t="s">
        <v>33743</v>
      </c>
      <c r="K1690" t="s">
        <v>30486</v>
      </c>
      <c r="L1690" t="s">
        <v>1263</v>
      </c>
      <c r="M1690">
        <v>1</v>
      </c>
      <c r="P1690" s="2" t="s">
        <v>33744</v>
      </c>
      <c r="Q1690" t="s">
        <v>47</v>
      </c>
      <c r="S1690">
        <v>8.6661824025213718E-4</v>
      </c>
      <c r="T1690">
        <v>5.826872893521795E-6</v>
      </c>
      <c r="U1690">
        <v>3.3329593861708418E-5</v>
      </c>
      <c r="V1690">
        <v>6.2211242038756609E-5</v>
      </c>
      <c r="W1690">
        <v>3.0328379943966871E-4</v>
      </c>
      <c r="X1690">
        <v>9.0803005150519311E-5</v>
      </c>
      <c r="Y1690">
        <v>0</v>
      </c>
      <c r="Z1690">
        <v>0.17399999999999999</v>
      </c>
      <c r="AA1690">
        <v>0</v>
      </c>
      <c r="AB1690">
        <v>0.82599999999999996</v>
      </c>
      <c r="AC1690">
        <v>0.2732</v>
      </c>
      <c r="AD1690" t="s">
        <v>48</v>
      </c>
      <c r="AE1690" t="s">
        <v>48</v>
      </c>
      <c r="AF1690" t="s">
        <v>48</v>
      </c>
    </row>
    <row r="1691" spans="1:32" hidden="1" outlineLevel="1" x14ac:dyDescent="0.2">
      <c r="A1691" t="s">
        <v>33745</v>
      </c>
      <c r="B1691" t="s">
        <v>33746</v>
      </c>
      <c r="C1691" t="s">
        <v>33747</v>
      </c>
      <c r="D1691" s="3"/>
      <c r="J1691" t="s">
        <v>33748</v>
      </c>
      <c r="K1691" t="s">
        <v>30486</v>
      </c>
      <c r="L1691" t="s">
        <v>1263</v>
      </c>
      <c r="M1691">
        <v>1</v>
      </c>
      <c r="P1691" s="2" t="s">
        <v>33749</v>
      </c>
      <c r="Q1691" t="s">
        <v>47</v>
      </c>
      <c r="S1691">
        <v>0.86457264423370361</v>
      </c>
      <c r="T1691">
        <v>2.067940076813102E-4</v>
      </c>
      <c r="U1691">
        <v>0.82671844959259033</v>
      </c>
      <c r="V1691">
        <v>2.3664268665015702E-3</v>
      </c>
      <c r="W1691">
        <v>7.3324605822563171E-2</v>
      </c>
      <c r="X1691">
        <v>6.0713612474501133E-3</v>
      </c>
      <c r="Y1691">
        <v>0.14285714285714279</v>
      </c>
      <c r="Z1691">
        <v>0</v>
      </c>
      <c r="AA1691">
        <v>0.13700000000000001</v>
      </c>
      <c r="AB1691">
        <v>0.86299999999999999</v>
      </c>
      <c r="AC1691">
        <v>-0.56379999999999997</v>
      </c>
      <c r="AD1691" t="s">
        <v>48</v>
      </c>
      <c r="AE1691" t="s">
        <v>48</v>
      </c>
      <c r="AF1691" t="s">
        <v>48</v>
      </c>
    </row>
    <row r="1692" spans="1:32" hidden="1" outlineLevel="1" x14ac:dyDescent="0.2">
      <c r="A1692" t="s">
        <v>33750</v>
      </c>
      <c r="B1692" t="s">
        <v>33751</v>
      </c>
      <c r="C1692" t="s">
        <v>33752</v>
      </c>
      <c r="D1692" s="3"/>
      <c r="J1692" t="s">
        <v>33753</v>
      </c>
      <c r="K1692" t="s">
        <v>30486</v>
      </c>
      <c r="L1692" t="s">
        <v>1263</v>
      </c>
      <c r="M1692">
        <v>1</v>
      </c>
      <c r="P1692" s="2" t="s">
        <v>33754</v>
      </c>
      <c r="Q1692" t="s">
        <v>47</v>
      </c>
      <c r="S1692">
        <v>5.0482747610658407E-4</v>
      </c>
      <c r="T1692">
        <v>7.8847269833204336E-6</v>
      </c>
      <c r="U1692">
        <v>4.0016762795858092E-5</v>
      </c>
      <c r="V1692">
        <v>5.9069585404358797E-5</v>
      </c>
      <c r="W1692">
        <v>2.1790500613860789E-4</v>
      </c>
      <c r="X1692">
        <v>6.7757129727397114E-5</v>
      </c>
      <c r="Y1692">
        <v>0.30404040404040411</v>
      </c>
      <c r="Z1692">
        <v>0.125</v>
      </c>
      <c r="AA1692">
        <v>3.9E-2</v>
      </c>
      <c r="AB1692">
        <v>0.83599999999999997</v>
      </c>
      <c r="AC1692">
        <v>0.78580000000000005</v>
      </c>
      <c r="AD1692" t="s">
        <v>48</v>
      </c>
      <c r="AE1692" t="s">
        <v>48</v>
      </c>
      <c r="AF1692" t="s">
        <v>48</v>
      </c>
    </row>
    <row r="1693" spans="1:32" hidden="1" outlineLevel="1" x14ac:dyDescent="0.2">
      <c r="A1693" t="s">
        <v>33755</v>
      </c>
      <c r="B1693" t="s">
        <v>33756</v>
      </c>
      <c r="C1693" t="s">
        <v>33757</v>
      </c>
      <c r="D1693" s="3"/>
      <c r="J1693" t="s">
        <v>33758</v>
      </c>
      <c r="K1693" t="s">
        <v>30486</v>
      </c>
      <c r="L1693" t="s">
        <v>1263</v>
      </c>
      <c r="M1693">
        <v>1</v>
      </c>
      <c r="P1693" s="2" t="s">
        <v>33759</v>
      </c>
      <c r="Q1693" t="s">
        <v>47</v>
      </c>
      <c r="S1693">
        <v>0.26394069194793701</v>
      </c>
      <c r="T1693">
        <v>3.0659157346235588E-5</v>
      </c>
      <c r="U1693">
        <v>0.15843343734741211</v>
      </c>
      <c r="V1693">
        <v>9.8161969799548388E-4</v>
      </c>
      <c r="W1693">
        <v>2.4757439270615581E-2</v>
      </c>
      <c r="X1693">
        <v>8.4900693036615849E-4</v>
      </c>
      <c r="Y1693">
        <v>0.18571428571428569</v>
      </c>
      <c r="Z1693">
        <v>3.5999999999999997E-2</v>
      </c>
      <c r="AA1693">
        <v>0.16700000000000001</v>
      </c>
      <c r="AB1693">
        <v>0.79700000000000004</v>
      </c>
      <c r="AC1693">
        <v>-0.83989999999999998</v>
      </c>
      <c r="AD1693" t="s">
        <v>48</v>
      </c>
      <c r="AE1693" t="s">
        <v>48</v>
      </c>
      <c r="AF1693" t="s">
        <v>48</v>
      </c>
    </row>
    <row r="1694" spans="1:32" hidden="1" outlineLevel="1" x14ac:dyDescent="0.2">
      <c r="A1694" t="s">
        <v>33760</v>
      </c>
      <c r="B1694" t="s">
        <v>33761</v>
      </c>
      <c r="C1694" t="s">
        <v>33762</v>
      </c>
      <c r="D1694" s="3"/>
      <c r="J1694" t="s">
        <v>33763</v>
      </c>
      <c r="K1694" t="s">
        <v>30486</v>
      </c>
      <c r="L1694" t="s">
        <v>1263</v>
      </c>
      <c r="M1694">
        <v>1</v>
      </c>
      <c r="P1694" s="2" t="s">
        <v>33764</v>
      </c>
      <c r="Q1694" t="s">
        <v>47</v>
      </c>
      <c r="S1694">
        <v>6.5062119392678142E-4</v>
      </c>
      <c r="T1694">
        <v>8.3322338468860835E-6</v>
      </c>
      <c r="U1694">
        <v>3.9717786421533667E-5</v>
      </c>
      <c r="V1694">
        <v>7.8493336332030594E-5</v>
      </c>
      <c r="W1694">
        <v>2.3236224660649901E-4</v>
      </c>
      <c r="X1694">
        <v>8.2020233094226569E-5</v>
      </c>
      <c r="Y1694">
        <v>0.29523809523809519</v>
      </c>
      <c r="Z1694">
        <v>0</v>
      </c>
      <c r="AA1694">
        <v>0</v>
      </c>
      <c r="AB1694">
        <v>1</v>
      </c>
      <c r="AC1694">
        <v>0</v>
      </c>
      <c r="AD1694" t="s">
        <v>48</v>
      </c>
      <c r="AE1694" t="s">
        <v>48</v>
      </c>
      <c r="AF1694" t="s">
        <v>48</v>
      </c>
    </row>
    <row r="1695" spans="1:32" hidden="1" outlineLevel="1" x14ac:dyDescent="0.2">
      <c r="A1695" t="s">
        <v>33765</v>
      </c>
      <c r="B1695" t="s">
        <v>33766</v>
      </c>
      <c r="C1695" t="s">
        <v>33767</v>
      </c>
      <c r="D1695" s="3"/>
      <c r="J1695" t="s">
        <v>33768</v>
      </c>
      <c r="K1695" t="s">
        <v>30486</v>
      </c>
      <c r="L1695" t="s">
        <v>1263</v>
      </c>
      <c r="M1695">
        <v>1</v>
      </c>
      <c r="P1695" s="2" t="s">
        <v>33769</v>
      </c>
      <c r="Q1695" t="s">
        <v>10132</v>
      </c>
      <c r="S1695">
        <v>0.14700080454349521</v>
      </c>
      <c r="T1695">
        <v>5.1298728067195043E-5</v>
      </c>
      <c r="U1695">
        <v>1.593451015651226E-3</v>
      </c>
      <c r="V1695">
        <v>3.770830342546105E-3</v>
      </c>
      <c r="W1695">
        <v>9.0975891798734665E-3</v>
      </c>
      <c r="X1695">
        <v>5.6725960224866867E-2</v>
      </c>
      <c r="Y1695">
        <v>0.16700680272108839</v>
      </c>
      <c r="Z1695">
        <v>0.152</v>
      </c>
      <c r="AA1695">
        <v>0.14599999999999999</v>
      </c>
      <c r="AB1695">
        <v>0.70199999999999996</v>
      </c>
      <c r="AC1695">
        <v>-0.1361</v>
      </c>
      <c r="AD1695" t="s">
        <v>48</v>
      </c>
      <c r="AE1695" t="s">
        <v>48</v>
      </c>
      <c r="AF1695" t="s">
        <v>48</v>
      </c>
    </row>
    <row r="1696" spans="1:32" hidden="1" outlineLevel="1" x14ac:dyDescent="0.2">
      <c r="A1696" t="s">
        <v>33770</v>
      </c>
      <c r="B1696" t="s">
        <v>33771</v>
      </c>
      <c r="C1696" t="s">
        <v>33772</v>
      </c>
      <c r="D1696" s="3"/>
      <c r="J1696" t="s">
        <v>33773</v>
      </c>
      <c r="K1696" t="s">
        <v>30486</v>
      </c>
      <c r="L1696" t="s">
        <v>1263</v>
      </c>
      <c r="M1696">
        <v>1</v>
      </c>
      <c r="P1696" s="2" t="s">
        <v>33774</v>
      </c>
      <c r="Q1696" t="s">
        <v>47</v>
      </c>
      <c r="S1696">
        <v>9.7029400058090687E-4</v>
      </c>
      <c r="T1696">
        <v>3.4804713777703E-6</v>
      </c>
      <c r="U1696">
        <v>5.0606628064997487E-5</v>
      </c>
      <c r="V1696">
        <v>5.2555256843334057E-5</v>
      </c>
      <c r="W1696">
        <v>5.6670285994186997E-4</v>
      </c>
      <c r="X1696">
        <v>5.7748547988012433E-5</v>
      </c>
      <c r="Y1696">
        <v>0</v>
      </c>
      <c r="Z1696">
        <v>0</v>
      </c>
      <c r="AA1696">
        <v>0</v>
      </c>
      <c r="AB1696">
        <v>1</v>
      </c>
      <c r="AC1696">
        <v>0</v>
      </c>
      <c r="AD1696" t="s">
        <v>48</v>
      </c>
      <c r="AE1696" t="s">
        <v>48</v>
      </c>
      <c r="AF1696" t="s">
        <v>48</v>
      </c>
    </row>
    <row r="1697" spans="1:32" hidden="1" outlineLevel="1" x14ac:dyDescent="0.2">
      <c r="A1697" t="s">
        <v>33775</v>
      </c>
      <c r="B1697" t="s">
        <v>33776</v>
      </c>
      <c r="C1697" t="s">
        <v>33777</v>
      </c>
      <c r="D1697" s="3"/>
      <c r="J1697" t="s">
        <v>33778</v>
      </c>
      <c r="K1697" t="s">
        <v>30486</v>
      </c>
      <c r="L1697" t="s">
        <v>1263</v>
      </c>
      <c r="M1697">
        <v>1</v>
      </c>
      <c r="P1697" s="2" t="s">
        <v>33779</v>
      </c>
      <c r="Q1697" t="s">
        <v>10132</v>
      </c>
      <c r="S1697">
        <v>9.6410897094756365E-4</v>
      </c>
      <c r="T1697">
        <v>4.2340479922131644E-6</v>
      </c>
      <c r="U1697">
        <v>4.0864171751309193E-5</v>
      </c>
      <c r="V1697">
        <v>5.4868232837179682E-5</v>
      </c>
      <c r="W1697">
        <v>4.0638964856043458E-4</v>
      </c>
      <c r="X1697">
        <v>6.2619066738989204E-5</v>
      </c>
      <c r="Y1697">
        <v>0.3</v>
      </c>
      <c r="Z1697">
        <v>0</v>
      </c>
      <c r="AA1697">
        <v>0</v>
      </c>
      <c r="AB1697">
        <v>1</v>
      </c>
      <c r="AC1697">
        <v>0</v>
      </c>
      <c r="AD1697" t="s">
        <v>48</v>
      </c>
      <c r="AE1697" t="s">
        <v>48</v>
      </c>
      <c r="AF1697" t="s">
        <v>48</v>
      </c>
    </row>
    <row r="1698" spans="1:32" hidden="1" outlineLevel="1" x14ac:dyDescent="0.2">
      <c r="A1698" t="s">
        <v>33780</v>
      </c>
      <c r="B1698" t="s">
        <v>33781</v>
      </c>
      <c r="C1698" t="s">
        <v>33782</v>
      </c>
      <c r="D1698" s="3"/>
      <c r="J1698" t="s">
        <v>33783</v>
      </c>
      <c r="K1698" t="s">
        <v>30486</v>
      </c>
      <c r="L1698" t="s">
        <v>1263</v>
      </c>
      <c r="M1698">
        <v>1</v>
      </c>
      <c r="P1698" s="2" t="s">
        <v>33784</v>
      </c>
      <c r="Q1698" t="s">
        <v>10104</v>
      </c>
      <c r="S1698">
        <v>4.5101196155883372E-4</v>
      </c>
      <c r="T1698">
        <v>3.6052583709533792E-6</v>
      </c>
      <c r="U1698">
        <v>3.3989013900281861E-5</v>
      </c>
      <c r="V1698">
        <v>6.3955507357604802E-5</v>
      </c>
      <c r="W1698">
        <v>1.678871049080044E-4</v>
      </c>
      <c r="X1698">
        <v>3.8083308027125902E-5</v>
      </c>
      <c r="Y1698">
        <v>-2.5000000000000001E-2</v>
      </c>
      <c r="Z1698">
        <v>0.182</v>
      </c>
      <c r="AA1698">
        <v>0</v>
      </c>
      <c r="AB1698">
        <v>0.81799999999999995</v>
      </c>
      <c r="AC1698">
        <v>0.66520000000000001</v>
      </c>
      <c r="AD1698" t="s">
        <v>48</v>
      </c>
      <c r="AE1698" t="s">
        <v>48</v>
      </c>
      <c r="AF1698" t="s">
        <v>48</v>
      </c>
    </row>
    <row r="1699" spans="1:32" hidden="1" outlineLevel="1" x14ac:dyDescent="0.2">
      <c r="A1699" t="s">
        <v>33785</v>
      </c>
      <c r="B1699" t="s">
        <v>33786</v>
      </c>
      <c r="C1699" t="s">
        <v>33316</v>
      </c>
      <c r="D1699" s="3"/>
      <c r="J1699" t="s">
        <v>33787</v>
      </c>
      <c r="K1699" t="s">
        <v>30486</v>
      </c>
      <c r="L1699" t="s">
        <v>1263</v>
      </c>
      <c r="M1699">
        <v>1</v>
      </c>
      <c r="P1699" s="2" t="s">
        <v>33788</v>
      </c>
      <c r="Q1699" t="s">
        <v>47</v>
      </c>
      <c r="S1699">
        <v>0.94499176740646362</v>
      </c>
      <c r="T1699">
        <v>8.9847620984073728E-5</v>
      </c>
      <c r="U1699">
        <v>0.2605915367603302</v>
      </c>
      <c r="V1699">
        <v>1.0549728758633139E-3</v>
      </c>
      <c r="W1699">
        <v>0.87254577875137329</v>
      </c>
      <c r="X1699">
        <v>6.9126050220802426E-4</v>
      </c>
      <c r="Y1699">
        <v>0.4</v>
      </c>
      <c r="Z1699">
        <v>5.5E-2</v>
      </c>
      <c r="AA1699">
        <v>0.127</v>
      </c>
      <c r="AB1699">
        <v>0.81799999999999995</v>
      </c>
      <c r="AC1699">
        <v>-0.51580000000000004</v>
      </c>
      <c r="AD1699" t="s">
        <v>48</v>
      </c>
      <c r="AE1699" t="s">
        <v>48</v>
      </c>
      <c r="AF1699" t="s">
        <v>48</v>
      </c>
    </row>
    <row r="1700" spans="1:32" hidden="1" outlineLevel="1" x14ac:dyDescent="0.2">
      <c r="A1700" t="s">
        <v>33789</v>
      </c>
      <c r="B1700" t="s">
        <v>33790</v>
      </c>
      <c r="C1700" t="s">
        <v>33791</v>
      </c>
      <c r="D1700" s="3"/>
      <c r="J1700" t="s">
        <v>33792</v>
      </c>
      <c r="K1700" t="s">
        <v>30486</v>
      </c>
      <c r="L1700" t="s">
        <v>1263</v>
      </c>
      <c r="M1700">
        <v>1</v>
      </c>
      <c r="P1700" s="2" t="s">
        <v>33793</v>
      </c>
      <c r="Q1700" t="s">
        <v>47</v>
      </c>
      <c r="S1700">
        <v>3.8964455598033959E-4</v>
      </c>
      <c r="T1700">
        <v>2.1120947621966479E-6</v>
      </c>
      <c r="U1700">
        <v>1.9546378098311831E-5</v>
      </c>
      <c r="V1700">
        <v>4.0211707528214902E-5</v>
      </c>
      <c r="W1700">
        <v>1.7554174701217559E-4</v>
      </c>
      <c r="X1700">
        <v>1.875663110695314E-5</v>
      </c>
      <c r="Y1700">
        <v>1</v>
      </c>
      <c r="Z1700">
        <v>0.53400000000000003</v>
      </c>
      <c r="AA1700">
        <v>0</v>
      </c>
      <c r="AB1700">
        <v>0.46600000000000003</v>
      </c>
      <c r="AC1700">
        <v>0.78300000000000003</v>
      </c>
      <c r="AD1700" t="s">
        <v>48</v>
      </c>
      <c r="AE1700" t="s">
        <v>48</v>
      </c>
      <c r="AF1700" t="s">
        <v>48</v>
      </c>
    </row>
    <row r="1701" spans="1:32" hidden="1" outlineLevel="1" x14ac:dyDescent="0.2">
      <c r="A1701" t="s">
        <v>33794</v>
      </c>
      <c r="B1701" t="s">
        <v>33795</v>
      </c>
      <c r="C1701" t="s">
        <v>33796</v>
      </c>
      <c r="D1701" s="3"/>
      <c r="J1701" t="s">
        <v>33797</v>
      </c>
      <c r="K1701" t="s">
        <v>30486</v>
      </c>
      <c r="L1701" t="s">
        <v>1263</v>
      </c>
      <c r="M1701">
        <v>1</v>
      </c>
      <c r="P1701" s="2" t="s">
        <v>33798</v>
      </c>
      <c r="Q1701" t="s">
        <v>47</v>
      </c>
      <c r="S1701">
        <v>3.5829076659865677E-4</v>
      </c>
      <c r="T1701">
        <v>2.5885517516144319E-6</v>
      </c>
      <c r="U1701">
        <v>2.30403875320917E-5</v>
      </c>
      <c r="V1701">
        <v>4.0648152207722887E-5</v>
      </c>
      <c r="W1701">
        <v>1.520483929198235E-4</v>
      </c>
      <c r="X1701">
        <v>3.2294083212036639E-5</v>
      </c>
      <c r="Y1701">
        <v>0.634765625</v>
      </c>
      <c r="Z1701">
        <v>0.33800000000000002</v>
      </c>
      <c r="AA1701">
        <v>0.255</v>
      </c>
      <c r="AB1701">
        <v>0.40600000000000003</v>
      </c>
      <c r="AC1701">
        <v>0.38840000000000002</v>
      </c>
      <c r="AD1701" t="s">
        <v>48</v>
      </c>
      <c r="AE1701" t="s">
        <v>48</v>
      </c>
      <c r="AF1701" t="s">
        <v>48</v>
      </c>
    </row>
    <row r="1702" spans="1:32" hidden="1" outlineLevel="1" x14ac:dyDescent="0.2">
      <c r="A1702" t="s">
        <v>33799</v>
      </c>
      <c r="B1702" t="s">
        <v>33800</v>
      </c>
      <c r="C1702" t="s">
        <v>10057</v>
      </c>
      <c r="D1702" s="3"/>
      <c r="J1702" t="s">
        <v>33801</v>
      </c>
      <c r="K1702" t="s">
        <v>30490</v>
      </c>
      <c r="L1702" t="s">
        <v>1263</v>
      </c>
      <c r="M1702">
        <v>461</v>
      </c>
      <c r="P1702" s="2" t="s">
        <v>33802</v>
      </c>
      <c r="Q1702" t="s">
        <v>10132</v>
      </c>
      <c r="S1702">
        <v>3.3180220052599911E-3</v>
      </c>
      <c r="T1702">
        <v>3.5885120723833101E-6</v>
      </c>
      <c r="U1702">
        <v>6.7212698922958225E-5</v>
      </c>
      <c r="V1702">
        <v>2.750054991338402E-4</v>
      </c>
      <c r="W1702">
        <v>7.4092880822718143E-4</v>
      </c>
      <c r="X1702">
        <v>2.9207454645074899E-4</v>
      </c>
      <c r="Y1702">
        <v>-0.34999999999999992</v>
      </c>
      <c r="Z1702">
        <v>0</v>
      </c>
      <c r="AA1702">
        <v>0.26600000000000001</v>
      </c>
      <c r="AB1702">
        <v>0.73399999999999999</v>
      </c>
      <c r="AC1702">
        <v>-0.57499999999999996</v>
      </c>
      <c r="AD1702" t="s">
        <v>48</v>
      </c>
      <c r="AE1702" t="s">
        <v>48</v>
      </c>
      <c r="AF1702" t="s">
        <v>48</v>
      </c>
    </row>
    <row r="1703" spans="1:32" hidden="1" outlineLevel="1" x14ac:dyDescent="0.2">
      <c r="A1703" t="s">
        <v>33803</v>
      </c>
      <c r="B1703" t="s">
        <v>33804</v>
      </c>
      <c r="C1703" t="s">
        <v>26319</v>
      </c>
      <c r="D1703" s="3"/>
      <c r="J1703" t="s">
        <v>33805</v>
      </c>
      <c r="K1703" t="s">
        <v>30490</v>
      </c>
      <c r="L1703" t="s">
        <v>1263</v>
      </c>
      <c r="M1703">
        <v>121</v>
      </c>
      <c r="P1703" s="2" t="s">
        <v>33806</v>
      </c>
      <c r="Q1703" t="s">
        <v>47</v>
      </c>
      <c r="S1703">
        <v>3.6465018638409669E-4</v>
      </c>
      <c r="T1703">
        <v>2.5007934709719848E-6</v>
      </c>
      <c r="U1703">
        <v>2.3558459361083809E-5</v>
      </c>
      <c r="V1703">
        <v>4.1977982618845999E-5</v>
      </c>
      <c r="W1703">
        <v>1.8663353694137191E-4</v>
      </c>
      <c r="X1703">
        <v>2.181976196879987E-5</v>
      </c>
      <c r="Y1703">
        <v>-0.26</v>
      </c>
      <c r="Z1703">
        <v>0</v>
      </c>
      <c r="AA1703">
        <v>0.17899999999999999</v>
      </c>
      <c r="AB1703">
        <v>0.82099999999999995</v>
      </c>
      <c r="AC1703">
        <v>-0.67269999999999996</v>
      </c>
      <c r="AD1703" t="s">
        <v>48</v>
      </c>
      <c r="AE1703" t="s">
        <v>48</v>
      </c>
      <c r="AF1703" t="s">
        <v>48</v>
      </c>
    </row>
    <row r="1704" spans="1:32" hidden="1" outlineLevel="1" x14ac:dyDescent="0.2">
      <c r="A1704" t="s">
        <v>33807</v>
      </c>
      <c r="B1704" t="s">
        <v>33808</v>
      </c>
      <c r="C1704" t="s">
        <v>33809</v>
      </c>
      <c r="D1704" s="3"/>
      <c r="J1704" t="s">
        <v>33810</v>
      </c>
      <c r="K1704" t="s">
        <v>30490</v>
      </c>
      <c r="L1704" t="s">
        <v>1263</v>
      </c>
      <c r="M1704">
        <v>30</v>
      </c>
      <c r="P1704" s="2" t="s">
        <v>33811</v>
      </c>
      <c r="Q1704" t="s">
        <v>47</v>
      </c>
      <c r="S1704">
        <v>6.9868867285549641E-4</v>
      </c>
      <c r="T1704">
        <v>2.0053116713825152E-6</v>
      </c>
      <c r="U1704">
        <v>3.0818504455965012E-5</v>
      </c>
      <c r="V1704">
        <v>6.3729574321769178E-5</v>
      </c>
      <c r="W1704">
        <v>2.70121730864048E-4</v>
      </c>
      <c r="X1704">
        <v>1.856978633441031E-5</v>
      </c>
      <c r="Y1704">
        <v>0</v>
      </c>
      <c r="Z1704">
        <v>0.22700000000000001</v>
      </c>
      <c r="AA1704">
        <v>0</v>
      </c>
      <c r="AB1704">
        <v>0.77300000000000002</v>
      </c>
      <c r="AC1704">
        <v>0.52669999999999995</v>
      </c>
      <c r="AD1704" t="s">
        <v>48</v>
      </c>
      <c r="AE1704" t="s">
        <v>48</v>
      </c>
      <c r="AF1704" t="s">
        <v>48</v>
      </c>
    </row>
    <row r="1705" spans="1:32" hidden="1" outlineLevel="1" x14ac:dyDescent="0.2">
      <c r="A1705" t="s">
        <v>33812</v>
      </c>
      <c r="B1705" t="s">
        <v>33813</v>
      </c>
      <c r="C1705" t="s">
        <v>33814</v>
      </c>
      <c r="D1705" s="3"/>
      <c r="J1705" t="s">
        <v>33815</v>
      </c>
      <c r="K1705" t="s">
        <v>30490</v>
      </c>
      <c r="L1705" t="s">
        <v>1263</v>
      </c>
      <c r="M1705">
        <v>11</v>
      </c>
      <c r="P1705" s="2" t="s">
        <v>33816</v>
      </c>
      <c r="Q1705" t="s">
        <v>47</v>
      </c>
      <c r="S1705">
        <v>4.5395252527669072E-4</v>
      </c>
      <c r="T1705">
        <v>2.2306164737528889E-6</v>
      </c>
      <c r="U1705">
        <v>2.3297659936361011E-5</v>
      </c>
      <c r="V1705">
        <v>5.057806265540421E-5</v>
      </c>
      <c r="W1705">
        <v>2.076717064483091E-4</v>
      </c>
      <c r="X1705">
        <v>1.6534750102437101E-5</v>
      </c>
      <c r="Y1705">
        <v>2.4999999999999991E-2</v>
      </c>
      <c r="Z1705">
        <v>0.14899999999999999</v>
      </c>
      <c r="AA1705">
        <v>0</v>
      </c>
      <c r="AB1705">
        <v>0.85099999999999998</v>
      </c>
      <c r="AC1705">
        <v>0.42149999999999999</v>
      </c>
      <c r="AD1705" t="s">
        <v>48</v>
      </c>
      <c r="AE1705" t="s">
        <v>48</v>
      </c>
      <c r="AF1705" t="s">
        <v>48</v>
      </c>
    </row>
    <row r="1706" spans="1:32" hidden="1" outlineLevel="1" x14ac:dyDescent="0.2">
      <c r="A1706" t="s">
        <v>33817</v>
      </c>
      <c r="B1706" t="s">
        <v>26857</v>
      </c>
      <c r="C1706" t="s">
        <v>33818</v>
      </c>
      <c r="D1706" s="3"/>
      <c r="J1706" t="s">
        <v>33819</v>
      </c>
      <c r="K1706" t="s">
        <v>30490</v>
      </c>
      <c r="L1706" t="s">
        <v>1263</v>
      </c>
      <c r="M1706">
        <v>3</v>
      </c>
      <c r="P1706" s="2" t="s">
        <v>33820</v>
      </c>
      <c r="Q1706" t="s">
        <v>10060</v>
      </c>
      <c r="S1706">
        <v>1.0014937724918129E-3</v>
      </c>
      <c r="T1706">
        <v>8.4204866652726196E-6</v>
      </c>
      <c r="U1706">
        <v>4.4754979171557352E-5</v>
      </c>
      <c r="V1706">
        <v>7.5855052273254842E-5</v>
      </c>
      <c r="W1706">
        <v>2.6387785328552132E-4</v>
      </c>
      <c r="X1706">
        <v>2.293081051902846E-4</v>
      </c>
      <c r="Y1706">
        <v>0.23720238095238089</v>
      </c>
      <c r="Z1706">
        <v>0.251</v>
      </c>
      <c r="AA1706">
        <v>0</v>
      </c>
      <c r="AB1706">
        <v>0.749</v>
      </c>
      <c r="AC1706">
        <v>0.95709999999999995</v>
      </c>
      <c r="AD1706" t="s">
        <v>48</v>
      </c>
      <c r="AE1706" t="s">
        <v>48</v>
      </c>
      <c r="AF1706" t="s">
        <v>48</v>
      </c>
    </row>
    <row r="1707" spans="1:32" hidden="1" outlineLevel="1" x14ac:dyDescent="0.2">
      <c r="A1707" t="s">
        <v>33821</v>
      </c>
      <c r="B1707" t="s">
        <v>33822</v>
      </c>
      <c r="C1707" t="s">
        <v>33823</v>
      </c>
      <c r="D1707" s="3"/>
      <c r="J1707" t="s">
        <v>33824</v>
      </c>
      <c r="K1707" t="s">
        <v>30490</v>
      </c>
      <c r="L1707" t="s">
        <v>1263</v>
      </c>
      <c r="M1707">
        <v>0</v>
      </c>
      <c r="P1707" s="2" t="s">
        <v>33825</v>
      </c>
      <c r="Q1707" t="s">
        <v>47</v>
      </c>
      <c r="S1707">
        <v>1.7574355006217961E-3</v>
      </c>
      <c r="T1707">
        <v>1.8917478882940489E-5</v>
      </c>
      <c r="U1707">
        <v>8.9812325313687325E-5</v>
      </c>
      <c r="V1707">
        <v>3.5177881363779312E-4</v>
      </c>
      <c r="W1707">
        <v>3.7385887117125089E-4</v>
      </c>
      <c r="X1707">
        <v>2.2852235997561371E-4</v>
      </c>
      <c r="Y1707">
        <v>-3.0303030303030398E-3</v>
      </c>
      <c r="Z1707">
        <v>0.11700000000000001</v>
      </c>
      <c r="AA1707">
        <v>7.5999999999999998E-2</v>
      </c>
      <c r="AB1707">
        <v>0.80600000000000005</v>
      </c>
      <c r="AC1707">
        <v>0.4854</v>
      </c>
      <c r="AD1707" t="s">
        <v>48</v>
      </c>
      <c r="AE1707" t="s">
        <v>48</v>
      </c>
      <c r="AF1707" t="s">
        <v>48</v>
      </c>
    </row>
    <row r="1708" spans="1:32" hidden="1" outlineLevel="1" x14ac:dyDescent="0.2">
      <c r="A1708" t="s">
        <v>33826</v>
      </c>
      <c r="B1708" t="s">
        <v>33827</v>
      </c>
      <c r="C1708" t="s">
        <v>33828</v>
      </c>
      <c r="D1708" s="3"/>
      <c r="J1708" t="s">
        <v>33829</v>
      </c>
      <c r="K1708" t="s">
        <v>30490</v>
      </c>
      <c r="L1708" t="s">
        <v>1263</v>
      </c>
      <c r="M1708">
        <v>1</v>
      </c>
      <c r="P1708" s="2" t="s">
        <v>33830</v>
      </c>
      <c r="Q1708" t="s">
        <v>47</v>
      </c>
      <c r="S1708">
        <v>1.179846469312906E-3</v>
      </c>
      <c r="T1708">
        <v>4.2452761590539012E-6</v>
      </c>
      <c r="U1708">
        <v>2.4784862762317061E-4</v>
      </c>
      <c r="V1708">
        <v>7.7645840065088123E-5</v>
      </c>
      <c r="W1708">
        <v>3.4706474980339408E-4</v>
      </c>
      <c r="X1708">
        <v>6.6348278778605163E-5</v>
      </c>
      <c r="Y1708">
        <v>0.19375000000000001</v>
      </c>
      <c r="Z1708">
        <v>0.24199999999999999</v>
      </c>
      <c r="AA1708">
        <v>0</v>
      </c>
      <c r="AB1708">
        <v>0.75800000000000001</v>
      </c>
      <c r="AC1708">
        <v>0.69879999999999998</v>
      </c>
      <c r="AD1708" t="s">
        <v>48</v>
      </c>
      <c r="AE1708" t="s">
        <v>48</v>
      </c>
      <c r="AF1708" t="s">
        <v>48</v>
      </c>
    </row>
    <row r="1709" spans="1:32" hidden="1" outlineLevel="1" x14ac:dyDescent="0.2">
      <c r="A1709" t="s">
        <v>33831</v>
      </c>
      <c r="B1709" t="s">
        <v>33832</v>
      </c>
      <c r="C1709" t="s">
        <v>33833</v>
      </c>
      <c r="D1709" s="3"/>
      <c r="J1709" t="s">
        <v>33834</v>
      </c>
      <c r="K1709" t="s">
        <v>30494</v>
      </c>
      <c r="L1709" t="s">
        <v>1263</v>
      </c>
      <c r="M1709">
        <v>899</v>
      </c>
      <c r="P1709" s="2" t="s">
        <v>33835</v>
      </c>
      <c r="Q1709" t="s">
        <v>47</v>
      </c>
      <c r="S1709">
        <v>0.20803716778755191</v>
      </c>
      <c r="T1709">
        <v>2.9661312510143031E-5</v>
      </c>
      <c r="U1709">
        <v>2.8435379266738892E-2</v>
      </c>
      <c r="V1709">
        <v>7.6028034090995789E-3</v>
      </c>
      <c r="W1709">
        <v>3.6688707768917077E-2</v>
      </c>
      <c r="X1709">
        <v>2.2204574197530751E-3</v>
      </c>
      <c r="Y1709">
        <v>-0.28416666666666668</v>
      </c>
      <c r="Z1709">
        <v>6.9000000000000006E-2</v>
      </c>
      <c r="AA1709">
        <v>0.27</v>
      </c>
      <c r="AB1709">
        <v>0.66</v>
      </c>
      <c r="AC1709">
        <v>-0.75060000000000004</v>
      </c>
      <c r="AD1709" t="s">
        <v>48</v>
      </c>
      <c r="AE1709" t="s">
        <v>48</v>
      </c>
      <c r="AF1709" t="s">
        <v>48</v>
      </c>
    </row>
    <row r="1710" spans="1:32" hidden="1" outlineLevel="1" x14ac:dyDescent="0.2">
      <c r="A1710" t="s">
        <v>33836</v>
      </c>
      <c r="B1710" t="s">
        <v>33837</v>
      </c>
      <c r="C1710" t="s">
        <v>33838</v>
      </c>
      <c r="D1710" s="3"/>
      <c r="J1710" t="s">
        <v>33839</v>
      </c>
      <c r="K1710" t="s">
        <v>30494</v>
      </c>
      <c r="L1710" t="s">
        <v>1263</v>
      </c>
      <c r="M1710">
        <v>26</v>
      </c>
      <c r="P1710" s="2" t="s">
        <v>33840</v>
      </c>
      <c r="Q1710" t="s">
        <v>47</v>
      </c>
      <c r="S1710">
        <v>7.9242207109928131E-2</v>
      </c>
      <c r="T1710">
        <v>7.7887225415906869E-6</v>
      </c>
      <c r="U1710">
        <v>2.2389243822544809E-3</v>
      </c>
      <c r="V1710">
        <v>9.7275339066982269E-4</v>
      </c>
      <c r="W1710">
        <v>4.8799067735671997E-2</v>
      </c>
      <c r="X1710">
        <v>1.3344685430638489E-4</v>
      </c>
      <c r="Y1710">
        <v>0.35</v>
      </c>
      <c r="Z1710">
        <v>0</v>
      </c>
      <c r="AA1710">
        <v>0.10100000000000001</v>
      </c>
      <c r="AB1710">
        <v>0.89900000000000002</v>
      </c>
      <c r="AC1710">
        <v>-0.6946</v>
      </c>
      <c r="AD1710" t="s">
        <v>48</v>
      </c>
      <c r="AE1710" t="s">
        <v>48</v>
      </c>
      <c r="AF1710" t="s">
        <v>48</v>
      </c>
    </row>
    <row r="1711" spans="1:32" hidden="1" outlineLevel="1" x14ac:dyDescent="0.2">
      <c r="A1711" t="s">
        <v>33841</v>
      </c>
      <c r="B1711" t="s">
        <v>33842</v>
      </c>
      <c r="C1711" t="s">
        <v>33843</v>
      </c>
      <c r="D1711" s="3"/>
      <c r="J1711" t="s">
        <v>33844</v>
      </c>
      <c r="K1711" t="s">
        <v>30494</v>
      </c>
      <c r="L1711" t="s">
        <v>1263</v>
      </c>
      <c r="M1711">
        <v>163</v>
      </c>
      <c r="P1711" s="2" t="s">
        <v>33845</v>
      </c>
      <c r="Q1711" t="s">
        <v>47</v>
      </c>
      <c r="S1711">
        <v>8.2214269787073135E-3</v>
      </c>
      <c r="T1711">
        <v>6.9534908107016244E-6</v>
      </c>
      <c r="U1711">
        <v>2.0690998644568029E-4</v>
      </c>
      <c r="V1711">
        <v>2.0837601914536211E-4</v>
      </c>
      <c r="W1711">
        <v>2.514268504455686E-3</v>
      </c>
      <c r="X1711">
        <v>1.3374787522479889E-4</v>
      </c>
      <c r="Y1711">
        <v>0.38888888888888878</v>
      </c>
      <c r="Z1711">
        <v>0.13500000000000001</v>
      </c>
      <c r="AA1711">
        <v>3.7999999999999999E-2</v>
      </c>
      <c r="AB1711">
        <v>0.82699999999999996</v>
      </c>
      <c r="AC1711">
        <v>0.48080000000000001</v>
      </c>
      <c r="AD1711" t="s">
        <v>48</v>
      </c>
      <c r="AE1711" t="s">
        <v>48</v>
      </c>
      <c r="AF1711" t="s">
        <v>48</v>
      </c>
    </row>
    <row r="1712" spans="1:32" hidden="1" outlineLevel="1" x14ac:dyDescent="0.2">
      <c r="A1712" t="s">
        <v>33846</v>
      </c>
      <c r="B1712" t="s">
        <v>33847</v>
      </c>
      <c r="C1712" t="s">
        <v>33848</v>
      </c>
      <c r="D1712" s="3"/>
      <c r="J1712" t="s">
        <v>33849</v>
      </c>
      <c r="K1712" t="s">
        <v>30494</v>
      </c>
      <c r="L1712" t="s">
        <v>1263</v>
      </c>
      <c r="M1712">
        <v>4</v>
      </c>
      <c r="P1712" s="2" t="s">
        <v>33850</v>
      </c>
      <c r="Q1712" t="s">
        <v>33851</v>
      </c>
      <c r="S1712">
        <v>3.268718346953392E-2</v>
      </c>
      <c r="T1712">
        <v>2.3778302420396361E-5</v>
      </c>
      <c r="U1712">
        <v>3.6027218447998172E-4</v>
      </c>
      <c r="V1712">
        <v>3.801618586294353E-4</v>
      </c>
      <c r="W1712">
        <v>1.956325955688953E-3</v>
      </c>
      <c r="X1712">
        <v>2.0781697705388069E-2</v>
      </c>
      <c r="Y1712">
        <v>0.47499999999999998</v>
      </c>
      <c r="Z1712">
        <v>0.216</v>
      </c>
      <c r="AA1712">
        <v>8.1000000000000003E-2</v>
      </c>
      <c r="AB1712">
        <v>0.70299999999999996</v>
      </c>
      <c r="AC1712">
        <v>0.61240000000000006</v>
      </c>
      <c r="AD1712" t="s">
        <v>48</v>
      </c>
      <c r="AE1712" t="s">
        <v>48</v>
      </c>
      <c r="AF1712" t="s">
        <v>48</v>
      </c>
    </row>
    <row r="1713" spans="1:32" hidden="1" outlineLevel="1" x14ac:dyDescent="0.2">
      <c r="A1713" t="s">
        <v>33852</v>
      </c>
      <c r="B1713" t="s">
        <v>33853</v>
      </c>
      <c r="C1713" t="s">
        <v>26384</v>
      </c>
      <c r="D1713" s="3"/>
      <c r="J1713" t="s">
        <v>33854</v>
      </c>
      <c r="K1713" t="s">
        <v>30494</v>
      </c>
      <c r="L1713" t="s">
        <v>1263</v>
      </c>
      <c r="M1713">
        <v>3</v>
      </c>
      <c r="P1713" s="2" t="s">
        <v>33855</v>
      </c>
      <c r="Q1713" t="s">
        <v>10132</v>
      </c>
      <c r="S1713">
        <v>2.8659822419285769E-4</v>
      </c>
      <c r="T1713">
        <v>2.732272150751669E-6</v>
      </c>
      <c r="U1713">
        <v>1.976160456251819E-5</v>
      </c>
      <c r="V1713">
        <v>3.6273831938160583E-5</v>
      </c>
      <c r="W1713">
        <v>1.4254802954383189E-4</v>
      </c>
      <c r="X1713">
        <v>1.805493593565188E-5</v>
      </c>
      <c r="Y1713">
        <v>3.6111111111111101E-2</v>
      </c>
      <c r="Z1713">
        <v>0.108</v>
      </c>
      <c r="AA1713">
        <v>0.11899999999999999</v>
      </c>
      <c r="AB1713">
        <v>0.77300000000000002</v>
      </c>
      <c r="AC1713">
        <v>-0.61380000000000001</v>
      </c>
      <c r="AD1713" t="s">
        <v>48</v>
      </c>
      <c r="AE1713" t="s">
        <v>48</v>
      </c>
      <c r="AF1713" t="s">
        <v>48</v>
      </c>
    </row>
    <row r="1714" spans="1:32" hidden="1" outlineLevel="1" x14ac:dyDescent="0.2">
      <c r="A1714" t="s">
        <v>33856</v>
      </c>
      <c r="B1714" t="s">
        <v>33857</v>
      </c>
      <c r="C1714" t="s">
        <v>30764</v>
      </c>
      <c r="D1714" s="3"/>
      <c r="J1714" t="s">
        <v>33858</v>
      </c>
      <c r="K1714" t="s">
        <v>30494</v>
      </c>
      <c r="L1714" t="s">
        <v>1263</v>
      </c>
      <c r="M1714">
        <v>-65</v>
      </c>
      <c r="P1714" s="2" t="s">
        <v>33859</v>
      </c>
      <c r="Q1714" t="s">
        <v>47</v>
      </c>
      <c r="S1714">
        <v>1.4303657226264479E-3</v>
      </c>
      <c r="T1714">
        <v>1.476428951718844E-5</v>
      </c>
      <c r="U1714">
        <v>6.6959044488612562E-5</v>
      </c>
      <c r="V1714">
        <v>2.322311484022066E-4</v>
      </c>
      <c r="W1714">
        <v>3.6693867878057063E-4</v>
      </c>
      <c r="X1714">
        <v>1.5698115748818961E-4</v>
      </c>
      <c r="Y1714">
        <v>0.30104166666666671</v>
      </c>
      <c r="Z1714">
        <v>0.23</v>
      </c>
      <c r="AA1714">
        <v>5.0999999999999997E-2</v>
      </c>
      <c r="AB1714">
        <v>0.71899999999999997</v>
      </c>
      <c r="AC1714">
        <v>0.92569999999999997</v>
      </c>
      <c r="AD1714" t="s">
        <v>48</v>
      </c>
      <c r="AE1714" t="s">
        <v>48</v>
      </c>
      <c r="AF1714" t="s">
        <v>48</v>
      </c>
    </row>
    <row r="1715" spans="1:32" hidden="1" outlineLevel="1" x14ac:dyDescent="0.2">
      <c r="A1715" t="s">
        <v>33860</v>
      </c>
      <c r="B1715" t="s">
        <v>33861</v>
      </c>
      <c r="C1715" t="s">
        <v>33862</v>
      </c>
      <c r="D1715" s="3"/>
      <c r="J1715" t="s">
        <v>33863</v>
      </c>
      <c r="K1715" t="s">
        <v>30498</v>
      </c>
      <c r="L1715" t="s">
        <v>1263</v>
      </c>
      <c r="M1715">
        <v>224</v>
      </c>
      <c r="P1715" s="2" t="s">
        <v>33864</v>
      </c>
      <c r="Q1715" t="s">
        <v>47</v>
      </c>
      <c r="S1715">
        <v>3.012877656146884E-3</v>
      </c>
      <c r="T1715">
        <v>1.057295139617054E-5</v>
      </c>
      <c r="U1715">
        <v>2.0242955361027271E-4</v>
      </c>
      <c r="V1715">
        <v>1.5632138820365071E-4</v>
      </c>
      <c r="W1715">
        <v>1.6403375193476679E-3</v>
      </c>
      <c r="X1715">
        <v>1.9148844876326621E-4</v>
      </c>
      <c r="Y1715">
        <v>9.3181818181818171E-2</v>
      </c>
      <c r="Z1715">
        <v>0.157</v>
      </c>
      <c r="AA1715">
        <v>0.06</v>
      </c>
      <c r="AB1715">
        <v>0.78400000000000003</v>
      </c>
      <c r="AC1715">
        <v>0.81320000000000003</v>
      </c>
      <c r="AD1715" t="s">
        <v>48</v>
      </c>
      <c r="AE1715" t="s">
        <v>48</v>
      </c>
      <c r="AF1715" t="s">
        <v>48</v>
      </c>
    </row>
    <row r="1716" spans="1:32" hidden="1" outlineLevel="1" x14ac:dyDescent="0.2">
      <c r="A1716" t="s">
        <v>33865</v>
      </c>
      <c r="B1716" t="s">
        <v>33866</v>
      </c>
      <c r="C1716" t="s">
        <v>33843</v>
      </c>
      <c r="D1716" s="3"/>
      <c r="J1716" t="s">
        <v>33867</v>
      </c>
      <c r="K1716" t="s">
        <v>30498</v>
      </c>
      <c r="L1716" t="s">
        <v>1263</v>
      </c>
      <c r="M1716">
        <v>14</v>
      </c>
      <c r="P1716" s="2" t="s">
        <v>33868</v>
      </c>
      <c r="Q1716" t="s">
        <v>47</v>
      </c>
      <c r="Y1716" t="s">
        <v>48</v>
      </c>
      <c r="Z1716" t="s">
        <v>48</v>
      </c>
      <c r="AA1716" t="s">
        <v>48</v>
      </c>
      <c r="AB1716" t="s">
        <v>48</v>
      </c>
      <c r="AC1716" t="s">
        <v>48</v>
      </c>
      <c r="AD1716" t="s">
        <v>48</v>
      </c>
      <c r="AE1716" t="s">
        <v>48</v>
      </c>
      <c r="AF1716" t="s">
        <v>48</v>
      </c>
    </row>
    <row r="1717" spans="1:32" hidden="1" outlineLevel="1" x14ac:dyDescent="0.2">
      <c r="A1717" t="s">
        <v>33869</v>
      </c>
      <c r="B1717" t="s">
        <v>33870</v>
      </c>
      <c r="C1717" t="s">
        <v>33871</v>
      </c>
      <c r="D1717" s="3"/>
      <c r="J1717" t="s">
        <v>33872</v>
      </c>
      <c r="K1717" t="s">
        <v>30498</v>
      </c>
      <c r="L1717" t="s">
        <v>1263</v>
      </c>
      <c r="M1717">
        <v>2</v>
      </c>
      <c r="P1717" s="2" t="s">
        <v>33873</v>
      </c>
      <c r="Q1717" t="s">
        <v>47</v>
      </c>
      <c r="S1717">
        <v>1.21119967661798E-3</v>
      </c>
      <c r="T1717">
        <v>8.5204756032908335E-6</v>
      </c>
      <c r="U1717">
        <v>3.7685542338294908E-5</v>
      </c>
      <c r="V1717">
        <v>1.3045147352386269E-4</v>
      </c>
      <c r="W1717">
        <v>4.2980563011951739E-4</v>
      </c>
      <c r="X1717">
        <v>1.2322890688665211E-4</v>
      </c>
      <c r="Y1717">
        <v>2.0634920634920641E-2</v>
      </c>
      <c r="Z1717">
        <v>0.10299999999999999</v>
      </c>
      <c r="AA1717">
        <v>0.13400000000000001</v>
      </c>
      <c r="AB1717">
        <v>0.76300000000000001</v>
      </c>
      <c r="AC1717">
        <v>-0.46779999999999999</v>
      </c>
      <c r="AD1717" t="s">
        <v>48</v>
      </c>
      <c r="AE1717" t="s">
        <v>48</v>
      </c>
      <c r="AF1717" t="s">
        <v>48</v>
      </c>
    </row>
    <row r="1718" spans="1:32" hidden="1" outlineLevel="1" x14ac:dyDescent="0.2">
      <c r="A1718" t="s">
        <v>33874</v>
      </c>
      <c r="B1718" t="s">
        <v>33875</v>
      </c>
      <c r="C1718" t="s">
        <v>32113</v>
      </c>
      <c r="D1718" s="3"/>
      <c r="J1718" t="s">
        <v>33876</v>
      </c>
      <c r="K1718" t="s">
        <v>30498</v>
      </c>
      <c r="L1718" t="s">
        <v>1263</v>
      </c>
      <c r="M1718">
        <v>1</v>
      </c>
      <c r="P1718" s="2" t="s">
        <v>33877</v>
      </c>
      <c r="Q1718" t="s">
        <v>47</v>
      </c>
      <c r="S1718">
        <v>2.9281454044394201E-4</v>
      </c>
      <c r="T1718">
        <v>2.3214679458760661E-6</v>
      </c>
      <c r="U1718">
        <v>1.607443664397579E-5</v>
      </c>
      <c r="V1718">
        <v>3.6540197470458218E-5</v>
      </c>
      <c r="W1718">
        <v>1.606194709893316E-4</v>
      </c>
      <c r="X1718">
        <v>1.7418851712136529E-5</v>
      </c>
      <c r="Y1718">
        <v>8.3333333333333343E-2</v>
      </c>
      <c r="Z1718">
        <v>4.4999999999999998E-2</v>
      </c>
      <c r="AA1718">
        <v>0.03</v>
      </c>
      <c r="AB1718">
        <v>0.92500000000000004</v>
      </c>
      <c r="AC1718">
        <v>0.15310000000000001</v>
      </c>
      <c r="AD1718" t="s">
        <v>48</v>
      </c>
      <c r="AE1718" t="s">
        <v>48</v>
      </c>
      <c r="AF1718" t="s">
        <v>48</v>
      </c>
    </row>
    <row r="1719" spans="1:32" hidden="1" outlineLevel="1" x14ac:dyDescent="0.2">
      <c r="A1719" t="s">
        <v>33878</v>
      </c>
      <c r="B1719" t="s">
        <v>33879</v>
      </c>
      <c r="C1719" t="s">
        <v>33880</v>
      </c>
      <c r="D1719" s="3"/>
      <c r="J1719" t="s">
        <v>33881</v>
      </c>
      <c r="K1719" t="s">
        <v>30498</v>
      </c>
      <c r="L1719" t="s">
        <v>1263</v>
      </c>
      <c r="M1719">
        <v>1</v>
      </c>
      <c r="P1719" s="2" t="s">
        <v>33882</v>
      </c>
      <c r="Q1719" t="s">
        <v>47</v>
      </c>
      <c r="S1719">
        <v>7.7998614870011806E-4</v>
      </c>
      <c r="T1719">
        <v>3.621851647039875E-6</v>
      </c>
      <c r="U1719">
        <v>2.8257698431843888E-5</v>
      </c>
      <c r="V1719">
        <v>5.5750944738974788E-5</v>
      </c>
      <c r="W1719">
        <v>2.1098120487295091E-4</v>
      </c>
      <c r="X1719">
        <v>1.5434453962370751E-4</v>
      </c>
      <c r="Y1719">
        <v>8.7499999999999994E-2</v>
      </c>
      <c r="Z1719">
        <v>4.9000000000000002E-2</v>
      </c>
      <c r="AA1719">
        <v>5.2999999999999999E-2</v>
      </c>
      <c r="AB1719">
        <v>0.89800000000000002</v>
      </c>
      <c r="AC1719">
        <v>-6.4399999999999999E-2</v>
      </c>
      <c r="AD1719" t="s">
        <v>48</v>
      </c>
      <c r="AE1719" t="s">
        <v>48</v>
      </c>
      <c r="AF1719" t="s">
        <v>48</v>
      </c>
    </row>
    <row r="1720" spans="1:32" hidden="1" outlineLevel="1" x14ac:dyDescent="0.2">
      <c r="A1720" t="s">
        <v>33883</v>
      </c>
      <c r="B1720" t="s">
        <v>33884</v>
      </c>
      <c r="C1720" t="s">
        <v>33885</v>
      </c>
      <c r="D1720" s="3"/>
      <c r="J1720" t="s">
        <v>33886</v>
      </c>
      <c r="K1720" t="s">
        <v>30508</v>
      </c>
      <c r="L1720" t="s">
        <v>1263</v>
      </c>
      <c r="M1720">
        <v>75</v>
      </c>
      <c r="P1720" s="2" t="s">
        <v>33887</v>
      </c>
      <c r="Q1720" t="s">
        <v>47</v>
      </c>
      <c r="S1720">
        <v>8.8612446561455727E-3</v>
      </c>
      <c r="T1720">
        <v>1.5417774193338118E-5</v>
      </c>
      <c r="U1720">
        <v>8.8680390035733581E-4</v>
      </c>
      <c r="V1720">
        <v>2.019291132455692E-4</v>
      </c>
      <c r="W1720">
        <v>2.12857173755765E-3</v>
      </c>
      <c r="X1720">
        <v>1.056612352840602E-3</v>
      </c>
      <c r="Y1720">
        <v>0.13409090909090909</v>
      </c>
      <c r="Z1720">
        <v>0.114</v>
      </c>
      <c r="AA1720">
        <v>8.4000000000000005E-2</v>
      </c>
      <c r="AB1720">
        <v>0.80200000000000005</v>
      </c>
      <c r="AC1720">
        <v>0.67259999999999998</v>
      </c>
      <c r="AD1720" t="s">
        <v>48</v>
      </c>
      <c r="AE1720" t="s">
        <v>48</v>
      </c>
      <c r="AF1720" t="s">
        <v>48</v>
      </c>
    </row>
    <row r="1721" spans="1:32" hidden="1" outlineLevel="1" x14ac:dyDescent="0.2">
      <c r="A1721" t="s">
        <v>33888</v>
      </c>
      <c r="B1721" t="s">
        <v>33889</v>
      </c>
      <c r="C1721" t="s">
        <v>24300</v>
      </c>
      <c r="D1721" s="3"/>
      <c r="J1721" t="s">
        <v>33890</v>
      </c>
      <c r="K1721" t="s">
        <v>30508</v>
      </c>
      <c r="L1721" t="s">
        <v>1263</v>
      </c>
      <c r="M1721">
        <v>269</v>
      </c>
      <c r="P1721" s="2" t="s">
        <v>33891</v>
      </c>
      <c r="Q1721" t="s">
        <v>47</v>
      </c>
      <c r="S1721">
        <v>0.66025817394256592</v>
      </c>
      <c r="T1721">
        <v>1.3176313950680199E-4</v>
      </c>
      <c r="U1721">
        <v>0.20351925492286679</v>
      </c>
      <c r="V1721">
        <v>1.7402023077011111E-3</v>
      </c>
      <c r="W1721">
        <v>6.4259856939315796E-2</v>
      </c>
      <c r="X1721">
        <v>2.6397488545626402E-3</v>
      </c>
      <c r="Y1721">
        <v>0.49375000000000002</v>
      </c>
      <c r="Z1721">
        <v>0.29199999999999998</v>
      </c>
      <c r="AA1721">
        <v>0.27700000000000002</v>
      </c>
      <c r="AB1721">
        <v>0.43099999999999999</v>
      </c>
      <c r="AC1721">
        <v>0.45879999999999999</v>
      </c>
      <c r="AD1721" t="s">
        <v>48</v>
      </c>
      <c r="AE1721" t="s">
        <v>48</v>
      </c>
      <c r="AF1721" t="s">
        <v>48</v>
      </c>
    </row>
    <row r="1722" spans="1:32" hidden="1" outlineLevel="1" x14ac:dyDescent="0.2">
      <c r="A1722" t="s">
        <v>33892</v>
      </c>
      <c r="B1722" t="s">
        <v>33893</v>
      </c>
      <c r="C1722" t="s">
        <v>33894</v>
      </c>
      <c r="D1722" s="3"/>
      <c r="J1722" t="s">
        <v>33895</v>
      </c>
      <c r="K1722" t="s">
        <v>30508</v>
      </c>
      <c r="L1722" t="s">
        <v>1263</v>
      </c>
      <c r="M1722">
        <v>28</v>
      </c>
      <c r="P1722" s="2" t="s">
        <v>33896</v>
      </c>
      <c r="Q1722" t="s">
        <v>47</v>
      </c>
      <c r="S1722">
        <v>1.2355479411780831E-2</v>
      </c>
      <c r="T1722">
        <v>5.1538413572416184E-6</v>
      </c>
      <c r="U1722">
        <v>1.145789356087334E-4</v>
      </c>
      <c r="V1722">
        <v>2.8538837796077132E-4</v>
      </c>
      <c r="W1722">
        <v>5.4495180957019329E-3</v>
      </c>
      <c r="X1722">
        <v>2.1372467745095489E-4</v>
      </c>
      <c r="Y1722">
        <v>0.1041666666666667</v>
      </c>
      <c r="Z1722">
        <v>9.2999999999999999E-2</v>
      </c>
      <c r="AA1722">
        <v>0.16700000000000001</v>
      </c>
      <c r="AB1722">
        <v>0.74</v>
      </c>
      <c r="AC1722">
        <v>-0.64580000000000004</v>
      </c>
      <c r="AD1722" t="s">
        <v>48</v>
      </c>
      <c r="AE1722" t="s">
        <v>48</v>
      </c>
      <c r="AF1722" t="s">
        <v>48</v>
      </c>
    </row>
    <row r="1723" spans="1:32" hidden="1" outlineLevel="1" x14ac:dyDescent="0.2">
      <c r="A1723" t="s">
        <v>33897</v>
      </c>
      <c r="B1723" t="s">
        <v>33898</v>
      </c>
      <c r="C1723" t="s">
        <v>33899</v>
      </c>
      <c r="D1723" s="3"/>
      <c r="J1723" t="s">
        <v>33900</v>
      </c>
      <c r="K1723" t="s">
        <v>30508</v>
      </c>
      <c r="L1723" t="s">
        <v>1263</v>
      </c>
      <c r="M1723">
        <v>16</v>
      </c>
      <c r="P1723" s="2" t="s">
        <v>33901</v>
      </c>
      <c r="Q1723" t="s">
        <v>47</v>
      </c>
      <c r="S1723">
        <v>1.075121224857867E-3</v>
      </c>
      <c r="T1723">
        <v>9.9801063697668724E-6</v>
      </c>
      <c r="U1723">
        <v>9.801085980143398E-5</v>
      </c>
      <c r="V1723">
        <v>6.7717082856688648E-5</v>
      </c>
      <c r="W1723">
        <v>3.670961013995111E-4</v>
      </c>
      <c r="X1723">
        <v>1.1229854135308411E-4</v>
      </c>
      <c r="Y1723">
        <v>0</v>
      </c>
      <c r="Z1723">
        <v>0</v>
      </c>
      <c r="AA1723">
        <v>0</v>
      </c>
      <c r="AB1723">
        <v>1</v>
      </c>
      <c r="AC1723">
        <v>0</v>
      </c>
      <c r="AD1723" t="s">
        <v>48</v>
      </c>
      <c r="AE1723" t="s">
        <v>48</v>
      </c>
      <c r="AF1723" t="s">
        <v>48</v>
      </c>
    </row>
    <row r="1724" spans="1:32" hidden="1" outlineLevel="1" x14ac:dyDescent="0.2">
      <c r="A1724" t="s">
        <v>33902</v>
      </c>
      <c r="B1724" t="s">
        <v>33903</v>
      </c>
      <c r="C1724" t="s">
        <v>33904</v>
      </c>
      <c r="D1724" s="3"/>
      <c r="J1724" t="s">
        <v>33905</v>
      </c>
      <c r="K1724" t="s">
        <v>30508</v>
      </c>
      <c r="L1724" t="s">
        <v>1263</v>
      </c>
      <c r="M1724">
        <v>3</v>
      </c>
      <c r="P1724" s="2" t="s">
        <v>33906</v>
      </c>
      <c r="Q1724" t="s">
        <v>10021</v>
      </c>
      <c r="S1724">
        <v>5.4276821902021766E-4</v>
      </c>
      <c r="T1724">
        <v>3.5956409192294809E-6</v>
      </c>
      <c r="U1724">
        <v>2.8056712835677899E-5</v>
      </c>
      <c r="V1724">
        <v>4.8013687774073333E-5</v>
      </c>
      <c r="W1724">
        <v>2.119413256878033E-4</v>
      </c>
      <c r="X1724">
        <v>2.298170693393331E-5</v>
      </c>
      <c r="Y1724">
        <v>0.12619047619047619</v>
      </c>
      <c r="Z1724">
        <v>0.14299999999999999</v>
      </c>
      <c r="AA1724">
        <v>0.14199999999999999</v>
      </c>
      <c r="AB1724">
        <v>0.71499999999999997</v>
      </c>
      <c r="AC1724">
        <v>-0.2263</v>
      </c>
      <c r="AD1724" t="s">
        <v>48</v>
      </c>
      <c r="AE1724" t="s">
        <v>48</v>
      </c>
      <c r="AF1724" t="s">
        <v>48</v>
      </c>
    </row>
    <row r="1725" spans="1:32" hidden="1" outlineLevel="1" x14ac:dyDescent="0.2">
      <c r="A1725" t="s">
        <v>33907</v>
      </c>
      <c r="B1725" t="s">
        <v>33908</v>
      </c>
      <c r="C1725" t="s">
        <v>33909</v>
      </c>
      <c r="D1725" s="3"/>
      <c r="J1725" t="s">
        <v>33910</v>
      </c>
      <c r="K1725" t="s">
        <v>30508</v>
      </c>
      <c r="L1725" t="s">
        <v>1263</v>
      </c>
      <c r="M1725">
        <v>0</v>
      </c>
      <c r="P1725" s="2" t="s">
        <v>33911</v>
      </c>
      <c r="Q1725" t="s">
        <v>47</v>
      </c>
      <c r="S1725">
        <v>1.193799427710474E-3</v>
      </c>
      <c r="T1725">
        <v>3.0738565328647378E-6</v>
      </c>
      <c r="U1725">
        <v>8.6475811258424073E-5</v>
      </c>
      <c r="V1725">
        <v>1.041822251863778E-4</v>
      </c>
      <c r="W1725">
        <v>3.9958453271538019E-4</v>
      </c>
      <c r="X1725">
        <v>5.762004730058834E-5</v>
      </c>
      <c r="Y1725">
        <v>0</v>
      </c>
      <c r="Z1725">
        <v>0</v>
      </c>
      <c r="AA1725">
        <v>0</v>
      </c>
      <c r="AB1725">
        <v>1</v>
      </c>
      <c r="AC1725">
        <v>0</v>
      </c>
      <c r="AD1725" t="s">
        <v>48</v>
      </c>
      <c r="AE1725" t="s">
        <v>48</v>
      </c>
      <c r="AF1725" t="s">
        <v>48</v>
      </c>
    </row>
    <row r="1726" spans="1:32" hidden="1" outlineLevel="1" x14ac:dyDescent="0.2">
      <c r="A1726" t="s">
        <v>33912</v>
      </c>
      <c r="B1726" t="s">
        <v>33913</v>
      </c>
      <c r="C1726" t="s">
        <v>33914</v>
      </c>
      <c r="D1726" s="3"/>
      <c r="J1726" t="s">
        <v>33915</v>
      </c>
      <c r="K1726" t="s">
        <v>30508</v>
      </c>
      <c r="L1726" t="s">
        <v>1263</v>
      </c>
      <c r="M1726">
        <v>2</v>
      </c>
      <c r="P1726" s="2" t="s">
        <v>33916</v>
      </c>
      <c r="Q1726" t="s">
        <v>47</v>
      </c>
      <c r="S1726">
        <v>0.6277005672454834</v>
      </c>
      <c r="T1726">
        <v>3.0327473723446019E-5</v>
      </c>
      <c r="U1726">
        <v>7.6591983437538147E-2</v>
      </c>
      <c r="V1726">
        <v>1.9039922626689081E-3</v>
      </c>
      <c r="W1726">
        <v>0.52022826671600342</v>
      </c>
      <c r="X1726">
        <v>3.3123503089882428E-4</v>
      </c>
      <c r="Y1726">
        <v>0</v>
      </c>
      <c r="Z1726">
        <v>0.26500000000000001</v>
      </c>
      <c r="AA1726">
        <v>0.08</v>
      </c>
      <c r="AB1726">
        <v>0.65600000000000003</v>
      </c>
      <c r="AC1726">
        <v>0.78500000000000003</v>
      </c>
      <c r="AD1726" t="s">
        <v>48</v>
      </c>
      <c r="AE1726" t="s">
        <v>48</v>
      </c>
      <c r="AF1726" t="s">
        <v>48</v>
      </c>
    </row>
    <row r="1727" spans="1:32" hidden="1" outlineLevel="1" x14ac:dyDescent="0.2">
      <c r="A1727" t="s">
        <v>33917</v>
      </c>
      <c r="B1727" t="s">
        <v>33918</v>
      </c>
      <c r="C1727" t="s">
        <v>33919</v>
      </c>
      <c r="D1727" s="3"/>
      <c r="J1727" t="s">
        <v>33920</v>
      </c>
      <c r="K1727" t="s">
        <v>30513</v>
      </c>
      <c r="L1727" t="s">
        <v>1263</v>
      </c>
      <c r="M1727">
        <v>218</v>
      </c>
      <c r="P1727" s="2" t="s">
        <v>33921</v>
      </c>
      <c r="Q1727" t="s">
        <v>47</v>
      </c>
      <c r="S1727">
        <v>0.49394321441650391</v>
      </c>
      <c r="T1727">
        <v>5.0928476412082091E-5</v>
      </c>
      <c r="U1727">
        <v>0.45175543427467352</v>
      </c>
      <c r="V1727">
        <v>2.39538261666894E-3</v>
      </c>
      <c r="W1727">
        <v>6.1360839754343033E-2</v>
      </c>
      <c r="X1727">
        <v>1.859259326010942E-3</v>
      </c>
      <c r="Y1727">
        <v>0.25</v>
      </c>
      <c r="Z1727">
        <v>0.23400000000000001</v>
      </c>
      <c r="AA1727">
        <v>0.124</v>
      </c>
      <c r="AB1727">
        <v>0.64200000000000002</v>
      </c>
      <c r="AC1727">
        <v>0.34</v>
      </c>
      <c r="AD1727" t="s">
        <v>48</v>
      </c>
      <c r="AE1727" t="s">
        <v>48</v>
      </c>
      <c r="AF1727" t="s">
        <v>48</v>
      </c>
    </row>
    <row r="1728" spans="1:32" hidden="1" outlineLevel="1" x14ac:dyDescent="0.2">
      <c r="A1728" t="s">
        <v>33922</v>
      </c>
      <c r="B1728" t="s">
        <v>33923</v>
      </c>
      <c r="C1728" t="s">
        <v>31038</v>
      </c>
      <c r="D1728" s="3"/>
      <c r="J1728" t="s">
        <v>33924</v>
      </c>
      <c r="K1728" t="s">
        <v>30513</v>
      </c>
      <c r="L1728" t="s">
        <v>1263</v>
      </c>
      <c r="M1728">
        <v>98</v>
      </c>
      <c r="P1728" s="2" t="s">
        <v>33925</v>
      </c>
      <c r="Q1728" t="s">
        <v>47</v>
      </c>
      <c r="S1728">
        <v>0.14079755544662481</v>
      </c>
      <c r="T1728">
        <v>4.3622808334475849E-6</v>
      </c>
      <c r="U1728">
        <v>3.108282398898154E-4</v>
      </c>
      <c r="V1728">
        <v>7.0470274658873677E-4</v>
      </c>
      <c r="W1728">
        <v>0.130897581577301</v>
      </c>
      <c r="X1728">
        <v>1.361267932225019E-4</v>
      </c>
      <c r="Y1728">
        <v>-0.25</v>
      </c>
      <c r="Z1728">
        <v>0.17199999999999999</v>
      </c>
      <c r="AA1728">
        <v>0</v>
      </c>
      <c r="AB1728">
        <v>0.82799999999999996</v>
      </c>
      <c r="AC1728">
        <v>0.40189999999999998</v>
      </c>
      <c r="AD1728" t="s">
        <v>48</v>
      </c>
      <c r="AE1728" t="s">
        <v>48</v>
      </c>
      <c r="AF1728" t="s">
        <v>48</v>
      </c>
    </row>
    <row r="1729" spans="1:32" hidden="1" outlineLevel="1" x14ac:dyDescent="0.2">
      <c r="A1729" t="s">
        <v>33926</v>
      </c>
      <c r="B1729" t="s">
        <v>33927</v>
      </c>
      <c r="C1729" t="s">
        <v>30738</v>
      </c>
      <c r="D1729" s="3"/>
      <c r="J1729" t="s">
        <v>33928</v>
      </c>
      <c r="K1729" t="s">
        <v>30513</v>
      </c>
      <c r="L1729" t="s">
        <v>1263</v>
      </c>
      <c r="M1729">
        <v>125</v>
      </c>
      <c r="P1729" s="2" t="s">
        <v>33929</v>
      </c>
      <c r="Q1729" t="s">
        <v>47</v>
      </c>
      <c r="S1729">
        <v>1.215794868767262E-2</v>
      </c>
      <c r="T1729">
        <v>4.5764718379359692E-6</v>
      </c>
      <c r="U1729">
        <v>9.8271026217844337E-5</v>
      </c>
      <c r="V1729">
        <v>2.5073433062061667E-4</v>
      </c>
      <c r="W1729">
        <v>7.3208860121667394E-3</v>
      </c>
      <c r="X1729">
        <v>2.105683961417526E-4</v>
      </c>
      <c r="Y1729">
        <v>0</v>
      </c>
      <c r="Z1729">
        <v>0</v>
      </c>
      <c r="AA1729">
        <v>0.10100000000000001</v>
      </c>
      <c r="AB1729">
        <v>0.89900000000000002</v>
      </c>
      <c r="AC1729">
        <v>-0.38179999999999997</v>
      </c>
      <c r="AD1729" t="s">
        <v>48</v>
      </c>
      <c r="AE1729" t="s">
        <v>48</v>
      </c>
      <c r="AF1729" t="s">
        <v>48</v>
      </c>
    </row>
    <row r="1730" spans="1:32" hidden="1" outlineLevel="1" x14ac:dyDescent="0.2">
      <c r="A1730" t="s">
        <v>33930</v>
      </c>
      <c r="B1730" t="s">
        <v>33931</v>
      </c>
      <c r="C1730" t="s">
        <v>33932</v>
      </c>
      <c r="D1730" s="3"/>
      <c r="J1730" t="s">
        <v>33933</v>
      </c>
      <c r="K1730" t="s">
        <v>30513</v>
      </c>
      <c r="L1730" t="s">
        <v>1263</v>
      </c>
      <c r="M1730">
        <v>27</v>
      </c>
      <c r="P1730" s="2" t="s">
        <v>33934</v>
      </c>
      <c r="Q1730" t="s">
        <v>47</v>
      </c>
      <c r="S1730">
        <v>1.9054552540183069E-3</v>
      </c>
      <c r="T1730">
        <v>9.5106533990474418E-6</v>
      </c>
      <c r="U1730">
        <v>6.4974366978276521E-5</v>
      </c>
      <c r="V1730">
        <v>2.4499499704688787E-4</v>
      </c>
      <c r="W1730">
        <v>4.7296960838139063E-4</v>
      </c>
      <c r="X1730">
        <v>2.8407858917489648E-4</v>
      </c>
      <c r="Y1730">
        <v>-0.06</v>
      </c>
      <c r="Z1730">
        <v>7.1999999999999995E-2</v>
      </c>
      <c r="AA1730">
        <v>4.8000000000000001E-2</v>
      </c>
      <c r="AB1730">
        <v>0.88100000000000001</v>
      </c>
      <c r="AC1730">
        <v>1.29E-2</v>
      </c>
      <c r="AD1730" t="s">
        <v>48</v>
      </c>
      <c r="AE1730" t="s">
        <v>48</v>
      </c>
      <c r="AF1730" t="s">
        <v>48</v>
      </c>
    </row>
    <row r="1731" spans="1:32" hidden="1" outlineLevel="1" x14ac:dyDescent="0.2">
      <c r="A1731" t="s">
        <v>33935</v>
      </c>
      <c r="B1731" t="s">
        <v>33936</v>
      </c>
      <c r="C1731" t="s">
        <v>33321</v>
      </c>
      <c r="D1731" s="3"/>
      <c r="J1731" t="s">
        <v>33937</v>
      </c>
      <c r="K1731" t="s">
        <v>30513</v>
      </c>
      <c r="L1731" t="s">
        <v>1263</v>
      </c>
      <c r="M1731">
        <v>1</v>
      </c>
      <c r="P1731" s="2" t="s">
        <v>33938</v>
      </c>
      <c r="Q1731" t="s">
        <v>47</v>
      </c>
      <c r="S1731">
        <v>0.55394679307937622</v>
      </c>
      <c r="T1731">
        <v>1.078051354852505E-4</v>
      </c>
      <c r="U1731">
        <v>0.3656938374042511</v>
      </c>
      <c r="V1731">
        <v>7.5056850910186768E-3</v>
      </c>
      <c r="W1731">
        <v>8.1142894923686981E-2</v>
      </c>
      <c r="X1731">
        <v>5.9723532758653164E-3</v>
      </c>
      <c r="Y1731">
        <v>0.02</v>
      </c>
      <c r="Z1731">
        <v>0.153</v>
      </c>
      <c r="AA1731">
        <v>8.3000000000000004E-2</v>
      </c>
      <c r="AB1731">
        <v>0.76400000000000001</v>
      </c>
      <c r="AC1731">
        <v>0.47670000000000001</v>
      </c>
      <c r="AD1731" t="s">
        <v>48</v>
      </c>
      <c r="AE1731" t="s">
        <v>48</v>
      </c>
      <c r="AF1731" t="s">
        <v>48</v>
      </c>
    </row>
    <row r="1732" spans="1:32" hidden="1" outlineLevel="1" x14ac:dyDescent="0.2">
      <c r="A1732" t="s">
        <v>33939</v>
      </c>
      <c r="B1732" t="s">
        <v>33940</v>
      </c>
      <c r="C1732" t="s">
        <v>33941</v>
      </c>
      <c r="D1732" s="3"/>
      <c r="J1732" t="s">
        <v>33942</v>
      </c>
      <c r="K1732" t="s">
        <v>30518</v>
      </c>
      <c r="L1732" t="s">
        <v>1263</v>
      </c>
      <c r="M1732">
        <v>44</v>
      </c>
      <c r="P1732" s="2" t="s">
        <v>33943</v>
      </c>
      <c r="Q1732" t="s">
        <v>47</v>
      </c>
      <c r="S1732">
        <v>7.1891131810843936E-3</v>
      </c>
      <c r="T1732">
        <v>6.5631243160169106E-6</v>
      </c>
      <c r="U1732">
        <v>5.6453910656273365E-4</v>
      </c>
      <c r="V1732">
        <v>1.2538665032479909E-4</v>
      </c>
      <c r="W1732">
        <v>2.5827337522059679E-3</v>
      </c>
      <c r="X1732">
        <v>4.465443198569119E-4</v>
      </c>
      <c r="Y1732">
        <v>0.05</v>
      </c>
      <c r="Z1732">
        <v>0.109</v>
      </c>
      <c r="AA1732">
        <v>0.22600000000000001</v>
      </c>
      <c r="AB1732">
        <v>0.66500000000000004</v>
      </c>
      <c r="AC1732">
        <v>-0.54339999999999999</v>
      </c>
      <c r="AD1732" t="s">
        <v>48</v>
      </c>
      <c r="AE1732" t="s">
        <v>48</v>
      </c>
      <c r="AF1732" t="s">
        <v>48</v>
      </c>
    </row>
    <row r="1733" spans="1:32" hidden="1" outlineLevel="1" x14ac:dyDescent="0.2">
      <c r="A1733" t="s">
        <v>33944</v>
      </c>
      <c r="B1733" t="s">
        <v>33945</v>
      </c>
      <c r="C1733" t="s">
        <v>33946</v>
      </c>
      <c r="D1733" s="3"/>
      <c r="J1733" t="s">
        <v>33947</v>
      </c>
      <c r="K1733" t="s">
        <v>30523</v>
      </c>
      <c r="L1733" t="s">
        <v>1263</v>
      </c>
      <c r="M1733">
        <v>22</v>
      </c>
      <c r="P1733" s="2" t="s">
        <v>33948</v>
      </c>
      <c r="Q1733" t="s">
        <v>47</v>
      </c>
      <c r="S1733">
        <v>3.9110859506763518E-4</v>
      </c>
      <c r="T1733">
        <v>2.440033767925343E-6</v>
      </c>
      <c r="U1733">
        <v>1.7259071682929061E-5</v>
      </c>
      <c r="V1733">
        <v>5.4675601859344169E-5</v>
      </c>
      <c r="W1733">
        <v>1.718934654491022E-4</v>
      </c>
      <c r="X1733">
        <v>3.7126505048945553E-5</v>
      </c>
      <c r="Y1733">
        <v>-0.3</v>
      </c>
      <c r="Z1733">
        <v>0</v>
      </c>
      <c r="AA1733">
        <v>0</v>
      </c>
      <c r="AB1733">
        <v>1</v>
      </c>
      <c r="AC1733">
        <v>0</v>
      </c>
      <c r="AD1733" t="s">
        <v>48</v>
      </c>
      <c r="AE1733" t="s">
        <v>48</v>
      </c>
      <c r="AF1733" t="s">
        <v>48</v>
      </c>
    </row>
    <row r="1734" spans="1:32" hidden="1" outlineLevel="1" x14ac:dyDescent="0.2">
      <c r="A1734" t="s">
        <v>33949</v>
      </c>
      <c r="B1734" t="s">
        <v>33950</v>
      </c>
      <c r="C1734" t="s">
        <v>33951</v>
      </c>
      <c r="D1734" s="3"/>
      <c r="J1734" t="s">
        <v>33952</v>
      </c>
      <c r="K1734" t="s">
        <v>30523</v>
      </c>
      <c r="L1734" t="s">
        <v>1263</v>
      </c>
      <c r="M1734">
        <v>2</v>
      </c>
      <c r="P1734" s="2" t="s">
        <v>33953</v>
      </c>
      <c r="Q1734" t="s">
        <v>47</v>
      </c>
      <c r="S1734">
        <v>0.99615013599395752</v>
      </c>
      <c r="T1734">
        <v>3.2184447627514601E-3</v>
      </c>
      <c r="U1734">
        <v>0.83636641502380371</v>
      </c>
      <c r="V1734">
        <v>2.781456895172596E-2</v>
      </c>
      <c r="W1734">
        <v>0.9705040454864502</v>
      </c>
      <c r="X1734">
        <v>1.502012182027102E-2</v>
      </c>
      <c r="Y1734">
        <v>0</v>
      </c>
      <c r="Z1734">
        <v>0</v>
      </c>
      <c r="AA1734">
        <v>0.33300000000000002</v>
      </c>
      <c r="AB1734">
        <v>0.66700000000000004</v>
      </c>
      <c r="AC1734">
        <v>-0.79059999999999997</v>
      </c>
      <c r="AD1734" t="s">
        <v>48</v>
      </c>
      <c r="AE1734" t="s">
        <v>48</v>
      </c>
      <c r="AF1734" t="s">
        <v>48</v>
      </c>
    </row>
    <row r="1735" spans="1:32" hidden="1" outlineLevel="1" x14ac:dyDescent="0.2">
      <c r="A1735" t="s">
        <v>33954</v>
      </c>
      <c r="B1735" t="s">
        <v>33955</v>
      </c>
      <c r="C1735" t="s">
        <v>27295</v>
      </c>
      <c r="D1735" s="3"/>
      <c r="J1735" t="s">
        <v>33956</v>
      </c>
      <c r="K1735" t="s">
        <v>30523</v>
      </c>
      <c r="L1735" t="s">
        <v>1263</v>
      </c>
      <c r="M1735">
        <v>-1</v>
      </c>
      <c r="P1735" s="2" t="s">
        <v>33957</v>
      </c>
      <c r="Q1735" t="s">
        <v>10150</v>
      </c>
      <c r="S1735">
        <v>2.3286560550332069E-2</v>
      </c>
      <c r="T1735">
        <v>2.0443019820959311E-5</v>
      </c>
      <c r="U1735">
        <v>1.559798023663461E-3</v>
      </c>
      <c r="V1735">
        <v>2.1691704168915749E-3</v>
      </c>
      <c r="W1735">
        <v>2.7958252467215061E-3</v>
      </c>
      <c r="X1735">
        <v>5.4173945682123303E-4</v>
      </c>
      <c r="Y1735">
        <v>0</v>
      </c>
      <c r="Z1735">
        <v>8.6999999999999994E-2</v>
      </c>
      <c r="AA1735">
        <v>0</v>
      </c>
      <c r="AB1735">
        <v>0.91300000000000003</v>
      </c>
      <c r="AC1735">
        <v>3.8699999999999998E-2</v>
      </c>
      <c r="AD1735" t="s">
        <v>48</v>
      </c>
      <c r="AE1735" t="s">
        <v>48</v>
      </c>
      <c r="AF1735" t="s">
        <v>48</v>
      </c>
    </row>
    <row r="1736" spans="1:32" hidden="1" outlineLevel="1" x14ac:dyDescent="0.2">
      <c r="A1736" t="s">
        <v>33958</v>
      </c>
      <c r="B1736" t="s">
        <v>31653</v>
      </c>
      <c r="C1736" t="s">
        <v>33959</v>
      </c>
      <c r="D1736" s="3"/>
      <c r="J1736" t="s">
        <v>33960</v>
      </c>
      <c r="K1736" t="s">
        <v>30529</v>
      </c>
      <c r="L1736" t="s">
        <v>1263</v>
      </c>
      <c r="M1736">
        <v>18</v>
      </c>
      <c r="P1736" s="2" t="s">
        <v>33961</v>
      </c>
      <c r="Q1736" t="s">
        <v>47</v>
      </c>
      <c r="S1736">
        <v>1.6176821663975719E-2</v>
      </c>
      <c r="T1736">
        <v>1.279515981877921E-5</v>
      </c>
      <c r="U1736">
        <v>1.9135155889671301E-4</v>
      </c>
      <c r="V1736">
        <v>9.7053300123661757E-4</v>
      </c>
      <c r="W1736">
        <v>2.106548985466361E-3</v>
      </c>
      <c r="X1736">
        <v>2.2129514254629612E-3</v>
      </c>
      <c r="Y1736">
        <v>0.2</v>
      </c>
      <c r="Z1736">
        <v>0</v>
      </c>
      <c r="AA1736">
        <v>0.22500000000000001</v>
      </c>
      <c r="AB1736">
        <v>0.77500000000000002</v>
      </c>
      <c r="AC1736">
        <v>-0.49390000000000001</v>
      </c>
      <c r="AD1736" t="s">
        <v>48</v>
      </c>
      <c r="AE1736" t="s">
        <v>48</v>
      </c>
      <c r="AF1736" t="s">
        <v>48</v>
      </c>
    </row>
    <row r="1737" spans="1:32" hidden="1" outlineLevel="1" x14ac:dyDescent="0.2">
      <c r="A1737" t="s">
        <v>33962</v>
      </c>
      <c r="B1737" t="s">
        <v>33963</v>
      </c>
      <c r="C1737" t="s">
        <v>31373</v>
      </c>
      <c r="D1737" s="3"/>
      <c r="J1737" t="s">
        <v>33964</v>
      </c>
      <c r="K1737" t="s">
        <v>30529</v>
      </c>
      <c r="L1737" t="s">
        <v>1263</v>
      </c>
      <c r="M1737">
        <v>30</v>
      </c>
      <c r="P1737" s="2" t="s">
        <v>33965</v>
      </c>
      <c r="Q1737" t="s">
        <v>10021</v>
      </c>
      <c r="S1737">
        <v>0.1755406707525253</v>
      </c>
      <c r="T1737">
        <v>4.0607043047202751E-5</v>
      </c>
      <c r="U1737">
        <v>2.5182368699461222E-4</v>
      </c>
      <c r="V1737">
        <v>7.1515509625896811E-4</v>
      </c>
      <c r="W1737">
        <v>6.036803126335144E-3</v>
      </c>
      <c r="X1737">
        <v>0.1476605832576752</v>
      </c>
      <c r="Y1737">
        <v>0</v>
      </c>
      <c r="Z1737">
        <v>0</v>
      </c>
      <c r="AA1737">
        <v>0</v>
      </c>
      <c r="AB1737">
        <v>1</v>
      </c>
      <c r="AC1737">
        <v>0</v>
      </c>
      <c r="AD1737" t="s">
        <v>48</v>
      </c>
      <c r="AE1737" t="s">
        <v>48</v>
      </c>
      <c r="AF1737" t="s">
        <v>48</v>
      </c>
    </row>
    <row r="1738" spans="1:32" hidden="1" outlineLevel="1" x14ac:dyDescent="0.2">
      <c r="A1738" t="s">
        <v>33966</v>
      </c>
      <c r="B1738" t="s">
        <v>33967</v>
      </c>
      <c r="C1738" t="s">
        <v>31033</v>
      </c>
      <c r="D1738" s="3"/>
      <c r="J1738" t="s">
        <v>33968</v>
      </c>
      <c r="K1738" t="s">
        <v>30529</v>
      </c>
      <c r="L1738" t="s">
        <v>1263</v>
      </c>
      <c r="M1738">
        <v>7</v>
      </c>
      <c r="P1738" s="2" t="s">
        <v>33969</v>
      </c>
      <c r="Q1738" t="s">
        <v>10060</v>
      </c>
      <c r="S1738">
        <v>3.4921197220683098E-4</v>
      </c>
      <c r="T1738">
        <v>2.5115534754149849E-6</v>
      </c>
      <c r="U1738">
        <v>2.1895926693105139E-5</v>
      </c>
      <c r="V1738">
        <v>6.314766505965963E-5</v>
      </c>
      <c r="W1738">
        <v>1.3979007781017569E-4</v>
      </c>
      <c r="X1738">
        <v>2.965927887998987E-5</v>
      </c>
      <c r="Y1738">
        <v>0.3125</v>
      </c>
      <c r="Z1738">
        <v>0</v>
      </c>
      <c r="AA1738">
        <v>0</v>
      </c>
      <c r="AB1738">
        <v>1</v>
      </c>
      <c r="AC1738">
        <v>0</v>
      </c>
      <c r="AD1738" t="s">
        <v>48</v>
      </c>
      <c r="AE1738" t="s">
        <v>48</v>
      </c>
      <c r="AF1738" t="s">
        <v>48</v>
      </c>
    </row>
    <row r="1739" spans="1:32" hidden="1" outlineLevel="1" x14ac:dyDescent="0.2">
      <c r="A1739" t="s">
        <v>33970</v>
      </c>
      <c r="B1739" t="s">
        <v>33971</v>
      </c>
      <c r="C1739" t="s">
        <v>33972</v>
      </c>
      <c r="D1739" s="3"/>
      <c r="J1739" t="s">
        <v>33973</v>
      </c>
      <c r="K1739" t="s">
        <v>30529</v>
      </c>
      <c r="L1739" t="s">
        <v>1263</v>
      </c>
      <c r="M1739">
        <v>7</v>
      </c>
      <c r="P1739" s="2" t="s">
        <v>33974</v>
      </c>
      <c r="Q1739" t="s">
        <v>47</v>
      </c>
      <c r="S1739">
        <v>1.334437751211226E-3</v>
      </c>
      <c r="T1739">
        <v>3.9910746636451222E-6</v>
      </c>
      <c r="U1739">
        <v>4.2257732275174931E-5</v>
      </c>
      <c r="V1739">
        <v>6.6386004618834704E-5</v>
      </c>
      <c r="W1739">
        <v>3.793393552768975E-4</v>
      </c>
      <c r="X1739">
        <v>2.7466932078823453E-4</v>
      </c>
      <c r="Y1739">
        <v>0.5</v>
      </c>
      <c r="Z1739">
        <v>0.24099999999999999</v>
      </c>
      <c r="AA1739">
        <v>0</v>
      </c>
      <c r="AB1739">
        <v>0.75900000000000001</v>
      </c>
      <c r="AC1739">
        <v>0.69079999999999997</v>
      </c>
      <c r="AD1739" t="s">
        <v>48</v>
      </c>
      <c r="AE1739" t="s">
        <v>48</v>
      </c>
      <c r="AF1739" t="s">
        <v>48</v>
      </c>
    </row>
    <row r="1740" spans="1:32" hidden="1" outlineLevel="1" x14ac:dyDescent="0.2">
      <c r="A1740" t="s">
        <v>33975</v>
      </c>
      <c r="B1740" t="s">
        <v>33976</v>
      </c>
      <c r="C1740" t="s">
        <v>33977</v>
      </c>
      <c r="D1740" s="3"/>
      <c r="J1740" t="s">
        <v>33978</v>
      </c>
      <c r="K1740" t="s">
        <v>30548</v>
      </c>
      <c r="L1740" t="s">
        <v>1263</v>
      </c>
      <c r="M1740">
        <v>28</v>
      </c>
      <c r="P1740" s="2" t="s">
        <v>33979</v>
      </c>
      <c r="Q1740" t="s">
        <v>47</v>
      </c>
      <c r="S1740">
        <v>1.3706099707633259E-3</v>
      </c>
      <c r="T1740">
        <v>1.1406223165977281E-5</v>
      </c>
      <c r="U1740">
        <v>7.4829025834333152E-5</v>
      </c>
      <c r="V1740">
        <v>8.7353182607330382E-5</v>
      </c>
      <c r="W1740">
        <v>3.9747526170685887E-4</v>
      </c>
      <c r="X1740">
        <v>2.581375592853874E-4</v>
      </c>
      <c r="Y1740">
        <v>8.2812499999999997E-2</v>
      </c>
      <c r="Z1740">
        <v>0.184</v>
      </c>
      <c r="AA1740">
        <v>4.5999999999999999E-2</v>
      </c>
      <c r="AB1740">
        <v>0.76900000000000002</v>
      </c>
      <c r="AC1740">
        <v>0.81759999999999999</v>
      </c>
      <c r="AD1740" t="s">
        <v>48</v>
      </c>
      <c r="AE1740" t="s">
        <v>48</v>
      </c>
      <c r="AF1740" t="s">
        <v>48</v>
      </c>
    </row>
    <row r="1741" spans="1:32" hidden="1" outlineLevel="1" x14ac:dyDescent="0.2">
      <c r="A1741" t="s">
        <v>33980</v>
      </c>
      <c r="B1741" t="s">
        <v>33981</v>
      </c>
      <c r="C1741" t="s">
        <v>33982</v>
      </c>
      <c r="D1741" s="3"/>
      <c r="J1741" t="s">
        <v>33983</v>
      </c>
      <c r="K1741" t="s">
        <v>30548</v>
      </c>
      <c r="L1741" t="s">
        <v>1263</v>
      </c>
      <c r="M1741">
        <v>9</v>
      </c>
      <c r="P1741" s="2" t="s">
        <v>33984</v>
      </c>
      <c r="Q1741" t="s">
        <v>47</v>
      </c>
      <c r="S1741">
        <v>0.23259331285953519</v>
      </c>
      <c r="T1741">
        <v>5.7312343415105722E-5</v>
      </c>
      <c r="U1741">
        <v>2.5698979152366519E-4</v>
      </c>
      <c r="V1741">
        <v>2.0979263354092841E-3</v>
      </c>
      <c r="W1741">
        <v>2.8339778073132038E-3</v>
      </c>
      <c r="X1741">
        <v>0.22714661061763761</v>
      </c>
      <c r="Y1741">
        <v>0</v>
      </c>
      <c r="Z1741">
        <v>0.20599999999999999</v>
      </c>
      <c r="AA1741">
        <v>0.26</v>
      </c>
      <c r="AB1741">
        <v>0.53400000000000003</v>
      </c>
      <c r="AC1741">
        <v>-0.1779</v>
      </c>
      <c r="AD1741" t="s">
        <v>48</v>
      </c>
      <c r="AE1741" t="s">
        <v>48</v>
      </c>
      <c r="AF1741" t="s">
        <v>48</v>
      </c>
    </row>
    <row r="1742" spans="1:32" hidden="1" outlineLevel="1" x14ac:dyDescent="0.2">
      <c r="A1742" t="s">
        <v>33985</v>
      </c>
      <c r="B1742" t="s">
        <v>33986</v>
      </c>
      <c r="C1742" t="s">
        <v>33987</v>
      </c>
      <c r="D1742" s="3"/>
      <c r="J1742" t="s">
        <v>33988</v>
      </c>
      <c r="K1742" t="s">
        <v>30558</v>
      </c>
      <c r="L1742" t="s">
        <v>1263</v>
      </c>
      <c r="M1742">
        <v>77</v>
      </c>
      <c r="P1742" s="2" t="s">
        <v>33989</v>
      </c>
      <c r="Q1742" t="s">
        <v>47</v>
      </c>
      <c r="S1742">
        <v>6.0808320995420218E-4</v>
      </c>
      <c r="T1742">
        <v>3.2599366477370491E-6</v>
      </c>
      <c r="U1742">
        <v>2.5054026991711002E-5</v>
      </c>
      <c r="V1742">
        <v>5.8561323385220021E-5</v>
      </c>
      <c r="W1742">
        <v>2.26042655413039E-4</v>
      </c>
      <c r="X1742">
        <v>2.5044471840374168E-5</v>
      </c>
      <c r="Y1742">
        <v>-8.3333333333333329E-2</v>
      </c>
      <c r="Z1742">
        <v>7.9000000000000001E-2</v>
      </c>
      <c r="AA1742">
        <v>0.113</v>
      </c>
      <c r="AB1742">
        <v>0.80800000000000005</v>
      </c>
      <c r="AC1742">
        <v>-0.44040000000000001</v>
      </c>
      <c r="AD1742" t="s">
        <v>48</v>
      </c>
      <c r="AE1742" t="s">
        <v>48</v>
      </c>
      <c r="AF1742" t="s">
        <v>48</v>
      </c>
    </row>
    <row r="1743" spans="1:32" hidden="1" outlineLevel="1" x14ac:dyDescent="0.2">
      <c r="A1743" t="s">
        <v>33990</v>
      </c>
      <c r="B1743" t="s">
        <v>33991</v>
      </c>
      <c r="C1743" t="s">
        <v>33894</v>
      </c>
      <c r="D1743" s="3"/>
      <c r="J1743" t="s">
        <v>33992</v>
      </c>
      <c r="K1743" t="s">
        <v>30558</v>
      </c>
      <c r="L1743" t="s">
        <v>1263</v>
      </c>
      <c r="M1743">
        <v>25</v>
      </c>
      <c r="P1743" s="2" t="s">
        <v>33993</v>
      </c>
      <c r="Q1743" t="s">
        <v>47</v>
      </c>
      <c r="S1743">
        <v>0.6863473653793335</v>
      </c>
      <c r="T1743">
        <v>5.0485443352954462E-5</v>
      </c>
      <c r="U1743">
        <v>0.10867214202880859</v>
      </c>
      <c r="V1743">
        <v>2.050341572612524E-3</v>
      </c>
      <c r="W1743">
        <v>0.47532537579536438</v>
      </c>
      <c r="X1743">
        <v>7.9857237869873643E-4</v>
      </c>
      <c r="Y1743">
        <v>5.0980392156862737E-2</v>
      </c>
      <c r="Z1743">
        <v>0.113</v>
      </c>
      <c r="AA1743">
        <v>0.24199999999999999</v>
      </c>
      <c r="AB1743">
        <v>0.64400000000000002</v>
      </c>
      <c r="AC1743">
        <v>-0.99270000000000003</v>
      </c>
      <c r="AD1743" t="s">
        <v>48</v>
      </c>
      <c r="AE1743" t="s">
        <v>48</v>
      </c>
      <c r="AF1743" t="s">
        <v>48</v>
      </c>
    </row>
    <row r="1744" spans="1:32" hidden="1" outlineLevel="1" x14ac:dyDescent="0.2">
      <c r="A1744" t="s">
        <v>33994</v>
      </c>
      <c r="B1744" t="s">
        <v>33995</v>
      </c>
      <c r="C1744" t="s">
        <v>33996</v>
      </c>
      <c r="D1744" s="3"/>
      <c r="J1744" t="s">
        <v>33997</v>
      </c>
      <c r="K1744" t="s">
        <v>30558</v>
      </c>
      <c r="L1744" t="s">
        <v>1263</v>
      </c>
      <c r="M1744">
        <v>5</v>
      </c>
      <c r="P1744" s="2" t="s">
        <v>33998</v>
      </c>
      <c r="Q1744" t="s">
        <v>47</v>
      </c>
      <c r="S1744">
        <v>1.02933356538415E-3</v>
      </c>
      <c r="T1744">
        <v>1.0080149877467189E-5</v>
      </c>
      <c r="U1744">
        <v>5.88696711929515E-5</v>
      </c>
      <c r="V1744">
        <v>6.7364642745815217E-5</v>
      </c>
      <c r="W1744">
        <v>3.5381008638069028E-4</v>
      </c>
      <c r="X1744">
        <v>1.2751904432661829E-4</v>
      </c>
      <c r="Y1744">
        <v>0.14814814814814811</v>
      </c>
      <c r="Z1744">
        <v>0</v>
      </c>
      <c r="AA1744">
        <v>0.1</v>
      </c>
      <c r="AB1744">
        <v>0.9</v>
      </c>
      <c r="AC1744">
        <v>-0.58489999999999998</v>
      </c>
      <c r="AD1744" t="s">
        <v>48</v>
      </c>
      <c r="AE1744" t="s">
        <v>48</v>
      </c>
      <c r="AF1744" t="s">
        <v>48</v>
      </c>
    </row>
    <row r="1745" spans="1:32" hidden="1" outlineLevel="1" x14ac:dyDescent="0.2">
      <c r="A1745" t="s">
        <v>33999</v>
      </c>
      <c r="B1745" t="s">
        <v>34000</v>
      </c>
      <c r="C1745" t="s">
        <v>30995</v>
      </c>
      <c r="D1745" s="3"/>
      <c r="J1745" t="s">
        <v>34001</v>
      </c>
      <c r="K1745" t="s">
        <v>30558</v>
      </c>
      <c r="L1745" t="s">
        <v>1263</v>
      </c>
      <c r="M1745">
        <v>-2</v>
      </c>
      <c r="P1745" s="2" t="s">
        <v>34002</v>
      </c>
      <c r="Q1745" t="s">
        <v>10258</v>
      </c>
      <c r="S1745">
        <v>3.2324256608262658E-4</v>
      </c>
      <c r="T1745">
        <v>2.3959539703355399E-6</v>
      </c>
      <c r="U1745">
        <v>2.014313577092253E-5</v>
      </c>
      <c r="V1745">
        <v>5.4881631513126188E-5</v>
      </c>
      <c r="W1745">
        <v>1.412558340234682E-4</v>
      </c>
      <c r="X1745">
        <v>2.7655563826556321E-5</v>
      </c>
      <c r="Y1745">
        <v>0.5</v>
      </c>
      <c r="Z1745">
        <v>0</v>
      </c>
      <c r="AA1745">
        <v>0</v>
      </c>
      <c r="AB1745">
        <v>1</v>
      </c>
      <c r="AC1745">
        <v>0</v>
      </c>
      <c r="AD1745" t="s">
        <v>48</v>
      </c>
      <c r="AE1745" t="s">
        <v>48</v>
      </c>
      <c r="AF1745" t="s">
        <v>48</v>
      </c>
    </row>
    <row r="1746" spans="1:32" hidden="1" outlineLevel="1" x14ac:dyDescent="0.2">
      <c r="A1746" t="s">
        <v>34003</v>
      </c>
      <c r="B1746" t="s">
        <v>34004</v>
      </c>
      <c r="C1746" t="s">
        <v>32405</v>
      </c>
      <c r="D1746" s="3"/>
      <c r="J1746" t="s">
        <v>34005</v>
      </c>
      <c r="K1746" t="s">
        <v>30572</v>
      </c>
      <c r="L1746" t="s">
        <v>1263</v>
      </c>
      <c r="M1746">
        <v>2</v>
      </c>
      <c r="P1746" s="2" t="s">
        <v>34006</v>
      </c>
      <c r="Q1746" t="s">
        <v>47</v>
      </c>
      <c r="S1746">
        <v>0.58232587575912476</v>
      </c>
      <c r="T1746">
        <v>8.6889602243900299E-5</v>
      </c>
      <c r="U1746">
        <v>0.53406637907028198</v>
      </c>
      <c r="V1746">
        <v>3.672819584608078E-3</v>
      </c>
      <c r="W1746">
        <v>7.4961096048355103E-2</v>
      </c>
      <c r="X1746">
        <v>1.257284777238965E-3</v>
      </c>
      <c r="Y1746">
        <v>0.13</v>
      </c>
      <c r="Z1746">
        <v>0.14000000000000001</v>
      </c>
      <c r="AA1746">
        <v>0</v>
      </c>
      <c r="AB1746">
        <v>0.86</v>
      </c>
      <c r="AC1746">
        <v>0.73509999999999998</v>
      </c>
      <c r="AD1746" t="s">
        <v>48</v>
      </c>
      <c r="AE1746" t="s">
        <v>48</v>
      </c>
      <c r="AF1746" t="s">
        <v>48</v>
      </c>
    </row>
    <row r="1747" spans="1:32" hidden="1" outlineLevel="1" x14ac:dyDescent="0.2">
      <c r="A1747" t="s">
        <v>34007</v>
      </c>
      <c r="B1747" t="s">
        <v>34008</v>
      </c>
      <c r="C1747" t="s">
        <v>34009</v>
      </c>
      <c r="D1747" s="3"/>
      <c r="J1747" t="s">
        <v>34010</v>
      </c>
      <c r="K1747" t="s">
        <v>30579</v>
      </c>
      <c r="L1747" t="s">
        <v>1263</v>
      </c>
      <c r="M1747">
        <v>10</v>
      </c>
      <c r="P1747" s="2" t="s">
        <v>34011</v>
      </c>
      <c r="Q1747" t="s">
        <v>47</v>
      </c>
      <c r="S1747">
        <v>1.075296895578504E-3</v>
      </c>
      <c r="T1747">
        <v>4.5118240450392477E-6</v>
      </c>
      <c r="U1747">
        <v>5.1957267714897171E-5</v>
      </c>
      <c r="V1747">
        <v>5.8032521337736398E-5</v>
      </c>
      <c r="W1747">
        <v>2.8036543517373502E-4</v>
      </c>
      <c r="X1747">
        <v>2.3453574976883831E-4</v>
      </c>
      <c r="Y1747">
        <v>0.28749999999999998</v>
      </c>
      <c r="Z1747">
        <v>4.4999999999999998E-2</v>
      </c>
      <c r="AA1747">
        <v>0.125</v>
      </c>
      <c r="AB1747">
        <v>0.83</v>
      </c>
      <c r="AC1747">
        <v>-0.77829999999999999</v>
      </c>
      <c r="AD1747" t="s">
        <v>48</v>
      </c>
      <c r="AE1747" t="s">
        <v>48</v>
      </c>
      <c r="AF1747" t="s">
        <v>48</v>
      </c>
    </row>
    <row r="1748" spans="1:32" hidden="1" outlineLevel="1" x14ac:dyDescent="0.2">
      <c r="A1748" t="s">
        <v>34012</v>
      </c>
      <c r="B1748" t="s">
        <v>30614</v>
      </c>
      <c r="C1748" t="s">
        <v>34013</v>
      </c>
      <c r="D1748" s="3"/>
      <c r="J1748" t="s">
        <v>34014</v>
      </c>
      <c r="K1748" t="s">
        <v>30584</v>
      </c>
      <c r="L1748" t="s">
        <v>1263</v>
      </c>
      <c r="M1748">
        <v>2</v>
      </c>
      <c r="P1748" s="2" t="s">
        <v>34015</v>
      </c>
      <c r="Q1748" t="s">
        <v>47</v>
      </c>
      <c r="S1748">
        <v>5.4920715047046542E-4</v>
      </c>
      <c r="T1748">
        <v>5.3909575399302412E-6</v>
      </c>
      <c r="U1748">
        <v>2.804159885272384E-5</v>
      </c>
      <c r="V1748">
        <v>5.6919961934909218E-5</v>
      </c>
      <c r="W1748">
        <v>2.229126985184848E-4</v>
      </c>
      <c r="X1748">
        <v>4.3934393033850938E-5</v>
      </c>
      <c r="Y1748">
        <v>0.2895833333333333</v>
      </c>
      <c r="Z1748">
        <v>0.38700000000000001</v>
      </c>
      <c r="AA1748">
        <v>7.5999999999999998E-2</v>
      </c>
      <c r="AB1748">
        <v>0.53700000000000003</v>
      </c>
      <c r="AC1748">
        <v>0.91710000000000003</v>
      </c>
      <c r="AD1748" t="s">
        <v>48</v>
      </c>
      <c r="AE1748" t="s">
        <v>48</v>
      </c>
      <c r="AF1748" t="s">
        <v>48</v>
      </c>
    </row>
    <row r="1749" spans="1:32" hidden="1" outlineLevel="1" x14ac:dyDescent="0.2">
      <c r="A1749" t="s">
        <v>34016</v>
      </c>
      <c r="B1749" t="s">
        <v>34017</v>
      </c>
      <c r="C1749" t="s">
        <v>26319</v>
      </c>
      <c r="D1749" s="3"/>
      <c r="J1749" t="s">
        <v>34018</v>
      </c>
      <c r="K1749" t="s">
        <v>30589</v>
      </c>
      <c r="L1749" t="s">
        <v>1263</v>
      </c>
      <c r="M1749">
        <v>51</v>
      </c>
      <c r="P1749" s="2" t="s">
        <v>34019</v>
      </c>
      <c r="Q1749" t="s">
        <v>47</v>
      </c>
      <c r="S1749">
        <v>2.9509831801988179E-4</v>
      </c>
      <c r="T1749">
        <v>3.0708094982401239E-6</v>
      </c>
      <c r="U1749">
        <v>2.3988963221199811E-5</v>
      </c>
      <c r="V1749">
        <v>4.1529518057359383E-5</v>
      </c>
      <c r="W1749">
        <v>1.3396319991443309E-4</v>
      </c>
      <c r="X1749">
        <v>2.7312842576066029E-5</v>
      </c>
      <c r="Y1749">
        <v>0</v>
      </c>
      <c r="Z1749">
        <v>0.17499999999999999</v>
      </c>
      <c r="AA1749">
        <v>0.13800000000000001</v>
      </c>
      <c r="AB1749">
        <v>0.68799999999999994</v>
      </c>
      <c r="AC1749">
        <v>0.15310000000000001</v>
      </c>
      <c r="AD1749" t="s">
        <v>48</v>
      </c>
      <c r="AE1749" t="s">
        <v>48</v>
      </c>
      <c r="AF1749" t="s">
        <v>48</v>
      </c>
    </row>
    <row r="1750" spans="1:32" hidden="1" outlineLevel="1" x14ac:dyDescent="0.2">
      <c r="A1750" t="s">
        <v>34020</v>
      </c>
      <c r="B1750" t="s">
        <v>27843</v>
      </c>
      <c r="C1750" t="s">
        <v>34021</v>
      </c>
      <c r="D1750" s="3"/>
      <c r="J1750" t="s">
        <v>34022</v>
      </c>
      <c r="K1750" t="s">
        <v>30589</v>
      </c>
      <c r="L1750" t="s">
        <v>1263</v>
      </c>
      <c r="M1750">
        <v>2</v>
      </c>
      <c r="P1750" s="2" t="s">
        <v>34023</v>
      </c>
      <c r="Q1750" t="s">
        <v>47</v>
      </c>
      <c r="S1750">
        <v>5.15705905854702E-4</v>
      </c>
      <c r="T1750">
        <v>4.8374240577686578E-6</v>
      </c>
      <c r="U1750">
        <v>3.874059984809719E-5</v>
      </c>
      <c r="V1750">
        <v>3.7366651667980477E-5</v>
      </c>
      <c r="W1750">
        <v>2.177567221224308E-4</v>
      </c>
      <c r="X1750">
        <v>6.9414389145094901E-5</v>
      </c>
      <c r="Y1750">
        <v>6.8181818181818177E-2</v>
      </c>
      <c r="Z1750">
        <v>0</v>
      </c>
      <c r="AA1750">
        <v>0</v>
      </c>
      <c r="AB1750">
        <v>1</v>
      </c>
      <c r="AC1750">
        <v>0</v>
      </c>
      <c r="AD1750" t="s">
        <v>48</v>
      </c>
      <c r="AE1750" t="s">
        <v>48</v>
      </c>
      <c r="AF1750" t="s">
        <v>48</v>
      </c>
    </row>
    <row r="1751" spans="1:32" hidden="1" outlineLevel="1" x14ac:dyDescent="0.2">
      <c r="A1751" t="s">
        <v>34024</v>
      </c>
      <c r="B1751" t="s">
        <v>30514</v>
      </c>
      <c r="C1751" t="s">
        <v>19098</v>
      </c>
      <c r="D1751" s="3"/>
      <c r="J1751" t="s">
        <v>34025</v>
      </c>
      <c r="K1751" t="s">
        <v>30589</v>
      </c>
      <c r="L1751" t="s">
        <v>1263</v>
      </c>
      <c r="M1751">
        <v>1</v>
      </c>
      <c r="P1751" s="2" t="s">
        <v>34026</v>
      </c>
      <c r="Q1751" t="s">
        <v>47</v>
      </c>
      <c r="S1751">
        <v>1.272204564884305E-3</v>
      </c>
      <c r="T1751">
        <v>3.5477096389513459E-6</v>
      </c>
      <c r="U1751">
        <v>3.5976016079075628E-5</v>
      </c>
      <c r="V1751">
        <v>6.9553076173178852E-5</v>
      </c>
      <c r="W1751">
        <v>3.7340846029110247E-4</v>
      </c>
      <c r="X1751">
        <v>1.5910658112261439E-4</v>
      </c>
      <c r="Y1751">
        <v>0</v>
      </c>
      <c r="Z1751">
        <v>0.11600000000000001</v>
      </c>
      <c r="AA1751">
        <v>0.12</v>
      </c>
      <c r="AB1751">
        <v>0.76300000000000001</v>
      </c>
      <c r="AC1751">
        <v>-2.58E-2</v>
      </c>
      <c r="AD1751" t="s">
        <v>48</v>
      </c>
      <c r="AE1751" t="s">
        <v>48</v>
      </c>
      <c r="AF1751" t="s">
        <v>48</v>
      </c>
    </row>
    <row r="1752" spans="1:32" hidden="1" outlineLevel="1" x14ac:dyDescent="0.2">
      <c r="A1752" t="s">
        <v>34027</v>
      </c>
      <c r="B1752" t="s">
        <v>34028</v>
      </c>
      <c r="C1752" t="s">
        <v>34029</v>
      </c>
      <c r="D1752" s="3"/>
      <c r="J1752" t="s">
        <v>34030</v>
      </c>
      <c r="K1752" t="s">
        <v>30594</v>
      </c>
      <c r="L1752" t="s">
        <v>1263</v>
      </c>
      <c r="M1752">
        <v>33</v>
      </c>
      <c r="P1752" s="2" t="s">
        <v>34031</v>
      </c>
      <c r="Q1752" t="s">
        <v>47</v>
      </c>
      <c r="S1752">
        <v>7.5976579682901502E-4</v>
      </c>
      <c r="T1752">
        <v>6.018175099598011E-6</v>
      </c>
      <c r="U1752">
        <v>5.050234540249221E-5</v>
      </c>
      <c r="V1752">
        <v>5.226746725384146E-5</v>
      </c>
      <c r="W1752">
        <v>3.0724293901585042E-4</v>
      </c>
      <c r="X1752">
        <v>5.7477853260934353E-5</v>
      </c>
      <c r="Y1752">
        <v>0.44166666666666671</v>
      </c>
      <c r="Z1752">
        <v>0.17499999999999999</v>
      </c>
      <c r="AA1752">
        <v>5.3999999999999999E-2</v>
      </c>
      <c r="AB1752">
        <v>0.77100000000000002</v>
      </c>
      <c r="AC1752">
        <v>0.89319999999999999</v>
      </c>
      <c r="AD1752" t="s">
        <v>48</v>
      </c>
      <c r="AE1752" t="s">
        <v>48</v>
      </c>
      <c r="AF1752" t="s">
        <v>48</v>
      </c>
    </row>
    <row r="1753" spans="1:32" hidden="1" outlineLevel="1" x14ac:dyDescent="0.2">
      <c r="A1753" t="s">
        <v>34032</v>
      </c>
      <c r="B1753" t="s">
        <v>34033</v>
      </c>
      <c r="C1753" t="s">
        <v>34034</v>
      </c>
      <c r="D1753" s="3"/>
      <c r="J1753" t="s">
        <v>34035</v>
      </c>
      <c r="K1753" t="s">
        <v>30594</v>
      </c>
      <c r="L1753" t="s">
        <v>1263</v>
      </c>
      <c r="M1753">
        <v>52</v>
      </c>
      <c r="P1753" s="2" t="s">
        <v>34036</v>
      </c>
      <c r="Q1753" t="s">
        <v>47</v>
      </c>
      <c r="S1753">
        <v>1.8690817058086399E-2</v>
      </c>
      <c r="T1753">
        <v>1.9195893401047211E-5</v>
      </c>
      <c r="U1753">
        <v>2.709284657612443E-3</v>
      </c>
      <c r="V1753">
        <v>4.4350838288664818E-4</v>
      </c>
      <c r="W1753">
        <v>4.0493002161383629E-3</v>
      </c>
      <c r="X1753">
        <v>1.542935031466186E-3</v>
      </c>
      <c r="Y1753">
        <v>0.5</v>
      </c>
      <c r="Z1753">
        <v>0.11</v>
      </c>
      <c r="AA1753">
        <v>0.128</v>
      </c>
      <c r="AB1753">
        <v>0.76300000000000001</v>
      </c>
      <c r="AC1753">
        <v>-0.24809999999999999</v>
      </c>
      <c r="AD1753" t="s">
        <v>48</v>
      </c>
      <c r="AE1753" t="s">
        <v>48</v>
      </c>
      <c r="AF1753" t="s">
        <v>48</v>
      </c>
    </row>
    <row r="1754" spans="1:32" hidden="1" outlineLevel="1" x14ac:dyDescent="0.2">
      <c r="A1754" t="s">
        <v>34037</v>
      </c>
      <c r="B1754" t="s">
        <v>34038</v>
      </c>
      <c r="C1754" t="s">
        <v>31158</v>
      </c>
      <c r="D1754" s="3"/>
      <c r="J1754" t="s">
        <v>34039</v>
      </c>
      <c r="K1754" t="s">
        <v>30594</v>
      </c>
      <c r="L1754" t="s">
        <v>1263</v>
      </c>
      <c r="M1754">
        <v>-16</v>
      </c>
      <c r="P1754" s="2" t="s">
        <v>34040</v>
      </c>
      <c r="Q1754" t="s">
        <v>47</v>
      </c>
      <c r="S1754">
        <v>0.83541452884674072</v>
      </c>
      <c r="T1754">
        <v>1.131362732849084E-4</v>
      </c>
      <c r="U1754">
        <v>0.31027910113334661</v>
      </c>
      <c r="V1754">
        <v>4.3847048655152321E-3</v>
      </c>
      <c r="W1754">
        <v>0.65348976850509644</v>
      </c>
      <c r="X1754">
        <v>1.0618743253871801E-3</v>
      </c>
      <c r="Y1754">
        <v>-0.1962962962962963</v>
      </c>
      <c r="Z1754">
        <v>4.3999999999999997E-2</v>
      </c>
      <c r="AA1754">
        <v>0.13700000000000001</v>
      </c>
      <c r="AB1754">
        <v>0.81899999999999995</v>
      </c>
      <c r="AC1754">
        <v>-0.95950000000000002</v>
      </c>
      <c r="AD1754" t="s">
        <v>48</v>
      </c>
      <c r="AE1754" t="s">
        <v>48</v>
      </c>
      <c r="AF1754" t="s">
        <v>48</v>
      </c>
    </row>
    <row r="1755" spans="1:32" hidden="1" outlineLevel="1" x14ac:dyDescent="0.2">
      <c r="A1755" t="s">
        <v>34041</v>
      </c>
      <c r="B1755" t="s">
        <v>34042</v>
      </c>
      <c r="C1755" t="s">
        <v>31033</v>
      </c>
      <c r="D1755" s="3"/>
      <c r="J1755" t="s">
        <v>34043</v>
      </c>
      <c r="K1755" t="s">
        <v>30603</v>
      </c>
      <c r="L1755" t="s">
        <v>1263</v>
      </c>
      <c r="M1755">
        <v>1</v>
      </c>
      <c r="P1755" s="2" t="s">
        <v>34044</v>
      </c>
      <c r="Q1755" t="s">
        <v>10060</v>
      </c>
      <c r="S1755">
        <v>0.74879121780395508</v>
      </c>
      <c r="T1755">
        <v>1.6964675160124901E-4</v>
      </c>
      <c r="U1755">
        <v>0.609150230884552</v>
      </c>
      <c r="V1755">
        <v>7.7298851683735847E-3</v>
      </c>
      <c r="W1755">
        <v>0.1001444309949875</v>
      </c>
      <c r="X1755">
        <v>2.915098331868649E-3</v>
      </c>
      <c r="Y1755">
        <v>0.14571428571428571</v>
      </c>
      <c r="Z1755">
        <v>4.5999999999999999E-2</v>
      </c>
      <c r="AA1755">
        <v>0.13900000000000001</v>
      </c>
      <c r="AB1755">
        <v>0.81499999999999995</v>
      </c>
      <c r="AC1755">
        <v>-0.63680000000000003</v>
      </c>
      <c r="AD1755" t="s">
        <v>48</v>
      </c>
      <c r="AE1755" t="s">
        <v>48</v>
      </c>
      <c r="AF1755" t="s">
        <v>48</v>
      </c>
    </row>
    <row r="1756" spans="1:32" hidden="1" outlineLevel="1" x14ac:dyDescent="0.2">
      <c r="A1756" t="s">
        <v>34045</v>
      </c>
      <c r="B1756" t="s">
        <v>34046</v>
      </c>
      <c r="C1756" t="s">
        <v>24103</v>
      </c>
      <c r="D1756" s="3"/>
      <c r="J1756" t="s">
        <v>34047</v>
      </c>
      <c r="K1756" t="s">
        <v>30608</v>
      </c>
      <c r="L1756" t="s">
        <v>1263</v>
      </c>
      <c r="M1756">
        <v>19</v>
      </c>
      <c r="P1756" s="2" t="s">
        <v>34048</v>
      </c>
      <c r="Q1756" t="s">
        <v>11732</v>
      </c>
      <c r="S1756">
        <v>9.4727843999862671E-2</v>
      </c>
      <c r="T1756">
        <v>3.8206826502573676E-6</v>
      </c>
      <c r="U1756">
        <v>2.1321866370271889E-4</v>
      </c>
      <c r="V1756">
        <v>4.4990540482103819E-4</v>
      </c>
      <c r="W1756">
        <v>9.3141168355941772E-2</v>
      </c>
      <c r="X1756">
        <v>6.104959174990654E-5</v>
      </c>
      <c r="Y1756">
        <v>0.14861111111111111</v>
      </c>
      <c r="Z1756">
        <v>0.14299999999999999</v>
      </c>
      <c r="AA1756">
        <v>0.152</v>
      </c>
      <c r="AB1756">
        <v>0.70499999999999996</v>
      </c>
      <c r="AC1756">
        <v>0.42630000000000001</v>
      </c>
      <c r="AD1756" t="s">
        <v>48</v>
      </c>
      <c r="AE1756" t="s">
        <v>48</v>
      </c>
      <c r="AF1756" t="s">
        <v>48</v>
      </c>
    </row>
    <row r="1757" spans="1:32" hidden="1" outlineLevel="1" x14ac:dyDescent="0.2">
      <c r="A1757" t="s">
        <v>34049</v>
      </c>
      <c r="B1757" t="s">
        <v>34050</v>
      </c>
      <c r="C1757" t="s">
        <v>34051</v>
      </c>
      <c r="D1757" s="3"/>
      <c r="J1757" t="s">
        <v>34052</v>
      </c>
      <c r="K1757" t="s">
        <v>30608</v>
      </c>
      <c r="L1757" t="s">
        <v>1263</v>
      </c>
      <c r="M1757">
        <v>20</v>
      </c>
      <c r="P1757" s="2" t="s">
        <v>34053</v>
      </c>
      <c r="Q1757" t="s">
        <v>10032</v>
      </c>
      <c r="Y1757" t="s">
        <v>48</v>
      </c>
      <c r="Z1757" t="s">
        <v>48</v>
      </c>
      <c r="AA1757" t="s">
        <v>48</v>
      </c>
      <c r="AB1757" t="s">
        <v>48</v>
      </c>
      <c r="AC1757" t="s">
        <v>48</v>
      </c>
      <c r="AD1757" t="s">
        <v>48</v>
      </c>
      <c r="AE1757" t="s">
        <v>48</v>
      </c>
      <c r="AF1757" t="s">
        <v>48</v>
      </c>
    </row>
    <row r="1758" spans="1:32" hidden="1" outlineLevel="1" x14ac:dyDescent="0.2">
      <c r="A1758" t="s">
        <v>34054</v>
      </c>
      <c r="B1758" t="s">
        <v>34055</v>
      </c>
      <c r="C1758" t="s">
        <v>34056</v>
      </c>
      <c r="D1758" s="3"/>
      <c r="J1758" t="s">
        <v>34057</v>
      </c>
      <c r="K1758" t="s">
        <v>30618</v>
      </c>
      <c r="L1758" t="s">
        <v>1263</v>
      </c>
      <c r="M1758">
        <v>16</v>
      </c>
      <c r="P1758" s="2" t="s">
        <v>34058</v>
      </c>
      <c r="Q1758" t="s">
        <v>10138</v>
      </c>
      <c r="S1758">
        <v>3.0533756944350898E-4</v>
      </c>
      <c r="T1758">
        <v>2.5915899186657039E-6</v>
      </c>
      <c r="U1758">
        <v>1.7260535969398919E-5</v>
      </c>
      <c r="V1758">
        <v>4.6825083700241521E-5</v>
      </c>
      <c r="W1758">
        <v>1.4682038454338911E-4</v>
      </c>
      <c r="X1758">
        <v>1.7053023839253001E-5</v>
      </c>
      <c r="Y1758">
        <v>0.29795918367346941</v>
      </c>
      <c r="Z1758">
        <v>0.214</v>
      </c>
      <c r="AA1758">
        <v>0</v>
      </c>
      <c r="AB1758">
        <v>0.78600000000000003</v>
      </c>
      <c r="AC1758">
        <v>0.87919999999999998</v>
      </c>
      <c r="AD1758" t="s">
        <v>48</v>
      </c>
      <c r="AE1758" t="s">
        <v>48</v>
      </c>
      <c r="AF1758" t="s">
        <v>48</v>
      </c>
    </row>
    <row r="1759" spans="1:32" hidden="1" outlineLevel="1" x14ac:dyDescent="0.2">
      <c r="A1759" t="s">
        <v>34059</v>
      </c>
      <c r="B1759" t="s">
        <v>34060</v>
      </c>
      <c r="C1759" t="s">
        <v>34061</v>
      </c>
      <c r="D1759" s="3"/>
      <c r="J1759" t="s">
        <v>34062</v>
      </c>
      <c r="K1759" t="s">
        <v>30618</v>
      </c>
      <c r="L1759" t="s">
        <v>1263</v>
      </c>
      <c r="M1759">
        <v>21</v>
      </c>
      <c r="P1759" s="2" t="s">
        <v>34063</v>
      </c>
      <c r="Q1759" t="s">
        <v>47</v>
      </c>
      <c r="S1759">
        <v>1.4123873552307491E-3</v>
      </c>
      <c r="T1759">
        <v>4.4247267396713141E-6</v>
      </c>
      <c r="U1759">
        <v>4.9175967433257028E-5</v>
      </c>
      <c r="V1759">
        <v>1.024625016725622E-4</v>
      </c>
      <c r="W1759">
        <v>7.5213692616671324E-4</v>
      </c>
      <c r="X1759">
        <v>4.7122524847509339E-5</v>
      </c>
      <c r="Y1759">
        <v>0.1333333333333333</v>
      </c>
      <c r="Z1759">
        <v>7.1999999999999995E-2</v>
      </c>
      <c r="AA1759">
        <v>0.106</v>
      </c>
      <c r="AB1759">
        <v>0.82199999999999995</v>
      </c>
      <c r="AC1759">
        <v>-0.25159999999999999</v>
      </c>
      <c r="AD1759" t="s">
        <v>48</v>
      </c>
      <c r="AE1759" t="s">
        <v>48</v>
      </c>
      <c r="AF1759" t="s">
        <v>48</v>
      </c>
    </row>
    <row r="1760" spans="1:32" hidden="1" outlineLevel="1" x14ac:dyDescent="0.2">
      <c r="A1760" t="s">
        <v>34064</v>
      </c>
      <c r="B1760" t="s">
        <v>34065</v>
      </c>
      <c r="C1760" t="s">
        <v>33482</v>
      </c>
      <c r="D1760" s="3"/>
      <c r="J1760" t="s">
        <v>34066</v>
      </c>
      <c r="K1760" t="s">
        <v>30618</v>
      </c>
      <c r="L1760" t="s">
        <v>1263</v>
      </c>
      <c r="M1760">
        <v>2</v>
      </c>
      <c r="P1760" s="2" t="s">
        <v>34067</v>
      </c>
      <c r="Q1760" t="s">
        <v>47</v>
      </c>
      <c r="S1760">
        <v>3.0738153145648539E-4</v>
      </c>
      <c r="T1760">
        <v>4.4917105697095394E-6</v>
      </c>
      <c r="U1760">
        <v>2.1963478502584621E-5</v>
      </c>
      <c r="V1760">
        <v>4.3227053538430482E-5</v>
      </c>
      <c r="W1760">
        <v>1.3863996719010169E-4</v>
      </c>
      <c r="X1760">
        <v>2.2044394427211959E-5</v>
      </c>
      <c r="Y1760">
        <v>0.22037037037037041</v>
      </c>
      <c r="Z1760">
        <v>0.16400000000000001</v>
      </c>
      <c r="AA1760">
        <v>4.2999999999999997E-2</v>
      </c>
      <c r="AB1760">
        <v>0.79200000000000004</v>
      </c>
      <c r="AC1760">
        <v>0.77690000000000003</v>
      </c>
      <c r="AD1760" t="s">
        <v>48</v>
      </c>
      <c r="AE1760" t="s">
        <v>48</v>
      </c>
      <c r="AF1760" t="s">
        <v>48</v>
      </c>
    </row>
    <row r="1761" spans="1:32" hidden="1" outlineLevel="1" x14ac:dyDescent="0.2">
      <c r="A1761" t="s">
        <v>34068</v>
      </c>
      <c r="B1761" t="s">
        <v>34069</v>
      </c>
      <c r="C1761" t="s">
        <v>34070</v>
      </c>
      <c r="D1761" s="3"/>
      <c r="J1761" t="s">
        <v>34071</v>
      </c>
      <c r="K1761" t="s">
        <v>30623</v>
      </c>
      <c r="L1761" t="s">
        <v>1263</v>
      </c>
      <c r="M1761">
        <v>47</v>
      </c>
      <c r="P1761" s="2" t="s">
        <v>34072</v>
      </c>
      <c r="Q1761" t="s">
        <v>47</v>
      </c>
      <c r="S1761">
        <v>0.1198774427175522</v>
      </c>
      <c r="T1761">
        <v>8.1094367487821728E-6</v>
      </c>
      <c r="U1761">
        <v>6.0083664720878005E-4</v>
      </c>
      <c r="V1761">
        <v>8.5218733875080943E-4</v>
      </c>
      <c r="W1761">
        <v>7.5123973190784454E-2</v>
      </c>
      <c r="X1761">
        <v>5.9977563796564937E-4</v>
      </c>
      <c r="Y1761">
        <v>3.7045454545454548E-2</v>
      </c>
      <c r="Z1761">
        <v>7.5999999999999998E-2</v>
      </c>
      <c r="AA1761">
        <v>4.1000000000000002E-2</v>
      </c>
      <c r="AB1761">
        <v>0.88400000000000001</v>
      </c>
      <c r="AC1761">
        <v>0.34589999999999999</v>
      </c>
      <c r="AD1761" t="s">
        <v>48</v>
      </c>
      <c r="AE1761" t="s">
        <v>48</v>
      </c>
      <c r="AF1761" t="s">
        <v>48</v>
      </c>
    </row>
    <row r="1762" spans="1:32" hidden="1" outlineLevel="1" x14ac:dyDescent="0.2">
      <c r="A1762" t="s">
        <v>34073</v>
      </c>
      <c r="B1762" t="s">
        <v>34074</v>
      </c>
      <c r="C1762" t="s">
        <v>34075</v>
      </c>
      <c r="D1762" s="3"/>
      <c r="J1762" t="s">
        <v>34076</v>
      </c>
      <c r="K1762" t="s">
        <v>30623</v>
      </c>
      <c r="L1762" t="s">
        <v>1263</v>
      </c>
      <c r="M1762">
        <v>5</v>
      </c>
      <c r="P1762" s="2" t="s">
        <v>34077</v>
      </c>
      <c r="Q1762" t="s">
        <v>47</v>
      </c>
      <c r="S1762">
        <v>6.4967095386236906E-4</v>
      </c>
      <c r="T1762">
        <v>1.850906869549362E-6</v>
      </c>
      <c r="U1762">
        <v>2.5190778615069579E-5</v>
      </c>
      <c r="V1762">
        <v>4.4252108637010679E-5</v>
      </c>
      <c r="W1762">
        <v>3.9990351069718599E-4</v>
      </c>
      <c r="X1762">
        <v>2.6909030566457659E-5</v>
      </c>
      <c r="Y1762">
        <v>0.6</v>
      </c>
      <c r="Z1762">
        <v>0</v>
      </c>
      <c r="AA1762">
        <v>0</v>
      </c>
      <c r="AB1762">
        <v>1</v>
      </c>
      <c r="AC1762">
        <v>0</v>
      </c>
      <c r="AD1762" t="s">
        <v>48</v>
      </c>
      <c r="AE1762" t="s">
        <v>48</v>
      </c>
      <c r="AF1762" t="s">
        <v>48</v>
      </c>
    </row>
    <row r="1763" spans="1:32" hidden="1" outlineLevel="1" x14ac:dyDescent="0.2">
      <c r="A1763" t="s">
        <v>34078</v>
      </c>
      <c r="B1763" t="s">
        <v>34079</v>
      </c>
      <c r="C1763" t="s">
        <v>34080</v>
      </c>
      <c r="D1763" s="3"/>
      <c r="J1763" t="s">
        <v>34081</v>
      </c>
      <c r="K1763" t="s">
        <v>30623</v>
      </c>
      <c r="L1763" t="s">
        <v>1263</v>
      </c>
      <c r="M1763">
        <v>4</v>
      </c>
      <c r="P1763" s="2" t="s">
        <v>34082</v>
      </c>
      <c r="Q1763" t="s">
        <v>47</v>
      </c>
      <c r="S1763">
        <v>5.7179317809641361E-4</v>
      </c>
      <c r="T1763">
        <v>5.5103746490203784E-6</v>
      </c>
      <c r="U1763">
        <v>3.9730781281832612E-5</v>
      </c>
      <c r="V1763">
        <v>4.3823671148857102E-5</v>
      </c>
      <c r="W1763">
        <v>2.0377950568217779E-4</v>
      </c>
      <c r="X1763">
        <v>5.2340990805532783E-5</v>
      </c>
      <c r="Y1763">
        <v>-1.666666666666667E-2</v>
      </c>
      <c r="Z1763">
        <v>7.8E-2</v>
      </c>
      <c r="AA1763">
        <v>1.4999999999999999E-2</v>
      </c>
      <c r="AB1763">
        <v>0.90800000000000003</v>
      </c>
      <c r="AC1763">
        <v>0.64600000000000002</v>
      </c>
      <c r="AD1763" t="s">
        <v>48</v>
      </c>
      <c r="AE1763" t="s">
        <v>48</v>
      </c>
      <c r="AF1763" t="s">
        <v>48</v>
      </c>
    </row>
    <row r="1764" spans="1:32" hidden="1" outlineLevel="1" x14ac:dyDescent="0.2">
      <c r="A1764" t="s">
        <v>34083</v>
      </c>
      <c r="B1764" t="s">
        <v>34084</v>
      </c>
      <c r="C1764" t="s">
        <v>34085</v>
      </c>
      <c r="D1764" s="3"/>
      <c r="J1764" t="s">
        <v>34086</v>
      </c>
      <c r="K1764" t="s">
        <v>30628</v>
      </c>
      <c r="L1764" t="s">
        <v>1263</v>
      </c>
      <c r="M1764">
        <v>1</v>
      </c>
      <c r="P1764" s="2" t="s">
        <v>34087</v>
      </c>
      <c r="Q1764" t="s">
        <v>47</v>
      </c>
      <c r="Y1764">
        <v>0</v>
      </c>
      <c r="Z1764">
        <v>1</v>
      </c>
      <c r="AA1764">
        <v>0</v>
      </c>
      <c r="AB1764">
        <v>0</v>
      </c>
      <c r="AC1764">
        <v>0.40189999999999998</v>
      </c>
      <c r="AD1764" t="s">
        <v>48</v>
      </c>
      <c r="AE1764" t="s">
        <v>48</v>
      </c>
      <c r="AF1764" t="s">
        <v>48</v>
      </c>
    </row>
    <row r="1765" spans="1:32" hidden="1" outlineLevel="1" x14ac:dyDescent="0.2">
      <c r="A1765" t="s">
        <v>34088</v>
      </c>
      <c r="B1765" t="s">
        <v>34089</v>
      </c>
      <c r="C1765" t="s">
        <v>31639</v>
      </c>
      <c r="D1765" s="3"/>
      <c r="J1765" t="s">
        <v>34090</v>
      </c>
      <c r="K1765" t="s">
        <v>30628</v>
      </c>
      <c r="L1765" t="s">
        <v>1263</v>
      </c>
      <c r="M1765">
        <v>1</v>
      </c>
      <c r="P1765" s="2" t="s">
        <v>34091</v>
      </c>
      <c r="Q1765" t="s">
        <v>47</v>
      </c>
      <c r="S1765">
        <v>6.2345695914700627E-4</v>
      </c>
      <c r="T1765">
        <v>4.508021902438486E-6</v>
      </c>
      <c r="U1765">
        <v>2.2809434085502289E-5</v>
      </c>
      <c r="V1765">
        <v>6.5303953306283802E-5</v>
      </c>
      <c r="W1765">
        <v>2.3384868109133089E-4</v>
      </c>
      <c r="X1765">
        <v>5.8029036154039197E-5</v>
      </c>
      <c r="Y1765">
        <v>0.26785714285714279</v>
      </c>
      <c r="Z1765">
        <v>0.155</v>
      </c>
      <c r="AA1765">
        <v>5.8000000000000003E-2</v>
      </c>
      <c r="AB1765">
        <v>0.78800000000000003</v>
      </c>
      <c r="AC1765">
        <v>0.57069999999999999</v>
      </c>
      <c r="AD1765" t="s">
        <v>48</v>
      </c>
      <c r="AE1765" t="s">
        <v>48</v>
      </c>
      <c r="AF1765" t="s">
        <v>48</v>
      </c>
    </row>
    <row r="1766" spans="1:32" hidden="1" outlineLevel="1" x14ac:dyDescent="0.2">
      <c r="A1766" t="s">
        <v>34092</v>
      </c>
      <c r="B1766" t="s">
        <v>34093</v>
      </c>
      <c r="C1766" t="s">
        <v>32405</v>
      </c>
      <c r="D1766" s="3"/>
      <c r="J1766" t="s">
        <v>34094</v>
      </c>
      <c r="K1766" t="s">
        <v>30628</v>
      </c>
      <c r="L1766" t="s">
        <v>1263</v>
      </c>
      <c r="M1766">
        <v>1</v>
      </c>
      <c r="P1766" s="2" t="s">
        <v>34095</v>
      </c>
      <c r="Q1766" t="s">
        <v>47</v>
      </c>
      <c r="S1766">
        <v>5.7024043053388596E-4</v>
      </c>
      <c r="T1766">
        <v>1.9000093516297061E-6</v>
      </c>
      <c r="U1766">
        <v>2.304840745637193E-5</v>
      </c>
      <c r="V1766">
        <v>6.1256025219336152E-5</v>
      </c>
      <c r="W1766">
        <v>3.1721376581117511E-4</v>
      </c>
      <c r="X1766">
        <v>2.7220115953241472E-5</v>
      </c>
      <c r="Y1766">
        <v>0</v>
      </c>
      <c r="Z1766">
        <v>0</v>
      </c>
      <c r="AA1766">
        <v>0</v>
      </c>
      <c r="AB1766">
        <v>1</v>
      </c>
      <c r="AC1766">
        <v>0</v>
      </c>
      <c r="AD1766" t="s">
        <v>48</v>
      </c>
      <c r="AE1766" t="s">
        <v>48</v>
      </c>
      <c r="AF1766" t="s">
        <v>48</v>
      </c>
    </row>
    <row r="1767" spans="1:32" hidden="1" outlineLevel="1" x14ac:dyDescent="0.2">
      <c r="A1767" t="s">
        <v>34096</v>
      </c>
      <c r="B1767" t="s">
        <v>34097</v>
      </c>
      <c r="C1767" t="s">
        <v>16984</v>
      </c>
      <c r="D1767" s="3"/>
      <c r="J1767" t="s">
        <v>34098</v>
      </c>
      <c r="K1767" t="s">
        <v>30633</v>
      </c>
      <c r="L1767" t="s">
        <v>1263</v>
      </c>
      <c r="M1767">
        <v>19</v>
      </c>
      <c r="P1767" s="2" t="s">
        <v>34099</v>
      </c>
      <c r="Q1767" t="s">
        <v>47</v>
      </c>
      <c r="S1767">
        <v>2.058275043964386E-2</v>
      </c>
      <c r="T1767">
        <v>1.024394714477239E-5</v>
      </c>
      <c r="U1767">
        <v>1.1289465328445659E-4</v>
      </c>
      <c r="V1767">
        <v>5.9336848789826035E-4</v>
      </c>
      <c r="W1767">
        <v>3.668238408863544E-3</v>
      </c>
      <c r="X1767">
        <v>5.0068721175193787E-3</v>
      </c>
      <c r="Y1767">
        <v>0.41666666666666669</v>
      </c>
      <c r="Z1767">
        <v>0.30099999999999999</v>
      </c>
      <c r="AA1767">
        <v>0.20899999999999999</v>
      </c>
      <c r="AB1767">
        <v>0.49</v>
      </c>
      <c r="AC1767">
        <v>0.42149999999999999</v>
      </c>
      <c r="AD1767" t="s">
        <v>48</v>
      </c>
      <c r="AE1767" t="s">
        <v>48</v>
      </c>
      <c r="AF1767" t="s">
        <v>48</v>
      </c>
    </row>
    <row r="1768" spans="1:32" hidden="1" outlineLevel="1" x14ac:dyDescent="0.2">
      <c r="A1768" t="s">
        <v>34100</v>
      </c>
      <c r="B1768" t="s">
        <v>34101</v>
      </c>
      <c r="C1768" t="s">
        <v>34102</v>
      </c>
      <c r="D1768" s="3"/>
      <c r="J1768" t="s">
        <v>34103</v>
      </c>
      <c r="K1768" t="s">
        <v>30638</v>
      </c>
      <c r="L1768" t="s">
        <v>1263</v>
      </c>
      <c r="M1768">
        <v>-15</v>
      </c>
      <c r="P1768" s="2" t="s">
        <v>34104</v>
      </c>
      <c r="Q1768" t="s">
        <v>47</v>
      </c>
      <c r="S1768">
        <v>0.59369707107543945</v>
      </c>
      <c r="T1768">
        <v>5.5409349442925297E-5</v>
      </c>
      <c r="U1768">
        <v>0.1363610923290253</v>
      </c>
      <c r="V1768">
        <v>5.4468382149934769E-3</v>
      </c>
      <c r="W1768">
        <v>0.29262900352478027</v>
      </c>
      <c r="X1768">
        <v>8.9698296505957842E-4</v>
      </c>
      <c r="Y1768">
        <v>0.25277777777777782</v>
      </c>
      <c r="Z1768">
        <v>0.27300000000000002</v>
      </c>
      <c r="AA1768">
        <v>0.129</v>
      </c>
      <c r="AB1768">
        <v>0.59799999999999998</v>
      </c>
      <c r="AC1768">
        <v>0.89570000000000005</v>
      </c>
      <c r="AD1768" t="s">
        <v>48</v>
      </c>
      <c r="AE1768" t="s">
        <v>48</v>
      </c>
      <c r="AF1768" t="s">
        <v>48</v>
      </c>
    </row>
    <row r="1769" spans="1:32" hidden="1" outlineLevel="1" x14ac:dyDescent="0.2">
      <c r="A1769" t="s">
        <v>34105</v>
      </c>
      <c r="B1769" t="s">
        <v>34106</v>
      </c>
      <c r="C1769" t="s">
        <v>30645</v>
      </c>
      <c r="D1769" s="3"/>
      <c r="J1769" t="s">
        <v>34107</v>
      </c>
      <c r="K1769" t="s">
        <v>30643</v>
      </c>
      <c r="L1769" t="s">
        <v>1263</v>
      </c>
      <c r="M1769">
        <v>2</v>
      </c>
      <c r="P1769" s="2" t="s">
        <v>34108</v>
      </c>
      <c r="Q1769" t="s">
        <v>47</v>
      </c>
      <c r="S1769">
        <v>1.068537123501301E-2</v>
      </c>
      <c r="T1769">
        <v>1.8488606656319458E-5</v>
      </c>
      <c r="U1769">
        <v>3.2976956572383642E-4</v>
      </c>
      <c r="V1769">
        <v>3.5165878944098949E-4</v>
      </c>
      <c r="W1769">
        <v>2.3256416898220782E-3</v>
      </c>
      <c r="X1769">
        <v>1.731622731313109E-3</v>
      </c>
      <c r="Y1769">
        <v>7.4999999999999997E-2</v>
      </c>
      <c r="Z1769">
        <v>9.0999999999999998E-2</v>
      </c>
      <c r="AA1769">
        <v>5.6000000000000001E-2</v>
      </c>
      <c r="AB1769">
        <v>0.85199999999999998</v>
      </c>
      <c r="AC1769">
        <v>0.4199</v>
      </c>
      <c r="AD1769" t="s">
        <v>48</v>
      </c>
      <c r="AE1769" t="s">
        <v>48</v>
      </c>
      <c r="AF1769" t="s">
        <v>48</v>
      </c>
    </row>
    <row r="1770" spans="1:32" hidden="1" outlineLevel="1" x14ac:dyDescent="0.2">
      <c r="A1770" t="s">
        <v>34109</v>
      </c>
      <c r="B1770" t="s">
        <v>34110</v>
      </c>
      <c r="C1770" t="s">
        <v>34111</v>
      </c>
      <c r="D1770" s="3"/>
      <c r="J1770" t="s">
        <v>34112</v>
      </c>
      <c r="K1770" t="s">
        <v>30662</v>
      </c>
      <c r="L1770" t="s">
        <v>1263</v>
      </c>
      <c r="M1770">
        <v>1</v>
      </c>
      <c r="P1770" s="2" t="s">
        <v>34113</v>
      </c>
      <c r="Q1770" t="s">
        <v>47</v>
      </c>
      <c r="S1770">
        <v>6.9502671249210835E-4</v>
      </c>
      <c r="T1770">
        <v>8.8322531155426987E-6</v>
      </c>
      <c r="U1770">
        <v>4.597693623509258E-5</v>
      </c>
      <c r="V1770">
        <v>5.5618718761252239E-5</v>
      </c>
      <c r="W1770">
        <v>2.6230659568682308E-4</v>
      </c>
      <c r="X1770">
        <v>8.5950967331882566E-5</v>
      </c>
      <c r="Y1770">
        <v>0.16250000000000001</v>
      </c>
      <c r="Z1770">
        <v>4.5999999999999999E-2</v>
      </c>
      <c r="AA1770">
        <v>0.111</v>
      </c>
      <c r="AB1770">
        <v>0.84299999999999997</v>
      </c>
      <c r="AC1770">
        <v>-0.68359999999999999</v>
      </c>
      <c r="AD1770" t="s">
        <v>48</v>
      </c>
      <c r="AE1770" t="s">
        <v>48</v>
      </c>
      <c r="AF1770" t="s">
        <v>48</v>
      </c>
    </row>
    <row r="1771" spans="1:32" hidden="1" outlineLevel="1" x14ac:dyDescent="0.2">
      <c r="A1771" t="s">
        <v>34114</v>
      </c>
      <c r="B1771" t="s">
        <v>34115</v>
      </c>
      <c r="C1771" t="s">
        <v>34116</v>
      </c>
      <c r="D1771" s="3"/>
      <c r="J1771" t="s">
        <v>34117</v>
      </c>
      <c r="K1771" t="s">
        <v>30677</v>
      </c>
      <c r="L1771" t="s">
        <v>1263</v>
      </c>
      <c r="M1771">
        <v>17</v>
      </c>
      <c r="P1771" s="2" t="s">
        <v>34118</v>
      </c>
      <c r="Q1771" t="s">
        <v>10132</v>
      </c>
      <c r="S1771">
        <v>4.7116938978433609E-2</v>
      </c>
      <c r="T1771">
        <v>3.9098315028240897E-5</v>
      </c>
      <c r="U1771">
        <v>6.415153294801712E-2</v>
      </c>
      <c r="V1771">
        <v>8.573110681027174E-4</v>
      </c>
      <c r="W1771">
        <v>7.2516775690019131E-3</v>
      </c>
      <c r="X1771">
        <v>5.5145617807283998E-4</v>
      </c>
      <c r="Y1771">
        <v>-1.4262820512820519E-2</v>
      </c>
      <c r="Z1771">
        <v>0.14099999999999999</v>
      </c>
      <c r="AA1771">
        <v>0.154</v>
      </c>
      <c r="AB1771">
        <v>0.70499999999999996</v>
      </c>
      <c r="AC1771">
        <v>-0.81410000000000005</v>
      </c>
      <c r="AD1771" t="s">
        <v>48</v>
      </c>
      <c r="AE1771" t="s">
        <v>48</v>
      </c>
      <c r="AF1771" t="s">
        <v>48</v>
      </c>
    </row>
    <row r="1772" spans="1:32" hidden="1" outlineLevel="1" x14ac:dyDescent="0.2">
      <c r="A1772" t="s">
        <v>34119</v>
      </c>
      <c r="B1772" t="s">
        <v>34120</v>
      </c>
      <c r="C1772" t="s">
        <v>27859</v>
      </c>
      <c r="D1772" s="3"/>
      <c r="J1772" t="s">
        <v>34121</v>
      </c>
      <c r="K1772" t="s">
        <v>30686</v>
      </c>
      <c r="L1772" t="s">
        <v>1263</v>
      </c>
      <c r="M1772">
        <v>2</v>
      </c>
      <c r="P1772" s="2" t="s">
        <v>34122</v>
      </c>
      <c r="Q1772" t="s">
        <v>10258</v>
      </c>
      <c r="S1772">
        <v>4.0669110603630543E-3</v>
      </c>
      <c r="T1772">
        <v>5.0100934458896518E-6</v>
      </c>
      <c r="U1772">
        <v>6.8397879658732563E-5</v>
      </c>
      <c r="V1772">
        <v>2.0834244787693021E-4</v>
      </c>
      <c r="W1772">
        <v>2.6910270098596811E-3</v>
      </c>
      <c r="X1772">
        <v>9.488729847362265E-5</v>
      </c>
      <c r="Y1772">
        <v>0.1</v>
      </c>
      <c r="Z1772">
        <v>0.13300000000000001</v>
      </c>
      <c r="AA1772">
        <v>0</v>
      </c>
      <c r="AB1772">
        <v>0.86699999999999999</v>
      </c>
      <c r="AC1772">
        <v>0.31819999999999998</v>
      </c>
      <c r="AD1772" t="s">
        <v>48</v>
      </c>
      <c r="AE1772" t="s">
        <v>48</v>
      </c>
      <c r="AF1772" t="s">
        <v>48</v>
      </c>
    </row>
    <row r="1773" spans="1:32" hidden="1" outlineLevel="1" x14ac:dyDescent="0.2">
      <c r="A1773" t="s">
        <v>34123</v>
      </c>
      <c r="B1773" t="s">
        <v>34124</v>
      </c>
      <c r="C1773" t="s">
        <v>13199</v>
      </c>
      <c r="D1773" s="3"/>
      <c r="J1773" t="s">
        <v>34125</v>
      </c>
      <c r="K1773" t="s">
        <v>30701</v>
      </c>
      <c r="L1773" t="s">
        <v>1263</v>
      </c>
      <c r="M1773">
        <v>13</v>
      </c>
      <c r="P1773" s="2" t="s">
        <v>34126</v>
      </c>
      <c r="Q1773" t="s">
        <v>47</v>
      </c>
      <c r="S1773">
        <v>0.63445460796356201</v>
      </c>
      <c r="T1773">
        <v>1.074394822353497E-4</v>
      </c>
      <c r="U1773">
        <v>0.59704691171646118</v>
      </c>
      <c r="V1773">
        <v>9.3442434445023537E-3</v>
      </c>
      <c r="W1773">
        <v>0.15652383863925931</v>
      </c>
      <c r="X1773">
        <v>1.713209669105709E-3</v>
      </c>
      <c r="Y1773">
        <v>1.5848214285714281E-2</v>
      </c>
      <c r="Z1773">
        <v>6.9000000000000006E-2</v>
      </c>
      <c r="AA1773">
        <v>0.112</v>
      </c>
      <c r="AB1773">
        <v>0.81899999999999995</v>
      </c>
      <c r="AC1773">
        <v>-0.79410000000000003</v>
      </c>
      <c r="AD1773" t="s">
        <v>48</v>
      </c>
      <c r="AE1773" t="s">
        <v>48</v>
      </c>
      <c r="AF1773" t="s">
        <v>48</v>
      </c>
    </row>
    <row r="1774" spans="1:32" hidden="1" outlineLevel="1" x14ac:dyDescent="0.2">
      <c r="A1774" t="s">
        <v>34127</v>
      </c>
      <c r="B1774" t="s">
        <v>34128</v>
      </c>
      <c r="C1774" t="s">
        <v>30777</v>
      </c>
      <c r="D1774" s="3"/>
      <c r="J1774" t="s">
        <v>34129</v>
      </c>
      <c r="K1774" t="s">
        <v>30706</v>
      </c>
      <c r="L1774" t="s">
        <v>1263</v>
      </c>
      <c r="M1774">
        <v>7</v>
      </c>
      <c r="P1774" s="2" t="s">
        <v>34130</v>
      </c>
      <c r="Q1774" t="s">
        <v>10280</v>
      </c>
      <c r="S1774">
        <v>6.9764401996508241E-4</v>
      </c>
      <c r="T1774">
        <v>3.071398168685846E-6</v>
      </c>
      <c r="U1774">
        <v>3.38252357323654E-5</v>
      </c>
      <c r="V1774">
        <v>9.2523769126273692E-5</v>
      </c>
      <c r="W1774">
        <v>2.293896832270548E-4</v>
      </c>
      <c r="X1774">
        <v>5.530150156118907E-5</v>
      </c>
      <c r="Y1774">
        <v>0.6</v>
      </c>
      <c r="Z1774">
        <v>0</v>
      </c>
      <c r="AA1774">
        <v>0</v>
      </c>
      <c r="AB1774">
        <v>1</v>
      </c>
      <c r="AC1774">
        <v>0</v>
      </c>
      <c r="AD1774" t="s">
        <v>48</v>
      </c>
      <c r="AE1774" t="s">
        <v>48</v>
      </c>
      <c r="AF1774" t="s">
        <v>48</v>
      </c>
    </row>
    <row r="1775" spans="1:32" hidden="1" outlineLevel="1" x14ac:dyDescent="0.2">
      <c r="A1775" t="s">
        <v>34131</v>
      </c>
      <c r="B1775" t="s">
        <v>34132</v>
      </c>
      <c r="C1775" t="s">
        <v>32405</v>
      </c>
      <c r="D1775" s="3"/>
      <c r="J1775" t="s">
        <v>34133</v>
      </c>
      <c r="K1775" t="s">
        <v>30756</v>
      </c>
      <c r="L1775" t="s">
        <v>1263</v>
      </c>
      <c r="M1775">
        <v>4</v>
      </c>
      <c r="P1775" s="2" t="s">
        <v>34134</v>
      </c>
      <c r="Q1775" t="s">
        <v>47</v>
      </c>
      <c r="S1775">
        <v>9.1837737709283829E-3</v>
      </c>
      <c r="T1775">
        <v>5.0833687055273913E-6</v>
      </c>
      <c r="U1775">
        <v>8.8942484580911696E-5</v>
      </c>
      <c r="V1775">
        <v>3.1276518711820239E-4</v>
      </c>
      <c r="W1775">
        <v>2.944471081718802E-3</v>
      </c>
      <c r="X1775">
        <v>2.231142862001434E-4</v>
      </c>
      <c r="Y1775">
        <v>-0.39999999999999991</v>
      </c>
      <c r="Z1775">
        <v>3.5999999999999997E-2</v>
      </c>
      <c r="AA1775">
        <v>0.27400000000000002</v>
      </c>
      <c r="AB1775">
        <v>0.69</v>
      </c>
      <c r="AC1775">
        <v>-0.89339999999999997</v>
      </c>
      <c r="AD1775" t="s">
        <v>48</v>
      </c>
      <c r="AE1775" t="s">
        <v>48</v>
      </c>
      <c r="AF1775" t="s">
        <v>48</v>
      </c>
    </row>
    <row r="1776" spans="1:32" hidden="1" outlineLevel="1" x14ac:dyDescent="0.2">
      <c r="A1776" t="s">
        <v>34135</v>
      </c>
      <c r="B1776" t="s">
        <v>34055</v>
      </c>
      <c r="C1776" t="s">
        <v>34136</v>
      </c>
      <c r="D1776" s="3"/>
      <c r="J1776" t="s">
        <v>34137</v>
      </c>
      <c r="K1776" t="s">
        <v>30767</v>
      </c>
      <c r="L1776" t="s">
        <v>1263</v>
      </c>
      <c r="M1776">
        <v>1</v>
      </c>
      <c r="P1776" s="2" t="s">
        <v>34138</v>
      </c>
      <c r="Q1776" t="s">
        <v>47</v>
      </c>
      <c r="S1776">
        <v>2.5938716134987772E-4</v>
      </c>
      <c r="T1776">
        <v>2.7503867841005558E-6</v>
      </c>
      <c r="U1776">
        <v>1.510197580500972E-5</v>
      </c>
      <c r="V1776">
        <v>4.1045077523449443E-5</v>
      </c>
      <c r="W1776">
        <v>1.242652797373012E-4</v>
      </c>
      <c r="X1776">
        <v>1.7721777112456039E-5</v>
      </c>
      <c r="Y1776">
        <v>2.0833333333333329E-2</v>
      </c>
      <c r="Z1776">
        <v>0.122</v>
      </c>
      <c r="AA1776">
        <v>0</v>
      </c>
      <c r="AB1776">
        <v>0.878</v>
      </c>
      <c r="AC1776">
        <v>0.55740000000000001</v>
      </c>
      <c r="AD1776" t="s">
        <v>48</v>
      </c>
      <c r="AE1776" t="s">
        <v>48</v>
      </c>
      <c r="AF1776" t="s">
        <v>48</v>
      </c>
    </row>
    <row r="1777" spans="1:32" hidden="1" outlineLevel="1" x14ac:dyDescent="0.2">
      <c r="A1777" t="s">
        <v>34139</v>
      </c>
      <c r="B1777" t="s">
        <v>34140</v>
      </c>
      <c r="C1777" t="s">
        <v>30053</v>
      </c>
      <c r="D1777" s="3"/>
      <c r="J1777" t="s">
        <v>34141</v>
      </c>
      <c r="K1777" t="s">
        <v>30780</v>
      </c>
      <c r="L1777" t="s">
        <v>1263</v>
      </c>
      <c r="M1777">
        <v>30</v>
      </c>
      <c r="P1777" s="2" t="s">
        <v>34142</v>
      </c>
      <c r="Q1777" t="s">
        <v>10258</v>
      </c>
      <c r="S1777">
        <v>1.5050582587718959E-3</v>
      </c>
      <c r="T1777">
        <v>8.6846148406038992E-6</v>
      </c>
      <c r="U1777">
        <v>5.0667804316617548E-5</v>
      </c>
      <c r="V1777">
        <v>1.016770474961959E-4</v>
      </c>
      <c r="W1777">
        <v>5.698187742382288E-4</v>
      </c>
      <c r="X1777">
        <v>1.5682318189647049E-4</v>
      </c>
      <c r="Y1777">
        <v>2.5000000000000001E-2</v>
      </c>
      <c r="Z1777">
        <v>7.3999999999999996E-2</v>
      </c>
      <c r="AA1777">
        <v>0.11700000000000001</v>
      </c>
      <c r="AB1777">
        <v>0.80900000000000005</v>
      </c>
      <c r="AC1777">
        <v>-0.64090000000000003</v>
      </c>
      <c r="AD1777" t="s">
        <v>48</v>
      </c>
      <c r="AE1777" t="s">
        <v>48</v>
      </c>
      <c r="AF1777" t="s">
        <v>48</v>
      </c>
    </row>
    <row r="1778" spans="1:32" hidden="1" outlineLevel="1" x14ac:dyDescent="0.2">
      <c r="A1778" t="s">
        <v>34143</v>
      </c>
      <c r="B1778" t="s">
        <v>34144</v>
      </c>
      <c r="C1778" t="s">
        <v>30777</v>
      </c>
      <c r="D1778" s="3"/>
      <c r="J1778" t="s">
        <v>34145</v>
      </c>
      <c r="K1778" t="s">
        <v>30801</v>
      </c>
      <c r="L1778" t="s">
        <v>1263</v>
      </c>
      <c r="M1778">
        <v>24</v>
      </c>
      <c r="P1778" s="2" t="s">
        <v>34146</v>
      </c>
      <c r="Q1778" t="s">
        <v>10280</v>
      </c>
      <c r="S1778">
        <v>0.87682318687438965</v>
      </c>
      <c r="T1778">
        <v>2.4238694459199911E-4</v>
      </c>
      <c r="U1778">
        <v>0.53321290016174316</v>
      </c>
      <c r="V1778">
        <v>9.8561132326722145E-3</v>
      </c>
      <c r="W1778">
        <v>0.19305130839347839</v>
      </c>
      <c r="X1778">
        <v>9.2503847554326057E-3</v>
      </c>
      <c r="Y1778">
        <v>-0.4</v>
      </c>
      <c r="Z1778">
        <v>0</v>
      </c>
      <c r="AA1778">
        <v>0.17899999999999999</v>
      </c>
      <c r="AB1778">
        <v>0.82099999999999995</v>
      </c>
      <c r="AC1778">
        <v>-0.5423</v>
      </c>
      <c r="AD1778" t="s">
        <v>48</v>
      </c>
      <c r="AE1778" t="s">
        <v>48</v>
      </c>
      <c r="AF1778" t="s">
        <v>48</v>
      </c>
    </row>
    <row r="1779" spans="1:32" hidden="1" outlineLevel="1" x14ac:dyDescent="0.2">
      <c r="A1779" t="s">
        <v>34147</v>
      </c>
      <c r="B1779" t="s">
        <v>34148</v>
      </c>
      <c r="C1779" t="s">
        <v>32405</v>
      </c>
      <c r="D1779" s="3"/>
      <c r="J1779" t="s">
        <v>34149</v>
      </c>
      <c r="K1779" t="s">
        <v>30801</v>
      </c>
      <c r="L1779" t="s">
        <v>1263</v>
      </c>
      <c r="M1779">
        <v>3</v>
      </c>
      <c r="P1779" s="2" t="s">
        <v>34150</v>
      </c>
      <c r="Q1779" t="s">
        <v>47</v>
      </c>
      <c r="S1779">
        <v>0.93085020780563354</v>
      </c>
      <c r="T1779">
        <v>2.495264052413404E-4</v>
      </c>
      <c r="U1779">
        <v>0.81355726718902588</v>
      </c>
      <c r="V1779">
        <v>1.0914217680692669E-2</v>
      </c>
      <c r="W1779">
        <v>0.39635312557220459</v>
      </c>
      <c r="X1779">
        <v>3.7610928993672128E-3</v>
      </c>
      <c r="Y1779">
        <v>0</v>
      </c>
      <c r="Z1779">
        <v>0</v>
      </c>
      <c r="AA1779">
        <v>0.20200000000000001</v>
      </c>
      <c r="AB1779">
        <v>0.79800000000000004</v>
      </c>
      <c r="AC1779">
        <v>-0.58589999999999998</v>
      </c>
      <c r="AD1779" t="s">
        <v>48</v>
      </c>
      <c r="AE1779" t="s">
        <v>48</v>
      </c>
      <c r="AF1779" t="s">
        <v>48</v>
      </c>
    </row>
    <row r="1780" spans="1:32" hidden="1" outlineLevel="1" x14ac:dyDescent="0.2">
      <c r="A1780" t="s">
        <v>34151</v>
      </c>
      <c r="B1780" t="s">
        <v>34152</v>
      </c>
      <c r="C1780" t="s">
        <v>34153</v>
      </c>
      <c r="D1780" s="3"/>
      <c r="J1780" t="s">
        <v>34154</v>
      </c>
      <c r="K1780" t="s">
        <v>30801</v>
      </c>
      <c r="L1780" t="s">
        <v>1263</v>
      </c>
      <c r="M1780">
        <v>1</v>
      </c>
      <c r="P1780" s="2" t="s">
        <v>34155</v>
      </c>
      <c r="Q1780" t="s">
        <v>47</v>
      </c>
      <c r="S1780">
        <v>5.7330536656081676E-3</v>
      </c>
      <c r="T1780">
        <v>1.6296238754875961E-5</v>
      </c>
      <c r="U1780">
        <v>2.1384899446275091E-4</v>
      </c>
      <c r="V1780">
        <v>2.090079942718148E-4</v>
      </c>
      <c r="W1780">
        <v>1.523318467661738E-3</v>
      </c>
      <c r="X1780">
        <v>8.2662381464615464E-4</v>
      </c>
      <c r="Y1780">
        <v>-3.5714285714285712E-2</v>
      </c>
      <c r="Z1780">
        <v>0</v>
      </c>
      <c r="AA1780">
        <v>0.151</v>
      </c>
      <c r="AB1780">
        <v>0.84899999999999998</v>
      </c>
      <c r="AC1780">
        <v>-0.89</v>
      </c>
      <c r="AD1780" t="s">
        <v>48</v>
      </c>
      <c r="AE1780" t="s">
        <v>48</v>
      </c>
      <c r="AF1780" t="s">
        <v>48</v>
      </c>
    </row>
    <row r="1781" spans="1:32" hidden="1" outlineLevel="1" x14ac:dyDescent="0.2">
      <c r="A1781" t="s">
        <v>34156</v>
      </c>
      <c r="B1781" t="s">
        <v>34157</v>
      </c>
      <c r="C1781" t="s">
        <v>34158</v>
      </c>
      <c r="D1781" s="3"/>
      <c r="J1781" t="s">
        <v>34159</v>
      </c>
      <c r="K1781" t="s">
        <v>30842</v>
      </c>
      <c r="L1781" t="s">
        <v>1263</v>
      </c>
      <c r="M1781">
        <v>1</v>
      </c>
      <c r="P1781" s="2" t="s">
        <v>34160</v>
      </c>
      <c r="Q1781" t="s">
        <v>47</v>
      </c>
      <c r="S1781">
        <v>0.99414128065109253</v>
      </c>
      <c r="T1781">
        <v>8.7977509247139096E-4</v>
      </c>
      <c r="U1781">
        <v>0.47650146484375</v>
      </c>
      <c r="V1781">
        <v>6.0842488892376423E-3</v>
      </c>
      <c r="W1781">
        <v>0.98547029495239258</v>
      </c>
      <c r="X1781">
        <v>4.2134989053010941E-3</v>
      </c>
      <c r="Y1781">
        <v>-0.43333333333333329</v>
      </c>
      <c r="Z1781">
        <v>0</v>
      </c>
      <c r="AA1781">
        <v>0.48699999999999999</v>
      </c>
      <c r="AB1781">
        <v>0.51300000000000001</v>
      </c>
      <c r="AC1781">
        <v>-0.88600000000000001</v>
      </c>
      <c r="AD1781" t="s">
        <v>48</v>
      </c>
      <c r="AE1781" t="s">
        <v>48</v>
      </c>
      <c r="AF1781" t="s">
        <v>48</v>
      </c>
    </row>
    <row r="1782" spans="1:32" hidden="1" outlineLevel="1" x14ac:dyDescent="0.2">
      <c r="A1782" t="s">
        <v>34161</v>
      </c>
      <c r="B1782" t="s">
        <v>34162</v>
      </c>
      <c r="C1782" t="s">
        <v>34163</v>
      </c>
      <c r="D1782" s="3"/>
      <c r="J1782" t="s">
        <v>34164</v>
      </c>
      <c r="K1782" t="s">
        <v>30857</v>
      </c>
      <c r="L1782" t="s">
        <v>1263</v>
      </c>
      <c r="M1782">
        <v>2</v>
      </c>
      <c r="P1782" s="2" t="s">
        <v>34165</v>
      </c>
      <c r="Q1782" t="s">
        <v>47</v>
      </c>
      <c r="S1782">
        <v>0.44558963179588318</v>
      </c>
      <c r="T1782">
        <v>1.2225103273522109E-4</v>
      </c>
      <c r="U1782">
        <v>5.0322555005550378E-2</v>
      </c>
      <c r="V1782">
        <v>7.5098630040884018E-3</v>
      </c>
      <c r="W1782">
        <v>0.26324203610420233</v>
      </c>
      <c r="X1782">
        <v>1.0364693589508529E-3</v>
      </c>
      <c r="Y1782">
        <v>0.19166666666666671</v>
      </c>
      <c r="Z1782">
        <v>3.5999999999999997E-2</v>
      </c>
      <c r="AA1782">
        <v>0.114</v>
      </c>
      <c r="AB1782">
        <v>0.85099999999999998</v>
      </c>
      <c r="AC1782">
        <v>-0.78290000000000004</v>
      </c>
      <c r="AD1782" t="s">
        <v>48</v>
      </c>
      <c r="AE1782" t="s">
        <v>48</v>
      </c>
      <c r="AF1782" t="s">
        <v>48</v>
      </c>
    </row>
    <row r="1783" spans="1:32" hidden="1" outlineLevel="1" x14ac:dyDescent="0.2">
      <c r="A1783" t="s">
        <v>34166</v>
      </c>
      <c r="B1783" t="s">
        <v>34167</v>
      </c>
      <c r="C1783" t="s">
        <v>34168</v>
      </c>
      <c r="D1783" s="3"/>
      <c r="J1783" t="s">
        <v>34169</v>
      </c>
      <c r="K1783" t="s">
        <v>30928</v>
      </c>
      <c r="L1783" t="s">
        <v>1263</v>
      </c>
      <c r="M1783">
        <v>1</v>
      </c>
      <c r="P1783" s="2" t="s">
        <v>34170</v>
      </c>
      <c r="Q1783" t="s">
        <v>47</v>
      </c>
      <c r="S1783">
        <v>1.707399962469935E-3</v>
      </c>
      <c r="T1783">
        <v>1.036307730828412E-5</v>
      </c>
      <c r="U1783">
        <v>9.4659102614969015E-5</v>
      </c>
      <c r="V1783">
        <v>1.187798188766465E-4</v>
      </c>
      <c r="W1783">
        <v>6.0019025113433599E-4</v>
      </c>
      <c r="X1783">
        <v>1.3477746688295161E-4</v>
      </c>
      <c r="Y1783">
        <v>6.0714285714285707E-2</v>
      </c>
      <c r="Z1783">
        <v>2.7E-2</v>
      </c>
      <c r="AA1783">
        <v>0.19900000000000001</v>
      </c>
      <c r="AB1783">
        <v>0.77300000000000002</v>
      </c>
      <c r="AC1783">
        <v>-0.97430000000000005</v>
      </c>
      <c r="AD1783" t="s">
        <v>48</v>
      </c>
      <c r="AE1783" t="s">
        <v>48</v>
      </c>
      <c r="AF1783" t="s">
        <v>48</v>
      </c>
    </row>
    <row r="1784" spans="1:32" hidden="1" outlineLevel="1" x14ac:dyDescent="0.2">
      <c r="A1784" t="s">
        <v>34171</v>
      </c>
      <c r="B1784" t="s">
        <v>34172</v>
      </c>
      <c r="C1784" t="s">
        <v>34173</v>
      </c>
      <c r="D1784" s="3"/>
      <c r="J1784" t="s">
        <v>34174</v>
      </c>
      <c r="K1784" t="s">
        <v>30937</v>
      </c>
      <c r="L1784" t="s">
        <v>1263</v>
      </c>
      <c r="M1784">
        <v>12</v>
      </c>
      <c r="P1784" s="2" t="s">
        <v>34175</v>
      </c>
      <c r="Q1784" t="s">
        <v>47</v>
      </c>
      <c r="S1784">
        <v>2.3170674103312189E-4</v>
      </c>
      <c r="T1784">
        <v>3.3769715628295671E-6</v>
      </c>
      <c r="U1784">
        <v>1.9969256754848171E-5</v>
      </c>
      <c r="V1784">
        <v>4.0800154238240793E-5</v>
      </c>
      <c r="W1784">
        <v>1.089646393666044E-4</v>
      </c>
      <c r="X1784">
        <v>1.9964267266914248E-5</v>
      </c>
      <c r="Y1784">
        <v>0.17</v>
      </c>
      <c r="Z1784">
        <v>0.124</v>
      </c>
      <c r="AA1784">
        <v>0</v>
      </c>
      <c r="AB1784">
        <v>0.876</v>
      </c>
      <c r="AC1784">
        <v>0.56469999999999998</v>
      </c>
      <c r="AD1784" t="s">
        <v>48</v>
      </c>
      <c r="AE1784" t="s">
        <v>48</v>
      </c>
      <c r="AF1784" t="s">
        <v>48</v>
      </c>
    </row>
    <row r="1785" spans="1:32" hidden="1" outlineLevel="1" x14ac:dyDescent="0.2">
      <c r="A1785" t="s">
        <v>34176</v>
      </c>
      <c r="B1785" t="s">
        <v>34177</v>
      </c>
      <c r="C1785" t="s">
        <v>34178</v>
      </c>
      <c r="D1785" s="3"/>
      <c r="J1785" t="s">
        <v>34179</v>
      </c>
      <c r="K1785" t="s">
        <v>30970</v>
      </c>
      <c r="L1785" t="s">
        <v>1263</v>
      </c>
      <c r="M1785">
        <v>2</v>
      </c>
      <c r="P1785" s="2" t="s">
        <v>34180</v>
      </c>
      <c r="Q1785" t="s">
        <v>10978</v>
      </c>
      <c r="S1785">
        <v>0.41521838307380682</v>
      </c>
      <c r="T1785">
        <v>6.8599067162722349E-5</v>
      </c>
      <c r="U1785">
        <v>0.18268606066703799</v>
      </c>
      <c r="V1785">
        <v>1.2474711984395981E-3</v>
      </c>
      <c r="W1785">
        <v>4.9077890813350677E-2</v>
      </c>
      <c r="X1785">
        <v>5.8398133842274547E-4</v>
      </c>
      <c r="Y1785">
        <v>3.7500000000000012E-2</v>
      </c>
      <c r="Z1785">
        <v>9.0999999999999998E-2</v>
      </c>
      <c r="AA1785">
        <v>0.13600000000000001</v>
      </c>
      <c r="AB1785">
        <v>0.77300000000000002</v>
      </c>
      <c r="AC1785">
        <v>-0.44800000000000001</v>
      </c>
      <c r="AD1785" t="s">
        <v>48</v>
      </c>
      <c r="AE1785" t="s">
        <v>48</v>
      </c>
      <c r="AF1785" t="s">
        <v>48</v>
      </c>
    </row>
    <row r="1786" spans="1:32" hidden="1" outlineLevel="1" x14ac:dyDescent="0.2">
      <c r="A1786" t="s">
        <v>34181</v>
      </c>
      <c r="B1786" t="s">
        <v>34182</v>
      </c>
      <c r="C1786" t="s">
        <v>34183</v>
      </c>
      <c r="D1786" s="3"/>
      <c r="J1786" t="s">
        <v>34184</v>
      </c>
      <c r="K1786" t="s">
        <v>31351</v>
      </c>
      <c r="L1786" t="s">
        <v>1263</v>
      </c>
      <c r="M1786">
        <v>2</v>
      </c>
      <c r="P1786" s="2" t="s">
        <v>34185</v>
      </c>
      <c r="Q1786" t="s">
        <v>47</v>
      </c>
      <c r="Y1786" t="s">
        <v>48</v>
      </c>
      <c r="Z1786" t="s">
        <v>48</v>
      </c>
      <c r="AA1786" t="s">
        <v>48</v>
      </c>
      <c r="AB1786" t="s">
        <v>48</v>
      </c>
      <c r="AC1786" t="s">
        <v>48</v>
      </c>
      <c r="AD1786" t="s">
        <v>48</v>
      </c>
      <c r="AE1786" t="s">
        <v>48</v>
      </c>
      <c r="AF1786" t="s">
        <v>48</v>
      </c>
    </row>
    <row r="1787" spans="1:32" hidden="1" outlineLevel="1" x14ac:dyDescent="0.2">
      <c r="A1787" t="s">
        <v>34186</v>
      </c>
      <c r="B1787" t="s">
        <v>34187</v>
      </c>
      <c r="C1787" t="s">
        <v>31287</v>
      </c>
      <c r="D1787" s="3"/>
      <c r="J1787" t="s">
        <v>34188</v>
      </c>
      <c r="K1787" t="s">
        <v>31351</v>
      </c>
      <c r="L1787" t="s">
        <v>1263</v>
      </c>
      <c r="M1787">
        <v>2</v>
      </c>
      <c r="P1787" s="2" t="s">
        <v>34189</v>
      </c>
      <c r="Q1787" t="s">
        <v>47</v>
      </c>
      <c r="S1787">
        <v>1.1006623506546021E-2</v>
      </c>
      <c r="T1787">
        <v>1.3475882587954399E-4</v>
      </c>
      <c r="U1787">
        <v>6.5465416992083192E-4</v>
      </c>
      <c r="V1787">
        <v>4.4261998846195638E-4</v>
      </c>
      <c r="W1787">
        <v>2.6790013071149592E-3</v>
      </c>
      <c r="X1787">
        <v>7.0807675365358591E-4</v>
      </c>
      <c r="Y1787">
        <v>0.15694444444444439</v>
      </c>
      <c r="Z1787">
        <v>0.189</v>
      </c>
      <c r="AA1787">
        <v>0.16</v>
      </c>
      <c r="AB1787">
        <v>0.65100000000000002</v>
      </c>
      <c r="AC1787">
        <v>-0.31419999999999998</v>
      </c>
      <c r="AD1787" t="s">
        <v>48</v>
      </c>
      <c r="AE1787" t="s">
        <v>48</v>
      </c>
      <c r="AF1787" t="s">
        <v>48</v>
      </c>
    </row>
    <row r="1788" spans="1:32" hidden="1" outlineLevel="1" x14ac:dyDescent="0.2">
      <c r="A1788" t="s">
        <v>34190</v>
      </c>
      <c r="B1788" t="s">
        <v>34191</v>
      </c>
      <c r="C1788" t="s">
        <v>34192</v>
      </c>
      <c r="D1788" s="3"/>
      <c r="J1788" t="s">
        <v>34193</v>
      </c>
      <c r="K1788" t="s">
        <v>31361</v>
      </c>
      <c r="L1788" t="s">
        <v>1263</v>
      </c>
      <c r="M1788">
        <v>1</v>
      </c>
      <c r="P1788" s="2" t="s">
        <v>34194</v>
      </c>
      <c r="Q1788" t="s">
        <v>47</v>
      </c>
      <c r="S1788">
        <v>1.086872187443078E-3</v>
      </c>
      <c r="T1788">
        <v>4.1583598431316196E-6</v>
      </c>
      <c r="U1788">
        <v>2.747407779679634E-5</v>
      </c>
      <c r="V1788">
        <v>8.2464997831266373E-5</v>
      </c>
      <c r="W1788">
        <v>3.6930153146386152E-4</v>
      </c>
      <c r="X1788">
        <v>3.7801728467457003E-5</v>
      </c>
      <c r="Y1788">
        <v>-0.33333333333333331</v>
      </c>
      <c r="Z1788">
        <v>6.8000000000000005E-2</v>
      </c>
      <c r="AA1788">
        <v>8.8999999999999996E-2</v>
      </c>
      <c r="AB1788">
        <v>0.84199999999999997</v>
      </c>
      <c r="AC1788">
        <v>-0.1027</v>
      </c>
      <c r="AD1788" t="s">
        <v>48</v>
      </c>
      <c r="AE1788" t="s">
        <v>48</v>
      </c>
      <c r="AF1788" t="s">
        <v>48</v>
      </c>
    </row>
    <row r="1789" spans="1:32" hidden="1" outlineLevel="1" x14ac:dyDescent="0.2">
      <c r="A1789" t="s">
        <v>34195</v>
      </c>
      <c r="B1789" t="s">
        <v>34196</v>
      </c>
      <c r="C1789" t="s">
        <v>31639</v>
      </c>
      <c r="D1789" s="3"/>
      <c r="J1789" t="s">
        <v>34197</v>
      </c>
      <c r="K1789" t="s">
        <v>31371</v>
      </c>
      <c r="L1789" t="s">
        <v>1263</v>
      </c>
      <c r="M1789">
        <v>2</v>
      </c>
      <c r="P1789" s="2" t="s">
        <v>34198</v>
      </c>
      <c r="Q1789" t="s">
        <v>47</v>
      </c>
      <c r="S1789">
        <v>1.3716260902583601E-2</v>
      </c>
      <c r="T1789">
        <v>1.074833289749222E-5</v>
      </c>
      <c r="U1789">
        <v>1.9960734061896801E-3</v>
      </c>
      <c r="V1789">
        <v>1.681548164924607E-4</v>
      </c>
      <c r="W1789">
        <v>2.97947134822607E-3</v>
      </c>
      <c r="X1789">
        <v>7.7280291588976979E-4</v>
      </c>
      <c r="Y1789">
        <v>0</v>
      </c>
      <c r="Z1789">
        <v>0.19700000000000001</v>
      </c>
      <c r="AA1789">
        <v>0.13200000000000001</v>
      </c>
      <c r="AB1789">
        <v>0.67100000000000004</v>
      </c>
      <c r="AC1789">
        <v>0.40749999999999997</v>
      </c>
      <c r="AD1789" t="s">
        <v>48</v>
      </c>
      <c r="AE1789" t="s">
        <v>48</v>
      </c>
      <c r="AF1789" t="s">
        <v>48</v>
      </c>
    </row>
    <row r="1790" spans="1:32" hidden="1" outlineLevel="1" x14ac:dyDescent="0.2">
      <c r="A1790" t="s">
        <v>34199</v>
      </c>
      <c r="B1790" t="s">
        <v>34200</v>
      </c>
      <c r="C1790" t="s">
        <v>34201</v>
      </c>
      <c r="D1790" s="3"/>
      <c r="J1790" t="s">
        <v>34202</v>
      </c>
      <c r="K1790" t="s">
        <v>31400</v>
      </c>
      <c r="L1790" t="s">
        <v>1263</v>
      </c>
      <c r="M1790">
        <v>-1</v>
      </c>
      <c r="P1790" s="2" t="s">
        <v>34203</v>
      </c>
      <c r="Q1790" t="s">
        <v>47</v>
      </c>
      <c r="S1790">
        <v>3.2405409729108209E-4</v>
      </c>
      <c r="T1790">
        <v>2.288582891196711E-6</v>
      </c>
      <c r="U1790">
        <v>2.1636917153955441E-5</v>
      </c>
      <c r="V1790">
        <v>4.0524373616790399E-5</v>
      </c>
      <c r="W1790">
        <v>1.5735416673123839E-4</v>
      </c>
      <c r="X1790">
        <v>1.8183478459832259E-5</v>
      </c>
      <c r="Y1790">
        <v>0</v>
      </c>
      <c r="Z1790">
        <v>0</v>
      </c>
      <c r="AA1790">
        <v>0.124</v>
      </c>
      <c r="AB1790">
        <v>0.876</v>
      </c>
      <c r="AC1790">
        <v>-0.1779</v>
      </c>
      <c r="AD1790" t="s">
        <v>48</v>
      </c>
      <c r="AE1790" t="s">
        <v>48</v>
      </c>
      <c r="AF1790" t="s">
        <v>48</v>
      </c>
    </row>
    <row r="1791" spans="1:32" hidden="1" outlineLevel="1" x14ac:dyDescent="0.2">
      <c r="A1791" t="s">
        <v>34204</v>
      </c>
      <c r="B1791" t="s">
        <v>34205</v>
      </c>
      <c r="C1791" t="s">
        <v>34201</v>
      </c>
      <c r="D1791" s="3"/>
      <c r="J1791" t="s">
        <v>34206</v>
      </c>
      <c r="K1791" t="s">
        <v>31414</v>
      </c>
      <c r="L1791" t="s">
        <v>1263</v>
      </c>
      <c r="M1791">
        <v>4</v>
      </c>
      <c r="P1791" s="2" t="s">
        <v>34207</v>
      </c>
      <c r="Q1791" t="s">
        <v>47</v>
      </c>
      <c r="S1791">
        <v>1.326468773186207E-3</v>
      </c>
      <c r="T1791">
        <v>3.651306087704143E-6</v>
      </c>
      <c r="U1791">
        <v>3.5053126339334988E-5</v>
      </c>
      <c r="V1791">
        <v>5.9296125982655212E-5</v>
      </c>
      <c r="W1791">
        <v>5.6563224643468857E-4</v>
      </c>
      <c r="X1791">
        <v>5.2577866881620139E-5</v>
      </c>
      <c r="Y1791">
        <v>0.5</v>
      </c>
      <c r="Z1791">
        <v>0.17599999999999999</v>
      </c>
      <c r="AA1791">
        <v>5.2999999999999999E-2</v>
      </c>
      <c r="AB1791">
        <v>0.77100000000000002</v>
      </c>
      <c r="AC1791">
        <v>0.51870000000000005</v>
      </c>
      <c r="AD1791" t="s">
        <v>48</v>
      </c>
      <c r="AE1791" t="s">
        <v>48</v>
      </c>
      <c r="AF1791" t="s">
        <v>48</v>
      </c>
    </row>
    <row r="1792" spans="1:32" hidden="1" outlineLevel="1" x14ac:dyDescent="0.2">
      <c r="A1792" t="s">
        <v>34208</v>
      </c>
      <c r="B1792" t="s">
        <v>34209</v>
      </c>
      <c r="C1792" t="s">
        <v>34201</v>
      </c>
      <c r="D1792" s="3"/>
      <c r="J1792" t="s">
        <v>34210</v>
      </c>
      <c r="K1792" t="s">
        <v>31438</v>
      </c>
      <c r="L1792" t="s">
        <v>1263</v>
      </c>
      <c r="M1792">
        <v>1</v>
      </c>
      <c r="P1792" s="2" t="s">
        <v>34211</v>
      </c>
      <c r="Q1792" t="s">
        <v>47</v>
      </c>
      <c r="S1792">
        <v>0.18408407270908361</v>
      </c>
      <c r="T1792">
        <v>6.6006112319882959E-5</v>
      </c>
      <c r="U1792">
        <v>5.8590032858774066E-4</v>
      </c>
      <c r="V1792">
        <v>1.8603588687255981E-3</v>
      </c>
      <c r="W1792">
        <v>6.4167231321334839E-3</v>
      </c>
      <c r="X1792">
        <v>9.4080843031406403E-2</v>
      </c>
      <c r="Y1792">
        <v>0.28125</v>
      </c>
      <c r="Z1792">
        <v>6.4000000000000001E-2</v>
      </c>
      <c r="AA1792">
        <v>0.20499999999999999</v>
      </c>
      <c r="AB1792">
        <v>0.73099999999999998</v>
      </c>
      <c r="AC1792">
        <v>-0.76219999999999999</v>
      </c>
      <c r="AD1792" t="s">
        <v>48</v>
      </c>
      <c r="AE1792" t="s">
        <v>48</v>
      </c>
      <c r="AF1792" t="s">
        <v>48</v>
      </c>
    </row>
    <row r="1793" spans="1:32" hidden="1" outlineLevel="1" x14ac:dyDescent="0.2">
      <c r="A1793" t="s">
        <v>34212</v>
      </c>
      <c r="B1793" t="s">
        <v>34213</v>
      </c>
      <c r="C1793" t="s">
        <v>34214</v>
      </c>
      <c r="D1793" s="3"/>
      <c r="J1793" t="s">
        <v>34215</v>
      </c>
      <c r="K1793" t="s">
        <v>31443</v>
      </c>
      <c r="L1793" t="s">
        <v>1263</v>
      </c>
      <c r="M1793">
        <v>1</v>
      </c>
      <c r="P1793" s="2" t="s">
        <v>34216</v>
      </c>
      <c r="Q1793" t="s">
        <v>10060</v>
      </c>
      <c r="S1793">
        <v>1.091540604829788E-2</v>
      </c>
      <c r="T1793">
        <v>1.5010384231572971E-5</v>
      </c>
      <c r="U1793">
        <v>1.0883514187298721E-4</v>
      </c>
      <c r="V1793">
        <v>5.549092311412096E-4</v>
      </c>
      <c r="W1793">
        <v>1.830427790991962E-3</v>
      </c>
      <c r="X1793">
        <v>4.1724448092281818E-3</v>
      </c>
      <c r="Y1793">
        <v>0</v>
      </c>
      <c r="Z1793">
        <v>0</v>
      </c>
      <c r="AA1793">
        <v>0</v>
      </c>
      <c r="AB1793">
        <v>1</v>
      </c>
      <c r="AC1793">
        <v>0</v>
      </c>
      <c r="AD1793" t="s">
        <v>48</v>
      </c>
      <c r="AE1793" t="s">
        <v>48</v>
      </c>
      <c r="AF1793" t="s">
        <v>48</v>
      </c>
    </row>
    <row r="1794" spans="1:32" hidden="1" outlineLevel="1" x14ac:dyDescent="0.2">
      <c r="A1794" t="s">
        <v>34217</v>
      </c>
      <c r="B1794" t="s">
        <v>34218</v>
      </c>
      <c r="C1794" t="s">
        <v>34219</v>
      </c>
      <c r="D1794" s="3"/>
      <c r="J1794" t="s">
        <v>34220</v>
      </c>
      <c r="K1794" t="s">
        <v>31458</v>
      </c>
      <c r="L1794" t="s">
        <v>1263</v>
      </c>
      <c r="M1794">
        <v>2</v>
      </c>
      <c r="P1794" s="2" t="s">
        <v>34221</v>
      </c>
      <c r="Q1794" t="s">
        <v>10258</v>
      </c>
      <c r="S1794">
        <v>1.142581808380783E-3</v>
      </c>
      <c r="T1794">
        <v>2.9235104648250849E-6</v>
      </c>
      <c r="U1794">
        <v>1.9884748326148841E-5</v>
      </c>
      <c r="V1794">
        <v>1.047333644237369E-4</v>
      </c>
      <c r="W1794">
        <v>4.3841818114742642E-4</v>
      </c>
      <c r="X1794">
        <v>5.6125631090253592E-5</v>
      </c>
      <c r="Y1794">
        <v>3.3333333333333333E-2</v>
      </c>
      <c r="Z1794">
        <v>0.13</v>
      </c>
      <c r="AA1794">
        <v>0</v>
      </c>
      <c r="AB1794">
        <v>0.87</v>
      </c>
      <c r="AC1794">
        <v>0.40189999999999998</v>
      </c>
      <c r="AD1794" t="s">
        <v>48</v>
      </c>
      <c r="AE1794" t="s">
        <v>48</v>
      </c>
      <c r="AF1794" t="s">
        <v>48</v>
      </c>
    </row>
    <row r="1795" spans="1:32" hidden="1" outlineLevel="1" x14ac:dyDescent="0.2">
      <c r="A1795" t="s">
        <v>34222</v>
      </c>
      <c r="B1795" t="s">
        <v>34223</v>
      </c>
      <c r="C1795" t="s">
        <v>34168</v>
      </c>
      <c r="D1795" s="3"/>
      <c r="J1795" t="s">
        <v>34224</v>
      </c>
      <c r="K1795" t="s">
        <v>31468</v>
      </c>
      <c r="L1795" t="s">
        <v>1263</v>
      </c>
      <c r="M1795">
        <v>2</v>
      </c>
      <c r="P1795" s="2" t="s">
        <v>34225</v>
      </c>
      <c r="Q1795" t="s">
        <v>47</v>
      </c>
      <c r="S1795">
        <v>8.3041610196232796E-4</v>
      </c>
      <c r="T1795">
        <v>6.950056558707729E-6</v>
      </c>
      <c r="U1795">
        <v>2.9218937925179489E-5</v>
      </c>
      <c r="V1795">
        <v>1.009392653941177E-4</v>
      </c>
      <c r="W1795">
        <v>3.229305730201304E-4</v>
      </c>
      <c r="X1795">
        <v>7.6137395808473229E-5</v>
      </c>
      <c r="Y1795">
        <v>-4.6875E-2</v>
      </c>
      <c r="Z1795">
        <v>4.4999999999999998E-2</v>
      </c>
      <c r="AA1795">
        <v>2.9000000000000001E-2</v>
      </c>
      <c r="AB1795">
        <v>0.92600000000000005</v>
      </c>
      <c r="AC1795">
        <v>0.20230000000000001</v>
      </c>
      <c r="AD1795" t="s">
        <v>48</v>
      </c>
      <c r="AE1795" t="s">
        <v>48</v>
      </c>
      <c r="AF1795" t="s">
        <v>48</v>
      </c>
    </row>
    <row r="1796" spans="1:32" hidden="1" outlineLevel="1" x14ac:dyDescent="0.2">
      <c r="A1796" t="s">
        <v>34226</v>
      </c>
      <c r="B1796" t="s">
        <v>34227</v>
      </c>
      <c r="C1796" t="s">
        <v>34228</v>
      </c>
      <c r="D1796" s="3"/>
      <c r="J1796" t="s">
        <v>34229</v>
      </c>
      <c r="K1796" t="s">
        <v>31558</v>
      </c>
      <c r="L1796" t="s">
        <v>1263</v>
      </c>
      <c r="M1796">
        <v>2</v>
      </c>
      <c r="P1796" s="2" t="s">
        <v>34230</v>
      </c>
      <c r="Q1796" t="s">
        <v>47</v>
      </c>
      <c r="S1796">
        <v>0.77836024761199951</v>
      </c>
      <c r="T1796">
        <v>5.8635811001295217E-5</v>
      </c>
      <c r="U1796">
        <v>0.41427221894264221</v>
      </c>
      <c r="V1796">
        <v>3.3295473549515009E-3</v>
      </c>
      <c r="W1796">
        <v>0.22338493168354029</v>
      </c>
      <c r="X1796">
        <v>9.1425294522196054E-4</v>
      </c>
      <c r="Y1796">
        <v>-0.3</v>
      </c>
      <c r="Z1796">
        <v>0.32800000000000001</v>
      </c>
      <c r="AA1796">
        <v>0.373</v>
      </c>
      <c r="AB1796">
        <v>0.29899999999999999</v>
      </c>
      <c r="AC1796">
        <v>-7.7200000000000005E-2</v>
      </c>
      <c r="AD1796" t="s">
        <v>48</v>
      </c>
      <c r="AE1796" t="s">
        <v>48</v>
      </c>
      <c r="AF1796" t="s">
        <v>48</v>
      </c>
    </row>
    <row r="1797" spans="1:32" hidden="1" outlineLevel="1" x14ac:dyDescent="0.2">
      <c r="A1797" t="s">
        <v>34231</v>
      </c>
      <c r="B1797" t="s">
        <v>34232</v>
      </c>
      <c r="C1797" t="s">
        <v>34233</v>
      </c>
      <c r="D1797" s="3"/>
      <c r="J1797" t="s">
        <v>34234</v>
      </c>
      <c r="K1797" t="s">
        <v>31573</v>
      </c>
      <c r="L1797" t="s">
        <v>1263</v>
      </c>
      <c r="M1797">
        <v>10</v>
      </c>
      <c r="P1797" s="2" t="s">
        <v>34235</v>
      </c>
      <c r="Q1797" t="s">
        <v>47</v>
      </c>
      <c r="S1797">
        <v>0.16345769166946411</v>
      </c>
      <c r="T1797">
        <v>5.5330619943561032E-5</v>
      </c>
      <c r="U1797">
        <v>2.0388863980770111E-2</v>
      </c>
      <c r="V1797">
        <v>7.84006726462394E-4</v>
      </c>
      <c r="W1797">
        <v>2.6077114045619961E-2</v>
      </c>
      <c r="X1797">
        <v>2.7634638827294111E-3</v>
      </c>
      <c r="Y1797">
        <v>0.1409090909090909</v>
      </c>
      <c r="Z1797">
        <v>5.7000000000000002E-2</v>
      </c>
      <c r="AA1797">
        <v>0.156</v>
      </c>
      <c r="AB1797">
        <v>0.78700000000000003</v>
      </c>
      <c r="AC1797">
        <v>-0.70920000000000005</v>
      </c>
      <c r="AD1797" t="s">
        <v>48</v>
      </c>
      <c r="AE1797" t="s">
        <v>48</v>
      </c>
      <c r="AF1797" t="s">
        <v>48</v>
      </c>
    </row>
    <row r="1798" spans="1:32" hidden="1" outlineLevel="1" x14ac:dyDescent="0.2">
      <c r="A1798" t="s">
        <v>34236</v>
      </c>
      <c r="B1798" t="s">
        <v>34237</v>
      </c>
      <c r="C1798" t="s">
        <v>34238</v>
      </c>
      <c r="D1798" s="3"/>
      <c r="J1798" t="s">
        <v>34239</v>
      </c>
      <c r="K1798" t="s">
        <v>31591</v>
      </c>
      <c r="L1798" t="s">
        <v>1263</v>
      </c>
      <c r="M1798">
        <v>9</v>
      </c>
      <c r="P1798" s="2" t="s">
        <v>34240</v>
      </c>
      <c r="Q1798" t="s">
        <v>10132</v>
      </c>
      <c r="S1798">
        <v>5.4578767158091068E-3</v>
      </c>
      <c r="T1798">
        <v>1.0505834507057441E-4</v>
      </c>
      <c r="U1798">
        <v>8.6626183474436402E-5</v>
      </c>
      <c r="V1798">
        <v>2.921879524365067E-3</v>
      </c>
      <c r="W1798">
        <v>1.2086941860616209E-3</v>
      </c>
      <c r="X1798">
        <v>3.7078899913467472E-4</v>
      </c>
      <c r="Y1798">
        <v>5.000000000000001E-2</v>
      </c>
      <c r="Z1798">
        <v>0</v>
      </c>
      <c r="AA1798">
        <v>0</v>
      </c>
      <c r="AB1798">
        <v>1</v>
      </c>
      <c r="AC1798">
        <v>0</v>
      </c>
      <c r="AD1798" t="s">
        <v>48</v>
      </c>
      <c r="AE1798" t="s">
        <v>48</v>
      </c>
      <c r="AF1798" t="s">
        <v>48</v>
      </c>
    </row>
    <row r="1799" spans="1:32" hidden="1" outlineLevel="1" x14ac:dyDescent="0.2">
      <c r="A1799" t="s">
        <v>34241</v>
      </c>
      <c r="B1799" t="s">
        <v>34242</v>
      </c>
      <c r="C1799" t="s">
        <v>34243</v>
      </c>
      <c r="D1799" s="3"/>
      <c r="J1799" t="s">
        <v>34244</v>
      </c>
      <c r="K1799" t="s">
        <v>31625</v>
      </c>
      <c r="L1799" t="s">
        <v>1263</v>
      </c>
      <c r="M1799">
        <v>-3</v>
      </c>
      <c r="P1799" s="2" t="s">
        <v>34245</v>
      </c>
      <c r="Q1799" t="s">
        <v>47</v>
      </c>
      <c r="S1799">
        <v>0.1092885062098503</v>
      </c>
      <c r="T1799">
        <v>6.7552696236816701E-6</v>
      </c>
      <c r="U1799">
        <v>4.8436210490763187E-3</v>
      </c>
      <c r="V1799">
        <v>7.523243548348546E-4</v>
      </c>
      <c r="W1799">
        <v>8.9800603687763214E-2</v>
      </c>
      <c r="X1799">
        <v>2.169083745684475E-4</v>
      </c>
      <c r="Y1799">
        <v>-0.17499999999999999</v>
      </c>
      <c r="Z1799">
        <v>0</v>
      </c>
      <c r="AA1799">
        <v>0.29399999999999998</v>
      </c>
      <c r="AB1799">
        <v>0.70599999999999996</v>
      </c>
      <c r="AC1799">
        <v>-0.36120000000000002</v>
      </c>
      <c r="AD1799" t="s">
        <v>48</v>
      </c>
      <c r="AE1799" t="s">
        <v>48</v>
      </c>
      <c r="AF1799" t="s">
        <v>48</v>
      </c>
    </row>
    <row r="1800" spans="1:32" hidden="1" outlineLevel="1" x14ac:dyDescent="0.2">
      <c r="A1800" t="s">
        <v>34246</v>
      </c>
      <c r="B1800" t="s">
        <v>34247</v>
      </c>
      <c r="C1800" t="s">
        <v>17359</v>
      </c>
      <c r="D1800" s="3"/>
      <c r="J1800" t="s">
        <v>34248</v>
      </c>
      <c r="K1800" t="s">
        <v>31630</v>
      </c>
      <c r="L1800" t="s">
        <v>1263</v>
      </c>
      <c r="M1800">
        <v>16</v>
      </c>
      <c r="P1800" s="2" t="s">
        <v>34249</v>
      </c>
      <c r="Q1800" t="s">
        <v>10132</v>
      </c>
      <c r="S1800">
        <v>0.36229729652404791</v>
      </c>
      <c r="T1800">
        <v>1.6384452464990321E-4</v>
      </c>
      <c r="U1800">
        <v>5.9187289327383041E-2</v>
      </c>
      <c r="V1800">
        <v>2.4607360363006588E-2</v>
      </c>
      <c r="W1800">
        <v>7.3781959712505341E-2</v>
      </c>
      <c r="X1800">
        <v>2.0693806000053878E-3</v>
      </c>
      <c r="Y1800">
        <v>-0.5625</v>
      </c>
      <c r="Z1800">
        <v>0</v>
      </c>
      <c r="AA1800">
        <v>0.376</v>
      </c>
      <c r="AB1800">
        <v>0.624</v>
      </c>
      <c r="AC1800">
        <v>-0.88229999999999997</v>
      </c>
      <c r="AD1800" t="s">
        <v>48</v>
      </c>
      <c r="AE1800" t="s">
        <v>48</v>
      </c>
      <c r="AF1800" t="s">
        <v>48</v>
      </c>
    </row>
    <row r="1801" spans="1:32" hidden="1" outlineLevel="1" x14ac:dyDescent="0.2">
      <c r="A1801" t="s">
        <v>34250</v>
      </c>
      <c r="B1801" t="s">
        <v>34251</v>
      </c>
      <c r="C1801" t="s">
        <v>31498</v>
      </c>
      <c r="D1801" s="3"/>
      <c r="J1801" t="s">
        <v>34252</v>
      </c>
      <c r="K1801" t="s">
        <v>31630</v>
      </c>
      <c r="L1801" t="s">
        <v>1263</v>
      </c>
      <c r="M1801">
        <v>9</v>
      </c>
      <c r="P1801" s="2" t="s">
        <v>34253</v>
      </c>
      <c r="Q1801" t="s">
        <v>47</v>
      </c>
      <c r="S1801">
        <v>1.9234322011470791E-2</v>
      </c>
      <c r="T1801">
        <v>6.5261006056971382E-6</v>
      </c>
      <c r="U1801">
        <v>8.6739928519818932E-5</v>
      </c>
      <c r="V1801">
        <v>5.1950610941275954E-4</v>
      </c>
      <c r="W1801">
        <v>9.5942700281739235E-3</v>
      </c>
      <c r="X1801">
        <v>1.6020327166188511E-4</v>
      </c>
      <c r="Y1801">
        <v>-3.3333333333333333E-2</v>
      </c>
      <c r="Z1801">
        <v>0</v>
      </c>
      <c r="AA1801">
        <v>0.22600000000000001</v>
      </c>
      <c r="AB1801">
        <v>0.77400000000000002</v>
      </c>
      <c r="AC1801">
        <v>-0.64419999999999999</v>
      </c>
      <c r="AD1801" t="s">
        <v>48</v>
      </c>
      <c r="AE1801" t="s">
        <v>48</v>
      </c>
      <c r="AF1801" t="s">
        <v>48</v>
      </c>
    </row>
    <row r="1802" spans="1:32" hidden="1" outlineLevel="1" x14ac:dyDescent="0.2">
      <c r="A1802" t="s">
        <v>34254</v>
      </c>
      <c r="B1802" t="s">
        <v>34255</v>
      </c>
      <c r="C1802" t="s">
        <v>30777</v>
      </c>
      <c r="D1802" s="3"/>
      <c r="J1802" t="s">
        <v>34256</v>
      </c>
      <c r="K1802" t="s">
        <v>31630</v>
      </c>
      <c r="L1802" t="s">
        <v>1263</v>
      </c>
      <c r="M1802">
        <v>7</v>
      </c>
      <c r="P1802" s="2" t="s">
        <v>34257</v>
      </c>
      <c r="Q1802" t="s">
        <v>10280</v>
      </c>
      <c r="S1802">
        <v>0.68755292892456055</v>
      </c>
      <c r="T1802">
        <v>1.607178455742542E-5</v>
      </c>
      <c r="U1802">
        <v>2.2126988042145972E-3</v>
      </c>
      <c r="V1802">
        <v>8.3363065496087074E-3</v>
      </c>
      <c r="W1802">
        <v>0.56616997718811035</v>
      </c>
      <c r="X1802">
        <v>3.7639759830199182E-4</v>
      </c>
      <c r="Y1802">
        <v>-0.15</v>
      </c>
      <c r="Z1802">
        <v>0</v>
      </c>
      <c r="AA1802">
        <v>0.14199999999999999</v>
      </c>
      <c r="AB1802">
        <v>0.85799999999999998</v>
      </c>
      <c r="AC1802">
        <v>-0.64859999999999995</v>
      </c>
      <c r="AD1802" t="s">
        <v>48</v>
      </c>
      <c r="AE1802" t="s">
        <v>48</v>
      </c>
      <c r="AF1802" t="s">
        <v>48</v>
      </c>
    </row>
    <row r="1803" spans="1:32" hidden="1" outlineLevel="1" x14ac:dyDescent="0.2">
      <c r="A1803" t="s">
        <v>34258</v>
      </c>
      <c r="B1803" t="s">
        <v>34259</v>
      </c>
      <c r="C1803" t="s">
        <v>34260</v>
      </c>
      <c r="D1803" s="3"/>
      <c r="J1803" t="s">
        <v>34261</v>
      </c>
      <c r="K1803" t="s">
        <v>31630</v>
      </c>
      <c r="L1803" t="s">
        <v>1263</v>
      </c>
      <c r="M1803">
        <v>13</v>
      </c>
      <c r="P1803" s="2" t="s">
        <v>34262</v>
      </c>
      <c r="Q1803" t="s">
        <v>47</v>
      </c>
      <c r="S1803">
        <v>4.7542182728648186E-3</v>
      </c>
      <c r="T1803">
        <v>8.8985412730835378E-5</v>
      </c>
      <c r="U1803">
        <v>2.6023408281616872E-4</v>
      </c>
      <c r="V1803">
        <v>2.471898915246129E-3</v>
      </c>
      <c r="W1803">
        <v>1.4234654372558E-3</v>
      </c>
      <c r="X1803">
        <v>2.013177727349102E-4</v>
      </c>
      <c r="Y1803">
        <v>-0.13035714285714289</v>
      </c>
      <c r="Z1803">
        <v>0.13900000000000001</v>
      </c>
      <c r="AA1803">
        <v>0.10199999999999999</v>
      </c>
      <c r="AB1803">
        <v>0.76</v>
      </c>
      <c r="AC1803">
        <v>0.73860000000000003</v>
      </c>
      <c r="AD1803" t="s">
        <v>48</v>
      </c>
      <c r="AE1803" t="s">
        <v>48</v>
      </c>
      <c r="AF1803" t="s">
        <v>48</v>
      </c>
    </row>
    <row r="1804" spans="1:32" hidden="1" outlineLevel="1" x14ac:dyDescent="0.2">
      <c r="A1804" t="s">
        <v>34263</v>
      </c>
      <c r="B1804" t="s">
        <v>34264</v>
      </c>
      <c r="C1804" t="s">
        <v>32405</v>
      </c>
      <c r="D1804" s="3"/>
      <c r="J1804" t="s">
        <v>34265</v>
      </c>
      <c r="K1804" t="s">
        <v>31630</v>
      </c>
      <c r="L1804" t="s">
        <v>1263</v>
      </c>
      <c r="M1804">
        <v>1</v>
      </c>
      <c r="P1804" s="2" t="s">
        <v>34266</v>
      </c>
      <c r="Q1804" t="s">
        <v>47</v>
      </c>
      <c r="S1804">
        <v>0.92575055360794067</v>
      </c>
      <c r="T1804">
        <v>1.472858457418624E-5</v>
      </c>
      <c r="U1804">
        <v>6.0823390958830714E-4</v>
      </c>
      <c r="V1804">
        <v>4.3927429942414159E-4</v>
      </c>
      <c r="W1804">
        <v>0.88885289430618286</v>
      </c>
      <c r="X1804">
        <v>1.6139661602210251E-4</v>
      </c>
      <c r="Y1804">
        <v>2.777777777777778E-2</v>
      </c>
      <c r="Z1804">
        <v>0.08</v>
      </c>
      <c r="AA1804">
        <v>6.9000000000000006E-2</v>
      </c>
      <c r="AB1804">
        <v>0.85199999999999998</v>
      </c>
      <c r="AC1804">
        <v>0.1027</v>
      </c>
      <c r="AD1804" t="s">
        <v>48</v>
      </c>
      <c r="AE1804" t="s">
        <v>48</v>
      </c>
      <c r="AF1804" t="s">
        <v>48</v>
      </c>
    </row>
    <row r="1805" spans="1:32" hidden="1" outlineLevel="1" x14ac:dyDescent="0.2">
      <c r="A1805" t="s">
        <v>34267</v>
      </c>
      <c r="B1805" t="s">
        <v>34268</v>
      </c>
      <c r="C1805" t="s">
        <v>34168</v>
      </c>
      <c r="D1805" s="3"/>
      <c r="J1805" t="s">
        <v>34269</v>
      </c>
      <c r="K1805" t="s">
        <v>31735</v>
      </c>
      <c r="L1805" t="s">
        <v>1263</v>
      </c>
      <c r="M1805">
        <v>-4</v>
      </c>
      <c r="P1805" s="2" t="s">
        <v>34270</v>
      </c>
      <c r="Q1805" t="s">
        <v>47</v>
      </c>
      <c r="S1805">
        <v>0.13855345547199249</v>
      </c>
      <c r="T1805">
        <v>2.3916985810501501E-5</v>
      </c>
      <c r="U1805">
        <v>1.9930744543671611E-2</v>
      </c>
      <c r="V1805">
        <v>1.9189168233424429E-3</v>
      </c>
      <c r="W1805">
        <v>6.7139357328414917E-2</v>
      </c>
      <c r="X1805">
        <v>1.2853280641138549E-3</v>
      </c>
      <c r="Y1805">
        <v>-0.36276041666666659</v>
      </c>
      <c r="Z1805">
        <v>4.4999999999999998E-2</v>
      </c>
      <c r="AA1805">
        <v>0.20399999999999999</v>
      </c>
      <c r="AB1805">
        <v>0.75</v>
      </c>
      <c r="AC1805">
        <v>-0.8206</v>
      </c>
      <c r="AD1805" t="s">
        <v>48</v>
      </c>
      <c r="AE1805" t="s">
        <v>48</v>
      </c>
      <c r="AF1805" t="s">
        <v>48</v>
      </c>
    </row>
    <row r="1806" spans="1:32" hidden="1" outlineLevel="1" x14ac:dyDescent="0.2">
      <c r="A1806" t="s">
        <v>34271</v>
      </c>
      <c r="B1806" t="s">
        <v>34272</v>
      </c>
      <c r="C1806" t="s">
        <v>30777</v>
      </c>
      <c r="D1806" s="3"/>
      <c r="J1806" t="s">
        <v>34273</v>
      </c>
      <c r="K1806" t="s">
        <v>31759</v>
      </c>
      <c r="L1806" t="s">
        <v>1263</v>
      </c>
      <c r="M1806">
        <v>21</v>
      </c>
      <c r="P1806" s="2" t="s">
        <v>34274</v>
      </c>
      <c r="Q1806" t="s">
        <v>10280</v>
      </c>
      <c r="S1806">
        <v>1.741149835288525E-2</v>
      </c>
      <c r="T1806">
        <v>9.6484081950620748E-6</v>
      </c>
      <c r="U1806">
        <v>2.3018190404400229E-4</v>
      </c>
      <c r="V1806">
        <v>5.8759929379448295E-4</v>
      </c>
      <c r="W1806">
        <v>6.9138496182858944E-3</v>
      </c>
      <c r="X1806">
        <v>6.2599725788459182E-4</v>
      </c>
      <c r="Y1806">
        <v>0.30555555555555558</v>
      </c>
      <c r="Z1806">
        <v>0.16300000000000001</v>
      </c>
      <c r="AA1806">
        <v>0.105</v>
      </c>
      <c r="AB1806">
        <v>0.73099999999999998</v>
      </c>
      <c r="AC1806">
        <v>0.2732</v>
      </c>
      <c r="AD1806" t="s">
        <v>48</v>
      </c>
      <c r="AE1806" t="s">
        <v>48</v>
      </c>
      <c r="AF1806" t="s">
        <v>48</v>
      </c>
    </row>
    <row r="1807" spans="1:32" hidden="1" outlineLevel="1" x14ac:dyDescent="0.2">
      <c r="A1807" t="s">
        <v>34275</v>
      </c>
      <c r="B1807" t="s">
        <v>34276</v>
      </c>
      <c r="C1807" t="s">
        <v>34214</v>
      </c>
      <c r="D1807" s="3"/>
      <c r="J1807" t="s">
        <v>34277</v>
      </c>
      <c r="K1807" t="s">
        <v>31787</v>
      </c>
      <c r="L1807" t="s">
        <v>1263</v>
      </c>
      <c r="M1807">
        <v>1</v>
      </c>
      <c r="P1807" s="2" t="s">
        <v>34278</v>
      </c>
      <c r="Q1807" t="s">
        <v>10060</v>
      </c>
      <c r="S1807">
        <v>0.94647383689880371</v>
      </c>
      <c r="T1807">
        <v>2.6077652000822132E-4</v>
      </c>
      <c r="U1807">
        <v>0.80904543399810791</v>
      </c>
      <c r="V1807">
        <v>7.8737633302807808E-3</v>
      </c>
      <c r="W1807">
        <v>0.54592001438140869</v>
      </c>
      <c r="X1807">
        <v>4.9957716837525368E-3</v>
      </c>
      <c r="Y1807">
        <v>6.2499999999999993E-2</v>
      </c>
      <c r="Z1807">
        <v>2.3E-2</v>
      </c>
      <c r="AA1807">
        <v>0.14499999999999999</v>
      </c>
      <c r="AB1807">
        <v>0.83199999999999996</v>
      </c>
      <c r="AC1807">
        <v>-0.78039999999999998</v>
      </c>
      <c r="AD1807" t="s">
        <v>48</v>
      </c>
      <c r="AE1807" t="s">
        <v>48</v>
      </c>
      <c r="AF1807" t="s">
        <v>48</v>
      </c>
    </row>
    <row r="1808" spans="1:32" hidden="1" outlineLevel="1" x14ac:dyDescent="0.2">
      <c r="A1808" t="s">
        <v>34279</v>
      </c>
      <c r="B1808" t="s">
        <v>34280</v>
      </c>
      <c r="C1808" t="s">
        <v>34281</v>
      </c>
      <c r="D1808" s="3"/>
      <c r="J1808" t="s">
        <v>34282</v>
      </c>
      <c r="K1808" t="s">
        <v>31791</v>
      </c>
      <c r="L1808" t="s">
        <v>1263</v>
      </c>
      <c r="M1808">
        <v>8</v>
      </c>
      <c r="P1808" s="2" t="s">
        <v>34283</v>
      </c>
      <c r="Q1808" t="s">
        <v>11224</v>
      </c>
      <c r="S1808">
        <v>1.088344492018223E-3</v>
      </c>
      <c r="T1808">
        <v>8.6832733359187841E-6</v>
      </c>
      <c r="U1808">
        <v>5.5086227803258232E-5</v>
      </c>
      <c r="V1808">
        <v>9.8906362836714834E-5</v>
      </c>
      <c r="W1808">
        <v>1.6214566130656749E-4</v>
      </c>
      <c r="X1808">
        <v>7.5238250428810716E-4</v>
      </c>
      <c r="Y1808">
        <v>-6.7992424242424243E-2</v>
      </c>
      <c r="Z1808">
        <v>7.1999999999999995E-2</v>
      </c>
      <c r="AA1808">
        <v>9.0999999999999998E-2</v>
      </c>
      <c r="AB1808">
        <v>0.83799999999999997</v>
      </c>
      <c r="AC1808">
        <v>-0.28599999999999998</v>
      </c>
      <c r="AD1808" t="s">
        <v>48</v>
      </c>
      <c r="AE1808" t="s">
        <v>48</v>
      </c>
      <c r="AF1808" t="s">
        <v>48</v>
      </c>
    </row>
    <row r="1809" spans="1:32" hidden="1" outlineLevel="1" x14ac:dyDescent="0.2">
      <c r="A1809" t="s">
        <v>34284</v>
      </c>
      <c r="B1809" t="s">
        <v>34285</v>
      </c>
      <c r="C1809" t="s">
        <v>34214</v>
      </c>
      <c r="D1809" s="3"/>
      <c r="J1809" t="s">
        <v>34286</v>
      </c>
      <c r="K1809" t="s">
        <v>31795</v>
      </c>
      <c r="L1809" t="s">
        <v>1263</v>
      </c>
      <c r="M1809">
        <v>1</v>
      </c>
      <c r="P1809" s="2" t="s">
        <v>34287</v>
      </c>
      <c r="Q1809" t="s">
        <v>10060</v>
      </c>
      <c r="S1809">
        <v>8.4460094571113586E-2</v>
      </c>
      <c r="T1809">
        <v>3.3317010093014687E-5</v>
      </c>
      <c r="U1809">
        <v>1.912955631269142E-4</v>
      </c>
      <c r="V1809">
        <v>2.9127236921340231E-3</v>
      </c>
      <c r="W1809">
        <v>7.7865873463451862E-3</v>
      </c>
      <c r="X1809">
        <v>1.361444965004921E-2</v>
      </c>
      <c r="Y1809">
        <v>0.2</v>
      </c>
      <c r="Z1809">
        <v>0.13200000000000001</v>
      </c>
      <c r="AA1809">
        <v>0.18</v>
      </c>
      <c r="AB1809">
        <v>0.68799999999999994</v>
      </c>
      <c r="AC1809">
        <v>-0.2263</v>
      </c>
      <c r="AD1809" t="s">
        <v>48</v>
      </c>
      <c r="AE1809" t="s">
        <v>48</v>
      </c>
      <c r="AF1809" t="s">
        <v>48</v>
      </c>
    </row>
    <row r="1810" spans="1:32" hidden="1" outlineLevel="1" x14ac:dyDescent="0.2">
      <c r="A1810" t="s">
        <v>34288</v>
      </c>
      <c r="B1810" t="s">
        <v>33523</v>
      </c>
      <c r="C1810" t="s">
        <v>22394</v>
      </c>
      <c r="D1810" s="3"/>
      <c r="J1810" t="s">
        <v>22384</v>
      </c>
      <c r="K1810" t="s">
        <v>31803</v>
      </c>
      <c r="L1810" t="s">
        <v>1263</v>
      </c>
      <c r="M1810">
        <v>1</v>
      </c>
      <c r="P1810" s="2" t="s">
        <v>34289</v>
      </c>
      <c r="Q1810" t="s">
        <v>22396</v>
      </c>
      <c r="S1810">
        <v>0.66437810659408569</v>
      </c>
      <c r="T1810">
        <v>3.3349340810673311E-5</v>
      </c>
      <c r="U1810">
        <v>0.22321456670761111</v>
      </c>
      <c r="V1810">
        <v>1.240509445779026E-3</v>
      </c>
      <c r="W1810">
        <v>0.38851222395896912</v>
      </c>
      <c r="X1810">
        <v>3.5417405888438219E-4</v>
      </c>
      <c r="Y1810">
        <v>-0.375</v>
      </c>
      <c r="Z1810">
        <v>0</v>
      </c>
      <c r="AA1810">
        <v>0.22</v>
      </c>
      <c r="AB1810">
        <v>0.78</v>
      </c>
      <c r="AC1810">
        <v>-0.89339999999999997</v>
      </c>
      <c r="AD1810" t="s">
        <v>48</v>
      </c>
      <c r="AE1810" t="s">
        <v>48</v>
      </c>
      <c r="AF1810" t="s">
        <v>48</v>
      </c>
    </row>
    <row r="1811" spans="1:32" hidden="1" outlineLevel="1" x14ac:dyDescent="0.2">
      <c r="A1811" t="s">
        <v>34290</v>
      </c>
      <c r="B1811" t="s">
        <v>34291</v>
      </c>
      <c r="C1811" t="s">
        <v>22394</v>
      </c>
      <c r="D1811" s="3"/>
      <c r="J1811" t="s">
        <v>22384</v>
      </c>
      <c r="K1811" t="s">
        <v>31857</v>
      </c>
      <c r="L1811" t="s">
        <v>1263</v>
      </c>
      <c r="M1811">
        <v>1</v>
      </c>
      <c r="P1811" s="2" t="s">
        <v>34292</v>
      </c>
      <c r="Q1811" t="s">
        <v>22396</v>
      </c>
      <c r="S1811">
        <v>0.66437810659408569</v>
      </c>
      <c r="T1811">
        <v>3.3349340810673311E-5</v>
      </c>
      <c r="U1811">
        <v>0.22321456670761111</v>
      </c>
      <c r="V1811">
        <v>1.240509445779026E-3</v>
      </c>
      <c r="W1811">
        <v>0.38851222395896912</v>
      </c>
      <c r="X1811">
        <v>3.5417405888438219E-4</v>
      </c>
      <c r="Y1811">
        <v>-0.375</v>
      </c>
      <c r="Z1811">
        <v>0</v>
      </c>
      <c r="AA1811">
        <v>0.22</v>
      </c>
      <c r="AB1811">
        <v>0.78</v>
      </c>
      <c r="AC1811">
        <v>-0.89339999999999997</v>
      </c>
      <c r="AD1811" t="s">
        <v>48</v>
      </c>
      <c r="AE1811" t="s">
        <v>48</v>
      </c>
      <c r="AF1811" t="s">
        <v>48</v>
      </c>
    </row>
    <row r="1812" spans="1:32" hidden="1" outlineLevel="1" x14ac:dyDescent="0.2">
      <c r="A1812" t="s">
        <v>34293</v>
      </c>
      <c r="B1812" t="s">
        <v>32270</v>
      </c>
      <c r="C1812" t="s">
        <v>22394</v>
      </c>
      <c r="D1812" s="3"/>
      <c r="J1812" t="s">
        <v>22384</v>
      </c>
      <c r="K1812" t="s">
        <v>31913</v>
      </c>
      <c r="L1812" t="s">
        <v>1263</v>
      </c>
      <c r="M1812">
        <v>1</v>
      </c>
      <c r="P1812" s="2" t="s">
        <v>34294</v>
      </c>
      <c r="Q1812" t="s">
        <v>22396</v>
      </c>
      <c r="S1812">
        <v>0.66437810659408569</v>
      </c>
      <c r="T1812">
        <v>3.3349340810673311E-5</v>
      </c>
      <c r="U1812">
        <v>0.22321456670761111</v>
      </c>
      <c r="V1812">
        <v>1.240509445779026E-3</v>
      </c>
      <c r="W1812">
        <v>0.38851222395896912</v>
      </c>
      <c r="X1812">
        <v>3.5417405888438219E-4</v>
      </c>
      <c r="Y1812">
        <v>-0.375</v>
      </c>
      <c r="Z1812">
        <v>0</v>
      </c>
      <c r="AA1812">
        <v>0.22</v>
      </c>
      <c r="AB1812">
        <v>0.78</v>
      </c>
      <c r="AC1812">
        <v>-0.89339999999999997</v>
      </c>
      <c r="AD1812" t="s">
        <v>48</v>
      </c>
      <c r="AE1812" t="s">
        <v>48</v>
      </c>
      <c r="AF1812" t="s">
        <v>48</v>
      </c>
    </row>
    <row r="1813" spans="1:32" hidden="1" outlineLevel="1" x14ac:dyDescent="0.2">
      <c r="A1813" t="s">
        <v>34295</v>
      </c>
      <c r="B1813" t="s">
        <v>34296</v>
      </c>
      <c r="C1813" t="s">
        <v>22394</v>
      </c>
      <c r="D1813" s="3"/>
      <c r="J1813" t="s">
        <v>22384</v>
      </c>
      <c r="K1813" t="s">
        <v>32116</v>
      </c>
      <c r="L1813" t="s">
        <v>1263</v>
      </c>
      <c r="M1813">
        <v>1</v>
      </c>
      <c r="P1813" s="2" t="s">
        <v>34297</v>
      </c>
      <c r="Q1813" t="s">
        <v>22396</v>
      </c>
      <c r="S1813">
        <v>0.66437810659408569</v>
      </c>
      <c r="T1813">
        <v>3.3349340810673311E-5</v>
      </c>
      <c r="U1813">
        <v>0.22321456670761111</v>
      </c>
      <c r="V1813">
        <v>1.240509445779026E-3</v>
      </c>
      <c r="W1813">
        <v>0.38851222395896912</v>
      </c>
      <c r="X1813">
        <v>3.5417405888438219E-4</v>
      </c>
      <c r="Y1813">
        <v>-0.375</v>
      </c>
      <c r="Z1813">
        <v>0</v>
      </c>
      <c r="AA1813">
        <v>0.22</v>
      </c>
      <c r="AB1813">
        <v>0.78</v>
      </c>
      <c r="AC1813">
        <v>-0.89339999999999997</v>
      </c>
      <c r="AD1813" t="s">
        <v>48</v>
      </c>
      <c r="AE1813" t="s">
        <v>48</v>
      </c>
      <c r="AF1813" t="s">
        <v>48</v>
      </c>
    </row>
    <row r="1814" spans="1:32" hidden="1" outlineLevel="1" x14ac:dyDescent="0.2">
      <c r="A1814" t="s">
        <v>34298</v>
      </c>
      <c r="B1814" t="s">
        <v>34299</v>
      </c>
      <c r="C1814" t="s">
        <v>22394</v>
      </c>
      <c r="D1814" s="3"/>
      <c r="J1814" t="s">
        <v>22384</v>
      </c>
      <c r="K1814" t="s">
        <v>32129</v>
      </c>
      <c r="L1814" t="s">
        <v>1263</v>
      </c>
      <c r="M1814">
        <v>1</v>
      </c>
      <c r="P1814" s="2" t="s">
        <v>34300</v>
      </c>
      <c r="Q1814" t="s">
        <v>22396</v>
      </c>
      <c r="S1814">
        <v>0.66437810659408569</v>
      </c>
      <c r="T1814">
        <v>3.3349340810673311E-5</v>
      </c>
      <c r="U1814">
        <v>0.22321456670761111</v>
      </c>
      <c r="V1814">
        <v>1.240509445779026E-3</v>
      </c>
      <c r="W1814">
        <v>0.38851222395896912</v>
      </c>
      <c r="X1814">
        <v>3.5417405888438219E-4</v>
      </c>
      <c r="Y1814">
        <v>-0.375</v>
      </c>
      <c r="Z1814">
        <v>0</v>
      </c>
      <c r="AA1814">
        <v>0.22</v>
      </c>
      <c r="AB1814">
        <v>0.78</v>
      </c>
      <c r="AC1814">
        <v>-0.89339999999999997</v>
      </c>
      <c r="AD1814" t="s">
        <v>48</v>
      </c>
      <c r="AE1814" t="s">
        <v>48</v>
      </c>
      <c r="AF1814" t="s">
        <v>48</v>
      </c>
    </row>
    <row r="1815" spans="1:32" hidden="1" outlineLevel="1" x14ac:dyDescent="0.2">
      <c r="A1815" t="s">
        <v>34301</v>
      </c>
      <c r="B1815" t="s">
        <v>34302</v>
      </c>
      <c r="C1815" t="s">
        <v>34214</v>
      </c>
      <c r="D1815" s="3"/>
      <c r="J1815" t="s">
        <v>34303</v>
      </c>
      <c r="K1815" t="s">
        <v>32393</v>
      </c>
      <c r="L1815" t="s">
        <v>1263</v>
      </c>
      <c r="M1815">
        <v>1</v>
      </c>
      <c r="P1815" s="2" t="s">
        <v>34304</v>
      </c>
      <c r="Q1815" t="s">
        <v>10060</v>
      </c>
      <c r="S1815">
        <v>2.7284407988190651E-3</v>
      </c>
      <c r="T1815">
        <v>6.4353357629443053E-6</v>
      </c>
      <c r="U1815">
        <v>3.7560112104984E-5</v>
      </c>
      <c r="V1815">
        <v>1.7100805416703219E-4</v>
      </c>
      <c r="W1815">
        <v>7.4557657353579998E-4</v>
      </c>
      <c r="X1815">
        <v>1.934950560098514E-4</v>
      </c>
      <c r="Y1815">
        <v>0.5</v>
      </c>
      <c r="Z1815">
        <v>0.16500000000000001</v>
      </c>
      <c r="AA1815">
        <v>0</v>
      </c>
      <c r="AB1815">
        <v>0.83499999999999996</v>
      </c>
      <c r="AC1815">
        <v>0.4168</v>
      </c>
      <c r="AD1815" t="s">
        <v>48</v>
      </c>
      <c r="AE1815" t="s">
        <v>48</v>
      </c>
      <c r="AF1815" t="s">
        <v>48</v>
      </c>
    </row>
    <row r="1816" spans="1:32" hidden="1" outlineLevel="1" x14ac:dyDescent="0.2">
      <c r="A1816" t="s">
        <v>34305</v>
      </c>
      <c r="B1816" t="s">
        <v>34306</v>
      </c>
      <c r="C1816" t="s">
        <v>32769</v>
      </c>
      <c r="D1816" s="3"/>
      <c r="J1816" t="s">
        <v>10596</v>
      </c>
      <c r="K1816" t="s">
        <v>32767</v>
      </c>
      <c r="L1816" t="s">
        <v>1263</v>
      </c>
      <c r="M1816">
        <v>1</v>
      </c>
      <c r="P1816" s="2" t="s">
        <v>34307</v>
      </c>
      <c r="Q1816" t="s">
        <v>47</v>
      </c>
      <c r="Y1816" t="s">
        <v>48</v>
      </c>
      <c r="Z1816" t="s">
        <v>48</v>
      </c>
      <c r="AA1816" t="s">
        <v>48</v>
      </c>
      <c r="AB1816" t="s">
        <v>48</v>
      </c>
      <c r="AC1816" t="s">
        <v>48</v>
      </c>
      <c r="AD1816" t="s">
        <v>48</v>
      </c>
      <c r="AE1816" t="s">
        <v>48</v>
      </c>
      <c r="AF1816" t="s">
        <v>48</v>
      </c>
    </row>
    <row r="1817" spans="1:32" hidden="1" outlineLevel="1" x14ac:dyDescent="0.2">
      <c r="A1817" t="s">
        <v>34308</v>
      </c>
      <c r="B1817" t="s">
        <v>34309</v>
      </c>
      <c r="C1817" t="s">
        <v>34310</v>
      </c>
      <c r="D1817" s="3"/>
      <c r="J1817" t="s">
        <v>34311</v>
      </c>
      <c r="K1817" t="s">
        <v>33475</v>
      </c>
      <c r="L1817" t="s">
        <v>1263</v>
      </c>
      <c r="M1817">
        <v>142</v>
      </c>
      <c r="P1817" s="2" t="s">
        <v>34312</v>
      </c>
      <c r="Q1817" t="s">
        <v>47</v>
      </c>
      <c r="S1817">
        <v>9.9051175639033318E-3</v>
      </c>
      <c r="T1817">
        <v>8.5819310697843321E-6</v>
      </c>
      <c r="U1817">
        <v>2.707637613639235E-4</v>
      </c>
      <c r="V1817">
        <v>1.932682644110173E-4</v>
      </c>
      <c r="W1817">
        <v>5.5618090555071831E-3</v>
      </c>
      <c r="X1817">
        <v>2.3249346122611311E-4</v>
      </c>
      <c r="Y1817">
        <v>0.44821428571428568</v>
      </c>
      <c r="Z1817">
        <v>0.11700000000000001</v>
      </c>
      <c r="AA1817">
        <v>6.2E-2</v>
      </c>
      <c r="AB1817">
        <v>0.82</v>
      </c>
      <c r="AC1817">
        <v>0.61860000000000004</v>
      </c>
      <c r="AD1817" t="s">
        <v>48</v>
      </c>
      <c r="AE1817" t="s">
        <v>48</v>
      </c>
      <c r="AF1817" t="s">
        <v>48</v>
      </c>
    </row>
    <row r="1818" spans="1:32" hidden="1" outlineLevel="1" x14ac:dyDescent="0.2">
      <c r="A1818" t="s">
        <v>34313</v>
      </c>
      <c r="B1818" t="s">
        <v>34314</v>
      </c>
      <c r="C1818" t="s">
        <v>34315</v>
      </c>
      <c r="D1818" s="3"/>
      <c r="J1818" t="s">
        <v>34316</v>
      </c>
      <c r="K1818" t="s">
        <v>33475</v>
      </c>
      <c r="L1818" t="s">
        <v>1263</v>
      </c>
      <c r="M1818">
        <v>124</v>
      </c>
      <c r="P1818" s="2" t="s">
        <v>34317</v>
      </c>
      <c r="Q1818" t="s">
        <v>47</v>
      </c>
      <c r="S1818">
        <v>0.18430906534194949</v>
      </c>
      <c r="T1818">
        <v>4.634308788808994E-5</v>
      </c>
      <c r="U1818">
        <v>4.61871437728405E-2</v>
      </c>
      <c r="V1818">
        <v>2.400821540504694E-3</v>
      </c>
      <c r="W1818">
        <v>2.5287775322794911E-2</v>
      </c>
      <c r="X1818">
        <v>7.0158205926418296E-3</v>
      </c>
      <c r="Y1818">
        <v>0.17499999999999999</v>
      </c>
      <c r="Z1818">
        <v>0.47199999999999998</v>
      </c>
      <c r="AA1818">
        <v>7.5999999999999998E-2</v>
      </c>
      <c r="AB1818">
        <v>0.45200000000000001</v>
      </c>
      <c r="AC1818">
        <v>0.98229999999999995</v>
      </c>
      <c r="AD1818" t="s">
        <v>48</v>
      </c>
      <c r="AE1818" t="s">
        <v>48</v>
      </c>
      <c r="AF1818" t="s">
        <v>48</v>
      </c>
    </row>
    <row r="1819" spans="1:32" hidden="1" outlineLevel="1" x14ac:dyDescent="0.2">
      <c r="A1819" t="s">
        <v>34318</v>
      </c>
      <c r="B1819" t="s">
        <v>34319</v>
      </c>
      <c r="C1819" t="s">
        <v>34320</v>
      </c>
      <c r="D1819" s="3"/>
      <c r="J1819" t="s">
        <v>34321</v>
      </c>
      <c r="K1819" t="s">
        <v>33475</v>
      </c>
      <c r="L1819" t="s">
        <v>1263</v>
      </c>
      <c r="M1819">
        <v>144</v>
      </c>
      <c r="P1819" s="2" t="s">
        <v>34322</v>
      </c>
      <c r="Q1819" t="s">
        <v>47</v>
      </c>
      <c r="S1819">
        <v>2.512618713080883E-2</v>
      </c>
      <c r="T1819">
        <v>1.8912969608209099E-5</v>
      </c>
      <c r="U1819">
        <v>1.5820615226402879E-4</v>
      </c>
      <c r="V1819">
        <v>3.4703614073805511E-4</v>
      </c>
      <c r="W1819">
        <v>1.220236648805439E-3</v>
      </c>
      <c r="X1819">
        <v>2.2006748244166371E-2</v>
      </c>
      <c r="Y1819">
        <v>-0.29166666666666669</v>
      </c>
      <c r="Z1819">
        <v>0.23599999999999999</v>
      </c>
      <c r="AA1819">
        <v>0.114</v>
      </c>
      <c r="AB1819">
        <v>0.65</v>
      </c>
      <c r="AC1819">
        <v>0.36120000000000002</v>
      </c>
      <c r="AD1819" t="s">
        <v>48</v>
      </c>
      <c r="AE1819" t="s">
        <v>48</v>
      </c>
      <c r="AF1819" t="s">
        <v>48</v>
      </c>
    </row>
    <row r="1820" spans="1:32" hidden="1" outlineLevel="1" x14ac:dyDescent="0.2">
      <c r="A1820" t="s">
        <v>34323</v>
      </c>
      <c r="B1820" t="s">
        <v>34324</v>
      </c>
      <c r="C1820" t="s">
        <v>34325</v>
      </c>
      <c r="D1820" s="3"/>
      <c r="J1820" t="s">
        <v>34326</v>
      </c>
      <c r="K1820" t="s">
        <v>33475</v>
      </c>
      <c r="L1820" t="s">
        <v>1263</v>
      </c>
      <c r="M1820">
        <v>31</v>
      </c>
      <c r="P1820" s="2" t="s">
        <v>34327</v>
      </c>
      <c r="Q1820" t="s">
        <v>47</v>
      </c>
      <c r="S1820">
        <v>1.351246377453208E-3</v>
      </c>
      <c r="T1820">
        <v>2.061469103864511E-6</v>
      </c>
      <c r="U1820">
        <v>4.6408677008003003E-5</v>
      </c>
      <c r="V1820">
        <v>7.4143943493254483E-5</v>
      </c>
      <c r="W1820">
        <v>6.0617655981332064E-4</v>
      </c>
      <c r="X1820">
        <v>5.7140383432852098E-5</v>
      </c>
      <c r="Y1820">
        <v>-0.5</v>
      </c>
      <c r="Z1820">
        <v>0</v>
      </c>
      <c r="AA1820">
        <v>0.21</v>
      </c>
      <c r="AB1820">
        <v>0.79</v>
      </c>
      <c r="AC1820">
        <v>-0.15129999999999999</v>
      </c>
      <c r="AD1820" t="s">
        <v>48</v>
      </c>
      <c r="AE1820" t="s">
        <v>48</v>
      </c>
      <c r="AF1820" t="s">
        <v>48</v>
      </c>
    </row>
    <row r="1821" spans="1:32" hidden="1" outlineLevel="1" x14ac:dyDescent="0.2">
      <c r="A1821" t="s">
        <v>34328</v>
      </c>
      <c r="B1821" t="s">
        <v>34329</v>
      </c>
      <c r="C1821" t="s">
        <v>34330</v>
      </c>
      <c r="D1821" s="3"/>
      <c r="J1821" t="s">
        <v>34331</v>
      </c>
      <c r="K1821" t="s">
        <v>33475</v>
      </c>
      <c r="L1821" t="s">
        <v>1263</v>
      </c>
      <c r="M1821">
        <v>21</v>
      </c>
      <c r="P1821" s="2" t="s">
        <v>34332</v>
      </c>
      <c r="Q1821" t="s">
        <v>47</v>
      </c>
      <c r="S1821">
        <v>1.5459329588338731E-3</v>
      </c>
      <c r="T1821">
        <v>1.2141157640144231E-5</v>
      </c>
      <c r="U1821">
        <v>8.3394428656902164E-5</v>
      </c>
      <c r="V1821">
        <v>1.8512015230953691E-4</v>
      </c>
      <c r="W1821">
        <v>4.3609653948806232E-4</v>
      </c>
      <c r="X1821">
        <v>1.8723170796874911E-4</v>
      </c>
      <c r="Y1821">
        <v>0.21875</v>
      </c>
      <c r="Z1821">
        <v>0.182</v>
      </c>
      <c r="AA1821">
        <v>0.12</v>
      </c>
      <c r="AB1821">
        <v>0.69799999999999995</v>
      </c>
      <c r="AC1821">
        <v>0.8508</v>
      </c>
      <c r="AD1821" t="s">
        <v>48</v>
      </c>
      <c r="AE1821" t="s">
        <v>48</v>
      </c>
      <c r="AF1821" t="s">
        <v>48</v>
      </c>
    </row>
    <row r="1822" spans="1:32" hidden="1" outlineLevel="1" x14ac:dyDescent="0.2">
      <c r="A1822" t="s">
        <v>34333</v>
      </c>
      <c r="B1822" t="s">
        <v>34334</v>
      </c>
      <c r="C1822" t="s">
        <v>34335</v>
      </c>
      <c r="D1822" s="3"/>
      <c r="J1822" t="s">
        <v>34336</v>
      </c>
      <c r="K1822" t="s">
        <v>33475</v>
      </c>
      <c r="L1822" t="s">
        <v>1263</v>
      </c>
      <c r="M1822">
        <v>54</v>
      </c>
      <c r="P1822" s="2" t="s">
        <v>34337</v>
      </c>
      <c r="Q1822" t="s">
        <v>47</v>
      </c>
      <c r="S1822">
        <v>2.7630491182208061E-2</v>
      </c>
      <c r="T1822">
        <v>1.1823536624433469E-5</v>
      </c>
      <c r="U1822">
        <v>4.7975732013583183E-3</v>
      </c>
      <c r="V1822">
        <v>3.6533043021336198E-4</v>
      </c>
      <c r="W1822">
        <v>8.0116866156458855E-3</v>
      </c>
      <c r="X1822">
        <v>7.2680506855249405E-4</v>
      </c>
      <c r="Y1822">
        <v>-6.0606060606060587E-2</v>
      </c>
      <c r="Z1822">
        <v>9.7000000000000003E-2</v>
      </c>
      <c r="AA1822">
        <v>0.13400000000000001</v>
      </c>
      <c r="AB1822">
        <v>0.76900000000000002</v>
      </c>
      <c r="AC1822">
        <v>-0.71840000000000004</v>
      </c>
      <c r="AD1822" t="s">
        <v>48</v>
      </c>
      <c r="AE1822" t="s">
        <v>48</v>
      </c>
      <c r="AF1822" t="s">
        <v>48</v>
      </c>
    </row>
    <row r="1823" spans="1:32" hidden="1" outlineLevel="1" x14ac:dyDescent="0.2">
      <c r="A1823" t="s">
        <v>34338</v>
      </c>
      <c r="B1823" t="s">
        <v>34339</v>
      </c>
      <c r="C1823" t="s">
        <v>34340</v>
      </c>
      <c r="D1823" s="3"/>
      <c r="J1823" t="s">
        <v>34341</v>
      </c>
      <c r="K1823" t="s">
        <v>33475</v>
      </c>
      <c r="L1823" t="s">
        <v>1263</v>
      </c>
      <c r="M1823">
        <v>5</v>
      </c>
      <c r="P1823" s="2" t="s">
        <v>34342</v>
      </c>
      <c r="Q1823" t="s">
        <v>47</v>
      </c>
      <c r="S1823">
        <v>4.5734905870631343E-4</v>
      </c>
      <c r="T1823">
        <v>4.6074242163740564E-6</v>
      </c>
      <c r="U1823">
        <v>3.6657747841672972E-5</v>
      </c>
      <c r="V1823">
        <v>3.9535112591693178E-5</v>
      </c>
      <c r="W1823">
        <v>2.0505713473539799E-4</v>
      </c>
      <c r="X1823">
        <v>5.067674646852538E-5</v>
      </c>
      <c r="Y1823">
        <v>-7.1428571428571425E-2</v>
      </c>
      <c r="Z1823">
        <v>0.28499999999999998</v>
      </c>
      <c r="AA1823">
        <v>1.2999999999999999E-2</v>
      </c>
      <c r="AB1823">
        <v>0.70199999999999996</v>
      </c>
      <c r="AC1823">
        <v>0.97529999999999994</v>
      </c>
      <c r="AD1823" t="s">
        <v>48</v>
      </c>
      <c r="AE1823" t="s">
        <v>48</v>
      </c>
      <c r="AF1823" t="s">
        <v>48</v>
      </c>
    </row>
    <row r="1824" spans="1:32" hidden="1" outlineLevel="1" x14ac:dyDescent="0.2">
      <c r="A1824" t="s">
        <v>34343</v>
      </c>
      <c r="B1824" t="s">
        <v>34344</v>
      </c>
      <c r="C1824" t="s">
        <v>34345</v>
      </c>
      <c r="D1824" s="3"/>
      <c r="J1824" t="s">
        <v>34346</v>
      </c>
      <c r="K1824" t="s">
        <v>33475</v>
      </c>
      <c r="L1824" t="s">
        <v>1263</v>
      </c>
      <c r="M1824">
        <v>11</v>
      </c>
      <c r="P1824" s="2" t="s">
        <v>34347</v>
      </c>
      <c r="Q1824" t="s">
        <v>47</v>
      </c>
      <c r="S1824">
        <v>4.7978019574657083E-4</v>
      </c>
      <c r="T1824">
        <v>3.2336947697331202E-6</v>
      </c>
      <c r="U1824">
        <v>2.1732706954935569E-5</v>
      </c>
      <c r="V1824">
        <v>6.6414562752470374E-5</v>
      </c>
      <c r="W1824">
        <v>2.1685687534045431E-4</v>
      </c>
      <c r="X1824">
        <v>3.1078579922905192E-5</v>
      </c>
      <c r="Y1824">
        <v>-0.1236570247933885</v>
      </c>
      <c r="Z1824">
        <v>0.123</v>
      </c>
      <c r="AA1824">
        <v>6.0999999999999999E-2</v>
      </c>
      <c r="AB1824">
        <v>0.81599999999999995</v>
      </c>
      <c r="AC1824">
        <v>0.71840000000000004</v>
      </c>
      <c r="AD1824" t="s">
        <v>48</v>
      </c>
      <c r="AE1824" t="s">
        <v>48</v>
      </c>
      <c r="AF1824" t="s">
        <v>48</v>
      </c>
    </row>
    <row r="1825" spans="1:32" hidden="1" outlineLevel="1" x14ac:dyDescent="0.2">
      <c r="A1825" t="s">
        <v>34348</v>
      </c>
      <c r="B1825" t="s">
        <v>34349</v>
      </c>
      <c r="C1825" t="s">
        <v>32355</v>
      </c>
      <c r="D1825" s="3"/>
      <c r="J1825" t="s">
        <v>34350</v>
      </c>
      <c r="K1825" t="s">
        <v>33475</v>
      </c>
      <c r="L1825" t="s">
        <v>1263</v>
      </c>
      <c r="M1825">
        <v>4</v>
      </c>
      <c r="P1825" s="2" t="s">
        <v>34351</v>
      </c>
      <c r="Q1825" t="s">
        <v>10138</v>
      </c>
      <c r="S1825">
        <v>4.3886434286832809E-4</v>
      </c>
      <c r="T1825">
        <v>3.7607671856676461E-6</v>
      </c>
      <c r="U1825">
        <v>2.952190880023409E-5</v>
      </c>
      <c r="V1825">
        <v>6.974096322664991E-5</v>
      </c>
      <c r="W1825">
        <v>1.727251510601491E-4</v>
      </c>
      <c r="X1825">
        <v>3.1643030524719513E-5</v>
      </c>
      <c r="Y1825">
        <v>1.2500000000000009E-2</v>
      </c>
      <c r="Z1825">
        <v>3.9E-2</v>
      </c>
      <c r="AA1825">
        <v>5.1999999999999998E-2</v>
      </c>
      <c r="AB1825">
        <v>0.90900000000000003</v>
      </c>
      <c r="AC1825">
        <v>5.16E-2</v>
      </c>
      <c r="AD1825" t="s">
        <v>48</v>
      </c>
      <c r="AE1825" t="s">
        <v>48</v>
      </c>
      <c r="AF1825" t="s">
        <v>48</v>
      </c>
    </row>
    <row r="1826" spans="1:32" hidden="1" outlineLevel="1" x14ac:dyDescent="0.2">
      <c r="A1826" t="s">
        <v>34352</v>
      </c>
      <c r="B1826" t="s">
        <v>34353</v>
      </c>
      <c r="C1826" t="s">
        <v>34354</v>
      </c>
      <c r="D1826" s="3"/>
      <c r="J1826" t="s">
        <v>34355</v>
      </c>
      <c r="K1826" t="s">
        <v>33475</v>
      </c>
      <c r="L1826" t="s">
        <v>1263</v>
      </c>
      <c r="M1826">
        <v>4</v>
      </c>
      <c r="P1826" s="2" t="s">
        <v>34356</v>
      </c>
      <c r="Q1826" t="s">
        <v>47</v>
      </c>
      <c r="S1826">
        <v>3.2364032231271271E-3</v>
      </c>
      <c r="T1826">
        <v>9.1530982899712399E-6</v>
      </c>
      <c r="U1826">
        <v>6.4268839196301997E-5</v>
      </c>
      <c r="V1826">
        <v>1.38449075166136E-4</v>
      </c>
      <c r="W1826">
        <v>1.0209899628534911E-3</v>
      </c>
      <c r="X1826">
        <v>3.6111136432737112E-4</v>
      </c>
      <c r="Y1826">
        <v>-0.625</v>
      </c>
      <c r="Z1826">
        <v>0.39900000000000002</v>
      </c>
      <c r="AA1826">
        <v>0.105</v>
      </c>
      <c r="AB1826">
        <v>0.496</v>
      </c>
      <c r="AC1826">
        <v>0.9052</v>
      </c>
      <c r="AD1826" t="s">
        <v>48</v>
      </c>
      <c r="AE1826" t="s">
        <v>48</v>
      </c>
      <c r="AF1826" t="s">
        <v>48</v>
      </c>
    </row>
    <row r="1827" spans="1:32" hidden="1" outlineLevel="1" x14ac:dyDescent="0.2">
      <c r="A1827" t="s">
        <v>34357</v>
      </c>
      <c r="B1827" t="s">
        <v>34358</v>
      </c>
      <c r="C1827" t="s">
        <v>34359</v>
      </c>
      <c r="D1827" s="3"/>
      <c r="J1827" t="s">
        <v>34360</v>
      </c>
      <c r="K1827" t="s">
        <v>33475</v>
      </c>
      <c r="L1827" t="s">
        <v>1263</v>
      </c>
      <c r="M1827">
        <v>3</v>
      </c>
      <c r="P1827" s="2" t="s">
        <v>34361</v>
      </c>
      <c r="Q1827" t="s">
        <v>47</v>
      </c>
      <c r="S1827">
        <v>1.2413241900503641E-2</v>
      </c>
      <c r="T1827">
        <v>1.0165594176214651E-5</v>
      </c>
      <c r="U1827">
        <v>2.6395532768219709E-4</v>
      </c>
      <c r="V1827">
        <v>1.806902582757175E-4</v>
      </c>
      <c r="W1827">
        <v>7.7623245306313038E-3</v>
      </c>
      <c r="X1827">
        <v>3.1711277551949019E-4</v>
      </c>
      <c r="Y1827">
        <v>0.23333333333333331</v>
      </c>
      <c r="Z1827">
        <v>0.32400000000000001</v>
      </c>
      <c r="AA1827">
        <v>5.0999999999999997E-2</v>
      </c>
      <c r="AB1827">
        <v>0.625</v>
      </c>
      <c r="AC1827">
        <v>0.79059999999999997</v>
      </c>
      <c r="AD1827" t="s">
        <v>48</v>
      </c>
      <c r="AE1827" t="s">
        <v>48</v>
      </c>
      <c r="AF1827" t="s">
        <v>48</v>
      </c>
    </row>
    <row r="1828" spans="1:32" hidden="1" outlineLevel="1" x14ac:dyDescent="0.2">
      <c r="A1828" t="s">
        <v>34362</v>
      </c>
      <c r="B1828" t="s">
        <v>34363</v>
      </c>
      <c r="C1828" t="s">
        <v>34364</v>
      </c>
      <c r="D1828" s="3"/>
      <c r="J1828" t="s">
        <v>34365</v>
      </c>
      <c r="K1828" t="s">
        <v>33475</v>
      </c>
      <c r="L1828" t="s">
        <v>1263</v>
      </c>
      <c r="M1828">
        <v>3</v>
      </c>
      <c r="P1828" s="2" t="s">
        <v>34366</v>
      </c>
      <c r="Q1828" t="s">
        <v>47</v>
      </c>
      <c r="S1828">
        <v>6.7708347924053669E-3</v>
      </c>
      <c r="T1828">
        <v>3.6580081541615068E-6</v>
      </c>
      <c r="U1828">
        <v>8.0682075349614024E-5</v>
      </c>
      <c r="V1828">
        <v>6.7764066625386477E-4</v>
      </c>
      <c r="W1828">
        <v>2.1524224430322651E-3</v>
      </c>
      <c r="X1828">
        <v>2.248788223369047E-4</v>
      </c>
      <c r="Y1828">
        <v>0.2</v>
      </c>
      <c r="Z1828">
        <v>0.27100000000000002</v>
      </c>
      <c r="AA1828">
        <v>0</v>
      </c>
      <c r="AB1828">
        <v>0.72899999999999998</v>
      </c>
      <c r="AC1828">
        <v>0.63690000000000002</v>
      </c>
      <c r="AD1828" t="s">
        <v>48</v>
      </c>
      <c r="AE1828" t="s">
        <v>48</v>
      </c>
      <c r="AF1828" t="s">
        <v>48</v>
      </c>
    </row>
    <row r="1829" spans="1:32" hidden="1" outlineLevel="1" x14ac:dyDescent="0.2">
      <c r="A1829" t="s">
        <v>34367</v>
      </c>
      <c r="B1829" t="s">
        <v>34368</v>
      </c>
      <c r="C1829" t="s">
        <v>34369</v>
      </c>
      <c r="D1829" s="3"/>
      <c r="J1829" t="s">
        <v>34370</v>
      </c>
      <c r="K1829" t="s">
        <v>33475</v>
      </c>
      <c r="L1829" t="s">
        <v>1263</v>
      </c>
      <c r="M1829">
        <v>3</v>
      </c>
      <c r="P1829" s="2" t="s">
        <v>34371</v>
      </c>
      <c r="Q1829" t="s">
        <v>47</v>
      </c>
      <c r="S1829">
        <v>3.1784323509782548E-3</v>
      </c>
      <c r="T1829">
        <v>1.3736316759604961E-5</v>
      </c>
      <c r="U1829">
        <v>1.2829413753934199E-4</v>
      </c>
      <c r="V1829">
        <v>9.1322651132941246E-4</v>
      </c>
      <c r="W1829">
        <v>7.5508642476052046E-4</v>
      </c>
      <c r="X1829">
        <v>1.2732646428048611E-4</v>
      </c>
      <c r="Y1829">
        <v>2.2619047619047612E-2</v>
      </c>
      <c r="Z1829">
        <v>0.2</v>
      </c>
      <c r="AA1829">
        <v>0.14399999999999999</v>
      </c>
      <c r="AB1829">
        <v>0.65600000000000003</v>
      </c>
      <c r="AC1829">
        <v>0.75060000000000004</v>
      </c>
      <c r="AD1829" t="s">
        <v>48</v>
      </c>
      <c r="AE1829" t="s">
        <v>48</v>
      </c>
      <c r="AF1829" t="s">
        <v>48</v>
      </c>
    </row>
    <row r="1830" spans="1:32" hidden="1" outlineLevel="1" x14ac:dyDescent="0.2">
      <c r="A1830" t="s">
        <v>34372</v>
      </c>
      <c r="B1830" t="s">
        <v>34373</v>
      </c>
      <c r="C1830" t="s">
        <v>33335</v>
      </c>
      <c r="D1830" s="3"/>
      <c r="J1830" t="s">
        <v>34374</v>
      </c>
      <c r="K1830" t="s">
        <v>33475</v>
      </c>
      <c r="L1830" t="s">
        <v>1263</v>
      </c>
      <c r="M1830">
        <v>1</v>
      </c>
      <c r="P1830" s="2" t="s">
        <v>34375</v>
      </c>
      <c r="Q1830" t="s">
        <v>10060</v>
      </c>
      <c r="S1830">
        <v>5.8792589697986841E-4</v>
      </c>
      <c r="T1830">
        <v>7.5983639362675603E-6</v>
      </c>
      <c r="U1830">
        <v>3.6691570130642497E-5</v>
      </c>
      <c r="V1830">
        <v>6.0824582760687917E-5</v>
      </c>
      <c r="W1830">
        <v>2.1671570721082389E-4</v>
      </c>
      <c r="X1830">
        <v>6.4598119934089482E-5</v>
      </c>
      <c r="Y1830">
        <v>0.17499999999999999</v>
      </c>
      <c r="Z1830">
        <v>0.128</v>
      </c>
      <c r="AA1830">
        <v>0.04</v>
      </c>
      <c r="AB1830">
        <v>0.83199999999999996</v>
      </c>
      <c r="AC1830">
        <v>0.70960000000000001</v>
      </c>
      <c r="AD1830" t="s">
        <v>48</v>
      </c>
      <c r="AE1830" t="s">
        <v>48</v>
      </c>
      <c r="AF1830" t="s">
        <v>48</v>
      </c>
    </row>
    <row r="1831" spans="1:32" hidden="1" outlineLevel="1" x14ac:dyDescent="0.2">
      <c r="A1831" t="s">
        <v>34376</v>
      </c>
      <c r="B1831" t="s">
        <v>34377</v>
      </c>
      <c r="C1831" t="s">
        <v>16444</v>
      </c>
      <c r="D1831" s="3"/>
      <c r="J1831" t="s">
        <v>34378</v>
      </c>
      <c r="K1831" t="s">
        <v>33475</v>
      </c>
      <c r="L1831" t="s">
        <v>1263</v>
      </c>
      <c r="M1831">
        <v>2</v>
      </c>
      <c r="P1831" s="2" t="s">
        <v>34379</v>
      </c>
      <c r="Q1831" t="s">
        <v>10104</v>
      </c>
      <c r="S1831">
        <v>4.4080871157348156E-3</v>
      </c>
      <c r="T1831">
        <v>1.1794773854489901E-5</v>
      </c>
      <c r="U1831">
        <v>8.7278909632004797E-5</v>
      </c>
      <c r="V1831">
        <v>2.206717763328925E-4</v>
      </c>
      <c r="W1831">
        <v>8.2608789671212435E-4</v>
      </c>
      <c r="X1831">
        <v>1.328856102190912E-3</v>
      </c>
      <c r="Y1831">
        <v>-0.25</v>
      </c>
      <c r="Z1831">
        <v>0.16600000000000001</v>
      </c>
      <c r="AA1831">
        <v>8.5000000000000006E-2</v>
      </c>
      <c r="AB1831">
        <v>0.749</v>
      </c>
      <c r="AC1831">
        <v>0.36259999999999998</v>
      </c>
      <c r="AD1831" t="s">
        <v>48</v>
      </c>
      <c r="AE1831" t="s">
        <v>48</v>
      </c>
      <c r="AF1831" t="s">
        <v>48</v>
      </c>
    </row>
    <row r="1832" spans="1:32" hidden="1" outlineLevel="1" x14ac:dyDescent="0.2">
      <c r="A1832" t="s">
        <v>34380</v>
      </c>
      <c r="B1832" t="s">
        <v>29645</v>
      </c>
      <c r="C1832" t="s">
        <v>34381</v>
      </c>
      <c r="D1832" s="3"/>
      <c r="J1832" t="s">
        <v>34382</v>
      </c>
      <c r="K1832" t="s">
        <v>33475</v>
      </c>
      <c r="L1832" t="s">
        <v>1263</v>
      </c>
      <c r="M1832">
        <v>2</v>
      </c>
      <c r="P1832" s="2" t="s">
        <v>34383</v>
      </c>
      <c r="Q1832" t="s">
        <v>47</v>
      </c>
      <c r="S1832">
        <v>2.2493891417980191E-2</v>
      </c>
      <c r="T1832">
        <v>8.2689848568406887E-6</v>
      </c>
      <c r="U1832">
        <v>8.3264421846251935E-5</v>
      </c>
      <c r="V1832">
        <v>2.0026068668812509E-3</v>
      </c>
      <c r="W1832">
        <v>4.1743139736354351E-3</v>
      </c>
      <c r="X1832">
        <v>1.263941521756351E-3</v>
      </c>
      <c r="Y1832">
        <v>0.5</v>
      </c>
      <c r="Z1832">
        <v>0.28000000000000003</v>
      </c>
      <c r="AA1832">
        <v>0.28299999999999997</v>
      </c>
      <c r="AB1832">
        <v>0.436</v>
      </c>
      <c r="AC1832">
        <v>-2.58E-2</v>
      </c>
      <c r="AD1832" t="s">
        <v>48</v>
      </c>
      <c r="AE1832" t="s">
        <v>48</v>
      </c>
      <c r="AF1832" t="s">
        <v>48</v>
      </c>
    </row>
    <row r="1833" spans="1:32" hidden="1" outlineLevel="1" x14ac:dyDescent="0.2">
      <c r="A1833" t="s">
        <v>34384</v>
      </c>
      <c r="B1833" t="s">
        <v>34385</v>
      </c>
      <c r="C1833" t="s">
        <v>34386</v>
      </c>
      <c r="D1833" s="3"/>
      <c r="J1833" t="s">
        <v>34387</v>
      </c>
      <c r="K1833" t="s">
        <v>33475</v>
      </c>
      <c r="L1833" t="s">
        <v>1263</v>
      </c>
      <c r="M1833">
        <v>1</v>
      </c>
      <c r="P1833" s="2" t="s">
        <v>34388</v>
      </c>
      <c r="Q1833" t="s">
        <v>12244</v>
      </c>
      <c r="S1833">
        <v>4.7082077711820602E-2</v>
      </c>
      <c r="T1833">
        <v>1.992582656384911E-5</v>
      </c>
      <c r="U1833">
        <v>3.0705699464306241E-4</v>
      </c>
      <c r="V1833">
        <v>2.3940484970808029E-3</v>
      </c>
      <c r="W1833">
        <v>1.2879894115030771E-2</v>
      </c>
      <c r="X1833">
        <v>4.3939277529716492E-3</v>
      </c>
      <c r="Y1833">
        <v>-0.35</v>
      </c>
      <c r="Z1833">
        <v>7.3999999999999996E-2</v>
      </c>
      <c r="AA1833">
        <v>0.28299999999999997</v>
      </c>
      <c r="AB1833">
        <v>0.64300000000000002</v>
      </c>
      <c r="AC1833">
        <v>-0.83040000000000003</v>
      </c>
      <c r="AD1833" t="s">
        <v>48</v>
      </c>
      <c r="AE1833" t="s">
        <v>48</v>
      </c>
      <c r="AF1833" t="s">
        <v>48</v>
      </c>
    </row>
    <row r="1834" spans="1:32" hidden="1" outlineLevel="1" x14ac:dyDescent="0.2">
      <c r="A1834" t="s">
        <v>34389</v>
      </c>
      <c r="B1834" t="s">
        <v>34390</v>
      </c>
      <c r="C1834" t="s">
        <v>33321</v>
      </c>
      <c r="D1834" s="3"/>
      <c r="J1834" t="s">
        <v>34391</v>
      </c>
      <c r="K1834" t="s">
        <v>33480</v>
      </c>
      <c r="L1834" t="s">
        <v>1263</v>
      </c>
      <c r="M1834">
        <v>1</v>
      </c>
      <c r="P1834" s="2" t="s">
        <v>34392</v>
      </c>
      <c r="Q1834" t="s">
        <v>47</v>
      </c>
      <c r="S1834">
        <v>9.6527941059321165E-4</v>
      </c>
      <c r="T1834">
        <v>3.0606875043304171E-6</v>
      </c>
      <c r="U1834">
        <v>4.1011899156728759E-5</v>
      </c>
      <c r="V1834">
        <v>7.3757779318839312E-5</v>
      </c>
      <c r="W1834">
        <v>5.3304084576666355E-4</v>
      </c>
      <c r="X1834">
        <v>4.0303231799043722E-5</v>
      </c>
      <c r="Y1834">
        <v>5.909090909090909E-2</v>
      </c>
      <c r="Z1834">
        <v>9.2999999999999999E-2</v>
      </c>
      <c r="AA1834">
        <v>0.11600000000000001</v>
      </c>
      <c r="AB1834">
        <v>0.79100000000000004</v>
      </c>
      <c r="AC1834">
        <v>-0.30690000000000001</v>
      </c>
      <c r="AD1834" t="s">
        <v>48</v>
      </c>
      <c r="AE1834" t="s">
        <v>48</v>
      </c>
      <c r="AF1834" t="s">
        <v>48</v>
      </c>
    </row>
    <row r="1835" spans="1:32" hidden="1" outlineLevel="1" x14ac:dyDescent="0.2">
      <c r="A1835" t="s">
        <v>34393</v>
      </c>
      <c r="B1835" t="s">
        <v>34394</v>
      </c>
      <c r="C1835" t="s">
        <v>34395</v>
      </c>
      <c r="D1835" s="3"/>
      <c r="J1835" t="s">
        <v>34396</v>
      </c>
      <c r="K1835" t="s">
        <v>33485</v>
      </c>
      <c r="L1835" t="s">
        <v>1263</v>
      </c>
      <c r="M1835">
        <v>1723</v>
      </c>
      <c r="P1835" s="2" t="s">
        <v>34397</v>
      </c>
      <c r="Q1835" t="s">
        <v>10150</v>
      </c>
      <c r="S1835">
        <v>0.28143525123596191</v>
      </c>
      <c r="T1835">
        <v>4.4845506636193022E-5</v>
      </c>
      <c r="U1835">
        <v>0.14128673076629639</v>
      </c>
      <c r="V1835">
        <v>3.6985466722399001E-3</v>
      </c>
      <c r="W1835">
        <v>3.9426371455192573E-2</v>
      </c>
      <c r="X1835">
        <v>1.4441298553720121E-3</v>
      </c>
      <c r="Y1835">
        <v>0.22500000000000001</v>
      </c>
      <c r="Z1835">
        <v>0.13600000000000001</v>
      </c>
      <c r="AA1835">
        <v>8.1000000000000003E-2</v>
      </c>
      <c r="AB1835">
        <v>0.78300000000000003</v>
      </c>
      <c r="AC1835">
        <v>0.61240000000000006</v>
      </c>
      <c r="AD1835" t="s">
        <v>48</v>
      </c>
      <c r="AE1835" t="s">
        <v>48</v>
      </c>
      <c r="AF1835" t="s">
        <v>48</v>
      </c>
    </row>
    <row r="1836" spans="1:32" hidden="1" outlineLevel="1" x14ac:dyDescent="0.2">
      <c r="A1836" t="s">
        <v>34398</v>
      </c>
      <c r="B1836" t="s">
        <v>34399</v>
      </c>
      <c r="C1836" t="s">
        <v>34400</v>
      </c>
      <c r="D1836" s="3"/>
      <c r="J1836" t="s">
        <v>34401</v>
      </c>
      <c r="K1836" t="s">
        <v>33485</v>
      </c>
      <c r="L1836" t="s">
        <v>1263</v>
      </c>
      <c r="M1836">
        <v>14</v>
      </c>
      <c r="P1836" s="2" t="s">
        <v>34402</v>
      </c>
      <c r="Q1836" t="s">
        <v>47</v>
      </c>
      <c r="Y1836" t="s">
        <v>48</v>
      </c>
      <c r="Z1836" t="s">
        <v>48</v>
      </c>
      <c r="AA1836" t="s">
        <v>48</v>
      </c>
      <c r="AB1836" t="s">
        <v>48</v>
      </c>
      <c r="AC1836" t="s">
        <v>48</v>
      </c>
      <c r="AD1836" t="s">
        <v>48</v>
      </c>
      <c r="AE1836" t="s">
        <v>48</v>
      </c>
      <c r="AF1836" t="s">
        <v>48</v>
      </c>
    </row>
    <row r="1837" spans="1:32" hidden="1" outlineLevel="1" x14ac:dyDescent="0.2">
      <c r="A1837" t="s">
        <v>34403</v>
      </c>
      <c r="B1837" t="s">
        <v>34404</v>
      </c>
      <c r="C1837" t="s">
        <v>34405</v>
      </c>
      <c r="D1837" s="3"/>
      <c r="J1837" t="s">
        <v>34406</v>
      </c>
      <c r="K1837" t="s">
        <v>33485</v>
      </c>
      <c r="L1837" t="s">
        <v>1263</v>
      </c>
      <c r="M1837">
        <v>2</v>
      </c>
      <c r="P1837" s="2" t="s">
        <v>34407</v>
      </c>
      <c r="Q1837" t="s">
        <v>47</v>
      </c>
      <c r="S1837">
        <v>1.3141173869371411E-2</v>
      </c>
      <c r="T1837">
        <v>1.1851126146211749E-5</v>
      </c>
      <c r="U1837">
        <v>2.3782455537002531E-4</v>
      </c>
      <c r="V1837">
        <v>9.017268312163651E-4</v>
      </c>
      <c r="W1837">
        <v>2.0791632123291488E-3</v>
      </c>
      <c r="X1837">
        <v>1.3972729211673141E-3</v>
      </c>
      <c r="Y1837">
        <v>-0.25</v>
      </c>
      <c r="Z1837">
        <v>0</v>
      </c>
      <c r="AA1837">
        <v>0</v>
      </c>
      <c r="AB1837">
        <v>1</v>
      </c>
      <c r="AC1837">
        <v>0</v>
      </c>
      <c r="AD1837" t="s">
        <v>48</v>
      </c>
      <c r="AE1837" t="s">
        <v>48</v>
      </c>
      <c r="AF1837" t="s">
        <v>48</v>
      </c>
    </row>
    <row r="1838" spans="1:32" hidden="1" outlineLevel="1" x14ac:dyDescent="0.2">
      <c r="A1838" t="s">
        <v>34408</v>
      </c>
      <c r="B1838" t="s">
        <v>34167</v>
      </c>
      <c r="C1838" t="s">
        <v>34409</v>
      </c>
      <c r="D1838" s="3"/>
      <c r="J1838" t="s">
        <v>34410</v>
      </c>
      <c r="K1838" t="s">
        <v>33485</v>
      </c>
      <c r="L1838" t="s">
        <v>1263</v>
      </c>
      <c r="M1838">
        <v>3</v>
      </c>
      <c r="P1838" s="2" t="s">
        <v>34411</v>
      </c>
      <c r="Q1838" t="s">
        <v>47</v>
      </c>
      <c r="S1838">
        <v>5.5191706633195281E-4</v>
      </c>
      <c r="T1838">
        <v>2.586468781373696E-6</v>
      </c>
      <c r="U1838">
        <v>2.149685496988241E-5</v>
      </c>
      <c r="V1838">
        <v>5.5337688536383212E-5</v>
      </c>
      <c r="W1838">
        <v>1.713575184112415E-4</v>
      </c>
      <c r="X1838">
        <v>9.2864873295184225E-5</v>
      </c>
      <c r="Y1838">
        <v>0</v>
      </c>
      <c r="Z1838">
        <v>0</v>
      </c>
      <c r="AA1838">
        <v>0.254</v>
      </c>
      <c r="AB1838">
        <v>0.746</v>
      </c>
      <c r="AC1838">
        <v>-0.62490000000000001</v>
      </c>
      <c r="AD1838" t="s">
        <v>48</v>
      </c>
      <c r="AE1838" t="s">
        <v>48</v>
      </c>
      <c r="AF1838" t="s">
        <v>48</v>
      </c>
    </row>
    <row r="1839" spans="1:32" hidden="1" outlineLevel="1" x14ac:dyDescent="0.2">
      <c r="A1839" t="s">
        <v>34412</v>
      </c>
      <c r="B1839" t="s">
        <v>29708</v>
      </c>
      <c r="C1839" t="s">
        <v>34413</v>
      </c>
      <c r="D1839" s="3"/>
      <c r="J1839" t="s">
        <v>34414</v>
      </c>
      <c r="K1839" t="s">
        <v>33485</v>
      </c>
      <c r="L1839" t="s">
        <v>1263</v>
      </c>
      <c r="M1839">
        <v>1</v>
      </c>
      <c r="P1839" s="2" t="s">
        <v>34415</v>
      </c>
      <c r="Q1839" t="s">
        <v>10021</v>
      </c>
      <c r="S1839">
        <v>5.5270647862926126E-4</v>
      </c>
      <c r="T1839">
        <v>4.2503033910179511E-6</v>
      </c>
      <c r="U1839">
        <v>3.5869848943548277E-5</v>
      </c>
      <c r="V1839">
        <v>4.9768990720622241E-5</v>
      </c>
      <c r="W1839">
        <v>2.018286177190021E-4</v>
      </c>
      <c r="X1839">
        <v>5.7419398217462003E-5</v>
      </c>
      <c r="Y1839">
        <v>0.39285714285714279</v>
      </c>
      <c r="Z1839">
        <v>0.34300000000000003</v>
      </c>
      <c r="AA1839">
        <v>0</v>
      </c>
      <c r="AB1839">
        <v>0.65700000000000003</v>
      </c>
      <c r="AC1839">
        <v>0.85550000000000004</v>
      </c>
      <c r="AD1839" t="s">
        <v>48</v>
      </c>
      <c r="AE1839" t="s">
        <v>48</v>
      </c>
      <c r="AF1839" t="s">
        <v>48</v>
      </c>
    </row>
    <row r="1840" spans="1:32" hidden="1" outlineLevel="1" x14ac:dyDescent="0.2">
      <c r="A1840" t="s">
        <v>34416</v>
      </c>
      <c r="B1840" t="s">
        <v>34417</v>
      </c>
      <c r="C1840" t="s">
        <v>34418</v>
      </c>
      <c r="D1840" s="3"/>
      <c r="J1840" t="s">
        <v>34419</v>
      </c>
      <c r="K1840" t="s">
        <v>33490</v>
      </c>
      <c r="L1840" t="s">
        <v>1263</v>
      </c>
      <c r="M1840">
        <v>8</v>
      </c>
      <c r="P1840" s="2" t="s">
        <v>34420</v>
      </c>
      <c r="Q1840" t="s">
        <v>47</v>
      </c>
      <c r="S1840">
        <v>6.0996849788352847E-4</v>
      </c>
      <c r="T1840">
        <v>7.2438738243363332E-6</v>
      </c>
      <c r="U1840">
        <v>4.3032840039813891E-5</v>
      </c>
      <c r="V1840">
        <v>5.4468062444357201E-5</v>
      </c>
      <c r="W1840">
        <v>2.5212590117007489E-4</v>
      </c>
      <c r="X1840">
        <v>3.7553953006863587E-5</v>
      </c>
      <c r="Y1840">
        <v>9.1082875457875467E-2</v>
      </c>
      <c r="Z1840">
        <v>0.127</v>
      </c>
      <c r="AA1840">
        <v>6.2E-2</v>
      </c>
      <c r="AB1840">
        <v>0.81100000000000005</v>
      </c>
      <c r="AC1840">
        <v>0.96709999999999996</v>
      </c>
      <c r="AD1840" t="s">
        <v>48</v>
      </c>
      <c r="AE1840" t="s">
        <v>48</v>
      </c>
      <c r="AF1840" t="s">
        <v>48</v>
      </c>
    </row>
    <row r="1841" spans="1:32" hidden="1" outlineLevel="1" x14ac:dyDescent="0.2">
      <c r="A1841" t="s">
        <v>34421</v>
      </c>
      <c r="B1841" t="s">
        <v>34422</v>
      </c>
      <c r="C1841" t="s">
        <v>34423</v>
      </c>
      <c r="D1841" s="3"/>
      <c r="J1841" t="s">
        <v>34424</v>
      </c>
      <c r="K1841" t="s">
        <v>33490</v>
      </c>
      <c r="L1841" t="s">
        <v>1263</v>
      </c>
      <c r="M1841">
        <v>5</v>
      </c>
      <c r="P1841" s="2" t="s">
        <v>34425</v>
      </c>
      <c r="Q1841" t="s">
        <v>47</v>
      </c>
      <c r="S1841">
        <v>2.6218259707093239E-2</v>
      </c>
      <c r="T1841">
        <v>2.0066290744580328E-5</v>
      </c>
      <c r="U1841">
        <v>1.031416119076312E-3</v>
      </c>
      <c r="V1841">
        <v>5.8419868582859635E-4</v>
      </c>
      <c r="W1841">
        <v>7.8224064782261848E-3</v>
      </c>
      <c r="X1841">
        <v>1.8128452356904749E-3</v>
      </c>
      <c r="Y1841">
        <v>-0.69999999999999984</v>
      </c>
      <c r="Z1841">
        <v>0</v>
      </c>
      <c r="AA1841">
        <v>0.13200000000000001</v>
      </c>
      <c r="AB1841">
        <v>0.86799999999999999</v>
      </c>
      <c r="AC1841">
        <v>-0.5423</v>
      </c>
      <c r="AD1841" t="s">
        <v>48</v>
      </c>
      <c r="AE1841" t="s">
        <v>48</v>
      </c>
      <c r="AF1841" t="s">
        <v>48</v>
      </c>
    </row>
    <row r="1842" spans="1:32" hidden="1" outlineLevel="1" x14ac:dyDescent="0.2">
      <c r="A1842" t="s">
        <v>34426</v>
      </c>
      <c r="B1842" t="s">
        <v>34427</v>
      </c>
      <c r="C1842" t="s">
        <v>31694</v>
      </c>
      <c r="D1842" s="3"/>
      <c r="J1842" t="s">
        <v>34428</v>
      </c>
      <c r="K1842" t="s">
        <v>33494</v>
      </c>
      <c r="L1842" t="s">
        <v>1263</v>
      </c>
      <c r="M1842">
        <v>-12</v>
      </c>
      <c r="P1842" s="2" t="s">
        <v>34429</v>
      </c>
      <c r="Q1842" t="s">
        <v>47</v>
      </c>
      <c r="S1842">
        <v>1.2912275269627569E-3</v>
      </c>
      <c r="T1842">
        <v>3.752881639229599E-6</v>
      </c>
      <c r="U1842">
        <v>3.1352628866443411E-5</v>
      </c>
      <c r="V1842">
        <v>8.3887418441008776E-5</v>
      </c>
      <c r="W1842">
        <v>5.615207483060658E-4</v>
      </c>
      <c r="X1842">
        <v>7.8498873335774988E-5</v>
      </c>
      <c r="Y1842">
        <v>0.35</v>
      </c>
      <c r="Z1842">
        <v>0.33600000000000002</v>
      </c>
      <c r="AA1842">
        <v>0</v>
      </c>
      <c r="AB1842">
        <v>0.66400000000000003</v>
      </c>
      <c r="AC1842">
        <v>0.7964</v>
      </c>
      <c r="AD1842" t="s">
        <v>48</v>
      </c>
      <c r="AE1842" t="s">
        <v>48</v>
      </c>
      <c r="AF1842" t="s">
        <v>48</v>
      </c>
    </row>
    <row r="1843" spans="1:32" hidden="1" outlineLevel="1" x14ac:dyDescent="0.2">
      <c r="A1843" t="s">
        <v>34430</v>
      </c>
      <c r="B1843" t="s">
        <v>34431</v>
      </c>
      <c r="C1843" t="s">
        <v>10885</v>
      </c>
      <c r="D1843" s="3"/>
      <c r="J1843" t="s">
        <v>34432</v>
      </c>
      <c r="K1843" t="s">
        <v>33499</v>
      </c>
      <c r="L1843" t="s">
        <v>1263</v>
      </c>
      <c r="M1843">
        <v>10</v>
      </c>
      <c r="P1843" s="2" t="s">
        <v>34433</v>
      </c>
      <c r="Q1843" t="s">
        <v>10132</v>
      </c>
      <c r="S1843">
        <v>4.1406339732930059E-4</v>
      </c>
      <c r="T1843">
        <v>4.3289192035445012E-6</v>
      </c>
      <c r="U1843">
        <v>2.4462369765387851E-5</v>
      </c>
      <c r="V1843">
        <v>5.2968338422942907E-5</v>
      </c>
      <c r="W1843">
        <v>1.6256626986432821E-4</v>
      </c>
      <c r="X1843">
        <v>3.4459906601114199E-5</v>
      </c>
      <c r="Y1843">
        <v>-9.9999999999999992E-2</v>
      </c>
      <c r="Z1843">
        <v>0.20599999999999999</v>
      </c>
      <c r="AA1843">
        <v>3.9E-2</v>
      </c>
      <c r="AB1843">
        <v>0.754</v>
      </c>
      <c r="AC1843">
        <v>0.85219999999999996</v>
      </c>
      <c r="AD1843" t="s">
        <v>48</v>
      </c>
      <c r="AE1843" t="s">
        <v>48</v>
      </c>
      <c r="AF1843" t="s">
        <v>48</v>
      </c>
    </row>
    <row r="1844" spans="1:32" hidden="1" outlineLevel="1" x14ac:dyDescent="0.2">
      <c r="A1844" t="s">
        <v>34434</v>
      </c>
      <c r="B1844" t="s">
        <v>34435</v>
      </c>
      <c r="C1844" t="s">
        <v>16627</v>
      </c>
      <c r="D1844" s="3"/>
      <c r="J1844" t="s">
        <v>34436</v>
      </c>
      <c r="K1844" t="s">
        <v>33499</v>
      </c>
      <c r="L1844" t="s">
        <v>1263</v>
      </c>
      <c r="M1844">
        <v>14</v>
      </c>
      <c r="P1844" s="2" t="s">
        <v>34437</v>
      </c>
      <c r="Q1844" t="s">
        <v>10060</v>
      </c>
      <c r="S1844">
        <v>2.5260250549763441E-3</v>
      </c>
      <c r="T1844">
        <v>9.6423282229807228E-6</v>
      </c>
      <c r="U1844">
        <v>1.113057878683321E-4</v>
      </c>
      <c r="V1844">
        <v>2.9275563429109752E-4</v>
      </c>
      <c r="W1844">
        <v>5.2491674432530999E-4</v>
      </c>
      <c r="X1844">
        <v>5.0940527580678463E-4</v>
      </c>
      <c r="Y1844">
        <v>0.211038961038961</v>
      </c>
      <c r="Z1844">
        <v>0.182</v>
      </c>
      <c r="AA1844">
        <v>0</v>
      </c>
      <c r="AB1844">
        <v>0.81799999999999995</v>
      </c>
      <c r="AC1844">
        <v>0.62590000000000001</v>
      </c>
      <c r="AD1844" t="s">
        <v>48</v>
      </c>
      <c r="AE1844" t="s">
        <v>48</v>
      </c>
      <c r="AF1844" t="s">
        <v>48</v>
      </c>
    </row>
    <row r="1845" spans="1:32" hidden="1" outlineLevel="1" x14ac:dyDescent="0.2">
      <c r="A1845" t="s">
        <v>34438</v>
      </c>
      <c r="B1845" t="s">
        <v>34439</v>
      </c>
      <c r="C1845" t="s">
        <v>16444</v>
      </c>
      <c r="D1845" s="3"/>
      <c r="J1845" t="s">
        <v>34440</v>
      </c>
      <c r="K1845" t="s">
        <v>33499</v>
      </c>
      <c r="L1845" t="s">
        <v>1263</v>
      </c>
      <c r="M1845">
        <v>4</v>
      </c>
      <c r="P1845" s="2" t="s">
        <v>34441</v>
      </c>
      <c r="Q1845" t="s">
        <v>10104</v>
      </c>
      <c r="S1845">
        <v>4.1759927989915008E-4</v>
      </c>
      <c r="T1845">
        <v>2.8736824333464028E-6</v>
      </c>
      <c r="U1845">
        <v>1.912007246573921E-5</v>
      </c>
      <c r="V1845">
        <v>3.7631962186424062E-5</v>
      </c>
      <c r="W1845">
        <v>2.4080903676804161E-4</v>
      </c>
      <c r="X1845">
        <v>2.081667116726749E-5</v>
      </c>
      <c r="Y1845">
        <v>0</v>
      </c>
      <c r="Z1845">
        <v>0.128</v>
      </c>
      <c r="AA1845">
        <v>4.9000000000000002E-2</v>
      </c>
      <c r="AB1845">
        <v>0.82299999999999995</v>
      </c>
      <c r="AC1845">
        <v>0.54510000000000003</v>
      </c>
      <c r="AD1845" t="s">
        <v>48</v>
      </c>
      <c r="AE1845" t="s">
        <v>48</v>
      </c>
      <c r="AF1845" t="s">
        <v>48</v>
      </c>
    </row>
    <row r="1846" spans="1:32" hidden="1" outlineLevel="1" x14ac:dyDescent="0.2">
      <c r="A1846" t="s">
        <v>34442</v>
      </c>
      <c r="B1846" t="s">
        <v>34443</v>
      </c>
      <c r="C1846" t="s">
        <v>34444</v>
      </c>
      <c r="D1846" s="3"/>
      <c r="J1846" t="s">
        <v>34445</v>
      </c>
      <c r="K1846" t="s">
        <v>33509</v>
      </c>
      <c r="L1846" t="s">
        <v>1263</v>
      </c>
      <c r="M1846">
        <v>16</v>
      </c>
      <c r="P1846" s="2" t="s">
        <v>34446</v>
      </c>
      <c r="Q1846" t="s">
        <v>47</v>
      </c>
      <c r="S1846">
        <v>5.9383240295574069E-4</v>
      </c>
      <c r="T1846">
        <v>6.5321532929374371E-6</v>
      </c>
      <c r="U1846">
        <v>3.0129664082778621E-5</v>
      </c>
      <c r="V1846">
        <v>5.2194052841514349E-5</v>
      </c>
      <c r="W1846">
        <v>2.1179506438784301E-4</v>
      </c>
      <c r="X1846">
        <v>4.878175604972057E-5</v>
      </c>
      <c r="Y1846">
        <v>-7.0512820512820436E-3</v>
      </c>
      <c r="Z1846">
        <v>0.12</v>
      </c>
      <c r="AA1846">
        <v>0.1</v>
      </c>
      <c r="AB1846">
        <v>0.78</v>
      </c>
      <c r="AC1846">
        <v>0.16550000000000001</v>
      </c>
      <c r="AD1846" t="s">
        <v>48</v>
      </c>
      <c r="AE1846" t="s">
        <v>48</v>
      </c>
      <c r="AF1846" t="s">
        <v>48</v>
      </c>
    </row>
    <row r="1847" spans="1:32" hidden="1" outlineLevel="1" x14ac:dyDescent="0.2">
      <c r="A1847" t="s">
        <v>34447</v>
      </c>
      <c r="B1847" t="s">
        <v>34448</v>
      </c>
      <c r="C1847" t="s">
        <v>34449</v>
      </c>
      <c r="D1847" s="3"/>
      <c r="J1847" t="s">
        <v>34450</v>
      </c>
      <c r="K1847" t="s">
        <v>33527</v>
      </c>
      <c r="L1847" t="s">
        <v>1263</v>
      </c>
      <c r="M1847">
        <v>30</v>
      </c>
      <c r="P1847" s="2" t="s">
        <v>34451</v>
      </c>
      <c r="Q1847" t="s">
        <v>47</v>
      </c>
      <c r="Y1847">
        <v>0</v>
      </c>
      <c r="Z1847" t="s">
        <v>48</v>
      </c>
      <c r="AA1847" t="s">
        <v>48</v>
      </c>
      <c r="AB1847" t="s">
        <v>48</v>
      </c>
      <c r="AC1847" t="s">
        <v>48</v>
      </c>
      <c r="AD1847" t="s">
        <v>48</v>
      </c>
      <c r="AE1847" t="s">
        <v>48</v>
      </c>
      <c r="AF1847" t="s">
        <v>48</v>
      </c>
    </row>
    <row r="1848" spans="1:32" hidden="1" outlineLevel="1" x14ac:dyDescent="0.2">
      <c r="A1848" t="s">
        <v>34452</v>
      </c>
      <c r="B1848" t="s">
        <v>34453</v>
      </c>
      <c r="C1848" t="s">
        <v>22888</v>
      </c>
      <c r="D1848" s="3"/>
      <c r="J1848" t="s">
        <v>34454</v>
      </c>
      <c r="K1848" t="s">
        <v>33542</v>
      </c>
      <c r="L1848" t="s">
        <v>1263</v>
      </c>
      <c r="M1848">
        <v>2</v>
      </c>
      <c r="P1848" s="2" t="s">
        <v>34455</v>
      </c>
      <c r="Q1848" t="s">
        <v>47</v>
      </c>
      <c r="S1848">
        <v>4.2069675400853157E-3</v>
      </c>
      <c r="T1848">
        <v>6.4678933995310217E-5</v>
      </c>
      <c r="U1848">
        <v>6.7544890043791384E-5</v>
      </c>
      <c r="V1848">
        <v>2.2781302686780691E-3</v>
      </c>
      <c r="W1848">
        <v>7.9166615614667535E-4</v>
      </c>
      <c r="X1848">
        <v>2.7954363031312818E-4</v>
      </c>
      <c r="Y1848">
        <v>-0.25</v>
      </c>
      <c r="Z1848">
        <v>0</v>
      </c>
      <c r="AA1848">
        <v>0.21</v>
      </c>
      <c r="AB1848">
        <v>0.79</v>
      </c>
      <c r="AC1848">
        <v>-0.68400000000000005</v>
      </c>
      <c r="AD1848" t="s">
        <v>48</v>
      </c>
      <c r="AE1848" t="s">
        <v>48</v>
      </c>
      <c r="AF1848" t="s">
        <v>48</v>
      </c>
    </row>
    <row r="1849" spans="1:32" hidden="1" outlineLevel="1" x14ac:dyDescent="0.2">
      <c r="A1849" t="s">
        <v>34456</v>
      </c>
      <c r="B1849" t="s">
        <v>34457</v>
      </c>
      <c r="C1849" t="s">
        <v>14990</v>
      </c>
      <c r="D1849" s="3"/>
      <c r="J1849" t="s">
        <v>34458</v>
      </c>
      <c r="K1849" t="s">
        <v>33551</v>
      </c>
      <c r="L1849" t="s">
        <v>1263</v>
      </c>
      <c r="M1849">
        <v>1</v>
      </c>
      <c r="P1849" s="2" t="s">
        <v>34459</v>
      </c>
      <c r="Q1849" t="s">
        <v>47</v>
      </c>
      <c r="S1849">
        <v>6.4882542937994003E-4</v>
      </c>
      <c r="T1849">
        <v>3.7971806250425288E-6</v>
      </c>
      <c r="U1849">
        <v>2.274244980071671E-5</v>
      </c>
      <c r="V1849">
        <v>6.2399405578617007E-5</v>
      </c>
      <c r="W1849">
        <v>2.572474186308682E-4</v>
      </c>
      <c r="X1849">
        <v>3.9169630326796323E-5</v>
      </c>
      <c r="Y1849">
        <v>0.125</v>
      </c>
      <c r="Z1849">
        <v>0.157</v>
      </c>
      <c r="AA1849">
        <v>0</v>
      </c>
      <c r="AB1849">
        <v>0.84299999999999997</v>
      </c>
      <c r="AC1849">
        <v>0.4753</v>
      </c>
      <c r="AD1849" t="s">
        <v>48</v>
      </c>
      <c r="AE1849" t="s">
        <v>48</v>
      </c>
      <c r="AF1849" t="s">
        <v>48</v>
      </c>
    </row>
    <row r="1850" spans="1:32" hidden="1" outlineLevel="1" x14ac:dyDescent="0.2">
      <c r="A1850" t="s">
        <v>34460</v>
      </c>
      <c r="B1850" t="s">
        <v>34461</v>
      </c>
      <c r="C1850" t="s">
        <v>12241</v>
      </c>
      <c r="D1850" s="3"/>
      <c r="J1850" t="s">
        <v>34462</v>
      </c>
      <c r="K1850" t="s">
        <v>33551</v>
      </c>
      <c r="L1850" t="s">
        <v>1263</v>
      </c>
      <c r="M1850">
        <v>1</v>
      </c>
      <c r="P1850" s="2" t="s">
        <v>34463</v>
      </c>
      <c r="Q1850" t="s">
        <v>12244</v>
      </c>
      <c r="S1850">
        <v>2.8999740607105201E-4</v>
      </c>
      <c r="T1850">
        <v>2.5385379558429122E-6</v>
      </c>
      <c r="U1850">
        <v>1.8476937839295718E-5</v>
      </c>
      <c r="V1850">
        <v>5.5820739362388849E-5</v>
      </c>
      <c r="W1850">
        <v>1.199423495563678E-4</v>
      </c>
      <c r="X1850">
        <v>2.194620537920855E-5</v>
      </c>
      <c r="Y1850">
        <v>0.4</v>
      </c>
      <c r="Z1850">
        <v>0.57099999999999995</v>
      </c>
      <c r="AA1850">
        <v>0</v>
      </c>
      <c r="AB1850">
        <v>0.42899999999999999</v>
      </c>
      <c r="AC1850">
        <v>0.45879999999999999</v>
      </c>
      <c r="AD1850" t="s">
        <v>48</v>
      </c>
      <c r="AE1850" t="s">
        <v>48</v>
      </c>
      <c r="AF1850" t="s">
        <v>48</v>
      </c>
    </row>
    <row r="1851" spans="1:32" hidden="1" outlineLevel="1" x14ac:dyDescent="0.2">
      <c r="A1851" t="s">
        <v>34464</v>
      </c>
      <c r="B1851" t="s">
        <v>34465</v>
      </c>
      <c r="C1851" t="s">
        <v>34466</v>
      </c>
      <c r="D1851" s="3"/>
      <c r="J1851" t="s">
        <v>34467</v>
      </c>
      <c r="K1851" t="s">
        <v>33618</v>
      </c>
      <c r="L1851" t="s">
        <v>1263</v>
      </c>
      <c r="M1851">
        <v>3</v>
      </c>
      <c r="P1851" s="2" t="s">
        <v>34468</v>
      </c>
      <c r="Q1851" t="s">
        <v>47</v>
      </c>
      <c r="S1851">
        <v>4.6420752187259501E-4</v>
      </c>
      <c r="T1851">
        <v>2.1278524400258898E-6</v>
      </c>
      <c r="U1851">
        <v>1.9289502233732488E-5</v>
      </c>
      <c r="V1851">
        <v>6.1168291722424328E-5</v>
      </c>
      <c r="W1851">
        <v>1.7825668328441679E-4</v>
      </c>
      <c r="X1851">
        <v>2.756309368123766E-5</v>
      </c>
      <c r="Y1851">
        <v>0.3666666666666667</v>
      </c>
      <c r="Z1851">
        <v>0.33300000000000002</v>
      </c>
      <c r="AA1851">
        <v>3.7999999999999999E-2</v>
      </c>
      <c r="AB1851">
        <v>0.629</v>
      </c>
      <c r="AC1851">
        <v>0.85550000000000004</v>
      </c>
      <c r="AD1851" t="s">
        <v>48</v>
      </c>
      <c r="AE1851" t="s">
        <v>48</v>
      </c>
      <c r="AF1851" t="s">
        <v>48</v>
      </c>
    </row>
    <row r="1852" spans="1:32" hidden="1" outlineLevel="1" x14ac:dyDescent="0.2">
      <c r="A1852" t="s">
        <v>34469</v>
      </c>
      <c r="B1852" t="s">
        <v>34470</v>
      </c>
      <c r="C1852" t="s">
        <v>1767</v>
      </c>
      <c r="D1852" s="3"/>
      <c r="J1852" t="s">
        <v>34471</v>
      </c>
      <c r="K1852" t="s">
        <v>33618</v>
      </c>
      <c r="L1852" t="s">
        <v>1263</v>
      </c>
      <c r="M1852">
        <v>3</v>
      </c>
      <c r="P1852" s="2" t="s">
        <v>34472</v>
      </c>
      <c r="Q1852" t="s">
        <v>10648</v>
      </c>
      <c r="S1852">
        <v>2.888494404032826E-3</v>
      </c>
      <c r="T1852">
        <v>9.5217619673348963E-6</v>
      </c>
      <c r="U1852">
        <v>7.0574023993685842E-5</v>
      </c>
      <c r="V1852">
        <v>9.0151515905745327E-5</v>
      </c>
      <c r="W1852">
        <v>7.2844949318096042E-4</v>
      </c>
      <c r="X1852">
        <v>6.9830892607569695E-4</v>
      </c>
      <c r="Y1852">
        <v>0.1125</v>
      </c>
      <c r="Z1852">
        <v>5.6000000000000001E-2</v>
      </c>
      <c r="AA1852">
        <v>0.112</v>
      </c>
      <c r="AB1852">
        <v>0.83199999999999996</v>
      </c>
      <c r="AC1852">
        <v>-0.45440000000000003</v>
      </c>
      <c r="AD1852" t="s">
        <v>48</v>
      </c>
      <c r="AE1852" t="s">
        <v>48</v>
      </c>
      <c r="AF1852" t="s">
        <v>48</v>
      </c>
    </row>
    <row r="1853" spans="1:32" hidden="1" outlineLevel="1" x14ac:dyDescent="0.2">
      <c r="A1853" t="s">
        <v>34473</v>
      </c>
      <c r="B1853" t="s">
        <v>34474</v>
      </c>
      <c r="C1853" t="s">
        <v>34475</v>
      </c>
      <c r="D1853" s="3"/>
      <c r="J1853" t="s">
        <v>34476</v>
      </c>
      <c r="K1853" t="s">
        <v>33657</v>
      </c>
      <c r="L1853" t="s">
        <v>1263</v>
      </c>
      <c r="M1853">
        <v>2</v>
      </c>
      <c r="P1853" s="2" t="s">
        <v>34477</v>
      </c>
      <c r="Q1853" t="s">
        <v>47</v>
      </c>
      <c r="S1853">
        <v>3.5015807952731848E-4</v>
      </c>
      <c r="T1853">
        <v>4.7888333938317373E-6</v>
      </c>
      <c r="U1853">
        <v>2.4632088752696291E-5</v>
      </c>
      <c r="V1853">
        <v>4.1260453144786879E-5</v>
      </c>
      <c r="W1853">
        <v>1.588501036167145E-4</v>
      </c>
      <c r="X1853">
        <v>3.275966810178943E-5</v>
      </c>
      <c r="Y1853">
        <v>0.27800000000000008</v>
      </c>
      <c r="Z1853">
        <v>0.13500000000000001</v>
      </c>
      <c r="AA1853">
        <v>6.2E-2</v>
      </c>
      <c r="AB1853">
        <v>0.80300000000000005</v>
      </c>
      <c r="AC1853">
        <v>0.90310000000000001</v>
      </c>
      <c r="AD1853" t="s">
        <v>48</v>
      </c>
      <c r="AE1853" t="s">
        <v>48</v>
      </c>
      <c r="AF1853" t="s">
        <v>48</v>
      </c>
    </row>
    <row r="1854" spans="1:32" hidden="1" outlineLevel="1" x14ac:dyDescent="0.2">
      <c r="A1854" t="s">
        <v>34478</v>
      </c>
      <c r="B1854" t="s">
        <v>34479</v>
      </c>
      <c r="C1854" t="s">
        <v>34480</v>
      </c>
      <c r="D1854" s="3"/>
      <c r="J1854" t="s">
        <v>34481</v>
      </c>
      <c r="K1854" t="s">
        <v>33799</v>
      </c>
      <c r="L1854" t="s">
        <v>1263</v>
      </c>
      <c r="M1854">
        <v>193</v>
      </c>
      <c r="P1854" s="2" t="s">
        <v>34482</v>
      </c>
      <c r="Q1854" t="s">
        <v>47</v>
      </c>
      <c r="S1854">
        <v>0.94731009006500244</v>
      </c>
      <c r="T1854">
        <v>3.4631829475983977E-4</v>
      </c>
      <c r="U1854">
        <v>0.83664238452911377</v>
      </c>
      <c r="V1854">
        <v>8.2348519936203957E-3</v>
      </c>
      <c r="W1854">
        <v>0.63077288866043091</v>
      </c>
      <c r="X1854">
        <v>2.4860247503966089E-3</v>
      </c>
      <c r="Y1854">
        <v>4.3025030525030532E-2</v>
      </c>
      <c r="Z1854">
        <v>0.113</v>
      </c>
      <c r="AA1854">
        <v>0.27600000000000002</v>
      </c>
      <c r="AB1854">
        <v>0.61099999999999999</v>
      </c>
      <c r="AC1854">
        <v>-0.98129999999999995</v>
      </c>
      <c r="AD1854" t="s">
        <v>48</v>
      </c>
      <c r="AE1854" t="s">
        <v>48</v>
      </c>
      <c r="AF1854" t="s">
        <v>48</v>
      </c>
    </row>
    <row r="1855" spans="1:32" hidden="1" outlineLevel="1" x14ac:dyDescent="0.2">
      <c r="A1855" t="s">
        <v>34483</v>
      </c>
      <c r="B1855" t="s">
        <v>34484</v>
      </c>
      <c r="C1855" t="s">
        <v>34485</v>
      </c>
      <c r="D1855" s="3"/>
      <c r="J1855" t="s">
        <v>34486</v>
      </c>
      <c r="K1855" t="s">
        <v>33799</v>
      </c>
      <c r="L1855" t="s">
        <v>1263</v>
      </c>
      <c r="M1855">
        <v>10</v>
      </c>
      <c r="P1855" s="2" t="s">
        <v>34487</v>
      </c>
      <c r="Q1855" t="s">
        <v>10060</v>
      </c>
      <c r="S1855">
        <v>1.475219335407019E-2</v>
      </c>
      <c r="T1855">
        <v>1.0534976354392709E-5</v>
      </c>
      <c r="U1855">
        <v>5.9021689230576158E-4</v>
      </c>
      <c r="V1855">
        <v>4.7026466927491128E-4</v>
      </c>
      <c r="W1855">
        <v>5.6866402737796307E-3</v>
      </c>
      <c r="X1855">
        <v>3.5253638634458179E-4</v>
      </c>
      <c r="Y1855">
        <v>-3.7499999999999999E-2</v>
      </c>
      <c r="Z1855">
        <v>0.13400000000000001</v>
      </c>
      <c r="AA1855">
        <v>9.0999999999999998E-2</v>
      </c>
      <c r="AB1855">
        <v>0.77500000000000002</v>
      </c>
      <c r="AC1855">
        <v>0.1343</v>
      </c>
      <c r="AD1855" t="s">
        <v>48</v>
      </c>
      <c r="AE1855" t="s">
        <v>48</v>
      </c>
      <c r="AF1855" t="s">
        <v>48</v>
      </c>
    </row>
    <row r="1856" spans="1:32" hidden="1" outlineLevel="1" x14ac:dyDescent="0.2">
      <c r="A1856" t="s">
        <v>34488</v>
      </c>
      <c r="B1856" t="s">
        <v>34489</v>
      </c>
      <c r="C1856" t="s">
        <v>28060</v>
      </c>
      <c r="D1856" s="3"/>
      <c r="J1856" t="s">
        <v>34490</v>
      </c>
      <c r="K1856" t="s">
        <v>33799</v>
      </c>
      <c r="L1856" t="s">
        <v>1263</v>
      </c>
      <c r="M1856">
        <v>57</v>
      </c>
      <c r="P1856" s="2" t="s">
        <v>34491</v>
      </c>
      <c r="Q1856" t="s">
        <v>47</v>
      </c>
      <c r="S1856">
        <v>5.2218865603208542E-3</v>
      </c>
      <c r="T1856">
        <v>8.9771247075987048E-6</v>
      </c>
      <c r="U1856">
        <v>1.3894130825065079E-4</v>
      </c>
      <c r="V1856">
        <v>1.444286172045395E-4</v>
      </c>
      <c r="W1856">
        <v>2.2029820829629898E-3</v>
      </c>
      <c r="X1856">
        <v>2.7414347277954221E-4</v>
      </c>
      <c r="Y1856">
        <v>8.3333333333333356E-2</v>
      </c>
      <c r="Z1856">
        <v>0.185</v>
      </c>
      <c r="AA1856">
        <v>0.17299999999999999</v>
      </c>
      <c r="AB1856">
        <v>0.64300000000000002</v>
      </c>
      <c r="AC1856">
        <v>-0.1027</v>
      </c>
      <c r="AD1856" t="s">
        <v>48</v>
      </c>
      <c r="AE1856" t="s">
        <v>48</v>
      </c>
      <c r="AF1856" t="s">
        <v>48</v>
      </c>
    </row>
    <row r="1857" spans="1:32" hidden="1" outlineLevel="1" x14ac:dyDescent="0.2">
      <c r="A1857" t="s">
        <v>34492</v>
      </c>
      <c r="B1857" t="s">
        <v>34493</v>
      </c>
      <c r="C1857" t="s">
        <v>34494</v>
      </c>
      <c r="D1857" s="3"/>
      <c r="J1857" t="s">
        <v>34495</v>
      </c>
      <c r="K1857" t="s">
        <v>33799</v>
      </c>
      <c r="L1857" t="s">
        <v>1263</v>
      </c>
      <c r="M1857">
        <v>0</v>
      </c>
      <c r="P1857" s="2" t="s">
        <v>34496</v>
      </c>
      <c r="Q1857" t="s">
        <v>47</v>
      </c>
      <c r="S1857">
        <v>5.3528667194768786E-4</v>
      </c>
      <c r="T1857">
        <v>1.643929635974928E-6</v>
      </c>
      <c r="U1857">
        <v>1.7886915884446349E-5</v>
      </c>
      <c r="V1857">
        <v>5.3278017730917782E-5</v>
      </c>
      <c r="W1857">
        <v>3.2641927828080952E-4</v>
      </c>
      <c r="X1857">
        <v>1.536163654236589E-5</v>
      </c>
      <c r="Y1857">
        <v>0.3</v>
      </c>
      <c r="Z1857">
        <v>0.29899999999999999</v>
      </c>
      <c r="AA1857">
        <v>0</v>
      </c>
      <c r="AB1857">
        <v>0.70099999999999996</v>
      </c>
      <c r="AC1857">
        <v>0.7964</v>
      </c>
      <c r="AD1857" t="s">
        <v>48</v>
      </c>
      <c r="AE1857" t="s">
        <v>48</v>
      </c>
      <c r="AF1857" t="s">
        <v>48</v>
      </c>
    </row>
    <row r="1858" spans="1:32" hidden="1" outlineLevel="1" x14ac:dyDescent="0.2">
      <c r="A1858" t="s">
        <v>34497</v>
      </c>
      <c r="B1858" t="s">
        <v>34498</v>
      </c>
      <c r="C1858" t="s">
        <v>34499</v>
      </c>
      <c r="D1858" s="3"/>
      <c r="J1858" t="s">
        <v>34500</v>
      </c>
      <c r="K1858" t="s">
        <v>33803</v>
      </c>
      <c r="L1858" t="s">
        <v>1263</v>
      </c>
      <c r="M1858">
        <v>47</v>
      </c>
      <c r="P1858" s="2" t="s">
        <v>34501</v>
      </c>
      <c r="Q1858" t="s">
        <v>47</v>
      </c>
      <c r="S1858">
        <v>6.1185529921203852E-4</v>
      </c>
      <c r="T1858">
        <v>5.6365206546615809E-6</v>
      </c>
      <c r="U1858">
        <v>4.3326435843482607E-5</v>
      </c>
      <c r="V1858">
        <v>8.7398169853258878E-5</v>
      </c>
      <c r="W1858">
        <v>2.1288673451635989E-4</v>
      </c>
      <c r="X1858">
        <v>1.4489705790765581E-4</v>
      </c>
      <c r="Y1858">
        <v>0.15</v>
      </c>
      <c r="Z1858">
        <v>0</v>
      </c>
      <c r="AA1858">
        <v>5.5E-2</v>
      </c>
      <c r="AB1858">
        <v>0.94499999999999995</v>
      </c>
      <c r="AC1858">
        <v>-5.7200000000000001E-2</v>
      </c>
      <c r="AD1858" t="s">
        <v>48</v>
      </c>
      <c r="AE1858" t="s">
        <v>48</v>
      </c>
      <c r="AF1858" t="s">
        <v>48</v>
      </c>
    </row>
    <row r="1859" spans="1:32" hidden="1" outlineLevel="1" x14ac:dyDescent="0.2">
      <c r="A1859" t="s">
        <v>34502</v>
      </c>
      <c r="B1859" t="s">
        <v>34503</v>
      </c>
      <c r="C1859" t="s">
        <v>33996</v>
      </c>
      <c r="D1859" s="3"/>
      <c r="J1859" t="s">
        <v>34504</v>
      </c>
      <c r="K1859" t="s">
        <v>33831</v>
      </c>
      <c r="L1859" t="s">
        <v>1263</v>
      </c>
      <c r="M1859">
        <v>382</v>
      </c>
      <c r="P1859" s="2" t="s">
        <v>34505</v>
      </c>
      <c r="Q1859" t="s">
        <v>47</v>
      </c>
      <c r="S1859">
        <v>5.4138607811182737E-4</v>
      </c>
      <c r="T1859">
        <v>1.9245890143793081E-6</v>
      </c>
      <c r="U1859">
        <v>2.5179995645885359E-5</v>
      </c>
      <c r="V1859">
        <v>7.1677532105240971E-5</v>
      </c>
      <c r="W1859">
        <v>2.2400078887585551E-4</v>
      </c>
      <c r="X1859">
        <v>2.5826022465480492E-5</v>
      </c>
      <c r="Y1859">
        <v>-0.5</v>
      </c>
      <c r="Z1859">
        <v>0.20499999999999999</v>
      </c>
      <c r="AA1859">
        <v>9.9000000000000005E-2</v>
      </c>
      <c r="AB1859">
        <v>0.69599999999999995</v>
      </c>
      <c r="AC1859">
        <v>0.44040000000000001</v>
      </c>
      <c r="AD1859" t="s">
        <v>48</v>
      </c>
      <c r="AE1859" t="s">
        <v>48</v>
      </c>
      <c r="AF1859" t="s">
        <v>48</v>
      </c>
    </row>
    <row r="1860" spans="1:32" hidden="1" outlineLevel="1" x14ac:dyDescent="0.2">
      <c r="A1860" t="s">
        <v>34506</v>
      </c>
      <c r="B1860" t="s">
        <v>34507</v>
      </c>
      <c r="C1860" t="s">
        <v>34508</v>
      </c>
      <c r="D1860" s="3"/>
      <c r="J1860" t="s">
        <v>34509</v>
      </c>
      <c r="K1860" t="s">
        <v>33831</v>
      </c>
      <c r="L1860" t="s">
        <v>1263</v>
      </c>
      <c r="M1860">
        <v>5</v>
      </c>
      <c r="P1860" s="2" t="s">
        <v>34510</v>
      </c>
      <c r="Q1860" t="s">
        <v>47</v>
      </c>
      <c r="S1860">
        <v>2.8067032690159982E-4</v>
      </c>
      <c r="T1860">
        <v>2.4825628770486219E-6</v>
      </c>
      <c r="U1860">
        <v>1.6009937098715451E-5</v>
      </c>
      <c r="V1860">
        <v>4.5665383368032053E-5</v>
      </c>
      <c r="W1860">
        <v>1.295564434258267E-4</v>
      </c>
      <c r="X1860">
        <v>2.542236325098202E-5</v>
      </c>
      <c r="Y1860">
        <v>-4.1666666666666657E-2</v>
      </c>
      <c r="Z1860">
        <v>0</v>
      </c>
      <c r="AA1860">
        <v>0</v>
      </c>
      <c r="AB1860">
        <v>1</v>
      </c>
      <c r="AC1860">
        <v>0</v>
      </c>
      <c r="AD1860" t="s">
        <v>48</v>
      </c>
      <c r="AE1860" t="s">
        <v>48</v>
      </c>
      <c r="AF1860" t="s">
        <v>48</v>
      </c>
    </row>
    <row r="1861" spans="1:32" hidden="1" outlineLevel="1" x14ac:dyDescent="0.2">
      <c r="A1861" t="s">
        <v>34511</v>
      </c>
      <c r="B1861" t="s">
        <v>34512</v>
      </c>
      <c r="C1861" t="s">
        <v>34513</v>
      </c>
      <c r="D1861" s="3"/>
      <c r="J1861" t="s">
        <v>34514</v>
      </c>
      <c r="K1861" t="s">
        <v>33831</v>
      </c>
      <c r="L1861" t="s">
        <v>1263</v>
      </c>
      <c r="M1861">
        <v>3</v>
      </c>
      <c r="P1861" s="2" t="s">
        <v>34515</v>
      </c>
      <c r="Q1861" t="s">
        <v>47</v>
      </c>
      <c r="S1861">
        <v>8.3413952961564064E-4</v>
      </c>
      <c r="T1861">
        <v>5.9565427363850176E-6</v>
      </c>
      <c r="U1861">
        <v>6.824438605690375E-5</v>
      </c>
      <c r="V1861">
        <v>1.5572956181131301E-4</v>
      </c>
      <c r="W1861">
        <v>2.2886929218657309E-4</v>
      </c>
      <c r="X1861">
        <v>1.4194958203006541E-4</v>
      </c>
      <c r="Y1861">
        <v>0</v>
      </c>
      <c r="Z1861">
        <v>0</v>
      </c>
      <c r="AA1861">
        <v>0</v>
      </c>
      <c r="AB1861">
        <v>1</v>
      </c>
      <c r="AC1861">
        <v>0</v>
      </c>
      <c r="AD1861" t="s">
        <v>48</v>
      </c>
      <c r="AE1861" t="s">
        <v>48</v>
      </c>
      <c r="AF1861" t="s">
        <v>48</v>
      </c>
    </row>
    <row r="1862" spans="1:32" hidden="1" outlineLevel="1" x14ac:dyDescent="0.2">
      <c r="A1862" t="s">
        <v>34516</v>
      </c>
      <c r="B1862" t="s">
        <v>34517</v>
      </c>
      <c r="C1862" t="s">
        <v>34518</v>
      </c>
      <c r="D1862" s="3"/>
      <c r="J1862" t="s">
        <v>34519</v>
      </c>
      <c r="K1862" t="s">
        <v>33831</v>
      </c>
      <c r="L1862" t="s">
        <v>1263</v>
      </c>
      <c r="M1862">
        <v>3</v>
      </c>
      <c r="P1862" s="2" t="s">
        <v>34520</v>
      </c>
      <c r="Q1862" t="s">
        <v>47</v>
      </c>
      <c r="S1862">
        <v>0.71355229616165161</v>
      </c>
      <c r="T1862">
        <v>1.531323650851846E-4</v>
      </c>
      <c r="U1862">
        <v>0.36038950085639948</v>
      </c>
      <c r="V1862">
        <v>1.858420297503471E-2</v>
      </c>
      <c r="W1862">
        <v>8.7753333151340485E-2</v>
      </c>
      <c r="X1862">
        <v>8.9588277041912079E-3</v>
      </c>
      <c r="Y1862">
        <v>-0.46666666666666667</v>
      </c>
      <c r="Z1862">
        <v>4.3999999999999997E-2</v>
      </c>
      <c r="AA1862">
        <v>5.3999999999999999E-2</v>
      </c>
      <c r="AB1862">
        <v>0.90100000000000002</v>
      </c>
      <c r="AC1862">
        <v>-0.1091</v>
      </c>
      <c r="AD1862" t="s">
        <v>48</v>
      </c>
      <c r="AE1862" t="s">
        <v>48</v>
      </c>
      <c r="AF1862" t="s">
        <v>48</v>
      </c>
    </row>
    <row r="1863" spans="1:32" hidden="1" outlineLevel="1" x14ac:dyDescent="0.2">
      <c r="A1863" t="s">
        <v>34521</v>
      </c>
      <c r="B1863" t="s">
        <v>34522</v>
      </c>
      <c r="C1863" t="s">
        <v>34523</v>
      </c>
      <c r="D1863" s="3"/>
      <c r="J1863" t="s">
        <v>34524</v>
      </c>
      <c r="K1863" t="s">
        <v>33831</v>
      </c>
      <c r="L1863" t="s">
        <v>1263</v>
      </c>
      <c r="M1863">
        <v>2</v>
      </c>
      <c r="P1863" s="2" t="s">
        <v>34525</v>
      </c>
      <c r="Q1863" t="s">
        <v>10060</v>
      </c>
      <c r="S1863">
        <v>0.98299580812454224</v>
      </c>
      <c r="T1863">
        <v>5.6611333275213838E-4</v>
      </c>
      <c r="U1863">
        <v>0.88390123844146729</v>
      </c>
      <c r="V1863">
        <v>2.3531261831521991E-2</v>
      </c>
      <c r="W1863">
        <v>0.89619278907775879</v>
      </c>
      <c r="X1863">
        <v>3.270096611231565E-3</v>
      </c>
      <c r="Y1863">
        <v>-8.3333333333333329E-2</v>
      </c>
      <c r="Z1863">
        <v>0</v>
      </c>
      <c r="AA1863">
        <v>0.28599999999999998</v>
      </c>
      <c r="AB1863">
        <v>0.71399999999999997</v>
      </c>
      <c r="AC1863">
        <v>-0.55740000000000001</v>
      </c>
      <c r="AD1863" t="s">
        <v>48</v>
      </c>
      <c r="AE1863" t="s">
        <v>48</v>
      </c>
      <c r="AF1863" t="s">
        <v>48</v>
      </c>
    </row>
    <row r="1864" spans="1:32" hidden="1" outlineLevel="1" x14ac:dyDescent="0.2">
      <c r="A1864" t="s">
        <v>34526</v>
      </c>
      <c r="B1864" t="s">
        <v>34527</v>
      </c>
      <c r="C1864" t="s">
        <v>34528</v>
      </c>
      <c r="D1864" s="3"/>
      <c r="J1864" t="s">
        <v>34529</v>
      </c>
      <c r="K1864" t="s">
        <v>33831</v>
      </c>
      <c r="L1864" t="s">
        <v>1263</v>
      </c>
      <c r="M1864">
        <v>2</v>
      </c>
      <c r="P1864" s="2" t="s">
        <v>34530</v>
      </c>
      <c r="Q1864" t="s">
        <v>47</v>
      </c>
      <c r="S1864">
        <v>0.71782726049423218</v>
      </c>
      <c r="T1864">
        <v>5.8762208936968818E-5</v>
      </c>
      <c r="U1864">
        <v>0.5614890456199646</v>
      </c>
      <c r="V1864">
        <v>5.5582760833203793E-3</v>
      </c>
      <c r="W1864">
        <v>0.15125945210456851</v>
      </c>
      <c r="X1864">
        <v>1.223901635967195E-3</v>
      </c>
      <c r="Y1864">
        <v>-0.25</v>
      </c>
      <c r="Z1864">
        <v>0</v>
      </c>
      <c r="AA1864">
        <v>0.24199999999999999</v>
      </c>
      <c r="AB1864">
        <v>0.75800000000000001</v>
      </c>
      <c r="AC1864">
        <v>-0.77170000000000005</v>
      </c>
      <c r="AD1864" t="s">
        <v>48</v>
      </c>
      <c r="AE1864" t="s">
        <v>48</v>
      </c>
      <c r="AF1864" t="s">
        <v>48</v>
      </c>
    </row>
    <row r="1865" spans="1:32" hidden="1" outlineLevel="1" x14ac:dyDescent="0.2">
      <c r="A1865" t="s">
        <v>34531</v>
      </c>
      <c r="B1865" t="s">
        <v>34532</v>
      </c>
      <c r="C1865" t="s">
        <v>34533</v>
      </c>
      <c r="D1865" s="3"/>
      <c r="J1865" t="s">
        <v>34534</v>
      </c>
      <c r="K1865" t="s">
        <v>33831</v>
      </c>
      <c r="L1865" t="s">
        <v>1263</v>
      </c>
      <c r="M1865">
        <v>0</v>
      </c>
      <c r="P1865" s="2" t="s">
        <v>34535</v>
      </c>
      <c r="Q1865" t="s">
        <v>47</v>
      </c>
      <c r="S1865">
        <v>3.5372105776332319E-4</v>
      </c>
      <c r="T1865">
        <v>2.2565097879123641E-6</v>
      </c>
      <c r="U1865">
        <v>1.669159792072605E-5</v>
      </c>
      <c r="V1865">
        <v>4.5092259824741632E-5</v>
      </c>
      <c r="W1865">
        <v>1.688872143859044E-4</v>
      </c>
      <c r="X1865">
        <v>2.865080386982299E-5</v>
      </c>
      <c r="Y1865">
        <v>0</v>
      </c>
      <c r="Z1865">
        <v>0</v>
      </c>
      <c r="AA1865">
        <v>0</v>
      </c>
      <c r="AB1865">
        <v>1</v>
      </c>
      <c r="AC1865">
        <v>0</v>
      </c>
      <c r="AD1865" t="s">
        <v>48</v>
      </c>
      <c r="AE1865" t="s">
        <v>48</v>
      </c>
      <c r="AF1865" t="s">
        <v>48</v>
      </c>
    </row>
    <row r="1866" spans="1:32" hidden="1" outlineLevel="1" x14ac:dyDescent="0.2">
      <c r="A1866" t="s">
        <v>34536</v>
      </c>
      <c r="B1866" t="s">
        <v>34537</v>
      </c>
      <c r="C1866" t="s">
        <v>25464</v>
      </c>
      <c r="D1866" s="3"/>
      <c r="J1866" t="s">
        <v>34538</v>
      </c>
      <c r="K1866" t="s">
        <v>33856</v>
      </c>
      <c r="L1866" t="s">
        <v>1263</v>
      </c>
      <c r="M1866">
        <v>74</v>
      </c>
      <c r="P1866" s="2" t="s">
        <v>34539</v>
      </c>
      <c r="Q1866" t="s">
        <v>47</v>
      </c>
      <c r="S1866">
        <v>1.601159572601318E-2</v>
      </c>
      <c r="T1866">
        <v>1.20930753837456E-5</v>
      </c>
      <c r="U1866">
        <v>1.840351615101099E-4</v>
      </c>
      <c r="V1866">
        <v>1.1259076418355109E-3</v>
      </c>
      <c r="W1866">
        <v>3.031960222870111E-3</v>
      </c>
      <c r="X1866">
        <v>8.548988844268024E-4</v>
      </c>
      <c r="Y1866">
        <v>0.23749999999999999</v>
      </c>
      <c r="Z1866">
        <v>4.5999999999999999E-2</v>
      </c>
      <c r="AA1866">
        <v>9.1999999999999998E-2</v>
      </c>
      <c r="AB1866">
        <v>0.86199999999999999</v>
      </c>
      <c r="AC1866">
        <v>-0.37980000000000003</v>
      </c>
      <c r="AD1866" t="s">
        <v>48</v>
      </c>
      <c r="AE1866" t="s">
        <v>48</v>
      </c>
      <c r="AF1866" t="s">
        <v>48</v>
      </c>
    </row>
    <row r="1867" spans="1:32" hidden="1" outlineLevel="1" x14ac:dyDescent="0.2">
      <c r="A1867" t="s">
        <v>34540</v>
      </c>
      <c r="B1867" t="s">
        <v>32833</v>
      </c>
      <c r="C1867" t="s">
        <v>34541</v>
      </c>
      <c r="D1867" s="3"/>
      <c r="J1867" t="s">
        <v>34542</v>
      </c>
      <c r="K1867" t="s">
        <v>33856</v>
      </c>
      <c r="L1867" t="s">
        <v>1263</v>
      </c>
      <c r="M1867">
        <v>4</v>
      </c>
      <c r="P1867" s="2" t="s">
        <v>34543</v>
      </c>
      <c r="Q1867" t="s">
        <v>24466</v>
      </c>
      <c r="S1867">
        <v>5.7900021784007549E-4</v>
      </c>
      <c r="T1867">
        <v>3.2710481718822848E-6</v>
      </c>
      <c r="U1867">
        <v>1.9933828298235309E-5</v>
      </c>
      <c r="V1867">
        <v>7.9061857832130045E-5</v>
      </c>
      <c r="W1867">
        <v>2.4769271840341389E-4</v>
      </c>
      <c r="X1867">
        <v>2.5931451091310009E-5</v>
      </c>
      <c r="Y1867">
        <v>-0.25</v>
      </c>
      <c r="Z1867">
        <v>0</v>
      </c>
      <c r="AA1867">
        <v>0.154</v>
      </c>
      <c r="AB1867">
        <v>0.84599999999999997</v>
      </c>
      <c r="AC1867">
        <v>-0.47670000000000001</v>
      </c>
      <c r="AD1867" t="s">
        <v>48</v>
      </c>
      <c r="AE1867" t="s">
        <v>48</v>
      </c>
      <c r="AF1867" t="s">
        <v>48</v>
      </c>
    </row>
    <row r="1868" spans="1:32" hidden="1" outlineLevel="1" x14ac:dyDescent="0.2">
      <c r="A1868" t="s">
        <v>34544</v>
      </c>
      <c r="B1868" t="s">
        <v>34545</v>
      </c>
      <c r="C1868" t="s">
        <v>34546</v>
      </c>
      <c r="D1868" s="3"/>
      <c r="J1868" t="s">
        <v>34547</v>
      </c>
      <c r="K1868" t="s">
        <v>33856</v>
      </c>
      <c r="L1868" t="s">
        <v>1263</v>
      </c>
      <c r="M1868">
        <v>1</v>
      </c>
      <c r="P1868" s="2" t="s">
        <v>34548</v>
      </c>
      <c r="Q1868" t="s">
        <v>47</v>
      </c>
      <c r="S1868">
        <v>6.2071508727967739E-4</v>
      </c>
      <c r="T1868">
        <v>2.0067695913894572E-6</v>
      </c>
      <c r="U1868">
        <v>2.1598159946734089E-5</v>
      </c>
      <c r="V1868">
        <v>6.9039822847116739E-5</v>
      </c>
      <c r="W1868">
        <v>2.5268396711908281E-4</v>
      </c>
      <c r="X1868">
        <v>4.5149572542868548E-5</v>
      </c>
      <c r="Y1868">
        <v>0</v>
      </c>
      <c r="Z1868">
        <v>0.29599999999999999</v>
      </c>
      <c r="AA1868">
        <v>0</v>
      </c>
      <c r="AB1868">
        <v>0.70399999999999996</v>
      </c>
      <c r="AC1868">
        <v>0.2732</v>
      </c>
      <c r="AD1868" t="s">
        <v>48</v>
      </c>
      <c r="AE1868" t="s">
        <v>48</v>
      </c>
      <c r="AF1868" t="s">
        <v>48</v>
      </c>
    </row>
    <row r="1869" spans="1:32" hidden="1" outlineLevel="1" x14ac:dyDescent="0.2">
      <c r="A1869" t="s">
        <v>34549</v>
      </c>
      <c r="B1869" t="s">
        <v>34550</v>
      </c>
      <c r="C1869" t="s">
        <v>34551</v>
      </c>
      <c r="D1869" s="3"/>
      <c r="J1869" t="s">
        <v>34552</v>
      </c>
      <c r="K1869" t="s">
        <v>33860</v>
      </c>
      <c r="L1869" t="s">
        <v>1263</v>
      </c>
      <c r="M1869">
        <v>130</v>
      </c>
      <c r="P1869" s="2" t="s">
        <v>34553</v>
      </c>
      <c r="Q1869" t="s">
        <v>47</v>
      </c>
      <c r="S1869">
        <v>8.435295894742012E-4</v>
      </c>
      <c r="T1869">
        <v>8.4161201812094077E-6</v>
      </c>
      <c r="U1869">
        <v>5.2241754019632942E-5</v>
      </c>
      <c r="V1869">
        <v>6.280787056311965E-5</v>
      </c>
      <c r="W1869">
        <v>3.5472400486469269E-4</v>
      </c>
      <c r="X1869">
        <v>8.9674380433280021E-5</v>
      </c>
      <c r="Y1869">
        <v>0.29166666666666669</v>
      </c>
      <c r="Z1869">
        <v>0.13700000000000001</v>
      </c>
      <c r="AA1869">
        <v>0</v>
      </c>
      <c r="AB1869">
        <v>0.86299999999999999</v>
      </c>
      <c r="AC1869">
        <v>0.73509999999999998</v>
      </c>
      <c r="AD1869" t="s">
        <v>48</v>
      </c>
      <c r="AE1869" t="s">
        <v>48</v>
      </c>
      <c r="AF1869" t="s">
        <v>48</v>
      </c>
    </row>
    <row r="1870" spans="1:32" hidden="1" outlineLevel="1" x14ac:dyDescent="0.2">
      <c r="A1870" t="s">
        <v>34554</v>
      </c>
      <c r="B1870" t="s">
        <v>34555</v>
      </c>
      <c r="C1870" t="s">
        <v>34556</v>
      </c>
      <c r="D1870" s="3"/>
      <c r="J1870" t="s">
        <v>34557</v>
      </c>
      <c r="K1870" t="s">
        <v>33860</v>
      </c>
      <c r="L1870" t="s">
        <v>1263</v>
      </c>
      <c r="M1870">
        <v>8</v>
      </c>
      <c r="P1870" s="2" t="s">
        <v>34558</v>
      </c>
      <c r="Q1870" t="s">
        <v>47</v>
      </c>
      <c r="S1870">
        <v>3.0360260279849172E-4</v>
      </c>
      <c r="T1870">
        <v>4.0238232941192109E-6</v>
      </c>
      <c r="U1870">
        <v>2.1025902242399749E-5</v>
      </c>
      <c r="V1870">
        <v>4.1441053326707333E-5</v>
      </c>
      <c r="W1870">
        <v>1.501726801507175E-4</v>
      </c>
      <c r="X1870">
        <v>2.107219188474119E-5</v>
      </c>
      <c r="Y1870">
        <v>0.17333333333333331</v>
      </c>
      <c r="Z1870">
        <v>4.8000000000000001E-2</v>
      </c>
      <c r="AA1870">
        <v>5.1999999999999998E-2</v>
      </c>
      <c r="AB1870">
        <v>0.9</v>
      </c>
      <c r="AC1870">
        <v>-0.1124</v>
      </c>
      <c r="AD1870" t="s">
        <v>48</v>
      </c>
      <c r="AE1870" t="s">
        <v>48</v>
      </c>
      <c r="AF1870" t="s">
        <v>48</v>
      </c>
    </row>
    <row r="1871" spans="1:32" hidden="1" outlineLevel="1" x14ac:dyDescent="0.2">
      <c r="A1871" t="s">
        <v>34559</v>
      </c>
      <c r="B1871" t="s">
        <v>34560</v>
      </c>
      <c r="C1871" t="s">
        <v>30995</v>
      </c>
      <c r="D1871" s="3"/>
      <c r="J1871" t="s">
        <v>34561</v>
      </c>
      <c r="K1871" t="s">
        <v>33860</v>
      </c>
      <c r="L1871" t="s">
        <v>1263</v>
      </c>
      <c r="M1871">
        <v>9</v>
      </c>
      <c r="P1871" s="2" t="s">
        <v>34562</v>
      </c>
      <c r="Q1871" t="s">
        <v>10258</v>
      </c>
      <c r="S1871">
        <v>2.9425998218357558E-4</v>
      </c>
      <c r="T1871">
        <v>2.7149317247676659E-6</v>
      </c>
      <c r="U1871">
        <v>2.151514854631387E-5</v>
      </c>
      <c r="V1871">
        <v>3.9998489228310057E-5</v>
      </c>
      <c r="W1871">
        <v>1.4415301848202941E-4</v>
      </c>
      <c r="X1871">
        <v>1.7273643607040871E-5</v>
      </c>
      <c r="Y1871">
        <v>0.3666666666666667</v>
      </c>
      <c r="Z1871">
        <v>0.08</v>
      </c>
      <c r="AA1871">
        <v>8.6999999999999994E-2</v>
      </c>
      <c r="AB1871">
        <v>0.83299999999999996</v>
      </c>
      <c r="AC1871">
        <v>-5.16E-2</v>
      </c>
      <c r="AD1871" t="s">
        <v>48</v>
      </c>
      <c r="AE1871" t="s">
        <v>48</v>
      </c>
      <c r="AF1871" t="s">
        <v>48</v>
      </c>
    </row>
    <row r="1872" spans="1:32" hidden="1" outlineLevel="1" x14ac:dyDescent="0.2">
      <c r="A1872" t="s">
        <v>34563</v>
      </c>
      <c r="B1872" t="s">
        <v>34564</v>
      </c>
      <c r="C1872" t="s">
        <v>25029</v>
      </c>
      <c r="D1872" s="3"/>
      <c r="J1872" t="s">
        <v>34565</v>
      </c>
      <c r="K1872" t="s">
        <v>33860</v>
      </c>
      <c r="L1872" t="s">
        <v>1263</v>
      </c>
      <c r="M1872">
        <v>2</v>
      </c>
      <c r="P1872" s="2" t="s">
        <v>34566</v>
      </c>
      <c r="Q1872" t="s">
        <v>10060</v>
      </c>
      <c r="S1872">
        <v>0.74012237787246704</v>
      </c>
      <c r="T1872">
        <v>2.8081260097678751E-5</v>
      </c>
      <c r="U1872">
        <v>8.897407678887248E-4</v>
      </c>
      <c r="V1872">
        <v>1.5560693573206661E-3</v>
      </c>
      <c r="W1872">
        <v>0.67022925615310669</v>
      </c>
      <c r="X1872">
        <v>6.8740354618057609E-4</v>
      </c>
      <c r="Y1872">
        <v>4.7619047619047606E-3</v>
      </c>
      <c r="Z1872">
        <v>0.152</v>
      </c>
      <c r="AA1872">
        <v>0.13900000000000001</v>
      </c>
      <c r="AB1872">
        <v>0.70799999999999996</v>
      </c>
      <c r="AC1872">
        <v>2.58E-2</v>
      </c>
      <c r="AD1872" t="s">
        <v>48</v>
      </c>
      <c r="AE1872" t="s">
        <v>48</v>
      </c>
      <c r="AF1872" t="s">
        <v>48</v>
      </c>
    </row>
    <row r="1873" spans="1:32" hidden="1" outlineLevel="1" x14ac:dyDescent="0.2">
      <c r="A1873" t="s">
        <v>34567</v>
      </c>
      <c r="B1873" t="s">
        <v>34568</v>
      </c>
      <c r="C1873" t="s">
        <v>30500</v>
      </c>
      <c r="D1873" s="3"/>
      <c r="J1873" t="s">
        <v>34569</v>
      </c>
      <c r="K1873" t="s">
        <v>33869</v>
      </c>
      <c r="L1873" t="s">
        <v>1263</v>
      </c>
      <c r="M1873">
        <v>3</v>
      </c>
      <c r="P1873" s="2" t="s">
        <v>34570</v>
      </c>
      <c r="Q1873" t="s">
        <v>10098</v>
      </c>
      <c r="S1873">
        <v>2.6891939342021942E-4</v>
      </c>
      <c r="T1873">
        <v>2.5550489226588979E-6</v>
      </c>
      <c r="U1873">
        <v>1.7402047888026569E-5</v>
      </c>
      <c r="V1873">
        <v>5.5437409173464403E-5</v>
      </c>
      <c r="W1873">
        <v>1.16243892989587E-4</v>
      </c>
      <c r="X1873">
        <v>2.2557424017577429E-5</v>
      </c>
      <c r="Y1873">
        <v>8.3333333333333329E-2</v>
      </c>
      <c r="Z1873">
        <v>0</v>
      </c>
      <c r="AA1873">
        <v>0</v>
      </c>
      <c r="AB1873">
        <v>1</v>
      </c>
      <c r="AC1873">
        <v>0</v>
      </c>
      <c r="AD1873" t="s">
        <v>48</v>
      </c>
      <c r="AE1873" t="s">
        <v>48</v>
      </c>
      <c r="AF1873" t="s">
        <v>48</v>
      </c>
    </row>
    <row r="1874" spans="1:32" hidden="1" outlineLevel="1" x14ac:dyDescent="0.2">
      <c r="A1874" t="s">
        <v>34571</v>
      </c>
      <c r="B1874" t="s">
        <v>34572</v>
      </c>
      <c r="C1874" t="s">
        <v>34573</v>
      </c>
      <c r="D1874" s="3"/>
      <c r="J1874" t="s">
        <v>34574</v>
      </c>
      <c r="K1874" t="s">
        <v>33869</v>
      </c>
      <c r="L1874" t="s">
        <v>1263</v>
      </c>
      <c r="M1874">
        <v>-1</v>
      </c>
      <c r="P1874" s="2" t="s">
        <v>34575</v>
      </c>
      <c r="Q1874" t="s">
        <v>47</v>
      </c>
      <c r="S1874">
        <v>3.7126354873180389E-3</v>
      </c>
      <c r="T1874">
        <v>5.5048599278961774E-6</v>
      </c>
      <c r="U1874">
        <v>5.1588362111942843E-5</v>
      </c>
      <c r="V1874">
        <v>1.991153403650969E-4</v>
      </c>
      <c r="W1874">
        <v>6.2526209512725472E-4</v>
      </c>
      <c r="X1874">
        <v>1.909810467623174E-3</v>
      </c>
      <c r="Y1874">
        <v>0</v>
      </c>
      <c r="Z1874">
        <v>0.315</v>
      </c>
      <c r="AA1874">
        <v>0</v>
      </c>
      <c r="AB1874">
        <v>0.68500000000000005</v>
      </c>
      <c r="AC1874">
        <v>0.31819999999999998</v>
      </c>
      <c r="AD1874" t="s">
        <v>48</v>
      </c>
      <c r="AE1874" t="s">
        <v>48</v>
      </c>
      <c r="AF1874" t="s">
        <v>48</v>
      </c>
    </row>
    <row r="1875" spans="1:32" hidden="1" outlineLevel="1" x14ac:dyDescent="0.2">
      <c r="A1875" t="s">
        <v>34576</v>
      </c>
      <c r="B1875" t="s">
        <v>34577</v>
      </c>
      <c r="C1875" t="s">
        <v>34578</v>
      </c>
      <c r="D1875" s="3"/>
      <c r="J1875" t="s">
        <v>34579</v>
      </c>
      <c r="K1875" t="s">
        <v>33883</v>
      </c>
      <c r="L1875" t="s">
        <v>1263</v>
      </c>
      <c r="M1875">
        <v>11</v>
      </c>
      <c r="P1875" s="2" t="s">
        <v>34580</v>
      </c>
      <c r="Q1875" t="s">
        <v>47</v>
      </c>
      <c r="S1875">
        <v>7.3404418071731925E-4</v>
      </c>
      <c r="T1875">
        <v>8.4826133388560265E-6</v>
      </c>
      <c r="U1875">
        <v>5.0658531108638272E-5</v>
      </c>
      <c r="V1875">
        <v>8.3404047472868115E-5</v>
      </c>
      <c r="W1875">
        <v>2.7947328635491431E-4</v>
      </c>
      <c r="X1875">
        <v>9.0188834292348474E-5</v>
      </c>
      <c r="Y1875">
        <v>0.1492063492063492</v>
      </c>
      <c r="Z1875">
        <v>4.7E-2</v>
      </c>
      <c r="AA1875">
        <v>0.10199999999999999</v>
      </c>
      <c r="AB1875">
        <v>0.85099999999999998</v>
      </c>
      <c r="AC1875">
        <v>-0.44040000000000001</v>
      </c>
      <c r="AD1875" t="s">
        <v>48</v>
      </c>
      <c r="AE1875" t="s">
        <v>48</v>
      </c>
      <c r="AF1875" t="s">
        <v>48</v>
      </c>
    </row>
    <row r="1876" spans="1:32" hidden="1" outlineLevel="1" x14ac:dyDescent="0.2">
      <c r="A1876" t="s">
        <v>34581</v>
      </c>
      <c r="B1876" t="s">
        <v>34582</v>
      </c>
      <c r="C1876" t="s">
        <v>34583</v>
      </c>
      <c r="D1876" s="3"/>
      <c r="J1876" t="s">
        <v>34584</v>
      </c>
      <c r="K1876" t="s">
        <v>33888</v>
      </c>
      <c r="L1876" t="s">
        <v>1263</v>
      </c>
      <c r="M1876">
        <v>75</v>
      </c>
      <c r="P1876" s="2" t="s">
        <v>34585</v>
      </c>
      <c r="Q1876" t="s">
        <v>10150</v>
      </c>
      <c r="S1876">
        <v>1.699175918474793E-3</v>
      </c>
      <c r="T1876">
        <v>2.4903310986701399E-6</v>
      </c>
      <c r="U1876">
        <v>4.8629317461745807E-5</v>
      </c>
      <c r="V1876">
        <v>8.1964797573164105E-5</v>
      </c>
      <c r="W1876">
        <v>7.3184288339689374E-4</v>
      </c>
      <c r="X1876">
        <v>6.7045555624645203E-5</v>
      </c>
      <c r="Y1876">
        <v>0.33750000000000002</v>
      </c>
      <c r="Z1876">
        <v>0</v>
      </c>
      <c r="AA1876">
        <v>0</v>
      </c>
      <c r="AB1876">
        <v>1</v>
      </c>
      <c r="AC1876">
        <v>0</v>
      </c>
      <c r="AD1876" t="s">
        <v>48</v>
      </c>
      <c r="AE1876" t="s">
        <v>48</v>
      </c>
      <c r="AF1876" t="s">
        <v>48</v>
      </c>
    </row>
    <row r="1877" spans="1:32" hidden="1" outlineLevel="1" x14ac:dyDescent="0.2">
      <c r="A1877" t="s">
        <v>34586</v>
      </c>
      <c r="B1877" t="s">
        <v>34587</v>
      </c>
      <c r="C1877" t="s">
        <v>34588</v>
      </c>
      <c r="D1877" s="3"/>
      <c r="J1877" t="s">
        <v>34589</v>
      </c>
      <c r="K1877" t="s">
        <v>33888</v>
      </c>
      <c r="L1877" t="s">
        <v>1263</v>
      </c>
      <c r="M1877">
        <v>171</v>
      </c>
      <c r="P1877" s="2" t="s">
        <v>34590</v>
      </c>
      <c r="Q1877" t="s">
        <v>47</v>
      </c>
      <c r="S1877">
        <v>0.99198770523071289</v>
      </c>
      <c r="T1877">
        <v>5.3182285046204925E-4</v>
      </c>
      <c r="U1877">
        <v>0.54643195867538452</v>
      </c>
      <c r="V1877">
        <v>5.70713821798563E-3</v>
      </c>
      <c r="W1877">
        <v>0.98331695795059204</v>
      </c>
      <c r="X1877">
        <v>3.4103225916624069E-3</v>
      </c>
      <c r="Y1877">
        <v>0.16666666666666671</v>
      </c>
      <c r="Z1877">
        <v>0.121</v>
      </c>
      <c r="AA1877">
        <v>0</v>
      </c>
      <c r="AB1877">
        <v>0.879</v>
      </c>
      <c r="AC1877">
        <v>0.53249999999999997</v>
      </c>
      <c r="AD1877" t="s">
        <v>48</v>
      </c>
      <c r="AE1877" t="s">
        <v>48</v>
      </c>
      <c r="AF1877" t="s">
        <v>48</v>
      </c>
    </row>
    <row r="1878" spans="1:32" hidden="1" outlineLevel="1" x14ac:dyDescent="0.2">
      <c r="A1878" t="s">
        <v>34591</v>
      </c>
      <c r="B1878" t="s">
        <v>34592</v>
      </c>
      <c r="C1878" t="s">
        <v>26890</v>
      </c>
      <c r="D1878" s="3"/>
      <c r="J1878" t="s">
        <v>34593</v>
      </c>
      <c r="K1878" t="s">
        <v>33888</v>
      </c>
      <c r="L1878" t="s">
        <v>1263</v>
      </c>
      <c r="M1878">
        <v>0</v>
      </c>
      <c r="P1878" s="2" t="s">
        <v>34594</v>
      </c>
      <c r="Q1878" t="s">
        <v>47</v>
      </c>
      <c r="S1878">
        <v>1.9366435706615451E-2</v>
      </c>
      <c r="T1878">
        <v>5.2549294196069241E-5</v>
      </c>
      <c r="U1878">
        <v>1.025672027026303E-4</v>
      </c>
      <c r="V1878">
        <v>2.3102685809135441E-3</v>
      </c>
      <c r="W1878">
        <v>3.9005540311336522E-3</v>
      </c>
      <c r="X1878">
        <v>6.0399225912988186E-4</v>
      </c>
      <c r="Y1878">
        <v>8.1547619047619049E-2</v>
      </c>
      <c r="Z1878">
        <v>0.216</v>
      </c>
      <c r="AA1878">
        <v>0.182</v>
      </c>
      <c r="AB1878">
        <v>0.60199999999999998</v>
      </c>
      <c r="AC1878">
        <v>0.52529999999999999</v>
      </c>
      <c r="AD1878" t="s">
        <v>48</v>
      </c>
      <c r="AE1878" t="s">
        <v>48</v>
      </c>
      <c r="AF1878" t="s">
        <v>48</v>
      </c>
    </row>
    <row r="1879" spans="1:32" hidden="1" outlineLevel="1" x14ac:dyDescent="0.2">
      <c r="A1879" t="s">
        <v>34595</v>
      </c>
      <c r="B1879" t="s">
        <v>34596</v>
      </c>
      <c r="C1879" t="s">
        <v>34597</v>
      </c>
      <c r="D1879" s="3"/>
      <c r="J1879" t="s">
        <v>34598</v>
      </c>
      <c r="K1879" t="s">
        <v>33888</v>
      </c>
      <c r="L1879" t="s">
        <v>1263</v>
      </c>
      <c r="M1879">
        <v>1</v>
      </c>
      <c r="P1879" s="2" t="s">
        <v>34599</v>
      </c>
      <c r="Q1879" t="s">
        <v>47</v>
      </c>
      <c r="S1879">
        <v>0.95237118005752563</v>
      </c>
      <c r="T1879">
        <v>1.679798006080091E-4</v>
      </c>
      <c r="U1879">
        <v>0.62415951490402222</v>
      </c>
      <c r="V1879">
        <v>6.3783405348658562E-3</v>
      </c>
      <c r="W1879">
        <v>0.78526115417480469</v>
      </c>
      <c r="X1879">
        <v>1.1718453606590631E-3</v>
      </c>
      <c r="Y1879">
        <v>-6.5000000000000002E-2</v>
      </c>
      <c r="Z1879">
        <v>7.8E-2</v>
      </c>
      <c r="AA1879">
        <v>0.14699999999999999</v>
      </c>
      <c r="AB1879">
        <v>0.77600000000000002</v>
      </c>
      <c r="AC1879">
        <v>-0.40189999999999998</v>
      </c>
      <c r="AD1879" t="s">
        <v>48</v>
      </c>
      <c r="AE1879" t="s">
        <v>48</v>
      </c>
      <c r="AF1879" t="s">
        <v>48</v>
      </c>
    </row>
    <row r="1880" spans="1:32" hidden="1" outlineLevel="1" x14ac:dyDescent="0.2">
      <c r="A1880" t="s">
        <v>34600</v>
      </c>
      <c r="B1880" t="s">
        <v>34601</v>
      </c>
      <c r="C1880" t="s">
        <v>34602</v>
      </c>
      <c r="D1880" s="3"/>
      <c r="J1880" t="s">
        <v>34603</v>
      </c>
      <c r="K1880" t="s">
        <v>33897</v>
      </c>
      <c r="L1880" t="s">
        <v>1263</v>
      </c>
      <c r="M1880">
        <v>1</v>
      </c>
      <c r="P1880" s="2" t="s">
        <v>34604</v>
      </c>
      <c r="Q1880" t="s">
        <v>47</v>
      </c>
      <c r="S1880">
        <v>0.54671889543533325</v>
      </c>
      <c r="T1880">
        <v>1.029292325256392E-4</v>
      </c>
      <c r="U1880">
        <v>0.50760918855667114</v>
      </c>
      <c r="V1880">
        <v>4.2151957750320426E-3</v>
      </c>
      <c r="W1880">
        <v>7.7277660369873047E-2</v>
      </c>
      <c r="X1880">
        <v>1.787996268831193E-3</v>
      </c>
      <c r="Y1880">
        <v>-8.792517006802722E-2</v>
      </c>
      <c r="Z1880">
        <v>8.3000000000000004E-2</v>
      </c>
      <c r="AA1880">
        <v>0.122</v>
      </c>
      <c r="AB1880">
        <v>0.79500000000000004</v>
      </c>
      <c r="AC1880">
        <v>-0.91490000000000005</v>
      </c>
      <c r="AD1880" t="s">
        <v>48</v>
      </c>
      <c r="AE1880" t="s">
        <v>48</v>
      </c>
      <c r="AF1880" t="s">
        <v>48</v>
      </c>
    </row>
    <row r="1881" spans="1:32" hidden="1" outlineLevel="1" x14ac:dyDescent="0.2">
      <c r="A1881" t="s">
        <v>34605</v>
      </c>
      <c r="B1881" t="s">
        <v>34606</v>
      </c>
      <c r="C1881" t="s">
        <v>32405</v>
      </c>
      <c r="D1881" s="3"/>
      <c r="J1881" t="s">
        <v>34607</v>
      </c>
      <c r="K1881" t="s">
        <v>33902</v>
      </c>
      <c r="L1881" t="s">
        <v>1263</v>
      </c>
      <c r="M1881">
        <v>5</v>
      </c>
      <c r="P1881" s="2" t="s">
        <v>34608</v>
      </c>
      <c r="Q1881" t="s">
        <v>47</v>
      </c>
      <c r="S1881">
        <v>2.8535407036542888E-3</v>
      </c>
      <c r="T1881">
        <v>4.3743116293626372E-6</v>
      </c>
      <c r="U1881">
        <v>3.396931424504146E-5</v>
      </c>
      <c r="V1881">
        <v>1.2618137407116589E-4</v>
      </c>
      <c r="W1881">
        <v>1.0554086184129119E-3</v>
      </c>
      <c r="X1881">
        <v>3.4484875504858792E-4</v>
      </c>
      <c r="Y1881">
        <v>0.50476190476190474</v>
      </c>
      <c r="Z1881">
        <v>0.11600000000000001</v>
      </c>
      <c r="AA1881">
        <v>0</v>
      </c>
      <c r="AB1881">
        <v>0.88400000000000001</v>
      </c>
      <c r="AC1881">
        <v>0.61240000000000006</v>
      </c>
      <c r="AD1881" t="s">
        <v>48</v>
      </c>
      <c r="AE1881" t="s">
        <v>48</v>
      </c>
      <c r="AF1881" t="s">
        <v>48</v>
      </c>
    </row>
    <row r="1882" spans="1:32" hidden="1" outlineLevel="1" x14ac:dyDescent="0.2">
      <c r="A1882" t="s">
        <v>34609</v>
      </c>
      <c r="B1882" t="s">
        <v>34610</v>
      </c>
      <c r="C1882" t="s">
        <v>34611</v>
      </c>
      <c r="D1882" s="3"/>
      <c r="J1882" t="s">
        <v>34612</v>
      </c>
      <c r="K1882" t="s">
        <v>33912</v>
      </c>
      <c r="L1882" t="s">
        <v>1263</v>
      </c>
      <c r="M1882">
        <v>10</v>
      </c>
      <c r="P1882" s="2" t="s">
        <v>34613</v>
      </c>
      <c r="Q1882" t="s">
        <v>47</v>
      </c>
      <c r="S1882">
        <v>0.99264043569564819</v>
      </c>
      <c r="T1882">
        <v>3.3146247733384371E-4</v>
      </c>
      <c r="U1882">
        <v>0.36246585845947271</v>
      </c>
      <c r="V1882">
        <v>2.639121375977993E-3</v>
      </c>
      <c r="W1882">
        <v>0.9869731068611145</v>
      </c>
      <c r="X1882">
        <v>1.6253362409770491E-3</v>
      </c>
      <c r="Y1882">
        <v>0.40000000000000008</v>
      </c>
      <c r="Z1882">
        <v>0.157</v>
      </c>
      <c r="AA1882">
        <v>0</v>
      </c>
      <c r="AB1882">
        <v>0.84299999999999997</v>
      </c>
      <c r="AC1882">
        <v>0.73850000000000005</v>
      </c>
      <c r="AD1882" t="s">
        <v>48</v>
      </c>
      <c r="AE1882" t="s">
        <v>48</v>
      </c>
      <c r="AF1882" t="s">
        <v>48</v>
      </c>
    </row>
    <row r="1883" spans="1:32" hidden="1" outlineLevel="1" x14ac:dyDescent="0.2">
      <c r="A1883" t="s">
        <v>34614</v>
      </c>
      <c r="B1883" t="s">
        <v>34615</v>
      </c>
      <c r="C1883" t="s">
        <v>10885</v>
      </c>
      <c r="D1883" s="3"/>
      <c r="J1883" t="s">
        <v>34616</v>
      </c>
      <c r="K1883" t="s">
        <v>33917</v>
      </c>
      <c r="L1883" t="s">
        <v>1263</v>
      </c>
      <c r="M1883">
        <v>19</v>
      </c>
      <c r="P1883" s="2" t="s">
        <v>34617</v>
      </c>
      <c r="Q1883" t="s">
        <v>10132</v>
      </c>
      <c r="S1883">
        <v>1.5884760767221451E-2</v>
      </c>
      <c r="T1883">
        <v>3.273494485256379E-6</v>
      </c>
      <c r="U1883">
        <v>6.5899199398700148E-5</v>
      </c>
      <c r="V1883">
        <v>2.1795945940539241E-4</v>
      </c>
      <c r="W1883">
        <v>6.2608979642391196E-3</v>
      </c>
      <c r="X1883">
        <v>3.4885661443695431E-4</v>
      </c>
      <c r="Y1883">
        <v>0.125</v>
      </c>
      <c r="Z1883">
        <v>3.7999999999999999E-2</v>
      </c>
      <c r="AA1883">
        <v>0.21199999999999999</v>
      </c>
      <c r="AB1883">
        <v>0.75</v>
      </c>
      <c r="AC1883">
        <v>-0.85909999999999997</v>
      </c>
      <c r="AD1883" t="s">
        <v>48</v>
      </c>
      <c r="AE1883" t="s">
        <v>48</v>
      </c>
      <c r="AF1883" t="s">
        <v>48</v>
      </c>
    </row>
    <row r="1884" spans="1:32" hidden="1" outlineLevel="1" x14ac:dyDescent="0.2">
      <c r="A1884" t="s">
        <v>34618</v>
      </c>
      <c r="B1884" t="s">
        <v>34619</v>
      </c>
      <c r="C1884" t="s">
        <v>32614</v>
      </c>
      <c r="D1884" s="3"/>
      <c r="J1884" t="s">
        <v>34620</v>
      </c>
      <c r="K1884" t="s">
        <v>33944</v>
      </c>
      <c r="L1884" t="s">
        <v>1263</v>
      </c>
      <c r="M1884">
        <v>10</v>
      </c>
      <c r="P1884" s="2" t="s">
        <v>34621</v>
      </c>
      <c r="Q1884" t="s">
        <v>47</v>
      </c>
      <c r="S1884">
        <v>3.8129865424707532E-4</v>
      </c>
      <c r="T1884">
        <v>2.645288759595132E-6</v>
      </c>
      <c r="U1884">
        <v>2.8482798370532691E-5</v>
      </c>
      <c r="V1884">
        <v>4.8753900045994669E-5</v>
      </c>
      <c r="W1884">
        <v>1.4216658018995079E-4</v>
      </c>
      <c r="X1884">
        <v>2.7576134016271681E-5</v>
      </c>
      <c r="Y1884">
        <v>0</v>
      </c>
      <c r="Z1884">
        <v>0</v>
      </c>
      <c r="AA1884">
        <v>0</v>
      </c>
      <c r="AB1884">
        <v>1</v>
      </c>
      <c r="AC1884">
        <v>0</v>
      </c>
      <c r="AD1884" t="s">
        <v>48</v>
      </c>
      <c r="AE1884" t="s">
        <v>48</v>
      </c>
      <c r="AF1884" t="s">
        <v>48</v>
      </c>
    </row>
    <row r="1885" spans="1:32" hidden="1" outlineLevel="1" x14ac:dyDescent="0.2">
      <c r="A1885" t="s">
        <v>34622</v>
      </c>
      <c r="B1885" t="s">
        <v>28908</v>
      </c>
      <c r="C1885" t="s">
        <v>34623</v>
      </c>
      <c r="D1885" s="3"/>
      <c r="J1885" t="s">
        <v>34624</v>
      </c>
      <c r="K1885" t="s">
        <v>33949</v>
      </c>
      <c r="L1885" t="s">
        <v>1263</v>
      </c>
      <c r="M1885">
        <v>11</v>
      </c>
      <c r="P1885" s="2" t="s">
        <v>34625</v>
      </c>
      <c r="Q1885" t="s">
        <v>47</v>
      </c>
      <c r="S1885">
        <v>1.2058527208864691E-3</v>
      </c>
      <c r="T1885">
        <v>5.6058838708850089E-6</v>
      </c>
      <c r="U1885">
        <v>3.8807822420494631E-5</v>
      </c>
      <c r="V1885">
        <v>1.0009291872847829E-4</v>
      </c>
      <c r="W1885">
        <v>4.0839257417246699E-4</v>
      </c>
      <c r="X1885">
        <v>4.4863812945550308E-5</v>
      </c>
      <c r="Y1885">
        <v>7.6999999999999999E-2</v>
      </c>
      <c r="Z1885">
        <v>0.13600000000000001</v>
      </c>
      <c r="AA1885">
        <v>5.3999999999999999E-2</v>
      </c>
      <c r="AB1885">
        <v>0.81</v>
      </c>
      <c r="AC1885">
        <v>0.43099999999999999</v>
      </c>
      <c r="AD1885" t="s">
        <v>48</v>
      </c>
      <c r="AE1885" t="s">
        <v>48</v>
      </c>
      <c r="AF1885" t="s">
        <v>48</v>
      </c>
    </row>
    <row r="1886" spans="1:32" hidden="1" outlineLevel="1" x14ac:dyDescent="0.2">
      <c r="A1886" t="s">
        <v>34626</v>
      </c>
      <c r="B1886" t="s">
        <v>34627</v>
      </c>
      <c r="C1886" t="s">
        <v>32405</v>
      </c>
      <c r="D1886" s="3"/>
      <c r="J1886" t="s">
        <v>34628</v>
      </c>
      <c r="K1886" t="s">
        <v>33949</v>
      </c>
      <c r="L1886" t="s">
        <v>1263</v>
      </c>
      <c r="M1886">
        <v>-3</v>
      </c>
      <c r="P1886" s="2" t="s">
        <v>34629</v>
      </c>
      <c r="Q1886" t="s">
        <v>47</v>
      </c>
      <c r="S1886">
        <v>2.939540718216449E-4</v>
      </c>
      <c r="T1886">
        <v>2.4003725229704291E-6</v>
      </c>
      <c r="U1886">
        <v>1.7470989405410361E-5</v>
      </c>
      <c r="V1886">
        <v>5.2662668167613447E-5</v>
      </c>
      <c r="W1886">
        <v>1.3158257934264839E-4</v>
      </c>
      <c r="X1886">
        <v>2.544127892178949E-5</v>
      </c>
      <c r="Y1886">
        <v>0</v>
      </c>
      <c r="Z1886">
        <v>0</v>
      </c>
      <c r="AA1886">
        <v>0</v>
      </c>
      <c r="AB1886">
        <v>1</v>
      </c>
      <c r="AC1886">
        <v>0</v>
      </c>
      <c r="AD1886" t="s">
        <v>48</v>
      </c>
      <c r="AE1886" t="s">
        <v>48</v>
      </c>
      <c r="AF1886" t="s">
        <v>48</v>
      </c>
    </row>
    <row r="1887" spans="1:32" hidden="1" outlineLevel="1" x14ac:dyDescent="0.2">
      <c r="A1887" t="s">
        <v>34630</v>
      </c>
      <c r="B1887" t="s">
        <v>34631</v>
      </c>
      <c r="C1887" t="s">
        <v>513</v>
      </c>
      <c r="D1887" s="3"/>
      <c r="J1887" t="s">
        <v>17568</v>
      </c>
      <c r="K1887" t="s">
        <v>33949</v>
      </c>
      <c r="L1887" t="s">
        <v>1263</v>
      </c>
      <c r="M1887">
        <v>1</v>
      </c>
      <c r="P1887" s="2" t="s">
        <v>34632</v>
      </c>
      <c r="Q1887" t="s">
        <v>47</v>
      </c>
      <c r="Y1887" t="s">
        <v>48</v>
      </c>
      <c r="Z1887" t="s">
        <v>48</v>
      </c>
      <c r="AA1887" t="s">
        <v>48</v>
      </c>
      <c r="AB1887" t="s">
        <v>48</v>
      </c>
      <c r="AC1887" t="s">
        <v>48</v>
      </c>
      <c r="AD1887" t="s">
        <v>48</v>
      </c>
      <c r="AE1887" t="s">
        <v>48</v>
      </c>
      <c r="AF1887" t="s">
        <v>48</v>
      </c>
    </row>
    <row r="1888" spans="1:32" hidden="1" outlineLevel="1" x14ac:dyDescent="0.2">
      <c r="A1888" t="s">
        <v>34633</v>
      </c>
      <c r="B1888" t="s">
        <v>34634</v>
      </c>
      <c r="C1888" t="s">
        <v>34635</v>
      </c>
      <c r="D1888" s="3"/>
      <c r="J1888" t="s">
        <v>34636</v>
      </c>
      <c r="K1888" t="s">
        <v>33966</v>
      </c>
      <c r="L1888" t="s">
        <v>1263</v>
      </c>
      <c r="M1888">
        <v>0</v>
      </c>
      <c r="P1888" s="2" t="s">
        <v>34637</v>
      </c>
      <c r="Q1888" t="s">
        <v>47</v>
      </c>
      <c r="S1888">
        <v>0.10709990561008451</v>
      </c>
      <c r="T1888">
        <v>9.7548336270847358E-6</v>
      </c>
      <c r="U1888">
        <v>2.495678141713142E-3</v>
      </c>
      <c r="V1888">
        <v>1.0498525807634E-3</v>
      </c>
      <c r="W1888">
        <v>0.10136675089597701</v>
      </c>
      <c r="X1888">
        <v>9.5571734709665179E-4</v>
      </c>
      <c r="Y1888">
        <v>-0.4</v>
      </c>
      <c r="Z1888">
        <v>0</v>
      </c>
      <c r="AA1888">
        <v>0.307</v>
      </c>
      <c r="AB1888">
        <v>0.69299999999999995</v>
      </c>
      <c r="AC1888">
        <v>-0.47670000000000001</v>
      </c>
      <c r="AD1888" t="s">
        <v>48</v>
      </c>
      <c r="AE1888" t="s">
        <v>48</v>
      </c>
      <c r="AF1888" t="s">
        <v>48</v>
      </c>
    </row>
    <row r="1889" spans="1:32" hidden="1" outlineLevel="1" x14ac:dyDescent="0.2">
      <c r="A1889" t="s">
        <v>34638</v>
      </c>
      <c r="B1889" t="s">
        <v>34639</v>
      </c>
      <c r="C1889" t="s">
        <v>34201</v>
      </c>
      <c r="D1889" s="3"/>
      <c r="J1889" t="s">
        <v>34640</v>
      </c>
      <c r="K1889" t="s">
        <v>33985</v>
      </c>
      <c r="L1889" t="s">
        <v>1263</v>
      </c>
      <c r="M1889">
        <v>7</v>
      </c>
      <c r="P1889" s="2" t="s">
        <v>34641</v>
      </c>
      <c r="Q1889" t="s">
        <v>47</v>
      </c>
      <c r="S1889">
        <v>1.6068747267127041E-2</v>
      </c>
      <c r="T1889">
        <v>1.9729668565560129E-5</v>
      </c>
      <c r="U1889">
        <v>1.7225444025825709E-4</v>
      </c>
      <c r="V1889">
        <v>3.6523849121294921E-4</v>
      </c>
      <c r="W1889">
        <v>2.1642395295202732E-3</v>
      </c>
      <c r="X1889">
        <v>5.6187254376709461E-3</v>
      </c>
      <c r="Y1889">
        <v>-6.25E-2</v>
      </c>
      <c r="Z1889">
        <v>0.14699999999999999</v>
      </c>
      <c r="AA1889">
        <v>7.5999999999999998E-2</v>
      </c>
      <c r="AB1889">
        <v>0.77600000000000002</v>
      </c>
      <c r="AC1889">
        <v>0.128</v>
      </c>
      <c r="AD1889" t="s">
        <v>48</v>
      </c>
      <c r="AE1889" t="s">
        <v>48</v>
      </c>
      <c r="AF1889" t="s">
        <v>48</v>
      </c>
    </row>
    <row r="1890" spans="1:32" hidden="1" outlineLevel="1" x14ac:dyDescent="0.2">
      <c r="A1890" t="s">
        <v>34642</v>
      </c>
      <c r="B1890" t="s">
        <v>34643</v>
      </c>
      <c r="C1890" t="s">
        <v>34644</v>
      </c>
      <c r="D1890" s="3"/>
      <c r="J1890" t="s">
        <v>34645</v>
      </c>
      <c r="K1890" t="s">
        <v>33999</v>
      </c>
      <c r="L1890" t="s">
        <v>1263</v>
      </c>
      <c r="M1890">
        <v>16</v>
      </c>
      <c r="P1890" s="2" t="s">
        <v>34646</v>
      </c>
      <c r="Q1890" t="s">
        <v>47</v>
      </c>
      <c r="S1890">
        <v>0.91744530200958252</v>
      </c>
      <c r="T1890">
        <v>2.7166854124516249E-4</v>
      </c>
      <c r="U1890">
        <v>0.55564284324645996</v>
      </c>
      <c r="V1890">
        <v>3.16260103136301E-3</v>
      </c>
      <c r="W1890">
        <v>0.2113246023654938</v>
      </c>
      <c r="X1890">
        <v>1.58919170498848E-2</v>
      </c>
      <c r="Y1890">
        <v>-0.2</v>
      </c>
      <c r="Z1890">
        <v>8.6999999999999994E-2</v>
      </c>
      <c r="AA1890">
        <v>0.22500000000000001</v>
      </c>
      <c r="AB1890">
        <v>0.68799999999999994</v>
      </c>
      <c r="AC1890">
        <v>-0.6623</v>
      </c>
      <c r="AD1890" t="s">
        <v>48</v>
      </c>
      <c r="AE1890" t="s">
        <v>48</v>
      </c>
      <c r="AF1890" t="s">
        <v>48</v>
      </c>
    </row>
    <row r="1891" spans="1:32" hidden="1" outlineLevel="1" x14ac:dyDescent="0.2">
      <c r="A1891" t="s">
        <v>34647</v>
      </c>
      <c r="B1891" t="s">
        <v>34648</v>
      </c>
      <c r="C1891" t="s">
        <v>33946</v>
      </c>
      <c r="D1891" s="3"/>
      <c r="J1891" t="s">
        <v>34649</v>
      </c>
      <c r="K1891" t="s">
        <v>33999</v>
      </c>
      <c r="L1891" t="s">
        <v>1263</v>
      </c>
      <c r="M1891">
        <v>11</v>
      </c>
      <c r="P1891" s="2" t="s">
        <v>34650</v>
      </c>
      <c r="Q1891" t="s">
        <v>47</v>
      </c>
      <c r="S1891">
        <v>5.8029743377119303E-4</v>
      </c>
      <c r="T1891">
        <v>5.0217508942296263E-6</v>
      </c>
      <c r="U1891">
        <v>2.196381319663487E-5</v>
      </c>
      <c r="V1891">
        <v>8.1443489762023091E-5</v>
      </c>
      <c r="W1891">
        <v>1.8829246982932091E-4</v>
      </c>
      <c r="X1891">
        <v>4.0697992517380037E-5</v>
      </c>
      <c r="Y1891">
        <v>0.5</v>
      </c>
      <c r="Z1891">
        <v>0.189</v>
      </c>
      <c r="AA1891">
        <v>0</v>
      </c>
      <c r="AB1891">
        <v>0.81100000000000005</v>
      </c>
      <c r="AC1891">
        <v>0.73850000000000005</v>
      </c>
      <c r="AD1891" t="s">
        <v>48</v>
      </c>
      <c r="AE1891" t="s">
        <v>48</v>
      </c>
      <c r="AF1891" t="s">
        <v>48</v>
      </c>
    </row>
    <row r="1892" spans="1:32" hidden="1" outlineLevel="1" x14ac:dyDescent="0.2">
      <c r="A1892" t="s">
        <v>34651</v>
      </c>
      <c r="B1892" t="s">
        <v>34652</v>
      </c>
      <c r="C1892" t="s">
        <v>27295</v>
      </c>
      <c r="D1892" s="3"/>
      <c r="J1892" t="s">
        <v>34653</v>
      </c>
      <c r="K1892" t="s">
        <v>33999</v>
      </c>
      <c r="L1892" t="s">
        <v>1263</v>
      </c>
      <c r="M1892">
        <v>2</v>
      </c>
      <c r="P1892" s="2" t="s">
        <v>34654</v>
      </c>
      <c r="Q1892" t="s">
        <v>10150</v>
      </c>
      <c r="S1892">
        <v>6.2826886773109436E-2</v>
      </c>
      <c r="T1892">
        <v>2.3460685042664409E-5</v>
      </c>
      <c r="U1892">
        <v>3.025287389755249E-2</v>
      </c>
      <c r="V1892">
        <v>8.7980995886027813E-4</v>
      </c>
      <c r="W1892">
        <v>1.784471049904823E-2</v>
      </c>
      <c r="X1892">
        <v>6.3004589173942804E-4</v>
      </c>
      <c r="Y1892">
        <v>-0.1137987012987013</v>
      </c>
      <c r="Z1892">
        <v>5.3999999999999999E-2</v>
      </c>
      <c r="AA1892">
        <v>0.219</v>
      </c>
      <c r="AB1892">
        <v>0.72599999999999998</v>
      </c>
      <c r="AC1892">
        <v>-0.9798</v>
      </c>
      <c r="AD1892" t="s">
        <v>48</v>
      </c>
      <c r="AE1892" t="s">
        <v>48</v>
      </c>
      <c r="AF1892" t="s">
        <v>48</v>
      </c>
    </row>
    <row r="1893" spans="1:32" hidden="1" outlineLevel="1" x14ac:dyDescent="0.2">
      <c r="A1893" t="s">
        <v>34655</v>
      </c>
      <c r="B1893" t="s">
        <v>34656</v>
      </c>
      <c r="C1893" t="s">
        <v>32405</v>
      </c>
      <c r="D1893" s="3"/>
      <c r="J1893" t="s">
        <v>34657</v>
      </c>
      <c r="K1893" t="s">
        <v>34012</v>
      </c>
      <c r="L1893" t="s">
        <v>1263</v>
      </c>
      <c r="M1893">
        <v>2</v>
      </c>
      <c r="P1893" s="2" t="s">
        <v>34658</v>
      </c>
      <c r="Q1893" t="s">
        <v>47</v>
      </c>
      <c r="S1893">
        <v>8.2661863416433334E-4</v>
      </c>
      <c r="T1893">
        <v>2.3107727429305669E-6</v>
      </c>
      <c r="U1893">
        <v>2.7705244065145959E-5</v>
      </c>
      <c r="V1893">
        <v>5.6769535149214789E-5</v>
      </c>
      <c r="W1893">
        <v>3.3547758357599378E-4</v>
      </c>
      <c r="X1893">
        <v>7.5564530561678112E-5</v>
      </c>
      <c r="Y1893">
        <v>0.1</v>
      </c>
      <c r="Z1893">
        <v>0</v>
      </c>
      <c r="AA1893">
        <v>0.29399999999999998</v>
      </c>
      <c r="AB1893">
        <v>0.70599999999999996</v>
      </c>
      <c r="AC1893">
        <v>-0.35970000000000002</v>
      </c>
      <c r="AD1893" t="s">
        <v>48</v>
      </c>
      <c r="AE1893" t="s">
        <v>48</v>
      </c>
      <c r="AF1893" t="s">
        <v>48</v>
      </c>
    </row>
    <row r="1894" spans="1:32" hidden="1" outlineLevel="1" x14ac:dyDescent="0.2">
      <c r="A1894" t="s">
        <v>34659</v>
      </c>
      <c r="B1894" t="s">
        <v>34660</v>
      </c>
      <c r="C1894" t="s">
        <v>30525</v>
      </c>
      <c r="D1894" s="3"/>
      <c r="J1894" t="s">
        <v>34661</v>
      </c>
      <c r="K1894" t="s">
        <v>34016</v>
      </c>
      <c r="L1894" t="s">
        <v>1263</v>
      </c>
      <c r="M1894">
        <v>44</v>
      </c>
      <c r="P1894" s="2" t="s">
        <v>34662</v>
      </c>
      <c r="Q1894" t="s">
        <v>30528</v>
      </c>
      <c r="S1894">
        <v>0.1211895495653152</v>
      </c>
      <c r="T1894">
        <v>3.1495692383032292E-5</v>
      </c>
      <c r="U1894">
        <v>2.7288784622214729E-4</v>
      </c>
      <c r="V1894">
        <v>9.6698832930997014E-4</v>
      </c>
      <c r="W1894">
        <v>5.4579698480665684E-3</v>
      </c>
      <c r="X1894">
        <v>0.1110721454024315</v>
      </c>
      <c r="Y1894">
        <v>0</v>
      </c>
      <c r="Z1894">
        <v>0.109</v>
      </c>
      <c r="AA1894">
        <v>0</v>
      </c>
      <c r="AB1894">
        <v>0.89100000000000001</v>
      </c>
      <c r="AC1894">
        <v>0.29599999999999999</v>
      </c>
      <c r="AD1894" t="s">
        <v>48</v>
      </c>
      <c r="AE1894" t="s">
        <v>48</v>
      </c>
      <c r="AF1894" t="s">
        <v>48</v>
      </c>
    </row>
    <row r="1895" spans="1:32" hidden="1" outlineLevel="1" x14ac:dyDescent="0.2">
      <c r="A1895" t="s">
        <v>34663</v>
      </c>
      <c r="B1895" t="s">
        <v>34664</v>
      </c>
      <c r="C1895" t="s">
        <v>30591</v>
      </c>
      <c r="D1895" s="3"/>
      <c r="J1895" t="s">
        <v>34665</v>
      </c>
      <c r="K1895" t="s">
        <v>34024</v>
      </c>
      <c r="L1895" t="s">
        <v>1263</v>
      </c>
      <c r="M1895">
        <v>16</v>
      </c>
      <c r="P1895" s="2" t="s">
        <v>34666</v>
      </c>
      <c r="Q1895" t="s">
        <v>10674</v>
      </c>
      <c r="S1895">
        <v>0.1781056821346283</v>
      </c>
      <c r="T1895">
        <v>3.9548460335936397E-5</v>
      </c>
      <c r="U1895">
        <v>3.8326164940372109E-4</v>
      </c>
      <c r="V1895">
        <v>1.845847349613905E-3</v>
      </c>
      <c r="W1895">
        <v>5.8107268996536732E-3</v>
      </c>
      <c r="X1895">
        <v>0.1229535192251205</v>
      </c>
      <c r="Y1895">
        <v>0.1</v>
      </c>
      <c r="Z1895">
        <v>0.10299999999999999</v>
      </c>
      <c r="AA1895">
        <v>0.33</v>
      </c>
      <c r="AB1895">
        <v>0.56799999999999995</v>
      </c>
      <c r="AC1895">
        <v>-0.94679999999999997</v>
      </c>
      <c r="AD1895" t="s">
        <v>48</v>
      </c>
      <c r="AE1895" t="s">
        <v>48</v>
      </c>
      <c r="AF1895" t="s">
        <v>48</v>
      </c>
    </row>
    <row r="1896" spans="1:32" hidden="1" outlineLevel="1" x14ac:dyDescent="0.2">
      <c r="A1896" t="s">
        <v>34667</v>
      </c>
      <c r="B1896" t="s">
        <v>34668</v>
      </c>
      <c r="C1896" t="s">
        <v>34669</v>
      </c>
      <c r="D1896" s="3"/>
      <c r="J1896" t="s">
        <v>34670</v>
      </c>
      <c r="K1896" t="s">
        <v>34024</v>
      </c>
      <c r="L1896" t="s">
        <v>1263</v>
      </c>
      <c r="M1896">
        <v>3</v>
      </c>
      <c r="P1896" s="2" t="s">
        <v>34671</v>
      </c>
      <c r="Q1896" t="s">
        <v>47</v>
      </c>
      <c r="S1896">
        <v>5.8622570941224694E-4</v>
      </c>
      <c r="T1896">
        <v>2.0738800685649039E-6</v>
      </c>
      <c r="U1896">
        <v>2.1754105546278879E-5</v>
      </c>
      <c r="V1896">
        <v>6.5629341406747699E-5</v>
      </c>
      <c r="W1896">
        <v>2.4429056793451309E-4</v>
      </c>
      <c r="X1896">
        <v>2.9153279683669101E-5</v>
      </c>
      <c r="Y1896">
        <v>0</v>
      </c>
      <c r="Z1896">
        <v>0.221</v>
      </c>
      <c r="AA1896">
        <v>0.24399999999999999</v>
      </c>
      <c r="AB1896">
        <v>0.53400000000000003</v>
      </c>
      <c r="AC1896">
        <v>-7.7200000000000005E-2</v>
      </c>
      <c r="AD1896" t="s">
        <v>48</v>
      </c>
      <c r="AE1896" t="s">
        <v>48</v>
      </c>
      <c r="AF1896" t="s">
        <v>48</v>
      </c>
    </row>
    <row r="1897" spans="1:32" hidden="1" outlineLevel="1" x14ac:dyDescent="0.2">
      <c r="A1897" t="s">
        <v>34672</v>
      </c>
      <c r="B1897" t="s">
        <v>34673</v>
      </c>
      <c r="C1897" t="s">
        <v>32405</v>
      </c>
      <c r="D1897" s="3"/>
      <c r="J1897" t="s">
        <v>34674</v>
      </c>
      <c r="K1897" t="s">
        <v>34037</v>
      </c>
      <c r="L1897" t="s">
        <v>1263</v>
      </c>
      <c r="M1897">
        <v>8</v>
      </c>
      <c r="P1897" s="2" t="s">
        <v>34675</v>
      </c>
      <c r="Q1897" t="s">
        <v>47</v>
      </c>
      <c r="S1897">
        <v>5.543906707316637E-3</v>
      </c>
      <c r="T1897">
        <v>4.8898318709689192E-6</v>
      </c>
      <c r="U1897">
        <v>5.8383167925057933E-5</v>
      </c>
      <c r="V1897">
        <v>5.036662332713604E-4</v>
      </c>
      <c r="W1897">
        <v>1.7739891773089771E-3</v>
      </c>
      <c r="X1897">
        <v>1.060922513715923E-4</v>
      </c>
      <c r="Y1897">
        <v>-0.14374999999999999</v>
      </c>
      <c r="Z1897">
        <v>0.10100000000000001</v>
      </c>
      <c r="AA1897">
        <v>0.33200000000000002</v>
      </c>
      <c r="AB1897">
        <v>0.56599999999999995</v>
      </c>
      <c r="AC1897">
        <v>-0.86870000000000003</v>
      </c>
      <c r="AD1897" t="s">
        <v>48</v>
      </c>
      <c r="AE1897" t="s">
        <v>48</v>
      </c>
      <c r="AF1897" t="s">
        <v>48</v>
      </c>
    </row>
    <row r="1898" spans="1:32" hidden="1" outlineLevel="1" x14ac:dyDescent="0.2">
      <c r="A1898" t="s">
        <v>34676</v>
      </c>
      <c r="B1898" t="s">
        <v>34677</v>
      </c>
      <c r="C1898" t="s">
        <v>34678</v>
      </c>
      <c r="D1898" s="3"/>
      <c r="J1898" t="s">
        <v>34679</v>
      </c>
      <c r="K1898" t="s">
        <v>34037</v>
      </c>
      <c r="L1898" t="s">
        <v>1263</v>
      </c>
      <c r="M1898">
        <v>13</v>
      </c>
      <c r="P1898" s="2" t="s">
        <v>34680</v>
      </c>
      <c r="Q1898" t="s">
        <v>47</v>
      </c>
      <c r="S1898">
        <v>0.65966516733169556</v>
      </c>
      <c r="T1898">
        <v>7.5521813414525241E-5</v>
      </c>
      <c r="U1898">
        <v>0.42783680558204651</v>
      </c>
      <c r="V1898">
        <v>2.7307928539812561E-3</v>
      </c>
      <c r="W1898">
        <v>0.12759631872177121</v>
      </c>
      <c r="X1898">
        <v>1.305849757045507E-3</v>
      </c>
      <c r="Y1898">
        <v>0.1875</v>
      </c>
      <c r="Z1898">
        <v>6.9000000000000006E-2</v>
      </c>
      <c r="AA1898">
        <v>0.18099999999999999</v>
      </c>
      <c r="AB1898">
        <v>0.75</v>
      </c>
      <c r="AC1898">
        <v>-0.94330000000000003</v>
      </c>
      <c r="AD1898" t="s">
        <v>48</v>
      </c>
      <c r="AE1898" t="s">
        <v>48</v>
      </c>
      <c r="AF1898" t="s">
        <v>48</v>
      </c>
    </row>
    <row r="1899" spans="1:32" hidden="1" outlineLevel="1" x14ac:dyDescent="0.2">
      <c r="A1899" t="s">
        <v>34681</v>
      </c>
      <c r="B1899" t="s">
        <v>30772</v>
      </c>
      <c r="C1899" t="s">
        <v>30777</v>
      </c>
      <c r="D1899" s="3"/>
      <c r="J1899" t="s">
        <v>34682</v>
      </c>
      <c r="K1899" t="s">
        <v>34037</v>
      </c>
      <c r="L1899" t="s">
        <v>1263</v>
      </c>
      <c r="M1899">
        <v>30</v>
      </c>
      <c r="P1899" s="2" t="s">
        <v>34683</v>
      </c>
      <c r="Q1899" t="s">
        <v>10280</v>
      </c>
      <c r="S1899">
        <v>4.2241462506353861E-4</v>
      </c>
      <c r="T1899">
        <v>3.6402702789928298E-6</v>
      </c>
      <c r="U1899">
        <v>1.872867505881004E-5</v>
      </c>
      <c r="V1899">
        <v>6.294638296822086E-5</v>
      </c>
      <c r="W1899">
        <v>1.7436468624509871E-4</v>
      </c>
      <c r="X1899">
        <v>2.910299917857628E-5</v>
      </c>
      <c r="Y1899">
        <v>3.3333333333333333E-2</v>
      </c>
      <c r="Z1899">
        <v>5.2999999999999999E-2</v>
      </c>
      <c r="AA1899">
        <v>7.6999999999999999E-2</v>
      </c>
      <c r="AB1899">
        <v>0.871</v>
      </c>
      <c r="AC1899">
        <v>-0.2263</v>
      </c>
      <c r="AD1899" t="s">
        <v>48</v>
      </c>
      <c r="AE1899" t="s">
        <v>48</v>
      </c>
      <c r="AF1899" t="s">
        <v>48</v>
      </c>
    </row>
    <row r="1900" spans="1:32" hidden="1" outlineLevel="1" x14ac:dyDescent="0.2">
      <c r="A1900" t="s">
        <v>34684</v>
      </c>
      <c r="B1900" t="s">
        <v>34685</v>
      </c>
      <c r="C1900" t="s">
        <v>31498</v>
      </c>
      <c r="D1900" s="3"/>
      <c r="J1900" t="s">
        <v>34686</v>
      </c>
      <c r="K1900" t="s">
        <v>34049</v>
      </c>
      <c r="L1900" t="s">
        <v>1263</v>
      </c>
      <c r="M1900">
        <v>35</v>
      </c>
      <c r="P1900" s="2" t="s">
        <v>34687</v>
      </c>
      <c r="Q1900" t="s">
        <v>47</v>
      </c>
      <c r="S1900">
        <v>0.39212703704833979</v>
      </c>
      <c r="T1900">
        <v>3.6222398193785921E-5</v>
      </c>
      <c r="U1900">
        <v>7.7942453324794769E-2</v>
      </c>
      <c r="V1900">
        <v>2.7509753126651049E-3</v>
      </c>
      <c r="W1900">
        <v>0.1656125336885452</v>
      </c>
      <c r="X1900">
        <v>8.6461892351508141E-4</v>
      </c>
      <c r="Y1900">
        <v>0</v>
      </c>
      <c r="Z1900">
        <v>0.1</v>
      </c>
      <c r="AA1900">
        <v>0.246</v>
      </c>
      <c r="AB1900">
        <v>0.65400000000000003</v>
      </c>
      <c r="AC1900">
        <v>-0.9032</v>
      </c>
      <c r="AD1900" t="s">
        <v>48</v>
      </c>
      <c r="AE1900" t="s">
        <v>48</v>
      </c>
      <c r="AF1900" t="s">
        <v>48</v>
      </c>
    </row>
    <row r="1901" spans="1:32" hidden="1" outlineLevel="1" x14ac:dyDescent="0.2">
      <c r="A1901" t="s">
        <v>34688</v>
      </c>
      <c r="B1901" t="s">
        <v>34689</v>
      </c>
      <c r="C1901" t="s">
        <v>32405</v>
      </c>
      <c r="D1901" s="3"/>
      <c r="J1901" t="s">
        <v>34690</v>
      </c>
      <c r="K1901" t="s">
        <v>34054</v>
      </c>
      <c r="L1901" t="s">
        <v>1263</v>
      </c>
      <c r="M1901">
        <v>6</v>
      </c>
      <c r="P1901" s="2" t="s">
        <v>34691</v>
      </c>
      <c r="Q1901" t="s">
        <v>47</v>
      </c>
      <c r="S1901">
        <v>0.91258072853088379</v>
      </c>
      <c r="T1901">
        <v>3.0302107916213572E-4</v>
      </c>
      <c r="U1901">
        <v>0.8769831657409668</v>
      </c>
      <c r="V1901">
        <v>9.1185122728347778E-3</v>
      </c>
      <c r="W1901">
        <v>0.1180417537689209</v>
      </c>
      <c r="X1901">
        <v>4.0991953574120998E-3</v>
      </c>
      <c r="Y1901">
        <v>-0.6</v>
      </c>
      <c r="Z1901">
        <v>0</v>
      </c>
      <c r="AA1901">
        <v>0.16300000000000001</v>
      </c>
      <c r="AB1901">
        <v>0.83699999999999997</v>
      </c>
      <c r="AC1901">
        <v>-0.64439999999999997</v>
      </c>
      <c r="AD1901" t="s">
        <v>48</v>
      </c>
      <c r="AE1901" t="s">
        <v>48</v>
      </c>
      <c r="AF1901" t="s">
        <v>48</v>
      </c>
    </row>
    <row r="1902" spans="1:32" hidden="1" outlineLevel="1" x14ac:dyDescent="0.2">
      <c r="A1902" t="s">
        <v>34692</v>
      </c>
      <c r="B1902" t="s">
        <v>34693</v>
      </c>
      <c r="C1902" t="s">
        <v>34021</v>
      </c>
      <c r="D1902" s="3"/>
      <c r="J1902" t="s">
        <v>34694</v>
      </c>
      <c r="K1902" t="s">
        <v>34068</v>
      </c>
      <c r="L1902" t="s">
        <v>1263</v>
      </c>
      <c r="M1902">
        <v>24</v>
      </c>
      <c r="P1902" s="2" t="s">
        <v>34695</v>
      </c>
      <c r="Q1902" t="s">
        <v>47</v>
      </c>
      <c r="S1902">
        <v>3.1975883757695561E-4</v>
      </c>
      <c r="T1902">
        <v>2.44206626121013E-6</v>
      </c>
      <c r="U1902">
        <v>1.766435707395431E-5</v>
      </c>
      <c r="V1902">
        <v>3.9366190321743488E-5</v>
      </c>
      <c r="W1902">
        <v>1.6033057181630281E-4</v>
      </c>
      <c r="X1902">
        <v>2.1322490283637311E-5</v>
      </c>
      <c r="Y1902">
        <v>9.090909090909087E-3</v>
      </c>
      <c r="Z1902">
        <v>0</v>
      </c>
      <c r="AA1902">
        <v>0</v>
      </c>
      <c r="AB1902">
        <v>1</v>
      </c>
      <c r="AC1902">
        <v>0</v>
      </c>
      <c r="AD1902" t="s">
        <v>48</v>
      </c>
      <c r="AE1902" t="s">
        <v>48</v>
      </c>
      <c r="AF1902" t="s">
        <v>48</v>
      </c>
    </row>
    <row r="1903" spans="1:32" hidden="1" outlineLevel="1" x14ac:dyDescent="0.2">
      <c r="A1903" t="s">
        <v>34696</v>
      </c>
      <c r="B1903" t="s">
        <v>34697</v>
      </c>
      <c r="C1903" t="s">
        <v>32405</v>
      </c>
      <c r="D1903" s="3"/>
      <c r="J1903" t="s">
        <v>34698</v>
      </c>
      <c r="K1903" t="s">
        <v>34068</v>
      </c>
      <c r="L1903" t="s">
        <v>1263</v>
      </c>
      <c r="M1903">
        <v>0</v>
      </c>
      <c r="P1903" s="2" t="s">
        <v>34699</v>
      </c>
      <c r="Q1903" t="s">
        <v>47</v>
      </c>
      <c r="S1903">
        <v>1.2872779043391349E-3</v>
      </c>
      <c r="T1903">
        <v>1.234667251992505E-5</v>
      </c>
      <c r="U1903">
        <v>6.5615575294941664E-5</v>
      </c>
      <c r="V1903">
        <v>1.2229954882059249E-4</v>
      </c>
      <c r="W1903">
        <v>2.2367853671312329E-4</v>
      </c>
      <c r="X1903">
        <v>1.0902736103162169E-3</v>
      </c>
      <c r="Y1903">
        <v>0.1564814814814815</v>
      </c>
      <c r="Z1903">
        <v>7.8E-2</v>
      </c>
      <c r="AA1903">
        <v>9.4E-2</v>
      </c>
      <c r="AB1903">
        <v>0.82799999999999996</v>
      </c>
      <c r="AC1903">
        <v>5.5899999999999998E-2</v>
      </c>
      <c r="AD1903" t="s">
        <v>48</v>
      </c>
      <c r="AE1903" t="s">
        <v>48</v>
      </c>
      <c r="AF1903" t="s">
        <v>48</v>
      </c>
    </row>
    <row r="1904" spans="1:32" hidden="1" outlineLevel="1" x14ac:dyDescent="0.2">
      <c r="A1904" t="s">
        <v>34700</v>
      </c>
      <c r="B1904" t="s">
        <v>34701</v>
      </c>
      <c r="C1904" t="s">
        <v>34111</v>
      </c>
      <c r="D1904" s="3"/>
      <c r="J1904" t="s">
        <v>34702</v>
      </c>
      <c r="K1904" t="s">
        <v>34088</v>
      </c>
      <c r="L1904" t="s">
        <v>1263</v>
      </c>
      <c r="M1904">
        <v>2</v>
      </c>
      <c r="P1904" s="2" t="s">
        <v>34703</v>
      </c>
      <c r="Q1904" t="s">
        <v>47</v>
      </c>
      <c r="S1904">
        <v>0.33611944317817688</v>
      </c>
      <c r="T1904">
        <v>1.0968928108923141E-5</v>
      </c>
      <c r="U1904">
        <v>1.930295838974416E-3</v>
      </c>
      <c r="V1904">
        <v>7.8878476051613688E-4</v>
      </c>
      <c r="W1904">
        <v>0.27165946364402771</v>
      </c>
      <c r="X1904">
        <v>4.6481631579808891E-4</v>
      </c>
      <c r="Y1904">
        <v>0.16313131313131321</v>
      </c>
      <c r="Z1904">
        <v>0.10299999999999999</v>
      </c>
      <c r="AA1904">
        <v>0.19900000000000001</v>
      </c>
      <c r="AB1904">
        <v>0.69799999999999995</v>
      </c>
      <c r="AC1904">
        <v>-0.83689999999999998</v>
      </c>
      <c r="AD1904" t="s">
        <v>48</v>
      </c>
      <c r="AE1904" t="s">
        <v>48</v>
      </c>
      <c r="AF1904" t="s">
        <v>48</v>
      </c>
    </row>
    <row r="1905" spans="1:32" hidden="1" outlineLevel="1" x14ac:dyDescent="0.2">
      <c r="A1905" t="s">
        <v>34704</v>
      </c>
      <c r="B1905" t="s">
        <v>34705</v>
      </c>
      <c r="C1905" t="s">
        <v>32405</v>
      </c>
      <c r="D1905" s="3"/>
      <c r="J1905" t="s">
        <v>34706</v>
      </c>
      <c r="K1905" t="s">
        <v>34096</v>
      </c>
      <c r="L1905" t="s">
        <v>1263</v>
      </c>
      <c r="M1905">
        <v>1</v>
      </c>
      <c r="P1905" s="2" t="s">
        <v>34707</v>
      </c>
      <c r="Q1905" t="s">
        <v>47</v>
      </c>
      <c r="S1905">
        <v>0.14194731414318079</v>
      </c>
      <c r="T1905">
        <v>2.3364053049590439E-5</v>
      </c>
      <c r="U1905">
        <v>6.4371144399046898E-3</v>
      </c>
      <c r="V1905">
        <v>2.1583708003163342E-3</v>
      </c>
      <c r="W1905">
        <v>4.6736046671867371E-2</v>
      </c>
      <c r="X1905">
        <v>9.9137406796216965E-3</v>
      </c>
      <c r="Y1905">
        <v>-0.35499999999999998</v>
      </c>
      <c r="Z1905">
        <v>0.10199999999999999</v>
      </c>
      <c r="AA1905">
        <v>0.106</v>
      </c>
      <c r="AB1905">
        <v>0.79200000000000004</v>
      </c>
      <c r="AC1905">
        <v>-2.58E-2</v>
      </c>
      <c r="AD1905" t="s">
        <v>48</v>
      </c>
      <c r="AE1905" t="s">
        <v>48</v>
      </c>
      <c r="AF1905" t="s">
        <v>48</v>
      </c>
    </row>
    <row r="1906" spans="1:32" hidden="1" outlineLevel="1" x14ac:dyDescent="0.2">
      <c r="A1906" t="s">
        <v>34708</v>
      </c>
      <c r="B1906" t="s">
        <v>34709</v>
      </c>
      <c r="C1906" t="s">
        <v>34710</v>
      </c>
      <c r="D1906" s="3"/>
      <c r="J1906" t="s">
        <v>34711</v>
      </c>
      <c r="K1906" t="s">
        <v>34100</v>
      </c>
      <c r="L1906" t="s">
        <v>1263</v>
      </c>
      <c r="M1906">
        <v>-2</v>
      </c>
      <c r="P1906" s="2" t="s">
        <v>34712</v>
      </c>
      <c r="Q1906" t="s">
        <v>47</v>
      </c>
      <c r="S1906">
        <v>0.20255324244499209</v>
      </c>
      <c r="T1906">
        <v>3.7382440496003262E-5</v>
      </c>
      <c r="U1906">
        <v>3.0927989631891251E-2</v>
      </c>
      <c r="V1906">
        <v>3.1989219132810831E-3</v>
      </c>
      <c r="W1906">
        <v>7.1724027395248413E-2</v>
      </c>
      <c r="X1906">
        <v>5.6931497529149064E-3</v>
      </c>
      <c r="Y1906">
        <v>0.25</v>
      </c>
      <c r="Z1906">
        <v>0.189</v>
      </c>
      <c r="AA1906">
        <v>0.122</v>
      </c>
      <c r="AB1906">
        <v>0.68899999999999995</v>
      </c>
      <c r="AC1906">
        <v>0.37109999999999999</v>
      </c>
      <c r="AD1906" t="s">
        <v>48</v>
      </c>
      <c r="AE1906" t="s">
        <v>48</v>
      </c>
      <c r="AF1906" t="s">
        <v>48</v>
      </c>
    </row>
    <row r="1907" spans="1:32" hidden="1" outlineLevel="1" x14ac:dyDescent="0.2">
      <c r="A1907" t="s">
        <v>34713</v>
      </c>
      <c r="B1907" t="s">
        <v>34268</v>
      </c>
      <c r="C1907" t="s">
        <v>30664</v>
      </c>
      <c r="D1907" s="3"/>
      <c r="J1907" t="s">
        <v>34714</v>
      </c>
      <c r="K1907" t="s">
        <v>34109</v>
      </c>
      <c r="L1907" t="s">
        <v>1263</v>
      </c>
      <c r="M1907">
        <v>1</v>
      </c>
      <c r="P1907" s="2" t="s">
        <v>34715</v>
      </c>
      <c r="Q1907" t="s">
        <v>47</v>
      </c>
      <c r="S1907">
        <v>6.9154612720012665E-2</v>
      </c>
      <c r="T1907">
        <v>3.587960236473009E-5</v>
      </c>
      <c r="U1907">
        <v>2.2704097500536591E-4</v>
      </c>
      <c r="V1907">
        <v>1.3222376583144071E-3</v>
      </c>
      <c r="W1907">
        <v>3.3225731458514929E-3</v>
      </c>
      <c r="X1907">
        <v>3.6531928926706307E-2</v>
      </c>
      <c r="Y1907">
        <v>0.6</v>
      </c>
      <c r="Z1907">
        <v>0.105</v>
      </c>
      <c r="AA1907">
        <v>0.1</v>
      </c>
      <c r="AB1907">
        <v>0.79500000000000004</v>
      </c>
      <c r="AC1907">
        <v>0.28460000000000002</v>
      </c>
      <c r="AD1907" t="s">
        <v>48</v>
      </c>
      <c r="AE1907" t="s">
        <v>48</v>
      </c>
      <c r="AF1907" t="s">
        <v>48</v>
      </c>
    </row>
    <row r="1908" spans="1:32" hidden="1" outlineLevel="1" x14ac:dyDescent="0.2">
      <c r="A1908" t="s">
        <v>34716</v>
      </c>
      <c r="B1908" t="s">
        <v>34717</v>
      </c>
      <c r="C1908" t="s">
        <v>30703</v>
      </c>
      <c r="D1908" s="3"/>
      <c r="J1908" t="s">
        <v>34718</v>
      </c>
      <c r="K1908" t="s">
        <v>34123</v>
      </c>
      <c r="L1908" t="s">
        <v>1263</v>
      </c>
      <c r="M1908">
        <v>4</v>
      </c>
      <c r="P1908" s="2" t="s">
        <v>34719</v>
      </c>
      <c r="Q1908" t="s">
        <v>47</v>
      </c>
      <c r="S1908">
        <v>1.1850286973640321E-3</v>
      </c>
      <c r="T1908">
        <v>7.9287774497061037E-6</v>
      </c>
      <c r="U1908">
        <v>7.4114395829383284E-5</v>
      </c>
      <c r="V1908">
        <v>7.8542980190832168E-5</v>
      </c>
      <c r="W1908">
        <v>5.0192605704069138E-4</v>
      </c>
      <c r="X1908">
        <v>9.7461357654538006E-5</v>
      </c>
      <c r="Y1908">
        <v>-3.6082927489177491E-2</v>
      </c>
      <c r="Z1908">
        <v>5.8000000000000003E-2</v>
      </c>
      <c r="AA1908">
        <v>9.9000000000000005E-2</v>
      </c>
      <c r="AB1908">
        <v>0.84299999999999997</v>
      </c>
      <c r="AC1908">
        <v>-0.84299999999999997</v>
      </c>
      <c r="AD1908" t="s">
        <v>48</v>
      </c>
      <c r="AE1908" t="s">
        <v>48</v>
      </c>
      <c r="AF1908" t="s">
        <v>48</v>
      </c>
    </row>
    <row r="1909" spans="1:32" hidden="1" outlineLevel="1" x14ac:dyDescent="0.2">
      <c r="A1909" t="s">
        <v>34720</v>
      </c>
      <c r="B1909" t="s">
        <v>29066</v>
      </c>
      <c r="C1909" t="s">
        <v>33321</v>
      </c>
      <c r="D1909" s="3"/>
      <c r="J1909" t="s">
        <v>34721</v>
      </c>
      <c r="K1909" t="s">
        <v>34139</v>
      </c>
      <c r="L1909" t="s">
        <v>1263</v>
      </c>
      <c r="M1909">
        <v>1</v>
      </c>
      <c r="P1909" s="2" t="s">
        <v>34722</v>
      </c>
      <c r="Q1909" t="s">
        <v>47</v>
      </c>
      <c r="S1909">
        <v>3.4732760395854712E-3</v>
      </c>
      <c r="T1909">
        <v>4.7574062591593247E-6</v>
      </c>
      <c r="U1909">
        <v>4.4822547351941473E-5</v>
      </c>
      <c r="V1909">
        <v>1.4116817328613249E-4</v>
      </c>
      <c r="W1909">
        <v>1.4349436387419701E-3</v>
      </c>
      <c r="X1909">
        <v>1.4029043086338791E-4</v>
      </c>
      <c r="Y1909">
        <v>0.46666666666666662</v>
      </c>
      <c r="Z1909">
        <v>0.154</v>
      </c>
      <c r="AA1909">
        <v>9.9000000000000005E-2</v>
      </c>
      <c r="AB1909">
        <v>0.747</v>
      </c>
      <c r="AC1909">
        <v>0.44350000000000001</v>
      </c>
      <c r="AD1909" t="s">
        <v>48</v>
      </c>
      <c r="AE1909" t="s">
        <v>48</v>
      </c>
      <c r="AF1909" t="s">
        <v>48</v>
      </c>
    </row>
    <row r="1910" spans="1:32" hidden="1" outlineLevel="1" x14ac:dyDescent="0.2">
      <c r="A1910" t="s">
        <v>34723</v>
      </c>
      <c r="B1910" t="s">
        <v>34724</v>
      </c>
      <c r="C1910" t="s">
        <v>16984</v>
      </c>
      <c r="D1910" s="3"/>
      <c r="J1910" t="s">
        <v>34725</v>
      </c>
      <c r="K1910" t="s">
        <v>34143</v>
      </c>
      <c r="L1910" t="s">
        <v>1263</v>
      </c>
      <c r="M1910">
        <v>15</v>
      </c>
      <c r="P1910" s="2" t="s">
        <v>34726</v>
      </c>
      <c r="Q1910" t="s">
        <v>47</v>
      </c>
      <c r="S1910">
        <v>1.984644448384643E-3</v>
      </c>
      <c r="T1910">
        <v>3.3378071293554972E-6</v>
      </c>
      <c r="U1910">
        <v>4.7057230403879657E-5</v>
      </c>
      <c r="V1910">
        <v>1.3349547225516289E-4</v>
      </c>
      <c r="W1910">
        <v>4.3486527283675969E-4</v>
      </c>
      <c r="X1910">
        <v>2.1700517390854659E-4</v>
      </c>
      <c r="Y1910">
        <v>0</v>
      </c>
      <c r="Z1910">
        <v>0.127</v>
      </c>
      <c r="AA1910">
        <v>6.0999999999999999E-2</v>
      </c>
      <c r="AB1910">
        <v>0.81200000000000006</v>
      </c>
      <c r="AC1910">
        <v>0.31819999999999998</v>
      </c>
      <c r="AD1910" t="s">
        <v>48</v>
      </c>
      <c r="AE1910" t="s">
        <v>48</v>
      </c>
      <c r="AF1910" t="s">
        <v>48</v>
      </c>
    </row>
    <row r="1911" spans="1:32" hidden="1" outlineLevel="1" x14ac:dyDescent="0.2">
      <c r="A1911" t="s">
        <v>34727</v>
      </c>
      <c r="B1911" t="s">
        <v>34728</v>
      </c>
      <c r="C1911" t="s">
        <v>34729</v>
      </c>
      <c r="D1911" s="3"/>
      <c r="J1911" t="s">
        <v>34730</v>
      </c>
      <c r="K1911" t="s">
        <v>34143</v>
      </c>
      <c r="L1911" t="s">
        <v>1263</v>
      </c>
      <c r="M1911">
        <v>3</v>
      </c>
      <c r="P1911" s="2" t="s">
        <v>34731</v>
      </c>
      <c r="Q1911" t="s">
        <v>10492</v>
      </c>
      <c r="S1911">
        <v>1.144317910075188E-2</v>
      </c>
      <c r="T1911">
        <v>2.5264716896344912E-6</v>
      </c>
      <c r="U1911">
        <v>1.5925092156976459E-4</v>
      </c>
      <c r="V1911">
        <v>5.0760048907250166E-4</v>
      </c>
      <c r="W1911">
        <v>5.8165201917290688E-3</v>
      </c>
      <c r="X1911">
        <v>2.1518749417737129E-4</v>
      </c>
      <c r="Y1911">
        <v>1.7500000000000002E-2</v>
      </c>
      <c r="Z1911">
        <v>0</v>
      </c>
      <c r="AA1911">
        <v>4.9000000000000002E-2</v>
      </c>
      <c r="AB1911">
        <v>0.95099999999999996</v>
      </c>
      <c r="AC1911">
        <v>-1.9099999999999999E-2</v>
      </c>
      <c r="AD1911" t="s">
        <v>48</v>
      </c>
      <c r="AE1911" t="s">
        <v>48</v>
      </c>
      <c r="AF1911" t="s">
        <v>48</v>
      </c>
    </row>
    <row r="1912" spans="1:32" hidden="1" outlineLevel="1" x14ac:dyDescent="0.2">
      <c r="A1912" t="s">
        <v>34732</v>
      </c>
      <c r="B1912" t="s">
        <v>34733</v>
      </c>
      <c r="C1912" t="s">
        <v>30844</v>
      </c>
      <c r="D1912" s="3"/>
      <c r="J1912" t="s">
        <v>34734</v>
      </c>
      <c r="K1912" t="s">
        <v>34151</v>
      </c>
      <c r="L1912" t="s">
        <v>1263</v>
      </c>
      <c r="M1912">
        <v>15</v>
      </c>
      <c r="P1912" s="2" t="s">
        <v>34735</v>
      </c>
      <c r="Q1912" t="s">
        <v>10471</v>
      </c>
      <c r="S1912">
        <v>6.3463754486292601E-4</v>
      </c>
      <c r="T1912">
        <v>4.0310978874913417E-6</v>
      </c>
      <c r="U1912">
        <v>2.5666990040917881E-5</v>
      </c>
      <c r="V1912">
        <v>7.2060232923831791E-5</v>
      </c>
      <c r="W1912">
        <v>2.263100468553603E-4</v>
      </c>
      <c r="X1912">
        <v>3.1952880817698308E-5</v>
      </c>
      <c r="Y1912">
        <v>-9.9999999999999978E-2</v>
      </c>
      <c r="Z1912">
        <v>0.13500000000000001</v>
      </c>
      <c r="AA1912">
        <v>5.7000000000000002E-2</v>
      </c>
      <c r="AB1912">
        <v>0.80800000000000005</v>
      </c>
      <c r="AC1912">
        <v>0.43640000000000001</v>
      </c>
      <c r="AD1912" t="s">
        <v>48</v>
      </c>
      <c r="AE1912" t="s">
        <v>48</v>
      </c>
      <c r="AF1912" t="s">
        <v>48</v>
      </c>
    </row>
    <row r="1913" spans="1:32" hidden="1" outlineLevel="1" x14ac:dyDescent="0.2">
      <c r="A1913" t="s">
        <v>34736</v>
      </c>
      <c r="B1913" t="s">
        <v>34737</v>
      </c>
      <c r="C1913" t="s">
        <v>14990</v>
      </c>
      <c r="D1913" s="3"/>
      <c r="J1913" t="s">
        <v>34738</v>
      </c>
      <c r="K1913" t="s">
        <v>34171</v>
      </c>
      <c r="L1913" t="s">
        <v>1263</v>
      </c>
      <c r="M1913">
        <v>0</v>
      </c>
      <c r="P1913" s="2" t="s">
        <v>34739</v>
      </c>
      <c r="Q1913" t="s">
        <v>47</v>
      </c>
      <c r="S1913">
        <v>5.6918105110526085E-4</v>
      </c>
      <c r="T1913">
        <v>2.3478226012230148E-6</v>
      </c>
      <c r="U1913">
        <v>2.3478771254303869E-5</v>
      </c>
      <c r="V1913">
        <v>7.204607391031459E-5</v>
      </c>
      <c r="W1913">
        <v>1.7731888510752469E-4</v>
      </c>
      <c r="X1913">
        <v>7.3276220064144582E-5</v>
      </c>
      <c r="Y1913">
        <v>0</v>
      </c>
      <c r="Z1913">
        <v>0</v>
      </c>
      <c r="AA1913">
        <v>0</v>
      </c>
      <c r="AB1913">
        <v>1</v>
      </c>
      <c r="AC1913">
        <v>0</v>
      </c>
      <c r="AD1913" t="s">
        <v>48</v>
      </c>
      <c r="AE1913" t="s">
        <v>48</v>
      </c>
      <c r="AF1913" t="s">
        <v>48</v>
      </c>
    </row>
    <row r="1914" spans="1:32" hidden="1" outlineLevel="1" x14ac:dyDescent="0.2">
      <c r="A1914" t="s">
        <v>34740</v>
      </c>
      <c r="B1914" t="s">
        <v>34741</v>
      </c>
      <c r="C1914" t="s">
        <v>11547</v>
      </c>
      <c r="D1914" s="3"/>
      <c r="J1914" t="s">
        <v>34742</v>
      </c>
      <c r="K1914" t="s">
        <v>34199</v>
      </c>
      <c r="L1914" t="s">
        <v>1263</v>
      </c>
      <c r="M1914">
        <v>-1</v>
      </c>
      <c r="P1914" s="2" t="s">
        <v>34743</v>
      </c>
      <c r="Q1914" t="s">
        <v>10132</v>
      </c>
      <c r="S1914">
        <v>5.3789460798725486E-4</v>
      </c>
      <c r="T1914">
        <v>2.3161339868238429E-6</v>
      </c>
      <c r="U1914">
        <v>1.5233503290801311E-5</v>
      </c>
      <c r="V1914">
        <v>5.350729770725593E-5</v>
      </c>
      <c r="W1914">
        <v>2.0013193716295061E-4</v>
      </c>
      <c r="X1914">
        <v>5.9001631598221138E-5</v>
      </c>
      <c r="Y1914">
        <v>0.5</v>
      </c>
      <c r="Z1914">
        <v>0.27900000000000003</v>
      </c>
      <c r="AA1914">
        <v>0</v>
      </c>
      <c r="AB1914">
        <v>0.72099999999999997</v>
      </c>
      <c r="AC1914">
        <v>0.47670000000000001</v>
      </c>
      <c r="AD1914" t="s">
        <v>48</v>
      </c>
      <c r="AE1914" t="s">
        <v>48</v>
      </c>
      <c r="AF1914" t="s">
        <v>48</v>
      </c>
    </row>
    <row r="1915" spans="1:32" hidden="1" outlineLevel="1" x14ac:dyDescent="0.2">
      <c r="A1915" t="s">
        <v>34744</v>
      </c>
      <c r="B1915" t="s">
        <v>34745</v>
      </c>
      <c r="C1915" t="s">
        <v>31416</v>
      </c>
      <c r="D1915" s="3"/>
      <c r="J1915" t="s">
        <v>34746</v>
      </c>
      <c r="K1915" t="s">
        <v>34204</v>
      </c>
      <c r="L1915" t="s">
        <v>1263</v>
      </c>
      <c r="M1915">
        <v>-4</v>
      </c>
      <c r="P1915" s="2" t="s">
        <v>34747</v>
      </c>
      <c r="Q1915" t="s">
        <v>47</v>
      </c>
      <c r="S1915">
        <v>5.1472644554451108E-4</v>
      </c>
      <c r="T1915">
        <v>2.214843334513716E-6</v>
      </c>
      <c r="U1915">
        <v>1.9620896637206901E-5</v>
      </c>
      <c r="V1915">
        <v>7.5568132160697132E-5</v>
      </c>
      <c r="W1915">
        <v>1.895087771117687E-4</v>
      </c>
      <c r="X1915">
        <v>4.2214749555569142E-5</v>
      </c>
      <c r="Y1915">
        <v>0</v>
      </c>
      <c r="Z1915">
        <v>0.17799999999999999</v>
      </c>
      <c r="AA1915">
        <v>0</v>
      </c>
      <c r="AB1915">
        <v>0.82199999999999995</v>
      </c>
      <c r="AC1915">
        <v>7.7200000000000005E-2</v>
      </c>
      <c r="AD1915" t="s">
        <v>48</v>
      </c>
      <c r="AE1915" t="s">
        <v>48</v>
      </c>
      <c r="AF1915" t="s">
        <v>48</v>
      </c>
    </row>
    <row r="1916" spans="1:32" hidden="1" outlineLevel="1" x14ac:dyDescent="0.2">
      <c r="A1916" t="s">
        <v>34748</v>
      </c>
      <c r="B1916" t="s">
        <v>34749</v>
      </c>
      <c r="C1916" t="s">
        <v>10732</v>
      </c>
      <c r="D1916" s="3"/>
      <c r="J1916" t="s">
        <v>34750</v>
      </c>
      <c r="K1916" t="s">
        <v>34231</v>
      </c>
      <c r="L1916" t="s">
        <v>1263</v>
      </c>
      <c r="M1916">
        <v>-14</v>
      </c>
      <c r="P1916" s="2" t="s">
        <v>34751</v>
      </c>
      <c r="Q1916" t="s">
        <v>47</v>
      </c>
      <c r="S1916">
        <v>1.4413923025131231E-2</v>
      </c>
      <c r="T1916">
        <v>8.6529853433603421E-6</v>
      </c>
      <c r="U1916">
        <v>1.5761215763632211E-4</v>
      </c>
      <c r="V1916">
        <v>4.1666781180538243E-4</v>
      </c>
      <c r="W1916">
        <v>3.6791136953979731E-3</v>
      </c>
      <c r="X1916">
        <v>5.760577623732388E-4</v>
      </c>
      <c r="Y1916">
        <v>0</v>
      </c>
      <c r="Z1916">
        <v>0</v>
      </c>
      <c r="AA1916">
        <v>0.54100000000000004</v>
      </c>
      <c r="AB1916">
        <v>0.45900000000000002</v>
      </c>
      <c r="AC1916">
        <v>-0.70960000000000001</v>
      </c>
      <c r="AD1916" t="s">
        <v>48</v>
      </c>
      <c r="AE1916" t="s">
        <v>48</v>
      </c>
      <c r="AF1916" t="s">
        <v>48</v>
      </c>
    </row>
    <row r="1917" spans="1:32" hidden="1" outlineLevel="1" x14ac:dyDescent="0.2">
      <c r="A1917" t="s">
        <v>34752</v>
      </c>
      <c r="B1917" t="s">
        <v>34753</v>
      </c>
      <c r="C1917" t="s">
        <v>31627</v>
      </c>
      <c r="D1917" s="3"/>
      <c r="J1917" t="s">
        <v>34754</v>
      </c>
      <c r="K1917" t="s">
        <v>34241</v>
      </c>
      <c r="L1917" t="s">
        <v>1263</v>
      </c>
      <c r="M1917">
        <v>1</v>
      </c>
      <c r="P1917" s="2" t="s">
        <v>34755</v>
      </c>
      <c r="Q1917" t="s">
        <v>47</v>
      </c>
      <c r="S1917">
        <v>2.7119132573716342E-4</v>
      </c>
      <c r="T1917">
        <v>2.45102091867011E-6</v>
      </c>
      <c r="U1917">
        <v>1.8028422346105799E-5</v>
      </c>
      <c r="V1917">
        <v>4.0794515371089801E-5</v>
      </c>
      <c r="W1917">
        <v>1.3436670997180039E-4</v>
      </c>
      <c r="X1917">
        <v>1.8197772078565318E-5</v>
      </c>
      <c r="Y1917">
        <v>0.25</v>
      </c>
      <c r="Z1917">
        <v>0.20399999999999999</v>
      </c>
      <c r="AA1917">
        <v>0</v>
      </c>
      <c r="AB1917">
        <v>0.79600000000000004</v>
      </c>
      <c r="AC1917">
        <v>0.31819999999999998</v>
      </c>
      <c r="AD1917" t="s">
        <v>48</v>
      </c>
      <c r="AE1917" t="s">
        <v>48</v>
      </c>
      <c r="AF1917" t="s">
        <v>48</v>
      </c>
    </row>
    <row r="1918" spans="1:32" hidden="1" outlineLevel="1" x14ac:dyDescent="0.2">
      <c r="A1918" t="s">
        <v>34756</v>
      </c>
      <c r="B1918" t="s">
        <v>34757</v>
      </c>
      <c r="C1918" t="s">
        <v>34163</v>
      </c>
      <c r="D1918" s="3"/>
      <c r="J1918" t="s">
        <v>34758</v>
      </c>
      <c r="K1918" t="s">
        <v>34250</v>
      </c>
      <c r="L1918" t="s">
        <v>1263</v>
      </c>
      <c r="M1918">
        <v>0</v>
      </c>
      <c r="P1918" s="2" t="s">
        <v>34759</v>
      </c>
      <c r="Q1918" t="s">
        <v>47</v>
      </c>
      <c r="S1918">
        <v>3.0024386942386631E-2</v>
      </c>
      <c r="T1918">
        <v>2.6645577236195091E-5</v>
      </c>
      <c r="U1918">
        <v>3.8624950684607029E-4</v>
      </c>
      <c r="V1918">
        <v>1.102573820389807E-3</v>
      </c>
      <c r="W1918">
        <v>3.7649667356163259E-3</v>
      </c>
      <c r="X1918">
        <v>8.6352741345763206E-3</v>
      </c>
      <c r="Y1918">
        <v>0.22222222222222221</v>
      </c>
      <c r="Z1918">
        <v>0</v>
      </c>
      <c r="AA1918">
        <v>0.128</v>
      </c>
      <c r="AB1918">
        <v>0.872</v>
      </c>
      <c r="AC1918">
        <v>-0.7964</v>
      </c>
      <c r="AD1918" t="s">
        <v>48</v>
      </c>
      <c r="AE1918" t="s">
        <v>48</v>
      </c>
      <c r="AF1918" t="s">
        <v>48</v>
      </c>
    </row>
    <row r="1919" spans="1:32" hidden="1" outlineLevel="1" x14ac:dyDescent="0.2">
      <c r="A1919" t="s">
        <v>34760</v>
      </c>
      <c r="B1919" t="s">
        <v>34761</v>
      </c>
      <c r="C1919" t="s">
        <v>34163</v>
      </c>
      <c r="D1919" s="3"/>
      <c r="J1919" t="s">
        <v>34762</v>
      </c>
      <c r="K1919" t="s">
        <v>34254</v>
      </c>
      <c r="L1919" t="s">
        <v>1263</v>
      </c>
      <c r="M1919">
        <v>-5</v>
      </c>
      <c r="P1919" s="2" t="s">
        <v>34763</v>
      </c>
      <c r="Q1919" t="s">
        <v>47</v>
      </c>
      <c r="S1919">
        <v>0.18122027814388281</v>
      </c>
      <c r="T1919">
        <v>3.5083423426840448E-5</v>
      </c>
      <c r="U1919">
        <v>2.3771535605192181E-2</v>
      </c>
      <c r="V1919">
        <v>3.739978419616818E-3</v>
      </c>
      <c r="W1919">
        <v>4.2457979172468192E-2</v>
      </c>
      <c r="X1919">
        <v>3.4350268542766571E-3</v>
      </c>
      <c r="Y1919">
        <v>-4.6666666666666648E-2</v>
      </c>
      <c r="Z1919">
        <v>0.05</v>
      </c>
      <c r="AA1919">
        <v>0.183</v>
      </c>
      <c r="AB1919">
        <v>0.76700000000000002</v>
      </c>
      <c r="AC1919">
        <v>-0.90390000000000004</v>
      </c>
      <c r="AD1919" t="s">
        <v>48</v>
      </c>
      <c r="AE1919" t="s">
        <v>48</v>
      </c>
      <c r="AF1919" t="s">
        <v>48</v>
      </c>
    </row>
    <row r="1920" spans="1:32" hidden="1" outlineLevel="1" x14ac:dyDescent="0.2">
      <c r="A1920" t="s">
        <v>34764</v>
      </c>
      <c r="B1920" t="s">
        <v>34765</v>
      </c>
      <c r="C1920" t="s">
        <v>513</v>
      </c>
      <c r="D1920" s="3"/>
      <c r="J1920" t="s">
        <v>3243</v>
      </c>
      <c r="K1920" t="s">
        <v>34258</v>
      </c>
      <c r="L1920" t="s">
        <v>1263</v>
      </c>
      <c r="M1920">
        <v>-27</v>
      </c>
      <c r="P1920" s="2" t="s">
        <v>34766</v>
      </c>
      <c r="Q1920" t="s">
        <v>47</v>
      </c>
      <c r="Y1920" t="s">
        <v>48</v>
      </c>
      <c r="Z1920" t="s">
        <v>48</v>
      </c>
      <c r="AA1920" t="s">
        <v>48</v>
      </c>
      <c r="AB1920" t="s">
        <v>48</v>
      </c>
      <c r="AC1920" t="s">
        <v>48</v>
      </c>
      <c r="AD1920" t="s">
        <v>48</v>
      </c>
      <c r="AE1920" t="s">
        <v>48</v>
      </c>
      <c r="AF1920" t="s">
        <v>48</v>
      </c>
    </row>
    <row r="1921" spans="1:32" hidden="1" outlineLevel="1" x14ac:dyDescent="0.2">
      <c r="A1921" t="s">
        <v>34767</v>
      </c>
      <c r="B1921" t="s">
        <v>34768</v>
      </c>
      <c r="C1921" t="s">
        <v>19383</v>
      </c>
      <c r="D1921" s="3"/>
      <c r="J1921" t="s">
        <v>34769</v>
      </c>
      <c r="K1921" t="s">
        <v>34267</v>
      </c>
      <c r="L1921" t="s">
        <v>1263</v>
      </c>
      <c r="M1921">
        <v>1</v>
      </c>
      <c r="P1921" s="2" t="s">
        <v>34770</v>
      </c>
      <c r="Q1921" t="s">
        <v>47</v>
      </c>
      <c r="S1921">
        <v>2.412345074117184E-2</v>
      </c>
      <c r="T1921">
        <v>9.3602957349503413E-6</v>
      </c>
      <c r="U1921">
        <v>1.4875505585223441E-3</v>
      </c>
      <c r="V1921">
        <v>2.8304880834184592E-4</v>
      </c>
      <c r="W1921">
        <v>5.567881278693676E-3</v>
      </c>
      <c r="X1921">
        <v>4.2241666233167052E-4</v>
      </c>
      <c r="Y1921">
        <v>0.2</v>
      </c>
      <c r="Z1921">
        <v>0</v>
      </c>
      <c r="AA1921">
        <v>7.2999999999999995E-2</v>
      </c>
      <c r="AB1921">
        <v>0.92700000000000005</v>
      </c>
      <c r="AC1921">
        <v>-0.38179999999999997</v>
      </c>
      <c r="AD1921" t="s">
        <v>48</v>
      </c>
      <c r="AE1921" t="s">
        <v>48</v>
      </c>
      <c r="AF1921" t="s">
        <v>48</v>
      </c>
    </row>
    <row r="1922" spans="1:32" hidden="1" outlineLevel="1" x14ac:dyDescent="0.2">
      <c r="A1922" t="s">
        <v>34771</v>
      </c>
      <c r="B1922" t="s">
        <v>34772</v>
      </c>
      <c r="C1922" t="s">
        <v>31326</v>
      </c>
      <c r="D1922" s="3"/>
      <c r="J1922" t="s">
        <v>34773</v>
      </c>
      <c r="K1922" t="s">
        <v>34271</v>
      </c>
      <c r="L1922" t="s">
        <v>1263</v>
      </c>
      <c r="M1922">
        <v>1</v>
      </c>
      <c r="P1922" s="2" t="s">
        <v>34774</v>
      </c>
      <c r="Q1922" t="s">
        <v>47</v>
      </c>
      <c r="S1922">
        <v>9.9100105464458466E-2</v>
      </c>
      <c r="T1922">
        <v>2.716060862439917E-6</v>
      </c>
      <c r="U1922">
        <v>1.9807765784207729E-4</v>
      </c>
      <c r="V1922">
        <v>2.7992419200018048E-4</v>
      </c>
      <c r="W1922">
        <v>7.6284646987915039E-2</v>
      </c>
      <c r="X1922">
        <v>9.0103472757618874E-5</v>
      </c>
      <c r="Y1922">
        <v>3.6666666666666681E-2</v>
      </c>
      <c r="Z1922">
        <v>0</v>
      </c>
      <c r="AA1922">
        <v>7.6999999999999999E-2</v>
      </c>
      <c r="AB1922">
        <v>0.92300000000000004</v>
      </c>
      <c r="AC1922">
        <v>-0.36120000000000002</v>
      </c>
      <c r="AD1922" t="s">
        <v>48</v>
      </c>
      <c r="AE1922" t="s">
        <v>48</v>
      </c>
      <c r="AF1922" t="s">
        <v>48</v>
      </c>
    </row>
    <row r="1923" spans="1:32" hidden="1" outlineLevel="1" x14ac:dyDescent="0.2">
      <c r="A1923" t="s">
        <v>34775</v>
      </c>
      <c r="B1923" t="s">
        <v>30535</v>
      </c>
      <c r="C1923" t="s">
        <v>34776</v>
      </c>
      <c r="D1923" s="3"/>
      <c r="J1923" t="s">
        <v>34777</v>
      </c>
      <c r="K1923" t="s">
        <v>34271</v>
      </c>
      <c r="L1923" t="s">
        <v>1263</v>
      </c>
      <c r="M1923">
        <v>-6</v>
      </c>
      <c r="P1923" s="2" t="s">
        <v>34778</v>
      </c>
      <c r="Q1923" t="s">
        <v>47</v>
      </c>
      <c r="S1923">
        <v>6.343185668811202E-4</v>
      </c>
      <c r="T1923">
        <v>1.1078672287112569E-5</v>
      </c>
      <c r="U1923">
        <v>4.7930610890034593E-5</v>
      </c>
      <c r="V1923">
        <v>7.7324126323219389E-5</v>
      </c>
      <c r="W1923">
        <v>2.3138332471717149E-4</v>
      </c>
      <c r="X1923">
        <v>9.3122573161963373E-5</v>
      </c>
      <c r="Y1923">
        <v>2.8252765752765741E-2</v>
      </c>
      <c r="Z1923">
        <v>0.12</v>
      </c>
      <c r="AA1923">
        <v>0.13600000000000001</v>
      </c>
      <c r="AB1923">
        <v>0.74299999999999999</v>
      </c>
      <c r="AC1923">
        <v>-0.77170000000000005</v>
      </c>
      <c r="AD1923" t="s">
        <v>48</v>
      </c>
      <c r="AE1923" t="s">
        <v>48</v>
      </c>
      <c r="AF1923" t="s">
        <v>48</v>
      </c>
    </row>
    <row r="1924" spans="1:32" hidden="1" outlineLevel="1" x14ac:dyDescent="0.2">
      <c r="A1924" t="s">
        <v>34779</v>
      </c>
      <c r="B1924" t="s">
        <v>34780</v>
      </c>
      <c r="C1924" t="s">
        <v>16671</v>
      </c>
      <c r="D1924" s="3"/>
      <c r="J1924" t="s">
        <v>34781</v>
      </c>
      <c r="K1924" t="s">
        <v>34271</v>
      </c>
      <c r="L1924" t="s">
        <v>1263</v>
      </c>
      <c r="M1924">
        <v>-3</v>
      </c>
      <c r="P1924" s="2" t="s">
        <v>34782</v>
      </c>
      <c r="Q1924" t="s">
        <v>10098</v>
      </c>
      <c r="Y1924" t="s">
        <v>48</v>
      </c>
      <c r="Z1924" t="s">
        <v>48</v>
      </c>
      <c r="AA1924" t="s">
        <v>48</v>
      </c>
      <c r="AB1924" t="s">
        <v>48</v>
      </c>
      <c r="AC1924" t="s">
        <v>48</v>
      </c>
      <c r="AD1924" t="s">
        <v>48</v>
      </c>
      <c r="AE1924" t="s">
        <v>48</v>
      </c>
      <c r="AF1924" t="s">
        <v>48</v>
      </c>
    </row>
    <row r="1925" spans="1:32" hidden="1" outlineLevel="1" x14ac:dyDescent="0.2">
      <c r="A1925" t="s">
        <v>34783</v>
      </c>
      <c r="B1925" t="s">
        <v>34784</v>
      </c>
      <c r="C1925" t="s">
        <v>14727</v>
      </c>
      <c r="D1925" s="3"/>
      <c r="J1925" t="s">
        <v>34785</v>
      </c>
      <c r="K1925" t="s">
        <v>34275</v>
      </c>
      <c r="L1925" t="s">
        <v>1263</v>
      </c>
      <c r="M1925">
        <v>1</v>
      </c>
      <c r="P1925" s="2" t="s">
        <v>34786</v>
      </c>
      <c r="Q1925" t="s">
        <v>10060</v>
      </c>
      <c r="S1925">
        <v>3.0652846908196812E-4</v>
      </c>
      <c r="T1925">
        <v>2.1354471755330451E-6</v>
      </c>
      <c r="U1925">
        <v>1.8122333131032061E-5</v>
      </c>
      <c r="V1925">
        <v>3.5708177165361121E-5</v>
      </c>
      <c r="W1925">
        <v>1.7310370458289981E-4</v>
      </c>
      <c r="X1925">
        <v>1.8933000319520939E-5</v>
      </c>
      <c r="Y1925">
        <v>0</v>
      </c>
      <c r="Z1925">
        <v>0.26700000000000002</v>
      </c>
      <c r="AA1925">
        <v>0</v>
      </c>
      <c r="AB1925">
        <v>0.73299999999999998</v>
      </c>
      <c r="AC1925">
        <v>0.29239999999999999</v>
      </c>
      <c r="AD1925" t="s">
        <v>48</v>
      </c>
      <c r="AE1925" t="s">
        <v>48</v>
      </c>
      <c r="AF1925" t="s">
        <v>48</v>
      </c>
    </row>
    <row r="1926" spans="1:32" hidden="1" outlineLevel="1" x14ac:dyDescent="0.2">
      <c r="A1926" t="s">
        <v>34787</v>
      </c>
      <c r="B1926" t="s">
        <v>34788</v>
      </c>
      <c r="C1926" t="s">
        <v>32395</v>
      </c>
      <c r="D1926" s="3"/>
      <c r="J1926" t="s">
        <v>34789</v>
      </c>
      <c r="K1926" t="s">
        <v>34301</v>
      </c>
      <c r="L1926" t="s">
        <v>1263</v>
      </c>
      <c r="M1926">
        <v>1</v>
      </c>
      <c r="P1926" s="2" t="s">
        <v>34790</v>
      </c>
      <c r="Q1926" t="s">
        <v>10648</v>
      </c>
      <c r="S1926">
        <v>6.1318986117839813E-2</v>
      </c>
      <c r="T1926">
        <v>4.0200091461883858E-5</v>
      </c>
      <c r="U1926">
        <v>7.3703333735466003E-2</v>
      </c>
      <c r="V1926">
        <v>6.0808379203081131E-4</v>
      </c>
      <c r="W1926">
        <v>9.313083253800869E-3</v>
      </c>
      <c r="X1926">
        <v>4.4342086766846478E-4</v>
      </c>
      <c r="Y1926">
        <v>0.1160468319559229</v>
      </c>
      <c r="Z1926">
        <v>0.129</v>
      </c>
      <c r="AA1926">
        <v>8.3000000000000004E-2</v>
      </c>
      <c r="AB1926">
        <v>0.78700000000000003</v>
      </c>
      <c r="AC1926">
        <v>0.93830000000000002</v>
      </c>
      <c r="AD1926" t="s">
        <v>48</v>
      </c>
      <c r="AE1926" t="s">
        <v>48</v>
      </c>
      <c r="AF1926" t="s">
        <v>48</v>
      </c>
    </row>
    <row r="1927" spans="1:32" hidden="1" outlineLevel="1" x14ac:dyDescent="0.2">
      <c r="A1927" t="s">
        <v>34791</v>
      </c>
      <c r="B1927" t="s">
        <v>34792</v>
      </c>
      <c r="C1927" t="s">
        <v>34793</v>
      </c>
      <c r="D1927" s="3"/>
      <c r="J1927" t="s">
        <v>34794</v>
      </c>
      <c r="K1927" t="s">
        <v>34308</v>
      </c>
      <c r="L1927" t="s">
        <v>1263</v>
      </c>
      <c r="M1927">
        <v>65</v>
      </c>
      <c r="P1927" s="2" t="s">
        <v>34795</v>
      </c>
      <c r="Q1927" t="s">
        <v>47</v>
      </c>
      <c r="S1927">
        <v>6.2514911405742168E-4</v>
      </c>
      <c r="T1927">
        <v>6.252165803743992E-6</v>
      </c>
      <c r="U1927">
        <v>4.0283404814545072E-5</v>
      </c>
      <c r="V1927">
        <v>4.9048900109482929E-5</v>
      </c>
      <c r="W1927">
        <v>2.4391702027060089E-4</v>
      </c>
      <c r="X1927">
        <v>5.9702717408072197E-5</v>
      </c>
      <c r="Y1927">
        <v>8.3333333333333329E-2</v>
      </c>
      <c r="Z1927">
        <v>8.6999999999999994E-2</v>
      </c>
      <c r="AA1927">
        <v>0.17499999999999999</v>
      </c>
      <c r="AB1927">
        <v>0.73799999999999999</v>
      </c>
      <c r="AC1927">
        <v>-0.67069999999999996</v>
      </c>
      <c r="AD1927" t="s">
        <v>48</v>
      </c>
      <c r="AE1927" t="s">
        <v>48</v>
      </c>
      <c r="AF1927" t="s">
        <v>48</v>
      </c>
    </row>
    <row r="1928" spans="1:32" hidden="1" outlineLevel="1" x14ac:dyDescent="0.2">
      <c r="A1928" t="s">
        <v>34796</v>
      </c>
      <c r="B1928" t="s">
        <v>26857</v>
      </c>
      <c r="C1928" t="s">
        <v>34797</v>
      </c>
      <c r="D1928" s="3"/>
      <c r="J1928" t="s">
        <v>34798</v>
      </c>
      <c r="K1928" t="s">
        <v>34308</v>
      </c>
      <c r="L1928" t="s">
        <v>1263</v>
      </c>
      <c r="M1928">
        <v>54</v>
      </c>
      <c r="P1928" s="2" t="s">
        <v>34799</v>
      </c>
      <c r="Q1928" t="s">
        <v>47</v>
      </c>
      <c r="S1928">
        <v>3.583595622330904E-3</v>
      </c>
      <c r="T1928">
        <v>7.8309449236257933E-6</v>
      </c>
      <c r="U1928">
        <v>5.5104529019445181E-4</v>
      </c>
      <c r="V1928">
        <v>1.3801357999909669E-4</v>
      </c>
      <c r="W1928">
        <v>8.8073039660230279E-4</v>
      </c>
      <c r="X1928">
        <v>3.2661383738741279E-4</v>
      </c>
      <c r="Y1928">
        <v>0.2071428571428571</v>
      </c>
      <c r="Z1928">
        <v>2.4E-2</v>
      </c>
      <c r="AA1928">
        <v>0.11799999999999999</v>
      </c>
      <c r="AB1928">
        <v>0.85699999999999998</v>
      </c>
      <c r="AC1928">
        <v>-0.85550000000000004</v>
      </c>
      <c r="AD1928" t="s">
        <v>48</v>
      </c>
      <c r="AE1928" t="s">
        <v>48</v>
      </c>
      <c r="AF1928" t="s">
        <v>48</v>
      </c>
    </row>
    <row r="1929" spans="1:32" hidden="1" outlineLevel="1" x14ac:dyDescent="0.2">
      <c r="A1929" t="s">
        <v>34800</v>
      </c>
      <c r="B1929" t="s">
        <v>34801</v>
      </c>
      <c r="C1929" t="s">
        <v>34802</v>
      </c>
      <c r="D1929" s="3"/>
      <c r="J1929" t="s">
        <v>34803</v>
      </c>
      <c r="K1929" t="s">
        <v>34308</v>
      </c>
      <c r="L1929" t="s">
        <v>1263</v>
      </c>
      <c r="M1929">
        <v>25</v>
      </c>
      <c r="P1929" s="2" t="s">
        <v>34804</v>
      </c>
      <c r="Q1929" t="s">
        <v>47</v>
      </c>
      <c r="S1929">
        <v>8.419143408536911E-2</v>
      </c>
      <c r="T1929">
        <v>1.074706142389914E-5</v>
      </c>
      <c r="U1929">
        <v>5.6339520961046219E-4</v>
      </c>
      <c r="V1929">
        <v>3.7645855918526649E-3</v>
      </c>
      <c r="W1929">
        <v>6.2924318015575409E-2</v>
      </c>
      <c r="X1929">
        <v>4.2889558244496579E-4</v>
      </c>
      <c r="Y1929">
        <v>0.35936507936507928</v>
      </c>
      <c r="Z1929">
        <v>0.20499999999999999</v>
      </c>
      <c r="AA1929">
        <v>0</v>
      </c>
      <c r="AB1929">
        <v>0.79500000000000004</v>
      </c>
      <c r="AC1929">
        <v>0.95169999999999999</v>
      </c>
      <c r="AD1929" t="s">
        <v>48</v>
      </c>
      <c r="AE1929" t="s">
        <v>48</v>
      </c>
      <c r="AF1929" t="s">
        <v>48</v>
      </c>
    </row>
    <row r="1930" spans="1:32" hidden="1" outlineLevel="1" x14ac:dyDescent="0.2">
      <c r="A1930" t="s">
        <v>34805</v>
      </c>
      <c r="B1930" t="s">
        <v>34806</v>
      </c>
      <c r="C1930" t="s">
        <v>34807</v>
      </c>
      <c r="D1930" s="3"/>
      <c r="J1930" t="s">
        <v>34808</v>
      </c>
      <c r="K1930" t="s">
        <v>34308</v>
      </c>
      <c r="L1930" t="s">
        <v>1263</v>
      </c>
      <c r="M1930">
        <v>14</v>
      </c>
      <c r="P1930" s="2" t="s">
        <v>34809</v>
      </c>
      <c r="Q1930" t="s">
        <v>47</v>
      </c>
      <c r="S1930">
        <v>1.1102855205535891E-3</v>
      </c>
      <c r="T1930">
        <v>7.7322974902926944E-6</v>
      </c>
      <c r="U1930">
        <v>7.1803005994297564E-5</v>
      </c>
      <c r="V1930">
        <v>5.2375093218870461E-5</v>
      </c>
      <c r="W1930">
        <v>4.77424735436216E-4</v>
      </c>
      <c r="X1930">
        <v>8.5059284174349159E-5</v>
      </c>
      <c r="Y1930">
        <v>9.9675324675324681E-2</v>
      </c>
      <c r="Z1930">
        <v>0</v>
      </c>
      <c r="AA1930">
        <v>2.1000000000000001E-2</v>
      </c>
      <c r="AB1930">
        <v>0.97899999999999998</v>
      </c>
      <c r="AC1930">
        <v>-0.29599999999999999</v>
      </c>
      <c r="AD1930" t="s">
        <v>48</v>
      </c>
      <c r="AE1930" t="s">
        <v>48</v>
      </c>
      <c r="AF1930" t="s">
        <v>48</v>
      </c>
    </row>
    <row r="1931" spans="1:32" hidden="1" outlineLevel="1" x14ac:dyDescent="0.2">
      <c r="A1931" t="s">
        <v>34810</v>
      </c>
      <c r="B1931" t="s">
        <v>29195</v>
      </c>
      <c r="C1931" t="s">
        <v>14504</v>
      </c>
      <c r="D1931" s="3"/>
      <c r="J1931" t="s">
        <v>34811</v>
      </c>
      <c r="K1931" t="s">
        <v>34308</v>
      </c>
      <c r="L1931" t="s">
        <v>1263</v>
      </c>
      <c r="M1931">
        <v>5</v>
      </c>
      <c r="P1931" s="2" t="s">
        <v>34812</v>
      </c>
      <c r="Q1931" t="s">
        <v>47</v>
      </c>
      <c r="S1931">
        <v>0.25273787975311279</v>
      </c>
      <c r="T1931">
        <v>5.1343948143767193E-5</v>
      </c>
      <c r="U1931">
        <v>0.24020940065383911</v>
      </c>
      <c r="V1931">
        <v>1.8920295406132941E-3</v>
      </c>
      <c r="W1931">
        <v>3.9210408926010132E-2</v>
      </c>
      <c r="X1931">
        <v>1.416219281964004E-3</v>
      </c>
      <c r="Y1931">
        <v>0.22916666666666671</v>
      </c>
      <c r="Z1931">
        <v>0.10299999999999999</v>
      </c>
      <c r="AA1931">
        <v>0.19</v>
      </c>
      <c r="AB1931">
        <v>0.70699999999999996</v>
      </c>
      <c r="AC1931">
        <v>-0.88549999999999995</v>
      </c>
      <c r="AD1931" t="s">
        <v>48</v>
      </c>
      <c r="AE1931" t="s">
        <v>48</v>
      </c>
      <c r="AF1931" t="s">
        <v>48</v>
      </c>
    </row>
    <row r="1932" spans="1:32" hidden="1" outlineLevel="1" x14ac:dyDescent="0.2">
      <c r="A1932" t="s">
        <v>34813</v>
      </c>
      <c r="B1932" t="s">
        <v>34814</v>
      </c>
      <c r="C1932" t="s">
        <v>34815</v>
      </c>
      <c r="D1932" s="3"/>
      <c r="J1932" t="s">
        <v>34816</v>
      </c>
      <c r="K1932" t="s">
        <v>34313</v>
      </c>
      <c r="L1932" t="s">
        <v>1263</v>
      </c>
      <c r="M1932">
        <v>32</v>
      </c>
      <c r="P1932" s="2" t="s">
        <v>34817</v>
      </c>
      <c r="Q1932" t="s">
        <v>47</v>
      </c>
      <c r="S1932">
        <v>1.840993878431618E-3</v>
      </c>
      <c r="T1932">
        <v>6.7609921643452253E-6</v>
      </c>
      <c r="U1932">
        <v>8.7196225649677217E-5</v>
      </c>
      <c r="V1932">
        <v>1.268283085664734E-4</v>
      </c>
      <c r="W1932">
        <v>4.6571446000598371E-4</v>
      </c>
      <c r="X1932">
        <v>3.8946219137869781E-4</v>
      </c>
      <c r="Y1932">
        <v>0</v>
      </c>
      <c r="Z1932">
        <v>0.47899999999999998</v>
      </c>
      <c r="AA1932">
        <v>0</v>
      </c>
      <c r="AB1932">
        <v>0.52100000000000002</v>
      </c>
      <c r="AC1932">
        <v>0.9022</v>
      </c>
      <c r="AD1932" t="s">
        <v>48</v>
      </c>
      <c r="AE1932" t="s">
        <v>48</v>
      </c>
      <c r="AF1932" t="s">
        <v>48</v>
      </c>
    </row>
    <row r="1933" spans="1:32" hidden="1" outlineLevel="1" x14ac:dyDescent="0.2">
      <c r="A1933" t="s">
        <v>34818</v>
      </c>
      <c r="B1933" t="s">
        <v>34819</v>
      </c>
      <c r="C1933" t="s">
        <v>34820</v>
      </c>
      <c r="D1933" s="3"/>
      <c r="J1933" t="s">
        <v>34821</v>
      </c>
      <c r="K1933" t="s">
        <v>34318</v>
      </c>
      <c r="L1933" t="s">
        <v>1263</v>
      </c>
      <c r="M1933">
        <v>56</v>
      </c>
      <c r="P1933" s="2" t="s">
        <v>34822</v>
      </c>
      <c r="Q1933" t="s">
        <v>10138</v>
      </c>
      <c r="S1933">
        <v>1.6959629720076921E-3</v>
      </c>
      <c r="T1933">
        <v>5.6809667512425222E-6</v>
      </c>
      <c r="U1933">
        <v>7.2025053668767214E-5</v>
      </c>
      <c r="V1933">
        <v>8.2052385550923645E-5</v>
      </c>
      <c r="W1933">
        <v>4.8181982128880918E-4</v>
      </c>
      <c r="X1933">
        <v>1.7517841479275381E-4</v>
      </c>
      <c r="Y1933">
        <v>0</v>
      </c>
      <c r="Z1933">
        <v>0.14599999999999999</v>
      </c>
      <c r="AA1933">
        <v>0</v>
      </c>
      <c r="AB1933">
        <v>0.85399999999999998</v>
      </c>
      <c r="AC1933">
        <v>0.44040000000000001</v>
      </c>
      <c r="AD1933" t="s">
        <v>48</v>
      </c>
      <c r="AE1933" t="s">
        <v>48</v>
      </c>
      <c r="AF1933" t="s">
        <v>48</v>
      </c>
    </row>
    <row r="1934" spans="1:32" hidden="1" outlineLevel="1" x14ac:dyDescent="0.2">
      <c r="A1934" t="s">
        <v>34823</v>
      </c>
      <c r="B1934" t="s">
        <v>32493</v>
      </c>
      <c r="C1934" t="s">
        <v>34824</v>
      </c>
      <c r="D1934" s="3"/>
      <c r="J1934" t="s">
        <v>34825</v>
      </c>
      <c r="K1934" t="s">
        <v>34328</v>
      </c>
      <c r="L1934" t="s">
        <v>1263</v>
      </c>
      <c r="M1934">
        <v>6</v>
      </c>
      <c r="P1934" s="2" t="s">
        <v>34826</v>
      </c>
      <c r="Q1934" t="s">
        <v>47</v>
      </c>
      <c r="S1934">
        <v>0.89304441213607788</v>
      </c>
      <c r="T1934">
        <v>3.2112165354192262E-4</v>
      </c>
      <c r="U1934">
        <v>0.67837697267532349</v>
      </c>
      <c r="V1934">
        <v>3.291814774274826E-2</v>
      </c>
      <c r="W1934">
        <v>0.3712138831615448</v>
      </c>
      <c r="X1934">
        <v>3.0371218454092741E-3</v>
      </c>
      <c r="Y1934">
        <v>-4.3749999999999997E-2</v>
      </c>
      <c r="Z1934">
        <v>9.1999999999999998E-2</v>
      </c>
      <c r="AA1934">
        <v>0.158</v>
      </c>
      <c r="AB1934">
        <v>0.75</v>
      </c>
      <c r="AC1934">
        <v>-0.56730000000000003</v>
      </c>
      <c r="AD1934" t="s">
        <v>48</v>
      </c>
      <c r="AE1934" t="s">
        <v>48</v>
      </c>
      <c r="AF1934" t="s">
        <v>48</v>
      </c>
    </row>
    <row r="1935" spans="1:32" hidden="1" outlineLevel="1" x14ac:dyDescent="0.2">
      <c r="A1935" t="s">
        <v>34827</v>
      </c>
      <c r="B1935" t="s">
        <v>34828</v>
      </c>
      <c r="C1935" t="s">
        <v>34829</v>
      </c>
      <c r="D1935" s="3"/>
      <c r="J1935" t="s">
        <v>34830</v>
      </c>
      <c r="K1935" t="s">
        <v>34328</v>
      </c>
      <c r="L1935" t="s">
        <v>1263</v>
      </c>
      <c r="M1935">
        <v>1</v>
      </c>
      <c r="P1935" s="2" t="s">
        <v>34831</v>
      </c>
      <c r="Q1935" t="s">
        <v>47</v>
      </c>
      <c r="S1935">
        <v>7.3621380142867574E-3</v>
      </c>
      <c r="T1935">
        <v>1.116084695240716E-5</v>
      </c>
      <c r="U1935">
        <v>1.185008368338458E-4</v>
      </c>
      <c r="V1935">
        <v>6.5841467585414648E-4</v>
      </c>
      <c r="W1935">
        <v>1.8054241081699729E-3</v>
      </c>
      <c r="X1935">
        <v>4.1424049413762992E-4</v>
      </c>
      <c r="Y1935">
        <v>0.25</v>
      </c>
      <c r="Z1935">
        <v>6.8000000000000005E-2</v>
      </c>
      <c r="AA1935">
        <v>7.0999999999999994E-2</v>
      </c>
      <c r="AB1935">
        <v>0.86099999999999999</v>
      </c>
      <c r="AC1935">
        <v>-2.4E-2</v>
      </c>
      <c r="AD1935" t="s">
        <v>48</v>
      </c>
      <c r="AE1935" t="s">
        <v>48</v>
      </c>
      <c r="AF1935" t="s">
        <v>48</v>
      </c>
    </row>
    <row r="1936" spans="1:32" hidden="1" outlineLevel="1" x14ac:dyDescent="0.2">
      <c r="A1936" t="s">
        <v>34832</v>
      </c>
      <c r="B1936" t="s">
        <v>34833</v>
      </c>
      <c r="C1936" t="s">
        <v>34834</v>
      </c>
      <c r="D1936" s="3"/>
      <c r="J1936" t="s">
        <v>34835</v>
      </c>
      <c r="K1936" t="s">
        <v>34333</v>
      </c>
      <c r="L1936" t="s">
        <v>1263</v>
      </c>
      <c r="M1936">
        <v>19</v>
      </c>
      <c r="P1936" s="2" t="s">
        <v>34836</v>
      </c>
      <c r="Q1936" t="s">
        <v>47</v>
      </c>
      <c r="S1936">
        <v>6.0791904106736183E-3</v>
      </c>
      <c r="T1936">
        <v>8.2376427599228919E-6</v>
      </c>
      <c r="U1936">
        <v>1.0823786578839639E-4</v>
      </c>
      <c r="V1936">
        <v>3.2028270652517682E-4</v>
      </c>
      <c r="W1936">
        <v>1.78493419662118E-3</v>
      </c>
      <c r="X1936">
        <v>3.6265540984459221E-4</v>
      </c>
      <c r="Y1936">
        <v>-0.15625</v>
      </c>
      <c r="Z1936">
        <v>0.14099999999999999</v>
      </c>
      <c r="AA1936">
        <v>0.14299999999999999</v>
      </c>
      <c r="AB1936">
        <v>0.71599999999999997</v>
      </c>
      <c r="AC1936">
        <v>-2.58E-2</v>
      </c>
      <c r="AD1936" t="s">
        <v>48</v>
      </c>
      <c r="AE1936" t="s">
        <v>48</v>
      </c>
      <c r="AF1936" t="s">
        <v>48</v>
      </c>
    </row>
    <row r="1937" spans="1:32" hidden="1" outlineLevel="1" x14ac:dyDescent="0.2">
      <c r="A1937" t="s">
        <v>34837</v>
      </c>
      <c r="B1937" t="s">
        <v>34838</v>
      </c>
      <c r="C1937" t="s">
        <v>34839</v>
      </c>
      <c r="D1937" s="3"/>
      <c r="J1937" t="s">
        <v>34840</v>
      </c>
      <c r="K1937" t="s">
        <v>34333</v>
      </c>
      <c r="L1937" t="s">
        <v>1263</v>
      </c>
      <c r="M1937">
        <v>6</v>
      </c>
      <c r="P1937" s="2" t="s">
        <v>34841</v>
      </c>
      <c r="Q1937" t="s">
        <v>47</v>
      </c>
      <c r="S1937">
        <v>3.8219679845497012E-4</v>
      </c>
      <c r="T1937">
        <v>2.6434554456500341E-6</v>
      </c>
      <c r="U1937">
        <v>2.4550783564336601E-5</v>
      </c>
      <c r="V1937">
        <v>4.0581879147794098E-5</v>
      </c>
      <c r="W1937">
        <v>1.740284933475778E-4</v>
      </c>
      <c r="X1937">
        <v>3.5157809179509059E-5</v>
      </c>
      <c r="Y1937">
        <v>0.375</v>
      </c>
      <c r="Z1937">
        <v>0.25600000000000001</v>
      </c>
      <c r="AA1937">
        <v>0</v>
      </c>
      <c r="AB1937">
        <v>0.74399999999999999</v>
      </c>
      <c r="AC1937">
        <v>0.67049999999999998</v>
      </c>
      <c r="AD1937" t="s">
        <v>48</v>
      </c>
      <c r="AE1937" t="s">
        <v>48</v>
      </c>
      <c r="AF1937" t="s">
        <v>48</v>
      </c>
    </row>
    <row r="1938" spans="1:32" hidden="1" outlineLevel="1" x14ac:dyDescent="0.2">
      <c r="A1938" t="s">
        <v>34842</v>
      </c>
      <c r="B1938" t="s">
        <v>34843</v>
      </c>
      <c r="C1938" t="s">
        <v>33477</v>
      </c>
      <c r="D1938" s="3"/>
      <c r="J1938" t="s">
        <v>34844</v>
      </c>
      <c r="K1938" t="s">
        <v>34338</v>
      </c>
      <c r="L1938" t="s">
        <v>1263</v>
      </c>
      <c r="M1938">
        <v>3</v>
      </c>
      <c r="P1938" s="2" t="s">
        <v>34845</v>
      </c>
      <c r="Q1938" t="s">
        <v>47</v>
      </c>
      <c r="S1938">
        <v>2.8920662589371199E-4</v>
      </c>
      <c r="T1938">
        <v>2.7115058855997631E-6</v>
      </c>
      <c r="U1938">
        <v>1.9296179743832909E-5</v>
      </c>
      <c r="V1938">
        <v>4.698064731201157E-5</v>
      </c>
      <c r="W1938">
        <v>1.3941522047389299E-4</v>
      </c>
      <c r="X1938">
        <v>2.2630401872447688E-5</v>
      </c>
      <c r="Y1938">
        <v>-0.1720238095238095</v>
      </c>
      <c r="Z1938">
        <v>7.0000000000000007E-2</v>
      </c>
      <c r="AA1938">
        <v>6.8000000000000005E-2</v>
      </c>
      <c r="AB1938">
        <v>0.86299999999999999</v>
      </c>
      <c r="AC1938">
        <v>-0.19969999999999999</v>
      </c>
      <c r="AD1938" t="s">
        <v>48</v>
      </c>
      <c r="AE1938" t="s">
        <v>48</v>
      </c>
      <c r="AF1938" t="s">
        <v>48</v>
      </c>
    </row>
    <row r="1939" spans="1:32" hidden="1" outlineLevel="1" x14ac:dyDescent="0.2">
      <c r="A1939" t="s">
        <v>34846</v>
      </c>
      <c r="B1939" t="s">
        <v>34847</v>
      </c>
      <c r="C1939" t="s">
        <v>33477</v>
      </c>
      <c r="D1939" s="3"/>
      <c r="J1939" t="s">
        <v>34848</v>
      </c>
      <c r="K1939" t="s">
        <v>34343</v>
      </c>
      <c r="L1939" t="s">
        <v>1263</v>
      </c>
      <c r="M1939">
        <v>3</v>
      </c>
      <c r="P1939" s="2" t="s">
        <v>34849</v>
      </c>
      <c r="Q1939" t="s">
        <v>47</v>
      </c>
      <c r="S1939">
        <v>4.6878098510205751E-4</v>
      </c>
      <c r="T1939">
        <v>4.9951700020756107E-6</v>
      </c>
      <c r="U1939">
        <v>3.2348329114029177E-5</v>
      </c>
      <c r="V1939">
        <v>6.5193948103114963E-5</v>
      </c>
      <c r="W1939">
        <v>1.572995533933863E-4</v>
      </c>
      <c r="X1939">
        <v>5.868162406841293E-5</v>
      </c>
      <c r="Y1939">
        <v>3.3333333333333333E-2</v>
      </c>
      <c r="Z1939">
        <v>5.6000000000000001E-2</v>
      </c>
      <c r="AA1939">
        <v>0.11700000000000001</v>
      </c>
      <c r="AB1939">
        <v>0.82599999999999996</v>
      </c>
      <c r="AC1939">
        <v>-0.76749999999999996</v>
      </c>
      <c r="AD1939" t="s">
        <v>48</v>
      </c>
      <c r="AE1939" t="s">
        <v>48</v>
      </c>
      <c r="AF1939" t="s">
        <v>48</v>
      </c>
    </row>
    <row r="1940" spans="1:32" hidden="1" outlineLevel="1" x14ac:dyDescent="0.2">
      <c r="A1940" t="s">
        <v>34850</v>
      </c>
      <c r="B1940" t="s">
        <v>34851</v>
      </c>
      <c r="C1940" t="s">
        <v>33477</v>
      </c>
      <c r="D1940" s="3"/>
      <c r="J1940" t="s">
        <v>34852</v>
      </c>
      <c r="K1940" t="s">
        <v>34357</v>
      </c>
      <c r="L1940" t="s">
        <v>1263</v>
      </c>
      <c r="M1940">
        <v>4</v>
      </c>
      <c r="P1940" s="2" t="s">
        <v>34853</v>
      </c>
      <c r="Q1940" t="s">
        <v>47</v>
      </c>
      <c r="S1940">
        <v>5.6713450700044632E-2</v>
      </c>
      <c r="T1940">
        <v>3.7422068999148912E-5</v>
      </c>
      <c r="U1940">
        <v>5.2650146186351783E-2</v>
      </c>
      <c r="V1940">
        <v>5.5806356249377131E-4</v>
      </c>
      <c r="W1940">
        <v>4.5688757672905922E-3</v>
      </c>
      <c r="X1940">
        <v>3.167662071064115E-3</v>
      </c>
      <c r="Y1940">
        <v>0.32</v>
      </c>
      <c r="Z1940">
        <v>0.192</v>
      </c>
      <c r="AA1940">
        <v>9.5000000000000001E-2</v>
      </c>
      <c r="AB1940">
        <v>0.71199999999999997</v>
      </c>
      <c r="AC1940">
        <v>0.75060000000000004</v>
      </c>
      <c r="AD1940" t="s">
        <v>48</v>
      </c>
      <c r="AE1940" t="s">
        <v>48</v>
      </c>
      <c r="AF1940" t="s">
        <v>48</v>
      </c>
    </row>
    <row r="1941" spans="1:32" hidden="1" outlineLevel="1" x14ac:dyDescent="0.2">
      <c r="A1941" t="s">
        <v>34854</v>
      </c>
      <c r="B1941" t="s">
        <v>34855</v>
      </c>
      <c r="C1941" t="s">
        <v>34856</v>
      </c>
      <c r="D1941" s="3"/>
      <c r="J1941" t="s">
        <v>34857</v>
      </c>
      <c r="K1941" t="s">
        <v>34393</v>
      </c>
      <c r="L1941" t="s">
        <v>1263</v>
      </c>
      <c r="M1941">
        <v>703</v>
      </c>
      <c r="P1941" s="2" t="s">
        <v>34858</v>
      </c>
      <c r="Q1941" t="s">
        <v>47</v>
      </c>
      <c r="S1941">
        <v>3.4897285513579851E-4</v>
      </c>
      <c r="T1941">
        <v>3.6382086818775861E-6</v>
      </c>
      <c r="U1941">
        <v>1.9323028027429249E-5</v>
      </c>
      <c r="V1941">
        <v>3.3485321182524792E-5</v>
      </c>
      <c r="W1941">
        <v>1.682165457168594E-4</v>
      </c>
      <c r="X1941">
        <v>2.4001732526812699E-5</v>
      </c>
      <c r="Y1941">
        <v>-0.21076388888888889</v>
      </c>
      <c r="Z1941">
        <v>0</v>
      </c>
      <c r="AA1941">
        <v>9.8000000000000004E-2</v>
      </c>
      <c r="AB1941">
        <v>0.90200000000000002</v>
      </c>
      <c r="AC1941">
        <v>-0.61509999999999998</v>
      </c>
      <c r="AD1941" t="s">
        <v>48</v>
      </c>
      <c r="AE1941" t="s">
        <v>48</v>
      </c>
      <c r="AF1941" t="s">
        <v>48</v>
      </c>
    </row>
    <row r="1942" spans="1:32" hidden="1" outlineLevel="1" x14ac:dyDescent="0.2">
      <c r="A1942" t="s">
        <v>34859</v>
      </c>
      <c r="B1942" t="s">
        <v>34860</v>
      </c>
      <c r="C1942" t="s">
        <v>34369</v>
      </c>
      <c r="D1942" s="3"/>
      <c r="J1942" t="s">
        <v>34861</v>
      </c>
      <c r="K1942" t="s">
        <v>34393</v>
      </c>
      <c r="L1942" t="s">
        <v>1263</v>
      </c>
      <c r="M1942">
        <v>177</v>
      </c>
      <c r="P1942" s="2" t="s">
        <v>34862</v>
      </c>
      <c r="Q1942" t="s">
        <v>47</v>
      </c>
      <c r="S1942">
        <v>1.75615344196558E-2</v>
      </c>
      <c r="T1942">
        <v>6.4380551521026064E-6</v>
      </c>
      <c r="U1942">
        <v>2.636962453834713E-4</v>
      </c>
      <c r="V1942">
        <v>2.245441428385675E-4</v>
      </c>
      <c r="W1942">
        <v>1.293398719280958E-2</v>
      </c>
      <c r="X1942">
        <v>3.6790681770071387E-4</v>
      </c>
      <c r="Y1942">
        <v>-0.47678571428571431</v>
      </c>
      <c r="Z1942">
        <v>7.5999999999999998E-2</v>
      </c>
      <c r="AA1942">
        <v>0.16300000000000001</v>
      </c>
      <c r="AB1942">
        <v>0.76100000000000001</v>
      </c>
      <c r="AC1942">
        <v>-0.68010000000000004</v>
      </c>
      <c r="AD1942" t="s">
        <v>48</v>
      </c>
      <c r="AE1942" t="s">
        <v>48</v>
      </c>
      <c r="AF1942" t="s">
        <v>48</v>
      </c>
    </row>
    <row r="1943" spans="1:32" hidden="1" outlineLevel="1" x14ac:dyDescent="0.2">
      <c r="A1943" t="s">
        <v>34863</v>
      </c>
      <c r="B1943" t="s">
        <v>34864</v>
      </c>
      <c r="C1943" t="s">
        <v>34865</v>
      </c>
      <c r="D1943" s="3"/>
      <c r="J1943" t="s">
        <v>34866</v>
      </c>
      <c r="K1943" t="s">
        <v>34393</v>
      </c>
      <c r="L1943" t="s">
        <v>1263</v>
      </c>
      <c r="M1943">
        <v>270</v>
      </c>
      <c r="P1943" s="2" t="s">
        <v>34867</v>
      </c>
      <c r="Q1943" t="s">
        <v>47</v>
      </c>
      <c r="S1943">
        <v>0.18298560380935669</v>
      </c>
      <c r="T1943">
        <v>3.7539415643550462E-5</v>
      </c>
      <c r="U1943">
        <v>6.7575469613075256E-2</v>
      </c>
      <c r="V1943">
        <v>3.9431457407772541E-3</v>
      </c>
      <c r="W1943">
        <v>2.7827546000480648E-2</v>
      </c>
      <c r="X1943">
        <v>1.5287406276911499E-3</v>
      </c>
      <c r="Y1943">
        <v>-7.4999999999999997E-2</v>
      </c>
      <c r="Z1943">
        <v>0.106</v>
      </c>
      <c r="AA1943">
        <v>0.159</v>
      </c>
      <c r="AB1943">
        <v>0.73499999999999999</v>
      </c>
      <c r="AC1943">
        <v>-0.2225</v>
      </c>
      <c r="AD1943" t="s">
        <v>48</v>
      </c>
      <c r="AE1943" t="s">
        <v>48</v>
      </c>
      <c r="AF1943" t="s">
        <v>48</v>
      </c>
    </row>
    <row r="1944" spans="1:32" hidden="1" outlineLevel="1" x14ac:dyDescent="0.2">
      <c r="A1944" t="s">
        <v>34868</v>
      </c>
      <c r="B1944" t="s">
        <v>34869</v>
      </c>
      <c r="C1944" t="s">
        <v>24103</v>
      </c>
      <c r="D1944" s="3"/>
      <c r="J1944" t="s">
        <v>34870</v>
      </c>
      <c r="K1944" t="s">
        <v>34393</v>
      </c>
      <c r="L1944" t="s">
        <v>1263</v>
      </c>
      <c r="M1944">
        <v>148</v>
      </c>
      <c r="P1944" s="2" t="s">
        <v>34871</v>
      </c>
      <c r="Q1944" t="s">
        <v>11732</v>
      </c>
      <c r="S1944">
        <v>8.2479685079306364E-4</v>
      </c>
      <c r="T1944">
        <v>2.1326020487322239E-6</v>
      </c>
      <c r="U1944">
        <v>3.028106220881455E-5</v>
      </c>
      <c r="V1944">
        <v>3.4490811231080443E-5</v>
      </c>
      <c r="W1944">
        <v>5.997222033329308E-4</v>
      </c>
      <c r="X1944">
        <v>1.88519788935082E-5</v>
      </c>
      <c r="Y1944">
        <v>0</v>
      </c>
      <c r="Z1944">
        <v>0.106</v>
      </c>
      <c r="AA1944">
        <v>7.9000000000000001E-2</v>
      </c>
      <c r="AB1944">
        <v>0.81499999999999995</v>
      </c>
      <c r="AC1944">
        <v>-0.1409</v>
      </c>
      <c r="AD1944" t="s">
        <v>48</v>
      </c>
      <c r="AE1944" t="s">
        <v>48</v>
      </c>
      <c r="AF1944" t="s">
        <v>48</v>
      </c>
    </row>
    <row r="1945" spans="1:32" hidden="1" outlineLevel="1" x14ac:dyDescent="0.2">
      <c r="A1945" t="s">
        <v>34872</v>
      </c>
      <c r="B1945" t="s">
        <v>34873</v>
      </c>
      <c r="C1945" t="s">
        <v>28055</v>
      </c>
      <c r="D1945" s="3"/>
      <c r="J1945" t="s">
        <v>34874</v>
      </c>
      <c r="K1945" t="s">
        <v>34393</v>
      </c>
      <c r="L1945" t="s">
        <v>1263</v>
      </c>
      <c r="M1945">
        <v>99</v>
      </c>
      <c r="P1945" s="2" t="s">
        <v>34875</v>
      </c>
      <c r="Q1945" t="s">
        <v>18221</v>
      </c>
      <c r="S1945">
        <v>7.6632498530671E-4</v>
      </c>
      <c r="T1945">
        <v>1.1179498869751109E-5</v>
      </c>
      <c r="U1945">
        <v>5.9997619246132672E-5</v>
      </c>
      <c r="V1945">
        <v>6.1074220866430551E-5</v>
      </c>
      <c r="W1945">
        <v>3.1991861760616302E-4</v>
      </c>
      <c r="X1945">
        <v>1.036983521771617E-4</v>
      </c>
      <c r="Y1945">
        <v>5.3409090909090913E-2</v>
      </c>
      <c r="Z1945">
        <v>7.6999999999999999E-2</v>
      </c>
      <c r="AA1945">
        <v>0.17299999999999999</v>
      </c>
      <c r="AB1945">
        <v>0.75</v>
      </c>
      <c r="AC1945">
        <v>-0.94789999999999996</v>
      </c>
      <c r="AD1945" t="s">
        <v>48</v>
      </c>
      <c r="AE1945" t="s">
        <v>48</v>
      </c>
      <c r="AF1945" t="s">
        <v>48</v>
      </c>
    </row>
    <row r="1946" spans="1:32" hidden="1" outlineLevel="1" x14ac:dyDescent="0.2">
      <c r="A1946" t="s">
        <v>34876</v>
      </c>
      <c r="B1946" t="s">
        <v>32536</v>
      </c>
      <c r="C1946" t="s">
        <v>34877</v>
      </c>
      <c r="D1946" s="3"/>
      <c r="J1946" t="s">
        <v>34878</v>
      </c>
      <c r="K1946" t="s">
        <v>34393</v>
      </c>
      <c r="L1946" t="s">
        <v>1263</v>
      </c>
      <c r="M1946">
        <v>20</v>
      </c>
      <c r="P1946" s="2" t="s">
        <v>34879</v>
      </c>
      <c r="Q1946" t="s">
        <v>10492</v>
      </c>
      <c r="S1946">
        <v>5.0693494267761707E-4</v>
      </c>
      <c r="T1946">
        <v>2.7359355954104099E-6</v>
      </c>
      <c r="U1946">
        <v>4.8736841563368223E-5</v>
      </c>
      <c r="V1946">
        <v>4.2702082282630727E-5</v>
      </c>
      <c r="W1946">
        <v>2.273524733027443E-4</v>
      </c>
      <c r="X1946">
        <v>2.706992017920129E-5</v>
      </c>
      <c r="Y1946">
        <v>2.5000000000000001E-2</v>
      </c>
      <c r="Z1946">
        <v>0.106</v>
      </c>
      <c r="AA1946">
        <v>4.4999999999999998E-2</v>
      </c>
      <c r="AB1946">
        <v>0.84899999999999998</v>
      </c>
      <c r="AC1946">
        <v>0.66690000000000005</v>
      </c>
      <c r="AD1946" t="s">
        <v>48</v>
      </c>
      <c r="AE1946" t="s">
        <v>48</v>
      </c>
      <c r="AF1946" t="s">
        <v>48</v>
      </c>
    </row>
    <row r="1947" spans="1:32" hidden="1" outlineLevel="1" x14ac:dyDescent="0.2">
      <c r="A1947" t="s">
        <v>34880</v>
      </c>
      <c r="B1947" t="s">
        <v>34881</v>
      </c>
      <c r="C1947" t="s">
        <v>31997</v>
      </c>
      <c r="D1947" s="3"/>
      <c r="J1947" t="s">
        <v>34882</v>
      </c>
      <c r="K1947" t="s">
        <v>34393</v>
      </c>
      <c r="L1947" t="s">
        <v>1263</v>
      </c>
      <c r="M1947">
        <v>131</v>
      </c>
      <c r="P1947" s="2" t="s">
        <v>34883</v>
      </c>
      <c r="Q1947" t="s">
        <v>24466</v>
      </c>
      <c r="S1947">
        <v>2.732404321432114E-2</v>
      </c>
      <c r="T1947">
        <v>1.1982649084529839E-5</v>
      </c>
      <c r="U1947">
        <v>2.4210284755099559E-4</v>
      </c>
      <c r="V1947">
        <v>3.5778945311903949E-3</v>
      </c>
      <c r="W1947">
        <v>8.8135451078414917E-3</v>
      </c>
      <c r="X1947">
        <v>6.9098378298804164E-4</v>
      </c>
      <c r="Y1947">
        <v>0.5</v>
      </c>
      <c r="Z1947">
        <v>0</v>
      </c>
      <c r="AA1947">
        <v>0.36</v>
      </c>
      <c r="AB1947">
        <v>0.64</v>
      </c>
      <c r="AC1947">
        <v>-0.52159999999999995</v>
      </c>
      <c r="AD1947" t="s">
        <v>48</v>
      </c>
      <c r="AE1947" t="s">
        <v>48</v>
      </c>
      <c r="AF1947" t="s">
        <v>48</v>
      </c>
    </row>
    <row r="1948" spans="1:32" hidden="1" outlineLevel="1" x14ac:dyDescent="0.2">
      <c r="A1948" t="s">
        <v>34884</v>
      </c>
      <c r="B1948" t="s">
        <v>34885</v>
      </c>
      <c r="C1948" t="s">
        <v>34886</v>
      </c>
      <c r="D1948" s="3"/>
      <c r="J1948" t="s">
        <v>34887</v>
      </c>
      <c r="K1948" t="s">
        <v>34393</v>
      </c>
      <c r="L1948" t="s">
        <v>1263</v>
      </c>
      <c r="M1948">
        <v>15</v>
      </c>
      <c r="P1948" s="2" t="s">
        <v>34888</v>
      </c>
      <c r="Q1948" t="s">
        <v>34889</v>
      </c>
      <c r="S1948">
        <v>5.4863689001649618E-4</v>
      </c>
      <c r="T1948">
        <v>1.741466462590324E-6</v>
      </c>
      <c r="U1948">
        <v>2.1278472559060901E-5</v>
      </c>
      <c r="V1948">
        <v>6.2885963416192681E-5</v>
      </c>
      <c r="W1948">
        <v>2.73449084488675E-4</v>
      </c>
      <c r="X1948">
        <v>2.27467007789528E-5</v>
      </c>
      <c r="Y1948">
        <v>0.5</v>
      </c>
      <c r="Z1948">
        <v>0</v>
      </c>
      <c r="AA1948">
        <v>0</v>
      </c>
      <c r="AB1948">
        <v>1</v>
      </c>
      <c r="AC1948">
        <v>0</v>
      </c>
      <c r="AD1948" t="s">
        <v>48</v>
      </c>
      <c r="AE1948" t="s">
        <v>48</v>
      </c>
      <c r="AF1948" t="s">
        <v>48</v>
      </c>
    </row>
    <row r="1949" spans="1:32" hidden="1" outlineLevel="1" x14ac:dyDescent="0.2">
      <c r="A1949" t="s">
        <v>34890</v>
      </c>
      <c r="B1949" t="s">
        <v>34891</v>
      </c>
      <c r="C1949" t="s">
        <v>24992</v>
      </c>
      <c r="D1949" s="3"/>
      <c r="J1949" t="s">
        <v>34892</v>
      </c>
      <c r="K1949" t="s">
        <v>34393</v>
      </c>
      <c r="L1949" t="s">
        <v>1263</v>
      </c>
      <c r="M1949">
        <v>13</v>
      </c>
      <c r="P1949" s="2" t="s">
        <v>34893</v>
      </c>
      <c r="Q1949" t="s">
        <v>10060</v>
      </c>
      <c r="S1949">
        <v>1.647713244892657E-3</v>
      </c>
      <c r="T1949">
        <v>1.026887821353739E-5</v>
      </c>
      <c r="U1949">
        <v>9.9894401500932872E-5</v>
      </c>
      <c r="V1949">
        <v>8.5864463471807539E-5</v>
      </c>
      <c r="W1949">
        <v>7.1355764521285892E-4</v>
      </c>
      <c r="X1949">
        <v>1.6450638941023499E-4</v>
      </c>
      <c r="Y1949">
        <v>0</v>
      </c>
      <c r="Z1949">
        <v>2.3E-2</v>
      </c>
      <c r="AA1949">
        <v>0</v>
      </c>
      <c r="AB1949">
        <v>0.97699999999999998</v>
      </c>
      <c r="AC1949">
        <v>5.16E-2</v>
      </c>
      <c r="AD1949" t="s">
        <v>48</v>
      </c>
      <c r="AE1949" t="s">
        <v>48</v>
      </c>
      <c r="AF1949" t="s">
        <v>48</v>
      </c>
    </row>
    <row r="1950" spans="1:32" hidden="1" outlineLevel="1" x14ac:dyDescent="0.2">
      <c r="A1950" t="s">
        <v>34894</v>
      </c>
      <c r="B1950" t="s">
        <v>34895</v>
      </c>
      <c r="C1950" t="s">
        <v>34896</v>
      </c>
      <c r="D1950" s="3"/>
      <c r="J1950" t="s">
        <v>34897</v>
      </c>
      <c r="K1950" t="s">
        <v>34393</v>
      </c>
      <c r="L1950" t="s">
        <v>1263</v>
      </c>
      <c r="M1950">
        <v>35</v>
      </c>
      <c r="P1950" s="2" t="s">
        <v>34898</v>
      </c>
      <c r="Q1950" t="s">
        <v>47</v>
      </c>
      <c r="S1950">
        <v>0.53739660978317261</v>
      </c>
      <c r="T1950">
        <v>1.088650387828238E-4</v>
      </c>
      <c r="U1950">
        <v>0.19851721823215479</v>
      </c>
      <c r="V1950">
        <v>1.3522099470719699E-3</v>
      </c>
      <c r="W1950">
        <v>5.8303166180849082E-2</v>
      </c>
      <c r="X1950">
        <v>2.956013428047299E-3</v>
      </c>
      <c r="Y1950">
        <v>0.1513392857142857</v>
      </c>
      <c r="Z1950">
        <v>9.1999999999999998E-2</v>
      </c>
      <c r="AA1950">
        <v>8.4000000000000005E-2</v>
      </c>
      <c r="AB1950">
        <v>0.82399999999999995</v>
      </c>
      <c r="AC1950">
        <v>-7.7200000000000005E-2</v>
      </c>
      <c r="AD1950" t="s">
        <v>48</v>
      </c>
      <c r="AE1950" t="s">
        <v>48</v>
      </c>
      <c r="AF1950" t="s">
        <v>48</v>
      </c>
    </row>
    <row r="1951" spans="1:32" hidden="1" outlineLevel="1" x14ac:dyDescent="0.2">
      <c r="A1951" t="s">
        <v>34899</v>
      </c>
      <c r="B1951" t="s">
        <v>27053</v>
      </c>
      <c r="C1951" t="s">
        <v>21990</v>
      </c>
      <c r="D1951" s="3"/>
      <c r="J1951" t="s">
        <v>34900</v>
      </c>
      <c r="K1951" t="s">
        <v>34393</v>
      </c>
      <c r="L1951" t="s">
        <v>1263</v>
      </c>
      <c r="M1951">
        <v>4</v>
      </c>
      <c r="P1951" s="2" t="s">
        <v>34901</v>
      </c>
      <c r="Q1951" t="s">
        <v>47</v>
      </c>
      <c r="S1951">
        <v>6.6953228088095784E-4</v>
      </c>
      <c r="T1951">
        <v>8.1138141467818059E-6</v>
      </c>
      <c r="U1951">
        <v>4.6929380914662033E-5</v>
      </c>
      <c r="V1951">
        <v>8.5221341578289866E-5</v>
      </c>
      <c r="W1951">
        <v>2.4910541833378369E-4</v>
      </c>
      <c r="X1951">
        <v>8.1329249951522797E-5</v>
      </c>
      <c r="Y1951">
        <v>0.16388888888888889</v>
      </c>
      <c r="Z1951">
        <v>0.107</v>
      </c>
      <c r="AA1951">
        <v>0</v>
      </c>
      <c r="AB1951">
        <v>0.89300000000000002</v>
      </c>
      <c r="AC1951">
        <v>0.6996</v>
      </c>
      <c r="AD1951" t="s">
        <v>48</v>
      </c>
      <c r="AE1951" t="s">
        <v>48</v>
      </c>
      <c r="AF1951" t="s">
        <v>48</v>
      </c>
    </row>
    <row r="1952" spans="1:32" hidden="1" outlineLevel="1" x14ac:dyDescent="0.2">
      <c r="A1952" t="s">
        <v>34902</v>
      </c>
      <c r="B1952" t="s">
        <v>34903</v>
      </c>
      <c r="C1952" t="s">
        <v>10245</v>
      </c>
      <c r="D1952" s="3"/>
      <c r="J1952" t="s">
        <v>34904</v>
      </c>
      <c r="K1952" t="s">
        <v>34393</v>
      </c>
      <c r="L1952" t="s">
        <v>1263</v>
      </c>
      <c r="M1952">
        <v>3</v>
      </c>
      <c r="P1952" s="2" t="s">
        <v>34905</v>
      </c>
      <c r="Q1952" t="s">
        <v>47</v>
      </c>
      <c r="S1952">
        <v>0.48024880886077881</v>
      </c>
      <c r="T1952">
        <v>7.525108230765909E-5</v>
      </c>
      <c r="U1952">
        <v>0.25421065092086792</v>
      </c>
      <c r="V1952">
        <v>5.4258573800325394E-3</v>
      </c>
      <c r="W1952">
        <v>7.7813766896724701E-2</v>
      </c>
      <c r="X1952">
        <v>2.3474099580198531E-3</v>
      </c>
      <c r="Y1952">
        <v>0.2</v>
      </c>
      <c r="Z1952">
        <v>9.6000000000000002E-2</v>
      </c>
      <c r="AA1952">
        <v>8.2000000000000003E-2</v>
      </c>
      <c r="AB1952">
        <v>0.82199999999999995</v>
      </c>
      <c r="AC1952">
        <v>0.15310000000000001</v>
      </c>
      <c r="AD1952" t="s">
        <v>48</v>
      </c>
      <c r="AE1952" t="s">
        <v>48</v>
      </c>
      <c r="AF1952" t="s">
        <v>48</v>
      </c>
    </row>
    <row r="1953" spans="1:32" hidden="1" outlineLevel="1" x14ac:dyDescent="0.2">
      <c r="A1953" t="s">
        <v>34906</v>
      </c>
      <c r="B1953" t="s">
        <v>34907</v>
      </c>
      <c r="C1953" t="s">
        <v>34908</v>
      </c>
      <c r="D1953" s="3"/>
      <c r="J1953" t="s">
        <v>34909</v>
      </c>
      <c r="K1953" t="s">
        <v>34393</v>
      </c>
      <c r="L1953" t="s">
        <v>1263</v>
      </c>
      <c r="M1953">
        <v>2</v>
      </c>
      <c r="P1953" s="2" t="s">
        <v>34910</v>
      </c>
      <c r="Q1953" t="s">
        <v>47</v>
      </c>
      <c r="S1953">
        <v>8.1183286383748055E-3</v>
      </c>
      <c r="T1953">
        <v>5.2788886932830792E-6</v>
      </c>
      <c r="U1953">
        <v>1.065632241079584E-4</v>
      </c>
      <c r="V1953">
        <v>1.8445325258653611E-4</v>
      </c>
      <c r="W1953">
        <v>4.3175341561436653E-3</v>
      </c>
      <c r="X1953">
        <v>2.012089680647478E-4</v>
      </c>
      <c r="Y1953">
        <v>0</v>
      </c>
      <c r="Z1953">
        <v>5.0999999999999997E-2</v>
      </c>
      <c r="AA1953">
        <v>0.14399999999999999</v>
      </c>
      <c r="AB1953">
        <v>0.80400000000000005</v>
      </c>
      <c r="AC1953">
        <v>-0.51870000000000005</v>
      </c>
      <c r="AD1953" t="s">
        <v>48</v>
      </c>
      <c r="AE1953" t="s">
        <v>48</v>
      </c>
      <c r="AF1953" t="s">
        <v>48</v>
      </c>
    </row>
    <row r="1954" spans="1:32" hidden="1" outlineLevel="1" x14ac:dyDescent="0.2">
      <c r="A1954" t="s">
        <v>34911</v>
      </c>
      <c r="B1954" t="s">
        <v>34912</v>
      </c>
      <c r="C1954" t="s">
        <v>34381</v>
      </c>
      <c r="D1954" s="3"/>
      <c r="J1954" t="s">
        <v>34913</v>
      </c>
      <c r="K1954" t="s">
        <v>34393</v>
      </c>
      <c r="L1954" t="s">
        <v>1263</v>
      </c>
      <c r="M1954">
        <v>2</v>
      </c>
      <c r="P1954" s="2" t="s">
        <v>34914</v>
      </c>
      <c r="Q1954" t="s">
        <v>47</v>
      </c>
      <c r="S1954">
        <v>0.79339480400085449</v>
      </c>
      <c r="T1954">
        <v>2.7299896464683121E-4</v>
      </c>
      <c r="U1954">
        <v>0.15895666182041171</v>
      </c>
      <c r="V1954">
        <v>1.5288484282791609E-2</v>
      </c>
      <c r="W1954">
        <v>0.64944469928741455</v>
      </c>
      <c r="X1954">
        <v>1.6106272814795371E-3</v>
      </c>
      <c r="Y1954">
        <v>5.2500000000000012E-2</v>
      </c>
      <c r="Z1954">
        <v>0.104</v>
      </c>
      <c r="AA1954">
        <v>0.16900000000000001</v>
      </c>
      <c r="AB1954">
        <v>0.72799999999999998</v>
      </c>
      <c r="AC1954">
        <v>-0.98550000000000004</v>
      </c>
      <c r="AD1954" t="s">
        <v>48</v>
      </c>
      <c r="AE1954" t="s">
        <v>48</v>
      </c>
      <c r="AF1954" t="s">
        <v>48</v>
      </c>
    </row>
    <row r="1955" spans="1:32" hidden="1" outlineLevel="1" x14ac:dyDescent="0.2">
      <c r="A1955" t="s">
        <v>34915</v>
      </c>
      <c r="B1955" t="s">
        <v>34916</v>
      </c>
      <c r="C1955" t="s">
        <v>33321</v>
      </c>
      <c r="D1955" s="3"/>
      <c r="J1955" t="s">
        <v>34917</v>
      </c>
      <c r="K1955" t="s">
        <v>34393</v>
      </c>
      <c r="L1955" t="s">
        <v>1263</v>
      </c>
      <c r="M1955">
        <v>2</v>
      </c>
      <c r="P1955" s="2" t="s">
        <v>34918</v>
      </c>
      <c r="Q1955" t="s">
        <v>47</v>
      </c>
      <c r="S1955">
        <v>0.17644223570823669</v>
      </c>
      <c r="T1955">
        <v>5.2094397688051692E-5</v>
      </c>
      <c r="U1955">
        <v>3.1106346286833291E-3</v>
      </c>
      <c r="V1955">
        <v>3.3966994378715749E-3</v>
      </c>
      <c r="W1955">
        <v>0.11268499493598939</v>
      </c>
      <c r="X1955">
        <v>6.4945209305733442E-4</v>
      </c>
      <c r="Y1955">
        <v>-0.15</v>
      </c>
      <c r="Z1955">
        <v>0.09</v>
      </c>
      <c r="AA1955">
        <v>0.23200000000000001</v>
      </c>
      <c r="AB1955">
        <v>0.67800000000000005</v>
      </c>
      <c r="AC1955">
        <v>-0.81769999999999998</v>
      </c>
      <c r="AD1955" t="s">
        <v>48</v>
      </c>
      <c r="AE1955" t="s">
        <v>48</v>
      </c>
      <c r="AF1955" t="s">
        <v>48</v>
      </c>
    </row>
    <row r="1956" spans="1:32" hidden="1" outlineLevel="1" x14ac:dyDescent="0.2">
      <c r="A1956" t="s">
        <v>34919</v>
      </c>
      <c r="B1956" t="s">
        <v>34920</v>
      </c>
      <c r="C1956" t="s">
        <v>34921</v>
      </c>
      <c r="D1956" s="3"/>
      <c r="J1956" t="s">
        <v>34922</v>
      </c>
      <c r="K1956" t="s">
        <v>34393</v>
      </c>
      <c r="L1956" t="s">
        <v>1263</v>
      </c>
      <c r="M1956">
        <v>2</v>
      </c>
      <c r="P1956" s="2" t="s">
        <v>34923</v>
      </c>
      <c r="Q1956" t="s">
        <v>47</v>
      </c>
      <c r="S1956">
        <v>0.87154412269592285</v>
      </c>
      <c r="T1956">
        <v>1.127542564063333E-4</v>
      </c>
      <c r="U1956">
        <v>0.39412513375282288</v>
      </c>
      <c r="V1956">
        <v>5.1816101185977459E-3</v>
      </c>
      <c r="W1956">
        <v>0.6882660984992981</v>
      </c>
      <c r="X1956">
        <v>1.086419331841171E-3</v>
      </c>
      <c r="Y1956">
        <v>-0.70833333333333337</v>
      </c>
      <c r="Z1956">
        <v>0</v>
      </c>
      <c r="AA1956">
        <v>0.183</v>
      </c>
      <c r="AB1956">
        <v>0.81699999999999995</v>
      </c>
      <c r="AC1956">
        <v>-0.9143</v>
      </c>
      <c r="AD1956" t="s">
        <v>48</v>
      </c>
      <c r="AE1956" t="s">
        <v>48</v>
      </c>
      <c r="AF1956" t="s">
        <v>48</v>
      </c>
    </row>
    <row r="1957" spans="1:32" hidden="1" outlineLevel="1" x14ac:dyDescent="0.2">
      <c r="A1957" t="s">
        <v>34924</v>
      </c>
      <c r="B1957" t="s">
        <v>34925</v>
      </c>
      <c r="C1957" t="s">
        <v>34926</v>
      </c>
      <c r="D1957" s="3"/>
      <c r="J1957" t="s">
        <v>34927</v>
      </c>
      <c r="K1957" t="s">
        <v>34393</v>
      </c>
      <c r="L1957" t="s">
        <v>1263</v>
      </c>
      <c r="M1957">
        <v>-4</v>
      </c>
      <c r="P1957" s="2" t="s">
        <v>34928</v>
      </c>
      <c r="Q1957" t="s">
        <v>47</v>
      </c>
      <c r="S1957">
        <v>7.1018529124557972E-3</v>
      </c>
      <c r="T1957">
        <v>3.9591059248778038E-6</v>
      </c>
      <c r="U1957">
        <v>2.9540382456616499E-5</v>
      </c>
      <c r="V1957">
        <v>4.8991967923939228E-4</v>
      </c>
      <c r="W1957">
        <v>1.705270959064364E-3</v>
      </c>
      <c r="X1957">
        <v>4.6183716040104628E-4</v>
      </c>
      <c r="Y1957">
        <v>0</v>
      </c>
      <c r="Z1957">
        <v>0</v>
      </c>
      <c r="AA1957">
        <v>0</v>
      </c>
      <c r="AB1957">
        <v>1</v>
      </c>
      <c r="AC1957">
        <v>0</v>
      </c>
      <c r="AD1957" t="s">
        <v>48</v>
      </c>
      <c r="AE1957" t="s">
        <v>48</v>
      </c>
      <c r="AF1957" t="s">
        <v>48</v>
      </c>
    </row>
    <row r="1958" spans="1:32" hidden="1" outlineLevel="1" x14ac:dyDescent="0.2">
      <c r="A1958" t="s">
        <v>34929</v>
      </c>
      <c r="B1958" t="s">
        <v>32926</v>
      </c>
      <c r="C1958" t="s">
        <v>27452</v>
      </c>
      <c r="D1958" s="3"/>
      <c r="J1958" t="s">
        <v>34930</v>
      </c>
      <c r="K1958" t="s">
        <v>34393</v>
      </c>
      <c r="L1958" t="s">
        <v>1263</v>
      </c>
      <c r="M1958">
        <v>1</v>
      </c>
      <c r="P1958" s="2" t="s">
        <v>34931</v>
      </c>
      <c r="Q1958" t="s">
        <v>47</v>
      </c>
      <c r="S1958">
        <v>3.0978245195001358E-4</v>
      </c>
      <c r="T1958">
        <v>2.4992698399728401E-6</v>
      </c>
      <c r="U1958">
        <v>1.8522367099649269E-5</v>
      </c>
      <c r="V1958">
        <v>4.6740275138290599E-5</v>
      </c>
      <c r="W1958">
        <v>1.363854680676013E-4</v>
      </c>
      <c r="X1958">
        <v>2.1231911887298342E-5</v>
      </c>
      <c r="Y1958">
        <v>-0.1</v>
      </c>
      <c r="Z1958">
        <v>0</v>
      </c>
      <c r="AA1958">
        <v>0.13700000000000001</v>
      </c>
      <c r="AB1958">
        <v>0.86299999999999999</v>
      </c>
      <c r="AC1958">
        <v>-0.40189999999999998</v>
      </c>
      <c r="AD1958" t="s">
        <v>48</v>
      </c>
      <c r="AE1958" t="s">
        <v>48</v>
      </c>
      <c r="AF1958" t="s">
        <v>48</v>
      </c>
    </row>
    <row r="1959" spans="1:32" hidden="1" outlineLevel="1" x14ac:dyDescent="0.2">
      <c r="A1959" t="s">
        <v>34932</v>
      </c>
      <c r="B1959" t="s">
        <v>29806</v>
      </c>
      <c r="C1959" t="s">
        <v>34933</v>
      </c>
      <c r="D1959" s="3"/>
      <c r="J1959" t="s">
        <v>34934</v>
      </c>
      <c r="K1959" t="s">
        <v>34393</v>
      </c>
      <c r="L1959" t="s">
        <v>1263</v>
      </c>
      <c r="M1959">
        <v>1</v>
      </c>
      <c r="P1959" s="2" t="s">
        <v>34935</v>
      </c>
      <c r="Q1959" t="s">
        <v>47</v>
      </c>
      <c r="S1959">
        <v>7.5259022414684304E-3</v>
      </c>
      <c r="T1959">
        <v>3.7262448131514252E-6</v>
      </c>
      <c r="U1959">
        <v>1.117319989134558E-4</v>
      </c>
      <c r="V1959">
        <v>3.3403615816496313E-4</v>
      </c>
      <c r="W1959">
        <v>1.945184543728828E-3</v>
      </c>
      <c r="X1959">
        <v>4.6632791054435069E-4</v>
      </c>
      <c r="Y1959">
        <v>-0.5</v>
      </c>
      <c r="Z1959">
        <v>0.21199999999999999</v>
      </c>
      <c r="AA1959">
        <v>0.5</v>
      </c>
      <c r="AB1959">
        <v>0.28799999999999998</v>
      </c>
      <c r="AC1959">
        <v>-0.45879999999999999</v>
      </c>
      <c r="AD1959" t="s">
        <v>48</v>
      </c>
      <c r="AE1959" t="s">
        <v>48</v>
      </c>
      <c r="AF1959" t="s">
        <v>48</v>
      </c>
    </row>
    <row r="1960" spans="1:32" hidden="1" outlineLevel="1" x14ac:dyDescent="0.2">
      <c r="A1960" t="s">
        <v>34936</v>
      </c>
      <c r="B1960" t="s">
        <v>34937</v>
      </c>
      <c r="C1960" t="s">
        <v>34938</v>
      </c>
      <c r="D1960" s="3"/>
      <c r="J1960" t="s">
        <v>34939</v>
      </c>
      <c r="K1960" t="s">
        <v>34393</v>
      </c>
      <c r="L1960" t="s">
        <v>1263</v>
      </c>
      <c r="M1960">
        <v>1</v>
      </c>
      <c r="P1960" s="2" t="s">
        <v>34940</v>
      </c>
      <c r="Q1960" t="s">
        <v>47</v>
      </c>
      <c r="S1960">
        <v>2.4528877111151809E-4</v>
      </c>
      <c r="T1960">
        <v>3.35035633725056E-6</v>
      </c>
      <c r="U1960">
        <v>1.83812080649659E-5</v>
      </c>
      <c r="V1960">
        <v>3.9387294236803427E-5</v>
      </c>
      <c r="W1960">
        <v>1.151834148913622E-4</v>
      </c>
      <c r="X1960">
        <v>2.1697727788705379E-5</v>
      </c>
      <c r="Y1960">
        <v>0.21111111111111111</v>
      </c>
      <c r="Z1960">
        <v>0.109</v>
      </c>
      <c r="AA1960">
        <v>0.02</v>
      </c>
      <c r="AB1960">
        <v>0.871</v>
      </c>
      <c r="AC1960">
        <v>0.86890000000000001</v>
      </c>
      <c r="AD1960" t="s">
        <v>48</v>
      </c>
      <c r="AE1960" t="s">
        <v>48</v>
      </c>
      <c r="AF1960" t="s">
        <v>48</v>
      </c>
    </row>
    <row r="1961" spans="1:32" hidden="1" outlineLevel="1" x14ac:dyDescent="0.2">
      <c r="A1961" t="s">
        <v>34941</v>
      </c>
      <c r="B1961" t="s">
        <v>34942</v>
      </c>
      <c r="C1961" t="s">
        <v>34943</v>
      </c>
      <c r="D1961" s="3"/>
      <c r="J1961" t="s">
        <v>34944</v>
      </c>
      <c r="K1961" t="s">
        <v>34408</v>
      </c>
      <c r="L1961" t="s">
        <v>1263</v>
      </c>
      <c r="M1961">
        <v>1</v>
      </c>
      <c r="P1961" s="2" t="s">
        <v>34945</v>
      </c>
      <c r="Q1961" t="s">
        <v>47</v>
      </c>
      <c r="S1961">
        <v>5.3811154793947935E-4</v>
      </c>
      <c r="T1961">
        <v>4.3858908611582592E-6</v>
      </c>
      <c r="U1961">
        <v>3.8841812056489289E-5</v>
      </c>
      <c r="V1961">
        <v>4.717999036074616E-5</v>
      </c>
      <c r="W1961">
        <v>1.739385770633817E-4</v>
      </c>
      <c r="X1961">
        <v>8.3013655967079103E-5</v>
      </c>
      <c r="Y1961">
        <v>-0.125</v>
      </c>
      <c r="Z1961">
        <v>0.19500000000000001</v>
      </c>
      <c r="AA1961">
        <v>0.19900000000000001</v>
      </c>
      <c r="AB1961">
        <v>0.60599999999999998</v>
      </c>
      <c r="AC1961">
        <v>-4.9000000000000002E-2</v>
      </c>
      <c r="AD1961" t="s">
        <v>48</v>
      </c>
      <c r="AE1961" t="s">
        <v>48</v>
      </c>
      <c r="AF1961" t="s">
        <v>48</v>
      </c>
    </row>
    <row r="1962" spans="1:32" hidden="1" outlineLevel="1" x14ac:dyDescent="0.2">
      <c r="A1962" t="s">
        <v>34946</v>
      </c>
      <c r="B1962" t="s">
        <v>34947</v>
      </c>
      <c r="C1962" t="s">
        <v>34948</v>
      </c>
      <c r="D1962" s="3"/>
      <c r="J1962" t="s">
        <v>34949</v>
      </c>
      <c r="K1962" t="s">
        <v>34426</v>
      </c>
      <c r="L1962" t="s">
        <v>1263</v>
      </c>
      <c r="M1962">
        <v>1</v>
      </c>
      <c r="P1962" s="2" t="s">
        <v>34950</v>
      </c>
      <c r="Q1962" t="s">
        <v>47</v>
      </c>
      <c r="S1962">
        <v>0.66471070051193237</v>
      </c>
      <c r="T1962">
        <v>5.796986079076305E-5</v>
      </c>
      <c r="U1962">
        <v>0.46721610426902771</v>
      </c>
      <c r="V1962">
        <v>1.1672633700072771E-2</v>
      </c>
      <c r="W1962">
        <v>0.1381307244300842</v>
      </c>
      <c r="X1962">
        <v>8.677602163515985E-4</v>
      </c>
      <c r="Y1962">
        <v>-0.3125</v>
      </c>
      <c r="Z1962">
        <v>0.26800000000000002</v>
      </c>
      <c r="AA1962">
        <v>0</v>
      </c>
      <c r="AB1962">
        <v>0.73199999999999998</v>
      </c>
      <c r="AC1962">
        <v>0.44490000000000002</v>
      </c>
      <c r="AD1962" t="s">
        <v>48</v>
      </c>
      <c r="AE1962" t="s">
        <v>48</v>
      </c>
      <c r="AF1962" t="s">
        <v>48</v>
      </c>
    </row>
    <row r="1963" spans="1:32" hidden="1" outlineLevel="1" x14ac:dyDescent="0.2">
      <c r="A1963" t="s">
        <v>34951</v>
      </c>
      <c r="B1963" t="s">
        <v>34952</v>
      </c>
      <c r="C1963" t="s">
        <v>34444</v>
      </c>
      <c r="D1963" s="3"/>
      <c r="J1963" t="s">
        <v>34953</v>
      </c>
      <c r="K1963" t="s">
        <v>34442</v>
      </c>
      <c r="L1963" t="s">
        <v>1263</v>
      </c>
      <c r="M1963">
        <v>4</v>
      </c>
      <c r="P1963" s="2" t="s">
        <v>34954</v>
      </c>
      <c r="Q1963" t="s">
        <v>47</v>
      </c>
      <c r="S1963">
        <v>4.127593245357275E-3</v>
      </c>
      <c r="T1963">
        <v>1.8833614376490001E-5</v>
      </c>
      <c r="U1963">
        <v>1.7037639918271449E-4</v>
      </c>
      <c r="V1963">
        <v>5.4773216834291816E-4</v>
      </c>
      <c r="W1963">
        <v>4.6952199772931641E-4</v>
      </c>
      <c r="X1963">
        <v>1.6727994661778209E-3</v>
      </c>
      <c r="Y1963">
        <v>2.5000000000000001E-2</v>
      </c>
      <c r="Z1963">
        <v>7.4999999999999997E-2</v>
      </c>
      <c r="AA1963">
        <v>0.115</v>
      </c>
      <c r="AB1963">
        <v>0.81</v>
      </c>
      <c r="AC1963">
        <v>-0.37309999999999999</v>
      </c>
      <c r="AD1963" t="s">
        <v>48</v>
      </c>
      <c r="AE1963" t="s">
        <v>48</v>
      </c>
      <c r="AF1963" t="s">
        <v>48</v>
      </c>
    </row>
    <row r="1964" spans="1:32" hidden="1" outlineLevel="1" x14ac:dyDescent="0.2">
      <c r="A1964" t="s">
        <v>34955</v>
      </c>
      <c r="B1964" t="s">
        <v>34956</v>
      </c>
      <c r="C1964" t="s">
        <v>34597</v>
      </c>
      <c r="D1964" s="3"/>
      <c r="J1964" t="s">
        <v>34957</v>
      </c>
      <c r="K1964" t="s">
        <v>34452</v>
      </c>
      <c r="L1964" t="s">
        <v>1263</v>
      </c>
      <c r="M1964">
        <v>1</v>
      </c>
      <c r="P1964" s="2" t="s">
        <v>34958</v>
      </c>
      <c r="Q1964" t="s">
        <v>47</v>
      </c>
      <c r="S1964">
        <v>0.94580942392349243</v>
      </c>
      <c r="T1964">
        <v>2.1944812033325431E-4</v>
      </c>
      <c r="U1964">
        <v>0.27740991115570068</v>
      </c>
      <c r="V1964">
        <v>5.7389633730053902E-3</v>
      </c>
      <c r="W1964">
        <v>0.80978566408157349</v>
      </c>
      <c r="X1964">
        <v>1.4746325090527529E-2</v>
      </c>
      <c r="Y1964">
        <v>-7.2395833333333326E-2</v>
      </c>
      <c r="Z1964">
        <v>0.107</v>
      </c>
      <c r="AA1964">
        <v>0.29299999999999998</v>
      </c>
      <c r="AB1964">
        <v>0.6</v>
      </c>
      <c r="AC1964">
        <v>-0.94850000000000001</v>
      </c>
      <c r="AD1964" t="s">
        <v>48</v>
      </c>
      <c r="AE1964" t="s">
        <v>48</v>
      </c>
      <c r="AF1964" t="s">
        <v>48</v>
      </c>
    </row>
    <row r="1965" spans="1:32" hidden="1" outlineLevel="1" x14ac:dyDescent="0.2">
      <c r="A1965" t="s">
        <v>34959</v>
      </c>
      <c r="B1965" t="s">
        <v>34960</v>
      </c>
      <c r="C1965" t="s">
        <v>34710</v>
      </c>
      <c r="D1965" s="3"/>
      <c r="J1965" t="s">
        <v>34961</v>
      </c>
      <c r="K1965" t="s">
        <v>34497</v>
      </c>
      <c r="L1965" t="s">
        <v>1263</v>
      </c>
      <c r="M1965">
        <v>1</v>
      </c>
      <c r="P1965" s="2" t="s">
        <v>34962</v>
      </c>
      <c r="Q1965" t="s">
        <v>47</v>
      </c>
      <c r="S1965">
        <v>3.2118381932377821E-4</v>
      </c>
      <c r="T1965">
        <v>2.3779866751283411E-6</v>
      </c>
      <c r="U1965">
        <v>1.9123774109175429E-5</v>
      </c>
      <c r="V1965">
        <v>4.7294230171246447E-5</v>
      </c>
      <c r="W1965">
        <v>1.4373192971106621E-4</v>
      </c>
      <c r="X1965">
        <v>2.1071969968033951E-5</v>
      </c>
      <c r="Y1965">
        <v>0.32500000000000001</v>
      </c>
      <c r="Z1965">
        <v>0.23400000000000001</v>
      </c>
      <c r="AA1965">
        <v>0</v>
      </c>
      <c r="AB1965">
        <v>0.76600000000000001</v>
      </c>
      <c r="AC1965">
        <v>0.59940000000000004</v>
      </c>
      <c r="AD1965" t="s">
        <v>48</v>
      </c>
      <c r="AE1965" t="s">
        <v>48</v>
      </c>
      <c r="AF1965" t="s">
        <v>48</v>
      </c>
    </row>
    <row r="1966" spans="1:32" hidden="1" outlineLevel="1" x14ac:dyDescent="0.2">
      <c r="A1966" t="s">
        <v>34963</v>
      </c>
      <c r="B1966" t="s">
        <v>34964</v>
      </c>
      <c r="C1966" t="s">
        <v>513</v>
      </c>
      <c r="D1966" s="3"/>
      <c r="J1966" t="s">
        <v>17568</v>
      </c>
      <c r="K1966" t="s">
        <v>34502</v>
      </c>
      <c r="L1966" t="s">
        <v>1263</v>
      </c>
      <c r="M1966">
        <v>221</v>
      </c>
      <c r="P1966" s="2" t="s">
        <v>34965</v>
      </c>
      <c r="Q1966" t="s">
        <v>47</v>
      </c>
      <c r="Y1966" t="s">
        <v>48</v>
      </c>
      <c r="Z1966" t="s">
        <v>48</v>
      </c>
      <c r="AA1966" t="s">
        <v>48</v>
      </c>
      <c r="AB1966" t="s">
        <v>48</v>
      </c>
      <c r="AC1966" t="s">
        <v>48</v>
      </c>
      <c r="AD1966" t="s">
        <v>48</v>
      </c>
      <c r="AE1966" t="s">
        <v>48</v>
      </c>
      <c r="AF1966" t="s">
        <v>48</v>
      </c>
    </row>
    <row r="1967" spans="1:32" hidden="1" outlineLevel="1" x14ac:dyDescent="0.2">
      <c r="A1967" t="s">
        <v>34966</v>
      </c>
      <c r="B1967" t="s">
        <v>34967</v>
      </c>
      <c r="C1967" t="s">
        <v>28060</v>
      </c>
      <c r="D1967" s="3"/>
      <c r="J1967" t="s">
        <v>34968</v>
      </c>
      <c r="K1967" t="s">
        <v>34502</v>
      </c>
      <c r="L1967" t="s">
        <v>1263</v>
      </c>
      <c r="M1967">
        <v>5</v>
      </c>
      <c r="P1967" s="2" t="s">
        <v>34969</v>
      </c>
      <c r="Q1967" t="s">
        <v>47</v>
      </c>
      <c r="S1967">
        <v>2.471540123224258E-3</v>
      </c>
      <c r="T1967">
        <v>2.8685319648502632E-6</v>
      </c>
      <c r="U1967">
        <v>1.1200274457223709E-4</v>
      </c>
      <c r="V1967">
        <v>2.1017165272496641E-4</v>
      </c>
      <c r="W1967">
        <v>8.3833240205422044E-4</v>
      </c>
      <c r="X1967">
        <v>1.4671486860606819E-4</v>
      </c>
      <c r="Y1967">
        <v>0</v>
      </c>
      <c r="Z1967">
        <v>0.23899999999999999</v>
      </c>
      <c r="AA1967">
        <v>0</v>
      </c>
      <c r="AB1967">
        <v>0.76100000000000001</v>
      </c>
      <c r="AC1967">
        <v>0.29599999999999999</v>
      </c>
      <c r="AD1967" t="s">
        <v>48</v>
      </c>
      <c r="AE1967" t="s">
        <v>48</v>
      </c>
      <c r="AF1967" t="s">
        <v>48</v>
      </c>
    </row>
    <row r="1968" spans="1:32" hidden="1" outlineLevel="1" x14ac:dyDescent="0.2">
      <c r="A1968" t="s">
        <v>34970</v>
      </c>
      <c r="B1968" t="s">
        <v>34971</v>
      </c>
      <c r="C1968" t="s">
        <v>34972</v>
      </c>
      <c r="D1968" s="3"/>
      <c r="J1968" t="s">
        <v>34973</v>
      </c>
      <c r="K1968" t="s">
        <v>34502</v>
      </c>
      <c r="L1968" t="s">
        <v>1263</v>
      </c>
      <c r="M1968">
        <v>1</v>
      </c>
      <c r="P1968" s="2" t="s">
        <v>34974</v>
      </c>
      <c r="Q1968" t="s">
        <v>47</v>
      </c>
      <c r="S1968">
        <v>1.1598262935876851E-3</v>
      </c>
      <c r="T1968">
        <v>5.7842357819026802E-6</v>
      </c>
      <c r="U1968">
        <v>5.8846264437306672E-5</v>
      </c>
      <c r="V1968">
        <v>1.302617893088609E-4</v>
      </c>
      <c r="W1968">
        <v>4.8763953964225948E-4</v>
      </c>
      <c r="X1968">
        <v>1.6170130402315411E-4</v>
      </c>
      <c r="Y1968">
        <v>0</v>
      </c>
      <c r="Z1968">
        <v>0</v>
      </c>
      <c r="AA1968">
        <v>0</v>
      </c>
      <c r="AB1968">
        <v>1</v>
      </c>
      <c r="AC1968">
        <v>0</v>
      </c>
      <c r="AD1968" t="s">
        <v>48</v>
      </c>
      <c r="AE1968" t="s">
        <v>48</v>
      </c>
      <c r="AF1968" t="s">
        <v>48</v>
      </c>
    </row>
    <row r="1969" spans="1:32" hidden="1" outlineLevel="1" x14ac:dyDescent="0.2">
      <c r="A1969" t="s">
        <v>34975</v>
      </c>
      <c r="B1969" t="s">
        <v>34976</v>
      </c>
      <c r="C1969" t="s">
        <v>12231</v>
      </c>
      <c r="D1969" s="3"/>
      <c r="J1969" t="s">
        <v>34977</v>
      </c>
      <c r="K1969" t="s">
        <v>34502</v>
      </c>
      <c r="L1969" t="s">
        <v>1263</v>
      </c>
      <c r="M1969">
        <v>1</v>
      </c>
      <c r="P1969" s="2" t="s">
        <v>34978</v>
      </c>
      <c r="Q1969" t="s">
        <v>47</v>
      </c>
      <c r="S1969">
        <v>0.96769195795059204</v>
      </c>
      <c r="T1969">
        <v>6.6264379711356014E-5</v>
      </c>
      <c r="U1969">
        <v>7.9457182437181473E-3</v>
      </c>
      <c r="V1969">
        <v>7.728055352345109E-4</v>
      </c>
      <c r="W1969">
        <v>0.94995486736297607</v>
      </c>
      <c r="X1969">
        <v>5.3284474415704608E-4</v>
      </c>
      <c r="Y1969">
        <v>2.5000000000000008E-2</v>
      </c>
      <c r="Z1969">
        <v>0.126</v>
      </c>
      <c r="AA1969">
        <v>0.18</v>
      </c>
      <c r="AB1969">
        <v>0.69399999999999995</v>
      </c>
      <c r="AC1969">
        <v>-0.46189999999999998</v>
      </c>
      <c r="AD1969" t="s">
        <v>48</v>
      </c>
      <c r="AE1969" t="s">
        <v>48</v>
      </c>
      <c r="AF1969" t="s">
        <v>48</v>
      </c>
    </row>
    <row r="1970" spans="1:32" hidden="1" outlineLevel="1" x14ac:dyDescent="0.2">
      <c r="A1970" t="s">
        <v>34979</v>
      </c>
      <c r="B1970" t="s">
        <v>34980</v>
      </c>
      <c r="C1970" t="s">
        <v>30764</v>
      </c>
      <c r="D1970" s="3"/>
      <c r="J1970" t="s">
        <v>34981</v>
      </c>
      <c r="K1970" t="s">
        <v>34536</v>
      </c>
      <c r="L1970" t="s">
        <v>1263</v>
      </c>
      <c r="M1970">
        <v>-24</v>
      </c>
      <c r="P1970" s="2" t="s">
        <v>34982</v>
      </c>
      <c r="Q1970" t="s">
        <v>47</v>
      </c>
      <c r="S1970">
        <v>0.1017746403813362</v>
      </c>
      <c r="T1970">
        <v>1.6960446373559531E-5</v>
      </c>
      <c r="U1970">
        <v>1.163745112717152E-2</v>
      </c>
      <c r="V1970">
        <v>1.17332418449223E-3</v>
      </c>
      <c r="W1970">
        <v>2.555237710475922E-2</v>
      </c>
      <c r="X1970">
        <v>3.001944394782186E-3</v>
      </c>
      <c r="Y1970">
        <v>-0.125</v>
      </c>
      <c r="Z1970">
        <v>0</v>
      </c>
      <c r="AA1970">
        <v>0.16500000000000001</v>
      </c>
      <c r="AB1970">
        <v>0.83499999999999996</v>
      </c>
      <c r="AC1970">
        <v>-0.86409999999999998</v>
      </c>
      <c r="AD1970" t="s">
        <v>48</v>
      </c>
      <c r="AE1970" t="s">
        <v>48</v>
      </c>
      <c r="AF1970" t="s">
        <v>48</v>
      </c>
    </row>
    <row r="1971" spans="1:32" hidden="1" outlineLevel="1" x14ac:dyDescent="0.2">
      <c r="A1971" t="s">
        <v>34983</v>
      </c>
      <c r="B1971" t="s">
        <v>34984</v>
      </c>
      <c r="C1971" t="s">
        <v>34985</v>
      </c>
      <c r="D1971" s="3"/>
      <c r="J1971" t="s">
        <v>34986</v>
      </c>
      <c r="K1971" t="s">
        <v>34559</v>
      </c>
      <c r="L1971" t="s">
        <v>1263</v>
      </c>
      <c r="M1971">
        <v>13</v>
      </c>
      <c r="P1971" s="2" t="s">
        <v>34987</v>
      </c>
      <c r="Q1971" t="s">
        <v>47</v>
      </c>
      <c r="S1971">
        <v>6.6877179779112339E-4</v>
      </c>
      <c r="T1971">
        <v>3.2638001812301809E-6</v>
      </c>
      <c r="U1971">
        <v>3.1871197279542678E-5</v>
      </c>
      <c r="V1971">
        <v>6.7878718255087733E-5</v>
      </c>
      <c r="W1971">
        <v>2.5458444724790752E-4</v>
      </c>
      <c r="X1971">
        <v>3.7640074879163883E-5</v>
      </c>
      <c r="Y1971">
        <v>-0.5</v>
      </c>
      <c r="Z1971">
        <v>0.13100000000000001</v>
      </c>
      <c r="AA1971">
        <v>0</v>
      </c>
      <c r="AB1971">
        <v>0.86899999999999999</v>
      </c>
      <c r="AC1971">
        <v>0.37240000000000001</v>
      </c>
      <c r="AD1971" t="s">
        <v>48</v>
      </c>
      <c r="AE1971" t="s">
        <v>48</v>
      </c>
      <c r="AF1971" t="s">
        <v>48</v>
      </c>
    </row>
    <row r="1972" spans="1:32" hidden="1" outlineLevel="1" x14ac:dyDescent="0.2">
      <c r="A1972" t="s">
        <v>34988</v>
      </c>
      <c r="B1972" t="s">
        <v>30129</v>
      </c>
      <c r="C1972" t="s">
        <v>33871</v>
      </c>
      <c r="D1972" s="3"/>
      <c r="J1972" t="s">
        <v>34989</v>
      </c>
      <c r="K1972" t="s">
        <v>34571</v>
      </c>
      <c r="L1972" t="s">
        <v>1263</v>
      </c>
      <c r="M1972">
        <v>1</v>
      </c>
      <c r="P1972" s="2" t="s">
        <v>34990</v>
      </c>
      <c r="Q1972" t="s">
        <v>47</v>
      </c>
      <c r="S1972">
        <v>3.5674294922500849E-3</v>
      </c>
      <c r="T1972">
        <v>4.8102820073836483E-6</v>
      </c>
      <c r="U1972">
        <v>8.1097845395561308E-5</v>
      </c>
      <c r="V1972">
        <v>2.0079250680282709E-4</v>
      </c>
      <c r="W1972">
        <v>1.1583329178392889E-3</v>
      </c>
      <c r="X1972">
        <v>1.807571388781071E-4</v>
      </c>
      <c r="Y1972">
        <v>0</v>
      </c>
      <c r="Z1972">
        <v>0</v>
      </c>
      <c r="AA1972">
        <v>0</v>
      </c>
      <c r="AB1972">
        <v>1</v>
      </c>
      <c r="AC1972">
        <v>0</v>
      </c>
      <c r="AD1972" t="s">
        <v>48</v>
      </c>
      <c r="AE1972" t="s">
        <v>48</v>
      </c>
      <c r="AF1972" t="s">
        <v>48</v>
      </c>
    </row>
    <row r="1973" spans="1:32" hidden="1" outlineLevel="1" x14ac:dyDescent="0.2">
      <c r="A1973" t="s">
        <v>34991</v>
      </c>
      <c r="B1973" t="s">
        <v>34992</v>
      </c>
      <c r="C1973" t="s">
        <v>34993</v>
      </c>
      <c r="D1973" s="3"/>
      <c r="J1973" t="s">
        <v>34994</v>
      </c>
      <c r="K1973" t="s">
        <v>34581</v>
      </c>
      <c r="L1973" t="s">
        <v>1263</v>
      </c>
      <c r="M1973">
        <v>4</v>
      </c>
      <c r="P1973" s="2" t="s">
        <v>34995</v>
      </c>
      <c r="Q1973" t="s">
        <v>47</v>
      </c>
      <c r="S1973">
        <v>4.9860740546137094E-4</v>
      </c>
      <c r="T1973">
        <v>2.3509144284616919E-6</v>
      </c>
      <c r="U1973">
        <v>3.2777919841464609E-5</v>
      </c>
      <c r="V1973">
        <v>6.1013386584818363E-5</v>
      </c>
      <c r="W1973">
        <v>1.9834526756312701E-4</v>
      </c>
      <c r="X1973">
        <v>2.6141433409065939E-5</v>
      </c>
      <c r="Y1973">
        <v>0.25</v>
      </c>
      <c r="Z1973">
        <v>0</v>
      </c>
      <c r="AA1973">
        <v>0</v>
      </c>
      <c r="AB1973">
        <v>1</v>
      </c>
      <c r="AC1973">
        <v>0</v>
      </c>
      <c r="AD1973" t="s">
        <v>48</v>
      </c>
      <c r="AE1973" t="s">
        <v>48</v>
      </c>
      <c r="AF1973" t="s">
        <v>48</v>
      </c>
    </row>
    <row r="1974" spans="1:32" hidden="1" outlineLevel="1" x14ac:dyDescent="0.2">
      <c r="A1974" t="s">
        <v>34996</v>
      </c>
      <c r="B1974" t="s">
        <v>34997</v>
      </c>
      <c r="C1974" t="s">
        <v>31024</v>
      </c>
      <c r="D1974" s="3"/>
      <c r="J1974" t="s">
        <v>34998</v>
      </c>
      <c r="K1974" t="s">
        <v>34586</v>
      </c>
      <c r="L1974" t="s">
        <v>1263</v>
      </c>
      <c r="M1974">
        <v>44</v>
      </c>
      <c r="P1974" s="2" t="s">
        <v>34999</v>
      </c>
      <c r="Q1974" t="s">
        <v>47</v>
      </c>
      <c r="S1974">
        <v>5.2976491861045361E-4</v>
      </c>
      <c r="T1974">
        <v>6.3691518334962893E-6</v>
      </c>
      <c r="U1974">
        <v>4.409195389598608E-5</v>
      </c>
      <c r="V1974">
        <v>8.0940000771079212E-5</v>
      </c>
      <c r="W1974">
        <v>2.2264910512603819E-4</v>
      </c>
      <c r="X1974">
        <v>6.4134816057048738E-5</v>
      </c>
      <c r="Y1974">
        <v>0.1071428571428571</v>
      </c>
      <c r="Z1974">
        <v>8.4000000000000005E-2</v>
      </c>
      <c r="AA1974">
        <v>0</v>
      </c>
      <c r="AB1974">
        <v>0.91600000000000004</v>
      </c>
      <c r="AC1974">
        <v>0.2732</v>
      </c>
      <c r="AD1974" t="s">
        <v>48</v>
      </c>
      <c r="AE1974" t="s">
        <v>48</v>
      </c>
      <c r="AF1974" t="s">
        <v>48</v>
      </c>
    </row>
    <row r="1975" spans="1:32" hidden="1" outlineLevel="1" x14ac:dyDescent="0.2">
      <c r="A1975" t="s">
        <v>35000</v>
      </c>
      <c r="B1975" t="s">
        <v>35001</v>
      </c>
      <c r="C1975" t="s">
        <v>35002</v>
      </c>
      <c r="D1975" s="3"/>
      <c r="J1975" t="s">
        <v>35003</v>
      </c>
      <c r="K1975" t="s">
        <v>34586</v>
      </c>
      <c r="L1975" t="s">
        <v>1263</v>
      </c>
      <c r="M1975">
        <v>131</v>
      </c>
      <c r="P1975" s="2" t="s">
        <v>35004</v>
      </c>
      <c r="Q1975" t="s">
        <v>47</v>
      </c>
      <c r="S1975">
        <v>2.5638286024332051E-3</v>
      </c>
      <c r="T1975">
        <v>1.192598938359879E-5</v>
      </c>
      <c r="U1975">
        <v>1.052772713592276E-4</v>
      </c>
      <c r="V1975">
        <v>1.4565784658771011E-4</v>
      </c>
      <c r="W1975">
        <v>8.3017710130661726E-4</v>
      </c>
      <c r="X1975">
        <v>3.8049995782785118E-4</v>
      </c>
      <c r="Y1975">
        <v>0.20833333333333329</v>
      </c>
      <c r="Z1975">
        <v>0.104</v>
      </c>
      <c r="AA1975">
        <v>2.7E-2</v>
      </c>
      <c r="AB1975">
        <v>0.86899999999999999</v>
      </c>
      <c r="AC1975">
        <v>0.64910000000000001</v>
      </c>
      <c r="AD1975" t="s">
        <v>48</v>
      </c>
      <c r="AE1975" t="s">
        <v>48</v>
      </c>
      <c r="AF1975" t="s">
        <v>48</v>
      </c>
    </row>
    <row r="1976" spans="1:32" hidden="1" outlineLevel="1" x14ac:dyDescent="0.2">
      <c r="A1976" t="s">
        <v>35005</v>
      </c>
      <c r="B1976" t="s">
        <v>35006</v>
      </c>
      <c r="C1976" t="s">
        <v>19128</v>
      </c>
      <c r="D1976" s="3"/>
      <c r="J1976" t="s">
        <v>35007</v>
      </c>
      <c r="K1976" t="s">
        <v>34586</v>
      </c>
      <c r="L1976" t="s">
        <v>1263</v>
      </c>
      <c r="M1976">
        <v>1</v>
      </c>
      <c r="P1976" s="2" t="s">
        <v>35008</v>
      </c>
      <c r="Q1976" t="s">
        <v>47</v>
      </c>
      <c r="S1976">
        <v>5.916731315664947E-4</v>
      </c>
      <c r="T1976">
        <v>7.5208927228231906E-6</v>
      </c>
      <c r="U1976">
        <v>3.6783079849556088E-5</v>
      </c>
      <c r="V1976">
        <v>6.3880106608849019E-5</v>
      </c>
      <c r="W1976">
        <v>2.2174173500388861E-4</v>
      </c>
      <c r="X1976">
        <v>6.4149317040573806E-5</v>
      </c>
      <c r="Y1976">
        <v>0.1496212121212121</v>
      </c>
      <c r="Z1976">
        <v>8.7999999999999995E-2</v>
      </c>
      <c r="AA1976">
        <v>0.185</v>
      </c>
      <c r="AB1976">
        <v>0.72699999999999998</v>
      </c>
      <c r="AC1976">
        <v>-0.93400000000000005</v>
      </c>
      <c r="AD1976" t="s">
        <v>48</v>
      </c>
      <c r="AE1976" t="s">
        <v>48</v>
      </c>
      <c r="AF1976" t="s">
        <v>48</v>
      </c>
    </row>
    <row r="1977" spans="1:32" hidden="1" outlineLevel="1" x14ac:dyDescent="0.2">
      <c r="A1977" t="s">
        <v>35009</v>
      </c>
      <c r="B1977" t="s">
        <v>35010</v>
      </c>
      <c r="C1977" t="s">
        <v>27295</v>
      </c>
      <c r="D1977" s="3"/>
      <c r="J1977" t="s">
        <v>35011</v>
      </c>
      <c r="K1977" t="s">
        <v>34586</v>
      </c>
      <c r="L1977" t="s">
        <v>1263</v>
      </c>
      <c r="M1977">
        <v>1</v>
      </c>
      <c r="P1977" s="2" t="s">
        <v>35012</v>
      </c>
      <c r="Q1977" t="s">
        <v>10150</v>
      </c>
      <c r="S1977">
        <v>0.9960397481918335</v>
      </c>
      <c r="T1977">
        <v>8.0274156061932445E-4</v>
      </c>
      <c r="U1977">
        <v>0.56866997480392456</v>
      </c>
      <c r="V1977">
        <v>4.2641689069569111E-3</v>
      </c>
      <c r="W1977">
        <v>0.99307042360305786</v>
      </c>
      <c r="X1977">
        <v>2.9870278667658572E-3</v>
      </c>
      <c r="Y1977">
        <v>0.55000000000000004</v>
      </c>
      <c r="Z1977">
        <v>0.20699999999999999</v>
      </c>
      <c r="AA1977">
        <v>0</v>
      </c>
      <c r="AB1977">
        <v>0.79300000000000004</v>
      </c>
      <c r="AC1977">
        <v>0.52669999999999995</v>
      </c>
      <c r="AD1977" t="s">
        <v>48</v>
      </c>
      <c r="AE1977" t="s">
        <v>48</v>
      </c>
      <c r="AF1977" t="s">
        <v>48</v>
      </c>
    </row>
    <row r="1978" spans="1:32" hidden="1" outlineLevel="1" x14ac:dyDescent="0.2">
      <c r="A1978" t="s">
        <v>35013</v>
      </c>
      <c r="B1978" t="s">
        <v>35014</v>
      </c>
      <c r="C1978" t="s">
        <v>33904</v>
      </c>
      <c r="D1978" s="3"/>
      <c r="J1978" t="s">
        <v>35015</v>
      </c>
      <c r="K1978" t="s">
        <v>34605</v>
      </c>
      <c r="L1978" t="s">
        <v>1263</v>
      </c>
      <c r="M1978">
        <v>6</v>
      </c>
      <c r="P1978" s="2" t="s">
        <v>35016</v>
      </c>
      <c r="Q1978" t="s">
        <v>10021</v>
      </c>
      <c r="S1978">
        <v>0.6640283465385437</v>
      </c>
      <c r="T1978">
        <v>7.3442577559035271E-5</v>
      </c>
      <c r="U1978">
        <v>0.62187439203262329</v>
      </c>
      <c r="V1978">
        <v>3.2477367203682661E-3</v>
      </c>
      <c r="W1978">
        <v>9.4384387135505676E-2</v>
      </c>
      <c r="X1978">
        <v>1.256823888979852E-3</v>
      </c>
      <c r="Y1978">
        <v>0.1166666666666667</v>
      </c>
      <c r="Z1978">
        <v>0.1</v>
      </c>
      <c r="AA1978">
        <v>0.14000000000000001</v>
      </c>
      <c r="AB1978">
        <v>0.76</v>
      </c>
      <c r="AC1978">
        <v>-0.52669999999999995</v>
      </c>
      <c r="AD1978" t="s">
        <v>48</v>
      </c>
      <c r="AE1978" t="s">
        <v>48</v>
      </c>
      <c r="AF1978" t="s">
        <v>48</v>
      </c>
    </row>
    <row r="1979" spans="1:32" hidden="1" outlineLevel="1" x14ac:dyDescent="0.2">
      <c r="A1979" t="s">
        <v>35017</v>
      </c>
      <c r="B1979" t="s">
        <v>35018</v>
      </c>
      <c r="C1979" t="s">
        <v>27295</v>
      </c>
      <c r="D1979" s="3"/>
      <c r="J1979" t="s">
        <v>35019</v>
      </c>
      <c r="K1979" t="s">
        <v>34626</v>
      </c>
      <c r="L1979" t="s">
        <v>1263</v>
      </c>
      <c r="M1979">
        <v>-3</v>
      </c>
      <c r="P1979" s="2" t="s">
        <v>35020</v>
      </c>
      <c r="Q1979" t="s">
        <v>10150</v>
      </c>
      <c r="S1979">
        <v>5.1585093140602112E-2</v>
      </c>
      <c r="T1979">
        <v>9.3443841251428239E-6</v>
      </c>
      <c r="U1979">
        <v>2.8591291629709298E-4</v>
      </c>
      <c r="V1979">
        <v>1.9532039295881991E-3</v>
      </c>
      <c r="W1979">
        <v>2.880701050162315E-2</v>
      </c>
      <c r="X1979">
        <v>3.9875839138403529E-4</v>
      </c>
      <c r="Y1979">
        <v>3.3333333333333333E-2</v>
      </c>
      <c r="Z1979">
        <v>0</v>
      </c>
      <c r="AA1979">
        <v>0.28599999999999998</v>
      </c>
      <c r="AB1979">
        <v>0.71399999999999997</v>
      </c>
      <c r="AC1979">
        <v>-0.71840000000000004</v>
      </c>
      <c r="AD1979" t="s">
        <v>48</v>
      </c>
      <c r="AE1979" t="s">
        <v>48</v>
      </c>
      <c r="AF1979" t="s">
        <v>48</v>
      </c>
    </row>
    <row r="1980" spans="1:32" hidden="1" outlineLevel="1" x14ac:dyDescent="0.2">
      <c r="A1980" t="s">
        <v>35021</v>
      </c>
      <c r="B1980" t="s">
        <v>35022</v>
      </c>
      <c r="C1980" t="s">
        <v>28998</v>
      </c>
      <c r="D1980" s="3"/>
      <c r="J1980" t="s">
        <v>28999</v>
      </c>
      <c r="K1980" t="s">
        <v>34630</v>
      </c>
      <c r="L1980" t="s">
        <v>1263</v>
      </c>
      <c r="M1980">
        <v>2</v>
      </c>
      <c r="P1980" s="2" t="s">
        <v>35023</v>
      </c>
      <c r="Q1980" t="s">
        <v>47</v>
      </c>
      <c r="S1980">
        <v>0.54558157920837402</v>
      </c>
      <c r="T1980">
        <v>2.5578534405212849E-5</v>
      </c>
      <c r="U1980">
        <v>0.1845207214355469</v>
      </c>
      <c r="V1980">
        <v>1.0530168656259779E-3</v>
      </c>
      <c r="W1980">
        <v>0.25932902097702032</v>
      </c>
      <c r="X1980">
        <v>3.8426919491030281E-4</v>
      </c>
      <c r="Y1980">
        <v>-0.31666666666666671</v>
      </c>
      <c r="Z1980">
        <v>0</v>
      </c>
      <c r="AA1980">
        <v>0.17299999999999999</v>
      </c>
      <c r="AB1980">
        <v>0.82699999999999996</v>
      </c>
      <c r="AC1980">
        <v>-0.89339999999999997</v>
      </c>
      <c r="AD1980" t="s">
        <v>48</v>
      </c>
      <c r="AE1980" t="s">
        <v>48</v>
      </c>
      <c r="AF1980" t="s">
        <v>48</v>
      </c>
    </row>
    <row r="1981" spans="1:32" hidden="1" outlineLevel="1" x14ac:dyDescent="0.2">
      <c r="A1981" t="s">
        <v>35024</v>
      </c>
      <c r="B1981" t="s">
        <v>35025</v>
      </c>
      <c r="C1981" t="s">
        <v>30995</v>
      </c>
      <c r="D1981" s="3"/>
      <c r="J1981" t="s">
        <v>35026</v>
      </c>
      <c r="K1981" t="s">
        <v>34647</v>
      </c>
      <c r="L1981" t="s">
        <v>1263</v>
      </c>
      <c r="M1981">
        <v>1</v>
      </c>
      <c r="P1981" s="2" t="s">
        <v>35027</v>
      </c>
      <c r="Q1981" t="s">
        <v>10258</v>
      </c>
      <c r="S1981">
        <v>4.7867652028799062E-4</v>
      </c>
      <c r="T1981">
        <v>2.5757933599379608E-6</v>
      </c>
      <c r="U1981">
        <v>2.5296050807810389E-5</v>
      </c>
      <c r="V1981">
        <v>5.4664287745254107E-5</v>
      </c>
      <c r="W1981">
        <v>1.656274980632588E-4</v>
      </c>
      <c r="X1981">
        <v>5.2838782721664763E-5</v>
      </c>
      <c r="Y1981">
        <v>0.1</v>
      </c>
      <c r="Z1981">
        <v>0.06</v>
      </c>
      <c r="AA1981">
        <v>7.0999999999999994E-2</v>
      </c>
      <c r="AB1981">
        <v>0.86899999999999999</v>
      </c>
      <c r="AC1981">
        <v>-0.128</v>
      </c>
      <c r="AD1981" t="s">
        <v>48</v>
      </c>
      <c r="AE1981" t="s">
        <v>48</v>
      </c>
      <c r="AF1981" t="s">
        <v>48</v>
      </c>
    </row>
    <row r="1982" spans="1:32" hidden="1" outlineLevel="1" x14ac:dyDescent="0.2">
      <c r="A1982" t="s">
        <v>35028</v>
      </c>
      <c r="B1982" t="s">
        <v>35029</v>
      </c>
      <c r="C1982" t="s">
        <v>32405</v>
      </c>
      <c r="D1982" s="3"/>
      <c r="J1982" t="s">
        <v>35030</v>
      </c>
      <c r="K1982" t="s">
        <v>34663</v>
      </c>
      <c r="L1982" t="s">
        <v>1263</v>
      </c>
      <c r="M1982">
        <v>0</v>
      </c>
      <c r="P1982" s="2" t="s">
        <v>35031</v>
      </c>
      <c r="Q1982" t="s">
        <v>47</v>
      </c>
      <c r="S1982">
        <v>1.174802193418145E-3</v>
      </c>
      <c r="T1982">
        <v>2.128520009136992E-6</v>
      </c>
      <c r="U1982">
        <v>2.5316732717328702E-5</v>
      </c>
      <c r="V1982">
        <v>7.7542026701848954E-5</v>
      </c>
      <c r="W1982">
        <v>4.0411207010038202E-4</v>
      </c>
      <c r="X1982">
        <v>7.4192037573084235E-5</v>
      </c>
      <c r="Y1982">
        <v>0</v>
      </c>
      <c r="Z1982">
        <v>0</v>
      </c>
      <c r="AA1982">
        <v>0</v>
      </c>
      <c r="AB1982">
        <v>1</v>
      </c>
      <c r="AC1982">
        <v>0</v>
      </c>
      <c r="AD1982" t="s">
        <v>48</v>
      </c>
      <c r="AE1982" t="s">
        <v>48</v>
      </c>
      <c r="AF1982" t="s">
        <v>48</v>
      </c>
    </row>
    <row r="1983" spans="1:32" hidden="1" outlineLevel="1" x14ac:dyDescent="0.2">
      <c r="A1983" t="s">
        <v>35032</v>
      </c>
      <c r="B1983" t="s">
        <v>35033</v>
      </c>
      <c r="C1983" t="s">
        <v>31158</v>
      </c>
      <c r="D1983" s="3"/>
      <c r="J1983" t="s">
        <v>35034</v>
      </c>
      <c r="K1983" t="s">
        <v>34672</v>
      </c>
      <c r="L1983" t="s">
        <v>1263</v>
      </c>
      <c r="M1983">
        <v>4</v>
      </c>
      <c r="P1983" s="2" t="s">
        <v>35035</v>
      </c>
      <c r="Q1983" t="s">
        <v>47</v>
      </c>
      <c r="S1983">
        <v>3.1570225837640459E-4</v>
      </c>
      <c r="T1983">
        <v>3.4328700166952331E-6</v>
      </c>
      <c r="U1983">
        <v>1.8644401279743761E-5</v>
      </c>
      <c r="V1983">
        <v>3.9893613575259217E-5</v>
      </c>
      <c r="W1983">
        <v>1.5679700300097471E-4</v>
      </c>
      <c r="X1983">
        <v>2.175727968278807E-5</v>
      </c>
      <c r="Y1983">
        <v>0.35</v>
      </c>
      <c r="Z1983">
        <v>0</v>
      </c>
      <c r="AA1983">
        <v>0</v>
      </c>
      <c r="AB1983">
        <v>1</v>
      </c>
      <c r="AC1983">
        <v>0</v>
      </c>
      <c r="AD1983" t="s">
        <v>48</v>
      </c>
      <c r="AE1983" t="s">
        <v>48</v>
      </c>
      <c r="AF1983" t="s">
        <v>48</v>
      </c>
    </row>
    <row r="1984" spans="1:32" hidden="1" outlineLevel="1" x14ac:dyDescent="0.2">
      <c r="A1984" t="s">
        <v>35036</v>
      </c>
      <c r="B1984" t="s">
        <v>35037</v>
      </c>
      <c r="C1984" t="s">
        <v>31158</v>
      </c>
      <c r="D1984" s="3"/>
      <c r="J1984" t="s">
        <v>35038</v>
      </c>
      <c r="K1984" t="s">
        <v>34676</v>
      </c>
      <c r="L1984" t="s">
        <v>1263</v>
      </c>
      <c r="M1984">
        <v>3</v>
      </c>
      <c r="P1984" s="2" t="s">
        <v>35039</v>
      </c>
      <c r="Q1984" t="s">
        <v>47</v>
      </c>
      <c r="S1984">
        <v>0.47992494702339172</v>
      </c>
      <c r="T1984">
        <v>7.7971126302145422E-5</v>
      </c>
      <c r="U1984">
        <v>0.26567655801773071</v>
      </c>
      <c r="V1984">
        <v>2.4922001175582409E-3</v>
      </c>
      <c r="W1984">
        <v>9.7998999059200287E-2</v>
      </c>
      <c r="X1984">
        <v>4.0045399218797684E-3</v>
      </c>
      <c r="Y1984">
        <v>-1.277777777777778E-2</v>
      </c>
      <c r="Z1984">
        <v>0.121</v>
      </c>
      <c r="AA1984">
        <v>0.13</v>
      </c>
      <c r="AB1984">
        <v>0.749</v>
      </c>
      <c r="AC1984">
        <v>-0.27250000000000002</v>
      </c>
      <c r="AD1984" t="s">
        <v>48</v>
      </c>
      <c r="AE1984" t="s">
        <v>48</v>
      </c>
      <c r="AF1984" t="s">
        <v>48</v>
      </c>
    </row>
    <row r="1985" spans="1:32" hidden="1" outlineLevel="1" x14ac:dyDescent="0.2">
      <c r="A1985" t="s">
        <v>35040</v>
      </c>
      <c r="B1985" t="s">
        <v>35041</v>
      </c>
      <c r="C1985" t="s">
        <v>31158</v>
      </c>
      <c r="D1985" s="3"/>
      <c r="J1985" t="s">
        <v>35042</v>
      </c>
      <c r="K1985" t="s">
        <v>34676</v>
      </c>
      <c r="L1985" t="s">
        <v>1263</v>
      </c>
      <c r="M1985">
        <v>-2</v>
      </c>
      <c r="P1985" s="2" t="s">
        <v>35043</v>
      </c>
      <c r="Q1985" t="s">
        <v>47</v>
      </c>
      <c r="S1985">
        <v>0.90604984760284424</v>
      </c>
      <c r="T1985">
        <v>1.2149657413829119E-4</v>
      </c>
      <c r="U1985">
        <v>0.35754397511482239</v>
      </c>
      <c r="V1985">
        <v>3.5866668913513422E-3</v>
      </c>
      <c r="W1985">
        <v>0.76345914602279663</v>
      </c>
      <c r="X1985">
        <v>1.482679392211139E-3</v>
      </c>
      <c r="Y1985">
        <v>1.387778780781446E-17</v>
      </c>
      <c r="Z1985">
        <v>0.127</v>
      </c>
      <c r="AA1985">
        <v>6.3E-2</v>
      </c>
      <c r="AB1985">
        <v>0.81</v>
      </c>
      <c r="AC1985">
        <v>0.65239999999999998</v>
      </c>
      <c r="AD1985" t="s">
        <v>48</v>
      </c>
      <c r="AE1985" t="s">
        <v>48</v>
      </c>
      <c r="AF1985" t="s">
        <v>48</v>
      </c>
    </row>
    <row r="1986" spans="1:32" hidden="1" outlineLevel="1" x14ac:dyDescent="0.2">
      <c r="A1986" t="s">
        <v>35044</v>
      </c>
      <c r="B1986" t="s">
        <v>35045</v>
      </c>
      <c r="C1986" t="s">
        <v>31158</v>
      </c>
      <c r="D1986" s="3"/>
      <c r="J1986" t="s">
        <v>35046</v>
      </c>
      <c r="K1986" t="s">
        <v>34681</v>
      </c>
      <c r="L1986" t="s">
        <v>1263</v>
      </c>
      <c r="M1986">
        <v>-1</v>
      </c>
      <c r="P1986" s="2" t="s">
        <v>35047</v>
      </c>
      <c r="Q1986" t="s">
        <v>47</v>
      </c>
      <c r="S1986">
        <v>9.6594501519575715E-4</v>
      </c>
      <c r="T1986">
        <v>1.013726796372794E-5</v>
      </c>
      <c r="U1986">
        <v>6.2487117247655988E-5</v>
      </c>
      <c r="V1986">
        <v>8.2584374467842281E-5</v>
      </c>
      <c r="W1986">
        <v>2.7614526334218681E-4</v>
      </c>
      <c r="X1986">
        <v>1.8872438522521409E-4</v>
      </c>
      <c r="Y1986">
        <v>-0.24583333333333329</v>
      </c>
      <c r="Z1986">
        <v>1.2E-2</v>
      </c>
      <c r="AA1986">
        <v>0.16500000000000001</v>
      </c>
      <c r="AB1986">
        <v>0.82299999999999995</v>
      </c>
      <c r="AC1986">
        <v>-0.9798</v>
      </c>
      <c r="AD1986" t="s">
        <v>48</v>
      </c>
      <c r="AE1986" t="s">
        <v>48</v>
      </c>
      <c r="AF1986" t="s">
        <v>48</v>
      </c>
    </row>
    <row r="1987" spans="1:32" hidden="1" outlineLevel="1" x14ac:dyDescent="0.2">
      <c r="A1987" t="s">
        <v>35048</v>
      </c>
      <c r="B1987" t="s">
        <v>35049</v>
      </c>
      <c r="C1987" t="s">
        <v>30764</v>
      </c>
      <c r="D1987" s="3"/>
      <c r="J1987" t="s">
        <v>35050</v>
      </c>
      <c r="K1987" t="s">
        <v>34681</v>
      </c>
      <c r="L1987" t="s">
        <v>1263</v>
      </c>
      <c r="M1987">
        <v>-1</v>
      </c>
      <c r="P1987" s="2" t="s">
        <v>35051</v>
      </c>
      <c r="Q1987" t="s">
        <v>47</v>
      </c>
      <c r="S1987">
        <v>0.42589384317398071</v>
      </c>
      <c r="T1987">
        <v>7.4645222412073053E-6</v>
      </c>
      <c r="U1987">
        <v>1.145050991908647E-4</v>
      </c>
      <c r="V1987">
        <v>1.051171566359699E-3</v>
      </c>
      <c r="W1987">
        <v>0.34377005696296692</v>
      </c>
      <c r="X1987">
        <v>1.5925426851026711E-4</v>
      </c>
      <c r="Y1987">
        <v>-0.1333333333333333</v>
      </c>
      <c r="Z1987">
        <v>0</v>
      </c>
      <c r="AA1987">
        <v>0.13600000000000001</v>
      </c>
      <c r="AB1987">
        <v>0.86399999999999999</v>
      </c>
      <c r="AC1987">
        <v>-0.51060000000000005</v>
      </c>
      <c r="AD1987" t="s">
        <v>48</v>
      </c>
      <c r="AE1987" t="s">
        <v>48</v>
      </c>
      <c r="AF1987" t="s">
        <v>48</v>
      </c>
    </row>
    <row r="1988" spans="1:32" hidden="1" outlineLevel="1" x14ac:dyDescent="0.2">
      <c r="A1988" t="s">
        <v>35052</v>
      </c>
      <c r="B1988" t="s">
        <v>35053</v>
      </c>
      <c r="C1988" t="s">
        <v>31287</v>
      </c>
      <c r="D1988" s="3"/>
      <c r="J1988" t="s">
        <v>35054</v>
      </c>
      <c r="K1988" t="s">
        <v>34681</v>
      </c>
      <c r="L1988" t="s">
        <v>1263</v>
      </c>
      <c r="M1988">
        <v>1</v>
      </c>
      <c r="P1988" s="2" t="s">
        <v>35055</v>
      </c>
      <c r="Q1988" t="s">
        <v>47</v>
      </c>
      <c r="S1988">
        <v>0.69994205236434937</v>
      </c>
      <c r="T1988">
        <v>2.9081999673508108E-4</v>
      </c>
      <c r="U1988">
        <v>8.0411601811647415E-3</v>
      </c>
      <c r="V1988">
        <v>3.445173846557736E-3</v>
      </c>
      <c r="W1988">
        <v>0.60238116979598999</v>
      </c>
      <c r="X1988">
        <v>2.3401759099215269E-3</v>
      </c>
      <c r="Y1988">
        <v>0.17186875479561939</v>
      </c>
      <c r="Z1988">
        <v>9.6000000000000002E-2</v>
      </c>
      <c r="AA1988">
        <v>7.8E-2</v>
      </c>
      <c r="AB1988">
        <v>0.82599999999999996</v>
      </c>
      <c r="AC1988">
        <v>-0.33310000000000001</v>
      </c>
      <c r="AD1988" t="s">
        <v>48</v>
      </c>
      <c r="AE1988" t="s">
        <v>48</v>
      </c>
      <c r="AF1988" t="s">
        <v>48</v>
      </c>
    </row>
    <row r="1989" spans="1:32" hidden="1" outlineLevel="1" x14ac:dyDescent="0.2">
      <c r="A1989" t="s">
        <v>35056</v>
      </c>
      <c r="B1989" t="s">
        <v>35057</v>
      </c>
      <c r="C1989" t="s">
        <v>35058</v>
      </c>
      <c r="D1989" s="3"/>
      <c r="J1989" t="s">
        <v>35059</v>
      </c>
      <c r="K1989" t="s">
        <v>34684</v>
      </c>
      <c r="L1989" t="s">
        <v>1263</v>
      </c>
      <c r="M1989">
        <v>-2</v>
      </c>
      <c r="P1989" s="2" t="s">
        <v>35060</v>
      </c>
      <c r="Q1989" t="s">
        <v>10471</v>
      </c>
      <c r="S1989">
        <v>3.6303785163909201E-3</v>
      </c>
      <c r="T1989">
        <v>5.9672311181202531E-6</v>
      </c>
      <c r="U1989">
        <v>1.3406389916781339E-4</v>
      </c>
      <c r="V1989">
        <v>1.041064533637837E-4</v>
      </c>
      <c r="W1989">
        <v>1.90385733731091E-3</v>
      </c>
      <c r="X1989">
        <v>9.7711679700296372E-5</v>
      </c>
      <c r="Y1989">
        <v>-0.25</v>
      </c>
      <c r="Z1989">
        <v>3.7999999999999999E-2</v>
      </c>
      <c r="AA1989">
        <v>0.35299999999999998</v>
      </c>
      <c r="AB1989">
        <v>0.60799999999999998</v>
      </c>
      <c r="AC1989">
        <v>-0.93869999999999998</v>
      </c>
      <c r="AD1989" t="s">
        <v>48</v>
      </c>
      <c r="AE1989" t="s">
        <v>48</v>
      </c>
      <c r="AF1989" t="s">
        <v>48</v>
      </c>
    </row>
    <row r="1990" spans="1:32" hidden="1" outlineLevel="1" x14ac:dyDescent="0.2">
      <c r="A1990" t="s">
        <v>35061</v>
      </c>
      <c r="B1990" t="s">
        <v>35062</v>
      </c>
      <c r="C1990" t="s">
        <v>35058</v>
      </c>
      <c r="D1990" s="3"/>
      <c r="J1990" t="s">
        <v>35059</v>
      </c>
      <c r="K1990" t="s">
        <v>34684</v>
      </c>
      <c r="L1990" t="s">
        <v>1263</v>
      </c>
      <c r="M1990">
        <v>-2</v>
      </c>
      <c r="P1990" s="2" t="s">
        <v>35063</v>
      </c>
      <c r="Q1990" t="s">
        <v>10471</v>
      </c>
      <c r="S1990">
        <v>3.6303785163909201E-3</v>
      </c>
      <c r="T1990">
        <v>5.9672311181202531E-6</v>
      </c>
      <c r="U1990">
        <v>1.3406389916781339E-4</v>
      </c>
      <c r="V1990">
        <v>1.041064533637837E-4</v>
      </c>
      <c r="W1990">
        <v>1.90385733731091E-3</v>
      </c>
      <c r="X1990">
        <v>9.7711679700296372E-5</v>
      </c>
      <c r="Y1990">
        <v>-0.25</v>
      </c>
      <c r="Z1990">
        <v>3.7999999999999999E-2</v>
      </c>
      <c r="AA1990">
        <v>0.35299999999999998</v>
      </c>
      <c r="AB1990">
        <v>0.60799999999999998</v>
      </c>
      <c r="AC1990">
        <v>-0.93869999999999998</v>
      </c>
      <c r="AD1990" t="s">
        <v>48</v>
      </c>
      <c r="AE1990" t="s">
        <v>48</v>
      </c>
      <c r="AF1990" t="s">
        <v>48</v>
      </c>
    </row>
    <row r="1991" spans="1:32" hidden="1" outlineLevel="1" x14ac:dyDescent="0.2">
      <c r="A1991" t="s">
        <v>35064</v>
      </c>
      <c r="B1991" t="s">
        <v>35065</v>
      </c>
      <c r="C1991" t="s">
        <v>34423</v>
      </c>
      <c r="D1991" s="3"/>
      <c r="J1991" t="s">
        <v>35066</v>
      </c>
      <c r="K1991" t="s">
        <v>34688</v>
      </c>
      <c r="L1991" t="s">
        <v>1263</v>
      </c>
      <c r="M1991">
        <v>1</v>
      </c>
      <c r="P1991" s="2" t="s">
        <v>35067</v>
      </c>
      <c r="Q1991" t="s">
        <v>47</v>
      </c>
      <c r="S1991">
        <v>7.7372696250677109E-4</v>
      </c>
      <c r="T1991">
        <v>3.9138617466960568E-6</v>
      </c>
      <c r="U1991">
        <v>3.5389104596106342E-5</v>
      </c>
      <c r="V1991">
        <v>5.1974311645608402E-5</v>
      </c>
      <c r="W1991">
        <v>2.1942445891909301E-4</v>
      </c>
      <c r="X1991">
        <v>1.820630714064464E-4</v>
      </c>
      <c r="Y1991">
        <v>0.45</v>
      </c>
      <c r="Z1991">
        <v>0.34200000000000003</v>
      </c>
      <c r="AA1991">
        <v>0</v>
      </c>
      <c r="AB1991">
        <v>0.65800000000000003</v>
      </c>
      <c r="AC1991">
        <v>0.77829999999999999</v>
      </c>
      <c r="AD1991" t="s">
        <v>48</v>
      </c>
      <c r="AE1991" t="s">
        <v>48</v>
      </c>
      <c r="AF1991" t="s">
        <v>48</v>
      </c>
    </row>
    <row r="1992" spans="1:32" hidden="1" outlineLevel="1" x14ac:dyDescent="0.2">
      <c r="A1992" t="s">
        <v>35068</v>
      </c>
      <c r="B1992" t="s">
        <v>35069</v>
      </c>
      <c r="C1992" t="s">
        <v>35070</v>
      </c>
      <c r="D1992" s="3"/>
      <c r="J1992" t="s">
        <v>35071</v>
      </c>
      <c r="K1992" t="s">
        <v>34692</v>
      </c>
      <c r="L1992" t="s">
        <v>1263</v>
      </c>
      <c r="M1992">
        <v>69</v>
      </c>
      <c r="P1992" s="2" t="s">
        <v>35072</v>
      </c>
      <c r="Q1992" t="s">
        <v>47</v>
      </c>
      <c r="S1992">
        <v>4.8188687651418149E-4</v>
      </c>
      <c r="T1992">
        <v>3.3047676879505161E-6</v>
      </c>
      <c r="U1992">
        <v>2.2186753994901661E-5</v>
      </c>
      <c r="V1992">
        <v>4.7903104132274173E-5</v>
      </c>
      <c r="W1992">
        <v>2.1246737742330879E-4</v>
      </c>
      <c r="X1992">
        <v>3.1316889362642542E-5</v>
      </c>
      <c r="Y1992">
        <v>0.05</v>
      </c>
      <c r="Z1992">
        <v>9.5000000000000001E-2</v>
      </c>
      <c r="AA1992">
        <v>0</v>
      </c>
      <c r="AB1992">
        <v>0.90500000000000003</v>
      </c>
      <c r="AC1992">
        <v>0.2263</v>
      </c>
      <c r="AD1992" t="s">
        <v>48</v>
      </c>
      <c r="AE1992" t="s">
        <v>48</v>
      </c>
      <c r="AF1992" t="s">
        <v>48</v>
      </c>
    </row>
    <row r="1993" spans="1:32" hidden="1" outlineLevel="1" x14ac:dyDescent="0.2">
      <c r="A1993" t="s">
        <v>35073</v>
      </c>
      <c r="B1993" t="s">
        <v>35074</v>
      </c>
      <c r="C1993" t="s">
        <v>35075</v>
      </c>
      <c r="D1993" s="3"/>
      <c r="J1993" t="s">
        <v>35076</v>
      </c>
      <c r="K1993" t="s">
        <v>34692</v>
      </c>
      <c r="L1993" t="s">
        <v>1263</v>
      </c>
      <c r="M1993">
        <v>8</v>
      </c>
      <c r="P1993" s="2" t="s">
        <v>35077</v>
      </c>
      <c r="Q1993" t="s">
        <v>47</v>
      </c>
      <c r="S1993">
        <v>2.7407944435253739E-4</v>
      </c>
      <c r="T1993">
        <v>2.448336545057828E-6</v>
      </c>
      <c r="U1993">
        <v>1.794415038602892E-5</v>
      </c>
      <c r="V1993">
        <v>4.1717943531693891E-5</v>
      </c>
      <c r="W1993">
        <v>1.2994307326152921E-4</v>
      </c>
      <c r="X1993">
        <v>2.0315506844781339E-5</v>
      </c>
      <c r="Y1993">
        <v>0</v>
      </c>
      <c r="Z1993">
        <v>0</v>
      </c>
      <c r="AA1993">
        <v>0</v>
      </c>
      <c r="AB1993">
        <v>1</v>
      </c>
      <c r="AC1993">
        <v>0</v>
      </c>
      <c r="AD1993" t="s">
        <v>48</v>
      </c>
      <c r="AE1993" t="s">
        <v>48</v>
      </c>
      <c r="AF1993" t="s">
        <v>48</v>
      </c>
    </row>
    <row r="1994" spans="1:32" hidden="1" outlineLevel="1" x14ac:dyDescent="0.2">
      <c r="A1994" t="s">
        <v>35078</v>
      </c>
      <c r="B1994" t="s">
        <v>35079</v>
      </c>
      <c r="C1994" t="s">
        <v>34644</v>
      </c>
      <c r="D1994" s="3"/>
      <c r="J1994" t="s">
        <v>35080</v>
      </c>
      <c r="K1994" t="s">
        <v>34692</v>
      </c>
      <c r="L1994" t="s">
        <v>1263</v>
      </c>
      <c r="M1994">
        <v>2</v>
      </c>
      <c r="P1994" s="2" t="s">
        <v>35081</v>
      </c>
      <c r="Q1994" t="s">
        <v>47</v>
      </c>
      <c r="S1994">
        <v>9.490963420830667E-4</v>
      </c>
      <c r="T1994">
        <v>4.9945033424592111E-6</v>
      </c>
      <c r="U1994">
        <v>3.6895711673423648E-5</v>
      </c>
      <c r="V1994">
        <v>9.0548615844454616E-5</v>
      </c>
      <c r="W1994">
        <v>3.6050341441296041E-4</v>
      </c>
      <c r="X1994">
        <v>6.6926550061907619E-5</v>
      </c>
      <c r="Y1994">
        <v>0.15</v>
      </c>
      <c r="Z1994">
        <v>0.13400000000000001</v>
      </c>
      <c r="AA1994">
        <v>0.13400000000000001</v>
      </c>
      <c r="AB1994">
        <v>0.73199999999999998</v>
      </c>
      <c r="AC1994">
        <v>0</v>
      </c>
      <c r="AD1994" t="s">
        <v>48</v>
      </c>
      <c r="AE1994" t="s">
        <v>48</v>
      </c>
      <c r="AF1994" t="s">
        <v>48</v>
      </c>
    </row>
    <row r="1995" spans="1:32" hidden="1" outlineLevel="1" x14ac:dyDescent="0.2">
      <c r="A1995" t="s">
        <v>35082</v>
      </c>
      <c r="B1995" t="s">
        <v>35083</v>
      </c>
      <c r="C1995" t="s">
        <v>10885</v>
      </c>
      <c r="D1995" s="3"/>
      <c r="J1995" t="s">
        <v>35084</v>
      </c>
      <c r="K1995" t="s">
        <v>34692</v>
      </c>
      <c r="L1995" t="s">
        <v>1263</v>
      </c>
      <c r="M1995">
        <v>1</v>
      </c>
      <c r="P1995" s="2" t="s">
        <v>35085</v>
      </c>
      <c r="Q1995" t="s">
        <v>10132</v>
      </c>
      <c r="S1995">
        <v>2.1532837301492691E-2</v>
      </c>
      <c r="T1995">
        <v>1.6464053260278891E-5</v>
      </c>
      <c r="U1995">
        <v>2.2962928051128981E-4</v>
      </c>
      <c r="V1995">
        <v>8.0885743955150247E-4</v>
      </c>
      <c r="W1995">
        <v>4.0342439897358418E-3</v>
      </c>
      <c r="X1995">
        <v>2.4064094759523869E-3</v>
      </c>
      <c r="Y1995">
        <v>0.05</v>
      </c>
      <c r="Z1995">
        <v>0.156</v>
      </c>
      <c r="AA1995">
        <v>0.311</v>
      </c>
      <c r="AB1995">
        <v>0.53300000000000003</v>
      </c>
      <c r="AC1995">
        <v>-0.72919999999999996</v>
      </c>
      <c r="AD1995" t="s">
        <v>48</v>
      </c>
      <c r="AE1995" t="s">
        <v>48</v>
      </c>
      <c r="AF1995" t="s">
        <v>48</v>
      </c>
    </row>
    <row r="1996" spans="1:32" hidden="1" outlineLevel="1" x14ac:dyDescent="0.2">
      <c r="A1996" t="s">
        <v>35086</v>
      </c>
      <c r="B1996" t="s">
        <v>35087</v>
      </c>
      <c r="C1996" t="s">
        <v>13199</v>
      </c>
      <c r="D1996" s="3"/>
      <c r="J1996" t="s">
        <v>35088</v>
      </c>
      <c r="K1996" t="s">
        <v>34716</v>
      </c>
      <c r="L1996" t="s">
        <v>1263</v>
      </c>
      <c r="M1996">
        <v>3</v>
      </c>
      <c r="P1996" s="2" t="s">
        <v>35089</v>
      </c>
      <c r="Q1996" t="s">
        <v>47</v>
      </c>
      <c r="S1996">
        <v>1.198683748953044E-3</v>
      </c>
      <c r="T1996">
        <v>2.4786334051896119E-6</v>
      </c>
      <c r="U1996">
        <v>4.14835631090682E-5</v>
      </c>
      <c r="V1996">
        <v>1.290750369662419E-4</v>
      </c>
      <c r="W1996">
        <v>3.9462340646423399E-4</v>
      </c>
      <c r="X1996">
        <v>6.226394179975614E-5</v>
      </c>
      <c r="Y1996">
        <v>0.16428571428571431</v>
      </c>
      <c r="Z1996">
        <v>7.1999999999999995E-2</v>
      </c>
      <c r="AA1996">
        <v>0.16200000000000001</v>
      </c>
      <c r="AB1996">
        <v>0.76600000000000001</v>
      </c>
      <c r="AC1996">
        <v>-0.58199999999999996</v>
      </c>
      <c r="AD1996" t="s">
        <v>48</v>
      </c>
      <c r="AE1996" t="s">
        <v>48</v>
      </c>
      <c r="AF1996" t="s">
        <v>48</v>
      </c>
    </row>
    <row r="1997" spans="1:32" hidden="1" outlineLevel="1" x14ac:dyDescent="0.2">
      <c r="A1997" t="s">
        <v>35090</v>
      </c>
      <c r="B1997" t="s">
        <v>32555</v>
      </c>
      <c r="C1997" t="s">
        <v>34153</v>
      </c>
      <c r="D1997" s="3"/>
      <c r="J1997" t="s">
        <v>35091</v>
      </c>
      <c r="K1997" t="s">
        <v>34732</v>
      </c>
      <c r="L1997" t="s">
        <v>1263</v>
      </c>
      <c r="M1997">
        <v>3</v>
      </c>
      <c r="P1997" s="2" t="s">
        <v>35092</v>
      </c>
      <c r="Q1997" t="s">
        <v>47</v>
      </c>
      <c r="S1997">
        <v>3.8300707819871599E-4</v>
      </c>
      <c r="T1997">
        <v>2.2992473986960249E-6</v>
      </c>
      <c r="U1997">
        <v>2.7754031179938469E-5</v>
      </c>
      <c r="V1997">
        <v>4.3849169742316008E-5</v>
      </c>
      <c r="W1997">
        <v>1.576746872160584E-4</v>
      </c>
      <c r="X1997">
        <v>2.5951612769858912E-5</v>
      </c>
      <c r="Y1997">
        <v>0.5619047619047618</v>
      </c>
      <c r="Z1997">
        <v>0.48099999999999998</v>
      </c>
      <c r="AA1997">
        <v>0</v>
      </c>
      <c r="AB1997">
        <v>0.51900000000000002</v>
      </c>
      <c r="AC1997">
        <v>0.75060000000000004</v>
      </c>
      <c r="AD1997" t="s">
        <v>48</v>
      </c>
      <c r="AE1997" t="s">
        <v>48</v>
      </c>
      <c r="AF1997" t="s">
        <v>48</v>
      </c>
    </row>
    <row r="1998" spans="1:32" hidden="1" outlineLevel="1" x14ac:dyDescent="0.2">
      <c r="A1998" t="s">
        <v>35093</v>
      </c>
      <c r="B1998" t="s">
        <v>35094</v>
      </c>
      <c r="C1998" t="s">
        <v>34201</v>
      </c>
      <c r="D1998" s="3"/>
      <c r="J1998" t="s">
        <v>35095</v>
      </c>
      <c r="K1998" t="s">
        <v>34740</v>
      </c>
      <c r="L1998" t="s">
        <v>1263</v>
      </c>
      <c r="M1998">
        <v>-2</v>
      </c>
      <c r="P1998" s="2" t="s">
        <v>35096</v>
      </c>
      <c r="Q1998" t="s">
        <v>47</v>
      </c>
      <c r="S1998">
        <v>6.1118620214983821E-4</v>
      </c>
      <c r="T1998">
        <v>3.1566846701025501E-6</v>
      </c>
      <c r="U1998">
        <v>2.7093163225799799E-5</v>
      </c>
      <c r="V1998">
        <v>6.7527238570619375E-5</v>
      </c>
      <c r="W1998">
        <v>3.4257728839293122E-4</v>
      </c>
      <c r="X1998">
        <v>3.1305215088650577E-5</v>
      </c>
      <c r="Y1998">
        <v>3.000000000000003E-2</v>
      </c>
      <c r="Z1998">
        <v>6.6000000000000003E-2</v>
      </c>
      <c r="AA1998">
        <v>0.22900000000000001</v>
      </c>
      <c r="AB1998">
        <v>0.70499999999999996</v>
      </c>
      <c r="AC1998">
        <v>-0.83020000000000005</v>
      </c>
      <c r="AD1998" t="s">
        <v>48</v>
      </c>
      <c r="AE1998" t="s">
        <v>48</v>
      </c>
      <c r="AF1998" t="s">
        <v>48</v>
      </c>
    </row>
    <row r="1999" spans="1:32" hidden="1" outlineLevel="1" x14ac:dyDescent="0.2">
      <c r="A1999" t="s">
        <v>35097</v>
      </c>
      <c r="B1999" t="s">
        <v>35098</v>
      </c>
      <c r="C1999" t="s">
        <v>35099</v>
      </c>
      <c r="D1999" s="3"/>
      <c r="J1999" t="s">
        <v>35100</v>
      </c>
      <c r="K1999" t="s">
        <v>34744</v>
      </c>
      <c r="L1999" t="s">
        <v>1263</v>
      </c>
      <c r="M1999">
        <v>3</v>
      </c>
      <c r="P1999" s="2" t="s">
        <v>35101</v>
      </c>
      <c r="Q1999" t="s">
        <v>47</v>
      </c>
      <c r="S1999">
        <v>0.75799942016601562</v>
      </c>
      <c r="T1999">
        <v>1.7191101505886761E-4</v>
      </c>
      <c r="U1999">
        <v>0.67249572277069092</v>
      </c>
      <c r="V1999">
        <v>8.2479203119874001E-3</v>
      </c>
      <c r="W1999">
        <v>0.14207910001277921</v>
      </c>
      <c r="X1999">
        <v>3.0826970469206572E-3</v>
      </c>
      <c r="Y1999">
        <v>-0.35</v>
      </c>
      <c r="Z1999">
        <v>0</v>
      </c>
      <c r="AA1999">
        <v>0.13400000000000001</v>
      </c>
      <c r="AB1999">
        <v>0.86599999999999999</v>
      </c>
      <c r="AC1999">
        <v>-0.78759999999999997</v>
      </c>
      <c r="AD1999" t="s">
        <v>48</v>
      </c>
      <c r="AE1999" t="s">
        <v>48</v>
      </c>
      <c r="AF1999" t="s">
        <v>48</v>
      </c>
    </row>
    <row r="2000" spans="1:32" hidden="1" outlineLevel="1" x14ac:dyDescent="0.2">
      <c r="A2000" t="s">
        <v>35102</v>
      </c>
      <c r="B2000" t="s">
        <v>35103</v>
      </c>
      <c r="C2000" t="s">
        <v>34243</v>
      </c>
      <c r="D2000" s="3"/>
      <c r="J2000" t="s">
        <v>35104</v>
      </c>
      <c r="K2000" t="s">
        <v>34752</v>
      </c>
      <c r="L2000" t="s">
        <v>1263</v>
      </c>
      <c r="M2000">
        <v>-1</v>
      </c>
      <c r="P2000" s="2" t="s">
        <v>35105</v>
      </c>
      <c r="Q2000" t="s">
        <v>47</v>
      </c>
      <c r="S2000">
        <v>4.9307080917060375E-4</v>
      </c>
      <c r="T2000">
        <v>1.8448502032697429E-6</v>
      </c>
      <c r="U2000">
        <v>1.9548242562450469E-5</v>
      </c>
      <c r="V2000">
        <v>3.7832098314538598E-5</v>
      </c>
      <c r="W2000">
        <v>2.6285284548066562E-4</v>
      </c>
      <c r="X2000">
        <v>2.6220730433124121E-5</v>
      </c>
      <c r="Y2000">
        <v>0.3</v>
      </c>
      <c r="Z2000">
        <v>0.23799999999999999</v>
      </c>
      <c r="AA2000">
        <v>0.122</v>
      </c>
      <c r="AB2000">
        <v>0.64</v>
      </c>
      <c r="AC2000">
        <v>0.64600000000000002</v>
      </c>
      <c r="AD2000" t="s">
        <v>48</v>
      </c>
      <c r="AE2000" t="s">
        <v>48</v>
      </c>
      <c r="AF2000" t="s">
        <v>48</v>
      </c>
    </row>
    <row r="2001" spans="1:32" hidden="1" outlineLevel="1" x14ac:dyDescent="0.2">
      <c r="A2001" t="s">
        <v>35106</v>
      </c>
      <c r="B2001" t="s">
        <v>35107</v>
      </c>
      <c r="C2001" t="s">
        <v>31498</v>
      </c>
      <c r="D2001" s="3"/>
      <c r="J2001" t="s">
        <v>35108</v>
      </c>
      <c r="K2001" t="s">
        <v>34756</v>
      </c>
      <c r="L2001" t="s">
        <v>1263</v>
      </c>
      <c r="M2001">
        <v>4</v>
      </c>
      <c r="P2001" s="2" t="s">
        <v>35109</v>
      </c>
      <c r="Q2001" t="s">
        <v>47</v>
      </c>
      <c r="S2001">
        <v>5.9215067885816097E-3</v>
      </c>
      <c r="T2001">
        <v>6.6901346144732088E-5</v>
      </c>
      <c r="U2001">
        <v>1.2903504830319429E-4</v>
      </c>
      <c r="V2001">
        <v>1.3637136435136199E-3</v>
      </c>
      <c r="W2001">
        <v>8.1315275747328997E-4</v>
      </c>
      <c r="X2001">
        <v>4.7499508946202701E-4</v>
      </c>
      <c r="Y2001">
        <v>-0.50416666666666665</v>
      </c>
      <c r="Z2001">
        <v>4.2000000000000003E-2</v>
      </c>
      <c r="AA2001">
        <v>0.26400000000000001</v>
      </c>
      <c r="AB2001">
        <v>0.69499999999999995</v>
      </c>
      <c r="AC2001">
        <v>-0.91959999999999997</v>
      </c>
      <c r="AD2001" t="s">
        <v>48</v>
      </c>
      <c r="AE2001" t="s">
        <v>48</v>
      </c>
      <c r="AF2001" t="s">
        <v>48</v>
      </c>
    </row>
    <row r="2002" spans="1:32" hidden="1" outlineLevel="1" x14ac:dyDescent="0.2">
      <c r="A2002" t="s">
        <v>35110</v>
      </c>
      <c r="B2002" t="s">
        <v>35111</v>
      </c>
      <c r="C2002" t="s">
        <v>32405</v>
      </c>
      <c r="D2002" s="3"/>
      <c r="J2002" t="s">
        <v>35112</v>
      </c>
      <c r="K2002" t="s">
        <v>34756</v>
      </c>
      <c r="L2002" t="s">
        <v>1263</v>
      </c>
      <c r="M2002">
        <v>1</v>
      </c>
      <c r="P2002" s="2" t="s">
        <v>35113</v>
      </c>
      <c r="Q2002" t="s">
        <v>47</v>
      </c>
      <c r="S2002">
        <v>0.99065077304840088</v>
      </c>
      <c r="T2002">
        <v>1.117674517445266E-3</v>
      </c>
      <c r="U2002">
        <v>0.90085262060165405</v>
      </c>
      <c r="V2002">
        <v>1.4663660898804659E-2</v>
      </c>
      <c r="W2002">
        <v>0.90835040807723999</v>
      </c>
      <c r="X2002">
        <v>1.274172682315111E-2</v>
      </c>
      <c r="Y2002">
        <v>-0.3</v>
      </c>
      <c r="Z2002">
        <v>0.13200000000000001</v>
      </c>
      <c r="AA2002">
        <v>0.16500000000000001</v>
      </c>
      <c r="AB2002">
        <v>0.70299999999999996</v>
      </c>
      <c r="AC2002">
        <v>-0.29599999999999999</v>
      </c>
      <c r="AD2002" t="s">
        <v>48</v>
      </c>
      <c r="AE2002" t="s">
        <v>48</v>
      </c>
      <c r="AF2002" t="s">
        <v>48</v>
      </c>
    </row>
    <row r="2003" spans="1:32" hidden="1" outlineLevel="1" x14ac:dyDescent="0.2">
      <c r="A2003" t="s">
        <v>35114</v>
      </c>
      <c r="B2003" t="s">
        <v>35115</v>
      </c>
      <c r="C2003" t="s">
        <v>34214</v>
      </c>
      <c r="D2003" s="3"/>
      <c r="J2003" t="s">
        <v>35116</v>
      </c>
      <c r="K2003" t="s">
        <v>34760</v>
      </c>
      <c r="L2003" t="s">
        <v>1263</v>
      </c>
      <c r="M2003">
        <v>2</v>
      </c>
      <c r="P2003" s="2" t="s">
        <v>35117</v>
      </c>
      <c r="Q2003" t="s">
        <v>10060</v>
      </c>
      <c r="S2003">
        <v>0.79034543037414551</v>
      </c>
      <c r="T2003">
        <v>1.7226182535523549E-5</v>
      </c>
      <c r="U2003">
        <v>9.2289391905069351E-3</v>
      </c>
      <c r="V2003">
        <v>1.5363612910732629E-3</v>
      </c>
      <c r="W2003">
        <v>0.75749361515045166</v>
      </c>
      <c r="X2003">
        <v>2.0378438057377929E-4</v>
      </c>
      <c r="Y2003">
        <v>0</v>
      </c>
      <c r="Z2003">
        <v>0</v>
      </c>
      <c r="AA2003">
        <v>0.153</v>
      </c>
      <c r="AB2003">
        <v>0.84699999999999998</v>
      </c>
      <c r="AC2003">
        <v>-0.40189999999999998</v>
      </c>
      <c r="AD2003" t="s">
        <v>48</v>
      </c>
      <c r="AE2003" t="s">
        <v>48</v>
      </c>
      <c r="AF2003" t="s">
        <v>48</v>
      </c>
    </row>
    <row r="2004" spans="1:32" hidden="1" outlineLevel="1" x14ac:dyDescent="0.2">
      <c r="A2004" t="s">
        <v>35118</v>
      </c>
      <c r="B2004" t="s">
        <v>35119</v>
      </c>
      <c r="C2004" t="s">
        <v>34243</v>
      </c>
      <c r="D2004" s="3"/>
      <c r="J2004" t="s">
        <v>35120</v>
      </c>
      <c r="K2004" t="s">
        <v>34764</v>
      </c>
      <c r="L2004" t="s">
        <v>1263</v>
      </c>
      <c r="M2004">
        <v>7</v>
      </c>
      <c r="P2004" s="2" t="s">
        <v>35121</v>
      </c>
      <c r="Q2004" t="s">
        <v>47</v>
      </c>
      <c r="S2004">
        <v>1.1058641830459239E-3</v>
      </c>
      <c r="T2004">
        <v>3.0603021059505409E-6</v>
      </c>
      <c r="U2004">
        <v>2.416638744762167E-5</v>
      </c>
      <c r="V2004">
        <v>5.9313031670171767E-5</v>
      </c>
      <c r="W2004">
        <v>6.448390195146203E-4</v>
      </c>
      <c r="X2004">
        <v>4.2103267333004617E-5</v>
      </c>
      <c r="Y2004">
        <v>0.1</v>
      </c>
      <c r="Z2004">
        <v>0.26300000000000001</v>
      </c>
      <c r="AA2004">
        <v>0</v>
      </c>
      <c r="AB2004">
        <v>0.73699999999999999</v>
      </c>
      <c r="AC2004">
        <v>0.61240000000000006</v>
      </c>
      <c r="AD2004" t="s">
        <v>48</v>
      </c>
      <c r="AE2004" t="s">
        <v>48</v>
      </c>
      <c r="AF2004" t="s">
        <v>48</v>
      </c>
    </row>
    <row r="2005" spans="1:32" hidden="1" outlineLevel="1" x14ac:dyDescent="0.2">
      <c r="A2005" t="s">
        <v>35122</v>
      </c>
      <c r="B2005" t="s">
        <v>35123</v>
      </c>
      <c r="C2005" t="s">
        <v>35124</v>
      </c>
      <c r="D2005" s="3"/>
      <c r="J2005" t="s">
        <v>35125</v>
      </c>
      <c r="K2005" t="s">
        <v>34764</v>
      </c>
      <c r="L2005" t="s">
        <v>1263</v>
      </c>
      <c r="M2005">
        <v>7</v>
      </c>
      <c r="P2005" s="2" t="s">
        <v>35126</v>
      </c>
      <c r="Q2005" t="s">
        <v>47</v>
      </c>
      <c r="S2005">
        <v>0.1125110015273094</v>
      </c>
      <c r="T2005">
        <v>1.110706289182417E-4</v>
      </c>
      <c r="U2005">
        <v>5.7247292716056108E-4</v>
      </c>
      <c r="V2005">
        <v>1.1181114241480831E-2</v>
      </c>
      <c r="W2005">
        <v>1.2874778360128399E-2</v>
      </c>
      <c r="X2005">
        <v>3.597982926294208E-3</v>
      </c>
      <c r="Y2005">
        <v>0</v>
      </c>
      <c r="Z2005">
        <v>0</v>
      </c>
      <c r="AA2005">
        <v>0.36899999999999999</v>
      </c>
      <c r="AB2005">
        <v>0.63100000000000001</v>
      </c>
      <c r="AC2005">
        <v>-0.85389999999999999</v>
      </c>
      <c r="AD2005" t="s">
        <v>48</v>
      </c>
      <c r="AE2005" t="s">
        <v>48</v>
      </c>
      <c r="AF2005" t="s">
        <v>48</v>
      </c>
    </row>
    <row r="2006" spans="1:32" hidden="1" outlineLevel="1" x14ac:dyDescent="0.2">
      <c r="A2006" t="s">
        <v>35127</v>
      </c>
      <c r="B2006" t="s">
        <v>35128</v>
      </c>
      <c r="C2006" t="s">
        <v>1604</v>
      </c>
      <c r="D2006" s="3"/>
      <c r="J2006" t="s">
        <v>35129</v>
      </c>
      <c r="K2006" t="s">
        <v>34764</v>
      </c>
      <c r="L2006" t="s">
        <v>1263</v>
      </c>
      <c r="M2006">
        <v>9</v>
      </c>
      <c r="P2006" s="2" t="s">
        <v>35130</v>
      </c>
      <c r="Q2006" t="s">
        <v>47</v>
      </c>
      <c r="S2006">
        <v>7.8266346827149391E-4</v>
      </c>
      <c r="T2006">
        <v>5.6773651522235014E-6</v>
      </c>
      <c r="U2006">
        <v>6.0167334595462307E-5</v>
      </c>
      <c r="V2006">
        <v>1.011456552078016E-4</v>
      </c>
      <c r="W2006">
        <v>2.9726442880928522E-4</v>
      </c>
      <c r="X2006">
        <v>1.2599310139194131E-4</v>
      </c>
      <c r="Y2006">
        <v>0</v>
      </c>
      <c r="Z2006">
        <v>0</v>
      </c>
      <c r="AA2006">
        <v>8.6999999999999994E-2</v>
      </c>
      <c r="AB2006">
        <v>0.91300000000000003</v>
      </c>
      <c r="AC2006">
        <v>-0.29599999999999999</v>
      </c>
      <c r="AD2006" t="s">
        <v>48</v>
      </c>
      <c r="AE2006" t="s">
        <v>48</v>
      </c>
      <c r="AF2006" t="s">
        <v>48</v>
      </c>
    </row>
    <row r="2007" spans="1:32" hidden="1" outlineLevel="1" x14ac:dyDescent="0.2">
      <c r="A2007" t="s">
        <v>35131</v>
      </c>
      <c r="B2007" t="s">
        <v>35132</v>
      </c>
      <c r="C2007" t="s">
        <v>35133</v>
      </c>
      <c r="D2007" s="3"/>
      <c r="J2007" t="s">
        <v>35134</v>
      </c>
      <c r="K2007" t="s">
        <v>34764</v>
      </c>
      <c r="L2007" t="s">
        <v>1263</v>
      </c>
      <c r="M2007">
        <v>7</v>
      </c>
      <c r="P2007" s="2" t="s">
        <v>35135</v>
      </c>
      <c r="Q2007" t="s">
        <v>47</v>
      </c>
      <c r="S2007">
        <v>0.31172218918800348</v>
      </c>
      <c r="T2007">
        <v>5.8590427215676748E-5</v>
      </c>
      <c r="U2007">
        <v>3.66032007150352E-4</v>
      </c>
      <c r="V2007">
        <v>1.9088583067059519E-3</v>
      </c>
      <c r="W2007">
        <v>1.4816926792263979E-2</v>
      </c>
      <c r="X2007">
        <v>0.2083462327718735</v>
      </c>
      <c r="Y2007">
        <v>2.5000000000000008E-2</v>
      </c>
      <c r="Z2007">
        <v>0.122</v>
      </c>
      <c r="AA2007">
        <v>0</v>
      </c>
      <c r="AB2007">
        <v>0.878</v>
      </c>
      <c r="AC2007">
        <v>0.36120000000000002</v>
      </c>
      <c r="AD2007" t="s">
        <v>48</v>
      </c>
      <c r="AE2007" t="s">
        <v>48</v>
      </c>
      <c r="AF2007" t="s">
        <v>48</v>
      </c>
    </row>
    <row r="2008" spans="1:32" hidden="1" outlineLevel="1" x14ac:dyDescent="0.2">
      <c r="A2008" t="s">
        <v>35136</v>
      </c>
      <c r="B2008" t="s">
        <v>35137</v>
      </c>
      <c r="C2008" t="s">
        <v>30777</v>
      </c>
      <c r="D2008" s="3"/>
      <c r="J2008" t="s">
        <v>35138</v>
      </c>
      <c r="K2008" t="s">
        <v>34775</v>
      </c>
      <c r="L2008" t="s">
        <v>1263</v>
      </c>
      <c r="M2008">
        <v>3</v>
      </c>
      <c r="P2008" s="2" t="s">
        <v>35139</v>
      </c>
      <c r="Q2008" t="s">
        <v>10280</v>
      </c>
      <c r="S2008">
        <v>4.0895841084420681E-3</v>
      </c>
      <c r="T2008">
        <v>1.0063916306535249E-5</v>
      </c>
      <c r="U2008">
        <v>1.4525576261803511E-4</v>
      </c>
      <c r="V2008">
        <v>1.9054336007684469E-4</v>
      </c>
      <c r="W2008">
        <v>1.1816595215350389E-3</v>
      </c>
      <c r="X2008">
        <v>3.8696191040799022E-4</v>
      </c>
      <c r="Y2008">
        <v>0.23181818181818181</v>
      </c>
      <c r="Z2008">
        <v>4.5999999999999999E-2</v>
      </c>
      <c r="AA2008">
        <v>7.6999999999999999E-2</v>
      </c>
      <c r="AB2008">
        <v>0.877</v>
      </c>
      <c r="AC2008">
        <v>-0.33079999999999998</v>
      </c>
      <c r="AD2008" t="s">
        <v>48</v>
      </c>
      <c r="AE2008" t="s">
        <v>48</v>
      </c>
      <c r="AF2008" t="s">
        <v>48</v>
      </c>
    </row>
    <row r="2009" spans="1:32" hidden="1" outlineLevel="1" x14ac:dyDescent="0.2">
      <c r="A2009" t="s">
        <v>35140</v>
      </c>
      <c r="B2009" t="s">
        <v>35141</v>
      </c>
      <c r="C2009" t="s">
        <v>34310</v>
      </c>
      <c r="D2009" s="3"/>
      <c r="J2009" t="s">
        <v>35142</v>
      </c>
      <c r="K2009" t="s">
        <v>34805</v>
      </c>
      <c r="L2009" t="s">
        <v>1263</v>
      </c>
      <c r="M2009">
        <v>7</v>
      </c>
      <c r="P2009" s="2" t="s">
        <v>35143</v>
      </c>
      <c r="Q2009" t="s">
        <v>47</v>
      </c>
      <c r="S2009">
        <v>1.825295621529222E-3</v>
      </c>
      <c r="T2009">
        <v>3.136797204206232E-6</v>
      </c>
      <c r="U2009">
        <v>5.763708395534195E-5</v>
      </c>
      <c r="V2009">
        <v>1.1699618335114791E-4</v>
      </c>
      <c r="W2009">
        <v>5.3832359844818711E-4</v>
      </c>
      <c r="X2009">
        <v>1.9712129142135379E-4</v>
      </c>
      <c r="Y2009">
        <v>-0.5</v>
      </c>
      <c r="Z2009">
        <v>0</v>
      </c>
      <c r="AA2009">
        <v>0.20599999999999999</v>
      </c>
      <c r="AB2009">
        <v>0.79400000000000004</v>
      </c>
      <c r="AC2009">
        <v>-7.7200000000000005E-2</v>
      </c>
      <c r="AD2009" t="s">
        <v>48</v>
      </c>
      <c r="AE2009" t="s">
        <v>48</v>
      </c>
      <c r="AF2009" t="s">
        <v>48</v>
      </c>
    </row>
    <row r="2010" spans="1:32" hidden="1" outlineLevel="1" x14ac:dyDescent="0.2">
      <c r="A2010" t="s">
        <v>35144</v>
      </c>
      <c r="B2010" t="s">
        <v>35145</v>
      </c>
      <c r="C2010" t="s">
        <v>34330</v>
      </c>
      <c r="D2010" s="3"/>
      <c r="J2010" t="s">
        <v>35146</v>
      </c>
      <c r="K2010" t="s">
        <v>34823</v>
      </c>
      <c r="L2010" t="s">
        <v>1263</v>
      </c>
      <c r="M2010">
        <v>5</v>
      </c>
      <c r="P2010" s="2" t="s">
        <v>35147</v>
      </c>
      <c r="Q2010" t="s">
        <v>47</v>
      </c>
      <c r="S2010">
        <v>4.4084984809160233E-2</v>
      </c>
      <c r="T2010">
        <v>5.071252235211432E-5</v>
      </c>
      <c r="U2010">
        <v>5.081785493530333E-4</v>
      </c>
      <c r="V2010">
        <v>2.9089319286867982E-4</v>
      </c>
      <c r="W2010">
        <v>2.2280535195022821E-3</v>
      </c>
      <c r="X2010">
        <v>1.0760313831269739E-2</v>
      </c>
      <c r="Y2010">
        <v>0.3</v>
      </c>
      <c r="Z2010">
        <v>0.251</v>
      </c>
      <c r="AA2010">
        <v>6.4000000000000001E-2</v>
      </c>
      <c r="AB2010">
        <v>0.68400000000000005</v>
      </c>
      <c r="AC2010">
        <v>0.77539999999999998</v>
      </c>
      <c r="AD2010" t="s">
        <v>48</v>
      </c>
      <c r="AE2010" t="s">
        <v>48</v>
      </c>
      <c r="AF2010" t="s">
        <v>48</v>
      </c>
    </row>
    <row r="2011" spans="1:32" hidden="1" outlineLevel="1" x14ac:dyDescent="0.2">
      <c r="A2011" t="s">
        <v>35148</v>
      </c>
      <c r="B2011" t="s">
        <v>35149</v>
      </c>
      <c r="C2011" t="s">
        <v>34330</v>
      </c>
      <c r="D2011" s="3"/>
      <c r="J2011" t="s">
        <v>35150</v>
      </c>
      <c r="K2011" t="s">
        <v>34827</v>
      </c>
      <c r="L2011" t="s">
        <v>1263</v>
      </c>
      <c r="M2011">
        <v>1</v>
      </c>
      <c r="P2011" s="2" t="s">
        <v>35151</v>
      </c>
      <c r="Q2011" t="s">
        <v>47</v>
      </c>
      <c r="S2011">
        <v>3.6837130784988403E-2</v>
      </c>
      <c r="T2011">
        <v>8.349438758159522E-6</v>
      </c>
      <c r="U2011">
        <v>2.0242278696969149E-4</v>
      </c>
      <c r="V2011">
        <v>5.683432100340724E-4</v>
      </c>
      <c r="W2011">
        <v>1.544912718236446E-2</v>
      </c>
      <c r="X2011">
        <v>1.13733031321317E-3</v>
      </c>
      <c r="Y2011">
        <v>1.8359375000000011E-2</v>
      </c>
      <c r="Z2011">
        <v>0.21099999999999999</v>
      </c>
      <c r="AA2011">
        <v>0.156</v>
      </c>
      <c r="AB2011">
        <v>0.63400000000000001</v>
      </c>
      <c r="AC2011">
        <v>0.62190000000000001</v>
      </c>
      <c r="AD2011" t="s">
        <v>48</v>
      </c>
      <c r="AE2011" t="s">
        <v>48</v>
      </c>
      <c r="AF2011" t="s">
        <v>48</v>
      </c>
    </row>
    <row r="2012" spans="1:32" hidden="1" outlineLevel="1" x14ac:dyDescent="0.2">
      <c r="A2012" t="s">
        <v>35152</v>
      </c>
      <c r="B2012" t="s">
        <v>35153</v>
      </c>
      <c r="C2012" t="s">
        <v>34335</v>
      </c>
      <c r="D2012" s="3"/>
      <c r="J2012" t="s">
        <v>35154</v>
      </c>
      <c r="K2012" t="s">
        <v>34832</v>
      </c>
      <c r="L2012" t="s">
        <v>1263</v>
      </c>
      <c r="M2012">
        <v>9</v>
      </c>
      <c r="P2012" s="2" t="s">
        <v>35155</v>
      </c>
      <c r="Q2012" t="s">
        <v>47</v>
      </c>
      <c r="S2012">
        <v>1.004369370639324E-2</v>
      </c>
      <c r="T2012">
        <v>6.7516953095037016E-6</v>
      </c>
      <c r="U2012">
        <v>1.0841873881872741E-4</v>
      </c>
      <c r="V2012">
        <v>1.5632019494660199E-4</v>
      </c>
      <c r="W2012">
        <v>3.1345707830041651E-3</v>
      </c>
      <c r="X2012">
        <v>1.7198740970343349E-3</v>
      </c>
      <c r="Y2012">
        <v>0.2</v>
      </c>
      <c r="Z2012">
        <v>0.32800000000000001</v>
      </c>
      <c r="AA2012">
        <v>0.13100000000000001</v>
      </c>
      <c r="AB2012">
        <v>0.54100000000000004</v>
      </c>
      <c r="AC2012">
        <v>0.78449999999999998</v>
      </c>
      <c r="AD2012" t="s">
        <v>48</v>
      </c>
      <c r="AE2012" t="s">
        <v>48</v>
      </c>
      <c r="AF2012" t="s">
        <v>48</v>
      </c>
    </row>
    <row r="2013" spans="1:32" hidden="1" outlineLevel="1" x14ac:dyDescent="0.2">
      <c r="A2013" t="s">
        <v>35156</v>
      </c>
      <c r="B2013" t="s">
        <v>35157</v>
      </c>
      <c r="C2013" t="s">
        <v>35158</v>
      </c>
      <c r="D2013" s="3"/>
      <c r="J2013" t="s">
        <v>35159</v>
      </c>
      <c r="K2013" t="s">
        <v>34832</v>
      </c>
      <c r="L2013" t="s">
        <v>1263</v>
      </c>
      <c r="M2013">
        <v>4</v>
      </c>
      <c r="P2013" s="2" t="s">
        <v>35160</v>
      </c>
      <c r="Q2013" t="s">
        <v>47</v>
      </c>
      <c r="S2013">
        <v>8.6390867363661528E-4</v>
      </c>
      <c r="T2013">
        <v>4.3384043237892911E-6</v>
      </c>
      <c r="U2013">
        <v>2.7946027330472131E-5</v>
      </c>
      <c r="V2013">
        <v>8.7104890553746372E-5</v>
      </c>
      <c r="W2013">
        <v>2.8408804791979492E-4</v>
      </c>
      <c r="X2013">
        <v>5.4165666369954117E-5</v>
      </c>
      <c r="Y2013">
        <v>0.15</v>
      </c>
      <c r="Z2013">
        <v>0.40500000000000003</v>
      </c>
      <c r="AA2013">
        <v>0</v>
      </c>
      <c r="AB2013">
        <v>0.59499999999999997</v>
      </c>
      <c r="AC2013">
        <v>0.90490000000000004</v>
      </c>
      <c r="AD2013" t="s">
        <v>48</v>
      </c>
      <c r="AE2013" t="s">
        <v>48</v>
      </c>
      <c r="AF2013" t="s">
        <v>48</v>
      </c>
    </row>
    <row r="2014" spans="1:32" hidden="1" outlineLevel="1" x14ac:dyDescent="0.2">
      <c r="A2014" t="s">
        <v>35161</v>
      </c>
      <c r="B2014" t="s">
        <v>35162</v>
      </c>
      <c r="C2014" t="s">
        <v>34335</v>
      </c>
      <c r="D2014" s="3"/>
      <c r="J2014" t="s">
        <v>35163</v>
      </c>
      <c r="K2014" t="s">
        <v>34837</v>
      </c>
      <c r="L2014" t="s">
        <v>1263</v>
      </c>
      <c r="M2014">
        <v>4</v>
      </c>
      <c r="P2014" s="2" t="s">
        <v>35164</v>
      </c>
      <c r="Q2014" t="s">
        <v>47</v>
      </c>
      <c r="S2014">
        <v>4.0825598989613349E-4</v>
      </c>
      <c r="T2014">
        <v>2.6491386506677368E-6</v>
      </c>
      <c r="U2014">
        <v>1.8761746105155911E-5</v>
      </c>
      <c r="V2014">
        <v>4.844218710786663E-5</v>
      </c>
      <c r="W2014">
        <v>2.0164434681646531E-4</v>
      </c>
      <c r="X2014">
        <v>3.572462810552679E-5</v>
      </c>
      <c r="Y2014">
        <v>0.8</v>
      </c>
      <c r="Z2014">
        <v>0.90900000000000003</v>
      </c>
      <c r="AA2014">
        <v>0</v>
      </c>
      <c r="AB2014">
        <v>9.0999999999999998E-2</v>
      </c>
      <c r="AC2014">
        <v>0.875</v>
      </c>
      <c r="AD2014" t="s">
        <v>48</v>
      </c>
      <c r="AE2014" t="s">
        <v>48</v>
      </c>
      <c r="AF2014" t="s">
        <v>48</v>
      </c>
    </row>
    <row r="2015" spans="1:32" hidden="1" outlineLevel="1" x14ac:dyDescent="0.2">
      <c r="A2015" t="s">
        <v>35165</v>
      </c>
      <c r="B2015" t="s">
        <v>35166</v>
      </c>
      <c r="C2015" t="s">
        <v>34340</v>
      </c>
      <c r="D2015" s="3"/>
      <c r="J2015" t="s">
        <v>35167</v>
      </c>
      <c r="K2015" t="s">
        <v>34842</v>
      </c>
      <c r="L2015" t="s">
        <v>1263</v>
      </c>
      <c r="M2015">
        <v>2</v>
      </c>
      <c r="P2015" s="2" t="s">
        <v>35168</v>
      </c>
      <c r="Q2015" t="s">
        <v>47</v>
      </c>
      <c r="S2015">
        <v>7.7510066330432892E-3</v>
      </c>
      <c r="T2015">
        <v>3.501505489111878E-6</v>
      </c>
      <c r="U2015">
        <v>1.336474233539775E-4</v>
      </c>
      <c r="V2015">
        <v>9.6276417025364935E-5</v>
      </c>
      <c r="W2015">
        <v>6.4952108077704906E-3</v>
      </c>
      <c r="X2015">
        <v>4.2590527300490073E-5</v>
      </c>
      <c r="Y2015">
        <v>-0.3</v>
      </c>
      <c r="Z2015">
        <v>5.8999999999999997E-2</v>
      </c>
      <c r="AA2015">
        <v>0.246</v>
      </c>
      <c r="AB2015">
        <v>0.69499999999999995</v>
      </c>
      <c r="AC2015">
        <v>-0.71860000000000002</v>
      </c>
      <c r="AD2015" t="s">
        <v>48</v>
      </c>
      <c r="AE2015" t="s">
        <v>48</v>
      </c>
      <c r="AF2015" t="s">
        <v>48</v>
      </c>
    </row>
    <row r="2016" spans="1:32" hidden="1" outlineLevel="1" x14ac:dyDescent="0.2">
      <c r="A2016" t="s">
        <v>35169</v>
      </c>
      <c r="B2016" t="s">
        <v>27053</v>
      </c>
      <c r="C2016" t="s">
        <v>34466</v>
      </c>
      <c r="D2016" s="3"/>
      <c r="J2016" t="s">
        <v>35170</v>
      </c>
      <c r="K2016" t="s">
        <v>34846</v>
      </c>
      <c r="L2016" t="s">
        <v>1263</v>
      </c>
      <c r="M2016">
        <v>2</v>
      </c>
      <c r="P2016" s="2" t="s">
        <v>35171</v>
      </c>
      <c r="Q2016" t="s">
        <v>47</v>
      </c>
      <c r="S2016">
        <v>2.9389859992079442E-4</v>
      </c>
      <c r="T2016">
        <v>2.831932079061517E-6</v>
      </c>
      <c r="U2016">
        <v>2.1035710233263671E-5</v>
      </c>
      <c r="V2016">
        <v>4.3746214942075312E-5</v>
      </c>
      <c r="W2016">
        <v>1.1986985919065769E-4</v>
      </c>
      <c r="X2016">
        <v>3.4252807381562889E-5</v>
      </c>
      <c r="Y2016">
        <v>0</v>
      </c>
      <c r="Z2016">
        <v>0.09</v>
      </c>
      <c r="AA2016">
        <v>0.125</v>
      </c>
      <c r="AB2016">
        <v>0.78400000000000003</v>
      </c>
      <c r="AC2016">
        <v>-0.31069999999999998</v>
      </c>
      <c r="AD2016" t="s">
        <v>48</v>
      </c>
      <c r="AE2016" t="s">
        <v>48</v>
      </c>
      <c r="AF2016" t="s">
        <v>48</v>
      </c>
    </row>
    <row r="2017" spans="1:32" hidden="1" outlineLevel="1" x14ac:dyDescent="0.2">
      <c r="A2017" t="s">
        <v>35172</v>
      </c>
      <c r="B2017" t="s">
        <v>35173</v>
      </c>
      <c r="C2017" t="s">
        <v>34359</v>
      </c>
      <c r="D2017" s="3"/>
      <c r="J2017" t="s">
        <v>35174</v>
      </c>
      <c r="K2017" t="s">
        <v>34850</v>
      </c>
      <c r="L2017" t="s">
        <v>1263</v>
      </c>
      <c r="M2017">
        <v>3</v>
      </c>
      <c r="P2017" s="2" t="s">
        <v>35175</v>
      </c>
      <c r="Q2017" t="s">
        <v>47</v>
      </c>
      <c r="S2017">
        <v>1.0747464839369061E-3</v>
      </c>
      <c r="T2017">
        <v>6.1716173149761744E-6</v>
      </c>
      <c r="U2017">
        <v>5.3443149226950482E-5</v>
      </c>
      <c r="V2017">
        <v>3.3323714887956157E-5</v>
      </c>
      <c r="W2017">
        <v>3.8561836117878562E-4</v>
      </c>
      <c r="X2017">
        <v>1.797593722585589E-4</v>
      </c>
      <c r="Y2017">
        <v>0.21875</v>
      </c>
      <c r="Z2017">
        <v>0.22700000000000001</v>
      </c>
      <c r="AA2017">
        <v>9.0999999999999998E-2</v>
      </c>
      <c r="AB2017">
        <v>0.68200000000000005</v>
      </c>
      <c r="AC2017">
        <v>0.7339</v>
      </c>
      <c r="AD2017" t="s">
        <v>48</v>
      </c>
      <c r="AE2017" t="s">
        <v>48</v>
      </c>
      <c r="AF2017" t="s">
        <v>48</v>
      </c>
    </row>
    <row r="2018" spans="1:32" hidden="1" outlineLevel="1" x14ac:dyDescent="0.2">
      <c r="A2018" t="s">
        <v>35176</v>
      </c>
      <c r="B2018" t="s">
        <v>35177</v>
      </c>
      <c r="C2018" t="s">
        <v>29420</v>
      </c>
      <c r="D2018" s="3"/>
      <c r="J2018" t="s">
        <v>35178</v>
      </c>
      <c r="K2018" t="s">
        <v>34854</v>
      </c>
      <c r="L2018" t="s">
        <v>1263</v>
      </c>
      <c r="M2018">
        <v>386</v>
      </c>
      <c r="P2018" s="2" t="s">
        <v>35179</v>
      </c>
      <c r="Q2018" t="s">
        <v>47</v>
      </c>
      <c r="S2018">
        <v>1.8542442703619599E-3</v>
      </c>
      <c r="T2018">
        <v>8.5704723460366949E-6</v>
      </c>
      <c r="U2018">
        <v>1.8052097584586591E-4</v>
      </c>
      <c r="V2018">
        <v>7.493956945836544E-5</v>
      </c>
      <c r="W2018">
        <v>3.4954954753629858E-4</v>
      </c>
      <c r="X2018">
        <v>3.7121266359463329E-4</v>
      </c>
      <c r="Y2018">
        <v>0.6</v>
      </c>
      <c r="Z2018">
        <v>6.4000000000000001E-2</v>
      </c>
      <c r="AA2018">
        <v>0.14199999999999999</v>
      </c>
      <c r="AB2018">
        <v>0.79500000000000004</v>
      </c>
      <c r="AC2018">
        <v>-0.65969999999999995</v>
      </c>
      <c r="AD2018" t="s">
        <v>48</v>
      </c>
      <c r="AE2018" t="s">
        <v>48</v>
      </c>
      <c r="AF2018" t="s">
        <v>48</v>
      </c>
    </row>
    <row r="2019" spans="1:32" hidden="1" outlineLevel="1" x14ac:dyDescent="0.2">
      <c r="A2019" t="s">
        <v>35180</v>
      </c>
      <c r="B2019" t="s">
        <v>34148</v>
      </c>
      <c r="C2019" t="s">
        <v>20456</v>
      </c>
      <c r="D2019" s="3"/>
      <c r="J2019" t="s">
        <v>35181</v>
      </c>
      <c r="K2019" t="s">
        <v>34854</v>
      </c>
      <c r="L2019" t="s">
        <v>1263</v>
      </c>
      <c r="M2019">
        <v>52</v>
      </c>
      <c r="P2019" s="2" t="s">
        <v>35182</v>
      </c>
      <c r="Q2019" t="s">
        <v>47</v>
      </c>
      <c r="S2019">
        <v>3.5351762198843062E-4</v>
      </c>
      <c r="T2019">
        <v>2.868638603104046E-6</v>
      </c>
      <c r="U2019">
        <v>2.5840236048679799E-5</v>
      </c>
      <c r="V2019">
        <v>4.569143129629083E-5</v>
      </c>
      <c r="W2019">
        <v>1.380198955303058E-4</v>
      </c>
      <c r="X2019">
        <v>2.736169699346647E-5</v>
      </c>
      <c r="Y2019">
        <v>5.3125000000000012E-2</v>
      </c>
      <c r="Z2019">
        <v>9.4E-2</v>
      </c>
      <c r="AA2019">
        <v>0.187</v>
      </c>
      <c r="AB2019">
        <v>0.71799999999999997</v>
      </c>
      <c r="AC2019">
        <v>-0.32300000000000001</v>
      </c>
      <c r="AD2019" t="s">
        <v>48</v>
      </c>
      <c r="AE2019" t="s">
        <v>48</v>
      </c>
      <c r="AF2019" t="s">
        <v>48</v>
      </c>
    </row>
    <row r="2020" spans="1:32" hidden="1" outlineLevel="1" x14ac:dyDescent="0.2">
      <c r="A2020" t="s">
        <v>35183</v>
      </c>
      <c r="B2020" t="s">
        <v>35184</v>
      </c>
      <c r="C2020" t="s">
        <v>34820</v>
      </c>
      <c r="D2020" s="3"/>
      <c r="J2020" t="s">
        <v>35185</v>
      </c>
      <c r="K2020" t="s">
        <v>34854</v>
      </c>
      <c r="L2020" t="s">
        <v>1263</v>
      </c>
      <c r="M2020">
        <v>165</v>
      </c>
      <c r="P2020" s="2" t="s">
        <v>35186</v>
      </c>
      <c r="Q2020" t="s">
        <v>10138</v>
      </c>
      <c r="S2020">
        <v>4.757971316576004E-2</v>
      </c>
      <c r="T2020">
        <v>7.4230852078471798E-6</v>
      </c>
      <c r="U2020">
        <v>6.4605550142005086E-4</v>
      </c>
      <c r="V2020">
        <v>4.7310377703979611E-4</v>
      </c>
      <c r="W2020">
        <v>2.8623363003134731E-2</v>
      </c>
      <c r="X2020">
        <v>6.1651720898225904E-4</v>
      </c>
      <c r="Y2020">
        <v>6.6666666666666666E-2</v>
      </c>
      <c r="Z2020">
        <v>2.8000000000000001E-2</v>
      </c>
      <c r="AA2020">
        <v>0.28399999999999997</v>
      </c>
      <c r="AB2020">
        <v>0.68799999999999994</v>
      </c>
      <c r="AC2020">
        <v>-0.96479999999999999</v>
      </c>
      <c r="AD2020" t="s">
        <v>48</v>
      </c>
      <c r="AE2020" t="s">
        <v>48</v>
      </c>
      <c r="AF2020" t="s">
        <v>48</v>
      </c>
    </row>
    <row r="2021" spans="1:32" hidden="1" outlineLevel="1" x14ac:dyDescent="0.2">
      <c r="A2021" t="s">
        <v>35187</v>
      </c>
      <c r="B2021" t="s">
        <v>35188</v>
      </c>
      <c r="C2021" t="s">
        <v>32927</v>
      </c>
      <c r="D2021" s="3"/>
      <c r="J2021" t="s">
        <v>35189</v>
      </c>
      <c r="K2021" t="s">
        <v>34854</v>
      </c>
      <c r="L2021" t="s">
        <v>1263</v>
      </c>
      <c r="M2021">
        <v>17</v>
      </c>
      <c r="P2021" s="2" t="s">
        <v>35190</v>
      </c>
      <c r="Q2021" t="s">
        <v>47</v>
      </c>
      <c r="S2021">
        <v>4.8027298180386419E-4</v>
      </c>
      <c r="T2021">
        <v>4.1884891288646031E-6</v>
      </c>
      <c r="U2021">
        <v>3.1976320315152407E-5</v>
      </c>
      <c r="V2021">
        <v>3.8590453186770901E-5</v>
      </c>
      <c r="W2021">
        <v>1.954105100594461E-4</v>
      </c>
      <c r="X2021">
        <v>4.0361774154007428E-5</v>
      </c>
      <c r="Y2021">
        <v>-9.9999999999999992E-2</v>
      </c>
      <c r="Z2021">
        <v>5.8000000000000003E-2</v>
      </c>
      <c r="AA2021">
        <v>9.4E-2</v>
      </c>
      <c r="AB2021">
        <v>0.84799999999999998</v>
      </c>
      <c r="AC2021">
        <v>-0.34720000000000001</v>
      </c>
      <c r="AD2021" t="s">
        <v>48</v>
      </c>
      <c r="AE2021" t="s">
        <v>48</v>
      </c>
      <c r="AF2021" t="s">
        <v>48</v>
      </c>
    </row>
    <row r="2022" spans="1:32" hidden="1" outlineLevel="1" x14ac:dyDescent="0.2">
      <c r="A2022" t="s">
        <v>35191</v>
      </c>
      <c r="B2022" t="s">
        <v>35192</v>
      </c>
      <c r="C2022" t="s">
        <v>35193</v>
      </c>
      <c r="D2022" s="3"/>
      <c r="J2022" t="s">
        <v>35194</v>
      </c>
      <c r="K2022" t="s">
        <v>34854</v>
      </c>
      <c r="L2022" t="s">
        <v>1263</v>
      </c>
      <c r="M2022">
        <v>2</v>
      </c>
      <c r="P2022" s="2" t="s">
        <v>35195</v>
      </c>
      <c r="Q2022" t="s">
        <v>47</v>
      </c>
      <c r="S2022">
        <v>1.3328944332897661E-3</v>
      </c>
      <c r="T2022">
        <v>4.1678090383356903E-6</v>
      </c>
      <c r="U2022">
        <v>7.2629452915862203E-5</v>
      </c>
      <c r="V2022">
        <v>7.9009856563061476E-5</v>
      </c>
      <c r="W2022">
        <v>4.5644794590771198E-4</v>
      </c>
      <c r="X2022">
        <v>1.6252954083029181E-4</v>
      </c>
      <c r="Y2022">
        <v>-1</v>
      </c>
      <c r="Z2022">
        <v>0.13100000000000001</v>
      </c>
      <c r="AA2022">
        <v>0.111</v>
      </c>
      <c r="AB2022">
        <v>0.75800000000000001</v>
      </c>
      <c r="AC2022">
        <v>-7.7200000000000005E-2</v>
      </c>
      <c r="AD2022" t="s">
        <v>48</v>
      </c>
      <c r="AE2022" t="s">
        <v>48</v>
      </c>
      <c r="AF2022" t="s">
        <v>48</v>
      </c>
    </row>
    <row r="2023" spans="1:32" hidden="1" outlineLevel="1" x14ac:dyDescent="0.2">
      <c r="A2023" t="s">
        <v>35196</v>
      </c>
      <c r="B2023" t="s">
        <v>35197</v>
      </c>
      <c r="C2023" t="s">
        <v>35198</v>
      </c>
      <c r="D2023" s="3"/>
      <c r="J2023" t="s">
        <v>35199</v>
      </c>
      <c r="K2023" t="s">
        <v>34854</v>
      </c>
      <c r="L2023" t="s">
        <v>1263</v>
      </c>
      <c r="M2023">
        <v>1</v>
      </c>
      <c r="P2023" s="2" t="s">
        <v>35200</v>
      </c>
      <c r="Q2023" t="s">
        <v>47</v>
      </c>
      <c r="S2023">
        <v>1.955813961103559E-3</v>
      </c>
      <c r="T2023">
        <v>1.255455208593048E-5</v>
      </c>
      <c r="U2023">
        <v>9.0805770014412701E-5</v>
      </c>
      <c r="V2023">
        <v>1.3812627003062519E-4</v>
      </c>
      <c r="W2023">
        <v>6.0030579334124923E-4</v>
      </c>
      <c r="X2023">
        <v>2.6539497775956988E-4</v>
      </c>
      <c r="Y2023">
        <v>-2.6785714285714302E-2</v>
      </c>
      <c r="Z2023">
        <v>0.17699999999999999</v>
      </c>
      <c r="AA2023">
        <v>0.08</v>
      </c>
      <c r="AB2023">
        <v>0.74299999999999999</v>
      </c>
      <c r="AC2023">
        <v>0.88280000000000003</v>
      </c>
      <c r="AD2023" t="s">
        <v>48</v>
      </c>
      <c r="AE2023" t="s">
        <v>48</v>
      </c>
      <c r="AF2023" t="s">
        <v>48</v>
      </c>
    </row>
    <row r="2024" spans="1:32" hidden="1" outlineLevel="1" x14ac:dyDescent="0.2">
      <c r="A2024" t="s">
        <v>35201</v>
      </c>
      <c r="B2024" t="s">
        <v>35202</v>
      </c>
      <c r="C2024" t="s">
        <v>35203</v>
      </c>
      <c r="D2024" s="3"/>
      <c r="J2024" t="s">
        <v>35204</v>
      </c>
      <c r="K2024" t="s">
        <v>34859</v>
      </c>
      <c r="L2024" t="s">
        <v>1263</v>
      </c>
      <c r="M2024">
        <v>105</v>
      </c>
      <c r="P2024" s="2" t="s">
        <v>35205</v>
      </c>
      <c r="Q2024" t="s">
        <v>47</v>
      </c>
      <c r="S2024">
        <v>0.11292906850576399</v>
      </c>
      <c r="T2024">
        <v>5.4796233598608517E-5</v>
      </c>
      <c r="U2024">
        <v>6.4833712531253695E-4</v>
      </c>
      <c r="V2024">
        <v>1.4762607170268891E-3</v>
      </c>
      <c r="W2024">
        <v>7.0050554350018501E-3</v>
      </c>
      <c r="X2024">
        <v>3.9454881101846688E-2</v>
      </c>
      <c r="Y2024">
        <v>0.55000000000000004</v>
      </c>
      <c r="Z2024">
        <v>0.14399999999999999</v>
      </c>
      <c r="AA2024">
        <v>0.127</v>
      </c>
      <c r="AB2024">
        <v>0.72899999999999998</v>
      </c>
      <c r="AC2024">
        <v>0.1384</v>
      </c>
      <c r="AD2024" t="s">
        <v>48</v>
      </c>
      <c r="AE2024" t="s">
        <v>48</v>
      </c>
      <c r="AF2024" t="s">
        <v>48</v>
      </c>
    </row>
    <row r="2025" spans="1:32" hidden="1" outlineLevel="1" x14ac:dyDescent="0.2">
      <c r="A2025" t="s">
        <v>35206</v>
      </c>
      <c r="B2025" t="s">
        <v>35207</v>
      </c>
      <c r="C2025" t="s">
        <v>35208</v>
      </c>
      <c r="D2025" s="3"/>
      <c r="J2025" t="s">
        <v>35209</v>
      </c>
      <c r="K2025" t="s">
        <v>34859</v>
      </c>
      <c r="L2025" t="s">
        <v>1263</v>
      </c>
      <c r="M2025">
        <v>2</v>
      </c>
      <c r="P2025" s="2" t="s">
        <v>35210</v>
      </c>
      <c r="Q2025" t="s">
        <v>47</v>
      </c>
      <c r="S2025">
        <v>3.7593263550661499E-4</v>
      </c>
      <c r="T2025">
        <v>2.1863170331926089E-6</v>
      </c>
      <c r="U2025">
        <v>1.637231798667926E-5</v>
      </c>
      <c r="V2025">
        <v>5.1228329539299011E-5</v>
      </c>
      <c r="W2025">
        <v>1.679514680290595E-4</v>
      </c>
      <c r="X2025">
        <v>2.0775005395989868E-5</v>
      </c>
      <c r="Y2025">
        <v>0.3</v>
      </c>
      <c r="Z2025">
        <v>0.20699999999999999</v>
      </c>
      <c r="AA2025">
        <v>6.7000000000000004E-2</v>
      </c>
      <c r="AB2025">
        <v>0.72599999999999998</v>
      </c>
      <c r="AC2025">
        <v>0.84330000000000005</v>
      </c>
      <c r="AD2025" t="s">
        <v>48</v>
      </c>
      <c r="AE2025" t="s">
        <v>48</v>
      </c>
      <c r="AF2025" t="s">
        <v>48</v>
      </c>
    </row>
    <row r="2026" spans="1:32" hidden="1" outlineLevel="1" x14ac:dyDescent="0.2">
      <c r="A2026" t="s">
        <v>35211</v>
      </c>
      <c r="B2026" t="s">
        <v>35212</v>
      </c>
      <c r="C2026" t="s">
        <v>35213</v>
      </c>
      <c r="D2026" s="3"/>
      <c r="J2026" t="s">
        <v>35214</v>
      </c>
      <c r="K2026" t="s">
        <v>34863</v>
      </c>
      <c r="L2026" t="s">
        <v>1263</v>
      </c>
      <c r="M2026">
        <v>33</v>
      </c>
      <c r="P2026" s="2" t="s">
        <v>35215</v>
      </c>
      <c r="Q2026" t="s">
        <v>47</v>
      </c>
      <c r="S2026">
        <v>1.2916721403598791E-2</v>
      </c>
      <c r="T2026">
        <v>1.214701751450775E-5</v>
      </c>
      <c r="U2026">
        <v>7.8668218338862062E-4</v>
      </c>
      <c r="V2026">
        <v>4.5594570110552007E-4</v>
      </c>
      <c r="W2026">
        <v>5.8486848138272762E-3</v>
      </c>
      <c r="X2026">
        <v>3.3583305776119232E-4</v>
      </c>
      <c r="Y2026">
        <v>0.1801020408163265</v>
      </c>
      <c r="Z2026">
        <v>0.17499999999999999</v>
      </c>
      <c r="AA2026">
        <v>5.0999999999999997E-2</v>
      </c>
      <c r="AB2026">
        <v>0.77400000000000002</v>
      </c>
      <c r="AC2026">
        <v>0.93149999999999999</v>
      </c>
      <c r="AD2026" t="s">
        <v>48</v>
      </c>
      <c r="AE2026" t="s">
        <v>48</v>
      </c>
      <c r="AF2026" t="s">
        <v>48</v>
      </c>
    </row>
    <row r="2027" spans="1:32" hidden="1" outlineLevel="1" x14ac:dyDescent="0.2">
      <c r="A2027" t="s">
        <v>35216</v>
      </c>
      <c r="B2027" t="s">
        <v>35217</v>
      </c>
      <c r="C2027" t="s">
        <v>15516</v>
      </c>
      <c r="D2027" s="3"/>
      <c r="J2027" t="s">
        <v>35218</v>
      </c>
      <c r="K2027" t="s">
        <v>34863</v>
      </c>
      <c r="L2027" t="s">
        <v>1263</v>
      </c>
      <c r="M2027">
        <v>110</v>
      </c>
      <c r="P2027" s="2" t="s">
        <v>35219</v>
      </c>
      <c r="Q2027" t="s">
        <v>10831</v>
      </c>
      <c r="S2027">
        <v>8.6635281331837177E-4</v>
      </c>
      <c r="T2027">
        <v>3.6319895571068632E-6</v>
      </c>
      <c r="U2027">
        <v>2.6315221475670111E-5</v>
      </c>
      <c r="V2027">
        <v>7.4635332566685975E-5</v>
      </c>
      <c r="W2027">
        <v>4.1783048072829843E-4</v>
      </c>
      <c r="X2027">
        <v>4.1824063373496763E-5</v>
      </c>
      <c r="Y2027">
        <v>0.2</v>
      </c>
      <c r="Z2027">
        <v>0</v>
      </c>
      <c r="AA2027">
        <v>0</v>
      </c>
      <c r="AB2027">
        <v>1</v>
      </c>
      <c r="AC2027">
        <v>0</v>
      </c>
      <c r="AD2027" t="s">
        <v>48</v>
      </c>
      <c r="AE2027" t="s">
        <v>48</v>
      </c>
      <c r="AF2027" t="s">
        <v>48</v>
      </c>
    </row>
    <row r="2028" spans="1:32" hidden="1" outlineLevel="1" x14ac:dyDescent="0.2">
      <c r="A2028" t="s">
        <v>35220</v>
      </c>
      <c r="B2028" t="s">
        <v>35221</v>
      </c>
      <c r="C2028" t="s">
        <v>35222</v>
      </c>
      <c r="D2028" s="3"/>
      <c r="J2028" t="s">
        <v>35223</v>
      </c>
      <c r="K2028" t="s">
        <v>34863</v>
      </c>
      <c r="L2028" t="s">
        <v>1263</v>
      </c>
      <c r="M2028">
        <v>75</v>
      </c>
      <c r="P2028" s="2" t="s">
        <v>35224</v>
      </c>
      <c r="Q2028" t="s">
        <v>47</v>
      </c>
      <c r="S2028">
        <v>1.357822911813855E-3</v>
      </c>
      <c r="T2028">
        <v>3.7272436657076469E-6</v>
      </c>
      <c r="U2028">
        <v>3.0995586712379009E-5</v>
      </c>
      <c r="V2028">
        <v>6.5771811932791024E-5</v>
      </c>
      <c r="W2028">
        <v>9.2110049445182085E-4</v>
      </c>
      <c r="X2028">
        <v>3.8711943489033729E-5</v>
      </c>
      <c r="Y2028">
        <v>0.16666666666666671</v>
      </c>
      <c r="Z2028">
        <v>0.11600000000000001</v>
      </c>
      <c r="AA2028">
        <v>0</v>
      </c>
      <c r="AB2028">
        <v>0.88400000000000001</v>
      </c>
      <c r="AC2028">
        <v>0.49390000000000001</v>
      </c>
      <c r="AD2028" t="s">
        <v>48</v>
      </c>
      <c r="AE2028" t="s">
        <v>48</v>
      </c>
      <c r="AF2028" t="s">
        <v>48</v>
      </c>
    </row>
    <row r="2029" spans="1:32" hidden="1" outlineLevel="1" x14ac:dyDescent="0.2">
      <c r="A2029" t="s">
        <v>35225</v>
      </c>
      <c r="B2029" t="s">
        <v>35226</v>
      </c>
      <c r="C2029" t="s">
        <v>35227</v>
      </c>
      <c r="D2029" s="3"/>
      <c r="J2029" t="s">
        <v>35228</v>
      </c>
      <c r="K2029" t="s">
        <v>34863</v>
      </c>
      <c r="L2029" t="s">
        <v>1263</v>
      </c>
      <c r="M2029">
        <v>3</v>
      </c>
      <c r="P2029" s="2" t="s">
        <v>35229</v>
      </c>
      <c r="Q2029" t="s">
        <v>47</v>
      </c>
      <c r="S2029">
        <v>0.25830700993537897</v>
      </c>
      <c r="T2029">
        <v>1.120045817515347E-5</v>
      </c>
      <c r="U2029">
        <v>2.8700041002593929E-4</v>
      </c>
      <c r="V2029">
        <v>2.3428692948073149E-3</v>
      </c>
      <c r="W2029">
        <v>0.1402910649776459</v>
      </c>
      <c r="X2029">
        <v>7.9538236605003476E-4</v>
      </c>
      <c r="Y2029">
        <v>-0.57499999999999996</v>
      </c>
      <c r="Z2029">
        <v>4.5999999999999999E-2</v>
      </c>
      <c r="AA2029">
        <v>0.16400000000000001</v>
      </c>
      <c r="AB2029">
        <v>0.79</v>
      </c>
      <c r="AC2029">
        <v>-0.77170000000000005</v>
      </c>
      <c r="AD2029" t="s">
        <v>48</v>
      </c>
      <c r="AE2029" t="s">
        <v>48</v>
      </c>
      <c r="AF2029" t="s">
        <v>48</v>
      </c>
    </row>
    <row r="2030" spans="1:32" hidden="1" outlineLevel="1" x14ac:dyDescent="0.2">
      <c r="A2030" t="s">
        <v>35230</v>
      </c>
      <c r="B2030" t="s">
        <v>35231</v>
      </c>
      <c r="C2030" t="s">
        <v>35213</v>
      </c>
      <c r="D2030" s="3"/>
      <c r="J2030" t="s">
        <v>35232</v>
      </c>
      <c r="K2030" t="s">
        <v>34868</v>
      </c>
      <c r="L2030" t="s">
        <v>1263</v>
      </c>
      <c r="M2030">
        <v>-2</v>
      </c>
      <c r="P2030" s="2" t="s">
        <v>35233</v>
      </c>
      <c r="Q2030" t="s">
        <v>47</v>
      </c>
      <c r="S2030">
        <v>0.34544333815574652</v>
      </c>
      <c r="T2030">
        <v>2.6707942015491431E-4</v>
      </c>
      <c r="U2030">
        <v>4.8520345240831382E-2</v>
      </c>
      <c r="V2030">
        <v>6.1200917698442936E-3</v>
      </c>
      <c r="W2030">
        <v>4.7224711626768112E-2</v>
      </c>
      <c r="X2030">
        <v>4.9347667954862118E-3</v>
      </c>
      <c r="Y2030">
        <v>0.15</v>
      </c>
      <c r="Z2030">
        <v>0</v>
      </c>
      <c r="AA2030">
        <v>0.23100000000000001</v>
      </c>
      <c r="AB2030">
        <v>0.76900000000000002</v>
      </c>
      <c r="AC2030">
        <v>-0.51060000000000005</v>
      </c>
      <c r="AD2030" t="s">
        <v>48</v>
      </c>
      <c r="AE2030" t="s">
        <v>48</v>
      </c>
      <c r="AF2030" t="s">
        <v>48</v>
      </c>
    </row>
    <row r="2031" spans="1:32" hidden="1" outlineLevel="1" x14ac:dyDescent="0.2">
      <c r="A2031" t="s">
        <v>35234</v>
      </c>
      <c r="B2031" t="s">
        <v>35235</v>
      </c>
      <c r="C2031" t="s">
        <v>35236</v>
      </c>
      <c r="D2031" s="3"/>
      <c r="J2031" t="s">
        <v>35237</v>
      </c>
      <c r="K2031" t="s">
        <v>34872</v>
      </c>
      <c r="L2031" t="s">
        <v>1263</v>
      </c>
      <c r="M2031">
        <v>0</v>
      </c>
      <c r="P2031" s="2" t="s">
        <v>35238</v>
      </c>
      <c r="Q2031" t="s">
        <v>47</v>
      </c>
      <c r="S2031">
        <v>9.8987726960331202E-4</v>
      </c>
      <c r="T2031">
        <v>7.0711334956286009E-6</v>
      </c>
      <c r="U2031">
        <v>5.7414254115428782E-5</v>
      </c>
      <c r="V2031">
        <v>7.9422832641284913E-5</v>
      </c>
      <c r="W2031">
        <v>4.1147938463836908E-4</v>
      </c>
      <c r="X2031">
        <v>9.4011418696027249E-5</v>
      </c>
      <c r="Y2031">
        <v>0</v>
      </c>
      <c r="Z2031">
        <v>0.105</v>
      </c>
      <c r="AA2031">
        <v>0.20699999999999999</v>
      </c>
      <c r="AB2031">
        <v>0.68899999999999995</v>
      </c>
      <c r="AC2031">
        <v>-0.64859999999999995</v>
      </c>
      <c r="AD2031" t="s">
        <v>48</v>
      </c>
      <c r="AE2031" t="s">
        <v>48</v>
      </c>
      <c r="AF2031" t="s">
        <v>48</v>
      </c>
    </row>
    <row r="2032" spans="1:32" hidden="1" outlineLevel="1" x14ac:dyDescent="0.2">
      <c r="A2032" t="s">
        <v>35239</v>
      </c>
      <c r="B2032" t="s">
        <v>35240</v>
      </c>
      <c r="C2032" t="s">
        <v>32946</v>
      </c>
      <c r="D2032" s="3"/>
      <c r="J2032" t="s">
        <v>35241</v>
      </c>
      <c r="K2032" t="s">
        <v>34872</v>
      </c>
      <c r="L2032" t="s">
        <v>1263</v>
      </c>
      <c r="M2032">
        <v>0</v>
      </c>
      <c r="P2032" s="2" t="s">
        <v>35242</v>
      </c>
      <c r="Q2032" t="s">
        <v>47</v>
      </c>
      <c r="S2032">
        <v>4.105493426322937E-3</v>
      </c>
      <c r="T2032">
        <v>9.1738966148113832E-6</v>
      </c>
      <c r="U2032">
        <v>9.2180933279450983E-5</v>
      </c>
      <c r="V2032">
        <v>2.261797490064055E-4</v>
      </c>
      <c r="W2032">
        <v>1.412608078680933E-3</v>
      </c>
      <c r="X2032">
        <v>3.1688189483247697E-4</v>
      </c>
      <c r="Y2032">
        <v>0</v>
      </c>
      <c r="Z2032">
        <v>0</v>
      </c>
      <c r="AA2032">
        <v>0.183</v>
      </c>
      <c r="AB2032">
        <v>0.81699999999999995</v>
      </c>
      <c r="AC2032">
        <v>-0.501</v>
      </c>
      <c r="AD2032" t="s">
        <v>48</v>
      </c>
      <c r="AE2032" t="s">
        <v>48</v>
      </c>
      <c r="AF2032" t="s">
        <v>48</v>
      </c>
    </row>
    <row r="2033" spans="1:32" hidden="1" outlineLevel="1" x14ac:dyDescent="0.2">
      <c r="A2033" t="s">
        <v>35243</v>
      </c>
      <c r="B2033" t="s">
        <v>35244</v>
      </c>
      <c r="C2033" t="s">
        <v>35245</v>
      </c>
      <c r="D2033" s="3"/>
      <c r="J2033" t="s">
        <v>35246</v>
      </c>
      <c r="K2033" t="s">
        <v>34894</v>
      </c>
      <c r="L2033" t="s">
        <v>1263</v>
      </c>
      <c r="M2033">
        <v>3</v>
      </c>
      <c r="P2033" s="2" t="s">
        <v>35247</v>
      </c>
      <c r="Q2033" t="s">
        <v>47</v>
      </c>
      <c r="S2033">
        <v>6.4727733843028545E-4</v>
      </c>
      <c r="T2033">
        <v>8.7823273133835755E-6</v>
      </c>
      <c r="U2033">
        <v>4.7744528274051852E-5</v>
      </c>
      <c r="V2033">
        <v>8.6589017882943153E-5</v>
      </c>
      <c r="W2033">
        <v>2.337639889447019E-4</v>
      </c>
      <c r="X2033">
        <v>8.5159765149001032E-5</v>
      </c>
      <c r="Y2033">
        <v>0</v>
      </c>
      <c r="Z2033">
        <v>4.7E-2</v>
      </c>
      <c r="AA2033">
        <v>5.6000000000000001E-2</v>
      </c>
      <c r="AB2033">
        <v>0.89700000000000002</v>
      </c>
      <c r="AC2033">
        <v>-0.128</v>
      </c>
      <c r="AD2033" t="s">
        <v>48</v>
      </c>
      <c r="AE2033" t="s">
        <v>48</v>
      </c>
      <c r="AF2033" t="s">
        <v>48</v>
      </c>
    </row>
    <row r="2034" spans="1:32" hidden="1" outlineLevel="1" x14ac:dyDescent="0.2">
      <c r="A2034" t="s">
        <v>35248</v>
      </c>
      <c r="B2034" t="s">
        <v>35249</v>
      </c>
      <c r="C2034" t="s">
        <v>34597</v>
      </c>
      <c r="D2034" s="3"/>
      <c r="J2034" t="s">
        <v>35250</v>
      </c>
      <c r="K2034" t="s">
        <v>34894</v>
      </c>
      <c r="L2034" t="s">
        <v>1263</v>
      </c>
      <c r="M2034">
        <v>1</v>
      </c>
      <c r="P2034" s="2" t="s">
        <v>35251</v>
      </c>
      <c r="Q2034" t="s">
        <v>47</v>
      </c>
      <c r="S2034">
        <v>3.495113633107394E-4</v>
      </c>
      <c r="T2034">
        <v>2.223730461992091E-6</v>
      </c>
      <c r="U2034">
        <v>1.821998193918262E-5</v>
      </c>
      <c r="V2034">
        <v>5.3966086852597073E-5</v>
      </c>
      <c r="W2034">
        <v>1.473810261813924E-4</v>
      </c>
      <c r="X2034">
        <v>3.2409094274044037E-5</v>
      </c>
      <c r="Y2034">
        <v>0.45238095238095238</v>
      </c>
      <c r="Z2034">
        <v>0.183</v>
      </c>
      <c r="AA2034">
        <v>0</v>
      </c>
      <c r="AB2034">
        <v>0.81699999999999995</v>
      </c>
      <c r="AC2034">
        <v>0.68079999999999996</v>
      </c>
      <c r="AD2034" t="s">
        <v>48</v>
      </c>
      <c r="AE2034" t="s">
        <v>48</v>
      </c>
      <c r="AF2034" t="s">
        <v>48</v>
      </c>
    </row>
    <row r="2035" spans="1:32" hidden="1" outlineLevel="1" x14ac:dyDescent="0.2">
      <c r="A2035" t="s">
        <v>35252</v>
      </c>
      <c r="B2035" t="s">
        <v>35253</v>
      </c>
      <c r="C2035" t="s">
        <v>35254</v>
      </c>
      <c r="D2035" s="3"/>
      <c r="J2035" t="s">
        <v>35255</v>
      </c>
      <c r="K2035" t="s">
        <v>34963</v>
      </c>
      <c r="L2035" t="s">
        <v>1263</v>
      </c>
      <c r="M2035">
        <v>155</v>
      </c>
      <c r="P2035" s="2" t="s">
        <v>35256</v>
      </c>
      <c r="Q2035" t="s">
        <v>11193</v>
      </c>
      <c r="S2035">
        <v>3.1390541698783642E-4</v>
      </c>
      <c r="T2035">
        <v>2.768526428553741E-6</v>
      </c>
      <c r="U2035">
        <v>1.8559161617304198E-5</v>
      </c>
      <c r="V2035">
        <v>6.9217472628224641E-5</v>
      </c>
      <c r="W2035">
        <v>1.323768228758126E-4</v>
      </c>
      <c r="X2035">
        <v>1.841333141783252E-5</v>
      </c>
      <c r="Y2035">
        <v>-8.3333333333333329E-2</v>
      </c>
      <c r="Z2035">
        <v>0</v>
      </c>
      <c r="AA2035">
        <v>0</v>
      </c>
      <c r="AB2035">
        <v>1</v>
      </c>
      <c r="AC2035">
        <v>0</v>
      </c>
      <c r="AD2035" t="s">
        <v>48</v>
      </c>
      <c r="AE2035" t="s">
        <v>48</v>
      </c>
      <c r="AF2035" t="s">
        <v>48</v>
      </c>
    </row>
    <row r="2036" spans="1:32" hidden="1" outlineLevel="1" x14ac:dyDescent="0.2">
      <c r="A2036" t="s">
        <v>35257</v>
      </c>
      <c r="B2036" t="s">
        <v>35258</v>
      </c>
      <c r="C2036" t="s">
        <v>35259</v>
      </c>
      <c r="D2036" s="3"/>
      <c r="J2036" t="s">
        <v>35260</v>
      </c>
      <c r="K2036" t="s">
        <v>34963</v>
      </c>
      <c r="L2036" t="s">
        <v>1263</v>
      </c>
      <c r="M2036">
        <v>30</v>
      </c>
      <c r="P2036" s="2" t="s">
        <v>35261</v>
      </c>
      <c r="Q2036" t="s">
        <v>47</v>
      </c>
      <c r="S2036">
        <v>0.87363612651824951</v>
      </c>
      <c r="T2036">
        <v>1.6930578567553309E-4</v>
      </c>
      <c r="U2036">
        <v>0.59590929746627808</v>
      </c>
      <c r="V2036">
        <v>3.03820357657969E-3</v>
      </c>
      <c r="W2036">
        <v>0.21629010140895841</v>
      </c>
      <c r="X2036">
        <v>4.2135147377848634E-3</v>
      </c>
      <c r="Y2036">
        <v>-4.5959595959595957E-2</v>
      </c>
      <c r="Z2036">
        <v>7.6999999999999999E-2</v>
      </c>
      <c r="AA2036">
        <v>0.13200000000000001</v>
      </c>
      <c r="AB2036">
        <v>0.79100000000000004</v>
      </c>
      <c r="AC2036">
        <v>-0.59940000000000004</v>
      </c>
      <c r="AD2036" t="s">
        <v>48</v>
      </c>
      <c r="AE2036" t="s">
        <v>48</v>
      </c>
      <c r="AF2036" t="s">
        <v>48</v>
      </c>
    </row>
    <row r="2037" spans="1:32" hidden="1" outlineLevel="1" x14ac:dyDescent="0.2">
      <c r="A2037" t="s">
        <v>35262</v>
      </c>
      <c r="B2037" t="s">
        <v>35263</v>
      </c>
      <c r="C2037" t="s">
        <v>35264</v>
      </c>
      <c r="D2037" s="3"/>
      <c r="J2037" t="s">
        <v>35265</v>
      </c>
      <c r="K2037" t="s">
        <v>34963</v>
      </c>
      <c r="L2037" t="s">
        <v>1263</v>
      </c>
      <c r="M2037">
        <v>16</v>
      </c>
      <c r="P2037" s="2" t="s">
        <v>35266</v>
      </c>
      <c r="Q2037" t="s">
        <v>10060</v>
      </c>
      <c r="S2037">
        <v>0.90440464019775391</v>
      </c>
      <c r="T2037">
        <v>3.6415358772501349E-4</v>
      </c>
      <c r="U2037">
        <v>0.27602973580360413</v>
      </c>
      <c r="V2037">
        <v>1.029070001095533E-2</v>
      </c>
      <c r="W2037">
        <v>7.7051751315593719E-2</v>
      </c>
      <c r="X2037">
        <v>4.4409339316189289E-3</v>
      </c>
      <c r="Y2037">
        <v>0</v>
      </c>
      <c r="Z2037">
        <v>0</v>
      </c>
      <c r="AA2037">
        <v>0.19800000000000001</v>
      </c>
      <c r="AB2037">
        <v>0.80200000000000005</v>
      </c>
      <c r="AC2037">
        <v>-0.49390000000000001</v>
      </c>
      <c r="AD2037" t="s">
        <v>48</v>
      </c>
      <c r="AE2037" t="s">
        <v>48</v>
      </c>
      <c r="AF2037" t="s">
        <v>48</v>
      </c>
    </row>
    <row r="2038" spans="1:32" hidden="1" outlineLevel="1" x14ac:dyDescent="0.2">
      <c r="A2038" t="s">
        <v>35267</v>
      </c>
      <c r="B2038" t="s">
        <v>35268</v>
      </c>
      <c r="C2038" t="s">
        <v>35269</v>
      </c>
      <c r="D2038" s="3"/>
      <c r="J2038" t="s">
        <v>35270</v>
      </c>
      <c r="K2038" t="s">
        <v>34963</v>
      </c>
      <c r="L2038" t="s">
        <v>1263</v>
      </c>
      <c r="M2038">
        <v>59</v>
      </c>
      <c r="P2038" s="2" t="s">
        <v>35271</v>
      </c>
      <c r="Q2038" t="s">
        <v>47</v>
      </c>
      <c r="S2038">
        <v>0.92532330751419067</v>
      </c>
      <c r="T2038">
        <v>3.7409420474432409E-4</v>
      </c>
      <c r="U2038">
        <v>0.85693949460983276</v>
      </c>
      <c r="V2038">
        <v>2.7157033327966928E-3</v>
      </c>
      <c r="W2038">
        <v>0.17861928045749659</v>
      </c>
      <c r="X2038">
        <v>3.1429091468453412E-3</v>
      </c>
      <c r="Y2038">
        <v>-0.1333333333333333</v>
      </c>
      <c r="Z2038">
        <v>0</v>
      </c>
      <c r="AA2038">
        <v>0</v>
      </c>
      <c r="AB2038">
        <v>1</v>
      </c>
      <c r="AC2038">
        <v>0</v>
      </c>
      <c r="AD2038" t="s">
        <v>48</v>
      </c>
      <c r="AE2038" t="s">
        <v>48</v>
      </c>
      <c r="AF2038" t="s">
        <v>48</v>
      </c>
    </row>
    <row r="2039" spans="1:32" hidden="1" outlineLevel="1" x14ac:dyDescent="0.2">
      <c r="A2039" t="s">
        <v>35272</v>
      </c>
      <c r="B2039" t="s">
        <v>35273</v>
      </c>
      <c r="C2039" t="s">
        <v>35274</v>
      </c>
      <c r="D2039" s="3"/>
      <c r="J2039" t="s">
        <v>35275</v>
      </c>
      <c r="K2039" t="s">
        <v>34963</v>
      </c>
      <c r="L2039" t="s">
        <v>1263</v>
      </c>
      <c r="M2039">
        <v>2</v>
      </c>
      <c r="P2039" s="2" t="s">
        <v>35276</v>
      </c>
      <c r="Q2039" t="s">
        <v>10465</v>
      </c>
      <c r="S2039">
        <v>4.2481129639782012E-4</v>
      </c>
      <c r="T2039">
        <v>3.406519226700766E-6</v>
      </c>
      <c r="U2039">
        <v>2.4009537810343321E-5</v>
      </c>
      <c r="V2039">
        <v>5.9039964980911457E-5</v>
      </c>
      <c r="W2039">
        <v>1.8894585082307461E-4</v>
      </c>
      <c r="X2039">
        <v>3.3893011277541518E-5</v>
      </c>
      <c r="Y2039">
        <v>-0.1328125</v>
      </c>
      <c r="Z2039">
        <v>4.3999999999999997E-2</v>
      </c>
      <c r="AA2039">
        <v>9.5000000000000001E-2</v>
      </c>
      <c r="AB2039">
        <v>0.86099999999999999</v>
      </c>
      <c r="AC2039">
        <v>-0.47670000000000001</v>
      </c>
      <c r="AD2039" t="s">
        <v>48</v>
      </c>
      <c r="AE2039" t="s">
        <v>48</v>
      </c>
      <c r="AF2039" t="s">
        <v>48</v>
      </c>
    </row>
    <row r="2040" spans="1:32" hidden="1" outlineLevel="1" x14ac:dyDescent="0.2">
      <c r="A2040" t="s">
        <v>35277</v>
      </c>
      <c r="B2040" t="s">
        <v>30742</v>
      </c>
      <c r="C2040" t="s">
        <v>34611</v>
      </c>
      <c r="D2040" s="3"/>
      <c r="J2040" t="s">
        <v>35278</v>
      </c>
      <c r="K2040" t="s">
        <v>34963</v>
      </c>
      <c r="L2040" t="s">
        <v>1263</v>
      </c>
      <c r="M2040">
        <v>4</v>
      </c>
      <c r="P2040" s="2" t="s">
        <v>35279</v>
      </c>
      <c r="Q2040" t="s">
        <v>47</v>
      </c>
      <c r="S2040">
        <v>0.94297313690185547</v>
      </c>
      <c r="T2040">
        <v>3.3298626658506691E-4</v>
      </c>
      <c r="U2040">
        <v>0.89088594913482666</v>
      </c>
      <c r="V2040">
        <v>1.032839622348547E-2</v>
      </c>
      <c r="W2040">
        <v>0.33592125773429871</v>
      </c>
      <c r="X2040">
        <v>4.3186084367334843E-3</v>
      </c>
      <c r="Y2040">
        <v>-0.375</v>
      </c>
      <c r="Z2040">
        <v>0.153</v>
      </c>
      <c r="AA2040">
        <v>0.105</v>
      </c>
      <c r="AB2040">
        <v>0.74199999999999999</v>
      </c>
      <c r="AC2040">
        <v>0.15110000000000001</v>
      </c>
      <c r="AD2040" t="s">
        <v>48</v>
      </c>
      <c r="AE2040" t="s">
        <v>48</v>
      </c>
      <c r="AF2040" t="s">
        <v>48</v>
      </c>
    </row>
    <row r="2041" spans="1:32" hidden="1" outlineLevel="1" x14ac:dyDescent="0.2">
      <c r="A2041" t="s">
        <v>35280</v>
      </c>
      <c r="B2041" t="s">
        <v>35281</v>
      </c>
      <c r="C2041" t="s">
        <v>34513</v>
      </c>
      <c r="D2041" s="3"/>
      <c r="J2041" t="s">
        <v>35282</v>
      </c>
      <c r="K2041" t="s">
        <v>34963</v>
      </c>
      <c r="L2041" t="s">
        <v>1263</v>
      </c>
      <c r="M2041">
        <v>1</v>
      </c>
      <c r="P2041" s="2" t="s">
        <v>35283</v>
      </c>
      <c r="Q2041" t="s">
        <v>47</v>
      </c>
      <c r="S2041">
        <v>1.031673164106905E-3</v>
      </c>
      <c r="T2041">
        <v>2.489431153662736E-6</v>
      </c>
      <c r="U2041">
        <v>8.655335841467604E-5</v>
      </c>
      <c r="V2041">
        <v>7.6878270192537457E-5</v>
      </c>
      <c r="W2041">
        <v>4.048655391670763E-4</v>
      </c>
      <c r="X2041">
        <v>4.8348454583901912E-5</v>
      </c>
      <c r="Y2041">
        <v>-1</v>
      </c>
      <c r="Z2041">
        <v>0</v>
      </c>
      <c r="AA2041">
        <v>0.153</v>
      </c>
      <c r="AB2041">
        <v>0.84699999999999998</v>
      </c>
      <c r="AC2041">
        <v>-0.40189999999999998</v>
      </c>
      <c r="AD2041" t="s">
        <v>48</v>
      </c>
      <c r="AE2041" t="s">
        <v>48</v>
      </c>
      <c r="AF2041" t="s">
        <v>48</v>
      </c>
    </row>
    <row r="2042" spans="1:32" hidden="1" outlineLevel="1" x14ac:dyDescent="0.2">
      <c r="A2042" t="s">
        <v>35284</v>
      </c>
      <c r="B2042" t="s">
        <v>35285</v>
      </c>
      <c r="C2042" t="s">
        <v>28998</v>
      </c>
      <c r="D2042" s="3"/>
      <c r="J2042" t="s">
        <v>35286</v>
      </c>
      <c r="K2042" t="s">
        <v>34963</v>
      </c>
      <c r="L2042" t="s">
        <v>1263</v>
      </c>
      <c r="M2042">
        <v>1</v>
      </c>
      <c r="P2042" s="2" t="s">
        <v>35287</v>
      </c>
      <c r="Q2042" t="s">
        <v>47</v>
      </c>
      <c r="S2042">
        <v>2.9823984950780869E-2</v>
      </c>
      <c r="T2042">
        <v>2.7345870421413569E-6</v>
      </c>
      <c r="U2042">
        <v>3.7651852471753949E-4</v>
      </c>
      <c r="V2042">
        <v>1.323633041465655E-4</v>
      </c>
      <c r="W2042">
        <v>2.3141225799918171E-2</v>
      </c>
      <c r="X2042">
        <v>5.0792623369488872E-5</v>
      </c>
      <c r="Y2042">
        <v>0.7</v>
      </c>
      <c r="Z2042">
        <v>0.158</v>
      </c>
      <c r="AA2042">
        <v>8.6999999999999994E-2</v>
      </c>
      <c r="AB2042">
        <v>0.754</v>
      </c>
      <c r="AC2042">
        <v>0.57189999999999996</v>
      </c>
      <c r="AD2042" t="s">
        <v>48</v>
      </c>
      <c r="AE2042" t="s">
        <v>48</v>
      </c>
      <c r="AF2042" t="s">
        <v>48</v>
      </c>
    </row>
    <row r="2043" spans="1:32" hidden="1" outlineLevel="1" x14ac:dyDescent="0.2">
      <c r="A2043" t="s">
        <v>35288</v>
      </c>
      <c r="B2043" t="s">
        <v>35289</v>
      </c>
      <c r="C2043" t="s">
        <v>35290</v>
      </c>
      <c r="D2043" s="3"/>
      <c r="J2043" t="s">
        <v>35291</v>
      </c>
      <c r="K2043" t="s">
        <v>34979</v>
      </c>
      <c r="L2043" t="s">
        <v>1263</v>
      </c>
      <c r="M2043">
        <v>18</v>
      </c>
      <c r="P2043" s="2" t="s">
        <v>35292</v>
      </c>
      <c r="Q2043" t="s">
        <v>47</v>
      </c>
      <c r="S2043">
        <v>7.5576312839984894E-2</v>
      </c>
      <c r="T2043">
        <v>1.34711235659779E-5</v>
      </c>
      <c r="U2043">
        <v>3.8573326310142869E-4</v>
      </c>
      <c r="V2043">
        <v>6.2414183048531413E-4</v>
      </c>
      <c r="W2043">
        <v>1.53176486492157E-2</v>
      </c>
      <c r="X2043">
        <v>1.3432665728032591E-2</v>
      </c>
      <c r="Y2043">
        <v>0</v>
      </c>
      <c r="Z2043">
        <v>0</v>
      </c>
      <c r="AA2043">
        <v>0.44600000000000001</v>
      </c>
      <c r="AB2043">
        <v>0.55400000000000005</v>
      </c>
      <c r="AC2043">
        <v>-0.91690000000000005</v>
      </c>
      <c r="AD2043" t="s">
        <v>48</v>
      </c>
      <c r="AE2043" t="s">
        <v>48</v>
      </c>
      <c r="AF2043" t="s">
        <v>48</v>
      </c>
    </row>
    <row r="2044" spans="1:32" hidden="1" outlineLevel="1" x14ac:dyDescent="0.2">
      <c r="A2044" t="s">
        <v>35293</v>
      </c>
      <c r="B2044" t="s">
        <v>35294</v>
      </c>
      <c r="C2044" t="s">
        <v>30995</v>
      </c>
      <c r="D2044" s="3"/>
      <c r="J2044" t="s">
        <v>35295</v>
      </c>
      <c r="K2044" t="s">
        <v>34983</v>
      </c>
      <c r="L2044" t="s">
        <v>1263</v>
      </c>
      <c r="M2044">
        <v>-3</v>
      </c>
      <c r="P2044" s="2" t="s">
        <v>35296</v>
      </c>
      <c r="Q2044" t="s">
        <v>10258</v>
      </c>
      <c r="S2044">
        <v>5.0918053602799773E-4</v>
      </c>
      <c r="T2044">
        <v>2.225516936960048E-6</v>
      </c>
      <c r="U2044">
        <v>1.9512835933710448E-5</v>
      </c>
      <c r="V2044">
        <v>5.6881923228502267E-5</v>
      </c>
      <c r="W2044">
        <v>1.932082086568698E-4</v>
      </c>
      <c r="X2044">
        <v>4.6303506678668782E-5</v>
      </c>
      <c r="Y2044">
        <v>0</v>
      </c>
      <c r="Z2044">
        <v>0</v>
      </c>
      <c r="AA2044">
        <v>0.11</v>
      </c>
      <c r="AB2044">
        <v>0.89</v>
      </c>
      <c r="AC2044">
        <v>-0.38179999999999997</v>
      </c>
      <c r="AD2044" t="s">
        <v>48</v>
      </c>
      <c r="AE2044" t="s">
        <v>48</v>
      </c>
      <c r="AF2044" t="s">
        <v>48</v>
      </c>
    </row>
    <row r="2045" spans="1:32" hidden="1" outlineLevel="1" x14ac:dyDescent="0.2">
      <c r="A2045" t="s">
        <v>35297</v>
      </c>
      <c r="B2045" t="s">
        <v>35298</v>
      </c>
      <c r="C2045" t="s">
        <v>34588</v>
      </c>
      <c r="D2045" s="3"/>
      <c r="J2045" t="s">
        <v>35299</v>
      </c>
      <c r="K2045" t="s">
        <v>34996</v>
      </c>
      <c r="L2045" t="s">
        <v>1263</v>
      </c>
      <c r="M2045">
        <v>1</v>
      </c>
      <c r="P2045" s="2" t="s">
        <v>35300</v>
      </c>
      <c r="Q2045" t="s">
        <v>47</v>
      </c>
      <c r="S2045">
        <v>0.63214915990829468</v>
      </c>
      <c r="T2045">
        <v>1.1472489859443161E-4</v>
      </c>
      <c r="U2045">
        <v>0.35942366719245911</v>
      </c>
      <c r="V2045">
        <v>6.8518752232193947E-3</v>
      </c>
      <c r="W2045">
        <v>9.5921523869037628E-2</v>
      </c>
      <c r="X2045">
        <v>5.208493210375309E-3</v>
      </c>
      <c r="Y2045">
        <v>-0.6</v>
      </c>
      <c r="Z2045">
        <v>0</v>
      </c>
      <c r="AA2045">
        <v>0.38700000000000001</v>
      </c>
      <c r="AB2045">
        <v>0.61299999999999999</v>
      </c>
      <c r="AC2045">
        <v>-0.94679999999999997</v>
      </c>
      <c r="AD2045" t="s">
        <v>48</v>
      </c>
      <c r="AE2045" t="s">
        <v>48</v>
      </c>
      <c r="AF2045" t="s">
        <v>48</v>
      </c>
    </row>
    <row r="2046" spans="1:32" hidden="1" outlineLevel="1" x14ac:dyDescent="0.2">
      <c r="A2046" t="s">
        <v>35301</v>
      </c>
      <c r="B2046" t="s">
        <v>35302</v>
      </c>
      <c r="C2046" t="s">
        <v>35269</v>
      </c>
      <c r="D2046" s="3"/>
      <c r="J2046" t="s">
        <v>35303</v>
      </c>
      <c r="K2046" t="s">
        <v>34996</v>
      </c>
      <c r="L2046" t="s">
        <v>1263</v>
      </c>
      <c r="M2046">
        <v>4</v>
      </c>
      <c r="P2046" s="2" t="s">
        <v>35304</v>
      </c>
      <c r="Q2046" t="s">
        <v>47</v>
      </c>
      <c r="S2046">
        <v>5.8405641466379174E-3</v>
      </c>
      <c r="T2046">
        <v>5.0622033995750826E-6</v>
      </c>
      <c r="U2046">
        <v>6.6432490712031722E-5</v>
      </c>
      <c r="V2046">
        <v>4.2248168028891092E-4</v>
      </c>
      <c r="W2046">
        <v>1.4729711692780261E-3</v>
      </c>
      <c r="X2046">
        <v>9.0426947281230241E-5</v>
      </c>
      <c r="Y2046">
        <v>0</v>
      </c>
      <c r="Z2046">
        <v>0</v>
      </c>
      <c r="AA2046">
        <v>0</v>
      </c>
      <c r="AB2046">
        <v>1</v>
      </c>
      <c r="AC2046">
        <v>0</v>
      </c>
      <c r="AD2046" t="s">
        <v>48</v>
      </c>
      <c r="AE2046" t="s">
        <v>48</v>
      </c>
      <c r="AF2046" t="s">
        <v>48</v>
      </c>
    </row>
    <row r="2047" spans="1:32" hidden="1" outlineLevel="1" x14ac:dyDescent="0.2">
      <c r="A2047" t="s">
        <v>35305</v>
      </c>
      <c r="B2047" t="s">
        <v>35306</v>
      </c>
      <c r="C2047" t="s">
        <v>34985</v>
      </c>
      <c r="D2047" s="3"/>
      <c r="J2047" t="s">
        <v>35307</v>
      </c>
      <c r="K2047" t="s">
        <v>35000</v>
      </c>
      <c r="L2047" t="s">
        <v>1263</v>
      </c>
      <c r="M2047">
        <v>34</v>
      </c>
      <c r="P2047" s="2" t="s">
        <v>35308</v>
      </c>
      <c r="Q2047" t="s">
        <v>47</v>
      </c>
      <c r="S2047">
        <v>1.3340070843696591E-2</v>
      </c>
      <c r="T2047">
        <v>3.7864117530261861E-6</v>
      </c>
      <c r="U2047">
        <v>5.7201443269150332E-5</v>
      </c>
      <c r="V2047">
        <v>3.9847320294938982E-4</v>
      </c>
      <c r="W2047">
        <v>4.4573508203029633E-3</v>
      </c>
      <c r="X2047">
        <v>6.0493970522657037E-4</v>
      </c>
      <c r="Y2047">
        <v>-0.35312499999999991</v>
      </c>
      <c r="Z2047">
        <v>0</v>
      </c>
      <c r="AA2047">
        <v>0.42199999999999999</v>
      </c>
      <c r="AB2047">
        <v>0.57799999999999996</v>
      </c>
      <c r="AC2047">
        <v>-0.96819999999999995</v>
      </c>
      <c r="AD2047" t="s">
        <v>48</v>
      </c>
      <c r="AE2047" t="s">
        <v>48</v>
      </c>
      <c r="AF2047" t="s">
        <v>48</v>
      </c>
    </row>
    <row r="2048" spans="1:32" hidden="1" outlineLevel="1" x14ac:dyDescent="0.2">
      <c r="A2048" t="s">
        <v>35309</v>
      </c>
      <c r="B2048" t="s">
        <v>35310</v>
      </c>
      <c r="C2048" t="s">
        <v>35311</v>
      </c>
      <c r="D2048" s="3"/>
      <c r="J2048" t="s">
        <v>35312</v>
      </c>
      <c r="K2048" t="s">
        <v>35000</v>
      </c>
      <c r="L2048" t="s">
        <v>1263</v>
      </c>
      <c r="M2048">
        <v>65</v>
      </c>
      <c r="P2048" s="2" t="s">
        <v>35313</v>
      </c>
      <c r="Q2048" t="s">
        <v>47</v>
      </c>
      <c r="S2048">
        <v>4.8520136624574661E-4</v>
      </c>
      <c r="T2048">
        <v>4.2572974052745849E-6</v>
      </c>
      <c r="U2048">
        <v>2.114248309226241E-5</v>
      </c>
      <c r="V2048">
        <v>7.5648888014256954E-5</v>
      </c>
      <c r="W2048">
        <v>1.8049034406431019E-4</v>
      </c>
      <c r="X2048">
        <v>3.5922774259233847E-5</v>
      </c>
      <c r="Y2048">
        <v>0.15357142857142861</v>
      </c>
      <c r="Z2048">
        <v>0.09</v>
      </c>
      <c r="AA2048">
        <v>9.2999999999999999E-2</v>
      </c>
      <c r="AB2048">
        <v>0.81699999999999995</v>
      </c>
      <c r="AC2048">
        <v>-4.6699999999999998E-2</v>
      </c>
      <c r="AD2048" t="s">
        <v>48</v>
      </c>
      <c r="AE2048" t="s">
        <v>48</v>
      </c>
      <c r="AF2048" t="s">
        <v>48</v>
      </c>
    </row>
    <row r="2049" spans="1:32" hidden="1" outlineLevel="1" x14ac:dyDescent="0.2">
      <c r="A2049" t="s">
        <v>35314</v>
      </c>
      <c r="B2049" t="s">
        <v>35315</v>
      </c>
      <c r="C2049" t="s">
        <v>35316</v>
      </c>
      <c r="D2049" s="3"/>
      <c r="J2049" t="s">
        <v>35317</v>
      </c>
      <c r="K2049" t="s">
        <v>35000</v>
      </c>
      <c r="L2049" t="s">
        <v>1263</v>
      </c>
      <c r="M2049">
        <v>113</v>
      </c>
      <c r="P2049" s="2" t="s">
        <v>35318</v>
      </c>
      <c r="Q2049" t="s">
        <v>47</v>
      </c>
      <c r="S2049">
        <v>1.523417071439326E-3</v>
      </c>
      <c r="T2049">
        <v>2.4651046715007401E-6</v>
      </c>
      <c r="U2049">
        <v>2.5250135877286081E-5</v>
      </c>
      <c r="V2049">
        <v>2.2714794613420961E-4</v>
      </c>
      <c r="W2049">
        <v>4.6918398584239179E-4</v>
      </c>
      <c r="X2049">
        <v>6.5155356423929334E-5</v>
      </c>
      <c r="Y2049">
        <v>-0.2</v>
      </c>
      <c r="Z2049">
        <v>0.33700000000000002</v>
      </c>
      <c r="AA2049">
        <v>0</v>
      </c>
      <c r="AB2049">
        <v>0.66300000000000003</v>
      </c>
      <c r="AC2049">
        <v>0.79920000000000002</v>
      </c>
      <c r="AD2049" t="s">
        <v>48</v>
      </c>
      <c r="AE2049" t="s">
        <v>48</v>
      </c>
      <c r="AF2049" t="s">
        <v>48</v>
      </c>
    </row>
    <row r="2050" spans="1:32" hidden="1" outlineLevel="1" x14ac:dyDescent="0.2">
      <c r="A2050" t="s">
        <v>35319</v>
      </c>
      <c r="B2050" t="s">
        <v>35320</v>
      </c>
      <c r="C2050" t="s">
        <v>28492</v>
      </c>
      <c r="D2050" s="3"/>
      <c r="J2050" t="s">
        <v>35321</v>
      </c>
      <c r="K2050" t="s">
        <v>35000</v>
      </c>
      <c r="L2050" t="s">
        <v>1263</v>
      </c>
      <c r="M2050">
        <v>3</v>
      </c>
      <c r="P2050" s="2" t="s">
        <v>35322</v>
      </c>
      <c r="Q2050" t="s">
        <v>47</v>
      </c>
      <c r="S2050">
        <v>1.07657928019762E-2</v>
      </c>
      <c r="T2050">
        <v>1.957195081558893E-6</v>
      </c>
      <c r="U2050">
        <v>2.9124574211891741E-5</v>
      </c>
      <c r="V2050">
        <v>3.8386441883631051E-4</v>
      </c>
      <c r="W2050">
        <v>7.8599816188216209E-3</v>
      </c>
      <c r="X2050">
        <v>5.2659306675195687E-5</v>
      </c>
      <c r="Y2050">
        <v>1.6666666666666659E-2</v>
      </c>
      <c r="Z2050">
        <v>0.20300000000000001</v>
      </c>
      <c r="AA2050">
        <v>0.224</v>
      </c>
      <c r="AB2050">
        <v>0.57299999999999995</v>
      </c>
      <c r="AC2050">
        <v>0.15310000000000001</v>
      </c>
      <c r="AD2050" t="s">
        <v>48</v>
      </c>
      <c r="AE2050" t="s">
        <v>48</v>
      </c>
      <c r="AF2050" t="s">
        <v>48</v>
      </c>
    </row>
    <row r="2051" spans="1:32" hidden="1" outlineLevel="1" x14ac:dyDescent="0.2">
      <c r="A2051" t="s">
        <v>35323</v>
      </c>
      <c r="B2051" t="s">
        <v>35324</v>
      </c>
      <c r="C2051" t="s">
        <v>35325</v>
      </c>
      <c r="D2051" s="3"/>
      <c r="J2051" t="s">
        <v>35326</v>
      </c>
      <c r="K2051" t="s">
        <v>35000</v>
      </c>
      <c r="L2051" t="s">
        <v>1263</v>
      </c>
      <c r="M2051">
        <v>12</v>
      </c>
      <c r="P2051" s="2" t="s">
        <v>35327</v>
      </c>
      <c r="Q2051" t="s">
        <v>47</v>
      </c>
      <c r="S2051">
        <v>0.78190720081329346</v>
      </c>
      <c r="T2051">
        <v>9.1311048890929669E-5</v>
      </c>
      <c r="U2051">
        <v>0.69910240173339844</v>
      </c>
      <c r="V2051">
        <v>3.035841509699821E-3</v>
      </c>
      <c r="W2051">
        <v>8.4577962756156921E-2</v>
      </c>
      <c r="X2051">
        <v>1.6536200419068341E-3</v>
      </c>
      <c r="Y2051">
        <v>9.6875000000000017E-2</v>
      </c>
      <c r="Z2051">
        <v>9.5000000000000001E-2</v>
      </c>
      <c r="AA2051">
        <v>0.13200000000000001</v>
      </c>
      <c r="AB2051">
        <v>0.77200000000000002</v>
      </c>
      <c r="AC2051">
        <v>-0.25159999999999999</v>
      </c>
      <c r="AD2051" t="s">
        <v>48</v>
      </c>
      <c r="AE2051" t="s">
        <v>48</v>
      </c>
      <c r="AF2051" t="s">
        <v>48</v>
      </c>
    </row>
    <row r="2052" spans="1:32" hidden="1" outlineLevel="1" x14ac:dyDescent="0.2">
      <c r="A2052" t="s">
        <v>35328</v>
      </c>
      <c r="B2052" t="s">
        <v>32803</v>
      </c>
      <c r="C2052" t="s">
        <v>14990</v>
      </c>
      <c r="D2052" s="3"/>
      <c r="J2052" t="s">
        <v>35329</v>
      </c>
      <c r="K2052" t="s">
        <v>35000</v>
      </c>
      <c r="L2052" t="s">
        <v>1263</v>
      </c>
      <c r="M2052">
        <v>2</v>
      </c>
      <c r="P2052" s="2" t="s">
        <v>35330</v>
      </c>
      <c r="Q2052" t="s">
        <v>47</v>
      </c>
      <c r="S2052">
        <v>8.104000985622406E-2</v>
      </c>
      <c r="T2052">
        <v>1.0655987352947699E-5</v>
      </c>
      <c r="U2052">
        <v>1.3966523692943161E-4</v>
      </c>
      <c r="V2052">
        <v>5.0236997194588176E-3</v>
      </c>
      <c r="W2052">
        <v>4.0802787989377982E-2</v>
      </c>
      <c r="X2052">
        <v>1.044169068336487E-3</v>
      </c>
      <c r="Y2052">
        <v>-1</v>
      </c>
      <c r="Z2052">
        <v>0</v>
      </c>
      <c r="AA2052">
        <v>0.56999999999999995</v>
      </c>
      <c r="AB2052">
        <v>0.43</v>
      </c>
      <c r="AC2052">
        <v>-0.60929999999999995</v>
      </c>
      <c r="AD2052" t="s">
        <v>48</v>
      </c>
      <c r="AE2052" t="s">
        <v>48</v>
      </c>
      <c r="AF2052" t="s">
        <v>48</v>
      </c>
    </row>
    <row r="2053" spans="1:32" hidden="1" outlineLevel="1" x14ac:dyDescent="0.2">
      <c r="A2053" t="s">
        <v>35331</v>
      </c>
      <c r="B2053" t="s">
        <v>32583</v>
      </c>
      <c r="C2053" t="s">
        <v>10885</v>
      </c>
      <c r="D2053" s="3"/>
      <c r="J2053" t="s">
        <v>35332</v>
      </c>
      <c r="K2053" t="s">
        <v>35000</v>
      </c>
      <c r="L2053" t="s">
        <v>1263</v>
      </c>
      <c r="M2053">
        <v>5</v>
      </c>
      <c r="P2053" s="2" t="s">
        <v>35333</v>
      </c>
      <c r="Q2053" t="s">
        <v>10132</v>
      </c>
      <c r="S2053">
        <v>4.0908774826675648E-4</v>
      </c>
      <c r="T2053">
        <v>4.1021057768375613E-6</v>
      </c>
      <c r="U2053">
        <v>2.2182312022778209E-5</v>
      </c>
      <c r="V2053">
        <v>4.2841373215196647E-5</v>
      </c>
      <c r="W2053">
        <v>1.8530257511883969E-4</v>
      </c>
      <c r="X2053">
        <v>3.0335168048623021E-5</v>
      </c>
      <c r="Y2053">
        <v>0.24147992530345469</v>
      </c>
      <c r="Z2053">
        <v>0.14000000000000001</v>
      </c>
      <c r="AA2053">
        <v>0.127</v>
      </c>
      <c r="AB2053">
        <v>0.73299999999999998</v>
      </c>
      <c r="AC2053">
        <v>0.2281</v>
      </c>
      <c r="AD2053" t="s">
        <v>48</v>
      </c>
      <c r="AE2053" t="s">
        <v>48</v>
      </c>
      <c r="AF2053" t="s">
        <v>48</v>
      </c>
    </row>
    <row r="2054" spans="1:32" hidden="1" outlineLevel="1" x14ac:dyDescent="0.2">
      <c r="A2054" t="s">
        <v>35334</v>
      </c>
      <c r="B2054" t="s">
        <v>35335</v>
      </c>
      <c r="C2054" t="s">
        <v>26890</v>
      </c>
      <c r="D2054" s="3"/>
      <c r="J2054" t="s">
        <v>35336</v>
      </c>
      <c r="K2054" t="s">
        <v>35000</v>
      </c>
      <c r="L2054" t="s">
        <v>1263</v>
      </c>
      <c r="M2054">
        <v>1</v>
      </c>
      <c r="P2054" s="2" t="s">
        <v>35337</v>
      </c>
      <c r="Q2054" t="s">
        <v>47</v>
      </c>
      <c r="S2054">
        <v>3.2064688275568193E-4</v>
      </c>
      <c r="T2054">
        <v>2.535929525038227E-6</v>
      </c>
      <c r="U2054">
        <v>2.3790755221853029E-5</v>
      </c>
      <c r="V2054">
        <v>4.7727095079608262E-5</v>
      </c>
      <c r="W2054">
        <v>1.358384033665061E-4</v>
      </c>
      <c r="X2054">
        <v>2.4687047698535029E-5</v>
      </c>
      <c r="Y2054">
        <v>0.27954545454545449</v>
      </c>
      <c r="Z2054">
        <v>0.17599999999999999</v>
      </c>
      <c r="AA2054">
        <v>0</v>
      </c>
      <c r="AB2054">
        <v>0.82399999999999995</v>
      </c>
      <c r="AC2054">
        <v>0.76749999999999996</v>
      </c>
      <c r="AD2054" t="s">
        <v>48</v>
      </c>
      <c r="AE2054" t="s">
        <v>48</v>
      </c>
      <c r="AF2054" t="s">
        <v>48</v>
      </c>
    </row>
    <row r="2055" spans="1:32" hidden="1" outlineLevel="1" x14ac:dyDescent="0.2">
      <c r="A2055" t="s">
        <v>35338</v>
      </c>
      <c r="B2055" t="s">
        <v>35339</v>
      </c>
      <c r="C2055" t="s">
        <v>27295</v>
      </c>
      <c r="D2055" s="3"/>
      <c r="J2055" t="s">
        <v>35340</v>
      </c>
      <c r="K2055" t="s">
        <v>35000</v>
      </c>
      <c r="L2055" t="s">
        <v>1263</v>
      </c>
      <c r="M2055">
        <v>0</v>
      </c>
      <c r="P2055" s="2" t="s">
        <v>35341</v>
      </c>
      <c r="Q2055" t="s">
        <v>10150</v>
      </c>
      <c r="S2055">
        <v>0.96022498607635498</v>
      </c>
      <c r="T2055">
        <v>7.1107241092249751E-4</v>
      </c>
      <c r="U2055">
        <v>0.87499475479125977</v>
      </c>
      <c r="V2055">
        <v>2.0892506465315819E-2</v>
      </c>
      <c r="W2055">
        <v>0.70972567796707153</v>
      </c>
      <c r="X2055">
        <v>5.8379704132676116E-3</v>
      </c>
      <c r="Y2055">
        <v>-0.18522727272727271</v>
      </c>
      <c r="Z2055">
        <v>1.6E-2</v>
      </c>
      <c r="AA2055">
        <v>0.224</v>
      </c>
      <c r="AB2055">
        <v>0.76</v>
      </c>
      <c r="AC2055">
        <v>-0.97650000000000003</v>
      </c>
      <c r="AD2055" t="s">
        <v>48</v>
      </c>
      <c r="AE2055" t="s">
        <v>48</v>
      </c>
      <c r="AF2055" t="s">
        <v>48</v>
      </c>
    </row>
    <row r="2056" spans="1:32" hidden="1" outlineLevel="1" x14ac:dyDescent="0.2">
      <c r="A2056" t="s">
        <v>35342</v>
      </c>
      <c r="B2056" t="s">
        <v>35343</v>
      </c>
      <c r="C2056" t="s">
        <v>35344</v>
      </c>
      <c r="D2056" s="3"/>
      <c r="J2056" t="s">
        <v>35345</v>
      </c>
      <c r="K2056" t="s">
        <v>35000</v>
      </c>
      <c r="L2056" t="s">
        <v>1263</v>
      </c>
      <c r="M2056">
        <v>1</v>
      </c>
      <c r="P2056" s="2" t="s">
        <v>35346</v>
      </c>
      <c r="Q2056" t="s">
        <v>47</v>
      </c>
      <c r="S2056">
        <v>0.64074116945266724</v>
      </c>
      <c r="T2056">
        <v>1.277304399991408E-4</v>
      </c>
      <c r="U2056">
        <v>0.35299712419509888</v>
      </c>
      <c r="V2056">
        <v>5.5181295610964298E-3</v>
      </c>
      <c r="W2056">
        <v>5.9930779039859772E-2</v>
      </c>
      <c r="X2056">
        <v>4.6092243865132332E-3</v>
      </c>
      <c r="Y2056">
        <v>0.16666666666666671</v>
      </c>
      <c r="Z2056">
        <v>5.6000000000000001E-2</v>
      </c>
      <c r="AA2056">
        <v>0.16200000000000001</v>
      </c>
      <c r="AB2056">
        <v>0.78200000000000003</v>
      </c>
      <c r="AC2056">
        <v>-0.60029999999999994</v>
      </c>
      <c r="AD2056" t="s">
        <v>48</v>
      </c>
      <c r="AE2056" t="s">
        <v>48</v>
      </c>
      <c r="AF2056" t="s">
        <v>48</v>
      </c>
    </row>
    <row r="2057" spans="1:32" hidden="1" outlineLevel="1" x14ac:dyDescent="0.2">
      <c r="A2057" t="s">
        <v>35347</v>
      </c>
      <c r="B2057" t="s">
        <v>35348</v>
      </c>
      <c r="C2057" t="s">
        <v>26384</v>
      </c>
      <c r="D2057" s="3"/>
      <c r="J2057" t="s">
        <v>35349</v>
      </c>
      <c r="K2057" t="s">
        <v>35000</v>
      </c>
      <c r="L2057" t="s">
        <v>1263</v>
      </c>
      <c r="M2057">
        <v>1</v>
      </c>
      <c r="P2057" s="2" t="s">
        <v>35350</v>
      </c>
      <c r="Q2057" t="s">
        <v>10132</v>
      </c>
      <c r="S2057">
        <v>3.8656761171296239E-4</v>
      </c>
      <c r="T2057">
        <v>4.5729730118182488E-6</v>
      </c>
      <c r="U2057">
        <v>2.4310786102432761E-5</v>
      </c>
      <c r="V2057">
        <v>5.4424141126219183E-5</v>
      </c>
      <c r="W2057">
        <v>1.6777522978372869E-4</v>
      </c>
      <c r="X2057">
        <v>2.9401489882729951E-5</v>
      </c>
      <c r="Y2057">
        <v>0.2407407407407407</v>
      </c>
      <c r="Z2057">
        <v>5.3999999999999999E-2</v>
      </c>
      <c r="AA2057">
        <v>0</v>
      </c>
      <c r="AB2057">
        <v>0.94599999999999995</v>
      </c>
      <c r="AC2057">
        <v>0.49149999999999999</v>
      </c>
      <c r="AD2057" t="s">
        <v>48</v>
      </c>
      <c r="AE2057" t="s">
        <v>48</v>
      </c>
      <c r="AF2057" t="s">
        <v>48</v>
      </c>
    </row>
    <row r="2058" spans="1:32" hidden="1" outlineLevel="1" x14ac:dyDescent="0.2">
      <c r="A2058" t="s">
        <v>35351</v>
      </c>
      <c r="B2058" t="s">
        <v>35352</v>
      </c>
      <c r="C2058" t="s">
        <v>35353</v>
      </c>
      <c r="D2058" s="3"/>
      <c r="J2058" t="s">
        <v>35354</v>
      </c>
      <c r="K2058" t="s">
        <v>35000</v>
      </c>
      <c r="L2058" t="s">
        <v>1263</v>
      </c>
      <c r="M2058">
        <v>1</v>
      </c>
      <c r="P2058" s="2" t="s">
        <v>35355</v>
      </c>
      <c r="Q2058" t="s">
        <v>47</v>
      </c>
      <c r="S2058">
        <v>9.8143552895635366E-4</v>
      </c>
      <c r="T2058">
        <v>4.2742367440951057E-6</v>
      </c>
      <c r="U2058">
        <v>2.855879029084463E-5</v>
      </c>
      <c r="V2058">
        <v>9.7039221145678312E-5</v>
      </c>
      <c r="W2058">
        <v>4.2450870387256151E-4</v>
      </c>
      <c r="X2058">
        <v>3.8590231270063668E-5</v>
      </c>
      <c r="Y2058">
        <v>-0.1</v>
      </c>
      <c r="Z2058">
        <v>0</v>
      </c>
      <c r="AA2058">
        <v>0</v>
      </c>
      <c r="AB2058">
        <v>1</v>
      </c>
      <c r="AC2058">
        <v>0</v>
      </c>
      <c r="AD2058" t="s">
        <v>48</v>
      </c>
      <c r="AE2058" t="s">
        <v>48</v>
      </c>
      <c r="AF2058" t="s">
        <v>48</v>
      </c>
    </row>
    <row r="2059" spans="1:32" hidden="1" outlineLevel="1" x14ac:dyDescent="0.2">
      <c r="A2059" t="s">
        <v>35356</v>
      </c>
      <c r="B2059" t="s">
        <v>35357</v>
      </c>
      <c r="C2059" t="s">
        <v>33946</v>
      </c>
      <c r="D2059" s="3"/>
      <c r="J2059" t="s">
        <v>35358</v>
      </c>
      <c r="K2059" t="s">
        <v>35024</v>
      </c>
      <c r="L2059" t="s">
        <v>1263</v>
      </c>
      <c r="M2059">
        <v>3</v>
      </c>
      <c r="P2059" s="2" t="s">
        <v>35359</v>
      </c>
      <c r="Q2059" t="s">
        <v>47</v>
      </c>
      <c r="S2059">
        <v>2.2370759397745128E-3</v>
      </c>
      <c r="T2059">
        <v>9.9123235486331396E-6</v>
      </c>
      <c r="U2059">
        <v>1.024076991598122E-4</v>
      </c>
      <c r="V2059">
        <v>2.8410647064447398E-4</v>
      </c>
      <c r="W2059">
        <v>4.0427374187856913E-4</v>
      </c>
      <c r="X2059">
        <v>7.8075577039271593E-4</v>
      </c>
      <c r="Y2059">
        <v>0.4</v>
      </c>
      <c r="Z2059">
        <v>9.7000000000000003E-2</v>
      </c>
      <c r="AA2059">
        <v>0.20200000000000001</v>
      </c>
      <c r="AB2059">
        <v>0.70099999999999996</v>
      </c>
      <c r="AC2059">
        <v>-0.44969999999999999</v>
      </c>
      <c r="AD2059" t="s">
        <v>48</v>
      </c>
      <c r="AE2059" t="s">
        <v>48</v>
      </c>
      <c r="AF2059" t="s">
        <v>48</v>
      </c>
    </row>
    <row r="2060" spans="1:32" hidden="1" outlineLevel="1" x14ac:dyDescent="0.2">
      <c r="A2060" t="s">
        <v>35360</v>
      </c>
      <c r="B2060" t="s">
        <v>35361</v>
      </c>
      <c r="C2060" t="s">
        <v>10885</v>
      </c>
      <c r="D2060" s="3"/>
      <c r="J2060" t="s">
        <v>35362</v>
      </c>
      <c r="K2060" t="s">
        <v>35024</v>
      </c>
      <c r="L2060" t="s">
        <v>1263</v>
      </c>
      <c r="M2060">
        <v>3</v>
      </c>
      <c r="P2060" s="2" t="s">
        <v>35363</v>
      </c>
      <c r="Q2060" t="s">
        <v>10132</v>
      </c>
      <c r="S2060">
        <v>1.038837363012135E-3</v>
      </c>
      <c r="T2060">
        <v>7.1710637712385514E-6</v>
      </c>
      <c r="U2060">
        <v>3.17298763548024E-5</v>
      </c>
      <c r="V2060">
        <v>1.0062962246593091E-4</v>
      </c>
      <c r="W2060">
        <v>2.6239865110255778E-4</v>
      </c>
      <c r="X2060">
        <v>1.379096502205357E-4</v>
      </c>
      <c r="Y2060">
        <v>-5.2777777777777792E-2</v>
      </c>
      <c r="Z2060">
        <v>0</v>
      </c>
      <c r="AA2060">
        <v>0.252</v>
      </c>
      <c r="AB2060">
        <v>0.748</v>
      </c>
      <c r="AC2060">
        <v>-0.75060000000000004</v>
      </c>
      <c r="AD2060" t="s">
        <v>48</v>
      </c>
      <c r="AE2060" t="s">
        <v>48</v>
      </c>
      <c r="AF2060" t="s">
        <v>48</v>
      </c>
    </row>
    <row r="2061" spans="1:32" hidden="1" outlineLevel="1" x14ac:dyDescent="0.2">
      <c r="A2061" t="s">
        <v>35364</v>
      </c>
      <c r="B2061" t="s">
        <v>35365</v>
      </c>
      <c r="C2061" t="s">
        <v>32405</v>
      </c>
      <c r="D2061" s="3"/>
      <c r="J2061" t="s">
        <v>35366</v>
      </c>
      <c r="K2061" t="s">
        <v>35032</v>
      </c>
      <c r="L2061" t="s">
        <v>1263</v>
      </c>
      <c r="M2061">
        <v>2</v>
      </c>
      <c r="P2061" s="2" t="s">
        <v>35367</v>
      </c>
      <c r="Q2061" t="s">
        <v>47</v>
      </c>
      <c r="S2061">
        <v>2.9133091447874898E-4</v>
      </c>
      <c r="T2061">
        <v>2.4356372705369722E-6</v>
      </c>
      <c r="U2061">
        <v>2.1814019419252869E-5</v>
      </c>
      <c r="V2061">
        <v>4.5277109165908769E-5</v>
      </c>
      <c r="W2061">
        <v>1.2251792941242459E-4</v>
      </c>
      <c r="X2061">
        <v>2.1039582861703821E-5</v>
      </c>
      <c r="Y2061">
        <v>0.3</v>
      </c>
      <c r="Z2061">
        <v>0.187</v>
      </c>
      <c r="AA2061">
        <v>0</v>
      </c>
      <c r="AB2061">
        <v>0.81299999999999994</v>
      </c>
      <c r="AC2061">
        <v>0.31819999999999998</v>
      </c>
      <c r="AD2061" t="s">
        <v>48</v>
      </c>
      <c r="AE2061" t="s">
        <v>48</v>
      </c>
      <c r="AF2061" t="s">
        <v>48</v>
      </c>
    </row>
    <row r="2062" spans="1:32" hidden="1" outlineLevel="1" x14ac:dyDescent="0.2">
      <c r="A2062" t="s">
        <v>35368</v>
      </c>
      <c r="B2062" t="s">
        <v>35369</v>
      </c>
      <c r="C2062" t="s">
        <v>34678</v>
      </c>
      <c r="D2062" s="3"/>
      <c r="J2062" t="s">
        <v>35370</v>
      </c>
      <c r="K2062" t="s">
        <v>35036</v>
      </c>
      <c r="L2062" t="s">
        <v>1263</v>
      </c>
      <c r="M2062">
        <v>3</v>
      </c>
      <c r="P2062" s="2" t="s">
        <v>35371</v>
      </c>
      <c r="Q2062" t="s">
        <v>47</v>
      </c>
      <c r="S2062">
        <v>0.73508560657501221</v>
      </c>
      <c r="T2062">
        <v>6.7453096562530845E-5</v>
      </c>
      <c r="U2062">
        <v>0.39936146140098572</v>
      </c>
      <c r="V2062">
        <v>1.31813739426434E-3</v>
      </c>
      <c r="W2062">
        <v>0.19937142729759219</v>
      </c>
      <c r="X2062">
        <v>1.988084521144629E-3</v>
      </c>
      <c r="Y2062">
        <v>-0.29833333333333339</v>
      </c>
      <c r="Z2062">
        <v>0</v>
      </c>
      <c r="AA2062">
        <v>0.11799999999999999</v>
      </c>
      <c r="AB2062">
        <v>0.88200000000000001</v>
      </c>
      <c r="AC2062">
        <v>-0.95420000000000005</v>
      </c>
      <c r="AD2062" t="s">
        <v>48</v>
      </c>
      <c r="AE2062" t="s">
        <v>48</v>
      </c>
      <c r="AF2062" t="s">
        <v>48</v>
      </c>
    </row>
    <row r="2063" spans="1:32" hidden="1" outlineLevel="1" x14ac:dyDescent="0.2">
      <c r="A2063" t="s">
        <v>35372</v>
      </c>
      <c r="B2063" t="s">
        <v>35373</v>
      </c>
      <c r="C2063" t="s">
        <v>34678</v>
      </c>
      <c r="D2063" s="3"/>
      <c r="J2063" t="s">
        <v>35374</v>
      </c>
      <c r="K2063" t="s">
        <v>35040</v>
      </c>
      <c r="L2063" t="s">
        <v>1263</v>
      </c>
      <c r="M2063">
        <v>5</v>
      </c>
      <c r="P2063" s="2" t="s">
        <v>35375</v>
      </c>
      <c r="Q2063" t="s">
        <v>47</v>
      </c>
      <c r="S2063">
        <v>0.98636442422866821</v>
      </c>
      <c r="T2063">
        <v>5.5560702458024025E-4</v>
      </c>
      <c r="U2063">
        <v>0.61108452081680298</v>
      </c>
      <c r="V2063">
        <v>9.4232792034745216E-3</v>
      </c>
      <c r="W2063">
        <v>0.97052794694900513</v>
      </c>
      <c r="X2063">
        <v>3.4593245945870881E-3</v>
      </c>
      <c r="Y2063">
        <v>-9.7619047619047619E-2</v>
      </c>
      <c r="Z2063">
        <v>5.1999999999999998E-2</v>
      </c>
      <c r="AA2063">
        <v>0.151</v>
      </c>
      <c r="AB2063">
        <v>0.79700000000000004</v>
      </c>
      <c r="AC2063">
        <v>-0.95920000000000005</v>
      </c>
      <c r="AD2063" t="s">
        <v>48</v>
      </c>
      <c r="AE2063" t="s">
        <v>48</v>
      </c>
      <c r="AF2063" t="s">
        <v>48</v>
      </c>
    </row>
    <row r="2064" spans="1:32" hidden="1" outlineLevel="1" x14ac:dyDescent="0.2">
      <c r="A2064" t="s">
        <v>35376</v>
      </c>
      <c r="B2064" t="s">
        <v>35377</v>
      </c>
      <c r="C2064" t="s">
        <v>32405</v>
      </c>
      <c r="D2064" s="3"/>
      <c r="J2064" t="s">
        <v>35378</v>
      </c>
      <c r="K2064" t="s">
        <v>35044</v>
      </c>
      <c r="L2064" t="s">
        <v>1263</v>
      </c>
      <c r="M2064">
        <v>5</v>
      </c>
      <c r="P2064" s="2" t="s">
        <v>35379</v>
      </c>
      <c r="Q2064" t="s">
        <v>47</v>
      </c>
      <c r="S2064">
        <v>0.98641961812973022</v>
      </c>
      <c r="T2064">
        <v>2.4472744553349912E-4</v>
      </c>
      <c r="U2064">
        <v>0.42442777752876282</v>
      </c>
      <c r="V2064">
        <v>3.3531601075083022E-3</v>
      </c>
      <c r="W2064">
        <v>0.97165143489837646</v>
      </c>
      <c r="X2064">
        <v>1.052014646120369E-3</v>
      </c>
      <c r="Y2064">
        <v>0</v>
      </c>
      <c r="Z2064">
        <v>0.13300000000000001</v>
      </c>
      <c r="AA2064">
        <v>0.183</v>
      </c>
      <c r="AB2064">
        <v>0.68400000000000005</v>
      </c>
      <c r="AC2064">
        <v>-0.16550000000000001</v>
      </c>
      <c r="AD2064" t="s">
        <v>48</v>
      </c>
      <c r="AE2064" t="s">
        <v>48</v>
      </c>
      <c r="AF2064" t="s">
        <v>48</v>
      </c>
    </row>
    <row r="2065" spans="1:32" hidden="1" outlineLevel="1" x14ac:dyDescent="0.2">
      <c r="A2065" t="s">
        <v>35380</v>
      </c>
      <c r="B2065" t="s">
        <v>35381</v>
      </c>
      <c r="C2065" t="s">
        <v>34710</v>
      </c>
      <c r="D2065" s="3"/>
      <c r="J2065" t="s">
        <v>35382</v>
      </c>
      <c r="K2065" t="s">
        <v>35056</v>
      </c>
      <c r="L2065" t="s">
        <v>1263</v>
      </c>
      <c r="M2065">
        <v>-1</v>
      </c>
      <c r="P2065" s="2" t="s">
        <v>35383</v>
      </c>
      <c r="Q2065" t="s">
        <v>47</v>
      </c>
      <c r="S2065">
        <v>6.7347809672355652E-3</v>
      </c>
      <c r="T2065">
        <v>2.1325411125872051E-6</v>
      </c>
      <c r="U2065">
        <v>3.9319591451203451E-5</v>
      </c>
      <c r="V2065">
        <v>2.0136404782533651E-4</v>
      </c>
      <c r="W2065">
        <v>3.7799249403178692E-3</v>
      </c>
      <c r="X2065">
        <v>1.427059178240597E-4</v>
      </c>
      <c r="Y2065">
        <v>-0.3</v>
      </c>
      <c r="Z2065">
        <v>0.24199999999999999</v>
      </c>
      <c r="AA2065">
        <v>0.19</v>
      </c>
      <c r="AB2065">
        <v>0.56899999999999995</v>
      </c>
      <c r="AC2065">
        <v>0.1416</v>
      </c>
      <c r="AD2065" t="s">
        <v>48</v>
      </c>
      <c r="AE2065" t="s">
        <v>48</v>
      </c>
      <c r="AF2065" t="s">
        <v>48</v>
      </c>
    </row>
    <row r="2066" spans="1:32" hidden="1" outlineLevel="1" x14ac:dyDescent="0.2">
      <c r="A2066" t="s">
        <v>35384</v>
      </c>
      <c r="B2066" t="s">
        <v>35385</v>
      </c>
      <c r="C2066" t="s">
        <v>31498</v>
      </c>
      <c r="D2066" s="3"/>
      <c r="J2066" t="s">
        <v>35386</v>
      </c>
      <c r="K2066" t="s">
        <v>35061</v>
      </c>
      <c r="L2066" t="s">
        <v>1263</v>
      </c>
      <c r="M2066">
        <v>5</v>
      </c>
      <c r="P2066" s="2" t="s">
        <v>35387</v>
      </c>
      <c r="Q2066" t="s">
        <v>47</v>
      </c>
      <c r="S2066">
        <v>4.842495836783201E-4</v>
      </c>
      <c r="T2066">
        <v>2.0465818124648649E-6</v>
      </c>
      <c r="U2066">
        <v>1.8394166545476761E-5</v>
      </c>
      <c r="V2066">
        <v>4.2576757550705217E-5</v>
      </c>
      <c r="W2066">
        <v>2.4618051247671252E-4</v>
      </c>
      <c r="X2066">
        <v>1.3700483577849811E-5</v>
      </c>
      <c r="Y2066">
        <v>-0.30277777777777781</v>
      </c>
      <c r="Z2066">
        <v>7.9000000000000001E-2</v>
      </c>
      <c r="AA2066">
        <v>0.20399999999999999</v>
      </c>
      <c r="AB2066">
        <v>0.71699999999999997</v>
      </c>
      <c r="AC2066">
        <v>-0.64910000000000001</v>
      </c>
      <c r="AD2066" t="s">
        <v>48</v>
      </c>
      <c r="AE2066" t="s">
        <v>48</v>
      </c>
      <c r="AF2066" t="s">
        <v>48</v>
      </c>
    </row>
    <row r="2067" spans="1:32" hidden="1" outlineLevel="1" x14ac:dyDescent="0.2">
      <c r="A2067" t="s">
        <v>35388</v>
      </c>
      <c r="B2067" t="s">
        <v>35389</v>
      </c>
      <c r="C2067" t="s">
        <v>35390</v>
      </c>
      <c r="D2067" s="3"/>
      <c r="J2067" t="s">
        <v>35391</v>
      </c>
      <c r="K2067" t="s">
        <v>35068</v>
      </c>
      <c r="L2067" t="s">
        <v>1263</v>
      </c>
      <c r="M2067">
        <v>23</v>
      </c>
      <c r="P2067" s="2" t="s">
        <v>35392</v>
      </c>
      <c r="Q2067" t="s">
        <v>13108</v>
      </c>
      <c r="S2067">
        <v>3.579855198040605E-3</v>
      </c>
      <c r="T2067">
        <v>1.8175242075812999E-5</v>
      </c>
      <c r="U2067">
        <v>6.6819589119404554E-4</v>
      </c>
      <c r="V2067">
        <v>1.8286058912053699E-4</v>
      </c>
      <c r="W2067">
        <v>1.0031922720372679E-3</v>
      </c>
      <c r="X2067">
        <v>4.7860262566246092E-4</v>
      </c>
      <c r="Y2067">
        <v>0.180406746031746</v>
      </c>
      <c r="Z2067">
        <v>9.6000000000000002E-2</v>
      </c>
      <c r="AA2067">
        <v>9.9000000000000005E-2</v>
      </c>
      <c r="AB2067">
        <v>0.80500000000000005</v>
      </c>
      <c r="AC2067">
        <v>-0.45229999999999998</v>
      </c>
      <c r="AD2067" t="s">
        <v>48</v>
      </c>
      <c r="AE2067" t="s">
        <v>48</v>
      </c>
      <c r="AF2067" t="s">
        <v>48</v>
      </c>
    </row>
    <row r="2068" spans="1:32" hidden="1" outlineLevel="1" x14ac:dyDescent="0.2">
      <c r="A2068" t="s">
        <v>35393</v>
      </c>
      <c r="B2068" t="s">
        <v>35394</v>
      </c>
      <c r="C2068" t="s">
        <v>35395</v>
      </c>
      <c r="D2068" s="3"/>
      <c r="J2068" t="s">
        <v>35396</v>
      </c>
      <c r="K2068" t="s">
        <v>35068</v>
      </c>
      <c r="L2068" t="s">
        <v>1263</v>
      </c>
      <c r="M2068">
        <v>1</v>
      </c>
      <c r="P2068" s="2" t="s">
        <v>35397</v>
      </c>
      <c r="Q2068" t="s">
        <v>10060</v>
      </c>
      <c r="S2068">
        <v>1.530654029920697E-3</v>
      </c>
      <c r="T2068">
        <v>4.9176433094544336E-6</v>
      </c>
      <c r="U2068">
        <v>2.6705205527832732E-5</v>
      </c>
      <c r="V2068">
        <v>1.1540461127879099E-4</v>
      </c>
      <c r="W2068">
        <v>5.1550025818869472E-4</v>
      </c>
      <c r="X2068">
        <v>9.2815564130432904E-5</v>
      </c>
      <c r="Y2068">
        <v>2.4999999999999991E-2</v>
      </c>
      <c r="Z2068">
        <v>0</v>
      </c>
      <c r="AA2068">
        <v>0</v>
      </c>
      <c r="AB2068">
        <v>1</v>
      </c>
      <c r="AC2068">
        <v>0</v>
      </c>
      <c r="AD2068" t="s">
        <v>48</v>
      </c>
      <c r="AE2068" t="s">
        <v>48</v>
      </c>
      <c r="AF2068" t="s">
        <v>48</v>
      </c>
    </row>
    <row r="2069" spans="1:32" hidden="1" outlineLevel="1" x14ac:dyDescent="0.2">
      <c r="A2069" t="s">
        <v>35398</v>
      </c>
      <c r="B2069" t="s">
        <v>35399</v>
      </c>
      <c r="C2069" t="s">
        <v>30703</v>
      </c>
      <c r="D2069" s="3"/>
      <c r="J2069" t="s">
        <v>35400</v>
      </c>
      <c r="K2069" t="s">
        <v>35086</v>
      </c>
      <c r="L2069" t="s">
        <v>1263</v>
      </c>
      <c r="M2069">
        <v>3</v>
      </c>
      <c r="P2069" s="2" t="s">
        <v>35401</v>
      </c>
      <c r="Q2069" t="s">
        <v>47</v>
      </c>
      <c r="S2069">
        <v>2.7698877966031432E-4</v>
      </c>
      <c r="T2069">
        <v>3.364447366038803E-6</v>
      </c>
      <c r="U2069">
        <v>2.2490297851618379E-5</v>
      </c>
      <c r="V2069">
        <v>5.4163967433851212E-5</v>
      </c>
      <c r="W2069">
        <v>1.021552889142185E-4</v>
      </c>
      <c r="X2069">
        <v>4.283434827812016E-5</v>
      </c>
      <c r="Y2069">
        <v>0.625</v>
      </c>
      <c r="Z2069">
        <v>0.29799999999999999</v>
      </c>
      <c r="AA2069">
        <v>0</v>
      </c>
      <c r="AB2069">
        <v>0.70199999999999996</v>
      </c>
      <c r="AC2069">
        <v>0.62390000000000001</v>
      </c>
      <c r="AD2069" t="s">
        <v>48</v>
      </c>
      <c r="AE2069" t="s">
        <v>48</v>
      </c>
      <c r="AF2069" t="s">
        <v>48</v>
      </c>
    </row>
    <row r="2070" spans="1:32" hidden="1" outlineLevel="1" x14ac:dyDescent="0.2">
      <c r="A2070" t="s">
        <v>35402</v>
      </c>
      <c r="B2070" t="s">
        <v>35403</v>
      </c>
      <c r="C2070" t="s">
        <v>11547</v>
      </c>
      <c r="D2070" s="3"/>
      <c r="J2070" t="s">
        <v>35404</v>
      </c>
      <c r="K2070" t="s">
        <v>35093</v>
      </c>
      <c r="L2070" t="s">
        <v>1263</v>
      </c>
      <c r="M2070">
        <v>2</v>
      </c>
      <c r="P2070" s="2" t="s">
        <v>35405</v>
      </c>
      <c r="Q2070" t="s">
        <v>10132</v>
      </c>
      <c r="S2070">
        <v>7.5324829667806634E-3</v>
      </c>
      <c r="T2070">
        <v>9.7465954240760766E-6</v>
      </c>
      <c r="U2070">
        <v>1.0929482959909361E-4</v>
      </c>
      <c r="V2070">
        <v>1.772668329067528E-4</v>
      </c>
      <c r="W2070">
        <v>4.3000513687729844E-3</v>
      </c>
      <c r="X2070">
        <v>3.226105181965977E-4</v>
      </c>
      <c r="Y2070">
        <v>3.0555555555555551E-2</v>
      </c>
      <c r="Z2070">
        <v>0</v>
      </c>
      <c r="AA2070">
        <v>0.104</v>
      </c>
      <c r="AB2070">
        <v>0.89600000000000002</v>
      </c>
      <c r="AC2070">
        <v>-0.56100000000000005</v>
      </c>
      <c r="AD2070" t="s">
        <v>48</v>
      </c>
      <c r="AE2070" t="s">
        <v>48</v>
      </c>
      <c r="AF2070" t="s">
        <v>48</v>
      </c>
    </row>
    <row r="2071" spans="1:32" hidden="1" outlineLevel="1" x14ac:dyDescent="0.2">
      <c r="A2071" t="s">
        <v>35406</v>
      </c>
      <c r="B2071" t="s">
        <v>35407</v>
      </c>
      <c r="C2071" t="s">
        <v>31416</v>
      </c>
      <c r="D2071" s="3"/>
      <c r="J2071" t="s">
        <v>35408</v>
      </c>
      <c r="K2071" t="s">
        <v>35097</v>
      </c>
      <c r="L2071" t="s">
        <v>1263</v>
      </c>
      <c r="M2071">
        <v>-2</v>
      </c>
      <c r="P2071" s="2" t="s">
        <v>35409</v>
      </c>
      <c r="Q2071" t="s">
        <v>47</v>
      </c>
      <c r="S2071">
        <v>4.1629266343079507E-4</v>
      </c>
      <c r="T2071">
        <v>2.22669291360944E-6</v>
      </c>
      <c r="U2071">
        <v>1.8616365196066909E-5</v>
      </c>
      <c r="V2071">
        <v>7.354167610174045E-5</v>
      </c>
      <c r="W2071">
        <v>1.558834774186835E-4</v>
      </c>
      <c r="X2071">
        <v>3.250666122767143E-5</v>
      </c>
      <c r="Y2071">
        <v>0</v>
      </c>
      <c r="Z2071">
        <v>0</v>
      </c>
      <c r="AA2071">
        <v>0</v>
      </c>
      <c r="AB2071">
        <v>1</v>
      </c>
      <c r="AC2071">
        <v>0</v>
      </c>
      <c r="AD2071" t="s">
        <v>48</v>
      </c>
      <c r="AE2071" t="s">
        <v>48</v>
      </c>
      <c r="AF2071" t="s">
        <v>48</v>
      </c>
    </row>
    <row r="2072" spans="1:32" hidden="1" outlineLevel="1" x14ac:dyDescent="0.2">
      <c r="A2072" t="s">
        <v>35410</v>
      </c>
      <c r="B2072" t="s">
        <v>35411</v>
      </c>
      <c r="C2072" t="s">
        <v>31627</v>
      </c>
      <c r="D2072" s="3"/>
      <c r="J2072" t="s">
        <v>35412</v>
      </c>
      <c r="K2072" t="s">
        <v>35102</v>
      </c>
      <c r="L2072" t="s">
        <v>1263</v>
      </c>
      <c r="M2072">
        <v>2</v>
      </c>
      <c r="P2072" s="2" t="s">
        <v>35413</v>
      </c>
      <c r="Q2072" t="s">
        <v>47</v>
      </c>
      <c r="S2072">
        <v>5.8757741935551167E-3</v>
      </c>
      <c r="T2072">
        <v>4.4583289309230167E-6</v>
      </c>
      <c r="U2072">
        <v>8.5018495155964047E-5</v>
      </c>
      <c r="V2072">
        <v>1.504388201283291E-4</v>
      </c>
      <c r="W2072">
        <v>1.295097987167537E-3</v>
      </c>
      <c r="X2072">
        <v>7.5047981226816773E-4</v>
      </c>
      <c r="Y2072">
        <v>-0.02</v>
      </c>
      <c r="Z2072">
        <v>0.17100000000000001</v>
      </c>
      <c r="AA2072">
        <v>0.1</v>
      </c>
      <c r="AB2072">
        <v>0.72799999999999998</v>
      </c>
      <c r="AC2072">
        <v>0.55740000000000001</v>
      </c>
      <c r="AD2072" t="s">
        <v>48</v>
      </c>
      <c r="AE2072" t="s">
        <v>48</v>
      </c>
      <c r="AF2072" t="s">
        <v>48</v>
      </c>
    </row>
    <row r="2073" spans="1:32" hidden="1" outlineLevel="1" x14ac:dyDescent="0.2">
      <c r="A2073" t="s">
        <v>35414</v>
      </c>
      <c r="B2073" t="s">
        <v>30868</v>
      </c>
      <c r="C2073" t="s">
        <v>34163</v>
      </c>
      <c r="D2073" s="3"/>
      <c r="J2073" t="s">
        <v>35415</v>
      </c>
      <c r="K2073" t="s">
        <v>35118</v>
      </c>
      <c r="L2073" t="s">
        <v>1263</v>
      </c>
      <c r="M2073">
        <v>0</v>
      </c>
      <c r="P2073" s="2" t="s">
        <v>35416</v>
      </c>
      <c r="Q2073" t="s">
        <v>47</v>
      </c>
      <c r="S2073">
        <v>5.0202436977997422E-4</v>
      </c>
      <c r="T2073">
        <v>5.8523733059701044E-6</v>
      </c>
      <c r="U2073">
        <v>2.8818149075959809E-5</v>
      </c>
      <c r="V2073">
        <v>4.6249140723375597E-5</v>
      </c>
      <c r="W2073">
        <v>2.0565453451126811E-4</v>
      </c>
      <c r="X2073">
        <v>3.9232400013133877E-5</v>
      </c>
      <c r="Y2073">
        <v>0.28999999999999998</v>
      </c>
      <c r="Z2073">
        <v>8.1000000000000003E-2</v>
      </c>
      <c r="AA2073">
        <v>0</v>
      </c>
      <c r="AB2073">
        <v>0.91900000000000004</v>
      </c>
      <c r="AC2073">
        <v>0.44040000000000001</v>
      </c>
      <c r="AD2073" t="s">
        <v>48</v>
      </c>
      <c r="AE2073" t="s">
        <v>48</v>
      </c>
      <c r="AF2073" t="s">
        <v>48</v>
      </c>
    </row>
    <row r="2074" spans="1:32" hidden="1" outlineLevel="1" x14ac:dyDescent="0.2">
      <c r="A2074" t="s">
        <v>35417</v>
      </c>
      <c r="B2074" t="s">
        <v>35418</v>
      </c>
      <c r="C2074" t="s">
        <v>34163</v>
      </c>
      <c r="D2074" s="3"/>
      <c r="J2074" t="s">
        <v>35419</v>
      </c>
      <c r="K2074" t="s">
        <v>35122</v>
      </c>
      <c r="L2074" t="s">
        <v>1263</v>
      </c>
      <c r="M2074">
        <v>-9</v>
      </c>
      <c r="P2074" s="2" t="s">
        <v>35420</v>
      </c>
      <c r="Q2074" t="s">
        <v>47</v>
      </c>
      <c r="S2074">
        <v>1.1430879822000859E-3</v>
      </c>
      <c r="T2074">
        <v>3.669384796012309E-6</v>
      </c>
      <c r="U2074">
        <v>2.932453935500234E-5</v>
      </c>
      <c r="V2074">
        <v>6.7758228396996856E-5</v>
      </c>
      <c r="W2074">
        <v>2.7585474890656769E-4</v>
      </c>
      <c r="X2074">
        <v>1.8684149836190039E-4</v>
      </c>
      <c r="Y2074">
        <v>0.1</v>
      </c>
      <c r="Z2074">
        <v>0.17100000000000001</v>
      </c>
      <c r="AA2074">
        <v>0.16500000000000001</v>
      </c>
      <c r="AB2074">
        <v>0.66400000000000003</v>
      </c>
      <c r="AC2074">
        <v>-0.14249999999999999</v>
      </c>
      <c r="AD2074" t="s">
        <v>48</v>
      </c>
      <c r="AE2074" t="s">
        <v>48</v>
      </c>
      <c r="AF2074" t="s">
        <v>48</v>
      </c>
    </row>
    <row r="2075" spans="1:32" hidden="1" outlineLevel="1" x14ac:dyDescent="0.2">
      <c r="A2075" t="s">
        <v>35421</v>
      </c>
      <c r="B2075" t="s">
        <v>35422</v>
      </c>
      <c r="C2075" t="s">
        <v>34163</v>
      </c>
      <c r="D2075" s="3"/>
      <c r="J2075" t="s">
        <v>35423</v>
      </c>
      <c r="K2075" t="s">
        <v>35127</v>
      </c>
      <c r="L2075" t="s">
        <v>1263</v>
      </c>
      <c r="M2075">
        <v>-10</v>
      </c>
      <c r="P2075" s="2" t="s">
        <v>35424</v>
      </c>
      <c r="Q2075" t="s">
        <v>47</v>
      </c>
      <c r="S2075">
        <v>5.3081556688994169E-4</v>
      </c>
      <c r="T2075">
        <v>2.3011866687738798E-6</v>
      </c>
      <c r="U2075">
        <v>3.2698055292712518E-5</v>
      </c>
      <c r="V2075">
        <v>7.1908660174813122E-5</v>
      </c>
      <c r="W2075">
        <v>2.169679355574772E-4</v>
      </c>
      <c r="X2075">
        <v>2.2176092898007479E-5</v>
      </c>
      <c r="Y2075">
        <v>0</v>
      </c>
      <c r="Z2075">
        <v>0</v>
      </c>
      <c r="AA2075">
        <v>0.161</v>
      </c>
      <c r="AB2075">
        <v>0.83899999999999997</v>
      </c>
      <c r="AC2075">
        <v>-0.27550000000000002</v>
      </c>
      <c r="AD2075" t="s">
        <v>48</v>
      </c>
      <c r="AE2075" t="s">
        <v>48</v>
      </c>
      <c r="AF2075" t="s">
        <v>48</v>
      </c>
    </row>
    <row r="2076" spans="1:32" hidden="1" outlineLevel="1" x14ac:dyDescent="0.2">
      <c r="A2076" t="s">
        <v>35425</v>
      </c>
      <c r="B2076" t="s">
        <v>35123</v>
      </c>
      <c r="C2076" t="s">
        <v>34163</v>
      </c>
      <c r="D2076" s="3"/>
      <c r="J2076" t="s">
        <v>35426</v>
      </c>
      <c r="K2076" t="s">
        <v>35131</v>
      </c>
      <c r="L2076" t="s">
        <v>1263</v>
      </c>
      <c r="M2076">
        <v>0</v>
      </c>
      <c r="P2076" s="2" t="s">
        <v>35427</v>
      </c>
      <c r="Q2076" t="s">
        <v>47</v>
      </c>
      <c r="S2076">
        <v>2.4857683456502849E-4</v>
      </c>
      <c r="T2076">
        <v>2.681063961063046E-6</v>
      </c>
      <c r="U2076">
        <v>1.6188461813726459E-5</v>
      </c>
      <c r="V2076">
        <v>4.5621243771165609E-5</v>
      </c>
      <c r="W2076">
        <v>1.193658099509776E-4</v>
      </c>
      <c r="X2076">
        <v>1.723760578897782E-5</v>
      </c>
      <c r="Y2076">
        <v>0.2</v>
      </c>
      <c r="Z2076">
        <v>5.8999999999999997E-2</v>
      </c>
      <c r="AA2076">
        <v>0</v>
      </c>
      <c r="AB2076">
        <v>0.94099999999999995</v>
      </c>
      <c r="AC2076">
        <v>0.33839999999999998</v>
      </c>
      <c r="AD2076" t="s">
        <v>48</v>
      </c>
      <c r="AE2076" t="s">
        <v>48</v>
      </c>
      <c r="AF2076" t="s">
        <v>48</v>
      </c>
    </row>
    <row r="2077" spans="1:32" hidden="1" outlineLevel="1" x14ac:dyDescent="0.2">
      <c r="A2077" t="s">
        <v>35428</v>
      </c>
      <c r="B2077" t="s">
        <v>35429</v>
      </c>
      <c r="C2077" t="s">
        <v>34776</v>
      </c>
      <c r="D2077" s="3"/>
      <c r="J2077" t="s">
        <v>35430</v>
      </c>
      <c r="K2077" t="s">
        <v>35136</v>
      </c>
      <c r="L2077" t="s">
        <v>1263</v>
      </c>
      <c r="M2077">
        <v>-6</v>
      </c>
      <c r="P2077" s="2" t="s">
        <v>35431</v>
      </c>
      <c r="Q2077" t="s">
        <v>47</v>
      </c>
      <c r="S2077">
        <v>1.537330797873437E-3</v>
      </c>
      <c r="T2077">
        <v>1.1825814908661411E-5</v>
      </c>
      <c r="U2077">
        <v>7.1512309659738094E-5</v>
      </c>
      <c r="V2077">
        <v>2.2741276188753551E-4</v>
      </c>
      <c r="W2077">
        <v>3.3086072653532028E-4</v>
      </c>
      <c r="X2077">
        <v>2.8096616733819252E-4</v>
      </c>
      <c r="Y2077">
        <v>8.9141414141414146E-2</v>
      </c>
      <c r="Z2077">
        <v>0.122</v>
      </c>
      <c r="AA2077">
        <v>0.14799999999999999</v>
      </c>
      <c r="AB2077">
        <v>0.73</v>
      </c>
      <c r="AC2077">
        <v>-0.47189999999999999</v>
      </c>
      <c r="AD2077" t="s">
        <v>48</v>
      </c>
      <c r="AE2077" t="s">
        <v>48</v>
      </c>
      <c r="AF2077" t="s">
        <v>48</v>
      </c>
    </row>
    <row r="2078" spans="1:32" hidden="1" outlineLevel="1" x14ac:dyDescent="0.2">
      <c r="A2078" t="s">
        <v>35432</v>
      </c>
      <c r="B2078" t="s">
        <v>35433</v>
      </c>
      <c r="C2078" t="s">
        <v>34834</v>
      </c>
      <c r="D2078" s="3"/>
      <c r="J2078" t="s">
        <v>35434</v>
      </c>
      <c r="K2078" t="s">
        <v>35152</v>
      </c>
      <c r="L2078" t="s">
        <v>1263</v>
      </c>
      <c r="M2078">
        <v>7</v>
      </c>
      <c r="P2078" s="2" t="s">
        <v>35435</v>
      </c>
      <c r="Q2078" t="s">
        <v>47</v>
      </c>
      <c r="S2078">
        <v>3.1040978501550848E-4</v>
      </c>
      <c r="T2078">
        <v>2.3448867523256918E-6</v>
      </c>
      <c r="U2078">
        <v>2.0369028788991269E-5</v>
      </c>
      <c r="V2078">
        <v>4.3811051000375301E-5</v>
      </c>
      <c r="W2078">
        <v>1.519341894891113E-4</v>
      </c>
      <c r="X2078">
        <v>1.893531225505285E-5</v>
      </c>
      <c r="Y2078">
        <v>0.5</v>
      </c>
      <c r="Z2078">
        <v>0.23699999999999999</v>
      </c>
      <c r="AA2078">
        <v>0</v>
      </c>
      <c r="AB2078">
        <v>0.76300000000000001</v>
      </c>
      <c r="AC2078">
        <v>0.8397</v>
      </c>
      <c r="AD2078" t="s">
        <v>48</v>
      </c>
      <c r="AE2078" t="s">
        <v>48</v>
      </c>
      <c r="AF2078" t="s">
        <v>48</v>
      </c>
    </row>
    <row r="2079" spans="1:32" hidden="1" outlineLevel="1" x14ac:dyDescent="0.2">
      <c r="A2079" t="s">
        <v>35436</v>
      </c>
      <c r="B2079" t="s">
        <v>35437</v>
      </c>
      <c r="C2079" t="s">
        <v>34834</v>
      </c>
      <c r="D2079" s="3"/>
      <c r="J2079" t="s">
        <v>35438</v>
      </c>
      <c r="K2079" t="s">
        <v>35156</v>
      </c>
      <c r="L2079" t="s">
        <v>1263</v>
      </c>
      <c r="M2079">
        <v>3</v>
      </c>
      <c r="P2079" s="2" t="s">
        <v>35439</v>
      </c>
      <c r="Q2079" t="s">
        <v>47</v>
      </c>
      <c r="S2079">
        <v>6.7725841654464602E-4</v>
      </c>
      <c r="T2079">
        <v>1.816652115849138E-6</v>
      </c>
      <c r="U2079">
        <v>2.1692163500119929E-5</v>
      </c>
      <c r="V2079">
        <v>8.0533034633845091E-5</v>
      </c>
      <c r="W2079">
        <v>2.7742725796997553E-4</v>
      </c>
      <c r="X2079">
        <v>1.8488712157704871E-5</v>
      </c>
      <c r="Y2079">
        <v>-4.9999999999999989E-2</v>
      </c>
      <c r="Z2079">
        <v>0.153</v>
      </c>
      <c r="AA2079">
        <v>0.36799999999999999</v>
      </c>
      <c r="AB2079">
        <v>0.47899999999999998</v>
      </c>
      <c r="AC2079">
        <v>-0.50060000000000004</v>
      </c>
      <c r="AD2079" t="s">
        <v>48</v>
      </c>
      <c r="AE2079" t="s">
        <v>48</v>
      </c>
      <c r="AF2079" t="s">
        <v>48</v>
      </c>
    </row>
    <row r="2080" spans="1:32" hidden="1" outlineLevel="1" x14ac:dyDescent="0.2">
      <c r="A2080" t="s">
        <v>35440</v>
      </c>
      <c r="B2080" t="s">
        <v>33726</v>
      </c>
      <c r="C2080" t="s">
        <v>33477</v>
      </c>
      <c r="D2080" s="3"/>
      <c r="J2080" t="s">
        <v>35441</v>
      </c>
      <c r="K2080" t="s">
        <v>35172</v>
      </c>
      <c r="L2080" t="s">
        <v>1263</v>
      </c>
      <c r="M2080">
        <v>3</v>
      </c>
      <c r="P2080" s="2" t="s">
        <v>35442</v>
      </c>
      <c r="Q2080" t="s">
        <v>47</v>
      </c>
      <c r="S2080">
        <v>2.284802263602614E-3</v>
      </c>
      <c r="T2080">
        <v>3.6403715057531372E-5</v>
      </c>
      <c r="U2080">
        <v>1.652920909691602E-4</v>
      </c>
      <c r="V2080">
        <v>5.4752884898334742E-4</v>
      </c>
      <c r="W2080">
        <v>6.540489848703146E-4</v>
      </c>
      <c r="X2080">
        <v>2.5963879306800658E-4</v>
      </c>
      <c r="Y2080">
        <v>-6.6666666666666652E-2</v>
      </c>
      <c r="Z2080">
        <v>0.16400000000000001</v>
      </c>
      <c r="AA2080">
        <v>8.4000000000000005E-2</v>
      </c>
      <c r="AB2080">
        <v>0.753</v>
      </c>
      <c r="AC2080">
        <v>0.58919999999999995</v>
      </c>
      <c r="AD2080" t="s">
        <v>48</v>
      </c>
      <c r="AE2080" t="s">
        <v>48</v>
      </c>
      <c r="AF2080" t="s">
        <v>48</v>
      </c>
    </row>
    <row r="2081" spans="1:32" hidden="1" outlineLevel="1" x14ac:dyDescent="0.2">
      <c r="A2081" t="s">
        <v>35443</v>
      </c>
      <c r="B2081" t="s">
        <v>35444</v>
      </c>
      <c r="C2081" t="s">
        <v>35222</v>
      </c>
      <c r="D2081" s="3"/>
      <c r="J2081" t="s">
        <v>35445</v>
      </c>
      <c r="K2081" t="s">
        <v>35176</v>
      </c>
      <c r="L2081" t="s">
        <v>1263</v>
      </c>
      <c r="M2081">
        <v>225</v>
      </c>
      <c r="P2081" s="2" t="s">
        <v>35446</v>
      </c>
      <c r="Q2081" t="s">
        <v>47</v>
      </c>
      <c r="S2081">
        <v>4.6889398247003562E-2</v>
      </c>
      <c r="T2081">
        <v>2.3712565962341611E-5</v>
      </c>
      <c r="U2081">
        <v>6.18883001152426E-4</v>
      </c>
      <c r="V2081">
        <v>3.4889165544882422E-4</v>
      </c>
      <c r="W2081">
        <v>1.2754209339618679E-2</v>
      </c>
      <c r="X2081">
        <v>6.5377629362046719E-3</v>
      </c>
      <c r="Y2081">
        <v>0.1111111111111111</v>
      </c>
      <c r="Z2081">
        <v>9.7000000000000003E-2</v>
      </c>
      <c r="AA2081">
        <v>0.13600000000000001</v>
      </c>
      <c r="AB2081">
        <v>0.76600000000000001</v>
      </c>
      <c r="AC2081">
        <v>-0.45879999999999999</v>
      </c>
      <c r="AD2081" t="s">
        <v>48</v>
      </c>
      <c r="AE2081" t="s">
        <v>48</v>
      </c>
      <c r="AF2081" t="s">
        <v>48</v>
      </c>
    </row>
    <row r="2082" spans="1:32" hidden="1" outlineLevel="1" x14ac:dyDescent="0.2">
      <c r="A2082" t="s">
        <v>35447</v>
      </c>
      <c r="B2082" t="s">
        <v>35448</v>
      </c>
      <c r="C2082" t="s">
        <v>35245</v>
      </c>
      <c r="D2082" s="3"/>
      <c r="J2082" t="s">
        <v>35449</v>
      </c>
      <c r="K2082" t="s">
        <v>35176</v>
      </c>
      <c r="L2082" t="s">
        <v>1263</v>
      </c>
      <c r="M2082">
        <v>7</v>
      </c>
      <c r="P2082" s="2" t="s">
        <v>35450</v>
      </c>
      <c r="Q2082" t="s">
        <v>47</v>
      </c>
      <c r="S2082">
        <v>4.4175856746733189E-3</v>
      </c>
      <c r="T2082">
        <v>6.5361973611288704E-6</v>
      </c>
      <c r="U2082">
        <v>6.4488929638173431E-5</v>
      </c>
      <c r="V2082">
        <v>1.8269728752784431E-4</v>
      </c>
      <c r="W2082">
        <v>5.3390499670058489E-4</v>
      </c>
      <c r="X2082">
        <v>1.709799282252789E-3</v>
      </c>
      <c r="Y2082">
        <v>0</v>
      </c>
      <c r="Z2082">
        <v>0.05</v>
      </c>
      <c r="AA2082">
        <v>0.13200000000000001</v>
      </c>
      <c r="AB2082">
        <v>0.81799999999999995</v>
      </c>
      <c r="AC2082">
        <v>-0.5615</v>
      </c>
      <c r="AD2082" t="s">
        <v>48</v>
      </c>
      <c r="AE2082" t="s">
        <v>48</v>
      </c>
      <c r="AF2082" t="s">
        <v>48</v>
      </c>
    </row>
    <row r="2083" spans="1:32" hidden="1" outlineLevel="1" x14ac:dyDescent="0.2">
      <c r="A2083" t="s">
        <v>35451</v>
      </c>
      <c r="B2083" t="s">
        <v>35452</v>
      </c>
      <c r="C2083" t="s">
        <v>35453</v>
      </c>
      <c r="D2083" s="3"/>
      <c r="J2083" t="s">
        <v>35454</v>
      </c>
      <c r="K2083" t="s">
        <v>35176</v>
      </c>
      <c r="L2083" t="s">
        <v>1263</v>
      </c>
      <c r="M2083">
        <v>68</v>
      </c>
      <c r="P2083" s="2" t="s">
        <v>35455</v>
      </c>
      <c r="Q2083" t="s">
        <v>47</v>
      </c>
      <c r="S2083">
        <v>0.94421923160552979</v>
      </c>
      <c r="T2083">
        <v>2.5296889361925418E-4</v>
      </c>
      <c r="U2083">
        <v>0.83718758821487427</v>
      </c>
      <c r="V2083">
        <v>4.1521801613271236E-3</v>
      </c>
      <c r="W2083">
        <v>0.35784080624580378</v>
      </c>
      <c r="X2083">
        <v>4.2274664156138897E-3</v>
      </c>
      <c r="Y2083">
        <v>8.2142857142857142E-2</v>
      </c>
      <c r="Z2083">
        <v>5.7000000000000002E-2</v>
      </c>
      <c r="AA2083">
        <v>0.23899999999999999</v>
      </c>
      <c r="AB2083">
        <v>0.70399999999999996</v>
      </c>
      <c r="AC2083">
        <v>-0.86109999999999998</v>
      </c>
      <c r="AD2083" t="s">
        <v>48</v>
      </c>
      <c r="AE2083" t="s">
        <v>48</v>
      </c>
      <c r="AF2083" t="s">
        <v>48</v>
      </c>
    </row>
    <row r="2084" spans="1:32" hidden="1" outlineLevel="1" x14ac:dyDescent="0.2">
      <c r="A2084" t="s">
        <v>35456</v>
      </c>
      <c r="B2084" t="s">
        <v>35457</v>
      </c>
      <c r="C2084" t="s">
        <v>16444</v>
      </c>
      <c r="D2084" s="3"/>
      <c r="J2084" t="s">
        <v>35458</v>
      </c>
      <c r="K2084" t="s">
        <v>35183</v>
      </c>
      <c r="L2084" t="s">
        <v>1263</v>
      </c>
      <c r="M2084">
        <v>68</v>
      </c>
      <c r="P2084" s="2" t="s">
        <v>35459</v>
      </c>
      <c r="Q2084" t="s">
        <v>10104</v>
      </c>
      <c r="S2084">
        <v>7.2731887921690941E-3</v>
      </c>
      <c r="T2084">
        <v>1.429933854524279E-5</v>
      </c>
      <c r="U2084">
        <v>2.0792908617295319E-4</v>
      </c>
      <c r="V2084">
        <v>1.977757056010887E-4</v>
      </c>
      <c r="W2084">
        <v>2.1309319417923689E-3</v>
      </c>
      <c r="X2084">
        <v>7.5658928835764527E-4</v>
      </c>
      <c r="Y2084">
        <v>-2.4853801169590732E-3</v>
      </c>
      <c r="Z2084">
        <v>6.5000000000000002E-2</v>
      </c>
      <c r="AA2084">
        <v>9.1999999999999998E-2</v>
      </c>
      <c r="AB2084">
        <v>0.84299999999999997</v>
      </c>
      <c r="AC2084">
        <v>-0.78649999999999998</v>
      </c>
      <c r="AD2084" t="s">
        <v>48</v>
      </c>
      <c r="AE2084" t="s">
        <v>48</v>
      </c>
      <c r="AF2084" t="s">
        <v>48</v>
      </c>
    </row>
    <row r="2085" spans="1:32" hidden="1" outlineLevel="1" x14ac:dyDescent="0.2">
      <c r="A2085" t="s">
        <v>35460</v>
      </c>
      <c r="B2085" t="s">
        <v>35461</v>
      </c>
      <c r="C2085" t="s">
        <v>34369</v>
      </c>
      <c r="D2085" s="3"/>
      <c r="J2085" t="s">
        <v>35462</v>
      </c>
      <c r="K2085" t="s">
        <v>35201</v>
      </c>
      <c r="L2085" t="s">
        <v>1263</v>
      </c>
      <c r="M2085">
        <v>43</v>
      </c>
      <c r="P2085" s="2" t="s">
        <v>35463</v>
      </c>
      <c r="Q2085" t="s">
        <v>47</v>
      </c>
      <c r="S2085">
        <v>3.743485314771533E-3</v>
      </c>
      <c r="T2085">
        <v>4.2156270865234546E-6</v>
      </c>
      <c r="U2085">
        <v>1.1344967060722409E-4</v>
      </c>
      <c r="V2085">
        <v>1.103167596738786E-4</v>
      </c>
      <c r="W2085">
        <v>8.6240022210404277E-4</v>
      </c>
      <c r="X2085">
        <v>4.4299985165707772E-4</v>
      </c>
      <c r="Y2085">
        <v>-0.1818181818181818</v>
      </c>
      <c r="Z2085">
        <v>0</v>
      </c>
      <c r="AA2085">
        <v>0.39500000000000002</v>
      </c>
      <c r="AB2085">
        <v>0.60499999999999998</v>
      </c>
      <c r="AC2085">
        <v>-0.81730000000000003</v>
      </c>
      <c r="AD2085" t="s">
        <v>48</v>
      </c>
      <c r="AE2085" t="s">
        <v>48</v>
      </c>
      <c r="AF2085" t="s">
        <v>48</v>
      </c>
    </row>
    <row r="2086" spans="1:32" hidden="1" outlineLevel="1" x14ac:dyDescent="0.2">
      <c r="A2086" t="s">
        <v>35464</v>
      </c>
      <c r="B2086" t="s">
        <v>35465</v>
      </c>
      <c r="C2086" t="s">
        <v>34381</v>
      </c>
      <c r="D2086" s="3"/>
      <c r="J2086" t="s">
        <v>35466</v>
      </c>
      <c r="K2086" t="s">
        <v>35201</v>
      </c>
      <c r="L2086" t="s">
        <v>1263</v>
      </c>
      <c r="M2086">
        <v>4</v>
      </c>
      <c r="P2086" s="2" t="s">
        <v>35467</v>
      </c>
      <c r="Q2086" t="s">
        <v>47</v>
      </c>
      <c r="S2086">
        <v>4.4902216177433729E-4</v>
      </c>
      <c r="T2086">
        <v>2.4210939955082722E-6</v>
      </c>
      <c r="U2086">
        <v>2.6495999918552119E-5</v>
      </c>
      <c r="V2086">
        <v>5.2088038501096889E-5</v>
      </c>
      <c r="W2086">
        <v>1.86801960808225E-4</v>
      </c>
      <c r="X2086">
        <v>3.3967498893616721E-5</v>
      </c>
      <c r="Y2086">
        <v>0.28166666666666668</v>
      </c>
      <c r="Z2086">
        <v>0.11899999999999999</v>
      </c>
      <c r="AA2086">
        <v>0.108</v>
      </c>
      <c r="AB2086">
        <v>0.77400000000000002</v>
      </c>
      <c r="AC2086">
        <v>-0.1007</v>
      </c>
      <c r="AD2086" t="s">
        <v>48</v>
      </c>
      <c r="AE2086" t="s">
        <v>48</v>
      </c>
      <c r="AF2086" t="s">
        <v>48</v>
      </c>
    </row>
    <row r="2087" spans="1:32" hidden="1" outlineLevel="1" x14ac:dyDescent="0.2">
      <c r="A2087" t="s">
        <v>35468</v>
      </c>
      <c r="B2087" t="s">
        <v>35469</v>
      </c>
      <c r="C2087" t="s">
        <v>34418</v>
      </c>
      <c r="D2087" s="3"/>
      <c r="J2087" t="s">
        <v>35470</v>
      </c>
      <c r="K2087" t="s">
        <v>35216</v>
      </c>
      <c r="L2087" t="s">
        <v>1263</v>
      </c>
      <c r="M2087">
        <v>94</v>
      </c>
      <c r="P2087" s="2" t="s">
        <v>35471</v>
      </c>
      <c r="Q2087" t="s">
        <v>47</v>
      </c>
      <c r="S2087">
        <v>9.8353088833391666E-4</v>
      </c>
      <c r="T2087">
        <v>2.1951734652247978E-6</v>
      </c>
      <c r="U2087">
        <v>3.6174966226099059E-5</v>
      </c>
      <c r="V2087">
        <v>1.4792081492487341E-4</v>
      </c>
      <c r="W2087">
        <v>3.0703036463819439E-4</v>
      </c>
      <c r="X2087">
        <v>5.9313319070497528E-5</v>
      </c>
      <c r="Y2087">
        <v>-0.13</v>
      </c>
      <c r="Z2087">
        <v>7.5999999999999998E-2</v>
      </c>
      <c r="AA2087">
        <v>9.7000000000000003E-2</v>
      </c>
      <c r="AB2087">
        <v>0.82799999999999996</v>
      </c>
      <c r="AC2087">
        <v>-0.15310000000000001</v>
      </c>
      <c r="AD2087" t="s">
        <v>48</v>
      </c>
      <c r="AE2087" t="s">
        <v>48</v>
      </c>
      <c r="AF2087" t="s">
        <v>48</v>
      </c>
    </row>
    <row r="2088" spans="1:32" hidden="1" outlineLevel="1" x14ac:dyDescent="0.2">
      <c r="A2088" t="s">
        <v>35472</v>
      </c>
      <c r="B2088" t="s">
        <v>35473</v>
      </c>
      <c r="C2088" t="s">
        <v>34381</v>
      </c>
      <c r="D2088" s="3"/>
      <c r="J2088" t="s">
        <v>35474</v>
      </c>
      <c r="K2088" t="s">
        <v>35216</v>
      </c>
      <c r="L2088" t="s">
        <v>1263</v>
      </c>
      <c r="M2088">
        <v>-4</v>
      </c>
      <c r="P2088" s="2" t="s">
        <v>35475</v>
      </c>
      <c r="Q2088" t="s">
        <v>47</v>
      </c>
      <c r="S2088">
        <v>5.3737964481115341E-3</v>
      </c>
      <c r="T2088">
        <v>1.152519962488441E-5</v>
      </c>
      <c r="U2088">
        <v>1.5824643196538091E-4</v>
      </c>
      <c r="V2088">
        <v>1.211354247061536E-4</v>
      </c>
      <c r="W2088">
        <v>2.2013131529092789E-3</v>
      </c>
      <c r="X2088">
        <v>4.1941594099625951E-4</v>
      </c>
      <c r="Y2088">
        <v>-8.4999999999999992E-2</v>
      </c>
      <c r="Z2088">
        <v>2.5000000000000001E-2</v>
      </c>
      <c r="AA2088">
        <v>0.17499999999999999</v>
      </c>
      <c r="AB2088">
        <v>0.8</v>
      </c>
      <c r="AC2088">
        <v>-0.83089999999999997</v>
      </c>
      <c r="AD2088" t="s">
        <v>48</v>
      </c>
      <c r="AE2088" t="s">
        <v>48</v>
      </c>
      <c r="AF2088" t="s">
        <v>48</v>
      </c>
    </row>
    <row r="2089" spans="1:32" hidden="1" outlineLevel="1" x14ac:dyDescent="0.2">
      <c r="A2089" t="s">
        <v>35476</v>
      </c>
      <c r="B2089" t="s">
        <v>35477</v>
      </c>
      <c r="C2089" t="s">
        <v>34597</v>
      </c>
      <c r="D2089" s="3"/>
      <c r="J2089" t="s">
        <v>35478</v>
      </c>
      <c r="K2089" t="s">
        <v>35225</v>
      </c>
      <c r="L2089" t="s">
        <v>1263</v>
      </c>
      <c r="M2089">
        <v>1</v>
      </c>
      <c r="P2089" s="2" t="s">
        <v>35479</v>
      </c>
      <c r="Q2089" t="s">
        <v>47</v>
      </c>
      <c r="S2089">
        <v>0.7891700267791748</v>
      </c>
      <c r="T2089">
        <v>2.0053575281053779E-4</v>
      </c>
      <c r="U2089">
        <v>0.25362798571586609</v>
      </c>
      <c r="V2089">
        <v>8.9359823614358902E-3</v>
      </c>
      <c r="W2089">
        <v>0.57319408655166626</v>
      </c>
      <c r="X2089">
        <v>1.825138460844755E-3</v>
      </c>
      <c r="Y2089">
        <v>-7.7777777777777793E-2</v>
      </c>
      <c r="Z2089">
        <v>0.26500000000000001</v>
      </c>
      <c r="AA2089">
        <v>7.1999999999999995E-2</v>
      </c>
      <c r="AB2089">
        <v>0.66300000000000003</v>
      </c>
      <c r="AC2089">
        <v>0.74239999999999995</v>
      </c>
      <c r="AD2089" t="s">
        <v>48</v>
      </c>
      <c r="AE2089" t="s">
        <v>48</v>
      </c>
      <c r="AF2089" t="s">
        <v>48</v>
      </c>
    </row>
    <row r="2090" spans="1:32" hidden="1" outlineLevel="1" x14ac:dyDescent="0.2">
      <c r="A2090" t="s">
        <v>35480</v>
      </c>
      <c r="B2090" t="s">
        <v>35481</v>
      </c>
      <c r="C2090" t="s">
        <v>35482</v>
      </c>
      <c r="D2090" s="3"/>
      <c r="J2090" t="s">
        <v>35483</v>
      </c>
      <c r="K2090" t="s">
        <v>35230</v>
      </c>
      <c r="L2090" t="s">
        <v>1263</v>
      </c>
      <c r="M2090">
        <v>10</v>
      </c>
      <c r="P2090" s="2" t="s">
        <v>35484</v>
      </c>
      <c r="Q2090" t="s">
        <v>47</v>
      </c>
      <c r="S2090">
        <v>2.7013745158910751E-2</v>
      </c>
      <c r="T2090">
        <v>8.3772785728797317E-5</v>
      </c>
      <c r="U2090">
        <v>3.439364954829216E-4</v>
      </c>
      <c r="V2090">
        <v>3.201863961294293E-3</v>
      </c>
      <c r="W2090">
        <v>1.8517413409426811E-3</v>
      </c>
      <c r="X2090">
        <v>8.8484045118093491E-3</v>
      </c>
      <c r="Y2090">
        <v>0.26428571428571429</v>
      </c>
      <c r="Z2090">
        <v>0.156</v>
      </c>
      <c r="AA2090">
        <v>0</v>
      </c>
      <c r="AB2090">
        <v>0.84399999999999997</v>
      </c>
      <c r="AC2090">
        <v>0.83499999999999996</v>
      </c>
      <c r="AD2090" t="s">
        <v>48</v>
      </c>
      <c r="AE2090" t="s">
        <v>48</v>
      </c>
      <c r="AF2090" t="s">
        <v>48</v>
      </c>
    </row>
    <row r="2091" spans="1:32" hidden="1" outlineLevel="1" x14ac:dyDescent="0.2">
      <c r="A2091" t="s">
        <v>35485</v>
      </c>
      <c r="B2091" t="s">
        <v>35486</v>
      </c>
      <c r="C2091" t="s">
        <v>34475</v>
      </c>
      <c r="D2091" s="3"/>
      <c r="J2091" t="s">
        <v>35487</v>
      </c>
      <c r="K2091" t="s">
        <v>35239</v>
      </c>
      <c r="L2091" t="s">
        <v>1263</v>
      </c>
      <c r="M2091">
        <v>4</v>
      </c>
      <c r="P2091" s="2" t="s">
        <v>35488</v>
      </c>
      <c r="Q2091" t="s">
        <v>47</v>
      </c>
      <c r="S2091">
        <v>2.6186984032392502E-3</v>
      </c>
      <c r="T2091">
        <v>1.9840157619910311E-5</v>
      </c>
      <c r="U2091">
        <v>8.9802902948576957E-5</v>
      </c>
      <c r="V2091">
        <v>2.2127541888039559E-4</v>
      </c>
      <c r="W2091">
        <v>3.481241874396801E-4</v>
      </c>
      <c r="X2091">
        <v>1.65033433586359E-3</v>
      </c>
      <c r="Y2091">
        <v>0.18484848484848479</v>
      </c>
      <c r="Z2091">
        <v>0.109</v>
      </c>
      <c r="AA2091">
        <v>0.17599999999999999</v>
      </c>
      <c r="AB2091">
        <v>0.71499999999999997</v>
      </c>
      <c r="AC2091">
        <v>-0.92269999999999996</v>
      </c>
      <c r="AD2091" t="s">
        <v>48</v>
      </c>
      <c r="AE2091" t="s">
        <v>48</v>
      </c>
      <c r="AF2091" t="s">
        <v>48</v>
      </c>
    </row>
    <row r="2092" spans="1:32" hidden="1" outlineLevel="1" x14ac:dyDescent="0.2">
      <c r="A2092" t="s">
        <v>35489</v>
      </c>
      <c r="B2092" t="s">
        <v>35490</v>
      </c>
      <c r="C2092" t="s">
        <v>34896</v>
      </c>
      <c r="D2092" s="3"/>
      <c r="J2092" t="s">
        <v>35491</v>
      </c>
      <c r="K2092" t="s">
        <v>35243</v>
      </c>
      <c r="L2092" t="s">
        <v>1263</v>
      </c>
      <c r="M2092">
        <v>2</v>
      </c>
      <c r="P2092" s="2" t="s">
        <v>35492</v>
      </c>
      <c r="Q2092" t="s">
        <v>47</v>
      </c>
      <c r="S2092">
        <v>2.110733650624752E-2</v>
      </c>
      <c r="T2092">
        <v>1.2021576367260419E-5</v>
      </c>
      <c r="U2092">
        <v>9.4047099992167205E-5</v>
      </c>
      <c r="V2092">
        <v>6.9241266464814544E-4</v>
      </c>
      <c r="W2092">
        <v>1.560199074447155E-3</v>
      </c>
      <c r="X2092">
        <v>1.343089528381824E-2</v>
      </c>
      <c r="Y2092">
        <v>0.125</v>
      </c>
      <c r="Z2092">
        <v>7.3999999999999996E-2</v>
      </c>
      <c r="AA2092">
        <v>0.158</v>
      </c>
      <c r="AB2092">
        <v>0.76800000000000002</v>
      </c>
      <c r="AC2092">
        <v>-0.43330000000000002</v>
      </c>
      <c r="AD2092" t="s">
        <v>48</v>
      </c>
      <c r="AE2092" t="s">
        <v>48</v>
      </c>
      <c r="AF2092" t="s">
        <v>48</v>
      </c>
    </row>
    <row r="2093" spans="1:32" hidden="1" outlineLevel="1" x14ac:dyDescent="0.2">
      <c r="A2093" t="s">
        <v>35493</v>
      </c>
      <c r="B2093" t="s">
        <v>35494</v>
      </c>
      <c r="C2093" t="s">
        <v>35495</v>
      </c>
      <c r="D2093" s="3"/>
      <c r="J2093" t="s">
        <v>35496</v>
      </c>
      <c r="K2093" t="s">
        <v>35252</v>
      </c>
      <c r="L2093" t="s">
        <v>1263</v>
      </c>
      <c r="M2093">
        <v>65</v>
      </c>
      <c r="P2093" s="2" t="s">
        <v>35497</v>
      </c>
      <c r="Q2093" t="s">
        <v>10060</v>
      </c>
      <c r="Y2093" t="s">
        <v>48</v>
      </c>
      <c r="Z2093" t="s">
        <v>48</v>
      </c>
      <c r="AA2093" t="s">
        <v>48</v>
      </c>
      <c r="AB2093" t="s">
        <v>48</v>
      </c>
      <c r="AC2093" t="s">
        <v>48</v>
      </c>
      <c r="AD2093" t="s">
        <v>48</v>
      </c>
      <c r="AE2093" t="s">
        <v>48</v>
      </c>
      <c r="AF2093" t="s">
        <v>48</v>
      </c>
    </row>
    <row r="2094" spans="1:32" hidden="1" outlineLevel="1" x14ac:dyDescent="0.2">
      <c r="A2094" t="s">
        <v>35498</v>
      </c>
      <c r="B2094" t="s">
        <v>35499</v>
      </c>
      <c r="C2094" t="s">
        <v>17531</v>
      </c>
      <c r="D2094" s="3"/>
      <c r="J2094" t="s">
        <v>35500</v>
      </c>
      <c r="K2094" t="s">
        <v>35252</v>
      </c>
      <c r="L2094" t="s">
        <v>1263</v>
      </c>
      <c r="M2094">
        <v>35</v>
      </c>
      <c r="P2094" s="2" t="s">
        <v>35501</v>
      </c>
      <c r="Q2094" t="s">
        <v>47</v>
      </c>
      <c r="S2094">
        <v>9.829438291490078E-3</v>
      </c>
      <c r="T2094">
        <v>4.2659550672397017E-5</v>
      </c>
      <c r="U2094">
        <v>7.9996105341706425E-5</v>
      </c>
      <c r="V2094">
        <v>2.6798243634402752E-3</v>
      </c>
      <c r="W2094">
        <v>2.3815813474357128E-3</v>
      </c>
      <c r="X2094">
        <v>2.8621483943425119E-4</v>
      </c>
      <c r="Y2094">
        <v>-0.35</v>
      </c>
      <c r="Z2094">
        <v>0</v>
      </c>
      <c r="AA2094">
        <v>0.185</v>
      </c>
      <c r="AB2094">
        <v>0.81499999999999995</v>
      </c>
      <c r="AC2094">
        <v>-0.68700000000000006</v>
      </c>
      <c r="AD2094" t="s">
        <v>48</v>
      </c>
      <c r="AE2094" t="s">
        <v>48</v>
      </c>
      <c r="AF2094" t="s">
        <v>48</v>
      </c>
    </row>
    <row r="2095" spans="1:32" hidden="1" outlineLevel="1" x14ac:dyDescent="0.2">
      <c r="A2095" t="s">
        <v>35502</v>
      </c>
      <c r="B2095" t="s">
        <v>35503</v>
      </c>
      <c r="C2095" t="s">
        <v>35504</v>
      </c>
      <c r="D2095" s="3"/>
      <c r="J2095" t="s">
        <v>35505</v>
      </c>
      <c r="K2095" t="s">
        <v>35252</v>
      </c>
      <c r="L2095" t="s">
        <v>1263</v>
      </c>
      <c r="M2095">
        <v>-6</v>
      </c>
      <c r="P2095" s="2" t="s">
        <v>35506</v>
      </c>
      <c r="Q2095" t="s">
        <v>47</v>
      </c>
      <c r="S2095">
        <v>0.12734737992286679</v>
      </c>
      <c r="T2095">
        <v>1.7867683709482659E-5</v>
      </c>
      <c r="U2095">
        <v>7.3738574981689453E-2</v>
      </c>
      <c r="V2095">
        <v>8.185581536963582E-4</v>
      </c>
      <c r="W2095">
        <v>2.707639895379543E-2</v>
      </c>
      <c r="X2095">
        <v>9.7071792697533965E-4</v>
      </c>
      <c r="Y2095">
        <v>0.13750000000000001</v>
      </c>
      <c r="Z2095">
        <v>0.1</v>
      </c>
      <c r="AA2095">
        <v>7.3999999999999996E-2</v>
      </c>
      <c r="AB2095">
        <v>0.82599999999999996</v>
      </c>
      <c r="AC2095">
        <v>0.22439999999999999</v>
      </c>
      <c r="AD2095" t="s">
        <v>48</v>
      </c>
      <c r="AE2095" t="s">
        <v>48</v>
      </c>
      <c r="AF2095" t="s">
        <v>48</v>
      </c>
    </row>
    <row r="2096" spans="1:32" hidden="1" outlineLevel="1" x14ac:dyDescent="0.2">
      <c r="A2096" t="s">
        <v>35507</v>
      </c>
      <c r="B2096" t="s">
        <v>35508</v>
      </c>
      <c r="C2096" t="s">
        <v>513</v>
      </c>
      <c r="D2096" s="3"/>
      <c r="J2096" t="s">
        <v>17568</v>
      </c>
      <c r="K2096" t="s">
        <v>35252</v>
      </c>
      <c r="L2096" t="s">
        <v>1263</v>
      </c>
      <c r="M2096">
        <v>1</v>
      </c>
      <c r="P2096" s="2" t="s">
        <v>35509</v>
      </c>
      <c r="Q2096" t="s">
        <v>47</v>
      </c>
      <c r="Y2096" t="s">
        <v>48</v>
      </c>
      <c r="Z2096" t="s">
        <v>48</v>
      </c>
      <c r="AA2096" t="s">
        <v>48</v>
      </c>
      <c r="AB2096" t="s">
        <v>48</v>
      </c>
      <c r="AC2096" t="s">
        <v>48</v>
      </c>
      <c r="AD2096" t="s">
        <v>48</v>
      </c>
      <c r="AE2096" t="s">
        <v>48</v>
      </c>
      <c r="AF2096" t="s">
        <v>48</v>
      </c>
    </row>
    <row r="2097" spans="1:32" hidden="1" outlineLevel="1" x14ac:dyDescent="0.2">
      <c r="A2097" t="s">
        <v>35510</v>
      </c>
      <c r="B2097" t="s">
        <v>35511</v>
      </c>
      <c r="C2097" t="s">
        <v>35512</v>
      </c>
      <c r="D2097" s="3"/>
      <c r="J2097" t="s">
        <v>35513</v>
      </c>
      <c r="K2097" t="s">
        <v>35257</v>
      </c>
      <c r="L2097" t="s">
        <v>1263</v>
      </c>
      <c r="M2097">
        <v>5</v>
      </c>
      <c r="P2097" s="2" t="s">
        <v>35514</v>
      </c>
      <c r="Q2097" t="s">
        <v>10280</v>
      </c>
      <c r="S2097">
        <v>5.7019531959667802E-4</v>
      </c>
      <c r="T2097">
        <v>2.0715515347546902E-6</v>
      </c>
      <c r="U2097">
        <v>2.7129670343128961E-5</v>
      </c>
      <c r="V2097">
        <v>8.5739520727656782E-5</v>
      </c>
      <c r="W2097">
        <v>2.144057652913034E-4</v>
      </c>
      <c r="X2097">
        <v>2.444774872856215E-5</v>
      </c>
      <c r="Y2097">
        <v>-0.35833333333333328</v>
      </c>
      <c r="Z2097">
        <v>0.17699999999999999</v>
      </c>
      <c r="AA2097">
        <v>0.158</v>
      </c>
      <c r="AB2097">
        <v>0.66500000000000004</v>
      </c>
      <c r="AC2097">
        <v>0.15409999999999999</v>
      </c>
      <c r="AD2097" t="s">
        <v>48</v>
      </c>
      <c r="AE2097" t="s">
        <v>48</v>
      </c>
      <c r="AF2097" t="s">
        <v>48</v>
      </c>
    </row>
    <row r="2098" spans="1:32" hidden="1" outlineLevel="1" x14ac:dyDescent="0.2">
      <c r="A2098" t="s">
        <v>35515</v>
      </c>
      <c r="B2098" t="s">
        <v>35516</v>
      </c>
      <c r="C2098" t="s">
        <v>35517</v>
      </c>
      <c r="D2098" s="3"/>
      <c r="J2098" t="s">
        <v>35518</v>
      </c>
      <c r="K2098" t="s">
        <v>35267</v>
      </c>
      <c r="L2098" t="s">
        <v>1263</v>
      </c>
      <c r="M2098">
        <v>7</v>
      </c>
      <c r="P2098" s="2" t="s">
        <v>35519</v>
      </c>
      <c r="Q2098" t="s">
        <v>47</v>
      </c>
      <c r="S2098">
        <v>0.21245729923248291</v>
      </c>
      <c r="T2098">
        <v>7.3405935836490244E-6</v>
      </c>
      <c r="U2098">
        <v>8.2727154949679971E-4</v>
      </c>
      <c r="V2098">
        <v>3.6595718120224768E-4</v>
      </c>
      <c r="W2098">
        <v>0.18260769546031949</v>
      </c>
      <c r="X2098">
        <v>1.7874447803478691E-4</v>
      </c>
      <c r="Y2098">
        <v>0.15527597402597401</v>
      </c>
      <c r="Z2098">
        <v>0.09</v>
      </c>
      <c r="AA2098">
        <v>0.104</v>
      </c>
      <c r="AB2098">
        <v>0.80600000000000005</v>
      </c>
      <c r="AC2098">
        <v>-0.314</v>
      </c>
      <c r="AD2098" t="s">
        <v>48</v>
      </c>
      <c r="AE2098" t="s">
        <v>48</v>
      </c>
      <c r="AF2098" t="s">
        <v>48</v>
      </c>
    </row>
    <row r="2099" spans="1:32" hidden="1" outlineLevel="1" x14ac:dyDescent="0.2">
      <c r="A2099" t="s">
        <v>35520</v>
      </c>
      <c r="B2099" t="s">
        <v>35521</v>
      </c>
      <c r="C2099" t="s">
        <v>34926</v>
      </c>
      <c r="D2099" s="3"/>
      <c r="J2099" t="s">
        <v>35522</v>
      </c>
      <c r="K2099" t="s">
        <v>35267</v>
      </c>
      <c r="L2099" t="s">
        <v>1263</v>
      </c>
      <c r="M2099">
        <v>13</v>
      </c>
      <c r="P2099" s="2" t="s">
        <v>35523</v>
      </c>
      <c r="Q2099" t="s">
        <v>47</v>
      </c>
      <c r="S2099">
        <v>5.6995701743289828E-4</v>
      </c>
      <c r="T2099">
        <v>2.1268663203954929E-6</v>
      </c>
      <c r="U2099">
        <v>2.140875949407928E-5</v>
      </c>
      <c r="V2099">
        <v>1.00290315458551E-4</v>
      </c>
      <c r="W2099">
        <v>1.977498613996431E-4</v>
      </c>
      <c r="X2099">
        <v>2.967970794998109E-5</v>
      </c>
      <c r="Y2099">
        <v>0</v>
      </c>
      <c r="Z2099">
        <v>0</v>
      </c>
      <c r="AA2099">
        <v>0.35499999999999998</v>
      </c>
      <c r="AB2099">
        <v>0.64500000000000002</v>
      </c>
      <c r="AC2099">
        <v>-0.29599999999999999</v>
      </c>
      <c r="AD2099" t="s">
        <v>48</v>
      </c>
      <c r="AE2099" t="s">
        <v>48</v>
      </c>
      <c r="AF2099" t="s">
        <v>48</v>
      </c>
    </row>
    <row r="2100" spans="1:32" hidden="1" outlineLevel="1" x14ac:dyDescent="0.2">
      <c r="A2100" t="s">
        <v>35524</v>
      </c>
      <c r="B2100" t="s">
        <v>35525</v>
      </c>
      <c r="C2100" t="s">
        <v>35526</v>
      </c>
      <c r="D2100" s="3"/>
      <c r="J2100" t="s">
        <v>35527</v>
      </c>
      <c r="K2100" t="s">
        <v>35267</v>
      </c>
      <c r="L2100" t="s">
        <v>1263</v>
      </c>
      <c r="M2100">
        <v>1</v>
      </c>
      <c r="P2100" s="2" t="s">
        <v>35528</v>
      </c>
      <c r="Q2100" t="s">
        <v>47</v>
      </c>
      <c r="S2100">
        <v>0.67578613758087158</v>
      </c>
      <c r="T2100">
        <v>8.4551902546081692E-5</v>
      </c>
      <c r="U2100">
        <v>0.35087311267852778</v>
      </c>
      <c r="V2100">
        <v>1.6591879539191721E-3</v>
      </c>
      <c r="W2100">
        <v>0.1142626255750656</v>
      </c>
      <c r="X2100">
        <v>3.8548638112843041E-3</v>
      </c>
      <c r="Y2100">
        <v>-0.24305555555555561</v>
      </c>
      <c r="Z2100">
        <v>8.6999999999999994E-2</v>
      </c>
      <c r="AA2100">
        <v>0.221</v>
      </c>
      <c r="AB2100">
        <v>0.69199999999999995</v>
      </c>
      <c r="AC2100">
        <v>-0.872</v>
      </c>
      <c r="AD2100" t="s">
        <v>48</v>
      </c>
      <c r="AE2100" t="s">
        <v>48</v>
      </c>
      <c r="AF2100" t="s">
        <v>48</v>
      </c>
    </row>
    <row r="2101" spans="1:32" hidden="1" outlineLevel="1" x14ac:dyDescent="0.2">
      <c r="A2101" t="s">
        <v>35529</v>
      </c>
      <c r="B2101" t="s">
        <v>35162</v>
      </c>
      <c r="C2101" t="s">
        <v>35530</v>
      </c>
      <c r="D2101" s="3"/>
      <c r="J2101" t="s">
        <v>35531</v>
      </c>
      <c r="K2101" t="s">
        <v>35293</v>
      </c>
      <c r="L2101" t="s">
        <v>1263</v>
      </c>
      <c r="M2101">
        <v>7</v>
      </c>
      <c r="P2101" s="2" t="s">
        <v>35532</v>
      </c>
      <c r="Q2101" t="s">
        <v>10060</v>
      </c>
      <c r="S2101">
        <v>5.5429415078833699E-4</v>
      </c>
      <c r="T2101">
        <v>3.118596623608028E-6</v>
      </c>
      <c r="U2101">
        <v>2.0602918084478009E-5</v>
      </c>
      <c r="V2101">
        <v>5.7404726248933002E-5</v>
      </c>
      <c r="W2101">
        <v>2.7571566170081502E-4</v>
      </c>
      <c r="X2101">
        <v>3.1717048841528588E-5</v>
      </c>
      <c r="Y2101">
        <v>-0.2</v>
      </c>
      <c r="Z2101">
        <v>0.02</v>
      </c>
      <c r="AA2101">
        <v>0.10100000000000001</v>
      </c>
      <c r="AB2101">
        <v>0.88</v>
      </c>
      <c r="AC2101">
        <v>-0.67049999999999998</v>
      </c>
      <c r="AD2101" t="s">
        <v>48</v>
      </c>
      <c r="AE2101" t="s">
        <v>48</v>
      </c>
      <c r="AF2101" t="s">
        <v>48</v>
      </c>
    </row>
    <row r="2102" spans="1:32" hidden="1" outlineLevel="1" x14ac:dyDescent="0.2">
      <c r="A2102" t="s">
        <v>35533</v>
      </c>
      <c r="B2102" t="s">
        <v>35534</v>
      </c>
      <c r="C2102" t="s">
        <v>31024</v>
      </c>
      <c r="D2102" s="3"/>
      <c r="J2102" t="s">
        <v>35535</v>
      </c>
      <c r="K2102" t="s">
        <v>35297</v>
      </c>
      <c r="L2102" t="s">
        <v>1263</v>
      </c>
      <c r="M2102">
        <v>12</v>
      </c>
      <c r="P2102" s="2" t="s">
        <v>35536</v>
      </c>
      <c r="Q2102" t="s">
        <v>47</v>
      </c>
      <c r="S2102">
        <v>2.978394972160459E-3</v>
      </c>
      <c r="T2102">
        <v>6.0513129938044594E-6</v>
      </c>
      <c r="U2102">
        <v>1.5969037485774609E-4</v>
      </c>
      <c r="V2102">
        <v>1.002824647002853E-4</v>
      </c>
      <c r="W2102">
        <v>1.544240978546441E-3</v>
      </c>
      <c r="X2102">
        <v>1.8993426056113089E-4</v>
      </c>
      <c r="Y2102">
        <v>0</v>
      </c>
      <c r="Z2102">
        <v>8.7999999999999995E-2</v>
      </c>
      <c r="AA2102">
        <v>0</v>
      </c>
      <c r="AB2102">
        <v>0.91200000000000003</v>
      </c>
      <c r="AC2102">
        <v>0.36120000000000002</v>
      </c>
      <c r="AD2102" t="s">
        <v>48</v>
      </c>
      <c r="AE2102" t="s">
        <v>48</v>
      </c>
      <c r="AF2102" t="s">
        <v>48</v>
      </c>
    </row>
    <row r="2103" spans="1:32" hidden="1" outlineLevel="1" x14ac:dyDescent="0.2">
      <c r="A2103" t="s">
        <v>35537</v>
      </c>
      <c r="B2103" t="s">
        <v>35538</v>
      </c>
      <c r="C2103" t="s">
        <v>35539</v>
      </c>
      <c r="D2103" s="3"/>
      <c r="J2103" t="s">
        <v>35540</v>
      </c>
      <c r="K2103" t="s">
        <v>35297</v>
      </c>
      <c r="L2103" t="s">
        <v>1263</v>
      </c>
      <c r="M2103">
        <v>3</v>
      </c>
      <c r="P2103" s="2" t="s">
        <v>35541</v>
      </c>
      <c r="Q2103" t="s">
        <v>47</v>
      </c>
      <c r="S2103">
        <v>8.7122444529086351E-4</v>
      </c>
      <c r="T2103">
        <v>8.9059731180896051E-6</v>
      </c>
      <c r="U2103">
        <v>4.5483233407139778E-5</v>
      </c>
      <c r="V2103">
        <v>8.6681640823371708E-5</v>
      </c>
      <c r="W2103">
        <v>3.4154223976656789E-4</v>
      </c>
      <c r="X2103">
        <v>9.9376025900710374E-5</v>
      </c>
      <c r="Y2103">
        <v>0.234375</v>
      </c>
      <c r="Z2103">
        <v>0.21299999999999999</v>
      </c>
      <c r="AA2103">
        <v>2.1000000000000001E-2</v>
      </c>
      <c r="AB2103">
        <v>0.76600000000000001</v>
      </c>
      <c r="AC2103">
        <v>0.93330000000000002</v>
      </c>
      <c r="AD2103" t="s">
        <v>48</v>
      </c>
      <c r="AE2103" t="s">
        <v>48</v>
      </c>
      <c r="AF2103" t="s">
        <v>48</v>
      </c>
    </row>
    <row r="2104" spans="1:32" hidden="1" outlineLevel="1" x14ac:dyDescent="0.2">
      <c r="A2104" t="s">
        <v>35542</v>
      </c>
      <c r="B2104" t="s">
        <v>35543</v>
      </c>
      <c r="C2104" t="s">
        <v>31024</v>
      </c>
      <c r="D2104" s="3"/>
      <c r="J2104" t="s">
        <v>35544</v>
      </c>
      <c r="K2104" t="s">
        <v>35301</v>
      </c>
      <c r="L2104" t="s">
        <v>1263</v>
      </c>
      <c r="M2104">
        <v>8</v>
      </c>
      <c r="P2104" s="2" t="s">
        <v>35545</v>
      </c>
      <c r="Q2104" t="s">
        <v>47</v>
      </c>
      <c r="S2104">
        <v>3.2117066439241171E-4</v>
      </c>
      <c r="T2104">
        <v>6.3827537815086544E-6</v>
      </c>
      <c r="U2104">
        <v>3.0702896765433252E-5</v>
      </c>
      <c r="V2104">
        <v>5.4818443459225819E-5</v>
      </c>
      <c r="W2104">
        <v>1.32173125166446E-4</v>
      </c>
      <c r="X2104">
        <v>5.3708768973592669E-5</v>
      </c>
      <c r="Y2104">
        <v>0.15113636363636371</v>
      </c>
      <c r="Z2104">
        <v>5.0999999999999997E-2</v>
      </c>
      <c r="AA2104">
        <v>0</v>
      </c>
      <c r="AB2104">
        <v>0.94899999999999995</v>
      </c>
      <c r="AC2104">
        <v>0.27239999999999998</v>
      </c>
      <c r="AD2104" t="s">
        <v>48</v>
      </c>
      <c r="AE2104" t="s">
        <v>48</v>
      </c>
      <c r="AF2104" t="s">
        <v>48</v>
      </c>
    </row>
    <row r="2105" spans="1:32" hidden="1" outlineLevel="1" x14ac:dyDescent="0.2">
      <c r="A2105" t="s">
        <v>35546</v>
      </c>
      <c r="B2105" t="s">
        <v>35547</v>
      </c>
      <c r="C2105" t="s">
        <v>35548</v>
      </c>
      <c r="D2105" s="3"/>
      <c r="J2105" t="s">
        <v>35549</v>
      </c>
      <c r="K2105" t="s">
        <v>35305</v>
      </c>
      <c r="L2105" t="s">
        <v>1263</v>
      </c>
      <c r="M2105">
        <v>7</v>
      </c>
      <c r="P2105" s="2" t="s">
        <v>35550</v>
      </c>
      <c r="Q2105" t="s">
        <v>47</v>
      </c>
      <c r="S2105">
        <v>5.5353500647470355E-4</v>
      </c>
      <c r="T2105">
        <v>3.0929084005038021E-6</v>
      </c>
      <c r="U2105">
        <v>2.5004092094604861E-5</v>
      </c>
      <c r="V2105">
        <v>5.5569893447682261E-5</v>
      </c>
      <c r="W2105">
        <v>1.8717709463089699E-4</v>
      </c>
      <c r="X2105">
        <v>7.5169598858337849E-5</v>
      </c>
      <c r="Y2105">
        <v>0.1083333333333333</v>
      </c>
      <c r="Z2105">
        <v>0.105</v>
      </c>
      <c r="AA2105">
        <v>8.5000000000000006E-2</v>
      </c>
      <c r="AB2105">
        <v>0.81</v>
      </c>
      <c r="AC2105">
        <v>0.25919999999999999</v>
      </c>
      <c r="AD2105" t="s">
        <v>48</v>
      </c>
      <c r="AE2105" t="s">
        <v>48</v>
      </c>
      <c r="AF2105" t="s">
        <v>48</v>
      </c>
    </row>
    <row r="2106" spans="1:32" hidden="1" outlineLevel="1" x14ac:dyDescent="0.2">
      <c r="A2106" t="s">
        <v>35551</v>
      </c>
      <c r="B2106" t="s">
        <v>35552</v>
      </c>
      <c r="C2106" t="s">
        <v>26384</v>
      </c>
      <c r="D2106" s="3"/>
      <c r="J2106" t="s">
        <v>35553</v>
      </c>
      <c r="K2106" t="s">
        <v>35305</v>
      </c>
      <c r="L2106" t="s">
        <v>1263</v>
      </c>
      <c r="M2106">
        <v>1</v>
      </c>
      <c r="P2106" s="2" t="s">
        <v>35554</v>
      </c>
      <c r="Q2106" t="s">
        <v>10132</v>
      </c>
      <c r="S2106">
        <v>1.499488856643438E-2</v>
      </c>
      <c r="T2106">
        <v>1.047944442689186E-5</v>
      </c>
      <c r="U2106">
        <v>1.319594157394022E-4</v>
      </c>
      <c r="V2106">
        <v>5.6192284682765603E-4</v>
      </c>
      <c r="W2106">
        <v>4.3796766549348831E-3</v>
      </c>
      <c r="X2106">
        <v>1.600367017090321E-3</v>
      </c>
      <c r="Y2106">
        <v>-0.79999999999999993</v>
      </c>
      <c r="Z2106">
        <v>3.5999999999999997E-2</v>
      </c>
      <c r="AA2106">
        <v>0.442</v>
      </c>
      <c r="AB2106">
        <v>0.52100000000000002</v>
      </c>
      <c r="AC2106">
        <v>-0.98870000000000002</v>
      </c>
      <c r="AD2106" t="s">
        <v>48</v>
      </c>
      <c r="AE2106" t="s">
        <v>48</v>
      </c>
      <c r="AF2106" t="s">
        <v>48</v>
      </c>
    </row>
    <row r="2107" spans="1:32" hidden="1" outlineLevel="1" x14ac:dyDescent="0.2">
      <c r="A2107" t="s">
        <v>35555</v>
      </c>
      <c r="B2107" t="s">
        <v>35556</v>
      </c>
      <c r="C2107" t="s">
        <v>35557</v>
      </c>
      <c r="D2107" s="3"/>
      <c r="J2107" t="s">
        <v>35558</v>
      </c>
      <c r="K2107" t="s">
        <v>35309</v>
      </c>
      <c r="L2107" t="s">
        <v>1263</v>
      </c>
      <c r="M2107">
        <v>5</v>
      </c>
      <c r="P2107" s="2" t="s">
        <v>35559</v>
      </c>
      <c r="Q2107" t="s">
        <v>47</v>
      </c>
      <c r="S2107">
        <v>0.85505574941635132</v>
      </c>
      <c r="T2107">
        <v>8.1808313552755862E-5</v>
      </c>
      <c r="U2107">
        <v>0.2607288658618927</v>
      </c>
      <c r="V2107">
        <v>3.830814734101295E-3</v>
      </c>
      <c r="W2107">
        <v>0.72924631834030151</v>
      </c>
      <c r="X2107">
        <v>7.1997882332652807E-4</v>
      </c>
      <c r="Y2107">
        <v>0.13541666666666671</v>
      </c>
      <c r="Z2107">
        <v>6.9000000000000006E-2</v>
      </c>
      <c r="AA2107">
        <v>6.6000000000000003E-2</v>
      </c>
      <c r="AB2107">
        <v>0.86499999999999999</v>
      </c>
      <c r="AC2107">
        <v>-0.16139999999999999</v>
      </c>
      <c r="AD2107" t="s">
        <v>48</v>
      </c>
      <c r="AE2107" t="s">
        <v>48</v>
      </c>
      <c r="AF2107" t="s">
        <v>48</v>
      </c>
    </row>
    <row r="2108" spans="1:32" hidden="1" outlineLevel="1" x14ac:dyDescent="0.2">
      <c r="A2108" t="s">
        <v>35560</v>
      </c>
      <c r="B2108" t="s">
        <v>35561</v>
      </c>
      <c r="C2108" t="s">
        <v>35562</v>
      </c>
      <c r="D2108" s="3"/>
      <c r="J2108" t="s">
        <v>35563</v>
      </c>
      <c r="K2108" t="s">
        <v>35309</v>
      </c>
      <c r="L2108" t="s">
        <v>1263</v>
      </c>
      <c r="M2108">
        <v>-1</v>
      </c>
      <c r="P2108" s="2" t="s">
        <v>35564</v>
      </c>
      <c r="Q2108" t="s">
        <v>47</v>
      </c>
      <c r="S2108">
        <v>3.869248612318188E-4</v>
      </c>
      <c r="T2108">
        <v>2.2789408831158649E-6</v>
      </c>
      <c r="U2108">
        <v>1.6584623153903522E-5</v>
      </c>
      <c r="V2108">
        <v>6.5563472162466496E-5</v>
      </c>
      <c r="W2108">
        <v>1.696645485935733E-4</v>
      </c>
      <c r="X2108">
        <v>1.6241780031123199E-5</v>
      </c>
      <c r="Y2108">
        <v>0</v>
      </c>
      <c r="Z2108">
        <v>0</v>
      </c>
      <c r="AA2108">
        <v>0</v>
      </c>
      <c r="AB2108">
        <v>1</v>
      </c>
      <c r="AC2108">
        <v>0</v>
      </c>
      <c r="AD2108" t="s">
        <v>48</v>
      </c>
      <c r="AE2108" t="s">
        <v>48</v>
      </c>
      <c r="AF2108" t="s">
        <v>48</v>
      </c>
    </row>
    <row r="2109" spans="1:32" hidden="1" outlineLevel="1" x14ac:dyDescent="0.2">
      <c r="A2109" t="s">
        <v>35565</v>
      </c>
      <c r="B2109" t="s">
        <v>35566</v>
      </c>
      <c r="C2109" t="s">
        <v>35557</v>
      </c>
      <c r="D2109" s="3"/>
      <c r="J2109" t="s">
        <v>35567</v>
      </c>
      <c r="K2109" t="s">
        <v>35314</v>
      </c>
      <c r="L2109" t="s">
        <v>1263</v>
      </c>
      <c r="M2109">
        <v>22</v>
      </c>
      <c r="P2109" s="2" t="s">
        <v>35568</v>
      </c>
      <c r="Q2109" t="s">
        <v>47</v>
      </c>
      <c r="S2109">
        <v>3.5487663000822067E-2</v>
      </c>
      <c r="T2109">
        <v>2.5904184894898212E-6</v>
      </c>
      <c r="U2109">
        <v>1.2471959053073081E-4</v>
      </c>
      <c r="V2109">
        <v>1.2475503899622711E-4</v>
      </c>
      <c r="W2109">
        <v>3.2335855066776283E-2</v>
      </c>
      <c r="X2109">
        <v>3.6682296922663227E-5</v>
      </c>
      <c r="Y2109">
        <v>0.1666666666666666</v>
      </c>
      <c r="Z2109">
        <v>0.23</v>
      </c>
      <c r="AA2109">
        <v>0</v>
      </c>
      <c r="AB2109">
        <v>0.77</v>
      </c>
      <c r="AC2109">
        <v>0.88829999999999998</v>
      </c>
      <c r="AD2109" t="s">
        <v>48</v>
      </c>
      <c r="AE2109" t="s">
        <v>48</v>
      </c>
      <c r="AF2109" t="s">
        <v>48</v>
      </c>
    </row>
    <row r="2110" spans="1:32" hidden="1" outlineLevel="1" x14ac:dyDescent="0.2">
      <c r="A2110" t="s">
        <v>35569</v>
      </c>
      <c r="B2110" t="s">
        <v>35570</v>
      </c>
      <c r="C2110" t="s">
        <v>35571</v>
      </c>
      <c r="D2110" s="3"/>
      <c r="J2110" t="s">
        <v>35572</v>
      </c>
      <c r="K2110" t="s">
        <v>35314</v>
      </c>
      <c r="L2110" t="s">
        <v>1263</v>
      </c>
      <c r="M2110">
        <v>42</v>
      </c>
      <c r="P2110" s="2" t="s">
        <v>35573</v>
      </c>
      <c r="Q2110" t="s">
        <v>47</v>
      </c>
      <c r="S2110">
        <v>0.58457458019256592</v>
      </c>
      <c r="T2110">
        <v>7.092844316503033E-5</v>
      </c>
      <c r="U2110">
        <v>0.12266887724399569</v>
      </c>
      <c r="V2110">
        <v>3.483033506199718E-3</v>
      </c>
      <c r="W2110">
        <v>0.16067953407764429</v>
      </c>
      <c r="X2110">
        <v>7.2885776171460748E-4</v>
      </c>
      <c r="Y2110">
        <v>6.25E-2</v>
      </c>
      <c r="Z2110">
        <v>6.2E-2</v>
      </c>
      <c r="AA2110">
        <v>0.216</v>
      </c>
      <c r="AB2110">
        <v>0.72099999999999997</v>
      </c>
      <c r="AC2110">
        <v>-0.73509999999999998</v>
      </c>
      <c r="AD2110" t="s">
        <v>48</v>
      </c>
      <c r="AE2110" t="s">
        <v>48</v>
      </c>
      <c r="AF2110" t="s">
        <v>48</v>
      </c>
    </row>
    <row r="2111" spans="1:32" hidden="1" outlineLevel="1" x14ac:dyDescent="0.2">
      <c r="A2111" t="s">
        <v>35574</v>
      </c>
      <c r="B2111" t="s">
        <v>35575</v>
      </c>
      <c r="C2111" t="s">
        <v>33210</v>
      </c>
      <c r="D2111" s="3"/>
      <c r="J2111" t="s">
        <v>35576</v>
      </c>
      <c r="K2111" t="s">
        <v>35314</v>
      </c>
      <c r="L2111" t="s">
        <v>1263</v>
      </c>
      <c r="M2111">
        <v>2</v>
      </c>
      <c r="P2111" s="2" t="s">
        <v>35577</v>
      </c>
      <c r="Q2111" t="s">
        <v>10060</v>
      </c>
      <c r="S2111">
        <v>2.86096166819334E-2</v>
      </c>
      <c r="T2111">
        <v>8.8120013970183209E-6</v>
      </c>
      <c r="U2111">
        <v>2.6076482026837772E-4</v>
      </c>
      <c r="V2111">
        <v>1.0558184003457429E-3</v>
      </c>
      <c r="W2111">
        <v>1.6847338527441021E-2</v>
      </c>
      <c r="X2111">
        <v>3.1584015232510859E-4</v>
      </c>
      <c r="Y2111">
        <v>-9.0000000000000011E-2</v>
      </c>
      <c r="Z2111">
        <v>0.17299999999999999</v>
      </c>
      <c r="AA2111">
        <v>3.5999999999999997E-2</v>
      </c>
      <c r="AB2111">
        <v>0.79100000000000004</v>
      </c>
      <c r="AC2111">
        <v>0.9355</v>
      </c>
      <c r="AD2111" t="s">
        <v>48</v>
      </c>
      <c r="AE2111" t="s">
        <v>48</v>
      </c>
      <c r="AF2111" t="s">
        <v>48</v>
      </c>
    </row>
    <row r="2112" spans="1:32" hidden="1" outlineLevel="1" x14ac:dyDescent="0.2">
      <c r="A2112" t="s">
        <v>35578</v>
      </c>
      <c r="B2112" t="s">
        <v>35579</v>
      </c>
      <c r="C2112" t="s">
        <v>35002</v>
      </c>
      <c r="D2112" s="3"/>
      <c r="J2112" t="s">
        <v>35580</v>
      </c>
      <c r="K2112" t="s">
        <v>35319</v>
      </c>
      <c r="L2112" t="s">
        <v>1263</v>
      </c>
      <c r="M2112">
        <v>-2</v>
      </c>
      <c r="P2112" s="2" t="s">
        <v>35581</v>
      </c>
      <c r="Q2112" t="s">
        <v>47</v>
      </c>
      <c r="S2112">
        <v>2.6237021666020151E-3</v>
      </c>
      <c r="T2112">
        <v>4.0573399928689469E-6</v>
      </c>
      <c r="U2112">
        <v>3.0553408578271053E-5</v>
      </c>
      <c r="V2112">
        <v>1.9515505118761209E-4</v>
      </c>
      <c r="W2112">
        <v>9.5835886895656586E-4</v>
      </c>
      <c r="X2112">
        <v>6.5657448431011289E-5</v>
      </c>
      <c r="Y2112">
        <v>-0.5</v>
      </c>
      <c r="Z2112">
        <v>0</v>
      </c>
      <c r="AA2112">
        <v>0.10199999999999999</v>
      </c>
      <c r="AB2112">
        <v>0.89800000000000002</v>
      </c>
      <c r="AC2112">
        <v>-0.63690000000000002</v>
      </c>
      <c r="AD2112" t="s">
        <v>48</v>
      </c>
      <c r="AE2112" t="s">
        <v>48</v>
      </c>
      <c r="AF2112" t="s">
        <v>48</v>
      </c>
    </row>
    <row r="2113" spans="1:32" hidden="1" outlineLevel="1" x14ac:dyDescent="0.2">
      <c r="A2113" t="s">
        <v>35582</v>
      </c>
      <c r="B2113" t="s">
        <v>35583</v>
      </c>
      <c r="C2113" t="s">
        <v>35002</v>
      </c>
      <c r="D2113" s="3"/>
      <c r="J2113" t="s">
        <v>35584</v>
      </c>
      <c r="K2113" t="s">
        <v>35338</v>
      </c>
      <c r="L2113" t="s">
        <v>1263</v>
      </c>
      <c r="M2113">
        <v>1</v>
      </c>
      <c r="P2113" s="2" t="s">
        <v>35585</v>
      </c>
      <c r="Q2113" t="s">
        <v>47</v>
      </c>
      <c r="S2113">
        <v>3.7432694807648659E-4</v>
      </c>
      <c r="T2113">
        <v>1.9974918359366711E-6</v>
      </c>
      <c r="U2113">
        <v>1.8807175365509469E-5</v>
      </c>
      <c r="V2113">
        <v>3.6129942600382492E-5</v>
      </c>
      <c r="W2113">
        <v>1.9726532627828419E-4</v>
      </c>
      <c r="X2113">
        <v>1.8021599316853099E-5</v>
      </c>
      <c r="Y2113">
        <v>-0.33333333333333331</v>
      </c>
      <c r="Z2113">
        <v>0</v>
      </c>
      <c r="AA2113">
        <v>0.23699999999999999</v>
      </c>
      <c r="AB2113">
        <v>0.76300000000000001</v>
      </c>
      <c r="AC2113">
        <v>-0.73209999999999997</v>
      </c>
      <c r="AD2113" t="s">
        <v>48</v>
      </c>
      <c r="AE2113" t="s">
        <v>48</v>
      </c>
      <c r="AF2113" t="s">
        <v>48</v>
      </c>
    </row>
    <row r="2114" spans="1:32" hidden="1" outlineLevel="1" x14ac:dyDescent="0.2">
      <c r="A2114" t="s">
        <v>35586</v>
      </c>
      <c r="B2114" t="s">
        <v>35587</v>
      </c>
      <c r="C2114" t="s">
        <v>35002</v>
      </c>
      <c r="D2114" s="3"/>
      <c r="J2114" t="s">
        <v>35588</v>
      </c>
      <c r="K2114" t="s">
        <v>35342</v>
      </c>
      <c r="L2114" t="s">
        <v>1263</v>
      </c>
      <c r="M2114">
        <v>1</v>
      </c>
      <c r="P2114" s="2" t="s">
        <v>35589</v>
      </c>
      <c r="Q2114" t="s">
        <v>47</v>
      </c>
      <c r="Y2114">
        <v>0</v>
      </c>
      <c r="Z2114" t="s">
        <v>48</v>
      </c>
      <c r="AA2114" t="s">
        <v>48</v>
      </c>
      <c r="AB2114" t="s">
        <v>48</v>
      </c>
      <c r="AC2114" t="s">
        <v>48</v>
      </c>
      <c r="AD2114" t="s">
        <v>48</v>
      </c>
      <c r="AE2114" t="s">
        <v>48</v>
      </c>
      <c r="AF2114" t="s">
        <v>48</v>
      </c>
    </row>
    <row r="2115" spans="1:32" hidden="1" outlineLevel="1" x14ac:dyDescent="0.2">
      <c r="A2115" t="s">
        <v>35590</v>
      </c>
      <c r="B2115" t="s">
        <v>35591</v>
      </c>
      <c r="C2115" t="s">
        <v>35002</v>
      </c>
      <c r="D2115" s="3"/>
      <c r="J2115" t="s">
        <v>35592</v>
      </c>
      <c r="K2115" t="s">
        <v>35351</v>
      </c>
      <c r="L2115" t="s">
        <v>1263</v>
      </c>
      <c r="M2115">
        <v>1</v>
      </c>
      <c r="P2115" s="2" t="s">
        <v>35593</v>
      </c>
      <c r="Q2115" t="s">
        <v>47</v>
      </c>
      <c r="S2115">
        <v>3.1657752697356051E-4</v>
      </c>
      <c r="T2115">
        <v>2.5000683763209959E-6</v>
      </c>
      <c r="U2115">
        <v>2.0476813006098379E-5</v>
      </c>
      <c r="V2115">
        <v>5.0660415581660352E-5</v>
      </c>
      <c r="W2115">
        <v>1.4618282148148859E-4</v>
      </c>
      <c r="X2115">
        <v>1.7589989511179741E-5</v>
      </c>
      <c r="Y2115">
        <v>0.2</v>
      </c>
      <c r="Z2115">
        <v>8.4000000000000005E-2</v>
      </c>
      <c r="AA2115">
        <v>7.3999999999999996E-2</v>
      </c>
      <c r="AB2115">
        <v>0.84199999999999997</v>
      </c>
      <c r="AC2115">
        <v>7.7200000000000005E-2</v>
      </c>
      <c r="AD2115" t="s">
        <v>48</v>
      </c>
      <c r="AE2115" t="s">
        <v>48</v>
      </c>
      <c r="AF2115" t="s">
        <v>48</v>
      </c>
    </row>
    <row r="2116" spans="1:32" hidden="1" outlineLevel="1" x14ac:dyDescent="0.2">
      <c r="A2116" t="s">
        <v>35594</v>
      </c>
      <c r="B2116" t="s">
        <v>35595</v>
      </c>
      <c r="C2116" t="s">
        <v>30995</v>
      </c>
      <c r="D2116" s="3"/>
      <c r="J2116" t="s">
        <v>35596</v>
      </c>
      <c r="K2116" t="s">
        <v>35356</v>
      </c>
      <c r="L2116" t="s">
        <v>1263</v>
      </c>
      <c r="M2116">
        <v>0</v>
      </c>
      <c r="P2116" s="2" t="s">
        <v>35597</v>
      </c>
      <c r="Q2116" t="s">
        <v>10258</v>
      </c>
      <c r="S2116">
        <v>2.7948550996370608E-4</v>
      </c>
      <c r="T2116">
        <v>3.2156583529285849E-6</v>
      </c>
      <c r="U2116">
        <v>1.8255410395795479E-5</v>
      </c>
      <c r="V2116">
        <v>3.5928595025325187E-5</v>
      </c>
      <c r="W2116">
        <v>1.3298144040163609E-4</v>
      </c>
      <c r="X2116">
        <v>2.4047920305747539E-5</v>
      </c>
      <c r="Y2116">
        <v>0.13636363636363641</v>
      </c>
      <c r="Z2116">
        <v>0</v>
      </c>
      <c r="AA2116">
        <v>7.6999999999999999E-2</v>
      </c>
      <c r="AB2116">
        <v>0.92300000000000004</v>
      </c>
      <c r="AC2116">
        <v>-0.3412</v>
      </c>
      <c r="AD2116" t="s">
        <v>48</v>
      </c>
      <c r="AE2116" t="s">
        <v>48</v>
      </c>
      <c r="AF2116" t="s">
        <v>48</v>
      </c>
    </row>
    <row r="2117" spans="1:32" hidden="1" outlineLevel="1" x14ac:dyDescent="0.2">
      <c r="A2117" t="s">
        <v>35598</v>
      </c>
      <c r="B2117" t="s">
        <v>35599</v>
      </c>
      <c r="C2117" t="s">
        <v>30995</v>
      </c>
      <c r="D2117" s="3"/>
      <c r="J2117" t="s">
        <v>35600</v>
      </c>
      <c r="K2117" t="s">
        <v>35360</v>
      </c>
      <c r="L2117" t="s">
        <v>1263</v>
      </c>
      <c r="M2117">
        <v>0</v>
      </c>
      <c r="P2117" s="2" t="s">
        <v>35601</v>
      </c>
      <c r="Q2117" t="s">
        <v>10258</v>
      </c>
      <c r="S2117">
        <v>7.73999048396945E-3</v>
      </c>
      <c r="T2117">
        <v>4.3848576751770452E-6</v>
      </c>
      <c r="U2117">
        <v>1.4368847769219431E-4</v>
      </c>
      <c r="V2117">
        <v>2.8596853371709591E-4</v>
      </c>
      <c r="W2117">
        <v>2.1444193553179498E-3</v>
      </c>
      <c r="X2117">
        <v>4.4365404755808408E-4</v>
      </c>
      <c r="Y2117">
        <v>-0.29166666666666657</v>
      </c>
      <c r="Z2117">
        <v>0</v>
      </c>
      <c r="AA2117">
        <v>0.44400000000000001</v>
      </c>
      <c r="AB2117">
        <v>0.55600000000000005</v>
      </c>
      <c r="AC2117">
        <v>-0.68079999999999996</v>
      </c>
      <c r="AD2117" t="s">
        <v>48</v>
      </c>
      <c r="AE2117" t="s">
        <v>48</v>
      </c>
      <c r="AF2117" t="s">
        <v>48</v>
      </c>
    </row>
    <row r="2118" spans="1:32" hidden="1" outlineLevel="1" x14ac:dyDescent="0.2">
      <c r="A2118" t="s">
        <v>35602</v>
      </c>
      <c r="B2118" t="s">
        <v>35603</v>
      </c>
      <c r="C2118" t="s">
        <v>31158</v>
      </c>
      <c r="D2118" s="3"/>
      <c r="J2118" t="s">
        <v>35604</v>
      </c>
      <c r="K2118" t="s">
        <v>35364</v>
      </c>
      <c r="L2118" t="s">
        <v>1263</v>
      </c>
      <c r="M2118">
        <v>2</v>
      </c>
      <c r="P2118" s="2" t="s">
        <v>35605</v>
      </c>
      <c r="Q2118" t="s">
        <v>47</v>
      </c>
      <c r="S2118">
        <v>2.3257924243807789E-2</v>
      </c>
      <c r="T2118">
        <v>8.75713667483069E-5</v>
      </c>
      <c r="U2118">
        <v>1.137063559144735E-2</v>
      </c>
      <c r="V2118">
        <v>1.0249043116345999E-3</v>
      </c>
      <c r="W2118">
        <v>2.6635040994733572E-3</v>
      </c>
      <c r="X2118">
        <v>1.3693176442757251E-3</v>
      </c>
      <c r="Y2118">
        <v>-9.4444444444444428E-2</v>
      </c>
      <c r="Z2118">
        <v>6.5000000000000002E-2</v>
      </c>
      <c r="AA2118">
        <v>0.14399999999999999</v>
      </c>
      <c r="AB2118">
        <v>0.79100000000000004</v>
      </c>
      <c r="AC2118">
        <v>-0.96109999999999995</v>
      </c>
      <c r="AD2118" t="s">
        <v>48</v>
      </c>
      <c r="AE2118" t="s">
        <v>48</v>
      </c>
      <c r="AF2118" t="s">
        <v>48</v>
      </c>
    </row>
    <row r="2119" spans="1:32" hidden="1" outlineLevel="1" x14ac:dyDescent="0.2">
      <c r="A2119" t="s">
        <v>35606</v>
      </c>
      <c r="B2119" t="s">
        <v>35607</v>
      </c>
      <c r="C2119" t="s">
        <v>31158</v>
      </c>
      <c r="D2119" s="3"/>
      <c r="J2119" t="s">
        <v>35608</v>
      </c>
      <c r="K2119" t="s">
        <v>35368</v>
      </c>
      <c r="L2119" t="s">
        <v>1263</v>
      </c>
      <c r="M2119">
        <v>2</v>
      </c>
      <c r="P2119" s="2" t="s">
        <v>35609</v>
      </c>
      <c r="Q2119" t="s">
        <v>47</v>
      </c>
      <c r="S2119">
        <v>0.35221150517463679</v>
      </c>
      <c r="T2119">
        <v>6.8446162913460284E-5</v>
      </c>
      <c r="U2119">
        <v>0.35764983296394348</v>
      </c>
      <c r="V2119">
        <v>3.335245419293642E-3</v>
      </c>
      <c r="W2119">
        <v>3.86844202876091E-2</v>
      </c>
      <c r="X2119">
        <v>1.894686021842062E-3</v>
      </c>
      <c r="Y2119">
        <v>0.10977443609022559</v>
      </c>
      <c r="Z2119">
        <v>0.05</v>
      </c>
      <c r="AA2119">
        <v>0.155</v>
      </c>
      <c r="AB2119">
        <v>0.79500000000000004</v>
      </c>
      <c r="AC2119">
        <v>-0.98699999999999999</v>
      </c>
      <c r="AD2119" t="s">
        <v>48</v>
      </c>
      <c r="AE2119" t="s">
        <v>48</v>
      </c>
      <c r="AF2119" t="s">
        <v>48</v>
      </c>
    </row>
    <row r="2120" spans="1:32" hidden="1" outlineLevel="1" x14ac:dyDescent="0.2">
      <c r="A2120" t="s">
        <v>35610</v>
      </c>
      <c r="B2120" t="s">
        <v>35611</v>
      </c>
      <c r="C2120" t="s">
        <v>31158</v>
      </c>
      <c r="D2120" s="3"/>
      <c r="J2120" t="s">
        <v>35612</v>
      </c>
      <c r="K2120" t="s">
        <v>35376</v>
      </c>
      <c r="L2120" t="s">
        <v>1263</v>
      </c>
      <c r="M2120">
        <v>0</v>
      </c>
      <c r="P2120" s="2" t="s">
        <v>35613</v>
      </c>
      <c r="Q2120" t="s">
        <v>47</v>
      </c>
      <c r="S2120">
        <v>8.2565285265445709E-3</v>
      </c>
      <c r="T2120">
        <v>1.8023902157437991E-5</v>
      </c>
      <c r="U2120">
        <v>5.3609041060553857E-5</v>
      </c>
      <c r="V2120">
        <v>6.7423970904201269E-4</v>
      </c>
      <c r="W2120">
        <v>9.2420814326032996E-4</v>
      </c>
      <c r="X2120">
        <v>3.7889422383159399E-3</v>
      </c>
      <c r="Y2120">
        <v>-6.25E-2</v>
      </c>
      <c r="Z2120">
        <v>0.17199999999999999</v>
      </c>
      <c r="AA2120">
        <v>0.10199999999999999</v>
      </c>
      <c r="AB2120">
        <v>0.72599999999999998</v>
      </c>
      <c r="AC2120">
        <v>0.2732</v>
      </c>
      <c r="AD2120" t="s">
        <v>48</v>
      </c>
      <c r="AE2120" t="s">
        <v>48</v>
      </c>
      <c r="AF2120" t="s">
        <v>48</v>
      </c>
    </row>
    <row r="2121" spans="1:32" hidden="1" outlineLevel="1" x14ac:dyDescent="0.2">
      <c r="A2121" t="s">
        <v>35614</v>
      </c>
      <c r="B2121" t="s">
        <v>35615</v>
      </c>
      <c r="C2121" t="s">
        <v>32405</v>
      </c>
      <c r="D2121" s="3"/>
      <c r="J2121" t="s">
        <v>35616</v>
      </c>
      <c r="K2121" t="s">
        <v>35388</v>
      </c>
      <c r="L2121" t="s">
        <v>1263</v>
      </c>
      <c r="M2121">
        <v>6</v>
      </c>
      <c r="P2121" s="2" t="s">
        <v>35617</v>
      </c>
      <c r="Q2121" t="s">
        <v>47</v>
      </c>
      <c r="S2121">
        <v>4.3982081115245819E-3</v>
      </c>
      <c r="T2121">
        <v>3.480677378320252E-6</v>
      </c>
      <c r="U2121">
        <v>3.8819445762783289E-5</v>
      </c>
      <c r="V2121">
        <v>1.2527359649538991E-4</v>
      </c>
      <c r="W2121">
        <v>2.1021892316639419E-3</v>
      </c>
      <c r="X2121">
        <v>3.8990128086879849E-4</v>
      </c>
      <c r="Y2121">
        <v>0.1875</v>
      </c>
      <c r="Z2121">
        <v>0.22700000000000001</v>
      </c>
      <c r="AA2121">
        <v>9.7000000000000003E-2</v>
      </c>
      <c r="AB2121">
        <v>0.67600000000000005</v>
      </c>
      <c r="AC2121">
        <v>0.70030000000000003</v>
      </c>
      <c r="AD2121" t="s">
        <v>48</v>
      </c>
      <c r="AE2121" t="s">
        <v>48</v>
      </c>
      <c r="AF2121" t="s">
        <v>48</v>
      </c>
    </row>
    <row r="2122" spans="1:32" hidden="1" outlineLevel="1" x14ac:dyDescent="0.2">
      <c r="A2122" t="s">
        <v>35618</v>
      </c>
      <c r="B2122" t="s">
        <v>35619</v>
      </c>
      <c r="C2122" t="s">
        <v>32405</v>
      </c>
      <c r="D2122" s="3"/>
      <c r="J2122" t="s">
        <v>35620</v>
      </c>
      <c r="K2122" t="s">
        <v>35398</v>
      </c>
      <c r="L2122" t="s">
        <v>1263</v>
      </c>
      <c r="M2122">
        <v>1</v>
      </c>
      <c r="P2122" s="2" t="s">
        <v>35621</v>
      </c>
      <c r="Q2122" t="s">
        <v>47</v>
      </c>
      <c r="S2122">
        <v>4.7413434833288193E-2</v>
      </c>
      <c r="T2122">
        <v>9.8108675956609659E-6</v>
      </c>
      <c r="U2122">
        <v>1.5027580957394091E-4</v>
      </c>
      <c r="V2122">
        <v>3.8292263634502892E-3</v>
      </c>
      <c r="W2122">
        <v>3.092969069257379E-3</v>
      </c>
      <c r="X2122">
        <v>1.2629068456590181E-2</v>
      </c>
      <c r="Y2122">
        <v>-0.8</v>
      </c>
      <c r="Z2122">
        <v>0</v>
      </c>
      <c r="AA2122">
        <v>0.17899999999999999</v>
      </c>
      <c r="AB2122">
        <v>0.82099999999999995</v>
      </c>
      <c r="AC2122">
        <v>-0.57189999999999996</v>
      </c>
      <c r="AD2122" t="s">
        <v>48</v>
      </c>
      <c r="AE2122" t="s">
        <v>48</v>
      </c>
      <c r="AF2122" t="s">
        <v>48</v>
      </c>
    </row>
    <row r="2123" spans="1:32" hidden="1" outlineLevel="1" x14ac:dyDescent="0.2">
      <c r="A2123" t="s">
        <v>35622</v>
      </c>
      <c r="B2123" t="s">
        <v>35623</v>
      </c>
      <c r="C2123" t="s">
        <v>34201</v>
      </c>
      <c r="D2123" s="3"/>
      <c r="J2123" t="s">
        <v>35624</v>
      </c>
      <c r="K2123" t="s">
        <v>35402</v>
      </c>
      <c r="L2123" t="s">
        <v>1263</v>
      </c>
      <c r="M2123">
        <v>0</v>
      </c>
      <c r="P2123" s="2" t="s">
        <v>35625</v>
      </c>
      <c r="Q2123" t="s">
        <v>47</v>
      </c>
      <c r="S2123">
        <v>5.9398780576884747E-3</v>
      </c>
      <c r="T2123">
        <v>3.9606957216165029E-6</v>
      </c>
      <c r="U2123">
        <v>3.9917820686241612E-5</v>
      </c>
      <c r="V2123">
        <v>2.349917049286887E-4</v>
      </c>
      <c r="W2123">
        <v>1.4128515031188731E-3</v>
      </c>
      <c r="X2123">
        <v>7.2662153979763389E-4</v>
      </c>
      <c r="Y2123">
        <v>-0.3</v>
      </c>
      <c r="Z2123">
        <v>6.2E-2</v>
      </c>
      <c r="AA2123">
        <v>0.40500000000000003</v>
      </c>
      <c r="AB2123">
        <v>0.53200000000000003</v>
      </c>
      <c r="AC2123">
        <v>-0.85489999999999999</v>
      </c>
      <c r="AD2123" t="s">
        <v>48</v>
      </c>
      <c r="AE2123" t="s">
        <v>48</v>
      </c>
      <c r="AF2123" t="s">
        <v>48</v>
      </c>
    </row>
    <row r="2124" spans="1:32" hidden="1" outlineLevel="1" x14ac:dyDescent="0.2">
      <c r="A2124" t="s">
        <v>35626</v>
      </c>
      <c r="B2124" t="s">
        <v>35627</v>
      </c>
      <c r="C2124" t="s">
        <v>34243</v>
      </c>
      <c r="D2124" s="3"/>
      <c r="J2124" t="s">
        <v>35628</v>
      </c>
      <c r="K2124" t="s">
        <v>35414</v>
      </c>
      <c r="L2124" t="s">
        <v>1263</v>
      </c>
      <c r="M2124">
        <v>3</v>
      </c>
      <c r="P2124" s="2" t="s">
        <v>35629</v>
      </c>
      <c r="Q2124" t="s">
        <v>47</v>
      </c>
      <c r="S2124">
        <v>4.4341472676023841E-4</v>
      </c>
      <c r="T2124">
        <v>2.523834837120376E-6</v>
      </c>
      <c r="U2124">
        <v>1.7573238437762481E-5</v>
      </c>
      <c r="V2124">
        <v>6.7507600761018693E-5</v>
      </c>
      <c r="W2124">
        <v>1.7793166625779119E-4</v>
      </c>
      <c r="X2124">
        <v>1.98572324734414E-5</v>
      </c>
      <c r="Y2124">
        <v>5.2083333333333343E-2</v>
      </c>
      <c r="Z2124">
        <v>2.5000000000000001E-2</v>
      </c>
      <c r="AA2124">
        <v>0.23</v>
      </c>
      <c r="AB2124">
        <v>0.745</v>
      </c>
      <c r="AC2124">
        <v>-0.89410000000000001</v>
      </c>
      <c r="AD2124" t="s">
        <v>48</v>
      </c>
      <c r="AE2124" t="s">
        <v>48</v>
      </c>
      <c r="AF2124" t="s">
        <v>48</v>
      </c>
    </row>
    <row r="2125" spans="1:32" hidden="1" outlineLevel="1" x14ac:dyDescent="0.2">
      <c r="A2125" t="s">
        <v>35630</v>
      </c>
      <c r="B2125" t="s">
        <v>35631</v>
      </c>
      <c r="C2125" t="s">
        <v>35632</v>
      </c>
      <c r="D2125" s="3"/>
      <c r="J2125" t="s">
        <v>35633</v>
      </c>
      <c r="K2125" t="s">
        <v>35417</v>
      </c>
      <c r="L2125" t="s">
        <v>1263</v>
      </c>
      <c r="M2125">
        <v>1</v>
      </c>
      <c r="P2125" s="2" t="s">
        <v>35634</v>
      </c>
      <c r="Q2125" t="s">
        <v>47</v>
      </c>
      <c r="S2125">
        <v>6.2812319956719884E-3</v>
      </c>
      <c r="T2125">
        <v>6.5648082454572432E-6</v>
      </c>
      <c r="U2125">
        <v>7.1092377766035497E-5</v>
      </c>
      <c r="V2125">
        <v>1.132029574364424E-4</v>
      </c>
      <c r="W2125">
        <v>1.4358827611431479E-3</v>
      </c>
      <c r="X2125">
        <v>1.2258884962648149E-3</v>
      </c>
      <c r="Y2125">
        <v>0.2</v>
      </c>
      <c r="Z2125">
        <v>8.2000000000000003E-2</v>
      </c>
      <c r="AA2125">
        <v>0.188</v>
      </c>
      <c r="AB2125">
        <v>0.72899999999999998</v>
      </c>
      <c r="AC2125">
        <v>-0.82679999999999998</v>
      </c>
      <c r="AD2125" t="s">
        <v>48</v>
      </c>
      <c r="AE2125" t="s">
        <v>48</v>
      </c>
      <c r="AF2125" t="s">
        <v>48</v>
      </c>
    </row>
    <row r="2126" spans="1:32" hidden="1" outlineLevel="1" x14ac:dyDescent="0.2">
      <c r="A2126" t="s">
        <v>35635</v>
      </c>
      <c r="B2126" t="s">
        <v>35636</v>
      </c>
      <c r="C2126" t="s">
        <v>32405</v>
      </c>
      <c r="D2126" s="3"/>
      <c r="J2126" t="s">
        <v>35637</v>
      </c>
      <c r="K2126" t="s">
        <v>35417</v>
      </c>
      <c r="L2126" t="s">
        <v>1263</v>
      </c>
      <c r="M2126">
        <v>1</v>
      </c>
      <c r="P2126" s="2" t="s">
        <v>35638</v>
      </c>
      <c r="Q2126" t="s">
        <v>47</v>
      </c>
      <c r="S2126">
        <v>9.7839996218681335E-2</v>
      </c>
      <c r="T2126">
        <v>3.7561403587460518E-5</v>
      </c>
      <c r="U2126">
        <v>3.3032178180292249E-4</v>
      </c>
      <c r="V2126">
        <v>9.9409522954374552E-4</v>
      </c>
      <c r="W2126">
        <v>1.517158816568553E-3</v>
      </c>
      <c r="X2126">
        <v>8.568853884935379E-2</v>
      </c>
      <c r="Y2126">
        <v>-0.16666666666666671</v>
      </c>
      <c r="Z2126">
        <v>7.3999999999999996E-2</v>
      </c>
      <c r="AA2126">
        <v>0.188</v>
      </c>
      <c r="AB2126">
        <v>0.73799999999999999</v>
      </c>
      <c r="AC2126">
        <v>-0.5282</v>
      </c>
      <c r="AD2126" t="s">
        <v>48</v>
      </c>
      <c r="AE2126" t="s">
        <v>48</v>
      </c>
      <c r="AF2126" t="s">
        <v>48</v>
      </c>
    </row>
    <row r="2127" spans="1:32" hidden="1" outlineLevel="1" x14ac:dyDescent="0.2">
      <c r="A2127" t="s">
        <v>35639</v>
      </c>
      <c r="B2127" t="s">
        <v>35640</v>
      </c>
      <c r="C2127" t="s">
        <v>34243</v>
      </c>
      <c r="D2127" s="3"/>
      <c r="J2127" t="s">
        <v>35641</v>
      </c>
      <c r="K2127" t="s">
        <v>35428</v>
      </c>
      <c r="L2127" t="s">
        <v>1263</v>
      </c>
      <c r="M2127">
        <v>5</v>
      </c>
      <c r="P2127" s="2" t="s">
        <v>35642</v>
      </c>
      <c r="Q2127" t="s">
        <v>47</v>
      </c>
      <c r="S2127">
        <v>0.2002284973859787</v>
      </c>
      <c r="T2127">
        <v>7.0930938818491995E-5</v>
      </c>
      <c r="U2127">
        <v>5.5514782434329391E-4</v>
      </c>
      <c r="V2127">
        <v>6.5459595061838627E-3</v>
      </c>
      <c r="W2127">
        <v>1.0493903420865539E-2</v>
      </c>
      <c r="X2127">
        <v>4.8056147992610931E-2</v>
      </c>
      <c r="Y2127">
        <v>0</v>
      </c>
      <c r="Z2127">
        <v>0</v>
      </c>
      <c r="AA2127">
        <v>0.248</v>
      </c>
      <c r="AB2127">
        <v>0.752</v>
      </c>
      <c r="AC2127">
        <v>-0.51060000000000005</v>
      </c>
      <c r="AD2127" t="s">
        <v>48</v>
      </c>
      <c r="AE2127" t="s">
        <v>48</v>
      </c>
      <c r="AF2127" t="s">
        <v>48</v>
      </c>
    </row>
    <row r="2128" spans="1:32" hidden="1" outlineLevel="1" x14ac:dyDescent="0.2">
      <c r="A2128" t="s">
        <v>35643</v>
      </c>
      <c r="B2128" t="s">
        <v>35644</v>
      </c>
      <c r="C2128" t="s">
        <v>34335</v>
      </c>
      <c r="D2128" s="3"/>
      <c r="J2128" t="s">
        <v>35645</v>
      </c>
      <c r="K2128" t="s">
        <v>35432</v>
      </c>
      <c r="L2128" t="s">
        <v>1263</v>
      </c>
      <c r="M2128">
        <v>4</v>
      </c>
      <c r="P2128" s="2" t="s">
        <v>35646</v>
      </c>
      <c r="Q2128" t="s">
        <v>47</v>
      </c>
      <c r="S2128">
        <v>7.6105783227831125E-4</v>
      </c>
      <c r="T2128">
        <v>1.801107373466948E-6</v>
      </c>
      <c r="U2128">
        <v>2.621510611788835E-5</v>
      </c>
      <c r="V2128">
        <v>8.4234423411544412E-5</v>
      </c>
      <c r="W2128">
        <v>3.5567843588069081E-4</v>
      </c>
      <c r="X2128">
        <v>3.4798995329765603E-5</v>
      </c>
      <c r="Y2128">
        <v>0.5</v>
      </c>
      <c r="Z2128">
        <v>0.55900000000000005</v>
      </c>
      <c r="AA2128">
        <v>0</v>
      </c>
      <c r="AB2128">
        <v>0.441</v>
      </c>
      <c r="AC2128">
        <v>0.58589999999999998</v>
      </c>
      <c r="AD2128" t="s">
        <v>48</v>
      </c>
      <c r="AE2128" t="s">
        <v>48</v>
      </c>
      <c r="AF2128" t="s">
        <v>48</v>
      </c>
    </row>
    <row r="2129" spans="1:32" hidden="1" outlineLevel="1" x14ac:dyDescent="0.2">
      <c r="A2129" t="s">
        <v>35647</v>
      </c>
      <c r="B2129" t="s">
        <v>35648</v>
      </c>
      <c r="C2129" t="s">
        <v>34359</v>
      </c>
      <c r="D2129" s="3"/>
      <c r="J2129" t="s">
        <v>35649</v>
      </c>
      <c r="K2129" t="s">
        <v>35440</v>
      </c>
      <c r="L2129" t="s">
        <v>1263</v>
      </c>
      <c r="M2129">
        <v>2</v>
      </c>
      <c r="P2129" s="2" t="s">
        <v>35650</v>
      </c>
      <c r="Q2129" t="s">
        <v>47</v>
      </c>
      <c r="S2129">
        <v>1.113473554141819E-3</v>
      </c>
      <c r="T2129">
        <v>2.0949471490894211E-6</v>
      </c>
      <c r="U2129">
        <v>3.1778025004314259E-5</v>
      </c>
      <c r="V2129">
        <v>5.2443112508626648E-5</v>
      </c>
      <c r="W2129">
        <v>5.7802838273346424E-4</v>
      </c>
      <c r="X2129">
        <v>6.8395209382288158E-5</v>
      </c>
      <c r="Y2129">
        <v>0</v>
      </c>
      <c r="Z2129">
        <v>0.5</v>
      </c>
      <c r="AA2129">
        <v>0</v>
      </c>
      <c r="AB2129">
        <v>0.5</v>
      </c>
      <c r="AC2129">
        <v>0.7177</v>
      </c>
      <c r="AD2129" t="s">
        <v>48</v>
      </c>
      <c r="AE2129" t="s">
        <v>48</v>
      </c>
      <c r="AF2129" t="s">
        <v>48</v>
      </c>
    </row>
    <row r="2130" spans="1:32" hidden="1" outlineLevel="1" x14ac:dyDescent="0.2">
      <c r="A2130" t="s">
        <v>35651</v>
      </c>
      <c r="B2130" t="s">
        <v>35652</v>
      </c>
      <c r="C2130" t="s">
        <v>35653</v>
      </c>
      <c r="D2130" s="3"/>
      <c r="J2130" t="s">
        <v>35654</v>
      </c>
      <c r="K2130" t="s">
        <v>35443</v>
      </c>
      <c r="L2130" t="s">
        <v>1263</v>
      </c>
      <c r="M2130">
        <v>118</v>
      </c>
      <c r="P2130" s="2" t="s">
        <v>35655</v>
      </c>
      <c r="Q2130" t="s">
        <v>47</v>
      </c>
      <c r="S2130">
        <v>0.32405060529708862</v>
      </c>
      <c r="T2130">
        <v>6.0255988501012332E-5</v>
      </c>
      <c r="U2130">
        <v>0.1485183387994766</v>
      </c>
      <c r="V2130">
        <v>2.0135266240686178E-3</v>
      </c>
      <c r="W2130">
        <v>7.9387426376342773E-2</v>
      </c>
      <c r="X2130">
        <v>8.986317552626133E-4</v>
      </c>
      <c r="Y2130">
        <v>3.0833333333333331E-2</v>
      </c>
      <c r="Z2130">
        <v>4.3999999999999997E-2</v>
      </c>
      <c r="AA2130">
        <v>0.108</v>
      </c>
      <c r="AB2130">
        <v>0.84799999999999998</v>
      </c>
      <c r="AC2130">
        <v>-0.88700000000000001</v>
      </c>
      <c r="AD2130" t="s">
        <v>48</v>
      </c>
      <c r="AE2130" t="s">
        <v>48</v>
      </c>
      <c r="AF2130" t="s">
        <v>48</v>
      </c>
    </row>
    <row r="2131" spans="1:32" hidden="1" outlineLevel="1" x14ac:dyDescent="0.2">
      <c r="A2131" t="s">
        <v>35656</v>
      </c>
      <c r="B2131" t="s">
        <v>35657</v>
      </c>
      <c r="C2131" t="s">
        <v>35658</v>
      </c>
      <c r="D2131" s="3"/>
      <c r="J2131" t="s">
        <v>35659</v>
      </c>
      <c r="K2131" t="s">
        <v>35443</v>
      </c>
      <c r="L2131" t="s">
        <v>1263</v>
      </c>
      <c r="M2131">
        <v>16</v>
      </c>
      <c r="P2131" s="2" t="s">
        <v>35660</v>
      </c>
      <c r="Q2131" t="s">
        <v>10060</v>
      </c>
      <c r="S2131">
        <v>2.780100039672107E-4</v>
      </c>
      <c r="T2131">
        <v>2.49539971264312E-6</v>
      </c>
      <c r="U2131">
        <v>1.7734271750668998E-5</v>
      </c>
      <c r="V2131">
        <v>4.2671021219575778E-5</v>
      </c>
      <c r="W2131">
        <v>1.278442359762266E-4</v>
      </c>
      <c r="X2131">
        <v>2.2136220650281761E-5</v>
      </c>
      <c r="Y2131">
        <v>-0.35</v>
      </c>
      <c r="Z2131">
        <v>0</v>
      </c>
      <c r="AA2131">
        <v>6.8000000000000005E-2</v>
      </c>
      <c r="AB2131">
        <v>0.93200000000000005</v>
      </c>
      <c r="AC2131">
        <v>-0.3412</v>
      </c>
      <c r="AD2131" t="s">
        <v>48</v>
      </c>
      <c r="AE2131" t="s">
        <v>48</v>
      </c>
      <c r="AF2131" t="s">
        <v>48</v>
      </c>
    </row>
    <row r="2132" spans="1:32" hidden="1" outlineLevel="1" x14ac:dyDescent="0.2">
      <c r="A2132" t="s">
        <v>35661</v>
      </c>
      <c r="B2132" t="s">
        <v>35662</v>
      </c>
      <c r="C2132" t="s">
        <v>35663</v>
      </c>
      <c r="D2132" s="3"/>
      <c r="J2132" t="s">
        <v>35664</v>
      </c>
      <c r="K2132" t="s">
        <v>35443</v>
      </c>
      <c r="L2132" t="s">
        <v>1263</v>
      </c>
      <c r="M2132">
        <v>7</v>
      </c>
      <c r="P2132" s="2" t="s">
        <v>35665</v>
      </c>
      <c r="Q2132" t="s">
        <v>47</v>
      </c>
      <c r="S2132">
        <v>9.0162118431180716E-4</v>
      </c>
      <c r="T2132">
        <v>4.6209070205804892E-6</v>
      </c>
      <c r="U2132">
        <v>4.132014510105364E-5</v>
      </c>
      <c r="V2132">
        <v>9.4351977168116719E-5</v>
      </c>
      <c r="W2132">
        <v>3.6447242018766701E-4</v>
      </c>
      <c r="X2132">
        <v>8.8996865088120103E-5</v>
      </c>
      <c r="Y2132">
        <v>-7.4999999999999983E-2</v>
      </c>
      <c r="Z2132">
        <v>0.28999999999999998</v>
      </c>
      <c r="AA2132">
        <v>0</v>
      </c>
      <c r="AB2132">
        <v>0.71</v>
      </c>
      <c r="AC2132">
        <v>0.71399999999999997</v>
      </c>
      <c r="AD2132" t="s">
        <v>48</v>
      </c>
      <c r="AE2132" t="s">
        <v>48</v>
      </c>
      <c r="AF2132" t="s">
        <v>48</v>
      </c>
    </row>
    <row r="2133" spans="1:32" hidden="1" outlineLevel="1" x14ac:dyDescent="0.2">
      <c r="A2133" t="s">
        <v>35666</v>
      </c>
      <c r="B2133" t="s">
        <v>35667</v>
      </c>
      <c r="C2133" t="s">
        <v>33605</v>
      </c>
      <c r="D2133" s="3"/>
      <c r="J2133" t="s">
        <v>35668</v>
      </c>
      <c r="K2133" t="s">
        <v>35443</v>
      </c>
      <c r="L2133" t="s">
        <v>1263</v>
      </c>
      <c r="M2133">
        <v>5</v>
      </c>
      <c r="P2133" s="2" t="s">
        <v>35669</v>
      </c>
      <c r="Q2133" t="s">
        <v>24466</v>
      </c>
      <c r="S2133">
        <v>1.2258400674909349E-3</v>
      </c>
      <c r="T2133">
        <v>3.0661476557725109E-6</v>
      </c>
      <c r="U2133">
        <v>3.0734212487004697E-5</v>
      </c>
      <c r="V2133">
        <v>8.5025552834849805E-5</v>
      </c>
      <c r="W2133">
        <v>6.4298324286937714E-4</v>
      </c>
      <c r="X2133">
        <v>6.5274194639641792E-5</v>
      </c>
      <c r="Y2133">
        <v>1.2500000000000001E-2</v>
      </c>
      <c r="Z2133">
        <v>0.105</v>
      </c>
      <c r="AA2133">
        <v>0.249</v>
      </c>
      <c r="AB2133">
        <v>0.64700000000000002</v>
      </c>
      <c r="AC2133">
        <v>-0.94569999999999999</v>
      </c>
      <c r="AD2133" t="s">
        <v>48</v>
      </c>
      <c r="AE2133" t="s">
        <v>48</v>
      </c>
      <c r="AF2133" t="s">
        <v>48</v>
      </c>
    </row>
    <row r="2134" spans="1:32" hidden="1" outlineLevel="1" x14ac:dyDescent="0.2">
      <c r="A2134" t="s">
        <v>35670</v>
      </c>
      <c r="B2134" t="s">
        <v>35671</v>
      </c>
      <c r="C2134" t="s">
        <v>35672</v>
      </c>
      <c r="D2134" s="3"/>
      <c r="J2134" t="s">
        <v>35673</v>
      </c>
      <c r="K2134" t="s">
        <v>35451</v>
      </c>
      <c r="L2134" t="s">
        <v>1263</v>
      </c>
      <c r="M2134">
        <v>64</v>
      </c>
      <c r="P2134" s="2" t="s">
        <v>35674</v>
      </c>
      <c r="Q2134" t="s">
        <v>47</v>
      </c>
      <c r="S2134">
        <v>7.7410347759723663E-2</v>
      </c>
      <c r="T2134">
        <v>5.7978163567895544E-6</v>
      </c>
      <c r="U2134">
        <v>5.1929027540609241E-4</v>
      </c>
      <c r="V2134">
        <v>2.3727156221866612E-3</v>
      </c>
      <c r="W2134">
        <v>6.7606694996356964E-2</v>
      </c>
      <c r="X2134">
        <v>3.7355997483246028E-4</v>
      </c>
      <c r="Y2134">
        <v>0.05</v>
      </c>
      <c r="Z2134">
        <v>0.125</v>
      </c>
      <c r="AA2134">
        <v>0</v>
      </c>
      <c r="AB2134">
        <v>0.875</v>
      </c>
      <c r="AC2134">
        <v>0.40189999999999998</v>
      </c>
      <c r="AD2134" t="s">
        <v>48</v>
      </c>
      <c r="AE2134" t="s">
        <v>48</v>
      </c>
      <c r="AF2134" t="s">
        <v>48</v>
      </c>
    </row>
    <row r="2135" spans="1:32" hidden="1" outlineLevel="1" x14ac:dyDescent="0.2">
      <c r="A2135" t="s">
        <v>35675</v>
      </c>
      <c r="B2135" t="s">
        <v>35676</v>
      </c>
      <c r="C2135" t="s">
        <v>35677</v>
      </c>
      <c r="D2135" s="3"/>
      <c r="J2135" t="s">
        <v>35678</v>
      </c>
      <c r="K2135" t="s">
        <v>35451</v>
      </c>
      <c r="L2135" t="s">
        <v>1263</v>
      </c>
      <c r="M2135">
        <v>15</v>
      </c>
      <c r="P2135" s="2" t="s">
        <v>35679</v>
      </c>
      <c r="Q2135" t="s">
        <v>47</v>
      </c>
      <c r="S2135">
        <v>1.274380250833929E-3</v>
      </c>
      <c r="T2135">
        <v>8.0004492701846175E-6</v>
      </c>
      <c r="U2135">
        <v>6.8633031332865357E-5</v>
      </c>
      <c r="V2135">
        <v>1.9021009211428461E-4</v>
      </c>
      <c r="W2135">
        <v>4.0888905641622841E-4</v>
      </c>
      <c r="X2135">
        <v>2.4260266218334439E-4</v>
      </c>
      <c r="Y2135">
        <v>0.16666666666666671</v>
      </c>
      <c r="Z2135">
        <v>0</v>
      </c>
      <c r="AA2135">
        <v>0</v>
      </c>
      <c r="AB2135">
        <v>1</v>
      </c>
      <c r="AC2135">
        <v>0</v>
      </c>
      <c r="AD2135" t="s">
        <v>48</v>
      </c>
      <c r="AE2135" t="s">
        <v>48</v>
      </c>
      <c r="AF2135" t="s">
        <v>48</v>
      </c>
    </row>
    <row r="2136" spans="1:32" hidden="1" outlineLevel="1" x14ac:dyDescent="0.2">
      <c r="A2136" t="s">
        <v>35680</v>
      </c>
      <c r="B2136" t="s">
        <v>35681</v>
      </c>
      <c r="C2136" t="s">
        <v>35682</v>
      </c>
      <c r="D2136" s="3"/>
      <c r="J2136" t="s">
        <v>35683</v>
      </c>
      <c r="K2136" t="s">
        <v>35451</v>
      </c>
      <c r="L2136" t="s">
        <v>1263</v>
      </c>
      <c r="M2136">
        <v>1</v>
      </c>
      <c r="P2136" s="2" t="s">
        <v>35684</v>
      </c>
      <c r="Q2136" t="s">
        <v>47</v>
      </c>
      <c r="S2136">
        <v>4.793073982000351E-3</v>
      </c>
      <c r="T2136">
        <v>1.5070598237798549E-5</v>
      </c>
      <c r="U2136">
        <v>9.8468764917925E-5</v>
      </c>
      <c r="V2136">
        <v>6.0939323157072067E-4</v>
      </c>
      <c r="W2136">
        <v>1.2022170703858139E-3</v>
      </c>
      <c r="X2136">
        <v>2.8482353081926698E-4</v>
      </c>
      <c r="Y2136">
        <v>-1.2500000000000001E-2</v>
      </c>
      <c r="Z2136">
        <v>5.5E-2</v>
      </c>
      <c r="AA2136">
        <v>0.124</v>
      </c>
      <c r="AB2136">
        <v>0.82099999999999995</v>
      </c>
      <c r="AC2136">
        <v>-0.77170000000000005</v>
      </c>
      <c r="AD2136" t="s">
        <v>48</v>
      </c>
      <c r="AE2136" t="s">
        <v>48</v>
      </c>
      <c r="AF2136" t="s">
        <v>48</v>
      </c>
    </row>
    <row r="2137" spans="1:32" hidden="1" outlineLevel="1" x14ac:dyDescent="0.2">
      <c r="A2137" t="s">
        <v>35685</v>
      </c>
      <c r="B2137" t="s">
        <v>35686</v>
      </c>
      <c r="C2137" t="s">
        <v>35203</v>
      </c>
      <c r="D2137" s="3"/>
      <c r="J2137" t="s">
        <v>35687</v>
      </c>
      <c r="K2137" t="s">
        <v>35460</v>
      </c>
      <c r="L2137" t="s">
        <v>1263</v>
      </c>
      <c r="M2137">
        <v>33</v>
      </c>
      <c r="P2137" s="2" t="s">
        <v>35688</v>
      </c>
      <c r="Q2137" t="s">
        <v>47</v>
      </c>
      <c r="S2137">
        <v>4.4746874482370908E-4</v>
      </c>
      <c r="T2137">
        <v>2.3679929199715839E-6</v>
      </c>
      <c r="U2137">
        <v>2.660779136931524E-5</v>
      </c>
      <c r="V2137">
        <v>3.8287780625978478E-5</v>
      </c>
      <c r="W2137">
        <v>2.0189714268781239E-4</v>
      </c>
      <c r="X2137">
        <v>3.7210866139503203E-5</v>
      </c>
      <c r="Y2137">
        <v>5.2083333333333329E-2</v>
      </c>
      <c r="Z2137">
        <v>0.14299999999999999</v>
      </c>
      <c r="AA2137">
        <v>8.4000000000000005E-2</v>
      </c>
      <c r="AB2137">
        <v>0.77300000000000002</v>
      </c>
      <c r="AC2137">
        <v>0.46839999999999998</v>
      </c>
      <c r="AD2137" t="s">
        <v>48</v>
      </c>
      <c r="AE2137" t="s">
        <v>48</v>
      </c>
      <c r="AF2137" t="s">
        <v>48</v>
      </c>
    </row>
    <row r="2138" spans="1:32" hidden="1" outlineLevel="1" x14ac:dyDescent="0.2">
      <c r="A2138" t="s">
        <v>35689</v>
      </c>
      <c r="B2138" t="s">
        <v>35690</v>
      </c>
      <c r="C2138" t="s">
        <v>15516</v>
      </c>
      <c r="D2138" s="3"/>
      <c r="J2138" t="s">
        <v>35691</v>
      </c>
      <c r="K2138" t="s">
        <v>35468</v>
      </c>
      <c r="L2138" t="s">
        <v>1263</v>
      </c>
      <c r="M2138">
        <v>8</v>
      </c>
      <c r="P2138" s="2" t="s">
        <v>35692</v>
      </c>
      <c r="Q2138" t="s">
        <v>10831</v>
      </c>
      <c r="S2138">
        <v>6.8875662982463837E-2</v>
      </c>
      <c r="T2138">
        <v>8.7910593720152974E-6</v>
      </c>
      <c r="U2138">
        <v>2.2743834415450689E-4</v>
      </c>
      <c r="V2138">
        <v>3.5140325780957943E-4</v>
      </c>
      <c r="W2138">
        <v>3.1622637063264847E-2</v>
      </c>
      <c r="X2138">
        <v>6.2339408323168746E-3</v>
      </c>
      <c r="Y2138">
        <v>0</v>
      </c>
      <c r="Z2138">
        <v>0.26300000000000001</v>
      </c>
      <c r="AA2138">
        <v>0</v>
      </c>
      <c r="AB2138">
        <v>0.73699999999999999</v>
      </c>
      <c r="AC2138">
        <v>0.35949999999999999</v>
      </c>
      <c r="AD2138" t="s">
        <v>48</v>
      </c>
      <c r="AE2138" t="s">
        <v>48</v>
      </c>
      <c r="AF2138" t="s">
        <v>48</v>
      </c>
    </row>
    <row r="2139" spans="1:32" hidden="1" outlineLevel="1" x14ac:dyDescent="0.2">
      <c r="A2139" t="s">
        <v>35693</v>
      </c>
      <c r="B2139" t="s">
        <v>35694</v>
      </c>
      <c r="C2139" t="s">
        <v>34597</v>
      </c>
      <c r="D2139" s="3"/>
      <c r="J2139" t="s">
        <v>35695</v>
      </c>
      <c r="K2139" t="s">
        <v>35472</v>
      </c>
      <c r="L2139" t="s">
        <v>1263</v>
      </c>
      <c r="M2139">
        <v>1</v>
      </c>
      <c r="P2139" s="2" t="s">
        <v>35696</v>
      </c>
      <c r="Q2139" t="s">
        <v>47</v>
      </c>
      <c r="S2139">
        <v>2.0598999690264459E-3</v>
      </c>
      <c r="T2139">
        <v>1.5820468206584339E-6</v>
      </c>
      <c r="U2139">
        <v>2.6657724447431971E-5</v>
      </c>
      <c r="V2139">
        <v>1.8074954277835789E-4</v>
      </c>
      <c r="W2139">
        <v>7.4616796337068081E-4</v>
      </c>
      <c r="X2139">
        <v>2.5375880795763809E-5</v>
      </c>
      <c r="Y2139">
        <v>0</v>
      </c>
      <c r="Z2139">
        <v>0.47</v>
      </c>
      <c r="AA2139">
        <v>0</v>
      </c>
      <c r="AB2139">
        <v>0.53</v>
      </c>
      <c r="AC2139">
        <v>0.63690000000000002</v>
      </c>
      <c r="AD2139" t="s">
        <v>48</v>
      </c>
      <c r="AE2139" t="s">
        <v>48</v>
      </c>
      <c r="AF2139" t="s">
        <v>48</v>
      </c>
    </row>
    <row r="2140" spans="1:32" hidden="1" outlineLevel="1" x14ac:dyDescent="0.2">
      <c r="A2140" t="s">
        <v>35697</v>
      </c>
      <c r="B2140" t="s">
        <v>35698</v>
      </c>
      <c r="C2140" t="s">
        <v>35699</v>
      </c>
      <c r="D2140" s="3"/>
      <c r="J2140" t="s">
        <v>35700</v>
      </c>
      <c r="K2140" t="s">
        <v>35502</v>
      </c>
      <c r="L2140" t="s">
        <v>1263</v>
      </c>
      <c r="M2140">
        <v>22</v>
      </c>
      <c r="P2140" s="2" t="s">
        <v>35701</v>
      </c>
      <c r="Q2140" t="s">
        <v>14235</v>
      </c>
      <c r="S2140">
        <v>0.46890977025032038</v>
      </c>
      <c r="T2140">
        <v>5.6349479564232752E-5</v>
      </c>
      <c r="U2140">
        <v>0.25710517168045038</v>
      </c>
      <c r="V2140">
        <v>3.760235384106636E-3</v>
      </c>
      <c r="W2140">
        <v>6.9993004202842712E-2</v>
      </c>
      <c r="X2140">
        <v>1.9284832524135711E-3</v>
      </c>
      <c r="Y2140">
        <v>-0.30999999999999989</v>
      </c>
      <c r="Z2140">
        <v>2.7E-2</v>
      </c>
      <c r="AA2140">
        <v>0.19</v>
      </c>
      <c r="AB2140">
        <v>0.78300000000000003</v>
      </c>
      <c r="AC2140">
        <v>-0.88500000000000001</v>
      </c>
      <c r="AD2140" t="s">
        <v>48</v>
      </c>
      <c r="AE2140" t="s">
        <v>48</v>
      </c>
      <c r="AF2140" t="s">
        <v>48</v>
      </c>
    </row>
    <row r="2141" spans="1:32" hidden="1" outlineLevel="1" x14ac:dyDescent="0.2">
      <c r="A2141" t="s">
        <v>35702</v>
      </c>
      <c r="B2141" t="s">
        <v>35703</v>
      </c>
      <c r="C2141" t="s">
        <v>22394</v>
      </c>
      <c r="D2141" s="3"/>
      <c r="J2141" t="s">
        <v>22384</v>
      </c>
      <c r="K2141" t="s">
        <v>35507</v>
      </c>
      <c r="L2141" t="s">
        <v>1263</v>
      </c>
      <c r="M2141">
        <v>1</v>
      </c>
      <c r="P2141" s="2" t="s">
        <v>35704</v>
      </c>
      <c r="Q2141" t="s">
        <v>22396</v>
      </c>
      <c r="S2141">
        <v>0.66437810659408569</v>
      </c>
      <c r="T2141">
        <v>3.3349340810673311E-5</v>
      </c>
      <c r="U2141">
        <v>0.22321456670761111</v>
      </c>
      <c r="V2141">
        <v>1.240509445779026E-3</v>
      </c>
      <c r="W2141">
        <v>0.38851222395896912</v>
      </c>
      <c r="X2141">
        <v>3.5417405888438219E-4</v>
      </c>
      <c r="Y2141">
        <v>-0.375</v>
      </c>
      <c r="Z2141">
        <v>0</v>
      </c>
      <c r="AA2141">
        <v>0.22</v>
      </c>
      <c r="AB2141">
        <v>0.78</v>
      </c>
      <c r="AC2141">
        <v>-0.89339999999999997</v>
      </c>
      <c r="AD2141" t="s">
        <v>48</v>
      </c>
      <c r="AE2141" t="s">
        <v>48</v>
      </c>
      <c r="AF2141" t="s">
        <v>48</v>
      </c>
    </row>
    <row r="2142" spans="1:32" hidden="1" outlineLevel="1" x14ac:dyDescent="0.2">
      <c r="A2142" t="s">
        <v>35705</v>
      </c>
      <c r="B2142" t="s">
        <v>35706</v>
      </c>
      <c r="C2142" t="s">
        <v>17531</v>
      </c>
      <c r="D2142" s="3"/>
      <c r="J2142" t="s">
        <v>35707</v>
      </c>
      <c r="K2142" t="s">
        <v>35520</v>
      </c>
      <c r="L2142" t="s">
        <v>1263</v>
      </c>
      <c r="M2142">
        <v>47</v>
      </c>
      <c r="P2142" s="2" t="s">
        <v>35708</v>
      </c>
      <c r="Q2142" t="s">
        <v>47</v>
      </c>
      <c r="S2142">
        <v>3.459384897723794E-4</v>
      </c>
      <c r="T2142">
        <v>3.3831831842690012E-6</v>
      </c>
      <c r="U2142">
        <v>1.8433238437864929E-5</v>
      </c>
      <c r="V2142">
        <v>4.9023889005184167E-5</v>
      </c>
      <c r="W2142">
        <v>1.688991324044764E-4</v>
      </c>
      <c r="X2142">
        <v>2.1815723812323992E-5</v>
      </c>
      <c r="Y2142">
        <v>0.38</v>
      </c>
      <c r="Z2142">
        <v>0.06</v>
      </c>
      <c r="AA2142">
        <v>3.4000000000000002E-2</v>
      </c>
      <c r="AB2142">
        <v>0.90700000000000003</v>
      </c>
      <c r="AC2142">
        <v>8.8200000000000001E-2</v>
      </c>
      <c r="AD2142" t="s">
        <v>48</v>
      </c>
      <c r="AE2142" t="s">
        <v>48</v>
      </c>
      <c r="AF2142" t="s">
        <v>48</v>
      </c>
    </row>
    <row r="2143" spans="1:32" hidden="1" outlineLevel="1" x14ac:dyDescent="0.2">
      <c r="A2143" t="s">
        <v>35709</v>
      </c>
      <c r="B2143" t="s">
        <v>35710</v>
      </c>
      <c r="C2143" t="s">
        <v>30995</v>
      </c>
      <c r="D2143" s="3"/>
      <c r="J2143" t="s">
        <v>35711</v>
      </c>
      <c r="K2143" t="s">
        <v>35529</v>
      </c>
      <c r="L2143" t="s">
        <v>1263</v>
      </c>
      <c r="M2143">
        <v>2</v>
      </c>
      <c r="P2143" s="2" t="s">
        <v>35712</v>
      </c>
      <c r="Q2143" t="s">
        <v>10258</v>
      </c>
      <c r="S2143">
        <v>2.7138428413309162E-4</v>
      </c>
      <c r="T2143">
        <v>4.3341201489965897E-6</v>
      </c>
      <c r="U2143">
        <v>2.7127653083880429E-5</v>
      </c>
      <c r="V2143">
        <v>4.125124542042613E-5</v>
      </c>
      <c r="W2143">
        <v>1.15814822493121E-4</v>
      </c>
      <c r="X2143">
        <v>2.738811599556357E-5</v>
      </c>
      <c r="Y2143">
        <v>0.18333333333333329</v>
      </c>
      <c r="Z2143">
        <v>6.5000000000000002E-2</v>
      </c>
      <c r="AA2143">
        <v>2.5000000000000001E-2</v>
      </c>
      <c r="AB2143">
        <v>0.91</v>
      </c>
      <c r="AC2143">
        <v>0.40970000000000001</v>
      </c>
      <c r="AD2143" t="s">
        <v>48</v>
      </c>
      <c r="AE2143" t="s">
        <v>48</v>
      </c>
      <c r="AF2143" t="s">
        <v>48</v>
      </c>
    </row>
    <row r="2144" spans="1:32" hidden="1" outlineLevel="1" x14ac:dyDescent="0.2">
      <c r="A2144" t="s">
        <v>35713</v>
      </c>
      <c r="B2144" t="s">
        <v>35714</v>
      </c>
      <c r="C2144" t="s">
        <v>27295</v>
      </c>
      <c r="D2144" s="3"/>
      <c r="J2144" t="s">
        <v>35715</v>
      </c>
      <c r="K2144" t="s">
        <v>35537</v>
      </c>
      <c r="L2144" t="s">
        <v>1263</v>
      </c>
      <c r="M2144">
        <v>-1</v>
      </c>
      <c r="P2144" s="2" t="s">
        <v>35716</v>
      </c>
      <c r="Q2144" t="s">
        <v>10150</v>
      </c>
      <c r="S2144">
        <v>1.161112333647907E-3</v>
      </c>
      <c r="T2144">
        <v>1.0337244930269661E-5</v>
      </c>
      <c r="U2144">
        <v>5.5594966397620738E-5</v>
      </c>
      <c r="V2144">
        <v>1.6053035506047311E-4</v>
      </c>
      <c r="W2144">
        <v>3.6714877933263779E-4</v>
      </c>
      <c r="X2144">
        <v>1.5234270540531719E-4</v>
      </c>
      <c r="Y2144">
        <v>0.41666666666666669</v>
      </c>
      <c r="Z2144">
        <v>0.10199999999999999</v>
      </c>
      <c r="AA2144">
        <v>0</v>
      </c>
      <c r="AB2144">
        <v>0.89800000000000002</v>
      </c>
      <c r="AC2144">
        <v>0.3367</v>
      </c>
      <c r="AD2144" t="s">
        <v>48</v>
      </c>
      <c r="AE2144" t="s">
        <v>48</v>
      </c>
      <c r="AF2144" t="s">
        <v>48</v>
      </c>
    </row>
    <row r="2145" spans="1:32" hidden="1" outlineLevel="1" x14ac:dyDescent="0.2">
      <c r="A2145" t="s">
        <v>35717</v>
      </c>
      <c r="B2145" t="s">
        <v>35310</v>
      </c>
      <c r="C2145" t="s">
        <v>35269</v>
      </c>
      <c r="D2145" s="3"/>
      <c r="J2145" t="s">
        <v>35718</v>
      </c>
      <c r="K2145" t="s">
        <v>35542</v>
      </c>
      <c r="L2145" t="s">
        <v>1263</v>
      </c>
      <c r="M2145">
        <v>15</v>
      </c>
      <c r="P2145" s="2" t="s">
        <v>35719</v>
      </c>
      <c r="Q2145" t="s">
        <v>47</v>
      </c>
      <c r="S2145">
        <v>3.405071038287133E-4</v>
      </c>
      <c r="T2145">
        <v>3.558362777766888E-6</v>
      </c>
      <c r="U2145">
        <v>1.8724638721323569E-5</v>
      </c>
      <c r="V2145">
        <v>4.094183532288298E-5</v>
      </c>
      <c r="W2145">
        <v>1.620456459932029E-4</v>
      </c>
      <c r="X2145">
        <v>2.6043942852993499E-5</v>
      </c>
      <c r="Y2145">
        <v>-2.7777777777777488E-3</v>
      </c>
      <c r="Z2145">
        <v>0.13900000000000001</v>
      </c>
      <c r="AA2145">
        <v>4.3999999999999997E-2</v>
      </c>
      <c r="AB2145">
        <v>0.81599999999999995</v>
      </c>
      <c r="AC2145">
        <v>0.84809999999999997</v>
      </c>
      <c r="AD2145" t="s">
        <v>48</v>
      </c>
      <c r="AE2145" t="s">
        <v>48</v>
      </c>
      <c r="AF2145" t="s">
        <v>48</v>
      </c>
    </row>
    <row r="2146" spans="1:32" hidden="1" outlineLevel="1" x14ac:dyDescent="0.2">
      <c r="A2146" t="s">
        <v>35720</v>
      </c>
      <c r="B2146" t="s">
        <v>35721</v>
      </c>
      <c r="C2146" t="s">
        <v>27295</v>
      </c>
      <c r="D2146" s="3"/>
      <c r="J2146" t="s">
        <v>35722</v>
      </c>
      <c r="K2146" t="s">
        <v>35542</v>
      </c>
      <c r="L2146" t="s">
        <v>1263</v>
      </c>
      <c r="M2146">
        <v>3</v>
      </c>
      <c r="P2146" s="2" t="s">
        <v>35723</v>
      </c>
      <c r="Q2146" t="s">
        <v>10150</v>
      </c>
      <c r="S2146">
        <v>4.3770790216512978E-4</v>
      </c>
      <c r="T2146">
        <v>3.1801960176380821E-6</v>
      </c>
      <c r="U2146">
        <v>5.3626423323294148E-5</v>
      </c>
      <c r="V2146">
        <v>4.3183379602851353E-5</v>
      </c>
      <c r="W2146">
        <v>1.6751755902078E-4</v>
      </c>
      <c r="X2146">
        <v>3.293992267572321E-5</v>
      </c>
      <c r="Y2146">
        <v>0.2352272727272727</v>
      </c>
      <c r="Z2146">
        <v>0.17799999999999999</v>
      </c>
      <c r="AA2146">
        <v>3.1E-2</v>
      </c>
      <c r="AB2146">
        <v>0.79100000000000004</v>
      </c>
      <c r="AC2146">
        <v>0.92510000000000003</v>
      </c>
      <c r="AD2146" t="s">
        <v>48</v>
      </c>
      <c r="AE2146" t="s">
        <v>48</v>
      </c>
      <c r="AF2146" t="s">
        <v>48</v>
      </c>
    </row>
    <row r="2147" spans="1:32" hidden="1" outlineLevel="1" x14ac:dyDescent="0.2">
      <c r="A2147" t="s">
        <v>35724</v>
      </c>
      <c r="B2147" t="s">
        <v>35725</v>
      </c>
      <c r="C2147" t="s">
        <v>35726</v>
      </c>
      <c r="D2147" s="3"/>
      <c r="J2147" t="s">
        <v>35727</v>
      </c>
      <c r="K2147" t="s">
        <v>35542</v>
      </c>
      <c r="L2147" t="s">
        <v>1263</v>
      </c>
      <c r="M2147">
        <v>6</v>
      </c>
      <c r="P2147" s="2" t="s">
        <v>35728</v>
      </c>
      <c r="Q2147" t="s">
        <v>47</v>
      </c>
      <c r="S2147">
        <v>3.147390962112695E-4</v>
      </c>
      <c r="T2147">
        <v>2.786017830658238E-6</v>
      </c>
      <c r="U2147">
        <v>2.464226417941973E-5</v>
      </c>
      <c r="V2147">
        <v>4.3676147470250733E-5</v>
      </c>
      <c r="W2147">
        <v>1.3429600221570581E-4</v>
      </c>
      <c r="X2147">
        <v>2.424840749881696E-5</v>
      </c>
      <c r="Y2147">
        <v>0.22357142857142859</v>
      </c>
      <c r="Z2147">
        <v>6.9000000000000006E-2</v>
      </c>
      <c r="AA2147">
        <v>5.0999999999999997E-2</v>
      </c>
      <c r="AB2147">
        <v>0.879</v>
      </c>
      <c r="AC2147">
        <v>2.2200000000000001E-2</v>
      </c>
      <c r="AD2147" t="s">
        <v>48</v>
      </c>
      <c r="AE2147" t="s">
        <v>48</v>
      </c>
      <c r="AF2147" t="s">
        <v>48</v>
      </c>
    </row>
    <row r="2148" spans="1:32" hidden="1" outlineLevel="1" x14ac:dyDescent="0.2">
      <c r="A2148" t="s">
        <v>35729</v>
      </c>
      <c r="B2148" t="s">
        <v>35730</v>
      </c>
      <c r="C2148" t="s">
        <v>28492</v>
      </c>
      <c r="D2148" s="3"/>
      <c r="J2148" t="s">
        <v>35731</v>
      </c>
      <c r="K2148" t="s">
        <v>35546</v>
      </c>
      <c r="L2148" t="s">
        <v>1263</v>
      </c>
      <c r="M2148">
        <v>9</v>
      </c>
      <c r="P2148" s="2" t="s">
        <v>35732</v>
      </c>
      <c r="Q2148" t="s">
        <v>47</v>
      </c>
      <c r="S2148">
        <v>3.1024746596813198E-2</v>
      </c>
      <c r="T2148">
        <v>9.4891101980465464E-6</v>
      </c>
      <c r="U2148">
        <v>2.1488363563548771E-4</v>
      </c>
      <c r="V2148">
        <v>5.4403615649789572E-4</v>
      </c>
      <c r="W2148">
        <v>1.0361299850046629E-2</v>
      </c>
      <c r="X2148">
        <v>9.2241086531430483E-4</v>
      </c>
      <c r="Y2148">
        <v>0.25</v>
      </c>
      <c r="Z2148">
        <v>0</v>
      </c>
      <c r="AA2148">
        <v>0.373</v>
      </c>
      <c r="AB2148">
        <v>0.627</v>
      </c>
      <c r="AC2148">
        <v>-0.92010000000000003</v>
      </c>
      <c r="AD2148" t="s">
        <v>48</v>
      </c>
      <c r="AE2148" t="s">
        <v>48</v>
      </c>
      <c r="AF2148" t="s">
        <v>48</v>
      </c>
    </row>
    <row r="2149" spans="1:32" hidden="1" outlineLevel="1" x14ac:dyDescent="0.2">
      <c r="A2149" t="s">
        <v>35733</v>
      </c>
      <c r="B2149" t="s">
        <v>35734</v>
      </c>
      <c r="C2149" t="s">
        <v>10885</v>
      </c>
      <c r="D2149" s="3"/>
      <c r="J2149" t="s">
        <v>35735</v>
      </c>
      <c r="K2149" t="s">
        <v>35546</v>
      </c>
      <c r="L2149" t="s">
        <v>1263</v>
      </c>
      <c r="M2149">
        <v>8</v>
      </c>
      <c r="P2149" s="2" t="s">
        <v>35736</v>
      </c>
      <c r="Q2149" t="s">
        <v>10132</v>
      </c>
      <c r="S2149">
        <v>5.433678743429482E-4</v>
      </c>
      <c r="T2149">
        <v>5.6679036788409576E-6</v>
      </c>
      <c r="U2149">
        <v>4.5779004722135141E-5</v>
      </c>
      <c r="V2149">
        <v>5.2283965487731621E-5</v>
      </c>
      <c r="W2149">
        <v>2.2565804829355329E-4</v>
      </c>
      <c r="X2149">
        <v>7.2519062086939812E-5</v>
      </c>
      <c r="Y2149">
        <v>8.1481481481481474E-2</v>
      </c>
      <c r="Z2149">
        <v>0.16400000000000001</v>
      </c>
      <c r="AA2149">
        <v>8.8999999999999996E-2</v>
      </c>
      <c r="AB2149">
        <v>0.748</v>
      </c>
      <c r="AC2149">
        <v>0.58950000000000002</v>
      </c>
      <c r="AD2149" t="s">
        <v>48</v>
      </c>
      <c r="AE2149" t="s">
        <v>48</v>
      </c>
      <c r="AF2149" t="s">
        <v>48</v>
      </c>
    </row>
    <row r="2150" spans="1:32" hidden="1" outlineLevel="1" x14ac:dyDescent="0.2">
      <c r="A2150" t="s">
        <v>35737</v>
      </c>
      <c r="B2150" t="s">
        <v>35738</v>
      </c>
      <c r="C2150" t="s">
        <v>35739</v>
      </c>
      <c r="D2150" s="3"/>
      <c r="J2150" t="s">
        <v>35740</v>
      </c>
      <c r="K2150" t="s">
        <v>35546</v>
      </c>
      <c r="L2150" t="s">
        <v>1263</v>
      </c>
      <c r="M2150">
        <v>11</v>
      </c>
      <c r="P2150" s="2" t="s">
        <v>35741</v>
      </c>
      <c r="Q2150" t="s">
        <v>47</v>
      </c>
      <c r="S2150">
        <v>6.8884075153619051E-4</v>
      </c>
      <c r="T2150">
        <v>5.2488994697341704E-6</v>
      </c>
      <c r="U2150">
        <v>4.5896507799625397E-5</v>
      </c>
      <c r="V2150">
        <v>6.0560203564818949E-5</v>
      </c>
      <c r="W2150">
        <v>2.6784572401084011E-4</v>
      </c>
      <c r="X2150">
        <v>5.6631655752426013E-5</v>
      </c>
      <c r="Y2150">
        <v>0.27500000000000002</v>
      </c>
      <c r="Z2150">
        <v>0.183</v>
      </c>
      <c r="AA2150">
        <v>0.14000000000000001</v>
      </c>
      <c r="AB2150">
        <v>0.67700000000000005</v>
      </c>
      <c r="AC2150">
        <v>0.55579999999999996</v>
      </c>
      <c r="AD2150" t="s">
        <v>48</v>
      </c>
      <c r="AE2150" t="s">
        <v>48</v>
      </c>
      <c r="AF2150" t="s">
        <v>48</v>
      </c>
    </row>
    <row r="2151" spans="1:32" hidden="1" outlineLevel="1" x14ac:dyDescent="0.2">
      <c r="A2151" t="s">
        <v>35742</v>
      </c>
      <c r="B2151" t="s">
        <v>35743</v>
      </c>
      <c r="C2151" t="s">
        <v>26384</v>
      </c>
      <c r="D2151" s="3"/>
      <c r="J2151" t="s">
        <v>35744</v>
      </c>
      <c r="K2151" t="s">
        <v>35546</v>
      </c>
      <c r="L2151" t="s">
        <v>1263</v>
      </c>
      <c r="M2151">
        <v>2</v>
      </c>
      <c r="P2151" s="2" t="s">
        <v>35745</v>
      </c>
      <c r="Q2151" t="s">
        <v>10132</v>
      </c>
      <c r="S2151">
        <v>3.6931128706783061E-3</v>
      </c>
      <c r="T2151">
        <v>1.044629698299104E-5</v>
      </c>
      <c r="U2151">
        <v>9.9524244433268905E-5</v>
      </c>
      <c r="V2151">
        <v>2.1710492728743699E-4</v>
      </c>
      <c r="W2151">
        <v>9.7766192629933357E-4</v>
      </c>
      <c r="X2151">
        <v>4.2559744906611741E-4</v>
      </c>
      <c r="Y2151">
        <v>-0.19479166666666661</v>
      </c>
      <c r="Z2151">
        <v>8.6999999999999994E-2</v>
      </c>
      <c r="AA2151">
        <v>0.219</v>
      </c>
      <c r="AB2151">
        <v>0.69399999999999995</v>
      </c>
      <c r="AC2151">
        <v>-0.76170000000000004</v>
      </c>
      <c r="AD2151" t="s">
        <v>48</v>
      </c>
      <c r="AE2151" t="s">
        <v>48</v>
      </c>
      <c r="AF2151" t="s">
        <v>48</v>
      </c>
    </row>
    <row r="2152" spans="1:32" hidden="1" outlineLevel="1" x14ac:dyDescent="0.2">
      <c r="A2152" t="s">
        <v>35746</v>
      </c>
      <c r="B2152" t="s">
        <v>35747</v>
      </c>
      <c r="C2152" t="s">
        <v>35482</v>
      </c>
      <c r="D2152" s="3"/>
      <c r="J2152" t="s">
        <v>35748</v>
      </c>
      <c r="K2152" t="s">
        <v>35555</v>
      </c>
      <c r="L2152" t="s">
        <v>1263</v>
      </c>
      <c r="M2152">
        <v>2</v>
      </c>
      <c r="P2152" s="2" t="s">
        <v>35749</v>
      </c>
      <c r="Q2152" t="s">
        <v>47</v>
      </c>
      <c r="S2152">
        <v>5.7767890393733978E-4</v>
      </c>
      <c r="T2152">
        <v>3.8140497053973381E-6</v>
      </c>
      <c r="U2152">
        <v>2.6318959498894401E-5</v>
      </c>
      <c r="V2152">
        <v>5.0249658670509227E-5</v>
      </c>
      <c r="W2152">
        <v>3.2322964398190379E-4</v>
      </c>
      <c r="X2152">
        <v>2.5456181901972741E-5</v>
      </c>
      <c r="Y2152">
        <v>0.2808201058201058</v>
      </c>
      <c r="Z2152">
        <v>0.21</v>
      </c>
      <c r="AA2152">
        <v>6.4000000000000001E-2</v>
      </c>
      <c r="AB2152">
        <v>0.72599999999999998</v>
      </c>
      <c r="AC2152">
        <v>0.96940000000000004</v>
      </c>
      <c r="AD2152" t="s">
        <v>48</v>
      </c>
      <c r="AE2152" t="s">
        <v>48</v>
      </c>
      <c r="AF2152" t="s">
        <v>48</v>
      </c>
    </row>
    <row r="2153" spans="1:32" hidden="1" outlineLevel="1" x14ac:dyDescent="0.2">
      <c r="A2153" t="s">
        <v>35750</v>
      </c>
      <c r="B2153" t="s">
        <v>35751</v>
      </c>
      <c r="C2153" t="s">
        <v>35752</v>
      </c>
      <c r="D2153" s="3"/>
      <c r="J2153" t="s">
        <v>35753</v>
      </c>
      <c r="K2153" t="s">
        <v>35555</v>
      </c>
      <c r="L2153" t="s">
        <v>1263</v>
      </c>
      <c r="M2153">
        <v>0</v>
      </c>
      <c r="P2153" s="2" t="s">
        <v>35754</v>
      </c>
      <c r="Q2153" t="s">
        <v>47</v>
      </c>
      <c r="S2153">
        <v>3.6264673690311611E-4</v>
      </c>
      <c r="T2153">
        <v>3.628776539699174E-6</v>
      </c>
      <c r="U2153">
        <v>1.9339693608344529E-5</v>
      </c>
      <c r="V2153">
        <v>4.3812138756038621E-5</v>
      </c>
      <c r="W2153">
        <v>1.7373039736412471E-4</v>
      </c>
      <c r="X2153">
        <v>2.2635993445874188E-5</v>
      </c>
      <c r="Y2153">
        <v>0.1</v>
      </c>
      <c r="Z2153">
        <v>0</v>
      </c>
      <c r="AA2153">
        <v>3.7999999999999999E-2</v>
      </c>
      <c r="AB2153">
        <v>0.96199999999999997</v>
      </c>
      <c r="AC2153">
        <v>-0.15110000000000001</v>
      </c>
      <c r="AD2153" t="s">
        <v>48</v>
      </c>
      <c r="AE2153" t="s">
        <v>48</v>
      </c>
      <c r="AF2153" t="s">
        <v>48</v>
      </c>
    </row>
    <row r="2154" spans="1:32" hidden="1" outlineLevel="1" x14ac:dyDescent="0.2">
      <c r="A2154" t="s">
        <v>35755</v>
      </c>
      <c r="B2154" t="s">
        <v>35756</v>
      </c>
      <c r="C2154" t="s">
        <v>35316</v>
      </c>
      <c r="D2154" s="3"/>
      <c r="J2154" t="s">
        <v>35757</v>
      </c>
      <c r="K2154" t="s">
        <v>35565</v>
      </c>
      <c r="L2154" t="s">
        <v>1263</v>
      </c>
      <c r="M2154">
        <v>7</v>
      </c>
      <c r="P2154" s="2" t="s">
        <v>35758</v>
      </c>
      <c r="Q2154" t="s">
        <v>47</v>
      </c>
      <c r="S2154">
        <v>4.1877370676957071E-4</v>
      </c>
      <c r="T2154">
        <v>4.2653027776395902E-6</v>
      </c>
      <c r="U2154">
        <v>2.341450817766599E-5</v>
      </c>
      <c r="V2154">
        <v>6.7391243646852672E-5</v>
      </c>
      <c r="W2154">
        <v>1.6714420053176579E-4</v>
      </c>
      <c r="X2154">
        <v>2.9505583370337259E-5</v>
      </c>
      <c r="Y2154">
        <v>0.40000000000000008</v>
      </c>
      <c r="Z2154">
        <v>0.18099999999999999</v>
      </c>
      <c r="AA2154">
        <v>0</v>
      </c>
      <c r="AB2154">
        <v>0.81899999999999995</v>
      </c>
      <c r="AC2154">
        <v>0.63690000000000002</v>
      </c>
      <c r="AD2154" t="s">
        <v>48</v>
      </c>
      <c r="AE2154" t="s">
        <v>48</v>
      </c>
      <c r="AF2154" t="s">
        <v>48</v>
      </c>
    </row>
    <row r="2155" spans="1:32" hidden="1" outlineLevel="1" x14ac:dyDescent="0.2">
      <c r="A2155" t="s">
        <v>35759</v>
      </c>
      <c r="B2155" t="s">
        <v>35760</v>
      </c>
      <c r="C2155" t="s">
        <v>35002</v>
      </c>
      <c r="D2155" s="3"/>
      <c r="J2155" t="s">
        <v>35761</v>
      </c>
      <c r="K2155" t="s">
        <v>35569</v>
      </c>
      <c r="L2155" t="s">
        <v>1263</v>
      </c>
      <c r="M2155">
        <v>15</v>
      </c>
      <c r="P2155" s="2" t="s">
        <v>35762</v>
      </c>
      <c r="Q2155" t="s">
        <v>47</v>
      </c>
      <c r="S2155">
        <v>0.53734469413757324</v>
      </c>
      <c r="T2155">
        <v>1.6067491378635171E-4</v>
      </c>
      <c r="U2155">
        <v>9.9657801911234856E-3</v>
      </c>
      <c r="V2155">
        <v>2.9898153152316809E-3</v>
      </c>
      <c r="W2155">
        <v>0.41991892457008362</v>
      </c>
      <c r="X2155">
        <v>3.1744702719151969E-3</v>
      </c>
      <c r="Y2155">
        <v>0.1830555555555555</v>
      </c>
      <c r="Z2155">
        <v>0.13400000000000001</v>
      </c>
      <c r="AA2155">
        <v>2.5999999999999999E-2</v>
      </c>
      <c r="AB2155">
        <v>0.84</v>
      </c>
      <c r="AC2155">
        <v>0.93700000000000006</v>
      </c>
      <c r="AD2155" t="s">
        <v>48</v>
      </c>
      <c r="AE2155" t="s">
        <v>48</v>
      </c>
      <c r="AF2155" t="s">
        <v>48</v>
      </c>
    </row>
    <row r="2156" spans="1:32" hidden="1" outlineLevel="1" x14ac:dyDescent="0.2">
      <c r="A2156" t="s">
        <v>35763</v>
      </c>
      <c r="B2156" t="s">
        <v>35764</v>
      </c>
      <c r="C2156" t="s">
        <v>28492</v>
      </c>
      <c r="D2156" s="3"/>
      <c r="J2156" t="s">
        <v>35765</v>
      </c>
      <c r="K2156" t="s">
        <v>35578</v>
      </c>
      <c r="L2156" t="s">
        <v>1263</v>
      </c>
      <c r="M2156">
        <v>1</v>
      </c>
      <c r="P2156" s="2" t="s">
        <v>35766</v>
      </c>
      <c r="Q2156" t="s">
        <v>47</v>
      </c>
      <c r="S2156">
        <v>8.511645719408989E-3</v>
      </c>
      <c r="T2156">
        <v>5.5568139032402541E-6</v>
      </c>
      <c r="U2156">
        <v>1.5682721277698869E-4</v>
      </c>
      <c r="V2156">
        <v>3.0272654839791358E-4</v>
      </c>
      <c r="W2156">
        <v>4.1223745793104172E-3</v>
      </c>
      <c r="X2156">
        <v>2.141473232768476E-4</v>
      </c>
      <c r="Y2156">
        <v>0</v>
      </c>
      <c r="Z2156">
        <v>0</v>
      </c>
      <c r="AA2156">
        <v>0.13400000000000001</v>
      </c>
      <c r="AB2156">
        <v>0.86599999999999999</v>
      </c>
      <c r="AC2156">
        <v>-0.52669999999999995</v>
      </c>
      <c r="AD2156" t="s">
        <v>48</v>
      </c>
      <c r="AE2156" t="s">
        <v>48</v>
      </c>
      <c r="AF2156" t="s">
        <v>48</v>
      </c>
    </row>
    <row r="2157" spans="1:32" hidden="1" outlineLevel="1" x14ac:dyDescent="0.2">
      <c r="A2157" t="s">
        <v>35767</v>
      </c>
      <c r="B2157" t="s">
        <v>35768</v>
      </c>
      <c r="C2157" t="s">
        <v>33946</v>
      </c>
      <c r="D2157" s="3"/>
      <c r="J2157" t="s">
        <v>35769</v>
      </c>
      <c r="K2157" t="s">
        <v>35594</v>
      </c>
      <c r="L2157" t="s">
        <v>1263</v>
      </c>
      <c r="M2157">
        <v>2</v>
      </c>
      <c r="P2157" s="2" t="s">
        <v>35770</v>
      </c>
      <c r="Q2157" t="s">
        <v>47</v>
      </c>
      <c r="S2157">
        <v>2.1611812990158801E-3</v>
      </c>
      <c r="T2157">
        <v>1.127534960687626E-5</v>
      </c>
      <c r="U2157">
        <v>7.7429343946278095E-5</v>
      </c>
      <c r="V2157">
        <v>3.1916980515234172E-4</v>
      </c>
      <c r="W2157">
        <v>5.1811354933306575E-4</v>
      </c>
      <c r="X2157">
        <v>2.6142774731852109E-4</v>
      </c>
      <c r="Y2157">
        <v>0</v>
      </c>
      <c r="Z2157">
        <v>0.115</v>
      </c>
      <c r="AA2157">
        <v>0</v>
      </c>
      <c r="AB2157">
        <v>0.88500000000000001</v>
      </c>
      <c r="AC2157">
        <v>0.29820000000000002</v>
      </c>
      <c r="AD2157" t="s">
        <v>48</v>
      </c>
      <c r="AE2157" t="s">
        <v>48</v>
      </c>
      <c r="AF2157" t="s">
        <v>48</v>
      </c>
    </row>
    <row r="2158" spans="1:32" hidden="1" outlineLevel="1" x14ac:dyDescent="0.2">
      <c r="A2158" t="s">
        <v>35771</v>
      </c>
      <c r="B2158" t="s">
        <v>29565</v>
      </c>
      <c r="C2158" t="s">
        <v>10885</v>
      </c>
      <c r="D2158" s="3"/>
      <c r="J2158" t="s">
        <v>35772</v>
      </c>
      <c r="K2158" t="s">
        <v>35598</v>
      </c>
      <c r="L2158" t="s">
        <v>1263</v>
      </c>
      <c r="M2158">
        <v>1</v>
      </c>
      <c r="P2158" s="2" t="s">
        <v>35773</v>
      </c>
      <c r="Q2158" t="s">
        <v>10132</v>
      </c>
      <c r="S2158">
        <v>1.0810950770974159E-3</v>
      </c>
      <c r="T2158">
        <v>4.3840927901328541E-6</v>
      </c>
      <c r="U2158">
        <v>5.5212134611792862E-5</v>
      </c>
      <c r="V2158">
        <v>6.4287349232472479E-5</v>
      </c>
      <c r="W2158">
        <v>4.0592983714304859E-4</v>
      </c>
      <c r="X2158">
        <v>1.2058811262249951E-4</v>
      </c>
      <c r="Y2158">
        <v>0</v>
      </c>
      <c r="Z2158">
        <v>0</v>
      </c>
      <c r="AA2158">
        <v>0.115</v>
      </c>
      <c r="AB2158">
        <v>0.88500000000000001</v>
      </c>
      <c r="AC2158">
        <v>-0.64859999999999995</v>
      </c>
      <c r="AD2158" t="s">
        <v>48</v>
      </c>
      <c r="AE2158" t="s">
        <v>48</v>
      </c>
      <c r="AF2158" t="s">
        <v>48</v>
      </c>
    </row>
    <row r="2159" spans="1:32" hidden="1" outlineLevel="1" x14ac:dyDescent="0.2">
      <c r="A2159" t="s">
        <v>35774</v>
      </c>
      <c r="B2159" t="s">
        <v>35775</v>
      </c>
      <c r="C2159" t="s">
        <v>35390</v>
      </c>
      <c r="D2159" s="3"/>
      <c r="J2159" t="s">
        <v>35776</v>
      </c>
      <c r="K2159" t="s">
        <v>35614</v>
      </c>
      <c r="L2159" t="s">
        <v>1263</v>
      </c>
      <c r="M2159">
        <v>3</v>
      </c>
      <c r="P2159" s="2" t="s">
        <v>35777</v>
      </c>
      <c r="Q2159" t="s">
        <v>13108</v>
      </c>
      <c r="S2159">
        <v>0.34088173508644098</v>
      </c>
      <c r="T2159">
        <v>9.1395981144160032E-5</v>
      </c>
      <c r="U2159">
        <v>0.17145085334777829</v>
      </c>
      <c r="V2159">
        <v>5.1837535575032234E-3</v>
      </c>
      <c r="W2159">
        <v>3.8826692849397659E-2</v>
      </c>
      <c r="X2159">
        <v>9.1594560071825981E-3</v>
      </c>
      <c r="Y2159">
        <v>-0.32500000000000001</v>
      </c>
      <c r="Z2159">
        <v>0.12</v>
      </c>
      <c r="AA2159">
        <v>0.13500000000000001</v>
      </c>
      <c r="AB2159">
        <v>0.745</v>
      </c>
      <c r="AC2159">
        <v>-0.54569999999999996</v>
      </c>
      <c r="AD2159" t="s">
        <v>48</v>
      </c>
      <c r="AE2159" t="s">
        <v>48</v>
      </c>
      <c r="AF2159" t="s">
        <v>48</v>
      </c>
    </row>
    <row r="2160" spans="1:32" hidden="1" outlineLevel="1" x14ac:dyDescent="0.2">
      <c r="A2160" t="s">
        <v>35778</v>
      </c>
      <c r="B2160" t="s">
        <v>35779</v>
      </c>
      <c r="C2160" t="s">
        <v>35780</v>
      </c>
      <c r="D2160" s="3"/>
      <c r="J2160" t="s">
        <v>35781</v>
      </c>
      <c r="K2160" t="s">
        <v>35618</v>
      </c>
      <c r="L2160" t="s">
        <v>1263</v>
      </c>
      <c r="M2160">
        <v>1</v>
      </c>
      <c r="P2160" s="2" t="s">
        <v>35782</v>
      </c>
      <c r="Q2160" t="s">
        <v>47</v>
      </c>
      <c r="S2160">
        <v>4.0351349161937827E-4</v>
      </c>
      <c r="T2160">
        <v>2.567090177763021E-6</v>
      </c>
      <c r="U2160">
        <v>3.2031013688538217E-5</v>
      </c>
      <c r="V2160">
        <v>5.9698504628613591E-5</v>
      </c>
      <c r="W2160">
        <v>1.538310316391289E-4</v>
      </c>
      <c r="X2160">
        <v>3.7100948247825727E-5</v>
      </c>
      <c r="Y2160">
        <v>1</v>
      </c>
      <c r="Z2160">
        <v>0.41199999999999998</v>
      </c>
      <c r="AA2160">
        <v>0</v>
      </c>
      <c r="AB2160">
        <v>0.58799999999999997</v>
      </c>
      <c r="AC2160">
        <v>0.63690000000000002</v>
      </c>
      <c r="AD2160" t="s">
        <v>48</v>
      </c>
      <c r="AE2160" t="s">
        <v>48</v>
      </c>
      <c r="AF2160" t="s">
        <v>48</v>
      </c>
    </row>
    <row r="2161" spans="1:32" hidden="1" outlineLevel="1" x14ac:dyDescent="0.2">
      <c r="A2161" t="s">
        <v>35783</v>
      </c>
      <c r="B2161" t="s">
        <v>35784</v>
      </c>
      <c r="C2161" t="s">
        <v>35785</v>
      </c>
      <c r="D2161" s="3"/>
      <c r="J2161" s="2" t="s">
        <v>35786</v>
      </c>
      <c r="K2161" t="s">
        <v>35618</v>
      </c>
      <c r="L2161" t="s">
        <v>1263</v>
      </c>
      <c r="M2161">
        <v>1</v>
      </c>
      <c r="P2161" s="2" t="s">
        <v>35787</v>
      </c>
      <c r="Q2161" t="s">
        <v>47</v>
      </c>
      <c r="Y2161" t="s">
        <v>48</v>
      </c>
      <c r="Z2161" t="s">
        <v>48</v>
      </c>
      <c r="AA2161" t="s">
        <v>48</v>
      </c>
      <c r="AB2161" t="s">
        <v>48</v>
      </c>
      <c r="AC2161" t="s">
        <v>48</v>
      </c>
      <c r="AD2161" t="s">
        <v>48</v>
      </c>
      <c r="AE2161" t="s">
        <v>48</v>
      </c>
      <c r="AF2161" t="s">
        <v>48</v>
      </c>
    </row>
    <row r="2162" spans="1:32" hidden="1" outlineLevel="1" x14ac:dyDescent="0.2">
      <c r="A2162" t="s">
        <v>35788</v>
      </c>
      <c r="B2162" t="s">
        <v>35789</v>
      </c>
      <c r="C2162" t="s">
        <v>30703</v>
      </c>
      <c r="D2162" s="3"/>
      <c r="J2162" t="s">
        <v>35790</v>
      </c>
      <c r="K2162" t="s">
        <v>35618</v>
      </c>
      <c r="L2162" t="s">
        <v>1263</v>
      </c>
      <c r="M2162">
        <v>1</v>
      </c>
      <c r="P2162" s="2" t="s">
        <v>35791</v>
      </c>
      <c r="Q2162" t="s">
        <v>47</v>
      </c>
      <c r="S2162">
        <v>3.04829515516758E-2</v>
      </c>
      <c r="T2162">
        <v>2.1117819414939731E-5</v>
      </c>
      <c r="U2162">
        <v>4.417469899635762E-4</v>
      </c>
      <c r="V2162">
        <v>7.1163440588861704E-4</v>
      </c>
      <c r="W2162">
        <v>2.355835866183043E-3</v>
      </c>
      <c r="X2162">
        <v>1.5644721686840061E-2</v>
      </c>
      <c r="Y2162">
        <v>0.2</v>
      </c>
      <c r="Z2162">
        <v>9.4E-2</v>
      </c>
      <c r="AA2162">
        <v>0</v>
      </c>
      <c r="AB2162">
        <v>0.90600000000000003</v>
      </c>
      <c r="AC2162">
        <v>0.38019999999999998</v>
      </c>
      <c r="AD2162" t="s">
        <v>48</v>
      </c>
      <c r="AE2162" t="s">
        <v>48</v>
      </c>
      <c r="AF2162" t="s">
        <v>48</v>
      </c>
    </row>
    <row r="2163" spans="1:32" hidden="1" outlineLevel="1" x14ac:dyDescent="0.2">
      <c r="A2163" t="s">
        <v>35792</v>
      </c>
      <c r="B2163" t="s">
        <v>35793</v>
      </c>
      <c r="C2163" t="s">
        <v>11547</v>
      </c>
      <c r="D2163" s="3"/>
      <c r="J2163" t="s">
        <v>35794</v>
      </c>
      <c r="K2163" t="s">
        <v>35622</v>
      </c>
      <c r="L2163" t="s">
        <v>1263</v>
      </c>
      <c r="M2163">
        <v>1</v>
      </c>
      <c r="P2163" s="2" t="s">
        <v>35795</v>
      </c>
      <c r="Q2163" t="s">
        <v>10132</v>
      </c>
      <c r="S2163">
        <v>2.878134255297482E-4</v>
      </c>
      <c r="T2163">
        <v>2.141053073501098E-6</v>
      </c>
      <c r="U2163">
        <v>1.4636256310041061E-5</v>
      </c>
      <c r="V2163">
        <v>4.4349530071485788E-5</v>
      </c>
      <c r="W2163">
        <v>1.4019415539223701E-4</v>
      </c>
      <c r="X2163">
        <v>1.7424899851903319E-5</v>
      </c>
      <c r="Y2163">
        <v>0</v>
      </c>
      <c r="Z2163">
        <v>0</v>
      </c>
      <c r="AA2163">
        <v>0</v>
      </c>
      <c r="AB2163">
        <v>1</v>
      </c>
      <c r="AC2163">
        <v>0</v>
      </c>
      <c r="AD2163" t="s">
        <v>48</v>
      </c>
      <c r="AE2163" t="s">
        <v>48</v>
      </c>
      <c r="AF2163" t="s">
        <v>48</v>
      </c>
    </row>
    <row r="2164" spans="1:32" hidden="1" outlineLevel="1" x14ac:dyDescent="0.2">
      <c r="A2164" t="s">
        <v>35796</v>
      </c>
      <c r="B2164" t="s">
        <v>35797</v>
      </c>
      <c r="C2164" t="s">
        <v>34163</v>
      </c>
      <c r="D2164" s="3"/>
      <c r="J2164" t="s">
        <v>35798</v>
      </c>
      <c r="K2164" t="s">
        <v>35626</v>
      </c>
      <c r="L2164" t="s">
        <v>1263</v>
      </c>
      <c r="M2164">
        <v>1</v>
      </c>
      <c r="P2164" s="2" t="s">
        <v>35799</v>
      </c>
      <c r="Q2164" t="s">
        <v>47</v>
      </c>
      <c r="S2164">
        <v>2.8438342269510031E-4</v>
      </c>
      <c r="T2164">
        <v>2.43864974436292E-6</v>
      </c>
      <c r="U2164">
        <v>1.492215051257517E-5</v>
      </c>
      <c r="V2164">
        <v>3.699404260260053E-5</v>
      </c>
      <c r="W2164">
        <v>1.4360314526129511E-4</v>
      </c>
      <c r="X2164">
        <v>1.6082287402241491E-5</v>
      </c>
      <c r="Y2164">
        <v>0.1770698051948052</v>
      </c>
      <c r="Z2164">
        <v>0.14899999999999999</v>
      </c>
      <c r="AA2164">
        <v>0</v>
      </c>
      <c r="AB2164">
        <v>0.85099999999999998</v>
      </c>
      <c r="AC2164">
        <v>0.86599999999999999</v>
      </c>
      <c r="AD2164" t="s">
        <v>48</v>
      </c>
      <c r="AE2164" t="s">
        <v>48</v>
      </c>
      <c r="AF2164" t="s">
        <v>48</v>
      </c>
    </row>
    <row r="2165" spans="1:32" hidden="1" outlineLevel="1" x14ac:dyDescent="0.2">
      <c r="A2165" t="s">
        <v>35800</v>
      </c>
      <c r="B2165" t="s">
        <v>35801</v>
      </c>
      <c r="C2165" t="s">
        <v>34776</v>
      </c>
      <c r="D2165" s="3"/>
      <c r="J2165" t="s">
        <v>35802</v>
      </c>
      <c r="K2165" t="s">
        <v>35639</v>
      </c>
      <c r="L2165" t="s">
        <v>1263</v>
      </c>
      <c r="M2165">
        <v>-1</v>
      </c>
      <c r="P2165" s="2" t="s">
        <v>35803</v>
      </c>
      <c r="Q2165" t="s">
        <v>47</v>
      </c>
      <c r="S2165">
        <v>3.9655552245676517E-3</v>
      </c>
      <c r="T2165">
        <v>1.0818436749104879E-5</v>
      </c>
      <c r="U2165">
        <v>1.02483609225601E-4</v>
      </c>
      <c r="V2165">
        <v>2.7386550209484989E-4</v>
      </c>
      <c r="W2165">
        <v>1.1145411990582941E-3</v>
      </c>
      <c r="X2165">
        <v>4.332907847128808E-4</v>
      </c>
      <c r="Y2165">
        <v>0</v>
      </c>
      <c r="Z2165">
        <v>9.2999999999999999E-2</v>
      </c>
      <c r="AA2165">
        <v>8.8999999999999996E-2</v>
      </c>
      <c r="AB2165">
        <v>0.81799999999999995</v>
      </c>
      <c r="AC2165">
        <v>2.58E-2</v>
      </c>
      <c r="AD2165" t="s">
        <v>48</v>
      </c>
      <c r="AE2165" t="s">
        <v>48</v>
      </c>
      <c r="AF2165" t="s">
        <v>48</v>
      </c>
    </row>
    <row r="2166" spans="1:32" hidden="1" outlineLevel="1" x14ac:dyDescent="0.2">
      <c r="A2166" t="s">
        <v>35804</v>
      </c>
      <c r="B2166" t="s">
        <v>29290</v>
      </c>
      <c r="C2166" t="s">
        <v>34381</v>
      </c>
      <c r="D2166" s="3"/>
      <c r="J2166" t="s">
        <v>35805</v>
      </c>
      <c r="K2166" t="s">
        <v>35651</v>
      </c>
      <c r="L2166" t="s">
        <v>1263</v>
      </c>
      <c r="M2166">
        <v>38</v>
      </c>
      <c r="P2166" s="2" t="s">
        <v>35806</v>
      </c>
      <c r="Q2166" t="s">
        <v>47</v>
      </c>
      <c r="S2166">
        <v>2.945833548437804E-4</v>
      </c>
      <c r="T2166">
        <v>2.301630047440995E-6</v>
      </c>
      <c r="U2166">
        <v>1.591261025168933E-5</v>
      </c>
      <c r="V2166">
        <v>4.4242871808819473E-5</v>
      </c>
      <c r="W2166">
        <v>1.3972997840028259E-4</v>
      </c>
      <c r="X2166">
        <v>2.2313322915579189E-5</v>
      </c>
      <c r="Y2166">
        <v>0.02</v>
      </c>
      <c r="Z2166">
        <v>4.8000000000000001E-2</v>
      </c>
      <c r="AA2166">
        <v>0.14199999999999999</v>
      </c>
      <c r="AB2166">
        <v>0.81</v>
      </c>
      <c r="AC2166">
        <v>-0.40189999999999998</v>
      </c>
      <c r="AD2166" t="s">
        <v>48</v>
      </c>
      <c r="AE2166" t="s">
        <v>48</v>
      </c>
      <c r="AF2166" t="s">
        <v>48</v>
      </c>
    </row>
    <row r="2167" spans="1:32" hidden="1" outlineLevel="1" x14ac:dyDescent="0.2">
      <c r="A2167" t="s">
        <v>35807</v>
      </c>
      <c r="B2167" t="s">
        <v>35808</v>
      </c>
      <c r="C2167" t="s">
        <v>35222</v>
      </c>
      <c r="D2167" s="3"/>
      <c r="J2167" t="s">
        <v>35809</v>
      </c>
      <c r="K2167" t="s">
        <v>35666</v>
      </c>
      <c r="L2167" t="s">
        <v>1263</v>
      </c>
      <c r="M2167">
        <v>30</v>
      </c>
      <c r="P2167" s="2" t="s">
        <v>35810</v>
      </c>
      <c r="Q2167" t="s">
        <v>47</v>
      </c>
      <c r="S2167">
        <v>5.6580435484647751E-3</v>
      </c>
      <c r="T2167">
        <v>2.6125635486096139E-6</v>
      </c>
      <c r="U2167">
        <v>7.0288580900523812E-5</v>
      </c>
      <c r="V2167">
        <v>1.3757051783613861E-4</v>
      </c>
      <c r="W2167">
        <v>3.617411945015192E-3</v>
      </c>
      <c r="X2167">
        <v>8.9188368292525411E-5</v>
      </c>
      <c r="Y2167">
        <v>0.13</v>
      </c>
      <c r="Z2167">
        <v>0.155</v>
      </c>
      <c r="AA2167">
        <v>6.8000000000000005E-2</v>
      </c>
      <c r="AB2167">
        <v>0.77800000000000002</v>
      </c>
      <c r="AC2167">
        <v>0.44490000000000002</v>
      </c>
      <c r="AD2167" t="s">
        <v>48</v>
      </c>
      <c r="AE2167" t="s">
        <v>48</v>
      </c>
      <c r="AF2167" t="s">
        <v>48</v>
      </c>
    </row>
    <row r="2168" spans="1:32" hidden="1" outlineLevel="1" x14ac:dyDescent="0.2">
      <c r="A2168" t="s">
        <v>35811</v>
      </c>
      <c r="B2168" t="s">
        <v>35812</v>
      </c>
      <c r="C2168" t="s">
        <v>513</v>
      </c>
      <c r="D2168" s="3"/>
      <c r="J2168" t="s">
        <v>17568</v>
      </c>
      <c r="K2168" t="s">
        <v>35670</v>
      </c>
      <c r="L2168" t="s">
        <v>1263</v>
      </c>
      <c r="M2168">
        <v>-18</v>
      </c>
      <c r="P2168" s="2" t="s">
        <v>35813</v>
      </c>
      <c r="Q2168" t="s">
        <v>47</v>
      </c>
      <c r="Y2168" t="s">
        <v>48</v>
      </c>
      <c r="Z2168" t="s">
        <v>48</v>
      </c>
      <c r="AA2168" t="s">
        <v>48</v>
      </c>
      <c r="AB2168" t="s">
        <v>48</v>
      </c>
      <c r="AC2168" t="s">
        <v>48</v>
      </c>
      <c r="AD2168" t="s">
        <v>48</v>
      </c>
      <c r="AE2168" t="s">
        <v>48</v>
      </c>
      <c r="AF2168" t="s">
        <v>48</v>
      </c>
    </row>
    <row r="2169" spans="1:32" hidden="1" outlineLevel="1" x14ac:dyDescent="0.2">
      <c r="A2169" t="s">
        <v>35814</v>
      </c>
      <c r="B2169" t="s">
        <v>35815</v>
      </c>
      <c r="C2169" t="s">
        <v>35453</v>
      </c>
      <c r="D2169" s="3"/>
      <c r="J2169" t="s">
        <v>35816</v>
      </c>
      <c r="K2169" t="s">
        <v>35675</v>
      </c>
      <c r="L2169" t="s">
        <v>1263</v>
      </c>
      <c r="M2169">
        <v>-2</v>
      </c>
      <c r="P2169" s="2" t="s">
        <v>35817</v>
      </c>
      <c r="Q2169" t="s">
        <v>47</v>
      </c>
      <c r="S2169">
        <v>0.97174519300460815</v>
      </c>
      <c r="T2169">
        <v>6.3554639928042889E-4</v>
      </c>
      <c r="U2169">
        <v>0.93248075246810913</v>
      </c>
      <c r="V2169">
        <v>1.709911227226257E-2</v>
      </c>
      <c r="W2169">
        <v>0.50801753997802734</v>
      </c>
      <c r="X2169">
        <v>5.8448435738682747E-3</v>
      </c>
      <c r="Y2169">
        <v>3.7500000000000033E-2</v>
      </c>
      <c r="Z2169">
        <v>0.04</v>
      </c>
      <c r="AA2169">
        <v>0.29699999999999999</v>
      </c>
      <c r="AB2169">
        <v>0.66300000000000003</v>
      </c>
      <c r="AC2169">
        <v>-0.9536</v>
      </c>
      <c r="AD2169" t="s">
        <v>48</v>
      </c>
      <c r="AE2169" t="s">
        <v>48</v>
      </c>
      <c r="AF2169" t="s">
        <v>48</v>
      </c>
    </row>
    <row r="2170" spans="1:32" hidden="1" outlineLevel="1" x14ac:dyDescent="0.2">
      <c r="A2170" t="s">
        <v>35818</v>
      </c>
      <c r="B2170" t="s">
        <v>35819</v>
      </c>
      <c r="C2170" t="s">
        <v>35820</v>
      </c>
      <c r="D2170" s="3"/>
      <c r="J2170" t="s">
        <v>35821</v>
      </c>
      <c r="K2170" t="s">
        <v>35697</v>
      </c>
      <c r="L2170" t="s">
        <v>1263</v>
      </c>
      <c r="M2170">
        <v>3</v>
      </c>
      <c r="P2170" s="2" t="s">
        <v>35822</v>
      </c>
      <c r="Q2170" t="s">
        <v>47</v>
      </c>
      <c r="S2170">
        <v>5.232333205640316E-4</v>
      </c>
      <c r="T2170">
        <v>1.992159468500176E-6</v>
      </c>
      <c r="U2170">
        <v>1.3367196515901011E-5</v>
      </c>
      <c r="V2170">
        <v>4.9369511543773108E-5</v>
      </c>
      <c r="W2170">
        <v>2.8091232525184751E-4</v>
      </c>
      <c r="X2170">
        <v>2.9309860110515729E-5</v>
      </c>
      <c r="Y2170">
        <v>0</v>
      </c>
      <c r="Z2170">
        <v>0</v>
      </c>
      <c r="AA2170">
        <v>0</v>
      </c>
      <c r="AB2170">
        <v>1</v>
      </c>
      <c r="AC2170">
        <v>0</v>
      </c>
      <c r="AD2170" t="s">
        <v>48</v>
      </c>
      <c r="AE2170" t="s">
        <v>48</v>
      </c>
      <c r="AF2170" t="s">
        <v>48</v>
      </c>
    </row>
    <row r="2171" spans="1:32" hidden="1" outlineLevel="1" x14ac:dyDescent="0.2">
      <c r="A2171" t="s">
        <v>35823</v>
      </c>
      <c r="B2171" t="s">
        <v>35824</v>
      </c>
      <c r="C2171" t="s">
        <v>32712</v>
      </c>
      <c r="D2171" s="3"/>
      <c r="J2171" t="s">
        <v>35825</v>
      </c>
      <c r="K2171" t="s">
        <v>35705</v>
      </c>
      <c r="L2171" t="s">
        <v>1263</v>
      </c>
      <c r="M2171">
        <v>23</v>
      </c>
      <c r="P2171" s="2" t="s">
        <v>35826</v>
      </c>
      <c r="Q2171" t="s">
        <v>47</v>
      </c>
      <c r="S2171">
        <v>7.1037613088265061E-4</v>
      </c>
      <c r="T2171">
        <v>8.3613995229825377E-6</v>
      </c>
      <c r="U2171">
        <v>5.3574691264657297E-5</v>
      </c>
      <c r="V2171">
        <v>7.9025528975762427E-5</v>
      </c>
      <c r="W2171">
        <v>2.6194073143415148E-4</v>
      </c>
      <c r="X2171">
        <v>8.3440485468599945E-5</v>
      </c>
      <c r="Y2171">
        <v>0.1041666666666667</v>
      </c>
      <c r="Z2171">
        <v>3.6999999999999998E-2</v>
      </c>
      <c r="AA2171">
        <v>0.14899999999999999</v>
      </c>
      <c r="AB2171">
        <v>0.81399999999999995</v>
      </c>
      <c r="AC2171">
        <v>-0.94179999999999997</v>
      </c>
      <c r="AD2171" t="s">
        <v>48</v>
      </c>
      <c r="AE2171" t="s">
        <v>48</v>
      </c>
      <c r="AF2171" t="s">
        <v>48</v>
      </c>
    </row>
    <row r="2172" spans="1:32" hidden="1" outlineLevel="1" x14ac:dyDescent="0.2">
      <c r="A2172" t="s">
        <v>35827</v>
      </c>
      <c r="B2172" t="s">
        <v>35828</v>
      </c>
      <c r="C2172" t="s">
        <v>35002</v>
      </c>
      <c r="D2172" s="3"/>
      <c r="J2172" t="s">
        <v>35829</v>
      </c>
      <c r="K2172" t="s">
        <v>35737</v>
      </c>
      <c r="L2172" t="s">
        <v>1263</v>
      </c>
      <c r="M2172">
        <v>-2</v>
      </c>
      <c r="P2172" s="2" t="s">
        <v>35830</v>
      </c>
      <c r="Q2172" t="s">
        <v>47</v>
      </c>
      <c r="S2172">
        <v>1.621082192286849E-3</v>
      </c>
      <c r="T2172">
        <v>6.8690073931065854E-6</v>
      </c>
      <c r="U2172">
        <v>6.3565821619704366E-5</v>
      </c>
      <c r="V2172">
        <v>8.047276787692681E-5</v>
      </c>
      <c r="W2172">
        <v>3.8695419789291918E-4</v>
      </c>
      <c r="X2172">
        <v>4.1555755888111889E-4</v>
      </c>
      <c r="Y2172">
        <v>-9.0811965811965809E-2</v>
      </c>
      <c r="Z2172">
        <v>0.109</v>
      </c>
      <c r="AA2172">
        <v>0.17</v>
      </c>
      <c r="AB2172">
        <v>0.72099999999999997</v>
      </c>
      <c r="AC2172">
        <v>-0.86280000000000001</v>
      </c>
      <c r="AD2172" t="s">
        <v>48</v>
      </c>
      <c r="AE2172" t="s">
        <v>48</v>
      </c>
      <c r="AF2172" t="s">
        <v>48</v>
      </c>
    </row>
    <row r="2173" spans="1:32" hidden="1" outlineLevel="1" x14ac:dyDescent="0.2">
      <c r="A2173" t="s">
        <v>35831</v>
      </c>
      <c r="B2173" t="s">
        <v>35832</v>
      </c>
      <c r="C2173" t="s">
        <v>35557</v>
      </c>
      <c r="D2173" s="3"/>
      <c r="J2173" t="s">
        <v>35833</v>
      </c>
      <c r="K2173" t="s">
        <v>35746</v>
      </c>
      <c r="L2173" t="s">
        <v>1263</v>
      </c>
      <c r="M2173">
        <v>5</v>
      </c>
      <c r="P2173" s="2" t="s">
        <v>35834</v>
      </c>
      <c r="Q2173" t="s">
        <v>47</v>
      </c>
      <c r="S2173">
        <v>2.7427391614764929E-4</v>
      </c>
      <c r="T2173">
        <v>3.1091112759895618E-6</v>
      </c>
      <c r="U2173">
        <v>2.108023363689426E-5</v>
      </c>
      <c r="V2173">
        <v>3.7491045077331357E-5</v>
      </c>
      <c r="W2173">
        <v>1.2579538451973349E-4</v>
      </c>
      <c r="X2173">
        <v>2.2736465325579051E-5</v>
      </c>
      <c r="Y2173">
        <v>0.2048611111111111</v>
      </c>
      <c r="Z2173">
        <v>6.4000000000000001E-2</v>
      </c>
      <c r="AA2173">
        <v>3.3000000000000002E-2</v>
      </c>
      <c r="AB2173">
        <v>0.90300000000000002</v>
      </c>
      <c r="AC2173">
        <v>0.66800000000000004</v>
      </c>
      <c r="AD2173" t="s">
        <v>48</v>
      </c>
      <c r="AE2173" t="s">
        <v>48</v>
      </c>
      <c r="AF2173" t="s">
        <v>48</v>
      </c>
    </row>
    <row r="2174" spans="1:32" hidden="1" outlineLevel="1" x14ac:dyDescent="0.2">
      <c r="A2174" t="s">
        <v>35835</v>
      </c>
      <c r="B2174" t="s">
        <v>35836</v>
      </c>
      <c r="C2174" t="s">
        <v>35557</v>
      </c>
      <c r="D2174" s="3"/>
      <c r="J2174" t="s">
        <v>35837</v>
      </c>
      <c r="K2174" t="s">
        <v>35750</v>
      </c>
      <c r="L2174" t="s">
        <v>1263</v>
      </c>
      <c r="M2174">
        <v>2</v>
      </c>
      <c r="P2174" s="2" t="s">
        <v>35838</v>
      </c>
      <c r="Q2174" t="s">
        <v>47</v>
      </c>
      <c r="S2174">
        <v>0.35028582811355591</v>
      </c>
      <c r="T2174">
        <v>1.899459857668262E-5</v>
      </c>
      <c r="U2174">
        <v>0.1584383696317673</v>
      </c>
      <c r="V2174">
        <v>1.221068552695215E-3</v>
      </c>
      <c r="W2174">
        <v>0.1009529680013657</v>
      </c>
      <c r="X2174">
        <v>3.6820489913225169E-4</v>
      </c>
      <c r="Y2174">
        <v>-7.7333333333333323E-2</v>
      </c>
      <c r="Z2174">
        <v>7.5999999999999998E-2</v>
      </c>
      <c r="AA2174">
        <v>0.109</v>
      </c>
      <c r="AB2174">
        <v>0.81499999999999995</v>
      </c>
      <c r="AC2174">
        <v>-0.82940000000000003</v>
      </c>
      <c r="AD2174" t="s">
        <v>48</v>
      </c>
      <c r="AE2174" t="s">
        <v>48</v>
      </c>
      <c r="AF2174" t="s">
        <v>48</v>
      </c>
    </row>
    <row r="2175" spans="1:32" hidden="1" outlineLevel="1" x14ac:dyDescent="0.2">
      <c r="A2175" t="s">
        <v>35839</v>
      </c>
      <c r="B2175" t="s">
        <v>35840</v>
      </c>
      <c r="C2175" t="s">
        <v>35571</v>
      </c>
      <c r="D2175" s="3"/>
      <c r="J2175" t="s">
        <v>35841</v>
      </c>
      <c r="K2175" t="s">
        <v>35759</v>
      </c>
      <c r="L2175" t="s">
        <v>1263</v>
      </c>
      <c r="M2175">
        <v>7</v>
      </c>
      <c r="P2175" s="2" t="s">
        <v>35842</v>
      </c>
      <c r="Q2175" t="s">
        <v>47</v>
      </c>
      <c r="S2175">
        <v>1.517904456704855E-3</v>
      </c>
      <c r="T2175">
        <v>7.0434848566947039E-6</v>
      </c>
      <c r="U2175">
        <v>5.439202141133137E-5</v>
      </c>
      <c r="V2175">
        <v>7.0738024078309536E-5</v>
      </c>
      <c r="W2175">
        <v>6.4773054327815771E-4</v>
      </c>
      <c r="X2175">
        <v>9.3348397058434784E-5</v>
      </c>
      <c r="Y2175">
        <v>0.1333333333333333</v>
      </c>
      <c r="Z2175">
        <v>0.159</v>
      </c>
      <c r="AA2175">
        <v>4.3999999999999997E-2</v>
      </c>
      <c r="AB2175">
        <v>0.79700000000000004</v>
      </c>
      <c r="AC2175">
        <v>0.72689999999999999</v>
      </c>
      <c r="AD2175" t="s">
        <v>48</v>
      </c>
      <c r="AE2175" t="s">
        <v>48</v>
      </c>
      <c r="AF2175" t="s">
        <v>48</v>
      </c>
    </row>
    <row r="2176" spans="1:32" hidden="1" outlineLevel="1" x14ac:dyDescent="0.2">
      <c r="A2176" t="s">
        <v>35843</v>
      </c>
      <c r="B2176" t="s">
        <v>35844</v>
      </c>
      <c r="C2176" t="s">
        <v>35002</v>
      </c>
      <c r="D2176" s="3"/>
      <c r="J2176" t="s">
        <v>35845</v>
      </c>
      <c r="K2176" t="s">
        <v>35763</v>
      </c>
      <c r="L2176" t="s">
        <v>1263</v>
      </c>
      <c r="M2176">
        <v>-1</v>
      </c>
      <c r="P2176" s="2" t="s">
        <v>35846</v>
      </c>
      <c r="Q2176" t="s">
        <v>47</v>
      </c>
      <c r="S2176">
        <v>1.241693389602005E-3</v>
      </c>
      <c r="T2176">
        <v>2.070775281026727E-6</v>
      </c>
      <c r="U2176">
        <v>3.1098476029001183E-5</v>
      </c>
      <c r="V2176">
        <v>7.4040501203853637E-5</v>
      </c>
      <c r="W2176">
        <v>5.4123980225995183E-4</v>
      </c>
      <c r="X2176">
        <v>5.3658190154237673E-5</v>
      </c>
      <c r="Y2176">
        <v>0.15357142857142861</v>
      </c>
      <c r="Z2176">
        <v>0.23499999999999999</v>
      </c>
      <c r="AA2176">
        <v>0</v>
      </c>
      <c r="AB2176">
        <v>0.76500000000000001</v>
      </c>
      <c r="AC2176">
        <v>0.64059999999999995</v>
      </c>
      <c r="AD2176" t="s">
        <v>48</v>
      </c>
      <c r="AE2176" t="s">
        <v>48</v>
      </c>
      <c r="AF2176" t="s">
        <v>48</v>
      </c>
    </row>
    <row r="2177" spans="1:32" hidden="1" outlineLevel="1" x14ac:dyDescent="0.2">
      <c r="A2177" t="s">
        <v>35847</v>
      </c>
      <c r="B2177" t="s">
        <v>28377</v>
      </c>
      <c r="C2177" t="s">
        <v>30703</v>
      </c>
      <c r="D2177" s="3"/>
      <c r="J2177" t="s">
        <v>35848</v>
      </c>
      <c r="K2177" t="s">
        <v>35783</v>
      </c>
      <c r="L2177" t="s">
        <v>1263</v>
      </c>
      <c r="M2177">
        <v>1</v>
      </c>
      <c r="P2177" s="2" t="s">
        <v>35849</v>
      </c>
      <c r="Q2177" t="s">
        <v>47</v>
      </c>
      <c r="S2177">
        <v>3.5293589462526143E-4</v>
      </c>
      <c r="T2177">
        <v>2.5185811409755839E-6</v>
      </c>
      <c r="U2177">
        <v>2.281628803757485E-5</v>
      </c>
      <c r="V2177">
        <v>5.7533183280611411E-5</v>
      </c>
      <c r="W2177">
        <v>1.3870197290088979E-4</v>
      </c>
      <c r="X2177">
        <v>3.0013634386705231E-5</v>
      </c>
      <c r="Y2177">
        <v>0</v>
      </c>
      <c r="Z2177">
        <v>0.28499999999999998</v>
      </c>
      <c r="AA2177">
        <v>0</v>
      </c>
      <c r="AB2177">
        <v>0.71499999999999997</v>
      </c>
      <c r="AC2177">
        <v>0.4199</v>
      </c>
      <c r="AD2177" t="s">
        <v>48</v>
      </c>
      <c r="AE2177" t="s">
        <v>48</v>
      </c>
      <c r="AF2177" t="s">
        <v>48</v>
      </c>
    </row>
    <row r="2178" spans="1:32" hidden="1" outlineLevel="1" x14ac:dyDescent="0.2">
      <c r="A2178" t="s">
        <v>35850</v>
      </c>
      <c r="B2178" t="s">
        <v>35851</v>
      </c>
      <c r="C2178" t="s">
        <v>34710</v>
      </c>
      <c r="D2178" s="3"/>
      <c r="J2178" t="s">
        <v>35852</v>
      </c>
      <c r="K2178" t="s">
        <v>35783</v>
      </c>
      <c r="L2178" t="s">
        <v>1263</v>
      </c>
      <c r="M2178">
        <v>1</v>
      </c>
      <c r="P2178" s="2" t="s">
        <v>35853</v>
      </c>
      <c r="Q2178" t="s">
        <v>47</v>
      </c>
      <c r="Y2178">
        <v>0</v>
      </c>
      <c r="Z2178">
        <v>0</v>
      </c>
      <c r="AA2178">
        <v>0</v>
      </c>
      <c r="AB2178">
        <v>1</v>
      </c>
      <c r="AC2178">
        <v>0</v>
      </c>
      <c r="AD2178" t="s">
        <v>48</v>
      </c>
      <c r="AE2178" t="s">
        <v>48</v>
      </c>
      <c r="AF2178" t="s">
        <v>48</v>
      </c>
    </row>
    <row r="2179" spans="1:32" hidden="1" outlineLevel="1" x14ac:dyDescent="0.2">
      <c r="A2179" t="s">
        <v>35854</v>
      </c>
      <c r="B2179" t="s">
        <v>35855</v>
      </c>
      <c r="C2179" t="s">
        <v>34243</v>
      </c>
      <c r="D2179" s="3"/>
      <c r="J2179" t="s">
        <v>35856</v>
      </c>
      <c r="K2179" t="s">
        <v>35800</v>
      </c>
      <c r="L2179" t="s">
        <v>1263</v>
      </c>
      <c r="M2179">
        <v>2</v>
      </c>
      <c r="P2179" s="2" t="s">
        <v>35857</v>
      </c>
      <c r="Q2179" t="s">
        <v>47</v>
      </c>
      <c r="S2179">
        <v>0.46698945760726929</v>
      </c>
      <c r="T2179">
        <v>1.31185312056914E-4</v>
      </c>
      <c r="U2179">
        <v>5.5468998849391937E-2</v>
      </c>
      <c r="V2179">
        <v>2.703601261600852E-3</v>
      </c>
      <c r="W2179">
        <v>1.165010128170252E-2</v>
      </c>
      <c r="X2179">
        <v>0.20648778975009921</v>
      </c>
      <c r="Y2179">
        <v>-3.1250000000000171E-3</v>
      </c>
      <c r="Z2179">
        <v>8.5999999999999993E-2</v>
      </c>
      <c r="AA2179">
        <v>0.13900000000000001</v>
      </c>
      <c r="AB2179">
        <v>0.77600000000000002</v>
      </c>
      <c r="AC2179">
        <v>-0.38179999999999997</v>
      </c>
      <c r="AD2179" t="s">
        <v>48</v>
      </c>
      <c r="AE2179" t="s">
        <v>48</v>
      </c>
      <c r="AF2179" t="s">
        <v>48</v>
      </c>
    </row>
    <row r="2180" spans="1:32" hidden="1" outlineLevel="1" x14ac:dyDescent="0.2">
      <c r="A2180" t="s">
        <v>35858</v>
      </c>
      <c r="B2180" t="s">
        <v>35859</v>
      </c>
      <c r="C2180" t="s">
        <v>35860</v>
      </c>
      <c r="D2180" s="3"/>
      <c r="J2180" t="s">
        <v>35861</v>
      </c>
      <c r="K2180" t="s">
        <v>35804</v>
      </c>
      <c r="L2180" t="s">
        <v>1263</v>
      </c>
      <c r="M2180">
        <v>9</v>
      </c>
      <c r="P2180" s="2" t="s">
        <v>35862</v>
      </c>
      <c r="Q2180" t="s">
        <v>47</v>
      </c>
      <c r="S2180">
        <v>2.2126857191324231E-2</v>
      </c>
      <c r="T2180">
        <v>1.425193477189168E-5</v>
      </c>
      <c r="U2180">
        <v>5.5701297242194414E-4</v>
      </c>
      <c r="V2180">
        <v>1.0301149450242519E-3</v>
      </c>
      <c r="W2180">
        <v>5.8435001410543919E-3</v>
      </c>
      <c r="X2180">
        <v>1.349891885183752E-3</v>
      </c>
      <c r="Y2180">
        <v>-0.125</v>
      </c>
      <c r="Z2180">
        <v>0</v>
      </c>
      <c r="AA2180">
        <v>0.14499999999999999</v>
      </c>
      <c r="AB2180">
        <v>0.85499999999999998</v>
      </c>
      <c r="AC2180">
        <v>-0.34</v>
      </c>
      <c r="AD2180" t="s">
        <v>48</v>
      </c>
      <c r="AE2180" t="s">
        <v>48</v>
      </c>
      <c r="AF2180" t="s">
        <v>48</v>
      </c>
    </row>
    <row r="2181" spans="1:32" hidden="1" outlineLevel="1" x14ac:dyDescent="0.2">
      <c r="A2181" t="s">
        <v>35863</v>
      </c>
      <c r="B2181" t="s">
        <v>35864</v>
      </c>
      <c r="C2181" t="s">
        <v>513</v>
      </c>
      <c r="D2181" s="3"/>
      <c r="J2181" t="s">
        <v>17568</v>
      </c>
      <c r="K2181" t="s">
        <v>35811</v>
      </c>
      <c r="L2181" t="s">
        <v>1263</v>
      </c>
      <c r="M2181">
        <v>32</v>
      </c>
      <c r="P2181" s="2" t="s">
        <v>35865</v>
      </c>
      <c r="Q2181" t="s">
        <v>47</v>
      </c>
      <c r="Y2181" t="s">
        <v>48</v>
      </c>
      <c r="Z2181" t="s">
        <v>48</v>
      </c>
      <c r="AA2181" t="s">
        <v>48</v>
      </c>
      <c r="AB2181" t="s">
        <v>48</v>
      </c>
      <c r="AC2181" t="s">
        <v>48</v>
      </c>
      <c r="AD2181" t="s">
        <v>48</v>
      </c>
      <c r="AE2181" t="s">
        <v>48</v>
      </c>
      <c r="AF2181" t="s">
        <v>48</v>
      </c>
    </row>
    <row r="2182" spans="1:32" hidden="1" outlineLevel="1" x14ac:dyDescent="0.2">
      <c r="A2182" t="s">
        <v>35866</v>
      </c>
      <c r="B2182" t="s">
        <v>35867</v>
      </c>
      <c r="C2182" t="s">
        <v>31282</v>
      </c>
      <c r="D2182" s="3"/>
      <c r="J2182" t="s">
        <v>35868</v>
      </c>
      <c r="K2182" t="s">
        <v>35811</v>
      </c>
      <c r="L2182" t="s">
        <v>1263</v>
      </c>
      <c r="M2182">
        <v>13</v>
      </c>
      <c r="P2182" s="2" t="s">
        <v>35869</v>
      </c>
      <c r="Q2182" t="s">
        <v>47</v>
      </c>
      <c r="S2182">
        <v>3.6569091025739908E-3</v>
      </c>
      <c r="T2182">
        <v>2.317819962627254E-6</v>
      </c>
      <c r="U2182">
        <v>4.5932323700981208E-5</v>
      </c>
      <c r="V2182">
        <v>1.295018446398899E-4</v>
      </c>
      <c r="W2182">
        <v>1.788347028195858E-3</v>
      </c>
      <c r="X2182">
        <v>6.6871427407022566E-5</v>
      </c>
      <c r="Y2182">
        <v>0</v>
      </c>
      <c r="Z2182">
        <v>0</v>
      </c>
      <c r="AA2182">
        <v>0</v>
      </c>
      <c r="AB2182">
        <v>1</v>
      </c>
      <c r="AC2182">
        <v>0</v>
      </c>
      <c r="AD2182" t="s">
        <v>48</v>
      </c>
      <c r="AE2182" t="s">
        <v>48</v>
      </c>
      <c r="AF2182" t="s">
        <v>48</v>
      </c>
    </row>
    <row r="2183" spans="1:32" hidden="1" outlineLevel="1" x14ac:dyDescent="0.2">
      <c r="A2183" t="s">
        <v>35870</v>
      </c>
      <c r="B2183" t="s">
        <v>35871</v>
      </c>
      <c r="C2183" t="s">
        <v>35872</v>
      </c>
      <c r="D2183" s="3"/>
      <c r="J2183" t="s">
        <v>35873</v>
      </c>
      <c r="K2183" t="s">
        <v>35811</v>
      </c>
      <c r="L2183" t="s">
        <v>1263</v>
      </c>
      <c r="M2183">
        <v>11</v>
      </c>
      <c r="P2183" s="2" t="s">
        <v>35874</v>
      </c>
      <c r="Q2183" t="s">
        <v>47</v>
      </c>
      <c r="S2183">
        <v>0.11301397532224659</v>
      </c>
      <c r="T2183">
        <v>2.6934525521937761E-5</v>
      </c>
      <c r="U2183">
        <v>4.2401344398967922E-4</v>
      </c>
      <c r="V2183">
        <v>6.1806774465367198E-4</v>
      </c>
      <c r="W2183">
        <v>1.5826774761080738E-2</v>
      </c>
      <c r="X2183">
        <v>2.907165139913559E-2</v>
      </c>
      <c r="Y2183">
        <v>0</v>
      </c>
      <c r="Z2183">
        <v>0.124</v>
      </c>
      <c r="AA2183">
        <v>0.17599999999999999</v>
      </c>
      <c r="AB2183">
        <v>0.69899999999999995</v>
      </c>
      <c r="AC2183">
        <v>-0.45879999999999999</v>
      </c>
      <c r="AD2183" t="s">
        <v>48</v>
      </c>
      <c r="AE2183" t="s">
        <v>48</v>
      </c>
      <c r="AF2183" t="s">
        <v>48</v>
      </c>
    </row>
    <row r="2184" spans="1:32" hidden="1" outlineLevel="1" x14ac:dyDescent="0.2">
      <c r="A2184" t="s">
        <v>35875</v>
      </c>
      <c r="B2184" t="s">
        <v>35876</v>
      </c>
      <c r="C2184" t="s">
        <v>35877</v>
      </c>
      <c r="D2184" s="3"/>
      <c r="J2184" t="s">
        <v>35878</v>
      </c>
      <c r="K2184" t="s">
        <v>35811</v>
      </c>
      <c r="L2184" t="s">
        <v>1263</v>
      </c>
      <c r="M2184">
        <v>5</v>
      </c>
      <c r="P2184" s="2" t="s">
        <v>35879</v>
      </c>
      <c r="Q2184" t="s">
        <v>47</v>
      </c>
      <c r="S2184">
        <v>0.99487793445587158</v>
      </c>
      <c r="T2184">
        <v>5.376506014727056E-4</v>
      </c>
      <c r="U2184">
        <v>0.42321193218231201</v>
      </c>
      <c r="V2184">
        <v>2.4427510797977452E-3</v>
      </c>
      <c r="W2184">
        <v>0.99230581521987915</v>
      </c>
      <c r="X2184">
        <v>2.209790982306004E-3</v>
      </c>
      <c r="Y2184">
        <v>-0.4</v>
      </c>
      <c r="Z2184">
        <v>0.111</v>
      </c>
      <c r="AA2184">
        <v>0.13700000000000001</v>
      </c>
      <c r="AB2184">
        <v>0.752</v>
      </c>
      <c r="AC2184">
        <v>-0.15310000000000001</v>
      </c>
      <c r="AD2184" t="s">
        <v>48</v>
      </c>
      <c r="AE2184" t="s">
        <v>48</v>
      </c>
      <c r="AF2184" t="s">
        <v>48</v>
      </c>
    </row>
    <row r="2185" spans="1:32" hidden="1" outlineLevel="1" x14ac:dyDescent="0.2">
      <c r="A2185" t="s">
        <v>35880</v>
      </c>
      <c r="B2185" t="s">
        <v>35881</v>
      </c>
      <c r="C2185" t="s">
        <v>35882</v>
      </c>
      <c r="D2185" s="3"/>
      <c r="J2185" t="s">
        <v>35883</v>
      </c>
      <c r="K2185" t="s">
        <v>35814</v>
      </c>
      <c r="L2185" t="s">
        <v>1263</v>
      </c>
      <c r="M2185">
        <v>8</v>
      </c>
      <c r="P2185" s="2" t="s">
        <v>35884</v>
      </c>
      <c r="Q2185" t="s">
        <v>47</v>
      </c>
      <c r="S2185">
        <v>0.98792284727096558</v>
      </c>
      <c r="T2185">
        <v>2.0545637235045429E-3</v>
      </c>
      <c r="U2185">
        <v>0.86144548654556274</v>
      </c>
      <c r="V2185">
        <v>2.3091768845915791E-2</v>
      </c>
      <c r="W2185">
        <v>0.47783568501472468</v>
      </c>
      <c r="X2185">
        <v>0.37987074255943298</v>
      </c>
      <c r="Y2185">
        <v>-0.1</v>
      </c>
      <c r="Z2185">
        <v>0</v>
      </c>
      <c r="AA2185">
        <v>0.28599999999999998</v>
      </c>
      <c r="AB2185">
        <v>0.71399999999999997</v>
      </c>
      <c r="AC2185">
        <v>-0.55740000000000001</v>
      </c>
      <c r="AD2185" t="s">
        <v>48</v>
      </c>
      <c r="AE2185" t="s">
        <v>48</v>
      </c>
      <c r="AF2185" t="s">
        <v>48</v>
      </c>
    </row>
    <row r="2186" spans="1:32" hidden="1" outlineLevel="1" x14ac:dyDescent="0.2">
      <c r="A2186" t="s">
        <v>35885</v>
      </c>
      <c r="B2186" t="s">
        <v>35886</v>
      </c>
      <c r="C2186" t="s">
        <v>17531</v>
      </c>
      <c r="D2186" s="3"/>
      <c r="J2186" t="s">
        <v>35887</v>
      </c>
      <c r="K2186" t="s">
        <v>35823</v>
      </c>
      <c r="L2186" t="s">
        <v>1263</v>
      </c>
      <c r="M2186">
        <v>1</v>
      </c>
      <c r="P2186" s="2" t="s">
        <v>35888</v>
      </c>
      <c r="Q2186" t="s">
        <v>47</v>
      </c>
      <c r="S2186">
        <v>3.2432112493552268E-4</v>
      </c>
      <c r="T2186">
        <v>2.5374149572598981E-6</v>
      </c>
      <c r="U2186">
        <v>2.1476178517332301E-5</v>
      </c>
      <c r="V2186">
        <v>6.4556734287180007E-5</v>
      </c>
      <c r="W2186">
        <v>1.149030213127844E-4</v>
      </c>
      <c r="X2186">
        <v>3.1032559490995482E-5</v>
      </c>
      <c r="Y2186">
        <v>0.35</v>
      </c>
      <c r="Z2186">
        <v>0.36</v>
      </c>
      <c r="AA2186">
        <v>0</v>
      </c>
      <c r="AB2186">
        <v>0.64</v>
      </c>
      <c r="AC2186">
        <v>0.5423</v>
      </c>
      <c r="AD2186" t="s">
        <v>48</v>
      </c>
      <c r="AE2186" t="s">
        <v>48</v>
      </c>
      <c r="AF2186" t="s">
        <v>48</v>
      </c>
    </row>
    <row r="2187" spans="1:32" hidden="1" outlineLevel="1" x14ac:dyDescent="0.2">
      <c r="A2187" t="s">
        <v>35889</v>
      </c>
      <c r="B2187" t="s">
        <v>35890</v>
      </c>
      <c r="C2187" t="s">
        <v>31191</v>
      </c>
      <c r="D2187" s="3"/>
      <c r="J2187" t="s">
        <v>35891</v>
      </c>
      <c r="K2187" t="s">
        <v>35827</v>
      </c>
      <c r="L2187" t="s">
        <v>1263</v>
      </c>
      <c r="M2187">
        <v>16</v>
      </c>
      <c r="P2187" s="2" t="s">
        <v>35892</v>
      </c>
      <c r="Q2187" t="s">
        <v>47</v>
      </c>
      <c r="S2187">
        <v>4.5964918099343777E-3</v>
      </c>
      <c r="T2187">
        <v>1.192187301057857E-5</v>
      </c>
      <c r="U2187">
        <v>2.5689569883979862E-4</v>
      </c>
      <c r="V2187">
        <v>1.8817347881849861E-4</v>
      </c>
      <c r="W2187">
        <v>1.4838431961834431E-3</v>
      </c>
      <c r="X2187">
        <v>6.1694037867709994E-4</v>
      </c>
      <c r="Y2187">
        <v>0.1166666666666667</v>
      </c>
      <c r="Z2187">
        <v>0.121</v>
      </c>
      <c r="AA2187">
        <v>6.0999999999999999E-2</v>
      </c>
      <c r="AB2187">
        <v>0.81799999999999995</v>
      </c>
      <c r="AC2187">
        <v>0.73550000000000004</v>
      </c>
      <c r="AD2187" t="s">
        <v>48</v>
      </c>
      <c r="AE2187" t="s">
        <v>48</v>
      </c>
      <c r="AF2187" t="s">
        <v>48</v>
      </c>
    </row>
    <row r="2188" spans="1:32" hidden="1" outlineLevel="1" x14ac:dyDescent="0.2">
      <c r="A2188" t="s">
        <v>35893</v>
      </c>
      <c r="B2188" t="s">
        <v>35894</v>
      </c>
      <c r="C2188" t="s">
        <v>35739</v>
      </c>
      <c r="D2188" s="3"/>
      <c r="J2188" t="s">
        <v>35895</v>
      </c>
      <c r="K2188" t="s">
        <v>35827</v>
      </c>
      <c r="L2188" t="s">
        <v>1263</v>
      </c>
      <c r="M2188">
        <v>7</v>
      </c>
      <c r="P2188" s="2" t="s">
        <v>35896</v>
      </c>
      <c r="Q2188" t="s">
        <v>47</v>
      </c>
      <c r="S2188">
        <v>0.1751993149518967</v>
      </c>
      <c r="T2188">
        <v>1.655513551668264E-5</v>
      </c>
      <c r="U2188">
        <v>6.396639347076416E-2</v>
      </c>
      <c r="V2188">
        <v>9.4030488980934024E-4</v>
      </c>
      <c r="W2188">
        <v>6.1036475002765662E-2</v>
      </c>
      <c r="X2188">
        <v>3.3942764275707299E-4</v>
      </c>
      <c r="Y2188">
        <v>-8.4799382716049379E-2</v>
      </c>
      <c r="Z2188">
        <v>8.2000000000000003E-2</v>
      </c>
      <c r="AA2188">
        <v>0.13900000000000001</v>
      </c>
      <c r="AB2188">
        <v>0.77900000000000003</v>
      </c>
      <c r="AC2188">
        <v>-0.77649999999999997</v>
      </c>
      <c r="AD2188" t="s">
        <v>48</v>
      </c>
      <c r="AE2188" t="s">
        <v>48</v>
      </c>
      <c r="AF2188" t="s">
        <v>48</v>
      </c>
    </row>
    <row r="2189" spans="1:32" hidden="1" outlineLevel="1" x14ac:dyDescent="0.2">
      <c r="A2189" t="s">
        <v>35897</v>
      </c>
      <c r="B2189" t="s">
        <v>35898</v>
      </c>
      <c r="C2189" t="s">
        <v>28492</v>
      </c>
      <c r="D2189" s="3"/>
      <c r="J2189" t="s">
        <v>35899</v>
      </c>
      <c r="K2189" t="s">
        <v>35827</v>
      </c>
      <c r="L2189" t="s">
        <v>1263</v>
      </c>
      <c r="M2189">
        <v>6</v>
      </c>
      <c r="P2189" s="2" t="s">
        <v>35900</v>
      </c>
      <c r="Q2189" t="s">
        <v>47</v>
      </c>
      <c r="S2189">
        <v>0.15513572096824649</v>
      </c>
      <c r="T2189">
        <v>8.9311497504240833E-6</v>
      </c>
      <c r="U2189">
        <v>2.7575404965318739E-4</v>
      </c>
      <c r="V2189">
        <v>1.7011669697239999E-3</v>
      </c>
      <c r="W2189">
        <v>0.1351309418678284</v>
      </c>
      <c r="X2189">
        <v>5.4525479208678007E-4</v>
      </c>
      <c r="Y2189">
        <v>-0.36249999999999988</v>
      </c>
      <c r="Z2189">
        <v>0.17299999999999999</v>
      </c>
      <c r="AA2189">
        <v>0.21299999999999999</v>
      </c>
      <c r="AB2189">
        <v>0.61499999999999999</v>
      </c>
      <c r="AC2189">
        <v>-0.4284</v>
      </c>
      <c r="AD2189" t="s">
        <v>48</v>
      </c>
      <c r="AE2189" t="s">
        <v>48</v>
      </c>
      <c r="AF2189" t="s">
        <v>48</v>
      </c>
    </row>
    <row r="2190" spans="1:32" hidden="1" outlineLevel="1" x14ac:dyDescent="0.2">
      <c r="A2190" t="s">
        <v>35901</v>
      </c>
      <c r="B2190" t="s">
        <v>35902</v>
      </c>
      <c r="C2190" t="s">
        <v>28492</v>
      </c>
      <c r="D2190" s="3"/>
      <c r="J2190" t="s">
        <v>35903</v>
      </c>
      <c r="K2190" t="s">
        <v>35843</v>
      </c>
      <c r="L2190" t="s">
        <v>1263</v>
      </c>
      <c r="M2190">
        <v>4</v>
      </c>
      <c r="P2190" s="2" t="s">
        <v>35904</v>
      </c>
      <c r="Q2190" t="s">
        <v>47</v>
      </c>
      <c r="S2190">
        <v>7.0594474673271179E-2</v>
      </c>
      <c r="T2190">
        <v>2.4689372821740112E-6</v>
      </c>
      <c r="U2190">
        <v>8.429026638623327E-5</v>
      </c>
      <c r="V2190">
        <v>2.8164524701423938E-4</v>
      </c>
      <c r="W2190">
        <v>6.3568443059921265E-2</v>
      </c>
      <c r="X2190">
        <v>7.883931539254263E-5</v>
      </c>
      <c r="Y2190">
        <v>-3.7500000000000012E-2</v>
      </c>
      <c r="Z2190">
        <v>7.0999999999999994E-2</v>
      </c>
      <c r="AA2190">
        <v>0.04</v>
      </c>
      <c r="AB2190">
        <v>0.89</v>
      </c>
      <c r="AC2190">
        <v>0.25</v>
      </c>
      <c r="AD2190" t="s">
        <v>48</v>
      </c>
      <c r="AE2190" t="s">
        <v>48</v>
      </c>
      <c r="AF2190" t="s">
        <v>48</v>
      </c>
    </row>
    <row r="2191" spans="1:32" hidden="1" outlineLevel="1" x14ac:dyDescent="0.2">
      <c r="A2191" t="s">
        <v>35905</v>
      </c>
      <c r="B2191" t="s">
        <v>35906</v>
      </c>
      <c r="C2191" t="s">
        <v>35785</v>
      </c>
      <c r="D2191" s="3"/>
      <c r="J2191" t="s">
        <v>35907</v>
      </c>
      <c r="K2191" t="s">
        <v>35850</v>
      </c>
      <c r="L2191" t="s">
        <v>1263</v>
      </c>
      <c r="M2191">
        <v>1</v>
      </c>
      <c r="P2191" s="2" t="s">
        <v>35908</v>
      </c>
      <c r="Q2191" t="s">
        <v>47</v>
      </c>
      <c r="S2191">
        <v>5.4696656297892332E-4</v>
      </c>
      <c r="T2191">
        <v>1.786261350389395E-6</v>
      </c>
      <c r="U2191">
        <v>2.3658803911530409E-5</v>
      </c>
      <c r="V2191">
        <v>5.4790380090707913E-5</v>
      </c>
      <c r="W2191">
        <v>2.7776230126619339E-4</v>
      </c>
      <c r="X2191">
        <v>2.2174739569891241E-5</v>
      </c>
      <c r="Y2191">
        <v>0</v>
      </c>
      <c r="Z2191">
        <v>0</v>
      </c>
      <c r="AA2191">
        <v>0</v>
      </c>
      <c r="AB2191">
        <v>1</v>
      </c>
      <c r="AC2191">
        <v>0</v>
      </c>
      <c r="AD2191" t="s">
        <v>48</v>
      </c>
      <c r="AE2191" t="s">
        <v>48</v>
      </c>
      <c r="AF2191" t="s">
        <v>48</v>
      </c>
    </row>
    <row r="2192" spans="1:32" hidden="1" outlineLevel="1" x14ac:dyDescent="0.2">
      <c r="A2192" t="s">
        <v>35909</v>
      </c>
      <c r="B2192" t="s">
        <v>35910</v>
      </c>
      <c r="C2192" t="s">
        <v>34776</v>
      </c>
      <c r="D2192" s="3"/>
      <c r="J2192" t="s">
        <v>35911</v>
      </c>
      <c r="K2192" t="s">
        <v>35854</v>
      </c>
      <c r="L2192" t="s">
        <v>1263</v>
      </c>
      <c r="M2192">
        <v>2</v>
      </c>
      <c r="P2192" s="2" t="s">
        <v>35912</v>
      </c>
      <c r="Q2192" t="s">
        <v>47</v>
      </c>
      <c r="S2192">
        <v>4.2368780123069882E-4</v>
      </c>
      <c r="T2192">
        <v>4.8717670324549536E-6</v>
      </c>
      <c r="U2192">
        <v>2.7677593607222661E-5</v>
      </c>
      <c r="V2192">
        <v>5.2062514441786327E-5</v>
      </c>
      <c r="W2192">
        <v>1.8885255849454549E-4</v>
      </c>
      <c r="X2192">
        <v>3.0077011615503579E-5</v>
      </c>
      <c r="Y2192">
        <v>3.9803523035230347E-2</v>
      </c>
      <c r="Z2192">
        <v>8.4000000000000005E-2</v>
      </c>
      <c r="AA2192">
        <v>0.128</v>
      </c>
      <c r="AB2192">
        <v>0.78800000000000003</v>
      </c>
      <c r="AC2192">
        <v>-0.96660000000000001</v>
      </c>
      <c r="AD2192" t="s">
        <v>48</v>
      </c>
      <c r="AE2192" t="s">
        <v>48</v>
      </c>
      <c r="AF2192" t="s">
        <v>48</v>
      </c>
    </row>
    <row r="2193" spans="1:32" hidden="1" outlineLevel="1" x14ac:dyDescent="0.2">
      <c r="A2193" t="s">
        <v>35913</v>
      </c>
      <c r="B2193" t="s">
        <v>35914</v>
      </c>
      <c r="C2193" t="s">
        <v>35915</v>
      </c>
      <c r="D2193" s="3"/>
      <c r="J2193" t="s">
        <v>35916</v>
      </c>
      <c r="K2193" t="s">
        <v>35858</v>
      </c>
      <c r="L2193" t="s">
        <v>1263</v>
      </c>
      <c r="M2193">
        <v>10</v>
      </c>
      <c r="P2193" s="2" t="s">
        <v>35917</v>
      </c>
      <c r="Q2193" t="s">
        <v>47</v>
      </c>
      <c r="S2193">
        <v>0.93381565809249878</v>
      </c>
      <c r="T2193">
        <v>4.6683941036462778E-4</v>
      </c>
      <c r="U2193">
        <v>0.79915672540664673</v>
      </c>
      <c r="V2193">
        <v>1.314424816519022E-2</v>
      </c>
      <c r="W2193">
        <v>0.22443573176860809</v>
      </c>
      <c r="X2193">
        <v>9.9219381809234619E-3</v>
      </c>
      <c r="Y2193">
        <v>-0.4</v>
      </c>
      <c r="Z2193">
        <v>0</v>
      </c>
      <c r="AA2193">
        <v>0.189</v>
      </c>
      <c r="AB2193">
        <v>0.81100000000000005</v>
      </c>
      <c r="AC2193">
        <v>-0.5423</v>
      </c>
      <c r="AD2193" t="s">
        <v>48</v>
      </c>
      <c r="AE2193" t="s">
        <v>48</v>
      </c>
      <c r="AF2193" t="s">
        <v>48</v>
      </c>
    </row>
    <row r="2194" spans="1:32" hidden="1" outlineLevel="1" x14ac:dyDescent="0.2">
      <c r="A2194" t="s">
        <v>35918</v>
      </c>
      <c r="B2194" t="s">
        <v>35919</v>
      </c>
      <c r="C2194" t="s">
        <v>35920</v>
      </c>
      <c r="D2194" s="3"/>
      <c r="J2194" t="s">
        <v>35921</v>
      </c>
      <c r="K2194" t="s">
        <v>35863</v>
      </c>
      <c r="L2194" t="s">
        <v>1263</v>
      </c>
      <c r="M2194">
        <v>1</v>
      </c>
      <c r="P2194" s="2" t="s">
        <v>35922</v>
      </c>
      <c r="Q2194" t="s">
        <v>47</v>
      </c>
      <c r="S2194">
        <v>3.0768380966037512E-3</v>
      </c>
      <c r="T2194">
        <v>9.7938627732219175E-6</v>
      </c>
      <c r="U2194">
        <v>1.2425781460478899E-4</v>
      </c>
      <c r="V2194">
        <v>1.09169319330249E-4</v>
      </c>
      <c r="W2194">
        <v>4.2846202268265188E-4</v>
      </c>
      <c r="X2194">
        <v>1.329563208855689E-3</v>
      </c>
      <c r="Y2194">
        <v>-0.2</v>
      </c>
      <c r="Z2194">
        <v>0.14599999999999999</v>
      </c>
      <c r="AA2194">
        <v>0.11899999999999999</v>
      </c>
      <c r="AB2194">
        <v>0.73499999999999999</v>
      </c>
      <c r="AC2194">
        <v>0.28439999999999999</v>
      </c>
      <c r="AD2194" t="s">
        <v>48</v>
      </c>
      <c r="AE2194" t="s">
        <v>48</v>
      </c>
      <c r="AF2194" t="s">
        <v>48</v>
      </c>
    </row>
    <row r="2195" spans="1:32" hidden="1" outlineLevel="1" x14ac:dyDescent="0.2">
      <c r="A2195" t="s">
        <v>35923</v>
      </c>
      <c r="B2195" t="s">
        <v>35924</v>
      </c>
      <c r="C2195" t="s">
        <v>35453</v>
      </c>
      <c r="D2195" s="3"/>
      <c r="J2195" t="s">
        <v>35925</v>
      </c>
      <c r="K2195" t="s">
        <v>35875</v>
      </c>
      <c r="L2195" t="s">
        <v>1263</v>
      </c>
      <c r="M2195">
        <v>1</v>
      </c>
      <c r="P2195" s="2" t="s">
        <v>35926</v>
      </c>
      <c r="Q2195" t="s">
        <v>47</v>
      </c>
      <c r="S2195">
        <v>0.94729578495025635</v>
      </c>
      <c r="T2195">
        <v>3.0156018328852952E-4</v>
      </c>
      <c r="U2195">
        <v>0.6872408390045166</v>
      </c>
      <c r="V2195">
        <v>6.8512912839651108E-3</v>
      </c>
      <c r="W2195">
        <v>0.78600305318832397</v>
      </c>
      <c r="X2195">
        <v>2.915447810664773E-3</v>
      </c>
      <c r="Y2195">
        <v>0.14933333333333329</v>
      </c>
      <c r="Z2195">
        <v>0.11700000000000001</v>
      </c>
      <c r="AA2195">
        <v>0.13600000000000001</v>
      </c>
      <c r="AB2195">
        <v>0.747</v>
      </c>
      <c r="AC2195">
        <v>-0.64439999999999997</v>
      </c>
      <c r="AD2195" t="s">
        <v>48</v>
      </c>
      <c r="AE2195" t="s">
        <v>48</v>
      </c>
      <c r="AF2195" t="s">
        <v>48</v>
      </c>
    </row>
    <row r="2196" spans="1:32" hidden="1" outlineLevel="1" x14ac:dyDescent="0.2">
      <c r="A2196" t="s">
        <v>35927</v>
      </c>
      <c r="B2196" t="s">
        <v>35928</v>
      </c>
      <c r="C2196" t="s">
        <v>35929</v>
      </c>
      <c r="D2196" s="3"/>
      <c r="J2196" t="s">
        <v>35930</v>
      </c>
      <c r="K2196" t="s">
        <v>35885</v>
      </c>
      <c r="L2196" t="s">
        <v>1263</v>
      </c>
      <c r="M2196">
        <v>1</v>
      </c>
      <c r="P2196" s="2" t="s">
        <v>35931</v>
      </c>
      <c r="Q2196" t="s">
        <v>47</v>
      </c>
      <c r="S2196">
        <v>1.099192351102829E-2</v>
      </c>
      <c r="T2196">
        <v>6.6365373641019687E-6</v>
      </c>
      <c r="U2196">
        <v>1.217381432070397E-4</v>
      </c>
      <c r="V2196">
        <v>3.454155230429024E-4</v>
      </c>
      <c r="W2196">
        <v>3.3772317692637439E-3</v>
      </c>
      <c r="X2196">
        <v>4.0357583202421671E-4</v>
      </c>
      <c r="Y2196">
        <v>0.19375000000000001</v>
      </c>
      <c r="Z2196">
        <v>9.6000000000000002E-2</v>
      </c>
      <c r="AA2196">
        <v>0.153</v>
      </c>
      <c r="AB2196">
        <v>0.752</v>
      </c>
      <c r="AC2196">
        <v>-0.54339999999999999</v>
      </c>
      <c r="AD2196" t="s">
        <v>48</v>
      </c>
      <c r="AE2196" t="s">
        <v>48</v>
      </c>
      <c r="AF2196" t="s">
        <v>48</v>
      </c>
    </row>
    <row r="2197" spans="1:32" hidden="1" outlineLevel="1" x14ac:dyDescent="0.2">
      <c r="A2197" t="s">
        <v>35932</v>
      </c>
      <c r="B2197" t="s">
        <v>35933</v>
      </c>
      <c r="C2197" t="s">
        <v>35002</v>
      </c>
      <c r="D2197" s="3"/>
      <c r="J2197" t="s">
        <v>35934</v>
      </c>
      <c r="K2197" t="s">
        <v>35889</v>
      </c>
      <c r="L2197" t="s">
        <v>1263</v>
      </c>
      <c r="M2197">
        <v>3</v>
      </c>
      <c r="P2197" s="2" t="s">
        <v>35935</v>
      </c>
      <c r="Q2197" t="s">
        <v>47</v>
      </c>
      <c r="S2197">
        <v>0.27650907635688782</v>
      </c>
      <c r="T2197">
        <v>1.0648683382896711E-4</v>
      </c>
      <c r="U2197">
        <v>0.26239889860153198</v>
      </c>
      <c r="V2197">
        <v>4.4809845276176929E-3</v>
      </c>
      <c r="W2197">
        <v>6.1069279909133911E-2</v>
      </c>
      <c r="X2197">
        <v>1.1465051211416719E-3</v>
      </c>
      <c r="Y2197">
        <v>-0.13118686868686871</v>
      </c>
      <c r="Z2197">
        <v>0.11600000000000001</v>
      </c>
      <c r="AA2197">
        <v>0.1</v>
      </c>
      <c r="AB2197">
        <v>0.78500000000000003</v>
      </c>
      <c r="AC2197">
        <v>-0.29549999999999998</v>
      </c>
      <c r="AD2197" t="s">
        <v>48</v>
      </c>
      <c r="AE2197" t="s">
        <v>48</v>
      </c>
      <c r="AF2197" t="s">
        <v>48</v>
      </c>
    </row>
    <row r="2198" spans="1:32" hidden="1" outlineLevel="1" x14ac:dyDescent="0.2">
      <c r="A2198" t="s">
        <v>35936</v>
      </c>
      <c r="B2198" t="s">
        <v>35937</v>
      </c>
      <c r="C2198" t="s">
        <v>35002</v>
      </c>
      <c r="D2198" s="3"/>
      <c r="J2198" t="s">
        <v>35938</v>
      </c>
      <c r="K2198" t="s">
        <v>35893</v>
      </c>
      <c r="L2198" t="s">
        <v>1263</v>
      </c>
      <c r="M2198">
        <v>-2</v>
      </c>
      <c r="P2198" s="2" t="s">
        <v>35939</v>
      </c>
      <c r="Q2198" t="s">
        <v>47</v>
      </c>
      <c r="S2198">
        <v>5.0505780382081866E-4</v>
      </c>
      <c r="T2198">
        <v>1.7748943719198E-6</v>
      </c>
      <c r="U2198">
        <v>2.0706012946902771E-5</v>
      </c>
      <c r="V2198">
        <v>3.8515969208674512E-5</v>
      </c>
      <c r="W2198">
        <v>2.7363322442397481E-4</v>
      </c>
      <c r="X2198">
        <v>2.0220159058226269E-5</v>
      </c>
      <c r="Y2198">
        <v>0</v>
      </c>
      <c r="Z2198">
        <v>0.09</v>
      </c>
      <c r="AA2198">
        <v>9.4E-2</v>
      </c>
      <c r="AB2198">
        <v>0.81499999999999995</v>
      </c>
      <c r="AC2198">
        <v>-2.58E-2</v>
      </c>
      <c r="AD2198" t="s">
        <v>48</v>
      </c>
      <c r="AE2198" t="s">
        <v>48</v>
      </c>
      <c r="AF2198" t="s">
        <v>48</v>
      </c>
    </row>
    <row r="2199" spans="1:32" hidden="1" outlineLevel="1" x14ac:dyDescent="0.2">
      <c r="A2199" t="s">
        <v>35940</v>
      </c>
      <c r="B2199" t="s">
        <v>35941</v>
      </c>
      <c r="C2199" t="s">
        <v>34710</v>
      </c>
      <c r="D2199" s="3"/>
      <c r="J2199" t="s">
        <v>35942</v>
      </c>
      <c r="K2199" t="s">
        <v>35905</v>
      </c>
      <c r="L2199" t="s">
        <v>1263</v>
      </c>
      <c r="M2199">
        <v>1</v>
      </c>
      <c r="P2199" s="2" t="s">
        <v>35943</v>
      </c>
      <c r="Q2199" t="s">
        <v>47</v>
      </c>
      <c r="S2199">
        <v>1.640464179217815E-3</v>
      </c>
      <c r="T2199">
        <v>2.2996621282800329E-6</v>
      </c>
      <c r="U2199">
        <v>7.221046689664945E-5</v>
      </c>
      <c r="V2199">
        <v>1.14228532765992E-4</v>
      </c>
      <c r="W2199">
        <v>7.5939303496852517E-4</v>
      </c>
      <c r="X2199">
        <v>5.6491844588890672E-5</v>
      </c>
      <c r="Y2199">
        <v>0.2</v>
      </c>
      <c r="Z2199">
        <v>0</v>
      </c>
      <c r="AA2199">
        <v>0.432</v>
      </c>
      <c r="AB2199">
        <v>0.56799999999999995</v>
      </c>
      <c r="AC2199">
        <v>-0.42259999999999998</v>
      </c>
      <c r="AD2199" t="s">
        <v>48</v>
      </c>
      <c r="AE2199" t="s">
        <v>48</v>
      </c>
      <c r="AF2199" t="s">
        <v>48</v>
      </c>
    </row>
    <row r="2200" spans="1:32" hidden="1" outlineLevel="1" x14ac:dyDescent="0.2">
      <c r="A2200" t="s">
        <v>35944</v>
      </c>
      <c r="B2200" t="s">
        <v>35945</v>
      </c>
      <c r="C2200" t="s">
        <v>34243</v>
      </c>
      <c r="D2200" s="3"/>
      <c r="J2200" t="s">
        <v>35946</v>
      </c>
      <c r="K2200" t="s">
        <v>35909</v>
      </c>
      <c r="L2200" t="s">
        <v>1263</v>
      </c>
      <c r="M2200">
        <v>2</v>
      </c>
      <c r="P2200" s="2" t="s">
        <v>35947</v>
      </c>
      <c r="Q2200" t="s">
        <v>47</v>
      </c>
      <c r="S2200">
        <v>1.205842243507504E-3</v>
      </c>
      <c r="T2200">
        <v>9.0472904048510827E-6</v>
      </c>
      <c r="U2200">
        <v>9.7605050541460514E-5</v>
      </c>
      <c r="V2200">
        <v>9.5710442110430449E-5</v>
      </c>
      <c r="W2200">
        <v>4.8162697930820292E-4</v>
      </c>
      <c r="X2200">
        <v>1.3820914318785069E-4</v>
      </c>
      <c r="Y2200">
        <v>0</v>
      </c>
      <c r="Z2200">
        <v>0.27400000000000002</v>
      </c>
      <c r="AA2200">
        <v>0</v>
      </c>
      <c r="AB2200">
        <v>0.72599999999999998</v>
      </c>
      <c r="AC2200">
        <v>0.82679999999999998</v>
      </c>
      <c r="AD2200" t="s">
        <v>48</v>
      </c>
      <c r="AE2200" t="s">
        <v>48</v>
      </c>
      <c r="AF2200" t="s">
        <v>48</v>
      </c>
    </row>
    <row r="2201" spans="1:32" hidden="1" outlineLevel="1" x14ac:dyDescent="0.2">
      <c r="A2201" t="s">
        <v>35948</v>
      </c>
      <c r="B2201" t="s">
        <v>35949</v>
      </c>
      <c r="C2201" t="s">
        <v>35672</v>
      </c>
      <c r="D2201" s="3"/>
      <c r="J2201" t="s">
        <v>35950</v>
      </c>
      <c r="K2201" t="s">
        <v>35918</v>
      </c>
      <c r="L2201" t="s">
        <v>1263</v>
      </c>
      <c r="M2201">
        <v>1</v>
      </c>
      <c r="P2201" s="2" t="s">
        <v>35951</v>
      </c>
      <c r="Q2201" t="s">
        <v>47</v>
      </c>
      <c r="S2201">
        <v>2.144072437658906E-3</v>
      </c>
      <c r="T2201">
        <v>7.3921014518418807E-6</v>
      </c>
      <c r="U2201">
        <v>4.8561149014858529E-5</v>
      </c>
      <c r="V2201">
        <v>1.3181113172322509E-4</v>
      </c>
      <c r="W2201">
        <v>4.7259917482733732E-4</v>
      </c>
      <c r="X2201">
        <v>3.8876337930560112E-4</v>
      </c>
      <c r="Y2201">
        <v>0.5</v>
      </c>
      <c r="Z2201">
        <v>0.104</v>
      </c>
      <c r="AA2201">
        <v>0.124</v>
      </c>
      <c r="AB2201">
        <v>0.77200000000000002</v>
      </c>
      <c r="AC2201">
        <v>-0.128</v>
      </c>
      <c r="AD2201" t="s">
        <v>48</v>
      </c>
      <c r="AE2201" t="s">
        <v>48</v>
      </c>
      <c r="AF2201" t="s">
        <v>48</v>
      </c>
    </row>
    <row r="2202" spans="1:32" hidden="1" outlineLevel="1" x14ac:dyDescent="0.2">
      <c r="A2202" t="s">
        <v>35952</v>
      </c>
      <c r="B2202" t="s">
        <v>35953</v>
      </c>
      <c r="C2202" t="s">
        <v>35877</v>
      </c>
      <c r="D2202" s="3"/>
      <c r="J2202" t="s">
        <v>35954</v>
      </c>
      <c r="K2202" t="s">
        <v>35923</v>
      </c>
      <c r="L2202" t="s">
        <v>1263</v>
      </c>
      <c r="M2202">
        <v>1</v>
      </c>
      <c r="P2202" s="2" t="s">
        <v>35955</v>
      </c>
      <c r="Q2202" t="s">
        <v>47</v>
      </c>
      <c r="S2202">
        <v>0.93167948722839355</v>
      </c>
      <c r="T2202">
        <v>2.1568418014794591E-4</v>
      </c>
      <c r="U2202">
        <v>0.79327929019927979</v>
      </c>
      <c r="V2202">
        <v>6.8102884106338024E-3</v>
      </c>
      <c r="W2202">
        <v>0.24768182635307309</v>
      </c>
      <c r="X2202">
        <v>7.6899724081158638E-3</v>
      </c>
      <c r="Y2202">
        <v>-2.5000000000000008E-2</v>
      </c>
      <c r="Z2202">
        <v>9.1999999999999998E-2</v>
      </c>
      <c r="AA2202">
        <v>0.32300000000000001</v>
      </c>
      <c r="AB2202">
        <v>0.58499999999999996</v>
      </c>
      <c r="AC2202">
        <v>-0.80740000000000001</v>
      </c>
      <c r="AD2202" t="s">
        <v>48</v>
      </c>
      <c r="AE2202" t="s">
        <v>48</v>
      </c>
      <c r="AF2202" t="s">
        <v>48</v>
      </c>
    </row>
    <row r="2203" spans="1:32" hidden="1" outlineLevel="1" x14ac:dyDescent="0.2">
      <c r="A2203" t="s">
        <v>35956</v>
      </c>
      <c r="B2203" t="s">
        <v>35957</v>
      </c>
      <c r="C2203" t="s">
        <v>35958</v>
      </c>
      <c r="D2203" s="3"/>
      <c r="J2203" t="s">
        <v>35959</v>
      </c>
      <c r="K2203" t="s">
        <v>35932</v>
      </c>
      <c r="L2203" t="s">
        <v>1263</v>
      </c>
      <c r="M2203">
        <v>3</v>
      </c>
      <c r="P2203" s="2" t="s">
        <v>35960</v>
      </c>
      <c r="Q2203" t="s">
        <v>47</v>
      </c>
      <c r="S2203">
        <v>8.7958492338657379E-2</v>
      </c>
      <c r="T2203">
        <v>2.3107500965124931E-5</v>
      </c>
      <c r="U2203">
        <v>0.1195923611521721</v>
      </c>
      <c r="V2203">
        <v>9.0976047795265913E-4</v>
      </c>
      <c r="W2203">
        <v>6.8079340271651736E-3</v>
      </c>
      <c r="X2203">
        <v>3.2894441392272711E-4</v>
      </c>
      <c r="Y2203">
        <v>5.1602564102564107E-2</v>
      </c>
      <c r="Z2203">
        <v>0.11700000000000001</v>
      </c>
      <c r="AA2203">
        <v>0.11600000000000001</v>
      </c>
      <c r="AB2203">
        <v>0.76800000000000002</v>
      </c>
      <c r="AC2203">
        <v>-0.69469999999999998</v>
      </c>
      <c r="AD2203" t="s">
        <v>48</v>
      </c>
      <c r="AE2203" t="s">
        <v>48</v>
      </c>
      <c r="AF2203" t="s">
        <v>48</v>
      </c>
    </row>
    <row r="2204" spans="1:32" hidden="1" outlineLevel="1" x14ac:dyDescent="0.2">
      <c r="A2204" t="s">
        <v>35961</v>
      </c>
      <c r="B2204" t="s">
        <v>35962</v>
      </c>
      <c r="C2204" t="s">
        <v>35482</v>
      </c>
      <c r="D2204" s="3"/>
      <c r="J2204" t="s">
        <v>35963</v>
      </c>
      <c r="K2204" t="s">
        <v>35932</v>
      </c>
      <c r="L2204" t="s">
        <v>1263</v>
      </c>
      <c r="M2204">
        <v>1</v>
      </c>
      <c r="P2204" s="2" t="s">
        <v>35964</v>
      </c>
      <c r="Q2204" t="s">
        <v>47</v>
      </c>
      <c r="S2204">
        <v>1.064084935933352E-3</v>
      </c>
      <c r="T2204">
        <v>7.7689146564807743E-6</v>
      </c>
      <c r="U2204">
        <v>5.5461627198383212E-5</v>
      </c>
      <c r="V2204">
        <v>9.8807562608271837E-5</v>
      </c>
      <c r="W2204">
        <v>3.7290476029738778E-4</v>
      </c>
      <c r="X2204">
        <v>1.349551894236356E-4</v>
      </c>
      <c r="Y2204">
        <v>0.2</v>
      </c>
      <c r="Z2204">
        <v>9.8000000000000004E-2</v>
      </c>
      <c r="AA2204">
        <v>8.5000000000000006E-2</v>
      </c>
      <c r="AB2204">
        <v>0.81699999999999995</v>
      </c>
      <c r="AC2204">
        <v>0.2903</v>
      </c>
      <c r="AD2204" t="s">
        <v>48</v>
      </c>
      <c r="AE2204" t="s">
        <v>48</v>
      </c>
      <c r="AF2204" t="s">
        <v>48</v>
      </c>
    </row>
    <row r="2205" spans="1:32" hidden="1" outlineLevel="1" x14ac:dyDescent="0.2">
      <c r="A2205" t="s">
        <v>35965</v>
      </c>
      <c r="B2205" t="s">
        <v>35966</v>
      </c>
      <c r="C2205" t="s">
        <v>35739</v>
      </c>
      <c r="D2205" s="3"/>
      <c r="J2205" t="s">
        <v>35967</v>
      </c>
      <c r="K2205" t="s">
        <v>35936</v>
      </c>
      <c r="L2205" t="s">
        <v>1263</v>
      </c>
      <c r="M2205">
        <v>3</v>
      </c>
      <c r="P2205" s="2" t="s">
        <v>35968</v>
      </c>
      <c r="Q2205" t="s">
        <v>47</v>
      </c>
      <c r="S2205">
        <v>5.9731944929808378E-4</v>
      </c>
      <c r="T2205">
        <v>1.777418106030382E-6</v>
      </c>
      <c r="U2205">
        <v>2.3175231035565961E-5</v>
      </c>
      <c r="V2205">
        <v>3.7447163776960217E-5</v>
      </c>
      <c r="W2205">
        <v>3.497765283100307E-4</v>
      </c>
      <c r="X2205">
        <v>1.8675560568226501E-5</v>
      </c>
      <c r="Y2205">
        <v>4.1666666666666671E-2</v>
      </c>
      <c r="Z2205">
        <v>0.121</v>
      </c>
      <c r="AA2205">
        <v>0</v>
      </c>
      <c r="AB2205">
        <v>0.879</v>
      </c>
      <c r="AC2205">
        <v>0.44040000000000001</v>
      </c>
      <c r="AD2205" t="s">
        <v>48</v>
      </c>
      <c r="AE2205" t="s">
        <v>48</v>
      </c>
      <c r="AF2205" t="s">
        <v>48</v>
      </c>
    </row>
    <row r="2206" spans="1:32" hidden="1" outlineLevel="1" x14ac:dyDescent="0.2">
      <c r="A2206" t="s">
        <v>35969</v>
      </c>
      <c r="B2206" t="s">
        <v>35970</v>
      </c>
      <c r="C2206" t="s">
        <v>35002</v>
      </c>
      <c r="D2206" s="3"/>
      <c r="J2206" t="s">
        <v>35971</v>
      </c>
      <c r="K2206" t="s">
        <v>35956</v>
      </c>
      <c r="L2206" t="s">
        <v>1263</v>
      </c>
      <c r="M2206">
        <v>1</v>
      </c>
      <c r="P2206" s="2" t="s">
        <v>35972</v>
      </c>
      <c r="Q2206" t="s">
        <v>47</v>
      </c>
      <c r="S2206">
        <v>2.2954174783080821E-3</v>
      </c>
      <c r="T2206">
        <v>4.3188911149627529E-6</v>
      </c>
      <c r="U2206">
        <v>3.5507764550857253E-5</v>
      </c>
      <c r="V2206">
        <v>2.8240348910912871E-4</v>
      </c>
      <c r="W2206">
        <v>3.497182042337954E-4</v>
      </c>
      <c r="X2206">
        <v>7.2731671389192343E-4</v>
      </c>
      <c r="Y2206">
        <v>0.5</v>
      </c>
      <c r="Z2206">
        <v>0.5</v>
      </c>
      <c r="AA2206">
        <v>0</v>
      </c>
      <c r="AB2206">
        <v>0.5</v>
      </c>
      <c r="AC2206">
        <v>0.71840000000000004</v>
      </c>
      <c r="AD2206" t="s">
        <v>48</v>
      </c>
      <c r="AE2206" t="s">
        <v>48</v>
      </c>
      <c r="AF2206" t="s">
        <v>48</v>
      </c>
    </row>
    <row r="2207" spans="1:32" hidden="1" outlineLevel="1" x14ac:dyDescent="0.2">
      <c r="A2207" t="s">
        <v>35973</v>
      </c>
      <c r="B2207" t="s">
        <v>35974</v>
      </c>
      <c r="C2207" t="s">
        <v>35002</v>
      </c>
      <c r="D2207" s="3"/>
      <c r="J2207" t="s">
        <v>35975</v>
      </c>
      <c r="K2207" t="s">
        <v>35961</v>
      </c>
      <c r="L2207" t="s">
        <v>1263</v>
      </c>
      <c r="M2207">
        <v>1</v>
      </c>
      <c r="P2207" s="2" t="s">
        <v>35976</v>
      </c>
      <c r="Q2207" t="s">
        <v>47</v>
      </c>
      <c r="S2207">
        <v>3.0167042277753349E-3</v>
      </c>
      <c r="T2207">
        <v>3.4874087759817481E-6</v>
      </c>
      <c r="U2207">
        <v>4.2284373193979263E-5</v>
      </c>
      <c r="V2207">
        <v>1.600431132828817E-4</v>
      </c>
      <c r="W2207">
        <v>8.2135334378108382E-4</v>
      </c>
      <c r="X2207">
        <v>2.7573457919061179E-4</v>
      </c>
      <c r="Y2207">
        <v>-0.02</v>
      </c>
      <c r="Z2207">
        <v>0.156</v>
      </c>
      <c r="AA2207">
        <v>0.222</v>
      </c>
      <c r="AB2207">
        <v>0.623</v>
      </c>
      <c r="AC2207">
        <v>-0.7964</v>
      </c>
      <c r="AD2207" t="s">
        <v>48</v>
      </c>
      <c r="AE2207" t="s">
        <v>48</v>
      </c>
      <c r="AF2207" t="s">
        <v>48</v>
      </c>
    </row>
    <row r="2208" spans="1:32" hidden="1" outlineLevel="1" x14ac:dyDescent="0.2">
      <c r="A2208" t="s">
        <v>35977</v>
      </c>
      <c r="B2208" t="s">
        <v>35978</v>
      </c>
      <c r="C2208" t="s">
        <v>35002</v>
      </c>
      <c r="D2208" s="3"/>
      <c r="J2208" t="s">
        <v>35979</v>
      </c>
      <c r="K2208" t="s">
        <v>35965</v>
      </c>
      <c r="L2208" t="s">
        <v>1263</v>
      </c>
      <c r="M2208">
        <v>1</v>
      </c>
      <c r="P2208" s="2" t="s">
        <v>35980</v>
      </c>
      <c r="Q2208" t="s">
        <v>47</v>
      </c>
      <c r="S2208">
        <v>5.1679514581337571E-4</v>
      </c>
      <c r="T2208">
        <v>3.1777160529600219E-6</v>
      </c>
      <c r="U2208">
        <v>2.2955422537052069E-5</v>
      </c>
      <c r="V2208">
        <v>7.0007488830015063E-5</v>
      </c>
      <c r="W2208">
        <v>1.4437366917263719E-4</v>
      </c>
      <c r="X2208">
        <v>1.2579646136146039E-4</v>
      </c>
      <c r="Y2208">
        <v>0</v>
      </c>
      <c r="Z2208">
        <v>0</v>
      </c>
      <c r="AA2208">
        <v>0</v>
      </c>
      <c r="AB2208">
        <v>1</v>
      </c>
      <c r="AC2208">
        <v>0</v>
      </c>
      <c r="AD2208" t="s">
        <v>48</v>
      </c>
      <c r="AE2208" t="s">
        <v>48</v>
      </c>
      <c r="AF2208" t="s">
        <v>48</v>
      </c>
    </row>
    <row r="2209" collapsed="1" x14ac:dyDescent="0.2"/>
  </sheetData>
  <phoneticPr fontId="7" type="noConversion"/>
  <conditionalFormatting sqref="A1:AN27 A29:AN42 A44:AN57 A64:AN72 A78:AN87 A92:AN102 A109:AN117 A903:AN903 A924:AN924 A950:AN950 A1007:AN1007 A2209:AN1048576">
    <cfRule type="expression" dxfId="245" priority="39">
      <formula>LEN($AJ1)</formula>
    </cfRule>
  </conditionalFormatting>
  <conditionalFormatting sqref="C28">
    <cfRule type="containsBlanks" dxfId="244" priority="32">
      <formula>LEN(TRIM(C28))=0</formula>
    </cfRule>
    <cfRule type="containsText" dxfId="243" priority="33" operator="containsText" text="AutoModerator">
      <formula>NOT(ISERROR(SEARCH("AutoModerator",C28)))</formula>
    </cfRule>
    <cfRule type="containsText" dxfId="242" priority="34" operator="containsText" text="Judgement_Bot_AITA">
      <formula>NOT(ISERROR(SEARCH("Judgement_Bot_AITA",C28)))</formula>
    </cfRule>
  </conditionalFormatting>
  <conditionalFormatting sqref="C43">
    <cfRule type="containsBlanks" dxfId="241" priority="29">
      <formula>LEN(TRIM(C43))=0</formula>
    </cfRule>
    <cfRule type="containsText" dxfId="240" priority="30" operator="containsText" text="AutoModerator">
      <formula>NOT(ISERROR(SEARCH("AutoModerator",C43)))</formula>
    </cfRule>
    <cfRule type="containsText" dxfId="239" priority="31" operator="containsText" text="Judgement_Bot_AITA">
      <formula>NOT(ISERROR(SEARCH("Judgement_Bot_AITA",C43)))</formula>
    </cfRule>
  </conditionalFormatting>
  <conditionalFormatting sqref="C58:C63">
    <cfRule type="containsBlanks" dxfId="238" priority="26">
      <formula>LEN(TRIM(C58))=0</formula>
    </cfRule>
    <cfRule type="containsText" dxfId="237" priority="27" operator="containsText" text="AutoModerator">
      <formula>NOT(ISERROR(SEARCH("AutoModerator",C58)))</formula>
    </cfRule>
    <cfRule type="containsText" dxfId="236" priority="28" operator="containsText" text="Judgement_Bot_AITA">
      <formula>NOT(ISERROR(SEARCH("Judgement_Bot_AITA",C58)))</formula>
    </cfRule>
  </conditionalFormatting>
  <conditionalFormatting sqref="C73:C77">
    <cfRule type="containsBlanks" dxfId="235" priority="23">
      <formula>LEN(TRIM(C73))=0</formula>
    </cfRule>
    <cfRule type="containsText" dxfId="234" priority="24" operator="containsText" text="AutoModerator">
      <formula>NOT(ISERROR(SEARCH("AutoModerator",C73)))</formula>
    </cfRule>
    <cfRule type="containsText" dxfId="233" priority="25" operator="containsText" text="Judgement_Bot_AITA">
      <formula>NOT(ISERROR(SEARCH("Judgement_Bot_AITA",C73)))</formula>
    </cfRule>
  </conditionalFormatting>
  <conditionalFormatting sqref="C88:C91">
    <cfRule type="containsBlanks" dxfId="232" priority="20">
      <formula>LEN(TRIM(C88))=0</formula>
    </cfRule>
    <cfRule type="containsText" dxfId="231" priority="21" operator="containsText" text="AutoModerator">
      <formula>NOT(ISERROR(SEARCH("AutoModerator",C88)))</formula>
    </cfRule>
    <cfRule type="containsText" dxfId="230" priority="22" operator="containsText" text="Judgement_Bot_AITA">
      <formula>NOT(ISERROR(SEARCH("Judgement_Bot_AITA",C88)))</formula>
    </cfRule>
  </conditionalFormatting>
  <conditionalFormatting sqref="C103:C108">
    <cfRule type="containsBlanks" dxfId="229" priority="17">
      <formula>LEN(TRIM(C103))=0</formula>
    </cfRule>
    <cfRule type="containsText" dxfId="228" priority="18" operator="containsText" text="AutoModerator">
      <formula>NOT(ISERROR(SEARCH("AutoModerator",C103)))</formula>
    </cfRule>
    <cfRule type="containsText" dxfId="227" priority="19" operator="containsText" text="Judgement_Bot_AITA">
      <formula>NOT(ISERROR(SEARCH("Judgement_Bot_AITA",C103)))</formula>
    </cfRule>
  </conditionalFormatting>
  <conditionalFormatting sqref="C118:C902">
    <cfRule type="containsBlanks" dxfId="226" priority="14">
      <formula>LEN(TRIM(C118))=0</formula>
    </cfRule>
    <cfRule type="containsText" dxfId="225" priority="15" operator="containsText" text="AutoModerator">
      <formula>NOT(ISERROR(SEARCH("AutoModerator",C118)))</formula>
    </cfRule>
    <cfRule type="containsText" dxfId="224" priority="16" operator="containsText" text="Judgement_Bot_AITA">
      <formula>NOT(ISERROR(SEARCH("Judgement_Bot_AITA",C118)))</formula>
    </cfRule>
  </conditionalFormatting>
  <conditionalFormatting sqref="C904:C923">
    <cfRule type="containsBlanks" dxfId="223" priority="11">
      <formula>LEN(TRIM(C904))=0</formula>
    </cfRule>
    <cfRule type="containsText" dxfId="222" priority="12" operator="containsText" text="AutoModerator">
      <formula>NOT(ISERROR(SEARCH("AutoModerator",C904)))</formula>
    </cfRule>
    <cfRule type="containsText" dxfId="221" priority="13" operator="containsText" text="Judgement_Bot_AITA">
      <formula>NOT(ISERROR(SEARCH("Judgement_Bot_AITA",C904)))</formula>
    </cfRule>
  </conditionalFormatting>
  <conditionalFormatting sqref="C925:C949">
    <cfRule type="containsBlanks" dxfId="220" priority="8">
      <formula>LEN(TRIM(C925))=0</formula>
    </cfRule>
    <cfRule type="containsText" dxfId="219" priority="9" operator="containsText" text="AutoModerator">
      <formula>NOT(ISERROR(SEARCH("AutoModerator",C925)))</formula>
    </cfRule>
    <cfRule type="containsText" dxfId="218" priority="10" operator="containsText" text="Judgement_Bot_AITA">
      <formula>NOT(ISERROR(SEARCH("Judgement_Bot_AITA",C925)))</formula>
    </cfRule>
  </conditionalFormatting>
  <conditionalFormatting sqref="C951:C1006">
    <cfRule type="containsBlanks" dxfId="217" priority="5">
      <formula>LEN(TRIM(C951))=0</formula>
    </cfRule>
    <cfRule type="containsText" dxfId="216" priority="6" operator="containsText" text="AutoModerator">
      <formula>NOT(ISERROR(SEARCH("AutoModerator",C951)))</formula>
    </cfRule>
    <cfRule type="containsText" dxfId="215" priority="7" operator="containsText" text="Judgement_Bot_AITA">
      <formula>NOT(ISERROR(SEARCH("Judgement_Bot_AITA",C951)))</formula>
    </cfRule>
  </conditionalFormatting>
  <conditionalFormatting sqref="C1008:C2208">
    <cfRule type="containsBlanks" dxfId="214" priority="2">
      <formula>LEN(TRIM(C1008))=0</formula>
    </cfRule>
    <cfRule type="containsText" dxfId="213" priority="3" operator="containsText" text="AutoModerator">
      <formula>NOT(ISERROR(SEARCH("AutoModerator",C1008)))</formula>
    </cfRule>
    <cfRule type="containsText" dxfId="212" priority="4" operator="containsText" text="Judgement_Bot_AITA">
      <formula>NOT(ISERROR(SEARCH("Judgement_Bot_AITA",C1008)))</formula>
    </cfRule>
  </conditionalFormatting>
  <conditionalFormatting sqref="AH1:AK27 AH29:AK42 AH44:AK57 AH64:AK72 AH78:AK87 AH92:AK102 AH109:AK117 AH903:AK903 AH924:AK924 AH950:AK950 AH1007:AK1007 AH2209:AK1048576">
    <cfRule type="cellIs" dxfId="211" priority="38" operator="greaterThan">
      <formula>0</formula>
    </cfRule>
  </conditionalFormatting>
  <conditionalFormatting sqref="AM1:AM27 AM29:AM42 AM44:AM57 AM64:AM72 AM78:AM87 AM92:AM102 AM109:AM117 AM903 AM924 AM950 AM1007 AM2209:AM1048576">
    <cfRule type="cellIs" dxfId="210" priority="37" operator="greaterThan">
      <formula>0.3</formula>
    </cfRule>
  </conditionalFormatting>
  <conditionalFormatting sqref="AN1:AN27 AN29:AN42 AN44:AN57 AN64:AN72 AN78:AN87 AN92:AN102 AN109:AN117 AN903 AN924 AN950 AN1007 AN2209:AN1048576">
    <cfRule type="cellIs" dxfId="209" priority="35" operator="lessThan">
      <formula>-0.05</formula>
    </cfRule>
    <cfRule type="cellIs" dxfId="208" priority="36" operator="greaterThan">
      <formula>0.05</formula>
    </cfRule>
  </conditionalFormatting>
  <conditionalFormatting sqref="AR1:AR1048576">
    <cfRule type="cellIs" dxfId="3" priority="1" operator="equal">
      <formula>"YTA"</formula>
    </cfRule>
  </conditionalFormatting>
  <hyperlinks>
    <hyperlink ref="O27" r:id="rId1" xr:uid="{0165ECF7-6982-9B4E-A20F-74F6EB93B723}"/>
    <hyperlink ref="P27" r:id="rId2" xr:uid="{44FE6358-2BE1-9442-B1E2-61BC7E6ABA8D}"/>
    <hyperlink ref="O42" r:id="rId3" xr:uid="{22A136AE-120A-9040-A4FF-A9CFFBEC4DF5}"/>
    <hyperlink ref="P42" r:id="rId4" xr:uid="{DCA5E6F6-8421-7F45-B9C8-7706492AC350}"/>
    <hyperlink ref="O57" r:id="rId5" xr:uid="{EC4A9BC1-A2AA-5547-A1F1-3CB64ED372BA}"/>
    <hyperlink ref="P57" r:id="rId6" xr:uid="{954BE279-0718-434A-8058-3E75AE6CB80F}"/>
    <hyperlink ref="O72" r:id="rId7" xr:uid="{D85638E7-86C7-1245-843B-E77770786FED}"/>
    <hyperlink ref="P72" r:id="rId8" xr:uid="{EA1675B7-C863-E245-89A7-8C01BF9FE1C5}"/>
    <hyperlink ref="O87" r:id="rId9" xr:uid="{31F165FD-D723-1842-863C-5A7F7E31B4C6}"/>
    <hyperlink ref="P87" r:id="rId10" xr:uid="{1DF60537-9E55-F841-9592-101066ED82D5}"/>
    <hyperlink ref="O102" r:id="rId11" xr:uid="{30A5F894-15DB-7249-A4AA-31EA63436281}"/>
    <hyperlink ref="P102" r:id="rId12" xr:uid="{D914F11A-A46E-BC4E-BF38-F61EA05DFDC5}"/>
    <hyperlink ref="P28" r:id="rId13" xr:uid="{5CD047D3-B9E7-2141-BF34-03A83C66C7B3}"/>
    <hyperlink ref="P43" r:id="rId14" xr:uid="{D380544C-5655-4849-B483-D1A890894956}"/>
    <hyperlink ref="P58" r:id="rId15" xr:uid="{AA219439-6791-BC43-A049-4A2F407599DC}"/>
    <hyperlink ref="P59" r:id="rId16" xr:uid="{AA0AFD69-AFC0-1544-8420-828FB96ADC4D}"/>
    <hyperlink ref="P60" r:id="rId17" xr:uid="{EC8D715E-15F0-B243-98B0-4684795932CB}"/>
    <hyperlink ref="P61" r:id="rId18" xr:uid="{6668EBC5-FB49-D649-8CEA-A6395136455C}"/>
    <hyperlink ref="P62" r:id="rId19" xr:uid="{E4D94BF6-480F-F549-A235-CF8B75E630AA}"/>
    <hyperlink ref="P63" r:id="rId20" xr:uid="{A25A44E2-9700-6B47-953D-800060584E6E}"/>
    <hyperlink ref="P73" r:id="rId21" xr:uid="{3B1415C2-355E-024A-A71D-A201811F46DE}"/>
    <hyperlink ref="P74" r:id="rId22" xr:uid="{7153E634-AAAF-E443-B51E-08ABF263086F}"/>
    <hyperlink ref="P75" r:id="rId23" xr:uid="{57A5F8EB-24B7-1B47-9844-8942733D1E6A}"/>
    <hyperlink ref="P76" r:id="rId24" xr:uid="{31F983F9-CF78-9849-8DF4-C446664989B4}"/>
    <hyperlink ref="P77" r:id="rId25" xr:uid="{F843A6B4-6E7A-CD44-AA43-618D0A50498F}"/>
    <hyperlink ref="P88" r:id="rId26" xr:uid="{40EC3B00-998D-9B49-B477-5A3423E9D5D0}"/>
    <hyperlink ref="P89" r:id="rId27" xr:uid="{F4999BEC-4C32-6642-A938-D9305C4B1274}"/>
    <hyperlink ref="P90" r:id="rId28" xr:uid="{D1762E3D-F829-EF48-83DE-975C6FC22D7F}"/>
    <hyperlink ref="P91" r:id="rId29" xr:uid="{C5F3EC33-AC43-2343-91D2-307FBA06A2DB}"/>
    <hyperlink ref="P103" r:id="rId30" xr:uid="{3355643B-BB53-6B4E-B428-C7721A68C712}"/>
    <hyperlink ref="P104" r:id="rId31" xr:uid="{72D568D9-F5D8-F842-A46A-E2785F3E300F}"/>
    <hyperlink ref="P105" r:id="rId32" xr:uid="{BD81D7A7-D179-E54E-991D-3C7ACCC3B25B}"/>
    <hyperlink ref="P106" r:id="rId33" xr:uid="{8334DFC1-94B6-C343-951C-6B368272D4B2}"/>
    <hyperlink ref="P107" r:id="rId34" xr:uid="{7E18CBCE-E69A-DB40-8B98-3AFA944E48FF}"/>
    <hyperlink ref="P108" r:id="rId35" xr:uid="{AD70931B-3561-CF46-BB81-D5B69DEA6E3B}"/>
    <hyperlink ref="P118" r:id="rId36" xr:uid="{3A695490-2E79-DE44-9206-C8464522294E}"/>
    <hyperlink ref="P119" r:id="rId37" xr:uid="{E83FB0B6-430F-6843-A16A-2AEBB679C450}"/>
    <hyperlink ref="P120" r:id="rId38" xr:uid="{289F397D-BE7E-8146-B868-D35AB7D93B18}"/>
    <hyperlink ref="P121" r:id="rId39" xr:uid="{589CFF0A-C3B5-214C-AC0B-9D027D085EFB}"/>
    <hyperlink ref="P122" r:id="rId40" xr:uid="{9752D352-0498-D646-9B20-40F1C94DE08F}"/>
    <hyperlink ref="P123" r:id="rId41" xr:uid="{650D6691-9DC9-614F-BE71-A398EF44FF7B}"/>
    <hyperlink ref="P124" r:id="rId42" xr:uid="{6EF15F65-F729-E147-A18B-EFF36E896BCC}"/>
    <hyperlink ref="P125" r:id="rId43" xr:uid="{73FF7936-713B-344D-886E-7DF0054693DF}"/>
    <hyperlink ref="P126" r:id="rId44" xr:uid="{043999D1-47C5-7F49-9E17-2C5A9E5B2B5B}"/>
    <hyperlink ref="P127" r:id="rId45" xr:uid="{05118049-AA09-C841-A08E-6EDAECDA5096}"/>
    <hyperlink ref="P128" r:id="rId46" xr:uid="{36C8E31D-333E-E44C-9CFB-0E2C7A3A314D}"/>
    <hyperlink ref="P129" r:id="rId47" xr:uid="{409CDCCD-4927-8B40-8DE9-6083C16B0082}"/>
    <hyperlink ref="P130" r:id="rId48" xr:uid="{3D2F1CA5-022B-0A41-A59A-4199C8DB9DE0}"/>
    <hyperlink ref="P131" r:id="rId49" xr:uid="{C01A761B-80ED-254C-B9DE-30CB2F845B60}"/>
    <hyperlink ref="P132" r:id="rId50" xr:uid="{B9E2386F-9D8D-B441-84CB-E2EE611DFE48}"/>
    <hyperlink ref="P133" r:id="rId51" xr:uid="{B0EDA5EB-9D2B-174D-824A-7FB6B4D1BED9}"/>
    <hyperlink ref="P134" r:id="rId52" xr:uid="{F1484921-CF4C-7447-A348-154C34FEE064}"/>
    <hyperlink ref="P135" r:id="rId53" xr:uid="{AF7CE280-0330-9C48-AD0A-F599D1E828BB}"/>
    <hyperlink ref="P136" r:id="rId54" xr:uid="{1DC9053F-D633-1449-AADA-5B30AA0604E4}"/>
    <hyperlink ref="P137" r:id="rId55" xr:uid="{270F4C89-A0B6-EC49-AFF0-F50972C7BC1C}"/>
    <hyperlink ref="P138" r:id="rId56" xr:uid="{9E1F065D-9376-3C44-AE05-DA7AD8E8155C}"/>
    <hyperlink ref="P139" r:id="rId57" xr:uid="{CAAC12C8-EA5A-D948-A12B-7FD706744A4A}"/>
    <hyperlink ref="P140" r:id="rId58" xr:uid="{0A25F2B2-259A-134C-A5E5-F9DCBA16A627}"/>
    <hyperlink ref="P141" r:id="rId59" xr:uid="{89998CAC-D3E1-FF49-B5DC-E7F66BED2954}"/>
    <hyperlink ref="P142" r:id="rId60" xr:uid="{8BE7D137-DDAD-F140-9941-9112356B0533}"/>
    <hyperlink ref="P143" r:id="rId61" xr:uid="{2E3E76B3-235F-B440-85E9-752C009B86A7}"/>
    <hyperlink ref="P144" r:id="rId62" xr:uid="{109BD642-321A-E749-8BA7-AC8EC2F2E14D}"/>
    <hyperlink ref="P145" r:id="rId63" xr:uid="{2FEDC02A-1848-D347-A7F4-77B0EBA50B56}"/>
    <hyperlink ref="P146" r:id="rId64" xr:uid="{1543D2D2-DD93-9841-A51C-824D01836C18}"/>
    <hyperlink ref="P147" r:id="rId65" xr:uid="{49DBC97C-EF80-1448-96EF-0CF25FAA7E83}"/>
    <hyperlink ref="P148" r:id="rId66" xr:uid="{2359AC63-F136-C14A-9D5A-7F1469876233}"/>
    <hyperlink ref="P149" r:id="rId67" xr:uid="{08D60F39-1FE8-3A4A-9FE3-709C8B09B346}"/>
    <hyperlink ref="P150" r:id="rId68" xr:uid="{0FEAA3A8-50DE-6A4F-9379-2E9AE75E6985}"/>
    <hyperlink ref="P151" r:id="rId69" xr:uid="{C2D79269-79EA-2B47-9539-2947DC5B3DFA}"/>
    <hyperlink ref="P152" r:id="rId70" xr:uid="{CD16FF19-138E-2F49-85BA-BF37316CD47A}"/>
    <hyperlink ref="P153" r:id="rId71" xr:uid="{3CB321A0-5CDC-804D-BC5D-53FA89CA6BC6}"/>
    <hyperlink ref="P154" r:id="rId72" xr:uid="{BAB6A5AA-0854-F74D-A4ED-E3A98713E448}"/>
    <hyperlink ref="P155" r:id="rId73" xr:uid="{79D4A719-7285-4543-8FD4-90161D9F6FAC}"/>
    <hyperlink ref="P156" r:id="rId74" xr:uid="{02A5032F-0D2A-5641-A97F-38A2D3B0344B}"/>
    <hyperlink ref="P157" r:id="rId75" xr:uid="{390256DC-14C2-5F4F-A464-AD87CC9BC3D0}"/>
    <hyperlink ref="P158" r:id="rId76" xr:uid="{C328D1B8-4695-ED40-9B11-93CB4599C5D1}"/>
    <hyperlink ref="P159" r:id="rId77" xr:uid="{4751DFEE-4D42-4B48-A88F-9936BEC3F92C}"/>
    <hyperlink ref="P160" r:id="rId78" xr:uid="{CB305C0C-2061-8646-BAF1-82C574660385}"/>
    <hyperlink ref="P161" r:id="rId79" xr:uid="{A1E85338-A778-DB44-8045-20DAA74A3DD6}"/>
    <hyperlink ref="P162" r:id="rId80" xr:uid="{4C21D81B-F099-CF42-81E6-B1C80D34B5E9}"/>
    <hyperlink ref="P163" r:id="rId81" xr:uid="{12E29184-9687-8F40-BD77-6E5D5D0B35DA}"/>
    <hyperlink ref="P164" r:id="rId82" xr:uid="{5AE9BFC2-F058-0341-8257-78679C662F25}"/>
    <hyperlink ref="P165" r:id="rId83" xr:uid="{7ED053A7-CE71-B043-8B7D-836887546ABD}"/>
    <hyperlink ref="P166" r:id="rId84" xr:uid="{F4BC93EC-CD45-0D4C-9270-B9249CA5D5EA}"/>
    <hyperlink ref="P167" r:id="rId85" xr:uid="{DDD8DC46-6FA2-D94B-8596-695C2FC363A7}"/>
    <hyperlink ref="P168" r:id="rId86" xr:uid="{679B7B3A-80DE-184E-9827-A7982CB40E9C}"/>
    <hyperlink ref="P169" r:id="rId87" xr:uid="{9DA61C5A-8BCE-0A43-9EA4-E0B5D4F8CFE3}"/>
    <hyperlink ref="P170" r:id="rId88" xr:uid="{F3364238-E8AB-D445-908E-766BC758941C}"/>
    <hyperlink ref="P171" r:id="rId89" xr:uid="{F5B033B8-F32D-2341-B366-4C30ED762E9E}"/>
    <hyperlink ref="P172" r:id="rId90" xr:uid="{FBB8EF61-FA59-8840-803B-C206D9052B62}"/>
    <hyperlink ref="P173" r:id="rId91" xr:uid="{58D3BD33-D5B9-0146-ABC3-3AB4D56C5DE0}"/>
    <hyperlink ref="P174" r:id="rId92" xr:uid="{E7D9C94F-3733-DD40-80C7-6FEC3D495389}"/>
    <hyperlink ref="P175" r:id="rId93" xr:uid="{2D2C4457-F886-0B48-B0DF-0C65B3960565}"/>
    <hyperlink ref="P176" r:id="rId94" xr:uid="{A8961CB5-D31F-F240-ADD4-699BCD2B9490}"/>
    <hyperlink ref="P177" r:id="rId95" xr:uid="{6CECB23B-6E49-BC4F-9A1A-5B0E5B1D1D1C}"/>
    <hyperlink ref="P178" r:id="rId96" xr:uid="{50BDD78E-67B8-B14A-88E5-B5C38EBC04F4}"/>
    <hyperlink ref="P179" r:id="rId97" xr:uid="{2A3712CC-C207-DE4B-A90B-27E41844958F}"/>
    <hyperlink ref="P180" r:id="rId98" xr:uid="{9684553A-C20B-144E-8654-4B85A970AA97}"/>
    <hyperlink ref="P181" r:id="rId99" xr:uid="{FD940BF1-BB20-BA49-AE6A-5EEF09F4EBC8}"/>
    <hyperlink ref="P182" r:id="rId100" xr:uid="{EF9C87FA-553C-974D-BFB4-9F24BF37E42F}"/>
    <hyperlink ref="P183" r:id="rId101" xr:uid="{761E687A-82F1-5F4C-A513-AD879440F13C}"/>
    <hyperlink ref="P184" r:id="rId102" xr:uid="{E3D210C0-A59E-C04C-B164-B27EFA89F436}"/>
    <hyperlink ref="P185" r:id="rId103" xr:uid="{7350DD82-94D6-CE46-A791-E93FFFBCC9BA}"/>
    <hyperlink ref="P186" r:id="rId104" xr:uid="{5DFD3992-18B7-2F4C-A374-D4C0AC2FA5FE}"/>
    <hyperlink ref="P187" r:id="rId105" xr:uid="{C19050C9-7625-BD4E-9E03-52AD93FB9ECC}"/>
    <hyperlink ref="P188" r:id="rId106" xr:uid="{59573E26-14C6-6748-9748-F5C98D1F4F4F}"/>
    <hyperlink ref="P189" r:id="rId107" xr:uid="{864FCE60-005D-DF4E-830F-80B1C1E9C422}"/>
    <hyperlink ref="P190" r:id="rId108" xr:uid="{20919DD3-FCB2-AE4B-BD42-BCCEC538879E}"/>
    <hyperlink ref="P191" r:id="rId109" xr:uid="{2F5FEB9F-4DDD-E246-9E52-F6F808A4214B}"/>
    <hyperlink ref="P192" r:id="rId110" xr:uid="{277866B4-E636-0941-8969-AE369380D2CE}"/>
    <hyperlink ref="P193" r:id="rId111" xr:uid="{B46FA14B-0367-E74D-ACFB-FA47C206E749}"/>
    <hyperlink ref="P194" r:id="rId112" xr:uid="{90701096-B13F-AC4F-84FF-4611FD6AE101}"/>
    <hyperlink ref="P195" r:id="rId113" xr:uid="{BDFFE589-7B46-4347-8C5F-4E7BD317A701}"/>
    <hyperlink ref="P196" r:id="rId114" xr:uid="{BA5E8F6D-1B01-0E43-9B9F-1BFB27AD1F04}"/>
    <hyperlink ref="P197" r:id="rId115" xr:uid="{086B6919-560D-4C44-BB19-0890E6696684}"/>
    <hyperlink ref="P198" r:id="rId116" xr:uid="{E4ED858D-103E-294B-90B4-ADDE5681086F}"/>
    <hyperlink ref="P199" r:id="rId117" xr:uid="{784428BE-35BB-0B4F-9FAC-056409BF8683}"/>
    <hyperlink ref="P200" r:id="rId118" xr:uid="{B7FF2432-1DC1-A14D-8511-94D5FB25E9E1}"/>
    <hyperlink ref="P201" r:id="rId119" xr:uid="{4B1ECB30-B9B1-274E-944E-3FA8A4709D50}"/>
    <hyperlink ref="P202" r:id="rId120" xr:uid="{71216477-3C5E-4E44-B5C3-6DD682EC0FDA}"/>
    <hyperlink ref="P203" r:id="rId121" xr:uid="{BE79D04A-BD58-5D47-9E8A-DB0D67C9000A}"/>
    <hyperlink ref="P204" r:id="rId122" xr:uid="{DDE507BB-7688-5B4B-8A35-05AD839938C1}"/>
    <hyperlink ref="P205" r:id="rId123" xr:uid="{143A6D66-C3C8-2544-AE5B-3491D177412D}"/>
    <hyperlink ref="P206" r:id="rId124" xr:uid="{11950DA5-20D2-1644-BBA9-2E361987C3A0}"/>
    <hyperlink ref="P207" r:id="rId125" xr:uid="{F49C0933-A8EB-6A4C-87CB-204B07423629}"/>
    <hyperlink ref="P208" r:id="rId126" xr:uid="{1131BD49-CDEA-FD45-A782-51F953FDC3E1}"/>
    <hyperlink ref="P209" r:id="rId127" xr:uid="{F7FD1DBC-5180-6146-A71E-835490F11339}"/>
    <hyperlink ref="P210" r:id="rId128" xr:uid="{941A7627-B7A0-C948-907F-D0C5251EC188}"/>
    <hyperlink ref="P211" r:id="rId129" xr:uid="{528F54B5-CDCF-854F-95EB-EF6696EEC096}"/>
    <hyperlink ref="P212" r:id="rId130" xr:uid="{7F9D9ACC-56A7-8547-9BFE-252576864926}"/>
    <hyperlink ref="P213" r:id="rId131" xr:uid="{1B491C33-8BF3-5F46-9E06-D1D886C521D6}"/>
    <hyperlink ref="P214" r:id="rId132" xr:uid="{671E251A-8950-9F4B-AEEE-A0BA506D86D8}"/>
    <hyperlink ref="P215" r:id="rId133" xr:uid="{F5A04E9D-0EA9-2143-A11E-7BF6DBB2FD05}"/>
    <hyperlink ref="P216" r:id="rId134" xr:uid="{345C8BB1-B862-A640-BF90-1E955E148D3E}"/>
    <hyperlink ref="P217" r:id="rId135" xr:uid="{6A15D268-B412-7C4F-8942-8A6555614A9A}"/>
    <hyperlink ref="P218" r:id="rId136" xr:uid="{00F41235-3B75-C041-A931-C4D5C257992A}"/>
    <hyperlink ref="P219" r:id="rId137" xr:uid="{3D414FE1-4844-2E43-82AC-3C9F22AF6219}"/>
    <hyperlink ref="P220" r:id="rId138" xr:uid="{3604DDE7-36C1-7B4C-B329-41122323329C}"/>
    <hyperlink ref="P221" r:id="rId139" xr:uid="{D73D0225-33B7-AC46-B6EA-E3574F2497BA}"/>
    <hyperlink ref="P222" r:id="rId140" xr:uid="{D664E471-ADF7-A245-BFF7-D25CAAF4DF1D}"/>
    <hyperlink ref="P223" r:id="rId141" xr:uid="{700160AC-F2B0-5843-A67D-044A721BEFC0}"/>
    <hyperlink ref="P224" r:id="rId142" xr:uid="{76D5D6A7-AB8F-C748-A043-0AA07212670E}"/>
    <hyperlink ref="P225" r:id="rId143" xr:uid="{1585D39F-C125-5048-BC62-D40A7486A1FC}"/>
    <hyperlink ref="P226" r:id="rId144" xr:uid="{8516F662-73CD-9245-A2AC-835E2987EB44}"/>
    <hyperlink ref="P227" r:id="rId145" xr:uid="{67AD14A8-FF74-0A4E-B0A8-F42FE72658B5}"/>
    <hyperlink ref="P228" r:id="rId146" xr:uid="{DC1C703A-D508-7B42-804F-20703D397EC8}"/>
    <hyperlink ref="P229" r:id="rId147" xr:uid="{FE05706D-E314-A74B-AE03-AFD0A85DA65D}"/>
    <hyperlink ref="P230" r:id="rId148" xr:uid="{3820B6A8-5050-4C4F-8CE9-8A90E7165D4E}"/>
    <hyperlink ref="P231" r:id="rId149" xr:uid="{440176ED-F0DB-6540-9ECE-984536F85EE7}"/>
    <hyperlink ref="P232" r:id="rId150" xr:uid="{63CEE6EA-34C0-3148-8BF2-FB69733FB15C}"/>
    <hyperlink ref="P233" r:id="rId151" xr:uid="{926A7683-FC3F-2346-90DE-8A338D45E971}"/>
    <hyperlink ref="P234" r:id="rId152" xr:uid="{C9A956B9-7557-6540-8D53-20D56CE38E6C}"/>
    <hyperlink ref="P235" r:id="rId153" xr:uid="{6457722C-0C85-584F-8C62-4F2E35BC68E3}"/>
    <hyperlink ref="P236" r:id="rId154" xr:uid="{D7D20982-1285-2348-825C-71F14E703D04}"/>
    <hyperlink ref="P237" r:id="rId155" xr:uid="{8B5F030E-C944-BB44-89DA-073909CE6A3D}"/>
    <hyperlink ref="P238" r:id="rId156" xr:uid="{621E7071-1266-1B4F-B5E8-A0F48C23DE04}"/>
    <hyperlink ref="P239" r:id="rId157" xr:uid="{2CD8CFBA-C320-E14A-9B8B-259BA94DD019}"/>
    <hyperlink ref="P240" r:id="rId158" xr:uid="{5DE8C97C-035E-9749-8E56-10521B47F5B8}"/>
    <hyperlink ref="P241" r:id="rId159" xr:uid="{87CDA148-9F8B-FA4F-BED2-E3A3834658BE}"/>
    <hyperlink ref="P242" r:id="rId160" xr:uid="{6AE1C384-76A6-0346-9F47-1D1BE29049A6}"/>
    <hyperlink ref="P243" r:id="rId161" xr:uid="{C8AC7B6A-C88B-A945-9296-861B54E30AC7}"/>
    <hyperlink ref="P244" r:id="rId162" xr:uid="{D1A3F580-0ADA-FA4C-8772-5761B40CE3D3}"/>
    <hyperlink ref="P245" r:id="rId163" xr:uid="{4887E642-48D4-AC4A-B7BA-D91128188418}"/>
    <hyperlink ref="P246" r:id="rId164" xr:uid="{1FD8BF3C-6740-6D40-BFE3-6BBD6C16CC71}"/>
    <hyperlink ref="P247" r:id="rId165" xr:uid="{60737078-322A-3445-98DA-B7891D9A4218}"/>
    <hyperlink ref="P248" r:id="rId166" xr:uid="{DF629FE2-0393-5045-917B-3F2F3EAB72E0}"/>
    <hyperlink ref="P249" r:id="rId167" xr:uid="{F6DFF693-AD49-5640-9400-1E41FADFF971}"/>
    <hyperlink ref="P250" r:id="rId168" xr:uid="{1F138246-BF97-C944-8BC6-15ECD520BEAB}"/>
    <hyperlink ref="P251" r:id="rId169" xr:uid="{28D5526A-65F4-004B-96A6-52C77A2DEAF7}"/>
    <hyperlink ref="P252" r:id="rId170" xr:uid="{DB0D0679-B7E8-614B-87AC-C05067088153}"/>
    <hyperlink ref="P253" r:id="rId171" xr:uid="{FDC19DA7-1DC0-D74C-B280-94BF10DE960A}"/>
    <hyperlink ref="P254" r:id="rId172" xr:uid="{FF71EB5C-E98B-0147-AF37-2502D41696C2}"/>
    <hyperlink ref="P255" r:id="rId173" xr:uid="{0EE664D6-7A60-494E-BB5B-7A6380BFFE30}"/>
    <hyperlink ref="P256" r:id="rId174" xr:uid="{B8A45997-182C-724A-88EF-F4A9D395001D}"/>
    <hyperlink ref="P257" r:id="rId175" xr:uid="{BE686257-A4BB-B74E-84FE-1F354D31E996}"/>
    <hyperlink ref="P258" r:id="rId176" xr:uid="{F6FCF42A-83DA-CD49-9F32-6B9203E3CB99}"/>
    <hyperlink ref="P259" r:id="rId177" xr:uid="{EFA00BCD-2FB2-5B43-8416-1BE7337D7E79}"/>
    <hyperlink ref="P260" r:id="rId178" xr:uid="{FA68889E-7094-D748-9114-5AC3CC68AC06}"/>
    <hyperlink ref="P261" r:id="rId179" xr:uid="{551A4284-E98D-7A49-8EEF-D758387E7251}"/>
    <hyperlink ref="P262" r:id="rId180" xr:uid="{E0A4A059-2E5A-D34A-974A-B72381D39ACA}"/>
    <hyperlink ref="P263" r:id="rId181" xr:uid="{80C45ED2-D28D-544A-A6F6-B954D9FB05A1}"/>
    <hyperlink ref="P264" r:id="rId182" xr:uid="{5134610E-2281-C940-AE55-1322743970DA}"/>
    <hyperlink ref="P265" r:id="rId183" xr:uid="{3854F5E6-DFE4-C04C-9A84-2306FAB1E9FE}"/>
    <hyperlink ref="P266" r:id="rId184" xr:uid="{92A41C0A-FD1D-1D44-8275-4599FD7511ED}"/>
    <hyperlink ref="P267" r:id="rId185" xr:uid="{C1CC87AF-B2B2-934E-AF78-FE79AE54D266}"/>
    <hyperlink ref="P268" r:id="rId186" xr:uid="{8971B000-3F0D-A847-A570-F9D6972B90E6}"/>
    <hyperlink ref="P269" r:id="rId187" xr:uid="{B1B354A3-B567-7E49-A9D1-29B09247080E}"/>
    <hyperlink ref="P270" r:id="rId188" xr:uid="{969CDF9F-7A3E-CB40-9BDE-905ABAA3A126}"/>
    <hyperlink ref="P271" r:id="rId189" xr:uid="{CA99E661-240F-4148-9DFA-2E1109BB3DDA}"/>
    <hyperlink ref="P272" r:id="rId190" xr:uid="{FB1042C4-85BB-6640-92AC-8ADCCA222B5B}"/>
    <hyperlink ref="P273" r:id="rId191" xr:uid="{E1E035F0-CC46-144E-B0C2-D5F95AA9FE81}"/>
    <hyperlink ref="P274" r:id="rId192" xr:uid="{A111DCC5-2412-4B48-9045-BE59A4EF8190}"/>
    <hyperlink ref="P275" r:id="rId193" xr:uid="{F1386913-DCDD-C540-AA77-5B422C130E7E}"/>
    <hyperlink ref="P276" r:id="rId194" xr:uid="{CF1EB0AA-18CB-5948-B693-9AF5A8CBFE53}"/>
    <hyperlink ref="P277" r:id="rId195" xr:uid="{1748B0E5-5F42-DB45-909C-EF9BE7545BFB}"/>
    <hyperlink ref="P278" r:id="rId196" xr:uid="{9F7CCD44-F6B9-D14E-B755-B72DE439B530}"/>
    <hyperlink ref="P279" r:id="rId197" xr:uid="{84DC71D5-49A5-6C44-AD6E-4A9CB4182EB1}"/>
    <hyperlink ref="P280" r:id="rId198" xr:uid="{2D7A6A35-40BE-EA45-A874-BC98D3CC12C6}"/>
    <hyperlink ref="P281" r:id="rId199" xr:uid="{C5F23350-6488-AB49-BE52-6A4A395DAEBB}"/>
    <hyperlink ref="P282" r:id="rId200" xr:uid="{AE78BBB4-455D-B348-9B51-E88CDA6A2DE2}"/>
    <hyperlink ref="P283" r:id="rId201" xr:uid="{30B55625-3B65-5641-BCDB-3060E53D3344}"/>
    <hyperlink ref="P284" r:id="rId202" xr:uid="{5D31996D-9342-FB43-94C6-278FCEEFD746}"/>
    <hyperlink ref="P285" r:id="rId203" xr:uid="{F2E2FD24-4965-BD45-8921-6133643B4D51}"/>
    <hyperlink ref="P286" r:id="rId204" xr:uid="{E62CC5C7-BF67-724F-A55D-167315DFB24B}"/>
    <hyperlink ref="P287" r:id="rId205" xr:uid="{0EBF89B1-C966-1447-9C49-F0F71CF71B63}"/>
    <hyperlink ref="P288" r:id="rId206" xr:uid="{BBDB999F-5BCE-CB45-BF7E-B64DBAB1793D}"/>
    <hyperlink ref="P289" r:id="rId207" xr:uid="{7DADA961-2E25-7B43-9CFA-1D2974B2CF27}"/>
    <hyperlink ref="P290" r:id="rId208" xr:uid="{805C9AB9-C5E3-CA46-A68F-B3996C383E6A}"/>
    <hyperlink ref="P291" r:id="rId209" xr:uid="{EB11713C-09E8-3B4A-AD2F-6FB439D036FC}"/>
    <hyperlink ref="P292" r:id="rId210" xr:uid="{81072DAC-D762-664E-80C7-D33244355ED9}"/>
    <hyperlink ref="P293" r:id="rId211" xr:uid="{D258CDCD-3F6C-774F-A327-5AE27F7DA6A7}"/>
    <hyperlink ref="P294" r:id="rId212" xr:uid="{2D40A298-9877-7B4A-94B9-F08E3E6DEB06}"/>
    <hyperlink ref="P295" r:id="rId213" xr:uid="{E5256AAA-9F66-4743-A2E3-CC2D194B5EED}"/>
    <hyperlink ref="P296" r:id="rId214" xr:uid="{927E3021-7305-594A-B9C2-58E65A40DD32}"/>
    <hyperlink ref="P297" r:id="rId215" xr:uid="{99BFD545-E43F-AF4D-B56F-43B3EABA377C}"/>
    <hyperlink ref="P298" r:id="rId216" xr:uid="{015FA9F2-2314-F54D-9B59-0F442B0B630B}"/>
    <hyperlink ref="P299" r:id="rId217" xr:uid="{A14B52B9-FABE-5C4A-9CB3-7C52EB0426E1}"/>
    <hyperlink ref="P300" r:id="rId218" xr:uid="{81032488-58C4-FA4C-B18A-98B1366C2A67}"/>
    <hyperlink ref="P301" r:id="rId219" xr:uid="{E4212ED1-296C-FC4F-89F3-58DB2D01C9F4}"/>
    <hyperlink ref="P302" r:id="rId220" xr:uid="{BBEEE82A-8CDE-E04E-9D66-D18FF28C576F}"/>
    <hyperlink ref="P303" r:id="rId221" xr:uid="{F1E5791B-827B-F047-AB17-DF4EBBF11B4F}"/>
    <hyperlink ref="P304" r:id="rId222" xr:uid="{4B3163B6-3D76-B248-8214-675A523DEEA9}"/>
    <hyperlink ref="P305" r:id="rId223" xr:uid="{9E48EC63-C153-6441-8F7C-65564CD55C3D}"/>
    <hyperlink ref="P306" r:id="rId224" xr:uid="{CAF9F085-A9A9-1441-9324-8EB8C9FF9D73}"/>
    <hyperlink ref="P307" r:id="rId225" xr:uid="{504F686F-45B0-0A43-84AD-94D3209F3F50}"/>
    <hyperlink ref="P308" r:id="rId226" xr:uid="{FF13410C-D9F8-7C40-AB7C-3B0E7F94DE07}"/>
    <hyperlink ref="P309" r:id="rId227" xr:uid="{759D4F9B-A7D0-504B-8D47-392260FB9C3F}"/>
    <hyperlink ref="P310" r:id="rId228" xr:uid="{B3449EF6-5BE9-164C-802C-0384A3DC5D64}"/>
    <hyperlink ref="P311" r:id="rId229" xr:uid="{C19743B9-342C-C64A-8E59-EBCF7B8FE7ED}"/>
    <hyperlink ref="P312" r:id="rId230" xr:uid="{BF7752F2-2630-B443-8757-BA06706832AD}"/>
    <hyperlink ref="P313" r:id="rId231" xr:uid="{1C26CACE-987C-A544-BA8E-9795D82FD334}"/>
    <hyperlink ref="P314" r:id="rId232" xr:uid="{B15338A8-DDC1-DC46-A1F3-EE7AE0CA5BAF}"/>
    <hyperlink ref="P315" r:id="rId233" xr:uid="{8168BD0D-7A3D-D147-8847-1DB63C00A84C}"/>
    <hyperlink ref="P316" r:id="rId234" xr:uid="{3BF7FAA2-3CB0-224B-8767-16FC038C75D6}"/>
    <hyperlink ref="P317" r:id="rId235" xr:uid="{BC238BE8-EA0B-8249-8757-E349E2505A4B}"/>
    <hyperlink ref="P318" r:id="rId236" xr:uid="{A02FFB01-20B4-7546-A57C-739C43E702B2}"/>
    <hyperlink ref="P319" r:id="rId237" xr:uid="{28A0B69F-A895-B847-960C-0AAF2AD71BCA}"/>
    <hyperlink ref="P320" r:id="rId238" xr:uid="{BF09A80F-6722-4844-8D3D-DB9B2DD4CD12}"/>
    <hyperlink ref="P321" r:id="rId239" xr:uid="{1B2FB123-CDAF-E44E-B6BF-FFB87478304F}"/>
    <hyperlink ref="P322" r:id="rId240" xr:uid="{D438056E-12EE-004D-85D5-18B712D1B15E}"/>
    <hyperlink ref="P323" r:id="rId241" xr:uid="{5C2FB73C-1F6A-0649-BCAD-16D59124D01C}"/>
    <hyperlink ref="P324" r:id="rId242" xr:uid="{381C7393-0B50-3D4B-B628-E2C7471002BA}"/>
    <hyperlink ref="P325" r:id="rId243" xr:uid="{30F2755F-C278-9247-9312-5137C87B458F}"/>
    <hyperlink ref="P326" r:id="rId244" xr:uid="{580FFF6A-327D-EC4D-8158-BB8D60C60CCF}"/>
    <hyperlink ref="P327" r:id="rId245" xr:uid="{804A51D5-43E5-8F4F-B0C7-CD5816BD3278}"/>
    <hyperlink ref="P328" r:id="rId246" xr:uid="{4D0A2FD9-A557-D247-98EE-9C8B15171CAB}"/>
    <hyperlink ref="P329" r:id="rId247" xr:uid="{6F1C60B3-3BB6-1149-A907-39F4FCD74CAF}"/>
    <hyperlink ref="P330" r:id="rId248" xr:uid="{E409E38C-DAA7-1645-B741-C0B4E377B74A}"/>
    <hyperlink ref="P331" r:id="rId249" xr:uid="{E3E59FF1-C758-7E41-82C7-6EDCC935C1AF}"/>
    <hyperlink ref="P332" r:id="rId250" xr:uid="{682D1F19-AD5A-544B-9A18-ED1B6741610B}"/>
    <hyperlink ref="P333" r:id="rId251" xr:uid="{D94CB79F-4C17-3049-B9C0-4804A138E4AB}"/>
    <hyperlink ref="P334" r:id="rId252" xr:uid="{DCCACA48-EF3B-8F4C-9BF6-A3DD48846EA8}"/>
    <hyperlink ref="P335" r:id="rId253" xr:uid="{CF26D213-D27C-8049-A79D-73ADD8ED0002}"/>
    <hyperlink ref="P336" r:id="rId254" xr:uid="{4D338950-549B-B941-B474-869E0FC75BA8}"/>
    <hyperlink ref="P337" r:id="rId255" xr:uid="{1DD9140C-02E5-9149-AB85-F3DABC0E0FB0}"/>
    <hyperlink ref="P338" r:id="rId256" xr:uid="{31C7F457-D5B0-E14D-838F-4E491562FEC4}"/>
    <hyperlink ref="P339" r:id="rId257" xr:uid="{CD2B5280-A1A9-0F46-BD5A-C10AA8CB1D0E}"/>
    <hyperlink ref="P340" r:id="rId258" xr:uid="{B899C716-DBB7-DB4C-90BE-C8320069F101}"/>
    <hyperlink ref="P341" r:id="rId259" xr:uid="{3086CE40-0410-ED4B-909B-895AFC38A69E}"/>
    <hyperlink ref="P342" r:id="rId260" xr:uid="{26BEE350-5179-C341-8DFE-519A0086A054}"/>
    <hyperlink ref="P343" r:id="rId261" xr:uid="{0D1FAA11-EF48-A843-9602-668326640057}"/>
    <hyperlink ref="P344" r:id="rId262" xr:uid="{964F489E-7144-AB40-94A1-939554030F5C}"/>
    <hyperlink ref="P345" r:id="rId263" xr:uid="{450F25F5-0493-CD4F-9524-DD8798E0185C}"/>
    <hyperlink ref="P346" r:id="rId264" xr:uid="{6DF5F43A-83E1-F84C-A84F-13BF2742D956}"/>
    <hyperlink ref="P347" r:id="rId265" xr:uid="{807F6500-51B1-9445-962D-944F98B4ACBB}"/>
    <hyperlink ref="P348" r:id="rId266" xr:uid="{09D2BBF0-D63C-5F4B-A5E6-0565CEBD9CA6}"/>
    <hyperlink ref="P349" r:id="rId267" xr:uid="{C070364B-EEFF-4047-B15D-817048D82D74}"/>
    <hyperlink ref="P350" r:id="rId268" xr:uid="{94977783-BC1D-D249-B854-426CF58CC641}"/>
    <hyperlink ref="P351" r:id="rId269" xr:uid="{9232F052-17BF-754E-96A6-9C940D5D32AA}"/>
    <hyperlink ref="P352" r:id="rId270" xr:uid="{C47727EB-6271-D54D-89DB-DB632C3D411E}"/>
    <hyperlink ref="P353" r:id="rId271" xr:uid="{6A4A1835-B3F2-DF40-8EC7-4B029109D917}"/>
    <hyperlink ref="P354" r:id="rId272" xr:uid="{1A70CBD0-D45E-C048-8BE4-C203AAFCB14A}"/>
    <hyperlink ref="P355" r:id="rId273" xr:uid="{FBE02FEB-139D-6440-A3C2-6FC30F9072B3}"/>
    <hyperlink ref="P356" r:id="rId274" xr:uid="{64A93CB4-7FDA-634E-824A-76F000E911EF}"/>
    <hyperlink ref="P357" r:id="rId275" xr:uid="{AB86194B-9C2E-BB43-A9B4-6134A04CD5B9}"/>
    <hyperlink ref="P358" r:id="rId276" xr:uid="{C110DF16-5449-E349-AAB8-5E87A0CFE8ED}"/>
    <hyperlink ref="P359" r:id="rId277" xr:uid="{155968B0-6373-3C49-B8CC-63B20BB715CD}"/>
    <hyperlink ref="P360" r:id="rId278" xr:uid="{DF6B3DCE-1FCC-6641-B2AF-C8970350026C}"/>
    <hyperlink ref="P361" r:id="rId279" xr:uid="{B46446B4-D746-1349-9711-5AB10046FB59}"/>
    <hyperlink ref="P362" r:id="rId280" xr:uid="{452CAF50-C5CE-C640-843A-0B990FE3A2CB}"/>
    <hyperlink ref="P363" r:id="rId281" xr:uid="{AE77AFD2-07AF-3C4D-9615-877862A8A81D}"/>
    <hyperlink ref="P364" r:id="rId282" xr:uid="{3C70115D-1CC8-C04E-B1A4-C930B3A003AD}"/>
    <hyperlink ref="P365" r:id="rId283" xr:uid="{1AEC0D56-3283-1A49-8A6E-464C696252B5}"/>
    <hyperlink ref="P366" r:id="rId284" xr:uid="{382107D7-E5B8-ED4C-9A49-2F322D6E8AD9}"/>
    <hyperlink ref="P367" r:id="rId285" xr:uid="{D5D063AB-0D97-EA4E-B48F-6F15BC7BC0A7}"/>
    <hyperlink ref="P368" r:id="rId286" xr:uid="{FE301D97-6906-C84B-A822-F1CA874F5A84}"/>
    <hyperlink ref="P369" r:id="rId287" xr:uid="{286FDC8D-02D8-EF48-AE62-1D58AA6F5A50}"/>
    <hyperlink ref="P370" r:id="rId288" xr:uid="{A5CF87B1-A2CE-E14B-9C13-BE35804CAF44}"/>
    <hyperlink ref="P371" r:id="rId289" xr:uid="{9ABCF7A9-A4CF-6745-9968-5C87CA6ABB8E}"/>
    <hyperlink ref="P372" r:id="rId290" xr:uid="{778B32D8-69E8-644F-9EFB-5C7E78469167}"/>
    <hyperlink ref="P373" r:id="rId291" xr:uid="{7016A08D-EA29-F544-A20D-2955C97F46DE}"/>
    <hyperlink ref="P374" r:id="rId292" xr:uid="{33B8EADA-D0CC-7642-8EC8-22FC3A63CCC2}"/>
    <hyperlink ref="P375" r:id="rId293" xr:uid="{73700428-CD91-C243-8E19-E22F1372AF0E}"/>
    <hyperlink ref="P376" r:id="rId294" xr:uid="{B5A925E9-AFC5-9849-9FD0-38E7709DA709}"/>
    <hyperlink ref="P377" r:id="rId295" xr:uid="{6F276F3D-77E2-7E4A-B356-A0A88CD02DCA}"/>
    <hyperlink ref="P378" r:id="rId296" xr:uid="{AA447F64-325C-F24E-B402-9477707CF5EA}"/>
    <hyperlink ref="P379" r:id="rId297" xr:uid="{D4460ACF-034D-C54E-A4D3-1C0E6FF6153F}"/>
    <hyperlink ref="P380" r:id="rId298" xr:uid="{C7C5E550-DBD4-9E46-9B5E-05D8C7941622}"/>
    <hyperlink ref="P381" r:id="rId299" xr:uid="{94C02A8C-5564-E347-8AF8-970612763A65}"/>
    <hyperlink ref="P382" r:id="rId300" xr:uid="{121C136E-4FD1-804C-9B03-BFDDF1F41609}"/>
    <hyperlink ref="P383" r:id="rId301" xr:uid="{29549BC6-AAAF-D341-933E-DB075124469D}"/>
    <hyperlink ref="P384" r:id="rId302" xr:uid="{862D6A9B-61CD-4C47-8A05-3266EAEC6287}"/>
    <hyperlink ref="P385" r:id="rId303" xr:uid="{0D54AC6A-613F-E74E-9F9F-D1F3B42BD209}"/>
    <hyperlink ref="P386" r:id="rId304" xr:uid="{187C4774-D13A-9C44-9A6A-B1EB437AAF82}"/>
    <hyperlink ref="P387" r:id="rId305" xr:uid="{4FAA53D6-F89C-CE40-8CC5-4CD00A7F7DC9}"/>
    <hyperlink ref="P388" r:id="rId306" xr:uid="{A693CC69-1491-C04E-9130-7A3EA0BD1E7E}"/>
    <hyperlink ref="P389" r:id="rId307" xr:uid="{B081BEAA-DE4E-4745-9A6C-2D299D557C0C}"/>
    <hyperlink ref="P390" r:id="rId308" xr:uid="{80022800-FEB2-4A40-A51D-7119AE1618E4}"/>
    <hyperlink ref="P391" r:id="rId309" xr:uid="{D7F49F25-9E0F-6C4C-910C-995745E06A3E}"/>
    <hyperlink ref="P392" r:id="rId310" xr:uid="{9491478A-6B48-1047-AC6E-3A89313C37E3}"/>
    <hyperlink ref="P393" r:id="rId311" xr:uid="{00936361-3E7B-0A49-B624-0C65E0AC1F6F}"/>
    <hyperlink ref="P394" r:id="rId312" xr:uid="{860B76E0-8462-7346-B073-9F1F6AC2AD00}"/>
    <hyperlink ref="P395" r:id="rId313" xr:uid="{B1802759-7C02-2E4F-B1EC-0370CA2355CE}"/>
    <hyperlink ref="P396" r:id="rId314" xr:uid="{39A5BDAA-E8AC-BD43-90F9-0E07ADDE4993}"/>
    <hyperlink ref="P397" r:id="rId315" xr:uid="{BFD814D1-B14C-6543-846D-3153D66C2863}"/>
    <hyperlink ref="P398" r:id="rId316" xr:uid="{A45E8ACA-452B-2545-9A5B-D7F72AE0BF42}"/>
    <hyperlink ref="P399" r:id="rId317" xr:uid="{190F6504-28A0-C742-9BD9-5BE451F1074C}"/>
    <hyperlink ref="P400" r:id="rId318" xr:uid="{4306ED3A-51A2-D64D-BA36-3FCBE28757D0}"/>
    <hyperlink ref="P401" r:id="rId319" xr:uid="{06F0A466-4E57-4B4E-B2DE-20D515F3BA4D}"/>
    <hyperlink ref="P402" r:id="rId320" xr:uid="{FCD40ECE-8F36-B943-B5A3-E8A13BC0D5D0}"/>
    <hyperlink ref="P403" r:id="rId321" xr:uid="{6477D4FC-188B-D142-BFAB-12F91F630690}"/>
    <hyperlink ref="P404" r:id="rId322" xr:uid="{8B9960E5-59EB-294C-B7DD-CD096E0F8678}"/>
    <hyperlink ref="P405" r:id="rId323" xr:uid="{873558A4-4702-744E-A6BF-131B6307565F}"/>
    <hyperlink ref="P406" r:id="rId324" xr:uid="{CC0C6875-A5E3-224A-9BED-B541558592BC}"/>
    <hyperlink ref="P407" r:id="rId325" xr:uid="{390F10F6-9DEC-3547-80A3-79045F6C2029}"/>
    <hyperlink ref="P408" r:id="rId326" xr:uid="{37D9AABA-F7C4-7540-B29C-8AD5DB1E8C2D}"/>
    <hyperlink ref="P409" r:id="rId327" xr:uid="{8EDD3D90-25B0-C842-ADF7-83C37FFC3333}"/>
    <hyperlink ref="P410" r:id="rId328" xr:uid="{C8CDB892-BECB-2E4C-995D-2F9491FBEA30}"/>
    <hyperlink ref="P411" r:id="rId329" xr:uid="{A5648414-74AC-394F-83E4-57102FB70E51}"/>
    <hyperlink ref="P412" r:id="rId330" xr:uid="{10CE6E34-7746-3642-BA05-9939C29E3691}"/>
    <hyperlink ref="P413" r:id="rId331" xr:uid="{04707EFB-2D46-6447-A317-EEA99BA954BA}"/>
    <hyperlink ref="P414" r:id="rId332" xr:uid="{95DE3631-4180-3A48-9CCD-17F57F68FA64}"/>
    <hyperlink ref="P415" r:id="rId333" xr:uid="{9CC4E023-214A-A145-8F54-469678922785}"/>
    <hyperlink ref="P416" r:id="rId334" xr:uid="{B4965D81-6B38-8346-8058-E7E4F86D94AA}"/>
    <hyperlink ref="P417" r:id="rId335" xr:uid="{86E9ADB3-FA42-824B-AD4D-8C5E32C14FBC}"/>
    <hyperlink ref="P418" r:id="rId336" xr:uid="{137742BF-C7FC-524E-AFF2-7908FB195F04}"/>
    <hyperlink ref="P419" r:id="rId337" xr:uid="{E792468C-AB65-AB4C-81A3-B7161522F12D}"/>
    <hyperlink ref="P420" r:id="rId338" xr:uid="{A6EEDE0A-7C2B-6045-92D4-F6EF724A7D19}"/>
    <hyperlink ref="P421" r:id="rId339" xr:uid="{AAC5AA8B-A389-B04E-ADDF-A5374AE2E059}"/>
    <hyperlink ref="P422" r:id="rId340" xr:uid="{9D3883AE-C175-F543-B92F-63C98424D2A6}"/>
    <hyperlink ref="P423" r:id="rId341" xr:uid="{C2B57F43-18B9-2840-A92D-26F0198838E6}"/>
    <hyperlink ref="P424" r:id="rId342" xr:uid="{9F22CA80-739E-FA4C-B5CE-4CA89267BD2F}"/>
    <hyperlink ref="P425" r:id="rId343" xr:uid="{5DDC34EC-8269-834E-A742-BF5F537D07DC}"/>
    <hyperlink ref="P426" r:id="rId344" xr:uid="{80AEFAD3-D38D-824D-9ACD-3B1E392619E8}"/>
    <hyperlink ref="P427" r:id="rId345" xr:uid="{FD3E8B4F-ED27-F34D-BFCD-4572FB64765E}"/>
    <hyperlink ref="P428" r:id="rId346" xr:uid="{3D40D0E5-06A9-9D4C-A71E-22306B1CC7A0}"/>
    <hyperlink ref="P429" r:id="rId347" xr:uid="{DEB202BC-3352-2C44-BCCE-9D2BB8E1103C}"/>
    <hyperlink ref="P430" r:id="rId348" xr:uid="{2C66D543-F45B-9A43-A502-0F6FDDA6FCD7}"/>
    <hyperlink ref="P431" r:id="rId349" xr:uid="{84DB4010-18E6-0342-BF3D-065B15AC2EE2}"/>
    <hyperlink ref="P432" r:id="rId350" xr:uid="{41113E4A-D94D-6F46-AFC6-5D1DB04A3F56}"/>
    <hyperlink ref="P433" r:id="rId351" xr:uid="{F8E39358-3198-A54D-85EF-D26EA6CA4280}"/>
    <hyperlink ref="P434" r:id="rId352" xr:uid="{62E92A6B-5FC7-D74F-9D2E-6FEEDD0414AF}"/>
    <hyperlink ref="P435" r:id="rId353" xr:uid="{031C609A-A411-944A-A812-371059C78951}"/>
    <hyperlink ref="P436" r:id="rId354" xr:uid="{1DFAF975-C186-1749-99C8-E442AE01D80E}"/>
    <hyperlink ref="P437" r:id="rId355" xr:uid="{6CC64781-2B28-8442-AFCA-D3553585F47D}"/>
    <hyperlink ref="P438" r:id="rId356" xr:uid="{F2AC4826-0E3A-A84D-BE37-D7CEF0B75E5F}"/>
    <hyperlink ref="P439" r:id="rId357" xr:uid="{16B1C625-D8CB-4942-A851-9C7681D2E88F}"/>
    <hyperlink ref="P440" r:id="rId358" xr:uid="{80233487-EF3E-3C45-BE05-8849FC3E567A}"/>
    <hyperlink ref="P441" r:id="rId359" xr:uid="{E2738D8E-86DD-124D-9CBD-44A95BCB75D7}"/>
    <hyperlink ref="P442" r:id="rId360" xr:uid="{C94156ED-18FB-724A-A1A0-F4A77E421BBE}"/>
    <hyperlink ref="P443" r:id="rId361" xr:uid="{54622CFC-1528-144D-B1E8-710E378F0583}"/>
    <hyperlink ref="P444" r:id="rId362" xr:uid="{9B2BA555-4858-564E-84BE-E8649AE5E327}"/>
    <hyperlink ref="P445" r:id="rId363" xr:uid="{130EBC1A-D839-B74E-A2D4-339851F17483}"/>
    <hyperlink ref="P446" r:id="rId364" xr:uid="{57CA7055-8F7E-F946-827E-510CBD5C65EB}"/>
    <hyperlink ref="P447" r:id="rId365" xr:uid="{8B0D17EB-2169-D147-95B8-26B990A807BA}"/>
    <hyperlink ref="P448" r:id="rId366" xr:uid="{102E4D5F-3AE1-3A4A-84F3-2566022768A6}"/>
    <hyperlink ref="P449" r:id="rId367" xr:uid="{5A47D366-1C4F-2E48-988B-A05B568026A6}"/>
    <hyperlink ref="P450" r:id="rId368" xr:uid="{F4AB088A-FA6D-9245-96C0-0A6F858D77C0}"/>
    <hyperlink ref="P451" r:id="rId369" xr:uid="{BC9B3AD1-178A-B947-A2CF-342A914B1947}"/>
    <hyperlink ref="P452" r:id="rId370" xr:uid="{D709DA53-9B32-514E-8D87-4AADCC225104}"/>
    <hyperlink ref="P453" r:id="rId371" xr:uid="{A2C5FEBD-9417-494A-873F-7D111768B391}"/>
    <hyperlink ref="P454" r:id="rId372" xr:uid="{A2D9A462-62D9-454B-9785-2AC811C057ED}"/>
    <hyperlink ref="P455" r:id="rId373" xr:uid="{BDFC532C-4273-E14D-9EB1-32E6015D8635}"/>
    <hyperlink ref="P456" r:id="rId374" xr:uid="{DF7BFFA4-7F91-5E42-B6EE-2C7A9D1A6ABC}"/>
    <hyperlink ref="P457" r:id="rId375" xr:uid="{A762DC63-A41D-7840-965B-8BA85E59C807}"/>
    <hyperlink ref="P458" r:id="rId376" xr:uid="{79C8806A-635E-944F-BE8F-947345A129E0}"/>
    <hyperlink ref="P459" r:id="rId377" xr:uid="{36B08EA7-F3E1-C54C-8975-684FE676B7BE}"/>
    <hyperlink ref="P460" r:id="rId378" xr:uid="{ED9F952F-603E-394F-84B7-5B1A7CD2CDD9}"/>
    <hyperlink ref="P461" r:id="rId379" xr:uid="{9866B442-CEDD-2A4A-A31D-8930A7C16EF6}"/>
    <hyperlink ref="P462" r:id="rId380" xr:uid="{24135420-F997-C244-A055-EB2D9C2F844F}"/>
    <hyperlink ref="P463" r:id="rId381" xr:uid="{0376D792-E223-AD40-AB40-C9A8B2531672}"/>
    <hyperlink ref="P464" r:id="rId382" xr:uid="{F4ED9918-F792-C341-8A0D-7758BE098E2F}"/>
    <hyperlink ref="P465" r:id="rId383" xr:uid="{1A0690D7-0254-6849-A036-2CAE9A97F4EE}"/>
    <hyperlink ref="P466" r:id="rId384" xr:uid="{1090A7A7-73A8-7143-A957-BB825721FBB5}"/>
    <hyperlink ref="P467" r:id="rId385" xr:uid="{12265662-6DA9-D746-B0B1-5A3B5944CA6E}"/>
    <hyperlink ref="P468" r:id="rId386" xr:uid="{4BEABF6E-07F0-DC43-BD40-B284ED4B927D}"/>
    <hyperlink ref="P469" r:id="rId387" xr:uid="{0161921F-4E74-9D42-924F-C45730161D27}"/>
    <hyperlink ref="P470" r:id="rId388" xr:uid="{39EB544C-0726-D842-972A-FA788AEEB29F}"/>
    <hyperlink ref="P471" r:id="rId389" xr:uid="{DF77CFCB-A028-3746-AFD5-AAE28EA954B4}"/>
    <hyperlink ref="P472" r:id="rId390" xr:uid="{D6A0E7B7-2A07-DA45-B122-8F2E7E728E00}"/>
    <hyperlink ref="P473" r:id="rId391" xr:uid="{EAD7F0AF-BFE8-2849-86ED-4387F0C33A91}"/>
    <hyperlink ref="P474" r:id="rId392" xr:uid="{E6893F73-D54A-FE40-A7A7-C8E460251B41}"/>
    <hyperlink ref="P475" r:id="rId393" xr:uid="{68353F6E-C5CE-444E-959D-4D6BA1C12D76}"/>
    <hyperlink ref="P476" r:id="rId394" xr:uid="{61C47D87-BCFB-E54F-AAE8-A4C6E2D484A5}"/>
    <hyperlink ref="P477" r:id="rId395" xr:uid="{81A8F588-E332-264F-B40E-0EA62D1FA508}"/>
    <hyperlink ref="P478" r:id="rId396" xr:uid="{24368559-79A5-6C4A-A8C5-F54DE5704C8B}"/>
    <hyperlink ref="P479" r:id="rId397" xr:uid="{D0682972-E45F-1446-A8FC-F73CEA308C62}"/>
    <hyperlink ref="P480" r:id="rId398" xr:uid="{F3B2A8CD-1523-1A46-B661-C617DBC6CB47}"/>
    <hyperlink ref="P481" r:id="rId399" xr:uid="{AEABCD00-0EB9-2544-AB43-74831A3CD705}"/>
    <hyperlink ref="P482" r:id="rId400" xr:uid="{88092BE0-2DF2-4445-8D4A-3C797102A1C7}"/>
    <hyperlink ref="P483" r:id="rId401" xr:uid="{2E8EE501-DB5E-CE49-AA64-3210CD6758C7}"/>
    <hyperlink ref="P484" r:id="rId402" xr:uid="{459E5C3D-0315-B448-BCC3-D60D055468F1}"/>
    <hyperlink ref="P485" r:id="rId403" xr:uid="{FA4DF3B8-7882-6946-A9D9-8D0E26267975}"/>
    <hyperlink ref="P486" r:id="rId404" xr:uid="{EF0778B7-5B08-EA49-957F-602C02641B14}"/>
    <hyperlink ref="P487" r:id="rId405" xr:uid="{95E1FCB8-3DA3-D848-B3A4-1E61F939B8E2}"/>
    <hyperlink ref="P488" r:id="rId406" xr:uid="{75E0FCF1-C707-D149-9963-5A29171D07BB}"/>
    <hyperlink ref="P489" r:id="rId407" xr:uid="{32E66E67-02C5-234F-A019-FE5B1A40F48E}"/>
    <hyperlink ref="P490" r:id="rId408" xr:uid="{027F89CB-4BFF-6F4F-B410-01A45BB04BB1}"/>
    <hyperlink ref="P491" r:id="rId409" xr:uid="{6149327B-78F6-904A-A997-79F908858929}"/>
    <hyperlink ref="P492" r:id="rId410" xr:uid="{E4393F27-E641-E844-BEC6-F5B15B706E4F}"/>
    <hyperlink ref="P493" r:id="rId411" xr:uid="{A8C2B3BA-386D-F442-8D09-32D063334C50}"/>
    <hyperlink ref="P494" r:id="rId412" xr:uid="{03B07930-00CB-6D4C-A1DF-30AD1405F0CF}"/>
    <hyperlink ref="P495" r:id="rId413" xr:uid="{6348AA33-76AC-424D-9E7F-E473AC1A7921}"/>
    <hyperlink ref="P496" r:id="rId414" xr:uid="{E810B8FD-B19E-0D4B-841A-98AE210CBA00}"/>
    <hyperlink ref="P497" r:id="rId415" xr:uid="{B0DA8F1A-6B2C-E247-9D19-242905389A30}"/>
    <hyperlink ref="P498" r:id="rId416" xr:uid="{AE215956-6EFC-FD46-BED8-DEAD09C23D63}"/>
    <hyperlink ref="P499" r:id="rId417" xr:uid="{DC8B482E-C5A8-D94B-91E7-5290BEE9908C}"/>
    <hyperlink ref="P500" r:id="rId418" xr:uid="{207EA9FA-61E4-214B-848B-935485C5E231}"/>
    <hyperlink ref="P501" r:id="rId419" xr:uid="{029BE9EC-744A-DA49-9299-37F102AFCB19}"/>
    <hyperlink ref="P502" r:id="rId420" xr:uid="{44A6C5C8-59FD-A44C-A421-0B80824AF690}"/>
    <hyperlink ref="P503" r:id="rId421" xr:uid="{450B335A-6F72-254F-B970-6385316777A2}"/>
    <hyperlink ref="P504" r:id="rId422" xr:uid="{17FBAD0C-3F13-CB49-9436-13894ED7A893}"/>
    <hyperlink ref="P505" r:id="rId423" xr:uid="{9A64B7DD-A92D-4549-9AC9-D0DDB757AB84}"/>
    <hyperlink ref="P506" r:id="rId424" xr:uid="{EEA57982-FC7D-5840-BC69-B0D77F18F1AB}"/>
    <hyperlink ref="P507" r:id="rId425" xr:uid="{4F8A5C4A-EAC6-A74A-88A8-99E1C311D6D0}"/>
    <hyperlink ref="P508" r:id="rId426" xr:uid="{C9784880-E350-3940-97ED-1FC1A4B0E1C2}"/>
    <hyperlink ref="P509" r:id="rId427" xr:uid="{7BB6C567-DE41-3747-9350-61787E46DD3E}"/>
    <hyperlink ref="P510" r:id="rId428" xr:uid="{E78B1A35-E67B-0340-A578-0E0569EE8C17}"/>
    <hyperlink ref="P511" r:id="rId429" xr:uid="{6DD83324-5A4F-944D-B1AA-A2BD1A68CB07}"/>
    <hyperlink ref="P512" r:id="rId430" xr:uid="{947D24FE-34E1-524D-9DD6-197394331C22}"/>
    <hyperlink ref="P513" r:id="rId431" xr:uid="{AE810E66-DF4F-404B-AD91-BCD7B23CA16A}"/>
    <hyperlink ref="P514" r:id="rId432" xr:uid="{EE4BF3E6-BC68-7D4F-A948-9B5AF0C89CC4}"/>
    <hyperlink ref="P515" r:id="rId433" xr:uid="{09BD991D-51A3-7743-B528-A1AF12433C8B}"/>
    <hyperlink ref="P516" r:id="rId434" xr:uid="{BABA72C4-7DCB-EF45-88DF-C910BBA269B2}"/>
    <hyperlink ref="P517" r:id="rId435" xr:uid="{439E8C12-EF08-0341-9E2A-123FE35E0721}"/>
    <hyperlink ref="P518" r:id="rId436" xr:uid="{AC279097-1C50-994E-B6AD-7002EB6323D7}"/>
    <hyperlink ref="P519" r:id="rId437" xr:uid="{228EAD2F-1891-994C-BEBE-C327DF87F5CA}"/>
    <hyperlink ref="P520" r:id="rId438" xr:uid="{9A40FCA3-9FEE-DF4B-8C34-BF728507ECA2}"/>
    <hyperlink ref="P521" r:id="rId439" xr:uid="{1E2DC4C6-5878-2642-8A2C-BB7AAA013BC0}"/>
    <hyperlink ref="P522" r:id="rId440" xr:uid="{B626DB1E-7DD9-AD4E-AD2D-4CDE1675967A}"/>
    <hyperlink ref="P523" r:id="rId441" xr:uid="{F769001B-DBAF-0B4D-818B-E546FFA55B43}"/>
    <hyperlink ref="P524" r:id="rId442" xr:uid="{B0F54814-708B-1046-B641-58DB0E636F66}"/>
    <hyperlink ref="P525" r:id="rId443" xr:uid="{7F47BC3A-9897-5146-966C-B1988C5F3E66}"/>
    <hyperlink ref="P526" r:id="rId444" xr:uid="{1BC1C4FB-B416-0341-AE69-7ED7EF85EA64}"/>
    <hyperlink ref="P527" r:id="rId445" xr:uid="{C30AD888-7C47-174A-918B-8E7B19B58455}"/>
    <hyperlink ref="P528" r:id="rId446" xr:uid="{53914929-5056-F341-A7EE-3A6E02BCF509}"/>
    <hyperlink ref="P529" r:id="rId447" xr:uid="{09D4D912-9297-C64D-9C17-91665A1B67C7}"/>
    <hyperlink ref="P530" r:id="rId448" xr:uid="{7B60B023-6655-2C47-B271-7167EF547228}"/>
    <hyperlink ref="P531" r:id="rId449" xr:uid="{2015C1B0-1419-A94C-B39B-0E7C339CD252}"/>
    <hyperlink ref="P532" r:id="rId450" xr:uid="{A1139733-37AF-6840-B487-3954DBDCBE39}"/>
    <hyperlink ref="P533" r:id="rId451" xr:uid="{79E2102E-FD70-0E4E-B331-39969CB4CACE}"/>
    <hyperlink ref="P534" r:id="rId452" xr:uid="{567DD721-4F4E-3843-A722-D8094B1D308B}"/>
    <hyperlink ref="P535" r:id="rId453" xr:uid="{1599DD5E-EEF0-B045-B760-312A3F456105}"/>
    <hyperlink ref="P536" r:id="rId454" xr:uid="{6172FAF4-895D-E748-A872-76C426ED1469}"/>
    <hyperlink ref="P537" r:id="rId455" xr:uid="{1B349D13-6E25-7341-B40C-068C5B05686D}"/>
    <hyperlink ref="P538" r:id="rId456" xr:uid="{8869D910-213F-B54A-90D0-BFCF0E7BBBCD}"/>
    <hyperlink ref="P539" r:id="rId457" xr:uid="{036E689B-0E7D-FF4A-AF86-21CDC47E91A9}"/>
    <hyperlink ref="P540" r:id="rId458" xr:uid="{DE145759-73D9-8B48-8BFF-1E243CB543BF}"/>
    <hyperlink ref="P541" r:id="rId459" xr:uid="{D5E2D9C5-349F-0F4B-8EF5-3B31BFD393B0}"/>
    <hyperlink ref="P542" r:id="rId460" xr:uid="{CCC46A8B-664F-5C47-9D1E-C2C8E87DCA18}"/>
    <hyperlink ref="P543" r:id="rId461" xr:uid="{7ACD0BF5-E0AA-534F-99C2-07B596FFAE84}"/>
    <hyperlink ref="P544" r:id="rId462" xr:uid="{64AB529C-01C1-9F41-B0A5-540CFBFFFC1C}"/>
    <hyperlink ref="P545" r:id="rId463" xr:uid="{9A657E06-2231-704A-A598-BC4DAC16C6F7}"/>
    <hyperlink ref="P546" r:id="rId464" xr:uid="{2EBDEF1B-F270-9F4B-ADE8-426DBEA9C1AF}"/>
    <hyperlink ref="P547" r:id="rId465" xr:uid="{A4B314D7-8DDC-A343-B2E7-D517C6F2DD5F}"/>
    <hyperlink ref="P548" r:id="rId466" xr:uid="{4D459E44-25F8-CC4A-85E8-9FC291E170B6}"/>
    <hyperlink ref="P549" r:id="rId467" xr:uid="{484A4E97-DDCE-CA4B-B7F7-C162E88D3D6E}"/>
    <hyperlink ref="P550" r:id="rId468" xr:uid="{81FBAC2B-D5CF-4141-945B-0D2787B292AA}"/>
    <hyperlink ref="P551" r:id="rId469" xr:uid="{75305C05-03E1-B74D-AE1D-51FB4DE26CED}"/>
    <hyperlink ref="P552" r:id="rId470" xr:uid="{FEEF52F1-B655-E74D-8F32-0F9E5BB55102}"/>
    <hyperlink ref="P553" r:id="rId471" xr:uid="{0322ABE2-D1AF-1A45-A5E3-E145E25402D4}"/>
    <hyperlink ref="P554" r:id="rId472" xr:uid="{57F2973F-1B7F-C247-BD00-1F05FA5345EA}"/>
    <hyperlink ref="P555" r:id="rId473" xr:uid="{783B2719-9AF3-A24B-8A62-560EB2E9F5E9}"/>
    <hyperlink ref="P556" r:id="rId474" xr:uid="{51D715D4-ED49-3241-936F-F73184011CAE}"/>
    <hyperlink ref="P557" r:id="rId475" xr:uid="{40F9300C-3A37-1E4B-9943-D12BCB798BAC}"/>
    <hyperlink ref="P558" r:id="rId476" xr:uid="{F37A0024-6ACA-1443-81DF-2E9FF54B0A3C}"/>
    <hyperlink ref="P559" r:id="rId477" xr:uid="{E18BEADC-3590-5A4E-8B50-E384A2862B02}"/>
    <hyperlink ref="P560" r:id="rId478" xr:uid="{C6CA7DE6-DF79-7C4E-AFEC-BD23D04EA8A9}"/>
    <hyperlink ref="P561" r:id="rId479" xr:uid="{9A40D855-9D35-8E43-B123-CE0B02F10B14}"/>
    <hyperlink ref="P562" r:id="rId480" xr:uid="{2D5D0D5A-4E49-7A41-8FCF-E78ED49FF545}"/>
    <hyperlink ref="P563" r:id="rId481" xr:uid="{4BEC998E-5583-B84E-B945-55A7E193D47B}"/>
    <hyperlink ref="P564" r:id="rId482" xr:uid="{3F2A221E-C3FE-1F41-965B-7E8C49825333}"/>
    <hyperlink ref="P565" r:id="rId483" xr:uid="{624F5F02-B165-1149-A43A-7FD0811AE838}"/>
    <hyperlink ref="P566" r:id="rId484" xr:uid="{1D83543F-F7A1-A842-8EB4-C6DE8D03F421}"/>
    <hyperlink ref="P567" r:id="rId485" xr:uid="{7A5A3140-A379-4547-A588-1A2F72142E5D}"/>
    <hyperlink ref="P568" r:id="rId486" xr:uid="{FA128D6A-A7B4-B345-AD69-4EA18349C63C}"/>
    <hyperlink ref="P569" r:id="rId487" xr:uid="{A0A0DC7E-6C04-594A-BB7D-35D2A4AED0DD}"/>
    <hyperlink ref="P570" r:id="rId488" xr:uid="{A5C0C2EF-8E4E-9347-B0CE-9D1CF15EB876}"/>
    <hyperlink ref="P571" r:id="rId489" xr:uid="{C82BD2C9-4212-2A42-93BD-E40E619B96D7}"/>
    <hyperlink ref="P572" r:id="rId490" xr:uid="{1A568E4F-AAC9-2846-8C57-E92D4113A46E}"/>
    <hyperlink ref="P573" r:id="rId491" xr:uid="{52A0E512-84DA-BE47-BD7A-B45FE678E32F}"/>
    <hyperlink ref="P574" r:id="rId492" xr:uid="{206D20A2-41EB-8A49-A088-59E782F07C50}"/>
    <hyperlink ref="P575" r:id="rId493" xr:uid="{7E08C222-0965-6C4F-AC62-D7A9E05DB6B4}"/>
    <hyperlink ref="P576" r:id="rId494" xr:uid="{EF780896-5843-1342-9AF8-ED4273659BA6}"/>
    <hyperlink ref="P577" r:id="rId495" xr:uid="{690D18DB-958A-ED4F-A4D9-39446E1B7792}"/>
    <hyperlink ref="P578" r:id="rId496" xr:uid="{8ACD151C-65BA-9547-B61A-0CF1B46CD46F}"/>
    <hyperlink ref="P579" r:id="rId497" xr:uid="{132DE968-ACD4-6143-8574-D69B5D5162CB}"/>
    <hyperlink ref="P580" r:id="rId498" xr:uid="{C94C58A2-4075-B746-96CD-F0C0AB0B7BFF}"/>
    <hyperlink ref="P581" r:id="rId499" xr:uid="{F8E8A7DF-95FA-9544-8DAD-92E4D39381FB}"/>
    <hyperlink ref="P582" r:id="rId500" xr:uid="{98F14403-5E7E-774A-A7CB-BC7CCE7105CB}"/>
    <hyperlink ref="P583" r:id="rId501" xr:uid="{97DCE436-BDDD-B542-9CB7-6F06A20BA575}"/>
    <hyperlink ref="P584" r:id="rId502" xr:uid="{01A15370-554F-0B45-9C14-B9F8857F7EF2}"/>
    <hyperlink ref="P585" r:id="rId503" xr:uid="{E4D4CEB7-9DBE-8949-ABB4-71426893AD27}"/>
    <hyperlink ref="P586" r:id="rId504" xr:uid="{F88C19A4-BAC7-AC45-B2F1-23533A73A5C0}"/>
    <hyperlink ref="P587" r:id="rId505" xr:uid="{88D8C4F9-B128-EE43-BE84-1E09BDF300D8}"/>
    <hyperlink ref="P588" r:id="rId506" xr:uid="{8E934D05-793A-C445-A9E4-0EC634A2B02E}"/>
    <hyperlink ref="P589" r:id="rId507" xr:uid="{C2816D93-4FD2-AB45-AEE7-84AC5B6EE639}"/>
    <hyperlink ref="P590" r:id="rId508" xr:uid="{5A840366-3FAF-BA4A-AB91-12E1553E8156}"/>
    <hyperlink ref="P591" r:id="rId509" xr:uid="{4877DCF9-61D6-5E48-A414-0895F64A6489}"/>
    <hyperlink ref="P592" r:id="rId510" xr:uid="{B909BA0B-6BC8-6248-B473-8C68398F6291}"/>
    <hyperlink ref="P593" r:id="rId511" xr:uid="{BDBAECFB-B390-D14F-8464-76D5FF204364}"/>
    <hyperlink ref="P594" r:id="rId512" xr:uid="{F1F0B681-2D36-9E4C-BF0B-A7B251F18D85}"/>
    <hyperlink ref="P595" r:id="rId513" xr:uid="{A400D1E4-0127-8843-AA75-76CFF2CD371E}"/>
    <hyperlink ref="P596" r:id="rId514" xr:uid="{01A302D3-54DE-D84D-B880-A1F35CA11A78}"/>
    <hyperlink ref="P597" r:id="rId515" xr:uid="{F668E299-D6CA-6E47-85FE-E4FFC9AD878D}"/>
    <hyperlink ref="P598" r:id="rId516" xr:uid="{B5327BF5-2FC9-784F-824C-F29D307FADFA}"/>
    <hyperlink ref="P599" r:id="rId517" xr:uid="{2924EF64-851F-F644-83D7-BE52A00C5AF2}"/>
    <hyperlink ref="P600" r:id="rId518" xr:uid="{A0237DB8-6E09-2141-95DE-750668393B81}"/>
    <hyperlink ref="P601" r:id="rId519" xr:uid="{1D8F7582-90A8-FA42-AA07-68A16B9DC4E4}"/>
    <hyperlink ref="P602" r:id="rId520" xr:uid="{F52CAB98-FC17-0B40-B197-7F69444EFC09}"/>
    <hyperlink ref="P603" r:id="rId521" xr:uid="{AB4F1606-C0A9-A342-AE69-8CDD3F557C89}"/>
    <hyperlink ref="P604" r:id="rId522" xr:uid="{CC96C3AC-4D2B-CA4F-9C8C-88BE759FD2B5}"/>
    <hyperlink ref="P605" r:id="rId523" xr:uid="{A7458491-8BB5-2E46-BBB9-1920D1ED7CD8}"/>
    <hyperlink ref="P606" r:id="rId524" xr:uid="{E9130751-ADBB-4B49-BF9B-CED90B4CD60E}"/>
    <hyperlink ref="P607" r:id="rId525" xr:uid="{955C426E-500D-A349-97DD-71DB78F5F2B3}"/>
    <hyperlink ref="P608" r:id="rId526" xr:uid="{9144B5F2-1568-9B4E-94DB-E1DE798DBF7C}"/>
    <hyperlink ref="P609" r:id="rId527" xr:uid="{E1014E8C-EF4A-C44D-9207-DEEF93DCB1C4}"/>
    <hyperlink ref="P610" r:id="rId528" xr:uid="{0110E328-C8B6-C946-8785-23B7ED63B22A}"/>
    <hyperlink ref="P611" r:id="rId529" xr:uid="{5C2F5DD4-7379-374B-A1EB-0B725D350350}"/>
    <hyperlink ref="P612" r:id="rId530" xr:uid="{246AF9C7-8193-594E-911A-5AC13CCF7A2D}"/>
    <hyperlink ref="P613" r:id="rId531" xr:uid="{6163C554-A135-1C43-96C6-9C79F8D40096}"/>
    <hyperlink ref="P614" r:id="rId532" xr:uid="{18C9BBFB-FB45-364B-BAC8-E3A1ED82122C}"/>
    <hyperlink ref="P615" r:id="rId533" xr:uid="{B2D7E1FA-F2F9-1943-8E3A-08FAAA22717B}"/>
    <hyperlink ref="P616" r:id="rId534" xr:uid="{6A99A6CF-4C19-3B4D-8884-0869418D418F}"/>
    <hyperlink ref="P617" r:id="rId535" xr:uid="{828CCBCA-E330-B540-A296-B794476FBD52}"/>
    <hyperlink ref="P618" r:id="rId536" xr:uid="{42BDD78C-8B73-664B-8DA2-1BBDC0742034}"/>
    <hyperlink ref="P619" r:id="rId537" xr:uid="{7B43997E-E764-8E45-AA22-AFF8F2926069}"/>
    <hyperlink ref="P620" r:id="rId538" xr:uid="{A4243F0B-F2BF-C44A-B095-E0778BF017C9}"/>
    <hyperlink ref="P621" r:id="rId539" xr:uid="{25FDEB91-E566-4645-B378-3A0681669127}"/>
    <hyperlink ref="P622" r:id="rId540" xr:uid="{B0904ECF-96A9-984A-BCED-F2F130EDF089}"/>
    <hyperlink ref="P623" r:id="rId541" xr:uid="{D5287EC9-1985-6D46-BA74-135FC73305AA}"/>
    <hyperlink ref="P624" r:id="rId542" xr:uid="{E61717E2-BAED-7347-93B3-0C1D1D618270}"/>
    <hyperlink ref="P625" r:id="rId543" xr:uid="{B2BA2BB2-A0AB-FB48-98F2-5C2DB945FD4B}"/>
    <hyperlink ref="P626" r:id="rId544" xr:uid="{21A28B89-2CD7-2346-808D-FE312A560B0A}"/>
    <hyperlink ref="P627" r:id="rId545" xr:uid="{2097EA43-AF6E-C845-9186-8AB790EAFB3A}"/>
    <hyperlink ref="P628" r:id="rId546" xr:uid="{9AF44B07-AC11-D240-A066-C789F8D8AB05}"/>
    <hyperlink ref="P629" r:id="rId547" xr:uid="{C5986334-8AAF-2441-BDE5-B41E7C0985AE}"/>
    <hyperlink ref="P630" r:id="rId548" xr:uid="{B8A4BC39-0BD2-9940-89FF-7E363A491D30}"/>
    <hyperlink ref="P631" r:id="rId549" xr:uid="{A233DA07-860F-F144-9592-028051EC5A13}"/>
    <hyperlink ref="P632" r:id="rId550" xr:uid="{5BECCF57-1C08-E941-BAE0-E25AE0BBE298}"/>
    <hyperlink ref="P633" r:id="rId551" xr:uid="{253F8BDC-CA0D-C84C-9DA2-0BFC7441DC23}"/>
    <hyperlink ref="P634" r:id="rId552" xr:uid="{1356CF7C-4DF2-3E45-8AFC-A2703666A460}"/>
    <hyperlink ref="P635" r:id="rId553" xr:uid="{D03E14B1-E608-314B-ACE9-5F6589C5D72C}"/>
    <hyperlink ref="P636" r:id="rId554" xr:uid="{6F7E0D07-7FB6-3B44-B1E0-CB64BF20D6B4}"/>
    <hyperlink ref="P637" r:id="rId555" xr:uid="{7FFE9E4E-F2F7-E142-B024-249D76892FB8}"/>
    <hyperlink ref="P638" r:id="rId556" xr:uid="{F8405D69-1A93-354C-9015-BCFEC576B64E}"/>
    <hyperlink ref="P639" r:id="rId557" xr:uid="{4A59DA7F-79A6-DB41-965F-67432D0159A5}"/>
    <hyperlink ref="P640" r:id="rId558" xr:uid="{6A4D6A27-5FF8-8640-8809-3A5538CD70DE}"/>
    <hyperlink ref="P641" r:id="rId559" xr:uid="{347D533E-57F1-8F4A-AF34-D6AC0578058A}"/>
    <hyperlink ref="P642" r:id="rId560" xr:uid="{324A3B3B-B3E2-DC4A-B6D4-7B07939990E0}"/>
    <hyperlink ref="P643" r:id="rId561" xr:uid="{3FCB5607-F54C-EB42-B821-38A72E4948F7}"/>
    <hyperlink ref="P644" r:id="rId562" xr:uid="{D22B318E-397D-244D-B483-CE7DD74EE471}"/>
    <hyperlink ref="P645" r:id="rId563" xr:uid="{DFFBEF20-507C-7446-A437-ED6FE4B6D517}"/>
    <hyperlink ref="P646" r:id="rId564" xr:uid="{4395E3F0-E24E-BD49-A011-9D229EFECA94}"/>
    <hyperlink ref="P647" r:id="rId565" xr:uid="{5C03CB23-DFD6-0748-9C05-C668AF43AD0A}"/>
    <hyperlink ref="P648" r:id="rId566" xr:uid="{2902F89E-CAE7-2F48-82B9-F59F589276A2}"/>
    <hyperlink ref="P649" r:id="rId567" xr:uid="{5A9DFEFE-FF68-8245-9A37-32E1CC49EBC7}"/>
    <hyperlink ref="P650" r:id="rId568" xr:uid="{029A11A1-2A9B-BC4A-8BF1-1F8D8B21C9CD}"/>
    <hyperlink ref="P651" r:id="rId569" xr:uid="{13216944-CDD3-4F49-8A5D-5D9943E42578}"/>
    <hyperlink ref="P652" r:id="rId570" xr:uid="{738A510B-7BD3-4948-8314-F86CCD998BB9}"/>
    <hyperlink ref="P653" r:id="rId571" xr:uid="{F7EEF697-D5E2-7347-AB63-27BADECAAEED}"/>
    <hyperlink ref="P654" r:id="rId572" xr:uid="{7482924C-AE46-104D-943A-9D1F89972115}"/>
    <hyperlink ref="P655" r:id="rId573" xr:uid="{20CE8C16-AC16-CE4C-96AA-E61F6B77DA11}"/>
    <hyperlink ref="P656" r:id="rId574" xr:uid="{FEB1A689-6AFD-F74C-89CC-71609A975109}"/>
    <hyperlink ref="P657" r:id="rId575" xr:uid="{13C97966-08EA-9746-9D02-FB7861BA4486}"/>
    <hyperlink ref="P658" r:id="rId576" xr:uid="{31A6FDA7-D90C-DE48-822C-65F4441CB510}"/>
    <hyperlink ref="P659" r:id="rId577" xr:uid="{67A25A23-C514-2C46-AC2C-FF8F2627221B}"/>
    <hyperlink ref="P660" r:id="rId578" xr:uid="{138ED0E6-CE9B-FF43-9FCC-77269F703B1F}"/>
    <hyperlink ref="P661" r:id="rId579" xr:uid="{8CCB012F-B766-5342-BC5E-A38FF52457A5}"/>
    <hyperlink ref="P662" r:id="rId580" xr:uid="{744ECF68-5D36-E84B-823F-511E9A258C5D}"/>
    <hyperlink ref="P663" r:id="rId581" xr:uid="{36432BD6-5A49-1F47-81FA-BA164EDB6F88}"/>
    <hyperlink ref="P664" r:id="rId582" xr:uid="{CBD5233E-A3BD-F34E-ABD2-35F5D367AA57}"/>
    <hyperlink ref="P665" r:id="rId583" xr:uid="{BF025072-5C8A-4848-BE56-232F6323E9E2}"/>
    <hyperlink ref="P666" r:id="rId584" xr:uid="{E01F4F31-BD01-BA43-8253-3198255AF185}"/>
    <hyperlink ref="P667" r:id="rId585" xr:uid="{8B78CF63-74BB-0942-BB24-75C8B9014645}"/>
    <hyperlink ref="P668" r:id="rId586" xr:uid="{31E893B7-663A-8B4A-9C75-636B6A910BC9}"/>
    <hyperlink ref="P669" r:id="rId587" xr:uid="{B9CC292B-C553-D94E-8E9E-6DCD921BC223}"/>
    <hyperlink ref="P670" r:id="rId588" xr:uid="{7F9535BB-0DA7-284D-9CD7-B3C374A79F31}"/>
    <hyperlink ref="P671" r:id="rId589" xr:uid="{4DF49FD5-B9CD-214D-83B0-08DF2E197EB5}"/>
    <hyperlink ref="P672" r:id="rId590" xr:uid="{D632280A-5878-9849-B261-75385C296D0C}"/>
    <hyperlink ref="P673" r:id="rId591" xr:uid="{23B14702-2450-7546-8AC9-F388C1FAF806}"/>
    <hyperlink ref="P674" r:id="rId592" xr:uid="{CE969D16-C8CE-FF4A-8838-CCA6E5C9194D}"/>
    <hyperlink ref="P675" r:id="rId593" xr:uid="{597C905D-375C-B749-9B88-45D227F8B994}"/>
    <hyperlink ref="P676" r:id="rId594" xr:uid="{19B9789C-88E9-AF46-A664-9AA00EFFED44}"/>
    <hyperlink ref="P677" r:id="rId595" xr:uid="{9AAD3C8C-9141-9842-8F64-DAEEE000A4FE}"/>
    <hyperlink ref="P678" r:id="rId596" xr:uid="{0BFCAA98-CDF1-1841-964D-F72C6239373A}"/>
    <hyperlink ref="P679" r:id="rId597" xr:uid="{CDA68881-9CA1-B747-8A6B-BC830D08995E}"/>
    <hyperlink ref="P680" r:id="rId598" xr:uid="{4D882D23-51BC-1E44-B412-5A98FBE01300}"/>
    <hyperlink ref="P681" r:id="rId599" xr:uid="{6CA56D89-C05A-0E41-ABA0-635A7FB0A189}"/>
    <hyperlink ref="P682" r:id="rId600" xr:uid="{F6662239-E0BA-F94C-99A4-67CDF26E56E3}"/>
    <hyperlink ref="P683" r:id="rId601" xr:uid="{5B71E6B6-3CBD-394B-9FEE-1115B9FA8EE0}"/>
    <hyperlink ref="P684" r:id="rId602" xr:uid="{C480D00C-D631-714A-BB7A-DE8254AE03E8}"/>
    <hyperlink ref="P685" r:id="rId603" xr:uid="{67F2B953-D7D4-CA4F-B539-2D6E30638408}"/>
    <hyperlink ref="P686" r:id="rId604" xr:uid="{A832183D-D951-A546-A16C-461CDA07BBA1}"/>
    <hyperlink ref="P687" r:id="rId605" xr:uid="{A6D95386-512F-4E4E-BFE2-03D758963B70}"/>
    <hyperlink ref="P688" r:id="rId606" xr:uid="{E8BBDD2D-D613-6E45-B15A-2CDBE503D8E8}"/>
    <hyperlink ref="P689" r:id="rId607" xr:uid="{7A688C41-B877-194B-B447-4CEF26C37C8A}"/>
    <hyperlink ref="P690" r:id="rId608" xr:uid="{E5F51719-43D7-7441-ADB8-E3FFE21C459E}"/>
    <hyperlink ref="P691" r:id="rId609" xr:uid="{1F6521E0-3E5A-8441-A326-4DEC5133F8D5}"/>
    <hyperlink ref="P692" r:id="rId610" xr:uid="{D43F690F-D371-4941-ACD2-F9993CF7C53A}"/>
    <hyperlink ref="P693" r:id="rId611" xr:uid="{F372437D-9015-7149-B30C-A06C65704B12}"/>
    <hyperlink ref="P694" r:id="rId612" xr:uid="{854B6A75-AFC3-DF40-B7C6-A1E082082741}"/>
    <hyperlink ref="P695" r:id="rId613" xr:uid="{4124BA48-CE26-2547-A255-B18F44881F42}"/>
    <hyperlink ref="P696" r:id="rId614" xr:uid="{FDBB908D-CF67-844F-ADB0-CE2FAB1EF42F}"/>
    <hyperlink ref="P697" r:id="rId615" xr:uid="{8F5C866A-289D-874A-B0B1-A1129CED1EAC}"/>
    <hyperlink ref="P698" r:id="rId616" xr:uid="{42E0030A-B15A-9745-B899-ADD2A19D0476}"/>
    <hyperlink ref="P699" r:id="rId617" xr:uid="{8291F256-FC9E-A44A-9B09-5B53E6788B6E}"/>
    <hyperlink ref="P700" r:id="rId618" xr:uid="{9725C242-DDC3-AE40-81AA-BE2FDBED47F2}"/>
    <hyperlink ref="P701" r:id="rId619" xr:uid="{34D5AC99-885B-5F46-8E2F-2E3B0F6D1935}"/>
    <hyperlink ref="P702" r:id="rId620" xr:uid="{A89161B4-F576-BF44-9345-7279763B4080}"/>
    <hyperlink ref="P703" r:id="rId621" xr:uid="{84CA2FC5-789F-BE4E-90B3-0A7A444BB01F}"/>
    <hyperlink ref="P704" r:id="rId622" xr:uid="{9E581A56-386B-884C-8D49-2CC6BFD69C0F}"/>
    <hyperlink ref="P705" r:id="rId623" xr:uid="{B73B70A0-FD87-A14B-A48D-50648E0C68DE}"/>
    <hyperlink ref="P706" r:id="rId624" xr:uid="{7A4B5A8D-21DD-5C49-B0A5-5EEFE7E3E7F8}"/>
    <hyperlink ref="P707" r:id="rId625" xr:uid="{09AD7787-C546-BA40-BE01-80FAAFD50E93}"/>
    <hyperlink ref="P708" r:id="rId626" xr:uid="{7FDD0003-F659-AF46-9AE1-2700BBBDB74C}"/>
    <hyperlink ref="P709" r:id="rId627" xr:uid="{F9F55E32-5AC5-CF4D-B1CC-4674555B9C92}"/>
    <hyperlink ref="P710" r:id="rId628" xr:uid="{E4167B67-C418-7C45-B81C-8B47B50CA3C2}"/>
    <hyperlink ref="P711" r:id="rId629" xr:uid="{42632911-4796-FE4E-B4F1-8EF415D48532}"/>
    <hyperlink ref="P712" r:id="rId630" xr:uid="{4D4E27F3-00B2-EA40-9078-F0F928B5789C}"/>
    <hyperlink ref="P713" r:id="rId631" xr:uid="{03E801F6-9B77-714A-9435-964C012B7F7A}"/>
    <hyperlink ref="P714" r:id="rId632" xr:uid="{B23E2D11-E7FF-024B-B1B7-A87ABEC11C8B}"/>
    <hyperlink ref="P715" r:id="rId633" xr:uid="{4DA78041-D7EF-644F-BF87-FB74EB4743E0}"/>
    <hyperlink ref="P716" r:id="rId634" xr:uid="{2FAD54CB-7436-7346-A789-90FBBF5CEC62}"/>
    <hyperlink ref="P717" r:id="rId635" xr:uid="{BC1A8392-45B7-E741-A22C-EFD69AB328C6}"/>
    <hyperlink ref="P718" r:id="rId636" xr:uid="{3C42579D-8559-A644-B684-B258982FDE56}"/>
    <hyperlink ref="P719" r:id="rId637" xr:uid="{B3CEA04E-23D6-5B43-B8FE-1CFACCF5D5B7}"/>
    <hyperlink ref="P720" r:id="rId638" xr:uid="{9B86F8BB-37FE-F14F-BFFC-9A6978807258}"/>
    <hyperlink ref="P721" r:id="rId639" xr:uid="{5993E7AE-C9FE-0446-BD2E-7D80D9A1A106}"/>
    <hyperlink ref="P722" r:id="rId640" xr:uid="{DD5E1B20-1D73-3A40-8C7D-82550E1B9EEF}"/>
    <hyperlink ref="P723" r:id="rId641" xr:uid="{4DC878DB-C152-5F4C-B61F-29A183DFB138}"/>
    <hyperlink ref="P724" r:id="rId642" xr:uid="{45D6FD14-28BF-2342-B15F-8A37E83659E3}"/>
    <hyperlink ref="P725" r:id="rId643" xr:uid="{C1EF0BED-20C9-EF48-94DA-300D801D4A90}"/>
    <hyperlink ref="P726" r:id="rId644" xr:uid="{2A2955BB-374E-5E4E-AE39-1850FE8ADECC}"/>
    <hyperlink ref="P727" r:id="rId645" xr:uid="{C9A712C5-7B4F-6144-A4D2-9857B2E6F20E}"/>
    <hyperlink ref="P728" r:id="rId646" xr:uid="{4E43F7BA-AD26-FC4B-865D-D07A49F3D120}"/>
    <hyperlink ref="P729" r:id="rId647" xr:uid="{4DA1E842-27BE-4F40-8DDA-360815C67114}"/>
    <hyperlink ref="P730" r:id="rId648" xr:uid="{8041B7F0-DCBF-CF43-8F9D-647D56E3A2F2}"/>
    <hyperlink ref="P731" r:id="rId649" xr:uid="{00D8949C-AC55-7247-9CED-5BF3FA3ECA0A}"/>
    <hyperlink ref="P732" r:id="rId650" xr:uid="{2F639C9E-0B12-8449-A9F5-4ABB94B19DFE}"/>
    <hyperlink ref="P733" r:id="rId651" xr:uid="{0FFC029D-147F-DB45-BB9B-1274BCAF1E67}"/>
    <hyperlink ref="P734" r:id="rId652" xr:uid="{30161ADE-7612-BB4A-A078-C78368870228}"/>
    <hyperlink ref="P735" r:id="rId653" xr:uid="{95F178EB-426B-434E-8B38-15156531168A}"/>
    <hyperlink ref="P736" r:id="rId654" xr:uid="{D0E999FC-B488-E041-82C6-24603C662511}"/>
    <hyperlink ref="P737" r:id="rId655" xr:uid="{CAE9E129-CACD-5B46-ABE6-3BF3525880D3}"/>
    <hyperlink ref="P738" r:id="rId656" xr:uid="{8D97E277-31D3-4241-B079-6F289AAA5F3E}"/>
    <hyperlink ref="P739" r:id="rId657" xr:uid="{680E86D6-E731-CB4F-A72C-84AB6F85CE20}"/>
    <hyperlink ref="P740" r:id="rId658" xr:uid="{1674FA54-AFF5-0E47-B147-06857D576B29}"/>
    <hyperlink ref="P741" r:id="rId659" xr:uid="{B0263650-9D10-B04E-BF3A-FE5CCDA9751E}"/>
    <hyperlink ref="P742" r:id="rId660" xr:uid="{B60E33E1-AE5D-454B-90EC-58FA09AF38C4}"/>
    <hyperlink ref="P743" r:id="rId661" xr:uid="{86511BCE-DB6B-E649-9D06-5B2474D03875}"/>
    <hyperlink ref="P744" r:id="rId662" xr:uid="{28BE63C9-41FE-0040-8AC0-E97106B4C68D}"/>
    <hyperlink ref="P745" r:id="rId663" xr:uid="{EC2F71CA-8038-134D-8A5E-34C071983927}"/>
    <hyperlink ref="P746" r:id="rId664" xr:uid="{F6D4A2E6-98B8-5B4A-AACA-A0CBD4D51345}"/>
    <hyperlink ref="P747" r:id="rId665" xr:uid="{22CE6A24-5AA5-B243-9AE5-B8D1D183173F}"/>
    <hyperlink ref="P748" r:id="rId666" xr:uid="{1CF0D926-1F10-3845-B5EF-8728B426E04D}"/>
    <hyperlink ref="P749" r:id="rId667" xr:uid="{4153A515-2CC7-E14B-B4DD-9FEFF794907E}"/>
    <hyperlink ref="P750" r:id="rId668" xr:uid="{F90C4AA6-6DA9-234E-945B-16F969649D1A}"/>
    <hyperlink ref="P751" r:id="rId669" xr:uid="{94DE7B44-162D-4547-B824-ADC226CBE925}"/>
    <hyperlink ref="P752" r:id="rId670" xr:uid="{DA976721-7EA7-364A-9AB6-8713328B3B07}"/>
    <hyperlink ref="P753" r:id="rId671" xr:uid="{29350C99-3C61-3A46-975C-1BBC90CBA4A7}"/>
    <hyperlink ref="P754" r:id="rId672" xr:uid="{60342FA6-C30A-6E4A-97F8-5677C05234D8}"/>
    <hyperlink ref="P755" r:id="rId673" xr:uid="{4841B620-05A2-144B-B237-C6BFCAA71030}"/>
    <hyperlink ref="P756" r:id="rId674" xr:uid="{B1AEFDFF-7712-6045-B8FA-4AC5EF2DDA47}"/>
    <hyperlink ref="P757" r:id="rId675" xr:uid="{DF68F2B5-E429-E84D-B5AB-97DE56C7801E}"/>
    <hyperlink ref="P758" r:id="rId676" xr:uid="{32ED2A9A-C2A4-024F-8FCD-101577E765CA}"/>
    <hyperlink ref="P759" r:id="rId677" xr:uid="{C525A837-488E-3348-A3D8-9DEFE7B7148D}"/>
    <hyperlink ref="P760" r:id="rId678" xr:uid="{97B02C9C-CC61-754E-8F0E-7B27884F3286}"/>
    <hyperlink ref="P761" r:id="rId679" xr:uid="{A4ABEF02-AAE9-4347-8654-4EA8DE44844E}"/>
    <hyperlink ref="P762" r:id="rId680" xr:uid="{D2F9C01B-E454-5C44-BE80-5A6FFAA14A36}"/>
    <hyperlink ref="P763" r:id="rId681" xr:uid="{B9952B03-C0DC-8D41-AE71-EB554ADBF008}"/>
    <hyperlink ref="P764" r:id="rId682" xr:uid="{A6DF9CF1-868B-754C-B0C8-BCB103ABDA49}"/>
    <hyperlink ref="P765" r:id="rId683" xr:uid="{F1911EAB-4827-3F40-855C-E24B2499437C}"/>
    <hyperlink ref="P766" r:id="rId684" xr:uid="{EE94ED4E-4180-AE48-810E-5742997069BA}"/>
    <hyperlink ref="P767" r:id="rId685" xr:uid="{2E26C210-AFC3-6345-9FDF-CCA753CD4261}"/>
    <hyperlink ref="P768" r:id="rId686" xr:uid="{F59319BC-42D4-2246-ADA7-F0B5E179FF0A}"/>
    <hyperlink ref="P769" r:id="rId687" xr:uid="{8FAA9D96-28B9-234E-9D09-4CB2172A1CC0}"/>
    <hyperlink ref="P770" r:id="rId688" xr:uid="{A3BDCD9A-D0F4-0743-865A-7B56E32C9A92}"/>
    <hyperlink ref="P771" r:id="rId689" xr:uid="{F7537CB7-17B0-4D49-A241-CDE9D7EABE96}"/>
    <hyperlink ref="P772" r:id="rId690" xr:uid="{F7330684-B016-EB49-AEF7-0C19AF7AF794}"/>
    <hyperlink ref="P773" r:id="rId691" xr:uid="{B6C79E9F-3059-9D4E-8A10-4E3AA2AD22D1}"/>
    <hyperlink ref="P774" r:id="rId692" xr:uid="{22E27989-344A-A041-8F85-E1404AF66180}"/>
    <hyperlink ref="P775" r:id="rId693" xr:uid="{ABCBB9B6-2463-834C-B74B-62B08ACC7F5A}"/>
    <hyperlink ref="P776" r:id="rId694" xr:uid="{5CE9653C-03C9-FA42-AEE7-7040714FEEC4}"/>
    <hyperlink ref="P777" r:id="rId695" xr:uid="{77785CC9-F341-5F40-A4CF-69F111E5400F}"/>
    <hyperlink ref="P778" r:id="rId696" xr:uid="{BACF4337-5E65-D24E-9884-82F6CB6A4496}"/>
    <hyperlink ref="P779" r:id="rId697" xr:uid="{1892C35E-9CDB-644E-95DB-90FE98A816FC}"/>
    <hyperlink ref="P780" r:id="rId698" xr:uid="{FA5EE50F-58FF-7E4E-9451-3027DD224F7D}"/>
    <hyperlink ref="P781" r:id="rId699" xr:uid="{9C36675B-BD73-CD46-9B59-D9C06076159A}"/>
    <hyperlink ref="P782" r:id="rId700" xr:uid="{BBD649A5-951B-8E48-A5B0-CC4938AC6DDC}"/>
    <hyperlink ref="P783" r:id="rId701" xr:uid="{132601D8-87F3-D148-A1A0-CBF29EC5B7F6}"/>
    <hyperlink ref="P784" r:id="rId702" xr:uid="{606A6B39-AE95-A141-B0DE-065EDB3DA82B}"/>
    <hyperlink ref="P785" r:id="rId703" xr:uid="{2BF8092D-820D-A84D-84F3-BB1AB30663D3}"/>
    <hyperlink ref="P786" r:id="rId704" xr:uid="{62945F9E-CC6B-3A4B-90FA-7E31EB28BC26}"/>
    <hyperlink ref="P787" r:id="rId705" xr:uid="{D204C6B8-A87A-CC42-AA08-6F4FEBF89946}"/>
    <hyperlink ref="P788" r:id="rId706" xr:uid="{CB11B7F3-7F56-044B-B5C6-7A85B9E1349A}"/>
    <hyperlink ref="P789" r:id="rId707" xr:uid="{9DEFEE01-0E14-D948-9241-E0AF1DE53C29}"/>
    <hyperlink ref="P790" r:id="rId708" xr:uid="{C2947745-7452-4449-9D6B-357B6314B570}"/>
    <hyperlink ref="P791" r:id="rId709" xr:uid="{F7A82F39-40DE-B746-8E41-F051278BD36B}"/>
    <hyperlink ref="P792" r:id="rId710" xr:uid="{0A4FC7D5-6E87-D447-AEC4-D2DC37AA8F2F}"/>
    <hyperlink ref="P793" r:id="rId711" xr:uid="{96350974-5843-B645-96FA-7FEEF7E8DA92}"/>
    <hyperlink ref="P794" r:id="rId712" xr:uid="{5D7A1F3B-AB95-3D4F-987A-6001AA6541E4}"/>
    <hyperlink ref="P795" r:id="rId713" xr:uid="{B5F4C4C6-58BC-0A47-A696-A395D93D974E}"/>
    <hyperlink ref="P796" r:id="rId714" xr:uid="{20CA2543-1128-B243-A226-D879CA6CB89D}"/>
    <hyperlink ref="P797" r:id="rId715" xr:uid="{C8D6C4B2-189B-F54B-8E0F-0DB04F4A5716}"/>
    <hyperlink ref="P798" r:id="rId716" xr:uid="{BD6849E3-6544-E44E-8403-86A408BE601A}"/>
    <hyperlink ref="P799" r:id="rId717" xr:uid="{B1D9F5CA-BA94-B143-A3A9-F7B727418CE8}"/>
    <hyperlink ref="P800" r:id="rId718" xr:uid="{0A3995FD-3C0E-E148-99EC-2F46DA33D34F}"/>
    <hyperlink ref="P801" r:id="rId719" xr:uid="{468A610C-A897-2A49-8888-C0B5BB21E835}"/>
    <hyperlink ref="P802" r:id="rId720" xr:uid="{B53ABCD1-2E86-5F44-A434-3A77A854B91D}"/>
    <hyperlink ref="P803" r:id="rId721" xr:uid="{24BFE22A-142C-1946-98FD-883CB39865A3}"/>
    <hyperlink ref="P804" r:id="rId722" xr:uid="{CD9F7747-9071-4548-A2B3-B3F576D9265D}"/>
    <hyperlink ref="P805" r:id="rId723" xr:uid="{1951C78E-01F6-664D-8E12-B1FC1C6EEF95}"/>
    <hyperlink ref="P806" r:id="rId724" xr:uid="{5E5B5375-522C-4349-A3B8-F564E5397B5D}"/>
    <hyperlink ref="P807" r:id="rId725" xr:uid="{FBCFC2A1-E050-664B-B965-C1CB06490EFF}"/>
    <hyperlink ref="P808" r:id="rId726" xr:uid="{EE22AFE2-2591-2748-AA5A-9D8E97D8D6DF}"/>
    <hyperlink ref="P809" r:id="rId727" xr:uid="{1E7DEA7E-8377-DF4B-8371-5F5323BCD6A5}"/>
    <hyperlink ref="P810" r:id="rId728" xr:uid="{81F9B74E-6995-FF45-874A-47DD6859C6D1}"/>
    <hyperlink ref="P811" r:id="rId729" xr:uid="{524C190A-A503-C546-964E-A643F7CA1167}"/>
    <hyperlink ref="P812" r:id="rId730" xr:uid="{4BDA378D-6505-4940-80EB-C54C2C29D9A9}"/>
    <hyperlink ref="P813" r:id="rId731" xr:uid="{FC4D6E13-FD2C-DB47-8F6F-F67C316A6FCE}"/>
    <hyperlink ref="P814" r:id="rId732" xr:uid="{625D817D-2DF2-AC49-91C5-D40456B0A6D0}"/>
    <hyperlink ref="P815" r:id="rId733" xr:uid="{98C2ABBB-5330-164A-8A9F-2FBE2C2D0790}"/>
    <hyperlink ref="P816" r:id="rId734" xr:uid="{517D1119-B83A-3C42-B29D-616F123597FD}"/>
    <hyperlink ref="P817" r:id="rId735" xr:uid="{B27FAF5D-D67F-4D42-8B25-DDD3DF8F9023}"/>
    <hyperlink ref="P818" r:id="rId736" xr:uid="{AD037371-C6F4-7E4E-A82E-4142E2A29529}"/>
    <hyperlink ref="P819" r:id="rId737" xr:uid="{BE7D1F15-A859-5B48-A948-0428B8523254}"/>
    <hyperlink ref="P820" r:id="rId738" xr:uid="{B54C57B9-6386-B745-8AE6-62062A3C1522}"/>
    <hyperlink ref="P821" r:id="rId739" xr:uid="{1BCD744F-11AF-224B-BCE6-B3800B324B6B}"/>
    <hyperlink ref="P822" r:id="rId740" xr:uid="{A8F2CACF-14BF-2446-A834-869ADE0A7BC0}"/>
    <hyperlink ref="P823" r:id="rId741" xr:uid="{7A857C17-F8F7-A646-9A58-239AFDCD6F3F}"/>
    <hyperlink ref="P824" r:id="rId742" xr:uid="{FA0835A5-1A32-EF4E-AEF7-71923407B940}"/>
    <hyperlink ref="P825" r:id="rId743" xr:uid="{542D479A-1CA9-2B49-BC23-8857468900BA}"/>
    <hyperlink ref="P826" r:id="rId744" xr:uid="{EDE5FA8D-8D86-8949-A66F-DB96CFADC1D2}"/>
    <hyperlink ref="P827" r:id="rId745" xr:uid="{4E4A52A2-9194-E04C-A0C4-11E53A594D90}"/>
    <hyperlink ref="P828" r:id="rId746" xr:uid="{45E09C79-31FC-B54A-ADE0-803123A03538}"/>
    <hyperlink ref="P829" r:id="rId747" xr:uid="{39803011-B679-FC43-821C-4EE0751E9B58}"/>
    <hyperlink ref="P830" r:id="rId748" xr:uid="{D267E9CB-FED6-8541-9C06-EB547EDB311F}"/>
    <hyperlink ref="P831" r:id="rId749" xr:uid="{7E42982B-7031-DE4D-AC27-0ABED17B07DB}"/>
    <hyperlink ref="P832" r:id="rId750" xr:uid="{0B3F416C-2305-CF45-9F48-B81570EF5CDC}"/>
    <hyperlink ref="P833" r:id="rId751" xr:uid="{35FCAB04-83E1-A847-BD36-000C812C4E23}"/>
    <hyperlink ref="P834" r:id="rId752" xr:uid="{F0A342B8-00C1-D94A-BD7D-A35547208E75}"/>
    <hyperlink ref="P835" r:id="rId753" xr:uid="{81D03A5C-CBFA-D24E-8708-9CB68F34090C}"/>
    <hyperlink ref="P836" r:id="rId754" xr:uid="{2830F928-2E73-B64D-9147-50A1B95E6ADE}"/>
    <hyperlink ref="P837" r:id="rId755" xr:uid="{D26E8D72-B4FA-E448-939F-37E358E10FE9}"/>
    <hyperlink ref="P838" r:id="rId756" xr:uid="{618553CE-CC62-8D41-9DE3-7CC01B0D767A}"/>
    <hyperlink ref="P839" r:id="rId757" xr:uid="{80DB8401-CA72-2E41-AF26-375332D370B2}"/>
    <hyperlink ref="P840" r:id="rId758" xr:uid="{0294D86B-726B-AF4B-BBE9-E16E2C41259D}"/>
    <hyperlink ref="P841" r:id="rId759" xr:uid="{D0679E47-A960-8A42-BF65-CA41BC945CD9}"/>
    <hyperlink ref="P842" r:id="rId760" xr:uid="{C0FD40A7-3EA3-2149-B18E-30175B7A44C2}"/>
    <hyperlink ref="P843" r:id="rId761" xr:uid="{1D0285A8-D359-9644-BA2E-30E168C0BAC5}"/>
    <hyperlink ref="P844" r:id="rId762" xr:uid="{2A6D6DC9-0371-2B45-869B-55F02D9AF484}"/>
    <hyperlink ref="P845" r:id="rId763" xr:uid="{3C5EA9E0-C9A9-AD4F-83AD-B0BC5B2F943C}"/>
    <hyperlink ref="P846" r:id="rId764" xr:uid="{840BBD58-B575-134C-BFD2-B153DAFA4683}"/>
    <hyperlink ref="P847" r:id="rId765" xr:uid="{BD576F9D-91A6-1B46-B9D8-A12822501A4B}"/>
    <hyperlink ref="P848" r:id="rId766" xr:uid="{687FA845-34B9-B34B-9620-B67FA871795B}"/>
    <hyperlink ref="P849" r:id="rId767" xr:uid="{873C8580-FA0A-6548-8C0F-1A25F1884A83}"/>
    <hyperlink ref="P850" r:id="rId768" xr:uid="{9D732D89-FC63-8346-84B8-82D6241A87DE}"/>
    <hyperlink ref="P851" r:id="rId769" xr:uid="{35D7C128-54E6-0548-ACCE-698D2795ECE0}"/>
    <hyperlink ref="P852" r:id="rId770" xr:uid="{406267F2-4E6B-ED4C-9188-75A4BF3E6708}"/>
    <hyperlink ref="P853" r:id="rId771" xr:uid="{399E4FC5-8189-3848-AC45-8E4997B3501B}"/>
    <hyperlink ref="P854" r:id="rId772" xr:uid="{D2AF78EE-7D16-BB4A-A8DC-1442191ABD0C}"/>
    <hyperlink ref="P855" r:id="rId773" xr:uid="{92691B81-39CA-B144-8FB5-1D23412F55D6}"/>
    <hyperlink ref="P856" r:id="rId774" xr:uid="{1ED2F4BE-2BB8-8340-BE82-A872C55F2D70}"/>
    <hyperlink ref="P857" r:id="rId775" xr:uid="{6D60FEDA-DDA9-D54B-BB76-F7AAACE1C124}"/>
    <hyperlink ref="P858" r:id="rId776" xr:uid="{D5151B57-BAD8-854F-AB5E-93F5AA16F02E}"/>
    <hyperlink ref="P859" r:id="rId777" xr:uid="{9FBF09DD-B094-6348-B481-6627D6F63F97}"/>
    <hyperlink ref="P860" r:id="rId778" xr:uid="{8800F270-A2F4-6140-817F-0B2F18C010DA}"/>
    <hyperlink ref="P861" r:id="rId779" xr:uid="{2CECE093-AF46-D747-9A90-B5898117DA22}"/>
    <hyperlink ref="P862" r:id="rId780" xr:uid="{15BBA3DD-7449-E24C-AC2B-EF74422EA03B}"/>
    <hyperlink ref="P863" r:id="rId781" xr:uid="{D44089BD-068A-D449-891E-1BA88F3948C4}"/>
    <hyperlink ref="P864" r:id="rId782" xr:uid="{9AA38504-E91E-4F4B-BD1A-268BE8FEDDCA}"/>
    <hyperlink ref="P865" r:id="rId783" xr:uid="{783CBD61-0C09-A64E-B6CE-1850E8CFBE6C}"/>
    <hyperlink ref="P866" r:id="rId784" xr:uid="{6067C99C-DA37-3C4D-83E3-01ED6A063C86}"/>
    <hyperlink ref="P867" r:id="rId785" xr:uid="{0AAF213F-867E-5648-9C4D-40567362B931}"/>
    <hyperlink ref="P868" r:id="rId786" xr:uid="{B896FECF-27C9-F242-8FB2-70E7E5B5B75A}"/>
    <hyperlink ref="P869" r:id="rId787" xr:uid="{7640B066-FD31-3449-921F-09104491C4FF}"/>
    <hyperlink ref="P870" r:id="rId788" xr:uid="{C721ED09-85DC-A440-9B66-F17CD87BDD61}"/>
    <hyperlink ref="P871" r:id="rId789" xr:uid="{D6AA9412-730B-1748-83D9-C05FC9367694}"/>
    <hyperlink ref="P872" r:id="rId790" xr:uid="{D968D489-0F06-CF49-B743-90172E8085FB}"/>
    <hyperlink ref="P873" r:id="rId791" xr:uid="{0D65C106-3F6E-CD4B-A0EA-60C68E3C248D}"/>
    <hyperlink ref="P874" r:id="rId792" xr:uid="{EDD92006-B391-494E-8673-F2E281C08DB3}"/>
    <hyperlink ref="P875" r:id="rId793" xr:uid="{30548A29-F909-D344-A5EE-A00E44942521}"/>
    <hyperlink ref="P876" r:id="rId794" xr:uid="{7AC85FA9-5831-FA4D-A01E-395FFD0FE9F0}"/>
    <hyperlink ref="P877" r:id="rId795" xr:uid="{5C7F05AF-B794-A944-876A-A2B688903D3B}"/>
    <hyperlink ref="P878" r:id="rId796" xr:uid="{36D95671-BB94-C446-84D0-76AAA854167B}"/>
    <hyperlink ref="P879" r:id="rId797" xr:uid="{2DAA46F2-A94A-1643-A03C-5049BEC25481}"/>
    <hyperlink ref="P880" r:id="rId798" xr:uid="{EE11E1F8-3538-F240-918E-99007AFD8FF2}"/>
    <hyperlink ref="P881" r:id="rId799" xr:uid="{3EA4E2AA-7A2A-EB46-AF79-2D52F739013D}"/>
    <hyperlink ref="P882" r:id="rId800" xr:uid="{A04F57F0-20B5-8640-A7FE-A30717FDD1FF}"/>
    <hyperlink ref="P883" r:id="rId801" xr:uid="{565B4E45-2719-D745-93DB-5BF14A5E7961}"/>
    <hyperlink ref="P884" r:id="rId802" xr:uid="{5DA962AA-D956-0348-9220-8B21D7E932F8}"/>
    <hyperlink ref="P885" r:id="rId803" xr:uid="{44AE7272-AF77-9040-A3CF-10C8DE59A891}"/>
    <hyperlink ref="P886" r:id="rId804" xr:uid="{AA6DC8C1-961F-F342-B185-825C1C1EFC77}"/>
    <hyperlink ref="P887" r:id="rId805" xr:uid="{66FFB4B7-1021-AF46-BFE5-6A08CE2ACBA2}"/>
    <hyperlink ref="P888" r:id="rId806" xr:uid="{55612771-2C20-F64D-A8C8-3B092E8F0EB9}"/>
    <hyperlink ref="P889" r:id="rId807" xr:uid="{65ED847D-2826-3D44-B893-BB84AB2E4B8C}"/>
    <hyperlink ref="P890" r:id="rId808" xr:uid="{2E172A23-B1FC-5A43-A0EF-08CB4ECD3AE8}"/>
    <hyperlink ref="P891" r:id="rId809" xr:uid="{0A6BFD62-74A8-FD46-837F-C1AE1C01FC60}"/>
    <hyperlink ref="P892" r:id="rId810" xr:uid="{C0424D37-05F8-5C4E-8255-02C8B1F2B27C}"/>
    <hyperlink ref="P893" r:id="rId811" xr:uid="{9AC965FF-37F0-254B-BDE9-20E2DF21A319}"/>
    <hyperlink ref="P894" r:id="rId812" xr:uid="{7AD89E1E-F111-F94E-B42F-AC843A430091}"/>
    <hyperlink ref="P895" r:id="rId813" xr:uid="{77394CCC-DE81-5041-AFBD-F6B071DC2AF9}"/>
    <hyperlink ref="P896" r:id="rId814" xr:uid="{C3096DB6-199B-C943-AE87-81A7583D857E}"/>
    <hyperlink ref="P897" r:id="rId815" xr:uid="{85966998-E6E2-9843-A368-8B82B6456B17}"/>
    <hyperlink ref="P898" r:id="rId816" xr:uid="{0AE63EF8-2C5C-0547-86EF-BAC32126A63A}"/>
    <hyperlink ref="P899" r:id="rId817" xr:uid="{9E3A3824-673A-F64C-A4A5-AA62B5E8BD53}"/>
    <hyperlink ref="P900" r:id="rId818" xr:uid="{25519999-4E56-D44F-B517-36B8885758A2}"/>
    <hyperlink ref="P901" r:id="rId819" xr:uid="{ECB56530-C3F7-4F43-9A3E-6E5FF85C3097}"/>
    <hyperlink ref="P902" r:id="rId820" xr:uid="{65032FBA-BF41-8B48-ABFB-B527FB38478B}"/>
    <hyperlink ref="O117" r:id="rId821" xr:uid="{5958C02A-69D0-B34B-9A02-528EC39F2815}"/>
    <hyperlink ref="P117" r:id="rId822" xr:uid="{675E3774-A8C3-6942-95D0-4D573023F6B8}"/>
    <hyperlink ref="P904" r:id="rId823" xr:uid="{DDAADDA9-FCD0-8941-B394-DCC1A71B378D}"/>
    <hyperlink ref="P905" r:id="rId824" xr:uid="{D42795E8-0C0E-6143-859A-2316D68F6739}"/>
    <hyperlink ref="P906" r:id="rId825" xr:uid="{99DF1DB0-0C21-1F44-8F9A-F4F5B9641AB9}"/>
    <hyperlink ref="P907" r:id="rId826" xr:uid="{BBE99A70-8850-D442-8C7C-BE32CCC73A0F}"/>
    <hyperlink ref="P908" r:id="rId827" xr:uid="{30A32B70-8BD3-B142-B73D-F38B80B56DA8}"/>
    <hyperlink ref="P909" r:id="rId828" xr:uid="{0EDE90FD-FC6A-284D-990B-5419355A440D}"/>
    <hyperlink ref="P910" r:id="rId829" xr:uid="{99CEA7A1-4CF2-3746-B0C2-BB51D0D5261B}"/>
    <hyperlink ref="P911" r:id="rId830" xr:uid="{87F77064-D0EB-5F4E-9FC7-9A4CD78C1973}"/>
    <hyperlink ref="P912" r:id="rId831" xr:uid="{0A8C7A7A-B81D-6F4B-9E28-CEAF782C71EE}"/>
    <hyperlink ref="P913" r:id="rId832" xr:uid="{C4F520C0-1513-F54C-ABEA-55609F0D43F6}"/>
    <hyperlink ref="P914" r:id="rId833" xr:uid="{C45A371C-EBBC-8A40-89E4-847C17286F55}"/>
    <hyperlink ref="P915" r:id="rId834" xr:uid="{0BB876C1-C1AD-6041-9140-7615F417F12C}"/>
    <hyperlink ref="P916" r:id="rId835" xr:uid="{17F1566F-CB88-2546-ACFB-3794E5B89E26}"/>
    <hyperlink ref="P917" r:id="rId836" xr:uid="{FFBC742C-C005-6744-ADA9-AB1D1D43DFC1}"/>
    <hyperlink ref="P918" r:id="rId837" xr:uid="{4965B825-CC1C-F243-8C11-6FCB7634FDB7}"/>
    <hyperlink ref="P919" r:id="rId838" xr:uid="{0ABE71E2-81BA-C94F-995E-266C89427548}"/>
    <hyperlink ref="P920" r:id="rId839" xr:uid="{3EAA4D47-7A9B-C848-A9B4-FF252611DF34}"/>
    <hyperlink ref="P921" r:id="rId840" xr:uid="{BFFF028E-A3BE-CF40-8C55-429DC4F5B6C5}"/>
    <hyperlink ref="P922" r:id="rId841" xr:uid="{95E673A1-D081-4844-8980-37828A7233BE}"/>
    <hyperlink ref="P923" r:id="rId842" xr:uid="{0E5313AF-0835-0743-AF9D-4A703535B001}"/>
    <hyperlink ref="O903" r:id="rId843" xr:uid="{812D08B9-D063-614A-9031-2532F33BB104}"/>
    <hyperlink ref="P903" r:id="rId844" xr:uid="{6B93929F-9565-204F-8CE2-DC86AAE27660}"/>
    <hyperlink ref="O924" r:id="rId845" xr:uid="{40E6832A-EC6B-F642-B105-035AAACB09FE}"/>
    <hyperlink ref="P924" r:id="rId846" xr:uid="{01949C09-9C59-CB4E-AAF4-38683706488C}"/>
    <hyperlink ref="P925" r:id="rId847" xr:uid="{09797F52-2DB1-1A4C-B5E2-7B7DD4ECCC4B}"/>
    <hyperlink ref="P926" r:id="rId848" xr:uid="{7395FE04-EE40-8740-8B4D-D20BE6A48F07}"/>
    <hyperlink ref="P927" r:id="rId849" xr:uid="{A48388D0-203F-A74B-AA00-92DA720CB035}"/>
    <hyperlink ref="P928" r:id="rId850" xr:uid="{0EA56BDE-6B94-3040-83BB-2DB9FE729D54}"/>
    <hyperlink ref="P929" r:id="rId851" xr:uid="{D74822BA-8D44-F845-844E-E8F47165D33F}"/>
    <hyperlink ref="P930" r:id="rId852" xr:uid="{8808F97A-A828-894E-BC86-C9E1ABDD161D}"/>
    <hyperlink ref="P931" r:id="rId853" xr:uid="{33D03F46-6203-EA4E-8D88-46EC73278348}"/>
    <hyperlink ref="P932" r:id="rId854" xr:uid="{520890A0-B58D-D344-BC0D-93D13AF00B12}"/>
    <hyperlink ref="P933" r:id="rId855" xr:uid="{1E14C049-1B91-4646-A4A1-AD2AE183D4D8}"/>
    <hyperlink ref="P934" r:id="rId856" xr:uid="{DDBEC264-0F54-5B47-8102-1FC30030D8A1}"/>
    <hyperlink ref="P935" r:id="rId857" xr:uid="{E49B9E84-742C-3D48-BF3D-4A0CC01F4D7E}"/>
    <hyperlink ref="P936" r:id="rId858" xr:uid="{DAB2970B-1B40-8C48-BE7D-5D0EBE96B72D}"/>
    <hyperlink ref="P937" r:id="rId859" xr:uid="{5082B2FA-24A9-2442-8785-211889033ECB}"/>
    <hyperlink ref="P938" r:id="rId860" xr:uid="{597FA6C2-3BCE-0C4B-891E-B79034859180}"/>
    <hyperlink ref="P939" r:id="rId861" xr:uid="{6EB96B36-A9CF-FD40-8C53-5030684BAB69}"/>
    <hyperlink ref="P940" r:id="rId862" xr:uid="{ADD0495F-6D09-0444-8486-9A40AC3C2B09}"/>
    <hyperlink ref="P941" r:id="rId863" xr:uid="{1F773B39-237B-CA43-AA8F-40E248288339}"/>
    <hyperlink ref="P942" r:id="rId864" xr:uid="{D20DAE60-0755-6B48-BAEA-9FFC2CDE44FE}"/>
    <hyperlink ref="P943" r:id="rId865" xr:uid="{AAC585EE-BBF0-7B4B-8C66-88CA4A9AAEE1}"/>
    <hyperlink ref="P944" r:id="rId866" xr:uid="{96DECEBB-9E62-9B4E-9DD5-7DE5E9E24B2F}"/>
    <hyperlink ref="P945" r:id="rId867" xr:uid="{8E27A3FD-4156-AE45-BBE2-46467F0896D6}"/>
    <hyperlink ref="P946" r:id="rId868" xr:uid="{8B840839-B8C2-B142-92B0-64A6BBFE53A6}"/>
    <hyperlink ref="P947" r:id="rId869" xr:uid="{FEE9D8B6-22CD-0C41-B76F-91C3DC7701DF}"/>
    <hyperlink ref="P948" r:id="rId870" xr:uid="{9AE1D177-E21E-7847-B76F-F546EF03D681}"/>
    <hyperlink ref="P949" r:id="rId871" xr:uid="{C981FFA6-DFDC-114C-B2AC-32F6D77C5AC8}"/>
    <hyperlink ref="P950" r:id="rId872" xr:uid="{559A7616-5265-AE45-85D3-891CB2D14114}"/>
    <hyperlink ref="O950" r:id="rId873" xr:uid="{C326F0F2-0160-0F48-9B3E-9967C79E34DA}"/>
    <hyperlink ref="P951" r:id="rId874" xr:uid="{D6C048F0-9B27-1745-8F2F-C3E81BF39431}"/>
    <hyperlink ref="P952" r:id="rId875" xr:uid="{CD78FB6A-B1E2-524C-8516-2C4762B56B1F}"/>
    <hyperlink ref="P953" r:id="rId876" xr:uid="{DCE7B4E6-BF7E-CB41-B36F-27CDE0809316}"/>
    <hyperlink ref="P954" r:id="rId877" xr:uid="{BEF2602C-C424-4E4D-B72D-B11C43BD055F}"/>
    <hyperlink ref="P955" r:id="rId878" xr:uid="{0599D4C0-CA7D-8946-97A2-489C05169435}"/>
    <hyperlink ref="P956" r:id="rId879" xr:uid="{B1010CBF-406D-4646-9116-41A3115DF55F}"/>
    <hyperlink ref="P957" r:id="rId880" xr:uid="{49940DAA-6520-E746-A3EC-07892582817A}"/>
    <hyperlink ref="P958" r:id="rId881" xr:uid="{C3DE000A-C8A3-4D48-A9F5-D30EBB95A46F}"/>
    <hyperlink ref="P959" r:id="rId882" xr:uid="{27578F42-EC39-8B48-8179-03AE06225215}"/>
    <hyperlink ref="P960" r:id="rId883" xr:uid="{BB26AC13-81F4-714F-A45B-E0CAD03FB44B}"/>
    <hyperlink ref="P961" r:id="rId884" xr:uid="{B0E649A6-9D01-304F-9317-E7246245821C}"/>
    <hyperlink ref="P962" r:id="rId885" xr:uid="{D0A83852-DF0D-9049-A023-6D60972954AC}"/>
    <hyperlink ref="P963" r:id="rId886" xr:uid="{9EA50675-1AF8-9940-866C-4AA4C8042E2C}"/>
    <hyperlink ref="P964" r:id="rId887" xr:uid="{728C7AA0-BCC3-B748-AEF2-A61681B91608}"/>
    <hyperlink ref="P965" r:id="rId888" xr:uid="{7377D680-0BD0-1A47-A41B-A6F59F1091EA}"/>
    <hyperlink ref="P966" r:id="rId889" xr:uid="{F7AD7437-F256-A943-A125-0B201CAE8692}"/>
    <hyperlink ref="P967" r:id="rId890" xr:uid="{76883F7C-2D46-514D-A2AE-CFE324281613}"/>
    <hyperlink ref="P968" r:id="rId891" xr:uid="{71332B9F-95B0-C04B-9B40-1ABDC59520B5}"/>
    <hyperlink ref="P969" r:id="rId892" xr:uid="{AEE7B4D9-F1AE-134C-AF84-2706A955D1E7}"/>
    <hyperlink ref="P970" r:id="rId893" xr:uid="{F7AB76CC-1F0F-4B43-9F6C-DEBF25FD5DC2}"/>
    <hyperlink ref="P971" r:id="rId894" xr:uid="{57876974-76EE-EA45-AE84-A6C11F20A88A}"/>
    <hyperlink ref="P972" r:id="rId895" xr:uid="{68D27632-6798-A649-B0EA-2FB396AE9483}"/>
    <hyperlink ref="P973" r:id="rId896" xr:uid="{B89E30E9-B3CA-3D48-B2A9-AB36B08ED3F9}"/>
    <hyperlink ref="P974" r:id="rId897" xr:uid="{3FB5AFF6-34E6-CE49-8133-D7C69B565B86}"/>
    <hyperlink ref="P975" r:id="rId898" xr:uid="{3684A757-4919-8C4B-984D-ACCCF19EE70A}"/>
    <hyperlink ref="P976" r:id="rId899" xr:uid="{1F6601A8-D924-1747-980B-87ECB661421A}"/>
    <hyperlink ref="P977" r:id="rId900" xr:uid="{77B3C2D8-EE0B-0549-8ACF-6F9FA8E5D5FA}"/>
    <hyperlink ref="P978" r:id="rId901" xr:uid="{03A57ECB-A388-A147-8FBC-264A95BF2DE9}"/>
    <hyperlink ref="P979" r:id="rId902" xr:uid="{DF3214C1-D533-9D40-98A9-4936C37B5DFD}"/>
    <hyperlink ref="P980" r:id="rId903" xr:uid="{2EAFEAB4-91D0-A247-955B-09FC1DB91CC8}"/>
    <hyperlink ref="P981" r:id="rId904" xr:uid="{32A9C623-AECB-7141-9257-4F5BC60D7B65}"/>
    <hyperlink ref="P982" r:id="rId905" xr:uid="{8FA37F77-AF2F-134B-AF21-EBB64D6E9CE9}"/>
    <hyperlink ref="P983" r:id="rId906" xr:uid="{2831DFB2-44C0-DC44-8F2B-5CE83231D737}"/>
    <hyperlink ref="P984" r:id="rId907" xr:uid="{BC7449BB-6399-5D41-9FA8-BCA728AF6CC4}"/>
    <hyperlink ref="P985" r:id="rId908" xr:uid="{D30DAEE4-9F50-8743-B9EF-95C4A730C1EC}"/>
    <hyperlink ref="P986" r:id="rId909" xr:uid="{56575FA3-AB99-8D41-AB3A-E846BFA567D0}"/>
    <hyperlink ref="P987" r:id="rId910" xr:uid="{22147158-7ECA-E84C-A050-8F62487E2B2C}"/>
    <hyperlink ref="P988" r:id="rId911" xr:uid="{41675D59-71D2-D546-A285-4F86A496276A}"/>
    <hyperlink ref="P989" r:id="rId912" xr:uid="{F38DACE7-2B57-B744-AB1A-D69F02FE8207}"/>
    <hyperlink ref="P990" r:id="rId913" xr:uid="{FF0FB8AE-A91A-C84C-85CB-365A72BA026A}"/>
    <hyperlink ref="P991" r:id="rId914" xr:uid="{15A47529-D408-2C4A-9A42-D8F70D576DC0}"/>
    <hyperlink ref="P992" r:id="rId915" xr:uid="{9926717D-543E-7149-9A40-886AFDDAC342}"/>
    <hyperlink ref="P993" r:id="rId916" xr:uid="{E568B359-361B-9B45-8CAC-FBE4F3A64656}"/>
    <hyperlink ref="P994" r:id="rId917" xr:uid="{4D7E4128-D8FB-5B46-8761-AAB87FE7230E}"/>
    <hyperlink ref="P995" r:id="rId918" xr:uid="{29A90780-E8CD-A245-B4FD-7C3D507BE922}"/>
    <hyperlink ref="P996" r:id="rId919" xr:uid="{ADED5126-6446-3148-B344-A346CEDCDF81}"/>
    <hyperlink ref="P997" r:id="rId920" xr:uid="{C5F3844D-27B8-F04E-AF06-13C171CC05DC}"/>
    <hyperlink ref="P998" r:id="rId921" xr:uid="{372AEF0A-0CA6-7343-910F-3CC31C40D4E8}"/>
    <hyperlink ref="P999" r:id="rId922" xr:uid="{AF8DA0FE-DCF0-5B40-9A59-87A1EA3DBBD3}"/>
    <hyperlink ref="P1000" r:id="rId923" xr:uid="{E83AD33B-8965-314C-98A8-5FDBFCC02C0D}"/>
    <hyperlink ref="P1001" r:id="rId924" xr:uid="{31656BEB-F293-A749-AFEA-3B8D7900D394}"/>
    <hyperlink ref="P1002" r:id="rId925" xr:uid="{29ABCAEC-FFD6-EE43-B852-DDBDC026272C}"/>
    <hyperlink ref="P1003" r:id="rId926" xr:uid="{CDDC0C0F-BAC7-7D4E-BD1F-062FB577CF6F}"/>
    <hyperlink ref="P1004" r:id="rId927" xr:uid="{93F9DE4C-C9DC-D341-96E1-10A3A15B00C4}"/>
    <hyperlink ref="P1005" r:id="rId928" xr:uid="{8C441705-0E15-CB46-8D29-D0FE477A0FD4}"/>
    <hyperlink ref="P1006" r:id="rId929" xr:uid="{171BD969-34DC-3641-B1B5-20E3A438AC1D}"/>
    <hyperlink ref="O1007" r:id="rId930" xr:uid="{63C41A76-A750-AE4F-83D0-ED9B3DB2980D}"/>
    <hyperlink ref="P1007" r:id="rId931" xr:uid="{A7F5E9C2-3C84-CF4C-93FD-881D4E02B8BD}"/>
    <hyperlink ref="P1008" r:id="rId932" xr:uid="{6E56A8D5-6D27-504F-B22E-D6F7C388FEEB}"/>
    <hyperlink ref="P1009" r:id="rId933" xr:uid="{3CE2937A-B8F4-8145-8A9E-6C006E882CB0}"/>
    <hyperlink ref="P1010" r:id="rId934" xr:uid="{15CE9B49-5A22-904A-90F6-82185178A34B}"/>
    <hyperlink ref="P1011" r:id="rId935" xr:uid="{A40FD4D7-92EE-9648-8C22-BE3A1D871FE1}"/>
    <hyperlink ref="P1012" r:id="rId936" xr:uid="{5793A421-3FEF-BB42-91EB-7D86DDC2DD9F}"/>
    <hyperlink ref="P1013" r:id="rId937" xr:uid="{A30CBEFE-13EA-8644-9728-C97F62D3E850}"/>
    <hyperlink ref="P1014" r:id="rId938" xr:uid="{696B688B-92D5-4042-ADA1-4AEB7A962731}"/>
    <hyperlink ref="P1015" r:id="rId939" xr:uid="{B4AF669C-E469-154D-93D1-66F8173C504B}"/>
    <hyperlink ref="P1016" r:id="rId940" xr:uid="{71C4FE10-6F15-884C-BCF3-521E09AECD67}"/>
    <hyperlink ref="P1017" r:id="rId941" xr:uid="{18580789-18F7-364D-8C20-4FC3D28CE578}"/>
    <hyperlink ref="P1018" r:id="rId942" xr:uid="{4C1EBD94-D282-A241-A5FC-192D3E0817AC}"/>
    <hyperlink ref="P1019" r:id="rId943" xr:uid="{3BF2ADB9-6E21-884C-AAF9-2164B8EFDE52}"/>
    <hyperlink ref="P1020" r:id="rId944" xr:uid="{7F34FA25-21A1-004C-915E-B87BCADB66AA}"/>
    <hyperlink ref="P1021" r:id="rId945" xr:uid="{8C89AA93-08F8-BE4B-999D-0A2083FA7F32}"/>
    <hyperlink ref="P1022" r:id="rId946" xr:uid="{13725A78-8D0A-C441-80BD-C7EDDC9BB9BB}"/>
    <hyperlink ref="P1023" r:id="rId947" xr:uid="{F74A4F23-8F25-2643-ACB5-9CF52D8CDEF1}"/>
    <hyperlink ref="P1024" r:id="rId948" xr:uid="{F2F7FBC5-E16E-924E-80D1-0594315FCAA9}"/>
    <hyperlink ref="P1025" r:id="rId949" xr:uid="{B922A0BA-FDB1-814F-BE7F-BF9872C1C417}"/>
    <hyperlink ref="P1026" r:id="rId950" xr:uid="{7DF904FB-B1B0-CD4D-B1D1-BC92592D5DB0}"/>
    <hyperlink ref="P1027" r:id="rId951" xr:uid="{9AC1468C-9D2E-164F-A81C-E3CB4AF02882}"/>
    <hyperlink ref="P1028" r:id="rId952" xr:uid="{248E0586-A2C6-AC4C-B0DC-76FC7067A404}"/>
    <hyperlink ref="P1029" r:id="rId953" xr:uid="{E0066C0F-64BC-5140-8059-A6F108DA6D93}"/>
    <hyperlink ref="P1030" r:id="rId954" xr:uid="{7C8FEDDF-0CE1-2942-8999-A44A703A968E}"/>
    <hyperlink ref="P1031" r:id="rId955" xr:uid="{2A2CC6BB-64F9-5647-B768-D02A4ED45E6A}"/>
    <hyperlink ref="P1032" r:id="rId956" xr:uid="{AAC92C9C-C61F-4842-9CDE-A2AC8D7B1226}"/>
    <hyperlink ref="P1033" r:id="rId957" xr:uid="{83D5009E-B7AC-024A-A1AC-671AB23F4A64}"/>
    <hyperlink ref="P1034" r:id="rId958" xr:uid="{3846F262-074A-564B-8C03-D384D123D593}"/>
    <hyperlink ref="P1035" r:id="rId959" xr:uid="{531E8262-E598-5844-8320-8F13B7851F04}"/>
    <hyperlink ref="P1036" r:id="rId960" xr:uid="{1AE88868-77F3-064A-813D-EF6892BB1612}"/>
    <hyperlink ref="P1037" r:id="rId961" xr:uid="{9EC4B4F0-97D2-3A4C-8A3F-EAF02DC9055A}"/>
    <hyperlink ref="P1038" r:id="rId962" xr:uid="{9C6C32C9-5E88-334A-878A-6E707CD486DF}"/>
    <hyperlink ref="P1039" r:id="rId963" xr:uid="{0AE9E512-B0FE-854C-B7D9-806ABF12DDCD}"/>
    <hyperlink ref="P1040" r:id="rId964" xr:uid="{D6639C0B-6FB6-2443-9C10-1D3C909F3A98}"/>
    <hyperlink ref="P1041" r:id="rId965" xr:uid="{D2FF38F2-D065-364B-8531-F2C6CDDA8A8A}"/>
    <hyperlink ref="P1042" r:id="rId966" xr:uid="{3FAA123A-B377-A144-AE48-DCCF6426B441}"/>
    <hyperlink ref="P1043" r:id="rId967" xr:uid="{37440E25-5D1E-1241-AED1-E1AEA0DFF81B}"/>
    <hyperlink ref="P1044" r:id="rId968" xr:uid="{A4957B2B-D12F-FE42-A56C-39A7D2F1DD91}"/>
    <hyperlink ref="P1045" r:id="rId969" xr:uid="{E9225CC5-3976-6B47-9278-61731A69FF2F}"/>
    <hyperlink ref="P1046" r:id="rId970" xr:uid="{61D66BD6-376C-454B-A603-20EA62F2BF7D}"/>
    <hyperlink ref="P1047" r:id="rId971" xr:uid="{EE8560A4-E373-D241-A427-BB14E39180A8}"/>
    <hyperlink ref="P1048" r:id="rId972" xr:uid="{090869F4-6506-5E43-9F86-510EB097C190}"/>
    <hyperlink ref="P1049" r:id="rId973" xr:uid="{879B05FA-5B1E-164E-B81D-8180E7F75B9B}"/>
    <hyperlink ref="P1050" r:id="rId974" xr:uid="{6F40C43D-8F1B-A043-B89D-76327DD365B6}"/>
    <hyperlink ref="P1051" r:id="rId975" xr:uid="{92AEB506-3269-AB40-86CC-656A66588334}"/>
    <hyperlink ref="P1052" r:id="rId976" xr:uid="{42DD6002-EDA8-FF42-9392-E6DF06DE8537}"/>
    <hyperlink ref="P1053" r:id="rId977" xr:uid="{3DEEB588-FB35-0041-8D42-864C955040D3}"/>
    <hyperlink ref="P1054" r:id="rId978" xr:uid="{B971140A-E9B3-F048-9908-3773CF205B97}"/>
    <hyperlink ref="P1055" r:id="rId979" xr:uid="{12A86BD1-E1C4-0C41-8D09-DE6EFE5E26FF}"/>
    <hyperlink ref="P1056" r:id="rId980" xr:uid="{B6D13121-281F-0840-8108-834E8607837E}"/>
    <hyperlink ref="P1057" r:id="rId981" xr:uid="{AB8B8513-0B9C-B942-90C2-A3147CEE89BB}"/>
    <hyperlink ref="P1058" r:id="rId982" xr:uid="{C42CCF6F-C55A-D043-AD54-1E24B67D00DD}"/>
    <hyperlink ref="P1059" r:id="rId983" xr:uid="{C00013B5-FF6A-7D41-8294-069292C38DA5}"/>
    <hyperlink ref="P1060" r:id="rId984" xr:uid="{EAB3CE7B-5636-A34E-B02A-324009DDCEFD}"/>
    <hyperlink ref="P1061" r:id="rId985" xr:uid="{CF4486CD-DEA1-1341-8B2E-947C35B99857}"/>
    <hyperlink ref="P1062" r:id="rId986" xr:uid="{FF62B7C4-F13C-CF49-868E-5C10F54EFE71}"/>
    <hyperlink ref="P1063" r:id="rId987" xr:uid="{D9A3EDD2-13F5-5741-B912-DA10445E9472}"/>
    <hyperlink ref="P1064" r:id="rId988" xr:uid="{D4FA92B4-8BC1-D54A-BFAE-8E625B0FCF05}"/>
    <hyperlink ref="P1065" r:id="rId989" xr:uid="{6FA95441-690E-8A46-979F-224A015F781C}"/>
    <hyperlink ref="P1066" r:id="rId990" xr:uid="{B9FF52BA-5B22-054D-96A4-D1770DE8DBC2}"/>
    <hyperlink ref="P1067" r:id="rId991" xr:uid="{430400B1-5B4F-4E4F-BB4C-E450D4E243E2}"/>
    <hyperlink ref="P1068" r:id="rId992" xr:uid="{E943CA27-3789-0D44-A88E-E4EAD4050047}"/>
    <hyperlink ref="P1069" r:id="rId993" xr:uid="{57A38816-912E-254B-B49B-6C17ED611394}"/>
    <hyperlink ref="P1070" r:id="rId994" xr:uid="{9C0DACE4-77F3-7247-A2CB-17C8A8B57B6E}"/>
    <hyperlink ref="P1071" r:id="rId995" xr:uid="{253C558E-C676-D648-907F-4A67424B349F}"/>
    <hyperlink ref="P1072" r:id="rId996" xr:uid="{4BE07A53-0366-184C-8042-2290F0CD2447}"/>
    <hyperlink ref="P1073" r:id="rId997" xr:uid="{F22749D3-A205-D24B-8B03-A08E9608231F}"/>
    <hyperlink ref="P1074" r:id="rId998" xr:uid="{EEBA67CC-5698-DB45-81C9-E5679ABC83BF}"/>
    <hyperlink ref="P1075" r:id="rId999" xr:uid="{1A163FB8-C3A9-A448-9CFB-24D7C168190E}"/>
    <hyperlink ref="P1076" r:id="rId1000" xr:uid="{E8320321-EFD3-D248-8564-BB8F824CE978}"/>
    <hyperlink ref="P1077" r:id="rId1001" xr:uid="{2EEFBEFD-1D2F-1F4F-B2D5-7F012C8409A6}"/>
    <hyperlink ref="P1078" r:id="rId1002" xr:uid="{87C40C1A-E79F-EB40-84B9-26ED8DC9CA5C}"/>
    <hyperlink ref="P1079" r:id="rId1003" xr:uid="{6ABF520C-DA1D-9C4D-B0E1-03602E908A5E}"/>
    <hyperlink ref="P1080" r:id="rId1004" xr:uid="{1B4850CC-9F1E-8448-BBC9-E973BDF690FB}"/>
    <hyperlink ref="P1081" r:id="rId1005" xr:uid="{E6311618-F9AA-864E-89A3-88EBFFDDD369}"/>
    <hyperlink ref="P1082" r:id="rId1006" xr:uid="{2ACED6B3-11AD-CF43-A0CD-2253CF1F7B7D}"/>
    <hyperlink ref="P1083" r:id="rId1007" xr:uid="{968E2F6D-9F42-0F48-8C49-5881FCDCAC71}"/>
    <hyperlink ref="P1084" r:id="rId1008" xr:uid="{14298BDB-3B3F-784A-9CA8-9CC4F9C9193B}"/>
    <hyperlink ref="P1085" r:id="rId1009" xr:uid="{2353C805-A8CC-0F47-A246-B974042810CD}"/>
    <hyperlink ref="P1086" r:id="rId1010" xr:uid="{3B3DB396-C469-EE42-8654-70C3DFE08311}"/>
    <hyperlink ref="P1087" r:id="rId1011" xr:uid="{21CCCCC0-77D0-0447-B0C8-ED2A5C97AB6C}"/>
    <hyperlink ref="P1088" r:id="rId1012" xr:uid="{709F4962-B224-2D4A-959E-0D7802B781FB}"/>
    <hyperlink ref="P1089" r:id="rId1013" xr:uid="{A8666755-7535-8F41-B93D-854CDDB8E715}"/>
    <hyperlink ref="P1090" r:id="rId1014" xr:uid="{A89BF171-D857-A744-B8A5-9781C5AE2022}"/>
    <hyperlink ref="P1091" r:id="rId1015" xr:uid="{FB5F5D5B-8585-EB4B-95BD-906593476C4F}"/>
    <hyperlink ref="P1092" r:id="rId1016" xr:uid="{EE49E73E-4CBA-AF43-B775-AF455005D033}"/>
    <hyperlink ref="P1093" r:id="rId1017" xr:uid="{C08B8CA0-7E88-6746-91D7-F2D80AB47764}"/>
    <hyperlink ref="P1094" r:id="rId1018" xr:uid="{6A0B41F3-DA2F-8040-8186-EABF9FD01E68}"/>
    <hyperlink ref="P1095" r:id="rId1019" xr:uid="{1AFFF286-415E-4F4C-BD4D-1D874BD546BC}"/>
    <hyperlink ref="P1096" r:id="rId1020" xr:uid="{3676CFB4-9FBE-934A-8DB7-433C7E43682F}"/>
    <hyperlink ref="P1097" r:id="rId1021" xr:uid="{33360E7B-0D30-C448-9509-1558686AE912}"/>
    <hyperlink ref="P1098" r:id="rId1022" xr:uid="{D24426CE-BDE3-7D4E-8C51-3A2FB30CFA7B}"/>
    <hyperlink ref="P1099" r:id="rId1023" xr:uid="{42FA8359-8C90-9441-93BB-012CDB823CA2}"/>
    <hyperlink ref="P1100" r:id="rId1024" xr:uid="{13F86C7C-9531-FB45-81BB-97633AF825EE}"/>
    <hyperlink ref="P1101" r:id="rId1025" xr:uid="{8CD9ECD0-F5B2-7944-A613-81A6410A3328}"/>
    <hyperlink ref="P1102" r:id="rId1026" xr:uid="{20419ABD-DCB4-1444-B4FD-C3DD0257F1F7}"/>
    <hyperlink ref="P1103" r:id="rId1027" xr:uid="{1A6C7A6A-4AF8-5444-8A82-E76FD964A417}"/>
    <hyperlink ref="P1104" r:id="rId1028" xr:uid="{72F21452-6D3F-4747-8009-3A2890AE7425}"/>
    <hyperlink ref="P1105" r:id="rId1029" xr:uid="{50640656-7217-4A47-8425-AA17523A1392}"/>
    <hyperlink ref="P1106" r:id="rId1030" xr:uid="{E6E0C2F2-B9C0-9945-9ED5-6F555356FA9C}"/>
    <hyperlink ref="P1107" r:id="rId1031" xr:uid="{FDBBE8B1-6677-354C-B101-0D03D9213B62}"/>
    <hyperlink ref="P1108" r:id="rId1032" xr:uid="{0EA00F5C-528A-F546-B634-8BE6B5396B75}"/>
    <hyperlink ref="P1109" r:id="rId1033" xr:uid="{8D6F244C-6E7B-D644-968F-4513D47C7F2D}"/>
    <hyperlink ref="P1110" r:id="rId1034" xr:uid="{8BEED4F9-6136-DB4C-8603-693C949AD7DB}"/>
    <hyperlink ref="P1111" r:id="rId1035" xr:uid="{329DF382-A75C-6D47-B248-A8C2E1C61417}"/>
    <hyperlink ref="P1112" r:id="rId1036" xr:uid="{2895CDFF-0E9E-3543-94F1-1940EF5AFD1A}"/>
    <hyperlink ref="P1113" r:id="rId1037" xr:uid="{A43485A3-35DD-4245-B0A5-133B426414D6}"/>
    <hyperlink ref="P1114" r:id="rId1038" xr:uid="{02001309-0A2F-E54F-ACC8-524FB26DF795}"/>
    <hyperlink ref="P1115" r:id="rId1039" xr:uid="{4B3154B7-303E-EB44-8A9D-A71D15D00659}"/>
    <hyperlink ref="P1116" r:id="rId1040" xr:uid="{27C16E1C-CC9F-EE46-ADA5-5D590DCB64BA}"/>
    <hyperlink ref="P1117" r:id="rId1041" xr:uid="{FA38EF07-531B-7840-8788-42D8F9E0549F}"/>
    <hyperlink ref="P1118" r:id="rId1042" xr:uid="{FB290FEB-6995-0C4F-85F9-BECAE19A4941}"/>
    <hyperlink ref="P1119" r:id="rId1043" xr:uid="{E1653636-4E6D-4A42-9B96-76F043FFB539}"/>
    <hyperlink ref="P1120" r:id="rId1044" xr:uid="{897E65F2-2BFD-E445-BC8A-DB7706302CAC}"/>
    <hyperlink ref="P1121" r:id="rId1045" xr:uid="{734B8002-A8F0-6D46-B62A-5260B238BACB}"/>
    <hyperlink ref="P1122" r:id="rId1046" xr:uid="{D338BC8C-8E8B-9D4D-96BF-1D2A0F803AD1}"/>
    <hyperlink ref="P1123" r:id="rId1047" xr:uid="{6F8A6199-390F-6B42-82E1-D9B2C5B02051}"/>
    <hyperlink ref="P1124" r:id="rId1048" xr:uid="{088568B1-B7B8-B446-A59A-E081526BBC87}"/>
    <hyperlink ref="P1125" r:id="rId1049" xr:uid="{1CC15E7C-4299-6049-9DDC-3727ECA858F4}"/>
    <hyperlink ref="P1126" r:id="rId1050" xr:uid="{D2058ADA-B3DA-6946-A4F2-BCF32396027C}"/>
    <hyperlink ref="P1127" r:id="rId1051" xr:uid="{4498157E-56F6-334F-ABD6-DA3DFC1BCAC6}"/>
    <hyperlink ref="P1128" r:id="rId1052" xr:uid="{E60D7717-E56B-D74F-8632-6BAB97E618E0}"/>
    <hyperlink ref="P1129" r:id="rId1053" xr:uid="{8CE2ED70-2738-1B4A-80A5-F93FEC23781B}"/>
    <hyperlink ref="P1130" r:id="rId1054" xr:uid="{3A0C16B2-FE61-0544-8A1A-53F9EF20F8C3}"/>
    <hyperlink ref="P1131" r:id="rId1055" xr:uid="{4A88935D-0FAF-1949-A041-CB0CF3C9014D}"/>
    <hyperlink ref="P1132" r:id="rId1056" xr:uid="{B9292177-CF19-F541-BC9D-3C038DC4D289}"/>
    <hyperlink ref="P1133" r:id="rId1057" xr:uid="{C1C8B3B1-C6B6-EF48-9318-555256F144FD}"/>
    <hyperlink ref="P1134" r:id="rId1058" xr:uid="{979F943B-439B-1543-ABA7-27D84AFE3A5F}"/>
    <hyperlink ref="P1135" r:id="rId1059" xr:uid="{2F724C69-7CBE-EF47-A990-3B9A69F48A1A}"/>
    <hyperlink ref="P1136" r:id="rId1060" xr:uid="{A3FC2243-1085-A143-88EB-7530148C180D}"/>
    <hyperlink ref="P1137" r:id="rId1061" xr:uid="{8EB4C252-8DB7-884C-AB59-AEC647ACDBE5}"/>
    <hyperlink ref="P1138" r:id="rId1062" xr:uid="{3D818F8E-8ADD-D140-9259-5B34D73DD5B9}"/>
    <hyperlink ref="P1139" r:id="rId1063" xr:uid="{0E42D4C9-4436-D54D-AECF-96D6095006E8}"/>
    <hyperlink ref="P1140" r:id="rId1064" xr:uid="{72056F21-7E31-2D49-81B6-B2505DC04782}"/>
    <hyperlink ref="P1141" r:id="rId1065" xr:uid="{CB014EB4-B526-5743-A7F1-FB69787E44F4}"/>
    <hyperlink ref="P1142" r:id="rId1066" xr:uid="{9A5361AB-21E1-CE4D-8A6D-E47D4903CE63}"/>
    <hyperlink ref="P1143" r:id="rId1067" xr:uid="{8B0A57C0-EDF7-3B4F-9AB7-0CC69BFD9BA9}"/>
    <hyperlink ref="P1144" r:id="rId1068" xr:uid="{31D8F843-CEEB-FD4E-BE16-DA86030E86C5}"/>
    <hyperlink ref="P1145" r:id="rId1069" xr:uid="{35B22AF0-0100-804E-AE09-3B6A077C6639}"/>
    <hyperlink ref="P1146" r:id="rId1070" xr:uid="{EB8606E1-EA95-6242-A6F6-77DCFAB457E5}"/>
    <hyperlink ref="P1147" r:id="rId1071" xr:uid="{4C07BD2D-20DC-DC42-BD78-968B14332A5D}"/>
    <hyperlink ref="P1148" r:id="rId1072" xr:uid="{3AD6B53A-40A7-C34E-9F4C-C41ECB3AE353}"/>
    <hyperlink ref="P1149" r:id="rId1073" xr:uid="{B4C5FD7B-3C48-754A-8B27-910C7ACEABEA}"/>
    <hyperlink ref="P1150" r:id="rId1074" xr:uid="{6108D688-A2A3-444C-A214-B7C4B0AF25D0}"/>
    <hyperlink ref="P1151" r:id="rId1075" xr:uid="{E718FBB5-197C-F541-82EC-CE3AE10F5E63}"/>
    <hyperlink ref="P1152" r:id="rId1076" xr:uid="{B1CCA579-F3E2-394B-97E4-BEFCFF4315C2}"/>
    <hyperlink ref="P1153" r:id="rId1077" xr:uid="{00092863-00C4-AC49-AB7C-C691D7ADF78F}"/>
    <hyperlink ref="P1154" r:id="rId1078" xr:uid="{49B92053-BBCA-4043-A589-DF474D398016}"/>
    <hyperlink ref="P1155" r:id="rId1079" xr:uid="{0E5D32E3-B534-C848-AAB8-24AAC419832D}"/>
    <hyperlink ref="P1156" r:id="rId1080" xr:uid="{C37BFC3D-465F-D34E-AF20-3BA3D779613F}"/>
    <hyperlink ref="P1157" r:id="rId1081" xr:uid="{DBC00F7E-0AD5-BC44-9D83-8440A7466EB9}"/>
    <hyperlink ref="P1158" r:id="rId1082" xr:uid="{62C01AFC-E022-6F43-A0B0-EA081E9F2E6E}"/>
    <hyperlink ref="P1159" r:id="rId1083" xr:uid="{90A80343-F76C-0B43-AE51-234383BFD8C4}"/>
    <hyperlink ref="P1160" r:id="rId1084" xr:uid="{A26A9885-461A-394A-AB0B-7B417629BA5D}"/>
    <hyperlink ref="P1161" r:id="rId1085" xr:uid="{805DB49E-4357-7C4C-9C0D-7037AB992429}"/>
    <hyperlink ref="P1162" r:id="rId1086" xr:uid="{B2D5A2DF-1516-0A43-95D8-0A3F76A56EE6}"/>
    <hyperlink ref="P1163" r:id="rId1087" xr:uid="{EEEE5D2A-7CDF-BB45-9D0C-1A6F5A41C021}"/>
    <hyperlink ref="P1164" r:id="rId1088" xr:uid="{70879415-D8A1-F74F-8920-07F926F54F2D}"/>
    <hyperlink ref="P1165" r:id="rId1089" xr:uid="{299D9365-7823-594F-8AFF-5898C1071171}"/>
    <hyperlink ref="P1166" r:id="rId1090" xr:uid="{A3889AC6-4027-4C4A-A387-9E298567943F}"/>
    <hyperlink ref="P1167" r:id="rId1091" xr:uid="{C76223C3-FDF5-F641-9D84-1D0C3D1C403C}"/>
    <hyperlink ref="P1168" r:id="rId1092" xr:uid="{4F37844A-05D0-BA46-BC3B-658CB08A711B}"/>
    <hyperlink ref="P1169" r:id="rId1093" xr:uid="{F138F744-92F2-3245-AFB5-5E71115EDF24}"/>
    <hyperlink ref="P1170" r:id="rId1094" xr:uid="{6846EA85-2FB6-2944-AFF1-90BCDC371F00}"/>
    <hyperlink ref="P1171" r:id="rId1095" xr:uid="{FA5553CA-2485-0143-9232-5F5C4C5F826C}"/>
    <hyperlink ref="P1172" r:id="rId1096" xr:uid="{6C2C64AE-DD79-DD4A-8E59-565A6EF7AF4F}"/>
    <hyperlink ref="P1173" r:id="rId1097" xr:uid="{34EC861A-3EC0-BF4E-A032-D5F2169E24FC}"/>
    <hyperlink ref="P1174" r:id="rId1098" xr:uid="{9EDF0F6B-FB15-8046-AF1D-3BC8B44BAECF}"/>
    <hyperlink ref="P1175" r:id="rId1099" xr:uid="{E6ABA6AE-2425-1B46-84CE-E4D60B91758D}"/>
    <hyperlink ref="P1176" r:id="rId1100" xr:uid="{5DC4828D-1AC0-2B48-AB89-C4B9E9CC8151}"/>
    <hyperlink ref="P1177" r:id="rId1101" xr:uid="{C7ADEED0-0082-CE47-AB72-EFDEF1A02461}"/>
    <hyperlink ref="P1178" r:id="rId1102" xr:uid="{A241127E-77A3-2544-AD71-DC55760A05C4}"/>
    <hyperlink ref="P1179" r:id="rId1103" xr:uid="{CE3D68BB-886E-2841-96FC-199FBE1CE915}"/>
    <hyperlink ref="P1180" r:id="rId1104" xr:uid="{B25DA593-CABE-424D-944E-AF8031D285D3}"/>
    <hyperlink ref="P1181" r:id="rId1105" xr:uid="{3CAAFF20-DB61-2844-8A2B-0846FF148A6F}"/>
    <hyperlink ref="P1182" r:id="rId1106" xr:uid="{5D89BEA6-73A1-AA48-9BAD-D829210EE07E}"/>
    <hyperlink ref="P1183" r:id="rId1107" xr:uid="{C08FF7E7-C116-E541-8752-88C9C2C381F3}"/>
    <hyperlink ref="P1184" r:id="rId1108" xr:uid="{5727F833-CF58-F948-91E8-146443E9948F}"/>
    <hyperlink ref="P1185" r:id="rId1109" xr:uid="{588C7DFC-EA80-C14D-AD99-CE37542FD6D7}"/>
    <hyperlink ref="P1186" r:id="rId1110" xr:uid="{9CB1AB69-25C7-4D44-B1F4-98C3703375CE}"/>
    <hyperlink ref="P1187" r:id="rId1111" xr:uid="{E3449481-E02E-2C4C-AB48-A0946654BECE}"/>
    <hyperlink ref="P1188" r:id="rId1112" xr:uid="{05567939-B648-4342-93C8-7723996F39B8}"/>
    <hyperlink ref="P1189" r:id="rId1113" xr:uid="{9C1E3CA8-7356-FF4A-93EB-09D857B80B16}"/>
    <hyperlink ref="P1190" r:id="rId1114" xr:uid="{1F90997D-583B-B643-B444-A05BEA9FF0FF}"/>
    <hyperlink ref="P1191" r:id="rId1115" xr:uid="{E176FB4D-2718-A448-808B-8E1B1E6D82EE}"/>
    <hyperlink ref="P1192" r:id="rId1116" xr:uid="{424CAD38-C838-2640-B2E9-E25A1262D9C6}"/>
    <hyperlink ref="P1193" r:id="rId1117" xr:uid="{B241AF37-1D5E-824C-AE49-5DF06AAF4814}"/>
    <hyperlink ref="P1194" r:id="rId1118" xr:uid="{75D12C19-EB68-BC4B-8A25-38949FD096CC}"/>
    <hyperlink ref="P1195" r:id="rId1119" xr:uid="{03B5BA96-2D14-3745-9385-5B8D2BE87970}"/>
    <hyperlink ref="P1196" r:id="rId1120" xr:uid="{C388AD0F-852C-1941-AECA-052622933637}"/>
    <hyperlink ref="P1197" r:id="rId1121" xr:uid="{EB964F5D-ED2B-3C41-A0F2-6C11E00AED6E}"/>
    <hyperlink ref="P1198" r:id="rId1122" xr:uid="{E5D78C0D-F129-3246-A7A0-D15DD8483ED2}"/>
    <hyperlink ref="P1199" r:id="rId1123" xr:uid="{6BCD2874-9F2B-F843-AE28-D0B78FE68B7B}"/>
    <hyperlink ref="P1200" r:id="rId1124" xr:uid="{0CE5B57D-227D-B744-B2F6-F1CCE5697DC7}"/>
    <hyperlink ref="P1201" r:id="rId1125" xr:uid="{DCF2B762-BADC-A64C-BD2D-8BE6703F4AA4}"/>
    <hyperlink ref="P1202" r:id="rId1126" xr:uid="{6CCD3B25-C1A2-CE4B-9D74-39EA9B1D6CA5}"/>
    <hyperlink ref="P1203" r:id="rId1127" xr:uid="{72023C0B-FC81-904B-B785-CE080922EA76}"/>
    <hyperlink ref="P1204" r:id="rId1128" xr:uid="{09B5886C-2652-FF4F-A6D6-7B1D3A43108A}"/>
    <hyperlink ref="P1205" r:id="rId1129" xr:uid="{1DD16653-DCF4-EC49-BE6C-293BB937B6C4}"/>
    <hyperlink ref="P1206" r:id="rId1130" xr:uid="{4A6BDB1F-CB16-7840-90AB-849E0BC43B96}"/>
    <hyperlink ref="P1207" r:id="rId1131" xr:uid="{B965D9B6-E9D0-8145-8408-FCC48BCEEA20}"/>
    <hyperlink ref="P1208" r:id="rId1132" xr:uid="{306B432B-78C3-A842-908F-B94CFFEB8B96}"/>
    <hyperlink ref="P1209" r:id="rId1133" xr:uid="{2ABFFC70-E698-5446-B94A-1B193EAE79A0}"/>
    <hyperlink ref="P1210" r:id="rId1134" xr:uid="{BAC7CFF8-5168-C94A-9926-F329A23F69C4}"/>
    <hyperlink ref="P1211" r:id="rId1135" xr:uid="{0AB74E3A-33BB-644A-902C-74D6DD1B63E9}"/>
    <hyperlink ref="P1212" r:id="rId1136" xr:uid="{B13F0C90-8442-8047-8C5B-9F572A9504D5}"/>
    <hyperlink ref="P1213" r:id="rId1137" xr:uid="{D0BD19B1-2B8D-004B-8AD5-F96902307804}"/>
    <hyperlink ref="P1214" r:id="rId1138" xr:uid="{41D4C6F8-FACF-B549-81FE-2330FA81F57F}"/>
    <hyperlink ref="P1215" r:id="rId1139" xr:uid="{BCB05685-4706-D343-B7D2-B9C09AE27FEE}"/>
    <hyperlink ref="P1216" r:id="rId1140" xr:uid="{2C01BF1B-E470-A742-8B35-D7AF6CBD54F7}"/>
    <hyperlink ref="P1217" r:id="rId1141" xr:uid="{E7F93651-FDFA-E443-8BED-B64453C476C7}"/>
    <hyperlink ref="P1218" r:id="rId1142" xr:uid="{FCAC353E-60C5-1A4F-9C8A-0864ADC33D42}"/>
    <hyperlink ref="P1219" r:id="rId1143" xr:uid="{E0AA951C-1A4B-D045-8B82-493BFFD666CE}"/>
    <hyperlink ref="P1220" r:id="rId1144" xr:uid="{9CCA7F65-8231-D54E-8E1E-4316EE678B76}"/>
    <hyperlink ref="P1221" r:id="rId1145" xr:uid="{9F5005BC-A2F3-6447-B7F3-BF2EC8F26E55}"/>
    <hyperlink ref="P1222" r:id="rId1146" xr:uid="{E1565834-E9C5-6046-BD81-538CCC760A37}"/>
    <hyperlink ref="P1223" r:id="rId1147" xr:uid="{B9D8F46B-707C-744F-8CF3-6D87DA2AECB9}"/>
    <hyperlink ref="P1224" r:id="rId1148" xr:uid="{D7F92F6E-0FEE-D943-AAC3-2DAE9710D8CE}"/>
    <hyperlink ref="P1225" r:id="rId1149" xr:uid="{7831E0EB-DE87-0648-8BA3-DE004D8EDEA2}"/>
    <hyperlink ref="P1226" r:id="rId1150" xr:uid="{7F941624-04AC-2340-8277-5657B9EBCF05}"/>
    <hyperlink ref="P1227" r:id="rId1151" xr:uid="{0F9E44F3-FC2B-0745-90A9-D8536AD89072}"/>
    <hyperlink ref="P1228" r:id="rId1152" xr:uid="{C6565955-902E-0F48-A0BC-3F311E22FE5C}"/>
    <hyperlink ref="P1229" r:id="rId1153" xr:uid="{85F2490F-2FF7-4742-AEA8-9C51A1DA8E8B}"/>
    <hyperlink ref="P1230" r:id="rId1154" xr:uid="{19338179-EA18-544D-9670-419A048E404F}"/>
    <hyperlink ref="P1231" r:id="rId1155" xr:uid="{738E7E9D-AFA2-6548-BEB6-C560560A05E5}"/>
    <hyperlink ref="P1232" r:id="rId1156" xr:uid="{B5F6B9C1-9EC2-074B-B050-EAFA6C996E38}"/>
    <hyperlink ref="P1233" r:id="rId1157" xr:uid="{669F455D-2D4F-EC4E-8432-9E39E8C1A046}"/>
    <hyperlink ref="P1234" r:id="rId1158" xr:uid="{B2DCB8A3-7BC3-6C4F-8600-119290002039}"/>
    <hyperlink ref="P1235" r:id="rId1159" xr:uid="{2F7EF628-1310-C641-B9F2-5D5CE9E6D5FF}"/>
    <hyperlink ref="P1236" r:id="rId1160" xr:uid="{AF81AF2E-DE84-FA4E-BAEB-208537954F2C}"/>
    <hyperlink ref="P1237" r:id="rId1161" xr:uid="{D090CB65-9908-2D40-B02E-C2CCCB56C23B}"/>
    <hyperlink ref="P1238" r:id="rId1162" xr:uid="{0F6B6C3B-F9CA-1A4F-99DC-DC5E6047F34D}"/>
    <hyperlink ref="P1239" r:id="rId1163" xr:uid="{5D38DF09-183E-CF4B-978B-8D508812D81C}"/>
    <hyperlink ref="P1240" r:id="rId1164" xr:uid="{D87001DD-D15F-254B-B1E2-FEED91AF818D}"/>
    <hyperlink ref="P1241" r:id="rId1165" xr:uid="{0C0EE9F3-D051-8E4E-83DC-D6D12234DA56}"/>
    <hyperlink ref="P1242" r:id="rId1166" xr:uid="{A8E3BE75-B8AD-2645-96DF-92972BA43535}"/>
    <hyperlink ref="P1243" r:id="rId1167" xr:uid="{6BF4B862-AD61-9C40-9280-C18C65EA6FD2}"/>
    <hyperlink ref="P1244" r:id="rId1168" xr:uid="{50176F4C-AD59-C145-9A43-4D440B2E91C5}"/>
    <hyperlink ref="P1245" r:id="rId1169" xr:uid="{1972FD5E-B2D1-334E-A381-83F73586DCE7}"/>
    <hyperlink ref="P1246" r:id="rId1170" xr:uid="{2316AF00-D1F9-CD48-9107-706F9C14F144}"/>
    <hyperlink ref="P1247" r:id="rId1171" xr:uid="{B696C5D1-1932-5449-A9FD-5D593E20C1D8}"/>
    <hyperlink ref="P1248" r:id="rId1172" xr:uid="{A546B5FB-024C-4F44-BF4D-71951186F067}"/>
    <hyperlink ref="P1249" r:id="rId1173" xr:uid="{F2CD0B14-6C60-6A45-A7A7-BA29BB580DA4}"/>
    <hyperlink ref="P1250" r:id="rId1174" xr:uid="{3B5F71D9-05AA-5942-AF63-6E39524F0034}"/>
    <hyperlink ref="P1251" r:id="rId1175" xr:uid="{4F6E3BAD-1732-2C4B-AD50-1212950EE5D7}"/>
    <hyperlink ref="P1252" r:id="rId1176" xr:uid="{2C3ADCD2-45F0-404A-B870-82BA2B32E0A2}"/>
    <hyperlink ref="P1253" r:id="rId1177" xr:uid="{AD171029-9D6F-A349-BCE7-54092E0F300E}"/>
    <hyperlink ref="P1254" r:id="rId1178" xr:uid="{C63A1114-FAC5-B740-A98D-0DA4485C3DD6}"/>
    <hyperlink ref="P1255" r:id="rId1179" xr:uid="{8F1449BD-C680-F743-8777-6EE645FCE034}"/>
    <hyperlink ref="P1256" r:id="rId1180" xr:uid="{1099A85A-9264-8F45-9843-49D3AA34ECB0}"/>
    <hyperlink ref="P1257" r:id="rId1181" xr:uid="{E989A989-5444-324C-88E1-1893F59220E4}"/>
    <hyperlink ref="P1258" r:id="rId1182" xr:uid="{8EB29D36-171E-7D41-BE28-636EB34FC33A}"/>
    <hyperlink ref="P1259" r:id="rId1183" xr:uid="{4E1DDF83-DEEB-864E-A877-648ECEEEF79F}"/>
    <hyperlink ref="P1260" r:id="rId1184" xr:uid="{EDDB8EBD-E4AB-DC4F-8BAF-E87D62586738}"/>
    <hyperlink ref="P1261" r:id="rId1185" xr:uid="{34B71FFA-3FD6-7846-B306-8605E07150B0}"/>
    <hyperlink ref="P1262" r:id="rId1186" xr:uid="{D40D5A7A-F2E9-994D-BF54-06220E9090CB}"/>
    <hyperlink ref="P1263" r:id="rId1187" xr:uid="{C83CB943-384E-0749-AF3C-DE49025CD367}"/>
    <hyperlink ref="P1264" r:id="rId1188" xr:uid="{36CA3CFC-D54F-D846-B1C3-E7A080CE2A4B}"/>
    <hyperlink ref="P1265" r:id="rId1189" xr:uid="{577855F6-A492-6741-90E3-6DFAEA095FC9}"/>
    <hyperlink ref="P1266" r:id="rId1190" xr:uid="{E8A55AFB-F39C-314D-A01B-0351BC3482E6}"/>
    <hyperlink ref="P1267" r:id="rId1191" xr:uid="{7CCE2056-D58C-7D41-9213-F28D3B747F7C}"/>
    <hyperlink ref="P1268" r:id="rId1192" xr:uid="{6620019A-5AED-0144-82BD-224E02C9D78B}"/>
    <hyperlink ref="P1269" r:id="rId1193" xr:uid="{0B26FA54-29E0-8143-B24E-8154EF2897F1}"/>
    <hyperlink ref="P1270" r:id="rId1194" xr:uid="{76E1AA44-5BFD-3945-BD5E-3469D860CE4F}"/>
    <hyperlink ref="P1271" r:id="rId1195" xr:uid="{72A0DFE9-D03D-DA45-ACB2-31644EE883EA}"/>
    <hyperlink ref="P1272" r:id="rId1196" xr:uid="{41A678C1-DD43-FA4D-8A8E-5044319B8320}"/>
    <hyperlink ref="P1273" r:id="rId1197" xr:uid="{F925A5B6-EB44-234A-9EAA-C108170D53F9}"/>
    <hyperlink ref="P1274" r:id="rId1198" xr:uid="{BA57B306-A837-2547-82E8-D988C731CE6B}"/>
    <hyperlink ref="P1275" r:id="rId1199" xr:uid="{2F541F50-BAA1-E644-89A7-592C8E5FC072}"/>
    <hyperlink ref="P1276" r:id="rId1200" xr:uid="{7D52B7E3-0091-5849-A5D8-F5B994C800ED}"/>
    <hyperlink ref="P1277" r:id="rId1201" xr:uid="{6760B301-AC7E-0942-9C9F-AE6ECF36BE91}"/>
    <hyperlink ref="P1278" r:id="rId1202" xr:uid="{D6987E19-4FB7-4C48-9A7E-B457B78908F8}"/>
    <hyperlink ref="P1279" r:id="rId1203" xr:uid="{708F879B-D0C9-C149-AE87-9AFE3E92BCE4}"/>
    <hyperlink ref="P1280" r:id="rId1204" xr:uid="{37C76E4C-E346-0749-AA2B-5108F0A45D04}"/>
    <hyperlink ref="P1281" r:id="rId1205" xr:uid="{11075E0A-1489-F14E-81DB-FE68F54EE511}"/>
    <hyperlink ref="P1282" r:id="rId1206" xr:uid="{D69F96D0-600D-0741-82E8-AEFDB99A6851}"/>
    <hyperlink ref="P1283" r:id="rId1207" xr:uid="{4A550426-0DC8-0749-9248-20BCE77A8E19}"/>
    <hyperlink ref="P1284" r:id="rId1208" xr:uid="{09AC3F4D-060C-174C-82E7-98A7D2C4F592}"/>
    <hyperlink ref="P1285" r:id="rId1209" xr:uid="{92CF9443-7E50-6047-80B7-32FC3415E7F5}"/>
    <hyperlink ref="P1286" r:id="rId1210" xr:uid="{45C5A5DB-B27A-AB4C-8B2A-731B22389FED}"/>
    <hyperlink ref="P1287" r:id="rId1211" xr:uid="{5075CE53-C8FA-DC45-BBE8-63FC703A287D}"/>
    <hyperlink ref="P1288" r:id="rId1212" xr:uid="{60A587B9-E530-7D47-96D2-E0A24731B16E}"/>
    <hyperlink ref="P1289" r:id="rId1213" xr:uid="{80750CEE-F198-D04A-B1FD-BD44F99DD4B9}"/>
    <hyperlink ref="P1290" r:id="rId1214" xr:uid="{9CE6C266-AEE3-2245-BB44-21DB8A2975B8}"/>
    <hyperlink ref="P1291" r:id="rId1215" xr:uid="{02115046-67D1-E641-8D91-48874A215EE5}"/>
    <hyperlink ref="P1292" r:id="rId1216" xr:uid="{0383A68F-165D-6846-861B-6CDF8761F0C4}"/>
    <hyperlink ref="P1293" r:id="rId1217" xr:uid="{0C3C4809-3D28-8A4C-B043-9BDDF972F9B1}"/>
    <hyperlink ref="P1294" r:id="rId1218" xr:uid="{34CFB67C-6D4B-E645-9A19-E859CC12E984}"/>
    <hyperlink ref="P1295" r:id="rId1219" xr:uid="{8CA5D2EA-91A0-854A-8799-E7B3934E5892}"/>
    <hyperlink ref="P1296" r:id="rId1220" xr:uid="{BF9ED611-CB5B-1244-B0D8-CE3B58C12B2B}"/>
    <hyperlink ref="P1297" r:id="rId1221" xr:uid="{BDD89F40-C687-0B40-A68F-22C13BE27319}"/>
    <hyperlink ref="P1298" r:id="rId1222" xr:uid="{E5B2F75F-8CA3-C445-B4B5-45C691B16AB7}"/>
    <hyperlink ref="P1299" r:id="rId1223" xr:uid="{C61832C7-73B8-9E41-BF42-92236576B8B4}"/>
    <hyperlink ref="P1300" r:id="rId1224" xr:uid="{3C228EA2-49D6-C24A-B69E-338395A0BBAB}"/>
    <hyperlink ref="P1301" r:id="rId1225" xr:uid="{BDEA19A6-B37B-F84A-9C9C-0C3A61ABB883}"/>
    <hyperlink ref="P1302" r:id="rId1226" xr:uid="{E8B91714-9ACE-AA49-80A2-44EE00E29F18}"/>
    <hyperlink ref="P1303" r:id="rId1227" xr:uid="{FD03A858-49DE-344F-988B-E9ACBDD94E6D}"/>
    <hyperlink ref="P1304" r:id="rId1228" xr:uid="{0D5C05A2-6596-5B42-BC6E-4E3ACDAAC1D0}"/>
    <hyperlink ref="P1305" r:id="rId1229" xr:uid="{BC06A3D0-40EA-994B-9711-474823B064B1}"/>
    <hyperlink ref="P1306" r:id="rId1230" xr:uid="{AB2A8A4B-39EE-104F-890F-4566DB23B930}"/>
    <hyperlink ref="P1307" r:id="rId1231" xr:uid="{44B3BD07-7ACA-D542-B9B3-7B51002109A9}"/>
    <hyperlink ref="P1308" r:id="rId1232" xr:uid="{6D3265B1-2A1F-3543-94C6-25725A14E849}"/>
    <hyperlink ref="P1309" r:id="rId1233" xr:uid="{9BF27F92-F2D5-644E-89CB-B3018652F901}"/>
    <hyperlink ref="P1310" r:id="rId1234" xr:uid="{7CBF601A-A324-EB49-A12C-D2B154910C86}"/>
    <hyperlink ref="P1311" r:id="rId1235" xr:uid="{8C05DE1C-77E8-3845-9E8B-F1AA8940D5C1}"/>
    <hyperlink ref="P1312" r:id="rId1236" xr:uid="{4C6DFCD8-F76F-6F46-97A4-FBAB850F0DE0}"/>
    <hyperlink ref="P1313" r:id="rId1237" xr:uid="{DCA75BA4-EDC7-7440-83E7-30CCF965C210}"/>
    <hyperlink ref="P1314" r:id="rId1238" xr:uid="{53C09C40-35C0-0847-84EF-B04600B8FADF}"/>
    <hyperlink ref="P1315" r:id="rId1239" xr:uid="{BD5A1C1A-1AFB-2E47-A52B-CBA8D26319AC}"/>
    <hyperlink ref="P1316" r:id="rId1240" xr:uid="{42D8A79E-D18D-5A40-9F60-D8E22ED016BA}"/>
    <hyperlink ref="P1317" r:id="rId1241" xr:uid="{7F76B647-CF70-ED4A-8F3B-6456E57A4151}"/>
    <hyperlink ref="P1318" r:id="rId1242" xr:uid="{A62BE2E1-5D43-2F49-89E9-14791759AFFF}"/>
    <hyperlink ref="P1319" r:id="rId1243" xr:uid="{EB61C63E-96B6-5644-A060-5C292D7853C5}"/>
    <hyperlink ref="P1320" r:id="rId1244" xr:uid="{CAA4188F-E1F6-C54A-B505-56D7CC54DD87}"/>
    <hyperlink ref="P1321" r:id="rId1245" xr:uid="{9FD5B038-D914-AD4D-8A5C-F52057535AF9}"/>
    <hyperlink ref="P1322" r:id="rId1246" xr:uid="{86030604-D9B1-1E48-8691-4594505B1906}"/>
    <hyperlink ref="P1323" r:id="rId1247" xr:uid="{E2EA4332-92E9-6543-8348-AF25A4284102}"/>
    <hyperlink ref="P1324" r:id="rId1248" xr:uid="{233ECEEA-100C-2941-9892-98AE2B0D56D5}"/>
    <hyperlink ref="P1325" r:id="rId1249" xr:uid="{83FC7C79-5FFF-5345-87D0-E8110014A33C}"/>
    <hyperlink ref="P1326" r:id="rId1250" xr:uid="{403A47A6-A5E5-2B4F-BF76-523C95CFF833}"/>
    <hyperlink ref="P1327" r:id="rId1251" xr:uid="{3EF77ECE-A268-8446-9FE4-2E137142E592}"/>
    <hyperlink ref="P1328" r:id="rId1252" xr:uid="{2A343B0E-776F-1E44-8DD8-4A8E404816AD}"/>
    <hyperlink ref="P1329" r:id="rId1253" xr:uid="{BFAF6F9D-A7A3-3946-B067-F3AA80172618}"/>
    <hyperlink ref="P1330" r:id="rId1254" xr:uid="{7CE8E260-2B77-B24D-9DDD-62E24C2B5621}"/>
    <hyperlink ref="P1331" r:id="rId1255" xr:uid="{840C406D-735E-9249-A57D-CDBF50A30AA3}"/>
    <hyperlink ref="P1332" r:id="rId1256" xr:uid="{6366D634-0564-ED4D-849B-26D9BA419FBD}"/>
    <hyperlink ref="P1333" r:id="rId1257" xr:uid="{D8FB8D58-CC39-0246-AD8F-E78A741C86A0}"/>
    <hyperlink ref="P1334" r:id="rId1258" xr:uid="{7703E4FF-25E6-E44E-A163-1F84D80E63CC}"/>
    <hyperlink ref="P1335" r:id="rId1259" xr:uid="{CC9005BD-BB5E-5B42-8C28-DA730BCAC828}"/>
    <hyperlink ref="P1336" r:id="rId1260" xr:uid="{61948A55-BBF0-8840-87E9-88BCE1419011}"/>
    <hyperlink ref="P1337" r:id="rId1261" xr:uid="{C73C015B-0B58-E941-8C7E-9FB3808C2767}"/>
    <hyperlink ref="P1338" r:id="rId1262" xr:uid="{234E0BA6-EB4E-EE41-BA1D-FA6844BB1EEB}"/>
    <hyperlink ref="P1339" r:id="rId1263" xr:uid="{9F9C4115-C236-F640-A463-E82690574BDA}"/>
    <hyperlink ref="P1340" r:id="rId1264" xr:uid="{F6EFAF69-D654-8348-B180-081733551692}"/>
    <hyperlink ref="P1341" r:id="rId1265" xr:uid="{CC57E01F-A132-1747-98D7-3AD6DADB51CF}"/>
    <hyperlink ref="P1342" r:id="rId1266" xr:uid="{FAAACDEA-F647-FF42-9718-897CE693AE31}"/>
    <hyperlink ref="P1343" r:id="rId1267" xr:uid="{BECFA2E6-3447-1243-A0C0-9B427C68E76D}"/>
    <hyperlink ref="P1344" r:id="rId1268" xr:uid="{90C3E53A-A7FA-FC44-868F-19162BB9F136}"/>
    <hyperlink ref="P1345" r:id="rId1269" xr:uid="{5EFF1B22-4DC8-2E42-B126-4B1DD2A391D8}"/>
    <hyperlink ref="P1346" r:id="rId1270" xr:uid="{950B0ECB-9955-414A-914A-0C24C0270888}"/>
    <hyperlink ref="P1347" r:id="rId1271" xr:uid="{317D7BBA-066C-C247-9CB3-A95FC7C6BB58}"/>
    <hyperlink ref="P1348" r:id="rId1272" xr:uid="{4DAFEAB5-0876-2940-ABA2-7E24A965AA94}"/>
    <hyperlink ref="P1349" r:id="rId1273" xr:uid="{D047B3F9-9423-114B-A9F8-CCE088891723}"/>
    <hyperlink ref="P1350" r:id="rId1274" xr:uid="{3D876689-B7E4-F14D-919D-B841AF6D73F7}"/>
    <hyperlink ref="P1351" r:id="rId1275" xr:uid="{F4F63F81-A065-1D4E-A380-17EC05AD5751}"/>
    <hyperlink ref="P1352" r:id="rId1276" xr:uid="{44B5A76C-2E83-794E-A3C4-492FAA095D72}"/>
    <hyperlink ref="P1353" r:id="rId1277" xr:uid="{1271CCAC-6530-0445-866F-E2CFE2388086}"/>
    <hyperlink ref="P1354" r:id="rId1278" xr:uid="{A871D71D-117D-F242-B789-ED2B2D97A004}"/>
    <hyperlink ref="P1355" r:id="rId1279" xr:uid="{37C41AF3-3BAC-3444-85BD-7EFC39C245FD}"/>
    <hyperlink ref="P1356" r:id="rId1280" xr:uid="{EA09F6E6-D829-AC4B-A5C6-B072234450AF}"/>
    <hyperlink ref="P1357" r:id="rId1281" xr:uid="{14682A10-F173-914B-805B-4894F9C61B51}"/>
    <hyperlink ref="P1358" r:id="rId1282" xr:uid="{7D852872-0416-B546-A953-C7FC73EE7D19}"/>
    <hyperlink ref="P1359" r:id="rId1283" xr:uid="{821F625E-8CC8-584A-9E61-9BEC0D814412}"/>
    <hyperlink ref="P1360" r:id="rId1284" xr:uid="{6194EE72-8675-F64B-8C3A-9F5B8D0E1D9E}"/>
    <hyperlink ref="P1361" r:id="rId1285" xr:uid="{2B4AFF40-37FF-474D-A266-B22544AE0721}"/>
    <hyperlink ref="P1362" r:id="rId1286" xr:uid="{CDC4D0FB-E0A1-7245-B15A-15476CF0ECFF}"/>
    <hyperlink ref="P1363" r:id="rId1287" xr:uid="{9366BC8C-DFDA-3D44-A6C8-5130628D8748}"/>
    <hyperlink ref="P1364" r:id="rId1288" xr:uid="{AD200B61-1A1F-234A-9A19-E94D4B733E1A}"/>
    <hyperlink ref="P1365" r:id="rId1289" xr:uid="{1B443631-B3CE-3C4C-83D3-ADC33923DE61}"/>
    <hyperlink ref="P1366" r:id="rId1290" xr:uid="{96F84312-57EA-F14B-9813-82DF1D0B310F}"/>
    <hyperlink ref="P1367" r:id="rId1291" xr:uid="{54BDDD85-4EE8-3B44-9FCE-445F5F2D8775}"/>
    <hyperlink ref="P1368" r:id="rId1292" xr:uid="{6D77595C-372F-864F-A658-38EF457C04EB}"/>
    <hyperlink ref="P1369" r:id="rId1293" xr:uid="{FE69D04A-EFB1-344B-85F0-3B6634B77FE9}"/>
    <hyperlink ref="P1370" r:id="rId1294" xr:uid="{80036CC7-2DE2-2041-AD06-23865DA28B4E}"/>
    <hyperlink ref="P1371" r:id="rId1295" xr:uid="{B882E55B-8B14-CB4C-A3A5-B3E1A75C2634}"/>
    <hyperlink ref="P1372" r:id="rId1296" xr:uid="{D5EF4A90-C41B-EA40-86E1-B098F2EA53FB}"/>
    <hyperlink ref="P1373" r:id="rId1297" xr:uid="{3B292911-FB36-2347-991C-A50B7D6B172B}"/>
    <hyperlink ref="P1374" r:id="rId1298" xr:uid="{F237BC64-0BAD-AF4E-B789-F50DCD6C68FA}"/>
    <hyperlink ref="P1375" r:id="rId1299" xr:uid="{98C1F252-0093-534B-B14B-853785ACC5A4}"/>
    <hyperlink ref="P1376" r:id="rId1300" xr:uid="{F96BC674-4515-7343-BBCA-6B6D5819902B}"/>
    <hyperlink ref="P1377" r:id="rId1301" xr:uid="{5E422F34-89BC-4D48-BEC4-C350C50428CE}"/>
    <hyperlink ref="P1378" r:id="rId1302" xr:uid="{4017542F-18D1-454A-91E9-25325C175D9B}"/>
    <hyperlink ref="P1379" r:id="rId1303" xr:uid="{78A55FAB-CC2D-034C-B934-5FCA4459DE8A}"/>
    <hyperlink ref="P1380" r:id="rId1304" xr:uid="{043B7042-282B-A941-ADEE-13925C57B44D}"/>
    <hyperlink ref="P1381" r:id="rId1305" xr:uid="{5B4F9505-383C-F54C-A8AA-F96288696AEA}"/>
    <hyperlink ref="P1382" r:id="rId1306" xr:uid="{83011C34-308A-4549-93C4-FF45E80F9E02}"/>
    <hyperlink ref="P1383" r:id="rId1307" xr:uid="{CE49589A-7471-3941-8CF3-4ED72F15F92D}"/>
    <hyperlink ref="P1384" r:id="rId1308" xr:uid="{E36CCDC1-7D00-1647-AA35-5FEA09831B81}"/>
    <hyperlink ref="P1385" r:id="rId1309" xr:uid="{23B6BBD3-7D07-9548-A2FB-9DE67344AD2B}"/>
    <hyperlink ref="P1386" r:id="rId1310" xr:uid="{A54135DF-5D9E-F24C-843E-A78920D5D2FF}"/>
    <hyperlink ref="P1387" r:id="rId1311" xr:uid="{2A373889-627A-EB49-9EE1-6D30DC70A703}"/>
    <hyperlink ref="P1388" r:id="rId1312" xr:uid="{6A8B6316-42FE-9F43-A087-7F1ACEE4ECD8}"/>
    <hyperlink ref="P1389" r:id="rId1313" xr:uid="{3D835FC4-AB36-7D45-8EFB-0E00590546CD}"/>
    <hyperlink ref="P1390" r:id="rId1314" xr:uid="{27E613CB-3FA7-4446-B18B-A8CC2C2FAC87}"/>
    <hyperlink ref="P1391" r:id="rId1315" xr:uid="{7E7FD1AF-7F25-B948-AC37-BD4826B28E14}"/>
    <hyperlink ref="P1392" r:id="rId1316" xr:uid="{FAA14BBF-0E75-8D4C-A74F-F382F345CACF}"/>
    <hyperlink ref="P1393" r:id="rId1317" xr:uid="{DB7C3C90-0BA6-F84B-9340-CF0B692AC4BA}"/>
    <hyperlink ref="P1394" r:id="rId1318" xr:uid="{4B7ADCF9-00F5-154F-B87D-C63C2B19CAE2}"/>
    <hyperlink ref="P1395" r:id="rId1319" xr:uid="{C0B80A03-6F50-744A-A41E-4EDB90C39A65}"/>
    <hyperlink ref="P1396" r:id="rId1320" xr:uid="{75D46E4F-3F4F-3546-BCE5-05350029F51E}"/>
    <hyperlink ref="P1397" r:id="rId1321" xr:uid="{599B4A26-79A3-824E-A37C-8DC5EDAC03ED}"/>
    <hyperlink ref="P1398" r:id="rId1322" xr:uid="{3032CBC9-5EB6-874C-99D5-899E1F9F061D}"/>
    <hyperlink ref="P1399" r:id="rId1323" xr:uid="{C71BB446-3BD1-3444-AF18-8C45B4B68D7E}"/>
    <hyperlink ref="P1400" r:id="rId1324" xr:uid="{0A1D8E40-62C3-BE46-8A26-9BAB0F43F645}"/>
    <hyperlink ref="P1401" r:id="rId1325" xr:uid="{99CBC809-26E3-3B40-A990-EBE6F33C1C2B}"/>
    <hyperlink ref="P1402" r:id="rId1326" xr:uid="{D75F2499-25A0-8946-A302-3063067B9617}"/>
    <hyperlink ref="P1403" r:id="rId1327" xr:uid="{97AE76CB-9C94-A54B-9E69-829571B9756A}"/>
    <hyperlink ref="P1404" r:id="rId1328" xr:uid="{12DE7D86-CF67-FF4C-877F-30F714466926}"/>
    <hyperlink ref="P1405" r:id="rId1329" xr:uid="{B8F33861-A3A9-5D49-B37B-6E38D1CA0D16}"/>
    <hyperlink ref="P1406" r:id="rId1330" xr:uid="{E0D8E1D5-7263-2241-829B-7BE4E3A27128}"/>
    <hyperlink ref="P1407" r:id="rId1331" xr:uid="{8164B44D-E22E-3846-AA33-C1B7109345E3}"/>
    <hyperlink ref="P1408" r:id="rId1332" xr:uid="{4F22FD65-0BF0-E84A-99AC-91E021EF5E42}"/>
    <hyperlink ref="P1409" r:id="rId1333" xr:uid="{80855D1A-B8BB-F546-8A3E-087727CA6250}"/>
    <hyperlink ref="P1410" r:id="rId1334" xr:uid="{4CA6F17C-3020-ED42-B6C1-D0E71DC67F0F}"/>
    <hyperlink ref="P1411" r:id="rId1335" xr:uid="{D8C33B17-44B8-1C4C-9B3B-C510AA65EFF5}"/>
    <hyperlink ref="P1412" r:id="rId1336" xr:uid="{0C91FBB4-0F6E-4846-9BC2-BEE85D1362AC}"/>
    <hyperlink ref="P1413" r:id="rId1337" xr:uid="{45835A76-AEC6-B446-90C1-10AEE22A3D25}"/>
    <hyperlink ref="P1414" r:id="rId1338" xr:uid="{D16EC06B-A81A-5A46-B8B8-44E28E8C2B79}"/>
    <hyperlink ref="P1415" r:id="rId1339" xr:uid="{D92F9A0C-9E85-B345-820C-7F0ED17D34F9}"/>
    <hyperlink ref="P1416" r:id="rId1340" xr:uid="{79A8E058-7826-5F42-94EA-16AA925FAD2E}"/>
    <hyperlink ref="P1417" r:id="rId1341" xr:uid="{763C0220-E4C0-FC44-9C24-6F25852A063E}"/>
    <hyperlink ref="P1418" r:id="rId1342" xr:uid="{62A37795-FA9F-6D42-928F-AC2EB742559D}"/>
    <hyperlink ref="P1419" r:id="rId1343" xr:uid="{FC422C1C-3BC9-B447-81AC-A6892FB14020}"/>
    <hyperlink ref="P1420" r:id="rId1344" xr:uid="{03AEFBA4-AAE7-8E4C-9EC7-B8F5F455033E}"/>
    <hyperlink ref="P1421" r:id="rId1345" xr:uid="{0FA3753F-6242-7D4D-AFA0-5F45726790C9}"/>
    <hyperlink ref="P1422" r:id="rId1346" xr:uid="{205952A1-C3C9-3E4A-83BD-2E7B89F869AE}"/>
    <hyperlink ref="P1423" r:id="rId1347" xr:uid="{A11326BD-DCD7-E048-9DEC-7AF3CB2DB011}"/>
    <hyperlink ref="P1424" r:id="rId1348" xr:uid="{DB8C333C-7217-9843-9D02-47411BBF61CC}"/>
    <hyperlink ref="P1425" r:id="rId1349" xr:uid="{5B4D4421-22E1-7C45-B3D3-AF9D6828C1C7}"/>
    <hyperlink ref="P1426" r:id="rId1350" xr:uid="{E44291A7-BF2F-7446-A1B4-7F5460D1C1EB}"/>
    <hyperlink ref="P1427" r:id="rId1351" xr:uid="{EC66F946-2CB4-CD40-9349-0663EAB728E5}"/>
    <hyperlink ref="P1428" r:id="rId1352" xr:uid="{57339807-8493-A646-9FAC-85FE4777582B}"/>
    <hyperlink ref="P1429" r:id="rId1353" xr:uid="{A2058238-C24E-3A43-90EF-72CFFCB6D661}"/>
    <hyperlink ref="P1430" r:id="rId1354" xr:uid="{215D5B22-A905-0940-9C54-347CDD36A969}"/>
    <hyperlink ref="P1431" r:id="rId1355" xr:uid="{FD264486-D925-A44D-B115-EF36DE9BF2C8}"/>
    <hyperlink ref="P1432" r:id="rId1356" xr:uid="{B71AC391-15EE-4944-BBDA-F8C03033DC3A}"/>
    <hyperlink ref="P1433" r:id="rId1357" xr:uid="{15C6D1CC-965D-954F-BA62-81129B5AC447}"/>
    <hyperlink ref="P1434" r:id="rId1358" xr:uid="{2BA9C494-851F-474F-9FCA-B2CB1C90FCEF}"/>
    <hyperlink ref="P1435" r:id="rId1359" xr:uid="{4622FB77-A304-2742-8B72-F6D0CC2F6A3E}"/>
    <hyperlink ref="P1436" r:id="rId1360" xr:uid="{0194DBCE-41F6-F249-BE17-397B7CC19060}"/>
    <hyperlink ref="P1437" r:id="rId1361" xr:uid="{504EB668-C318-6A4D-BD49-CA1FEA2B4257}"/>
    <hyperlink ref="P1438" r:id="rId1362" xr:uid="{F0467C19-4DB0-5B40-908A-EED1F894E7C8}"/>
    <hyperlink ref="P1439" r:id="rId1363" xr:uid="{4F994BB0-B3B5-D64D-9D2E-9E106D0E14BD}"/>
    <hyperlink ref="P1440" r:id="rId1364" xr:uid="{B8B7D327-0604-CB4B-83D1-D86E88EDAE7C}"/>
    <hyperlink ref="P1441" r:id="rId1365" xr:uid="{850CB5E8-3EB1-9E43-925F-2E9489657B0D}"/>
    <hyperlink ref="P1442" r:id="rId1366" xr:uid="{D1D08405-5FA5-2E46-832D-4DD15DF88B79}"/>
    <hyperlink ref="P1443" r:id="rId1367" xr:uid="{7469DD31-8465-6C4C-B148-EE2793A1ABD4}"/>
    <hyperlink ref="P1444" r:id="rId1368" xr:uid="{1D7FF975-D713-924E-85AC-75F1026D1E47}"/>
    <hyperlink ref="P1445" r:id="rId1369" xr:uid="{A04E2B8A-6A78-5F4E-BCE1-C47D3452A429}"/>
    <hyperlink ref="P1446" r:id="rId1370" xr:uid="{24B66FDD-DA40-1C4F-B733-61B3D99009A8}"/>
    <hyperlink ref="P1447" r:id="rId1371" xr:uid="{B2C4DBF4-344C-624F-B43C-C2C700CDFA59}"/>
    <hyperlink ref="P1448" r:id="rId1372" xr:uid="{10BCDB95-A0B3-824D-B8B4-7769F72F08C8}"/>
    <hyperlink ref="P1449" r:id="rId1373" xr:uid="{2DD001B0-49CF-E049-B5B7-5783BD5DE494}"/>
    <hyperlink ref="P1450" r:id="rId1374" xr:uid="{1C1BF80C-BF34-4D49-A8D9-B5046746B820}"/>
    <hyperlink ref="P1451" r:id="rId1375" xr:uid="{307A380B-0DB1-764B-BAB2-670F8FF2171F}"/>
    <hyperlink ref="P1452" r:id="rId1376" xr:uid="{33DA03B6-4E66-AE43-B9B1-FD7DA56DFD8E}"/>
    <hyperlink ref="P1453" r:id="rId1377" xr:uid="{50293406-D785-3D42-801F-87DA1F0090D5}"/>
    <hyperlink ref="P1454" r:id="rId1378" xr:uid="{E613CA8A-D32F-1F47-9D5B-2EA76CE15A93}"/>
    <hyperlink ref="P1455" r:id="rId1379" xr:uid="{DD5022CD-8E07-BC4D-AB16-637AF0A980AC}"/>
    <hyperlink ref="P1456" r:id="rId1380" xr:uid="{B8F725EC-BE66-FC4D-BE2F-42ED15E544F5}"/>
    <hyperlink ref="P1457" r:id="rId1381" xr:uid="{E155D916-CB8F-5349-A708-8F7E83E29569}"/>
    <hyperlink ref="P1458" r:id="rId1382" xr:uid="{06903804-A24D-2841-A7F5-E286DFACDF10}"/>
    <hyperlink ref="P1459" r:id="rId1383" xr:uid="{3150961C-DAB5-234C-92F4-6EDBBEC2C266}"/>
    <hyperlink ref="P1460" r:id="rId1384" xr:uid="{E761BACC-DC18-B744-9F58-74AC85F4C163}"/>
    <hyperlink ref="P1461" r:id="rId1385" xr:uid="{B787153C-FB4F-6543-9980-F9C942ECC235}"/>
    <hyperlink ref="P1462" r:id="rId1386" xr:uid="{AB73AC9F-3F67-884C-9E9B-131BC91FEE6C}"/>
    <hyperlink ref="P1463" r:id="rId1387" xr:uid="{8E1F57D4-C9FD-5243-A4D9-7F6C560952EC}"/>
    <hyperlink ref="P1464" r:id="rId1388" xr:uid="{31386CF9-930D-E144-8419-C150452FF58D}"/>
    <hyperlink ref="P1465" r:id="rId1389" xr:uid="{9369187E-C885-434D-9E99-9978389360CB}"/>
    <hyperlink ref="P1466" r:id="rId1390" xr:uid="{19266CB6-FBB5-8743-8BDC-5FBB96536901}"/>
    <hyperlink ref="P1467" r:id="rId1391" xr:uid="{AAD612F8-13F3-0B41-8AA8-6BF0098ECFA9}"/>
    <hyperlink ref="P1468" r:id="rId1392" xr:uid="{5AC0F88C-4DF1-4849-B094-76BDE293DCE9}"/>
    <hyperlink ref="P1469" r:id="rId1393" xr:uid="{DE1DD674-D3FA-B74C-B319-A28B31080E60}"/>
    <hyperlink ref="P1470" r:id="rId1394" xr:uid="{CD06D145-9397-6244-89F4-2A5318076296}"/>
    <hyperlink ref="P1471" r:id="rId1395" xr:uid="{62E3B324-DB0A-4E4D-A1A3-68F732927C26}"/>
    <hyperlink ref="P1472" r:id="rId1396" xr:uid="{3BB77BD9-2A88-0A4C-9E9D-596959AACE69}"/>
    <hyperlink ref="P1473" r:id="rId1397" xr:uid="{CFB5611E-9967-914B-AA5A-B32CEE373501}"/>
    <hyperlink ref="P1474" r:id="rId1398" xr:uid="{FD116FBE-65D3-D245-9376-CF3BECADC31B}"/>
    <hyperlink ref="P1475" r:id="rId1399" xr:uid="{88B80E3B-3810-FF45-9E5A-22BA781CCB08}"/>
    <hyperlink ref="P1476" r:id="rId1400" xr:uid="{6C804DB9-7640-CB42-BAD8-6891FFFC7407}"/>
    <hyperlink ref="P1477" r:id="rId1401" xr:uid="{AB36D6F6-870F-5C40-90B7-C246CB742A04}"/>
    <hyperlink ref="P1478" r:id="rId1402" xr:uid="{CABF78B6-C3F2-7D40-AA09-2B9A5B12568D}"/>
    <hyperlink ref="P1479" r:id="rId1403" xr:uid="{324CCFC6-8A12-7946-B1D4-2FB7B5F1A60D}"/>
    <hyperlink ref="P1480" r:id="rId1404" xr:uid="{90165650-D14F-1C44-8B58-68968ACE71FA}"/>
    <hyperlink ref="P1481" r:id="rId1405" xr:uid="{0F1CE065-EC05-0140-B9EB-435D73067C13}"/>
    <hyperlink ref="P1482" r:id="rId1406" xr:uid="{6CB0E321-4A87-5647-B9AD-BA6CDE45A0F5}"/>
    <hyperlink ref="P1483" r:id="rId1407" xr:uid="{972CEC89-E229-4C4D-A62D-62A0C70D841E}"/>
    <hyperlink ref="P1484" r:id="rId1408" xr:uid="{1B3D2251-9071-4949-805D-0FC547BE5757}"/>
    <hyperlink ref="P1485" r:id="rId1409" xr:uid="{C59407B1-E259-774B-9259-7404553B6BAD}"/>
    <hyperlink ref="P1486" r:id="rId1410" xr:uid="{4C415615-388B-0446-9E40-1E4BC3D24EA3}"/>
    <hyperlink ref="P1487" r:id="rId1411" xr:uid="{8902246C-9E68-A446-BA71-78B9C56E5319}"/>
    <hyperlink ref="P1488" r:id="rId1412" xr:uid="{0B16B88A-1F05-C041-939A-F847690C7072}"/>
    <hyperlink ref="P1489" r:id="rId1413" xr:uid="{63144D84-0754-AF48-A3AC-41E38A6D8FD1}"/>
    <hyperlink ref="P1490" r:id="rId1414" xr:uid="{797C5579-4212-D342-A323-4350CFB7FD2C}"/>
    <hyperlink ref="P1491" r:id="rId1415" xr:uid="{98B70A89-65D0-3149-ABCA-C4E643802B7F}"/>
    <hyperlink ref="P1492" r:id="rId1416" xr:uid="{76CE9CDE-4072-C24B-89CE-B77744DC1750}"/>
    <hyperlink ref="P1493" r:id="rId1417" xr:uid="{847F97BA-65A6-EE42-96CB-974A44F2A82C}"/>
    <hyperlink ref="P1494" r:id="rId1418" xr:uid="{6A9D7639-42C2-1C47-B0C7-EACE9E5E59DE}"/>
    <hyperlink ref="P1495" r:id="rId1419" xr:uid="{6C438260-E3F0-E540-8C39-A2E67D18B533}"/>
    <hyperlink ref="P1496" r:id="rId1420" xr:uid="{E7810DE3-8BEF-BF47-A521-8BE1C46699B5}"/>
    <hyperlink ref="P1497" r:id="rId1421" xr:uid="{4962E23B-B875-AA4E-8458-958E5D96654B}"/>
    <hyperlink ref="P1498" r:id="rId1422" xr:uid="{E15F8CCA-621F-7D49-8647-54D8D12EA170}"/>
    <hyperlink ref="P1499" r:id="rId1423" xr:uid="{FB674D67-80F8-594E-AB82-8E88111F026F}"/>
    <hyperlink ref="P1500" r:id="rId1424" xr:uid="{0066B001-E796-8F47-B5D2-141130990511}"/>
    <hyperlink ref="P1501" r:id="rId1425" xr:uid="{D4DAE76B-ECD9-7842-BFCF-B4A640431C58}"/>
    <hyperlink ref="P1502" r:id="rId1426" xr:uid="{B901FF43-1F27-194B-A796-B87E3A77E850}"/>
    <hyperlink ref="P1503" r:id="rId1427" xr:uid="{1B1E8822-EF4B-1445-99BC-053021ACEE8F}"/>
    <hyperlink ref="P1504" r:id="rId1428" xr:uid="{0910A036-EB8D-0746-8AA4-A8F2979840DA}"/>
    <hyperlink ref="P1505" r:id="rId1429" xr:uid="{A5A89E66-E20E-904F-92EF-E97F1E3F465D}"/>
    <hyperlink ref="P1506" r:id="rId1430" xr:uid="{688A86B6-88CB-C144-B371-841129C9D6A2}"/>
    <hyperlink ref="P1507" r:id="rId1431" xr:uid="{E2AE661C-CFE2-CF40-BB4F-DC735C2FAF34}"/>
    <hyperlink ref="P1508" r:id="rId1432" xr:uid="{E0D45920-EA13-A04D-9172-2137F51A5969}"/>
    <hyperlink ref="P1509" r:id="rId1433" xr:uid="{4712B9D4-6BFA-4F47-B53D-9A78322AAAB7}"/>
    <hyperlink ref="P1510" r:id="rId1434" xr:uid="{DBA49724-F78A-EE44-B830-B16C7F84FD50}"/>
    <hyperlink ref="P1511" r:id="rId1435" xr:uid="{838EC993-5E0A-634B-A7DC-8F8B50489EDA}"/>
    <hyperlink ref="P1512" r:id="rId1436" xr:uid="{22BF652A-01CC-BD41-B70B-212B05B660F5}"/>
    <hyperlink ref="P1513" r:id="rId1437" xr:uid="{E44F755B-E4F1-024A-BEB5-1326804057B0}"/>
    <hyperlink ref="P1514" r:id="rId1438" xr:uid="{4D4FE609-D3E5-DD44-B29E-A77B6B203E3B}"/>
    <hyperlink ref="P1515" r:id="rId1439" xr:uid="{701B8DA6-C1AF-0446-9B53-BD26E6FB1B08}"/>
    <hyperlink ref="P1516" r:id="rId1440" xr:uid="{27F18284-2F3F-8747-965B-1345A8A406DA}"/>
    <hyperlink ref="P1517" r:id="rId1441" xr:uid="{7807307D-BFF4-E84C-B816-7EFB8A78A0F4}"/>
    <hyperlink ref="P1518" r:id="rId1442" xr:uid="{4103A78E-A1A4-954C-A5B7-62ED8AA9AB5A}"/>
    <hyperlink ref="P1519" r:id="rId1443" xr:uid="{6F6DCCFF-A47D-E344-8F6C-041299FE6164}"/>
    <hyperlink ref="P1520" r:id="rId1444" xr:uid="{53B281A8-512D-6644-83AC-990FA40D25A0}"/>
    <hyperlink ref="P1521" r:id="rId1445" xr:uid="{F59E16CE-B1D5-A740-AA9C-9E6B40D01B18}"/>
    <hyperlink ref="P1522" r:id="rId1446" xr:uid="{4CF1C55E-12FD-A045-9DBD-B492487F2B29}"/>
    <hyperlink ref="P1523" r:id="rId1447" xr:uid="{8D68CC69-FDD8-6344-B859-C55B43008C8D}"/>
    <hyperlink ref="P1524" r:id="rId1448" xr:uid="{8A1A1ACA-5CCF-9D49-B799-38B228B84208}"/>
    <hyperlink ref="P1525" r:id="rId1449" xr:uid="{E3815FA4-61F6-C64C-94AE-2DF1EDEDA473}"/>
    <hyperlink ref="P1526" r:id="rId1450" xr:uid="{6F373F77-7EEF-7742-AB87-50648FBA2266}"/>
    <hyperlink ref="P1527" r:id="rId1451" xr:uid="{25961AB8-FE07-4C4D-BBD5-4EF2706F1A7D}"/>
    <hyperlink ref="P1528" r:id="rId1452" xr:uid="{112B124F-C752-6044-A2D3-E93A6A5CBDFC}"/>
    <hyperlink ref="P1529" r:id="rId1453" xr:uid="{474F769C-4366-274A-B595-13D7F22DCA79}"/>
    <hyperlink ref="P1530" r:id="rId1454" xr:uid="{CC587499-7556-E044-9A29-8C647B3AF114}"/>
    <hyperlink ref="P1531" r:id="rId1455" xr:uid="{95FC410E-00A4-884F-B305-D83A4A985642}"/>
    <hyperlink ref="P1532" r:id="rId1456" xr:uid="{DF409B71-E374-1F48-85F1-F7F90ECF05B7}"/>
    <hyperlink ref="P1533" r:id="rId1457" xr:uid="{6A338337-B8D2-A647-BF65-ADE50607E4EF}"/>
    <hyperlink ref="P1534" r:id="rId1458" xr:uid="{EBF5E972-691D-9642-B794-69E3A75180B8}"/>
    <hyperlink ref="P1535" r:id="rId1459" xr:uid="{97741510-FB9D-AD46-83A3-FBFE6D3745EE}"/>
    <hyperlink ref="P1536" r:id="rId1460" xr:uid="{E4CDCBFD-CE80-264E-9AD0-C0E5A2299EDB}"/>
    <hyperlink ref="P1537" r:id="rId1461" xr:uid="{5338CD56-485B-0F4E-BCAA-7675365AFDAE}"/>
    <hyperlink ref="P1538" r:id="rId1462" xr:uid="{BA41CA5F-5887-694C-8211-93AEC14DA295}"/>
    <hyperlink ref="P1539" r:id="rId1463" xr:uid="{13E706AC-2118-E74B-A963-388E4C24F50F}"/>
    <hyperlink ref="P1540" r:id="rId1464" xr:uid="{290F1475-9A4B-5D4F-9FD3-C90972BDEEF2}"/>
    <hyperlink ref="P1541" r:id="rId1465" xr:uid="{9308D558-3B9D-7140-90E2-1F39CD9591BB}"/>
    <hyperlink ref="P1542" r:id="rId1466" xr:uid="{074FC613-7D5C-4041-B5A4-2F6671039A12}"/>
    <hyperlink ref="P1543" r:id="rId1467" xr:uid="{1CE698FC-F29A-0D44-B124-3B9D2BA2B70D}"/>
    <hyperlink ref="P1544" r:id="rId1468" xr:uid="{B5683D84-36FA-DD4C-B3FF-5F6573DD76C0}"/>
    <hyperlink ref="P1545" r:id="rId1469" xr:uid="{B3021D42-B073-BE41-B406-A4AB39F7D833}"/>
    <hyperlink ref="P1546" r:id="rId1470" xr:uid="{93C2A945-54FD-924F-830A-625A749FB73F}"/>
    <hyperlink ref="P1547" r:id="rId1471" xr:uid="{571A2223-04AF-DC45-A563-A8E50CAB6A9F}"/>
    <hyperlink ref="P1548" r:id="rId1472" xr:uid="{416FEC14-95DE-5146-980F-E3D7188C61C3}"/>
    <hyperlink ref="P1549" r:id="rId1473" xr:uid="{0C721A16-CE52-7F4F-8457-58B49228B341}"/>
    <hyperlink ref="P1550" r:id="rId1474" xr:uid="{AECF75E2-CC1D-2B4D-8177-DA117B02D043}"/>
    <hyperlink ref="P1551" r:id="rId1475" xr:uid="{93EFDA41-E61C-2C42-A924-365D2FE35343}"/>
    <hyperlink ref="P1552" r:id="rId1476" xr:uid="{8A92C127-42EC-AF45-8223-3301B82A1C42}"/>
    <hyperlink ref="P1553" r:id="rId1477" xr:uid="{75FCE60E-1C30-7645-B4B5-DE705456A489}"/>
    <hyperlink ref="P1554" r:id="rId1478" xr:uid="{77FCCCE8-1664-494A-B1F1-726B09EF7B0C}"/>
    <hyperlink ref="P1555" r:id="rId1479" xr:uid="{9B531DBF-36D4-7C45-96A9-106A93A96740}"/>
    <hyperlink ref="P1556" r:id="rId1480" xr:uid="{01A9C3D4-6F10-AA44-B10C-6D609B0D5E34}"/>
    <hyperlink ref="P1557" r:id="rId1481" xr:uid="{71EAFEA5-F1FC-BA4D-8DA8-FA9E2FF20058}"/>
    <hyperlink ref="P1558" r:id="rId1482" xr:uid="{2BF8F1AE-FD76-2144-8642-18F191B1210D}"/>
    <hyperlink ref="P1559" r:id="rId1483" xr:uid="{C3A8F542-6CD2-4D4C-913E-275CE33F72F2}"/>
    <hyperlink ref="P1560" r:id="rId1484" xr:uid="{9291D59C-FB67-EE44-9482-232F9A43FCB0}"/>
    <hyperlink ref="P1561" r:id="rId1485" xr:uid="{D66896B4-933B-CF42-B501-515224F8056C}"/>
    <hyperlink ref="P1562" r:id="rId1486" xr:uid="{3574B30A-07F1-A742-B6CE-8F7D041DAA7B}"/>
    <hyperlink ref="P1563" r:id="rId1487" xr:uid="{6D0E9E82-142A-9241-BFD9-81BEE92D7A00}"/>
    <hyperlink ref="P1564" r:id="rId1488" xr:uid="{7864454B-EEC0-0044-9CA8-7A80B5121F97}"/>
    <hyperlink ref="P1565" r:id="rId1489" xr:uid="{8408AB5F-F330-4D4E-A91C-BA6CAA06740D}"/>
    <hyperlink ref="P1566" r:id="rId1490" xr:uid="{7EFE4F40-1D85-0C49-BBD0-4E589EA51732}"/>
    <hyperlink ref="P1567" r:id="rId1491" xr:uid="{27EB4ACB-04A3-FB43-A55F-E023DFBF05E5}"/>
    <hyperlink ref="P1568" r:id="rId1492" xr:uid="{00254EF8-4969-3D4E-8FE8-3CF65B22E207}"/>
    <hyperlink ref="P1569" r:id="rId1493" xr:uid="{A935623B-BF18-E146-ABDA-6F46BA7613DF}"/>
    <hyperlink ref="P1570" r:id="rId1494" xr:uid="{B3BC0F88-FEFA-EA4B-9789-7BACB3BA1839}"/>
    <hyperlink ref="P1571" r:id="rId1495" xr:uid="{95170E74-41C1-FF4A-AE47-10519F480D36}"/>
    <hyperlink ref="P1572" r:id="rId1496" xr:uid="{68BD7F23-7E1C-C143-8B54-C5411C9C3A0E}"/>
    <hyperlink ref="P1573" r:id="rId1497" xr:uid="{79AF14EA-DDC6-A543-BE7F-0571C4E4E81D}"/>
    <hyperlink ref="P1574" r:id="rId1498" xr:uid="{9D8B4ABA-39DD-3D4C-BE3C-00199E36C40C}"/>
    <hyperlink ref="P1575" r:id="rId1499" xr:uid="{CEEEF50B-CE9F-AD4D-AF9A-5D459BD1BC2F}"/>
    <hyperlink ref="P1576" r:id="rId1500" xr:uid="{F8E1BEE3-2495-964C-B656-375368880BAB}"/>
    <hyperlink ref="P1577" r:id="rId1501" xr:uid="{C0CE09AA-D86D-1845-A1C7-7EF05D1DC2DA}"/>
    <hyperlink ref="P1578" r:id="rId1502" xr:uid="{2288827A-2BCE-7447-B894-428D84ED7E2B}"/>
    <hyperlink ref="P1579" r:id="rId1503" xr:uid="{D56764FC-9852-B64A-8201-45C9EBABC802}"/>
    <hyperlink ref="P1580" r:id="rId1504" xr:uid="{B953EC37-DF9D-C545-A7D8-58FFEE48F697}"/>
    <hyperlink ref="P1581" r:id="rId1505" xr:uid="{0AC0BCA1-45BB-2A4C-B9D6-0285CAC43AEB}"/>
    <hyperlink ref="P1582" r:id="rId1506" xr:uid="{F010A9D4-8AC6-9B4D-BE1E-4DC21780FC80}"/>
    <hyperlink ref="P1583" r:id="rId1507" xr:uid="{8016F245-006A-B84C-B53C-3CB6E9865BB0}"/>
    <hyperlink ref="P1584" r:id="rId1508" xr:uid="{1416B59B-DA88-1A46-AC12-27FC95D56451}"/>
    <hyperlink ref="P1585" r:id="rId1509" xr:uid="{70DF43F3-6066-6949-8AB5-7BEB0006D413}"/>
    <hyperlink ref="P1586" r:id="rId1510" xr:uid="{1EDAE713-1A1C-2D4F-B25B-4B9F49F59724}"/>
    <hyperlink ref="P1587" r:id="rId1511" xr:uid="{B718ABE9-B9BB-DB4E-B5C2-6A232CE1A7F5}"/>
    <hyperlink ref="P1588" r:id="rId1512" xr:uid="{E65CB3F6-EBE3-B949-B941-F20913B81595}"/>
    <hyperlink ref="P1589" r:id="rId1513" xr:uid="{60133A08-02DD-1241-BEA7-95A96A78A010}"/>
    <hyperlink ref="P1590" r:id="rId1514" xr:uid="{77280D44-ED67-514A-BD9D-AAD7519842AB}"/>
    <hyperlink ref="P1591" r:id="rId1515" xr:uid="{B8ADCCA6-E9BA-1E43-AB6A-11E596BFEBA7}"/>
    <hyperlink ref="P1592" r:id="rId1516" xr:uid="{DE5471C4-2AD3-5A44-84F0-B02AFF20EC30}"/>
    <hyperlink ref="P1593" r:id="rId1517" xr:uid="{CF2DA616-EBE3-6C41-BCC7-2076289E9A98}"/>
    <hyperlink ref="P1594" r:id="rId1518" xr:uid="{8BEBC780-CFD7-E540-AE74-B79574BBACDF}"/>
    <hyperlink ref="P1595" r:id="rId1519" xr:uid="{3EC8740E-84E4-F54B-80F0-2535B48A66F5}"/>
    <hyperlink ref="P1596" r:id="rId1520" xr:uid="{85018E64-3558-144E-8C7C-3F09F1E9A5F6}"/>
    <hyperlink ref="P1597" r:id="rId1521" xr:uid="{D1A8A3A3-2840-1D4D-9117-CB9F24BEF517}"/>
    <hyperlink ref="P1598" r:id="rId1522" xr:uid="{5877932A-CAD7-C443-8B3A-7FE975491484}"/>
    <hyperlink ref="P1599" r:id="rId1523" xr:uid="{35B3170E-20B4-DF44-91AB-756B3E8710AC}"/>
    <hyperlink ref="P1600" r:id="rId1524" xr:uid="{6CD1F33E-CE05-F243-A0A6-DE22D97A36AA}"/>
    <hyperlink ref="P1601" r:id="rId1525" xr:uid="{22F26F77-2688-0842-9676-78F3EDE37AD5}"/>
    <hyperlink ref="P1602" r:id="rId1526" xr:uid="{DD0EA1B8-0884-B642-A2DD-9159281F9D4E}"/>
    <hyperlink ref="P1603" r:id="rId1527" xr:uid="{3797DCA5-DD17-E84F-9ECA-53BCFC68514F}"/>
    <hyperlink ref="P1604" r:id="rId1528" xr:uid="{B960103F-D466-F741-AF96-0B4A808ECA96}"/>
    <hyperlink ref="P1605" r:id="rId1529" xr:uid="{3A6FAE1C-A375-F244-8B90-AE376080B440}"/>
    <hyperlink ref="P1606" r:id="rId1530" xr:uid="{FF8BEA9D-F1B0-1C48-891B-2EE95F60F76C}"/>
    <hyperlink ref="P1607" r:id="rId1531" xr:uid="{433060A8-C025-8544-B959-B2220D92F6B7}"/>
    <hyperlink ref="P1608" r:id="rId1532" xr:uid="{5437CD89-5D4A-9A4C-9E6C-4F1650C3DDEF}"/>
    <hyperlink ref="P1609" r:id="rId1533" xr:uid="{5B26D76F-538D-6046-AD36-B1A187D184A3}"/>
    <hyperlink ref="P1610" r:id="rId1534" xr:uid="{4FDC0094-88D2-7E4D-B85B-A633E65C75BE}"/>
    <hyperlink ref="P1611" r:id="rId1535" xr:uid="{67EE532B-4CAF-0A42-B1FC-87ECDCD9B85C}"/>
    <hyperlink ref="P1612" r:id="rId1536" xr:uid="{D7B905C1-40AB-DC4D-A2D3-8A870FD155AA}"/>
    <hyperlink ref="P1613" r:id="rId1537" xr:uid="{B260C97D-5442-BD47-A978-6255FBB257A1}"/>
    <hyperlink ref="P1614" r:id="rId1538" xr:uid="{34CA1943-4C58-724E-8C4C-3046CF496ED8}"/>
    <hyperlink ref="P1615" r:id="rId1539" xr:uid="{361195A9-E296-4E43-AF94-0EBEB1F9EEC2}"/>
    <hyperlink ref="P1616" r:id="rId1540" xr:uid="{CB6DA1D1-7051-4442-B654-B2E28EDE9891}"/>
    <hyperlink ref="P1617" r:id="rId1541" xr:uid="{3BCEC7D2-45A6-934D-B83A-87D8D5650283}"/>
    <hyperlink ref="P1618" r:id="rId1542" xr:uid="{36C2A977-6B16-3943-8DF1-22CB3058A51F}"/>
    <hyperlink ref="P1619" r:id="rId1543" xr:uid="{F7ACA929-81C6-604F-9372-D63F111EBE77}"/>
    <hyperlink ref="P1620" r:id="rId1544" xr:uid="{A95CDA69-FF75-BC4A-828F-F1D9320EB96F}"/>
    <hyperlink ref="P1621" r:id="rId1545" xr:uid="{F47E75CD-043C-F448-A7CE-79BA676C87ED}"/>
    <hyperlink ref="P1622" r:id="rId1546" xr:uid="{0486BB2C-0556-1F4A-9DA2-E0985D82BE1A}"/>
    <hyperlink ref="P1623" r:id="rId1547" xr:uid="{75804108-8A3A-884E-B726-0572C4898546}"/>
    <hyperlink ref="P1624" r:id="rId1548" xr:uid="{2EC671C4-3089-A844-AB6F-9489413035F5}"/>
    <hyperlink ref="P1625" r:id="rId1549" xr:uid="{2C0B5837-E2F4-E34F-989B-90524CB0D13C}"/>
    <hyperlink ref="P1626" r:id="rId1550" xr:uid="{F5E4DC85-0A9C-8149-A3C2-6E28EE8DD494}"/>
    <hyperlink ref="P1627" r:id="rId1551" xr:uid="{6F634B00-6236-E344-BEFF-D8FD4B720B09}"/>
    <hyperlink ref="P1628" r:id="rId1552" xr:uid="{C62EBC90-20F5-0646-8ADE-675E313F60E9}"/>
    <hyperlink ref="P1629" r:id="rId1553" xr:uid="{77D92253-197B-6B4E-95F2-E09BD19B3B92}"/>
    <hyperlink ref="P1630" r:id="rId1554" xr:uid="{1D0726AA-6391-7642-9E7B-5AB1BBFB306F}"/>
    <hyperlink ref="P1631" r:id="rId1555" xr:uid="{4423691F-E6E0-DB41-9D1A-DAD74CC1577A}"/>
    <hyperlink ref="P1632" r:id="rId1556" xr:uid="{E4E1A2D5-6DB6-344B-8567-F264C9C840C6}"/>
    <hyperlink ref="P1633" r:id="rId1557" xr:uid="{7BE3B38F-338C-A646-9042-5562DCA567D6}"/>
    <hyperlink ref="P1634" r:id="rId1558" xr:uid="{C07B46F4-A304-654C-A8E2-49A9A0C38C52}"/>
    <hyperlink ref="P1635" r:id="rId1559" xr:uid="{6014B29A-F719-2947-A1B3-BADB1EA780FF}"/>
    <hyperlink ref="P1636" r:id="rId1560" xr:uid="{1402C8D3-0037-674D-89FE-B3E680263649}"/>
    <hyperlink ref="P1637" r:id="rId1561" xr:uid="{4B0A1BCD-FF98-7A40-973E-3E8EFC44E7DB}"/>
    <hyperlink ref="P1638" r:id="rId1562" xr:uid="{9F902B80-5008-9842-830A-7D2BF01EB083}"/>
    <hyperlink ref="P1639" r:id="rId1563" xr:uid="{D7843B01-4364-0445-BA24-B66236FFF9B5}"/>
    <hyperlink ref="P1640" r:id="rId1564" xr:uid="{B3F234AF-8147-E546-B0C5-E4B9A3BB12EC}"/>
    <hyperlink ref="P1641" r:id="rId1565" xr:uid="{91974AE8-8E04-2D44-93DB-31D1532A619E}"/>
    <hyperlink ref="P1642" r:id="rId1566" xr:uid="{270CE9EE-4D3C-E849-91AE-30F522ABFF45}"/>
    <hyperlink ref="P1643" r:id="rId1567" xr:uid="{A127F4E4-FACF-364E-9FD5-6F2CD3B1C141}"/>
    <hyperlink ref="P1644" r:id="rId1568" xr:uid="{AC333182-B1C4-D746-9323-E23F91D1D08E}"/>
    <hyperlink ref="P1645" r:id="rId1569" xr:uid="{D8727D07-666B-8B43-B93A-51211A4C21E0}"/>
    <hyperlink ref="P1646" r:id="rId1570" xr:uid="{67B55025-4D29-B64B-A373-6F59E32494BD}"/>
    <hyperlink ref="P1647" r:id="rId1571" xr:uid="{462A8DC1-9107-624D-A5B8-57700385B6B1}"/>
    <hyperlink ref="P1648" r:id="rId1572" xr:uid="{F35B0E98-DC0B-D847-A0A2-D4267F40DF50}"/>
    <hyperlink ref="P1649" r:id="rId1573" xr:uid="{19C0CE71-81C8-BB48-BBD3-0FFFD866F740}"/>
    <hyperlink ref="P1650" r:id="rId1574" xr:uid="{1BDDF0C5-8967-DD47-94DC-D617A40B9487}"/>
    <hyperlink ref="P1651" r:id="rId1575" xr:uid="{21B20DCE-FF79-DD4A-BEFA-6183E53A22A6}"/>
    <hyperlink ref="P1652" r:id="rId1576" xr:uid="{9614EC70-5B61-A64B-A62E-E978A727AE1B}"/>
    <hyperlink ref="P1653" r:id="rId1577" xr:uid="{114019CE-27CB-4B4D-BC6D-F04D56707035}"/>
    <hyperlink ref="P1654" r:id="rId1578" xr:uid="{80EDD630-0D4D-0842-AECB-5A454DC3BDF4}"/>
    <hyperlink ref="P1655" r:id="rId1579" xr:uid="{3B7FD0FE-5514-0346-82E4-E74DEE51EE16}"/>
    <hyperlink ref="P1656" r:id="rId1580" xr:uid="{59DD8825-3BA0-FC4C-AF91-B85E49F028CD}"/>
    <hyperlink ref="P1657" r:id="rId1581" xr:uid="{B93B862C-5CDC-5344-B617-0A18A9D3A7BD}"/>
    <hyperlink ref="P1658" r:id="rId1582" xr:uid="{2A6E9A65-927E-D841-BF26-1198BA9DCF28}"/>
    <hyperlink ref="P1659" r:id="rId1583" xr:uid="{B4A6853F-F8F8-C84B-BD0E-76E901939C5E}"/>
    <hyperlink ref="P1660" r:id="rId1584" xr:uid="{BD4F3DBA-898D-D643-9A53-E2DF32B8A319}"/>
    <hyperlink ref="P1661" r:id="rId1585" xr:uid="{F8ADC559-D3E7-9849-9C03-8095153B10B1}"/>
    <hyperlink ref="P1662" r:id="rId1586" xr:uid="{C1182467-0C99-5E45-A19F-4DF70A54AAB1}"/>
    <hyperlink ref="P1663" r:id="rId1587" xr:uid="{6E475D7B-9DFA-CA47-824E-D0B10EDE2DF3}"/>
    <hyperlink ref="P1664" r:id="rId1588" xr:uid="{9FEB9E72-6C40-074A-9DCE-BF939FCEE1A2}"/>
    <hyperlink ref="P1665" r:id="rId1589" xr:uid="{C90A29E0-8D81-654C-9C2C-34F4E727EBD6}"/>
    <hyperlink ref="P1666" r:id="rId1590" xr:uid="{FB047876-2558-9049-8A06-A2D147FBA246}"/>
    <hyperlink ref="P1667" r:id="rId1591" xr:uid="{77B35A96-DB34-284F-BC95-DB526BE1C3CA}"/>
    <hyperlink ref="P1668" r:id="rId1592" xr:uid="{71AC4125-C169-A646-A0F4-4EFBC0BFD083}"/>
    <hyperlink ref="P1669" r:id="rId1593" xr:uid="{19674E26-7F96-F946-ADA1-2E5C19D1C98E}"/>
    <hyperlink ref="P1670" r:id="rId1594" xr:uid="{A656E05B-E4D1-604C-AF6B-95EE6CA2511D}"/>
    <hyperlink ref="P1671" r:id="rId1595" xr:uid="{9F14D96D-E2B6-514F-9F19-041B0F9A4838}"/>
    <hyperlink ref="P1672" r:id="rId1596" xr:uid="{23B927D7-7FC4-8146-87A7-3397DCD4F778}"/>
    <hyperlink ref="P1673" r:id="rId1597" xr:uid="{D24B0940-4E07-F449-83B3-AB3F63FB9D04}"/>
    <hyperlink ref="P1674" r:id="rId1598" xr:uid="{39773023-5603-D14E-81BA-E105C3CA1D6B}"/>
    <hyperlink ref="P1675" r:id="rId1599" xr:uid="{24F80F25-94E8-6749-9ECC-332305B5FA02}"/>
    <hyperlink ref="P1676" r:id="rId1600" xr:uid="{B53486F2-5709-5446-A499-49EE5591EBBF}"/>
    <hyperlink ref="P1677" r:id="rId1601" xr:uid="{8C3E02A1-9CEF-2744-A3DA-7E8654D99498}"/>
    <hyperlink ref="P1678" r:id="rId1602" xr:uid="{5890D1A6-6505-9D42-8993-FC3AE0764420}"/>
    <hyperlink ref="P1679" r:id="rId1603" xr:uid="{E9232C17-76BA-FC4A-B84D-919D5CE457A7}"/>
    <hyperlink ref="P1680" r:id="rId1604" xr:uid="{A94F3E70-A641-A64C-991C-C376FCF5FC74}"/>
    <hyperlink ref="P1681" r:id="rId1605" xr:uid="{0CDC2797-FF12-8646-9C97-DD0F533A7577}"/>
    <hyperlink ref="P1682" r:id="rId1606" xr:uid="{7BAD40CA-4204-844A-8B03-B0F90B101E59}"/>
    <hyperlink ref="P1683" r:id="rId1607" xr:uid="{1D1BE817-A33D-6F41-B0D0-1D63E560C071}"/>
    <hyperlink ref="P1684" r:id="rId1608" xr:uid="{0BB2A0C4-D7E8-C447-95BA-55A7C30348C5}"/>
    <hyperlink ref="P1685" r:id="rId1609" xr:uid="{C98204CC-6E67-8346-950E-23FBDE180E11}"/>
    <hyperlink ref="P1686" r:id="rId1610" xr:uid="{F8F5F5C4-508F-994C-BA55-5BCED2AA0A7D}"/>
    <hyperlink ref="P1687" r:id="rId1611" xr:uid="{FE125A90-D087-A84E-84EE-A3C74B3C1605}"/>
    <hyperlink ref="P1688" r:id="rId1612" xr:uid="{594691F2-783B-DB4D-9607-0D5B36E6DA16}"/>
    <hyperlink ref="P1689" r:id="rId1613" xr:uid="{9B60637C-E373-3C4F-AF50-A14A89FB28BD}"/>
    <hyperlink ref="P1690" r:id="rId1614" xr:uid="{85193C57-B00F-F945-9F54-222A71EC8D0B}"/>
    <hyperlink ref="P1691" r:id="rId1615" xr:uid="{135C9CF5-9E69-1D4D-8DE8-5268E0D31134}"/>
    <hyperlink ref="P1692" r:id="rId1616" xr:uid="{6C66917F-475D-F641-9945-556B3A45120B}"/>
    <hyperlink ref="P1693" r:id="rId1617" xr:uid="{ED779C05-1CDB-C14E-BB2A-81C5C878A47E}"/>
    <hyperlink ref="P1694" r:id="rId1618" xr:uid="{2AE3BD21-242F-9D4E-A880-39A9EFE17A58}"/>
    <hyperlink ref="P1695" r:id="rId1619" xr:uid="{5517D753-AB5E-C945-B0D3-B9A33B76F1AE}"/>
    <hyperlink ref="P1696" r:id="rId1620" xr:uid="{20476E51-FC6F-A94D-8C90-650DB2BE582E}"/>
    <hyperlink ref="P1697" r:id="rId1621" xr:uid="{2A9A28EF-9164-C74A-A5C7-31333E034293}"/>
    <hyperlink ref="P1698" r:id="rId1622" xr:uid="{333E8354-9317-8948-A864-41B44043AB02}"/>
    <hyperlink ref="P1699" r:id="rId1623" xr:uid="{4C07133A-BA7C-1F44-BA95-5096F14AB40A}"/>
    <hyperlink ref="P1700" r:id="rId1624" xr:uid="{A6369D0D-3CDF-B24B-BD40-FEE27AFF6848}"/>
    <hyperlink ref="P1701" r:id="rId1625" xr:uid="{77AABA43-C6B1-5147-AF32-BEC4ACE502D1}"/>
    <hyperlink ref="P1702" r:id="rId1626" xr:uid="{9BF6BFD7-C565-1246-BD13-223858FD1A99}"/>
    <hyperlink ref="P1703" r:id="rId1627" xr:uid="{7AA24C39-B6DF-A840-93B9-BA502D229CC0}"/>
    <hyperlink ref="P1704" r:id="rId1628" xr:uid="{4C74AA48-AA14-9042-AE2F-A7C45D7CF921}"/>
    <hyperlink ref="P1705" r:id="rId1629" xr:uid="{B9A68BA4-D41D-334D-91C5-2538A1D36F82}"/>
    <hyperlink ref="P1706" r:id="rId1630" xr:uid="{D0220BA0-399F-A842-8D7E-E9895CC0ABF8}"/>
    <hyperlink ref="P1707" r:id="rId1631" xr:uid="{050E781B-1982-4942-97C2-125B87DF0FD7}"/>
    <hyperlink ref="P1708" r:id="rId1632" xr:uid="{8BDEACE7-B853-B84B-BC12-8D09B81385C3}"/>
    <hyperlink ref="P1709" r:id="rId1633" xr:uid="{C9B220B6-19DA-EC43-8F71-C290A3A00F18}"/>
    <hyperlink ref="P1710" r:id="rId1634" xr:uid="{24204E85-4C17-524A-AB2F-DFE15F905A22}"/>
    <hyperlink ref="P1711" r:id="rId1635" xr:uid="{1C57CB8D-907D-BF47-9292-241442A7A17A}"/>
    <hyperlink ref="P1712" r:id="rId1636" xr:uid="{E659D62F-D349-214E-9A41-4715AF4B7B57}"/>
    <hyperlink ref="P1713" r:id="rId1637" xr:uid="{0A809339-D853-FE45-B690-7868B7621BD8}"/>
    <hyperlink ref="P1714" r:id="rId1638" xr:uid="{2ACD3694-27B7-1A44-BD9F-580026466613}"/>
    <hyperlink ref="P1715" r:id="rId1639" xr:uid="{2B5F186C-472A-A743-B247-B29FCD9560D6}"/>
    <hyperlink ref="P1716" r:id="rId1640" xr:uid="{7259EF6C-1739-B047-8877-574997F42683}"/>
    <hyperlink ref="P1717" r:id="rId1641" xr:uid="{5C56CF8A-ECE9-5546-81AA-C63D3AE1813D}"/>
    <hyperlink ref="P1718" r:id="rId1642" xr:uid="{58C0CB50-CBA1-7F49-9B48-58D898FE7945}"/>
    <hyperlink ref="P1719" r:id="rId1643" xr:uid="{8EA2DC0A-A20F-A94C-89BD-881E9CE5C558}"/>
    <hyperlink ref="P1720" r:id="rId1644" xr:uid="{054688E2-FA1D-C945-9350-DCA75C9C8C30}"/>
    <hyperlink ref="P1721" r:id="rId1645" xr:uid="{CA6291BC-985A-D74E-BD1C-4941E71BE3C6}"/>
    <hyperlink ref="P1722" r:id="rId1646" xr:uid="{257DF9A8-C49A-0347-8F19-BE30DD734195}"/>
    <hyperlink ref="P1723" r:id="rId1647" xr:uid="{4AD92D1F-9A13-604E-B6F0-1CC6F0AFBC5F}"/>
    <hyperlink ref="P1724" r:id="rId1648" xr:uid="{C1D7216E-1FB0-CD4A-9061-B380E8C64D47}"/>
    <hyperlink ref="P1725" r:id="rId1649" xr:uid="{42502B9A-28A6-4E48-BD78-A23AF25B3DF0}"/>
    <hyperlink ref="P1726" r:id="rId1650" xr:uid="{F6C2EE66-AFC8-BA4A-8575-6F5A33C50138}"/>
    <hyperlink ref="P1727" r:id="rId1651" xr:uid="{A8FC0596-8225-164A-BA44-8BF854FF01C3}"/>
    <hyperlink ref="P1728" r:id="rId1652" xr:uid="{67D76CB1-D1D0-AF44-B606-FA66E67DCAFA}"/>
    <hyperlink ref="P1729" r:id="rId1653" xr:uid="{CE1AD98F-AB79-AC46-B8B8-BECA92CD8899}"/>
    <hyperlink ref="P1730" r:id="rId1654" xr:uid="{C69484FA-8469-484E-847D-6C18EC3BBB27}"/>
    <hyperlink ref="P1731" r:id="rId1655" xr:uid="{3705FAC1-C6CA-DB40-AD74-6307DF0BFC8D}"/>
    <hyperlink ref="P1732" r:id="rId1656" xr:uid="{42FBDA0C-056F-5749-9E15-AF1ED83E4B3F}"/>
    <hyperlink ref="P1733" r:id="rId1657" xr:uid="{DF1431A8-F0A9-2144-8968-158DD597B58D}"/>
    <hyperlink ref="P1734" r:id="rId1658" xr:uid="{94CAF14B-0E77-C845-991E-197BFC167BB4}"/>
    <hyperlink ref="P1735" r:id="rId1659" xr:uid="{0DE8E8CE-6823-3D46-A6A3-11906DDD8979}"/>
    <hyperlink ref="P1736" r:id="rId1660" xr:uid="{4BDA54EC-7EC9-8D4B-9C4B-556D2DA1F654}"/>
    <hyperlink ref="P1737" r:id="rId1661" xr:uid="{A957005C-9283-CD46-8129-8D5F8E60BE5E}"/>
    <hyperlink ref="P1738" r:id="rId1662" xr:uid="{2F425078-4F92-DC48-BB1A-99A0B73A0868}"/>
    <hyperlink ref="P1739" r:id="rId1663" xr:uid="{66C25158-7A87-0A4B-81F0-7CDB7C0532AA}"/>
    <hyperlink ref="P1740" r:id="rId1664" xr:uid="{E363FD58-D165-1648-BB8F-6D0224341ABA}"/>
    <hyperlink ref="P1741" r:id="rId1665" xr:uid="{19779096-7D21-4049-975E-70235124064C}"/>
    <hyperlink ref="P1742" r:id="rId1666" xr:uid="{AA9D3BA5-4D38-814B-AFD7-D21E86A17094}"/>
    <hyperlink ref="P1743" r:id="rId1667" xr:uid="{0AD6B5C3-D445-EC40-957C-0D5FEE0BEDDD}"/>
    <hyperlink ref="P1744" r:id="rId1668" xr:uid="{AAAF5F55-1902-8C4A-96D0-44DC73F6D719}"/>
    <hyperlink ref="P1745" r:id="rId1669" xr:uid="{D8D124C2-FEB1-5C4E-B093-F3A408D96F42}"/>
    <hyperlink ref="P1746" r:id="rId1670" xr:uid="{DE134C36-78C1-9745-871A-8E6B736E0ED2}"/>
    <hyperlink ref="P1747" r:id="rId1671" xr:uid="{8027D3E3-B6EE-2F4D-BF83-97D3F53885D8}"/>
    <hyperlink ref="P1748" r:id="rId1672" xr:uid="{0D798A22-1AE9-EC49-AFF7-A45B9ABE2304}"/>
    <hyperlink ref="P1749" r:id="rId1673" xr:uid="{458028FB-831A-DB4F-8B61-996A09A7E3BB}"/>
    <hyperlink ref="P1750" r:id="rId1674" xr:uid="{48E73F0F-2F5C-5E4A-A4A8-65992AE85537}"/>
    <hyperlink ref="P1751" r:id="rId1675" xr:uid="{0DF13904-B8B0-144C-B054-6935000C351B}"/>
    <hyperlink ref="P1752" r:id="rId1676" xr:uid="{37BD2692-8F27-CF4C-8CFA-38B759D3132F}"/>
    <hyperlink ref="P1753" r:id="rId1677" xr:uid="{07625DB4-8B02-B942-A6B2-F9A986EF3261}"/>
    <hyperlink ref="P1754" r:id="rId1678" xr:uid="{97AE0F85-3D1F-8348-8B57-A35962874792}"/>
    <hyperlink ref="P1755" r:id="rId1679" xr:uid="{6D7C7623-3073-CA47-A13D-771FB52037DF}"/>
    <hyperlink ref="P1756" r:id="rId1680" xr:uid="{976CB3EB-6F21-4A47-B48D-A6954D84E539}"/>
    <hyperlink ref="P1757" r:id="rId1681" xr:uid="{C7E9D5CA-2D48-1849-9ECA-242132FF16D9}"/>
    <hyperlink ref="P1758" r:id="rId1682" xr:uid="{0209FA84-4115-BD45-8BF9-072EBC33770D}"/>
    <hyperlink ref="P1759" r:id="rId1683" xr:uid="{53F1941D-C64B-F940-A63C-FF8D891D8AFE}"/>
    <hyperlink ref="P1760" r:id="rId1684" xr:uid="{C6016688-3CE7-5C41-B489-BA2714943823}"/>
    <hyperlink ref="P1761" r:id="rId1685" xr:uid="{8589850E-49EF-F349-8211-E42A8F97D441}"/>
    <hyperlink ref="P1762" r:id="rId1686" xr:uid="{D5673C58-D317-384C-BA1E-FE525F6D8EF8}"/>
    <hyperlink ref="P1763" r:id="rId1687" xr:uid="{F6DCCA56-F9E4-5642-943E-2550E7F56995}"/>
    <hyperlink ref="P1764" r:id="rId1688" xr:uid="{F3507F19-3819-4A43-BD79-BD90F842045D}"/>
    <hyperlink ref="P1765" r:id="rId1689" xr:uid="{E3C36E0B-604F-2C4B-BFA0-E5E2F4B48DA1}"/>
    <hyperlink ref="P1766" r:id="rId1690" xr:uid="{742D7E30-3DAE-AA40-B55D-A16E6613069E}"/>
    <hyperlink ref="P1767" r:id="rId1691" xr:uid="{F0372686-5CD9-774F-9C5F-FE788916F645}"/>
    <hyperlink ref="P1768" r:id="rId1692" xr:uid="{D5CAE0A0-ECFC-B241-8758-1C16D385C050}"/>
    <hyperlink ref="P1769" r:id="rId1693" xr:uid="{CD6EAFB6-FE6D-494C-B54E-FADD26C8A302}"/>
    <hyperlink ref="P1770" r:id="rId1694" xr:uid="{AB0CCD06-3F77-C247-9A66-55E67225C90E}"/>
    <hyperlink ref="P1771" r:id="rId1695" xr:uid="{80FF8372-24B5-7648-8482-34C3A52191E1}"/>
    <hyperlink ref="P1772" r:id="rId1696" xr:uid="{D95FC32B-444D-B14B-8F39-D88E897C77F0}"/>
    <hyperlink ref="P1773" r:id="rId1697" xr:uid="{F26CC459-DF55-F74D-9AE7-A14279D6396F}"/>
    <hyperlink ref="P1774" r:id="rId1698" xr:uid="{70B02504-43D8-8D4C-9130-E890D7E0B7F7}"/>
    <hyperlink ref="P1775" r:id="rId1699" xr:uid="{7C8B3B87-3156-A040-9E28-28720A0C5148}"/>
    <hyperlink ref="P1776" r:id="rId1700" xr:uid="{943878B4-690D-9B46-A5B7-4CE0190FBC6F}"/>
    <hyperlink ref="P1777" r:id="rId1701" xr:uid="{F2797644-C20A-A940-8DA1-A37DE2F757F7}"/>
    <hyperlink ref="P1778" r:id="rId1702" xr:uid="{6F0D4CF1-239B-0647-B1E1-3C00B0FBFBF7}"/>
    <hyperlink ref="P1779" r:id="rId1703" xr:uid="{B66FBB05-9D9D-F449-93DA-F3E5BBB14FAA}"/>
    <hyperlink ref="P1780" r:id="rId1704" xr:uid="{064C000B-B5DD-834F-9178-990833B497E7}"/>
    <hyperlink ref="P1781" r:id="rId1705" xr:uid="{935B0DBE-F205-DB43-8353-6FAF1E061F3E}"/>
    <hyperlink ref="P1782" r:id="rId1706" xr:uid="{72FB7F63-4E8A-644C-8D14-2A96BD064DD6}"/>
    <hyperlink ref="P1783" r:id="rId1707" xr:uid="{380F8D26-85A9-5B49-84B1-F06091C6D259}"/>
    <hyperlink ref="P1784" r:id="rId1708" xr:uid="{6C569840-D9CD-9142-9EE5-2C42E0095CBA}"/>
    <hyperlink ref="P1785" r:id="rId1709" xr:uid="{DF14929B-63DC-9B49-849E-82DFFB469414}"/>
    <hyperlink ref="P1786" r:id="rId1710" xr:uid="{F0CDFE73-B864-2A45-9AF4-4B5486E2D6AF}"/>
    <hyperlink ref="P1787" r:id="rId1711" xr:uid="{AF8899D6-F4BF-FC4B-B242-6523FC35D3DB}"/>
    <hyperlink ref="P1788" r:id="rId1712" xr:uid="{E9FBC0CA-891A-B24B-8069-3E5CB5589BBA}"/>
    <hyperlink ref="P1789" r:id="rId1713" xr:uid="{6F072B17-B95A-8C4C-8511-3590202319EC}"/>
    <hyperlink ref="P1790" r:id="rId1714" xr:uid="{51AC73A8-EBE3-5E43-847A-E65013DA6648}"/>
    <hyperlink ref="P1791" r:id="rId1715" xr:uid="{E9021911-B66A-724C-82F4-800F1EF9884D}"/>
    <hyperlink ref="P1792" r:id="rId1716" xr:uid="{C028EED5-D76B-734F-84AA-563244F3B04B}"/>
    <hyperlink ref="P1793" r:id="rId1717" xr:uid="{92768927-E7D3-834E-BA9B-7989417D1B39}"/>
    <hyperlink ref="P1794" r:id="rId1718" xr:uid="{1ACE19C9-A42E-E343-A354-8E99EE549575}"/>
    <hyperlink ref="P1795" r:id="rId1719" xr:uid="{77741F7B-2FA6-3C4F-801D-D3FE7F261F7F}"/>
    <hyperlink ref="P1796" r:id="rId1720" xr:uid="{B36F8612-0CB2-2346-A266-483E244CC46B}"/>
    <hyperlink ref="P1797" r:id="rId1721" xr:uid="{1D12BC5E-F706-B945-9117-06B45E3E027F}"/>
    <hyperlink ref="P1798" r:id="rId1722" xr:uid="{B4458ABA-E77E-6A48-8BDC-BA002A9D0C23}"/>
    <hyperlink ref="P1799" r:id="rId1723" xr:uid="{12CF6976-1E48-CC4F-B996-3C28FBE3869D}"/>
    <hyperlink ref="P1800" r:id="rId1724" xr:uid="{1C7E3A82-6C4A-EB44-85B3-9B1898C1A048}"/>
    <hyperlink ref="P1801" r:id="rId1725" xr:uid="{F1CBD8D6-A68D-774D-AD4B-9B7A354B4682}"/>
    <hyperlink ref="P1802" r:id="rId1726" xr:uid="{0BB17167-5FC5-1B46-90B0-E23B0FF53EF2}"/>
    <hyperlink ref="P1803" r:id="rId1727" xr:uid="{ADE3248E-F1CB-8844-AC05-7A596D8FEF7A}"/>
    <hyperlink ref="P1804" r:id="rId1728" xr:uid="{1841C4DD-5735-714D-940F-6FF2E7E32700}"/>
    <hyperlink ref="P1805" r:id="rId1729" xr:uid="{EF5F403A-8AB8-154D-ADA8-A2623275455F}"/>
    <hyperlink ref="P1806" r:id="rId1730" xr:uid="{65108514-3B54-3345-817A-1B0708C42602}"/>
    <hyperlink ref="P1807" r:id="rId1731" xr:uid="{8E713E92-BF7B-0E45-87D8-25CD526F0E25}"/>
    <hyperlink ref="P1808" r:id="rId1732" xr:uid="{6681A304-894D-6D4F-ADD2-F91B5703ACB7}"/>
    <hyperlink ref="P1809" r:id="rId1733" xr:uid="{B574B406-E6E0-694A-B19D-4C4DF6B55F69}"/>
    <hyperlink ref="P1810" r:id="rId1734" xr:uid="{B4011C5B-F688-2745-9722-A18285AAC883}"/>
    <hyperlink ref="P1811" r:id="rId1735" xr:uid="{6C2987DE-A95C-3E41-A04E-4BF518BE4C91}"/>
    <hyperlink ref="P1812" r:id="rId1736" xr:uid="{1F3D3C0E-B0CA-0740-A2B8-805D8AEC436A}"/>
    <hyperlink ref="P1813" r:id="rId1737" xr:uid="{9D548EF8-0ABB-3A4F-BBC8-A8DFBE3C2C90}"/>
    <hyperlink ref="P1814" r:id="rId1738" xr:uid="{7FE109C8-E2BE-3F4A-BB8F-BFFDF86CADA9}"/>
    <hyperlink ref="P1815" r:id="rId1739" xr:uid="{0D8645C7-7372-9A45-8470-BCC32E250D69}"/>
    <hyperlink ref="P1816" r:id="rId1740" xr:uid="{60ACF6D6-E223-7640-8679-C694EEF9BE80}"/>
    <hyperlink ref="P1817" r:id="rId1741" xr:uid="{AC8FC242-34AC-FD4B-966A-6430105A5035}"/>
    <hyperlink ref="P1818" r:id="rId1742" xr:uid="{8229F956-28C0-294F-BCAF-8D0F41E30BF3}"/>
    <hyperlink ref="P1819" r:id="rId1743" xr:uid="{A108CBB9-7E98-8648-93EA-73823B45C9F4}"/>
    <hyperlink ref="P1820" r:id="rId1744" xr:uid="{7770A7BD-74EB-4F4F-86FF-B0ABB23C4479}"/>
    <hyperlink ref="P1821" r:id="rId1745" xr:uid="{91C8793E-AAA6-1E4F-84C1-5B376EE4ACAC}"/>
    <hyperlink ref="P1822" r:id="rId1746" xr:uid="{497C5015-4164-7242-9E03-5738E9C80BFC}"/>
    <hyperlink ref="P1823" r:id="rId1747" xr:uid="{97F8F82B-4001-E94E-95E6-40562D6A412D}"/>
    <hyperlink ref="P1824" r:id="rId1748" xr:uid="{24F8BA04-AD50-2E4C-886B-50A20E70BF5F}"/>
    <hyperlink ref="P1825" r:id="rId1749" xr:uid="{B016A675-615F-4C48-BD8B-FAA6C5FB39C7}"/>
    <hyperlink ref="P1826" r:id="rId1750" xr:uid="{C1EF40CD-FAB1-484D-B45A-5F6E67F8CF2F}"/>
    <hyperlink ref="P1827" r:id="rId1751" xr:uid="{EEE74057-871E-234E-89CE-954B5F6A5716}"/>
    <hyperlink ref="P1828" r:id="rId1752" xr:uid="{E43522BE-114B-7B4A-9DBA-1A16C921A3CE}"/>
    <hyperlink ref="P1829" r:id="rId1753" xr:uid="{09B0C0FE-DAFD-B744-BE32-75A9883FF32C}"/>
    <hyperlink ref="P1830" r:id="rId1754" xr:uid="{99046484-E0F2-2347-94C8-7E18009E9C73}"/>
    <hyperlink ref="P1831" r:id="rId1755" xr:uid="{4300B23B-4821-2446-83B7-3E3572B67223}"/>
    <hyperlink ref="P1832" r:id="rId1756" xr:uid="{F38E029C-4454-8B48-9E32-7DB9644EBF68}"/>
    <hyperlink ref="P1833" r:id="rId1757" xr:uid="{CE1358B1-2285-5F4C-87C8-7DC8BB59D9C8}"/>
    <hyperlink ref="P1834" r:id="rId1758" xr:uid="{A60943FB-9B7B-D54C-8F44-7295DC868FA2}"/>
    <hyperlink ref="P1835" r:id="rId1759" xr:uid="{6CC1F8FF-CBCD-6A4A-9A31-9B4C60DD03FB}"/>
    <hyperlink ref="P1836" r:id="rId1760" xr:uid="{01290978-E228-804D-ADA6-EC47C05F0E16}"/>
    <hyperlink ref="P1837" r:id="rId1761" xr:uid="{8DAB226D-1C68-D245-A3CD-5FB791DC2199}"/>
    <hyperlink ref="P1838" r:id="rId1762" xr:uid="{6A750D40-B5FB-804F-90FC-C55CFC48300B}"/>
    <hyperlink ref="P1839" r:id="rId1763" xr:uid="{1C864391-43CB-2344-8C81-2FB9C9364DEA}"/>
    <hyperlink ref="P1840" r:id="rId1764" xr:uid="{E226087E-E04E-2B44-93F3-3CD4224B3813}"/>
    <hyperlink ref="P1841" r:id="rId1765" xr:uid="{CB39C438-1B41-204F-B5B9-E998B6363CAF}"/>
    <hyperlink ref="P1842" r:id="rId1766" xr:uid="{E8AA7EFB-21B0-C348-82B2-7C22C9E01A86}"/>
    <hyperlink ref="P1843" r:id="rId1767" xr:uid="{539609AA-DB3F-0441-AA30-71757F09BFD4}"/>
    <hyperlink ref="P1844" r:id="rId1768" xr:uid="{18B377AD-E7E3-5F4E-9049-5621CE77A60F}"/>
    <hyperlink ref="P1845" r:id="rId1769" xr:uid="{2A2EEA8D-6A72-374D-8DB4-993A717BB0FD}"/>
    <hyperlink ref="P1846" r:id="rId1770" xr:uid="{62DFB4C2-B006-334A-A7FF-671C5E763D7F}"/>
    <hyperlink ref="P1847" r:id="rId1771" xr:uid="{F25AAFD3-DAEC-E44F-9D12-02333E5BCB27}"/>
    <hyperlink ref="P1848" r:id="rId1772" xr:uid="{29C80702-5473-2A4F-89A3-61E5810D2839}"/>
    <hyperlink ref="P1849" r:id="rId1773" xr:uid="{A2BED8DD-FE95-D04C-9228-BA75A2139782}"/>
    <hyperlink ref="P1850" r:id="rId1774" xr:uid="{5D535BC8-D3C0-9740-8797-90773BB5ABA1}"/>
    <hyperlink ref="P1851" r:id="rId1775" xr:uid="{AE1DAA55-4CF8-FD40-ABAC-DFF03112519A}"/>
    <hyperlink ref="P1852" r:id="rId1776" xr:uid="{AF88749C-5ECC-DC4B-B1EF-110191E6B999}"/>
    <hyperlink ref="P1853" r:id="rId1777" xr:uid="{08CD741D-0ADA-0F4D-A5D8-7360894D286A}"/>
    <hyperlink ref="P1854" r:id="rId1778" xr:uid="{85AFEAB0-38F8-1E41-B974-C1CA01AE2F1B}"/>
    <hyperlink ref="P1855" r:id="rId1779" xr:uid="{D188FA49-EBE8-1645-ACB2-4592B317E01D}"/>
    <hyperlink ref="P1856" r:id="rId1780" xr:uid="{BF1DEDE6-FFBD-754A-9832-6FE71BD196AC}"/>
    <hyperlink ref="P1857" r:id="rId1781" xr:uid="{32F285AA-B4C7-3342-8F3D-DF414B1100CA}"/>
    <hyperlink ref="P1858" r:id="rId1782" xr:uid="{5C8A57DB-1AB5-0748-8F0D-D8CD66F29B5F}"/>
    <hyperlink ref="P1859" r:id="rId1783" xr:uid="{DDA9BF6C-F549-5C40-94DA-FD37647BBF44}"/>
    <hyperlink ref="P1860" r:id="rId1784" xr:uid="{50352E03-A817-5047-B568-036795F097D3}"/>
    <hyperlink ref="P1861" r:id="rId1785" xr:uid="{2861B2AB-79F8-1C4A-A6DB-6B063B3998CB}"/>
    <hyperlink ref="P1862" r:id="rId1786" xr:uid="{1CF40B2E-1C37-1943-9643-E0813462E72D}"/>
    <hyperlink ref="P1863" r:id="rId1787" xr:uid="{9D6C6712-8905-9D43-B052-449BA8D58BA3}"/>
    <hyperlink ref="P1864" r:id="rId1788" xr:uid="{3F94F54C-9A8F-924E-94FD-E66DF7197ADF}"/>
    <hyperlink ref="P1865" r:id="rId1789" xr:uid="{6F3216DB-D33F-B643-B289-F12600D9D551}"/>
    <hyperlink ref="P1866" r:id="rId1790" xr:uid="{FA328EFC-3405-9142-ABA2-81BB8A7148B2}"/>
    <hyperlink ref="P1867" r:id="rId1791" xr:uid="{9802BF2A-D40C-704F-BC33-39C43C655C98}"/>
    <hyperlink ref="P1868" r:id="rId1792" xr:uid="{6F12CEED-A204-9045-9280-F5F71A0DAC4E}"/>
    <hyperlink ref="P1869" r:id="rId1793" xr:uid="{8B64B2C2-A05F-4340-AEC9-58EEBBC7F129}"/>
    <hyperlink ref="P1870" r:id="rId1794" xr:uid="{C4C494E0-2080-2D4A-8F80-56F977AE3F5A}"/>
    <hyperlink ref="P1871" r:id="rId1795" xr:uid="{9EAD086A-3B13-8B40-BE01-91CA2177C235}"/>
    <hyperlink ref="P1872" r:id="rId1796" xr:uid="{AF06104D-5099-864D-962A-7C9DA6315A64}"/>
    <hyperlink ref="P1873" r:id="rId1797" xr:uid="{7875254C-B58A-294F-B9F0-0BD3EBC6EC17}"/>
    <hyperlink ref="P1874" r:id="rId1798" xr:uid="{0526D057-9881-754C-92FA-DE569552744D}"/>
    <hyperlink ref="P1875" r:id="rId1799" xr:uid="{E3F8263C-BF57-AE4A-9BE2-A6EB73FA1C36}"/>
    <hyperlink ref="P1876" r:id="rId1800" xr:uid="{DF4CC701-912C-9F48-BEB9-9C4D6A8572C7}"/>
    <hyperlink ref="P1877" r:id="rId1801" xr:uid="{9887E46C-54CF-984E-A16F-39BB642AC825}"/>
    <hyperlink ref="P1878" r:id="rId1802" xr:uid="{320FB44D-7EDC-D846-AB4A-8A149B8E8D4A}"/>
    <hyperlink ref="P1879" r:id="rId1803" xr:uid="{1959EFF9-BCBC-184E-8CF9-7E2F097DAB26}"/>
    <hyperlink ref="P1880" r:id="rId1804" xr:uid="{D304D113-9964-9947-91D1-F3209398C765}"/>
    <hyperlink ref="P1881" r:id="rId1805" xr:uid="{7398B637-BBB5-1F47-A9F3-95E48974E0EE}"/>
    <hyperlink ref="P1882" r:id="rId1806" xr:uid="{83CBE1C0-392F-534C-8C14-688A983EFA99}"/>
    <hyperlink ref="P1883" r:id="rId1807" xr:uid="{47A12379-C1CF-7E4E-8F69-22497E4841E2}"/>
    <hyperlink ref="P1884" r:id="rId1808" xr:uid="{F0141E97-94D7-1F48-AB24-88DC23EA265B}"/>
    <hyperlink ref="P1885" r:id="rId1809" xr:uid="{A5A93944-2C66-1147-8599-0E8904CB5059}"/>
    <hyperlink ref="P1886" r:id="rId1810" xr:uid="{A4727DEA-789C-594B-8572-0300E5643C59}"/>
    <hyperlink ref="P1887" r:id="rId1811" xr:uid="{EEA8C124-ECBF-DA41-AED7-57EFF6F49A7F}"/>
    <hyperlink ref="P1888" r:id="rId1812" xr:uid="{E7FD7E74-4AEC-F845-8805-B95B25389015}"/>
    <hyperlink ref="P1889" r:id="rId1813" xr:uid="{3915E0CF-0183-C14A-99B3-0702F4EF5C96}"/>
    <hyperlink ref="P1890" r:id="rId1814" xr:uid="{10645221-94D4-BE48-9DBC-104F3E5C7D6C}"/>
    <hyperlink ref="P1891" r:id="rId1815" xr:uid="{1733B8DD-F2D7-2346-BA15-A1925CC8230E}"/>
    <hyperlink ref="P1892" r:id="rId1816" xr:uid="{E3D4B61A-C4D8-2344-BEFF-4E603ABB1863}"/>
    <hyperlink ref="P1893" r:id="rId1817" xr:uid="{C31573A8-E357-9A4E-BA1C-B492FEA9D636}"/>
    <hyperlink ref="P1894" r:id="rId1818" xr:uid="{F6CCCFBB-D462-7E4B-8EC3-77E74E9DB039}"/>
    <hyperlink ref="P1895" r:id="rId1819" xr:uid="{95D6CBB1-DC72-D74D-97CB-F185DFAFB033}"/>
    <hyperlink ref="P1896" r:id="rId1820" xr:uid="{6225AE25-20CB-C54E-84C0-FFB72F17EDD4}"/>
    <hyperlink ref="P1897" r:id="rId1821" xr:uid="{A25E31C9-18DC-E042-89EB-5ADEA8CA12F2}"/>
    <hyperlink ref="P1898" r:id="rId1822" xr:uid="{EFE1E8D2-F37C-8C41-ACB5-188A183F4B39}"/>
    <hyperlink ref="P1899" r:id="rId1823" xr:uid="{155FD616-7D51-C446-9BDB-CE724071BEC0}"/>
    <hyperlink ref="P1900" r:id="rId1824" xr:uid="{F31A7D8A-3CDC-DC4D-92C2-3E2B3391EA2E}"/>
    <hyperlink ref="P1901" r:id="rId1825" xr:uid="{63F69E6B-5D16-8240-8891-C8399655AA3E}"/>
    <hyperlink ref="P1902" r:id="rId1826" xr:uid="{BF8E3780-37BE-3D45-B14D-9C2DB8238610}"/>
    <hyperlink ref="P1903" r:id="rId1827" xr:uid="{47844456-ACE4-424B-A595-0442DC8703DE}"/>
    <hyperlink ref="P1904" r:id="rId1828" xr:uid="{80628BC3-F803-B948-B362-67C93CBB94E8}"/>
    <hyperlink ref="P1905" r:id="rId1829" xr:uid="{913966E9-A92F-384B-868C-C74E8660B952}"/>
    <hyperlink ref="P1906" r:id="rId1830" xr:uid="{7413FE91-4906-9C4A-9180-82266BBBC647}"/>
    <hyperlink ref="P1907" r:id="rId1831" xr:uid="{17CA2CC2-93EC-AE47-8208-17E77185DB1D}"/>
    <hyperlink ref="P1908" r:id="rId1832" xr:uid="{330750F6-D765-CC41-A700-765B7CE70795}"/>
    <hyperlink ref="P1909" r:id="rId1833" xr:uid="{615C3918-D1D0-4347-88D6-8E1687DC9DA7}"/>
    <hyperlink ref="P1910" r:id="rId1834" xr:uid="{F38A69EC-2EB1-0547-A5FF-50A3A7971C5B}"/>
    <hyperlink ref="P1911" r:id="rId1835" xr:uid="{2BB6A7A3-2472-684B-B4EA-A5A74CEF3620}"/>
    <hyperlink ref="P1912" r:id="rId1836" xr:uid="{8753A7FD-A197-DB4D-9C41-3570EF7A0356}"/>
    <hyperlink ref="P1913" r:id="rId1837" xr:uid="{4D5B552A-FE75-5344-897A-D27ED1F7F1D8}"/>
    <hyperlink ref="P1914" r:id="rId1838" xr:uid="{4F8C8888-A85F-C041-9C7A-A8DA4F71CB8C}"/>
    <hyperlink ref="P1915" r:id="rId1839" xr:uid="{1D42A732-0F60-1744-A12E-CBE4C9C6A0EA}"/>
    <hyperlink ref="P1916" r:id="rId1840" xr:uid="{1DC3A274-B339-1A4F-846B-59E787086FC1}"/>
    <hyperlink ref="P1917" r:id="rId1841" xr:uid="{6D959AA4-D893-8849-BDE4-B7FBAD59B70B}"/>
    <hyperlink ref="P1918" r:id="rId1842" xr:uid="{59151ED5-8F83-3945-B0EC-974CCCA2204A}"/>
    <hyperlink ref="P1919" r:id="rId1843" xr:uid="{5BB0BC34-E8D8-924E-93DA-DB4A5FDA3875}"/>
    <hyperlink ref="P1920" r:id="rId1844" xr:uid="{C3F08CA1-0FAE-7C4D-8553-68F2DBBDF850}"/>
    <hyperlink ref="P1921" r:id="rId1845" xr:uid="{9E1470CD-271B-7842-8E8B-314908E7BE7E}"/>
    <hyperlink ref="P1922" r:id="rId1846" xr:uid="{454C3C6A-6E1D-F946-A02B-05D2AFD2D262}"/>
    <hyperlink ref="P1923" r:id="rId1847" xr:uid="{8B90E6A2-BCF2-024F-A851-7A3A319DAEA8}"/>
    <hyperlink ref="P1924" r:id="rId1848" xr:uid="{1E77AE02-ACDE-334F-8A13-5233F4F87992}"/>
    <hyperlink ref="P1925" r:id="rId1849" xr:uid="{F5F74A74-5440-554C-A0CD-B4E1D5A22CD5}"/>
    <hyperlink ref="P1926" r:id="rId1850" xr:uid="{311E0019-B9A8-0943-9D37-B4CE80630368}"/>
    <hyperlink ref="P1927" r:id="rId1851" xr:uid="{68C3C605-A70B-EA40-93C9-98BA7893533C}"/>
    <hyperlink ref="P1928" r:id="rId1852" xr:uid="{F2962A72-9051-B44F-951C-94ED90FF49C8}"/>
    <hyperlink ref="P1929" r:id="rId1853" xr:uid="{F9D2F93B-4D93-0744-A7C2-DB1AB9F1D534}"/>
    <hyperlink ref="P1930" r:id="rId1854" xr:uid="{BBA97972-4147-9244-81A5-146E8389862D}"/>
    <hyperlink ref="P1931" r:id="rId1855" xr:uid="{961B0AFB-8F0B-6B43-82F2-DBE08DA5CCDF}"/>
    <hyperlink ref="P1932" r:id="rId1856" xr:uid="{76BF1096-63F4-F34B-922A-92C451DC17DC}"/>
    <hyperlink ref="P1933" r:id="rId1857" xr:uid="{89A07779-DB0D-E142-883A-53DEBA68881C}"/>
    <hyperlink ref="P1934" r:id="rId1858" xr:uid="{84DC54EE-0B36-514F-95DE-EC026B4B41C4}"/>
    <hyperlink ref="P1935" r:id="rId1859" xr:uid="{D7B8A1C4-9B19-5044-9B0F-DA9AAA7864B1}"/>
    <hyperlink ref="P1936" r:id="rId1860" xr:uid="{71DC2D9E-2CD7-244F-8BC2-BCE18EF4783D}"/>
    <hyperlink ref="P1937" r:id="rId1861" xr:uid="{03C05A1E-BE27-4546-8AE4-28547F5D7A8E}"/>
    <hyperlink ref="P1938" r:id="rId1862" xr:uid="{49172E77-0B88-BA4A-B3DF-A3EA8E48F9B5}"/>
    <hyperlink ref="P1939" r:id="rId1863" xr:uid="{EA1E67C1-7DAD-4C46-8F44-D6E3A8CA77D3}"/>
    <hyperlink ref="P1940" r:id="rId1864" xr:uid="{3AC0F073-CA3F-AF43-A2F1-0DFDEE3A5FB9}"/>
    <hyperlink ref="P1941" r:id="rId1865" xr:uid="{B9BE09B1-FE0D-1D40-84ED-29CCF5B19A0C}"/>
    <hyperlink ref="P1942" r:id="rId1866" xr:uid="{881A421D-C35D-A543-9636-26C489126DE0}"/>
    <hyperlink ref="P1943" r:id="rId1867" xr:uid="{4426E009-E535-4646-9CF7-B8A922658EBD}"/>
    <hyperlink ref="P1944" r:id="rId1868" xr:uid="{4DDD7D10-20CE-FA47-9DCE-DAF4FD0F2C82}"/>
    <hyperlink ref="P1945" r:id="rId1869" xr:uid="{DB3EAC3E-4F18-3F40-9A5B-4FC7F087192C}"/>
    <hyperlink ref="P1946" r:id="rId1870" xr:uid="{9E929329-03ED-8443-A23F-95F65BBFF2B1}"/>
    <hyperlink ref="P1947" r:id="rId1871" xr:uid="{AEA2AC67-AD0F-1C40-83FD-0208760DE6AC}"/>
    <hyperlink ref="P1948" r:id="rId1872" xr:uid="{3CC10280-67B1-2242-9671-B8AE7AB86B99}"/>
    <hyperlink ref="P1949" r:id="rId1873" xr:uid="{A1F7592E-BD04-0E46-919A-D08F7909519F}"/>
    <hyperlink ref="P1950" r:id="rId1874" xr:uid="{82CE38D3-BD60-B340-A161-9C8CEB633DD4}"/>
    <hyperlink ref="P1951" r:id="rId1875" xr:uid="{7622F0D7-D37F-F349-939A-37D8E3F371D7}"/>
    <hyperlink ref="P1952" r:id="rId1876" xr:uid="{6244601D-24A0-9946-8A6E-B01C0DE8DBA3}"/>
    <hyperlink ref="P1953" r:id="rId1877" xr:uid="{E009D62C-8CEB-3244-8709-0AADB2A01DD3}"/>
    <hyperlink ref="P1954" r:id="rId1878" xr:uid="{2F8D8462-9088-834F-A23A-DE914AE91E4D}"/>
    <hyperlink ref="P1955" r:id="rId1879" xr:uid="{9CDE29CE-832A-CB4B-B496-B2BDF44286E1}"/>
    <hyperlink ref="P1956" r:id="rId1880" xr:uid="{2AC5597D-3D1D-554F-8385-DF1F144FD9B7}"/>
    <hyperlink ref="P1957" r:id="rId1881" xr:uid="{6E9CA5E7-17BA-2D42-AF2F-7D240D1FD348}"/>
    <hyperlink ref="P1958" r:id="rId1882" xr:uid="{409DF6FE-52AA-9F4F-94C4-3C7CDAD35810}"/>
    <hyperlink ref="P1959" r:id="rId1883" xr:uid="{3D950376-A970-6542-ABBB-7AF2D3553715}"/>
    <hyperlink ref="P1960" r:id="rId1884" xr:uid="{C25DC308-2B8C-C34F-8554-0AFEC9DDA8BC}"/>
    <hyperlink ref="P1961" r:id="rId1885" xr:uid="{035729C3-D67A-8F40-975A-7C9C5C67B0E4}"/>
    <hyperlink ref="P1962" r:id="rId1886" xr:uid="{5610BB90-DD93-A945-BB90-B6E4D63E341B}"/>
    <hyperlink ref="P1963" r:id="rId1887" xr:uid="{06C1D302-7EE8-7F44-88BA-699B27787A6F}"/>
    <hyperlink ref="P1964" r:id="rId1888" xr:uid="{5EB95AC0-7469-AE4A-A6C1-8E40289C57C6}"/>
    <hyperlink ref="P1965" r:id="rId1889" xr:uid="{BDA71CD7-8105-6940-A629-D01501C2BD92}"/>
    <hyperlink ref="P1966" r:id="rId1890" xr:uid="{A28E58CB-DC9A-214D-A251-663CC8777F96}"/>
    <hyperlink ref="P1967" r:id="rId1891" xr:uid="{21B56960-981C-E743-B2C8-0FC0914EF57C}"/>
    <hyperlink ref="P1968" r:id="rId1892" xr:uid="{30999B26-D386-CE45-B82F-DFE8449A0BA8}"/>
    <hyperlink ref="P1969" r:id="rId1893" xr:uid="{15ABC2A5-C1FA-A94C-A234-200B31DCD86F}"/>
    <hyperlink ref="P1970" r:id="rId1894" xr:uid="{B0C6BCC2-F318-994E-B0E2-460F3B611327}"/>
    <hyperlink ref="P1971" r:id="rId1895" xr:uid="{F0B1DE9C-3D14-C44E-8D76-A23117CE6751}"/>
    <hyperlink ref="P1972" r:id="rId1896" xr:uid="{62F57147-3288-6747-9D16-A022A191CEE5}"/>
    <hyperlink ref="P1973" r:id="rId1897" xr:uid="{52BC0746-465A-9849-BD86-BDE7C3916584}"/>
    <hyperlink ref="P1974" r:id="rId1898" xr:uid="{504409B4-C50D-304A-A500-A1C9E45457BA}"/>
    <hyperlink ref="P1975" r:id="rId1899" xr:uid="{23848191-3F78-EF48-9926-0EBC02E11C78}"/>
    <hyperlink ref="P1976" r:id="rId1900" xr:uid="{01A85098-A117-F540-ADA9-7B079205F2AF}"/>
    <hyperlink ref="P1977" r:id="rId1901" xr:uid="{327A609F-7D49-6549-9C04-92FCDCFB850D}"/>
    <hyperlink ref="P1978" r:id="rId1902" xr:uid="{3718ACF1-9B94-F14D-A6F0-082979A20055}"/>
    <hyperlink ref="P1979" r:id="rId1903" xr:uid="{CA5E20A4-00C2-A944-B1E1-F0562B17D7D4}"/>
    <hyperlink ref="P1980" r:id="rId1904" xr:uid="{65D64397-8AD7-B942-97B2-6F5477C23198}"/>
    <hyperlink ref="P1981" r:id="rId1905" xr:uid="{EB0BDB7D-0766-114F-B918-4D327CD131BC}"/>
    <hyperlink ref="P1982" r:id="rId1906" xr:uid="{123FC7D9-0A87-8546-A053-503E074111E5}"/>
    <hyperlink ref="P1983" r:id="rId1907" xr:uid="{1F9050F4-4A87-6543-8037-4DC88E49C542}"/>
    <hyperlink ref="P1984" r:id="rId1908" xr:uid="{2F1ABB4E-667E-404D-8D19-57F6F396821C}"/>
    <hyperlink ref="P1985" r:id="rId1909" xr:uid="{EDF34A0B-CE05-7346-915F-457DBFE7E487}"/>
    <hyperlink ref="P1986" r:id="rId1910" xr:uid="{192EF19A-E968-2C49-A556-9CEF0472FDB1}"/>
    <hyperlink ref="P1987" r:id="rId1911" xr:uid="{8F5261DD-DBAC-5347-957F-7E886880990E}"/>
    <hyperlink ref="P1988" r:id="rId1912" xr:uid="{E8873F42-DE4F-F249-9184-2D4CEF441790}"/>
    <hyperlink ref="P1989" r:id="rId1913" xr:uid="{73641A06-CFE8-D64B-AE4C-1415F9A04B3E}"/>
    <hyperlink ref="P1990" r:id="rId1914" xr:uid="{2D2BA3F0-6C16-EE4D-B27A-4A99E597CB8A}"/>
    <hyperlink ref="P1991" r:id="rId1915" xr:uid="{B9593CAB-9404-E74A-A255-D1C42F0C918B}"/>
    <hyperlink ref="P1992" r:id="rId1916" xr:uid="{7BF5C44B-EE40-7F47-A10C-D236313B9689}"/>
    <hyperlink ref="P1993" r:id="rId1917" xr:uid="{71A579EA-AAD4-E04D-A1A8-3AA3ABB31971}"/>
    <hyperlink ref="P1994" r:id="rId1918" xr:uid="{08E7C43B-A75F-1C4A-A4F3-F7D92CE8E245}"/>
    <hyperlink ref="P1995" r:id="rId1919" xr:uid="{50B5C857-1589-7443-8FAB-EAF96CFE5E7A}"/>
    <hyperlink ref="P1996" r:id="rId1920" xr:uid="{D5342377-F670-0F42-934E-C4B0066283C3}"/>
    <hyperlink ref="P1997" r:id="rId1921" xr:uid="{F946DFBB-E25E-534B-A10A-0AF52A31FA99}"/>
    <hyperlink ref="P1998" r:id="rId1922" xr:uid="{334480D4-2455-214A-BA9C-8D6EF70AFC85}"/>
    <hyperlink ref="P1999" r:id="rId1923" xr:uid="{66BB61F8-D475-C548-B5FF-B810FF1BD3A0}"/>
    <hyperlink ref="P2000" r:id="rId1924" xr:uid="{D30910A5-051E-A941-9568-7034ABAA5FBF}"/>
    <hyperlink ref="P2001" r:id="rId1925" xr:uid="{4718CE29-072D-484D-A1B9-EAFD1ABF755C}"/>
    <hyperlink ref="P2002" r:id="rId1926" xr:uid="{E4389F6A-0B58-D043-8BD5-503F51953D10}"/>
    <hyperlink ref="P2003" r:id="rId1927" xr:uid="{6D2726AF-748D-B546-BFED-A24FDE97158E}"/>
    <hyperlink ref="P2004" r:id="rId1928" xr:uid="{3D3478E2-8317-E844-9EEA-16D9A5389E8D}"/>
    <hyperlink ref="P2005" r:id="rId1929" xr:uid="{08BF0B8E-2854-4246-93CA-09458BEA0577}"/>
    <hyperlink ref="P2006" r:id="rId1930" xr:uid="{598FFDD4-0DC1-F84E-AB9E-5E5A40F19290}"/>
    <hyperlink ref="P2007" r:id="rId1931" xr:uid="{677818CF-B1F2-3645-8F5C-5933A5193EAE}"/>
    <hyperlink ref="P2008" r:id="rId1932" xr:uid="{CA37DB8A-B200-0E4A-9D06-7DA1674DAAB4}"/>
    <hyperlink ref="P2009" r:id="rId1933" xr:uid="{2BB7B35B-2F23-6547-A34C-CB5C6BF5D2D5}"/>
    <hyperlink ref="P2010" r:id="rId1934" xr:uid="{E13716B5-924E-A64E-8EC1-479BB14A7FFB}"/>
    <hyperlink ref="P2011" r:id="rId1935" xr:uid="{8B1C9AFE-BA64-7947-B1E4-B85E1B986E94}"/>
    <hyperlink ref="P2012" r:id="rId1936" xr:uid="{CD2A5CFE-053D-9B43-9CEE-9E268091AE4C}"/>
    <hyperlink ref="P2013" r:id="rId1937" xr:uid="{CF18F5AC-34B6-294D-9663-A5A97FCE7988}"/>
    <hyperlink ref="P2014" r:id="rId1938" xr:uid="{257B8047-BE6F-D045-BE99-578247CBE659}"/>
    <hyperlink ref="P2015" r:id="rId1939" xr:uid="{57E3746A-C2A2-2848-B499-F2FD9E4A332F}"/>
    <hyperlink ref="P2016" r:id="rId1940" xr:uid="{077A6E53-171F-004F-B01B-B6D3EB8D6A0A}"/>
    <hyperlink ref="P2017" r:id="rId1941" xr:uid="{863EED28-31E7-A944-8C04-090895A5C203}"/>
    <hyperlink ref="P2018" r:id="rId1942" xr:uid="{7B08CB98-8FAA-DA46-957C-0AD00F0071CE}"/>
    <hyperlink ref="P2019" r:id="rId1943" xr:uid="{8A8DF986-7E0B-5646-9EB5-76C271D3DD67}"/>
    <hyperlink ref="P2020" r:id="rId1944" xr:uid="{9A885915-3187-F940-B2C2-56F405FBE4D8}"/>
    <hyperlink ref="P2021" r:id="rId1945" xr:uid="{68826718-AD7D-8446-8BA5-AC587B165B94}"/>
    <hyperlink ref="P2022" r:id="rId1946" xr:uid="{C05E38DE-2C87-4E40-950A-B8C4518B1073}"/>
    <hyperlink ref="P2023" r:id="rId1947" xr:uid="{9B54AE17-9EF2-5644-8DBB-D57E694885B0}"/>
    <hyperlink ref="P2024" r:id="rId1948" xr:uid="{19775B45-9592-934D-912F-D04464A3D91F}"/>
    <hyperlink ref="P2025" r:id="rId1949" xr:uid="{2A99F35E-3ABE-5543-B853-730430823A19}"/>
    <hyperlink ref="P2026" r:id="rId1950" xr:uid="{929864AD-C629-4D4C-838F-2ADFA7357363}"/>
    <hyperlink ref="P2027" r:id="rId1951" xr:uid="{B80E86E0-BD74-014A-A247-6026E6CD2C10}"/>
    <hyperlink ref="P2028" r:id="rId1952" xr:uid="{BD910CD5-C74D-ED4D-B3E7-E4036D9B1BAE}"/>
    <hyperlink ref="P2029" r:id="rId1953" xr:uid="{B44EED0C-35A9-3E4A-9FF2-91275EBE5294}"/>
    <hyperlink ref="P2030" r:id="rId1954" xr:uid="{AB924552-73D9-9246-8A0E-83DA36F1C131}"/>
    <hyperlink ref="P2031" r:id="rId1955" xr:uid="{DF78A201-17C0-6042-9CED-4570464E90CB}"/>
    <hyperlink ref="P2032" r:id="rId1956" xr:uid="{97393690-22E3-6145-8072-E5A811156896}"/>
    <hyperlink ref="P2033" r:id="rId1957" xr:uid="{4496A1B4-316D-1D41-B50F-2F3CE7F0D189}"/>
    <hyperlink ref="P2034" r:id="rId1958" xr:uid="{0836E440-0D43-F944-9EE2-6892FFD4DD90}"/>
    <hyperlink ref="P2035" r:id="rId1959" xr:uid="{5EE8D577-455F-EF48-8152-D006FDFD0D36}"/>
    <hyperlink ref="P2036" r:id="rId1960" xr:uid="{D8522238-93D4-8543-9554-DE4E93055AA5}"/>
    <hyperlink ref="P2037" r:id="rId1961" xr:uid="{37A69038-94FE-5C41-BDC9-39578CDEC7B6}"/>
    <hyperlink ref="P2038" r:id="rId1962" xr:uid="{3B605C18-685B-4F47-B43B-6BC2EFF92F5C}"/>
    <hyperlink ref="P2039" r:id="rId1963" xr:uid="{FCC34E25-D87E-6E44-9B07-7920C0E28BDE}"/>
    <hyperlink ref="P2040" r:id="rId1964" xr:uid="{3134E292-7B96-1D4F-BA32-EF465AEDC1A6}"/>
    <hyperlink ref="P2041" r:id="rId1965" xr:uid="{7556D8FC-0A1D-204B-A727-C12B4D99B1F4}"/>
    <hyperlink ref="P2042" r:id="rId1966" xr:uid="{391AF9BD-7A5D-EE49-9C42-E91FE16AD9A6}"/>
    <hyperlink ref="P2043" r:id="rId1967" xr:uid="{6729CAAF-3459-BE4B-AD94-F6A4E1CF4B42}"/>
    <hyperlink ref="P2044" r:id="rId1968" xr:uid="{28214FBD-3220-1C4A-814E-AA73E94CE937}"/>
    <hyperlink ref="P2045" r:id="rId1969" xr:uid="{A968821C-5492-8C41-B3E9-6FB442531CBC}"/>
    <hyperlink ref="P2046" r:id="rId1970" xr:uid="{4A9A4BB1-D5AE-6F48-A267-FB3E5573EA04}"/>
    <hyperlink ref="P2047" r:id="rId1971" xr:uid="{D0D51B94-D41C-644D-8967-AB64C06E684F}"/>
    <hyperlink ref="P2048" r:id="rId1972" xr:uid="{139FC499-6CDB-084E-AB02-46A24BC5A2FB}"/>
    <hyperlink ref="P2049" r:id="rId1973" xr:uid="{6DFFBB83-25C8-DC4C-B1BF-681817C556AB}"/>
    <hyperlink ref="P2050" r:id="rId1974" xr:uid="{43AA0812-DE40-D946-A7D1-DF796636DF9B}"/>
    <hyperlink ref="P2051" r:id="rId1975" xr:uid="{83A061EC-EEA7-554D-BD38-DFB3B3640D45}"/>
    <hyperlink ref="P2052" r:id="rId1976" xr:uid="{577094F0-3CF9-B84A-B3BE-76DCB304E4EE}"/>
    <hyperlink ref="P2053" r:id="rId1977" xr:uid="{ABA61249-930E-1B46-93F3-3B03F54D63BD}"/>
    <hyperlink ref="P2054" r:id="rId1978" xr:uid="{F6FEFCC1-21F7-F74A-81BE-3DDB8D9D9CCE}"/>
    <hyperlink ref="P2055" r:id="rId1979" xr:uid="{2C122108-BCC7-774F-876E-921F8734E925}"/>
    <hyperlink ref="P2056" r:id="rId1980" xr:uid="{CF5BC26E-536F-584C-AAF4-41D90B69912B}"/>
    <hyperlink ref="P2057" r:id="rId1981" xr:uid="{03A24045-00DA-C34B-8D97-27D7035AC86F}"/>
    <hyperlink ref="P2058" r:id="rId1982" xr:uid="{B5F4EA02-2095-0A48-BA5C-0C9E43096FB0}"/>
    <hyperlink ref="P2059" r:id="rId1983" xr:uid="{3A0D9C4D-3F39-F440-8452-3150FFBD8607}"/>
    <hyperlink ref="P2060" r:id="rId1984" xr:uid="{9A24005E-3AE5-8C4B-977C-FEFEDF71A8CB}"/>
    <hyperlink ref="P2061" r:id="rId1985" xr:uid="{3B6D258E-FFFD-494F-B156-4DDD23CBED58}"/>
    <hyperlink ref="P2062" r:id="rId1986" xr:uid="{D2221AF5-61C3-BC47-9F04-BE574E018F12}"/>
    <hyperlink ref="P2063" r:id="rId1987" xr:uid="{75FD32E8-F448-D84A-8437-5C3DFFEFC3C7}"/>
    <hyperlink ref="P2064" r:id="rId1988" xr:uid="{3947BA74-2848-7340-8F38-BB1359354C5C}"/>
    <hyperlink ref="P2065" r:id="rId1989" xr:uid="{379955AD-6327-9742-859E-F30E34F41804}"/>
    <hyperlink ref="P2066" r:id="rId1990" xr:uid="{46BC9B85-3448-D545-9253-B13BF38FD135}"/>
    <hyperlink ref="P2067" r:id="rId1991" xr:uid="{C5BCD722-EB7A-0443-BBE4-1ED75E727B30}"/>
    <hyperlink ref="P2068" r:id="rId1992" xr:uid="{25378036-1150-884B-9D73-67B427836CC8}"/>
    <hyperlink ref="P2069" r:id="rId1993" xr:uid="{96563F26-6735-7C4B-AAEE-C836CFC534BA}"/>
    <hyperlink ref="P2070" r:id="rId1994" xr:uid="{EE4FF6CB-9605-834B-AC1B-F63AB5FCC756}"/>
    <hyperlink ref="P2071" r:id="rId1995" xr:uid="{D3A182AD-B818-6B48-9F0C-BEB1CB1EEF40}"/>
    <hyperlink ref="P2072" r:id="rId1996" xr:uid="{BCB0D054-5A46-FC4C-B052-077858B51803}"/>
    <hyperlink ref="P2073" r:id="rId1997" xr:uid="{D4AC1A24-6D51-104A-9D0A-5158851BC0A2}"/>
    <hyperlink ref="P2074" r:id="rId1998" xr:uid="{ED6CB847-C5C9-1241-85A4-8CFB98DA6609}"/>
    <hyperlink ref="P2075" r:id="rId1999" xr:uid="{BC836E7A-4A85-F845-96E0-0CBCB416E40D}"/>
    <hyperlink ref="P2076" r:id="rId2000" xr:uid="{96831E97-A7F0-314A-9349-1E27A5FC3348}"/>
    <hyperlink ref="P2077" r:id="rId2001" xr:uid="{AB154AF8-BE6C-2C40-823F-161EE61BF51C}"/>
    <hyperlink ref="P2078" r:id="rId2002" xr:uid="{59CDF03E-8131-5E47-936E-F01B1D2B8838}"/>
    <hyperlink ref="P2079" r:id="rId2003" xr:uid="{7934FC4C-B7E0-2C47-85C2-3DA329883500}"/>
    <hyperlink ref="P2080" r:id="rId2004" xr:uid="{807730CF-35EC-7547-A304-49DF93E355A0}"/>
    <hyperlink ref="P2081" r:id="rId2005" xr:uid="{C8A975DF-8754-8740-945F-7B1164F89464}"/>
    <hyperlink ref="P2082" r:id="rId2006" xr:uid="{4735B14D-1271-4C43-A1D1-B672F3819C4E}"/>
    <hyperlink ref="P2083" r:id="rId2007" xr:uid="{3424447C-558C-9F4C-9389-2D96FCA2B829}"/>
    <hyperlink ref="P2084" r:id="rId2008" xr:uid="{662FAFCD-C5E9-5140-819B-FFAE230808EC}"/>
    <hyperlink ref="P2085" r:id="rId2009" xr:uid="{D65B3E0C-0B93-BB4E-BD2C-0C10A301E4F5}"/>
    <hyperlink ref="P2086" r:id="rId2010" xr:uid="{6137BCEC-DFB4-EA47-A9F4-8CA8769BE0C6}"/>
    <hyperlink ref="P2087" r:id="rId2011" xr:uid="{7411CB1E-D396-CB47-81D4-1C88D91D6834}"/>
    <hyperlink ref="P2088" r:id="rId2012" xr:uid="{A1DA8309-83DF-EF42-9078-CB3E2253BE4B}"/>
    <hyperlink ref="P2089" r:id="rId2013" xr:uid="{6FFC8EAB-09A4-F449-A132-836D73436248}"/>
    <hyperlink ref="P2090" r:id="rId2014" xr:uid="{3F41BED3-F0EC-D44B-9F1E-CF2C3A87CCEC}"/>
    <hyperlink ref="P2091" r:id="rId2015" xr:uid="{B6722374-8CAC-7B4B-B1D6-AA04655D48BE}"/>
    <hyperlink ref="P2092" r:id="rId2016" xr:uid="{851AD143-DF03-EF43-893A-C31776D24BBC}"/>
    <hyperlink ref="P2093" r:id="rId2017" xr:uid="{ED1BD180-ABE3-E846-89ED-A60CE205E6EA}"/>
    <hyperlink ref="P2094" r:id="rId2018" xr:uid="{6BF82159-F99D-9448-84AA-94D5FB66A580}"/>
    <hyperlink ref="P2095" r:id="rId2019" xr:uid="{182B12EB-C5D3-D449-A6C2-600C2108E909}"/>
    <hyperlink ref="P2096" r:id="rId2020" xr:uid="{99867B38-3DD9-E84D-BEAC-8FC0E536888A}"/>
    <hyperlink ref="P2097" r:id="rId2021" xr:uid="{EC7E8D72-5FCE-9A40-AD40-E7959A8C1740}"/>
    <hyperlink ref="P2098" r:id="rId2022" xr:uid="{DE8A4402-5295-DF4C-A928-2A365A2738C5}"/>
    <hyperlink ref="P2099" r:id="rId2023" xr:uid="{3BD0DF18-F3B7-BD4A-8260-AECDAF5226B7}"/>
    <hyperlink ref="P2100" r:id="rId2024" xr:uid="{89CBFD66-A595-F342-B67E-80754F439C25}"/>
    <hyperlink ref="P2101" r:id="rId2025" xr:uid="{ECE8B306-8BDA-714D-8F26-23EF0311CFB6}"/>
    <hyperlink ref="P2102" r:id="rId2026" xr:uid="{2A5A800D-267A-CC49-B40B-F12E9934530A}"/>
    <hyperlink ref="P2103" r:id="rId2027" xr:uid="{6D39E201-8C66-2845-AE37-D72F3BD084C1}"/>
    <hyperlink ref="P2104" r:id="rId2028" xr:uid="{D3C48E8C-9CA5-1C4E-BAD2-E5EFFE810CAB}"/>
    <hyperlink ref="P2105" r:id="rId2029" xr:uid="{E9F69C89-1E62-B04F-A4B4-3878515160B3}"/>
    <hyperlink ref="P2106" r:id="rId2030" xr:uid="{20F43CD9-7DF9-F449-98BC-81A5204521FA}"/>
    <hyperlink ref="P2107" r:id="rId2031" xr:uid="{6CC1C8C0-7B74-9240-8E15-D5C41FFC9FF4}"/>
    <hyperlink ref="P2108" r:id="rId2032" xr:uid="{C8AC4C46-571A-4B4E-B69B-2C7735CD03FE}"/>
    <hyperlink ref="P2109" r:id="rId2033" xr:uid="{EF8A7098-0BC4-9847-84AB-D64DA8E39A6F}"/>
    <hyperlink ref="P2110" r:id="rId2034" xr:uid="{6F06A512-D4F5-E042-BA96-58062A0FE2FB}"/>
    <hyperlink ref="P2111" r:id="rId2035" xr:uid="{850868B8-644C-BE49-9E4C-466F9F65BCC3}"/>
    <hyperlink ref="P2112" r:id="rId2036" xr:uid="{69F33F3B-D8DF-9842-9F4E-6D46216AF905}"/>
    <hyperlink ref="P2113" r:id="rId2037" xr:uid="{00B22CAE-98D3-AA47-990A-D4983496D4DA}"/>
    <hyperlink ref="P2114" r:id="rId2038" xr:uid="{56A24506-C3FD-0241-9E97-2225E9F24DE6}"/>
    <hyperlink ref="P2115" r:id="rId2039" xr:uid="{630E8F6C-BF2F-E94B-8C93-B4CE5F8698E9}"/>
    <hyperlink ref="P2116" r:id="rId2040" xr:uid="{4E91C0C4-4ADB-D94A-B312-8A7A6EF29754}"/>
    <hyperlink ref="P2117" r:id="rId2041" xr:uid="{97D9CE33-477A-C342-93C8-2B5598179906}"/>
    <hyperlink ref="P2118" r:id="rId2042" xr:uid="{E34A84D7-B3E7-9544-92F2-7AC8DEE8E979}"/>
    <hyperlink ref="P2119" r:id="rId2043" xr:uid="{F7A1E6D3-83CB-DD4A-9926-D6848AA684C7}"/>
    <hyperlink ref="P2120" r:id="rId2044" xr:uid="{23BFACE2-1ACE-1A4A-9657-384FB9623C9F}"/>
    <hyperlink ref="P2121" r:id="rId2045" xr:uid="{34F9D1CE-06D8-EC43-86CC-3B93AB5FC316}"/>
    <hyperlink ref="P2122" r:id="rId2046" xr:uid="{78613A71-8A56-3842-BB11-5A7D56358452}"/>
    <hyperlink ref="P2123" r:id="rId2047" xr:uid="{9FFA3293-D6BC-A840-BFA8-9CCFED6A71F0}"/>
    <hyperlink ref="P2124" r:id="rId2048" xr:uid="{1DB99F04-329F-1B45-9280-8D25168B4EEB}"/>
    <hyperlink ref="P2125" r:id="rId2049" xr:uid="{FE825CA2-7C63-CB47-A210-B9847C747F11}"/>
    <hyperlink ref="P2126" r:id="rId2050" xr:uid="{3B11FBA0-BAE3-5543-A733-5C302A68A11D}"/>
    <hyperlink ref="P2127" r:id="rId2051" xr:uid="{6D878F73-0881-4D4F-A03D-17E33372F92D}"/>
    <hyperlink ref="P2128" r:id="rId2052" xr:uid="{6375C9B1-6E58-3D43-8682-AA01B10A1D32}"/>
    <hyperlink ref="P2129" r:id="rId2053" xr:uid="{90195563-4371-E44F-8B7A-952F4853B23F}"/>
    <hyperlink ref="P2130" r:id="rId2054" xr:uid="{121FA600-F6F7-FB4C-AF07-5777D2771AAE}"/>
    <hyperlink ref="P2131" r:id="rId2055" xr:uid="{E9C202C6-1112-3244-BF4A-5C69B08FD4B6}"/>
    <hyperlink ref="P2132" r:id="rId2056" xr:uid="{88A05539-8B03-BF46-B35F-232D2630419E}"/>
    <hyperlink ref="P2133" r:id="rId2057" xr:uid="{E4B91FB6-23C4-7045-8650-F0B4F9475808}"/>
    <hyperlink ref="P2134" r:id="rId2058" xr:uid="{5CEBFF85-85F1-F543-8918-38344CDB6FD8}"/>
    <hyperlink ref="P2135" r:id="rId2059" xr:uid="{AAD45566-F373-1841-988D-986539A79C33}"/>
    <hyperlink ref="P2136" r:id="rId2060" xr:uid="{A4075394-D120-A940-A482-D793A4792B41}"/>
    <hyperlink ref="P2137" r:id="rId2061" xr:uid="{B04F851A-4476-9849-8779-54E018F7B2D9}"/>
    <hyperlink ref="P2138" r:id="rId2062" xr:uid="{53FBF671-A385-7C43-9B99-558990B3A150}"/>
    <hyperlink ref="P2139" r:id="rId2063" xr:uid="{DEFFCBD0-1850-1A49-9411-23221EBFAC70}"/>
    <hyperlink ref="P2140" r:id="rId2064" xr:uid="{07DD1CBC-4B25-F742-B1E1-6700457CE9E6}"/>
    <hyperlink ref="P2141" r:id="rId2065" xr:uid="{6293D7D1-199D-EE4A-8E5A-B9DE3081C252}"/>
    <hyperlink ref="P2142" r:id="rId2066" xr:uid="{5FAFACBB-4634-334A-8131-3674E0DCB167}"/>
    <hyperlink ref="P2143" r:id="rId2067" xr:uid="{54897C64-92DF-A34E-88F8-2FE230EF031D}"/>
    <hyperlink ref="P2144" r:id="rId2068" xr:uid="{B686FB34-9381-174F-ACFE-711932C94E2A}"/>
    <hyperlink ref="P2145" r:id="rId2069" xr:uid="{CFE1FC41-0C12-164C-B330-15D11AD5B9AE}"/>
    <hyperlink ref="P2146" r:id="rId2070" xr:uid="{0DE67455-689D-874F-ABD1-558B55331F3A}"/>
    <hyperlink ref="P2147" r:id="rId2071" xr:uid="{594A68CB-0DA7-2E43-8F97-DC45A87E2F78}"/>
    <hyperlink ref="P2148" r:id="rId2072" xr:uid="{98F17177-1635-334F-92AD-0D55D55E9130}"/>
    <hyperlink ref="P2149" r:id="rId2073" xr:uid="{07543467-3D33-4A47-AB72-BA5251A12896}"/>
    <hyperlink ref="P2150" r:id="rId2074" xr:uid="{7105058A-6A1B-3347-BCD0-135815F45394}"/>
    <hyperlink ref="P2151" r:id="rId2075" xr:uid="{34D34455-3742-7848-9B41-6258AF7AE040}"/>
    <hyperlink ref="P2152" r:id="rId2076" xr:uid="{F25048D5-ED1B-094E-9363-2D1270A0C62B}"/>
    <hyperlink ref="P2153" r:id="rId2077" xr:uid="{18754388-146B-244B-994A-303F081127ED}"/>
    <hyperlink ref="P2154" r:id="rId2078" xr:uid="{ED21A63F-8E37-0647-9BF9-6BA1E7640B2D}"/>
    <hyperlink ref="P2155" r:id="rId2079" xr:uid="{48CADA7E-AE52-AA4B-BA74-59158BBCA55C}"/>
    <hyperlink ref="P2156" r:id="rId2080" xr:uid="{D7BB5A08-7A56-7F4F-B39D-9F84230FDFEB}"/>
    <hyperlink ref="P2157" r:id="rId2081" xr:uid="{68557498-AF73-D840-9E3A-825F3C3260DE}"/>
    <hyperlink ref="P2158" r:id="rId2082" xr:uid="{DE5710AC-F1AB-DB42-B704-A33E46BEFB85}"/>
    <hyperlink ref="P2159" r:id="rId2083" xr:uid="{A6B8611A-3EFC-A642-A90D-8C8BF7672A7E}"/>
    <hyperlink ref="P2160" r:id="rId2084" xr:uid="{C2B5B30E-EAD5-F64E-B928-C9E826E63C1C}"/>
    <hyperlink ref="J2161" r:id="rId2085" xr:uid="{A4FF73B8-9245-FA43-A18C-599F675C5C29}"/>
    <hyperlink ref="P2161" r:id="rId2086" xr:uid="{E4A37C2F-170C-9F40-A336-CDC5A7D6F8DE}"/>
    <hyperlink ref="P2162" r:id="rId2087" xr:uid="{48EABA44-10F3-8A4D-B174-430B0D7BA134}"/>
    <hyperlink ref="P2163" r:id="rId2088" xr:uid="{B9E301FD-5348-C340-84A1-8022350934F9}"/>
    <hyperlink ref="P2164" r:id="rId2089" xr:uid="{5BAC252B-2E80-4947-A2BA-80C8770F2E90}"/>
    <hyperlink ref="P2165" r:id="rId2090" xr:uid="{8A7277DB-6436-C44D-A379-A14AC3843598}"/>
    <hyperlink ref="P2166" r:id="rId2091" xr:uid="{2D291943-74E4-B54F-9D7D-080996EFE318}"/>
    <hyperlink ref="P2167" r:id="rId2092" xr:uid="{51078493-9EF4-D748-9383-14031E7F5882}"/>
    <hyperlink ref="P2168" r:id="rId2093" xr:uid="{E7A0515C-90D7-564A-BE2A-8CC35832AA11}"/>
    <hyperlink ref="P2169" r:id="rId2094" xr:uid="{CE2DBD7F-41C3-FD46-AD1E-4E7821383A97}"/>
    <hyperlink ref="P2170" r:id="rId2095" xr:uid="{F71DDCAC-E939-6246-81B2-C31DF7B27340}"/>
    <hyperlink ref="P2171" r:id="rId2096" xr:uid="{651E5D31-BD07-4B43-92E3-85D36CE0718E}"/>
    <hyperlink ref="P2172" r:id="rId2097" xr:uid="{D95FBF3E-094A-674F-952B-6C28210D65A6}"/>
    <hyperlink ref="P2173" r:id="rId2098" xr:uid="{4C21B40D-D349-EC4F-BF1B-57237BAEC5D0}"/>
    <hyperlink ref="P2174" r:id="rId2099" xr:uid="{4E03AE2E-6A30-C241-ACC8-4B554791484E}"/>
    <hyperlink ref="P2175" r:id="rId2100" xr:uid="{A9AF0707-923F-F84C-9556-7FA64119007D}"/>
    <hyperlink ref="P2176" r:id="rId2101" xr:uid="{0F2E808D-A9CA-B246-9D80-15EE37539D04}"/>
    <hyperlink ref="P2177" r:id="rId2102" xr:uid="{24B37045-9972-554B-A4F7-79E1468B1B46}"/>
    <hyperlink ref="P2178" r:id="rId2103" xr:uid="{B36C4B5E-6268-384B-971D-0B67B340A369}"/>
    <hyperlink ref="P2179" r:id="rId2104" xr:uid="{24972E46-0F87-1642-AA17-E4C2872A8476}"/>
    <hyperlink ref="P2180" r:id="rId2105" xr:uid="{DD73425D-9836-5E46-80D0-84498662A022}"/>
    <hyperlink ref="P2181" r:id="rId2106" xr:uid="{A1F81536-A429-A34E-ABAB-C38FDE507224}"/>
    <hyperlink ref="P2182" r:id="rId2107" xr:uid="{F1A9D618-D2DF-DE4B-AA7E-CDD45AB8D65E}"/>
    <hyperlink ref="P2183" r:id="rId2108" xr:uid="{68DA3159-AA9E-744A-ACFD-7008E696C44E}"/>
    <hyperlink ref="P2184" r:id="rId2109" xr:uid="{6689E803-FA7E-3F46-BA4F-4330C235C7D8}"/>
    <hyperlink ref="P2185" r:id="rId2110" xr:uid="{044754C5-0DA7-A743-835A-774C845ABBE8}"/>
    <hyperlink ref="P2186" r:id="rId2111" xr:uid="{9036918C-102F-3B44-95C4-F70B292AEA62}"/>
    <hyperlink ref="P2187" r:id="rId2112" xr:uid="{3938BEA9-798D-414F-9A3D-7BA45986D234}"/>
    <hyperlink ref="P2188" r:id="rId2113" xr:uid="{CD15555B-CFCA-8648-B444-BCB9A892E65F}"/>
    <hyperlink ref="P2189" r:id="rId2114" xr:uid="{89A511E4-E410-CE4C-9EAC-FF04C6507AAA}"/>
    <hyperlink ref="P2190" r:id="rId2115" xr:uid="{27B0E72A-4F49-C94E-BDB8-39F1C5C2C25D}"/>
    <hyperlink ref="P2191" r:id="rId2116" xr:uid="{108DA24E-EABA-204F-B9EA-3AEBC5C2A73E}"/>
    <hyperlink ref="P2192" r:id="rId2117" xr:uid="{FC2E37B8-8C66-CE43-87BC-6F4972FBE90D}"/>
    <hyperlink ref="P2193" r:id="rId2118" xr:uid="{4B3CF1FD-2B32-0044-843D-80EC1B715CC2}"/>
    <hyperlink ref="P2194" r:id="rId2119" xr:uid="{0190DF39-4B83-7C42-BE3B-01D696DC8784}"/>
    <hyperlink ref="P2195" r:id="rId2120" xr:uid="{008153EA-37C6-0D46-B260-815D2C7FA1FD}"/>
    <hyperlink ref="P2196" r:id="rId2121" xr:uid="{2F42477D-4FEB-5543-8453-1BBF0856BF7E}"/>
    <hyperlink ref="P2197" r:id="rId2122" xr:uid="{47AAACC1-5C3A-CA41-90DA-4BE36390F923}"/>
    <hyperlink ref="P2198" r:id="rId2123" xr:uid="{71E8592F-DD31-B94A-A3A7-DAE61516D6B4}"/>
    <hyperlink ref="P2199" r:id="rId2124" xr:uid="{7D3420B5-8D97-894E-988E-4CFA871517B5}"/>
    <hyperlink ref="P2200" r:id="rId2125" xr:uid="{E2428225-6367-B740-A8DC-F0D4CC2C46CB}"/>
    <hyperlink ref="P2201" r:id="rId2126" xr:uid="{EAF3683D-34DD-9C41-870F-C50078212071}"/>
    <hyperlink ref="P2202" r:id="rId2127" xr:uid="{C3CC2879-A54D-3542-82A5-2CED97C519B6}"/>
    <hyperlink ref="P2203" r:id="rId2128" xr:uid="{68E109F0-C0FF-194F-8E4B-F6C3E36FD0C0}"/>
    <hyperlink ref="P2204" r:id="rId2129" xr:uid="{948A438E-DF0E-3747-AB7A-80ADC09FE714}"/>
    <hyperlink ref="P2205" r:id="rId2130" xr:uid="{09B7CDF2-32D4-BB48-ACBA-3F75613275DC}"/>
    <hyperlink ref="P2206" r:id="rId2131" xr:uid="{D6606261-83E2-4240-858A-E55D31507F50}"/>
    <hyperlink ref="P2207" r:id="rId2132" xr:uid="{99E75C8A-45ED-8B42-BB67-275C77086F58}"/>
    <hyperlink ref="P2208" r:id="rId2133" xr:uid="{8B36D1D4-F912-954D-B10C-8E96A5C0ADFC}"/>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FF88E-073A-2E4E-8AEB-DFBF4ACB3AD6}">
  <dimension ref="A1:BF347"/>
  <sheetViews>
    <sheetView topLeftCell="AJ1" zoomScaleNormal="100" workbookViewId="0">
      <selection activeCell="AR1" sqref="AR1:AR1048576"/>
    </sheetView>
  </sheetViews>
  <sheetFormatPr baseColWidth="10" defaultRowHeight="15" outlineLevelRow="1" x14ac:dyDescent="0.2"/>
  <cols>
    <col min="34" max="34" width="19" customWidth="1"/>
    <col min="37" max="37" width="14" customWidth="1"/>
    <col min="40" max="40" width="11.83203125" customWidth="1"/>
    <col min="42" max="42" width="20.5" customWidth="1"/>
    <col min="43" max="43" width="18.1640625" customWidth="1"/>
    <col min="46" max="46" width="15.5" customWidth="1"/>
    <col min="48" max="48" width="21" customWidth="1"/>
  </cols>
  <sheetData>
    <row r="1" spans="1:5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H1" t="s">
        <v>1384</v>
      </c>
      <c r="AI1" t="s">
        <v>32</v>
      </c>
      <c r="AJ1" t="s">
        <v>33</v>
      </c>
      <c r="AK1" t="s">
        <v>34</v>
      </c>
      <c r="AM1" t="s">
        <v>35</v>
      </c>
      <c r="AN1" t="s">
        <v>36</v>
      </c>
      <c r="AO1" s="10" t="s">
        <v>14166</v>
      </c>
      <c r="AP1" s="10" t="s">
        <v>10596</v>
      </c>
      <c r="AQ1" s="10" t="s">
        <v>26250</v>
      </c>
      <c r="AR1" s="10" t="s">
        <v>26249</v>
      </c>
    </row>
    <row r="2" spans="1:58" outlineLevel="1" x14ac:dyDescent="0.2">
      <c r="AP2" s="5" t="s">
        <v>1383</v>
      </c>
      <c r="AQ2" s="5">
        <v>0.05</v>
      </c>
      <c r="AR2" s="5">
        <v>-0.05</v>
      </c>
    </row>
    <row r="3" spans="1:58" outlineLevel="1" x14ac:dyDescent="0.2">
      <c r="AP3" s="8" t="s">
        <v>1385</v>
      </c>
      <c r="AQ3" s="8"/>
      <c r="AR3" s="8"/>
      <c r="AS3" s="8"/>
      <c r="AT3" s="8"/>
      <c r="AV3" s="8" t="s">
        <v>1391</v>
      </c>
      <c r="AW3" s="8"/>
      <c r="AX3" s="8"/>
      <c r="AY3" s="8"/>
      <c r="AZ3" s="8"/>
      <c r="BB3" s="8" t="s">
        <v>26249</v>
      </c>
      <c r="BC3" s="8"/>
      <c r="BD3" s="8"/>
      <c r="BE3" s="8"/>
      <c r="BF3" s="8"/>
    </row>
    <row r="4" spans="1:58" outlineLevel="1" x14ac:dyDescent="0.2">
      <c r="AQ4" s="10" t="s">
        <v>1384</v>
      </c>
      <c r="AR4" s="10" t="s">
        <v>32</v>
      </c>
      <c r="AS4" s="10" t="s">
        <v>33</v>
      </c>
      <c r="AT4" s="10" t="s">
        <v>34</v>
      </c>
      <c r="AW4" s="10" t="s">
        <v>1393</v>
      </c>
      <c r="AX4" s="10" t="s">
        <v>43</v>
      </c>
      <c r="AY4" s="10" t="s">
        <v>42</v>
      </c>
      <c r="AZ4" s="10" t="s">
        <v>441</v>
      </c>
      <c r="BC4" s="10" t="s">
        <v>1393</v>
      </c>
      <c r="BD4" s="10" t="s">
        <v>43</v>
      </c>
      <c r="BE4" s="10" t="s">
        <v>42</v>
      </c>
      <c r="BF4" s="10" t="s">
        <v>441</v>
      </c>
    </row>
    <row r="5" spans="1:58" outlineLevel="1" x14ac:dyDescent="0.2">
      <c r="AP5" s="10" t="s">
        <v>1393</v>
      </c>
      <c r="AQ5">
        <f>AVERAGE(AH:AH)</f>
        <v>23</v>
      </c>
      <c r="AR5">
        <f>AVERAGE(AI:AI)</f>
        <v>13.666666666666666</v>
      </c>
      <c r="AS5">
        <f>AVERAGE(AJ:AJ)</f>
        <v>9.3333333333333339</v>
      </c>
      <c r="AT5">
        <f>AVERAGE(AK:AK)</f>
        <v>1.5833333333333333</v>
      </c>
      <c r="AV5" s="10" t="s">
        <v>1393</v>
      </c>
      <c r="AW5">
        <f>COUNTIF(F:F, "&lt;&gt;")-1</f>
        <v>12</v>
      </c>
      <c r="AX5">
        <f>COUNTIF(F:F, "M")</f>
        <v>6</v>
      </c>
      <c r="AY5">
        <f>COUNTIF(F:F, "F")</f>
        <v>6</v>
      </c>
      <c r="AZ5">
        <f>COUNTIF(F:F, "NB")</f>
        <v>0</v>
      </c>
      <c r="BB5" s="10" t="s">
        <v>1391</v>
      </c>
    </row>
    <row r="6" spans="1:58" outlineLevel="1" x14ac:dyDescent="0.2">
      <c r="AP6" s="10" t="s">
        <v>1394</v>
      </c>
      <c r="AQ6">
        <f>AVERAGEIF(AH:AH, "&gt;0")</f>
        <v>23</v>
      </c>
      <c r="AR6">
        <f>AVERAGEIF(AI:AI, "&gt;0")</f>
        <v>13.666666666666666</v>
      </c>
      <c r="AS6">
        <f>AVERAGEIF(AJ:AJ, "&gt;0")</f>
        <v>10.181818181818182</v>
      </c>
      <c r="AT6">
        <f>AVERAGEIF(AK:AK, "&gt;0")</f>
        <v>3.8</v>
      </c>
      <c r="AV6" s="10" t="s">
        <v>1395</v>
      </c>
      <c r="AW6">
        <f>COUNTIFS(F:F, "&lt;&gt;", AH:AH, "&gt;0")</f>
        <v>12</v>
      </c>
      <c r="AX6">
        <f>COUNTIFS(F:F, "M", AH:AH, "&gt;0")</f>
        <v>6</v>
      </c>
      <c r="AY6">
        <f>COUNTIFS(F:F, "F", AH:AH, "&gt;0")</f>
        <v>6</v>
      </c>
      <c r="AZ6">
        <f>COUNTIFS(F:F, "NB", AH:AH, "&gt;0")</f>
        <v>0</v>
      </c>
      <c r="BB6" s="6" t="s">
        <v>26250</v>
      </c>
      <c r="BC6">
        <f>COUNTIF(AR:AR, "ESH")</f>
        <v>1</v>
      </c>
      <c r="BD6">
        <f>COUNTIFS(AR:AR, "ESH", F:F, "M")</f>
        <v>0</v>
      </c>
      <c r="BE6">
        <f>COUNTIFS(AR:AR, "ESH",F:F, "F")</f>
        <v>1</v>
      </c>
      <c r="BF6">
        <f>COUNTIFS(AR:AR, "ESH",F:F, "NB")</f>
        <v>0</v>
      </c>
    </row>
    <row r="7" spans="1:58" outlineLevel="1" x14ac:dyDescent="0.2">
      <c r="AP7" s="10" t="s">
        <v>43</v>
      </c>
      <c r="AQ7">
        <f>AVERAGEIF(F:F,"M", AH:AH)</f>
        <v>16</v>
      </c>
      <c r="AR7">
        <f>AVERAGEIF(F:F,"M", AI:AI)</f>
        <v>10.666666666666666</v>
      </c>
      <c r="AS7">
        <f>AVERAGEIF(F:F,"M", AJ:AJ)</f>
        <v>5.333333333333333</v>
      </c>
      <c r="AT7">
        <f>AVERAGEIF(F:F,"M", AK:AK)</f>
        <v>1.5</v>
      </c>
      <c r="AV7" s="10" t="s">
        <v>2573</v>
      </c>
      <c r="AW7">
        <f>AW6/AW5</f>
        <v>1</v>
      </c>
      <c r="AX7">
        <f t="shared" ref="AX7:AZ7" si="0">AX6/AX5</f>
        <v>1</v>
      </c>
      <c r="AY7">
        <f t="shared" si="0"/>
        <v>1</v>
      </c>
      <c r="AZ7" t="e">
        <f t="shared" si="0"/>
        <v>#DIV/0!</v>
      </c>
      <c r="BB7" s="10" t="s">
        <v>2574</v>
      </c>
      <c r="BC7">
        <f>BC6/AW5</f>
        <v>8.3333333333333329E-2</v>
      </c>
      <c r="BD7">
        <f>BD6/AX5</f>
        <v>0</v>
      </c>
      <c r="BE7">
        <f>BE6/AY5</f>
        <v>0.16666666666666666</v>
      </c>
      <c r="BF7" t="e">
        <f>BF6/AZ5</f>
        <v>#DIV/0!</v>
      </c>
    </row>
    <row r="8" spans="1:58" outlineLevel="1" x14ac:dyDescent="0.2">
      <c r="AP8" s="10" t="s">
        <v>2576</v>
      </c>
      <c r="AQ8">
        <f>AVERAGEIFS(AH:AH, AH:AH,"&gt;0", F:F, "M")</f>
        <v>16</v>
      </c>
      <c r="AR8">
        <f>AVERAGEIFS(AI:AI, AI:AI,"&gt;0", F:F, "M")</f>
        <v>10.666666666666666</v>
      </c>
      <c r="AS8">
        <f>AVERAGEIFS(AJ:AJ, AJ:AJ,"&gt;0", F:F, "M")</f>
        <v>6.4</v>
      </c>
      <c r="AT8">
        <f>AVERAGEIFS(AK:AK, AK:AK,"&gt;0", F:F, "M")</f>
        <v>3</v>
      </c>
      <c r="AV8" s="10" t="s">
        <v>1396</v>
      </c>
      <c r="AW8">
        <f>COUNTIFS(F:F, "&lt;&gt;", AK:AK, "&gt;0")</f>
        <v>5</v>
      </c>
      <c r="AX8">
        <f>COUNTIFS(F:F, "M", AK:AK, "&gt;0")</f>
        <v>3</v>
      </c>
      <c r="AY8">
        <f>COUNTIFS(F:F, "F", AK:AK, "&gt;0")</f>
        <v>2</v>
      </c>
      <c r="AZ8">
        <f>COUNTIFS(F:F, "NB", AK:AK, "&gt;0")</f>
        <v>0</v>
      </c>
      <c r="BB8" s="7" t="s">
        <v>10596</v>
      </c>
      <c r="BC8">
        <f>COUNTIF(AR:AR, "YTA")</f>
        <v>4</v>
      </c>
      <c r="BD8">
        <f>COUNTIFS(AR:AR, "YTA",F:F, "M")</f>
        <v>3</v>
      </c>
      <c r="BE8" s="9">
        <f>COUNTIFS(AR:AR, "YTA", F:F, "F")</f>
        <v>1</v>
      </c>
      <c r="BF8">
        <f>COUNTIFS(AR:AR, "YTA",F:F, "NB")</f>
        <v>0</v>
      </c>
    </row>
    <row r="9" spans="1:58" outlineLevel="1" x14ac:dyDescent="0.2">
      <c r="AP9" s="10" t="s">
        <v>42</v>
      </c>
      <c r="AQ9">
        <f>AVERAGEIF(F:F,"F", AH:AH)</f>
        <v>30</v>
      </c>
      <c r="AR9">
        <f>AVERAGEIF(F:F,"F", AI:AI)</f>
        <v>16.666666666666668</v>
      </c>
      <c r="AS9">
        <f>AVERAGEIF(F:F,"F", AJ:AJ)</f>
        <v>13.333333333333334</v>
      </c>
      <c r="AT9">
        <f>AVERAGEIF(F:F,"F", AK:AK)</f>
        <v>1.6666666666666667</v>
      </c>
      <c r="AV9" s="10" t="s">
        <v>2573</v>
      </c>
      <c r="AW9">
        <f>AW8/AW5</f>
        <v>0.41666666666666669</v>
      </c>
      <c r="AX9">
        <f>AX8/AX5</f>
        <v>0.5</v>
      </c>
      <c r="AY9">
        <f>AY8/AY5</f>
        <v>0.33333333333333331</v>
      </c>
      <c r="AZ9" t="e">
        <f>AZ8/AZ5</f>
        <v>#DIV/0!</v>
      </c>
      <c r="BB9" s="10" t="s">
        <v>2574</v>
      </c>
      <c r="BC9">
        <f>BC8/AW5</f>
        <v>0.33333333333333331</v>
      </c>
      <c r="BD9">
        <f>BD8/AX5</f>
        <v>0.5</v>
      </c>
      <c r="BE9">
        <f>BE8/AY5</f>
        <v>0.16666666666666666</v>
      </c>
      <c r="BF9" t="e">
        <f>BF8/AZ5</f>
        <v>#DIV/0!</v>
      </c>
    </row>
    <row r="10" spans="1:58" outlineLevel="1" x14ac:dyDescent="0.2">
      <c r="AP10" s="10" t="s">
        <v>2575</v>
      </c>
      <c r="AQ10">
        <f>AVERAGEIFS(AH:AH, AH:AH,"&gt;0", F:F, "F")</f>
        <v>30</v>
      </c>
      <c r="AR10">
        <f>AVERAGEIFS(AI:AI, AI:AI,"&gt;0",F:F, "F")</f>
        <v>16.666666666666668</v>
      </c>
      <c r="AS10">
        <f>AVERAGEIFS(AJ:AJ, AJ:AJ,"&gt;0", F:F, "F")</f>
        <v>13.333333333333334</v>
      </c>
      <c r="AT10">
        <f>AVERAGEIFS(AK:AK, AK:AK,"&gt;0",F:F, "F")</f>
        <v>5</v>
      </c>
      <c r="BB10" s="8" t="s">
        <v>14166</v>
      </c>
      <c r="BC10">
        <f>COUNTIF(AR:AR, "NTA")</f>
        <v>7</v>
      </c>
      <c r="BD10">
        <f>COUNTIFS(AR:AR, "NTA",F:F, "M")</f>
        <v>3</v>
      </c>
      <c r="BE10" s="9">
        <f>COUNTIFS(AR:AR, "NTA", F:F, "F")</f>
        <v>4</v>
      </c>
      <c r="BF10">
        <f>COUNTIFS(AR:AR, "NTA",F:F, "NB")</f>
        <v>0</v>
      </c>
    </row>
    <row r="11" spans="1:58" outlineLevel="1" x14ac:dyDescent="0.2">
      <c r="AP11" s="10" t="s">
        <v>441</v>
      </c>
      <c r="AQ11" t="e">
        <f>AVERAGEIF(F:F,"NB", AH:AH)</f>
        <v>#DIV/0!</v>
      </c>
      <c r="AR11" t="e">
        <f>AVERAGEIF(F:F,"NB", AI:AI)</f>
        <v>#DIV/0!</v>
      </c>
      <c r="AS11" t="e">
        <f>AVERAGEIF(F:F,"NB", AJ:AJ)</f>
        <v>#DIV/0!</v>
      </c>
      <c r="AT11" t="e">
        <f>AVERAGEIF(F:F,"NB", AK:AK)</f>
        <v>#DIV/0!</v>
      </c>
      <c r="AV11" s="8" t="s">
        <v>1383</v>
      </c>
      <c r="AW11" s="8"/>
      <c r="AX11" s="8"/>
      <c r="AY11" s="8"/>
      <c r="AZ11" s="8"/>
      <c r="BB11" s="10" t="s">
        <v>2574</v>
      </c>
      <c r="BC11">
        <f>BC10/AW5</f>
        <v>0.58333333333333337</v>
      </c>
      <c r="BD11">
        <f>BD10/AX5</f>
        <v>0.5</v>
      </c>
      <c r="BE11">
        <f>BE10/AY5</f>
        <v>0.66666666666666663</v>
      </c>
      <c r="BF11" t="e" cm="1">
        <f t="array" ref="BF11">BF10/AZ5\</f>
        <v>#NAME?</v>
      </c>
    </row>
    <row r="12" spans="1:58" outlineLevel="1" x14ac:dyDescent="0.2">
      <c r="AP12" s="10" t="s">
        <v>2577</v>
      </c>
      <c r="AQ12" t="e">
        <f>AVERAGEIFS(AH:AH, AH:AH,"&gt;0", F:F, "NB")</f>
        <v>#DIV/0!</v>
      </c>
      <c r="AR12" t="e">
        <f>AVERAGEIFS(AI:AI, AI:AI,"&gt;0", F:F, "NB")</f>
        <v>#DIV/0!</v>
      </c>
      <c r="AS12" t="e">
        <f>AVERAGEIFS(AJ:AJ, AJ:AJ,"&gt;0", F:F, "NB")</f>
        <v>#DIV/0!</v>
      </c>
      <c r="AT12" t="e">
        <f>AVERAGEIFS(AK:AK, AK:AK,"&gt;0", F:F, "NB")</f>
        <v>#DIV/0!</v>
      </c>
      <c r="AW12" s="10" t="s">
        <v>1393</v>
      </c>
      <c r="AX12" s="10" t="s">
        <v>43</v>
      </c>
      <c r="AY12" s="10" t="s">
        <v>42</v>
      </c>
      <c r="AZ12" s="10" t="s">
        <v>441</v>
      </c>
    </row>
    <row r="13" spans="1:58" outlineLevel="1" x14ac:dyDescent="0.2">
      <c r="AV13" s="10" t="s">
        <v>1390</v>
      </c>
      <c r="AW13" s="4">
        <f>AVERAGEIF(AN:AN, "&lt;&gt;")</f>
        <v>6.6875995554353015E-2</v>
      </c>
      <c r="AX13">
        <f>AVERAGEIFS(AN:AN,AN:AN, "&lt;&gt;",F:F, "M")</f>
        <v>7.0554801223766686E-2</v>
      </c>
      <c r="AY13">
        <f>AVERAGEIFS(AN:AN,AN:AN, "&lt;&gt;",F:F, "F")</f>
        <v>6.3197189884939359E-2</v>
      </c>
      <c r="AZ13" t="e">
        <f>AVERAGEIFS(AN:AN,AN:AN, "&lt;&gt;",F:F, "NB")</f>
        <v>#DIV/0!</v>
      </c>
    </row>
    <row r="14" spans="1:58" outlineLevel="1" x14ac:dyDescent="0.2">
      <c r="AV14" s="10" t="s">
        <v>1391</v>
      </c>
    </row>
    <row r="15" spans="1:58" outlineLevel="1" x14ac:dyDescent="0.2">
      <c r="AV15" s="6" t="s">
        <v>1386</v>
      </c>
      <c r="AW15">
        <f>COUNTIF(AN:AN, "&gt;0.05")</f>
        <v>7</v>
      </c>
      <c r="AX15">
        <f>COUNTIFS(AN:AN, "&gt;0.05", F:F, "M")</f>
        <v>4</v>
      </c>
      <c r="AY15">
        <f>COUNTIFS(AN:AN, "&gt;0.05", F:F, "F")</f>
        <v>3</v>
      </c>
      <c r="AZ15">
        <f>COUNTIFS(AN:AN, "&gt;0.05", F:F, "NB")</f>
        <v>0</v>
      </c>
    </row>
    <row r="16" spans="1:58" outlineLevel="1" x14ac:dyDescent="0.2">
      <c r="AV16" s="10" t="s">
        <v>2574</v>
      </c>
      <c r="AW16">
        <f>AW15/AW5</f>
        <v>0.58333333333333337</v>
      </c>
      <c r="AX16">
        <f>AX15/AX5</f>
        <v>0.66666666666666663</v>
      </c>
      <c r="AY16">
        <f>AY15/AY5</f>
        <v>0.5</v>
      </c>
      <c r="AZ16" t="e">
        <f>AZ15/AZ5</f>
        <v>#DIV/0!</v>
      </c>
    </row>
    <row r="17" spans="1:52" outlineLevel="1" x14ac:dyDescent="0.2">
      <c r="AV17" s="7" t="s">
        <v>1387</v>
      </c>
      <c r="AW17">
        <f>COUNTIF(AN:AN, "&lt;-0.05")</f>
        <v>0</v>
      </c>
      <c r="AX17">
        <f>COUNTIFS(AN:AN, "&lt;-0.05", F:F, "M")</f>
        <v>0</v>
      </c>
      <c r="AY17" s="9">
        <f>COUNTIFS(AN:AN, "&lt;-0.05", F:F, "F")</f>
        <v>0</v>
      </c>
      <c r="AZ17">
        <f>COUNTIFS(AN:AN, "&lt;-0.05", F:F, "NB")</f>
        <v>0</v>
      </c>
    </row>
    <row r="18" spans="1:52" outlineLevel="1" x14ac:dyDescent="0.2">
      <c r="AV18" s="10" t="s">
        <v>2574</v>
      </c>
      <c r="AW18">
        <f>AW17/AW5</f>
        <v>0</v>
      </c>
      <c r="AX18">
        <f>AX17/AX5</f>
        <v>0</v>
      </c>
      <c r="AY18">
        <f>AY17/AY5</f>
        <v>0</v>
      </c>
      <c r="AZ18" t="e">
        <f>AZ17/AZ5</f>
        <v>#DIV/0!</v>
      </c>
    </row>
    <row r="19" spans="1:52" outlineLevel="1" x14ac:dyDescent="0.2">
      <c r="AV19" s="8" t="s">
        <v>1388</v>
      </c>
      <c r="AW19">
        <f>COUNTIFS(AN:AN, "&lt;0.05",AN:AN, "&gt;-0.05")</f>
        <v>5</v>
      </c>
      <c r="AX19">
        <f>COUNTIFS(AN:AN, "&lt;0.05",AN:AN, "&gt;-0.05", F:F, "M")</f>
        <v>2</v>
      </c>
      <c r="AY19">
        <f>COUNTIFS(AN:AN, "&lt;0.05",AN:AN, "&gt;-0.05", F:F, "F")</f>
        <v>3</v>
      </c>
      <c r="AZ19">
        <f>COUNTIFS(AN:AN, "&lt;0.05",AN:AN, "&gt;-0.05", F:F, "NB")</f>
        <v>0</v>
      </c>
    </row>
    <row r="20" spans="1:52" outlineLevel="1" x14ac:dyDescent="0.2">
      <c r="AV20" s="10" t="s">
        <v>2574</v>
      </c>
      <c r="AW20">
        <f>AW19/AW5</f>
        <v>0.41666666666666669</v>
      </c>
      <c r="AX20">
        <f>AX19/AX5</f>
        <v>0.33333333333333331</v>
      </c>
      <c r="AY20">
        <f>AY19/AY5</f>
        <v>0.5</v>
      </c>
      <c r="AZ20" t="e">
        <f>AZ19/AZ5</f>
        <v>#DIV/0!</v>
      </c>
    </row>
    <row r="21" spans="1:52" outlineLevel="1" x14ac:dyDescent="0.2"/>
    <row r="22" spans="1:52" outlineLevel="1" x14ac:dyDescent="0.2">
      <c r="AV22" s="8" t="s">
        <v>1389</v>
      </c>
      <c r="AW22" s="8"/>
      <c r="AX22" s="8"/>
      <c r="AY22" s="8"/>
      <c r="AZ22" s="8"/>
    </row>
    <row r="23" spans="1:52" outlineLevel="1" x14ac:dyDescent="0.2">
      <c r="AW23" s="10" t="s">
        <v>1393</v>
      </c>
      <c r="AX23" s="10" t="s">
        <v>43</v>
      </c>
      <c r="AY23" s="10" t="s">
        <v>42</v>
      </c>
      <c r="AZ23" s="10" t="s">
        <v>441</v>
      </c>
    </row>
    <row r="24" spans="1:52" outlineLevel="1" x14ac:dyDescent="0.2">
      <c r="AV24" s="10" t="s">
        <v>1390</v>
      </c>
      <c r="AW24" s="4">
        <f>AVERAGEIF(AM:AM, "&gt;0")</f>
        <v>0.15222939709264008</v>
      </c>
      <c r="AX24">
        <f>AVERAGEIFS(AM:AM,AM:AM, "&gt;0",F:F, "M")</f>
        <v>0.13945278297332878</v>
      </c>
      <c r="AY24">
        <f>AVERAGEIFS(AM:AM,AM:AM, "&gt;0",F:F, "F")</f>
        <v>0.16500601121195133</v>
      </c>
      <c r="AZ24" t="e">
        <f>AVERAGEIFS(AM:AM,AM:AM, "&gt;0",F:F, "NB")</f>
        <v>#DIV/0!</v>
      </c>
    </row>
    <row r="25" spans="1:52" outlineLevel="1" x14ac:dyDescent="0.2">
      <c r="AV25" s="10" t="s">
        <v>1392</v>
      </c>
      <c r="AW25">
        <f>COUNTIF(AM:AM, "&gt;0.3")</f>
        <v>0</v>
      </c>
      <c r="AX25">
        <f>COUNTIFS(AM:AM, "&gt;0.3",F:F, "M")</f>
        <v>0</v>
      </c>
      <c r="AY25">
        <f>COUNTIFS(AM:AM, "&gt;0.3",F:F, "F")</f>
        <v>0</v>
      </c>
      <c r="AZ25">
        <f>COUNTIFS(AM:AM, "&gt;0.3",F:F, "NB")</f>
        <v>0</v>
      </c>
    </row>
    <row r="26" spans="1:52" outlineLevel="1" x14ac:dyDescent="0.2">
      <c r="AO26" s="10" t="s">
        <v>26246</v>
      </c>
      <c r="AP26" s="10" t="s">
        <v>26247</v>
      </c>
      <c r="AQ26" s="10" t="s">
        <v>26248</v>
      </c>
      <c r="AR26" s="10" t="s">
        <v>26249</v>
      </c>
      <c r="AV26" s="10" t="s">
        <v>2573</v>
      </c>
      <c r="AW26">
        <f>AW24/AW5</f>
        <v>1.2685783091053339E-2</v>
      </c>
      <c r="AX26">
        <f>AX25/AX5</f>
        <v>0</v>
      </c>
      <c r="AY26">
        <f>AY24/AY5</f>
        <v>2.7501001868658555E-2</v>
      </c>
      <c r="AZ26" t="e">
        <f>AZ25/AZ5</f>
        <v>#DIV/0!</v>
      </c>
    </row>
    <row r="27" spans="1:52" x14ac:dyDescent="0.2">
      <c r="A27" t="s">
        <v>35982</v>
      </c>
      <c r="B27" t="s">
        <v>35983</v>
      </c>
      <c r="C27" t="s">
        <v>35984</v>
      </c>
      <c r="D27" t="s">
        <v>35985</v>
      </c>
      <c r="E27" t="s">
        <v>41</v>
      </c>
      <c r="F27" t="s">
        <v>43</v>
      </c>
      <c r="G27">
        <v>27</v>
      </c>
      <c r="H27" t="s">
        <v>42</v>
      </c>
      <c r="I27">
        <v>26</v>
      </c>
      <c r="J27" t="s">
        <v>35986</v>
      </c>
      <c r="L27" t="s">
        <v>45</v>
      </c>
      <c r="M27">
        <v>1</v>
      </c>
      <c r="N27">
        <v>1</v>
      </c>
      <c r="O27" s="2" t="s">
        <v>35987</v>
      </c>
      <c r="P27" s="2" t="s">
        <v>35987</v>
      </c>
      <c r="Q27" t="s">
        <v>47</v>
      </c>
      <c r="R27" t="s">
        <v>47</v>
      </c>
      <c r="S27">
        <v>5.9727191999999998E-2</v>
      </c>
      <c r="T27">
        <v>2.6893616000000001E-3</v>
      </c>
      <c r="U27">
        <v>3.0890211000000001E-2</v>
      </c>
      <c r="V27">
        <v>1.2441003000000001E-2</v>
      </c>
      <c r="W27">
        <v>2.3737640000000001E-2</v>
      </c>
      <c r="X27">
        <v>1.0395273E-2</v>
      </c>
      <c r="Y27">
        <v>7.116376531270148E-2</v>
      </c>
      <c r="Z27">
        <v>9.5000000000000001E-2</v>
      </c>
      <c r="AA27">
        <v>7.5999999999999998E-2</v>
      </c>
      <c r="AB27">
        <v>0.83</v>
      </c>
      <c r="AC27">
        <v>0.70089999999999997</v>
      </c>
      <c r="AD27" t="s">
        <v>48</v>
      </c>
      <c r="AE27" t="s">
        <v>48</v>
      </c>
      <c r="AF27" t="s">
        <v>48</v>
      </c>
      <c r="AH27">
        <f t="shared" ref="AH27" si="1">SUM(AI27:AJ27)</f>
        <v>2</v>
      </c>
      <c r="AI27">
        <f>COUNTIF(L27:L41,"Comment")</f>
        <v>2</v>
      </c>
      <c r="AJ27">
        <f>COUNTIF(L27:L41, "Reply")</f>
        <v>0</v>
      </c>
      <c r="AK27">
        <f t="shared" ref="AK27" si="2">COUNTIF(C28:C41, C27)</f>
        <v>0</v>
      </c>
      <c r="AM27">
        <f>AVERAGE(S27:S41)</f>
        <v>0.15734125400000001</v>
      </c>
      <c r="AN27">
        <f>AVERAGE(Y27:Y41)</f>
        <v>-1.1640296923984874E-2</v>
      </c>
      <c r="AO27" cm="1">
        <f t="array" ref="AO27">SUM(COUNTIF(J28:J41, {"*NTA*","*YWNBTA*"}))</f>
        <v>0</v>
      </c>
      <c r="AP27" cm="1">
        <f t="array" ref="AP27">SUM(COUNTIF(J28:J41, {"*YTA*","*YWBTA*"}))</f>
        <v>2</v>
      </c>
      <c r="AQ27">
        <f>COUNTIF(J28:J41, "*ESH*")</f>
        <v>0</v>
      </c>
      <c r="AR27" t="str">
        <f>IF(AO27&gt;AP27,(IF(AO27&gt;AQ27,"NTA","YTA")),IF(AP27&gt;AQ27,"YTA","ESH"))</f>
        <v>YTA</v>
      </c>
    </row>
    <row r="28" spans="1:52" hidden="1" outlineLevel="1" x14ac:dyDescent="0.2">
      <c r="A28" t="s">
        <v>36054</v>
      </c>
      <c r="B28" t="s">
        <v>36055</v>
      </c>
      <c r="C28" t="s">
        <v>36056</v>
      </c>
      <c r="D28" s="3"/>
      <c r="J28" t="s">
        <v>36057</v>
      </c>
      <c r="K28" t="s">
        <v>35982</v>
      </c>
      <c r="L28" t="s">
        <v>1233</v>
      </c>
      <c r="M28">
        <v>1</v>
      </c>
      <c r="P28" s="2" t="s">
        <v>36058</v>
      </c>
      <c r="Q28" t="s">
        <v>10132</v>
      </c>
      <c r="S28">
        <v>0.15766735000000001</v>
      </c>
      <c r="T28">
        <v>3.1471251999999998E-3</v>
      </c>
      <c r="U28">
        <v>3.1641732999999998E-2</v>
      </c>
      <c r="V28">
        <v>8.6944959999999995E-3</v>
      </c>
      <c r="W28">
        <v>7.3968030000000004E-2</v>
      </c>
      <c r="X28">
        <v>7.3530180000000002E-3</v>
      </c>
      <c r="Y28">
        <v>0</v>
      </c>
      <c r="Z28">
        <v>9.5000000000000001E-2</v>
      </c>
      <c r="AA28">
        <v>8.7999999999999995E-2</v>
      </c>
      <c r="AB28">
        <v>0.81699999999999995</v>
      </c>
      <c r="AC28">
        <v>0.43619999999999998</v>
      </c>
      <c r="AD28" t="s">
        <v>48</v>
      </c>
      <c r="AE28" t="s">
        <v>48</v>
      </c>
      <c r="AF28" t="s">
        <v>48</v>
      </c>
    </row>
    <row r="29" spans="1:52" hidden="1" outlineLevel="1" x14ac:dyDescent="0.2">
      <c r="A29" t="s">
        <v>36059</v>
      </c>
      <c r="B29" t="s">
        <v>36060</v>
      </c>
      <c r="C29" t="s">
        <v>24077</v>
      </c>
      <c r="D29" s="3"/>
      <c r="J29" t="s">
        <v>36061</v>
      </c>
      <c r="K29" t="s">
        <v>35982</v>
      </c>
      <c r="L29" t="s">
        <v>1233</v>
      </c>
      <c r="M29">
        <v>1</v>
      </c>
      <c r="P29" s="2" t="s">
        <v>36062</v>
      </c>
      <c r="Q29" t="s">
        <v>11732</v>
      </c>
      <c r="S29">
        <v>0.25462921999999999</v>
      </c>
      <c r="T29">
        <v>6.0653686999999996E-3</v>
      </c>
      <c r="U29">
        <v>7.2235980000000005E-2</v>
      </c>
      <c r="V29">
        <v>1.0433395E-2</v>
      </c>
      <c r="W29">
        <v>0.18977246</v>
      </c>
      <c r="X29">
        <v>1.0032792E-2</v>
      </c>
      <c r="Y29">
        <v>-0.1060846560846561</v>
      </c>
      <c r="Z29">
        <v>7.8E-2</v>
      </c>
      <c r="AA29">
        <v>0.23200000000000001</v>
      </c>
      <c r="AB29">
        <v>0.69</v>
      </c>
      <c r="AC29">
        <v>-0.98160000000000003</v>
      </c>
      <c r="AD29" t="s">
        <v>48</v>
      </c>
      <c r="AE29" t="s">
        <v>48</v>
      </c>
      <c r="AF29" t="s">
        <v>48</v>
      </c>
    </row>
    <row r="30" spans="1:52" hidden="1" outlineLevel="1" x14ac:dyDescent="0.2"/>
    <row r="31" spans="1:52" hidden="1" outlineLevel="1" x14ac:dyDescent="0.2"/>
    <row r="32" spans="1:52" hidden="1" outlineLevel="1" x14ac:dyDescent="0.2"/>
    <row r="33" spans="1:44" hidden="1" outlineLevel="1" x14ac:dyDescent="0.2"/>
    <row r="34" spans="1:44" hidden="1" outlineLevel="1" x14ac:dyDescent="0.2"/>
    <row r="35" spans="1:44" hidden="1" outlineLevel="1" x14ac:dyDescent="0.2"/>
    <row r="36" spans="1:44" hidden="1" outlineLevel="1" x14ac:dyDescent="0.2"/>
    <row r="37" spans="1:44" hidden="1" outlineLevel="1" x14ac:dyDescent="0.2"/>
    <row r="38" spans="1:44" hidden="1" outlineLevel="1" x14ac:dyDescent="0.2"/>
    <row r="39" spans="1:44" hidden="1" outlineLevel="1" x14ac:dyDescent="0.2"/>
    <row r="40" spans="1:44" hidden="1" outlineLevel="1" x14ac:dyDescent="0.2"/>
    <row r="41" spans="1:44" hidden="1" outlineLevel="1" x14ac:dyDescent="0.2"/>
    <row r="42" spans="1:44" collapsed="1" x14ac:dyDescent="0.2">
      <c r="A42" t="s">
        <v>35988</v>
      </c>
      <c r="B42" t="s">
        <v>35989</v>
      </c>
      <c r="C42" t="s">
        <v>35990</v>
      </c>
      <c r="D42" t="s">
        <v>35991</v>
      </c>
      <c r="E42" t="s">
        <v>41</v>
      </c>
      <c r="F42" t="s">
        <v>42</v>
      </c>
      <c r="G42">
        <v>22</v>
      </c>
      <c r="H42" t="s">
        <v>43</v>
      </c>
      <c r="I42">
        <v>24</v>
      </c>
      <c r="J42" t="s">
        <v>35992</v>
      </c>
      <c r="L42" t="s">
        <v>45</v>
      </c>
      <c r="M42">
        <v>1</v>
      </c>
      <c r="N42">
        <v>0.67</v>
      </c>
      <c r="O42" s="2" t="s">
        <v>35993</v>
      </c>
      <c r="P42" s="2" t="s">
        <v>35993</v>
      </c>
      <c r="Q42" t="s">
        <v>47</v>
      </c>
      <c r="R42" t="s">
        <v>47</v>
      </c>
      <c r="S42">
        <v>0.11150667</v>
      </c>
      <c r="T42">
        <v>5.9509276999999998E-3</v>
      </c>
      <c r="U42">
        <v>9.4866049999999993E-2</v>
      </c>
      <c r="V42">
        <v>9.9894219999999995E-3</v>
      </c>
      <c r="W42">
        <v>2.6315893999999999E-2</v>
      </c>
      <c r="X42">
        <v>1.1223801E-2</v>
      </c>
      <c r="Y42">
        <v>-9.1859383306751752E-2</v>
      </c>
      <c r="Z42">
        <v>3.3000000000000002E-2</v>
      </c>
      <c r="AA42">
        <v>5.8999999999999997E-2</v>
      </c>
      <c r="AB42">
        <v>0.90700000000000003</v>
      </c>
      <c r="AC42">
        <v>-0.7288</v>
      </c>
      <c r="AD42" t="s">
        <v>48</v>
      </c>
      <c r="AE42" t="s">
        <v>48</v>
      </c>
      <c r="AF42" t="s">
        <v>48</v>
      </c>
      <c r="AH42">
        <f t="shared" ref="AH42" si="3">SUM(AI42:AJ42)</f>
        <v>7</v>
      </c>
      <c r="AI42">
        <f>COUNTIF(L42:L56, "Comment")</f>
        <v>3</v>
      </c>
      <c r="AJ42">
        <f>COUNTIF(L42:L56, "Reply")</f>
        <v>4</v>
      </c>
      <c r="AK42">
        <f t="shared" ref="AK42" si="4">COUNTIF(C43:C56, C42)</f>
        <v>0</v>
      </c>
      <c r="AM42">
        <f>AVERAGE(S42:S56)</f>
        <v>0.12947186975</v>
      </c>
      <c r="AN42">
        <f t="shared" ref="AN42" si="5">AVERAGE(Y42:Y56)</f>
        <v>-4.3922899103820176E-2</v>
      </c>
      <c r="AO42" cm="1">
        <f t="array" ref="AO42">SUM(COUNTIF(J43:J56, {"*NTA*","*YWNBTA*"}))</f>
        <v>0</v>
      </c>
      <c r="AP42" cm="1">
        <f t="array" ref="AP42">SUM(COUNTIF(J43:J56, {"*YTA*","*YWBTA*"}))</f>
        <v>0</v>
      </c>
      <c r="AQ42">
        <f>COUNTIF(J43:J56, "*ESH*")</f>
        <v>3</v>
      </c>
      <c r="AR42" t="str">
        <f>IF(AO42&gt;AP42,(IF(AO42&gt;AQ42,"NTA","YTA")),IF(AP42&gt;AQ42,"YTA","ESH"))</f>
        <v>ESH</v>
      </c>
    </row>
    <row r="43" spans="1:44" hidden="1" outlineLevel="1" x14ac:dyDescent="0.2">
      <c r="A43" t="s">
        <v>36063</v>
      </c>
      <c r="B43" t="s">
        <v>36064</v>
      </c>
      <c r="C43" t="s">
        <v>36065</v>
      </c>
      <c r="D43" s="3"/>
      <c r="J43" t="s">
        <v>36066</v>
      </c>
      <c r="K43" t="s">
        <v>35988</v>
      </c>
      <c r="L43" t="s">
        <v>1233</v>
      </c>
      <c r="M43">
        <v>1</v>
      </c>
      <c r="P43" s="2" t="s">
        <v>36067</v>
      </c>
      <c r="Q43" t="s">
        <v>13021</v>
      </c>
      <c r="S43">
        <v>0.39441586000000001</v>
      </c>
      <c r="T43">
        <v>6.8283079999999999E-3</v>
      </c>
      <c r="U43">
        <v>7.7085280000000006E-2</v>
      </c>
      <c r="V43">
        <v>6.4006293999999998E-3</v>
      </c>
      <c r="W43">
        <v>0.44126465999999998</v>
      </c>
      <c r="X43">
        <v>7.2753434000000002E-3</v>
      </c>
      <c r="Y43">
        <v>-0.26666666666666672</v>
      </c>
      <c r="Z43">
        <v>0.05</v>
      </c>
      <c r="AA43">
        <v>0.14599999999999999</v>
      </c>
      <c r="AB43">
        <v>0.80500000000000005</v>
      </c>
      <c r="AC43">
        <v>-0.84419999999999995</v>
      </c>
      <c r="AD43" t="s">
        <v>48</v>
      </c>
      <c r="AE43" t="s">
        <v>48</v>
      </c>
      <c r="AF43" t="s">
        <v>48</v>
      </c>
    </row>
    <row r="44" spans="1:44" hidden="1" outlineLevel="1" x14ac:dyDescent="0.2">
      <c r="A44" t="s">
        <v>36068</v>
      </c>
      <c r="B44" t="s">
        <v>36069</v>
      </c>
      <c r="C44" t="s">
        <v>36070</v>
      </c>
      <c r="D44" s="3"/>
      <c r="J44" t="s">
        <v>36071</v>
      </c>
      <c r="K44" t="s">
        <v>35988</v>
      </c>
      <c r="L44" t="s">
        <v>1233</v>
      </c>
      <c r="M44">
        <v>1</v>
      </c>
      <c r="P44" s="2" t="s">
        <v>36072</v>
      </c>
      <c r="Q44" t="s">
        <v>47</v>
      </c>
      <c r="S44">
        <v>0.20839658</v>
      </c>
      <c r="T44">
        <v>3.5095215E-3</v>
      </c>
      <c r="U44">
        <v>2.7957050000000001E-2</v>
      </c>
      <c r="V44">
        <v>8.1025309999999996E-3</v>
      </c>
      <c r="W44">
        <v>0.13245803</v>
      </c>
      <c r="X44">
        <v>9.0230220000000003E-3</v>
      </c>
      <c r="Y44">
        <v>0.15714285714285711</v>
      </c>
      <c r="Z44">
        <v>4.4999999999999998E-2</v>
      </c>
      <c r="AA44">
        <v>0.107</v>
      </c>
      <c r="AB44">
        <v>0.84899999999999998</v>
      </c>
      <c r="AC44">
        <v>-0.39090000000000003</v>
      </c>
      <c r="AD44" t="s">
        <v>48</v>
      </c>
      <c r="AE44" t="s">
        <v>48</v>
      </c>
      <c r="AF44" t="s">
        <v>48</v>
      </c>
    </row>
    <row r="45" spans="1:44" hidden="1" outlineLevel="1" x14ac:dyDescent="0.2">
      <c r="A45" t="s">
        <v>36073</v>
      </c>
      <c r="B45" t="s">
        <v>36074</v>
      </c>
      <c r="C45" t="s">
        <v>36075</v>
      </c>
      <c r="D45" s="3"/>
      <c r="J45" t="s">
        <v>36076</v>
      </c>
      <c r="K45" t="s">
        <v>35988</v>
      </c>
      <c r="L45" t="s">
        <v>1233</v>
      </c>
      <c r="M45">
        <v>1</v>
      </c>
      <c r="P45" s="2" t="s">
        <v>36077</v>
      </c>
      <c r="Q45" t="s">
        <v>10060</v>
      </c>
      <c r="S45">
        <v>0.11388342999999999</v>
      </c>
      <c r="T45">
        <v>1.4972687E-3</v>
      </c>
      <c r="U45">
        <v>1.6274589999999999E-2</v>
      </c>
      <c r="V45">
        <v>4.2917514E-3</v>
      </c>
      <c r="W45">
        <v>6.6871079999999999E-2</v>
      </c>
      <c r="X45">
        <v>6.2267366000000003E-3</v>
      </c>
      <c r="Y45">
        <v>-0.1</v>
      </c>
      <c r="Z45">
        <v>5.7000000000000002E-2</v>
      </c>
      <c r="AA45">
        <v>8.2000000000000003E-2</v>
      </c>
      <c r="AB45">
        <v>0.86099999999999999</v>
      </c>
      <c r="AC45">
        <v>-0.2263</v>
      </c>
      <c r="AD45" t="s">
        <v>48</v>
      </c>
      <c r="AE45" t="s">
        <v>48</v>
      </c>
      <c r="AF45" t="s">
        <v>48</v>
      </c>
    </row>
    <row r="46" spans="1:44" hidden="1" outlineLevel="1" x14ac:dyDescent="0.2">
      <c r="A46" t="s">
        <v>36078</v>
      </c>
      <c r="B46" t="s">
        <v>36079</v>
      </c>
      <c r="C46" t="s">
        <v>36080</v>
      </c>
      <c r="D46" s="3"/>
      <c r="J46" t="s">
        <v>36081</v>
      </c>
      <c r="K46" t="s">
        <v>36063</v>
      </c>
      <c r="L46" t="s">
        <v>1263</v>
      </c>
      <c r="M46">
        <v>1</v>
      </c>
      <c r="P46" s="2" t="s">
        <v>36082</v>
      </c>
      <c r="Q46" t="s">
        <v>47</v>
      </c>
      <c r="S46">
        <v>4.2657252E-2</v>
      </c>
      <c r="T46">
        <v>1.7166137999999999E-3</v>
      </c>
      <c r="U46">
        <v>2.2081659999999999E-2</v>
      </c>
      <c r="V46">
        <v>4.9947109999999998E-3</v>
      </c>
      <c r="W46">
        <v>1.2300906E-2</v>
      </c>
      <c r="X46">
        <v>7.1717774999999996E-3</v>
      </c>
      <c r="Y46">
        <v>-0.15</v>
      </c>
      <c r="Z46">
        <v>0</v>
      </c>
      <c r="AA46">
        <v>0</v>
      </c>
      <c r="AB46">
        <v>1</v>
      </c>
      <c r="AC46">
        <v>0</v>
      </c>
      <c r="AD46" t="s">
        <v>48</v>
      </c>
      <c r="AE46" t="s">
        <v>48</v>
      </c>
      <c r="AF46" t="s">
        <v>48</v>
      </c>
    </row>
    <row r="47" spans="1:44" hidden="1" outlineLevel="1" x14ac:dyDescent="0.2">
      <c r="A47" t="s">
        <v>36083</v>
      </c>
      <c r="B47" t="s">
        <v>36084</v>
      </c>
      <c r="C47" t="s">
        <v>36065</v>
      </c>
      <c r="D47" s="3"/>
      <c r="J47" t="s">
        <v>36085</v>
      </c>
      <c r="K47" t="s">
        <v>36078</v>
      </c>
      <c r="L47" t="s">
        <v>1263</v>
      </c>
      <c r="M47">
        <v>1</v>
      </c>
      <c r="P47" s="2" t="s">
        <v>36086</v>
      </c>
      <c r="Q47" t="s">
        <v>13021</v>
      </c>
      <c r="S47">
        <v>6.8962869999999996E-2</v>
      </c>
      <c r="T47">
        <v>1.707077E-3</v>
      </c>
      <c r="U47">
        <v>1.9143964999999999E-2</v>
      </c>
      <c r="V47">
        <v>4.9947109999999998E-3</v>
      </c>
      <c r="W47">
        <v>2.2770792000000002E-2</v>
      </c>
      <c r="X47">
        <v>6.6280556000000001E-3</v>
      </c>
      <c r="Y47">
        <v>-0.15</v>
      </c>
      <c r="Z47">
        <v>3.7999999999999999E-2</v>
      </c>
      <c r="AA47">
        <v>3.6999999999999998E-2</v>
      </c>
      <c r="AB47">
        <v>0.92500000000000004</v>
      </c>
      <c r="AC47">
        <v>9.2999999999999992E-3</v>
      </c>
      <c r="AD47" t="s">
        <v>48</v>
      </c>
      <c r="AE47" t="s">
        <v>48</v>
      </c>
      <c r="AF47" t="s">
        <v>48</v>
      </c>
    </row>
    <row r="48" spans="1:44" hidden="1" outlineLevel="1" x14ac:dyDescent="0.2">
      <c r="A48" t="s">
        <v>36087</v>
      </c>
      <c r="B48" t="s">
        <v>36088</v>
      </c>
      <c r="C48" t="s">
        <v>36080</v>
      </c>
      <c r="D48" s="3"/>
      <c r="J48" t="s">
        <v>36089</v>
      </c>
      <c r="K48" t="s">
        <v>36083</v>
      </c>
      <c r="L48" t="s">
        <v>1263</v>
      </c>
      <c r="M48">
        <v>1</v>
      </c>
      <c r="P48" s="2" t="s">
        <v>36090</v>
      </c>
      <c r="Q48" t="s">
        <v>47</v>
      </c>
      <c r="S48">
        <v>5.5274166E-2</v>
      </c>
      <c r="T48">
        <v>1.3160705999999999E-3</v>
      </c>
      <c r="U48">
        <v>1.8802373000000001E-2</v>
      </c>
      <c r="V48">
        <v>4.8097213999999996E-3</v>
      </c>
      <c r="W48">
        <v>2.1803947000000001E-2</v>
      </c>
      <c r="X48">
        <v>7.1976690000000003E-3</v>
      </c>
      <c r="Y48">
        <v>0</v>
      </c>
      <c r="Z48">
        <v>0</v>
      </c>
      <c r="AA48">
        <v>0.14000000000000001</v>
      </c>
      <c r="AB48">
        <v>0.86</v>
      </c>
      <c r="AC48">
        <v>-0.44040000000000001</v>
      </c>
      <c r="AD48" t="s">
        <v>48</v>
      </c>
      <c r="AE48" t="s">
        <v>48</v>
      </c>
      <c r="AF48" t="s">
        <v>48</v>
      </c>
    </row>
    <row r="49" spans="1:44" hidden="1" outlineLevel="1" x14ac:dyDescent="0.2">
      <c r="A49" t="s">
        <v>36091</v>
      </c>
      <c r="B49" t="s">
        <v>36092</v>
      </c>
      <c r="C49" t="s">
        <v>36093</v>
      </c>
      <c r="D49" s="3"/>
      <c r="J49" t="s">
        <v>36094</v>
      </c>
      <c r="K49" t="s">
        <v>36083</v>
      </c>
      <c r="L49" t="s">
        <v>1263</v>
      </c>
      <c r="M49">
        <v>1</v>
      </c>
      <c r="P49" s="2" t="s">
        <v>36095</v>
      </c>
      <c r="Q49" t="s">
        <v>47</v>
      </c>
      <c r="S49">
        <v>4.067813E-2</v>
      </c>
      <c r="T49">
        <v>1.1539459000000001E-3</v>
      </c>
      <c r="U49">
        <v>1.6479543999999999E-2</v>
      </c>
      <c r="V49">
        <v>2.2568693E-3</v>
      </c>
      <c r="W49">
        <v>1.6860934000000001E-2</v>
      </c>
      <c r="X49">
        <v>7.521313E-3</v>
      </c>
      <c r="Y49">
        <v>0.25</v>
      </c>
      <c r="Z49">
        <v>8.6999999999999994E-2</v>
      </c>
      <c r="AA49">
        <v>4.1000000000000002E-2</v>
      </c>
      <c r="AB49">
        <v>0.872</v>
      </c>
      <c r="AC49">
        <v>0.3352</v>
      </c>
      <c r="AD49" t="s">
        <v>48</v>
      </c>
      <c r="AE49" t="s">
        <v>48</v>
      </c>
      <c r="AF49" t="s">
        <v>48</v>
      </c>
    </row>
    <row r="50" spans="1:44" hidden="1" outlineLevel="1" x14ac:dyDescent="0.2"/>
    <row r="51" spans="1:44" hidden="1" outlineLevel="1" x14ac:dyDescent="0.2"/>
    <row r="52" spans="1:44" hidden="1" outlineLevel="1" x14ac:dyDescent="0.2"/>
    <row r="53" spans="1:44" hidden="1" outlineLevel="1" x14ac:dyDescent="0.2"/>
    <row r="54" spans="1:44" hidden="1" outlineLevel="1" x14ac:dyDescent="0.2"/>
    <row r="55" spans="1:44" hidden="1" outlineLevel="1" x14ac:dyDescent="0.2"/>
    <row r="56" spans="1:44" hidden="1" outlineLevel="1" x14ac:dyDescent="0.2"/>
    <row r="57" spans="1:44" collapsed="1" x14ac:dyDescent="0.2">
      <c r="A57" t="s">
        <v>35994</v>
      </c>
      <c r="B57" t="s">
        <v>35995</v>
      </c>
      <c r="C57" t="s">
        <v>35996</v>
      </c>
      <c r="D57" t="s">
        <v>35997</v>
      </c>
      <c r="E57" t="s">
        <v>692</v>
      </c>
      <c r="F57" t="s">
        <v>43</v>
      </c>
      <c r="G57">
        <v>25</v>
      </c>
      <c r="H57" t="s">
        <v>42</v>
      </c>
      <c r="I57">
        <v>23</v>
      </c>
      <c r="J57" t="s">
        <v>35998</v>
      </c>
      <c r="L57" t="s">
        <v>45</v>
      </c>
      <c r="M57">
        <v>1</v>
      </c>
      <c r="N57">
        <v>1</v>
      </c>
      <c r="O57" s="2" t="s">
        <v>35999</v>
      </c>
      <c r="P57" s="2" t="s">
        <v>35999</v>
      </c>
      <c r="Q57" t="s">
        <v>47</v>
      </c>
      <c r="R57" t="s">
        <v>47</v>
      </c>
      <c r="S57">
        <v>6.4214519999999997E-2</v>
      </c>
      <c r="T57">
        <v>1.7547607E-3</v>
      </c>
      <c r="U57">
        <v>2.7273865000000001E-2</v>
      </c>
      <c r="V57">
        <v>4.1622589999999998E-3</v>
      </c>
      <c r="W57">
        <v>2.7347196000000001E-2</v>
      </c>
      <c r="X57">
        <v>6.6863110000000003E-3</v>
      </c>
      <c r="Y57">
        <v>4.583333333333333E-2</v>
      </c>
      <c r="Z57">
        <v>4.1000000000000002E-2</v>
      </c>
      <c r="AA57">
        <v>5.6000000000000001E-2</v>
      </c>
      <c r="AB57">
        <v>0.90300000000000002</v>
      </c>
      <c r="AC57">
        <v>-0.12909999999999999</v>
      </c>
      <c r="AD57" t="s">
        <v>48</v>
      </c>
      <c r="AE57" t="s">
        <v>48</v>
      </c>
      <c r="AF57" t="s">
        <v>48</v>
      </c>
      <c r="AH57">
        <f t="shared" ref="AH57" si="6">SUM(AI57:AJ57)</f>
        <v>10</v>
      </c>
      <c r="AI57">
        <f>COUNTIF(L57:L71, "Comment")</f>
        <v>9</v>
      </c>
      <c r="AJ57">
        <f>COUNTIF(L57:L71, "Reply")</f>
        <v>1</v>
      </c>
      <c r="AK57">
        <f t="shared" ref="AK57" si="7">COUNTIF(C58:C71, C57)</f>
        <v>0</v>
      </c>
      <c r="AM57">
        <f>AVERAGE(S57:S71)</f>
        <v>6.1731956363636369E-2</v>
      </c>
      <c r="AN57">
        <f t="shared" ref="AN57" si="8">AVERAGE(Y57:Y71)</f>
        <v>0.15241784848484849</v>
      </c>
      <c r="AO57" cm="1">
        <f t="array" ref="AO57">SUM(COUNTIF(J58:J71, {"*NTA*","*YWNBTA*"}))</f>
        <v>2</v>
      </c>
      <c r="AP57" cm="1">
        <f t="array" ref="AP57">SUM(COUNTIF(J58:J71, {"*YTA*","*YWBTA*"}))</f>
        <v>5</v>
      </c>
      <c r="AQ57">
        <f t="shared" ref="AQ57" si="9">COUNTIF(J58:J71, "*ESH*")</f>
        <v>0</v>
      </c>
      <c r="AR57" t="str">
        <f t="shared" ref="AR57" si="10">IF(AO57&gt;AP57,(IF(AO57&gt;AQ57,"NTA","YTA")),IF(AP57&gt;AQ57,"YTA","ESH"))</f>
        <v>YTA</v>
      </c>
    </row>
    <row r="58" spans="1:44" hidden="1" outlineLevel="1" x14ac:dyDescent="0.2">
      <c r="A58" s="9" t="s">
        <v>36096</v>
      </c>
      <c r="B58" s="9">
        <v>45347.861203703702</v>
      </c>
      <c r="C58" s="9" t="s">
        <v>24077</v>
      </c>
      <c r="D58" s="9"/>
      <c r="E58" s="9"/>
      <c r="F58" s="9"/>
      <c r="G58" s="9"/>
      <c r="H58" s="9"/>
      <c r="I58" s="9"/>
      <c r="J58" s="9" t="s">
        <v>36097</v>
      </c>
      <c r="K58" s="9" t="s">
        <v>35994</v>
      </c>
      <c r="L58" s="9" t="s">
        <v>1233</v>
      </c>
      <c r="M58" s="9">
        <v>1</v>
      </c>
      <c r="N58" s="9"/>
      <c r="O58" s="9"/>
      <c r="P58" s="2" t="s">
        <v>36098</v>
      </c>
      <c r="Q58" s="9" t="s">
        <v>11732</v>
      </c>
      <c r="R58" s="9"/>
      <c r="S58" s="9">
        <v>1.5582E-2</v>
      </c>
      <c r="T58" s="9">
        <v>5.6499999999999996E-4</v>
      </c>
      <c r="U58" s="9">
        <v>1.1030999999999999E-2</v>
      </c>
      <c r="V58" s="9">
        <v>1.7570000000000001E-3</v>
      </c>
      <c r="W58" s="9">
        <v>9.3749999999999997E-3</v>
      </c>
      <c r="X58" s="9">
        <v>6.2589999999999998E-3</v>
      </c>
      <c r="Y58" s="9">
        <v>0.22034599999999999</v>
      </c>
      <c r="Z58" s="9">
        <v>1.2999999999999999E-2</v>
      </c>
      <c r="AA58" s="9">
        <v>4.9000000000000002E-2</v>
      </c>
      <c r="AB58" s="9">
        <v>0.93700000000000006</v>
      </c>
      <c r="AC58" s="9">
        <v>-0.34760000000000002</v>
      </c>
      <c r="AD58" s="9" t="s">
        <v>48</v>
      </c>
      <c r="AE58" s="9" t="s">
        <v>48</v>
      </c>
      <c r="AF58" s="9" t="s">
        <v>48</v>
      </c>
    </row>
    <row r="59" spans="1:44" hidden="1" outlineLevel="1" x14ac:dyDescent="0.2">
      <c r="A59" s="9" t="s">
        <v>36099</v>
      </c>
      <c r="B59" s="9">
        <v>45347.849502314813</v>
      </c>
      <c r="C59" s="9" t="s">
        <v>36065</v>
      </c>
      <c r="D59" s="11"/>
      <c r="E59" s="9"/>
      <c r="F59" s="9"/>
      <c r="G59" s="9"/>
      <c r="H59" s="9"/>
      <c r="I59" s="9"/>
      <c r="J59" s="9" t="s">
        <v>36100</v>
      </c>
      <c r="K59" s="9" t="s">
        <v>35994</v>
      </c>
      <c r="L59" s="9" t="s">
        <v>1233</v>
      </c>
      <c r="M59" s="9">
        <v>1</v>
      </c>
      <c r="N59" s="9"/>
      <c r="O59" s="9"/>
      <c r="P59" s="2" t="s">
        <v>36101</v>
      </c>
      <c r="Q59" s="9" t="s">
        <v>13021</v>
      </c>
      <c r="R59" s="9"/>
      <c r="S59" s="9">
        <v>5.1316000000000001E-2</v>
      </c>
      <c r="T59" s="9">
        <v>1.3450000000000001E-3</v>
      </c>
      <c r="U59" s="9">
        <v>1.8801999999999999E-2</v>
      </c>
      <c r="V59" s="9">
        <v>3.4780000000000002E-3</v>
      </c>
      <c r="W59" s="9">
        <v>2.0643999999999999E-2</v>
      </c>
      <c r="X59" s="9">
        <v>7.3010000000000002E-3</v>
      </c>
      <c r="Y59" s="9">
        <v>0.1875</v>
      </c>
      <c r="Z59" s="9">
        <v>7.2999999999999995E-2</v>
      </c>
      <c r="AA59" s="9">
        <v>0.113</v>
      </c>
      <c r="AB59" s="9">
        <v>0.81399999999999995</v>
      </c>
      <c r="AC59" s="9">
        <v>-4.9000000000000002E-2</v>
      </c>
      <c r="AD59" s="9" t="s">
        <v>48</v>
      </c>
      <c r="AE59" s="9" t="s">
        <v>48</v>
      </c>
      <c r="AF59" s="9" t="s">
        <v>48</v>
      </c>
    </row>
    <row r="60" spans="1:44" hidden="1" outlineLevel="1" x14ac:dyDescent="0.2">
      <c r="A60" s="9" t="s">
        <v>36102</v>
      </c>
      <c r="B60" s="9">
        <v>45347.86136574074</v>
      </c>
      <c r="C60" s="9" t="s">
        <v>36093</v>
      </c>
      <c r="D60" s="9"/>
      <c r="E60" s="9"/>
      <c r="F60" s="9"/>
      <c r="G60" s="9"/>
      <c r="H60" s="9"/>
      <c r="I60" s="9"/>
      <c r="J60" s="9" t="s">
        <v>36103</v>
      </c>
      <c r="K60" s="9" t="s">
        <v>35994</v>
      </c>
      <c r="L60" s="9" t="s">
        <v>1233</v>
      </c>
      <c r="M60" s="9">
        <v>1</v>
      </c>
      <c r="N60" s="9"/>
      <c r="O60" s="9"/>
      <c r="P60" s="2" t="s">
        <v>36104</v>
      </c>
      <c r="Q60" s="9" t="s">
        <v>47</v>
      </c>
      <c r="R60" s="9"/>
      <c r="S60" s="9">
        <v>0.25462899999999999</v>
      </c>
      <c r="T60" s="9">
        <v>4.3299999999999996E-3</v>
      </c>
      <c r="U60" s="9">
        <v>6.7463999999999996E-2</v>
      </c>
      <c r="V60" s="9">
        <v>3.163E-3</v>
      </c>
      <c r="W60" s="9">
        <v>0.16817299999999999</v>
      </c>
      <c r="X60" s="9">
        <v>9.2820000000000003E-3</v>
      </c>
      <c r="Y60" s="9">
        <v>0.22500000000000001</v>
      </c>
      <c r="Z60" s="9">
        <v>0</v>
      </c>
      <c r="AA60" s="9">
        <v>0.11899999999999999</v>
      </c>
      <c r="AB60" s="9">
        <v>0.88100000000000001</v>
      </c>
      <c r="AC60" s="9">
        <v>-0.57330000000000003</v>
      </c>
      <c r="AD60" s="9" t="s">
        <v>48</v>
      </c>
      <c r="AE60" s="9" t="s">
        <v>48</v>
      </c>
      <c r="AF60" s="9" t="s">
        <v>48</v>
      </c>
    </row>
    <row r="61" spans="1:44" hidden="1" outlineLevel="1" x14ac:dyDescent="0.2">
      <c r="A61" s="9" t="s">
        <v>36105</v>
      </c>
      <c r="B61" s="9">
        <v>45347.850300925929</v>
      </c>
      <c r="C61" s="9" t="s">
        <v>30237</v>
      </c>
      <c r="D61" s="9"/>
      <c r="E61" s="9"/>
      <c r="F61" s="9"/>
      <c r="G61" s="9"/>
      <c r="H61" s="9"/>
      <c r="I61" s="9"/>
      <c r="J61" s="9" t="s">
        <v>36106</v>
      </c>
      <c r="K61" s="9" t="s">
        <v>35994</v>
      </c>
      <c r="L61" s="9" t="s">
        <v>1233</v>
      </c>
      <c r="M61" s="9">
        <v>1</v>
      </c>
      <c r="N61" s="9"/>
      <c r="O61" s="9"/>
      <c r="P61" s="2" t="s">
        <v>36107</v>
      </c>
      <c r="Q61" s="9" t="s">
        <v>30240</v>
      </c>
      <c r="R61" s="9"/>
      <c r="S61" s="9">
        <v>3.2863000000000003E-2</v>
      </c>
      <c r="T61" s="9">
        <v>9.3899999999999995E-4</v>
      </c>
      <c r="U61" s="9">
        <v>1.4532E-2</v>
      </c>
      <c r="V61" s="9">
        <v>4.6059999999999999E-3</v>
      </c>
      <c r="W61" s="9">
        <v>1.3897E-2</v>
      </c>
      <c r="X61" s="9">
        <v>7.2880000000000002E-3</v>
      </c>
      <c r="Y61" s="9">
        <v>0</v>
      </c>
      <c r="Z61" s="9">
        <v>0</v>
      </c>
      <c r="AA61" s="9">
        <v>0</v>
      </c>
      <c r="AB61" s="9">
        <v>1</v>
      </c>
      <c r="AC61" s="9">
        <v>0</v>
      </c>
      <c r="AD61" s="9" t="s">
        <v>48</v>
      </c>
      <c r="AE61" s="9" t="s">
        <v>48</v>
      </c>
      <c r="AF61" s="9" t="s">
        <v>48</v>
      </c>
    </row>
    <row r="62" spans="1:44" hidden="1" outlineLevel="1" x14ac:dyDescent="0.2">
      <c r="A62" s="9" t="s">
        <v>36108</v>
      </c>
      <c r="B62" s="9">
        <v>45347.854641203703</v>
      </c>
      <c r="C62" s="9" t="s">
        <v>24504</v>
      </c>
      <c r="D62" s="9"/>
      <c r="E62" s="9"/>
      <c r="F62" s="9"/>
      <c r="G62" s="9"/>
      <c r="H62" s="9"/>
      <c r="I62" s="9"/>
      <c r="J62" s="9" t="s">
        <v>36109</v>
      </c>
      <c r="K62" s="9" t="s">
        <v>35994</v>
      </c>
      <c r="L62" s="9" t="s">
        <v>1233</v>
      </c>
      <c r="M62" s="9">
        <v>1</v>
      </c>
      <c r="N62" s="9"/>
      <c r="O62" s="9"/>
      <c r="P62" s="2" t="s">
        <v>36110</v>
      </c>
      <c r="Q62" s="9" t="s">
        <v>10258</v>
      </c>
      <c r="R62" s="9"/>
      <c r="S62" s="9">
        <v>4.4142000000000001E-2</v>
      </c>
      <c r="T62" s="9">
        <v>1.402E-3</v>
      </c>
      <c r="U62" s="9">
        <v>1.3303000000000001E-2</v>
      </c>
      <c r="V62" s="9">
        <v>3.163E-3</v>
      </c>
      <c r="W62" s="9">
        <v>2.0708000000000001E-2</v>
      </c>
      <c r="X62" s="9">
        <v>9.2040000000000004E-3</v>
      </c>
      <c r="Y62" s="9">
        <v>0.341667</v>
      </c>
      <c r="Z62" s="9">
        <v>0.42599999999999999</v>
      </c>
      <c r="AA62" s="9">
        <v>0</v>
      </c>
      <c r="AB62" s="9">
        <v>0.57399999999999995</v>
      </c>
      <c r="AC62" s="9">
        <v>0.84619999999999995</v>
      </c>
      <c r="AD62" s="9" t="s">
        <v>48</v>
      </c>
      <c r="AE62" s="9" t="s">
        <v>48</v>
      </c>
      <c r="AF62" s="9" t="s">
        <v>48</v>
      </c>
    </row>
    <row r="63" spans="1:44" hidden="1" outlineLevel="1" x14ac:dyDescent="0.2">
      <c r="A63" s="9" t="s">
        <v>36111</v>
      </c>
      <c r="B63" s="9">
        <v>45347.85193287037</v>
      </c>
      <c r="C63" s="9" t="s">
        <v>10828</v>
      </c>
      <c r="D63" s="9"/>
      <c r="E63" s="9"/>
      <c r="F63" s="9"/>
      <c r="G63" s="9"/>
      <c r="H63" s="9"/>
      <c r="I63" s="9"/>
      <c r="J63" s="9" t="s">
        <v>36112</v>
      </c>
      <c r="K63" s="9" t="s">
        <v>35994</v>
      </c>
      <c r="L63" s="9" t="s">
        <v>1233</v>
      </c>
      <c r="M63" s="9">
        <v>1</v>
      </c>
      <c r="N63" s="9"/>
      <c r="O63" s="9"/>
      <c r="P63" s="2" t="s">
        <v>36113</v>
      </c>
      <c r="Q63" s="9" t="s">
        <v>10831</v>
      </c>
      <c r="R63" s="9"/>
      <c r="S63" s="9">
        <v>3.6163000000000001E-2</v>
      </c>
      <c r="T63" s="9">
        <v>8.34E-4</v>
      </c>
      <c r="U63" s="9">
        <v>1.1936E-2</v>
      </c>
      <c r="V63" s="9">
        <v>3.4039999999999999E-3</v>
      </c>
      <c r="W63" s="9">
        <v>1.8581E-2</v>
      </c>
      <c r="X63" s="9">
        <v>6.5370000000000003E-3</v>
      </c>
      <c r="Y63" s="9">
        <v>6.2500000000000003E-3</v>
      </c>
      <c r="Z63" s="9">
        <v>6.2E-2</v>
      </c>
      <c r="AA63" s="9">
        <v>0</v>
      </c>
      <c r="AB63" s="9">
        <v>0.93799999999999994</v>
      </c>
      <c r="AC63" s="9">
        <v>0.36120000000000002</v>
      </c>
      <c r="AD63" s="9" t="s">
        <v>48</v>
      </c>
      <c r="AE63" s="9" t="s">
        <v>48</v>
      </c>
      <c r="AF63" s="9" t="s">
        <v>48</v>
      </c>
    </row>
    <row r="64" spans="1:44" hidden="1" outlineLevel="1" x14ac:dyDescent="0.2">
      <c r="A64" s="9" t="s">
        <v>36114</v>
      </c>
      <c r="B64" s="9">
        <v>45347.850243055553</v>
      </c>
      <c r="C64" s="9" t="s">
        <v>36116</v>
      </c>
      <c r="D64" s="11"/>
      <c r="E64" s="9"/>
      <c r="F64" s="9"/>
      <c r="G64" s="9"/>
      <c r="H64" s="9"/>
      <c r="I64" s="9"/>
      <c r="J64" s="9" t="s">
        <v>36117</v>
      </c>
      <c r="K64" s="9" t="s">
        <v>35994</v>
      </c>
      <c r="L64" s="9" t="s">
        <v>1233</v>
      </c>
      <c r="M64" s="9">
        <v>1</v>
      </c>
      <c r="N64" s="9"/>
      <c r="O64" s="9"/>
      <c r="P64" s="2" t="s">
        <v>36118</v>
      </c>
      <c r="Q64" s="9" t="s">
        <v>10471</v>
      </c>
      <c r="R64" s="9"/>
      <c r="S64" s="9">
        <v>3.0270999999999999E-2</v>
      </c>
      <c r="T64" s="9">
        <v>7.7700000000000002E-4</v>
      </c>
      <c r="U64" s="9">
        <v>1.2654E-2</v>
      </c>
      <c r="V64" s="9">
        <v>1.637E-3</v>
      </c>
      <c r="W64" s="9">
        <v>1.4505000000000001E-2</v>
      </c>
      <c r="X64" s="9">
        <v>6.6090000000000003E-3</v>
      </c>
      <c r="Y64" s="9">
        <v>0.4</v>
      </c>
      <c r="Z64" s="9">
        <v>3.2000000000000001E-2</v>
      </c>
      <c r="AA64" s="9">
        <v>9.4E-2</v>
      </c>
      <c r="AB64" s="9">
        <v>0.874</v>
      </c>
      <c r="AC64" s="9">
        <v>-0.55249999999999999</v>
      </c>
      <c r="AD64" s="9" t="s">
        <v>48</v>
      </c>
      <c r="AE64" s="9" t="s">
        <v>48</v>
      </c>
      <c r="AF64" s="9" t="s">
        <v>48</v>
      </c>
    </row>
    <row r="65" spans="1:44" hidden="1" outlineLevel="1" x14ac:dyDescent="0.2">
      <c r="A65" s="9" t="s">
        <v>36119</v>
      </c>
      <c r="B65" s="9">
        <v>45347.850659722222</v>
      </c>
      <c r="C65" s="9" t="s">
        <v>36120</v>
      </c>
      <c r="D65" s="9"/>
      <c r="E65" s="9"/>
      <c r="F65" s="9"/>
      <c r="G65" s="9"/>
      <c r="H65" s="9"/>
      <c r="I65" s="9"/>
      <c r="J65" s="9" t="s">
        <v>36121</v>
      </c>
      <c r="K65" s="9" t="s">
        <v>35994</v>
      </c>
      <c r="L65" s="9" t="s">
        <v>1233</v>
      </c>
      <c r="M65" s="9">
        <v>1</v>
      </c>
      <c r="N65" s="9"/>
      <c r="O65" s="9"/>
      <c r="P65" s="2" t="s">
        <v>36122</v>
      </c>
      <c r="Q65" s="9" t="s">
        <v>47</v>
      </c>
      <c r="R65" s="9"/>
      <c r="S65" s="9">
        <v>3.3099000000000003E-2</v>
      </c>
      <c r="T65" s="9">
        <v>9.9200000000000004E-4</v>
      </c>
      <c r="U65" s="9">
        <v>1.2619999999999999E-2</v>
      </c>
      <c r="V65" s="9">
        <v>2.7750000000000001E-3</v>
      </c>
      <c r="W65" s="9">
        <v>1.3972999999999999E-2</v>
      </c>
      <c r="X65" s="9">
        <v>6.5760000000000002E-3</v>
      </c>
      <c r="Y65" s="9">
        <v>0.05</v>
      </c>
      <c r="Z65" s="9">
        <v>0.11700000000000001</v>
      </c>
      <c r="AA65" s="9">
        <v>0</v>
      </c>
      <c r="AB65" s="9">
        <v>0.88300000000000001</v>
      </c>
      <c r="AC65" s="9">
        <v>0.46600000000000003</v>
      </c>
      <c r="AD65" s="9" t="s">
        <v>48</v>
      </c>
      <c r="AE65" s="9" t="s">
        <v>48</v>
      </c>
      <c r="AF65" s="9" t="s">
        <v>48</v>
      </c>
    </row>
    <row r="66" spans="1:44" hidden="1" outlineLevel="1" x14ac:dyDescent="0.2">
      <c r="A66" s="9" t="s">
        <v>36123</v>
      </c>
      <c r="B66" s="9">
        <v>45347.85359953704</v>
      </c>
      <c r="C66" s="9" t="s">
        <v>36124</v>
      </c>
      <c r="D66" s="9"/>
      <c r="E66" s="9"/>
      <c r="F66" s="9"/>
      <c r="G66" s="9"/>
      <c r="H66" s="9"/>
      <c r="I66" s="9"/>
      <c r="J66" s="9" t="s">
        <v>36125</v>
      </c>
      <c r="K66" s="9" t="s">
        <v>35994</v>
      </c>
      <c r="L66" s="9" t="s">
        <v>1233</v>
      </c>
      <c r="M66" s="9">
        <v>1</v>
      </c>
      <c r="N66" s="9"/>
      <c r="O66" s="9"/>
      <c r="P66" s="2" t="s">
        <v>36126</v>
      </c>
      <c r="Q66" s="9" t="s">
        <v>10138</v>
      </c>
      <c r="R66" s="9"/>
      <c r="S66" s="9">
        <v>9.7420000000000007E-2</v>
      </c>
      <c r="T66" s="9">
        <v>1.9449999999999999E-3</v>
      </c>
      <c r="U66" s="9">
        <v>1.4463999999999999E-2</v>
      </c>
      <c r="V66" s="9">
        <v>3.7369999999999999E-3</v>
      </c>
      <c r="W66" s="9">
        <v>3.2247999999999999E-2</v>
      </c>
      <c r="X66" s="9">
        <v>8.9709999999999998E-3</v>
      </c>
      <c r="Y66" s="9">
        <v>0</v>
      </c>
      <c r="Z66" s="9">
        <v>6.8000000000000005E-2</v>
      </c>
      <c r="AA66" s="9">
        <v>0</v>
      </c>
      <c r="AB66" s="9">
        <v>0.93200000000000005</v>
      </c>
      <c r="AC66" s="9">
        <v>0.27550000000000002</v>
      </c>
      <c r="AD66" s="9" t="s">
        <v>48</v>
      </c>
      <c r="AE66" s="9" t="s">
        <v>48</v>
      </c>
      <c r="AF66" s="9" t="s">
        <v>48</v>
      </c>
    </row>
    <row r="67" spans="1:44" hidden="1" outlineLevel="1" x14ac:dyDescent="0.2">
      <c r="A67" s="9" t="s">
        <v>36127</v>
      </c>
      <c r="B67" s="9">
        <v>45347.861828703702</v>
      </c>
      <c r="C67" s="9" t="s">
        <v>24077</v>
      </c>
      <c r="D67" s="9"/>
      <c r="E67" s="9"/>
      <c r="F67" s="9"/>
      <c r="G67" s="9"/>
      <c r="H67" s="9"/>
      <c r="I67" s="9"/>
      <c r="J67" s="9" t="s">
        <v>36128</v>
      </c>
      <c r="K67" s="9" t="s">
        <v>36114</v>
      </c>
      <c r="L67" s="9" t="s">
        <v>1263</v>
      </c>
      <c r="M67" s="9">
        <v>1</v>
      </c>
      <c r="N67" s="9"/>
      <c r="O67" s="9"/>
      <c r="P67" s="2" t="s">
        <v>36129</v>
      </c>
      <c r="Q67" s="9" t="s">
        <v>11732</v>
      </c>
      <c r="R67" s="9"/>
      <c r="S67" s="9">
        <v>1.9352000000000001E-2</v>
      </c>
      <c r="T67" s="9">
        <v>1.23E-3</v>
      </c>
      <c r="U67" s="9">
        <v>1.8801999999999999E-2</v>
      </c>
      <c r="V67" s="9">
        <v>4.6249999999999998E-3</v>
      </c>
      <c r="W67" s="9">
        <v>8.9379999999999998E-3</v>
      </c>
      <c r="X67" s="9">
        <v>7.0159999999999997E-3</v>
      </c>
      <c r="Y67" s="9">
        <v>0.2</v>
      </c>
      <c r="Z67" s="9">
        <v>0.35499999999999998</v>
      </c>
      <c r="AA67" s="9">
        <v>0.111</v>
      </c>
      <c r="AB67" s="9">
        <v>0.53300000000000003</v>
      </c>
      <c r="AC67" s="9">
        <v>0.66969999999999996</v>
      </c>
      <c r="AD67" s="9" t="s">
        <v>48</v>
      </c>
      <c r="AE67" s="9" t="s">
        <v>48</v>
      </c>
      <c r="AF67" s="9" t="s">
        <v>48</v>
      </c>
    </row>
    <row r="68" spans="1:44" hidden="1" outlineLevel="1" x14ac:dyDescent="0.2"/>
    <row r="69" spans="1:44" hidden="1" outlineLevel="1" x14ac:dyDescent="0.2"/>
    <row r="70" spans="1:44" hidden="1" outlineLevel="1" x14ac:dyDescent="0.2"/>
    <row r="71" spans="1:44" hidden="1" outlineLevel="1" x14ac:dyDescent="0.2"/>
    <row r="72" spans="1:44" collapsed="1" x14ac:dyDescent="0.2">
      <c r="A72" t="s">
        <v>36012</v>
      </c>
      <c r="B72" t="s">
        <v>36013</v>
      </c>
      <c r="C72" t="s">
        <v>36014</v>
      </c>
      <c r="D72" t="s">
        <v>36015</v>
      </c>
      <c r="E72" t="s">
        <v>191</v>
      </c>
      <c r="F72" t="s">
        <v>43</v>
      </c>
      <c r="G72">
        <v>34</v>
      </c>
      <c r="H72" t="s">
        <v>42</v>
      </c>
      <c r="I72">
        <v>38</v>
      </c>
      <c r="J72" t="s">
        <v>36016</v>
      </c>
      <c r="L72" t="s">
        <v>45</v>
      </c>
      <c r="M72">
        <v>1</v>
      </c>
      <c r="N72">
        <v>1</v>
      </c>
      <c r="O72" s="2" t="s">
        <v>36017</v>
      </c>
      <c r="P72" s="2" t="s">
        <v>36017</v>
      </c>
      <c r="Q72" t="s">
        <v>47</v>
      </c>
      <c r="R72" t="s">
        <v>47</v>
      </c>
      <c r="S72">
        <v>0.13561769000000001</v>
      </c>
      <c r="T72">
        <v>6.3323974999999998E-3</v>
      </c>
      <c r="U72">
        <v>0.10797132</v>
      </c>
      <c r="V72">
        <v>1.0507392000000001E-2</v>
      </c>
      <c r="W72">
        <v>2.9383656000000001E-2</v>
      </c>
      <c r="X72">
        <v>1.0628296000000001E-2</v>
      </c>
      <c r="Y72">
        <v>0.18035714285714291</v>
      </c>
      <c r="Z72">
        <v>0.14099999999999999</v>
      </c>
      <c r="AA72">
        <v>7.3999999999999996E-2</v>
      </c>
      <c r="AB72">
        <v>0.78500000000000003</v>
      </c>
      <c r="AC72">
        <v>0.98629999999999995</v>
      </c>
      <c r="AD72" t="s">
        <v>48</v>
      </c>
      <c r="AE72" t="s">
        <v>48</v>
      </c>
      <c r="AF72" t="s">
        <v>48</v>
      </c>
      <c r="AH72">
        <f t="shared" ref="AH72" si="11">SUM(AI72:AJ72)</f>
        <v>10</v>
      </c>
      <c r="AI72">
        <f>COUNTIF(L72:L86, "Comment")</f>
        <v>9</v>
      </c>
      <c r="AJ72">
        <f>COUNTIF(L72:L86, "Reply")</f>
        <v>1</v>
      </c>
      <c r="AK72">
        <f t="shared" ref="AK72" si="12">COUNTIF(C73:C86, C72)</f>
        <v>2</v>
      </c>
      <c r="AM72">
        <f>AVERAGE(S72:S86)</f>
        <v>0.1030760146</v>
      </c>
      <c r="AN72">
        <f t="shared" ref="AN72" si="13">AVERAGE(Y72:Y86)</f>
        <v>0.12149206349206351</v>
      </c>
      <c r="AO72" cm="1">
        <f t="array" ref="AO72">SUM(COUNTIF(J73:J86, {"*NTA*","*YWNBTA*"}))</f>
        <v>7</v>
      </c>
      <c r="AP72" cm="1">
        <f t="array" ref="AP72">SUM(COUNTIF(J73:J86, {"*YTA*","*YWBTA*"}))</f>
        <v>0</v>
      </c>
      <c r="AQ72">
        <f t="shared" ref="AQ72" si="14">COUNTIF(J73:J86, "*ESH*")</f>
        <v>0</v>
      </c>
      <c r="AR72" t="str">
        <f t="shared" ref="AR72" si="15">IF(AO72&gt;AP72,(IF(AO72&gt;AQ72,"NTA","YTA")),IF(AP72&gt;AQ72,"YTA","ESH"))</f>
        <v>NTA</v>
      </c>
    </row>
    <row r="73" spans="1:44" hidden="1" outlineLevel="1" x14ac:dyDescent="0.2">
      <c r="A73" t="s">
        <v>37009</v>
      </c>
      <c r="B73" t="s">
        <v>37010</v>
      </c>
      <c r="C73" t="s">
        <v>37011</v>
      </c>
      <c r="D73" s="3"/>
      <c r="J73" t="s">
        <v>37012</v>
      </c>
      <c r="K73" t="s">
        <v>36012</v>
      </c>
      <c r="L73" t="s">
        <v>1233</v>
      </c>
      <c r="M73">
        <v>4</v>
      </c>
      <c r="P73" s="2" t="s">
        <v>37013</v>
      </c>
      <c r="Q73" t="s">
        <v>11213</v>
      </c>
      <c r="S73">
        <v>5.4284602000000001E-2</v>
      </c>
      <c r="T73">
        <v>1.7547607E-3</v>
      </c>
      <c r="U73">
        <v>1.9963788E-2</v>
      </c>
      <c r="V73">
        <v>5.6236745000000001E-3</v>
      </c>
      <c r="W73">
        <v>2.3350900000000001E-2</v>
      </c>
      <c r="X73">
        <v>7.4436385000000004E-3</v>
      </c>
      <c r="Y73">
        <v>-2.246572871572872E-2</v>
      </c>
      <c r="Z73">
        <v>5.5E-2</v>
      </c>
      <c r="AA73">
        <v>0.09</v>
      </c>
      <c r="AB73">
        <v>0.85499999999999998</v>
      </c>
      <c r="AC73">
        <v>-0.78449999999999998</v>
      </c>
      <c r="AD73" t="s">
        <v>48</v>
      </c>
      <c r="AE73" t="s">
        <v>48</v>
      </c>
      <c r="AF73" t="s">
        <v>48</v>
      </c>
    </row>
    <row r="74" spans="1:44" hidden="1" outlineLevel="1" x14ac:dyDescent="0.2">
      <c r="A74" t="s">
        <v>37014</v>
      </c>
      <c r="B74" t="s">
        <v>37015</v>
      </c>
      <c r="C74" t="s">
        <v>23971</v>
      </c>
      <c r="D74" s="3"/>
      <c r="J74" t="s">
        <v>37016</v>
      </c>
      <c r="K74" t="s">
        <v>36012</v>
      </c>
      <c r="L74" t="s">
        <v>1233</v>
      </c>
      <c r="M74">
        <v>3</v>
      </c>
      <c r="P74" s="2" t="s">
        <v>37017</v>
      </c>
      <c r="Q74" t="s">
        <v>10060</v>
      </c>
      <c r="S74">
        <v>9.8721580000000003E-2</v>
      </c>
      <c r="T74">
        <v>2.4414062999999998E-3</v>
      </c>
      <c r="U74">
        <v>1.7367685000000001E-2</v>
      </c>
      <c r="V74">
        <v>4.0142676000000004E-3</v>
      </c>
      <c r="W74">
        <v>2.6315893999999999E-2</v>
      </c>
      <c r="X74">
        <v>1.2026439E-2</v>
      </c>
      <c r="Y74">
        <v>0.4</v>
      </c>
      <c r="Z74">
        <v>0.16900000000000001</v>
      </c>
      <c r="AA74">
        <v>0.10100000000000001</v>
      </c>
      <c r="AB74">
        <v>0.73</v>
      </c>
      <c r="AC74">
        <v>0.60489999999999999</v>
      </c>
      <c r="AD74" t="s">
        <v>48</v>
      </c>
      <c r="AE74" t="s">
        <v>48</v>
      </c>
      <c r="AF74" t="s">
        <v>48</v>
      </c>
    </row>
    <row r="75" spans="1:44" hidden="1" outlineLevel="1" x14ac:dyDescent="0.2">
      <c r="A75" t="s">
        <v>37018</v>
      </c>
      <c r="B75" t="s">
        <v>37019</v>
      </c>
      <c r="C75" t="s">
        <v>37020</v>
      </c>
      <c r="D75" s="3"/>
      <c r="J75" t="s">
        <v>37021</v>
      </c>
      <c r="K75" t="s">
        <v>36012</v>
      </c>
      <c r="L75" t="s">
        <v>1233</v>
      </c>
      <c r="M75">
        <v>3</v>
      </c>
      <c r="P75" s="2" t="s">
        <v>37022</v>
      </c>
      <c r="Q75" t="s">
        <v>10060</v>
      </c>
      <c r="S75">
        <v>4.9584184000000003E-2</v>
      </c>
      <c r="T75">
        <v>1.2969971000000001E-3</v>
      </c>
      <c r="U75">
        <v>1.2380436E-2</v>
      </c>
      <c r="V75">
        <v>7.4735670000000004E-3</v>
      </c>
      <c r="W75">
        <v>2.1223840000000001E-2</v>
      </c>
      <c r="X75">
        <v>7.4954215000000001E-3</v>
      </c>
      <c r="Y75">
        <v>0.23714285714285721</v>
      </c>
      <c r="Z75">
        <v>0.16400000000000001</v>
      </c>
      <c r="AA75">
        <v>0.15</v>
      </c>
      <c r="AB75">
        <v>0.68600000000000005</v>
      </c>
      <c r="AC75">
        <v>0.14499999999999999</v>
      </c>
      <c r="AD75" t="s">
        <v>48</v>
      </c>
      <c r="AE75" t="s">
        <v>48</v>
      </c>
      <c r="AF75" t="s">
        <v>48</v>
      </c>
    </row>
    <row r="76" spans="1:44" hidden="1" outlineLevel="1" x14ac:dyDescent="0.2">
      <c r="A76" t="s">
        <v>37023</v>
      </c>
      <c r="B76" t="s">
        <v>37024</v>
      </c>
      <c r="C76" t="s">
        <v>37025</v>
      </c>
      <c r="D76" s="3"/>
      <c r="J76" t="s">
        <v>37026</v>
      </c>
      <c r="K76" t="s">
        <v>36012</v>
      </c>
      <c r="L76" t="s">
        <v>1233</v>
      </c>
      <c r="M76">
        <v>2</v>
      </c>
      <c r="P76" s="2" t="s">
        <v>37027</v>
      </c>
      <c r="Q76" t="s">
        <v>47</v>
      </c>
      <c r="S76">
        <v>0.27525391999999999</v>
      </c>
      <c r="T76">
        <v>8.6212159999999993E-3</v>
      </c>
      <c r="U76">
        <v>0.10611444</v>
      </c>
      <c r="V76">
        <v>1.2742470000000001E-2</v>
      </c>
      <c r="W76">
        <v>0.21135417000000001</v>
      </c>
      <c r="X76">
        <v>8.8676729999999995E-3</v>
      </c>
      <c r="Y76">
        <v>2.2727272727272748E-3</v>
      </c>
      <c r="Z76">
        <v>0.17599999999999999</v>
      </c>
      <c r="AA76">
        <v>8.7999999999999995E-2</v>
      </c>
      <c r="AB76">
        <v>0.73499999999999999</v>
      </c>
      <c r="AC76">
        <v>0.87260000000000004</v>
      </c>
      <c r="AD76" t="s">
        <v>48</v>
      </c>
      <c r="AE76" t="s">
        <v>48</v>
      </c>
      <c r="AF76" t="s">
        <v>48</v>
      </c>
    </row>
    <row r="77" spans="1:44" hidden="1" outlineLevel="1" x14ac:dyDescent="0.2">
      <c r="A77" t="s">
        <v>37028</v>
      </c>
      <c r="B77" t="s">
        <v>37029</v>
      </c>
      <c r="C77" t="s">
        <v>36132</v>
      </c>
      <c r="D77" s="3"/>
      <c r="J77" t="s">
        <v>37030</v>
      </c>
      <c r="K77" t="s">
        <v>36012</v>
      </c>
      <c r="L77" t="s">
        <v>1233</v>
      </c>
      <c r="M77">
        <v>1</v>
      </c>
      <c r="P77" s="2" t="s">
        <v>37031</v>
      </c>
      <c r="Q77" t="s">
        <v>10648</v>
      </c>
      <c r="S77">
        <v>7.4502609999999997E-2</v>
      </c>
      <c r="T77">
        <v>2.2411345999999999E-3</v>
      </c>
      <c r="U77">
        <v>2.0168742E-2</v>
      </c>
      <c r="V77">
        <v>8.0655329999999997E-3</v>
      </c>
      <c r="W77">
        <v>1.961243E-2</v>
      </c>
      <c r="X77">
        <v>1.2854968E-2</v>
      </c>
      <c r="Y77">
        <v>0.15</v>
      </c>
      <c r="Z77">
        <v>8.7999999999999995E-2</v>
      </c>
      <c r="AA77">
        <v>8.6999999999999994E-2</v>
      </c>
      <c r="AB77">
        <v>0.82499999999999996</v>
      </c>
      <c r="AC77">
        <v>0.25929999999999997</v>
      </c>
      <c r="AD77" t="s">
        <v>48</v>
      </c>
      <c r="AE77" t="s">
        <v>48</v>
      </c>
      <c r="AF77" t="s">
        <v>48</v>
      </c>
    </row>
    <row r="78" spans="1:44" hidden="1" outlineLevel="1" x14ac:dyDescent="0.2">
      <c r="A78" t="s">
        <v>37032</v>
      </c>
      <c r="B78" t="s">
        <v>37033</v>
      </c>
      <c r="C78" t="s">
        <v>36014</v>
      </c>
      <c r="D78" s="3"/>
      <c r="J78" t="s">
        <v>37034</v>
      </c>
      <c r="K78" t="s">
        <v>36012</v>
      </c>
      <c r="L78" t="s">
        <v>1233</v>
      </c>
      <c r="M78">
        <v>1</v>
      </c>
      <c r="P78" s="2" t="s">
        <v>37035</v>
      </c>
      <c r="Q78" t="s">
        <v>47</v>
      </c>
      <c r="S78">
        <v>0.17285149</v>
      </c>
      <c r="T78">
        <v>6.1035155999999997E-3</v>
      </c>
      <c r="U78">
        <v>0.16729468</v>
      </c>
      <c r="V78">
        <v>1.4852738000000001E-2</v>
      </c>
      <c r="W78">
        <v>3.3239998E-2</v>
      </c>
      <c r="X78">
        <v>7.8061199999999997E-3</v>
      </c>
      <c r="Y78">
        <v>1.1363636363636369E-2</v>
      </c>
      <c r="Z78">
        <v>0.125</v>
      </c>
      <c r="AA78">
        <v>6.0999999999999999E-2</v>
      </c>
      <c r="AB78">
        <v>0.81399999999999995</v>
      </c>
      <c r="AC78">
        <v>0.85270000000000001</v>
      </c>
      <c r="AD78" t="s">
        <v>48</v>
      </c>
      <c r="AE78" t="s">
        <v>48</v>
      </c>
      <c r="AF78" t="s">
        <v>48</v>
      </c>
    </row>
    <row r="79" spans="1:44" hidden="1" outlineLevel="1" x14ac:dyDescent="0.2">
      <c r="A79" t="s">
        <v>37036</v>
      </c>
      <c r="B79" t="s">
        <v>37037</v>
      </c>
      <c r="C79" t="s">
        <v>10057</v>
      </c>
      <c r="D79" s="3"/>
      <c r="J79" t="s">
        <v>37038</v>
      </c>
      <c r="K79" t="s">
        <v>36012</v>
      </c>
      <c r="L79" t="s">
        <v>1233</v>
      </c>
      <c r="M79">
        <v>1</v>
      </c>
      <c r="P79" s="2" t="s">
        <v>37039</v>
      </c>
      <c r="Q79" t="s">
        <v>10132</v>
      </c>
      <c r="S79">
        <v>9.7853839999999997E-2</v>
      </c>
      <c r="T79">
        <v>2.0885468E-3</v>
      </c>
      <c r="U79">
        <v>2.6863952999999999E-2</v>
      </c>
      <c r="V79">
        <v>7.8435459999999999E-3</v>
      </c>
      <c r="W79">
        <v>2.9714199E-2</v>
      </c>
      <c r="X79">
        <v>9.0748040000000006E-3</v>
      </c>
      <c r="Y79">
        <v>0.1451388888888889</v>
      </c>
      <c r="Z79">
        <v>0.17499999999999999</v>
      </c>
      <c r="AA79">
        <v>7.6999999999999999E-2</v>
      </c>
      <c r="AB79">
        <v>0.748</v>
      </c>
      <c r="AC79">
        <v>0.88360000000000005</v>
      </c>
      <c r="AD79" t="s">
        <v>48</v>
      </c>
      <c r="AE79" t="s">
        <v>48</v>
      </c>
      <c r="AF79" t="s">
        <v>48</v>
      </c>
    </row>
    <row r="80" spans="1:44" hidden="1" outlineLevel="1" x14ac:dyDescent="0.2">
      <c r="A80" t="s">
        <v>37040</v>
      </c>
      <c r="B80" t="s">
        <v>37041</v>
      </c>
      <c r="C80" t="s">
        <v>36177</v>
      </c>
      <c r="D80" s="3"/>
      <c r="J80" t="s">
        <v>37042</v>
      </c>
      <c r="K80" t="s">
        <v>36012</v>
      </c>
      <c r="L80" t="s">
        <v>1233</v>
      </c>
      <c r="M80">
        <v>1</v>
      </c>
      <c r="P80" s="2" t="s">
        <v>37043</v>
      </c>
      <c r="Q80" t="s">
        <v>47</v>
      </c>
      <c r="S80">
        <v>3.8048524E-2</v>
      </c>
      <c r="T80">
        <v>2.1553039999999998E-3</v>
      </c>
      <c r="U80">
        <v>2.3174754999999998E-2</v>
      </c>
      <c r="V80">
        <v>7.2515799999999997E-3</v>
      </c>
      <c r="W80">
        <v>1.4200916500000001E-2</v>
      </c>
      <c r="X80">
        <v>9.0230220000000003E-3</v>
      </c>
      <c r="Y80">
        <v>0</v>
      </c>
      <c r="Z80">
        <v>0</v>
      </c>
      <c r="AA80">
        <v>0</v>
      </c>
      <c r="AB80">
        <v>1</v>
      </c>
      <c r="AC80">
        <v>0</v>
      </c>
      <c r="AD80" t="s">
        <v>48</v>
      </c>
      <c r="AE80" t="s">
        <v>48</v>
      </c>
      <c r="AF80" t="s">
        <v>48</v>
      </c>
    </row>
    <row r="81" spans="1:44" hidden="1" outlineLevel="1" x14ac:dyDescent="0.2">
      <c r="A81" t="s">
        <v>37044</v>
      </c>
      <c r="B81" t="s">
        <v>37045</v>
      </c>
      <c r="C81" t="s">
        <v>31406</v>
      </c>
      <c r="D81" s="3"/>
      <c r="J81" t="s">
        <v>14166</v>
      </c>
      <c r="K81" t="s">
        <v>36012</v>
      </c>
      <c r="L81" t="s">
        <v>1233</v>
      </c>
      <c r="M81">
        <v>1</v>
      </c>
      <c r="P81" s="2" t="s">
        <v>37046</v>
      </c>
      <c r="Q81" t="s">
        <v>10492</v>
      </c>
      <c r="Y81" t="s">
        <v>48</v>
      </c>
      <c r="Z81" t="s">
        <v>48</v>
      </c>
      <c r="AA81" t="s">
        <v>48</v>
      </c>
      <c r="AB81" t="s">
        <v>48</v>
      </c>
      <c r="AC81" t="s">
        <v>48</v>
      </c>
      <c r="AD81" t="s">
        <v>48</v>
      </c>
      <c r="AE81" t="s">
        <v>48</v>
      </c>
      <c r="AF81" t="s">
        <v>48</v>
      </c>
    </row>
    <row r="82" spans="1:44" hidden="1" outlineLevel="1" x14ac:dyDescent="0.2">
      <c r="A82" t="s">
        <v>37047</v>
      </c>
      <c r="B82" t="s">
        <v>37048</v>
      </c>
      <c r="C82" t="s">
        <v>36014</v>
      </c>
      <c r="D82" s="3"/>
      <c r="J82" t="s">
        <v>37049</v>
      </c>
      <c r="K82" t="s">
        <v>37028</v>
      </c>
      <c r="L82" t="s">
        <v>1263</v>
      </c>
      <c r="M82">
        <v>1</v>
      </c>
      <c r="P82" s="2" t="s">
        <v>37050</v>
      </c>
      <c r="Q82" t="s">
        <v>47</v>
      </c>
      <c r="S82">
        <v>3.4041705999999998E-2</v>
      </c>
      <c r="T82">
        <v>1.1396408E-3</v>
      </c>
      <c r="U82">
        <v>1.9007329E-2</v>
      </c>
      <c r="V82">
        <v>8.4355109999999997E-3</v>
      </c>
      <c r="W82">
        <v>1.3440913000000001E-2</v>
      </c>
      <c r="X82">
        <v>6.5244893000000002E-3</v>
      </c>
      <c r="Y82">
        <v>0.1111111111111111</v>
      </c>
      <c r="Z82">
        <v>8.1000000000000003E-2</v>
      </c>
      <c r="AA82">
        <v>6.5000000000000002E-2</v>
      </c>
      <c r="AB82">
        <v>0.85499999999999998</v>
      </c>
      <c r="AC82">
        <v>-7.7200000000000005E-2</v>
      </c>
      <c r="AD82" t="s">
        <v>48</v>
      </c>
      <c r="AE82" t="s">
        <v>48</v>
      </c>
      <c r="AF82" t="s">
        <v>48</v>
      </c>
    </row>
    <row r="83" spans="1:44" hidden="1" outlineLevel="1" x14ac:dyDescent="0.2"/>
    <row r="84" spans="1:44" hidden="1" outlineLevel="1" x14ac:dyDescent="0.2"/>
    <row r="85" spans="1:44" hidden="1" outlineLevel="1" x14ac:dyDescent="0.2"/>
    <row r="86" spans="1:44" hidden="1" outlineLevel="1" x14ac:dyDescent="0.2"/>
    <row r="87" spans="1:44" collapsed="1" x14ac:dyDescent="0.2">
      <c r="A87" t="s">
        <v>36048</v>
      </c>
      <c r="B87" t="s">
        <v>36049</v>
      </c>
      <c r="C87" t="s">
        <v>36050</v>
      </c>
      <c r="D87" t="s">
        <v>36051</v>
      </c>
      <c r="E87" t="s">
        <v>41</v>
      </c>
      <c r="F87" t="s">
        <v>42</v>
      </c>
      <c r="G87">
        <v>30</v>
      </c>
      <c r="H87" t="s">
        <v>43</v>
      </c>
      <c r="I87">
        <v>31</v>
      </c>
      <c r="J87" t="s">
        <v>36052</v>
      </c>
      <c r="L87" t="s">
        <v>45</v>
      </c>
      <c r="M87">
        <v>8</v>
      </c>
      <c r="N87">
        <v>0.75</v>
      </c>
      <c r="O87" s="2" t="s">
        <v>36053</v>
      </c>
      <c r="P87" s="2" t="s">
        <v>36053</v>
      </c>
      <c r="Q87" t="s">
        <v>47</v>
      </c>
      <c r="R87" t="s">
        <v>47</v>
      </c>
      <c r="S87">
        <v>5.2800260000000002E-2</v>
      </c>
      <c r="T87">
        <v>2.2888183999999999E-3</v>
      </c>
      <c r="U87">
        <v>2.2149978000000001E-2</v>
      </c>
      <c r="V87">
        <v>2.7011903E-2</v>
      </c>
      <c r="W87">
        <v>1.8903409999999999E-2</v>
      </c>
      <c r="X87">
        <v>7.4824755999999999E-3</v>
      </c>
      <c r="Y87">
        <v>5.3977272727272728E-2</v>
      </c>
      <c r="Z87">
        <v>0.11</v>
      </c>
      <c r="AA87">
        <v>6.3E-2</v>
      </c>
      <c r="AB87">
        <v>0.82799999999999996</v>
      </c>
      <c r="AC87">
        <v>0.97640000000000005</v>
      </c>
      <c r="AD87" t="s">
        <v>48</v>
      </c>
      <c r="AE87" t="s">
        <v>48</v>
      </c>
      <c r="AF87" t="s">
        <v>48</v>
      </c>
      <c r="AH87">
        <f t="shared" ref="AH87" si="16">SUM(AI87:AJ87)</f>
        <v>9</v>
      </c>
      <c r="AI87">
        <f>COUNTIF(L87:L101, "Comment")</f>
        <v>5</v>
      </c>
      <c r="AJ87">
        <f t="shared" ref="AJ87" si="17">COUNTIF(L87:L101, "Reply")</f>
        <v>4</v>
      </c>
      <c r="AK87">
        <f t="shared" ref="AK87" si="18">COUNTIF(C88:C101, C87)</f>
        <v>1</v>
      </c>
      <c r="AM87">
        <f t="shared" ref="AM87" si="19">AVERAGE(S87:S101)</f>
        <v>0.18924852322222221</v>
      </c>
      <c r="AN87">
        <f t="shared" ref="AN87" si="20">AVERAGE(Y87:Y101)</f>
        <v>0.12284739758698092</v>
      </c>
      <c r="AO87" cm="1">
        <f t="array" ref="AO87">SUM(COUNTIF(J88:J101, {"*NTA*","*YWNBTA*"}))</f>
        <v>4</v>
      </c>
      <c r="AP87" cm="1">
        <f t="array" ref="AP87">SUM(COUNTIF(J88:J101, {"*YTA*","*YWBTA*"}))</f>
        <v>0</v>
      </c>
      <c r="AQ87">
        <f t="shared" ref="AQ87" si="21">COUNTIF(J88:J101, "*ESH*")</f>
        <v>1</v>
      </c>
      <c r="AR87" t="str">
        <f t="shared" ref="AR87" si="22">IF(AO87&gt;AP87,(IF(AO87&gt;AQ87,"NTA","YTA")),IF(AP87&gt;AQ87,"YTA","ESH"))</f>
        <v>NTA</v>
      </c>
    </row>
    <row r="88" spans="1:44" hidden="1" outlineLevel="1" x14ac:dyDescent="0.2">
      <c r="A88" t="s">
        <v>36278</v>
      </c>
      <c r="B88" t="s">
        <v>36279</v>
      </c>
      <c r="C88" t="s">
        <v>16690</v>
      </c>
      <c r="D88" s="3"/>
      <c r="J88" t="s">
        <v>36280</v>
      </c>
      <c r="K88" t="s">
        <v>36048</v>
      </c>
      <c r="L88" t="s">
        <v>1233</v>
      </c>
      <c r="M88">
        <v>28</v>
      </c>
      <c r="P88" s="2" t="s">
        <v>36281</v>
      </c>
      <c r="Q88" t="s">
        <v>13041</v>
      </c>
      <c r="S88">
        <v>9.6986100000000006E-2</v>
      </c>
      <c r="T88">
        <v>2.0122527999999998E-3</v>
      </c>
      <c r="U88">
        <v>1.5796359999999999E-2</v>
      </c>
      <c r="V88">
        <v>2.4418586000000001E-3</v>
      </c>
      <c r="W88">
        <v>3.5443625999999999E-2</v>
      </c>
      <c r="X88">
        <v>7.0682109999999996E-3</v>
      </c>
      <c r="Y88">
        <v>0.41666666666666669</v>
      </c>
      <c r="Z88">
        <v>0.11799999999999999</v>
      </c>
      <c r="AA88">
        <v>2.5999999999999999E-2</v>
      </c>
      <c r="AB88">
        <v>0.85599999999999998</v>
      </c>
      <c r="AC88">
        <v>0.88070000000000004</v>
      </c>
      <c r="AD88" t="s">
        <v>48</v>
      </c>
      <c r="AE88" t="s">
        <v>48</v>
      </c>
      <c r="AF88" t="s">
        <v>48</v>
      </c>
    </row>
    <row r="89" spans="1:44" hidden="1" outlineLevel="1" x14ac:dyDescent="0.2">
      <c r="A89" t="s">
        <v>36282</v>
      </c>
      <c r="B89" t="s">
        <v>36283</v>
      </c>
      <c r="C89" t="s">
        <v>36284</v>
      </c>
      <c r="D89" s="3"/>
      <c r="J89" t="s">
        <v>36285</v>
      </c>
      <c r="K89" t="s">
        <v>36048</v>
      </c>
      <c r="L89" t="s">
        <v>1233</v>
      </c>
      <c r="M89">
        <v>15</v>
      </c>
      <c r="P89" s="2" t="s">
        <v>36286</v>
      </c>
      <c r="Q89" t="s">
        <v>47</v>
      </c>
      <c r="S89">
        <v>0.75703149999999997</v>
      </c>
      <c r="T89">
        <v>0.35368224999999998</v>
      </c>
      <c r="U89">
        <v>0.64657204999999995</v>
      </c>
      <c r="V89">
        <v>0.53446084000000005</v>
      </c>
      <c r="W89">
        <v>0.65000139999999995</v>
      </c>
      <c r="X89">
        <v>3.0278467E-2</v>
      </c>
      <c r="Y89">
        <v>-4.4444444444444453E-2</v>
      </c>
      <c r="Z89">
        <v>7.5999999999999998E-2</v>
      </c>
      <c r="AA89">
        <v>0.14000000000000001</v>
      </c>
      <c r="AB89">
        <v>0.78300000000000003</v>
      </c>
      <c r="AC89">
        <v>-0.74180000000000001</v>
      </c>
      <c r="AD89" t="s">
        <v>48</v>
      </c>
      <c r="AE89" t="s">
        <v>48</v>
      </c>
      <c r="AF89" t="s">
        <v>48</v>
      </c>
    </row>
    <row r="90" spans="1:44" hidden="1" outlineLevel="1" x14ac:dyDescent="0.2">
      <c r="A90" t="s">
        <v>36287</v>
      </c>
      <c r="B90" t="s">
        <v>36288</v>
      </c>
      <c r="C90" t="s">
        <v>13605</v>
      </c>
      <c r="D90" s="3"/>
      <c r="J90" t="s">
        <v>36289</v>
      </c>
      <c r="K90" t="s">
        <v>36048</v>
      </c>
      <c r="L90" t="s">
        <v>1233</v>
      </c>
      <c r="M90">
        <v>6</v>
      </c>
      <c r="P90" s="2" t="s">
        <v>36290</v>
      </c>
      <c r="Q90" t="s">
        <v>10150</v>
      </c>
      <c r="S90">
        <v>7.9250953999999998E-2</v>
      </c>
      <c r="T90">
        <v>2.2602081000000001E-3</v>
      </c>
      <c r="U90">
        <v>1.5215653000000001E-2</v>
      </c>
      <c r="V90">
        <v>3.7394293000000002E-2</v>
      </c>
      <c r="W90">
        <v>2.2190686000000001E-2</v>
      </c>
      <c r="X90">
        <v>9.7738765000000005E-3</v>
      </c>
      <c r="Y90">
        <v>3.3333333333333333E-2</v>
      </c>
      <c r="Z90">
        <v>0</v>
      </c>
      <c r="AA90">
        <v>1.9E-2</v>
      </c>
      <c r="AB90">
        <v>0.98099999999999998</v>
      </c>
      <c r="AC90">
        <v>-5.16E-2</v>
      </c>
      <c r="AD90" t="s">
        <v>48</v>
      </c>
      <c r="AE90" t="s">
        <v>48</v>
      </c>
      <c r="AF90" t="s">
        <v>48</v>
      </c>
    </row>
    <row r="91" spans="1:44" hidden="1" outlineLevel="1" x14ac:dyDescent="0.2">
      <c r="A91" t="s">
        <v>36291</v>
      </c>
      <c r="B91" t="s">
        <v>36292</v>
      </c>
      <c r="C91" t="s">
        <v>13158</v>
      </c>
      <c r="D91" s="3"/>
      <c r="J91" t="s">
        <v>36293</v>
      </c>
      <c r="K91" t="s">
        <v>36048</v>
      </c>
      <c r="L91" t="s">
        <v>1233</v>
      </c>
      <c r="M91">
        <v>5</v>
      </c>
      <c r="P91" s="2" t="s">
        <v>36294</v>
      </c>
      <c r="Q91" t="s">
        <v>11393</v>
      </c>
      <c r="S91">
        <v>0.10522962</v>
      </c>
      <c r="T91">
        <v>1.9836426000000001E-3</v>
      </c>
      <c r="U91">
        <v>1.1201941999999999E-2</v>
      </c>
      <c r="V91">
        <v>8.6664379999999999E-2</v>
      </c>
      <c r="W91">
        <v>2.2899705999999999E-2</v>
      </c>
      <c r="X91">
        <v>6.2332096999999998E-3</v>
      </c>
      <c r="Y91">
        <v>0.1</v>
      </c>
      <c r="Z91">
        <v>0</v>
      </c>
      <c r="AA91">
        <v>0</v>
      </c>
      <c r="AB91">
        <v>1</v>
      </c>
      <c r="AC91">
        <v>0</v>
      </c>
      <c r="AD91" t="s">
        <v>48</v>
      </c>
      <c r="AE91" t="s">
        <v>48</v>
      </c>
      <c r="AF91" t="s">
        <v>48</v>
      </c>
    </row>
    <row r="92" spans="1:44" hidden="1" outlineLevel="1" x14ac:dyDescent="0.2">
      <c r="A92" t="s">
        <v>36295</v>
      </c>
      <c r="B92" t="s">
        <v>36296</v>
      </c>
      <c r="C92" t="s">
        <v>14775</v>
      </c>
      <c r="D92" s="3"/>
      <c r="J92" t="s">
        <v>14166</v>
      </c>
      <c r="K92" t="s">
        <v>36048</v>
      </c>
      <c r="L92" t="s">
        <v>1233</v>
      </c>
      <c r="M92">
        <v>1</v>
      </c>
      <c r="P92" s="2" t="s">
        <v>36297</v>
      </c>
      <c r="Q92" t="s">
        <v>10258</v>
      </c>
      <c r="Y92" t="s">
        <v>48</v>
      </c>
      <c r="Z92" t="s">
        <v>48</v>
      </c>
      <c r="AA92" t="s">
        <v>48</v>
      </c>
      <c r="AB92" t="s">
        <v>48</v>
      </c>
      <c r="AC92" t="s">
        <v>48</v>
      </c>
      <c r="AD92" t="s">
        <v>48</v>
      </c>
      <c r="AE92" t="s">
        <v>48</v>
      </c>
      <c r="AF92" t="s">
        <v>48</v>
      </c>
    </row>
    <row r="93" spans="1:44" hidden="1" outlineLevel="1" x14ac:dyDescent="0.2">
      <c r="A93" t="s">
        <v>36298</v>
      </c>
      <c r="B93" t="s">
        <v>36299</v>
      </c>
      <c r="C93" t="s">
        <v>10057</v>
      </c>
      <c r="D93" s="3"/>
      <c r="J93" t="s">
        <v>36300</v>
      </c>
      <c r="K93" t="s">
        <v>36278</v>
      </c>
      <c r="L93" t="s">
        <v>1263</v>
      </c>
      <c r="M93">
        <v>1</v>
      </c>
      <c r="P93" s="2" t="s">
        <v>36301</v>
      </c>
      <c r="Q93" t="s">
        <v>10132</v>
      </c>
      <c r="S93">
        <v>1.9477395000000002E-2</v>
      </c>
      <c r="T93">
        <v>1.2302399E-3</v>
      </c>
      <c r="U93">
        <v>1.4088398E-2</v>
      </c>
      <c r="V93">
        <v>2.2291208000000001E-3</v>
      </c>
      <c r="W93">
        <v>8.9948849999999993E-3</v>
      </c>
      <c r="X93">
        <v>7.5472050000000004E-3</v>
      </c>
      <c r="Y93">
        <v>0</v>
      </c>
      <c r="Z93">
        <v>0</v>
      </c>
      <c r="AA93">
        <v>0</v>
      </c>
      <c r="AB93">
        <v>1</v>
      </c>
      <c r="AC93">
        <v>0</v>
      </c>
      <c r="AD93" t="s">
        <v>48</v>
      </c>
      <c r="AE93" t="s">
        <v>48</v>
      </c>
      <c r="AF93" t="s">
        <v>48</v>
      </c>
    </row>
    <row r="94" spans="1:44" hidden="1" outlineLevel="1" x14ac:dyDescent="0.2">
      <c r="A94" t="s">
        <v>36302</v>
      </c>
      <c r="B94" t="s">
        <v>36303</v>
      </c>
      <c r="C94" t="s">
        <v>13605</v>
      </c>
      <c r="D94" s="3"/>
      <c r="J94" t="s">
        <v>36304</v>
      </c>
      <c r="K94" t="s">
        <v>36282</v>
      </c>
      <c r="L94" t="s">
        <v>1263</v>
      </c>
      <c r="M94">
        <v>11</v>
      </c>
      <c r="P94" s="2" t="s">
        <v>36305</v>
      </c>
      <c r="Q94" t="s">
        <v>10150</v>
      </c>
      <c r="S94">
        <v>0.2854971</v>
      </c>
      <c r="T94">
        <v>1.7481172E-2</v>
      </c>
      <c r="U94">
        <v>0.21673055999999999</v>
      </c>
      <c r="V94">
        <v>3.9714564000000001E-2</v>
      </c>
      <c r="W94">
        <v>6.6171789999999994E-2</v>
      </c>
      <c r="X94">
        <v>7.1698054999999997E-2</v>
      </c>
      <c r="Y94">
        <v>0.4</v>
      </c>
      <c r="Z94">
        <v>0.14699999999999999</v>
      </c>
      <c r="AA94">
        <v>0.13600000000000001</v>
      </c>
      <c r="AB94">
        <v>0.71699999999999997</v>
      </c>
      <c r="AC94">
        <v>7.7200000000000005E-2</v>
      </c>
      <c r="AD94" t="s">
        <v>48</v>
      </c>
      <c r="AE94" t="s">
        <v>48</v>
      </c>
      <c r="AF94" t="s">
        <v>48</v>
      </c>
    </row>
    <row r="95" spans="1:44" hidden="1" outlineLevel="1" x14ac:dyDescent="0.2">
      <c r="A95" t="s">
        <v>36306</v>
      </c>
      <c r="B95" t="s">
        <v>36307</v>
      </c>
      <c r="C95" t="s">
        <v>36308</v>
      </c>
      <c r="D95" s="3"/>
      <c r="J95" t="s">
        <v>36309</v>
      </c>
      <c r="K95" t="s">
        <v>36282</v>
      </c>
      <c r="L95" t="s">
        <v>1263</v>
      </c>
      <c r="M95">
        <v>-1</v>
      </c>
      <c r="P95" s="2" t="s">
        <v>36310</v>
      </c>
      <c r="Q95" t="s">
        <v>47</v>
      </c>
      <c r="S95">
        <v>0.11192002</v>
      </c>
      <c r="T95">
        <v>2.8038024999999999E-3</v>
      </c>
      <c r="U95">
        <v>2.2559889E-2</v>
      </c>
      <c r="V95">
        <v>0.10221587</v>
      </c>
      <c r="W95">
        <v>3.1917824999999997E-2</v>
      </c>
      <c r="X95">
        <v>7.2235605000000001E-3</v>
      </c>
      <c r="Y95">
        <v>-2.8906249999999991E-2</v>
      </c>
      <c r="Z95">
        <v>0.14000000000000001</v>
      </c>
      <c r="AA95">
        <v>0.105</v>
      </c>
      <c r="AB95">
        <v>0.755</v>
      </c>
      <c r="AC95">
        <v>0.77680000000000005</v>
      </c>
      <c r="AD95" t="s">
        <v>48</v>
      </c>
      <c r="AE95" t="s">
        <v>48</v>
      </c>
      <c r="AF95" t="s">
        <v>48</v>
      </c>
    </row>
    <row r="96" spans="1:44" hidden="1" outlineLevel="1" x14ac:dyDescent="0.2">
      <c r="A96" t="s">
        <v>36311</v>
      </c>
      <c r="B96" t="s">
        <v>36312</v>
      </c>
      <c r="C96" t="s">
        <v>36050</v>
      </c>
      <c r="D96" s="3"/>
      <c r="J96" t="s">
        <v>36313</v>
      </c>
      <c r="K96" t="s">
        <v>36282</v>
      </c>
      <c r="L96" t="s">
        <v>1263</v>
      </c>
      <c r="M96">
        <v>1</v>
      </c>
      <c r="P96" s="2" t="s">
        <v>36314</v>
      </c>
      <c r="Q96" t="s">
        <v>47</v>
      </c>
      <c r="S96">
        <v>0.19504376000000001</v>
      </c>
      <c r="T96">
        <v>3.0899047999999999E-3</v>
      </c>
      <c r="U96">
        <v>2.3652986000000001E-2</v>
      </c>
      <c r="V96">
        <v>0.11396073</v>
      </c>
      <c r="W96">
        <v>6.5472500000000003E-2</v>
      </c>
      <c r="X96">
        <v>6.0908063000000004E-3</v>
      </c>
      <c r="Y96">
        <v>0.17499999999999999</v>
      </c>
      <c r="Z96">
        <v>9.7000000000000003E-2</v>
      </c>
      <c r="AA96">
        <v>0.03</v>
      </c>
      <c r="AB96">
        <v>0.873</v>
      </c>
      <c r="AC96">
        <v>0.71430000000000005</v>
      </c>
      <c r="AD96" t="s">
        <v>48</v>
      </c>
      <c r="AE96" t="s">
        <v>48</v>
      </c>
      <c r="AF96" t="s">
        <v>48</v>
      </c>
    </row>
    <row r="97" spans="1:44" hidden="1" outlineLevel="1" x14ac:dyDescent="0.2"/>
    <row r="98" spans="1:44" hidden="1" outlineLevel="1" x14ac:dyDescent="0.2"/>
    <row r="99" spans="1:44" hidden="1" outlineLevel="1" x14ac:dyDescent="0.2"/>
    <row r="100" spans="1:44" hidden="1" outlineLevel="1" x14ac:dyDescent="0.2"/>
    <row r="101" spans="1:44" hidden="1" outlineLevel="1" x14ac:dyDescent="0.2"/>
    <row r="102" spans="1:44" collapsed="1" x14ac:dyDescent="0.2">
      <c r="A102" t="s">
        <v>36000</v>
      </c>
      <c r="B102" t="s">
        <v>36001</v>
      </c>
      <c r="C102" t="s">
        <v>36002</v>
      </c>
      <c r="D102" t="s">
        <v>36003</v>
      </c>
      <c r="E102" t="s">
        <v>41</v>
      </c>
      <c r="F102" t="s">
        <v>43</v>
      </c>
      <c r="G102">
        <v>26</v>
      </c>
      <c r="H102" t="s">
        <v>42</v>
      </c>
      <c r="I102">
        <v>33</v>
      </c>
      <c r="J102" t="s">
        <v>36004</v>
      </c>
      <c r="L102" t="s">
        <v>45</v>
      </c>
      <c r="M102">
        <v>1</v>
      </c>
      <c r="N102">
        <v>0.67</v>
      </c>
      <c r="O102" s="2" t="s">
        <v>36005</v>
      </c>
      <c r="P102" s="2" t="s">
        <v>36005</v>
      </c>
      <c r="Q102" t="s">
        <v>47</v>
      </c>
      <c r="R102" t="s">
        <v>47</v>
      </c>
      <c r="S102">
        <v>5.3047650000000002E-2</v>
      </c>
      <c r="T102">
        <v>2.4414062999999998E-3</v>
      </c>
      <c r="U102">
        <v>3.0138692000000002E-2</v>
      </c>
      <c r="V102">
        <v>8.1765259999999999E-3</v>
      </c>
      <c r="W102">
        <v>1.9419061000000001E-2</v>
      </c>
      <c r="X102">
        <v>7.9355780000000004E-3</v>
      </c>
      <c r="Y102">
        <v>0.1654856013551666</v>
      </c>
      <c r="Z102">
        <v>0.11799999999999999</v>
      </c>
      <c r="AA102">
        <v>0.03</v>
      </c>
      <c r="AB102">
        <v>0.85199999999999998</v>
      </c>
      <c r="AC102">
        <v>0.98580000000000001</v>
      </c>
      <c r="AD102" t="s">
        <v>48</v>
      </c>
      <c r="AE102" t="s">
        <v>48</v>
      </c>
      <c r="AF102" t="s">
        <v>48</v>
      </c>
      <c r="AH102">
        <f t="shared" ref="AH102" si="23">SUM(AI102:AJ102)</f>
        <v>34</v>
      </c>
      <c r="AI102">
        <f>COUNTIF(L102:L136, "Comment")</f>
        <v>13</v>
      </c>
      <c r="AJ102">
        <f>COUNTIF(L102:L136, "Reply")</f>
        <v>21</v>
      </c>
      <c r="AK102">
        <f>COUNTIF(C103:C136, C102)</f>
        <v>6</v>
      </c>
      <c r="AM102">
        <f>AVERAGE(S102:S136)</f>
        <v>0.11641177094571427</v>
      </c>
      <c r="AN102">
        <f>AVERAGE(Y102:Y136)</f>
        <v>5.7721985144518949E-2</v>
      </c>
      <c r="AO102" cm="1">
        <f t="array" ref="AO102">SUM(COUNTIF(J103:J136, {"*NTA*","*YWNBTA*"}))</f>
        <v>3</v>
      </c>
      <c r="AP102" cm="1">
        <f t="array" ref="AP102">SUM(COUNTIF(J103:J136, {"*YTA*","*YWBTA*"}))</f>
        <v>4</v>
      </c>
      <c r="AQ102">
        <f>COUNTIF(J103:J136, "*ESH*")</f>
        <v>0</v>
      </c>
      <c r="AR102" t="str">
        <f t="shared" ref="AR102" si="24">IF(AO102&gt;AP102,(IF(AO102&gt;AQ102,"NTA","YTA")),IF(AP102&gt;AQ102,"YTA","ESH"))</f>
        <v>YTA</v>
      </c>
    </row>
    <row r="103" spans="1:44" hidden="1" outlineLevel="1" x14ac:dyDescent="0.2">
      <c r="A103" t="s">
        <v>36130</v>
      </c>
      <c r="B103" t="s">
        <v>36131</v>
      </c>
      <c r="C103" t="s">
        <v>36132</v>
      </c>
      <c r="D103" s="3"/>
      <c r="J103" t="s">
        <v>36133</v>
      </c>
      <c r="K103" t="s">
        <v>36000</v>
      </c>
      <c r="L103" t="s">
        <v>1233</v>
      </c>
      <c r="M103">
        <v>1</v>
      </c>
      <c r="P103" s="2" t="s">
        <v>36134</v>
      </c>
      <c r="Q103" t="s">
        <v>10648</v>
      </c>
      <c r="S103">
        <v>1.9603057E-2</v>
      </c>
      <c r="T103">
        <v>5.8889390000000004E-4</v>
      </c>
      <c r="U103">
        <v>9.5537590000000002E-3</v>
      </c>
      <c r="V103">
        <v>1.5354111E-3</v>
      </c>
      <c r="W103">
        <v>1.1350900000000001E-2</v>
      </c>
      <c r="X103">
        <v>6.4273960000000002E-3</v>
      </c>
      <c r="Y103">
        <v>0</v>
      </c>
      <c r="Z103">
        <v>0.06</v>
      </c>
      <c r="AA103">
        <v>2.9000000000000001E-2</v>
      </c>
      <c r="AB103">
        <v>0.91100000000000003</v>
      </c>
      <c r="AC103">
        <v>0.31340000000000001</v>
      </c>
      <c r="AD103" t="s">
        <v>48</v>
      </c>
      <c r="AE103" t="s">
        <v>48</v>
      </c>
      <c r="AF103" t="s">
        <v>48</v>
      </c>
    </row>
    <row r="104" spans="1:44" hidden="1" outlineLevel="1" x14ac:dyDescent="0.2">
      <c r="A104" t="s">
        <v>36135</v>
      </c>
      <c r="B104" t="s">
        <v>36136</v>
      </c>
      <c r="C104" t="s">
        <v>36137</v>
      </c>
      <c r="D104" s="3"/>
      <c r="J104" t="s">
        <v>36138</v>
      </c>
      <c r="K104" t="s">
        <v>36000</v>
      </c>
      <c r="L104" t="s">
        <v>1233</v>
      </c>
      <c r="M104">
        <v>1</v>
      </c>
      <c r="P104" s="2" t="s">
        <v>36139</v>
      </c>
      <c r="Q104" t="s">
        <v>36140</v>
      </c>
      <c r="S104">
        <v>6.7380086000000006E-2</v>
      </c>
      <c r="T104">
        <v>2.2506713999999998E-3</v>
      </c>
      <c r="U104">
        <v>2.5907494E-2</v>
      </c>
      <c r="V104">
        <v>5.4756826999999998E-3</v>
      </c>
      <c r="W104">
        <v>2.5542418000000001E-2</v>
      </c>
      <c r="X104">
        <v>6.5697995E-3</v>
      </c>
      <c r="Y104">
        <v>-4.8809523809523823E-2</v>
      </c>
      <c r="Z104">
        <v>7.5999999999999998E-2</v>
      </c>
      <c r="AA104">
        <v>6.8000000000000005E-2</v>
      </c>
      <c r="AB104">
        <v>0.85499999999999998</v>
      </c>
      <c r="AC104">
        <v>0.49919999999999998</v>
      </c>
      <c r="AD104" t="s">
        <v>48</v>
      </c>
      <c r="AE104" t="s">
        <v>48</v>
      </c>
      <c r="AF104" t="s">
        <v>48</v>
      </c>
    </row>
    <row r="105" spans="1:44" hidden="1" outlineLevel="1" x14ac:dyDescent="0.2">
      <c r="A105" t="s">
        <v>36141</v>
      </c>
      <c r="B105" t="s">
        <v>36142</v>
      </c>
      <c r="C105" t="s">
        <v>36143</v>
      </c>
      <c r="D105" s="3"/>
      <c r="J105" t="s">
        <v>36144</v>
      </c>
      <c r="K105" t="s">
        <v>36000</v>
      </c>
      <c r="L105" t="s">
        <v>1233</v>
      </c>
      <c r="M105">
        <v>1</v>
      </c>
      <c r="P105" s="2" t="s">
        <v>36145</v>
      </c>
      <c r="Q105" t="s">
        <v>47</v>
      </c>
      <c r="S105">
        <v>0.66112490000000002</v>
      </c>
      <c r="T105">
        <v>0.16960317</v>
      </c>
      <c r="U105">
        <v>0.50135689999999999</v>
      </c>
      <c r="V105">
        <v>3.8941139999999999E-2</v>
      </c>
      <c r="W105">
        <v>0.57398740000000004</v>
      </c>
      <c r="X105">
        <v>1.2026439E-2</v>
      </c>
      <c r="Y105">
        <v>-0.3666666666666667</v>
      </c>
      <c r="Z105">
        <v>7.0000000000000007E-2</v>
      </c>
      <c r="AA105">
        <v>0.16400000000000001</v>
      </c>
      <c r="AB105">
        <v>0.76600000000000001</v>
      </c>
      <c r="AC105">
        <v>-0.70960000000000001</v>
      </c>
      <c r="AD105" t="s">
        <v>48</v>
      </c>
      <c r="AE105" t="s">
        <v>48</v>
      </c>
      <c r="AF105" t="s">
        <v>48</v>
      </c>
    </row>
    <row r="106" spans="1:44" hidden="1" outlineLevel="1" x14ac:dyDescent="0.2">
      <c r="A106" t="s">
        <v>36146</v>
      </c>
      <c r="B106" t="s">
        <v>36147</v>
      </c>
      <c r="C106" t="s">
        <v>36148</v>
      </c>
      <c r="D106" s="3"/>
      <c r="J106" t="s">
        <v>36149</v>
      </c>
      <c r="K106" t="s">
        <v>36000</v>
      </c>
      <c r="L106" t="s">
        <v>1233</v>
      </c>
      <c r="M106">
        <v>1</v>
      </c>
      <c r="P106" s="2" t="s">
        <v>36150</v>
      </c>
      <c r="Q106" t="s">
        <v>10021</v>
      </c>
      <c r="S106">
        <v>0.40148460000000002</v>
      </c>
      <c r="T106">
        <v>2.3076923999999999E-2</v>
      </c>
      <c r="U106">
        <v>0.3158166</v>
      </c>
      <c r="V106">
        <v>1.5455672E-2</v>
      </c>
      <c r="W106">
        <v>0.36021477000000002</v>
      </c>
      <c r="X106">
        <v>1.3321015E-2</v>
      </c>
      <c r="Y106">
        <v>0.5</v>
      </c>
      <c r="Z106">
        <v>0.193</v>
      </c>
      <c r="AA106">
        <v>0</v>
      </c>
      <c r="AB106">
        <v>0.80700000000000005</v>
      </c>
      <c r="AC106">
        <v>0.94130000000000003</v>
      </c>
      <c r="AD106" t="s">
        <v>48</v>
      </c>
      <c r="AE106" t="s">
        <v>48</v>
      </c>
      <c r="AF106" t="s">
        <v>48</v>
      </c>
    </row>
    <row r="107" spans="1:44" hidden="1" outlineLevel="1" x14ac:dyDescent="0.2">
      <c r="A107" t="s">
        <v>36151</v>
      </c>
      <c r="B107" t="s">
        <v>36152</v>
      </c>
      <c r="C107" t="s">
        <v>36153</v>
      </c>
      <c r="D107" s="3"/>
      <c r="J107" t="s">
        <v>36154</v>
      </c>
      <c r="K107" t="s">
        <v>36000</v>
      </c>
      <c r="L107" t="s">
        <v>1233</v>
      </c>
      <c r="M107">
        <v>1</v>
      </c>
      <c r="P107" s="2" t="s">
        <v>36155</v>
      </c>
      <c r="Q107" t="s">
        <v>47</v>
      </c>
      <c r="S107">
        <v>2.6028076000000001E-2</v>
      </c>
      <c r="T107">
        <v>8.3923340000000002E-4</v>
      </c>
      <c r="U107">
        <v>1.0313802E-2</v>
      </c>
      <c r="V107">
        <v>1.8036454999999999E-3</v>
      </c>
      <c r="W107">
        <v>1.4884921000000001E-2</v>
      </c>
      <c r="X107">
        <v>6.5115434E-3</v>
      </c>
      <c r="Y107">
        <v>0.1</v>
      </c>
      <c r="Z107">
        <v>0.21099999999999999</v>
      </c>
      <c r="AA107">
        <v>0</v>
      </c>
      <c r="AB107">
        <v>0.78900000000000003</v>
      </c>
      <c r="AC107">
        <v>0.70960000000000001</v>
      </c>
      <c r="AD107" t="s">
        <v>48</v>
      </c>
      <c r="AE107" t="s">
        <v>48</v>
      </c>
      <c r="AF107" t="s">
        <v>48</v>
      </c>
    </row>
    <row r="108" spans="1:44" hidden="1" outlineLevel="1" x14ac:dyDescent="0.2">
      <c r="A108" t="s">
        <v>36156</v>
      </c>
      <c r="B108" t="s">
        <v>36157</v>
      </c>
      <c r="C108" t="s">
        <v>36158</v>
      </c>
      <c r="D108" s="3"/>
      <c r="J108" t="s">
        <v>36159</v>
      </c>
      <c r="K108" t="s">
        <v>36000</v>
      </c>
      <c r="L108" t="s">
        <v>1233</v>
      </c>
      <c r="M108">
        <v>1</v>
      </c>
      <c r="P108" s="2" t="s">
        <v>36160</v>
      </c>
      <c r="Q108" t="s">
        <v>10258</v>
      </c>
      <c r="S108">
        <v>4.3894200000000001E-2</v>
      </c>
      <c r="T108">
        <v>1.4877319E-3</v>
      </c>
      <c r="U108">
        <v>1.1594772999999999E-2</v>
      </c>
      <c r="V108">
        <v>2.0996283000000002E-3</v>
      </c>
      <c r="W108">
        <v>1.6480930000000001E-2</v>
      </c>
      <c r="X108">
        <v>1.0239923E-2</v>
      </c>
      <c r="Y108">
        <v>0</v>
      </c>
      <c r="Z108">
        <v>0</v>
      </c>
      <c r="AA108">
        <v>0.40799999999999997</v>
      </c>
      <c r="AB108">
        <v>0.59199999999999997</v>
      </c>
      <c r="AC108">
        <v>-0.4824</v>
      </c>
      <c r="AD108" t="s">
        <v>48</v>
      </c>
      <c r="AE108" t="s">
        <v>48</v>
      </c>
      <c r="AF108" t="s">
        <v>48</v>
      </c>
    </row>
    <row r="109" spans="1:44" hidden="1" outlineLevel="1" x14ac:dyDescent="0.2">
      <c r="A109" t="s">
        <v>36161</v>
      </c>
      <c r="B109" t="s">
        <v>36162</v>
      </c>
      <c r="C109" t="s">
        <v>36163</v>
      </c>
      <c r="D109" s="3"/>
      <c r="J109" t="s">
        <v>36164</v>
      </c>
      <c r="K109" t="s">
        <v>36000</v>
      </c>
      <c r="L109" t="s">
        <v>1233</v>
      </c>
      <c r="M109">
        <v>1</v>
      </c>
      <c r="P109" s="2" t="s">
        <v>36165</v>
      </c>
      <c r="Q109" t="s">
        <v>47</v>
      </c>
      <c r="S109">
        <v>0.16765248999999999</v>
      </c>
      <c r="T109">
        <v>5.4550170000000004E-3</v>
      </c>
      <c r="U109">
        <v>5.5940874000000002E-2</v>
      </c>
      <c r="V109">
        <v>9.7674349999999997E-3</v>
      </c>
      <c r="W109">
        <v>7.9670829999999998E-2</v>
      </c>
      <c r="X109">
        <v>1.0162249E-2</v>
      </c>
      <c r="Y109">
        <v>0.13963903743315509</v>
      </c>
      <c r="Z109">
        <v>9.0999999999999998E-2</v>
      </c>
      <c r="AA109">
        <v>9.4E-2</v>
      </c>
      <c r="AB109">
        <v>0.81599999999999995</v>
      </c>
      <c r="AC109">
        <v>-0.1366</v>
      </c>
      <c r="AD109" t="s">
        <v>48</v>
      </c>
      <c r="AE109" t="s">
        <v>48</v>
      </c>
      <c r="AF109" t="s">
        <v>48</v>
      </c>
    </row>
    <row r="110" spans="1:44" hidden="1" outlineLevel="1" x14ac:dyDescent="0.2">
      <c r="A110" t="s">
        <v>36166</v>
      </c>
      <c r="B110" t="s">
        <v>36167</v>
      </c>
      <c r="C110" t="s">
        <v>36168</v>
      </c>
      <c r="D110" s="3"/>
      <c r="J110" t="s">
        <v>36169</v>
      </c>
      <c r="K110" t="s">
        <v>36000</v>
      </c>
      <c r="L110" t="s">
        <v>1233</v>
      </c>
      <c r="M110">
        <v>1</v>
      </c>
      <c r="P110" s="2" t="s">
        <v>36170</v>
      </c>
      <c r="Q110" t="s">
        <v>47</v>
      </c>
      <c r="S110">
        <v>2.9092112999999999E-2</v>
      </c>
      <c r="T110">
        <v>7.7724456999999996E-4</v>
      </c>
      <c r="U110">
        <v>1.2824506499999999E-2</v>
      </c>
      <c r="V110">
        <v>2.4418586000000001E-3</v>
      </c>
      <c r="W110">
        <v>1.15029E-2</v>
      </c>
      <c r="X110">
        <v>6.5633263000000001E-3</v>
      </c>
      <c r="Y110">
        <v>-3.3333333333333333E-2</v>
      </c>
      <c r="Z110">
        <v>0</v>
      </c>
      <c r="AA110">
        <v>0.03</v>
      </c>
      <c r="AB110">
        <v>0.97</v>
      </c>
      <c r="AC110">
        <v>-0.1447</v>
      </c>
      <c r="AD110" t="s">
        <v>48</v>
      </c>
      <c r="AE110" t="s">
        <v>48</v>
      </c>
      <c r="AF110" t="s">
        <v>48</v>
      </c>
    </row>
    <row r="111" spans="1:44" hidden="1" outlineLevel="1" x14ac:dyDescent="0.2">
      <c r="A111" t="s">
        <v>36171</v>
      </c>
      <c r="B111" t="s">
        <v>36172</v>
      </c>
      <c r="C111" t="s">
        <v>36002</v>
      </c>
      <c r="D111" s="3"/>
      <c r="J111" t="s">
        <v>36173</v>
      </c>
      <c r="K111" t="s">
        <v>36000</v>
      </c>
      <c r="L111" t="s">
        <v>1233</v>
      </c>
      <c r="M111">
        <v>1</v>
      </c>
      <c r="P111" s="2" t="s">
        <v>36174</v>
      </c>
      <c r="Q111" t="s">
        <v>47</v>
      </c>
      <c r="S111">
        <v>3.2627537999999998E-2</v>
      </c>
      <c r="T111">
        <v>9.8228450000000011E-4</v>
      </c>
      <c r="U111">
        <v>1.7231046999999999E-2</v>
      </c>
      <c r="V111">
        <v>4.7727237000000002E-3</v>
      </c>
      <c r="W111">
        <v>1.309891E-2</v>
      </c>
      <c r="X111">
        <v>6.7639859999999996E-3</v>
      </c>
      <c r="Y111">
        <v>0</v>
      </c>
      <c r="Z111">
        <v>5.5E-2</v>
      </c>
      <c r="AA111">
        <v>6.6000000000000003E-2</v>
      </c>
      <c r="AB111">
        <v>0.879</v>
      </c>
      <c r="AC111">
        <v>-0.128</v>
      </c>
      <c r="AD111" t="s">
        <v>48</v>
      </c>
      <c r="AE111" t="s">
        <v>48</v>
      </c>
      <c r="AF111" t="s">
        <v>48</v>
      </c>
    </row>
    <row r="112" spans="1:44" hidden="1" outlineLevel="1" x14ac:dyDescent="0.2">
      <c r="A112" t="s">
        <v>36175</v>
      </c>
      <c r="B112" t="s">
        <v>36176</v>
      </c>
      <c r="C112" t="s">
        <v>36177</v>
      </c>
      <c r="D112" s="3"/>
      <c r="J112" t="s">
        <v>36178</v>
      </c>
      <c r="K112" t="s">
        <v>36000</v>
      </c>
      <c r="L112" t="s">
        <v>1233</v>
      </c>
      <c r="M112">
        <v>1</v>
      </c>
      <c r="P112" s="2" t="s">
        <v>36179</v>
      </c>
      <c r="Q112" t="s">
        <v>47</v>
      </c>
      <c r="S112">
        <v>4.1915078000000001E-2</v>
      </c>
      <c r="T112">
        <v>2.040863E-3</v>
      </c>
      <c r="U112">
        <v>2.5360946999999998E-2</v>
      </c>
      <c r="V112">
        <v>8.6944959999999995E-3</v>
      </c>
      <c r="W112">
        <v>1.4808920999999999E-2</v>
      </c>
      <c r="X112">
        <v>8.5051910000000005E-3</v>
      </c>
      <c r="Y112">
        <v>0</v>
      </c>
      <c r="Z112">
        <v>0</v>
      </c>
      <c r="AA112">
        <v>0</v>
      </c>
      <c r="AB112">
        <v>1</v>
      </c>
      <c r="AC112">
        <v>0</v>
      </c>
      <c r="AD112" t="s">
        <v>48</v>
      </c>
      <c r="AE112" t="s">
        <v>48</v>
      </c>
      <c r="AF112" t="s">
        <v>48</v>
      </c>
    </row>
    <row r="113" spans="1:32" hidden="1" outlineLevel="1" x14ac:dyDescent="0.2">
      <c r="A113" t="s">
        <v>36180</v>
      </c>
      <c r="B113" t="s">
        <v>36181</v>
      </c>
      <c r="C113" t="s">
        <v>10792</v>
      </c>
      <c r="D113" s="3"/>
      <c r="J113" t="s">
        <v>36182</v>
      </c>
      <c r="K113" t="s">
        <v>36000</v>
      </c>
      <c r="L113" t="s">
        <v>1233</v>
      </c>
      <c r="M113">
        <v>1</v>
      </c>
      <c r="P113" s="2" t="s">
        <v>36183</v>
      </c>
      <c r="Q113" t="s">
        <v>36184</v>
      </c>
      <c r="S113">
        <v>7.0684095999999997E-3</v>
      </c>
      <c r="T113">
        <v>7.0571900000000005E-4</v>
      </c>
      <c r="U113">
        <v>1.309778E-2</v>
      </c>
      <c r="V113">
        <v>1.8961402E-3</v>
      </c>
      <c r="W113">
        <v>6.306369E-3</v>
      </c>
      <c r="X113">
        <v>6.0649145999999996E-3</v>
      </c>
      <c r="Y113">
        <v>0</v>
      </c>
      <c r="Z113">
        <v>0</v>
      </c>
      <c r="AA113">
        <v>0</v>
      </c>
      <c r="AB113">
        <v>1</v>
      </c>
      <c r="AC113">
        <v>0</v>
      </c>
      <c r="AD113" t="s">
        <v>48</v>
      </c>
      <c r="AE113" t="s">
        <v>48</v>
      </c>
      <c r="AF113" t="s">
        <v>48</v>
      </c>
    </row>
    <row r="114" spans="1:32" hidden="1" outlineLevel="1" x14ac:dyDescent="0.2">
      <c r="A114" t="s">
        <v>36185</v>
      </c>
      <c r="B114" t="s">
        <v>36186</v>
      </c>
      <c r="C114" t="s">
        <v>24077</v>
      </c>
      <c r="D114" s="3"/>
      <c r="J114" t="s">
        <v>36187</v>
      </c>
      <c r="K114" t="s">
        <v>36000</v>
      </c>
      <c r="L114" t="s">
        <v>1233</v>
      </c>
      <c r="M114">
        <v>1</v>
      </c>
      <c r="P114" s="2" t="s">
        <v>36188</v>
      </c>
      <c r="Q114" t="s">
        <v>11732</v>
      </c>
      <c r="S114">
        <v>0.10132480000000001</v>
      </c>
      <c r="T114">
        <v>3.1852721999999999E-3</v>
      </c>
      <c r="U114">
        <v>3.6651864999999999E-2</v>
      </c>
      <c r="V114">
        <v>7.7325520000000002E-3</v>
      </c>
      <c r="W114">
        <v>2.9714199E-2</v>
      </c>
      <c r="X114">
        <v>1.3372798E-2</v>
      </c>
      <c r="Y114">
        <v>9.7916666666666666E-2</v>
      </c>
      <c r="Z114">
        <v>6.2E-2</v>
      </c>
      <c r="AA114">
        <v>9.4E-2</v>
      </c>
      <c r="AB114">
        <v>0.84399999999999997</v>
      </c>
      <c r="AC114">
        <v>-0.74990000000000001</v>
      </c>
      <c r="AD114" t="s">
        <v>48</v>
      </c>
      <c r="AE114" t="s">
        <v>48</v>
      </c>
      <c r="AF114" t="s">
        <v>48</v>
      </c>
    </row>
    <row r="115" spans="1:32" hidden="1" outlineLevel="1" x14ac:dyDescent="0.2">
      <c r="A115" t="s">
        <v>36189</v>
      </c>
      <c r="B115" t="s">
        <v>36190</v>
      </c>
      <c r="C115" t="s">
        <v>36191</v>
      </c>
      <c r="D115" s="3"/>
      <c r="J115" t="s">
        <v>36192</v>
      </c>
      <c r="K115" t="s">
        <v>36000</v>
      </c>
      <c r="L115" t="s">
        <v>1233</v>
      </c>
      <c r="M115">
        <v>1</v>
      </c>
      <c r="P115" s="2" t="s">
        <v>36193</v>
      </c>
      <c r="Q115" t="s">
        <v>47</v>
      </c>
      <c r="S115">
        <v>0.19314334</v>
      </c>
      <c r="T115">
        <v>6.9427489999999998E-3</v>
      </c>
      <c r="U115">
        <v>6.4458095000000007E-2</v>
      </c>
      <c r="V115">
        <v>8.8794860000000007E-3</v>
      </c>
      <c r="W115">
        <v>5.3205601999999998E-2</v>
      </c>
      <c r="X115">
        <v>9.9810079999999995E-3</v>
      </c>
      <c r="Y115">
        <v>6.6666666666666666E-2</v>
      </c>
      <c r="Z115">
        <v>0.107</v>
      </c>
      <c r="AA115">
        <v>0</v>
      </c>
      <c r="AB115">
        <v>0.89300000000000002</v>
      </c>
      <c r="AC115">
        <v>0.74690000000000001</v>
      </c>
      <c r="AD115" t="s">
        <v>48</v>
      </c>
      <c r="AE115" t="s">
        <v>48</v>
      </c>
      <c r="AF115" t="s">
        <v>48</v>
      </c>
    </row>
    <row r="116" spans="1:32" hidden="1" outlineLevel="1" x14ac:dyDescent="0.2">
      <c r="A116" t="s">
        <v>36194</v>
      </c>
      <c r="B116" t="s">
        <v>36195</v>
      </c>
      <c r="C116" t="s">
        <v>14372</v>
      </c>
      <c r="D116" s="3"/>
      <c r="J116" t="s">
        <v>36196</v>
      </c>
      <c r="K116" t="s">
        <v>36130</v>
      </c>
      <c r="L116" t="s">
        <v>1263</v>
      </c>
      <c r="M116">
        <v>1</v>
      </c>
      <c r="P116" s="2" t="s">
        <v>36197</v>
      </c>
      <c r="Q116" t="s">
        <v>13400</v>
      </c>
      <c r="S116">
        <v>7.1337044000000002E-2</v>
      </c>
      <c r="T116">
        <v>2.0217896000000002E-3</v>
      </c>
      <c r="U116">
        <v>2.6044132000000001E-2</v>
      </c>
      <c r="V116">
        <v>4.8097213999999996E-3</v>
      </c>
      <c r="W116">
        <v>2.5413504E-2</v>
      </c>
      <c r="X116">
        <v>6.9646452999999999E-3</v>
      </c>
      <c r="Y116">
        <v>0</v>
      </c>
      <c r="Z116">
        <v>0</v>
      </c>
      <c r="AA116">
        <v>0</v>
      </c>
      <c r="AB116">
        <v>1</v>
      </c>
      <c r="AC116">
        <v>0</v>
      </c>
      <c r="AD116" t="s">
        <v>48</v>
      </c>
      <c r="AE116" t="s">
        <v>48</v>
      </c>
      <c r="AF116" t="s">
        <v>48</v>
      </c>
    </row>
    <row r="117" spans="1:32" hidden="1" outlineLevel="1" x14ac:dyDescent="0.2">
      <c r="A117" t="s">
        <v>36198</v>
      </c>
      <c r="B117" t="s">
        <v>36199</v>
      </c>
      <c r="C117" t="s">
        <v>36002</v>
      </c>
      <c r="D117" s="3"/>
      <c r="J117" t="s">
        <v>36200</v>
      </c>
      <c r="K117" t="s">
        <v>36135</v>
      </c>
      <c r="L117" t="s">
        <v>1263</v>
      </c>
      <c r="M117">
        <v>1</v>
      </c>
      <c r="P117" s="2" t="s">
        <v>36201</v>
      </c>
      <c r="Q117" t="s">
        <v>47</v>
      </c>
      <c r="S117">
        <v>3.7577133999999998E-2</v>
      </c>
      <c r="T117">
        <v>2.0313263000000001E-3</v>
      </c>
      <c r="U117">
        <v>2.3038119999999999E-2</v>
      </c>
      <c r="V117">
        <v>6.6596143999999996E-3</v>
      </c>
      <c r="W117">
        <v>1.2908909499999999E-2</v>
      </c>
      <c r="X117">
        <v>9.9551169999999994E-3</v>
      </c>
      <c r="Y117">
        <v>0.25</v>
      </c>
      <c r="Z117">
        <v>0.20899999999999999</v>
      </c>
      <c r="AA117">
        <v>0</v>
      </c>
      <c r="AB117">
        <v>0.79100000000000004</v>
      </c>
      <c r="AC117">
        <v>0.74690000000000001</v>
      </c>
      <c r="AD117" t="s">
        <v>48</v>
      </c>
      <c r="AE117" t="s">
        <v>48</v>
      </c>
      <c r="AF117" t="s">
        <v>48</v>
      </c>
    </row>
    <row r="118" spans="1:32" hidden="1" outlineLevel="1" x14ac:dyDescent="0.2">
      <c r="A118" t="s">
        <v>36202</v>
      </c>
      <c r="B118" t="s">
        <v>36203</v>
      </c>
      <c r="C118" t="s">
        <v>36163</v>
      </c>
      <c r="D118" s="3"/>
      <c r="J118" t="s">
        <v>36204</v>
      </c>
      <c r="K118" t="s">
        <v>36151</v>
      </c>
      <c r="L118" t="s">
        <v>1263</v>
      </c>
      <c r="M118">
        <v>1</v>
      </c>
      <c r="P118" s="2" t="s">
        <v>36205</v>
      </c>
      <c r="Q118" t="s">
        <v>47</v>
      </c>
      <c r="S118">
        <v>5.3047650000000002E-2</v>
      </c>
      <c r="T118">
        <v>1.449585E-3</v>
      </c>
      <c r="U118">
        <v>1.3029462E-2</v>
      </c>
      <c r="V118">
        <v>1.1839314E-2</v>
      </c>
      <c r="W118">
        <v>1.9032324E-2</v>
      </c>
      <c r="X118">
        <v>6.6863110000000003E-3</v>
      </c>
      <c r="Y118">
        <v>6.6666666666666666E-2</v>
      </c>
      <c r="Z118">
        <v>0.107</v>
      </c>
      <c r="AA118">
        <v>0</v>
      </c>
      <c r="AB118">
        <v>0.89300000000000002</v>
      </c>
      <c r="AC118">
        <v>0.65969999999999995</v>
      </c>
      <c r="AD118" t="s">
        <v>48</v>
      </c>
      <c r="AE118" t="s">
        <v>48</v>
      </c>
      <c r="AF118" t="s">
        <v>48</v>
      </c>
    </row>
    <row r="119" spans="1:32" hidden="1" outlineLevel="1" x14ac:dyDescent="0.2">
      <c r="A119" t="s">
        <v>36206</v>
      </c>
      <c r="B119" t="s">
        <v>36207</v>
      </c>
      <c r="C119" t="s">
        <v>14372</v>
      </c>
      <c r="D119" s="3"/>
      <c r="J119" t="s">
        <v>36208</v>
      </c>
      <c r="K119" t="s">
        <v>36151</v>
      </c>
      <c r="L119" t="s">
        <v>1263</v>
      </c>
      <c r="M119">
        <v>1</v>
      </c>
      <c r="P119" s="2" t="s">
        <v>36209</v>
      </c>
      <c r="Q119" t="s">
        <v>13400</v>
      </c>
      <c r="S119">
        <v>0.68743600000000005</v>
      </c>
      <c r="T119">
        <v>3.3213670000000001E-2</v>
      </c>
      <c r="U119">
        <v>0.73341434999999999</v>
      </c>
      <c r="V119">
        <v>8.1701129999999997E-2</v>
      </c>
      <c r="W119">
        <v>0.51309439999999995</v>
      </c>
      <c r="X119">
        <v>8.7899980000000003E-3</v>
      </c>
      <c r="Y119">
        <v>-0.28888888888888892</v>
      </c>
      <c r="Z119">
        <v>0</v>
      </c>
      <c r="AA119">
        <v>0.14399999999999999</v>
      </c>
      <c r="AB119">
        <v>0.85599999999999998</v>
      </c>
      <c r="AC119">
        <v>-0.72270000000000001</v>
      </c>
      <c r="AD119" t="s">
        <v>48</v>
      </c>
      <c r="AE119" t="s">
        <v>48</v>
      </c>
      <c r="AF119" t="s">
        <v>48</v>
      </c>
    </row>
    <row r="120" spans="1:32" hidden="1" outlineLevel="1" x14ac:dyDescent="0.2">
      <c r="A120" t="s">
        <v>36210</v>
      </c>
      <c r="B120" t="s">
        <v>36211</v>
      </c>
      <c r="C120" t="s">
        <v>36212</v>
      </c>
      <c r="D120" s="3"/>
      <c r="J120" t="s">
        <v>36213</v>
      </c>
      <c r="K120" t="s">
        <v>36161</v>
      </c>
      <c r="L120" t="s">
        <v>1263</v>
      </c>
      <c r="M120">
        <v>1</v>
      </c>
      <c r="P120" s="2" t="s">
        <v>36214</v>
      </c>
      <c r="Q120" t="s">
        <v>47</v>
      </c>
      <c r="S120">
        <v>3.4984488000000001E-2</v>
      </c>
      <c r="T120">
        <v>1.0871887E-3</v>
      </c>
      <c r="U120">
        <v>1.6821137E-2</v>
      </c>
      <c r="V120">
        <v>2.7193425000000002E-3</v>
      </c>
      <c r="W120">
        <v>1.6784931999999999E-2</v>
      </c>
      <c r="X120">
        <v>6.3238297999999998E-3</v>
      </c>
      <c r="Y120">
        <v>0.2</v>
      </c>
      <c r="Z120">
        <v>0.16500000000000001</v>
      </c>
      <c r="AA120">
        <v>4.4999999999999998E-2</v>
      </c>
      <c r="AB120">
        <v>0.78900000000000003</v>
      </c>
      <c r="AC120">
        <v>0.8448</v>
      </c>
      <c r="AD120" t="s">
        <v>48</v>
      </c>
      <c r="AE120" t="s">
        <v>48</v>
      </c>
      <c r="AF120" t="s">
        <v>48</v>
      </c>
    </row>
    <row r="121" spans="1:32" hidden="1" outlineLevel="1" x14ac:dyDescent="0.2">
      <c r="A121" t="s">
        <v>36215</v>
      </c>
      <c r="B121" t="s">
        <v>36115</v>
      </c>
      <c r="C121" t="s">
        <v>24077</v>
      </c>
      <c r="D121" s="3"/>
      <c r="J121" t="s">
        <v>36216</v>
      </c>
      <c r="K121" t="s">
        <v>36161</v>
      </c>
      <c r="L121" t="s">
        <v>1263</v>
      </c>
      <c r="M121">
        <v>1</v>
      </c>
      <c r="P121" s="2" t="s">
        <v>36217</v>
      </c>
      <c r="Q121" t="s">
        <v>11732</v>
      </c>
      <c r="S121">
        <v>3.8048524E-2</v>
      </c>
      <c r="T121">
        <v>1.206398E-3</v>
      </c>
      <c r="U121">
        <v>1.3541849999999999E-2</v>
      </c>
      <c r="V121">
        <v>2.885833E-3</v>
      </c>
      <c r="W121">
        <v>1.6936934000000001E-2</v>
      </c>
      <c r="X121">
        <v>6.6345283000000003E-3</v>
      </c>
      <c r="Y121">
        <v>0.3</v>
      </c>
      <c r="Z121">
        <v>0</v>
      </c>
      <c r="AA121">
        <v>0</v>
      </c>
      <c r="AB121">
        <v>1</v>
      </c>
      <c r="AC121">
        <v>0</v>
      </c>
      <c r="AD121" t="s">
        <v>48</v>
      </c>
      <c r="AE121" t="s">
        <v>48</v>
      </c>
      <c r="AF121" t="s">
        <v>48</v>
      </c>
    </row>
    <row r="122" spans="1:32" hidden="1" outlineLevel="1" x14ac:dyDescent="0.2">
      <c r="A122" t="s">
        <v>36218</v>
      </c>
      <c r="B122" t="s">
        <v>36219</v>
      </c>
      <c r="C122" t="s">
        <v>36002</v>
      </c>
      <c r="D122" s="3"/>
      <c r="J122" t="s">
        <v>36220</v>
      </c>
      <c r="K122" t="s">
        <v>36161</v>
      </c>
      <c r="L122" t="s">
        <v>1263</v>
      </c>
      <c r="M122">
        <v>1</v>
      </c>
      <c r="P122" s="2" t="s">
        <v>36221</v>
      </c>
      <c r="Q122" t="s">
        <v>47</v>
      </c>
      <c r="S122">
        <v>1.9980037999999999E-2</v>
      </c>
      <c r="T122">
        <v>7.343292E-4</v>
      </c>
      <c r="U122">
        <v>1.3473531E-2</v>
      </c>
      <c r="V122">
        <v>3.2558115000000001E-3</v>
      </c>
      <c r="W122">
        <v>9.8688909999999994E-3</v>
      </c>
      <c r="X122">
        <v>6.2720470000000002E-3</v>
      </c>
      <c r="Y122">
        <v>0.51249999999999996</v>
      </c>
      <c r="Z122">
        <v>0.222</v>
      </c>
      <c r="AA122">
        <v>5.1999999999999998E-2</v>
      </c>
      <c r="AB122">
        <v>0.72599999999999998</v>
      </c>
      <c r="AC122">
        <v>0.87590000000000001</v>
      </c>
      <c r="AD122" t="s">
        <v>48</v>
      </c>
      <c r="AE122" t="s">
        <v>48</v>
      </c>
      <c r="AF122" t="s">
        <v>48</v>
      </c>
    </row>
    <row r="123" spans="1:32" hidden="1" outlineLevel="1" x14ac:dyDescent="0.2">
      <c r="A123" t="s">
        <v>36222</v>
      </c>
      <c r="B123" t="s">
        <v>36223</v>
      </c>
      <c r="C123" t="s">
        <v>14372</v>
      </c>
      <c r="D123" s="3"/>
      <c r="J123" t="s">
        <v>36224</v>
      </c>
      <c r="K123" t="s">
        <v>36171</v>
      </c>
      <c r="L123" t="s">
        <v>1263</v>
      </c>
      <c r="M123">
        <v>1</v>
      </c>
      <c r="P123" s="2" t="s">
        <v>36225</v>
      </c>
      <c r="Q123" t="s">
        <v>13400</v>
      </c>
      <c r="S123">
        <v>2.8856416999999999E-2</v>
      </c>
      <c r="T123">
        <v>1.0585785000000001E-3</v>
      </c>
      <c r="U123">
        <v>1.1219022E-2</v>
      </c>
      <c r="V123">
        <v>2.1921229999999998E-3</v>
      </c>
      <c r="W123">
        <v>1.1730902E-2</v>
      </c>
      <c r="X123">
        <v>8.8158890000000004E-3</v>
      </c>
      <c r="Y123">
        <v>0.05</v>
      </c>
      <c r="Z123">
        <v>5.1999999999999998E-2</v>
      </c>
      <c r="AA123">
        <v>0</v>
      </c>
      <c r="AB123">
        <v>0.94799999999999995</v>
      </c>
      <c r="AC123">
        <v>0.36120000000000002</v>
      </c>
      <c r="AD123" t="s">
        <v>48</v>
      </c>
      <c r="AE123" t="s">
        <v>48</v>
      </c>
      <c r="AF123" t="s">
        <v>48</v>
      </c>
    </row>
    <row r="124" spans="1:32" hidden="1" outlineLevel="1" x14ac:dyDescent="0.2">
      <c r="A124" t="s">
        <v>36226</v>
      </c>
      <c r="B124" t="s">
        <v>36227</v>
      </c>
      <c r="C124" t="s">
        <v>36148</v>
      </c>
      <c r="D124" s="3"/>
      <c r="J124" t="s">
        <v>36228</v>
      </c>
      <c r="K124" t="s">
        <v>36171</v>
      </c>
      <c r="L124" t="s">
        <v>1263</v>
      </c>
      <c r="M124">
        <v>1</v>
      </c>
      <c r="P124" s="2" t="s">
        <v>36229</v>
      </c>
      <c r="Q124" t="s">
        <v>10021</v>
      </c>
      <c r="S124">
        <v>6.8962869999999996E-2</v>
      </c>
      <c r="T124">
        <v>1.4877319E-3</v>
      </c>
      <c r="U124">
        <v>1.5215653000000001E-2</v>
      </c>
      <c r="V124">
        <v>3.4777985E-3</v>
      </c>
      <c r="W124">
        <v>1.9032324E-2</v>
      </c>
      <c r="X124">
        <v>7.0293739999999997E-3</v>
      </c>
      <c r="Y124">
        <v>0</v>
      </c>
      <c r="Z124">
        <v>9.4E-2</v>
      </c>
      <c r="AA124">
        <v>0</v>
      </c>
      <c r="AB124">
        <v>0.90600000000000003</v>
      </c>
      <c r="AC124">
        <v>0.42149999999999999</v>
      </c>
      <c r="AD124" t="s">
        <v>48</v>
      </c>
      <c r="AE124" t="s">
        <v>48</v>
      </c>
      <c r="AF124" t="s">
        <v>48</v>
      </c>
    </row>
    <row r="125" spans="1:32" hidden="1" outlineLevel="1" x14ac:dyDescent="0.2">
      <c r="A125" t="s">
        <v>36230</v>
      </c>
      <c r="B125" t="s">
        <v>36231</v>
      </c>
      <c r="C125" t="s">
        <v>36163</v>
      </c>
      <c r="D125" s="3"/>
      <c r="J125" t="s">
        <v>36232</v>
      </c>
      <c r="K125" t="s">
        <v>36171</v>
      </c>
      <c r="L125" t="s">
        <v>1263</v>
      </c>
      <c r="M125">
        <v>1</v>
      </c>
      <c r="P125" s="2" t="s">
        <v>36233</v>
      </c>
      <c r="Q125" t="s">
        <v>47</v>
      </c>
      <c r="S125">
        <v>2.2256956000000001E-2</v>
      </c>
      <c r="T125">
        <v>8.058548E-4</v>
      </c>
      <c r="U125">
        <v>1.1714331E-2</v>
      </c>
      <c r="V125">
        <v>1.9423875E-3</v>
      </c>
      <c r="W125">
        <v>9.4318869999999999E-3</v>
      </c>
      <c r="X125">
        <v>8.4404619999999993E-3</v>
      </c>
      <c r="Y125">
        <v>0</v>
      </c>
      <c r="Z125">
        <v>0</v>
      </c>
      <c r="AA125">
        <v>0.11799999999999999</v>
      </c>
      <c r="AB125">
        <v>0.88200000000000001</v>
      </c>
      <c r="AC125">
        <v>-5.16E-2</v>
      </c>
      <c r="AD125" t="s">
        <v>48</v>
      </c>
      <c r="AE125" t="s">
        <v>48</v>
      </c>
      <c r="AF125" t="s">
        <v>48</v>
      </c>
    </row>
    <row r="126" spans="1:32" hidden="1" outlineLevel="1" x14ac:dyDescent="0.2">
      <c r="A126" t="s">
        <v>36234</v>
      </c>
      <c r="B126" t="s">
        <v>36235</v>
      </c>
      <c r="C126" t="s">
        <v>36002</v>
      </c>
      <c r="D126" s="3"/>
      <c r="J126" t="s">
        <v>36236</v>
      </c>
      <c r="K126" t="s">
        <v>36185</v>
      </c>
      <c r="L126" t="s">
        <v>1263</v>
      </c>
      <c r="M126">
        <v>1</v>
      </c>
      <c r="P126" s="2" t="s">
        <v>36237</v>
      </c>
      <c r="Q126" t="s">
        <v>47</v>
      </c>
      <c r="S126">
        <v>1.37598375E-2</v>
      </c>
      <c r="T126">
        <v>8.6784359999999997E-4</v>
      </c>
      <c r="U126">
        <v>1.2585391E-2</v>
      </c>
      <c r="V126">
        <v>2.3308650000000001E-3</v>
      </c>
      <c r="W126">
        <v>7.6458769999999997E-3</v>
      </c>
      <c r="X126">
        <v>7.0293739999999997E-3</v>
      </c>
      <c r="Y126">
        <v>-8.8888888888888837E-2</v>
      </c>
      <c r="Z126">
        <v>0.19800000000000001</v>
      </c>
      <c r="AA126">
        <v>9.7000000000000003E-2</v>
      </c>
      <c r="AB126">
        <v>0.70499999999999996</v>
      </c>
      <c r="AC126">
        <v>0.76559999999999995</v>
      </c>
      <c r="AD126" t="s">
        <v>48</v>
      </c>
      <c r="AE126" t="s">
        <v>48</v>
      </c>
      <c r="AF126" t="s">
        <v>48</v>
      </c>
    </row>
    <row r="127" spans="1:32" hidden="1" outlineLevel="1" x14ac:dyDescent="0.2">
      <c r="A127" t="s">
        <v>36238</v>
      </c>
      <c r="B127" t="s">
        <v>36239</v>
      </c>
      <c r="C127" t="s">
        <v>36002</v>
      </c>
      <c r="D127" s="3"/>
      <c r="J127" t="s">
        <v>36240</v>
      </c>
      <c r="K127" t="s">
        <v>36189</v>
      </c>
      <c r="L127" t="s">
        <v>1263</v>
      </c>
      <c r="M127">
        <v>1</v>
      </c>
      <c r="P127" s="2" t="s">
        <v>36241</v>
      </c>
      <c r="Q127" t="s">
        <v>47</v>
      </c>
      <c r="S127">
        <v>4.4141593999999999E-2</v>
      </c>
      <c r="T127">
        <v>1.2779236E-3</v>
      </c>
      <c r="U127">
        <v>1.4122557000000001E-2</v>
      </c>
      <c r="V127">
        <v>4.3102503000000004E-3</v>
      </c>
      <c r="W127">
        <v>1.6556932E-2</v>
      </c>
      <c r="X127">
        <v>6.9646452999999999E-3</v>
      </c>
      <c r="Y127">
        <v>0</v>
      </c>
      <c r="Z127">
        <v>0</v>
      </c>
      <c r="AA127">
        <v>0</v>
      </c>
      <c r="AB127">
        <v>1</v>
      </c>
      <c r="AC127">
        <v>0</v>
      </c>
      <c r="AD127" t="s">
        <v>48</v>
      </c>
      <c r="AE127" t="s">
        <v>48</v>
      </c>
      <c r="AF127" t="s">
        <v>48</v>
      </c>
    </row>
    <row r="128" spans="1:32" hidden="1" outlineLevel="1" x14ac:dyDescent="0.2">
      <c r="A128" t="s">
        <v>36242</v>
      </c>
      <c r="B128" t="s">
        <v>36243</v>
      </c>
      <c r="C128" t="s">
        <v>36153</v>
      </c>
      <c r="D128" s="3"/>
      <c r="J128" t="s">
        <v>36244</v>
      </c>
      <c r="K128" t="s">
        <v>36202</v>
      </c>
      <c r="L128" t="s">
        <v>1263</v>
      </c>
      <c r="M128">
        <v>1</v>
      </c>
      <c r="P128" s="2" t="s">
        <v>36245</v>
      </c>
      <c r="Q128" t="s">
        <v>47</v>
      </c>
      <c r="S128">
        <v>0.71054620000000002</v>
      </c>
      <c r="T128">
        <v>0.16960317</v>
      </c>
      <c r="U128">
        <v>0.53654230000000003</v>
      </c>
      <c r="V128">
        <v>5.9311368000000003E-2</v>
      </c>
      <c r="W128">
        <v>0.70905439999999997</v>
      </c>
      <c r="X128">
        <v>1.3269233E-2</v>
      </c>
      <c r="Y128">
        <v>0.18771428571428569</v>
      </c>
      <c r="Z128">
        <v>0.186</v>
      </c>
      <c r="AA128">
        <v>0.13100000000000001</v>
      </c>
      <c r="AB128">
        <v>0.68300000000000005</v>
      </c>
      <c r="AC128">
        <v>0.1409</v>
      </c>
      <c r="AD128" t="s">
        <v>48</v>
      </c>
      <c r="AE128" t="s">
        <v>48</v>
      </c>
      <c r="AF128" t="s">
        <v>48</v>
      </c>
    </row>
    <row r="129" spans="1:44" hidden="1" outlineLevel="1" x14ac:dyDescent="0.2">
      <c r="A129" t="s">
        <v>36246</v>
      </c>
      <c r="B129" t="s">
        <v>36247</v>
      </c>
      <c r="C129" t="s">
        <v>36191</v>
      </c>
      <c r="D129" s="3"/>
      <c r="J129" t="s">
        <v>36248</v>
      </c>
      <c r="K129" t="s">
        <v>36230</v>
      </c>
      <c r="L129" t="s">
        <v>1263</v>
      </c>
      <c r="M129">
        <v>1</v>
      </c>
      <c r="P129" s="2" t="s">
        <v>36249</v>
      </c>
      <c r="Q129" t="s">
        <v>47</v>
      </c>
      <c r="S129">
        <v>7.3711219999999994E-2</v>
      </c>
      <c r="T129">
        <v>1.6212462999999999E-3</v>
      </c>
      <c r="U129">
        <v>1.5215653000000001E-2</v>
      </c>
      <c r="V129">
        <v>7.1405866000000002E-3</v>
      </c>
      <c r="W129">
        <v>2.7476107999999999E-2</v>
      </c>
      <c r="X129">
        <v>7.8449574999999994E-3</v>
      </c>
      <c r="Y129">
        <v>-1.7857142857142821E-2</v>
      </c>
      <c r="Z129">
        <v>0.14199999999999999</v>
      </c>
      <c r="AA129">
        <v>0.185</v>
      </c>
      <c r="AB129">
        <v>0.67400000000000004</v>
      </c>
      <c r="AC129">
        <v>-0.2142</v>
      </c>
      <c r="AD129" t="s">
        <v>48</v>
      </c>
      <c r="AE129" t="s">
        <v>48</v>
      </c>
      <c r="AF129" t="s">
        <v>48</v>
      </c>
    </row>
    <row r="130" spans="1:44" hidden="1" outlineLevel="1" x14ac:dyDescent="0.2">
      <c r="A130" t="s">
        <v>36250</v>
      </c>
      <c r="B130" t="s">
        <v>36251</v>
      </c>
      <c r="C130" t="s">
        <v>24077</v>
      </c>
      <c r="D130" s="3"/>
      <c r="J130" t="s">
        <v>36252</v>
      </c>
      <c r="K130" t="s">
        <v>36234</v>
      </c>
      <c r="L130" t="s">
        <v>1263</v>
      </c>
      <c r="M130">
        <v>1</v>
      </c>
      <c r="P130" s="2" t="s">
        <v>36253</v>
      </c>
      <c r="Q130" t="s">
        <v>11732</v>
      </c>
      <c r="S130">
        <v>1.1435116E-2</v>
      </c>
      <c r="T130">
        <v>6.6280365000000001E-4</v>
      </c>
      <c r="U130">
        <v>1.1099464E-2</v>
      </c>
      <c r="V130">
        <v>2.2106220000000002E-3</v>
      </c>
      <c r="W130">
        <v>7.3038749999999996E-3</v>
      </c>
      <c r="X130">
        <v>6.5309620000000004E-3</v>
      </c>
      <c r="Y130">
        <v>0.22500000000000001</v>
      </c>
      <c r="Z130">
        <v>0.23499999999999999</v>
      </c>
      <c r="AA130">
        <v>0</v>
      </c>
      <c r="AB130">
        <v>0.76500000000000001</v>
      </c>
      <c r="AC130">
        <v>0.72340000000000004</v>
      </c>
      <c r="AD130" t="s">
        <v>48</v>
      </c>
      <c r="AE130" t="s">
        <v>48</v>
      </c>
      <c r="AF130" t="s">
        <v>48</v>
      </c>
    </row>
    <row r="131" spans="1:44" hidden="1" outlineLevel="1" x14ac:dyDescent="0.2">
      <c r="A131" t="s">
        <v>36254</v>
      </c>
      <c r="B131" t="s">
        <v>36255</v>
      </c>
      <c r="C131" t="s">
        <v>36191</v>
      </c>
      <c r="D131" s="3"/>
      <c r="J131" t="s">
        <v>36256</v>
      </c>
      <c r="K131" t="s">
        <v>36238</v>
      </c>
      <c r="L131" t="s">
        <v>1263</v>
      </c>
      <c r="M131">
        <v>1</v>
      </c>
      <c r="P131" s="2" t="s">
        <v>36257</v>
      </c>
      <c r="Q131" t="s">
        <v>47</v>
      </c>
      <c r="S131">
        <v>0.1140901</v>
      </c>
      <c r="T131">
        <v>2.2125244000000001E-3</v>
      </c>
      <c r="U131">
        <v>2.0100423999999999E-2</v>
      </c>
      <c r="V131">
        <v>4.9947109999999998E-3</v>
      </c>
      <c r="W131">
        <v>3.9151907E-2</v>
      </c>
      <c r="X131">
        <v>6.8999166000000001E-3</v>
      </c>
      <c r="Y131">
        <v>0.2</v>
      </c>
      <c r="Z131">
        <v>0.10299999999999999</v>
      </c>
      <c r="AA131">
        <v>0</v>
      </c>
      <c r="AB131">
        <v>0.89700000000000002</v>
      </c>
      <c r="AC131">
        <v>0.34</v>
      </c>
      <c r="AD131" t="s">
        <v>48</v>
      </c>
      <c r="AE131" t="s">
        <v>48</v>
      </c>
      <c r="AF131" t="s">
        <v>48</v>
      </c>
    </row>
    <row r="132" spans="1:44" hidden="1" outlineLevel="1" x14ac:dyDescent="0.2">
      <c r="A132" t="s">
        <v>36258</v>
      </c>
      <c r="B132" t="s">
        <v>36259</v>
      </c>
      <c r="C132" t="s">
        <v>36163</v>
      </c>
      <c r="D132" s="3"/>
      <c r="J132" t="s">
        <v>36260</v>
      </c>
      <c r="K132" t="s">
        <v>36238</v>
      </c>
      <c r="L132" t="s">
        <v>1263</v>
      </c>
      <c r="M132">
        <v>1</v>
      </c>
      <c r="P132" s="2" t="s">
        <v>36261</v>
      </c>
      <c r="Q132" t="s">
        <v>47</v>
      </c>
      <c r="S132">
        <v>2.107848E-2</v>
      </c>
      <c r="T132">
        <v>9.8228450000000011E-4</v>
      </c>
      <c r="U132">
        <v>1.3883443000000001E-2</v>
      </c>
      <c r="V132">
        <v>2.2198714000000001E-3</v>
      </c>
      <c r="W132">
        <v>8.1778800000000002E-3</v>
      </c>
      <c r="X132">
        <v>7.3271270000000001E-3</v>
      </c>
      <c r="Y132">
        <v>0.2</v>
      </c>
      <c r="Z132">
        <v>0</v>
      </c>
      <c r="AA132">
        <v>0</v>
      </c>
      <c r="AB132">
        <v>1</v>
      </c>
      <c r="AC132">
        <v>0</v>
      </c>
      <c r="AD132" t="s">
        <v>48</v>
      </c>
      <c r="AE132" t="s">
        <v>48</v>
      </c>
      <c r="AF132" t="s">
        <v>48</v>
      </c>
    </row>
    <row r="133" spans="1:44" hidden="1" outlineLevel="1" x14ac:dyDescent="0.2">
      <c r="A133" t="s">
        <v>36262</v>
      </c>
      <c r="B133" t="s">
        <v>36263</v>
      </c>
      <c r="C133" t="s">
        <v>36191</v>
      </c>
      <c r="D133" s="3"/>
      <c r="J133" t="s">
        <v>36264</v>
      </c>
      <c r="K133" t="s">
        <v>36238</v>
      </c>
      <c r="L133" t="s">
        <v>1263</v>
      </c>
      <c r="M133">
        <v>1</v>
      </c>
      <c r="P133" s="2" t="s">
        <v>36265</v>
      </c>
      <c r="Q133" t="s">
        <v>47</v>
      </c>
      <c r="S133">
        <v>5.5274166E-2</v>
      </c>
      <c r="T133">
        <v>1.6880034999999999E-3</v>
      </c>
      <c r="U133">
        <v>1.8665737000000002E-2</v>
      </c>
      <c r="V133">
        <v>2.885833E-3</v>
      </c>
      <c r="W133">
        <v>1.8129934E-2</v>
      </c>
      <c r="X133">
        <v>1.0757755000000001E-2</v>
      </c>
      <c r="Y133">
        <v>-0.35625000000000001</v>
      </c>
      <c r="Z133">
        <v>0</v>
      </c>
      <c r="AA133">
        <v>0.14699999999999999</v>
      </c>
      <c r="AB133">
        <v>0.85299999999999998</v>
      </c>
      <c r="AC133">
        <v>-0.47670000000000001</v>
      </c>
      <c r="AD133" t="s">
        <v>48</v>
      </c>
      <c r="AE133" t="s">
        <v>48</v>
      </c>
      <c r="AF133" t="s">
        <v>48</v>
      </c>
    </row>
    <row r="134" spans="1:44" hidden="1" outlineLevel="1" x14ac:dyDescent="0.2">
      <c r="A134" t="s">
        <v>36266</v>
      </c>
      <c r="B134" t="s">
        <v>36267</v>
      </c>
      <c r="C134" t="s">
        <v>24077</v>
      </c>
      <c r="D134" s="3"/>
      <c r="J134" t="s">
        <v>36268</v>
      </c>
      <c r="K134" t="s">
        <v>36242</v>
      </c>
      <c r="L134" t="s">
        <v>1263</v>
      </c>
      <c r="M134">
        <v>1</v>
      </c>
      <c r="P134" s="2" t="s">
        <v>36269</v>
      </c>
      <c r="Q134" t="s">
        <v>11732</v>
      </c>
      <c r="S134">
        <v>5.5274166E-2</v>
      </c>
      <c r="T134">
        <v>1.2207031000000001E-3</v>
      </c>
      <c r="U134">
        <v>1.4395831E-2</v>
      </c>
      <c r="V134">
        <v>2.9043317999999999E-3</v>
      </c>
      <c r="W134">
        <v>2.3350900000000001E-2</v>
      </c>
      <c r="X134">
        <v>6.8092960000000003E-3</v>
      </c>
      <c r="Y134">
        <v>-4.0625000000000001E-2</v>
      </c>
      <c r="Z134">
        <v>5.1999999999999998E-2</v>
      </c>
      <c r="AA134">
        <v>0</v>
      </c>
      <c r="AB134">
        <v>0.94799999999999995</v>
      </c>
      <c r="AC134">
        <v>0.2732</v>
      </c>
      <c r="AD134" t="s">
        <v>48</v>
      </c>
      <c r="AE134" t="s">
        <v>48</v>
      </c>
      <c r="AF134" t="s">
        <v>48</v>
      </c>
    </row>
    <row r="135" spans="1:44" hidden="1" outlineLevel="1" x14ac:dyDescent="0.2">
      <c r="A135" t="s">
        <v>36270</v>
      </c>
      <c r="B135" t="s">
        <v>36271</v>
      </c>
      <c r="C135" t="s">
        <v>36002</v>
      </c>
      <c r="D135" s="3"/>
      <c r="J135" t="s">
        <v>36272</v>
      </c>
      <c r="K135" t="s">
        <v>36254</v>
      </c>
      <c r="L135" t="s">
        <v>1263</v>
      </c>
      <c r="M135">
        <v>1</v>
      </c>
      <c r="P135" s="2" t="s">
        <v>36273</v>
      </c>
      <c r="Q135" t="s">
        <v>47</v>
      </c>
      <c r="S135">
        <v>1.2943043E-2</v>
      </c>
      <c r="T135">
        <v>6.866455E-4</v>
      </c>
      <c r="U135">
        <v>1.2243799E-2</v>
      </c>
      <c r="V135">
        <v>1.8776412000000001E-3</v>
      </c>
      <c r="W135">
        <v>7.2848746000000004E-3</v>
      </c>
      <c r="X135">
        <v>6.6021639999999998E-3</v>
      </c>
      <c r="Y135">
        <v>0</v>
      </c>
      <c r="Z135">
        <v>0.16900000000000001</v>
      </c>
      <c r="AA135">
        <v>9.6000000000000002E-2</v>
      </c>
      <c r="AB135">
        <v>0.73499999999999999</v>
      </c>
      <c r="AC135">
        <v>0.45879999999999999</v>
      </c>
      <c r="AD135" t="s">
        <v>48</v>
      </c>
      <c r="AE135" t="s">
        <v>48</v>
      </c>
      <c r="AF135" t="s">
        <v>48</v>
      </c>
    </row>
    <row r="136" spans="1:44" hidden="1" outlineLevel="1" x14ac:dyDescent="0.2">
      <c r="A136" t="s">
        <v>36274</v>
      </c>
      <c r="B136" t="s">
        <v>36275</v>
      </c>
      <c r="C136" t="s">
        <v>36163</v>
      </c>
      <c r="D136" s="3"/>
      <c r="J136" t="s">
        <v>36276</v>
      </c>
      <c r="K136" t="s">
        <v>36270</v>
      </c>
      <c r="L136" t="s">
        <v>1263</v>
      </c>
      <c r="M136">
        <v>1</v>
      </c>
      <c r="P136" s="2" t="s">
        <v>36277</v>
      </c>
      <c r="Q136" t="s">
        <v>47</v>
      </c>
      <c r="S136">
        <v>5.4284602000000001E-2</v>
      </c>
      <c r="T136">
        <v>2.3078918000000001E-3</v>
      </c>
      <c r="U136">
        <v>1.7777596E-2</v>
      </c>
      <c r="V136">
        <v>5.9566549999999999E-3</v>
      </c>
      <c r="W136">
        <v>1.8516673000000001E-2</v>
      </c>
      <c r="X136">
        <v>7.0423200000000004E-3</v>
      </c>
      <c r="Y136">
        <v>0</v>
      </c>
      <c r="Z136">
        <v>0</v>
      </c>
      <c r="AA136">
        <v>0</v>
      </c>
      <c r="AB136">
        <v>1</v>
      </c>
      <c r="AC136">
        <v>0</v>
      </c>
      <c r="AD136" t="s">
        <v>48</v>
      </c>
      <c r="AE136" t="s">
        <v>48</v>
      </c>
      <c r="AF136" t="s">
        <v>48</v>
      </c>
    </row>
    <row r="137" spans="1:44" collapsed="1" x14ac:dyDescent="0.2">
      <c r="A137" t="s">
        <v>36042</v>
      </c>
      <c r="B137" t="s">
        <v>36043</v>
      </c>
      <c r="C137" t="s">
        <v>36044</v>
      </c>
      <c r="D137" t="s">
        <v>36045</v>
      </c>
      <c r="E137" t="s">
        <v>53</v>
      </c>
      <c r="F137" t="s">
        <v>42</v>
      </c>
      <c r="G137">
        <v>24</v>
      </c>
      <c r="H137" t="s">
        <v>43</v>
      </c>
      <c r="I137">
        <v>25</v>
      </c>
      <c r="J137" t="s">
        <v>36046</v>
      </c>
      <c r="L137" t="s">
        <v>45</v>
      </c>
      <c r="M137">
        <v>29</v>
      </c>
      <c r="N137">
        <v>0.7</v>
      </c>
      <c r="O137" s="2" t="s">
        <v>36047</v>
      </c>
      <c r="P137" s="2" t="s">
        <v>36047</v>
      </c>
      <c r="Q137" t="s">
        <v>47</v>
      </c>
      <c r="R137" t="s">
        <v>47</v>
      </c>
      <c r="S137">
        <v>0.12867521000000001</v>
      </c>
      <c r="T137">
        <v>3.8719177000000001E-3</v>
      </c>
      <c r="U137">
        <v>6.1452020000000003E-2</v>
      </c>
      <c r="V137">
        <v>9.1754680000000009E-3</v>
      </c>
      <c r="W137">
        <v>5.6719026999999998E-2</v>
      </c>
      <c r="X137">
        <v>8.5051910000000005E-3</v>
      </c>
      <c r="Y137">
        <v>-5.486111111111111E-2</v>
      </c>
      <c r="Z137">
        <v>0.129</v>
      </c>
      <c r="AA137">
        <v>7.1999999999999995E-2</v>
      </c>
      <c r="AB137">
        <v>0.79900000000000004</v>
      </c>
      <c r="AC137">
        <v>0.87139999999999995</v>
      </c>
      <c r="AD137" t="s">
        <v>48</v>
      </c>
      <c r="AE137" t="s">
        <v>48</v>
      </c>
      <c r="AF137" t="s">
        <v>48</v>
      </c>
      <c r="AH137">
        <f t="shared" ref="AH137" si="25">SUM(AI137:AJ137)</f>
        <v>67</v>
      </c>
      <c r="AI137">
        <f>COUNTIF(L137:L204, "Comment")</f>
        <v>42</v>
      </c>
      <c r="AJ137">
        <f>COUNTIF(L137:L204, "Reply")</f>
        <v>25</v>
      </c>
      <c r="AK137">
        <f>COUNTIF(C138:C204, C137)</f>
        <v>0</v>
      </c>
      <c r="AM137">
        <f>AVERAGE(S137:S204)</f>
        <v>0.1815285312307692</v>
      </c>
      <c r="AN137">
        <f>AVERAGE(Y137:Y204)</f>
        <v>4.6670713535249736E-2</v>
      </c>
      <c r="AO137" cm="1">
        <f t="array" ref="AO137">SUM(COUNTIF(J138:J204, {"*NTA*","*YWNBTA*"}))</f>
        <v>14</v>
      </c>
      <c r="AP137" cm="1">
        <f t="array" ref="AP137">SUM(COUNTIF(J138:J204, {"*YTA*","*YWBTA*"}))</f>
        <v>16</v>
      </c>
      <c r="AQ137">
        <f>COUNTIF(J138:J204, "*ESH*")</f>
        <v>1</v>
      </c>
      <c r="AR137" t="str">
        <f t="shared" ref="AR137" si="26">IF(AO137&gt;AP137,(IF(AO137&gt;AQ137,"NTA","YTA")),IF(AP137&gt;AQ137,"YTA","ESH"))</f>
        <v>YTA</v>
      </c>
    </row>
    <row r="138" spans="1:44" hidden="1" outlineLevel="1" x14ac:dyDescent="0.2">
      <c r="A138" t="s">
        <v>36315</v>
      </c>
      <c r="B138" t="s">
        <v>36316</v>
      </c>
      <c r="C138" t="s">
        <v>14702</v>
      </c>
      <c r="D138" s="3"/>
      <c r="J138" t="s">
        <v>36317</v>
      </c>
      <c r="K138" t="s">
        <v>36042</v>
      </c>
      <c r="L138" t="s">
        <v>1233</v>
      </c>
      <c r="M138">
        <v>101</v>
      </c>
      <c r="P138" s="2" t="s">
        <v>36318</v>
      </c>
      <c r="Q138" t="s">
        <v>10674</v>
      </c>
      <c r="S138">
        <v>0.26481749999999998</v>
      </c>
      <c r="T138">
        <v>5.4168699999999998E-3</v>
      </c>
      <c r="U138">
        <v>6.8466200000000005E-2</v>
      </c>
      <c r="V138">
        <v>1.4249804E-2</v>
      </c>
      <c r="W138">
        <v>0.11797678</v>
      </c>
      <c r="X138">
        <v>9.3596110000000003E-3</v>
      </c>
      <c r="Y138">
        <v>-0.41666666666666669</v>
      </c>
      <c r="Z138">
        <v>9.9000000000000005E-2</v>
      </c>
      <c r="AA138">
        <v>0.16800000000000001</v>
      </c>
      <c r="AB138">
        <v>0.73299999999999998</v>
      </c>
      <c r="AC138">
        <v>-0.31819999999999998</v>
      </c>
      <c r="AD138" t="s">
        <v>48</v>
      </c>
      <c r="AE138" t="s">
        <v>48</v>
      </c>
      <c r="AF138" t="s">
        <v>48</v>
      </c>
    </row>
    <row r="139" spans="1:44" hidden="1" outlineLevel="1" x14ac:dyDescent="0.2">
      <c r="A139" t="s">
        <v>36319</v>
      </c>
      <c r="B139" t="s">
        <v>36320</v>
      </c>
      <c r="C139" t="s">
        <v>36321</v>
      </c>
      <c r="D139" s="3"/>
      <c r="J139" t="s">
        <v>36322</v>
      </c>
      <c r="K139" t="s">
        <v>36042</v>
      </c>
      <c r="L139" t="s">
        <v>1233</v>
      </c>
      <c r="M139">
        <v>200</v>
      </c>
      <c r="P139" s="2" t="s">
        <v>36323</v>
      </c>
      <c r="Q139" t="s">
        <v>47</v>
      </c>
      <c r="S139">
        <v>0.11479026000000001</v>
      </c>
      <c r="T139">
        <v>1.7547607E-3</v>
      </c>
      <c r="U139">
        <v>2.0578652999999999E-2</v>
      </c>
      <c r="V139">
        <v>6.1786419999999998E-3</v>
      </c>
      <c r="W139">
        <v>5.9061307E-2</v>
      </c>
      <c r="X139">
        <v>6.4144502000000004E-3</v>
      </c>
      <c r="Y139">
        <v>-0.125</v>
      </c>
      <c r="Z139">
        <v>0.122</v>
      </c>
      <c r="AA139">
        <v>0.33100000000000002</v>
      </c>
      <c r="AB139">
        <v>0.54700000000000004</v>
      </c>
      <c r="AC139">
        <v>-0.53290000000000004</v>
      </c>
      <c r="AD139" t="s">
        <v>48</v>
      </c>
      <c r="AE139" t="s">
        <v>48</v>
      </c>
      <c r="AF139" t="s">
        <v>48</v>
      </c>
    </row>
    <row r="140" spans="1:44" hidden="1" outlineLevel="1" x14ac:dyDescent="0.2">
      <c r="A140" t="s">
        <v>36324</v>
      </c>
      <c r="B140" t="s">
        <v>36325</v>
      </c>
      <c r="C140" t="s">
        <v>36326</v>
      </c>
      <c r="D140" s="3"/>
      <c r="J140" t="s">
        <v>36327</v>
      </c>
      <c r="K140" t="s">
        <v>36042</v>
      </c>
      <c r="L140" t="s">
        <v>1233</v>
      </c>
      <c r="M140">
        <v>6</v>
      </c>
      <c r="P140" s="2" t="s">
        <v>36328</v>
      </c>
      <c r="Q140" t="s">
        <v>47</v>
      </c>
      <c r="S140">
        <v>6.2236044999999997E-2</v>
      </c>
      <c r="T140">
        <v>1.6021729000000001E-3</v>
      </c>
      <c r="U140">
        <v>2.3379711000000001E-2</v>
      </c>
      <c r="V140">
        <v>4.3842459999999996E-3</v>
      </c>
      <c r="W140">
        <v>1.9483517999999998E-2</v>
      </c>
      <c r="X140">
        <v>7.8579029999999994E-3</v>
      </c>
      <c r="Y140">
        <v>0.1216666666666667</v>
      </c>
      <c r="Z140">
        <v>9.6000000000000002E-2</v>
      </c>
      <c r="AA140">
        <v>3.9E-2</v>
      </c>
      <c r="AB140">
        <v>0.86499999999999999</v>
      </c>
      <c r="AC140">
        <v>0.16550000000000001</v>
      </c>
      <c r="AD140" t="s">
        <v>48</v>
      </c>
      <c r="AE140" t="s">
        <v>48</v>
      </c>
      <c r="AF140" t="s">
        <v>48</v>
      </c>
    </row>
    <row r="141" spans="1:44" hidden="1" outlineLevel="1" x14ac:dyDescent="0.2">
      <c r="A141" t="s">
        <v>36329</v>
      </c>
      <c r="B141" t="s">
        <v>36330</v>
      </c>
      <c r="C141" t="s">
        <v>36331</v>
      </c>
      <c r="D141" s="3"/>
      <c r="J141" t="s">
        <v>10596</v>
      </c>
      <c r="K141" t="s">
        <v>36042</v>
      </c>
      <c r="L141" t="s">
        <v>1233</v>
      </c>
      <c r="M141">
        <v>3</v>
      </c>
      <c r="P141" s="2" t="s">
        <v>36332</v>
      </c>
      <c r="Q141" t="s">
        <v>47</v>
      </c>
      <c r="Y141" t="s">
        <v>48</v>
      </c>
      <c r="Z141" t="s">
        <v>48</v>
      </c>
      <c r="AA141" t="s">
        <v>48</v>
      </c>
      <c r="AB141" t="s">
        <v>48</v>
      </c>
      <c r="AC141" t="s">
        <v>48</v>
      </c>
      <c r="AD141" t="s">
        <v>48</v>
      </c>
      <c r="AE141" t="s">
        <v>48</v>
      </c>
      <c r="AF141" t="s">
        <v>48</v>
      </c>
    </row>
    <row r="142" spans="1:44" hidden="1" outlineLevel="1" x14ac:dyDescent="0.2">
      <c r="A142" t="s">
        <v>36333</v>
      </c>
      <c r="B142" t="s">
        <v>36334</v>
      </c>
      <c r="C142" t="s">
        <v>36335</v>
      </c>
      <c r="D142" s="3"/>
      <c r="J142" t="s">
        <v>36336</v>
      </c>
      <c r="K142" t="s">
        <v>36042</v>
      </c>
      <c r="L142" t="s">
        <v>1233</v>
      </c>
      <c r="M142">
        <v>13</v>
      </c>
      <c r="P142" s="2" t="s">
        <v>36337</v>
      </c>
      <c r="Q142" t="s">
        <v>47</v>
      </c>
      <c r="S142">
        <v>9.1121820000000006E-2</v>
      </c>
      <c r="T142">
        <v>2.0885468E-3</v>
      </c>
      <c r="U142">
        <v>2.3311393E-2</v>
      </c>
      <c r="V142">
        <v>4.8097213999999996E-3</v>
      </c>
      <c r="W142">
        <v>3.3790905000000003E-2</v>
      </c>
      <c r="X142">
        <v>7.5601499999999999E-3</v>
      </c>
      <c r="Y142">
        <v>0.1215686274509804</v>
      </c>
      <c r="Z142">
        <v>0.127</v>
      </c>
      <c r="AA142">
        <v>2.4E-2</v>
      </c>
      <c r="AB142">
        <v>0.84899999999999998</v>
      </c>
      <c r="AC142">
        <v>0.88119999999999998</v>
      </c>
      <c r="AD142" t="s">
        <v>48</v>
      </c>
      <c r="AE142" t="s">
        <v>48</v>
      </c>
      <c r="AF142" t="s">
        <v>48</v>
      </c>
    </row>
    <row r="143" spans="1:44" hidden="1" outlineLevel="1" x14ac:dyDescent="0.2">
      <c r="A143" t="s">
        <v>36338</v>
      </c>
      <c r="B143" t="s">
        <v>36339</v>
      </c>
      <c r="C143" t="s">
        <v>19531</v>
      </c>
      <c r="D143" s="3"/>
      <c r="J143" t="s">
        <v>36340</v>
      </c>
      <c r="K143" t="s">
        <v>36042</v>
      </c>
      <c r="L143" t="s">
        <v>1233</v>
      </c>
      <c r="M143">
        <v>55</v>
      </c>
      <c r="P143" s="2" t="s">
        <v>36341</v>
      </c>
      <c r="Q143" t="s">
        <v>10138</v>
      </c>
      <c r="S143">
        <v>0.14950263999999999</v>
      </c>
      <c r="T143">
        <v>4.4059753E-3</v>
      </c>
      <c r="U143">
        <v>7.2559269999999995E-2</v>
      </c>
      <c r="V143">
        <v>1.03594E-2</v>
      </c>
      <c r="W143">
        <v>5.9061307E-2</v>
      </c>
      <c r="X143">
        <v>8.5310820000000006E-3</v>
      </c>
      <c r="Y143">
        <v>0.12976190476190469</v>
      </c>
      <c r="Z143">
        <v>0.19900000000000001</v>
      </c>
      <c r="AA143">
        <v>8.6999999999999994E-2</v>
      </c>
      <c r="AB143">
        <v>0.71299999999999997</v>
      </c>
      <c r="AC143">
        <v>0.89270000000000005</v>
      </c>
      <c r="AD143" t="s">
        <v>48</v>
      </c>
      <c r="AE143" t="s">
        <v>48</v>
      </c>
      <c r="AF143" t="s">
        <v>48</v>
      </c>
    </row>
    <row r="144" spans="1:44" hidden="1" outlineLevel="1" x14ac:dyDescent="0.2">
      <c r="A144" t="s">
        <v>36342</v>
      </c>
      <c r="B144" t="s">
        <v>36343</v>
      </c>
      <c r="C144" t="s">
        <v>36344</v>
      </c>
      <c r="D144" s="3"/>
      <c r="J144" t="s">
        <v>36345</v>
      </c>
      <c r="K144" t="s">
        <v>36042</v>
      </c>
      <c r="L144" t="s">
        <v>1233</v>
      </c>
      <c r="M144">
        <v>6</v>
      </c>
      <c r="P144" s="2" t="s">
        <v>36346</v>
      </c>
      <c r="Q144" t="s">
        <v>47</v>
      </c>
      <c r="S144">
        <v>0.32343719999999998</v>
      </c>
      <c r="T144">
        <v>3.8528441999999999E-3</v>
      </c>
      <c r="U144">
        <v>3.915693E-2</v>
      </c>
      <c r="V144">
        <v>5.7716659999999999E-3</v>
      </c>
      <c r="W144">
        <v>0.33889219999999998</v>
      </c>
      <c r="X144">
        <v>6.9646452999999999E-3</v>
      </c>
      <c r="Y144">
        <v>2.4999999999999991E-2</v>
      </c>
      <c r="Z144">
        <v>0.29599999999999999</v>
      </c>
      <c r="AA144">
        <v>0.10199999999999999</v>
      </c>
      <c r="AB144">
        <v>0.60199999999999998</v>
      </c>
      <c r="AC144">
        <v>0.49390000000000001</v>
      </c>
      <c r="AD144" t="s">
        <v>48</v>
      </c>
      <c r="AE144" t="s">
        <v>48</v>
      </c>
      <c r="AF144" t="s">
        <v>48</v>
      </c>
    </row>
    <row r="145" spans="1:32" hidden="1" outlineLevel="1" x14ac:dyDescent="0.2">
      <c r="A145" t="s">
        <v>36347</v>
      </c>
      <c r="B145" t="s">
        <v>36348</v>
      </c>
      <c r="C145" t="s">
        <v>36349</v>
      </c>
      <c r="D145" s="3"/>
      <c r="J145" t="s">
        <v>36350</v>
      </c>
      <c r="K145" t="s">
        <v>36042</v>
      </c>
      <c r="L145" t="s">
        <v>1233</v>
      </c>
      <c r="M145">
        <v>8</v>
      </c>
      <c r="P145" s="2" t="s">
        <v>36351</v>
      </c>
      <c r="Q145" t="s">
        <v>47</v>
      </c>
      <c r="S145">
        <v>6.2236044999999997E-2</v>
      </c>
      <c r="T145">
        <v>1.1873245E-3</v>
      </c>
      <c r="U145">
        <v>1.5967156999999999E-2</v>
      </c>
      <c r="V145">
        <v>5.3276913000000004E-3</v>
      </c>
      <c r="W145">
        <v>2.5671329999999999E-2</v>
      </c>
      <c r="X145">
        <v>6.4079775000000002E-3</v>
      </c>
      <c r="Y145">
        <v>9.9999999999999985E-3</v>
      </c>
      <c r="Z145">
        <v>0.27600000000000002</v>
      </c>
      <c r="AA145">
        <v>8.7999999999999995E-2</v>
      </c>
      <c r="AB145">
        <v>0.63600000000000001</v>
      </c>
      <c r="AC145">
        <v>0.94510000000000005</v>
      </c>
      <c r="AD145" t="s">
        <v>48</v>
      </c>
      <c r="AE145" t="s">
        <v>48</v>
      </c>
      <c r="AF145" t="s">
        <v>48</v>
      </c>
    </row>
    <row r="146" spans="1:32" hidden="1" outlineLevel="1" x14ac:dyDescent="0.2">
      <c r="A146" t="s">
        <v>36352</v>
      </c>
      <c r="B146" t="s">
        <v>36353</v>
      </c>
      <c r="C146" t="s">
        <v>36354</v>
      </c>
      <c r="D146" s="3"/>
      <c r="J146" t="s">
        <v>36355</v>
      </c>
      <c r="K146" t="s">
        <v>36042</v>
      </c>
      <c r="L146" t="s">
        <v>1233</v>
      </c>
      <c r="M146">
        <v>3</v>
      </c>
      <c r="P146" s="2" t="s">
        <v>36356</v>
      </c>
      <c r="Q146" t="s">
        <v>10060</v>
      </c>
      <c r="S146">
        <v>0.30427247000000002</v>
      </c>
      <c r="T146">
        <v>5.4550170000000004E-3</v>
      </c>
      <c r="U146">
        <v>7.8378424000000002E-2</v>
      </c>
      <c r="V146">
        <v>1.1321344000000001E-2</v>
      </c>
      <c r="W146">
        <v>0.19350010000000001</v>
      </c>
      <c r="X146">
        <v>9.1006960000000001E-3</v>
      </c>
      <c r="Y146">
        <v>-0.125</v>
      </c>
      <c r="Z146">
        <v>0.21199999999999999</v>
      </c>
      <c r="AA146">
        <v>0</v>
      </c>
      <c r="AB146">
        <v>0.78800000000000003</v>
      </c>
      <c r="AC146">
        <v>0.5514</v>
      </c>
      <c r="AD146" t="s">
        <v>48</v>
      </c>
      <c r="AE146" t="s">
        <v>48</v>
      </c>
      <c r="AF146" t="s">
        <v>48</v>
      </c>
    </row>
    <row r="147" spans="1:32" hidden="1" outlineLevel="1" x14ac:dyDescent="0.2">
      <c r="A147" t="s">
        <v>36357</v>
      </c>
      <c r="B147" t="s">
        <v>36358</v>
      </c>
      <c r="C147" t="s">
        <v>19479</v>
      </c>
      <c r="D147" s="3"/>
      <c r="J147" t="s">
        <v>36359</v>
      </c>
      <c r="K147" t="s">
        <v>36042</v>
      </c>
      <c r="L147" t="s">
        <v>1233</v>
      </c>
      <c r="M147">
        <v>3</v>
      </c>
      <c r="P147" s="2" t="s">
        <v>36360</v>
      </c>
      <c r="Q147" t="s">
        <v>47</v>
      </c>
      <c r="S147">
        <v>0.681338</v>
      </c>
      <c r="T147">
        <v>0.11756202</v>
      </c>
      <c r="U147">
        <v>0.70864636000000003</v>
      </c>
      <c r="V147">
        <v>4.0487990000000001E-2</v>
      </c>
      <c r="W147">
        <v>0.56786959999999997</v>
      </c>
      <c r="X147">
        <v>1.3631714E-2</v>
      </c>
      <c r="Y147">
        <v>0</v>
      </c>
      <c r="Z147">
        <v>0.28399999999999997</v>
      </c>
      <c r="AA147">
        <v>0</v>
      </c>
      <c r="AB147">
        <v>0.71599999999999997</v>
      </c>
      <c r="AC147">
        <v>0.81850000000000001</v>
      </c>
      <c r="AD147" t="s">
        <v>48</v>
      </c>
      <c r="AE147" t="s">
        <v>48</v>
      </c>
      <c r="AF147" t="s">
        <v>48</v>
      </c>
    </row>
    <row r="148" spans="1:32" hidden="1" outlineLevel="1" x14ac:dyDescent="0.2">
      <c r="A148" t="s">
        <v>36361</v>
      </c>
      <c r="B148" t="s">
        <v>36362</v>
      </c>
      <c r="C148" t="s">
        <v>36363</v>
      </c>
      <c r="D148" s="3"/>
      <c r="J148" t="s">
        <v>36364</v>
      </c>
      <c r="K148" t="s">
        <v>36042</v>
      </c>
      <c r="L148" t="s">
        <v>1233</v>
      </c>
      <c r="M148">
        <v>6</v>
      </c>
      <c r="P148" s="2" t="s">
        <v>36365</v>
      </c>
      <c r="Q148" t="s">
        <v>10150</v>
      </c>
      <c r="S148">
        <v>0.10045706</v>
      </c>
      <c r="T148">
        <v>1.4686584E-3</v>
      </c>
      <c r="U148">
        <v>1.5796359999999999E-2</v>
      </c>
      <c r="V148">
        <v>3.0893209999999999E-3</v>
      </c>
      <c r="W148">
        <v>4.0323049999999999E-2</v>
      </c>
      <c r="X148">
        <v>6.5374350000000003E-3</v>
      </c>
      <c r="Y148">
        <v>0.20476190476190481</v>
      </c>
      <c r="Z148">
        <v>0.34100000000000003</v>
      </c>
      <c r="AA148">
        <v>0</v>
      </c>
      <c r="AB148">
        <v>0.65900000000000003</v>
      </c>
      <c r="AC148">
        <v>0.97119999999999995</v>
      </c>
      <c r="AD148" t="s">
        <v>48</v>
      </c>
      <c r="AE148" t="s">
        <v>48</v>
      </c>
      <c r="AF148" t="s">
        <v>48</v>
      </c>
    </row>
    <row r="149" spans="1:32" hidden="1" outlineLevel="1" x14ac:dyDescent="0.2">
      <c r="A149" t="s">
        <v>36366</v>
      </c>
      <c r="B149" t="s">
        <v>36367</v>
      </c>
      <c r="C149" t="s">
        <v>36368</v>
      </c>
      <c r="D149" s="3"/>
      <c r="J149" t="s">
        <v>36369</v>
      </c>
      <c r="K149" t="s">
        <v>36042</v>
      </c>
      <c r="L149" t="s">
        <v>1233</v>
      </c>
      <c r="M149">
        <v>19</v>
      </c>
      <c r="P149" s="2" t="s">
        <v>36370</v>
      </c>
      <c r="Q149" t="s">
        <v>47</v>
      </c>
      <c r="S149">
        <v>5.5274166E-2</v>
      </c>
      <c r="T149">
        <v>1.3256073E-3</v>
      </c>
      <c r="U149">
        <v>1.9827150000000002E-2</v>
      </c>
      <c r="V149">
        <v>4.2547536999999998E-3</v>
      </c>
      <c r="W149">
        <v>2.1610579000000001E-2</v>
      </c>
      <c r="X149">
        <v>6.7834044E-3</v>
      </c>
      <c r="Y149">
        <v>3.1666666666666662E-2</v>
      </c>
      <c r="Z149">
        <v>0.29799999999999999</v>
      </c>
      <c r="AA149">
        <v>2.9000000000000001E-2</v>
      </c>
      <c r="AB149">
        <v>0.67400000000000004</v>
      </c>
      <c r="AC149">
        <v>0.91500000000000004</v>
      </c>
      <c r="AD149" t="s">
        <v>48</v>
      </c>
      <c r="AE149" t="s">
        <v>48</v>
      </c>
      <c r="AF149" t="s">
        <v>48</v>
      </c>
    </row>
    <row r="150" spans="1:32" hidden="1" outlineLevel="1" x14ac:dyDescent="0.2">
      <c r="A150" t="s">
        <v>36371</v>
      </c>
      <c r="B150" t="s">
        <v>36372</v>
      </c>
      <c r="C150" t="s">
        <v>36373</v>
      </c>
      <c r="D150" s="3"/>
      <c r="J150" t="s">
        <v>36374</v>
      </c>
      <c r="K150" t="s">
        <v>36042</v>
      </c>
      <c r="L150" t="s">
        <v>1233</v>
      </c>
      <c r="M150">
        <v>5</v>
      </c>
      <c r="P150" s="2" t="s">
        <v>36375</v>
      </c>
      <c r="Q150" t="s">
        <v>47</v>
      </c>
      <c r="S150">
        <v>0.23595669999999999</v>
      </c>
      <c r="T150">
        <v>6.7520139999999998E-3</v>
      </c>
      <c r="U150">
        <v>0.16078159</v>
      </c>
      <c r="V150">
        <v>3.5074017999999998E-2</v>
      </c>
      <c r="W150">
        <v>0.14512913</v>
      </c>
      <c r="X150">
        <v>8.2074385000000007E-3</v>
      </c>
      <c r="Y150">
        <v>9.8148148148148137E-2</v>
      </c>
      <c r="Z150">
        <v>0.23100000000000001</v>
      </c>
      <c r="AA150">
        <v>0</v>
      </c>
      <c r="AB150">
        <v>0.76900000000000002</v>
      </c>
      <c r="AC150">
        <v>0.94530000000000003</v>
      </c>
      <c r="AD150" t="s">
        <v>48</v>
      </c>
      <c r="AE150" t="s">
        <v>48</v>
      </c>
      <c r="AF150" t="s">
        <v>48</v>
      </c>
    </row>
    <row r="151" spans="1:32" hidden="1" outlineLevel="1" x14ac:dyDescent="0.2">
      <c r="A151" t="s">
        <v>36376</v>
      </c>
      <c r="B151" t="s">
        <v>36377</v>
      </c>
      <c r="C151" t="s">
        <v>36378</v>
      </c>
      <c r="D151" s="3"/>
      <c r="J151" t="s">
        <v>36379</v>
      </c>
      <c r="K151" t="s">
        <v>36042</v>
      </c>
      <c r="L151" t="s">
        <v>1233</v>
      </c>
      <c r="M151">
        <v>9</v>
      </c>
      <c r="P151" s="2" t="s">
        <v>36380</v>
      </c>
      <c r="Q151" t="s">
        <v>47</v>
      </c>
      <c r="S151">
        <v>5.8242849999999999E-2</v>
      </c>
      <c r="T151">
        <v>1.0108948000000001E-3</v>
      </c>
      <c r="U151">
        <v>1.7504321E-2</v>
      </c>
      <c r="V151">
        <v>3.2373124000000001E-3</v>
      </c>
      <c r="W151">
        <v>2.6058068E-2</v>
      </c>
      <c r="X151">
        <v>6.1425893000000001E-3</v>
      </c>
      <c r="Y151">
        <v>9.9999999999999985E-3</v>
      </c>
      <c r="Z151">
        <v>0.185</v>
      </c>
      <c r="AA151">
        <v>5.7000000000000002E-2</v>
      </c>
      <c r="AB151">
        <v>0.75800000000000001</v>
      </c>
      <c r="AC151">
        <v>0.65910000000000002</v>
      </c>
      <c r="AD151" t="s">
        <v>48</v>
      </c>
      <c r="AE151" t="s">
        <v>48</v>
      </c>
      <c r="AF151" t="s">
        <v>48</v>
      </c>
    </row>
    <row r="152" spans="1:32" hidden="1" outlineLevel="1" x14ac:dyDescent="0.2">
      <c r="A152" t="s">
        <v>36381</v>
      </c>
      <c r="B152" t="s">
        <v>36382</v>
      </c>
      <c r="C152" t="s">
        <v>36383</v>
      </c>
      <c r="D152" s="3"/>
      <c r="J152" t="s">
        <v>36384</v>
      </c>
      <c r="K152" t="s">
        <v>36042</v>
      </c>
      <c r="L152" t="s">
        <v>1233</v>
      </c>
      <c r="M152">
        <v>2</v>
      </c>
      <c r="P152" s="2" t="s">
        <v>36385</v>
      </c>
      <c r="Q152" t="s">
        <v>47</v>
      </c>
      <c r="S152">
        <v>5.8490242999999997E-2</v>
      </c>
      <c r="T152">
        <v>1.3828277999999999E-3</v>
      </c>
      <c r="U152">
        <v>1.5932998E-2</v>
      </c>
      <c r="V152">
        <v>3.1818155999999999E-3</v>
      </c>
      <c r="W152">
        <v>2.3479814000000002E-2</v>
      </c>
      <c r="X152">
        <v>8.8935639999999996E-3</v>
      </c>
      <c r="Y152">
        <v>-3.125E-2</v>
      </c>
      <c r="Z152">
        <v>0.16900000000000001</v>
      </c>
      <c r="AA152">
        <v>4.5999999999999999E-2</v>
      </c>
      <c r="AB152">
        <v>0.78500000000000003</v>
      </c>
      <c r="AC152">
        <v>0.70569999999999999</v>
      </c>
      <c r="AD152" t="s">
        <v>48</v>
      </c>
      <c r="AE152" t="s">
        <v>48</v>
      </c>
      <c r="AF152" t="s">
        <v>48</v>
      </c>
    </row>
    <row r="153" spans="1:32" hidden="1" outlineLevel="1" x14ac:dyDescent="0.2">
      <c r="A153" t="s">
        <v>36386</v>
      </c>
      <c r="B153" t="s">
        <v>36387</v>
      </c>
      <c r="C153" t="s">
        <v>23996</v>
      </c>
      <c r="D153" s="3"/>
      <c r="J153" t="s">
        <v>36388</v>
      </c>
      <c r="K153" t="s">
        <v>36042</v>
      </c>
      <c r="L153" t="s">
        <v>1233</v>
      </c>
      <c r="M153">
        <v>2</v>
      </c>
      <c r="P153" s="2" t="s">
        <v>36389</v>
      </c>
      <c r="Q153" t="s">
        <v>10138</v>
      </c>
      <c r="S153">
        <v>0.104361884</v>
      </c>
      <c r="T153">
        <v>1.9645690000000002E-3</v>
      </c>
      <c r="U153">
        <v>2.7957050000000001E-2</v>
      </c>
      <c r="V153">
        <v>4.1992567E-3</v>
      </c>
      <c r="W153">
        <v>3.0154924999999999E-2</v>
      </c>
      <c r="X153">
        <v>1.0265814999999999E-2</v>
      </c>
      <c r="Y153">
        <v>-0.16190476190476191</v>
      </c>
      <c r="Z153">
        <v>0.104</v>
      </c>
      <c r="AA153">
        <v>0.188</v>
      </c>
      <c r="AB153">
        <v>0.70799999999999996</v>
      </c>
      <c r="AC153">
        <v>-0.5171</v>
      </c>
      <c r="AD153" t="s">
        <v>48</v>
      </c>
      <c r="AE153" t="s">
        <v>48</v>
      </c>
      <c r="AF153" t="s">
        <v>48</v>
      </c>
    </row>
    <row r="154" spans="1:32" hidden="1" outlineLevel="1" x14ac:dyDescent="0.2">
      <c r="A154" t="s">
        <v>36390</v>
      </c>
      <c r="B154" t="s">
        <v>36391</v>
      </c>
      <c r="C154" t="s">
        <v>36392</v>
      </c>
      <c r="D154" s="3"/>
      <c r="J154" t="s">
        <v>10596</v>
      </c>
      <c r="K154" t="s">
        <v>36042</v>
      </c>
      <c r="L154" t="s">
        <v>1233</v>
      </c>
      <c r="M154">
        <v>3</v>
      </c>
      <c r="P154" s="2" t="s">
        <v>36393</v>
      </c>
      <c r="Q154" t="s">
        <v>47</v>
      </c>
      <c r="Y154" t="s">
        <v>48</v>
      </c>
      <c r="Z154" t="s">
        <v>48</v>
      </c>
      <c r="AA154" t="s">
        <v>48</v>
      </c>
      <c r="AB154" t="s">
        <v>48</v>
      </c>
      <c r="AC154" t="s">
        <v>48</v>
      </c>
      <c r="AD154" t="s">
        <v>48</v>
      </c>
      <c r="AE154" t="s">
        <v>48</v>
      </c>
      <c r="AF154" t="s">
        <v>48</v>
      </c>
    </row>
    <row r="155" spans="1:32" hidden="1" outlineLevel="1" x14ac:dyDescent="0.2">
      <c r="A155" t="s">
        <v>36394</v>
      </c>
      <c r="B155" t="s">
        <v>36395</v>
      </c>
      <c r="C155" t="s">
        <v>36396</v>
      </c>
      <c r="D155" s="3"/>
      <c r="J155" t="s">
        <v>36397</v>
      </c>
      <c r="K155" t="s">
        <v>36042</v>
      </c>
      <c r="L155" t="s">
        <v>1233</v>
      </c>
      <c r="M155">
        <v>15</v>
      </c>
      <c r="P155" s="2" t="s">
        <v>36398</v>
      </c>
      <c r="Q155" t="s">
        <v>10138</v>
      </c>
      <c r="S155">
        <v>8.1625134000000002E-2</v>
      </c>
      <c r="T155">
        <v>1.2493134000000001E-3</v>
      </c>
      <c r="U155">
        <v>1.4874060999999999E-2</v>
      </c>
      <c r="V155">
        <v>3.2743104E-3</v>
      </c>
      <c r="W155">
        <v>3.2468732E-2</v>
      </c>
      <c r="X155">
        <v>6.8481330000000002E-3</v>
      </c>
      <c r="Y155">
        <v>-7.999999999999996E-2</v>
      </c>
      <c r="Z155">
        <v>0.156</v>
      </c>
      <c r="AA155">
        <v>0.19600000000000001</v>
      </c>
      <c r="AB155">
        <v>0.64700000000000002</v>
      </c>
      <c r="AC155">
        <v>-0.42959999999999998</v>
      </c>
      <c r="AD155" t="s">
        <v>48</v>
      </c>
      <c r="AE155" t="s">
        <v>48</v>
      </c>
      <c r="AF155" t="s">
        <v>48</v>
      </c>
    </row>
    <row r="156" spans="1:32" hidden="1" outlineLevel="1" x14ac:dyDescent="0.2">
      <c r="A156" t="s">
        <v>36399</v>
      </c>
      <c r="B156" t="s">
        <v>36400</v>
      </c>
      <c r="C156" t="s">
        <v>14160</v>
      </c>
      <c r="D156" s="3"/>
      <c r="J156" t="s">
        <v>36401</v>
      </c>
      <c r="K156" t="s">
        <v>36042</v>
      </c>
      <c r="L156" t="s">
        <v>1233</v>
      </c>
      <c r="M156">
        <v>4</v>
      </c>
      <c r="P156" s="2" t="s">
        <v>36402</v>
      </c>
      <c r="Q156" t="s">
        <v>11193</v>
      </c>
      <c r="S156">
        <v>0.11912931</v>
      </c>
      <c r="T156">
        <v>2.2125244000000001E-3</v>
      </c>
      <c r="U156">
        <v>2.3174754999999998E-2</v>
      </c>
      <c r="V156">
        <v>3.0153253999999998E-3</v>
      </c>
      <c r="W156">
        <v>6.4423560000000005E-2</v>
      </c>
      <c r="X156">
        <v>6.7898775000000003E-3</v>
      </c>
      <c r="Y156">
        <v>0.31666666666666671</v>
      </c>
      <c r="Z156">
        <v>0.28399999999999997</v>
      </c>
      <c r="AA156">
        <v>0</v>
      </c>
      <c r="AB156">
        <v>0.71599999999999997</v>
      </c>
      <c r="AC156">
        <v>0.94169999999999998</v>
      </c>
      <c r="AD156" t="s">
        <v>48</v>
      </c>
      <c r="AE156" t="s">
        <v>48</v>
      </c>
      <c r="AF156" t="s">
        <v>48</v>
      </c>
    </row>
    <row r="157" spans="1:32" hidden="1" outlineLevel="1" x14ac:dyDescent="0.2">
      <c r="A157" t="s">
        <v>36403</v>
      </c>
      <c r="B157" t="s">
        <v>36404</v>
      </c>
      <c r="C157" t="s">
        <v>36405</v>
      </c>
      <c r="D157" s="3"/>
      <c r="J157" t="s">
        <v>36406</v>
      </c>
      <c r="K157" t="s">
        <v>36042</v>
      </c>
      <c r="L157" t="s">
        <v>1233</v>
      </c>
      <c r="M157">
        <v>3</v>
      </c>
      <c r="P157" s="2" t="s">
        <v>36407</v>
      </c>
      <c r="Q157" t="s">
        <v>47</v>
      </c>
      <c r="S157">
        <v>9.6986100000000006E-2</v>
      </c>
      <c r="T157">
        <v>2.1648407000000001E-3</v>
      </c>
      <c r="U157">
        <v>3.7403381999999999E-2</v>
      </c>
      <c r="V157">
        <v>4.8467190000000002E-3</v>
      </c>
      <c r="W157">
        <v>3.2248367E-2</v>
      </c>
      <c r="X157">
        <v>7.8320109999999998E-3</v>
      </c>
      <c r="Y157">
        <v>3.3333333333333333E-2</v>
      </c>
      <c r="Z157">
        <v>0.26</v>
      </c>
      <c r="AA157">
        <v>0.11</v>
      </c>
      <c r="AB157">
        <v>0.629</v>
      </c>
      <c r="AC157">
        <v>0.90669999999999995</v>
      </c>
      <c r="AD157" t="s">
        <v>48</v>
      </c>
      <c r="AE157" t="s">
        <v>48</v>
      </c>
      <c r="AF157" t="s">
        <v>48</v>
      </c>
    </row>
    <row r="158" spans="1:32" hidden="1" outlineLevel="1" x14ac:dyDescent="0.2">
      <c r="A158" t="s">
        <v>36408</v>
      </c>
      <c r="B158" t="s">
        <v>36409</v>
      </c>
      <c r="C158" t="s">
        <v>31982</v>
      </c>
      <c r="D158" s="3"/>
      <c r="J158" t="s">
        <v>36410</v>
      </c>
      <c r="K158" t="s">
        <v>36042</v>
      </c>
      <c r="L158" t="s">
        <v>1233</v>
      </c>
      <c r="M158">
        <v>1</v>
      </c>
      <c r="P158" s="2" t="s">
        <v>36411</v>
      </c>
      <c r="Q158" t="s">
        <v>47</v>
      </c>
      <c r="S158">
        <v>0.37751234</v>
      </c>
      <c r="T158">
        <v>2.3076923999999999E-2</v>
      </c>
      <c r="U158">
        <v>0.30866357999999999</v>
      </c>
      <c r="V158">
        <v>3.5331827000000003E-2</v>
      </c>
      <c r="W158">
        <v>0.24928533999999999</v>
      </c>
      <c r="X158">
        <v>8.9453469999999993E-3</v>
      </c>
      <c r="Y158">
        <v>0</v>
      </c>
      <c r="Z158">
        <v>0.28599999999999998</v>
      </c>
      <c r="AA158">
        <v>0</v>
      </c>
      <c r="AB158">
        <v>0.71399999999999997</v>
      </c>
      <c r="AC158">
        <v>0.42149999999999999</v>
      </c>
      <c r="AD158" t="s">
        <v>48</v>
      </c>
      <c r="AE158" t="s">
        <v>48</v>
      </c>
      <c r="AF158" t="s">
        <v>48</v>
      </c>
    </row>
    <row r="159" spans="1:32" hidden="1" outlineLevel="1" x14ac:dyDescent="0.2">
      <c r="A159" t="s">
        <v>36412</v>
      </c>
      <c r="B159" t="s">
        <v>36413</v>
      </c>
      <c r="C159" t="s">
        <v>36414</v>
      </c>
      <c r="D159" s="3"/>
      <c r="J159" t="s">
        <v>36415</v>
      </c>
      <c r="K159" t="s">
        <v>36042</v>
      </c>
      <c r="L159" t="s">
        <v>1233</v>
      </c>
      <c r="M159">
        <v>-1</v>
      </c>
      <c r="P159" s="2" t="s">
        <v>36416</v>
      </c>
      <c r="Q159" t="s">
        <v>47</v>
      </c>
      <c r="S159">
        <v>0.121732734</v>
      </c>
      <c r="T159">
        <v>1.6307831E-3</v>
      </c>
      <c r="U159">
        <v>1.7094411E-2</v>
      </c>
      <c r="V159">
        <v>2.9598286000000001E-3</v>
      </c>
      <c r="W159">
        <v>7.0166160000000005E-2</v>
      </c>
      <c r="X159">
        <v>6.2720470000000002E-3</v>
      </c>
      <c r="Y159">
        <v>-0.1</v>
      </c>
      <c r="Z159">
        <v>0</v>
      </c>
      <c r="AA159">
        <v>0.13800000000000001</v>
      </c>
      <c r="AB159">
        <v>0.86199999999999999</v>
      </c>
      <c r="AC159">
        <v>-0.5927</v>
      </c>
      <c r="AD159" t="s">
        <v>48</v>
      </c>
      <c r="AE159" t="s">
        <v>48</v>
      </c>
      <c r="AF159" t="s">
        <v>48</v>
      </c>
    </row>
    <row r="160" spans="1:32" hidden="1" outlineLevel="1" x14ac:dyDescent="0.2">
      <c r="A160" t="s">
        <v>36417</v>
      </c>
      <c r="B160" t="s">
        <v>36418</v>
      </c>
      <c r="C160" t="s">
        <v>36419</v>
      </c>
      <c r="D160" s="3"/>
      <c r="J160" t="s">
        <v>36420</v>
      </c>
      <c r="K160" t="s">
        <v>36042</v>
      </c>
      <c r="L160" t="s">
        <v>1233</v>
      </c>
      <c r="M160">
        <v>0</v>
      </c>
      <c r="P160" s="2" t="s">
        <v>36421</v>
      </c>
      <c r="Q160" t="s">
        <v>47</v>
      </c>
      <c r="S160">
        <v>9.7419969999999995E-2</v>
      </c>
      <c r="T160">
        <v>1.6307831E-3</v>
      </c>
      <c r="U160">
        <v>1.8802373000000001E-2</v>
      </c>
      <c r="V160">
        <v>5.7716659999999999E-3</v>
      </c>
      <c r="W160">
        <v>3.0154924999999999E-2</v>
      </c>
      <c r="X160">
        <v>7.6507707000000001E-3</v>
      </c>
      <c r="Y160">
        <v>3.2500000000000008E-2</v>
      </c>
      <c r="Z160">
        <v>6.5000000000000002E-2</v>
      </c>
      <c r="AA160">
        <v>0</v>
      </c>
      <c r="AB160">
        <v>0.93500000000000005</v>
      </c>
      <c r="AC160">
        <v>0.49390000000000001</v>
      </c>
      <c r="AD160" t="s">
        <v>48</v>
      </c>
      <c r="AE160" t="s">
        <v>48</v>
      </c>
      <c r="AF160" t="s">
        <v>48</v>
      </c>
    </row>
    <row r="161" spans="1:32" hidden="1" outlineLevel="1" x14ac:dyDescent="0.2">
      <c r="A161" t="s">
        <v>36422</v>
      </c>
      <c r="B161" t="s">
        <v>36423</v>
      </c>
      <c r="C161" t="s">
        <v>36424</v>
      </c>
      <c r="D161" s="3"/>
      <c r="J161" t="s">
        <v>36425</v>
      </c>
      <c r="K161" t="s">
        <v>36042</v>
      </c>
      <c r="L161" t="s">
        <v>1233</v>
      </c>
      <c r="M161">
        <v>-2</v>
      </c>
      <c r="P161" s="2" t="s">
        <v>36426</v>
      </c>
      <c r="Q161" t="s">
        <v>47</v>
      </c>
      <c r="S161">
        <v>0.11109332</v>
      </c>
      <c r="T161">
        <v>1.6880034999999999E-3</v>
      </c>
      <c r="U161">
        <v>1.9622196000000001E-2</v>
      </c>
      <c r="V161">
        <v>2.1736239999999999E-3</v>
      </c>
      <c r="W161">
        <v>4.5007613000000002E-2</v>
      </c>
      <c r="X161">
        <v>8.3886794999999993E-3</v>
      </c>
      <c r="Y161">
        <v>-5.1851851851851857E-2</v>
      </c>
      <c r="Z161">
        <v>6.8000000000000005E-2</v>
      </c>
      <c r="AA161">
        <v>8.7999999999999995E-2</v>
      </c>
      <c r="AB161">
        <v>0.84499999999999997</v>
      </c>
      <c r="AC161">
        <v>-0.15310000000000001</v>
      </c>
      <c r="AD161" t="s">
        <v>48</v>
      </c>
      <c r="AE161" t="s">
        <v>48</v>
      </c>
      <c r="AF161" t="s">
        <v>48</v>
      </c>
    </row>
    <row r="162" spans="1:32" hidden="1" outlineLevel="1" x14ac:dyDescent="0.2">
      <c r="A162" t="s">
        <v>36427</v>
      </c>
      <c r="B162" t="s">
        <v>36428</v>
      </c>
      <c r="C162" t="s">
        <v>36429</v>
      </c>
      <c r="D162" s="3"/>
      <c r="J162" t="s">
        <v>36430</v>
      </c>
      <c r="K162" t="s">
        <v>36042</v>
      </c>
      <c r="L162" t="s">
        <v>1233</v>
      </c>
      <c r="M162">
        <v>-3</v>
      </c>
      <c r="P162" s="2" t="s">
        <v>36431</v>
      </c>
      <c r="Q162" t="s">
        <v>47</v>
      </c>
      <c r="S162">
        <v>6.0653260000000001E-2</v>
      </c>
      <c r="T162">
        <v>1.0204315E-3</v>
      </c>
      <c r="U162">
        <v>1.4566627E-2</v>
      </c>
      <c r="V162">
        <v>2.6823444999999999E-3</v>
      </c>
      <c r="W162">
        <v>3.0485468000000002E-2</v>
      </c>
      <c r="X162">
        <v>6.4015043999999998E-3</v>
      </c>
      <c r="Y162">
        <v>0</v>
      </c>
      <c r="Z162">
        <v>0.22700000000000001</v>
      </c>
      <c r="AA162">
        <v>0</v>
      </c>
      <c r="AB162">
        <v>0.77300000000000002</v>
      </c>
      <c r="AC162">
        <v>0.57189999999999996</v>
      </c>
      <c r="AD162" t="s">
        <v>48</v>
      </c>
      <c r="AE162" t="s">
        <v>48</v>
      </c>
      <c r="AF162" t="s">
        <v>48</v>
      </c>
    </row>
    <row r="163" spans="1:32" hidden="1" outlineLevel="1" x14ac:dyDescent="0.2">
      <c r="A163" t="s">
        <v>36432</v>
      </c>
      <c r="B163" t="s">
        <v>36433</v>
      </c>
      <c r="C163" t="s">
        <v>36434</v>
      </c>
      <c r="D163" s="3"/>
      <c r="J163" t="s">
        <v>36435</v>
      </c>
      <c r="K163" t="s">
        <v>36042</v>
      </c>
      <c r="L163" t="s">
        <v>1233</v>
      </c>
      <c r="M163">
        <v>-2</v>
      </c>
      <c r="P163" s="2" t="s">
        <v>36436</v>
      </c>
      <c r="Q163" t="s">
        <v>47</v>
      </c>
      <c r="S163">
        <v>1.2880213999999999E-2</v>
      </c>
      <c r="T163">
        <v>5.0544740000000004E-4</v>
      </c>
      <c r="U163">
        <v>1.0177165E-2</v>
      </c>
      <c r="V163">
        <v>1.7573981999999999E-3</v>
      </c>
      <c r="W163">
        <v>8.7098829999999999E-3</v>
      </c>
      <c r="X163">
        <v>6.0196043999999997E-3</v>
      </c>
      <c r="Y163">
        <v>0.5</v>
      </c>
      <c r="Z163">
        <v>0.36299999999999999</v>
      </c>
      <c r="AA163">
        <v>0</v>
      </c>
      <c r="AB163">
        <v>0.63700000000000001</v>
      </c>
      <c r="AC163">
        <v>0.92459999999999998</v>
      </c>
      <c r="AD163" t="s">
        <v>48</v>
      </c>
      <c r="AE163" t="s">
        <v>48</v>
      </c>
      <c r="AF163" t="s">
        <v>48</v>
      </c>
    </row>
    <row r="164" spans="1:32" hidden="1" outlineLevel="1" x14ac:dyDescent="0.2">
      <c r="A164" t="s">
        <v>36437</v>
      </c>
      <c r="B164" t="s">
        <v>36438</v>
      </c>
      <c r="C164" t="s">
        <v>36439</v>
      </c>
      <c r="D164" s="3"/>
      <c r="J164" t="s">
        <v>36440</v>
      </c>
      <c r="K164" t="s">
        <v>36042</v>
      </c>
      <c r="L164" t="s">
        <v>1233</v>
      </c>
      <c r="M164">
        <v>-5</v>
      </c>
      <c r="P164" s="2" t="s">
        <v>36441</v>
      </c>
      <c r="Q164" t="s">
        <v>36442</v>
      </c>
      <c r="S164">
        <v>0.47119883000000001</v>
      </c>
      <c r="T164">
        <v>2.4819711000000001E-2</v>
      </c>
      <c r="U164">
        <v>0.46460026999999998</v>
      </c>
      <c r="V164">
        <v>4.7190997999999998E-2</v>
      </c>
      <c r="W164">
        <v>0.47630358</v>
      </c>
      <c r="X164">
        <v>1.30621E-2</v>
      </c>
      <c r="Y164">
        <v>-8.3333333333333329E-2</v>
      </c>
      <c r="Z164">
        <v>0.10199999999999999</v>
      </c>
      <c r="AA164">
        <v>8.5999999999999993E-2</v>
      </c>
      <c r="AB164">
        <v>0.81200000000000006</v>
      </c>
      <c r="AC164">
        <v>-0.2097</v>
      </c>
      <c r="AD164" t="s">
        <v>48</v>
      </c>
      <c r="AE164" t="s">
        <v>48</v>
      </c>
      <c r="AF164" t="s">
        <v>48</v>
      </c>
    </row>
    <row r="165" spans="1:32" hidden="1" outlineLevel="1" x14ac:dyDescent="0.2">
      <c r="A165" t="s">
        <v>36443</v>
      </c>
      <c r="B165" t="s">
        <v>36444</v>
      </c>
      <c r="C165" t="s">
        <v>26498</v>
      </c>
      <c r="D165" s="3"/>
      <c r="J165" t="s">
        <v>36445</v>
      </c>
      <c r="K165" t="s">
        <v>36042</v>
      </c>
      <c r="L165" t="s">
        <v>1233</v>
      </c>
      <c r="M165">
        <v>-5</v>
      </c>
      <c r="P165" s="2" t="s">
        <v>36446</v>
      </c>
      <c r="Q165" t="s">
        <v>47</v>
      </c>
      <c r="S165">
        <v>4.8594624000000003E-2</v>
      </c>
      <c r="T165">
        <v>1.0108948000000001E-3</v>
      </c>
      <c r="U165">
        <v>1.2892825E-2</v>
      </c>
      <c r="V165">
        <v>2.9228306000000002E-3</v>
      </c>
      <c r="W165">
        <v>2.4897853000000001E-2</v>
      </c>
      <c r="X165">
        <v>6.3432488000000004E-3</v>
      </c>
      <c r="Y165">
        <v>0</v>
      </c>
      <c r="Z165">
        <v>0.55600000000000005</v>
      </c>
      <c r="AA165">
        <v>0</v>
      </c>
      <c r="AB165">
        <v>0.44400000000000001</v>
      </c>
      <c r="AC165">
        <v>0.61240000000000006</v>
      </c>
      <c r="AD165" t="s">
        <v>48</v>
      </c>
      <c r="AE165" t="s">
        <v>48</v>
      </c>
      <c r="AF165" t="s">
        <v>48</v>
      </c>
    </row>
    <row r="166" spans="1:32" hidden="1" outlineLevel="1" x14ac:dyDescent="0.2">
      <c r="A166" t="s">
        <v>36447</v>
      </c>
      <c r="B166" t="s">
        <v>36448</v>
      </c>
      <c r="C166" t="s">
        <v>36449</v>
      </c>
      <c r="D166" s="3"/>
      <c r="J166" t="s">
        <v>36450</v>
      </c>
      <c r="K166" t="s">
        <v>36042</v>
      </c>
      <c r="L166" t="s">
        <v>1233</v>
      </c>
      <c r="M166">
        <v>-5</v>
      </c>
      <c r="P166" s="2" t="s">
        <v>36451</v>
      </c>
      <c r="Q166" t="s">
        <v>47</v>
      </c>
      <c r="S166">
        <v>0.67440869999999997</v>
      </c>
      <c r="T166">
        <v>4.3077253000000003E-2</v>
      </c>
      <c r="U166">
        <v>0.50135689999999999</v>
      </c>
      <c r="V166">
        <v>4.5644150000000001E-2</v>
      </c>
      <c r="W166">
        <v>0.61204309999999995</v>
      </c>
      <c r="X166">
        <v>1.1016669999999999E-2</v>
      </c>
      <c r="Y166">
        <v>-8.1666666666666651E-2</v>
      </c>
      <c r="Z166">
        <v>0.14399999999999999</v>
      </c>
      <c r="AA166">
        <v>0.16500000000000001</v>
      </c>
      <c r="AB166">
        <v>0.69099999999999995</v>
      </c>
      <c r="AC166">
        <v>-0.25</v>
      </c>
      <c r="AD166" t="s">
        <v>48</v>
      </c>
      <c r="AE166" t="s">
        <v>48</v>
      </c>
      <c r="AF166" t="s">
        <v>48</v>
      </c>
    </row>
    <row r="167" spans="1:32" hidden="1" outlineLevel="1" x14ac:dyDescent="0.2">
      <c r="A167" t="s">
        <v>36452</v>
      </c>
      <c r="B167" t="s">
        <v>36453</v>
      </c>
      <c r="C167" t="s">
        <v>36454</v>
      </c>
      <c r="D167" s="3"/>
      <c r="J167" t="s">
        <v>36455</v>
      </c>
      <c r="K167" t="s">
        <v>36042</v>
      </c>
      <c r="L167" t="s">
        <v>1233</v>
      </c>
      <c r="M167">
        <v>-5</v>
      </c>
      <c r="P167" s="2" t="s">
        <v>36456</v>
      </c>
      <c r="Q167" t="s">
        <v>47</v>
      </c>
      <c r="S167">
        <v>2.8149332999999999E-2</v>
      </c>
      <c r="T167">
        <v>7.7247619999999998E-4</v>
      </c>
      <c r="U167">
        <v>1.041628E-2</v>
      </c>
      <c r="V167">
        <v>2.2568693E-3</v>
      </c>
      <c r="W167">
        <v>1.7227544000000001E-2</v>
      </c>
      <c r="X167">
        <v>6.7186755999999997E-3</v>
      </c>
      <c r="Y167">
        <v>0.1</v>
      </c>
      <c r="Z167">
        <v>0.161</v>
      </c>
      <c r="AA167">
        <v>0</v>
      </c>
      <c r="AB167">
        <v>0.83899999999999997</v>
      </c>
      <c r="AC167">
        <v>0.31819999999999998</v>
      </c>
      <c r="AD167" t="s">
        <v>48</v>
      </c>
      <c r="AE167" t="s">
        <v>48</v>
      </c>
      <c r="AF167" t="s">
        <v>48</v>
      </c>
    </row>
    <row r="168" spans="1:32" hidden="1" outlineLevel="1" x14ac:dyDescent="0.2">
      <c r="A168" t="s">
        <v>36457</v>
      </c>
      <c r="B168" t="s">
        <v>36458</v>
      </c>
      <c r="C168" t="s">
        <v>36459</v>
      </c>
      <c r="D168" s="3"/>
      <c r="J168" t="s">
        <v>36460</v>
      </c>
      <c r="K168" t="s">
        <v>36042</v>
      </c>
      <c r="L168" t="s">
        <v>1233</v>
      </c>
      <c r="M168">
        <v>-2</v>
      </c>
      <c r="P168" s="2" t="s">
        <v>36461</v>
      </c>
      <c r="Q168" t="s">
        <v>47</v>
      </c>
      <c r="S168">
        <v>5.8242849999999999E-2</v>
      </c>
      <c r="T168">
        <v>1.1634827E-3</v>
      </c>
      <c r="U168">
        <v>1.3917601999999999E-2</v>
      </c>
      <c r="V168">
        <v>2.5158543000000002E-3</v>
      </c>
      <c r="W168">
        <v>2.8722567000000001E-2</v>
      </c>
      <c r="X168">
        <v>7.3012349999999997E-3</v>
      </c>
      <c r="Y168">
        <v>0</v>
      </c>
      <c r="Z168">
        <v>0.14499999999999999</v>
      </c>
      <c r="AA168">
        <v>9.7000000000000003E-2</v>
      </c>
      <c r="AB168">
        <v>0.75800000000000001</v>
      </c>
      <c r="AC168">
        <v>-0.1779</v>
      </c>
      <c r="AD168" t="s">
        <v>48</v>
      </c>
      <c r="AE168" t="s">
        <v>48</v>
      </c>
      <c r="AF168" t="s">
        <v>48</v>
      </c>
    </row>
    <row r="169" spans="1:32" hidden="1" outlineLevel="1" x14ac:dyDescent="0.2">
      <c r="A169" t="s">
        <v>36462</v>
      </c>
      <c r="B169" t="s">
        <v>36463</v>
      </c>
      <c r="C169" t="s">
        <v>36464</v>
      </c>
      <c r="D169" s="3"/>
      <c r="J169" t="s">
        <v>36465</v>
      </c>
      <c r="K169" t="s">
        <v>36042</v>
      </c>
      <c r="L169" t="s">
        <v>1233</v>
      </c>
      <c r="M169">
        <v>0</v>
      </c>
      <c r="P169" s="2" t="s">
        <v>36466</v>
      </c>
      <c r="Q169" t="s">
        <v>47</v>
      </c>
      <c r="S169">
        <v>0.58851710000000002</v>
      </c>
      <c r="T169">
        <v>2.5143470000000001E-2</v>
      </c>
      <c r="U169">
        <v>0.62717754000000003</v>
      </c>
      <c r="V169">
        <v>2.4600166999999999E-2</v>
      </c>
      <c r="W169">
        <v>0.51309439999999995</v>
      </c>
      <c r="X169">
        <v>1.0913103E-2</v>
      </c>
      <c r="Y169">
        <v>0.5</v>
      </c>
      <c r="Z169">
        <v>0.14799999999999999</v>
      </c>
      <c r="AA169">
        <v>0.14399999999999999</v>
      </c>
      <c r="AB169">
        <v>0.70799999999999996</v>
      </c>
      <c r="AC169">
        <v>3.8699999999999998E-2</v>
      </c>
      <c r="AD169" t="s">
        <v>48</v>
      </c>
      <c r="AE169" t="s">
        <v>48</v>
      </c>
      <c r="AF169" t="s">
        <v>48</v>
      </c>
    </row>
    <row r="170" spans="1:32" hidden="1" outlineLevel="1" x14ac:dyDescent="0.2">
      <c r="A170" t="s">
        <v>36467</v>
      </c>
      <c r="B170" t="s">
        <v>36468</v>
      </c>
      <c r="C170" t="s">
        <v>11740</v>
      </c>
      <c r="D170" s="3"/>
      <c r="J170" t="s">
        <v>36469</v>
      </c>
      <c r="K170" t="s">
        <v>36042</v>
      </c>
      <c r="L170" t="s">
        <v>1233</v>
      </c>
      <c r="M170">
        <v>-3</v>
      </c>
      <c r="P170" s="2" t="s">
        <v>36470</v>
      </c>
      <c r="Q170" t="s">
        <v>47</v>
      </c>
      <c r="S170">
        <v>0.11140332999999999</v>
      </c>
      <c r="T170">
        <v>1.8882751000000001E-3</v>
      </c>
      <c r="U170">
        <v>2.1261840000000001E-2</v>
      </c>
      <c r="V170">
        <v>4.7172265999999999E-3</v>
      </c>
      <c r="W170">
        <v>3.7980765E-2</v>
      </c>
      <c r="X170">
        <v>6.6733653999999998E-3</v>
      </c>
      <c r="Y170">
        <v>3.7500000000000012E-2</v>
      </c>
      <c r="Z170">
        <v>0.17</v>
      </c>
      <c r="AA170">
        <v>4.4999999999999998E-2</v>
      </c>
      <c r="AB170">
        <v>0.78500000000000003</v>
      </c>
      <c r="AC170">
        <v>0.69020000000000004</v>
      </c>
      <c r="AD170" t="s">
        <v>48</v>
      </c>
      <c r="AE170" t="s">
        <v>48</v>
      </c>
      <c r="AF170" t="s">
        <v>48</v>
      </c>
    </row>
    <row r="171" spans="1:32" hidden="1" outlineLevel="1" x14ac:dyDescent="0.2">
      <c r="A171" t="s">
        <v>36471</v>
      </c>
      <c r="B171" t="s">
        <v>36472</v>
      </c>
      <c r="C171" t="s">
        <v>36473</v>
      </c>
      <c r="D171" s="3"/>
      <c r="J171" t="s">
        <v>36474</v>
      </c>
      <c r="K171" t="s">
        <v>36042</v>
      </c>
      <c r="L171" t="s">
        <v>1233</v>
      </c>
      <c r="M171">
        <v>-2</v>
      </c>
      <c r="P171" s="2" t="s">
        <v>36475</v>
      </c>
      <c r="Q171" t="s">
        <v>10060</v>
      </c>
      <c r="S171">
        <v>0.12867521000000001</v>
      </c>
      <c r="T171">
        <v>3.8146972999999998E-3</v>
      </c>
      <c r="U171">
        <v>1.6821137E-2</v>
      </c>
      <c r="V171">
        <v>3.6072909999999999E-3</v>
      </c>
      <c r="W171">
        <v>2.7347196000000001E-2</v>
      </c>
      <c r="X171">
        <v>7.3997950000000007E-2</v>
      </c>
      <c r="Y171">
        <v>0.21666666666666659</v>
      </c>
      <c r="Z171">
        <v>0.27500000000000002</v>
      </c>
      <c r="AA171">
        <v>0.11600000000000001</v>
      </c>
      <c r="AB171">
        <v>0.60899999999999999</v>
      </c>
      <c r="AC171">
        <v>0.83330000000000004</v>
      </c>
      <c r="AD171" t="s">
        <v>48</v>
      </c>
      <c r="AE171" t="s">
        <v>48</v>
      </c>
      <c r="AF171" t="s">
        <v>48</v>
      </c>
    </row>
    <row r="172" spans="1:32" hidden="1" outlineLevel="1" x14ac:dyDescent="0.2">
      <c r="A172" t="s">
        <v>36476</v>
      </c>
      <c r="B172" t="s">
        <v>36477</v>
      </c>
      <c r="C172" t="s">
        <v>36478</v>
      </c>
      <c r="D172" s="3"/>
      <c r="J172" t="s">
        <v>36479</v>
      </c>
      <c r="K172" t="s">
        <v>36042</v>
      </c>
      <c r="L172" t="s">
        <v>1233</v>
      </c>
      <c r="M172">
        <v>-4</v>
      </c>
      <c r="P172" s="2" t="s">
        <v>36480</v>
      </c>
      <c r="Q172" t="s">
        <v>47</v>
      </c>
      <c r="S172">
        <v>0.39842086999999998</v>
      </c>
      <c r="T172">
        <v>8.5449219999999999E-3</v>
      </c>
      <c r="U172">
        <v>0.17148167</v>
      </c>
      <c r="V172">
        <v>1.3244914999999999E-2</v>
      </c>
      <c r="W172">
        <v>0.43396309999999999</v>
      </c>
      <c r="X172">
        <v>7.6896079999999997E-3</v>
      </c>
      <c r="Y172">
        <v>-0.5</v>
      </c>
      <c r="Z172">
        <v>0.39800000000000002</v>
      </c>
      <c r="AA172">
        <v>0</v>
      </c>
      <c r="AB172">
        <v>0.60199999999999998</v>
      </c>
      <c r="AC172">
        <v>0.31819999999999998</v>
      </c>
      <c r="AD172" t="s">
        <v>48</v>
      </c>
      <c r="AE172" t="s">
        <v>48</v>
      </c>
      <c r="AF172" t="s">
        <v>48</v>
      </c>
    </row>
    <row r="173" spans="1:32" hidden="1" outlineLevel="1" x14ac:dyDescent="0.2">
      <c r="A173" t="s">
        <v>36481</v>
      </c>
      <c r="B173" t="s">
        <v>36482</v>
      </c>
      <c r="C173" t="s">
        <v>36483</v>
      </c>
      <c r="D173" s="3"/>
      <c r="J173" t="s">
        <v>36484</v>
      </c>
      <c r="K173" t="s">
        <v>36042</v>
      </c>
      <c r="L173" t="s">
        <v>1233</v>
      </c>
      <c r="M173">
        <v>1</v>
      </c>
      <c r="P173" s="2" t="s">
        <v>36485</v>
      </c>
      <c r="Q173" t="s">
        <v>47</v>
      </c>
      <c r="S173">
        <v>0.41690505</v>
      </c>
      <c r="T173">
        <v>2.3076923999999999E-2</v>
      </c>
      <c r="U173">
        <v>0.39409557000000001</v>
      </c>
      <c r="V173">
        <v>2.0681097999999998E-2</v>
      </c>
      <c r="W173">
        <v>0.22303216000000001</v>
      </c>
      <c r="X173">
        <v>1.0188141E-2</v>
      </c>
      <c r="Y173">
        <v>0.25</v>
      </c>
      <c r="Z173">
        <v>0.22700000000000001</v>
      </c>
      <c r="AA173">
        <v>5.6000000000000001E-2</v>
      </c>
      <c r="AB173">
        <v>0.71699999999999997</v>
      </c>
      <c r="AC173">
        <v>0.75429999999999997</v>
      </c>
      <c r="AD173" t="s">
        <v>48</v>
      </c>
      <c r="AE173" t="s">
        <v>48</v>
      </c>
      <c r="AF173" t="s">
        <v>48</v>
      </c>
    </row>
    <row r="174" spans="1:32" hidden="1" outlineLevel="1" x14ac:dyDescent="0.2">
      <c r="A174" t="s">
        <v>36486</v>
      </c>
      <c r="B174" t="s">
        <v>36487</v>
      </c>
      <c r="C174" t="s">
        <v>36488</v>
      </c>
      <c r="D174" s="3"/>
      <c r="J174" t="s">
        <v>36489</v>
      </c>
      <c r="K174" t="s">
        <v>36042</v>
      </c>
      <c r="L174" t="s">
        <v>1233</v>
      </c>
      <c r="M174">
        <v>1</v>
      </c>
      <c r="P174" s="2" t="s">
        <v>36490</v>
      </c>
      <c r="Q174" t="s">
        <v>47</v>
      </c>
      <c r="S174">
        <v>8.953904E-2</v>
      </c>
      <c r="T174">
        <v>1.4114380000000001E-3</v>
      </c>
      <c r="U174">
        <v>1.4190876E-2</v>
      </c>
      <c r="V174">
        <v>3.9957687E-3</v>
      </c>
      <c r="W174">
        <v>3.3019635999999998E-2</v>
      </c>
      <c r="X174">
        <v>6.8869706999999999E-3</v>
      </c>
      <c r="Y174">
        <v>0.24444444444444441</v>
      </c>
      <c r="Z174">
        <v>5.2999999999999999E-2</v>
      </c>
      <c r="AA174">
        <v>8.6999999999999994E-2</v>
      </c>
      <c r="AB174">
        <v>0.86</v>
      </c>
      <c r="AC174">
        <v>-0.34060000000000001</v>
      </c>
      <c r="AD174" t="s">
        <v>48</v>
      </c>
      <c r="AE174" t="s">
        <v>48</v>
      </c>
      <c r="AF174" t="s">
        <v>48</v>
      </c>
    </row>
    <row r="175" spans="1:32" hidden="1" outlineLevel="1" x14ac:dyDescent="0.2">
      <c r="A175" t="s">
        <v>36491</v>
      </c>
      <c r="B175" t="s">
        <v>36492</v>
      </c>
      <c r="C175" t="s">
        <v>35395</v>
      </c>
      <c r="D175" s="3"/>
      <c r="J175" t="s">
        <v>36493</v>
      </c>
      <c r="K175" t="s">
        <v>36042</v>
      </c>
      <c r="L175" t="s">
        <v>1233</v>
      </c>
      <c r="M175">
        <v>1</v>
      </c>
      <c r="P175" s="2" t="s">
        <v>36494</v>
      </c>
      <c r="Q175" t="s">
        <v>10060</v>
      </c>
      <c r="S175">
        <v>0.25462921999999999</v>
      </c>
      <c r="T175">
        <v>4.7492979999999999E-3</v>
      </c>
      <c r="U175">
        <v>4.2163010000000001E-2</v>
      </c>
      <c r="V175">
        <v>6.2526376000000003E-3</v>
      </c>
      <c r="W175">
        <v>0.21836095999999999</v>
      </c>
      <c r="X175">
        <v>7.6766624E-3</v>
      </c>
      <c r="Y175">
        <v>-2.1607142857142859E-2</v>
      </c>
      <c r="Z175">
        <v>5.3999999999999999E-2</v>
      </c>
      <c r="AA175">
        <v>6.0999999999999999E-2</v>
      </c>
      <c r="AB175">
        <v>0.88500000000000001</v>
      </c>
      <c r="AC175">
        <v>-0.21440000000000001</v>
      </c>
      <c r="AD175" t="s">
        <v>48</v>
      </c>
      <c r="AE175" t="s">
        <v>48</v>
      </c>
      <c r="AF175" t="s">
        <v>48</v>
      </c>
    </row>
    <row r="176" spans="1:32" hidden="1" outlineLevel="1" x14ac:dyDescent="0.2">
      <c r="A176" t="s">
        <v>36495</v>
      </c>
      <c r="B176" t="s">
        <v>36496</v>
      </c>
      <c r="C176" t="s">
        <v>36497</v>
      </c>
      <c r="D176" s="3"/>
      <c r="J176" t="s">
        <v>36498</v>
      </c>
      <c r="K176" t="s">
        <v>36042</v>
      </c>
      <c r="L176" t="s">
        <v>1233</v>
      </c>
      <c r="M176">
        <v>1</v>
      </c>
      <c r="P176" s="2" t="s">
        <v>36499</v>
      </c>
      <c r="Q176" t="s">
        <v>47</v>
      </c>
      <c r="S176">
        <v>0.13041082000000001</v>
      </c>
      <c r="T176">
        <v>3.9863585999999999E-3</v>
      </c>
      <c r="U176">
        <v>7.6115420000000003E-2</v>
      </c>
      <c r="V176">
        <v>1.0951364999999999E-2</v>
      </c>
      <c r="W176">
        <v>6.4598390000000006E-2</v>
      </c>
      <c r="X176">
        <v>8.298059E-3</v>
      </c>
      <c r="Y176">
        <v>0.2416666666666667</v>
      </c>
      <c r="Z176">
        <v>0.221</v>
      </c>
      <c r="AA176">
        <v>7.0000000000000007E-2</v>
      </c>
      <c r="AB176">
        <v>0.70899999999999996</v>
      </c>
      <c r="AC176">
        <v>0.98180000000000001</v>
      </c>
      <c r="AD176" t="s">
        <v>48</v>
      </c>
      <c r="AE176" t="s">
        <v>48</v>
      </c>
      <c r="AF176" t="s">
        <v>48</v>
      </c>
    </row>
    <row r="177" spans="1:32" hidden="1" outlineLevel="1" x14ac:dyDescent="0.2">
      <c r="A177" t="s">
        <v>36500</v>
      </c>
      <c r="B177" t="s">
        <v>36501</v>
      </c>
      <c r="C177" t="s">
        <v>36502</v>
      </c>
      <c r="D177" s="3"/>
      <c r="J177" t="s">
        <v>36503</v>
      </c>
      <c r="K177" t="s">
        <v>36042</v>
      </c>
      <c r="L177" t="s">
        <v>1233</v>
      </c>
      <c r="M177">
        <v>1</v>
      </c>
      <c r="P177" s="2" t="s">
        <v>36504</v>
      </c>
      <c r="Q177" t="s">
        <v>47</v>
      </c>
      <c r="S177">
        <v>0.4269174</v>
      </c>
      <c r="T177">
        <v>1.9482422999999999E-2</v>
      </c>
      <c r="U177">
        <v>0.2453505</v>
      </c>
      <c r="V177">
        <v>0.20088354</v>
      </c>
      <c r="W177">
        <v>0.40243408000000003</v>
      </c>
      <c r="X177">
        <v>1.3372798E-2</v>
      </c>
      <c r="Y177">
        <v>-0.2</v>
      </c>
      <c r="Z177">
        <v>0</v>
      </c>
      <c r="AA177">
        <v>0.33900000000000002</v>
      </c>
      <c r="AB177">
        <v>0.66100000000000003</v>
      </c>
      <c r="AC177">
        <v>-0.62490000000000001</v>
      </c>
      <c r="AD177" t="s">
        <v>48</v>
      </c>
      <c r="AE177" t="s">
        <v>48</v>
      </c>
      <c r="AF177" t="s">
        <v>48</v>
      </c>
    </row>
    <row r="178" spans="1:32" hidden="1" outlineLevel="1" x14ac:dyDescent="0.2">
      <c r="A178" t="s">
        <v>36505</v>
      </c>
      <c r="B178" t="s">
        <v>36506</v>
      </c>
      <c r="C178" t="s">
        <v>36507</v>
      </c>
      <c r="D178" s="3"/>
      <c r="J178" t="s">
        <v>36508</v>
      </c>
      <c r="K178" t="s">
        <v>36042</v>
      </c>
      <c r="L178" t="s">
        <v>1233</v>
      </c>
      <c r="M178">
        <v>1</v>
      </c>
      <c r="P178" s="2" t="s">
        <v>36509</v>
      </c>
      <c r="Q178" t="s">
        <v>47</v>
      </c>
      <c r="S178">
        <v>0.11088663999999999</v>
      </c>
      <c r="T178">
        <v>2.9563903999999998E-3</v>
      </c>
      <c r="U178">
        <v>3.7904396999999999E-2</v>
      </c>
      <c r="V178">
        <v>7.2145819999999998E-3</v>
      </c>
      <c r="W178">
        <v>4.3836470000000002E-2</v>
      </c>
      <c r="X178">
        <v>8.4016249999999994E-3</v>
      </c>
      <c r="Y178">
        <v>0.22692307692307689</v>
      </c>
      <c r="Z178">
        <v>0.14099999999999999</v>
      </c>
      <c r="AA178">
        <v>0.10100000000000001</v>
      </c>
      <c r="AB178">
        <v>0.75800000000000001</v>
      </c>
      <c r="AC178">
        <v>0.64510000000000001</v>
      </c>
      <c r="AD178" t="s">
        <v>48</v>
      </c>
      <c r="AE178" t="s">
        <v>48</v>
      </c>
      <c r="AF178" t="s">
        <v>48</v>
      </c>
    </row>
    <row r="179" spans="1:32" hidden="1" outlineLevel="1" x14ac:dyDescent="0.2">
      <c r="A179" t="s">
        <v>36510</v>
      </c>
      <c r="B179" t="s">
        <v>36511</v>
      </c>
      <c r="C179" t="s">
        <v>36512</v>
      </c>
      <c r="D179" s="3"/>
      <c r="J179" t="s">
        <v>36513</v>
      </c>
      <c r="K179" t="s">
        <v>36042</v>
      </c>
      <c r="L179" t="s">
        <v>1233</v>
      </c>
      <c r="M179">
        <v>1</v>
      </c>
      <c r="P179" s="2" t="s">
        <v>36514</v>
      </c>
      <c r="Q179" t="s">
        <v>47</v>
      </c>
      <c r="S179">
        <v>0.24924077</v>
      </c>
      <c r="T179">
        <v>5.2642820000000003E-3</v>
      </c>
      <c r="U179">
        <v>7.1266120000000002E-2</v>
      </c>
      <c r="V179">
        <v>1.5154205E-2</v>
      </c>
      <c r="W179">
        <v>0.13607833999999999</v>
      </c>
      <c r="X179">
        <v>9.9292249999999999E-3</v>
      </c>
      <c r="Y179">
        <v>0.25</v>
      </c>
      <c r="Z179">
        <v>0.17</v>
      </c>
      <c r="AA179">
        <v>4.1000000000000002E-2</v>
      </c>
      <c r="AB179">
        <v>0.79</v>
      </c>
      <c r="AC179">
        <v>0.74909999999999999</v>
      </c>
      <c r="AD179" t="s">
        <v>48</v>
      </c>
      <c r="AE179" t="s">
        <v>48</v>
      </c>
      <c r="AF179" t="s">
        <v>48</v>
      </c>
    </row>
    <row r="180" spans="1:32" hidden="1" outlineLevel="1" x14ac:dyDescent="0.2">
      <c r="A180" t="s">
        <v>36515</v>
      </c>
      <c r="B180" t="s">
        <v>36516</v>
      </c>
      <c r="C180" t="s">
        <v>10828</v>
      </c>
      <c r="D180" s="3"/>
      <c r="J180" t="s">
        <v>36517</v>
      </c>
      <c r="K180" t="s">
        <v>36319</v>
      </c>
      <c r="L180" t="s">
        <v>1263</v>
      </c>
      <c r="M180">
        <v>39</v>
      </c>
      <c r="P180" s="2" t="s">
        <v>36518</v>
      </c>
      <c r="Q180" t="s">
        <v>10831</v>
      </c>
      <c r="S180">
        <v>5.9479802999999998E-2</v>
      </c>
      <c r="T180">
        <v>1.6403197999999999E-3</v>
      </c>
      <c r="U180">
        <v>1.9075647000000001E-2</v>
      </c>
      <c r="V180">
        <v>1.1247349E-2</v>
      </c>
      <c r="W180">
        <v>2.3608726E-2</v>
      </c>
      <c r="X180">
        <v>6.6604200000000002E-3</v>
      </c>
      <c r="Y180">
        <v>-0.125</v>
      </c>
      <c r="Z180">
        <v>0.33800000000000002</v>
      </c>
      <c r="AA180">
        <v>0.189</v>
      </c>
      <c r="AB180">
        <v>0.47199999999999998</v>
      </c>
      <c r="AC180">
        <v>0.22489999999999999</v>
      </c>
      <c r="AD180" t="s">
        <v>48</v>
      </c>
      <c r="AE180" t="s">
        <v>48</v>
      </c>
      <c r="AF180" t="s">
        <v>48</v>
      </c>
    </row>
    <row r="181" spans="1:32" hidden="1" outlineLevel="1" x14ac:dyDescent="0.2">
      <c r="A181" t="s">
        <v>36519</v>
      </c>
      <c r="B181" t="s">
        <v>36520</v>
      </c>
      <c r="C181" t="s">
        <v>36521</v>
      </c>
      <c r="D181" s="3"/>
      <c r="J181" t="s">
        <v>36522</v>
      </c>
      <c r="K181" t="s">
        <v>36319</v>
      </c>
      <c r="L181" t="s">
        <v>1263</v>
      </c>
      <c r="M181">
        <v>23</v>
      </c>
      <c r="P181" s="2" t="s">
        <v>36523</v>
      </c>
      <c r="Q181" t="s">
        <v>10060</v>
      </c>
      <c r="S181">
        <v>1.859777E-2</v>
      </c>
      <c r="T181">
        <v>6.3896180000000001E-4</v>
      </c>
      <c r="U181">
        <v>1.1714331E-2</v>
      </c>
      <c r="V181">
        <v>1.5909078E-3</v>
      </c>
      <c r="W181">
        <v>1.0020891000000001E-2</v>
      </c>
      <c r="X181">
        <v>6.0163680000000002E-3</v>
      </c>
      <c r="Y181">
        <v>0</v>
      </c>
      <c r="Z181">
        <v>0</v>
      </c>
      <c r="AA181">
        <v>0</v>
      </c>
      <c r="AB181">
        <v>1</v>
      </c>
      <c r="AC181">
        <v>0</v>
      </c>
      <c r="AD181" t="s">
        <v>48</v>
      </c>
      <c r="AE181" t="s">
        <v>48</v>
      </c>
      <c r="AF181" t="s">
        <v>48</v>
      </c>
    </row>
    <row r="182" spans="1:32" hidden="1" outlineLevel="1" x14ac:dyDescent="0.2">
      <c r="A182" t="s">
        <v>36524</v>
      </c>
      <c r="B182" t="s">
        <v>36525</v>
      </c>
      <c r="C182" t="s">
        <v>36526</v>
      </c>
      <c r="D182" s="3"/>
      <c r="J182" t="s">
        <v>36527</v>
      </c>
      <c r="K182" t="s">
        <v>36319</v>
      </c>
      <c r="L182" t="s">
        <v>1263</v>
      </c>
      <c r="M182">
        <v>1</v>
      </c>
      <c r="P182" s="2" t="s">
        <v>36528</v>
      </c>
      <c r="Q182" t="s">
        <v>47</v>
      </c>
      <c r="S182">
        <v>3.8284220000000001E-2</v>
      </c>
      <c r="T182">
        <v>1.1539459000000001E-3</v>
      </c>
      <c r="U182">
        <v>2.2081659999999999E-2</v>
      </c>
      <c r="V182">
        <v>6.7336100000000001E-3</v>
      </c>
      <c r="W182">
        <v>1.6100928E-2</v>
      </c>
      <c r="X182">
        <v>7.3271270000000001E-3</v>
      </c>
      <c r="Y182">
        <v>0.23333333333333331</v>
      </c>
      <c r="Z182">
        <v>0.19400000000000001</v>
      </c>
      <c r="AA182">
        <v>0</v>
      </c>
      <c r="AB182">
        <v>0.80600000000000005</v>
      </c>
      <c r="AC182">
        <v>0.61240000000000006</v>
      </c>
      <c r="AD182" t="s">
        <v>48</v>
      </c>
      <c r="AE182" t="s">
        <v>48</v>
      </c>
      <c r="AF182" t="s">
        <v>48</v>
      </c>
    </row>
    <row r="183" spans="1:32" hidden="1" outlineLevel="1" x14ac:dyDescent="0.2">
      <c r="A183" t="s">
        <v>36529</v>
      </c>
      <c r="B183" t="s">
        <v>36530</v>
      </c>
      <c r="C183" t="s">
        <v>36531</v>
      </c>
      <c r="D183" s="3"/>
      <c r="J183" t="s">
        <v>36532</v>
      </c>
      <c r="K183" t="s">
        <v>36319</v>
      </c>
      <c r="L183" t="s">
        <v>1263</v>
      </c>
      <c r="M183">
        <v>0</v>
      </c>
      <c r="P183" s="2" t="s">
        <v>36533</v>
      </c>
      <c r="Q183" t="s">
        <v>47</v>
      </c>
      <c r="S183">
        <v>0.75109369999999998</v>
      </c>
      <c r="T183">
        <v>0.16960317</v>
      </c>
      <c r="U183">
        <v>0.57488567000000002</v>
      </c>
      <c r="V183">
        <v>0.10221587</v>
      </c>
      <c r="W183">
        <v>0.61204309999999995</v>
      </c>
      <c r="X183">
        <v>1.03175985E-2</v>
      </c>
      <c r="Y183">
        <v>0.17499999999999999</v>
      </c>
      <c r="Z183">
        <v>0.248</v>
      </c>
      <c r="AA183">
        <v>0.14799999999999999</v>
      </c>
      <c r="AB183">
        <v>0.60499999999999998</v>
      </c>
      <c r="AC183">
        <v>0.72719999999999996</v>
      </c>
      <c r="AD183" t="s">
        <v>48</v>
      </c>
      <c r="AE183" t="s">
        <v>48</v>
      </c>
      <c r="AF183" t="s">
        <v>48</v>
      </c>
    </row>
    <row r="184" spans="1:32" hidden="1" outlineLevel="1" x14ac:dyDescent="0.2">
      <c r="A184" t="s">
        <v>36534</v>
      </c>
      <c r="B184" t="s">
        <v>36535</v>
      </c>
      <c r="C184" t="s">
        <v>36536</v>
      </c>
      <c r="D184" s="3"/>
      <c r="J184" t="s">
        <v>36537</v>
      </c>
      <c r="K184" t="s">
        <v>36319</v>
      </c>
      <c r="L184" t="s">
        <v>1263</v>
      </c>
      <c r="M184">
        <v>0</v>
      </c>
      <c r="P184" s="2" t="s">
        <v>36538</v>
      </c>
      <c r="Q184" t="s">
        <v>47</v>
      </c>
      <c r="S184">
        <v>5.8490242999999997E-2</v>
      </c>
      <c r="T184">
        <v>1.115799E-3</v>
      </c>
      <c r="U184">
        <v>1.2346276999999999E-2</v>
      </c>
      <c r="V184">
        <v>3.3298071999999998E-3</v>
      </c>
      <c r="W184">
        <v>2.1223840000000001E-2</v>
      </c>
      <c r="X184">
        <v>6.5633263000000001E-3</v>
      </c>
      <c r="Y184">
        <v>0</v>
      </c>
      <c r="Z184">
        <v>0</v>
      </c>
      <c r="AA184">
        <v>0.25900000000000001</v>
      </c>
      <c r="AB184">
        <v>0.74099999999999999</v>
      </c>
      <c r="AC184">
        <v>-0.42149999999999999</v>
      </c>
      <c r="AD184" t="s">
        <v>48</v>
      </c>
      <c r="AE184" t="s">
        <v>48</v>
      </c>
      <c r="AF184" t="s">
        <v>48</v>
      </c>
    </row>
    <row r="185" spans="1:32" hidden="1" outlineLevel="1" x14ac:dyDescent="0.2">
      <c r="A185" t="s">
        <v>36539</v>
      </c>
      <c r="B185" t="s">
        <v>36540</v>
      </c>
      <c r="C185" t="s">
        <v>36326</v>
      </c>
      <c r="D185" s="3"/>
      <c r="J185" t="s">
        <v>36327</v>
      </c>
      <c r="K185" t="s">
        <v>36333</v>
      </c>
      <c r="L185" t="s">
        <v>1263</v>
      </c>
      <c r="M185">
        <v>18</v>
      </c>
      <c r="P185" s="2" t="s">
        <v>36541</v>
      </c>
      <c r="Q185" t="s">
        <v>47</v>
      </c>
      <c r="S185">
        <v>6.2236044999999997E-2</v>
      </c>
      <c r="T185">
        <v>1.6021729000000001E-3</v>
      </c>
      <c r="U185">
        <v>2.3379711000000001E-2</v>
      </c>
      <c r="V185">
        <v>4.3842459999999996E-3</v>
      </c>
      <c r="W185">
        <v>1.9483517999999998E-2</v>
      </c>
      <c r="X185">
        <v>7.8579029999999994E-3</v>
      </c>
      <c r="Y185">
        <v>0.1216666666666667</v>
      </c>
      <c r="Z185">
        <v>9.6000000000000002E-2</v>
      </c>
      <c r="AA185">
        <v>3.9E-2</v>
      </c>
      <c r="AB185">
        <v>0.86499999999999999</v>
      </c>
      <c r="AC185">
        <v>0.16550000000000001</v>
      </c>
      <c r="AD185" t="s">
        <v>48</v>
      </c>
      <c r="AE185" t="s">
        <v>48</v>
      </c>
      <c r="AF185" t="s">
        <v>48</v>
      </c>
    </row>
    <row r="186" spans="1:32" hidden="1" outlineLevel="1" x14ac:dyDescent="0.2">
      <c r="A186" t="s">
        <v>36542</v>
      </c>
      <c r="B186" t="s">
        <v>36543</v>
      </c>
      <c r="C186" t="s">
        <v>36544</v>
      </c>
      <c r="D186" s="3"/>
      <c r="J186" t="s">
        <v>36545</v>
      </c>
      <c r="K186" t="s">
        <v>36338</v>
      </c>
      <c r="L186" t="s">
        <v>1263</v>
      </c>
      <c r="M186">
        <v>1</v>
      </c>
      <c r="P186" s="2" t="s">
        <v>36546</v>
      </c>
      <c r="Q186" t="s">
        <v>47</v>
      </c>
      <c r="S186">
        <v>1.1246625E-2</v>
      </c>
      <c r="T186">
        <v>8.5353849999999999E-4</v>
      </c>
      <c r="U186">
        <v>1.1902207E-2</v>
      </c>
      <c r="V186">
        <v>1.8036454999999999E-3</v>
      </c>
      <c r="W186">
        <v>7.2088743999999998E-3</v>
      </c>
      <c r="X186">
        <v>7.0293739999999997E-3</v>
      </c>
      <c r="Y186">
        <v>0</v>
      </c>
      <c r="Z186">
        <v>0</v>
      </c>
      <c r="AA186">
        <v>0</v>
      </c>
      <c r="AB186">
        <v>1</v>
      </c>
      <c r="AC186">
        <v>0</v>
      </c>
      <c r="AD186" t="s">
        <v>48</v>
      </c>
      <c r="AE186" t="s">
        <v>48</v>
      </c>
      <c r="AF186" t="s">
        <v>48</v>
      </c>
    </row>
    <row r="187" spans="1:32" hidden="1" outlineLevel="1" x14ac:dyDescent="0.2">
      <c r="A187" t="s">
        <v>36547</v>
      </c>
      <c r="B187" t="s">
        <v>36548</v>
      </c>
      <c r="C187" t="s">
        <v>36549</v>
      </c>
      <c r="D187" s="3"/>
      <c r="J187" t="s">
        <v>36550</v>
      </c>
      <c r="K187" t="s">
        <v>36361</v>
      </c>
      <c r="L187" t="s">
        <v>1263</v>
      </c>
      <c r="M187">
        <v>3</v>
      </c>
      <c r="P187" s="2" t="s">
        <v>36551</v>
      </c>
      <c r="Q187" t="s">
        <v>47</v>
      </c>
      <c r="S187">
        <v>4.5131154E-2</v>
      </c>
      <c r="T187">
        <v>1.4972687E-3</v>
      </c>
      <c r="U187">
        <v>2.2969801000000001E-2</v>
      </c>
      <c r="V187">
        <v>3.2928091999999999E-3</v>
      </c>
      <c r="W187">
        <v>1.7614283000000001E-2</v>
      </c>
      <c r="X187">
        <v>6.7575129999999997E-3</v>
      </c>
      <c r="Y187">
        <v>-4.1666666666666519E-3</v>
      </c>
      <c r="Z187">
        <v>0</v>
      </c>
      <c r="AA187">
        <v>0</v>
      </c>
      <c r="AB187">
        <v>1</v>
      </c>
      <c r="AC187">
        <v>0</v>
      </c>
      <c r="AD187" t="s">
        <v>48</v>
      </c>
      <c r="AE187" t="s">
        <v>48</v>
      </c>
      <c r="AF187" t="s">
        <v>48</v>
      </c>
    </row>
    <row r="188" spans="1:32" hidden="1" outlineLevel="1" x14ac:dyDescent="0.2">
      <c r="A188" t="s">
        <v>36552</v>
      </c>
      <c r="B188" t="s">
        <v>36553</v>
      </c>
      <c r="C188" t="s">
        <v>36554</v>
      </c>
      <c r="D188" s="3"/>
      <c r="J188" t="s">
        <v>36555</v>
      </c>
      <c r="K188" t="s">
        <v>36366</v>
      </c>
      <c r="L188" t="s">
        <v>1263</v>
      </c>
      <c r="M188">
        <v>12</v>
      </c>
      <c r="P188" s="2" t="s">
        <v>36556</v>
      </c>
      <c r="Q188" t="s">
        <v>47</v>
      </c>
      <c r="S188">
        <v>1.4576632000000001E-2</v>
      </c>
      <c r="T188">
        <v>8.2015989999999997E-4</v>
      </c>
      <c r="U188">
        <v>1.4395831E-2</v>
      </c>
      <c r="V188">
        <v>2.1088778000000002E-3</v>
      </c>
      <c r="W188">
        <v>8.1208795000000007E-3</v>
      </c>
      <c r="X188">
        <v>6.4079775000000002E-3</v>
      </c>
      <c r="Y188">
        <v>0</v>
      </c>
      <c r="Z188">
        <v>0.42299999999999999</v>
      </c>
      <c r="AA188">
        <v>0</v>
      </c>
      <c r="AB188">
        <v>0.57699999999999996</v>
      </c>
      <c r="AC188">
        <v>0.29599999999999999</v>
      </c>
      <c r="AD188" t="s">
        <v>48</v>
      </c>
      <c r="AE188" t="s">
        <v>48</v>
      </c>
      <c r="AF188" t="s">
        <v>48</v>
      </c>
    </row>
    <row r="189" spans="1:32" hidden="1" outlineLevel="1" x14ac:dyDescent="0.2">
      <c r="A189" t="s">
        <v>36557</v>
      </c>
      <c r="B189" t="s">
        <v>36558</v>
      </c>
      <c r="C189" t="s">
        <v>36424</v>
      </c>
      <c r="D189" s="3"/>
      <c r="J189" t="s">
        <v>36559</v>
      </c>
      <c r="K189" t="s">
        <v>36447</v>
      </c>
      <c r="L189" t="s">
        <v>1263</v>
      </c>
      <c r="M189">
        <v>3</v>
      </c>
      <c r="P189" s="2" t="s">
        <v>36560</v>
      </c>
      <c r="Q189" t="s">
        <v>47</v>
      </c>
      <c r="S189">
        <v>0.72028046999999995</v>
      </c>
      <c r="T189">
        <v>2.4584959999999999E-2</v>
      </c>
      <c r="U189">
        <v>0.64657204999999995</v>
      </c>
      <c r="V189">
        <v>1.0729377999999999E-2</v>
      </c>
      <c r="W189">
        <v>0.30326312999999999</v>
      </c>
      <c r="X189">
        <v>9.8515510000000001E-3</v>
      </c>
      <c r="Y189">
        <v>0.16666666666666671</v>
      </c>
      <c r="Z189">
        <v>0.219</v>
      </c>
      <c r="AA189">
        <v>0.156</v>
      </c>
      <c r="AB189">
        <v>0.625</v>
      </c>
      <c r="AC189">
        <v>0.1027</v>
      </c>
      <c r="AD189" t="s">
        <v>48</v>
      </c>
      <c r="AE189" t="s">
        <v>48</v>
      </c>
      <c r="AF189" t="s">
        <v>48</v>
      </c>
    </row>
    <row r="190" spans="1:32" hidden="1" outlineLevel="1" x14ac:dyDescent="0.2">
      <c r="A190" t="s">
        <v>36561</v>
      </c>
      <c r="B190" t="s">
        <v>36562</v>
      </c>
      <c r="C190" t="s">
        <v>36563</v>
      </c>
      <c r="D190" s="3"/>
      <c r="J190" t="s">
        <v>36564</v>
      </c>
      <c r="K190" t="s">
        <v>36515</v>
      </c>
      <c r="L190" t="s">
        <v>1263</v>
      </c>
      <c r="M190">
        <v>3</v>
      </c>
      <c r="P190" s="2" t="s">
        <v>36565</v>
      </c>
      <c r="Q190" t="s">
        <v>47</v>
      </c>
      <c r="S190">
        <v>0.54325575000000004</v>
      </c>
      <c r="T190">
        <v>2.4772761000000001E-2</v>
      </c>
      <c r="U190">
        <v>0.49576872999999999</v>
      </c>
      <c r="V190">
        <v>0.23239215999999999</v>
      </c>
      <c r="W190">
        <v>0.51309439999999995</v>
      </c>
      <c r="X190">
        <v>1.0757755000000001E-2</v>
      </c>
      <c r="Y190">
        <v>0.125</v>
      </c>
      <c r="Z190">
        <v>0.18</v>
      </c>
      <c r="AA190">
        <v>0.16300000000000001</v>
      </c>
      <c r="AB190">
        <v>0.65800000000000003</v>
      </c>
      <c r="AC190">
        <v>0.1719</v>
      </c>
      <c r="AD190" t="s">
        <v>48</v>
      </c>
      <c r="AE190" t="s">
        <v>48</v>
      </c>
      <c r="AF190" t="s">
        <v>48</v>
      </c>
    </row>
    <row r="191" spans="1:32" hidden="1" outlineLevel="1" x14ac:dyDescent="0.2">
      <c r="A191" t="s">
        <v>36566</v>
      </c>
      <c r="B191" t="s">
        <v>36567</v>
      </c>
      <c r="C191" t="s">
        <v>36568</v>
      </c>
      <c r="D191" s="3"/>
      <c r="J191" t="s">
        <v>36569</v>
      </c>
      <c r="K191" t="s">
        <v>36519</v>
      </c>
      <c r="L191" t="s">
        <v>1263</v>
      </c>
      <c r="M191">
        <v>9</v>
      </c>
      <c r="P191" s="2" t="s">
        <v>36570</v>
      </c>
      <c r="Q191" t="s">
        <v>10060</v>
      </c>
      <c r="S191">
        <v>0.10609736</v>
      </c>
      <c r="T191">
        <v>2.4223328E-3</v>
      </c>
      <c r="U191">
        <v>3.8154904000000003E-2</v>
      </c>
      <c r="V191">
        <v>5.919657E-3</v>
      </c>
      <c r="W191">
        <v>4.3250903E-2</v>
      </c>
      <c r="X191">
        <v>7.9873605000000004E-3</v>
      </c>
      <c r="Y191">
        <v>2.019230769230768E-2</v>
      </c>
      <c r="Z191">
        <v>0.153</v>
      </c>
      <c r="AA191">
        <v>0.10199999999999999</v>
      </c>
      <c r="AB191">
        <v>0.745</v>
      </c>
      <c r="AC191">
        <v>0.54820000000000002</v>
      </c>
      <c r="AD191" t="s">
        <v>48</v>
      </c>
      <c r="AE191" t="s">
        <v>48</v>
      </c>
      <c r="AF191" t="s">
        <v>48</v>
      </c>
    </row>
    <row r="192" spans="1:32" hidden="1" outlineLevel="1" x14ac:dyDescent="0.2">
      <c r="A192" t="s">
        <v>36571</v>
      </c>
      <c r="B192" t="s">
        <v>36572</v>
      </c>
      <c r="C192" t="s">
        <v>36321</v>
      </c>
      <c r="D192" s="3"/>
      <c r="J192" t="s">
        <v>36573</v>
      </c>
      <c r="K192" t="s">
        <v>36519</v>
      </c>
      <c r="L192" t="s">
        <v>1263</v>
      </c>
      <c r="M192">
        <v>24</v>
      </c>
      <c r="P192" s="2" t="s">
        <v>36574</v>
      </c>
      <c r="Q192" t="s">
        <v>47</v>
      </c>
      <c r="S192">
        <v>8.2416519999999993E-2</v>
      </c>
      <c r="T192">
        <v>1.373291E-3</v>
      </c>
      <c r="U192">
        <v>2.0373697999999999E-2</v>
      </c>
      <c r="V192">
        <v>5.6976700000000002E-3</v>
      </c>
      <c r="W192">
        <v>3.1917824999999997E-2</v>
      </c>
      <c r="X192">
        <v>6.9905365999999997E-3</v>
      </c>
      <c r="Y192">
        <v>-0.20781250000000001</v>
      </c>
      <c r="Z192">
        <v>0.20499999999999999</v>
      </c>
      <c r="AA192">
        <v>0.24</v>
      </c>
      <c r="AB192">
        <v>0.55500000000000005</v>
      </c>
      <c r="AC192">
        <v>-0.70760000000000001</v>
      </c>
      <c r="AD192" t="s">
        <v>48</v>
      </c>
      <c r="AE192" t="s">
        <v>48</v>
      </c>
      <c r="AF192" t="s">
        <v>48</v>
      </c>
    </row>
    <row r="193" spans="1:44" hidden="1" outlineLevel="1" x14ac:dyDescent="0.2">
      <c r="A193" t="s">
        <v>36575</v>
      </c>
      <c r="B193" t="s">
        <v>36576</v>
      </c>
      <c r="C193" t="s">
        <v>36373</v>
      </c>
      <c r="D193" s="3"/>
      <c r="J193" t="s">
        <v>36577</v>
      </c>
      <c r="K193" t="s">
        <v>36519</v>
      </c>
      <c r="L193" t="s">
        <v>1263</v>
      </c>
      <c r="M193">
        <v>9</v>
      </c>
      <c r="P193" s="2" t="s">
        <v>36578</v>
      </c>
      <c r="Q193" t="s">
        <v>47</v>
      </c>
      <c r="S193">
        <v>1.5644746000000001E-2</v>
      </c>
      <c r="T193">
        <v>6.2942504999999999E-4</v>
      </c>
      <c r="U193">
        <v>1.041628E-2</v>
      </c>
      <c r="V193">
        <v>2.6268480000000002E-3</v>
      </c>
      <c r="W193">
        <v>9.3748879999999996E-3</v>
      </c>
      <c r="X193">
        <v>6.1490620000000003E-3</v>
      </c>
      <c r="Y193">
        <v>0.45</v>
      </c>
      <c r="Z193">
        <v>0.55600000000000005</v>
      </c>
      <c r="AA193">
        <v>0</v>
      </c>
      <c r="AB193">
        <v>0.44400000000000001</v>
      </c>
      <c r="AC193">
        <v>0.87539999999999996</v>
      </c>
      <c r="AD193" t="s">
        <v>48</v>
      </c>
      <c r="AE193" t="s">
        <v>48</v>
      </c>
      <c r="AF193" t="s">
        <v>48</v>
      </c>
    </row>
    <row r="194" spans="1:44" hidden="1" outlineLevel="1" x14ac:dyDescent="0.2">
      <c r="A194" t="s">
        <v>36579</v>
      </c>
      <c r="B194" t="s">
        <v>36580</v>
      </c>
      <c r="C194" t="s">
        <v>12124</v>
      </c>
      <c r="D194" s="3"/>
      <c r="J194" t="s">
        <v>36581</v>
      </c>
      <c r="K194" t="s">
        <v>36519</v>
      </c>
      <c r="L194" t="s">
        <v>1263</v>
      </c>
      <c r="M194">
        <v>3</v>
      </c>
      <c r="P194" s="2" t="s">
        <v>36582</v>
      </c>
      <c r="Q194" t="s">
        <v>47</v>
      </c>
      <c r="S194">
        <v>7.5294E-2</v>
      </c>
      <c r="T194">
        <v>1.1968612999999999E-3</v>
      </c>
      <c r="U194">
        <v>1.8665737000000002E-2</v>
      </c>
      <c r="V194">
        <v>5.2166977E-3</v>
      </c>
      <c r="W194">
        <v>2.5413504E-2</v>
      </c>
      <c r="X194">
        <v>6.4985976000000003E-3</v>
      </c>
      <c r="Y194">
        <v>0.1314814814814815</v>
      </c>
      <c r="Z194">
        <v>0.08</v>
      </c>
      <c r="AA194">
        <v>0.20699999999999999</v>
      </c>
      <c r="AB194">
        <v>0.71299999999999997</v>
      </c>
      <c r="AC194">
        <v>-0.53580000000000005</v>
      </c>
      <c r="AD194" t="s">
        <v>48</v>
      </c>
      <c r="AE194" t="s">
        <v>48</v>
      </c>
      <c r="AF194" t="s">
        <v>48</v>
      </c>
    </row>
    <row r="195" spans="1:44" hidden="1" outlineLevel="1" x14ac:dyDescent="0.2">
      <c r="A195" t="s">
        <v>36583</v>
      </c>
      <c r="B195" t="s">
        <v>36584</v>
      </c>
      <c r="C195" t="s">
        <v>36335</v>
      </c>
      <c r="D195" s="3"/>
      <c r="J195" t="s">
        <v>36585</v>
      </c>
      <c r="K195" t="s">
        <v>36539</v>
      </c>
      <c r="L195" t="s">
        <v>1263</v>
      </c>
      <c r="M195">
        <v>4</v>
      </c>
      <c r="P195" s="2" t="s">
        <v>36586</v>
      </c>
      <c r="Q195" t="s">
        <v>47</v>
      </c>
      <c r="S195">
        <v>9.236055E-3</v>
      </c>
      <c r="T195">
        <v>5.0783160000000003E-4</v>
      </c>
      <c r="U195">
        <v>1.1270260000000001E-2</v>
      </c>
      <c r="V195">
        <v>2.4603575E-3</v>
      </c>
      <c r="W195">
        <v>7.1518739999999999E-3</v>
      </c>
      <c r="X195">
        <v>6.1037516999999999E-3</v>
      </c>
      <c r="Y195">
        <v>0.14722222222222231</v>
      </c>
      <c r="Z195">
        <v>0.16200000000000001</v>
      </c>
      <c r="AA195">
        <v>2.1000000000000001E-2</v>
      </c>
      <c r="AB195">
        <v>0.81699999999999995</v>
      </c>
      <c r="AC195">
        <v>0.91180000000000005</v>
      </c>
      <c r="AD195" t="s">
        <v>48</v>
      </c>
      <c r="AE195" t="s">
        <v>48</v>
      </c>
      <c r="AF195" t="s">
        <v>48</v>
      </c>
    </row>
    <row r="196" spans="1:44" hidden="1" outlineLevel="1" x14ac:dyDescent="0.2">
      <c r="A196" t="s">
        <v>36587</v>
      </c>
      <c r="B196" t="s">
        <v>36588</v>
      </c>
      <c r="C196" t="s">
        <v>36589</v>
      </c>
      <c r="D196" s="3"/>
      <c r="J196" t="s">
        <v>36590</v>
      </c>
      <c r="K196" t="s">
        <v>36552</v>
      </c>
      <c r="L196" t="s">
        <v>1263</v>
      </c>
      <c r="M196">
        <v>-8</v>
      </c>
      <c r="P196" s="2" t="s">
        <v>36591</v>
      </c>
      <c r="Q196" t="s">
        <v>47</v>
      </c>
      <c r="S196">
        <v>0.13735330000000001</v>
      </c>
      <c r="T196">
        <v>2.5177002E-3</v>
      </c>
      <c r="U196">
        <v>2.7683776E-2</v>
      </c>
      <c r="V196">
        <v>6.5856185000000003E-3</v>
      </c>
      <c r="W196">
        <v>5.6133456999999998E-2</v>
      </c>
      <c r="X196">
        <v>9.1006960000000001E-3</v>
      </c>
      <c r="Y196">
        <v>0.125</v>
      </c>
      <c r="Z196">
        <v>0.40899999999999997</v>
      </c>
      <c r="AA196">
        <v>0.13600000000000001</v>
      </c>
      <c r="AB196">
        <v>0.45500000000000002</v>
      </c>
      <c r="AC196">
        <v>0.55740000000000001</v>
      </c>
      <c r="AD196" t="s">
        <v>48</v>
      </c>
      <c r="AE196" t="s">
        <v>48</v>
      </c>
      <c r="AF196" t="s">
        <v>48</v>
      </c>
    </row>
    <row r="197" spans="1:44" hidden="1" outlineLevel="1" x14ac:dyDescent="0.2">
      <c r="A197" t="s">
        <v>36592</v>
      </c>
      <c r="B197" t="s">
        <v>36593</v>
      </c>
      <c r="C197" t="s">
        <v>10828</v>
      </c>
      <c r="D197" s="3"/>
      <c r="J197" t="s">
        <v>36594</v>
      </c>
      <c r="K197" t="s">
        <v>36561</v>
      </c>
      <c r="L197" t="s">
        <v>1263</v>
      </c>
      <c r="M197">
        <v>1</v>
      </c>
      <c r="P197" s="2" t="s">
        <v>36595</v>
      </c>
      <c r="Q197" t="s">
        <v>10831</v>
      </c>
      <c r="S197">
        <v>0.10089093</v>
      </c>
      <c r="T197">
        <v>2.0980834999999999E-3</v>
      </c>
      <c r="U197">
        <v>2.3038119999999999E-2</v>
      </c>
      <c r="V197">
        <v>3.3784978E-2</v>
      </c>
      <c r="W197">
        <v>2.9273475E-2</v>
      </c>
      <c r="X197">
        <v>8.2074385000000007E-3</v>
      </c>
      <c r="Y197">
        <v>-3.7500000000000012E-2</v>
      </c>
      <c r="Z197">
        <v>0.28599999999999998</v>
      </c>
      <c r="AA197">
        <v>9.9000000000000005E-2</v>
      </c>
      <c r="AB197">
        <v>0.61499999999999999</v>
      </c>
      <c r="AC197">
        <v>0.71840000000000004</v>
      </c>
      <c r="AD197" t="s">
        <v>48</v>
      </c>
      <c r="AE197" t="s">
        <v>48</v>
      </c>
      <c r="AF197" t="s">
        <v>48</v>
      </c>
    </row>
    <row r="198" spans="1:44" hidden="1" outlineLevel="1" x14ac:dyDescent="0.2">
      <c r="A198" t="s">
        <v>36596</v>
      </c>
      <c r="B198" t="s">
        <v>36597</v>
      </c>
      <c r="C198" t="s">
        <v>36598</v>
      </c>
      <c r="D198" s="3"/>
      <c r="J198" t="s">
        <v>36599</v>
      </c>
      <c r="K198" t="s">
        <v>36571</v>
      </c>
      <c r="L198" t="s">
        <v>1263</v>
      </c>
      <c r="M198">
        <v>5</v>
      </c>
      <c r="P198" s="2" t="s">
        <v>36600</v>
      </c>
      <c r="Q198" t="s">
        <v>47</v>
      </c>
      <c r="S198">
        <v>0.16851899000000001</v>
      </c>
      <c r="T198">
        <v>5.1879882999999998E-3</v>
      </c>
      <c r="U198">
        <v>0.114160895</v>
      </c>
      <c r="V198">
        <v>5.9936525999999997E-3</v>
      </c>
      <c r="W198">
        <v>3.5443625999999999E-2</v>
      </c>
      <c r="X198">
        <v>8.7382150000000006E-3</v>
      </c>
      <c r="Y198">
        <v>-7.2499999999999981E-2</v>
      </c>
      <c r="Z198">
        <v>0.127</v>
      </c>
      <c r="AA198">
        <v>0.127</v>
      </c>
      <c r="AB198">
        <v>0.746</v>
      </c>
      <c r="AC198">
        <v>-0.6119</v>
      </c>
      <c r="AD198" t="s">
        <v>48</v>
      </c>
      <c r="AE198" t="s">
        <v>48</v>
      </c>
      <c r="AF198" t="s">
        <v>48</v>
      </c>
    </row>
    <row r="199" spans="1:44" hidden="1" outlineLevel="1" x14ac:dyDescent="0.2">
      <c r="A199" t="s">
        <v>36601</v>
      </c>
      <c r="B199" t="s">
        <v>36602</v>
      </c>
      <c r="C199" t="s">
        <v>36568</v>
      </c>
      <c r="D199" s="3"/>
      <c r="J199" t="s">
        <v>36603</v>
      </c>
      <c r="K199" t="s">
        <v>36571</v>
      </c>
      <c r="L199" t="s">
        <v>1263</v>
      </c>
      <c r="M199">
        <v>5</v>
      </c>
      <c r="P199" s="2" t="s">
        <v>36604</v>
      </c>
      <c r="Q199" t="s">
        <v>10060</v>
      </c>
      <c r="S199">
        <v>5.6758507999999999E-2</v>
      </c>
      <c r="T199">
        <v>1.0776519999999999E-3</v>
      </c>
      <c r="U199">
        <v>1.6206269999999998E-2</v>
      </c>
      <c r="V199">
        <v>6.9185994000000002E-3</v>
      </c>
      <c r="W199">
        <v>2.4640026999999998E-2</v>
      </c>
      <c r="X199">
        <v>6.1425893000000001E-3</v>
      </c>
      <c r="Y199">
        <v>-8.3333333333333329E-2</v>
      </c>
      <c r="Z199">
        <v>0.253</v>
      </c>
      <c r="AA199">
        <v>3.6999999999999998E-2</v>
      </c>
      <c r="AB199">
        <v>0.71</v>
      </c>
      <c r="AC199">
        <v>0.82250000000000001</v>
      </c>
      <c r="AD199" t="s">
        <v>48</v>
      </c>
      <c r="AE199" t="s">
        <v>48</v>
      </c>
      <c r="AF199" t="s">
        <v>48</v>
      </c>
    </row>
    <row r="200" spans="1:44" hidden="1" outlineLevel="1" x14ac:dyDescent="0.2">
      <c r="A200" t="s">
        <v>36605</v>
      </c>
      <c r="B200" t="s">
        <v>36606</v>
      </c>
      <c r="C200" t="s">
        <v>36568</v>
      </c>
      <c r="D200" s="3"/>
      <c r="J200" t="s">
        <v>36607</v>
      </c>
      <c r="K200" t="s">
        <v>36575</v>
      </c>
      <c r="L200" t="s">
        <v>1263</v>
      </c>
      <c r="M200">
        <v>2</v>
      </c>
      <c r="P200" s="2" t="s">
        <v>36608</v>
      </c>
      <c r="Q200" t="s">
        <v>10060</v>
      </c>
      <c r="S200">
        <v>1.3948329000000001E-2</v>
      </c>
      <c r="T200">
        <v>8.7261200000000004E-4</v>
      </c>
      <c r="U200">
        <v>1.2107161999999999E-2</v>
      </c>
      <c r="V200">
        <v>2.2661188E-3</v>
      </c>
      <c r="W200">
        <v>8.0638800000000007E-3</v>
      </c>
      <c r="X200">
        <v>7.2753434000000002E-3</v>
      </c>
      <c r="Y200">
        <v>0</v>
      </c>
      <c r="Z200">
        <v>0</v>
      </c>
      <c r="AA200">
        <v>0</v>
      </c>
      <c r="AB200">
        <v>1</v>
      </c>
      <c r="AC200">
        <v>0</v>
      </c>
      <c r="AD200" t="s">
        <v>48</v>
      </c>
      <c r="AE200" t="s">
        <v>48</v>
      </c>
      <c r="AF200" t="s">
        <v>48</v>
      </c>
    </row>
    <row r="201" spans="1:44" hidden="1" outlineLevel="1" x14ac:dyDescent="0.2">
      <c r="A201" t="s">
        <v>36609</v>
      </c>
      <c r="B201" t="s">
        <v>36610</v>
      </c>
      <c r="C201" t="s">
        <v>36611</v>
      </c>
      <c r="D201" s="3"/>
      <c r="J201" t="s">
        <v>36612</v>
      </c>
      <c r="K201" t="s">
        <v>36583</v>
      </c>
      <c r="L201" t="s">
        <v>1263</v>
      </c>
      <c r="M201">
        <v>3</v>
      </c>
      <c r="P201" s="2" t="s">
        <v>36613</v>
      </c>
      <c r="Q201" t="s">
        <v>47</v>
      </c>
      <c r="S201">
        <v>5.1068526000000003E-2</v>
      </c>
      <c r="T201">
        <v>9.250641E-4</v>
      </c>
      <c r="U201">
        <v>1.6752818999999999E-2</v>
      </c>
      <c r="V201">
        <v>2.4973554999999999E-3</v>
      </c>
      <c r="W201">
        <v>2.4640026999999998E-2</v>
      </c>
      <c r="X201">
        <v>6.4144502000000004E-3</v>
      </c>
      <c r="Y201">
        <v>8.7962962962962951E-2</v>
      </c>
      <c r="Z201">
        <v>0.252</v>
      </c>
      <c r="AA201">
        <v>0.126</v>
      </c>
      <c r="AB201">
        <v>0.623</v>
      </c>
      <c r="AC201">
        <v>0.7046</v>
      </c>
      <c r="AD201" t="s">
        <v>48</v>
      </c>
      <c r="AE201" t="s">
        <v>48</v>
      </c>
      <c r="AF201" t="s">
        <v>48</v>
      </c>
    </row>
    <row r="202" spans="1:44" hidden="1" outlineLevel="1" x14ac:dyDescent="0.2">
      <c r="A202" t="s">
        <v>36614</v>
      </c>
      <c r="B202" t="s">
        <v>36615</v>
      </c>
      <c r="C202" t="s">
        <v>36526</v>
      </c>
      <c r="D202" s="3"/>
      <c r="J202" t="s">
        <v>36616</v>
      </c>
      <c r="K202" t="s">
        <v>36601</v>
      </c>
      <c r="L202" t="s">
        <v>1263</v>
      </c>
      <c r="M202">
        <v>6</v>
      </c>
      <c r="P202" s="2" t="s">
        <v>36617</v>
      </c>
      <c r="Q202" t="s">
        <v>47</v>
      </c>
      <c r="S202">
        <v>0.58851710000000002</v>
      </c>
      <c r="T202">
        <v>4.5767321999999999E-2</v>
      </c>
      <c r="U202">
        <v>0.64657204999999995</v>
      </c>
      <c r="V202">
        <v>9.9899693999999997E-2</v>
      </c>
      <c r="W202">
        <v>0.46327566999999997</v>
      </c>
      <c r="X202">
        <v>1.0705971E-2</v>
      </c>
      <c r="Y202">
        <v>-4.5000000000000012E-2</v>
      </c>
      <c r="Z202">
        <v>0.157</v>
      </c>
      <c r="AA202">
        <v>0.14499999999999999</v>
      </c>
      <c r="AB202">
        <v>0.69799999999999995</v>
      </c>
      <c r="AC202">
        <v>0.16489999999999999</v>
      </c>
      <c r="AD202" t="s">
        <v>48</v>
      </c>
      <c r="AE202" t="s">
        <v>48</v>
      </c>
      <c r="AF202" t="s">
        <v>48</v>
      </c>
    </row>
    <row r="203" spans="1:44" hidden="1" outlineLevel="1" x14ac:dyDescent="0.2">
      <c r="A203" t="s">
        <v>36618</v>
      </c>
      <c r="B203" t="s">
        <v>36619</v>
      </c>
      <c r="C203" t="s">
        <v>36373</v>
      </c>
      <c r="D203" s="3"/>
      <c r="J203" t="s">
        <v>36620</v>
      </c>
      <c r="K203" t="s">
        <v>36605</v>
      </c>
      <c r="L203" t="s">
        <v>1263</v>
      </c>
      <c r="M203">
        <v>3</v>
      </c>
      <c r="P203" s="2" t="s">
        <v>36621</v>
      </c>
      <c r="Q203" t="s">
        <v>47</v>
      </c>
      <c r="S203">
        <v>1.0555492E-2</v>
      </c>
      <c r="T203">
        <v>1.3637542999999999E-3</v>
      </c>
      <c r="U203">
        <v>1.3883443000000001E-2</v>
      </c>
      <c r="V203">
        <v>1.1654325000000001E-3</v>
      </c>
      <c r="W203">
        <v>7.9498780000000005E-3</v>
      </c>
      <c r="X203">
        <v>6.6733653999999998E-3</v>
      </c>
      <c r="Y203">
        <v>0.15625</v>
      </c>
      <c r="Z203">
        <v>0.45100000000000001</v>
      </c>
      <c r="AA203">
        <v>0</v>
      </c>
      <c r="AB203">
        <v>0.54900000000000004</v>
      </c>
      <c r="AC203">
        <v>0.50800000000000001</v>
      </c>
      <c r="AD203" t="s">
        <v>48</v>
      </c>
      <c r="AE203" t="s">
        <v>48</v>
      </c>
      <c r="AF203" t="s">
        <v>48</v>
      </c>
    </row>
    <row r="204" spans="1:44" hidden="1" outlineLevel="1" x14ac:dyDescent="0.2">
      <c r="A204" t="s">
        <v>36622</v>
      </c>
      <c r="B204" t="s">
        <v>36623</v>
      </c>
      <c r="C204" t="s">
        <v>36464</v>
      </c>
      <c r="D204" s="3"/>
      <c r="J204" t="s">
        <v>36624</v>
      </c>
      <c r="K204" t="s">
        <v>36614</v>
      </c>
      <c r="L204" t="s">
        <v>1263</v>
      </c>
      <c r="M204">
        <v>3</v>
      </c>
      <c r="P204" s="2" t="s">
        <v>36625</v>
      </c>
      <c r="Q204" t="s">
        <v>47</v>
      </c>
      <c r="Y204" t="s">
        <v>48</v>
      </c>
      <c r="Z204" t="s">
        <v>48</v>
      </c>
      <c r="AA204" t="s">
        <v>48</v>
      </c>
      <c r="AB204" t="s">
        <v>48</v>
      </c>
      <c r="AC204" t="s">
        <v>48</v>
      </c>
      <c r="AD204" t="s">
        <v>48</v>
      </c>
      <c r="AE204" t="s">
        <v>48</v>
      </c>
      <c r="AF204" t="s">
        <v>48</v>
      </c>
    </row>
    <row r="205" spans="1:44" collapsed="1" x14ac:dyDescent="0.2">
      <c r="A205" t="s">
        <v>36036</v>
      </c>
      <c r="B205" t="s">
        <v>36037</v>
      </c>
      <c r="C205" t="s">
        <v>36038</v>
      </c>
      <c r="D205" t="s">
        <v>36039</v>
      </c>
      <c r="E205" t="s">
        <v>41</v>
      </c>
      <c r="F205" t="s">
        <v>43</v>
      </c>
      <c r="G205">
        <v>28</v>
      </c>
      <c r="H205" t="s">
        <v>43</v>
      </c>
      <c r="I205">
        <v>22</v>
      </c>
      <c r="J205" t="s">
        <v>36040</v>
      </c>
      <c r="L205" t="s">
        <v>45</v>
      </c>
      <c r="M205">
        <v>32</v>
      </c>
      <c r="N205">
        <v>0.75</v>
      </c>
      <c r="O205" s="2" t="s">
        <v>36041</v>
      </c>
      <c r="P205" s="2" t="s">
        <v>36041</v>
      </c>
      <c r="Q205" t="s">
        <v>47</v>
      </c>
      <c r="R205" t="s">
        <v>47</v>
      </c>
      <c r="S205">
        <v>0.38601746999999997</v>
      </c>
      <c r="T205">
        <v>1.7416616999999999E-2</v>
      </c>
      <c r="U205">
        <v>0.26667639999999998</v>
      </c>
      <c r="V205">
        <v>4.8995654999999999E-2</v>
      </c>
      <c r="W205">
        <v>0.44464502</v>
      </c>
      <c r="X205">
        <v>8.7641070000000001E-3</v>
      </c>
      <c r="Y205">
        <v>-3.3806818181818188E-2</v>
      </c>
      <c r="Z205">
        <v>9.0999999999999998E-2</v>
      </c>
      <c r="AA205">
        <v>0.115</v>
      </c>
      <c r="AB205">
        <v>0.79400000000000004</v>
      </c>
      <c r="AC205">
        <v>-0.94530000000000003</v>
      </c>
      <c r="AD205" t="s">
        <v>48</v>
      </c>
      <c r="AE205" t="s">
        <v>48</v>
      </c>
      <c r="AF205" t="s">
        <v>48</v>
      </c>
      <c r="AH205">
        <f t="shared" ref="AH205" si="27">SUM(AI205:AJ205)</f>
        <v>19</v>
      </c>
      <c r="AI205">
        <f>COUNTIF(L205:L224, "Comment")</f>
        <v>15</v>
      </c>
      <c r="AJ205">
        <f>COUNTIF(L205:L224, "Reply")</f>
        <v>4</v>
      </c>
      <c r="AK205">
        <f>COUNTIF(C206:C224, C205)</f>
        <v>1</v>
      </c>
      <c r="AM205">
        <f>AVERAGE(S205:S224)</f>
        <v>0.28521497015789476</v>
      </c>
      <c r="AN205">
        <f>AVERAGE(Y205:Y224)</f>
        <v>1.7292824803144716E-2</v>
      </c>
      <c r="AO205" cm="1">
        <f t="array" ref="AO205">SUM(COUNTIF(J206:J224, {"*NTA*","*YWNBTA*"}))</f>
        <v>8</v>
      </c>
      <c r="AP205" cm="1">
        <f t="array" ref="AP205">SUM(COUNTIF(J206:J224, {"*YTA*","*YWBTA*"}))</f>
        <v>2</v>
      </c>
      <c r="AQ205">
        <f>COUNTIF(J206:J224, "*ESH*")</f>
        <v>1</v>
      </c>
      <c r="AR205" t="str">
        <f t="shared" ref="AR205" si="28">IF(AO205&gt;AP205,(IF(AO205&gt;AQ205,"NTA","YTA")),IF(AP205&gt;AQ205,"YTA","ESH"))</f>
        <v>NTA</v>
      </c>
    </row>
    <row r="206" spans="1:44" hidden="1" outlineLevel="1" x14ac:dyDescent="0.2">
      <c r="A206" t="s">
        <v>36626</v>
      </c>
      <c r="B206" t="s">
        <v>36627</v>
      </c>
      <c r="C206" t="s">
        <v>14323</v>
      </c>
      <c r="D206" s="3"/>
      <c r="J206" t="s">
        <v>36628</v>
      </c>
      <c r="K206" t="s">
        <v>36036</v>
      </c>
      <c r="L206" t="s">
        <v>1233</v>
      </c>
      <c r="M206">
        <v>78</v>
      </c>
      <c r="P206" s="2" t="s">
        <v>36629</v>
      </c>
      <c r="Q206" t="s">
        <v>10258</v>
      </c>
      <c r="S206">
        <v>0.25462921999999999</v>
      </c>
      <c r="T206">
        <v>3.6621093999999999E-3</v>
      </c>
      <c r="U206">
        <v>2.2423252000000001E-2</v>
      </c>
      <c r="V206">
        <v>9.0274770000000008E-3</v>
      </c>
      <c r="W206">
        <v>0.24287975000000001</v>
      </c>
      <c r="X206">
        <v>8.5828659999999998E-3</v>
      </c>
      <c r="Y206">
        <v>-0.14166666666666669</v>
      </c>
      <c r="Z206">
        <v>0.16300000000000001</v>
      </c>
      <c r="AA206">
        <v>0.26500000000000001</v>
      </c>
      <c r="AB206">
        <v>0.57199999999999995</v>
      </c>
      <c r="AC206">
        <v>-0.90459999999999996</v>
      </c>
      <c r="AD206" t="s">
        <v>48</v>
      </c>
      <c r="AE206" t="s">
        <v>48</v>
      </c>
      <c r="AF206" t="s">
        <v>48</v>
      </c>
    </row>
    <row r="207" spans="1:44" hidden="1" outlineLevel="1" x14ac:dyDescent="0.2">
      <c r="A207" t="s">
        <v>36630</v>
      </c>
      <c r="B207" t="s">
        <v>36631</v>
      </c>
      <c r="C207" t="s">
        <v>14775</v>
      </c>
      <c r="D207" s="3"/>
      <c r="J207" t="s">
        <v>36632</v>
      </c>
      <c r="K207" t="s">
        <v>36036</v>
      </c>
      <c r="L207" t="s">
        <v>1233</v>
      </c>
      <c r="M207">
        <v>41</v>
      </c>
      <c r="P207" s="2" t="s">
        <v>36633</v>
      </c>
      <c r="Q207" t="s">
        <v>10258</v>
      </c>
      <c r="S207">
        <v>0.44002727000000003</v>
      </c>
      <c r="T207">
        <v>1.0681151999999999E-2</v>
      </c>
      <c r="U207">
        <v>7.1589399999999997E-2</v>
      </c>
      <c r="V207">
        <v>7.5083469999999999E-2</v>
      </c>
      <c r="W207">
        <v>0.48569723999999997</v>
      </c>
      <c r="X207">
        <v>6.8869706999999999E-3</v>
      </c>
      <c r="Y207">
        <v>0</v>
      </c>
      <c r="Z207">
        <v>9.8000000000000004E-2</v>
      </c>
      <c r="AA207">
        <v>0</v>
      </c>
      <c r="AB207">
        <v>0.90200000000000002</v>
      </c>
      <c r="AC207">
        <v>7.7200000000000005E-2</v>
      </c>
      <c r="AD207" t="s">
        <v>48</v>
      </c>
      <c r="AE207" t="s">
        <v>48</v>
      </c>
      <c r="AF207" t="s">
        <v>48</v>
      </c>
    </row>
    <row r="208" spans="1:44" hidden="1" outlineLevel="1" x14ac:dyDescent="0.2">
      <c r="A208" t="s">
        <v>36634</v>
      </c>
      <c r="B208" t="s">
        <v>36635</v>
      </c>
      <c r="C208" t="s">
        <v>36636</v>
      </c>
      <c r="D208" s="3"/>
      <c r="J208" t="s">
        <v>36637</v>
      </c>
      <c r="K208" t="s">
        <v>36036</v>
      </c>
      <c r="L208" t="s">
        <v>1233</v>
      </c>
      <c r="M208">
        <v>98</v>
      </c>
      <c r="P208" s="2" t="s">
        <v>36638</v>
      </c>
      <c r="Q208" t="s">
        <v>11695</v>
      </c>
      <c r="S208">
        <v>0.29405527999999997</v>
      </c>
      <c r="T208">
        <v>4.1389464999999999E-3</v>
      </c>
      <c r="U208">
        <v>2.2491569999999999E-2</v>
      </c>
      <c r="V208">
        <v>2.2791367E-2</v>
      </c>
      <c r="W208">
        <v>0.24928533999999999</v>
      </c>
      <c r="X208">
        <v>8.4663540000000006E-3</v>
      </c>
      <c r="Y208">
        <v>-0.28333333333333333</v>
      </c>
      <c r="Z208">
        <v>0</v>
      </c>
      <c r="AA208">
        <v>0.17199999999999999</v>
      </c>
      <c r="AB208">
        <v>0.82799999999999996</v>
      </c>
      <c r="AC208">
        <v>-0.61240000000000006</v>
      </c>
      <c r="AD208" t="s">
        <v>48</v>
      </c>
      <c r="AE208" t="s">
        <v>48</v>
      </c>
      <c r="AF208" t="s">
        <v>48</v>
      </c>
    </row>
    <row r="209" spans="1:32" hidden="1" outlineLevel="1" x14ac:dyDescent="0.2">
      <c r="A209" t="s">
        <v>36639</v>
      </c>
      <c r="B209" t="s">
        <v>36640</v>
      </c>
      <c r="C209" t="s">
        <v>36641</v>
      </c>
      <c r="D209" s="3"/>
      <c r="J209" t="s">
        <v>36642</v>
      </c>
      <c r="K209" t="s">
        <v>36036</v>
      </c>
      <c r="L209" t="s">
        <v>1233</v>
      </c>
      <c r="M209">
        <v>20</v>
      </c>
      <c r="P209" s="2" t="s">
        <v>36643</v>
      </c>
      <c r="Q209" t="s">
        <v>36644</v>
      </c>
      <c r="S209">
        <v>7.6876780000000006E-2</v>
      </c>
      <c r="T209">
        <v>7.4386597000000005E-4</v>
      </c>
      <c r="U209">
        <v>9.9722100000000004E-3</v>
      </c>
      <c r="V209">
        <v>1.5724090000000001E-3</v>
      </c>
      <c r="W209">
        <v>4.2665333E-2</v>
      </c>
      <c r="X209">
        <v>5.8545460000000004E-3</v>
      </c>
      <c r="Y209">
        <v>0.1122159090909091</v>
      </c>
      <c r="Z209">
        <v>0</v>
      </c>
      <c r="AA209">
        <v>0</v>
      </c>
      <c r="AB209">
        <v>1</v>
      </c>
      <c r="AC209">
        <v>0</v>
      </c>
      <c r="AD209" t="s">
        <v>48</v>
      </c>
      <c r="AE209" t="s">
        <v>48</v>
      </c>
      <c r="AF209" t="s">
        <v>48</v>
      </c>
    </row>
    <row r="210" spans="1:32" hidden="1" outlineLevel="1" x14ac:dyDescent="0.2">
      <c r="A210" t="s">
        <v>36645</v>
      </c>
      <c r="B210" t="s">
        <v>36646</v>
      </c>
      <c r="C210" t="s">
        <v>31982</v>
      </c>
      <c r="D210" s="3"/>
      <c r="J210" t="s">
        <v>36647</v>
      </c>
      <c r="K210" t="s">
        <v>36036</v>
      </c>
      <c r="L210" t="s">
        <v>1233</v>
      </c>
      <c r="M210">
        <v>25</v>
      </c>
      <c r="P210" s="2" t="s">
        <v>36648</v>
      </c>
      <c r="Q210" t="s">
        <v>47</v>
      </c>
      <c r="S210">
        <v>2.6263772000000001E-2</v>
      </c>
      <c r="T210">
        <v>1.1348724E-3</v>
      </c>
      <c r="U210">
        <v>1.3746805500000001E-2</v>
      </c>
      <c r="V210">
        <v>4.3287489999999998E-3</v>
      </c>
      <c r="W210">
        <v>1.3326911E-2</v>
      </c>
      <c r="X210">
        <v>7.4565843999999997E-3</v>
      </c>
      <c r="Y210">
        <v>0</v>
      </c>
      <c r="Z210">
        <v>0</v>
      </c>
      <c r="AA210">
        <v>0</v>
      </c>
      <c r="AB210">
        <v>1</v>
      </c>
      <c r="AC210">
        <v>0</v>
      </c>
      <c r="AD210" t="s">
        <v>48</v>
      </c>
      <c r="AE210" t="s">
        <v>48</v>
      </c>
      <c r="AF210" t="s">
        <v>48</v>
      </c>
    </row>
    <row r="211" spans="1:32" hidden="1" outlineLevel="1" x14ac:dyDescent="0.2">
      <c r="A211" t="s">
        <v>36649</v>
      </c>
      <c r="B211" t="s">
        <v>36650</v>
      </c>
      <c r="C211" t="s">
        <v>36651</v>
      </c>
      <c r="D211" s="3"/>
      <c r="J211" t="s">
        <v>36652</v>
      </c>
      <c r="K211" t="s">
        <v>36036</v>
      </c>
      <c r="L211" t="s">
        <v>1233</v>
      </c>
      <c r="M211">
        <v>12</v>
      </c>
      <c r="P211" s="2" t="s">
        <v>36653</v>
      </c>
      <c r="Q211" t="s">
        <v>36654</v>
      </c>
      <c r="S211">
        <v>0.39644175999999998</v>
      </c>
      <c r="T211">
        <v>8.8882449999999995E-3</v>
      </c>
      <c r="U211">
        <v>4.0910475000000002E-2</v>
      </c>
      <c r="V211">
        <v>0.11512129</v>
      </c>
      <c r="W211">
        <v>0.40420914000000002</v>
      </c>
      <c r="X211">
        <v>7.4306926999999998E-3</v>
      </c>
      <c r="Y211">
        <v>0</v>
      </c>
      <c r="Z211">
        <v>0.127</v>
      </c>
      <c r="AA211">
        <v>0</v>
      </c>
      <c r="AB211">
        <v>0.873</v>
      </c>
      <c r="AC211">
        <v>0.1154</v>
      </c>
      <c r="AD211" t="s">
        <v>48</v>
      </c>
      <c r="AE211" t="s">
        <v>48</v>
      </c>
      <c r="AF211" t="s">
        <v>48</v>
      </c>
    </row>
    <row r="212" spans="1:32" hidden="1" outlineLevel="1" x14ac:dyDescent="0.2">
      <c r="A212" t="s">
        <v>36655</v>
      </c>
      <c r="B212" t="s">
        <v>36656</v>
      </c>
      <c r="C212" t="s">
        <v>36657</v>
      </c>
      <c r="D212" s="3"/>
      <c r="J212" t="s">
        <v>36658</v>
      </c>
      <c r="K212" t="s">
        <v>36036</v>
      </c>
      <c r="L212" t="s">
        <v>1233</v>
      </c>
      <c r="M212">
        <v>7</v>
      </c>
      <c r="P212" s="2" t="s">
        <v>36659</v>
      </c>
      <c r="Q212" t="s">
        <v>47</v>
      </c>
      <c r="S212">
        <v>9.6552230000000003E-2</v>
      </c>
      <c r="T212">
        <v>1.8978119E-3</v>
      </c>
      <c r="U212">
        <v>1.5523086E-2</v>
      </c>
      <c r="V212">
        <v>9.0644750000000007E-3</v>
      </c>
      <c r="W212">
        <v>4.149419E-2</v>
      </c>
      <c r="X212">
        <v>7.7413910000000002E-3</v>
      </c>
      <c r="Y212">
        <v>0.16</v>
      </c>
      <c r="Z212">
        <v>4.2000000000000003E-2</v>
      </c>
      <c r="AA212">
        <v>3.9E-2</v>
      </c>
      <c r="AB212">
        <v>0.91800000000000004</v>
      </c>
      <c r="AC212">
        <v>5.16E-2</v>
      </c>
      <c r="AD212" t="s">
        <v>48</v>
      </c>
      <c r="AE212" t="s">
        <v>48</v>
      </c>
      <c r="AF212" t="s">
        <v>48</v>
      </c>
    </row>
    <row r="213" spans="1:32" hidden="1" outlineLevel="1" x14ac:dyDescent="0.2">
      <c r="A213" t="s">
        <v>36660</v>
      </c>
      <c r="B213" t="s">
        <v>36661</v>
      </c>
      <c r="C213" t="s">
        <v>36662</v>
      </c>
      <c r="D213" s="3"/>
      <c r="J213" t="s">
        <v>36663</v>
      </c>
      <c r="K213" t="s">
        <v>36036</v>
      </c>
      <c r="L213" t="s">
        <v>1233</v>
      </c>
      <c r="M213">
        <v>15</v>
      </c>
      <c r="P213" s="2" t="s">
        <v>36664</v>
      </c>
      <c r="Q213" t="s">
        <v>47</v>
      </c>
      <c r="S213">
        <v>0.50789945999999997</v>
      </c>
      <c r="T213">
        <v>5.9217657999999999E-2</v>
      </c>
      <c r="U213">
        <v>0.51884110000000006</v>
      </c>
      <c r="V213">
        <v>0.36942887000000002</v>
      </c>
      <c r="W213">
        <v>0.4596616</v>
      </c>
      <c r="X213">
        <v>1.5084139999999999E-2</v>
      </c>
      <c r="Y213">
        <v>0.11484593837535011</v>
      </c>
      <c r="Z213">
        <v>0.157</v>
      </c>
      <c r="AA213">
        <v>0.13800000000000001</v>
      </c>
      <c r="AB213">
        <v>0.70499999999999996</v>
      </c>
      <c r="AC213">
        <v>0.47920000000000001</v>
      </c>
      <c r="AD213" t="s">
        <v>48</v>
      </c>
      <c r="AE213" t="s">
        <v>48</v>
      </c>
      <c r="AF213" t="s">
        <v>48</v>
      </c>
    </row>
    <row r="214" spans="1:32" hidden="1" outlineLevel="1" x14ac:dyDescent="0.2">
      <c r="A214" t="s">
        <v>36665</v>
      </c>
      <c r="B214" t="s">
        <v>36666</v>
      </c>
      <c r="C214" t="s">
        <v>36667</v>
      </c>
      <c r="D214" s="3"/>
      <c r="J214" t="s">
        <v>36668</v>
      </c>
      <c r="K214" t="s">
        <v>36036</v>
      </c>
      <c r="L214" t="s">
        <v>1233</v>
      </c>
      <c r="M214">
        <v>2</v>
      </c>
      <c r="P214" s="2" t="s">
        <v>36669</v>
      </c>
      <c r="Q214" t="s">
        <v>47</v>
      </c>
      <c r="S214">
        <v>0.45921504000000002</v>
      </c>
      <c r="T214">
        <v>1.8578632000000001E-2</v>
      </c>
      <c r="U214">
        <v>0.35471649999999999</v>
      </c>
      <c r="V214">
        <v>6.2494569999999999E-2</v>
      </c>
      <c r="W214">
        <v>0.51309439999999995</v>
      </c>
      <c r="X214">
        <v>9.3855029999999999E-3</v>
      </c>
      <c r="Y214">
        <v>0.1</v>
      </c>
      <c r="Z214">
        <v>0</v>
      </c>
      <c r="AA214">
        <v>0.17100000000000001</v>
      </c>
      <c r="AB214">
        <v>0.82899999999999996</v>
      </c>
      <c r="AC214">
        <v>-0.58009999999999995</v>
      </c>
      <c r="AD214" t="s">
        <v>48</v>
      </c>
      <c r="AE214" t="s">
        <v>48</v>
      </c>
      <c r="AF214" t="s">
        <v>48</v>
      </c>
    </row>
    <row r="215" spans="1:32" hidden="1" outlineLevel="1" x14ac:dyDescent="0.2">
      <c r="A215" t="s">
        <v>36670</v>
      </c>
      <c r="B215" t="s">
        <v>36671</v>
      </c>
      <c r="C215" t="s">
        <v>36672</v>
      </c>
      <c r="D215" s="3"/>
      <c r="J215" t="s">
        <v>36673</v>
      </c>
      <c r="K215" t="s">
        <v>36036</v>
      </c>
      <c r="L215" t="s">
        <v>1233</v>
      </c>
      <c r="M215">
        <v>-1</v>
      </c>
      <c r="P215" s="2" t="s">
        <v>36674</v>
      </c>
      <c r="Q215" t="s">
        <v>47</v>
      </c>
      <c r="Y215" t="s">
        <v>48</v>
      </c>
      <c r="Z215" t="s">
        <v>48</v>
      </c>
      <c r="AA215" t="s">
        <v>48</v>
      </c>
      <c r="AB215" t="s">
        <v>48</v>
      </c>
      <c r="AC215" t="s">
        <v>48</v>
      </c>
      <c r="AD215" t="s">
        <v>48</v>
      </c>
      <c r="AE215" t="s">
        <v>48</v>
      </c>
      <c r="AF215" t="s">
        <v>48</v>
      </c>
    </row>
    <row r="216" spans="1:32" hidden="1" outlineLevel="1" x14ac:dyDescent="0.2">
      <c r="A216" t="s">
        <v>36675</v>
      </c>
      <c r="B216" t="s">
        <v>36676</v>
      </c>
      <c r="C216" t="s">
        <v>36677</v>
      </c>
      <c r="D216" s="3"/>
      <c r="J216" t="s">
        <v>36678</v>
      </c>
      <c r="K216" t="s">
        <v>36036</v>
      </c>
      <c r="L216" t="s">
        <v>1233</v>
      </c>
      <c r="M216">
        <v>1</v>
      </c>
      <c r="P216" s="2" t="s">
        <v>36679</v>
      </c>
      <c r="Q216" t="s">
        <v>47</v>
      </c>
      <c r="S216">
        <v>0.20032968000000001</v>
      </c>
      <c r="T216">
        <v>1.0070801000000001E-2</v>
      </c>
      <c r="U216">
        <v>0.1110661</v>
      </c>
      <c r="V216">
        <v>9.6194430000000001E-3</v>
      </c>
      <c r="W216">
        <v>3.5994529999999997E-2</v>
      </c>
      <c r="X216">
        <v>9.5667440000000003E-3</v>
      </c>
      <c r="Y216">
        <v>0.49999999999999989</v>
      </c>
      <c r="Z216">
        <v>0</v>
      </c>
      <c r="AA216">
        <v>0.28199999999999997</v>
      </c>
      <c r="AB216">
        <v>0.71799999999999997</v>
      </c>
      <c r="AC216">
        <v>-0.48470000000000002</v>
      </c>
      <c r="AD216" t="s">
        <v>48</v>
      </c>
      <c r="AE216" t="s">
        <v>48</v>
      </c>
      <c r="AF216" t="s">
        <v>48</v>
      </c>
    </row>
    <row r="217" spans="1:32" hidden="1" outlineLevel="1" x14ac:dyDescent="0.2">
      <c r="A217" t="s">
        <v>36680</v>
      </c>
      <c r="B217" t="s">
        <v>36681</v>
      </c>
      <c r="C217" t="s">
        <v>36682</v>
      </c>
      <c r="D217" s="3"/>
      <c r="J217" t="s">
        <v>36683</v>
      </c>
      <c r="K217" t="s">
        <v>36036</v>
      </c>
      <c r="L217" t="s">
        <v>1233</v>
      </c>
      <c r="M217">
        <v>-9</v>
      </c>
      <c r="P217" s="2" t="s">
        <v>36684</v>
      </c>
      <c r="Q217" t="s">
        <v>47</v>
      </c>
      <c r="S217">
        <v>0.15877289999999999</v>
      </c>
      <c r="T217">
        <v>4.272461E-3</v>
      </c>
      <c r="U217">
        <v>6.5460119999999997E-2</v>
      </c>
      <c r="V217">
        <v>1.3043936000000001E-2</v>
      </c>
      <c r="W217">
        <v>7.8403539999999994E-2</v>
      </c>
      <c r="X217">
        <v>8.5310820000000006E-3</v>
      </c>
      <c r="Y217">
        <v>-0.14228395061728391</v>
      </c>
      <c r="Z217">
        <v>0.06</v>
      </c>
      <c r="AA217">
        <v>0.104</v>
      </c>
      <c r="AB217">
        <v>0.83499999999999996</v>
      </c>
      <c r="AC217">
        <v>-0.70640000000000003</v>
      </c>
      <c r="AD217" t="s">
        <v>48</v>
      </c>
      <c r="AE217" t="s">
        <v>48</v>
      </c>
      <c r="AF217" t="s">
        <v>48</v>
      </c>
    </row>
    <row r="218" spans="1:32" hidden="1" outlineLevel="1" x14ac:dyDescent="0.2">
      <c r="A218" t="s">
        <v>36685</v>
      </c>
      <c r="B218" t="s">
        <v>36686</v>
      </c>
      <c r="C218" t="s">
        <v>36687</v>
      </c>
      <c r="D218" s="3"/>
      <c r="J218" t="s">
        <v>36688</v>
      </c>
      <c r="K218" t="s">
        <v>36036</v>
      </c>
      <c r="L218" t="s">
        <v>1233</v>
      </c>
      <c r="M218">
        <v>-3</v>
      </c>
      <c r="P218" s="2" t="s">
        <v>36689</v>
      </c>
      <c r="Q218" t="s">
        <v>10471</v>
      </c>
      <c r="S218">
        <v>0.85173553000000002</v>
      </c>
      <c r="T218">
        <v>0.35368224999999998</v>
      </c>
      <c r="U218">
        <v>0.78491896000000005</v>
      </c>
      <c r="V218">
        <v>4.1261411999999997E-2</v>
      </c>
      <c r="W218">
        <v>0.48313886</v>
      </c>
      <c r="X218">
        <v>1.2130004999999999E-2</v>
      </c>
      <c r="Y218">
        <v>0</v>
      </c>
      <c r="Z218">
        <v>0</v>
      </c>
      <c r="AA218">
        <v>0.41299999999999998</v>
      </c>
      <c r="AB218">
        <v>0.58699999999999997</v>
      </c>
      <c r="AC218">
        <v>-0.79200000000000004</v>
      </c>
      <c r="AD218" t="s">
        <v>48</v>
      </c>
      <c r="AE218" t="s">
        <v>48</v>
      </c>
      <c r="AF218" t="s">
        <v>48</v>
      </c>
    </row>
    <row r="219" spans="1:32" hidden="1" outlineLevel="1" x14ac:dyDescent="0.2">
      <c r="A219" t="s">
        <v>36690</v>
      </c>
      <c r="B219" t="s">
        <v>36691</v>
      </c>
      <c r="C219" t="s">
        <v>24855</v>
      </c>
      <c r="D219" s="3"/>
      <c r="J219" t="s">
        <v>36692</v>
      </c>
      <c r="K219" t="s">
        <v>36036</v>
      </c>
      <c r="L219" t="s">
        <v>1233</v>
      </c>
      <c r="M219">
        <v>-12</v>
      </c>
      <c r="P219" s="2" t="s">
        <v>36693</v>
      </c>
      <c r="Q219" t="s">
        <v>10060</v>
      </c>
      <c r="S219">
        <v>5.0326355000000003E-2</v>
      </c>
      <c r="T219">
        <v>1.0967255E-3</v>
      </c>
      <c r="U219">
        <v>1.5488927E-2</v>
      </c>
      <c r="V219">
        <v>2.2476200000000001E-3</v>
      </c>
      <c r="W219">
        <v>2.0966014000000002E-2</v>
      </c>
      <c r="X219">
        <v>6.5827454000000002E-3</v>
      </c>
      <c r="Y219">
        <v>0</v>
      </c>
      <c r="Z219">
        <v>0.23899999999999999</v>
      </c>
      <c r="AA219">
        <v>0</v>
      </c>
      <c r="AB219">
        <v>0.76100000000000001</v>
      </c>
      <c r="AC219">
        <v>0.29599999999999999</v>
      </c>
      <c r="AD219" t="s">
        <v>48</v>
      </c>
      <c r="AE219" t="s">
        <v>48</v>
      </c>
      <c r="AF219" t="s">
        <v>48</v>
      </c>
    </row>
    <row r="220" spans="1:32" hidden="1" outlineLevel="1" x14ac:dyDescent="0.2">
      <c r="A220" t="s">
        <v>36694</v>
      </c>
      <c r="B220" t="s">
        <v>36695</v>
      </c>
      <c r="C220" t="s">
        <v>36696</v>
      </c>
      <c r="D220" s="3"/>
      <c r="J220" t="s">
        <v>36697</v>
      </c>
      <c r="K220" t="s">
        <v>36036</v>
      </c>
      <c r="L220" t="s">
        <v>1233</v>
      </c>
      <c r="M220">
        <v>1</v>
      </c>
      <c r="P220" s="2" t="s">
        <v>36698</v>
      </c>
      <c r="Q220" t="s">
        <v>10060</v>
      </c>
      <c r="S220">
        <v>0.50789945999999997</v>
      </c>
      <c r="T220">
        <v>2.3270356999999998E-2</v>
      </c>
      <c r="U220">
        <v>0.39409557000000001</v>
      </c>
      <c r="V220">
        <v>4.7190997999999998E-2</v>
      </c>
      <c r="W220">
        <v>0.54525656</v>
      </c>
      <c r="X220">
        <v>9.4631779999999992E-3</v>
      </c>
      <c r="Y220">
        <v>0.17777777777777781</v>
      </c>
      <c r="Z220">
        <v>0.22500000000000001</v>
      </c>
      <c r="AA220">
        <v>6.0999999999999999E-2</v>
      </c>
      <c r="AB220">
        <v>0.71399999999999997</v>
      </c>
      <c r="AC220">
        <v>0.73909999999999998</v>
      </c>
      <c r="AD220" t="s">
        <v>48</v>
      </c>
      <c r="AE220" t="s">
        <v>48</v>
      </c>
      <c r="AF220" t="s">
        <v>48</v>
      </c>
    </row>
    <row r="221" spans="1:32" hidden="1" outlineLevel="1" x14ac:dyDescent="0.2">
      <c r="A221" t="s">
        <v>36699</v>
      </c>
      <c r="B221" t="s">
        <v>36700</v>
      </c>
      <c r="C221" t="s">
        <v>36701</v>
      </c>
      <c r="D221" s="3"/>
      <c r="J221" t="s">
        <v>36702</v>
      </c>
      <c r="K221" t="s">
        <v>36626</v>
      </c>
      <c r="L221" t="s">
        <v>1263</v>
      </c>
      <c r="M221">
        <v>28</v>
      </c>
      <c r="P221" s="2" t="s">
        <v>36703</v>
      </c>
      <c r="Q221" t="s">
        <v>47</v>
      </c>
      <c r="S221">
        <v>0.23198941000000001</v>
      </c>
      <c r="T221">
        <v>3.7384033000000001E-3</v>
      </c>
      <c r="U221">
        <v>4.7173142000000001E-2</v>
      </c>
      <c r="V221">
        <v>5.6606720000000003E-3</v>
      </c>
      <c r="W221">
        <v>0.15055959999999999</v>
      </c>
      <c r="X221">
        <v>8.1297639999999994E-3</v>
      </c>
      <c r="Y221">
        <v>0.18148148148148149</v>
      </c>
      <c r="Z221">
        <v>0.129</v>
      </c>
      <c r="AA221">
        <v>0.189</v>
      </c>
      <c r="AB221">
        <v>0.68200000000000005</v>
      </c>
      <c r="AC221">
        <v>-0.33260000000000001</v>
      </c>
      <c r="AD221" t="s">
        <v>48</v>
      </c>
      <c r="AE221" t="s">
        <v>48</v>
      </c>
      <c r="AF221" t="s">
        <v>48</v>
      </c>
    </row>
    <row r="222" spans="1:32" hidden="1" outlineLevel="1" x14ac:dyDescent="0.2">
      <c r="A222" t="s">
        <v>36704</v>
      </c>
      <c r="B222" t="s">
        <v>36705</v>
      </c>
      <c r="C222" t="s">
        <v>36706</v>
      </c>
      <c r="D222" s="3"/>
      <c r="J222" t="s">
        <v>36707</v>
      </c>
      <c r="K222" t="s">
        <v>36630</v>
      </c>
      <c r="L222" t="s">
        <v>1263</v>
      </c>
      <c r="M222">
        <v>11</v>
      </c>
      <c r="P222" s="2" t="s">
        <v>36708</v>
      </c>
      <c r="Q222" t="s">
        <v>47</v>
      </c>
      <c r="S222">
        <v>0.33899839999999998</v>
      </c>
      <c r="T222">
        <v>1.5092585E-2</v>
      </c>
      <c r="U222">
        <v>0.17473822999999999</v>
      </c>
      <c r="V222">
        <v>0.37730414000000001</v>
      </c>
      <c r="W222">
        <v>0.26395000000000002</v>
      </c>
      <c r="X222">
        <v>8.7382150000000006E-3</v>
      </c>
      <c r="Y222">
        <v>-0.66666666666666663</v>
      </c>
      <c r="Z222">
        <v>0</v>
      </c>
      <c r="AA222">
        <v>0</v>
      </c>
      <c r="AB222">
        <v>1</v>
      </c>
      <c r="AC222">
        <v>0</v>
      </c>
      <c r="AD222" t="s">
        <v>48</v>
      </c>
      <c r="AE222" t="s">
        <v>48</v>
      </c>
      <c r="AF222" t="s">
        <v>48</v>
      </c>
    </row>
    <row r="223" spans="1:32" hidden="1" outlineLevel="1" x14ac:dyDescent="0.2">
      <c r="A223" t="s">
        <v>36709</v>
      </c>
      <c r="B223" t="s">
        <v>36710</v>
      </c>
      <c r="C223" t="s">
        <v>36038</v>
      </c>
      <c r="D223" s="3"/>
      <c r="J223" t="s">
        <v>36711</v>
      </c>
      <c r="K223" t="s">
        <v>36675</v>
      </c>
      <c r="L223" t="s">
        <v>1263</v>
      </c>
      <c r="M223">
        <v>1</v>
      </c>
      <c r="P223" s="2" t="s">
        <v>36712</v>
      </c>
      <c r="Q223" t="s">
        <v>47</v>
      </c>
      <c r="S223">
        <v>8.4790690000000002E-2</v>
      </c>
      <c r="T223">
        <v>2.8419495E-3</v>
      </c>
      <c r="U223">
        <v>4.0158957000000002E-2</v>
      </c>
      <c r="V223">
        <v>4.5137386999999996E-3</v>
      </c>
      <c r="W223">
        <v>2.3479814000000002E-2</v>
      </c>
      <c r="X223">
        <v>9.6703099999999997E-3</v>
      </c>
      <c r="Y223">
        <v>0</v>
      </c>
      <c r="Z223">
        <v>0</v>
      </c>
      <c r="AA223">
        <v>0</v>
      </c>
      <c r="AB223">
        <v>1</v>
      </c>
      <c r="AC223">
        <v>0</v>
      </c>
      <c r="AD223" t="s">
        <v>48</v>
      </c>
      <c r="AE223" t="s">
        <v>48</v>
      </c>
      <c r="AF223" t="s">
        <v>48</v>
      </c>
    </row>
    <row r="224" spans="1:32" hidden="1" outlineLevel="1" x14ac:dyDescent="0.2">
      <c r="A224" t="s">
        <v>36713</v>
      </c>
      <c r="B224" t="s">
        <v>36714</v>
      </c>
      <c r="C224" t="s">
        <v>36677</v>
      </c>
      <c r="D224" s="3"/>
      <c r="J224" t="s">
        <v>36715</v>
      </c>
      <c r="K224" t="s">
        <v>36709</v>
      </c>
      <c r="L224" t="s">
        <v>1263</v>
      </c>
      <c r="M224">
        <v>1</v>
      </c>
      <c r="P224" s="2" t="s">
        <v>36716</v>
      </c>
      <c r="Q224" t="s">
        <v>47</v>
      </c>
      <c r="S224">
        <v>5.6263726E-2</v>
      </c>
      <c r="T224">
        <v>1.3160705999999999E-3</v>
      </c>
      <c r="U224">
        <v>2.1808385999999999E-2</v>
      </c>
      <c r="V224">
        <v>5.5126810000000002E-3</v>
      </c>
      <c r="W224">
        <v>2.1288296000000002E-2</v>
      </c>
      <c r="X224">
        <v>6.8740249999999998E-3</v>
      </c>
      <c r="Y224">
        <v>0.25</v>
      </c>
      <c r="Z224">
        <v>0.32</v>
      </c>
      <c r="AA224">
        <v>0</v>
      </c>
      <c r="AB224">
        <v>0.68</v>
      </c>
      <c r="AC224">
        <v>0.72309999999999997</v>
      </c>
      <c r="AD224" t="s">
        <v>48</v>
      </c>
      <c r="AE224" t="s">
        <v>48</v>
      </c>
      <c r="AF224" t="s">
        <v>48</v>
      </c>
    </row>
    <row r="225" spans="1:44" collapsed="1" x14ac:dyDescent="0.2">
      <c r="A225" t="s">
        <v>36030</v>
      </c>
      <c r="B225" t="s">
        <v>36031</v>
      </c>
      <c r="C225" t="s">
        <v>36032</v>
      </c>
      <c r="D225" t="s">
        <v>36033</v>
      </c>
      <c r="E225" t="s">
        <v>692</v>
      </c>
      <c r="F225" t="s">
        <v>43</v>
      </c>
      <c r="G225">
        <v>34</v>
      </c>
      <c r="H225" t="s">
        <v>42</v>
      </c>
      <c r="I225">
        <v>32</v>
      </c>
      <c r="J225" t="s">
        <v>36034</v>
      </c>
      <c r="L225" t="s">
        <v>45</v>
      </c>
      <c r="M225">
        <v>0</v>
      </c>
      <c r="N225">
        <v>0.38</v>
      </c>
      <c r="O225" s="2" t="s">
        <v>36035</v>
      </c>
      <c r="P225" s="2" t="s">
        <v>36035</v>
      </c>
      <c r="Q225" t="s">
        <v>47</v>
      </c>
      <c r="R225" t="s">
        <v>47</v>
      </c>
      <c r="S225">
        <v>2.6263772000000001E-2</v>
      </c>
      <c r="T225">
        <v>9.4413760000000005E-4</v>
      </c>
      <c r="U225">
        <v>1.5523086E-2</v>
      </c>
      <c r="V225">
        <v>3.4223016999999998E-3</v>
      </c>
      <c r="W225">
        <v>1.3630913999999999E-2</v>
      </c>
      <c r="X225">
        <v>6.2137907000000001E-3</v>
      </c>
      <c r="Y225">
        <v>5.8569023569023583E-2</v>
      </c>
      <c r="Z225">
        <v>0.14799999999999999</v>
      </c>
      <c r="AA225">
        <v>7.9000000000000001E-2</v>
      </c>
      <c r="AB225">
        <v>0.77200000000000002</v>
      </c>
      <c r="AC225">
        <v>0.99150000000000005</v>
      </c>
      <c r="AD225" t="s">
        <v>48</v>
      </c>
      <c r="AE225" t="s">
        <v>48</v>
      </c>
      <c r="AF225" t="s">
        <v>48</v>
      </c>
      <c r="AH225">
        <f t="shared" ref="AH225" si="29">SUM(AI225:AJ225)</f>
        <v>21</v>
      </c>
      <c r="AI225">
        <f>COUNTIF(L225:L246, "Comment")</f>
        <v>16</v>
      </c>
      <c r="AJ225">
        <f>COUNTIF(L225:L246, "Reply")</f>
        <v>5</v>
      </c>
      <c r="AK225">
        <f>COUNTIF(C226:C246, C225)</f>
        <v>0</v>
      </c>
      <c r="AM225">
        <f>AVERAGE(S225:S246)</f>
        <v>0.11294073177272729</v>
      </c>
      <c r="AN225">
        <f>AVERAGE(Y225:Y246)</f>
        <v>8.6044382342009368E-2</v>
      </c>
      <c r="AO225" cm="1">
        <f t="array" ref="AO225">SUM(COUNTIF(J226:J246, {"*NTA*","*YWNBTA*"}))</f>
        <v>10</v>
      </c>
      <c r="AP225" cm="1">
        <f t="array" ref="AP225">SUM(COUNTIF(J226:J246, {"*YTA*","*YWBTA*"}))</f>
        <v>1</v>
      </c>
      <c r="AQ225">
        <f>COUNTIF(J226:J246, "*ESH*")</f>
        <v>1</v>
      </c>
      <c r="AR225" t="str">
        <f t="shared" ref="AR225" si="30">IF(AO225&gt;AP225,(IF(AO225&gt;AQ225,"NTA","YTA")),IF(AP225&gt;AQ225,"YTA","ESH"))</f>
        <v>NTA</v>
      </c>
    </row>
    <row r="226" spans="1:44" hidden="1" outlineLevel="1" x14ac:dyDescent="0.2">
      <c r="A226" t="s">
        <v>36717</v>
      </c>
      <c r="B226" t="s">
        <v>36718</v>
      </c>
      <c r="C226" t="s">
        <v>36719</v>
      </c>
      <c r="D226" s="3"/>
      <c r="J226" t="s">
        <v>36720</v>
      </c>
      <c r="K226" t="s">
        <v>36030</v>
      </c>
      <c r="L226" t="s">
        <v>1233</v>
      </c>
      <c r="M226">
        <v>1</v>
      </c>
      <c r="P226" s="2" t="s">
        <v>36721</v>
      </c>
      <c r="Q226" t="s">
        <v>10258</v>
      </c>
      <c r="S226">
        <v>2.0960632999999999E-2</v>
      </c>
      <c r="T226">
        <v>8.3923340000000002E-4</v>
      </c>
      <c r="U226">
        <v>1.3473531E-2</v>
      </c>
      <c r="V226">
        <v>1.6464046E-3</v>
      </c>
      <c r="W226">
        <v>1.13889E-2</v>
      </c>
      <c r="X226">
        <v>6.7769316999999997E-3</v>
      </c>
      <c r="Y226">
        <v>0.2133333333333334</v>
      </c>
      <c r="Z226">
        <v>0.10199999999999999</v>
      </c>
      <c r="AA226">
        <v>8.6999999999999994E-2</v>
      </c>
      <c r="AB226">
        <v>0.81100000000000005</v>
      </c>
      <c r="AC226">
        <v>6.7100000000000007E-2</v>
      </c>
      <c r="AD226" t="s">
        <v>48</v>
      </c>
      <c r="AE226" t="s">
        <v>48</v>
      </c>
      <c r="AF226" t="s">
        <v>48</v>
      </c>
    </row>
    <row r="227" spans="1:44" hidden="1" outlineLevel="1" x14ac:dyDescent="0.2">
      <c r="A227" t="s">
        <v>36722</v>
      </c>
      <c r="B227" t="s">
        <v>36723</v>
      </c>
      <c r="C227" t="s">
        <v>34281</v>
      </c>
      <c r="D227" s="3"/>
      <c r="J227" t="s">
        <v>36724</v>
      </c>
      <c r="K227" t="s">
        <v>36030</v>
      </c>
      <c r="L227" t="s">
        <v>1233</v>
      </c>
      <c r="M227">
        <v>10</v>
      </c>
      <c r="P227" s="2" t="s">
        <v>36725</v>
      </c>
      <c r="Q227" t="s">
        <v>36726</v>
      </c>
      <c r="S227">
        <v>0.13388206</v>
      </c>
      <c r="T227">
        <v>2.8228760000000002E-3</v>
      </c>
      <c r="U227">
        <v>2.6454043E-2</v>
      </c>
      <c r="V227">
        <v>7.6955543E-3</v>
      </c>
      <c r="W227">
        <v>6.6171789999999994E-2</v>
      </c>
      <c r="X227">
        <v>1.0705971E-2</v>
      </c>
      <c r="Y227">
        <v>-0.23214285714285721</v>
      </c>
      <c r="Z227">
        <v>6.9000000000000006E-2</v>
      </c>
      <c r="AA227">
        <v>0.159</v>
      </c>
      <c r="AB227">
        <v>0.77200000000000002</v>
      </c>
      <c r="AC227">
        <v>-0.82969999999999999</v>
      </c>
      <c r="AD227" t="s">
        <v>48</v>
      </c>
      <c r="AE227" t="s">
        <v>48</v>
      </c>
      <c r="AF227" t="s">
        <v>48</v>
      </c>
    </row>
    <row r="228" spans="1:44" hidden="1" outlineLevel="1" x14ac:dyDescent="0.2">
      <c r="A228" t="s">
        <v>36727</v>
      </c>
      <c r="B228" t="s">
        <v>36728</v>
      </c>
      <c r="C228" t="s">
        <v>10057</v>
      </c>
      <c r="D228" s="3"/>
      <c r="J228" t="s">
        <v>36729</v>
      </c>
      <c r="K228" t="s">
        <v>36030</v>
      </c>
      <c r="L228" t="s">
        <v>1233</v>
      </c>
      <c r="M228">
        <v>13</v>
      </c>
      <c r="P228" s="2" t="s">
        <v>36730</v>
      </c>
      <c r="Q228" t="s">
        <v>10132</v>
      </c>
      <c r="S228">
        <v>0.21776234</v>
      </c>
      <c r="T228">
        <v>5.493164E-3</v>
      </c>
      <c r="U228">
        <v>8.87236E-2</v>
      </c>
      <c r="V228">
        <v>1.2240025E-2</v>
      </c>
      <c r="W228">
        <v>7.9987649999999993E-2</v>
      </c>
      <c r="X228">
        <v>9.5408520000000007E-3</v>
      </c>
      <c r="Y228">
        <v>-5.6250000000000022E-2</v>
      </c>
      <c r="Z228">
        <v>0.107</v>
      </c>
      <c r="AA228">
        <v>5.0999999999999997E-2</v>
      </c>
      <c r="AB228">
        <v>0.84199999999999997</v>
      </c>
      <c r="AC228">
        <v>0.5242</v>
      </c>
      <c r="AD228" t="s">
        <v>48</v>
      </c>
      <c r="AE228" t="s">
        <v>48</v>
      </c>
      <c r="AF228" t="s">
        <v>48</v>
      </c>
    </row>
    <row r="229" spans="1:44" hidden="1" outlineLevel="1" x14ac:dyDescent="0.2">
      <c r="A229" t="s">
        <v>36731</v>
      </c>
      <c r="B229" t="s">
        <v>36732</v>
      </c>
      <c r="C229" t="s">
        <v>24310</v>
      </c>
      <c r="D229" s="3"/>
      <c r="J229" t="s">
        <v>36733</v>
      </c>
      <c r="K229" t="s">
        <v>36030</v>
      </c>
      <c r="L229" t="s">
        <v>1233</v>
      </c>
      <c r="M229">
        <v>11</v>
      </c>
      <c r="P229" s="2" t="s">
        <v>36734</v>
      </c>
      <c r="Q229" t="s">
        <v>10280</v>
      </c>
      <c r="S229">
        <v>4.5131154E-2</v>
      </c>
      <c r="T229">
        <v>1.2302399E-3</v>
      </c>
      <c r="U229">
        <v>1.3063620999999999E-2</v>
      </c>
      <c r="V229">
        <v>2.885833E-3</v>
      </c>
      <c r="W229">
        <v>2.2448512E-2</v>
      </c>
      <c r="X229">
        <v>7.2753434000000002E-3</v>
      </c>
      <c r="Y229">
        <v>-0.21309523809523809</v>
      </c>
      <c r="Z229">
        <v>5.5E-2</v>
      </c>
      <c r="AA229">
        <v>0.111</v>
      </c>
      <c r="AB229">
        <v>0.83399999999999996</v>
      </c>
      <c r="AC229">
        <v>-0.55130000000000001</v>
      </c>
      <c r="AD229" t="s">
        <v>48</v>
      </c>
      <c r="AE229" t="s">
        <v>48</v>
      </c>
      <c r="AF229" t="s">
        <v>48</v>
      </c>
    </row>
    <row r="230" spans="1:44" hidden="1" outlineLevel="1" x14ac:dyDescent="0.2">
      <c r="A230" t="s">
        <v>36735</v>
      </c>
      <c r="B230" t="s">
        <v>36736</v>
      </c>
      <c r="C230" t="s">
        <v>36737</v>
      </c>
      <c r="D230" s="3"/>
      <c r="J230" t="s">
        <v>36738</v>
      </c>
      <c r="K230" t="s">
        <v>36030</v>
      </c>
      <c r="L230" t="s">
        <v>1233</v>
      </c>
      <c r="M230">
        <v>3</v>
      </c>
      <c r="P230" s="2" t="s">
        <v>36739</v>
      </c>
      <c r="Q230" t="s">
        <v>10072</v>
      </c>
      <c r="S230">
        <v>1.4702292E-2</v>
      </c>
      <c r="T230">
        <v>7.1525574000000001E-4</v>
      </c>
      <c r="U230">
        <v>1.18338885E-2</v>
      </c>
      <c r="V230">
        <v>2.2661188E-3</v>
      </c>
      <c r="W230">
        <v>9.0898860000000001E-3</v>
      </c>
      <c r="X230">
        <v>6.4856519999999997E-3</v>
      </c>
      <c r="Y230">
        <v>5.6622023809523823E-2</v>
      </c>
      <c r="Z230">
        <v>8.1000000000000003E-2</v>
      </c>
      <c r="AA230">
        <v>2.3E-2</v>
      </c>
      <c r="AB230">
        <v>0.89600000000000002</v>
      </c>
      <c r="AC230">
        <v>0.69650000000000001</v>
      </c>
      <c r="AD230" t="s">
        <v>48</v>
      </c>
      <c r="AE230" t="s">
        <v>48</v>
      </c>
      <c r="AF230" t="s">
        <v>48</v>
      </c>
    </row>
    <row r="231" spans="1:44" hidden="1" outlineLevel="1" x14ac:dyDescent="0.2">
      <c r="A231" t="s">
        <v>36740</v>
      </c>
      <c r="B231" t="s">
        <v>36741</v>
      </c>
      <c r="C231" t="s">
        <v>36742</v>
      </c>
      <c r="D231" s="3"/>
      <c r="J231" t="s">
        <v>36743</v>
      </c>
      <c r="K231" t="s">
        <v>36030</v>
      </c>
      <c r="L231" t="s">
        <v>1233</v>
      </c>
      <c r="M231">
        <v>1</v>
      </c>
      <c r="P231" s="2" t="s">
        <v>36744</v>
      </c>
      <c r="Q231" t="s">
        <v>10032</v>
      </c>
      <c r="S231">
        <v>0.10739898</v>
      </c>
      <c r="T231">
        <v>1.3542175E-3</v>
      </c>
      <c r="U231">
        <v>1.7572641E-2</v>
      </c>
      <c r="V231">
        <v>4.4582416000000001E-3</v>
      </c>
      <c r="W231">
        <v>5.2620029999999998E-2</v>
      </c>
      <c r="X231">
        <v>6.4532872999999999E-3</v>
      </c>
      <c r="Y231">
        <v>0.1607142857142857</v>
      </c>
      <c r="Z231">
        <v>0.17699999999999999</v>
      </c>
      <c r="AA231">
        <v>0.05</v>
      </c>
      <c r="AB231">
        <v>0.77300000000000002</v>
      </c>
      <c r="AC231">
        <v>0.83489999999999998</v>
      </c>
      <c r="AD231" t="s">
        <v>48</v>
      </c>
      <c r="AE231" t="s">
        <v>48</v>
      </c>
      <c r="AF231" t="s">
        <v>48</v>
      </c>
    </row>
    <row r="232" spans="1:44" hidden="1" outlineLevel="1" x14ac:dyDescent="0.2">
      <c r="A232" t="s">
        <v>36745</v>
      </c>
      <c r="B232" t="s">
        <v>36746</v>
      </c>
      <c r="C232" t="s">
        <v>36747</v>
      </c>
      <c r="D232" s="3"/>
      <c r="J232" t="s">
        <v>36748</v>
      </c>
      <c r="K232" t="s">
        <v>36030</v>
      </c>
      <c r="L232" t="s">
        <v>1233</v>
      </c>
      <c r="M232">
        <v>2</v>
      </c>
      <c r="P232" s="2" t="s">
        <v>36749</v>
      </c>
      <c r="Q232" t="s">
        <v>13172</v>
      </c>
      <c r="S232">
        <v>1.646154E-2</v>
      </c>
      <c r="T232">
        <v>6.0081480000000003E-4</v>
      </c>
      <c r="U232">
        <v>1.1031146E-2</v>
      </c>
      <c r="V232">
        <v>2.3678626999999999E-3</v>
      </c>
      <c r="W232">
        <v>8.9758849999999994E-3</v>
      </c>
      <c r="X232">
        <v>6.5568537000000003E-3</v>
      </c>
      <c r="Y232">
        <v>0.34857142857142859</v>
      </c>
      <c r="Z232">
        <v>0</v>
      </c>
      <c r="AA232">
        <v>4.2000000000000003E-2</v>
      </c>
      <c r="AB232">
        <v>0.95799999999999996</v>
      </c>
      <c r="AC232">
        <v>-0.28079999999999999</v>
      </c>
      <c r="AD232" t="s">
        <v>48</v>
      </c>
      <c r="AE232" t="s">
        <v>48</v>
      </c>
      <c r="AF232" t="s">
        <v>48</v>
      </c>
    </row>
    <row r="233" spans="1:44" hidden="1" outlineLevel="1" x14ac:dyDescent="0.2">
      <c r="A233" t="s">
        <v>36750</v>
      </c>
      <c r="B233" t="s">
        <v>36751</v>
      </c>
      <c r="C233" t="s">
        <v>36752</v>
      </c>
      <c r="D233" s="3"/>
      <c r="J233" t="s">
        <v>36753</v>
      </c>
      <c r="K233" t="s">
        <v>36030</v>
      </c>
      <c r="L233" t="s">
        <v>1233</v>
      </c>
      <c r="M233">
        <v>2</v>
      </c>
      <c r="P233" s="2" t="s">
        <v>36754</v>
      </c>
      <c r="Q233" t="s">
        <v>10258</v>
      </c>
      <c r="S233">
        <v>0.15545623</v>
      </c>
      <c r="T233">
        <v>2.7656554999999998E-3</v>
      </c>
      <c r="U233">
        <v>1.5420608000000001E-2</v>
      </c>
      <c r="V233">
        <v>7.6585565999999997E-3</v>
      </c>
      <c r="W233">
        <v>5.1448889999999997E-2</v>
      </c>
      <c r="X233">
        <v>9.7220929999999994E-3</v>
      </c>
      <c r="Y233">
        <v>2.9999999999999982E-2</v>
      </c>
      <c r="Z233">
        <v>0.13</v>
      </c>
      <c r="AA233">
        <v>0.26600000000000001</v>
      </c>
      <c r="AB233">
        <v>0.60299999999999998</v>
      </c>
      <c r="AC233">
        <v>-0.68430000000000002</v>
      </c>
      <c r="AD233" t="s">
        <v>48</v>
      </c>
      <c r="AE233" t="s">
        <v>48</v>
      </c>
      <c r="AF233" t="s">
        <v>48</v>
      </c>
    </row>
    <row r="234" spans="1:44" hidden="1" outlineLevel="1" x14ac:dyDescent="0.2">
      <c r="A234" t="s">
        <v>36755</v>
      </c>
      <c r="B234" t="s">
        <v>36756</v>
      </c>
      <c r="C234" t="s">
        <v>36757</v>
      </c>
      <c r="D234" s="3"/>
      <c r="J234" t="s">
        <v>36758</v>
      </c>
      <c r="K234" t="s">
        <v>36030</v>
      </c>
      <c r="L234" t="s">
        <v>1233</v>
      </c>
      <c r="M234">
        <v>0</v>
      </c>
      <c r="P234" s="2" t="s">
        <v>36759</v>
      </c>
      <c r="Q234" t="s">
        <v>47</v>
      </c>
      <c r="S234">
        <v>1.4827953E-2</v>
      </c>
      <c r="T234">
        <v>6.1988829999999997E-4</v>
      </c>
      <c r="U234">
        <v>1.0433359E-2</v>
      </c>
      <c r="V234">
        <v>1.2949249999999999E-3</v>
      </c>
      <c r="W234">
        <v>8.6338830000000002E-3</v>
      </c>
      <c r="X234">
        <v>7.0811570000000002E-3</v>
      </c>
      <c r="Y234">
        <v>0</v>
      </c>
      <c r="Z234">
        <v>0</v>
      </c>
      <c r="AA234">
        <v>0</v>
      </c>
      <c r="AB234">
        <v>1</v>
      </c>
      <c r="AC234">
        <v>0</v>
      </c>
      <c r="AD234" t="s">
        <v>48</v>
      </c>
      <c r="AE234" t="s">
        <v>48</v>
      </c>
      <c r="AF234" t="s">
        <v>48</v>
      </c>
    </row>
    <row r="235" spans="1:44" hidden="1" outlineLevel="1" x14ac:dyDescent="0.2">
      <c r="A235" t="s">
        <v>36760</v>
      </c>
      <c r="B235" t="s">
        <v>36761</v>
      </c>
      <c r="C235" t="s">
        <v>33330</v>
      </c>
      <c r="D235" s="3"/>
      <c r="J235" t="s">
        <v>36762</v>
      </c>
      <c r="K235" t="s">
        <v>36030</v>
      </c>
      <c r="L235" t="s">
        <v>1233</v>
      </c>
      <c r="M235">
        <v>1</v>
      </c>
      <c r="P235" s="2" t="s">
        <v>36763</v>
      </c>
      <c r="Q235" t="s">
        <v>47</v>
      </c>
      <c r="S235">
        <v>6.2631740000000005E-2</v>
      </c>
      <c r="T235">
        <v>1.4114380000000001E-3</v>
      </c>
      <c r="U235">
        <v>1.2517073E-2</v>
      </c>
      <c r="V235">
        <v>6.955597E-3</v>
      </c>
      <c r="W235">
        <v>2.7089370000000002E-2</v>
      </c>
      <c r="X235">
        <v>7.094103E-3</v>
      </c>
      <c r="Y235">
        <v>0</v>
      </c>
      <c r="Z235">
        <v>0</v>
      </c>
      <c r="AA235">
        <v>0.17199999999999999</v>
      </c>
      <c r="AB235">
        <v>0.82799999999999996</v>
      </c>
      <c r="AC235">
        <v>-0.40229999999999999</v>
      </c>
      <c r="AD235" t="s">
        <v>48</v>
      </c>
      <c r="AE235" t="s">
        <v>48</v>
      </c>
      <c r="AF235" t="s">
        <v>48</v>
      </c>
    </row>
    <row r="236" spans="1:44" hidden="1" outlineLevel="1" x14ac:dyDescent="0.2">
      <c r="A236" t="s">
        <v>36764</v>
      </c>
      <c r="B236" t="s">
        <v>36765</v>
      </c>
      <c r="C236" t="s">
        <v>24121</v>
      </c>
      <c r="D236" s="3"/>
      <c r="J236" t="s">
        <v>36766</v>
      </c>
      <c r="K236" t="s">
        <v>36030</v>
      </c>
      <c r="L236" t="s">
        <v>1233</v>
      </c>
      <c r="M236">
        <v>-2</v>
      </c>
      <c r="P236" s="2" t="s">
        <v>36767</v>
      </c>
      <c r="Q236" t="s">
        <v>15195</v>
      </c>
      <c r="S236">
        <v>0.23415338999999999</v>
      </c>
      <c r="T236">
        <v>4.8828125E-3</v>
      </c>
      <c r="U236">
        <v>2.5087673000000001E-2</v>
      </c>
      <c r="V236">
        <v>4.8995654999999999E-2</v>
      </c>
      <c r="W236">
        <v>0.14693929999999999</v>
      </c>
      <c r="X236">
        <v>9.3596110000000003E-3</v>
      </c>
      <c r="Y236">
        <v>2.5000000000000001E-2</v>
      </c>
      <c r="Z236">
        <v>0.192</v>
      </c>
      <c r="AA236">
        <v>0</v>
      </c>
      <c r="AB236">
        <v>0.80800000000000005</v>
      </c>
      <c r="AC236">
        <v>0.58589999999999998</v>
      </c>
      <c r="AD236" t="s">
        <v>48</v>
      </c>
      <c r="AE236" t="s">
        <v>48</v>
      </c>
      <c r="AF236" t="s">
        <v>48</v>
      </c>
    </row>
    <row r="237" spans="1:44" hidden="1" outlineLevel="1" x14ac:dyDescent="0.2">
      <c r="A237" t="s">
        <v>36768</v>
      </c>
      <c r="B237" t="s">
        <v>36769</v>
      </c>
      <c r="C237" t="s">
        <v>10224</v>
      </c>
      <c r="D237" s="3"/>
      <c r="J237" t="s">
        <v>36770</v>
      </c>
      <c r="K237" t="s">
        <v>36030</v>
      </c>
      <c r="L237" t="s">
        <v>1233</v>
      </c>
      <c r="M237">
        <v>-3</v>
      </c>
      <c r="P237" s="2" t="s">
        <v>36771</v>
      </c>
      <c r="Q237" t="s">
        <v>36772</v>
      </c>
      <c r="S237">
        <v>0.41445591999999998</v>
      </c>
      <c r="T237">
        <v>6.7138670000000001E-3</v>
      </c>
      <c r="U237">
        <v>3.2894264999999999E-2</v>
      </c>
      <c r="V237">
        <v>1.1247349E-2</v>
      </c>
      <c r="W237">
        <v>0.47630358</v>
      </c>
      <c r="X237">
        <v>7.5730959999999996E-3</v>
      </c>
      <c r="Y237">
        <v>0.375</v>
      </c>
      <c r="Z237">
        <v>0.24299999999999999</v>
      </c>
      <c r="AA237">
        <v>0.30599999999999999</v>
      </c>
      <c r="AB237">
        <v>0.45</v>
      </c>
      <c r="AC237">
        <v>-0.1779</v>
      </c>
      <c r="AD237" t="s">
        <v>48</v>
      </c>
      <c r="AE237" t="s">
        <v>48</v>
      </c>
      <c r="AF237" t="s">
        <v>48</v>
      </c>
    </row>
    <row r="238" spans="1:44" hidden="1" outlineLevel="1" x14ac:dyDescent="0.2">
      <c r="A238" t="s">
        <v>36773</v>
      </c>
      <c r="B238" t="s">
        <v>36774</v>
      </c>
      <c r="C238" t="s">
        <v>36775</v>
      </c>
      <c r="D238" s="3"/>
      <c r="J238" t="s">
        <v>36776</v>
      </c>
      <c r="K238" t="s">
        <v>36030</v>
      </c>
      <c r="L238" t="s">
        <v>1233</v>
      </c>
      <c r="M238">
        <v>-4</v>
      </c>
      <c r="P238" s="2" t="s">
        <v>36777</v>
      </c>
      <c r="Q238" t="s">
        <v>47</v>
      </c>
      <c r="S238">
        <v>8.0042349999999998E-2</v>
      </c>
      <c r="T238">
        <v>1.7929077000000001E-3</v>
      </c>
      <c r="U238">
        <v>1.9348921000000002E-2</v>
      </c>
      <c r="V238">
        <v>5.105704E-3</v>
      </c>
      <c r="W238">
        <v>3.1477100000000001E-2</v>
      </c>
      <c r="X238">
        <v>9.0748040000000006E-3</v>
      </c>
      <c r="Y238">
        <v>8.186274509803923E-2</v>
      </c>
      <c r="Z238">
        <v>0.108</v>
      </c>
      <c r="AA238">
        <v>2.9000000000000001E-2</v>
      </c>
      <c r="AB238">
        <v>0.86299999999999999</v>
      </c>
      <c r="AC238">
        <v>0.90810000000000002</v>
      </c>
      <c r="AD238" t="s">
        <v>48</v>
      </c>
      <c r="AE238" t="s">
        <v>48</v>
      </c>
      <c r="AF238" t="s">
        <v>48</v>
      </c>
    </row>
    <row r="239" spans="1:44" hidden="1" outlineLevel="1" x14ac:dyDescent="0.2">
      <c r="A239" t="s">
        <v>36778</v>
      </c>
      <c r="B239" t="s">
        <v>36779</v>
      </c>
      <c r="C239" t="s">
        <v>36780</v>
      </c>
      <c r="D239" s="3"/>
      <c r="J239" t="s">
        <v>36781</v>
      </c>
      <c r="K239" t="s">
        <v>36030</v>
      </c>
      <c r="L239" t="s">
        <v>1233</v>
      </c>
      <c r="M239">
        <v>-1</v>
      </c>
      <c r="P239" s="2" t="s">
        <v>36782</v>
      </c>
      <c r="Q239" t="s">
        <v>47</v>
      </c>
      <c r="S239">
        <v>1.0492661E-2</v>
      </c>
      <c r="T239">
        <v>4.5776367000000001E-4</v>
      </c>
      <c r="U239">
        <v>9.7160149999999997E-3</v>
      </c>
      <c r="V239">
        <v>1.3411723E-3</v>
      </c>
      <c r="W239">
        <v>7.7788780000000004E-3</v>
      </c>
      <c r="X239">
        <v>6.1361159999999996E-3</v>
      </c>
      <c r="Y239">
        <v>-6.6666666666666666E-2</v>
      </c>
      <c r="Z239">
        <v>0</v>
      </c>
      <c r="AA239">
        <v>2.5000000000000001E-2</v>
      </c>
      <c r="AB239">
        <v>0.97499999999999998</v>
      </c>
      <c r="AC239">
        <v>-5.16E-2</v>
      </c>
      <c r="AD239" t="s">
        <v>48</v>
      </c>
      <c r="AE239" t="s">
        <v>48</v>
      </c>
      <c r="AF239" t="s">
        <v>48</v>
      </c>
    </row>
    <row r="240" spans="1:44" hidden="1" outlineLevel="1" x14ac:dyDescent="0.2">
      <c r="A240" t="s">
        <v>36783</v>
      </c>
      <c r="B240" t="s">
        <v>36784</v>
      </c>
      <c r="C240" t="s">
        <v>36378</v>
      </c>
      <c r="D240" s="3"/>
      <c r="J240" t="s">
        <v>36785</v>
      </c>
      <c r="K240" t="s">
        <v>36030</v>
      </c>
      <c r="L240" t="s">
        <v>1233</v>
      </c>
      <c r="M240">
        <v>1</v>
      </c>
      <c r="P240" s="2" t="s">
        <v>36786</v>
      </c>
      <c r="Q240" t="s">
        <v>47</v>
      </c>
      <c r="S240">
        <v>2.8031484999999998E-2</v>
      </c>
      <c r="T240">
        <v>9.5367430000000005E-4</v>
      </c>
      <c r="U240">
        <v>1.4634945E-2</v>
      </c>
      <c r="V240">
        <v>6.4746250000000003E-3</v>
      </c>
      <c r="W240">
        <v>1.4504919E-2</v>
      </c>
      <c r="X240">
        <v>6.589218E-3</v>
      </c>
      <c r="Y240">
        <v>0.1125</v>
      </c>
      <c r="Z240">
        <v>0.247</v>
      </c>
      <c r="AA240">
        <v>9.8000000000000004E-2</v>
      </c>
      <c r="AB240">
        <v>0.65500000000000003</v>
      </c>
      <c r="AC240">
        <v>0.97260000000000002</v>
      </c>
      <c r="AD240" t="s">
        <v>48</v>
      </c>
      <c r="AE240" t="s">
        <v>48</v>
      </c>
      <c r="AF240" t="s">
        <v>48</v>
      </c>
    </row>
    <row r="241" spans="1:44" hidden="1" outlineLevel="1" x14ac:dyDescent="0.2">
      <c r="A241" t="s">
        <v>36787</v>
      </c>
      <c r="B241" t="s">
        <v>36788</v>
      </c>
      <c r="C241" t="s">
        <v>36789</v>
      </c>
      <c r="D241" s="3"/>
      <c r="J241" t="s">
        <v>36790</v>
      </c>
      <c r="K241" t="s">
        <v>36030</v>
      </c>
      <c r="L241" t="s">
        <v>1233</v>
      </c>
      <c r="M241">
        <v>1</v>
      </c>
      <c r="P241" s="2" t="s">
        <v>36791</v>
      </c>
      <c r="Q241" t="s">
        <v>47</v>
      </c>
      <c r="S241">
        <v>2.5910228E-2</v>
      </c>
      <c r="T241">
        <v>1.3065338E-3</v>
      </c>
      <c r="U241">
        <v>1.4600785999999999E-2</v>
      </c>
      <c r="V241">
        <v>2.9968262999999998E-3</v>
      </c>
      <c r="W241">
        <v>9.7928900000000003E-3</v>
      </c>
      <c r="X241">
        <v>8.2333300000000005E-3</v>
      </c>
      <c r="Y241">
        <v>0</v>
      </c>
      <c r="Z241">
        <v>0</v>
      </c>
      <c r="AA241">
        <v>0</v>
      </c>
      <c r="AB241">
        <v>1</v>
      </c>
      <c r="AC241">
        <v>0</v>
      </c>
      <c r="AD241" t="s">
        <v>48</v>
      </c>
      <c r="AE241" t="s">
        <v>48</v>
      </c>
      <c r="AF241" t="s">
        <v>48</v>
      </c>
    </row>
    <row r="242" spans="1:44" hidden="1" outlineLevel="1" x14ac:dyDescent="0.2">
      <c r="A242" t="s">
        <v>36792</v>
      </c>
      <c r="B242" t="s">
        <v>36793</v>
      </c>
      <c r="C242" t="s">
        <v>36794</v>
      </c>
      <c r="D242" s="3"/>
      <c r="J242" t="s">
        <v>36795</v>
      </c>
      <c r="K242" t="s">
        <v>36727</v>
      </c>
      <c r="L242" t="s">
        <v>1263</v>
      </c>
      <c r="M242">
        <v>2</v>
      </c>
      <c r="P242" s="2" t="s">
        <v>36796</v>
      </c>
      <c r="Q242" t="s">
        <v>47</v>
      </c>
      <c r="S242">
        <v>1.3634177000000001E-2</v>
      </c>
      <c r="T242">
        <v>5.9604644999999997E-4</v>
      </c>
      <c r="U242">
        <v>1.0774951E-2</v>
      </c>
      <c r="V242">
        <v>1.2024303000000001E-3</v>
      </c>
      <c r="W242">
        <v>8.4058819999999999E-3</v>
      </c>
      <c r="X242">
        <v>6.7704590000000004E-3</v>
      </c>
      <c r="Y242">
        <v>0.2166666666666667</v>
      </c>
      <c r="Z242">
        <v>0.17199999999999999</v>
      </c>
      <c r="AA242">
        <v>0</v>
      </c>
      <c r="AB242">
        <v>0.82799999999999996</v>
      </c>
      <c r="AC242">
        <v>0.44040000000000001</v>
      </c>
      <c r="AD242" t="s">
        <v>48</v>
      </c>
      <c r="AE242" t="s">
        <v>48</v>
      </c>
      <c r="AF242" t="s">
        <v>48</v>
      </c>
    </row>
    <row r="243" spans="1:44" hidden="1" outlineLevel="1" x14ac:dyDescent="0.2">
      <c r="A243" t="s">
        <v>36797</v>
      </c>
      <c r="B243" t="s">
        <v>36798</v>
      </c>
      <c r="C243" t="s">
        <v>36799</v>
      </c>
      <c r="D243" s="3"/>
      <c r="J243" t="s">
        <v>36800</v>
      </c>
      <c r="K243" t="s">
        <v>36731</v>
      </c>
      <c r="L243" t="s">
        <v>1263</v>
      </c>
      <c r="M243">
        <v>1</v>
      </c>
      <c r="P243" s="2" t="s">
        <v>36801</v>
      </c>
      <c r="Q243" t="s">
        <v>47</v>
      </c>
      <c r="S243">
        <v>0.30439767000000001</v>
      </c>
      <c r="T243">
        <v>1.6319158E-2</v>
      </c>
      <c r="U243">
        <v>9.61592E-2</v>
      </c>
      <c r="V243">
        <v>1.3646871E-2</v>
      </c>
      <c r="W243">
        <v>7.4601669999999995E-2</v>
      </c>
      <c r="X243">
        <v>0.34804322999999998</v>
      </c>
      <c r="Y243">
        <v>0</v>
      </c>
      <c r="Z243">
        <v>0</v>
      </c>
      <c r="AA243">
        <v>0</v>
      </c>
      <c r="AB243">
        <v>1</v>
      </c>
      <c r="AC243">
        <v>0</v>
      </c>
      <c r="AD243" t="s">
        <v>48</v>
      </c>
      <c r="AE243" t="s">
        <v>48</v>
      </c>
      <c r="AF243" t="s">
        <v>48</v>
      </c>
    </row>
    <row r="244" spans="1:44" hidden="1" outlineLevel="1" x14ac:dyDescent="0.2">
      <c r="A244" t="s">
        <v>36802</v>
      </c>
      <c r="B244" t="s">
        <v>36803</v>
      </c>
      <c r="C244" t="s">
        <v>36804</v>
      </c>
      <c r="D244" s="3"/>
      <c r="J244" t="s">
        <v>36805</v>
      </c>
      <c r="K244" t="s">
        <v>36735</v>
      </c>
      <c r="L244" t="s">
        <v>1263</v>
      </c>
      <c r="M244">
        <v>10</v>
      </c>
      <c r="P244" s="2" t="s">
        <v>36806</v>
      </c>
      <c r="Q244" t="s">
        <v>47</v>
      </c>
      <c r="S244">
        <v>1.5016444E-2</v>
      </c>
      <c r="T244">
        <v>5.4359435999999997E-4</v>
      </c>
      <c r="U244">
        <v>1.13727385E-2</v>
      </c>
      <c r="V244">
        <v>3.4962973999999999E-3</v>
      </c>
      <c r="W244">
        <v>8.4818824999999994E-3</v>
      </c>
      <c r="X244">
        <v>6.2332096999999998E-3</v>
      </c>
      <c r="Y244">
        <v>0.2166666666666667</v>
      </c>
      <c r="Z244">
        <v>0</v>
      </c>
      <c r="AA244">
        <v>0.12</v>
      </c>
      <c r="AB244">
        <v>0.88</v>
      </c>
      <c r="AC244">
        <v>-0.48099999999999998</v>
      </c>
      <c r="AD244" t="s">
        <v>48</v>
      </c>
      <c r="AE244" t="s">
        <v>48</v>
      </c>
      <c r="AF244" t="s">
        <v>48</v>
      </c>
    </row>
    <row r="245" spans="1:44" hidden="1" outlineLevel="1" x14ac:dyDescent="0.2">
      <c r="A245" t="s">
        <v>36807</v>
      </c>
      <c r="B245" t="s">
        <v>36808</v>
      </c>
      <c r="C245" t="s">
        <v>36775</v>
      </c>
      <c r="D245" s="3"/>
      <c r="J245" t="s">
        <v>36809</v>
      </c>
      <c r="K245" t="s">
        <v>36735</v>
      </c>
      <c r="L245" t="s">
        <v>1263</v>
      </c>
      <c r="M245">
        <v>2</v>
      </c>
      <c r="P245" s="2" t="s">
        <v>36810</v>
      </c>
      <c r="Q245" t="s">
        <v>47</v>
      </c>
      <c r="S245">
        <v>2.035702E-2</v>
      </c>
      <c r="T245">
        <v>9.7751619999999996E-4</v>
      </c>
      <c r="U245">
        <v>1.6411226000000001E-2</v>
      </c>
      <c r="V245">
        <v>4.3657473000000002E-3</v>
      </c>
      <c r="W245">
        <v>9.2228864999999993E-3</v>
      </c>
      <c r="X245">
        <v>6.7704590000000004E-3</v>
      </c>
      <c r="Y245">
        <v>0.17499999999999999</v>
      </c>
      <c r="Z245">
        <v>4.8000000000000001E-2</v>
      </c>
      <c r="AA245">
        <v>5.5E-2</v>
      </c>
      <c r="AB245">
        <v>0.89600000000000002</v>
      </c>
      <c r="AC245">
        <v>-9.8900000000000002E-2</v>
      </c>
      <c r="AD245" t="s">
        <v>48</v>
      </c>
      <c r="AE245" t="s">
        <v>48</v>
      </c>
      <c r="AF245" t="s">
        <v>48</v>
      </c>
    </row>
    <row r="246" spans="1:44" hidden="1" outlineLevel="1" x14ac:dyDescent="0.2">
      <c r="A246" t="s">
        <v>36811</v>
      </c>
      <c r="B246" t="s">
        <v>36812</v>
      </c>
      <c r="C246" t="s">
        <v>36813</v>
      </c>
      <c r="D246" s="3"/>
      <c r="J246" t="s">
        <v>36814</v>
      </c>
      <c r="K246" t="s">
        <v>36750</v>
      </c>
      <c r="L246" t="s">
        <v>1263</v>
      </c>
      <c r="M246">
        <v>1</v>
      </c>
      <c r="P246" s="2" t="s">
        <v>36815</v>
      </c>
      <c r="Q246" t="s">
        <v>47</v>
      </c>
      <c r="S246">
        <v>0.52272605999999999</v>
      </c>
      <c r="T246">
        <v>2.3076923999999999E-2</v>
      </c>
      <c r="U246">
        <v>0.39409557000000001</v>
      </c>
      <c r="V246">
        <v>1.5355183E-2</v>
      </c>
      <c r="W246">
        <v>0.51309439999999995</v>
      </c>
      <c r="X246">
        <v>9.7738765000000005E-3</v>
      </c>
      <c r="Y246">
        <v>0.390625</v>
      </c>
      <c r="Z246">
        <v>0</v>
      </c>
      <c r="AA246">
        <v>0.59899999999999998</v>
      </c>
      <c r="AB246">
        <v>0.40100000000000002</v>
      </c>
      <c r="AC246">
        <v>-0.45590000000000003</v>
      </c>
      <c r="AD246" t="s">
        <v>48</v>
      </c>
      <c r="AE246" t="s">
        <v>48</v>
      </c>
      <c r="AF246" t="s">
        <v>48</v>
      </c>
    </row>
    <row r="247" spans="1:44" collapsed="1" x14ac:dyDescent="0.2">
      <c r="A247" t="s">
        <v>36024</v>
      </c>
      <c r="B247" t="s">
        <v>36025</v>
      </c>
      <c r="C247" t="s">
        <v>36026</v>
      </c>
      <c r="D247" t="s">
        <v>36027</v>
      </c>
      <c r="E247" t="s">
        <v>53</v>
      </c>
      <c r="F247" t="s">
        <v>42</v>
      </c>
      <c r="G247">
        <v>26</v>
      </c>
      <c r="H247" t="s">
        <v>43</v>
      </c>
      <c r="I247">
        <v>30</v>
      </c>
      <c r="J247" t="s">
        <v>36028</v>
      </c>
      <c r="L247" t="s">
        <v>45</v>
      </c>
      <c r="M247">
        <v>4</v>
      </c>
      <c r="N247">
        <v>0.7</v>
      </c>
      <c r="O247" s="2" t="s">
        <v>36029</v>
      </c>
      <c r="P247" s="2" t="s">
        <v>36029</v>
      </c>
      <c r="Q247" t="s">
        <v>47</v>
      </c>
      <c r="R247" t="s">
        <v>47</v>
      </c>
      <c r="S247">
        <v>0.22579013000000001</v>
      </c>
      <c r="T247">
        <v>6.7520139999999998E-3</v>
      </c>
      <c r="U247">
        <v>6.5460119999999997E-2</v>
      </c>
      <c r="V247">
        <v>0.22935480999999999</v>
      </c>
      <c r="W247">
        <v>8.4593689999999999E-2</v>
      </c>
      <c r="X247">
        <v>8.8417809999999999E-3</v>
      </c>
      <c r="Y247">
        <v>4.2719356261022932E-2</v>
      </c>
      <c r="Z247">
        <v>9.5000000000000001E-2</v>
      </c>
      <c r="AA247">
        <v>0.11899999999999999</v>
      </c>
      <c r="AB247">
        <v>0.78600000000000003</v>
      </c>
      <c r="AC247">
        <v>-0.9103</v>
      </c>
      <c r="AD247" t="s">
        <v>48</v>
      </c>
      <c r="AE247" t="s">
        <v>48</v>
      </c>
      <c r="AF247" t="s">
        <v>48</v>
      </c>
      <c r="AH247">
        <f t="shared" ref="AH247" si="31">SUM(AI247:AJ247)</f>
        <v>33</v>
      </c>
      <c r="AI247">
        <f>COUNTIF(L247:L280, "Comment")</f>
        <v>16</v>
      </c>
      <c r="AJ247">
        <f>COUNTIF(L247:L280, "Reply")</f>
        <v>17</v>
      </c>
      <c r="AK247">
        <f>COUNTIF(C248:C280, C247)</f>
        <v>9</v>
      </c>
      <c r="AM247">
        <f>AVERAGE(S247:S280)</f>
        <v>0.13087715088235294</v>
      </c>
      <c r="AN247">
        <f>AVERAGE(Y247:Y280)</f>
        <v>0.1510791281253242</v>
      </c>
      <c r="AO247" cm="1">
        <f t="array" ref="AO247">SUM(COUNTIF(J248:J280, {"*NTA*","*YWNBTA*"}))</f>
        <v>12</v>
      </c>
      <c r="AP247" cm="1">
        <f t="array" ref="AP247">SUM(COUNTIF(J248:J280, {"*YTA*","*YWBTA*"}))</f>
        <v>1</v>
      </c>
      <c r="AQ247">
        <f>COUNTIF(J248:J280, "*ESH*")</f>
        <v>1</v>
      </c>
      <c r="AR247" t="str">
        <f t="shared" ref="AR247" si="32">IF(AO247&gt;AP247,(IF(AO247&gt;AQ247,"NTA","YTA")),IF(AP247&gt;AQ247,"YTA","ESH"))</f>
        <v>NTA</v>
      </c>
    </row>
    <row r="248" spans="1:44" hidden="1" outlineLevel="1" x14ac:dyDescent="0.2">
      <c r="A248" s="9" t="s">
        <v>36816</v>
      </c>
      <c r="B248" s="9">
        <v>45347.746747685182</v>
      </c>
      <c r="C248" s="9" t="s">
        <v>36817</v>
      </c>
      <c r="D248" s="9"/>
      <c r="E248" s="9"/>
      <c r="F248" s="9"/>
      <c r="G248" s="9"/>
      <c r="H248" s="9"/>
      <c r="I248" s="9"/>
      <c r="J248" s="9" t="s">
        <v>36818</v>
      </c>
      <c r="K248" s="9" t="s">
        <v>36024</v>
      </c>
      <c r="L248" s="9" t="s">
        <v>1233</v>
      </c>
      <c r="M248" s="9">
        <v>23</v>
      </c>
      <c r="N248" s="9"/>
      <c r="O248" s="9"/>
      <c r="P248" s="2" t="s">
        <v>36819</v>
      </c>
      <c r="Q248" s="9" t="s">
        <v>10132</v>
      </c>
      <c r="R248" s="9"/>
      <c r="S248" s="9">
        <v>0.104362</v>
      </c>
      <c r="T248" s="9">
        <v>3.0709999999999999E-3</v>
      </c>
      <c r="U248" s="9">
        <v>1.8256000000000001E-2</v>
      </c>
      <c r="V248" s="9">
        <v>1.4149E-2</v>
      </c>
      <c r="W248" s="9">
        <v>3.6214999999999997E-2</v>
      </c>
      <c r="X248" s="9">
        <v>1.0369E-2</v>
      </c>
      <c r="Y248" s="9">
        <v>0.09</v>
      </c>
      <c r="Z248" s="9">
        <v>0.111</v>
      </c>
      <c r="AA248" s="9">
        <v>4.4999999999999998E-2</v>
      </c>
      <c r="AB248" s="9">
        <v>0.84299999999999997</v>
      </c>
      <c r="AC248" s="9">
        <v>0.83789999999999998</v>
      </c>
      <c r="AD248" s="9" t="s">
        <v>48</v>
      </c>
      <c r="AE248" s="9" t="s">
        <v>48</v>
      </c>
      <c r="AF248" s="9" t="s">
        <v>48</v>
      </c>
    </row>
    <row r="249" spans="1:44" hidden="1" outlineLevel="1" x14ac:dyDescent="0.2">
      <c r="A249" s="9" t="s">
        <v>36820</v>
      </c>
      <c r="B249" s="9">
        <v>45347.743842592594</v>
      </c>
      <c r="C249" s="9" t="s">
        <v>36132</v>
      </c>
      <c r="D249" s="11"/>
      <c r="E249" s="9"/>
      <c r="F249" s="9"/>
      <c r="G249" s="9"/>
      <c r="H249" s="9"/>
      <c r="I249" s="9"/>
      <c r="J249" s="9" t="s">
        <v>36821</v>
      </c>
      <c r="K249" s="9" t="s">
        <v>36024</v>
      </c>
      <c r="L249" s="9" t="s">
        <v>1233</v>
      </c>
      <c r="M249" s="9">
        <v>9</v>
      </c>
      <c r="N249" s="9"/>
      <c r="O249" s="9"/>
      <c r="P249" s="2" t="s">
        <v>36822</v>
      </c>
      <c r="Q249" s="9" t="s">
        <v>10648</v>
      </c>
      <c r="R249" s="9"/>
      <c r="S249" s="9">
        <v>3.3099000000000003E-2</v>
      </c>
      <c r="T249" s="9">
        <v>1.0300000000000001E-3</v>
      </c>
      <c r="U249" s="9">
        <v>1.2141000000000001E-2</v>
      </c>
      <c r="V249" s="9">
        <v>9.3600000000000003E-3</v>
      </c>
      <c r="W249" s="9">
        <v>1.4125E-2</v>
      </c>
      <c r="X249" s="9">
        <v>6.8999999999999999E-3</v>
      </c>
      <c r="Y249" s="9">
        <v>0.38809500000000002</v>
      </c>
      <c r="Z249" s="9">
        <v>0.35</v>
      </c>
      <c r="AA249" s="9">
        <v>7.2999999999999995E-2</v>
      </c>
      <c r="AB249" s="9">
        <v>0.57699999999999996</v>
      </c>
      <c r="AC249" s="9">
        <v>0.91859999999999997</v>
      </c>
      <c r="AD249" s="9" t="s">
        <v>48</v>
      </c>
      <c r="AE249" s="9" t="s">
        <v>48</v>
      </c>
      <c r="AF249" s="9" t="s">
        <v>48</v>
      </c>
    </row>
    <row r="250" spans="1:44" hidden="1" outlineLevel="1" x14ac:dyDescent="0.2">
      <c r="A250" s="9" t="s">
        <v>36823</v>
      </c>
      <c r="B250" s="9">
        <v>45347.744166666664</v>
      </c>
      <c r="C250" s="9" t="s">
        <v>36824</v>
      </c>
      <c r="D250" s="9"/>
      <c r="E250" s="9"/>
      <c r="F250" s="9"/>
      <c r="G250" s="9"/>
      <c r="H250" s="9"/>
      <c r="I250" s="9"/>
      <c r="J250" s="9" t="s">
        <v>36825</v>
      </c>
      <c r="K250" s="9" t="s">
        <v>36024</v>
      </c>
      <c r="L250" s="9" t="s">
        <v>1233</v>
      </c>
      <c r="M250" s="9">
        <v>5</v>
      </c>
      <c r="N250" s="9"/>
      <c r="O250" s="9"/>
      <c r="P250" s="2" t="s">
        <v>36826</v>
      </c>
      <c r="Q250" s="9" t="s">
        <v>10465</v>
      </c>
      <c r="R250" s="9"/>
      <c r="S250" s="9">
        <v>0.37751200000000001</v>
      </c>
      <c r="T250" s="9">
        <v>8.4690000000000008E-3</v>
      </c>
      <c r="U250" s="9">
        <v>0.112304</v>
      </c>
      <c r="V250" s="9">
        <v>0.18080599999999999</v>
      </c>
      <c r="W250" s="9">
        <v>0.39743899999999999</v>
      </c>
      <c r="X250" s="9">
        <v>7.4440000000000001E-3</v>
      </c>
      <c r="Y250" s="9">
        <v>6.25E-2</v>
      </c>
      <c r="Z250" s="9">
        <v>0.129</v>
      </c>
      <c r="AA250" s="9">
        <v>3.5000000000000003E-2</v>
      </c>
      <c r="AB250" s="9">
        <v>0.83599999999999997</v>
      </c>
      <c r="AC250" s="9">
        <v>0.75939999999999996</v>
      </c>
      <c r="AD250" s="9" t="s">
        <v>48</v>
      </c>
      <c r="AE250" s="9" t="s">
        <v>48</v>
      </c>
      <c r="AF250" s="9" t="s">
        <v>48</v>
      </c>
    </row>
    <row r="251" spans="1:44" hidden="1" outlineLevel="1" x14ac:dyDescent="0.2">
      <c r="A251" s="9" t="s">
        <v>36827</v>
      </c>
      <c r="B251" s="9">
        <v>45347.745995370373</v>
      </c>
      <c r="C251" s="9" t="s">
        <v>17906</v>
      </c>
      <c r="D251" s="9"/>
      <c r="E251" s="9"/>
      <c r="F251" s="9"/>
      <c r="G251" s="9"/>
      <c r="H251" s="9"/>
      <c r="I251" s="9"/>
      <c r="J251" s="9" t="s">
        <v>36828</v>
      </c>
      <c r="K251" s="9" t="s">
        <v>36024</v>
      </c>
      <c r="L251" s="9" t="s">
        <v>1233</v>
      </c>
      <c r="M251" s="9">
        <v>5</v>
      </c>
      <c r="N251" s="9"/>
      <c r="O251" s="9"/>
      <c r="P251" s="2" t="s">
        <v>36829</v>
      </c>
      <c r="Q251" s="9" t="s">
        <v>36830</v>
      </c>
      <c r="R251" s="9"/>
      <c r="S251" s="9">
        <v>4.6121000000000002E-2</v>
      </c>
      <c r="T251" s="9">
        <v>1.688E-3</v>
      </c>
      <c r="U251" s="9">
        <v>2.256E-2</v>
      </c>
      <c r="V251" s="9">
        <v>2.6006999999999999E-2</v>
      </c>
      <c r="W251" s="9">
        <v>1.7742999999999998E-2</v>
      </c>
      <c r="X251" s="9">
        <v>6.9389999999999999E-3</v>
      </c>
      <c r="Y251" s="9">
        <v>0.21111099999999999</v>
      </c>
      <c r="Z251" s="9">
        <v>0.14399999999999999</v>
      </c>
      <c r="AA251" s="9">
        <v>4.5999999999999999E-2</v>
      </c>
      <c r="AB251" s="9">
        <v>0.81</v>
      </c>
      <c r="AC251" s="9">
        <v>0.91320000000000001</v>
      </c>
      <c r="AD251" s="9" t="s">
        <v>48</v>
      </c>
      <c r="AE251" s="9" t="s">
        <v>48</v>
      </c>
      <c r="AF251" s="9" t="s">
        <v>48</v>
      </c>
    </row>
    <row r="252" spans="1:44" hidden="1" outlineLevel="1" x14ac:dyDescent="0.2">
      <c r="A252" s="9" t="s">
        <v>36831</v>
      </c>
      <c r="B252" s="9">
        <v>45347.744687500002</v>
      </c>
      <c r="C252" s="9" t="s">
        <v>26369</v>
      </c>
      <c r="D252" s="11"/>
      <c r="E252" s="9"/>
      <c r="F252" s="9"/>
      <c r="G252" s="9"/>
      <c r="H252" s="9"/>
      <c r="I252" s="9"/>
      <c r="J252" s="9" t="s">
        <v>36832</v>
      </c>
      <c r="K252" s="9" t="s">
        <v>36024</v>
      </c>
      <c r="L252" s="9" t="s">
        <v>1233</v>
      </c>
      <c r="M252" s="9">
        <v>7</v>
      </c>
      <c r="N252" s="9"/>
      <c r="O252" s="9"/>
      <c r="P252" s="2" t="s">
        <v>36833</v>
      </c>
      <c r="Q252" s="9" t="s">
        <v>25549</v>
      </c>
      <c r="R252" s="9"/>
      <c r="S252" s="9">
        <v>2.7206999999999999E-2</v>
      </c>
      <c r="T252" s="9">
        <v>9.7300000000000002E-4</v>
      </c>
      <c r="U252" s="9">
        <v>1.0843E-2</v>
      </c>
      <c r="V252" s="9">
        <v>6.4009999999999996E-3</v>
      </c>
      <c r="W252" s="9">
        <v>1.3972999999999999E-2</v>
      </c>
      <c r="X252" s="9">
        <v>7.3790000000000001E-3</v>
      </c>
      <c r="Y252" s="9">
        <v>0</v>
      </c>
      <c r="Z252" s="9">
        <v>0</v>
      </c>
      <c r="AA252" s="9">
        <v>0.113</v>
      </c>
      <c r="AB252" s="9">
        <v>0.88700000000000001</v>
      </c>
      <c r="AC252" s="9">
        <v>-0.1027</v>
      </c>
      <c r="AD252" s="9" t="s">
        <v>48</v>
      </c>
      <c r="AE252" s="9" t="s">
        <v>48</v>
      </c>
      <c r="AF252" s="9" t="s">
        <v>48</v>
      </c>
    </row>
    <row r="253" spans="1:44" hidden="1" outlineLevel="1" x14ac:dyDescent="0.2">
      <c r="A253" s="9" t="s">
        <v>36834</v>
      </c>
      <c r="B253" s="9">
        <v>45347.755266203705</v>
      </c>
      <c r="C253" s="9" t="s">
        <v>36835</v>
      </c>
      <c r="D253" s="11"/>
      <c r="E253" s="9"/>
      <c r="F253" s="9"/>
      <c r="G253" s="9"/>
      <c r="H253" s="9"/>
      <c r="I253" s="9"/>
      <c r="J253" s="9" t="s">
        <v>36836</v>
      </c>
      <c r="K253" s="9" t="s">
        <v>36024</v>
      </c>
      <c r="L253" s="9" t="s">
        <v>1233</v>
      </c>
      <c r="M253" s="9">
        <v>5</v>
      </c>
      <c r="N253" s="9"/>
      <c r="O253" s="9"/>
      <c r="P253" s="2" t="s">
        <v>36837</v>
      </c>
      <c r="Q253" s="9" t="s">
        <v>10104</v>
      </c>
      <c r="R253" s="9"/>
      <c r="S253" s="9">
        <v>0.1113</v>
      </c>
      <c r="T253" s="9">
        <v>2.1740000000000002E-3</v>
      </c>
      <c r="U253" s="9">
        <v>1.8939000000000001E-2</v>
      </c>
      <c r="V253" s="9">
        <v>4.4613E-2</v>
      </c>
      <c r="W253" s="9">
        <v>4.7934999999999998E-2</v>
      </c>
      <c r="X253" s="9">
        <v>7.6639999999999998E-3</v>
      </c>
      <c r="Y253" s="9">
        <v>0.18531700000000001</v>
      </c>
      <c r="Z253" s="9">
        <v>7.0999999999999994E-2</v>
      </c>
      <c r="AA253" s="9">
        <v>6.5000000000000002E-2</v>
      </c>
      <c r="AB253" s="9">
        <v>0.86399999999999999</v>
      </c>
      <c r="AC253" s="9">
        <v>0.18659999999999999</v>
      </c>
      <c r="AD253" s="9" t="s">
        <v>48</v>
      </c>
      <c r="AE253" s="9" t="s">
        <v>48</v>
      </c>
      <c r="AF253" s="9" t="s">
        <v>48</v>
      </c>
    </row>
    <row r="254" spans="1:44" hidden="1" outlineLevel="1" x14ac:dyDescent="0.2">
      <c r="A254" s="9" t="s">
        <v>36838</v>
      </c>
      <c r="B254" s="9">
        <v>45347.749918981484</v>
      </c>
      <c r="C254" s="9" t="s">
        <v>36839</v>
      </c>
      <c r="D254" s="11"/>
      <c r="E254" s="9"/>
      <c r="F254" s="9"/>
      <c r="G254" s="9"/>
      <c r="H254" s="9"/>
      <c r="I254" s="9"/>
      <c r="J254" s="9" t="s">
        <v>36840</v>
      </c>
      <c r="K254" s="9" t="s">
        <v>36024</v>
      </c>
      <c r="L254" s="9" t="s">
        <v>1233</v>
      </c>
      <c r="M254" s="9">
        <v>4</v>
      </c>
      <c r="N254" s="9"/>
      <c r="O254" s="9"/>
      <c r="P254" s="2" t="s">
        <v>36841</v>
      </c>
      <c r="Q254" s="9" t="s">
        <v>10060</v>
      </c>
      <c r="R254" s="9"/>
      <c r="S254" s="9">
        <v>1.1435000000000001E-2</v>
      </c>
      <c r="T254" s="9">
        <v>7.2999999999999996E-4</v>
      </c>
      <c r="U254" s="9">
        <v>1.0946000000000001E-2</v>
      </c>
      <c r="V254" s="9">
        <v>1.97E-3</v>
      </c>
      <c r="W254" s="9">
        <v>7.9880000000000003E-3</v>
      </c>
      <c r="X254" s="9">
        <v>6.8219999999999999E-3</v>
      </c>
      <c r="Y254" s="9">
        <v>0</v>
      </c>
      <c r="Z254" s="9">
        <v>0</v>
      </c>
      <c r="AA254" s="9">
        <v>0</v>
      </c>
      <c r="AB254" s="9">
        <v>1</v>
      </c>
      <c r="AC254" s="9">
        <v>0</v>
      </c>
      <c r="AD254" s="9" t="s">
        <v>48</v>
      </c>
      <c r="AE254" s="9" t="s">
        <v>48</v>
      </c>
      <c r="AF254" s="9" t="s">
        <v>48</v>
      </c>
    </row>
    <row r="255" spans="1:44" hidden="1" outlineLevel="1" x14ac:dyDescent="0.2">
      <c r="A255" s="9" t="s">
        <v>36842</v>
      </c>
      <c r="B255" s="9">
        <v>45347.752951388888</v>
      </c>
      <c r="C255" s="9" t="s">
        <v>30591</v>
      </c>
      <c r="D255" s="11"/>
      <c r="E255" s="9"/>
      <c r="F255" s="9"/>
      <c r="G255" s="9"/>
      <c r="H255" s="9"/>
      <c r="I255" s="9"/>
      <c r="J255" s="9" t="s">
        <v>36843</v>
      </c>
      <c r="K255" s="9" t="s">
        <v>36024</v>
      </c>
      <c r="L255" s="9" t="s">
        <v>1233</v>
      </c>
      <c r="M255" s="9">
        <v>2</v>
      </c>
      <c r="N255" s="9"/>
      <c r="O255" s="9"/>
      <c r="P255" s="2" t="s">
        <v>36844</v>
      </c>
      <c r="Q255" s="9" t="s">
        <v>17847</v>
      </c>
      <c r="R255" s="9"/>
      <c r="S255" s="9">
        <v>3.4749000000000002E-2</v>
      </c>
      <c r="T255" s="9">
        <v>1.073E-3</v>
      </c>
      <c r="U255" s="9">
        <v>1.1475000000000001E-2</v>
      </c>
      <c r="V255" s="9">
        <v>1.8169000000000001E-2</v>
      </c>
      <c r="W255" s="9">
        <v>1.2795000000000001E-2</v>
      </c>
      <c r="X255" s="9">
        <v>7.0549999999999996E-3</v>
      </c>
      <c r="Y255" s="9">
        <v>0.13939399999999999</v>
      </c>
      <c r="Z255" s="9">
        <v>5.1999999999999998E-2</v>
      </c>
      <c r="AA255" s="9">
        <v>0</v>
      </c>
      <c r="AB255" s="9">
        <v>0.94799999999999995</v>
      </c>
      <c r="AC255" s="9">
        <v>0.39190000000000003</v>
      </c>
      <c r="AD255" s="9" t="s">
        <v>48</v>
      </c>
      <c r="AE255" s="9" t="s">
        <v>48</v>
      </c>
      <c r="AF255" s="9" t="s">
        <v>48</v>
      </c>
    </row>
    <row r="256" spans="1:44" hidden="1" outlineLevel="1" x14ac:dyDescent="0.2">
      <c r="A256" s="9" t="s">
        <v>36845</v>
      </c>
      <c r="B256" s="9">
        <v>45347.754351851851</v>
      </c>
      <c r="C256" s="9" t="s">
        <v>30191</v>
      </c>
      <c r="D256" s="9"/>
      <c r="E256" s="9"/>
      <c r="F256" s="9"/>
      <c r="G256" s="9"/>
      <c r="H256" s="9"/>
      <c r="I256" s="9"/>
      <c r="J256" s="9" t="s">
        <v>36846</v>
      </c>
      <c r="K256" s="9" t="s">
        <v>36024</v>
      </c>
      <c r="L256" s="9" t="s">
        <v>1233</v>
      </c>
      <c r="M256" s="9">
        <v>1</v>
      </c>
      <c r="N256" s="9"/>
      <c r="O256" s="9"/>
      <c r="P256" s="2" t="s">
        <v>36847</v>
      </c>
      <c r="Q256" s="9" t="s">
        <v>27532</v>
      </c>
      <c r="R256" s="9"/>
      <c r="S256" s="9">
        <v>5.1562999999999998E-2</v>
      </c>
      <c r="T256" s="9">
        <v>1.6590000000000001E-3</v>
      </c>
      <c r="U256" s="9">
        <v>1.5762000000000002E-2</v>
      </c>
      <c r="V256" s="9">
        <v>1.1395000000000001E-2</v>
      </c>
      <c r="W256" s="9">
        <v>1.7871999999999999E-2</v>
      </c>
      <c r="X256" s="9">
        <v>8.9969999999999998E-3</v>
      </c>
      <c r="Y256" s="9">
        <v>0.12857099999999999</v>
      </c>
      <c r="Z256" s="9">
        <v>0</v>
      </c>
      <c r="AA256" s="9">
        <v>0</v>
      </c>
      <c r="AB256" s="9">
        <v>1</v>
      </c>
      <c r="AC256" s="9">
        <v>0</v>
      </c>
      <c r="AD256" s="9" t="s">
        <v>48</v>
      </c>
      <c r="AE256" s="9" t="s">
        <v>48</v>
      </c>
      <c r="AF256" s="9" t="s">
        <v>48</v>
      </c>
    </row>
    <row r="257" spans="1:32" hidden="1" outlineLevel="1" x14ac:dyDescent="0.2">
      <c r="A257" s="9" t="s">
        <v>36848</v>
      </c>
      <c r="B257" s="9">
        <v>45347.754444444443</v>
      </c>
      <c r="C257" s="9" t="s">
        <v>36849</v>
      </c>
      <c r="D257" s="9"/>
      <c r="E257" s="9"/>
      <c r="F257" s="9"/>
      <c r="G257" s="9"/>
      <c r="H257" s="9"/>
      <c r="I257" s="9"/>
      <c r="J257" s="9" t="s">
        <v>36850</v>
      </c>
      <c r="K257" s="9" t="s">
        <v>36024</v>
      </c>
      <c r="L257" s="9" t="s">
        <v>1233</v>
      </c>
      <c r="M257" s="9">
        <v>1</v>
      </c>
      <c r="N257" s="9"/>
      <c r="O257" s="9"/>
      <c r="P257" s="2" t="s">
        <v>36851</v>
      </c>
      <c r="Q257" s="9" t="s">
        <v>47</v>
      </c>
      <c r="R257" s="9"/>
      <c r="S257" s="9">
        <v>0.35186099999999998</v>
      </c>
      <c r="T257" s="9">
        <v>9.9179999999999997E-3</v>
      </c>
      <c r="U257" s="9">
        <v>8.6460999999999996E-2</v>
      </c>
      <c r="V257" s="9">
        <v>0.28238000000000002</v>
      </c>
      <c r="W257" s="9">
        <v>0.34203699999999998</v>
      </c>
      <c r="X257" s="9">
        <v>8.3759999999999998E-3</v>
      </c>
      <c r="Y257" s="9">
        <v>-0.28000000000000003</v>
      </c>
      <c r="Z257" s="9">
        <v>7.0999999999999994E-2</v>
      </c>
      <c r="AA257" s="9">
        <v>0.17299999999999999</v>
      </c>
      <c r="AB257" s="9">
        <v>0.75600000000000001</v>
      </c>
      <c r="AC257" s="9">
        <v>-0.76270000000000004</v>
      </c>
      <c r="AD257" s="9" t="s">
        <v>48</v>
      </c>
      <c r="AE257" s="9" t="s">
        <v>48</v>
      </c>
      <c r="AF257" s="9" t="s">
        <v>48</v>
      </c>
    </row>
    <row r="258" spans="1:32" hidden="1" outlineLevel="1" x14ac:dyDescent="0.2">
      <c r="A258" s="9" t="s">
        <v>36852</v>
      </c>
      <c r="B258" s="9">
        <v>45347.768182870372</v>
      </c>
      <c r="C258" s="9" t="s">
        <v>24474</v>
      </c>
      <c r="D258" s="9"/>
      <c r="E258" s="9"/>
      <c r="F258" s="9"/>
      <c r="G258" s="9"/>
      <c r="H258" s="9"/>
      <c r="I258" s="9"/>
      <c r="J258" s="9" t="s">
        <v>36853</v>
      </c>
      <c r="K258" s="9" t="s">
        <v>36024</v>
      </c>
      <c r="L258" s="9" t="s">
        <v>1233</v>
      </c>
      <c r="M258" s="9">
        <v>1</v>
      </c>
      <c r="N258" s="9"/>
      <c r="O258" s="9"/>
      <c r="P258" s="2" t="s">
        <v>36854</v>
      </c>
      <c r="Q258" s="9" t="s">
        <v>24466</v>
      </c>
      <c r="R258" s="9"/>
      <c r="S258" s="9">
        <v>0.15269199999999999</v>
      </c>
      <c r="T258" s="9">
        <v>3.395E-3</v>
      </c>
      <c r="U258" s="9">
        <v>2.051E-2</v>
      </c>
      <c r="V258" s="9">
        <v>0.102216</v>
      </c>
      <c r="W258" s="9">
        <v>6.5123E-2</v>
      </c>
      <c r="X258" s="9">
        <v>7.5859999999999999E-3</v>
      </c>
      <c r="Y258" s="9">
        <v>0.158939</v>
      </c>
      <c r="Z258" s="9">
        <v>0.113</v>
      </c>
      <c r="AA258" s="9">
        <v>7.8E-2</v>
      </c>
      <c r="AB258" s="9">
        <v>0.80900000000000005</v>
      </c>
      <c r="AC258" s="9">
        <v>0.87649999999999995</v>
      </c>
      <c r="AD258" s="9" t="s">
        <v>48</v>
      </c>
      <c r="AE258" s="9" t="s">
        <v>48</v>
      </c>
      <c r="AF258" s="9" t="s">
        <v>48</v>
      </c>
    </row>
    <row r="259" spans="1:32" hidden="1" outlineLevel="1" x14ac:dyDescent="0.2">
      <c r="A259" s="9" t="s">
        <v>36855</v>
      </c>
      <c r="B259" s="9">
        <v>45347.753611111111</v>
      </c>
      <c r="C259" s="9" t="s">
        <v>36651</v>
      </c>
      <c r="D259" s="9"/>
      <c r="E259" s="9"/>
      <c r="F259" s="9"/>
      <c r="G259" s="9"/>
      <c r="H259" s="9"/>
      <c r="I259" s="9"/>
      <c r="J259" s="9" t="s">
        <v>36856</v>
      </c>
      <c r="K259" s="9" t="s">
        <v>36024</v>
      </c>
      <c r="L259" s="9" t="s">
        <v>1233</v>
      </c>
      <c r="M259" s="9">
        <v>0</v>
      </c>
      <c r="N259" s="9"/>
      <c r="O259" s="9"/>
      <c r="P259" s="2" t="s">
        <v>36857</v>
      </c>
      <c r="Q259" s="9" t="s">
        <v>36654</v>
      </c>
      <c r="R259" s="9"/>
      <c r="S259" s="9">
        <v>0.53579399999999999</v>
      </c>
      <c r="T259" s="9">
        <v>5.4733999999999998E-2</v>
      </c>
      <c r="U259" s="9">
        <v>0.40980299999999997</v>
      </c>
      <c r="V259" s="9">
        <v>0.49313899999999999</v>
      </c>
      <c r="W259" s="9">
        <v>0.50440600000000002</v>
      </c>
      <c r="X259" s="9">
        <v>2.1645000000000001E-2</v>
      </c>
      <c r="Y259" s="9">
        <v>-0.16667000000000001</v>
      </c>
      <c r="Z259" s="9">
        <v>8.5000000000000006E-2</v>
      </c>
      <c r="AA259" s="9">
        <v>0.29299999999999998</v>
      </c>
      <c r="AB259" s="9">
        <v>0.621</v>
      </c>
      <c r="AC259" s="9">
        <v>-0.88490000000000002</v>
      </c>
      <c r="AD259" s="9" t="s">
        <v>48</v>
      </c>
      <c r="AE259" s="9" t="s">
        <v>48</v>
      </c>
      <c r="AF259" s="9" t="s">
        <v>48</v>
      </c>
    </row>
    <row r="260" spans="1:32" hidden="1" outlineLevel="1" x14ac:dyDescent="0.2">
      <c r="A260" s="9" t="s">
        <v>36858</v>
      </c>
      <c r="B260" s="9">
        <v>45347.817384259259</v>
      </c>
      <c r="C260" s="9" t="s">
        <v>3420</v>
      </c>
      <c r="D260" s="9"/>
      <c r="E260" s="9"/>
      <c r="F260" s="9"/>
      <c r="G260" s="9"/>
      <c r="H260" s="9"/>
      <c r="I260" s="9"/>
      <c r="J260" s="9" t="s">
        <v>36859</v>
      </c>
      <c r="K260" s="9" t="s">
        <v>36024</v>
      </c>
      <c r="L260" s="9" t="s">
        <v>1233</v>
      </c>
      <c r="M260" s="9">
        <v>1</v>
      </c>
      <c r="N260" s="9"/>
      <c r="O260" s="9"/>
      <c r="P260" s="2" t="s">
        <v>36860</v>
      </c>
      <c r="Q260" s="9" t="s">
        <v>47</v>
      </c>
      <c r="R260" s="9"/>
      <c r="S260" s="9">
        <v>1.8974999999999999E-2</v>
      </c>
      <c r="T260" s="9">
        <v>8.6300000000000005E-4</v>
      </c>
      <c r="U260" s="9">
        <v>1.3507999999999999E-2</v>
      </c>
      <c r="V260" s="9">
        <v>5.0689999999999997E-3</v>
      </c>
      <c r="W260" s="9">
        <v>8.4440000000000001E-3</v>
      </c>
      <c r="X260" s="9">
        <v>6.7120000000000001E-3</v>
      </c>
      <c r="Y260" s="9">
        <v>0.47499999999999998</v>
      </c>
      <c r="Z260" s="9">
        <v>0.34799999999999998</v>
      </c>
      <c r="AA260" s="9">
        <v>0</v>
      </c>
      <c r="AB260" s="9">
        <v>0.65200000000000002</v>
      </c>
      <c r="AC260" s="9">
        <v>0.75060000000000004</v>
      </c>
      <c r="AD260" s="9" t="s">
        <v>48</v>
      </c>
      <c r="AE260" s="9" t="s">
        <v>48</v>
      </c>
      <c r="AF260" s="9" t="s">
        <v>48</v>
      </c>
    </row>
    <row r="261" spans="1:32" hidden="1" outlineLevel="1" x14ac:dyDescent="0.2">
      <c r="A261" s="9" t="s">
        <v>36861</v>
      </c>
      <c r="B261" s="9">
        <v>45347.844513888886</v>
      </c>
      <c r="C261" s="9" t="s">
        <v>36862</v>
      </c>
      <c r="D261" s="9"/>
      <c r="E261" s="9"/>
      <c r="F261" s="9"/>
      <c r="G261" s="9"/>
      <c r="H261" s="9"/>
      <c r="I261" s="9"/>
      <c r="J261" s="9" t="s">
        <v>36863</v>
      </c>
      <c r="K261" s="9" t="s">
        <v>36024</v>
      </c>
      <c r="L261" s="9" t="s">
        <v>1233</v>
      </c>
      <c r="M261" s="9">
        <v>1</v>
      </c>
      <c r="N261" s="9"/>
      <c r="O261" s="9"/>
      <c r="P261" s="2" t="s">
        <v>36864</v>
      </c>
      <c r="Q261" s="9" t="s">
        <v>47</v>
      </c>
      <c r="R261" s="9"/>
      <c r="S261" s="9">
        <v>0.57219900000000001</v>
      </c>
      <c r="T261" s="9">
        <v>6.2254999999999998E-2</v>
      </c>
      <c r="U261" s="9">
        <v>0.56433800000000001</v>
      </c>
      <c r="V261" s="9">
        <v>7.3428999999999994E-2</v>
      </c>
      <c r="W261" s="9">
        <v>0.51309400000000005</v>
      </c>
      <c r="X261" s="9">
        <v>1.2544E-2</v>
      </c>
      <c r="Y261" s="9">
        <v>0.22500000000000001</v>
      </c>
      <c r="Z261" s="9">
        <v>0.183</v>
      </c>
      <c r="AA261" s="9">
        <v>0</v>
      </c>
      <c r="AB261" s="9">
        <v>0.81699999999999995</v>
      </c>
      <c r="AC261" s="9">
        <v>0.75790000000000002</v>
      </c>
      <c r="AD261" s="9" t="s">
        <v>48</v>
      </c>
      <c r="AE261" s="9" t="s">
        <v>48</v>
      </c>
      <c r="AF261" s="9" t="s">
        <v>48</v>
      </c>
    </row>
    <row r="262" spans="1:32" hidden="1" outlineLevel="1" x14ac:dyDescent="0.2">
      <c r="A262" s="9" t="s">
        <v>36865</v>
      </c>
      <c r="B262" s="9">
        <v>45347.859629629631</v>
      </c>
      <c r="C262" s="9" t="s">
        <v>36866</v>
      </c>
      <c r="D262" s="9"/>
      <c r="E262" s="9"/>
      <c r="F262" s="9"/>
      <c r="G262" s="9"/>
      <c r="H262" s="9"/>
      <c r="I262" s="9"/>
      <c r="J262" s="9" t="s">
        <v>36867</v>
      </c>
      <c r="K262" s="9" t="s">
        <v>36024</v>
      </c>
      <c r="L262" s="9" t="s">
        <v>1233</v>
      </c>
      <c r="M262" s="9">
        <v>1</v>
      </c>
      <c r="N262" s="9"/>
      <c r="O262" s="9"/>
      <c r="P262" s="2" t="s">
        <v>36868</v>
      </c>
      <c r="Q262" s="9" t="s">
        <v>47</v>
      </c>
      <c r="R262" s="9"/>
      <c r="S262" s="9">
        <v>6.8170999999999995E-2</v>
      </c>
      <c r="T262" s="9">
        <v>1.707E-3</v>
      </c>
      <c r="U262" s="9">
        <v>1.5284000000000001E-2</v>
      </c>
      <c r="V262" s="9">
        <v>2.0278999999999998E-2</v>
      </c>
      <c r="W262" s="9">
        <v>2.1224E-2</v>
      </c>
      <c r="X262" s="9">
        <v>9.6699999999999998E-3</v>
      </c>
      <c r="Y262" s="9">
        <v>0</v>
      </c>
      <c r="Z262" s="9">
        <v>0</v>
      </c>
      <c r="AA262" s="9">
        <v>0.11799999999999999</v>
      </c>
      <c r="AB262" s="9">
        <v>0.88200000000000001</v>
      </c>
      <c r="AC262" s="9">
        <v>-0.73509999999999998</v>
      </c>
      <c r="AD262" s="9" t="s">
        <v>48</v>
      </c>
      <c r="AE262" s="9" t="s">
        <v>48</v>
      </c>
      <c r="AF262" s="9" t="s">
        <v>48</v>
      </c>
    </row>
    <row r="263" spans="1:32" hidden="1" outlineLevel="1" x14ac:dyDescent="0.2">
      <c r="A263" s="9" t="s">
        <v>36869</v>
      </c>
      <c r="B263" s="9">
        <v>45347.861168981479</v>
      </c>
      <c r="C263" s="9" t="s">
        <v>36866</v>
      </c>
      <c r="D263" s="9"/>
      <c r="E263" s="9"/>
      <c r="F263" s="9"/>
      <c r="G263" s="9"/>
      <c r="H263" s="9"/>
      <c r="I263" s="9"/>
      <c r="J263" s="9" t="s">
        <v>36870</v>
      </c>
      <c r="K263" s="9" t="s">
        <v>36024</v>
      </c>
      <c r="L263" s="9" t="s">
        <v>1233</v>
      </c>
      <c r="M263" s="9">
        <v>1</v>
      </c>
      <c r="N263" s="9"/>
      <c r="O263" s="9"/>
      <c r="P263" s="2" t="s">
        <v>36871</v>
      </c>
      <c r="Q263" s="9" t="s">
        <v>47</v>
      </c>
      <c r="R263" s="9"/>
      <c r="S263" s="9">
        <v>0.11099000000000001</v>
      </c>
      <c r="T263" s="9">
        <v>2.251E-3</v>
      </c>
      <c r="U263" s="9">
        <v>1.6958000000000001E-2</v>
      </c>
      <c r="V263" s="9">
        <v>5.0216999999999998E-2</v>
      </c>
      <c r="W263" s="9">
        <v>2.9935E-2</v>
      </c>
      <c r="X263" s="9">
        <v>8.3370000000000007E-3</v>
      </c>
      <c r="Y263" s="9">
        <v>-1.6670000000000001E-2</v>
      </c>
      <c r="Z263" s="9">
        <v>5.2999999999999999E-2</v>
      </c>
      <c r="AA263" s="9">
        <v>0.12</v>
      </c>
      <c r="AB263" s="9">
        <v>0.82699999999999996</v>
      </c>
      <c r="AC263" s="9">
        <v>-0.57189999999999996</v>
      </c>
      <c r="AD263" s="9" t="s">
        <v>48</v>
      </c>
      <c r="AE263" s="9" t="s">
        <v>48</v>
      </c>
      <c r="AF263" s="9" t="s">
        <v>48</v>
      </c>
    </row>
    <row r="264" spans="1:32" hidden="1" outlineLevel="1" x14ac:dyDescent="0.2">
      <c r="A264" s="9" t="s">
        <v>36872</v>
      </c>
      <c r="B264" s="9">
        <v>45347.747916666667</v>
      </c>
      <c r="C264" s="9" t="s">
        <v>36026</v>
      </c>
      <c r="D264" s="9"/>
      <c r="E264" s="9"/>
      <c r="F264" s="9"/>
      <c r="G264" s="9"/>
      <c r="H264" s="9"/>
      <c r="I264" s="9"/>
      <c r="J264" s="9" t="s">
        <v>36873</v>
      </c>
      <c r="K264" s="9" t="s">
        <v>36820</v>
      </c>
      <c r="L264" s="9" t="s">
        <v>1263</v>
      </c>
      <c r="M264" s="9">
        <v>1</v>
      </c>
      <c r="N264" s="9"/>
      <c r="O264" s="9"/>
      <c r="P264" s="2" t="s">
        <v>36874</v>
      </c>
      <c r="Q264" s="9" t="s">
        <v>47</v>
      </c>
      <c r="R264" s="9"/>
      <c r="S264" s="9">
        <v>3.4984000000000001E-2</v>
      </c>
      <c r="T264" s="9">
        <v>1.2589999999999999E-3</v>
      </c>
      <c r="U264" s="9">
        <v>1.5011E-2</v>
      </c>
      <c r="V264" s="9">
        <v>1.3143999999999999E-2</v>
      </c>
      <c r="W264" s="9">
        <v>1.4315E-2</v>
      </c>
      <c r="X264" s="9">
        <v>7.8320000000000004E-3</v>
      </c>
      <c r="Y264" s="9">
        <v>0.22500000000000001</v>
      </c>
      <c r="Z264" s="9">
        <v>0.16200000000000001</v>
      </c>
      <c r="AA264" s="9">
        <v>3.1E-2</v>
      </c>
      <c r="AB264" s="9">
        <v>0.80600000000000005</v>
      </c>
      <c r="AC264" s="9">
        <v>0.70230000000000004</v>
      </c>
      <c r="AD264" s="9" t="s">
        <v>48</v>
      </c>
      <c r="AE264" s="9" t="s">
        <v>48</v>
      </c>
      <c r="AF264" s="9" t="s">
        <v>48</v>
      </c>
    </row>
    <row r="265" spans="1:32" hidden="1" outlineLevel="1" x14ac:dyDescent="0.2">
      <c r="A265" s="9" t="s">
        <v>36875</v>
      </c>
      <c r="B265" s="9">
        <v>45347.749386574076</v>
      </c>
      <c r="C265" s="9" t="s">
        <v>36839</v>
      </c>
      <c r="D265" s="11"/>
      <c r="E265" s="9"/>
      <c r="F265" s="9"/>
      <c r="G265" s="9"/>
      <c r="H265" s="9"/>
      <c r="I265" s="9"/>
      <c r="J265" s="9" t="s">
        <v>36876</v>
      </c>
      <c r="K265" s="9" t="s">
        <v>36823</v>
      </c>
      <c r="L265" s="9" t="s">
        <v>1263</v>
      </c>
      <c r="M265" s="9">
        <v>3</v>
      </c>
      <c r="N265" s="9"/>
      <c r="O265" s="9"/>
      <c r="P265" s="2" t="s">
        <v>36877</v>
      </c>
      <c r="Q265" s="9" t="s">
        <v>10060</v>
      </c>
      <c r="R265" s="9"/>
      <c r="S265" s="9">
        <v>4.0431000000000002E-2</v>
      </c>
      <c r="T265" s="9">
        <v>1.2210000000000001E-3</v>
      </c>
      <c r="U265" s="9">
        <v>1.2995E-2</v>
      </c>
      <c r="V265" s="9">
        <v>2.5604999999999999E-2</v>
      </c>
      <c r="W265" s="9">
        <v>1.2567E-2</v>
      </c>
      <c r="X265" s="9">
        <v>7.2370000000000004E-3</v>
      </c>
      <c r="Y265" s="9">
        <v>8.3333000000000004E-2</v>
      </c>
      <c r="Z265" s="9">
        <v>0</v>
      </c>
      <c r="AA265" s="9">
        <v>0</v>
      </c>
      <c r="AB265" s="9">
        <v>1</v>
      </c>
      <c r="AC265" s="9">
        <v>0</v>
      </c>
      <c r="AD265" s="9" t="s">
        <v>48</v>
      </c>
      <c r="AE265" s="9" t="s">
        <v>48</v>
      </c>
      <c r="AF265" s="9" t="s">
        <v>48</v>
      </c>
    </row>
    <row r="266" spans="1:32" hidden="1" outlineLevel="1" x14ac:dyDescent="0.2">
      <c r="A266" s="9" t="s">
        <v>36878</v>
      </c>
      <c r="B266" s="9">
        <v>45347.862974537034</v>
      </c>
      <c r="C266" s="9" t="s">
        <v>36879</v>
      </c>
      <c r="D266" s="9"/>
      <c r="E266" s="9"/>
      <c r="F266" s="9"/>
      <c r="G266" s="9"/>
      <c r="H266" s="9"/>
      <c r="I266" s="9"/>
      <c r="J266" s="9" t="s">
        <v>36880</v>
      </c>
      <c r="K266" s="9" t="s">
        <v>36827</v>
      </c>
      <c r="L266" s="9" t="s">
        <v>1263</v>
      </c>
      <c r="M266" s="9">
        <v>1</v>
      </c>
      <c r="N266" s="9"/>
      <c r="O266" s="9"/>
      <c r="P266" s="2" t="s">
        <v>36881</v>
      </c>
      <c r="Q266" s="9" t="s">
        <v>47</v>
      </c>
      <c r="R266" s="9"/>
      <c r="S266" s="9">
        <v>3.1330999999999998E-2</v>
      </c>
      <c r="T266" s="9">
        <v>1.0059999999999999E-3</v>
      </c>
      <c r="U266" s="9">
        <v>1.3269E-2</v>
      </c>
      <c r="V266" s="9">
        <v>6.2160000000000002E-3</v>
      </c>
      <c r="W266" s="9">
        <v>1.4010999999999999E-2</v>
      </c>
      <c r="X266" s="9">
        <v>7.4700000000000001E-3</v>
      </c>
      <c r="Y266" s="9">
        <v>0.17499999999999999</v>
      </c>
      <c r="Z266" s="9">
        <v>0.158</v>
      </c>
      <c r="AA266" s="9">
        <v>0</v>
      </c>
      <c r="AB266" s="9">
        <v>0.84199999999999997</v>
      </c>
      <c r="AC266" s="9">
        <v>0.70960000000000001</v>
      </c>
      <c r="AD266" s="9" t="s">
        <v>48</v>
      </c>
      <c r="AE266" s="9" t="s">
        <v>48</v>
      </c>
      <c r="AF266" s="9" t="s">
        <v>48</v>
      </c>
    </row>
    <row r="267" spans="1:32" hidden="1" outlineLevel="1" x14ac:dyDescent="0.2">
      <c r="A267" s="9" t="s">
        <v>36882</v>
      </c>
      <c r="B267" s="9">
        <v>45347.754201388889</v>
      </c>
      <c r="C267" s="9" t="s">
        <v>36026</v>
      </c>
      <c r="D267" s="9"/>
      <c r="E267" s="9"/>
      <c r="F267" s="9"/>
      <c r="G267" s="9"/>
      <c r="H267" s="9"/>
      <c r="I267" s="9"/>
      <c r="J267" s="9" t="s">
        <v>36883</v>
      </c>
      <c r="K267" s="9" t="s">
        <v>36842</v>
      </c>
      <c r="L267" s="9" t="s">
        <v>1263</v>
      </c>
      <c r="M267" s="9">
        <v>0</v>
      </c>
      <c r="N267" s="9"/>
      <c r="O267" s="9"/>
      <c r="P267" s="2" t="s">
        <v>36884</v>
      </c>
      <c r="Q267" s="9" t="s">
        <v>47</v>
      </c>
      <c r="R267" s="9"/>
      <c r="S267" s="9">
        <v>4.2161999999999998E-2</v>
      </c>
      <c r="T267" s="9">
        <v>1.1349999999999999E-3</v>
      </c>
      <c r="U267" s="9">
        <v>1.3576E-2</v>
      </c>
      <c r="V267" s="9">
        <v>2.5403999999999999E-2</v>
      </c>
      <c r="W267" s="9">
        <v>1.5417E-2</v>
      </c>
      <c r="X267" s="9">
        <v>6.0260000000000001E-3</v>
      </c>
      <c r="Y267" s="9">
        <v>0.16</v>
      </c>
      <c r="Z267" s="9">
        <v>7.6999999999999999E-2</v>
      </c>
      <c r="AA267" s="9">
        <v>0</v>
      </c>
      <c r="AB267" s="9">
        <v>0.92300000000000004</v>
      </c>
      <c r="AC267" s="9">
        <v>0.50229999999999997</v>
      </c>
      <c r="AD267" s="9" t="s">
        <v>48</v>
      </c>
      <c r="AE267" s="9" t="s">
        <v>48</v>
      </c>
      <c r="AF267" s="9" t="s">
        <v>48</v>
      </c>
    </row>
    <row r="268" spans="1:32" hidden="1" outlineLevel="1" x14ac:dyDescent="0.2">
      <c r="A268" s="9" t="s">
        <v>36885</v>
      </c>
      <c r="B268" s="9">
        <v>45347.754965277774</v>
      </c>
      <c r="C268" s="9" t="s">
        <v>36026</v>
      </c>
      <c r="D268" s="9"/>
      <c r="E268" s="9"/>
      <c r="F268" s="9"/>
      <c r="G268" s="9"/>
      <c r="H268" s="9"/>
      <c r="I268" s="9"/>
      <c r="J268" s="9" t="s">
        <v>36886</v>
      </c>
      <c r="K268" s="9" t="s">
        <v>36848</v>
      </c>
      <c r="L268" s="9" t="s">
        <v>1263</v>
      </c>
      <c r="M268" s="9">
        <v>1</v>
      </c>
      <c r="N268" s="9"/>
      <c r="O268" s="9"/>
      <c r="P268" s="2" t="s">
        <v>36887</v>
      </c>
      <c r="Q268" s="9" t="s">
        <v>47</v>
      </c>
      <c r="R268" s="9"/>
      <c r="S268" s="9">
        <v>8.9219999999999994E-3</v>
      </c>
      <c r="T268" s="9">
        <v>1.0009999999999999E-3</v>
      </c>
      <c r="U268" s="9">
        <v>1.2789999999999999E-2</v>
      </c>
      <c r="V268" s="9">
        <v>2.6450000000000002E-3</v>
      </c>
      <c r="W268" s="9">
        <v>6.7239999999999999E-3</v>
      </c>
      <c r="X268" s="9">
        <v>7.5729999999999999E-3</v>
      </c>
      <c r="Y268" s="9">
        <v>0.25</v>
      </c>
      <c r="Z268" s="9">
        <v>0.318</v>
      </c>
      <c r="AA268" s="9">
        <v>0</v>
      </c>
      <c r="AB268" s="9">
        <v>0.68200000000000005</v>
      </c>
      <c r="AC268" s="9">
        <v>0.4199</v>
      </c>
      <c r="AD268" s="9" t="s">
        <v>48</v>
      </c>
      <c r="AE268" s="9" t="s">
        <v>48</v>
      </c>
      <c r="AF268" s="9" t="s">
        <v>48</v>
      </c>
    </row>
    <row r="269" spans="1:32" hidden="1" outlineLevel="1" x14ac:dyDescent="0.2">
      <c r="A269" s="9" t="s">
        <v>36888</v>
      </c>
      <c r="B269" s="9">
        <v>45347.772372685184</v>
      </c>
      <c r="C269" s="9" t="s">
        <v>36026</v>
      </c>
      <c r="D269" s="9"/>
      <c r="E269" s="9"/>
      <c r="F269" s="9"/>
      <c r="G269" s="9"/>
      <c r="H269" s="9"/>
      <c r="I269" s="9"/>
      <c r="J269" s="9" t="s">
        <v>36889</v>
      </c>
      <c r="K269" s="9" t="s">
        <v>36852</v>
      </c>
      <c r="L269" s="9" t="s">
        <v>1263</v>
      </c>
      <c r="M269" s="9">
        <v>1</v>
      </c>
      <c r="N269" s="9"/>
      <c r="O269" s="9"/>
      <c r="P269" s="2" t="s">
        <v>36890</v>
      </c>
      <c r="Q269" s="9" t="s">
        <v>47</v>
      </c>
      <c r="R269" s="9"/>
      <c r="S269" s="9">
        <v>4.4636000000000002E-2</v>
      </c>
      <c r="T269" s="9">
        <v>1.23E-3</v>
      </c>
      <c r="U269" s="9">
        <v>9.6480000000000003E-3</v>
      </c>
      <c r="V269" s="9">
        <v>2.9144E-2</v>
      </c>
      <c r="W269" s="9">
        <v>1.6937000000000001E-2</v>
      </c>
      <c r="X269" s="9">
        <v>6.4920000000000004E-3</v>
      </c>
      <c r="Y269" s="9">
        <v>0.160417</v>
      </c>
      <c r="Z269" s="9">
        <v>0.14199999999999999</v>
      </c>
      <c r="AA269" s="9">
        <v>5.7000000000000002E-2</v>
      </c>
      <c r="AB269" s="9">
        <v>0.80100000000000005</v>
      </c>
      <c r="AC269" s="9">
        <v>0.75080000000000002</v>
      </c>
      <c r="AD269" s="9" t="s">
        <v>48</v>
      </c>
      <c r="AE269" s="9" t="s">
        <v>48</v>
      </c>
      <c r="AF269" s="9" t="s">
        <v>48</v>
      </c>
    </row>
    <row r="270" spans="1:32" hidden="1" outlineLevel="1" x14ac:dyDescent="0.2">
      <c r="A270" s="9" t="s">
        <v>36891</v>
      </c>
      <c r="B270" s="9">
        <v>45347.757002314815</v>
      </c>
      <c r="C270" s="9" t="s">
        <v>36026</v>
      </c>
      <c r="D270" s="9"/>
      <c r="E270" s="9"/>
      <c r="F270" s="9"/>
      <c r="G270" s="9"/>
      <c r="H270" s="9"/>
      <c r="I270" s="9"/>
      <c r="J270" s="9" t="s">
        <v>36892</v>
      </c>
      <c r="K270" s="9" t="s">
        <v>36855</v>
      </c>
      <c r="L270" s="9" t="s">
        <v>1263</v>
      </c>
      <c r="M270" s="9">
        <v>2</v>
      </c>
      <c r="N270" s="9"/>
      <c r="O270" s="9"/>
      <c r="P270" s="2" t="s">
        <v>36893</v>
      </c>
      <c r="Q270" s="9" t="s">
        <v>47</v>
      </c>
      <c r="R270" s="9"/>
      <c r="S270" s="9">
        <v>0.41168399999999999</v>
      </c>
      <c r="T270" s="9">
        <v>1.6705999999999999E-2</v>
      </c>
      <c r="U270" s="9">
        <v>8.6137000000000005E-2</v>
      </c>
      <c r="V270" s="9">
        <v>0.45610099999999998</v>
      </c>
      <c r="W270" s="9">
        <v>0.40243400000000001</v>
      </c>
      <c r="X270" s="9">
        <v>7.4700000000000001E-3</v>
      </c>
      <c r="Y270" s="9">
        <v>-0.02</v>
      </c>
      <c r="Z270" s="9">
        <v>0.26800000000000002</v>
      </c>
      <c r="AA270" s="9">
        <v>0</v>
      </c>
      <c r="AB270" s="9">
        <v>0.73199999999999998</v>
      </c>
      <c r="AC270" s="9">
        <v>0.83599999999999997</v>
      </c>
      <c r="AD270" s="9" t="s">
        <v>48</v>
      </c>
      <c r="AE270" s="9" t="s">
        <v>48</v>
      </c>
      <c r="AF270" s="9" t="s">
        <v>48</v>
      </c>
    </row>
    <row r="271" spans="1:32" hidden="1" outlineLevel="1" x14ac:dyDescent="0.2">
      <c r="A271" s="9" t="s">
        <v>36894</v>
      </c>
      <c r="B271" s="9">
        <v>45347.75440972222</v>
      </c>
      <c r="C271" s="9" t="s">
        <v>36132</v>
      </c>
      <c r="D271" s="11"/>
      <c r="E271" s="9"/>
      <c r="F271" s="9"/>
      <c r="G271" s="9"/>
      <c r="H271" s="9"/>
      <c r="I271" s="9"/>
      <c r="J271" s="9" t="s">
        <v>36895</v>
      </c>
      <c r="K271" s="9" t="s">
        <v>36872</v>
      </c>
      <c r="L271" s="9" t="s">
        <v>1263</v>
      </c>
      <c r="M271" s="9">
        <v>2</v>
      </c>
      <c r="N271" s="9"/>
      <c r="O271" s="9"/>
      <c r="P271" s="2" t="s">
        <v>36896</v>
      </c>
      <c r="Q271" s="9" t="s">
        <v>10648</v>
      </c>
      <c r="R271" s="9"/>
      <c r="S271" s="9">
        <v>2.2728000000000002E-2</v>
      </c>
      <c r="T271" s="9">
        <v>7.7700000000000002E-4</v>
      </c>
      <c r="U271" s="9">
        <v>1.3233999999999999E-2</v>
      </c>
      <c r="V271" s="9">
        <v>5.254E-3</v>
      </c>
      <c r="W271" s="9">
        <v>9.1280000000000007E-3</v>
      </c>
      <c r="X271" s="9">
        <v>6.7120000000000001E-3</v>
      </c>
      <c r="Y271" s="9">
        <v>0.13727300000000001</v>
      </c>
      <c r="Z271" s="9">
        <v>9.2999999999999999E-2</v>
      </c>
      <c r="AA271" s="9">
        <v>0</v>
      </c>
      <c r="AB271" s="9">
        <v>0.90700000000000003</v>
      </c>
      <c r="AC271" s="9">
        <v>0.5423</v>
      </c>
      <c r="AD271" s="9" t="s">
        <v>48</v>
      </c>
      <c r="AE271" s="9" t="s">
        <v>48</v>
      </c>
      <c r="AF271" s="9" t="s">
        <v>48</v>
      </c>
    </row>
    <row r="272" spans="1:32" hidden="1" outlineLevel="1" x14ac:dyDescent="0.2">
      <c r="A272" s="9" t="s">
        <v>36897</v>
      </c>
      <c r="B272" s="9">
        <v>45347.761134259257</v>
      </c>
      <c r="C272" s="9" t="s">
        <v>36026</v>
      </c>
      <c r="D272" s="9"/>
      <c r="E272" s="9"/>
      <c r="F272" s="9"/>
      <c r="G272" s="9"/>
      <c r="H272" s="9"/>
      <c r="I272" s="9"/>
      <c r="J272" s="9" t="s">
        <v>36898</v>
      </c>
      <c r="K272" s="9" t="s">
        <v>36875</v>
      </c>
      <c r="L272" s="9" t="s">
        <v>1263</v>
      </c>
      <c r="M272" s="9">
        <v>2</v>
      </c>
      <c r="N272" s="9"/>
      <c r="O272" s="9"/>
      <c r="P272" s="2" t="s">
        <v>36899</v>
      </c>
      <c r="Q272" s="9" t="s">
        <v>47</v>
      </c>
      <c r="R272" s="9"/>
      <c r="S272" s="9">
        <v>0.16098399999999999</v>
      </c>
      <c r="T272" s="9">
        <v>4.215E-3</v>
      </c>
      <c r="U272" s="9">
        <v>5.3936999999999999E-2</v>
      </c>
      <c r="V272" s="9">
        <v>0.102216</v>
      </c>
      <c r="W272" s="9">
        <v>5.7889999999999997E-2</v>
      </c>
      <c r="X272" s="9">
        <v>8.9709999999999998E-3</v>
      </c>
      <c r="Y272" s="9">
        <v>0.16666700000000001</v>
      </c>
      <c r="Z272" s="9">
        <v>4.7E-2</v>
      </c>
      <c r="AA272" s="9">
        <v>2.1000000000000001E-2</v>
      </c>
      <c r="AB272" s="9">
        <v>0.93200000000000005</v>
      </c>
      <c r="AC272" s="9">
        <v>0.40189999999999998</v>
      </c>
      <c r="AD272" s="9" t="s">
        <v>48</v>
      </c>
      <c r="AE272" s="9" t="s">
        <v>48</v>
      </c>
      <c r="AF272" s="9" t="s">
        <v>48</v>
      </c>
    </row>
    <row r="273" spans="1:44" hidden="1" outlineLevel="1" x14ac:dyDescent="0.2">
      <c r="A273" s="9" t="s">
        <v>36900</v>
      </c>
      <c r="B273" s="9">
        <v>45347.756990740738</v>
      </c>
      <c r="C273" s="9" t="s">
        <v>30591</v>
      </c>
      <c r="D273" s="11"/>
      <c r="E273" s="9"/>
      <c r="F273" s="9"/>
      <c r="G273" s="9"/>
      <c r="H273" s="9"/>
      <c r="I273" s="9"/>
      <c r="J273" s="9" t="s">
        <v>36901</v>
      </c>
      <c r="K273" s="9" t="s">
        <v>36882</v>
      </c>
      <c r="L273" s="9" t="s">
        <v>1263</v>
      </c>
      <c r="M273" s="9">
        <v>6</v>
      </c>
      <c r="N273" s="9"/>
      <c r="O273" s="9"/>
      <c r="P273" s="2" t="s">
        <v>36902</v>
      </c>
      <c r="Q273" s="9" t="s">
        <v>17847</v>
      </c>
      <c r="R273" s="9"/>
      <c r="S273" s="9">
        <v>5.6758999999999997E-2</v>
      </c>
      <c r="T273" s="9">
        <v>1.469E-3</v>
      </c>
      <c r="U273" s="9">
        <v>1.2756E-2</v>
      </c>
      <c r="V273" s="9">
        <v>4.0488000000000003E-2</v>
      </c>
      <c r="W273" s="9">
        <v>1.5949000000000001E-2</v>
      </c>
      <c r="X273" s="9">
        <v>6.8219999999999999E-3</v>
      </c>
      <c r="Y273" s="9">
        <v>9.7726999999999994E-2</v>
      </c>
      <c r="Z273" s="9">
        <v>5.8000000000000003E-2</v>
      </c>
      <c r="AA273" s="9">
        <v>0</v>
      </c>
      <c r="AB273" s="9">
        <v>0.94199999999999995</v>
      </c>
      <c r="AC273" s="9">
        <v>0.47670000000000001</v>
      </c>
      <c r="AD273" s="9" t="s">
        <v>48</v>
      </c>
      <c r="AE273" s="9" t="s">
        <v>48</v>
      </c>
      <c r="AF273" s="9" t="s">
        <v>48</v>
      </c>
    </row>
    <row r="274" spans="1:44" hidden="1" outlineLevel="1" x14ac:dyDescent="0.2">
      <c r="A274" s="9" t="s">
        <v>36903</v>
      </c>
      <c r="B274" s="9">
        <v>45347.77380787037</v>
      </c>
      <c r="C274" s="9" t="s">
        <v>36026</v>
      </c>
      <c r="D274" s="9"/>
      <c r="E274" s="9"/>
      <c r="F274" s="9"/>
      <c r="G274" s="9"/>
      <c r="H274" s="9"/>
      <c r="I274" s="9"/>
      <c r="J274" s="9" t="s">
        <v>36904</v>
      </c>
      <c r="K274" s="9" t="s">
        <v>36894</v>
      </c>
      <c r="L274" s="9" t="s">
        <v>1263</v>
      </c>
      <c r="M274" s="9">
        <v>3</v>
      </c>
      <c r="N274" s="9"/>
      <c r="O274" s="9"/>
      <c r="P274" s="2" t="s">
        <v>36905</v>
      </c>
      <c r="Q274" s="9" t="s">
        <v>47</v>
      </c>
      <c r="R274" s="9"/>
      <c r="S274" s="9">
        <v>1.4388E-2</v>
      </c>
      <c r="T274" s="9">
        <v>8.8199999999999997E-4</v>
      </c>
      <c r="U274" s="9">
        <v>1.2654E-2</v>
      </c>
      <c r="V274" s="9">
        <v>2.5899999999999999E-3</v>
      </c>
      <c r="W274" s="9">
        <v>8.3870000000000004E-3</v>
      </c>
      <c r="X274" s="9">
        <v>7.6639999999999998E-3</v>
      </c>
      <c r="Y274" s="9">
        <v>0.4</v>
      </c>
      <c r="Z274" s="9">
        <v>0.34599999999999997</v>
      </c>
      <c r="AA274" s="9">
        <v>0</v>
      </c>
      <c r="AB274" s="9">
        <v>0.65400000000000003</v>
      </c>
      <c r="AC274" s="9">
        <v>0.70879999999999999</v>
      </c>
      <c r="AD274" s="9" t="s">
        <v>48</v>
      </c>
      <c r="AE274" s="9" t="s">
        <v>48</v>
      </c>
      <c r="AF274" s="9" t="s">
        <v>48</v>
      </c>
    </row>
    <row r="275" spans="1:44" hidden="1" outlineLevel="1" x14ac:dyDescent="0.2">
      <c r="A275" s="9" t="s">
        <v>36906</v>
      </c>
      <c r="B275" s="9">
        <v>45347.779606481483</v>
      </c>
      <c r="C275" s="9" t="s">
        <v>36839</v>
      </c>
      <c r="D275" s="11"/>
      <c r="E275" s="9"/>
      <c r="F275" s="9"/>
      <c r="G275" s="9"/>
      <c r="H275" s="9"/>
      <c r="I275" s="9"/>
      <c r="J275" s="9" t="s">
        <v>36907</v>
      </c>
      <c r="K275" s="9" t="s">
        <v>36897</v>
      </c>
      <c r="L275" s="9" t="s">
        <v>1263</v>
      </c>
      <c r="M275" s="9">
        <v>1</v>
      </c>
      <c r="N275" s="9"/>
      <c r="O275" s="9"/>
      <c r="P275" s="2" t="s">
        <v>36908</v>
      </c>
      <c r="Q275" s="9" t="s">
        <v>10060</v>
      </c>
      <c r="R275" s="9"/>
      <c r="S275" s="9">
        <v>0.25727100000000003</v>
      </c>
      <c r="T275" s="9">
        <v>6.2179999999999996E-3</v>
      </c>
      <c r="U275" s="9">
        <v>4.3165000000000002E-2</v>
      </c>
      <c r="V275" s="9">
        <v>0.28034900000000001</v>
      </c>
      <c r="W275" s="9">
        <v>8.2618999999999998E-2</v>
      </c>
      <c r="X275" s="9">
        <v>9.3340000000000003E-3</v>
      </c>
      <c r="Y275" s="9">
        <v>0.26</v>
      </c>
      <c r="Z275" s="9">
        <v>0.42099999999999999</v>
      </c>
      <c r="AA275" s="9">
        <v>9.9000000000000005E-2</v>
      </c>
      <c r="AB275" s="9">
        <v>0.48099999999999998</v>
      </c>
      <c r="AC275" s="9">
        <v>0.82709999999999995</v>
      </c>
      <c r="AD275" s="9" t="s">
        <v>48</v>
      </c>
      <c r="AE275" s="9" t="s">
        <v>48</v>
      </c>
      <c r="AF275" s="9" t="s">
        <v>48</v>
      </c>
    </row>
    <row r="276" spans="1:44" hidden="1" outlineLevel="1" x14ac:dyDescent="0.2">
      <c r="A276" s="9" t="s">
        <v>36909</v>
      </c>
      <c r="B276" s="9">
        <v>45347.847291666665</v>
      </c>
      <c r="C276" s="9" t="s">
        <v>36862</v>
      </c>
      <c r="D276" s="9"/>
      <c r="E276" s="9"/>
      <c r="F276" s="9"/>
      <c r="G276" s="9"/>
      <c r="H276" s="9"/>
      <c r="I276" s="9"/>
      <c r="J276" s="9" t="s">
        <v>36910</v>
      </c>
      <c r="K276" s="9" t="s">
        <v>36897</v>
      </c>
      <c r="L276" s="9" t="s">
        <v>1263</v>
      </c>
      <c r="M276" s="9">
        <v>1</v>
      </c>
      <c r="N276" s="9"/>
      <c r="O276" s="9"/>
      <c r="P276" s="2" t="s">
        <v>36911</v>
      </c>
      <c r="Q276" s="9" t="s">
        <v>47</v>
      </c>
      <c r="R276" s="9"/>
      <c r="S276" s="9">
        <v>0.113263</v>
      </c>
      <c r="T276" s="9">
        <v>2.7850000000000001E-3</v>
      </c>
      <c r="U276" s="9">
        <v>3.3395000000000001E-2</v>
      </c>
      <c r="V276" s="9">
        <v>7.6738000000000001E-2</v>
      </c>
      <c r="W276" s="9">
        <v>3.2689000000000003E-2</v>
      </c>
      <c r="X276" s="9">
        <v>8.6610000000000003E-3</v>
      </c>
      <c r="Y276" s="9">
        <v>0.192857</v>
      </c>
      <c r="Z276" s="9">
        <v>8.5999999999999993E-2</v>
      </c>
      <c r="AA276" s="9">
        <v>9.5000000000000001E-2</v>
      </c>
      <c r="AB276" s="9">
        <v>0.81899999999999995</v>
      </c>
      <c r="AC276" s="9">
        <v>-0.1666</v>
      </c>
      <c r="AD276" s="9" t="s">
        <v>48</v>
      </c>
      <c r="AE276" s="9" t="s">
        <v>48</v>
      </c>
      <c r="AF276" s="9" t="s">
        <v>48</v>
      </c>
    </row>
    <row r="277" spans="1:44" hidden="1" outlineLevel="1" x14ac:dyDescent="0.2">
      <c r="A277" s="9" t="s">
        <v>36912</v>
      </c>
      <c r="B277" s="9">
        <v>45347.758125</v>
      </c>
      <c r="C277" s="9" t="s">
        <v>36026</v>
      </c>
      <c r="D277" s="9"/>
      <c r="E277" s="9"/>
      <c r="F277" s="9"/>
      <c r="G277" s="9"/>
      <c r="H277" s="9"/>
      <c r="I277" s="9"/>
      <c r="J277" s="9" t="s">
        <v>36913</v>
      </c>
      <c r="K277" s="9" t="s">
        <v>36900</v>
      </c>
      <c r="L277" s="9" t="s">
        <v>1263</v>
      </c>
      <c r="M277" s="9">
        <v>1</v>
      </c>
      <c r="N277" s="9"/>
      <c r="O277" s="9"/>
      <c r="P277" s="2" t="s">
        <v>36914</v>
      </c>
      <c r="Q277" s="9" t="s">
        <v>47</v>
      </c>
      <c r="R277" s="9"/>
      <c r="S277" s="9">
        <v>4.7851999999999999E-2</v>
      </c>
      <c r="T277" s="9">
        <v>1.5349999999999999E-3</v>
      </c>
      <c r="U277" s="9">
        <v>1.5727999999999999E-2</v>
      </c>
      <c r="V277" s="9">
        <v>4.6675000000000001E-2</v>
      </c>
      <c r="W277" s="9">
        <v>1.2756999999999999E-2</v>
      </c>
      <c r="X277" s="9">
        <v>7.0029999999999997E-3</v>
      </c>
      <c r="Y277" s="9">
        <v>8.3929000000000004E-2</v>
      </c>
      <c r="Z277" s="9">
        <v>0</v>
      </c>
      <c r="AA277" s="9">
        <v>0</v>
      </c>
      <c r="AB277" s="9">
        <v>1</v>
      </c>
      <c r="AC277" s="9">
        <v>0</v>
      </c>
      <c r="AD277" s="9" t="s">
        <v>48</v>
      </c>
      <c r="AE277" s="9" t="s">
        <v>48</v>
      </c>
      <c r="AF277" s="9" t="s">
        <v>48</v>
      </c>
    </row>
    <row r="278" spans="1:44" hidden="1" outlineLevel="1" x14ac:dyDescent="0.2">
      <c r="A278" s="9" t="s">
        <v>36915</v>
      </c>
      <c r="B278" s="9">
        <v>45347.767766203702</v>
      </c>
      <c r="C278" s="9" t="s">
        <v>30591</v>
      </c>
      <c r="D278" s="11"/>
      <c r="E278" s="9"/>
      <c r="F278" s="9"/>
      <c r="G278" s="9"/>
      <c r="H278" s="9"/>
      <c r="I278" s="9"/>
      <c r="J278" s="9" t="s">
        <v>36916</v>
      </c>
      <c r="K278" s="9" t="s">
        <v>36912</v>
      </c>
      <c r="L278" s="9" t="s">
        <v>1263</v>
      </c>
      <c r="M278" s="9">
        <v>4</v>
      </c>
      <c r="N278" s="9"/>
      <c r="O278" s="9"/>
      <c r="P278" s="2" t="s">
        <v>36917</v>
      </c>
      <c r="Q278" s="9" t="s">
        <v>17847</v>
      </c>
      <c r="R278" s="9"/>
      <c r="S278" s="9">
        <v>0.17891699999999999</v>
      </c>
      <c r="T278" s="9">
        <v>3.0899999999999999E-3</v>
      </c>
      <c r="U278" s="9">
        <v>2.6044000000000001E-2</v>
      </c>
      <c r="V278" s="9">
        <v>0.102216</v>
      </c>
      <c r="W278" s="9">
        <v>8.0620999999999998E-2</v>
      </c>
      <c r="X278" s="9">
        <v>7.5079999999999999E-3</v>
      </c>
      <c r="Y278" s="9">
        <v>3.125E-2</v>
      </c>
      <c r="Z278" s="9">
        <v>8.8999999999999996E-2</v>
      </c>
      <c r="AA278" s="9">
        <v>1.4999999999999999E-2</v>
      </c>
      <c r="AB278" s="9">
        <v>0.89600000000000002</v>
      </c>
      <c r="AC278" s="9">
        <v>0.80130000000000001</v>
      </c>
      <c r="AD278" s="9" t="s">
        <v>48</v>
      </c>
      <c r="AE278" s="9" t="s">
        <v>48</v>
      </c>
      <c r="AF278" s="9" t="s">
        <v>48</v>
      </c>
    </row>
    <row r="279" spans="1:44" hidden="1" outlineLevel="1" x14ac:dyDescent="0.2">
      <c r="A279" s="9" t="s">
        <v>36918</v>
      </c>
      <c r="B279" s="9">
        <v>45347.768738425926</v>
      </c>
      <c r="C279" s="9" t="s">
        <v>36026</v>
      </c>
      <c r="D279" s="9"/>
      <c r="E279" s="9"/>
      <c r="F279" s="9"/>
      <c r="G279" s="9"/>
      <c r="H279" s="9"/>
      <c r="I279" s="9"/>
      <c r="J279" s="9" t="s">
        <v>36919</v>
      </c>
      <c r="K279" s="9" t="s">
        <v>36915</v>
      </c>
      <c r="L279" s="9" t="s">
        <v>1263</v>
      </c>
      <c r="M279" s="9">
        <v>1</v>
      </c>
      <c r="N279" s="9"/>
      <c r="O279" s="9"/>
      <c r="P279" s="2" t="s">
        <v>36920</v>
      </c>
      <c r="Q279" s="9" t="s">
        <v>47</v>
      </c>
      <c r="R279" s="9"/>
      <c r="S279" s="9">
        <v>7.1310000000000002E-3</v>
      </c>
      <c r="T279" s="9">
        <v>7.4399999999999998E-4</v>
      </c>
      <c r="U279" s="9">
        <v>1.1270000000000001E-2</v>
      </c>
      <c r="V279" s="9">
        <v>1.9239999999999999E-3</v>
      </c>
      <c r="W279" s="9">
        <v>6.5250000000000004E-3</v>
      </c>
      <c r="X279" s="9">
        <v>6.9779999999999998E-3</v>
      </c>
      <c r="Y279" s="9">
        <v>0.875</v>
      </c>
      <c r="Z279" s="9">
        <v>0.41599999999999998</v>
      </c>
      <c r="AA279" s="9">
        <v>0</v>
      </c>
      <c r="AB279" s="9">
        <v>0.58399999999999996</v>
      </c>
      <c r="AC279" s="9">
        <v>0.69</v>
      </c>
      <c r="AD279" s="9" t="s">
        <v>48</v>
      </c>
      <c r="AE279" s="9" t="s">
        <v>48</v>
      </c>
      <c r="AF279" s="9" t="s">
        <v>48</v>
      </c>
    </row>
    <row r="280" spans="1:44" hidden="1" outlineLevel="1" x14ac:dyDescent="0.2">
      <c r="A280" s="9" t="s">
        <v>36921</v>
      </c>
      <c r="B280" s="9">
        <v>45347.832233796296</v>
      </c>
      <c r="C280" s="9" t="s">
        <v>36817</v>
      </c>
      <c r="D280" s="9"/>
      <c r="E280" s="9"/>
      <c r="F280" s="9"/>
      <c r="G280" s="9"/>
      <c r="H280" s="9"/>
      <c r="I280" s="9"/>
      <c r="J280" s="9" t="s">
        <v>36922</v>
      </c>
      <c r="K280" s="9" t="s">
        <v>36918</v>
      </c>
      <c r="L280" s="9" t="s">
        <v>1263</v>
      </c>
      <c r="M280" s="9">
        <v>1</v>
      </c>
      <c r="N280" s="9"/>
      <c r="O280" s="9"/>
      <c r="P280" s="2" t="s">
        <v>36923</v>
      </c>
      <c r="Q280" s="9" t="s">
        <v>10132</v>
      </c>
      <c r="R280" s="9"/>
      <c r="S280" s="9">
        <v>0.14255999999999999</v>
      </c>
      <c r="T280" s="9">
        <v>3.2230000000000002E-3</v>
      </c>
      <c r="U280" s="9">
        <v>3.7904E-2</v>
      </c>
      <c r="V280" s="9">
        <v>3.6621000000000001E-2</v>
      </c>
      <c r="W280" s="9">
        <v>6.5997E-2</v>
      </c>
      <c r="X280" s="9">
        <v>8.8419999999999992E-3</v>
      </c>
      <c r="Y280" s="9">
        <v>0.21493100000000001</v>
      </c>
      <c r="Z280" s="9">
        <v>6.7000000000000004E-2</v>
      </c>
      <c r="AA280" s="9">
        <v>7.8E-2</v>
      </c>
      <c r="AB280" s="9">
        <v>0.85499999999999998</v>
      </c>
      <c r="AC280" s="9">
        <v>-0.57750000000000001</v>
      </c>
      <c r="AD280" s="9" t="s">
        <v>48</v>
      </c>
      <c r="AE280" s="9" t="s">
        <v>48</v>
      </c>
      <c r="AF280" s="9" t="s">
        <v>48</v>
      </c>
    </row>
    <row r="281" spans="1:44" collapsed="1" x14ac:dyDescent="0.2">
      <c r="A281" t="s">
        <v>36018</v>
      </c>
      <c r="B281" t="s">
        <v>36019</v>
      </c>
      <c r="C281" t="s">
        <v>36020</v>
      </c>
      <c r="D281" t="s">
        <v>36021</v>
      </c>
      <c r="E281" t="s">
        <v>41</v>
      </c>
      <c r="F281" t="s">
        <v>42</v>
      </c>
      <c r="G281">
        <v>23</v>
      </c>
      <c r="J281" t="s">
        <v>36022</v>
      </c>
      <c r="L281" t="s">
        <v>45</v>
      </c>
      <c r="M281">
        <v>1</v>
      </c>
      <c r="N281">
        <v>1</v>
      </c>
      <c r="O281" s="2" t="s">
        <v>36023</v>
      </c>
      <c r="P281" s="2" t="s">
        <v>36023</v>
      </c>
      <c r="Q281" t="s">
        <v>47</v>
      </c>
      <c r="R281" t="s">
        <v>47</v>
      </c>
      <c r="S281">
        <v>0.15656179000000001</v>
      </c>
      <c r="T281">
        <v>5.7601930000000003E-3</v>
      </c>
      <c r="U281">
        <v>6.3957089999999994E-2</v>
      </c>
      <c r="V281">
        <v>1.2061301999999999E-2</v>
      </c>
      <c r="W281">
        <v>6.1976057000000001E-2</v>
      </c>
      <c r="X281">
        <v>9.9551169999999994E-3</v>
      </c>
      <c r="Y281">
        <v>0.15353009259259259</v>
      </c>
      <c r="Z281">
        <v>7.2999999999999995E-2</v>
      </c>
      <c r="AA281">
        <v>0.04</v>
      </c>
      <c r="AB281">
        <v>0.88700000000000001</v>
      </c>
      <c r="AC281">
        <v>0.87009999999999998</v>
      </c>
      <c r="AD281" t="s">
        <v>48</v>
      </c>
      <c r="AE281" t="s">
        <v>48</v>
      </c>
      <c r="AF281" t="s">
        <v>48</v>
      </c>
      <c r="AH281">
        <f t="shared" ref="AH281" si="33">SUM(AI281:AJ281)</f>
        <v>19</v>
      </c>
      <c r="AI281">
        <f>COUNTIF(L281:L300, "Comment")</f>
        <v>13</v>
      </c>
      <c r="AJ281">
        <f>COUNTIF(L281:L300, "Reply")</f>
        <v>6</v>
      </c>
      <c r="AK281">
        <f>COUNTIF(C282:C300, C281)</f>
        <v>0</v>
      </c>
      <c r="AM281">
        <f>AVERAGE(S281:S300)</f>
        <v>0.15334541005000002</v>
      </c>
      <c r="AN281">
        <f>AVERAGE(Y281:Y300)</f>
        <v>7.9204805495430491E-2</v>
      </c>
      <c r="AO281" cm="1">
        <f t="array" ref="AO281">SUM(COUNTIF(J282:J300, {"*NTA*","*YWNBTA*"}))</f>
        <v>10</v>
      </c>
      <c r="AP281" cm="1">
        <f t="array" ref="AP281">SUM(COUNTIF(J282:J300, {"*YTA*","*YWBTA*"}))</f>
        <v>0</v>
      </c>
      <c r="AQ281">
        <f>COUNTIF(J282:J300, "*ESH*")</f>
        <v>0</v>
      </c>
      <c r="AR281" t="str">
        <f t="shared" ref="AR281" si="34">IF(AO281&gt;AP281,(IF(AO281&gt;AQ281,"NTA","YTA")),IF(AP281&gt;AQ281,"YTA","ESH"))</f>
        <v>NTA</v>
      </c>
    </row>
    <row r="282" spans="1:44" hidden="1" outlineLevel="1" x14ac:dyDescent="0.2">
      <c r="A282" t="s">
        <v>36924</v>
      </c>
      <c r="B282" t="s">
        <v>36925</v>
      </c>
      <c r="C282" t="s">
        <v>30591</v>
      </c>
      <c r="D282" s="3"/>
      <c r="J282" t="s">
        <v>36926</v>
      </c>
      <c r="K282" t="s">
        <v>36018</v>
      </c>
      <c r="L282" t="s">
        <v>1233</v>
      </c>
      <c r="M282">
        <v>3</v>
      </c>
      <c r="P282" s="2" t="s">
        <v>36927</v>
      </c>
      <c r="Q282" t="s">
        <v>17847</v>
      </c>
      <c r="S282">
        <v>0.48021026999999999</v>
      </c>
      <c r="T282">
        <v>2.3076923999999999E-2</v>
      </c>
      <c r="U282">
        <v>0.46460026999999998</v>
      </c>
      <c r="V282">
        <v>3.6105252999999997E-2</v>
      </c>
      <c r="W282">
        <v>0.43158366999999997</v>
      </c>
      <c r="X282">
        <v>5.8180105000000003E-2</v>
      </c>
      <c r="Y282">
        <v>0.2</v>
      </c>
      <c r="Z282">
        <v>9.5000000000000001E-2</v>
      </c>
      <c r="AA282">
        <v>5.8999999999999997E-2</v>
      </c>
      <c r="AB282">
        <v>0.84599999999999997</v>
      </c>
      <c r="AC282">
        <v>0.1779</v>
      </c>
      <c r="AD282" t="s">
        <v>48</v>
      </c>
      <c r="AE282" t="s">
        <v>48</v>
      </c>
      <c r="AF282" t="s">
        <v>48</v>
      </c>
    </row>
    <row r="283" spans="1:44" hidden="1" outlineLevel="1" x14ac:dyDescent="0.2">
      <c r="A283" t="s">
        <v>36928</v>
      </c>
      <c r="B283" t="s">
        <v>36929</v>
      </c>
      <c r="C283" t="s">
        <v>24310</v>
      </c>
      <c r="D283" s="3"/>
      <c r="J283" t="s">
        <v>36930</v>
      </c>
      <c r="K283" t="s">
        <v>36018</v>
      </c>
      <c r="L283" t="s">
        <v>1233</v>
      </c>
      <c r="M283">
        <v>3</v>
      </c>
      <c r="P283" s="2" t="s">
        <v>36931</v>
      </c>
      <c r="Q283" t="s">
        <v>10280</v>
      </c>
      <c r="S283">
        <v>0.24763705</v>
      </c>
      <c r="T283">
        <v>3.0899047999999999E-3</v>
      </c>
      <c r="U283">
        <v>2.1056882999999998E-2</v>
      </c>
      <c r="V283">
        <v>6.3266334999999996E-3</v>
      </c>
      <c r="W283">
        <v>0.21368977</v>
      </c>
      <c r="X283">
        <v>7.9485230000000007E-3</v>
      </c>
      <c r="Y283">
        <v>3.3333333333333333E-2</v>
      </c>
      <c r="Z283">
        <v>0.123</v>
      </c>
      <c r="AA283">
        <v>7.2999999999999995E-2</v>
      </c>
      <c r="AB283">
        <v>0.80400000000000005</v>
      </c>
      <c r="AC283">
        <v>0.72199999999999998</v>
      </c>
      <c r="AD283" t="s">
        <v>48</v>
      </c>
      <c r="AE283" t="s">
        <v>48</v>
      </c>
      <c r="AF283" t="s">
        <v>48</v>
      </c>
    </row>
    <row r="284" spans="1:44" hidden="1" outlineLevel="1" x14ac:dyDescent="0.2">
      <c r="A284" t="s">
        <v>36932</v>
      </c>
      <c r="B284" t="s">
        <v>36933</v>
      </c>
      <c r="C284" t="s">
        <v>36934</v>
      </c>
      <c r="D284" s="3"/>
      <c r="J284" t="s">
        <v>36935</v>
      </c>
      <c r="K284" t="s">
        <v>36018</v>
      </c>
      <c r="L284" t="s">
        <v>1233</v>
      </c>
      <c r="M284">
        <v>2</v>
      </c>
      <c r="P284" s="2" t="s">
        <v>36936</v>
      </c>
      <c r="Q284" t="s">
        <v>14235</v>
      </c>
      <c r="S284">
        <v>0.15490345999999999</v>
      </c>
      <c r="T284">
        <v>4.1007995999999998E-3</v>
      </c>
      <c r="U284">
        <v>7.1912690000000001E-2</v>
      </c>
      <c r="V284">
        <v>4.5137386999999996E-3</v>
      </c>
      <c r="W284">
        <v>7.6819435000000005E-2</v>
      </c>
      <c r="X284">
        <v>9.1783709999999994E-3</v>
      </c>
      <c r="Y284">
        <v>2.916666666666666E-2</v>
      </c>
      <c r="Z284">
        <v>6.0999999999999999E-2</v>
      </c>
      <c r="AA284">
        <v>4.5999999999999999E-2</v>
      </c>
      <c r="AB284">
        <v>0.89400000000000002</v>
      </c>
      <c r="AC284">
        <v>0.34210000000000002</v>
      </c>
      <c r="AD284" t="s">
        <v>48</v>
      </c>
      <c r="AE284" t="s">
        <v>48</v>
      </c>
      <c r="AF284" t="s">
        <v>48</v>
      </c>
    </row>
    <row r="285" spans="1:44" hidden="1" outlineLevel="1" x14ac:dyDescent="0.2">
      <c r="A285" t="s">
        <v>36937</v>
      </c>
      <c r="B285" t="s">
        <v>36938</v>
      </c>
      <c r="C285" t="s">
        <v>24744</v>
      </c>
      <c r="D285" s="3"/>
      <c r="J285" t="s">
        <v>36939</v>
      </c>
      <c r="K285" t="s">
        <v>36018</v>
      </c>
      <c r="L285" t="s">
        <v>1233</v>
      </c>
      <c r="M285">
        <v>2</v>
      </c>
      <c r="P285" s="2" t="s">
        <v>36940</v>
      </c>
      <c r="Q285" t="s">
        <v>36941</v>
      </c>
      <c r="S285">
        <v>0.30489840000000001</v>
      </c>
      <c r="T285">
        <v>9.0408325000000001E-3</v>
      </c>
      <c r="U285">
        <v>2.8776870999999999E-2</v>
      </c>
      <c r="V285">
        <v>8.1025309999999996E-3</v>
      </c>
      <c r="W285">
        <v>0.11797678</v>
      </c>
      <c r="X285">
        <v>0.30148876000000002</v>
      </c>
      <c r="Y285">
        <v>0</v>
      </c>
      <c r="Z285">
        <v>0</v>
      </c>
      <c r="AA285">
        <v>0.13300000000000001</v>
      </c>
      <c r="AB285">
        <v>0.86699999999999999</v>
      </c>
      <c r="AC285">
        <v>-0.55620000000000003</v>
      </c>
      <c r="AD285" t="s">
        <v>48</v>
      </c>
      <c r="AE285" t="s">
        <v>48</v>
      </c>
      <c r="AF285" t="s">
        <v>48</v>
      </c>
    </row>
    <row r="286" spans="1:44" hidden="1" outlineLevel="1" x14ac:dyDescent="0.2">
      <c r="A286" t="s">
        <v>36942</v>
      </c>
      <c r="B286" t="s">
        <v>36943</v>
      </c>
      <c r="C286" t="s">
        <v>30191</v>
      </c>
      <c r="D286" s="3"/>
      <c r="J286" t="s">
        <v>36944</v>
      </c>
      <c r="K286" t="s">
        <v>36018</v>
      </c>
      <c r="L286" t="s">
        <v>1233</v>
      </c>
      <c r="M286">
        <v>1</v>
      </c>
      <c r="P286" s="2" t="s">
        <v>36945</v>
      </c>
      <c r="Q286" t="s">
        <v>27532</v>
      </c>
      <c r="S286">
        <v>1.646154E-2</v>
      </c>
      <c r="T286">
        <v>6.2942504999999999E-4</v>
      </c>
      <c r="U286">
        <v>9.9551299999999995E-3</v>
      </c>
      <c r="V286">
        <v>1.5909078E-3</v>
      </c>
      <c r="W286">
        <v>1.0362893E-2</v>
      </c>
      <c r="X286">
        <v>6.4079775000000002E-3</v>
      </c>
      <c r="Y286">
        <v>0.35</v>
      </c>
      <c r="Z286">
        <v>0.13700000000000001</v>
      </c>
      <c r="AA286">
        <v>4.3999999999999997E-2</v>
      </c>
      <c r="AB286">
        <v>0.81899999999999995</v>
      </c>
      <c r="AC286">
        <v>0.54749999999999999</v>
      </c>
      <c r="AD286" t="s">
        <v>48</v>
      </c>
      <c r="AE286" t="s">
        <v>48</v>
      </c>
      <c r="AF286" t="s">
        <v>48</v>
      </c>
    </row>
    <row r="287" spans="1:44" hidden="1" outlineLevel="1" x14ac:dyDescent="0.2">
      <c r="A287" t="s">
        <v>36946</v>
      </c>
      <c r="B287" t="s">
        <v>36947</v>
      </c>
      <c r="C287" t="s">
        <v>36948</v>
      </c>
      <c r="D287" s="3"/>
      <c r="J287" t="s">
        <v>36949</v>
      </c>
      <c r="K287" t="s">
        <v>36018</v>
      </c>
      <c r="L287" t="s">
        <v>1233</v>
      </c>
      <c r="M287">
        <v>1</v>
      </c>
      <c r="P287" s="2" t="s">
        <v>36950</v>
      </c>
      <c r="Q287" t="s">
        <v>47</v>
      </c>
      <c r="S287">
        <v>0.13214645</v>
      </c>
      <c r="T287">
        <v>3.5476685000000001E-3</v>
      </c>
      <c r="U287">
        <v>2.4199531999999999E-2</v>
      </c>
      <c r="V287">
        <v>3.8477771000000002E-3</v>
      </c>
      <c r="W287">
        <v>3.665562E-2</v>
      </c>
      <c r="X287">
        <v>3.6839653E-2</v>
      </c>
      <c r="Y287">
        <v>-1</v>
      </c>
      <c r="Z287">
        <v>0.14199999999999999</v>
      </c>
      <c r="AA287">
        <v>9.6000000000000002E-2</v>
      </c>
      <c r="AB287">
        <v>0.76100000000000001</v>
      </c>
      <c r="AC287">
        <v>0.43590000000000001</v>
      </c>
      <c r="AD287" t="s">
        <v>48</v>
      </c>
      <c r="AE287" t="s">
        <v>48</v>
      </c>
      <c r="AF287" t="s">
        <v>48</v>
      </c>
    </row>
    <row r="288" spans="1:44" hidden="1" outlineLevel="1" x14ac:dyDescent="0.2">
      <c r="A288" t="s">
        <v>36951</v>
      </c>
      <c r="B288" t="s">
        <v>36952</v>
      </c>
      <c r="C288" t="s">
        <v>36953</v>
      </c>
      <c r="D288" s="3"/>
      <c r="J288" t="s">
        <v>36954</v>
      </c>
      <c r="K288" t="s">
        <v>36018</v>
      </c>
      <c r="L288" t="s">
        <v>1233</v>
      </c>
      <c r="M288">
        <v>1</v>
      </c>
      <c r="P288" s="2" t="s">
        <v>36955</v>
      </c>
      <c r="Q288" t="s">
        <v>10060</v>
      </c>
      <c r="S288">
        <v>0.22311418999999999</v>
      </c>
      <c r="T288">
        <v>4.6920776000000004E-3</v>
      </c>
      <c r="U288">
        <v>0.12035047</v>
      </c>
      <c r="V288">
        <v>4.9947109999999998E-3</v>
      </c>
      <c r="W288">
        <v>0.15236975</v>
      </c>
      <c r="X288">
        <v>8.3498419999999997E-3</v>
      </c>
      <c r="Y288">
        <v>0.13636363636363641</v>
      </c>
      <c r="Z288">
        <v>9.7000000000000003E-2</v>
      </c>
      <c r="AA288">
        <v>2.1000000000000001E-2</v>
      </c>
      <c r="AB288">
        <v>0.88200000000000001</v>
      </c>
      <c r="AC288">
        <v>0.73509999999999998</v>
      </c>
      <c r="AD288" t="s">
        <v>48</v>
      </c>
      <c r="AE288" t="s">
        <v>48</v>
      </c>
      <c r="AF288" t="s">
        <v>48</v>
      </c>
    </row>
    <row r="289" spans="1:44" hidden="1" outlineLevel="1" x14ac:dyDescent="0.2">
      <c r="A289" t="s">
        <v>36956</v>
      </c>
      <c r="B289" t="s">
        <v>36957</v>
      </c>
      <c r="C289" t="s">
        <v>13158</v>
      </c>
      <c r="D289" s="3"/>
      <c r="J289" t="s">
        <v>36958</v>
      </c>
      <c r="K289" t="s">
        <v>36018</v>
      </c>
      <c r="L289" t="s">
        <v>1233</v>
      </c>
      <c r="M289">
        <v>1</v>
      </c>
      <c r="P289" s="2" t="s">
        <v>36959</v>
      </c>
      <c r="Q289" t="s">
        <v>11393</v>
      </c>
      <c r="S289">
        <v>6.2631740000000005E-2</v>
      </c>
      <c r="T289">
        <v>8.5830689999999996E-4</v>
      </c>
      <c r="U289">
        <v>1.1560614E-2</v>
      </c>
      <c r="V289">
        <v>1.8591422999999999E-3</v>
      </c>
      <c r="W289">
        <v>3.5223259999999999E-2</v>
      </c>
      <c r="X289">
        <v>6.1102250000000004E-3</v>
      </c>
      <c r="Y289">
        <v>0.26874999999999999</v>
      </c>
      <c r="Z289">
        <v>0.19</v>
      </c>
      <c r="AA289">
        <v>5.1999999999999998E-2</v>
      </c>
      <c r="AB289">
        <v>0.75800000000000001</v>
      </c>
      <c r="AC289">
        <v>0.70030000000000003</v>
      </c>
      <c r="AD289" t="s">
        <v>48</v>
      </c>
      <c r="AE289" t="s">
        <v>48</v>
      </c>
      <c r="AF289" t="s">
        <v>48</v>
      </c>
    </row>
    <row r="290" spans="1:44" hidden="1" outlineLevel="1" x14ac:dyDescent="0.2">
      <c r="A290" t="s">
        <v>36960</v>
      </c>
      <c r="B290" t="s">
        <v>36961</v>
      </c>
      <c r="C290" t="s">
        <v>36177</v>
      </c>
      <c r="D290" s="3"/>
      <c r="J290" t="s">
        <v>36962</v>
      </c>
      <c r="K290" t="s">
        <v>36018</v>
      </c>
      <c r="L290" t="s">
        <v>1233</v>
      </c>
      <c r="M290">
        <v>1</v>
      </c>
      <c r="P290" s="2" t="s">
        <v>36963</v>
      </c>
      <c r="Q290" t="s">
        <v>47</v>
      </c>
      <c r="S290">
        <v>3.3334624E-2</v>
      </c>
      <c r="T290">
        <v>1.8024445E-3</v>
      </c>
      <c r="U290">
        <v>1.805087E-2</v>
      </c>
      <c r="V290">
        <v>4.6987276999999996E-3</v>
      </c>
      <c r="W290">
        <v>1.3250912E-2</v>
      </c>
      <c r="X290">
        <v>9.2560449999999992E-3</v>
      </c>
      <c r="Y290">
        <v>0</v>
      </c>
      <c r="Z290">
        <v>0</v>
      </c>
      <c r="AA290">
        <v>0</v>
      </c>
      <c r="AB290">
        <v>1</v>
      </c>
      <c r="AC290">
        <v>0</v>
      </c>
      <c r="AD290" t="s">
        <v>48</v>
      </c>
      <c r="AE290" t="s">
        <v>48</v>
      </c>
      <c r="AF290" t="s">
        <v>48</v>
      </c>
    </row>
    <row r="291" spans="1:44" hidden="1" outlineLevel="1" x14ac:dyDescent="0.2">
      <c r="A291" t="s">
        <v>36964</v>
      </c>
      <c r="B291" t="s">
        <v>36965</v>
      </c>
      <c r="C291" t="s">
        <v>36132</v>
      </c>
      <c r="D291" s="3"/>
      <c r="J291" t="s">
        <v>36966</v>
      </c>
      <c r="K291" t="s">
        <v>36967</v>
      </c>
      <c r="L291" t="s">
        <v>1233</v>
      </c>
      <c r="M291">
        <v>6</v>
      </c>
      <c r="P291" s="2" t="s">
        <v>36968</v>
      </c>
      <c r="Q291" t="s">
        <v>10648</v>
      </c>
      <c r="S291">
        <v>0.13735330000000001</v>
      </c>
      <c r="T291">
        <v>2.2411345999999999E-3</v>
      </c>
      <c r="U291">
        <v>2.4472806999999999E-2</v>
      </c>
      <c r="V291">
        <v>6.1786419999999998E-3</v>
      </c>
      <c r="W291">
        <v>6.1276767000000003E-2</v>
      </c>
      <c r="X291">
        <v>6.3367756000000004E-3</v>
      </c>
      <c r="Y291">
        <v>0.40866666666666668</v>
      </c>
      <c r="Z291">
        <v>0.41899999999999998</v>
      </c>
      <c r="AA291">
        <v>0</v>
      </c>
      <c r="AB291">
        <v>0.58099999999999996</v>
      </c>
      <c r="AC291">
        <v>0.96440000000000003</v>
      </c>
      <c r="AD291" t="s">
        <v>48</v>
      </c>
      <c r="AE291" t="s">
        <v>48</v>
      </c>
      <c r="AF291" t="s">
        <v>48</v>
      </c>
    </row>
    <row r="292" spans="1:44" hidden="1" outlineLevel="1" x14ac:dyDescent="0.2">
      <c r="A292" t="s">
        <v>36969</v>
      </c>
      <c r="B292" t="s">
        <v>36970</v>
      </c>
      <c r="C292" t="s">
        <v>36971</v>
      </c>
      <c r="D292" s="3"/>
      <c r="J292" t="s">
        <v>36972</v>
      </c>
      <c r="K292" t="s">
        <v>36967</v>
      </c>
      <c r="L292" t="s">
        <v>1233</v>
      </c>
      <c r="M292">
        <v>6</v>
      </c>
      <c r="P292" s="2" t="s">
        <v>36973</v>
      </c>
      <c r="Q292" t="s">
        <v>10104</v>
      </c>
      <c r="S292">
        <v>0.2667042</v>
      </c>
      <c r="T292">
        <v>6.2179564999999999E-3</v>
      </c>
      <c r="U292">
        <v>0.1184936</v>
      </c>
      <c r="V292">
        <v>9.2124660000000008E-3</v>
      </c>
      <c r="W292">
        <v>0.21368977</v>
      </c>
      <c r="X292">
        <v>7.5472050000000004E-3</v>
      </c>
      <c r="Y292">
        <v>9.5238095238095233E-2</v>
      </c>
      <c r="Z292">
        <v>0.41299999999999998</v>
      </c>
      <c r="AA292">
        <v>0</v>
      </c>
      <c r="AB292">
        <v>0.58699999999999997</v>
      </c>
      <c r="AC292">
        <v>0.97140000000000004</v>
      </c>
      <c r="AD292" t="s">
        <v>48</v>
      </c>
      <c r="AE292" t="s">
        <v>48</v>
      </c>
      <c r="AF292" t="s">
        <v>48</v>
      </c>
    </row>
    <row r="293" spans="1:44" hidden="1" outlineLevel="1" x14ac:dyDescent="0.2">
      <c r="A293" t="s">
        <v>36974</v>
      </c>
      <c r="B293" t="s">
        <v>36975</v>
      </c>
      <c r="C293" t="s">
        <v>36976</v>
      </c>
      <c r="D293" s="3"/>
      <c r="J293" t="s">
        <v>36977</v>
      </c>
      <c r="K293" t="s">
        <v>36967</v>
      </c>
      <c r="L293" t="s">
        <v>1233</v>
      </c>
      <c r="M293">
        <v>2</v>
      </c>
      <c r="P293" s="2" t="s">
        <v>36978</v>
      </c>
      <c r="Q293" t="s">
        <v>10258</v>
      </c>
      <c r="S293">
        <v>0.102192536</v>
      </c>
      <c r="T293">
        <v>1.3446808000000001E-3</v>
      </c>
      <c r="U293">
        <v>1.9280603E-2</v>
      </c>
      <c r="V293">
        <v>3.3113079999999998E-3</v>
      </c>
      <c r="W293">
        <v>4.090862E-2</v>
      </c>
      <c r="X293">
        <v>6.8028233999999996E-3</v>
      </c>
      <c r="Y293">
        <v>0</v>
      </c>
      <c r="Z293">
        <v>8.6999999999999994E-2</v>
      </c>
      <c r="AA293">
        <v>0</v>
      </c>
      <c r="AB293">
        <v>0.91300000000000003</v>
      </c>
      <c r="AC293">
        <v>0.2732</v>
      </c>
      <c r="AD293" t="s">
        <v>48</v>
      </c>
      <c r="AE293" t="s">
        <v>48</v>
      </c>
      <c r="AF293" t="s">
        <v>48</v>
      </c>
    </row>
    <row r="294" spans="1:44" hidden="1" outlineLevel="1" x14ac:dyDescent="0.2">
      <c r="A294" t="s">
        <v>36979</v>
      </c>
      <c r="B294" t="s">
        <v>36980</v>
      </c>
      <c r="C294" t="s">
        <v>36168</v>
      </c>
      <c r="D294" s="3"/>
      <c r="J294" t="s">
        <v>36981</v>
      </c>
      <c r="K294" t="s">
        <v>36967</v>
      </c>
      <c r="L294" t="s">
        <v>1233</v>
      </c>
      <c r="M294">
        <v>2</v>
      </c>
      <c r="P294" s="2" t="s">
        <v>36982</v>
      </c>
      <c r="Q294" t="s">
        <v>47</v>
      </c>
      <c r="S294">
        <v>3.3334624E-2</v>
      </c>
      <c r="T294">
        <v>8.7261200000000004E-4</v>
      </c>
      <c r="U294">
        <v>1.1970524999999999E-2</v>
      </c>
      <c r="V294">
        <v>3.4777985E-3</v>
      </c>
      <c r="W294">
        <v>1.6480930000000001E-2</v>
      </c>
      <c r="X294">
        <v>6.5050706999999998E-3</v>
      </c>
      <c r="Y294">
        <v>0.6</v>
      </c>
      <c r="Z294">
        <v>0.31900000000000001</v>
      </c>
      <c r="AA294">
        <v>0</v>
      </c>
      <c r="AB294">
        <v>0.68100000000000005</v>
      </c>
      <c r="AC294">
        <v>0.89339999999999997</v>
      </c>
      <c r="AD294" t="s">
        <v>48</v>
      </c>
      <c r="AE294" t="s">
        <v>48</v>
      </c>
      <c r="AF294" t="s">
        <v>48</v>
      </c>
    </row>
    <row r="295" spans="1:44" hidden="1" outlineLevel="1" x14ac:dyDescent="0.2">
      <c r="A295" t="s">
        <v>36983</v>
      </c>
      <c r="B295" t="s">
        <v>36984</v>
      </c>
      <c r="C295" t="s">
        <v>36985</v>
      </c>
      <c r="D295" s="3"/>
      <c r="J295" t="s">
        <v>36986</v>
      </c>
      <c r="K295" t="s">
        <v>36964</v>
      </c>
      <c r="L295" t="s">
        <v>1263</v>
      </c>
      <c r="M295">
        <v>3</v>
      </c>
      <c r="P295" s="2" t="s">
        <v>36987</v>
      </c>
      <c r="Q295" t="s">
        <v>47</v>
      </c>
      <c r="S295">
        <v>9.5684489999999997E-2</v>
      </c>
      <c r="T295">
        <v>2.9754639000000001E-3</v>
      </c>
      <c r="U295">
        <v>5.4437834999999997E-2</v>
      </c>
      <c r="V295">
        <v>2.0882075999999999E-2</v>
      </c>
      <c r="W295">
        <v>1.9870255E-2</v>
      </c>
      <c r="X295">
        <v>9.2819370000000005E-3</v>
      </c>
      <c r="Y295">
        <v>2.5000000000000008E-2</v>
      </c>
      <c r="Z295">
        <v>0.23899999999999999</v>
      </c>
      <c r="AA295">
        <v>7.3999999999999996E-2</v>
      </c>
      <c r="AB295">
        <v>0.68600000000000005</v>
      </c>
      <c r="AC295">
        <v>0.70979999999999999</v>
      </c>
      <c r="AD295" t="s">
        <v>48</v>
      </c>
      <c r="AE295" t="s">
        <v>48</v>
      </c>
      <c r="AF295" t="s">
        <v>48</v>
      </c>
    </row>
    <row r="296" spans="1:44" hidden="1" outlineLevel="1" x14ac:dyDescent="0.2">
      <c r="A296" t="s">
        <v>36988</v>
      </c>
      <c r="B296" t="s">
        <v>36989</v>
      </c>
      <c r="C296" t="s">
        <v>36985</v>
      </c>
      <c r="D296" s="3"/>
      <c r="J296" t="s">
        <v>36990</v>
      </c>
      <c r="K296" t="s">
        <v>36969</v>
      </c>
      <c r="L296" t="s">
        <v>1263</v>
      </c>
      <c r="M296">
        <v>1</v>
      </c>
      <c r="P296" s="2" t="s">
        <v>36991</v>
      </c>
      <c r="Q296" t="s">
        <v>47</v>
      </c>
      <c r="S296">
        <v>4.0183347000000001E-2</v>
      </c>
      <c r="T296">
        <v>1.3160705999999999E-3</v>
      </c>
      <c r="U296">
        <v>2.2833163E-2</v>
      </c>
      <c r="V296">
        <v>6.0676484999999999E-3</v>
      </c>
      <c r="W296">
        <v>1.5948927000000002E-2</v>
      </c>
      <c r="X296">
        <v>7.1588316999999999E-3</v>
      </c>
      <c r="Y296">
        <v>0.23571428571428571</v>
      </c>
      <c r="Z296">
        <v>0.29799999999999999</v>
      </c>
      <c r="AA296">
        <v>0</v>
      </c>
      <c r="AB296">
        <v>0.70199999999999996</v>
      </c>
      <c r="AC296">
        <v>0.88009999999999999</v>
      </c>
      <c r="AD296" t="s">
        <v>48</v>
      </c>
      <c r="AE296" t="s">
        <v>48</v>
      </c>
      <c r="AF296" t="s">
        <v>48</v>
      </c>
    </row>
    <row r="297" spans="1:44" hidden="1" outlineLevel="1" x14ac:dyDescent="0.2">
      <c r="A297" t="s">
        <v>36992</v>
      </c>
      <c r="B297" t="s">
        <v>36993</v>
      </c>
      <c r="C297" t="s">
        <v>36985</v>
      </c>
      <c r="D297" s="3"/>
      <c r="J297" t="s">
        <v>36994</v>
      </c>
      <c r="K297" t="s">
        <v>36974</v>
      </c>
      <c r="L297" t="s">
        <v>1263</v>
      </c>
      <c r="M297">
        <v>3</v>
      </c>
      <c r="P297" s="2" t="s">
        <v>36995</v>
      </c>
      <c r="Q297" t="s">
        <v>47</v>
      </c>
      <c r="S297">
        <v>0.16043124</v>
      </c>
      <c r="T297">
        <v>3.2615662000000001E-3</v>
      </c>
      <c r="U297">
        <v>6.6963166000000005E-2</v>
      </c>
      <c r="V297">
        <v>2.3796257000000001E-2</v>
      </c>
      <c r="W297">
        <v>6.2500520000000004E-2</v>
      </c>
      <c r="X297">
        <v>7.0164282999999996E-3</v>
      </c>
      <c r="Y297">
        <v>0.47333333333333327</v>
      </c>
      <c r="Z297">
        <v>0.38500000000000001</v>
      </c>
      <c r="AA297">
        <v>0</v>
      </c>
      <c r="AB297">
        <v>0.61499999999999999</v>
      </c>
      <c r="AC297">
        <v>0.94479999999999997</v>
      </c>
      <c r="AD297" t="s">
        <v>48</v>
      </c>
      <c r="AE297" t="s">
        <v>48</v>
      </c>
      <c r="AF297" t="s">
        <v>48</v>
      </c>
    </row>
    <row r="298" spans="1:44" hidden="1" outlineLevel="1" x14ac:dyDescent="0.2">
      <c r="A298" t="s">
        <v>36996</v>
      </c>
      <c r="B298" t="s">
        <v>36997</v>
      </c>
      <c r="C298" t="s">
        <v>36976</v>
      </c>
      <c r="D298" s="3"/>
      <c r="J298" t="s">
        <v>36998</v>
      </c>
      <c r="K298" t="s">
        <v>36983</v>
      </c>
      <c r="L298" t="s">
        <v>1263</v>
      </c>
      <c r="M298">
        <v>3</v>
      </c>
      <c r="P298" s="2" t="s">
        <v>36999</v>
      </c>
      <c r="Q298" t="s">
        <v>10258</v>
      </c>
      <c r="S298">
        <v>0.20149296999999999</v>
      </c>
      <c r="T298">
        <v>3.9100647000000002E-3</v>
      </c>
      <c r="U298">
        <v>2.2969801000000001E-2</v>
      </c>
      <c r="V298">
        <v>4.4027449999999996E-3</v>
      </c>
      <c r="W298">
        <v>8.1385299999999994E-2</v>
      </c>
      <c r="X298">
        <v>1.1275584999999999E-2</v>
      </c>
      <c r="Y298">
        <v>-0.625</v>
      </c>
      <c r="Z298">
        <v>0</v>
      </c>
      <c r="AA298">
        <v>0.153</v>
      </c>
      <c r="AB298">
        <v>0.84699999999999998</v>
      </c>
      <c r="AC298">
        <v>-0.32740000000000002</v>
      </c>
      <c r="AD298" t="s">
        <v>48</v>
      </c>
      <c r="AE298" t="s">
        <v>48</v>
      </c>
      <c r="AF298" t="s">
        <v>48</v>
      </c>
    </row>
    <row r="299" spans="1:44" hidden="1" outlineLevel="1" x14ac:dyDescent="0.2">
      <c r="A299" t="s">
        <v>37000</v>
      </c>
      <c r="B299" t="s">
        <v>37001</v>
      </c>
      <c r="C299" t="s">
        <v>37002</v>
      </c>
      <c r="D299" s="3"/>
      <c r="J299" t="s">
        <v>37003</v>
      </c>
      <c r="K299" t="s">
        <v>36992</v>
      </c>
      <c r="L299" t="s">
        <v>1263</v>
      </c>
      <c r="M299">
        <v>1</v>
      </c>
      <c r="P299" s="2" t="s">
        <v>37004</v>
      </c>
      <c r="Q299" t="s">
        <v>11732</v>
      </c>
      <c r="S299">
        <v>0.19219314000000001</v>
      </c>
      <c r="T299">
        <v>2.5939941000000001E-3</v>
      </c>
      <c r="U299">
        <v>2.5497584E-2</v>
      </c>
      <c r="V299">
        <v>4.9577127000000002E-3</v>
      </c>
      <c r="W299">
        <v>8.3359695999999997E-2</v>
      </c>
      <c r="X299">
        <v>8.5569740000000002E-3</v>
      </c>
      <c r="Y299">
        <v>0</v>
      </c>
      <c r="Z299">
        <v>0.111</v>
      </c>
      <c r="AA299">
        <v>0</v>
      </c>
      <c r="AB299">
        <v>0.88900000000000001</v>
      </c>
      <c r="AC299">
        <v>0.36120000000000002</v>
      </c>
      <c r="AD299" t="s">
        <v>48</v>
      </c>
      <c r="AE299" t="s">
        <v>48</v>
      </c>
      <c r="AF299" t="s">
        <v>48</v>
      </c>
    </row>
    <row r="300" spans="1:44" hidden="1" outlineLevel="1" x14ac:dyDescent="0.2">
      <c r="A300" t="s">
        <v>37005</v>
      </c>
      <c r="B300" t="s">
        <v>37006</v>
      </c>
      <c r="C300" t="s">
        <v>36985</v>
      </c>
      <c r="D300" s="3"/>
      <c r="J300" t="s">
        <v>37007</v>
      </c>
      <c r="K300" t="s">
        <v>36996</v>
      </c>
      <c r="L300" t="s">
        <v>1263</v>
      </c>
      <c r="M300">
        <v>2</v>
      </c>
      <c r="P300" s="2" t="s">
        <v>37008</v>
      </c>
      <c r="Q300" t="s">
        <v>47</v>
      </c>
      <c r="S300">
        <v>2.5438840000000001E-2</v>
      </c>
      <c r="T300">
        <v>1.4972687E-3</v>
      </c>
      <c r="U300">
        <v>2.2901481000000001E-2</v>
      </c>
      <c r="V300">
        <v>3.5332953999999998E-3</v>
      </c>
      <c r="W300">
        <v>1.0818896E-2</v>
      </c>
      <c r="X300">
        <v>7.6637166000000003E-3</v>
      </c>
      <c r="Y300">
        <v>0.2</v>
      </c>
      <c r="Z300">
        <v>0.214</v>
      </c>
      <c r="AA300">
        <v>0</v>
      </c>
      <c r="AB300">
        <v>0.78600000000000003</v>
      </c>
      <c r="AC300">
        <v>0.45879999999999999</v>
      </c>
      <c r="AD300" t="s">
        <v>48</v>
      </c>
      <c r="AE300" t="s">
        <v>48</v>
      </c>
      <c r="AF300" t="s">
        <v>48</v>
      </c>
    </row>
    <row r="301" spans="1:44" collapsed="1" x14ac:dyDescent="0.2">
      <c r="A301" t="s">
        <v>36006</v>
      </c>
      <c r="B301" t="s">
        <v>36007</v>
      </c>
      <c r="C301" t="s">
        <v>36008</v>
      </c>
      <c r="D301" t="s">
        <v>36009</v>
      </c>
      <c r="E301" t="s">
        <v>41</v>
      </c>
      <c r="F301" t="s">
        <v>42</v>
      </c>
      <c r="G301">
        <v>29</v>
      </c>
      <c r="H301" t="s">
        <v>43</v>
      </c>
      <c r="I301">
        <v>34</v>
      </c>
      <c r="J301" t="s">
        <v>36010</v>
      </c>
      <c r="L301" t="s">
        <v>45</v>
      </c>
      <c r="M301">
        <v>3</v>
      </c>
      <c r="N301">
        <v>0.67</v>
      </c>
      <c r="O301" s="2" t="s">
        <v>36011</v>
      </c>
      <c r="P301" s="2" t="s">
        <v>36011</v>
      </c>
      <c r="Q301" t="s">
        <v>47</v>
      </c>
      <c r="R301" t="s">
        <v>47</v>
      </c>
      <c r="S301">
        <v>0.26104406000000002</v>
      </c>
      <c r="T301">
        <v>1.1138916E-2</v>
      </c>
      <c r="U301">
        <v>0.16869034999999999</v>
      </c>
      <c r="V301">
        <v>1.6561050000000001E-2</v>
      </c>
      <c r="W301">
        <v>6.4598390000000006E-2</v>
      </c>
      <c r="X301">
        <v>1.3165667000000001E-2</v>
      </c>
      <c r="Y301">
        <v>-1.3318181818181819E-2</v>
      </c>
      <c r="Z301">
        <v>1.7999999999999999E-2</v>
      </c>
      <c r="AA301">
        <v>5.7000000000000002E-2</v>
      </c>
      <c r="AB301">
        <v>0.92500000000000004</v>
      </c>
      <c r="AC301">
        <v>-0.71089999999999998</v>
      </c>
      <c r="AD301" t="s">
        <v>48</v>
      </c>
      <c r="AE301" t="s">
        <v>48</v>
      </c>
      <c r="AF301" t="s">
        <v>48</v>
      </c>
      <c r="AH301">
        <f t="shared" ref="AH301" si="35">SUM(AI301:AJ301)</f>
        <v>45</v>
      </c>
      <c r="AI301">
        <f>COUNTIF(L301:L347, "Comment")</f>
        <v>21</v>
      </c>
      <c r="AJ301">
        <f>COUNTIF(L301:L347, "Reply")</f>
        <v>24</v>
      </c>
      <c r="AK301">
        <f>COUNTIF(C302:C347, C301)</f>
        <v>0</v>
      </c>
      <c r="AM301">
        <f>AVERAGE(S301:S347)</f>
        <v>0.20556458213636367</v>
      </c>
      <c r="AN301">
        <f>AVERAGE(Y301:Y347)</f>
        <v>2.3303993670470938E-2</v>
      </c>
      <c r="AO301" cm="1">
        <f t="array" ref="AO301">SUM(COUNTIF(J302:J347, {"*NTA*","*YWNBTA*"}))</f>
        <v>16</v>
      </c>
      <c r="AP301" cm="1">
        <f t="array" ref="AP301">SUM(COUNTIF(J302:J347, {"*YTA*","*YWBTA*"}))</f>
        <v>1</v>
      </c>
      <c r="AQ301">
        <f>COUNTIF(J302:J347, "*ESH*")</f>
        <v>0</v>
      </c>
      <c r="AR301" t="str">
        <f t="shared" ref="AR301" si="36">IF(AO301&gt;AP301,(IF(AO301&gt;AQ301,"NTA","YTA")),IF(AP301&gt;AQ301,"YTA","ESH"))</f>
        <v>NTA</v>
      </c>
    </row>
    <row r="302" spans="1:44" hidden="1" outlineLevel="1" x14ac:dyDescent="0.2">
      <c r="A302" t="s">
        <v>37051</v>
      </c>
      <c r="B302" t="s">
        <v>37052</v>
      </c>
      <c r="C302" t="s">
        <v>37053</v>
      </c>
      <c r="D302" s="3"/>
      <c r="J302" t="s">
        <v>37054</v>
      </c>
      <c r="K302" t="s">
        <v>36006</v>
      </c>
      <c r="L302" t="s">
        <v>1233</v>
      </c>
      <c r="M302">
        <v>47</v>
      </c>
      <c r="P302" s="2" t="s">
        <v>37055</v>
      </c>
      <c r="Q302" t="s">
        <v>47</v>
      </c>
      <c r="S302">
        <v>0.2667042</v>
      </c>
      <c r="T302">
        <v>7.6293945E-3</v>
      </c>
      <c r="U302">
        <v>0.10054382000000001</v>
      </c>
      <c r="V302">
        <v>1.2139535999999999E-2</v>
      </c>
      <c r="W302">
        <v>8.20023E-2</v>
      </c>
      <c r="X302">
        <v>1.1974656E-2</v>
      </c>
      <c r="Y302">
        <v>0.1125</v>
      </c>
      <c r="Z302">
        <v>9.7000000000000003E-2</v>
      </c>
      <c r="AA302">
        <v>3.2000000000000001E-2</v>
      </c>
      <c r="AB302">
        <v>0.871</v>
      </c>
      <c r="AC302">
        <v>0.82569999999999999</v>
      </c>
      <c r="AD302" t="s">
        <v>48</v>
      </c>
      <c r="AE302" t="s">
        <v>48</v>
      </c>
      <c r="AF302" t="s">
        <v>48</v>
      </c>
    </row>
    <row r="303" spans="1:44" hidden="1" outlineLevel="1" x14ac:dyDescent="0.2">
      <c r="A303" t="s">
        <v>37056</v>
      </c>
      <c r="B303" t="s">
        <v>37057</v>
      </c>
      <c r="C303" t="s">
        <v>14251</v>
      </c>
      <c r="D303" s="3"/>
      <c r="J303" t="s">
        <v>37058</v>
      </c>
      <c r="K303" t="s">
        <v>36006</v>
      </c>
      <c r="L303" t="s">
        <v>1233</v>
      </c>
      <c r="M303">
        <v>15</v>
      </c>
      <c r="P303" s="2" t="s">
        <v>37059</v>
      </c>
      <c r="Q303" t="s">
        <v>14254</v>
      </c>
      <c r="S303">
        <v>0.47886392</v>
      </c>
      <c r="T303">
        <v>4.9354075999999997E-2</v>
      </c>
      <c r="U303">
        <v>0.46222725999999997</v>
      </c>
      <c r="V303">
        <v>7.5083469999999999E-2</v>
      </c>
      <c r="W303">
        <v>0.36365277000000001</v>
      </c>
      <c r="X303">
        <v>3.8566280000000001E-2</v>
      </c>
      <c r="Y303">
        <v>-0.28879870129870128</v>
      </c>
      <c r="Z303">
        <v>2.8000000000000001E-2</v>
      </c>
      <c r="AA303">
        <v>0.11</v>
      </c>
      <c r="AB303">
        <v>0.86199999999999999</v>
      </c>
      <c r="AC303">
        <v>-0.80459999999999998</v>
      </c>
      <c r="AD303" t="s">
        <v>48</v>
      </c>
      <c r="AE303" t="s">
        <v>48</v>
      </c>
      <c r="AF303" t="s">
        <v>48</v>
      </c>
    </row>
    <row r="304" spans="1:44" hidden="1" outlineLevel="1" x14ac:dyDescent="0.2">
      <c r="A304" t="s">
        <v>37060</v>
      </c>
      <c r="B304" t="s">
        <v>37061</v>
      </c>
      <c r="C304" t="s">
        <v>37062</v>
      </c>
      <c r="D304" s="3"/>
      <c r="J304" t="s">
        <v>37063</v>
      </c>
      <c r="K304" t="s">
        <v>36006</v>
      </c>
      <c r="L304" t="s">
        <v>1233</v>
      </c>
      <c r="M304">
        <v>1</v>
      </c>
      <c r="P304" s="2" t="s">
        <v>37064</v>
      </c>
      <c r="Q304" t="s">
        <v>47</v>
      </c>
      <c r="S304">
        <v>0.19939904999999999</v>
      </c>
      <c r="T304">
        <v>6.8283079999999999E-3</v>
      </c>
      <c r="U304">
        <v>6.3957089999999994E-2</v>
      </c>
      <c r="V304">
        <v>3.0433473999999999E-2</v>
      </c>
      <c r="W304">
        <v>6.023245E-2</v>
      </c>
      <c r="X304">
        <v>1.4220826000000001E-2</v>
      </c>
      <c r="Y304">
        <v>0</v>
      </c>
      <c r="Z304">
        <v>8.5000000000000006E-2</v>
      </c>
      <c r="AA304">
        <v>0</v>
      </c>
      <c r="AB304">
        <v>0.91500000000000004</v>
      </c>
      <c r="AC304">
        <v>7.7200000000000005E-2</v>
      </c>
      <c r="AD304" t="s">
        <v>48</v>
      </c>
      <c r="AE304" t="s">
        <v>48</v>
      </c>
      <c r="AF304" t="s">
        <v>48</v>
      </c>
    </row>
    <row r="305" spans="1:32" hidden="1" outlineLevel="1" x14ac:dyDescent="0.2">
      <c r="A305" t="s">
        <v>37065</v>
      </c>
      <c r="B305" t="s">
        <v>37066</v>
      </c>
      <c r="C305" t="s">
        <v>14751</v>
      </c>
      <c r="D305" s="3"/>
      <c r="J305" t="s">
        <v>37067</v>
      </c>
      <c r="K305" t="s">
        <v>36006</v>
      </c>
      <c r="L305" t="s">
        <v>1233</v>
      </c>
      <c r="M305">
        <v>6</v>
      </c>
      <c r="P305" s="2" t="s">
        <v>37068</v>
      </c>
      <c r="Q305" t="s">
        <v>47</v>
      </c>
      <c r="S305">
        <v>9.6986100000000006E-2</v>
      </c>
      <c r="T305">
        <v>1.7261505E-3</v>
      </c>
      <c r="U305">
        <v>1.442999E-2</v>
      </c>
      <c r="V305">
        <v>3.3011555999999997E-2</v>
      </c>
      <c r="W305">
        <v>2.7605021E-2</v>
      </c>
      <c r="X305">
        <v>8.3757329999999998E-3</v>
      </c>
      <c r="Y305">
        <v>-0.125</v>
      </c>
      <c r="Z305">
        <v>0</v>
      </c>
      <c r="AA305">
        <v>3.4000000000000002E-2</v>
      </c>
      <c r="AB305">
        <v>0.96599999999999997</v>
      </c>
      <c r="AC305">
        <v>-0.1027</v>
      </c>
      <c r="AD305" t="s">
        <v>48</v>
      </c>
      <c r="AE305" t="s">
        <v>48</v>
      </c>
      <c r="AF305" t="s">
        <v>48</v>
      </c>
    </row>
    <row r="306" spans="1:32" hidden="1" outlineLevel="1" x14ac:dyDescent="0.2">
      <c r="A306" t="s">
        <v>37069</v>
      </c>
      <c r="B306" t="s">
        <v>37070</v>
      </c>
      <c r="C306" t="s">
        <v>37071</v>
      </c>
      <c r="D306" s="3"/>
      <c r="J306" t="s">
        <v>37072</v>
      </c>
      <c r="K306" t="s">
        <v>36006</v>
      </c>
      <c r="L306" t="s">
        <v>1233</v>
      </c>
      <c r="M306">
        <v>1</v>
      </c>
      <c r="P306" s="2" t="s">
        <v>37073</v>
      </c>
      <c r="Q306" t="s">
        <v>47</v>
      </c>
      <c r="S306">
        <v>8.6373480000000002E-2</v>
      </c>
      <c r="T306">
        <v>2.3460388000000002E-3</v>
      </c>
      <c r="U306">
        <v>1.6821137E-2</v>
      </c>
      <c r="V306">
        <v>3.7182846999999999E-3</v>
      </c>
      <c r="W306">
        <v>2.8281843000000001E-2</v>
      </c>
      <c r="X306">
        <v>1.1871090000000001E-2</v>
      </c>
      <c r="Y306">
        <v>0</v>
      </c>
      <c r="Z306">
        <v>0</v>
      </c>
      <c r="AA306">
        <v>0</v>
      </c>
      <c r="AB306">
        <v>1</v>
      </c>
      <c r="AC306">
        <v>0</v>
      </c>
      <c r="AD306" t="s">
        <v>48</v>
      </c>
      <c r="AE306" t="s">
        <v>48</v>
      </c>
      <c r="AF306" t="s">
        <v>48</v>
      </c>
    </row>
    <row r="307" spans="1:32" hidden="1" outlineLevel="1" x14ac:dyDescent="0.2">
      <c r="A307" t="s">
        <v>37074</v>
      </c>
      <c r="B307" t="s">
        <v>37075</v>
      </c>
      <c r="C307" t="s">
        <v>10671</v>
      </c>
      <c r="D307" s="3"/>
      <c r="J307" t="s">
        <v>37076</v>
      </c>
      <c r="K307" t="s">
        <v>36006</v>
      </c>
      <c r="L307" t="s">
        <v>1233</v>
      </c>
      <c r="M307">
        <v>14</v>
      </c>
      <c r="P307" s="2" t="s">
        <v>37077</v>
      </c>
      <c r="Q307" t="s">
        <v>36726</v>
      </c>
      <c r="S307">
        <v>4.8842012999999997E-2</v>
      </c>
      <c r="T307">
        <v>1.0299682999999999E-3</v>
      </c>
      <c r="U307">
        <v>1.2858665999999999E-2</v>
      </c>
      <c r="V307">
        <v>1.7481487E-3</v>
      </c>
      <c r="W307">
        <v>2.4897853000000001E-2</v>
      </c>
      <c r="X307">
        <v>6.0972789999999997E-3</v>
      </c>
      <c r="Y307">
        <v>-0.5</v>
      </c>
      <c r="Z307">
        <v>0</v>
      </c>
      <c r="AA307">
        <v>7.4999999999999997E-2</v>
      </c>
      <c r="AB307">
        <v>0.92500000000000004</v>
      </c>
      <c r="AC307">
        <v>-0.1779</v>
      </c>
      <c r="AD307" t="s">
        <v>48</v>
      </c>
      <c r="AE307" t="s">
        <v>48</v>
      </c>
      <c r="AF307" t="s">
        <v>48</v>
      </c>
    </row>
    <row r="308" spans="1:32" hidden="1" outlineLevel="1" x14ac:dyDescent="0.2">
      <c r="A308" t="s">
        <v>37078</v>
      </c>
      <c r="B308" t="s">
        <v>37079</v>
      </c>
      <c r="C308" t="s">
        <v>37080</v>
      </c>
      <c r="D308" s="3"/>
      <c r="J308" t="s">
        <v>37081</v>
      </c>
      <c r="K308" t="s">
        <v>36006</v>
      </c>
      <c r="L308" t="s">
        <v>1233</v>
      </c>
      <c r="M308">
        <v>13</v>
      </c>
      <c r="P308" s="2" t="s">
        <v>37082</v>
      </c>
      <c r="Q308" t="s">
        <v>11695</v>
      </c>
      <c r="S308">
        <v>2.7442246999999999E-2</v>
      </c>
      <c r="T308">
        <v>1.9550322999999999E-3</v>
      </c>
      <c r="U308">
        <v>1.9280603E-2</v>
      </c>
      <c r="V308">
        <v>5.1427023000000004E-3</v>
      </c>
      <c r="W308">
        <v>1.306091E-2</v>
      </c>
      <c r="X308">
        <v>7.9355780000000004E-3</v>
      </c>
      <c r="Y308">
        <v>0.25</v>
      </c>
      <c r="Z308">
        <v>0</v>
      </c>
      <c r="AA308">
        <v>0</v>
      </c>
      <c r="AB308">
        <v>1</v>
      </c>
      <c r="AC308">
        <v>0</v>
      </c>
      <c r="AD308" t="s">
        <v>48</v>
      </c>
      <c r="AE308" t="s">
        <v>48</v>
      </c>
      <c r="AF308" t="s">
        <v>48</v>
      </c>
    </row>
    <row r="309" spans="1:32" hidden="1" outlineLevel="1" x14ac:dyDescent="0.2">
      <c r="A309" t="s">
        <v>37083</v>
      </c>
      <c r="B309" t="s">
        <v>37084</v>
      </c>
      <c r="C309" t="s">
        <v>37085</v>
      </c>
      <c r="D309" s="3"/>
      <c r="J309" t="s">
        <v>37086</v>
      </c>
      <c r="K309" t="s">
        <v>36006</v>
      </c>
      <c r="L309" t="s">
        <v>1233</v>
      </c>
      <c r="M309">
        <v>6</v>
      </c>
      <c r="P309" s="2" t="s">
        <v>37087</v>
      </c>
      <c r="Q309" t="s">
        <v>37088</v>
      </c>
      <c r="S309">
        <v>0.10783284999999999</v>
      </c>
      <c r="T309">
        <v>2.5749206999999999E-3</v>
      </c>
      <c r="U309">
        <v>1.6547862E-2</v>
      </c>
      <c r="V309">
        <v>9.2124660000000008E-3</v>
      </c>
      <c r="W309">
        <v>2.9824380000000001E-2</v>
      </c>
      <c r="X309">
        <v>1.0809536999999999E-2</v>
      </c>
      <c r="Y309">
        <v>0.2142857142857143</v>
      </c>
      <c r="Z309">
        <v>0.104</v>
      </c>
      <c r="AA309">
        <v>0</v>
      </c>
      <c r="AB309">
        <v>0.89600000000000002</v>
      </c>
      <c r="AC309">
        <v>0.2732</v>
      </c>
      <c r="AD309" t="s">
        <v>48</v>
      </c>
      <c r="AE309" t="s">
        <v>48</v>
      </c>
      <c r="AF309" t="s">
        <v>48</v>
      </c>
    </row>
    <row r="310" spans="1:32" hidden="1" outlineLevel="1" x14ac:dyDescent="0.2">
      <c r="A310" t="s">
        <v>37089</v>
      </c>
      <c r="B310" t="s">
        <v>37090</v>
      </c>
      <c r="C310" t="s">
        <v>17906</v>
      </c>
      <c r="D310" s="3"/>
      <c r="J310" t="s">
        <v>37091</v>
      </c>
      <c r="K310" t="s">
        <v>36006</v>
      </c>
      <c r="L310" t="s">
        <v>1233</v>
      </c>
      <c r="M310">
        <v>6</v>
      </c>
      <c r="P310" s="2" t="s">
        <v>37092</v>
      </c>
      <c r="Q310" t="s">
        <v>36830</v>
      </c>
      <c r="S310">
        <v>5.5768944000000001E-2</v>
      </c>
      <c r="T310">
        <v>1.5640259E-3</v>
      </c>
      <c r="U310">
        <v>2.1466793000000001E-2</v>
      </c>
      <c r="V310">
        <v>3.2743104E-3</v>
      </c>
      <c r="W310">
        <v>2.6960457E-2</v>
      </c>
      <c r="X310">
        <v>6.4985976000000003E-3</v>
      </c>
      <c r="Y310">
        <v>3.499999999999997E-3</v>
      </c>
      <c r="Z310">
        <v>5.7000000000000002E-2</v>
      </c>
      <c r="AA310">
        <v>1.6E-2</v>
      </c>
      <c r="AB310">
        <v>0.92700000000000005</v>
      </c>
      <c r="AC310">
        <v>0.82909999999999995</v>
      </c>
      <c r="AD310" t="s">
        <v>48</v>
      </c>
      <c r="AE310" t="s">
        <v>48</v>
      </c>
      <c r="AF310" t="s">
        <v>48</v>
      </c>
    </row>
    <row r="311" spans="1:32" hidden="1" outlineLevel="1" x14ac:dyDescent="0.2">
      <c r="A311" t="s">
        <v>37093</v>
      </c>
      <c r="B311" t="s">
        <v>37094</v>
      </c>
      <c r="C311" t="s">
        <v>14357</v>
      </c>
      <c r="D311" s="3"/>
      <c r="J311" t="s">
        <v>37095</v>
      </c>
      <c r="K311" t="s">
        <v>36006</v>
      </c>
      <c r="L311" t="s">
        <v>1233</v>
      </c>
      <c r="M311">
        <v>8</v>
      </c>
      <c r="P311" s="2" t="s">
        <v>37096</v>
      </c>
      <c r="Q311" t="s">
        <v>47</v>
      </c>
      <c r="S311">
        <v>0.11378009</v>
      </c>
      <c r="T311">
        <v>3.3378599999999998E-3</v>
      </c>
      <c r="U311">
        <v>1.8802373000000001E-2</v>
      </c>
      <c r="V311">
        <v>4.2917514E-3</v>
      </c>
      <c r="W311">
        <v>2.8722567000000001E-2</v>
      </c>
      <c r="X311">
        <v>4.9451492999999999E-2</v>
      </c>
      <c r="Y311">
        <v>0.3980519480519481</v>
      </c>
      <c r="Z311">
        <v>0.26300000000000001</v>
      </c>
      <c r="AA311">
        <v>0</v>
      </c>
      <c r="AB311">
        <v>0.73699999999999999</v>
      </c>
      <c r="AC311">
        <v>0.94369999999999998</v>
      </c>
      <c r="AD311" t="s">
        <v>48</v>
      </c>
      <c r="AE311" t="s">
        <v>48</v>
      </c>
      <c r="AF311" t="s">
        <v>48</v>
      </c>
    </row>
    <row r="312" spans="1:32" hidden="1" outlineLevel="1" x14ac:dyDescent="0.2">
      <c r="A312" t="s">
        <v>37097</v>
      </c>
      <c r="B312" t="s">
        <v>37098</v>
      </c>
      <c r="C312" t="s">
        <v>37099</v>
      </c>
      <c r="D312" s="3"/>
      <c r="J312" t="s">
        <v>37100</v>
      </c>
      <c r="K312" t="s">
        <v>36006</v>
      </c>
      <c r="L312" t="s">
        <v>1233</v>
      </c>
      <c r="M312">
        <v>5</v>
      </c>
      <c r="P312" s="2" t="s">
        <v>37101</v>
      </c>
      <c r="Q312" t="s">
        <v>10492</v>
      </c>
      <c r="S312">
        <v>0.11479026000000001</v>
      </c>
      <c r="T312">
        <v>2.8228760000000002E-3</v>
      </c>
      <c r="U312">
        <v>4.8926690000000002E-2</v>
      </c>
      <c r="V312">
        <v>7.9175410000000002E-3</v>
      </c>
      <c r="W312">
        <v>4.3250903E-2</v>
      </c>
      <c r="X312">
        <v>1.1275584999999999E-2</v>
      </c>
      <c r="Y312">
        <v>0.1361111111111111</v>
      </c>
      <c r="Z312">
        <v>0</v>
      </c>
      <c r="AA312">
        <v>5.8000000000000003E-2</v>
      </c>
      <c r="AB312">
        <v>0.94199999999999995</v>
      </c>
      <c r="AC312">
        <v>-0.49399999999999999</v>
      </c>
      <c r="AD312" t="s">
        <v>48</v>
      </c>
      <c r="AE312" t="s">
        <v>48</v>
      </c>
      <c r="AF312" t="s">
        <v>48</v>
      </c>
    </row>
    <row r="313" spans="1:32" hidden="1" outlineLevel="1" x14ac:dyDescent="0.2">
      <c r="A313" t="s">
        <v>37102</v>
      </c>
      <c r="B313" t="s">
        <v>37103</v>
      </c>
      <c r="C313" t="s">
        <v>37104</v>
      </c>
      <c r="D313" s="3"/>
      <c r="J313" t="s">
        <v>37105</v>
      </c>
      <c r="K313" t="s">
        <v>36006</v>
      </c>
      <c r="L313" t="s">
        <v>1233</v>
      </c>
      <c r="M313">
        <v>1</v>
      </c>
      <c r="P313" s="2" t="s">
        <v>37106</v>
      </c>
      <c r="Q313" t="s">
        <v>47</v>
      </c>
      <c r="S313">
        <v>4.7110279999999997E-2</v>
      </c>
      <c r="T313">
        <v>1.6498566000000001E-3</v>
      </c>
      <c r="U313">
        <v>1.4874060999999999E-2</v>
      </c>
      <c r="V313">
        <v>4.920715E-3</v>
      </c>
      <c r="W313">
        <v>1.6708932999999999E-2</v>
      </c>
      <c r="X313">
        <v>7.2365062999999999E-3</v>
      </c>
      <c r="Y313">
        <v>0</v>
      </c>
      <c r="Z313">
        <v>0</v>
      </c>
      <c r="AA313">
        <v>0</v>
      </c>
      <c r="AB313">
        <v>1</v>
      </c>
      <c r="AC313">
        <v>0</v>
      </c>
      <c r="AD313" t="s">
        <v>48</v>
      </c>
      <c r="AE313" t="s">
        <v>48</v>
      </c>
      <c r="AF313" t="s">
        <v>48</v>
      </c>
    </row>
    <row r="314" spans="1:32" hidden="1" outlineLevel="1" x14ac:dyDescent="0.2">
      <c r="A314" t="s">
        <v>37107</v>
      </c>
      <c r="B314" t="s">
        <v>37108</v>
      </c>
      <c r="C314" t="s">
        <v>26328</v>
      </c>
      <c r="D314" s="3"/>
      <c r="J314" t="s">
        <v>37109</v>
      </c>
      <c r="K314" t="s">
        <v>36006</v>
      </c>
      <c r="L314" t="s">
        <v>1233</v>
      </c>
      <c r="M314">
        <v>6</v>
      </c>
      <c r="P314" s="2" t="s">
        <v>37110</v>
      </c>
      <c r="Q314" t="s">
        <v>10258</v>
      </c>
      <c r="S314">
        <v>5.9727191999999998E-2</v>
      </c>
      <c r="T314">
        <v>1.0824203000000001E-3</v>
      </c>
      <c r="U314">
        <v>1.4225035E-2</v>
      </c>
      <c r="V314">
        <v>1.7666476999999999E-3</v>
      </c>
      <c r="W314">
        <v>2.9934563000000001E-2</v>
      </c>
      <c r="X314">
        <v>6.3691399999999997E-3</v>
      </c>
      <c r="Y314">
        <v>-3.7499999999999999E-2</v>
      </c>
      <c r="Z314">
        <v>5.7000000000000002E-2</v>
      </c>
      <c r="AA314">
        <v>0.10299999999999999</v>
      </c>
      <c r="AB314">
        <v>0.84</v>
      </c>
      <c r="AC314">
        <v>-0.43780000000000002</v>
      </c>
      <c r="AD314" t="s">
        <v>48</v>
      </c>
      <c r="AE314" t="s">
        <v>48</v>
      </c>
      <c r="AF314" t="s">
        <v>48</v>
      </c>
    </row>
    <row r="315" spans="1:32" hidden="1" outlineLevel="1" x14ac:dyDescent="0.2">
      <c r="A315" t="s">
        <v>37111</v>
      </c>
      <c r="B315" t="s">
        <v>37112</v>
      </c>
      <c r="C315" t="s">
        <v>13057</v>
      </c>
      <c r="D315" s="3"/>
      <c r="J315" t="s">
        <v>37113</v>
      </c>
      <c r="K315" t="s">
        <v>36006</v>
      </c>
      <c r="L315" t="s">
        <v>1233</v>
      </c>
      <c r="M315">
        <v>3</v>
      </c>
      <c r="P315" s="2" t="s">
        <v>37114</v>
      </c>
      <c r="Q315" t="s">
        <v>10150</v>
      </c>
      <c r="S315">
        <v>0.25462921999999999</v>
      </c>
      <c r="T315">
        <v>9.3841549999999999E-3</v>
      </c>
      <c r="U315">
        <v>8.2581155000000003E-2</v>
      </c>
      <c r="V315">
        <v>2.5002124000000001E-2</v>
      </c>
      <c r="W315">
        <v>0.16802633</v>
      </c>
      <c r="X315">
        <v>1.2078222E-2</v>
      </c>
      <c r="Y315">
        <v>-0.13750000000000001</v>
      </c>
      <c r="Z315">
        <v>6.0999999999999999E-2</v>
      </c>
      <c r="AA315">
        <v>5.5E-2</v>
      </c>
      <c r="AB315">
        <v>0.88400000000000001</v>
      </c>
      <c r="AC315">
        <v>0.4798</v>
      </c>
      <c r="AD315" t="s">
        <v>48</v>
      </c>
      <c r="AE315" t="s">
        <v>48</v>
      </c>
      <c r="AF315" t="s">
        <v>48</v>
      </c>
    </row>
    <row r="316" spans="1:32" hidden="1" outlineLevel="1" x14ac:dyDescent="0.2">
      <c r="A316" t="s">
        <v>37115</v>
      </c>
      <c r="B316" t="s">
        <v>37116</v>
      </c>
      <c r="C316" t="s">
        <v>37117</v>
      </c>
      <c r="D316" s="3"/>
      <c r="J316" t="s">
        <v>37118</v>
      </c>
      <c r="K316" t="s">
        <v>36006</v>
      </c>
      <c r="L316" t="s">
        <v>1233</v>
      </c>
      <c r="M316">
        <v>4</v>
      </c>
      <c r="P316" s="2" t="s">
        <v>37119</v>
      </c>
      <c r="Q316" t="s">
        <v>10831</v>
      </c>
      <c r="S316">
        <v>0.23961850000000001</v>
      </c>
      <c r="T316">
        <v>5.9127807999999997E-3</v>
      </c>
      <c r="U316">
        <v>0.11168506</v>
      </c>
      <c r="V316">
        <v>9.2494650000000001E-3</v>
      </c>
      <c r="W316">
        <v>0.13064787</v>
      </c>
      <c r="X316">
        <v>1.0576514E-2</v>
      </c>
      <c r="Y316">
        <v>-0.65</v>
      </c>
      <c r="Z316">
        <v>7.2999999999999995E-2</v>
      </c>
      <c r="AA316">
        <v>7.1999999999999995E-2</v>
      </c>
      <c r="AB316">
        <v>0.85499999999999998</v>
      </c>
      <c r="AC316">
        <v>-0.2263</v>
      </c>
      <c r="AD316" t="s">
        <v>48</v>
      </c>
      <c r="AE316" t="s">
        <v>48</v>
      </c>
      <c r="AF316" t="s">
        <v>48</v>
      </c>
    </row>
    <row r="317" spans="1:32" hidden="1" outlineLevel="1" x14ac:dyDescent="0.2">
      <c r="A317" t="s">
        <v>37120</v>
      </c>
      <c r="B317" t="s">
        <v>37121</v>
      </c>
      <c r="C317" t="s">
        <v>37122</v>
      </c>
      <c r="D317" s="3"/>
      <c r="J317" t="s">
        <v>37123</v>
      </c>
      <c r="K317" t="s">
        <v>36006</v>
      </c>
      <c r="L317" t="s">
        <v>1233</v>
      </c>
      <c r="M317">
        <v>1</v>
      </c>
      <c r="P317" s="2" t="s">
        <v>37124</v>
      </c>
      <c r="Q317" t="s">
        <v>47</v>
      </c>
      <c r="Y317" t="s">
        <v>48</v>
      </c>
      <c r="Z317" t="s">
        <v>48</v>
      </c>
      <c r="AA317" t="s">
        <v>48</v>
      </c>
      <c r="AB317" t="s">
        <v>48</v>
      </c>
      <c r="AC317" t="s">
        <v>48</v>
      </c>
      <c r="AD317" t="s">
        <v>48</v>
      </c>
      <c r="AE317" t="s">
        <v>48</v>
      </c>
      <c r="AF317" t="s">
        <v>48</v>
      </c>
    </row>
    <row r="318" spans="1:32" hidden="1" outlineLevel="1" x14ac:dyDescent="0.2">
      <c r="A318" t="s">
        <v>37125</v>
      </c>
      <c r="B318" t="s">
        <v>37126</v>
      </c>
      <c r="C318" t="s">
        <v>37127</v>
      </c>
      <c r="D318" s="3"/>
      <c r="J318" t="s">
        <v>37128</v>
      </c>
      <c r="K318" t="s">
        <v>36006</v>
      </c>
      <c r="L318" t="s">
        <v>1233</v>
      </c>
      <c r="M318">
        <v>1</v>
      </c>
      <c r="P318" s="2" t="s">
        <v>37129</v>
      </c>
      <c r="Q318" t="s">
        <v>37130</v>
      </c>
      <c r="S318">
        <v>0.33753739999999999</v>
      </c>
      <c r="T318">
        <v>1.4576133999999999E-2</v>
      </c>
      <c r="U318">
        <v>0.14313951</v>
      </c>
      <c r="V318">
        <v>2.6207991E-2</v>
      </c>
      <c r="W318">
        <v>0.24928533999999999</v>
      </c>
      <c r="X318">
        <v>1.5947454E-2</v>
      </c>
      <c r="Y318">
        <v>7.604166666666666E-2</v>
      </c>
      <c r="Z318">
        <v>3.4000000000000002E-2</v>
      </c>
      <c r="AA318">
        <v>3.1E-2</v>
      </c>
      <c r="AB318">
        <v>0.93500000000000005</v>
      </c>
      <c r="AC318">
        <v>0.128</v>
      </c>
      <c r="AD318" t="s">
        <v>48</v>
      </c>
      <c r="AE318" t="s">
        <v>48</v>
      </c>
      <c r="AF318" t="s">
        <v>48</v>
      </c>
    </row>
    <row r="319" spans="1:32" hidden="1" outlineLevel="1" x14ac:dyDescent="0.2">
      <c r="A319" t="s">
        <v>37131</v>
      </c>
      <c r="B319" t="s">
        <v>37132</v>
      </c>
      <c r="C319" t="s">
        <v>36378</v>
      </c>
      <c r="D319" s="3"/>
      <c r="J319" t="s">
        <v>37133</v>
      </c>
      <c r="K319" t="s">
        <v>36006</v>
      </c>
      <c r="L319" t="s">
        <v>1233</v>
      </c>
      <c r="M319">
        <v>1</v>
      </c>
      <c r="P319" s="2" t="s">
        <v>37134</v>
      </c>
      <c r="Q319" t="s">
        <v>47</v>
      </c>
      <c r="S319">
        <v>3.6870047000000003E-2</v>
      </c>
      <c r="T319">
        <v>8.6784359999999997E-4</v>
      </c>
      <c r="U319">
        <v>1.27561875E-2</v>
      </c>
      <c r="V319">
        <v>1.5816584E-3</v>
      </c>
      <c r="W319">
        <v>1.9934712E-2</v>
      </c>
      <c r="X319">
        <v>6.2461549999999998E-3</v>
      </c>
      <c r="Y319">
        <v>-0.5</v>
      </c>
      <c r="Z319">
        <v>0.14799999999999999</v>
      </c>
      <c r="AA319">
        <v>0.03</v>
      </c>
      <c r="AB319">
        <v>0.82299999999999995</v>
      </c>
      <c r="AC319">
        <v>0.68079999999999996</v>
      </c>
      <c r="AD319" t="s">
        <v>48</v>
      </c>
      <c r="AE319" t="s">
        <v>48</v>
      </c>
      <c r="AF319" t="s">
        <v>48</v>
      </c>
    </row>
    <row r="320" spans="1:32" hidden="1" outlineLevel="1" x14ac:dyDescent="0.2">
      <c r="A320" t="s">
        <v>37135</v>
      </c>
      <c r="B320" t="s">
        <v>37136</v>
      </c>
      <c r="C320" t="s">
        <v>36439</v>
      </c>
      <c r="D320" s="3"/>
      <c r="J320" t="s">
        <v>37137</v>
      </c>
      <c r="K320" t="s">
        <v>36006</v>
      </c>
      <c r="L320" t="s">
        <v>1233</v>
      </c>
      <c r="M320">
        <v>-11</v>
      </c>
      <c r="P320" s="2" t="s">
        <v>37138</v>
      </c>
      <c r="Q320" t="s">
        <v>36442</v>
      </c>
      <c r="S320">
        <v>0.64447093</v>
      </c>
      <c r="T320">
        <v>0.19761463000000001</v>
      </c>
      <c r="U320">
        <v>0.44431314</v>
      </c>
      <c r="V320">
        <v>0.10221587</v>
      </c>
      <c r="W320">
        <v>0.33889219999999998</v>
      </c>
      <c r="X320">
        <v>0.16699752000000001</v>
      </c>
      <c r="Y320">
        <v>-0.15</v>
      </c>
      <c r="Z320">
        <v>9.0999999999999998E-2</v>
      </c>
      <c r="AA320">
        <v>0.111</v>
      </c>
      <c r="AB320">
        <v>0.79800000000000004</v>
      </c>
      <c r="AC320">
        <v>-0.09</v>
      </c>
      <c r="AD320" t="s">
        <v>48</v>
      </c>
      <c r="AE320" t="s">
        <v>48</v>
      </c>
      <c r="AF320" t="s">
        <v>48</v>
      </c>
    </row>
    <row r="321" spans="1:32" hidden="1" outlineLevel="1" x14ac:dyDescent="0.2">
      <c r="A321" t="s">
        <v>37139</v>
      </c>
      <c r="B321" t="s">
        <v>37140</v>
      </c>
      <c r="C321" t="s">
        <v>10792</v>
      </c>
      <c r="D321" s="3"/>
      <c r="J321" t="s">
        <v>17278</v>
      </c>
      <c r="K321" t="s">
        <v>36006</v>
      </c>
      <c r="L321" t="s">
        <v>1233</v>
      </c>
      <c r="M321">
        <v>1</v>
      </c>
      <c r="P321" s="2" t="s">
        <v>37141</v>
      </c>
      <c r="Q321" t="s">
        <v>36184</v>
      </c>
      <c r="Y321" t="s">
        <v>48</v>
      </c>
      <c r="Z321" t="s">
        <v>48</v>
      </c>
      <c r="AA321" t="s">
        <v>48</v>
      </c>
      <c r="AB321" t="s">
        <v>48</v>
      </c>
      <c r="AC321" t="s">
        <v>48</v>
      </c>
      <c r="AD321" t="s">
        <v>48</v>
      </c>
      <c r="AE321" t="s">
        <v>48</v>
      </c>
      <c r="AF321" t="s">
        <v>48</v>
      </c>
    </row>
    <row r="322" spans="1:32" hidden="1" outlineLevel="1" x14ac:dyDescent="0.2">
      <c r="A322" t="s">
        <v>37142</v>
      </c>
      <c r="B322" t="s">
        <v>37143</v>
      </c>
      <c r="C322" t="s">
        <v>36148</v>
      </c>
      <c r="D322" s="3"/>
      <c r="J322" t="s">
        <v>37144</v>
      </c>
      <c r="K322" t="s">
        <v>36006</v>
      </c>
      <c r="L322" t="s">
        <v>1233</v>
      </c>
      <c r="M322">
        <v>1</v>
      </c>
      <c r="P322" s="2" t="s">
        <v>37145</v>
      </c>
      <c r="Q322" t="s">
        <v>10021</v>
      </c>
      <c r="S322">
        <v>0.49777440000000001</v>
      </c>
      <c r="T322">
        <v>2.0386212000000001E-2</v>
      </c>
      <c r="U322">
        <v>0.25915452999999999</v>
      </c>
      <c r="V322">
        <v>4.8995654999999999E-2</v>
      </c>
      <c r="W322">
        <v>0.38406034999999999</v>
      </c>
      <c r="X322">
        <v>9.4890700000000005E-3</v>
      </c>
      <c r="Y322">
        <v>-0.6</v>
      </c>
      <c r="Z322">
        <v>0</v>
      </c>
      <c r="AA322">
        <v>0.20300000000000001</v>
      </c>
      <c r="AB322">
        <v>0.79700000000000004</v>
      </c>
      <c r="AC322">
        <v>-0.51780000000000004</v>
      </c>
      <c r="AD322" t="s">
        <v>48</v>
      </c>
      <c r="AE322" t="s">
        <v>48</v>
      </c>
      <c r="AF322" t="s">
        <v>48</v>
      </c>
    </row>
    <row r="323" spans="1:32" hidden="1" outlineLevel="1" x14ac:dyDescent="0.2">
      <c r="A323" t="s">
        <v>37146</v>
      </c>
      <c r="B323" t="s">
        <v>37147</v>
      </c>
      <c r="C323" t="s">
        <v>30253</v>
      </c>
      <c r="D323" s="3"/>
      <c r="J323" t="s">
        <v>37148</v>
      </c>
      <c r="K323" t="s">
        <v>37051</v>
      </c>
      <c r="L323" t="s">
        <v>1263</v>
      </c>
      <c r="M323">
        <v>1</v>
      </c>
      <c r="P323" s="2" t="s">
        <v>37149</v>
      </c>
      <c r="Q323" t="s">
        <v>10138</v>
      </c>
      <c r="S323">
        <v>8.6077529999999992E-3</v>
      </c>
      <c r="T323">
        <v>7.2002410000000002E-4</v>
      </c>
      <c r="U323">
        <v>1.1099464E-2</v>
      </c>
      <c r="V323">
        <v>1.5539099999999999E-3</v>
      </c>
      <c r="W323">
        <v>7.2658747000000001E-3</v>
      </c>
      <c r="X323">
        <v>6.2785195000000004E-3</v>
      </c>
      <c r="Y323">
        <v>0.3125</v>
      </c>
      <c r="Z323">
        <v>0</v>
      </c>
      <c r="AA323">
        <v>0</v>
      </c>
      <c r="AB323">
        <v>1</v>
      </c>
      <c r="AC323">
        <v>0</v>
      </c>
      <c r="AD323" t="s">
        <v>48</v>
      </c>
      <c r="AE323" t="s">
        <v>48</v>
      </c>
      <c r="AF323" t="s">
        <v>48</v>
      </c>
    </row>
    <row r="324" spans="1:32" hidden="1" outlineLevel="1" x14ac:dyDescent="0.2">
      <c r="A324" t="s">
        <v>37150</v>
      </c>
      <c r="B324" t="s">
        <v>37151</v>
      </c>
      <c r="C324" t="s">
        <v>37152</v>
      </c>
      <c r="D324" s="3"/>
      <c r="J324" t="s">
        <v>37153</v>
      </c>
      <c r="K324" t="s">
        <v>37051</v>
      </c>
      <c r="L324" t="s">
        <v>1263</v>
      </c>
      <c r="M324">
        <v>1</v>
      </c>
      <c r="P324" s="2" t="s">
        <v>37154</v>
      </c>
      <c r="Q324" t="s">
        <v>47</v>
      </c>
      <c r="S324">
        <v>5.7005897E-2</v>
      </c>
      <c r="T324">
        <v>1.5544891000000001E-3</v>
      </c>
      <c r="U324">
        <v>1.1116544000000001E-2</v>
      </c>
      <c r="V324">
        <v>8.6205009999999992E-3</v>
      </c>
      <c r="W324">
        <v>2.2512966999999998E-2</v>
      </c>
      <c r="X324">
        <v>7.8708479999999997E-3</v>
      </c>
      <c r="Y324">
        <v>0</v>
      </c>
      <c r="Z324">
        <v>0</v>
      </c>
      <c r="AA324">
        <v>0</v>
      </c>
      <c r="AB324">
        <v>1</v>
      </c>
      <c r="AC324">
        <v>0</v>
      </c>
      <c r="AD324" t="s">
        <v>48</v>
      </c>
      <c r="AE324" t="s">
        <v>48</v>
      </c>
      <c r="AF324" t="s">
        <v>48</v>
      </c>
    </row>
    <row r="325" spans="1:32" hidden="1" outlineLevel="1" x14ac:dyDescent="0.2">
      <c r="A325" t="s">
        <v>37155</v>
      </c>
      <c r="B325" t="s">
        <v>37156</v>
      </c>
      <c r="C325" t="s">
        <v>37157</v>
      </c>
      <c r="D325" s="3"/>
      <c r="J325" t="s">
        <v>37158</v>
      </c>
      <c r="K325" t="s">
        <v>37056</v>
      </c>
      <c r="L325" t="s">
        <v>1263</v>
      </c>
      <c r="M325">
        <v>9</v>
      </c>
      <c r="P325" s="2" t="s">
        <v>37159</v>
      </c>
      <c r="Q325" t="s">
        <v>47</v>
      </c>
      <c r="S325">
        <v>0.25084447999999998</v>
      </c>
      <c r="T325">
        <v>4.2343140000000003E-3</v>
      </c>
      <c r="U325">
        <v>2.4062896E-2</v>
      </c>
      <c r="V325">
        <v>0.11628184499999999</v>
      </c>
      <c r="W325">
        <v>0.15982662</v>
      </c>
      <c r="X325">
        <v>6.3108844000000002E-3</v>
      </c>
      <c r="Y325">
        <v>-2.0833333333333329E-2</v>
      </c>
      <c r="Z325">
        <v>0</v>
      </c>
      <c r="AA325">
        <v>5.3999999999999999E-2</v>
      </c>
      <c r="AB325">
        <v>0.94599999999999995</v>
      </c>
      <c r="AC325">
        <v>-0.40150000000000002</v>
      </c>
      <c r="AD325" t="s">
        <v>48</v>
      </c>
      <c r="AE325" t="s">
        <v>48</v>
      </c>
      <c r="AF325" t="s">
        <v>48</v>
      </c>
    </row>
    <row r="326" spans="1:32" hidden="1" outlineLevel="1" x14ac:dyDescent="0.2">
      <c r="A326" t="s">
        <v>37160</v>
      </c>
      <c r="B326" t="s">
        <v>37161</v>
      </c>
      <c r="C326" t="s">
        <v>37162</v>
      </c>
      <c r="D326" s="3"/>
      <c r="J326" t="s">
        <v>37163</v>
      </c>
      <c r="K326" t="s">
        <v>37065</v>
      </c>
      <c r="L326" t="s">
        <v>1263</v>
      </c>
      <c r="M326">
        <v>1</v>
      </c>
      <c r="P326" s="2" t="s">
        <v>37164</v>
      </c>
      <c r="Q326" t="s">
        <v>47</v>
      </c>
      <c r="S326">
        <v>0.15877289999999999</v>
      </c>
      <c r="T326">
        <v>2.3460388000000002E-3</v>
      </c>
      <c r="U326">
        <v>2.3994577999999999E-2</v>
      </c>
      <c r="V326">
        <v>3.4962973999999999E-3</v>
      </c>
      <c r="W326">
        <v>6.7045900000000005E-2</v>
      </c>
      <c r="X326">
        <v>7.5989880000000001E-3</v>
      </c>
      <c r="Y326">
        <v>0.35</v>
      </c>
      <c r="Z326">
        <v>0.17</v>
      </c>
      <c r="AA326">
        <v>0</v>
      </c>
      <c r="AB326">
        <v>0.83</v>
      </c>
      <c r="AC326">
        <v>0.66959999999999997</v>
      </c>
      <c r="AD326" t="s">
        <v>48</v>
      </c>
      <c r="AE326" t="s">
        <v>48</v>
      </c>
      <c r="AF326" t="s">
        <v>48</v>
      </c>
    </row>
    <row r="327" spans="1:32" hidden="1" outlineLevel="1" x14ac:dyDescent="0.2">
      <c r="A327" t="s">
        <v>37165</v>
      </c>
      <c r="B327" t="s">
        <v>37166</v>
      </c>
      <c r="C327" t="s">
        <v>10716</v>
      </c>
      <c r="D327" s="3"/>
      <c r="J327" t="s">
        <v>37167</v>
      </c>
      <c r="K327" t="s">
        <v>37111</v>
      </c>
      <c r="L327" t="s">
        <v>1263</v>
      </c>
      <c r="M327">
        <v>10</v>
      </c>
      <c r="P327" s="2" t="s">
        <v>37168</v>
      </c>
      <c r="Q327" t="s">
        <v>37169</v>
      </c>
      <c r="S327">
        <v>0.25462921999999999</v>
      </c>
      <c r="T327">
        <v>8.6593629999999998E-3</v>
      </c>
      <c r="U327">
        <v>0.13608865000000001</v>
      </c>
      <c r="V327">
        <v>9.7418069999999996E-2</v>
      </c>
      <c r="W327">
        <v>6.5122849999999996E-2</v>
      </c>
      <c r="X327">
        <v>8.4275170000000007E-3</v>
      </c>
      <c r="Y327">
        <v>0.125</v>
      </c>
      <c r="Z327">
        <v>3.1E-2</v>
      </c>
      <c r="AA327">
        <v>0</v>
      </c>
      <c r="AB327">
        <v>0.96899999999999997</v>
      </c>
      <c r="AC327">
        <v>0.21360000000000001</v>
      </c>
      <c r="AD327" t="s">
        <v>48</v>
      </c>
      <c r="AE327" t="s">
        <v>48</v>
      </c>
      <c r="AF327" t="s">
        <v>48</v>
      </c>
    </row>
    <row r="328" spans="1:32" hidden="1" outlineLevel="1" x14ac:dyDescent="0.2">
      <c r="A328" t="s">
        <v>37170</v>
      </c>
      <c r="B328" t="s">
        <v>37171</v>
      </c>
      <c r="C328" t="s">
        <v>36439</v>
      </c>
      <c r="D328" s="3"/>
      <c r="J328" t="s">
        <v>37172</v>
      </c>
      <c r="K328" t="s">
        <v>37115</v>
      </c>
      <c r="L328" t="s">
        <v>1263</v>
      </c>
      <c r="M328">
        <v>1</v>
      </c>
      <c r="P328" s="2" t="s">
        <v>37173</v>
      </c>
      <c r="Q328" t="s">
        <v>36442</v>
      </c>
      <c r="S328">
        <v>3.4748793E-2</v>
      </c>
      <c r="T328">
        <v>1.5068054000000001E-3</v>
      </c>
      <c r="U328">
        <v>1.9075647000000001E-2</v>
      </c>
      <c r="V328">
        <v>4.6617300000000002E-3</v>
      </c>
      <c r="W328">
        <v>1.4238917E-2</v>
      </c>
      <c r="X328">
        <v>7.7025536000000002E-3</v>
      </c>
      <c r="Y328">
        <v>0.5</v>
      </c>
      <c r="Z328">
        <v>0.182</v>
      </c>
      <c r="AA328">
        <v>0</v>
      </c>
      <c r="AB328">
        <v>0.81799999999999995</v>
      </c>
      <c r="AC328">
        <v>0.44040000000000001</v>
      </c>
      <c r="AD328" t="s">
        <v>48</v>
      </c>
      <c r="AE328" t="s">
        <v>48</v>
      </c>
      <c r="AF328" t="s">
        <v>48</v>
      </c>
    </row>
    <row r="329" spans="1:32" hidden="1" outlineLevel="1" x14ac:dyDescent="0.2">
      <c r="A329" t="s">
        <v>37174</v>
      </c>
      <c r="B329" t="s">
        <v>37175</v>
      </c>
      <c r="C329" t="s">
        <v>37176</v>
      </c>
      <c r="D329" s="3"/>
      <c r="J329" t="s">
        <v>37177</v>
      </c>
      <c r="K329" t="s">
        <v>37115</v>
      </c>
      <c r="L329" t="s">
        <v>1263</v>
      </c>
      <c r="M329">
        <v>1</v>
      </c>
      <c r="P329" s="2" t="s">
        <v>37178</v>
      </c>
      <c r="Q329" t="s">
        <v>47</v>
      </c>
      <c r="S329">
        <v>1.5079274E-2</v>
      </c>
      <c r="T329">
        <v>1.1062622000000001E-3</v>
      </c>
      <c r="U329">
        <v>1.4156716999999999E-2</v>
      </c>
      <c r="V329">
        <v>2.4973554999999999E-3</v>
      </c>
      <c r="W329">
        <v>8.5958830000000003E-3</v>
      </c>
      <c r="X329">
        <v>7.1199946000000004E-3</v>
      </c>
      <c r="Y329">
        <v>0</v>
      </c>
      <c r="Z329">
        <v>0</v>
      </c>
      <c r="AA329">
        <v>0</v>
      </c>
      <c r="AB329">
        <v>1</v>
      </c>
      <c r="AC329">
        <v>0</v>
      </c>
      <c r="AD329" t="s">
        <v>48</v>
      </c>
      <c r="AE329" t="s">
        <v>48</v>
      </c>
      <c r="AF329" t="s">
        <v>48</v>
      </c>
    </row>
    <row r="330" spans="1:32" hidden="1" outlineLevel="1" x14ac:dyDescent="0.2">
      <c r="A330" t="s">
        <v>37179</v>
      </c>
      <c r="B330" t="s">
        <v>37180</v>
      </c>
      <c r="C330" t="s">
        <v>37053</v>
      </c>
      <c r="D330" s="3"/>
      <c r="J330" t="s">
        <v>37181</v>
      </c>
      <c r="K330" t="s">
        <v>37135</v>
      </c>
      <c r="L330" t="s">
        <v>1263</v>
      </c>
      <c r="M330">
        <v>7</v>
      </c>
      <c r="P330" s="2" t="s">
        <v>37182</v>
      </c>
      <c r="Q330" t="s">
        <v>47</v>
      </c>
      <c r="S330">
        <v>9.1121820000000006E-2</v>
      </c>
      <c r="T330">
        <v>2.231598E-3</v>
      </c>
      <c r="U330">
        <v>2.0920246999999999E-2</v>
      </c>
      <c r="V330">
        <v>2.7378413000000001E-3</v>
      </c>
      <c r="W330">
        <v>2.0901557000000001E-2</v>
      </c>
      <c r="X330">
        <v>1.2596052999999999E-2</v>
      </c>
      <c r="Y330">
        <v>0.24285714285714291</v>
      </c>
      <c r="Z330">
        <v>0</v>
      </c>
      <c r="AA330">
        <v>6.8000000000000005E-2</v>
      </c>
      <c r="AB330">
        <v>0.93200000000000005</v>
      </c>
      <c r="AC330">
        <v>-0.34</v>
      </c>
      <c r="AD330" t="s">
        <v>48</v>
      </c>
      <c r="AE330" t="s">
        <v>48</v>
      </c>
      <c r="AF330" t="s">
        <v>48</v>
      </c>
    </row>
    <row r="331" spans="1:32" hidden="1" outlineLevel="1" x14ac:dyDescent="0.2">
      <c r="A331" t="s">
        <v>37183</v>
      </c>
      <c r="B331" t="s">
        <v>37184</v>
      </c>
      <c r="C331" t="s">
        <v>34395</v>
      </c>
      <c r="D331" s="3"/>
      <c r="J331" t="s">
        <v>37185</v>
      </c>
      <c r="K331" t="s">
        <v>37135</v>
      </c>
      <c r="L331" t="s">
        <v>1263</v>
      </c>
      <c r="M331">
        <v>7</v>
      </c>
      <c r="P331" s="2" t="s">
        <v>37186</v>
      </c>
      <c r="Q331" t="s">
        <v>10150</v>
      </c>
      <c r="S331">
        <v>0.85333382999999996</v>
      </c>
      <c r="T331">
        <v>0.30192792000000002</v>
      </c>
      <c r="U331">
        <v>0.84489099999999995</v>
      </c>
      <c r="V331">
        <v>8.1701129999999997E-2</v>
      </c>
      <c r="W331">
        <v>0.6149945</v>
      </c>
      <c r="X331">
        <v>9.2560449999999992E-3</v>
      </c>
      <c r="Y331">
        <v>-0.23749999999999999</v>
      </c>
      <c r="Z331">
        <v>0</v>
      </c>
      <c r="AA331">
        <v>0.153</v>
      </c>
      <c r="AB331">
        <v>0.84699999999999998</v>
      </c>
      <c r="AC331">
        <v>-0.44040000000000001</v>
      </c>
      <c r="AD331" t="s">
        <v>48</v>
      </c>
      <c r="AE331" t="s">
        <v>48</v>
      </c>
      <c r="AF331" t="s">
        <v>48</v>
      </c>
    </row>
    <row r="332" spans="1:32" hidden="1" outlineLevel="1" x14ac:dyDescent="0.2">
      <c r="A332" t="s">
        <v>37187</v>
      </c>
      <c r="B332" t="s">
        <v>37188</v>
      </c>
      <c r="C332" t="s">
        <v>37189</v>
      </c>
      <c r="D332" s="3"/>
      <c r="J332" t="s">
        <v>37190</v>
      </c>
      <c r="K332" t="s">
        <v>37135</v>
      </c>
      <c r="L332" t="s">
        <v>1263</v>
      </c>
      <c r="M332">
        <v>3</v>
      </c>
      <c r="P332" s="2" t="s">
        <v>37191</v>
      </c>
      <c r="Q332" t="s">
        <v>47</v>
      </c>
      <c r="S332">
        <v>0.37751234</v>
      </c>
      <c r="T332">
        <v>1.9095083999999998E-2</v>
      </c>
      <c r="U332">
        <v>0.26634996999999999</v>
      </c>
      <c r="V332">
        <v>7.1774649999999995E-2</v>
      </c>
      <c r="W332">
        <v>0.16897665000000001</v>
      </c>
      <c r="X332">
        <v>3.3386397999999998E-2</v>
      </c>
      <c r="Y332">
        <v>0.46666666666666662</v>
      </c>
      <c r="Z332">
        <v>0.156</v>
      </c>
      <c r="AA332">
        <v>5.7000000000000002E-2</v>
      </c>
      <c r="AB332">
        <v>0.78600000000000003</v>
      </c>
      <c r="AC332">
        <v>0.81299999999999994</v>
      </c>
      <c r="AD332" t="s">
        <v>48</v>
      </c>
      <c r="AE332" t="s">
        <v>48</v>
      </c>
      <c r="AF332" t="s">
        <v>48</v>
      </c>
    </row>
    <row r="333" spans="1:32" hidden="1" outlineLevel="1" x14ac:dyDescent="0.2">
      <c r="A333" t="s">
        <v>37192</v>
      </c>
      <c r="B333" t="s">
        <v>37193</v>
      </c>
      <c r="C333" t="s">
        <v>37194</v>
      </c>
      <c r="D333" s="3"/>
      <c r="J333" t="s">
        <v>37195</v>
      </c>
      <c r="K333" t="s">
        <v>37135</v>
      </c>
      <c r="L333" t="s">
        <v>1263</v>
      </c>
      <c r="M333">
        <v>-1</v>
      </c>
      <c r="P333" s="2" t="s">
        <v>37196</v>
      </c>
      <c r="Q333" t="s">
        <v>10150</v>
      </c>
      <c r="S333">
        <v>0.75208335999999998</v>
      </c>
      <c r="T333">
        <v>0.19761463000000001</v>
      </c>
      <c r="U333">
        <v>0.73341434999999999</v>
      </c>
      <c r="V333">
        <v>0.104676254</v>
      </c>
      <c r="W333">
        <v>0.53626549999999995</v>
      </c>
      <c r="X333">
        <v>1.750142E-2</v>
      </c>
      <c r="Y333">
        <v>0.2</v>
      </c>
      <c r="Z333">
        <v>7.1999999999999995E-2</v>
      </c>
      <c r="AA333">
        <v>0.188</v>
      </c>
      <c r="AB333">
        <v>0.74</v>
      </c>
      <c r="AC333">
        <v>-0.63690000000000002</v>
      </c>
      <c r="AD333" t="s">
        <v>48</v>
      </c>
      <c r="AE333" t="s">
        <v>48</v>
      </c>
      <c r="AF333" t="s">
        <v>48</v>
      </c>
    </row>
    <row r="334" spans="1:32" hidden="1" outlineLevel="1" x14ac:dyDescent="0.2">
      <c r="A334" t="s">
        <v>37197</v>
      </c>
      <c r="B334" t="s">
        <v>37198</v>
      </c>
      <c r="C334" t="s">
        <v>37053</v>
      </c>
      <c r="D334" s="3"/>
      <c r="J334" t="s">
        <v>37199</v>
      </c>
      <c r="K334" t="s">
        <v>37150</v>
      </c>
      <c r="L334" t="s">
        <v>1263</v>
      </c>
      <c r="M334">
        <v>1</v>
      </c>
      <c r="P334" s="2" t="s">
        <v>37200</v>
      </c>
      <c r="Q334" t="s">
        <v>47</v>
      </c>
      <c r="S334">
        <v>5.5274166E-2</v>
      </c>
      <c r="T334">
        <v>1.4591217000000001E-3</v>
      </c>
      <c r="U334">
        <v>1.3507691E-2</v>
      </c>
      <c r="V334">
        <v>1.6460562000000001E-2</v>
      </c>
      <c r="W334">
        <v>2.3221987999999999E-2</v>
      </c>
      <c r="X334">
        <v>7.2623979999999998E-3</v>
      </c>
      <c r="Y334">
        <v>0.23333333333333331</v>
      </c>
      <c r="Z334">
        <v>0.12</v>
      </c>
      <c r="AA334">
        <v>2.8000000000000001E-2</v>
      </c>
      <c r="AB334">
        <v>0.85199999999999998</v>
      </c>
      <c r="AC334">
        <v>0.65969999999999995</v>
      </c>
      <c r="AD334" t="s">
        <v>48</v>
      </c>
      <c r="AE334" t="s">
        <v>48</v>
      </c>
      <c r="AF334" t="s">
        <v>48</v>
      </c>
    </row>
    <row r="335" spans="1:32" hidden="1" outlineLevel="1" x14ac:dyDescent="0.2">
      <c r="A335" t="s">
        <v>37201</v>
      </c>
      <c r="B335" t="s">
        <v>37202</v>
      </c>
      <c r="C335" t="s">
        <v>14251</v>
      </c>
      <c r="D335" s="3"/>
      <c r="J335" t="s">
        <v>37203</v>
      </c>
      <c r="K335" t="s">
        <v>37165</v>
      </c>
      <c r="L335" t="s">
        <v>1263</v>
      </c>
      <c r="M335">
        <v>2</v>
      </c>
      <c r="P335" s="2" t="s">
        <v>37204</v>
      </c>
      <c r="Q335" t="s">
        <v>14254</v>
      </c>
      <c r="S335">
        <v>3.1213366999999999E-2</v>
      </c>
      <c r="T335">
        <v>9.1552734000000001E-4</v>
      </c>
      <c r="U335">
        <v>1.2824506499999999E-2</v>
      </c>
      <c r="V335">
        <v>1.8036454999999999E-3</v>
      </c>
      <c r="W335">
        <v>1.5644926999999999E-2</v>
      </c>
      <c r="X335">
        <v>6.2785195000000004E-3</v>
      </c>
      <c r="Y335">
        <v>0</v>
      </c>
      <c r="Z335">
        <v>0</v>
      </c>
      <c r="AA335">
        <v>0</v>
      </c>
      <c r="AB335">
        <v>1</v>
      </c>
      <c r="AC335">
        <v>0</v>
      </c>
      <c r="AD335" t="s">
        <v>48</v>
      </c>
      <c r="AE335" t="s">
        <v>48</v>
      </c>
      <c r="AF335" t="s">
        <v>48</v>
      </c>
    </row>
    <row r="336" spans="1:32" hidden="1" outlineLevel="1" x14ac:dyDescent="0.2">
      <c r="A336" t="s">
        <v>37205</v>
      </c>
      <c r="B336" t="s">
        <v>37206</v>
      </c>
      <c r="C336" t="s">
        <v>13057</v>
      </c>
      <c r="D336" s="3"/>
      <c r="J336" t="s">
        <v>37207</v>
      </c>
      <c r="K336" t="s">
        <v>37165</v>
      </c>
      <c r="L336" t="s">
        <v>1263</v>
      </c>
      <c r="M336">
        <v>1</v>
      </c>
      <c r="P336" s="2" t="s">
        <v>37208</v>
      </c>
      <c r="Q336" t="s">
        <v>10150</v>
      </c>
      <c r="S336">
        <v>0.28087773999999999</v>
      </c>
      <c r="T336">
        <v>6.3323974999999998E-3</v>
      </c>
      <c r="U336">
        <v>8.3551009999999995E-2</v>
      </c>
      <c r="V336">
        <v>2.2389409999999998E-2</v>
      </c>
      <c r="W336">
        <v>0.24698590000000001</v>
      </c>
      <c r="X336">
        <v>8.6605399999999996E-3</v>
      </c>
      <c r="Y336">
        <v>0.1166666666666667</v>
      </c>
      <c r="Z336">
        <v>0.13100000000000001</v>
      </c>
      <c r="AA336">
        <v>0.16600000000000001</v>
      </c>
      <c r="AB336">
        <v>0.70299999999999996</v>
      </c>
      <c r="AC336">
        <v>-0.83360000000000001</v>
      </c>
      <c r="AD336" t="s">
        <v>48</v>
      </c>
      <c r="AE336" t="s">
        <v>48</v>
      </c>
      <c r="AF336" t="s">
        <v>48</v>
      </c>
    </row>
    <row r="337" spans="1:32" hidden="1" outlineLevel="1" x14ac:dyDescent="0.2">
      <c r="A337" t="s">
        <v>37209</v>
      </c>
      <c r="B337" t="s">
        <v>37079</v>
      </c>
      <c r="C337" t="s">
        <v>37210</v>
      </c>
      <c r="D337" s="3"/>
      <c r="J337" t="s">
        <v>37211</v>
      </c>
      <c r="K337" t="s">
        <v>37179</v>
      </c>
      <c r="L337" t="s">
        <v>1263</v>
      </c>
      <c r="M337">
        <v>3</v>
      </c>
      <c r="P337" s="2" t="s">
        <v>37212</v>
      </c>
      <c r="Q337" t="s">
        <v>47</v>
      </c>
      <c r="S337">
        <v>3.5691573999999997E-2</v>
      </c>
      <c r="T337">
        <v>1.0299682999999999E-3</v>
      </c>
      <c r="U337">
        <v>1.490822E-2</v>
      </c>
      <c r="V337">
        <v>3.7737815000000001E-3</v>
      </c>
      <c r="W337">
        <v>1.7420913999999999E-2</v>
      </c>
      <c r="X337">
        <v>7.0423200000000004E-3</v>
      </c>
      <c r="Y337">
        <v>0.11416666666666669</v>
      </c>
      <c r="Z337">
        <v>3.3000000000000002E-2</v>
      </c>
      <c r="AA337">
        <v>3.1E-2</v>
      </c>
      <c r="AB337">
        <v>0.93600000000000005</v>
      </c>
      <c r="AC337">
        <v>2.58E-2</v>
      </c>
      <c r="AD337" t="s">
        <v>48</v>
      </c>
      <c r="AE337" t="s">
        <v>48</v>
      </c>
      <c r="AF337" t="s">
        <v>48</v>
      </c>
    </row>
    <row r="338" spans="1:32" hidden="1" outlineLevel="1" x14ac:dyDescent="0.2">
      <c r="A338" t="s">
        <v>37213</v>
      </c>
      <c r="B338" t="s">
        <v>37214</v>
      </c>
      <c r="C338" t="s">
        <v>36439</v>
      </c>
      <c r="D338" s="3"/>
      <c r="J338" t="s">
        <v>37215</v>
      </c>
      <c r="K338" t="s">
        <v>37183</v>
      </c>
      <c r="L338" t="s">
        <v>1263</v>
      </c>
      <c r="M338">
        <v>3</v>
      </c>
      <c r="P338" s="2" t="s">
        <v>37216</v>
      </c>
      <c r="Q338" t="s">
        <v>36442</v>
      </c>
      <c r="S338">
        <v>3.9462693E-2</v>
      </c>
      <c r="T338">
        <v>1.1396408E-3</v>
      </c>
      <c r="U338">
        <v>1.8734054999999999E-2</v>
      </c>
      <c r="V338">
        <v>3.8292782999999999E-3</v>
      </c>
      <c r="W338">
        <v>1.4086916E-2</v>
      </c>
      <c r="X338">
        <v>6.589218E-3</v>
      </c>
      <c r="Y338">
        <v>0.45</v>
      </c>
      <c r="Z338">
        <v>0.46400000000000002</v>
      </c>
      <c r="AA338">
        <v>0</v>
      </c>
      <c r="AB338">
        <v>0.53600000000000003</v>
      </c>
      <c r="AC338">
        <v>0.63690000000000002</v>
      </c>
      <c r="AD338" t="s">
        <v>48</v>
      </c>
      <c r="AE338" t="s">
        <v>48</v>
      </c>
      <c r="AF338" t="s">
        <v>48</v>
      </c>
    </row>
    <row r="339" spans="1:32" hidden="1" outlineLevel="1" x14ac:dyDescent="0.2">
      <c r="A339" t="s">
        <v>37217</v>
      </c>
      <c r="B339" t="s">
        <v>37218</v>
      </c>
      <c r="C339" t="s">
        <v>36439</v>
      </c>
      <c r="D339" s="3"/>
      <c r="J339" t="s">
        <v>37219</v>
      </c>
      <c r="K339" t="s">
        <v>37187</v>
      </c>
      <c r="L339" t="s">
        <v>1263</v>
      </c>
      <c r="M339">
        <v>2</v>
      </c>
      <c r="P339" s="2" t="s">
        <v>37220</v>
      </c>
      <c r="Q339" t="s">
        <v>36442</v>
      </c>
      <c r="S339">
        <v>0.2667042</v>
      </c>
      <c r="T339">
        <v>1.159668E-2</v>
      </c>
      <c r="U339">
        <v>0.22602804000000001</v>
      </c>
      <c r="V339">
        <v>2.1284029999999999E-2</v>
      </c>
      <c r="W339">
        <v>0.16622110000000001</v>
      </c>
      <c r="X339">
        <v>1.6120117E-2</v>
      </c>
      <c r="Y339">
        <v>0.2</v>
      </c>
      <c r="Z339">
        <v>7.2999999999999995E-2</v>
      </c>
      <c r="AA339">
        <v>4.2999999999999997E-2</v>
      </c>
      <c r="AB339">
        <v>0.88400000000000001</v>
      </c>
      <c r="AC339">
        <v>0.29599999999999999</v>
      </c>
      <c r="AD339" t="s">
        <v>48</v>
      </c>
      <c r="AE339" t="s">
        <v>48</v>
      </c>
      <c r="AF339" t="s">
        <v>48</v>
      </c>
    </row>
    <row r="340" spans="1:32" hidden="1" outlineLevel="1" x14ac:dyDescent="0.2">
      <c r="A340" t="s">
        <v>37221</v>
      </c>
      <c r="B340" t="s">
        <v>37222</v>
      </c>
      <c r="C340" t="s">
        <v>36439</v>
      </c>
      <c r="D340" s="3"/>
      <c r="J340" t="s">
        <v>37223</v>
      </c>
      <c r="K340" t="s">
        <v>37192</v>
      </c>
      <c r="L340" t="s">
        <v>1263</v>
      </c>
      <c r="M340">
        <v>2</v>
      </c>
      <c r="P340" s="2" t="s">
        <v>37224</v>
      </c>
      <c r="Q340" t="s">
        <v>36442</v>
      </c>
      <c r="S340">
        <v>0.4269174</v>
      </c>
      <c r="T340">
        <v>2.2968470000000001E-2</v>
      </c>
      <c r="U340">
        <v>0.34245540000000002</v>
      </c>
      <c r="V340">
        <v>3.6105252999999997E-2</v>
      </c>
      <c r="W340">
        <v>0.24767025000000001</v>
      </c>
      <c r="X340">
        <v>1.6292779E-2</v>
      </c>
      <c r="Y340">
        <v>-0.3833333333333333</v>
      </c>
      <c r="Z340">
        <v>5.8999999999999997E-2</v>
      </c>
      <c r="AA340">
        <v>7.6999999999999999E-2</v>
      </c>
      <c r="AB340">
        <v>0.86299999999999999</v>
      </c>
      <c r="AC340">
        <v>-0.55830000000000002</v>
      </c>
      <c r="AD340" t="s">
        <v>48</v>
      </c>
      <c r="AE340" t="s">
        <v>48</v>
      </c>
      <c r="AF340" t="s">
        <v>48</v>
      </c>
    </row>
    <row r="341" spans="1:32" hidden="1" outlineLevel="1" x14ac:dyDescent="0.2">
      <c r="A341" t="s">
        <v>37225</v>
      </c>
      <c r="B341" t="s">
        <v>37226</v>
      </c>
      <c r="C341" t="s">
        <v>13057</v>
      </c>
      <c r="D341" s="3"/>
      <c r="J341" t="s">
        <v>37227</v>
      </c>
      <c r="K341" t="s">
        <v>37201</v>
      </c>
      <c r="L341" t="s">
        <v>1263</v>
      </c>
      <c r="M341">
        <v>1</v>
      </c>
      <c r="P341" s="2" t="s">
        <v>37228</v>
      </c>
      <c r="Q341" t="s">
        <v>10150</v>
      </c>
      <c r="S341">
        <v>1.8723432000000002E-2</v>
      </c>
      <c r="T341">
        <v>8.3923340000000002E-4</v>
      </c>
      <c r="U341">
        <v>1.2346276999999999E-2</v>
      </c>
      <c r="V341">
        <v>2.7008435999999999E-3</v>
      </c>
      <c r="W341">
        <v>9.9068909999999993E-3</v>
      </c>
      <c r="X341">
        <v>6.7769316999999997E-3</v>
      </c>
      <c r="Y341">
        <v>0.15</v>
      </c>
      <c r="Z341">
        <v>0.1</v>
      </c>
      <c r="AA341">
        <v>0</v>
      </c>
      <c r="AB341">
        <v>0.9</v>
      </c>
      <c r="AC341">
        <v>0.53459999999999996</v>
      </c>
      <c r="AD341" t="s">
        <v>48</v>
      </c>
      <c r="AE341" t="s">
        <v>48</v>
      </c>
      <c r="AF341" t="s">
        <v>48</v>
      </c>
    </row>
    <row r="342" spans="1:32" hidden="1" outlineLevel="1" x14ac:dyDescent="0.2">
      <c r="A342" t="s">
        <v>37229</v>
      </c>
      <c r="B342" t="s">
        <v>37230</v>
      </c>
      <c r="C342" t="s">
        <v>37189</v>
      </c>
      <c r="D342" s="3"/>
      <c r="J342" t="s">
        <v>37231</v>
      </c>
      <c r="K342" t="s">
        <v>37217</v>
      </c>
      <c r="L342" t="s">
        <v>1263</v>
      </c>
      <c r="M342">
        <v>2</v>
      </c>
      <c r="P342" s="2" t="s">
        <v>37232</v>
      </c>
      <c r="Q342" t="s">
        <v>47</v>
      </c>
      <c r="S342">
        <v>0.65446959999999998</v>
      </c>
      <c r="T342">
        <v>3.9490499999999998E-2</v>
      </c>
      <c r="U342">
        <v>0.69197649999999999</v>
      </c>
      <c r="V342">
        <v>5.7037655E-2</v>
      </c>
      <c r="W342">
        <v>0.53014355999999996</v>
      </c>
      <c r="X342">
        <v>8.3110040000000003E-3</v>
      </c>
      <c r="Y342">
        <v>-8.7499999999999994E-2</v>
      </c>
      <c r="Z342">
        <v>0.27500000000000002</v>
      </c>
      <c r="AA342">
        <v>0.17199999999999999</v>
      </c>
      <c r="AB342">
        <v>0.55300000000000005</v>
      </c>
      <c r="AC342">
        <v>0.3291</v>
      </c>
      <c r="AD342" t="s">
        <v>48</v>
      </c>
      <c r="AE342" t="s">
        <v>48</v>
      </c>
      <c r="AF342" t="s">
        <v>48</v>
      </c>
    </row>
    <row r="343" spans="1:32" hidden="1" outlineLevel="1" x14ac:dyDescent="0.2">
      <c r="A343" t="s">
        <v>37233</v>
      </c>
      <c r="B343" t="s">
        <v>37234</v>
      </c>
      <c r="C343" t="s">
        <v>30253</v>
      </c>
      <c r="D343" s="3"/>
      <c r="J343" t="s">
        <v>37235</v>
      </c>
      <c r="K343" t="s">
        <v>37221</v>
      </c>
      <c r="L343" t="s">
        <v>1263</v>
      </c>
      <c r="M343">
        <v>1</v>
      </c>
      <c r="P343" s="2" t="s">
        <v>37236</v>
      </c>
      <c r="Q343" t="s">
        <v>10138</v>
      </c>
      <c r="S343">
        <v>0.20056234000000001</v>
      </c>
      <c r="T343">
        <v>9.2697140000000001E-3</v>
      </c>
      <c r="U343">
        <v>7.1912690000000001E-2</v>
      </c>
      <c r="V343">
        <v>5.2906936000000002E-3</v>
      </c>
      <c r="W343">
        <v>2.8061480999999999E-2</v>
      </c>
      <c r="X343">
        <v>0.13815512999999999</v>
      </c>
      <c r="Y343">
        <v>0</v>
      </c>
      <c r="Z343">
        <v>9.9000000000000005E-2</v>
      </c>
      <c r="AA343">
        <v>0</v>
      </c>
      <c r="AB343">
        <v>0.90100000000000002</v>
      </c>
      <c r="AC343">
        <v>0.43290000000000001</v>
      </c>
      <c r="AD343" t="s">
        <v>48</v>
      </c>
      <c r="AE343" t="s">
        <v>48</v>
      </c>
      <c r="AF343" t="s">
        <v>48</v>
      </c>
    </row>
    <row r="344" spans="1:32" hidden="1" outlineLevel="1" x14ac:dyDescent="0.2">
      <c r="A344" t="s">
        <v>37237</v>
      </c>
      <c r="B344" t="s">
        <v>37238</v>
      </c>
      <c r="C344" t="s">
        <v>36439</v>
      </c>
      <c r="D344" s="3"/>
      <c r="J344" t="s">
        <v>37239</v>
      </c>
      <c r="K344" t="s">
        <v>37233</v>
      </c>
      <c r="L344" t="s">
        <v>1263</v>
      </c>
      <c r="M344">
        <v>1</v>
      </c>
      <c r="P344" s="2" t="s">
        <v>37240</v>
      </c>
      <c r="Q344" t="s">
        <v>36442</v>
      </c>
      <c r="S344">
        <v>3.2391841999999997E-2</v>
      </c>
      <c r="T344">
        <v>1.0442734E-3</v>
      </c>
      <c r="U344">
        <v>1.3576009E-2</v>
      </c>
      <c r="V344">
        <v>2.3123661999999998E-3</v>
      </c>
      <c r="W344">
        <v>1.4504919E-2</v>
      </c>
      <c r="X344">
        <v>7.7025536000000002E-3</v>
      </c>
      <c r="Y344">
        <v>5.000000000000001E-2</v>
      </c>
      <c r="Z344">
        <v>7.8E-2</v>
      </c>
      <c r="AA344">
        <v>0.11700000000000001</v>
      </c>
      <c r="AB344">
        <v>0.80500000000000005</v>
      </c>
      <c r="AC344">
        <v>-9.5600000000000004E-2</v>
      </c>
      <c r="AD344" t="s">
        <v>48</v>
      </c>
      <c r="AE344" t="s">
        <v>48</v>
      </c>
      <c r="AF344" t="s">
        <v>48</v>
      </c>
    </row>
    <row r="345" spans="1:32" hidden="1" outlineLevel="1" x14ac:dyDescent="0.2">
      <c r="A345" t="s">
        <v>37241</v>
      </c>
      <c r="B345" t="s">
        <v>37242</v>
      </c>
      <c r="C345" t="s">
        <v>30253</v>
      </c>
      <c r="D345" s="3"/>
      <c r="J345" t="s">
        <v>37243</v>
      </c>
      <c r="K345" t="s">
        <v>37237</v>
      </c>
      <c r="L345" t="s">
        <v>1263</v>
      </c>
      <c r="M345">
        <v>1</v>
      </c>
      <c r="P345" s="2" t="s">
        <v>37244</v>
      </c>
      <c r="Q345" t="s">
        <v>10138</v>
      </c>
      <c r="S345">
        <v>6.9754264999999996E-2</v>
      </c>
      <c r="T345">
        <v>2.0122527999999998E-3</v>
      </c>
      <c r="U345">
        <v>2.7547137999999999E-2</v>
      </c>
      <c r="V345">
        <v>3.7367835000000002E-3</v>
      </c>
      <c r="W345">
        <v>2.0321451000000001E-2</v>
      </c>
      <c r="X345">
        <v>8.6864319999999991E-3</v>
      </c>
      <c r="Y345">
        <v>0</v>
      </c>
      <c r="Z345">
        <v>0.13400000000000001</v>
      </c>
      <c r="AA345">
        <v>0</v>
      </c>
      <c r="AB345">
        <v>0.86599999999999999</v>
      </c>
      <c r="AC345">
        <v>0.50229999999999997</v>
      </c>
      <c r="AD345" t="s">
        <v>48</v>
      </c>
      <c r="AE345" t="s">
        <v>48</v>
      </c>
      <c r="AF345" t="s">
        <v>48</v>
      </c>
    </row>
    <row r="346" spans="1:32" hidden="1" outlineLevel="1" x14ac:dyDescent="0.2">
      <c r="A346" t="s">
        <v>37245</v>
      </c>
      <c r="B346" t="s">
        <v>37246</v>
      </c>
      <c r="C346" t="s">
        <v>37053</v>
      </c>
      <c r="D346" s="3"/>
      <c r="J346" t="s">
        <v>37247</v>
      </c>
      <c r="K346" t="s">
        <v>37241</v>
      </c>
      <c r="L346" t="s">
        <v>1263</v>
      </c>
      <c r="M346">
        <v>1</v>
      </c>
      <c r="P346" s="2" t="s">
        <v>37248</v>
      </c>
      <c r="Q346" t="s">
        <v>47</v>
      </c>
      <c r="S346">
        <v>0.103494145</v>
      </c>
      <c r="T346">
        <v>3.9100647000000002E-3</v>
      </c>
      <c r="U346">
        <v>4.7924660000000001E-2</v>
      </c>
      <c r="V346">
        <v>8.8424880000000008E-3</v>
      </c>
      <c r="W346">
        <v>2.9934563000000001E-2</v>
      </c>
      <c r="X346">
        <v>1.5256802999999999E-2</v>
      </c>
      <c r="Y346">
        <v>5.497835497835498E-2</v>
      </c>
      <c r="Z346">
        <v>5.8999999999999997E-2</v>
      </c>
      <c r="AA346">
        <v>8.2000000000000003E-2</v>
      </c>
      <c r="AB346">
        <v>0.85899999999999999</v>
      </c>
      <c r="AC346">
        <v>-0.63129999999999997</v>
      </c>
      <c r="AD346" t="s">
        <v>48</v>
      </c>
      <c r="AE346" t="s">
        <v>48</v>
      </c>
      <c r="AF346" t="s">
        <v>48</v>
      </c>
    </row>
    <row r="347" spans="1:32" collapsed="1" x14ac:dyDescent="0.2"/>
  </sheetData>
  <conditionalFormatting sqref="A28:A29">
    <cfRule type="containsBlanks" dxfId="207" priority="72">
      <formula>LEN(TRIM(A28))=0</formula>
    </cfRule>
  </conditionalFormatting>
  <conditionalFormatting sqref="A43:A49">
    <cfRule type="containsBlanks" dxfId="206" priority="68">
      <formula>LEN(TRIM(A43))=0</formula>
    </cfRule>
  </conditionalFormatting>
  <conditionalFormatting sqref="A73:A82">
    <cfRule type="containsBlanks" dxfId="205" priority="14">
      <formula>LEN(TRIM(A73))=0</formula>
    </cfRule>
  </conditionalFormatting>
  <conditionalFormatting sqref="A88:A96">
    <cfRule type="containsBlanks" dxfId="204" priority="60">
      <formula>LEN(TRIM(A88))=0</formula>
    </cfRule>
  </conditionalFormatting>
  <conditionalFormatting sqref="A103:A136">
    <cfRule type="containsBlanks" dxfId="203" priority="64">
      <formula>LEN(TRIM(A103))=0</formula>
    </cfRule>
  </conditionalFormatting>
  <conditionalFormatting sqref="A138:A204">
    <cfRule type="containsBlanks" dxfId="202" priority="50">
      <formula>LEN(TRIM(A138))=0</formula>
    </cfRule>
  </conditionalFormatting>
  <conditionalFormatting sqref="A206:A224">
    <cfRule type="containsBlanks" dxfId="201" priority="41">
      <formula>LEN(TRIM(A206))=0</formula>
    </cfRule>
  </conditionalFormatting>
  <conditionalFormatting sqref="A226:A246">
    <cfRule type="containsBlanks" dxfId="200" priority="37">
      <formula>LEN(TRIM(A226))=0</formula>
    </cfRule>
  </conditionalFormatting>
  <conditionalFormatting sqref="A282:A300">
    <cfRule type="containsBlanks" dxfId="199" priority="18">
      <formula>LEN(TRIM(A282))=0</formula>
    </cfRule>
  </conditionalFormatting>
  <conditionalFormatting sqref="A302:A346">
    <cfRule type="containsBlanks" dxfId="198" priority="5">
      <formula>LEN(TRIM(A302))=0</formula>
    </cfRule>
  </conditionalFormatting>
  <conditionalFormatting sqref="A1:AN27 A30:AN42 A50:AN57 AG58:AN67 A97:AG97 AH97:AN101 A102:AN102">
    <cfRule type="expression" dxfId="197" priority="77">
      <formula>LEN($AJ1)</formula>
    </cfRule>
  </conditionalFormatting>
  <conditionalFormatting sqref="A137:AN137">
    <cfRule type="expression" dxfId="196" priority="51">
      <formula>LEN($AJ137)</formula>
    </cfRule>
  </conditionalFormatting>
  <conditionalFormatting sqref="A205:AN205">
    <cfRule type="expression" dxfId="195" priority="46">
      <formula>LEN($AJ205)</formula>
    </cfRule>
  </conditionalFormatting>
  <conditionalFormatting sqref="A225:AN225">
    <cfRule type="expression" dxfId="194" priority="33">
      <formula>LEN($AJ225)</formula>
    </cfRule>
  </conditionalFormatting>
  <conditionalFormatting sqref="A247:AN247">
    <cfRule type="expression" dxfId="193" priority="28">
      <formula>LEN($AJ247)</formula>
    </cfRule>
  </conditionalFormatting>
  <conditionalFormatting sqref="A281:AN281">
    <cfRule type="expression" dxfId="192" priority="23">
      <formula>LEN($AJ281)</formula>
    </cfRule>
  </conditionalFormatting>
  <conditionalFormatting sqref="A301:AN301">
    <cfRule type="expression" dxfId="191" priority="10">
      <formula>LEN($AJ301)</formula>
    </cfRule>
  </conditionalFormatting>
  <conditionalFormatting sqref="C28:C29">
    <cfRule type="containsText" dxfId="190" priority="69" operator="containsText" text="Judgement_Bot_AITA">
      <formula>NOT(ISERROR(SEARCH("Judgement_Bot_AITA",C28)))</formula>
    </cfRule>
    <cfRule type="containsText" dxfId="189" priority="70" operator="containsText" text="AutoModerator">
      <formula>NOT(ISERROR(SEARCH("AutoModerator",C28)))</formula>
    </cfRule>
    <cfRule type="containsText" dxfId="188" priority="71" operator="containsText" text="AmItheAsshole-ModTeam">
      <formula>NOT(ISERROR(SEARCH("AmItheAsshole-ModTeam",C28)))</formula>
    </cfRule>
  </conditionalFormatting>
  <conditionalFormatting sqref="C43:C49">
    <cfRule type="containsText" dxfId="187" priority="65" operator="containsText" text="Judgement_Bot_AITA">
      <formula>NOT(ISERROR(SEARCH("Judgement_Bot_AITA",C43)))</formula>
    </cfRule>
    <cfRule type="containsText" dxfId="186" priority="66" operator="containsText" text="AutoModerator">
      <formula>NOT(ISERROR(SEARCH("AutoModerator",C43)))</formula>
    </cfRule>
    <cfRule type="containsText" dxfId="185" priority="67" operator="containsText" text="AmItheAsshole-ModTeam">
      <formula>NOT(ISERROR(SEARCH("AmItheAsshole-ModTeam",C43)))</formula>
    </cfRule>
  </conditionalFormatting>
  <conditionalFormatting sqref="C73:C82">
    <cfRule type="containsText" dxfId="184" priority="11" operator="containsText" text="Judgement_Bot_AITA">
      <formula>NOT(ISERROR(SEARCH("Judgement_Bot_AITA",C73)))</formula>
    </cfRule>
    <cfRule type="containsText" dxfId="183" priority="12" operator="containsText" text="AutoModerator">
      <formula>NOT(ISERROR(SEARCH("AutoModerator",C73)))</formula>
    </cfRule>
    <cfRule type="containsText" dxfId="182" priority="13" operator="containsText" text="AmItheAsshole-ModTeam">
      <formula>NOT(ISERROR(SEARCH("AmItheAsshole-ModTeam",C73)))</formula>
    </cfRule>
  </conditionalFormatting>
  <conditionalFormatting sqref="C88:C96">
    <cfRule type="containsText" dxfId="181" priority="57" operator="containsText" text="Judgement_Bot_AITA">
      <formula>NOT(ISERROR(SEARCH("Judgement_Bot_AITA",C88)))</formula>
    </cfRule>
    <cfRule type="containsText" dxfId="180" priority="58" operator="containsText" text="AutoModerator">
      <formula>NOT(ISERROR(SEARCH("AutoModerator",C88)))</formula>
    </cfRule>
    <cfRule type="containsText" dxfId="179" priority="59" operator="containsText" text="AmItheAsshole-ModTeam">
      <formula>NOT(ISERROR(SEARCH("AmItheAsshole-ModTeam",C88)))</formula>
    </cfRule>
  </conditionalFormatting>
  <conditionalFormatting sqref="C103:C136">
    <cfRule type="containsText" dxfId="178" priority="61" operator="containsText" text="Judgement_Bot_AITA">
      <formula>NOT(ISERROR(SEARCH("Judgement_Bot_AITA",C103)))</formula>
    </cfRule>
    <cfRule type="containsText" dxfId="177" priority="62" operator="containsText" text="AutoModerator">
      <formula>NOT(ISERROR(SEARCH("AutoModerator",C103)))</formula>
    </cfRule>
    <cfRule type="containsText" dxfId="176" priority="63" operator="containsText" text="AmItheAsshole-ModTeam">
      <formula>NOT(ISERROR(SEARCH("AmItheAsshole-ModTeam",C103)))</formula>
    </cfRule>
  </conditionalFormatting>
  <conditionalFormatting sqref="C138:C204">
    <cfRule type="containsText" dxfId="175" priority="47" operator="containsText" text="Judgement_Bot_AITA">
      <formula>NOT(ISERROR(SEARCH("Judgement_Bot_AITA",C138)))</formula>
    </cfRule>
    <cfRule type="containsText" dxfId="174" priority="48" operator="containsText" text="AutoModerator">
      <formula>NOT(ISERROR(SEARCH("AutoModerator",C138)))</formula>
    </cfRule>
    <cfRule type="containsText" dxfId="173" priority="49" operator="containsText" text="AmItheAsshole-ModTeam">
      <formula>NOT(ISERROR(SEARCH("AmItheAsshole-ModTeam",C138)))</formula>
    </cfRule>
  </conditionalFormatting>
  <conditionalFormatting sqref="C206:C224">
    <cfRule type="containsText" dxfId="172" priority="38" operator="containsText" text="Judgement_Bot_AITA">
      <formula>NOT(ISERROR(SEARCH("Judgement_Bot_AITA",C206)))</formula>
    </cfRule>
    <cfRule type="containsText" dxfId="171" priority="39" operator="containsText" text="AutoModerator">
      <formula>NOT(ISERROR(SEARCH("AutoModerator",C206)))</formula>
    </cfRule>
    <cfRule type="containsText" dxfId="170" priority="40" operator="containsText" text="AmItheAsshole-ModTeam">
      <formula>NOT(ISERROR(SEARCH("AmItheAsshole-ModTeam",C206)))</formula>
    </cfRule>
  </conditionalFormatting>
  <conditionalFormatting sqref="C226:C246">
    <cfRule type="containsText" dxfId="169" priority="34" operator="containsText" text="Judgement_Bot_AITA">
      <formula>NOT(ISERROR(SEARCH("Judgement_Bot_AITA",C226)))</formula>
    </cfRule>
    <cfRule type="containsText" dxfId="168" priority="35" operator="containsText" text="AutoModerator">
      <formula>NOT(ISERROR(SEARCH("AutoModerator",C226)))</formula>
    </cfRule>
    <cfRule type="containsText" dxfId="167" priority="36" operator="containsText" text="AmItheAsshole-ModTeam">
      <formula>NOT(ISERROR(SEARCH("AmItheAsshole-ModTeam",C226)))</formula>
    </cfRule>
  </conditionalFormatting>
  <conditionalFormatting sqref="C282:C300">
    <cfRule type="containsText" dxfId="166" priority="15" operator="containsText" text="Judgement_Bot_AITA">
      <formula>NOT(ISERROR(SEARCH("Judgement_Bot_AITA",C282)))</formula>
    </cfRule>
    <cfRule type="containsText" dxfId="165" priority="16" operator="containsText" text="AutoModerator">
      <formula>NOT(ISERROR(SEARCH("AutoModerator",C282)))</formula>
    </cfRule>
    <cfRule type="containsText" dxfId="164" priority="17" operator="containsText" text="AmItheAsshole-ModTeam">
      <formula>NOT(ISERROR(SEARCH("AmItheAsshole-ModTeam",C282)))</formula>
    </cfRule>
  </conditionalFormatting>
  <conditionalFormatting sqref="C302:C346">
    <cfRule type="containsText" dxfId="163" priority="2" operator="containsText" text="Judgement_Bot_AITA">
      <formula>NOT(ISERROR(SEARCH("Judgement_Bot_AITA",C302)))</formula>
    </cfRule>
    <cfRule type="containsText" dxfId="162" priority="3" operator="containsText" text="AutoModerator">
      <formula>NOT(ISERROR(SEARCH("AutoModerator",C302)))</formula>
    </cfRule>
    <cfRule type="containsText" dxfId="161" priority="4" operator="containsText" text="AmItheAsshole-ModTeam">
      <formula>NOT(ISERROR(SEARCH("AmItheAsshole-ModTeam",C302)))</formula>
    </cfRule>
  </conditionalFormatting>
  <conditionalFormatting sqref="AH1:AK27 AH30:AK42 AH50:AK72 AH97:AK102 AH83:AK87">
    <cfRule type="cellIs" dxfId="160" priority="81" operator="greaterThan">
      <formula>0</formula>
    </cfRule>
  </conditionalFormatting>
  <conditionalFormatting sqref="AH1:AK27 AH30:AK42 AH347:AK1048576">
    <cfRule type="cellIs" dxfId="159" priority="76" operator="greaterThan">
      <formula>0</formula>
    </cfRule>
  </conditionalFormatting>
  <conditionalFormatting sqref="AH137:AK137">
    <cfRule type="cellIs" dxfId="158" priority="55" operator="greaterThan">
      <formula>0</formula>
    </cfRule>
  </conditionalFormatting>
  <conditionalFormatting sqref="AH205:AK205">
    <cfRule type="cellIs" dxfId="157" priority="45" operator="greaterThan">
      <formula>0</formula>
    </cfRule>
  </conditionalFormatting>
  <conditionalFormatting sqref="AH225:AK225">
    <cfRule type="cellIs" dxfId="156" priority="32" operator="greaterThan">
      <formula>0</formula>
    </cfRule>
  </conditionalFormatting>
  <conditionalFormatting sqref="AH247:AK281">
    <cfRule type="cellIs" dxfId="155" priority="22" operator="greaterThan">
      <formula>0</formula>
    </cfRule>
  </conditionalFormatting>
  <conditionalFormatting sqref="AH301:AK301">
    <cfRule type="cellIs" dxfId="154" priority="9" operator="greaterThan">
      <formula>0</formula>
    </cfRule>
  </conditionalFormatting>
  <conditionalFormatting sqref="AH1:AN27 AH30:AN42 AH50:AN57 AH64:AN71 A68:AN72 A83:AN87 AH102:AN102 AH798:AN798 AH819:AN819 AH845:AN845 AH902:AN902 AH2104:AN1048576">
    <cfRule type="expression" dxfId="153" priority="82">
      <formula>LEN($AJ1)</formula>
    </cfRule>
  </conditionalFormatting>
  <conditionalFormatting sqref="AH137:AN137">
    <cfRule type="expression" dxfId="152" priority="56">
      <formula>LEN($AJ137)</formula>
    </cfRule>
  </conditionalFormatting>
  <conditionalFormatting sqref="AM1:AM27 AM30:AM42 AM50:AM72 AM97:AM102 AM83:AM87">
    <cfRule type="cellIs" dxfId="151" priority="80" operator="greaterThan">
      <formula>0.3</formula>
    </cfRule>
  </conditionalFormatting>
  <conditionalFormatting sqref="AM1:AM27 AM30:AM42 AM347:AM1048576">
    <cfRule type="cellIs" dxfId="150" priority="75" operator="greaterThan">
      <formula>0.3</formula>
    </cfRule>
  </conditionalFormatting>
  <conditionalFormatting sqref="AM137">
    <cfRule type="cellIs" dxfId="149" priority="54" operator="greaterThan">
      <formula>0.3</formula>
    </cfRule>
  </conditionalFormatting>
  <conditionalFormatting sqref="AM205">
    <cfRule type="cellIs" dxfId="148" priority="44" operator="greaterThan">
      <formula>0.3</formula>
    </cfRule>
  </conditionalFormatting>
  <conditionalFormatting sqref="AM225">
    <cfRule type="cellIs" dxfId="147" priority="31" operator="greaterThan">
      <formula>0.3</formula>
    </cfRule>
  </conditionalFormatting>
  <conditionalFormatting sqref="AM247:AM281">
    <cfRule type="cellIs" dxfId="146" priority="21" operator="greaterThan">
      <formula>0.3</formula>
    </cfRule>
  </conditionalFormatting>
  <conditionalFormatting sqref="AM301">
    <cfRule type="cellIs" dxfId="145" priority="8" operator="greaterThan">
      <formula>0.3</formula>
    </cfRule>
  </conditionalFormatting>
  <conditionalFormatting sqref="AN1:AN27 AN30:AN42 AN50:AN72 AN97:AN102 AN83:AN87">
    <cfRule type="cellIs" dxfId="144" priority="78" operator="lessThan">
      <formula>-0.05</formula>
    </cfRule>
    <cfRule type="cellIs" dxfId="143" priority="79" operator="greaterThan">
      <formula>0.05</formula>
    </cfRule>
  </conditionalFormatting>
  <conditionalFormatting sqref="AN1:AN27 AN30:AN42 AN347:AN1048576">
    <cfRule type="cellIs" dxfId="142" priority="73" operator="lessThan">
      <formula>-0.05</formula>
    </cfRule>
    <cfRule type="cellIs" dxfId="141" priority="74" operator="greaterThan">
      <formula>0.05</formula>
    </cfRule>
  </conditionalFormatting>
  <conditionalFormatting sqref="AN137">
    <cfRule type="cellIs" dxfId="140" priority="52" operator="lessThan">
      <formula>-0.05</formula>
    </cfRule>
    <cfRule type="cellIs" dxfId="139" priority="53" operator="greaterThan">
      <formula>0.05</formula>
    </cfRule>
  </conditionalFormatting>
  <conditionalFormatting sqref="AN205">
    <cfRule type="cellIs" dxfId="138" priority="42" operator="lessThan">
      <formula>-0.05</formula>
    </cfRule>
    <cfRule type="cellIs" dxfId="137" priority="43" operator="greaterThan">
      <formula>0.05</formula>
    </cfRule>
  </conditionalFormatting>
  <conditionalFormatting sqref="AN225">
    <cfRule type="cellIs" dxfId="136" priority="29" operator="lessThan">
      <formula>-0.05</formula>
    </cfRule>
    <cfRule type="cellIs" dxfId="135" priority="30" operator="greaterThan">
      <formula>0.05</formula>
    </cfRule>
  </conditionalFormatting>
  <conditionalFormatting sqref="AN247:AN281">
    <cfRule type="cellIs" dxfId="134" priority="19" operator="lessThan">
      <formula>-0.05</formula>
    </cfRule>
    <cfRule type="cellIs" dxfId="133" priority="20" operator="greaterThan">
      <formula>0.05</formula>
    </cfRule>
  </conditionalFormatting>
  <conditionalFormatting sqref="AN301">
    <cfRule type="cellIs" dxfId="132" priority="6" operator="lessThan">
      <formula>-0.05</formula>
    </cfRule>
    <cfRule type="cellIs" dxfId="131" priority="7" operator="greaterThan">
      <formula>0.05</formula>
    </cfRule>
  </conditionalFormatting>
  <conditionalFormatting sqref="AR1:AR1048576">
    <cfRule type="cellIs" dxfId="2" priority="1" operator="equal">
      <formula>"yta"</formula>
    </cfRule>
  </conditionalFormatting>
  <hyperlinks>
    <hyperlink ref="O27" r:id="rId1" xr:uid="{EEEA871A-2C8D-C245-974F-0561BA0FA6FD}"/>
    <hyperlink ref="P27" r:id="rId2" xr:uid="{F7D549FB-5819-604A-9FB2-0F4B539A290A}"/>
    <hyperlink ref="O42" r:id="rId3" xr:uid="{4FDFC75D-E9FE-0C45-BEB7-81D8C4A23A7E}"/>
    <hyperlink ref="P42" r:id="rId4" xr:uid="{F7C82E01-B33C-D24D-8DA8-29FBAB5E75D7}"/>
    <hyperlink ref="O57" r:id="rId5" xr:uid="{126AC218-5E21-F246-83DF-2B694BA366E9}"/>
    <hyperlink ref="P57" r:id="rId6" xr:uid="{2C1290A6-A685-3E44-AE30-0DD3CC756F2A}"/>
    <hyperlink ref="O72" r:id="rId7" xr:uid="{7B25DAF5-0470-7F46-B0B7-2D12D80C3F65}"/>
    <hyperlink ref="P72" r:id="rId8" xr:uid="{337DAC24-E0AD-8C43-8846-6C9A32D50033}"/>
    <hyperlink ref="O87" r:id="rId9" xr:uid="{3F2BDD13-DF4F-DE4C-AF3F-80EE038D8F06}"/>
    <hyperlink ref="P87" r:id="rId10" xr:uid="{8630D68E-6ECD-F340-B9B3-8888D45DCB67}"/>
    <hyperlink ref="P28" r:id="rId11" xr:uid="{0292077F-4A7A-9D47-96C4-453F0312E484}"/>
    <hyperlink ref="P29" r:id="rId12" xr:uid="{C67267E4-EC4B-6842-AEA8-9593F47CB1F7}"/>
    <hyperlink ref="P43" r:id="rId13" xr:uid="{55951D45-9D9B-B04F-8100-E3216138B6E1}"/>
    <hyperlink ref="P44" r:id="rId14" xr:uid="{20D751AB-C108-864A-A74A-281F0B117706}"/>
    <hyperlink ref="P45" r:id="rId15" xr:uid="{62277E4E-7055-E043-8FA1-8BAD5BE628DD}"/>
    <hyperlink ref="P46" r:id="rId16" xr:uid="{CE11B7F1-8E26-CD49-ABE2-34D1059AD5DF}"/>
    <hyperlink ref="P47" r:id="rId17" xr:uid="{B3EFA23C-15D1-A24D-AFD1-C2ACA8019836}"/>
    <hyperlink ref="P48" r:id="rId18" xr:uid="{440C4A5D-6D8E-4745-B74C-01C7B8CB3EBA}"/>
    <hyperlink ref="P49" r:id="rId19" xr:uid="{A378527F-F6D7-864A-989B-B50DEAB55CF8}"/>
    <hyperlink ref="P58" r:id="rId20" xr:uid="{6E62069E-6680-114E-814C-F64A2B082BA7}"/>
    <hyperlink ref="P59" r:id="rId21" xr:uid="{A7DA09D3-6FEB-114C-BF38-07621BC7428D}"/>
    <hyperlink ref="P60" r:id="rId22" xr:uid="{B8539ABD-B621-DF4F-9DA2-A4B1BB87FC6A}"/>
    <hyperlink ref="P61" r:id="rId23" xr:uid="{DEF0C65B-9B01-4D42-9755-AF161475ADE1}"/>
    <hyperlink ref="P62" r:id="rId24" xr:uid="{1835D4F8-886D-1344-A069-67DE868513FD}"/>
    <hyperlink ref="P63" r:id="rId25" xr:uid="{50346D74-E0DB-7B4A-B3F6-A7CB675D8963}"/>
    <hyperlink ref="P64" r:id="rId26" xr:uid="{86F480B1-47B6-D745-982C-3F4EDAB40720}"/>
    <hyperlink ref="P65" r:id="rId27" xr:uid="{3340DD53-DFA7-BB48-88BF-61C7525AB957}"/>
    <hyperlink ref="P66" r:id="rId28" xr:uid="{548003B3-893E-EA46-B50D-3C7C435FA34D}"/>
    <hyperlink ref="P67" r:id="rId29" xr:uid="{63C40075-76B6-D54F-AFCB-A6B794A9BC67}"/>
    <hyperlink ref="O102" r:id="rId30" xr:uid="{96A0A26B-F20E-9B44-9E3D-16DD8E97B604}"/>
    <hyperlink ref="P102" r:id="rId31" xr:uid="{817B9F07-0F69-B04B-871B-B41768F6E60D}"/>
    <hyperlink ref="P103" r:id="rId32" xr:uid="{5096D932-402C-3842-8DD8-89D8ED5A9AC5}"/>
    <hyperlink ref="P104" r:id="rId33" xr:uid="{9A861C1A-D2DE-3449-98F7-7B6CC80B77EB}"/>
    <hyperlink ref="P105" r:id="rId34" xr:uid="{B2192A2B-0AF8-024F-8E2C-014E743F6F48}"/>
    <hyperlink ref="P106" r:id="rId35" xr:uid="{37E08731-DC3D-E14A-8E4E-EBDD17480F77}"/>
    <hyperlink ref="P107" r:id="rId36" xr:uid="{DC4F4FBD-1FE4-6B4D-BFB1-DF56B5E2E0E2}"/>
    <hyperlink ref="P108" r:id="rId37" xr:uid="{0719DC28-0F74-9645-8ED2-9BEDFB1541F2}"/>
    <hyperlink ref="P109" r:id="rId38" xr:uid="{F5D1F086-3334-E941-9A27-C79ED749A103}"/>
    <hyperlink ref="P110" r:id="rId39" xr:uid="{191EA0F7-4001-2540-A92A-298C7FE0CE03}"/>
    <hyperlink ref="P111" r:id="rId40" xr:uid="{86239A81-A782-D443-BBEC-8CD28CDDB70D}"/>
    <hyperlink ref="P112" r:id="rId41" xr:uid="{5AAACF5D-7A5A-934C-9B5A-3FA2F3E85680}"/>
    <hyperlink ref="P113" r:id="rId42" xr:uid="{41ECC30D-8717-924C-BD81-A0D5C3EAA8C1}"/>
    <hyperlink ref="P114" r:id="rId43" xr:uid="{92BD9921-A5A8-554A-8EA8-210123F35EED}"/>
    <hyperlink ref="P115" r:id="rId44" xr:uid="{6434372F-276E-ED42-8AFB-EC0095B54329}"/>
    <hyperlink ref="P116" r:id="rId45" xr:uid="{2195500F-114D-734A-996C-B4940DAE1335}"/>
    <hyperlink ref="P117" r:id="rId46" xr:uid="{14D73782-E349-B345-9C4A-1445B006087F}"/>
    <hyperlink ref="P118" r:id="rId47" xr:uid="{D2FA3ECA-38FB-594D-AC14-FDFBACAF9A79}"/>
    <hyperlink ref="P119" r:id="rId48" xr:uid="{E2242501-DC80-1248-9482-7328F8676EE7}"/>
    <hyperlink ref="P120" r:id="rId49" xr:uid="{D520692F-B41F-AD48-933A-69CCB5AB8616}"/>
    <hyperlink ref="P121" r:id="rId50" xr:uid="{FCF70228-020A-9341-8DE9-716BED47DB26}"/>
    <hyperlink ref="P122" r:id="rId51" xr:uid="{0B9DEF18-BADF-FA42-B832-E441F6E84FBC}"/>
    <hyperlink ref="P123" r:id="rId52" xr:uid="{6F3807F6-EB33-7E47-8D24-C2B8A3BCE387}"/>
    <hyperlink ref="P124" r:id="rId53" xr:uid="{0002117A-09F5-7B4C-AC9F-BBE290F6EF4E}"/>
    <hyperlink ref="P125" r:id="rId54" xr:uid="{487F8D37-C6EC-8746-ADB4-24878DD528C8}"/>
    <hyperlink ref="P126" r:id="rId55" xr:uid="{7DFCEEEF-B018-9641-873A-4D2B286B408A}"/>
    <hyperlink ref="P127" r:id="rId56" xr:uid="{57CB1467-2548-FA40-98D3-8989A48D75DA}"/>
    <hyperlink ref="P128" r:id="rId57" xr:uid="{328A1B71-0478-614D-9F61-6D9C2474A162}"/>
    <hyperlink ref="P129" r:id="rId58" xr:uid="{ACF3BD49-825C-F648-A93C-42708775514E}"/>
    <hyperlink ref="P130" r:id="rId59" xr:uid="{AFF90F5C-CDF8-4A45-A8AD-070BF8418D7C}"/>
    <hyperlink ref="P131" r:id="rId60" xr:uid="{F15F19A4-08B4-3C45-84B7-5A64C05C0111}"/>
    <hyperlink ref="P132" r:id="rId61" xr:uid="{38E969A0-DA5D-504A-86BC-905842100A3A}"/>
    <hyperlink ref="P133" r:id="rId62" xr:uid="{B6A09562-B921-6240-B186-F133E8B0502D}"/>
    <hyperlink ref="P134" r:id="rId63" xr:uid="{1E3B0313-61D2-FE42-8FB9-2F1C7506FD7E}"/>
    <hyperlink ref="P135" r:id="rId64" xr:uid="{CEC33598-7C26-DE42-8E38-9321249B6ABE}"/>
    <hyperlink ref="P136" r:id="rId65" xr:uid="{1B231517-B640-B14F-B131-40883CA77BFB}"/>
    <hyperlink ref="P88" r:id="rId66" xr:uid="{6586B821-5D20-C64A-B459-56B0B19002DF}"/>
    <hyperlink ref="P89" r:id="rId67" xr:uid="{A4CFFF85-5F7E-A34E-8DD6-BB13C0C97DC3}"/>
    <hyperlink ref="P90" r:id="rId68" xr:uid="{F08B20CA-C938-8042-82D8-51F06B5E7849}"/>
    <hyperlink ref="P91" r:id="rId69" xr:uid="{FC1A6F90-91DC-754A-83FE-5E2A62438627}"/>
    <hyperlink ref="P92" r:id="rId70" xr:uid="{E671E4A7-435C-4D41-98D5-52A8F341479D}"/>
    <hyperlink ref="P93" r:id="rId71" xr:uid="{EF8AF3B4-21F2-6D46-915C-1E8EDB6E85A8}"/>
    <hyperlink ref="P94" r:id="rId72" xr:uid="{3E0127D7-EA17-5C49-9A81-18CD9432BE5A}"/>
    <hyperlink ref="P95" r:id="rId73" xr:uid="{2DF456B3-6ADE-5A41-886A-96E2CE03A49E}"/>
    <hyperlink ref="P96" r:id="rId74" xr:uid="{87CCCCFF-76D3-124B-BB58-332461B3234C}"/>
    <hyperlink ref="O137" r:id="rId75" xr:uid="{583FC6D7-A259-9749-85E9-DE944CBD23D1}"/>
    <hyperlink ref="P137" r:id="rId76" xr:uid="{6FC37D1A-9113-3E4E-BF17-107C6CE47D00}"/>
    <hyperlink ref="P138" r:id="rId77" xr:uid="{E601C99A-CE35-7245-A423-B676265B81C3}"/>
    <hyperlink ref="P139" r:id="rId78" xr:uid="{E79EC24F-FDB1-EB4A-B52F-734BB37CC430}"/>
    <hyperlink ref="P140" r:id="rId79" xr:uid="{37CBB519-7ED4-5B46-AD84-9138C2CDF8D8}"/>
    <hyperlink ref="P141" r:id="rId80" xr:uid="{41D36AD9-1FBC-CF4D-AD91-A8570597DA72}"/>
    <hyperlink ref="P142" r:id="rId81" xr:uid="{FA0F0EBE-405C-9543-909B-0AFA9AF8F2A9}"/>
    <hyperlink ref="P143" r:id="rId82" xr:uid="{D1531807-3996-024C-8EBF-25AE3A66D398}"/>
    <hyperlink ref="P144" r:id="rId83" xr:uid="{9E9D4120-F676-1F4F-8971-40E8CDF4953C}"/>
    <hyperlink ref="P145" r:id="rId84" xr:uid="{50015CC6-B37B-B04E-94C6-33336B0E2C68}"/>
    <hyperlink ref="P146" r:id="rId85" xr:uid="{FC149D33-F443-7B42-9667-8C4FFDB4B2A4}"/>
    <hyperlink ref="P147" r:id="rId86" xr:uid="{CA9BB3C0-1FC2-2143-9591-776D5A34893D}"/>
    <hyperlink ref="P148" r:id="rId87" xr:uid="{60AEA8F0-41B3-8245-9AF8-CCCFB16E6024}"/>
    <hyperlink ref="P149" r:id="rId88" xr:uid="{BD23791C-0FE6-FA4E-9C41-CDC71DBCFCA6}"/>
    <hyperlink ref="P150" r:id="rId89" xr:uid="{DD3F1753-238F-E54C-BE21-9B632FC2AF50}"/>
    <hyperlink ref="P151" r:id="rId90" xr:uid="{9165CBB1-34D3-814C-A435-4F9F7FC7FCE9}"/>
    <hyperlink ref="P152" r:id="rId91" xr:uid="{21B3E048-4F04-944E-92AE-A3137837626C}"/>
    <hyperlink ref="P153" r:id="rId92" xr:uid="{0515CF98-1F81-3745-8944-84D7103B433E}"/>
    <hyperlink ref="P154" r:id="rId93" xr:uid="{A757D1D3-B4F5-7946-8749-F2CF160F52CB}"/>
    <hyperlink ref="P155" r:id="rId94" xr:uid="{E1F2F8F3-AC6A-5D42-AF55-6F8924D25017}"/>
    <hyperlink ref="P156" r:id="rId95" xr:uid="{F4461802-719B-7549-8712-F1DD0397DF11}"/>
    <hyperlink ref="P157" r:id="rId96" xr:uid="{2BD4593F-B515-084D-AC78-FB17DF32497D}"/>
    <hyperlink ref="P158" r:id="rId97" xr:uid="{E19FF004-0699-1F49-8C02-90AE222501DA}"/>
    <hyperlink ref="P159" r:id="rId98" xr:uid="{BDAB7C18-FE4D-314A-A49C-2F1C27E00581}"/>
    <hyperlink ref="P160" r:id="rId99" xr:uid="{35656331-32C0-0444-B967-C489C74A86B7}"/>
    <hyperlink ref="P161" r:id="rId100" xr:uid="{E2514C2F-C9BA-3C46-9B42-CC4A845278CF}"/>
    <hyperlink ref="P162" r:id="rId101" xr:uid="{4C51F97F-1FAC-5E47-9902-200DCF8FF2E6}"/>
    <hyperlink ref="P163" r:id="rId102" xr:uid="{3B4B7DD3-2E10-A24E-ABAB-43B6F96CCAC8}"/>
    <hyperlink ref="P164" r:id="rId103" xr:uid="{0F5F7731-DD23-7148-82CF-D96D44D9F7B0}"/>
    <hyperlink ref="P165" r:id="rId104" xr:uid="{1C50AE21-C15A-8242-8312-A5806BD7D4D5}"/>
    <hyperlink ref="P166" r:id="rId105" xr:uid="{19E3D744-3194-7B44-874A-6CC053C9B537}"/>
    <hyperlink ref="P167" r:id="rId106" xr:uid="{2E12D530-BA04-B541-AF8F-FA958C591D7C}"/>
    <hyperlink ref="P168" r:id="rId107" xr:uid="{D97CAB06-99E3-B04D-9EA5-83108A2C016D}"/>
    <hyperlink ref="P169" r:id="rId108" xr:uid="{FB7F7B7A-716E-DC41-B18A-02CB7129ADAF}"/>
    <hyperlink ref="P170" r:id="rId109" xr:uid="{84E46D75-546C-FE43-9391-81EDF1B3E916}"/>
    <hyperlink ref="P171" r:id="rId110" xr:uid="{B8DF4ADA-B77F-F247-B507-6DEFD0852BA3}"/>
    <hyperlink ref="P172" r:id="rId111" xr:uid="{BAA93F7B-21A5-1D44-8DF9-2E22D18C5670}"/>
    <hyperlink ref="P173" r:id="rId112" xr:uid="{92DD59E4-E69B-DC44-8EB6-EEC43B022B08}"/>
    <hyperlink ref="P174" r:id="rId113" xr:uid="{CB29E94C-F9CC-2049-BC47-517A5EDDA7D9}"/>
    <hyperlink ref="P175" r:id="rId114" xr:uid="{1E107846-4D27-DD43-9A3A-0BBEF8BB763E}"/>
    <hyperlink ref="P176" r:id="rId115" xr:uid="{F3025D44-825F-F949-B643-DCCF3DC76A66}"/>
    <hyperlink ref="P177" r:id="rId116" xr:uid="{DF77EFFF-8CB0-7941-AF87-443B24B09B71}"/>
    <hyperlink ref="P178" r:id="rId117" xr:uid="{6C55E143-DAFD-4240-9BF3-CC554F15C967}"/>
    <hyperlink ref="P179" r:id="rId118" xr:uid="{66C3E5BF-0835-CB4E-BDA0-ABCF6729EBD0}"/>
    <hyperlink ref="P180" r:id="rId119" xr:uid="{F9039984-4D8C-3F43-9777-D0E88710E114}"/>
    <hyperlink ref="P181" r:id="rId120" xr:uid="{691D2E4D-8FA3-6A47-BB95-509718464904}"/>
    <hyperlink ref="P182" r:id="rId121" xr:uid="{BAB6821C-A622-9E46-93AE-FF9CD920D3D0}"/>
    <hyperlink ref="P183" r:id="rId122" xr:uid="{01DAE509-FD1A-E14A-98CF-2A510AFA8B35}"/>
    <hyperlink ref="P184" r:id="rId123" xr:uid="{5D4E0FBD-3620-5045-B051-0362C485F2FA}"/>
    <hyperlink ref="P185" r:id="rId124" xr:uid="{D4373529-A123-1A44-A636-DCEF414D3061}"/>
    <hyperlink ref="P186" r:id="rId125" xr:uid="{FA4037FE-C583-EB4F-84CC-91CF99E2ED06}"/>
    <hyperlink ref="P187" r:id="rId126" xr:uid="{9AC44FF4-AEDF-174F-9F96-EDCF552B1025}"/>
    <hyperlink ref="P188" r:id="rId127" xr:uid="{4AB9132E-64A1-4A4B-B1BE-7C8FB729474B}"/>
    <hyperlink ref="P189" r:id="rId128" xr:uid="{60BDE2A5-F436-6547-ADBD-EAE485CE3ECD}"/>
    <hyperlink ref="P190" r:id="rId129" xr:uid="{7B45AD8E-A474-104A-950F-169E92B30E02}"/>
    <hyperlink ref="P191" r:id="rId130" xr:uid="{5255EF50-370F-334F-9979-0B5763BEF16B}"/>
    <hyperlink ref="P192" r:id="rId131" xr:uid="{B5CD917C-C879-9A48-B9B5-C2825844528C}"/>
    <hyperlink ref="P193" r:id="rId132" xr:uid="{8A1735FB-7C42-5547-9457-E21B53BBDEB7}"/>
    <hyperlink ref="P194" r:id="rId133" xr:uid="{119284EE-8F34-FD42-90E8-375E3B2FA362}"/>
    <hyperlink ref="P195" r:id="rId134" xr:uid="{4938EE4A-5B40-3845-ACD5-A12B5797C79E}"/>
    <hyperlink ref="P196" r:id="rId135" xr:uid="{5D9C1954-5C45-1749-AC53-D4EEDD6C26DB}"/>
    <hyperlink ref="P197" r:id="rId136" xr:uid="{F59AE990-ED18-1242-A8EE-635AA5960D2F}"/>
    <hyperlink ref="P198" r:id="rId137" xr:uid="{D027078C-0891-FE40-B2F5-F509710C76BB}"/>
    <hyperlink ref="P199" r:id="rId138" xr:uid="{2E26C22C-A1F0-384A-ABCD-7DA48B7F722F}"/>
    <hyperlink ref="P200" r:id="rId139" xr:uid="{BB958756-D500-C64B-ABF1-DBA5ED50467F}"/>
    <hyperlink ref="P201" r:id="rId140" xr:uid="{05A1468F-12A5-D74A-B917-97F0A58A9CF7}"/>
    <hyperlink ref="P202" r:id="rId141" xr:uid="{EE4CBB3C-3C12-5246-85BB-0A88679249D8}"/>
    <hyperlink ref="P203" r:id="rId142" xr:uid="{90EC5973-11AD-6145-AEDC-0E7BD24A4885}"/>
    <hyperlink ref="P204" r:id="rId143" xr:uid="{760BAEDB-8045-634B-9EFA-8CD0A1B643D6}"/>
    <hyperlink ref="O205" r:id="rId144" xr:uid="{CD813FEB-E829-2C44-A40D-9F4543165EBD}"/>
    <hyperlink ref="P205" r:id="rId145" xr:uid="{D3D6777B-5832-1844-B673-9B505D343D37}"/>
    <hyperlink ref="P206" r:id="rId146" xr:uid="{805A2C93-FE2F-EC4F-B2D9-A4D0A253EC4F}"/>
    <hyperlink ref="P207" r:id="rId147" xr:uid="{E32F4F0C-3DB4-C647-84F9-0E9B53D26836}"/>
    <hyperlink ref="P208" r:id="rId148" xr:uid="{C46BDB1E-2C6F-8941-9A7D-0ABA711BD2F9}"/>
    <hyperlink ref="P209" r:id="rId149" xr:uid="{65EC4934-D9DA-7B4F-B424-D323C2CC6A45}"/>
    <hyperlink ref="P210" r:id="rId150" xr:uid="{16D04344-1197-E945-9AE1-11D6D6CB13A5}"/>
    <hyperlink ref="P211" r:id="rId151" xr:uid="{78EBEF89-1566-3A4D-AD2E-E383ACF0FE69}"/>
    <hyperlink ref="P212" r:id="rId152" xr:uid="{27CC1B16-D555-7148-AF09-B72AFC67CEF6}"/>
    <hyperlink ref="P213" r:id="rId153" xr:uid="{7AD39705-7766-BB44-88D4-65488F661A4D}"/>
    <hyperlink ref="P214" r:id="rId154" xr:uid="{07D986F1-8C32-E84A-8BA7-92A4A20DE720}"/>
    <hyperlink ref="P215" r:id="rId155" xr:uid="{0F398629-B54C-C348-9BD7-2BC93274EFF9}"/>
    <hyperlink ref="P216" r:id="rId156" xr:uid="{C9C76A8F-2821-E448-B745-01E388A9CCD7}"/>
    <hyperlink ref="P217" r:id="rId157" xr:uid="{EC3EE17B-4C6C-0845-8CA1-DAAE37322014}"/>
    <hyperlink ref="P218" r:id="rId158" xr:uid="{D290FD95-0D8B-084F-99EC-822693644F4D}"/>
    <hyperlink ref="P219" r:id="rId159" xr:uid="{0ACDD4D4-5DAB-7040-A6C1-C5DB0B83EA2B}"/>
    <hyperlink ref="P220" r:id="rId160" xr:uid="{EFC9CFD2-595C-AB48-AAAD-4654A67FE551}"/>
    <hyperlink ref="P221" r:id="rId161" xr:uid="{26BF2D1A-A842-E148-867F-B173E4AF28C5}"/>
    <hyperlink ref="P222" r:id="rId162" xr:uid="{11D78EA5-EB9D-214D-B201-CCD2FFE41BC0}"/>
    <hyperlink ref="P223" r:id="rId163" xr:uid="{12AF0BB9-D2D5-6448-BEF2-3E4E04C271BE}"/>
    <hyperlink ref="P224" r:id="rId164" xr:uid="{8C7A5CF6-1419-4449-83EE-109CD4110B1E}"/>
    <hyperlink ref="P226" r:id="rId165" xr:uid="{5B1E9A97-C280-0D4A-9979-A3FFF78D415B}"/>
    <hyperlink ref="P227" r:id="rId166" xr:uid="{6878D2C5-BDEA-6540-BF5F-D2858D19A24F}"/>
    <hyperlink ref="P228" r:id="rId167" xr:uid="{D1D4DD60-AEE8-1546-BF66-082DEA065EDA}"/>
    <hyperlink ref="P229" r:id="rId168" xr:uid="{CC7F043F-13BC-6242-B06E-D5A09F861386}"/>
    <hyperlink ref="P230" r:id="rId169" xr:uid="{DEB9D57F-30A6-9948-AB1F-418DEDB22B54}"/>
    <hyperlink ref="P231" r:id="rId170" xr:uid="{D70C8D45-2DBD-E448-BDB2-35D2B495F2F6}"/>
    <hyperlink ref="P232" r:id="rId171" xr:uid="{22150ACB-28A3-5040-B9F2-C3E3EB29E588}"/>
    <hyperlink ref="P233" r:id="rId172" xr:uid="{064C3949-9559-9243-A3FF-02A5DA268ED2}"/>
    <hyperlink ref="P234" r:id="rId173" xr:uid="{45B45188-F660-EB48-AC4A-078E0A9C2B8C}"/>
    <hyperlink ref="P235" r:id="rId174" xr:uid="{2D5B0F54-D970-FD48-BB31-AA80E2D847B3}"/>
    <hyperlink ref="P236" r:id="rId175" xr:uid="{93D085E0-DD45-674A-AF0B-9DBD04592C23}"/>
    <hyperlink ref="P237" r:id="rId176" xr:uid="{BE9FB6D6-8C88-4547-8D23-04F98F3FAC54}"/>
    <hyperlink ref="P238" r:id="rId177" xr:uid="{055BFA79-A4F7-BF4D-B824-0E7D0747F200}"/>
    <hyperlink ref="P239" r:id="rId178" xr:uid="{63A53364-3D86-084C-8E16-F5098C9CA3D5}"/>
    <hyperlink ref="P240" r:id="rId179" xr:uid="{CEF2E496-B166-ED47-9791-B34A29DFA65A}"/>
    <hyperlink ref="P241" r:id="rId180" xr:uid="{FC2DA7F0-9BC7-F14F-B701-0C89AA4F009A}"/>
    <hyperlink ref="P242" r:id="rId181" xr:uid="{C16728C1-F56B-834C-9DF9-F9E0DEC6A6E9}"/>
    <hyperlink ref="P243" r:id="rId182" xr:uid="{BE254F7E-B5AC-F948-AB7F-0835A45ECBF1}"/>
    <hyperlink ref="P244" r:id="rId183" xr:uid="{40F3DAF1-201D-9945-82BF-D7544B7C588A}"/>
    <hyperlink ref="P245" r:id="rId184" xr:uid="{387F4270-DF76-D347-B8E1-60D923644993}"/>
    <hyperlink ref="P246" r:id="rId185" xr:uid="{3B56BB10-09C9-EB4E-B245-F8ACB326093E}"/>
    <hyperlink ref="O225" r:id="rId186" xr:uid="{B08A5E96-B298-0C45-BF9B-9F35F6A6EB25}"/>
    <hyperlink ref="P225" r:id="rId187" xr:uid="{BEA0B295-70B8-FA4E-9B65-657FF1ECF294}"/>
    <hyperlink ref="O247" r:id="rId188" xr:uid="{69A79B75-BA4A-524A-99A9-C8B768F3D266}"/>
    <hyperlink ref="P247" r:id="rId189" xr:uid="{93466092-6EF4-9849-A35C-929E619AD6E2}"/>
    <hyperlink ref="P248" r:id="rId190" xr:uid="{D3B45907-527E-1546-88A9-C9B7E3650932}"/>
    <hyperlink ref="P249" r:id="rId191" xr:uid="{B573A757-1106-2342-A2F0-58CFB12974AF}"/>
    <hyperlink ref="P250" r:id="rId192" xr:uid="{712946FA-7A87-7849-AC2B-CF1D9B0F2473}"/>
    <hyperlink ref="P251" r:id="rId193" xr:uid="{3458B690-F7F5-FC40-B345-0F84878DA360}"/>
    <hyperlink ref="P252" r:id="rId194" xr:uid="{01519D39-0F4D-7346-9387-641A41D025E7}"/>
    <hyperlink ref="P253" r:id="rId195" xr:uid="{674B2A7B-97AA-D74C-B93A-5271F851D6DB}"/>
    <hyperlink ref="P254" r:id="rId196" xr:uid="{FEF6D6DD-E2A3-3741-87BF-216372B098F7}"/>
    <hyperlink ref="P255" r:id="rId197" xr:uid="{CDCA3990-D5F0-A647-9163-8D5498F94F58}"/>
    <hyperlink ref="P256" r:id="rId198" xr:uid="{E3CBF7AC-E81A-AB41-A634-CE2F122DB625}"/>
    <hyperlink ref="P257" r:id="rId199" xr:uid="{8195600D-1A1A-7043-812B-04F2CAAD88D7}"/>
    <hyperlink ref="P258" r:id="rId200" xr:uid="{2322E570-965F-5C4C-9682-39989A9BCF1F}"/>
    <hyperlink ref="P259" r:id="rId201" xr:uid="{4E701A9E-D396-EA4A-A63D-E1B22F2ADE83}"/>
    <hyperlink ref="P260" r:id="rId202" xr:uid="{7273032B-02EC-F741-BBCA-1F25764BE6F7}"/>
    <hyperlink ref="P261" r:id="rId203" xr:uid="{9E639EAC-61CD-DF41-B36A-CDF986152A7F}"/>
    <hyperlink ref="P262" r:id="rId204" xr:uid="{DC40CC59-8FD0-E445-9CC5-0CEEB5C75489}"/>
    <hyperlink ref="P263" r:id="rId205" xr:uid="{4A14295C-A0C2-BE40-A90E-20DC9C260C52}"/>
    <hyperlink ref="P264" r:id="rId206" xr:uid="{269A8F22-FD5D-AA4F-9EA9-F3237F7B20A0}"/>
    <hyperlink ref="P265" r:id="rId207" xr:uid="{3EC95DBC-1A26-E640-92D8-D6059E88DF14}"/>
    <hyperlink ref="P266" r:id="rId208" xr:uid="{6AB1BECC-B7E8-BC46-902F-DCC14CE494DB}"/>
    <hyperlink ref="P267" r:id="rId209" xr:uid="{64052BA5-98D7-F749-92BA-8ED2D428CC08}"/>
    <hyperlink ref="P268" r:id="rId210" xr:uid="{07428423-204F-DE4D-BB0E-8DA6C4625B2E}"/>
    <hyperlink ref="P269" r:id="rId211" xr:uid="{8B8870CD-8A48-1541-85C1-D94CE9ED5E68}"/>
    <hyperlink ref="P270" r:id="rId212" xr:uid="{06E6E4EF-9F01-104C-A1AD-BEAE9EB87A3B}"/>
    <hyperlink ref="P271" r:id="rId213" xr:uid="{EED1D9D4-0841-9344-A026-9B78981D1624}"/>
    <hyperlink ref="P272" r:id="rId214" xr:uid="{4BC25FB5-A45F-C34C-812D-FC7BAF674A3B}"/>
    <hyperlink ref="P273" r:id="rId215" xr:uid="{8F6C5BB5-981C-2140-B38A-D6653FCC62D2}"/>
    <hyperlink ref="P274" r:id="rId216" xr:uid="{81EEB21D-8C2B-E540-BDE6-F942CFE93D9B}"/>
    <hyperlink ref="P275" r:id="rId217" xr:uid="{E3FB0552-5FA5-9B41-83F1-EABBB77D5FF7}"/>
    <hyperlink ref="P276" r:id="rId218" xr:uid="{94F1EF09-4E1F-554C-9DC7-CAAD465357BC}"/>
    <hyperlink ref="P277" r:id="rId219" xr:uid="{4F7071C5-F863-E64E-8980-9D944C8C92E4}"/>
    <hyperlink ref="P278" r:id="rId220" xr:uid="{FC4D2B9B-E447-DA4A-9B19-9A53D019B9E7}"/>
    <hyperlink ref="P279" r:id="rId221" xr:uid="{05C4CB28-0B29-E54C-A004-5329EB39A640}"/>
    <hyperlink ref="P280" r:id="rId222" xr:uid="{4D2B11F2-C658-1C48-B506-E58175EFADD2}"/>
    <hyperlink ref="O281" r:id="rId223" xr:uid="{8421DD9A-34FC-1C49-8D46-38822E6E897B}"/>
    <hyperlink ref="P281" r:id="rId224" xr:uid="{F6A287CD-7419-7F4D-A1CC-73C73E220B37}"/>
    <hyperlink ref="P282" r:id="rId225" xr:uid="{CE0756AD-7442-324D-91AB-473A89E347F2}"/>
    <hyperlink ref="P283" r:id="rId226" xr:uid="{681D0893-C423-FA49-AE32-11409CC1A2CC}"/>
    <hyperlink ref="P284" r:id="rId227" xr:uid="{D765B9B6-4974-FB42-8ACB-3F3CD93142C5}"/>
    <hyperlink ref="P285" r:id="rId228" xr:uid="{A7008C43-EEEA-B74E-8C81-BCEDEEDEFD66}"/>
    <hyperlink ref="P286" r:id="rId229" xr:uid="{703264EE-D8C0-6142-866E-9E44CC0DB8DD}"/>
    <hyperlink ref="P287" r:id="rId230" xr:uid="{58DFBBB2-C520-4949-974B-6612A0302062}"/>
    <hyperlink ref="P288" r:id="rId231" xr:uid="{F46AD457-7F69-2A4C-9968-8849FEA8145A}"/>
    <hyperlink ref="P289" r:id="rId232" xr:uid="{D6B5C9A5-D90D-CD4B-8C7A-8E368F607B0C}"/>
    <hyperlink ref="P290" r:id="rId233" xr:uid="{B9736924-878A-F842-8512-5E6686E18164}"/>
    <hyperlink ref="P291" r:id="rId234" xr:uid="{393DC6CC-E2B6-8B4C-BD3C-29233CFA0FAB}"/>
    <hyperlink ref="P292" r:id="rId235" xr:uid="{80920622-0E1E-E848-AA7D-6AA7D6EE75FB}"/>
    <hyperlink ref="P293" r:id="rId236" xr:uid="{86CD7EB0-7060-414C-AAD4-A90283DB6641}"/>
    <hyperlink ref="P294" r:id="rId237" xr:uid="{3DA221BC-4E39-964C-A760-CC859BA610B2}"/>
    <hyperlink ref="P295" r:id="rId238" xr:uid="{186FF94A-F65B-D14D-820B-FD366D3A54FD}"/>
    <hyperlink ref="P296" r:id="rId239" xr:uid="{53A6F0B8-92D8-2C41-B892-9B1D76A00FD6}"/>
    <hyperlink ref="P297" r:id="rId240" xr:uid="{357C29AC-13BB-A54F-AE07-720CBC447D42}"/>
    <hyperlink ref="P298" r:id="rId241" xr:uid="{204F313E-9AF4-7542-8F27-8ABDD3B1930E}"/>
    <hyperlink ref="P299" r:id="rId242" xr:uid="{DE7E763A-49EF-4D4D-BA71-82DF15A3DE4F}"/>
    <hyperlink ref="P300" r:id="rId243" xr:uid="{63F773F5-2ED3-B241-8D1A-FF95EF5EF848}"/>
    <hyperlink ref="P73" r:id="rId244" xr:uid="{79D9FED4-617A-3A47-B720-7BE21AA1013B}"/>
    <hyperlink ref="P74" r:id="rId245" xr:uid="{5AFA3E79-D0CC-8A4C-9A60-A0D8D33932FE}"/>
    <hyperlink ref="P75" r:id="rId246" xr:uid="{8D0E10A4-9381-1B41-A17B-2C4D84E52932}"/>
    <hyperlink ref="P76" r:id="rId247" xr:uid="{F77A86E3-6C95-A843-8B4B-3BADFAA1D0DB}"/>
    <hyperlink ref="P77" r:id="rId248" xr:uid="{0A28B8D2-8A55-B344-A40F-DA686C3DDCA8}"/>
    <hyperlink ref="P78" r:id="rId249" xr:uid="{A3ABA980-CEAD-9E49-A3F1-557B7C470226}"/>
    <hyperlink ref="P79" r:id="rId250" xr:uid="{3CF4C380-8087-5D47-A5E4-4CD6D1A9806A}"/>
    <hyperlink ref="P80" r:id="rId251" xr:uid="{8C402FA7-61EA-C249-B266-A639FC39F3A8}"/>
    <hyperlink ref="P81" r:id="rId252" xr:uid="{2591619E-F9D9-E446-A816-4D6D67B1778D}"/>
    <hyperlink ref="P82" r:id="rId253" xr:uid="{DCBCE702-F2E1-2D40-9332-2F1F00A075AB}"/>
    <hyperlink ref="O301" r:id="rId254" xr:uid="{370AA36A-C396-BE4E-A310-57770648B8E2}"/>
    <hyperlink ref="P301" r:id="rId255" xr:uid="{9F4EF50C-2D1D-894A-8D6D-150E43DD5536}"/>
    <hyperlink ref="P302" r:id="rId256" xr:uid="{52C2C1E2-38CC-D84E-BCA5-69DC72E76746}"/>
    <hyperlink ref="P303" r:id="rId257" xr:uid="{621DE800-4453-B34D-A674-E9EA46DA6CD7}"/>
    <hyperlink ref="P304" r:id="rId258" xr:uid="{A6DEADB0-362A-FE4C-BC55-DA623B1775B2}"/>
    <hyperlink ref="P305" r:id="rId259" xr:uid="{281ECBB2-4957-3D44-B241-27C16ABC0E88}"/>
    <hyperlink ref="P306" r:id="rId260" xr:uid="{4C770B33-7FED-DE46-8CC0-49422A6F7A59}"/>
    <hyperlink ref="P307" r:id="rId261" xr:uid="{03BA154C-9EC9-F24F-AE04-BD5BB1EB35E9}"/>
    <hyperlink ref="P308" r:id="rId262" xr:uid="{EC70D9DC-8D17-4847-8E30-D249FF8113BE}"/>
    <hyperlink ref="P309" r:id="rId263" xr:uid="{308B3B8A-3F59-DF43-9F39-2B4C96C1A0D7}"/>
    <hyperlink ref="P310" r:id="rId264" xr:uid="{AE9A88B1-C571-4B46-BF9C-E81785078C56}"/>
    <hyperlink ref="P311" r:id="rId265" xr:uid="{5D582819-0174-6344-A33E-257FB3565974}"/>
    <hyperlink ref="P312" r:id="rId266" xr:uid="{C86F7879-DC1A-204F-AAAE-EBEFD7C18AAA}"/>
    <hyperlink ref="P313" r:id="rId267" xr:uid="{60CA2A63-F05C-F14A-8597-9105FA7ECF04}"/>
    <hyperlink ref="P314" r:id="rId268" xr:uid="{82DEDDA1-7F1C-C345-BE4D-FD97065258EF}"/>
    <hyperlink ref="P315" r:id="rId269" xr:uid="{99BFE99F-F1AA-CB40-95F1-B7B5BFB736E9}"/>
    <hyperlink ref="P316" r:id="rId270" xr:uid="{FB4EA164-B8A5-AC4A-8552-6A4C8A44E946}"/>
    <hyperlink ref="P317" r:id="rId271" xr:uid="{317B8A7C-A07E-8943-97F8-24BE0F4CF6EC}"/>
    <hyperlink ref="P318" r:id="rId272" xr:uid="{069674C5-2209-754F-96AF-3DDF280C011A}"/>
    <hyperlink ref="P319" r:id="rId273" xr:uid="{092E1D16-1AE9-8D4A-8BBA-978DBA230F35}"/>
    <hyperlink ref="P320" r:id="rId274" xr:uid="{0F79A311-88C9-9345-AD3C-A9647A85FBC4}"/>
    <hyperlink ref="P321" r:id="rId275" xr:uid="{FD3DE863-8F03-7140-BF79-90B423506150}"/>
    <hyperlink ref="P322" r:id="rId276" xr:uid="{8A144BFC-5468-2944-837A-0C6BB63632DC}"/>
    <hyperlink ref="P323" r:id="rId277" xr:uid="{5C0293B8-915D-5342-A7F5-F836788BAB72}"/>
    <hyperlink ref="P324" r:id="rId278" xr:uid="{2800E2AF-E384-4847-AD2B-071370F41349}"/>
    <hyperlink ref="P325" r:id="rId279" xr:uid="{C532CA04-FAB7-3345-B2C7-7F53B087CDB6}"/>
    <hyperlink ref="P326" r:id="rId280" xr:uid="{8C2DBF07-4FED-3B45-8B09-50DE4F423D70}"/>
    <hyperlink ref="P327" r:id="rId281" xr:uid="{9078448B-80F1-B24D-B214-201E0207F0DC}"/>
    <hyperlink ref="P328" r:id="rId282" xr:uid="{3B8EA0E6-7907-5D42-BE5C-C944D9FC8EEF}"/>
    <hyperlink ref="P329" r:id="rId283" xr:uid="{BC80817C-1D60-144E-A1DE-2507A6528308}"/>
    <hyperlink ref="P330" r:id="rId284" xr:uid="{47C4818D-6011-B541-A283-954EF7847D31}"/>
    <hyperlink ref="P331" r:id="rId285" xr:uid="{FA679147-1037-9F4B-8036-8A0493004C64}"/>
    <hyperlink ref="P332" r:id="rId286" xr:uid="{F2514363-D516-4547-BAAE-5B0484FE1D11}"/>
    <hyperlink ref="P333" r:id="rId287" xr:uid="{DE4D1D83-FB73-0B48-BEE9-34BC7D37C3A9}"/>
    <hyperlink ref="P334" r:id="rId288" xr:uid="{228DC4A6-3083-7D45-B4FB-1C22663CA7AA}"/>
    <hyperlink ref="P335" r:id="rId289" xr:uid="{AD7CE41F-B281-FC48-B4E0-F9816E58CE76}"/>
    <hyperlink ref="P336" r:id="rId290" xr:uid="{90C28F57-83F3-8B4C-B306-1197826DCCCB}"/>
    <hyperlink ref="P337" r:id="rId291" xr:uid="{052B10AE-0576-3A48-90C3-B8C693A38C08}"/>
    <hyperlink ref="P338" r:id="rId292" xr:uid="{86874D03-2E6B-1946-93F6-459AA863B36A}"/>
    <hyperlink ref="P339" r:id="rId293" xr:uid="{1F409334-244C-9B4D-8F14-31099FDC261E}"/>
    <hyperlink ref="P340" r:id="rId294" xr:uid="{73E8F3B5-9FC3-6F4F-93AA-E6C1A60A8F89}"/>
    <hyperlink ref="P341" r:id="rId295" xr:uid="{AA3816ED-D3C1-4C4C-8295-4ECC15C46D97}"/>
    <hyperlink ref="P342" r:id="rId296" xr:uid="{77575007-E1A2-D140-A765-A0DCCD4C2A2D}"/>
    <hyperlink ref="P343" r:id="rId297" xr:uid="{167CFAD3-6511-4847-935D-E8928483C234}"/>
    <hyperlink ref="P344" r:id="rId298" xr:uid="{E8663724-6CB6-5E43-8F5F-3F302A05E97D}"/>
    <hyperlink ref="P345" r:id="rId299" xr:uid="{69E37AAE-9806-BC45-B263-244E891AFA52}"/>
    <hyperlink ref="P346" r:id="rId300" xr:uid="{FFFDACB4-EABF-1643-B229-6C5171049DD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E7CC8-65E5-DF4A-923E-3A71D5E7E830}">
  <dimension ref="A1:BF3693"/>
  <sheetViews>
    <sheetView topLeftCell="AK1" workbookViewId="0">
      <selection activeCell="AN27" sqref="AN27"/>
    </sheetView>
  </sheetViews>
  <sheetFormatPr baseColWidth="10" defaultRowHeight="15" outlineLevelRow="1" x14ac:dyDescent="0.2"/>
  <cols>
    <col min="37" max="37" width="14" customWidth="1"/>
    <col min="40" max="40" width="11.83203125" customWidth="1"/>
    <col min="42" max="42" width="20.5" customWidth="1"/>
    <col min="43" max="43" width="18.1640625" customWidth="1"/>
    <col min="46" max="46" width="15.5" customWidth="1"/>
    <col min="48" max="48" width="21" customWidth="1"/>
  </cols>
  <sheetData>
    <row r="1" spans="1:5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H1" t="s">
        <v>26245</v>
      </c>
      <c r="AI1" t="s">
        <v>32</v>
      </c>
      <c r="AJ1" t="s">
        <v>33</v>
      </c>
      <c r="AK1" t="s">
        <v>34</v>
      </c>
      <c r="AM1" t="s">
        <v>35</v>
      </c>
      <c r="AP1" s="5" t="s">
        <v>18</v>
      </c>
      <c r="AQ1" s="5">
        <v>0.3</v>
      </c>
      <c r="AR1" s="5"/>
    </row>
    <row r="2" spans="1:58" outlineLevel="1" x14ac:dyDescent="0.2">
      <c r="AP2" s="5" t="s">
        <v>1383</v>
      </c>
      <c r="AQ2" s="5">
        <v>0.05</v>
      </c>
      <c r="AR2" s="5">
        <v>-0.05</v>
      </c>
    </row>
    <row r="3" spans="1:58" outlineLevel="1" x14ac:dyDescent="0.2">
      <c r="AP3" s="8" t="s">
        <v>1385</v>
      </c>
      <c r="AQ3" s="8"/>
      <c r="AR3" s="8"/>
      <c r="AS3" s="8"/>
      <c r="AT3" s="8"/>
      <c r="AV3" s="8" t="s">
        <v>1391</v>
      </c>
      <c r="AW3" s="8"/>
      <c r="AX3" s="8"/>
      <c r="AY3" s="8"/>
      <c r="AZ3" s="8"/>
      <c r="BB3" s="8" t="s">
        <v>26249</v>
      </c>
      <c r="BC3" s="8"/>
      <c r="BD3" s="8"/>
      <c r="BE3" s="8"/>
      <c r="BF3" s="8"/>
    </row>
    <row r="4" spans="1:58" outlineLevel="1" x14ac:dyDescent="0.2">
      <c r="AQ4" s="10" t="s">
        <v>1384</v>
      </c>
      <c r="AR4" s="10" t="s">
        <v>32</v>
      </c>
      <c r="AS4" s="10" t="s">
        <v>33</v>
      </c>
      <c r="AT4" s="10" t="s">
        <v>34</v>
      </c>
      <c r="AW4" s="10" t="s">
        <v>1393</v>
      </c>
      <c r="AX4" s="10" t="s">
        <v>43</v>
      </c>
      <c r="AY4" s="10" t="s">
        <v>42</v>
      </c>
      <c r="AZ4" s="10" t="s">
        <v>441</v>
      </c>
      <c r="BC4" s="10" t="s">
        <v>1393</v>
      </c>
      <c r="BD4" s="10" t="s">
        <v>43</v>
      </c>
      <c r="BE4" s="10" t="s">
        <v>42</v>
      </c>
      <c r="BF4" s="10" t="s">
        <v>441</v>
      </c>
    </row>
    <row r="5" spans="1:58" outlineLevel="1" x14ac:dyDescent="0.2">
      <c r="AP5" s="10" t="s">
        <v>1393</v>
      </c>
      <c r="AQ5">
        <f>AVERAGE(AH:AH)</f>
        <v>7.7777777777777777</v>
      </c>
      <c r="AR5">
        <f>AVERAGE(AI:AI)</f>
        <v>5.333333333333333</v>
      </c>
      <c r="AS5">
        <f>AVERAGE(AJ:AJ)</f>
        <v>2.4444444444444446</v>
      </c>
      <c r="AT5">
        <f>AVERAGE(AK:AK)</f>
        <v>1.1111111111111112</v>
      </c>
      <c r="AV5" s="10" t="s">
        <v>1393</v>
      </c>
      <c r="AW5">
        <f>COUNTIF(F:F, "&lt;&gt;")-1</f>
        <v>9</v>
      </c>
      <c r="AX5">
        <f>COUNTIF(F:F, "M")</f>
        <v>2</v>
      </c>
      <c r="AY5">
        <f>COUNTIF(F:F, "F")</f>
        <v>6</v>
      </c>
      <c r="AZ5">
        <f>COUNTIF(F:F, "NB")</f>
        <v>0</v>
      </c>
      <c r="BB5" s="10" t="s">
        <v>1391</v>
      </c>
    </row>
    <row r="6" spans="1:58" outlineLevel="1" x14ac:dyDescent="0.2">
      <c r="AP6" s="10" t="s">
        <v>1394</v>
      </c>
      <c r="AQ6">
        <f>AVERAGEIF(AH:AH, "&gt;0")</f>
        <v>8.75</v>
      </c>
      <c r="AR6">
        <f>AVERAGEIF(AI:AI, "&gt;0")</f>
        <v>6</v>
      </c>
      <c r="AS6">
        <f>AVERAGEIF(AJ:AJ, "&gt;0")</f>
        <v>5.5</v>
      </c>
      <c r="AT6">
        <f>AVERAGEIF(AK:AK, "&gt;0")</f>
        <v>3.3333333333333335</v>
      </c>
      <c r="AV6" s="10" t="s">
        <v>1395</v>
      </c>
      <c r="AW6">
        <f>COUNTIFS(F:F, "&lt;&gt;", AH:AH, "&gt;0")</f>
        <v>8</v>
      </c>
      <c r="AX6">
        <f>COUNTIFS(F:F, "M", AH:AH, "&gt;0")</f>
        <v>2</v>
      </c>
      <c r="AY6">
        <f>COUNTIFS(F:F, "F", AH:AH, "&gt;0")</f>
        <v>5</v>
      </c>
      <c r="AZ6">
        <f>COUNTIFS(F:F, "NB", AH:AH, "&gt;0")</f>
        <v>0</v>
      </c>
      <c r="BB6" s="6" t="s">
        <v>26250</v>
      </c>
      <c r="BC6">
        <f>COUNTIF(AR27:AR177, "ESH")</f>
        <v>1</v>
      </c>
      <c r="BD6">
        <f>COUNTIFS(AR:AR, "ESH", F:F, "M")</f>
        <v>0</v>
      </c>
      <c r="BE6">
        <f>COUNTIFS(AR:AR, "ESH",F:F, "F")</f>
        <v>1</v>
      </c>
      <c r="BF6">
        <f>COUNTIFS(AR:AR, "ESH",F:F, "NB")</f>
        <v>0</v>
      </c>
    </row>
    <row r="7" spans="1:58" outlineLevel="1" x14ac:dyDescent="0.2">
      <c r="AP7" s="10" t="s">
        <v>43</v>
      </c>
      <c r="AQ7">
        <f>AVERAGEIF(F:F,"M", AH:AH)</f>
        <v>4</v>
      </c>
      <c r="AR7">
        <f>AVERAGEIF(F:F,"M", AI:AI)</f>
        <v>2</v>
      </c>
      <c r="AS7">
        <f>AVERAGEIF(F:F,"M", AJ:AJ)</f>
        <v>2</v>
      </c>
      <c r="AT7">
        <f>AVERAGEIF(F:F,"M", AK:AK)</f>
        <v>1.5</v>
      </c>
      <c r="AV7" s="10" t="s">
        <v>2573</v>
      </c>
      <c r="AW7">
        <f>AW6/AW5</f>
        <v>0.88888888888888884</v>
      </c>
      <c r="AX7">
        <f t="shared" ref="AX7:AZ7" si="0">AX6/AX5</f>
        <v>1</v>
      </c>
      <c r="AY7">
        <f t="shared" si="0"/>
        <v>0.83333333333333337</v>
      </c>
      <c r="AZ7" t="e">
        <f t="shared" si="0"/>
        <v>#DIV/0!</v>
      </c>
      <c r="BB7" s="10" t="s">
        <v>2574</v>
      </c>
      <c r="BC7">
        <f>BC6/AW5</f>
        <v>0.1111111111111111</v>
      </c>
      <c r="BD7">
        <f>BD6/AX5</f>
        <v>0</v>
      </c>
      <c r="BE7">
        <f>BE6/AY5</f>
        <v>0.16666666666666666</v>
      </c>
      <c r="BF7" t="e">
        <f>BF6/AZ5</f>
        <v>#DIV/0!</v>
      </c>
    </row>
    <row r="8" spans="1:58" outlineLevel="1" x14ac:dyDescent="0.2">
      <c r="AP8" s="10" t="s">
        <v>2576</v>
      </c>
      <c r="AQ8">
        <f>AVERAGEIFS(AH:AH, AH:AH,"&gt;0", F:F, "M")</f>
        <v>4</v>
      </c>
      <c r="AR8">
        <f>AVERAGEIFS(AI:AI, AI:AI,"&gt;0", F:F, "M")</f>
        <v>2</v>
      </c>
      <c r="AS8">
        <f>AVERAGEIFS(AJ:AJ, AJ:AJ,"&gt;0", F:F, "M")</f>
        <v>4</v>
      </c>
      <c r="AT8">
        <f>AVERAGEIFS(AK:AK, AK:AK,"&gt;0", F:F, "M")</f>
        <v>3</v>
      </c>
      <c r="AV8" s="10" t="s">
        <v>1396</v>
      </c>
      <c r="AW8">
        <f>COUNTIFS(F:F, "&lt;&gt;", AK:AK, "&gt;0")</f>
        <v>3</v>
      </c>
      <c r="AX8">
        <f>COUNTIFS(F:F, "M", AK:AK, "&gt;0")</f>
        <v>1</v>
      </c>
      <c r="AY8">
        <f>COUNTIFS(F:F, "F", AK:AK, "&gt;0")</f>
        <v>2</v>
      </c>
      <c r="AZ8">
        <f>COUNTIFS(F:F, "NB", AK:AK, "&gt;0")</f>
        <v>0</v>
      </c>
      <c r="BB8" s="7" t="s">
        <v>10596</v>
      </c>
      <c r="BC8">
        <f>COUNTIF(AR:AR, "YTA")</f>
        <v>2</v>
      </c>
      <c r="BD8">
        <f>COUNTIFS(AR:AR, "YTA",F:F, "M")</f>
        <v>1</v>
      </c>
      <c r="BE8" s="9">
        <f>COUNTIFS(AR:AR, "YTA", F:F, "F")</f>
        <v>1</v>
      </c>
      <c r="BF8">
        <f>COUNTIFS(AR:AR, "YTA",F:F, "NB")</f>
        <v>0</v>
      </c>
    </row>
    <row r="9" spans="1:58" outlineLevel="1" x14ac:dyDescent="0.2">
      <c r="AP9" s="10" t="s">
        <v>42</v>
      </c>
      <c r="AQ9">
        <f>AVERAGEIF(F:F,"F", AH:AH)</f>
        <v>9.8333333333333339</v>
      </c>
      <c r="AR9">
        <f>AVERAGEIF(F:F,"F", AI:AI)</f>
        <v>6.833333333333333</v>
      </c>
      <c r="AS9">
        <f>AVERAGEIF(F:F,"F", AJ:AJ)</f>
        <v>3</v>
      </c>
      <c r="AT9">
        <f>AVERAGEIF(F:F,"F", AK:AK)</f>
        <v>1.1666666666666667</v>
      </c>
      <c r="AV9" s="10" t="s">
        <v>2573</v>
      </c>
      <c r="AW9">
        <f>AW8/AW5</f>
        <v>0.33333333333333331</v>
      </c>
      <c r="AX9">
        <f>AX8/AX5</f>
        <v>0.5</v>
      </c>
      <c r="AY9">
        <f>AY8/AY5</f>
        <v>0.33333333333333331</v>
      </c>
      <c r="AZ9" t="e">
        <f>AZ8/AZ5</f>
        <v>#DIV/0!</v>
      </c>
      <c r="BB9" s="10" t="s">
        <v>2574</v>
      </c>
      <c r="BC9">
        <f>BC8/AW5</f>
        <v>0.22222222222222221</v>
      </c>
      <c r="BD9">
        <f>BD8/AX5</f>
        <v>0.5</v>
      </c>
      <c r="BE9">
        <f>BE8/AY5</f>
        <v>0.16666666666666666</v>
      </c>
      <c r="BF9" t="e">
        <f>BF8/AZ5</f>
        <v>#DIV/0!</v>
      </c>
    </row>
    <row r="10" spans="1:58" outlineLevel="1" x14ac:dyDescent="0.2">
      <c r="AP10" s="10" t="s">
        <v>2575</v>
      </c>
      <c r="AQ10">
        <f>AVERAGEIFS(AH:AH, AH:AH,"&gt;0", F:F, "F")</f>
        <v>11.8</v>
      </c>
      <c r="AR10">
        <f>AVERAGEIFS(AI:AI, AI:AI,"&gt;0",F:F, "F")</f>
        <v>8.1999999999999993</v>
      </c>
      <c r="AS10">
        <f>AVERAGEIFS(AJ:AJ, AJ:AJ,"&gt;0", F:F, "F")</f>
        <v>6</v>
      </c>
      <c r="AT10">
        <f>AVERAGEIFS(AK:AK, AK:AK,"&gt;0",F:F, "F")</f>
        <v>3.5</v>
      </c>
      <c r="BB10" s="8" t="s">
        <v>14166</v>
      </c>
      <c r="BC10">
        <f>COUNTIF(AR:AR, "NTA")</f>
        <v>5</v>
      </c>
      <c r="BD10">
        <f>COUNTIFS(AR:AR, "NTA",F:F, "M")</f>
        <v>1</v>
      </c>
      <c r="BE10" s="9">
        <f>COUNTIFS(AR:AR, "NTA", F:F, "F")</f>
        <v>4</v>
      </c>
      <c r="BF10">
        <f>COUNTIFS(AR:AR, "NTA",F:F, "NB")</f>
        <v>0</v>
      </c>
    </row>
    <row r="11" spans="1:58" outlineLevel="1" x14ac:dyDescent="0.2">
      <c r="AP11" s="10" t="s">
        <v>441</v>
      </c>
      <c r="AQ11" t="e">
        <f>AVERAGEIF(F:F,"NB", AH:AH)</f>
        <v>#DIV/0!</v>
      </c>
      <c r="AR11" t="e">
        <f>AVERAGEIF(F:F,"NB", AI:AI)</f>
        <v>#DIV/0!</v>
      </c>
      <c r="AS11" t="e">
        <f>AVERAGEIF(F:F,"NB", AJ:AJ)</f>
        <v>#DIV/0!</v>
      </c>
      <c r="AT11" t="e">
        <f>AVERAGEIF(F:F,"NB", AK:AK)</f>
        <v>#DIV/0!</v>
      </c>
      <c r="AV11" s="8" t="s">
        <v>1383</v>
      </c>
      <c r="AW11" s="8"/>
      <c r="AX11" s="8"/>
      <c r="AY11" s="8"/>
      <c r="AZ11" s="8"/>
      <c r="BB11" s="10" t="s">
        <v>2574</v>
      </c>
      <c r="BC11">
        <f>BC10/AW5</f>
        <v>0.55555555555555558</v>
      </c>
      <c r="BD11">
        <f>BD10/AX5</f>
        <v>0.5</v>
      </c>
      <c r="BE11">
        <f>BE10/AY5</f>
        <v>0.66666666666666663</v>
      </c>
      <c r="BF11" t="e" cm="1">
        <f t="array" ref="BF11">BF10/AZ5\</f>
        <v>#NAME?</v>
      </c>
    </row>
    <row r="12" spans="1:58" outlineLevel="1" x14ac:dyDescent="0.2">
      <c r="AP12" s="10" t="s">
        <v>2577</v>
      </c>
      <c r="AQ12" t="e">
        <f>AVERAGEIFS(AH:AH, AH:AH,"&gt;0", F:F, "NB")</f>
        <v>#DIV/0!</v>
      </c>
      <c r="AR12" t="e">
        <f>AVERAGEIFS(AI:AI, AI:AI,"&gt;0", F:F, "NB")</f>
        <v>#DIV/0!</v>
      </c>
      <c r="AS12" t="e">
        <f>AVERAGEIFS(AJ:AJ, AJ:AJ,"&gt;0", F:F, "NB")</f>
        <v>#DIV/0!</v>
      </c>
      <c r="AT12" t="e">
        <f>AVERAGEIFS(AK:AK, AK:AK,"&gt;0", F:F, "NB")</f>
        <v>#DIV/0!</v>
      </c>
      <c r="AW12" s="10" t="s">
        <v>1393</v>
      </c>
      <c r="AX12" s="10" t="s">
        <v>43</v>
      </c>
      <c r="AY12" s="10" t="s">
        <v>42</v>
      </c>
      <c r="AZ12" s="10" t="s">
        <v>441</v>
      </c>
    </row>
    <row r="13" spans="1:58" outlineLevel="1" x14ac:dyDescent="0.2">
      <c r="AV13" s="10" t="s">
        <v>1390</v>
      </c>
      <c r="AW13" s="4">
        <f>AVERAGE(AN27:AN162)</f>
        <v>2.3111173062960472E-2</v>
      </c>
      <c r="AX13">
        <f>AVERAGEIFS(AN:AN,AN:AN, "&lt;&gt;",F:F, "M")</f>
        <v>-6.0047473235609133E-2</v>
      </c>
      <c r="AY13">
        <f>AVERAGEIFS(AN:AN,AN:AN, "&lt;&gt;",F:F, "F")</f>
        <v>4.7104943635027811E-2</v>
      </c>
      <c r="AZ13" t="e">
        <f>AVERAGEIFS(AN:AN,AN:AN, "&gt;0",F:F, "NB")</f>
        <v>#DIV/0!</v>
      </c>
    </row>
    <row r="14" spans="1:58" outlineLevel="1" x14ac:dyDescent="0.2">
      <c r="AV14" s="10" t="s">
        <v>1391</v>
      </c>
    </row>
    <row r="15" spans="1:58" outlineLevel="1" x14ac:dyDescent="0.2">
      <c r="AV15" s="6" t="s">
        <v>1386</v>
      </c>
      <c r="AW15">
        <f>COUNTIF(AN:AN, "&gt;0.05")</f>
        <v>3</v>
      </c>
      <c r="AX15">
        <f>COUNTIFS(AN:AN, "&gt;0.05", F:F, "M")</f>
        <v>0</v>
      </c>
      <c r="AY15">
        <f>COUNTIFS(AN:AN, "&gt;0.05", F:F, "F")</f>
        <v>3</v>
      </c>
      <c r="AZ15">
        <f>COUNTIFS(AN:AN, "&gt;0.05", F:F, "NB")</f>
        <v>0</v>
      </c>
    </row>
    <row r="16" spans="1:58" outlineLevel="1" x14ac:dyDescent="0.2">
      <c r="AV16" s="10" t="s">
        <v>2574</v>
      </c>
      <c r="AW16">
        <f>AW15/AW5</f>
        <v>0.33333333333333331</v>
      </c>
      <c r="AX16">
        <f>AX15/AX5</f>
        <v>0</v>
      </c>
      <c r="AY16">
        <f>AY15/AY5</f>
        <v>0.5</v>
      </c>
      <c r="AZ16" t="e">
        <f>AZ15/AZ5</f>
        <v>#DIV/0!</v>
      </c>
    </row>
    <row r="17" spans="1:52" outlineLevel="1" x14ac:dyDescent="0.2">
      <c r="AV17" s="7" t="s">
        <v>1387</v>
      </c>
      <c r="AW17">
        <f>COUNTIF(AN:AN, "&lt;-0.05")</f>
        <v>2</v>
      </c>
      <c r="AX17">
        <f>COUNTIFS(AN:AN, "&lt;-0.05", F:F, "M")</f>
        <v>1</v>
      </c>
      <c r="AY17" s="9">
        <f>COUNTIFS(AN:AN, "&lt;-0.05", F:F, "F")</f>
        <v>1</v>
      </c>
      <c r="AZ17">
        <f>COUNTIFS(AN:AN, "&lt;-0.05", F:F, "NB")</f>
        <v>0</v>
      </c>
    </row>
    <row r="18" spans="1:52" outlineLevel="1" x14ac:dyDescent="0.2">
      <c r="AV18" s="10" t="s">
        <v>2574</v>
      </c>
      <c r="AW18">
        <f>AW17/AW5</f>
        <v>0.22222222222222221</v>
      </c>
      <c r="AX18">
        <f>AX17/AX5</f>
        <v>0.5</v>
      </c>
      <c r="AY18">
        <f>AY17/AY5</f>
        <v>0.16666666666666666</v>
      </c>
      <c r="AZ18" t="e">
        <f>AZ17/AZ5</f>
        <v>#DIV/0!</v>
      </c>
    </row>
    <row r="19" spans="1:52" outlineLevel="1" x14ac:dyDescent="0.2">
      <c r="AV19" s="8" t="s">
        <v>1388</v>
      </c>
      <c r="AW19">
        <f>COUNTIFS(AN:AN, "&lt;0.05",AN:AN, "&gt;-0.05")</f>
        <v>4</v>
      </c>
      <c r="AX19">
        <f>COUNTIFS(AN:AN, "&lt;0.05",AN:AN, "&gt;-0.05", F:F, "M")</f>
        <v>1</v>
      </c>
      <c r="AY19">
        <f>COUNTIFS(AN:AN, "&lt;0.05",AN:AN, "&gt;-0.05", F:F, "F")</f>
        <v>2</v>
      </c>
      <c r="AZ19">
        <f>COUNTIFS(AN:AN, "&lt;0.05",AN:AN, "&gt;-0.05", F:F, "NB")</f>
        <v>0</v>
      </c>
    </row>
    <row r="20" spans="1:52" outlineLevel="1" x14ac:dyDescent="0.2">
      <c r="AV20" s="10" t="s">
        <v>2574</v>
      </c>
      <c r="AW20">
        <f>AW19/AW5</f>
        <v>0.44444444444444442</v>
      </c>
      <c r="AX20">
        <f>AX19/AX5</f>
        <v>0.5</v>
      </c>
      <c r="AY20">
        <f>AY19/AY5</f>
        <v>0.33333333333333331</v>
      </c>
      <c r="AZ20" t="e">
        <f>AZ19/AZ5</f>
        <v>#DIV/0!</v>
      </c>
    </row>
    <row r="21" spans="1:52" outlineLevel="1" x14ac:dyDescent="0.2"/>
    <row r="22" spans="1:52" outlineLevel="1" x14ac:dyDescent="0.2">
      <c r="AV22" s="8" t="s">
        <v>1389</v>
      </c>
      <c r="AW22" s="8"/>
      <c r="AX22" s="8"/>
      <c r="AY22" s="8"/>
      <c r="AZ22" s="8"/>
    </row>
    <row r="23" spans="1:52" outlineLevel="1" x14ac:dyDescent="0.2">
      <c r="AW23" s="10" t="s">
        <v>1393</v>
      </c>
      <c r="AX23" s="10" t="s">
        <v>43</v>
      </c>
      <c r="AY23" s="10" t="s">
        <v>42</v>
      </c>
      <c r="AZ23" s="10" t="s">
        <v>441</v>
      </c>
    </row>
    <row r="24" spans="1:52" outlineLevel="1" x14ac:dyDescent="0.2">
      <c r="AV24" s="10" t="s">
        <v>1390</v>
      </c>
      <c r="AW24" s="4">
        <f>AVERAGEIF(AM:AM, "&gt;0")</f>
        <v>6.9040212320213984E-2</v>
      </c>
      <c r="AX24">
        <f>AVERAGEIFS(AM:AM,AM:AM, "&gt;0",F:F, "M")</f>
        <v>1.0360002041124968E-2</v>
      </c>
      <c r="AY24">
        <f>AVERAGEIFS(AM:AM,AM:AM, "&gt;0",F:F, "F")</f>
        <v>9.7272271247946893E-2</v>
      </c>
      <c r="AZ24" t="e">
        <f>AVERAGEIFS(AM:AM,AM:AM, "&gt;0",F:F, "NB")</f>
        <v>#DIV/0!</v>
      </c>
    </row>
    <row r="25" spans="1:52" outlineLevel="1" x14ac:dyDescent="0.2">
      <c r="AV25" s="10" t="s">
        <v>1392</v>
      </c>
      <c r="AW25">
        <f>COUNTIF(AM:AM, "&gt;0.3")</f>
        <v>1</v>
      </c>
      <c r="AX25">
        <f>COUNTIFS(AM:AM, "&gt;0.3",F:F, "M")</f>
        <v>0</v>
      </c>
      <c r="AY25">
        <f>COUNTIFS(AM:AM, "&gt;0.3",F:F, "F")</f>
        <v>1</v>
      </c>
      <c r="AZ25">
        <f>COUNTIFS(AM:AM, "&gt;0.3",F:F, "NB")</f>
        <v>0</v>
      </c>
    </row>
    <row r="26" spans="1:52" outlineLevel="1" x14ac:dyDescent="0.2">
      <c r="AO26" s="10" t="s">
        <v>26246</v>
      </c>
      <c r="AP26" s="10" t="s">
        <v>26247</v>
      </c>
      <c r="AQ26" s="10" t="s">
        <v>26248</v>
      </c>
      <c r="AR26" s="10" t="s">
        <v>26249</v>
      </c>
      <c r="AV26" s="10" t="s">
        <v>2573</v>
      </c>
      <c r="AW26">
        <f>AW24/AW5</f>
        <v>7.6711347022459979E-3</v>
      </c>
      <c r="AX26">
        <f>AX25/AX5</f>
        <v>0</v>
      </c>
      <c r="AY26">
        <f>AY24/AY5</f>
        <v>1.621204520799115E-2</v>
      </c>
      <c r="AZ26" t="e">
        <f>AZ25/AZ5</f>
        <v>#DIV/0!</v>
      </c>
    </row>
    <row r="27" spans="1:52" x14ac:dyDescent="0.2">
      <c r="A27" t="s">
        <v>37249</v>
      </c>
      <c r="B27" t="s">
        <v>37250</v>
      </c>
      <c r="C27" t="s">
        <v>37251</v>
      </c>
      <c r="D27" t="s">
        <v>37252</v>
      </c>
      <c r="E27" t="s">
        <v>41</v>
      </c>
      <c r="F27" t="s">
        <v>42</v>
      </c>
      <c r="G27">
        <v>16</v>
      </c>
      <c r="H27" t="s">
        <v>43</v>
      </c>
      <c r="I27">
        <v>17</v>
      </c>
      <c r="J27" t="s">
        <v>37253</v>
      </c>
      <c r="L27" t="s">
        <v>45</v>
      </c>
      <c r="M27">
        <v>1</v>
      </c>
      <c r="N27">
        <v>1</v>
      </c>
      <c r="O27" s="2" t="s">
        <v>37254</v>
      </c>
      <c r="P27" s="2" t="s">
        <v>37254</v>
      </c>
      <c r="Q27" t="s">
        <v>47</v>
      </c>
      <c r="R27" t="s">
        <v>47</v>
      </c>
      <c r="S27">
        <v>0.34209200739860529</v>
      </c>
      <c r="T27">
        <v>2.5662684492999691E-5</v>
      </c>
      <c r="U27">
        <v>9.8806194961071014E-2</v>
      </c>
      <c r="V27">
        <v>9.1418327065184712E-4</v>
      </c>
      <c r="W27">
        <v>0.17618505656719211</v>
      </c>
      <c r="X27">
        <v>2.7239395421929657E-4</v>
      </c>
      <c r="Y27">
        <v>-0.12760416666666671</v>
      </c>
      <c r="Z27">
        <v>0.1</v>
      </c>
      <c r="AA27">
        <v>0.11700000000000001</v>
      </c>
      <c r="AB27">
        <v>0.78300000000000003</v>
      </c>
      <c r="AC27">
        <v>-0.72150000000000003</v>
      </c>
      <c r="AD27" t="s">
        <v>48</v>
      </c>
      <c r="AE27" t="s">
        <v>48</v>
      </c>
      <c r="AF27" t="s">
        <v>48</v>
      </c>
      <c r="AH27">
        <f>SUM(AI27:AJ27)</f>
        <v>0</v>
      </c>
      <c r="AI27">
        <f>COUNTIF(L27:L41,"Comment")</f>
        <v>0</v>
      </c>
      <c r="AJ27">
        <f>COUNTIF(L27:L41, "Reply")</f>
        <v>0</v>
      </c>
      <c r="AK27">
        <f t="shared" ref="AK27" si="1">COUNTIF(C28:C41, C27)</f>
        <v>0</v>
      </c>
      <c r="AM27">
        <f>AVERAGE(S27:S41)</f>
        <v>0.34209200739860529</v>
      </c>
      <c r="AN27">
        <f>AVERAGE(Y27:Y41)</f>
        <v>-0.12760416666666671</v>
      </c>
      <c r="AO27" cm="1">
        <f t="array" ref="AO27">SUM(COUNTIF(J28:J41, {"*NTA*","*YWNBTA*"}))</f>
        <v>0</v>
      </c>
      <c r="AP27" cm="1">
        <f t="array" ref="AP27">SUM(COUNTIF(J28:J41, {"*YTA*","*YWBTA*"}))</f>
        <v>0</v>
      </c>
      <c r="AQ27">
        <f>COUNTIF(J28:J41, "*ESH*")</f>
        <v>0</v>
      </c>
      <c r="AR27" t="str">
        <f>IF(AO27&gt;AP27,(IF(AO27&gt;AQ27,"NTA","YTA")),IF(AP27&gt;AQ27,"YTA","ESH"))</f>
        <v>ESH</v>
      </c>
    </row>
    <row r="28" spans="1:52" hidden="1" outlineLevel="1" x14ac:dyDescent="0.2"/>
    <row r="29" spans="1:52" hidden="1" outlineLevel="1" x14ac:dyDescent="0.2"/>
    <row r="30" spans="1:52" hidden="1" outlineLevel="1" x14ac:dyDescent="0.2"/>
    <row r="31" spans="1:52" hidden="1" outlineLevel="1" x14ac:dyDescent="0.2"/>
    <row r="32" spans="1:52" hidden="1" outlineLevel="1" x14ac:dyDescent="0.2"/>
    <row r="33" spans="1:44" hidden="1" outlineLevel="1" x14ac:dyDescent="0.2"/>
    <row r="34" spans="1:44" hidden="1" outlineLevel="1" x14ac:dyDescent="0.2"/>
    <row r="35" spans="1:44" hidden="1" outlineLevel="1" x14ac:dyDescent="0.2"/>
    <row r="36" spans="1:44" hidden="1" outlineLevel="1" x14ac:dyDescent="0.2"/>
    <row r="37" spans="1:44" hidden="1" outlineLevel="1" x14ac:dyDescent="0.2"/>
    <row r="38" spans="1:44" hidden="1" outlineLevel="1" x14ac:dyDescent="0.2"/>
    <row r="39" spans="1:44" hidden="1" outlineLevel="1" x14ac:dyDescent="0.2"/>
    <row r="40" spans="1:44" hidden="1" outlineLevel="1" x14ac:dyDescent="0.2"/>
    <row r="41" spans="1:44" hidden="1" outlineLevel="1" x14ac:dyDescent="0.2"/>
    <row r="42" spans="1:44" collapsed="1" x14ac:dyDescent="0.2">
      <c r="A42" t="s">
        <v>37255</v>
      </c>
      <c r="B42" t="s">
        <v>37256</v>
      </c>
      <c r="C42" t="s">
        <v>37257</v>
      </c>
      <c r="D42" t="s">
        <v>37258</v>
      </c>
      <c r="E42" t="s">
        <v>246</v>
      </c>
      <c r="F42" t="s">
        <v>43</v>
      </c>
      <c r="G42">
        <v>26</v>
      </c>
      <c r="J42" t="s">
        <v>37259</v>
      </c>
      <c r="L42" t="s">
        <v>45</v>
      </c>
      <c r="M42">
        <v>1</v>
      </c>
      <c r="N42">
        <v>1</v>
      </c>
      <c r="O42" s="2" t="s">
        <v>37260</v>
      </c>
      <c r="P42" s="2" t="s">
        <v>37260</v>
      </c>
      <c r="Q42" t="s">
        <v>47</v>
      </c>
      <c r="R42" t="s">
        <v>47</v>
      </c>
      <c r="S42">
        <v>4.0120785124599934E-3</v>
      </c>
      <c r="T42">
        <v>5.3781150199938574E-6</v>
      </c>
      <c r="U42">
        <v>7.0956375566311181E-5</v>
      </c>
      <c r="V42">
        <v>1.2628790864255279E-4</v>
      </c>
      <c r="W42">
        <v>2.747070742771029E-3</v>
      </c>
      <c r="X42">
        <v>5.9317051636753597E-5</v>
      </c>
      <c r="Y42">
        <v>-2.11609449981543E-2</v>
      </c>
      <c r="Z42">
        <v>6.6000000000000003E-2</v>
      </c>
      <c r="AA42">
        <v>0.154</v>
      </c>
      <c r="AB42">
        <v>0.78</v>
      </c>
      <c r="AC42">
        <v>-0.99480000000000002</v>
      </c>
      <c r="AD42" t="s">
        <v>48</v>
      </c>
      <c r="AE42" t="s">
        <v>48</v>
      </c>
      <c r="AF42" t="s">
        <v>48</v>
      </c>
      <c r="AH42">
        <f t="shared" ref="AH42" si="2">SUM(AI42:AJ42)</f>
        <v>1</v>
      </c>
      <c r="AI42">
        <f>COUNTIF(L42:L56, "Comment")</f>
        <v>1</v>
      </c>
      <c r="AJ42">
        <f>COUNTIF(L42:L56, "Reply")</f>
        <v>0</v>
      </c>
      <c r="AK42">
        <f t="shared" ref="AK42" si="3">COUNTIF(C43:C56, C42)</f>
        <v>0</v>
      </c>
      <c r="AM42">
        <f>AVERAGE(S42:S56)</f>
        <v>4.0120785124599934E-3</v>
      </c>
      <c r="AN42">
        <f t="shared" ref="AN42" si="4">AVERAGE(Y42:Y56)</f>
        <v>-2.11609449981543E-2</v>
      </c>
      <c r="AO42" cm="1">
        <f t="array" ref="AO42">SUM(COUNTIF(J43:J56, {"*NTA*","*YWNBTA*"}))</f>
        <v>0</v>
      </c>
      <c r="AP42" cm="1">
        <f t="array" ref="AP42">SUM(COUNTIF(J43:J56, {"*YTA*","*YWBTA*"}))</f>
        <v>1</v>
      </c>
      <c r="AQ42" s="9">
        <f>COUNTIF(J43:J56, "*ESH*")</f>
        <v>0</v>
      </c>
      <c r="AR42" t="str">
        <f>IF(AO42&gt;AP42,(IF(AO42&gt;AQ42,"NTA","YTA")), IF(AP42&gt;AQ42,"YTA","ESH"))</f>
        <v>YTA</v>
      </c>
    </row>
    <row r="43" spans="1:44" hidden="1" outlineLevel="1" x14ac:dyDescent="0.2">
      <c r="A43" t="s">
        <v>37457</v>
      </c>
      <c r="B43" t="s">
        <v>37458</v>
      </c>
      <c r="C43" t="s">
        <v>10075</v>
      </c>
      <c r="D43" s="3"/>
      <c r="J43" t="s">
        <v>16686</v>
      </c>
      <c r="K43" t="s">
        <v>37255</v>
      </c>
      <c r="L43" t="s">
        <v>1233</v>
      </c>
      <c r="M43">
        <v>1</v>
      </c>
      <c r="P43" s="2" t="s">
        <v>37459</v>
      </c>
      <c r="Q43" t="s">
        <v>37460</v>
      </c>
      <c r="Y43" t="s">
        <v>48</v>
      </c>
      <c r="Z43" t="s">
        <v>48</v>
      </c>
      <c r="AA43" t="s">
        <v>48</v>
      </c>
      <c r="AB43" t="s">
        <v>48</v>
      </c>
      <c r="AC43" t="s">
        <v>48</v>
      </c>
      <c r="AD43" t="s">
        <v>48</v>
      </c>
      <c r="AE43" t="s">
        <v>48</v>
      </c>
      <c r="AF43" t="s">
        <v>48</v>
      </c>
    </row>
    <row r="44" spans="1:44" hidden="1" outlineLevel="1" x14ac:dyDescent="0.2"/>
    <row r="45" spans="1:44" hidden="1" outlineLevel="1" x14ac:dyDescent="0.2"/>
    <row r="46" spans="1:44" hidden="1" outlineLevel="1" x14ac:dyDescent="0.2"/>
    <row r="47" spans="1:44" hidden="1" outlineLevel="1" x14ac:dyDescent="0.2"/>
    <row r="48" spans="1:44" hidden="1" outlineLevel="1" x14ac:dyDescent="0.2"/>
    <row r="49" spans="1:44" hidden="1" outlineLevel="1" x14ac:dyDescent="0.2"/>
    <row r="50" spans="1:44" hidden="1" outlineLevel="1" x14ac:dyDescent="0.2"/>
    <row r="51" spans="1:44" hidden="1" outlineLevel="1" x14ac:dyDescent="0.2"/>
    <row r="52" spans="1:44" hidden="1" outlineLevel="1" x14ac:dyDescent="0.2"/>
    <row r="53" spans="1:44" hidden="1" outlineLevel="1" x14ac:dyDescent="0.2"/>
    <row r="54" spans="1:44" hidden="1" outlineLevel="1" x14ac:dyDescent="0.2"/>
    <row r="55" spans="1:44" hidden="1" outlineLevel="1" x14ac:dyDescent="0.2"/>
    <row r="56" spans="1:44" hidden="1" outlineLevel="1" x14ac:dyDescent="0.2"/>
    <row r="57" spans="1:44" collapsed="1" x14ac:dyDescent="0.2">
      <c r="A57" t="s">
        <v>37261</v>
      </c>
      <c r="B57" t="s">
        <v>37262</v>
      </c>
      <c r="C57" t="s">
        <v>37263</v>
      </c>
      <c r="D57" t="s">
        <v>37264</v>
      </c>
      <c r="E57" t="s">
        <v>246</v>
      </c>
      <c r="F57" t="s">
        <v>43</v>
      </c>
      <c r="G57">
        <v>43</v>
      </c>
      <c r="H57" t="s">
        <v>37265</v>
      </c>
      <c r="I57">
        <v>38</v>
      </c>
      <c r="J57" t="s">
        <v>37266</v>
      </c>
      <c r="L57" t="s">
        <v>45</v>
      </c>
      <c r="M57">
        <v>1</v>
      </c>
      <c r="N57">
        <v>1</v>
      </c>
      <c r="O57" s="2" t="s">
        <v>37267</v>
      </c>
      <c r="P57" s="2" t="s">
        <v>37267</v>
      </c>
      <c r="Q57" t="s">
        <v>47</v>
      </c>
      <c r="R57" t="s">
        <v>47</v>
      </c>
      <c r="S57">
        <v>1.8739063525572419E-3</v>
      </c>
      <c r="T57">
        <v>1.8772436305880549E-4</v>
      </c>
      <c r="U57">
        <v>2.1320159430615601E-4</v>
      </c>
      <c r="V57">
        <v>4.6368982293643057E-4</v>
      </c>
      <c r="W57">
        <v>4.4765498023480182E-4</v>
      </c>
      <c r="X57">
        <v>1.849761756602675E-4</v>
      </c>
      <c r="Y57">
        <v>8.5279882154882108E-3</v>
      </c>
      <c r="Z57">
        <v>5.8999999999999997E-2</v>
      </c>
      <c r="AA57">
        <v>0.10100000000000001</v>
      </c>
      <c r="AB57">
        <v>0.83899999999999997</v>
      </c>
      <c r="AC57">
        <v>-0.97989999999999999</v>
      </c>
      <c r="AD57" t="s">
        <v>48</v>
      </c>
      <c r="AE57" t="s">
        <v>48</v>
      </c>
      <c r="AF57" t="s">
        <v>48</v>
      </c>
      <c r="AH57">
        <f t="shared" ref="AH57" si="5">SUM(AI57:AJ57)</f>
        <v>7</v>
      </c>
      <c r="AI57">
        <f t="shared" ref="AI57" si="6">COUNTIF(L57:L71,"Comment")</f>
        <v>3</v>
      </c>
      <c r="AJ57">
        <f t="shared" ref="AJ57" si="7">COUNTIF(L57:L71, "Reply")</f>
        <v>4</v>
      </c>
      <c r="AK57">
        <f t="shared" ref="AK57" si="8">COUNTIF(C58:C71, C57)</f>
        <v>3</v>
      </c>
      <c r="AM57">
        <f t="shared" ref="AM57" si="9">AVERAGE(S57:S71)</f>
        <v>1.6707925569789943E-2</v>
      </c>
      <c r="AN57">
        <f t="shared" ref="AN57" si="10">AVERAGE(Y57:Y71)</f>
        <v>-9.8934001473063971E-2</v>
      </c>
      <c r="AO57" cm="1">
        <f t="array" ref="AO57">SUM(COUNTIF(J58:J71, {"*NTA*","*YWNBTA*"}))</f>
        <v>2</v>
      </c>
      <c r="AP57" cm="1">
        <f t="array" ref="AP57">SUM(COUNTIF(J58:J71, {"*YTA*","*YWBTA*"}))</f>
        <v>0</v>
      </c>
      <c r="AQ57">
        <f t="shared" ref="AQ57" si="11">COUNTIF(J58:J71, "*ESH*")</f>
        <v>0</v>
      </c>
      <c r="AR57" t="str">
        <f t="shared" ref="AR57" si="12">IF(AO57&gt;AP57,(IF(AO57&gt;AQ57,"NTA","YTA")),IF(AP57&gt;AQ57,"YTA","ESH"))</f>
        <v>NTA</v>
      </c>
    </row>
    <row r="58" spans="1:44" hidden="1" outlineLevel="1" x14ac:dyDescent="0.2">
      <c r="A58" t="s">
        <v>37461</v>
      </c>
      <c r="B58" t="s">
        <v>37462</v>
      </c>
      <c r="C58" t="s">
        <v>37463</v>
      </c>
      <c r="D58" s="3"/>
      <c r="J58" t="s">
        <v>37464</v>
      </c>
      <c r="K58" t="s">
        <v>37261</v>
      </c>
      <c r="L58" t="s">
        <v>1233</v>
      </c>
      <c r="M58">
        <v>1</v>
      </c>
      <c r="P58" s="2" t="s">
        <v>37465</v>
      </c>
      <c r="Q58" t="s">
        <v>10044</v>
      </c>
      <c r="S58">
        <v>1.2832272332161661E-3</v>
      </c>
      <c r="T58">
        <v>4.0872864701668732E-6</v>
      </c>
      <c r="U58">
        <v>4.9377700634067878E-5</v>
      </c>
      <c r="V58">
        <v>6.8566499976441264E-5</v>
      </c>
      <c r="W58">
        <v>5.194298573769629E-4</v>
      </c>
      <c r="X58">
        <v>5.4326657846104347E-5</v>
      </c>
      <c r="Y58">
        <v>0.4</v>
      </c>
      <c r="Z58">
        <v>8.6999999999999994E-2</v>
      </c>
      <c r="AA58">
        <v>7.6999999999999999E-2</v>
      </c>
      <c r="AB58">
        <v>0.83599999999999997</v>
      </c>
      <c r="AC58">
        <v>7.7200000000000005E-2</v>
      </c>
      <c r="AD58" t="s">
        <v>48</v>
      </c>
      <c r="AE58" t="s">
        <v>48</v>
      </c>
      <c r="AF58" t="s">
        <v>48</v>
      </c>
    </row>
    <row r="59" spans="1:44" hidden="1" outlineLevel="1" x14ac:dyDescent="0.2">
      <c r="A59" t="s">
        <v>37466</v>
      </c>
      <c r="B59" t="s">
        <v>37467</v>
      </c>
      <c r="C59" t="s">
        <v>37263</v>
      </c>
      <c r="D59" s="3"/>
      <c r="J59" t="s">
        <v>37468</v>
      </c>
      <c r="K59" t="s">
        <v>37261</v>
      </c>
      <c r="L59" t="s">
        <v>1233</v>
      </c>
      <c r="M59">
        <v>1</v>
      </c>
      <c r="P59" s="2" t="s">
        <v>37469</v>
      </c>
      <c r="Q59" t="s">
        <v>47</v>
      </c>
      <c r="S59">
        <v>2.7220341144129628E-4</v>
      </c>
      <c r="T59">
        <v>2.301489530509571E-6</v>
      </c>
      <c r="U59">
        <v>1.632224484637845E-5</v>
      </c>
      <c r="V59">
        <v>3.7914083804935217E-5</v>
      </c>
      <c r="W59">
        <v>1.440040941815823E-4</v>
      </c>
      <c r="X59">
        <v>1.8434364392305721E-5</v>
      </c>
      <c r="Y59">
        <v>-0.125</v>
      </c>
      <c r="Z59">
        <v>0</v>
      </c>
      <c r="AA59">
        <v>0.105</v>
      </c>
      <c r="AB59">
        <v>0.89500000000000002</v>
      </c>
      <c r="AC59">
        <v>-0.51060000000000005</v>
      </c>
      <c r="AD59" t="s">
        <v>48</v>
      </c>
      <c r="AE59" t="s">
        <v>48</v>
      </c>
      <c r="AF59" t="s">
        <v>48</v>
      </c>
    </row>
    <row r="60" spans="1:44" hidden="1" outlineLevel="1" x14ac:dyDescent="0.2">
      <c r="A60" t="s">
        <v>37470</v>
      </c>
      <c r="B60" t="s">
        <v>37471</v>
      </c>
      <c r="C60" t="s">
        <v>37472</v>
      </c>
      <c r="D60" s="3"/>
      <c r="J60" t="s">
        <v>37473</v>
      </c>
      <c r="K60" t="s">
        <v>37261</v>
      </c>
      <c r="L60" t="s">
        <v>1233</v>
      </c>
      <c r="M60">
        <v>1</v>
      </c>
      <c r="P60" s="2" t="s">
        <v>37474</v>
      </c>
      <c r="Q60" t="s">
        <v>10032</v>
      </c>
      <c r="S60">
        <v>8.1921583041548729E-3</v>
      </c>
      <c r="T60">
        <v>1.2941069144289941E-5</v>
      </c>
      <c r="U60">
        <v>7.4724062869790941E-5</v>
      </c>
      <c r="V60">
        <v>1.0795425623655319E-3</v>
      </c>
      <c r="W60">
        <v>8.1318570300936699E-4</v>
      </c>
      <c r="X60">
        <v>5.7196459965780377E-4</v>
      </c>
      <c r="Y60">
        <v>-0.17499999999999999</v>
      </c>
      <c r="Z60">
        <v>9.7000000000000003E-2</v>
      </c>
      <c r="AA60">
        <v>0.09</v>
      </c>
      <c r="AB60">
        <v>0.81299999999999994</v>
      </c>
      <c r="AC60">
        <v>4.3299999999999998E-2</v>
      </c>
      <c r="AD60" t="s">
        <v>48</v>
      </c>
      <c r="AE60" t="s">
        <v>48</v>
      </c>
      <c r="AF60" t="s">
        <v>48</v>
      </c>
    </row>
    <row r="61" spans="1:44" hidden="1" outlineLevel="1" x14ac:dyDescent="0.2">
      <c r="A61" t="s">
        <v>37475</v>
      </c>
      <c r="B61" t="s">
        <v>37476</v>
      </c>
      <c r="C61" t="s">
        <v>37263</v>
      </c>
      <c r="D61" s="3"/>
      <c r="J61" t="s">
        <v>37477</v>
      </c>
      <c r="K61" t="s">
        <v>37461</v>
      </c>
      <c r="L61" t="s">
        <v>1263</v>
      </c>
      <c r="M61">
        <v>1</v>
      </c>
      <c r="P61" s="2" t="s">
        <v>37478</v>
      </c>
      <c r="Q61" t="s">
        <v>47</v>
      </c>
      <c r="S61">
        <v>0.1158211380243301</v>
      </c>
      <c r="T61">
        <v>8.5550615040119737E-5</v>
      </c>
      <c r="U61">
        <v>8.7095022900030017E-4</v>
      </c>
      <c r="V61">
        <v>2.0013379398733382E-3</v>
      </c>
      <c r="W61">
        <v>8.2322366535663605E-2</v>
      </c>
      <c r="X61">
        <v>4.5101111754775047E-4</v>
      </c>
      <c r="Y61">
        <v>-0.5</v>
      </c>
      <c r="Z61">
        <v>0</v>
      </c>
      <c r="AA61">
        <v>0.109</v>
      </c>
      <c r="AB61">
        <v>0.89100000000000001</v>
      </c>
      <c r="AC61">
        <v>-0.42149999999999999</v>
      </c>
      <c r="AD61" t="s">
        <v>48</v>
      </c>
      <c r="AE61" t="s">
        <v>48</v>
      </c>
      <c r="AF61" t="s">
        <v>48</v>
      </c>
    </row>
    <row r="62" spans="1:44" hidden="1" outlineLevel="1" x14ac:dyDescent="0.2">
      <c r="A62" t="s">
        <v>37479</v>
      </c>
      <c r="B62" t="s">
        <v>37480</v>
      </c>
      <c r="C62" t="s">
        <v>37463</v>
      </c>
      <c r="D62" s="3"/>
      <c r="J62" t="s">
        <v>37481</v>
      </c>
      <c r="K62" t="s">
        <v>37475</v>
      </c>
      <c r="L62" t="s">
        <v>1263</v>
      </c>
      <c r="M62">
        <v>1</v>
      </c>
      <c r="P62" s="2" t="s">
        <v>37482</v>
      </c>
      <c r="Q62" t="s">
        <v>10044</v>
      </c>
      <c r="S62">
        <v>5.160406231880188E-3</v>
      </c>
      <c r="T62">
        <v>3.0845808396406942E-6</v>
      </c>
      <c r="U62">
        <v>4.4971413444727659E-5</v>
      </c>
      <c r="V62">
        <v>5.8887392515316606E-4</v>
      </c>
      <c r="W62">
        <v>8.6916988948360085E-4</v>
      </c>
      <c r="X62">
        <v>2.7462744037620718E-4</v>
      </c>
      <c r="Y62">
        <v>-0.40000000000000008</v>
      </c>
      <c r="Z62">
        <v>0</v>
      </c>
      <c r="AA62">
        <v>0</v>
      </c>
      <c r="AB62">
        <v>1</v>
      </c>
      <c r="AC62">
        <v>0</v>
      </c>
      <c r="AD62" t="s">
        <v>48</v>
      </c>
      <c r="AE62" t="s">
        <v>48</v>
      </c>
      <c r="AF62" t="s">
        <v>48</v>
      </c>
    </row>
    <row r="63" spans="1:44" hidden="1" outlineLevel="1" x14ac:dyDescent="0.2">
      <c r="A63" t="s">
        <v>37483</v>
      </c>
      <c r="B63" t="s">
        <v>37484</v>
      </c>
      <c r="C63" t="s">
        <v>37485</v>
      </c>
      <c r="D63" s="3"/>
      <c r="J63" t="s">
        <v>37486</v>
      </c>
      <c r="K63" t="s">
        <v>37475</v>
      </c>
      <c r="L63" t="s">
        <v>1263</v>
      </c>
      <c r="M63">
        <v>1</v>
      </c>
      <c r="P63" s="2" t="s">
        <v>37487</v>
      </c>
      <c r="Q63" t="s">
        <v>47</v>
      </c>
      <c r="S63">
        <v>5.5454886751249433E-4</v>
      </c>
      <c r="T63">
        <v>2.4003886665013852E-6</v>
      </c>
      <c r="U63">
        <v>2.4224649678217251E-5</v>
      </c>
      <c r="V63">
        <v>7.8490644227713346E-5</v>
      </c>
      <c r="W63">
        <v>2.3911645985208449E-4</v>
      </c>
      <c r="X63">
        <v>4.6889341319911182E-5</v>
      </c>
      <c r="Y63">
        <v>0</v>
      </c>
      <c r="Z63">
        <v>0.17199999999999999</v>
      </c>
      <c r="AA63">
        <v>0</v>
      </c>
      <c r="AB63">
        <v>0.82799999999999996</v>
      </c>
      <c r="AC63">
        <v>0.1154</v>
      </c>
      <c r="AD63" t="s">
        <v>48</v>
      </c>
      <c r="AE63" t="s">
        <v>48</v>
      </c>
      <c r="AF63" t="s">
        <v>48</v>
      </c>
    </row>
    <row r="64" spans="1:44" hidden="1" outlineLevel="1" x14ac:dyDescent="0.2">
      <c r="A64" t="s">
        <v>37488</v>
      </c>
      <c r="B64" t="s">
        <v>37489</v>
      </c>
      <c r="C64" t="s">
        <v>37263</v>
      </c>
      <c r="D64" s="3"/>
      <c r="J64" t="s">
        <v>37490</v>
      </c>
      <c r="K64" t="s">
        <v>37479</v>
      </c>
      <c r="L64" t="s">
        <v>1263</v>
      </c>
      <c r="M64">
        <v>1</v>
      </c>
      <c r="P64" s="2" t="s">
        <v>37491</v>
      </c>
      <c r="Q64" t="s">
        <v>47</v>
      </c>
      <c r="S64">
        <v>5.0581613322719932E-4</v>
      </c>
      <c r="T64">
        <v>4.6062114051892422E-6</v>
      </c>
      <c r="U64">
        <v>2.5566170734236952E-5</v>
      </c>
      <c r="V64">
        <v>6.4947787905111909E-5</v>
      </c>
      <c r="W64">
        <v>1.739770668791607E-4</v>
      </c>
      <c r="X64">
        <v>3.3676056773401797E-5</v>
      </c>
      <c r="Y64">
        <v>0</v>
      </c>
      <c r="Z64">
        <v>0.21299999999999999</v>
      </c>
      <c r="AA64">
        <v>0</v>
      </c>
      <c r="AB64">
        <v>0.78700000000000003</v>
      </c>
      <c r="AC64">
        <v>0.69079999999999997</v>
      </c>
      <c r="AD64" t="s">
        <v>48</v>
      </c>
      <c r="AE64" t="s">
        <v>48</v>
      </c>
      <c r="AF64" t="s">
        <v>48</v>
      </c>
    </row>
    <row r="65" spans="1:44" hidden="1" outlineLevel="1" x14ac:dyDescent="0.2"/>
    <row r="66" spans="1:44" hidden="1" outlineLevel="1" x14ac:dyDescent="0.2"/>
    <row r="67" spans="1:44" hidden="1" outlineLevel="1" x14ac:dyDescent="0.2"/>
    <row r="68" spans="1:44" hidden="1" outlineLevel="1" x14ac:dyDescent="0.2"/>
    <row r="69" spans="1:44" hidden="1" outlineLevel="1" x14ac:dyDescent="0.2"/>
    <row r="70" spans="1:44" hidden="1" outlineLevel="1" x14ac:dyDescent="0.2"/>
    <row r="71" spans="1:44" hidden="1" outlineLevel="1" x14ac:dyDescent="0.2"/>
    <row r="72" spans="1:44" collapsed="1" x14ac:dyDescent="0.2">
      <c r="A72" t="s">
        <v>37268</v>
      </c>
      <c r="B72" t="s">
        <v>37269</v>
      </c>
      <c r="C72" t="s">
        <v>37270</v>
      </c>
      <c r="D72" t="s">
        <v>37271</v>
      </c>
      <c r="E72" t="s">
        <v>246</v>
      </c>
      <c r="F72" t="s">
        <v>42</v>
      </c>
      <c r="G72">
        <v>40</v>
      </c>
      <c r="H72" t="s">
        <v>42</v>
      </c>
      <c r="I72">
        <v>30</v>
      </c>
      <c r="J72" t="s">
        <v>37272</v>
      </c>
      <c r="L72" t="s">
        <v>45</v>
      </c>
      <c r="M72">
        <v>2</v>
      </c>
      <c r="N72">
        <v>0.75</v>
      </c>
      <c r="O72" s="2" t="s">
        <v>37273</v>
      </c>
      <c r="P72" s="2" t="s">
        <v>37273</v>
      </c>
      <c r="Q72" t="s">
        <v>47</v>
      </c>
      <c r="R72" t="s">
        <v>47</v>
      </c>
      <c r="S72">
        <v>1.328765973448753E-2</v>
      </c>
      <c r="T72">
        <v>2.1469399507623171E-4</v>
      </c>
      <c r="U72">
        <v>4.9873028183355927E-4</v>
      </c>
      <c r="V72">
        <v>1.8728351220488548E-2</v>
      </c>
      <c r="W72">
        <v>1.5190165722742681E-3</v>
      </c>
      <c r="X72">
        <v>4.6503680641762912E-4</v>
      </c>
      <c r="Y72">
        <v>9.0315082644628106E-2</v>
      </c>
      <c r="Z72">
        <v>4.2000000000000003E-2</v>
      </c>
      <c r="AA72">
        <v>7.9000000000000001E-2</v>
      </c>
      <c r="AB72">
        <v>0.879</v>
      </c>
      <c r="AC72">
        <v>-0.92869999999999997</v>
      </c>
      <c r="AD72" t="s">
        <v>48</v>
      </c>
      <c r="AE72" t="s">
        <v>48</v>
      </c>
      <c r="AF72" t="s">
        <v>48</v>
      </c>
      <c r="AH72">
        <f t="shared" ref="AH72" si="13">SUM(AI72:AJ72)</f>
        <v>8</v>
      </c>
      <c r="AI72">
        <f t="shared" ref="AI72" si="14">COUNTIF(L72:L86, "Comment")</f>
        <v>8</v>
      </c>
      <c r="AJ72">
        <f t="shared" ref="AJ72" si="15">COUNTIF(L72:L86, "Reply")</f>
        <v>0</v>
      </c>
      <c r="AK72">
        <f t="shared" ref="AK72" si="16">COUNTIF(C73:C86, C72)</f>
        <v>0</v>
      </c>
      <c r="AM72">
        <f t="shared" ref="AM72" si="17">AVERAGE(S72:S86)</f>
        <v>9.0742323016456794E-2</v>
      </c>
      <c r="AN72">
        <f t="shared" ref="AN72" si="18">AVERAGE(Y72:Y86)</f>
        <v>8.9523827971271147E-2</v>
      </c>
      <c r="AO72" cm="1">
        <f t="array" ref="AO72">SUM(COUNTIF(J73:J86, {"*NTA*","*YWNBTA*"}))</f>
        <v>7</v>
      </c>
      <c r="AP72" cm="1">
        <f t="array" ref="AP72">SUM(COUNTIF(J73:J86, {"*YTA*","*YWBTA*"}))</f>
        <v>0</v>
      </c>
      <c r="AQ72" s="9">
        <f t="shared" ref="AQ72" si="19">COUNTIF(J73:J86, "*ESH*")</f>
        <v>0</v>
      </c>
      <c r="AR72" t="str">
        <f t="shared" ref="AR72" si="20">IF(AO72&gt;AP72,(IF(AO72&gt;AQ72,"NTA","YTA")), IF(AP72&gt;AQ72,"YTA","ESH"))</f>
        <v>NTA</v>
      </c>
    </row>
    <row r="73" spans="1:44" hidden="1" outlineLevel="1" x14ac:dyDescent="0.2">
      <c r="A73" t="s">
        <v>37492</v>
      </c>
      <c r="B73" t="s">
        <v>37493</v>
      </c>
      <c r="C73" t="s">
        <v>37494</v>
      </c>
      <c r="D73" s="3"/>
      <c r="J73" t="s">
        <v>37495</v>
      </c>
      <c r="K73" t="s">
        <v>37268</v>
      </c>
      <c r="L73" t="s">
        <v>1233</v>
      </c>
      <c r="M73">
        <v>2</v>
      </c>
      <c r="P73" s="2" t="s">
        <v>37496</v>
      </c>
      <c r="Q73" t="s">
        <v>10227</v>
      </c>
      <c r="S73">
        <v>0.10127910226583479</v>
      </c>
      <c r="T73">
        <v>7.3171060648746789E-5</v>
      </c>
      <c r="U73">
        <v>5.2257487550377846E-4</v>
      </c>
      <c r="V73">
        <v>3.5505618900060647E-2</v>
      </c>
      <c r="W73">
        <v>1.210422813892365E-2</v>
      </c>
      <c r="X73">
        <v>6.5971363801509142E-4</v>
      </c>
      <c r="Y73">
        <v>-0.16904761904761911</v>
      </c>
      <c r="Z73">
        <v>5.5E-2</v>
      </c>
      <c r="AA73">
        <v>0.18</v>
      </c>
      <c r="AB73">
        <v>0.76600000000000001</v>
      </c>
      <c r="AC73">
        <v>-0.89810000000000001</v>
      </c>
      <c r="AD73" t="s">
        <v>48</v>
      </c>
      <c r="AE73" t="s">
        <v>48</v>
      </c>
      <c r="AF73" t="s">
        <v>48</v>
      </c>
    </row>
    <row r="74" spans="1:44" hidden="1" outlineLevel="1" x14ac:dyDescent="0.2">
      <c r="A74" t="s">
        <v>37497</v>
      </c>
      <c r="B74" t="s">
        <v>37498</v>
      </c>
      <c r="C74" t="s">
        <v>37499</v>
      </c>
      <c r="D74" s="3"/>
      <c r="J74" t="s">
        <v>37500</v>
      </c>
      <c r="K74" t="s">
        <v>37268</v>
      </c>
      <c r="L74" t="s">
        <v>1233</v>
      </c>
      <c r="M74">
        <v>2</v>
      </c>
      <c r="P74" s="2" t="s">
        <v>37501</v>
      </c>
      <c r="Q74" t="s">
        <v>37502</v>
      </c>
      <c r="S74">
        <v>3.6245648516342038E-4</v>
      </c>
      <c r="T74">
        <v>2.3754207632009638E-6</v>
      </c>
      <c r="U74">
        <v>1.6773201423347931E-5</v>
      </c>
      <c r="V74">
        <v>3.9447815652238212E-5</v>
      </c>
      <c r="W74">
        <v>1.9008464005310091E-4</v>
      </c>
      <c r="X74">
        <v>2.278282590850722E-5</v>
      </c>
      <c r="Y74">
        <v>4.3749999999999997E-2</v>
      </c>
      <c r="Z74">
        <v>0</v>
      </c>
      <c r="AA74">
        <v>0</v>
      </c>
      <c r="AB74">
        <v>1</v>
      </c>
      <c r="AC74">
        <v>0</v>
      </c>
      <c r="AD74" t="s">
        <v>48</v>
      </c>
      <c r="AE74" t="s">
        <v>48</v>
      </c>
      <c r="AF74" t="s">
        <v>48</v>
      </c>
    </row>
    <row r="75" spans="1:44" hidden="1" outlineLevel="1" x14ac:dyDescent="0.2">
      <c r="A75" t="s">
        <v>37503</v>
      </c>
      <c r="B75" t="s">
        <v>37504</v>
      </c>
      <c r="C75" t="s">
        <v>37505</v>
      </c>
      <c r="D75" s="3"/>
      <c r="J75" t="s">
        <v>37506</v>
      </c>
      <c r="K75" t="s">
        <v>37268</v>
      </c>
      <c r="L75" t="s">
        <v>1233</v>
      </c>
      <c r="M75">
        <v>2</v>
      </c>
      <c r="P75" s="2" t="s">
        <v>37507</v>
      </c>
      <c r="Q75" t="s">
        <v>47</v>
      </c>
      <c r="S75">
        <v>1.3292673975229259E-3</v>
      </c>
      <c r="T75">
        <v>3.3205003546754601E-6</v>
      </c>
      <c r="U75">
        <v>3.8011574361007661E-5</v>
      </c>
      <c r="V75">
        <v>5.7250173995271332E-5</v>
      </c>
      <c r="W75">
        <v>4.5172771206125622E-4</v>
      </c>
      <c r="X75">
        <v>1.6790983499959111E-4</v>
      </c>
      <c r="Y75">
        <v>0.5</v>
      </c>
      <c r="Z75">
        <v>0.32700000000000001</v>
      </c>
      <c r="AA75">
        <v>0</v>
      </c>
      <c r="AB75">
        <v>0.67300000000000004</v>
      </c>
      <c r="AC75">
        <v>0.88070000000000004</v>
      </c>
      <c r="AD75" t="s">
        <v>48</v>
      </c>
      <c r="AE75" t="s">
        <v>48</v>
      </c>
      <c r="AF75" t="s">
        <v>48</v>
      </c>
    </row>
    <row r="76" spans="1:44" hidden="1" outlineLevel="1" x14ac:dyDescent="0.2">
      <c r="A76" t="s">
        <v>37508</v>
      </c>
      <c r="B76" t="s">
        <v>37509</v>
      </c>
      <c r="C76" t="s">
        <v>10792</v>
      </c>
      <c r="D76" s="3"/>
      <c r="J76" t="s">
        <v>17278</v>
      </c>
      <c r="K76" t="s">
        <v>37268</v>
      </c>
      <c r="L76" t="s">
        <v>1233</v>
      </c>
      <c r="M76">
        <v>2</v>
      </c>
      <c r="P76" s="2" t="s">
        <v>37510</v>
      </c>
      <c r="Q76" t="s">
        <v>37511</v>
      </c>
      <c r="Y76" t="s">
        <v>48</v>
      </c>
      <c r="Z76" t="s">
        <v>48</v>
      </c>
      <c r="AA76" t="s">
        <v>48</v>
      </c>
      <c r="AB76" t="s">
        <v>48</v>
      </c>
      <c r="AC76" t="s">
        <v>48</v>
      </c>
      <c r="AD76" t="s">
        <v>48</v>
      </c>
      <c r="AE76" t="s">
        <v>48</v>
      </c>
      <c r="AF76" t="s">
        <v>48</v>
      </c>
    </row>
    <row r="77" spans="1:44" hidden="1" outlineLevel="1" x14ac:dyDescent="0.2">
      <c r="A77" t="s">
        <v>37512</v>
      </c>
      <c r="B77" t="s">
        <v>37513</v>
      </c>
      <c r="C77" t="s">
        <v>37514</v>
      </c>
      <c r="D77" s="3"/>
      <c r="J77" t="s">
        <v>37515</v>
      </c>
      <c r="K77" t="s">
        <v>37268</v>
      </c>
      <c r="L77" t="s">
        <v>1233</v>
      </c>
      <c r="M77">
        <v>2</v>
      </c>
      <c r="P77" s="2" t="s">
        <v>37516</v>
      </c>
      <c r="Q77" t="s">
        <v>10258</v>
      </c>
      <c r="S77">
        <v>0.26306930184364319</v>
      </c>
      <c r="T77">
        <v>8.8985500042326748E-5</v>
      </c>
      <c r="U77">
        <v>4.1132548358291388E-4</v>
      </c>
      <c r="V77">
        <v>0.1399566829204559</v>
      </c>
      <c r="W77">
        <v>2.9467949643731121E-2</v>
      </c>
      <c r="X77">
        <v>1.5244306996464729E-3</v>
      </c>
      <c r="Y77">
        <v>0.24980952380952379</v>
      </c>
      <c r="Z77">
        <v>0.10199999999999999</v>
      </c>
      <c r="AA77">
        <v>0.13700000000000001</v>
      </c>
      <c r="AB77">
        <v>0.76100000000000001</v>
      </c>
      <c r="AC77">
        <v>-0.55930000000000002</v>
      </c>
      <c r="AD77" t="s">
        <v>48</v>
      </c>
      <c r="AE77" t="s">
        <v>48</v>
      </c>
      <c r="AF77" t="s">
        <v>48</v>
      </c>
    </row>
    <row r="78" spans="1:44" hidden="1" outlineLevel="1" x14ac:dyDescent="0.2">
      <c r="A78" t="s">
        <v>37517</v>
      </c>
      <c r="B78" t="s">
        <v>37518</v>
      </c>
      <c r="C78" t="s">
        <v>6819</v>
      </c>
      <c r="D78" s="3"/>
      <c r="J78" t="s">
        <v>37519</v>
      </c>
      <c r="K78" t="s">
        <v>37268</v>
      </c>
      <c r="L78" t="s">
        <v>1233</v>
      </c>
      <c r="M78">
        <v>3</v>
      </c>
      <c r="P78" s="2" t="s">
        <v>37520</v>
      </c>
      <c r="Q78" t="s">
        <v>10021</v>
      </c>
      <c r="S78">
        <v>3.5028175916522741E-3</v>
      </c>
      <c r="T78">
        <v>5.8548298511595931E-6</v>
      </c>
      <c r="U78">
        <v>1.0200363612966611E-4</v>
      </c>
      <c r="V78">
        <v>1.3891083654016259E-4</v>
      </c>
      <c r="W78">
        <v>1.3384663034230471E-3</v>
      </c>
      <c r="X78">
        <v>1.3321901496965441E-4</v>
      </c>
      <c r="Y78">
        <v>0</v>
      </c>
      <c r="Z78">
        <v>0</v>
      </c>
      <c r="AA78">
        <v>0</v>
      </c>
      <c r="AB78">
        <v>1</v>
      </c>
      <c r="AC78">
        <v>0</v>
      </c>
      <c r="AD78" t="s">
        <v>48</v>
      </c>
      <c r="AE78" t="s">
        <v>48</v>
      </c>
      <c r="AF78" t="s">
        <v>48</v>
      </c>
    </row>
    <row r="79" spans="1:44" hidden="1" outlineLevel="1" x14ac:dyDescent="0.2">
      <c r="A79" t="s">
        <v>37521</v>
      </c>
      <c r="B79" t="s">
        <v>37522</v>
      </c>
      <c r="C79" t="s">
        <v>26353</v>
      </c>
      <c r="D79" s="3"/>
      <c r="J79" t="s">
        <v>37523</v>
      </c>
      <c r="K79" t="s">
        <v>37268</v>
      </c>
      <c r="L79" t="s">
        <v>1233</v>
      </c>
      <c r="M79">
        <v>1</v>
      </c>
      <c r="P79" s="2" t="s">
        <v>37524</v>
      </c>
      <c r="Q79" t="s">
        <v>18221</v>
      </c>
      <c r="S79">
        <v>0.34189096093177801</v>
      </c>
      <c r="T79">
        <v>1.204025393235497E-4</v>
      </c>
      <c r="U79">
        <v>8.809876162558794E-4</v>
      </c>
      <c r="V79">
        <v>0.24825865030288699</v>
      </c>
      <c r="W79">
        <v>5.2377659827470779E-2</v>
      </c>
      <c r="X79">
        <v>2.629592083394527E-3</v>
      </c>
      <c r="Y79">
        <v>-0.13500000000000001</v>
      </c>
      <c r="Z79">
        <v>0.16900000000000001</v>
      </c>
      <c r="AA79">
        <v>0.13</v>
      </c>
      <c r="AB79">
        <v>0.70199999999999996</v>
      </c>
      <c r="AC79">
        <v>0.35820000000000002</v>
      </c>
      <c r="AD79" t="s">
        <v>48</v>
      </c>
      <c r="AE79" t="s">
        <v>48</v>
      </c>
      <c r="AF79" t="s">
        <v>48</v>
      </c>
    </row>
    <row r="80" spans="1:44" hidden="1" outlineLevel="1" x14ac:dyDescent="0.2">
      <c r="A80" t="s">
        <v>37525</v>
      </c>
      <c r="B80" t="s">
        <v>37526</v>
      </c>
      <c r="C80" t="s">
        <v>37527</v>
      </c>
      <c r="D80" s="3"/>
      <c r="J80" t="s">
        <v>37528</v>
      </c>
      <c r="K80" t="s">
        <v>37268</v>
      </c>
      <c r="L80" t="s">
        <v>1233</v>
      </c>
      <c r="M80">
        <v>1</v>
      </c>
      <c r="P80" s="2" t="s">
        <v>37529</v>
      </c>
      <c r="Q80" t="s">
        <v>47</v>
      </c>
      <c r="S80">
        <v>1.217017881572247E-3</v>
      </c>
      <c r="T80">
        <v>1.78802349637408E-6</v>
      </c>
      <c r="U80">
        <v>3.2906547858146951E-5</v>
      </c>
      <c r="V80">
        <v>7.6683070801664144E-5</v>
      </c>
      <c r="W80">
        <v>7.0913159288465977E-4</v>
      </c>
      <c r="X80">
        <v>4.9595022574067123E-5</v>
      </c>
      <c r="Y80">
        <v>0.13636363636363641</v>
      </c>
      <c r="Z80">
        <v>0</v>
      </c>
      <c r="AA80">
        <v>0</v>
      </c>
      <c r="AB80">
        <v>1</v>
      </c>
      <c r="AC80">
        <v>0</v>
      </c>
      <c r="AD80" t="s">
        <v>48</v>
      </c>
      <c r="AE80" t="s">
        <v>48</v>
      </c>
      <c r="AF80" t="s">
        <v>48</v>
      </c>
    </row>
    <row r="81" spans="1:43" hidden="1" outlineLevel="1" x14ac:dyDescent="0.2"/>
    <row r="82" spans="1:43" hidden="1" outlineLevel="1" x14ac:dyDescent="0.2"/>
    <row r="83" spans="1:43" hidden="1" outlineLevel="1" x14ac:dyDescent="0.2"/>
    <row r="84" spans="1:43" hidden="1" outlineLevel="1" x14ac:dyDescent="0.2"/>
    <row r="85" spans="1:43" hidden="1" outlineLevel="1" x14ac:dyDescent="0.2"/>
    <row r="86" spans="1:43" hidden="1" outlineLevel="1" x14ac:dyDescent="0.2"/>
    <row r="87" spans="1:43" collapsed="1" x14ac:dyDescent="0.2">
      <c r="A87" t="s">
        <v>37274</v>
      </c>
      <c r="B87" t="s">
        <v>37275</v>
      </c>
      <c r="C87" t="s">
        <v>37276</v>
      </c>
      <c r="D87" t="s">
        <v>37277</v>
      </c>
      <c r="E87" t="s">
        <v>41</v>
      </c>
      <c r="F87" t="s">
        <v>37278</v>
      </c>
      <c r="G87">
        <v>22</v>
      </c>
      <c r="H87" t="s">
        <v>43</v>
      </c>
      <c r="J87" t="s">
        <v>37279</v>
      </c>
      <c r="L87" t="s">
        <v>45</v>
      </c>
      <c r="M87">
        <v>1</v>
      </c>
      <c r="N87">
        <v>1</v>
      </c>
      <c r="O87" s="2" t="s">
        <v>37280</v>
      </c>
      <c r="P87" s="2" t="s">
        <v>37280</v>
      </c>
      <c r="Q87" t="s">
        <v>47</v>
      </c>
      <c r="R87" t="s">
        <v>47</v>
      </c>
      <c r="S87">
        <v>6.0027364641427987E-2</v>
      </c>
      <c r="T87">
        <v>2.436935028526932E-5</v>
      </c>
      <c r="U87">
        <v>5.7806555181741708E-2</v>
      </c>
      <c r="V87">
        <v>4.287061165086925E-4</v>
      </c>
      <c r="W87">
        <v>6.754681933671236E-3</v>
      </c>
      <c r="X87">
        <v>3.3541681477800012E-4</v>
      </c>
      <c r="Y87">
        <v>2.5127257799671589E-2</v>
      </c>
      <c r="Z87">
        <v>7.8E-2</v>
      </c>
      <c r="AA87">
        <v>0.109</v>
      </c>
      <c r="AB87">
        <v>0.81299999999999994</v>
      </c>
      <c r="AC87">
        <v>-0.97089999999999999</v>
      </c>
      <c r="AD87" t="s">
        <v>48</v>
      </c>
      <c r="AE87" t="s">
        <v>48</v>
      </c>
      <c r="AF87" t="s">
        <v>48</v>
      </c>
      <c r="AH87">
        <f t="shared" ref="AH87" si="21">SUM(AI87:AJ87)</f>
        <v>3</v>
      </c>
      <c r="AI87">
        <f t="shared" ref="AI87" si="22">COUNTIF(L87:L101,"Comment")</f>
        <v>3</v>
      </c>
      <c r="AJ87">
        <f t="shared" ref="AJ87" si="23">COUNTIF(L87:L101, "Reply")</f>
        <v>0</v>
      </c>
      <c r="AK87">
        <f t="shared" ref="AK87" si="24">COUNTIF(C88:C101, C87)</f>
        <v>0</v>
      </c>
      <c r="AM87">
        <f t="shared" ref="AM87" si="25">AVERAGE(S87:S101)</f>
        <v>1.7008279311994556E-2</v>
      </c>
      <c r="AN87">
        <f t="shared" ref="AN87" si="26">AVERAGE(Y87:Y101)</f>
        <v>4.5465842227695674E-2</v>
      </c>
      <c r="AO87" cm="1">
        <f t="array" ref="AO87">SUM(COUNTIF(J88:J101, {"*NTA*","*YWNBTA*"}))</f>
        <v>0</v>
      </c>
      <c r="AP87" cm="1">
        <f t="array" ref="AP87">SUM(COUNTIF(J88:J101, {"*YTA*","*YWBTA*"}))</f>
        <v>0</v>
      </c>
      <c r="AQ87">
        <f t="shared" ref="AQ87" si="27">COUNTIF(J88:J101, "*ESH*")</f>
        <v>0</v>
      </c>
    </row>
    <row r="88" spans="1:43" hidden="1" outlineLevel="1" x14ac:dyDescent="0.2">
      <c r="A88" t="s">
        <v>37530</v>
      </c>
      <c r="B88" t="s">
        <v>37531</v>
      </c>
      <c r="C88" t="s">
        <v>25651</v>
      </c>
      <c r="D88" s="3"/>
      <c r="J88" t="s">
        <v>37532</v>
      </c>
      <c r="K88" t="s">
        <v>37274</v>
      </c>
      <c r="L88" t="s">
        <v>1233</v>
      </c>
      <c r="M88">
        <v>1</v>
      </c>
      <c r="P88" s="2" t="s">
        <v>37533</v>
      </c>
      <c r="Q88" t="s">
        <v>10831</v>
      </c>
      <c r="S88">
        <v>1.1504666181281209E-3</v>
      </c>
      <c r="T88">
        <v>3.8090627185738408E-6</v>
      </c>
      <c r="U88">
        <v>4.9688846047502011E-5</v>
      </c>
      <c r="V88">
        <v>5.1425096899038181E-5</v>
      </c>
      <c r="W88">
        <v>3.6858138628303999E-4</v>
      </c>
      <c r="X88">
        <v>1.298582210438326E-4</v>
      </c>
      <c r="Y88">
        <v>0.255</v>
      </c>
      <c r="Z88">
        <v>0.29099999999999998</v>
      </c>
      <c r="AA88">
        <v>1.9E-2</v>
      </c>
      <c r="AB88">
        <v>0.69</v>
      </c>
      <c r="AC88">
        <v>0.96350000000000002</v>
      </c>
      <c r="AD88" t="s">
        <v>48</v>
      </c>
      <c r="AE88" t="s">
        <v>48</v>
      </c>
      <c r="AF88" t="s">
        <v>48</v>
      </c>
    </row>
    <row r="89" spans="1:43" hidden="1" outlineLevel="1" x14ac:dyDescent="0.2">
      <c r="A89" t="s">
        <v>37534</v>
      </c>
      <c r="B89" t="s">
        <v>37535</v>
      </c>
      <c r="C89" t="s">
        <v>37536</v>
      </c>
      <c r="D89" s="3"/>
      <c r="J89" t="s">
        <v>37537</v>
      </c>
      <c r="K89" t="s">
        <v>37274</v>
      </c>
      <c r="L89" t="s">
        <v>1233</v>
      </c>
      <c r="M89">
        <v>1</v>
      </c>
      <c r="P89" s="2" t="s">
        <v>37538</v>
      </c>
      <c r="Q89" t="s">
        <v>47</v>
      </c>
      <c r="S89">
        <v>6.4813848584890374E-3</v>
      </c>
      <c r="T89">
        <v>6.8973854467913043E-6</v>
      </c>
      <c r="U89">
        <v>1.1156166874570769E-4</v>
      </c>
      <c r="V89">
        <v>1.5115042333491149E-4</v>
      </c>
      <c r="W89">
        <v>4.4905561953783044E-3</v>
      </c>
      <c r="X89">
        <v>1.1325338709866629E-4</v>
      </c>
      <c r="Y89">
        <v>-9.8263888888888887E-2</v>
      </c>
      <c r="Z89">
        <v>0.161</v>
      </c>
      <c r="AA89">
        <v>0.159</v>
      </c>
      <c r="AB89">
        <v>0.68100000000000005</v>
      </c>
      <c r="AC89">
        <v>9.4299999999999995E-2</v>
      </c>
      <c r="AD89" t="s">
        <v>48</v>
      </c>
      <c r="AE89" t="s">
        <v>48</v>
      </c>
      <c r="AF89" t="s">
        <v>48</v>
      </c>
    </row>
    <row r="90" spans="1:43" hidden="1" outlineLevel="1" x14ac:dyDescent="0.2">
      <c r="A90" t="s">
        <v>37539</v>
      </c>
      <c r="B90" t="s">
        <v>37540</v>
      </c>
      <c r="C90" t="s">
        <v>24573</v>
      </c>
      <c r="D90" s="3"/>
      <c r="J90" t="s">
        <v>37541</v>
      </c>
      <c r="K90" t="s">
        <v>37274</v>
      </c>
      <c r="L90" t="s">
        <v>1233</v>
      </c>
      <c r="M90">
        <v>1</v>
      </c>
      <c r="P90" s="2" t="s">
        <v>37542</v>
      </c>
      <c r="Q90" t="s">
        <v>10104</v>
      </c>
      <c r="S90">
        <v>3.7390112993307412E-4</v>
      </c>
      <c r="T90">
        <v>2.1858584204892399E-6</v>
      </c>
      <c r="U90">
        <v>1.977395368157886E-5</v>
      </c>
      <c r="V90">
        <v>4.1486135160084807E-5</v>
      </c>
      <c r="W90">
        <v>1.671188656473532E-4</v>
      </c>
      <c r="X90">
        <v>2.6565350708551701E-5</v>
      </c>
      <c r="Y90">
        <v>0</v>
      </c>
      <c r="Z90">
        <v>0.14899999999999999</v>
      </c>
      <c r="AA90">
        <v>0</v>
      </c>
      <c r="AB90">
        <v>0.85099999999999998</v>
      </c>
      <c r="AC90">
        <v>0.2732</v>
      </c>
      <c r="AD90" t="s">
        <v>48</v>
      </c>
      <c r="AE90" t="s">
        <v>48</v>
      </c>
      <c r="AF90" t="s">
        <v>48</v>
      </c>
    </row>
    <row r="91" spans="1:43" hidden="1" outlineLevel="1" x14ac:dyDescent="0.2"/>
    <row r="92" spans="1:43" hidden="1" outlineLevel="1" x14ac:dyDescent="0.2"/>
    <row r="93" spans="1:43" hidden="1" outlineLevel="1" x14ac:dyDescent="0.2"/>
    <row r="94" spans="1:43" hidden="1" outlineLevel="1" x14ac:dyDescent="0.2"/>
    <row r="95" spans="1:43" hidden="1" outlineLevel="1" x14ac:dyDescent="0.2"/>
    <row r="96" spans="1:43" hidden="1" outlineLevel="1" x14ac:dyDescent="0.2"/>
    <row r="97" spans="1:44" hidden="1" outlineLevel="1" x14ac:dyDescent="0.2"/>
    <row r="98" spans="1:44" hidden="1" outlineLevel="1" x14ac:dyDescent="0.2"/>
    <row r="99" spans="1:44" hidden="1" outlineLevel="1" x14ac:dyDescent="0.2"/>
    <row r="100" spans="1:44" hidden="1" outlineLevel="1" x14ac:dyDescent="0.2"/>
    <row r="101" spans="1:44" hidden="1" outlineLevel="1" x14ac:dyDescent="0.2"/>
    <row r="102" spans="1:44" collapsed="1" x14ac:dyDescent="0.2">
      <c r="A102" t="s">
        <v>37281</v>
      </c>
      <c r="B102" t="s">
        <v>37282</v>
      </c>
      <c r="C102" t="s">
        <v>37283</v>
      </c>
      <c r="D102" t="s">
        <v>37284</v>
      </c>
      <c r="E102" t="s">
        <v>41</v>
      </c>
      <c r="F102" t="s">
        <v>42</v>
      </c>
      <c r="G102">
        <v>41</v>
      </c>
      <c r="H102" t="s">
        <v>43</v>
      </c>
      <c r="I102">
        <v>36</v>
      </c>
      <c r="J102" t="s">
        <v>37285</v>
      </c>
      <c r="L102" t="s">
        <v>45</v>
      </c>
      <c r="M102">
        <v>0</v>
      </c>
      <c r="N102">
        <v>0.5</v>
      </c>
      <c r="O102" s="2" t="s">
        <v>37286</v>
      </c>
      <c r="P102" s="2" t="s">
        <v>37286</v>
      </c>
      <c r="Q102" t="s">
        <v>10150</v>
      </c>
      <c r="R102" t="s">
        <v>47</v>
      </c>
      <c r="S102">
        <v>7.1120524080470204E-4</v>
      </c>
      <c r="T102">
        <v>1.953547689481638E-5</v>
      </c>
      <c r="U102">
        <v>7.310996443266049E-5</v>
      </c>
      <c r="V102">
        <v>7.2004317189566791E-5</v>
      </c>
      <c r="W102">
        <v>3.080562746617943E-4</v>
      </c>
      <c r="X102">
        <v>6.7528075305745006E-5</v>
      </c>
      <c r="Y102">
        <v>0.1048412698412698</v>
      </c>
      <c r="Z102">
        <v>7.3999999999999996E-2</v>
      </c>
      <c r="AA102">
        <v>0.13</v>
      </c>
      <c r="AB102">
        <v>0.79500000000000004</v>
      </c>
      <c r="AC102">
        <v>-0.99170000000000003</v>
      </c>
      <c r="AD102" t="s">
        <v>48</v>
      </c>
      <c r="AE102" t="s">
        <v>48</v>
      </c>
      <c r="AF102" t="s">
        <v>48</v>
      </c>
      <c r="AH102">
        <f t="shared" ref="AH102" si="28">SUM(AI102:AJ102)</f>
        <v>14</v>
      </c>
      <c r="AI102">
        <f t="shared" ref="AI102" si="29">COUNTIF(L102:L116, "Comment")</f>
        <v>5</v>
      </c>
      <c r="AJ102">
        <f t="shared" ref="AJ102" si="30">COUNTIF(L102:L116, "Reply")</f>
        <v>9</v>
      </c>
      <c r="AK102">
        <f t="shared" ref="AK102" si="31">COUNTIF(C103:C116, C102)</f>
        <v>6</v>
      </c>
      <c r="AM102">
        <f t="shared" ref="AM102" si="32">AVERAGE(S102:S116)</f>
        <v>2.6866718367922919E-2</v>
      </c>
      <c r="AN102">
        <f t="shared" ref="AN102" si="33">AVERAGE(Y102:Y116)</f>
        <v>0.12523626207799879</v>
      </c>
      <c r="AO102" cm="1">
        <f t="array" ref="AO102">SUM(COUNTIF(J103:J116, {"*NTA*","*YWNBTA*"}))</f>
        <v>5</v>
      </c>
      <c r="AP102" cm="1">
        <f t="array" ref="AP102">SUM(COUNTIF(J103:J116, {"*YTA*","*YWBTA*"}))</f>
        <v>0</v>
      </c>
      <c r="AQ102" s="9">
        <f t="shared" ref="AQ102" si="34">COUNTIF(J103:J116, "*ESH*")</f>
        <v>0</v>
      </c>
      <c r="AR102" t="str">
        <f t="shared" ref="AR102" si="35">IF(AO102&gt;AP102,(IF(AO102&gt;AQ102,"NTA","YTA")), IF(AP102&gt;AQ102,"YTA","ESH"))</f>
        <v>NTA</v>
      </c>
    </row>
    <row r="103" spans="1:44" hidden="1" outlineLevel="1" x14ac:dyDescent="0.2">
      <c r="A103" t="s">
        <v>37543</v>
      </c>
      <c r="B103" t="s">
        <v>37544</v>
      </c>
      <c r="C103" t="s">
        <v>37545</v>
      </c>
      <c r="D103" s="3"/>
      <c r="J103" t="s">
        <v>37546</v>
      </c>
      <c r="K103" t="s">
        <v>37281</v>
      </c>
      <c r="L103" t="s">
        <v>1233</v>
      </c>
      <c r="M103">
        <v>5</v>
      </c>
      <c r="P103" s="2" t="s">
        <v>37547</v>
      </c>
      <c r="Q103" t="s">
        <v>10060</v>
      </c>
      <c r="S103">
        <v>8.1101078540086746E-3</v>
      </c>
      <c r="T103">
        <v>1.34977963170968E-4</v>
      </c>
      <c r="U103">
        <v>5.8321846881881356E-4</v>
      </c>
      <c r="V103">
        <v>2.8173279133625329E-4</v>
      </c>
      <c r="W103">
        <v>2.699712291359901E-3</v>
      </c>
      <c r="X103">
        <v>4.206092853564769E-4</v>
      </c>
      <c r="Y103">
        <v>0.17063492063492061</v>
      </c>
      <c r="Z103">
        <v>7.0999999999999994E-2</v>
      </c>
      <c r="AA103">
        <v>5.0999999999999997E-2</v>
      </c>
      <c r="AB103">
        <v>0.878</v>
      </c>
      <c r="AC103">
        <v>2.53E-2</v>
      </c>
      <c r="AD103" t="s">
        <v>48</v>
      </c>
      <c r="AE103" t="s">
        <v>48</v>
      </c>
      <c r="AF103" t="s">
        <v>48</v>
      </c>
    </row>
    <row r="104" spans="1:44" hidden="1" outlineLevel="1" x14ac:dyDescent="0.2">
      <c r="A104" t="s">
        <v>37548</v>
      </c>
      <c r="B104" t="s">
        <v>37549</v>
      </c>
      <c r="C104" t="s">
        <v>10792</v>
      </c>
      <c r="D104" s="3"/>
      <c r="J104" t="s">
        <v>17278</v>
      </c>
      <c r="K104" t="s">
        <v>37281</v>
      </c>
      <c r="L104" t="s">
        <v>1233</v>
      </c>
      <c r="M104">
        <v>2</v>
      </c>
      <c r="P104" s="2" t="s">
        <v>37550</v>
      </c>
      <c r="Q104" t="s">
        <v>37511</v>
      </c>
      <c r="Y104" t="s">
        <v>48</v>
      </c>
      <c r="Z104" t="s">
        <v>48</v>
      </c>
      <c r="AA104" t="s">
        <v>48</v>
      </c>
      <c r="AB104" t="s">
        <v>48</v>
      </c>
      <c r="AC104" t="s">
        <v>48</v>
      </c>
      <c r="AD104" t="s">
        <v>48</v>
      </c>
      <c r="AE104" t="s">
        <v>48</v>
      </c>
      <c r="AF104" t="s">
        <v>48</v>
      </c>
    </row>
    <row r="105" spans="1:44" hidden="1" outlineLevel="1" x14ac:dyDescent="0.2">
      <c r="A105" t="s">
        <v>37551</v>
      </c>
      <c r="B105" t="s">
        <v>37552</v>
      </c>
      <c r="C105" t="s">
        <v>37553</v>
      </c>
      <c r="D105" s="3"/>
      <c r="J105" t="s">
        <v>37554</v>
      </c>
      <c r="K105" t="s">
        <v>37281</v>
      </c>
      <c r="L105" t="s">
        <v>1233</v>
      </c>
      <c r="M105">
        <v>1</v>
      </c>
      <c r="P105" s="2" t="s">
        <v>37555</v>
      </c>
      <c r="Q105" t="s">
        <v>47</v>
      </c>
      <c r="S105">
        <v>7.2298623854294419E-4</v>
      </c>
      <c r="T105">
        <v>6.6334619077679244E-6</v>
      </c>
      <c r="U105">
        <v>7.5825759267900139E-5</v>
      </c>
      <c r="V105">
        <v>3.1867002689978108E-5</v>
      </c>
      <c r="W105">
        <v>3.357575333211571E-4</v>
      </c>
      <c r="X105">
        <v>8.3803308370988816E-5</v>
      </c>
      <c r="Y105">
        <v>0.22307692307692309</v>
      </c>
      <c r="Z105">
        <v>0.13900000000000001</v>
      </c>
      <c r="AA105">
        <v>0.107</v>
      </c>
      <c r="AB105">
        <v>0.754</v>
      </c>
      <c r="AC105">
        <v>0.37830000000000003</v>
      </c>
      <c r="AD105" t="s">
        <v>48</v>
      </c>
      <c r="AE105" t="s">
        <v>48</v>
      </c>
      <c r="AF105" t="s">
        <v>48</v>
      </c>
    </row>
    <row r="106" spans="1:44" hidden="1" outlineLevel="1" x14ac:dyDescent="0.2">
      <c r="A106" t="s">
        <v>37556</v>
      </c>
      <c r="B106" t="s">
        <v>37557</v>
      </c>
      <c r="C106" t="s">
        <v>37558</v>
      </c>
      <c r="D106" s="3"/>
      <c r="J106" t="s">
        <v>37559</v>
      </c>
      <c r="K106" t="s">
        <v>37281</v>
      </c>
      <c r="L106" t="s">
        <v>1233</v>
      </c>
      <c r="M106">
        <v>1</v>
      </c>
      <c r="P106" s="2" t="s">
        <v>37560</v>
      </c>
      <c r="Q106" t="s">
        <v>47</v>
      </c>
      <c r="S106">
        <v>4.4267586781643331E-4</v>
      </c>
      <c r="T106">
        <v>5.2676641644211486E-6</v>
      </c>
      <c r="U106">
        <v>4.2709289118647582E-5</v>
      </c>
      <c r="V106">
        <v>3.0583465559175238E-5</v>
      </c>
      <c r="W106">
        <v>1.9491385319270191E-4</v>
      </c>
      <c r="X106">
        <v>4.8674137360649177E-5</v>
      </c>
      <c r="Y106">
        <v>-1.7500000000000002E-2</v>
      </c>
      <c r="Z106">
        <v>9.8000000000000004E-2</v>
      </c>
      <c r="AA106">
        <v>0.13400000000000001</v>
      </c>
      <c r="AB106">
        <v>0.76900000000000002</v>
      </c>
      <c r="AC106">
        <v>-0.72030000000000005</v>
      </c>
      <c r="AD106" t="s">
        <v>48</v>
      </c>
      <c r="AE106" t="s">
        <v>48</v>
      </c>
      <c r="AF106" t="s">
        <v>48</v>
      </c>
    </row>
    <row r="107" spans="1:44" hidden="1" outlineLevel="1" x14ac:dyDescent="0.2">
      <c r="A107" t="s">
        <v>37561</v>
      </c>
      <c r="B107" t="s">
        <v>37562</v>
      </c>
      <c r="C107" t="s">
        <v>24573</v>
      </c>
      <c r="D107" s="3"/>
      <c r="J107" t="s">
        <v>37563</v>
      </c>
      <c r="K107" t="s">
        <v>37281</v>
      </c>
      <c r="L107" t="s">
        <v>1233</v>
      </c>
      <c r="M107">
        <v>1</v>
      </c>
      <c r="P107" s="2" t="s">
        <v>37564</v>
      </c>
      <c r="Q107" t="s">
        <v>10104</v>
      </c>
      <c r="S107">
        <v>5.9162047691643238E-3</v>
      </c>
      <c r="T107">
        <v>4.4664033339358873E-5</v>
      </c>
      <c r="U107">
        <v>2.4296584888361389E-4</v>
      </c>
      <c r="V107">
        <v>6.7435629898682237E-4</v>
      </c>
      <c r="W107">
        <v>1.577830873429775E-3</v>
      </c>
      <c r="X107">
        <v>3.5846687387675052E-4</v>
      </c>
      <c r="Y107">
        <v>0.1958333333333333</v>
      </c>
      <c r="Z107">
        <v>0.245</v>
      </c>
      <c r="AA107">
        <v>6.7000000000000004E-2</v>
      </c>
      <c r="AB107">
        <v>0.68799999999999994</v>
      </c>
      <c r="AC107">
        <v>0.80700000000000005</v>
      </c>
      <c r="AD107" t="s">
        <v>48</v>
      </c>
      <c r="AE107" t="s">
        <v>48</v>
      </c>
      <c r="AF107" t="s">
        <v>48</v>
      </c>
    </row>
    <row r="108" spans="1:44" hidden="1" outlineLevel="1" x14ac:dyDescent="0.2">
      <c r="A108" t="s">
        <v>37565</v>
      </c>
      <c r="B108" t="s">
        <v>37566</v>
      </c>
      <c r="C108" t="s">
        <v>37283</v>
      </c>
      <c r="D108" s="3"/>
      <c r="J108" t="s">
        <v>37567</v>
      </c>
      <c r="K108" t="s">
        <v>37551</v>
      </c>
      <c r="L108" t="s">
        <v>1263</v>
      </c>
      <c r="M108">
        <v>1</v>
      </c>
      <c r="P108" s="2" t="s">
        <v>37568</v>
      </c>
      <c r="Q108" t="s">
        <v>10150</v>
      </c>
      <c r="S108">
        <v>2.6118260575458407E-4</v>
      </c>
      <c r="T108">
        <v>2.8119527542003202E-6</v>
      </c>
      <c r="U108">
        <v>1.8556684153736569E-5</v>
      </c>
      <c r="V108">
        <v>3.6149791412753978E-5</v>
      </c>
      <c r="W108">
        <v>1.314861292485148E-4</v>
      </c>
      <c r="X108">
        <v>1.6878624592209231E-5</v>
      </c>
      <c r="Y108">
        <v>0.2072727272727273</v>
      </c>
      <c r="Z108">
        <v>2.1999999999999999E-2</v>
      </c>
      <c r="AA108">
        <v>5.0999999999999997E-2</v>
      </c>
      <c r="AB108">
        <v>0.92700000000000005</v>
      </c>
      <c r="AC108">
        <v>-0.33350000000000002</v>
      </c>
      <c r="AD108" t="s">
        <v>48</v>
      </c>
      <c r="AE108" t="s">
        <v>48</v>
      </c>
      <c r="AF108" t="s">
        <v>48</v>
      </c>
    </row>
    <row r="109" spans="1:44" hidden="1" outlineLevel="1" x14ac:dyDescent="0.2">
      <c r="A109" t="s">
        <v>37569</v>
      </c>
      <c r="B109" t="s">
        <v>37570</v>
      </c>
      <c r="C109" t="s">
        <v>37283</v>
      </c>
      <c r="D109" s="3"/>
      <c r="J109" t="s">
        <v>37571</v>
      </c>
      <c r="K109" t="s">
        <v>37556</v>
      </c>
      <c r="L109" t="s">
        <v>1263</v>
      </c>
      <c r="M109">
        <v>2</v>
      </c>
      <c r="P109" s="2" t="s">
        <v>37572</v>
      </c>
      <c r="Q109" t="s">
        <v>10150</v>
      </c>
      <c r="S109">
        <v>1.669605378992856E-3</v>
      </c>
      <c r="T109">
        <v>3.6641846236307167E-5</v>
      </c>
      <c r="U109">
        <v>1.6891410632524639E-4</v>
      </c>
      <c r="V109">
        <v>2.5788196944631642E-4</v>
      </c>
      <c r="W109">
        <v>4.8593338578939438E-4</v>
      </c>
      <c r="X109">
        <v>1.063063464243896E-4</v>
      </c>
      <c r="Y109">
        <v>0.1211053652230123</v>
      </c>
      <c r="Z109">
        <v>8.7999999999999995E-2</v>
      </c>
      <c r="AA109">
        <v>8.4000000000000005E-2</v>
      </c>
      <c r="AB109">
        <v>0.82899999999999996</v>
      </c>
      <c r="AC109">
        <v>-0.38940000000000002</v>
      </c>
      <c r="AD109" t="s">
        <v>48</v>
      </c>
      <c r="AE109" t="s">
        <v>48</v>
      </c>
      <c r="AF109" t="s">
        <v>48</v>
      </c>
    </row>
    <row r="110" spans="1:44" hidden="1" outlineLevel="1" x14ac:dyDescent="0.2">
      <c r="A110" t="s">
        <v>37573</v>
      </c>
      <c r="B110" t="s">
        <v>37574</v>
      </c>
      <c r="C110" t="s">
        <v>37575</v>
      </c>
      <c r="D110" s="3"/>
      <c r="J110" t="s">
        <v>37576</v>
      </c>
      <c r="K110" t="s">
        <v>37569</v>
      </c>
      <c r="L110" t="s">
        <v>1263</v>
      </c>
      <c r="M110">
        <v>1</v>
      </c>
      <c r="P110" s="2" t="s">
        <v>37577</v>
      </c>
      <c r="Q110" t="s">
        <v>10471</v>
      </c>
      <c r="S110">
        <v>5.4974976228550076E-4</v>
      </c>
      <c r="T110">
        <v>2.1988043954479508E-6</v>
      </c>
      <c r="U110">
        <v>2.3974187570274811E-5</v>
      </c>
      <c r="V110">
        <v>3.7817164411535493E-5</v>
      </c>
      <c r="W110">
        <v>3.0989263905212278E-4</v>
      </c>
      <c r="X110">
        <v>4.0836821426637471E-5</v>
      </c>
      <c r="Y110">
        <v>0</v>
      </c>
      <c r="Z110">
        <v>0.20599999999999999</v>
      </c>
      <c r="AA110">
        <v>0</v>
      </c>
      <c r="AB110">
        <v>0.79400000000000004</v>
      </c>
      <c r="AC110">
        <v>0.56320000000000003</v>
      </c>
      <c r="AD110" t="s">
        <v>48</v>
      </c>
      <c r="AE110" t="s">
        <v>48</v>
      </c>
      <c r="AF110" t="s">
        <v>48</v>
      </c>
    </row>
    <row r="111" spans="1:44" hidden="1" outlineLevel="1" x14ac:dyDescent="0.2">
      <c r="A111" t="s">
        <v>37578</v>
      </c>
      <c r="B111" t="s">
        <v>37579</v>
      </c>
      <c r="C111" t="s">
        <v>37283</v>
      </c>
      <c r="D111" s="3"/>
      <c r="J111" t="s">
        <v>37580</v>
      </c>
      <c r="K111" t="s">
        <v>37573</v>
      </c>
      <c r="L111" t="s">
        <v>1263</v>
      </c>
      <c r="M111">
        <v>1</v>
      </c>
      <c r="P111" s="2" t="s">
        <v>37581</v>
      </c>
      <c r="Q111" t="s">
        <v>10150</v>
      </c>
      <c r="S111">
        <v>1.2476993724703791E-3</v>
      </c>
      <c r="T111">
        <v>4.4823442294728011E-5</v>
      </c>
      <c r="U111">
        <v>1.4105178706813601E-4</v>
      </c>
      <c r="V111">
        <v>3.2971266773529351E-4</v>
      </c>
      <c r="W111">
        <v>4.5117083936929697E-4</v>
      </c>
      <c r="X111">
        <v>9.1931098722852767E-5</v>
      </c>
      <c r="Y111">
        <v>0.33500000000000008</v>
      </c>
      <c r="Z111">
        <v>0.20100000000000001</v>
      </c>
      <c r="AA111">
        <v>0.02</v>
      </c>
      <c r="AB111">
        <v>0.77900000000000003</v>
      </c>
      <c r="AC111">
        <v>0.95679999999999998</v>
      </c>
      <c r="AD111" t="s">
        <v>48</v>
      </c>
      <c r="AE111" t="s">
        <v>48</v>
      </c>
      <c r="AF111" t="s">
        <v>48</v>
      </c>
    </row>
    <row r="112" spans="1:44" hidden="1" outlineLevel="1" x14ac:dyDescent="0.2">
      <c r="A112" t="s">
        <v>37582</v>
      </c>
      <c r="B112" t="s">
        <v>37583</v>
      </c>
      <c r="C112" t="s">
        <v>37575</v>
      </c>
      <c r="D112" s="3"/>
      <c r="J112" t="s">
        <v>37584</v>
      </c>
      <c r="K112" t="s">
        <v>37578</v>
      </c>
      <c r="L112" t="s">
        <v>1263</v>
      </c>
      <c r="M112">
        <v>1</v>
      </c>
      <c r="P112" s="2" t="s">
        <v>37585</v>
      </c>
      <c r="Q112" t="s">
        <v>10471</v>
      </c>
      <c r="S112">
        <v>0.28163844347000122</v>
      </c>
      <c r="T112">
        <v>4.6714985728613101E-6</v>
      </c>
      <c r="U112">
        <v>2.2748215997125951E-4</v>
      </c>
      <c r="V112">
        <v>1.742695807479322E-3</v>
      </c>
      <c r="W112">
        <v>0.2478917986154556</v>
      </c>
      <c r="X112">
        <v>1.103702234104276E-4</v>
      </c>
      <c r="Y112">
        <v>0</v>
      </c>
      <c r="Z112">
        <v>0</v>
      </c>
      <c r="AA112">
        <v>0</v>
      </c>
      <c r="AB112">
        <v>1</v>
      </c>
      <c r="AC112">
        <v>0</v>
      </c>
      <c r="AD112" t="s">
        <v>48</v>
      </c>
      <c r="AE112" t="s">
        <v>48</v>
      </c>
      <c r="AF112" t="s">
        <v>48</v>
      </c>
    </row>
    <row r="113" spans="1:44" hidden="1" outlineLevel="1" x14ac:dyDescent="0.2">
      <c r="A113" t="s">
        <v>37586</v>
      </c>
      <c r="B113" t="s">
        <v>37587</v>
      </c>
      <c r="C113" t="s">
        <v>37283</v>
      </c>
      <c r="D113" s="3"/>
      <c r="J113" t="s">
        <v>37588</v>
      </c>
      <c r="K113" t="s">
        <v>37582</v>
      </c>
      <c r="L113" t="s">
        <v>1263</v>
      </c>
      <c r="M113">
        <v>1</v>
      </c>
      <c r="P113" s="2" t="s">
        <v>37589</v>
      </c>
      <c r="Q113" t="s">
        <v>10150</v>
      </c>
      <c r="S113">
        <v>2.2388114593923092E-3</v>
      </c>
      <c r="T113">
        <v>7.4649571615736932E-5</v>
      </c>
      <c r="U113">
        <v>1.758902508299798E-4</v>
      </c>
      <c r="V113">
        <v>1.0128765134140849E-3</v>
      </c>
      <c r="W113">
        <v>7.007658714428544E-4</v>
      </c>
      <c r="X113">
        <v>2.133439265890047E-4</v>
      </c>
      <c r="Y113">
        <v>7.9978354978354968E-2</v>
      </c>
      <c r="Z113">
        <v>7.1999999999999995E-2</v>
      </c>
      <c r="AA113">
        <v>0.113</v>
      </c>
      <c r="AB113">
        <v>0.81499999999999995</v>
      </c>
      <c r="AC113">
        <v>-0.80740000000000001</v>
      </c>
      <c r="AD113" t="s">
        <v>48</v>
      </c>
      <c r="AE113" t="s">
        <v>48</v>
      </c>
      <c r="AF113" t="s">
        <v>48</v>
      </c>
    </row>
    <row r="114" spans="1:44" hidden="1" outlineLevel="1" x14ac:dyDescent="0.2">
      <c r="A114" t="s">
        <v>37590</v>
      </c>
      <c r="B114" t="s">
        <v>37591</v>
      </c>
      <c r="C114" t="s">
        <v>37283</v>
      </c>
      <c r="D114" s="3"/>
      <c r="J114" t="s">
        <v>37588</v>
      </c>
      <c r="K114" t="s">
        <v>37582</v>
      </c>
      <c r="L114" t="s">
        <v>1263</v>
      </c>
      <c r="M114">
        <v>1</v>
      </c>
      <c r="P114" s="2" t="s">
        <v>37592</v>
      </c>
      <c r="Q114" t="s">
        <v>10150</v>
      </c>
      <c r="S114">
        <v>2.2388114593923092E-3</v>
      </c>
      <c r="T114">
        <v>7.4649571615736932E-5</v>
      </c>
      <c r="U114">
        <v>1.758902508299798E-4</v>
      </c>
      <c r="V114">
        <v>1.0128765134140849E-3</v>
      </c>
      <c r="W114">
        <v>7.007658714428544E-4</v>
      </c>
      <c r="X114">
        <v>2.133439265890047E-4</v>
      </c>
      <c r="Y114">
        <v>7.9978354978354968E-2</v>
      </c>
      <c r="Z114">
        <v>7.1999999999999995E-2</v>
      </c>
      <c r="AA114">
        <v>0.113</v>
      </c>
      <c r="AB114">
        <v>0.81499999999999995</v>
      </c>
      <c r="AC114">
        <v>-0.80740000000000001</v>
      </c>
      <c r="AD114" t="s">
        <v>48</v>
      </c>
      <c r="AE114" t="s">
        <v>48</v>
      </c>
      <c r="AF114" t="s">
        <v>48</v>
      </c>
    </row>
    <row r="115" spans="1:44" hidden="1" outlineLevel="1" x14ac:dyDescent="0.2">
      <c r="A115" t="s">
        <v>37593</v>
      </c>
      <c r="B115" t="s">
        <v>37594</v>
      </c>
      <c r="C115" t="s">
        <v>37575</v>
      </c>
      <c r="D115" s="3"/>
      <c r="J115" t="s">
        <v>37595</v>
      </c>
      <c r="K115" t="s">
        <v>37586</v>
      </c>
      <c r="L115" t="s">
        <v>1263</v>
      </c>
      <c r="M115">
        <v>2</v>
      </c>
      <c r="P115" s="2" t="s">
        <v>37596</v>
      </c>
      <c r="Q115" t="s">
        <v>10471</v>
      </c>
      <c r="S115">
        <v>5.9205912053585052E-2</v>
      </c>
      <c r="T115">
        <v>3.4693028283072642E-5</v>
      </c>
      <c r="U115">
        <v>2.0968674216419458E-3</v>
      </c>
      <c r="V115">
        <v>3.1943621579557662E-3</v>
      </c>
      <c r="W115">
        <v>1.9076628610491749E-2</v>
      </c>
      <c r="X115">
        <v>7.7692576451227069E-4</v>
      </c>
      <c r="Y115">
        <v>0</v>
      </c>
      <c r="Z115">
        <v>0</v>
      </c>
      <c r="AA115">
        <v>0.26</v>
      </c>
      <c r="AB115">
        <v>0.74</v>
      </c>
      <c r="AC115">
        <v>-0.88109999999999999</v>
      </c>
      <c r="AD115" t="s">
        <v>48</v>
      </c>
      <c r="AE115" t="s">
        <v>48</v>
      </c>
      <c r="AF115" t="s">
        <v>48</v>
      </c>
    </row>
    <row r="116" spans="1:44" hidden="1" outlineLevel="1" x14ac:dyDescent="0.2">
      <c r="A116" t="s">
        <v>37597</v>
      </c>
      <c r="B116" t="s">
        <v>37598</v>
      </c>
      <c r="C116" t="s">
        <v>37283</v>
      </c>
      <c r="D116" s="3"/>
      <c r="J116" t="s">
        <v>37599</v>
      </c>
      <c r="K116" t="s">
        <v>37593</v>
      </c>
      <c r="L116" t="s">
        <v>1263</v>
      </c>
      <c r="M116">
        <v>2</v>
      </c>
      <c r="P116" s="2" t="s">
        <v>37600</v>
      </c>
      <c r="Q116" t="s">
        <v>10150</v>
      </c>
      <c r="S116">
        <v>1.1180661618709561E-2</v>
      </c>
      <c r="T116">
        <v>6.2994718064146582E-6</v>
      </c>
      <c r="U116">
        <v>3.7618630449287588E-4</v>
      </c>
      <c r="V116">
        <v>6.4357643714174628E-4</v>
      </c>
      <c r="W116">
        <v>3.4699896350502968E-3</v>
      </c>
      <c r="X116">
        <v>1.2841015995945779E-4</v>
      </c>
      <c r="Y116">
        <v>0.25308641975308638</v>
      </c>
      <c r="Z116">
        <v>6.0999999999999999E-2</v>
      </c>
      <c r="AA116">
        <v>0.188</v>
      </c>
      <c r="AB116">
        <v>0.751</v>
      </c>
      <c r="AC116">
        <v>-0.89219999999999999</v>
      </c>
      <c r="AD116" t="s">
        <v>48</v>
      </c>
      <c r="AE116" t="s">
        <v>48</v>
      </c>
      <c r="AF116" t="s">
        <v>48</v>
      </c>
    </row>
    <row r="117" spans="1:44" collapsed="1" x14ac:dyDescent="0.2">
      <c r="A117" t="s">
        <v>37287</v>
      </c>
      <c r="B117" t="s">
        <v>37288</v>
      </c>
      <c r="C117" t="s">
        <v>37289</v>
      </c>
      <c r="D117" t="s">
        <v>37290</v>
      </c>
      <c r="E117" t="s">
        <v>41</v>
      </c>
      <c r="F117" t="s">
        <v>42</v>
      </c>
      <c r="G117">
        <v>27</v>
      </c>
      <c r="H117" t="s">
        <v>43</v>
      </c>
      <c r="I117">
        <v>29</v>
      </c>
      <c r="J117" t="s">
        <v>37291</v>
      </c>
      <c r="L117" t="s">
        <v>45</v>
      </c>
      <c r="M117">
        <v>17</v>
      </c>
      <c r="N117">
        <v>0.95</v>
      </c>
      <c r="O117" s="2" t="s">
        <v>37292</v>
      </c>
      <c r="P117" s="2" t="s">
        <v>37292</v>
      </c>
      <c r="Q117" t="s">
        <v>47</v>
      </c>
      <c r="R117" t="s">
        <v>47</v>
      </c>
      <c r="S117">
        <v>4.5203994959592819E-2</v>
      </c>
      <c r="T117">
        <v>5.4439085943158723E-5</v>
      </c>
      <c r="U117">
        <v>6.2730611534789205E-4</v>
      </c>
      <c r="V117">
        <v>1.338960253633559E-3</v>
      </c>
      <c r="W117">
        <v>2.2630291059613231E-2</v>
      </c>
      <c r="X117">
        <v>2.2656393412034961E-4</v>
      </c>
      <c r="Y117">
        <v>1.5819597069597069E-2</v>
      </c>
      <c r="Z117">
        <v>8.6999999999999994E-2</v>
      </c>
      <c r="AA117">
        <v>0.151</v>
      </c>
      <c r="AB117">
        <v>0.76100000000000001</v>
      </c>
      <c r="AC117">
        <v>-0.99299999999999999</v>
      </c>
      <c r="AD117" t="s">
        <v>48</v>
      </c>
      <c r="AE117" t="s">
        <v>48</v>
      </c>
      <c r="AF117" t="s">
        <v>48</v>
      </c>
      <c r="AH117">
        <f t="shared" ref="AH117" si="36">SUM(AI117:AJ117)</f>
        <v>15</v>
      </c>
      <c r="AI117">
        <f>COUNTIF(L117:L133,"Comment")</f>
        <v>11</v>
      </c>
      <c r="AJ117">
        <f>COUNTIF(L117:L133, "Reply")</f>
        <v>4</v>
      </c>
      <c r="AK117">
        <f>COUNTIF(C118:C133, C117)</f>
        <v>1</v>
      </c>
      <c r="AM117">
        <f>AVERAGE(S117:S132)</f>
        <v>9.3348641732258583E-2</v>
      </c>
      <c r="AN117">
        <f>AVERAGE(Y117:Y132)</f>
        <v>1.4265570503216021E-2</v>
      </c>
      <c r="AO117" cm="1">
        <f t="array" ref="AO117">SUM(COUNTIF(J118:J133, {"*NTA*","*YWNBTA*"}))</f>
        <v>11</v>
      </c>
      <c r="AP117" cm="1">
        <f t="array" ref="AP117">SUM(COUNTIF(J118:J133, {"*YTA*","*YWBTA*"}))</f>
        <v>0</v>
      </c>
      <c r="AQ117">
        <f>COUNTIF(J118:J132, "*ESH*")</f>
        <v>0</v>
      </c>
      <c r="AR117" t="str">
        <f t="shared" ref="AR117" si="37">IF(AO117&gt;AP117,(IF(AO117&gt;AQ117,"NTA","YTA")),IF(AP117&gt;AQ117,"YTA","ESH"))</f>
        <v>NTA</v>
      </c>
    </row>
    <row r="118" spans="1:44" hidden="1" outlineLevel="1" x14ac:dyDescent="0.2">
      <c r="A118" t="s">
        <v>37601</v>
      </c>
      <c r="B118" t="s">
        <v>37602</v>
      </c>
      <c r="C118" t="s">
        <v>37603</v>
      </c>
      <c r="D118" s="3"/>
      <c r="J118" t="s">
        <v>37604</v>
      </c>
      <c r="K118" t="s">
        <v>37287</v>
      </c>
      <c r="L118" t="s">
        <v>1233</v>
      </c>
      <c r="M118">
        <v>17</v>
      </c>
      <c r="P118" s="2" t="s">
        <v>37605</v>
      </c>
      <c r="Q118" t="s">
        <v>13132</v>
      </c>
      <c r="S118">
        <v>1.5516106504946949E-3</v>
      </c>
      <c r="T118">
        <v>1.305659225181444E-5</v>
      </c>
      <c r="U118">
        <v>9.2930778919253498E-5</v>
      </c>
      <c r="V118">
        <v>1.496027107350528E-4</v>
      </c>
      <c r="W118">
        <v>8.5652188863605261E-4</v>
      </c>
      <c r="X118">
        <v>6.2232364143710583E-5</v>
      </c>
      <c r="Y118">
        <v>6.9999999999999979E-2</v>
      </c>
      <c r="Z118">
        <v>0.11</v>
      </c>
      <c r="AA118">
        <v>6.5000000000000002E-2</v>
      </c>
      <c r="AB118">
        <v>0.82599999999999996</v>
      </c>
      <c r="AC118">
        <v>0.50760000000000005</v>
      </c>
      <c r="AD118" t="s">
        <v>48</v>
      </c>
      <c r="AE118" t="s">
        <v>48</v>
      </c>
      <c r="AF118" t="s">
        <v>48</v>
      </c>
    </row>
    <row r="119" spans="1:44" hidden="1" outlineLevel="1" x14ac:dyDescent="0.2">
      <c r="A119" t="s">
        <v>37606</v>
      </c>
      <c r="B119" t="s">
        <v>37607</v>
      </c>
      <c r="C119" t="s">
        <v>37608</v>
      </c>
      <c r="D119" s="3"/>
      <c r="J119" t="s">
        <v>37609</v>
      </c>
      <c r="K119" t="s">
        <v>37287</v>
      </c>
      <c r="L119" t="s">
        <v>1233</v>
      </c>
      <c r="M119">
        <v>14</v>
      </c>
      <c r="P119" s="2" t="s">
        <v>37610</v>
      </c>
      <c r="Q119" t="s">
        <v>36140</v>
      </c>
      <c r="S119">
        <v>4.3623664532788098E-4</v>
      </c>
      <c r="T119">
        <v>5.2731124924321193E-6</v>
      </c>
      <c r="U119">
        <v>3.7948375393170857E-5</v>
      </c>
      <c r="V119">
        <v>3.1564941309625283E-5</v>
      </c>
      <c r="W119">
        <v>1.469579146942124E-4</v>
      </c>
      <c r="X119">
        <v>5.6680819398025051E-5</v>
      </c>
      <c r="Y119">
        <v>0.1125655046707678</v>
      </c>
      <c r="Z119">
        <v>0.152</v>
      </c>
      <c r="AA119">
        <v>9.0999999999999998E-2</v>
      </c>
      <c r="AB119">
        <v>0.75700000000000001</v>
      </c>
      <c r="AC119">
        <v>0.91739999999999999</v>
      </c>
      <c r="AD119" t="s">
        <v>48</v>
      </c>
      <c r="AE119" t="s">
        <v>48</v>
      </c>
      <c r="AF119" t="s">
        <v>48</v>
      </c>
    </row>
    <row r="120" spans="1:44" hidden="1" outlineLevel="1" x14ac:dyDescent="0.2">
      <c r="A120" t="s">
        <v>37611</v>
      </c>
      <c r="B120" t="s">
        <v>37612</v>
      </c>
      <c r="C120" t="s">
        <v>37613</v>
      </c>
      <c r="D120" s="3"/>
      <c r="J120" t="s">
        <v>37614</v>
      </c>
      <c r="K120" t="s">
        <v>37287</v>
      </c>
      <c r="L120" t="s">
        <v>1233</v>
      </c>
      <c r="M120">
        <v>5</v>
      </c>
      <c r="P120" s="2" t="s">
        <v>37615</v>
      </c>
      <c r="Q120" t="s">
        <v>10060</v>
      </c>
      <c r="S120">
        <v>7.1170978248119354E-2</v>
      </c>
      <c r="T120">
        <v>6.2551807786803693E-5</v>
      </c>
      <c r="U120">
        <v>3.4659903030842543E-4</v>
      </c>
      <c r="V120">
        <v>3.4019188024103642E-3</v>
      </c>
      <c r="W120">
        <v>2.7880484238266941E-2</v>
      </c>
      <c r="X120">
        <v>4.1008964763022959E-4</v>
      </c>
      <c r="Y120">
        <v>-0.4</v>
      </c>
      <c r="Z120">
        <v>3.7999999999999999E-2</v>
      </c>
      <c r="AA120">
        <v>0.20699999999999999</v>
      </c>
      <c r="AB120">
        <v>0.754</v>
      </c>
      <c r="AC120">
        <v>-0.78090000000000004</v>
      </c>
      <c r="AD120" t="s">
        <v>48</v>
      </c>
      <c r="AE120" t="s">
        <v>48</v>
      </c>
      <c r="AF120" t="s">
        <v>48</v>
      </c>
    </row>
    <row r="121" spans="1:44" hidden="1" outlineLevel="1" x14ac:dyDescent="0.2">
      <c r="A121" t="s">
        <v>37616</v>
      </c>
      <c r="B121" t="s">
        <v>37617</v>
      </c>
      <c r="C121" t="s">
        <v>37618</v>
      </c>
      <c r="D121" s="3"/>
      <c r="J121" t="s">
        <v>37619</v>
      </c>
      <c r="K121" t="s">
        <v>37287</v>
      </c>
      <c r="L121" t="s">
        <v>1233</v>
      </c>
      <c r="M121">
        <v>5</v>
      </c>
      <c r="P121" s="2" t="s">
        <v>37620</v>
      </c>
      <c r="Q121" t="s">
        <v>47</v>
      </c>
      <c r="S121">
        <v>0.17722475528717041</v>
      </c>
      <c r="T121">
        <v>1.564414378663059E-5</v>
      </c>
      <c r="U121">
        <v>1.671872916631401E-3</v>
      </c>
      <c r="V121">
        <v>6.3112674979493022E-4</v>
      </c>
      <c r="W121">
        <v>0.1726554483175278</v>
      </c>
      <c r="X121">
        <v>2.4795476929284632E-4</v>
      </c>
      <c r="Y121">
        <v>-4.4649257552483362E-2</v>
      </c>
      <c r="Z121">
        <v>0.114</v>
      </c>
      <c r="AA121">
        <v>0.154</v>
      </c>
      <c r="AB121">
        <v>0.73199999999999998</v>
      </c>
      <c r="AC121">
        <v>-0.92369999999999997</v>
      </c>
      <c r="AD121" t="s">
        <v>48</v>
      </c>
      <c r="AE121" t="s">
        <v>48</v>
      </c>
      <c r="AF121" t="s">
        <v>48</v>
      </c>
    </row>
    <row r="122" spans="1:44" hidden="1" outlineLevel="1" x14ac:dyDescent="0.2">
      <c r="A122" t="s">
        <v>37621</v>
      </c>
      <c r="B122" t="s">
        <v>37622</v>
      </c>
      <c r="C122" t="s">
        <v>37623</v>
      </c>
      <c r="D122" s="3"/>
      <c r="J122" t="s">
        <v>37624</v>
      </c>
      <c r="K122" t="s">
        <v>37287</v>
      </c>
      <c r="L122" t="s">
        <v>1233</v>
      </c>
      <c r="M122">
        <v>2</v>
      </c>
      <c r="P122" s="2" t="s">
        <v>37625</v>
      </c>
      <c r="Q122" t="s">
        <v>47</v>
      </c>
      <c r="S122">
        <v>2.904803492128849E-3</v>
      </c>
      <c r="T122">
        <v>2.5318810003227551E-5</v>
      </c>
      <c r="U122">
        <v>1.3122223026584831E-4</v>
      </c>
      <c r="V122">
        <v>4.8741878708824521E-4</v>
      </c>
      <c r="W122">
        <v>1.0054000886157159E-3</v>
      </c>
      <c r="X122">
        <v>1.466499670641497E-4</v>
      </c>
      <c r="Y122">
        <v>-4.5562770562770562E-2</v>
      </c>
      <c r="Z122">
        <v>4.3999999999999997E-2</v>
      </c>
      <c r="AA122">
        <v>0.20100000000000001</v>
      </c>
      <c r="AB122">
        <v>0.755</v>
      </c>
      <c r="AC122">
        <v>-0.96840000000000004</v>
      </c>
      <c r="AD122" t="s">
        <v>48</v>
      </c>
      <c r="AE122" t="s">
        <v>48</v>
      </c>
      <c r="AF122" t="s">
        <v>48</v>
      </c>
    </row>
    <row r="123" spans="1:44" hidden="1" outlineLevel="1" x14ac:dyDescent="0.2">
      <c r="A123" t="s">
        <v>37626</v>
      </c>
      <c r="B123" t="s">
        <v>37627</v>
      </c>
      <c r="C123" t="s">
        <v>37628</v>
      </c>
      <c r="D123" s="3"/>
      <c r="J123" t="s">
        <v>37629</v>
      </c>
      <c r="K123" t="s">
        <v>37287</v>
      </c>
      <c r="L123" t="s">
        <v>1233</v>
      </c>
      <c r="M123">
        <v>2</v>
      </c>
      <c r="P123" s="2" t="s">
        <v>37630</v>
      </c>
      <c r="Q123" t="s">
        <v>11213</v>
      </c>
      <c r="S123">
        <v>2.0631840452551838E-2</v>
      </c>
      <c r="T123">
        <v>5.3402643970912322E-5</v>
      </c>
      <c r="U123">
        <v>5.7372922310605645E-4</v>
      </c>
      <c r="V123">
        <v>5.1629994995892048E-3</v>
      </c>
      <c r="W123">
        <v>6.2084957025945187E-3</v>
      </c>
      <c r="X123">
        <v>4.930117866024375E-4</v>
      </c>
      <c r="Y123">
        <v>0.35833333333333328</v>
      </c>
      <c r="Z123">
        <v>3.7999999999999999E-2</v>
      </c>
      <c r="AA123">
        <v>0</v>
      </c>
      <c r="AB123">
        <v>0.96199999999999997</v>
      </c>
      <c r="AC123">
        <v>0.2732</v>
      </c>
      <c r="AD123" t="s">
        <v>48</v>
      </c>
      <c r="AE123" t="s">
        <v>48</v>
      </c>
      <c r="AF123" t="s">
        <v>48</v>
      </c>
    </row>
    <row r="124" spans="1:44" hidden="1" outlineLevel="1" x14ac:dyDescent="0.2">
      <c r="A124" t="s">
        <v>37631</v>
      </c>
      <c r="B124" t="s">
        <v>37632</v>
      </c>
      <c r="C124" t="s">
        <v>26353</v>
      </c>
      <c r="D124" s="3"/>
      <c r="J124" t="s">
        <v>37633</v>
      </c>
      <c r="K124" t="s">
        <v>37287</v>
      </c>
      <c r="L124" t="s">
        <v>1233</v>
      </c>
      <c r="M124">
        <v>1</v>
      </c>
      <c r="P124" s="2" t="s">
        <v>37634</v>
      </c>
      <c r="Q124" t="s">
        <v>18221</v>
      </c>
      <c r="S124">
        <v>3.5560131072998052E-4</v>
      </c>
      <c r="T124">
        <v>2.234821749880211E-6</v>
      </c>
      <c r="U124">
        <v>1.985204289667308E-5</v>
      </c>
      <c r="V124">
        <v>4.1291859815828502E-5</v>
      </c>
      <c r="W124">
        <v>1.520105579402298E-4</v>
      </c>
      <c r="X124">
        <v>3.0720206268597387E-5</v>
      </c>
      <c r="Y124">
        <v>0.1875</v>
      </c>
      <c r="Z124">
        <v>0.34799999999999998</v>
      </c>
      <c r="AA124">
        <v>0</v>
      </c>
      <c r="AB124">
        <v>0.65200000000000002</v>
      </c>
      <c r="AC124">
        <v>0.94799999999999995</v>
      </c>
      <c r="AD124" t="s">
        <v>48</v>
      </c>
      <c r="AE124" t="s">
        <v>48</v>
      </c>
      <c r="AF124" t="s">
        <v>48</v>
      </c>
    </row>
    <row r="125" spans="1:44" hidden="1" outlineLevel="1" x14ac:dyDescent="0.2">
      <c r="A125" t="s">
        <v>37635</v>
      </c>
      <c r="B125" t="s">
        <v>37636</v>
      </c>
      <c r="C125" t="s">
        <v>37637</v>
      </c>
      <c r="D125" s="3"/>
      <c r="J125" t="s">
        <v>37638</v>
      </c>
      <c r="K125" t="s">
        <v>37287</v>
      </c>
      <c r="L125" t="s">
        <v>1233</v>
      </c>
      <c r="M125">
        <v>0</v>
      </c>
      <c r="P125" s="2" t="s">
        <v>37639</v>
      </c>
      <c r="Q125" t="s">
        <v>47</v>
      </c>
      <c r="S125">
        <v>2.2335960529744629E-3</v>
      </c>
      <c r="T125">
        <v>2.9754577553831041E-5</v>
      </c>
      <c r="U125">
        <v>1.2594601139426229E-4</v>
      </c>
      <c r="V125">
        <v>5.27789699845016E-4</v>
      </c>
      <c r="W125">
        <v>6.4922968158498406E-4</v>
      </c>
      <c r="X125">
        <v>1.45243015140295E-4</v>
      </c>
      <c r="Y125">
        <v>-3.7499999999999999E-2</v>
      </c>
      <c r="Z125">
        <v>0</v>
      </c>
      <c r="AA125">
        <v>6.2E-2</v>
      </c>
      <c r="AB125">
        <v>0.93799999999999994</v>
      </c>
      <c r="AC125">
        <v>-0.38179999999999997</v>
      </c>
      <c r="AD125" t="s">
        <v>48</v>
      </c>
      <c r="AE125" t="s">
        <v>48</v>
      </c>
      <c r="AF125" t="s">
        <v>48</v>
      </c>
    </row>
    <row r="126" spans="1:44" hidden="1" outlineLevel="1" x14ac:dyDescent="0.2">
      <c r="A126" t="s">
        <v>37640</v>
      </c>
      <c r="B126" t="s">
        <v>37641</v>
      </c>
      <c r="C126" t="s">
        <v>37642</v>
      </c>
      <c r="D126" s="3"/>
      <c r="J126" t="s">
        <v>37643</v>
      </c>
      <c r="K126" t="s">
        <v>37287</v>
      </c>
      <c r="L126" t="s">
        <v>1233</v>
      </c>
      <c r="M126">
        <v>1</v>
      </c>
      <c r="P126" s="2" t="s">
        <v>37644</v>
      </c>
      <c r="Q126" t="s">
        <v>10060</v>
      </c>
      <c r="Y126" t="s">
        <v>48</v>
      </c>
      <c r="Z126" t="s">
        <v>48</v>
      </c>
      <c r="AA126" t="s">
        <v>48</v>
      </c>
      <c r="AB126" t="s">
        <v>48</v>
      </c>
      <c r="AC126" t="s">
        <v>48</v>
      </c>
      <c r="AD126" t="s">
        <v>48</v>
      </c>
      <c r="AE126" t="s">
        <v>48</v>
      </c>
      <c r="AF126" t="s">
        <v>48</v>
      </c>
    </row>
    <row r="127" spans="1:44" hidden="1" outlineLevel="1" x14ac:dyDescent="0.2">
      <c r="A127" t="s">
        <v>37645</v>
      </c>
      <c r="B127" t="s">
        <v>37646</v>
      </c>
      <c r="C127" t="s">
        <v>10792</v>
      </c>
      <c r="D127" s="3"/>
      <c r="J127" t="s">
        <v>17278</v>
      </c>
      <c r="K127" t="s">
        <v>37287</v>
      </c>
      <c r="L127" t="s">
        <v>1233</v>
      </c>
      <c r="M127">
        <v>1</v>
      </c>
      <c r="P127" s="2" t="s">
        <v>37647</v>
      </c>
      <c r="Q127" t="s">
        <v>37511</v>
      </c>
      <c r="Y127" t="s">
        <v>48</v>
      </c>
      <c r="Z127" t="s">
        <v>48</v>
      </c>
      <c r="AA127" t="s">
        <v>48</v>
      </c>
      <c r="AB127" t="s">
        <v>48</v>
      </c>
      <c r="AC127" t="s">
        <v>48</v>
      </c>
      <c r="AD127" t="s">
        <v>48</v>
      </c>
      <c r="AE127" t="s">
        <v>48</v>
      </c>
      <c r="AF127" t="s">
        <v>48</v>
      </c>
    </row>
    <row r="128" spans="1:44" hidden="1" outlineLevel="1" x14ac:dyDescent="0.2">
      <c r="A128" t="s">
        <v>37648</v>
      </c>
      <c r="B128" t="s">
        <v>37649</v>
      </c>
      <c r="C128" t="s">
        <v>37650</v>
      </c>
      <c r="D128" s="3"/>
      <c r="J128" t="s">
        <v>37651</v>
      </c>
      <c r="K128" t="s">
        <v>37287</v>
      </c>
      <c r="L128" t="s">
        <v>1233</v>
      </c>
      <c r="M128">
        <v>1</v>
      </c>
      <c r="P128" s="2" t="s">
        <v>37652</v>
      </c>
      <c r="Q128" t="s">
        <v>10021</v>
      </c>
      <c r="S128">
        <v>0.52754008769989014</v>
      </c>
      <c r="T128">
        <v>2.012542390730232E-4</v>
      </c>
      <c r="U128">
        <v>2.6283294428139929E-3</v>
      </c>
      <c r="V128">
        <v>8.8596362620592117E-3</v>
      </c>
      <c r="W128">
        <v>0.39407128095626831</v>
      </c>
      <c r="X128">
        <v>2.2529189009219408E-3</v>
      </c>
      <c r="Y128">
        <v>-0.1870535714285714</v>
      </c>
      <c r="Z128">
        <v>0.13</v>
      </c>
      <c r="AA128">
        <v>0.157</v>
      </c>
      <c r="AB128">
        <v>0.71299999999999997</v>
      </c>
      <c r="AC128">
        <v>-0.76219999999999999</v>
      </c>
      <c r="AD128" t="s">
        <v>48</v>
      </c>
      <c r="AE128" t="s">
        <v>48</v>
      </c>
      <c r="AF128" t="s">
        <v>48</v>
      </c>
    </row>
    <row r="129" spans="1:44" hidden="1" outlineLevel="1" x14ac:dyDescent="0.2">
      <c r="A129" t="s">
        <v>37653</v>
      </c>
      <c r="B129" t="s">
        <v>37654</v>
      </c>
      <c r="C129" t="s">
        <v>37289</v>
      </c>
      <c r="D129" s="3"/>
      <c r="J129" t="s">
        <v>37655</v>
      </c>
      <c r="K129" t="s">
        <v>37606</v>
      </c>
      <c r="L129" t="s">
        <v>1263</v>
      </c>
      <c r="M129">
        <v>-1</v>
      </c>
      <c r="P129" s="2" t="s">
        <v>37656</v>
      </c>
      <c r="Q129" t="s">
        <v>47</v>
      </c>
      <c r="S129">
        <v>2.87672970443964E-4</v>
      </c>
      <c r="T129">
        <v>3.028244918823475E-6</v>
      </c>
      <c r="U129">
        <v>1.7607140762265772E-5</v>
      </c>
      <c r="V129">
        <v>6.317248335108161E-5</v>
      </c>
      <c r="W129">
        <v>1.118776344810612E-4</v>
      </c>
      <c r="X129">
        <v>2.531166501285043E-5</v>
      </c>
      <c r="Y129">
        <v>0</v>
      </c>
      <c r="Z129">
        <v>0</v>
      </c>
      <c r="AA129">
        <v>0</v>
      </c>
      <c r="AB129">
        <v>1</v>
      </c>
      <c r="AC129">
        <v>0</v>
      </c>
      <c r="AD129" t="s">
        <v>48</v>
      </c>
      <c r="AE129" t="s">
        <v>48</v>
      </c>
      <c r="AF129" t="s">
        <v>48</v>
      </c>
    </row>
    <row r="130" spans="1:44" hidden="1" outlineLevel="1" x14ac:dyDescent="0.2">
      <c r="A130" t="s">
        <v>37657</v>
      </c>
      <c r="B130" t="s">
        <v>37658</v>
      </c>
      <c r="C130" t="s">
        <v>37659</v>
      </c>
      <c r="D130" s="3"/>
      <c r="J130" t="s">
        <v>37660</v>
      </c>
      <c r="K130" t="s">
        <v>37653</v>
      </c>
      <c r="L130" t="s">
        <v>1263</v>
      </c>
      <c r="M130">
        <v>6</v>
      </c>
      <c r="P130" s="2" t="s">
        <v>37661</v>
      </c>
      <c r="Q130" t="s">
        <v>47</v>
      </c>
      <c r="S130">
        <v>0.40367287397384638</v>
      </c>
      <c r="T130">
        <v>3.3782522223191343E-5</v>
      </c>
      <c r="U130">
        <v>6.7797431256622076E-4</v>
      </c>
      <c r="V130">
        <v>9.1189361410215497E-4</v>
      </c>
      <c r="W130">
        <v>0.19016577303409579</v>
      </c>
      <c r="X130">
        <v>2.894552610814571E-2</v>
      </c>
      <c r="Y130">
        <v>0.2</v>
      </c>
      <c r="Z130">
        <v>4.8000000000000001E-2</v>
      </c>
      <c r="AA130">
        <v>0.27100000000000002</v>
      </c>
      <c r="AB130">
        <v>0.68200000000000005</v>
      </c>
      <c r="AC130">
        <v>-0.93720000000000003</v>
      </c>
      <c r="AD130" t="s">
        <v>48</v>
      </c>
      <c r="AE130" t="s">
        <v>48</v>
      </c>
      <c r="AF130" t="s">
        <v>48</v>
      </c>
    </row>
    <row r="131" spans="1:44" hidden="1" outlineLevel="1" x14ac:dyDescent="0.2">
      <c r="A131" t="s">
        <v>37662</v>
      </c>
      <c r="B131" t="s">
        <v>37663</v>
      </c>
      <c r="C131" t="s">
        <v>24209</v>
      </c>
      <c r="D131" s="3"/>
      <c r="J131" t="s">
        <v>37664</v>
      </c>
      <c r="K131" t="s">
        <v>37653</v>
      </c>
      <c r="L131" t="s">
        <v>1263</v>
      </c>
      <c r="M131">
        <v>17</v>
      </c>
      <c r="P131" s="2" t="s">
        <v>37665</v>
      </c>
      <c r="Q131" t="s">
        <v>13021</v>
      </c>
      <c r="S131">
        <v>5.2769996225833893E-2</v>
      </c>
      <c r="T131">
        <v>9.4899869509390555E-6</v>
      </c>
      <c r="U131">
        <v>8.6387858027592301E-4</v>
      </c>
      <c r="V131">
        <v>4.5585897169075912E-4</v>
      </c>
      <c r="W131">
        <v>2.5167070329189301E-2</v>
      </c>
      <c r="X131">
        <v>1.270747161470354E-3</v>
      </c>
      <c r="Y131">
        <v>-9.7916666666666666E-2</v>
      </c>
      <c r="Z131">
        <v>6.6000000000000003E-2</v>
      </c>
      <c r="AA131">
        <v>0.13700000000000001</v>
      </c>
      <c r="AB131">
        <v>0.79800000000000004</v>
      </c>
      <c r="AC131">
        <v>-0.79779999999999995</v>
      </c>
      <c r="AD131" t="s">
        <v>48</v>
      </c>
      <c r="AE131" t="s">
        <v>48</v>
      </c>
      <c r="AF131" t="s">
        <v>48</v>
      </c>
    </row>
    <row r="132" spans="1:44" hidden="1" outlineLevel="1" x14ac:dyDescent="0.2">
      <c r="A132" t="s">
        <v>37666</v>
      </c>
      <c r="B132" t="s">
        <v>37667</v>
      </c>
      <c r="C132" t="s">
        <v>37668</v>
      </c>
      <c r="D132" s="3"/>
      <c r="J132" t="s">
        <v>37669</v>
      </c>
      <c r="K132" t="s">
        <v>37653</v>
      </c>
      <c r="L132" t="s">
        <v>1263</v>
      </c>
      <c r="M132">
        <v>1</v>
      </c>
      <c r="P132" s="2" t="s">
        <v>37670</v>
      </c>
      <c r="Q132" t="s">
        <v>10060</v>
      </c>
      <c r="S132">
        <v>8.9693628251552582E-4</v>
      </c>
      <c r="T132">
        <v>2.1104076495248592E-6</v>
      </c>
      <c r="U132">
        <v>3.6244997318135568E-5</v>
      </c>
      <c r="V132">
        <v>6.0392612795112648E-5</v>
      </c>
      <c r="W132">
        <v>3.9883708814159041E-4</v>
      </c>
      <c r="X132">
        <v>5.0967537390533828E-5</v>
      </c>
      <c r="Y132">
        <v>6.8181818181818177E-2</v>
      </c>
      <c r="Z132">
        <v>0.17699999999999999</v>
      </c>
      <c r="AA132">
        <v>0.104</v>
      </c>
      <c r="AB132">
        <v>0.71899999999999997</v>
      </c>
      <c r="AC132">
        <v>0.29820000000000002</v>
      </c>
      <c r="AD132" t="s">
        <v>48</v>
      </c>
      <c r="AE132" t="s">
        <v>48</v>
      </c>
      <c r="AF132" t="s">
        <v>48</v>
      </c>
    </row>
    <row r="133" spans="1:44" collapsed="1" x14ac:dyDescent="0.2">
      <c r="A133" t="s">
        <v>37293</v>
      </c>
      <c r="B133" t="s">
        <v>37294</v>
      </c>
      <c r="C133" t="s">
        <v>37295</v>
      </c>
      <c r="D133" t="s">
        <v>37296</v>
      </c>
      <c r="E133" t="s">
        <v>53</v>
      </c>
      <c r="F133" t="s">
        <v>42</v>
      </c>
      <c r="G133">
        <v>22</v>
      </c>
      <c r="H133" t="s">
        <v>43</v>
      </c>
      <c r="I133">
        <v>21</v>
      </c>
      <c r="J133" t="s">
        <v>37297</v>
      </c>
      <c r="L133" t="s">
        <v>45</v>
      </c>
      <c r="M133">
        <v>0</v>
      </c>
      <c r="N133">
        <v>0.3</v>
      </c>
      <c r="O133" s="2" t="s">
        <v>37298</v>
      </c>
      <c r="P133" s="2" t="s">
        <v>37298</v>
      </c>
      <c r="Q133" t="s">
        <v>47</v>
      </c>
      <c r="R133" t="s">
        <v>47</v>
      </c>
      <c r="S133">
        <v>6.855589454062283E-4</v>
      </c>
      <c r="T133">
        <v>3.3956860079342728E-6</v>
      </c>
      <c r="U133">
        <v>3.9277470932574943E-5</v>
      </c>
      <c r="V133">
        <v>4.0034934499999508E-5</v>
      </c>
      <c r="W133">
        <v>2.6422852533869451E-4</v>
      </c>
      <c r="X133">
        <v>5.2185838285367943E-5</v>
      </c>
      <c r="Y133">
        <v>-3.8446969696969702E-2</v>
      </c>
      <c r="Z133">
        <v>7.4999999999999997E-2</v>
      </c>
      <c r="AA133">
        <v>2.5000000000000001E-2</v>
      </c>
      <c r="AB133">
        <v>0.89900000000000002</v>
      </c>
      <c r="AC133">
        <v>0.86950000000000005</v>
      </c>
      <c r="AD133" t="s">
        <v>48</v>
      </c>
      <c r="AE133" t="s">
        <v>48</v>
      </c>
      <c r="AF133" t="s">
        <v>48</v>
      </c>
      <c r="AH133">
        <f t="shared" ref="AH133" si="38">SUM(AI133:AJ133)</f>
        <v>21</v>
      </c>
      <c r="AI133">
        <f t="shared" ref="AI133" si="39">COUNTIF(L133:L161, "Comment")</f>
        <v>16</v>
      </c>
      <c r="AJ133">
        <f t="shared" ref="AJ133" si="40">COUNTIF(L133:L161, "Reply")</f>
        <v>5</v>
      </c>
      <c r="AK133">
        <f t="shared" ref="AK133" si="41">COUNTIF(C148:C161, C133)</f>
        <v>0</v>
      </c>
      <c r="AM133">
        <f t="shared" ref="AM133" si="42">AVERAGE(S133:S161)</f>
        <v>2.789130203415301E-2</v>
      </c>
      <c r="AN133">
        <f t="shared" ref="AN133" si="43">AVERAGE(Y133:Y161)</f>
        <v>0.18168471915089882</v>
      </c>
      <c r="AO133" cm="1">
        <f t="array" ref="AO133">SUM(COUNTIF(J148:J161, {"*NTA*","*YWNBTA*"}))</f>
        <v>0</v>
      </c>
      <c r="AP133" cm="1">
        <f t="array" ref="AP133">SUM(COUNTIF(J148:J161, {"*YTA*","*YWBTA*"}))</f>
        <v>2</v>
      </c>
      <c r="AQ133" s="9">
        <f t="shared" ref="AQ133" si="44">COUNTIF(J148:J161, "*ESH*")</f>
        <v>0</v>
      </c>
      <c r="AR133" t="str">
        <f t="shared" ref="AR133" si="45">IF(AO133&gt;AP133,(IF(AO133&gt;AQ133,"NTA","YTA")), IF(AP133&gt;AQ133,"YTA","ESH"))</f>
        <v>YTA</v>
      </c>
    </row>
    <row r="134" spans="1:44" hidden="1" outlineLevel="1" x14ac:dyDescent="0.2">
      <c r="A134" t="s">
        <v>37671</v>
      </c>
      <c r="B134" t="s">
        <v>37672</v>
      </c>
      <c r="C134" t="s">
        <v>36093</v>
      </c>
      <c r="D134" s="3"/>
      <c r="J134" t="s">
        <v>37673</v>
      </c>
      <c r="K134" t="s">
        <v>37293</v>
      </c>
      <c r="L134" t="s">
        <v>1233</v>
      </c>
      <c r="M134">
        <v>26</v>
      </c>
      <c r="P134" s="2" t="s">
        <v>37674</v>
      </c>
      <c r="Q134" t="s">
        <v>47</v>
      </c>
      <c r="S134">
        <v>1.142795570194721E-2</v>
      </c>
      <c r="T134">
        <v>3.069219701501424E-6</v>
      </c>
      <c r="U134">
        <v>1.052372172125615E-4</v>
      </c>
      <c r="V134">
        <v>2.062310522887856E-4</v>
      </c>
      <c r="W134">
        <v>6.7458106204867363E-3</v>
      </c>
      <c r="X134">
        <v>2.2242864361032841E-4</v>
      </c>
      <c r="Y134">
        <v>0.6</v>
      </c>
      <c r="Z134">
        <v>0.14899999999999999</v>
      </c>
      <c r="AA134">
        <v>0.17299999999999999</v>
      </c>
      <c r="AB134">
        <v>0.67800000000000005</v>
      </c>
      <c r="AC134">
        <v>0.1225</v>
      </c>
      <c r="AD134" t="s">
        <v>48</v>
      </c>
      <c r="AE134" t="s">
        <v>48</v>
      </c>
      <c r="AF134" t="s">
        <v>48</v>
      </c>
    </row>
    <row r="135" spans="1:44" hidden="1" outlineLevel="1" x14ac:dyDescent="0.2">
      <c r="A135" t="s">
        <v>37675</v>
      </c>
      <c r="B135" t="s">
        <v>37676</v>
      </c>
      <c r="C135" t="s">
        <v>37677</v>
      </c>
      <c r="D135" s="3"/>
      <c r="J135" t="s">
        <v>37678</v>
      </c>
      <c r="K135" t="s">
        <v>37293</v>
      </c>
      <c r="L135" t="s">
        <v>1233</v>
      </c>
      <c r="M135">
        <v>21</v>
      </c>
      <c r="P135" s="2" t="s">
        <v>37679</v>
      </c>
      <c r="Q135" t="s">
        <v>47</v>
      </c>
      <c r="S135">
        <v>6.0246556997299187E-2</v>
      </c>
      <c r="T135">
        <v>4.0817044464347418E-6</v>
      </c>
      <c r="U135">
        <v>1.80794537300244E-4</v>
      </c>
      <c r="V135">
        <v>4.3533186544664199E-4</v>
      </c>
      <c r="W135">
        <v>3.8963846862316132E-2</v>
      </c>
      <c r="X135">
        <v>5.5370619520545006E-4</v>
      </c>
      <c r="Y135">
        <v>-8.4183673469387751E-2</v>
      </c>
      <c r="Z135">
        <v>0.128</v>
      </c>
      <c r="AA135">
        <v>0.246</v>
      </c>
      <c r="AB135">
        <v>0.627</v>
      </c>
      <c r="AC135">
        <v>-0.69079999999999997</v>
      </c>
      <c r="AD135" t="s">
        <v>48</v>
      </c>
      <c r="AE135" t="s">
        <v>48</v>
      </c>
      <c r="AF135" t="s">
        <v>48</v>
      </c>
    </row>
    <row r="136" spans="1:44" hidden="1" outlineLevel="1" x14ac:dyDescent="0.2">
      <c r="A136" t="s">
        <v>37680</v>
      </c>
      <c r="B136" t="s">
        <v>37681</v>
      </c>
      <c r="C136" t="s">
        <v>37682</v>
      </c>
      <c r="D136" s="3"/>
      <c r="J136" t="s">
        <v>37683</v>
      </c>
      <c r="K136" t="s">
        <v>37293</v>
      </c>
      <c r="L136" t="s">
        <v>1233</v>
      </c>
      <c r="M136">
        <v>19</v>
      </c>
      <c r="P136" s="2" t="s">
        <v>37684</v>
      </c>
      <c r="Q136" t="s">
        <v>14270</v>
      </c>
      <c r="S136">
        <v>3.2270641531795259E-3</v>
      </c>
      <c r="T136">
        <v>2.2970732516114371E-6</v>
      </c>
      <c r="U136">
        <v>4.7403049393324181E-5</v>
      </c>
      <c r="V136">
        <v>8.3873019320890307E-5</v>
      </c>
      <c r="W136">
        <v>1.6781450249254699E-3</v>
      </c>
      <c r="X136">
        <v>6.9793190050404519E-5</v>
      </c>
      <c r="Y136">
        <v>0.12727272727272729</v>
      </c>
      <c r="Z136">
        <v>0.157</v>
      </c>
      <c r="AA136">
        <v>8.6999999999999994E-2</v>
      </c>
      <c r="AB136">
        <v>0.75600000000000001</v>
      </c>
      <c r="AC136">
        <v>0.54079999999999995</v>
      </c>
      <c r="AD136" t="s">
        <v>48</v>
      </c>
      <c r="AE136" t="s">
        <v>48</v>
      </c>
      <c r="AF136" t="s">
        <v>48</v>
      </c>
    </row>
    <row r="137" spans="1:44" hidden="1" outlineLevel="1" x14ac:dyDescent="0.2">
      <c r="A137" t="s">
        <v>37685</v>
      </c>
      <c r="B137" t="s">
        <v>37686</v>
      </c>
      <c r="C137" t="s">
        <v>37687</v>
      </c>
      <c r="D137" s="3"/>
      <c r="J137" t="s">
        <v>37688</v>
      </c>
      <c r="K137" t="s">
        <v>37293</v>
      </c>
      <c r="L137" t="s">
        <v>1233</v>
      </c>
      <c r="M137">
        <v>6</v>
      </c>
      <c r="P137" s="2" t="s">
        <v>37689</v>
      </c>
      <c r="Q137" t="s">
        <v>47</v>
      </c>
      <c r="S137">
        <v>1.197480363771319E-3</v>
      </c>
      <c r="T137">
        <v>2.428827201583772E-6</v>
      </c>
      <c r="U137">
        <v>3.7712721677962691E-5</v>
      </c>
      <c r="V137">
        <v>9.1098925622645766E-5</v>
      </c>
      <c r="W137">
        <v>3.7392711965367198E-4</v>
      </c>
      <c r="X137">
        <v>5.9401223552413278E-5</v>
      </c>
      <c r="Y137">
        <v>-0.125</v>
      </c>
      <c r="Z137">
        <v>0.105</v>
      </c>
      <c r="AA137">
        <v>0</v>
      </c>
      <c r="AB137">
        <v>0.89500000000000002</v>
      </c>
      <c r="AC137">
        <v>0.1326</v>
      </c>
      <c r="AD137" t="s">
        <v>48</v>
      </c>
      <c r="AE137" t="s">
        <v>48</v>
      </c>
      <c r="AF137" t="s">
        <v>48</v>
      </c>
    </row>
    <row r="138" spans="1:44" hidden="1" outlineLevel="1" x14ac:dyDescent="0.2">
      <c r="A138" t="s">
        <v>37690</v>
      </c>
      <c r="B138" t="s">
        <v>37691</v>
      </c>
      <c r="C138" t="s">
        <v>37558</v>
      </c>
      <c r="D138" s="3"/>
      <c r="J138" t="s">
        <v>37692</v>
      </c>
      <c r="K138" t="s">
        <v>37293</v>
      </c>
      <c r="L138" t="s">
        <v>1233</v>
      </c>
      <c r="M138">
        <v>8</v>
      </c>
      <c r="P138" s="2" t="s">
        <v>37693</v>
      </c>
      <c r="Q138" t="s">
        <v>47</v>
      </c>
      <c r="S138">
        <v>1.281909551471472E-2</v>
      </c>
      <c r="T138">
        <v>3.0918024549464458E-6</v>
      </c>
      <c r="U138">
        <v>1.3798527652397749E-4</v>
      </c>
      <c r="V138">
        <v>1.293098466703668E-4</v>
      </c>
      <c r="W138">
        <v>8.6369933560490608E-3</v>
      </c>
      <c r="X138">
        <v>1.639859547140077E-4</v>
      </c>
      <c r="Y138">
        <v>0.15</v>
      </c>
      <c r="Z138">
        <v>0.112</v>
      </c>
      <c r="AA138">
        <v>7.2999999999999995E-2</v>
      </c>
      <c r="AB138">
        <v>0.81499999999999995</v>
      </c>
      <c r="AC138">
        <v>0.1027</v>
      </c>
      <c r="AD138" t="s">
        <v>48</v>
      </c>
      <c r="AE138" t="s">
        <v>48</v>
      </c>
      <c r="AF138" t="s">
        <v>48</v>
      </c>
    </row>
    <row r="139" spans="1:44" hidden="1" outlineLevel="1" x14ac:dyDescent="0.2">
      <c r="A139" t="s">
        <v>37694</v>
      </c>
      <c r="B139" t="s">
        <v>37695</v>
      </c>
      <c r="C139" t="s">
        <v>25356</v>
      </c>
      <c r="D139" s="3"/>
      <c r="J139" t="s">
        <v>37696</v>
      </c>
      <c r="K139" t="s">
        <v>37293</v>
      </c>
      <c r="L139" t="s">
        <v>1233</v>
      </c>
      <c r="M139">
        <v>8</v>
      </c>
      <c r="P139" s="2" t="s">
        <v>37697</v>
      </c>
      <c r="Q139" t="s">
        <v>37698</v>
      </c>
      <c r="S139">
        <v>1.2825361452996731E-2</v>
      </c>
      <c r="T139">
        <v>4.4523376345750876E-6</v>
      </c>
      <c r="U139">
        <v>1.190553666674532E-4</v>
      </c>
      <c r="V139">
        <v>9.4252522103488445E-5</v>
      </c>
      <c r="W139">
        <v>6.358215119689703E-3</v>
      </c>
      <c r="X139">
        <v>1.0203720012214029E-4</v>
      </c>
      <c r="Y139">
        <v>4.4999999999999998E-2</v>
      </c>
      <c r="Z139">
        <v>6.6000000000000003E-2</v>
      </c>
      <c r="AA139">
        <v>0.17299999999999999</v>
      </c>
      <c r="AB139">
        <v>0.76100000000000001</v>
      </c>
      <c r="AC139">
        <v>-0.95830000000000004</v>
      </c>
      <c r="AD139" t="s">
        <v>48</v>
      </c>
      <c r="AE139" t="s">
        <v>48</v>
      </c>
      <c r="AF139" t="s">
        <v>48</v>
      </c>
    </row>
    <row r="140" spans="1:44" hidden="1" outlineLevel="1" x14ac:dyDescent="0.2">
      <c r="A140" t="s">
        <v>37699</v>
      </c>
      <c r="B140" t="s">
        <v>37700</v>
      </c>
      <c r="C140" t="s">
        <v>37642</v>
      </c>
      <c r="D140" s="3"/>
      <c r="J140" t="s">
        <v>37701</v>
      </c>
      <c r="K140" t="s">
        <v>37293</v>
      </c>
      <c r="L140" t="s">
        <v>1233</v>
      </c>
      <c r="M140">
        <v>3</v>
      </c>
      <c r="P140" s="2" t="s">
        <v>37702</v>
      </c>
      <c r="Q140" t="s">
        <v>10060</v>
      </c>
      <c r="S140">
        <v>6.383185088634491E-2</v>
      </c>
      <c r="T140">
        <v>7.057106813590508E-6</v>
      </c>
      <c r="U140">
        <v>4.7972804168239241E-4</v>
      </c>
      <c r="V140">
        <v>1.6569289437029511E-4</v>
      </c>
      <c r="W140">
        <v>4.4576290994882577E-2</v>
      </c>
      <c r="X140">
        <v>6.1293074395507574E-4</v>
      </c>
      <c r="Y140">
        <v>0.35000000000000009</v>
      </c>
      <c r="Z140">
        <v>0.24199999999999999</v>
      </c>
      <c r="AA140">
        <v>3.6999999999999998E-2</v>
      </c>
      <c r="AB140">
        <v>0.72199999999999998</v>
      </c>
      <c r="AC140">
        <v>0.97699999999999998</v>
      </c>
      <c r="AD140" t="s">
        <v>48</v>
      </c>
      <c r="AE140" t="s">
        <v>48</v>
      </c>
      <c r="AF140" t="s">
        <v>48</v>
      </c>
    </row>
    <row r="141" spans="1:44" hidden="1" outlineLevel="1" x14ac:dyDescent="0.2">
      <c r="A141" t="s">
        <v>37703</v>
      </c>
      <c r="B141" t="s">
        <v>37704</v>
      </c>
      <c r="C141" t="s">
        <v>37705</v>
      </c>
      <c r="D141" s="3"/>
      <c r="J141" t="s">
        <v>37706</v>
      </c>
      <c r="K141" t="s">
        <v>37293</v>
      </c>
      <c r="L141" t="s">
        <v>1233</v>
      </c>
      <c r="M141">
        <v>3</v>
      </c>
      <c r="P141" s="2" t="s">
        <v>37707</v>
      </c>
      <c r="Q141" t="s">
        <v>47</v>
      </c>
      <c r="S141">
        <v>2.66371238976717E-2</v>
      </c>
      <c r="T141">
        <v>4.7468652155657756E-6</v>
      </c>
      <c r="U141">
        <v>2.9987382004037499E-4</v>
      </c>
      <c r="V141">
        <v>4.9735070206224918E-4</v>
      </c>
      <c r="W141">
        <v>1.493422128260136E-2</v>
      </c>
      <c r="X141">
        <v>6.7501282319426537E-4</v>
      </c>
      <c r="Y141">
        <v>0.5</v>
      </c>
      <c r="Z141">
        <v>0</v>
      </c>
      <c r="AA141">
        <v>0</v>
      </c>
      <c r="AB141">
        <v>1</v>
      </c>
      <c r="AC141">
        <v>0</v>
      </c>
      <c r="AD141" t="s">
        <v>48</v>
      </c>
      <c r="AE141" t="s">
        <v>48</v>
      </c>
      <c r="AF141" t="s">
        <v>48</v>
      </c>
    </row>
    <row r="142" spans="1:44" hidden="1" outlineLevel="1" x14ac:dyDescent="0.2">
      <c r="A142" t="s">
        <v>37708</v>
      </c>
      <c r="B142" t="s">
        <v>37709</v>
      </c>
      <c r="C142" t="s">
        <v>37710</v>
      </c>
      <c r="D142" s="3"/>
      <c r="J142" t="s">
        <v>37711</v>
      </c>
      <c r="K142" t="s">
        <v>37293</v>
      </c>
      <c r="L142" t="s">
        <v>1233</v>
      </c>
      <c r="M142">
        <v>2</v>
      </c>
      <c r="P142" s="2" t="s">
        <v>37712</v>
      </c>
      <c r="Q142" t="s">
        <v>10258</v>
      </c>
      <c r="S142">
        <v>1.312488224357367E-3</v>
      </c>
      <c r="T142">
        <v>3.4333515941398218E-6</v>
      </c>
      <c r="U142">
        <v>3.8390116969821968E-5</v>
      </c>
      <c r="V142">
        <v>3.3688742405502132E-5</v>
      </c>
      <c r="W142">
        <v>8.4256485570222139E-4</v>
      </c>
      <c r="X142">
        <v>2.454116111039184E-5</v>
      </c>
      <c r="Y142">
        <v>-5.068342151675486E-2</v>
      </c>
      <c r="Z142">
        <v>0.14599999999999999</v>
      </c>
      <c r="AA142">
        <v>0.1</v>
      </c>
      <c r="AB142">
        <v>0.754</v>
      </c>
      <c r="AC142">
        <v>0.93679999999999997</v>
      </c>
      <c r="AD142" t="s">
        <v>48</v>
      </c>
      <c r="AE142" t="s">
        <v>48</v>
      </c>
      <c r="AF142" t="s">
        <v>48</v>
      </c>
    </row>
    <row r="143" spans="1:44" hidden="1" outlineLevel="1" x14ac:dyDescent="0.2">
      <c r="A143" t="s">
        <v>37713</v>
      </c>
      <c r="B143" t="s">
        <v>37714</v>
      </c>
      <c r="C143" t="s">
        <v>26078</v>
      </c>
      <c r="D143" s="3"/>
      <c r="J143" t="s">
        <v>37715</v>
      </c>
      <c r="K143" t="s">
        <v>37293</v>
      </c>
      <c r="L143" t="s">
        <v>1233</v>
      </c>
      <c r="M143">
        <v>2</v>
      </c>
      <c r="P143" s="2" t="s">
        <v>37716</v>
      </c>
      <c r="Q143" t="s">
        <v>47</v>
      </c>
      <c r="S143">
        <v>3.461909294128418E-2</v>
      </c>
      <c r="T143">
        <v>8.0755562521517277E-6</v>
      </c>
      <c r="U143">
        <v>3.9962033042684197E-4</v>
      </c>
      <c r="V143">
        <v>3.23852727888152E-4</v>
      </c>
      <c r="W143">
        <v>9.3110948801040649E-3</v>
      </c>
      <c r="X143">
        <v>3.4811343066394329E-3</v>
      </c>
      <c r="Y143">
        <v>-0.140625</v>
      </c>
      <c r="Z143">
        <v>0.16300000000000001</v>
      </c>
      <c r="AA143">
        <v>0.20499999999999999</v>
      </c>
      <c r="AB143">
        <v>0.63200000000000001</v>
      </c>
      <c r="AC143">
        <v>-0.33910000000000001</v>
      </c>
      <c r="AD143" t="s">
        <v>48</v>
      </c>
      <c r="AE143" t="s">
        <v>48</v>
      </c>
      <c r="AF143" t="s">
        <v>48</v>
      </c>
    </row>
    <row r="144" spans="1:44" hidden="1" outlineLevel="1" x14ac:dyDescent="0.2">
      <c r="A144" t="s">
        <v>37717</v>
      </c>
      <c r="B144" t="s">
        <v>37718</v>
      </c>
      <c r="C144" t="s">
        <v>37719</v>
      </c>
      <c r="D144" s="3"/>
      <c r="J144" t="s">
        <v>37720</v>
      </c>
      <c r="K144" t="s">
        <v>37293</v>
      </c>
      <c r="L144" t="s">
        <v>1233</v>
      </c>
      <c r="M144">
        <v>2</v>
      </c>
      <c r="P144" s="2" t="s">
        <v>37721</v>
      </c>
      <c r="Q144" t="s">
        <v>47</v>
      </c>
      <c r="S144">
        <v>1.671038381755352E-2</v>
      </c>
      <c r="T144">
        <v>1.8155348016080099E-6</v>
      </c>
      <c r="U144">
        <v>6.0744714573957033E-5</v>
      </c>
      <c r="V144">
        <v>1.414162106812E-4</v>
      </c>
      <c r="W144">
        <v>1.228185649961233E-2</v>
      </c>
      <c r="X144">
        <v>4.4822674681199708E-5</v>
      </c>
      <c r="Y144">
        <v>-1.861111111111112E-2</v>
      </c>
      <c r="Z144">
        <v>8.4000000000000005E-2</v>
      </c>
      <c r="AA144">
        <v>0.16300000000000001</v>
      </c>
      <c r="AB144">
        <v>0.753</v>
      </c>
      <c r="AC144">
        <v>-0.66969999999999996</v>
      </c>
      <c r="AD144" t="s">
        <v>48</v>
      </c>
      <c r="AE144" t="s">
        <v>48</v>
      </c>
      <c r="AF144" t="s">
        <v>48</v>
      </c>
    </row>
    <row r="145" spans="1:32" hidden="1" outlineLevel="1" x14ac:dyDescent="0.2">
      <c r="A145" t="s">
        <v>37722</v>
      </c>
      <c r="B145" t="s">
        <v>37723</v>
      </c>
      <c r="C145" t="s">
        <v>37724</v>
      </c>
      <c r="D145" s="3"/>
      <c r="J145" t="s">
        <v>37725</v>
      </c>
      <c r="K145" t="s">
        <v>37293</v>
      </c>
      <c r="L145" t="s">
        <v>1233</v>
      </c>
      <c r="M145">
        <v>2</v>
      </c>
      <c r="P145" s="2" t="s">
        <v>37726</v>
      </c>
      <c r="Q145" t="s">
        <v>10060</v>
      </c>
      <c r="S145">
        <v>1.866422360762954E-3</v>
      </c>
      <c r="T145">
        <v>4.9292780204268638E-6</v>
      </c>
      <c r="U145">
        <v>5.0964037654921412E-5</v>
      </c>
      <c r="V145">
        <v>5.5010583309922367E-5</v>
      </c>
      <c r="W145">
        <v>5.1073112990707159E-4</v>
      </c>
      <c r="X145">
        <v>2.157460694434121E-4</v>
      </c>
      <c r="Y145">
        <v>0.57500000000000007</v>
      </c>
      <c r="Z145">
        <v>0.123</v>
      </c>
      <c r="AA145">
        <v>2.5000000000000001E-2</v>
      </c>
      <c r="AB145">
        <v>0.85199999999999998</v>
      </c>
      <c r="AC145">
        <v>0.79059999999999997</v>
      </c>
      <c r="AD145" t="s">
        <v>48</v>
      </c>
      <c r="AE145" t="s">
        <v>48</v>
      </c>
      <c r="AF145" t="s">
        <v>48</v>
      </c>
    </row>
    <row r="146" spans="1:32" hidden="1" outlineLevel="1" x14ac:dyDescent="0.2">
      <c r="A146" t="s">
        <v>37727</v>
      </c>
      <c r="B146" t="s">
        <v>37728</v>
      </c>
      <c r="C146" t="s">
        <v>37729</v>
      </c>
      <c r="D146" s="3"/>
      <c r="J146" t="s">
        <v>37730</v>
      </c>
      <c r="K146" t="s">
        <v>37293</v>
      </c>
      <c r="L146" t="s">
        <v>1233</v>
      </c>
      <c r="M146">
        <v>1</v>
      </c>
      <c r="P146" s="2" t="s">
        <v>37731</v>
      </c>
      <c r="Q146" t="s">
        <v>10150</v>
      </c>
      <c r="S146">
        <v>9.7012578044086695E-4</v>
      </c>
      <c r="T146">
        <v>3.8941070670261979E-6</v>
      </c>
      <c r="U146">
        <v>4.5330860302783549E-5</v>
      </c>
      <c r="V146">
        <v>4.341262683738023E-5</v>
      </c>
      <c r="W146">
        <v>3.0396142392419279E-4</v>
      </c>
      <c r="X146">
        <v>5.2062317990930751E-5</v>
      </c>
      <c r="Y146">
        <v>7.4999999999999997E-2</v>
      </c>
      <c r="Z146">
        <v>8.5999999999999993E-2</v>
      </c>
      <c r="AA146">
        <v>7.5999999999999998E-2</v>
      </c>
      <c r="AB146">
        <v>0.83799999999999997</v>
      </c>
      <c r="AC146">
        <v>0.19009999999999999</v>
      </c>
      <c r="AD146" t="s">
        <v>48</v>
      </c>
      <c r="AE146" t="s">
        <v>48</v>
      </c>
      <c r="AF146" t="s">
        <v>48</v>
      </c>
    </row>
    <row r="147" spans="1:32" hidden="1" outlineLevel="1" x14ac:dyDescent="0.2">
      <c r="A147" t="s">
        <v>37732</v>
      </c>
      <c r="B147" t="s">
        <v>37733</v>
      </c>
      <c r="C147" t="s">
        <v>37734</v>
      </c>
      <c r="D147" s="3"/>
      <c r="J147" t="s">
        <v>37735</v>
      </c>
      <c r="K147" t="s">
        <v>37293</v>
      </c>
      <c r="L147" t="s">
        <v>1233</v>
      </c>
      <c r="M147">
        <v>-1</v>
      </c>
      <c r="P147" s="2" t="s">
        <v>37736</v>
      </c>
      <c r="Q147" t="s">
        <v>10032</v>
      </c>
      <c r="S147">
        <v>4.5730374404229218E-4</v>
      </c>
      <c r="T147">
        <v>2.8820365969295381E-6</v>
      </c>
      <c r="U147">
        <v>2.8858135920017961E-5</v>
      </c>
      <c r="V147">
        <v>4.6419696445809677E-5</v>
      </c>
      <c r="W147">
        <v>1.758199941832572E-4</v>
      </c>
      <c r="X147">
        <v>3.9646489312872291E-5</v>
      </c>
      <c r="Y147">
        <v>0.19305555555555559</v>
      </c>
      <c r="Z147">
        <v>5.3999999999999999E-2</v>
      </c>
      <c r="AA147">
        <v>0.1</v>
      </c>
      <c r="AB147">
        <v>0.84599999999999997</v>
      </c>
      <c r="AC147">
        <v>-0.42320000000000002</v>
      </c>
      <c r="AD147" t="s">
        <v>48</v>
      </c>
      <c r="AE147" t="s">
        <v>48</v>
      </c>
      <c r="AF147" t="s">
        <v>48</v>
      </c>
    </row>
    <row r="148" spans="1:32" hidden="1" outlineLevel="1" x14ac:dyDescent="0.2">
      <c r="A148" t="s">
        <v>37737</v>
      </c>
      <c r="B148" t="s">
        <v>37738</v>
      </c>
      <c r="C148" t="s">
        <v>25651</v>
      </c>
      <c r="D148" s="3"/>
      <c r="J148" t="s">
        <v>37739</v>
      </c>
      <c r="K148" t="s">
        <v>37293</v>
      </c>
      <c r="L148" t="s">
        <v>1233</v>
      </c>
      <c r="M148">
        <v>1</v>
      </c>
      <c r="P148" s="2" t="s">
        <v>37740</v>
      </c>
      <c r="Q148" t="s">
        <v>10831</v>
      </c>
      <c r="S148">
        <v>1.271624676883221E-2</v>
      </c>
      <c r="T148">
        <v>8.4663770394399762E-6</v>
      </c>
      <c r="U148">
        <v>2.2969192650634801E-4</v>
      </c>
      <c r="V148">
        <v>8.84554538060911E-5</v>
      </c>
      <c r="W148">
        <v>3.7791673094034191E-3</v>
      </c>
      <c r="X148">
        <v>4.6581259812228382E-4</v>
      </c>
      <c r="Y148">
        <v>0.45</v>
      </c>
      <c r="Z148">
        <v>8.6999999999999994E-2</v>
      </c>
      <c r="AA148">
        <v>0.10100000000000001</v>
      </c>
      <c r="AB148">
        <v>0.81200000000000006</v>
      </c>
      <c r="AC148">
        <v>-0.10489999999999999</v>
      </c>
      <c r="AD148" t="s">
        <v>48</v>
      </c>
      <c r="AE148" t="s">
        <v>48</v>
      </c>
      <c r="AF148" t="s">
        <v>48</v>
      </c>
    </row>
    <row r="149" spans="1:32" hidden="1" outlineLevel="1" x14ac:dyDescent="0.2">
      <c r="A149" t="s">
        <v>37741</v>
      </c>
      <c r="B149" t="s">
        <v>37742</v>
      </c>
      <c r="C149" t="s">
        <v>36168</v>
      </c>
      <c r="D149" s="3"/>
      <c r="J149" t="s">
        <v>37743</v>
      </c>
      <c r="K149" t="s">
        <v>37293</v>
      </c>
      <c r="L149" t="s">
        <v>1233</v>
      </c>
      <c r="M149">
        <v>1</v>
      </c>
      <c r="P149" s="2" t="s">
        <v>37744</v>
      </c>
      <c r="Q149" t="s">
        <v>47</v>
      </c>
      <c r="S149">
        <v>0.1038729473948479</v>
      </c>
      <c r="T149">
        <v>1.1394384273444301E-5</v>
      </c>
      <c r="U149">
        <v>1.5744121046736841E-3</v>
      </c>
      <c r="V149">
        <v>3.8208096520975232E-4</v>
      </c>
      <c r="W149">
        <v>4.902615025639534E-2</v>
      </c>
      <c r="X149">
        <v>2.3671046365052462E-3</v>
      </c>
      <c r="Y149">
        <v>-4.166666666666663E-2</v>
      </c>
      <c r="Z149">
        <v>0.11</v>
      </c>
      <c r="AA149">
        <v>0.10199999999999999</v>
      </c>
      <c r="AB149">
        <v>0.78700000000000003</v>
      </c>
      <c r="AC149">
        <v>5.16E-2</v>
      </c>
      <c r="AD149" t="s">
        <v>48</v>
      </c>
      <c r="AE149" t="s">
        <v>48</v>
      </c>
      <c r="AF149" t="s">
        <v>48</v>
      </c>
    </row>
    <row r="150" spans="1:32" hidden="1" outlineLevel="1" x14ac:dyDescent="0.2">
      <c r="A150" t="s">
        <v>37745</v>
      </c>
      <c r="B150" t="s">
        <v>37746</v>
      </c>
      <c r="C150" t="s">
        <v>37729</v>
      </c>
      <c r="D150" s="3"/>
      <c r="J150" t="s">
        <v>37747</v>
      </c>
      <c r="K150" t="s">
        <v>37694</v>
      </c>
      <c r="L150" t="s">
        <v>1263</v>
      </c>
      <c r="M150">
        <v>2</v>
      </c>
      <c r="P150" s="2" t="s">
        <v>37748</v>
      </c>
      <c r="Q150" t="s">
        <v>10150</v>
      </c>
      <c r="S150">
        <v>3.8577406667172909E-4</v>
      </c>
      <c r="T150">
        <v>2.022076841967646E-6</v>
      </c>
      <c r="U150">
        <v>1.952588536369149E-5</v>
      </c>
      <c r="V150">
        <v>4.6661625674460083E-5</v>
      </c>
      <c r="W150">
        <v>1.6818015137687331E-4</v>
      </c>
      <c r="X150">
        <v>2.2790909497416582E-5</v>
      </c>
      <c r="Y150">
        <v>0.5</v>
      </c>
      <c r="Z150">
        <v>0.23100000000000001</v>
      </c>
      <c r="AA150">
        <v>0</v>
      </c>
      <c r="AB150">
        <v>0.76900000000000002</v>
      </c>
      <c r="AC150">
        <v>0.20230000000000001</v>
      </c>
      <c r="AD150" t="s">
        <v>48</v>
      </c>
      <c r="AE150" t="s">
        <v>48</v>
      </c>
      <c r="AF150" t="s">
        <v>48</v>
      </c>
    </row>
    <row r="151" spans="1:32" hidden="1" outlineLevel="1" x14ac:dyDescent="0.2">
      <c r="A151" t="s">
        <v>37749</v>
      </c>
      <c r="B151" t="s">
        <v>37750</v>
      </c>
      <c r="C151" t="s">
        <v>25651</v>
      </c>
      <c r="D151" s="3"/>
      <c r="J151" t="s">
        <v>37751</v>
      </c>
      <c r="K151" t="s">
        <v>37722</v>
      </c>
      <c r="L151" t="s">
        <v>1263</v>
      </c>
      <c r="M151">
        <v>3</v>
      </c>
      <c r="P151" s="2" t="s">
        <v>37752</v>
      </c>
      <c r="Q151" t="s">
        <v>10831</v>
      </c>
      <c r="S151">
        <v>1.961160451173782E-2</v>
      </c>
      <c r="T151">
        <v>8.7876478573889472E-6</v>
      </c>
      <c r="U151">
        <v>1.230765017680824E-3</v>
      </c>
      <c r="V151">
        <v>1.537135831313208E-4</v>
      </c>
      <c r="W151">
        <v>9.7567727789282799E-3</v>
      </c>
      <c r="X151">
        <v>3.5379373002797371E-4</v>
      </c>
      <c r="Y151">
        <v>-8.5714285714285715E-2</v>
      </c>
      <c r="Z151">
        <v>3.3000000000000002E-2</v>
      </c>
      <c r="AA151">
        <v>6.9000000000000006E-2</v>
      </c>
      <c r="AB151">
        <v>0.89800000000000002</v>
      </c>
      <c r="AC151">
        <v>-0.6</v>
      </c>
      <c r="AD151" t="s">
        <v>48</v>
      </c>
      <c r="AE151" t="s">
        <v>48</v>
      </c>
      <c r="AF151" t="s">
        <v>48</v>
      </c>
    </row>
    <row r="152" spans="1:32" hidden="1" outlineLevel="1" x14ac:dyDescent="0.2">
      <c r="A152" t="s">
        <v>37753</v>
      </c>
      <c r="B152" t="s">
        <v>37754</v>
      </c>
      <c r="C152" t="s">
        <v>37755</v>
      </c>
      <c r="D152" s="3"/>
      <c r="J152" t="s">
        <v>37756</v>
      </c>
      <c r="K152" t="s">
        <v>37722</v>
      </c>
      <c r="L152" t="s">
        <v>1263</v>
      </c>
      <c r="M152">
        <v>1</v>
      </c>
      <c r="P152" s="2" t="s">
        <v>37757</v>
      </c>
      <c r="Q152" t="s">
        <v>47</v>
      </c>
      <c r="S152">
        <v>1.6715441597625611E-3</v>
      </c>
      <c r="T152">
        <v>4.2627530092431698E-6</v>
      </c>
      <c r="U152">
        <v>5.6963890529004857E-5</v>
      </c>
      <c r="V152">
        <v>1.2232158042024821E-4</v>
      </c>
      <c r="W152">
        <v>2.8536416357383132E-4</v>
      </c>
      <c r="X152">
        <v>5.0533615285530686E-4</v>
      </c>
      <c r="Y152">
        <v>0.35</v>
      </c>
      <c r="Z152">
        <v>0.06</v>
      </c>
      <c r="AA152">
        <v>0.10199999999999999</v>
      </c>
      <c r="AB152">
        <v>0.83699999999999997</v>
      </c>
      <c r="AC152">
        <v>-0.2263</v>
      </c>
      <c r="AD152" t="s">
        <v>48</v>
      </c>
      <c r="AE152" t="s">
        <v>48</v>
      </c>
      <c r="AF152" t="s">
        <v>48</v>
      </c>
    </row>
    <row r="153" spans="1:32" hidden="1" outlineLevel="1" x14ac:dyDescent="0.2">
      <c r="A153" t="s">
        <v>37758</v>
      </c>
      <c r="B153" t="s">
        <v>37759</v>
      </c>
      <c r="C153" t="s">
        <v>37705</v>
      </c>
      <c r="D153" s="3"/>
      <c r="J153" t="s">
        <v>37760</v>
      </c>
      <c r="K153" t="s">
        <v>37732</v>
      </c>
      <c r="L153" t="s">
        <v>1263</v>
      </c>
      <c r="M153">
        <v>2</v>
      </c>
      <c r="P153" s="2" t="s">
        <v>37761</v>
      </c>
      <c r="Q153" t="s">
        <v>47</v>
      </c>
      <c r="S153">
        <v>0.22625678777694699</v>
      </c>
      <c r="T153">
        <v>7.2819471824914217E-5</v>
      </c>
      <c r="U153">
        <v>3.5329305683262652E-4</v>
      </c>
      <c r="V153">
        <v>1.6628988087177281E-3</v>
      </c>
      <c r="W153">
        <v>1.7568918410688641E-3</v>
      </c>
      <c r="X153">
        <v>0.2630767822265625</v>
      </c>
      <c r="Y153">
        <v>0.25</v>
      </c>
      <c r="Z153">
        <v>8.6999999999999994E-2</v>
      </c>
      <c r="AA153">
        <v>0.26900000000000002</v>
      </c>
      <c r="AB153">
        <v>0.64400000000000002</v>
      </c>
      <c r="AC153">
        <v>-0.76719999999999999</v>
      </c>
      <c r="AD153" t="s">
        <v>48</v>
      </c>
      <c r="AE153" t="s">
        <v>48</v>
      </c>
      <c r="AF153" t="s">
        <v>48</v>
      </c>
    </row>
    <row r="154" spans="1:32" hidden="1" outlineLevel="1" x14ac:dyDescent="0.2">
      <c r="A154" t="s">
        <v>37762</v>
      </c>
      <c r="B154" t="s">
        <v>37763</v>
      </c>
      <c r="C154" t="s">
        <v>37734</v>
      </c>
      <c r="D154" s="3"/>
      <c r="J154" t="s">
        <v>37764</v>
      </c>
      <c r="K154" t="s">
        <v>37758</v>
      </c>
      <c r="L154" t="s">
        <v>1263</v>
      </c>
      <c r="M154">
        <v>1</v>
      </c>
      <c r="P154" s="2" t="s">
        <v>37765</v>
      </c>
      <c r="Q154" t="s">
        <v>10032</v>
      </c>
      <c r="S154">
        <v>2.5987529079429811E-4</v>
      </c>
      <c r="T154">
        <v>2.633747499203309E-6</v>
      </c>
      <c r="U154">
        <v>1.7331230992567729E-5</v>
      </c>
      <c r="V154">
        <v>3.7782774597872049E-5</v>
      </c>
      <c r="W154">
        <v>1.2856477405875921E-4</v>
      </c>
      <c r="X154">
        <v>1.79772778210463E-5</v>
      </c>
      <c r="Y154">
        <v>0.41666666666666669</v>
      </c>
      <c r="Z154">
        <v>7.4999999999999997E-2</v>
      </c>
      <c r="AA154">
        <v>9.6000000000000002E-2</v>
      </c>
      <c r="AB154">
        <v>0.82899999999999996</v>
      </c>
      <c r="AC154">
        <v>-0.20230000000000001</v>
      </c>
      <c r="AD154" t="s">
        <v>48</v>
      </c>
      <c r="AE154" t="s">
        <v>48</v>
      </c>
      <c r="AF154" t="s">
        <v>48</v>
      </c>
    </row>
    <row r="155" spans="1:32" hidden="1" outlineLevel="1" x14ac:dyDescent="0.2"/>
    <row r="156" spans="1:32" hidden="1" outlineLevel="1" x14ac:dyDescent="0.2"/>
    <row r="157" spans="1:32" hidden="1" outlineLevel="1" x14ac:dyDescent="0.2"/>
    <row r="158" spans="1:32" hidden="1" outlineLevel="1" x14ac:dyDescent="0.2"/>
    <row r="159" spans="1:32" hidden="1" outlineLevel="1" x14ac:dyDescent="0.2"/>
    <row r="160" spans="1:32" hidden="1" outlineLevel="1" x14ac:dyDescent="0.2"/>
    <row r="161" spans="1:44" hidden="1" outlineLevel="1" x14ac:dyDescent="0.2"/>
    <row r="162" spans="1:44" collapsed="1" x14ac:dyDescent="0.2">
      <c r="A162" t="s">
        <v>37299</v>
      </c>
      <c r="B162" t="s">
        <v>37300</v>
      </c>
      <c r="C162" t="s">
        <v>37301</v>
      </c>
      <c r="D162" t="s">
        <v>37302</v>
      </c>
      <c r="E162" t="s">
        <v>692</v>
      </c>
      <c r="F162" t="s">
        <v>42</v>
      </c>
      <c r="G162">
        <v>19</v>
      </c>
      <c r="H162" t="s">
        <v>43</v>
      </c>
      <c r="I162">
        <v>20</v>
      </c>
      <c r="J162" t="s">
        <v>37303</v>
      </c>
      <c r="L162" t="s">
        <v>45</v>
      </c>
      <c r="M162">
        <v>0</v>
      </c>
      <c r="N162">
        <v>0.5</v>
      </c>
      <c r="O162" s="2" t="s">
        <v>37304</v>
      </c>
      <c r="P162" s="2" t="s">
        <v>37304</v>
      </c>
      <c r="Q162" t="s">
        <v>47</v>
      </c>
      <c r="R162" t="s">
        <v>47</v>
      </c>
      <c r="S162">
        <v>2.3106688167899851E-3</v>
      </c>
      <c r="T162">
        <v>1.704950409475714E-4</v>
      </c>
      <c r="U162">
        <v>4.0694398921914399E-4</v>
      </c>
      <c r="V162">
        <v>1.2601171329151839E-4</v>
      </c>
      <c r="W162">
        <v>7.6728180283680558E-4</v>
      </c>
      <c r="X162">
        <v>2.3867547861300409E-4</v>
      </c>
      <c r="Y162">
        <v>4.8253246753246742E-2</v>
      </c>
      <c r="Z162">
        <v>6.2E-2</v>
      </c>
      <c r="AA162">
        <v>7.4999999999999997E-2</v>
      </c>
      <c r="AB162">
        <v>0.86299999999999999</v>
      </c>
      <c r="AC162">
        <v>-0.77710000000000001</v>
      </c>
      <c r="AD162" t="s">
        <v>48</v>
      </c>
      <c r="AE162" t="s">
        <v>48</v>
      </c>
      <c r="AF162" t="s">
        <v>48</v>
      </c>
      <c r="AH162">
        <f t="shared" ref="AH162" si="46">SUM(AI162:AJ162)</f>
        <v>1</v>
      </c>
      <c r="AI162">
        <f t="shared" ref="AI162" si="47">COUNTIF(L162:L176,"Comment")</f>
        <v>1</v>
      </c>
      <c r="AJ162">
        <f t="shared" ref="AJ162" si="48">COUNTIF(L162:L176, "Reply")</f>
        <v>0</v>
      </c>
      <c r="AK162">
        <f t="shared" ref="AK162" si="49">COUNTIF(C163:C176, C162)</f>
        <v>0</v>
      </c>
      <c r="AM162">
        <f t="shared" ref="AM162" si="50">AVERAGE(S162:S176)</f>
        <v>2.6926349382847548E-3</v>
      </c>
      <c r="AN162">
        <f t="shared" ref="AN162" si="51">AVERAGE(Y162:Y176)</f>
        <v>-4.7655122655122437E-4</v>
      </c>
      <c r="AO162" cm="1">
        <f t="array" ref="AO162">SUM(COUNTIF(J163:J176, {"*NTA*","*YWNBTA*"}))</f>
        <v>1</v>
      </c>
      <c r="AP162" cm="1">
        <f t="array" ref="AP162">SUM(COUNTIF(J163:J176, {"*YTA*","*YWBTA*"}))</f>
        <v>0</v>
      </c>
      <c r="AQ162">
        <f t="shared" ref="AQ162" si="52">COUNTIF(J163:J176, "*ESH*")</f>
        <v>0</v>
      </c>
      <c r="AR162" t="str">
        <f t="shared" ref="AR162" si="53">IF(AO162&gt;AP162,(IF(AO162&gt;AQ162,"NTA","YTA")),IF(AP162&gt;AQ162,"YTA","ESH"))</f>
        <v>NTA</v>
      </c>
    </row>
    <row r="163" spans="1:44" hidden="1" outlineLevel="1" x14ac:dyDescent="0.2">
      <c r="A163" t="s">
        <v>37766</v>
      </c>
      <c r="B163" t="s">
        <v>37767</v>
      </c>
      <c r="C163" t="s">
        <v>37768</v>
      </c>
      <c r="D163" s="3"/>
      <c r="J163" t="s">
        <v>37769</v>
      </c>
      <c r="K163" t="s">
        <v>37299</v>
      </c>
      <c r="L163" t="s">
        <v>1233</v>
      </c>
      <c r="M163">
        <v>0</v>
      </c>
      <c r="P163" s="2" t="s">
        <v>37770</v>
      </c>
      <c r="Q163" t="s">
        <v>37771</v>
      </c>
      <c r="S163">
        <v>3.0746010597795248E-3</v>
      </c>
      <c r="T163">
        <v>1.0436657248646951E-5</v>
      </c>
      <c r="U163">
        <v>1.078226123354398E-4</v>
      </c>
      <c r="V163">
        <v>1.397372980136424E-4</v>
      </c>
      <c r="W163">
        <v>1.2521012686192989E-3</v>
      </c>
      <c r="X163">
        <v>2.862369292415679E-4</v>
      </c>
      <c r="Y163">
        <v>-4.9206349206349191E-2</v>
      </c>
      <c r="Z163">
        <v>4.3999999999999997E-2</v>
      </c>
      <c r="AA163">
        <v>0.16700000000000001</v>
      </c>
      <c r="AB163">
        <v>0.78800000000000003</v>
      </c>
      <c r="AC163">
        <v>-0.78449999999999998</v>
      </c>
      <c r="AD163" t="s">
        <v>48</v>
      </c>
      <c r="AE163" t="s">
        <v>48</v>
      </c>
      <c r="AF163" t="s">
        <v>48</v>
      </c>
    </row>
    <row r="164" spans="1:44" hidden="1" outlineLevel="1" x14ac:dyDescent="0.2"/>
    <row r="165" spans="1:44" hidden="1" outlineLevel="1" x14ac:dyDescent="0.2"/>
    <row r="166" spans="1:44" hidden="1" outlineLevel="1" x14ac:dyDescent="0.2"/>
    <row r="167" spans="1:44" hidden="1" outlineLevel="1" x14ac:dyDescent="0.2"/>
    <row r="168" spans="1:44" hidden="1" outlineLevel="1" x14ac:dyDescent="0.2"/>
    <row r="169" spans="1:44" hidden="1" outlineLevel="1" x14ac:dyDescent="0.2"/>
    <row r="170" spans="1:44" hidden="1" outlineLevel="1" x14ac:dyDescent="0.2"/>
    <row r="171" spans="1:44" hidden="1" outlineLevel="1" x14ac:dyDescent="0.2"/>
    <row r="172" spans="1:44" hidden="1" outlineLevel="1" x14ac:dyDescent="0.2"/>
    <row r="173" spans="1:44" hidden="1" outlineLevel="1" x14ac:dyDescent="0.2"/>
    <row r="174" spans="1:44" hidden="1" outlineLevel="1" x14ac:dyDescent="0.2"/>
    <row r="175" spans="1:44" hidden="1" outlineLevel="1" x14ac:dyDescent="0.2"/>
    <row r="176" spans="1:44" hidden="1" outlineLevel="1" x14ac:dyDescent="0.2"/>
    <row r="177" spans="43:43" collapsed="1" x14ac:dyDescent="0.2">
      <c r="AQ177" s="9"/>
    </row>
    <row r="207" spans="43:43" x14ac:dyDescent="0.2">
      <c r="AQ207" s="9"/>
    </row>
    <row r="237" spans="43:43" x14ac:dyDescent="0.2">
      <c r="AQ237" s="9"/>
    </row>
    <row r="267" spans="43:43" x14ac:dyDescent="0.2">
      <c r="AQ267" s="9"/>
    </row>
    <row r="297" spans="43:43" x14ac:dyDescent="0.2">
      <c r="AQ297" s="9"/>
    </row>
    <row r="327" spans="43:43" x14ac:dyDescent="0.2">
      <c r="AQ327" s="9"/>
    </row>
    <row r="357" spans="43:43" x14ac:dyDescent="0.2">
      <c r="AQ357" s="9"/>
    </row>
    <row r="387" spans="43:43" x14ac:dyDescent="0.2">
      <c r="AQ387" s="9"/>
    </row>
    <row r="417" spans="43:43" x14ac:dyDescent="0.2">
      <c r="AQ417" s="9"/>
    </row>
    <row r="447" spans="43:43" x14ac:dyDescent="0.2">
      <c r="AQ447" s="9"/>
    </row>
    <row r="477" spans="43:43" x14ac:dyDescent="0.2">
      <c r="AQ477" s="9"/>
    </row>
    <row r="507" spans="43:43" x14ac:dyDescent="0.2">
      <c r="AQ507" s="9"/>
    </row>
    <row r="816" spans="43:43" x14ac:dyDescent="0.2">
      <c r="AQ816" s="9"/>
    </row>
    <row r="1072" spans="43:43" x14ac:dyDescent="0.2">
      <c r="AQ1072" s="9"/>
    </row>
    <row r="1099" spans="43:43" x14ac:dyDescent="0.2">
      <c r="AQ1099" s="9"/>
    </row>
    <row r="1152" spans="43:43" x14ac:dyDescent="0.2">
      <c r="AQ1152" s="9"/>
    </row>
    <row r="1187" spans="43:43" x14ac:dyDescent="0.2">
      <c r="AQ1187" s="9"/>
    </row>
    <row r="1574" spans="43:43" x14ac:dyDescent="0.2">
      <c r="AQ1574" s="9"/>
    </row>
    <row r="1872" spans="43:43" x14ac:dyDescent="0.2">
      <c r="AQ1872" s="9"/>
    </row>
    <row r="3175" spans="43:43" x14ac:dyDescent="0.2">
      <c r="AQ3175" s="9"/>
    </row>
    <row r="3199" spans="43:43" x14ac:dyDescent="0.2">
      <c r="AQ3199" s="9"/>
    </row>
    <row r="3217" spans="43:43" x14ac:dyDescent="0.2">
      <c r="AQ3217" s="9"/>
    </row>
    <row r="3247" spans="43:43" x14ac:dyDescent="0.2">
      <c r="AQ3247" s="9"/>
    </row>
    <row r="3266" spans="43:43" x14ac:dyDescent="0.2">
      <c r="AQ3266" s="9"/>
    </row>
    <row r="3295" spans="43:43" x14ac:dyDescent="0.2">
      <c r="AQ3295" s="9"/>
    </row>
    <row r="3433" spans="43:43" x14ac:dyDescent="0.2">
      <c r="AQ3433" s="9"/>
    </row>
    <row r="3488" spans="43:43" x14ac:dyDescent="0.2">
      <c r="AQ3488" s="9"/>
    </row>
    <row r="3531" spans="43:43" x14ac:dyDescent="0.2">
      <c r="AQ3531" s="9"/>
    </row>
    <row r="3653" spans="43:43" x14ac:dyDescent="0.2">
      <c r="AQ3653" s="9"/>
    </row>
    <row r="3670" spans="43:43" x14ac:dyDescent="0.2">
      <c r="AQ3670" s="9"/>
    </row>
    <row r="3693" spans="43:43" x14ac:dyDescent="0.2">
      <c r="AQ3693" s="9"/>
    </row>
  </sheetData>
  <conditionalFormatting sqref="A16:A24">
    <cfRule type="containsBlanks" dxfId="130" priority="44">
      <formula>LEN(TRIM(A16))=0</formula>
    </cfRule>
  </conditionalFormatting>
  <conditionalFormatting sqref="A43">
    <cfRule type="containsBlanks" dxfId="129" priority="30">
      <formula>LEN(TRIM(A43))=0</formula>
    </cfRule>
  </conditionalFormatting>
  <conditionalFormatting sqref="A58:A64">
    <cfRule type="containsBlanks" dxfId="128" priority="26">
      <formula>LEN(TRIM(A58))=0</formula>
    </cfRule>
  </conditionalFormatting>
  <conditionalFormatting sqref="A73:A80">
    <cfRule type="containsBlanks" dxfId="127" priority="22">
      <formula>LEN(TRIM(A73))=0</formula>
    </cfRule>
  </conditionalFormatting>
  <conditionalFormatting sqref="A88:A90">
    <cfRule type="containsBlanks" dxfId="126" priority="18">
      <formula>LEN(TRIM(A88))=0</formula>
    </cfRule>
  </conditionalFormatting>
  <conditionalFormatting sqref="A103:A116">
    <cfRule type="containsBlanks" dxfId="125" priority="14">
      <formula>LEN(TRIM(A103))=0</formula>
    </cfRule>
  </conditionalFormatting>
  <conditionalFormatting sqref="A118:A132">
    <cfRule type="containsBlanks" dxfId="124" priority="10">
      <formula>LEN(TRIM(A118))=0</formula>
    </cfRule>
  </conditionalFormatting>
  <conditionalFormatting sqref="A134:A154">
    <cfRule type="containsBlanks" dxfId="123" priority="6">
      <formula>LEN(TRIM(A134))=0</formula>
    </cfRule>
  </conditionalFormatting>
  <conditionalFormatting sqref="A163">
    <cfRule type="containsBlanks" dxfId="122" priority="2">
      <formula>LEN(TRIM(A163))=0</formula>
    </cfRule>
  </conditionalFormatting>
  <conditionalFormatting sqref="A1:AN42 A44:AN57 A65:AN72 A81:AN87 A91:AN102">
    <cfRule type="expression" dxfId="121" priority="38">
      <formula>LEN($AJ1)</formula>
    </cfRule>
  </conditionalFormatting>
  <conditionalFormatting sqref="A117:AN117 A133:AN133 A155:AN162 A164:AN1048576 A1:AG15">
    <cfRule type="expression" dxfId="120" priority="52">
      <formula>LEN($AJ1)</formula>
    </cfRule>
  </conditionalFormatting>
  <conditionalFormatting sqref="C16:C24">
    <cfRule type="containsText" dxfId="119" priority="45" operator="containsText" text="AmItheAsshole-ModTeam">
      <formula>NOT(ISERROR(SEARCH("AmItheAsshole-ModTeam",C16)))</formula>
    </cfRule>
    <cfRule type="containsText" dxfId="118" priority="46" operator="containsText" text="AutoModerator">
      <formula>NOT(ISERROR(SEARCH("AutoModerator",C16)))</formula>
    </cfRule>
    <cfRule type="containsText" dxfId="117" priority="47" operator="containsText" text="Judgement_Bot_AITA">
      <formula>NOT(ISERROR(SEARCH("Judgement_Bot_AITA",C16)))</formula>
    </cfRule>
  </conditionalFormatting>
  <conditionalFormatting sqref="C43">
    <cfRule type="containsText" dxfId="116" priority="31" operator="containsText" text="AmItheAsshole-ModTeam">
      <formula>NOT(ISERROR(SEARCH("AmItheAsshole-ModTeam",C43)))</formula>
    </cfRule>
    <cfRule type="containsText" dxfId="115" priority="32" operator="containsText" text="AutoModerator">
      <formula>NOT(ISERROR(SEARCH("AutoModerator",C43)))</formula>
    </cfRule>
    <cfRule type="containsText" dxfId="114" priority="33" operator="containsText" text="Judgement_Bot_AITA">
      <formula>NOT(ISERROR(SEARCH("Judgement_Bot_AITA",C43)))</formula>
    </cfRule>
  </conditionalFormatting>
  <conditionalFormatting sqref="C58:C64">
    <cfRule type="containsText" dxfId="113" priority="27" operator="containsText" text="AmItheAsshole-ModTeam">
      <formula>NOT(ISERROR(SEARCH("AmItheAsshole-ModTeam",C58)))</formula>
    </cfRule>
    <cfRule type="containsText" dxfId="112" priority="28" operator="containsText" text="AutoModerator">
      <formula>NOT(ISERROR(SEARCH("AutoModerator",C58)))</formula>
    </cfRule>
    <cfRule type="containsText" dxfId="111" priority="29" operator="containsText" text="Judgement_Bot_AITA">
      <formula>NOT(ISERROR(SEARCH("Judgement_Bot_AITA",C58)))</formula>
    </cfRule>
  </conditionalFormatting>
  <conditionalFormatting sqref="C73:C80">
    <cfRule type="containsText" dxfId="110" priority="23" operator="containsText" text="AmItheAsshole-ModTeam">
      <formula>NOT(ISERROR(SEARCH("AmItheAsshole-ModTeam",C73)))</formula>
    </cfRule>
    <cfRule type="containsText" dxfId="109" priority="24" operator="containsText" text="AutoModerator">
      <formula>NOT(ISERROR(SEARCH("AutoModerator",C73)))</formula>
    </cfRule>
    <cfRule type="containsText" dxfId="108" priority="25" operator="containsText" text="Judgement_Bot_AITA">
      <formula>NOT(ISERROR(SEARCH("Judgement_Bot_AITA",C73)))</formula>
    </cfRule>
  </conditionalFormatting>
  <conditionalFormatting sqref="C88:C90">
    <cfRule type="containsText" dxfId="107" priority="19" operator="containsText" text="AmItheAsshole-ModTeam">
      <formula>NOT(ISERROR(SEARCH("AmItheAsshole-ModTeam",C88)))</formula>
    </cfRule>
    <cfRule type="containsText" dxfId="106" priority="20" operator="containsText" text="AutoModerator">
      <formula>NOT(ISERROR(SEARCH("AutoModerator",C88)))</formula>
    </cfRule>
    <cfRule type="containsText" dxfId="105" priority="21" operator="containsText" text="Judgement_Bot_AITA">
      <formula>NOT(ISERROR(SEARCH("Judgement_Bot_AITA",C88)))</formula>
    </cfRule>
  </conditionalFormatting>
  <conditionalFormatting sqref="C103:C116">
    <cfRule type="containsText" dxfId="104" priority="15" operator="containsText" text="AmItheAsshole-ModTeam">
      <formula>NOT(ISERROR(SEARCH("AmItheAsshole-ModTeam",C103)))</formula>
    </cfRule>
    <cfRule type="containsText" dxfId="103" priority="16" operator="containsText" text="AutoModerator">
      <formula>NOT(ISERROR(SEARCH("AutoModerator",C103)))</formula>
    </cfRule>
    <cfRule type="containsText" dxfId="102" priority="17" operator="containsText" text="Judgement_Bot_AITA">
      <formula>NOT(ISERROR(SEARCH("Judgement_Bot_AITA",C103)))</formula>
    </cfRule>
  </conditionalFormatting>
  <conditionalFormatting sqref="C118:C132">
    <cfRule type="containsText" dxfId="101" priority="11" operator="containsText" text="AmItheAsshole-ModTeam">
      <formula>NOT(ISERROR(SEARCH("AmItheAsshole-ModTeam",C118)))</formula>
    </cfRule>
    <cfRule type="containsText" dxfId="100" priority="12" operator="containsText" text="AutoModerator">
      <formula>NOT(ISERROR(SEARCH("AutoModerator",C118)))</formula>
    </cfRule>
    <cfRule type="containsText" dxfId="99" priority="13" operator="containsText" text="Judgement_Bot_AITA">
      <formula>NOT(ISERROR(SEARCH("Judgement_Bot_AITA",C118)))</formula>
    </cfRule>
  </conditionalFormatting>
  <conditionalFormatting sqref="C134:C154">
    <cfRule type="containsText" dxfId="98" priority="7" operator="containsText" text="AmItheAsshole-ModTeam">
      <formula>NOT(ISERROR(SEARCH("AmItheAsshole-ModTeam",C134)))</formula>
    </cfRule>
    <cfRule type="containsText" dxfId="97" priority="8" operator="containsText" text="AutoModerator">
      <formula>NOT(ISERROR(SEARCH("AutoModerator",C134)))</formula>
    </cfRule>
    <cfRule type="containsText" dxfId="96" priority="9" operator="containsText" text="Judgement_Bot_AITA">
      <formula>NOT(ISERROR(SEARCH("Judgement_Bot_AITA",C134)))</formula>
    </cfRule>
  </conditionalFormatting>
  <conditionalFormatting sqref="C163">
    <cfRule type="containsText" dxfId="95" priority="3" operator="containsText" text="AmItheAsshole-ModTeam">
      <formula>NOT(ISERROR(SEARCH("AmItheAsshole-ModTeam",C163)))</formula>
    </cfRule>
    <cfRule type="containsText" dxfId="94" priority="4" operator="containsText" text="AutoModerator">
      <formula>NOT(ISERROR(SEARCH("AutoModerator",C163)))</formula>
    </cfRule>
    <cfRule type="containsText" dxfId="93" priority="5" operator="containsText" text="Judgement_Bot_AITA">
      <formula>NOT(ISERROR(SEARCH("Judgement_Bot_AITA",C163)))</formula>
    </cfRule>
  </conditionalFormatting>
  <conditionalFormatting sqref="AH1:AK42 AH44:AK57 AH65:AK72 AH81:AK87 AH91:AK102 AH117:AK117 AH133:AK133 AH155:AK162 AH164:AK513 AH816:AK816 AH1072:AK1072 AH1099:AK1099 AH1152:AK1152 AH1187:AK1187 AH1574:AK1574 AH1872:AK1872 AH3175:AK3175 AH3199:AK3199 AH3217:AK3217 AH3247:AK3247 AH3266:AK3266 AH3295:AK3295 AH3433:AK3433 AH3488:AK3488 AH3531:AK3531 AH3653:AK3653 AH3670:AK3670 AH3693:AK3693 AH3709:AK1048576">
    <cfRule type="cellIs" dxfId="92" priority="39" operator="greaterThan">
      <formula>0</formula>
    </cfRule>
  </conditionalFormatting>
  <conditionalFormatting sqref="AH1:AK42 AH44:AK57 AH65:AK72 AH81:AK87 AH91:AK102 AH117:AK117 AH133:AK133 AH155:AK162 AH164:AK1048576">
    <cfRule type="cellIs" dxfId="91" priority="37" operator="greaterThan">
      <formula>0</formula>
    </cfRule>
  </conditionalFormatting>
  <conditionalFormatting sqref="AH1:AN42 AH44:AN57 AH65:AN72 AH81:AN87 AH91:AN102 AH117:AN117 AH133:AN133 AH155:AN162 AH164:AN513 AH816:AN816 AH1072:AN1072 AH1099:AN1099 AH1152:AN1152 AH1187:AN1187 AH1574:AN1574 AH1872:AN1872 AH3175:AN3175 AH3199:AN3199 AH3217:AN3217 AH3247:AN3247 AH3266:AN3266 AH3295:AN3295 AH3433:AN3433 AH3488:AN3488 AH3531:AN3531 AH3653:AN3653 AH3670:AN3670 AH3693:AN3693 AH3709:AN1048576">
    <cfRule type="expression" dxfId="90" priority="43">
      <formula>LEN($AI1)</formula>
    </cfRule>
  </conditionalFormatting>
  <conditionalFormatting sqref="AM1:AM42 AM44:AM57 AM65:AM72 AM81:AM87 AM91:AM102 AM117 AM133 AM155:AM162 AM164:AM1048576">
    <cfRule type="cellIs" dxfId="89" priority="36" operator="greaterThan">
      <formula>0.3</formula>
    </cfRule>
  </conditionalFormatting>
  <conditionalFormatting sqref="AM1:AM42 AM44:AM57 AM65:AM72 AM81:AM87 AM91:AM102">
    <cfRule type="cellIs" dxfId="88" priority="42" operator="greaterThan">
      <formula>0.3</formula>
    </cfRule>
  </conditionalFormatting>
  <conditionalFormatting sqref="AN1:AN42 AN44:AN57 AN65:AN72 AN81:AN87 AN91:AN102 AN117 AN133 AN155:AN162 AN164:AN1048576">
    <cfRule type="cellIs" dxfId="87" priority="34" operator="greaterThan">
      <formula>0.05</formula>
    </cfRule>
    <cfRule type="cellIs" dxfId="86" priority="35" operator="lessThan">
      <formula>-0.05</formula>
    </cfRule>
  </conditionalFormatting>
  <conditionalFormatting sqref="AN1:AN42 AN44:AN57 AN65:AN72 AN81:AN87 AN91:AN102">
    <cfRule type="cellIs" dxfId="85" priority="40" operator="lessThan">
      <formula>-0.05</formula>
    </cfRule>
    <cfRule type="cellIs" dxfId="84" priority="41" operator="greaterThan">
      <formula>0.05</formula>
    </cfRule>
  </conditionalFormatting>
  <conditionalFormatting sqref="AR1:AR1048576">
    <cfRule type="cellIs" dxfId="1" priority="1" operator="equal">
      <formula>"yta"</formula>
    </cfRule>
  </conditionalFormatting>
  <hyperlinks>
    <hyperlink ref="O27" r:id="rId1" xr:uid="{AAFDA474-2E22-744C-AF2A-71FC54943347}"/>
    <hyperlink ref="P27" r:id="rId2" xr:uid="{9AC521CE-8202-F749-AB4F-0DBEC0C67946}"/>
    <hyperlink ref="O42" r:id="rId3" xr:uid="{76D26008-BE60-1D4F-BCC6-7443497805A9}"/>
    <hyperlink ref="P42" r:id="rId4" xr:uid="{DD0F9CAA-E8DD-2C45-86A0-02C1030920E1}"/>
    <hyperlink ref="O57" r:id="rId5" xr:uid="{6A5DF4CF-948F-6545-9AB7-BC443B0BC141}"/>
    <hyperlink ref="P57" r:id="rId6" xr:uid="{97674850-DEB9-CC42-A673-E3264B4EAA2C}"/>
    <hyperlink ref="O72" r:id="rId7" xr:uid="{EF9634E0-306D-4945-ACD7-8B7BEF1404E8}"/>
    <hyperlink ref="P72" r:id="rId8" xr:uid="{CDE5A48B-8892-EA49-A93A-7735A16AAB40}"/>
    <hyperlink ref="O87" r:id="rId9" xr:uid="{B6F5EABF-7D3D-204B-87F5-EEB49046A2C4}"/>
    <hyperlink ref="P87" r:id="rId10" xr:uid="{934998E1-F044-7A43-BA0E-C956B8F4D7E9}"/>
    <hyperlink ref="O102" r:id="rId11" xr:uid="{928F27D8-5714-4845-9FCF-9D19805F47C1}"/>
    <hyperlink ref="P102" r:id="rId12" xr:uid="{A7F1431C-45DD-5B43-A2EB-066AC0860CC3}"/>
    <hyperlink ref="O117" r:id="rId13" xr:uid="{C466877A-BD77-4C4B-9E97-B93B8CCAD5DA}"/>
    <hyperlink ref="P117" r:id="rId14" xr:uid="{774C1563-CB0C-714D-93D8-62D00B0B5758}"/>
    <hyperlink ref="O133" r:id="rId15" xr:uid="{10168BFE-5B3C-974B-9212-39BA239C20C0}"/>
    <hyperlink ref="P133" r:id="rId16" xr:uid="{5047F5F5-55D2-B440-89CB-99AC6B2B5C3B}"/>
    <hyperlink ref="O162" r:id="rId17" xr:uid="{79C35E9E-9CC3-CC42-A985-AE6E349258E5}"/>
    <hyperlink ref="P162" r:id="rId18" xr:uid="{72DD9A8E-06C7-F146-B7CB-55F4809BCCBE}"/>
    <hyperlink ref="P43" r:id="rId19" xr:uid="{140B88D3-3F9D-0742-8FA1-AE887852E4D6}"/>
    <hyperlink ref="P58" r:id="rId20" xr:uid="{74884625-4237-1F43-B358-84868E95EB94}"/>
    <hyperlink ref="P59" r:id="rId21" xr:uid="{E67145AE-3F75-7742-9127-8C4998EA2C7E}"/>
    <hyperlink ref="P60" r:id="rId22" xr:uid="{9A6AB537-5E96-D548-8A14-E48D382EB48C}"/>
    <hyperlink ref="P61" r:id="rId23" xr:uid="{9D306D70-3289-DD45-A4D4-BE15895CDE85}"/>
    <hyperlink ref="P62" r:id="rId24" xr:uid="{8D3F850D-4A81-A245-8348-7E43E71AE1CD}"/>
    <hyperlink ref="P63" r:id="rId25" xr:uid="{8F488FF1-1939-D249-9215-94BC2ADD6D65}"/>
    <hyperlink ref="P64" r:id="rId26" xr:uid="{8AC23DAE-8EFB-0447-89E7-B45DE53A7198}"/>
    <hyperlink ref="P73" r:id="rId27" xr:uid="{BEFC6E93-16B0-094E-894F-A2A0DD52426C}"/>
    <hyperlink ref="P74" r:id="rId28" xr:uid="{4FD019C8-800A-BD48-88C3-2E8AB4AE968C}"/>
    <hyperlink ref="P75" r:id="rId29" xr:uid="{2BC67557-BA13-0346-A06D-F670789EF5A6}"/>
    <hyperlink ref="P76" r:id="rId30" xr:uid="{B13CBFA1-56DE-6848-B0CD-995BACF99C5B}"/>
    <hyperlink ref="P77" r:id="rId31" xr:uid="{5F611976-7501-974E-991F-8E58492D4011}"/>
    <hyperlink ref="P78" r:id="rId32" xr:uid="{E0DD0AAB-8F07-3343-A8A0-7238328F9177}"/>
    <hyperlink ref="P79" r:id="rId33" xr:uid="{41D1F2CA-DB0E-CC41-BCDA-6C745B9F8FC8}"/>
    <hyperlink ref="P80" r:id="rId34" xr:uid="{F834511E-C3EA-E749-B201-5344A4EE7761}"/>
    <hyperlink ref="P88" r:id="rId35" xr:uid="{6739ED42-3328-164A-B136-720FF86AC222}"/>
    <hyperlink ref="P89" r:id="rId36" xr:uid="{B69BD5CE-8EBC-6B4A-857A-FD6FE156DA0F}"/>
    <hyperlink ref="P90" r:id="rId37" xr:uid="{D84AEA75-40D7-8B44-8BAC-6297C8DB0960}"/>
    <hyperlink ref="P103" r:id="rId38" xr:uid="{41812E1F-E6F6-9346-B042-E0CA2988F25A}"/>
    <hyperlink ref="P104" r:id="rId39" xr:uid="{1DF2017E-992B-AF4E-9085-58EEE6E7C78C}"/>
    <hyperlink ref="P105" r:id="rId40" xr:uid="{C318342D-E595-7242-BE42-E602452D904B}"/>
    <hyperlink ref="P106" r:id="rId41" xr:uid="{F2BBD3C7-0D36-EA46-8B55-527FEDDD5B15}"/>
    <hyperlink ref="P107" r:id="rId42" xr:uid="{61CA91C5-3965-8644-A112-B23375191671}"/>
    <hyperlink ref="P108" r:id="rId43" xr:uid="{401400E9-73AD-854E-9825-BF5E751A6DB3}"/>
    <hyperlink ref="P109" r:id="rId44" xr:uid="{A06BE946-6649-0A48-B45B-A8EDB91A2F41}"/>
    <hyperlink ref="P110" r:id="rId45" xr:uid="{965ED190-2774-4B4E-874D-A83247A8B93E}"/>
    <hyperlink ref="P111" r:id="rId46" xr:uid="{64DB74F3-755E-5F49-A03C-5B46CEF24F66}"/>
    <hyperlink ref="P112" r:id="rId47" xr:uid="{A39A6C00-DCA0-8442-AC0B-E7A3C3D00681}"/>
    <hyperlink ref="P113" r:id="rId48" xr:uid="{FBEA949B-8002-894D-A006-98F122D72FEE}"/>
    <hyperlink ref="P114" r:id="rId49" xr:uid="{08330784-873E-754E-A434-EA5C7BB586B6}"/>
    <hyperlink ref="P115" r:id="rId50" xr:uid="{32E89A38-1E7F-3940-ADA2-B23731F4B4C9}"/>
    <hyperlink ref="P116" r:id="rId51" xr:uid="{E95F0A47-AF81-AD43-AAA3-431F3D6C303F}"/>
    <hyperlink ref="P118" r:id="rId52" xr:uid="{9BBF7FB5-FA79-A441-BB1A-633D13453796}"/>
    <hyperlink ref="P119" r:id="rId53" xr:uid="{96F06DB2-3F5B-D54E-9012-7F020E750BC0}"/>
    <hyperlink ref="P120" r:id="rId54" xr:uid="{9C8C8E48-07C5-4740-BE92-BB9659B65537}"/>
    <hyperlink ref="P121" r:id="rId55" xr:uid="{F83FD387-2928-DC47-B82D-3D372FC4882F}"/>
    <hyperlink ref="P122" r:id="rId56" xr:uid="{16449424-ACD2-8E42-9E21-BEBAEDE7671B}"/>
    <hyperlink ref="P123" r:id="rId57" xr:uid="{B6202B99-E3D5-E746-ACAC-0F6BC9C16B52}"/>
    <hyperlink ref="P124" r:id="rId58" xr:uid="{6BF5CF17-5AB6-E94A-8483-396F0428AC97}"/>
    <hyperlink ref="P125" r:id="rId59" xr:uid="{AC8D43CD-F4E1-3445-A3EB-33283430A4FB}"/>
    <hyperlink ref="P126" r:id="rId60" xr:uid="{103D8072-6AA8-9F49-9452-EA58675B42F1}"/>
    <hyperlink ref="P127" r:id="rId61" xr:uid="{990C635C-1704-5A4F-89A2-305E4489D63B}"/>
    <hyperlink ref="P128" r:id="rId62" xr:uid="{9E1929F3-9F53-EF45-AABE-4539E3F5F65D}"/>
    <hyperlink ref="P129" r:id="rId63" xr:uid="{CD2DB8EC-5862-0D47-A90A-B85DCA92A178}"/>
    <hyperlink ref="P130" r:id="rId64" xr:uid="{8FCEBF21-E2A3-3D42-9759-DD4383C995F6}"/>
    <hyperlink ref="P131" r:id="rId65" xr:uid="{CDB7129F-1ED7-C843-97D2-FB981ED3C43C}"/>
    <hyperlink ref="P132" r:id="rId66" xr:uid="{30A90D7E-2A17-3D47-9BC6-2AE30D24ADB1}"/>
    <hyperlink ref="P134" r:id="rId67" xr:uid="{70DDD292-51B8-0448-8996-FB59A6C75294}"/>
    <hyperlink ref="P135" r:id="rId68" xr:uid="{68211AFB-B8C6-3941-BF29-82D07E31BFC4}"/>
    <hyperlink ref="P136" r:id="rId69" xr:uid="{3F52E33C-6FA1-E442-B6B9-9A8B6E73E6F2}"/>
    <hyperlink ref="P137" r:id="rId70" xr:uid="{9AF0F53E-2B27-B14A-BD10-47A2A29D713C}"/>
    <hyperlink ref="P138" r:id="rId71" xr:uid="{4DD52646-2977-8B48-BF26-2173EB925D40}"/>
    <hyperlink ref="P139" r:id="rId72" xr:uid="{9F3650B4-C096-D541-AE58-74D11890C0C6}"/>
    <hyperlink ref="P140" r:id="rId73" xr:uid="{F6EE17F0-35F4-4E49-97D3-6C6BDBF9C53D}"/>
    <hyperlink ref="P141" r:id="rId74" xr:uid="{F2911A5A-5E03-AE40-B0E1-60EA223AE39F}"/>
    <hyperlink ref="P142" r:id="rId75" xr:uid="{A3C21B4C-D123-F84E-8D38-3F849DB02D1E}"/>
    <hyperlink ref="P143" r:id="rId76" xr:uid="{5C9B00D2-912C-6D43-8EE2-89A833B431E9}"/>
    <hyperlink ref="P144" r:id="rId77" xr:uid="{14ECD6E4-393E-FB49-8F8A-45C616C7D044}"/>
    <hyperlink ref="P145" r:id="rId78" xr:uid="{8455FB0E-39B8-D744-9714-F7F6662F03BB}"/>
    <hyperlink ref="P146" r:id="rId79" xr:uid="{EABE2458-82AB-E749-B15D-1078E3E51192}"/>
    <hyperlink ref="P147" r:id="rId80" xr:uid="{9C804008-AEB8-384B-BEE4-F19B199120A2}"/>
    <hyperlink ref="P148" r:id="rId81" xr:uid="{A360BF70-0B1D-5949-A91D-EDC4D13B3FC7}"/>
    <hyperlink ref="P149" r:id="rId82" xr:uid="{65E23092-C5AF-2741-B025-50859B437A6C}"/>
    <hyperlink ref="P150" r:id="rId83" xr:uid="{015857E1-BD51-F240-9E1F-18BD10F28090}"/>
    <hyperlink ref="P151" r:id="rId84" xr:uid="{C5821C7C-A9BA-DE42-AAC6-E8382D24B86A}"/>
    <hyperlink ref="P152" r:id="rId85" xr:uid="{F0614BAC-7E84-A541-97B6-75BC616FC6AD}"/>
    <hyperlink ref="P153" r:id="rId86" xr:uid="{B172921E-F0AC-D346-A055-780D90B91490}"/>
    <hyperlink ref="P154" r:id="rId87" xr:uid="{ED9A72A5-75B9-1C4E-B274-1B118C315ED9}"/>
    <hyperlink ref="P163" r:id="rId88" xr:uid="{8ADAD15C-8F1C-3E4E-ABB0-EFC918A405B8}"/>
  </hyperlinks>
  <pageMargins left="0.7" right="0.7" top="0.75" bottom="0.75" header="0.3" footer="0.3"/>
  <ignoredErrors>
    <ignoredError sqref="AN27" formulaRange="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12854-CB32-C84F-A1C5-6668D4689393}">
  <dimension ref="A1:BF5404"/>
  <sheetViews>
    <sheetView topLeftCell="AL19" workbookViewId="0">
      <selection activeCell="AN1775" sqref="AN1775"/>
    </sheetView>
  </sheetViews>
  <sheetFormatPr baseColWidth="10" defaultRowHeight="15" outlineLevelRow="1" x14ac:dyDescent="0.2"/>
  <cols>
    <col min="37" max="37" width="14" customWidth="1"/>
    <col min="40" max="40" width="11.83203125" customWidth="1"/>
    <col min="42" max="42" width="20.5" customWidth="1"/>
    <col min="43" max="43" width="18.1640625" customWidth="1"/>
    <col min="46" max="46" width="15.5" customWidth="1"/>
    <col min="48" max="48" width="21" customWidth="1"/>
  </cols>
  <sheetData>
    <row r="1" spans="1:5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H1" t="s">
        <v>26245</v>
      </c>
      <c r="AI1" t="s">
        <v>32</v>
      </c>
      <c r="AJ1" t="s">
        <v>33</v>
      </c>
      <c r="AK1" t="s">
        <v>34</v>
      </c>
      <c r="AM1" t="s">
        <v>35</v>
      </c>
      <c r="AN1" t="s">
        <v>36</v>
      </c>
      <c r="AP1" s="5" t="s">
        <v>18</v>
      </c>
      <c r="AQ1" s="5">
        <v>0.3</v>
      </c>
      <c r="AR1" s="5"/>
    </row>
    <row r="2" spans="1:58" outlineLevel="1" x14ac:dyDescent="0.2">
      <c r="AP2" s="5" t="s">
        <v>1383</v>
      </c>
      <c r="AQ2" s="5">
        <v>0.05</v>
      </c>
      <c r="AR2" s="5">
        <v>-0.05</v>
      </c>
    </row>
    <row r="3" spans="1:58" outlineLevel="1" x14ac:dyDescent="0.2">
      <c r="AP3" s="8" t="s">
        <v>1385</v>
      </c>
      <c r="AQ3" s="8"/>
      <c r="AR3" s="8"/>
      <c r="AS3" s="8"/>
      <c r="AT3" s="8"/>
      <c r="AV3" s="8" t="s">
        <v>1391</v>
      </c>
      <c r="AW3" s="8"/>
      <c r="AX3" s="8"/>
      <c r="AY3" s="8"/>
      <c r="AZ3" s="8"/>
      <c r="BB3" s="8" t="s">
        <v>26249</v>
      </c>
      <c r="BC3" s="8"/>
      <c r="BD3" s="8"/>
      <c r="BE3" s="8"/>
      <c r="BF3" s="8"/>
    </row>
    <row r="4" spans="1:58" outlineLevel="1" x14ac:dyDescent="0.2">
      <c r="AQ4" s="10" t="s">
        <v>1384</v>
      </c>
      <c r="AR4" s="10" t="s">
        <v>32</v>
      </c>
      <c r="AS4" s="10" t="s">
        <v>33</v>
      </c>
      <c r="AT4" s="10" t="s">
        <v>34</v>
      </c>
      <c r="AW4" s="10" t="s">
        <v>1393</v>
      </c>
      <c r="AX4" s="10" t="s">
        <v>43</v>
      </c>
      <c r="AY4" s="10" t="s">
        <v>42</v>
      </c>
      <c r="AZ4" s="10" t="s">
        <v>441</v>
      </c>
      <c r="BC4" s="10" t="s">
        <v>1393</v>
      </c>
      <c r="BD4" s="10" t="s">
        <v>43</v>
      </c>
      <c r="BE4" s="10" t="s">
        <v>42</v>
      </c>
      <c r="BF4" s="10" t="s">
        <v>441</v>
      </c>
    </row>
    <row r="5" spans="1:58" outlineLevel="1" x14ac:dyDescent="0.2">
      <c r="AP5" s="10" t="s">
        <v>1393</v>
      </c>
      <c r="AQ5">
        <f>AVERAGE(AH:AH)</f>
        <v>71.48</v>
      </c>
      <c r="AR5">
        <f>AVERAGE(AI:AI)</f>
        <v>31.08</v>
      </c>
      <c r="AS5">
        <f>AVERAGE(AJ:AJ)</f>
        <v>40.4</v>
      </c>
      <c r="AT5">
        <f>AVERAGE(AK:AK)</f>
        <v>3.72</v>
      </c>
      <c r="AV5" s="10" t="s">
        <v>1393</v>
      </c>
      <c r="AW5">
        <f>COUNTIF(F:F, "&lt;&gt;")-1</f>
        <v>25</v>
      </c>
      <c r="AX5">
        <f>COUNTIF(F:F, "M")</f>
        <v>12</v>
      </c>
      <c r="AY5">
        <f>COUNTIF(F:F, "F")</f>
        <v>12</v>
      </c>
      <c r="AZ5">
        <f>COUNTIF(F:F, "NB")</f>
        <v>1</v>
      </c>
      <c r="BB5" s="10" t="s">
        <v>1391</v>
      </c>
    </row>
    <row r="6" spans="1:58" outlineLevel="1" x14ac:dyDescent="0.2">
      <c r="AP6" s="10" t="s">
        <v>1394</v>
      </c>
      <c r="AQ6">
        <f>AVERAGEIF(AH:AH, "&gt;0")</f>
        <v>71.48</v>
      </c>
      <c r="AR6">
        <f>AVERAGEIF(AI:AI, "&gt;0")</f>
        <v>31.08</v>
      </c>
      <c r="AS6">
        <f>AVERAGEIF(AJ:AJ, "&gt;0")</f>
        <v>45.909090909090907</v>
      </c>
      <c r="AT6">
        <f>AVERAGEIF(AK:AK, "&gt;0")</f>
        <v>7.1538461538461542</v>
      </c>
      <c r="AV6" s="10" t="s">
        <v>1395</v>
      </c>
      <c r="AW6">
        <f>COUNTIFS(F:F, "&lt;&gt;", AH:AH, "&gt;0")</f>
        <v>25</v>
      </c>
      <c r="AX6">
        <f>COUNTIFS(F:F, "M", AH:AH, "&gt;0")</f>
        <v>12</v>
      </c>
      <c r="AY6">
        <f>COUNTIFS(F:F, "F", AH:AH, "&gt;0")</f>
        <v>12</v>
      </c>
      <c r="AZ6">
        <f>COUNTIFS(F:F, "NB", AH:AH, "&gt;0")</f>
        <v>1</v>
      </c>
      <c r="BB6" s="6" t="s">
        <v>26250</v>
      </c>
      <c r="BC6">
        <f>COUNTIF(AR27:AR2085, "ESH")</f>
        <v>0</v>
      </c>
      <c r="BD6">
        <f>COUNTIFS(AR:AR, "ESH", F:F, "M")</f>
        <v>0</v>
      </c>
      <c r="BE6">
        <f>COUNTIFS(AR:AR, "ESH",F:F, "F")</f>
        <v>0</v>
      </c>
      <c r="BF6">
        <f>COUNTIFS(AR:AR, "ESH",F:F, "NB")</f>
        <v>0</v>
      </c>
    </row>
    <row r="7" spans="1:58" outlineLevel="1" x14ac:dyDescent="0.2">
      <c r="AP7" s="10" t="s">
        <v>43</v>
      </c>
      <c r="AQ7">
        <f>AVERAGEIF(F:F,"M", AH:AH)</f>
        <v>110.83333333333333</v>
      </c>
      <c r="AR7">
        <f>AVERAGEIF(F:F,"M", AI:AI)</f>
        <v>49.666666666666664</v>
      </c>
      <c r="AS7">
        <f>AVERAGEIF(F:F,"M", AJ:AJ)</f>
        <v>61.166666666666664</v>
      </c>
      <c r="AT7">
        <f>AVERAGEIF(F:F,"M", AK:AK)</f>
        <v>5.083333333333333</v>
      </c>
      <c r="AV7" s="10" t="s">
        <v>2573</v>
      </c>
      <c r="AW7">
        <f>AW6/AW5</f>
        <v>1</v>
      </c>
      <c r="AX7">
        <f t="shared" ref="AX7:AZ7" si="0">AX6/AX5</f>
        <v>1</v>
      </c>
      <c r="AY7">
        <f t="shared" si="0"/>
        <v>1</v>
      </c>
      <c r="AZ7">
        <f t="shared" si="0"/>
        <v>1</v>
      </c>
      <c r="BB7" s="10" t="s">
        <v>2574</v>
      </c>
      <c r="BC7">
        <f>BC6/AW5</f>
        <v>0</v>
      </c>
      <c r="BD7">
        <f>BD6/AX5</f>
        <v>0</v>
      </c>
      <c r="BE7">
        <f>BE6/AY5</f>
        <v>0</v>
      </c>
      <c r="BF7">
        <f>BF6/AZ5</f>
        <v>0</v>
      </c>
    </row>
    <row r="8" spans="1:58" outlineLevel="1" x14ac:dyDescent="0.2">
      <c r="AP8" s="10" t="s">
        <v>2576</v>
      </c>
      <c r="AQ8">
        <f>AVERAGEIFS(AH:AH, AH:AH,"&gt;0", F:F, "M")</f>
        <v>110.83333333333333</v>
      </c>
      <c r="AR8">
        <f>AVERAGEIFS(AI:AI, AI:AI,"&gt;0", F:F, "M")</f>
        <v>49.666666666666664</v>
      </c>
      <c r="AS8">
        <f>AVERAGEIFS(AJ:AJ, AJ:AJ,"&gt;0", F:F, "M")</f>
        <v>66.727272727272734</v>
      </c>
      <c r="AT8">
        <f>AVERAGEIFS(AK:AK, AK:AK,"&gt;0", F:F, "M")</f>
        <v>8.7142857142857135</v>
      </c>
      <c r="AV8" s="10" t="s">
        <v>1396</v>
      </c>
      <c r="AW8">
        <f>COUNTIFS(F:F, "&lt;&gt;", AK:AK, "&gt;0")</f>
        <v>13</v>
      </c>
      <c r="AX8">
        <f>COUNTIFS(F:F, "M", AK:AK, "&gt;0")</f>
        <v>7</v>
      </c>
      <c r="AY8">
        <f>COUNTIFS(F:F, "F", AK:AK, "&gt;0")</f>
        <v>6</v>
      </c>
      <c r="AZ8">
        <f>COUNTIFS(F:F, "NB", AK:AK, "&gt;0")</f>
        <v>0</v>
      </c>
      <c r="BB8" s="7" t="s">
        <v>10596</v>
      </c>
      <c r="BC8">
        <f>COUNTIF(AR:AR, "YTA")</f>
        <v>11</v>
      </c>
      <c r="BD8">
        <f>COUNTIFS(AR:AR, "YTA",F:F, "M")</f>
        <v>8</v>
      </c>
      <c r="BE8" s="9">
        <f>COUNTIFS(AR:AR, "YTA", F:F, "F")</f>
        <v>3</v>
      </c>
      <c r="BF8">
        <f>COUNTIFS(AR:AR, "YTA",F:F, "NB")</f>
        <v>0</v>
      </c>
    </row>
    <row r="9" spans="1:58" outlineLevel="1" x14ac:dyDescent="0.2">
      <c r="AP9" s="10" t="s">
        <v>42</v>
      </c>
      <c r="AQ9">
        <f>AVERAGEIF(F:F,"F", AH:AH)</f>
        <v>37.833333333333336</v>
      </c>
      <c r="AR9">
        <f>AVERAGEIF(F:F,"F", AI:AI)</f>
        <v>14.833333333333334</v>
      </c>
      <c r="AS9">
        <f>AVERAGEIF(F:F,"F", AJ:AJ)</f>
        <v>23</v>
      </c>
      <c r="AT9">
        <f>AVERAGEIF(F:F,"F", AK:AK)</f>
        <v>2.6666666666666665</v>
      </c>
      <c r="AV9" s="10" t="s">
        <v>2573</v>
      </c>
      <c r="AW9">
        <f>AW8/AW5</f>
        <v>0.52</v>
      </c>
      <c r="AX9">
        <f>AX8/AX5</f>
        <v>0.58333333333333337</v>
      </c>
      <c r="AY9">
        <f>AY8/AY5</f>
        <v>0.5</v>
      </c>
      <c r="AZ9">
        <f>AZ8/AZ5</f>
        <v>0</v>
      </c>
      <c r="BB9" s="10" t="s">
        <v>2574</v>
      </c>
      <c r="BC9">
        <f>BC8/AW5</f>
        <v>0.44</v>
      </c>
      <c r="BD9">
        <f>BD8/AX5</f>
        <v>0.66666666666666663</v>
      </c>
      <c r="BE9">
        <f>BE8/AY5</f>
        <v>0.25</v>
      </c>
      <c r="BF9">
        <f>BF8/AZ5</f>
        <v>0</v>
      </c>
    </row>
    <row r="10" spans="1:58" outlineLevel="1" x14ac:dyDescent="0.2">
      <c r="AP10" s="10" t="s">
        <v>2575</v>
      </c>
      <c r="AQ10">
        <f>AVERAGEIFS(AH:AH, AH:AH,"&gt;0", F:F, "F")</f>
        <v>37.833333333333336</v>
      </c>
      <c r="AR10">
        <f>AVERAGEIFS(AI:AI, AI:AI,"&gt;0",F:F, "F")</f>
        <v>14.833333333333334</v>
      </c>
      <c r="AS10">
        <f>AVERAGEIFS(AJ:AJ, AJ:AJ,"&gt;0", F:F, "F")</f>
        <v>25.09090909090909</v>
      </c>
      <c r="AT10">
        <f>AVERAGEIFS(AK:AK, AK:AK,"&gt;0",F:F, "F")</f>
        <v>5.333333333333333</v>
      </c>
      <c r="BB10" s="8" t="s">
        <v>14166</v>
      </c>
      <c r="BC10">
        <f>COUNTIF(AR:AR, "NTA")</f>
        <v>13</v>
      </c>
      <c r="BD10">
        <f>COUNTIFS(AR:AR, "NTA",F:F, "M")</f>
        <v>4</v>
      </c>
      <c r="BE10" s="9">
        <f>COUNTIFS(AR:AR, "NTA", F:F, "F")</f>
        <v>9</v>
      </c>
      <c r="BF10">
        <f>COUNTIFS(AR:AR, "NTA",F:F, "NB")</f>
        <v>0</v>
      </c>
    </row>
    <row r="11" spans="1:58" outlineLevel="1" x14ac:dyDescent="0.2">
      <c r="AP11" s="10" t="s">
        <v>441</v>
      </c>
      <c r="AQ11">
        <f>AVERAGEIF(F:F,"NB", AH:AH)</f>
        <v>3</v>
      </c>
      <c r="AR11">
        <f>AVERAGEIF(F:F,"NB", AI:AI)</f>
        <v>3</v>
      </c>
      <c r="AS11">
        <f>AVERAGEIF(F:F,"NB", AJ:AJ)</f>
        <v>0</v>
      </c>
      <c r="AT11">
        <f>AVERAGEIF(F:F,"NB", AK:AK)</f>
        <v>0</v>
      </c>
      <c r="AV11" s="8" t="s">
        <v>1383</v>
      </c>
      <c r="AW11" s="8"/>
      <c r="AX11" s="8"/>
      <c r="AY11" s="8"/>
      <c r="AZ11" s="8"/>
      <c r="BB11" s="10" t="s">
        <v>2574</v>
      </c>
      <c r="BC11">
        <f>BC10/AW5</f>
        <v>0.52</v>
      </c>
      <c r="BD11">
        <f>BD10/AX5</f>
        <v>0.33333333333333331</v>
      </c>
      <c r="BE11">
        <f>BE10/AY5</f>
        <v>0.75</v>
      </c>
      <c r="BF11" t="e" cm="1">
        <f t="array" ref="BF11">BF10/AZ5\</f>
        <v>#NAME?</v>
      </c>
    </row>
    <row r="12" spans="1:58" outlineLevel="1" x14ac:dyDescent="0.2">
      <c r="AP12" s="10" t="s">
        <v>2577</v>
      </c>
      <c r="AQ12">
        <f>AVERAGEIFS(AH:AH, AH:AH,"&gt;0", F:F, "NB")</f>
        <v>3</v>
      </c>
      <c r="AR12">
        <f>AVERAGEIFS(AI:AI, AI:AI,"&gt;0", F:F, "NB")</f>
        <v>3</v>
      </c>
      <c r="AS12" t="e">
        <f>AVERAGEIFS(AJ:AJ, AJ:AJ,"&gt;0", F:F, "NB")</f>
        <v>#DIV/0!</v>
      </c>
      <c r="AT12" t="e">
        <f>AVERAGEIFS(AK:AK, AK:AK,"&gt;0", F:F, "NB")</f>
        <v>#DIV/0!</v>
      </c>
      <c r="AW12" s="10" t="s">
        <v>1393</v>
      </c>
      <c r="AX12" s="10" t="s">
        <v>43</v>
      </c>
      <c r="AY12" s="10" t="s">
        <v>42</v>
      </c>
      <c r="AZ12" s="10" t="s">
        <v>441</v>
      </c>
    </row>
    <row r="13" spans="1:58" outlineLevel="1" x14ac:dyDescent="0.2">
      <c r="AV13" s="10" t="s">
        <v>1390</v>
      </c>
      <c r="AW13" s="4">
        <f>AVERAGEIF(AN:AN, "&lt;&gt;")</f>
        <v>5.2291811506284765E-2</v>
      </c>
      <c r="AX13">
        <f>AVERAGEIFS(AN:AN,AN:AN, "&lt;&gt;",F:F, "M")</f>
        <v>2.9107329998929909E-2</v>
      </c>
      <c r="AY13">
        <f>AVERAGEIFS(AN:AN,AN:AN, "&lt;&gt;",F:F, "F")</f>
        <v>7.3955092431880448E-2</v>
      </c>
      <c r="AZ13">
        <f>AVERAGEIFS(AN:AN,AN:AN, "&lt;&gt;",F:F, "NB")</f>
        <v>7.0546218487394938E-2</v>
      </c>
    </row>
    <row r="14" spans="1:58" outlineLevel="1" x14ac:dyDescent="0.2">
      <c r="AV14" s="10" t="s">
        <v>1391</v>
      </c>
    </row>
    <row r="15" spans="1:58" outlineLevel="1" x14ac:dyDescent="0.2">
      <c r="AV15" s="6" t="s">
        <v>1386</v>
      </c>
      <c r="AW15">
        <f>COUNTIF(AN:AN, "&gt;0.05")</f>
        <v>17</v>
      </c>
      <c r="AX15">
        <f>COUNTIFS(AN:AN, "&gt;0.05", F:F, "M")</f>
        <v>6</v>
      </c>
      <c r="AY15">
        <f>COUNTIFS(AN:AN, "&gt;0.05", F:F, "F")</f>
        <v>10</v>
      </c>
      <c r="AZ15">
        <f>COUNTIFS(AN:AN, "&gt;0.05", F:F, "NB")</f>
        <v>1</v>
      </c>
    </row>
    <row r="16" spans="1:58" outlineLevel="1" x14ac:dyDescent="0.2">
      <c r="AV16" s="10" t="s">
        <v>2574</v>
      </c>
      <c r="AW16">
        <f>AW15/AW5</f>
        <v>0.68</v>
      </c>
      <c r="AX16">
        <f>AX15/AX5</f>
        <v>0.5</v>
      </c>
      <c r="AY16">
        <f>AY15/AY5</f>
        <v>0.83333333333333337</v>
      </c>
      <c r="AZ16">
        <f>AZ15/AZ5</f>
        <v>1</v>
      </c>
    </row>
    <row r="17" spans="1:52" outlineLevel="1" x14ac:dyDescent="0.2">
      <c r="AV17" s="7" t="s">
        <v>1387</v>
      </c>
      <c r="AW17">
        <f>COUNTIF(AN:AN, "&lt;-0.05")</f>
        <v>3</v>
      </c>
      <c r="AX17">
        <f>COUNTIFS(AN:AN, "&lt;-0.05", F:F, "M")</f>
        <v>3</v>
      </c>
      <c r="AY17" s="9">
        <f>COUNTIFS(AN:AN, "&lt;-0.05", F:F, "F")</f>
        <v>0</v>
      </c>
      <c r="AZ17">
        <f>COUNTIFS(AN:AN, "&lt;-0.05", F:F, "NB")</f>
        <v>0</v>
      </c>
    </row>
    <row r="18" spans="1:52" outlineLevel="1" x14ac:dyDescent="0.2">
      <c r="AV18" s="10" t="s">
        <v>2574</v>
      </c>
      <c r="AW18">
        <f>AW17/AW5</f>
        <v>0.12</v>
      </c>
      <c r="AX18">
        <f>AX17/AX5</f>
        <v>0.25</v>
      </c>
      <c r="AY18">
        <f>AY17/AY5</f>
        <v>0</v>
      </c>
      <c r="AZ18">
        <f>AZ17/AZ5</f>
        <v>0</v>
      </c>
    </row>
    <row r="19" spans="1:52" outlineLevel="1" x14ac:dyDescent="0.2">
      <c r="AV19" s="8" t="s">
        <v>1388</v>
      </c>
      <c r="AW19">
        <f>COUNTIFS(AN:AN, "&lt;0.05",AN:AN, "&gt;-0.05")</f>
        <v>5</v>
      </c>
      <c r="AX19">
        <f>COUNTIFS(AN:AN, "&lt;0.05",AN:AN, "&gt;-0.05", F:F, "M")</f>
        <v>3</v>
      </c>
      <c r="AY19">
        <f>COUNTIFS(AN:AN, "&lt;0.05",AN:AN, "&gt;-0.05", F:F, "F")</f>
        <v>2</v>
      </c>
      <c r="AZ19">
        <f>COUNTIFS(AN:AN, "&lt;0.05",AN:AN, "&gt;-0.05", F:F, "NB")</f>
        <v>0</v>
      </c>
    </row>
    <row r="20" spans="1:52" outlineLevel="1" x14ac:dyDescent="0.2">
      <c r="AV20" s="10" t="s">
        <v>2574</v>
      </c>
      <c r="AW20">
        <f>AW19/AW5</f>
        <v>0.2</v>
      </c>
      <c r="AX20">
        <f>AX19/AX5</f>
        <v>0.25</v>
      </c>
      <c r="AY20">
        <f>AY19/AY5</f>
        <v>0.16666666666666666</v>
      </c>
      <c r="AZ20">
        <f>AZ19/AZ5</f>
        <v>0</v>
      </c>
    </row>
    <row r="21" spans="1:52" outlineLevel="1" x14ac:dyDescent="0.2"/>
    <row r="22" spans="1:52" outlineLevel="1" x14ac:dyDescent="0.2">
      <c r="AV22" s="8" t="s">
        <v>1389</v>
      </c>
      <c r="AW22" s="8"/>
      <c r="AX22" s="8"/>
      <c r="AY22" s="8"/>
      <c r="AZ22" s="8"/>
    </row>
    <row r="23" spans="1:52" outlineLevel="1" x14ac:dyDescent="0.2">
      <c r="AW23" s="10" t="s">
        <v>1393</v>
      </c>
      <c r="AX23" s="10" t="s">
        <v>43</v>
      </c>
      <c r="AY23" s="10" t="s">
        <v>42</v>
      </c>
      <c r="AZ23" s="10" t="s">
        <v>441</v>
      </c>
    </row>
    <row r="24" spans="1:52" outlineLevel="1" x14ac:dyDescent="0.2">
      <c r="AV24" s="10" t="s">
        <v>1390</v>
      </c>
      <c r="AW24" s="4">
        <f>AVERAGEIF(AM:AM, "&gt;0")</f>
        <v>0.15762575559101585</v>
      </c>
      <c r="AX24">
        <f>AVERAGEIFS(AM:AM,AM:AM, "&gt;0",F:F, "M")</f>
        <v>0.18315463661477469</v>
      </c>
      <c r="AY24">
        <f>AVERAGEIFS(AM:AM,AM:AM, "&gt;0",F:F, "F")</f>
        <v>0.12712781413734173</v>
      </c>
      <c r="AZ24">
        <f>AVERAGEIFS(AM:AM,AM:AM, "&gt;0",F:F, "NB")</f>
        <v>0.21725448075000001</v>
      </c>
    </row>
    <row r="25" spans="1:52" outlineLevel="1" x14ac:dyDescent="0.2">
      <c r="AV25" s="10" t="s">
        <v>1392</v>
      </c>
      <c r="AW25">
        <f>COUNTIF(AM:AM, "&gt;0.3")</f>
        <v>0</v>
      </c>
      <c r="AX25">
        <f>COUNTIFS(AM:AM, "&gt;0.3",F:F, "M")</f>
        <v>0</v>
      </c>
      <c r="AY25">
        <f>COUNTIFS(AM:AM, "&gt;0.3",F:F, "F")</f>
        <v>0</v>
      </c>
      <c r="AZ25">
        <f>COUNTIFS(AM:AM, "&gt;0.3",F:F, "NB")</f>
        <v>0</v>
      </c>
    </row>
    <row r="26" spans="1:52" outlineLevel="1" x14ac:dyDescent="0.2">
      <c r="AO26" s="10" t="s">
        <v>26246</v>
      </c>
      <c r="AP26" s="10" t="s">
        <v>26247</v>
      </c>
      <c r="AQ26" s="10" t="s">
        <v>26248</v>
      </c>
      <c r="AR26" s="10" t="s">
        <v>26249</v>
      </c>
      <c r="AV26" s="10" t="s">
        <v>2573</v>
      </c>
      <c r="AW26">
        <f>AW24/AW5</f>
        <v>6.3050302236406343E-3</v>
      </c>
      <c r="AX26">
        <f>AX25/AX5</f>
        <v>0</v>
      </c>
      <c r="AY26">
        <f>AY24/AY5</f>
        <v>1.0593984511445144E-2</v>
      </c>
      <c r="AZ26">
        <f>AZ25/AZ5</f>
        <v>0</v>
      </c>
    </row>
    <row r="27" spans="1:52" x14ac:dyDescent="0.2">
      <c r="A27" t="s">
        <v>37305</v>
      </c>
      <c r="B27" t="s">
        <v>37306</v>
      </c>
      <c r="C27" t="s">
        <v>37307</v>
      </c>
      <c r="D27" t="s">
        <v>37308</v>
      </c>
      <c r="E27" t="s">
        <v>41</v>
      </c>
      <c r="F27" t="s">
        <v>42</v>
      </c>
      <c r="G27">
        <v>26</v>
      </c>
      <c r="H27" t="s">
        <v>43</v>
      </c>
      <c r="I27">
        <v>30</v>
      </c>
      <c r="J27" t="s">
        <v>37309</v>
      </c>
      <c r="L27" t="s">
        <v>45</v>
      </c>
      <c r="M27">
        <v>4</v>
      </c>
      <c r="N27">
        <v>0.75</v>
      </c>
      <c r="O27" s="2" t="s">
        <v>37310</v>
      </c>
      <c r="P27" s="2" t="s">
        <v>37310</v>
      </c>
      <c r="Q27" t="s">
        <v>47</v>
      </c>
      <c r="R27" t="s">
        <v>47</v>
      </c>
      <c r="S27">
        <v>0.20705862</v>
      </c>
      <c r="T27">
        <v>1.0375977E-2</v>
      </c>
      <c r="U27">
        <v>0.16729468</v>
      </c>
      <c r="V27">
        <v>6.3404050000000003E-2</v>
      </c>
      <c r="W27">
        <v>7.3968030000000004E-2</v>
      </c>
      <c r="X27">
        <v>1.2854968E-2</v>
      </c>
      <c r="Y27">
        <v>-1.555555555555556E-2</v>
      </c>
      <c r="Z27">
        <v>0.127</v>
      </c>
      <c r="AA27">
        <v>6.6000000000000003E-2</v>
      </c>
      <c r="AB27">
        <v>0.80700000000000005</v>
      </c>
      <c r="AC27">
        <v>0.91439999999999999</v>
      </c>
      <c r="AD27" t="s">
        <v>48</v>
      </c>
      <c r="AE27" t="s">
        <v>48</v>
      </c>
      <c r="AF27" t="s">
        <v>48</v>
      </c>
      <c r="AG27" t="s">
        <v>37311</v>
      </c>
      <c r="AH27">
        <f>SUM(AI27:AJ27)</f>
        <v>70</v>
      </c>
      <c r="AI27">
        <f>COUNTIF(L27:L139,"Comment")</f>
        <v>26</v>
      </c>
      <c r="AJ27">
        <f>COUNTIF(L27:L139, "Reply")</f>
        <v>44</v>
      </c>
      <c r="AK27">
        <f>COUNTIF(C126:C139, C27)</f>
        <v>0</v>
      </c>
      <c r="AM27">
        <f>AVERAGE(S27:S139)</f>
        <v>0.14816900239436617</v>
      </c>
      <c r="AN27">
        <f>AVERAGE(Y27:Y139)</f>
        <v>-5.6552497300185163E-3</v>
      </c>
      <c r="AO27" cm="1">
        <f t="array" ref="AO27">SUM(COUNTIF(J28:J139, {"*NTA*","*YWNBTA*"}))</f>
        <v>22</v>
      </c>
      <c r="AP27" cm="1">
        <f t="array" ref="AP27">SUM(COUNTIF(J28:J139, {"*YTA*","*YWBTA*"}))</f>
        <v>2</v>
      </c>
      <c r="AQ27">
        <f>COUNTIF(J28:J139, "*ESH*")</f>
        <v>0</v>
      </c>
      <c r="AR27" t="str">
        <f>IF(AO27&gt;AP27,(IF(AO27&gt;AQ27,"NTA","YTA")),IF(AP27&gt;AQ27,"YTA","ESH"))</f>
        <v>NTA</v>
      </c>
    </row>
    <row r="28" spans="1:52" hidden="1" outlineLevel="1" x14ac:dyDescent="0.2">
      <c r="A28" t="s">
        <v>37772</v>
      </c>
      <c r="B28" t="s">
        <v>37773</v>
      </c>
      <c r="C28" t="s">
        <v>24046</v>
      </c>
      <c r="D28" s="3"/>
      <c r="J28" t="s">
        <v>37774</v>
      </c>
      <c r="K28" t="s">
        <v>37305</v>
      </c>
      <c r="L28" t="s">
        <v>1233</v>
      </c>
      <c r="M28">
        <v>1</v>
      </c>
      <c r="P28" s="2" t="s">
        <v>37775</v>
      </c>
      <c r="Q28" t="s">
        <v>11695</v>
      </c>
      <c r="S28">
        <v>4.7110279999999997E-2</v>
      </c>
      <c r="T28">
        <v>1.0013579999999999E-3</v>
      </c>
      <c r="U28">
        <v>1.2585391E-2</v>
      </c>
      <c r="V28">
        <v>3.884775E-3</v>
      </c>
      <c r="W28">
        <v>2.2512966999999998E-2</v>
      </c>
      <c r="X28">
        <v>6.7769316999999997E-3</v>
      </c>
      <c r="Y28">
        <v>0.3</v>
      </c>
      <c r="Z28">
        <v>0.04</v>
      </c>
      <c r="AA28">
        <v>0.191</v>
      </c>
      <c r="AB28">
        <v>0.76900000000000002</v>
      </c>
      <c r="AC28">
        <v>-0.875</v>
      </c>
      <c r="AD28" t="s">
        <v>48</v>
      </c>
      <c r="AE28" t="s">
        <v>48</v>
      </c>
      <c r="AF28" t="s">
        <v>48</v>
      </c>
      <c r="AG28" t="s">
        <v>37311</v>
      </c>
    </row>
    <row r="29" spans="1:52" hidden="1" outlineLevel="1" x14ac:dyDescent="0.2">
      <c r="A29" t="s">
        <v>37776</v>
      </c>
      <c r="B29" t="s">
        <v>37777</v>
      </c>
      <c r="C29" t="s">
        <v>14357</v>
      </c>
      <c r="D29" s="3"/>
      <c r="J29" t="s">
        <v>37778</v>
      </c>
      <c r="K29" t="s">
        <v>37305</v>
      </c>
      <c r="L29" t="s">
        <v>1233</v>
      </c>
      <c r="M29">
        <v>1</v>
      </c>
      <c r="P29" s="2" t="s">
        <v>37779</v>
      </c>
      <c r="Q29" t="s">
        <v>47</v>
      </c>
      <c r="S29">
        <v>2.7795790000000001E-2</v>
      </c>
      <c r="T29">
        <v>6.3419340000000005E-4</v>
      </c>
      <c r="U29">
        <v>1.2107161999999999E-2</v>
      </c>
      <c r="V29">
        <v>1.7111508999999999E-3</v>
      </c>
      <c r="W29">
        <v>1.4048916E-2</v>
      </c>
      <c r="X29">
        <v>6.1425893000000001E-3</v>
      </c>
      <c r="Y29">
        <v>1.666666666666667E-2</v>
      </c>
      <c r="Z29">
        <v>0.11700000000000001</v>
      </c>
      <c r="AA29">
        <v>6.7000000000000004E-2</v>
      </c>
      <c r="AB29">
        <v>0.81599999999999995</v>
      </c>
      <c r="AC29">
        <v>0.4708</v>
      </c>
      <c r="AD29" t="s">
        <v>48</v>
      </c>
      <c r="AE29" t="s">
        <v>48</v>
      </c>
      <c r="AF29" t="s">
        <v>48</v>
      </c>
      <c r="AG29" t="s">
        <v>37311</v>
      </c>
    </row>
    <row r="30" spans="1:52" hidden="1" outlineLevel="1" x14ac:dyDescent="0.2">
      <c r="A30" t="s">
        <v>37780</v>
      </c>
      <c r="B30" t="s">
        <v>37781</v>
      </c>
      <c r="C30" t="s">
        <v>37782</v>
      </c>
      <c r="D30" s="3"/>
      <c r="J30" t="s">
        <v>37783</v>
      </c>
      <c r="K30" t="s">
        <v>37305</v>
      </c>
      <c r="L30" t="s">
        <v>1233</v>
      </c>
      <c r="M30">
        <v>1</v>
      </c>
      <c r="P30" s="2" t="s">
        <v>37784</v>
      </c>
      <c r="Q30" t="s">
        <v>47</v>
      </c>
      <c r="S30">
        <v>0.15987846</v>
      </c>
      <c r="T30">
        <v>4.2533874999999997E-3</v>
      </c>
      <c r="U30">
        <v>6.7965189999999995E-2</v>
      </c>
      <c r="V30">
        <v>9.9894219999999995E-3</v>
      </c>
      <c r="W30">
        <v>7.3334389999999999E-2</v>
      </c>
      <c r="X30">
        <v>1.0628296000000001E-2</v>
      </c>
      <c r="Y30">
        <v>-0.16250000000000001</v>
      </c>
      <c r="Z30">
        <v>7.4999999999999997E-2</v>
      </c>
      <c r="AA30">
        <v>0.13500000000000001</v>
      </c>
      <c r="AB30">
        <v>0.79100000000000004</v>
      </c>
      <c r="AC30">
        <v>-0.83579999999999999</v>
      </c>
      <c r="AD30" t="s">
        <v>48</v>
      </c>
      <c r="AE30" t="s">
        <v>48</v>
      </c>
      <c r="AF30" t="s">
        <v>48</v>
      </c>
      <c r="AG30" t="s">
        <v>37311</v>
      </c>
    </row>
    <row r="31" spans="1:52" hidden="1" outlineLevel="1" x14ac:dyDescent="0.2">
      <c r="A31" t="s">
        <v>37785</v>
      </c>
      <c r="B31" t="s">
        <v>37786</v>
      </c>
      <c r="C31" t="s">
        <v>37463</v>
      </c>
      <c r="D31" s="3"/>
      <c r="J31" t="s">
        <v>37787</v>
      </c>
      <c r="K31" t="s">
        <v>37305</v>
      </c>
      <c r="L31" t="s">
        <v>1233</v>
      </c>
      <c r="M31">
        <v>1</v>
      </c>
      <c r="P31" s="2" t="s">
        <v>37788</v>
      </c>
      <c r="Q31" t="s">
        <v>24080</v>
      </c>
      <c r="S31">
        <v>2.8856416999999999E-2</v>
      </c>
      <c r="T31">
        <v>7.0095059999999998E-4</v>
      </c>
      <c r="U31">
        <v>1.1116544000000001E-2</v>
      </c>
      <c r="V31">
        <v>2.1643745999999999E-3</v>
      </c>
      <c r="W31">
        <v>1.5568925000000001E-2</v>
      </c>
      <c r="X31">
        <v>6.0713872999999998E-3</v>
      </c>
      <c r="Y31">
        <v>0.2</v>
      </c>
      <c r="Z31">
        <v>0.17100000000000001</v>
      </c>
      <c r="AA31">
        <v>5.5E-2</v>
      </c>
      <c r="AB31">
        <v>0.77400000000000002</v>
      </c>
      <c r="AC31">
        <v>0.69079999999999997</v>
      </c>
      <c r="AD31" t="s">
        <v>48</v>
      </c>
      <c r="AE31" t="s">
        <v>48</v>
      </c>
      <c r="AF31" t="s">
        <v>48</v>
      </c>
      <c r="AG31" t="s">
        <v>37311</v>
      </c>
    </row>
    <row r="32" spans="1:52" hidden="1" outlineLevel="1" x14ac:dyDescent="0.2">
      <c r="A32" t="s">
        <v>37789</v>
      </c>
      <c r="B32" t="s">
        <v>37790</v>
      </c>
      <c r="C32" t="s">
        <v>14242</v>
      </c>
      <c r="D32" s="3"/>
      <c r="J32" t="s">
        <v>37791</v>
      </c>
      <c r="K32" t="s">
        <v>37305</v>
      </c>
      <c r="L32" t="s">
        <v>1233</v>
      </c>
      <c r="M32">
        <v>1</v>
      </c>
      <c r="P32" s="2" t="s">
        <v>37792</v>
      </c>
      <c r="Q32" t="s">
        <v>10044</v>
      </c>
      <c r="S32">
        <v>6.2236044999999997E-2</v>
      </c>
      <c r="T32">
        <v>1.2588501E-3</v>
      </c>
      <c r="U32">
        <v>1.4088398E-2</v>
      </c>
      <c r="V32">
        <v>3.7367835000000002E-3</v>
      </c>
      <c r="W32">
        <v>2.8392023999999998E-2</v>
      </c>
      <c r="X32">
        <v>7.1847233999999998E-3</v>
      </c>
      <c r="Y32">
        <v>8.3333333333333329E-2</v>
      </c>
      <c r="Z32">
        <v>0</v>
      </c>
      <c r="AA32">
        <v>0.13</v>
      </c>
      <c r="AB32">
        <v>0.87</v>
      </c>
      <c r="AC32">
        <v>-0.82609999999999995</v>
      </c>
      <c r="AD32" t="s">
        <v>48</v>
      </c>
      <c r="AE32" t="s">
        <v>48</v>
      </c>
      <c r="AF32" t="s">
        <v>48</v>
      </c>
      <c r="AG32" t="s">
        <v>37311</v>
      </c>
    </row>
    <row r="33" spans="1:33" hidden="1" outlineLevel="1" x14ac:dyDescent="0.2">
      <c r="A33" t="s">
        <v>37793</v>
      </c>
      <c r="B33" t="s">
        <v>37794</v>
      </c>
      <c r="C33" t="s">
        <v>37795</v>
      </c>
      <c r="D33" s="3"/>
      <c r="J33" t="s">
        <v>37796</v>
      </c>
      <c r="K33" t="s">
        <v>37305</v>
      </c>
      <c r="L33" t="s">
        <v>1233</v>
      </c>
      <c r="M33">
        <v>1</v>
      </c>
      <c r="P33" s="2" t="s">
        <v>37797</v>
      </c>
      <c r="Q33" t="s">
        <v>47</v>
      </c>
      <c r="S33">
        <v>6.3818829999999993E-2</v>
      </c>
      <c r="T33">
        <v>1.2493134000000001E-3</v>
      </c>
      <c r="U33">
        <v>1.4156716999999999E-2</v>
      </c>
      <c r="V33">
        <v>2.4233595000000001E-3</v>
      </c>
      <c r="W33">
        <v>2.7605021E-2</v>
      </c>
      <c r="X33">
        <v>7.8967399999999993E-3</v>
      </c>
      <c r="Y33">
        <v>0</v>
      </c>
      <c r="Z33">
        <v>0</v>
      </c>
      <c r="AA33">
        <v>0</v>
      </c>
      <c r="AB33">
        <v>1</v>
      </c>
      <c r="AC33">
        <v>0</v>
      </c>
      <c r="AD33" t="s">
        <v>48</v>
      </c>
      <c r="AE33" t="s">
        <v>48</v>
      </c>
      <c r="AF33" t="s">
        <v>48</v>
      </c>
      <c r="AG33" t="s">
        <v>37311</v>
      </c>
    </row>
    <row r="34" spans="1:33" hidden="1" outlineLevel="1" x14ac:dyDescent="0.2">
      <c r="A34" t="s">
        <v>37798</v>
      </c>
      <c r="B34" t="s">
        <v>37799</v>
      </c>
      <c r="C34" t="s">
        <v>37800</v>
      </c>
      <c r="D34" s="3"/>
      <c r="J34" t="s">
        <v>37801</v>
      </c>
      <c r="K34" t="s">
        <v>37305</v>
      </c>
      <c r="L34" t="s">
        <v>1233</v>
      </c>
      <c r="M34">
        <v>1</v>
      </c>
      <c r="P34" s="2" t="s">
        <v>37802</v>
      </c>
      <c r="Q34" t="s">
        <v>47</v>
      </c>
      <c r="S34">
        <v>1.5079274E-2</v>
      </c>
      <c r="T34">
        <v>6.8187713999999999E-4</v>
      </c>
      <c r="U34">
        <v>1.1868047499999999E-2</v>
      </c>
      <c r="V34">
        <v>1.8591422999999999E-3</v>
      </c>
      <c r="W34">
        <v>8.9188849999999997E-3</v>
      </c>
      <c r="X34">
        <v>6.7510399999999998E-3</v>
      </c>
      <c r="Y34">
        <v>0.4</v>
      </c>
      <c r="Z34">
        <v>0</v>
      </c>
      <c r="AA34">
        <v>9.1999999999999998E-2</v>
      </c>
      <c r="AB34">
        <v>0.90800000000000003</v>
      </c>
      <c r="AC34">
        <v>-0.73240000000000005</v>
      </c>
      <c r="AD34" t="s">
        <v>48</v>
      </c>
      <c r="AE34" t="s">
        <v>48</v>
      </c>
      <c r="AF34" t="s">
        <v>48</v>
      </c>
      <c r="AG34" t="s">
        <v>37311</v>
      </c>
    </row>
    <row r="35" spans="1:33" hidden="1" outlineLevel="1" x14ac:dyDescent="0.2">
      <c r="A35" t="s">
        <v>37803</v>
      </c>
      <c r="B35" t="s">
        <v>37804</v>
      </c>
      <c r="C35" t="s">
        <v>26358</v>
      </c>
      <c r="D35" s="3"/>
      <c r="J35" t="s">
        <v>37805</v>
      </c>
      <c r="K35" t="s">
        <v>37305</v>
      </c>
      <c r="L35" t="s">
        <v>1233</v>
      </c>
      <c r="M35">
        <v>1</v>
      </c>
      <c r="P35" s="2" t="s">
        <v>37806</v>
      </c>
      <c r="Q35" t="s">
        <v>37807</v>
      </c>
      <c r="S35">
        <v>3.8284220000000001E-2</v>
      </c>
      <c r="T35">
        <v>8.9168549999999998E-4</v>
      </c>
      <c r="U35">
        <v>1.9143964999999999E-2</v>
      </c>
      <c r="V35">
        <v>1.8961402E-3</v>
      </c>
      <c r="W35">
        <v>1.8065477E-2</v>
      </c>
      <c r="X35">
        <v>6.3691399999999997E-3</v>
      </c>
      <c r="Y35">
        <v>4.0816326530612228E-2</v>
      </c>
      <c r="Z35">
        <v>6.5000000000000002E-2</v>
      </c>
      <c r="AA35">
        <v>0.109</v>
      </c>
      <c r="AB35">
        <v>0.82599999999999996</v>
      </c>
      <c r="AC35">
        <v>-0.17949999999999999</v>
      </c>
      <c r="AD35" t="s">
        <v>48</v>
      </c>
      <c r="AE35" t="s">
        <v>48</v>
      </c>
      <c r="AF35" t="s">
        <v>48</v>
      </c>
      <c r="AG35" t="s">
        <v>37311</v>
      </c>
    </row>
    <row r="36" spans="1:33" hidden="1" outlineLevel="1" x14ac:dyDescent="0.2">
      <c r="A36" t="s">
        <v>37808</v>
      </c>
      <c r="B36" t="s">
        <v>37809</v>
      </c>
      <c r="C36" t="s">
        <v>37810</v>
      </c>
      <c r="D36" s="3"/>
      <c r="J36" t="s">
        <v>37811</v>
      </c>
      <c r="K36" t="s">
        <v>37305</v>
      </c>
      <c r="L36" t="s">
        <v>1233</v>
      </c>
      <c r="M36">
        <v>1</v>
      </c>
      <c r="P36" s="2" t="s">
        <v>37812</v>
      </c>
      <c r="Q36" t="s">
        <v>47</v>
      </c>
      <c r="S36">
        <v>0.45396814000000002</v>
      </c>
      <c r="T36">
        <v>2.425631E-2</v>
      </c>
      <c r="U36">
        <v>0.44613865000000003</v>
      </c>
      <c r="V36">
        <v>4.3839492000000001E-2</v>
      </c>
      <c r="W36">
        <v>0.43396309999999999</v>
      </c>
      <c r="X36">
        <v>1.15345E-2</v>
      </c>
      <c r="Y36">
        <v>7.8636363636363747E-3</v>
      </c>
      <c r="Z36">
        <v>7.5999999999999998E-2</v>
      </c>
      <c r="AA36">
        <v>0.113</v>
      </c>
      <c r="AB36">
        <v>0.81100000000000005</v>
      </c>
      <c r="AC36">
        <v>-0.8468</v>
      </c>
      <c r="AD36" t="s">
        <v>48</v>
      </c>
      <c r="AE36" t="s">
        <v>48</v>
      </c>
      <c r="AF36" t="s">
        <v>48</v>
      </c>
      <c r="AG36" t="s">
        <v>37311</v>
      </c>
    </row>
    <row r="37" spans="1:33" hidden="1" outlineLevel="1" x14ac:dyDescent="0.2">
      <c r="A37" t="s">
        <v>37813</v>
      </c>
      <c r="B37" t="s">
        <v>37814</v>
      </c>
      <c r="C37" t="s">
        <v>37815</v>
      </c>
      <c r="D37" s="3"/>
      <c r="J37" t="s">
        <v>37816</v>
      </c>
      <c r="K37" t="s">
        <v>37305</v>
      </c>
      <c r="L37" t="s">
        <v>1233</v>
      </c>
      <c r="M37">
        <v>1</v>
      </c>
      <c r="P37" s="2" t="s">
        <v>37817</v>
      </c>
      <c r="Q37" t="s">
        <v>10132</v>
      </c>
      <c r="S37">
        <v>0.11078331</v>
      </c>
      <c r="T37">
        <v>4.1961669999999998E-3</v>
      </c>
      <c r="U37">
        <v>3.9908449999999998E-2</v>
      </c>
      <c r="V37">
        <v>7.806548E-3</v>
      </c>
      <c r="W37">
        <v>2.9934563000000001E-2</v>
      </c>
      <c r="X37">
        <v>2.0091362000000001E-2</v>
      </c>
      <c r="Y37">
        <v>6.105769230769232E-2</v>
      </c>
      <c r="Z37">
        <v>0.153</v>
      </c>
      <c r="AA37">
        <v>6.3E-2</v>
      </c>
      <c r="AB37">
        <v>0.78500000000000003</v>
      </c>
      <c r="AC37">
        <v>0.98270000000000002</v>
      </c>
      <c r="AD37" t="s">
        <v>48</v>
      </c>
      <c r="AE37" t="s">
        <v>48</v>
      </c>
      <c r="AF37" t="s">
        <v>48</v>
      </c>
      <c r="AG37" t="s">
        <v>37311</v>
      </c>
    </row>
    <row r="38" spans="1:33" hidden="1" outlineLevel="1" x14ac:dyDescent="0.2">
      <c r="A38" t="s">
        <v>37818</v>
      </c>
      <c r="B38" t="s">
        <v>37819</v>
      </c>
      <c r="C38" t="s">
        <v>13135</v>
      </c>
      <c r="D38" s="3"/>
      <c r="J38" t="s">
        <v>37820</v>
      </c>
      <c r="K38" t="s">
        <v>37305</v>
      </c>
      <c r="L38" t="s">
        <v>1233</v>
      </c>
      <c r="M38">
        <v>1</v>
      </c>
      <c r="P38" s="2" t="s">
        <v>37821</v>
      </c>
      <c r="Q38" t="s">
        <v>37822</v>
      </c>
      <c r="S38">
        <v>2.5320992E-2</v>
      </c>
      <c r="T38">
        <v>7.4863434000000003E-4</v>
      </c>
      <c r="U38">
        <v>1.2243799E-2</v>
      </c>
      <c r="V38">
        <v>2.0441315E-3</v>
      </c>
      <c r="W38">
        <v>1.2262904999999999E-2</v>
      </c>
      <c r="X38">
        <v>7.3012349999999997E-3</v>
      </c>
      <c r="Y38">
        <v>0.26250000000000001</v>
      </c>
      <c r="Z38">
        <v>5.1999999999999998E-2</v>
      </c>
      <c r="AA38">
        <v>2.8000000000000001E-2</v>
      </c>
      <c r="AB38">
        <v>0.92</v>
      </c>
      <c r="AC38">
        <v>9.3200000000000005E-2</v>
      </c>
      <c r="AD38" t="s">
        <v>48</v>
      </c>
      <c r="AE38" t="s">
        <v>48</v>
      </c>
      <c r="AF38" t="s">
        <v>48</v>
      </c>
      <c r="AG38" t="s">
        <v>37311</v>
      </c>
    </row>
    <row r="39" spans="1:33" hidden="1" outlineLevel="1" x14ac:dyDescent="0.2">
      <c r="A39" t="s">
        <v>37823</v>
      </c>
      <c r="B39" t="s">
        <v>37824</v>
      </c>
      <c r="C39" t="s">
        <v>37613</v>
      </c>
      <c r="D39" s="3"/>
      <c r="J39" t="s">
        <v>37825</v>
      </c>
      <c r="K39" t="s">
        <v>37305</v>
      </c>
      <c r="L39" t="s">
        <v>1233</v>
      </c>
      <c r="M39">
        <v>1</v>
      </c>
      <c r="P39" s="2" t="s">
        <v>37826</v>
      </c>
      <c r="Q39" t="s">
        <v>10060</v>
      </c>
      <c r="S39">
        <v>0.19939904999999999</v>
      </c>
      <c r="T39">
        <v>3.4523010000000001E-3</v>
      </c>
      <c r="U39">
        <v>2.0168742E-2</v>
      </c>
      <c r="V39">
        <v>8.9164829999999994E-3</v>
      </c>
      <c r="W39">
        <v>0.15414264999999999</v>
      </c>
      <c r="X39">
        <v>7.9614690000000005E-3</v>
      </c>
      <c r="Y39">
        <v>-0.115</v>
      </c>
      <c r="Z39">
        <v>3.1E-2</v>
      </c>
      <c r="AA39">
        <v>0.189</v>
      </c>
      <c r="AB39">
        <v>0.78</v>
      </c>
      <c r="AC39">
        <v>-0.88849999999999996</v>
      </c>
      <c r="AD39" t="s">
        <v>48</v>
      </c>
      <c r="AE39" t="s">
        <v>48</v>
      </c>
      <c r="AF39" t="s">
        <v>48</v>
      </c>
      <c r="AG39" t="s">
        <v>37311</v>
      </c>
    </row>
    <row r="40" spans="1:33" hidden="1" outlineLevel="1" x14ac:dyDescent="0.2">
      <c r="A40" t="s">
        <v>37827</v>
      </c>
      <c r="B40" t="s">
        <v>37828</v>
      </c>
      <c r="C40" t="s">
        <v>30258</v>
      </c>
      <c r="D40" s="3"/>
      <c r="J40" t="s">
        <v>37829</v>
      </c>
      <c r="K40" t="s">
        <v>37305</v>
      </c>
      <c r="L40" t="s">
        <v>1233</v>
      </c>
      <c r="M40">
        <v>1</v>
      </c>
      <c r="P40" s="2" t="s">
        <v>37830</v>
      </c>
      <c r="Q40" t="s">
        <v>47</v>
      </c>
      <c r="S40">
        <v>0.11336673999999999</v>
      </c>
      <c r="T40">
        <v>2.6130675999999999E-3</v>
      </c>
      <c r="U40">
        <v>3.6651864999999999E-2</v>
      </c>
      <c r="V40">
        <v>8.8054899999999992E-3</v>
      </c>
      <c r="W40">
        <v>6.3724279999999994E-2</v>
      </c>
      <c r="X40">
        <v>6.6410009999999997E-3</v>
      </c>
      <c r="Y40">
        <v>-3.110119047619048E-2</v>
      </c>
      <c r="Z40">
        <v>0.06</v>
      </c>
      <c r="AA40">
        <v>7.4999999999999997E-2</v>
      </c>
      <c r="AB40">
        <v>0.86499999999999999</v>
      </c>
      <c r="AC40">
        <v>-0.52510000000000001</v>
      </c>
      <c r="AD40" t="s">
        <v>48</v>
      </c>
      <c r="AE40" t="s">
        <v>48</v>
      </c>
      <c r="AF40" t="s">
        <v>48</v>
      </c>
      <c r="AG40" t="s">
        <v>37311</v>
      </c>
    </row>
    <row r="41" spans="1:33" hidden="1" outlineLevel="1" x14ac:dyDescent="0.2">
      <c r="A41" t="s">
        <v>37831</v>
      </c>
      <c r="B41" t="s">
        <v>37832</v>
      </c>
      <c r="C41" t="s">
        <v>37833</v>
      </c>
      <c r="D41" s="3"/>
      <c r="J41" t="s">
        <v>37834</v>
      </c>
      <c r="K41" t="s">
        <v>37305</v>
      </c>
      <c r="L41" t="s">
        <v>1233</v>
      </c>
      <c r="M41">
        <v>1</v>
      </c>
      <c r="P41" s="2" t="s">
        <v>37835</v>
      </c>
      <c r="Q41" t="s">
        <v>37836</v>
      </c>
      <c r="S41">
        <v>0.21642438</v>
      </c>
      <c r="T41">
        <v>2.5939941000000001E-3</v>
      </c>
      <c r="U41">
        <v>2.2696527000000001E-2</v>
      </c>
      <c r="V41">
        <v>6.9925949999999999E-3</v>
      </c>
      <c r="W41">
        <v>0.16551061</v>
      </c>
      <c r="X41">
        <v>6.9387536E-3</v>
      </c>
      <c r="Y41">
        <v>-0.39583333333333343</v>
      </c>
      <c r="Z41">
        <v>0</v>
      </c>
      <c r="AA41">
        <v>0.16700000000000001</v>
      </c>
      <c r="AB41">
        <v>0.83299999999999996</v>
      </c>
      <c r="AC41">
        <v>-0.42149999999999999</v>
      </c>
      <c r="AD41" t="s">
        <v>48</v>
      </c>
      <c r="AE41" t="s">
        <v>48</v>
      </c>
      <c r="AF41" t="s">
        <v>48</v>
      </c>
      <c r="AG41" t="s">
        <v>37311</v>
      </c>
    </row>
    <row r="42" spans="1:33" hidden="1" outlineLevel="1" x14ac:dyDescent="0.2">
      <c r="A42" t="s">
        <v>37837</v>
      </c>
      <c r="B42" t="s">
        <v>37838</v>
      </c>
      <c r="C42" t="s">
        <v>37839</v>
      </c>
      <c r="D42" s="3"/>
      <c r="J42" t="s">
        <v>37840</v>
      </c>
      <c r="K42" t="s">
        <v>37305</v>
      </c>
      <c r="L42" t="s">
        <v>1233</v>
      </c>
      <c r="M42">
        <v>1</v>
      </c>
      <c r="P42" s="2" t="s">
        <v>37841</v>
      </c>
      <c r="Q42" t="s">
        <v>12932</v>
      </c>
      <c r="S42">
        <v>0.11000219999999999</v>
      </c>
      <c r="T42">
        <v>1.7738342E-3</v>
      </c>
      <c r="U42">
        <v>1.9895467999999999E-2</v>
      </c>
      <c r="V42">
        <v>5.3646889999999997E-3</v>
      </c>
      <c r="W42">
        <v>3.6809623E-2</v>
      </c>
      <c r="X42">
        <v>7.0164282999999996E-3</v>
      </c>
      <c r="Y42">
        <v>0.27878787878787881</v>
      </c>
      <c r="Z42">
        <v>6.8000000000000005E-2</v>
      </c>
      <c r="AA42">
        <v>4.2000000000000003E-2</v>
      </c>
      <c r="AB42">
        <v>0.89</v>
      </c>
      <c r="AC42">
        <v>0.1027</v>
      </c>
      <c r="AD42" t="s">
        <v>48</v>
      </c>
      <c r="AE42" t="s">
        <v>48</v>
      </c>
      <c r="AF42" t="s">
        <v>48</v>
      </c>
      <c r="AG42" t="s">
        <v>37311</v>
      </c>
    </row>
    <row r="43" spans="1:33" hidden="1" outlineLevel="1" x14ac:dyDescent="0.2">
      <c r="A43" t="s">
        <v>37842</v>
      </c>
      <c r="B43" t="s">
        <v>37843</v>
      </c>
      <c r="C43" t="s">
        <v>36284</v>
      </c>
      <c r="D43" s="3"/>
      <c r="J43" t="s">
        <v>37844</v>
      </c>
      <c r="K43" t="s">
        <v>37305</v>
      </c>
      <c r="L43" t="s">
        <v>1233</v>
      </c>
      <c r="M43">
        <v>1</v>
      </c>
      <c r="P43" s="2" t="s">
        <v>37845</v>
      </c>
      <c r="Q43" t="s">
        <v>47</v>
      </c>
      <c r="S43">
        <v>9.8721580000000003E-2</v>
      </c>
      <c r="T43">
        <v>1.7166137999999999E-3</v>
      </c>
      <c r="U43">
        <v>1.6069633999999999E-2</v>
      </c>
      <c r="V43">
        <v>5.8086635999999997E-3</v>
      </c>
      <c r="W43">
        <v>3.5553806E-2</v>
      </c>
      <c r="X43">
        <v>7.3530180000000002E-3</v>
      </c>
      <c r="Y43">
        <v>-0.1</v>
      </c>
      <c r="Z43">
        <v>4.9000000000000002E-2</v>
      </c>
      <c r="AA43">
        <v>3.6999999999999998E-2</v>
      </c>
      <c r="AB43">
        <v>0.91300000000000003</v>
      </c>
      <c r="AC43">
        <v>0.16969999999999999</v>
      </c>
      <c r="AD43" t="s">
        <v>48</v>
      </c>
      <c r="AE43" t="s">
        <v>48</v>
      </c>
      <c r="AF43" t="s">
        <v>48</v>
      </c>
      <c r="AG43" t="s">
        <v>37311</v>
      </c>
    </row>
    <row r="44" spans="1:33" hidden="1" outlineLevel="1" x14ac:dyDescent="0.2">
      <c r="A44" t="s">
        <v>37846</v>
      </c>
      <c r="B44" t="s">
        <v>37847</v>
      </c>
      <c r="C44" t="s">
        <v>37848</v>
      </c>
      <c r="D44" s="3"/>
      <c r="J44" t="s">
        <v>37849</v>
      </c>
      <c r="K44" t="s">
        <v>37305</v>
      </c>
      <c r="L44" t="s">
        <v>1233</v>
      </c>
      <c r="M44">
        <v>1</v>
      </c>
      <c r="P44" s="2" t="s">
        <v>37850</v>
      </c>
      <c r="Q44" t="s">
        <v>47</v>
      </c>
      <c r="S44">
        <v>3.0152740000000001E-2</v>
      </c>
      <c r="T44">
        <v>7.3909759999999996E-4</v>
      </c>
      <c r="U44">
        <v>1.1731409999999999E-2</v>
      </c>
      <c r="V44">
        <v>2.9043317999999999E-3</v>
      </c>
      <c r="W44">
        <v>1.6252929999999999E-2</v>
      </c>
      <c r="X44">
        <v>6.4791789999999998E-3</v>
      </c>
      <c r="Y44">
        <v>0</v>
      </c>
      <c r="Z44">
        <v>0.17299999999999999</v>
      </c>
      <c r="AA44">
        <v>0</v>
      </c>
      <c r="AB44">
        <v>0.82699999999999996</v>
      </c>
      <c r="AC44">
        <v>0.78759999999999997</v>
      </c>
      <c r="AD44" t="s">
        <v>48</v>
      </c>
      <c r="AE44" t="s">
        <v>48</v>
      </c>
      <c r="AF44" t="s">
        <v>48</v>
      </c>
      <c r="AG44" t="s">
        <v>37311</v>
      </c>
    </row>
    <row r="45" spans="1:33" hidden="1" outlineLevel="1" x14ac:dyDescent="0.2">
      <c r="A45" t="s">
        <v>37851</v>
      </c>
      <c r="B45" t="s">
        <v>37852</v>
      </c>
      <c r="C45" t="s">
        <v>10812</v>
      </c>
      <c r="D45" s="3"/>
      <c r="J45" t="s">
        <v>37853</v>
      </c>
      <c r="K45" t="s">
        <v>37305</v>
      </c>
      <c r="L45" t="s">
        <v>1233</v>
      </c>
      <c r="M45">
        <v>1</v>
      </c>
      <c r="P45" s="2" t="s">
        <v>37854</v>
      </c>
      <c r="Q45" t="s">
        <v>37855</v>
      </c>
      <c r="S45">
        <v>2.3671126000000001E-2</v>
      </c>
      <c r="T45">
        <v>6.6757199999999996E-4</v>
      </c>
      <c r="U45">
        <v>1.0228404E-2</v>
      </c>
      <c r="V45">
        <v>1.4614153000000001E-3</v>
      </c>
      <c r="W45">
        <v>1.3174910999999999E-2</v>
      </c>
      <c r="X45">
        <v>6.3820860000000004E-3</v>
      </c>
      <c r="Y45">
        <v>-0.14583333333333329</v>
      </c>
      <c r="Z45">
        <v>6.4000000000000001E-2</v>
      </c>
      <c r="AA45">
        <v>0.14099999999999999</v>
      </c>
      <c r="AB45">
        <v>0.79500000000000004</v>
      </c>
      <c r="AC45">
        <v>-0.54890000000000005</v>
      </c>
      <c r="AD45" t="s">
        <v>48</v>
      </c>
      <c r="AE45" t="s">
        <v>48</v>
      </c>
      <c r="AF45" t="s">
        <v>48</v>
      </c>
      <c r="AG45" t="s">
        <v>37311</v>
      </c>
    </row>
    <row r="46" spans="1:33" hidden="1" outlineLevel="1" x14ac:dyDescent="0.2">
      <c r="A46" t="s">
        <v>37856</v>
      </c>
      <c r="B46" t="s">
        <v>37857</v>
      </c>
      <c r="C46" t="s">
        <v>37858</v>
      </c>
      <c r="D46" s="3"/>
      <c r="J46" t="s">
        <v>37859</v>
      </c>
      <c r="K46" t="s">
        <v>37305</v>
      </c>
      <c r="L46" t="s">
        <v>1233</v>
      </c>
      <c r="M46">
        <v>1</v>
      </c>
      <c r="P46" s="2" t="s">
        <v>37860</v>
      </c>
      <c r="Q46" t="s">
        <v>13166</v>
      </c>
      <c r="S46">
        <v>3.1684756000000001E-2</v>
      </c>
      <c r="T46">
        <v>9.7274779999999999E-4</v>
      </c>
      <c r="U46">
        <v>1.3405212999999999E-2</v>
      </c>
      <c r="V46">
        <v>3.5147964999999999E-3</v>
      </c>
      <c r="W46">
        <v>1.5188923E-2</v>
      </c>
      <c r="X46">
        <v>7.4695300000000003E-3</v>
      </c>
      <c r="Y46">
        <v>9.5238095238095233E-2</v>
      </c>
      <c r="Z46">
        <v>5.5E-2</v>
      </c>
      <c r="AA46">
        <v>8.2000000000000003E-2</v>
      </c>
      <c r="AB46">
        <v>0.86199999999999999</v>
      </c>
      <c r="AC46">
        <v>-0.43409999999999999</v>
      </c>
      <c r="AD46" t="s">
        <v>48</v>
      </c>
      <c r="AE46" t="s">
        <v>48</v>
      </c>
      <c r="AF46" t="s">
        <v>48</v>
      </c>
      <c r="AG46" t="s">
        <v>37311</v>
      </c>
    </row>
    <row r="47" spans="1:33" hidden="1" outlineLevel="1" x14ac:dyDescent="0.2">
      <c r="A47" t="s">
        <v>37861</v>
      </c>
      <c r="B47" t="s">
        <v>37862</v>
      </c>
      <c r="C47" t="s">
        <v>37863</v>
      </c>
      <c r="D47" s="3"/>
      <c r="J47" t="s">
        <v>37864</v>
      </c>
      <c r="K47" t="s">
        <v>37305</v>
      </c>
      <c r="L47" t="s">
        <v>1233</v>
      </c>
      <c r="M47">
        <v>1</v>
      </c>
      <c r="P47" s="2" t="s">
        <v>37865</v>
      </c>
      <c r="Q47" t="s">
        <v>12244</v>
      </c>
      <c r="S47">
        <v>1.859777E-2</v>
      </c>
      <c r="T47">
        <v>6.2942504999999999E-4</v>
      </c>
      <c r="U47">
        <v>1.1184863E-2</v>
      </c>
      <c r="V47">
        <v>1.6279058000000001E-3</v>
      </c>
      <c r="W47">
        <v>9.8308900000000001E-3</v>
      </c>
      <c r="X47">
        <v>6.3820860000000004E-3</v>
      </c>
      <c r="Y47">
        <v>0</v>
      </c>
      <c r="Z47">
        <v>0</v>
      </c>
      <c r="AA47">
        <v>0.2</v>
      </c>
      <c r="AB47">
        <v>0.8</v>
      </c>
      <c r="AC47">
        <v>-0.25</v>
      </c>
      <c r="AD47" t="s">
        <v>48</v>
      </c>
      <c r="AE47" t="s">
        <v>48</v>
      </c>
      <c r="AF47" t="s">
        <v>48</v>
      </c>
      <c r="AG47" t="s">
        <v>37311</v>
      </c>
    </row>
    <row r="48" spans="1:33" hidden="1" outlineLevel="1" x14ac:dyDescent="0.2">
      <c r="A48" t="s">
        <v>37866</v>
      </c>
      <c r="B48" t="s">
        <v>37867</v>
      </c>
      <c r="C48" t="s">
        <v>37868</v>
      </c>
      <c r="D48" s="3"/>
      <c r="J48" t="s">
        <v>37869</v>
      </c>
      <c r="K48" t="s">
        <v>37305</v>
      </c>
      <c r="L48" t="s">
        <v>1233</v>
      </c>
      <c r="M48">
        <v>1</v>
      </c>
      <c r="P48" s="2" t="s">
        <v>37870</v>
      </c>
      <c r="Q48" t="s">
        <v>47</v>
      </c>
      <c r="S48">
        <v>7.6085390000000003E-2</v>
      </c>
      <c r="T48">
        <v>1.4781951999999999E-3</v>
      </c>
      <c r="U48">
        <v>1.5523086E-2</v>
      </c>
      <c r="V48">
        <v>3.9957687E-3</v>
      </c>
      <c r="W48">
        <v>3.4231629999999999E-2</v>
      </c>
      <c r="X48">
        <v>6.9387536E-3</v>
      </c>
      <c r="Y48">
        <v>2.6315789473684209E-2</v>
      </c>
      <c r="Z48">
        <v>0.12</v>
      </c>
      <c r="AA48">
        <v>6.8000000000000005E-2</v>
      </c>
      <c r="AB48">
        <v>0.81200000000000006</v>
      </c>
      <c r="AC48">
        <v>0.76500000000000001</v>
      </c>
      <c r="AD48" t="s">
        <v>48</v>
      </c>
      <c r="AE48" t="s">
        <v>48</v>
      </c>
      <c r="AF48" t="s">
        <v>48</v>
      </c>
      <c r="AG48" t="s">
        <v>37311</v>
      </c>
    </row>
    <row r="49" spans="1:33" hidden="1" outlineLevel="1" x14ac:dyDescent="0.2">
      <c r="A49" t="s">
        <v>37871</v>
      </c>
      <c r="B49" t="s">
        <v>37872</v>
      </c>
      <c r="C49" t="s">
        <v>37873</v>
      </c>
      <c r="D49" s="3"/>
      <c r="J49" t="s">
        <v>37874</v>
      </c>
      <c r="K49" t="s">
        <v>37305</v>
      </c>
      <c r="L49" t="s">
        <v>1233</v>
      </c>
      <c r="M49">
        <v>1</v>
      </c>
      <c r="P49" s="2" t="s">
        <v>37875</v>
      </c>
      <c r="Q49" t="s">
        <v>47</v>
      </c>
      <c r="S49">
        <v>0.121732734</v>
      </c>
      <c r="T49">
        <v>4.5204162999999999E-3</v>
      </c>
      <c r="U49">
        <v>2.0715290000000001E-2</v>
      </c>
      <c r="V49">
        <v>2.9968262999999998E-3</v>
      </c>
      <c r="W49">
        <v>2.8392023999999998E-2</v>
      </c>
      <c r="X49">
        <v>0.11616269</v>
      </c>
      <c r="Y49">
        <v>2.916666666666666E-2</v>
      </c>
      <c r="Z49">
        <v>3.2000000000000001E-2</v>
      </c>
      <c r="AA49">
        <v>0.13100000000000001</v>
      </c>
      <c r="AB49">
        <v>0.83599999999999997</v>
      </c>
      <c r="AC49">
        <v>-0.70030000000000003</v>
      </c>
      <c r="AD49" t="s">
        <v>48</v>
      </c>
      <c r="AE49" t="s">
        <v>48</v>
      </c>
      <c r="AF49" t="s">
        <v>48</v>
      </c>
      <c r="AG49" t="s">
        <v>37311</v>
      </c>
    </row>
    <row r="50" spans="1:33" hidden="1" outlineLevel="1" x14ac:dyDescent="0.2">
      <c r="A50" t="s">
        <v>37876</v>
      </c>
      <c r="B50" t="s">
        <v>37877</v>
      </c>
      <c r="C50" t="s">
        <v>37878</v>
      </c>
      <c r="D50" s="3"/>
      <c r="J50" t="s">
        <v>37879</v>
      </c>
      <c r="K50" t="s">
        <v>37305</v>
      </c>
      <c r="L50" t="s">
        <v>1233</v>
      </c>
      <c r="M50">
        <v>1</v>
      </c>
      <c r="P50" s="2" t="s">
        <v>37880</v>
      </c>
      <c r="Q50" t="s">
        <v>10258</v>
      </c>
      <c r="S50">
        <v>0.10739898</v>
      </c>
      <c r="T50">
        <v>2.3841857999999999E-3</v>
      </c>
      <c r="U50">
        <v>2.2969801000000001E-2</v>
      </c>
      <c r="V50">
        <v>6.0306509999999997E-3</v>
      </c>
      <c r="W50">
        <v>4.7349896000000002E-2</v>
      </c>
      <c r="X50">
        <v>7.5083672999999998E-3</v>
      </c>
      <c r="Y50">
        <v>3.8342151675484999E-2</v>
      </c>
      <c r="Z50">
        <v>0.05</v>
      </c>
      <c r="AA50">
        <v>7.3999999999999996E-2</v>
      </c>
      <c r="AB50">
        <v>0.876</v>
      </c>
      <c r="AC50">
        <v>-0.48520000000000002</v>
      </c>
      <c r="AD50" t="s">
        <v>48</v>
      </c>
      <c r="AE50" t="s">
        <v>48</v>
      </c>
      <c r="AF50" t="s">
        <v>48</v>
      </c>
      <c r="AG50" t="s">
        <v>37311</v>
      </c>
    </row>
    <row r="51" spans="1:33" hidden="1" outlineLevel="1" x14ac:dyDescent="0.2">
      <c r="A51" t="s">
        <v>37881</v>
      </c>
      <c r="B51" t="s">
        <v>37882</v>
      </c>
      <c r="C51" t="s">
        <v>37883</v>
      </c>
      <c r="D51" s="3"/>
      <c r="J51" t="s">
        <v>37884</v>
      </c>
      <c r="K51" t="s">
        <v>37305</v>
      </c>
      <c r="L51" t="s">
        <v>1233</v>
      </c>
      <c r="M51">
        <v>1</v>
      </c>
      <c r="P51" s="2" t="s">
        <v>37885</v>
      </c>
      <c r="Q51" t="s">
        <v>47</v>
      </c>
      <c r="S51">
        <v>4.4883764999999999E-2</v>
      </c>
      <c r="T51">
        <v>1.707077E-3</v>
      </c>
      <c r="U51">
        <v>2.0510335000000001E-2</v>
      </c>
      <c r="V51">
        <v>4.3287489999999998E-3</v>
      </c>
      <c r="W51">
        <v>1.7678739999999998E-2</v>
      </c>
      <c r="X51">
        <v>9.0489139999999999E-3</v>
      </c>
      <c r="Y51">
        <v>-0.1</v>
      </c>
      <c r="Z51">
        <v>1.7000000000000001E-2</v>
      </c>
      <c r="AA51">
        <v>7.0000000000000007E-2</v>
      </c>
      <c r="AB51">
        <v>0.91300000000000003</v>
      </c>
      <c r="AC51">
        <v>-0.51060000000000005</v>
      </c>
      <c r="AD51" t="s">
        <v>48</v>
      </c>
      <c r="AE51" t="s">
        <v>48</v>
      </c>
      <c r="AF51" t="s">
        <v>48</v>
      </c>
      <c r="AG51" t="s">
        <v>37311</v>
      </c>
    </row>
    <row r="52" spans="1:33" hidden="1" outlineLevel="1" x14ac:dyDescent="0.2">
      <c r="A52" t="s">
        <v>37886</v>
      </c>
      <c r="B52" t="s">
        <v>37887</v>
      </c>
      <c r="C52" t="s">
        <v>37888</v>
      </c>
      <c r="D52" s="3"/>
      <c r="J52" t="s">
        <v>37889</v>
      </c>
      <c r="K52" t="s">
        <v>37305</v>
      </c>
      <c r="L52" t="s">
        <v>1233</v>
      </c>
      <c r="M52">
        <v>1</v>
      </c>
      <c r="P52" s="2" t="s">
        <v>37890</v>
      </c>
      <c r="Q52" t="s">
        <v>11193</v>
      </c>
      <c r="S52">
        <v>3.4513097E-2</v>
      </c>
      <c r="T52">
        <v>8.1539153999999996E-4</v>
      </c>
      <c r="U52">
        <v>1.0689554E-2</v>
      </c>
      <c r="V52">
        <v>2.2013724999999998E-3</v>
      </c>
      <c r="W52">
        <v>1.9419061000000001E-2</v>
      </c>
      <c r="X52">
        <v>6.4727062999999996E-3</v>
      </c>
      <c r="Y52">
        <v>-0.15</v>
      </c>
      <c r="Z52">
        <v>1.4E-2</v>
      </c>
      <c r="AA52">
        <v>0.17899999999999999</v>
      </c>
      <c r="AB52">
        <v>0.80700000000000005</v>
      </c>
      <c r="AC52">
        <v>-0.94979999999999998</v>
      </c>
      <c r="AD52" t="s">
        <v>48</v>
      </c>
      <c r="AE52" t="s">
        <v>48</v>
      </c>
      <c r="AF52" t="s">
        <v>48</v>
      </c>
      <c r="AG52" t="s">
        <v>37311</v>
      </c>
    </row>
    <row r="53" spans="1:33" hidden="1" outlineLevel="1" x14ac:dyDescent="0.2">
      <c r="A53" t="s">
        <v>37891</v>
      </c>
      <c r="B53" t="s">
        <v>37892</v>
      </c>
      <c r="C53" t="s">
        <v>37893</v>
      </c>
      <c r="D53" s="3"/>
      <c r="J53" t="s">
        <v>37894</v>
      </c>
      <c r="K53" t="s">
        <v>37305</v>
      </c>
      <c r="L53" t="s">
        <v>1233</v>
      </c>
      <c r="M53">
        <v>1</v>
      </c>
      <c r="P53" s="2" t="s">
        <v>37895</v>
      </c>
      <c r="Q53" t="s">
        <v>10150</v>
      </c>
      <c r="S53">
        <v>4.0925518000000001E-2</v>
      </c>
      <c r="T53">
        <v>9.5844270000000002E-4</v>
      </c>
      <c r="U53">
        <v>1.2858665999999999E-2</v>
      </c>
      <c r="V53">
        <v>3.2003146999999999E-3</v>
      </c>
      <c r="W53">
        <v>1.9483517999999998E-2</v>
      </c>
      <c r="X53">
        <v>7.0552653999999999E-3</v>
      </c>
      <c r="Y53">
        <v>0.2</v>
      </c>
      <c r="Z53">
        <v>0</v>
      </c>
      <c r="AA53">
        <v>5.1999999999999998E-2</v>
      </c>
      <c r="AB53">
        <v>0.94799999999999995</v>
      </c>
      <c r="AC53">
        <v>-0.28079999999999999</v>
      </c>
      <c r="AD53" t="s">
        <v>48</v>
      </c>
      <c r="AE53" t="s">
        <v>48</v>
      </c>
      <c r="AF53" t="s">
        <v>48</v>
      </c>
      <c r="AG53" t="s">
        <v>37311</v>
      </c>
    </row>
    <row r="54" spans="1:33" hidden="1" outlineLevel="1" x14ac:dyDescent="0.2">
      <c r="A54" t="s">
        <v>37896</v>
      </c>
      <c r="B54" t="s">
        <v>37897</v>
      </c>
      <c r="C54" t="s">
        <v>37898</v>
      </c>
      <c r="D54" s="3"/>
      <c r="J54" t="s">
        <v>37899</v>
      </c>
      <c r="K54" t="s">
        <v>37789</v>
      </c>
      <c r="L54" t="s">
        <v>1263</v>
      </c>
      <c r="M54">
        <v>1</v>
      </c>
      <c r="P54" s="2" t="s">
        <v>37900</v>
      </c>
      <c r="Q54" t="s">
        <v>47</v>
      </c>
      <c r="S54">
        <v>0.28857216000000002</v>
      </c>
      <c r="T54">
        <v>6.0272216999999999E-3</v>
      </c>
      <c r="U54">
        <v>4.3165035999999997E-2</v>
      </c>
      <c r="V54">
        <v>1.0581386999999999E-2</v>
      </c>
      <c r="W54">
        <v>0.26593169999999999</v>
      </c>
      <c r="X54">
        <v>9.3596110000000003E-3</v>
      </c>
      <c r="Y54">
        <v>-1.666666666666668E-2</v>
      </c>
      <c r="Z54">
        <v>5.1999999999999998E-2</v>
      </c>
      <c r="AA54">
        <v>0.24399999999999999</v>
      </c>
      <c r="AB54">
        <v>0.70499999999999996</v>
      </c>
      <c r="AC54">
        <v>-0.90380000000000005</v>
      </c>
      <c r="AD54" t="s">
        <v>48</v>
      </c>
      <c r="AE54" t="s">
        <v>48</v>
      </c>
      <c r="AF54" t="s">
        <v>48</v>
      </c>
      <c r="AG54" t="s">
        <v>37311</v>
      </c>
    </row>
    <row r="55" spans="1:33" hidden="1" outlineLevel="1" x14ac:dyDescent="0.2">
      <c r="A55" t="s">
        <v>37901</v>
      </c>
      <c r="B55" t="s">
        <v>37852</v>
      </c>
      <c r="C55" t="s">
        <v>30258</v>
      </c>
      <c r="D55" s="3"/>
      <c r="J55" t="s">
        <v>37902</v>
      </c>
      <c r="K55" t="s">
        <v>37789</v>
      </c>
      <c r="L55" t="s">
        <v>1263</v>
      </c>
      <c r="M55">
        <v>1</v>
      </c>
      <c r="P55" s="2" t="s">
        <v>37903</v>
      </c>
      <c r="Q55" t="s">
        <v>47</v>
      </c>
      <c r="S55">
        <v>4.4883764999999999E-2</v>
      </c>
      <c r="T55">
        <v>1.1682509999999999E-3</v>
      </c>
      <c r="U55">
        <v>1.4156716999999999E-2</v>
      </c>
      <c r="V55">
        <v>2.7193425000000002E-3</v>
      </c>
      <c r="W55">
        <v>1.9870255E-2</v>
      </c>
      <c r="X55">
        <v>9.0748040000000006E-3</v>
      </c>
      <c r="Y55">
        <v>8.0952380952380956E-2</v>
      </c>
      <c r="Z55">
        <v>9.2999999999999999E-2</v>
      </c>
      <c r="AA55">
        <v>0.19700000000000001</v>
      </c>
      <c r="AB55">
        <v>0.71</v>
      </c>
      <c r="AC55">
        <v>-0.8196</v>
      </c>
      <c r="AD55" t="s">
        <v>48</v>
      </c>
      <c r="AE55" t="s">
        <v>48</v>
      </c>
      <c r="AF55" t="s">
        <v>48</v>
      </c>
      <c r="AG55" t="s">
        <v>37311</v>
      </c>
    </row>
    <row r="56" spans="1:33" hidden="1" outlineLevel="1" x14ac:dyDescent="0.2">
      <c r="A56" t="s">
        <v>37904</v>
      </c>
      <c r="B56" t="s">
        <v>37905</v>
      </c>
      <c r="C56" t="s">
        <v>37906</v>
      </c>
      <c r="D56" s="3"/>
      <c r="J56" t="s">
        <v>37907</v>
      </c>
      <c r="K56" t="s">
        <v>37789</v>
      </c>
      <c r="L56" t="s">
        <v>1263</v>
      </c>
      <c r="M56">
        <v>1</v>
      </c>
      <c r="P56" s="2" t="s">
        <v>37908</v>
      </c>
      <c r="Q56" t="s">
        <v>47</v>
      </c>
      <c r="S56">
        <v>0.49139654999999999</v>
      </c>
      <c r="T56">
        <v>2.3880709E-2</v>
      </c>
      <c r="U56">
        <v>0.62421219999999999</v>
      </c>
      <c r="V56">
        <v>1.2441003000000001E-2</v>
      </c>
      <c r="W56">
        <v>0.19350010000000001</v>
      </c>
      <c r="X56">
        <v>1.2958534000000001E-2</v>
      </c>
      <c r="Y56">
        <v>-0.24583333333333329</v>
      </c>
      <c r="Z56">
        <v>0.11</v>
      </c>
      <c r="AA56">
        <v>0.15</v>
      </c>
      <c r="AB56">
        <v>0.74099999999999999</v>
      </c>
      <c r="AC56">
        <v>-0.40389999999999998</v>
      </c>
      <c r="AD56" t="s">
        <v>48</v>
      </c>
      <c r="AE56" t="s">
        <v>48</v>
      </c>
      <c r="AF56" t="s">
        <v>48</v>
      </c>
      <c r="AG56" t="s">
        <v>37311</v>
      </c>
    </row>
    <row r="57" spans="1:33" hidden="1" outlineLevel="1" x14ac:dyDescent="0.2">
      <c r="A57" t="s">
        <v>37909</v>
      </c>
      <c r="B57" t="s">
        <v>37910</v>
      </c>
      <c r="C57" t="s">
        <v>30258</v>
      </c>
      <c r="D57" s="3"/>
      <c r="J57" t="s">
        <v>37911</v>
      </c>
      <c r="K57" t="s">
        <v>37793</v>
      </c>
      <c r="L57" t="s">
        <v>1263</v>
      </c>
      <c r="M57">
        <v>1</v>
      </c>
      <c r="P57" s="2" t="s">
        <v>37912</v>
      </c>
      <c r="Q57" t="s">
        <v>47</v>
      </c>
      <c r="S57">
        <v>4.8347229999999998E-2</v>
      </c>
      <c r="T57">
        <v>1.1682509999999999E-3</v>
      </c>
      <c r="U57">
        <v>1.7231046999999999E-2</v>
      </c>
      <c r="V57">
        <v>3.1448180000000002E-3</v>
      </c>
      <c r="W57">
        <v>2.2319598E-2</v>
      </c>
      <c r="X57">
        <v>7.0552653999999999E-3</v>
      </c>
      <c r="Y57">
        <v>-9.5833333333333326E-2</v>
      </c>
      <c r="Z57">
        <v>0.13700000000000001</v>
      </c>
      <c r="AA57">
        <v>9.9000000000000005E-2</v>
      </c>
      <c r="AB57">
        <v>0.76500000000000001</v>
      </c>
      <c r="AC57">
        <v>0.17610000000000001</v>
      </c>
      <c r="AD57" t="s">
        <v>48</v>
      </c>
      <c r="AE57" t="s">
        <v>48</v>
      </c>
      <c r="AF57" t="s">
        <v>48</v>
      </c>
      <c r="AG57" t="s">
        <v>37311</v>
      </c>
    </row>
    <row r="58" spans="1:33" hidden="1" outlineLevel="1" x14ac:dyDescent="0.2">
      <c r="A58" t="s">
        <v>37913</v>
      </c>
      <c r="B58" t="s">
        <v>37914</v>
      </c>
      <c r="C58" t="s">
        <v>30258</v>
      </c>
      <c r="D58" s="3"/>
      <c r="J58" t="s">
        <v>37915</v>
      </c>
      <c r="K58" t="s">
        <v>37803</v>
      </c>
      <c r="L58" t="s">
        <v>1263</v>
      </c>
      <c r="M58">
        <v>1</v>
      </c>
      <c r="P58" s="2" t="s">
        <v>37916</v>
      </c>
      <c r="Q58" t="s">
        <v>47</v>
      </c>
      <c r="S58">
        <v>0.10913446</v>
      </c>
      <c r="T58">
        <v>1.9359589000000001E-3</v>
      </c>
      <c r="U58">
        <v>1.8392461999999998E-2</v>
      </c>
      <c r="V58">
        <v>4.0327664000000003E-3</v>
      </c>
      <c r="W58">
        <v>5.1448889999999997E-2</v>
      </c>
      <c r="X58">
        <v>6.6668926999999996E-3</v>
      </c>
      <c r="Y58">
        <v>-0.75</v>
      </c>
      <c r="Z58">
        <v>0.217</v>
      </c>
      <c r="AA58">
        <v>0</v>
      </c>
      <c r="AB58">
        <v>0.78300000000000003</v>
      </c>
      <c r="AC58">
        <v>0.36120000000000002</v>
      </c>
      <c r="AD58" t="s">
        <v>48</v>
      </c>
      <c r="AE58" t="s">
        <v>48</v>
      </c>
      <c r="AF58" t="s">
        <v>48</v>
      </c>
      <c r="AG58" t="s">
        <v>37311</v>
      </c>
    </row>
    <row r="59" spans="1:33" hidden="1" outlineLevel="1" x14ac:dyDescent="0.2">
      <c r="A59" t="s">
        <v>37917</v>
      </c>
      <c r="B59" t="s">
        <v>37918</v>
      </c>
      <c r="C59" t="s">
        <v>37307</v>
      </c>
      <c r="D59" s="3"/>
      <c r="J59" t="s">
        <v>37919</v>
      </c>
      <c r="K59" t="s">
        <v>37813</v>
      </c>
      <c r="L59" t="s">
        <v>1263</v>
      </c>
      <c r="M59">
        <v>1</v>
      </c>
      <c r="P59" s="2" t="s">
        <v>37920</v>
      </c>
      <c r="Q59" t="s">
        <v>47</v>
      </c>
      <c r="S59">
        <v>0.123468354</v>
      </c>
      <c r="T59">
        <v>2.6130675999999999E-3</v>
      </c>
      <c r="U59">
        <v>2.5497584E-2</v>
      </c>
      <c r="V59">
        <v>4.7357255000000003E-3</v>
      </c>
      <c r="W59">
        <v>6.9215689999999996E-2</v>
      </c>
      <c r="X59">
        <v>7.4177469999999997E-3</v>
      </c>
      <c r="Y59">
        <v>7.1938775510204084E-2</v>
      </c>
      <c r="Z59">
        <v>4.7E-2</v>
      </c>
      <c r="AA59">
        <v>0.06</v>
      </c>
      <c r="AB59">
        <v>0.89300000000000002</v>
      </c>
      <c r="AC59">
        <v>-0.39190000000000003</v>
      </c>
      <c r="AD59" t="s">
        <v>48</v>
      </c>
      <c r="AE59" t="s">
        <v>48</v>
      </c>
      <c r="AF59" t="s">
        <v>48</v>
      </c>
      <c r="AG59" t="s">
        <v>37311</v>
      </c>
    </row>
    <row r="60" spans="1:33" hidden="1" outlineLevel="1" x14ac:dyDescent="0.2">
      <c r="A60" t="s">
        <v>37921</v>
      </c>
      <c r="B60" t="s">
        <v>37922</v>
      </c>
      <c r="C60" t="s">
        <v>37923</v>
      </c>
      <c r="D60" s="3"/>
      <c r="J60" t="s">
        <v>37924</v>
      </c>
      <c r="K60" t="s">
        <v>37818</v>
      </c>
      <c r="L60" t="s">
        <v>1263</v>
      </c>
      <c r="M60">
        <v>1</v>
      </c>
      <c r="P60" s="2" t="s">
        <v>37925</v>
      </c>
      <c r="Q60" t="s">
        <v>47</v>
      </c>
      <c r="S60">
        <v>6.0653260000000001E-2</v>
      </c>
      <c r="T60">
        <v>1.7356873E-3</v>
      </c>
      <c r="U60">
        <v>1.7026092999999999E-2</v>
      </c>
      <c r="V60">
        <v>7.2145819999999998E-3</v>
      </c>
      <c r="W60">
        <v>1.8581127999999999E-2</v>
      </c>
      <c r="X60">
        <v>1.0162249E-2</v>
      </c>
      <c r="Y60">
        <v>6.7500000000000004E-2</v>
      </c>
      <c r="Z60">
        <v>0</v>
      </c>
      <c r="AA60">
        <v>0.53</v>
      </c>
      <c r="AB60">
        <v>0.47</v>
      </c>
      <c r="AC60">
        <v>-0.83499999999999996</v>
      </c>
      <c r="AD60" t="s">
        <v>48</v>
      </c>
      <c r="AE60" t="s">
        <v>48</v>
      </c>
      <c r="AF60" t="s">
        <v>48</v>
      </c>
      <c r="AG60" t="s">
        <v>37311</v>
      </c>
    </row>
    <row r="61" spans="1:33" hidden="1" outlineLevel="1" x14ac:dyDescent="0.2">
      <c r="A61" t="s">
        <v>37926</v>
      </c>
      <c r="B61" t="s">
        <v>37927</v>
      </c>
      <c r="C61" t="s">
        <v>30258</v>
      </c>
      <c r="D61" s="3"/>
      <c r="J61" t="s">
        <v>37928</v>
      </c>
      <c r="K61" t="s">
        <v>37837</v>
      </c>
      <c r="L61" t="s">
        <v>1263</v>
      </c>
      <c r="M61">
        <v>1</v>
      </c>
      <c r="P61" s="2" t="s">
        <v>37929</v>
      </c>
      <c r="Q61" t="s">
        <v>47</v>
      </c>
      <c r="S61">
        <v>0.11316007</v>
      </c>
      <c r="T61">
        <v>2.9563903999999998E-3</v>
      </c>
      <c r="U61">
        <v>2.8776870999999999E-2</v>
      </c>
      <c r="V61">
        <v>1.0581386999999999E-2</v>
      </c>
      <c r="W61">
        <v>3.5994529999999997E-2</v>
      </c>
      <c r="X61">
        <v>9.9551169999999994E-3</v>
      </c>
      <c r="Y61">
        <v>0.1</v>
      </c>
      <c r="Z61">
        <v>0</v>
      </c>
      <c r="AA61">
        <v>0</v>
      </c>
      <c r="AB61">
        <v>1</v>
      </c>
      <c r="AC61">
        <v>0</v>
      </c>
      <c r="AD61" t="s">
        <v>48</v>
      </c>
      <c r="AE61" t="s">
        <v>48</v>
      </c>
      <c r="AF61" t="s">
        <v>48</v>
      </c>
      <c r="AG61" t="s">
        <v>37311</v>
      </c>
    </row>
    <row r="62" spans="1:33" hidden="1" outlineLevel="1" x14ac:dyDescent="0.2">
      <c r="A62" t="s">
        <v>37930</v>
      </c>
      <c r="B62" t="s">
        <v>37931</v>
      </c>
      <c r="C62" t="s">
        <v>30258</v>
      </c>
      <c r="D62" s="3"/>
      <c r="J62" t="s">
        <v>37932</v>
      </c>
      <c r="K62" t="s">
        <v>37842</v>
      </c>
      <c r="L62" t="s">
        <v>1263</v>
      </c>
      <c r="M62">
        <v>1</v>
      </c>
      <c r="P62" s="2" t="s">
        <v>37933</v>
      </c>
      <c r="Q62" t="s">
        <v>47</v>
      </c>
      <c r="S62">
        <v>3.3334624E-2</v>
      </c>
      <c r="T62">
        <v>1.0538100999999999E-3</v>
      </c>
      <c r="U62">
        <v>1.2380436E-2</v>
      </c>
      <c r="V62">
        <v>1.2340514E-2</v>
      </c>
      <c r="W62">
        <v>1.4162917000000001E-2</v>
      </c>
      <c r="X62">
        <v>6.0649145999999996E-3</v>
      </c>
      <c r="Y62">
        <v>-0.4</v>
      </c>
      <c r="Z62">
        <v>0</v>
      </c>
      <c r="AA62">
        <v>0</v>
      </c>
      <c r="AB62">
        <v>1</v>
      </c>
      <c r="AC62">
        <v>0</v>
      </c>
      <c r="AD62" t="s">
        <v>48</v>
      </c>
      <c r="AE62" t="s">
        <v>48</v>
      </c>
      <c r="AF62" t="s">
        <v>48</v>
      </c>
      <c r="AG62" t="s">
        <v>37311</v>
      </c>
    </row>
    <row r="63" spans="1:33" hidden="1" outlineLevel="1" x14ac:dyDescent="0.2">
      <c r="A63" t="s">
        <v>37934</v>
      </c>
      <c r="B63" t="s">
        <v>37935</v>
      </c>
      <c r="C63" t="s">
        <v>37307</v>
      </c>
      <c r="D63" s="3"/>
      <c r="J63" t="s">
        <v>37936</v>
      </c>
      <c r="K63" t="s">
        <v>37861</v>
      </c>
      <c r="L63" t="s">
        <v>1263</v>
      </c>
      <c r="M63">
        <v>1</v>
      </c>
      <c r="P63" s="2" t="s">
        <v>37937</v>
      </c>
      <c r="Q63" t="s">
        <v>47</v>
      </c>
      <c r="S63">
        <v>2.5910228E-2</v>
      </c>
      <c r="T63">
        <v>1.6117096E-3</v>
      </c>
      <c r="U63">
        <v>1.7709277999999998E-2</v>
      </c>
      <c r="V63">
        <v>6.0676484999999999E-3</v>
      </c>
      <c r="W63">
        <v>1.1236899E-2</v>
      </c>
      <c r="X63">
        <v>9.1006960000000001E-3</v>
      </c>
      <c r="Y63">
        <v>0.31818181818181818</v>
      </c>
      <c r="Z63">
        <v>0.29599999999999999</v>
      </c>
      <c r="AA63">
        <v>0</v>
      </c>
      <c r="AB63">
        <v>0.70399999999999996</v>
      </c>
      <c r="AC63">
        <v>0.44969999999999999</v>
      </c>
      <c r="AD63" t="s">
        <v>48</v>
      </c>
      <c r="AE63" t="s">
        <v>48</v>
      </c>
      <c r="AF63" t="s">
        <v>48</v>
      </c>
      <c r="AG63" t="s">
        <v>37311</v>
      </c>
    </row>
    <row r="64" spans="1:33" hidden="1" outlineLevel="1" x14ac:dyDescent="0.2">
      <c r="A64" t="s">
        <v>37938</v>
      </c>
      <c r="B64" t="s">
        <v>37939</v>
      </c>
      <c r="C64" t="s">
        <v>37940</v>
      </c>
      <c r="D64" s="3"/>
      <c r="J64" t="s">
        <v>37941</v>
      </c>
      <c r="K64" t="s">
        <v>37861</v>
      </c>
      <c r="L64" t="s">
        <v>1263</v>
      </c>
      <c r="M64">
        <v>1</v>
      </c>
      <c r="P64" s="2" t="s">
        <v>37942</v>
      </c>
      <c r="Q64" t="s">
        <v>47</v>
      </c>
      <c r="S64">
        <v>0.69899109999999998</v>
      </c>
      <c r="T64">
        <v>2.8730227000000001E-2</v>
      </c>
      <c r="U64">
        <v>0.7809412</v>
      </c>
      <c r="V64">
        <v>1.4852738000000001E-2</v>
      </c>
      <c r="W64">
        <v>0.34938340000000001</v>
      </c>
      <c r="X64">
        <v>9.2042630000000007E-3</v>
      </c>
      <c r="Y64">
        <v>-0.33333333333333331</v>
      </c>
      <c r="Z64">
        <v>0</v>
      </c>
      <c r="AA64">
        <v>0.27700000000000002</v>
      </c>
      <c r="AB64">
        <v>0.72299999999999998</v>
      </c>
      <c r="AC64">
        <v>-0.89690000000000003</v>
      </c>
      <c r="AD64" t="s">
        <v>48</v>
      </c>
      <c r="AE64" t="s">
        <v>48</v>
      </c>
      <c r="AF64" t="s">
        <v>48</v>
      </c>
      <c r="AG64" t="s">
        <v>37311</v>
      </c>
    </row>
    <row r="65" spans="1:33" hidden="1" outlineLevel="1" x14ac:dyDescent="0.2">
      <c r="A65" t="s">
        <v>37943</v>
      </c>
      <c r="B65" t="s">
        <v>37944</v>
      </c>
      <c r="C65" t="s">
        <v>37898</v>
      </c>
      <c r="D65" s="3"/>
      <c r="J65" t="s">
        <v>37945</v>
      </c>
      <c r="K65" t="s">
        <v>37866</v>
      </c>
      <c r="L65" t="s">
        <v>1263</v>
      </c>
      <c r="M65">
        <v>1</v>
      </c>
      <c r="P65" s="2" t="s">
        <v>37946</v>
      </c>
      <c r="Q65" t="s">
        <v>47</v>
      </c>
      <c r="S65">
        <v>7.5294E-2</v>
      </c>
      <c r="T65">
        <v>1.5068054000000001E-3</v>
      </c>
      <c r="U65">
        <v>1.6821137E-2</v>
      </c>
      <c r="V65">
        <v>2.3586133E-3</v>
      </c>
      <c r="W65">
        <v>2.7476107999999999E-2</v>
      </c>
      <c r="X65">
        <v>9.0748040000000006E-3</v>
      </c>
      <c r="Y65">
        <v>0.27708333333333329</v>
      </c>
      <c r="Z65">
        <v>0.113</v>
      </c>
      <c r="AA65">
        <v>7.0000000000000007E-2</v>
      </c>
      <c r="AB65">
        <v>0.81699999999999995</v>
      </c>
      <c r="AC65">
        <v>0.38729999999999998</v>
      </c>
      <c r="AD65" t="s">
        <v>48</v>
      </c>
      <c r="AE65" t="s">
        <v>48</v>
      </c>
      <c r="AF65" t="s">
        <v>48</v>
      </c>
      <c r="AG65" t="s">
        <v>37311</v>
      </c>
    </row>
    <row r="66" spans="1:33" hidden="1" outlineLevel="1" x14ac:dyDescent="0.2">
      <c r="A66" t="s">
        <v>37947</v>
      </c>
      <c r="B66" t="s">
        <v>37877</v>
      </c>
      <c r="C66" t="s">
        <v>30258</v>
      </c>
      <c r="D66" s="3"/>
      <c r="J66" t="s">
        <v>37948</v>
      </c>
      <c r="K66" t="s">
        <v>37866</v>
      </c>
      <c r="L66" t="s">
        <v>1263</v>
      </c>
      <c r="M66">
        <v>1</v>
      </c>
      <c r="P66" s="2" t="s">
        <v>37949</v>
      </c>
      <c r="Q66" t="s">
        <v>47</v>
      </c>
      <c r="S66">
        <v>0.112333365</v>
      </c>
      <c r="T66">
        <v>2.8419495E-3</v>
      </c>
      <c r="U66">
        <v>4.4167063999999999E-2</v>
      </c>
      <c r="V66">
        <v>1.4852738000000001E-2</v>
      </c>
      <c r="W66">
        <v>4.149419E-2</v>
      </c>
      <c r="X66">
        <v>7.1199946000000004E-3</v>
      </c>
      <c r="Y66">
        <v>-1.249999999999999E-2</v>
      </c>
      <c r="Z66">
        <v>0.14099999999999999</v>
      </c>
      <c r="AA66">
        <v>2.4E-2</v>
      </c>
      <c r="AB66">
        <v>0.83399999999999996</v>
      </c>
      <c r="AC66">
        <v>0.80010000000000003</v>
      </c>
      <c r="AD66" t="s">
        <v>48</v>
      </c>
      <c r="AE66" t="s">
        <v>48</v>
      </c>
      <c r="AF66" t="s">
        <v>48</v>
      </c>
      <c r="AG66" t="s">
        <v>37311</v>
      </c>
    </row>
    <row r="67" spans="1:33" hidden="1" outlineLevel="1" x14ac:dyDescent="0.2">
      <c r="A67" t="s">
        <v>37950</v>
      </c>
      <c r="B67" t="s">
        <v>37951</v>
      </c>
      <c r="C67" t="s">
        <v>37307</v>
      </c>
      <c r="D67" s="3"/>
      <c r="J67" t="s">
        <v>37952</v>
      </c>
      <c r="K67" t="s">
        <v>37881</v>
      </c>
      <c r="L67" t="s">
        <v>1263</v>
      </c>
      <c r="M67">
        <v>1</v>
      </c>
      <c r="P67" s="2" t="s">
        <v>37953</v>
      </c>
      <c r="Q67" t="s">
        <v>47</v>
      </c>
      <c r="S67">
        <v>6.3423134000000006E-2</v>
      </c>
      <c r="T67">
        <v>2.2506713999999998E-3</v>
      </c>
      <c r="U67">
        <v>4.3165035999999997E-2</v>
      </c>
      <c r="V67">
        <v>4.4767404999999996E-3</v>
      </c>
      <c r="W67">
        <v>2.5026766999999998E-2</v>
      </c>
      <c r="X67">
        <v>7.9873605000000004E-3</v>
      </c>
      <c r="Y67">
        <v>0.14065934065934069</v>
      </c>
      <c r="Z67">
        <v>5.8999999999999997E-2</v>
      </c>
      <c r="AA67">
        <v>1.9E-2</v>
      </c>
      <c r="AB67">
        <v>0.92200000000000004</v>
      </c>
      <c r="AC67">
        <v>0.7742</v>
      </c>
      <c r="AD67" t="s">
        <v>48</v>
      </c>
      <c r="AE67" t="s">
        <v>48</v>
      </c>
      <c r="AF67" t="s">
        <v>48</v>
      </c>
      <c r="AG67" t="s">
        <v>37311</v>
      </c>
    </row>
    <row r="68" spans="1:33" hidden="1" outlineLevel="1" x14ac:dyDescent="0.2">
      <c r="A68" t="s">
        <v>37954</v>
      </c>
      <c r="B68" t="s">
        <v>37955</v>
      </c>
      <c r="C68" t="s">
        <v>14242</v>
      </c>
      <c r="D68" s="3"/>
      <c r="J68" t="s">
        <v>37956</v>
      </c>
      <c r="K68" t="s">
        <v>37896</v>
      </c>
      <c r="L68" t="s">
        <v>1263</v>
      </c>
      <c r="M68">
        <v>1</v>
      </c>
      <c r="P68" s="2" t="s">
        <v>37957</v>
      </c>
      <c r="Q68" t="s">
        <v>10044</v>
      </c>
      <c r="S68">
        <v>0.11305672999999999</v>
      </c>
      <c r="T68">
        <v>1.449585E-3</v>
      </c>
      <c r="U68">
        <v>1.5659723E-2</v>
      </c>
      <c r="V68">
        <v>7.0665907E-3</v>
      </c>
      <c r="W68">
        <v>6.1976057000000001E-2</v>
      </c>
      <c r="X68">
        <v>6.0131317000000004E-3</v>
      </c>
      <c r="Y68">
        <v>-0.1027777777777778</v>
      </c>
      <c r="Z68">
        <v>0.156</v>
      </c>
      <c r="AA68">
        <v>0.14399999999999999</v>
      </c>
      <c r="AB68">
        <v>0.7</v>
      </c>
      <c r="AC68">
        <v>0.46150000000000002</v>
      </c>
      <c r="AD68" t="s">
        <v>48</v>
      </c>
      <c r="AE68" t="s">
        <v>48</v>
      </c>
      <c r="AF68" t="s">
        <v>48</v>
      </c>
      <c r="AG68" t="s">
        <v>37311</v>
      </c>
    </row>
    <row r="69" spans="1:33" hidden="1" outlineLevel="1" x14ac:dyDescent="0.2">
      <c r="A69" t="s">
        <v>37958</v>
      </c>
      <c r="B69" t="s">
        <v>37959</v>
      </c>
      <c r="C69" t="s">
        <v>37960</v>
      </c>
      <c r="D69" s="3"/>
      <c r="J69" t="s">
        <v>37961</v>
      </c>
      <c r="K69" t="s">
        <v>37896</v>
      </c>
      <c r="L69" t="s">
        <v>1263</v>
      </c>
      <c r="M69">
        <v>1</v>
      </c>
      <c r="P69" s="2" t="s">
        <v>37962</v>
      </c>
      <c r="Q69" t="s">
        <v>25353</v>
      </c>
      <c r="S69">
        <v>4.4636375999999998E-2</v>
      </c>
      <c r="T69">
        <v>1.5830994000000001E-3</v>
      </c>
      <c r="U69">
        <v>1.7231046999999999E-2</v>
      </c>
      <c r="V69">
        <v>7.6585565999999997E-3</v>
      </c>
      <c r="W69">
        <v>1.5568925000000001E-2</v>
      </c>
      <c r="X69">
        <v>7.3530180000000002E-3</v>
      </c>
      <c r="Y69">
        <v>0</v>
      </c>
      <c r="Z69">
        <v>0</v>
      </c>
      <c r="AA69">
        <v>0</v>
      </c>
      <c r="AB69">
        <v>1</v>
      </c>
      <c r="AC69">
        <v>0</v>
      </c>
      <c r="AD69" t="s">
        <v>48</v>
      </c>
      <c r="AE69" t="s">
        <v>48</v>
      </c>
      <c r="AF69" t="s">
        <v>48</v>
      </c>
      <c r="AG69" t="s">
        <v>37311</v>
      </c>
    </row>
    <row r="70" spans="1:33" hidden="1" outlineLevel="1" x14ac:dyDescent="0.2">
      <c r="A70" t="s">
        <v>37963</v>
      </c>
      <c r="B70" t="s">
        <v>37964</v>
      </c>
      <c r="C70" t="s">
        <v>14242</v>
      </c>
      <c r="D70" s="3"/>
      <c r="J70" t="s">
        <v>37965</v>
      </c>
      <c r="K70" t="s">
        <v>37901</v>
      </c>
      <c r="L70" t="s">
        <v>1263</v>
      </c>
      <c r="M70">
        <v>1</v>
      </c>
      <c r="P70" s="2" t="s">
        <v>37966</v>
      </c>
      <c r="Q70" t="s">
        <v>10044</v>
      </c>
      <c r="S70">
        <v>0.10132480000000001</v>
      </c>
      <c r="T70">
        <v>2.2697449000000001E-3</v>
      </c>
      <c r="U70">
        <v>3.4146797E-2</v>
      </c>
      <c r="V70">
        <v>4.8097213999999996E-3</v>
      </c>
      <c r="W70">
        <v>3.9737478E-2</v>
      </c>
      <c r="X70">
        <v>7.7154995000000004E-3</v>
      </c>
      <c r="Y70">
        <v>0.2583333333333333</v>
      </c>
      <c r="Z70">
        <v>0.03</v>
      </c>
      <c r="AA70">
        <v>1.7999999999999999E-2</v>
      </c>
      <c r="AB70">
        <v>0.95199999999999996</v>
      </c>
      <c r="AC70">
        <v>0.09</v>
      </c>
      <c r="AD70" t="s">
        <v>48</v>
      </c>
      <c r="AE70" t="s">
        <v>48</v>
      </c>
      <c r="AF70" t="s">
        <v>48</v>
      </c>
      <c r="AG70" t="s">
        <v>37311</v>
      </c>
    </row>
    <row r="71" spans="1:33" hidden="1" outlineLevel="1" x14ac:dyDescent="0.2">
      <c r="A71" t="s">
        <v>37967</v>
      </c>
      <c r="B71" t="s">
        <v>37968</v>
      </c>
      <c r="C71" t="s">
        <v>30258</v>
      </c>
      <c r="D71" s="3"/>
      <c r="J71" t="s">
        <v>37969</v>
      </c>
      <c r="K71" t="s">
        <v>37904</v>
      </c>
      <c r="L71" t="s">
        <v>1263</v>
      </c>
      <c r="M71">
        <v>1</v>
      </c>
      <c r="P71" s="2" t="s">
        <v>37970</v>
      </c>
      <c r="Q71" t="s">
        <v>47</v>
      </c>
      <c r="S71">
        <v>0.89882379999999995</v>
      </c>
      <c r="T71">
        <v>0.35256029999999999</v>
      </c>
      <c r="U71">
        <v>0.90150755999999999</v>
      </c>
      <c r="V71">
        <v>0.28161049999999999</v>
      </c>
      <c r="W71">
        <v>0.63366869999999997</v>
      </c>
      <c r="X71">
        <v>1.1068451999999999E-2</v>
      </c>
      <c r="Y71">
        <v>-0.79999999999999993</v>
      </c>
      <c r="Z71">
        <v>0</v>
      </c>
      <c r="AA71">
        <v>0.39100000000000001</v>
      </c>
      <c r="AB71">
        <v>0.60899999999999999</v>
      </c>
      <c r="AC71">
        <v>-0.82709999999999995</v>
      </c>
      <c r="AD71" t="s">
        <v>48</v>
      </c>
      <c r="AE71" t="s">
        <v>48</v>
      </c>
      <c r="AF71" t="s">
        <v>48</v>
      </c>
      <c r="AG71" t="s">
        <v>37311</v>
      </c>
    </row>
    <row r="72" spans="1:33" hidden="1" outlineLevel="1" x14ac:dyDescent="0.2">
      <c r="A72" t="s">
        <v>37971</v>
      </c>
      <c r="B72" t="s">
        <v>37972</v>
      </c>
      <c r="C72" t="s">
        <v>37815</v>
      </c>
      <c r="D72" s="3"/>
      <c r="J72" t="s">
        <v>37973</v>
      </c>
      <c r="K72" t="s">
        <v>37917</v>
      </c>
      <c r="L72" t="s">
        <v>1263</v>
      </c>
      <c r="M72">
        <v>1</v>
      </c>
      <c r="P72" s="2" t="s">
        <v>37974</v>
      </c>
      <c r="Q72" t="s">
        <v>10132</v>
      </c>
      <c r="S72">
        <v>1.9854377999999999E-2</v>
      </c>
      <c r="T72">
        <v>6.6280365000000001E-4</v>
      </c>
      <c r="U72">
        <v>1.1902207E-2</v>
      </c>
      <c r="V72">
        <v>2.6453468000000001E-3</v>
      </c>
      <c r="W72">
        <v>1.0818896E-2</v>
      </c>
      <c r="X72">
        <v>6.3691399999999997E-3</v>
      </c>
      <c r="Y72">
        <v>2.5000000000000001E-2</v>
      </c>
      <c r="Z72">
        <v>0.17899999999999999</v>
      </c>
      <c r="AA72">
        <v>8.5000000000000006E-2</v>
      </c>
      <c r="AB72">
        <v>0.73599999999999999</v>
      </c>
      <c r="AC72">
        <v>0.62929999999999997</v>
      </c>
      <c r="AD72" t="s">
        <v>48</v>
      </c>
      <c r="AE72" t="s">
        <v>48</v>
      </c>
      <c r="AF72" t="s">
        <v>48</v>
      </c>
      <c r="AG72" t="s">
        <v>37311</v>
      </c>
    </row>
    <row r="73" spans="1:33" hidden="1" outlineLevel="1" x14ac:dyDescent="0.2">
      <c r="A73" t="s">
        <v>37975</v>
      </c>
      <c r="B73" t="s">
        <v>37976</v>
      </c>
      <c r="C73" t="s">
        <v>37977</v>
      </c>
      <c r="D73" s="3"/>
      <c r="J73" t="s">
        <v>37978</v>
      </c>
      <c r="K73" t="s">
        <v>37921</v>
      </c>
      <c r="L73" t="s">
        <v>1263</v>
      </c>
      <c r="M73">
        <v>1</v>
      </c>
      <c r="P73" s="2" t="s">
        <v>37979</v>
      </c>
      <c r="Q73" t="s">
        <v>47</v>
      </c>
      <c r="S73">
        <v>8.3564309999999992E-3</v>
      </c>
      <c r="T73">
        <v>5.6743620000000001E-4</v>
      </c>
      <c r="U73">
        <v>1.0365041E-2</v>
      </c>
      <c r="V73">
        <v>2.0626306E-3</v>
      </c>
      <c r="W73">
        <v>6.9333724999999999E-3</v>
      </c>
      <c r="X73">
        <v>6.3885584999999996E-3</v>
      </c>
      <c r="Y73">
        <v>0.35</v>
      </c>
      <c r="Z73">
        <v>0.214</v>
      </c>
      <c r="AA73">
        <v>0.21099999999999999</v>
      </c>
      <c r="AB73">
        <v>0.57499999999999996</v>
      </c>
      <c r="AC73">
        <v>1.7600000000000001E-2</v>
      </c>
      <c r="AD73" t="s">
        <v>48</v>
      </c>
      <c r="AE73" t="s">
        <v>48</v>
      </c>
      <c r="AF73" t="s">
        <v>48</v>
      </c>
      <c r="AG73" t="s">
        <v>37311</v>
      </c>
    </row>
    <row r="74" spans="1:33" hidden="1" outlineLevel="1" x14ac:dyDescent="0.2">
      <c r="A74" t="s">
        <v>37980</v>
      </c>
      <c r="B74" t="s">
        <v>37981</v>
      </c>
      <c r="C74" t="s">
        <v>37863</v>
      </c>
      <c r="D74" s="3"/>
      <c r="J74" t="s">
        <v>37982</v>
      </c>
      <c r="K74" t="s">
        <v>37934</v>
      </c>
      <c r="L74" t="s">
        <v>1263</v>
      </c>
      <c r="M74">
        <v>1</v>
      </c>
      <c r="P74" s="2" t="s">
        <v>37983</v>
      </c>
      <c r="Q74" t="s">
        <v>12244</v>
      </c>
      <c r="S74">
        <v>9.7419969999999995E-2</v>
      </c>
      <c r="T74">
        <v>1.2397765999999999E-3</v>
      </c>
      <c r="U74">
        <v>1.5796359999999999E-2</v>
      </c>
      <c r="V74">
        <v>2.8673338E-3</v>
      </c>
      <c r="W74">
        <v>3.3570543000000001E-2</v>
      </c>
      <c r="X74">
        <v>7.0682109999999996E-3</v>
      </c>
      <c r="Y74">
        <v>-5.6980519480519493E-2</v>
      </c>
      <c r="Z74">
        <v>3.3000000000000002E-2</v>
      </c>
      <c r="AA74">
        <v>0.13600000000000001</v>
      </c>
      <c r="AB74">
        <v>0.83099999999999996</v>
      </c>
      <c r="AC74">
        <v>-0.83699999999999997</v>
      </c>
      <c r="AD74" t="s">
        <v>48</v>
      </c>
      <c r="AE74" t="s">
        <v>48</v>
      </c>
      <c r="AF74" t="s">
        <v>48</v>
      </c>
      <c r="AG74" t="s">
        <v>37311</v>
      </c>
    </row>
    <row r="75" spans="1:33" hidden="1" outlineLevel="1" x14ac:dyDescent="0.2">
      <c r="A75" t="s">
        <v>37984</v>
      </c>
      <c r="B75" t="s">
        <v>37985</v>
      </c>
      <c r="C75" t="s">
        <v>30258</v>
      </c>
      <c r="D75" s="3"/>
      <c r="J75" t="s">
        <v>37986</v>
      </c>
      <c r="K75" t="s">
        <v>37938</v>
      </c>
      <c r="L75" t="s">
        <v>1263</v>
      </c>
      <c r="M75">
        <v>1</v>
      </c>
      <c r="P75" s="2" t="s">
        <v>37987</v>
      </c>
      <c r="Q75" t="s">
        <v>47</v>
      </c>
      <c r="S75">
        <v>4.166769E-2</v>
      </c>
      <c r="T75">
        <v>1.0824203000000001E-3</v>
      </c>
      <c r="U75">
        <v>1.5762200000000001E-2</v>
      </c>
      <c r="V75">
        <v>2.9968262999999998E-3</v>
      </c>
      <c r="W75">
        <v>1.7420913999999999E-2</v>
      </c>
      <c r="X75">
        <v>6.977591E-3</v>
      </c>
      <c r="Y75">
        <v>0.5</v>
      </c>
      <c r="Z75">
        <v>0</v>
      </c>
      <c r="AA75">
        <v>0.186</v>
      </c>
      <c r="AB75">
        <v>0.81399999999999995</v>
      </c>
      <c r="AC75">
        <v>-0.47670000000000001</v>
      </c>
      <c r="AD75" t="s">
        <v>48</v>
      </c>
      <c r="AE75" t="s">
        <v>48</v>
      </c>
      <c r="AF75" t="s">
        <v>48</v>
      </c>
      <c r="AG75" t="s">
        <v>37311</v>
      </c>
    </row>
    <row r="76" spans="1:33" hidden="1" outlineLevel="1" x14ac:dyDescent="0.2">
      <c r="A76" t="s">
        <v>37988</v>
      </c>
      <c r="B76" t="s">
        <v>37989</v>
      </c>
      <c r="C76" t="s">
        <v>37863</v>
      </c>
      <c r="D76" s="3"/>
      <c r="J76" t="s">
        <v>37990</v>
      </c>
      <c r="K76" t="s">
        <v>37938</v>
      </c>
      <c r="L76" t="s">
        <v>1263</v>
      </c>
      <c r="M76">
        <v>1</v>
      </c>
      <c r="P76" s="2" t="s">
        <v>37991</v>
      </c>
      <c r="Q76" t="s">
        <v>12244</v>
      </c>
      <c r="S76">
        <v>1.9477395000000002E-2</v>
      </c>
      <c r="T76">
        <v>6.6280365000000001E-4</v>
      </c>
      <c r="U76">
        <v>1.1338579499999999E-2</v>
      </c>
      <c r="V76">
        <v>2.5713511E-3</v>
      </c>
      <c r="W76">
        <v>9.6408889999999997E-3</v>
      </c>
      <c r="X76">
        <v>6.3303029999999998E-3</v>
      </c>
      <c r="Y76">
        <v>0.1138888888888889</v>
      </c>
      <c r="Z76">
        <v>9.0999999999999998E-2</v>
      </c>
      <c r="AA76">
        <v>6.7000000000000004E-2</v>
      </c>
      <c r="AB76">
        <v>0.84199999999999997</v>
      </c>
      <c r="AC76">
        <v>0.1779</v>
      </c>
      <c r="AD76" t="s">
        <v>48</v>
      </c>
      <c r="AE76" t="s">
        <v>48</v>
      </c>
      <c r="AF76" t="s">
        <v>48</v>
      </c>
      <c r="AG76" t="s">
        <v>37311</v>
      </c>
    </row>
    <row r="77" spans="1:33" hidden="1" outlineLevel="1" x14ac:dyDescent="0.2">
      <c r="A77" t="s">
        <v>37992</v>
      </c>
      <c r="B77" t="s">
        <v>37993</v>
      </c>
      <c r="C77" t="s">
        <v>30258</v>
      </c>
      <c r="D77" s="3"/>
      <c r="J77" t="s">
        <v>37994</v>
      </c>
      <c r="K77" t="s">
        <v>37943</v>
      </c>
      <c r="L77" t="s">
        <v>1263</v>
      </c>
      <c r="M77">
        <v>1</v>
      </c>
      <c r="P77" s="2" t="s">
        <v>37995</v>
      </c>
      <c r="Q77" t="s">
        <v>47</v>
      </c>
      <c r="S77">
        <v>7.6085390000000003E-2</v>
      </c>
      <c r="T77">
        <v>3.0899047999999999E-3</v>
      </c>
      <c r="U77">
        <v>2.6317406000000002E-2</v>
      </c>
      <c r="V77">
        <v>5.6128169999999998E-2</v>
      </c>
      <c r="W77">
        <v>2.0450362999999999E-2</v>
      </c>
      <c r="X77">
        <v>7.5083672999999998E-3</v>
      </c>
      <c r="Y77">
        <v>0</v>
      </c>
      <c r="Z77">
        <v>0</v>
      </c>
      <c r="AA77">
        <v>0</v>
      </c>
      <c r="AB77">
        <v>1</v>
      </c>
      <c r="AC77">
        <v>0</v>
      </c>
      <c r="AD77" t="s">
        <v>48</v>
      </c>
      <c r="AE77" t="s">
        <v>48</v>
      </c>
      <c r="AF77" t="s">
        <v>48</v>
      </c>
      <c r="AG77" t="s">
        <v>37311</v>
      </c>
    </row>
    <row r="78" spans="1:33" hidden="1" outlineLevel="1" x14ac:dyDescent="0.2">
      <c r="A78" t="s">
        <v>37996</v>
      </c>
      <c r="B78" t="s">
        <v>37997</v>
      </c>
      <c r="C78" t="s">
        <v>16111</v>
      </c>
      <c r="D78" s="3"/>
      <c r="J78" t="s">
        <v>37998</v>
      </c>
      <c r="K78" t="s">
        <v>37943</v>
      </c>
      <c r="L78" t="s">
        <v>1263</v>
      </c>
      <c r="M78">
        <v>1</v>
      </c>
      <c r="P78" s="2" t="s">
        <v>37999</v>
      </c>
      <c r="Q78" t="s">
        <v>10138</v>
      </c>
      <c r="S78">
        <v>4.8099841999999997E-2</v>
      </c>
      <c r="T78">
        <v>1.0442734E-3</v>
      </c>
      <c r="U78">
        <v>1.2107161999999999E-2</v>
      </c>
      <c r="V78">
        <v>8.8424880000000008E-3</v>
      </c>
      <c r="W78">
        <v>2.1803947000000001E-2</v>
      </c>
      <c r="X78">
        <v>6.3950316999999996E-3</v>
      </c>
      <c r="Y78">
        <v>0</v>
      </c>
      <c r="Z78">
        <v>0</v>
      </c>
      <c r="AA78">
        <v>0</v>
      </c>
      <c r="AB78">
        <v>1</v>
      </c>
      <c r="AC78">
        <v>0</v>
      </c>
      <c r="AD78" t="s">
        <v>48</v>
      </c>
      <c r="AE78" t="s">
        <v>48</v>
      </c>
      <c r="AF78" t="s">
        <v>48</v>
      </c>
      <c r="AG78" t="s">
        <v>37311</v>
      </c>
    </row>
    <row r="79" spans="1:33" hidden="1" outlineLevel="1" x14ac:dyDescent="0.2">
      <c r="A79" t="s">
        <v>38000</v>
      </c>
      <c r="B79" t="s">
        <v>38001</v>
      </c>
      <c r="C79" t="s">
        <v>11201</v>
      </c>
      <c r="D79" s="3"/>
      <c r="J79" t="s">
        <v>38002</v>
      </c>
      <c r="K79" t="s">
        <v>37947</v>
      </c>
      <c r="L79" t="s">
        <v>1263</v>
      </c>
      <c r="M79">
        <v>1</v>
      </c>
      <c r="P79" s="2" t="s">
        <v>38003</v>
      </c>
      <c r="Q79" t="s">
        <v>10060</v>
      </c>
      <c r="S79">
        <v>0.24282593</v>
      </c>
      <c r="T79">
        <v>4.6730039999999997E-3</v>
      </c>
      <c r="U79">
        <v>2.9596692000000001E-2</v>
      </c>
      <c r="V79">
        <v>4.3839492000000001E-2</v>
      </c>
      <c r="W79">
        <v>0.16195810999999999</v>
      </c>
      <c r="X79">
        <v>6.7575129999999997E-3</v>
      </c>
      <c r="Y79">
        <v>-7.4999999999999983E-2</v>
      </c>
      <c r="Z79">
        <v>0.13500000000000001</v>
      </c>
      <c r="AA79">
        <v>9.5000000000000001E-2</v>
      </c>
      <c r="AB79">
        <v>0.77100000000000002</v>
      </c>
      <c r="AC79">
        <v>0.20979999999999999</v>
      </c>
      <c r="AD79" t="s">
        <v>48</v>
      </c>
      <c r="AE79" t="s">
        <v>48</v>
      </c>
      <c r="AF79" t="s">
        <v>48</v>
      </c>
      <c r="AG79" t="s">
        <v>37311</v>
      </c>
    </row>
    <row r="80" spans="1:33" hidden="1" outlineLevel="1" x14ac:dyDescent="0.2">
      <c r="A80" t="s">
        <v>38004</v>
      </c>
      <c r="B80" t="s">
        <v>38005</v>
      </c>
      <c r="C80" t="s">
        <v>37868</v>
      </c>
      <c r="D80" s="3"/>
      <c r="J80" t="s">
        <v>38006</v>
      </c>
      <c r="K80" t="s">
        <v>37947</v>
      </c>
      <c r="L80" t="s">
        <v>1263</v>
      </c>
      <c r="M80">
        <v>1</v>
      </c>
      <c r="P80" s="2" t="s">
        <v>38007</v>
      </c>
      <c r="Q80" t="s">
        <v>47</v>
      </c>
      <c r="S80">
        <v>7.0545650000000001E-2</v>
      </c>
      <c r="T80">
        <v>1.783371E-3</v>
      </c>
      <c r="U80">
        <v>1.9075647000000001E-2</v>
      </c>
      <c r="V80">
        <v>5.6606720000000003E-3</v>
      </c>
      <c r="W80">
        <v>2.8061480999999999E-2</v>
      </c>
      <c r="X80">
        <v>8.8158890000000004E-3</v>
      </c>
      <c r="Y80">
        <v>-2.948717948717949E-2</v>
      </c>
      <c r="Z80">
        <v>0.10100000000000001</v>
      </c>
      <c r="AA80">
        <v>0.19600000000000001</v>
      </c>
      <c r="AB80">
        <v>0.70299999999999996</v>
      </c>
      <c r="AC80">
        <v>-0.93740000000000001</v>
      </c>
      <c r="AD80" t="s">
        <v>48</v>
      </c>
      <c r="AE80" t="s">
        <v>48</v>
      </c>
      <c r="AF80" t="s">
        <v>48</v>
      </c>
      <c r="AG80" t="s">
        <v>37311</v>
      </c>
    </row>
    <row r="81" spans="1:33" hidden="1" outlineLevel="1" x14ac:dyDescent="0.2">
      <c r="A81" t="s">
        <v>38008</v>
      </c>
      <c r="B81" t="s">
        <v>38009</v>
      </c>
      <c r="C81" t="s">
        <v>30258</v>
      </c>
      <c r="D81" s="3"/>
      <c r="J81" t="s">
        <v>38010</v>
      </c>
      <c r="K81" t="s">
        <v>37950</v>
      </c>
      <c r="L81" t="s">
        <v>1263</v>
      </c>
      <c r="M81">
        <v>1</v>
      </c>
      <c r="P81" s="2" t="s">
        <v>38011</v>
      </c>
      <c r="Q81" t="s">
        <v>47</v>
      </c>
      <c r="S81">
        <v>0.23162875999999999</v>
      </c>
      <c r="T81">
        <v>6.2942505000000001E-3</v>
      </c>
      <c r="U81">
        <v>9.0663320000000006E-2</v>
      </c>
      <c r="V81">
        <v>1.5254693999999999E-2</v>
      </c>
      <c r="W81">
        <v>0.16266862000000001</v>
      </c>
      <c r="X81">
        <v>9.7220929999999994E-3</v>
      </c>
      <c r="Y81">
        <v>-0.31111111111111112</v>
      </c>
      <c r="Z81">
        <v>6.4000000000000001E-2</v>
      </c>
      <c r="AA81">
        <v>0.32</v>
      </c>
      <c r="AB81">
        <v>0.61499999999999999</v>
      </c>
      <c r="AC81">
        <v>-0.93859999999999999</v>
      </c>
      <c r="AD81" t="s">
        <v>48</v>
      </c>
      <c r="AE81" t="s">
        <v>48</v>
      </c>
      <c r="AF81" t="s">
        <v>48</v>
      </c>
      <c r="AG81" t="s">
        <v>37311</v>
      </c>
    </row>
    <row r="82" spans="1:33" hidden="1" outlineLevel="1" x14ac:dyDescent="0.2">
      <c r="A82" t="s">
        <v>38012</v>
      </c>
      <c r="B82" t="s">
        <v>38013</v>
      </c>
      <c r="C82" t="s">
        <v>37898</v>
      </c>
      <c r="D82" s="3"/>
      <c r="J82" t="s">
        <v>38014</v>
      </c>
      <c r="K82" t="s">
        <v>37954</v>
      </c>
      <c r="L82" t="s">
        <v>1263</v>
      </c>
      <c r="M82">
        <v>1</v>
      </c>
      <c r="P82" s="2" t="s">
        <v>38015</v>
      </c>
      <c r="Q82" t="s">
        <v>47</v>
      </c>
      <c r="S82">
        <v>3.8048524E-2</v>
      </c>
      <c r="T82">
        <v>1.1348724E-3</v>
      </c>
      <c r="U82">
        <v>1.490822E-2</v>
      </c>
      <c r="V82">
        <v>3.4408006000000001E-3</v>
      </c>
      <c r="W82">
        <v>1.3250912E-2</v>
      </c>
      <c r="X82">
        <v>7.1717774999999996E-3</v>
      </c>
      <c r="Y82">
        <v>0</v>
      </c>
      <c r="Z82">
        <v>9.2999999999999999E-2</v>
      </c>
      <c r="AA82">
        <v>5.8000000000000003E-2</v>
      </c>
      <c r="AB82">
        <v>0.85</v>
      </c>
      <c r="AC82">
        <v>0.31069999999999998</v>
      </c>
      <c r="AD82" t="s">
        <v>48</v>
      </c>
      <c r="AE82" t="s">
        <v>48</v>
      </c>
      <c r="AF82" t="s">
        <v>48</v>
      </c>
      <c r="AG82" t="s">
        <v>37311</v>
      </c>
    </row>
    <row r="83" spans="1:33" hidden="1" outlineLevel="1" x14ac:dyDescent="0.2">
      <c r="A83" t="s">
        <v>38016</v>
      </c>
      <c r="B83" t="s">
        <v>38017</v>
      </c>
      <c r="C83" t="s">
        <v>30258</v>
      </c>
      <c r="D83" s="3"/>
      <c r="J83" t="s">
        <v>38018</v>
      </c>
      <c r="K83" t="s">
        <v>37954</v>
      </c>
      <c r="L83" t="s">
        <v>1263</v>
      </c>
      <c r="M83">
        <v>1</v>
      </c>
      <c r="P83" s="2" t="s">
        <v>38019</v>
      </c>
      <c r="Q83" t="s">
        <v>47</v>
      </c>
      <c r="S83">
        <v>6.500591E-2</v>
      </c>
      <c r="T83">
        <v>1.2207031000000001E-3</v>
      </c>
      <c r="U83">
        <v>1.6206269999999998E-2</v>
      </c>
      <c r="V83">
        <v>6.4376269999999996E-3</v>
      </c>
      <c r="W83">
        <v>2.7605021E-2</v>
      </c>
      <c r="X83">
        <v>6.0131317000000004E-3</v>
      </c>
      <c r="Y83">
        <v>1.666666666666667E-2</v>
      </c>
      <c r="Z83">
        <v>9.8000000000000004E-2</v>
      </c>
      <c r="AA83">
        <v>4.2000000000000003E-2</v>
      </c>
      <c r="AB83">
        <v>0.86</v>
      </c>
      <c r="AC83">
        <v>0.47499999999999998</v>
      </c>
      <c r="AD83" t="s">
        <v>48</v>
      </c>
      <c r="AE83" t="s">
        <v>48</v>
      </c>
      <c r="AF83" t="s">
        <v>48</v>
      </c>
      <c r="AG83" t="s">
        <v>37311</v>
      </c>
    </row>
    <row r="84" spans="1:33" hidden="1" outlineLevel="1" x14ac:dyDescent="0.2">
      <c r="A84" t="s">
        <v>38020</v>
      </c>
      <c r="B84" t="s">
        <v>38021</v>
      </c>
      <c r="C84" t="s">
        <v>37863</v>
      </c>
      <c r="D84" s="3"/>
      <c r="J84" t="s">
        <v>38022</v>
      </c>
      <c r="K84" t="s">
        <v>37984</v>
      </c>
      <c r="L84" t="s">
        <v>1263</v>
      </c>
      <c r="M84">
        <v>1</v>
      </c>
      <c r="P84" s="2" t="s">
        <v>38023</v>
      </c>
      <c r="Q84" t="s">
        <v>12244</v>
      </c>
      <c r="S84">
        <v>9.7853839999999997E-2</v>
      </c>
      <c r="T84">
        <v>2.8228760000000002E-3</v>
      </c>
      <c r="U84">
        <v>2.3311393E-2</v>
      </c>
      <c r="V84">
        <v>4.4767404999999996E-3</v>
      </c>
      <c r="W84">
        <v>2.6831544999999998E-2</v>
      </c>
      <c r="X84">
        <v>1.0369381E-2</v>
      </c>
      <c r="Y84">
        <v>0</v>
      </c>
      <c r="Z84">
        <v>0.34300000000000003</v>
      </c>
      <c r="AA84">
        <v>8.5999999999999993E-2</v>
      </c>
      <c r="AB84">
        <v>0.57099999999999995</v>
      </c>
      <c r="AC84">
        <v>0.67169999999999996</v>
      </c>
      <c r="AD84" t="s">
        <v>48</v>
      </c>
      <c r="AE84" t="s">
        <v>48</v>
      </c>
      <c r="AF84" t="s">
        <v>48</v>
      </c>
      <c r="AG84" t="s">
        <v>37311</v>
      </c>
    </row>
    <row r="85" spans="1:33" hidden="1" outlineLevel="1" x14ac:dyDescent="0.2">
      <c r="A85" t="s">
        <v>38024</v>
      </c>
      <c r="B85" t="s">
        <v>38025</v>
      </c>
      <c r="C85" t="s">
        <v>37940</v>
      </c>
      <c r="D85" s="3"/>
      <c r="J85" t="s">
        <v>38026</v>
      </c>
      <c r="K85" t="s">
        <v>37988</v>
      </c>
      <c r="L85" t="s">
        <v>1263</v>
      </c>
      <c r="M85">
        <v>1</v>
      </c>
      <c r="P85" s="2" t="s">
        <v>38027</v>
      </c>
      <c r="Q85" t="s">
        <v>47</v>
      </c>
      <c r="S85">
        <v>0.72028046999999995</v>
      </c>
      <c r="T85">
        <v>0.34950547999999998</v>
      </c>
      <c r="U85">
        <v>0.77628600000000003</v>
      </c>
      <c r="V85">
        <v>8.9145996000000005E-2</v>
      </c>
      <c r="W85">
        <v>0.4378843</v>
      </c>
      <c r="X85">
        <v>1.4911476999999999E-2</v>
      </c>
      <c r="Y85">
        <v>-0.33333333333333331</v>
      </c>
      <c r="Z85">
        <v>0.20399999999999999</v>
      </c>
      <c r="AA85">
        <v>7.8E-2</v>
      </c>
      <c r="AB85">
        <v>0.71799999999999997</v>
      </c>
      <c r="AC85">
        <v>0.83550000000000002</v>
      </c>
      <c r="AD85" t="s">
        <v>48</v>
      </c>
      <c r="AE85" t="s">
        <v>48</v>
      </c>
      <c r="AF85" t="s">
        <v>48</v>
      </c>
      <c r="AG85" t="s">
        <v>37311</v>
      </c>
    </row>
    <row r="86" spans="1:33" hidden="1" outlineLevel="1" x14ac:dyDescent="0.2">
      <c r="A86" t="s">
        <v>38028</v>
      </c>
      <c r="B86" t="s">
        <v>38029</v>
      </c>
      <c r="C86" t="s">
        <v>30258</v>
      </c>
      <c r="D86" s="3"/>
      <c r="J86" t="s">
        <v>38030</v>
      </c>
      <c r="K86" t="s">
        <v>37988</v>
      </c>
      <c r="L86" t="s">
        <v>1263</v>
      </c>
      <c r="M86">
        <v>1</v>
      </c>
      <c r="P86" s="2" t="s">
        <v>38031</v>
      </c>
      <c r="Q86" t="s">
        <v>47</v>
      </c>
      <c r="S86">
        <v>9.3949009999999999E-2</v>
      </c>
      <c r="T86">
        <v>2.0790100000000001E-3</v>
      </c>
      <c r="U86">
        <v>2.3106437000000001E-2</v>
      </c>
      <c r="V86">
        <v>5.5126810000000002E-3</v>
      </c>
      <c r="W86">
        <v>3.3129819999999997E-2</v>
      </c>
      <c r="X86">
        <v>6.6798385000000002E-3</v>
      </c>
      <c r="Y86">
        <v>0.33727272727272728</v>
      </c>
      <c r="Z86">
        <v>0.24</v>
      </c>
      <c r="AA86">
        <v>4.2999999999999997E-2</v>
      </c>
      <c r="AB86">
        <v>0.71799999999999997</v>
      </c>
      <c r="AC86">
        <v>0.92279999999999995</v>
      </c>
      <c r="AD86" t="s">
        <v>48</v>
      </c>
      <c r="AE86" t="s">
        <v>48</v>
      </c>
      <c r="AF86" t="s">
        <v>48</v>
      </c>
      <c r="AG86" t="s">
        <v>37311</v>
      </c>
    </row>
    <row r="87" spans="1:33" hidden="1" outlineLevel="1" x14ac:dyDescent="0.2">
      <c r="A87" t="s">
        <v>38032</v>
      </c>
      <c r="B87" t="s">
        <v>38033</v>
      </c>
      <c r="C87" t="s">
        <v>30258</v>
      </c>
      <c r="D87" s="3"/>
      <c r="J87" t="s">
        <v>38034</v>
      </c>
      <c r="K87" t="s">
        <v>37996</v>
      </c>
      <c r="L87" t="s">
        <v>1263</v>
      </c>
      <c r="M87">
        <v>1</v>
      </c>
      <c r="P87" s="2" t="s">
        <v>38035</v>
      </c>
      <c r="Q87" t="s">
        <v>47</v>
      </c>
      <c r="S87">
        <v>4.1915078000000001E-2</v>
      </c>
      <c r="T87">
        <v>1.1587143E-3</v>
      </c>
      <c r="U87">
        <v>1.8187505999999999E-2</v>
      </c>
      <c r="V87">
        <v>4.3842459999999996E-3</v>
      </c>
      <c r="W87">
        <v>1.961243E-2</v>
      </c>
      <c r="X87">
        <v>6.5697995E-3</v>
      </c>
      <c r="Y87">
        <v>-0.15</v>
      </c>
      <c r="Z87">
        <v>2.7E-2</v>
      </c>
      <c r="AA87">
        <v>2.1000000000000001E-2</v>
      </c>
      <c r="AB87">
        <v>0.95299999999999996</v>
      </c>
      <c r="AC87">
        <v>9.3799999999999994E-2</v>
      </c>
      <c r="AD87" t="s">
        <v>48</v>
      </c>
      <c r="AE87" t="s">
        <v>48</v>
      </c>
      <c r="AF87" t="s">
        <v>48</v>
      </c>
      <c r="AG87" t="s">
        <v>37311</v>
      </c>
    </row>
    <row r="88" spans="1:33" hidden="1" outlineLevel="1" x14ac:dyDescent="0.2">
      <c r="A88" t="s">
        <v>38036</v>
      </c>
      <c r="B88" t="s">
        <v>38037</v>
      </c>
      <c r="C88" t="s">
        <v>30258</v>
      </c>
      <c r="D88" s="3"/>
      <c r="J88" t="s">
        <v>38038</v>
      </c>
      <c r="K88" t="s">
        <v>38004</v>
      </c>
      <c r="L88" t="s">
        <v>1263</v>
      </c>
      <c r="M88">
        <v>1</v>
      </c>
      <c r="P88" s="2" t="s">
        <v>38039</v>
      </c>
      <c r="Q88" t="s">
        <v>47</v>
      </c>
      <c r="S88">
        <v>8.4790690000000002E-2</v>
      </c>
      <c r="T88">
        <v>3.1852721999999999E-3</v>
      </c>
      <c r="U88">
        <v>2.2833163E-2</v>
      </c>
      <c r="V88">
        <v>1.6661539999999999E-2</v>
      </c>
      <c r="W88">
        <v>2.2384055E-2</v>
      </c>
      <c r="X88">
        <v>7.1329399999999999E-3</v>
      </c>
      <c r="Y88">
        <v>2.091767881241558E-3</v>
      </c>
      <c r="Z88">
        <v>9.9000000000000005E-2</v>
      </c>
      <c r="AA88">
        <v>0.193</v>
      </c>
      <c r="AB88">
        <v>0.70899999999999996</v>
      </c>
      <c r="AC88">
        <v>-0.94750000000000001</v>
      </c>
      <c r="AD88" t="s">
        <v>48</v>
      </c>
      <c r="AE88" t="s">
        <v>48</v>
      </c>
      <c r="AF88" t="s">
        <v>48</v>
      </c>
      <c r="AG88" t="s">
        <v>37311</v>
      </c>
    </row>
    <row r="89" spans="1:33" hidden="1" outlineLevel="1" x14ac:dyDescent="0.2">
      <c r="A89" t="s">
        <v>38040</v>
      </c>
      <c r="B89" t="s">
        <v>38041</v>
      </c>
      <c r="C89" t="s">
        <v>30258</v>
      </c>
      <c r="D89" s="3"/>
      <c r="J89" t="s">
        <v>38042</v>
      </c>
      <c r="K89" t="s">
        <v>38020</v>
      </c>
      <c r="L89" t="s">
        <v>1263</v>
      </c>
      <c r="M89">
        <v>1</v>
      </c>
      <c r="P89" s="2" t="s">
        <v>38043</v>
      </c>
      <c r="Q89" t="s">
        <v>47</v>
      </c>
      <c r="S89">
        <v>2.1196328E-2</v>
      </c>
      <c r="T89">
        <v>9.4890594000000003E-4</v>
      </c>
      <c r="U89">
        <v>1.5659723E-2</v>
      </c>
      <c r="V89">
        <v>3.9957687E-3</v>
      </c>
      <c r="W89">
        <v>9.5458890000000001E-3</v>
      </c>
      <c r="X89">
        <v>7.0034824000000002E-3</v>
      </c>
      <c r="Y89">
        <v>-0.125</v>
      </c>
      <c r="Z89">
        <v>0</v>
      </c>
      <c r="AA89">
        <v>0.13</v>
      </c>
      <c r="AB89">
        <v>0.87</v>
      </c>
      <c r="AC89">
        <v>-0.25</v>
      </c>
      <c r="AD89" t="s">
        <v>48</v>
      </c>
      <c r="AE89" t="s">
        <v>48</v>
      </c>
      <c r="AF89" t="s">
        <v>48</v>
      </c>
      <c r="AG89" t="s">
        <v>37311</v>
      </c>
    </row>
    <row r="90" spans="1:33" hidden="1" outlineLevel="1" x14ac:dyDescent="0.2">
      <c r="A90" t="s">
        <v>38044</v>
      </c>
      <c r="B90" t="s">
        <v>38045</v>
      </c>
      <c r="C90" t="s">
        <v>37863</v>
      </c>
      <c r="D90" s="3"/>
      <c r="J90" t="s">
        <v>38046</v>
      </c>
      <c r="K90" t="s">
        <v>38028</v>
      </c>
      <c r="L90" t="s">
        <v>1263</v>
      </c>
      <c r="M90">
        <v>1</v>
      </c>
      <c r="P90" s="2" t="s">
        <v>38047</v>
      </c>
      <c r="Q90" t="s">
        <v>12244</v>
      </c>
      <c r="S90">
        <v>2.9681349999999999E-2</v>
      </c>
      <c r="T90">
        <v>2.2125244000000001E-3</v>
      </c>
      <c r="U90">
        <v>2.5770858000000001E-2</v>
      </c>
      <c r="V90">
        <v>4.3287489999999998E-3</v>
      </c>
      <c r="W90">
        <v>1.302291E-2</v>
      </c>
      <c r="X90">
        <v>8.0520890000000001E-3</v>
      </c>
      <c r="Y90">
        <v>0.5</v>
      </c>
      <c r="Z90">
        <v>0.55200000000000005</v>
      </c>
      <c r="AA90">
        <v>0</v>
      </c>
      <c r="AB90">
        <v>0.44800000000000001</v>
      </c>
      <c r="AC90">
        <v>0.81259999999999999</v>
      </c>
      <c r="AD90" t="s">
        <v>48</v>
      </c>
      <c r="AE90" t="s">
        <v>48</v>
      </c>
      <c r="AF90" t="s">
        <v>48</v>
      </c>
      <c r="AG90" t="s">
        <v>37311</v>
      </c>
    </row>
    <row r="91" spans="1:33" hidden="1" outlineLevel="1" x14ac:dyDescent="0.2">
      <c r="A91" t="s">
        <v>38048</v>
      </c>
      <c r="B91" t="s">
        <v>38049</v>
      </c>
      <c r="C91" t="s">
        <v>30258</v>
      </c>
      <c r="D91" s="3"/>
      <c r="J91" t="s">
        <v>38050</v>
      </c>
      <c r="K91" t="s">
        <v>38036</v>
      </c>
      <c r="L91" t="s">
        <v>1263</v>
      </c>
      <c r="M91">
        <v>1</v>
      </c>
      <c r="P91" s="2" t="s">
        <v>38051</v>
      </c>
      <c r="Q91" t="s">
        <v>47</v>
      </c>
      <c r="S91">
        <v>9.5684489999999997E-2</v>
      </c>
      <c r="T91">
        <v>2.4032593000000001E-3</v>
      </c>
      <c r="U91">
        <v>2.3311393E-2</v>
      </c>
      <c r="V91">
        <v>4.1067624E-3</v>
      </c>
      <c r="W91">
        <v>3.0595648999999999E-2</v>
      </c>
      <c r="X91">
        <v>1.0628296000000001E-2</v>
      </c>
      <c r="Y91">
        <v>-0.22499999999999989</v>
      </c>
      <c r="Z91">
        <v>0.108</v>
      </c>
      <c r="AA91">
        <v>0.11799999999999999</v>
      </c>
      <c r="AB91">
        <v>0.77400000000000002</v>
      </c>
      <c r="AC91">
        <v>-7.7200000000000005E-2</v>
      </c>
      <c r="AD91" t="s">
        <v>48</v>
      </c>
      <c r="AE91" t="s">
        <v>48</v>
      </c>
      <c r="AF91" t="s">
        <v>48</v>
      </c>
      <c r="AG91" t="s">
        <v>37311</v>
      </c>
    </row>
    <row r="92" spans="1:33" hidden="1" outlineLevel="1" x14ac:dyDescent="0.2">
      <c r="A92" t="s">
        <v>38052</v>
      </c>
      <c r="B92" t="s">
        <v>38053</v>
      </c>
      <c r="C92" t="s">
        <v>11201</v>
      </c>
      <c r="D92" s="3"/>
      <c r="J92" t="s">
        <v>38054</v>
      </c>
      <c r="K92" t="s">
        <v>38036</v>
      </c>
      <c r="L92" t="s">
        <v>1263</v>
      </c>
      <c r="M92">
        <v>1</v>
      </c>
      <c r="P92" s="2" t="s">
        <v>38055</v>
      </c>
      <c r="Q92" t="s">
        <v>10060</v>
      </c>
      <c r="S92">
        <v>0.96822600000000003</v>
      </c>
      <c r="T92">
        <v>0.46947222999999999</v>
      </c>
      <c r="U92">
        <v>0.95403309999999997</v>
      </c>
      <c r="V92">
        <v>5.6128169999999998E-2</v>
      </c>
      <c r="W92">
        <v>0.67985779999999996</v>
      </c>
      <c r="X92">
        <v>1.6292779E-2</v>
      </c>
      <c r="Y92">
        <v>-0.4</v>
      </c>
      <c r="Z92">
        <v>0</v>
      </c>
      <c r="AA92">
        <v>0.39900000000000002</v>
      </c>
      <c r="AB92">
        <v>0.60099999999999998</v>
      </c>
      <c r="AC92">
        <v>-0.80740000000000001</v>
      </c>
      <c r="AD92" t="s">
        <v>48</v>
      </c>
      <c r="AE92" t="s">
        <v>48</v>
      </c>
      <c r="AF92" t="s">
        <v>48</v>
      </c>
      <c r="AG92" t="s">
        <v>37311</v>
      </c>
    </row>
    <row r="93" spans="1:33" hidden="1" outlineLevel="1" x14ac:dyDescent="0.2">
      <c r="A93" t="s">
        <v>38056</v>
      </c>
      <c r="B93" t="s">
        <v>38057</v>
      </c>
      <c r="C93" t="s">
        <v>37863</v>
      </c>
      <c r="D93" s="3"/>
      <c r="J93" t="s">
        <v>38058</v>
      </c>
      <c r="K93" t="s">
        <v>38040</v>
      </c>
      <c r="L93" t="s">
        <v>1263</v>
      </c>
      <c r="M93">
        <v>1</v>
      </c>
      <c r="P93" s="2" t="s">
        <v>38059</v>
      </c>
      <c r="Q93" t="s">
        <v>12244</v>
      </c>
      <c r="S93">
        <v>6.3423134000000006E-2</v>
      </c>
      <c r="T93">
        <v>2.1743774E-3</v>
      </c>
      <c r="U93">
        <v>1.7845914000000001E-2</v>
      </c>
      <c r="V93">
        <v>1.0285404499999999E-2</v>
      </c>
      <c r="W93">
        <v>1.4808920999999999E-2</v>
      </c>
      <c r="X93">
        <v>1.0913103E-2</v>
      </c>
      <c r="Y93">
        <v>-0.05</v>
      </c>
      <c r="Z93">
        <v>0</v>
      </c>
      <c r="AA93">
        <v>0</v>
      </c>
      <c r="AB93">
        <v>1</v>
      </c>
      <c r="AC93">
        <v>0</v>
      </c>
      <c r="AD93" t="s">
        <v>48</v>
      </c>
      <c r="AE93" t="s">
        <v>48</v>
      </c>
      <c r="AF93" t="s">
        <v>48</v>
      </c>
      <c r="AG93" t="s">
        <v>37311</v>
      </c>
    </row>
    <row r="94" spans="1:33" hidden="1" outlineLevel="1" x14ac:dyDescent="0.2">
      <c r="A94" t="s">
        <v>38060</v>
      </c>
      <c r="B94" t="s">
        <v>38061</v>
      </c>
      <c r="C94" t="s">
        <v>30258</v>
      </c>
      <c r="D94" s="3"/>
      <c r="J94" t="s">
        <v>38062</v>
      </c>
      <c r="K94" t="s">
        <v>38044</v>
      </c>
      <c r="L94" t="s">
        <v>1263</v>
      </c>
      <c r="M94">
        <v>1</v>
      </c>
      <c r="P94" s="2" t="s">
        <v>38063</v>
      </c>
      <c r="Q94" t="s">
        <v>47</v>
      </c>
      <c r="S94">
        <v>0.10956833000000001</v>
      </c>
      <c r="T94">
        <v>3.2424926999999998E-3</v>
      </c>
      <c r="U94">
        <v>7.4822280000000005E-2</v>
      </c>
      <c r="V94">
        <v>6.770608E-3</v>
      </c>
      <c r="W94">
        <v>2.2835250000000001E-2</v>
      </c>
      <c r="X94">
        <v>9.0489139999999999E-3</v>
      </c>
      <c r="Y94">
        <v>-0.1875</v>
      </c>
      <c r="Z94">
        <v>0</v>
      </c>
      <c r="AA94">
        <v>0.113</v>
      </c>
      <c r="AB94">
        <v>0.88700000000000001</v>
      </c>
      <c r="AC94">
        <v>-0.31819999999999998</v>
      </c>
      <c r="AD94" t="s">
        <v>48</v>
      </c>
      <c r="AE94" t="s">
        <v>48</v>
      </c>
      <c r="AF94" t="s">
        <v>48</v>
      </c>
      <c r="AG94" t="s">
        <v>37311</v>
      </c>
    </row>
    <row r="95" spans="1:33" hidden="1" outlineLevel="1" x14ac:dyDescent="0.2">
      <c r="A95" t="s">
        <v>38064</v>
      </c>
      <c r="B95" t="s">
        <v>38065</v>
      </c>
      <c r="C95" t="s">
        <v>30258</v>
      </c>
      <c r="D95" s="3"/>
      <c r="J95" t="s">
        <v>38066</v>
      </c>
      <c r="K95" t="s">
        <v>38052</v>
      </c>
      <c r="L95" t="s">
        <v>1263</v>
      </c>
      <c r="M95">
        <v>1</v>
      </c>
      <c r="P95" s="2" t="s">
        <v>38067</v>
      </c>
      <c r="Q95" t="s">
        <v>47</v>
      </c>
      <c r="S95">
        <v>0.28550049999999999</v>
      </c>
      <c r="T95">
        <v>1.3543230999999999E-2</v>
      </c>
      <c r="U95">
        <v>0.31222650000000002</v>
      </c>
      <c r="V95">
        <v>1.9575718999999998E-2</v>
      </c>
      <c r="W95">
        <v>6.4423560000000005E-2</v>
      </c>
      <c r="X95">
        <v>8.5569740000000002E-3</v>
      </c>
      <c r="Y95">
        <v>0</v>
      </c>
      <c r="Z95">
        <v>0</v>
      </c>
      <c r="AA95">
        <v>0</v>
      </c>
      <c r="AB95">
        <v>1</v>
      </c>
      <c r="AC95">
        <v>0</v>
      </c>
      <c r="AD95" t="s">
        <v>48</v>
      </c>
      <c r="AE95" t="s">
        <v>48</v>
      </c>
      <c r="AF95" t="s">
        <v>48</v>
      </c>
      <c r="AG95" t="s">
        <v>37311</v>
      </c>
    </row>
    <row r="96" spans="1:33" hidden="1" outlineLevel="1" x14ac:dyDescent="0.2">
      <c r="A96" t="s">
        <v>38068</v>
      </c>
      <c r="B96" t="s">
        <v>38069</v>
      </c>
      <c r="C96" t="s">
        <v>30258</v>
      </c>
      <c r="D96" s="3"/>
      <c r="J96" t="s">
        <v>38070</v>
      </c>
      <c r="K96" t="s">
        <v>38056</v>
      </c>
      <c r="L96" t="s">
        <v>1263</v>
      </c>
      <c r="M96">
        <v>1</v>
      </c>
      <c r="P96" s="2" t="s">
        <v>38071</v>
      </c>
      <c r="Q96" t="s">
        <v>47</v>
      </c>
      <c r="S96">
        <v>3.0152740000000001E-2</v>
      </c>
      <c r="T96">
        <v>1.2969971000000001E-3</v>
      </c>
      <c r="U96">
        <v>1.8392461999999998E-2</v>
      </c>
      <c r="V96">
        <v>4.2547536999999998E-3</v>
      </c>
      <c r="W96">
        <v>1.4162917000000001E-2</v>
      </c>
      <c r="X96">
        <v>7.0423200000000004E-3</v>
      </c>
      <c r="Y96">
        <v>0.28166666666666668</v>
      </c>
      <c r="Z96">
        <v>8.2000000000000003E-2</v>
      </c>
      <c r="AA96">
        <v>5.5E-2</v>
      </c>
      <c r="AB96">
        <v>0.86299999999999999</v>
      </c>
      <c r="AC96">
        <v>0.1027</v>
      </c>
      <c r="AD96" t="s">
        <v>48</v>
      </c>
      <c r="AE96" t="s">
        <v>48</v>
      </c>
      <c r="AF96" t="s">
        <v>48</v>
      </c>
      <c r="AG96" t="s">
        <v>37311</v>
      </c>
    </row>
    <row r="97" spans="1:33" hidden="1" outlineLevel="1" x14ac:dyDescent="0.2">
      <c r="A97" t="s">
        <v>38072</v>
      </c>
      <c r="B97" t="s">
        <v>38073</v>
      </c>
      <c r="C97" t="s">
        <v>11201</v>
      </c>
      <c r="D97" s="3"/>
      <c r="J97" t="s">
        <v>38074</v>
      </c>
      <c r="K97" t="s">
        <v>38064</v>
      </c>
      <c r="L97" t="s">
        <v>1263</v>
      </c>
      <c r="M97">
        <v>1</v>
      </c>
      <c r="P97" s="2" t="s">
        <v>38075</v>
      </c>
      <c r="Q97" t="s">
        <v>10060</v>
      </c>
      <c r="S97">
        <v>0.96426712999999997</v>
      </c>
      <c r="T97">
        <v>0.53082085000000001</v>
      </c>
      <c r="U97">
        <v>0.92389363000000002</v>
      </c>
      <c r="V97">
        <v>0.11163961</v>
      </c>
      <c r="W97">
        <v>0.67985779999999996</v>
      </c>
      <c r="X97">
        <v>3.8220957E-2</v>
      </c>
      <c r="Y97">
        <v>3.3333333333333333E-2</v>
      </c>
      <c r="Z97">
        <v>0</v>
      </c>
      <c r="AA97">
        <v>0.48599999999999999</v>
      </c>
      <c r="AB97">
        <v>0.51400000000000001</v>
      </c>
      <c r="AC97">
        <v>-0.82140000000000002</v>
      </c>
      <c r="AD97" t="s">
        <v>48</v>
      </c>
      <c r="AE97" t="s">
        <v>48</v>
      </c>
      <c r="AF97" t="s">
        <v>48</v>
      </c>
      <c r="AG97" t="s">
        <v>37311</v>
      </c>
    </row>
    <row r="98" spans="1:33" hidden="1" outlineLevel="1" x14ac:dyDescent="0.2">
      <c r="O98" s="2"/>
      <c r="P98" s="2"/>
    </row>
    <row r="99" spans="1:33" hidden="1" outlineLevel="1" x14ac:dyDescent="0.2">
      <c r="O99" s="2"/>
      <c r="P99" s="2"/>
    </row>
    <row r="100" spans="1:33" hidden="1" outlineLevel="1" x14ac:dyDescent="0.2">
      <c r="O100" s="2"/>
      <c r="P100" s="2"/>
    </row>
    <row r="101" spans="1:33" hidden="1" outlineLevel="1" x14ac:dyDescent="0.2">
      <c r="O101" s="2"/>
      <c r="P101" s="2"/>
    </row>
    <row r="102" spans="1:33" hidden="1" outlineLevel="1" x14ac:dyDescent="0.2">
      <c r="O102" s="2"/>
      <c r="P102" s="2"/>
    </row>
    <row r="103" spans="1:33" hidden="1" outlineLevel="1" x14ac:dyDescent="0.2">
      <c r="O103" s="2"/>
      <c r="P103" s="2"/>
    </row>
    <row r="104" spans="1:33" hidden="1" outlineLevel="1" x14ac:dyDescent="0.2">
      <c r="O104" s="2"/>
      <c r="P104" s="2"/>
    </row>
    <row r="105" spans="1:33" hidden="1" outlineLevel="1" x14ac:dyDescent="0.2">
      <c r="O105" s="2"/>
      <c r="P105" s="2"/>
    </row>
    <row r="106" spans="1:33" hidden="1" outlineLevel="1" x14ac:dyDescent="0.2">
      <c r="O106" s="2"/>
      <c r="P106" s="2"/>
    </row>
    <row r="107" spans="1:33" hidden="1" outlineLevel="1" x14ac:dyDescent="0.2">
      <c r="O107" s="2"/>
      <c r="P107" s="2"/>
    </row>
    <row r="108" spans="1:33" hidden="1" outlineLevel="1" x14ac:dyDescent="0.2">
      <c r="O108" s="2"/>
      <c r="P108" s="2"/>
    </row>
    <row r="109" spans="1:33" hidden="1" outlineLevel="1" x14ac:dyDescent="0.2">
      <c r="O109" s="2"/>
      <c r="P109" s="2"/>
    </row>
    <row r="110" spans="1:33" hidden="1" outlineLevel="1" x14ac:dyDescent="0.2">
      <c r="O110" s="2"/>
      <c r="P110" s="2"/>
    </row>
    <row r="111" spans="1:33" hidden="1" outlineLevel="1" x14ac:dyDescent="0.2">
      <c r="O111" s="2"/>
      <c r="P111" s="2"/>
    </row>
    <row r="112" spans="1:33" hidden="1" outlineLevel="1" x14ac:dyDescent="0.2">
      <c r="O112" s="2"/>
      <c r="P112" s="2"/>
    </row>
    <row r="113" spans="15:16" hidden="1" outlineLevel="1" x14ac:dyDescent="0.2">
      <c r="O113" s="2"/>
      <c r="P113" s="2"/>
    </row>
    <row r="114" spans="15:16" hidden="1" outlineLevel="1" x14ac:dyDescent="0.2">
      <c r="O114" s="2"/>
      <c r="P114" s="2"/>
    </row>
    <row r="115" spans="15:16" hidden="1" outlineLevel="1" x14ac:dyDescent="0.2">
      <c r="O115" s="2"/>
      <c r="P115" s="2"/>
    </row>
    <row r="116" spans="15:16" hidden="1" outlineLevel="1" x14ac:dyDescent="0.2">
      <c r="O116" s="2"/>
      <c r="P116" s="2"/>
    </row>
    <row r="117" spans="15:16" hidden="1" outlineLevel="1" x14ac:dyDescent="0.2">
      <c r="O117" s="2"/>
      <c r="P117" s="2"/>
    </row>
    <row r="118" spans="15:16" hidden="1" outlineLevel="1" x14ac:dyDescent="0.2">
      <c r="O118" s="2"/>
      <c r="P118" s="2"/>
    </row>
    <row r="119" spans="15:16" hidden="1" outlineLevel="1" x14ac:dyDescent="0.2">
      <c r="O119" s="2"/>
      <c r="P119" s="2"/>
    </row>
    <row r="120" spans="15:16" hidden="1" outlineLevel="1" x14ac:dyDescent="0.2">
      <c r="O120" s="2"/>
      <c r="P120" s="2"/>
    </row>
    <row r="121" spans="15:16" hidden="1" outlineLevel="1" x14ac:dyDescent="0.2">
      <c r="O121" s="2"/>
      <c r="P121" s="2"/>
    </row>
    <row r="122" spans="15:16" hidden="1" outlineLevel="1" x14ac:dyDescent="0.2">
      <c r="O122" s="2"/>
      <c r="P122" s="2"/>
    </row>
    <row r="123" spans="15:16" hidden="1" outlineLevel="1" x14ac:dyDescent="0.2">
      <c r="O123" s="2"/>
      <c r="P123" s="2"/>
    </row>
    <row r="124" spans="15:16" hidden="1" outlineLevel="1" x14ac:dyDescent="0.2">
      <c r="O124" s="2"/>
      <c r="P124" s="2"/>
    </row>
    <row r="125" spans="15:16" hidden="1" outlineLevel="1" x14ac:dyDescent="0.2">
      <c r="O125" s="2"/>
      <c r="P125" s="2"/>
    </row>
    <row r="126" spans="15:16" hidden="1" outlineLevel="1" x14ac:dyDescent="0.2"/>
    <row r="127" spans="15:16" hidden="1" outlineLevel="1" x14ac:dyDescent="0.2"/>
    <row r="128" spans="15:16" hidden="1" outlineLevel="1" x14ac:dyDescent="0.2"/>
    <row r="129" spans="1:44" hidden="1" outlineLevel="1" x14ac:dyDescent="0.2"/>
    <row r="130" spans="1:44" hidden="1" outlineLevel="1" x14ac:dyDescent="0.2"/>
    <row r="131" spans="1:44" hidden="1" outlineLevel="1" x14ac:dyDescent="0.2"/>
    <row r="132" spans="1:44" hidden="1" outlineLevel="1" x14ac:dyDescent="0.2"/>
    <row r="133" spans="1:44" hidden="1" outlineLevel="1" x14ac:dyDescent="0.2"/>
    <row r="134" spans="1:44" hidden="1" outlineLevel="1" x14ac:dyDescent="0.2"/>
    <row r="135" spans="1:44" hidden="1" outlineLevel="1" x14ac:dyDescent="0.2"/>
    <row r="136" spans="1:44" hidden="1" outlineLevel="1" x14ac:dyDescent="0.2"/>
    <row r="137" spans="1:44" hidden="1" outlineLevel="1" x14ac:dyDescent="0.2"/>
    <row r="138" spans="1:44" hidden="1" outlineLevel="1" x14ac:dyDescent="0.2"/>
    <row r="139" spans="1:44" hidden="1" outlineLevel="1" x14ac:dyDescent="0.2"/>
    <row r="140" spans="1:44" collapsed="1" x14ac:dyDescent="0.2">
      <c r="A140" t="s">
        <v>37312</v>
      </c>
      <c r="B140" t="s">
        <v>37313</v>
      </c>
      <c r="C140" t="s">
        <v>37314</v>
      </c>
      <c r="D140" t="s">
        <v>37315</v>
      </c>
      <c r="E140" t="s">
        <v>692</v>
      </c>
      <c r="F140" t="s">
        <v>42</v>
      </c>
      <c r="G140">
        <v>38</v>
      </c>
      <c r="H140" t="s">
        <v>42</v>
      </c>
      <c r="I140">
        <v>33</v>
      </c>
      <c r="J140" t="s">
        <v>37316</v>
      </c>
      <c r="L140" t="s">
        <v>45</v>
      </c>
      <c r="M140">
        <v>9</v>
      </c>
      <c r="N140">
        <v>1</v>
      </c>
      <c r="O140" s="2" t="s">
        <v>37317</v>
      </c>
      <c r="P140" s="2" t="s">
        <v>37317</v>
      </c>
      <c r="Q140" t="s">
        <v>47</v>
      </c>
      <c r="R140" t="s">
        <v>47</v>
      </c>
      <c r="S140">
        <v>0.11254004400000001</v>
      </c>
      <c r="T140">
        <v>7.1334839999999998E-3</v>
      </c>
      <c r="U140">
        <v>0.10735235</v>
      </c>
      <c r="V140">
        <v>1.9676208000000001E-2</v>
      </c>
      <c r="W140">
        <v>3.0154924999999999E-2</v>
      </c>
      <c r="X140">
        <v>1.1819306999999999E-2</v>
      </c>
      <c r="Y140">
        <v>0.21562500000000001</v>
      </c>
      <c r="Z140">
        <v>0.14599999999999999</v>
      </c>
      <c r="AA140">
        <v>1.6E-2</v>
      </c>
      <c r="AB140">
        <v>0.83799999999999997</v>
      </c>
      <c r="AC140">
        <v>0.94979999999999998</v>
      </c>
      <c r="AD140" t="s">
        <v>48</v>
      </c>
      <c r="AE140" t="s">
        <v>48</v>
      </c>
      <c r="AF140" t="s">
        <v>48</v>
      </c>
      <c r="AG140" t="s">
        <v>37311</v>
      </c>
      <c r="AH140">
        <f t="shared" ref="AH140" si="1">SUM(AI140:AJ140)</f>
        <v>31</v>
      </c>
      <c r="AI140">
        <f>COUNTIF(L140:L196, "Comment")</f>
        <v>7</v>
      </c>
      <c r="AJ140">
        <f>COUNTIF(L140:L196, "Reply")</f>
        <v>24</v>
      </c>
      <c r="AK140">
        <f t="shared" ref="AK140" si="2">COUNTIF(C183:C196, C140)</f>
        <v>0</v>
      </c>
      <c r="AM140">
        <f>AVERAGE(S140:S196)</f>
        <v>0.1393449837741936</v>
      </c>
      <c r="AN140">
        <f t="shared" ref="AN140" si="3">AVERAGE(Y140:Y196)</f>
        <v>6.3183550732892849E-2</v>
      </c>
      <c r="AO140" cm="1">
        <f t="array" ref="AO140">SUM(COUNTIF(J141:J196, {"*NTA*","*YWNBTA*"}))</f>
        <v>3</v>
      </c>
      <c r="AP140" cm="1">
        <f t="array" ref="AP140">SUM(COUNTIF(J141:J196, {"*YTA*","*YWBTA*"}))</f>
        <v>2</v>
      </c>
      <c r="AQ140" s="9">
        <f>COUNTIF(J141:J196, "*ESH*")</f>
        <v>0</v>
      </c>
      <c r="AR140" t="str">
        <f>IF(AO140&gt;AP140,(IF(AO140&gt;AQ140,"NTA","YTA")), IF(AP140&gt;AQ140,"YTA","ESH"))</f>
        <v>NTA</v>
      </c>
    </row>
    <row r="141" spans="1:44" hidden="1" outlineLevel="1" x14ac:dyDescent="0.2">
      <c r="A141" t="s">
        <v>40076</v>
      </c>
      <c r="B141" t="s">
        <v>40077</v>
      </c>
      <c r="C141" t="s">
        <v>14242</v>
      </c>
      <c r="D141" s="3"/>
      <c r="J141" t="s">
        <v>40078</v>
      </c>
      <c r="K141" t="s">
        <v>37312</v>
      </c>
      <c r="L141" t="s">
        <v>1233</v>
      </c>
      <c r="M141">
        <v>9</v>
      </c>
      <c r="P141" s="2" t="s">
        <v>40079</v>
      </c>
      <c r="Q141" t="s">
        <v>10044</v>
      </c>
      <c r="S141">
        <v>2.685301E-2</v>
      </c>
      <c r="T141">
        <v>6.866455E-4</v>
      </c>
      <c r="U141">
        <v>1.1868047499999999E-2</v>
      </c>
      <c r="V141">
        <v>2.2661188E-3</v>
      </c>
      <c r="W141">
        <v>1.2376905000000001E-2</v>
      </c>
      <c r="X141">
        <v>6.4856519999999997E-3</v>
      </c>
      <c r="Y141">
        <v>0.2</v>
      </c>
      <c r="Z141">
        <v>0</v>
      </c>
      <c r="AA141">
        <v>8.4000000000000005E-2</v>
      </c>
      <c r="AB141">
        <v>0.91600000000000004</v>
      </c>
      <c r="AC141">
        <v>-0.27550000000000002</v>
      </c>
      <c r="AD141" t="s">
        <v>48</v>
      </c>
      <c r="AE141" t="s">
        <v>48</v>
      </c>
      <c r="AF141" t="s">
        <v>48</v>
      </c>
      <c r="AG141" t="s">
        <v>37311</v>
      </c>
    </row>
    <row r="142" spans="1:44" hidden="1" outlineLevel="1" x14ac:dyDescent="0.2">
      <c r="A142" t="s">
        <v>40080</v>
      </c>
      <c r="B142" t="s">
        <v>40081</v>
      </c>
      <c r="C142" t="s">
        <v>40082</v>
      </c>
      <c r="D142" s="3"/>
      <c r="J142" t="s">
        <v>40083</v>
      </c>
      <c r="K142" t="s">
        <v>37312</v>
      </c>
      <c r="L142" t="s">
        <v>1233</v>
      </c>
      <c r="M142">
        <v>1</v>
      </c>
      <c r="P142" s="2" t="s">
        <v>40084</v>
      </c>
      <c r="Q142" t="s">
        <v>10138</v>
      </c>
      <c r="S142">
        <v>1.2314741000000001E-2</v>
      </c>
      <c r="T142">
        <v>6.8187713999999999E-4</v>
      </c>
      <c r="U142">
        <v>1.1475216999999999E-2</v>
      </c>
      <c r="V142">
        <v>2.0071338000000002E-3</v>
      </c>
      <c r="W142">
        <v>7.8928790000000002E-3</v>
      </c>
      <c r="X142">
        <v>6.6927844000000004E-3</v>
      </c>
      <c r="Y142">
        <v>0</v>
      </c>
      <c r="Z142">
        <v>0</v>
      </c>
      <c r="AA142">
        <v>0</v>
      </c>
      <c r="AB142">
        <v>1</v>
      </c>
      <c r="AC142">
        <v>0</v>
      </c>
      <c r="AD142" t="s">
        <v>48</v>
      </c>
      <c r="AE142" t="s">
        <v>48</v>
      </c>
      <c r="AF142" t="s">
        <v>48</v>
      </c>
      <c r="AG142" t="s">
        <v>37311</v>
      </c>
    </row>
    <row r="143" spans="1:44" hidden="1" outlineLevel="1" x14ac:dyDescent="0.2">
      <c r="A143" t="s">
        <v>40085</v>
      </c>
      <c r="B143" t="s">
        <v>40086</v>
      </c>
      <c r="C143" t="s">
        <v>10786</v>
      </c>
      <c r="D143" s="3"/>
      <c r="J143" t="s">
        <v>40087</v>
      </c>
      <c r="K143" t="s">
        <v>37312</v>
      </c>
      <c r="L143" t="s">
        <v>1233</v>
      </c>
      <c r="M143">
        <v>7</v>
      </c>
      <c r="P143" s="2" t="s">
        <v>40088</v>
      </c>
      <c r="Q143" t="s">
        <v>40089</v>
      </c>
      <c r="S143">
        <v>0.20572066</v>
      </c>
      <c r="T143">
        <v>2.7275085000000002E-3</v>
      </c>
      <c r="U143">
        <v>4.9177195999999999E-2</v>
      </c>
      <c r="V143">
        <v>3.4592997000000001E-3</v>
      </c>
      <c r="W143">
        <v>8.3359695999999997E-2</v>
      </c>
      <c r="X143">
        <v>6.9905365999999997E-3</v>
      </c>
      <c r="Y143">
        <v>-1</v>
      </c>
      <c r="Z143">
        <v>0.224</v>
      </c>
      <c r="AA143">
        <v>0.14699999999999999</v>
      </c>
      <c r="AB143">
        <v>0.628</v>
      </c>
      <c r="AC143">
        <v>0.49419999999999997</v>
      </c>
      <c r="AD143" t="s">
        <v>48</v>
      </c>
      <c r="AE143" t="s">
        <v>48</v>
      </c>
      <c r="AF143" t="s">
        <v>48</v>
      </c>
      <c r="AG143" t="s">
        <v>37311</v>
      </c>
    </row>
    <row r="144" spans="1:44" hidden="1" outlineLevel="1" x14ac:dyDescent="0.2">
      <c r="A144" t="s">
        <v>40090</v>
      </c>
      <c r="B144" t="s">
        <v>40091</v>
      </c>
      <c r="C144" t="s">
        <v>40092</v>
      </c>
      <c r="D144" s="3"/>
      <c r="J144" t="s">
        <v>40093</v>
      </c>
      <c r="K144" t="s">
        <v>37312</v>
      </c>
      <c r="L144" t="s">
        <v>1233</v>
      </c>
      <c r="M144">
        <v>1</v>
      </c>
      <c r="P144" s="2" t="s">
        <v>40094</v>
      </c>
      <c r="Q144" t="s">
        <v>11393</v>
      </c>
      <c r="S144">
        <v>3.4984488000000001E-2</v>
      </c>
      <c r="T144">
        <v>8.0108640000000004E-4</v>
      </c>
      <c r="U144">
        <v>1.3131939E-2</v>
      </c>
      <c r="V144">
        <v>1.951637E-3</v>
      </c>
      <c r="W144">
        <v>1.6708932999999999E-2</v>
      </c>
      <c r="X144">
        <v>6.9258080000000003E-3</v>
      </c>
      <c r="Y144">
        <v>0.31666666666666671</v>
      </c>
      <c r="Z144">
        <v>6.3E-2</v>
      </c>
      <c r="AA144">
        <v>0.218</v>
      </c>
      <c r="AB144">
        <v>0.71899999999999997</v>
      </c>
      <c r="AC144">
        <v>-0.57250000000000001</v>
      </c>
      <c r="AD144" t="s">
        <v>48</v>
      </c>
      <c r="AE144" t="s">
        <v>48</v>
      </c>
      <c r="AF144" t="s">
        <v>48</v>
      </c>
      <c r="AG144" t="s">
        <v>37311</v>
      </c>
    </row>
    <row r="145" spans="1:33" hidden="1" outlineLevel="1" x14ac:dyDescent="0.2">
      <c r="A145" t="s">
        <v>40095</v>
      </c>
      <c r="B145" t="s">
        <v>40096</v>
      </c>
      <c r="C145" t="s">
        <v>40097</v>
      </c>
      <c r="D145" s="3"/>
      <c r="J145" t="s">
        <v>40098</v>
      </c>
      <c r="K145" t="s">
        <v>37312</v>
      </c>
      <c r="L145" t="s">
        <v>1233</v>
      </c>
      <c r="M145">
        <v>1</v>
      </c>
      <c r="P145" s="2" t="s">
        <v>40099</v>
      </c>
      <c r="Q145" t="s">
        <v>47</v>
      </c>
      <c r="S145">
        <v>4.3894200000000001E-2</v>
      </c>
      <c r="T145">
        <v>1.2779236E-3</v>
      </c>
      <c r="U145">
        <v>2.0442016E-2</v>
      </c>
      <c r="V145">
        <v>3.2928091999999999E-3</v>
      </c>
      <c r="W145">
        <v>2.2835250000000001E-2</v>
      </c>
      <c r="X145">
        <v>6.4209230000000003E-3</v>
      </c>
      <c r="Y145">
        <v>3.333333333333334E-2</v>
      </c>
      <c r="Z145">
        <v>0.13500000000000001</v>
      </c>
      <c r="AA145">
        <v>3.5999999999999997E-2</v>
      </c>
      <c r="AB145">
        <v>0.82899999999999996</v>
      </c>
      <c r="AC145">
        <v>0.93310000000000004</v>
      </c>
      <c r="AD145" t="s">
        <v>48</v>
      </c>
      <c r="AE145" t="s">
        <v>48</v>
      </c>
      <c r="AF145" t="s">
        <v>48</v>
      </c>
      <c r="AG145" t="s">
        <v>37311</v>
      </c>
    </row>
    <row r="146" spans="1:33" hidden="1" outlineLevel="1" x14ac:dyDescent="0.2">
      <c r="A146" t="s">
        <v>40100</v>
      </c>
      <c r="B146" t="s">
        <v>40101</v>
      </c>
      <c r="C146" t="s">
        <v>40102</v>
      </c>
      <c r="D146" s="3"/>
      <c r="J146" t="s">
        <v>40103</v>
      </c>
      <c r="K146" t="s">
        <v>37312</v>
      </c>
      <c r="L146" t="s">
        <v>1233</v>
      </c>
      <c r="M146">
        <v>1</v>
      </c>
      <c r="P146" s="2" t="s">
        <v>40104</v>
      </c>
      <c r="Q146" t="s">
        <v>47</v>
      </c>
      <c r="S146">
        <v>0.27750343</v>
      </c>
      <c r="T146">
        <v>7.2860720000000002E-3</v>
      </c>
      <c r="U146">
        <v>7.0942833999999996E-2</v>
      </c>
      <c r="V146">
        <v>6.955597E-3</v>
      </c>
      <c r="W146">
        <v>0.18480228000000001</v>
      </c>
      <c r="X146">
        <v>8.1815470000000008E-3</v>
      </c>
      <c r="Y146">
        <v>4.9999999999999989E-2</v>
      </c>
      <c r="Z146">
        <v>0.152</v>
      </c>
      <c r="AA146">
        <v>4.8000000000000001E-2</v>
      </c>
      <c r="AB146">
        <v>0.79900000000000004</v>
      </c>
      <c r="AC146">
        <v>0.77729999999999999</v>
      </c>
      <c r="AD146" t="s">
        <v>48</v>
      </c>
      <c r="AE146" t="s">
        <v>48</v>
      </c>
      <c r="AF146" t="s">
        <v>48</v>
      </c>
      <c r="AG146" t="s">
        <v>37311</v>
      </c>
    </row>
    <row r="147" spans="1:33" hidden="1" outlineLevel="1" x14ac:dyDescent="0.2">
      <c r="A147" t="s">
        <v>40105</v>
      </c>
      <c r="B147" t="s">
        <v>40106</v>
      </c>
      <c r="C147" t="s">
        <v>15997</v>
      </c>
      <c r="D147" s="3"/>
      <c r="J147" t="s">
        <v>40107</v>
      </c>
      <c r="K147" t="s">
        <v>37312</v>
      </c>
      <c r="L147" t="s">
        <v>1233</v>
      </c>
      <c r="M147">
        <v>1</v>
      </c>
      <c r="P147" s="2" t="s">
        <v>40108</v>
      </c>
      <c r="Q147" t="s">
        <v>10471</v>
      </c>
      <c r="S147">
        <v>0.22579013000000001</v>
      </c>
      <c r="T147">
        <v>5.7983399999999999E-3</v>
      </c>
      <c r="U147">
        <v>0.10982819000000001</v>
      </c>
      <c r="V147">
        <v>4.3472479999999997E-3</v>
      </c>
      <c r="W147">
        <v>2.6186979999999999E-2</v>
      </c>
      <c r="X147">
        <v>7.6248790000000002E-3</v>
      </c>
      <c r="Y147">
        <v>0.5</v>
      </c>
      <c r="Z147">
        <v>8.6999999999999994E-2</v>
      </c>
      <c r="AA147">
        <v>0</v>
      </c>
      <c r="AB147">
        <v>0.91300000000000003</v>
      </c>
      <c r="AC147">
        <v>0.31819999999999998</v>
      </c>
      <c r="AD147" t="s">
        <v>48</v>
      </c>
      <c r="AE147" t="s">
        <v>48</v>
      </c>
      <c r="AF147" t="s">
        <v>48</v>
      </c>
      <c r="AG147" t="s">
        <v>37311</v>
      </c>
    </row>
    <row r="148" spans="1:33" hidden="1" outlineLevel="1" x14ac:dyDescent="0.2">
      <c r="A148" t="s">
        <v>40109</v>
      </c>
      <c r="B148" t="s">
        <v>40110</v>
      </c>
      <c r="C148" t="s">
        <v>28643</v>
      </c>
      <c r="D148" s="3"/>
      <c r="J148" t="s">
        <v>40111</v>
      </c>
      <c r="K148" t="s">
        <v>40085</v>
      </c>
      <c r="L148" t="s">
        <v>1263</v>
      </c>
      <c r="M148">
        <v>6</v>
      </c>
      <c r="P148" s="2" t="s">
        <v>40112</v>
      </c>
      <c r="Q148" t="s">
        <v>10032</v>
      </c>
      <c r="S148">
        <v>2.6499466999999999E-2</v>
      </c>
      <c r="T148">
        <v>1.6689299999999999E-3</v>
      </c>
      <c r="U148">
        <v>1.8392461999999998E-2</v>
      </c>
      <c r="V148">
        <v>6.2156399999999997E-3</v>
      </c>
      <c r="W148">
        <v>1.1046897999999999E-2</v>
      </c>
      <c r="X148">
        <v>8.2203840000000007E-3</v>
      </c>
      <c r="Y148">
        <v>0</v>
      </c>
      <c r="Z148">
        <v>0.35699999999999998</v>
      </c>
      <c r="AA148">
        <v>0</v>
      </c>
      <c r="AB148">
        <v>0.64300000000000002</v>
      </c>
      <c r="AC148">
        <v>0.61240000000000006</v>
      </c>
      <c r="AD148" t="s">
        <v>48</v>
      </c>
      <c r="AE148" t="s">
        <v>48</v>
      </c>
      <c r="AF148" t="s">
        <v>48</v>
      </c>
      <c r="AG148" t="s">
        <v>37311</v>
      </c>
    </row>
    <row r="149" spans="1:33" hidden="1" outlineLevel="1" x14ac:dyDescent="0.2">
      <c r="A149" t="s">
        <v>40113</v>
      </c>
      <c r="B149" t="s">
        <v>40114</v>
      </c>
      <c r="C149" t="s">
        <v>15997</v>
      </c>
      <c r="D149" s="3"/>
      <c r="J149" t="s">
        <v>40115</v>
      </c>
      <c r="K149" t="s">
        <v>40095</v>
      </c>
      <c r="L149" t="s">
        <v>1263</v>
      </c>
      <c r="M149">
        <v>1</v>
      </c>
      <c r="P149" s="2" t="s">
        <v>40116</v>
      </c>
      <c r="Q149" t="s">
        <v>10471</v>
      </c>
      <c r="S149">
        <v>4.0925518000000001E-2</v>
      </c>
      <c r="T149">
        <v>1.2588501E-3</v>
      </c>
      <c r="U149">
        <v>1.5762200000000001E-2</v>
      </c>
      <c r="V149">
        <v>2.7748393E-3</v>
      </c>
      <c r="W149">
        <v>1.6480930000000001E-2</v>
      </c>
      <c r="X149">
        <v>8.0391439999999998E-3</v>
      </c>
      <c r="Y149">
        <v>0</v>
      </c>
      <c r="Z149">
        <v>0.12</v>
      </c>
      <c r="AA149">
        <v>6.2E-2</v>
      </c>
      <c r="AB149">
        <v>0.81699999999999995</v>
      </c>
      <c r="AC149">
        <v>0.35799999999999998</v>
      </c>
      <c r="AD149" t="s">
        <v>48</v>
      </c>
      <c r="AE149" t="s">
        <v>48</v>
      </c>
      <c r="AF149" t="s">
        <v>48</v>
      </c>
      <c r="AG149" t="s">
        <v>37311</v>
      </c>
    </row>
    <row r="150" spans="1:33" hidden="1" outlineLevel="1" x14ac:dyDescent="0.2">
      <c r="A150" t="s">
        <v>40117</v>
      </c>
      <c r="B150" t="s">
        <v>38029</v>
      </c>
      <c r="C150" t="s">
        <v>40118</v>
      </c>
      <c r="D150" s="3"/>
      <c r="J150" t="s">
        <v>40119</v>
      </c>
      <c r="K150" t="s">
        <v>40095</v>
      </c>
      <c r="L150" t="s">
        <v>1263</v>
      </c>
      <c r="M150">
        <v>1</v>
      </c>
      <c r="P150" s="2" t="s">
        <v>40120</v>
      </c>
      <c r="Q150" t="s">
        <v>47</v>
      </c>
      <c r="S150">
        <v>0.86967079999999997</v>
      </c>
      <c r="T150">
        <v>0.16960317</v>
      </c>
      <c r="U150">
        <v>0.47435758</v>
      </c>
      <c r="V150">
        <v>3.4042786999999998E-2</v>
      </c>
      <c r="W150">
        <v>0.85792659999999998</v>
      </c>
      <c r="X150">
        <v>1.1508608E-2</v>
      </c>
      <c r="Y150">
        <v>-0.3</v>
      </c>
      <c r="Z150">
        <v>9.6000000000000002E-2</v>
      </c>
      <c r="AA150">
        <v>0.17599999999999999</v>
      </c>
      <c r="AB150">
        <v>0.72799999999999998</v>
      </c>
      <c r="AC150">
        <v>-0.34760000000000002</v>
      </c>
      <c r="AD150" t="s">
        <v>48</v>
      </c>
      <c r="AE150" t="s">
        <v>48</v>
      </c>
      <c r="AF150" t="s">
        <v>48</v>
      </c>
      <c r="AG150" t="s">
        <v>37311</v>
      </c>
    </row>
    <row r="151" spans="1:33" hidden="1" outlineLevel="1" x14ac:dyDescent="0.2">
      <c r="A151" t="s">
        <v>40121</v>
      </c>
      <c r="B151" t="s">
        <v>40122</v>
      </c>
      <c r="C151" t="s">
        <v>40123</v>
      </c>
      <c r="D151" s="3"/>
      <c r="J151" t="s">
        <v>40124</v>
      </c>
      <c r="K151" t="s">
        <v>40095</v>
      </c>
      <c r="L151" t="s">
        <v>1263</v>
      </c>
      <c r="M151">
        <v>1</v>
      </c>
      <c r="P151" s="2" t="s">
        <v>40125</v>
      </c>
      <c r="Q151" t="s">
        <v>47</v>
      </c>
      <c r="S151">
        <v>0.10522962</v>
      </c>
      <c r="T151">
        <v>2.1076201999999998E-3</v>
      </c>
      <c r="U151">
        <v>2.3243073E-2</v>
      </c>
      <c r="V151">
        <v>4.6987276999999996E-3</v>
      </c>
      <c r="W151">
        <v>4.5593183000000002E-2</v>
      </c>
      <c r="X151">
        <v>6.3108844000000002E-3</v>
      </c>
      <c r="Y151">
        <v>9.7684552289815457E-2</v>
      </c>
      <c r="Z151">
        <v>0.114</v>
      </c>
      <c r="AA151">
        <v>5.7000000000000002E-2</v>
      </c>
      <c r="AB151">
        <v>0.82899999999999996</v>
      </c>
      <c r="AC151">
        <v>0.93169999999999997</v>
      </c>
      <c r="AD151" t="s">
        <v>48</v>
      </c>
      <c r="AE151" t="s">
        <v>48</v>
      </c>
      <c r="AF151" t="s">
        <v>48</v>
      </c>
      <c r="AG151" t="s">
        <v>37311</v>
      </c>
    </row>
    <row r="152" spans="1:33" hidden="1" outlineLevel="1" x14ac:dyDescent="0.2">
      <c r="A152" t="s">
        <v>40126</v>
      </c>
      <c r="B152" t="s">
        <v>40127</v>
      </c>
      <c r="C152" t="s">
        <v>40128</v>
      </c>
      <c r="D152" s="3"/>
      <c r="J152" t="s">
        <v>40129</v>
      </c>
      <c r="K152" t="s">
        <v>40100</v>
      </c>
      <c r="L152" t="s">
        <v>1263</v>
      </c>
      <c r="M152">
        <v>1</v>
      </c>
      <c r="P152" s="2" t="s">
        <v>40130</v>
      </c>
      <c r="Q152" t="s">
        <v>47</v>
      </c>
      <c r="S152">
        <v>0.29953843000000002</v>
      </c>
      <c r="T152">
        <v>8.9645390000000005E-3</v>
      </c>
      <c r="U152">
        <v>8.6137309999999995E-2</v>
      </c>
      <c r="V152">
        <v>1.8671318999999999E-2</v>
      </c>
      <c r="W152">
        <v>0.16053712000000001</v>
      </c>
      <c r="X152">
        <v>9.2819370000000005E-3</v>
      </c>
      <c r="Y152">
        <v>0.52500000000000002</v>
      </c>
      <c r="Z152">
        <v>8.3000000000000004E-2</v>
      </c>
      <c r="AA152">
        <v>0.14899999999999999</v>
      </c>
      <c r="AB152">
        <v>0.76800000000000002</v>
      </c>
      <c r="AC152">
        <v>-0.25750000000000001</v>
      </c>
      <c r="AD152" t="s">
        <v>48</v>
      </c>
      <c r="AE152" t="s">
        <v>48</v>
      </c>
      <c r="AF152" t="s">
        <v>48</v>
      </c>
      <c r="AG152" t="s">
        <v>37311</v>
      </c>
    </row>
    <row r="153" spans="1:33" hidden="1" outlineLevel="1" x14ac:dyDescent="0.2">
      <c r="A153" t="s">
        <v>40131</v>
      </c>
      <c r="B153" t="s">
        <v>40132</v>
      </c>
      <c r="C153" t="s">
        <v>37314</v>
      </c>
      <c r="D153" s="3"/>
      <c r="J153" t="s">
        <v>40133</v>
      </c>
      <c r="K153" t="s">
        <v>40105</v>
      </c>
      <c r="L153" t="s">
        <v>1263</v>
      </c>
      <c r="M153">
        <v>1</v>
      </c>
      <c r="P153" s="2" t="s">
        <v>40134</v>
      </c>
      <c r="Q153" t="s">
        <v>47</v>
      </c>
      <c r="S153">
        <v>1.4073989E-2</v>
      </c>
      <c r="T153">
        <v>6.1511992999999999E-4</v>
      </c>
      <c r="U153">
        <v>1.2073003000000001E-2</v>
      </c>
      <c r="V153">
        <v>1.8036454999999999E-3</v>
      </c>
      <c r="W153">
        <v>9.1088860000000001E-3</v>
      </c>
      <c r="X153">
        <v>6.1620080000000001E-3</v>
      </c>
      <c r="Y153">
        <v>-0.4</v>
      </c>
      <c r="Z153">
        <v>0</v>
      </c>
      <c r="AA153">
        <v>7.8E-2</v>
      </c>
      <c r="AB153">
        <v>0.92200000000000004</v>
      </c>
      <c r="AC153">
        <v>-0.44969999999999999</v>
      </c>
      <c r="AD153" t="s">
        <v>48</v>
      </c>
      <c r="AE153" t="s">
        <v>48</v>
      </c>
      <c r="AF153" t="s">
        <v>48</v>
      </c>
      <c r="AG153" t="s">
        <v>37311</v>
      </c>
    </row>
    <row r="154" spans="1:33" hidden="1" outlineLevel="1" x14ac:dyDescent="0.2">
      <c r="A154" t="s">
        <v>40135</v>
      </c>
      <c r="B154" t="s">
        <v>40136</v>
      </c>
      <c r="C154" t="s">
        <v>15997</v>
      </c>
      <c r="D154" s="3"/>
      <c r="J154" t="s">
        <v>40137</v>
      </c>
      <c r="K154" t="s">
        <v>40109</v>
      </c>
      <c r="L154" t="s">
        <v>1263</v>
      </c>
      <c r="M154">
        <v>1</v>
      </c>
      <c r="P154" s="2" t="s">
        <v>40138</v>
      </c>
      <c r="Q154" t="s">
        <v>10471</v>
      </c>
      <c r="S154">
        <v>8.953904E-2</v>
      </c>
      <c r="T154">
        <v>1.6403197999999999E-3</v>
      </c>
      <c r="U154">
        <v>2.3174754999999998E-2</v>
      </c>
      <c r="V154">
        <v>4.069764E-3</v>
      </c>
      <c r="W154">
        <v>3.136692E-2</v>
      </c>
      <c r="X154">
        <v>6.9128619999999997E-3</v>
      </c>
      <c r="Y154">
        <v>-4.9999999999999989E-2</v>
      </c>
      <c r="Z154">
        <v>0</v>
      </c>
      <c r="AA154">
        <v>0.18</v>
      </c>
      <c r="AB154">
        <v>0.82</v>
      </c>
      <c r="AC154">
        <v>-0.50949999999999995</v>
      </c>
      <c r="AD154" t="s">
        <v>48</v>
      </c>
      <c r="AE154" t="s">
        <v>48</v>
      </c>
      <c r="AF154" t="s">
        <v>48</v>
      </c>
      <c r="AG154" t="s">
        <v>37311</v>
      </c>
    </row>
    <row r="155" spans="1:33" hidden="1" outlineLevel="1" x14ac:dyDescent="0.2">
      <c r="A155" t="s">
        <v>40139</v>
      </c>
      <c r="B155" t="s">
        <v>40140</v>
      </c>
      <c r="C155" t="s">
        <v>40141</v>
      </c>
      <c r="D155" s="3"/>
      <c r="J155" t="s">
        <v>40142</v>
      </c>
      <c r="K155" t="s">
        <v>40109</v>
      </c>
      <c r="L155" t="s">
        <v>1263</v>
      </c>
      <c r="M155">
        <v>1</v>
      </c>
      <c r="P155" s="2" t="s">
        <v>40143</v>
      </c>
      <c r="Q155" t="s">
        <v>47</v>
      </c>
      <c r="S155">
        <v>9.3515139999999997E-2</v>
      </c>
      <c r="T155">
        <v>3.9672850000000001E-3</v>
      </c>
      <c r="U155">
        <v>7.3852409999999993E-2</v>
      </c>
      <c r="V155">
        <v>8.9164829999999994E-3</v>
      </c>
      <c r="W155">
        <v>2.7089370000000002E-2</v>
      </c>
      <c r="X155">
        <v>7.9744150000000003E-3</v>
      </c>
      <c r="Y155">
        <v>0</v>
      </c>
      <c r="Z155">
        <v>0</v>
      </c>
      <c r="AA155">
        <v>0</v>
      </c>
      <c r="AB155">
        <v>1</v>
      </c>
      <c r="AC155">
        <v>0</v>
      </c>
      <c r="AD155" t="s">
        <v>48</v>
      </c>
      <c r="AE155" t="s">
        <v>48</v>
      </c>
      <c r="AF155" t="s">
        <v>48</v>
      </c>
      <c r="AG155" t="s">
        <v>37311</v>
      </c>
    </row>
    <row r="156" spans="1:33" hidden="1" outlineLevel="1" x14ac:dyDescent="0.2">
      <c r="A156" t="s">
        <v>40144</v>
      </c>
      <c r="B156" t="s">
        <v>40145</v>
      </c>
      <c r="C156" t="s">
        <v>40102</v>
      </c>
      <c r="D156" s="3"/>
      <c r="J156" t="s">
        <v>40146</v>
      </c>
      <c r="K156" t="s">
        <v>40126</v>
      </c>
      <c r="L156" t="s">
        <v>1263</v>
      </c>
      <c r="M156">
        <v>1</v>
      </c>
      <c r="P156" s="2" t="s">
        <v>40147</v>
      </c>
      <c r="Q156" t="s">
        <v>47</v>
      </c>
      <c r="Y156" t="s">
        <v>48</v>
      </c>
      <c r="Z156" t="s">
        <v>48</v>
      </c>
      <c r="AA156" t="s">
        <v>48</v>
      </c>
      <c r="AB156" t="s">
        <v>48</v>
      </c>
      <c r="AC156" t="s">
        <v>48</v>
      </c>
      <c r="AD156" t="s">
        <v>48</v>
      </c>
      <c r="AE156" t="s">
        <v>48</v>
      </c>
      <c r="AF156" t="s">
        <v>48</v>
      </c>
      <c r="AG156" t="s">
        <v>39862</v>
      </c>
    </row>
    <row r="157" spans="1:33" hidden="1" outlineLevel="1" x14ac:dyDescent="0.2">
      <c r="A157" t="s">
        <v>40148</v>
      </c>
      <c r="B157" t="s">
        <v>40149</v>
      </c>
      <c r="C157" t="s">
        <v>15997</v>
      </c>
      <c r="D157" s="3"/>
      <c r="J157" t="s">
        <v>40150</v>
      </c>
      <c r="K157" t="s">
        <v>40131</v>
      </c>
      <c r="L157" t="s">
        <v>1263</v>
      </c>
      <c r="M157">
        <v>1</v>
      </c>
      <c r="P157" s="2" t="s">
        <v>40151</v>
      </c>
      <c r="Q157" t="s">
        <v>10471</v>
      </c>
      <c r="S157">
        <v>2.7560094E-2</v>
      </c>
      <c r="T157">
        <v>6.866455E-4</v>
      </c>
      <c r="U157">
        <v>1.1201941999999999E-2</v>
      </c>
      <c r="V157">
        <v>1.6834025E-3</v>
      </c>
      <c r="W157">
        <v>1.3402911999999999E-2</v>
      </c>
      <c r="X157">
        <v>6.7963501999999997E-3</v>
      </c>
      <c r="Y157">
        <v>-0.125</v>
      </c>
      <c r="Z157">
        <v>6.6000000000000003E-2</v>
      </c>
      <c r="AA157">
        <v>6.9000000000000006E-2</v>
      </c>
      <c r="AB157">
        <v>0.86599999999999999</v>
      </c>
      <c r="AC157">
        <v>-2.58E-2</v>
      </c>
      <c r="AD157" t="s">
        <v>48</v>
      </c>
      <c r="AE157" t="s">
        <v>48</v>
      </c>
      <c r="AF157" t="s">
        <v>48</v>
      </c>
      <c r="AG157" t="s">
        <v>37311</v>
      </c>
    </row>
    <row r="158" spans="1:33" hidden="1" outlineLevel="1" x14ac:dyDescent="0.2">
      <c r="A158" t="s">
        <v>40152</v>
      </c>
      <c r="B158" t="s">
        <v>40153</v>
      </c>
      <c r="C158" t="s">
        <v>40128</v>
      </c>
      <c r="D158" s="3"/>
      <c r="J158" t="s">
        <v>40154</v>
      </c>
      <c r="K158" t="s">
        <v>40144</v>
      </c>
      <c r="L158" t="s">
        <v>1263</v>
      </c>
      <c r="M158">
        <v>1</v>
      </c>
      <c r="P158" s="2" t="s">
        <v>40155</v>
      </c>
      <c r="Q158" t="s">
        <v>47</v>
      </c>
      <c r="S158">
        <v>1.8849092000000001E-2</v>
      </c>
      <c r="T158">
        <v>5.2452089999999998E-4</v>
      </c>
      <c r="U158">
        <v>1.1423977E-2</v>
      </c>
      <c r="V158">
        <v>2.3863617999999999E-3</v>
      </c>
      <c r="W158">
        <v>1.0248893E-2</v>
      </c>
      <c r="X158">
        <v>6.0163680000000002E-3</v>
      </c>
      <c r="Y158">
        <v>2.500000000000004E-2</v>
      </c>
      <c r="Z158">
        <v>8.1000000000000003E-2</v>
      </c>
      <c r="AA158">
        <v>0.107</v>
      </c>
      <c r="AB158">
        <v>0.81200000000000006</v>
      </c>
      <c r="AC158">
        <v>-0.36120000000000002</v>
      </c>
      <c r="AD158" t="s">
        <v>48</v>
      </c>
      <c r="AE158" t="s">
        <v>48</v>
      </c>
      <c r="AF158" t="s">
        <v>48</v>
      </c>
      <c r="AG158" t="s">
        <v>37311</v>
      </c>
    </row>
    <row r="159" spans="1:33" hidden="1" outlineLevel="1" x14ac:dyDescent="0.2">
      <c r="A159" t="s">
        <v>40156</v>
      </c>
      <c r="B159" t="s">
        <v>40157</v>
      </c>
      <c r="C159" t="s">
        <v>40102</v>
      </c>
      <c r="D159" s="3"/>
      <c r="J159" t="s">
        <v>40158</v>
      </c>
      <c r="K159" t="s">
        <v>40152</v>
      </c>
      <c r="L159" t="s">
        <v>1263</v>
      </c>
      <c r="M159">
        <v>1</v>
      </c>
      <c r="P159" s="2" t="s">
        <v>40159</v>
      </c>
      <c r="Q159" t="s">
        <v>47</v>
      </c>
      <c r="S159">
        <v>0.115658075</v>
      </c>
      <c r="T159">
        <v>5.2642820000000003E-3</v>
      </c>
      <c r="U159">
        <v>9.61592E-2</v>
      </c>
      <c r="V159">
        <v>2.0681097999999998E-2</v>
      </c>
      <c r="W159">
        <v>2.5026766999999998E-2</v>
      </c>
      <c r="X159">
        <v>1.0110466E-2</v>
      </c>
      <c r="Y159">
        <v>0.13125000000000001</v>
      </c>
      <c r="Z159">
        <v>0.30399999999999999</v>
      </c>
      <c r="AA159">
        <v>5.7000000000000002E-2</v>
      </c>
      <c r="AB159">
        <v>0.63900000000000001</v>
      </c>
      <c r="AC159">
        <v>0.96120000000000005</v>
      </c>
      <c r="AD159" t="s">
        <v>48</v>
      </c>
      <c r="AE159" t="s">
        <v>48</v>
      </c>
      <c r="AF159" t="s">
        <v>48</v>
      </c>
      <c r="AG159" t="s">
        <v>37311</v>
      </c>
    </row>
    <row r="160" spans="1:33" hidden="1" outlineLevel="1" x14ac:dyDescent="0.2">
      <c r="A160" t="s">
        <v>40160</v>
      </c>
      <c r="B160" t="s">
        <v>40161</v>
      </c>
      <c r="C160" t="s">
        <v>40128</v>
      </c>
      <c r="D160" s="3"/>
      <c r="J160" t="s">
        <v>40162</v>
      </c>
      <c r="K160" t="s">
        <v>40156</v>
      </c>
      <c r="L160" t="s">
        <v>1263</v>
      </c>
      <c r="M160">
        <v>1</v>
      </c>
      <c r="P160" s="2" t="s">
        <v>40163</v>
      </c>
      <c r="Q160" t="s">
        <v>47</v>
      </c>
      <c r="S160">
        <v>0.17718399000000001</v>
      </c>
      <c r="T160">
        <v>4.0817259999999999E-3</v>
      </c>
      <c r="U160">
        <v>3.0138692000000002E-2</v>
      </c>
      <c r="V160">
        <v>2.1786475999999999E-2</v>
      </c>
      <c r="W160">
        <v>7.270074E-2</v>
      </c>
      <c r="X160">
        <v>7.0034824000000002E-3</v>
      </c>
      <c r="Y160">
        <v>0.45</v>
      </c>
      <c r="Z160">
        <v>0.13700000000000001</v>
      </c>
      <c r="AA160">
        <v>0</v>
      </c>
      <c r="AB160">
        <v>0.86299999999999999</v>
      </c>
      <c r="AC160">
        <v>0.5171</v>
      </c>
      <c r="AD160" t="s">
        <v>48</v>
      </c>
      <c r="AE160" t="s">
        <v>48</v>
      </c>
      <c r="AF160" t="s">
        <v>48</v>
      </c>
      <c r="AG160" t="s">
        <v>37311</v>
      </c>
    </row>
    <row r="161" spans="1:43" hidden="1" outlineLevel="1" x14ac:dyDescent="0.2">
      <c r="A161" t="s">
        <v>40164</v>
      </c>
      <c r="B161" t="s">
        <v>40165</v>
      </c>
      <c r="C161" t="s">
        <v>40166</v>
      </c>
      <c r="D161" s="3"/>
      <c r="J161" t="s">
        <v>40167</v>
      </c>
      <c r="K161" t="s">
        <v>40160</v>
      </c>
      <c r="L161" t="s">
        <v>1263</v>
      </c>
      <c r="M161">
        <v>1</v>
      </c>
      <c r="P161" s="2" t="s">
        <v>40168</v>
      </c>
      <c r="Q161" t="s">
        <v>10150</v>
      </c>
      <c r="S161">
        <v>0.37576625000000002</v>
      </c>
      <c r="T161">
        <v>4.463196E-3</v>
      </c>
      <c r="U161">
        <v>6.6462149999999998E-2</v>
      </c>
      <c r="V161">
        <v>8.1025309999999996E-3</v>
      </c>
      <c r="W161">
        <v>0.42167732000000002</v>
      </c>
      <c r="X161">
        <v>7.6507707000000001E-3</v>
      </c>
      <c r="Y161">
        <v>0</v>
      </c>
      <c r="Z161">
        <v>0.36499999999999999</v>
      </c>
      <c r="AA161">
        <v>0</v>
      </c>
      <c r="AB161">
        <v>0.63500000000000001</v>
      </c>
      <c r="AC161">
        <v>0.31819999999999998</v>
      </c>
      <c r="AD161" t="s">
        <v>48</v>
      </c>
      <c r="AE161" t="s">
        <v>48</v>
      </c>
      <c r="AF161" t="s">
        <v>48</v>
      </c>
      <c r="AG161" t="s">
        <v>37311</v>
      </c>
    </row>
    <row r="162" spans="1:43" hidden="1" outlineLevel="1" x14ac:dyDescent="0.2">
      <c r="A162" t="s">
        <v>40169</v>
      </c>
      <c r="B162" t="s">
        <v>40170</v>
      </c>
      <c r="C162" t="s">
        <v>40102</v>
      </c>
      <c r="D162" s="3"/>
      <c r="J162" t="s">
        <v>40171</v>
      </c>
      <c r="K162" t="s">
        <v>40160</v>
      </c>
      <c r="L162" t="s">
        <v>1263</v>
      </c>
      <c r="M162">
        <v>1</v>
      </c>
      <c r="P162" s="2" t="s">
        <v>40172</v>
      </c>
      <c r="Q162" t="s">
        <v>47</v>
      </c>
      <c r="S162">
        <v>0.15158679</v>
      </c>
      <c r="T162">
        <v>5.7983399999999999E-3</v>
      </c>
      <c r="U162">
        <v>7.6115420000000003E-2</v>
      </c>
      <c r="V162">
        <v>1.2943448E-2</v>
      </c>
      <c r="W162">
        <v>2.012808E-2</v>
      </c>
      <c r="X162">
        <v>1.0032792E-2</v>
      </c>
      <c r="Y162">
        <v>0.16388888888888889</v>
      </c>
      <c r="Z162">
        <v>0.15</v>
      </c>
      <c r="AA162">
        <v>0</v>
      </c>
      <c r="AB162">
        <v>0.85</v>
      </c>
      <c r="AC162">
        <v>0.64859999999999995</v>
      </c>
      <c r="AD162" t="s">
        <v>48</v>
      </c>
      <c r="AE162" t="s">
        <v>48</v>
      </c>
      <c r="AF162" t="s">
        <v>48</v>
      </c>
      <c r="AG162" t="s">
        <v>37311</v>
      </c>
    </row>
    <row r="163" spans="1:43" hidden="1" outlineLevel="1" x14ac:dyDescent="0.2">
      <c r="A163" t="s">
        <v>40173</v>
      </c>
      <c r="B163" t="s">
        <v>40174</v>
      </c>
      <c r="C163" t="s">
        <v>40102</v>
      </c>
      <c r="D163" s="3"/>
      <c r="J163" t="s">
        <v>40175</v>
      </c>
      <c r="K163" t="s">
        <v>40160</v>
      </c>
      <c r="L163" t="s">
        <v>1263</v>
      </c>
      <c r="M163">
        <v>1</v>
      </c>
      <c r="P163" s="2" t="s">
        <v>40176</v>
      </c>
      <c r="Q163" t="s">
        <v>47</v>
      </c>
      <c r="S163">
        <v>5.4779384E-2</v>
      </c>
      <c r="T163">
        <v>2.3078918000000001E-3</v>
      </c>
      <c r="U163">
        <v>2.4404489000000001E-2</v>
      </c>
      <c r="V163">
        <v>1.1987305E-2</v>
      </c>
      <c r="W163">
        <v>1.0666896E-2</v>
      </c>
      <c r="X163">
        <v>9.2301540000000008E-3</v>
      </c>
      <c r="Y163">
        <v>0.25</v>
      </c>
      <c r="Z163">
        <v>0</v>
      </c>
      <c r="AA163">
        <v>0</v>
      </c>
      <c r="AB163">
        <v>1</v>
      </c>
      <c r="AC163">
        <v>0</v>
      </c>
      <c r="AD163" t="s">
        <v>48</v>
      </c>
      <c r="AE163" t="s">
        <v>48</v>
      </c>
      <c r="AF163" t="s">
        <v>48</v>
      </c>
      <c r="AG163" t="s">
        <v>37311</v>
      </c>
    </row>
    <row r="164" spans="1:43" hidden="1" outlineLevel="1" x14ac:dyDescent="0.2">
      <c r="A164" t="s">
        <v>40177</v>
      </c>
      <c r="B164" t="s">
        <v>40178</v>
      </c>
      <c r="C164" t="s">
        <v>40128</v>
      </c>
      <c r="D164" s="3"/>
      <c r="J164" t="s">
        <v>40179</v>
      </c>
      <c r="K164" t="s">
        <v>40173</v>
      </c>
      <c r="L164" t="s">
        <v>1263</v>
      </c>
      <c r="M164">
        <v>1</v>
      </c>
      <c r="P164" s="2" t="s">
        <v>40180</v>
      </c>
      <c r="Q164" t="s">
        <v>47</v>
      </c>
      <c r="S164">
        <v>7.5294E-2</v>
      </c>
      <c r="T164">
        <v>2.0599364999999998E-3</v>
      </c>
      <c r="U164">
        <v>1.9417239999999999E-2</v>
      </c>
      <c r="V164">
        <v>4.0487990000000001E-2</v>
      </c>
      <c r="W164">
        <v>2.0256994E-2</v>
      </c>
      <c r="X164">
        <v>6.4468145999999997E-3</v>
      </c>
      <c r="Y164">
        <v>-0.2</v>
      </c>
      <c r="Z164">
        <v>0</v>
      </c>
      <c r="AA164">
        <v>0.14299999999999999</v>
      </c>
      <c r="AB164">
        <v>0.85699999999999998</v>
      </c>
      <c r="AC164">
        <v>-0.32519999999999999</v>
      </c>
      <c r="AD164" t="s">
        <v>48</v>
      </c>
      <c r="AE164" t="s">
        <v>48</v>
      </c>
      <c r="AF164" t="s">
        <v>48</v>
      </c>
      <c r="AG164" t="s">
        <v>37311</v>
      </c>
    </row>
    <row r="165" spans="1:43" hidden="1" outlineLevel="1" x14ac:dyDescent="0.2">
      <c r="A165" t="s">
        <v>40181</v>
      </c>
      <c r="B165" t="s">
        <v>40182</v>
      </c>
      <c r="C165" t="s">
        <v>40183</v>
      </c>
      <c r="D165" s="3"/>
      <c r="J165" t="s">
        <v>40184</v>
      </c>
      <c r="K165" t="s">
        <v>40173</v>
      </c>
      <c r="L165" t="s">
        <v>1263</v>
      </c>
      <c r="M165">
        <v>1</v>
      </c>
      <c r="P165" s="2" t="s">
        <v>40185</v>
      </c>
      <c r="Q165" t="s">
        <v>10060</v>
      </c>
      <c r="S165">
        <v>0.54823303000000001</v>
      </c>
      <c r="T165">
        <v>2.425631E-2</v>
      </c>
      <c r="U165">
        <v>0.16636424</v>
      </c>
      <c r="V165">
        <v>2.3193321999999999E-2</v>
      </c>
      <c r="W165">
        <v>0.57398740000000004</v>
      </c>
      <c r="X165">
        <v>0.34804322999999998</v>
      </c>
      <c r="Y165">
        <v>0</v>
      </c>
      <c r="Z165">
        <v>0</v>
      </c>
      <c r="AA165">
        <v>0.81799999999999995</v>
      </c>
      <c r="AB165">
        <v>0.182</v>
      </c>
      <c r="AC165">
        <v>-0.84019999999999995</v>
      </c>
      <c r="AD165" t="s">
        <v>48</v>
      </c>
      <c r="AE165" t="s">
        <v>48</v>
      </c>
      <c r="AF165" t="s">
        <v>48</v>
      </c>
      <c r="AG165" t="s">
        <v>37311</v>
      </c>
    </row>
    <row r="166" spans="1:43" hidden="1" outlineLevel="1" x14ac:dyDescent="0.2">
      <c r="A166" t="s">
        <v>40186</v>
      </c>
      <c r="B166" t="s">
        <v>40187</v>
      </c>
      <c r="C166" t="s">
        <v>40188</v>
      </c>
      <c r="D166" s="3"/>
      <c r="J166" t="s">
        <v>40189</v>
      </c>
      <c r="K166" t="s">
        <v>40173</v>
      </c>
      <c r="L166" t="s">
        <v>1263</v>
      </c>
      <c r="M166">
        <v>1</v>
      </c>
      <c r="P166" s="2" t="s">
        <v>40190</v>
      </c>
      <c r="Q166" t="s">
        <v>10471</v>
      </c>
      <c r="S166">
        <v>4.3894200000000001E-2</v>
      </c>
      <c r="T166">
        <v>1.4591217000000001E-3</v>
      </c>
      <c r="U166">
        <v>2.0510335000000001E-2</v>
      </c>
      <c r="V166">
        <v>5.2906936000000002E-3</v>
      </c>
      <c r="W166">
        <v>2.1675033E-2</v>
      </c>
      <c r="X166">
        <v>7.0164282999999996E-3</v>
      </c>
      <c r="Y166">
        <v>0.12569444444444439</v>
      </c>
      <c r="Z166">
        <v>0.122</v>
      </c>
      <c r="AA166">
        <v>7.6999999999999999E-2</v>
      </c>
      <c r="AB166">
        <v>0.80100000000000005</v>
      </c>
      <c r="AC166">
        <v>0.74690000000000001</v>
      </c>
      <c r="AD166" t="s">
        <v>48</v>
      </c>
      <c r="AE166" t="s">
        <v>48</v>
      </c>
      <c r="AF166" t="s">
        <v>48</v>
      </c>
      <c r="AG166" t="s">
        <v>37311</v>
      </c>
    </row>
    <row r="167" spans="1:43" hidden="1" outlineLevel="1" x14ac:dyDescent="0.2">
      <c r="A167" t="s">
        <v>40191</v>
      </c>
      <c r="B167" t="s">
        <v>40192</v>
      </c>
      <c r="C167" t="s">
        <v>40102</v>
      </c>
      <c r="D167" s="3"/>
      <c r="J167" t="s">
        <v>40193</v>
      </c>
      <c r="K167" t="s">
        <v>40177</v>
      </c>
      <c r="L167" t="s">
        <v>1263</v>
      </c>
      <c r="M167">
        <v>1</v>
      </c>
      <c r="P167" s="2" t="s">
        <v>40194</v>
      </c>
      <c r="Q167" t="s">
        <v>47</v>
      </c>
      <c r="S167">
        <v>2.048268E-2</v>
      </c>
      <c r="T167">
        <v>1.5068054000000001E-3</v>
      </c>
      <c r="U167">
        <v>1.6821137E-2</v>
      </c>
      <c r="V167">
        <v>8.3615159999999994E-3</v>
      </c>
      <c r="W167">
        <v>9.1658859999999998E-3</v>
      </c>
      <c r="X167">
        <v>8.4534080000000008E-3</v>
      </c>
      <c r="Y167">
        <v>0.13636363636363641</v>
      </c>
      <c r="Z167">
        <v>0</v>
      </c>
      <c r="AA167">
        <v>0</v>
      </c>
      <c r="AB167">
        <v>1</v>
      </c>
      <c r="AC167">
        <v>0</v>
      </c>
      <c r="AD167" t="s">
        <v>48</v>
      </c>
      <c r="AE167" t="s">
        <v>48</v>
      </c>
      <c r="AF167" t="s">
        <v>48</v>
      </c>
      <c r="AG167" t="s">
        <v>37311</v>
      </c>
    </row>
    <row r="168" spans="1:43" hidden="1" outlineLevel="1" x14ac:dyDescent="0.2">
      <c r="A168" t="s">
        <v>40195</v>
      </c>
      <c r="B168" t="s">
        <v>40196</v>
      </c>
      <c r="C168" t="s">
        <v>40102</v>
      </c>
      <c r="D168" s="3"/>
      <c r="J168" t="s">
        <v>40197</v>
      </c>
      <c r="K168" t="s">
        <v>40186</v>
      </c>
      <c r="L168" t="s">
        <v>1263</v>
      </c>
      <c r="M168">
        <v>1</v>
      </c>
      <c r="P168" s="2" t="s">
        <v>40198</v>
      </c>
      <c r="Q168" t="s">
        <v>47</v>
      </c>
      <c r="S168">
        <v>4.3894200000000001E-2</v>
      </c>
      <c r="T168">
        <v>1.6593933E-3</v>
      </c>
      <c r="U168">
        <v>2.0373697999999999E-2</v>
      </c>
      <c r="V168">
        <v>5.0687062999999997E-3</v>
      </c>
      <c r="W168">
        <v>1.7549826000000001E-2</v>
      </c>
      <c r="X168">
        <v>8.6605399999999996E-3</v>
      </c>
      <c r="Y168">
        <v>0.5</v>
      </c>
      <c r="Z168">
        <v>0.13</v>
      </c>
      <c r="AA168">
        <v>0.11700000000000001</v>
      </c>
      <c r="AB168">
        <v>0.753</v>
      </c>
      <c r="AC168">
        <v>0.10780000000000001</v>
      </c>
      <c r="AD168" t="s">
        <v>48</v>
      </c>
      <c r="AE168" t="s">
        <v>48</v>
      </c>
      <c r="AF168" t="s">
        <v>48</v>
      </c>
      <c r="AG168" t="s">
        <v>37311</v>
      </c>
    </row>
    <row r="169" spans="1:43" hidden="1" outlineLevel="1" x14ac:dyDescent="0.2">
      <c r="A169" t="s">
        <v>40199</v>
      </c>
      <c r="B169" t="s">
        <v>40200</v>
      </c>
      <c r="C169" t="s">
        <v>40188</v>
      </c>
      <c r="D169" s="3"/>
      <c r="J169" t="s">
        <v>40201</v>
      </c>
      <c r="K169" t="s">
        <v>40195</v>
      </c>
      <c r="L169" t="s">
        <v>1263</v>
      </c>
      <c r="M169">
        <v>1</v>
      </c>
      <c r="P169" s="2" t="s">
        <v>40202</v>
      </c>
      <c r="Q169" t="s">
        <v>10471</v>
      </c>
      <c r="S169">
        <v>5.3789820000000002E-2</v>
      </c>
      <c r="T169">
        <v>7.7247619999999998E-4</v>
      </c>
      <c r="U169">
        <v>1.2038844E-2</v>
      </c>
      <c r="V169">
        <v>1.5446605E-3</v>
      </c>
      <c r="W169">
        <v>2.4897853000000001E-2</v>
      </c>
      <c r="X169">
        <v>5.9516393000000004E-3</v>
      </c>
      <c r="Y169">
        <v>0</v>
      </c>
      <c r="Z169">
        <v>0</v>
      </c>
      <c r="AA169">
        <v>0.14599999999999999</v>
      </c>
      <c r="AB169">
        <v>0.85399999999999998</v>
      </c>
      <c r="AC169">
        <v>-5.16E-2</v>
      </c>
      <c r="AD169" t="s">
        <v>48</v>
      </c>
      <c r="AE169" t="s">
        <v>48</v>
      </c>
      <c r="AF169" t="s">
        <v>48</v>
      </c>
      <c r="AG169" t="s">
        <v>37311</v>
      </c>
    </row>
    <row r="170" spans="1:43" hidden="1" outlineLevel="1" x14ac:dyDescent="0.2">
      <c r="A170" t="s">
        <v>40203</v>
      </c>
      <c r="B170" t="s">
        <v>40204</v>
      </c>
      <c r="C170" t="s">
        <v>40102</v>
      </c>
      <c r="D170" s="3"/>
      <c r="J170" t="s">
        <v>40205</v>
      </c>
      <c r="K170" t="s">
        <v>40199</v>
      </c>
      <c r="L170" t="s">
        <v>1263</v>
      </c>
      <c r="M170">
        <v>1</v>
      </c>
      <c r="P170" s="2" t="s">
        <v>40206</v>
      </c>
      <c r="Q170" t="s">
        <v>47</v>
      </c>
      <c r="S170">
        <v>1.847211E-2</v>
      </c>
      <c r="T170">
        <v>1.4877319E-3</v>
      </c>
      <c r="U170">
        <v>1.9075647000000001E-2</v>
      </c>
      <c r="V170">
        <v>4.1807579999999997E-3</v>
      </c>
      <c r="W170">
        <v>1.0096892E-2</v>
      </c>
      <c r="X170">
        <v>7.6896079999999997E-3</v>
      </c>
      <c r="Y170" t="s">
        <v>48</v>
      </c>
      <c r="Z170" t="s">
        <v>48</v>
      </c>
      <c r="AA170" t="s">
        <v>48</v>
      </c>
      <c r="AB170" t="s">
        <v>48</v>
      </c>
      <c r="AC170" t="s">
        <v>48</v>
      </c>
      <c r="AD170" t="s">
        <v>48</v>
      </c>
      <c r="AE170" t="s">
        <v>48</v>
      </c>
      <c r="AF170" t="s">
        <v>48</v>
      </c>
      <c r="AG170" t="s">
        <v>0</v>
      </c>
    </row>
    <row r="171" spans="1:43" hidden="1" outlineLevel="1" x14ac:dyDescent="0.2">
      <c r="A171" t="s">
        <v>40207</v>
      </c>
      <c r="B171" t="s">
        <v>40208</v>
      </c>
      <c r="C171" t="s">
        <v>40188</v>
      </c>
      <c r="D171" s="3"/>
      <c r="J171" t="s">
        <v>40209</v>
      </c>
      <c r="K171" t="s">
        <v>40203</v>
      </c>
      <c r="L171" t="s">
        <v>1263</v>
      </c>
      <c r="M171">
        <v>1</v>
      </c>
      <c r="P171" s="2" t="s">
        <v>40210</v>
      </c>
      <c r="Q171" t="s">
        <v>10471</v>
      </c>
      <c r="S171">
        <v>0.115658075</v>
      </c>
      <c r="T171">
        <v>1.2302399E-3</v>
      </c>
      <c r="U171">
        <v>1.2038844E-2</v>
      </c>
      <c r="V171">
        <v>3.3298071999999998E-3</v>
      </c>
      <c r="W171">
        <v>6.7570359999999996E-2</v>
      </c>
      <c r="X171">
        <v>5.8254179999999997E-3</v>
      </c>
      <c r="Y171">
        <v>0.25</v>
      </c>
      <c r="Z171">
        <v>0</v>
      </c>
      <c r="AA171">
        <v>0.10100000000000001</v>
      </c>
      <c r="AB171">
        <v>0.89900000000000002</v>
      </c>
      <c r="AC171">
        <v>-0.20230000000000001</v>
      </c>
      <c r="AD171" t="s">
        <v>48</v>
      </c>
      <c r="AE171" t="s">
        <v>48</v>
      </c>
      <c r="AF171" t="s">
        <v>48</v>
      </c>
      <c r="AG171" t="s">
        <v>37311</v>
      </c>
    </row>
    <row r="172" spans="1:43" hidden="1" outlineLevel="1" x14ac:dyDescent="0.2">
      <c r="O172" s="2"/>
      <c r="P172" s="2"/>
      <c r="AQ172" s="9"/>
    </row>
    <row r="173" spans="1:43" hidden="1" outlineLevel="1" x14ac:dyDescent="0.2">
      <c r="O173" s="2"/>
      <c r="P173" s="2"/>
      <c r="AQ173" s="9"/>
    </row>
    <row r="174" spans="1:43" hidden="1" outlineLevel="1" x14ac:dyDescent="0.2">
      <c r="O174" s="2"/>
      <c r="P174" s="2"/>
      <c r="AQ174" s="9"/>
    </row>
    <row r="175" spans="1:43" hidden="1" outlineLevel="1" x14ac:dyDescent="0.2">
      <c r="O175" s="2"/>
      <c r="P175" s="2"/>
      <c r="AQ175" s="9"/>
    </row>
    <row r="176" spans="1:43" hidden="1" outlineLevel="1" x14ac:dyDescent="0.2">
      <c r="O176" s="2"/>
      <c r="P176" s="2"/>
      <c r="AQ176" s="9"/>
    </row>
    <row r="177" spans="15:43" hidden="1" outlineLevel="1" x14ac:dyDescent="0.2">
      <c r="O177" s="2"/>
      <c r="P177" s="2"/>
      <c r="AQ177" s="9"/>
    </row>
    <row r="178" spans="15:43" hidden="1" outlineLevel="1" x14ac:dyDescent="0.2">
      <c r="O178" s="2"/>
      <c r="P178" s="2"/>
      <c r="AQ178" s="9"/>
    </row>
    <row r="179" spans="15:43" hidden="1" outlineLevel="1" x14ac:dyDescent="0.2">
      <c r="O179" s="2"/>
      <c r="P179" s="2"/>
      <c r="AQ179" s="9"/>
    </row>
    <row r="180" spans="15:43" hidden="1" outlineLevel="1" x14ac:dyDescent="0.2">
      <c r="O180" s="2"/>
      <c r="P180" s="2"/>
      <c r="AQ180" s="9"/>
    </row>
    <row r="181" spans="15:43" hidden="1" outlineLevel="1" x14ac:dyDescent="0.2">
      <c r="O181" s="2"/>
      <c r="P181" s="2"/>
      <c r="AQ181" s="9"/>
    </row>
    <row r="182" spans="15:43" hidden="1" outlineLevel="1" x14ac:dyDescent="0.2">
      <c r="O182" s="2"/>
      <c r="P182" s="2"/>
      <c r="AQ182" s="9"/>
    </row>
    <row r="183" spans="15:43" hidden="1" outlineLevel="1" x14ac:dyDescent="0.2"/>
    <row r="184" spans="15:43" hidden="1" outlineLevel="1" x14ac:dyDescent="0.2"/>
    <row r="185" spans="15:43" hidden="1" outlineLevel="1" x14ac:dyDescent="0.2"/>
    <row r="186" spans="15:43" hidden="1" outlineLevel="1" x14ac:dyDescent="0.2"/>
    <row r="187" spans="15:43" hidden="1" outlineLevel="1" x14ac:dyDescent="0.2"/>
    <row r="188" spans="15:43" hidden="1" outlineLevel="1" x14ac:dyDescent="0.2"/>
    <row r="189" spans="15:43" hidden="1" outlineLevel="1" x14ac:dyDescent="0.2"/>
    <row r="190" spans="15:43" hidden="1" outlineLevel="1" x14ac:dyDescent="0.2"/>
    <row r="191" spans="15:43" hidden="1" outlineLevel="1" x14ac:dyDescent="0.2"/>
    <row r="192" spans="15:43" hidden="1" outlineLevel="1" x14ac:dyDescent="0.2"/>
    <row r="193" spans="1:44" hidden="1" outlineLevel="1" x14ac:dyDescent="0.2"/>
    <row r="194" spans="1:44" hidden="1" outlineLevel="1" x14ac:dyDescent="0.2"/>
    <row r="195" spans="1:44" hidden="1" outlineLevel="1" x14ac:dyDescent="0.2"/>
    <row r="196" spans="1:44" hidden="1" outlineLevel="1" x14ac:dyDescent="0.2"/>
    <row r="197" spans="1:44" collapsed="1" x14ac:dyDescent="0.2">
      <c r="A197" t="s">
        <v>37318</v>
      </c>
      <c r="B197" t="s">
        <v>37319</v>
      </c>
      <c r="C197" t="s">
        <v>37320</v>
      </c>
      <c r="D197" t="s">
        <v>37321</v>
      </c>
      <c r="E197" t="s">
        <v>41</v>
      </c>
      <c r="F197" t="s">
        <v>42</v>
      </c>
      <c r="G197">
        <v>54</v>
      </c>
      <c r="H197" t="s">
        <v>43</v>
      </c>
      <c r="I197">
        <v>56</v>
      </c>
      <c r="J197" t="s">
        <v>37322</v>
      </c>
      <c r="L197" t="s">
        <v>45</v>
      </c>
      <c r="M197">
        <v>0</v>
      </c>
      <c r="N197">
        <v>0.22</v>
      </c>
      <c r="O197" s="2" t="s">
        <v>37323</v>
      </c>
      <c r="P197" s="2" t="s">
        <v>37323</v>
      </c>
      <c r="Q197" t="s">
        <v>47</v>
      </c>
      <c r="R197" t="s">
        <v>47</v>
      </c>
      <c r="S197">
        <v>0.37751234</v>
      </c>
      <c r="T197">
        <v>3.3213670000000001E-2</v>
      </c>
      <c r="U197">
        <v>0.35094925999999999</v>
      </c>
      <c r="V197">
        <v>4.2808260000000001E-2</v>
      </c>
      <c r="W197">
        <v>0.17983209999999999</v>
      </c>
      <c r="X197">
        <v>6.6585439999999996E-2</v>
      </c>
      <c r="Y197">
        <v>-3.7499999999999999E-2</v>
      </c>
      <c r="Z197">
        <v>2.9000000000000001E-2</v>
      </c>
      <c r="AA197">
        <v>3.9E-2</v>
      </c>
      <c r="AB197">
        <v>0.93200000000000005</v>
      </c>
      <c r="AC197">
        <v>-0.1779</v>
      </c>
      <c r="AD197" t="s">
        <v>48</v>
      </c>
      <c r="AE197" t="s">
        <v>48</v>
      </c>
      <c r="AF197" t="s">
        <v>48</v>
      </c>
      <c r="AG197" t="s">
        <v>37311</v>
      </c>
      <c r="AH197">
        <f t="shared" ref="AH197" si="4">SUM(AI197:AJ197)</f>
        <v>34</v>
      </c>
      <c r="AI197">
        <f>COUNTIF(L197:L253,"Comment")</f>
        <v>19</v>
      </c>
      <c r="AJ197">
        <f>COUNTIF(L197:L253, "Reply")</f>
        <v>15</v>
      </c>
      <c r="AK197">
        <f>COUNTIF(C240:C253, C197)</f>
        <v>0</v>
      </c>
      <c r="AM197">
        <f>AVERAGE(S197:S253)</f>
        <v>0.23384387608823526</v>
      </c>
      <c r="AN197">
        <f>AVERAGE(Y197:Y253)</f>
        <v>6.7444434423601082E-2</v>
      </c>
      <c r="AO197" cm="1">
        <f t="array" ref="AO197">SUM(COUNTIF(J198:J253, {"*NTA*","*YWNBTA*"}))</f>
        <v>7</v>
      </c>
      <c r="AP197" cm="1">
        <f t="array" ref="AP197">SUM(COUNTIF(J198:J253, {"*YTA*","*YWBTA*"}))</f>
        <v>9</v>
      </c>
      <c r="AQ197">
        <f>COUNTIF(J198:J253, "*ESH*")</f>
        <v>2</v>
      </c>
      <c r="AR197" t="str">
        <f t="shared" ref="AR197" si="5">IF(AO197&gt;AP197,(IF(AO197&gt;AQ197,"NTA","YTA")),IF(AP197&gt;AQ197,"YTA","ESH"))</f>
        <v>YTA</v>
      </c>
    </row>
    <row r="198" spans="1:44" hidden="1" outlineLevel="1" x14ac:dyDescent="0.2">
      <c r="A198" t="s">
        <v>40211</v>
      </c>
      <c r="B198" t="s">
        <v>40212</v>
      </c>
      <c r="C198" t="s">
        <v>40213</v>
      </c>
      <c r="D198" s="3"/>
      <c r="J198" t="s">
        <v>40214</v>
      </c>
      <c r="K198" t="s">
        <v>37318</v>
      </c>
      <c r="L198" t="s">
        <v>1233</v>
      </c>
      <c r="M198">
        <v>4</v>
      </c>
      <c r="P198" s="2" t="s">
        <v>40215</v>
      </c>
      <c r="Q198" t="s">
        <v>10060</v>
      </c>
      <c r="S198">
        <v>0.19409354000000001</v>
      </c>
      <c r="T198">
        <v>5.9127807999999997E-3</v>
      </c>
      <c r="U198">
        <v>0.12158839</v>
      </c>
      <c r="V198">
        <v>6.6966120000000002E-3</v>
      </c>
      <c r="W198">
        <v>8.0621300000000007E-2</v>
      </c>
      <c r="X198">
        <v>7.7672823999999996E-3</v>
      </c>
      <c r="Y198">
        <v>7.1428571428571425E-2</v>
      </c>
      <c r="Z198">
        <v>9.2999999999999999E-2</v>
      </c>
      <c r="AA198">
        <v>9.2999999999999999E-2</v>
      </c>
      <c r="AB198">
        <v>0.81499999999999995</v>
      </c>
      <c r="AC198">
        <v>0.24859999999999999</v>
      </c>
      <c r="AD198" t="s">
        <v>48</v>
      </c>
      <c r="AE198" t="s">
        <v>48</v>
      </c>
      <c r="AF198" t="s">
        <v>48</v>
      </c>
      <c r="AG198" t="s">
        <v>37311</v>
      </c>
    </row>
    <row r="199" spans="1:44" hidden="1" outlineLevel="1" x14ac:dyDescent="0.2">
      <c r="A199" t="s">
        <v>40216</v>
      </c>
      <c r="B199" t="s">
        <v>40217</v>
      </c>
      <c r="C199" t="s">
        <v>10224</v>
      </c>
      <c r="D199" s="3"/>
      <c r="J199" t="s">
        <v>40218</v>
      </c>
      <c r="K199" t="s">
        <v>37318</v>
      </c>
      <c r="L199" t="s">
        <v>1233</v>
      </c>
      <c r="M199">
        <v>1</v>
      </c>
      <c r="P199" s="2" t="s">
        <v>40219</v>
      </c>
      <c r="Q199" t="s">
        <v>39271</v>
      </c>
      <c r="S199">
        <v>2.4024670000000001E-2</v>
      </c>
      <c r="T199">
        <v>9.1552734000000001E-4</v>
      </c>
      <c r="U199">
        <v>1.1184863E-2</v>
      </c>
      <c r="V199">
        <v>2.2291208000000001E-3</v>
      </c>
      <c r="W199">
        <v>1.0666896E-2</v>
      </c>
      <c r="X199">
        <v>7.4954215000000001E-3</v>
      </c>
      <c r="Y199">
        <v>-0.15</v>
      </c>
      <c r="Z199">
        <v>0</v>
      </c>
      <c r="AA199">
        <v>0</v>
      </c>
      <c r="AB199">
        <v>1</v>
      </c>
      <c r="AC199">
        <v>0</v>
      </c>
      <c r="AD199" t="s">
        <v>48</v>
      </c>
      <c r="AE199" t="s">
        <v>48</v>
      </c>
      <c r="AF199" t="s">
        <v>48</v>
      </c>
      <c r="AG199" t="s">
        <v>37311</v>
      </c>
    </row>
    <row r="200" spans="1:44" hidden="1" outlineLevel="1" x14ac:dyDescent="0.2">
      <c r="A200" t="s">
        <v>40220</v>
      </c>
      <c r="B200" t="s">
        <v>40221</v>
      </c>
      <c r="C200" t="s">
        <v>40222</v>
      </c>
      <c r="D200" s="3"/>
      <c r="J200" t="s">
        <v>40223</v>
      </c>
      <c r="K200" t="s">
        <v>37318</v>
      </c>
      <c r="L200" t="s">
        <v>1233</v>
      </c>
      <c r="M200">
        <v>1</v>
      </c>
      <c r="P200" s="2" t="s">
        <v>40224</v>
      </c>
      <c r="Q200" t="s">
        <v>47</v>
      </c>
      <c r="S200">
        <v>0.37751234</v>
      </c>
      <c r="T200">
        <v>1.1901855500000001E-2</v>
      </c>
      <c r="U200">
        <v>8.1934580000000007E-2</v>
      </c>
      <c r="V200">
        <v>9.9154250000000003E-3</v>
      </c>
      <c r="W200">
        <v>0.40243408000000003</v>
      </c>
      <c r="X200">
        <v>2.2335977999999999E-2</v>
      </c>
      <c r="Y200">
        <v>0.05</v>
      </c>
      <c r="Z200">
        <v>3.1E-2</v>
      </c>
      <c r="AA200">
        <v>0.13800000000000001</v>
      </c>
      <c r="AB200">
        <v>0.83099999999999996</v>
      </c>
      <c r="AC200">
        <v>-0.75790000000000002</v>
      </c>
      <c r="AD200" t="s">
        <v>48</v>
      </c>
      <c r="AE200" t="s">
        <v>48</v>
      </c>
      <c r="AF200" t="s">
        <v>48</v>
      </c>
      <c r="AG200" t="s">
        <v>37311</v>
      </c>
    </row>
    <row r="201" spans="1:44" hidden="1" outlineLevel="1" x14ac:dyDescent="0.2">
      <c r="A201" t="s">
        <v>40225</v>
      </c>
      <c r="B201" t="s">
        <v>40226</v>
      </c>
      <c r="C201" t="s">
        <v>36439</v>
      </c>
      <c r="D201" s="3"/>
      <c r="J201" t="s">
        <v>40227</v>
      </c>
      <c r="K201" t="s">
        <v>37318</v>
      </c>
      <c r="L201" t="s">
        <v>1233</v>
      </c>
      <c r="M201">
        <v>13</v>
      </c>
      <c r="P201" s="2" t="s">
        <v>40228</v>
      </c>
      <c r="Q201" t="s">
        <v>36442</v>
      </c>
      <c r="S201">
        <v>0.62893690000000002</v>
      </c>
      <c r="T201">
        <v>0.35368224999999998</v>
      </c>
      <c r="U201">
        <v>0.46460026999999998</v>
      </c>
      <c r="V201">
        <v>0.11163961</v>
      </c>
      <c r="W201">
        <v>0.46173861999999999</v>
      </c>
      <c r="X201">
        <v>0.54744303000000005</v>
      </c>
      <c r="Y201">
        <v>9.5238095238095233E-2</v>
      </c>
      <c r="Z201">
        <v>0</v>
      </c>
      <c r="AA201">
        <v>0.04</v>
      </c>
      <c r="AB201">
        <v>0.96</v>
      </c>
      <c r="AC201">
        <v>-0.29599999999999999</v>
      </c>
      <c r="AD201" t="s">
        <v>48</v>
      </c>
      <c r="AE201" t="s">
        <v>48</v>
      </c>
      <c r="AF201" t="s">
        <v>48</v>
      </c>
      <c r="AG201" t="s">
        <v>37311</v>
      </c>
    </row>
    <row r="202" spans="1:44" hidden="1" outlineLevel="1" x14ac:dyDescent="0.2">
      <c r="A202" t="s">
        <v>40229</v>
      </c>
      <c r="B202" t="s">
        <v>40230</v>
      </c>
      <c r="C202" t="s">
        <v>27102</v>
      </c>
      <c r="D202" s="3"/>
      <c r="J202" t="s">
        <v>40231</v>
      </c>
      <c r="K202" t="s">
        <v>37318</v>
      </c>
      <c r="L202" t="s">
        <v>1233</v>
      </c>
      <c r="M202">
        <v>6</v>
      </c>
      <c r="P202" s="2" t="s">
        <v>40232</v>
      </c>
      <c r="Q202" t="s">
        <v>47</v>
      </c>
      <c r="S202">
        <v>0.51980775999999995</v>
      </c>
      <c r="T202">
        <v>2.3076923999999999E-2</v>
      </c>
      <c r="U202">
        <v>0.53654230000000003</v>
      </c>
      <c r="V202">
        <v>1.5556159999999999E-2</v>
      </c>
      <c r="W202">
        <v>0.38851999999999998</v>
      </c>
      <c r="X202">
        <v>1.0214032E-2</v>
      </c>
      <c r="Y202">
        <v>0.25555555555555548</v>
      </c>
      <c r="Z202">
        <v>0.114</v>
      </c>
      <c r="AA202">
        <v>0</v>
      </c>
      <c r="AB202">
        <v>0.88600000000000001</v>
      </c>
      <c r="AC202">
        <v>0.73219999999999996</v>
      </c>
      <c r="AD202" t="s">
        <v>48</v>
      </c>
      <c r="AE202" t="s">
        <v>48</v>
      </c>
      <c r="AF202" t="s">
        <v>48</v>
      </c>
      <c r="AG202" t="s">
        <v>37311</v>
      </c>
    </row>
    <row r="203" spans="1:44" hidden="1" outlineLevel="1" x14ac:dyDescent="0.2">
      <c r="A203" t="s">
        <v>40233</v>
      </c>
      <c r="B203" t="s">
        <v>40234</v>
      </c>
      <c r="C203" t="s">
        <v>40235</v>
      </c>
      <c r="D203" s="3"/>
      <c r="J203" t="s">
        <v>40236</v>
      </c>
      <c r="K203" t="s">
        <v>37318</v>
      </c>
      <c r="L203" t="s">
        <v>1233</v>
      </c>
      <c r="M203">
        <v>5</v>
      </c>
      <c r="P203" s="2" t="s">
        <v>40237</v>
      </c>
      <c r="Q203" t="s">
        <v>47</v>
      </c>
      <c r="S203">
        <v>0.66112490000000002</v>
      </c>
      <c r="T203">
        <v>2.3076923999999999E-2</v>
      </c>
      <c r="U203">
        <v>0.40980250000000001</v>
      </c>
      <c r="V203">
        <v>1.766643E-2</v>
      </c>
      <c r="W203">
        <v>0.67985779999999996</v>
      </c>
      <c r="X203">
        <v>2.1127337999999999E-2</v>
      </c>
      <c r="Y203">
        <v>-0.27500000000000002</v>
      </c>
      <c r="Z203">
        <v>0</v>
      </c>
      <c r="AA203">
        <v>0.20399999999999999</v>
      </c>
      <c r="AB203">
        <v>0.79600000000000004</v>
      </c>
      <c r="AC203">
        <v>-0.70960000000000001</v>
      </c>
      <c r="AD203" t="s">
        <v>48</v>
      </c>
      <c r="AE203" t="s">
        <v>48</v>
      </c>
      <c r="AF203" t="s">
        <v>48</v>
      </c>
      <c r="AG203" t="s">
        <v>37311</v>
      </c>
    </row>
    <row r="204" spans="1:44" hidden="1" outlineLevel="1" x14ac:dyDescent="0.2">
      <c r="A204" t="s">
        <v>40238</v>
      </c>
      <c r="B204" t="s">
        <v>40239</v>
      </c>
      <c r="C204" t="s">
        <v>10095</v>
      </c>
      <c r="D204" s="3"/>
      <c r="J204" t="s">
        <v>40240</v>
      </c>
      <c r="K204" t="s">
        <v>37318</v>
      </c>
      <c r="L204" t="s">
        <v>1233</v>
      </c>
      <c r="M204">
        <v>5</v>
      </c>
      <c r="P204" s="2" t="s">
        <v>40241</v>
      </c>
      <c r="Q204" t="s">
        <v>11695</v>
      </c>
      <c r="S204">
        <v>0.3977292</v>
      </c>
      <c r="T204">
        <v>2.2839356000000002E-2</v>
      </c>
      <c r="U204">
        <v>0.36230122999999997</v>
      </c>
      <c r="V204">
        <v>1.9073274000000001E-2</v>
      </c>
      <c r="W204">
        <v>0.34032785999999998</v>
      </c>
      <c r="X204">
        <v>1.3372798E-2</v>
      </c>
      <c r="Y204">
        <v>-0.05</v>
      </c>
      <c r="Z204">
        <v>8.3000000000000004E-2</v>
      </c>
      <c r="AA204">
        <v>0.14099999999999999</v>
      </c>
      <c r="AB204">
        <v>0.77600000000000002</v>
      </c>
      <c r="AC204">
        <v>-0.78090000000000004</v>
      </c>
      <c r="AD204" t="s">
        <v>48</v>
      </c>
      <c r="AE204" t="s">
        <v>48</v>
      </c>
      <c r="AF204" t="s">
        <v>48</v>
      </c>
      <c r="AG204" t="s">
        <v>37311</v>
      </c>
    </row>
    <row r="205" spans="1:44" hidden="1" outlineLevel="1" x14ac:dyDescent="0.2">
      <c r="A205" t="s">
        <v>40242</v>
      </c>
      <c r="B205" t="s">
        <v>40243</v>
      </c>
      <c r="C205" t="s">
        <v>38135</v>
      </c>
      <c r="D205" s="3"/>
      <c r="J205" t="s">
        <v>40244</v>
      </c>
      <c r="K205" t="s">
        <v>37318</v>
      </c>
      <c r="L205" t="s">
        <v>1233</v>
      </c>
      <c r="M205">
        <v>5</v>
      </c>
      <c r="P205" s="2" t="s">
        <v>40245</v>
      </c>
      <c r="Q205" t="s">
        <v>11193</v>
      </c>
      <c r="S205">
        <v>0.23523537999999999</v>
      </c>
      <c r="T205">
        <v>3.6811829000000002E-3</v>
      </c>
      <c r="U205">
        <v>8.322773E-2</v>
      </c>
      <c r="V205">
        <v>7.1775843000000004E-3</v>
      </c>
      <c r="W205">
        <v>0.10587067</v>
      </c>
      <c r="X205">
        <v>7.7931739999999999E-3</v>
      </c>
      <c r="Y205">
        <v>-0.18906249999999999</v>
      </c>
      <c r="Z205">
        <v>0.123</v>
      </c>
      <c r="AA205">
        <v>0.158</v>
      </c>
      <c r="AB205">
        <v>0.72</v>
      </c>
      <c r="AC205">
        <v>-0.1016</v>
      </c>
      <c r="AD205" t="s">
        <v>48</v>
      </c>
      <c r="AE205" t="s">
        <v>48</v>
      </c>
      <c r="AF205" t="s">
        <v>48</v>
      </c>
      <c r="AG205" t="s">
        <v>37311</v>
      </c>
    </row>
    <row r="206" spans="1:44" hidden="1" outlineLevel="1" x14ac:dyDescent="0.2">
      <c r="A206" t="s">
        <v>40246</v>
      </c>
      <c r="B206" t="s">
        <v>40247</v>
      </c>
      <c r="C206" t="s">
        <v>40248</v>
      </c>
      <c r="D206" s="3"/>
      <c r="J206" t="s">
        <v>40249</v>
      </c>
      <c r="K206" t="s">
        <v>37318</v>
      </c>
      <c r="L206" t="s">
        <v>1233</v>
      </c>
      <c r="M206">
        <v>2</v>
      </c>
      <c r="P206" s="2" t="s">
        <v>40250</v>
      </c>
      <c r="Q206" t="s">
        <v>10138</v>
      </c>
      <c r="S206">
        <v>0.32236104999999998</v>
      </c>
      <c r="T206">
        <v>1.3414117999999999E-2</v>
      </c>
      <c r="U206">
        <v>0.26098207000000001</v>
      </c>
      <c r="V206">
        <v>8.9534809999999992E-3</v>
      </c>
      <c r="W206">
        <v>0.15236975</v>
      </c>
      <c r="X206">
        <v>7.2106145999999999E-3</v>
      </c>
      <c r="Y206">
        <v>0.40833333333333333</v>
      </c>
      <c r="Z206">
        <v>8.3000000000000004E-2</v>
      </c>
      <c r="AA206">
        <v>0</v>
      </c>
      <c r="AB206">
        <v>0.91700000000000004</v>
      </c>
      <c r="AC206">
        <v>0.20230000000000001</v>
      </c>
      <c r="AD206" t="s">
        <v>48</v>
      </c>
      <c r="AE206" t="s">
        <v>48</v>
      </c>
      <c r="AF206" t="s">
        <v>48</v>
      </c>
      <c r="AG206" t="s">
        <v>37311</v>
      </c>
    </row>
    <row r="207" spans="1:44" hidden="1" outlineLevel="1" x14ac:dyDescent="0.2">
      <c r="A207" t="s">
        <v>40251</v>
      </c>
      <c r="B207" t="s">
        <v>40252</v>
      </c>
      <c r="C207" t="s">
        <v>40253</v>
      </c>
      <c r="D207" s="3"/>
      <c r="J207" t="s">
        <v>40254</v>
      </c>
      <c r="K207" t="s">
        <v>37318</v>
      </c>
      <c r="L207" t="s">
        <v>1233</v>
      </c>
      <c r="M207">
        <v>2</v>
      </c>
      <c r="P207" s="2" t="s">
        <v>40255</v>
      </c>
      <c r="Q207" t="s">
        <v>47</v>
      </c>
      <c r="S207">
        <v>0.23198941000000001</v>
      </c>
      <c r="T207">
        <v>5.493164E-3</v>
      </c>
      <c r="U207">
        <v>9.7758510000000007E-2</v>
      </c>
      <c r="V207">
        <v>4.3657473000000002E-3</v>
      </c>
      <c r="W207">
        <v>0.13607833999999999</v>
      </c>
      <c r="X207">
        <v>8.9453469999999993E-3</v>
      </c>
      <c r="Y207">
        <v>0.2345238095238095</v>
      </c>
      <c r="Z207">
        <v>0.183</v>
      </c>
      <c r="AA207">
        <v>8.8999999999999996E-2</v>
      </c>
      <c r="AB207">
        <v>0.72799999999999998</v>
      </c>
      <c r="AC207">
        <v>0.84519999999999995</v>
      </c>
      <c r="AD207" t="s">
        <v>48</v>
      </c>
      <c r="AE207" t="s">
        <v>48</v>
      </c>
      <c r="AF207" t="s">
        <v>48</v>
      </c>
      <c r="AG207" t="s">
        <v>37311</v>
      </c>
    </row>
    <row r="208" spans="1:44" hidden="1" outlineLevel="1" x14ac:dyDescent="0.2">
      <c r="A208" t="s">
        <v>40256</v>
      </c>
      <c r="B208" t="s">
        <v>40257</v>
      </c>
      <c r="C208" t="s">
        <v>40258</v>
      </c>
      <c r="D208" s="3"/>
      <c r="J208" t="s">
        <v>40259</v>
      </c>
      <c r="K208" t="s">
        <v>37318</v>
      </c>
      <c r="L208" t="s">
        <v>1233</v>
      </c>
      <c r="M208">
        <v>4</v>
      </c>
      <c r="P208" s="2" t="s">
        <v>40260</v>
      </c>
      <c r="Q208" t="s">
        <v>10060</v>
      </c>
      <c r="S208">
        <v>0.7308154</v>
      </c>
      <c r="T208">
        <v>0.16960317</v>
      </c>
      <c r="U208">
        <v>0.39409557000000001</v>
      </c>
      <c r="V208">
        <v>8.9145996000000005E-2</v>
      </c>
      <c r="W208">
        <v>0.72185189999999999</v>
      </c>
      <c r="X208">
        <v>2.3889944E-2</v>
      </c>
      <c r="Y208">
        <v>-0.8</v>
      </c>
      <c r="Z208">
        <v>0</v>
      </c>
      <c r="AA208">
        <v>0</v>
      </c>
      <c r="AB208">
        <v>1</v>
      </c>
      <c r="AC208">
        <v>0</v>
      </c>
      <c r="AD208" t="s">
        <v>48</v>
      </c>
      <c r="AE208" t="s">
        <v>48</v>
      </c>
      <c r="AF208" t="s">
        <v>48</v>
      </c>
      <c r="AG208" t="s">
        <v>37311</v>
      </c>
    </row>
    <row r="209" spans="1:33" hidden="1" outlineLevel="1" x14ac:dyDescent="0.2">
      <c r="A209" t="s">
        <v>40261</v>
      </c>
      <c r="B209" t="s">
        <v>39051</v>
      </c>
      <c r="C209" t="s">
        <v>40262</v>
      </c>
      <c r="D209" s="3"/>
      <c r="J209" t="s">
        <v>40263</v>
      </c>
      <c r="K209" t="s">
        <v>37318</v>
      </c>
      <c r="L209" t="s">
        <v>1233</v>
      </c>
      <c r="M209">
        <v>2</v>
      </c>
      <c r="P209" s="2" t="s">
        <v>40264</v>
      </c>
      <c r="Q209" t="s">
        <v>47</v>
      </c>
      <c r="S209">
        <v>0.33421695000000001</v>
      </c>
      <c r="T209">
        <v>1.4705246999999999E-2</v>
      </c>
      <c r="U209">
        <v>0.28593816999999999</v>
      </c>
      <c r="V209">
        <v>1.6058605E-2</v>
      </c>
      <c r="W209">
        <v>8.3112895000000006E-2</v>
      </c>
      <c r="X209">
        <v>1.0628296000000001E-2</v>
      </c>
      <c r="Y209">
        <v>-0.16111111111111109</v>
      </c>
      <c r="Z209">
        <v>0.12</v>
      </c>
      <c r="AA209">
        <v>0</v>
      </c>
      <c r="AB209">
        <v>0.88</v>
      </c>
      <c r="AC209">
        <v>0.32440000000000002</v>
      </c>
      <c r="AD209" t="s">
        <v>48</v>
      </c>
      <c r="AE209" t="s">
        <v>48</v>
      </c>
      <c r="AF209" t="s">
        <v>48</v>
      </c>
      <c r="AG209" t="s">
        <v>37311</v>
      </c>
    </row>
    <row r="210" spans="1:33" hidden="1" outlineLevel="1" x14ac:dyDescent="0.2">
      <c r="A210" t="s">
        <v>40265</v>
      </c>
      <c r="B210" t="s">
        <v>40266</v>
      </c>
      <c r="C210" t="s">
        <v>40267</v>
      </c>
      <c r="D210" s="3"/>
      <c r="J210" t="s">
        <v>40268</v>
      </c>
      <c r="K210" t="s">
        <v>37318</v>
      </c>
      <c r="L210" t="s">
        <v>1233</v>
      </c>
      <c r="M210">
        <v>2</v>
      </c>
      <c r="P210" s="2" t="s">
        <v>40269</v>
      </c>
      <c r="Q210" t="s">
        <v>10150</v>
      </c>
      <c r="S210">
        <v>0.45549931999999999</v>
      </c>
      <c r="T210">
        <v>2.3076923999999999E-2</v>
      </c>
      <c r="U210">
        <v>0.46460026999999998</v>
      </c>
      <c r="V210">
        <v>2.5806036000000001E-2</v>
      </c>
      <c r="W210">
        <v>0.34626247999999998</v>
      </c>
      <c r="X210">
        <v>3.787563E-2</v>
      </c>
      <c r="Y210">
        <v>-0.1211111111111111</v>
      </c>
      <c r="Z210">
        <v>6.8000000000000005E-2</v>
      </c>
      <c r="AA210">
        <v>0.13200000000000001</v>
      </c>
      <c r="AB210">
        <v>0.8</v>
      </c>
      <c r="AC210">
        <v>-0.69079999999999997</v>
      </c>
      <c r="AD210" t="s">
        <v>48</v>
      </c>
      <c r="AE210" t="s">
        <v>48</v>
      </c>
      <c r="AF210" t="s">
        <v>48</v>
      </c>
      <c r="AG210" t="s">
        <v>37311</v>
      </c>
    </row>
    <row r="211" spans="1:33" hidden="1" outlineLevel="1" x14ac:dyDescent="0.2">
      <c r="A211" t="s">
        <v>40270</v>
      </c>
      <c r="B211" t="s">
        <v>40271</v>
      </c>
      <c r="C211" t="s">
        <v>40272</v>
      </c>
      <c r="D211" s="3"/>
      <c r="J211" t="s">
        <v>40273</v>
      </c>
      <c r="K211" t="s">
        <v>37318</v>
      </c>
      <c r="L211" t="s">
        <v>1233</v>
      </c>
      <c r="M211">
        <v>1</v>
      </c>
      <c r="P211" s="2" t="s">
        <v>40274</v>
      </c>
      <c r="Q211" t="s">
        <v>16502</v>
      </c>
      <c r="S211">
        <v>3.9226997999999999E-2</v>
      </c>
      <c r="T211">
        <v>1.1444091999999999E-3</v>
      </c>
      <c r="U211">
        <v>1.4464149000000001E-2</v>
      </c>
      <c r="V211">
        <v>4.1067624E-3</v>
      </c>
      <c r="W211">
        <v>1.6404930000000002E-2</v>
      </c>
      <c r="X211">
        <v>8.1297639999999994E-3</v>
      </c>
      <c r="Y211">
        <v>0</v>
      </c>
      <c r="Z211">
        <v>0</v>
      </c>
      <c r="AA211">
        <v>0.23100000000000001</v>
      </c>
      <c r="AB211">
        <v>0.76900000000000002</v>
      </c>
      <c r="AC211">
        <v>-0.40189999999999998</v>
      </c>
      <c r="AD211" t="s">
        <v>48</v>
      </c>
      <c r="AE211" t="s">
        <v>48</v>
      </c>
      <c r="AF211" t="s">
        <v>48</v>
      </c>
      <c r="AG211" t="s">
        <v>37311</v>
      </c>
    </row>
    <row r="212" spans="1:33" hidden="1" outlineLevel="1" x14ac:dyDescent="0.2">
      <c r="A212" t="s">
        <v>40275</v>
      </c>
      <c r="B212" t="s">
        <v>40276</v>
      </c>
      <c r="C212" t="s">
        <v>40277</v>
      </c>
      <c r="D212" s="3"/>
      <c r="J212" t="s">
        <v>40278</v>
      </c>
      <c r="K212" t="s">
        <v>37318</v>
      </c>
      <c r="L212" t="s">
        <v>1233</v>
      </c>
      <c r="M212">
        <v>1</v>
      </c>
      <c r="P212" s="2" t="s">
        <v>40279</v>
      </c>
      <c r="Q212" t="s">
        <v>10648</v>
      </c>
      <c r="S212">
        <v>2.7560094E-2</v>
      </c>
      <c r="T212">
        <v>2.0599364999999998E-3</v>
      </c>
      <c r="U212">
        <v>1.8939009999999999E-2</v>
      </c>
      <c r="V212">
        <v>5.7346675999999999E-3</v>
      </c>
      <c r="W212">
        <v>1.15029E-2</v>
      </c>
      <c r="X212">
        <v>1.1275584999999999E-2</v>
      </c>
      <c r="Y212">
        <v>0</v>
      </c>
      <c r="Z212">
        <v>0</v>
      </c>
      <c r="AA212">
        <v>0</v>
      </c>
      <c r="AB212">
        <v>1</v>
      </c>
      <c r="AC212">
        <v>0</v>
      </c>
      <c r="AD212" t="s">
        <v>48</v>
      </c>
      <c r="AE212" t="s">
        <v>48</v>
      </c>
      <c r="AF212" t="s">
        <v>48</v>
      </c>
      <c r="AG212" t="s">
        <v>37311</v>
      </c>
    </row>
    <row r="213" spans="1:33" hidden="1" outlineLevel="1" x14ac:dyDescent="0.2">
      <c r="A213" t="s">
        <v>40280</v>
      </c>
      <c r="B213" t="s">
        <v>40281</v>
      </c>
      <c r="C213" t="s">
        <v>37472</v>
      </c>
      <c r="D213" s="3"/>
      <c r="J213" t="s">
        <v>40282</v>
      </c>
      <c r="K213" t="s">
        <v>37318</v>
      </c>
      <c r="L213" t="s">
        <v>1233</v>
      </c>
      <c r="M213">
        <v>0</v>
      </c>
      <c r="P213" s="2" t="s">
        <v>40283</v>
      </c>
      <c r="Q213" t="s">
        <v>10280</v>
      </c>
      <c r="S213">
        <v>0.112746716</v>
      </c>
      <c r="T213">
        <v>3.8909912E-3</v>
      </c>
      <c r="U213">
        <v>1.7914234000000001E-2</v>
      </c>
      <c r="V213">
        <v>2.4788563999999999E-3</v>
      </c>
      <c r="W213">
        <v>2.0837102E-2</v>
      </c>
      <c r="X213">
        <v>0.12689553000000001</v>
      </c>
      <c r="Y213">
        <v>0.5</v>
      </c>
      <c r="Z213">
        <v>0</v>
      </c>
      <c r="AA213">
        <v>0</v>
      </c>
      <c r="AB213">
        <v>1</v>
      </c>
      <c r="AC213">
        <v>0</v>
      </c>
      <c r="AD213" t="s">
        <v>48</v>
      </c>
      <c r="AE213" t="s">
        <v>48</v>
      </c>
      <c r="AF213" t="s">
        <v>48</v>
      </c>
      <c r="AG213" t="s">
        <v>37311</v>
      </c>
    </row>
    <row r="214" spans="1:33" hidden="1" outlineLevel="1" x14ac:dyDescent="0.2">
      <c r="A214" t="s">
        <v>40284</v>
      </c>
      <c r="B214" t="s">
        <v>40285</v>
      </c>
      <c r="C214" t="s">
        <v>10057</v>
      </c>
      <c r="D214" s="3"/>
      <c r="J214" t="s">
        <v>40286</v>
      </c>
      <c r="K214" t="s">
        <v>37318</v>
      </c>
      <c r="L214" t="s">
        <v>1233</v>
      </c>
      <c r="M214">
        <v>-1</v>
      </c>
      <c r="P214" s="2" t="s">
        <v>40287</v>
      </c>
      <c r="Q214" t="s">
        <v>10471</v>
      </c>
      <c r="S214">
        <v>0.4269174</v>
      </c>
      <c r="T214">
        <v>2.3076923999999999E-2</v>
      </c>
      <c r="U214">
        <v>0.40980250000000001</v>
      </c>
      <c r="V214">
        <v>1.7364962000000001E-2</v>
      </c>
      <c r="W214">
        <v>0.37506318</v>
      </c>
      <c r="X214">
        <v>2.1472664999999998E-2</v>
      </c>
      <c r="Y214">
        <v>8.5714285714285715E-2</v>
      </c>
      <c r="Z214">
        <v>0.124</v>
      </c>
      <c r="AA214">
        <v>5.2999999999999999E-2</v>
      </c>
      <c r="AB214">
        <v>0.82199999999999995</v>
      </c>
      <c r="AC214">
        <v>0.71160000000000001</v>
      </c>
      <c r="AD214" t="s">
        <v>48</v>
      </c>
      <c r="AE214" t="s">
        <v>48</v>
      </c>
      <c r="AF214" t="s">
        <v>48</v>
      </c>
      <c r="AG214" t="s">
        <v>37311</v>
      </c>
    </row>
    <row r="215" spans="1:33" hidden="1" outlineLevel="1" x14ac:dyDescent="0.2">
      <c r="A215" t="s">
        <v>40288</v>
      </c>
      <c r="B215" t="s">
        <v>40289</v>
      </c>
      <c r="C215" t="s">
        <v>37893</v>
      </c>
      <c r="D215" s="3"/>
      <c r="J215" t="s">
        <v>40290</v>
      </c>
      <c r="K215" t="s">
        <v>37318</v>
      </c>
      <c r="L215" t="s">
        <v>1233</v>
      </c>
      <c r="M215">
        <v>-4</v>
      </c>
      <c r="P215" s="2" t="s">
        <v>40291</v>
      </c>
      <c r="Q215" t="s">
        <v>10150</v>
      </c>
      <c r="S215">
        <v>8.3207909999999996E-2</v>
      </c>
      <c r="T215">
        <v>2.3365019999999998E-3</v>
      </c>
      <c r="U215">
        <v>1.6547862E-2</v>
      </c>
      <c r="V215">
        <v>7.9175410000000002E-3</v>
      </c>
      <c r="W215">
        <v>3.070583E-2</v>
      </c>
      <c r="X215">
        <v>8.4534080000000008E-3</v>
      </c>
      <c r="Y215">
        <v>2.0634920634920631E-2</v>
      </c>
      <c r="Z215">
        <v>9.0999999999999998E-2</v>
      </c>
      <c r="AA215">
        <v>5.5E-2</v>
      </c>
      <c r="AB215">
        <v>0.85399999999999998</v>
      </c>
      <c r="AC215">
        <v>0.57889999999999997</v>
      </c>
      <c r="AD215" t="s">
        <v>48</v>
      </c>
      <c r="AE215" t="s">
        <v>48</v>
      </c>
      <c r="AF215" t="s">
        <v>48</v>
      </c>
      <c r="AG215" t="s">
        <v>37311</v>
      </c>
    </row>
    <row r="216" spans="1:33" hidden="1" outlineLevel="1" x14ac:dyDescent="0.2">
      <c r="A216" t="s">
        <v>40292</v>
      </c>
      <c r="B216" t="s">
        <v>40293</v>
      </c>
      <c r="C216" t="s">
        <v>40188</v>
      </c>
      <c r="D216" s="3"/>
      <c r="J216" t="s">
        <v>40294</v>
      </c>
      <c r="K216" t="s">
        <v>37318</v>
      </c>
      <c r="L216" t="s">
        <v>1233</v>
      </c>
      <c r="M216">
        <v>1</v>
      </c>
      <c r="P216" s="2" t="s">
        <v>40295</v>
      </c>
      <c r="Q216" t="s">
        <v>10471</v>
      </c>
      <c r="S216">
        <v>0.112333365</v>
      </c>
      <c r="T216">
        <v>2.89917E-3</v>
      </c>
      <c r="U216">
        <v>2.2696527000000001E-2</v>
      </c>
      <c r="V216">
        <v>5.2166977E-3</v>
      </c>
      <c r="W216">
        <v>6.4598390000000006E-2</v>
      </c>
      <c r="X216">
        <v>7.7154995000000004E-3</v>
      </c>
      <c r="Y216">
        <v>0.17132936507936511</v>
      </c>
      <c r="Z216">
        <v>0.19900000000000001</v>
      </c>
      <c r="AA216">
        <v>8.5000000000000006E-2</v>
      </c>
      <c r="AB216">
        <v>0.71699999999999997</v>
      </c>
      <c r="AC216">
        <v>0.94640000000000002</v>
      </c>
      <c r="AD216" t="s">
        <v>48</v>
      </c>
      <c r="AE216" t="s">
        <v>48</v>
      </c>
      <c r="AF216" t="s">
        <v>48</v>
      </c>
      <c r="AG216" t="s">
        <v>37311</v>
      </c>
    </row>
    <row r="217" spans="1:33" hidden="1" outlineLevel="1" x14ac:dyDescent="0.2">
      <c r="A217" t="s">
        <v>40296</v>
      </c>
      <c r="B217" t="s">
        <v>40297</v>
      </c>
      <c r="C217" t="s">
        <v>37320</v>
      </c>
      <c r="D217" s="3"/>
      <c r="J217" t="s">
        <v>40298</v>
      </c>
      <c r="K217" t="s">
        <v>40211</v>
      </c>
      <c r="L217" t="s">
        <v>1263</v>
      </c>
      <c r="M217">
        <v>1</v>
      </c>
      <c r="P217" s="2" t="s">
        <v>40299</v>
      </c>
      <c r="Q217" t="s">
        <v>47</v>
      </c>
      <c r="S217">
        <v>3.4277401999999998E-2</v>
      </c>
      <c r="T217">
        <v>1.5068054000000001E-3</v>
      </c>
      <c r="U217">
        <v>1.3302735E-2</v>
      </c>
      <c r="V217">
        <v>3.0523231E-3</v>
      </c>
      <c r="W217">
        <v>1.302291E-2</v>
      </c>
      <c r="X217">
        <v>8.7899980000000003E-3</v>
      </c>
      <c r="Y217">
        <v>0.27500000000000002</v>
      </c>
      <c r="Z217">
        <v>0</v>
      </c>
      <c r="AA217">
        <v>0.16700000000000001</v>
      </c>
      <c r="AB217">
        <v>0.83299999999999996</v>
      </c>
      <c r="AC217">
        <v>-0.29599999999999999</v>
      </c>
      <c r="AD217" t="s">
        <v>48</v>
      </c>
      <c r="AE217" t="s">
        <v>48</v>
      </c>
      <c r="AF217" t="s">
        <v>48</v>
      </c>
      <c r="AG217" t="s">
        <v>37311</v>
      </c>
    </row>
    <row r="218" spans="1:33" hidden="1" outlineLevel="1" x14ac:dyDescent="0.2">
      <c r="A218" t="s">
        <v>40300</v>
      </c>
      <c r="B218" t="s">
        <v>40301</v>
      </c>
      <c r="C218" t="s">
        <v>37320</v>
      </c>
      <c r="D218" s="3"/>
      <c r="J218" t="s">
        <v>40302</v>
      </c>
      <c r="K218" t="s">
        <v>40229</v>
      </c>
      <c r="L218" t="s">
        <v>1263</v>
      </c>
      <c r="M218">
        <v>2</v>
      </c>
      <c r="P218" s="2" t="s">
        <v>40303</v>
      </c>
      <c r="Q218" t="s">
        <v>47</v>
      </c>
      <c r="S218">
        <v>1.4073989E-2</v>
      </c>
      <c r="T218">
        <v>6.7710876000000005E-4</v>
      </c>
      <c r="U218">
        <v>1.0501678E-2</v>
      </c>
      <c r="V218">
        <v>1.5539099999999999E-3</v>
      </c>
      <c r="W218">
        <v>8.1208795000000007E-3</v>
      </c>
      <c r="X218">
        <v>6.4856519999999997E-3</v>
      </c>
      <c r="Y218">
        <v>0.6</v>
      </c>
      <c r="Z218">
        <v>0.23100000000000001</v>
      </c>
      <c r="AA218">
        <v>0</v>
      </c>
      <c r="AB218">
        <v>0.76900000000000002</v>
      </c>
      <c r="AC218">
        <v>0.40189999999999998</v>
      </c>
      <c r="AD218" t="s">
        <v>48</v>
      </c>
      <c r="AE218" t="s">
        <v>48</v>
      </c>
      <c r="AF218" t="s">
        <v>48</v>
      </c>
      <c r="AG218" t="s">
        <v>37311</v>
      </c>
    </row>
    <row r="219" spans="1:33" hidden="1" outlineLevel="1" x14ac:dyDescent="0.2">
      <c r="A219" t="s">
        <v>40304</v>
      </c>
      <c r="B219" t="s">
        <v>40305</v>
      </c>
      <c r="C219" t="s">
        <v>37320</v>
      </c>
      <c r="D219" s="3"/>
      <c r="J219" t="s">
        <v>40306</v>
      </c>
      <c r="K219" t="s">
        <v>40251</v>
      </c>
      <c r="L219" t="s">
        <v>1263</v>
      </c>
      <c r="M219">
        <v>1</v>
      </c>
      <c r="P219" s="2" t="s">
        <v>40307</v>
      </c>
      <c r="Q219" t="s">
        <v>47</v>
      </c>
      <c r="S219">
        <v>1.6712860999999999E-2</v>
      </c>
      <c r="T219">
        <v>8.0108640000000004E-4</v>
      </c>
      <c r="U219">
        <v>1.2824506499999999E-2</v>
      </c>
      <c r="V219">
        <v>2.2013724999999998E-3</v>
      </c>
      <c r="W219">
        <v>9.2418859999999995E-3</v>
      </c>
      <c r="X219">
        <v>7.1588316999999999E-3</v>
      </c>
      <c r="Y219">
        <v>0.33333333333333331</v>
      </c>
      <c r="Z219">
        <v>0.27</v>
      </c>
      <c r="AA219">
        <v>0</v>
      </c>
      <c r="AB219">
        <v>0.73</v>
      </c>
      <c r="AC219">
        <v>0.58589999999999998</v>
      </c>
      <c r="AD219" t="s">
        <v>48</v>
      </c>
      <c r="AE219" t="s">
        <v>48</v>
      </c>
      <c r="AF219" t="s">
        <v>48</v>
      </c>
      <c r="AG219" t="s">
        <v>37311</v>
      </c>
    </row>
    <row r="220" spans="1:33" hidden="1" outlineLevel="1" x14ac:dyDescent="0.2">
      <c r="A220" t="s">
        <v>40308</v>
      </c>
      <c r="B220" t="s">
        <v>40309</v>
      </c>
      <c r="C220" t="s">
        <v>40253</v>
      </c>
      <c r="D220" s="3"/>
      <c r="J220" t="s">
        <v>40310</v>
      </c>
      <c r="K220" t="s">
        <v>40270</v>
      </c>
      <c r="L220" t="s">
        <v>1263</v>
      </c>
      <c r="M220">
        <v>3</v>
      </c>
      <c r="P220" s="2" t="s">
        <v>40311</v>
      </c>
      <c r="Q220" t="s">
        <v>47</v>
      </c>
      <c r="S220">
        <v>1.3320024999999999E-2</v>
      </c>
      <c r="T220">
        <v>6.5326689999999998E-4</v>
      </c>
      <c r="U220">
        <v>1.0467518E-2</v>
      </c>
      <c r="V220">
        <v>1.5631594000000001E-3</v>
      </c>
      <c r="W220">
        <v>7.7598774999999998E-3</v>
      </c>
      <c r="X220">
        <v>6.1555350000000002E-3</v>
      </c>
      <c r="Y220">
        <v>0.3</v>
      </c>
      <c r="Z220">
        <v>0</v>
      </c>
      <c r="AA220">
        <v>0.21299999999999999</v>
      </c>
      <c r="AB220">
        <v>0.78700000000000003</v>
      </c>
      <c r="AC220">
        <v>-0.40189999999999998</v>
      </c>
      <c r="AD220" t="s">
        <v>48</v>
      </c>
      <c r="AE220" t="s">
        <v>48</v>
      </c>
      <c r="AF220" t="s">
        <v>48</v>
      </c>
      <c r="AG220" t="s">
        <v>37311</v>
      </c>
    </row>
    <row r="221" spans="1:33" hidden="1" outlineLevel="1" x14ac:dyDescent="0.2">
      <c r="A221" t="s">
        <v>40312</v>
      </c>
      <c r="B221" t="s">
        <v>40313</v>
      </c>
      <c r="C221" t="s">
        <v>37320</v>
      </c>
      <c r="D221" s="3"/>
      <c r="J221" t="s">
        <v>40314</v>
      </c>
      <c r="K221" t="s">
        <v>40288</v>
      </c>
      <c r="L221" t="s">
        <v>1263</v>
      </c>
      <c r="M221">
        <v>3</v>
      </c>
      <c r="P221" s="2" t="s">
        <v>40315</v>
      </c>
      <c r="Q221" t="s">
        <v>47</v>
      </c>
      <c r="S221">
        <v>3.6634352000000002E-2</v>
      </c>
      <c r="T221">
        <v>1.8405914000000001E-3</v>
      </c>
      <c r="U221">
        <v>1.6342908E-2</v>
      </c>
      <c r="V221">
        <v>2.2291208000000001E-3</v>
      </c>
      <c r="W221">
        <v>1.2414906E-2</v>
      </c>
      <c r="X221">
        <v>1.0188141E-2</v>
      </c>
      <c r="Y221">
        <v>0.6</v>
      </c>
      <c r="Z221">
        <v>0</v>
      </c>
      <c r="AA221">
        <v>0</v>
      </c>
      <c r="AB221">
        <v>1</v>
      </c>
      <c r="AC221">
        <v>0</v>
      </c>
      <c r="AD221" t="s">
        <v>48</v>
      </c>
      <c r="AE221" t="s">
        <v>48</v>
      </c>
      <c r="AF221" t="s">
        <v>48</v>
      </c>
      <c r="AG221" t="s">
        <v>37311</v>
      </c>
    </row>
    <row r="222" spans="1:33" hidden="1" outlineLevel="1" x14ac:dyDescent="0.2">
      <c r="A222" t="s">
        <v>40316</v>
      </c>
      <c r="B222" t="s">
        <v>40317</v>
      </c>
      <c r="C222" t="s">
        <v>10075</v>
      </c>
      <c r="D222" s="3"/>
      <c r="J222" t="s">
        <v>40318</v>
      </c>
      <c r="K222" t="s">
        <v>40300</v>
      </c>
      <c r="L222" t="s">
        <v>1263</v>
      </c>
      <c r="M222">
        <v>2</v>
      </c>
      <c r="P222" s="2" t="s">
        <v>40319</v>
      </c>
      <c r="Q222" t="s">
        <v>37460</v>
      </c>
      <c r="S222">
        <v>1.6964182000000001E-2</v>
      </c>
      <c r="T222">
        <v>6.4849853999999997E-4</v>
      </c>
      <c r="U222">
        <v>1.1646013E-2</v>
      </c>
      <c r="V222">
        <v>1.8406434E-3</v>
      </c>
      <c r="W222">
        <v>8.8998840000000003E-3</v>
      </c>
      <c r="X222">
        <v>6.7769316999999997E-3</v>
      </c>
      <c r="Y222">
        <v>0</v>
      </c>
      <c r="Z222">
        <v>0</v>
      </c>
      <c r="AA222">
        <v>0</v>
      </c>
      <c r="AB222">
        <v>1</v>
      </c>
      <c r="AC222">
        <v>0</v>
      </c>
      <c r="AD222" t="s">
        <v>48</v>
      </c>
      <c r="AE222" t="s">
        <v>48</v>
      </c>
      <c r="AF222" t="s">
        <v>48</v>
      </c>
      <c r="AG222" t="s">
        <v>37311</v>
      </c>
    </row>
    <row r="223" spans="1:33" hidden="1" outlineLevel="1" x14ac:dyDescent="0.2">
      <c r="A223" t="s">
        <v>40320</v>
      </c>
      <c r="B223" t="s">
        <v>40321</v>
      </c>
      <c r="C223" t="s">
        <v>40253</v>
      </c>
      <c r="D223" s="3"/>
      <c r="J223" t="s">
        <v>40322</v>
      </c>
      <c r="K223" t="s">
        <v>40304</v>
      </c>
      <c r="L223" t="s">
        <v>1263</v>
      </c>
      <c r="M223">
        <v>3</v>
      </c>
      <c r="P223" s="2" t="s">
        <v>40323</v>
      </c>
      <c r="Q223" t="s">
        <v>47</v>
      </c>
      <c r="S223">
        <v>0.17631748</v>
      </c>
      <c r="T223">
        <v>2.6321410000000002E-3</v>
      </c>
      <c r="U223">
        <v>1.9485557000000001E-2</v>
      </c>
      <c r="V223">
        <v>5.2166977E-3</v>
      </c>
      <c r="W223">
        <v>8.5827689999999998E-2</v>
      </c>
      <c r="X223">
        <v>7.7025536000000002E-3</v>
      </c>
      <c r="Y223">
        <v>0.1142857142857143</v>
      </c>
      <c r="Z223">
        <v>0.157</v>
      </c>
      <c r="AA223">
        <v>5.8000000000000003E-2</v>
      </c>
      <c r="AB223">
        <v>0.78400000000000003</v>
      </c>
      <c r="AC223">
        <v>0.87019999999999997</v>
      </c>
      <c r="AD223" t="s">
        <v>48</v>
      </c>
      <c r="AE223" t="s">
        <v>48</v>
      </c>
      <c r="AF223" t="s">
        <v>48</v>
      </c>
      <c r="AG223" t="s">
        <v>37311</v>
      </c>
    </row>
    <row r="224" spans="1:33" hidden="1" outlineLevel="1" x14ac:dyDescent="0.2">
      <c r="A224" t="s">
        <v>40324</v>
      </c>
      <c r="B224" t="s">
        <v>40325</v>
      </c>
      <c r="C224" t="s">
        <v>37893</v>
      </c>
      <c r="D224" s="3"/>
      <c r="J224" t="s">
        <v>40326</v>
      </c>
      <c r="K224" t="s">
        <v>40312</v>
      </c>
      <c r="L224" t="s">
        <v>1263</v>
      </c>
      <c r="M224">
        <v>-2</v>
      </c>
      <c r="P224" s="2" t="s">
        <v>40327</v>
      </c>
      <c r="Q224" t="s">
        <v>10150</v>
      </c>
      <c r="S224">
        <v>0.36043652999999998</v>
      </c>
      <c r="T224">
        <v>1.3672343999999999E-2</v>
      </c>
      <c r="U224">
        <v>0.28593816999999999</v>
      </c>
      <c r="V224">
        <v>1.1247349E-2</v>
      </c>
      <c r="W224">
        <v>8.9778624000000001E-2</v>
      </c>
      <c r="X224">
        <v>9.3855029999999999E-3</v>
      </c>
      <c r="Y224">
        <v>-7.4999999999999997E-2</v>
      </c>
      <c r="Z224">
        <v>0</v>
      </c>
      <c r="AA224">
        <v>8.5999999999999993E-2</v>
      </c>
      <c r="AB224">
        <v>0.91400000000000003</v>
      </c>
      <c r="AC224">
        <v>-0.37240000000000001</v>
      </c>
      <c r="AD224" t="s">
        <v>48</v>
      </c>
      <c r="AE224" t="s">
        <v>48</v>
      </c>
      <c r="AF224" t="s">
        <v>48</v>
      </c>
      <c r="AG224" t="s">
        <v>37311</v>
      </c>
    </row>
    <row r="225" spans="1:33" hidden="1" outlineLevel="1" x14ac:dyDescent="0.2">
      <c r="A225" t="s">
        <v>40328</v>
      </c>
      <c r="B225" t="s">
        <v>40329</v>
      </c>
      <c r="C225" t="s">
        <v>37320</v>
      </c>
      <c r="D225" s="3"/>
      <c r="J225" t="s">
        <v>40330</v>
      </c>
      <c r="K225" t="s">
        <v>40316</v>
      </c>
      <c r="L225" t="s">
        <v>1263</v>
      </c>
      <c r="M225">
        <v>2</v>
      </c>
      <c r="P225" s="2" t="s">
        <v>40331</v>
      </c>
      <c r="Q225" t="s">
        <v>47</v>
      </c>
      <c r="Y225" t="s">
        <v>48</v>
      </c>
      <c r="Z225" t="s">
        <v>48</v>
      </c>
      <c r="AA225" t="s">
        <v>48</v>
      </c>
      <c r="AB225" t="s">
        <v>48</v>
      </c>
      <c r="AC225" t="s">
        <v>48</v>
      </c>
      <c r="AD225" t="s">
        <v>48</v>
      </c>
      <c r="AE225" t="s">
        <v>48</v>
      </c>
      <c r="AF225" t="s">
        <v>48</v>
      </c>
      <c r="AG225" t="s">
        <v>39762</v>
      </c>
    </row>
    <row r="226" spans="1:33" hidden="1" outlineLevel="1" x14ac:dyDescent="0.2">
      <c r="A226" t="s">
        <v>40332</v>
      </c>
      <c r="B226" t="s">
        <v>40333</v>
      </c>
      <c r="C226" t="s">
        <v>37320</v>
      </c>
      <c r="D226" s="3"/>
      <c r="J226" t="s">
        <v>40334</v>
      </c>
      <c r="K226" t="s">
        <v>40320</v>
      </c>
      <c r="L226" t="s">
        <v>1263</v>
      </c>
      <c r="M226">
        <v>1</v>
      </c>
      <c r="P226" s="2" t="s">
        <v>40335</v>
      </c>
      <c r="Q226" t="s">
        <v>47</v>
      </c>
      <c r="S226">
        <v>1.3508516E-2</v>
      </c>
      <c r="T226">
        <v>1.449585E-3</v>
      </c>
      <c r="U226">
        <v>1.5864678E-2</v>
      </c>
      <c r="V226">
        <v>4.069764E-3</v>
      </c>
      <c r="W226">
        <v>8.1778800000000002E-3</v>
      </c>
      <c r="X226">
        <v>7.9355780000000004E-3</v>
      </c>
      <c r="Y226" t="s">
        <v>48</v>
      </c>
      <c r="Z226" t="s">
        <v>48</v>
      </c>
      <c r="AA226" t="s">
        <v>48</v>
      </c>
      <c r="AB226" t="s">
        <v>48</v>
      </c>
      <c r="AC226" t="s">
        <v>48</v>
      </c>
      <c r="AD226" t="s">
        <v>48</v>
      </c>
      <c r="AE226" t="s">
        <v>48</v>
      </c>
      <c r="AF226" t="s">
        <v>48</v>
      </c>
      <c r="AG226" t="s">
        <v>40336</v>
      </c>
    </row>
    <row r="227" spans="1:33" hidden="1" outlineLevel="1" x14ac:dyDescent="0.2">
      <c r="A227" t="s">
        <v>40337</v>
      </c>
      <c r="B227" t="s">
        <v>40338</v>
      </c>
      <c r="C227" t="s">
        <v>10075</v>
      </c>
      <c r="D227" s="3"/>
      <c r="J227" t="s">
        <v>40339</v>
      </c>
      <c r="K227" t="s">
        <v>40328</v>
      </c>
      <c r="L227" t="s">
        <v>1263</v>
      </c>
      <c r="M227">
        <v>2</v>
      </c>
      <c r="P227" s="2" t="s">
        <v>40340</v>
      </c>
      <c r="Q227" t="s">
        <v>37460</v>
      </c>
      <c r="S227">
        <v>0.17984040000000001</v>
      </c>
      <c r="T227">
        <v>3.4713744999999999E-3</v>
      </c>
      <c r="U227">
        <v>0.10116277999999999</v>
      </c>
      <c r="V227">
        <v>3.6812867E-3</v>
      </c>
      <c r="W227">
        <v>7.1116626000000002E-2</v>
      </c>
      <c r="X227">
        <v>8.2074385000000007E-3</v>
      </c>
      <c r="Y227">
        <v>0.15</v>
      </c>
      <c r="Z227">
        <v>0.13600000000000001</v>
      </c>
      <c r="AA227">
        <v>0.104</v>
      </c>
      <c r="AB227">
        <v>0.76</v>
      </c>
      <c r="AC227">
        <v>0.16800000000000001</v>
      </c>
      <c r="AD227" t="s">
        <v>48</v>
      </c>
      <c r="AE227" t="s">
        <v>48</v>
      </c>
      <c r="AF227" t="s">
        <v>48</v>
      </c>
      <c r="AG227" t="s">
        <v>37311</v>
      </c>
    </row>
    <row r="228" spans="1:33" hidden="1" outlineLevel="1" x14ac:dyDescent="0.2">
      <c r="A228" t="s">
        <v>40341</v>
      </c>
      <c r="B228" t="s">
        <v>40342</v>
      </c>
      <c r="C228" t="s">
        <v>37320</v>
      </c>
      <c r="D228" s="3"/>
      <c r="J228" t="s">
        <v>40343</v>
      </c>
      <c r="K228" t="s">
        <v>40337</v>
      </c>
      <c r="L228" t="s">
        <v>1263</v>
      </c>
      <c r="M228">
        <v>0</v>
      </c>
      <c r="P228" s="2" t="s">
        <v>40344</v>
      </c>
      <c r="Q228" t="s">
        <v>47</v>
      </c>
      <c r="S228">
        <v>5.6016336999999999E-2</v>
      </c>
      <c r="T228">
        <v>1.5926361E-3</v>
      </c>
      <c r="U228">
        <v>2.0100423999999999E-2</v>
      </c>
      <c r="V228">
        <v>3.2003146999999999E-3</v>
      </c>
      <c r="W228">
        <v>2.1610579000000001E-2</v>
      </c>
      <c r="X228">
        <v>8.8676729999999995E-3</v>
      </c>
      <c r="Y228">
        <v>1.7222222222222229E-2</v>
      </c>
      <c r="Z228">
        <v>0.13200000000000001</v>
      </c>
      <c r="AA228">
        <v>0</v>
      </c>
      <c r="AB228">
        <v>0.86799999999999999</v>
      </c>
      <c r="AC228">
        <v>0.74299999999999999</v>
      </c>
      <c r="AD228" t="s">
        <v>48</v>
      </c>
      <c r="AE228" t="s">
        <v>48</v>
      </c>
      <c r="AF228" t="s">
        <v>48</v>
      </c>
      <c r="AG228" t="s">
        <v>37311</v>
      </c>
    </row>
    <row r="229" spans="1:33" hidden="1" outlineLevel="1" x14ac:dyDescent="0.2">
      <c r="A229" t="s">
        <v>40345</v>
      </c>
      <c r="B229" t="s">
        <v>40346</v>
      </c>
      <c r="C229" t="s">
        <v>40347</v>
      </c>
      <c r="D229" s="3"/>
      <c r="J229" t="s">
        <v>40348</v>
      </c>
      <c r="K229" t="s">
        <v>40341</v>
      </c>
      <c r="L229" t="s">
        <v>1263</v>
      </c>
      <c r="M229">
        <v>8</v>
      </c>
      <c r="P229" s="2" t="s">
        <v>40349</v>
      </c>
      <c r="Q229" t="s">
        <v>10258</v>
      </c>
      <c r="S229">
        <v>0.22043826999999999</v>
      </c>
      <c r="T229">
        <v>4.0245055999999996E-3</v>
      </c>
      <c r="U229">
        <v>5.2934792000000001E-2</v>
      </c>
      <c r="V229">
        <v>1.0655382999999999E-2</v>
      </c>
      <c r="W229">
        <v>7.8403539999999994E-2</v>
      </c>
      <c r="X229">
        <v>8.8417809999999999E-3</v>
      </c>
      <c r="Y229">
        <v>0</v>
      </c>
      <c r="Z229">
        <v>9.0999999999999998E-2</v>
      </c>
      <c r="AA229">
        <v>0</v>
      </c>
      <c r="AB229">
        <v>0.90900000000000003</v>
      </c>
      <c r="AC229">
        <v>7.7200000000000005E-2</v>
      </c>
      <c r="AD229" t="s">
        <v>48</v>
      </c>
      <c r="AE229" t="s">
        <v>48</v>
      </c>
      <c r="AF229" t="s">
        <v>48</v>
      </c>
      <c r="AG229" t="s">
        <v>37311</v>
      </c>
    </row>
    <row r="230" spans="1:33" hidden="1" outlineLevel="1" x14ac:dyDescent="0.2">
      <c r="A230" t="s">
        <v>40350</v>
      </c>
      <c r="B230" t="s">
        <v>40351</v>
      </c>
      <c r="C230" t="s">
        <v>17887</v>
      </c>
      <c r="D230" s="3"/>
      <c r="J230" t="s">
        <v>40352</v>
      </c>
      <c r="K230" t="s">
        <v>40341</v>
      </c>
      <c r="L230" t="s">
        <v>1263</v>
      </c>
      <c r="M230">
        <v>4</v>
      </c>
      <c r="P230" s="2" t="s">
        <v>40353</v>
      </c>
      <c r="Q230" t="s">
        <v>10227</v>
      </c>
      <c r="S230">
        <v>0.39669925</v>
      </c>
      <c r="T230">
        <v>2.0515325000000001E-2</v>
      </c>
      <c r="U230">
        <v>0.31402155999999998</v>
      </c>
      <c r="V230">
        <v>1.3244914999999999E-2</v>
      </c>
      <c r="W230">
        <v>0.34101152000000001</v>
      </c>
      <c r="X230">
        <v>1.0472947999999999E-2</v>
      </c>
      <c r="Y230">
        <v>0.1143518518518519</v>
      </c>
      <c r="Z230">
        <v>0.113</v>
      </c>
      <c r="AA230">
        <v>0</v>
      </c>
      <c r="AB230">
        <v>0.88700000000000001</v>
      </c>
      <c r="AC230">
        <v>0.83340000000000003</v>
      </c>
      <c r="AD230" t="s">
        <v>48</v>
      </c>
      <c r="AE230" t="s">
        <v>48</v>
      </c>
      <c r="AF230" t="s">
        <v>48</v>
      </c>
      <c r="AG230" t="s">
        <v>37311</v>
      </c>
    </row>
    <row r="231" spans="1:33" hidden="1" outlineLevel="1" x14ac:dyDescent="0.2">
      <c r="A231" t="s">
        <v>40354</v>
      </c>
      <c r="B231" t="s">
        <v>40355</v>
      </c>
      <c r="C231" t="s">
        <v>10075</v>
      </c>
      <c r="D231" s="3"/>
      <c r="J231" t="s">
        <v>40356</v>
      </c>
      <c r="K231" t="s">
        <v>40341</v>
      </c>
      <c r="L231" t="s">
        <v>1263</v>
      </c>
      <c r="M231">
        <v>2</v>
      </c>
      <c r="P231" s="2" t="s">
        <v>40357</v>
      </c>
      <c r="Q231" t="s">
        <v>37460</v>
      </c>
      <c r="S231">
        <v>0.12260055</v>
      </c>
      <c r="T231">
        <v>2.9182434000000002E-3</v>
      </c>
      <c r="U231">
        <v>2.5360946999999998E-2</v>
      </c>
      <c r="V231">
        <v>8.0285349999999998E-3</v>
      </c>
      <c r="W231">
        <v>3.5113079999999998E-2</v>
      </c>
      <c r="X231">
        <v>1.1405042000000001E-2</v>
      </c>
      <c r="Y231">
        <v>-0.3125</v>
      </c>
      <c r="Z231">
        <v>0.09</v>
      </c>
      <c r="AA231">
        <v>0</v>
      </c>
      <c r="AB231">
        <v>0.91</v>
      </c>
      <c r="AC231">
        <v>0.35270000000000001</v>
      </c>
      <c r="AD231" t="s">
        <v>48</v>
      </c>
      <c r="AE231" t="s">
        <v>48</v>
      </c>
      <c r="AF231" t="s">
        <v>48</v>
      </c>
      <c r="AG231" t="s">
        <v>37311</v>
      </c>
    </row>
    <row r="232" spans="1:33" hidden="1" outlineLevel="1" x14ac:dyDescent="0.2">
      <c r="O232" s="2"/>
      <c r="P232" s="2"/>
    </row>
    <row r="233" spans="1:33" hidden="1" outlineLevel="1" x14ac:dyDescent="0.2">
      <c r="O233" s="2"/>
      <c r="P233" s="2"/>
    </row>
    <row r="234" spans="1:33" hidden="1" outlineLevel="1" x14ac:dyDescent="0.2">
      <c r="O234" s="2"/>
      <c r="P234" s="2"/>
    </row>
    <row r="235" spans="1:33" hidden="1" outlineLevel="1" x14ac:dyDescent="0.2">
      <c r="O235" s="2"/>
      <c r="P235" s="2"/>
    </row>
    <row r="236" spans="1:33" hidden="1" outlineLevel="1" x14ac:dyDescent="0.2">
      <c r="O236" s="2"/>
      <c r="P236" s="2"/>
    </row>
    <row r="237" spans="1:33" hidden="1" outlineLevel="1" x14ac:dyDescent="0.2">
      <c r="O237" s="2"/>
      <c r="P237" s="2"/>
    </row>
    <row r="238" spans="1:33" hidden="1" outlineLevel="1" x14ac:dyDescent="0.2">
      <c r="O238" s="2"/>
      <c r="P238" s="2"/>
    </row>
    <row r="239" spans="1:33" hidden="1" outlineLevel="1" x14ac:dyDescent="0.2">
      <c r="O239" s="2"/>
      <c r="P239" s="2"/>
    </row>
    <row r="240" spans="1:33" hidden="1" outlineLevel="1" x14ac:dyDescent="0.2"/>
    <row r="241" spans="1:44" hidden="1" outlineLevel="1" x14ac:dyDescent="0.2"/>
    <row r="242" spans="1:44" hidden="1" outlineLevel="1" x14ac:dyDescent="0.2"/>
    <row r="243" spans="1:44" hidden="1" outlineLevel="1" x14ac:dyDescent="0.2"/>
    <row r="244" spans="1:44" hidden="1" outlineLevel="1" x14ac:dyDescent="0.2"/>
    <row r="245" spans="1:44" hidden="1" outlineLevel="1" x14ac:dyDescent="0.2"/>
    <row r="246" spans="1:44" hidden="1" outlineLevel="1" x14ac:dyDescent="0.2"/>
    <row r="247" spans="1:44" hidden="1" outlineLevel="1" x14ac:dyDescent="0.2"/>
    <row r="248" spans="1:44" hidden="1" outlineLevel="1" x14ac:dyDescent="0.2"/>
    <row r="249" spans="1:44" hidden="1" outlineLevel="1" x14ac:dyDescent="0.2"/>
    <row r="250" spans="1:44" hidden="1" outlineLevel="1" x14ac:dyDescent="0.2"/>
    <row r="251" spans="1:44" hidden="1" outlineLevel="1" x14ac:dyDescent="0.2"/>
    <row r="252" spans="1:44" hidden="1" outlineLevel="1" x14ac:dyDescent="0.2"/>
    <row r="253" spans="1:44" hidden="1" outlineLevel="1" x14ac:dyDescent="0.2"/>
    <row r="254" spans="1:44" collapsed="1" x14ac:dyDescent="0.2">
      <c r="A254" t="s">
        <v>37324</v>
      </c>
      <c r="B254" t="s">
        <v>37325</v>
      </c>
      <c r="C254" t="s">
        <v>37326</v>
      </c>
      <c r="D254" t="s">
        <v>37327</v>
      </c>
      <c r="E254" t="s">
        <v>41</v>
      </c>
      <c r="F254" t="s">
        <v>43</v>
      </c>
      <c r="G254">
        <v>36</v>
      </c>
      <c r="H254" t="s">
        <v>42</v>
      </c>
      <c r="I254">
        <v>29</v>
      </c>
      <c r="J254" t="s">
        <v>37328</v>
      </c>
      <c r="L254" t="s">
        <v>45</v>
      </c>
      <c r="M254">
        <v>0</v>
      </c>
      <c r="N254">
        <v>0.43</v>
      </c>
      <c r="O254" s="2" t="s">
        <v>37329</v>
      </c>
      <c r="P254" s="2" t="s">
        <v>37329</v>
      </c>
      <c r="Q254" t="s">
        <v>47</v>
      </c>
      <c r="R254" t="s">
        <v>47</v>
      </c>
      <c r="S254">
        <v>0.10609736</v>
      </c>
      <c r="T254">
        <v>5.493164E-3</v>
      </c>
      <c r="U254">
        <v>0.11539881</v>
      </c>
      <c r="V254">
        <v>1.7867406999999998E-2</v>
      </c>
      <c r="W254">
        <v>2.8171662E-2</v>
      </c>
      <c r="X254">
        <v>8.4534080000000008E-3</v>
      </c>
      <c r="Y254">
        <v>0.1557692307692308</v>
      </c>
      <c r="Z254">
        <v>0.21199999999999999</v>
      </c>
      <c r="AA254">
        <v>4.7E-2</v>
      </c>
      <c r="AB254">
        <v>0.74099999999999999</v>
      </c>
      <c r="AC254">
        <v>0.99550000000000005</v>
      </c>
      <c r="AD254" t="s">
        <v>48</v>
      </c>
      <c r="AE254" t="s">
        <v>48</v>
      </c>
      <c r="AF254" t="s">
        <v>48</v>
      </c>
      <c r="AG254" t="s">
        <v>37311</v>
      </c>
      <c r="AH254">
        <f t="shared" ref="AH254" si="6">SUM(AI254:AJ254)</f>
        <v>252</v>
      </c>
      <c r="AI254">
        <f>COUNTIF(L254:L506, "Comment")</f>
        <v>129</v>
      </c>
      <c r="AJ254">
        <f>COUNTIF(L254:L506, "Reply")</f>
        <v>123</v>
      </c>
      <c r="AK254">
        <f>COUNTIF(C254:C506, C254)</f>
        <v>13</v>
      </c>
      <c r="AM254">
        <f>AVERAGE(S254:S506)</f>
        <v>0.26190641152226724</v>
      </c>
      <c r="AN254">
        <f>AVERAGE(Y254:Y506)</f>
        <v>2.6458559716207541E-2</v>
      </c>
      <c r="AO254" cm="1">
        <f t="array" ref="AO254">SUM(COUNTIF(J255:J506, {"*NTA*","*YWNBTA*"}))</f>
        <v>9</v>
      </c>
      <c r="AP254" cm="1">
        <f t="array" ref="AP254">SUM(COUNTIF(J255:J506, {"*YTA*","*YWBTA*"}))</f>
        <v>106</v>
      </c>
      <c r="AQ254">
        <f>COUNTIF(J255:J506, "*ESH*")</f>
        <v>1</v>
      </c>
      <c r="AR254" t="str">
        <f t="shared" ref="AR254" si="7">IF(AO254&gt;AP254,(IF(AO254&gt;AQ254,"NTA","YTA")),IF(AP254&gt;AQ254,"YTA","ESH"))</f>
        <v>YTA</v>
      </c>
    </row>
    <row r="255" spans="1:44" hidden="1" outlineLevel="1" x14ac:dyDescent="0.2">
      <c r="A255" t="s">
        <v>38076</v>
      </c>
      <c r="B255" t="s">
        <v>38077</v>
      </c>
      <c r="C255" t="s">
        <v>15541</v>
      </c>
      <c r="D255" s="3"/>
      <c r="J255" t="s">
        <v>38078</v>
      </c>
      <c r="K255" t="s">
        <v>37324</v>
      </c>
      <c r="L255" t="s">
        <v>1233</v>
      </c>
      <c r="M255">
        <v>136</v>
      </c>
      <c r="P255" s="2" t="s">
        <v>38079</v>
      </c>
      <c r="Q255" t="s">
        <v>11193</v>
      </c>
      <c r="S255">
        <v>9.5684489999999997E-2</v>
      </c>
      <c r="T255">
        <v>2.2506713999999998E-3</v>
      </c>
      <c r="U255">
        <v>3.8906425000000001E-2</v>
      </c>
      <c r="V255">
        <v>9.4714510000000005E-3</v>
      </c>
      <c r="W255">
        <v>2.6831544999999998E-2</v>
      </c>
      <c r="X255">
        <v>7.1976690000000003E-3</v>
      </c>
      <c r="Y255">
        <v>9.9999999999999992E-2</v>
      </c>
      <c r="Z255">
        <v>0.10199999999999999</v>
      </c>
      <c r="AA255">
        <v>0.123</v>
      </c>
      <c r="AB255">
        <v>0.77500000000000002</v>
      </c>
      <c r="AC255">
        <v>-0.1444</v>
      </c>
      <c r="AD255" t="s">
        <v>48</v>
      </c>
      <c r="AE255" t="s">
        <v>48</v>
      </c>
      <c r="AF255" t="s">
        <v>48</v>
      </c>
      <c r="AG255" t="s">
        <v>37311</v>
      </c>
    </row>
    <row r="256" spans="1:44" hidden="1" outlineLevel="1" x14ac:dyDescent="0.2">
      <c r="A256" t="s">
        <v>38080</v>
      </c>
      <c r="B256" t="s">
        <v>38081</v>
      </c>
      <c r="C256" t="s">
        <v>38082</v>
      </c>
      <c r="D256" s="3"/>
      <c r="J256" t="s">
        <v>38083</v>
      </c>
      <c r="K256" t="s">
        <v>37324</v>
      </c>
      <c r="L256" t="s">
        <v>1233</v>
      </c>
      <c r="M256">
        <v>328</v>
      </c>
      <c r="P256" s="2" t="s">
        <v>38084</v>
      </c>
      <c r="Q256" t="s">
        <v>47</v>
      </c>
      <c r="S256">
        <v>6.8171480000000007E-2</v>
      </c>
      <c r="T256">
        <v>1.1062622000000001E-3</v>
      </c>
      <c r="U256">
        <v>1.2858665999999999E-2</v>
      </c>
      <c r="V256">
        <v>7.0295929999999998E-3</v>
      </c>
      <c r="W256">
        <v>2.8061480999999999E-2</v>
      </c>
      <c r="X256">
        <v>5.9581119999999998E-3</v>
      </c>
      <c r="Y256">
        <v>0.45</v>
      </c>
      <c r="Z256">
        <v>0.152</v>
      </c>
      <c r="AA256">
        <v>6.8000000000000005E-2</v>
      </c>
      <c r="AB256">
        <v>0.78</v>
      </c>
      <c r="AC256">
        <v>0.77510000000000001</v>
      </c>
      <c r="AD256" t="s">
        <v>48</v>
      </c>
      <c r="AE256" t="s">
        <v>48</v>
      </c>
      <c r="AF256" t="s">
        <v>48</v>
      </c>
      <c r="AG256" t="s">
        <v>37311</v>
      </c>
    </row>
    <row r="257" spans="1:33" hidden="1" outlineLevel="1" x14ac:dyDescent="0.2">
      <c r="A257" t="s">
        <v>38085</v>
      </c>
      <c r="B257" t="s">
        <v>38086</v>
      </c>
      <c r="C257" t="s">
        <v>38087</v>
      </c>
      <c r="D257" s="3"/>
      <c r="J257" t="s">
        <v>38088</v>
      </c>
      <c r="K257" t="s">
        <v>37324</v>
      </c>
      <c r="L257" t="s">
        <v>1233</v>
      </c>
      <c r="M257">
        <v>122</v>
      </c>
      <c r="P257" s="2" t="s">
        <v>38089</v>
      </c>
      <c r="Q257" t="s">
        <v>10138</v>
      </c>
      <c r="S257">
        <v>0.33089649999999998</v>
      </c>
      <c r="T257">
        <v>1.3736900999999999E-2</v>
      </c>
      <c r="U257">
        <v>0.119731516</v>
      </c>
      <c r="V257">
        <v>0.10409598</v>
      </c>
      <c r="W257">
        <v>0.17983209999999999</v>
      </c>
      <c r="X257">
        <v>1.0550622000000001E-2</v>
      </c>
      <c r="Y257">
        <v>-0.06</v>
      </c>
      <c r="Z257">
        <v>0.06</v>
      </c>
      <c r="AA257">
        <v>0.105</v>
      </c>
      <c r="AB257">
        <v>0.83499999999999996</v>
      </c>
      <c r="AC257">
        <v>-0.49930000000000002</v>
      </c>
      <c r="AD257" t="s">
        <v>48</v>
      </c>
      <c r="AE257" t="s">
        <v>48</v>
      </c>
      <c r="AF257" t="s">
        <v>48</v>
      </c>
      <c r="AG257" t="s">
        <v>37311</v>
      </c>
    </row>
    <row r="258" spans="1:33" hidden="1" outlineLevel="1" x14ac:dyDescent="0.2">
      <c r="A258" t="s">
        <v>38090</v>
      </c>
      <c r="B258" t="s">
        <v>38091</v>
      </c>
      <c r="C258" t="s">
        <v>14463</v>
      </c>
      <c r="D258" s="3"/>
      <c r="J258" t="s">
        <v>38092</v>
      </c>
      <c r="K258" t="s">
        <v>37324</v>
      </c>
      <c r="L258" t="s">
        <v>1233</v>
      </c>
      <c r="M258">
        <v>56</v>
      </c>
      <c r="P258" s="2" t="s">
        <v>38093</v>
      </c>
      <c r="Q258" t="s">
        <v>12932</v>
      </c>
      <c r="S258">
        <v>0.36251270000000002</v>
      </c>
      <c r="T258">
        <v>1.1749268E-2</v>
      </c>
      <c r="U258">
        <v>0.12220735000000001</v>
      </c>
      <c r="V258">
        <v>1.5355183E-2</v>
      </c>
      <c r="W258">
        <v>0.33889219999999998</v>
      </c>
      <c r="X258">
        <v>1.2492486000000001E-2</v>
      </c>
      <c r="Y258">
        <v>-0.33333333333333331</v>
      </c>
      <c r="Z258">
        <v>0</v>
      </c>
      <c r="AA258">
        <v>0.28599999999999998</v>
      </c>
      <c r="AB258">
        <v>0.71399999999999997</v>
      </c>
      <c r="AC258">
        <v>-0.38179999999999997</v>
      </c>
      <c r="AD258" t="s">
        <v>48</v>
      </c>
      <c r="AE258" t="s">
        <v>48</v>
      </c>
      <c r="AF258" t="s">
        <v>48</v>
      </c>
      <c r="AG258" t="s">
        <v>37311</v>
      </c>
    </row>
    <row r="259" spans="1:33" hidden="1" outlineLevel="1" x14ac:dyDescent="0.2">
      <c r="A259" t="s">
        <v>38094</v>
      </c>
      <c r="B259" t="s">
        <v>38095</v>
      </c>
      <c r="C259" t="s">
        <v>38096</v>
      </c>
      <c r="D259" s="3"/>
      <c r="J259" t="s">
        <v>38097</v>
      </c>
      <c r="K259" t="s">
        <v>37324</v>
      </c>
      <c r="L259" t="s">
        <v>1233</v>
      </c>
      <c r="M259">
        <v>197</v>
      </c>
      <c r="P259" s="2" t="s">
        <v>38098</v>
      </c>
      <c r="Q259" t="s">
        <v>47</v>
      </c>
      <c r="S259">
        <v>0.2553839</v>
      </c>
      <c r="T259">
        <v>4.6539307000000004E-3</v>
      </c>
      <c r="U259">
        <v>2.7957050000000001E-2</v>
      </c>
      <c r="V259">
        <v>1.1765319E-2</v>
      </c>
      <c r="W259">
        <v>0.24493282</v>
      </c>
      <c r="X259">
        <v>1.0265814999999999E-2</v>
      </c>
      <c r="Y259">
        <v>8.3333333333333329E-2</v>
      </c>
      <c r="Z259">
        <v>0.09</v>
      </c>
      <c r="AA259">
        <v>8.6999999999999994E-2</v>
      </c>
      <c r="AB259">
        <v>0.82299999999999995</v>
      </c>
      <c r="AC259">
        <v>3.8699999999999998E-2</v>
      </c>
      <c r="AD259" t="s">
        <v>48</v>
      </c>
      <c r="AE259" t="s">
        <v>48</v>
      </c>
      <c r="AF259" t="s">
        <v>48</v>
      </c>
      <c r="AG259" t="s">
        <v>37311</v>
      </c>
    </row>
    <row r="260" spans="1:33" hidden="1" outlineLevel="1" x14ac:dyDescent="0.2">
      <c r="A260" t="s">
        <v>38099</v>
      </c>
      <c r="B260" t="s">
        <v>38100</v>
      </c>
      <c r="C260" t="s">
        <v>38101</v>
      </c>
      <c r="D260" s="3"/>
      <c r="J260" t="s">
        <v>38102</v>
      </c>
      <c r="K260" t="s">
        <v>37324</v>
      </c>
      <c r="L260" t="s">
        <v>1233</v>
      </c>
      <c r="M260">
        <v>46</v>
      </c>
      <c r="P260" s="2" t="s">
        <v>38103</v>
      </c>
      <c r="Q260" t="s">
        <v>11193</v>
      </c>
      <c r="S260">
        <v>0.37222690000000003</v>
      </c>
      <c r="T260">
        <v>1.8191293000000001E-2</v>
      </c>
      <c r="U260">
        <v>0.14754629</v>
      </c>
      <c r="V260">
        <v>4.9989144999999999E-2</v>
      </c>
      <c r="W260">
        <v>0.34237885000000001</v>
      </c>
      <c r="X260">
        <v>8.5497424000000002E-2</v>
      </c>
      <c r="Y260">
        <v>-7.9301644616082606E-18</v>
      </c>
      <c r="Z260">
        <v>0.14499999999999999</v>
      </c>
      <c r="AA260">
        <v>8.7999999999999995E-2</v>
      </c>
      <c r="AB260">
        <v>0.76700000000000002</v>
      </c>
      <c r="AC260">
        <v>0.91039999999999999</v>
      </c>
      <c r="AD260" t="s">
        <v>48</v>
      </c>
      <c r="AE260" t="s">
        <v>48</v>
      </c>
      <c r="AF260" t="s">
        <v>48</v>
      </c>
      <c r="AG260" t="s">
        <v>37311</v>
      </c>
    </row>
    <row r="261" spans="1:33" hidden="1" outlineLevel="1" x14ac:dyDescent="0.2">
      <c r="A261" t="s">
        <v>38104</v>
      </c>
      <c r="B261" t="s">
        <v>38105</v>
      </c>
      <c r="C261" t="s">
        <v>26353</v>
      </c>
      <c r="D261" s="3"/>
      <c r="J261" t="s">
        <v>38106</v>
      </c>
      <c r="K261" t="s">
        <v>37324</v>
      </c>
      <c r="L261" t="s">
        <v>1233</v>
      </c>
      <c r="M261">
        <v>88</v>
      </c>
      <c r="P261" s="2" t="s">
        <v>38107</v>
      </c>
      <c r="Q261" t="s">
        <v>23988</v>
      </c>
      <c r="S261">
        <v>5.0573748000000002E-2</v>
      </c>
      <c r="T261">
        <v>1.1348724E-3</v>
      </c>
      <c r="U261">
        <v>1.6889455000000001E-2</v>
      </c>
      <c r="V261">
        <v>6.955597E-3</v>
      </c>
      <c r="W261">
        <v>1.8001021999999998E-2</v>
      </c>
      <c r="X261">
        <v>6.6410009999999997E-3</v>
      </c>
      <c r="Y261">
        <v>0</v>
      </c>
      <c r="Z261">
        <v>0.27500000000000002</v>
      </c>
      <c r="AA261">
        <v>0</v>
      </c>
      <c r="AB261">
        <v>0.72499999999999998</v>
      </c>
      <c r="AC261">
        <v>0.85909999999999997</v>
      </c>
      <c r="AD261" t="s">
        <v>48</v>
      </c>
      <c r="AE261" t="s">
        <v>48</v>
      </c>
      <c r="AF261" t="s">
        <v>48</v>
      </c>
      <c r="AG261" t="s">
        <v>37311</v>
      </c>
    </row>
    <row r="262" spans="1:33" hidden="1" outlineLevel="1" x14ac:dyDescent="0.2">
      <c r="A262" t="s">
        <v>38108</v>
      </c>
      <c r="B262" t="s">
        <v>38109</v>
      </c>
      <c r="C262" t="s">
        <v>38110</v>
      </c>
      <c r="D262" s="3"/>
      <c r="J262" t="s">
        <v>38111</v>
      </c>
      <c r="K262" t="s">
        <v>37324</v>
      </c>
      <c r="L262" t="s">
        <v>1233</v>
      </c>
      <c r="M262">
        <v>34</v>
      </c>
      <c r="P262" s="2" t="s">
        <v>38112</v>
      </c>
      <c r="Q262" t="s">
        <v>10132</v>
      </c>
      <c r="Y262" t="s">
        <v>48</v>
      </c>
      <c r="Z262" t="s">
        <v>48</v>
      </c>
      <c r="AA262" t="s">
        <v>48</v>
      </c>
      <c r="AB262" t="s">
        <v>48</v>
      </c>
      <c r="AC262" t="s">
        <v>48</v>
      </c>
      <c r="AD262" t="s">
        <v>48</v>
      </c>
      <c r="AE262" t="s">
        <v>48</v>
      </c>
      <c r="AF262" t="s">
        <v>48</v>
      </c>
      <c r="AG262" t="s">
        <v>38113</v>
      </c>
    </row>
    <row r="263" spans="1:33" hidden="1" outlineLevel="1" x14ac:dyDescent="0.2">
      <c r="A263" t="s">
        <v>38114</v>
      </c>
      <c r="B263" t="s">
        <v>38115</v>
      </c>
      <c r="C263" t="s">
        <v>36396</v>
      </c>
      <c r="D263" s="3"/>
      <c r="J263" t="s">
        <v>38116</v>
      </c>
      <c r="K263" t="s">
        <v>37324</v>
      </c>
      <c r="L263" t="s">
        <v>1233</v>
      </c>
      <c r="M263">
        <v>36</v>
      </c>
      <c r="P263" s="2" t="s">
        <v>38117</v>
      </c>
      <c r="Q263" t="s">
        <v>10138</v>
      </c>
      <c r="S263">
        <v>0.12693960000000001</v>
      </c>
      <c r="T263">
        <v>2.6321410000000002E-3</v>
      </c>
      <c r="U263">
        <v>2.1808385999999999E-2</v>
      </c>
      <c r="V263">
        <v>6.6226159999999996E-3</v>
      </c>
      <c r="W263">
        <v>6.2675339999999996E-2</v>
      </c>
      <c r="X263">
        <v>7.6119335999999998E-3</v>
      </c>
      <c r="Y263">
        <v>-3.3333333333333333E-2</v>
      </c>
      <c r="Z263">
        <v>9.0999999999999998E-2</v>
      </c>
      <c r="AA263">
        <v>9.4E-2</v>
      </c>
      <c r="AB263">
        <v>0.81499999999999995</v>
      </c>
      <c r="AC263">
        <v>0.17960000000000001</v>
      </c>
      <c r="AD263" t="s">
        <v>48</v>
      </c>
      <c r="AE263" t="s">
        <v>48</v>
      </c>
      <c r="AF263" t="s">
        <v>48</v>
      </c>
      <c r="AG263" t="s">
        <v>37311</v>
      </c>
    </row>
    <row r="264" spans="1:33" hidden="1" outlineLevel="1" x14ac:dyDescent="0.2">
      <c r="A264" t="s">
        <v>38118</v>
      </c>
      <c r="B264" t="s">
        <v>38119</v>
      </c>
      <c r="C264" t="s">
        <v>38120</v>
      </c>
      <c r="D264" s="3"/>
      <c r="J264" t="s">
        <v>38121</v>
      </c>
      <c r="K264" t="s">
        <v>37324</v>
      </c>
      <c r="L264" t="s">
        <v>1233</v>
      </c>
      <c r="M264">
        <v>158</v>
      </c>
      <c r="P264" s="2" t="s">
        <v>38122</v>
      </c>
      <c r="Q264" t="s">
        <v>47</v>
      </c>
      <c r="S264">
        <v>0.20219094000000001</v>
      </c>
      <c r="T264">
        <v>2.89917E-3</v>
      </c>
      <c r="U264">
        <v>2.6863952999999999E-2</v>
      </c>
      <c r="V264">
        <v>1.0951364999999999E-2</v>
      </c>
      <c r="W264">
        <v>8.2866095000000001E-2</v>
      </c>
      <c r="X264">
        <v>8.5569740000000002E-3</v>
      </c>
      <c r="Y264">
        <v>-0.05</v>
      </c>
      <c r="Z264">
        <v>0.14899999999999999</v>
      </c>
      <c r="AA264">
        <v>0.127</v>
      </c>
      <c r="AB264">
        <v>0.72299999999999998</v>
      </c>
      <c r="AC264">
        <v>0.498</v>
      </c>
      <c r="AD264" t="s">
        <v>48</v>
      </c>
      <c r="AE264" t="s">
        <v>48</v>
      </c>
      <c r="AF264" t="s">
        <v>48</v>
      </c>
      <c r="AG264" t="s">
        <v>37311</v>
      </c>
    </row>
    <row r="265" spans="1:33" hidden="1" outlineLevel="1" x14ac:dyDescent="0.2">
      <c r="A265" t="s">
        <v>38123</v>
      </c>
      <c r="B265" t="s">
        <v>38124</v>
      </c>
      <c r="C265" t="s">
        <v>38125</v>
      </c>
      <c r="D265" s="3"/>
      <c r="J265" t="s">
        <v>38126</v>
      </c>
      <c r="K265" t="s">
        <v>37324</v>
      </c>
      <c r="L265" t="s">
        <v>1233</v>
      </c>
      <c r="M265">
        <v>67</v>
      </c>
      <c r="P265" s="2" t="s">
        <v>38127</v>
      </c>
      <c r="Q265" t="s">
        <v>47</v>
      </c>
      <c r="S265">
        <v>0.44933176000000002</v>
      </c>
      <c r="T265">
        <v>2.3076923999999999E-2</v>
      </c>
      <c r="U265">
        <v>0.50135689999999999</v>
      </c>
      <c r="V265">
        <v>2.8628819E-2</v>
      </c>
      <c r="W265">
        <v>0.31740164999999998</v>
      </c>
      <c r="X265">
        <v>1.15345E-2</v>
      </c>
      <c r="Y265">
        <v>-0.3666666666666667</v>
      </c>
      <c r="Z265">
        <v>0.122</v>
      </c>
      <c r="AA265">
        <v>0.23599999999999999</v>
      </c>
      <c r="AB265">
        <v>0.64100000000000001</v>
      </c>
      <c r="AC265">
        <v>-0.59950000000000003</v>
      </c>
      <c r="AD265" t="s">
        <v>48</v>
      </c>
      <c r="AE265" t="s">
        <v>48</v>
      </c>
      <c r="AF265" t="s">
        <v>48</v>
      </c>
      <c r="AG265" t="s">
        <v>37311</v>
      </c>
    </row>
    <row r="266" spans="1:33" hidden="1" outlineLevel="1" x14ac:dyDescent="0.2">
      <c r="A266" t="s">
        <v>38128</v>
      </c>
      <c r="B266" t="s">
        <v>38129</v>
      </c>
      <c r="C266" t="s">
        <v>38130</v>
      </c>
      <c r="D266" s="3"/>
      <c r="J266" t="s">
        <v>38131</v>
      </c>
      <c r="K266" t="s">
        <v>37324</v>
      </c>
      <c r="L266" t="s">
        <v>1233</v>
      </c>
      <c r="M266">
        <v>31</v>
      </c>
      <c r="P266" s="2" t="s">
        <v>38132</v>
      </c>
      <c r="Q266" t="s">
        <v>10060</v>
      </c>
      <c r="S266">
        <v>0.23595669999999999</v>
      </c>
      <c r="T266">
        <v>7.1716310000000004E-3</v>
      </c>
      <c r="U266">
        <v>9.5189330000000003E-2</v>
      </c>
      <c r="V266">
        <v>3.7652100000000001E-2</v>
      </c>
      <c r="W266">
        <v>6.953252E-2</v>
      </c>
      <c r="X266">
        <v>9.2819370000000005E-3</v>
      </c>
      <c r="Y266">
        <v>6.25E-2</v>
      </c>
      <c r="Z266">
        <v>9.1999999999999998E-2</v>
      </c>
      <c r="AA266">
        <v>2.3E-2</v>
      </c>
      <c r="AB266">
        <v>0.88400000000000001</v>
      </c>
      <c r="AC266">
        <v>0.59830000000000005</v>
      </c>
      <c r="AD266" t="s">
        <v>48</v>
      </c>
      <c r="AE266" t="s">
        <v>48</v>
      </c>
      <c r="AF266" t="s">
        <v>48</v>
      </c>
      <c r="AG266" t="s">
        <v>37311</v>
      </c>
    </row>
    <row r="267" spans="1:33" hidden="1" outlineLevel="1" x14ac:dyDescent="0.2">
      <c r="A267" t="s">
        <v>38133</v>
      </c>
      <c r="B267" t="s">
        <v>38134</v>
      </c>
      <c r="C267" t="s">
        <v>38135</v>
      </c>
      <c r="D267" s="3"/>
      <c r="J267" t="s">
        <v>38136</v>
      </c>
      <c r="K267" t="s">
        <v>37324</v>
      </c>
      <c r="L267" t="s">
        <v>1233</v>
      </c>
      <c r="M267">
        <v>13</v>
      </c>
      <c r="P267" s="2" t="s">
        <v>38137</v>
      </c>
      <c r="Q267" t="s">
        <v>11193</v>
      </c>
      <c r="S267">
        <v>0.27637869999999998</v>
      </c>
      <c r="T267">
        <v>7.9727170000000007E-3</v>
      </c>
      <c r="U267">
        <v>7.7085280000000006E-2</v>
      </c>
      <c r="V267">
        <v>0.1508922</v>
      </c>
      <c r="W267">
        <v>0.13969865000000001</v>
      </c>
      <c r="X267">
        <v>8.8158890000000004E-3</v>
      </c>
      <c r="Y267">
        <v>0.23166666666666669</v>
      </c>
      <c r="Z267">
        <v>0.127</v>
      </c>
      <c r="AA267">
        <v>4.9000000000000002E-2</v>
      </c>
      <c r="AB267">
        <v>0.82399999999999995</v>
      </c>
      <c r="AC267">
        <v>0.5423</v>
      </c>
      <c r="AD267" t="s">
        <v>48</v>
      </c>
      <c r="AE267" t="s">
        <v>48</v>
      </c>
      <c r="AF267" t="s">
        <v>48</v>
      </c>
      <c r="AG267" t="s">
        <v>37311</v>
      </c>
    </row>
    <row r="268" spans="1:33" hidden="1" outlineLevel="1" x14ac:dyDescent="0.2">
      <c r="A268" t="s">
        <v>38138</v>
      </c>
      <c r="B268" t="s">
        <v>38139</v>
      </c>
      <c r="C268" t="s">
        <v>6819</v>
      </c>
      <c r="D268" s="3"/>
      <c r="J268" t="s">
        <v>38140</v>
      </c>
      <c r="K268" t="s">
        <v>37324</v>
      </c>
      <c r="L268" t="s">
        <v>1233</v>
      </c>
      <c r="M268">
        <v>30</v>
      </c>
      <c r="P268" s="2" t="s">
        <v>38141</v>
      </c>
      <c r="Q268" t="s">
        <v>10492</v>
      </c>
      <c r="S268">
        <v>0.23739935000000001</v>
      </c>
      <c r="T268">
        <v>3.9482116999999999E-3</v>
      </c>
      <c r="U268">
        <v>2.2423252000000001E-2</v>
      </c>
      <c r="V268">
        <v>0.109318495</v>
      </c>
      <c r="W268">
        <v>9.416737E-2</v>
      </c>
      <c r="X268">
        <v>6.5697995E-3</v>
      </c>
      <c r="Y268">
        <v>0</v>
      </c>
      <c r="Z268">
        <v>0.182</v>
      </c>
      <c r="AA268">
        <v>0.16500000000000001</v>
      </c>
      <c r="AB268">
        <v>0.65400000000000003</v>
      </c>
      <c r="AC268">
        <v>0.21060000000000001</v>
      </c>
      <c r="AD268" t="s">
        <v>48</v>
      </c>
      <c r="AE268" t="s">
        <v>48</v>
      </c>
      <c r="AF268" t="s">
        <v>48</v>
      </c>
      <c r="AG268" t="s">
        <v>37311</v>
      </c>
    </row>
    <row r="269" spans="1:33" hidden="1" outlineLevel="1" x14ac:dyDescent="0.2">
      <c r="A269" t="s">
        <v>38142</v>
      </c>
      <c r="B269" t="s">
        <v>38143</v>
      </c>
      <c r="C269" t="s">
        <v>38144</v>
      </c>
      <c r="D269" s="3"/>
      <c r="J269" t="s">
        <v>38145</v>
      </c>
      <c r="K269" t="s">
        <v>37324</v>
      </c>
      <c r="L269" t="s">
        <v>1233</v>
      </c>
      <c r="M269">
        <v>11</v>
      </c>
      <c r="P269" s="2" t="s">
        <v>38146</v>
      </c>
      <c r="Q269" t="s">
        <v>10060</v>
      </c>
      <c r="S269">
        <v>0.58851710000000002</v>
      </c>
      <c r="T269">
        <v>2.4772761000000001E-2</v>
      </c>
      <c r="U269">
        <v>0.42102736000000002</v>
      </c>
      <c r="V269">
        <v>0.10221587</v>
      </c>
      <c r="W269">
        <v>0.56786959999999997</v>
      </c>
      <c r="X269">
        <v>2.5961896000000002E-2</v>
      </c>
      <c r="Y269">
        <v>-5.3571428571428582E-2</v>
      </c>
      <c r="Z269">
        <v>0</v>
      </c>
      <c r="AA269">
        <v>0.34399999999999997</v>
      </c>
      <c r="AB269">
        <v>0.65600000000000003</v>
      </c>
      <c r="AC269">
        <v>-0.92769999999999997</v>
      </c>
      <c r="AD269" t="s">
        <v>48</v>
      </c>
      <c r="AE269" t="s">
        <v>48</v>
      </c>
      <c r="AF269" t="s">
        <v>48</v>
      </c>
      <c r="AG269" t="s">
        <v>37311</v>
      </c>
    </row>
    <row r="270" spans="1:33" hidden="1" outlineLevel="1" x14ac:dyDescent="0.2">
      <c r="A270" t="s">
        <v>38147</v>
      </c>
      <c r="B270" t="s">
        <v>38148</v>
      </c>
      <c r="C270" t="s">
        <v>38149</v>
      </c>
      <c r="D270" s="3"/>
      <c r="J270" t="s">
        <v>38150</v>
      </c>
      <c r="K270" t="s">
        <v>37324</v>
      </c>
      <c r="L270" t="s">
        <v>1233</v>
      </c>
      <c r="M270">
        <v>11</v>
      </c>
      <c r="P270" s="2" t="s">
        <v>38151</v>
      </c>
      <c r="Q270" t="s">
        <v>10150</v>
      </c>
      <c r="S270">
        <v>7.5294E-2</v>
      </c>
      <c r="T270">
        <v>1.9359589000000001E-3</v>
      </c>
      <c r="U270">
        <v>2.1603431999999999E-2</v>
      </c>
      <c r="V270">
        <v>8.7684919999999993E-3</v>
      </c>
      <c r="W270">
        <v>2.0321451000000001E-2</v>
      </c>
      <c r="X270">
        <v>7.4565843999999997E-3</v>
      </c>
      <c r="Y270">
        <v>0</v>
      </c>
      <c r="Z270">
        <v>0</v>
      </c>
      <c r="AA270">
        <v>0.122</v>
      </c>
      <c r="AB270">
        <v>0.878</v>
      </c>
      <c r="AC270">
        <v>-0.70609999999999995</v>
      </c>
      <c r="AD270" t="s">
        <v>48</v>
      </c>
      <c r="AE270" t="s">
        <v>48</v>
      </c>
      <c r="AF270" t="s">
        <v>48</v>
      </c>
      <c r="AG270" t="s">
        <v>37311</v>
      </c>
    </row>
    <row r="271" spans="1:33" hidden="1" outlineLevel="1" x14ac:dyDescent="0.2">
      <c r="A271" t="s">
        <v>38152</v>
      </c>
      <c r="B271" t="s">
        <v>38153</v>
      </c>
      <c r="C271" t="s">
        <v>38154</v>
      </c>
      <c r="D271" s="3"/>
      <c r="J271" t="s">
        <v>38155</v>
      </c>
      <c r="K271" t="s">
        <v>37324</v>
      </c>
      <c r="L271" t="s">
        <v>1233</v>
      </c>
      <c r="M271">
        <v>35</v>
      </c>
      <c r="P271" s="2" t="s">
        <v>38156</v>
      </c>
      <c r="Q271" t="s">
        <v>25385</v>
      </c>
      <c r="S271">
        <v>0.23451406</v>
      </c>
      <c r="T271">
        <v>3.3760069999999999E-3</v>
      </c>
      <c r="U271">
        <v>3.2393249999999998E-2</v>
      </c>
      <c r="V271">
        <v>1.2340514E-2</v>
      </c>
      <c r="W271">
        <v>0.13064787</v>
      </c>
      <c r="X271">
        <v>8.4145709999999992E-3</v>
      </c>
      <c r="Y271">
        <v>0</v>
      </c>
      <c r="Z271">
        <v>0</v>
      </c>
      <c r="AA271">
        <v>0.25</v>
      </c>
      <c r="AB271">
        <v>0.75</v>
      </c>
      <c r="AC271">
        <v>-0.61260000000000003</v>
      </c>
      <c r="AD271" t="s">
        <v>48</v>
      </c>
      <c r="AE271" t="s">
        <v>48</v>
      </c>
      <c r="AF271" t="s">
        <v>48</v>
      </c>
      <c r="AG271" t="s">
        <v>37311</v>
      </c>
    </row>
    <row r="272" spans="1:33" hidden="1" outlineLevel="1" x14ac:dyDescent="0.2">
      <c r="A272" t="s">
        <v>38157</v>
      </c>
      <c r="B272" t="s">
        <v>38158</v>
      </c>
      <c r="C272" t="s">
        <v>38159</v>
      </c>
      <c r="D272" s="3"/>
      <c r="J272" t="s">
        <v>38160</v>
      </c>
      <c r="K272" t="s">
        <v>37324</v>
      </c>
      <c r="L272" t="s">
        <v>1233</v>
      </c>
      <c r="M272">
        <v>8</v>
      </c>
      <c r="P272" s="2" t="s">
        <v>38161</v>
      </c>
      <c r="Q272" t="s">
        <v>10060</v>
      </c>
      <c r="S272">
        <v>0.75208335999999998</v>
      </c>
      <c r="T272">
        <v>0.16960317</v>
      </c>
      <c r="U272">
        <v>0.85672000000000004</v>
      </c>
      <c r="V272">
        <v>3.0949092000000001E-2</v>
      </c>
      <c r="W272">
        <v>0.40243408000000003</v>
      </c>
      <c r="X272">
        <v>9.9551169999999994E-3</v>
      </c>
      <c r="Y272">
        <v>-0.2</v>
      </c>
      <c r="Z272">
        <v>0</v>
      </c>
      <c r="AA272">
        <v>0.64300000000000002</v>
      </c>
      <c r="AB272">
        <v>0.35699999999999998</v>
      </c>
      <c r="AC272">
        <v>-0.55740000000000001</v>
      </c>
      <c r="AD272" t="s">
        <v>48</v>
      </c>
      <c r="AE272" t="s">
        <v>48</v>
      </c>
      <c r="AF272" t="s">
        <v>48</v>
      </c>
      <c r="AG272" t="s">
        <v>37311</v>
      </c>
    </row>
    <row r="273" spans="1:33" hidden="1" outlineLevel="1" x14ac:dyDescent="0.2">
      <c r="A273" t="s">
        <v>38162</v>
      </c>
      <c r="B273" t="s">
        <v>38163</v>
      </c>
      <c r="C273" t="s">
        <v>15268</v>
      </c>
      <c r="D273" s="3"/>
      <c r="J273" t="s">
        <v>38164</v>
      </c>
      <c r="K273" t="s">
        <v>37324</v>
      </c>
      <c r="L273" t="s">
        <v>1233</v>
      </c>
      <c r="M273">
        <v>18</v>
      </c>
      <c r="P273" s="2" t="s">
        <v>38165</v>
      </c>
      <c r="Q273" t="s">
        <v>10104</v>
      </c>
      <c r="S273">
        <v>0.69899109999999998</v>
      </c>
      <c r="T273">
        <v>2.3076923999999999E-2</v>
      </c>
      <c r="U273">
        <v>0.31940669999999999</v>
      </c>
      <c r="V273">
        <v>1.8872296E-2</v>
      </c>
      <c r="W273">
        <v>0.7065844</v>
      </c>
      <c r="X273">
        <v>4.3309136999999998E-2</v>
      </c>
      <c r="Y273">
        <v>-0.79999999999999993</v>
      </c>
      <c r="Z273">
        <v>0</v>
      </c>
      <c r="AA273">
        <v>0.33300000000000002</v>
      </c>
      <c r="AB273">
        <v>0.66700000000000004</v>
      </c>
      <c r="AC273">
        <v>-0.7177</v>
      </c>
      <c r="AD273" t="s">
        <v>48</v>
      </c>
      <c r="AE273" t="s">
        <v>48</v>
      </c>
      <c r="AF273" t="s">
        <v>48</v>
      </c>
      <c r="AG273" t="s">
        <v>37311</v>
      </c>
    </row>
    <row r="274" spans="1:33" hidden="1" outlineLevel="1" x14ac:dyDescent="0.2">
      <c r="A274" t="s">
        <v>38166</v>
      </c>
      <c r="B274" t="s">
        <v>38167</v>
      </c>
      <c r="C274" t="s">
        <v>38168</v>
      </c>
      <c r="D274" s="3"/>
      <c r="J274" t="s">
        <v>38169</v>
      </c>
      <c r="K274" t="s">
        <v>37324</v>
      </c>
      <c r="L274" t="s">
        <v>1233</v>
      </c>
      <c r="M274">
        <v>19</v>
      </c>
      <c r="P274" s="2" t="s">
        <v>38170</v>
      </c>
      <c r="Q274" t="s">
        <v>38171</v>
      </c>
      <c r="S274">
        <v>9.3081269999999994E-2</v>
      </c>
      <c r="T274">
        <v>1.2969971000000001E-3</v>
      </c>
      <c r="U274">
        <v>1.6889455000000001E-2</v>
      </c>
      <c r="V274">
        <v>3.8477771000000002E-3</v>
      </c>
      <c r="W274">
        <v>3.4451994999999999E-2</v>
      </c>
      <c r="X274">
        <v>6.6215824000000001E-3</v>
      </c>
      <c r="Y274">
        <v>0.2</v>
      </c>
      <c r="Z274">
        <v>0.23200000000000001</v>
      </c>
      <c r="AA274">
        <v>6.6000000000000003E-2</v>
      </c>
      <c r="AB274">
        <v>0.70199999999999996</v>
      </c>
      <c r="AC274">
        <v>0.68079999999999996</v>
      </c>
      <c r="AD274" t="s">
        <v>48</v>
      </c>
      <c r="AE274" t="s">
        <v>48</v>
      </c>
      <c r="AF274" t="s">
        <v>48</v>
      </c>
      <c r="AG274" t="s">
        <v>37311</v>
      </c>
    </row>
    <row r="275" spans="1:33" hidden="1" outlineLevel="1" x14ac:dyDescent="0.2">
      <c r="A275" t="s">
        <v>38172</v>
      </c>
      <c r="B275" t="s">
        <v>38119</v>
      </c>
      <c r="C275" t="s">
        <v>38173</v>
      </c>
      <c r="D275" s="3"/>
      <c r="J275" t="s">
        <v>10596</v>
      </c>
      <c r="K275" t="s">
        <v>37324</v>
      </c>
      <c r="L275" t="s">
        <v>1233</v>
      </c>
      <c r="M275">
        <v>7</v>
      </c>
      <c r="P275" s="2" t="s">
        <v>38174</v>
      </c>
      <c r="Q275" t="s">
        <v>10471</v>
      </c>
      <c r="Y275" t="s">
        <v>48</v>
      </c>
      <c r="Z275" t="s">
        <v>48</v>
      </c>
      <c r="AA275" t="s">
        <v>48</v>
      </c>
      <c r="AB275" t="s">
        <v>48</v>
      </c>
      <c r="AC275" t="s">
        <v>48</v>
      </c>
      <c r="AD275" t="s">
        <v>48</v>
      </c>
      <c r="AE275" t="s">
        <v>48</v>
      </c>
      <c r="AF275" t="s">
        <v>48</v>
      </c>
      <c r="AG275" t="s">
        <v>38175</v>
      </c>
    </row>
    <row r="276" spans="1:33" hidden="1" outlineLevel="1" x14ac:dyDescent="0.2">
      <c r="A276" t="s">
        <v>38176</v>
      </c>
      <c r="B276" t="s">
        <v>38177</v>
      </c>
      <c r="C276" t="s">
        <v>26719</v>
      </c>
      <c r="D276" s="3"/>
      <c r="J276" t="s">
        <v>38178</v>
      </c>
      <c r="K276" t="s">
        <v>37324</v>
      </c>
      <c r="L276" t="s">
        <v>1233</v>
      </c>
      <c r="M276">
        <v>7</v>
      </c>
      <c r="P276" s="2" t="s">
        <v>38179</v>
      </c>
      <c r="Q276" t="s">
        <v>10648</v>
      </c>
      <c r="S276">
        <v>0.13908891000000001</v>
      </c>
      <c r="T276">
        <v>2.1362305E-3</v>
      </c>
      <c r="U276">
        <v>2.2628209E-2</v>
      </c>
      <c r="V276">
        <v>1.0211408E-2</v>
      </c>
      <c r="W276">
        <v>5.0277750000000003E-2</v>
      </c>
      <c r="X276">
        <v>8.4275170000000007E-3</v>
      </c>
      <c r="Y276">
        <v>9.7142857142857142E-2</v>
      </c>
      <c r="Z276">
        <v>0.11799999999999999</v>
      </c>
      <c r="AA276">
        <v>0.20399999999999999</v>
      </c>
      <c r="AB276">
        <v>0.67800000000000005</v>
      </c>
      <c r="AC276">
        <v>-0.59399999999999997</v>
      </c>
      <c r="AD276" t="s">
        <v>48</v>
      </c>
      <c r="AE276" t="s">
        <v>48</v>
      </c>
      <c r="AF276" t="s">
        <v>48</v>
      </c>
      <c r="AG276" t="s">
        <v>37311</v>
      </c>
    </row>
    <row r="277" spans="1:33" hidden="1" outlineLevel="1" x14ac:dyDescent="0.2">
      <c r="A277" t="s">
        <v>38180</v>
      </c>
      <c r="B277" t="s">
        <v>38181</v>
      </c>
      <c r="C277" t="s">
        <v>21070</v>
      </c>
      <c r="D277" s="3"/>
      <c r="J277" t="s">
        <v>16686</v>
      </c>
      <c r="K277" t="s">
        <v>37324</v>
      </c>
      <c r="L277" t="s">
        <v>1233</v>
      </c>
      <c r="M277">
        <v>9</v>
      </c>
      <c r="P277" s="2" t="s">
        <v>38182</v>
      </c>
      <c r="Q277" t="s">
        <v>47</v>
      </c>
      <c r="Y277" t="s">
        <v>48</v>
      </c>
      <c r="Z277" t="s">
        <v>48</v>
      </c>
      <c r="AA277" t="s">
        <v>48</v>
      </c>
      <c r="AB277" t="s">
        <v>48</v>
      </c>
      <c r="AC277" t="s">
        <v>48</v>
      </c>
      <c r="AD277" t="s">
        <v>48</v>
      </c>
      <c r="AE277" t="s">
        <v>48</v>
      </c>
      <c r="AF277" t="s">
        <v>48</v>
      </c>
      <c r="AG277" t="s">
        <v>38175</v>
      </c>
    </row>
    <row r="278" spans="1:33" hidden="1" outlineLevel="1" x14ac:dyDescent="0.2">
      <c r="A278" t="s">
        <v>38183</v>
      </c>
      <c r="B278" t="s">
        <v>38184</v>
      </c>
      <c r="C278" t="s">
        <v>30500</v>
      </c>
      <c r="D278" s="3"/>
      <c r="J278" t="s">
        <v>38185</v>
      </c>
      <c r="K278" t="s">
        <v>37324</v>
      </c>
      <c r="L278" t="s">
        <v>1233</v>
      </c>
      <c r="M278">
        <v>5</v>
      </c>
      <c r="P278" s="2" t="s">
        <v>38186</v>
      </c>
      <c r="Q278" t="s">
        <v>10098</v>
      </c>
      <c r="S278">
        <v>0.23961850000000001</v>
      </c>
      <c r="T278">
        <v>2.6321410000000002E-3</v>
      </c>
      <c r="U278">
        <v>2.2696527000000001E-2</v>
      </c>
      <c r="V278">
        <v>5.3276913000000004E-3</v>
      </c>
      <c r="W278">
        <v>0.19101499999999999</v>
      </c>
      <c r="X278">
        <v>6.5374350000000003E-3</v>
      </c>
      <c r="Y278">
        <v>0.1957142857142857</v>
      </c>
      <c r="Z278">
        <v>0.14000000000000001</v>
      </c>
      <c r="AA278">
        <v>0.13600000000000001</v>
      </c>
      <c r="AB278">
        <v>0.72399999999999998</v>
      </c>
      <c r="AC278">
        <v>5.16E-2</v>
      </c>
      <c r="AD278" t="s">
        <v>48</v>
      </c>
      <c r="AE278" t="s">
        <v>48</v>
      </c>
      <c r="AF278" t="s">
        <v>48</v>
      </c>
      <c r="AG278" t="s">
        <v>37311</v>
      </c>
    </row>
    <row r="279" spans="1:33" hidden="1" outlineLevel="1" x14ac:dyDescent="0.2">
      <c r="A279" t="s">
        <v>38187</v>
      </c>
      <c r="B279" t="s">
        <v>38188</v>
      </c>
      <c r="C279" t="s">
        <v>38189</v>
      </c>
      <c r="D279" s="3"/>
      <c r="J279" t="s">
        <v>38190</v>
      </c>
      <c r="K279" t="s">
        <v>37324</v>
      </c>
      <c r="L279" t="s">
        <v>1233</v>
      </c>
      <c r="M279">
        <v>6</v>
      </c>
      <c r="P279" s="2" t="s">
        <v>38191</v>
      </c>
      <c r="Q279" t="s">
        <v>47</v>
      </c>
      <c r="S279">
        <v>7.9250953999999998E-2</v>
      </c>
      <c r="T279">
        <v>1.4877319E-3</v>
      </c>
      <c r="U279">
        <v>1.5591404E-2</v>
      </c>
      <c r="V279">
        <v>9.9894219999999995E-3</v>
      </c>
      <c r="W279">
        <v>2.5026766999999998E-2</v>
      </c>
      <c r="X279">
        <v>6.6280556000000001E-3</v>
      </c>
      <c r="Y279">
        <v>0</v>
      </c>
      <c r="Z279">
        <v>0.29299999999999998</v>
      </c>
      <c r="AA279">
        <v>0</v>
      </c>
      <c r="AB279">
        <v>0.70699999999999996</v>
      </c>
      <c r="AC279">
        <v>0.85189999999999999</v>
      </c>
      <c r="AD279" t="s">
        <v>48</v>
      </c>
      <c r="AE279" t="s">
        <v>48</v>
      </c>
      <c r="AF279" t="s">
        <v>48</v>
      </c>
      <c r="AG279" t="s">
        <v>37311</v>
      </c>
    </row>
    <row r="280" spans="1:33" hidden="1" outlineLevel="1" x14ac:dyDescent="0.2">
      <c r="A280" t="s">
        <v>38192</v>
      </c>
      <c r="B280" t="s">
        <v>38193</v>
      </c>
      <c r="C280" t="s">
        <v>38194</v>
      </c>
      <c r="D280" s="3"/>
      <c r="J280" t="s">
        <v>38195</v>
      </c>
      <c r="K280" t="s">
        <v>37324</v>
      </c>
      <c r="L280" t="s">
        <v>1233</v>
      </c>
      <c r="M280">
        <v>5</v>
      </c>
      <c r="P280" s="2" t="s">
        <v>38196</v>
      </c>
      <c r="Q280" t="s">
        <v>47</v>
      </c>
      <c r="S280">
        <v>2.7324398999999999E-2</v>
      </c>
      <c r="T280">
        <v>7.2956085000000005E-4</v>
      </c>
      <c r="U280">
        <v>1.2790346500000001E-2</v>
      </c>
      <c r="V280">
        <v>5.4756826999999998E-3</v>
      </c>
      <c r="W280">
        <v>1.0894895999999999E-2</v>
      </c>
      <c r="X280">
        <v>6.7639859999999996E-3</v>
      </c>
      <c r="Y280">
        <v>0.26785714285714279</v>
      </c>
      <c r="Z280">
        <v>0.16</v>
      </c>
      <c r="AA280">
        <v>3.5000000000000003E-2</v>
      </c>
      <c r="AB280">
        <v>0.80500000000000005</v>
      </c>
      <c r="AC280">
        <v>0.86439999999999995</v>
      </c>
      <c r="AD280" t="s">
        <v>48</v>
      </c>
      <c r="AE280" t="s">
        <v>48</v>
      </c>
      <c r="AF280" t="s">
        <v>48</v>
      </c>
      <c r="AG280" t="s">
        <v>37311</v>
      </c>
    </row>
    <row r="281" spans="1:33" hidden="1" outlineLevel="1" x14ac:dyDescent="0.2">
      <c r="A281" t="s">
        <v>38197</v>
      </c>
      <c r="B281" t="s">
        <v>38198</v>
      </c>
      <c r="C281" t="s">
        <v>38199</v>
      </c>
      <c r="D281" s="3"/>
      <c r="J281" t="s">
        <v>38200</v>
      </c>
      <c r="K281" t="s">
        <v>37324</v>
      </c>
      <c r="L281" t="s">
        <v>1233</v>
      </c>
      <c r="M281">
        <v>6</v>
      </c>
      <c r="P281" s="2" t="s">
        <v>38201</v>
      </c>
      <c r="Q281" t="s">
        <v>47</v>
      </c>
      <c r="S281">
        <v>6.7380086000000006E-2</v>
      </c>
      <c r="T281">
        <v>1.6117096E-3</v>
      </c>
      <c r="U281">
        <v>2.0168742E-2</v>
      </c>
      <c r="V281">
        <v>6.7336100000000001E-3</v>
      </c>
      <c r="W281">
        <v>2.8061480999999999E-2</v>
      </c>
      <c r="X281">
        <v>7.0423200000000004E-3</v>
      </c>
      <c r="Y281">
        <v>4.3749999999999997E-2</v>
      </c>
      <c r="Z281">
        <v>0.13400000000000001</v>
      </c>
      <c r="AA281">
        <v>5.7000000000000002E-2</v>
      </c>
      <c r="AB281">
        <v>0.80900000000000005</v>
      </c>
      <c r="AC281">
        <v>0.92259999999999998</v>
      </c>
      <c r="AD281" t="s">
        <v>48</v>
      </c>
      <c r="AE281" t="s">
        <v>48</v>
      </c>
      <c r="AF281" t="s">
        <v>48</v>
      </c>
      <c r="AG281" t="s">
        <v>37311</v>
      </c>
    </row>
    <row r="282" spans="1:33" hidden="1" outlineLevel="1" x14ac:dyDescent="0.2">
      <c r="A282" t="s">
        <v>38202</v>
      </c>
      <c r="B282" t="s">
        <v>38203</v>
      </c>
      <c r="C282" t="s">
        <v>38204</v>
      </c>
      <c r="D282" s="3"/>
      <c r="J282" t="s">
        <v>38205</v>
      </c>
      <c r="K282" t="s">
        <v>37324</v>
      </c>
      <c r="L282" t="s">
        <v>1233</v>
      </c>
      <c r="M282">
        <v>4</v>
      </c>
      <c r="P282" s="2" t="s">
        <v>38206</v>
      </c>
      <c r="Q282" t="s">
        <v>38207</v>
      </c>
      <c r="S282">
        <v>0.32343719999999998</v>
      </c>
      <c r="T282">
        <v>1.7868511E-2</v>
      </c>
      <c r="U282">
        <v>0.33141375000000001</v>
      </c>
      <c r="V282">
        <v>3.7652100000000001E-2</v>
      </c>
      <c r="W282">
        <v>0.16883044</v>
      </c>
      <c r="X282">
        <v>1.1741633E-2</v>
      </c>
      <c r="Y282">
        <v>0.15416666666666659</v>
      </c>
      <c r="Z282">
        <v>8.8999999999999996E-2</v>
      </c>
      <c r="AA282">
        <v>7.3999999999999996E-2</v>
      </c>
      <c r="AB282">
        <v>0.83799999999999997</v>
      </c>
      <c r="AC282">
        <v>-0.2387</v>
      </c>
      <c r="AD282" t="s">
        <v>48</v>
      </c>
      <c r="AE282" t="s">
        <v>48</v>
      </c>
      <c r="AF282" t="s">
        <v>48</v>
      </c>
      <c r="AG282" t="s">
        <v>37311</v>
      </c>
    </row>
    <row r="283" spans="1:33" hidden="1" outlineLevel="1" x14ac:dyDescent="0.2">
      <c r="A283" t="s">
        <v>38208</v>
      </c>
      <c r="B283" t="s">
        <v>38209</v>
      </c>
      <c r="C283" t="s">
        <v>38210</v>
      </c>
      <c r="D283" s="3"/>
      <c r="J283" t="s">
        <v>38211</v>
      </c>
      <c r="K283" t="s">
        <v>37324</v>
      </c>
      <c r="L283" t="s">
        <v>1233</v>
      </c>
      <c r="M283">
        <v>7</v>
      </c>
      <c r="P283" s="2" t="s">
        <v>38212</v>
      </c>
      <c r="Q283" t="s">
        <v>10060</v>
      </c>
      <c r="S283">
        <v>7.8459570000000006E-2</v>
      </c>
      <c r="T283">
        <v>2.1934509999999999E-3</v>
      </c>
      <c r="U283">
        <v>2.7820411999999999E-2</v>
      </c>
      <c r="V283">
        <v>1.7264471999999999E-2</v>
      </c>
      <c r="W283">
        <v>1.8967866999999999E-2</v>
      </c>
      <c r="X283">
        <v>8.6605399999999996E-3</v>
      </c>
      <c r="Y283">
        <v>0</v>
      </c>
      <c r="Z283">
        <v>0.20499999999999999</v>
      </c>
      <c r="AA283">
        <v>0</v>
      </c>
      <c r="AB283">
        <v>0.79500000000000004</v>
      </c>
      <c r="AC283">
        <v>0.47670000000000001</v>
      </c>
      <c r="AD283" t="s">
        <v>48</v>
      </c>
      <c r="AE283" t="s">
        <v>48</v>
      </c>
      <c r="AF283" t="s">
        <v>48</v>
      </c>
      <c r="AG283" t="s">
        <v>37311</v>
      </c>
    </row>
    <row r="284" spans="1:33" hidden="1" outlineLevel="1" x14ac:dyDescent="0.2">
      <c r="A284" t="s">
        <v>38213</v>
      </c>
      <c r="B284" t="s">
        <v>38214</v>
      </c>
      <c r="C284" t="s">
        <v>38215</v>
      </c>
      <c r="D284" s="3"/>
      <c r="J284" t="s">
        <v>38216</v>
      </c>
      <c r="K284" t="s">
        <v>37324</v>
      </c>
      <c r="L284" t="s">
        <v>1233</v>
      </c>
      <c r="M284">
        <v>3</v>
      </c>
      <c r="P284" s="2" t="s">
        <v>38217</v>
      </c>
      <c r="Q284" t="s">
        <v>10150</v>
      </c>
      <c r="S284">
        <v>0.24603333999999999</v>
      </c>
      <c r="T284">
        <v>5.8746340000000001E-3</v>
      </c>
      <c r="U284">
        <v>4.5169090000000002E-2</v>
      </c>
      <c r="V284">
        <v>1.4350293E-2</v>
      </c>
      <c r="W284">
        <v>8.1755499999999995E-2</v>
      </c>
      <c r="X284">
        <v>5.7210259999999999E-2</v>
      </c>
      <c r="Y284">
        <v>2.5000000000000001E-2</v>
      </c>
      <c r="Z284">
        <v>0.28000000000000003</v>
      </c>
      <c r="AA284">
        <v>0.05</v>
      </c>
      <c r="AB284">
        <v>0.67</v>
      </c>
      <c r="AC284">
        <v>0.87250000000000005</v>
      </c>
      <c r="AD284" t="s">
        <v>48</v>
      </c>
      <c r="AE284" t="s">
        <v>48</v>
      </c>
      <c r="AF284" t="s">
        <v>48</v>
      </c>
      <c r="AG284" t="s">
        <v>37311</v>
      </c>
    </row>
    <row r="285" spans="1:33" hidden="1" outlineLevel="1" x14ac:dyDescent="0.2">
      <c r="A285" t="s">
        <v>38218</v>
      </c>
      <c r="B285" t="s">
        <v>38219</v>
      </c>
      <c r="C285" t="s">
        <v>38220</v>
      </c>
      <c r="D285" s="3"/>
      <c r="J285" t="s">
        <v>38221</v>
      </c>
      <c r="K285" t="s">
        <v>37324</v>
      </c>
      <c r="L285" t="s">
        <v>1233</v>
      </c>
      <c r="M285">
        <v>5</v>
      </c>
      <c r="P285" s="2" t="s">
        <v>38222</v>
      </c>
      <c r="Q285" t="s">
        <v>47</v>
      </c>
      <c r="S285">
        <v>0.21107252000000001</v>
      </c>
      <c r="T285">
        <v>3.4904480000000002E-3</v>
      </c>
      <c r="U285">
        <v>4.491858E-2</v>
      </c>
      <c r="V285">
        <v>7.5475630000000002E-3</v>
      </c>
      <c r="W285">
        <v>8.4100090000000002E-2</v>
      </c>
      <c r="X285">
        <v>8.5051910000000005E-3</v>
      </c>
      <c r="Y285">
        <v>0.5</v>
      </c>
      <c r="Z285">
        <v>0.309</v>
      </c>
      <c r="AA285">
        <v>0</v>
      </c>
      <c r="AB285">
        <v>0.69099999999999995</v>
      </c>
      <c r="AC285">
        <v>0.70030000000000003</v>
      </c>
      <c r="AD285" t="s">
        <v>48</v>
      </c>
      <c r="AE285" t="s">
        <v>48</v>
      </c>
      <c r="AF285" t="s">
        <v>48</v>
      </c>
      <c r="AG285" t="s">
        <v>37311</v>
      </c>
    </row>
    <row r="286" spans="1:33" hidden="1" outlineLevel="1" x14ac:dyDescent="0.2">
      <c r="A286" t="s">
        <v>38223</v>
      </c>
      <c r="B286" t="s">
        <v>38224</v>
      </c>
      <c r="C286" t="s">
        <v>38225</v>
      </c>
      <c r="D286" s="3"/>
      <c r="J286" t="s">
        <v>38226</v>
      </c>
      <c r="K286" t="s">
        <v>37324</v>
      </c>
      <c r="L286" t="s">
        <v>1233</v>
      </c>
      <c r="M286">
        <v>5</v>
      </c>
      <c r="P286" s="2" t="s">
        <v>38227</v>
      </c>
      <c r="Q286" t="s">
        <v>47</v>
      </c>
      <c r="S286">
        <v>0.47772613000000003</v>
      </c>
      <c r="T286">
        <v>0.16960317</v>
      </c>
      <c r="U286">
        <v>0.38343846999999998</v>
      </c>
      <c r="V286">
        <v>2.8886627000000002E-2</v>
      </c>
      <c r="W286">
        <v>0.16758772999999999</v>
      </c>
      <c r="X286">
        <v>0.37339640000000002</v>
      </c>
      <c r="Y286">
        <v>0</v>
      </c>
      <c r="Z286">
        <v>9.8000000000000004E-2</v>
      </c>
      <c r="AA286">
        <v>0</v>
      </c>
      <c r="AB286">
        <v>0.90200000000000002</v>
      </c>
      <c r="AC286">
        <v>0.36120000000000002</v>
      </c>
      <c r="AD286" t="s">
        <v>48</v>
      </c>
      <c r="AE286" t="s">
        <v>48</v>
      </c>
      <c r="AF286" t="s">
        <v>48</v>
      </c>
      <c r="AG286" t="s">
        <v>37311</v>
      </c>
    </row>
    <row r="287" spans="1:33" hidden="1" outlineLevel="1" x14ac:dyDescent="0.2">
      <c r="A287" t="s">
        <v>38228</v>
      </c>
      <c r="B287" t="s">
        <v>38229</v>
      </c>
      <c r="C287" t="s">
        <v>11160</v>
      </c>
      <c r="D287" s="3"/>
      <c r="J287" t="s">
        <v>38230</v>
      </c>
      <c r="K287" t="s">
        <v>37324</v>
      </c>
      <c r="L287" t="s">
        <v>1233</v>
      </c>
      <c r="M287">
        <v>9</v>
      </c>
      <c r="P287" s="2" t="s">
        <v>38231</v>
      </c>
      <c r="Q287" t="s">
        <v>47</v>
      </c>
      <c r="S287">
        <v>0.15932568999999999</v>
      </c>
      <c r="T287">
        <v>2.7275085000000002E-3</v>
      </c>
      <c r="U287">
        <v>2.522431E-2</v>
      </c>
      <c r="V287">
        <v>9.6194430000000001E-3</v>
      </c>
      <c r="W287">
        <v>6.7045900000000005E-2</v>
      </c>
      <c r="X287">
        <v>9.3855029999999999E-3</v>
      </c>
      <c r="Y287">
        <v>0.8</v>
      </c>
      <c r="Z287">
        <v>0.255</v>
      </c>
      <c r="AA287">
        <v>0</v>
      </c>
      <c r="AB287">
        <v>0.745</v>
      </c>
      <c r="AC287">
        <v>0.62490000000000001</v>
      </c>
      <c r="AD287" t="s">
        <v>48</v>
      </c>
      <c r="AE287" t="s">
        <v>48</v>
      </c>
      <c r="AF287" t="s">
        <v>48</v>
      </c>
      <c r="AG287" t="s">
        <v>37311</v>
      </c>
    </row>
    <row r="288" spans="1:33" hidden="1" outlineLevel="1" x14ac:dyDescent="0.2">
      <c r="A288" t="s">
        <v>38232</v>
      </c>
      <c r="B288" t="s">
        <v>38233</v>
      </c>
      <c r="C288" t="s">
        <v>38234</v>
      </c>
      <c r="D288" s="3"/>
      <c r="J288" t="s">
        <v>38235</v>
      </c>
      <c r="K288" t="s">
        <v>37324</v>
      </c>
      <c r="L288" t="s">
        <v>1233</v>
      </c>
      <c r="M288">
        <v>3</v>
      </c>
      <c r="P288" s="2" t="s">
        <v>38236</v>
      </c>
      <c r="Q288" t="s">
        <v>47</v>
      </c>
      <c r="S288">
        <v>0.38811707000000001</v>
      </c>
      <c r="T288">
        <v>1.3736900999999999E-2</v>
      </c>
      <c r="U288">
        <v>0.21456863000000001</v>
      </c>
      <c r="V288">
        <v>1.5656650000000001E-2</v>
      </c>
      <c r="W288">
        <v>0.13064787</v>
      </c>
      <c r="X288">
        <v>1.0006900000000001E-2</v>
      </c>
      <c r="Y288">
        <v>-0.65</v>
      </c>
      <c r="Z288">
        <v>0</v>
      </c>
      <c r="AA288">
        <v>0.128</v>
      </c>
      <c r="AB288">
        <v>0.872</v>
      </c>
      <c r="AC288">
        <v>-0.47539999999999999</v>
      </c>
      <c r="AD288" t="s">
        <v>48</v>
      </c>
      <c r="AE288" t="s">
        <v>48</v>
      </c>
      <c r="AF288" t="s">
        <v>48</v>
      </c>
      <c r="AG288" t="s">
        <v>37311</v>
      </c>
    </row>
    <row r="289" spans="1:33" hidden="1" outlineLevel="1" x14ac:dyDescent="0.2">
      <c r="A289" t="s">
        <v>38237</v>
      </c>
      <c r="B289" t="s">
        <v>38238</v>
      </c>
      <c r="C289" t="s">
        <v>38239</v>
      </c>
      <c r="D289" s="3"/>
      <c r="J289" t="s">
        <v>38240</v>
      </c>
      <c r="K289" t="s">
        <v>37324</v>
      </c>
      <c r="L289" t="s">
        <v>1233</v>
      </c>
      <c r="M289">
        <v>3</v>
      </c>
      <c r="P289" s="2" t="s">
        <v>38241</v>
      </c>
      <c r="Q289" t="s">
        <v>38242</v>
      </c>
      <c r="S289">
        <v>0.119997114</v>
      </c>
      <c r="T289">
        <v>2.2029876999999998E-3</v>
      </c>
      <c r="U289">
        <v>2.5907494E-2</v>
      </c>
      <c r="V289">
        <v>1.5254693999999999E-2</v>
      </c>
      <c r="W289">
        <v>5.2620029999999998E-2</v>
      </c>
      <c r="X289">
        <v>7.9485230000000007E-3</v>
      </c>
      <c r="Y289">
        <v>3.3333333333333333E-2</v>
      </c>
      <c r="Z289">
        <v>5.0999999999999997E-2</v>
      </c>
      <c r="AA289">
        <v>0.14099999999999999</v>
      </c>
      <c r="AB289">
        <v>0.80800000000000005</v>
      </c>
      <c r="AC289">
        <v>-0.62490000000000001</v>
      </c>
      <c r="AD289" t="s">
        <v>48</v>
      </c>
      <c r="AE289" t="s">
        <v>48</v>
      </c>
      <c r="AF289" t="s">
        <v>48</v>
      </c>
      <c r="AG289" t="s">
        <v>37311</v>
      </c>
    </row>
    <row r="290" spans="1:33" hidden="1" outlineLevel="1" x14ac:dyDescent="0.2">
      <c r="A290" t="s">
        <v>38243</v>
      </c>
      <c r="B290" t="s">
        <v>38244</v>
      </c>
      <c r="C290" t="s">
        <v>38245</v>
      </c>
      <c r="D290" s="3"/>
      <c r="J290" t="s">
        <v>38246</v>
      </c>
      <c r="K290" t="s">
        <v>37324</v>
      </c>
      <c r="L290" t="s">
        <v>1233</v>
      </c>
      <c r="M290">
        <v>3</v>
      </c>
      <c r="P290" s="2" t="s">
        <v>38247</v>
      </c>
      <c r="Q290" t="s">
        <v>10132</v>
      </c>
      <c r="S290">
        <v>0.11057663</v>
      </c>
      <c r="T290">
        <v>3.4332274999999998E-3</v>
      </c>
      <c r="U290">
        <v>4.491858E-2</v>
      </c>
      <c r="V290">
        <v>1.9776696E-2</v>
      </c>
      <c r="W290">
        <v>3.8273550000000003E-2</v>
      </c>
      <c r="X290">
        <v>8.2592220000000001E-3</v>
      </c>
      <c r="Y290">
        <v>0.1320767195767196</v>
      </c>
      <c r="Z290">
        <v>0.1</v>
      </c>
      <c r="AA290">
        <v>4.3999999999999997E-2</v>
      </c>
      <c r="AB290">
        <v>0.85499999999999998</v>
      </c>
      <c r="AC290">
        <v>0.94740000000000002</v>
      </c>
      <c r="AD290" t="s">
        <v>48</v>
      </c>
      <c r="AE290" t="s">
        <v>48</v>
      </c>
      <c r="AF290" t="s">
        <v>48</v>
      </c>
      <c r="AG290" t="s">
        <v>37311</v>
      </c>
    </row>
    <row r="291" spans="1:33" hidden="1" outlineLevel="1" x14ac:dyDescent="0.2">
      <c r="A291" t="s">
        <v>38248</v>
      </c>
      <c r="B291" t="s">
        <v>38249</v>
      </c>
      <c r="C291" t="s">
        <v>38250</v>
      </c>
      <c r="D291" s="3"/>
      <c r="J291" t="s">
        <v>38251</v>
      </c>
      <c r="K291" t="s">
        <v>37324</v>
      </c>
      <c r="L291" t="s">
        <v>1233</v>
      </c>
      <c r="M291">
        <v>3</v>
      </c>
      <c r="P291" s="2" t="s">
        <v>38252</v>
      </c>
      <c r="Q291" t="s">
        <v>47</v>
      </c>
      <c r="S291">
        <v>0.55739563999999997</v>
      </c>
      <c r="T291">
        <v>1.159668E-2</v>
      </c>
      <c r="U291">
        <v>9.7129054000000006E-2</v>
      </c>
      <c r="V291">
        <v>4.6159766999999997E-2</v>
      </c>
      <c r="W291">
        <v>0.60994150000000003</v>
      </c>
      <c r="X291">
        <v>6.6604200000000002E-3</v>
      </c>
      <c r="Y291">
        <v>0.25</v>
      </c>
      <c r="Z291">
        <v>0.30599999999999999</v>
      </c>
      <c r="AA291">
        <v>0</v>
      </c>
      <c r="AB291">
        <v>0.69399999999999995</v>
      </c>
      <c r="AC291">
        <v>0.52669999999999995</v>
      </c>
      <c r="AD291" t="s">
        <v>48</v>
      </c>
      <c r="AE291" t="s">
        <v>48</v>
      </c>
      <c r="AF291" t="s">
        <v>48</v>
      </c>
      <c r="AG291" t="s">
        <v>37311</v>
      </c>
    </row>
    <row r="292" spans="1:33" hidden="1" outlineLevel="1" x14ac:dyDescent="0.2">
      <c r="A292" t="s">
        <v>38253</v>
      </c>
      <c r="B292" t="s">
        <v>38254</v>
      </c>
      <c r="C292" t="s">
        <v>38255</v>
      </c>
      <c r="D292" s="3"/>
      <c r="J292" t="s">
        <v>38256</v>
      </c>
      <c r="K292" t="s">
        <v>37324</v>
      </c>
      <c r="L292" t="s">
        <v>1233</v>
      </c>
      <c r="M292">
        <v>3</v>
      </c>
      <c r="P292" s="2" t="s">
        <v>38257</v>
      </c>
      <c r="Q292" t="s">
        <v>47</v>
      </c>
      <c r="S292">
        <v>0.22579013000000001</v>
      </c>
      <c r="T292">
        <v>2.8419495E-3</v>
      </c>
      <c r="U292">
        <v>2.3379711000000001E-2</v>
      </c>
      <c r="V292">
        <v>5.7716659999999999E-3</v>
      </c>
      <c r="W292">
        <v>0.113185234</v>
      </c>
      <c r="X292">
        <v>8.5569740000000002E-3</v>
      </c>
      <c r="Y292">
        <v>0.10520833333333331</v>
      </c>
      <c r="Z292">
        <v>0.28399999999999997</v>
      </c>
      <c r="AA292">
        <v>0.20799999999999999</v>
      </c>
      <c r="AB292">
        <v>0.50700000000000001</v>
      </c>
      <c r="AC292">
        <v>0.74650000000000005</v>
      </c>
      <c r="AD292" t="s">
        <v>48</v>
      </c>
      <c r="AE292" t="s">
        <v>48</v>
      </c>
      <c r="AF292" t="s">
        <v>48</v>
      </c>
      <c r="AG292" t="s">
        <v>37311</v>
      </c>
    </row>
    <row r="293" spans="1:33" hidden="1" outlineLevel="1" x14ac:dyDescent="0.2">
      <c r="A293" t="s">
        <v>38258</v>
      </c>
      <c r="B293" t="s">
        <v>38259</v>
      </c>
      <c r="C293" t="s">
        <v>38260</v>
      </c>
      <c r="D293" s="3"/>
      <c r="J293" t="s">
        <v>38261</v>
      </c>
      <c r="K293" t="s">
        <v>37324</v>
      </c>
      <c r="L293" t="s">
        <v>1233</v>
      </c>
      <c r="M293">
        <v>4</v>
      </c>
      <c r="P293" s="2" t="s">
        <v>38262</v>
      </c>
      <c r="Q293" t="s">
        <v>47</v>
      </c>
      <c r="S293">
        <v>0.12520397</v>
      </c>
      <c r="T293">
        <v>2.3937225000000002E-3</v>
      </c>
      <c r="U293">
        <v>2.2628209E-2</v>
      </c>
      <c r="V293">
        <v>9.2124660000000008E-3</v>
      </c>
      <c r="W293">
        <v>3.5443625999999999E-2</v>
      </c>
      <c r="X293">
        <v>9.2819370000000005E-3</v>
      </c>
      <c r="Y293">
        <v>-0.8</v>
      </c>
      <c r="Z293">
        <v>0</v>
      </c>
      <c r="AA293">
        <v>0.20899999999999999</v>
      </c>
      <c r="AB293">
        <v>0.79100000000000004</v>
      </c>
      <c r="AC293">
        <v>-0.57189999999999996</v>
      </c>
      <c r="AD293" t="s">
        <v>48</v>
      </c>
      <c r="AE293" t="s">
        <v>48</v>
      </c>
      <c r="AF293" t="s">
        <v>48</v>
      </c>
      <c r="AG293" t="s">
        <v>37311</v>
      </c>
    </row>
    <row r="294" spans="1:33" hidden="1" outlineLevel="1" x14ac:dyDescent="0.2">
      <c r="A294" t="s">
        <v>38263</v>
      </c>
      <c r="B294" t="s">
        <v>38264</v>
      </c>
      <c r="C294" t="s">
        <v>38265</v>
      </c>
      <c r="D294" s="3"/>
      <c r="J294" t="s">
        <v>38266</v>
      </c>
      <c r="K294" t="s">
        <v>37324</v>
      </c>
      <c r="L294" t="s">
        <v>1233</v>
      </c>
      <c r="M294">
        <v>2</v>
      </c>
      <c r="P294" s="2" t="s">
        <v>38267</v>
      </c>
      <c r="Q294" t="s">
        <v>47</v>
      </c>
      <c r="S294">
        <v>3.969839E-2</v>
      </c>
      <c r="T294">
        <v>9.6797943000000001E-4</v>
      </c>
      <c r="U294">
        <v>1.2209640000000001E-2</v>
      </c>
      <c r="V294">
        <v>4.1437599999999998E-3</v>
      </c>
      <c r="W294">
        <v>1.7743195999999999E-2</v>
      </c>
      <c r="X294">
        <v>6.7122029999999999E-3</v>
      </c>
      <c r="Y294">
        <v>0.05</v>
      </c>
      <c r="Z294">
        <v>8.1000000000000003E-2</v>
      </c>
      <c r="AA294">
        <v>0.14199999999999999</v>
      </c>
      <c r="AB294">
        <v>0.77700000000000002</v>
      </c>
      <c r="AC294">
        <v>-0.24460000000000001</v>
      </c>
      <c r="AD294" t="s">
        <v>48</v>
      </c>
      <c r="AE294" t="s">
        <v>48</v>
      </c>
      <c r="AF294" t="s">
        <v>48</v>
      </c>
      <c r="AG294" t="s">
        <v>37311</v>
      </c>
    </row>
    <row r="295" spans="1:33" hidden="1" outlineLevel="1" x14ac:dyDescent="0.2">
      <c r="A295" t="s">
        <v>38268</v>
      </c>
      <c r="B295" t="s">
        <v>38269</v>
      </c>
      <c r="C295" t="s">
        <v>38270</v>
      </c>
      <c r="D295" s="3"/>
      <c r="J295" t="s">
        <v>38271</v>
      </c>
      <c r="K295" t="s">
        <v>37324</v>
      </c>
      <c r="L295" t="s">
        <v>1233</v>
      </c>
      <c r="M295">
        <v>2</v>
      </c>
      <c r="P295" s="2" t="s">
        <v>38272</v>
      </c>
      <c r="Q295" t="s">
        <v>10060</v>
      </c>
      <c r="S295">
        <v>4.9584184000000003E-2</v>
      </c>
      <c r="T295">
        <v>1.3160705999999999E-3</v>
      </c>
      <c r="U295">
        <v>1.7436002999999999E-2</v>
      </c>
      <c r="V295">
        <v>4.4767404999999996E-3</v>
      </c>
      <c r="W295">
        <v>2.3737640000000001E-2</v>
      </c>
      <c r="X295">
        <v>7.2235605000000001E-3</v>
      </c>
      <c r="Y295">
        <v>0.16428571428571431</v>
      </c>
      <c r="Z295">
        <v>0.153</v>
      </c>
      <c r="AA295">
        <v>3.3000000000000002E-2</v>
      </c>
      <c r="AB295">
        <v>0.81399999999999995</v>
      </c>
      <c r="AC295">
        <v>0.95340000000000003</v>
      </c>
      <c r="AD295" t="s">
        <v>48</v>
      </c>
      <c r="AE295" t="s">
        <v>48</v>
      </c>
      <c r="AF295" t="s">
        <v>48</v>
      </c>
      <c r="AG295" t="s">
        <v>37311</v>
      </c>
    </row>
    <row r="296" spans="1:33" hidden="1" outlineLevel="1" x14ac:dyDescent="0.2">
      <c r="A296" t="s">
        <v>38273</v>
      </c>
      <c r="B296" t="s">
        <v>38274</v>
      </c>
      <c r="C296" t="s">
        <v>22682</v>
      </c>
      <c r="D296" s="3"/>
      <c r="J296" t="s">
        <v>38275</v>
      </c>
      <c r="K296" t="s">
        <v>37324</v>
      </c>
      <c r="L296" t="s">
        <v>1233</v>
      </c>
      <c r="M296">
        <v>2</v>
      </c>
      <c r="P296" s="2" t="s">
        <v>38276</v>
      </c>
      <c r="Q296" t="s">
        <v>47</v>
      </c>
      <c r="S296">
        <v>0.30477320000000002</v>
      </c>
      <c r="T296">
        <v>5.6457520000000004E-3</v>
      </c>
      <c r="U296">
        <v>3.8906425000000001E-2</v>
      </c>
      <c r="V296">
        <v>1.2240025E-2</v>
      </c>
      <c r="W296">
        <v>0.25998658000000002</v>
      </c>
      <c r="X296">
        <v>1.254427E-2</v>
      </c>
      <c r="Y296">
        <v>-0.32500000000000001</v>
      </c>
      <c r="Z296">
        <v>0</v>
      </c>
      <c r="AA296">
        <v>0.23400000000000001</v>
      </c>
      <c r="AB296">
        <v>0.76600000000000001</v>
      </c>
      <c r="AC296">
        <v>-0.63729999999999998</v>
      </c>
      <c r="AD296" t="s">
        <v>48</v>
      </c>
      <c r="AE296" t="s">
        <v>48</v>
      </c>
      <c r="AF296" t="s">
        <v>48</v>
      </c>
      <c r="AG296" t="s">
        <v>37311</v>
      </c>
    </row>
    <row r="297" spans="1:33" hidden="1" outlineLevel="1" x14ac:dyDescent="0.2">
      <c r="A297" t="s">
        <v>38277</v>
      </c>
      <c r="B297" t="s">
        <v>38278</v>
      </c>
      <c r="C297" t="s">
        <v>14751</v>
      </c>
      <c r="D297" s="3"/>
      <c r="J297" t="s">
        <v>38279</v>
      </c>
      <c r="K297" t="s">
        <v>37324</v>
      </c>
      <c r="L297" t="s">
        <v>1233</v>
      </c>
      <c r="M297">
        <v>2</v>
      </c>
      <c r="P297" s="2" t="s">
        <v>38280</v>
      </c>
      <c r="Q297" t="s">
        <v>47</v>
      </c>
      <c r="S297">
        <v>0.20242358999999999</v>
      </c>
      <c r="T297">
        <v>6.7901610000000003E-3</v>
      </c>
      <c r="U297">
        <v>6.2955059999999993E-2</v>
      </c>
      <c r="V297">
        <v>2.8628819E-2</v>
      </c>
      <c r="W297">
        <v>6.5996959999999993E-2</v>
      </c>
      <c r="X297">
        <v>3.4767699999999999E-2</v>
      </c>
      <c r="Y297">
        <v>0.1214285714285714</v>
      </c>
      <c r="Z297">
        <v>0.187</v>
      </c>
      <c r="AA297">
        <v>0.108</v>
      </c>
      <c r="AB297">
        <v>0.70499999999999996</v>
      </c>
      <c r="AC297">
        <v>0.79779999999999995</v>
      </c>
      <c r="AD297" t="s">
        <v>48</v>
      </c>
      <c r="AE297" t="s">
        <v>48</v>
      </c>
      <c r="AF297" t="s">
        <v>48</v>
      </c>
      <c r="AG297" t="s">
        <v>37311</v>
      </c>
    </row>
    <row r="298" spans="1:33" hidden="1" outlineLevel="1" x14ac:dyDescent="0.2">
      <c r="A298" t="s">
        <v>38281</v>
      </c>
      <c r="B298" t="s">
        <v>38282</v>
      </c>
      <c r="C298" t="s">
        <v>18093</v>
      </c>
      <c r="D298" s="3"/>
      <c r="J298" t="s">
        <v>38283</v>
      </c>
      <c r="K298" t="s">
        <v>37324</v>
      </c>
      <c r="L298" t="s">
        <v>1233</v>
      </c>
      <c r="M298">
        <v>2</v>
      </c>
      <c r="P298" s="2" t="s">
        <v>38284</v>
      </c>
      <c r="Q298" t="s">
        <v>18221</v>
      </c>
      <c r="S298">
        <v>3.3806015000000002E-2</v>
      </c>
      <c r="T298">
        <v>7.7724456999999996E-4</v>
      </c>
      <c r="U298">
        <v>1.2243799E-2</v>
      </c>
      <c r="V298">
        <v>5.1796999999999998E-3</v>
      </c>
      <c r="W298">
        <v>1.3250912E-2</v>
      </c>
      <c r="X298">
        <v>6.9128619999999997E-3</v>
      </c>
      <c r="Y298">
        <v>0</v>
      </c>
      <c r="Z298">
        <v>0.27800000000000002</v>
      </c>
      <c r="AA298">
        <v>0</v>
      </c>
      <c r="AB298">
        <v>0.72199999999999998</v>
      </c>
      <c r="AC298">
        <v>0.91010000000000002</v>
      </c>
      <c r="AD298" t="s">
        <v>48</v>
      </c>
      <c r="AE298" t="s">
        <v>48</v>
      </c>
      <c r="AF298" t="s">
        <v>48</v>
      </c>
      <c r="AG298" t="s">
        <v>37311</v>
      </c>
    </row>
    <row r="299" spans="1:33" hidden="1" outlineLevel="1" x14ac:dyDescent="0.2">
      <c r="A299" t="s">
        <v>38285</v>
      </c>
      <c r="B299" t="s">
        <v>38286</v>
      </c>
      <c r="C299" t="s">
        <v>10792</v>
      </c>
      <c r="D299" s="3"/>
      <c r="J299" t="s">
        <v>38287</v>
      </c>
      <c r="K299" t="s">
        <v>37324</v>
      </c>
      <c r="L299" t="s">
        <v>1233</v>
      </c>
      <c r="M299">
        <v>2</v>
      </c>
      <c r="P299" s="2" t="s">
        <v>38288</v>
      </c>
      <c r="Q299" t="s">
        <v>38289</v>
      </c>
      <c r="S299">
        <v>0.103494145</v>
      </c>
      <c r="T299">
        <v>3.0708313000000001E-3</v>
      </c>
      <c r="U299">
        <v>2.3857940000000001E-2</v>
      </c>
      <c r="V299">
        <v>1.2641981E-2</v>
      </c>
      <c r="W299">
        <v>3.3570543000000001E-2</v>
      </c>
      <c r="X299">
        <v>1.2078222E-2</v>
      </c>
      <c r="Y299">
        <v>0.1</v>
      </c>
      <c r="Z299">
        <v>0</v>
      </c>
      <c r="AA299">
        <v>0.35399999999999998</v>
      </c>
      <c r="AB299">
        <v>0.64600000000000002</v>
      </c>
      <c r="AC299">
        <v>-0.50949999999999995</v>
      </c>
      <c r="AD299" t="s">
        <v>48</v>
      </c>
      <c r="AE299" t="s">
        <v>48</v>
      </c>
      <c r="AF299" t="s">
        <v>48</v>
      </c>
      <c r="AG299" t="s">
        <v>37311</v>
      </c>
    </row>
    <row r="300" spans="1:33" hidden="1" outlineLevel="1" x14ac:dyDescent="0.2">
      <c r="A300" t="s">
        <v>38290</v>
      </c>
      <c r="B300" t="s">
        <v>38291</v>
      </c>
      <c r="C300" t="s">
        <v>38292</v>
      </c>
      <c r="D300" s="3"/>
      <c r="J300" t="s">
        <v>38293</v>
      </c>
      <c r="K300" t="s">
        <v>37324</v>
      </c>
      <c r="L300" t="s">
        <v>1233</v>
      </c>
      <c r="M300">
        <v>2</v>
      </c>
      <c r="P300" s="2" t="s">
        <v>38294</v>
      </c>
      <c r="Q300" t="s">
        <v>47</v>
      </c>
      <c r="S300">
        <v>2.048268E-2</v>
      </c>
      <c r="T300">
        <v>6.3896180000000001E-4</v>
      </c>
      <c r="U300">
        <v>1.0877429500000001E-2</v>
      </c>
      <c r="V300">
        <v>2.0811294999999999E-3</v>
      </c>
      <c r="W300">
        <v>1.0894895999999999E-2</v>
      </c>
      <c r="X300">
        <v>5.9678214999999996E-3</v>
      </c>
      <c r="Y300">
        <v>0</v>
      </c>
      <c r="Z300">
        <v>0</v>
      </c>
      <c r="AA300">
        <v>0</v>
      </c>
      <c r="AB300">
        <v>1</v>
      </c>
      <c r="AC300">
        <v>0</v>
      </c>
      <c r="AD300" t="s">
        <v>48</v>
      </c>
      <c r="AE300" t="s">
        <v>48</v>
      </c>
      <c r="AF300" t="s">
        <v>48</v>
      </c>
      <c r="AG300" t="s">
        <v>37311</v>
      </c>
    </row>
    <row r="301" spans="1:33" hidden="1" outlineLevel="1" x14ac:dyDescent="0.2">
      <c r="A301" t="s">
        <v>38295</v>
      </c>
      <c r="B301" t="s">
        <v>38296</v>
      </c>
      <c r="C301" t="s">
        <v>38297</v>
      </c>
      <c r="D301" s="3"/>
      <c r="J301" t="s">
        <v>38298</v>
      </c>
      <c r="K301" t="s">
        <v>37324</v>
      </c>
      <c r="L301" t="s">
        <v>1233</v>
      </c>
      <c r="M301">
        <v>2</v>
      </c>
      <c r="P301" s="2" t="s">
        <v>38299</v>
      </c>
      <c r="Q301" t="s">
        <v>47</v>
      </c>
      <c r="S301">
        <v>0.61223894000000001</v>
      </c>
      <c r="T301">
        <v>2.2322904000000001E-2</v>
      </c>
      <c r="U301">
        <v>0.18171973999999999</v>
      </c>
      <c r="V301">
        <v>9.1627620000000007E-2</v>
      </c>
      <c r="W301">
        <v>0.64537907000000005</v>
      </c>
      <c r="X301">
        <v>8.0132520000000002E-3</v>
      </c>
      <c r="Y301">
        <v>0.28000000000000003</v>
      </c>
      <c r="Z301">
        <v>0.26500000000000001</v>
      </c>
      <c r="AA301">
        <v>5.1999999999999998E-2</v>
      </c>
      <c r="AB301">
        <v>0.68300000000000005</v>
      </c>
      <c r="AC301">
        <v>0.83160000000000001</v>
      </c>
      <c r="AD301" t="s">
        <v>48</v>
      </c>
      <c r="AE301" t="s">
        <v>48</v>
      </c>
      <c r="AF301" t="s">
        <v>48</v>
      </c>
      <c r="AG301" t="s">
        <v>37311</v>
      </c>
    </row>
    <row r="302" spans="1:33" hidden="1" outlineLevel="1" x14ac:dyDescent="0.2">
      <c r="A302" t="s">
        <v>38300</v>
      </c>
      <c r="B302" t="s">
        <v>38301</v>
      </c>
      <c r="C302" t="s">
        <v>38302</v>
      </c>
      <c r="D302" s="3"/>
      <c r="J302" t="s">
        <v>38303</v>
      </c>
      <c r="K302" t="s">
        <v>37324</v>
      </c>
      <c r="L302" t="s">
        <v>1233</v>
      </c>
      <c r="M302">
        <v>2</v>
      </c>
      <c r="P302" s="2" t="s">
        <v>38304</v>
      </c>
      <c r="Q302" t="s">
        <v>47</v>
      </c>
      <c r="S302">
        <v>0.64912040000000004</v>
      </c>
      <c r="T302">
        <v>0.16960317</v>
      </c>
      <c r="U302">
        <v>0.6069483</v>
      </c>
      <c r="V302">
        <v>6.8465814E-2</v>
      </c>
      <c r="W302">
        <v>0.61091309999999999</v>
      </c>
      <c r="X302">
        <v>1.2699619000000001E-2</v>
      </c>
      <c r="Y302">
        <v>-0.1</v>
      </c>
      <c r="Z302">
        <v>0.11899999999999999</v>
      </c>
      <c r="AA302">
        <v>0.17100000000000001</v>
      </c>
      <c r="AB302">
        <v>0.71</v>
      </c>
      <c r="AC302">
        <v>-0.70030000000000003</v>
      </c>
      <c r="AD302" t="s">
        <v>48</v>
      </c>
      <c r="AE302" t="s">
        <v>48</v>
      </c>
      <c r="AF302" t="s">
        <v>48</v>
      </c>
      <c r="AG302" t="s">
        <v>37311</v>
      </c>
    </row>
    <row r="303" spans="1:33" hidden="1" outlineLevel="1" x14ac:dyDescent="0.2">
      <c r="A303" t="s">
        <v>38305</v>
      </c>
      <c r="B303" t="s">
        <v>38306</v>
      </c>
      <c r="C303" t="s">
        <v>38307</v>
      </c>
      <c r="D303" s="3"/>
      <c r="J303" t="s">
        <v>38308</v>
      </c>
      <c r="K303" t="s">
        <v>37324</v>
      </c>
      <c r="L303" t="s">
        <v>1233</v>
      </c>
      <c r="M303">
        <v>2</v>
      </c>
      <c r="P303" s="2" t="s">
        <v>38309</v>
      </c>
      <c r="Q303" t="s">
        <v>47</v>
      </c>
      <c r="S303">
        <v>7.3711219999999994E-2</v>
      </c>
      <c r="T303">
        <v>1.4114380000000001E-3</v>
      </c>
      <c r="U303">
        <v>1.8119188000000001E-2</v>
      </c>
      <c r="V303">
        <v>4.9577127000000002E-3</v>
      </c>
      <c r="W303">
        <v>2.7089370000000002E-2</v>
      </c>
      <c r="X303">
        <v>7.5472050000000004E-3</v>
      </c>
      <c r="Y303">
        <v>0.5</v>
      </c>
      <c r="Z303">
        <v>0.40200000000000002</v>
      </c>
      <c r="AA303">
        <v>5.5E-2</v>
      </c>
      <c r="AB303">
        <v>0.54200000000000004</v>
      </c>
      <c r="AC303">
        <v>0.82609999999999995</v>
      </c>
      <c r="AD303" t="s">
        <v>48</v>
      </c>
      <c r="AE303" t="s">
        <v>48</v>
      </c>
      <c r="AF303" t="s">
        <v>48</v>
      </c>
      <c r="AG303" t="s">
        <v>37311</v>
      </c>
    </row>
    <row r="304" spans="1:33" hidden="1" outlineLevel="1" x14ac:dyDescent="0.2">
      <c r="A304" t="s">
        <v>38310</v>
      </c>
      <c r="B304" t="s">
        <v>38311</v>
      </c>
      <c r="C304" t="s">
        <v>38312</v>
      </c>
      <c r="D304" s="3"/>
      <c r="J304" t="s">
        <v>38313</v>
      </c>
      <c r="K304" t="s">
        <v>37324</v>
      </c>
      <c r="L304" t="s">
        <v>1233</v>
      </c>
      <c r="M304">
        <v>2</v>
      </c>
      <c r="P304" s="2" t="s">
        <v>38314</v>
      </c>
      <c r="Q304" t="s">
        <v>10032</v>
      </c>
      <c r="S304">
        <v>0.39747169999999998</v>
      </c>
      <c r="T304">
        <v>9.4604489999999992E-3</v>
      </c>
      <c r="U304">
        <v>8.1934580000000007E-2</v>
      </c>
      <c r="V304">
        <v>1.5757138E-2</v>
      </c>
      <c r="W304">
        <v>0.40420914000000002</v>
      </c>
      <c r="X304">
        <v>1.0239923E-2</v>
      </c>
      <c r="Y304">
        <v>-0.12333333333333329</v>
      </c>
      <c r="Z304">
        <v>0.17</v>
      </c>
      <c r="AA304">
        <v>0.17699999999999999</v>
      </c>
      <c r="AB304">
        <v>0.65300000000000002</v>
      </c>
      <c r="AC304">
        <v>-8.2100000000000006E-2</v>
      </c>
      <c r="AD304" t="s">
        <v>48</v>
      </c>
      <c r="AE304" t="s">
        <v>48</v>
      </c>
      <c r="AF304" t="s">
        <v>48</v>
      </c>
      <c r="AG304" t="s">
        <v>37311</v>
      </c>
    </row>
    <row r="305" spans="1:33" hidden="1" outlineLevel="1" x14ac:dyDescent="0.2">
      <c r="A305" t="s">
        <v>38315</v>
      </c>
      <c r="B305" t="s">
        <v>38316</v>
      </c>
      <c r="C305" t="s">
        <v>14760</v>
      </c>
      <c r="D305" s="3"/>
      <c r="J305" t="s">
        <v>38317</v>
      </c>
      <c r="K305" t="s">
        <v>37324</v>
      </c>
      <c r="L305" t="s">
        <v>1233</v>
      </c>
      <c r="M305">
        <v>2</v>
      </c>
      <c r="P305" s="2" t="s">
        <v>38318</v>
      </c>
      <c r="Q305" t="s">
        <v>10060</v>
      </c>
      <c r="S305">
        <v>0.90292260000000002</v>
      </c>
      <c r="T305">
        <v>0.50703704000000005</v>
      </c>
      <c r="U305">
        <v>0.82555579999999995</v>
      </c>
      <c r="V305">
        <v>0.37432747999999999</v>
      </c>
      <c r="W305">
        <v>0.67985779999999996</v>
      </c>
      <c r="X305">
        <v>0.10236331999999999</v>
      </c>
      <c r="Y305">
        <v>-0.23541666666666661</v>
      </c>
      <c r="Z305">
        <v>0.152</v>
      </c>
      <c r="AA305">
        <v>0.20699999999999999</v>
      </c>
      <c r="AB305">
        <v>0.64100000000000001</v>
      </c>
      <c r="AC305">
        <v>-0.57920000000000005</v>
      </c>
      <c r="AD305" t="s">
        <v>48</v>
      </c>
      <c r="AE305" t="s">
        <v>48</v>
      </c>
      <c r="AF305" t="s">
        <v>48</v>
      </c>
      <c r="AG305" t="s">
        <v>37311</v>
      </c>
    </row>
    <row r="306" spans="1:33" hidden="1" outlineLevel="1" x14ac:dyDescent="0.2">
      <c r="A306" t="s">
        <v>38319</v>
      </c>
      <c r="B306" t="s">
        <v>38320</v>
      </c>
      <c r="C306" t="s">
        <v>38321</v>
      </c>
      <c r="D306" s="3"/>
      <c r="J306" t="s">
        <v>38322</v>
      </c>
      <c r="K306" t="s">
        <v>37324</v>
      </c>
      <c r="L306" t="s">
        <v>1233</v>
      </c>
      <c r="M306">
        <v>2</v>
      </c>
      <c r="P306" s="2" t="s">
        <v>38323</v>
      </c>
      <c r="Q306" t="s">
        <v>10104</v>
      </c>
      <c r="S306">
        <v>0.72028046999999995</v>
      </c>
      <c r="T306">
        <v>0.20067264000000001</v>
      </c>
      <c r="U306">
        <v>0.70864636000000003</v>
      </c>
      <c r="V306">
        <v>7.9219510000000007E-2</v>
      </c>
      <c r="W306">
        <v>0.4196762</v>
      </c>
      <c r="X306">
        <v>5.7856824000000001E-2</v>
      </c>
      <c r="Y306">
        <v>-0.2</v>
      </c>
      <c r="Z306">
        <v>0.104</v>
      </c>
      <c r="AA306">
        <v>0.17399999999999999</v>
      </c>
      <c r="AB306">
        <v>0.72199999999999998</v>
      </c>
      <c r="AC306">
        <v>-0.47670000000000001</v>
      </c>
      <c r="AD306" t="s">
        <v>48</v>
      </c>
      <c r="AE306" t="s">
        <v>48</v>
      </c>
      <c r="AF306" t="s">
        <v>48</v>
      </c>
      <c r="AG306" t="s">
        <v>37311</v>
      </c>
    </row>
    <row r="307" spans="1:33" hidden="1" outlineLevel="1" x14ac:dyDescent="0.2">
      <c r="A307" t="s">
        <v>38324</v>
      </c>
      <c r="B307" t="s">
        <v>38325</v>
      </c>
      <c r="C307" t="s">
        <v>38326</v>
      </c>
      <c r="D307" s="3"/>
      <c r="J307" t="s">
        <v>38327</v>
      </c>
      <c r="K307" t="s">
        <v>37324</v>
      </c>
      <c r="L307" t="s">
        <v>1233</v>
      </c>
      <c r="M307">
        <v>1</v>
      </c>
      <c r="P307" s="2" t="s">
        <v>38328</v>
      </c>
      <c r="Q307" t="s">
        <v>47</v>
      </c>
      <c r="S307">
        <v>0.85404740000000001</v>
      </c>
      <c r="T307">
        <v>0.35368224999999998</v>
      </c>
      <c r="U307">
        <v>0.81172449999999996</v>
      </c>
      <c r="V307">
        <v>0.25986545999999999</v>
      </c>
      <c r="W307">
        <v>0.69164424999999996</v>
      </c>
      <c r="X307">
        <v>0.11922921</v>
      </c>
      <c r="Y307">
        <v>6.0000000000000012E-2</v>
      </c>
      <c r="Z307">
        <v>0.159</v>
      </c>
      <c r="AA307">
        <v>0.14000000000000001</v>
      </c>
      <c r="AB307">
        <v>0.70099999999999996</v>
      </c>
      <c r="AC307">
        <v>0.2732</v>
      </c>
      <c r="AD307" t="s">
        <v>48</v>
      </c>
      <c r="AE307" t="s">
        <v>48</v>
      </c>
      <c r="AF307" t="s">
        <v>48</v>
      </c>
      <c r="AG307" t="s">
        <v>37311</v>
      </c>
    </row>
    <row r="308" spans="1:33" hidden="1" outlineLevel="1" x14ac:dyDescent="0.2">
      <c r="A308" t="s">
        <v>38329</v>
      </c>
      <c r="B308" t="s">
        <v>38330</v>
      </c>
      <c r="C308" t="s">
        <v>38331</v>
      </c>
      <c r="D308" s="3"/>
      <c r="J308" t="s">
        <v>38332</v>
      </c>
      <c r="K308" t="s">
        <v>37324</v>
      </c>
      <c r="L308" t="s">
        <v>1233</v>
      </c>
      <c r="M308">
        <v>0</v>
      </c>
      <c r="P308" s="2" t="s">
        <v>38333</v>
      </c>
      <c r="Q308" t="s">
        <v>10060</v>
      </c>
      <c r="S308">
        <v>0.92489949999999999</v>
      </c>
      <c r="T308">
        <v>0.45895406999999999</v>
      </c>
      <c r="U308">
        <v>0.84497820000000001</v>
      </c>
      <c r="V308">
        <v>9.0800409999999998E-2</v>
      </c>
      <c r="W308">
        <v>0.51309439999999995</v>
      </c>
      <c r="X308">
        <v>3.7530303000000001E-2</v>
      </c>
      <c r="Y308">
        <v>0</v>
      </c>
      <c r="Z308">
        <v>0.27300000000000002</v>
      </c>
      <c r="AA308">
        <v>0.626</v>
      </c>
      <c r="AB308">
        <v>0.10100000000000001</v>
      </c>
      <c r="AC308">
        <v>-0.5423</v>
      </c>
      <c r="AD308" t="s">
        <v>48</v>
      </c>
      <c r="AE308" t="s">
        <v>48</v>
      </c>
      <c r="AF308" t="s">
        <v>48</v>
      </c>
      <c r="AG308" t="s">
        <v>37311</v>
      </c>
    </row>
    <row r="309" spans="1:33" hidden="1" outlineLevel="1" x14ac:dyDescent="0.2">
      <c r="A309" t="s">
        <v>38334</v>
      </c>
      <c r="B309" t="s">
        <v>38335</v>
      </c>
      <c r="C309" t="s">
        <v>38336</v>
      </c>
      <c r="D309" s="3"/>
      <c r="J309" t="s">
        <v>38337</v>
      </c>
      <c r="K309" t="s">
        <v>37324</v>
      </c>
      <c r="L309" t="s">
        <v>1233</v>
      </c>
      <c r="M309">
        <v>1</v>
      </c>
      <c r="P309" s="2" t="s">
        <v>38338</v>
      </c>
      <c r="Q309" t="s">
        <v>10831</v>
      </c>
      <c r="S309">
        <v>0.20312156000000001</v>
      </c>
      <c r="T309">
        <v>2.8419495E-3</v>
      </c>
      <c r="U309">
        <v>2.2081659999999999E-2</v>
      </c>
      <c r="V309">
        <v>7.806548E-3</v>
      </c>
      <c r="W309">
        <v>0.16124763</v>
      </c>
      <c r="X309">
        <v>5.8804373000000002E-3</v>
      </c>
      <c r="Y309">
        <v>0.3125</v>
      </c>
      <c r="Z309">
        <v>0.26400000000000001</v>
      </c>
      <c r="AA309">
        <v>0.06</v>
      </c>
      <c r="AB309">
        <v>0.67600000000000005</v>
      </c>
      <c r="AC309">
        <v>0.97609999999999997</v>
      </c>
      <c r="AD309" t="s">
        <v>48</v>
      </c>
      <c r="AE309" t="s">
        <v>48</v>
      </c>
      <c r="AF309" t="s">
        <v>48</v>
      </c>
      <c r="AG309" t="s">
        <v>37311</v>
      </c>
    </row>
    <row r="310" spans="1:33" hidden="1" outlineLevel="1" x14ac:dyDescent="0.2">
      <c r="A310" t="s">
        <v>38339</v>
      </c>
      <c r="B310" t="s">
        <v>38340</v>
      </c>
      <c r="C310" t="s">
        <v>38341</v>
      </c>
      <c r="D310" s="3"/>
      <c r="J310" t="s">
        <v>38342</v>
      </c>
      <c r="K310" t="s">
        <v>37324</v>
      </c>
      <c r="L310" t="s">
        <v>1233</v>
      </c>
      <c r="M310">
        <v>1</v>
      </c>
      <c r="P310" s="2" t="s">
        <v>38343</v>
      </c>
      <c r="Q310" t="s">
        <v>47</v>
      </c>
      <c r="S310">
        <v>0.57795319999999994</v>
      </c>
      <c r="T310">
        <v>0.16960317</v>
      </c>
      <c r="U310">
        <v>0.42185885000000001</v>
      </c>
      <c r="V310">
        <v>0.39870076999999998</v>
      </c>
      <c r="W310">
        <v>0.57398740000000004</v>
      </c>
      <c r="X310">
        <v>1.9746034999999999E-2</v>
      </c>
      <c r="Y310">
        <v>0.14909090909090911</v>
      </c>
      <c r="Z310">
        <v>0.19600000000000001</v>
      </c>
      <c r="AA310">
        <v>8.5999999999999993E-2</v>
      </c>
      <c r="AB310">
        <v>0.71799999999999997</v>
      </c>
      <c r="AC310">
        <v>0.97460000000000002</v>
      </c>
      <c r="AD310" t="s">
        <v>48</v>
      </c>
      <c r="AE310" t="s">
        <v>48</v>
      </c>
      <c r="AF310" t="s">
        <v>48</v>
      </c>
      <c r="AG310" t="s">
        <v>37311</v>
      </c>
    </row>
    <row r="311" spans="1:33" hidden="1" outlineLevel="1" x14ac:dyDescent="0.2">
      <c r="A311" t="s">
        <v>38344</v>
      </c>
      <c r="B311" t="s">
        <v>38345</v>
      </c>
      <c r="C311" t="s">
        <v>38346</v>
      </c>
      <c r="D311" s="3"/>
      <c r="J311" t="s">
        <v>38347</v>
      </c>
      <c r="K311" t="s">
        <v>37324</v>
      </c>
      <c r="L311" t="s">
        <v>1233</v>
      </c>
      <c r="M311">
        <v>-10</v>
      </c>
      <c r="P311" s="2" t="s">
        <v>38348</v>
      </c>
      <c r="Q311" t="s">
        <v>47</v>
      </c>
      <c r="S311">
        <v>0.32020866999999997</v>
      </c>
      <c r="T311">
        <v>1.322045E-2</v>
      </c>
      <c r="U311">
        <v>0.25001677999999999</v>
      </c>
      <c r="V311">
        <v>4.9989144999999999E-2</v>
      </c>
      <c r="W311">
        <v>6.5647319999999995E-2</v>
      </c>
      <c r="X311">
        <v>1.0654188E-2</v>
      </c>
      <c r="Y311">
        <v>0.19547619047619039</v>
      </c>
      <c r="Z311">
        <v>0.13400000000000001</v>
      </c>
      <c r="AA311">
        <v>7.5999999999999998E-2</v>
      </c>
      <c r="AB311">
        <v>0.79</v>
      </c>
      <c r="AC311">
        <v>0.75039999999999996</v>
      </c>
      <c r="AD311" t="s">
        <v>48</v>
      </c>
      <c r="AE311" t="s">
        <v>48</v>
      </c>
      <c r="AF311" t="s">
        <v>48</v>
      </c>
      <c r="AG311" t="s">
        <v>37311</v>
      </c>
    </row>
    <row r="312" spans="1:33" hidden="1" outlineLevel="1" x14ac:dyDescent="0.2">
      <c r="A312" t="s">
        <v>38349</v>
      </c>
      <c r="B312" t="s">
        <v>38350</v>
      </c>
      <c r="C312" t="s">
        <v>38351</v>
      </c>
      <c r="D312" s="3"/>
      <c r="J312" t="s">
        <v>38352</v>
      </c>
      <c r="K312" t="s">
        <v>37324</v>
      </c>
      <c r="L312" t="s">
        <v>1233</v>
      </c>
      <c r="M312">
        <v>-50</v>
      </c>
      <c r="P312" s="2" t="s">
        <v>38353</v>
      </c>
      <c r="Q312" t="s">
        <v>38354</v>
      </c>
      <c r="S312">
        <v>5.8737631999999998E-2</v>
      </c>
      <c r="T312">
        <v>1.2397765999999999E-3</v>
      </c>
      <c r="U312">
        <v>1.1236101E-2</v>
      </c>
      <c r="V312">
        <v>2.4973554999999999E-3</v>
      </c>
      <c r="W312">
        <v>2.5929154999999999E-2</v>
      </c>
      <c r="X312">
        <v>7.754337E-3</v>
      </c>
      <c r="Y312">
        <v>0</v>
      </c>
      <c r="Z312">
        <v>0.21199999999999999</v>
      </c>
      <c r="AA312">
        <v>0.10100000000000001</v>
      </c>
      <c r="AB312">
        <v>0.68799999999999994</v>
      </c>
      <c r="AC312">
        <v>0.2732</v>
      </c>
      <c r="AD312" t="s">
        <v>48</v>
      </c>
      <c r="AE312" t="s">
        <v>48</v>
      </c>
      <c r="AF312" t="s">
        <v>48</v>
      </c>
      <c r="AG312" t="s">
        <v>37311</v>
      </c>
    </row>
    <row r="313" spans="1:33" hidden="1" outlineLevel="1" x14ac:dyDescent="0.2">
      <c r="A313" t="s">
        <v>38355</v>
      </c>
      <c r="B313" t="s">
        <v>38356</v>
      </c>
      <c r="C313" t="s">
        <v>2084</v>
      </c>
      <c r="D313" s="3"/>
      <c r="J313" t="s">
        <v>38357</v>
      </c>
      <c r="K313" t="s">
        <v>37324</v>
      </c>
      <c r="L313" t="s">
        <v>1233</v>
      </c>
      <c r="M313">
        <v>-80</v>
      </c>
      <c r="P313" s="2" t="s">
        <v>38358</v>
      </c>
      <c r="Q313" t="s">
        <v>10060</v>
      </c>
      <c r="S313">
        <v>0.2854699</v>
      </c>
      <c r="T313">
        <v>8.5830690000000005E-3</v>
      </c>
      <c r="U313">
        <v>0.11601777000000001</v>
      </c>
      <c r="V313">
        <v>0.10221587</v>
      </c>
      <c r="W313">
        <v>0.16773392000000001</v>
      </c>
      <c r="X313">
        <v>1.3476363999999999E-2</v>
      </c>
      <c r="Y313">
        <v>0</v>
      </c>
      <c r="Z313">
        <v>0.36499999999999999</v>
      </c>
      <c r="AA313">
        <v>0</v>
      </c>
      <c r="AB313">
        <v>0.63500000000000001</v>
      </c>
      <c r="AC313">
        <v>0.93489999999999995</v>
      </c>
      <c r="AD313" t="s">
        <v>48</v>
      </c>
      <c r="AE313" t="s">
        <v>48</v>
      </c>
      <c r="AF313" t="s">
        <v>48</v>
      </c>
      <c r="AG313" t="s">
        <v>37311</v>
      </c>
    </row>
    <row r="314" spans="1:33" hidden="1" outlineLevel="1" x14ac:dyDescent="0.2">
      <c r="A314" t="s">
        <v>38359</v>
      </c>
      <c r="B314" t="s">
        <v>38360</v>
      </c>
      <c r="C314" t="s">
        <v>38361</v>
      </c>
      <c r="D314" s="3"/>
      <c r="J314" t="s">
        <v>38362</v>
      </c>
      <c r="K314" t="s">
        <v>37324</v>
      </c>
      <c r="L314" t="s">
        <v>1233</v>
      </c>
      <c r="M314">
        <v>-56</v>
      </c>
      <c r="P314" s="2" t="s">
        <v>38363</v>
      </c>
      <c r="Q314" t="s">
        <v>47</v>
      </c>
      <c r="S314">
        <v>0.37751234</v>
      </c>
      <c r="T314">
        <v>1.2703997999999999E-2</v>
      </c>
      <c r="U314">
        <v>0.21024476</v>
      </c>
      <c r="V314">
        <v>2.2791367E-2</v>
      </c>
      <c r="W314">
        <v>0.37392882</v>
      </c>
      <c r="X314">
        <v>2.6825209999999999E-2</v>
      </c>
      <c r="Y314">
        <v>0.34829931972789108</v>
      </c>
      <c r="Z314">
        <v>8.5000000000000006E-2</v>
      </c>
      <c r="AA314">
        <v>3.7999999999999999E-2</v>
      </c>
      <c r="AB314">
        <v>0.877</v>
      </c>
      <c r="AC314">
        <v>0.56320000000000003</v>
      </c>
      <c r="AD314" t="s">
        <v>48</v>
      </c>
      <c r="AE314" t="s">
        <v>48</v>
      </c>
      <c r="AF314" t="s">
        <v>48</v>
      </c>
      <c r="AG314" t="s">
        <v>37311</v>
      </c>
    </row>
    <row r="315" spans="1:33" hidden="1" outlineLevel="1" x14ac:dyDescent="0.2">
      <c r="A315" t="s">
        <v>38364</v>
      </c>
      <c r="B315" t="s">
        <v>38365</v>
      </c>
      <c r="C315" t="s">
        <v>38366</v>
      </c>
      <c r="D315" s="3"/>
      <c r="J315" t="s">
        <v>38367</v>
      </c>
      <c r="K315" t="s">
        <v>37324</v>
      </c>
      <c r="L315" t="s">
        <v>1233</v>
      </c>
      <c r="M315">
        <v>-43</v>
      </c>
      <c r="P315" s="2" t="s">
        <v>38368</v>
      </c>
      <c r="Q315" t="s">
        <v>38369</v>
      </c>
      <c r="S315">
        <v>0.15600902</v>
      </c>
      <c r="T315">
        <v>3.5285949999999998E-3</v>
      </c>
      <c r="U315">
        <v>2.7957050000000001E-2</v>
      </c>
      <c r="V315">
        <v>3.0175667E-2</v>
      </c>
      <c r="W315">
        <v>4.5007613000000002E-2</v>
      </c>
      <c r="X315">
        <v>1.8364733000000001E-2</v>
      </c>
      <c r="Y315">
        <v>0.25</v>
      </c>
      <c r="Z315">
        <v>0.121</v>
      </c>
      <c r="AA315">
        <v>9.9000000000000005E-2</v>
      </c>
      <c r="AB315">
        <v>0.78</v>
      </c>
      <c r="AC315">
        <v>0.316</v>
      </c>
      <c r="AD315" t="s">
        <v>48</v>
      </c>
      <c r="AE315" t="s">
        <v>48</v>
      </c>
      <c r="AF315" t="s">
        <v>48</v>
      </c>
      <c r="AG315" t="s">
        <v>37311</v>
      </c>
    </row>
    <row r="316" spans="1:33" hidden="1" outlineLevel="1" x14ac:dyDescent="0.2">
      <c r="A316" t="s">
        <v>38370</v>
      </c>
      <c r="B316" t="s">
        <v>38371</v>
      </c>
      <c r="C316" t="s">
        <v>38372</v>
      </c>
      <c r="D316" s="3"/>
      <c r="J316" t="s">
        <v>38373</v>
      </c>
      <c r="K316" t="s">
        <v>37324</v>
      </c>
      <c r="L316" t="s">
        <v>1233</v>
      </c>
      <c r="M316">
        <v>1</v>
      </c>
      <c r="P316" s="2" t="s">
        <v>38374</v>
      </c>
      <c r="Q316" t="s">
        <v>47</v>
      </c>
      <c r="S316">
        <v>0.18174082</v>
      </c>
      <c r="T316">
        <v>2.7275085000000002E-3</v>
      </c>
      <c r="U316">
        <v>2.9733329999999999E-2</v>
      </c>
      <c r="V316">
        <v>4.6987276999999996E-3</v>
      </c>
      <c r="W316">
        <v>8.2866095000000001E-2</v>
      </c>
      <c r="X316">
        <v>7.8967399999999993E-3</v>
      </c>
      <c r="Y316">
        <v>0.14444444444444449</v>
      </c>
      <c r="Z316">
        <v>0.13200000000000001</v>
      </c>
      <c r="AA316">
        <v>0.17199999999999999</v>
      </c>
      <c r="AB316">
        <v>0.69599999999999995</v>
      </c>
      <c r="AC316">
        <v>-0.59079999999999999</v>
      </c>
      <c r="AD316" t="s">
        <v>48</v>
      </c>
      <c r="AE316" t="s">
        <v>48</v>
      </c>
      <c r="AF316" t="s">
        <v>48</v>
      </c>
      <c r="AG316" t="s">
        <v>37311</v>
      </c>
    </row>
    <row r="317" spans="1:33" hidden="1" outlineLevel="1" x14ac:dyDescent="0.2">
      <c r="A317" t="s">
        <v>38375</v>
      </c>
      <c r="B317" t="s">
        <v>38376</v>
      </c>
      <c r="C317" t="s">
        <v>38377</v>
      </c>
      <c r="D317" s="3"/>
      <c r="J317" t="s">
        <v>38378</v>
      </c>
      <c r="K317" t="s">
        <v>37324</v>
      </c>
      <c r="L317" t="s">
        <v>1233</v>
      </c>
      <c r="M317">
        <v>1</v>
      </c>
      <c r="P317" s="2" t="s">
        <v>38379</v>
      </c>
      <c r="Q317" t="s">
        <v>10132</v>
      </c>
      <c r="S317">
        <v>0.77610809999999997</v>
      </c>
      <c r="T317">
        <v>0.16960317</v>
      </c>
      <c r="U317">
        <v>0.64657204999999995</v>
      </c>
      <c r="V317">
        <v>3.6878675E-2</v>
      </c>
      <c r="W317">
        <v>0.56997262999999998</v>
      </c>
      <c r="X317">
        <v>2.5961896000000002E-2</v>
      </c>
      <c r="Y317">
        <v>0.2</v>
      </c>
      <c r="Z317">
        <v>0.11</v>
      </c>
      <c r="AA317">
        <v>0.13300000000000001</v>
      </c>
      <c r="AB317">
        <v>0.75800000000000001</v>
      </c>
      <c r="AC317">
        <v>-0.15310000000000001</v>
      </c>
      <c r="AD317" t="s">
        <v>48</v>
      </c>
      <c r="AE317" t="s">
        <v>48</v>
      </c>
      <c r="AF317" t="s">
        <v>48</v>
      </c>
      <c r="AG317" t="s">
        <v>37311</v>
      </c>
    </row>
    <row r="318" spans="1:33" hidden="1" outlineLevel="1" x14ac:dyDescent="0.2">
      <c r="A318" t="s">
        <v>38380</v>
      </c>
      <c r="B318" t="s">
        <v>38381</v>
      </c>
      <c r="C318" t="s">
        <v>38382</v>
      </c>
      <c r="D318" s="3"/>
      <c r="J318" t="s">
        <v>38383</v>
      </c>
      <c r="K318" t="s">
        <v>37324</v>
      </c>
      <c r="L318" t="s">
        <v>1233</v>
      </c>
      <c r="M318">
        <v>1</v>
      </c>
      <c r="P318" s="2" t="s">
        <v>38384</v>
      </c>
      <c r="Q318" t="s">
        <v>47</v>
      </c>
      <c r="S318">
        <v>0.1996317</v>
      </c>
      <c r="T318">
        <v>5.493164E-3</v>
      </c>
      <c r="U318">
        <v>9.1956469999999998E-2</v>
      </c>
      <c r="V318">
        <v>4.6675380000000002E-2</v>
      </c>
      <c r="W318">
        <v>5.8475737E-2</v>
      </c>
      <c r="X318">
        <v>8.1556549999999995E-3</v>
      </c>
      <c r="Y318">
        <v>0.1596153846153846</v>
      </c>
      <c r="Z318">
        <v>0.109</v>
      </c>
      <c r="AA318">
        <v>6.6000000000000003E-2</v>
      </c>
      <c r="AB318">
        <v>0.82499999999999996</v>
      </c>
      <c r="AC318">
        <v>0.44429999999999997</v>
      </c>
      <c r="AD318" t="s">
        <v>48</v>
      </c>
      <c r="AE318" t="s">
        <v>48</v>
      </c>
      <c r="AF318" t="s">
        <v>48</v>
      </c>
      <c r="AG318" t="s">
        <v>37311</v>
      </c>
    </row>
    <row r="319" spans="1:33" hidden="1" outlineLevel="1" x14ac:dyDescent="0.2">
      <c r="A319" t="s">
        <v>38385</v>
      </c>
      <c r="B319" t="s">
        <v>38386</v>
      </c>
      <c r="C319" t="s">
        <v>21164</v>
      </c>
      <c r="D319" s="3"/>
      <c r="J319" t="s">
        <v>10596</v>
      </c>
      <c r="K319" t="s">
        <v>37324</v>
      </c>
      <c r="L319" t="s">
        <v>1233</v>
      </c>
      <c r="M319">
        <v>1</v>
      </c>
      <c r="P319" s="2" t="s">
        <v>38387</v>
      </c>
      <c r="Q319" t="s">
        <v>47</v>
      </c>
      <c r="Y319" t="s">
        <v>48</v>
      </c>
      <c r="Z319" t="s">
        <v>48</v>
      </c>
      <c r="AA319" t="s">
        <v>48</v>
      </c>
      <c r="AB319" t="s">
        <v>48</v>
      </c>
      <c r="AC319" t="s">
        <v>48</v>
      </c>
      <c r="AD319" t="s">
        <v>48</v>
      </c>
      <c r="AE319" t="s">
        <v>48</v>
      </c>
      <c r="AF319" t="s">
        <v>48</v>
      </c>
      <c r="AG319" t="s">
        <v>38175</v>
      </c>
    </row>
    <row r="320" spans="1:33" hidden="1" outlineLevel="1" x14ac:dyDescent="0.2">
      <c r="A320" t="s">
        <v>38388</v>
      </c>
      <c r="B320" t="s">
        <v>38389</v>
      </c>
      <c r="C320" t="s">
        <v>38390</v>
      </c>
      <c r="D320" s="3"/>
      <c r="J320" t="s">
        <v>38391</v>
      </c>
      <c r="K320" t="s">
        <v>37324</v>
      </c>
      <c r="L320" t="s">
        <v>1233</v>
      </c>
      <c r="M320">
        <v>1</v>
      </c>
      <c r="P320" s="2" t="s">
        <v>38392</v>
      </c>
      <c r="Q320" t="s">
        <v>47</v>
      </c>
      <c r="S320">
        <v>0.27236434999999998</v>
      </c>
      <c r="T320">
        <v>2.412796E-3</v>
      </c>
      <c r="U320">
        <v>1.7914234000000001E-2</v>
      </c>
      <c r="V320">
        <v>6.1046462999999997E-3</v>
      </c>
      <c r="W320">
        <v>0.24928533999999999</v>
      </c>
      <c r="X320">
        <v>6.1943720000000001E-3</v>
      </c>
      <c r="Y320">
        <v>-0.65</v>
      </c>
      <c r="Z320">
        <v>7.3999999999999996E-2</v>
      </c>
      <c r="AA320">
        <v>9.1999999999999998E-2</v>
      </c>
      <c r="AB320">
        <v>0.83399999999999996</v>
      </c>
      <c r="AC320">
        <v>-0.15129999999999999</v>
      </c>
      <c r="AD320" t="s">
        <v>48</v>
      </c>
      <c r="AE320" t="s">
        <v>48</v>
      </c>
      <c r="AF320" t="s">
        <v>48</v>
      </c>
      <c r="AG320" t="s">
        <v>37311</v>
      </c>
    </row>
    <row r="321" spans="1:33" hidden="1" outlineLevel="1" x14ac:dyDescent="0.2">
      <c r="A321" t="s">
        <v>38393</v>
      </c>
      <c r="B321" t="s">
        <v>38394</v>
      </c>
      <c r="C321" t="s">
        <v>38395</v>
      </c>
      <c r="D321" s="3"/>
      <c r="J321" t="s">
        <v>38396</v>
      </c>
      <c r="K321" t="s">
        <v>37324</v>
      </c>
      <c r="L321" t="s">
        <v>1233</v>
      </c>
      <c r="M321">
        <v>1</v>
      </c>
      <c r="P321" s="2" t="s">
        <v>38397</v>
      </c>
      <c r="Q321" t="s">
        <v>47</v>
      </c>
      <c r="S321">
        <v>0.20056234000000001</v>
      </c>
      <c r="T321">
        <v>3.2043457000000002E-3</v>
      </c>
      <c r="U321">
        <v>2.2696527000000001E-2</v>
      </c>
      <c r="V321">
        <v>5.7346675999999999E-3</v>
      </c>
      <c r="W321">
        <v>0.14512913</v>
      </c>
      <c r="X321">
        <v>7.3141810000000003E-3</v>
      </c>
      <c r="Y321">
        <v>0.11944444444444439</v>
      </c>
      <c r="Z321">
        <v>0.124</v>
      </c>
      <c r="AA321">
        <v>0.20799999999999999</v>
      </c>
      <c r="AB321">
        <v>0.66800000000000004</v>
      </c>
      <c r="AC321">
        <v>-0.91359999999999997</v>
      </c>
      <c r="AD321" t="s">
        <v>48</v>
      </c>
      <c r="AE321" t="s">
        <v>48</v>
      </c>
      <c r="AF321" t="s">
        <v>48</v>
      </c>
      <c r="AG321" t="s">
        <v>37311</v>
      </c>
    </row>
    <row r="322" spans="1:33" hidden="1" outlineLevel="1" x14ac:dyDescent="0.2">
      <c r="A322" t="s">
        <v>38398</v>
      </c>
      <c r="B322" t="s">
        <v>38399</v>
      </c>
      <c r="C322" t="s">
        <v>38400</v>
      </c>
      <c r="D322" s="3"/>
      <c r="J322" t="s">
        <v>38401</v>
      </c>
      <c r="K322" t="s">
        <v>37324</v>
      </c>
      <c r="L322" t="s">
        <v>1233</v>
      </c>
      <c r="M322">
        <v>1</v>
      </c>
      <c r="P322" s="2" t="s">
        <v>38402</v>
      </c>
      <c r="Q322" t="s">
        <v>47</v>
      </c>
      <c r="S322">
        <v>0.31825066000000002</v>
      </c>
      <c r="T322">
        <v>7.5912476E-3</v>
      </c>
      <c r="U322">
        <v>7.9671580000000006E-2</v>
      </c>
      <c r="V322">
        <v>2.1786475999999999E-2</v>
      </c>
      <c r="W322">
        <v>0.26957804000000002</v>
      </c>
      <c r="X322">
        <v>9.7220929999999994E-3</v>
      </c>
      <c r="Y322">
        <v>9.9999999999999985E-3</v>
      </c>
      <c r="Z322">
        <v>1.9E-2</v>
      </c>
      <c r="AA322">
        <v>0.23</v>
      </c>
      <c r="AB322">
        <v>0.751</v>
      </c>
      <c r="AC322">
        <v>-0.93569999999999998</v>
      </c>
      <c r="AD322" t="s">
        <v>48</v>
      </c>
      <c r="AE322" t="s">
        <v>48</v>
      </c>
      <c r="AF322" t="s">
        <v>48</v>
      </c>
      <c r="AG322" t="s">
        <v>37311</v>
      </c>
    </row>
    <row r="323" spans="1:33" hidden="1" outlineLevel="1" x14ac:dyDescent="0.2">
      <c r="A323" t="s">
        <v>38403</v>
      </c>
      <c r="B323" t="s">
        <v>38404</v>
      </c>
      <c r="C323" t="s">
        <v>38405</v>
      </c>
      <c r="D323" s="3"/>
      <c r="J323" t="s">
        <v>38406</v>
      </c>
      <c r="K323" t="s">
        <v>37324</v>
      </c>
      <c r="L323" t="s">
        <v>1233</v>
      </c>
      <c r="M323">
        <v>1</v>
      </c>
      <c r="P323" s="2" t="s">
        <v>38407</v>
      </c>
      <c r="Q323" t="s">
        <v>47</v>
      </c>
      <c r="S323">
        <v>0.11450345000000001</v>
      </c>
      <c r="T323">
        <v>3.2424926999999998E-3</v>
      </c>
      <c r="U323">
        <v>1.8324144000000001E-2</v>
      </c>
      <c r="V323">
        <v>7.9545390000000001E-3</v>
      </c>
      <c r="W323">
        <v>3.9444692000000003E-2</v>
      </c>
      <c r="X323">
        <v>2.3371955E-2</v>
      </c>
      <c r="Y323">
        <v>-0.4</v>
      </c>
      <c r="Z323">
        <v>0.223</v>
      </c>
      <c r="AA323">
        <v>0.23799999999999999</v>
      </c>
      <c r="AB323">
        <v>0.53800000000000003</v>
      </c>
      <c r="AC323">
        <v>-5.16E-2</v>
      </c>
      <c r="AD323" t="s">
        <v>48</v>
      </c>
      <c r="AE323" t="s">
        <v>48</v>
      </c>
      <c r="AF323" t="s">
        <v>48</v>
      </c>
      <c r="AG323" t="s">
        <v>37311</v>
      </c>
    </row>
    <row r="324" spans="1:33" hidden="1" outlineLevel="1" x14ac:dyDescent="0.2">
      <c r="A324" t="s">
        <v>38408</v>
      </c>
      <c r="B324" t="s">
        <v>38409</v>
      </c>
      <c r="C324" t="s">
        <v>22682</v>
      </c>
      <c r="D324" s="3"/>
      <c r="J324" t="s">
        <v>38410</v>
      </c>
      <c r="K324" t="s">
        <v>37324</v>
      </c>
      <c r="L324" t="s">
        <v>1233</v>
      </c>
      <c r="M324">
        <v>1</v>
      </c>
      <c r="P324" s="2" t="s">
        <v>38411</v>
      </c>
      <c r="Q324" t="s">
        <v>47</v>
      </c>
      <c r="S324">
        <v>0.64447093</v>
      </c>
      <c r="T324">
        <v>0.23911850000000001</v>
      </c>
      <c r="U324">
        <v>0.65961236000000001</v>
      </c>
      <c r="V324">
        <v>0.3817989</v>
      </c>
      <c r="W324">
        <v>0.58196645999999996</v>
      </c>
      <c r="X324">
        <v>2.5271246000000001E-2</v>
      </c>
      <c r="Y324">
        <v>-0.15</v>
      </c>
      <c r="Z324">
        <v>0.08</v>
      </c>
      <c r="AA324">
        <v>0.247</v>
      </c>
      <c r="AB324">
        <v>0.67300000000000004</v>
      </c>
      <c r="AC324">
        <v>-0.96560000000000001</v>
      </c>
      <c r="AD324" t="s">
        <v>48</v>
      </c>
      <c r="AE324" t="s">
        <v>48</v>
      </c>
      <c r="AF324" t="s">
        <v>48</v>
      </c>
      <c r="AG324" t="s">
        <v>37311</v>
      </c>
    </row>
    <row r="325" spans="1:33" hidden="1" outlineLevel="1" x14ac:dyDescent="0.2">
      <c r="A325" t="s">
        <v>38412</v>
      </c>
      <c r="B325" t="s">
        <v>38413</v>
      </c>
      <c r="C325" t="s">
        <v>38414</v>
      </c>
      <c r="D325" s="3"/>
      <c r="J325" t="s">
        <v>38415</v>
      </c>
      <c r="K325" t="s">
        <v>37324</v>
      </c>
      <c r="L325" t="s">
        <v>1233</v>
      </c>
      <c r="M325">
        <v>1</v>
      </c>
      <c r="P325" s="2" t="s">
        <v>38416</v>
      </c>
      <c r="Q325" t="s">
        <v>47</v>
      </c>
      <c r="S325">
        <v>4.9089401999999997E-2</v>
      </c>
      <c r="T325">
        <v>1.6403197999999999E-3</v>
      </c>
      <c r="U325">
        <v>1.805087E-2</v>
      </c>
      <c r="V325">
        <v>3.5702933000000001E-3</v>
      </c>
      <c r="W325">
        <v>1.9741343000000001E-2</v>
      </c>
      <c r="X325">
        <v>7.1458859999999997E-3</v>
      </c>
      <c r="Y325">
        <v>0</v>
      </c>
      <c r="Z325">
        <v>0</v>
      </c>
      <c r="AA325">
        <v>0</v>
      </c>
      <c r="AB325">
        <v>1</v>
      </c>
      <c r="AC325">
        <v>0</v>
      </c>
      <c r="AD325" t="s">
        <v>48</v>
      </c>
      <c r="AE325" t="s">
        <v>48</v>
      </c>
      <c r="AF325" t="s">
        <v>48</v>
      </c>
      <c r="AG325" t="s">
        <v>37311</v>
      </c>
    </row>
    <row r="326" spans="1:33" hidden="1" outlineLevel="1" x14ac:dyDescent="0.2">
      <c r="A326" t="s">
        <v>38417</v>
      </c>
      <c r="B326" t="s">
        <v>38418</v>
      </c>
      <c r="C326" t="s">
        <v>38419</v>
      </c>
      <c r="D326" s="3"/>
      <c r="J326" t="s">
        <v>38420</v>
      </c>
      <c r="K326" t="s">
        <v>37324</v>
      </c>
      <c r="L326" t="s">
        <v>1233</v>
      </c>
      <c r="M326">
        <v>1</v>
      </c>
      <c r="P326" s="2" t="s">
        <v>38421</v>
      </c>
      <c r="Q326" t="s">
        <v>47</v>
      </c>
      <c r="S326">
        <v>0.17718399000000001</v>
      </c>
      <c r="T326">
        <v>2.6702879999999998E-3</v>
      </c>
      <c r="U326">
        <v>2.6317406000000002E-2</v>
      </c>
      <c r="V326">
        <v>6.770608E-3</v>
      </c>
      <c r="W326">
        <v>7.9037189999999993E-2</v>
      </c>
      <c r="X326">
        <v>7.5342589999999997E-3</v>
      </c>
      <c r="Y326">
        <v>-0.18888888888888891</v>
      </c>
      <c r="Z326">
        <v>5.3999999999999999E-2</v>
      </c>
      <c r="AA326">
        <v>0.13600000000000001</v>
      </c>
      <c r="AB326">
        <v>0.81</v>
      </c>
      <c r="AC326">
        <v>-0.77829999999999999</v>
      </c>
      <c r="AD326" t="s">
        <v>48</v>
      </c>
      <c r="AE326" t="s">
        <v>48</v>
      </c>
      <c r="AF326" t="s">
        <v>48</v>
      </c>
      <c r="AG326" t="s">
        <v>37311</v>
      </c>
    </row>
    <row r="327" spans="1:33" hidden="1" outlineLevel="1" x14ac:dyDescent="0.2">
      <c r="A327" t="s">
        <v>38422</v>
      </c>
      <c r="B327" t="s">
        <v>38423</v>
      </c>
      <c r="C327" t="s">
        <v>38424</v>
      </c>
      <c r="D327" s="3"/>
      <c r="J327" t="s">
        <v>38425</v>
      </c>
      <c r="K327" t="s">
        <v>37324</v>
      </c>
      <c r="L327" t="s">
        <v>1233</v>
      </c>
      <c r="M327">
        <v>1</v>
      </c>
      <c r="P327" s="2" t="s">
        <v>38426</v>
      </c>
      <c r="Q327" t="s">
        <v>10138</v>
      </c>
      <c r="S327">
        <v>0.43946819999999998</v>
      </c>
      <c r="T327">
        <v>1.9353309999999999E-2</v>
      </c>
      <c r="U327">
        <v>0.15724123000000001</v>
      </c>
      <c r="V327">
        <v>4.1519220000000003E-2</v>
      </c>
      <c r="W327">
        <v>0.44464502</v>
      </c>
      <c r="X327">
        <v>1.4566150999999999E-2</v>
      </c>
      <c r="Y327">
        <v>0.16666666666666671</v>
      </c>
      <c r="Z327">
        <v>0</v>
      </c>
      <c r="AA327">
        <v>0.25</v>
      </c>
      <c r="AB327">
        <v>0.75</v>
      </c>
      <c r="AC327">
        <v>-0.32519999999999999</v>
      </c>
      <c r="AD327" t="s">
        <v>48</v>
      </c>
      <c r="AE327" t="s">
        <v>48</v>
      </c>
      <c r="AF327" t="s">
        <v>48</v>
      </c>
      <c r="AG327" t="s">
        <v>37311</v>
      </c>
    </row>
    <row r="328" spans="1:33" hidden="1" outlineLevel="1" x14ac:dyDescent="0.2">
      <c r="A328" t="s">
        <v>38427</v>
      </c>
      <c r="B328" t="s">
        <v>38428</v>
      </c>
      <c r="C328" t="s">
        <v>38429</v>
      </c>
      <c r="D328" s="3"/>
      <c r="J328" t="s">
        <v>38430</v>
      </c>
      <c r="K328" t="s">
        <v>37324</v>
      </c>
      <c r="L328" t="s">
        <v>1233</v>
      </c>
      <c r="M328">
        <v>1</v>
      </c>
      <c r="P328" s="2" t="s">
        <v>38431</v>
      </c>
      <c r="Q328" t="s">
        <v>47</v>
      </c>
      <c r="S328">
        <v>0.57219880000000001</v>
      </c>
      <c r="T328">
        <v>0.16960317</v>
      </c>
      <c r="U328">
        <v>0.48510036000000001</v>
      </c>
      <c r="V328">
        <v>0.23087350000000001</v>
      </c>
      <c r="W328">
        <v>0.51309439999999995</v>
      </c>
      <c r="X328">
        <v>5.559385E-2</v>
      </c>
      <c r="Y328">
        <v>1.6666666666666659E-2</v>
      </c>
      <c r="Z328">
        <v>0.127</v>
      </c>
      <c r="AA328">
        <v>0.159</v>
      </c>
      <c r="AB328">
        <v>0.71399999999999997</v>
      </c>
      <c r="AC328">
        <v>-0.24979999999999999</v>
      </c>
      <c r="AD328" t="s">
        <v>48</v>
      </c>
      <c r="AE328" t="s">
        <v>48</v>
      </c>
      <c r="AF328" t="s">
        <v>48</v>
      </c>
      <c r="AG328" t="s">
        <v>37311</v>
      </c>
    </row>
    <row r="329" spans="1:33" hidden="1" outlineLevel="1" x14ac:dyDescent="0.2">
      <c r="A329" t="s">
        <v>38432</v>
      </c>
      <c r="B329" t="s">
        <v>38433</v>
      </c>
      <c r="C329" t="s">
        <v>24668</v>
      </c>
      <c r="D329" s="3"/>
      <c r="J329" t="s">
        <v>38434</v>
      </c>
      <c r="K329" t="s">
        <v>37324</v>
      </c>
      <c r="L329" t="s">
        <v>1233</v>
      </c>
      <c r="M329">
        <v>1</v>
      </c>
      <c r="P329" s="2" t="s">
        <v>38435</v>
      </c>
      <c r="Q329" t="s">
        <v>10132</v>
      </c>
      <c r="S329">
        <v>0.32343719999999998</v>
      </c>
      <c r="T329">
        <v>6.8664549999999996E-3</v>
      </c>
      <c r="U329">
        <v>0.13168186000000001</v>
      </c>
      <c r="V329">
        <v>9.9894219999999995E-3</v>
      </c>
      <c r="W329">
        <v>0.32682731999999998</v>
      </c>
      <c r="X329">
        <v>7.7802282999999998E-3</v>
      </c>
      <c r="Y329">
        <v>-7.0555555555555552E-2</v>
      </c>
      <c r="Z329">
        <v>0.14099999999999999</v>
      </c>
      <c r="AA329">
        <v>0.161</v>
      </c>
      <c r="AB329">
        <v>0.69799999999999995</v>
      </c>
      <c r="AC329">
        <v>-0.1744</v>
      </c>
      <c r="AD329" t="s">
        <v>48</v>
      </c>
      <c r="AE329" t="s">
        <v>48</v>
      </c>
      <c r="AF329" t="s">
        <v>48</v>
      </c>
      <c r="AG329" t="s">
        <v>37311</v>
      </c>
    </row>
    <row r="330" spans="1:33" hidden="1" outlineLevel="1" x14ac:dyDescent="0.2">
      <c r="A330" t="s">
        <v>38436</v>
      </c>
      <c r="B330" t="s">
        <v>38437</v>
      </c>
      <c r="C330" t="s">
        <v>22795</v>
      </c>
      <c r="D330" s="3"/>
      <c r="J330" t="s">
        <v>38438</v>
      </c>
      <c r="K330" t="s">
        <v>37324</v>
      </c>
      <c r="L330" t="s">
        <v>1233</v>
      </c>
      <c r="M330">
        <v>1</v>
      </c>
      <c r="P330" s="2" t="s">
        <v>38439</v>
      </c>
      <c r="Q330" t="s">
        <v>11695</v>
      </c>
      <c r="S330">
        <v>0.19314334</v>
      </c>
      <c r="T330">
        <v>1.9741058000000001E-3</v>
      </c>
      <c r="U330">
        <v>1.7367685000000001E-2</v>
      </c>
      <c r="V330">
        <v>3.5332953999999998E-3</v>
      </c>
      <c r="W330">
        <v>9.7093194999999993E-2</v>
      </c>
      <c r="X330">
        <v>6.4403419999999999E-3</v>
      </c>
      <c r="Y330">
        <v>0</v>
      </c>
      <c r="Z330">
        <v>6.9000000000000006E-2</v>
      </c>
      <c r="AA330">
        <v>0.216</v>
      </c>
      <c r="AB330">
        <v>0.71399999999999997</v>
      </c>
      <c r="AC330">
        <v>-0.71840000000000004</v>
      </c>
      <c r="AD330" t="s">
        <v>48</v>
      </c>
      <c r="AE330" t="s">
        <v>48</v>
      </c>
      <c r="AF330" t="s">
        <v>48</v>
      </c>
      <c r="AG330" t="s">
        <v>37311</v>
      </c>
    </row>
    <row r="331" spans="1:33" hidden="1" outlineLevel="1" x14ac:dyDescent="0.2">
      <c r="A331" t="s">
        <v>38440</v>
      </c>
      <c r="B331" t="s">
        <v>38441</v>
      </c>
      <c r="C331" t="s">
        <v>38442</v>
      </c>
      <c r="D331" s="3"/>
      <c r="J331" t="s">
        <v>38443</v>
      </c>
      <c r="K331" t="s">
        <v>37324</v>
      </c>
      <c r="L331" t="s">
        <v>1233</v>
      </c>
      <c r="M331">
        <v>1</v>
      </c>
      <c r="P331" s="2" t="s">
        <v>38444</v>
      </c>
      <c r="Q331" t="s">
        <v>47</v>
      </c>
      <c r="S331">
        <v>0.23451406</v>
      </c>
      <c r="T331">
        <v>5.302429E-3</v>
      </c>
      <c r="U331">
        <v>5.5439860000000001E-2</v>
      </c>
      <c r="V331">
        <v>1.2139535999999999E-2</v>
      </c>
      <c r="W331">
        <v>9.5630279999999998E-2</v>
      </c>
      <c r="X331">
        <v>1.0188141E-2</v>
      </c>
      <c r="Y331">
        <v>-0.3125</v>
      </c>
      <c r="Z331">
        <v>0.128</v>
      </c>
      <c r="AA331">
        <v>0.13500000000000001</v>
      </c>
      <c r="AB331">
        <v>0.73699999999999999</v>
      </c>
      <c r="AC331">
        <v>-0.15359999999999999</v>
      </c>
      <c r="AD331" t="s">
        <v>48</v>
      </c>
      <c r="AE331" t="s">
        <v>48</v>
      </c>
      <c r="AF331" t="s">
        <v>48</v>
      </c>
      <c r="AG331" t="s">
        <v>37311</v>
      </c>
    </row>
    <row r="332" spans="1:33" hidden="1" outlineLevel="1" x14ac:dyDescent="0.2">
      <c r="A332" t="s">
        <v>38445</v>
      </c>
      <c r="B332" t="s">
        <v>38446</v>
      </c>
      <c r="C332" t="s">
        <v>31075</v>
      </c>
      <c r="D332" s="3"/>
      <c r="J332" t="s">
        <v>38447</v>
      </c>
      <c r="K332" t="s">
        <v>37324</v>
      </c>
      <c r="L332" t="s">
        <v>1233</v>
      </c>
      <c r="M332">
        <v>1</v>
      </c>
      <c r="P332" s="2" t="s">
        <v>38448</v>
      </c>
      <c r="Q332" t="s">
        <v>10150</v>
      </c>
      <c r="S332">
        <v>9.611836E-2</v>
      </c>
      <c r="T332">
        <v>1.5640259E-3</v>
      </c>
      <c r="U332">
        <v>1.5659723E-2</v>
      </c>
      <c r="V332">
        <v>3.6072909999999999E-3</v>
      </c>
      <c r="W332">
        <v>3.3570543000000001E-2</v>
      </c>
      <c r="X332">
        <v>7.6119335999999998E-3</v>
      </c>
      <c r="Y332">
        <v>-0.1</v>
      </c>
      <c r="Z332">
        <v>0.27400000000000002</v>
      </c>
      <c r="AA332">
        <v>0</v>
      </c>
      <c r="AB332">
        <v>0.72599999999999998</v>
      </c>
      <c r="AC332">
        <v>0.9153</v>
      </c>
      <c r="AD332" t="s">
        <v>48</v>
      </c>
      <c r="AE332" t="s">
        <v>48</v>
      </c>
      <c r="AF332" t="s">
        <v>48</v>
      </c>
      <c r="AG332" t="s">
        <v>37311</v>
      </c>
    </row>
    <row r="333" spans="1:33" hidden="1" outlineLevel="1" x14ac:dyDescent="0.2">
      <c r="A333" t="s">
        <v>38449</v>
      </c>
      <c r="B333" t="s">
        <v>38450</v>
      </c>
      <c r="C333" t="s">
        <v>38451</v>
      </c>
      <c r="D333" s="3"/>
      <c r="J333" t="s">
        <v>38452</v>
      </c>
      <c r="K333" t="s">
        <v>37324</v>
      </c>
      <c r="L333" t="s">
        <v>1233</v>
      </c>
      <c r="M333">
        <v>1</v>
      </c>
      <c r="P333" s="2" t="s">
        <v>38453</v>
      </c>
      <c r="Q333" t="s">
        <v>10150</v>
      </c>
      <c r="S333">
        <v>0.11254004400000001</v>
      </c>
      <c r="T333">
        <v>2.4414062999999998E-3</v>
      </c>
      <c r="U333">
        <v>2.474608E-2</v>
      </c>
      <c r="V333">
        <v>1.3546381E-2</v>
      </c>
      <c r="W333">
        <v>3.8566336E-2</v>
      </c>
      <c r="X333">
        <v>6.6733653999999998E-3</v>
      </c>
      <c r="Y333">
        <v>-7.03125E-2</v>
      </c>
      <c r="Z333">
        <v>0.14099999999999999</v>
      </c>
      <c r="AA333">
        <v>6.2E-2</v>
      </c>
      <c r="AB333">
        <v>0.79700000000000004</v>
      </c>
      <c r="AC333">
        <v>0.69420000000000004</v>
      </c>
      <c r="AD333" t="s">
        <v>48</v>
      </c>
      <c r="AE333" t="s">
        <v>48</v>
      </c>
      <c r="AF333" t="s">
        <v>48</v>
      </c>
      <c r="AG333" t="s">
        <v>37311</v>
      </c>
    </row>
    <row r="334" spans="1:33" hidden="1" outlineLevel="1" x14ac:dyDescent="0.2">
      <c r="A334" t="s">
        <v>38454</v>
      </c>
      <c r="B334" t="s">
        <v>38455</v>
      </c>
      <c r="C334" t="s">
        <v>38456</v>
      </c>
      <c r="D334" s="3"/>
      <c r="J334" t="s">
        <v>38457</v>
      </c>
      <c r="K334" t="s">
        <v>37324</v>
      </c>
      <c r="L334" t="s">
        <v>1233</v>
      </c>
      <c r="M334">
        <v>1</v>
      </c>
      <c r="P334" s="2" t="s">
        <v>38458</v>
      </c>
      <c r="Q334" t="s">
        <v>47</v>
      </c>
      <c r="S334">
        <v>0.33338684000000002</v>
      </c>
      <c r="T334">
        <v>2.0127986E-2</v>
      </c>
      <c r="U334">
        <v>0.37202835000000001</v>
      </c>
      <c r="V334">
        <v>3.5074017999999998E-2</v>
      </c>
      <c r="W334">
        <v>0.16337911999999999</v>
      </c>
      <c r="X334">
        <v>9.618527E-3</v>
      </c>
      <c r="Y334">
        <v>0.32500000000000001</v>
      </c>
      <c r="Z334">
        <v>6.2E-2</v>
      </c>
      <c r="AA334">
        <v>3.6999999999999998E-2</v>
      </c>
      <c r="AB334">
        <v>0.90100000000000002</v>
      </c>
      <c r="AC334">
        <v>0.33529999999999999</v>
      </c>
      <c r="AD334" t="s">
        <v>48</v>
      </c>
      <c r="AE334" t="s">
        <v>48</v>
      </c>
      <c r="AF334" t="s">
        <v>48</v>
      </c>
      <c r="AG334" t="s">
        <v>37311</v>
      </c>
    </row>
    <row r="335" spans="1:33" hidden="1" outlineLevel="1" x14ac:dyDescent="0.2">
      <c r="A335" t="s">
        <v>38459</v>
      </c>
      <c r="B335" t="s">
        <v>38460</v>
      </c>
      <c r="C335" t="s">
        <v>38461</v>
      </c>
      <c r="D335" s="3"/>
      <c r="J335" t="s">
        <v>38462</v>
      </c>
      <c r="K335" t="s">
        <v>37324</v>
      </c>
      <c r="L335" t="s">
        <v>1233</v>
      </c>
      <c r="M335">
        <v>1</v>
      </c>
      <c r="P335" s="2" t="s">
        <v>38463</v>
      </c>
      <c r="Q335" t="s">
        <v>47</v>
      </c>
      <c r="S335">
        <v>5.8737631999999998E-2</v>
      </c>
      <c r="T335">
        <v>1.3828277999999999E-3</v>
      </c>
      <c r="U335">
        <v>1.6137952000000001E-2</v>
      </c>
      <c r="V335">
        <v>2.1786475999999999E-2</v>
      </c>
      <c r="W335">
        <v>2.1352752999999999E-2</v>
      </c>
      <c r="X335">
        <v>6.2396824E-3</v>
      </c>
      <c r="Y335">
        <v>0.17499999999999999</v>
      </c>
      <c r="Z335">
        <v>0.183</v>
      </c>
      <c r="AA335">
        <v>6.5000000000000002E-2</v>
      </c>
      <c r="AB335">
        <v>0.751</v>
      </c>
      <c r="AC335">
        <v>0.89810000000000001</v>
      </c>
      <c r="AD335" t="s">
        <v>48</v>
      </c>
      <c r="AE335" t="s">
        <v>48</v>
      </c>
      <c r="AF335" t="s">
        <v>48</v>
      </c>
      <c r="AG335" t="s">
        <v>37311</v>
      </c>
    </row>
    <row r="336" spans="1:33" hidden="1" outlineLevel="1" x14ac:dyDescent="0.2">
      <c r="A336" t="s">
        <v>38464</v>
      </c>
      <c r="B336" t="s">
        <v>38465</v>
      </c>
      <c r="C336" t="s">
        <v>38466</v>
      </c>
      <c r="D336" s="3"/>
      <c r="J336" t="s">
        <v>38467</v>
      </c>
      <c r="K336" t="s">
        <v>37324</v>
      </c>
      <c r="L336" t="s">
        <v>1233</v>
      </c>
      <c r="M336">
        <v>1</v>
      </c>
      <c r="P336" s="2" t="s">
        <v>38468</v>
      </c>
      <c r="Q336" t="s">
        <v>47</v>
      </c>
      <c r="S336">
        <v>2.0105700000000001E-2</v>
      </c>
      <c r="T336">
        <v>1.1062622000000001E-3</v>
      </c>
      <c r="U336">
        <v>1.5181494E-2</v>
      </c>
      <c r="V336">
        <v>3.903274E-3</v>
      </c>
      <c r="W336">
        <v>9.9828910000000007E-3</v>
      </c>
      <c r="X336">
        <v>8.1556549999999995E-3</v>
      </c>
      <c r="Y336">
        <v>0.23333333333333331</v>
      </c>
      <c r="Z336">
        <v>0.35899999999999999</v>
      </c>
      <c r="AA336">
        <v>0</v>
      </c>
      <c r="AB336">
        <v>0.64100000000000001</v>
      </c>
      <c r="AC336">
        <v>0.68079999999999996</v>
      </c>
      <c r="AD336" t="s">
        <v>48</v>
      </c>
      <c r="AE336" t="s">
        <v>48</v>
      </c>
      <c r="AF336" t="s">
        <v>48</v>
      </c>
      <c r="AG336" t="s">
        <v>37311</v>
      </c>
    </row>
    <row r="337" spans="1:33" hidden="1" outlineLevel="1" x14ac:dyDescent="0.2">
      <c r="A337" t="s">
        <v>38469</v>
      </c>
      <c r="B337" t="s">
        <v>38470</v>
      </c>
      <c r="C337" t="s">
        <v>38471</v>
      </c>
      <c r="D337" s="3"/>
      <c r="J337" t="s">
        <v>38472</v>
      </c>
      <c r="K337" t="s">
        <v>37324</v>
      </c>
      <c r="L337" t="s">
        <v>1233</v>
      </c>
      <c r="M337">
        <v>1</v>
      </c>
      <c r="P337" s="2" t="s">
        <v>38473</v>
      </c>
      <c r="Q337" t="s">
        <v>47</v>
      </c>
      <c r="S337">
        <v>0.10566349</v>
      </c>
      <c r="T337">
        <v>1.9741058000000001E-3</v>
      </c>
      <c r="U337">
        <v>1.7709277999999998E-2</v>
      </c>
      <c r="V337">
        <v>4.8837172999999998E-3</v>
      </c>
      <c r="W337">
        <v>3.0485468000000002E-2</v>
      </c>
      <c r="X337">
        <v>7.0423200000000004E-3</v>
      </c>
      <c r="Y337">
        <v>8.0357142857142849E-2</v>
      </c>
      <c r="Z337">
        <v>5.8999999999999997E-2</v>
      </c>
      <c r="AA337">
        <v>0.13800000000000001</v>
      </c>
      <c r="AB337">
        <v>0.80300000000000005</v>
      </c>
      <c r="AC337">
        <v>-0.48099999999999998</v>
      </c>
      <c r="AD337" t="s">
        <v>48</v>
      </c>
      <c r="AE337" t="s">
        <v>48</v>
      </c>
      <c r="AF337" t="s">
        <v>48</v>
      </c>
      <c r="AG337" t="s">
        <v>37311</v>
      </c>
    </row>
    <row r="338" spans="1:33" hidden="1" outlineLevel="1" x14ac:dyDescent="0.2">
      <c r="A338" t="s">
        <v>38474</v>
      </c>
      <c r="B338" t="s">
        <v>38475</v>
      </c>
      <c r="C338" t="s">
        <v>38466</v>
      </c>
      <c r="D338" s="3"/>
      <c r="J338" t="s">
        <v>38476</v>
      </c>
      <c r="K338" t="s">
        <v>37324</v>
      </c>
      <c r="L338" t="s">
        <v>1233</v>
      </c>
      <c r="M338">
        <v>1</v>
      </c>
      <c r="P338" s="2" t="s">
        <v>38477</v>
      </c>
      <c r="Q338" t="s">
        <v>47</v>
      </c>
      <c r="S338">
        <v>0.25462921999999999</v>
      </c>
      <c r="T338">
        <v>6.8283079999999999E-3</v>
      </c>
      <c r="U338">
        <v>7.8378424000000002E-2</v>
      </c>
      <c r="V338">
        <v>2.5806036000000001E-2</v>
      </c>
      <c r="W338">
        <v>8.2125690000000001E-2</v>
      </c>
      <c r="X338">
        <v>1.2181788000000001E-2</v>
      </c>
      <c r="Y338">
        <v>0.5</v>
      </c>
      <c r="Z338">
        <v>6.2E-2</v>
      </c>
      <c r="AA338">
        <v>0.32</v>
      </c>
      <c r="AB338">
        <v>0.61799999999999999</v>
      </c>
      <c r="AC338">
        <v>-0.75329999999999997</v>
      </c>
      <c r="AD338" t="s">
        <v>48</v>
      </c>
      <c r="AE338" t="s">
        <v>48</v>
      </c>
      <c r="AF338" t="s">
        <v>48</v>
      </c>
      <c r="AG338" t="s">
        <v>37311</v>
      </c>
    </row>
    <row r="339" spans="1:33" hidden="1" outlineLevel="1" x14ac:dyDescent="0.2">
      <c r="A339" t="s">
        <v>38478</v>
      </c>
      <c r="B339" t="s">
        <v>38479</v>
      </c>
      <c r="C339" t="s">
        <v>38480</v>
      </c>
      <c r="D339" s="3"/>
      <c r="J339" t="s">
        <v>38481</v>
      </c>
      <c r="K339" t="s">
        <v>37324</v>
      </c>
      <c r="L339" t="s">
        <v>1233</v>
      </c>
      <c r="M339">
        <v>1</v>
      </c>
      <c r="P339" s="2" t="s">
        <v>38482</v>
      </c>
      <c r="Q339" t="s">
        <v>47</v>
      </c>
      <c r="S339">
        <v>0.33670729999999999</v>
      </c>
      <c r="T339">
        <v>1.083374E-2</v>
      </c>
      <c r="U339">
        <v>9.9924860000000004E-2</v>
      </c>
      <c r="V339">
        <v>3.3011555999999997E-2</v>
      </c>
      <c r="W339">
        <v>0.25998658000000002</v>
      </c>
      <c r="X339">
        <v>1.0705971E-2</v>
      </c>
      <c r="Y339">
        <v>-0.5</v>
      </c>
      <c r="Z339">
        <v>0</v>
      </c>
      <c r="AA339">
        <v>0.19</v>
      </c>
      <c r="AB339">
        <v>0.81</v>
      </c>
      <c r="AC339">
        <v>-0.50700000000000001</v>
      </c>
      <c r="AD339" t="s">
        <v>48</v>
      </c>
      <c r="AE339" t="s">
        <v>48</v>
      </c>
      <c r="AF339" t="s">
        <v>48</v>
      </c>
      <c r="AG339" t="s">
        <v>37311</v>
      </c>
    </row>
    <row r="340" spans="1:33" hidden="1" outlineLevel="1" x14ac:dyDescent="0.2">
      <c r="A340" t="s">
        <v>38483</v>
      </c>
      <c r="B340" t="s">
        <v>38484</v>
      </c>
      <c r="C340" t="s">
        <v>38485</v>
      </c>
      <c r="D340" s="3"/>
      <c r="J340" t="s">
        <v>38486</v>
      </c>
      <c r="K340" t="s">
        <v>37324</v>
      </c>
      <c r="L340" t="s">
        <v>1233</v>
      </c>
      <c r="M340">
        <v>1</v>
      </c>
      <c r="P340" s="2" t="s">
        <v>38487</v>
      </c>
      <c r="Q340" t="s">
        <v>10060</v>
      </c>
      <c r="S340">
        <v>0.68271219999999999</v>
      </c>
      <c r="T340">
        <v>0.35368224999999998</v>
      </c>
      <c r="U340">
        <v>0.67055606999999995</v>
      </c>
      <c r="V340">
        <v>0.24293575000000001</v>
      </c>
      <c r="W340">
        <v>0.51309439999999995</v>
      </c>
      <c r="X340">
        <v>5.0098058000000001E-2</v>
      </c>
      <c r="Y340">
        <v>1.249999999999999E-2</v>
      </c>
      <c r="Z340">
        <v>0.23</v>
      </c>
      <c r="AA340">
        <v>9.2999999999999999E-2</v>
      </c>
      <c r="AB340">
        <v>0.67700000000000005</v>
      </c>
      <c r="AC340">
        <v>0.97589999999999999</v>
      </c>
      <c r="AD340" t="s">
        <v>48</v>
      </c>
      <c r="AE340" t="s">
        <v>48</v>
      </c>
      <c r="AF340" t="s">
        <v>48</v>
      </c>
      <c r="AG340" t="s">
        <v>37311</v>
      </c>
    </row>
    <row r="341" spans="1:33" hidden="1" outlineLevel="1" x14ac:dyDescent="0.2">
      <c r="A341" t="s">
        <v>38488</v>
      </c>
      <c r="B341" t="s">
        <v>38489</v>
      </c>
      <c r="C341" t="s">
        <v>38490</v>
      </c>
      <c r="D341" s="3"/>
      <c r="J341" t="s">
        <v>38491</v>
      </c>
      <c r="K341" t="s">
        <v>37324</v>
      </c>
      <c r="L341" t="s">
        <v>1233</v>
      </c>
      <c r="M341">
        <v>1</v>
      </c>
      <c r="P341" s="2" t="s">
        <v>38492</v>
      </c>
      <c r="Q341" t="s">
        <v>47</v>
      </c>
      <c r="S341">
        <v>0.60203859999999998</v>
      </c>
      <c r="T341">
        <v>0.13599765</v>
      </c>
      <c r="U341">
        <v>0.54192600000000002</v>
      </c>
      <c r="V341">
        <v>0.27836909999999998</v>
      </c>
      <c r="W341">
        <v>0.40189891999999999</v>
      </c>
      <c r="X341">
        <v>1.3528148E-2</v>
      </c>
      <c r="Y341">
        <v>0</v>
      </c>
      <c r="Z341">
        <v>0.121</v>
      </c>
      <c r="AA341">
        <v>9.6000000000000002E-2</v>
      </c>
      <c r="AB341">
        <v>0.78300000000000003</v>
      </c>
      <c r="AC341">
        <v>0.1759</v>
      </c>
      <c r="AD341" t="s">
        <v>48</v>
      </c>
      <c r="AE341" t="s">
        <v>48</v>
      </c>
      <c r="AF341" t="s">
        <v>48</v>
      </c>
      <c r="AG341" t="s">
        <v>37311</v>
      </c>
    </row>
    <row r="342" spans="1:33" hidden="1" outlineLevel="1" x14ac:dyDescent="0.2">
      <c r="A342" t="s">
        <v>38493</v>
      </c>
      <c r="B342" t="s">
        <v>38494</v>
      </c>
      <c r="C342" t="s">
        <v>38495</v>
      </c>
      <c r="D342" s="3"/>
      <c r="J342" t="s">
        <v>38496</v>
      </c>
      <c r="K342" t="s">
        <v>37324</v>
      </c>
      <c r="L342" t="s">
        <v>1233</v>
      </c>
      <c r="M342">
        <v>1</v>
      </c>
      <c r="P342" s="2" t="s">
        <v>38497</v>
      </c>
      <c r="Q342" t="s">
        <v>47</v>
      </c>
      <c r="S342">
        <v>0.11336673999999999</v>
      </c>
      <c r="T342">
        <v>3.0517577999999998E-3</v>
      </c>
      <c r="U342">
        <v>3.1892240000000002E-2</v>
      </c>
      <c r="V342">
        <v>1.1099357000000001E-2</v>
      </c>
      <c r="W342">
        <v>5.9646879999999999E-2</v>
      </c>
      <c r="X342">
        <v>8.9194559999999992E-3</v>
      </c>
      <c r="Y342">
        <v>5.8630952380952388E-2</v>
      </c>
      <c r="Z342">
        <v>9.7000000000000003E-2</v>
      </c>
      <c r="AA342">
        <v>7.0000000000000007E-2</v>
      </c>
      <c r="AB342">
        <v>0.83199999999999996</v>
      </c>
      <c r="AC342">
        <v>0.61309999999999998</v>
      </c>
      <c r="AD342" t="s">
        <v>48</v>
      </c>
      <c r="AE342" t="s">
        <v>48</v>
      </c>
      <c r="AF342" t="s">
        <v>48</v>
      </c>
      <c r="AG342" t="s">
        <v>37311</v>
      </c>
    </row>
    <row r="343" spans="1:33" hidden="1" outlineLevel="1" x14ac:dyDescent="0.2">
      <c r="A343" t="s">
        <v>38498</v>
      </c>
      <c r="B343" t="s">
        <v>38499</v>
      </c>
      <c r="C343" t="s">
        <v>38500</v>
      </c>
      <c r="D343" s="3"/>
      <c r="J343" t="s">
        <v>38501</v>
      </c>
      <c r="K343" t="s">
        <v>37324</v>
      </c>
      <c r="L343" t="s">
        <v>1233</v>
      </c>
      <c r="M343">
        <v>1</v>
      </c>
      <c r="P343" s="2" t="s">
        <v>38502</v>
      </c>
      <c r="Q343" t="s">
        <v>10150</v>
      </c>
      <c r="S343">
        <v>0.28312725</v>
      </c>
      <c r="T343">
        <v>5.9509276999999998E-3</v>
      </c>
      <c r="U343">
        <v>4.0659969999999997E-2</v>
      </c>
      <c r="V343">
        <v>1.6762028000000002E-2</v>
      </c>
      <c r="W343">
        <v>0.18852991999999999</v>
      </c>
      <c r="X343">
        <v>7.8320109999999998E-3</v>
      </c>
      <c r="Y343">
        <v>0</v>
      </c>
      <c r="Z343">
        <v>8.5000000000000006E-2</v>
      </c>
      <c r="AA343">
        <v>6.4000000000000001E-2</v>
      </c>
      <c r="AB343">
        <v>0.85099999999999998</v>
      </c>
      <c r="AC343">
        <v>0.2263</v>
      </c>
      <c r="AD343" t="s">
        <v>48</v>
      </c>
      <c r="AE343" t="s">
        <v>48</v>
      </c>
      <c r="AF343" t="s">
        <v>48</v>
      </c>
      <c r="AG343" t="s">
        <v>37311</v>
      </c>
    </row>
    <row r="344" spans="1:33" hidden="1" outlineLevel="1" x14ac:dyDescent="0.2">
      <c r="A344" t="s">
        <v>38503</v>
      </c>
      <c r="B344" t="s">
        <v>38504</v>
      </c>
      <c r="C344" t="s">
        <v>38505</v>
      </c>
      <c r="D344" s="3"/>
      <c r="J344" t="s">
        <v>38506</v>
      </c>
      <c r="K344" t="s">
        <v>37324</v>
      </c>
      <c r="L344" t="s">
        <v>1233</v>
      </c>
      <c r="M344">
        <v>1</v>
      </c>
      <c r="P344" s="2" t="s">
        <v>38507</v>
      </c>
      <c r="Q344" t="s">
        <v>47</v>
      </c>
      <c r="S344">
        <v>0.44573321999999999</v>
      </c>
      <c r="T344">
        <v>2.3076923999999999E-2</v>
      </c>
      <c r="U344">
        <v>0.50135689999999999</v>
      </c>
      <c r="V344">
        <v>2.0279141000000001E-2</v>
      </c>
      <c r="W344">
        <v>0.41530323000000002</v>
      </c>
      <c r="X344">
        <v>9.2042630000000007E-3</v>
      </c>
      <c r="Y344">
        <v>0.23333333333333331</v>
      </c>
      <c r="Z344">
        <v>0.22900000000000001</v>
      </c>
      <c r="AA344">
        <v>0</v>
      </c>
      <c r="AB344">
        <v>0.77100000000000002</v>
      </c>
      <c r="AC344">
        <v>0.89190000000000003</v>
      </c>
      <c r="AD344" t="s">
        <v>48</v>
      </c>
      <c r="AE344" t="s">
        <v>48</v>
      </c>
      <c r="AF344" t="s">
        <v>48</v>
      </c>
      <c r="AG344" t="s">
        <v>37311</v>
      </c>
    </row>
    <row r="345" spans="1:33" hidden="1" outlineLevel="1" x14ac:dyDescent="0.2">
      <c r="A345" t="s">
        <v>38508</v>
      </c>
      <c r="B345" t="s">
        <v>38509</v>
      </c>
      <c r="C345" t="s">
        <v>38510</v>
      </c>
      <c r="D345" s="3"/>
      <c r="J345" t="s">
        <v>38511</v>
      </c>
      <c r="K345" t="s">
        <v>37324</v>
      </c>
      <c r="L345" t="s">
        <v>1233</v>
      </c>
      <c r="M345">
        <v>1</v>
      </c>
      <c r="P345" s="2" t="s">
        <v>38512</v>
      </c>
      <c r="Q345" t="s">
        <v>47</v>
      </c>
      <c r="S345">
        <v>0.51980775999999995</v>
      </c>
      <c r="T345">
        <v>5.4734209999999998E-2</v>
      </c>
      <c r="U345">
        <v>0.47435758</v>
      </c>
      <c r="V345">
        <v>0.10221587</v>
      </c>
      <c r="W345">
        <v>0.51309439999999995</v>
      </c>
      <c r="X345">
        <v>4.7188519999999998E-2</v>
      </c>
      <c r="Y345">
        <v>0.4</v>
      </c>
      <c r="Z345">
        <v>0.254</v>
      </c>
      <c r="AA345">
        <v>0.14699999999999999</v>
      </c>
      <c r="AB345">
        <v>0.59899999999999998</v>
      </c>
      <c r="AC345">
        <v>0.55740000000000001</v>
      </c>
      <c r="AD345" t="s">
        <v>48</v>
      </c>
      <c r="AE345" t="s">
        <v>48</v>
      </c>
      <c r="AF345" t="s">
        <v>48</v>
      </c>
      <c r="AG345" t="s">
        <v>37311</v>
      </c>
    </row>
    <row r="346" spans="1:33" hidden="1" outlineLevel="1" x14ac:dyDescent="0.2">
      <c r="A346" t="s">
        <v>38513</v>
      </c>
      <c r="B346" t="s">
        <v>38514</v>
      </c>
      <c r="C346" t="s">
        <v>38515</v>
      </c>
      <c r="D346" s="3"/>
      <c r="J346" t="s">
        <v>38516</v>
      </c>
      <c r="K346" t="s">
        <v>37324</v>
      </c>
      <c r="L346" t="s">
        <v>1233</v>
      </c>
      <c r="M346">
        <v>1</v>
      </c>
      <c r="P346" s="2" t="s">
        <v>38517</v>
      </c>
      <c r="Q346" t="s">
        <v>10132</v>
      </c>
      <c r="S346">
        <v>0.25462921999999999</v>
      </c>
      <c r="T346">
        <v>4.3869019999999998E-3</v>
      </c>
      <c r="U346">
        <v>3.5649835999999997E-2</v>
      </c>
      <c r="V346">
        <v>1.1987305E-2</v>
      </c>
      <c r="W346">
        <v>0.16883044</v>
      </c>
      <c r="X346">
        <v>1.1275584999999999E-2</v>
      </c>
      <c r="Y346">
        <v>-0.39999999999999991</v>
      </c>
      <c r="Z346">
        <v>0.111</v>
      </c>
      <c r="AA346">
        <v>0.33200000000000002</v>
      </c>
      <c r="AB346">
        <v>0.55700000000000005</v>
      </c>
      <c r="AC346">
        <v>-0.63100000000000001</v>
      </c>
      <c r="AD346" t="s">
        <v>48</v>
      </c>
      <c r="AE346" t="s">
        <v>48</v>
      </c>
      <c r="AF346" t="s">
        <v>48</v>
      </c>
      <c r="AG346" t="s">
        <v>37311</v>
      </c>
    </row>
    <row r="347" spans="1:33" hidden="1" outlineLevel="1" x14ac:dyDescent="0.2">
      <c r="A347" t="s">
        <v>38518</v>
      </c>
      <c r="B347" t="s">
        <v>38519</v>
      </c>
      <c r="C347" t="s">
        <v>38520</v>
      </c>
      <c r="D347" s="3"/>
      <c r="J347" t="s">
        <v>38521</v>
      </c>
      <c r="K347" t="s">
        <v>37324</v>
      </c>
      <c r="L347" t="s">
        <v>1233</v>
      </c>
      <c r="M347">
        <v>1</v>
      </c>
      <c r="P347" s="2" t="s">
        <v>38522</v>
      </c>
      <c r="Q347" t="s">
        <v>10132</v>
      </c>
      <c r="S347">
        <v>0.25462921999999999</v>
      </c>
      <c r="T347">
        <v>1.0757446E-2</v>
      </c>
      <c r="U347">
        <v>2.6180768E-2</v>
      </c>
      <c r="V347">
        <v>1.1617327E-2</v>
      </c>
      <c r="W347">
        <v>4.3250903E-2</v>
      </c>
      <c r="X347">
        <v>0.34804322999999998</v>
      </c>
      <c r="Y347">
        <v>-7.7777777777777793E-2</v>
      </c>
      <c r="Z347">
        <v>7.0000000000000007E-2</v>
      </c>
      <c r="AA347">
        <v>0</v>
      </c>
      <c r="AB347">
        <v>0.93</v>
      </c>
      <c r="AC347">
        <v>0.33910000000000001</v>
      </c>
      <c r="AD347" t="s">
        <v>48</v>
      </c>
      <c r="AE347" t="s">
        <v>48</v>
      </c>
      <c r="AF347" t="s">
        <v>48</v>
      </c>
      <c r="AG347" t="s">
        <v>37311</v>
      </c>
    </row>
    <row r="348" spans="1:33" hidden="1" outlineLevel="1" x14ac:dyDescent="0.2">
      <c r="A348" t="s">
        <v>38523</v>
      </c>
      <c r="B348" t="s">
        <v>38524</v>
      </c>
      <c r="C348" t="s">
        <v>38525</v>
      </c>
      <c r="D348" s="3"/>
      <c r="J348" t="s">
        <v>38526</v>
      </c>
      <c r="K348" t="s">
        <v>37324</v>
      </c>
      <c r="L348" t="s">
        <v>1233</v>
      </c>
      <c r="M348">
        <v>1</v>
      </c>
      <c r="P348" s="2" t="s">
        <v>38527</v>
      </c>
      <c r="Q348" t="s">
        <v>47</v>
      </c>
      <c r="S348">
        <v>0.40148460000000002</v>
      </c>
      <c r="T348">
        <v>2.3076923999999999E-2</v>
      </c>
      <c r="U348">
        <v>0.16962079999999999</v>
      </c>
      <c r="V348">
        <v>3.0433473999999999E-2</v>
      </c>
      <c r="W348">
        <v>0.26957804000000002</v>
      </c>
      <c r="X348">
        <v>0.28362189999999998</v>
      </c>
      <c r="Y348">
        <v>-2.556818181818182E-2</v>
      </c>
      <c r="Z348">
        <v>0</v>
      </c>
      <c r="AA348">
        <v>0.13300000000000001</v>
      </c>
      <c r="AB348">
        <v>0.86699999999999999</v>
      </c>
      <c r="AC348">
        <v>-0.38179999999999997</v>
      </c>
      <c r="AD348" t="s">
        <v>48</v>
      </c>
      <c r="AE348" t="s">
        <v>48</v>
      </c>
      <c r="AF348" t="s">
        <v>48</v>
      </c>
      <c r="AG348" t="s">
        <v>37311</v>
      </c>
    </row>
    <row r="349" spans="1:33" hidden="1" outlineLevel="1" x14ac:dyDescent="0.2">
      <c r="A349" t="s">
        <v>38528</v>
      </c>
      <c r="B349" t="s">
        <v>38529</v>
      </c>
      <c r="C349" t="s">
        <v>38530</v>
      </c>
      <c r="D349" s="3"/>
      <c r="J349" t="s">
        <v>38531</v>
      </c>
      <c r="K349" t="s">
        <v>37324</v>
      </c>
      <c r="L349" t="s">
        <v>1233</v>
      </c>
      <c r="M349">
        <v>1</v>
      </c>
      <c r="P349" s="2" t="s">
        <v>38532</v>
      </c>
      <c r="Q349" t="s">
        <v>10132</v>
      </c>
      <c r="S349">
        <v>0.22043826999999999</v>
      </c>
      <c r="T349">
        <v>3.7002563E-3</v>
      </c>
      <c r="U349">
        <v>3.0138692000000002E-2</v>
      </c>
      <c r="V349">
        <v>1.5757138E-2</v>
      </c>
      <c r="W349">
        <v>9.2704449999999994E-2</v>
      </c>
      <c r="X349">
        <v>7.7284453000000001E-3</v>
      </c>
      <c r="Y349">
        <v>1.4999999999999999E-2</v>
      </c>
      <c r="Z349">
        <v>0.13600000000000001</v>
      </c>
      <c r="AA349">
        <v>9.2999999999999999E-2</v>
      </c>
      <c r="AB349">
        <v>0.77100000000000002</v>
      </c>
      <c r="AC349">
        <v>0.4763</v>
      </c>
      <c r="AD349" t="s">
        <v>48</v>
      </c>
      <c r="AE349" t="s">
        <v>48</v>
      </c>
      <c r="AF349" t="s">
        <v>48</v>
      </c>
      <c r="AG349" t="s">
        <v>37311</v>
      </c>
    </row>
    <row r="350" spans="1:33" hidden="1" outlineLevel="1" x14ac:dyDescent="0.2">
      <c r="A350" t="s">
        <v>38533</v>
      </c>
      <c r="B350" t="s">
        <v>38534</v>
      </c>
      <c r="C350" t="s">
        <v>38535</v>
      </c>
      <c r="D350" s="3"/>
      <c r="J350" t="s">
        <v>38536</v>
      </c>
      <c r="K350" t="s">
        <v>37324</v>
      </c>
      <c r="L350" t="s">
        <v>1233</v>
      </c>
      <c r="M350">
        <v>1</v>
      </c>
      <c r="P350" s="2" t="s">
        <v>38537</v>
      </c>
      <c r="Q350" t="s">
        <v>47</v>
      </c>
      <c r="S350">
        <v>0.28312725</v>
      </c>
      <c r="T350">
        <v>7.209778E-3</v>
      </c>
      <c r="U350">
        <v>9.0663320000000006E-2</v>
      </c>
      <c r="V350">
        <v>2.1585498000000002E-2</v>
      </c>
      <c r="W350">
        <v>0.17113429999999999</v>
      </c>
      <c r="X350">
        <v>1.119791E-2</v>
      </c>
      <c r="Y350">
        <v>6.6071428571428559E-2</v>
      </c>
      <c r="Z350">
        <v>0.16</v>
      </c>
      <c r="AA350">
        <v>3.5000000000000003E-2</v>
      </c>
      <c r="AB350">
        <v>0.80500000000000005</v>
      </c>
      <c r="AC350">
        <v>0.65749999999999997</v>
      </c>
      <c r="AD350" t="s">
        <v>48</v>
      </c>
      <c r="AE350" t="s">
        <v>48</v>
      </c>
      <c r="AF350" t="s">
        <v>48</v>
      </c>
      <c r="AG350" t="s">
        <v>37311</v>
      </c>
    </row>
    <row r="351" spans="1:33" hidden="1" outlineLevel="1" x14ac:dyDescent="0.2">
      <c r="A351" t="s">
        <v>38538</v>
      </c>
      <c r="B351" t="s">
        <v>38539</v>
      </c>
      <c r="C351" t="s">
        <v>38540</v>
      </c>
      <c r="D351" s="3"/>
      <c r="J351" t="s">
        <v>38541</v>
      </c>
      <c r="K351" t="s">
        <v>37324</v>
      </c>
      <c r="L351" t="s">
        <v>1233</v>
      </c>
      <c r="M351">
        <v>1</v>
      </c>
      <c r="P351" s="2" t="s">
        <v>38542</v>
      </c>
      <c r="Q351" t="s">
        <v>10060</v>
      </c>
      <c r="S351">
        <v>0.71760553000000005</v>
      </c>
      <c r="T351">
        <v>5.1147457E-2</v>
      </c>
      <c r="U351">
        <v>0.51884110000000006</v>
      </c>
      <c r="V351">
        <v>2.6408968000000001E-2</v>
      </c>
      <c r="W351">
        <v>0.57566804000000005</v>
      </c>
      <c r="X351">
        <v>1.3875500000000001E-2</v>
      </c>
      <c r="Y351">
        <v>-0.25</v>
      </c>
      <c r="Z351">
        <v>0</v>
      </c>
      <c r="AA351">
        <v>0.34899999999999998</v>
      </c>
      <c r="AB351">
        <v>0.65100000000000002</v>
      </c>
      <c r="AC351">
        <v>-0.75790000000000002</v>
      </c>
      <c r="AD351" t="s">
        <v>48</v>
      </c>
      <c r="AE351" t="s">
        <v>48</v>
      </c>
      <c r="AF351" t="s">
        <v>48</v>
      </c>
      <c r="AG351" t="s">
        <v>37311</v>
      </c>
    </row>
    <row r="352" spans="1:33" hidden="1" outlineLevel="1" x14ac:dyDescent="0.2">
      <c r="A352" t="s">
        <v>38543</v>
      </c>
      <c r="B352" t="s">
        <v>38544</v>
      </c>
      <c r="C352" t="s">
        <v>38545</v>
      </c>
      <c r="D352" s="3"/>
      <c r="J352" t="s">
        <v>38546</v>
      </c>
      <c r="K352" t="s">
        <v>37324</v>
      </c>
      <c r="L352" t="s">
        <v>1233</v>
      </c>
      <c r="M352">
        <v>1</v>
      </c>
      <c r="P352" s="2" t="s">
        <v>38547</v>
      </c>
      <c r="Q352" t="s">
        <v>10104</v>
      </c>
      <c r="S352">
        <v>2.0960632999999999E-2</v>
      </c>
      <c r="T352">
        <v>1.5449524E-3</v>
      </c>
      <c r="U352">
        <v>1.6821137E-2</v>
      </c>
      <c r="V352">
        <v>4.1807579999999997E-3</v>
      </c>
      <c r="W352">
        <v>9.5078880000000008E-3</v>
      </c>
      <c r="X352">
        <v>8.8676729999999995E-3</v>
      </c>
      <c r="Y352">
        <v>0</v>
      </c>
      <c r="Z352">
        <v>0</v>
      </c>
      <c r="AA352">
        <v>0</v>
      </c>
      <c r="AB352">
        <v>1</v>
      </c>
      <c r="AC352">
        <v>0</v>
      </c>
      <c r="AD352" t="s">
        <v>48</v>
      </c>
      <c r="AE352" t="s">
        <v>48</v>
      </c>
      <c r="AF352" t="s">
        <v>48</v>
      </c>
      <c r="AG352" t="s">
        <v>37311</v>
      </c>
    </row>
    <row r="353" spans="1:33" hidden="1" outlineLevel="1" x14ac:dyDescent="0.2">
      <c r="A353" t="s">
        <v>38548</v>
      </c>
      <c r="B353" t="s">
        <v>38549</v>
      </c>
      <c r="C353" t="s">
        <v>38550</v>
      </c>
      <c r="D353" s="3"/>
      <c r="J353" t="s">
        <v>38551</v>
      </c>
      <c r="K353" t="s">
        <v>37324</v>
      </c>
      <c r="L353" t="s">
        <v>1233</v>
      </c>
      <c r="M353">
        <v>1</v>
      </c>
      <c r="P353" s="2" t="s">
        <v>38552</v>
      </c>
      <c r="Q353" t="s">
        <v>47</v>
      </c>
      <c r="S353">
        <v>0.37576625000000002</v>
      </c>
      <c r="T353">
        <v>1.6641939000000001E-2</v>
      </c>
      <c r="U353">
        <v>0.114160895</v>
      </c>
      <c r="V353">
        <v>0.105836816</v>
      </c>
      <c r="W353">
        <v>0.36798461999999998</v>
      </c>
      <c r="X353">
        <v>1.1327368000000001E-2</v>
      </c>
      <c r="Y353">
        <v>3.9285714285714278E-2</v>
      </c>
      <c r="Z353">
        <v>0.19900000000000001</v>
      </c>
      <c r="AA353">
        <v>0.13900000000000001</v>
      </c>
      <c r="AB353">
        <v>0.66200000000000003</v>
      </c>
      <c r="AC353">
        <v>0.38319999999999999</v>
      </c>
      <c r="AD353" t="s">
        <v>48</v>
      </c>
      <c r="AE353" t="s">
        <v>48</v>
      </c>
      <c r="AF353" t="s">
        <v>48</v>
      </c>
      <c r="AG353" t="s">
        <v>37311</v>
      </c>
    </row>
    <row r="354" spans="1:33" hidden="1" outlineLevel="1" x14ac:dyDescent="0.2">
      <c r="A354" t="s">
        <v>38553</v>
      </c>
      <c r="B354" t="s">
        <v>38554</v>
      </c>
      <c r="C354" t="s">
        <v>26364</v>
      </c>
      <c r="D354" s="3"/>
      <c r="J354" t="s">
        <v>38555</v>
      </c>
      <c r="K354" t="s">
        <v>37324</v>
      </c>
      <c r="L354" t="s">
        <v>1233</v>
      </c>
      <c r="M354">
        <v>1</v>
      </c>
      <c r="P354" s="2" t="s">
        <v>38556</v>
      </c>
      <c r="Q354" t="s">
        <v>10104</v>
      </c>
      <c r="S354">
        <v>2.0231359000000001E-2</v>
      </c>
      <c r="T354">
        <v>8.2015989999999997E-4</v>
      </c>
      <c r="U354">
        <v>1.3746805500000001E-2</v>
      </c>
      <c r="V354">
        <v>4.0512652999999997E-3</v>
      </c>
      <c r="W354">
        <v>9.9828910000000007E-3</v>
      </c>
      <c r="X354">
        <v>6.9387536E-3</v>
      </c>
      <c r="Y354">
        <v>0.25</v>
      </c>
      <c r="Z354">
        <v>0.04</v>
      </c>
      <c r="AA354">
        <v>2.8000000000000001E-2</v>
      </c>
      <c r="AB354">
        <v>0.93200000000000005</v>
      </c>
      <c r="AC354">
        <v>0.16550000000000001</v>
      </c>
      <c r="AD354" t="s">
        <v>48</v>
      </c>
      <c r="AE354" t="s">
        <v>48</v>
      </c>
      <c r="AF354" t="s">
        <v>48</v>
      </c>
      <c r="AG354" t="s">
        <v>37311</v>
      </c>
    </row>
    <row r="355" spans="1:33" hidden="1" outlineLevel="1" x14ac:dyDescent="0.2">
      <c r="A355" t="s">
        <v>38557</v>
      </c>
      <c r="B355" t="s">
        <v>38558</v>
      </c>
      <c r="C355" t="s">
        <v>38559</v>
      </c>
      <c r="D355" s="3"/>
      <c r="J355" t="s">
        <v>38560</v>
      </c>
      <c r="K355" t="s">
        <v>37324</v>
      </c>
      <c r="L355" t="s">
        <v>1233</v>
      </c>
      <c r="M355">
        <v>1</v>
      </c>
      <c r="P355" s="2" t="s">
        <v>38561</v>
      </c>
      <c r="Q355" t="s">
        <v>47</v>
      </c>
      <c r="S355">
        <v>0.25084447999999998</v>
      </c>
      <c r="T355">
        <v>1.0147095E-2</v>
      </c>
      <c r="U355">
        <v>6.9468230000000006E-2</v>
      </c>
      <c r="V355">
        <v>1.2641981E-2</v>
      </c>
      <c r="W355">
        <v>6.1101942999999999E-2</v>
      </c>
      <c r="X355">
        <v>0.13448004</v>
      </c>
      <c r="Y355">
        <v>0.4</v>
      </c>
      <c r="Z355">
        <v>0.36699999999999999</v>
      </c>
      <c r="AA355">
        <v>0</v>
      </c>
      <c r="AB355">
        <v>0.63300000000000001</v>
      </c>
      <c r="AC355">
        <v>0.44040000000000001</v>
      </c>
      <c r="AD355" t="s">
        <v>48</v>
      </c>
      <c r="AE355" t="s">
        <v>48</v>
      </c>
      <c r="AF355" t="s">
        <v>48</v>
      </c>
      <c r="AG355" t="s">
        <v>37311</v>
      </c>
    </row>
    <row r="356" spans="1:33" hidden="1" outlineLevel="1" x14ac:dyDescent="0.2">
      <c r="A356" t="s">
        <v>38562</v>
      </c>
      <c r="B356" t="s">
        <v>38563</v>
      </c>
      <c r="C356" t="s">
        <v>10692</v>
      </c>
      <c r="D356" s="3"/>
      <c r="J356" t="s">
        <v>38564</v>
      </c>
      <c r="K356" t="s">
        <v>37324</v>
      </c>
      <c r="L356" t="s">
        <v>1233</v>
      </c>
      <c r="M356">
        <v>1</v>
      </c>
      <c r="P356" s="2" t="s">
        <v>38565</v>
      </c>
      <c r="Q356" t="s">
        <v>47</v>
      </c>
      <c r="S356">
        <v>9.1121820000000006E-2</v>
      </c>
      <c r="T356">
        <v>1.6689299999999999E-3</v>
      </c>
      <c r="U356">
        <v>1.9007329E-2</v>
      </c>
      <c r="V356">
        <v>2.3796257000000001E-2</v>
      </c>
      <c r="W356">
        <v>2.173949E-2</v>
      </c>
      <c r="X356">
        <v>7.3918556000000003E-3</v>
      </c>
      <c r="Y356">
        <v>0</v>
      </c>
      <c r="Z356">
        <v>0.24199999999999999</v>
      </c>
      <c r="AA356">
        <v>0</v>
      </c>
      <c r="AB356">
        <v>0.75800000000000001</v>
      </c>
      <c r="AC356">
        <v>0.48620000000000002</v>
      </c>
      <c r="AD356" t="s">
        <v>48</v>
      </c>
      <c r="AE356" t="s">
        <v>48</v>
      </c>
      <c r="AF356" t="s">
        <v>48</v>
      </c>
      <c r="AG356" t="s">
        <v>37311</v>
      </c>
    </row>
    <row r="357" spans="1:33" hidden="1" outlineLevel="1" x14ac:dyDescent="0.2">
      <c r="A357" t="s">
        <v>38566</v>
      </c>
      <c r="B357" t="s">
        <v>38567</v>
      </c>
      <c r="C357" t="s">
        <v>38568</v>
      </c>
      <c r="D357" s="3"/>
      <c r="J357" t="s">
        <v>38569</v>
      </c>
      <c r="K357" t="s">
        <v>37324</v>
      </c>
      <c r="L357" t="s">
        <v>1233</v>
      </c>
      <c r="M357">
        <v>1</v>
      </c>
      <c r="P357" s="2" t="s">
        <v>38570</v>
      </c>
      <c r="Q357" t="s">
        <v>47</v>
      </c>
      <c r="S357">
        <v>0.10089093</v>
      </c>
      <c r="T357">
        <v>2.0599364999999998E-3</v>
      </c>
      <c r="U357">
        <v>2.6863952999999999E-2</v>
      </c>
      <c r="V357">
        <v>5.7716659999999999E-3</v>
      </c>
      <c r="W357">
        <v>3.070583E-2</v>
      </c>
      <c r="X357">
        <v>6.9258080000000003E-3</v>
      </c>
      <c r="Y357">
        <v>-8.3333333333333343E-2</v>
      </c>
      <c r="Z357">
        <v>0.51300000000000001</v>
      </c>
      <c r="AA357">
        <v>0.224</v>
      </c>
      <c r="AB357">
        <v>0.26300000000000001</v>
      </c>
      <c r="AC357">
        <v>0.49390000000000001</v>
      </c>
      <c r="AD357" t="s">
        <v>48</v>
      </c>
      <c r="AE357" t="s">
        <v>48</v>
      </c>
      <c r="AF357" t="s">
        <v>48</v>
      </c>
      <c r="AG357" t="s">
        <v>37311</v>
      </c>
    </row>
    <row r="358" spans="1:33" hidden="1" outlineLevel="1" x14ac:dyDescent="0.2">
      <c r="A358" t="s">
        <v>38571</v>
      </c>
      <c r="B358" t="s">
        <v>38572</v>
      </c>
      <c r="C358" t="s">
        <v>21639</v>
      </c>
      <c r="D358" s="3"/>
      <c r="J358" t="s">
        <v>38573</v>
      </c>
      <c r="K358" t="s">
        <v>37324</v>
      </c>
      <c r="L358" t="s">
        <v>1233</v>
      </c>
      <c r="M358">
        <v>1</v>
      </c>
      <c r="P358" s="2" t="s">
        <v>38574</v>
      </c>
      <c r="Q358" t="s">
        <v>47</v>
      </c>
      <c r="S358">
        <v>0.18649188</v>
      </c>
      <c r="T358">
        <v>2.6702879999999998E-3</v>
      </c>
      <c r="U358">
        <v>1.7640960000000001E-2</v>
      </c>
      <c r="V358">
        <v>2.2992345000000001E-2</v>
      </c>
      <c r="W358">
        <v>8.3112895000000006E-2</v>
      </c>
      <c r="X358">
        <v>6.8092960000000003E-3</v>
      </c>
      <c r="Y358">
        <v>0.19553571428571431</v>
      </c>
      <c r="Z358">
        <v>0.19800000000000001</v>
      </c>
      <c r="AA358">
        <v>0.14699999999999999</v>
      </c>
      <c r="AB358">
        <v>0.65600000000000003</v>
      </c>
      <c r="AC358">
        <v>0.56610000000000005</v>
      </c>
      <c r="AD358" t="s">
        <v>48</v>
      </c>
      <c r="AE358" t="s">
        <v>48</v>
      </c>
      <c r="AF358" t="s">
        <v>48</v>
      </c>
      <c r="AG358" t="s">
        <v>37311</v>
      </c>
    </row>
    <row r="359" spans="1:33" hidden="1" outlineLevel="1" x14ac:dyDescent="0.2">
      <c r="A359" t="s">
        <v>38575</v>
      </c>
      <c r="B359" t="s">
        <v>38576</v>
      </c>
      <c r="C359" t="s">
        <v>33100</v>
      </c>
      <c r="D359" s="3"/>
      <c r="J359" t="s">
        <v>38577</v>
      </c>
      <c r="K359" t="s">
        <v>37324</v>
      </c>
      <c r="L359" t="s">
        <v>1233</v>
      </c>
      <c r="M359">
        <v>1</v>
      </c>
      <c r="P359" s="2" t="s">
        <v>38578</v>
      </c>
      <c r="Q359" t="s">
        <v>47</v>
      </c>
      <c r="S359">
        <v>0.11223002999999999</v>
      </c>
      <c r="T359">
        <v>4.0817259999999999E-3</v>
      </c>
      <c r="U359">
        <v>4.5920610000000001E-2</v>
      </c>
      <c r="V359">
        <v>9.6194430000000001E-3</v>
      </c>
      <c r="W359">
        <v>3.2578910000000003E-2</v>
      </c>
      <c r="X359">
        <v>4.1674210000000003E-2</v>
      </c>
      <c r="Y359">
        <v>-0.2142361111111111</v>
      </c>
      <c r="Z359">
        <v>0.192</v>
      </c>
      <c r="AA359">
        <v>7.6999999999999999E-2</v>
      </c>
      <c r="AB359">
        <v>0.73099999999999998</v>
      </c>
      <c r="AC359">
        <v>0.96079999999999999</v>
      </c>
      <c r="AD359" t="s">
        <v>48</v>
      </c>
      <c r="AE359" t="s">
        <v>48</v>
      </c>
      <c r="AF359" t="s">
        <v>48</v>
      </c>
      <c r="AG359" t="s">
        <v>37311</v>
      </c>
    </row>
    <row r="360" spans="1:33" hidden="1" outlineLevel="1" x14ac:dyDescent="0.2">
      <c r="A360" t="s">
        <v>38579</v>
      </c>
      <c r="B360" t="s">
        <v>38580</v>
      </c>
      <c r="C360" t="s">
        <v>36158</v>
      </c>
      <c r="D360" s="3"/>
      <c r="J360" t="s">
        <v>38581</v>
      </c>
      <c r="K360" t="s">
        <v>37324</v>
      </c>
      <c r="L360" t="s">
        <v>1233</v>
      </c>
      <c r="M360">
        <v>1</v>
      </c>
      <c r="P360" s="2" t="s">
        <v>38582</v>
      </c>
      <c r="Q360" t="s">
        <v>10258</v>
      </c>
      <c r="S360">
        <v>0.30319386999999998</v>
      </c>
      <c r="T360">
        <v>4.6730039999999997E-3</v>
      </c>
      <c r="U360">
        <v>5.7443912999999999E-2</v>
      </c>
      <c r="V360">
        <v>1.0877370000000001E-2</v>
      </c>
      <c r="W360">
        <v>0.22770335999999999</v>
      </c>
      <c r="X360">
        <v>7.8967399999999993E-3</v>
      </c>
      <c r="Y360">
        <v>-0.16666666666666671</v>
      </c>
      <c r="Z360">
        <v>6.9000000000000006E-2</v>
      </c>
      <c r="AA360">
        <v>0.23799999999999999</v>
      </c>
      <c r="AB360">
        <v>0.69299999999999995</v>
      </c>
      <c r="AC360">
        <v>-0.72640000000000005</v>
      </c>
      <c r="AD360" t="s">
        <v>48</v>
      </c>
      <c r="AE360" t="s">
        <v>48</v>
      </c>
      <c r="AF360" t="s">
        <v>48</v>
      </c>
      <c r="AG360" t="s">
        <v>37311</v>
      </c>
    </row>
    <row r="361" spans="1:33" hidden="1" outlineLevel="1" x14ac:dyDescent="0.2">
      <c r="A361" t="s">
        <v>38583</v>
      </c>
      <c r="B361" t="s">
        <v>38584</v>
      </c>
      <c r="C361" t="s">
        <v>38585</v>
      </c>
      <c r="D361" s="3"/>
      <c r="J361" t="s">
        <v>11136</v>
      </c>
      <c r="K361" t="s">
        <v>37324</v>
      </c>
      <c r="L361" t="s">
        <v>1233</v>
      </c>
      <c r="M361">
        <v>1</v>
      </c>
      <c r="P361" s="2" t="s">
        <v>38586</v>
      </c>
      <c r="Q361" t="s">
        <v>11193</v>
      </c>
      <c r="Y361" t="s">
        <v>48</v>
      </c>
      <c r="Z361" t="s">
        <v>48</v>
      </c>
      <c r="AA361" t="s">
        <v>48</v>
      </c>
      <c r="AB361" t="s">
        <v>48</v>
      </c>
      <c r="AC361" t="s">
        <v>48</v>
      </c>
      <c r="AD361" t="s">
        <v>48</v>
      </c>
      <c r="AE361" t="s">
        <v>48</v>
      </c>
      <c r="AF361" t="s">
        <v>48</v>
      </c>
      <c r="AG361" t="s">
        <v>38587</v>
      </c>
    </row>
    <row r="362" spans="1:33" hidden="1" outlineLevel="1" x14ac:dyDescent="0.2">
      <c r="A362" t="s">
        <v>38588</v>
      </c>
      <c r="B362" t="s">
        <v>38589</v>
      </c>
      <c r="C362" t="s">
        <v>38590</v>
      </c>
      <c r="D362" s="3"/>
      <c r="J362" t="s">
        <v>38591</v>
      </c>
      <c r="K362" t="s">
        <v>37324</v>
      </c>
      <c r="L362" t="s">
        <v>1233</v>
      </c>
      <c r="M362">
        <v>1</v>
      </c>
      <c r="P362" s="2" t="s">
        <v>38592</v>
      </c>
      <c r="Q362" t="s">
        <v>47</v>
      </c>
      <c r="S362">
        <v>6.8171480000000007E-2</v>
      </c>
      <c r="T362">
        <v>2.3269653E-3</v>
      </c>
      <c r="U362">
        <v>3.4898319999999997E-2</v>
      </c>
      <c r="V362">
        <v>6.5486208000000001E-3</v>
      </c>
      <c r="W362">
        <v>1.6936934000000001E-2</v>
      </c>
      <c r="X362">
        <v>8.9194559999999992E-3</v>
      </c>
      <c r="Y362">
        <v>0</v>
      </c>
      <c r="Z362">
        <v>0</v>
      </c>
      <c r="AA362">
        <v>0</v>
      </c>
      <c r="AB362">
        <v>1</v>
      </c>
      <c r="AC362">
        <v>0</v>
      </c>
      <c r="AD362" t="s">
        <v>48</v>
      </c>
      <c r="AE362" t="s">
        <v>48</v>
      </c>
      <c r="AF362" t="s">
        <v>48</v>
      </c>
      <c r="AG362" t="s">
        <v>37311</v>
      </c>
    </row>
    <row r="363" spans="1:33" hidden="1" outlineLevel="1" x14ac:dyDescent="0.2">
      <c r="A363" t="s">
        <v>38593</v>
      </c>
      <c r="B363" t="s">
        <v>38594</v>
      </c>
      <c r="C363" t="s">
        <v>38595</v>
      </c>
      <c r="D363" s="3"/>
      <c r="J363" t="s">
        <v>38596</v>
      </c>
      <c r="K363" t="s">
        <v>37324</v>
      </c>
      <c r="L363" t="s">
        <v>1233</v>
      </c>
      <c r="M363">
        <v>1</v>
      </c>
      <c r="P363" s="2" t="s">
        <v>38597</v>
      </c>
      <c r="Q363" t="s">
        <v>10132</v>
      </c>
      <c r="S363">
        <v>0.13214645</v>
      </c>
      <c r="T363">
        <v>2.6130675999999999E-3</v>
      </c>
      <c r="U363">
        <v>3.5399332999999998E-2</v>
      </c>
      <c r="V363">
        <v>1.4350293E-2</v>
      </c>
      <c r="W363">
        <v>3.4562174000000001E-2</v>
      </c>
      <c r="X363">
        <v>1.3217448999999999E-2</v>
      </c>
      <c r="Y363">
        <v>0</v>
      </c>
      <c r="Z363">
        <v>4.5999999999999999E-2</v>
      </c>
      <c r="AA363">
        <v>4.2000000000000003E-2</v>
      </c>
      <c r="AB363">
        <v>0.91200000000000003</v>
      </c>
      <c r="AC363">
        <v>2.58E-2</v>
      </c>
      <c r="AD363" t="s">
        <v>48</v>
      </c>
      <c r="AE363" t="s">
        <v>48</v>
      </c>
      <c r="AF363" t="s">
        <v>48</v>
      </c>
      <c r="AG363" t="s">
        <v>37311</v>
      </c>
    </row>
    <row r="364" spans="1:33" hidden="1" outlineLevel="1" x14ac:dyDescent="0.2">
      <c r="A364" t="s">
        <v>38598</v>
      </c>
      <c r="B364" t="s">
        <v>38599</v>
      </c>
      <c r="C364" t="s">
        <v>38600</v>
      </c>
      <c r="D364" s="3"/>
      <c r="J364" t="s">
        <v>38601</v>
      </c>
      <c r="K364" t="s">
        <v>37324</v>
      </c>
      <c r="L364" t="s">
        <v>1233</v>
      </c>
      <c r="M364">
        <v>1</v>
      </c>
      <c r="P364" s="2" t="s">
        <v>38602</v>
      </c>
      <c r="Q364" t="s">
        <v>47</v>
      </c>
      <c r="S364">
        <v>0.72028046999999995</v>
      </c>
      <c r="T364">
        <v>0.23224974000000001</v>
      </c>
      <c r="U364">
        <v>0.69838849999999997</v>
      </c>
      <c r="V364">
        <v>0.11512129</v>
      </c>
      <c r="W364">
        <v>0.61794596999999996</v>
      </c>
      <c r="X364">
        <v>3.7184979999999999E-2</v>
      </c>
      <c r="Y364">
        <v>0.24285714285714291</v>
      </c>
      <c r="Z364">
        <v>0.252</v>
      </c>
      <c r="AA364">
        <v>0.05</v>
      </c>
      <c r="AB364">
        <v>0.69799999999999995</v>
      </c>
      <c r="AC364">
        <v>0.72589999999999999</v>
      </c>
      <c r="AD364" t="s">
        <v>48</v>
      </c>
      <c r="AE364" t="s">
        <v>48</v>
      </c>
      <c r="AF364" t="s">
        <v>48</v>
      </c>
      <c r="AG364" t="s">
        <v>37311</v>
      </c>
    </row>
    <row r="365" spans="1:33" hidden="1" outlineLevel="1" x14ac:dyDescent="0.2">
      <c r="A365" t="s">
        <v>38603</v>
      </c>
      <c r="B365" t="s">
        <v>38604</v>
      </c>
      <c r="C365" t="s">
        <v>38605</v>
      </c>
      <c r="D365" s="3"/>
      <c r="J365" t="s">
        <v>38606</v>
      </c>
      <c r="K365" t="s">
        <v>37324</v>
      </c>
      <c r="L365" t="s">
        <v>1233</v>
      </c>
      <c r="M365">
        <v>1</v>
      </c>
      <c r="P365" s="2" t="s">
        <v>38607</v>
      </c>
      <c r="Q365" t="s">
        <v>47</v>
      </c>
      <c r="S365">
        <v>0.20195827999999999</v>
      </c>
      <c r="T365">
        <v>5.6457520000000004E-3</v>
      </c>
      <c r="U365">
        <v>5.7443912999999999E-2</v>
      </c>
      <c r="V365">
        <v>6.1130337E-2</v>
      </c>
      <c r="W365">
        <v>6.1976057000000001E-2</v>
      </c>
      <c r="X365">
        <v>7.9873605000000004E-3</v>
      </c>
      <c r="Y365">
        <v>-0.25</v>
      </c>
      <c r="Z365">
        <v>0.27400000000000002</v>
      </c>
      <c r="AA365">
        <v>0.125</v>
      </c>
      <c r="AB365">
        <v>0.60199999999999998</v>
      </c>
      <c r="AC365">
        <v>0.71460000000000001</v>
      </c>
      <c r="AD365" t="s">
        <v>48</v>
      </c>
      <c r="AE365" t="s">
        <v>48</v>
      </c>
      <c r="AF365" t="s">
        <v>48</v>
      </c>
      <c r="AG365" t="s">
        <v>37311</v>
      </c>
    </row>
    <row r="366" spans="1:33" hidden="1" outlineLevel="1" x14ac:dyDescent="0.2">
      <c r="A366" t="s">
        <v>38608</v>
      </c>
      <c r="B366" t="s">
        <v>38609</v>
      </c>
      <c r="C366" t="s">
        <v>38610</v>
      </c>
      <c r="D366" s="3"/>
      <c r="J366" t="s">
        <v>16686</v>
      </c>
      <c r="K366" t="s">
        <v>37324</v>
      </c>
      <c r="L366" t="s">
        <v>1233</v>
      </c>
      <c r="M366">
        <v>1</v>
      </c>
      <c r="P366" s="2" t="s">
        <v>38611</v>
      </c>
      <c r="Q366" t="s">
        <v>10060</v>
      </c>
      <c r="Y366" t="s">
        <v>48</v>
      </c>
      <c r="Z366" t="s">
        <v>48</v>
      </c>
      <c r="AA366" t="s">
        <v>48</v>
      </c>
      <c r="AB366" t="s">
        <v>48</v>
      </c>
      <c r="AC366" t="s">
        <v>48</v>
      </c>
      <c r="AD366" t="s">
        <v>48</v>
      </c>
      <c r="AE366" t="s">
        <v>48</v>
      </c>
      <c r="AF366" t="s">
        <v>48</v>
      </c>
      <c r="AG366" t="s">
        <v>38175</v>
      </c>
    </row>
    <row r="367" spans="1:33" hidden="1" outlineLevel="1" x14ac:dyDescent="0.2">
      <c r="A367" t="s">
        <v>38612</v>
      </c>
      <c r="B367" t="s">
        <v>38613</v>
      </c>
      <c r="C367" t="s">
        <v>38614</v>
      </c>
      <c r="D367" s="3"/>
      <c r="J367" t="s">
        <v>38615</v>
      </c>
      <c r="K367" t="s">
        <v>37324</v>
      </c>
      <c r="L367" t="s">
        <v>1233</v>
      </c>
      <c r="M367">
        <v>1</v>
      </c>
      <c r="P367" s="2" t="s">
        <v>38616</v>
      </c>
      <c r="Q367" t="s">
        <v>10060</v>
      </c>
      <c r="S367">
        <v>4.067813E-2</v>
      </c>
      <c r="T367">
        <v>1.3923645000000001E-3</v>
      </c>
      <c r="U367">
        <v>1.7367685000000001E-2</v>
      </c>
      <c r="V367">
        <v>4.4212440000000004E-3</v>
      </c>
      <c r="W367">
        <v>1.2148905E-2</v>
      </c>
      <c r="X367">
        <v>7.4436385000000004E-3</v>
      </c>
      <c r="Y367">
        <v>0.125</v>
      </c>
      <c r="Z367">
        <v>8.3000000000000004E-2</v>
      </c>
      <c r="AA367">
        <v>0</v>
      </c>
      <c r="AB367">
        <v>0.91700000000000004</v>
      </c>
      <c r="AC367">
        <v>0.40189999999999998</v>
      </c>
      <c r="AD367" t="s">
        <v>48</v>
      </c>
      <c r="AE367" t="s">
        <v>48</v>
      </c>
      <c r="AF367" t="s">
        <v>48</v>
      </c>
      <c r="AG367" t="s">
        <v>37311</v>
      </c>
    </row>
    <row r="368" spans="1:33" hidden="1" outlineLevel="1" x14ac:dyDescent="0.2">
      <c r="A368" t="s">
        <v>38617</v>
      </c>
      <c r="B368" t="s">
        <v>38618</v>
      </c>
      <c r="C368" t="s">
        <v>38619</v>
      </c>
      <c r="D368" s="3"/>
      <c r="J368" t="s">
        <v>38620</v>
      </c>
      <c r="K368" t="s">
        <v>37324</v>
      </c>
      <c r="L368" t="s">
        <v>1233</v>
      </c>
      <c r="M368">
        <v>1</v>
      </c>
      <c r="P368" s="2" t="s">
        <v>38621</v>
      </c>
      <c r="Q368" t="s">
        <v>47</v>
      </c>
      <c r="S368">
        <v>0.85850733999999995</v>
      </c>
      <c r="T368">
        <v>0.45895406999999999</v>
      </c>
      <c r="U368">
        <v>0.73341434999999999</v>
      </c>
      <c r="V368">
        <v>0.26833034</v>
      </c>
      <c r="W368">
        <v>0.71120167000000001</v>
      </c>
      <c r="X368">
        <v>0.10849637500000001</v>
      </c>
      <c r="Y368">
        <v>-3.7499999999999999E-2</v>
      </c>
      <c r="Z368">
        <v>0.185</v>
      </c>
      <c r="AA368">
        <v>7.5999999999999998E-2</v>
      </c>
      <c r="AB368">
        <v>0.74</v>
      </c>
      <c r="AC368">
        <v>0.88800000000000001</v>
      </c>
      <c r="AD368" t="s">
        <v>48</v>
      </c>
      <c r="AE368" t="s">
        <v>48</v>
      </c>
      <c r="AF368" t="s">
        <v>48</v>
      </c>
      <c r="AG368" t="s">
        <v>37311</v>
      </c>
    </row>
    <row r="369" spans="1:33" hidden="1" outlineLevel="1" x14ac:dyDescent="0.2">
      <c r="A369" t="s">
        <v>38622</v>
      </c>
      <c r="B369" t="s">
        <v>38623</v>
      </c>
      <c r="C369" t="s">
        <v>38624</v>
      </c>
      <c r="D369" s="3"/>
      <c r="J369" t="s">
        <v>38625</v>
      </c>
      <c r="K369" t="s">
        <v>37324</v>
      </c>
      <c r="L369" t="s">
        <v>1233</v>
      </c>
      <c r="M369">
        <v>1</v>
      </c>
      <c r="P369" s="2" t="s">
        <v>38626</v>
      </c>
      <c r="Q369" t="s">
        <v>47</v>
      </c>
      <c r="S369">
        <v>0.23090743</v>
      </c>
      <c r="T369">
        <v>3.8146972999999998E-3</v>
      </c>
      <c r="U369">
        <v>3.4898319999999997E-2</v>
      </c>
      <c r="V369">
        <v>8.2875199999999996E-3</v>
      </c>
      <c r="W369">
        <v>0.12883771999999999</v>
      </c>
      <c r="X369">
        <v>6.9646452999999999E-3</v>
      </c>
      <c r="Y369">
        <v>0.5</v>
      </c>
      <c r="Z369">
        <v>9.9000000000000005E-2</v>
      </c>
      <c r="AA369">
        <v>0.20399999999999999</v>
      </c>
      <c r="AB369">
        <v>0.69699999999999995</v>
      </c>
      <c r="AC369">
        <v>-0.68779999999999997</v>
      </c>
      <c r="AD369" t="s">
        <v>48</v>
      </c>
      <c r="AE369" t="s">
        <v>48</v>
      </c>
      <c r="AF369" t="s">
        <v>48</v>
      </c>
      <c r="AG369" t="s">
        <v>37311</v>
      </c>
    </row>
    <row r="370" spans="1:33" hidden="1" outlineLevel="1" x14ac:dyDescent="0.2">
      <c r="A370" t="s">
        <v>38627</v>
      </c>
      <c r="B370" t="s">
        <v>38628</v>
      </c>
      <c r="C370" t="s">
        <v>38629</v>
      </c>
      <c r="D370" s="3"/>
      <c r="J370" t="s">
        <v>38630</v>
      </c>
      <c r="K370" t="s">
        <v>37324</v>
      </c>
      <c r="L370" t="s">
        <v>1233</v>
      </c>
      <c r="M370">
        <v>1</v>
      </c>
      <c r="P370" s="2" t="s">
        <v>38631</v>
      </c>
      <c r="Q370" t="s">
        <v>47</v>
      </c>
      <c r="S370">
        <v>0.33587718</v>
      </c>
      <c r="T370">
        <v>7.4768066000000001E-3</v>
      </c>
      <c r="U370">
        <v>6.9969244E-2</v>
      </c>
      <c r="V370">
        <v>1.7465451999999999E-2</v>
      </c>
      <c r="W370">
        <v>0.26957804000000002</v>
      </c>
      <c r="X370">
        <v>1.1663957500000001E-2</v>
      </c>
      <c r="Y370">
        <v>0.5</v>
      </c>
      <c r="Z370">
        <v>0.28299999999999997</v>
      </c>
      <c r="AA370">
        <v>0.14299999999999999</v>
      </c>
      <c r="AB370">
        <v>0.57299999999999995</v>
      </c>
      <c r="AC370">
        <v>0.4466</v>
      </c>
      <c r="AD370" t="s">
        <v>48</v>
      </c>
      <c r="AE370" t="s">
        <v>48</v>
      </c>
      <c r="AF370" t="s">
        <v>48</v>
      </c>
      <c r="AG370" t="s">
        <v>37311</v>
      </c>
    </row>
    <row r="371" spans="1:33" hidden="1" outlineLevel="1" x14ac:dyDescent="0.2">
      <c r="A371" t="s">
        <v>38632</v>
      </c>
      <c r="B371" t="s">
        <v>38633</v>
      </c>
      <c r="C371" t="s">
        <v>38634</v>
      </c>
      <c r="D371" s="3"/>
      <c r="J371" t="s">
        <v>38635</v>
      </c>
      <c r="K371" t="s">
        <v>37324</v>
      </c>
      <c r="L371" t="s">
        <v>1233</v>
      </c>
      <c r="M371">
        <v>1</v>
      </c>
      <c r="P371" s="2" t="s">
        <v>38636</v>
      </c>
      <c r="Q371" t="s">
        <v>13021</v>
      </c>
      <c r="S371">
        <v>5.6758507999999999E-2</v>
      </c>
      <c r="T371">
        <v>1.3065338E-3</v>
      </c>
      <c r="U371">
        <v>1.3405212999999999E-2</v>
      </c>
      <c r="V371">
        <v>7.8805430000000003E-3</v>
      </c>
      <c r="W371">
        <v>1.8194390000000001E-2</v>
      </c>
      <c r="X371">
        <v>7.2753434000000002E-3</v>
      </c>
      <c r="Y371">
        <v>0.25</v>
      </c>
      <c r="Z371">
        <v>0.248</v>
      </c>
      <c r="AA371">
        <v>0</v>
      </c>
      <c r="AB371">
        <v>0.752</v>
      </c>
      <c r="AC371">
        <v>0.51060000000000005</v>
      </c>
      <c r="AD371" t="s">
        <v>48</v>
      </c>
      <c r="AE371" t="s">
        <v>48</v>
      </c>
      <c r="AF371" t="s">
        <v>48</v>
      </c>
      <c r="AG371" t="s">
        <v>37311</v>
      </c>
    </row>
    <row r="372" spans="1:33" hidden="1" outlineLevel="1" x14ac:dyDescent="0.2">
      <c r="A372" t="s">
        <v>38637</v>
      </c>
      <c r="B372" t="s">
        <v>38638</v>
      </c>
      <c r="C372" t="s">
        <v>38639</v>
      </c>
      <c r="D372" s="3"/>
      <c r="J372" t="s">
        <v>38640</v>
      </c>
      <c r="K372" t="s">
        <v>37324</v>
      </c>
      <c r="L372" t="s">
        <v>1233</v>
      </c>
      <c r="M372">
        <v>1</v>
      </c>
      <c r="P372" s="2" t="s">
        <v>38641</v>
      </c>
      <c r="Q372" t="s">
        <v>10060</v>
      </c>
      <c r="S372">
        <v>0.52139955999999998</v>
      </c>
      <c r="T372">
        <v>2.3076923999999999E-2</v>
      </c>
      <c r="U372">
        <v>0.29632449999999999</v>
      </c>
      <c r="V372">
        <v>8.4182753999999999E-2</v>
      </c>
      <c r="W372">
        <v>0.57398740000000004</v>
      </c>
      <c r="X372">
        <v>1.1094344000000001E-2</v>
      </c>
      <c r="Y372">
        <v>-0.16666666666666671</v>
      </c>
      <c r="Z372">
        <v>0</v>
      </c>
      <c r="AA372">
        <v>0.34200000000000003</v>
      </c>
      <c r="AB372">
        <v>0.65800000000000003</v>
      </c>
      <c r="AC372">
        <v>-0.89880000000000004</v>
      </c>
      <c r="AD372" t="s">
        <v>48</v>
      </c>
      <c r="AE372" t="s">
        <v>48</v>
      </c>
      <c r="AF372" t="s">
        <v>48</v>
      </c>
      <c r="AG372" t="s">
        <v>37311</v>
      </c>
    </row>
    <row r="373" spans="1:33" hidden="1" outlineLevel="1" x14ac:dyDescent="0.2">
      <c r="A373" t="s">
        <v>38642</v>
      </c>
      <c r="B373" t="s">
        <v>38643</v>
      </c>
      <c r="C373" t="s">
        <v>38644</v>
      </c>
      <c r="D373" s="3"/>
      <c r="J373" t="s">
        <v>38645</v>
      </c>
      <c r="K373" t="s">
        <v>37324</v>
      </c>
      <c r="L373" t="s">
        <v>1233</v>
      </c>
      <c r="M373">
        <v>1</v>
      </c>
      <c r="P373" s="2" t="s">
        <v>38646</v>
      </c>
      <c r="Q373" t="s">
        <v>47</v>
      </c>
      <c r="S373">
        <v>0.33338684000000002</v>
      </c>
      <c r="T373">
        <v>2.3076923999999999E-2</v>
      </c>
      <c r="U373">
        <v>0.25824076000000001</v>
      </c>
      <c r="V373">
        <v>0.10221587</v>
      </c>
      <c r="W373">
        <v>0.16124763</v>
      </c>
      <c r="X373">
        <v>2.7515861999999999E-2</v>
      </c>
      <c r="Y373">
        <v>0.11874999999999999</v>
      </c>
      <c r="Z373">
        <v>0.29699999999999999</v>
      </c>
      <c r="AA373">
        <v>8.8999999999999996E-2</v>
      </c>
      <c r="AB373">
        <v>0.61399999999999999</v>
      </c>
      <c r="AC373">
        <v>0.98899999999999999</v>
      </c>
      <c r="AD373" t="s">
        <v>48</v>
      </c>
      <c r="AE373" t="s">
        <v>48</v>
      </c>
      <c r="AF373" t="s">
        <v>48</v>
      </c>
      <c r="AG373" t="s">
        <v>37311</v>
      </c>
    </row>
    <row r="374" spans="1:33" hidden="1" outlineLevel="1" x14ac:dyDescent="0.2">
      <c r="A374" t="s">
        <v>38647</v>
      </c>
      <c r="B374" t="s">
        <v>38648</v>
      </c>
      <c r="C374" t="s">
        <v>38649</v>
      </c>
      <c r="D374" s="3"/>
      <c r="J374" t="s">
        <v>38650</v>
      </c>
      <c r="K374" t="s">
        <v>37324</v>
      </c>
      <c r="L374" t="s">
        <v>1233</v>
      </c>
      <c r="M374">
        <v>1</v>
      </c>
      <c r="P374" s="2" t="s">
        <v>38651</v>
      </c>
      <c r="Q374" t="s">
        <v>10060</v>
      </c>
      <c r="S374">
        <v>0.48381659999999999</v>
      </c>
      <c r="T374">
        <v>1.159668E-2</v>
      </c>
      <c r="U374">
        <v>9.1956469999999998E-2</v>
      </c>
      <c r="V374">
        <v>4.3839492000000001E-2</v>
      </c>
      <c r="W374">
        <v>0.56786959999999997</v>
      </c>
      <c r="X374">
        <v>7.2882893000000004E-3</v>
      </c>
      <c r="Y374">
        <v>0.12916666666666671</v>
      </c>
      <c r="Z374">
        <v>0.185</v>
      </c>
      <c r="AA374">
        <v>0</v>
      </c>
      <c r="AB374">
        <v>0.81499999999999995</v>
      </c>
      <c r="AC374">
        <v>0.95750000000000002</v>
      </c>
      <c r="AD374" t="s">
        <v>48</v>
      </c>
      <c r="AE374" t="s">
        <v>48</v>
      </c>
      <c r="AF374" t="s">
        <v>48</v>
      </c>
      <c r="AG374" t="s">
        <v>37311</v>
      </c>
    </row>
    <row r="375" spans="1:33" hidden="1" outlineLevel="1" x14ac:dyDescent="0.2">
      <c r="A375" t="s">
        <v>38652</v>
      </c>
      <c r="B375" t="s">
        <v>38653</v>
      </c>
      <c r="C375" t="s">
        <v>38654</v>
      </c>
      <c r="D375" s="3"/>
      <c r="J375" t="s">
        <v>38655</v>
      </c>
      <c r="K375" t="s">
        <v>37324</v>
      </c>
      <c r="L375" t="s">
        <v>1233</v>
      </c>
      <c r="M375">
        <v>1</v>
      </c>
      <c r="P375" s="2" t="s">
        <v>38656</v>
      </c>
      <c r="Q375" t="s">
        <v>47</v>
      </c>
      <c r="S375">
        <v>0.10739898</v>
      </c>
      <c r="T375">
        <v>2.2697449000000001E-3</v>
      </c>
      <c r="U375">
        <v>2.7957050000000001E-2</v>
      </c>
      <c r="V375">
        <v>1.8269362000000001E-2</v>
      </c>
      <c r="W375">
        <v>2.6444806000000001E-2</v>
      </c>
      <c r="X375">
        <v>7.8708479999999997E-3</v>
      </c>
      <c r="Y375">
        <v>0.18611111111111109</v>
      </c>
      <c r="Z375">
        <v>0.17100000000000001</v>
      </c>
      <c r="AA375">
        <v>7.9000000000000001E-2</v>
      </c>
      <c r="AB375">
        <v>0.749</v>
      </c>
      <c r="AC375">
        <v>0.84799999999999998</v>
      </c>
      <c r="AD375" t="s">
        <v>48</v>
      </c>
      <c r="AE375" t="s">
        <v>48</v>
      </c>
      <c r="AF375" t="s">
        <v>48</v>
      </c>
      <c r="AG375" t="s">
        <v>37311</v>
      </c>
    </row>
    <row r="376" spans="1:33" hidden="1" outlineLevel="1" x14ac:dyDescent="0.2">
      <c r="A376" t="s">
        <v>38657</v>
      </c>
      <c r="B376" t="s">
        <v>38658</v>
      </c>
      <c r="C376" t="s">
        <v>38659</v>
      </c>
      <c r="D376" s="3"/>
      <c r="J376" t="s">
        <v>38660</v>
      </c>
      <c r="K376" t="s">
        <v>37324</v>
      </c>
      <c r="L376" t="s">
        <v>1233</v>
      </c>
      <c r="M376">
        <v>1</v>
      </c>
      <c r="P376" s="2" t="s">
        <v>38661</v>
      </c>
      <c r="Q376" t="s">
        <v>47</v>
      </c>
      <c r="S376">
        <v>0.39842086999999998</v>
      </c>
      <c r="T376">
        <v>1.6964722000000002E-2</v>
      </c>
      <c r="U376">
        <v>0.27207451999999999</v>
      </c>
      <c r="V376">
        <v>7.8392303999999996E-2</v>
      </c>
      <c r="W376">
        <v>0.43450393999999998</v>
      </c>
      <c r="X376">
        <v>1.1689849E-2</v>
      </c>
      <c r="Y376">
        <v>5.333333333333333E-2</v>
      </c>
      <c r="Z376">
        <v>3.6999999999999998E-2</v>
      </c>
      <c r="AA376">
        <v>6.3E-2</v>
      </c>
      <c r="AB376">
        <v>0.9</v>
      </c>
      <c r="AC376">
        <v>-0.2218</v>
      </c>
      <c r="AD376" t="s">
        <v>48</v>
      </c>
      <c r="AE376" t="s">
        <v>48</v>
      </c>
      <c r="AF376" t="s">
        <v>48</v>
      </c>
      <c r="AG376" t="s">
        <v>37311</v>
      </c>
    </row>
    <row r="377" spans="1:33" hidden="1" outlineLevel="1" x14ac:dyDescent="0.2">
      <c r="A377" t="s">
        <v>38662</v>
      </c>
      <c r="B377" t="s">
        <v>38663</v>
      </c>
      <c r="C377" t="s">
        <v>38664</v>
      </c>
      <c r="D377" s="3"/>
      <c r="J377" t="s">
        <v>38665</v>
      </c>
      <c r="K377" t="s">
        <v>37324</v>
      </c>
      <c r="L377" t="s">
        <v>1233</v>
      </c>
      <c r="M377">
        <v>1</v>
      </c>
      <c r="P377" s="2" t="s">
        <v>38666</v>
      </c>
      <c r="Q377" t="s">
        <v>10132</v>
      </c>
      <c r="S377">
        <v>0.21241048000000001</v>
      </c>
      <c r="T377">
        <v>1.0986328E-2</v>
      </c>
      <c r="U377">
        <v>0.12639371999999999</v>
      </c>
      <c r="V377">
        <v>5.9766109999999997E-2</v>
      </c>
      <c r="W377">
        <v>6.4948030000000004E-2</v>
      </c>
      <c r="X377">
        <v>1.8710058000000002E-2</v>
      </c>
      <c r="Y377">
        <v>4.0909090909090902E-2</v>
      </c>
      <c r="Z377">
        <v>0.22900000000000001</v>
      </c>
      <c r="AA377">
        <v>0.111</v>
      </c>
      <c r="AB377">
        <v>0.66</v>
      </c>
      <c r="AC377">
        <v>0.97309999999999997</v>
      </c>
      <c r="AD377" t="s">
        <v>48</v>
      </c>
      <c r="AE377" t="s">
        <v>48</v>
      </c>
      <c r="AF377" t="s">
        <v>48</v>
      </c>
      <c r="AG377" t="s">
        <v>37311</v>
      </c>
    </row>
    <row r="378" spans="1:33" hidden="1" outlineLevel="1" x14ac:dyDescent="0.2">
      <c r="A378" t="s">
        <v>38667</v>
      </c>
      <c r="B378" t="s">
        <v>38668</v>
      </c>
      <c r="C378" t="s">
        <v>38669</v>
      </c>
      <c r="D378" s="3"/>
      <c r="J378" t="s">
        <v>38670</v>
      </c>
      <c r="K378" t="s">
        <v>37324</v>
      </c>
      <c r="L378" t="s">
        <v>1233</v>
      </c>
      <c r="M378">
        <v>1</v>
      </c>
      <c r="P378" s="2" t="s">
        <v>38671</v>
      </c>
      <c r="Q378" t="s">
        <v>10060</v>
      </c>
      <c r="S378">
        <v>0.15600902</v>
      </c>
      <c r="T378">
        <v>2.9563903999999998E-3</v>
      </c>
      <c r="U378">
        <v>5.3435806000000002E-2</v>
      </c>
      <c r="V378">
        <v>1.0951364999999999E-2</v>
      </c>
      <c r="W378">
        <v>7.3017559999999995E-2</v>
      </c>
      <c r="X378">
        <v>7.4695300000000003E-3</v>
      </c>
      <c r="Y378">
        <v>-3.333333333333334E-2</v>
      </c>
      <c r="Z378">
        <v>0.14599999999999999</v>
      </c>
      <c r="AA378">
        <v>3.9E-2</v>
      </c>
      <c r="AB378">
        <v>0.81499999999999995</v>
      </c>
      <c r="AC378">
        <v>0.91779999999999995</v>
      </c>
      <c r="AD378" t="s">
        <v>48</v>
      </c>
      <c r="AE378" t="s">
        <v>48</v>
      </c>
      <c r="AF378" t="s">
        <v>48</v>
      </c>
      <c r="AG378" t="s">
        <v>37311</v>
      </c>
    </row>
    <row r="379" spans="1:33" hidden="1" outlineLevel="1" x14ac:dyDescent="0.2">
      <c r="A379" t="s">
        <v>38672</v>
      </c>
      <c r="B379" t="s">
        <v>38673</v>
      </c>
      <c r="C379" t="s">
        <v>38674</v>
      </c>
      <c r="D379" s="3"/>
      <c r="J379" t="s">
        <v>38675</v>
      </c>
      <c r="K379" t="s">
        <v>37324</v>
      </c>
      <c r="L379" t="s">
        <v>1233</v>
      </c>
      <c r="M379">
        <v>1</v>
      </c>
      <c r="P379" s="2" t="s">
        <v>38676</v>
      </c>
      <c r="Q379" t="s">
        <v>47</v>
      </c>
      <c r="S379">
        <v>5.3295042000000001E-2</v>
      </c>
      <c r="T379">
        <v>1.2969971000000001E-3</v>
      </c>
      <c r="U379">
        <v>1.4669105E-2</v>
      </c>
      <c r="V379">
        <v>7.2515799999999997E-3</v>
      </c>
      <c r="W379">
        <v>1.7163088999999999E-2</v>
      </c>
      <c r="X379">
        <v>6.6798385000000002E-3</v>
      </c>
      <c r="Y379">
        <v>0</v>
      </c>
      <c r="Z379">
        <v>0.32</v>
      </c>
      <c r="AA379">
        <v>0</v>
      </c>
      <c r="AB379">
        <v>0.68</v>
      </c>
      <c r="AC379">
        <v>0.51060000000000005</v>
      </c>
      <c r="AD379" t="s">
        <v>48</v>
      </c>
      <c r="AE379" t="s">
        <v>48</v>
      </c>
      <c r="AF379" t="s">
        <v>48</v>
      </c>
      <c r="AG379" t="s">
        <v>37311</v>
      </c>
    </row>
    <row r="380" spans="1:33" hidden="1" outlineLevel="1" x14ac:dyDescent="0.2">
      <c r="A380" t="s">
        <v>38677</v>
      </c>
      <c r="B380" t="s">
        <v>38678</v>
      </c>
      <c r="C380" t="s">
        <v>38679</v>
      </c>
      <c r="D380" s="3"/>
      <c r="J380" t="s">
        <v>38680</v>
      </c>
      <c r="K380" t="s">
        <v>37324</v>
      </c>
      <c r="L380" t="s">
        <v>1233</v>
      </c>
      <c r="M380">
        <v>1</v>
      </c>
      <c r="P380" s="2" t="s">
        <v>38681</v>
      </c>
      <c r="Q380" t="s">
        <v>47</v>
      </c>
      <c r="S380">
        <v>0.77610809999999997</v>
      </c>
      <c r="T380">
        <v>6.0114349999999997E-2</v>
      </c>
      <c r="U380">
        <v>0.37854016000000001</v>
      </c>
      <c r="V380">
        <v>6.6132510000000005E-2</v>
      </c>
      <c r="W380">
        <v>0.72185189999999999</v>
      </c>
      <c r="X380">
        <v>1.0006900000000001E-2</v>
      </c>
      <c r="Y380">
        <v>-0.24374999999999999</v>
      </c>
      <c r="Z380">
        <v>0.16200000000000001</v>
      </c>
      <c r="AA380">
        <v>0.25600000000000001</v>
      </c>
      <c r="AB380">
        <v>0.58199999999999996</v>
      </c>
      <c r="AC380">
        <v>-0.67049999999999998</v>
      </c>
      <c r="AD380" t="s">
        <v>48</v>
      </c>
      <c r="AE380" t="s">
        <v>48</v>
      </c>
      <c r="AF380" t="s">
        <v>48</v>
      </c>
      <c r="AG380" t="s">
        <v>37311</v>
      </c>
    </row>
    <row r="381" spans="1:33" hidden="1" outlineLevel="1" x14ac:dyDescent="0.2">
      <c r="A381" t="s">
        <v>38682</v>
      </c>
      <c r="B381" t="s">
        <v>38683</v>
      </c>
      <c r="C381" t="s">
        <v>38684</v>
      </c>
      <c r="D381" s="3"/>
      <c r="J381" t="s">
        <v>38685</v>
      </c>
      <c r="K381" t="s">
        <v>37324</v>
      </c>
      <c r="L381" t="s">
        <v>1233</v>
      </c>
      <c r="M381">
        <v>1</v>
      </c>
      <c r="P381" s="2" t="s">
        <v>38686</v>
      </c>
      <c r="Q381" t="s">
        <v>47</v>
      </c>
      <c r="S381">
        <v>5.4531995E-2</v>
      </c>
      <c r="T381">
        <v>1.707077E-3</v>
      </c>
      <c r="U381">
        <v>2.2901481000000001E-2</v>
      </c>
      <c r="V381">
        <v>3.5702933000000001E-3</v>
      </c>
      <c r="W381">
        <v>1.8645584999999999E-2</v>
      </c>
      <c r="X381">
        <v>7.8579029999999994E-3</v>
      </c>
      <c r="Y381">
        <v>0.2</v>
      </c>
      <c r="Z381">
        <v>0</v>
      </c>
      <c r="AA381">
        <v>7.0000000000000007E-2</v>
      </c>
      <c r="AB381">
        <v>0.93</v>
      </c>
      <c r="AC381">
        <v>-0.18770000000000001</v>
      </c>
      <c r="AD381" t="s">
        <v>48</v>
      </c>
      <c r="AE381" t="s">
        <v>48</v>
      </c>
      <c r="AF381" t="s">
        <v>48</v>
      </c>
      <c r="AG381" t="s">
        <v>37311</v>
      </c>
    </row>
    <row r="382" spans="1:33" hidden="1" outlineLevel="1" x14ac:dyDescent="0.2">
      <c r="A382" t="s">
        <v>38687</v>
      </c>
      <c r="B382" t="s">
        <v>38688</v>
      </c>
      <c r="C382" t="s">
        <v>38689</v>
      </c>
      <c r="D382" s="3"/>
      <c r="J382" t="s">
        <v>38690</v>
      </c>
      <c r="K382" t="s">
        <v>37324</v>
      </c>
      <c r="L382" t="s">
        <v>1233</v>
      </c>
      <c r="M382">
        <v>1</v>
      </c>
      <c r="P382" s="2" t="s">
        <v>38691</v>
      </c>
      <c r="Q382" t="s">
        <v>47</v>
      </c>
      <c r="S382">
        <v>0.28312725</v>
      </c>
      <c r="T382">
        <v>7.7438354000000003E-3</v>
      </c>
      <c r="U382">
        <v>7.8055139999999995E-2</v>
      </c>
      <c r="V382">
        <v>5.2944972999999999E-2</v>
      </c>
      <c r="W382">
        <v>0.18231720000000001</v>
      </c>
      <c r="X382">
        <v>1.7674083E-2</v>
      </c>
      <c r="Y382">
        <v>-0.1</v>
      </c>
      <c r="Z382">
        <v>2.3E-2</v>
      </c>
      <c r="AA382">
        <v>0.22600000000000001</v>
      </c>
      <c r="AB382">
        <v>0.75</v>
      </c>
      <c r="AC382">
        <v>-0.93920000000000003</v>
      </c>
      <c r="AD382" t="s">
        <v>48</v>
      </c>
      <c r="AE382" t="s">
        <v>48</v>
      </c>
      <c r="AF382" t="s">
        <v>48</v>
      </c>
      <c r="AG382" t="s">
        <v>37311</v>
      </c>
    </row>
    <row r="383" spans="1:33" hidden="1" outlineLevel="1" x14ac:dyDescent="0.2">
      <c r="A383" t="s">
        <v>38692</v>
      </c>
      <c r="B383" t="s">
        <v>38693</v>
      </c>
      <c r="C383" t="s">
        <v>38694</v>
      </c>
      <c r="D383" s="3"/>
      <c r="J383" t="s">
        <v>38695</v>
      </c>
      <c r="K383" t="s">
        <v>37324</v>
      </c>
      <c r="L383" t="s">
        <v>1233</v>
      </c>
      <c r="M383">
        <v>1</v>
      </c>
      <c r="P383" s="2" t="s">
        <v>38696</v>
      </c>
      <c r="Q383" t="s">
        <v>47</v>
      </c>
      <c r="S383">
        <v>0.11440011</v>
      </c>
      <c r="T383">
        <v>3.3569336000000001E-3</v>
      </c>
      <c r="U383">
        <v>4.8926690000000002E-2</v>
      </c>
      <c r="V383">
        <v>1.0581386999999999E-2</v>
      </c>
      <c r="W383">
        <v>5.0277750000000003E-2</v>
      </c>
      <c r="X383">
        <v>9.9033339999999997E-3</v>
      </c>
      <c r="Y383">
        <v>5.2777777777777778E-2</v>
      </c>
      <c r="Z383">
        <v>0.152</v>
      </c>
      <c r="AA383">
        <v>0.158</v>
      </c>
      <c r="AB383">
        <v>0.69</v>
      </c>
      <c r="AC383">
        <v>-0.60170000000000001</v>
      </c>
      <c r="AD383" t="s">
        <v>48</v>
      </c>
      <c r="AE383" t="s">
        <v>48</v>
      </c>
      <c r="AF383" t="s">
        <v>48</v>
      </c>
      <c r="AG383" t="s">
        <v>37311</v>
      </c>
    </row>
    <row r="384" spans="1:33" hidden="1" outlineLevel="1" x14ac:dyDescent="0.2">
      <c r="A384" t="s">
        <v>38697</v>
      </c>
      <c r="B384" t="s">
        <v>38698</v>
      </c>
      <c r="C384" t="s">
        <v>37326</v>
      </c>
      <c r="D384" s="3"/>
      <c r="J384" t="s">
        <v>38699</v>
      </c>
      <c r="K384" t="s">
        <v>38076</v>
      </c>
      <c r="L384" t="s">
        <v>1263</v>
      </c>
      <c r="M384">
        <v>-136</v>
      </c>
      <c r="P384" s="2" t="s">
        <v>38700</v>
      </c>
      <c r="Q384" t="s">
        <v>47</v>
      </c>
      <c r="S384">
        <v>4.8099841999999997E-2</v>
      </c>
      <c r="T384">
        <v>1.9454956E-3</v>
      </c>
      <c r="U384">
        <v>2.3448030000000002E-2</v>
      </c>
      <c r="V384">
        <v>5.8826594999999999E-3</v>
      </c>
      <c r="W384">
        <v>1.5948927000000002E-2</v>
      </c>
      <c r="X384">
        <v>8.9971300000000008E-3</v>
      </c>
      <c r="Y384">
        <v>0</v>
      </c>
      <c r="Z384">
        <v>0</v>
      </c>
      <c r="AA384">
        <v>0</v>
      </c>
      <c r="AB384">
        <v>1</v>
      </c>
      <c r="AC384">
        <v>0</v>
      </c>
      <c r="AD384" t="s">
        <v>48</v>
      </c>
      <c r="AE384" t="s">
        <v>48</v>
      </c>
      <c r="AF384" t="s">
        <v>48</v>
      </c>
      <c r="AG384" t="s">
        <v>37311</v>
      </c>
    </row>
    <row r="385" spans="1:33" hidden="1" outlineLevel="1" x14ac:dyDescent="0.2">
      <c r="A385" t="s">
        <v>38701</v>
      </c>
      <c r="B385" t="s">
        <v>38702</v>
      </c>
      <c r="C385" t="s">
        <v>37326</v>
      </c>
      <c r="D385" s="3"/>
      <c r="J385" t="s">
        <v>38703</v>
      </c>
      <c r="K385" t="s">
        <v>38080</v>
      </c>
      <c r="L385" t="s">
        <v>1263</v>
      </c>
      <c r="M385">
        <v>-269</v>
      </c>
      <c r="P385" s="2" t="s">
        <v>38704</v>
      </c>
      <c r="Q385" t="s">
        <v>47</v>
      </c>
      <c r="S385">
        <v>9.8721580000000003E-2</v>
      </c>
      <c r="T385">
        <v>1.373291E-3</v>
      </c>
      <c r="U385">
        <v>1.5147334E-2</v>
      </c>
      <c r="V385">
        <v>5.8456612999999999E-3</v>
      </c>
      <c r="W385">
        <v>2.9493836999999998E-2</v>
      </c>
      <c r="X385">
        <v>7.2106145999999999E-3</v>
      </c>
      <c r="Y385">
        <v>0</v>
      </c>
      <c r="Z385">
        <v>0.56899999999999995</v>
      </c>
      <c r="AA385">
        <v>0</v>
      </c>
      <c r="AB385">
        <v>0.43099999999999999</v>
      </c>
      <c r="AC385">
        <v>0.76500000000000001</v>
      </c>
      <c r="AD385" t="s">
        <v>48</v>
      </c>
      <c r="AE385" t="s">
        <v>48</v>
      </c>
      <c r="AF385" t="s">
        <v>48</v>
      </c>
      <c r="AG385" t="s">
        <v>37311</v>
      </c>
    </row>
    <row r="386" spans="1:33" hidden="1" outlineLevel="1" x14ac:dyDescent="0.2">
      <c r="A386" t="s">
        <v>38705</v>
      </c>
      <c r="B386" t="s">
        <v>38706</v>
      </c>
      <c r="C386" t="s">
        <v>38707</v>
      </c>
      <c r="D386" s="3"/>
      <c r="J386" t="s">
        <v>38708</v>
      </c>
      <c r="K386" t="s">
        <v>38085</v>
      </c>
      <c r="L386" t="s">
        <v>1263</v>
      </c>
      <c r="M386">
        <v>21</v>
      </c>
      <c r="P386" s="2" t="s">
        <v>38709</v>
      </c>
      <c r="Q386" t="s">
        <v>10104</v>
      </c>
      <c r="S386">
        <v>3.5220183000000002E-2</v>
      </c>
      <c r="T386">
        <v>7.9154970000000003E-4</v>
      </c>
      <c r="U386">
        <v>1.3029462E-2</v>
      </c>
      <c r="V386">
        <v>6.5856185000000003E-3</v>
      </c>
      <c r="W386">
        <v>1.6328929999999998E-2</v>
      </c>
      <c r="X386">
        <v>6.2720470000000002E-3</v>
      </c>
      <c r="Y386">
        <v>8.0357142857142863E-2</v>
      </c>
      <c r="Z386">
        <v>0.127</v>
      </c>
      <c r="AA386">
        <v>9.2999999999999999E-2</v>
      </c>
      <c r="AB386">
        <v>0.78</v>
      </c>
      <c r="AC386">
        <v>0.44750000000000001</v>
      </c>
      <c r="AD386" t="s">
        <v>48</v>
      </c>
      <c r="AE386" t="s">
        <v>48</v>
      </c>
      <c r="AF386" t="s">
        <v>48</v>
      </c>
      <c r="AG386" t="s">
        <v>37311</v>
      </c>
    </row>
    <row r="387" spans="1:33" hidden="1" outlineLevel="1" x14ac:dyDescent="0.2">
      <c r="A387" t="s">
        <v>38710</v>
      </c>
      <c r="B387" t="s">
        <v>38711</v>
      </c>
      <c r="C387" t="s">
        <v>37326</v>
      </c>
      <c r="D387" s="3"/>
      <c r="J387" t="s">
        <v>38712</v>
      </c>
      <c r="K387" t="s">
        <v>38085</v>
      </c>
      <c r="L387" t="s">
        <v>1263</v>
      </c>
      <c r="M387">
        <v>-53</v>
      </c>
      <c r="P387" s="2" t="s">
        <v>38713</v>
      </c>
      <c r="Q387" t="s">
        <v>47</v>
      </c>
      <c r="S387">
        <v>1.2566061999999999E-2</v>
      </c>
      <c r="T387">
        <v>7.1048737000000003E-4</v>
      </c>
      <c r="U387">
        <v>1.1526455E-2</v>
      </c>
      <c r="V387">
        <v>2.7378413000000001E-3</v>
      </c>
      <c r="W387">
        <v>7.9498780000000005E-3</v>
      </c>
      <c r="X387">
        <v>7.0552653999999999E-3</v>
      </c>
      <c r="Y387">
        <v>0.1</v>
      </c>
      <c r="Z387">
        <v>0</v>
      </c>
      <c r="AA387">
        <v>0</v>
      </c>
      <c r="AB387">
        <v>1</v>
      </c>
      <c r="AC387">
        <v>0</v>
      </c>
      <c r="AD387" t="s">
        <v>48</v>
      </c>
      <c r="AE387" t="s">
        <v>48</v>
      </c>
      <c r="AF387" t="s">
        <v>48</v>
      </c>
      <c r="AG387" t="s">
        <v>37311</v>
      </c>
    </row>
    <row r="388" spans="1:33" hidden="1" outlineLevel="1" x14ac:dyDescent="0.2">
      <c r="A388" t="s">
        <v>38714</v>
      </c>
      <c r="B388" t="s">
        <v>38715</v>
      </c>
      <c r="C388" t="s">
        <v>37326</v>
      </c>
      <c r="D388" s="3"/>
      <c r="J388" t="s">
        <v>38716</v>
      </c>
      <c r="K388" t="s">
        <v>38099</v>
      </c>
      <c r="L388" t="s">
        <v>1263</v>
      </c>
      <c r="M388">
        <v>-49</v>
      </c>
      <c r="P388" s="2" t="s">
        <v>38717</v>
      </c>
      <c r="Q388" t="s">
        <v>47</v>
      </c>
      <c r="S388">
        <v>3.0624129999999999E-2</v>
      </c>
      <c r="T388">
        <v>1.1682509999999999E-3</v>
      </c>
      <c r="U388">
        <v>1.8187505999999999E-2</v>
      </c>
      <c r="V388">
        <v>4.4397430000000003E-3</v>
      </c>
      <c r="W388">
        <v>1.0552894E-2</v>
      </c>
      <c r="X388">
        <v>7.4695300000000003E-3</v>
      </c>
      <c r="Y388">
        <v>0.3</v>
      </c>
      <c r="Z388">
        <v>0.19700000000000001</v>
      </c>
      <c r="AA388">
        <v>0</v>
      </c>
      <c r="AB388">
        <v>0.80300000000000005</v>
      </c>
      <c r="AC388">
        <v>0.76500000000000001</v>
      </c>
      <c r="AD388" t="s">
        <v>48</v>
      </c>
      <c r="AE388" t="s">
        <v>48</v>
      </c>
      <c r="AF388" t="s">
        <v>48</v>
      </c>
      <c r="AG388" t="s">
        <v>37311</v>
      </c>
    </row>
    <row r="389" spans="1:33" hidden="1" outlineLevel="1" x14ac:dyDescent="0.2">
      <c r="A389" t="s">
        <v>38718</v>
      </c>
      <c r="B389" t="s">
        <v>38719</v>
      </c>
      <c r="C389" t="s">
        <v>37326</v>
      </c>
      <c r="D389" s="3"/>
      <c r="J389" t="s">
        <v>38720</v>
      </c>
      <c r="K389" t="s">
        <v>38104</v>
      </c>
      <c r="L389" t="s">
        <v>1263</v>
      </c>
      <c r="M389">
        <v>-62</v>
      </c>
      <c r="P389" s="2" t="s">
        <v>38721</v>
      </c>
      <c r="Q389" t="s">
        <v>47</v>
      </c>
      <c r="S389">
        <v>1.4513801E-2</v>
      </c>
      <c r="T389">
        <v>7.7247619999999998E-4</v>
      </c>
      <c r="U389">
        <v>1.3473531E-2</v>
      </c>
      <c r="V389">
        <v>3.4223016999999998E-3</v>
      </c>
      <c r="W389">
        <v>8.0258789999999997E-3</v>
      </c>
      <c r="X389">
        <v>6.9387536E-3</v>
      </c>
      <c r="Y389">
        <v>0</v>
      </c>
      <c r="Z389">
        <v>0</v>
      </c>
      <c r="AA389">
        <v>0.184</v>
      </c>
      <c r="AB389">
        <v>0.81599999999999995</v>
      </c>
      <c r="AC389">
        <v>-0.40229999999999999</v>
      </c>
      <c r="AD389" t="s">
        <v>48</v>
      </c>
      <c r="AE389" t="s">
        <v>48</v>
      </c>
      <c r="AF389" t="s">
        <v>48</v>
      </c>
      <c r="AG389" t="s">
        <v>37311</v>
      </c>
    </row>
    <row r="390" spans="1:33" hidden="1" outlineLevel="1" x14ac:dyDescent="0.2">
      <c r="A390" t="s">
        <v>38722</v>
      </c>
      <c r="B390" t="s">
        <v>38723</v>
      </c>
      <c r="C390" t="s">
        <v>37326</v>
      </c>
      <c r="D390" s="3"/>
      <c r="J390" t="s">
        <v>38724</v>
      </c>
      <c r="K390" t="s">
        <v>38108</v>
      </c>
      <c r="L390" t="s">
        <v>1263</v>
      </c>
      <c r="M390">
        <v>-16</v>
      </c>
      <c r="P390" s="2" t="s">
        <v>38725</v>
      </c>
      <c r="Q390" t="s">
        <v>47</v>
      </c>
      <c r="S390">
        <v>2.7560094E-2</v>
      </c>
      <c r="T390">
        <v>2.1076201999999998E-3</v>
      </c>
      <c r="U390">
        <v>3.0389198999999999E-2</v>
      </c>
      <c r="V390">
        <v>2.4418586000000001E-3</v>
      </c>
      <c r="W390">
        <v>1.4276917E-2</v>
      </c>
      <c r="X390">
        <v>7.3141810000000003E-3</v>
      </c>
      <c r="Y390">
        <v>0</v>
      </c>
      <c r="Z390" t="s">
        <v>48</v>
      </c>
      <c r="AA390" t="s">
        <v>48</v>
      </c>
      <c r="AB390" t="s">
        <v>48</v>
      </c>
      <c r="AC390" t="s">
        <v>48</v>
      </c>
      <c r="AD390" t="s">
        <v>48</v>
      </c>
      <c r="AE390" t="s">
        <v>48</v>
      </c>
      <c r="AF390" t="s">
        <v>48</v>
      </c>
      <c r="AG390" t="s">
        <v>38726</v>
      </c>
    </row>
    <row r="391" spans="1:33" hidden="1" outlineLevel="1" x14ac:dyDescent="0.2">
      <c r="A391" t="s">
        <v>38727</v>
      </c>
      <c r="B391" t="s">
        <v>38728</v>
      </c>
      <c r="C391" t="s">
        <v>37326</v>
      </c>
      <c r="D391" s="3"/>
      <c r="J391" t="s">
        <v>38729</v>
      </c>
      <c r="K391" t="s">
        <v>38114</v>
      </c>
      <c r="L391" t="s">
        <v>1263</v>
      </c>
      <c r="M391">
        <v>-30</v>
      </c>
      <c r="P391" s="2" t="s">
        <v>38730</v>
      </c>
      <c r="Q391" t="s">
        <v>47</v>
      </c>
      <c r="S391">
        <v>2.6145924000000001E-2</v>
      </c>
      <c r="T391">
        <v>8.3923340000000002E-4</v>
      </c>
      <c r="U391">
        <v>1.3268576000000001E-2</v>
      </c>
      <c r="V391">
        <v>3.7182846999999999E-3</v>
      </c>
      <c r="W391">
        <v>1.1084897999999999E-2</v>
      </c>
      <c r="X391">
        <v>6.8351879999999999E-3</v>
      </c>
      <c r="Y391">
        <v>-0.1333333333333333</v>
      </c>
      <c r="Z391">
        <v>0.11899999999999999</v>
      </c>
      <c r="AA391">
        <v>0</v>
      </c>
      <c r="AB391">
        <v>0.88100000000000001</v>
      </c>
      <c r="AC391">
        <v>0.31819999999999998</v>
      </c>
      <c r="AD391" t="s">
        <v>48</v>
      </c>
      <c r="AE391" t="s">
        <v>48</v>
      </c>
      <c r="AF391" t="s">
        <v>48</v>
      </c>
      <c r="AG391" t="s">
        <v>37311</v>
      </c>
    </row>
    <row r="392" spans="1:33" hidden="1" outlineLevel="1" x14ac:dyDescent="0.2">
      <c r="A392" t="s">
        <v>38731</v>
      </c>
      <c r="B392" t="s">
        <v>38732</v>
      </c>
      <c r="C392" t="s">
        <v>37326</v>
      </c>
      <c r="D392" s="3"/>
      <c r="J392" t="s">
        <v>38733</v>
      </c>
      <c r="K392" t="s">
        <v>38118</v>
      </c>
      <c r="L392" t="s">
        <v>1263</v>
      </c>
      <c r="M392">
        <v>-191</v>
      </c>
      <c r="P392" s="2" t="s">
        <v>38734</v>
      </c>
      <c r="Q392" t="s">
        <v>47</v>
      </c>
      <c r="S392">
        <v>2.4967448999999999E-2</v>
      </c>
      <c r="T392">
        <v>1.5640259E-3</v>
      </c>
      <c r="U392">
        <v>2.0032106000000001E-2</v>
      </c>
      <c r="V392">
        <v>7.5845607000000004E-3</v>
      </c>
      <c r="W392">
        <v>1.0172891999999999E-2</v>
      </c>
      <c r="X392">
        <v>8.1427099999999992E-3</v>
      </c>
      <c r="Y392">
        <v>0</v>
      </c>
      <c r="Z392">
        <v>0.22</v>
      </c>
      <c r="AA392">
        <v>0</v>
      </c>
      <c r="AB392">
        <v>0.78</v>
      </c>
      <c r="AC392">
        <v>0.47670000000000001</v>
      </c>
      <c r="AD392" t="s">
        <v>48</v>
      </c>
      <c r="AE392" t="s">
        <v>48</v>
      </c>
      <c r="AF392" t="s">
        <v>48</v>
      </c>
      <c r="AG392" t="s">
        <v>37311</v>
      </c>
    </row>
    <row r="393" spans="1:33" hidden="1" outlineLevel="1" x14ac:dyDescent="0.2">
      <c r="A393" t="s">
        <v>38735</v>
      </c>
      <c r="B393" t="s">
        <v>38736</v>
      </c>
      <c r="C393" t="s">
        <v>38737</v>
      </c>
      <c r="D393" s="3"/>
      <c r="J393" t="s">
        <v>38738</v>
      </c>
      <c r="K393" t="s">
        <v>38123</v>
      </c>
      <c r="L393" t="s">
        <v>1263</v>
      </c>
      <c r="M393">
        <v>11</v>
      </c>
      <c r="P393" s="2" t="s">
        <v>38739</v>
      </c>
      <c r="Q393" t="s">
        <v>47</v>
      </c>
      <c r="S393">
        <v>2.4378212E-2</v>
      </c>
      <c r="T393">
        <v>1.4209747E-3</v>
      </c>
      <c r="U393">
        <v>1.7299367E-2</v>
      </c>
      <c r="V393">
        <v>3.0338243000000002E-3</v>
      </c>
      <c r="W393">
        <v>1.0970897E-2</v>
      </c>
      <c r="X393">
        <v>7.2106145999999999E-3</v>
      </c>
      <c r="Y393">
        <v>0</v>
      </c>
      <c r="Z393">
        <v>0.28100000000000003</v>
      </c>
      <c r="AA393">
        <v>0</v>
      </c>
      <c r="AB393">
        <v>0.71899999999999997</v>
      </c>
      <c r="AC393">
        <v>0.64859999999999995</v>
      </c>
      <c r="AD393" t="s">
        <v>48</v>
      </c>
      <c r="AE393" t="s">
        <v>48</v>
      </c>
      <c r="AF393" t="s">
        <v>48</v>
      </c>
      <c r="AG393" t="s">
        <v>37311</v>
      </c>
    </row>
    <row r="394" spans="1:33" hidden="1" outlineLevel="1" x14ac:dyDescent="0.2">
      <c r="A394" t="s">
        <v>38740</v>
      </c>
      <c r="B394" t="s">
        <v>38741</v>
      </c>
      <c r="C394" t="s">
        <v>38245</v>
      </c>
      <c r="D394" s="3"/>
      <c r="J394" t="s">
        <v>38742</v>
      </c>
      <c r="K394" t="s">
        <v>38147</v>
      </c>
      <c r="L394" t="s">
        <v>1263</v>
      </c>
      <c r="M394">
        <v>8</v>
      </c>
      <c r="P394" s="2" t="s">
        <v>38743</v>
      </c>
      <c r="Q394" t="s">
        <v>10132</v>
      </c>
      <c r="S394">
        <v>0.24603333999999999</v>
      </c>
      <c r="T394">
        <v>6.1798095999999999E-3</v>
      </c>
      <c r="U394">
        <v>8.3874299999999999E-2</v>
      </c>
      <c r="V394">
        <v>1.4350293E-2</v>
      </c>
      <c r="W394">
        <v>0.100019015</v>
      </c>
      <c r="X394">
        <v>1.0680079E-2</v>
      </c>
      <c r="Y394">
        <v>0.8</v>
      </c>
      <c r="Z394">
        <v>0.14099999999999999</v>
      </c>
      <c r="AA394">
        <v>0</v>
      </c>
      <c r="AB394">
        <v>0.85899999999999999</v>
      </c>
      <c r="AC394">
        <v>0.47670000000000001</v>
      </c>
      <c r="AD394" t="s">
        <v>48</v>
      </c>
      <c r="AE394" t="s">
        <v>48</v>
      </c>
      <c r="AF394" t="s">
        <v>48</v>
      </c>
      <c r="AG394" t="s">
        <v>37311</v>
      </c>
    </row>
    <row r="395" spans="1:33" hidden="1" outlineLevel="1" x14ac:dyDescent="0.2">
      <c r="A395" t="s">
        <v>38744</v>
      </c>
      <c r="B395" t="s">
        <v>38745</v>
      </c>
      <c r="C395" t="s">
        <v>37326</v>
      </c>
      <c r="D395" s="3"/>
      <c r="J395" t="s">
        <v>38746</v>
      </c>
      <c r="K395" t="s">
        <v>38147</v>
      </c>
      <c r="L395" t="s">
        <v>1263</v>
      </c>
      <c r="M395">
        <v>-13</v>
      </c>
      <c r="P395" s="2" t="s">
        <v>38747</v>
      </c>
      <c r="Q395" t="s">
        <v>47</v>
      </c>
      <c r="S395">
        <v>9.1913216000000006E-2</v>
      </c>
      <c r="T395">
        <v>3.1852721999999999E-3</v>
      </c>
      <c r="U395">
        <v>4.3666049999999998E-2</v>
      </c>
      <c r="V395">
        <v>6.1786419999999998E-3</v>
      </c>
      <c r="W395">
        <v>1.9934712E-2</v>
      </c>
      <c r="X395">
        <v>8.9194559999999992E-3</v>
      </c>
      <c r="Y395" t="s">
        <v>48</v>
      </c>
      <c r="Z395" t="s">
        <v>48</v>
      </c>
      <c r="AA395" t="s">
        <v>48</v>
      </c>
      <c r="AB395" t="s">
        <v>48</v>
      </c>
      <c r="AC395" t="s">
        <v>48</v>
      </c>
      <c r="AD395" t="s">
        <v>48</v>
      </c>
      <c r="AE395" t="s">
        <v>48</v>
      </c>
      <c r="AF395" t="s">
        <v>48</v>
      </c>
      <c r="AG395" t="s">
        <v>38748</v>
      </c>
    </row>
    <row r="396" spans="1:33" hidden="1" outlineLevel="1" x14ac:dyDescent="0.2">
      <c r="A396" t="s">
        <v>38749</v>
      </c>
      <c r="B396" t="s">
        <v>38750</v>
      </c>
      <c r="C396" t="s">
        <v>38737</v>
      </c>
      <c r="D396" s="3"/>
      <c r="J396" t="s">
        <v>38751</v>
      </c>
      <c r="K396" t="s">
        <v>38258</v>
      </c>
      <c r="L396" t="s">
        <v>1263</v>
      </c>
      <c r="M396">
        <v>3</v>
      </c>
      <c r="P396" s="2" t="s">
        <v>38752</v>
      </c>
      <c r="Q396" t="s">
        <v>47</v>
      </c>
      <c r="S396">
        <v>1.2126249E-2</v>
      </c>
      <c r="T396">
        <v>6.2465670000000004E-4</v>
      </c>
      <c r="U396">
        <v>1.1082385E-2</v>
      </c>
      <c r="V396">
        <v>1.6464046E-3</v>
      </c>
      <c r="W396">
        <v>8.1208795000000007E-3</v>
      </c>
      <c r="X396">
        <v>6.4209230000000003E-3</v>
      </c>
      <c r="Y396">
        <v>0</v>
      </c>
      <c r="Z396">
        <v>0</v>
      </c>
      <c r="AA396">
        <v>0</v>
      </c>
      <c r="AB396">
        <v>1</v>
      </c>
      <c r="AC396">
        <v>0</v>
      </c>
      <c r="AD396" t="s">
        <v>48</v>
      </c>
      <c r="AE396" t="s">
        <v>48</v>
      </c>
      <c r="AF396" t="s">
        <v>48</v>
      </c>
      <c r="AG396" t="s">
        <v>37311</v>
      </c>
    </row>
    <row r="397" spans="1:33" hidden="1" outlineLevel="1" x14ac:dyDescent="0.2">
      <c r="A397" t="s">
        <v>38753</v>
      </c>
      <c r="B397" t="s">
        <v>38754</v>
      </c>
      <c r="C397" t="s">
        <v>38405</v>
      </c>
      <c r="D397" s="3"/>
      <c r="J397" t="s">
        <v>38755</v>
      </c>
      <c r="K397" t="s">
        <v>38329</v>
      </c>
      <c r="L397" t="s">
        <v>1263</v>
      </c>
      <c r="M397">
        <v>1</v>
      </c>
      <c r="P397" s="2" t="s">
        <v>38756</v>
      </c>
      <c r="Q397" t="s">
        <v>47</v>
      </c>
      <c r="S397">
        <v>0.19567383999999999</v>
      </c>
      <c r="T397">
        <v>0.15652173999999999</v>
      </c>
      <c r="U397">
        <v>0.41209504000000002</v>
      </c>
      <c r="V397">
        <v>6.0832944E-2</v>
      </c>
      <c r="W397">
        <v>0.27459094000000001</v>
      </c>
      <c r="X397">
        <v>9.8182894000000007E-2</v>
      </c>
      <c r="Y397" t="s">
        <v>48</v>
      </c>
      <c r="Z397" t="s">
        <v>48</v>
      </c>
      <c r="AA397" t="s">
        <v>48</v>
      </c>
      <c r="AB397" t="s">
        <v>48</v>
      </c>
      <c r="AC397" t="s">
        <v>48</v>
      </c>
      <c r="AD397" t="s">
        <v>48</v>
      </c>
      <c r="AE397" t="s">
        <v>48</v>
      </c>
      <c r="AF397" t="s">
        <v>48</v>
      </c>
      <c r="AG397" t="s">
        <v>38757</v>
      </c>
    </row>
    <row r="398" spans="1:33" hidden="1" outlineLevel="1" x14ac:dyDescent="0.2">
      <c r="A398" t="s">
        <v>38758</v>
      </c>
      <c r="B398" t="s">
        <v>38759</v>
      </c>
      <c r="C398" t="s">
        <v>38424</v>
      </c>
      <c r="D398" s="3"/>
      <c r="J398" t="s">
        <v>38760</v>
      </c>
      <c r="K398" t="s">
        <v>38355</v>
      </c>
      <c r="L398" t="s">
        <v>1263</v>
      </c>
      <c r="M398">
        <v>25</v>
      </c>
      <c r="P398" s="2" t="s">
        <v>38761</v>
      </c>
      <c r="Q398" t="s">
        <v>10138</v>
      </c>
      <c r="S398">
        <v>0.32919474999999998</v>
      </c>
      <c r="T398">
        <v>1.0910034000000001E-2</v>
      </c>
      <c r="U398">
        <v>9.9924860000000004E-2</v>
      </c>
      <c r="V398">
        <v>7.4735670000000004E-3</v>
      </c>
      <c r="W398">
        <v>0.40243408000000003</v>
      </c>
      <c r="X398">
        <v>5.8836740000000002E-3</v>
      </c>
      <c r="Y398">
        <v>-0.14999999999999991</v>
      </c>
      <c r="Z398">
        <v>0</v>
      </c>
      <c r="AA398">
        <v>0.36799999999999999</v>
      </c>
      <c r="AB398">
        <v>0.63200000000000001</v>
      </c>
      <c r="AC398">
        <v>-0.5423</v>
      </c>
      <c r="AD398" t="s">
        <v>48</v>
      </c>
      <c r="AE398" t="s">
        <v>48</v>
      </c>
      <c r="AF398" t="s">
        <v>48</v>
      </c>
      <c r="AG398" t="s">
        <v>37311</v>
      </c>
    </row>
    <row r="399" spans="1:33" hidden="1" outlineLevel="1" x14ac:dyDescent="0.2">
      <c r="A399" t="s">
        <v>38762</v>
      </c>
      <c r="B399" t="s">
        <v>38763</v>
      </c>
      <c r="C399" t="s">
        <v>22682</v>
      </c>
      <c r="D399" s="3"/>
      <c r="J399" t="s">
        <v>38764</v>
      </c>
      <c r="K399" t="s">
        <v>38355</v>
      </c>
      <c r="L399" t="s">
        <v>1263</v>
      </c>
      <c r="M399">
        <v>19</v>
      </c>
      <c r="P399" s="2" t="s">
        <v>38765</v>
      </c>
      <c r="Q399" t="s">
        <v>47</v>
      </c>
      <c r="S399">
        <v>0.10175867</v>
      </c>
      <c r="T399">
        <v>1.9931793E-3</v>
      </c>
      <c r="U399">
        <v>1.3746805500000001E-2</v>
      </c>
      <c r="V399">
        <v>9.4936444999999994E-2</v>
      </c>
      <c r="W399">
        <v>2.2190686000000001E-2</v>
      </c>
      <c r="X399">
        <v>6.1490620000000003E-3</v>
      </c>
      <c r="Y399">
        <v>0</v>
      </c>
      <c r="Z399">
        <v>0</v>
      </c>
      <c r="AA399">
        <v>0.29899999999999999</v>
      </c>
      <c r="AB399">
        <v>0.70099999999999996</v>
      </c>
      <c r="AC399">
        <v>-0.37240000000000001</v>
      </c>
      <c r="AD399" t="s">
        <v>48</v>
      </c>
      <c r="AE399" t="s">
        <v>48</v>
      </c>
      <c r="AF399" t="s">
        <v>48</v>
      </c>
      <c r="AG399" t="s">
        <v>37311</v>
      </c>
    </row>
    <row r="400" spans="1:33" hidden="1" outlineLevel="1" x14ac:dyDescent="0.2">
      <c r="A400" t="s">
        <v>38766</v>
      </c>
      <c r="B400" t="s">
        <v>38767</v>
      </c>
      <c r="C400" t="s">
        <v>37326</v>
      </c>
      <c r="D400" s="3"/>
      <c r="J400" t="s">
        <v>38768</v>
      </c>
      <c r="K400" t="s">
        <v>38355</v>
      </c>
      <c r="L400" t="s">
        <v>1263</v>
      </c>
      <c r="M400">
        <v>-33</v>
      </c>
      <c r="P400" s="2" t="s">
        <v>38769</v>
      </c>
      <c r="Q400" t="s">
        <v>47</v>
      </c>
      <c r="S400">
        <v>1.3005874000000001E-2</v>
      </c>
      <c r="T400">
        <v>6.866455E-4</v>
      </c>
      <c r="U400">
        <v>1.1663092E-2</v>
      </c>
      <c r="V400">
        <v>2.4418586000000001E-3</v>
      </c>
      <c r="W400">
        <v>8.5768830000000004E-3</v>
      </c>
      <c r="X400">
        <v>6.4985976000000003E-3</v>
      </c>
      <c r="Y400">
        <v>0.25</v>
      </c>
      <c r="Z400">
        <v>0.33800000000000002</v>
      </c>
      <c r="AA400">
        <v>0</v>
      </c>
      <c r="AB400">
        <v>0.66200000000000003</v>
      </c>
      <c r="AC400">
        <v>0.68140000000000001</v>
      </c>
      <c r="AD400" t="s">
        <v>48</v>
      </c>
      <c r="AE400" t="s">
        <v>48</v>
      </c>
      <c r="AF400" t="s">
        <v>48</v>
      </c>
      <c r="AG400" t="s">
        <v>37311</v>
      </c>
    </row>
    <row r="401" spans="1:33" hidden="1" outlineLevel="1" x14ac:dyDescent="0.2">
      <c r="A401" t="s">
        <v>38770</v>
      </c>
      <c r="B401" t="s">
        <v>38771</v>
      </c>
      <c r="C401" t="s">
        <v>38130</v>
      </c>
      <c r="D401" s="3"/>
      <c r="J401" t="s">
        <v>38772</v>
      </c>
      <c r="K401" t="s">
        <v>38359</v>
      </c>
      <c r="L401" t="s">
        <v>1263</v>
      </c>
      <c r="M401">
        <v>25</v>
      </c>
      <c r="P401" s="2" t="s">
        <v>38773</v>
      </c>
      <c r="Q401" t="s">
        <v>10060</v>
      </c>
      <c r="S401">
        <v>0.4475325</v>
      </c>
      <c r="T401">
        <v>1.083374E-2</v>
      </c>
      <c r="U401">
        <v>0.20483992000000001</v>
      </c>
      <c r="V401">
        <v>0.27682205999999998</v>
      </c>
      <c r="W401">
        <v>0.48569723999999997</v>
      </c>
      <c r="X401">
        <v>7.5730959999999996E-3</v>
      </c>
      <c r="Y401">
        <v>-6.25E-2</v>
      </c>
      <c r="Z401">
        <v>0.113</v>
      </c>
      <c r="AA401">
        <v>6.9000000000000006E-2</v>
      </c>
      <c r="AB401">
        <v>0.81699999999999995</v>
      </c>
      <c r="AC401">
        <v>0.17100000000000001</v>
      </c>
      <c r="AD401" t="s">
        <v>48</v>
      </c>
      <c r="AE401" t="s">
        <v>48</v>
      </c>
      <c r="AF401" t="s">
        <v>48</v>
      </c>
      <c r="AG401" t="s">
        <v>37311</v>
      </c>
    </row>
    <row r="402" spans="1:33" hidden="1" outlineLevel="1" x14ac:dyDescent="0.2">
      <c r="A402" t="s">
        <v>38774</v>
      </c>
      <c r="B402" t="s">
        <v>38775</v>
      </c>
      <c r="C402" t="s">
        <v>38520</v>
      </c>
      <c r="D402" s="3"/>
      <c r="J402" t="s">
        <v>38776</v>
      </c>
      <c r="K402" t="s">
        <v>38359</v>
      </c>
      <c r="L402" t="s">
        <v>1263</v>
      </c>
      <c r="M402">
        <v>10</v>
      </c>
      <c r="P402" s="2" t="s">
        <v>38777</v>
      </c>
      <c r="Q402" t="s">
        <v>10132</v>
      </c>
      <c r="S402">
        <v>6.1444655000000001E-2</v>
      </c>
      <c r="T402">
        <v>1.4877319E-3</v>
      </c>
      <c r="U402">
        <v>1.8802373000000001E-2</v>
      </c>
      <c r="V402">
        <v>5.105704E-3</v>
      </c>
      <c r="W402">
        <v>2.5671329999999999E-2</v>
      </c>
      <c r="X402">
        <v>6.2979385000000001E-3</v>
      </c>
      <c r="Y402">
        <v>-0.2857142857142857</v>
      </c>
      <c r="Z402">
        <v>9.9000000000000005E-2</v>
      </c>
      <c r="AA402">
        <v>9.6000000000000002E-2</v>
      </c>
      <c r="AB402">
        <v>0.80500000000000005</v>
      </c>
      <c r="AC402">
        <v>2.58E-2</v>
      </c>
      <c r="AD402" t="s">
        <v>48</v>
      </c>
      <c r="AE402" t="s">
        <v>48</v>
      </c>
      <c r="AF402" t="s">
        <v>48</v>
      </c>
      <c r="AG402" t="s">
        <v>37311</v>
      </c>
    </row>
    <row r="403" spans="1:33" hidden="1" outlineLevel="1" x14ac:dyDescent="0.2">
      <c r="A403" t="s">
        <v>38778</v>
      </c>
      <c r="B403" t="s">
        <v>38779</v>
      </c>
      <c r="C403" t="s">
        <v>38780</v>
      </c>
      <c r="D403" s="3"/>
      <c r="J403" t="s">
        <v>38781</v>
      </c>
      <c r="K403" t="s">
        <v>38697</v>
      </c>
      <c r="L403" t="s">
        <v>1263</v>
      </c>
      <c r="M403">
        <v>139</v>
      </c>
      <c r="P403" s="2" t="s">
        <v>38782</v>
      </c>
      <c r="Q403" t="s">
        <v>10150</v>
      </c>
      <c r="S403">
        <v>0.83334326999999997</v>
      </c>
      <c r="T403">
        <v>5.6527592000000002E-2</v>
      </c>
      <c r="U403">
        <v>0.39409557000000001</v>
      </c>
      <c r="V403">
        <v>2.9402243000000002E-2</v>
      </c>
      <c r="W403">
        <v>0.80820619999999999</v>
      </c>
      <c r="X403">
        <v>4.2016009999999999E-2</v>
      </c>
      <c r="Y403">
        <v>-0.54583333333333339</v>
      </c>
      <c r="Z403">
        <v>0</v>
      </c>
      <c r="AA403">
        <v>0.33700000000000002</v>
      </c>
      <c r="AB403">
        <v>0.66300000000000003</v>
      </c>
      <c r="AC403">
        <v>-0.84770000000000001</v>
      </c>
      <c r="AD403" t="s">
        <v>48</v>
      </c>
      <c r="AE403" t="s">
        <v>48</v>
      </c>
      <c r="AF403" t="s">
        <v>48</v>
      </c>
      <c r="AG403" t="s">
        <v>37311</v>
      </c>
    </row>
    <row r="404" spans="1:33" hidden="1" outlineLevel="1" x14ac:dyDescent="0.2">
      <c r="A404" t="s">
        <v>38783</v>
      </c>
      <c r="B404" t="s">
        <v>38784</v>
      </c>
      <c r="C404" t="s">
        <v>22682</v>
      </c>
      <c r="D404" s="3"/>
      <c r="J404" t="s">
        <v>38785</v>
      </c>
      <c r="K404" t="s">
        <v>38697</v>
      </c>
      <c r="L404" t="s">
        <v>1263</v>
      </c>
      <c r="M404">
        <v>56</v>
      </c>
      <c r="P404" s="2" t="s">
        <v>38786</v>
      </c>
      <c r="Q404" t="s">
        <v>47</v>
      </c>
      <c r="S404">
        <v>0.15766735000000001</v>
      </c>
      <c r="T404">
        <v>1.6117096E-3</v>
      </c>
      <c r="U404">
        <v>1.8802373000000001E-2</v>
      </c>
      <c r="V404">
        <v>5.8456612999999999E-3</v>
      </c>
      <c r="W404">
        <v>8.1755499999999995E-2</v>
      </c>
      <c r="X404">
        <v>5.8998562999999999E-3</v>
      </c>
      <c r="Y404">
        <v>-8.3333333333333329E-2</v>
      </c>
      <c r="Z404">
        <v>8.2000000000000003E-2</v>
      </c>
      <c r="AA404">
        <v>0.13600000000000001</v>
      </c>
      <c r="AB404">
        <v>0.78200000000000003</v>
      </c>
      <c r="AC404">
        <v>-0.29349999999999998</v>
      </c>
      <c r="AD404" t="s">
        <v>48</v>
      </c>
      <c r="AE404" t="s">
        <v>48</v>
      </c>
      <c r="AF404" t="s">
        <v>48</v>
      </c>
      <c r="AG404" t="s">
        <v>37311</v>
      </c>
    </row>
    <row r="405" spans="1:33" hidden="1" outlineLevel="1" x14ac:dyDescent="0.2">
      <c r="A405" t="s">
        <v>38787</v>
      </c>
      <c r="B405" t="s">
        <v>38788</v>
      </c>
      <c r="C405" t="s">
        <v>38789</v>
      </c>
      <c r="D405" s="3"/>
      <c r="J405" t="s">
        <v>38790</v>
      </c>
      <c r="K405" t="s">
        <v>38697</v>
      </c>
      <c r="L405" t="s">
        <v>1263</v>
      </c>
      <c r="M405">
        <v>32</v>
      </c>
      <c r="P405" s="2" t="s">
        <v>38791</v>
      </c>
      <c r="Q405" t="s">
        <v>47</v>
      </c>
      <c r="S405">
        <v>2.5910228E-2</v>
      </c>
      <c r="T405">
        <v>8.8214874E-4</v>
      </c>
      <c r="U405">
        <v>1.3302735E-2</v>
      </c>
      <c r="V405">
        <v>2.6823444999999999E-3</v>
      </c>
      <c r="W405">
        <v>1.1236899E-2</v>
      </c>
      <c r="X405">
        <v>7.1329399999999999E-3</v>
      </c>
      <c r="Y405">
        <v>0.05</v>
      </c>
      <c r="Z405">
        <v>0.113</v>
      </c>
      <c r="AA405">
        <v>0</v>
      </c>
      <c r="AB405">
        <v>0.88700000000000001</v>
      </c>
      <c r="AC405">
        <v>0.67969999999999997</v>
      </c>
      <c r="AD405" t="s">
        <v>48</v>
      </c>
      <c r="AE405" t="s">
        <v>48</v>
      </c>
      <c r="AF405" t="s">
        <v>48</v>
      </c>
      <c r="AG405" t="s">
        <v>37311</v>
      </c>
    </row>
    <row r="406" spans="1:33" hidden="1" outlineLevel="1" x14ac:dyDescent="0.2">
      <c r="A406" t="s">
        <v>38792</v>
      </c>
      <c r="B406" t="s">
        <v>38793</v>
      </c>
      <c r="C406" t="s">
        <v>15541</v>
      </c>
      <c r="D406" s="3"/>
      <c r="J406" t="s">
        <v>38794</v>
      </c>
      <c r="K406" t="s">
        <v>38697</v>
      </c>
      <c r="L406" t="s">
        <v>1263</v>
      </c>
      <c r="M406">
        <v>27</v>
      </c>
      <c r="P406" s="2" t="s">
        <v>38795</v>
      </c>
      <c r="Q406" t="s">
        <v>11193</v>
      </c>
      <c r="S406">
        <v>0.17718399000000001</v>
      </c>
      <c r="T406">
        <v>4.6920776000000004E-3</v>
      </c>
      <c r="U406">
        <v>4.7674157000000002E-2</v>
      </c>
      <c r="V406">
        <v>4.8837172999999998E-3</v>
      </c>
      <c r="W406">
        <v>2.9824380000000001E-2</v>
      </c>
      <c r="X406">
        <v>0.13815512999999999</v>
      </c>
      <c r="Y406">
        <v>-3.7499999999999999E-2</v>
      </c>
      <c r="Z406">
        <v>8.6999999999999994E-2</v>
      </c>
      <c r="AA406">
        <v>6.8000000000000005E-2</v>
      </c>
      <c r="AB406">
        <v>0.84499999999999997</v>
      </c>
      <c r="AC406">
        <v>0.17960000000000001</v>
      </c>
      <c r="AD406" t="s">
        <v>48</v>
      </c>
      <c r="AE406" t="s">
        <v>48</v>
      </c>
      <c r="AF406" t="s">
        <v>48</v>
      </c>
      <c r="AG406" t="s">
        <v>37311</v>
      </c>
    </row>
    <row r="407" spans="1:33" hidden="1" outlineLevel="1" x14ac:dyDescent="0.2">
      <c r="A407" t="s">
        <v>38796</v>
      </c>
      <c r="B407" t="s">
        <v>38797</v>
      </c>
      <c r="C407" t="s">
        <v>38245</v>
      </c>
      <c r="D407" s="3"/>
      <c r="J407" t="s">
        <v>38798</v>
      </c>
      <c r="K407" t="s">
        <v>38697</v>
      </c>
      <c r="L407" t="s">
        <v>1263</v>
      </c>
      <c r="M407">
        <v>21</v>
      </c>
      <c r="P407" s="2" t="s">
        <v>38799</v>
      </c>
      <c r="Q407" t="s">
        <v>10132</v>
      </c>
      <c r="S407">
        <v>2.7324398999999999E-2</v>
      </c>
      <c r="T407">
        <v>8.9645386E-4</v>
      </c>
      <c r="U407">
        <v>1.2858665999999999E-2</v>
      </c>
      <c r="V407">
        <v>2.3031165000000002E-3</v>
      </c>
      <c r="W407">
        <v>1.309891E-2</v>
      </c>
      <c r="X407">
        <v>6.5503810000000001E-3</v>
      </c>
      <c r="Y407">
        <v>2.2222222222222209E-2</v>
      </c>
      <c r="Z407">
        <v>0.187</v>
      </c>
      <c r="AA407">
        <v>0</v>
      </c>
      <c r="AB407">
        <v>0.81299999999999994</v>
      </c>
      <c r="AC407">
        <v>0.81699999999999995</v>
      </c>
      <c r="AD407" t="s">
        <v>48</v>
      </c>
      <c r="AE407" t="s">
        <v>48</v>
      </c>
      <c r="AF407" t="s">
        <v>48</v>
      </c>
      <c r="AG407" t="s">
        <v>37311</v>
      </c>
    </row>
    <row r="408" spans="1:33" hidden="1" outlineLevel="1" x14ac:dyDescent="0.2">
      <c r="A408" t="s">
        <v>38800</v>
      </c>
      <c r="B408" t="s">
        <v>38801</v>
      </c>
      <c r="C408" t="s">
        <v>38802</v>
      </c>
      <c r="D408" s="3"/>
      <c r="J408" t="s">
        <v>38803</v>
      </c>
      <c r="K408" t="s">
        <v>38697</v>
      </c>
      <c r="L408" t="s">
        <v>1263</v>
      </c>
      <c r="M408">
        <v>14</v>
      </c>
      <c r="P408" s="2" t="s">
        <v>38804</v>
      </c>
      <c r="Q408" t="s">
        <v>47</v>
      </c>
      <c r="S408">
        <v>0.90451442999999998</v>
      </c>
      <c r="T408">
        <v>0.23226346</v>
      </c>
      <c r="U408">
        <v>0.70864636000000003</v>
      </c>
      <c r="V408">
        <v>4.3323880000000002E-2</v>
      </c>
      <c r="W408">
        <v>0.75520100000000001</v>
      </c>
      <c r="X408">
        <v>8.1944930000000006E-3</v>
      </c>
      <c r="Y408">
        <v>0</v>
      </c>
      <c r="Z408" t="s">
        <v>48</v>
      </c>
      <c r="AA408" t="s">
        <v>48</v>
      </c>
      <c r="AB408" t="s">
        <v>48</v>
      </c>
      <c r="AC408" t="s">
        <v>48</v>
      </c>
      <c r="AD408" t="s">
        <v>48</v>
      </c>
      <c r="AE408" t="s">
        <v>48</v>
      </c>
      <c r="AF408" t="s">
        <v>48</v>
      </c>
      <c r="AG408" t="s">
        <v>38726</v>
      </c>
    </row>
    <row r="409" spans="1:33" hidden="1" outlineLevel="1" x14ac:dyDescent="0.2">
      <c r="A409" t="s">
        <v>38805</v>
      </c>
      <c r="B409" t="s">
        <v>38806</v>
      </c>
      <c r="C409" t="s">
        <v>38737</v>
      </c>
      <c r="D409" s="3"/>
      <c r="J409" t="s">
        <v>38807</v>
      </c>
      <c r="K409" t="s">
        <v>38697</v>
      </c>
      <c r="L409" t="s">
        <v>1263</v>
      </c>
      <c r="M409">
        <v>9</v>
      </c>
      <c r="P409" s="2" t="s">
        <v>38808</v>
      </c>
      <c r="Q409" t="s">
        <v>47</v>
      </c>
      <c r="S409">
        <v>7.6085390000000003E-2</v>
      </c>
      <c r="T409">
        <v>1.5544891000000001E-3</v>
      </c>
      <c r="U409">
        <v>1.5625564000000002E-2</v>
      </c>
      <c r="V409">
        <v>3.5702933000000001E-3</v>
      </c>
      <c r="W409">
        <v>2.5155678000000001E-2</v>
      </c>
      <c r="X409">
        <v>7.0811570000000002E-3</v>
      </c>
      <c r="Y409">
        <v>0.16666666666666671</v>
      </c>
      <c r="Z409">
        <v>0.24399999999999999</v>
      </c>
      <c r="AA409">
        <v>0</v>
      </c>
      <c r="AB409">
        <v>0.75600000000000001</v>
      </c>
      <c r="AC409">
        <v>0.86450000000000005</v>
      </c>
      <c r="AD409" t="s">
        <v>48</v>
      </c>
      <c r="AE409" t="s">
        <v>48</v>
      </c>
      <c r="AF409" t="s">
        <v>48</v>
      </c>
      <c r="AG409" t="s">
        <v>37311</v>
      </c>
    </row>
    <row r="410" spans="1:33" hidden="1" outlineLevel="1" x14ac:dyDescent="0.2">
      <c r="A410" t="s">
        <v>38809</v>
      </c>
      <c r="B410" t="s">
        <v>38810</v>
      </c>
      <c r="C410" t="s">
        <v>38811</v>
      </c>
      <c r="D410" s="3"/>
      <c r="J410" t="s">
        <v>38812</v>
      </c>
      <c r="K410" t="s">
        <v>38697</v>
      </c>
      <c r="L410" t="s">
        <v>1263</v>
      </c>
      <c r="M410">
        <v>6</v>
      </c>
      <c r="P410" s="2" t="s">
        <v>38813</v>
      </c>
      <c r="Q410" t="s">
        <v>47</v>
      </c>
      <c r="S410">
        <v>6.5797309999999998E-2</v>
      </c>
      <c r="T410">
        <v>2.0313263000000001E-3</v>
      </c>
      <c r="U410">
        <v>2.9888187E-2</v>
      </c>
      <c r="V410">
        <v>4.4027449999999996E-3</v>
      </c>
      <c r="W410">
        <v>1.6024929E-2</v>
      </c>
      <c r="X410">
        <v>8.4922450000000007E-3</v>
      </c>
      <c r="Y410">
        <v>-0.125</v>
      </c>
      <c r="Z410">
        <v>0.184</v>
      </c>
      <c r="AA410">
        <v>0.23599999999999999</v>
      </c>
      <c r="AB410">
        <v>0.57999999999999996</v>
      </c>
      <c r="AC410">
        <v>-6.1100000000000002E-2</v>
      </c>
      <c r="AD410" t="s">
        <v>48</v>
      </c>
      <c r="AE410" t="s">
        <v>48</v>
      </c>
      <c r="AF410" t="s">
        <v>48</v>
      </c>
      <c r="AG410" t="s">
        <v>37311</v>
      </c>
    </row>
    <row r="411" spans="1:33" hidden="1" outlineLevel="1" x14ac:dyDescent="0.2">
      <c r="A411" t="s">
        <v>38814</v>
      </c>
      <c r="B411" t="s">
        <v>38815</v>
      </c>
      <c r="C411" t="s">
        <v>38816</v>
      </c>
      <c r="D411" s="3"/>
      <c r="J411" t="s">
        <v>38817</v>
      </c>
      <c r="K411" t="s">
        <v>38697</v>
      </c>
      <c r="L411" t="s">
        <v>1263</v>
      </c>
      <c r="M411">
        <v>4</v>
      </c>
      <c r="P411" s="2" t="s">
        <v>38818</v>
      </c>
      <c r="Q411" t="s">
        <v>47</v>
      </c>
      <c r="S411">
        <v>0.23307140000000001</v>
      </c>
      <c r="T411">
        <v>5.3405759999999997E-3</v>
      </c>
      <c r="U411">
        <v>8.4197590000000003E-2</v>
      </c>
      <c r="V411">
        <v>1.9274251999999999E-2</v>
      </c>
      <c r="W411">
        <v>8.5087289999999996E-2</v>
      </c>
      <c r="X411">
        <v>1.3424581999999999E-2</v>
      </c>
      <c r="Y411">
        <v>0.17499999999999999</v>
      </c>
      <c r="Z411">
        <v>0.10199999999999999</v>
      </c>
      <c r="AA411">
        <v>0.22600000000000001</v>
      </c>
      <c r="AB411">
        <v>0.67100000000000004</v>
      </c>
      <c r="AC411">
        <v>-0.71930000000000005</v>
      </c>
      <c r="AD411" t="s">
        <v>48</v>
      </c>
      <c r="AE411" t="s">
        <v>48</v>
      </c>
      <c r="AF411" t="s">
        <v>48</v>
      </c>
      <c r="AG411" t="s">
        <v>37311</v>
      </c>
    </row>
    <row r="412" spans="1:33" hidden="1" outlineLevel="1" x14ac:dyDescent="0.2">
      <c r="A412" t="s">
        <v>38819</v>
      </c>
      <c r="B412" t="s">
        <v>38820</v>
      </c>
      <c r="C412" t="s">
        <v>38321</v>
      </c>
      <c r="D412" s="3"/>
      <c r="J412" t="s">
        <v>38821</v>
      </c>
      <c r="K412" t="s">
        <v>38697</v>
      </c>
      <c r="L412" t="s">
        <v>1263</v>
      </c>
      <c r="M412">
        <v>4</v>
      </c>
      <c r="P412" s="2" t="s">
        <v>38822</v>
      </c>
      <c r="Q412" t="s">
        <v>10104</v>
      </c>
      <c r="S412">
        <v>0.28674444999999998</v>
      </c>
      <c r="T412">
        <v>4.2152405E-3</v>
      </c>
      <c r="U412">
        <v>2.9596692000000001E-2</v>
      </c>
      <c r="V412">
        <v>1.1987305E-2</v>
      </c>
      <c r="W412">
        <v>0.25007802000000001</v>
      </c>
      <c r="X412">
        <v>7.6637166000000003E-3</v>
      </c>
      <c r="Y412">
        <v>-0.2</v>
      </c>
      <c r="Z412">
        <v>0.29899999999999999</v>
      </c>
      <c r="AA412">
        <v>0.09</v>
      </c>
      <c r="AB412">
        <v>0.61099999999999999</v>
      </c>
      <c r="AC412">
        <v>0.75790000000000002</v>
      </c>
      <c r="AD412" t="s">
        <v>48</v>
      </c>
      <c r="AE412" t="s">
        <v>48</v>
      </c>
      <c r="AF412" t="s">
        <v>48</v>
      </c>
      <c r="AG412" t="s">
        <v>37311</v>
      </c>
    </row>
    <row r="413" spans="1:33" hidden="1" outlineLevel="1" x14ac:dyDescent="0.2">
      <c r="A413" t="s">
        <v>38823</v>
      </c>
      <c r="B413" t="s">
        <v>38824</v>
      </c>
      <c r="C413" t="s">
        <v>38825</v>
      </c>
      <c r="D413" s="3"/>
      <c r="J413" t="s">
        <v>38826</v>
      </c>
      <c r="K413" t="s">
        <v>38697</v>
      </c>
      <c r="L413" t="s">
        <v>1263</v>
      </c>
      <c r="M413">
        <v>1</v>
      </c>
      <c r="P413" s="2" t="s">
        <v>38827</v>
      </c>
      <c r="Q413" t="s">
        <v>47</v>
      </c>
      <c r="S413">
        <v>0.4475325</v>
      </c>
      <c r="T413">
        <v>2.3076923999999999E-2</v>
      </c>
      <c r="U413">
        <v>0.16589902000000001</v>
      </c>
      <c r="V413">
        <v>0.44690517000000002</v>
      </c>
      <c r="W413">
        <v>0.25800487</v>
      </c>
      <c r="X413">
        <v>0.10236331999999999</v>
      </c>
      <c r="Y413">
        <v>0.25</v>
      </c>
      <c r="Z413">
        <v>0.35599999999999998</v>
      </c>
      <c r="AA413">
        <v>3.2000000000000001E-2</v>
      </c>
      <c r="AB413">
        <v>0.61199999999999999</v>
      </c>
      <c r="AC413">
        <v>0.9042</v>
      </c>
      <c r="AD413" t="s">
        <v>48</v>
      </c>
      <c r="AE413" t="s">
        <v>48</v>
      </c>
      <c r="AF413" t="s">
        <v>48</v>
      </c>
      <c r="AG413" t="s">
        <v>37311</v>
      </c>
    </row>
    <row r="414" spans="1:33" hidden="1" outlineLevel="1" x14ac:dyDescent="0.2">
      <c r="A414" t="s">
        <v>38828</v>
      </c>
      <c r="B414" t="s">
        <v>38829</v>
      </c>
      <c r="C414" t="s">
        <v>38830</v>
      </c>
      <c r="D414" s="3"/>
      <c r="J414" t="s">
        <v>38831</v>
      </c>
      <c r="K414" t="s">
        <v>38697</v>
      </c>
      <c r="L414" t="s">
        <v>1263</v>
      </c>
      <c r="M414">
        <v>3</v>
      </c>
      <c r="P414" s="2" t="s">
        <v>38832</v>
      </c>
      <c r="Q414" t="s">
        <v>47</v>
      </c>
      <c r="S414">
        <v>0.17984040000000001</v>
      </c>
      <c r="T414">
        <v>3.0136108000000002E-3</v>
      </c>
      <c r="U414">
        <v>4.1912504000000003E-2</v>
      </c>
      <c r="V414">
        <v>4.4097299999999999E-2</v>
      </c>
      <c r="W414">
        <v>6.38991E-2</v>
      </c>
      <c r="X414">
        <v>7.2106145999999999E-3</v>
      </c>
      <c r="Y414">
        <v>0.35</v>
      </c>
      <c r="Z414">
        <v>0.23100000000000001</v>
      </c>
      <c r="AA414">
        <v>0</v>
      </c>
      <c r="AB414">
        <v>0.76900000000000002</v>
      </c>
      <c r="AC414">
        <v>0.77829999999999999</v>
      </c>
      <c r="AD414" t="s">
        <v>48</v>
      </c>
      <c r="AE414" t="s">
        <v>48</v>
      </c>
      <c r="AF414" t="s">
        <v>48</v>
      </c>
      <c r="AG414" t="s">
        <v>37311</v>
      </c>
    </row>
    <row r="415" spans="1:33" hidden="1" outlineLevel="1" x14ac:dyDescent="0.2">
      <c r="A415" t="s">
        <v>38833</v>
      </c>
      <c r="B415" t="s">
        <v>38834</v>
      </c>
      <c r="C415" t="s">
        <v>33067</v>
      </c>
      <c r="D415" s="3"/>
      <c r="J415" t="s">
        <v>38835</v>
      </c>
      <c r="K415" t="s">
        <v>38697</v>
      </c>
      <c r="L415" t="s">
        <v>1263</v>
      </c>
      <c r="M415">
        <v>2</v>
      </c>
      <c r="P415" s="2" t="s">
        <v>38836</v>
      </c>
      <c r="Q415" t="s">
        <v>47</v>
      </c>
      <c r="S415">
        <v>0.33899839999999998</v>
      </c>
      <c r="T415">
        <v>7.8201290000000003E-3</v>
      </c>
      <c r="U415">
        <v>3.2393249999999998E-2</v>
      </c>
      <c r="V415">
        <v>1.5556159999999999E-2</v>
      </c>
      <c r="W415">
        <v>0.33889219999999998</v>
      </c>
      <c r="X415">
        <v>1.1120236E-2</v>
      </c>
      <c r="Y415">
        <v>0</v>
      </c>
      <c r="Z415">
        <v>0</v>
      </c>
      <c r="AA415">
        <v>0.35899999999999999</v>
      </c>
      <c r="AB415">
        <v>0.64100000000000001</v>
      </c>
      <c r="AC415">
        <v>-0.42149999999999999</v>
      </c>
      <c r="AD415" t="s">
        <v>48</v>
      </c>
      <c r="AE415" t="s">
        <v>48</v>
      </c>
      <c r="AF415" t="s">
        <v>48</v>
      </c>
      <c r="AG415" t="s">
        <v>37311</v>
      </c>
    </row>
    <row r="416" spans="1:33" hidden="1" outlineLevel="1" x14ac:dyDescent="0.2">
      <c r="A416" t="s">
        <v>38837</v>
      </c>
      <c r="B416" t="s">
        <v>38838</v>
      </c>
      <c r="C416" t="s">
        <v>38245</v>
      </c>
      <c r="D416" s="3"/>
      <c r="J416" t="s">
        <v>38839</v>
      </c>
      <c r="K416" t="s">
        <v>38701</v>
      </c>
      <c r="L416" t="s">
        <v>1263</v>
      </c>
      <c r="M416">
        <v>146</v>
      </c>
      <c r="P416" s="2" t="s">
        <v>38840</v>
      </c>
      <c r="Q416" t="s">
        <v>10132</v>
      </c>
      <c r="S416">
        <v>0.10306027500000001</v>
      </c>
      <c r="T416">
        <v>1.7738342E-3</v>
      </c>
      <c r="U416">
        <v>1.3712646E-2</v>
      </c>
      <c r="V416">
        <v>3.4408006000000001E-3</v>
      </c>
      <c r="W416">
        <v>3.4672357000000001E-2</v>
      </c>
      <c r="X416">
        <v>8.3886794999999993E-3</v>
      </c>
      <c r="Y416">
        <v>0.140625</v>
      </c>
      <c r="Z416">
        <v>0.10299999999999999</v>
      </c>
      <c r="AA416">
        <v>0.126</v>
      </c>
      <c r="AB416">
        <v>0.77100000000000002</v>
      </c>
      <c r="AC416">
        <v>-0.2702</v>
      </c>
      <c r="AD416" t="s">
        <v>48</v>
      </c>
      <c r="AE416" t="s">
        <v>48</v>
      </c>
      <c r="AF416" t="s">
        <v>48</v>
      </c>
      <c r="AG416" t="s">
        <v>37311</v>
      </c>
    </row>
    <row r="417" spans="1:33" hidden="1" outlineLevel="1" x14ac:dyDescent="0.2">
      <c r="A417" t="s">
        <v>38841</v>
      </c>
      <c r="B417" t="s">
        <v>38842</v>
      </c>
      <c r="C417" t="s">
        <v>22795</v>
      </c>
      <c r="D417" s="3"/>
      <c r="J417" t="s">
        <v>38843</v>
      </c>
      <c r="K417" t="s">
        <v>38701</v>
      </c>
      <c r="L417" t="s">
        <v>1263</v>
      </c>
      <c r="M417">
        <v>45</v>
      </c>
      <c r="P417" s="2" t="s">
        <v>38844</v>
      </c>
      <c r="Q417" t="s">
        <v>11695</v>
      </c>
      <c r="S417">
        <v>2.7206550999999999E-2</v>
      </c>
      <c r="T417">
        <v>8.8691710000000001E-4</v>
      </c>
      <c r="U417">
        <v>1.4703264000000001E-2</v>
      </c>
      <c r="V417">
        <v>3.1818155999999999E-3</v>
      </c>
      <c r="W417">
        <v>1.13889E-2</v>
      </c>
      <c r="X417">
        <v>7.1329399999999999E-3</v>
      </c>
      <c r="Y417">
        <v>0.2857142857142857</v>
      </c>
      <c r="Z417">
        <v>0.33700000000000002</v>
      </c>
      <c r="AA417">
        <v>0</v>
      </c>
      <c r="AB417">
        <v>0.66300000000000003</v>
      </c>
      <c r="AC417">
        <v>0.91359999999999997</v>
      </c>
      <c r="AD417" t="s">
        <v>48</v>
      </c>
      <c r="AE417" t="s">
        <v>48</v>
      </c>
      <c r="AF417" t="s">
        <v>48</v>
      </c>
      <c r="AG417" t="s">
        <v>37311</v>
      </c>
    </row>
    <row r="418" spans="1:33" hidden="1" outlineLevel="1" x14ac:dyDescent="0.2">
      <c r="A418" t="s">
        <v>38845</v>
      </c>
      <c r="B418" t="s">
        <v>38846</v>
      </c>
      <c r="C418" t="s">
        <v>22682</v>
      </c>
      <c r="D418" s="3"/>
      <c r="J418" t="s">
        <v>38847</v>
      </c>
      <c r="K418" t="s">
        <v>38701</v>
      </c>
      <c r="L418" t="s">
        <v>1263</v>
      </c>
      <c r="M418">
        <v>64</v>
      </c>
      <c r="P418" s="2" t="s">
        <v>38848</v>
      </c>
      <c r="Q418" t="s">
        <v>47</v>
      </c>
      <c r="S418">
        <v>1.2566061999999999E-2</v>
      </c>
      <c r="T418">
        <v>7.3909759999999996E-4</v>
      </c>
      <c r="U418">
        <v>1.2277958E-2</v>
      </c>
      <c r="V418">
        <v>2.1181274000000002E-3</v>
      </c>
      <c r="W418">
        <v>7.7598774999999998E-3</v>
      </c>
      <c r="X418">
        <v>6.4079775000000002E-3</v>
      </c>
      <c r="Y418">
        <v>0</v>
      </c>
      <c r="Z418" t="s">
        <v>48</v>
      </c>
      <c r="AA418" t="s">
        <v>48</v>
      </c>
      <c r="AB418" t="s">
        <v>48</v>
      </c>
      <c r="AC418" t="s">
        <v>48</v>
      </c>
      <c r="AD418" t="s">
        <v>48</v>
      </c>
      <c r="AE418" t="s">
        <v>48</v>
      </c>
      <c r="AF418" t="s">
        <v>48</v>
      </c>
      <c r="AG418" t="s">
        <v>38726</v>
      </c>
    </row>
    <row r="419" spans="1:33" hidden="1" outlineLevel="1" x14ac:dyDescent="0.2">
      <c r="A419" t="s">
        <v>38849</v>
      </c>
      <c r="B419" t="s">
        <v>38850</v>
      </c>
      <c r="C419" t="s">
        <v>31075</v>
      </c>
      <c r="D419" s="3"/>
      <c r="J419" t="s">
        <v>38851</v>
      </c>
      <c r="K419" t="s">
        <v>38701</v>
      </c>
      <c r="L419" t="s">
        <v>1263</v>
      </c>
      <c r="M419">
        <v>35</v>
      </c>
      <c r="P419" s="2" t="s">
        <v>38852</v>
      </c>
      <c r="Q419" t="s">
        <v>10150</v>
      </c>
      <c r="S419">
        <v>1.4136819E-2</v>
      </c>
      <c r="T419">
        <v>6.866455E-4</v>
      </c>
      <c r="U419">
        <v>1.1714331E-2</v>
      </c>
      <c r="V419">
        <v>1.9238886000000001E-3</v>
      </c>
      <c r="W419">
        <v>8.3678810000000006E-3</v>
      </c>
      <c r="X419">
        <v>6.3108844000000002E-3</v>
      </c>
      <c r="Y419" t="s">
        <v>48</v>
      </c>
      <c r="Z419" t="s">
        <v>48</v>
      </c>
      <c r="AA419" t="s">
        <v>48</v>
      </c>
      <c r="AB419" t="s">
        <v>48</v>
      </c>
      <c r="AC419" t="s">
        <v>48</v>
      </c>
      <c r="AD419" t="s">
        <v>48</v>
      </c>
      <c r="AE419" t="s">
        <v>48</v>
      </c>
      <c r="AF419" t="s">
        <v>48</v>
      </c>
      <c r="AG419" t="s">
        <v>0</v>
      </c>
    </row>
    <row r="420" spans="1:33" hidden="1" outlineLevel="1" x14ac:dyDescent="0.2">
      <c r="A420" t="s">
        <v>38853</v>
      </c>
      <c r="B420" t="s">
        <v>38854</v>
      </c>
      <c r="C420" t="s">
        <v>38855</v>
      </c>
      <c r="D420" s="3"/>
      <c r="J420" t="s">
        <v>38856</v>
      </c>
      <c r="K420" t="s">
        <v>38701</v>
      </c>
      <c r="L420" t="s">
        <v>1263</v>
      </c>
      <c r="M420">
        <v>26</v>
      </c>
      <c r="P420" s="2" t="s">
        <v>38857</v>
      </c>
      <c r="Q420" t="s">
        <v>47</v>
      </c>
      <c r="S420">
        <v>8.0833740000000001E-2</v>
      </c>
      <c r="T420">
        <v>1.4686584E-3</v>
      </c>
      <c r="U420">
        <v>2.1876704E-2</v>
      </c>
      <c r="V420">
        <v>3.6442890000000002E-3</v>
      </c>
      <c r="W420">
        <v>2.7841116999999999E-2</v>
      </c>
      <c r="X420">
        <v>6.5503810000000001E-3</v>
      </c>
      <c r="Y420">
        <v>0.28333333333333333</v>
      </c>
      <c r="Z420">
        <v>0.188</v>
      </c>
      <c r="AA420">
        <v>9.2999999999999999E-2</v>
      </c>
      <c r="AB420">
        <v>0.71899999999999997</v>
      </c>
      <c r="AC420">
        <v>0.42109999999999997</v>
      </c>
      <c r="AD420" t="s">
        <v>48</v>
      </c>
      <c r="AE420" t="s">
        <v>48</v>
      </c>
      <c r="AF420" t="s">
        <v>48</v>
      </c>
      <c r="AG420" t="s">
        <v>37311</v>
      </c>
    </row>
    <row r="421" spans="1:33" hidden="1" outlineLevel="1" x14ac:dyDescent="0.2">
      <c r="A421" t="s">
        <v>38858</v>
      </c>
      <c r="B421" t="s">
        <v>38859</v>
      </c>
      <c r="C421" t="s">
        <v>38530</v>
      </c>
      <c r="D421" s="3"/>
      <c r="J421" t="s">
        <v>38860</v>
      </c>
      <c r="K421" t="s">
        <v>38701</v>
      </c>
      <c r="L421" t="s">
        <v>1263</v>
      </c>
      <c r="M421">
        <v>10</v>
      </c>
      <c r="P421" s="2" t="s">
        <v>38861</v>
      </c>
      <c r="Q421" t="s">
        <v>10132</v>
      </c>
      <c r="S421">
        <v>0.37751234</v>
      </c>
      <c r="T421">
        <v>1.2833110999999999E-2</v>
      </c>
      <c r="U421">
        <v>9.7449030000000006E-2</v>
      </c>
      <c r="V421">
        <v>1.9073274000000001E-2</v>
      </c>
      <c r="W421">
        <v>0.33889219999999998</v>
      </c>
      <c r="X421">
        <v>5.5917133000000001E-2</v>
      </c>
      <c r="Y421">
        <v>-0.125</v>
      </c>
      <c r="Z421">
        <v>0.14599999999999999</v>
      </c>
      <c r="AA421">
        <v>8.2000000000000003E-2</v>
      </c>
      <c r="AB421">
        <v>0.77100000000000002</v>
      </c>
      <c r="AC421">
        <v>0.3412</v>
      </c>
      <c r="AD421" t="s">
        <v>48</v>
      </c>
      <c r="AE421" t="s">
        <v>48</v>
      </c>
      <c r="AF421" t="s">
        <v>48</v>
      </c>
      <c r="AG421" t="s">
        <v>37311</v>
      </c>
    </row>
    <row r="422" spans="1:33" hidden="1" outlineLevel="1" x14ac:dyDescent="0.2">
      <c r="A422" t="s">
        <v>38862</v>
      </c>
      <c r="B422" t="s">
        <v>38863</v>
      </c>
      <c r="C422" t="s">
        <v>38864</v>
      </c>
      <c r="D422" s="3"/>
      <c r="J422" t="s">
        <v>38865</v>
      </c>
      <c r="K422" t="s">
        <v>38701</v>
      </c>
      <c r="L422" t="s">
        <v>1263</v>
      </c>
      <c r="M422">
        <v>28</v>
      </c>
      <c r="P422" s="2" t="s">
        <v>38866</v>
      </c>
      <c r="Q422" t="s">
        <v>38867</v>
      </c>
      <c r="S422">
        <v>0.4269174</v>
      </c>
      <c r="T422">
        <v>1.0986328E-2</v>
      </c>
      <c r="U422">
        <v>0.12286829000000001</v>
      </c>
      <c r="V422">
        <v>1.3244914999999999E-2</v>
      </c>
      <c r="W422">
        <v>0.49389273</v>
      </c>
      <c r="X422">
        <v>8.1297639999999994E-3</v>
      </c>
      <c r="Y422">
        <v>0.25</v>
      </c>
      <c r="Z422">
        <v>0.13700000000000001</v>
      </c>
      <c r="AA422">
        <v>0.16900000000000001</v>
      </c>
      <c r="AB422">
        <v>0.69399999999999995</v>
      </c>
      <c r="AC422">
        <v>-0.44040000000000001</v>
      </c>
      <c r="AD422" t="s">
        <v>48</v>
      </c>
      <c r="AE422" t="s">
        <v>48</v>
      </c>
      <c r="AF422" t="s">
        <v>48</v>
      </c>
      <c r="AG422" t="s">
        <v>37311</v>
      </c>
    </row>
    <row r="423" spans="1:33" hidden="1" outlineLevel="1" x14ac:dyDescent="0.2">
      <c r="A423" t="s">
        <v>38868</v>
      </c>
      <c r="B423" t="s">
        <v>38869</v>
      </c>
      <c r="C423" t="s">
        <v>38870</v>
      </c>
      <c r="D423" s="3"/>
      <c r="J423" t="s">
        <v>38871</v>
      </c>
      <c r="K423" t="s">
        <v>38701</v>
      </c>
      <c r="L423" t="s">
        <v>1263</v>
      </c>
      <c r="M423">
        <v>19</v>
      </c>
      <c r="P423" s="2" t="s">
        <v>38872</v>
      </c>
      <c r="Q423" t="s">
        <v>47</v>
      </c>
      <c r="S423">
        <v>0.47119883000000001</v>
      </c>
      <c r="T423">
        <v>7.3623656999999999E-3</v>
      </c>
      <c r="U423">
        <v>7.6115420000000003E-2</v>
      </c>
      <c r="V423">
        <v>7.5475630000000002E-3</v>
      </c>
      <c r="W423">
        <v>0.52704819999999997</v>
      </c>
      <c r="X423">
        <v>7.1717774999999996E-3</v>
      </c>
      <c r="Y423">
        <v>0</v>
      </c>
      <c r="Z423">
        <v>0.10199999999999999</v>
      </c>
      <c r="AA423">
        <v>0.14599999999999999</v>
      </c>
      <c r="AB423">
        <v>0.752</v>
      </c>
      <c r="AC423">
        <v>-0.42180000000000001</v>
      </c>
      <c r="AD423" t="s">
        <v>48</v>
      </c>
      <c r="AE423" t="s">
        <v>48</v>
      </c>
      <c r="AF423" t="s">
        <v>48</v>
      </c>
      <c r="AG423" t="s">
        <v>37311</v>
      </c>
    </row>
    <row r="424" spans="1:33" hidden="1" outlineLevel="1" x14ac:dyDescent="0.2">
      <c r="A424" t="s">
        <v>38873</v>
      </c>
      <c r="B424" t="s">
        <v>38874</v>
      </c>
      <c r="C424" t="s">
        <v>36158</v>
      </c>
      <c r="D424" s="3"/>
      <c r="J424" t="s">
        <v>38875</v>
      </c>
      <c r="K424" t="s">
        <v>38701</v>
      </c>
      <c r="L424" t="s">
        <v>1263</v>
      </c>
      <c r="M424">
        <v>8</v>
      </c>
      <c r="P424" s="2" t="s">
        <v>38876</v>
      </c>
      <c r="Q424" t="s">
        <v>10258</v>
      </c>
      <c r="S424">
        <v>8.7164870000000005E-2</v>
      </c>
      <c r="T424">
        <v>1.1110306E-3</v>
      </c>
      <c r="U424">
        <v>1.8870689999999999E-2</v>
      </c>
      <c r="V424">
        <v>2.8118371999999998E-3</v>
      </c>
      <c r="W424">
        <v>3.3460363999999999E-2</v>
      </c>
      <c r="X424">
        <v>6.3691399999999997E-3</v>
      </c>
      <c r="Y424">
        <v>0</v>
      </c>
      <c r="Z424">
        <v>0</v>
      </c>
      <c r="AA424">
        <v>0.23699999999999999</v>
      </c>
      <c r="AB424">
        <v>0.76300000000000001</v>
      </c>
      <c r="AC424">
        <v>-0.68079999999999996</v>
      </c>
      <c r="AD424" t="s">
        <v>48</v>
      </c>
      <c r="AE424" t="s">
        <v>48</v>
      </c>
      <c r="AF424" t="s">
        <v>48</v>
      </c>
      <c r="AG424" t="s">
        <v>37311</v>
      </c>
    </row>
    <row r="425" spans="1:33" hidden="1" outlineLevel="1" x14ac:dyDescent="0.2">
      <c r="A425" t="s">
        <v>38877</v>
      </c>
      <c r="B425" t="s">
        <v>38878</v>
      </c>
      <c r="C425" t="s">
        <v>38302</v>
      </c>
      <c r="D425" s="3"/>
      <c r="J425" t="s">
        <v>38879</v>
      </c>
      <c r="K425" t="s">
        <v>38701</v>
      </c>
      <c r="L425" t="s">
        <v>1263</v>
      </c>
      <c r="M425">
        <v>6</v>
      </c>
      <c r="P425" s="2" t="s">
        <v>38880</v>
      </c>
      <c r="Q425" t="s">
        <v>47</v>
      </c>
      <c r="S425">
        <v>0.25462921999999999</v>
      </c>
      <c r="T425">
        <v>4.1198729999999996E-3</v>
      </c>
      <c r="U425">
        <v>5.4437834999999997E-2</v>
      </c>
      <c r="V425">
        <v>9.5454470000000003E-3</v>
      </c>
      <c r="W425">
        <v>0.22770335999999999</v>
      </c>
      <c r="X425">
        <v>7.4824755999999999E-3</v>
      </c>
      <c r="Y425">
        <v>0.22407407407407409</v>
      </c>
      <c r="Z425">
        <v>0.17799999999999999</v>
      </c>
      <c r="AA425">
        <v>3.7999999999999999E-2</v>
      </c>
      <c r="AB425">
        <v>0.78300000000000003</v>
      </c>
      <c r="AC425">
        <v>0.83160000000000001</v>
      </c>
      <c r="AD425" t="s">
        <v>48</v>
      </c>
      <c r="AE425" t="s">
        <v>48</v>
      </c>
      <c r="AF425" t="s">
        <v>48</v>
      </c>
      <c r="AG425" t="s">
        <v>37311</v>
      </c>
    </row>
    <row r="426" spans="1:33" hidden="1" outlineLevel="1" x14ac:dyDescent="0.2">
      <c r="A426" t="s">
        <v>38881</v>
      </c>
      <c r="B426" t="s">
        <v>38882</v>
      </c>
      <c r="C426" t="s">
        <v>38883</v>
      </c>
      <c r="D426" s="3"/>
      <c r="J426" t="s">
        <v>38884</v>
      </c>
      <c r="K426" t="s">
        <v>38701</v>
      </c>
      <c r="L426" t="s">
        <v>1263</v>
      </c>
      <c r="M426">
        <v>19</v>
      </c>
      <c r="P426" s="2" t="s">
        <v>38885</v>
      </c>
      <c r="Q426" t="s">
        <v>47</v>
      </c>
      <c r="S426">
        <v>0.47173777</v>
      </c>
      <c r="T426">
        <v>2.4631911999999999E-2</v>
      </c>
      <c r="U426">
        <v>0.32906560000000001</v>
      </c>
      <c r="V426">
        <v>3.9456755000000003E-2</v>
      </c>
      <c r="W426">
        <v>0.15982662</v>
      </c>
      <c r="X426">
        <v>0.44942492000000001</v>
      </c>
      <c r="Y426">
        <v>-0.3125</v>
      </c>
      <c r="Z426">
        <v>4.2999999999999997E-2</v>
      </c>
      <c r="AA426">
        <v>0.16700000000000001</v>
      </c>
      <c r="AB426">
        <v>0.79</v>
      </c>
      <c r="AC426">
        <v>-0.7581</v>
      </c>
      <c r="AD426" t="s">
        <v>48</v>
      </c>
      <c r="AE426" t="s">
        <v>48</v>
      </c>
      <c r="AF426" t="s">
        <v>48</v>
      </c>
      <c r="AG426" t="s">
        <v>37311</v>
      </c>
    </row>
    <row r="427" spans="1:33" hidden="1" outlineLevel="1" x14ac:dyDescent="0.2">
      <c r="A427" t="s">
        <v>38886</v>
      </c>
      <c r="B427" t="s">
        <v>38887</v>
      </c>
      <c r="C427" t="s">
        <v>38312</v>
      </c>
      <c r="D427" s="3"/>
      <c r="J427" t="s">
        <v>38888</v>
      </c>
      <c r="K427" t="s">
        <v>38701</v>
      </c>
      <c r="L427" t="s">
        <v>1263</v>
      </c>
      <c r="M427">
        <v>4</v>
      </c>
      <c r="P427" s="2" t="s">
        <v>38889</v>
      </c>
      <c r="Q427" t="s">
        <v>10032</v>
      </c>
      <c r="S427">
        <v>0.29771071999999998</v>
      </c>
      <c r="T427">
        <v>8.9645390000000005E-3</v>
      </c>
      <c r="U427">
        <v>4.9928713999999999E-2</v>
      </c>
      <c r="V427">
        <v>6.770608E-3</v>
      </c>
      <c r="W427">
        <v>0.19225755</v>
      </c>
      <c r="X427">
        <v>0.13279421999999999</v>
      </c>
      <c r="Y427">
        <v>0.25208333333333333</v>
      </c>
      <c r="Z427">
        <v>0.17399999999999999</v>
      </c>
      <c r="AA427">
        <v>0</v>
      </c>
      <c r="AB427">
        <v>0.82599999999999996</v>
      </c>
      <c r="AC427">
        <v>0.78959999999999997</v>
      </c>
      <c r="AD427" t="s">
        <v>48</v>
      </c>
      <c r="AE427" t="s">
        <v>48</v>
      </c>
      <c r="AF427" t="s">
        <v>48</v>
      </c>
      <c r="AG427" t="s">
        <v>37311</v>
      </c>
    </row>
    <row r="428" spans="1:33" hidden="1" outlineLevel="1" x14ac:dyDescent="0.2">
      <c r="A428" t="s">
        <v>38890</v>
      </c>
      <c r="B428" t="s">
        <v>38891</v>
      </c>
      <c r="C428" t="s">
        <v>38892</v>
      </c>
      <c r="D428" s="3"/>
      <c r="J428" t="s">
        <v>38893</v>
      </c>
      <c r="K428" t="s">
        <v>38701</v>
      </c>
      <c r="L428" t="s">
        <v>1263</v>
      </c>
      <c r="M428">
        <v>4</v>
      </c>
      <c r="P428" s="2" t="s">
        <v>38894</v>
      </c>
      <c r="Q428" t="s">
        <v>47</v>
      </c>
      <c r="S428">
        <v>6.2631740000000005E-2</v>
      </c>
      <c r="T428">
        <v>1.8596648999999999E-3</v>
      </c>
      <c r="U428">
        <v>2.6044132000000001E-2</v>
      </c>
      <c r="V428">
        <v>9.9154250000000003E-3</v>
      </c>
      <c r="W428">
        <v>2.425329E-2</v>
      </c>
      <c r="X428">
        <v>7.8190659999999995E-3</v>
      </c>
      <c r="Y428">
        <v>0.21023809523809531</v>
      </c>
      <c r="Z428">
        <v>0.154</v>
      </c>
      <c r="AA428">
        <v>7.0999999999999994E-2</v>
      </c>
      <c r="AB428">
        <v>0.77500000000000002</v>
      </c>
      <c r="AC428">
        <v>0.93289999999999995</v>
      </c>
      <c r="AD428" t="s">
        <v>48</v>
      </c>
      <c r="AE428" t="s">
        <v>48</v>
      </c>
      <c r="AF428" t="s">
        <v>48</v>
      </c>
      <c r="AG428" t="s">
        <v>37311</v>
      </c>
    </row>
    <row r="429" spans="1:33" hidden="1" outlineLevel="1" x14ac:dyDescent="0.2">
      <c r="A429" t="s">
        <v>38895</v>
      </c>
      <c r="B429" t="s">
        <v>38896</v>
      </c>
      <c r="C429" t="s">
        <v>38897</v>
      </c>
      <c r="D429" s="3"/>
      <c r="J429" t="s">
        <v>38898</v>
      </c>
      <c r="K429" t="s">
        <v>38701</v>
      </c>
      <c r="L429" t="s">
        <v>1263</v>
      </c>
      <c r="M429">
        <v>3</v>
      </c>
      <c r="P429" s="2" t="s">
        <v>38899</v>
      </c>
      <c r="Q429" t="s">
        <v>47</v>
      </c>
      <c r="S429">
        <v>0.23523537999999999</v>
      </c>
      <c r="T429">
        <v>4.8255920000000001E-3</v>
      </c>
      <c r="U429">
        <v>6.5460119999999997E-2</v>
      </c>
      <c r="V429">
        <v>8.8318789999999994E-2</v>
      </c>
      <c r="W429">
        <v>7.5235319999999994E-2</v>
      </c>
      <c r="X429">
        <v>6.9646452999999999E-3</v>
      </c>
      <c r="Y429">
        <v>0.15</v>
      </c>
      <c r="Z429">
        <v>0.33800000000000002</v>
      </c>
      <c r="AA429">
        <v>0</v>
      </c>
      <c r="AB429">
        <v>0.66200000000000003</v>
      </c>
      <c r="AC429">
        <v>0.95799999999999996</v>
      </c>
      <c r="AD429" t="s">
        <v>48</v>
      </c>
      <c r="AE429" t="s">
        <v>48</v>
      </c>
      <c r="AF429" t="s">
        <v>48</v>
      </c>
      <c r="AG429" t="s">
        <v>37311</v>
      </c>
    </row>
    <row r="430" spans="1:33" hidden="1" outlineLevel="1" x14ac:dyDescent="0.2">
      <c r="A430" t="s">
        <v>38900</v>
      </c>
      <c r="B430" t="s">
        <v>38901</v>
      </c>
      <c r="C430" t="s">
        <v>12528</v>
      </c>
      <c r="D430" s="3"/>
      <c r="J430" t="s">
        <v>38902</v>
      </c>
      <c r="K430" t="s">
        <v>38701</v>
      </c>
      <c r="L430" t="s">
        <v>1263</v>
      </c>
      <c r="M430">
        <v>5</v>
      </c>
      <c r="P430" s="2" t="s">
        <v>38903</v>
      </c>
      <c r="Q430" t="s">
        <v>47</v>
      </c>
      <c r="S430">
        <v>0.4269174</v>
      </c>
      <c r="T430">
        <v>2.3076923999999999E-2</v>
      </c>
      <c r="U430">
        <v>0.33023967999999998</v>
      </c>
      <c r="V430">
        <v>4.4097299999999999E-2</v>
      </c>
      <c r="W430">
        <v>0.16802633</v>
      </c>
      <c r="X430">
        <v>0.13700877</v>
      </c>
      <c r="Y430">
        <v>8.7499999999999994E-2</v>
      </c>
      <c r="Z430">
        <v>0.14799999999999999</v>
      </c>
      <c r="AA430">
        <v>4.8000000000000001E-2</v>
      </c>
      <c r="AB430">
        <v>0.80400000000000005</v>
      </c>
      <c r="AC430">
        <v>0.42909999999999998</v>
      </c>
      <c r="AD430" t="s">
        <v>48</v>
      </c>
      <c r="AE430" t="s">
        <v>48</v>
      </c>
      <c r="AF430" t="s">
        <v>48</v>
      </c>
      <c r="AG430" t="s">
        <v>37311</v>
      </c>
    </row>
    <row r="431" spans="1:33" hidden="1" outlineLevel="1" x14ac:dyDescent="0.2">
      <c r="A431" t="s">
        <v>38904</v>
      </c>
      <c r="B431" t="s">
        <v>38905</v>
      </c>
      <c r="C431" t="s">
        <v>38906</v>
      </c>
      <c r="D431" s="3"/>
      <c r="J431" t="s">
        <v>38907</v>
      </c>
      <c r="K431" t="s">
        <v>38701</v>
      </c>
      <c r="L431" t="s">
        <v>1263</v>
      </c>
      <c r="M431">
        <v>1</v>
      </c>
      <c r="P431" s="2" t="s">
        <v>38908</v>
      </c>
      <c r="Q431" t="s">
        <v>10032</v>
      </c>
      <c r="S431">
        <v>5.4779384E-2</v>
      </c>
      <c r="T431">
        <v>8.9645386E-4</v>
      </c>
      <c r="U431">
        <v>1.6752818999999999E-2</v>
      </c>
      <c r="V431">
        <v>3.0153253999999998E-3</v>
      </c>
      <c r="W431">
        <v>2.4382201999999999E-2</v>
      </c>
      <c r="X431">
        <v>6.5762720000000002E-3</v>
      </c>
      <c r="Y431">
        <v>0.2</v>
      </c>
      <c r="Z431">
        <v>0.27800000000000002</v>
      </c>
      <c r="AA431">
        <v>9.5000000000000001E-2</v>
      </c>
      <c r="AB431">
        <v>0.627</v>
      </c>
      <c r="AC431">
        <v>0.77029999999999998</v>
      </c>
      <c r="AD431" t="s">
        <v>48</v>
      </c>
      <c r="AE431" t="s">
        <v>48</v>
      </c>
      <c r="AF431" t="s">
        <v>48</v>
      </c>
      <c r="AG431" t="s">
        <v>37311</v>
      </c>
    </row>
    <row r="432" spans="1:33" hidden="1" outlineLevel="1" x14ac:dyDescent="0.2">
      <c r="A432" t="s">
        <v>38909</v>
      </c>
      <c r="B432" t="s">
        <v>38910</v>
      </c>
      <c r="C432" t="s">
        <v>38911</v>
      </c>
      <c r="D432" s="3"/>
      <c r="J432" t="s">
        <v>38912</v>
      </c>
      <c r="K432" t="s">
        <v>38701</v>
      </c>
      <c r="L432" t="s">
        <v>1263</v>
      </c>
      <c r="M432">
        <v>1</v>
      </c>
      <c r="P432" s="2" t="s">
        <v>38913</v>
      </c>
      <c r="Q432" t="s">
        <v>47</v>
      </c>
      <c r="S432">
        <v>0.60254883999999997</v>
      </c>
      <c r="T432">
        <v>0.16233426000000001</v>
      </c>
      <c r="U432">
        <v>0.38133919999999999</v>
      </c>
      <c r="V432">
        <v>0.23087350000000001</v>
      </c>
      <c r="W432">
        <v>0.57398740000000004</v>
      </c>
      <c r="X432">
        <v>0.15750990000000001</v>
      </c>
      <c r="Y432">
        <v>2.5000000000000001E-2</v>
      </c>
      <c r="Z432">
        <v>3.9E-2</v>
      </c>
      <c r="AA432">
        <v>0.253</v>
      </c>
      <c r="AB432">
        <v>0.70799999999999996</v>
      </c>
      <c r="AC432">
        <v>-0.9677</v>
      </c>
      <c r="AD432" t="s">
        <v>48</v>
      </c>
      <c r="AE432" t="s">
        <v>48</v>
      </c>
      <c r="AF432" t="s">
        <v>48</v>
      </c>
      <c r="AG432" t="s">
        <v>37311</v>
      </c>
    </row>
    <row r="433" spans="1:33" hidden="1" outlineLevel="1" x14ac:dyDescent="0.2">
      <c r="A433" t="s">
        <v>38914</v>
      </c>
      <c r="B433" t="s">
        <v>38915</v>
      </c>
      <c r="C433" t="s">
        <v>22682</v>
      </c>
      <c r="D433" s="3"/>
      <c r="J433" t="s">
        <v>38916</v>
      </c>
      <c r="K433" t="s">
        <v>38710</v>
      </c>
      <c r="L433" t="s">
        <v>1263</v>
      </c>
      <c r="M433">
        <v>87</v>
      </c>
      <c r="P433" s="2" t="s">
        <v>38917</v>
      </c>
      <c r="Q433" t="s">
        <v>47</v>
      </c>
      <c r="S433">
        <v>0.56818599999999997</v>
      </c>
      <c r="T433">
        <v>2.3364256999999999E-2</v>
      </c>
      <c r="U433">
        <v>0.17613388999999999</v>
      </c>
      <c r="V433">
        <v>0.36273824999999998</v>
      </c>
      <c r="W433">
        <v>0.56786959999999997</v>
      </c>
      <c r="X433">
        <v>1.0809536999999999E-2</v>
      </c>
      <c r="Y433">
        <v>0</v>
      </c>
      <c r="Z433">
        <v>5.2999999999999999E-2</v>
      </c>
      <c r="AA433">
        <v>0.34799999999999998</v>
      </c>
      <c r="AB433">
        <v>0.59899999999999998</v>
      </c>
      <c r="AC433">
        <v>-0.9597</v>
      </c>
      <c r="AD433" t="s">
        <v>48</v>
      </c>
      <c r="AE433" t="s">
        <v>48</v>
      </c>
      <c r="AF433" t="s">
        <v>48</v>
      </c>
      <c r="AG433" t="s">
        <v>37311</v>
      </c>
    </row>
    <row r="434" spans="1:33" hidden="1" outlineLevel="1" x14ac:dyDescent="0.2">
      <c r="A434" t="s">
        <v>38918</v>
      </c>
      <c r="B434" t="s">
        <v>38919</v>
      </c>
      <c r="C434" t="s">
        <v>38245</v>
      </c>
      <c r="D434" s="3"/>
      <c r="J434" t="s">
        <v>38920</v>
      </c>
      <c r="K434" t="s">
        <v>38710</v>
      </c>
      <c r="L434" t="s">
        <v>1263</v>
      </c>
      <c r="M434">
        <v>43</v>
      </c>
      <c r="P434" s="2" t="s">
        <v>38921</v>
      </c>
      <c r="Q434" t="s">
        <v>10132</v>
      </c>
      <c r="S434">
        <v>0.4269174</v>
      </c>
      <c r="T434">
        <v>2.3076923999999999E-2</v>
      </c>
      <c r="U434">
        <v>0.16682947000000001</v>
      </c>
      <c r="V434">
        <v>0.24293575000000001</v>
      </c>
      <c r="W434">
        <v>0.4596616</v>
      </c>
      <c r="X434">
        <v>1.5256802999999999E-2</v>
      </c>
      <c r="Y434">
        <v>0.14479166666666671</v>
      </c>
      <c r="Z434">
        <v>8.2000000000000003E-2</v>
      </c>
      <c r="AA434">
        <v>9.7000000000000003E-2</v>
      </c>
      <c r="AB434">
        <v>0.82099999999999995</v>
      </c>
      <c r="AC434">
        <v>-0.59189999999999998</v>
      </c>
      <c r="AD434" t="s">
        <v>48</v>
      </c>
      <c r="AE434" t="s">
        <v>48</v>
      </c>
      <c r="AF434" t="s">
        <v>48</v>
      </c>
      <c r="AG434" t="s">
        <v>37311</v>
      </c>
    </row>
    <row r="435" spans="1:33" hidden="1" outlineLevel="1" x14ac:dyDescent="0.2">
      <c r="A435" t="s">
        <v>38922</v>
      </c>
      <c r="B435" t="s">
        <v>38923</v>
      </c>
      <c r="C435" t="s">
        <v>38087</v>
      </c>
      <c r="D435" s="3"/>
      <c r="J435" t="s">
        <v>38924</v>
      </c>
      <c r="K435" t="s">
        <v>38710</v>
      </c>
      <c r="L435" t="s">
        <v>1263</v>
      </c>
      <c r="M435">
        <v>28</v>
      </c>
      <c r="P435" s="2" t="s">
        <v>38925</v>
      </c>
      <c r="Q435" t="s">
        <v>10138</v>
      </c>
      <c r="S435">
        <v>0.40133869999999999</v>
      </c>
      <c r="T435">
        <v>2.1935565000000001E-2</v>
      </c>
      <c r="U435">
        <v>0.22562476000000001</v>
      </c>
      <c r="V435">
        <v>0.11163961</v>
      </c>
      <c r="W435">
        <v>0.23704575999999999</v>
      </c>
      <c r="X435">
        <v>1.1793415E-2</v>
      </c>
      <c r="Y435">
        <v>-0.14285714285714279</v>
      </c>
      <c r="Z435">
        <v>0.20200000000000001</v>
      </c>
      <c r="AA435">
        <v>0.122</v>
      </c>
      <c r="AB435">
        <v>0.67600000000000005</v>
      </c>
      <c r="AC435">
        <v>0.71840000000000004</v>
      </c>
      <c r="AD435" t="s">
        <v>48</v>
      </c>
      <c r="AE435" t="s">
        <v>48</v>
      </c>
      <c r="AF435" t="s">
        <v>48</v>
      </c>
      <c r="AG435" t="s">
        <v>37311</v>
      </c>
    </row>
    <row r="436" spans="1:33" hidden="1" outlineLevel="1" x14ac:dyDescent="0.2">
      <c r="A436" t="s">
        <v>38926</v>
      </c>
      <c r="B436" t="s">
        <v>38927</v>
      </c>
      <c r="C436" t="s">
        <v>15541</v>
      </c>
      <c r="D436" s="3"/>
      <c r="J436" t="s">
        <v>38928</v>
      </c>
      <c r="K436" t="s">
        <v>38710</v>
      </c>
      <c r="L436" t="s">
        <v>1263</v>
      </c>
      <c r="M436">
        <v>11</v>
      </c>
      <c r="P436" s="2" t="s">
        <v>38929</v>
      </c>
      <c r="Q436" t="s">
        <v>11193</v>
      </c>
      <c r="S436">
        <v>0.12260055</v>
      </c>
      <c r="T436">
        <v>2.8800964000000001E-3</v>
      </c>
      <c r="U436">
        <v>3.5900343000000001E-2</v>
      </c>
      <c r="V436">
        <v>6.6596143999999996E-3</v>
      </c>
      <c r="W436">
        <v>3.0265106E-2</v>
      </c>
      <c r="X436">
        <v>1.1871090000000001E-2</v>
      </c>
      <c r="Y436">
        <v>-0.25</v>
      </c>
      <c r="Z436">
        <v>0.13400000000000001</v>
      </c>
      <c r="AA436">
        <v>9.0999999999999998E-2</v>
      </c>
      <c r="AB436">
        <v>0.77600000000000002</v>
      </c>
      <c r="AC436">
        <v>0.25</v>
      </c>
      <c r="AD436" t="s">
        <v>48</v>
      </c>
      <c r="AE436" t="s">
        <v>48</v>
      </c>
      <c r="AF436" t="s">
        <v>48</v>
      </c>
      <c r="AG436" t="s">
        <v>37311</v>
      </c>
    </row>
    <row r="437" spans="1:33" hidden="1" outlineLevel="1" x14ac:dyDescent="0.2">
      <c r="A437" t="s">
        <v>38930</v>
      </c>
      <c r="B437" t="s">
        <v>38931</v>
      </c>
      <c r="C437" t="s">
        <v>38932</v>
      </c>
      <c r="D437" s="3"/>
      <c r="J437" t="s">
        <v>38933</v>
      </c>
      <c r="K437" t="s">
        <v>38710</v>
      </c>
      <c r="L437" t="s">
        <v>1263</v>
      </c>
      <c r="M437">
        <v>1</v>
      </c>
      <c r="P437" s="2" t="s">
        <v>38934</v>
      </c>
      <c r="Q437" t="s">
        <v>47</v>
      </c>
      <c r="S437">
        <v>0.30464804000000001</v>
      </c>
      <c r="T437">
        <v>7.1716310000000004E-3</v>
      </c>
      <c r="U437">
        <v>0.15724123000000001</v>
      </c>
      <c r="V437">
        <v>1.191331E-2</v>
      </c>
      <c r="W437">
        <v>2.6573719999999999E-2</v>
      </c>
      <c r="X437">
        <v>8.3886794999999993E-3</v>
      </c>
      <c r="Y437">
        <v>3.3333333333333333E-2</v>
      </c>
      <c r="Z437">
        <v>0</v>
      </c>
      <c r="AA437">
        <v>0</v>
      </c>
      <c r="AB437">
        <v>1</v>
      </c>
      <c r="AC437">
        <v>0</v>
      </c>
      <c r="AD437" t="s">
        <v>48</v>
      </c>
      <c r="AE437" t="s">
        <v>48</v>
      </c>
      <c r="AF437" t="s">
        <v>48</v>
      </c>
      <c r="AG437" t="s">
        <v>37311</v>
      </c>
    </row>
    <row r="438" spans="1:33" hidden="1" outlineLevel="1" x14ac:dyDescent="0.2">
      <c r="A438" t="s">
        <v>38935</v>
      </c>
      <c r="B438" t="s">
        <v>38936</v>
      </c>
      <c r="C438" t="s">
        <v>22682</v>
      </c>
      <c r="D438" s="3"/>
      <c r="J438" t="s">
        <v>38937</v>
      </c>
      <c r="K438" t="s">
        <v>38714</v>
      </c>
      <c r="L438" t="s">
        <v>1263</v>
      </c>
      <c r="M438">
        <v>65</v>
      </c>
      <c r="P438" s="2" t="s">
        <v>38938</v>
      </c>
      <c r="Q438" t="s">
        <v>47</v>
      </c>
      <c r="S438">
        <v>0.28200249999999999</v>
      </c>
      <c r="T438">
        <v>6.8283079999999999E-3</v>
      </c>
      <c r="U438">
        <v>8.6783879999999994E-2</v>
      </c>
      <c r="V438">
        <v>0.11744241</v>
      </c>
      <c r="W438">
        <v>9.8556110000000002E-2</v>
      </c>
      <c r="X438">
        <v>1.2958534000000001E-2</v>
      </c>
      <c r="Y438">
        <v>0.3</v>
      </c>
      <c r="Z438">
        <v>0.189</v>
      </c>
      <c r="AA438">
        <v>0.106</v>
      </c>
      <c r="AB438">
        <v>0.70499999999999996</v>
      </c>
      <c r="AC438">
        <v>0.33090000000000003</v>
      </c>
      <c r="AD438" t="s">
        <v>48</v>
      </c>
      <c r="AE438" t="s">
        <v>48</v>
      </c>
      <c r="AF438" t="s">
        <v>48</v>
      </c>
      <c r="AG438" t="s">
        <v>37311</v>
      </c>
    </row>
    <row r="439" spans="1:33" hidden="1" outlineLevel="1" x14ac:dyDescent="0.2">
      <c r="A439" t="s">
        <v>38939</v>
      </c>
      <c r="B439" t="s">
        <v>38940</v>
      </c>
      <c r="C439" t="s">
        <v>38941</v>
      </c>
      <c r="D439" s="3"/>
      <c r="J439" t="s">
        <v>38942</v>
      </c>
      <c r="K439" t="s">
        <v>38714</v>
      </c>
      <c r="L439" t="s">
        <v>1263</v>
      </c>
      <c r="M439">
        <v>50</v>
      </c>
      <c r="P439" s="2" t="s">
        <v>38943</v>
      </c>
      <c r="Q439" t="s">
        <v>47</v>
      </c>
      <c r="S439">
        <v>0.17198499</v>
      </c>
      <c r="T439">
        <v>2.1934509999999999E-3</v>
      </c>
      <c r="U439">
        <v>1.9417239999999999E-2</v>
      </c>
      <c r="V439">
        <v>5.3276913000000004E-3</v>
      </c>
      <c r="W439">
        <v>8.3853300000000006E-2</v>
      </c>
      <c r="X439">
        <v>6.2526283000000002E-3</v>
      </c>
      <c r="Y439">
        <v>0.1</v>
      </c>
      <c r="Z439">
        <v>5.8999999999999997E-2</v>
      </c>
      <c r="AA439">
        <v>0</v>
      </c>
      <c r="AB439">
        <v>0.94099999999999995</v>
      </c>
      <c r="AC439">
        <v>0.40189999999999998</v>
      </c>
      <c r="AD439" t="s">
        <v>48</v>
      </c>
      <c r="AE439" t="s">
        <v>48</v>
      </c>
      <c r="AF439" t="s">
        <v>48</v>
      </c>
      <c r="AG439" t="s">
        <v>37311</v>
      </c>
    </row>
    <row r="440" spans="1:33" hidden="1" outlineLevel="1" x14ac:dyDescent="0.2">
      <c r="A440" t="s">
        <v>38944</v>
      </c>
      <c r="B440" t="s">
        <v>38945</v>
      </c>
      <c r="C440" t="s">
        <v>38737</v>
      </c>
      <c r="D440" s="3"/>
      <c r="J440" t="s">
        <v>38946</v>
      </c>
      <c r="K440" t="s">
        <v>38714</v>
      </c>
      <c r="L440" t="s">
        <v>1263</v>
      </c>
      <c r="M440">
        <v>23</v>
      </c>
      <c r="P440" s="2" t="s">
        <v>38947</v>
      </c>
      <c r="Q440" t="s">
        <v>47</v>
      </c>
      <c r="S440">
        <v>0.76754520000000004</v>
      </c>
      <c r="T440">
        <v>0.20678867000000001</v>
      </c>
      <c r="U440">
        <v>0.71073220000000004</v>
      </c>
      <c r="V440">
        <v>4.1261411999999997E-2</v>
      </c>
      <c r="W440">
        <v>0.5935568</v>
      </c>
      <c r="X440">
        <v>6.5615590000000001E-2</v>
      </c>
      <c r="Y440">
        <v>-2.5000000000000019E-2</v>
      </c>
      <c r="Z440">
        <v>0.189</v>
      </c>
      <c r="AA440">
        <v>0.193</v>
      </c>
      <c r="AB440">
        <v>0.61699999999999999</v>
      </c>
      <c r="AC440">
        <v>-5.16E-2</v>
      </c>
      <c r="AD440" t="s">
        <v>48</v>
      </c>
      <c r="AE440" t="s">
        <v>48</v>
      </c>
      <c r="AF440" t="s">
        <v>48</v>
      </c>
      <c r="AG440" t="s">
        <v>37311</v>
      </c>
    </row>
    <row r="441" spans="1:33" hidden="1" outlineLevel="1" x14ac:dyDescent="0.2">
      <c r="A441" t="s">
        <v>38948</v>
      </c>
      <c r="B441" t="s">
        <v>38949</v>
      </c>
      <c r="C441" t="s">
        <v>38101</v>
      </c>
      <c r="D441" s="3"/>
      <c r="J441" t="s">
        <v>38950</v>
      </c>
      <c r="K441" t="s">
        <v>38714</v>
      </c>
      <c r="L441" t="s">
        <v>1263</v>
      </c>
      <c r="M441">
        <v>14</v>
      </c>
      <c r="P441" s="2" t="s">
        <v>38951</v>
      </c>
      <c r="Q441" t="s">
        <v>11193</v>
      </c>
      <c r="S441">
        <v>0.35614889999999999</v>
      </c>
      <c r="T441">
        <v>2.3786809999999999E-2</v>
      </c>
      <c r="U441">
        <v>0.20262443999999999</v>
      </c>
      <c r="V441">
        <v>0.23011416000000001</v>
      </c>
      <c r="W441">
        <v>0.11464815</v>
      </c>
      <c r="X441">
        <v>1.2026439E-2</v>
      </c>
      <c r="Y441">
        <v>6.9999999999999993E-2</v>
      </c>
      <c r="Z441">
        <v>0.115</v>
      </c>
      <c r="AA441">
        <v>0.10100000000000001</v>
      </c>
      <c r="AB441">
        <v>0.78400000000000003</v>
      </c>
      <c r="AC441">
        <v>-0.1134</v>
      </c>
      <c r="AD441" t="s">
        <v>48</v>
      </c>
      <c r="AE441" t="s">
        <v>48</v>
      </c>
      <c r="AF441" t="s">
        <v>48</v>
      </c>
      <c r="AG441" t="s">
        <v>37311</v>
      </c>
    </row>
    <row r="442" spans="1:33" hidden="1" outlineLevel="1" x14ac:dyDescent="0.2">
      <c r="A442" t="s">
        <v>38952</v>
      </c>
      <c r="B442" t="s">
        <v>38953</v>
      </c>
      <c r="C442" t="s">
        <v>31075</v>
      </c>
      <c r="D442" s="3"/>
      <c r="J442" t="s">
        <v>38954</v>
      </c>
      <c r="K442" t="s">
        <v>38714</v>
      </c>
      <c r="L442" t="s">
        <v>1263</v>
      </c>
      <c r="M442">
        <v>2</v>
      </c>
      <c r="P442" s="2" t="s">
        <v>38955</v>
      </c>
      <c r="Q442" t="s">
        <v>10150</v>
      </c>
      <c r="S442">
        <v>0.28087773999999999</v>
      </c>
      <c r="T442">
        <v>6.9808960000000003E-3</v>
      </c>
      <c r="U442">
        <v>7.1912690000000001E-2</v>
      </c>
      <c r="V442">
        <v>2.5806036000000001E-2</v>
      </c>
      <c r="W442">
        <v>0.1640896</v>
      </c>
      <c r="X442">
        <v>1.5947454E-2</v>
      </c>
      <c r="Y442">
        <v>0</v>
      </c>
      <c r="Z442">
        <v>0.27400000000000002</v>
      </c>
      <c r="AA442">
        <v>0.107</v>
      </c>
      <c r="AB442">
        <v>0.61899999999999999</v>
      </c>
      <c r="AC442">
        <v>0.83599999999999997</v>
      </c>
      <c r="AD442" t="s">
        <v>48</v>
      </c>
      <c r="AE442" t="s">
        <v>48</v>
      </c>
      <c r="AF442" t="s">
        <v>48</v>
      </c>
      <c r="AG442" t="s">
        <v>37311</v>
      </c>
    </row>
    <row r="443" spans="1:33" hidden="1" outlineLevel="1" x14ac:dyDescent="0.2">
      <c r="A443" t="s">
        <v>38956</v>
      </c>
      <c r="B443" t="s">
        <v>38957</v>
      </c>
      <c r="C443" t="s">
        <v>22682</v>
      </c>
      <c r="D443" s="3"/>
      <c r="J443" t="s">
        <v>38958</v>
      </c>
      <c r="K443" t="s">
        <v>38718</v>
      </c>
      <c r="L443" t="s">
        <v>1263</v>
      </c>
      <c r="M443">
        <v>70</v>
      </c>
      <c r="P443" s="2" t="s">
        <v>38959</v>
      </c>
      <c r="Q443" t="s">
        <v>47</v>
      </c>
      <c r="S443">
        <v>8.0833740000000001E-2</v>
      </c>
      <c r="T443">
        <v>1.6975403000000001E-3</v>
      </c>
      <c r="U443">
        <v>1.6274589999999999E-2</v>
      </c>
      <c r="V443">
        <v>5.9311368000000003E-2</v>
      </c>
      <c r="W443">
        <v>1.9483517999999998E-2</v>
      </c>
      <c r="X443">
        <v>6.3432488000000004E-3</v>
      </c>
      <c r="Y443">
        <v>0</v>
      </c>
      <c r="Z443">
        <v>0</v>
      </c>
      <c r="AA443">
        <v>0.26700000000000002</v>
      </c>
      <c r="AB443">
        <v>0.73299999999999998</v>
      </c>
      <c r="AC443">
        <v>-0.37240000000000001</v>
      </c>
      <c r="AD443" t="s">
        <v>48</v>
      </c>
      <c r="AE443" t="s">
        <v>48</v>
      </c>
      <c r="AF443" t="s">
        <v>48</v>
      </c>
      <c r="AG443" t="s">
        <v>37311</v>
      </c>
    </row>
    <row r="444" spans="1:33" hidden="1" outlineLevel="1" x14ac:dyDescent="0.2">
      <c r="A444" t="s">
        <v>38960</v>
      </c>
      <c r="B444" t="s">
        <v>38961</v>
      </c>
      <c r="C444" t="s">
        <v>38962</v>
      </c>
      <c r="D444" s="3"/>
      <c r="J444" t="s">
        <v>38963</v>
      </c>
      <c r="K444" t="s">
        <v>38718</v>
      </c>
      <c r="L444" t="s">
        <v>1263</v>
      </c>
      <c r="M444">
        <v>3</v>
      </c>
      <c r="P444" s="2" t="s">
        <v>38964</v>
      </c>
      <c r="Q444" t="s">
        <v>47</v>
      </c>
      <c r="S444">
        <v>4.4141593999999999E-2</v>
      </c>
      <c r="T444">
        <v>1.1730194000000001E-3</v>
      </c>
      <c r="U444">
        <v>1.4669105E-2</v>
      </c>
      <c r="V444">
        <v>2.8673338E-3</v>
      </c>
      <c r="W444">
        <v>1.8967866999999999E-2</v>
      </c>
      <c r="X444">
        <v>7.1070487999999998E-3</v>
      </c>
      <c r="Y444">
        <v>0</v>
      </c>
      <c r="Z444">
        <v>0</v>
      </c>
      <c r="AA444">
        <v>0</v>
      </c>
      <c r="AB444">
        <v>1</v>
      </c>
      <c r="AC444">
        <v>0</v>
      </c>
      <c r="AD444" t="s">
        <v>48</v>
      </c>
      <c r="AE444" t="s">
        <v>48</v>
      </c>
      <c r="AF444" t="s">
        <v>48</v>
      </c>
      <c r="AG444" t="s">
        <v>37311</v>
      </c>
    </row>
    <row r="445" spans="1:33" hidden="1" outlineLevel="1" x14ac:dyDescent="0.2">
      <c r="A445" t="s">
        <v>38965</v>
      </c>
      <c r="B445" t="s">
        <v>38966</v>
      </c>
      <c r="C445" t="s">
        <v>38967</v>
      </c>
      <c r="D445" s="3"/>
      <c r="J445" t="s">
        <v>38968</v>
      </c>
      <c r="K445" t="s">
        <v>38718</v>
      </c>
      <c r="L445" t="s">
        <v>1263</v>
      </c>
      <c r="M445">
        <v>1</v>
      </c>
      <c r="P445" s="2" t="s">
        <v>38969</v>
      </c>
      <c r="Q445" t="s">
        <v>47</v>
      </c>
      <c r="S445">
        <v>0.27750343</v>
      </c>
      <c r="T445">
        <v>5.3405759999999997E-3</v>
      </c>
      <c r="U445">
        <v>2.7820411999999999E-2</v>
      </c>
      <c r="V445">
        <v>1.2061301999999999E-2</v>
      </c>
      <c r="W445">
        <v>0.18604482999999999</v>
      </c>
      <c r="X445">
        <v>8.9971300000000008E-3</v>
      </c>
      <c r="Y445">
        <v>-8.7500000000000022E-2</v>
      </c>
      <c r="Z445">
        <v>7.5999999999999998E-2</v>
      </c>
      <c r="AA445">
        <v>8.4000000000000005E-2</v>
      </c>
      <c r="AB445">
        <v>0.84</v>
      </c>
      <c r="AC445">
        <v>-7.7200000000000005E-2</v>
      </c>
      <c r="AD445" t="s">
        <v>48</v>
      </c>
      <c r="AE445" t="s">
        <v>48</v>
      </c>
      <c r="AF445" t="s">
        <v>48</v>
      </c>
      <c r="AG445" t="s">
        <v>37311</v>
      </c>
    </row>
    <row r="446" spans="1:33" hidden="1" outlineLevel="1" x14ac:dyDescent="0.2">
      <c r="A446" t="s">
        <v>38970</v>
      </c>
      <c r="B446" t="s">
        <v>38971</v>
      </c>
      <c r="C446" t="s">
        <v>38669</v>
      </c>
      <c r="D446" s="3"/>
      <c r="J446" t="s">
        <v>38972</v>
      </c>
      <c r="K446" t="s">
        <v>38718</v>
      </c>
      <c r="L446" t="s">
        <v>1263</v>
      </c>
      <c r="M446">
        <v>1</v>
      </c>
      <c r="P446" s="2" t="s">
        <v>38973</v>
      </c>
      <c r="Q446" t="s">
        <v>10060</v>
      </c>
      <c r="S446">
        <v>0.14429576999999999</v>
      </c>
      <c r="T446">
        <v>2.4414062999999998E-3</v>
      </c>
      <c r="U446">
        <v>2.0305380000000001E-2</v>
      </c>
      <c r="V446">
        <v>3.4777985E-3</v>
      </c>
      <c r="W446">
        <v>5.2034459999999998E-2</v>
      </c>
      <c r="X446">
        <v>1.0938995E-2</v>
      </c>
      <c r="Y446">
        <v>0.15</v>
      </c>
      <c r="Z446">
        <v>0.155</v>
      </c>
      <c r="AA446">
        <v>7.0000000000000007E-2</v>
      </c>
      <c r="AB446">
        <v>0.77500000000000002</v>
      </c>
      <c r="AC446">
        <v>0.38179999999999997</v>
      </c>
      <c r="AD446" t="s">
        <v>48</v>
      </c>
      <c r="AE446" t="s">
        <v>48</v>
      </c>
      <c r="AF446" t="s">
        <v>48</v>
      </c>
      <c r="AG446" t="s">
        <v>37311</v>
      </c>
    </row>
    <row r="447" spans="1:33" hidden="1" outlineLevel="1" x14ac:dyDescent="0.2">
      <c r="A447" t="s">
        <v>38974</v>
      </c>
      <c r="B447" t="s">
        <v>38975</v>
      </c>
      <c r="C447" t="s">
        <v>22682</v>
      </c>
      <c r="D447" s="3"/>
      <c r="J447" t="s">
        <v>38976</v>
      </c>
      <c r="K447" t="s">
        <v>38722</v>
      </c>
      <c r="L447" t="s">
        <v>1263</v>
      </c>
      <c r="M447">
        <v>42</v>
      </c>
      <c r="P447" s="2" t="s">
        <v>38977</v>
      </c>
      <c r="Q447" t="s">
        <v>47</v>
      </c>
      <c r="S447">
        <v>0.53579443999999998</v>
      </c>
      <c r="T447">
        <v>0.13336398999999999</v>
      </c>
      <c r="U447">
        <v>0.60019290000000003</v>
      </c>
      <c r="V447">
        <v>0.10815793</v>
      </c>
      <c r="W447">
        <v>0.47630358</v>
      </c>
      <c r="X447">
        <v>1.0913103E-2</v>
      </c>
      <c r="Y447">
        <v>0</v>
      </c>
      <c r="Z447">
        <v>0.22</v>
      </c>
      <c r="AA447">
        <v>0.128</v>
      </c>
      <c r="AB447">
        <v>0.65200000000000002</v>
      </c>
      <c r="AC447">
        <v>0.62490000000000001</v>
      </c>
      <c r="AD447" t="s">
        <v>48</v>
      </c>
      <c r="AE447" t="s">
        <v>48</v>
      </c>
      <c r="AF447" t="s">
        <v>48</v>
      </c>
      <c r="AG447" t="s">
        <v>37311</v>
      </c>
    </row>
    <row r="448" spans="1:33" hidden="1" outlineLevel="1" x14ac:dyDescent="0.2">
      <c r="A448" t="s">
        <v>38978</v>
      </c>
      <c r="B448" t="s">
        <v>38979</v>
      </c>
      <c r="C448" t="s">
        <v>36396</v>
      </c>
      <c r="D448" s="3"/>
      <c r="J448" t="s">
        <v>38980</v>
      </c>
      <c r="K448" t="s">
        <v>38727</v>
      </c>
      <c r="L448" t="s">
        <v>1263</v>
      </c>
      <c r="M448">
        <v>49</v>
      </c>
      <c r="P448" s="2" t="s">
        <v>38981</v>
      </c>
      <c r="Q448" t="s">
        <v>10138</v>
      </c>
      <c r="S448">
        <v>0.18554166</v>
      </c>
      <c r="T448">
        <v>3.5476685000000001E-3</v>
      </c>
      <c r="U448">
        <v>2.119352E-2</v>
      </c>
      <c r="V448">
        <v>8.4725100000000008E-3</v>
      </c>
      <c r="W448">
        <v>7.9037189999999993E-2</v>
      </c>
      <c r="X448">
        <v>3.0623792E-2</v>
      </c>
      <c r="Y448">
        <v>0.3666666666666667</v>
      </c>
      <c r="Z448">
        <v>0</v>
      </c>
      <c r="AA448">
        <v>4.5999999999999999E-2</v>
      </c>
      <c r="AB448">
        <v>0.95399999999999996</v>
      </c>
      <c r="AC448">
        <v>-0.2263</v>
      </c>
      <c r="AD448" t="s">
        <v>48</v>
      </c>
      <c r="AE448" t="s">
        <v>48</v>
      </c>
      <c r="AF448" t="s">
        <v>48</v>
      </c>
      <c r="AG448" t="s">
        <v>37311</v>
      </c>
    </row>
    <row r="449" spans="1:33" hidden="1" outlineLevel="1" x14ac:dyDescent="0.2">
      <c r="A449" t="s">
        <v>38982</v>
      </c>
      <c r="B449" t="s">
        <v>38983</v>
      </c>
      <c r="C449" t="s">
        <v>38984</v>
      </c>
      <c r="D449" s="3"/>
      <c r="J449" t="s">
        <v>38985</v>
      </c>
      <c r="K449" t="s">
        <v>38727</v>
      </c>
      <c r="L449" t="s">
        <v>1263</v>
      </c>
      <c r="M449">
        <v>17</v>
      </c>
      <c r="P449" s="2" t="s">
        <v>38986</v>
      </c>
      <c r="Q449" t="s">
        <v>47</v>
      </c>
      <c r="S449">
        <v>0.49139654999999999</v>
      </c>
      <c r="T449">
        <v>2.0773549999999998E-2</v>
      </c>
      <c r="U449">
        <v>9.3572900000000001E-2</v>
      </c>
      <c r="V449">
        <v>3.5331827000000003E-2</v>
      </c>
      <c r="W449">
        <v>0.54471385000000005</v>
      </c>
      <c r="X449">
        <v>1.1094344000000001E-2</v>
      </c>
      <c r="Y449">
        <v>1.7857142857142789E-3</v>
      </c>
      <c r="Z449">
        <v>0.105</v>
      </c>
      <c r="AA449">
        <v>0.26400000000000001</v>
      </c>
      <c r="AB449">
        <v>0.63100000000000001</v>
      </c>
      <c r="AC449">
        <v>-0.72050000000000003</v>
      </c>
      <c r="AD449" t="s">
        <v>48</v>
      </c>
      <c r="AE449" t="s">
        <v>48</v>
      </c>
      <c r="AF449" t="s">
        <v>48</v>
      </c>
      <c r="AG449" t="s">
        <v>37311</v>
      </c>
    </row>
    <row r="450" spans="1:33" hidden="1" outlineLevel="1" x14ac:dyDescent="0.2">
      <c r="A450" t="s">
        <v>38987</v>
      </c>
      <c r="B450" t="s">
        <v>38988</v>
      </c>
      <c r="C450" t="s">
        <v>38490</v>
      </c>
      <c r="D450" s="3"/>
      <c r="J450" t="s">
        <v>38989</v>
      </c>
      <c r="K450" t="s">
        <v>38727</v>
      </c>
      <c r="L450" t="s">
        <v>1263</v>
      </c>
      <c r="M450">
        <v>15</v>
      </c>
      <c r="P450" s="2" t="s">
        <v>38990</v>
      </c>
      <c r="Q450" t="s">
        <v>47</v>
      </c>
      <c r="S450">
        <v>2.6499466999999999E-2</v>
      </c>
      <c r="T450">
        <v>9.4890594000000003E-4</v>
      </c>
      <c r="U450">
        <v>1.4874060999999999E-2</v>
      </c>
      <c r="V450">
        <v>3.3483060000000001E-3</v>
      </c>
      <c r="W450">
        <v>9.5078880000000008E-3</v>
      </c>
      <c r="X450">
        <v>7.7284453000000001E-3</v>
      </c>
      <c r="Y450">
        <v>0</v>
      </c>
      <c r="Z450">
        <v>0</v>
      </c>
      <c r="AA450">
        <v>0</v>
      </c>
      <c r="AB450">
        <v>1</v>
      </c>
      <c r="AC450">
        <v>0</v>
      </c>
      <c r="AD450" t="s">
        <v>48</v>
      </c>
      <c r="AE450" t="s">
        <v>48</v>
      </c>
      <c r="AF450" t="s">
        <v>48</v>
      </c>
      <c r="AG450" t="s">
        <v>37311</v>
      </c>
    </row>
    <row r="451" spans="1:33" hidden="1" outlineLevel="1" x14ac:dyDescent="0.2">
      <c r="A451" t="s">
        <v>38991</v>
      </c>
      <c r="B451" t="s">
        <v>38992</v>
      </c>
      <c r="C451" t="s">
        <v>38993</v>
      </c>
      <c r="D451" s="3"/>
      <c r="J451" t="s">
        <v>38994</v>
      </c>
      <c r="K451" t="s">
        <v>38727</v>
      </c>
      <c r="L451" t="s">
        <v>1263</v>
      </c>
      <c r="M451">
        <v>9</v>
      </c>
      <c r="P451" s="2" t="s">
        <v>38995</v>
      </c>
      <c r="Q451" t="s">
        <v>47</v>
      </c>
      <c r="S451">
        <v>0.51869136000000005</v>
      </c>
      <c r="T451">
        <v>1.083374E-2</v>
      </c>
      <c r="U451">
        <v>0.2124067</v>
      </c>
      <c r="V451">
        <v>6.770608E-3</v>
      </c>
      <c r="W451">
        <v>0.54525656</v>
      </c>
      <c r="X451">
        <v>7.249452E-3</v>
      </c>
      <c r="Y451">
        <v>-1</v>
      </c>
      <c r="Z451">
        <v>0.2</v>
      </c>
      <c r="AA451">
        <v>0</v>
      </c>
      <c r="AB451">
        <v>0.8</v>
      </c>
      <c r="AC451">
        <v>0.45850000000000002</v>
      </c>
      <c r="AD451" t="s">
        <v>48</v>
      </c>
      <c r="AE451" t="s">
        <v>48</v>
      </c>
      <c r="AF451" t="s">
        <v>48</v>
      </c>
      <c r="AG451" t="s">
        <v>37311</v>
      </c>
    </row>
    <row r="452" spans="1:33" hidden="1" outlineLevel="1" x14ac:dyDescent="0.2">
      <c r="A452" t="s">
        <v>38996</v>
      </c>
      <c r="B452" t="s">
        <v>38997</v>
      </c>
      <c r="C452" t="s">
        <v>38312</v>
      </c>
      <c r="D452" s="3"/>
      <c r="J452" t="s">
        <v>38998</v>
      </c>
      <c r="K452" t="s">
        <v>38727</v>
      </c>
      <c r="L452" t="s">
        <v>1263</v>
      </c>
      <c r="M452">
        <v>8</v>
      </c>
      <c r="P452" s="2" t="s">
        <v>38999</v>
      </c>
      <c r="Q452" t="s">
        <v>10032</v>
      </c>
      <c r="S452">
        <v>1.9980037999999999E-2</v>
      </c>
      <c r="T452">
        <v>6.4849853999999997E-4</v>
      </c>
      <c r="U452">
        <v>1.1167783000000001E-2</v>
      </c>
      <c r="V452">
        <v>2.1458757E-3</v>
      </c>
      <c r="W452">
        <v>1.0590894999999999E-2</v>
      </c>
      <c r="X452">
        <v>6.433869E-3</v>
      </c>
      <c r="Y452">
        <v>0</v>
      </c>
      <c r="Z452">
        <v>0</v>
      </c>
      <c r="AA452">
        <v>0</v>
      </c>
      <c r="AB452">
        <v>1</v>
      </c>
      <c r="AC452">
        <v>0</v>
      </c>
      <c r="AD452" t="s">
        <v>48</v>
      </c>
      <c r="AE452" t="s">
        <v>48</v>
      </c>
      <c r="AF452" t="s">
        <v>48</v>
      </c>
      <c r="AG452" t="s">
        <v>37311</v>
      </c>
    </row>
    <row r="453" spans="1:33" hidden="1" outlineLevel="1" x14ac:dyDescent="0.2">
      <c r="A453" t="s">
        <v>39000</v>
      </c>
      <c r="B453" t="s">
        <v>39001</v>
      </c>
      <c r="C453" t="s">
        <v>33067</v>
      </c>
      <c r="D453" s="3"/>
      <c r="J453" t="s">
        <v>39002</v>
      </c>
      <c r="K453" t="s">
        <v>38727</v>
      </c>
      <c r="L453" t="s">
        <v>1263</v>
      </c>
      <c r="M453">
        <v>4</v>
      </c>
      <c r="P453" s="2" t="s">
        <v>39003</v>
      </c>
      <c r="Q453" t="s">
        <v>47</v>
      </c>
      <c r="S453">
        <v>0.72529710000000003</v>
      </c>
      <c r="T453">
        <v>2.3076923999999999E-2</v>
      </c>
      <c r="U453">
        <v>0.36230122999999997</v>
      </c>
      <c r="V453">
        <v>2.4399190000000001E-2</v>
      </c>
      <c r="W453">
        <v>0.72868865999999999</v>
      </c>
      <c r="X453">
        <v>8.0779809999999997E-3</v>
      </c>
      <c r="Y453">
        <v>-1</v>
      </c>
      <c r="Z453">
        <v>0</v>
      </c>
      <c r="AA453">
        <v>0.64900000000000002</v>
      </c>
      <c r="AB453">
        <v>0.35099999999999998</v>
      </c>
      <c r="AC453">
        <v>-0.57189999999999996</v>
      </c>
      <c r="AD453" t="s">
        <v>48</v>
      </c>
      <c r="AE453" t="s">
        <v>48</v>
      </c>
      <c r="AF453" t="s">
        <v>48</v>
      </c>
      <c r="AG453" t="s">
        <v>37311</v>
      </c>
    </row>
    <row r="454" spans="1:33" hidden="1" outlineLevel="1" x14ac:dyDescent="0.2">
      <c r="A454" t="s">
        <v>39004</v>
      </c>
      <c r="B454" t="s">
        <v>39005</v>
      </c>
      <c r="C454" t="s">
        <v>39006</v>
      </c>
      <c r="D454" s="3"/>
      <c r="J454" t="s">
        <v>39007</v>
      </c>
      <c r="K454" t="s">
        <v>38727</v>
      </c>
      <c r="L454" t="s">
        <v>1263</v>
      </c>
      <c r="M454">
        <v>1</v>
      </c>
      <c r="P454" s="2" t="s">
        <v>39008</v>
      </c>
      <c r="Q454" t="s">
        <v>16502</v>
      </c>
      <c r="S454">
        <v>3.6398659999999999E-2</v>
      </c>
      <c r="T454">
        <v>8.5353849999999999E-4</v>
      </c>
      <c r="U454">
        <v>1.2346276999999999E-2</v>
      </c>
      <c r="V454">
        <v>3.8477771000000002E-3</v>
      </c>
      <c r="W454">
        <v>1.5568925000000001E-2</v>
      </c>
      <c r="X454">
        <v>6.0972789999999997E-3</v>
      </c>
      <c r="Y454">
        <v>0.3</v>
      </c>
      <c r="Z454">
        <v>0.121</v>
      </c>
      <c r="AA454">
        <v>7.8E-2</v>
      </c>
      <c r="AB454">
        <v>0.80100000000000005</v>
      </c>
      <c r="AC454">
        <v>0.435</v>
      </c>
      <c r="AD454" t="s">
        <v>48</v>
      </c>
      <c r="AE454" t="s">
        <v>48</v>
      </c>
      <c r="AF454" t="s">
        <v>48</v>
      </c>
      <c r="AG454" t="s">
        <v>37311</v>
      </c>
    </row>
    <row r="455" spans="1:33" hidden="1" outlineLevel="1" x14ac:dyDescent="0.2">
      <c r="A455" t="s">
        <v>39009</v>
      </c>
      <c r="B455" t="s">
        <v>39010</v>
      </c>
      <c r="C455" t="s">
        <v>38245</v>
      </c>
      <c r="D455" s="3"/>
      <c r="J455" t="s">
        <v>39011</v>
      </c>
      <c r="K455" t="s">
        <v>38727</v>
      </c>
      <c r="L455" t="s">
        <v>1263</v>
      </c>
      <c r="M455">
        <v>1</v>
      </c>
      <c r="P455" s="2" t="s">
        <v>39012</v>
      </c>
      <c r="Q455" t="s">
        <v>10132</v>
      </c>
      <c r="S455">
        <v>0.44213469999999999</v>
      </c>
      <c r="T455">
        <v>1.6319158E-2</v>
      </c>
      <c r="U455">
        <v>0.11539881</v>
      </c>
      <c r="V455">
        <v>1.8872296E-2</v>
      </c>
      <c r="W455">
        <v>0.5072643</v>
      </c>
      <c r="X455">
        <v>1.254427E-2</v>
      </c>
      <c r="Y455">
        <v>3.6458333333333343E-2</v>
      </c>
      <c r="Z455">
        <v>8.4000000000000005E-2</v>
      </c>
      <c r="AA455">
        <v>7.5999999999999998E-2</v>
      </c>
      <c r="AB455">
        <v>0.84099999999999997</v>
      </c>
      <c r="AC455">
        <v>0.6</v>
      </c>
      <c r="AD455" t="s">
        <v>48</v>
      </c>
      <c r="AE455" t="s">
        <v>48</v>
      </c>
      <c r="AF455" t="s">
        <v>48</v>
      </c>
      <c r="AG455" t="s">
        <v>37311</v>
      </c>
    </row>
    <row r="456" spans="1:33" hidden="1" outlineLevel="1" x14ac:dyDescent="0.2">
      <c r="A456" t="s">
        <v>39013</v>
      </c>
      <c r="B456" t="s">
        <v>39014</v>
      </c>
      <c r="C456" t="s">
        <v>38932</v>
      </c>
      <c r="D456" s="3"/>
      <c r="J456" t="s">
        <v>39015</v>
      </c>
      <c r="K456" t="s">
        <v>38727</v>
      </c>
      <c r="L456" t="s">
        <v>1263</v>
      </c>
      <c r="M456">
        <v>1</v>
      </c>
      <c r="P456" s="2" t="s">
        <v>39016</v>
      </c>
      <c r="Q456" t="s">
        <v>47</v>
      </c>
      <c r="S456">
        <v>0.11826150000000001</v>
      </c>
      <c r="T456">
        <v>2.8228760000000002E-3</v>
      </c>
      <c r="U456">
        <v>2.9888187E-2</v>
      </c>
      <c r="V456">
        <v>3.8425524000000003E-2</v>
      </c>
      <c r="W456">
        <v>2.2835250000000001E-2</v>
      </c>
      <c r="X456">
        <v>8.0003069999999999E-3</v>
      </c>
      <c r="Y456">
        <v>0</v>
      </c>
      <c r="Z456">
        <v>0.23699999999999999</v>
      </c>
      <c r="AA456">
        <v>0</v>
      </c>
      <c r="AB456">
        <v>0.76300000000000001</v>
      </c>
      <c r="AC456">
        <v>0.47670000000000001</v>
      </c>
      <c r="AD456" t="s">
        <v>48</v>
      </c>
      <c r="AE456" t="s">
        <v>48</v>
      </c>
      <c r="AF456" t="s">
        <v>48</v>
      </c>
      <c r="AG456" t="s">
        <v>37311</v>
      </c>
    </row>
    <row r="457" spans="1:33" hidden="1" outlineLevel="1" x14ac:dyDescent="0.2">
      <c r="A457" t="s">
        <v>39017</v>
      </c>
      <c r="B457" t="s">
        <v>39018</v>
      </c>
      <c r="C457" t="s">
        <v>38911</v>
      </c>
      <c r="D457" s="3"/>
      <c r="J457" t="s">
        <v>39019</v>
      </c>
      <c r="K457" t="s">
        <v>38727</v>
      </c>
      <c r="L457" t="s">
        <v>1263</v>
      </c>
      <c r="M457">
        <v>1</v>
      </c>
      <c r="P457" s="2" t="s">
        <v>39020</v>
      </c>
      <c r="Q457" t="s">
        <v>47</v>
      </c>
      <c r="S457">
        <v>1.7215504999999999E-2</v>
      </c>
      <c r="T457">
        <v>5.4597854999999999E-4</v>
      </c>
      <c r="U457">
        <v>1.0125926E-2</v>
      </c>
      <c r="V457">
        <v>2.2106220000000002E-3</v>
      </c>
      <c r="W457">
        <v>9.2798870000000006E-3</v>
      </c>
      <c r="X457">
        <v>6.0908063000000004E-3</v>
      </c>
      <c r="Y457">
        <v>-0.1333333333333333</v>
      </c>
      <c r="Z457">
        <v>0.10299999999999999</v>
      </c>
      <c r="AA457">
        <v>0</v>
      </c>
      <c r="AB457">
        <v>0.89700000000000002</v>
      </c>
      <c r="AC457">
        <v>0.31819999999999998</v>
      </c>
      <c r="AD457" t="s">
        <v>48</v>
      </c>
      <c r="AE457" t="s">
        <v>48</v>
      </c>
      <c r="AF457" t="s">
        <v>48</v>
      </c>
      <c r="AG457" t="s">
        <v>37311</v>
      </c>
    </row>
    <row r="458" spans="1:33" hidden="1" outlineLevel="1" x14ac:dyDescent="0.2">
      <c r="A458" t="s">
        <v>39021</v>
      </c>
      <c r="B458" t="s">
        <v>39022</v>
      </c>
      <c r="C458" t="s">
        <v>22682</v>
      </c>
      <c r="D458" s="3"/>
      <c r="J458" t="s">
        <v>39023</v>
      </c>
      <c r="K458" t="s">
        <v>38731</v>
      </c>
      <c r="L458" t="s">
        <v>1263</v>
      </c>
      <c r="M458">
        <v>72</v>
      </c>
      <c r="P458" s="2" t="s">
        <v>39024</v>
      </c>
      <c r="Q458" t="s">
        <v>47</v>
      </c>
      <c r="S458">
        <v>0.50789945999999997</v>
      </c>
      <c r="T458">
        <v>2.4631911999999999E-2</v>
      </c>
      <c r="U458">
        <v>0.36230122999999997</v>
      </c>
      <c r="V458">
        <v>0.10221587</v>
      </c>
      <c r="W458">
        <v>0.40243408000000003</v>
      </c>
      <c r="X458">
        <v>2.9933141999999999E-2</v>
      </c>
      <c r="Y458">
        <v>0</v>
      </c>
      <c r="Z458">
        <v>0</v>
      </c>
      <c r="AA458">
        <v>0</v>
      </c>
      <c r="AB458">
        <v>1</v>
      </c>
      <c r="AC458">
        <v>0</v>
      </c>
      <c r="AD458" t="s">
        <v>48</v>
      </c>
      <c r="AE458" t="s">
        <v>48</v>
      </c>
      <c r="AF458" t="s">
        <v>48</v>
      </c>
      <c r="AG458" t="s">
        <v>37311</v>
      </c>
    </row>
    <row r="459" spans="1:33" hidden="1" outlineLevel="1" x14ac:dyDescent="0.2">
      <c r="A459" t="s">
        <v>39025</v>
      </c>
      <c r="B459" t="s">
        <v>39026</v>
      </c>
      <c r="C459" t="s">
        <v>33067</v>
      </c>
      <c r="D459" s="3"/>
      <c r="J459" t="s">
        <v>39027</v>
      </c>
      <c r="K459" t="s">
        <v>38731</v>
      </c>
      <c r="L459" t="s">
        <v>1263</v>
      </c>
      <c r="M459">
        <v>8</v>
      </c>
      <c r="P459" s="2" t="s">
        <v>39028</v>
      </c>
      <c r="Q459" t="s">
        <v>47</v>
      </c>
      <c r="S459">
        <v>0.102192536</v>
      </c>
      <c r="T459">
        <v>1.8119811999999999E-3</v>
      </c>
      <c r="U459">
        <v>1.8187505999999999E-2</v>
      </c>
      <c r="V459">
        <v>7.0295929999999998E-3</v>
      </c>
      <c r="W459">
        <v>2.6444806000000001E-2</v>
      </c>
      <c r="X459">
        <v>9.6444180000000001E-3</v>
      </c>
      <c r="Y459">
        <v>0.14285714285714279</v>
      </c>
      <c r="Z459">
        <v>0.17399999999999999</v>
      </c>
      <c r="AA459">
        <v>0.19800000000000001</v>
      </c>
      <c r="AB459">
        <v>0.629</v>
      </c>
      <c r="AC459">
        <v>5.16E-2</v>
      </c>
      <c r="AD459" t="s">
        <v>48</v>
      </c>
      <c r="AE459" t="s">
        <v>48</v>
      </c>
      <c r="AF459" t="s">
        <v>48</v>
      </c>
      <c r="AG459" t="s">
        <v>37311</v>
      </c>
    </row>
    <row r="460" spans="1:33" hidden="1" outlineLevel="1" x14ac:dyDescent="0.2">
      <c r="A460" t="s">
        <v>39029</v>
      </c>
      <c r="B460" t="s">
        <v>39030</v>
      </c>
      <c r="C460" t="s">
        <v>22682</v>
      </c>
      <c r="D460" s="3"/>
      <c r="J460" t="s">
        <v>39031</v>
      </c>
      <c r="K460" t="s">
        <v>38744</v>
      </c>
      <c r="L460" t="s">
        <v>1263</v>
      </c>
      <c r="M460">
        <v>34</v>
      </c>
      <c r="P460" s="2" t="s">
        <v>39032</v>
      </c>
      <c r="Q460" t="s">
        <v>47</v>
      </c>
      <c r="S460">
        <v>7.5294E-2</v>
      </c>
      <c r="T460">
        <v>1.3256073E-3</v>
      </c>
      <c r="U460">
        <v>1.490822E-2</v>
      </c>
      <c r="V460">
        <v>4.1807579999999997E-3</v>
      </c>
      <c r="W460">
        <v>3.0816011000000001E-2</v>
      </c>
      <c r="X460">
        <v>6.5180165999999999E-3</v>
      </c>
      <c r="Y460">
        <v>0</v>
      </c>
      <c r="Z460">
        <v>0</v>
      </c>
      <c r="AA460">
        <v>0.17699999999999999</v>
      </c>
      <c r="AB460">
        <v>0.82299999999999995</v>
      </c>
      <c r="AC460">
        <v>-0.63129999999999997</v>
      </c>
      <c r="AD460" t="s">
        <v>48</v>
      </c>
      <c r="AE460" t="s">
        <v>48</v>
      </c>
      <c r="AF460" t="s">
        <v>48</v>
      </c>
      <c r="AG460" t="s">
        <v>37311</v>
      </c>
    </row>
    <row r="461" spans="1:33" hidden="1" outlineLevel="1" x14ac:dyDescent="0.2">
      <c r="A461" t="s">
        <v>39033</v>
      </c>
      <c r="B461" t="s">
        <v>39034</v>
      </c>
      <c r="C461" t="s">
        <v>2084</v>
      </c>
      <c r="D461" s="3"/>
      <c r="J461" t="s">
        <v>39035</v>
      </c>
      <c r="K461" t="s">
        <v>38758</v>
      </c>
      <c r="L461" t="s">
        <v>1263</v>
      </c>
      <c r="M461">
        <v>-39</v>
      </c>
      <c r="P461" s="2" t="s">
        <v>39036</v>
      </c>
      <c r="Q461" t="s">
        <v>10060</v>
      </c>
      <c r="S461">
        <v>9.5250619999999994E-2</v>
      </c>
      <c r="T461">
        <v>1.4781951999999999E-3</v>
      </c>
      <c r="U461">
        <v>2.9323419999999999E-2</v>
      </c>
      <c r="V461">
        <v>5.6236745000000001E-3</v>
      </c>
      <c r="W461">
        <v>2.3093075000000001E-2</v>
      </c>
      <c r="X461">
        <v>7.1329399999999999E-3</v>
      </c>
      <c r="Y461">
        <v>-0.3333333333333332</v>
      </c>
      <c r="Z461">
        <v>0.254</v>
      </c>
      <c r="AA461">
        <v>0.307</v>
      </c>
      <c r="AB461">
        <v>0.439</v>
      </c>
      <c r="AC461">
        <v>-0.29599999999999999</v>
      </c>
      <c r="AD461" t="s">
        <v>48</v>
      </c>
      <c r="AE461" t="s">
        <v>48</v>
      </c>
      <c r="AF461" t="s">
        <v>48</v>
      </c>
      <c r="AG461" t="s">
        <v>37311</v>
      </c>
    </row>
    <row r="462" spans="1:33" hidden="1" outlineLevel="1" x14ac:dyDescent="0.2">
      <c r="A462" t="s">
        <v>39037</v>
      </c>
      <c r="B462" t="s">
        <v>39038</v>
      </c>
      <c r="C462" t="s">
        <v>2084</v>
      </c>
      <c r="D462" s="3"/>
      <c r="J462" t="s">
        <v>39039</v>
      </c>
      <c r="K462" t="s">
        <v>38762</v>
      </c>
      <c r="L462" t="s">
        <v>1263</v>
      </c>
      <c r="M462">
        <v>-16</v>
      </c>
      <c r="P462" s="2" t="s">
        <v>39040</v>
      </c>
      <c r="Q462" t="s">
        <v>10060</v>
      </c>
      <c r="S462">
        <v>0.27862819999999999</v>
      </c>
      <c r="T462">
        <v>1.2574884999999999E-2</v>
      </c>
      <c r="U462">
        <v>5.1932766999999998E-2</v>
      </c>
      <c r="V462">
        <v>0.22707680999999999</v>
      </c>
      <c r="W462">
        <v>6.023245E-2</v>
      </c>
      <c r="X462">
        <v>0.34804322999999998</v>
      </c>
      <c r="Y462">
        <v>0.30625000000000002</v>
      </c>
      <c r="Z462">
        <v>0.23200000000000001</v>
      </c>
      <c r="AA462">
        <v>0</v>
      </c>
      <c r="AB462">
        <v>0.76800000000000002</v>
      </c>
      <c r="AC462">
        <v>0.85909999999999997</v>
      </c>
      <c r="AD462" t="s">
        <v>48</v>
      </c>
      <c r="AE462" t="s">
        <v>48</v>
      </c>
      <c r="AF462" t="s">
        <v>48</v>
      </c>
      <c r="AG462" t="s">
        <v>37311</v>
      </c>
    </row>
    <row r="463" spans="1:33" hidden="1" outlineLevel="1" x14ac:dyDescent="0.2">
      <c r="A463" t="s">
        <v>39041</v>
      </c>
      <c r="B463" t="s">
        <v>39042</v>
      </c>
      <c r="C463" t="s">
        <v>39043</v>
      </c>
      <c r="D463" s="3"/>
      <c r="J463" t="s">
        <v>39044</v>
      </c>
      <c r="K463" t="s">
        <v>38766</v>
      </c>
      <c r="L463" t="s">
        <v>1263</v>
      </c>
      <c r="M463">
        <v>18</v>
      </c>
      <c r="P463" s="2" t="s">
        <v>39045</v>
      </c>
      <c r="Q463" t="s">
        <v>47</v>
      </c>
      <c r="S463">
        <v>1.5833237999999999E-2</v>
      </c>
      <c r="T463">
        <v>5.9366225999999995E-4</v>
      </c>
      <c r="U463">
        <v>1.1782648999999999E-2</v>
      </c>
      <c r="V463">
        <v>1.7111508999999999E-3</v>
      </c>
      <c r="W463">
        <v>8.842885E-3</v>
      </c>
      <c r="X463">
        <v>6.3561939999999999E-3</v>
      </c>
      <c r="Y463">
        <v>0.25</v>
      </c>
      <c r="Z463">
        <v>0</v>
      </c>
      <c r="AA463">
        <v>0.26600000000000001</v>
      </c>
      <c r="AB463">
        <v>0.73399999999999999</v>
      </c>
      <c r="AC463">
        <v>-0.44040000000000001</v>
      </c>
      <c r="AD463" t="s">
        <v>48</v>
      </c>
      <c r="AE463" t="s">
        <v>48</v>
      </c>
      <c r="AF463" t="s">
        <v>48</v>
      </c>
      <c r="AG463" t="s">
        <v>37311</v>
      </c>
    </row>
    <row r="464" spans="1:33" hidden="1" outlineLevel="1" x14ac:dyDescent="0.2">
      <c r="A464" t="s">
        <v>39046</v>
      </c>
      <c r="B464" t="s">
        <v>39047</v>
      </c>
      <c r="C464" t="s">
        <v>38520</v>
      </c>
      <c r="D464" s="3"/>
      <c r="J464" t="s">
        <v>39048</v>
      </c>
      <c r="K464" t="s">
        <v>38766</v>
      </c>
      <c r="L464" t="s">
        <v>1263</v>
      </c>
      <c r="M464">
        <v>16</v>
      </c>
      <c r="P464" s="2" t="s">
        <v>39049</v>
      </c>
      <c r="Q464" t="s">
        <v>10132</v>
      </c>
      <c r="S464">
        <v>0.11088663999999999</v>
      </c>
      <c r="T464">
        <v>1.5640259E-3</v>
      </c>
      <c r="U464">
        <v>1.9143964999999999E-2</v>
      </c>
      <c r="V464">
        <v>4.5692353000000002E-3</v>
      </c>
      <c r="W464">
        <v>3.4562174000000001E-2</v>
      </c>
      <c r="X464">
        <v>8.1168179999999996E-3</v>
      </c>
      <c r="Y464">
        <v>0.22500000000000001</v>
      </c>
      <c r="Z464">
        <v>0</v>
      </c>
      <c r="AA464">
        <v>0.29799999999999999</v>
      </c>
      <c r="AB464">
        <v>0.70199999999999996</v>
      </c>
      <c r="AC464">
        <v>-0.79500000000000004</v>
      </c>
      <c r="AD464" t="s">
        <v>48</v>
      </c>
      <c r="AE464" t="s">
        <v>48</v>
      </c>
      <c r="AF464" t="s">
        <v>48</v>
      </c>
      <c r="AG464" t="s">
        <v>37311</v>
      </c>
    </row>
    <row r="465" spans="1:33" hidden="1" outlineLevel="1" x14ac:dyDescent="0.2">
      <c r="A465" t="s">
        <v>39050</v>
      </c>
      <c r="B465" t="s">
        <v>39051</v>
      </c>
      <c r="C465" t="s">
        <v>36158</v>
      </c>
      <c r="D465" s="3"/>
      <c r="J465" t="s">
        <v>39052</v>
      </c>
      <c r="K465" t="s">
        <v>38766</v>
      </c>
      <c r="L465" t="s">
        <v>1263</v>
      </c>
      <c r="M465">
        <v>6</v>
      </c>
      <c r="P465" s="2" t="s">
        <v>39053</v>
      </c>
      <c r="Q465" t="s">
        <v>10258</v>
      </c>
      <c r="S465">
        <v>0.3969567</v>
      </c>
      <c r="T465">
        <v>7.8964229999999996E-3</v>
      </c>
      <c r="U465">
        <v>6.8967215999999998E-2</v>
      </c>
      <c r="V465">
        <v>2.5404079E-2</v>
      </c>
      <c r="W465">
        <v>0.40243408000000003</v>
      </c>
      <c r="X465">
        <v>8.0520890000000001E-3</v>
      </c>
      <c r="Y465">
        <v>0</v>
      </c>
      <c r="Z465">
        <v>0.13900000000000001</v>
      </c>
      <c r="AA465">
        <v>0.311</v>
      </c>
      <c r="AB465">
        <v>0.54900000000000004</v>
      </c>
      <c r="AC465">
        <v>-0.61990000000000001</v>
      </c>
      <c r="AD465" t="s">
        <v>48</v>
      </c>
      <c r="AE465" t="s">
        <v>48</v>
      </c>
      <c r="AF465" t="s">
        <v>48</v>
      </c>
      <c r="AG465" t="s">
        <v>37311</v>
      </c>
    </row>
    <row r="466" spans="1:33" hidden="1" outlineLevel="1" x14ac:dyDescent="0.2">
      <c r="A466" t="s">
        <v>39054</v>
      </c>
      <c r="B466" t="s">
        <v>39055</v>
      </c>
      <c r="C466" t="s">
        <v>39056</v>
      </c>
      <c r="D466" s="3"/>
      <c r="J466" t="s">
        <v>39057</v>
      </c>
      <c r="K466" t="s">
        <v>38766</v>
      </c>
      <c r="L466" t="s">
        <v>1263</v>
      </c>
      <c r="M466">
        <v>3</v>
      </c>
      <c r="P466" s="2" t="s">
        <v>39058</v>
      </c>
      <c r="Q466" t="s">
        <v>10060</v>
      </c>
      <c r="S466">
        <v>8.5582085000000002E-2</v>
      </c>
      <c r="T466">
        <v>1.3923645000000001E-3</v>
      </c>
      <c r="U466">
        <v>1.7640960000000001E-2</v>
      </c>
      <c r="V466">
        <v>5.7346675999999999E-3</v>
      </c>
      <c r="W466">
        <v>2.4640026999999998E-2</v>
      </c>
      <c r="X466">
        <v>6.8869706999999999E-3</v>
      </c>
      <c r="Y466">
        <v>0</v>
      </c>
      <c r="Z466">
        <v>0.13500000000000001</v>
      </c>
      <c r="AA466">
        <v>9.5000000000000001E-2</v>
      </c>
      <c r="AB466">
        <v>0.77100000000000002</v>
      </c>
      <c r="AC466">
        <v>0.28239999999999998</v>
      </c>
      <c r="AD466" t="s">
        <v>48</v>
      </c>
      <c r="AE466" t="s">
        <v>48</v>
      </c>
      <c r="AF466" t="s">
        <v>48</v>
      </c>
      <c r="AG466" t="s">
        <v>37311</v>
      </c>
    </row>
    <row r="467" spans="1:33" hidden="1" outlineLevel="1" x14ac:dyDescent="0.2">
      <c r="A467" t="s">
        <v>39059</v>
      </c>
      <c r="B467" t="s">
        <v>39060</v>
      </c>
      <c r="C467" t="s">
        <v>38674</v>
      </c>
      <c r="D467" s="3"/>
      <c r="J467" t="s">
        <v>39061</v>
      </c>
      <c r="K467" t="s">
        <v>38766</v>
      </c>
      <c r="L467" t="s">
        <v>1263</v>
      </c>
      <c r="M467">
        <v>1</v>
      </c>
      <c r="P467" s="2" t="s">
        <v>39062</v>
      </c>
      <c r="Q467" t="s">
        <v>47</v>
      </c>
      <c r="S467">
        <v>0.50789945999999997</v>
      </c>
      <c r="T467">
        <v>4.6664009999999999E-2</v>
      </c>
      <c r="U467">
        <v>0.22572558000000001</v>
      </c>
      <c r="V467">
        <v>4.3066069999999998E-2</v>
      </c>
      <c r="W467">
        <v>0.27146967999999999</v>
      </c>
      <c r="X467">
        <v>0.52547425000000003</v>
      </c>
      <c r="Y467">
        <v>0</v>
      </c>
      <c r="Z467">
        <v>0.23</v>
      </c>
      <c r="AA467">
        <v>0.214</v>
      </c>
      <c r="AB467">
        <v>0.55600000000000005</v>
      </c>
      <c r="AC467">
        <v>5.16E-2</v>
      </c>
      <c r="AD467" t="s">
        <v>48</v>
      </c>
      <c r="AE467" t="s">
        <v>48</v>
      </c>
      <c r="AF467" t="s">
        <v>48</v>
      </c>
      <c r="AG467" t="s">
        <v>37311</v>
      </c>
    </row>
    <row r="468" spans="1:33" hidden="1" outlineLevel="1" x14ac:dyDescent="0.2">
      <c r="A468" t="s">
        <v>39063</v>
      </c>
      <c r="B468" t="s">
        <v>39064</v>
      </c>
      <c r="C468" t="s">
        <v>39065</v>
      </c>
      <c r="D468" s="3"/>
      <c r="J468" t="s">
        <v>39066</v>
      </c>
      <c r="K468" t="s">
        <v>38766</v>
      </c>
      <c r="L468" t="s">
        <v>1263</v>
      </c>
      <c r="M468">
        <v>1</v>
      </c>
      <c r="P468" s="2" t="s">
        <v>39067</v>
      </c>
      <c r="Q468" t="s">
        <v>47</v>
      </c>
      <c r="S468">
        <v>0.15490345999999999</v>
      </c>
      <c r="T468">
        <v>3.4523010000000001E-3</v>
      </c>
      <c r="U468">
        <v>3.0639705999999999E-2</v>
      </c>
      <c r="V468">
        <v>1.0211408E-2</v>
      </c>
      <c r="W468">
        <v>4.7349896000000002E-2</v>
      </c>
      <c r="X468">
        <v>9.3078290000000001E-3</v>
      </c>
      <c r="Y468">
        <v>0.1125</v>
      </c>
      <c r="Z468">
        <v>0.16</v>
      </c>
      <c r="AA468">
        <v>6.5000000000000002E-2</v>
      </c>
      <c r="AB468">
        <v>0.77500000000000002</v>
      </c>
      <c r="AC468">
        <v>0.59799999999999998</v>
      </c>
      <c r="AD468" t="s">
        <v>48</v>
      </c>
      <c r="AE468" t="s">
        <v>48</v>
      </c>
      <c r="AF468" t="s">
        <v>48</v>
      </c>
      <c r="AG468" t="s">
        <v>37311</v>
      </c>
    </row>
    <row r="469" spans="1:33" hidden="1" outlineLevel="1" x14ac:dyDescent="0.2">
      <c r="A469" t="s">
        <v>39068</v>
      </c>
      <c r="B469" t="s">
        <v>39069</v>
      </c>
      <c r="C469" t="s">
        <v>38361</v>
      </c>
      <c r="D469" s="3"/>
      <c r="J469" t="s">
        <v>39070</v>
      </c>
      <c r="K469" t="s">
        <v>38770</v>
      </c>
      <c r="L469" t="s">
        <v>1263</v>
      </c>
      <c r="M469">
        <v>-38</v>
      </c>
      <c r="P469" s="2" t="s">
        <v>39071</v>
      </c>
      <c r="Q469" t="s">
        <v>47</v>
      </c>
      <c r="S469">
        <v>4.0925518000000001E-2</v>
      </c>
      <c r="T469">
        <v>1.5926361E-3</v>
      </c>
      <c r="U469">
        <v>2.7957050000000001E-2</v>
      </c>
      <c r="V469">
        <v>1.0581386999999999E-2</v>
      </c>
      <c r="W469">
        <v>1.3592913E-2</v>
      </c>
      <c r="X469">
        <v>7.4954215000000001E-3</v>
      </c>
      <c r="Y469">
        <v>0.1304761904761905</v>
      </c>
      <c r="Z469">
        <v>0.19</v>
      </c>
      <c r="AA469">
        <v>0</v>
      </c>
      <c r="AB469">
        <v>0.81</v>
      </c>
      <c r="AC469">
        <v>0.95009999999999994</v>
      </c>
      <c r="AD469" t="s">
        <v>48</v>
      </c>
      <c r="AE469" t="s">
        <v>48</v>
      </c>
      <c r="AF469" t="s">
        <v>48</v>
      </c>
      <c r="AG469" t="s">
        <v>37311</v>
      </c>
    </row>
    <row r="470" spans="1:33" hidden="1" outlineLevel="1" x14ac:dyDescent="0.2">
      <c r="A470" t="s">
        <v>39072</v>
      </c>
      <c r="B470" t="s">
        <v>39073</v>
      </c>
      <c r="C470" t="s">
        <v>33330</v>
      </c>
      <c r="D470" s="3"/>
      <c r="J470" t="s">
        <v>39074</v>
      </c>
      <c r="K470" t="s">
        <v>38837</v>
      </c>
      <c r="L470" t="s">
        <v>1263</v>
      </c>
      <c r="M470">
        <v>18</v>
      </c>
      <c r="P470" s="2" t="s">
        <v>39075</v>
      </c>
      <c r="Q470" t="s">
        <v>47</v>
      </c>
      <c r="S470">
        <v>0.24442963000000001</v>
      </c>
      <c r="T470">
        <v>2.8800964000000001E-3</v>
      </c>
      <c r="U470">
        <v>2.5360946999999998E-2</v>
      </c>
      <c r="V470">
        <v>5.6976700000000002E-3</v>
      </c>
      <c r="W470">
        <v>0.21602536999999999</v>
      </c>
      <c r="X470">
        <v>7.3530180000000002E-3</v>
      </c>
      <c r="Y470">
        <v>-0.5</v>
      </c>
      <c r="Z470">
        <v>0.32700000000000001</v>
      </c>
      <c r="AA470">
        <v>0.27700000000000002</v>
      </c>
      <c r="AB470">
        <v>0.39600000000000002</v>
      </c>
      <c r="AC470">
        <v>0.128</v>
      </c>
      <c r="AD470" t="s">
        <v>48</v>
      </c>
      <c r="AE470" t="s">
        <v>48</v>
      </c>
      <c r="AF470" t="s">
        <v>48</v>
      </c>
      <c r="AG470" t="s">
        <v>37311</v>
      </c>
    </row>
    <row r="471" spans="1:33" hidden="1" outlineLevel="1" x14ac:dyDescent="0.2">
      <c r="A471" t="s">
        <v>39076</v>
      </c>
      <c r="B471" t="s">
        <v>39077</v>
      </c>
      <c r="C471" t="s">
        <v>39078</v>
      </c>
      <c r="D471" s="3"/>
      <c r="J471" t="s">
        <v>39079</v>
      </c>
      <c r="K471" t="s">
        <v>38849</v>
      </c>
      <c r="L471" t="s">
        <v>1263</v>
      </c>
      <c r="M471">
        <v>39</v>
      </c>
      <c r="P471" s="2" t="s">
        <v>39080</v>
      </c>
      <c r="Q471" t="s">
        <v>47</v>
      </c>
      <c r="S471">
        <v>0.23595669999999999</v>
      </c>
      <c r="T471">
        <v>3.8337708000000001E-3</v>
      </c>
      <c r="U471">
        <v>2.4472806999999999E-2</v>
      </c>
      <c r="V471">
        <v>5.919657E-3</v>
      </c>
      <c r="W471">
        <v>0.16124763</v>
      </c>
      <c r="X471">
        <v>1.3010317E-2</v>
      </c>
      <c r="Y471">
        <v>2.9166666666666671E-2</v>
      </c>
      <c r="Z471">
        <v>0.33400000000000002</v>
      </c>
      <c r="AA471">
        <v>9.0999999999999998E-2</v>
      </c>
      <c r="AB471">
        <v>0.57499999999999996</v>
      </c>
      <c r="AC471">
        <v>0.80710000000000004</v>
      </c>
      <c r="AD471" t="s">
        <v>48</v>
      </c>
      <c r="AE471" t="s">
        <v>48</v>
      </c>
      <c r="AF471" t="s">
        <v>48</v>
      </c>
      <c r="AG471" t="s">
        <v>37311</v>
      </c>
    </row>
    <row r="472" spans="1:33" hidden="1" outlineLevel="1" x14ac:dyDescent="0.2">
      <c r="A472" t="s">
        <v>39081</v>
      </c>
      <c r="B472" t="s">
        <v>39082</v>
      </c>
      <c r="C472" t="s">
        <v>38911</v>
      </c>
      <c r="D472" s="3"/>
      <c r="J472" t="s">
        <v>39083</v>
      </c>
      <c r="K472" t="s">
        <v>38918</v>
      </c>
      <c r="L472" t="s">
        <v>1263</v>
      </c>
      <c r="M472">
        <v>1</v>
      </c>
      <c r="P472" s="2" t="s">
        <v>39084</v>
      </c>
      <c r="Q472" t="s">
        <v>47</v>
      </c>
      <c r="S472">
        <v>0.27047761999999997</v>
      </c>
      <c r="T472">
        <v>9.1552730000000002E-3</v>
      </c>
      <c r="U472">
        <v>7.3205839999999994E-2</v>
      </c>
      <c r="V472">
        <v>6.5223020000000007E-2</v>
      </c>
      <c r="W472">
        <v>7.7453079999999994E-2</v>
      </c>
      <c r="X472">
        <v>0.13815512999999999</v>
      </c>
      <c r="Y472">
        <v>0</v>
      </c>
      <c r="Z472">
        <v>0</v>
      </c>
      <c r="AA472">
        <v>0.156</v>
      </c>
      <c r="AB472">
        <v>0.84399999999999997</v>
      </c>
      <c r="AC472">
        <v>-0.74299999999999999</v>
      </c>
      <c r="AD472" t="s">
        <v>48</v>
      </c>
      <c r="AE472" t="s">
        <v>48</v>
      </c>
      <c r="AF472" t="s">
        <v>48</v>
      </c>
      <c r="AG472" t="s">
        <v>37311</v>
      </c>
    </row>
    <row r="473" spans="1:33" hidden="1" outlineLevel="1" x14ac:dyDescent="0.2">
      <c r="A473" t="s">
        <v>39085</v>
      </c>
      <c r="B473" t="s">
        <v>39086</v>
      </c>
      <c r="C473" t="s">
        <v>39087</v>
      </c>
      <c r="D473" s="3"/>
      <c r="J473" t="s">
        <v>39088</v>
      </c>
      <c r="K473" t="s">
        <v>38948</v>
      </c>
      <c r="L473" t="s">
        <v>1263</v>
      </c>
      <c r="M473">
        <v>19</v>
      </c>
      <c r="P473" s="2" t="s">
        <v>39089</v>
      </c>
      <c r="Q473" t="s">
        <v>47</v>
      </c>
      <c r="S473">
        <v>5.0326355000000003E-2</v>
      </c>
      <c r="T473">
        <v>1.2969971000000001E-3</v>
      </c>
      <c r="U473">
        <v>2.5770858000000001E-2</v>
      </c>
      <c r="V473">
        <v>2.7563404000000001E-3</v>
      </c>
      <c r="W473">
        <v>2.1223840000000001E-2</v>
      </c>
      <c r="X473">
        <v>6.8740249999999998E-3</v>
      </c>
      <c r="Y473">
        <v>0</v>
      </c>
      <c r="Z473">
        <v>0.27100000000000002</v>
      </c>
      <c r="AA473">
        <v>0</v>
      </c>
      <c r="AB473">
        <v>0.72899999999999998</v>
      </c>
      <c r="AC473">
        <v>0.63690000000000002</v>
      </c>
      <c r="AD473" t="s">
        <v>48</v>
      </c>
      <c r="AE473" t="s">
        <v>48</v>
      </c>
      <c r="AF473" t="s">
        <v>48</v>
      </c>
      <c r="AG473" t="s">
        <v>37311</v>
      </c>
    </row>
    <row r="474" spans="1:33" hidden="1" outlineLevel="1" x14ac:dyDescent="0.2">
      <c r="A474" t="s">
        <v>39090</v>
      </c>
      <c r="B474" t="s">
        <v>39091</v>
      </c>
      <c r="C474" t="s">
        <v>37326</v>
      </c>
      <c r="D474" s="3"/>
      <c r="J474" t="s">
        <v>39092</v>
      </c>
      <c r="K474" t="s">
        <v>38956</v>
      </c>
      <c r="L474" t="s">
        <v>1263</v>
      </c>
      <c r="M474">
        <v>-48</v>
      </c>
      <c r="P474" s="2" t="s">
        <v>39093</v>
      </c>
      <c r="Q474" t="s">
        <v>47</v>
      </c>
      <c r="S474">
        <v>5.4531995E-2</v>
      </c>
      <c r="T474">
        <v>1.707077E-3</v>
      </c>
      <c r="U474">
        <v>2.7683776E-2</v>
      </c>
      <c r="V474">
        <v>2.0580608E-2</v>
      </c>
      <c r="W474">
        <v>1.465692E-2</v>
      </c>
      <c r="X474">
        <v>7.1070487999999998E-3</v>
      </c>
      <c r="Y474">
        <v>-0.15625</v>
      </c>
      <c r="Z474">
        <v>0.224</v>
      </c>
      <c r="AA474">
        <v>0.182</v>
      </c>
      <c r="AB474">
        <v>0.59399999999999997</v>
      </c>
      <c r="AC474">
        <v>0.41620000000000001</v>
      </c>
      <c r="AD474" t="s">
        <v>48</v>
      </c>
      <c r="AE474" t="s">
        <v>48</v>
      </c>
      <c r="AF474" t="s">
        <v>48</v>
      </c>
      <c r="AG474" t="s">
        <v>37311</v>
      </c>
    </row>
    <row r="475" spans="1:33" hidden="1" outlineLevel="1" x14ac:dyDescent="0.2">
      <c r="A475" t="s">
        <v>39094</v>
      </c>
      <c r="B475" t="s">
        <v>39095</v>
      </c>
      <c r="C475" t="s">
        <v>37326</v>
      </c>
      <c r="D475" s="3"/>
      <c r="J475" t="s">
        <v>39096</v>
      </c>
      <c r="K475" t="s">
        <v>39021</v>
      </c>
      <c r="L475" t="s">
        <v>1263</v>
      </c>
      <c r="M475">
        <v>-200</v>
      </c>
      <c r="P475" s="2" t="s">
        <v>39097</v>
      </c>
      <c r="Q475" t="s">
        <v>47</v>
      </c>
      <c r="S475">
        <v>0.35186127</v>
      </c>
      <c r="T475">
        <v>1.7933068999999999E-2</v>
      </c>
      <c r="U475">
        <v>0.22643132999999999</v>
      </c>
      <c r="V475">
        <v>1.6561050000000001E-2</v>
      </c>
      <c r="W475">
        <v>0.18728738</v>
      </c>
      <c r="X475">
        <v>5.4300719999999997E-2</v>
      </c>
      <c r="Y475">
        <v>0</v>
      </c>
      <c r="Z475">
        <v>0</v>
      </c>
      <c r="AA475">
        <v>0.23100000000000001</v>
      </c>
      <c r="AB475">
        <v>0.76900000000000002</v>
      </c>
      <c r="AC475">
        <v>-0.45879999999999999</v>
      </c>
      <c r="AD475" t="s">
        <v>48</v>
      </c>
      <c r="AE475" t="s">
        <v>48</v>
      </c>
      <c r="AF475" t="s">
        <v>48</v>
      </c>
      <c r="AG475" t="s">
        <v>37311</v>
      </c>
    </row>
    <row r="476" spans="1:33" hidden="1" outlineLevel="1" x14ac:dyDescent="0.2">
      <c r="A476" t="s">
        <v>39098</v>
      </c>
      <c r="B476" t="s">
        <v>39099</v>
      </c>
      <c r="C476" t="s">
        <v>15541</v>
      </c>
      <c r="D476" s="3"/>
      <c r="J476" t="s">
        <v>39100</v>
      </c>
      <c r="K476" t="s">
        <v>39029</v>
      </c>
      <c r="L476" t="s">
        <v>1263</v>
      </c>
      <c r="M476">
        <v>18</v>
      </c>
      <c r="P476" s="2" t="s">
        <v>39101</v>
      </c>
      <c r="Q476" t="s">
        <v>11193</v>
      </c>
      <c r="S476">
        <v>3.0152740000000001E-2</v>
      </c>
      <c r="T476">
        <v>3.0899047999999999E-3</v>
      </c>
      <c r="U476">
        <v>2.3857940000000001E-2</v>
      </c>
      <c r="V476">
        <v>2.7563404000000001E-3</v>
      </c>
      <c r="W476">
        <v>1.2528907000000001E-2</v>
      </c>
      <c r="X476">
        <v>7.2365062999999999E-3</v>
      </c>
      <c r="Y476">
        <v>0</v>
      </c>
      <c r="Z476">
        <v>0</v>
      </c>
      <c r="AA476">
        <v>0</v>
      </c>
      <c r="AB476">
        <v>1</v>
      </c>
      <c r="AC476">
        <v>0</v>
      </c>
      <c r="AD476" t="s">
        <v>48</v>
      </c>
      <c r="AE476" t="s">
        <v>48</v>
      </c>
      <c r="AF476" t="s">
        <v>48</v>
      </c>
      <c r="AG476" t="s">
        <v>37311</v>
      </c>
    </row>
    <row r="477" spans="1:33" hidden="1" outlineLevel="1" x14ac:dyDescent="0.2">
      <c r="A477" t="s">
        <v>39102</v>
      </c>
      <c r="B477" t="s">
        <v>39103</v>
      </c>
      <c r="C477" t="s">
        <v>38424</v>
      </c>
      <c r="D477" s="3"/>
      <c r="J477" t="s">
        <v>39104</v>
      </c>
      <c r="K477" t="s">
        <v>39033</v>
      </c>
      <c r="L477" t="s">
        <v>1263</v>
      </c>
      <c r="M477">
        <v>20</v>
      </c>
      <c r="P477" s="2" t="s">
        <v>39105</v>
      </c>
      <c r="Q477" t="s">
        <v>10138</v>
      </c>
      <c r="S477">
        <v>0.42740709999999998</v>
      </c>
      <c r="T477">
        <v>1.4317908000000001E-2</v>
      </c>
      <c r="U477">
        <v>0.16682947000000001</v>
      </c>
      <c r="V477">
        <v>2.5404079E-2</v>
      </c>
      <c r="W477">
        <v>0.4747285</v>
      </c>
      <c r="X477">
        <v>7.8579029999999994E-3</v>
      </c>
      <c r="Y477">
        <v>0.15</v>
      </c>
      <c r="Z477">
        <v>0</v>
      </c>
      <c r="AA477">
        <v>0.161</v>
      </c>
      <c r="AB477">
        <v>0.83899999999999997</v>
      </c>
      <c r="AC477">
        <v>-0.27550000000000002</v>
      </c>
      <c r="AD477" t="s">
        <v>48</v>
      </c>
      <c r="AE477" t="s">
        <v>48</v>
      </c>
      <c r="AF477" t="s">
        <v>48</v>
      </c>
      <c r="AG477" t="s">
        <v>37311</v>
      </c>
    </row>
    <row r="478" spans="1:33" hidden="1" outlineLevel="1" x14ac:dyDescent="0.2">
      <c r="A478" t="s">
        <v>39106</v>
      </c>
      <c r="B478" t="s">
        <v>39107</v>
      </c>
      <c r="C478" t="s">
        <v>38520</v>
      </c>
      <c r="D478" s="3"/>
      <c r="J478" t="s">
        <v>39108</v>
      </c>
      <c r="K478" t="s">
        <v>39033</v>
      </c>
      <c r="L478" t="s">
        <v>1263</v>
      </c>
      <c r="M478">
        <v>12</v>
      </c>
      <c r="P478" s="2" t="s">
        <v>39109</v>
      </c>
      <c r="Q478" t="s">
        <v>10132</v>
      </c>
      <c r="S478">
        <v>9.3949009999999999E-2</v>
      </c>
      <c r="T478">
        <v>1.8692017E-3</v>
      </c>
      <c r="U478">
        <v>2.6454043E-2</v>
      </c>
      <c r="V478">
        <v>1.0581386999999999E-2</v>
      </c>
      <c r="W478">
        <v>1.9096779000000001E-2</v>
      </c>
      <c r="X478">
        <v>9.3855029999999999E-3</v>
      </c>
      <c r="Y478">
        <v>0</v>
      </c>
      <c r="Z478">
        <v>0</v>
      </c>
      <c r="AA478">
        <v>0.21299999999999999</v>
      </c>
      <c r="AB478">
        <v>0.78700000000000003</v>
      </c>
      <c r="AC478">
        <v>-0.40229999999999999</v>
      </c>
      <c r="AD478" t="s">
        <v>48</v>
      </c>
      <c r="AE478" t="s">
        <v>48</v>
      </c>
      <c r="AF478" t="s">
        <v>48</v>
      </c>
      <c r="AG478" t="s">
        <v>37311</v>
      </c>
    </row>
    <row r="479" spans="1:33" hidden="1" outlineLevel="1" x14ac:dyDescent="0.2">
      <c r="A479" t="s">
        <v>39110</v>
      </c>
      <c r="B479" t="s">
        <v>39111</v>
      </c>
      <c r="C479" t="s">
        <v>38505</v>
      </c>
      <c r="D479" s="3"/>
      <c r="J479" t="s">
        <v>39112</v>
      </c>
      <c r="K479" t="s">
        <v>39033</v>
      </c>
      <c r="L479" t="s">
        <v>1263</v>
      </c>
      <c r="M479">
        <v>12</v>
      </c>
      <c r="P479" s="2" t="s">
        <v>39113</v>
      </c>
      <c r="Q479" t="s">
        <v>47</v>
      </c>
      <c r="S479">
        <v>0.17984040000000001</v>
      </c>
      <c r="T479">
        <v>2.4223328E-3</v>
      </c>
      <c r="U479">
        <v>3.2393249999999998E-2</v>
      </c>
      <c r="V479">
        <v>4.6062330000000004E-3</v>
      </c>
      <c r="W479">
        <v>8.2619294999999995E-2</v>
      </c>
      <c r="X479">
        <v>9.0489139999999999E-3</v>
      </c>
      <c r="Y479">
        <v>0</v>
      </c>
      <c r="Z479">
        <v>0.16400000000000001</v>
      </c>
      <c r="AA479">
        <v>7.2999999999999995E-2</v>
      </c>
      <c r="AB479">
        <v>0.76200000000000001</v>
      </c>
      <c r="AC479">
        <v>0.47670000000000001</v>
      </c>
      <c r="AD479" t="s">
        <v>48</v>
      </c>
      <c r="AE479" t="s">
        <v>48</v>
      </c>
      <c r="AF479" t="s">
        <v>48</v>
      </c>
      <c r="AG479" t="s">
        <v>37311</v>
      </c>
    </row>
    <row r="480" spans="1:33" hidden="1" outlineLevel="1" x14ac:dyDescent="0.2">
      <c r="A480" t="s">
        <v>39114</v>
      </c>
      <c r="B480" t="s">
        <v>39115</v>
      </c>
      <c r="C480" t="s">
        <v>22682</v>
      </c>
      <c r="D480" s="3"/>
      <c r="J480" t="s">
        <v>39116</v>
      </c>
      <c r="K480" t="s">
        <v>39037</v>
      </c>
      <c r="L480" t="s">
        <v>1263</v>
      </c>
      <c r="M480">
        <v>16</v>
      </c>
      <c r="P480" s="2" t="s">
        <v>39117</v>
      </c>
      <c r="Q480" t="s">
        <v>47</v>
      </c>
      <c r="S480">
        <v>2.2610498999999999E-2</v>
      </c>
      <c r="T480">
        <v>1.4400482E-3</v>
      </c>
      <c r="U480">
        <v>1.8255825999999999E-2</v>
      </c>
      <c r="V480">
        <v>2.9228306000000002E-3</v>
      </c>
      <c r="W480">
        <v>1.0400894000000001E-2</v>
      </c>
      <c r="X480">
        <v>6.1425893000000001E-3</v>
      </c>
      <c r="Y480">
        <v>-0.125</v>
      </c>
      <c r="Z480">
        <v>0.16</v>
      </c>
      <c r="AA480">
        <v>0.108</v>
      </c>
      <c r="AB480">
        <v>0.73199999999999998</v>
      </c>
      <c r="AC480">
        <v>0.3291</v>
      </c>
      <c r="AD480" t="s">
        <v>48</v>
      </c>
      <c r="AE480" t="s">
        <v>48</v>
      </c>
      <c r="AF480" t="s">
        <v>48</v>
      </c>
      <c r="AG480" t="s">
        <v>37311</v>
      </c>
    </row>
    <row r="481" spans="1:33" hidden="1" outlineLevel="1" x14ac:dyDescent="0.2">
      <c r="A481" t="s">
        <v>39118</v>
      </c>
      <c r="B481" t="s">
        <v>39119</v>
      </c>
      <c r="C481" t="s">
        <v>38130</v>
      </c>
      <c r="D481" s="3"/>
      <c r="J481" t="s">
        <v>39120</v>
      </c>
      <c r="K481" t="s">
        <v>39068</v>
      </c>
      <c r="L481" t="s">
        <v>1263</v>
      </c>
      <c r="M481">
        <v>11</v>
      </c>
      <c r="P481" s="2" t="s">
        <v>39121</v>
      </c>
      <c r="Q481" t="s">
        <v>10060</v>
      </c>
      <c r="S481">
        <v>2.9563503000000001E-2</v>
      </c>
      <c r="T481">
        <v>8.7738040000000001E-4</v>
      </c>
      <c r="U481">
        <v>1.1458136000000001E-2</v>
      </c>
      <c r="V481">
        <v>1.2240025E-2</v>
      </c>
      <c r="W481">
        <v>1.2452906E-2</v>
      </c>
      <c r="X481">
        <v>6.0519689999999999E-3</v>
      </c>
      <c r="Y481">
        <v>7.1428571428571425E-2</v>
      </c>
      <c r="Z481">
        <v>6.9000000000000006E-2</v>
      </c>
      <c r="AA481">
        <v>6.9000000000000006E-2</v>
      </c>
      <c r="AB481">
        <v>0.86199999999999999</v>
      </c>
      <c r="AC481">
        <v>0</v>
      </c>
      <c r="AD481" t="s">
        <v>48</v>
      </c>
      <c r="AE481" t="s">
        <v>48</v>
      </c>
      <c r="AF481" t="s">
        <v>48</v>
      </c>
      <c r="AG481" t="s">
        <v>37311</v>
      </c>
    </row>
    <row r="482" spans="1:33" hidden="1" outlineLevel="1" x14ac:dyDescent="0.2">
      <c r="A482" t="s">
        <v>39122</v>
      </c>
      <c r="B482" t="s">
        <v>39123</v>
      </c>
      <c r="C482" t="s">
        <v>38245</v>
      </c>
      <c r="D482" s="3"/>
      <c r="J482" t="s">
        <v>39124</v>
      </c>
      <c r="K482" t="s">
        <v>39072</v>
      </c>
      <c r="L482" t="s">
        <v>1263</v>
      </c>
      <c r="M482">
        <v>1</v>
      </c>
      <c r="P482" s="2" t="s">
        <v>39125</v>
      </c>
      <c r="Q482" t="s">
        <v>10132</v>
      </c>
      <c r="S482">
        <v>5.4779384E-2</v>
      </c>
      <c r="T482">
        <v>1.1730194000000001E-3</v>
      </c>
      <c r="U482">
        <v>1.2482913999999999E-2</v>
      </c>
      <c r="V482">
        <v>2.1643745999999999E-3</v>
      </c>
      <c r="W482">
        <v>2.0192537E-2</v>
      </c>
      <c r="X482">
        <v>9.7997669999999992E-3</v>
      </c>
      <c r="Y482">
        <v>-0.26101190476190478</v>
      </c>
      <c r="Z482">
        <v>0.217</v>
      </c>
      <c r="AA482">
        <v>6.0999999999999999E-2</v>
      </c>
      <c r="AB482">
        <v>0.72199999999999998</v>
      </c>
      <c r="AC482">
        <v>0.64939999999999998</v>
      </c>
      <c r="AD482" t="s">
        <v>48</v>
      </c>
      <c r="AE482" t="s">
        <v>48</v>
      </c>
      <c r="AF482" t="s">
        <v>48</v>
      </c>
      <c r="AG482" t="s">
        <v>37311</v>
      </c>
    </row>
    <row r="483" spans="1:33" hidden="1" outlineLevel="1" x14ac:dyDescent="0.2">
      <c r="A483" t="s">
        <v>39126</v>
      </c>
      <c r="B483" t="s">
        <v>39127</v>
      </c>
      <c r="C483" t="s">
        <v>18992</v>
      </c>
      <c r="D483" s="3"/>
      <c r="J483" t="s">
        <v>39128</v>
      </c>
      <c r="K483" t="s">
        <v>39076</v>
      </c>
      <c r="L483" t="s">
        <v>1263</v>
      </c>
      <c r="M483">
        <v>14</v>
      </c>
      <c r="P483" s="2" t="s">
        <v>39129</v>
      </c>
      <c r="Q483" t="s">
        <v>10258</v>
      </c>
      <c r="S483">
        <v>4.166769E-2</v>
      </c>
      <c r="T483">
        <v>1.0585785000000001E-3</v>
      </c>
      <c r="U483">
        <v>1.4327513E-2</v>
      </c>
      <c r="V483">
        <v>2.4198212E-2</v>
      </c>
      <c r="W483">
        <v>1.5416925E-2</v>
      </c>
      <c r="X483">
        <v>6.2461549999999998E-3</v>
      </c>
      <c r="Y483">
        <v>0</v>
      </c>
      <c r="Z483">
        <v>0.13400000000000001</v>
      </c>
      <c r="AA483">
        <v>0</v>
      </c>
      <c r="AB483">
        <v>0.86599999999999999</v>
      </c>
      <c r="AC483">
        <v>0.47670000000000001</v>
      </c>
      <c r="AD483" t="s">
        <v>48</v>
      </c>
      <c r="AE483" t="s">
        <v>48</v>
      </c>
      <c r="AF483" t="s">
        <v>48</v>
      </c>
      <c r="AG483" t="s">
        <v>37311</v>
      </c>
    </row>
    <row r="484" spans="1:33" hidden="1" outlineLevel="1" x14ac:dyDescent="0.2">
      <c r="A484" t="s">
        <v>39130</v>
      </c>
      <c r="B484" t="s">
        <v>39131</v>
      </c>
      <c r="C484" t="s">
        <v>38530</v>
      </c>
      <c r="D484" s="3"/>
      <c r="J484" t="s">
        <v>39132</v>
      </c>
      <c r="K484" t="s">
        <v>39076</v>
      </c>
      <c r="L484" t="s">
        <v>1263</v>
      </c>
      <c r="M484">
        <v>9</v>
      </c>
      <c r="P484" s="2" t="s">
        <v>39133</v>
      </c>
      <c r="Q484" t="s">
        <v>10132</v>
      </c>
      <c r="S484">
        <v>1.9728716E-2</v>
      </c>
      <c r="T484">
        <v>1.449585E-3</v>
      </c>
      <c r="U484">
        <v>1.6889455000000001E-2</v>
      </c>
      <c r="V484">
        <v>4.1992567E-3</v>
      </c>
      <c r="W484">
        <v>8.3298810000000008E-3</v>
      </c>
      <c r="X484">
        <v>7.9226320000000006E-3</v>
      </c>
      <c r="Y484">
        <v>0</v>
      </c>
      <c r="Z484">
        <v>0.26800000000000002</v>
      </c>
      <c r="AA484">
        <v>0</v>
      </c>
      <c r="AB484">
        <v>0.73199999999999998</v>
      </c>
      <c r="AC484">
        <v>0.29599999999999999</v>
      </c>
      <c r="AD484" t="s">
        <v>48</v>
      </c>
      <c r="AE484" t="s">
        <v>48</v>
      </c>
      <c r="AF484" t="s">
        <v>48</v>
      </c>
      <c r="AG484" t="s">
        <v>37311</v>
      </c>
    </row>
    <row r="485" spans="1:33" hidden="1" outlineLevel="1" x14ac:dyDescent="0.2">
      <c r="A485" t="s">
        <v>39134</v>
      </c>
      <c r="B485" t="s">
        <v>39135</v>
      </c>
      <c r="C485" t="s">
        <v>39136</v>
      </c>
      <c r="D485" s="3"/>
      <c r="J485" t="s">
        <v>39137</v>
      </c>
      <c r="K485" t="s">
        <v>39085</v>
      </c>
      <c r="L485" t="s">
        <v>1263</v>
      </c>
      <c r="M485">
        <v>8</v>
      </c>
      <c r="P485" s="2" t="s">
        <v>39138</v>
      </c>
      <c r="Q485" t="s">
        <v>47</v>
      </c>
      <c r="S485">
        <v>0.71760553000000005</v>
      </c>
      <c r="T485">
        <v>0.16960317</v>
      </c>
      <c r="U485">
        <v>0.76542589999999999</v>
      </c>
      <c r="V485">
        <v>3.1980324999999997E-2</v>
      </c>
      <c r="W485">
        <v>0.40243408000000003</v>
      </c>
      <c r="X485">
        <v>1.0162249E-2</v>
      </c>
      <c r="Y485">
        <v>6.6666666666666652E-2</v>
      </c>
      <c r="Z485">
        <v>0.29799999999999999</v>
      </c>
      <c r="AA485">
        <v>0.33300000000000002</v>
      </c>
      <c r="AB485">
        <v>0.36899999999999999</v>
      </c>
      <c r="AC485">
        <v>0.23599999999999999</v>
      </c>
      <c r="AD485" t="s">
        <v>48</v>
      </c>
      <c r="AE485" t="s">
        <v>48</v>
      </c>
      <c r="AF485" t="s">
        <v>48</v>
      </c>
      <c r="AG485" t="s">
        <v>37311</v>
      </c>
    </row>
    <row r="486" spans="1:33" hidden="1" outlineLevel="1" x14ac:dyDescent="0.2">
      <c r="A486" t="s">
        <v>39139</v>
      </c>
      <c r="B486" t="s">
        <v>39140</v>
      </c>
      <c r="C486" t="s">
        <v>22682</v>
      </c>
      <c r="D486" s="3"/>
      <c r="J486" t="s">
        <v>39141</v>
      </c>
      <c r="K486" t="s">
        <v>39090</v>
      </c>
      <c r="L486" t="s">
        <v>1263</v>
      </c>
      <c r="M486">
        <v>73</v>
      </c>
      <c r="P486" s="2" t="s">
        <v>39142</v>
      </c>
      <c r="Q486" t="s">
        <v>47</v>
      </c>
      <c r="S486">
        <v>0.27236434999999998</v>
      </c>
      <c r="T486">
        <v>7.7819823999999999E-3</v>
      </c>
      <c r="U486">
        <v>0.14842764999999999</v>
      </c>
      <c r="V486">
        <v>1.1691323E-2</v>
      </c>
      <c r="W486">
        <v>6.1451588000000001E-2</v>
      </c>
      <c r="X486">
        <v>1.052473E-2</v>
      </c>
      <c r="Y486">
        <v>0.2166666666666667</v>
      </c>
      <c r="Z486">
        <v>0.317</v>
      </c>
      <c r="AA486">
        <v>0</v>
      </c>
      <c r="AB486">
        <v>0.68300000000000005</v>
      </c>
      <c r="AC486">
        <v>0.88239999999999996</v>
      </c>
      <c r="AD486" t="s">
        <v>48</v>
      </c>
      <c r="AE486" t="s">
        <v>48</v>
      </c>
      <c r="AF486" t="s">
        <v>48</v>
      </c>
      <c r="AG486" t="s">
        <v>37311</v>
      </c>
    </row>
    <row r="487" spans="1:33" hidden="1" outlineLevel="1" x14ac:dyDescent="0.2">
      <c r="A487" t="s">
        <v>39143</v>
      </c>
      <c r="B487" t="s">
        <v>39144</v>
      </c>
      <c r="C487" t="s">
        <v>38424</v>
      </c>
      <c r="D487" s="3"/>
      <c r="J487" t="s">
        <v>39145</v>
      </c>
      <c r="K487" t="s">
        <v>39090</v>
      </c>
      <c r="L487" t="s">
        <v>1263</v>
      </c>
      <c r="M487">
        <v>50</v>
      </c>
      <c r="P487" s="2" t="s">
        <v>39146</v>
      </c>
      <c r="Q487" t="s">
        <v>10138</v>
      </c>
      <c r="S487">
        <v>1.6335880000000001E-2</v>
      </c>
      <c r="T487">
        <v>6.2942504999999999E-4</v>
      </c>
      <c r="U487">
        <v>1.2243799E-2</v>
      </c>
      <c r="V487">
        <v>1.9238886000000001E-3</v>
      </c>
      <c r="W487">
        <v>8.2348809999999995E-3</v>
      </c>
      <c r="X487">
        <v>6.5374350000000003E-3</v>
      </c>
      <c r="Y487">
        <v>0</v>
      </c>
      <c r="Z487">
        <v>0</v>
      </c>
      <c r="AA487">
        <v>0</v>
      </c>
      <c r="AB487">
        <v>1</v>
      </c>
      <c r="AC487">
        <v>0</v>
      </c>
      <c r="AD487" t="s">
        <v>48</v>
      </c>
      <c r="AE487" t="s">
        <v>48</v>
      </c>
      <c r="AF487" t="s">
        <v>48</v>
      </c>
      <c r="AG487" t="s">
        <v>37311</v>
      </c>
    </row>
    <row r="488" spans="1:33" hidden="1" outlineLevel="1" x14ac:dyDescent="0.2">
      <c r="A488" t="s">
        <v>39147</v>
      </c>
      <c r="B488" t="s">
        <v>39148</v>
      </c>
      <c r="C488" t="s">
        <v>38245</v>
      </c>
      <c r="D488" s="3"/>
      <c r="J488" t="s">
        <v>39149</v>
      </c>
      <c r="K488" t="s">
        <v>39090</v>
      </c>
      <c r="L488" t="s">
        <v>1263</v>
      </c>
      <c r="M488">
        <v>43</v>
      </c>
      <c r="P488" s="2" t="s">
        <v>39150</v>
      </c>
      <c r="Q488" t="s">
        <v>10132</v>
      </c>
      <c r="S488">
        <v>0.37576625000000002</v>
      </c>
      <c r="T488">
        <v>1.502803E-2</v>
      </c>
      <c r="U488">
        <v>0.33434898000000002</v>
      </c>
      <c r="V488">
        <v>1.1321344000000001E-2</v>
      </c>
      <c r="W488">
        <v>0.33889219999999998</v>
      </c>
      <c r="X488">
        <v>1.3875500000000001E-2</v>
      </c>
      <c r="Y488">
        <v>-0.625</v>
      </c>
      <c r="Z488">
        <v>8.2000000000000003E-2</v>
      </c>
      <c r="AA488">
        <v>0.1</v>
      </c>
      <c r="AB488">
        <v>0.81799999999999995</v>
      </c>
      <c r="AC488">
        <v>-0.25840000000000002</v>
      </c>
      <c r="AD488" t="s">
        <v>48</v>
      </c>
      <c r="AE488" t="s">
        <v>48</v>
      </c>
      <c r="AF488" t="s">
        <v>48</v>
      </c>
      <c r="AG488" t="s">
        <v>37311</v>
      </c>
    </row>
    <row r="489" spans="1:33" hidden="1" outlineLevel="1" x14ac:dyDescent="0.2">
      <c r="A489" t="s">
        <v>39151</v>
      </c>
      <c r="B489" t="s">
        <v>39152</v>
      </c>
      <c r="C489" t="s">
        <v>38737</v>
      </c>
      <c r="D489" s="3"/>
      <c r="J489" t="s">
        <v>39153</v>
      </c>
      <c r="K489" t="s">
        <v>39090</v>
      </c>
      <c r="L489" t="s">
        <v>1263</v>
      </c>
      <c r="M489">
        <v>22</v>
      </c>
      <c r="P489" s="2" t="s">
        <v>39154</v>
      </c>
      <c r="Q489" t="s">
        <v>47</v>
      </c>
      <c r="S489">
        <v>0.94459700000000002</v>
      </c>
      <c r="T489">
        <v>0.45401973000000001</v>
      </c>
      <c r="U489">
        <v>0.86901919999999999</v>
      </c>
      <c r="V489">
        <v>0.10699738</v>
      </c>
      <c r="W489">
        <v>0.87225973999999995</v>
      </c>
      <c r="X489">
        <v>1.2388919999999999E-2</v>
      </c>
      <c r="Y489">
        <v>0</v>
      </c>
      <c r="Z489">
        <v>0</v>
      </c>
      <c r="AA489">
        <v>0</v>
      </c>
      <c r="AB489">
        <v>1</v>
      </c>
      <c r="AC489">
        <v>0</v>
      </c>
      <c r="AD489" t="s">
        <v>48</v>
      </c>
      <c r="AE489" t="s">
        <v>48</v>
      </c>
      <c r="AF489" t="s">
        <v>48</v>
      </c>
      <c r="AG489" t="s">
        <v>37311</v>
      </c>
    </row>
    <row r="490" spans="1:33" hidden="1" outlineLevel="1" x14ac:dyDescent="0.2">
      <c r="A490" t="s">
        <v>39155</v>
      </c>
      <c r="B490" t="s">
        <v>39156</v>
      </c>
      <c r="C490" t="s">
        <v>39157</v>
      </c>
      <c r="D490" s="3"/>
      <c r="J490" t="s">
        <v>39158</v>
      </c>
      <c r="K490" t="s">
        <v>39090</v>
      </c>
      <c r="L490" t="s">
        <v>1263</v>
      </c>
      <c r="M490">
        <v>5</v>
      </c>
      <c r="P490" s="2" t="s">
        <v>39159</v>
      </c>
      <c r="Q490" t="s">
        <v>47</v>
      </c>
      <c r="S490">
        <v>0.37751234</v>
      </c>
      <c r="T490">
        <v>2.3129508E-2</v>
      </c>
      <c r="U490">
        <v>0.11663672</v>
      </c>
      <c r="V490">
        <v>2.2389409999999998E-2</v>
      </c>
      <c r="W490">
        <v>6.5297679999999997E-2</v>
      </c>
      <c r="X490">
        <v>0.45336214000000002</v>
      </c>
      <c r="Y490">
        <v>0.42857142857142849</v>
      </c>
      <c r="Z490">
        <v>0.17599999999999999</v>
      </c>
      <c r="AA490">
        <v>7.6999999999999999E-2</v>
      </c>
      <c r="AB490">
        <v>0.747</v>
      </c>
      <c r="AC490">
        <v>0.62490000000000001</v>
      </c>
      <c r="AD490" t="s">
        <v>48</v>
      </c>
      <c r="AE490" t="s">
        <v>48</v>
      </c>
      <c r="AF490" t="s">
        <v>48</v>
      </c>
      <c r="AG490" t="s">
        <v>37311</v>
      </c>
    </row>
    <row r="491" spans="1:33" hidden="1" outlineLevel="1" x14ac:dyDescent="0.2">
      <c r="A491" t="s">
        <v>39160</v>
      </c>
      <c r="B491" t="s">
        <v>39161</v>
      </c>
      <c r="C491" t="s">
        <v>22682</v>
      </c>
      <c r="D491" s="3"/>
      <c r="J491" t="s">
        <v>39162</v>
      </c>
      <c r="K491" t="s">
        <v>39094</v>
      </c>
      <c r="L491" t="s">
        <v>1263</v>
      </c>
      <c r="M491">
        <v>119</v>
      </c>
      <c r="P491" s="2" t="s">
        <v>39163</v>
      </c>
      <c r="Q491" t="s">
        <v>47</v>
      </c>
      <c r="S491">
        <v>0.28549370000000002</v>
      </c>
      <c r="T491">
        <v>4.9209594999999997E-3</v>
      </c>
      <c r="U491">
        <v>5.4437834999999997E-2</v>
      </c>
      <c r="V491">
        <v>3.0175667E-2</v>
      </c>
      <c r="W491">
        <v>0.24835461</v>
      </c>
      <c r="X491">
        <v>7.1717774999999996E-3</v>
      </c>
      <c r="Y491">
        <v>4.1666666666666657E-2</v>
      </c>
      <c r="Z491">
        <v>0.24199999999999999</v>
      </c>
      <c r="AA491">
        <v>0.192</v>
      </c>
      <c r="AB491">
        <v>0.56699999999999995</v>
      </c>
      <c r="AC491">
        <v>0.31969999999999998</v>
      </c>
      <c r="AD491" t="s">
        <v>48</v>
      </c>
      <c r="AE491" t="s">
        <v>48</v>
      </c>
      <c r="AF491" t="s">
        <v>48</v>
      </c>
      <c r="AG491" t="s">
        <v>37311</v>
      </c>
    </row>
    <row r="492" spans="1:33" hidden="1" outlineLevel="1" x14ac:dyDescent="0.2">
      <c r="A492" t="s">
        <v>39164</v>
      </c>
      <c r="B492" t="s">
        <v>39165</v>
      </c>
      <c r="C492" t="s">
        <v>15541</v>
      </c>
      <c r="D492" s="3"/>
      <c r="J492" t="s">
        <v>39166</v>
      </c>
      <c r="K492" t="s">
        <v>39094</v>
      </c>
      <c r="L492" t="s">
        <v>1263</v>
      </c>
      <c r="M492">
        <v>87</v>
      </c>
      <c r="P492" s="2" t="s">
        <v>39167</v>
      </c>
      <c r="Q492" t="s">
        <v>11193</v>
      </c>
      <c r="S492">
        <v>0.11254004400000001</v>
      </c>
      <c r="T492">
        <v>1.8215180000000001E-3</v>
      </c>
      <c r="U492">
        <v>1.9348921000000002E-2</v>
      </c>
      <c r="V492">
        <v>2.6810924999999999E-2</v>
      </c>
      <c r="W492">
        <v>2.9163293999999999E-2</v>
      </c>
      <c r="X492">
        <v>8.2462760000000003E-3</v>
      </c>
      <c r="Y492">
        <v>0.17499999999999999</v>
      </c>
      <c r="Z492">
        <v>0.11799999999999999</v>
      </c>
      <c r="AA492">
        <v>5.0999999999999997E-2</v>
      </c>
      <c r="AB492">
        <v>0.83</v>
      </c>
      <c r="AC492">
        <v>0.39479999999999998</v>
      </c>
      <c r="AD492" t="s">
        <v>48</v>
      </c>
      <c r="AE492" t="s">
        <v>48</v>
      </c>
      <c r="AF492" t="s">
        <v>48</v>
      </c>
      <c r="AG492" t="s">
        <v>37311</v>
      </c>
    </row>
    <row r="493" spans="1:33" hidden="1" outlineLevel="1" x14ac:dyDescent="0.2">
      <c r="A493" t="s">
        <v>39168</v>
      </c>
      <c r="B493" t="s">
        <v>39169</v>
      </c>
      <c r="C493" t="s">
        <v>39170</v>
      </c>
      <c r="D493" s="3"/>
      <c r="J493" t="s">
        <v>39171</v>
      </c>
      <c r="K493" t="s">
        <v>39094</v>
      </c>
      <c r="L493" t="s">
        <v>1263</v>
      </c>
      <c r="M493">
        <v>19</v>
      </c>
      <c r="P493" s="2" t="s">
        <v>39172</v>
      </c>
      <c r="Q493" t="s">
        <v>10060</v>
      </c>
      <c r="S493">
        <v>0.16331999</v>
      </c>
      <c r="T493">
        <v>2.9373170000000001E-3</v>
      </c>
      <c r="U493">
        <v>2.5907494E-2</v>
      </c>
      <c r="V493">
        <v>5.5218685000000003E-2</v>
      </c>
      <c r="W493">
        <v>3.6325074999999998E-2</v>
      </c>
      <c r="X493">
        <v>6.7575129999999997E-3</v>
      </c>
      <c r="Y493">
        <v>-3.5714285714285712E-2</v>
      </c>
      <c r="Z493">
        <v>0.28599999999999998</v>
      </c>
      <c r="AA493">
        <v>0</v>
      </c>
      <c r="AB493">
        <v>0.71399999999999997</v>
      </c>
      <c r="AC493">
        <v>0.49390000000000001</v>
      </c>
      <c r="AD493" t="s">
        <v>48</v>
      </c>
      <c r="AE493" t="s">
        <v>48</v>
      </c>
      <c r="AF493" t="s">
        <v>48</v>
      </c>
      <c r="AG493" t="s">
        <v>37311</v>
      </c>
    </row>
    <row r="494" spans="1:33" hidden="1" outlineLevel="1" x14ac:dyDescent="0.2">
      <c r="A494" t="s">
        <v>39173</v>
      </c>
      <c r="B494" t="s">
        <v>39174</v>
      </c>
      <c r="C494" t="s">
        <v>39175</v>
      </c>
      <c r="D494" s="3"/>
      <c r="J494" t="s">
        <v>39176</v>
      </c>
      <c r="K494" t="s">
        <v>39094</v>
      </c>
      <c r="L494" t="s">
        <v>1263</v>
      </c>
      <c r="M494">
        <v>9</v>
      </c>
      <c r="P494" s="2" t="s">
        <v>39177</v>
      </c>
      <c r="Q494" t="s">
        <v>10150</v>
      </c>
      <c r="S494">
        <v>8.3207909999999996E-2</v>
      </c>
      <c r="T494">
        <v>1.5735625999999999E-3</v>
      </c>
      <c r="U494">
        <v>1.6137952000000001E-2</v>
      </c>
      <c r="V494">
        <v>4.3581683000000003E-2</v>
      </c>
      <c r="W494">
        <v>1.8516673000000001E-2</v>
      </c>
      <c r="X494">
        <v>7.3530180000000002E-3</v>
      </c>
      <c r="Y494">
        <v>0</v>
      </c>
      <c r="Z494">
        <v>0.24</v>
      </c>
      <c r="AA494">
        <v>0</v>
      </c>
      <c r="AB494">
        <v>0.76</v>
      </c>
      <c r="AC494">
        <v>0.65510000000000002</v>
      </c>
      <c r="AD494" t="s">
        <v>48</v>
      </c>
      <c r="AE494" t="s">
        <v>48</v>
      </c>
      <c r="AF494" t="s">
        <v>48</v>
      </c>
      <c r="AG494" t="s">
        <v>37311</v>
      </c>
    </row>
    <row r="495" spans="1:33" hidden="1" outlineLevel="1" x14ac:dyDescent="0.2">
      <c r="A495" t="s">
        <v>39178</v>
      </c>
      <c r="B495" t="s">
        <v>39179</v>
      </c>
      <c r="C495" t="s">
        <v>38932</v>
      </c>
      <c r="D495" s="3"/>
      <c r="J495" t="s">
        <v>39180</v>
      </c>
      <c r="K495" t="s">
        <v>39094</v>
      </c>
      <c r="L495" t="s">
        <v>1263</v>
      </c>
      <c r="M495">
        <v>1</v>
      </c>
      <c r="P495" s="2" t="s">
        <v>39181</v>
      </c>
      <c r="Q495" t="s">
        <v>47</v>
      </c>
      <c r="S495">
        <v>0.25915736</v>
      </c>
      <c r="T495">
        <v>5.1879882999999998E-3</v>
      </c>
      <c r="U495">
        <v>8.2581155000000003E-2</v>
      </c>
      <c r="V495">
        <v>0.10155409999999999</v>
      </c>
      <c r="W495">
        <v>9.416737E-2</v>
      </c>
      <c r="X495">
        <v>7.7802282999999998E-3</v>
      </c>
      <c r="Y495">
        <v>-0.15625</v>
      </c>
      <c r="Z495">
        <v>0.21099999999999999</v>
      </c>
      <c r="AA495">
        <v>0.245</v>
      </c>
      <c r="AB495">
        <v>0.54400000000000004</v>
      </c>
      <c r="AC495">
        <v>-0.128</v>
      </c>
      <c r="AD495" t="s">
        <v>48</v>
      </c>
      <c r="AE495" t="s">
        <v>48</v>
      </c>
      <c r="AF495" t="s">
        <v>48</v>
      </c>
      <c r="AG495" t="s">
        <v>37311</v>
      </c>
    </row>
    <row r="496" spans="1:33" hidden="1" outlineLevel="1" x14ac:dyDescent="0.2">
      <c r="A496" t="s">
        <v>39182</v>
      </c>
      <c r="B496" t="s">
        <v>39183</v>
      </c>
      <c r="C496" t="s">
        <v>2084</v>
      </c>
      <c r="D496" s="3"/>
      <c r="J496" t="s">
        <v>39184</v>
      </c>
      <c r="K496" t="s">
        <v>39102</v>
      </c>
      <c r="L496" t="s">
        <v>1263</v>
      </c>
      <c r="M496">
        <v>-36</v>
      </c>
      <c r="P496" s="2" t="s">
        <v>39185</v>
      </c>
      <c r="Q496" t="s">
        <v>10060</v>
      </c>
      <c r="S496">
        <v>0.19789438000000001</v>
      </c>
      <c r="T496">
        <v>5.5313109999999997E-3</v>
      </c>
      <c r="U496">
        <v>4.8676179999999999E-2</v>
      </c>
      <c r="V496">
        <v>0.13805298999999999</v>
      </c>
      <c r="W496">
        <v>6.4073920000000006E-2</v>
      </c>
      <c r="X496">
        <v>8.298059E-3</v>
      </c>
      <c r="Y496">
        <v>0</v>
      </c>
      <c r="Z496">
        <v>0.23699999999999999</v>
      </c>
      <c r="AA496">
        <v>0</v>
      </c>
      <c r="AB496">
        <v>0.76300000000000001</v>
      </c>
      <c r="AC496">
        <v>0.68079999999999996</v>
      </c>
      <c r="AD496" t="s">
        <v>48</v>
      </c>
      <c r="AE496" t="s">
        <v>48</v>
      </c>
      <c r="AF496" t="s">
        <v>48</v>
      </c>
      <c r="AG496" t="s">
        <v>37311</v>
      </c>
    </row>
    <row r="497" spans="1:44" hidden="1" outlineLevel="1" x14ac:dyDescent="0.2">
      <c r="A497" t="s">
        <v>39186</v>
      </c>
      <c r="B497" t="s">
        <v>39187</v>
      </c>
      <c r="C497" t="s">
        <v>2084</v>
      </c>
      <c r="D497" s="3"/>
      <c r="J497" t="s">
        <v>39188</v>
      </c>
      <c r="K497" t="s">
        <v>39106</v>
      </c>
      <c r="L497" t="s">
        <v>1263</v>
      </c>
      <c r="M497">
        <v>-7</v>
      </c>
      <c r="P497" s="2" t="s">
        <v>39189</v>
      </c>
      <c r="Q497" t="s">
        <v>10060</v>
      </c>
      <c r="S497">
        <v>0.20032968000000001</v>
      </c>
      <c r="T497">
        <v>6.4468384E-3</v>
      </c>
      <c r="U497">
        <v>0.1110661</v>
      </c>
      <c r="V497">
        <v>7.0295929999999998E-3</v>
      </c>
      <c r="W497">
        <v>2.8061480999999999E-2</v>
      </c>
      <c r="X497">
        <v>5.0744623000000003E-2</v>
      </c>
      <c r="Y497">
        <v>0</v>
      </c>
      <c r="Z497">
        <v>0</v>
      </c>
      <c r="AA497">
        <v>0</v>
      </c>
      <c r="AB497">
        <v>1</v>
      </c>
      <c r="AC497">
        <v>0</v>
      </c>
      <c r="AD497" t="s">
        <v>48</v>
      </c>
      <c r="AE497" t="s">
        <v>48</v>
      </c>
      <c r="AF497" t="s">
        <v>48</v>
      </c>
      <c r="AG497" t="s">
        <v>37311</v>
      </c>
    </row>
    <row r="498" spans="1:44" hidden="1" outlineLevel="1" x14ac:dyDescent="0.2">
      <c r="A498" t="s">
        <v>39190</v>
      </c>
      <c r="B498" t="s">
        <v>39191</v>
      </c>
      <c r="C498" t="s">
        <v>2084</v>
      </c>
      <c r="D498" s="3"/>
      <c r="J498" t="s">
        <v>39192</v>
      </c>
      <c r="K498" t="s">
        <v>39110</v>
      </c>
      <c r="L498" t="s">
        <v>1263</v>
      </c>
      <c r="M498">
        <v>-8</v>
      </c>
      <c r="P498" s="2" t="s">
        <v>39193</v>
      </c>
      <c r="Q498" t="s">
        <v>10060</v>
      </c>
      <c r="S498">
        <v>0.15324512000000001</v>
      </c>
      <c r="T498">
        <v>4.3296814000000003E-3</v>
      </c>
      <c r="U498">
        <v>2.9460055999999998E-2</v>
      </c>
      <c r="V498">
        <v>3.5887922E-3</v>
      </c>
      <c r="W498">
        <v>3.4121449999999998E-2</v>
      </c>
      <c r="X498">
        <v>7.1698054999999997E-2</v>
      </c>
      <c r="Y498">
        <v>1</v>
      </c>
      <c r="Z498">
        <v>0.222</v>
      </c>
      <c r="AA498">
        <v>0.16500000000000001</v>
      </c>
      <c r="AB498">
        <v>0.61399999999999999</v>
      </c>
      <c r="AC498">
        <v>0.41439999999999999</v>
      </c>
      <c r="AD498" t="s">
        <v>48</v>
      </c>
      <c r="AE498" t="s">
        <v>48</v>
      </c>
      <c r="AF498" t="s">
        <v>48</v>
      </c>
      <c r="AG498" t="s">
        <v>37311</v>
      </c>
    </row>
    <row r="499" spans="1:44" hidden="1" outlineLevel="1" x14ac:dyDescent="0.2">
      <c r="A499" t="s">
        <v>39194</v>
      </c>
      <c r="B499" t="s">
        <v>39195</v>
      </c>
      <c r="C499" t="s">
        <v>2084</v>
      </c>
      <c r="D499" s="3"/>
      <c r="J499" t="s">
        <v>39196</v>
      </c>
      <c r="K499" t="s">
        <v>39114</v>
      </c>
      <c r="L499" t="s">
        <v>1263</v>
      </c>
      <c r="M499">
        <v>-17</v>
      </c>
      <c r="P499" s="2" t="s">
        <v>39197</v>
      </c>
      <c r="Q499" t="s">
        <v>10060</v>
      </c>
      <c r="S499">
        <v>1.9980037999999999E-2</v>
      </c>
      <c r="T499">
        <v>8.2015989999999997E-4</v>
      </c>
      <c r="U499">
        <v>1.3029462E-2</v>
      </c>
      <c r="V499">
        <v>3.4592997000000001E-3</v>
      </c>
      <c r="W499">
        <v>1.0438894000000001E-2</v>
      </c>
      <c r="X499">
        <v>7.0034824000000002E-3</v>
      </c>
      <c r="Y499">
        <v>0.19166666666666671</v>
      </c>
      <c r="Z499">
        <v>0.113</v>
      </c>
      <c r="AA499">
        <v>0</v>
      </c>
      <c r="AB499">
        <v>0.88700000000000001</v>
      </c>
      <c r="AC499">
        <v>0.51060000000000005</v>
      </c>
      <c r="AD499" t="s">
        <v>48</v>
      </c>
      <c r="AE499" t="s">
        <v>48</v>
      </c>
      <c r="AF499" t="s">
        <v>48</v>
      </c>
      <c r="AG499" t="s">
        <v>37311</v>
      </c>
    </row>
    <row r="500" spans="1:44" hidden="1" outlineLevel="1" x14ac:dyDescent="0.2">
      <c r="A500" t="s">
        <v>39198</v>
      </c>
      <c r="B500" t="s">
        <v>39199</v>
      </c>
      <c r="C500" t="s">
        <v>38737</v>
      </c>
      <c r="D500" s="3"/>
      <c r="J500" t="s">
        <v>39200</v>
      </c>
      <c r="K500" t="s">
        <v>39160</v>
      </c>
      <c r="L500" t="s">
        <v>1263</v>
      </c>
      <c r="M500">
        <v>43</v>
      </c>
      <c r="P500" s="2" t="s">
        <v>39201</v>
      </c>
      <c r="Q500" t="s">
        <v>47</v>
      </c>
      <c r="S500">
        <v>0.91625385999999998</v>
      </c>
      <c r="T500">
        <v>0.35368224999999998</v>
      </c>
      <c r="U500">
        <v>0.84489099999999995</v>
      </c>
      <c r="V500">
        <v>8.0873920000000002E-2</v>
      </c>
      <c r="W500">
        <v>0.85022310000000001</v>
      </c>
      <c r="X500">
        <v>1.0214032E-2</v>
      </c>
      <c r="Y500">
        <v>0</v>
      </c>
      <c r="Z500">
        <v>0</v>
      </c>
      <c r="AA500">
        <v>0</v>
      </c>
      <c r="AB500">
        <v>1</v>
      </c>
      <c r="AC500">
        <v>0</v>
      </c>
      <c r="AD500" t="s">
        <v>48</v>
      </c>
      <c r="AE500" t="s">
        <v>48</v>
      </c>
      <c r="AF500" t="s">
        <v>48</v>
      </c>
      <c r="AG500" t="s">
        <v>37311</v>
      </c>
    </row>
    <row r="501" spans="1:44" hidden="1" outlineLevel="1" x14ac:dyDescent="0.2">
      <c r="A501" t="s">
        <v>39202</v>
      </c>
      <c r="B501" t="s">
        <v>39203</v>
      </c>
      <c r="C501" t="s">
        <v>38456</v>
      </c>
      <c r="D501" s="3"/>
      <c r="J501" t="s">
        <v>12312</v>
      </c>
      <c r="K501" t="s">
        <v>39164</v>
      </c>
      <c r="L501" t="s">
        <v>1263</v>
      </c>
      <c r="M501">
        <v>14</v>
      </c>
      <c r="P501" s="2" t="s">
        <v>39204</v>
      </c>
      <c r="Q501" t="s">
        <v>47</v>
      </c>
      <c r="S501">
        <v>9.5502060000000003E-3</v>
      </c>
      <c r="T501">
        <v>7.7247619999999998E-4</v>
      </c>
      <c r="U501">
        <v>1.1116544000000001E-2</v>
      </c>
      <c r="V501">
        <v>1.5909078E-3</v>
      </c>
      <c r="W501">
        <v>6.8478719999999996E-3</v>
      </c>
      <c r="X501">
        <v>6.8869706999999999E-3</v>
      </c>
      <c r="Y501">
        <v>0.25</v>
      </c>
      <c r="Z501">
        <v>0</v>
      </c>
      <c r="AA501">
        <v>0</v>
      </c>
      <c r="AB501">
        <v>1</v>
      </c>
      <c r="AC501">
        <v>0</v>
      </c>
      <c r="AD501" t="s">
        <v>48</v>
      </c>
      <c r="AE501" t="s">
        <v>48</v>
      </c>
      <c r="AF501" t="s">
        <v>48</v>
      </c>
      <c r="AG501" t="s">
        <v>37311</v>
      </c>
    </row>
    <row r="502" spans="1:44" hidden="1" outlineLevel="1" x14ac:dyDescent="0.2">
      <c r="A502" t="s">
        <v>39205</v>
      </c>
      <c r="B502" t="s">
        <v>39206</v>
      </c>
      <c r="C502" t="s">
        <v>39207</v>
      </c>
      <c r="D502" s="3"/>
      <c r="J502" t="s">
        <v>39208</v>
      </c>
      <c r="K502" t="s">
        <v>39164</v>
      </c>
      <c r="L502" t="s">
        <v>1263</v>
      </c>
      <c r="M502">
        <v>8</v>
      </c>
      <c r="P502" s="2" t="s">
        <v>39209</v>
      </c>
      <c r="Q502" t="s">
        <v>47</v>
      </c>
      <c r="S502">
        <v>0.23343206999999999</v>
      </c>
      <c r="T502">
        <v>5.7983399999999999E-3</v>
      </c>
      <c r="U502">
        <v>5.7443912999999999E-2</v>
      </c>
      <c r="V502">
        <v>9.1754680000000009E-3</v>
      </c>
      <c r="W502">
        <v>0.11978693</v>
      </c>
      <c r="X502">
        <v>1.1223801E-2</v>
      </c>
      <c r="Y502">
        <v>-0.30922619047619049</v>
      </c>
      <c r="Z502">
        <v>0.13200000000000001</v>
      </c>
      <c r="AA502">
        <v>0.11600000000000001</v>
      </c>
      <c r="AB502">
        <v>0.752</v>
      </c>
      <c r="AC502">
        <v>0.67759999999999998</v>
      </c>
      <c r="AD502" t="s">
        <v>48</v>
      </c>
      <c r="AE502" t="s">
        <v>48</v>
      </c>
      <c r="AF502" t="s">
        <v>48</v>
      </c>
      <c r="AG502" t="s">
        <v>37311</v>
      </c>
    </row>
    <row r="503" spans="1:44" hidden="1" outlineLevel="1" x14ac:dyDescent="0.2">
      <c r="A503" t="s">
        <v>39210</v>
      </c>
      <c r="B503" t="s">
        <v>39211</v>
      </c>
      <c r="C503" t="s">
        <v>39212</v>
      </c>
      <c r="D503" s="3"/>
      <c r="J503" t="s">
        <v>39213</v>
      </c>
      <c r="K503" t="s">
        <v>39168</v>
      </c>
      <c r="L503" t="s">
        <v>1263</v>
      </c>
      <c r="M503">
        <v>11</v>
      </c>
      <c r="P503" s="2" t="s">
        <v>39214</v>
      </c>
      <c r="Q503" t="s">
        <v>47</v>
      </c>
      <c r="S503">
        <v>1.5204934E-2</v>
      </c>
      <c r="T503">
        <v>7.6293944999999996E-4</v>
      </c>
      <c r="U503">
        <v>1.2551232000000001E-2</v>
      </c>
      <c r="V503">
        <v>2.1921229999999998E-3</v>
      </c>
      <c r="W503">
        <v>8.6338830000000002E-3</v>
      </c>
      <c r="X503">
        <v>6.9516995000000002E-3</v>
      </c>
      <c r="Y503">
        <v>0.2</v>
      </c>
      <c r="Z503">
        <v>0</v>
      </c>
      <c r="AA503">
        <v>0</v>
      </c>
      <c r="AB503">
        <v>1</v>
      </c>
      <c r="AC503">
        <v>0</v>
      </c>
      <c r="AD503" t="s">
        <v>48</v>
      </c>
      <c r="AE503" t="s">
        <v>48</v>
      </c>
      <c r="AF503" t="s">
        <v>48</v>
      </c>
      <c r="AG503" t="s">
        <v>37311</v>
      </c>
    </row>
    <row r="504" spans="1:44" hidden="1" outlineLevel="1" x14ac:dyDescent="0.2">
      <c r="A504" t="s">
        <v>39215</v>
      </c>
      <c r="B504" t="s">
        <v>39216</v>
      </c>
      <c r="C504" t="s">
        <v>38424</v>
      </c>
      <c r="D504" s="3"/>
      <c r="J504" t="s">
        <v>39217</v>
      </c>
      <c r="K504" t="s">
        <v>39182</v>
      </c>
      <c r="L504" t="s">
        <v>1263</v>
      </c>
      <c r="M504">
        <v>1</v>
      </c>
      <c r="P504" s="2" t="s">
        <v>39218</v>
      </c>
      <c r="Q504" t="s">
        <v>10138</v>
      </c>
      <c r="S504">
        <v>0.85404740000000001</v>
      </c>
      <c r="T504">
        <v>0.35368224999999998</v>
      </c>
      <c r="U504">
        <v>0.78491896000000005</v>
      </c>
      <c r="V504">
        <v>0.36702603</v>
      </c>
      <c r="W504">
        <v>0.5935568</v>
      </c>
      <c r="X504">
        <v>1.5256802999999999E-2</v>
      </c>
      <c r="Y504">
        <v>8.3333333333333329E-2</v>
      </c>
      <c r="Z504">
        <v>0</v>
      </c>
      <c r="AA504">
        <v>0.27500000000000002</v>
      </c>
      <c r="AB504">
        <v>0.72499999999999998</v>
      </c>
      <c r="AC504">
        <v>-0.90329999999999999</v>
      </c>
      <c r="AD504" t="s">
        <v>48</v>
      </c>
      <c r="AE504" t="s">
        <v>48</v>
      </c>
      <c r="AF504" t="s">
        <v>48</v>
      </c>
      <c r="AG504" t="s">
        <v>37311</v>
      </c>
    </row>
    <row r="505" spans="1:44" hidden="1" outlineLevel="1" x14ac:dyDescent="0.2">
      <c r="A505" t="s">
        <v>39219</v>
      </c>
      <c r="B505" t="s">
        <v>39220</v>
      </c>
      <c r="C505" t="s">
        <v>2084</v>
      </c>
      <c r="D505" s="3"/>
      <c r="J505" t="s">
        <v>39221</v>
      </c>
      <c r="K505" t="s">
        <v>39215</v>
      </c>
      <c r="L505" t="s">
        <v>1263</v>
      </c>
      <c r="M505">
        <v>1</v>
      </c>
      <c r="P505" s="2" t="s">
        <v>39222</v>
      </c>
      <c r="Q505" t="s">
        <v>10060</v>
      </c>
      <c r="S505">
        <v>0.85333382999999996</v>
      </c>
      <c r="T505">
        <v>0.34946670000000002</v>
      </c>
      <c r="U505">
        <v>0.84489099999999995</v>
      </c>
      <c r="V505">
        <v>6.5223020000000007E-2</v>
      </c>
      <c r="W505">
        <v>0.40243408000000003</v>
      </c>
      <c r="X505">
        <v>3.3386397999999998E-2</v>
      </c>
      <c r="Y505">
        <v>-0.4</v>
      </c>
      <c r="Z505">
        <v>0.189</v>
      </c>
      <c r="AA505">
        <v>0.14199999999999999</v>
      </c>
      <c r="AB505">
        <v>0.66900000000000004</v>
      </c>
      <c r="AC505">
        <v>8.5400000000000004E-2</v>
      </c>
      <c r="AD505" t="s">
        <v>48</v>
      </c>
      <c r="AE505" t="s">
        <v>48</v>
      </c>
      <c r="AF505" t="s">
        <v>48</v>
      </c>
      <c r="AG505" t="s">
        <v>37311</v>
      </c>
    </row>
    <row r="506" spans="1:44" hidden="1" outlineLevel="1" x14ac:dyDescent="0.2">
      <c r="A506" t="s">
        <v>39223</v>
      </c>
      <c r="B506" t="s">
        <v>39224</v>
      </c>
      <c r="C506" t="s">
        <v>38424</v>
      </c>
      <c r="D506" s="3"/>
      <c r="J506" t="s">
        <v>39225</v>
      </c>
      <c r="K506" t="s">
        <v>39219</v>
      </c>
      <c r="L506" t="s">
        <v>1263</v>
      </c>
      <c r="M506">
        <v>1</v>
      </c>
      <c r="P506" s="2" t="s">
        <v>39226</v>
      </c>
      <c r="Q506" t="s">
        <v>10138</v>
      </c>
      <c r="S506">
        <v>0.75109369999999998</v>
      </c>
      <c r="T506">
        <v>0.23911850000000001</v>
      </c>
      <c r="U506">
        <v>0.71073220000000004</v>
      </c>
      <c r="V506">
        <v>0.14233272</v>
      </c>
      <c r="W506">
        <v>0.43396309999999999</v>
      </c>
      <c r="X506">
        <v>2.5098583000000001E-2</v>
      </c>
      <c r="Y506">
        <v>3.333333333333334E-2</v>
      </c>
      <c r="Z506">
        <v>0.36199999999999999</v>
      </c>
      <c r="AA506">
        <v>0</v>
      </c>
      <c r="AB506">
        <v>0.63800000000000001</v>
      </c>
      <c r="AC506">
        <v>0.88470000000000004</v>
      </c>
      <c r="AD506" t="s">
        <v>48</v>
      </c>
      <c r="AE506" t="s">
        <v>48</v>
      </c>
      <c r="AF506" t="s">
        <v>48</v>
      </c>
      <c r="AG506" t="s">
        <v>37311</v>
      </c>
    </row>
    <row r="507" spans="1:44" collapsed="1" x14ac:dyDescent="0.2">
      <c r="A507" t="s">
        <v>37330</v>
      </c>
      <c r="B507" t="s">
        <v>37331</v>
      </c>
      <c r="C507" t="s">
        <v>37332</v>
      </c>
      <c r="D507" t="s">
        <v>37333</v>
      </c>
      <c r="E507" t="s">
        <v>692</v>
      </c>
      <c r="F507" t="s">
        <v>42</v>
      </c>
      <c r="G507">
        <v>24</v>
      </c>
      <c r="H507" t="s">
        <v>43</v>
      </c>
      <c r="I507">
        <v>26</v>
      </c>
      <c r="J507" t="s">
        <v>37334</v>
      </c>
      <c r="L507" t="s">
        <v>45</v>
      </c>
      <c r="M507">
        <v>1</v>
      </c>
      <c r="N507">
        <v>0.56000000000000005</v>
      </c>
      <c r="O507" s="2" t="s">
        <v>37335</v>
      </c>
      <c r="P507" s="2" t="s">
        <v>37335</v>
      </c>
      <c r="Q507" t="s">
        <v>47</v>
      </c>
      <c r="R507" t="s">
        <v>47</v>
      </c>
      <c r="S507">
        <v>0.37751234</v>
      </c>
      <c r="T507">
        <v>2.3076923999999999E-2</v>
      </c>
      <c r="U507">
        <v>0.44249827000000003</v>
      </c>
      <c r="V507">
        <v>3.8167714999999998E-2</v>
      </c>
      <c r="W507">
        <v>0.16890353999999999</v>
      </c>
      <c r="X507">
        <v>9.618527E-3</v>
      </c>
      <c r="Y507">
        <v>-6.4233241505968763E-3</v>
      </c>
      <c r="Z507">
        <v>6.3E-2</v>
      </c>
      <c r="AA507">
        <v>6.5000000000000002E-2</v>
      </c>
      <c r="AB507">
        <v>0.872</v>
      </c>
      <c r="AC507">
        <v>0.81520000000000004</v>
      </c>
      <c r="AD507" t="s">
        <v>48</v>
      </c>
      <c r="AE507" t="s">
        <v>48</v>
      </c>
      <c r="AF507" t="s">
        <v>48</v>
      </c>
      <c r="AG507" t="s">
        <v>37311</v>
      </c>
      <c r="AH507">
        <f t="shared" ref="AH507" si="8">SUM(AI507:AJ507)</f>
        <v>16</v>
      </c>
      <c r="AI507">
        <f t="shared" ref="AI507" si="9">COUNTIF(L507:L529,"Comment")</f>
        <v>8</v>
      </c>
      <c r="AJ507">
        <f t="shared" ref="AJ507" si="10">COUNTIF(L507:L529, "Reply")</f>
        <v>8</v>
      </c>
      <c r="AK507">
        <f t="shared" ref="AK507" si="11">COUNTIF(C508:C529, C507)</f>
        <v>2</v>
      </c>
      <c r="AM507">
        <f t="shared" ref="AM507" si="12">AVERAGE(S507:S529)</f>
        <v>0.12241418023529411</v>
      </c>
      <c r="AN507">
        <f t="shared" ref="AN507" si="13">AVERAGE(Y507:Y529)</f>
        <v>6.1114123095639024E-2</v>
      </c>
      <c r="AO507" cm="1">
        <f t="array" ref="AO507">SUM(COUNTIF(J508:J529, {"*NTA*","*YWNBTA*"}))</f>
        <v>3</v>
      </c>
      <c r="AP507" cm="1">
        <f t="array" ref="AP507">SUM(COUNTIF(J508:J529, {"*YTA*","*YWBTA*"}))</f>
        <v>1</v>
      </c>
      <c r="AQ507">
        <f>COUNTIF(J508:J563, "*ESH*")</f>
        <v>1</v>
      </c>
      <c r="AR507" t="str">
        <f t="shared" ref="AR507" si="14">IF(AO507&gt;AP507,(IF(AO507&gt;AQ507,"NTA","YTA")),IF(AP507&gt;AQ507,"YTA","ESH"))</f>
        <v>NTA</v>
      </c>
    </row>
    <row r="508" spans="1:44" hidden="1" outlineLevel="1" x14ac:dyDescent="0.2">
      <c r="A508" t="s">
        <v>40708</v>
      </c>
      <c r="B508" t="s">
        <v>40709</v>
      </c>
      <c r="C508" t="s">
        <v>40710</v>
      </c>
      <c r="D508" s="3"/>
      <c r="J508" t="s">
        <v>40711</v>
      </c>
      <c r="K508" t="s">
        <v>37330</v>
      </c>
      <c r="L508" t="s">
        <v>1233</v>
      </c>
      <c r="M508">
        <v>11</v>
      </c>
      <c r="P508" s="2" t="s">
        <v>40712</v>
      </c>
      <c r="Q508" t="s">
        <v>26372</v>
      </c>
      <c r="S508">
        <v>0.37751234</v>
      </c>
      <c r="T508">
        <v>1.2574884999999999E-2</v>
      </c>
      <c r="U508">
        <v>0.1352073</v>
      </c>
      <c r="V508">
        <v>2.2992345000000001E-2</v>
      </c>
      <c r="W508">
        <v>0.40243408000000003</v>
      </c>
      <c r="X508">
        <v>1.0032792E-2</v>
      </c>
      <c r="Y508">
        <v>-0.14333333333333331</v>
      </c>
      <c r="Z508">
        <v>0.159</v>
      </c>
      <c r="AA508">
        <v>0.14299999999999999</v>
      </c>
      <c r="AB508">
        <v>0.69899999999999995</v>
      </c>
      <c r="AC508">
        <v>0.16550000000000001</v>
      </c>
      <c r="AD508" t="s">
        <v>48</v>
      </c>
      <c r="AE508" t="s">
        <v>48</v>
      </c>
      <c r="AF508" t="s">
        <v>48</v>
      </c>
      <c r="AG508" t="s">
        <v>37311</v>
      </c>
    </row>
    <row r="509" spans="1:44" hidden="1" outlineLevel="1" x14ac:dyDescent="0.2">
      <c r="A509" t="s">
        <v>40713</v>
      </c>
      <c r="B509" t="s">
        <v>40714</v>
      </c>
      <c r="C509" t="s">
        <v>40715</v>
      </c>
      <c r="D509" s="3"/>
      <c r="J509" t="s">
        <v>40716</v>
      </c>
      <c r="K509" t="s">
        <v>37330</v>
      </c>
      <c r="L509" t="s">
        <v>1233</v>
      </c>
      <c r="M509">
        <v>7</v>
      </c>
      <c r="P509" s="2" t="s">
        <v>40717</v>
      </c>
      <c r="Q509" t="s">
        <v>10132</v>
      </c>
      <c r="S509">
        <v>1.8849092000000001E-2</v>
      </c>
      <c r="T509">
        <v>7.0571900000000005E-4</v>
      </c>
      <c r="U509">
        <v>1.2141321E-2</v>
      </c>
      <c r="V509">
        <v>1.4429165E-3</v>
      </c>
      <c r="W509">
        <v>9.9448910000000008E-3</v>
      </c>
      <c r="X509">
        <v>6.4921249999999996E-3</v>
      </c>
      <c r="Y509">
        <v>0</v>
      </c>
      <c r="Z509">
        <v>0</v>
      </c>
      <c r="AA509">
        <v>0</v>
      </c>
      <c r="AB509">
        <v>1</v>
      </c>
      <c r="AC509">
        <v>0</v>
      </c>
      <c r="AD509" t="s">
        <v>48</v>
      </c>
      <c r="AE509" t="s">
        <v>48</v>
      </c>
      <c r="AF509" t="s">
        <v>48</v>
      </c>
      <c r="AG509" t="s">
        <v>37311</v>
      </c>
    </row>
    <row r="510" spans="1:44" hidden="1" outlineLevel="1" x14ac:dyDescent="0.2">
      <c r="A510" t="s">
        <v>40718</v>
      </c>
      <c r="B510" t="s">
        <v>40719</v>
      </c>
      <c r="C510" t="s">
        <v>36378</v>
      </c>
      <c r="D510" s="3"/>
      <c r="J510" t="s">
        <v>40720</v>
      </c>
      <c r="K510" t="s">
        <v>37330</v>
      </c>
      <c r="L510" t="s">
        <v>1233</v>
      </c>
      <c r="M510">
        <v>3</v>
      </c>
      <c r="P510" s="2" t="s">
        <v>40721</v>
      </c>
      <c r="Q510" t="s">
        <v>47</v>
      </c>
      <c r="S510">
        <v>4.2409860000000001E-2</v>
      </c>
      <c r="T510">
        <v>1.3065338E-3</v>
      </c>
      <c r="U510">
        <v>1.6103793000000002E-2</v>
      </c>
      <c r="V510">
        <v>2.9043317999999999E-3</v>
      </c>
      <c r="W510">
        <v>2.1803947000000001E-2</v>
      </c>
      <c r="X510">
        <v>7.6507707000000001E-3</v>
      </c>
      <c r="Y510">
        <v>0.1681159420289855</v>
      </c>
      <c r="Z510">
        <v>0.107</v>
      </c>
      <c r="AA510">
        <v>2.7E-2</v>
      </c>
      <c r="AB510">
        <v>0.86699999999999999</v>
      </c>
      <c r="AC510">
        <v>0.9052</v>
      </c>
      <c r="AD510" t="s">
        <v>48</v>
      </c>
      <c r="AE510" t="s">
        <v>48</v>
      </c>
      <c r="AF510" t="s">
        <v>48</v>
      </c>
      <c r="AG510" t="s">
        <v>37311</v>
      </c>
    </row>
    <row r="511" spans="1:44" hidden="1" outlineLevel="1" x14ac:dyDescent="0.2">
      <c r="A511" t="s">
        <v>40722</v>
      </c>
      <c r="B511" t="s">
        <v>40723</v>
      </c>
      <c r="C511" t="s">
        <v>40724</v>
      </c>
      <c r="D511" s="3"/>
      <c r="J511" t="s">
        <v>40725</v>
      </c>
      <c r="K511" t="s">
        <v>37330</v>
      </c>
      <c r="L511" t="s">
        <v>1233</v>
      </c>
      <c r="M511">
        <v>3</v>
      </c>
      <c r="P511" s="2" t="s">
        <v>40726</v>
      </c>
      <c r="Q511" t="s">
        <v>47</v>
      </c>
      <c r="S511">
        <v>6.0257570000000003E-2</v>
      </c>
      <c r="T511">
        <v>2.0217896000000002E-3</v>
      </c>
      <c r="U511">
        <v>2.0305380000000001E-2</v>
      </c>
      <c r="V511">
        <v>4.5137386999999996E-3</v>
      </c>
      <c r="W511">
        <v>1.8258847000000002E-2</v>
      </c>
      <c r="X511">
        <v>1.1016669999999999E-2</v>
      </c>
      <c r="Y511">
        <v>0.22500000000000001</v>
      </c>
      <c r="Z511">
        <v>0</v>
      </c>
      <c r="AA511">
        <v>3.2000000000000001E-2</v>
      </c>
      <c r="AB511">
        <v>0.96799999999999997</v>
      </c>
      <c r="AC511">
        <v>-0.29899999999999999</v>
      </c>
      <c r="AD511" t="s">
        <v>48</v>
      </c>
      <c r="AE511" t="s">
        <v>48</v>
      </c>
      <c r="AF511" t="s">
        <v>48</v>
      </c>
      <c r="AG511" t="s">
        <v>37311</v>
      </c>
    </row>
    <row r="512" spans="1:44" hidden="1" outlineLevel="1" x14ac:dyDescent="0.2">
      <c r="A512" t="s">
        <v>40727</v>
      </c>
      <c r="B512" t="s">
        <v>40728</v>
      </c>
      <c r="C512" t="s">
        <v>36396</v>
      </c>
      <c r="D512" s="3"/>
      <c r="J512" t="s">
        <v>40729</v>
      </c>
      <c r="K512" t="s">
        <v>37330</v>
      </c>
      <c r="L512" t="s">
        <v>1233</v>
      </c>
      <c r="M512">
        <v>1</v>
      </c>
      <c r="P512" s="2" t="s">
        <v>40730</v>
      </c>
      <c r="Q512" t="s">
        <v>10138</v>
      </c>
      <c r="S512">
        <v>3.2627537999999998E-2</v>
      </c>
      <c r="T512">
        <v>1.0442734E-3</v>
      </c>
      <c r="U512">
        <v>1.3917601999999999E-2</v>
      </c>
      <c r="V512">
        <v>1.5539099999999999E-3</v>
      </c>
      <c r="W512">
        <v>1.6556932E-2</v>
      </c>
      <c r="X512">
        <v>7.7802282999999998E-3</v>
      </c>
      <c r="Y512">
        <v>6.25E-2</v>
      </c>
      <c r="Z512">
        <v>0.154</v>
      </c>
      <c r="AA512">
        <v>5.8999999999999997E-2</v>
      </c>
      <c r="AB512">
        <v>0.78700000000000003</v>
      </c>
      <c r="AC512">
        <v>0.89349999999999996</v>
      </c>
      <c r="AD512" t="s">
        <v>48</v>
      </c>
      <c r="AE512" t="s">
        <v>48</v>
      </c>
      <c r="AF512" t="s">
        <v>48</v>
      </c>
      <c r="AG512" t="s">
        <v>37311</v>
      </c>
    </row>
    <row r="513" spans="1:33" hidden="1" outlineLevel="1" x14ac:dyDescent="0.2">
      <c r="A513" t="s">
        <v>40731</v>
      </c>
      <c r="B513" t="s">
        <v>40732</v>
      </c>
      <c r="C513" t="s">
        <v>25502</v>
      </c>
      <c r="D513" s="3"/>
      <c r="J513" t="s">
        <v>40733</v>
      </c>
      <c r="K513" t="s">
        <v>37330</v>
      </c>
      <c r="L513" t="s">
        <v>1233</v>
      </c>
      <c r="M513">
        <v>-2</v>
      </c>
      <c r="P513" s="2" t="s">
        <v>40734</v>
      </c>
      <c r="Q513" t="s">
        <v>10258</v>
      </c>
      <c r="S513">
        <v>0.11305672999999999</v>
      </c>
      <c r="T513">
        <v>2.231598E-3</v>
      </c>
      <c r="U513">
        <v>2.0168742E-2</v>
      </c>
      <c r="V513">
        <v>6.5116230000000002E-3</v>
      </c>
      <c r="W513">
        <v>6.5297679999999997E-2</v>
      </c>
      <c r="X513">
        <v>7.6766624E-3</v>
      </c>
      <c r="Y513">
        <v>-0.1138888888888889</v>
      </c>
      <c r="Z513">
        <v>2.5000000000000001E-2</v>
      </c>
      <c r="AA513">
        <v>0.183</v>
      </c>
      <c r="AB513">
        <v>0.79200000000000004</v>
      </c>
      <c r="AC513">
        <v>-0.93210000000000004</v>
      </c>
      <c r="AD513" t="s">
        <v>48</v>
      </c>
      <c r="AE513" t="s">
        <v>48</v>
      </c>
      <c r="AF513" t="s">
        <v>48</v>
      </c>
      <c r="AG513" t="s">
        <v>37311</v>
      </c>
    </row>
    <row r="514" spans="1:33" hidden="1" outlineLevel="1" x14ac:dyDescent="0.2">
      <c r="A514" t="s">
        <v>40735</v>
      </c>
      <c r="B514" t="s">
        <v>40736</v>
      </c>
      <c r="C514" t="s">
        <v>40737</v>
      </c>
      <c r="D514" s="3"/>
      <c r="J514" t="s">
        <v>40738</v>
      </c>
      <c r="K514" t="s">
        <v>37330</v>
      </c>
      <c r="L514" t="s">
        <v>1233</v>
      </c>
      <c r="M514">
        <v>-1</v>
      </c>
      <c r="P514" s="2" t="s">
        <v>40739</v>
      </c>
      <c r="Q514" t="s">
        <v>10150</v>
      </c>
      <c r="S514">
        <v>0.48021026999999999</v>
      </c>
      <c r="T514">
        <v>2.1290001999999999E-2</v>
      </c>
      <c r="U514">
        <v>0.39387860000000002</v>
      </c>
      <c r="V514">
        <v>1.2943448E-2</v>
      </c>
      <c r="W514">
        <v>0.48399165</v>
      </c>
      <c r="X514">
        <v>7.521313E-3</v>
      </c>
      <c r="Y514">
        <v>-0.1166666666666667</v>
      </c>
      <c r="Z514">
        <v>0.17899999999999999</v>
      </c>
      <c r="AA514">
        <v>5.5E-2</v>
      </c>
      <c r="AB514">
        <v>0.76600000000000001</v>
      </c>
      <c r="AC514">
        <v>0.69079999999999997</v>
      </c>
      <c r="AD514" t="s">
        <v>48</v>
      </c>
      <c r="AE514" t="s">
        <v>48</v>
      </c>
      <c r="AF514" t="s">
        <v>48</v>
      </c>
      <c r="AG514" t="s">
        <v>37311</v>
      </c>
    </row>
    <row r="515" spans="1:33" hidden="1" outlineLevel="1" x14ac:dyDescent="0.2">
      <c r="A515" t="s">
        <v>40740</v>
      </c>
      <c r="B515" t="s">
        <v>40741</v>
      </c>
      <c r="C515" t="s">
        <v>11290</v>
      </c>
      <c r="D515" s="3"/>
      <c r="J515" t="s">
        <v>40742</v>
      </c>
      <c r="K515" t="s">
        <v>37330</v>
      </c>
      <c r="L515" t="s">
        <v>1233</v>
      </c>
      <c r="M515">
        <v>-3</v>
      </c>
      <c r="P515" s="2" t="s">
        <v>40743</v>
      </c>
      <c r="Q515" t="s">
        <v>47</v>
      </c>
      <c r="S515">
        <v>0.20126031</v>
      </c>
      <c r="T515">
        <v>4.634857E-3</v>
      </c>
      <c r="U515">
        <v>4.2664019999999997E-2</v>
      </c>
      <c r="V515">
        <v>4.1067624E-3</v>
      </c>
      <c r="W515">
        <v>6.9215689999999996E-2</v>
      </c>
      <c r="X515">
        <v>6.0766357999999999E-2</v>
      </c>
      <c r="Y515">
        <v>0.1</v>
      </c>
      <c r="Z515">
        <v>0.17899999999999999</v>
      </c>
      <c r="AA515">
        <v>0.16400000000000001</v>
      </c>
      <c r="AB515">
        <v>0.65800000000000003</v>
      </c>
      <c r="AC515">
        <v>0.121</v>
      </c>
      <c r="AD515" t="s">
        <v>48</v>
      </c>
      <c r="AE515" t="s">
        <v>48</v>
      </c>
      <c r="AF515" t="s">
        <v>48</v>
      </c>
      <c r="AG515" t="s">
        <v>37311</v>
      </c>
    </row>
    <row r="516" spans="1:33" hidden="1" outlineLevel="1" x14ac:dyDescent="0.2">
      <c r="A516" t="s">
        <v>40744</v>
      </c>
      <c r="B516" t="s">
        <v>40745</v>
      </c>
      <c r="C516" t="s">
        <v>37332</v>
      </c>
      <c r="D516" s="3"/>
      <c r="J516" t="s">
        <v>40746</v>
      </c>
      <c r="K516" t="s">
        <v>40713</v>
      </c>
      <c r="L516" t="s">
        <v>1263</v>
      </c>
      <c r="M516">
        <v>-6</v>
      </c>
      <c r="P516" s="2" t="s">
        <v>40747</v>
      </c>
      <c r="Q516" t="s">
        <v>47</v>
      </c>
      <c r="S516">
        <v>9.4245460000000007E-3</v>
      </c>
      <c r="T516">
        <v>5.1736830000000003E-4</v>
      </c>
      <c r="U516">
        <v>1.0262563000000001E-2</v>
      </c>
      <c r="V516">
        <v>1.7204003000000001E-3</v>
      </c>
      <c r="W516">
        <v>7.4178752999999997E-3</v>
      </c>
      <c r="X516">
        <v>5.9645849999999997E-3</v>
      </c>
      <c r="Y516">
        <v>0.6</v>
      </c>
      <c r="Z516">
        <v>9.0999999999999998E-2</v>
      </c>
      <c r="AA516">
        <v>0</v>
      </c>
      <c r="AB516">
        <v>0.90900000000000003</v>
      </c>
      <c r="AC516">
        <v>0.38179999999999997</v>
      </c>
      <c r="AD516" t="s">
        <v>48</v>
      </c>
      <c r="AE516" t="s">
        <v>48</v>
      </c>
      <c r="AF516" t="s">
        <v>48</v>
      </c>
      <c r="AG516" t="s">
        <v>37311</v>
      </c>
    </row>
    <row r="517" spans="1:33" hidden="1" outlineLevel="1" x14ac:dyDescent="0.2">
      <c r="A517" t="s">
        <v>40748</v>
      </c>
      <c r="B517" t="s">
        <v>40749</v>
      </c>
      <c r="C517" t="s">
        <v>37332</v>
      </c>
      <c r="D517" s="3"/>
      <c r="J517" t="s">
        <v>40750</v>
      </c>
      <c r="K517" t="s">
        <v>40722</v>
      </c>
      <c r="L517" t="s">
        <v>1263</v>
      </c>
      <c r="M517">
        <v>1</v>
      </c>
      <c r="P517" s="2" t="s">
        <v>40751</v>
      </c>
      <c r="Q517" t="s">
        <v>47</v>
      </c>
      <c r="S517">
        <v>1.5393426E-2</v>
      </c>
      <c r="T517">
        <v>8.7261200000000004E-4</v>
      </c>
      <c r="U517">
        <v>1.2312118E-2</v>
      </c>
      <c r="V517">
        <v>2.5158543000000002E-3</v>
      </c>
      <c r="W517">
        <v>8.3868810000000005E-3</v>
      </c>
      <c r="X517">
        <v>7.6248790000000002E-3</v>
      </c>
      <c r="Y517">
        <v>0.1</v>
      </c>
      <c r="Z517">
        <v>0</v>
      </c>
      <c r="AA517">
        <v>0</v>
      </c>
      <c r="AB517">
        <v>1</v>
      </c>
      <c r="AC517">
        <v>0</v>
      </c>
      <c r="AD517" t="s">
        <v>48</v>
      </c>
      <c r="AE517" t="s">
        <v>48</v>
      </c>
      <c r="AF517" t="s">
        <v>48</v>
      </c>
      <c r="AG517" t="s">
        <v>37311</v>
      </c>
    </row>
    <row r="518" spans="1:33" hidden="1" outlineLevel="1" x14ac:dyDescent="0.2">
      <c r="A518" t="s">
        <v>40752</v>
      </c>
      <c r="B518" t="s">
        <v>40753</v>
      </c>
      <c r="C518" t="s">
        <v>40754</v>
      </c>
      <c r="D518" s="3"/>
      <c r="J518" t="s">
        <v>40755</v>
      </c>
      <c r="K518" t="s">
        <v>40740</v>
      </c>
      <c r="L518" t="s">
        <v>1263</v>
      </c>
      <c r="M518">
        <v>5</v>
      </c>
      <c r="P518" s="2" t="s">
        <v>40756</v>
      </c>
      <c r="Q518" t="s">
        <v>47</v>
      </c>
      <c r="S518">
        <v>3.4041705999999998E-2</v>
      </c>
      <c r="T518">
        <v>9.1552734000000001E-4</v>
      </c>
      <c r="U518">
        <v>1.4703264000000001E-2</v>
      </c>
      <c r="V518">
        <v>1.9978843999999998E-3</v>
      </c>
      <c r="W518">
        <v>1.2642908E-2</v>
      </c>
      <c r="X518">
        <v>7.0293739999999997E-3</v>
      </c>
      <c r="Y518">
        <v>0</v>
      </c>
      <c r="Z518">
        <v>0</v>
      </c>
      <c r="AA518">
        <v>0</v>
      </c>
      <c r="AB518">
        <v>1</v>
      </c>
      <c r="AC518">
        <v>0</v>
      </c>
      <c r="AD518" t="s">
        <v>48</v>
      </c>
      <c r="AE518" t="s">
        <v>48</v>
      </c>
      <c r="AF518" t="s">
        <v>48</v>
      </c>
      <c r="AG518" t="s">
        <v>37311</v>
      </c>
    </row>
    <row r="519" spans="1:33" hidden="1" outlineLevel="1" x14ac:dyDescent="0.2">
      <c r="A519" t="s">
        <v>40757</v>
      </c>
      <c r="B519" t="s">
        <v>40758</v>
      </c>
      <c r="C519" t="s">
        <v>40759</v>
      </c>
      <c r="D519" s="3"/>
      <c r="J519" t="s">
        <v>40760</v>
      </c>
      <c r="K519" t="s">
        <v>40740</v>
      </c>
      <c r="L519" t="s">
        <v>1263</v>
      </c>
      <c r="M519">
        <v>1</v>
      </c>
      <c r="P519" s="2" t="s">
        <v>40761</v>
      </c>
      <c r="Q519" t="s">
        <v>47</v>
      </c>
      <c r="S519">
        <v>0.20242358999999999</v>
      </c>
      <c r="T519">
        <v>5.6076049999999999E-3</v>
      </c>
      <c r="U519">
        <v>6.0449990000000002E-2</v>
      </c>
      <c r="V519">
        <v>6.9185994000000002E-3</v>
      </c>
      <c r="W519">
        <v>4.5007613000000002E-2</v>
      </c>
      <c r="X519">
        <v>0.13397428</v>
      </c>
      <c r="Y519">
        <v>0</v>
      </c>
      <c r="Z519">
        <v>0.16400000000000001</v>
      </c>
      <c r="AA519">
        <v>0.17799999999999999</v>
      </c>
      <c r="AB519">
        <v>0.65800000000000003</v>
      </c>
      <c r="AC519">
        <v>-5.16E-2</v>
      </c>
      <c r="AD519" t="s">
        <v>48</v>
      </c>
      <c r="AE519" t="s">
        <v>48</v>
      </c>
      <c r="AF519" t="s">
        <v>48</v>
      </c>
      <c r="AG519" t="s">
        <v>37311</v>
      </c>
    </row>
    <row r="520" spans="1:33" hidden="1" outlineLevel="1" x14ac:dyDescent="0.2">
      <c r="A520" t="s">
        <v>40762</v>
      </c>
      <c r="B520" t="s">
        <v>40763</v>
      </c>
      <c r="C520" t="s">
        <v>40764</v>
      </c>
      <c r="D520" s="3"/>
      <c r="J520" t="s">
        <v>40765</v>
      </c>
      <c r="K520" t="s">
        <v>40744</v>
      </c>
      <c r="L520" t="s">
        <v>1263</v>
      </c>
      <c r="M520">
        <v>7</v>
      </c>
      <c r="P520" s="2" t="s">
        <v>40766</v>
      </c>
      <c r="Q520" t="s">
        <v>47</v>
      </c>
      <c r="S520">
        <v>1.7592486000000001E-2</v>
      </c>
      <c r="T520">
        <v>1.1110306E-3</v>
      </c>
      <c r="U520">
        <v>1.4088398E-2</v>
      </c>
      <c r="V520">
        <v>3.8107791999999999E-3</v>
      </c>
      <c r="W520">
        <v>8.6148830000000003E-3</v>
      </c>
      <c r="X520">
        <v>7.4565843999999997E-3</v>
      </c>
      <c r="Y520">
        <v>0.13636363636363641</v>
      </c>
      <c r="Z520">
        <v>0</v>
      </c>
      <c r="AA520">
        <v>0</v>
      </c>
      <c r="AB520">
        <v>1</v>
      </c>
      <c r="AC520">
        <v>0</v>
      </c>
      <c r="AD520" t="s">
        <v>48</v>
      </c>
      <c r="AE520" t="s">
        <v>48</v>
      </c>
      <c r="AF520" t="s">
        <v>48</v>
      </c>
      <c r="AG520" t="s">
        <v>37311</v>
      </c>
    </row>
    <row r="521" spans="1:33" hidden="1" outlineLevel="1" x14ac:dyDescent="0.2">
      <c r="A521" t="s">
        <v>40767</v>
      </c>
      <c r="B521" t="s">
        <v>40768</v>
      </c>
      <c r="C521" t="s">
        <v>40769</v>
      </c>
      <c r="D521" s="3"/>
      <c r="J521" t="s">
        <v>40770</v>
      </c>
      <c r="K521" t="s">
        <v>40744</v>
      </c>
      <c r="L521" t="s">
        <v>1263</v>
      </c>
      <c r="M521">
        <v>3</v>
      </c>
      <c r="P521" s="2" t="s">
        <v>40771</v>
      </c>
      <c r="Q521" t="s">
        <v>10132</v>
      </c>
      <c r="S521">
        <v>2.0724940000000001E-2</v>
      </c>
      <c r="T521">
        <v>5.5551530000000002E-4</v>
      </c>
      <c r="U521">
        <v>1.0604155000000001E-2</v>
      </c>
      <c r="V521">
        <v>1.5261616E-3</v>
      </c>
      <c r="W521">
        <v>1.1274899E-2</v>
      </c>
      <c r="X521">
        <v>6.3108844000000002E-3</v>
      </c>
      <c r="Y521">
        <v>0.05</v>
      </c>
      <c r="Z521">
        <v>0</v>
      </c>
      <c r="AA521">
        <v>0.189</v>
      </c>
      <c r="AB521">
        <v>0.81100000000000005</v>
      </c>
      <c r="AC521">
        <v>-0.25840000000000002</v>
      </c>
      <c r="AD521" t="s">
        <v>48</v>
      </c>
      <c r="AE521" t="s">
        <v>48</v>
      </c>
      <c r="AF521" t="s">
        <v>48</v>
      </c>
      <c r="AG521" t="s">
        <v>37311</v>
      </c>
    </row>
    <row r="522" spans="1:33" hidden="1" outlineLevel="1" x14ac:dyDescent="0.2">
      <c r="A522" t="s">
        <v>40772</v>
      </c>
      <c r="B522" t="s">
        <v>40773</v>
      </c>
      <c r="C522" t="s">
        <v>40774</v>
      </c>
      <c r="D522" s="3"/>
      <c r="J522" t="s">
        <v>40775</v>
      </c>
      <c r="K522" t="s">
        <v>40744</v>
      </c>
      <c r="L522" t="s">
        <v>1263</v>
      </c>
      <c r="M522">
        <v>1</v>
      </c>
      <c r="P522" s="2" t="s">
        <v>40776</v>
      </c>
      <c r="Q522" t="s">
        <v>47</v>
      </c>
      <c r="S522">
        <v>5.2305480000000001E-2</v>
      </c>
      <c r="T522">
        <v>1.6117096E-3</v>
      </c>
      <c r="U522">
        <v>1.5625564000000002E-2</v>
      </c>
      <c r="V522">
        <v>3.1818155999999999E-3</v>
      </c>
      <c r="W522">
        <v>2.051482E-2</v>
      </c>
      <c r="X522">
        <v>9.8515510000000001E-3</v>
      </c>
      <c r="Y522">
        <v>-9.0909090909090912E-2</v>
      </c>
      <c r="Z522">
        <v>4.1000000000000002E-2</v>
      </c>
      <c r="AA522">
        <v>8.5000000000000006E-2</v>
      </c>
      <c r="AB522">
        <v>0.874</v>
      </c>
      <c r="AC522">
        <v>-0.38179999999999997</v>
      </c>
      <c r="AD522" t="s">
        <v>48</v>
      </c>
      <c r="AE522" t="s">
        <v>48</v>
      </c>
      <c r="AF522" t="s">
        <v>48</v>
      </c>
      <c r="AG522" t="s">
        <v>37311</v>
      </c>
    </row>
    <row r="523" spans="1:33" hidden="1" outlineLevel="1" x14ac:dyDescent="0.2">
      <c r="A523" t="s">
        <v>40777</v>
      </c>
      <c r="B523" t="s">
        <v>40778</v>
      </c>
      <c r="C523" t="s">
        <v>40724</v>
      </c>
      <c r="D523" s="3"/>
      <c r="J523" t="s">
        <v>40779</v>
      </c>
      <c r="K523" t="s">
        <v>40748</v>
      </c>
      <c r="L523" t="s">
        <v>1263</v>
      </c>
      <c r="M523">
        <v>3</v>
      </c>
      <c r="P523" s="2" t="s">
        <v>40780</v>
      </c>
      <c r="Q523" t="s">
        <v>47</v>
      </c>
      <c r="S523">
        <v>2.5438840000000001E-2</v>
      </c>
      <c r="T523">
        <v>9.4890594000000003E-4</v>
      </c>
      <c r="U523">
        <v>1.1423977E-2</v>
      </c>
      <c r="V523">
        <v>3.0338243000000002E-3</v>
      </c>
      <c r="W523">
        <v>1.0932897E-2</v>
      </c>
      <c r="X523">
        <v>6.8351879999999999E-3</v>
      </c>
      <c r="Y523">
        <v>6.8181818181818177E-2</v>
      </c>
      <c r="Z523">
        <v>0</v>
      </c>
      <c r="AA523">
        <v>0.14299999999999999</v>
      </c>
      <c r="AB523">
        <v>0.85699999999999998</v>
      </c>
      <c r="AC523">
        <v>-0.5171</v>
      </c>
      <c r="AD523" t="s">
        <v>48</v>
      </c>
      <c r="AE523" t="s">
        <v>48</v>
      </c>
      <c r="AF523" t="s">
        <v>48</v>
      </c>
      <c r="AG523" t="s">
        <v>37311</v>
      </c>
    </row>
    <row r="524" spans="1:33" hidden="1" outlineLevel="1" x14ac:dyDescent="0.2"/>
    <row r="525" spans="1:33" hidden="1" outlineLevel="1" x14ac:dyDescent="0.2"/>
    <row r="526" spans="1:33" hidden="1" outlineLevel="1" x14ac:dyDescent="0.2"/>
    <row r="527" spans="1:33" hidden="1" outlineLevel="1" x14ac:dyDescent="0.2"/>
    <row r="528" spans="1:33" hidden="1" outlineLevel="1" x14ac:dyDescent="0.2"/>
    <row r="529" spans="1:44" hidden="1" outlineLevel="1" x14ac:dyDescent="0.2"/>
    <row r="530" spans="1:44" collapsed="1" x14ac:dyDescent="0.2">
      <c r="A530" t="s">
        <v>37336</v>
      </c>
      <c r="B530" t="s">
        <v>37337</v>
      </c>
      <c r="C530" t="s">
        <v>37338</v>
      </c>
      <c r="D530" t="s">
        <v>37339</v>
      </c>
      <c r="E530" t="s">
        <v>692</v>
      </c>
      <c r="F530" t="s">
        <v>43</v>
      </c>
      <c r="G530">
        <v>27</v>
      </c>
      <c r="H530" t="s">
        <v>42</v>
      </c>
      <c r="I530">
        <v>27</v>
      </c>
      <c r="J530" t="s">
        <v>37340</v>
      </c>
      <c r="L530" t="s">
        <v>45</v>
      </c>
      <c r="M530">
        <v>3023</v>
      </c>
      <c r="N530">
        <v>0.96</v>
      </c>
      <c r="O530" s="2" t="s">
        <v>37341</v>
      </c>
      <c r="P530" s="2" t="s">
        <v>37341</v>
      </c>
      <c r="Q530" t="s">
        <v>47</v>
      </c>
      <c r="R530" t="s">
        <v>47</v>
      </c>
      <c r="S530">
        <v>0.115658075</v>
      </c>
      <c r="T530">
        <v>2.8610229999999999E-3</v>
      </c>
      <c r="U530">
        <v>2.7000591000000001E-2</v>
      </c>
      <c r="V530">
        <v>7.1405866000000002E-3</v>
      </c>
      <c r="W530">
        <v>6.1101942999999999E-2</v>
      </c>
      <c r="X530">
        <v>7.9355780000000004E-3</v>
      </c>
      <c r="Y530">
        <v>-6.636537330981776E-2</v>
      </c>
      <c r="Z530">
        <v>3.9E-2</v>
      </c>
      <c r="AA530">
        <v>9.6000000000000002E-2</v>
      </c>
      <c r="AB530">
        <v>0.86499999999999999</v>
      </c>
      <c r="AC530">
        <v>-0.97219999999999995</v>
      </c>
      <c r="AD530" t="s">
        <v>48</v>
      </c>
      <c r="AE530" t="s">
        <v>48</v>
      </c>
      <c r="AF530" t="s">
        <v>48</v>
      </c>
      <c r="AG530" t="s">
        <v>37311</v>
      </c>
      <c r="AH530">
        <f t="shared" ref="AH530" si="15">SUM(AI530:AJ530)</f>
        <v>740</v>
      </c>
      <c r="AI530">
        <f>COUNTIF(L530:L1270, "Comment")</f>
        <v>306</v>
      </c>
      <c r="AJ530">
        <f>COUNTIF(L530:L1270, "Reply")</f>
        <v>434</v>
      </c>
      <c r="AK530">
        <f>COUNTIF(C530:C1270, C530)</f>
        <v>36</v>
      </c>
      <c r="AM530">
        <f>AVERAGE(S530:S1270)</f>
        <v>0.18475571168194421</v>
      </c>
      <c r="AN530">
        <f>AVERAGE(Y530:Y1270)</f>
        <v>3.2899145824481918E-2</v>
      </c>
      <c r="AO530" cm="1">
        <f t="array" ref="AO530">SUM(COUNTIF(J529:J586, {"*NTA*","*YWNBTA*"}))</f>
        <v>40</v>
      </c>
      <c r="AP530" cm="1">
        <f t="array" ref="AP530">SUM(COUNTIF(J531:J1270, {"*YTA*","*YWBTA*"}))</f>
        <v>18</v>
      </c>
      <c r="AQ530">
        <f>COUNTIF(J531:J1270, "*ESH*")</f>
        <v>10</v>
      </c>
      <c r="AR530" t="str">
        <f t="shared" ref="AR530" si="16">IF(AO530&gt;AP530,(IF(AO530&gt;AQ530,"NTA","YTA")),IF(AP530&gt;AQ530,"YTA","ESH"))</f>
        <v>NTA</v>
      </c>
    </row>
    <row r="531" spans="1:44" hidden="1" outlineLevel="1" x14ac:dyDescent="0.2">
      <c r="A531" t="s">
        <v>40781</v>
      </c>
      <c r="B531" t="s">
        <v>40782</v>
      </c>
      <c r="C531" t="s">
        <v>40783</v>
      </c>
      <c r="D531" s="3"/>
      <c r="J531" t="s">
        <v>40784</v>
      </c>
      <c r="K531" t="s">
        <v>37336</v>
      </c>
      <c r="L531" t="s">
        <v>1233</v>
      </c>
      <c r="M531">
        <v>4894</v>
      </c>
      <c r="P531" s="2" t="s">
        <v>40785</v>
      </c>
      <c r="Q531" t="s">
        <v>47</v>
      </c>
      <c r="S531">
        <v>0.15932568999999999</v>
      </c>
      <c r="T531">
        <v>2.9182434000000002E-3</v>
      </c>
      <c r="U531">
        <v>4.1411490000000002E-2</v>
      </c>
      <c r="V531">
        <v>3.7552824000000001E-3</v>
      </c>
      <c r="W531">
        <v>6.7395540000000004E-2</v>
      </c>
      <c r="X531">
        <v>9.9810079999999995E-3</v>
      </c>
      <c r="Y531">
        <v>0.7</v>
      </c>
      <c r="Z531">
        <v>6.4000000000000001E-2</v>
      </c>
      <c r="AA531">
        <v>0.192</v>
      </c>
      <c r="AB531">
        <v>0.74299999999999999</v>
      </c>
      <c r="AC531">
        <v>-0.70499999999999996</v>
      </c>
      <c r="AD531" t="s">
        <v>48</v>
      </c>
      <c r="AE531" t="s">
        <v>48</v>
      </c>
      <c r="AF531" t="s">
        <v>48</v>
      </c>
      <c r="AG531" t="s">
        <v>37311</v>
      </c>
    </row>
    <row r="532" spans="1:44" hidden="1" outlineLevel="1" x14ac:dyDescent="0.2">
      <c r="A532" t="s">
        <v>40786</v>
      </c>
      <c r="B532" t="s">
        <v>40787</v>
      </c>
      <c r="C532" t="s">
        <v>10645</v>
      </c>
      <c r="D532" s="3"/>
      <c r="J532" t="s">
        <v>40788</v>
      </c>
      <c r="K532" t="s">
        <v>37336</v>
      </c>
      <c r="L532" t="s">
        <v>1233</v>
      </c>
      <c r="M532">
        <v>1563</v>
      </c>
      <c r="P532" s="2" t="s">
        <v>40789</v>
      </c>
      <c r="Q532" t="s">
        <v>12932</v>
      </c>
      <c r="S532">
        <v>0.11202334999999999</v>
      </c>
      <c r="T532">
        <v>2.6321410000000002E-3</v>
      </c>
      <c r="U532">
        <v>2.8640235E-2</v>
      </c>
      <c r="V532">
        <v>7.1405866000000002E-3</v>
      </c>
      <c r="W532">
        <v>6.1801231999999998E-2</v>
      </c>
      <c r="X532">
        <v>6.977591E-3</v>
      </c>
      <c r="Y532">
        <v>-6.6666666666666567E-3</v>
      </c>
      <c r="Z532">
        <v>0.159</v>
      </c>
      <c r="AA532">
        <v>9.0999999999999998E-2</v>
      </c>
      <c r="AB532">
        <v>0.75</v>
      </c>
      <c r="AC532">
        <v>0.79059999999999997</v>
      </c>
      <c r="AD532" t="s">
        <v>48</v>
      </c>
      <c r="AE532" t="s">
        <v>48</v>
      </c>
      <c r="AF532" t="s">
        <v>48</v>
      </c>
      <c r="AG532" t="s">
        <v>37311</v>
      </c>
    </row>
    <row r="533" spans="1:44" hidden="1" outlineLevel="1" x14ac:dyDescent="0.2">
      <c r="A533" t="s">
        <v>40790</v>
      </c>
      <c r="B533" t="s">
        <v>40791</v>
      </c>
      <c r="C533" t="s">
        <v>39749</v>
      </c>
      <c r="D533" s="3"/>
      <c r="J533" t="s">
        <v>40792</v>
      </c>
      <c r="K533" t="s">
        <v>37336</v>
      </c>
      <c r="L533" t="s">
        <v>1233</v>
      </c>
      <c r="M533">
        <v>168</v>
      </c>
      <c r="P533" s="2" t="s">
        <v>40793</v>
      </c>
      <c r="Q533" t="s">
        <v>47</v>
      </c>
      <c r="S533">
        <v>0.26104406000000002</v>
      </c>
      <c r="T533">
        <v>8.049011E-3</v>
      </c>
      <c r="U533">
        <v>6.2454045E-2</v>
      </c>
      <c r="V533">
        <v>1.5154205E-2</v>
      </c>
      <c r="W533">
        <v>0.19500497</v>
      </c>
      <c r="X533">
        <v>1.2337137E-2</v>
      </c>
      <c r="Y533">
        <v>-4.301948051948052E-2</v>
      </c>
      <c r="Z533">
        <v>8.4000000000000005E-2</v>
      </c>
      <c r="AA533">
        <v>9.7000000000000003E-2</v>
      </c>
      <c r="AB533">
        <v>0.81799999999999995</v>
      </c>
      <c r="AC533">
        <v>-0.26569999999999999</v>
      </c>
      <c r="AD533" t="s">
        <v>48</v>
      </c>
      <c r="AE533" t="s">
        <v>48</v>
      </c>
      <c r="AF533" t="s">
        <v>48</v>
      </c>
      <c r="AG533" t="s">
        <v>37311</v>
      </c>
    </row>
    <row r="534" spans="1:44" hidden="1" outlineLevel="1" x14ac:dyDescent="0.2">
      <c r="A534" t="s">
        <v>40794</v>
      </c>
      <c r="B534" t="s">
        <v>40795</v>
      </c>
      <c r="C534" t="s">
        <v>40477</v>
      </c>
      <c r="D534" s="3"/>
      <c r="J534" t="s">
        <v>40796</v>
      </c>
      <c r="K534" t="s">
        <v>37336</v>
      </c>
      <c r="L534" t="s">
        <v>1233</v>
      </c>
      <c r="M534">
        <v>735</v>
      </c>
      <c r="P534" s="2" t="s">
        <v>40797</v>
      </c>
      <c r="Q534" t="s">
        <v>47</v>
      </c>
      <c r="S534">
        <v>0.24282593</v>
      </c>
      <c r="T534">
        <v>6.3705443999999998E-3</v>
      </c>
      <c r="U534">
        <v>4.2664019999999997E-2</v>
      </c>
      <c r="V534">
        <v>8.9164829999999994E-3</v>
      </c>
      <c r="W534">
        <v>0.16989174000000001</v>
      </c>
      <c r="X534">
        <v>1.8537397000000001E-2</v>
      </c>
      <c r="Y534">
        <v>0.1424242424242424</v>
      </c>
      <c r="Z534">
        <v>0.06</v>
      </c>
      <c r="AA534">
        <v>7.0999999999999994E-2</v>
      </c>
      <c r="AB534">
        <v>0.86899999999999999</v>
      </c>
      <c r="AC534">
        <v>0.1164</v>
      </c>
      <c r="AD534" t="s">
        <v>48</v>
      </c>
      <c r="AE534" t="s">
        <v>48</v>
      </c>
      <c r="AF534" t="s">
        <v>48</v>
      </c>
      <c r="AG534" t="s">
        <v>37311</v>
      </c>
    </row>
    <row r="535" spans="1:44" hidden="1" outlineLevel="1" x14ac:dyDescent="0.2">
      <c r="A535" t="s">
        <v>40798</v>
      </c>
      <c r="B535" t="s">
        <v>40799</v>
      </c>
      <c r="C535" t="s">
        <v>26641</v>
      </c>
      <c r="D535" s="3"/>
      <c r="J535" t="s">
        <v>40800</v>
      </c>
      <c r="K535" t="s">
        <v>37336</v>
      </c>
      <c r="L535" t="s">
        <v>1233</v>
      </c>
      <c r="M535">
        <v>22</v>
      </c>
      <c r="P535" s="2" t="s">
        <v>40801</v>
      </c>
      <c r="Q535" t="s">
        <v>10831</v>
      </c>
      <c r="S535">
        <v>0.54325575000000004</v>
      </c>
      <c r="T535">
        <v>2.4162409999999999E-2</v>
      </c>
      <c r="U535">
        <v>0.54278800000000005</v>
      </c>
      <c r="V535">
        <v>0.10221587</v>
      </c>
      <c r="W535">
        <v>0.40698266</v>
      </c>
      <c r="X535">
        <v>1.1793415E-2</v>
      </c>
      <c r="Y535">
        <v>-0.151948051948052</v>
      </c>
      <c r="Z535">
        <v>0</v>
      </c>
      <c r="AA535">
        <v>0.248</v>
      </c>
      <c r="AB535">
        <v>0.752</v>
      </c>
      <c r="AC535">
        <v>-0.89639999999999997</v>
      </c>
      <c r="AD535" t="s">
        <v>48</v>
      </c>
      <c r="AE535" t="s">
        <v>48</v>
      </c>
      <c r="AF535" t="s">
        <v>48</v>
      </c>
      <c r="AG535" t="s">
        <v>37311</v>
      </c>
    </row>
    <row r="536" spans="1:44" hidden="1" outlineLevel="1" x14ac:dyDescent="0.2">
      <c r="A536" t="s">
        <v>40802</v>
      </c>
      <c r="B536" t="s">
        <v>40803</v>
      </c>
      <c r="C536" t="s">
        <v>40804</v>
      </c>
      <c r="D536" s="3"/>
      <c r="J536" t="s">
        <v>40805</v>
      </c>
      <c r="K536" t="s">
        <v>37336</v>
      </c>
      <c r="L536" t="s">
        <v>1233</v>
      </c>
      <c r="M536">
        <v>12</v>
      </c>
      <c r="P536" s="2" t="s">
        <v>40806</v>
      </c>
      <c r="Q536" t="s">
        <v>47</v>
      </c>
      <c r="S536">
        <v>3.5927269999999997E-2</v>
      </c>
      <c r="T536">
        <v>8.3446499999999995E-4</v>
      </c>
      <c r="U536">
        <v>1.0228404E-2</v>
      </c>
      <c r="V536">
        <v>2.4233595000000001E-3</v>
      </c>
      <c r="W536">
        <v>1.9032324E-2</v>
      </c>
      <c r="X536">
        <v>5.9840036999999997E-3</v>
      </c>
      <c r="Y536">
        <v>0</v>
      </c>
      <c r="Z536">
        <v>0</v>
      </c>
      <c r="AA536">
        <v>9.1999999999999998E-2</v>
      </c>
      <c r="AB536">
        <v>0.90800000000000003</v>
      </c>
      <c r="AC536">
        <v>-0.57920000000000005</v>
      </c>
      <c r="AD536" t="s">
        <v>48</v>
      </c>
      <c r="AE536" t="s">
        <v>48</v>
      </c>
      <c r="AF536" t="s">
        <v>48</v>
      </c>
      <c r="AG536" t="s">
        <v>37311</v>
      </c>
    </row>
    <row r="537" spans="1:44" hidden="1" outlineLevel="1" x14ac:dyDescent="0.2">
      <c r="A537" t="s">
        <v>40807</v>
      </c>
      <c r="B537" t="s">
        <v>40808</v>
      </c>
      <c r="C537" t="s">
        <v>40809</v>
      </c>
      <c r="D537" s="3"/>
      <c r="J537" t="s">
        <v>40810</v>
      </c>
      <c r="K537" t="s">
        <v>37336</v>
      </c>
      <c r="L537" t="s">
        <v>1233</v>
      </c>
      <c r="M537">
        <v>66</v>
      </c>
      <c r="P537" s="2" t="s">
        <v>40811</v>
      </c>
      <c r="Q537" t="s">
        <v>10060</v>
      </c>
      <c r="S537">
        <v>0.42349213000000002</v>
      </c>
      <c r="T537">
        <v>6.9808960000000003E-3</v>
      </c>
      <c r="U537">
        <v>2.1535111999999999E-2</v>
      </c>
      <c r="V537">
        <v>1.1469335000000001E-2</v>
      </c>
      <c r="W537">
        <v>0.47384647000000002</v>
      </c>
      <c r="X537">
        <v>7.6766624E-3</v>
      </c>
      <c r="Y537">
        <v>-0.16250000000000001</v>
      </c>
      <c r="Z537">
        <v>0.16200000000000001</v>
      </c>
      <c r="AA537">
        <v>0.191</v>
      </c>
      <c r="AB537">
        <v>0.64700000000000002</v>
      </c>
      <c r="AC537">
        <v>-0.20230000000000001</v>
      </c>
      <c r="AD537" t="s">
        <v>48</v>
      </c>
      <c r="AE537" t="s">
        <v>48</v>
      </c>
      <c r="AF537" t="s">
        <v>48</v>
      </c>
      <c r="AG537" t="s">
        <v>37311</v>
      </c>
    </row>
    <row r="538" spans="1:44" hidden="1" outlineLevel="1" x14ac:dyDescent="0.2">
      <c r="A538" t="s">
        <v>40812</v>
      </c>
      <c r="B538" t="s">
        <v>40813</v>
      </c>
      <c r="C538" t="s">
        <v>40814</v>
      </c>
      <c r="D538" s="3"/>
      <c r="J538" t="s">
        <v>40815</v>
      </c>
      <c r="K538" t="s">
        <v>37336</v>
      </c>
      <c r="L538" t="s">
        <v>1233</v>
      </c>
      <c r="M538">
        <v>51</v>
      </c>
      <c r="P538" s="2" t="s">
        <v>40816</v>
      </c>
      <c r="Q538" t="s">
        <v>47</v>
      </c>
      <c r="S538">
        <v>0.56818599999999997</v>
      </c>
      <c r="T538">
        <v>2.2581130000000001E-2</v>
      </c>
      <c r="U538">
        <v>0.16543379999999999</v>
      </c>
      <c r="V538">
        <v>2.1585498000000002E-2</v>
      </c>
      <c r="W538">
        <v>0.63083920000000004</v>
      </c>
      <c r="X538">
        <v>1.2440704E-2</v>
      </c>
      <c r="Y538">
        <v>3.7499999999999999E-2</v>
      </c>
      <c r="Z538">
        <v>0.109</v>
      </c>
      <c r="AA538">
        <v>0.20699999999999999</v>
      </c>
      <c r="AB538">
        <v>0.68400000000000005</v>
      </c>
      <c r="AC538">
        <v>-0.60019999999999996</v>
      </c>
      <c r="AD538" t="s">
        <v>48</v>
      </c>
      <c r="AE538" t="s">
        <v>48</v>
      </c>
      <c r="AF538" t="s">
        <v>48</v>
      </c>
      <c r="AG538" t="s">
        <v>37311</v>
      </c>
    </row>
    <row r="539" spans="1:44" hidden="1" outlineLevel="1" x14ac:dyDescent="0.2">
      <c r="A539" t="s">
        <v>40817</v>
      </c>
      <c r="B539" t="s">
        <v>40818</v>
      </c>
      <c r="C539" t="s">
        <v>40819</v>
      </c>
      <c r="D539" s="3"/>
      <c r="J539" t="s">
        <v>40820</v>
      </c>
      <c r="K539" t="s">
        <v>37336</v>
      </c>
      <c r="L539" t="s">
        <v>1233</v>
      </c>
      <c r="M539">
        <v>106</v>
      </c>
      <c r="P539" s="2" t="s">
        <v>40821</v>
      </c>
      <c r="Q539" t="s">
        <v>47</v>
      </c>
      <c r="S539">
        <v>0.29222759999999998</v>
      </c>
      <c r="T539">
        <v>6.6375732E-3</v>
      </c>
      <c r="U539">
        <v>8.2581155000000003E-2</v>
      </c>
      <c r="V539">
        <v>1.0063417E-2</v>
      </c>
      <c r="W539">
        <v>6.2675339999999996E-2</v>
      </c>
      <c r="X539">
        <v>9.3337200000000002E-3</v>
      </c>
      <c r="Y539">
        <v>0.125</v>
      </c>
      <c r="Z539">
        <v>0.106</v>
      </c>
      <c r="AA539">
        <v>0.33200000000000002</v>
      </c>
      <c r="AB539">
        <v>0.56200000000000006</v>
      </c>
      <c r="AC539">
        <v>-0.46139999999999998</v>
      </c>
      <c r="AD539" t="s">
        <v>48</v>
      </c>
      <c r="AE539" t="s">
        <v>48</v>
      </c>
      <c r="AF539" t="s">
        <v>48</v>
      </c>
      <c r="AG539" t="s">
        <v>37311</v>
      </c>
    </row>
    <row r="540" spans="1:44" hidden="1" outlineLevel="1" x14ac:dyDescent="0.2">
      <c r="A540" t="s">
        <v>40822</v>
      </c>
      <c r="B540" t="s">
        <v>40823</v>
      </c>
      <c r="C540" t="s">
        <v>40824</v>
      </c>
      <c r="D540" s="3"/>
      <c r="J540" t="s">
        <v>40825</v>
      </c>
      <c r="K540" t="s">
        <v>37336</v>
      </c>
      <c r="L540" t="s">
        <v>1233</v>
      </c>
      <c r="M540">
        <v>8</v>
      </c>
      <c r="P540" s="2" t="s">
        <v>40826</v>
      </c>
      <c r="Q540" t="s">
        <v>47</v>
      </c>
      <c r="S540">
        <v>9.3949009999999999E-2</v>
      </c>
      <c r="T540">
        <v>2.0313263000000001E-3</v>
      </c>
      <c r="U540">
        <v>2.9733329999999999E-2</v>
      </c>
      <c r="V540">
        <v>2.4788563999999999E-3</v>
      </c>
      <c r="W540">
        <v>2.7951299999999998E-2</v>
      </c>
      <c r="X540">
        <v>7.1199946000000004E-3</v>
      </c>
      <c r="Y540">
        <v>-1.52777777777778E-2</v>
      </c>
      <c r="Z540">
        <v>2.1000000000000001E-2</v>
      </c>
      <c r="AA540">
        <v>0.20599999999999999</v>
      </c>
      <c r="AB540">
        <v>0.77400000000000002</v>
      </c>
      <c r="AC540">
        <v>-0.95079999999999998</v>
      </c>
      <c r="AD540" t="s">
        <v>48</v>
      </c>
      <c r="AE540" t="s">
        <v>48</v>
      </c>
      <c r="AF540" t="s">
        <v>48</v>
      </c>
      <c r="AG540" t="s">
        <v>37311</v>
      </c>
    </row>
    <row r="541" spans="1:44" hidden="1" outlineLevel="1" x14ac:dyDescent="0.2">
      <c r="A541" t="s">
        <v>40827</v>
      </c>
      <c r="B541" t="s">
        <v>40828</v>
      </c>
      <c r="C541" t="s">
        <v>40829</v>
      </c>
      <c r="D541" s="3"/>
      <c r="J541" t="s">
        <v>40830</v>
      </c>
      <c r="K541" t="s">
        <v>37336</v>
      </c>
      <c r="L541" t="s">
        <v>1233</v>
      </c>
      <c r="M541">
        <v>8</v>
      </c>
      <c r="P541" s="2" t="s">
        <v>40831</v>
      </c>
      <c r="Q541" t="s">
        <v>47</v>
      </c>
      <c r="S541">
        <v>1.37598375E-2</v>
      </c>
      <c r="T541">
        <v>5.1975250000000001E-4</v>
      </c>
      <c r="U541">
        <v>1.0194244999999999E-2</v>
      </c>
      <c r="V541">
        <v>1.4614153000000001E-3</v>
      </c>
      <c r="W541">
        <v>9.9068909999999993E-3</v>
      </c>
      <c r="X541">
        <v>6.0163680000000002E-3</v>
      </c>
      <c r="Y541">
        <v>0.29666666666666669</v>
      </c>
      <c r="Z541">
        <v>0.19600000000000001</v>
      </c>
      <c r="AA541">
        <v>0</v>
      </c>
      <c r="AB541">
        <v>0.80400000000000005</v>
      </c>
      <c r="AC541">
        <v>0.77829999999999999</v>
      </c>
      <c r="AD541" t="s">
        <v>48</v>
      </c>
      <c r="AE541" t="s">
        <v>48</v>
      </c>
      <c r="AF541" t="s">
        <v>48</v>
      </c>
      <c r="AG541" t="s">
        <v>37311</v>
      </c>
    </row>
    <row r="542" spans="1:44" hidden="1" outlineLevel="1" x14ac:dyDescent="0.2">
      <c r="A542" t="s">
        <v>40832</v>
      </c>
      <c r="B542" t="s">
        <v>40833</v>
      </c>
      <c r="C542" t="s">
        <v>40834</v>
      </c>
      <c r="D542" s="3"/>
      <c r="J542" t="s">
        <v>40835</v>
      </c>
      <c r="K542" t="s">
        <v>37336</v>
      </c>
      <c r="L542" t="s">
        <v>1233</v>
      </c>
      <c r="M542">
        <v>6</v>
      </c>
      <c r="P542" s="2" t="s">
        <v>40836</v>
      </c>
      <c r="Q542" t="s">
        <v>47</v>
      </c>
      <c r="S542">
        <v>0.37751234</v>
      </c>
      <c r="T542">
        <v>1.1749268E-2</v>
      </c>
      <c r="U542">
        <v>8.1611299999999998E-2</v>
      </c>
      <c r="V542">
        <v>8.2528340000000006E-2</v>
      </c>
      <c r="W542">
        <v>0.40243408000000003</v>
      </c>
      <c r="X542">
        <v>9.7997669999999992E-3</v>
      </c>
      <c r="Y542">
        <v>5.6249999999999988E-2</v>
      </c>
      <c r="Z542">
        <v>5.8000000000000003E-2</v>
      </c>
      <c r="AA542">
        <v>7.1999999999999995E-2</v>
      </c>
      <c r="AB542">
        <v>0.87</v>
      </c>
      <c r="AC542">
        <v>-0.128</v>
      </c>
      <c r="AD542" t="s">
        <v>48</v>
      </c>
      <c r="AE542" t="s">
        <v>48</v>
      </c>
      <c r="AF542" t="s">
        <v>48</v>
      </c>
      <c r="AG542" t="s">
        <v>37311</v>
      </c>
    </row>
    <row r="543" spans="1:44" hidden="1" outlineLevel="1" x14ac:dyDescent="0.2">
      <c r="A543" t="s">
        <v>40837</v>
      </c>
      <c r="B543" t="s">
        <v>40838</v>
      </c>
      <c r="C543" t="s">
        <v>40839</v>
      </c>
      <c r="D543" s="3"/>
      <c r="J543" t="s">
        <v>40840</v>
      </c>
      <c r="K543" t="s">
        <v>37336</v>
      </c>
      <c r="L543" t="s">
        <v>1233</v>
      </c>
      <c r="M543">
        <v>22</v>
      </c>
      <c r="P543" s="2" t="s">
        <v>40841</v>
      </c>
      <c r="Q543" t="s">
        <v>47</v>
      </c>
      <c r="S543">
        <v>5.1068526000000003E-2</v>
      </c>
      <c r="T543">
        <v>1.1444091999999999E-3</v>
      </c>
      <c r="U543">
        <v>1.3883443000000001E-2</v>
      </c>
      <c r="V543">
        <v>2.2661188E-3</v>
      </c>
      <c r="W543">
        <v>2.3995465000000001E-2</v>
      </c>
      <c r="X543">
        <v>7.754337E-3</v>
      </c>
      <c r="Y543">
        <v>3.3333333333333331E-3</v>
      </c>
      <c r="Z543">
        <v>0.151</v>
      </c>
      <c r="AA543">
        <v>0.114</v>
      </c>
      <c r="AB543">
        <v>0.73599999999999999</v>
      </c>
      <c r="AC543">
        <v>5.16E-2</v>
      </c>
      <c r="AD543" t="s">
        <v>48</v>
      </c>
      <c r="AE543" t="s">
        <v>48</v>
      </c>
      <c r="AF543" t="s">
        <v>48</v>
      </c>
      <c r="AG543" t="s">
        <v>37311</v>
      </c>
    </row>
    <row r="544" spans="1:44" hidden="1" outlineLevel="1" x14ac:dyDescent="0.2">
      <c r="A544" t="s">
        <v>40842</v>
      </c>
      <c r="B544" t="s">
        <v>40843</v>
      </c>
      <c r="C544" t="s">
        <v>40844</v>
      </c>
      <c r="D544" s="3"/>
      <c r="J544" t="s">
        <v>40845</v>
      </c>
      <c r="K544" t="s">
        <v>37336</v>
      </c>
      <c r="L544" t="s">
        <v>1233</v>
      </c>
      <c r="M544">
        <v>35</v>
      </c>
      <c r="P544" s="2" t="s">
        <v>40846</v>
      </c>
      <c r="Q544" t="s">
        <v>47</v>
      </c>
      <c r="S544">
        <v>0.24924077</v>
      </c>
      <c r="T544">
        <v>4.272461E-3</v>
      </c>
      <c r="U544">
        <v>1.6035475E-2</v>
      </c>
      <c r="V544">
        <v>0.23618884000000001</v>
      </c>
      <c r="W544">
        <v>0.10587067</v>
      </c>
      <c r="X544">
        <v>6.2137907000000001E-3</v>
      </c>
      <c r="Y544">
        <v>-0.5</v>
      </c>
      <c r="Z544">
        <v>0</v>
      </c>
      <c r="AA544">
        <v>0.30499999999999999</v>
      </c>
      <c r="AB544">
        <v>0.69499999999999995</v>
      </c>
      <c r="AC544">
        <v>-0.7399</v>
      </c>
      <c r="AD544" t="s">
        <v>48</v>
      </c>
      <c r="AE544" t="s">
        <v>48</v>
      </c>
      <c r="AF544" t="s">
        <v>48</v>
      </c>
      <c r="AG544" t="s">
        <v>37311</v>
      </c>
    </row>
    <row r="545" spans="1:33" hidden="1" outlineLevel="1" x14ac:dyDescent="0.2">
      <c r="A545" t="s">
        <v>40847</v>
      </c>
      <c r="B545" t="s">
        <v>40848</v>
      </c>
      <c r="C545" t="s">
        <v>40849</v>
      </c>
      <c r="D545" s="3"/>
      <c r="J545" t="s">
        <v>40850</v>
      </c>
      <c r="K545" t="s">
        <v>37336</v>
      </c>
      <c r="L545" t="s">
        <v>1233</v>
      </c>
      <c r="M545">
        <v>6</v>
      </c>
      <c r="P545" s="2" t="s">
        <v>40851</v>
      </c>
      <c r="Q545" t="s">
        <v>47</v>
      </c>
      <c r="S545">
        <v>0.10739898</v>
      </c>
      <c r="T545">
        <v>1.4114380000000001E-3</v>
      </c>
      <c r="U545">
        <v>1.2175481E-2</v>
      </c>
      <c r="V545">
        <v>7.0295929999999998E-3</v>
      </c>
      <c r="W545">
        <v>6.0927123E-2</v>
      </c>
      <c r="X545">
        <v>6.2137907000000001E-3</v>
      </c>
      <c r="Y545">
        <v>-0.02</v>
      </c>
      <c r="Z545">
        <v>0.151</v>
      </c>
      <c r="AA545">
        <v>8.5999999999999993E-2</v>
      </c>
      <c r="AB545">
        <v>0.76300000000000001</v>
      </c>
      <c r="AC545">
        <v>0.57779999999999998</v>
      </c>
      <c r="AD545" t="s">
        <v>48</v>
      </c>
      <c r="AE545" t="s">
        <v>48</v>
      </c>
      <c r="AF545" t="s">
        <v>48</v>
      </c>
      <c r="AG545" t="s">
        <v>37311</v>
      </c>
    </row>
    <row r="546" spans="1:33" hidden="1" outlineLevel="1" x14ac:dyDescent="0.2">
      <c r="A546" t="s">
        <v>40852</v>
      </c>
      <c r="B546" t="s">
        <v>40853</v>
      </c>
      <c r="C546" t="s">
        <v>40854</v>
      </c>
      <c r="D546" s="3"/>
      <c r="J546" t="s">
        <v>40855</v>
      </c>
      <c r="K546" t="s">
        <v>37336</v>
      </c>
      <c r="L546" t="s">
        <v>1233</v>
      </c>
      <c r="M546">
        <v>6</v>
      </c>
      <c r="P546" s="2" t="s">
        <v>40856</v>
      </c>
      <c r="Q546" t="s">
        <v>47</v>
      </c>
      <c r="S546">
        <v>0.77014510000000003</v>
      </c>
      <c r="T546">
        <v>0.24482845</v>
      </c>
      <c r="U546">
        <v>0.76734769999999997</v>
      </c>
      <c r="V546">
        <v>3.1980324999999997E-2</v>
      </c>
      <c r="W546">
        <v>0.51309439999999995</v>
      </c>
      <c r="X546">
        <v>0.13815512999999999</v>
      </c>
      <c r="Y546">
        <v>3.0000000000000009E-2</v>
      </c>
      <c r="Z546">
        <v>0.185</v>
      </c>
      <c r="AA546">
        <v>0.19700000000000001</v>
      </c>
      <c r="AB546">
        <v>0.61799999999999999</v>
      </c>
      <c r="AC546">
        <v>-5.16E-2</v>
      </c>
      <c r="AD546" t="s">
        <v>48</v>
      </c>
      <c r="AE546" t="s">
        <v>48</v>
      </c>
      <c r="AF546" t="s">
        <v>48</v>
      </c>
      <c r="AG546" t="s">
        <v>37311</v>
      </c>
    </row>
    <row r="547" spans="1:33" hidden="1" outlineLevel="1" x14ac:dyDescent="0.2">
      <c r="A547" t="s">
        <v>40857</v>
      </c>
      <c r="B547" t="s">
        <v>40858</v>
      </c>
      <c r="C547" t="s">
        <v>40859</v>
      </c>
      <c r="D547" s="3"/>
      <c r="J547" t="s">
        <v>40860</v>
      </c>
      <c r="K547" t="s">
        <v>37336</v>
      </c>
      <c r="L547" t="s">
        <v>1233</v>
      </c>
      <c r="M547">
        <v>38</v>
      </c>
      <c r="P547" s="2" t="s">
        <v>40861</v>
      </c>
      <c r="Q547" t="s">
        <v>10060</v>
      </c>
      <c r="S547">
        <v>0.52139955999999998</v>
      </c>
      <c r="T547">
        <v>2.2064678000000001E-2</v>
      </c>
      <c r="U547">
        <v>0.11230402</v>
      </c>
      <c r="V547">
        <v>8.3355546000000003E-2</v>
      </c>
      <c r="W547">
        <v>0.56786959999999997</v>
      </c>
      <c r="X547">
        <v>7.8061199999999997E-3</v>
      </c>
      <c r="Y547">
        <v>-0.33333333333333331</v>
      </c>
      <c r="Z547">
        <v>0.22900000000000001</v>
      </c>
      <c r="AA547">
        <v>0.22</v>
      </c>
      <c r="AB547">
        <v>0.55100000000000005</v>
      </c>
      <c r="AC547">
        <v>-0.18909999999999999</v>
      </c>
      <c r="AD547" t="s">
        <v>48</v>
      </c>
      <c r="AE547" t="s">
        <v>48</v>
      </c>
      <c r="AF547" t="s">
        <v>48</v>
      </c>
      <c r="AG547" t="s">
        <v>37311</v>
      </c>
    </row>
    <row r="548" spans="1:33" hidden="1" outlineLevel="1" x14ac:dyDescent="0.2">
      <c r="A548" t="s">
        <v>40862</v>
      </c>
      <c r="B548" t="s">
        <v>40863</v>
      </c>
      <c r="C548" t="s">
        <v>40864</v>
      </c>
      <c r="D548" s="3"/>
      <c r="J548" t="s">
        <v>40865</v>
      </c>
      <c r="K548" t="s">
        <v>37336</v>
      </c>
      <c r="L548" t="s">
        <v>1233</v>
      </c>
      <c r="M548">
        <v>372</v>
      </c>
      <c r="P548" s="2" t="s">
        <v>40866</v>
      </c>
      <c r="Q548" t="s">
        <v>11732</v>
      </c>
      <c r="S548">
        <v>0.10696511</v>
      </c>
      <c r="T548">
        <v>3.4904480000000002E-3</v>
      </c>
      <c r="U548">
        <v>5.5439860000000001E-2</v>
      </c>
      <c r="V548">
        <v>9.1754680000000009E-3</v>
      </c>
      <c r="W548">
        <v>3.4011266999999998E-2</v>
      </c>
      <c r="X548">
        <v>1.0576514E-2</v>
      </c>
      <c r="Y548">
        <v>0.23737373737373729</v>
      </c>
      <c r="Z548">
        <v>9.5000000000000001E-2</v>
      </c>
      <c r="AA548">
        <v>5.8000000000000003E-2</v>
      </c>
      <c r="AB548">
        <v>0.84599999999999997</v>
      </c>
      <c r="AC548">
        <v>0.59940000000000004</v>
      </c>
      <c r="AD548" t="s">
        <v>48</v>
      </c>
      <c r="AE548" t="s">
        <v>48</v>
      </c>
      <c r="AF548" t="s">
        <v>48</v>
      </c>
      <c r="AG548" t="s">
        <v>37311</v>
      </c>
    </row>
    <row r="549" spans="1:33" hidden="1" outlineLevel="1" x14ac:dyDescent="0.2">
      <c r="A549" t="s">
        <v>40867</v>
      </c>
      <c r="B549" t="s">
        <v>40868</v>
      </c>
      <c r="C549" t="s">
        <v>40869</v>
      </c>
      <c r="D549" s="3"/>
      <c r="J549" t="s">
        <v>40870</v>
      </c>
      <c r="K549" t="s">
        <v>37336</v>
      </c>
      <c r="L549" t="s">
        <v>1233</v>
      </c>
      <c r="M549">
        <v>12</v>
      </c>
      <c r="P549" s="2" t="s">
        <v>40871</v>
      </c>
      <c r="Q549" t="s">
        <v>47</v>
      </c>
      <c r="S549">
        <v>0.15932568999999999</v>
      </c>
      <c r="T549">
        <v>3.9863585999999999E-3</v>
      </c>
      <c r="U549">
        <v>2.0646972999999999E-2</v>
      </c>
      <c r="V549">
        <v>6.8076057000000002E-3</v>
      </c>
      <c r="W549">
        <v>4.8521040000000001E-2</v>
      </c>
      <c r="X549">
        <v>2.2163314999999999E-2</v>
      </c>
      <c r="Y549">
        <v>0</v>
      </c>
      <c r="Z549">
        <v>0</v>
      </c>
      <c r="AA549">
        <v>0.13300000000000001</v>
      </c>
      <c r="AB549">
        <v>0.86699999999999999</v>
      </c>
      <c r="AC549">
        <v>-0.31819999999999998</v>
      </c>
      <c r="AD549" t="s">
        <v>48</v>
      </c>
      <c r="AE549" t="s">
        <v>48</v>
      </c>
      <c r="AF549" t="s">
        <v>48</v>
      </c>
      <c r="AG549" t="s">
        <v>37311</v>
      </c>
    </row>
    <row r="550" spans="1:33" hidden="1" outlineLevel="1" x14ac:dyDescent="0.2">
      <c r="A550" t="s">
        <v>40872</v>
      </c>
      <c r="B550" t="s">
        <v>40873</v>
      </c>
      <c r="C550" t="s">
        <v>12115</v>
      </c>
      <c r="D550" s="3"/>
      <c r="J550" t="s">
        <v>40874</v>
      </c>
      <c r="K550" t="s">
        <v>37336</v>
      </c>
      <c r="L550" t="s">
        <v>1233</v>
      </c>
      <c r="M550">
        <v>3</v>
      </c>
      <c r="P550" s="2" t="s">
        <v>40875</v>
      </c>
      <c r="Q550" t="s">
        <v>47</v>
      </c>
      <c r="S550">
        <v>1.7215504999999999E-2</v>
      </c>
      <c r="T550">
        <v>6.6757199999999996E-4</v>
      </c>
      <c r="U550">
        <v>9.4854399999999995E-3</v>
      </c>
      <c r="V550">
        <v>1.2856756E-3</v>
      </c>
      <c r="W550">
        <v>9.6028885000000001E-3</v>
      </c>
      <c r="X550">
        <v>7.4436385000000004E-3</v>
      </c>
      <c r="Y550">
        <v>0</v>
      </c>
      <c r="Z550">
        <v>7.6999999999999999E-2</v>
      </c>
      <c r="AA550">
        <v>0</v>
      </c>
      <c r="AB550">
        <v>0.92300000000000004</v>
      </c>
      <c r="AC550">
        <v>0.36120000000000002</v>
      </c>
      <c r="AD550" t="s">
        <v>48</v>
      </c>
      <c r="AE550" t="s">
        <v>48</v>
      </c>
      <c r="AF550" t="s">
        <v>48</v>
      </c>
      <c r="AG550" t="s">
        <v>37311</v>
      </c>
    </row>
    <row r="551" spans="1:33" hidden="1" outlineLevel="1" x14ac:dyDescent="0.2">
      <c r="A551" t="s">
        <v>40876</v>
      </c>
      <c r="B551" t="s">
        <v>40877</v>
      </c>
      <c r="C551" t="s">
        <v>40878</v>
      </c>
      <c r="D551" s="3"/>
      <c r="J551" t="s">
        <v>40879</v>
      </c>
      <c r="K551" t="s">
        <v>37336</v>
      </c>
      <c r="L551" t="s">
        <v>1233</v>
      </c>
      <c r="M551">
        <v>5</v>
      </c>
      <c r="P551" s="2" t="s">
        <v>40880</v>
      </c>
      <c r="Q551" t="s">
        <v>47</v>
      </c>
      <c r="S551">
        <v>0.52007305999999998</v>
      </c>
      <c r="T551">
        <v>5.5630904000000002E-2</v>
      </c>
      <c r="U551">
        <v>0.54024357000000001</v>
      </c>
      <c r="V551">
        <v>5.2944972999999999E-2</v>
      </c>
      <c r="W551">
        <v>0.47384647000000002</v>
      </c>
      <c r="X551">
        <v>2.3889944E-2</v>
      </c>
      <c r="Y551">
        <v>-0.17243589743589741</v>
      </c>
      <c r="Z551">
        <v>3.5999999999999997E-2</v>
      </c>
      <c r="AA551">
        <v>0.26</v>
      </c>
      <c r="AB551">
        <v>0.70399999999999996</v>
      </c>
      <c r="AC551">
        <v>-0.98740000000000006</v>
      </c>
      <c r="AD551" t="s">
        <v>48</v>
      </c>
      <c r="AE551" t="s">
        <v>48</v>
      </c>
      <c r="AF551" t="s">
        <v>48</v>
      </c>
      <c r="AG551" t="s">
        <v>37311</v>
      </c>
    </row>
    <row r="552" spans="1:33" hidden="1" outlineLevel="1" x14ac:dyDescent="0.2">
      <c r="A552" t="s">
        <v>40881</v>
      </c>
      <c r="B552" t="s">
        <v>40882</v>
      </c>
      <c r="C552" t="s">
        <v>14242</v>
      </c>
      <c r="D552" s="3"/>
      <c r="J552" t="s">
        <v>40883</v>
      </c>
      <c r="K552" t="s">
        <v>37336</v>
      </c>
      <c r="L552" t="s">
        <v>1233</v>
      </c>
      <c r="M552">
        <v>7</v>
      </c>
      <c r="P552" s="2" t="s">
        <v>40884</v>
      </c>
      <c r="Q552" t="s">
        <v>10044</v>
      </c>
      <c r="S552">
        <v>5.9974584999999997E-2</v>
      </c>
      <c r="T552">
        <v>1.4019012E-3</v>
      </c>
      <c r="U552">
        <v>1.2687868999999999E-2</v>
      </c>
      <c r="V552">
        <v>3.2003146999999999E-3</v>
      </c>
      <c r="W552">
        <v>2.5155678000000001E-2</v>
      </c>
      <c r="X552">
        <v>8.7123229999999992E-3</v>
      </c>
      <c r="Y552">
        <v>-0.4</v>
      </c>
      <c r="Z552">
        <v>6.8000000000000005E-2</v>
      </c>
      <c r="AA552">
        <v>0.39200000000000002</v>
      </c>
      <c r="AB552">
        <v>0.54100000000000004</v>
      </c>
      <c r="AC552">
        <v>-0.80200000000000005</v>
      </c>
      <c r="AD552" t="s">
        <v>48</v>
      </c>
      <c r="AE552" t="s">
        <v>48</v>
      </c>
      <c r="AF552" t="s">
        <v>48</v>
      </c>
      <c r="AG552" t="s">
        <v>37311</v>
      </c>
    </row>
    <row r="553" spans="1:33" hidden="1" outlineLevel="1" x14ac:dyDescent="0.2">
      <c r="A553" t="s">
        <v>40885</v>
      </c>
      <c r="B553" t="s">
        <v>40886</v>
      </c>
      <c r="C553" t="s">
        <v>40887</v>
      </c>
      <c r="D553" s="3"/>
      <c r="J553" t="s">
        <v>40888</v>
      </c>
      <c r="K553" t="s">
        <v>37336</v>
      </c>
      <c r="L553" t="s">
        <v>1233</v>
      </c>
      <c r="M553">
        <v>8</v>
      </c>
      <c r="P553" s="2" t="s">
        <v>40889</v>
      </c>
      <c r="Q553" t="s">
        <v>47</v>
      </c>
      <c r="S553">
        <v>5.2800260000000002E-2</v>
      </c>
      <c r="T553">
        <v>1.0442734E-3</v>
      </c>
      <c r="U553">
        <v>1.1970524999999999E-2</v>
      </c>
      <c r="V553">
        <v>2.0903789999999998E-3</v>
      </c>
      <c r="W553">
        <v>2.7347196000000001E-2</v>
      </c>
      <c r="X553">
        <v>7.1329399999999999E-3</v>
      </c>
      <c r="Y553">
        <v>0.21458333333333329</v>
      </c>
      <c r="Z553">
        <v>0.105</v>
      </c>
      <c r="AA553">
        <v>0.186</v>
      </c>
      <c r="AB553">
        <v>0.70899999999999996</v>
      </c>
      <c r="AC553">
        <v>-0.71340000000000003</v>
      </c>
      <c r="AD553" t="s">
        <v>48</v>
      </c>
      <c r="AE553" t="s">
        <v>48</v>
      </c>
      <c r="AF553" t="s">
        <v>48</v>
      </c>
      <c r="AG553" t="s">
        <v>37311</v>
      </c>
    </row>
    <row r="554" spans="1:33" hidden="1" outlineLevel="1" x14ac:dyDescent="0.2">
      <c r="A554" t="s">
        <v>40890</v>
      </c>
      <c r="B554" t="s">
        <v>40891</v>
      </c>
      <c r="C554" t="s">
        <v>40892</v>
      </c>
      <c r="D554" s="3"/>
      <c r="J554" t="s">
        <v>40893</v>
      </c>
      <c r="K554" t="s">
        <v>37336</v>
      </c>
      <c r="L554" t="s">
        <v>1233</v>
      </c>
      <c r="M554">
        <v>7</v>
      </c>
      <c r="P554" s="2" t="s">
        <v>40894</v>
      </c>
      <c r="Q554" t="s">
        <v>47</v>
      </c>
      <c r="S554">
        <v>0.50789945999999997</v>
      </c>
      <c r="T554">
        <v>2.3739860000000002E-2</v>
      </c>
      <c r="U554">
        <v>0.39026237000000003</v>
      </c>
      <c r="V554">
        <v>3.7652100000000001E-2</v>
      </c>
      <c r="W554">
        <v>0.51309439999999995</v>
      </c>
      <c r="X554">
        <v>2.0436686999999999E-2</v>
      </c>
      <c r="Y554">
        <v>-3.7499999999999999E-2</v>
      </c>
      <c r="Z554">
        <v>2.7E-2</v>
      </c>
      <c r="AA554">
        <v>0.186</v>
      </c>
      <c r="AB554">
        <v>0.78700000000000003</v>
      </c>
      <c r="AC554">
        <v>-0.95030000000000003</v>
      </c>
      <c r="AD554" t="s">
        <v>48</v>
      </c>
      <c r="AE554" t="s">
        <v>48</v>
      </c>
      <c r="AF554" t="s">
        <v>48</v>
      </c>
      <c r="AG554" t="s">
        <v>37311</v>
      </c>
    </row>
    <row r="555" spans="1:33" hidden="1" outlineLevel="1" x14ac:dyDescent="0.2">
      <c r="A555" t="s">
        <v>40895</v>
      </c>
      <c r="B555" t="s">
        <v>40896</v>
      </c>
      <c r="C555" t="s">
        <v>40897</v>
      </c>
      <c r="D555" s="3"/>
      <c r="J555" t="s">
        <v>40898</v>
      </c>
      <c r="K555" t="s">
        <v>37336</v>
      </c>
      <c r="L555" t="s">
        <v>1233</v>
      </c>
      <c r="M555">
        <v>7</v>
      </c>
      <c r="P555" s="2" t="s">
        <v>40899</v>
      </c>
      <c r="Q555" t="s">
        <v>10150</v>
      </c>
      <c r="S555">
        <v>2.9681349999999999E-2</v>
      </c>
      <c r="T555">
        <v>7.9154970000000003E-4</v>
      </c>
      <c r="U555">
        <v>1.0979908E-2</v>
      </c>
      <c r="V555">
        <v>1.7111508999999999E-3</v>
      </c>
      <c r="W555">
        <v>1.4732921E-2</v>
      </c>
      <c r="X555">
        <v>7.1458859999999997E-3</v>
      </c>
      <c r="Y555">
        <v>0.35</v>
      </c>
      <c r="Z555">
        <v>0</v>
      </c>
      <c r="AA555">
        <v>0</v>
      </c>
      <c r="AB555">
        <v>1</v>
      </c>
      <c r="AC555">
        <v>0</v>
      </c>
      <c r="AD555" t="s">
        <v>48</v>
      </c>
      <c r="AE555" t="s">
        <v>48</v>
      </c>
      <c r="AF555" t="s">
        <v>48</v>
      </c>
      <c r="AG555" t="s">
        <v>37311</v>
      </c>
    </row>
    <row r="556" spans="1:33" hidden="1" outlineLevel="1" x14ac:dyDescent="0.2">
      <c r="A556" t="s">
        <v>40900</v>
      </c>
      <c r="B556" t="s">
        <v>40901</v>
      </c>
      <c r="C556" t="s">
        <v>40902</v>
      </c>
      <c r="D556" s="3"/>
      <c r="J556" t="s">
        <v>40903</v>
      </c>
      <c r="K556" t="s">
        <v>37336</v>
      </c>
      <c r="L556" t="s">
        <v>1233</v>
      </c>
      <c r="M556">
        <v>7</v>
      </c>
      <c r="P556" s="2" t="s">
        <v>40904</v>
      </c>
      <c r="Q556" t="s">
        <v>47</v>
      </c>
      <c r="S556">
        <v>2.5910228E-2</v>
      </c>
      <c r="T556">
        <v>8.8214874E-4</v>
      </c>
      <c r="U556">
        <v>1.084327E-2</v>
      </c>
      <c r="V556">
        <v>1.3134240000000001E-3</v>
      </c>
      <c r="W556">
        <v>1.0894895999999999E-2</v>
      </c>
      <c r="X556">
        <v>8.1815470000000008E-3</v>
      </c>
      <c r="Y556">
        <v>6.8181818181818177E-2</v>
      </c>
      <c r="Z556">
        <v>0</v>
      </c>
      <c r="AA556">
        <v>0</v>
      </c>
      <c r="AB556">
        <v>1</v>
      </c>
      <c r="AC556">
        <v>0</v>
      </c>
      <c r="AD556" t="s">
        <v>48</v>
      </c>
      <c r="AE556" t="s">
        <v>48</v>
      </c>
      <c r="AF556" t="s">
        <v>48</v>
      </c>
      <c r="AG556" t="s">
        <v>37311</v>
      </c>
    </row>
    <row r="557" spans="1:33" hidden="1" outlineLevel="1" x14ac:dyDescent="0.2">
      <c r="A557" t="s">
        <v>40905</v>
      </c>
      <c r="B557" t="s">
        <v>40906</v>
      </c>
      <c r="C557" t="s">
        <v>40907</v>
      </c>
      <c r="D557" s="3"/>
      <c r="J557" t="s">
        <v>40908</v>
      </c>
      <c r="K557" t="s">
        <v>37336</v>
      </c>
      <c r="L557" t="s">
        <v>1233</v>
      </c>
      <c r="M557">
        <v>3</v>
      </c>
      <c r="P557" s="2" t="s">
        <v>40909</v>
      </c>
      <c r="Q557" t="s">
        <v>47</v>
      </c>
      <c r="S557">
        <v>2.1903414E-2</v>
      </c>
      <c r="T557">
        <v>5.5551530000000002E-4</v>
      </c>
      <c r="U557">
        <v>1.086035E-2</v>
      </c>
      <c r="V557">
        <v>1.5724090000000001E-3</v>
      </c>
      <c r="W557">
        <v>1.1274899E-2</v>
      </c>
      <c r="X557">
        <v>6.3432488000000004E-3</v>
      </c>
      <c r="Y557">
        <v>0</v>
      </c>
      <c r="Z557">
        <v>0</v>
      </c>
      <c r="AA557">
        <v>0</v>
      </c>
      <c r="AB557">
        <v>1</v>
      </c>
      <c r="AC557">
        <v>0</v>
      </c>
      <c r="AD557" t="s">
        <v>48</v>
      </c>
      <c r="AE557" t="s">
        <v>48</v>
      </c>
      <c r="AF557" t="s">
        <v>48</v>
      </c>
      <c r="AG557" t="s">
        <v>37311</v>
      </c>
    </row>
    <row r="558" spans="1:33" hidden="1" outlineLevel="1" x14ac:dyDescent="0.2">
      <c r="A558" t="s">
        <v>40910</v>
      </c>
      <c r="B558" t="s">
        <v>40911</v>
      </c>
      <c r="C558" t="s">
        <v>40907</v>
      </c>
      <c r="D558" s="3"/>
      <c r="J558" t="s">
        <v>40912</v>
      </c>
      <c r="K558" t="s">
        <v>37336</v>
      </c>
      <c r="L558" t="s">
        <v>1233</v>
      </c>
      <c r="M558">
        <v>3</v>
      </c>
      <c r="P558" s="2" t="s">
        <v>40913</v>
      </c>
      <c r="Q558" t="s">
        <v>47</v>
      </c>
      <c r="S558">
        <v>0.25462921999999999</v>
      </c>
      <c r="T558">
        <v>3.5667419999999999E-3</v>
      </c>
      <c r="U558">
        <v>3.6902369999999997E-2</v>
      </c>
      <c r="V558">
        <v>2.4198212E-2</v>
      </c>
      <c r="W558">
        <v>0.24561717999999999</v>
      </c>
      <c r="X558">
        <v>6.6863110000000003E-3</v>
      </c>
      <c r="Y558">
        <v>0</v>
      </c>
      <c r="Z558">
        <v>0</v>
      </c>
      <c r="AA558">
        <v>0.13</v>
      </c>
      <c r="AB558">
        <v>0.87</v>
      </c>
      <c r="AC558">
        <v>-0.45739999999999997</v>
      </c>
      <c r="AD558" t="s">
        <v>48</v>
      </c>
      <c r="AE558" t="s">
        <v>48</v>
      </c>
      <c r="AF558" t="s">
        <v>48</v>
      </c>
      <c r="AG558" t="s">
        <v>37311</v>
      </c>
    </row>
    <row r="559" spans="1:33" hidden="1" outlineLevel="1" x14ac:dyDescent="0.2">
      <c r="A559" t="s">
        <v>40914</v>
      </c>
      <c r="B559" t="s">
        <v>40915</v>
      </c>
      <c r="C559" t="s">
        <v>11290</v>
      </c>
      <c r="D559" s="3"/>
      <c r="J559" t="s">
        <v>40916</v>
      </c>
      <c r="K559" t="s">
        <v>37336</v>
      </c>
      <c r="L559" t="s">
        <v>1233</v>
      </c>
      <c r="M559">
        <v>3</v>
      </c>
      <c r="P559" s="2" t="s">
        <v>40917</v>
      </c>
      <c r="Q559" t="s">
        <v>47</v>
      </c>
      <c r="S559">
        <v>3.1449064999999998E-2</v>
      </c>
      <c r="T559">
        <v>8.5353849999999999E-4</v>
      </c>
      <c r="U559">
        <v>1.0518758E-2</v>
      </c>
      <c r="V559">
        <v>2.7933380999999998E-3</v>
      </c>
      <c r="W559">
        <v>1.3972916E-2</v>
      </c>
      <c r="X559">
        <v>6.9258080000000003E-3</v>
      </c>
      <c r="Y559">
        <v>9.0909090909090898E-2</v>
      </c>
      <c r="Z559">
        <v>6.8000000000000005E-2</v>
      </c>
      <c r="AA559">
        <v>8.5000000000000006E-2</v>
      </c>
      <c r="AB559">
        <v>0.84799999999999998</v>
      </c>
      <c r="AC559">
        <v>-0.4118</v>
      </c>
      <c r="AD559" t="s">
        <v>48</v>
      </c>
      <c r="AE559" t="s">
        <v>48</v>
      </c>
      <c r="AF559" t="s">
        <v>48</v>
      </c>
      <c r="AG559" t="s">
        <v>37311</v>
      </c>
    </row>
    <row r="560" spans="1:33" hidden="1" outlineLevel="1" x14ac:dyDescent="0.2">
      <c r="A560" t="s">
        <v>40918</v>
      </c>
      <c r="B560" t="s">
        <v>40919</v>
      </c>
      <c r="C560" t="s">
        <v>40920</v>
      </c>
      <c r="D560" s="3"/>
      <c r="J560" t="s">
        <v>40921</v>
      </c>
      <c r="K560" t="s">
        <v>37336</v>
      </c>
      <c r="L560" t="s">
        <v>1233</v>
      </c>
      <c r="M560">
        <v>3</v>
      </c>
      <c r="P560" s="2" t="s">
        <v>40922</v>
      </c>
      <c r="Q560" t="s">
        <v>47</v>
      </c>
      <c r="S560">
        <v>0.47473195000000001</v>
      </c>
      <c r="T560">
        <v>1.5350811000000001E-2</v>
      </c>
      <c r="U560">
        <v>0.22321637</v>
      </c>
      <c r="V560">
        <v>1.465176E-2</v>
      </c>
      <c r="W560">
        <v>0.51309439999999995</v>
      </c>
      <c r="X560">
        <v>7.1329399999999999E-3</v>
      </c>
      <c r="Y560">
        <v>3.3333333333333333E-2</v>
      </c>
      <c r="Z560">
        <v>0.47399999999999998</v>
      </c>
      <c r="AA560">
        <v>0</v>
      </c>
      <c r="AB560">
        <v>0.52600000000000002</v>
      </c>
      <c r="AC560">
        <v>0.65969999999999995</v>
      </c>
      <c r="AD560" t="s">
        <v>48</v>
      </c>
      <c r="AE560" t="s">
        <v>48</v>
      </c>
      <c r="AF560" t="s">
        <v>48</v>
      </c>
      <c r="AG560" t="s">
        <v>37311</v>
      </c>
    </row>
    <row r="561" spans="1:33" hidden="1" outlineLevel="1" x14ac:dyDescent="0.2">
      <c r="A561" t="s">
        <v>40923</v>
      </c>
      <c r="B561" t="s">
        <v>40924</v>
      </c>
      <c r="C561" t="s">
        <v>40925</v>
      </c>
      <c r="D561" s="3"/>
      <c r="J561" t="s">
        <v>40926</v>
      </c>
      <c r="K561" t="s">
        <v>37336</v>
      </c>
      <c r="L561" t="s">
        <v>1233</v>
      </c>
      <c r="M561">
        <v>3</v>
      </c>
      <c r="P561" s="2" t="s">
        <v>40927</v>
      </c>
      <c r="Q561" t="s">
        <v>47</v>
      </c>
      <c r="S561">
        <v>0.10913446</v>
      </c>
      <c r="T561">
        <v>2.9563903999999998E-3</v>
      </c>
      <c r="U561">
        <v>1.4566627E-2</v>
      </c>
      <c r="V561">
        <v>4.6432310000000003E-3</v>
      </c>
      <c r="W561">
        <v>2.4897853000000001E-2</v>
      </c>
      <c r="X561">
        <v>1.9746034999999999E-2</v>
      </c>
      <c r="Y561">
        <v>0.55000000000000004</v>
      </c>
      <c r="Z561">
        <v>0.42</v>
      </c>
      <c r="AA561">
        <v>0</v>
      </c>
      <c r="AB561">
        <v>0.57999999999999996</v>
      </c>
      <c r="AC561">
        <v>0.44040000000000001</v>
      </c>
      <c r="AD561" t="s">
        <v>48</v>
      </c>
      <c r="AE561" t="s">
        <v>48</v>
      </c>
      <c r="AF561" t="s">
        <v>48</v>
      </c>
      <c r="AG561" t="s">
        <v>37311</v>
      </c>
    </row>
    <row r="562" spans="1:33" hidden="1" outlineLevel="1" x14ac:dyDescent="0.2">
      <c r="A562" t="s">
        <v>40928</v>
      </c>
      <c r="B562" t="s">
        <v>40929</v>
      </c>
      <c r="C562" t="s">
        <v>32400</v>
      </c>
      <c r="D562" s="3"/>
      <c r="J562" t="s">
        <v>40930</v>
      </c>
      <c r="K562" t="s">
        <v>37336</v>
      </c>
      <c r="L562" t="s">
        <v>1233</v>
      </c>
      <c r="M562">
        <v>3</v>
      </c>
      <c r="P562" s="2" t="s">
        <v>40931</v>
      </c>
      <c r="Q562" t="s">
        <v>47</v>
      </c>
      <c r="S562">
        <v>9.611836E-2</v>
      </c>
      <c r="T562">
        <v>2.7275085000000002E-3</v>
      </c>
      <c r="U562">
        <v>2.3174754999999998E-2</v>
      </c>
      <c r="V562">
        <v>3.5332953999999998E-3</v>
      </c>
      <c r="W562">
        <v>2.5929154999999999E-2</v>
      </c>
      <c r="X562">
        <v>1.1301476499999999E-2</v>
      </c>
      <c r="Y562">
        <v>0</v>
      </c>
      <c r="Z562">
        <v>0</v>
      </c>
      <c r="AA562">
        <v>0.8</v>
      </c>
      <c r="AB562">
        <v>0.2</v>
      </c>
      <c r="AC562">
        <v>-0.45879999999999999</v>
      </c>
      <c r="AD562" t="s">
        <v>48</v>
      </c>
      <c r="AE562" t="s">
        <v>48</v>
      </c>
      <c r="AF562" t="s">
        <v>48</v>
      </c>
      <c r="AG562" t="s">
        <v>37311</v>
      </c>
    </row>
    <row r="563" spans="1:33" hidden="1" outlineLevel="1" x14ac:dyDescent="0.2">
      <c r="A563" t="s">
        <v>40932</v>
      </c>
      <c r="B563" t="s">
        <v>40933</v>
      </c>
      <c r="C563" t="s">
        <v>40934</v>
      </c>
      <c r="D563" s="3"/>
      <c r="J563" t="s">
        <v>40935</v>
      </c>
      <c r="K563" t="s">
        <v>37336</v>
      </c>
      <c r="L563" t="s">
        <v>1233</v>
      </c>
      <c r="M563">
        <v>7</v>
      </c>
      <c r="P563" s="2" t="s">
        <v>40936</v>
      </c>
      <c r="Q563" t="s">
        <v>10060</v>
      </c>
      <c r="S563">
        <v>0.26104406000000002</v>
      </c>
      <c r="T563">
        <v>7.019043E-3</v>
      </c>
      <c r="U563">
        <v>8.1611299999999998E-2</v>
      </c>
      <c r="V563">
        <v>2.2188433E-2</v>
      </c>
      <c r="W563">
        <v>0.24928533999999999</v>
      </c>
      <c r="X563">
        <v>8.9453469999999993E-3</v>
      </c>
      <c r="Y563">
        <v>-0.2194191919191919</v>
      </c>
      <c r="Z563">
        <v>4.7E-2</v>
      </c>
      <c r="AA563">
        <v>0.20699999999999999</v>
      </c>
      <c r="AB563">
        <v>0.745</v>
      </c>
      <c r="AC563">
        <v>-0.95779999999999998</v>
      </c>
      <c r="AD563" t="s">
        <v>48</v>
      </c>
      <c r="AE563" t="s">
        <v>48</v>
      </c>
      <c r="AF563" t="s">
        <v>48</v>
      </c>
      <c r="AG563" t="s">
        <v>37311</v>
      </c>
    </row>
    <row r="564" spans="1:33" hidden="1" outlineLevel="1" x14ac:dyDescent="0.2">
      <c r="A564" t="s">
        <v>40937</v>
      </c>
      <c r="B564" t="s">
        <v>40938</v>
      </c>
      <c r="C564" t="s">
        <v>40939</v>
      </c>
      <c r="D564" s="3"/>
      <c r="J564" t="s">
        <v>40940</v>
      </c>
      <c r="K564" t="s">
        <v>37336</v>
      </c>
      <c r="L564" t="s">
        <v>1233</v>
      </c>
      <c r="M564">
        <v>25</v>
      </c>
      <c r="P564" s="2" t="s">
        <v>40941</v>
      </c>
      <c r="Q564" t="s">
        <v>47</v>
      </c>
      <c r="S564">
        <v>0.11000219999999999</v>
      </c>
      <c r="T564">
        <v>2.1839142E-3</v>
      </c>
      <c r="U564">
        <v>2.1603431999999999E-2</v>
      </c>
      <c r="V564">
        <v>1.2061301999999999E-2</v>
      </c>
      <c r="W564">
        <v>5.4376743999999998E-2</v>
      </c>
      <c r="X564">
        <v>7.6896079999999997E-3</v>
      </c>
      <c r="Y564">
        <v>2.6388888888888899E-2</v>
      </c>
      <c r="Z564">
        <v>8.8999999999999996E-2</v>
      </c>
      <c r="AA564">
        <v>0.06</v>
      </c>
      <c r="AB564">
        <v>0.85099999999999998</v>
      </c>
      <c r="AC564">
        <v>0.54249999999999998</v>
      </c>
      <c r="AD564" t="s">
        <v>48</v>
      </c>
      <c r="AE564" t="s">
        <v>48</v>
      </c>
      <c r="AF564" t="s">
        <v>48</v>
      </c>
      <c r="AG564" t="s">
        <v>37311</v>
      </c>
    </row>
    <row r="565" spans="1:33" hidden="1" outlineLevel="1" x14ac:dyDescent="0.2">
      <c r="A565" t="s">
        <v>40942</v>
      </c>
      <c r="B565" t="s">
        <v>40943</v>
      </c>
      <c r="C565" t="s">
        <v>40944</v>
      </c>
      <c r="D565" s="3"/>
      <c r="J565" t="s">
        <v>40945</v>
      </c>
      <c r="K565" t="s">
        <v>37336</v>
      </c>
      <c r="L565" t="s">
        <v>1233</v>
      </c>
      <c r="M565">
        <v>4</v>
      </c>
      <c r="P565" s="2" t="s">
        <v>40946</v>
      </c>
      <c r="Q565" t="s">
        <v>10060</v>
      </c>
      <c r="S565">
        <v>0.15158679</v>
      </c>
      <c r="T565">
        <v>2.4318694999999999E-3</v>
      </c>
      <c r="U565">
        <v>1.7367685000000001E-2</v>
      </c>
      <c r="V565">
        <v>5.4756826999999998E-3</v>
      </c>
      <c r="W565">
        <v>7.3651209999999995E-2</v>
      </c>
      <c r="X565">
        <v>8.5310820000000006E-3</v>
      </c>
      <c r="Y565">
        <v>0.25</v>
      </c>
      <c r="Z565">
        <v>8.2000000000000003E-2</v>
      </c>
      <c r="AA565">
        <v>0.13800000000000001</v>
      </c>
      <c r="AB565">
        <v>0.78</v>
      </c>
      <c r="AC565">
        <v>-0.34770000000000001</v>
      </c>
      <c r="AD565" t="s">
        <v>48</v>
      </c>
      <c r="AE565" t="s">
        <v>48</v>
      </c>
      <c r="AF565" t="s">
        <v>48</v>
      </c>
      <c r="AG565" t="s">
        <v>37311</v>
      </c>
    </row>
    <row r="566" spans="1:33" hidden="1" outlineLevel="1" x14ac:dyDescent="0.2">
      <c r="A566" t="s">
        <v>40947</v>
      </c>
      <c r="B566" t="s">
        <v>40948</v>
      </c>
      <c r="C566" t="s">
        <v>40949</v>
      </c>
      <c r="D566" s="3"/>
      <c r="J566" t="s">
        <v>14166</v>
      </c>
      <c r="K566" t="s">
        <v>37336</v>
      </c>
      <c r="L566" t="s">
        <v>1233</v>
      </c>
      <c r="M566">
        <v>2</v>
      </c>
      <c r="P566" s="2" t="s">
        <v>40950</v>
      </c>
      <c r="Q566" t="s">
        <v>47</v>
      </c>
      <c r="Y566" t="s">
        <v>48</v>
      </c>
      <c r="Z566" t="s">
        <v>48</v>
      </c>
      <c r="AA566" t="s">
        <v>48</v>
      </c>
      <c r="AB566" t="s">
        <v>48</v>
      </c>
      <c r="AC566" t="s">
        <v>48</v>
      </c>
      <c r="AD566" t="s">
        <v>48</v>
      </c>
      <c r="AE566" t="s">
        <v>48</v>
      </c>
      <c r="AF566" t="s">
        <v>48</v>
      </c>
      <c r="AG566" t="s">
        <v>40951</v>
      </c>
    </row>
    <row r="567" spans="1:33" hidden="1" outlineLevel="1" x14ac:dyDescent="0.2">
      <c r="A567" t="s">
        <v>40952</v>
      </c>
      <c r="B567" t="s">
        <v>40953</v>
      </c>
      <c r="C567" t="s">
        <v>40954</v>
      </c>
      <c r="D567" s="3"/>
      <c r="J567" t="s">
        <v>40955</v>
      </c>
      <c r="K567" t="s">
        <v>37336</v>
      </c>
      <c r="L567" t="s">
        <v>1233</v>
      </c>
      <c r="M567">
        <v>2</v>
      </c>
      <c r="P567" s="2" t="s">
        <v>40956</v>
      </c>
      <c r="Q567" t="s">
        <v>47</v>
      </c>
      <c r="S567">
        <v>0.15656179000000001</v>
      </c>
      <c r="T567">
        <v>3.2043457000000002E-3</v>
      </c>
      <c r="U567">
        <v>2.1466793000000001E-2</v>
      </c>
      <c r="V567">
        <v>1.2061301999999999E-2</v>
      </c>
      <c r="W567">
        <v>8.6852804000000006E-2</v>
      </c>
      <c r="X567">
        <v>7.8967399999999993E-3</v>
      </c>
      <c r="Y567">
        <v>-9.3939393939393948E-2</v>
      </c>
      <c r="Z567">
        <v>0.04</v>
      </c>
      <c r="AA567">
        <v>0.154</v>
      </c>
      <c r="AB567">
        <v>0.80600000000000005</v>
      </c>
      <c r="AC567">
        <v>-0.96540000000000004</v>
      </c>
      <c r="AD567" t="s">
        <v>48</v>
      </c>
      <c r="AE567" t="s">
        <v>48</v>
      </c>
      <c r="AF567" t="s">
        <v>48</v>
      </c>
      <c r="AG567" t="s">
        <v>37311</v>
      </c>
    </row>
    <row r="568" spans="1:33" hidden="1" outlineLevel="1" x14ac:dyDescent="0.2">
      <c r="A568" t="s">
        <v>40957</v>
      </c>
      <c r="B568" t="s">
        <v>40958</v>
      </c>
      <c r="C568" t="s">
        <v>40959</v>
      </c>
      <c r="D568" s="3"/>
      <c r="J568" t="s">
        <v>40960</v>
      </c>
      <c r="K568" t="s">
        <v>37336</v>
      </c>
      <c r="L568" t="s">
        <v>1233</v>
      </c>
      <c r="M568">
        <v>2</v>
      </c>
      <c r="P568" s="2" t="s">
        <v>40961</v>
      </c>
      <c r="Q568" t="s">
        <v>11695</v>
      </c>
      <c r="S568">
        <v>0.32289912999999998</v>
      </c>
      <c r="T568">
        <v>9.1934200000000008E-3</v>
      </c>
      <c r="U568">
        <v>3.1641732999999998E-2</v>
      </c>
      <c r="V568">
        <v>6.7951479999999995E-2</v>
      </c>
      <c r="W568">
        <v>0.34135335999999999</v>
      </c>
      <c r="X568">
        <v>9.1783709999999994E-3</v>
      </c>
      <c r="Y568">
        <v>0.1153846153846154</v>
      </c>
      <c r="Z568">
        <v>0.12</v>
      </c>
      <c r="AA568">
        <v>0.14299999999999999</v>
      </c>
      <c r="AB568">
        <v>0.73699999999999999</v>
      </c>
      <c r="AC568">
        <v>-0.30349999999999999</v>
      </c>
      <c r="AD568" t="s">
        <v>48</v>
      </c>
      <c r="AE568" t="s">
        <v>48</v>
      </c>
      <c r="AF568" t="s">
        <v>48</v>
      </c>
      <c r="AG568" t="s">
        <v>37311</v>
      </c>
    </row>
    <row r="569" spans="1:33" hidden="1" outlineLevel="1" x14ac:dyDescent="0.2">
      <c r="A569" t="s">
        <v>40962</v>
      </c>
      <c r="B569" t="s">
        <v>40963</v>
      </c>
      <c r="C569" t="s">
        <v>40964</v>
      </c>
      <c r="D569" s="3"/>
      <c r="J569" t="s">
        <v>40965</v>
      </c>
      <c r="K569" t="s">
        <v>37336</v>
      </c>
      <c r="L569" t="s">
        <v>1233</v>
      </c>
      <c r="M569">
        <v>2</v>
      </c>
      <c r="P569" s="2" t="s">
        <v>40966</v>
      </c>
      <c r="Q569" t="s">
        <v>47</v>
      </c>
      <c r="S569">
        <v>5.0326355000000003E-2</v>
      </c>
      <c r="T569">
        <v>1.3446808000000001E-3</v>
      </c>
      <c r="U569">
        <v>1.6479543999999999E-2</v>
      </c>
      <c r="V569">
        <v>4.6987276999999996E-3</v>
      </c>
      <c r="W569">
        <v>2.6315893999999999E-2</v>
      </c>
      <c r="X569">
        <v>6.3691399999999997E-3</v>
      </c>
      <c r="Y569">
        <v>0.15028366370471641</v>
      </c>
      <c r="Z569">
        <v>6.9000000000000006E-2</v>
      </c>
      <c r="AA569">
        <v>5.5E-2</v>
      </c>
      <c r="AB569">
        <v>0.876</v>
      </c>
      <c r="AC569">
        <v>0.73260000000000003</v>
      </c>
      <c r="AD569" t="s">
        <v>48</v>
      </c>
      <c r="AE569" t="s">
        <v>48</v>
      </c>
      <c r="AF569" t="s">
        <v>48</v>
      </c>
      <c r="AG569" t="s">
        <v>37311</v>
      </c>
    </row>
    <row r="570" spans="1:33" hidden="1" outlineLevel="1" x14ac:dyDescent="0.2">
      <c r="A570" t="s">
        <v>40967</v>
      </c>
      <c r="B570" t="s">
        <v>40968</v>
      </c>
      <c r="C570" t="s">
        <v>40969</v>
      </c>
      <c r="D570" s="3"/>
      <c r="J570" t="s">
        <v>40970</v>
      </c>
      <c r="K570" t="s">
        <v>37336</v>
      </c>
      <c r="L570" t="s">
        <v>1233</v>
      </c>
      <c r="M570">
        <v>2</v>
      </c>
      <c r="P570" s="2" t="s">
        <v>40971</v>
      </c>
      <c r="Q570" t="s">
        <v>47</v>
      </c>
      <c r="S570">
        <v>5.7748068E-2</v>
      </c>
      <c r="T570">
        <v>1.4972687E-3</v>
      </c>
      <c r="U570">
        <v>1.6821137E-2</v>
      </c>
      <c r="V570">
        <v>5.1427023000000004E-3</v>
      </c>
      <c r="W570">
        <v>3.0154924999999999E-2</v>
      </c>
      <c r="X570">
        <v>7.3012349999999997E-3</v>
      </c>
      <c r="Y570">
        <v>-9.6581196581196585E-2</v>
      </c>
      <c r="Z570">
        <v>0.122</v>
      </c>
      <c r="AA570">
        <v>0.113</v>
      </c>
      <c r="AB570">
        <v>0.76600000000000001</v>
      </c>
      <c r="AC570">
        <v>0.37359999999999999</v>
      </c>
      <c r="AD570" t="s">
        <v>48</v>
      </c>
      <c r="AE570" t="s">
        <v>48</v>
      </c>
      <c r="AF570" t="s">
        <v>48</v>
      </c>
      <c r="AG570" t="s">
        <v>37311</v>
      </c>
    </row>
    <row r="571" spans="1:33" hidden="1" outlineLevel="1" x14ac:dyDescent="0.2">
      <c r="A571" t="s">
        <v>40972</v>
      </c>
      <c r="B571" t="s">
        <v>40973</v>
      </c>
      <c r="C571" t="s">
        <v>40974</v>
      </c>
      <c r="D571" s="3"/>
      <c r="J571" t="s">
        <v>40975</v>
      </c>
      <c r="K571" t="s">
        <v>37336</v>
      </c>
      <c r="L571" t="s">
        <v>1233</v>
      </c>
      <c r="M571">
        <v>2</v>
      </c>
      <c r="P571" s="2" t="s">
        <v>40976</v>
      </c>
      <c r="Q571" t="s">
        <v>47</v>
      </c>
      <c r="S571">
        <v>9.9589319999999995E-2</v>
      </c>
      <c r="T571">
        <v>2.4604797E-3</v>
      </c>
      <c r="U571">
        <v>2.6454043E-2</v>
      </c>
      <c r="V571">
        <v>1.0211408E-2</v>
      </c>
      <c r="W571">
        <v>4.3250903E-2</v>
      </c>
      <c r="X571">
        <v>7.6119335999999998E-3</v>
      </c>
      <c r="Y571">
        <v>0.14149831649831651</v>
      </c>
      <c r="Z571">
        <v>0.19800000000000001</v>
      </c>
      <c r="AA571">
        <v>9.4E-2</v>
      </c>
      <c r="AB571">
        <v>0.70799999999999996</v>
      </c>
      <c r="AC571">
        <v>0.98640000000000005</v>
      </c>
      <c r="AD571" t="s">
        <v>48</v>
      </c>
      <c r="AE571" t="s">
        <v>48</v>
      </c>
      <c r="AF571" t="s">
        <v>48</v>
      </c>
      <c r="AG571" t="s">
        <v>37311</v>
      </c>
    </row>
    <row r="572" spans="1:33" hidden="1" outlineLevel="1" x14ac:dyDescent="0.2">
      <c r="A572" t="s">
        <v>40977</v>
      </c>
      <c r="B572" t="s">
        <v>40978</v>
      </c>
      <c r="C572" t="s">
        <v>6431</v>
      </c>
      <c r="D572" s="3"/>
      <c r="J572" t="s">
        <v>40979</v>
      </c>
      <c r="K572" t="s">
        <v>37336</v>
      </c>
      <c r="L572" t="s">
        <v>1233</v>
      </c>
      <c r="M572">
        <v>2</v>
      </c>
      <c r="P572" s="2" t="s">
        <v>40980</v>
      </c>
      <c r="Q572" t="s">
        <v>47</v>
      </c>
      <c r="S572">
        <v>0.55321030000000004</v>
      </c>
      <c r="T572">
        <v>2.3076923999999999E-2</v>
      </c>
      <c r="U572">
        <v>0.12374963999999999</v>
      </c>
      <c r="V572">
        <v>2.4600166999999999E-2</v>
      </c>
      <c r="W572">
        <v>0.57566804000000005</v>
      </c>
      <c r="X572">
        <v>0.25667010000000001</v>
      </c>
      <c r="Y572">
        <v>-0.25</v>
      </c>
      <c r="Z572">
        <v>0</v>
      </c>
      <c r="AA572">
        <v>0.185</v>
      </c>
      <c r="AB572">
        <v>0.81499999999999995</v>
      </c>
      <c r="AC572">
        <v>-0.36120000000000002</v>
      </c>
      <c r="AD572" t="s">
        <v>48</v>
      </c>
      <c r="AE572" t="s">
        <v>48</v>
      </c>
      <c r="AF572" t="s">
        <v>48</v>
      </c>
      <c r="AG572" t="s">
        <v>37311</v>
      </c>
    </row>
    <row r="573" spans="1:33" hidden="1" outlineLevel="1" x14ac:dyDescent="0.2">
      <c r="A573" t="s">
        <v>40981</v>
      </c>
      <c r="B573" t="s">
        <v>40702</v>
      </c>
      <c r="C573" t="s">
        <v>40982</v>
      </c>
      <c r="D573" s="3"/>
      <c r="J573" t="s">
        <v>40983</v>
      </c>
      <c r="K573" t="s">
        <v>37336</v>
      </c>
      <c r="L573" t="s">
        <v>1233</v>
      </c>
      <c r="M573">
        <v>4</v>
      </c>
      <c r="P573" s="2" t="s">
        <v>40984</v>
      </c>
      <c r="Q573" t="s">
        <v>47</v>
      </c>
      <c r="S573">
        <v>0.17198499</v>
      </c>
      <c r="T573">
        <v>2.2792816E-3</v>
      </c>
      <c r="U573">
        <v>2.2491569999999999E-2</v>
      </c>
      <c r="V573">
        <v>1.0285404499999999E-2</v>
      </c>
      <c r="W573">
        <v>0.10733358599999999</v>
      </c>
      <c r="X573">
        <v>6.977591E-3</v>
      </c>
      <c r="Y573">
        <v>-0.14374999999999999</v>
      </c>
      <c r="Z573">
        <v>6.3E-2</v>
      </c>
      <c r="AA573">
        <v>0.19500000000000001</v>
      </c>
      <c r="AB573">
        <v>0.74199999999999999</v>
      </c>
      <c r="AC573">
        <v>-0.69520000000000004</v>
      </c>
      <c r="AD573" t="s">
        <v>48</v>
      </c>
      <c r="AE573" t="s">
        <v>48</v>
      </c>
      <c r="AF573" t="s">
        <v>48</v>
      </c>
      <c r="AG573" t="s">
        <v>37311</v>
      </c>
    </row>
    <row r="574" spans="1:33" hidden="1" outlineLevel="1" x14ac:dyDescent="0.2">
      <c r="A574" t="s">
        <v>40985</v>
      </c>
      <c r="B574" t="s">
        <v>40986</v>
      </c>
      <c r="C574" t="s">
        <v>40987</v>
      </c>
      <c r="D574" s="3"/>
      <c r="J574" t="s">
        <v>40988</v>
      </c>
      <c r="K574" t="s">
        <v>37336</v>
      </c>
      <c r="L574" t="s">
        <v>1233</v>
      </c>
      <c r="M574">
        <v>2</v>
      </c>
      <c r="P574" s="2" t="s">
        <v>40989</v>
      </c>
      <c r="Q574" t="s">
        <v>47</v>
      </c>
      <c r="S574">
        <v>0.18174082</v>
      </c>
      <c r="T574">
        <v>4.4822693000000002E-3</v>
      </c>
      <c r="U574">
        <v>1.8734054999999999E-2</v>
      </c>
      <c r="V574">
        <v>1.1765319E-2</v>
      </c>
      <c r="W574">
        <v>8.2619294999999995E-2</v>
      </c>
      <c r="X574">
        <v>1.0628296000000001E-2</v>
      </c>
      <c r="Y574">
        <v>0</v>
      </c>
      <c r="Z574">
        <v>0.16300000000000001</v>
      </c>
      <c r="AA574">
        <v>0.379</v>
      </c>
      <c r="AB574">
        <v>0.45800000000000002</v>
      </c>
      <c r="AC574">
        <v>-0.51060000000000005</v>
      </c>
      <c r="AD574" t="s">
        <v>48</v>
      </c>
      <c r="AE574" t="s">
        <v>48</v>
      </c>
      <c r="AF574" t="s">
        <v>48</v>
      </c>
      <c r="AG574" t="s">
        <v>37311</v>
      </c>
    </row>
    <row r="575" spans="1:33" hidden="1" outlineLevel="1" x14ac:dyDescent="0.2">
      <c r="A575" t="s">
        <v>40990</v>
      </c>
      <c r="B575" t="s">
        <v>40991</v>
      </c>
      <c r="C575" t="s">
        <v>40992</v>
      </c>
      <c r="D575" s="3"/>
      <c r="J575" t="s">
        <v>40993</v>
      </c>
      <c r="K575" t="s">
        <v>37336</v>
      </c>
      <c r="L575" t="s">
        <v>1233</v>
      </c>
      <c r="M575">
        <v>-2</v>
      </c>
      <c r="P575" s="2" t="s">
        <v>40994</v>
      </c>
      <c r="Q575" t="s">
        <v>47</v>
      </c>
      <c r="S575">
        <v>0.10870059</v>
      </c>
      <c r="T575">
        <v>3.1089783000000002E-3</v>
      </c>
      <c r="U575">
        <v>2.0646972999999999E-2</v>
      </c>
      <c r="V575">
        <v>8.7684919999999993E-3</v>
      </c>
      <c r="W575">
        <v>5.1448889999999997E-2</v>
      </c>
      <c r="X575">
        <v>7.5989880000000001E-3</v>
      </c>
      <c r="Y575">
        <v>0.1322916666666667</v>
      </c>
      <c r="Z575">
        <v>2.3E-2</v>
      </c>
      <c r="AA575">
        <v>0.19800000000000001</v>
      </c>
      <c r="AB575">
        <v>0.77800000000000002</v>
      </c>
      <c r="AC575">
        <v>-0.96250000000000002</v>
      </c>
      <c r="AD575" t="s">
        <v>48</v>
      </c>
      <c r="AE575" t="s">
        <v>48</v>
      </c>
      <c r="AF575" t="s">
        <v>48</v>
      </c>
      <c r="AG575" t="s">
        <v>37311</v>
      </c>
    </row>
    <row r="576" spans="1:33" hidden="1" outlineLevel="1" x14ac:dyDescent="0.2">
      <c r="A576" t="s">
        <v>40995</v>
      </c>
      <c r="B576" t="s">
        <v>40996</v>
      </c>
      <c r="C576" t="s">
        <v>40997</v>
      </c>
      <c r="D576" s="3"/>
      <c r="J576" t="s">
        <v>40998</v>
      </c>
      <c r="K576" t="s">
        <v>37336</v>
      </c>
      <c r="L576" t="s">
        <v>1233</v>
      </c>
      <c r="M576">
        <v>1</v>
      </c>
      <c r="P576" s="2" t="s">
        <v>40999</v>
      </c>
      <c r="Q576" t="s">
        <v>47</v>
      </c>
      <c r="S576">
        <v>0.12867521000000001</v>
      </c>
      <c r="T576">
        <v>2.8610229999999999E-3</v>
      </c>
      <c r="U576">
        <v>2.7000591000000001E-2</v>
      </c>
      <c r="V576">
        <v>1.0433395E-2</v>
      </c>
      <c r="W576">
        <v>6.023245E-2</v>
      </c>
      <c r="X576">
        <v>1.0032792E-2</v>
      </c>
      <c r="Y576">
        <v>0.11562500000000001</v>
      </c>
      <c r="Z576">
        <v>0.159</v>
      </c>
      <c r="AA576">
        <v>0.13300000000000001</v>
      </c>
      <c r="AB576">
        <v>0.70899999999999996</v>
      </c>
      <c r="AC576">
        <v>0.13220000000000001</v>
      </c>
      <c r="AD576" t="s">
        <v>48</v>
      </c>
      <c r="AE576" t="s">
        <v>48</v>
      </c>
      <c r="AF576" t="s">
        <v>48</v>
      </c>
      <c r="AG576" t="s">
        <v>37311</v>
      </c>
    </row>
    <row r="577" spans="1:33" hidden="1" outlineLevel="1" x14ac:dyDescent="0.2">
      <c r="A577" t="s">
        <v>41000</v>
      </c>
      <c r="B577" t="s">
        <v>41001</v>
      </c>
      <c r="C577" t="s">
        <v>41002</v>
      </c>
      <c r="D577" s="3"/>
      <c r="J577" t="s">
        <v>41003</v>
      </c>
      <c r="K577" t="s">
        <v>37336</v>
      </c>
      <c r="L577" t="s">
        <v>1233</v>
      </c>
      <c r="M577">
        <v>2</v>
      </c>
      <c r="P577" s="2" t="s">
        <v>41004</v>
      </c>
      <c r="Q577" t="s">
        <v>47</v>
      </c>
      <c r="S577">
        <v>0.47323485999999998</v>
      </c>
      <c r="T577">
        <v>2.3364256999999999E-2</v>
      </c>
      <c r="U577">
        <v>0.46460026999999998</v>
      </c>
      <c r="V577">
        <v>2.4399190000000001E-2</v>
      </c>
      <c r="W577">
        <v>0.46774592999999998</v>
      </c>
      <c r="X577">
        <v>1.119791E-2</v>
      </c>
      <c r="Y577">
        <v>6.3646616541353382E-2</v>
      </c>
      <c r="Z577">
        <v>0.157</v>
      </c>
      <c r="AA577">
        <v>3.5000000000000003E-2</v>
      </c>
      <c r="AB577">
        <v>0.80800000000000005</v>
      </c>
      <c r="AC577">
        <v>0.98519999999999996</v>
      </c>
      <c r="AD577" t="s">
        <v>48</v>
      </c>
      <c r="AE577" t="s">
        <v>48</v>
      </c>
      <c r="AF577" t="s">
        <v>48</v>
      </c>
      <c r="AG577" t="s">
        <v>37311</v>
      </c>
    </row>
    <row r="578" spans="1:33" hidden="1" outlineLevel="1" x14ac:dyDescent="0.2">
      <c r="A578" t="s">
        <v>41005</v>
      </c>
      <c r="B578" t="s">
        <v>41006</v>
      </c>
      <c r="C578" t="s">
        <v>18264</v>
      </c>
      <c r="D578" s="3"/>
      <c r="J578" t="s">
        <v>41007</v>
      </c>
      <c r="K578" t="s">
        <v>37336</v>
      </c>
      <c r="L578" t="s">
        <v>1233</v>
      </c>
      <c r="M578">
        <v>1</v>
      </c>
      <c r="P578" s="2" t="s">
        <v>41008</v>
      </c>
      <c r="Q578" t="s">
        <v>47</v>
      </c>
      <c r="S578">
        <v>0.28087773999999999</v>
      </c>
      <c r="T578">
        <v>8.8882449999999995E-3</v>
      </c>
      <c r="U578">
        <v>4.0409463999999999E-2</v>
      </c>
      <c r="V578">
        <v>5.9566549999999999E-3</v>
      </c>
      <c r="W578">
        <v>8.831572E-2</v>
      </c>
      <c r="X578">
        <v>0.26061040000000002</v>
      </c>
      <c r="Y578">
        <v>0</v>
      </c>
      <c r="Z578">
        <v>8.1000000000000003E-2</v>
      </c>
      <c r="AA578">
        <v>0.17799999999999999</v>
      </c>
      <c r="AB578">
        <v>0.74099999999999999</v>
      </c>
      <c r="AC578">
        <v>-0.3851</v>
      </c>
      <c r="AD578" t="s">
        <v>48</v>
      </c>
      <c r="AE578" t="s">
        <v>48</v>
      </c>
      <c r="AF578" t="s">
        <v>48</v>
      </c>
      <c r="AG578" t="s">
        <v>37311</v>
      </c>
    </row>
    <row r="579" spans="1:33" hidden="1" outlineLevel="1" x14ac:dyDescent="0.2">
      <c r="A579" t="s">
        <v>41009</v>
      </c>
      <c r="B579" t="s">
        <v>41010</v>
      </c>
      <c r="C579" t="s">
        <v>41011</v>
      </c>
      <c r="D579" s="3"/>
      <c r="J579" t="s">
        <v>41012</v>
      </c>
      <c r="K579" t="s">
        <v>37336</v>
      </c>
      <c r="L579" t="s">
        <v>1233</v>
      </c>
      <c r="M579">
        <v>0</v>
      </c>
      <c r="P579" s="2" t="s">
        <v>41013</v>
      </c>
      <c r="Q579" t="s">
        <v>47</v>
      </c>
      <c r="S579">
        <v>0.39441586000000001</v>
      </c>
      <c r="T579">
        <v>2.3076923999999999E-2</v>
      </c>
      <c r="U579">
        <v>0.47191825999999998</v>
      </c>
      <c r="V579">
        <v>2.9917859000000002E-2</v>
      </c>
      <c r="W579">
        <v>0.24928533999999999</v>
      </c>
      <c r="X579">
        <v>8.8676729999999995E-3</v>
      </c>
      <c r="Y579">
        <v>-2.1064814814814821E-2</v>
      </c>
      <c r="Z579">
        <v>0.106</v>
      </c>
      <c r="AA579">
        <v>6.0999999999999999E-2</v>
      </c>
      <c r="AB579">
        <v>0.83399999999999996</v>
      </c>
      <c r="AC579">
        <v>0.94210000000000005</v>
      </c>
      <c r="AD579" t="s">
        <v>48</v>
      </c>
      <c r="AE579" t="s">
        <v>48</v>
      </c>
      <c r="AF579" t="s">
        <v>48</v>
      </c>
      <c r="AG579" t="s">
        <v>37311</v>
      </c>
    </row>
    <row r="580" spans="1:33" hidden="1" outlineLevel="1" x14ac:dyDescent="0.2">
      <c r="A580" t="s">
        <v>41014</v>
      </c>
      <c r="B580" t="s">
        <v>41015</v>
      </c>
      <c r="C580" t="s">
        <v>41016</v>
      </c>
      <c r="D580" s="3"/>
      <c r="J580" t="s">
        <v>41017</v>
      </c>
      <c r="K580" t="s">
        <v>37336</v>
      </c>
      <c r="L580" t="s">
        <v>1233</v>
      </c>
      <c r="M580">
        <v>0</v>
      </c>
      <c r="P580" s="2" t="s">
        <v>41018</v>
      </c>
      <c r="Q580" t="s">
        <v>47</v>
      </c>
      <c r="S580">
        <v>5.2058090000000001E-2</v>
      </c>
      <c r="T580">
        <v>1.6975403000000001E-3</v>
      </c>
      <c r="U580">
        <v>2.5497584E-2</v>
      </c>
      <c r="V580">
        <v>5.0687062999999997E-3</v>
      </c>
      <c r="W580">
        <v>2.0901557000000001E-2</v>
      </c>
      <c r="X580">
        <v>8.4922450000000007E-3</v>
      </c>
      <c r="Y580">
        <v>0.16602182539682539</v>
      </c>
      <c r="Z580">
        <v>8.6999999999999994E-2</v>
      </c>
      <c r="AA580">
        <v>0.11799999999999999</v>
      </c>
      <c r="AB580">
        <v>0.79400000000000004</v>
      </c>
      <c r="AC580">
        <v>-0.78480000000000005</v>
      </c>
      <c r="AD580" t="s">
        <v>48</v>
      </c>
      <c r="AE580" t="s">
        <v>48</v>
      </c>
      <c r="AF580" t="s">
        <v>48</v>
      </c>
      <c r="AG580" t="s">
        <v>37311</v>
      </c>
    </row>
    <row r="581" spans="1:33" hidden="1" outlineLevel="1" x14ac:dyDescent="0.2">
      <c r="A581" t="s">
        <v>41019</v>
      </c>
      <c r="B581" t="s">
        <v>41020</v>
      </c>
      <c r="C581" t="s">
        <v>41021</v>
      </c>
      <c r="D581" s="3"/>
      <c r="J581" t="s">
        <v>41022</v>
      </c>
      <c r="K581" t="s">
        <v>37336</v>
      </c>
      <c r="L581" t="s">
        <v>1233</v>
      </c>
      <c r="M581">
        <v>0</v>
      </c>
      <c r="P581" s="2" t="s">
        <v>41023</v>
      </c>
      <c r="Q581" t="s">
        <v>47</v>
      </c>
      <c r="S581">
        <v>4.0430736000000002E-2</v>
      </c>
      <c r="T581">
        <v>9.5367430000000005E-4</v>
      </c>
      <c r="U581">
        <v>1.1167783000000001E-2</v>
      </c>
      <c r="V581">
        <v>3.9957687E-3</v>
      </c>
      <c r="W581">
        <v>2.0063626000000001E-2</v>
      </c>
      <c r="X581">
        <v>6.4921249999999996E-3</v>
      </c>
      <c r="Y581">
        <v>0.26</v>
      </c>
      <c r="Z581">
        <v>0.218</v>
      </c>
      <c r="AA581">
        <v>0.13600000000000001</v>
      </c>
      <c r="AB581">
        <v>0.64600000000000002</v>
      </c>
      <c r="AC581">
        <v>0.47089999999999999</v>
      </c>
      <c r="AD581" t="s">
        <v>48</v>
      </c>
      <c r="AE581" t="s">
        <v>48</v>
      </c>
      <c r="AF581" t="s">
        <v>48</v>
      </c>
      <c r="AG581" t="s">
        <v>37311</v>
      </c>
    </row>
    <row r="582" spans="1:33" hidden="1" outlineLevel="1" x14ac:dyDescent="0.2">
      <c r="A582" t="s">
        <v>41024</v>
      </c>
      <c r="B582" t="s">
        <v>41025</v>
      </c>
      <c r="C582" t="s">
        <v>41026</v>
      </c>
      <c r="D582" s="3"/>
      <c r="J582" t="s">
        <v>41027</v>
      </c>
      <c r="K582" t="s">
        <v>37336</v>
      </c>
      <c r="L582" t="s">
        <v>1233</v>
      </c>
      <c r="M582">
        <v>0</v>
      </c>
      <c r="P582" s="2" t="s">
        <v>41028</v>
      </c>
      <c r="Q582" t="s">
        <v>47</v>
      </c>
      <c r="S582">
        <v>6.6588700000000001E-2</v>
      </c>
      <c r="T582">
        <v>1.6117096E-3</v>
      </c>
      <c r="U582">
        <v>1.2414595E-2</v>
      </c>
      <c r="V582">
        <v>4.2362550000000004E-3</v>
      </c>
      <c r="W582">
        <v>2.8502204999999999E-2</v>
      </c>
      <c r="X582">
        <v>8.5828659999999998E-3</v>
      </c>
      <c r="Y582">
        <v>-6.25E-2</v>
      </c>
      <c r="Z582">
        <v>0</v>
      </c>
      <c r="AA582">
        <v>0.26100000000000001</v>
      </c>
      <c r="AB582">
        <v>0.73899999999999999</v>
      </c>
      <c r="AC582">
        <v>-0.88070000000000004</v>
      </c>
      <c r="AD582" t="s">
        <v>48</v>
      </c>
      <c r="AE582" t="s">
        <v>48</v>
      </c>
      <c r="AF582" t="s">
        <v>48</v>
      </c>
      <c r="AG582" t="s">
        <v>37311</v>
      </c>
    </row>
    <row r="583" spans="1:33" hidden="1" outlineLevel="1" x14ac:dyDescent="0.2">
      <c r="A583" t="s">
        <v>41029</v>
      </c>
      <c r="B583" t="s">
        <v>41030</v>
      </c>
      <c r="C583" t="s">
        <v>41031</v>
      </c>
      <c r="D583" s="3"/>
      <c r="J583" t="s">
        <v>41032</v>
      </c>
      <c r="K583" t="s">
        <v>37336</v>
      </c>
      <c r="L583" t="s">
        <v>1233</v>
      </c>
      <c r="M583">
        <v>0</v>
      </c>
      <c r="P583" s="2" t="s">
        <v>41033</v>
      </c>
      <c r="Q583" t="s">
        <v>47</v>
      </c>
      <c r="S583">
        <v>7.3711219999999994E-2</v>
      </c>
      <c r="T583">
        <v>1.4114380000000001E-3</v>
      </c>
      <c r="U583">
        <v>1.4634945E-2</v>
      </c>
      <c r="V583">
        <v>8.0655329999999997E-3</v>
      </c>
      <c r="W583">
        <v>3.2799274000000003E-2</v>
      </c>
      <c r="X583">
        <v>6.5180165999999999E-3</v>
      </c>
      <c r="Y583">
        <v>-4.1666666666666657E-2</v>
      </c>
      <c r="Z583">
        <v>0.18099999999999999</v>
      </c>
      <c r="AA583">
        <v>0.10299999999999999</v>
      </c>
      <c r="AB583">
        <v>0.71499999999999997</v>
      </c>
      <c r="AC583">
        <v>0.70960000000000001</v>
      </c>
      <c r="AD583" t="s">
        <v>48</v>
      </c>
      <c r="AE583" t="s">
        <v>48</v>
      </c>
      <c r="AF583" t="s">
        <v>48</v>
      </c>
      <c r="AG583" t="s">
        <v>37311</v>
      </c>
    </row>
    <row r="584" spans="1:33" hidden="1" outlineLevel="1" x14ac:dyDescent="0.2">
      <c r="A584" t="s">
        <v>41034</v>
      </c>
      <c r="B584" t="s">
        <v>41035</v>
      </c>
      <c r="C584" t="s">
        <v>41036</v>
      </c>
      <c r="D584" s="3"/>
      <c r="J584" t="s">
        <v>41037</v>
      </c>
      <c r="K584" t="s">
        <v>37336</v>
      </c>
      <c r="L584" t="s">
        <v>1233</v>
      </c>
      <c r="M584">
        <v>0</v>
      </c>
      <c r="P584" s="2" t="s">
        <v>41038</v>
      </c>
      <c r="Q584" t="s">
        <v>47</v>
      </c>
      <c r="S584">
        <v>2.1785566999999999E-2</v>
      </c>
      <c r="T584">
        <v>7.2479249999999999E-4</v>
      </c>
      <c r="U584">
        <v>1.1902207E-2</v>
      </c>
      <c r="V584">
        <v>5.3276913000000004E-3</v>
      </c>
      <c r="W584">
        <v>1.1692902E-2</v>
      </c>
      <c r="X584">
        <v>6.6539470000000003E-3</v>
      </c>
      <c r="Y584">
        <v>-0.15476190476190479</v>
      </c>
      <c r="Z584">
        <v>0.14199999999999999</v>
      </c>
      <c r="AA584">
        <v>0.16900000000000001</v>
      </c>
      <c r="AB584">
        <v>0.68899999999999995</v>
      </c>
      <c r="AC584">
        <v>-0.31669999999999998</v>
      </c>
      <c r="AD584" t="s">
        <v>48</v>
      </c>
      <c r="AE584" t="s">
        <v>48</v>
      </c>
      <c r="AF584" t="s">
        <v>48</v>
      </c>
      <c r="AG584" t="s">
        <v>37311</v>
      </c>
    </row>
    <row r="585" spans="1:33" hidden="1" outlineLevel="1" x14ac:dyDescent="0.2">
      <c r="A585" t="s">
        <v>41039</v>
      </c>
      <c r="B585" t="s">
        <v>41040</v>
      </c>
      <c r="C585" t="s">
        <v>41041</v>
      </c>
      <c r="D585" s="3"/>
      <c r="J585" t="s">
        <v>41042</v>
      </c>
      <c r="K585" t="s">
        <v>37336</v>
      </c>
      <c r="L585" t="s">
        <v>1233</v>
      </c>
      <c r="M585">
        <v>0</v>
      </c>
      <c r="P585" s="2" t="s">
        <v>41043</v>
      </c>
      <c r="Q585" t="s">
        <v>47</v>
      </c>
      <c r="S585">
        <v>1.8974753E-2</v>
      </c>
      <c r="T585">
        <v>1.8501282E-3</v>
      </c>
      <c r="U585">
        <v>2.0100423999999999E-2</v>
      </c>
      <c r="V585">
        <v>3.903274E-3</v>
      </c>
      <c r="W585">
        <v>1.0894895999999999E-2</v>
      </c>
      <c r="X585">
        <v>7.4436385000000004E-3</v>
      </c>
      <c r="Y585">
        <v>0</v>
      </c>
      <c r="Z585">
        <v>0</v>
      </c>
      <c r="AA585">
        <v>0</v>
      </c>
      <c r="AB585">
        <v>1</v>
      </c>
      <c r="AC585">
        <v>0</v>
      </c>
      <c r="AD585" t="s">
        <v>48</v>
      </c>
      <c r="AE585" t="s">
        <v>48</v>
      </c>
      <c r="AF585" t="s">
        <v>48</v>
      </c>
      <c r="AG585" t="s">
        <v>37311</v>
      </c>
    </row>
    <row r="586" spans="1:33" hidden="1" outlineLevel="1" x14ac:dyDescent="0.2">
      <c r="A586" t="s">
        <v>41044</v>
      </c>
      <c r="B586" t="s">
        <v>41045</v>
      </c>
      <c r="C586" t="s">
        <v>41046</v>
      </c>
      <c r="D586" s="3"/>
      <c r="J586" t="s">
        <v>41047</v>
      </c>
      <c r="K586" t="s">
        <v>37336</v>
      </c>
      <c r="L586" t="s">
        <v>1233</v>
      </c>
      <c r="M586">
        <v>0</v>
      </c>
      <c r="P586" s="2" t="s">
        <v>41048</v>
      </c>
      <c r="Q586" t="s">
        <v>47</v>
      </c>
      <c r="S586">
        <v>0.11223002999999999</v>
      </c>
      <c r="T586">
        <v>2.0885468E-3</v>
      </c>
      <c r="U586">
        <v>1.3849284E-2</v>
      </c>
      <c r="V586">
        <v>5.3276913000000004E-3</v>
      </c>
      <c r="W586">
        <v>6.1626411999999998E-2</v>
      </c>
      <c r="X586">
        <v>6.7639859999999996E-3</v>
      </c>
      <c r="Y586">
        <v>0</v>
      </c>
      <c r="Z586">
        <v>0.124</v>
      </c>
      <c r="AA586">
        <v>0.183</v>
      </c>
      <c r="AB586">
        <v>0.69299999999999995</v>
      </c>
      <c r="AC586">
        <v>-0.29599999999999999</v>
      </c>
      <c r="AD586" t="s">
        <v>48</v>
      </c>
      <c r="AE586" t="s">
        <v>48</v>
      </c>
      <c r="AF586" t="s">
        <v>48</v>
      </c>
      <c r="AG586" t="s">
        <v>37311</v>
      </c>
    </row>
    <row r="587" spans="1:33" hidden="1" outlineLevel="1" x14ac:dyDescent="0.2">
      <c r="A587" t="s">
        <v>41049</v>
      </c>
      <c r="B587" t="s">
        <v>41050</v>
      </c>
      <c r="C587" t="s">
        <v>41051</v>
      </c>
      <c r="D587" s="3"/>
      <c r="J587" t="s">
        <v>41052</v>
      </c>
      <c r="K587" t="s">
        <v>37336</v>
      </c>
      <c r="L587" t="s">
        <v>1233</v>
      </c>
      <c r="M587">
        <v>0</v>
      </c>
      <c r="P587" s="2" t="s">
        <v>41053</v>
      </c>
      <c r="Q587" t="s">
        <v>47</v>
      </c>
      <c r="S587">
        <v>0.23523537999999999</v>
      </c>
      <c r="T587">
        <v>1.0299683E-2</v>
      </c>
      <c r="U587">
        <v>7.7085280000000006E-2</v>
      </c>
      <c r="V587">
        <v>0.15303207999999999</v>
      </c>
      <c r="W587">
        <v>8.9778624000000001E-2</v>
      </c>
      <c r="X587">
        <v>7.8061199999999997E-3</v>
      </c>
      <c r="Y587">
        <v>0</v>
      </c>
      <c r="Z587">
        <v>0</v>
      </c>
      <c r="AA587">
        <v>0.437</v>
      </c>
      <c r="AB587">
        <v>0.56299999999999994</v>
      </c>
      <c r="AC587">
        <v>-0.47670000000000001</v>
      </c>
      <c r="AD587" t="s">
        <v>48</v>
      </c>
      <c r="AE587" t="s">
        <v>48</v>
      </c>
      <c r="AF587" t="s">
        <v>48</v>
      </c>
      <c r="AG587" t="s">
        <v>37311</v>
      </c>
    </row>
    <row r="588" spans="1:33" hidden="1" outlineLevel="1" x14ac:dyDescent="0.2">
      <c r="A588" t="s">
        <v>41054</v>
      </c>
      <c r="B588" t="s">
        <v>41055</v>
      </c>
      <c r="C588" t="s">
        <v>41056</v>
      </c>
      <c r="D588" s="3"/>
      <c r="J588" t="s">
        <v>41057</v>
      </c>
      <c r="K588" t="s">
        <v>37336</v>
      </c>
      <c r="L588" t="s">
        <v>1233</v>
      </c>
      <c r="M588">
        <v>0</v>
      </c>
      <c r="P588" s="2" t="s">
        <v>41058</v>
      </c>
      <c r="Q588" t="s">
        <v>47</v>
      </c>
      <c r="S588">
        <v>4.6120717999999998E-2</v>
      </c>
      <c r="T588">
        <v>1.6021729000000001E-3</v>
      </c>
      <c r="U588">
        <v>2.3584666000000001E-2</v>
      </c>
      <c r="V588">
        <v>3.8477771000000002E-3</v>
      </c>
      <c r="W588">
        <v>2.1868404000000001E-2</v>
      </c>
      <c r="X588">
        <v>7.3400719999999996E-3</v>
      </c>
      <c r="Y588">
        <v>-4.8333333333333353E-2</v>
      </c>
      <c r="Z588">
        <v>7.6999999999999999E-2</v>
      </c>
      <c r="AA588">
        <v>0.20300000000000001</v>
      </c>
      <c r="AB588">
        <v>0.72</v>
      </c>
      <c r="AC588">
        <v>-0.93489999999999995</v>
      </c>
      <c r="AD588" t="s">
        <v>48</v>
      </c>
      <c r="AE588" t="s">
        <v>48</v>
      </c>
      <c r="AF588" t="s">
        <v>48</v>
      </c>
      <c r="AG588" t="s">
        <v>37311</v>
      </c>
    </row>
    <row r="589" spans="1:33" hidden="1" outlineLevel="1" x14ac:dyDescent="0.2">
      <c r="A589" t="s">
        <v>41059</v>
      </c>
      <c r="B589" t="s">
        <v>41060</v>
      </c>
      <c r="C589" t="s">
        <v>41061</v>
      </c>
      <c r="D589" s="3"/>
      <c r="J589" t="s">
        <v>41062</v>
      </c>
      <c r="K589" t="s">
        <v>37336</v>
      </c>
      <c r="L589" t="s">
        <v>1233</v>
      </c>
      <c r="M589">
        <v>0</v>
      </c>
      <c r="P589" s="2" t="s">
        <v>41063</v>
      </c>
      <c r="Q589" t="s">
        <v>47</v>
      </c>
      <c r="S589">
        <v>6.5797309999999998E-2</v>
      </c>
      <c r="T589">
        <v>1.3828277999999999E-3</v>
      </c>
      <c r="U589">
        <v>1.2585391E-2</v>
      </c>
      <c r="V589">
        <v>1.7296498E-3</v>
      </c>
      <c r="W589">
        <v>2.6573719999999999E-2</v>
      </c>
      <c r="X589">
        <v>8.5828659999999998E-3</v>
      </c>
      <c r="Y589">
        <v>0.15</v>
      </c>
      <c r="Z589">
        <v>3.5999999999999997E-2</v>
      </c>
      <c r="AA589">
        <v>4.1000000000000002E-2</v>
      </c>
      <c r="AB589">
        <v>0.92300000000000004</v>
      </c>
      <c r="AC589">
        <v>-0.1007</v>
      </c>
      <c r="AD589" t="s">
        <v>48</v>
      </c>
      <c r="AE589" t="s">
        <v>48</v>
      </c>
      <c r="AF589" t="s">
        <v>48</v>
      </c>
      <c r="AG589" t="s">
        <v>37311</v>
      </c>
    </row>
    <row r="590" spans="1:33" hidden="1" outlineLevel="1" x14ac:dyDescent="0.2">
      <c r="A590" t="s">
        <v>41064</v>
      </c>
      <c r="B590" t="s">
        <v>41065</v>
      </c>
      <c r="C590" t="s">
        <v>20511</v>
      </c>
      <c r="D590" s="3"/>
      <c r="J590" t="s">
        <v>41066</v>
      </c>
      <c r="K590" t="s">
        <v>37336</v>
      </c>
      <c r="L590" t="s">
        <v>1233</v>
      </c>
      <c r="M590">
        <v>0</v>
      </c>
      <c r="P590" s="2" t="s">
        <v>41067</v>
      </c>
      <c r="Q590" t="s">
        <v>47</v>
      </c>
      <c r="S590">
        <v>0.14082454</v>
      </c>
      <c r="T590">
        <v>2.3937225000000002E-3</v>
      </c>
      <c r="U590">
        <v>1.1663092E-2</v>
      </c>
      <c r="V590">
        <v>7.3995716E-3</v>
      </c>
      <c r="W590">
        <v>6.6171789999999994E-2</v>
      </c>
      <c r="X590">
        <v>7.754337E-3</v>
      </c>
      <c r="Y590">
        <v>0</v>
      </c>
      <c r="Z590">
        <v>0.13900000000000001</v>
      </c>
      <c r="AA590">
        <v>0.47</v>
      </c>
      <c r="AB590">
        <v>0.39100000000000001</v>
      </c>
      <c r="AC590">
        <v>-0.85729999999999995</v>
      </c>
      <c r="AD590" t="s">
        <v>48</v>
      </c>
      <c r="AE590" t="s">
        <v>48</v>
      </c>
      <c r="AF590" t="s">
        <v>48</v>
      </c>
      <c r="AG590" t="s">
        <v>37311</v>
      </c>
    </row>
    <row r="591" spans="1:33" hidden="1" outlineLevel="1" x14ac:dyDescent="0.2">
      <c r="A591" t="s">
        <v>41068</v>
      </c>
      <c r="B591" t="s">
        <v>41069</v>
      </c>
      <c r="C591" t="s">
        <v>16763</v>
      </c>
      <c r="D591" s="3"/>
      <c r="J591" t="s">
        <v>41070</v>
      </c>
      <c r="K591" t="s">
        <v>37336</v>
      </c>
      <c r="L591" t="s">
        <v>1233</v>
      </c>
      <c r="M591">
        <v>0</v>
      </c>
      <c r="P591" s="2" t="s">
        <v>41071</v>
      </c>
      <c r="Q591" t="s">
        <v>10060</v>
      </c>
      <c r="S591">
        <v>9.4382880000000002E-2</v>
      </c>
      <c r="T591">
        <v>1.4877319E-3</v>
      </c>
      <c r="U591">
        <v>1.3302735E-2</v>
      </c>
      <c r="V591">
        <v>4.8837172999999998E-3</v>
      </c>
      <c r="W591">
        <v>4.2665333E-2</v>
      </c>
      <c r="X591">
        <v>7.094103E-3</v>
      </c>
      <c r="Y591">
        <v>0</v>
      </c>
      <c r="Z591">
        <v>0</v>
      </c>
      <c r="AA591">
        <v>0.28000000000000003</v>
      </c>
      <c r="AB591">
        <v>0.72</v>
      </c>
      <c r="AC591">
        <v>-0.88470000000000004</v>
      </c>
      <c r="AD591" t="s">
        <v>48</v>
      </c>
      <c r="AE591" t="s">
        <v>48</v>
      </c>
      <c r="AF591" t="s">
        <v>48</v>
      </c>
      <c r="AG591" t="s">
        <v>37311</v>
      </c>
    </row>
    <row r="592" spans="1:33" hidden="1" outlineLevel="1" x14ac:dyDescent="0.2">
      <c r="A592" t="s">
        <v>41072</v>
      </c>
      <c r="B592" t="s">
        <v>41073</v>
      </c>
      <c r="C592" t="s">
        <v>41074</v>
      </c>
      <c r="D592" s="3"/>
      <c r="J592" t="s">
        <v>41075</v>
      </c>
      <c r="K592" t="s">
        <v>37336</v>
      </c>
      <c r="L592" t="s">
        <v>1233</v>
      </c>
      <c r="M592">
        <v>-12</v>
      </c>
      <c r="P592" s="2" t="s">
        <v>41076</v>
      </c>
      <c r="Q592" t="s">
        <v>47</v>
      </c>
      <c r="S592">
        <v>0.10739898</v>
      </c>
      <c r="T592">
        <v>1.4114380000000001E-3</v>
      </c>
      <c r="U592">
        <v>1.4566627E-2</v>
      </c>
      <c r="V592">
        <v>4.1252609999999999E-3</v>
      </c>
      <c r="W592">
        <v>4.0323049999999999E-2</v>
      </c>
      <c r="X592">
        <v>6.4273960000000002E-3</v>
      </c>
      <c r="Y592">
        <v>0.6</v>
      </c>
      <c r="Z592">
        <v>0.20599999999999999</v>
      </c>
      <c r="AA592">
        <v>0.19700000000000001</v>
      </c>
      <c r="AB592">
        <v>0.59699999999999998</v>
      </c>
      <c r="AC592">
        <v>0.1027</v>
      </c>
      <c r="AD592" t="s">
        <v>48</v>
      </c>
      <c r="AE592" t="s">
        <v>48</v>
      </c>
      <c r="AF592" t="s">
        <v>48</v>
      </c>
      <c r="AG592" t="s">
        <v>37311</v>
      </c>
    </row>
    <row r="593" spans="1:33" hidden="1" outlineLevel="1" x14ac:dyDescent="0.2">
      <c r="A593" t="s">
        <v>41077</v>
      </c>
      <c r="B593" t="s">
        <v>41078</v>
      </c>
      <c r="C593" t="s">
        <v>41079</v>
      </c>
      <c r="D593" s="3"/>
      <c r="J593" t="s">
        <v>41080</v>
      </c>
      <c r="K593" t="s">
        <v>37336</v>
      </c>
      <c r="L593" t="s">
        <v>1233</v>
      </c>
      <c r="M593">
        <v>-11</v>
      </c>
      <c r="P593" s="2" t="s">
        <v>41081</v>
      </c>
      <c r="Q593" t="s">
        <v>47</v>
      </c>
      <c r="S593">
        <v>5.0821137000000002E-2</v>
      </c>
      <c r="T593">
        <v>1.2397765999999999E-3</v>
      </c>
      <c r="U593">
        <v>1.7845914000000001E-2</v>
      </c>
      <c r="V593">
        <v>2.9968262999999998E-3</v>
      </c>
      <c r="W593">
        <v>2.0450362999999999E-2</v>
      </c>
      <c r="X593">
        <v>7.8579029999999994E-3</v>
      </c>
      <c r="Y593">
        <v>-0.15625</v>
      </c>
      <c r="Z593">
        <v>0</v>
      </c>
      <c r="AA593">
        <v>0.34</v>
      </c>
      <c r="AB593">
        <v>0.66</v>
      </c>
      <c r="AC593">
        <v>-0.92500000000000004</v>
      </c>
      <c r="AD593" t="s">
        <v>48</v>
      </c>
      <c r="AE593" t="s">
        <v>48</v>
      </c>
      <c r="AF593" t="s">
        <v>48</v>
      </c>
      <c r="AG593" t="s">
        <v>37311</v>
      </c>
    </row>
    <row r="594" spans="1:33" hidden="1" outlineLevel="1" x14ac:dyDescent="0.2">
      <c r="A594" t="s">
        <v>41082</v>
      </c>
      <c r="B594" t="s">
        <v>41083</v>
      </c>
      <c r="C594" t="s">
        <v>41084</v>
      </c>
      <c r="D594" s="3"/>
      <c r="J594" t="s">
        <v>41085</v>
      </c>
      <c r="K594" t="s">
        <v>37336</v>
      </c>
      <c r="L594" t="s">
        <v>1233</v>
      </c>
      <c r="M594">
        <v>-10</v>
      </c>
      <c r="P594" s="2" t="s">
        <v>41086</v>
      </c>
      <c r="Q594" t="s">
        <v>47</v>
      </c>
      <c r="S594">
        <v>8.4790690000000002E-2</v>
      </c>
      <c r="T594">
        <v>1.9454956E-3</v>
      </c>
      <c r="U594">
        <v>2.1945024E-2</v>
      </c>
      <c r="V594">
        <v>4.8097213999999996E-3</v>
      </c>
      <c r="W594">
        <v>2.5155678000000001E-2</v>
      </c>
      <c r="X594">
        <v>8.1686009999999993E-3</v>
      </c>
      <c r="Y594">
        <v>0</v>
      </c>
      <c r="Z594">
        <v>0</v>
      </c>
      <c r="AA594">
        <v>0.45200000000000001</v>
      </c>
      <c r="AB594">
        <v>0.54800000000000004</v>
      </c>
      <c r="AC594">
        <v>-0.51060000000000005</v>
      </c>
      <c r="AD594" t="s">
        <v>48</v>
      </c>
      <c r="AE594" t="s">
        <v>48</v>
      </c>
      <c r="AF594" t="s">
        <v>48</v>
      </c>
      <c r="AG594" t="s">
        <v>37311</v>
      </c>
    </row>
    <row r="595" spans="1:33" hidden="1" outlineLevel="1" x14ac:dyDescent="0.2">
      <c r="A595" t="s">
        <v>41087</v>
      </c>
      <c r="B595" t="s">
        <v>41088</v>
      </c>
      <c r="C595" t="s">
        <v>41089</v>
      </c>
      <c r="D595" s="3"/>
      <c r="J595" t="s">
        <v>41090</v>
      </c>
      <c r="K595" t="s">
        <v>37336</v>
      </c>
      <c r="L595" t="s">
        <v>1233</v>
      </c>
      <c r="M595">
        <v>-1</v>
      </c>
      <c r="P595" s="2" t="s">
        <v>41091</v>
      </c>
      <c r="Q595" t="s">
        <v>47</v>
      </c>
      <c r="Y595" t="s">
        <v>48</v>
      </c>
      <c r="Z595" t="s">
        <v>48</v>
      </c>
      <c r="AA595" t="s">
        <v>48</v>
      </c>
      <c r="AB595" t="s">
        <v>48</v>
      </c>
      <c r="AC595" t="s">
        <v>48</v>
      </c>
      <c r="AD595" t="s">
        <v>48</v>
      </c>
      <c r="AE595" t="s">
        <v>48</v>
      </c>
      <c r="AF595" t="s">
        <v>48</v>
      </c>
      <c r="AG595" t="s">
        <v>41092</v>
      </c>
    </row>
    <row r="596" spans="1:33" hidden="1" outlineLevel="1" x14ac:dyDescent="0.2">
      <c r="A596" t="s">
        <v>41093</v>
      </c>
      <c r="B596" t="s">
        <v>41094</v>
      </c>
      <c r="C596" t="s">
        <v>41095</v>
      </c>
      <c r="D596" s="3"/>
      <c r="J596" t="s">
        <v>41096</v>
      </c>
      <c r="K596" t="s">
        <v>37336</v>
      </c>
      <c r="L596" t="s">
        <v>1233</v>
      </c>
      <c r="M596">
        <v>-1</v>
      </c>
      <c r="P596" s="2" t="s">
        <v>41097</v>
      </c>
      <c r="Q596" t="s">
        <v>47</v>
      </c>
      <c r="S596">
        <v>3.4277401999999998E-2</v>
      </c>
      <c r="T596">
        <v>9.1552734000000001E-4</v>
      </c>
      <c r="U596">
        <v>1.2687868999999999E-2</v>
      </c>
      <c r="V596">
        <v>2.9783275E-3</v>
      </c>
      <c r="W596">
        <v>1.5720926E-2</v>
      </c>
      <c r="X596">
        <v>6.9516995000000002E-3</v>
      </c>
      <c r="Y596">
        <v>0.18333333333333329</v>
      </c>
      <c r="Z596">
        <v>8.5000000000000006E-2</v>
      </c>
      <c r="AA596">
        <v>5.5E-2</v>
      </c>
      <c r="AB596">
        <v>0.86</v>
      </c>
      <c r="AC596">
        <v>0.60660000000000003</v>
      </c>
      <c r="AD596" t="s">
        <v>48</v>
      </c>
      <c r="AE596" t="s">
        <v>48</v>
      </c>
      <c r="AF596" t="s">
        <v>48</v>
      </c>
      <c r="AG596" t="s">
        <v>37311</v>
      </c>
    </row>
    <row r="597" spans="1:33" hidden="1" outlineLevel="1" x14ac:dyDescent="0.2">
      <c r="A597" t="s">
        <v>41098</v>
      </c>
      <c r="B597" t="s">
        <v>41099</v>
      </c>
      <c r="C597" t="s">
        <v>41100</v>
      </c>
      <c r="D597" s="3"/>
      <c r="J597" t="s">
        <v>41101</v>
      </c>
      <c r="K597" t="s">
        <v>37336</v>
      </c>
      <c r="L597" t="s">
        <v>1233</v>
      </c>
      <c r="M597">
        <v>-1</v>
      </c>
      <c r="P597" s="2" t="s">
        <v>41102</v>
      </c>
      <c r="Q597" t="s">
        <v>47</v>
      </c>
      <c r="S597">
        <v>4.6862889999999997E-2</v>
      </c>
      <c r="T597">
        <v>1.0347366000000001E-3</v>
      </c>
      <c r="U597">
        <v>1.3610168000000001E-2</v>
      </c>
      <c r="V597">
        <v>2.8303360000000001E-3</v>
      </c>
      <c r="W597">
        <v>1.8710041E-2</v>
      </c>
      <c r="X597">
        <v>8.4145709999999992E-3</v>
      </c>
      <c r="Y597">
        <v>-0.6</v>
      </c>
      <c r="Z597">
        <v>0</v>
      </c>
      <c r="AA597">
        <v>0.10100000000000001</v>
      </c>
      <c r="AB597">
        <v>0.89900000000000002</v>
      </c>
      <c r="AC597">
        <v>-0.30890000000000001</v>
      </c>
      <c r="AD597" t="s">
        <v>48</v>
      </c>
      <c r="AE597" t="s">
        <v>48</v>
      </c>
      <c r="AF597" t="s">
        <v>48</v>
      </c>
      <c r="AG597" t="s">
        <v>37311</v>
      </c>
    </row>
    <row r="598" spans="1:33" hidden="1" outlineLevel="1" x14ac:dyDescent="0.2">
      <c r="A598" t="s">
        <v>41103</v>
      </c>
      <c r="B598" t="s">
        <v>41104</v>
      </c>
      <c r="C598" t="s">
        <v>41105</v>
      </c>
      <c r="D598" s="3"/>
      <c r="J598" t="s">
        <v>41106</v>
      </c>
      <c r="K598" t="s">
        <v>37336</v>
      </c>
      <c r="L598" t="s">
        <v>1233</v>
      </c>
      <c r="M598">
        <v>-1</v>
      </c>
      <c r="P598" s="2" t="s">
        <v>41107</v>
      </c>
      <c r="Q598" t="s">
        <v>47</v>
      </c>
      <c r="S598">
        <v>5.2800260000000002E-2</v>
      </c>
      <c r="T598">
        <v>9.5844270000000002E-4</v>
      </c>
      <c r="U598">
        <v>1.3029462E-2</v>
      </c>
      <c r="V598">
        <v>2.7748393E-3</v>
      </c>
      <c r="W598">
        <v>2.5800243E-2</v>
      </c>
      <c r="X598">
        <v>6.1620080000000001E-3</v>
      </c>
      <c r="Y598">
        <v>0.24374999999999999</v>
      </c>
      <c r="Z598">
        <v>0.12</v>
      </c>
      <c r="AA598">
        <v>1.6E-2</v>
      </c>
      <c r="AB598">
        <v>0.86499999999999999</v>
      </c>
      <c r="AC598">
        <v>0.86529999999999996</v>
      </c>
      <c r="AD598" t="s">
        <v>48</v>
      </c>
      <c r="AE598" t="s">
        <v>48</v>
      </c>
      <c r="AF598" t="s">
        <v>48</v>
      </c>
      <c r="AG598" t="s">
        <v>37311</v>
      </c>
    </row>
    <row r="599" spans="1:33" hidden="1" outlineLevel="1" x14ac:dyDescent="0.2">
      <c r="A599" t="s">
        <v>41108</v>
      </c>
      <c r="B599" t="s">
        <v>41109</v>
      </c>
      <c r="C599" t="s">
        <v>513</v>
      </c>
      <c r="D599" s="3"/>
      <c r="J599" t="s">
        <v>3243</v>
      </c>
      <c r="K599" t="s">
        <v>37336</v>
      </c>
      <c r="L599" t="s">
        <v>1233</v>
      </c>
      <c r="M599">
        <v>-5</v>
      </c>
      <c r="P599" s="2" t="s">
        <v>41110</v>
      </c>
      <c r="Q599" t="s">
        <v>47</v>
      </c>
      <c r="Y599" t="s">
        <v>48</v>
      </c>
      <c r="Z599" t="s">
        <v>48</v>
      </c>
      <c r="AA599" t="s">
        <v>48</v>
      </c>
      <c r="AB599" t="s">
        <v>48</v>
      </c>
      <c r="AC599" t="s">
        <v>48</v>
      </c>
      <c r="AD599" t="s">
        <v>48</v>
      </c>
      <c r="AE599" t="s">
        <v>48</v>
      </c>
      <c r="AF599" t="s">
        <v>48</v>
      </c>
      <c r="AG599" t="s">
        <v>39775</v>
      </c>
    </row>
    <row r="600" spans="1:33" hidden="1" outlineLevel="1" x14ac:dyDescent="0.2">
      <c r="A600" t="s">
        <v>41111</v>
      </c>
      <c r="B600" t="s">
        <v>41112</v>
      </c>
      <c r="C600" t="s">
        <v>41113</v>
      </c>
      <c r="D600" s="3"/>
      <c r="J600" t="s">
        <v>41114</v>
      </c>
      <c r="K600" t="s">
        <v>37336</v>
      </c>
      <c r="L600" t="s">
        <v>1233</v>
      </c>
      <c r="M600">
        <v>-45</v>
      </c>
      <c r="P600" s="2" t="s">
        <v>41115</v>
      </c>
      <c r="Q600" t="s">
        <v>47</v>
      </c>
      <c r="S600">
        <v>0.11161</v>
      </c>
      <c r="T600">
        <v>2.1934509999999999E-3</v>
      </c>
      <c r="U600">
        <v>2.4677762999999998E-2</v>
      </c>
      <c r="V600">
        <v>5.0317086000000004E-3</v>
      </c>
      <c r="W600">
        <v>6.2150877E-2</v>
      </c>
      <c r="X600">
        <v>7.1329399999999999E-3</v>
      </c>
      <c r="Y600">
        <v>0.27692307692307688</v>
      </c>
      <c r="Z600">
        <v>0.14699999999999999</v>
      </c>
      <c r="AA600">
        <v>0.11</v>
      </c>
      <c r="AB600">
        <v>0.74299999999999999</v>
      </c>
      <c r="AC600">
        <v>0.53810000000000002</v>
      </c>
      <c r="AD600" t="s">
        <v>48</v>
      </c>
      <c r="AE600" t="s">
        <v>48</v>
      </c>
      <c r="AF600" t="s">
        <v>48</v>
      </c>
      <c r="AG600" t="s">
        <v>37311</v>
      </c>
    </row>
    <row r="601" spans="1:33" hidden="1" outlineLevel="1" x14ac:dyDescent="0.2">
      <c r="A601" t="s">
        <v>41116</v>
      </c>
      <c r="B601" t="s">
        <v>41117</v>
      </c>
      <c r="C601" t="s">
        <v>41118</v>
      </c>
      <c r="D601" s="3"/>
      <c r="J601" t="s">
        <v>41119</v>
      </c>
      <c r="K601" t="s">
        <v>37336</v>
      </c>
      <c r="L601" t="s">
        <v>1233</v>
      </c>
      <c r="M601">
        <v>-2</v>
      </c>
      <c r="P601" s="2" t="s">
        <v>41120</v>
      </c>
      <c r="Q601" t="s">
        <v>47</v>
      </c>
      <c r="S601">
        <v>0.89882379999999995</v>
      </c>
      <c r="T601">
        <v>0.45077345000000002</v>
      </c>
      <c r="U601">
        <v>0.73341434999999999</v>
      </c>
      <c r="V601">
        <v>0.17226285</v>
      </c>
      <c r="W601">
        <v>0.82974654000000003</v>
      </c>
      <c r="X601">
        <v>9.6230270000000007E-2</v>
      </c>
      <c r="Y601">
        <v>0.1104938271604938</v>
      </c>
      <c r="Z601">
        <v>0.14699999999999999</v>
      </c>
      <c r="AA601">
        <v>0.11600000000000001</v>
      </c>
      <c r="AB601">
        <v>0.73699999999999999</v>
      </c>
      <c r="AC601">
        <v>0.29599999999999999</v>
      </c>
      <c r="AD601" t="s">
        <v>48</v>
      </c>
      <c r="AE601" t="s">
        <v>48</v>
      </c>
      <c r="AF601" t="s">
        <v>48</v>
      </c>
      <c r="AG601" t="s">
        <v>37311</v>
      </c>
    </row>
    <row r="602" spans="1:33" hidden="1" outlineLevel="1" x14ac:dyDescent="0.2">
      <c r="A602" t="s">
        <v>41121</v>
      </c>
      <c r="B602" t="s">
        <v>41122</v>
      </c>
      <c r="C602" t="s">
        <v>41123</v>
      </c>
      <c r="D602" s="3"/>
      <c r="J602" t="s">
        <v>41124</v>
      </c>
      <c r="K602" t="s">
        <v>37336</v>
      </c>
      <c r="L602" t="s">
        <v>1233</v>
      </c>
      <c r="M602">
        <v>-2</v>
      </c>
      <c r="P602" s="2" t="s">
        <v>41125</v>
      </c>
      <c r="Q602" t="s">
        <v>47</v>
      </c>
      <c r="S602">
        <v>0.11140332999999999</v>
      </c>
      <c r="T602">
        <v>1.9168854E-3</v>
      </c>
      <c r="U602">
        <v>1.5693881999999999E-2</v>
      </c>
      <c r="V602">
        <v>3.4408006000000001E-3</v>
      </c>
      <c r="W602">
        <v>4.6178754000000002E-2</v>
      </c>
      <c r="X602">
        <v>7.5083672999999998E-3</v>
      </c>
      <c r="Y602">
        <v>0</v>
      </c>
      <c r="Z602">
        <v>0</v>
      </c>
      <c r="AA602">
        <v>0</v>
      </c>
      <c r="AB602">
        <v>1</v>
      </c>
      <c r="AC602">
        <v>0</v>
      </c>
      <c r="AD602" t="s">
        <v>48</v>
      </c>
      <c r="AE602" t="s">
        <v>48</v>
      </c>
      <c r="AF602" t="s">
        <v>48</v>
      </c>
      <c r="AG602" t="s">
        <v>37311</v>
      </c>
    </row>
    <row r="603" spans="1:33" hidden="1" outlineLevel="1" x14ac:dyDescent="0.2">
      <c r="A603" t="s">
        <v>41126</v>
      </c>
      <c r="B603" t="s">
        <v>41127</v>
      </c>
      <c r="C603" t="s">
        <v>24687</v>
      </c>
      <c r="D603" s="3"/>
      <c r="J603" t="s">
        <v>41128</v>
      </c>
      <c r="K603" t="s">
        <v>37336</v>
      </c>
      <c r="L603" t="s">
        <v>1233</v>
      </c>
      <c r="M603">
        <v>-2</v>
      </c>
      <c r="P603" s="2" t="s">
        <v>41129</v>
      </c>
      <c r="Q603" t="s">
        <v>24080</v>
      </c>
      <c r="S603">
        <v>0.10609736</v>
      </c>
      <c r="T603">
        <v>2.0217896000000002E-3</v>
      </c>
      <c r="U603">
        <v>2.0783609000000001E-2</v>
      </c>
      <c r="V603">
        <v>4.1437599999999998E-3</v>
      </c>
      <c r="W603">
        <v>5.2034459999999998E-2</v>
      </c>
      <c r="X603">
        <v>8.2592220000000001E-3</v>
      </c>
      <c r="Y603">
        <v>0.1230952380952381</v>
      </c>
      <c r="Z603">
        <v>6.4000000000000001E-2</v>
      </c>
      <c r="AA603">
        <v>0.17100000000000001</v>
      </c>
      <c r="AB603">
        <v>0.76400000000000001</v>
      </c>
      <c r="AC603">
        <v>-0.97189999999999999</v>
      </c>
      <c r="AD603" t="s">
        <v>48</v>
      </c>
      <c r="AE603" t="s">
        <v>48</v>
      </c>
      <c r="AF603" t="s">
        <v>48</v>
      </c>
      <c r="AG603" t="s">
        <v>37311</v>
      </c>
    </row>
    <row r="604" spans="1:33" hidden="1" outlineLevel="1" x14ac:dyDescent="0.2">
      <c r="A604" t="s">
        <v>41130</v>
      </c>
      <c r="B604" t="s">
        <v>41131</v>
      </c>
      <c r="C604" t="s">
        <v>41132</v>
      </c>
      <c r="D604" s="3"/>
      <c r="J604" t="s">
        <v>41133</v>
      </c>
      <c r="K604" t="s">
        <v>37336</v>
      </c>
      <c r="L604" t="s">
        <v>1233</v>
      </c>
      <c r="M604">
        <v>-2</v>
      </c>
      <c r="P604" s="2" t="s">
        <v>41134</v>
      </c>
      <c r="Q604" t="s">
        <v>47</v>
      </c>
      <c r="S604">
        <v>0.25462921999999999</v>
      </c>
      <c r="T604">
        <v>5.6076049999999999E-3</v>
      </c>
      <c r="U604">
        <v>7.4822280000000005E-2</v>
      </c>
      <c r="V604">
        <v>1.4450782000000001E-2</v>
      </c>
      <c r="W604">
        <v>0.14150882000000001</v>
      </c>
      <c r="X604">
        <v>2.2163314999999999E-2</v>
      </c>
      <c r="Y604">
        <v>0.6</v>
      </c>
      <c r="Z604">
        <v>3.7999999999999999E-2</v>
      </c>
      <c r="AA604">
        <v>0.24199999999999999</v>
      </c>
      <c r="AB604">
        <v>0.72</v>
      </c>
      <c r="AC604">
        <v>-0.88449999999999995</v>
      </c>
      <c r="AD604" t="s">
        <v>48</v>
      </c>
      <c r="AE604" t="s">
        <v>48</v>
      </c>
      <c r="AF604" t="s">
        <v>48</v>
      </c>
      <c r="AG604" t="s">
        <v>37311</v>
      </c>
    </row>
    <row r="605" spans="1:33" hidden="1" outlineLevel="1" x14ac:dyDescent="0.2">
      <c r="A605" t="s">
        <v>41135</v>
      </c>
      <c r="B605" t="s">
        <v>41136</v>
      </c>
      <c r="C605" t="s">
        <v>41137</v>
      </c>
      <c r="D605" s="3"/>
      <c r="J605" t="s">
        <v>41138</v>
      </c>
      <c r="K605" t="s">
        <v>37336</v>
      </c>
      <c r="L605" t="s">
        <v>1233</v>
      </c>
      <c r="M605">
        <v>-2</v>
      </c>
      <c r="P605" s="2" t="s">
        <v>41139</v>
      </c>
      <c r="Q605" t="s">
        <v>10060</v>
      </c>
      <c r="S605">
        <v>0.65881250000000002</v>
      </c>
      <c r="T605">
        <v>0.16960317</v>
      </c>
      <c r="U605">
        <v>0.54192600000000002</v>
      </c>
      <c r="V605">
        <v>5.2944972999999999E-2</v>
      </c>
      <c r="W605">
        <v>0.61091309999999999</v>
      </c>
      <c r="X605">
        <v>1.3269233E-2</v>
      </c>
      <c r="Y605">
        <v>4.0000000000000008E-2</v>
      </c>
      <c r="Z605">
        <v>7.0000000000000007E-2</v>
      </c>
      <c r="AA605">
        <v>0.113</v>
      </c>
      <c r="AB605">
        <v>0.81699999999999995</v>
      </c>
      <c r="AC605">
        <v>-0.61009999999999998</v>
      </c>
      <c r="AD605" t="s">
        <v>48</v>
      </c>
      <c r="AE605" t="s">
        <v>48</v>
      </c>
      <c r="AF605" t="s">
        <v>48</v>
      </c>
      <c r="AG605" t="s">
        <v>37311</v>
      </c>
    </row>
    <row r="606" spans="1:33" hidden="1" outlineLevel="1" x14ac:dyDescent="0.2">
      <c r="A606" t="s">
        <v>41140</v>
      </c>
      <c r="B606" t="s">
        <v>41141</v>
      </c>
      <c r="C606" t="s">
        <v>19161</v>
      </c>
      <c r="D606" s="3"/>
      <c r="J606" t="s">
        <v>41142</v>
      </c>
      <c r="K606" t="s">
        <v>37336</v>
      </c>
      <c r="L606" t="s">
        <v>1233</v>
      </c>
      <c r="M606">
        <v>-2</v>
      </c>
      <c r="P606" s="2" t="s">
        <v>41143</v>
      </c>
      <c r="Q606" t="s">
        <v>47</v>
      </c>
      <c r="S606">
        <v>5.7500679999999998E-2</v>
      </c>
      <c r="T606">
        <v>1.5926361E-3</v>
      </c>
      <c r="U606">
        <v>1.6479543999999999E-2</v>
      </c>
      <c r="V606">
        <v>9.6194430000000001E-3</v>
      </c>
      <c r="W606">
        <v>2.6960457E-2</v>
      </c>
      <c r="X606">
        <v>6.8222420000000001E-3</v>
      </c>
      <c r="Y606">
        <v>9.8484848484848547E-3</v>
      </c>
      <c r="Z606">
        <v>0.13800000000000001</v>
      </c>
      <c r="AA606">
        <v>0.14699999999999999</v>
      </c>
      <c r="AB606">
        <v>0.71499999999999997</v>
      </c>
      <c r="AC606">
        <v>-6.1800000000000001E-2</v>
      </c>
      <c r="AD606" t="s">
        <v>48</v>
      </c>
      <c r="AE606" t="s">
        <v>48</v>
      </c>
      <c r="AF606" t="s">
        <v>48</v>
      </c>
      <c r="AG606" t="s">
        <v>37311</v>
      </c>
    </row>
    <row r="607" spans="1:33" hidden="1" outlineLevel="1" x14ac:dyDescent="0.2">
      <c r="A607" t="s">
        <v>41144</v>
      </c>
      <c r="B607" t="s">
        <v>41145</v>
      </c>
      <c r="C607" t="s">
        <v>41146</v>
      </c>
      <c r="D607" s="3"/>
      <c r="J607" t="s">
        <v>41147</v>
      </c>
      <c r="K607" t="s">
        <v>37336</v>
      </c>
      <c r="L607" t="s">
        <v>1233</v>
      </c>
      <c r="M607">
        <v>-17</v>
      </c>
      <c r="P607" s="2" t="s">
        <v>41148</v>
      </c>
      <c r="Q607" t="s">
        <v>47</v>
      </c>
      <c r="S607">
        <v>2.5203144E-2</v>
      </c>
      <c r="T607">
        <v>8.1062316999999998E-4</v>
      </c>
      <c r="U607">
        <v>1.4839902E-2</v>
      </c>
      <c r="V607">
        <v>3.1633168000000001E-3</v>
      </c>
      <c r="W607">
        <v>9.4318869999999999E-3</v>
      </c>
      <c r="X607">
        <v>7.0552653999999999E-3</v>
      </c>
      <c r="Y607">
        <v>0.1634343434343434</v>
      </c>
      <c r="Z607">
        <v>0.13500000000000001</v>
      </c>
      <c r="AA607">
        <v>0</v>
      </c>
      <c r="AB607">
        <v>0.86499999999999999</v>
      </c>
      <c r="AC607">
        <v>0.63690000000000002</v>
      </c>
      <c r="AD607" t="s">
        <v>48</v>
      </c>
      <c r="AE607" t="s">
        <v>48</v>
      </c>
      <c r="AF607" t="s">
        <v>48</v>
      </c>
      <c r="AG607" t="s">
        <v>37311</v>
      </c>
    </row>
    <row r="608" spans="1:33" hidden="1" outlineLevel="1" x14ac:dyDescent="0.2">
      <c r="A608" t="s">
        <v>41149</v>
      </c>
      <c r="B608" t="s">
        <v>41150</v>
      </c>
      <c r="C608" t="s">
        <v>38245</v>
      </c>
      <c r="D608" s="3"/>
      <c r="J608" t="s">
        <v>41151</v>
      </c>
      <c r="K608" t="s">
        <v>37336</v>
      </c>
      <c r="L608" t="s">
        <v>1233</v>
      </c>
      <c r="M608">
        <v>-3</v>
      </c>
      <c r="P608" s="2" t="s">
        <v>41152</v>
      </c>
      <c r="Q608" t="s">
        <v>10132</v>
      </c>
      <c r="S608">
        <v>5.4779384E-2</v>
      </c>
      <c r="T608">
        <v>1.5735625999999999E-3</v>
      </c>
      <c r="U608">
        <v>1.5728042000000001E-2</v>
      </c>
      <c r="V608">
        <v>1.5757138E-2</v>
      </c>
      <c r="W608">
        <v>2.5026766999999998E-2</v>
      </c>
      <c r="X608">
        <v>7.3012349999999997E-3</v>
      </c>
      <c r="Y608">
        <v>0.17321428571428571</v>
      </c>
      <c r="Z608">
        <v>8.5999999999999993E-2</v>
      </c>
      <c r="AA608">
        <v>8.1000000000000003E-2</v>
      </c>
      <c r="AB608">
        <v>0.83299999999999996</v>
      </c>
      <c r="AC608">
        <v>0.15379999999999999</v>
      </c>
      <c r="AD608" t="s">
        <v>48</v>
      </c>
      <c r="AE608" t="s">
        <v>48</v>
      </c>
      <c r="AF608" t="s">
        <v>48</v>
      </c>
      <c r="AG608" t="s">
        <v>37311</v>
      </c>
    </row>
    <row r="609" spans="1:33" hidden="1" outlineLevel="1" x14ac:dyDescent="0.2">
      <c r="A609" t="s">
        <v>41153</v>
      </c>
      <c r="B609" t="s">
        <v>41154</v>
      </c>
      <c r="C609" t="s">
        <v>21388</v>
      </c>
      <c r="D609" s="3"/>
      <c r="J609" t="s">
        <v>41155</v>
      </c>
      <c r="K609" t="s">
        <v>37336</v>
      </c>
      <c r="L609" t="s">
        <v>1233</v>
      </c>
      <c r="M609">
        <v>-3</v>
      </c>
      <c r="P609" s="2" t="s">
        <v>41156</v>
      </c>
      <c r="Q609" t="s">
        <v>47</v>
      </c>
      <c r="S609">
        <v>8.953904E-2</v>
      </c>
      <c r="T609">
        <v>1.3637542999999999E-3</v>
      </c>
      <c r="U609">
        <v>1.5352289999999999E-2</v>
      </c>
      <c r="V609">
        <v>2.7748393E-3</v>
      </c>
      <c r="W609">
        <v>3.4231629999999999E-2</v>
      </c>
      <c r="X609">
        <v>7.3012349999999997E-3</v>
      </c>
      <c r="Y609">
        <v>0</v>
      </c>
      <c r="Z609">
        <v>0</v>
      </c>
      <c r="AA609">
        <v>0.14000000000000001</v>
      </c>
      <c r="AB609">
        <v>0.86</v>
      </c>
      <c r="AC609">
        <v>-0.47670000000000001</v>
      </c>
      <c r="AD609" t="s">
        <v>48</v>
      </c>
      <c r="AE609" t="s">
        <v>48</v>
      </c>
      <c r="AF609" t="s">
        <v>48</v>
      </c>
      <c r="AG609" t="s">
        <v>37311</v>
      </c>
    </row>
    <row r="610" spans="1:33" hidden="1" outlineLevel="1" x14ac:dyDescent="0.2">
      <c r="A610" t="s">
        <v>41157</v>
      </c>
      <c r="B610" t="s">
        <v>41158</v>
      </c>
      <c r="C610" t="s">
        <v>41159</v>
      </c>
      <c r="D610" s="3"/>
      <c r="J610" t="s">
        <v>41160</v>
      </c>
      <c r="K610" t="s">
        <v>37336</v>
      </c>
      <c r="L610" t="s">
        <v>1233</v>
      </c>
      <c r="M610">
        <v>-11</v>
      </c>
      <c r="P610" s="2" t="s">
        <v>41161</v>
      </c>
      <c r="Q610" t="s">
        <v>47</v>
      </c>
      <c r="S610">
        <v>7.6085390000000003E-2</v>
      </c>
      <c r="T610">
        <v>1.9073486000000001E-3</v>
      </c>
      <c r="U610">
        <v>2.5087673000000001E-2</v>
      </c>
      <c r="V610">
        <v>8.6574979999999996E-3</v>
      </c>
      <c r="W610">
        <v>3.2138186999999999E-2</v>
      </c>
      <c r="X610">
        <v>7.2623979999999998E-3</v>
      </c>
      <c r="Y610">
        <v>-2.6436507936507932E-2</v>
      </c>
      <c r="Z610">
        <v>0.107</v>
      </c>
      <c r="AA610">
        <v>0.1</v>
      </c>
      <c r="AB610">
        <v>0.79300000000000004</v>
      </c>
      <c r="AC610">
        <v>0.26150000000000001</v>
      </c>
      <c r="AD610" t="s">
        <v>48</v>
      </c>
      <c r="AE610" t="s">
        <v>48</v>
      </c>
      <c r="AF610" t="s">
        <v>48</v>
      </c>
      <c r="AG610" t="s">
        <v>37311</v>
      </c>
    </row>
    <row r="611" spans="1:33" hidden="1" outlineLevel="1" x14ac:dyDescent="0.2">
      <c r="A611" t="s">
        <v>41162</v>
      </c>
      <c r="B611" t="s">
        <v>41163</v>
      </c>
      <c r="C611" t="s">
        <v>41164</v>
      </c>
      <c r="D611" s="3"/>
      <c r="J611" t="s">
        <v>41165</v>
      </c>
      <c r="K611" t="s">
        <v>37336</v>
      </c>
      <c r="L611" t="s">
        <v>1233</v>
      </c>
      <c r="M611">
        <v>-5</v>
      </c>
      <c r="P611" s="2" t="s">
        <v>41166</v>
      </c>
      <c r="Q611" t="s">
        <v>47</v>
      </c>
      <c r="S611">
        <v>0.50789945999999997</v>
      </c>
      <c r="T611">
        <v>1.9998873E-2</v>
      </c>
      <c r="U611">
        <v>0.19770568999999999</v>
      </c>
      <c r="V611">
        <v>3.9456755000000003E-2</v>
      </c>
      <c r="W611">
        <v>0.57566804000000005</v>
      </c>
      <c r="X611">
        <v>1.3631714E-2</v>
      </c>
      <c r="Y611">
        <v>-0.2</v>
      </c>
      <c r="Z611">
        <v>7.4999999999999997E-2</v>
      </c>
      <c r="AA611">
        <v>0.158</v>
      </c>
      <c r="AB611">
        <v>0.76600000000000001</v>
      </c>
      <c r="AC611">
        <v>-0.69730000000000003</v>
      </c>
      <c r="AD611" t="s">
        <v>48</v>
      </c>
      <c r="AE611" t="s">
        <v>48</v>
      </c>
      <c r="AF611" t="s">
        <v>48</v>
      </c>
      <c r="AG611" t="s">
        <v>37311</v>
      </c>
    </row>
    <row r="612" spans="1:33" hidden="1" outlineLevel="1" x14ac:dyDescent="0.2">
      <c r="A612" t="s">
        <v>41167</v>
      </c>
      <c r="B612" t="s">
        <v>41168</v>
      </c>
      <c r="C612" t="s">
        <v>41169</v>
      </c>
      <c r="D612" s="3"/>
      <c r="J612" t="s">
        <v>41170</v>
      </c>
      <c r="K612" t="s">
        <v>37336</v>
      </c>
      <c r="L612" t="s">
        <v>1233</v>
      </c>
      <c r="M612">
        <v>-5</v>
      </c>
      <c r="P612" s="2" t="s">
        <v>41171</v>
      </c>
      <c r="Q612" t="s">
        <v>10150</v>
      </c>
      <c r="S612">
        <v>9.9155450000000006E-2</v>
      </c>
      <c r="T612">
        <v>2.0980834999999999E-3</v>
      </c>
      <c r="U612">
        <v>1.7640960000000001E-2</v>
      </c>
      <c r="V612">
        <v>6.4006293999999998E-3</v>
      </c>
      <c r="W612">
        <v>4.5593183000000002E-2</v>
      </c>
      <c r="X612">
        <v>8.6864319999999991E-3</v>
      </c>
      <c r="Y612">
        <v>-9.4196428571428556E-2</v>
      </c>
      <c r="Z612">
        <v>8.7999999999999995E-2</v>
      </c>
      <c r="AA612">
        <v>4.2000000000000003E-2</v>
      </c>
      <c r="AB612">
        <v>0.87</v>
      </c>
      <c r="AC612">
        <v>0.5444</v>
      </c>
      <c r="AD612" t="s">
        <v>48</v>
      </c>
      <c r="AE612" t="s">
        <v>48</v>
      </c>
      <c r="AF612" t="s">
        <v>48</v>
      </c>
      <c r="AG612" t="s">
        <v>37311</v>
      </c>
    </row>
    <row r="613" spans="1:33" hidden="1" outlineLevel="1" x14ac:dyDescent="0.2">
      <c r="A613" t="s">
        <v>41172</v>
      </c>
      <c r="B613" t="s">
        <v>41173</v>
      </c>
      <c r="C613" t="s">
        <v>41174</v>
      </c>
      <c r="D613" s="3"/>
      <c r="J613" t="s">
        <v>41175</v>
      </c>
      <c r="K613" t="s">
        <v>37336</v>
      </c>
      <c r="L613" t="s">
        <v>1233</v>
      </c>
      <c r="M613">
        <v>-5</v>
      </c>
      <c r="P613" s="2" t="s">
        <v>41176</v>
      </c>
      <c r="Q613" t="s">
        <v>47</v>
      </c>
      <c r="S613">
        <v>0.39644175999999998</v>
      </c>
      <c r="T613">
        <v>1.1672973999999999E-2</v>
      </c>
      <c r="U613">
        <v>0.12815644000000001</v>
      </c>
      <c r="V613">
        <v>1.6862517E-2</v>
      </c>
      <c r="W613">
        <v>0.46774592999999998</v>
      </c>
      <c r="X613">
        <v>8.3498419999999997E-3</v>
      </c>
      <c r="Y613">
        <v>-0.05</v>
      </c>
      <c r="Z613">
        <v>0.16700000000000001</v>
      </c>
      <c r="AA613">
        <v>9.2999999999999999E-2</v>
      </c>
      <c r="AB613">
        <v>0.74</v>
      </c>
      <c r="AC613">
        <v>0.72270000000000001</v>
      </c>
      <c r="AD613" t="s">
        <v>48</v>
      </c>
      <c r="AE613" t="s">
        <v>48</v>
      </c>
      <c r="AF613" t="s">
        <v>48</v>
      </c>
      <c r="AG613" t="s">
        <v>37311</v>
      </c>
    </row>
    <row r="614" spans="1:33" hidden="1" outlineLevel="1" x14ac:dyDescent="0.2">
      <c r="A614" t="s">
        <v>41177</v>
      </c>
      <c r="B614" t="s">
        <v>41178</v>
      </c>
      <c r="C614" t="s">
        <v>41179</v>
      </c>
      <c r="D614" s="3"/>
      <c r="J614" t="s">
        <v>41180</v>
      </c>
      <c r="K614" t="s">
        <v>37336</v>
      </c>
      <c r="L614" t="s">
        <v>1233</v>
      </c>
      <c r="M614">
        <v>-3</v>
      </c>
      <c r="P614" s="2" t="s">
        <v>41181</v>
      </c>
      <c r="Q614" t="s">
        <v>10132</v>
      </c>
      <c r="S614">
        <v>7.4502609999999997E-2</v>
      </c>
      <c r="T614">
        <v>1.6212462999999999E-3</v>
      </c>
      <c r="U614">
        <v>1.6342908E-2</v>
      </c>
      <c r="V614">
        <v>5.1796999999999998E-3</v>
      </c>
      <c r="W614">
        <v>2.8722567000000001E-2</v>
      </c>
      <c r="X614">
        <v>7.6896079999999997E-3</v>
      </c>
      <c r="Y614">
        <v>0</v>
      </c>
      <c r="Z614">
        <v>0.14899999999999999</v>
      </c>
      <c r="AA614">
        <v>0.307</v>
      </c>
      <c r="AB614">
        <v>0.54400000000000004</v>
      </c>
      <c r="AC614">
        <v>-0.67390000000000005</v>
      </c>
      <c r="AD614" t="s">
        <v>48</v>
      </c>
      <c r="AE614" t="s">
        <v>48</v>
      </c>
      <c r="AF614" t="s">
        <v>48</v>
      </c>
      <c r="AG614" t="s">
        <v>37311</v>
      </c>
    </row>
    <row r="615" spans="1:33" hidden="1" outlineLevel="1" x14ac:dyDescent="0.2">
      <c r="A615" t="s">
        <v>41182</v>
      </c>
      <c r="B615" t="s">
        <v>41183</v>
      </c>
      <c r="C615" t="s">
        <v>41184</v>
      </c>
      <c r="D615" s="3"/>
      <c r="J615" t="s">
        <v>41185</v>
      </c>
      <c r="K615" t="s">
        <v>37336</v>
      </c>
      <c r="L615" t="s">
        <v>1233</v>
      </c>
      <c r="M615">
        <v>-37</v>
      </c>
      <c r="P615" s="2" t="s">
        <v>41186</v>
      </c>
      <c r="Q615" t="s">
        <v>47</v>
      </c>
      <c r="S615">
        <v>0.15324512000000001</v>
      </c>
      <c r="T615">
        <v>3.414154E-3</v>
      </c>
      <c r="U615">
        <v>2.9596692000000001E-2</v>
      </c>
      <c r="V615">
        <v>5.8456612999999999E-3</v>
      </c>
      <c r="W615">
        <v>6.4248739999999999E-2</v>
      </c>
      <c r="X615">
        <v>1.3424581999999999E-2</v>
      </c>
      <c r="Y615">
        <v>-7.4999999999999983E-2</v>
      </c>
      <c r="Z615">
        <v>5.5E-2</v>
      </c>
      <c r="AA615">
        <v>0.20599999999999999</v>
      </c>
      <c r="AB615">
        <v>0.73899999999999999</v>
      </c>
      <c r="AC615">
        <v>-0.88180000000000003</v>
      </c>
      <c r="AD615" t="s">
        <v>48</v>
      </c>
      <c r="AE615" t="s">
        <v>48</v>
      </c>
      <c r="AF615" t="s">
        <v>48</v>
      </c>
      <c r="AG615" t="s">
        <v>37311</v>
      </c>
    </row>
    <row r="616" spans="1:33" hidden="1" outlineLevel="1" x14ac:dyDescent="0.2">
      <c r="A616" t="s">
        <v>41187</v>
      </c>
      <c r="B616" t="s">
        <v>41188</v>
      </c>
      <c r="C616" t="s">
        <v>41189</v>
      </c>
      <c r="D616" s="3"/>
      <c r="J616" t="s">
        <v>41190</v>
      </c>
      <c r="K616" t="s">
        <v>37336</v>
      </c>
      <c r="L616" t="s">
        <v>1233</v>
      </c>
      <c r="M616">
        <v>-5</v>
      </c>
      <c r="P616" s="2" t="s">
        <v>41191</v>
      </c>
      <c r="Q616" t="s">
        <v>47</v>
      </c>
      <c r="S616">
        <v>4.5131154E-2</v>
      </c>
      <c r="T616">
        <v>1.4400482E-3</v>
      </c>
      <c r="U616">
        <v>1.6137952000000001E-2</v>
      </c>
      <c r="V616">
        <v>1.9977676E-2</v>
      </c>
      <c r="W616">
        <v>2.1417208E-2</v>
      </c>
      <c r="X616">
        <v>6.861079E-3</v>
      </c>
      <c r="Y616">
        <v>0.1123456790123457</v>
      </c>
      <c r="Z616">
        <v>0.155</v>
      </c>
      <c r="AA616">
        <v>6.0999999999999999E-2</v>
      </c>
      <c r="AB616">
        <v>0.78400000000000003</v>
      </c>
      <c r="AC616">
        <v>0.83909999999999996</v>
      </c>
      <c r="AD616" t="s">
        <v>48</v>
      </c>
      <c r="AE616" t="s">
        <v>48</v>
      </c>
      <c r="AF616" t="s">
        <v>48</v>
      </c>
      <c r="AG616" t="s">
        <v>37311</v>
      </c>
    </row>
    <row r="617" spans="1:33" hidden="1" outlineLevel="1" x14ac:dyDescent="0.2">
      <c r="A617" t="s">
        <v>41192</v>
      </c>
      <c r="B617" t="s">
        <v>41193</v>
      </c>
      <c r="C617" t="s">
        <v>41194</v>
      </c>
      <c r="D617" s="3"/>
      <c r="J617" t="s">
        <v>41195</v>
      </c>
      <c r="K617" t="s">
        <v>37336</v>
      </c>
      <c r="L617" t="s">
        <v>1233</v>
      </c>
      <c r="M617">
        <v>-6</v>
      </c>
      <c r="P617" s="2" t="s">
        <v>41196</v>
      </c>
      <c r="Q617" t="s">
        <v>10150</v>
      </c>
      <c r="S617">
        <v>0.11150667</v>
      </c>
      <c r="T617">
        <v>2.3746489999999999E-3</v>
      </c>
      <c r="U617">
        <v>2.1535111999999999E-2</v>
      </c>
      <c r="V617">
        <v>9.5454470000000003E-3</v>
      </c>
      <c r="W617">
        <v>5.9061307E-2</v>
      </c>
      <c r="X617">
        <v>7.4436385000000004E-3</v>
      </c>
      <c r="Y617">
        <v>-7.5680272108843524E-2</v>
      </c>
      <c r="Z617">
        <v>0.106</v>
      </c>
      <c r="AA617">
        <v>0.192</v>
      </c>
      <c r="AB617">
        <v>0.70299999999999996</v>
      </c>
      <c r="AC617">
        <v>-0.90910000000000002</v>
      </c>
      <c r="AD617" t="s">
        <v>48</v>
      </c>
      <c r="AE617" t="s">
        <v>48</v>
      </c>
      <c r="AF617" t="s">
        <v>48</v>
      </c>
      <c r="AG617" t="s">
        <v>37311</v>
      </c>
    </row>
    <row r="618" spans="1:33" hidden="1" outlineLevel="1" x14ac:dyDescent="0.2">
      <c r="A618" t="s">
        <v>41197</v>
      </c>
      <c r="B618" t="s">
        <v>41198</v>
      </c>
      <c r="C618" t="s">
        <v>41199</v>
      </c>
      <c r="D618" s="3"/>
      <c r="J618" t="s">
        <v>41200</v>
      </c>
      <c r="K618" t="s">
        <v>37336</v>
      </c>
      <c r="L618" t="s">
        <v>1233</v>
      </c>
      <c r="M618">
        <v>-5</v>
      </c>
      <c r="P618" s="2" t="s">
        <v>41201</v>
      </c>
      <c r="Q618" t="s">
        <v>47</v>
      </c>
      <c r="S618">
        <v>9.2647400000000005E-2</v>
      </c>
      <c r="T618">
        <v>1.783371E-3</v>
      </c>
      <c r="U618">
        <v>1.8734054999999999E-2</v>
      </c>
      <c r="V618">
        <v>6.5486208000000001E-3</v>
      </c>
      <c r="W618">
        <v>3.5774168000000002E-2</v>
      </c>
      <c r="X618">
        <v>7.0034824000000002E-3</v>
      </c>
      <c r="Y618">
        <v>6.5925925925925929E-2</v>
      </c>
      <c r="Z618">
        <v>9.1999999999999998E-2</v>
      </c>
      <c r="AA618">
        <v>7.0999999999999994E-2</v>
      </c>
      <c r="AB618">
        <v>0.83699999999999997</v>
      </c>
      <c r="AC618">
        <v>0.55740000000000001</v>
      </c>
      <c r="AD618" t="s">
        <v>48</v>
      </c>
      <c r="AE618" t="s">
        <v>48</v>
      </c>
      <c r="AF618" t="s">
        <v>48</v>
      </c>
      <c r="AG618" t="s">
        <v>37311</v>
      </c>
    </row>
    <row r="619" spans="1:33" hidden="1" outlineLevel="1" x14ac:dyDescent="0.2">
      <c r="A619" t="s">
        <v>41202</v>
      </c>
      <c r="B619" t="s">
        <v>41203</v>
      </c>
      <c r="C619" t="s">
        <v>41204</v>
      </c>
      <c r="D619" s="3"/>
      <c r="J619" t="s">
        <v>41205</v>
      </c>
      <c r="K619" t="s">
        <v>37336</v>
      </c>
      <c r="L619" t="s">
        <v>1233</v>
      </c>
      <c r="M619">
        <v>-8</v>
      </c>
      <c r="P619" s="2" t="s">
        <v>41206</v>
      </c>
      <c r="Q619" t="s">
        <v>10060</v>
      </c>
      <c r="S619">
        <v>0.112746716</v>
      </c>
      <c r="T619">
        <v>2.4604797E-3</v>
      </c>
      <c r="U619">
        <v>1.7640960000000001E-2</v>
      </c>
      <c r="V619">
        <v>2.9402243000000002E-2</v>
      </c>
      <c r="W619">
        <v>4.6764325000000002E-2</v>
      </c>
      <c r="X619">
        <v>6.7057298E-3</v>
      </c>
      <c r="Y619">
        <v>-0.3</v>
      </c>
      <c r="Z619">
        <v>0.129</v>
      </c>
      <c r="AA619">
        <v>0.17</v>
      </c>
      <c r="AB619">
        <v>0.70099999999999996</v>
      </c>
      <c r="AC619">
        <v>-0.52339999999999998</v>
      </c>
      <c r="AD619" t="s">
        <v>48</v>
      </c>
      <c r="AE619" t="s">
        <v>48</v>
      </c>
      <c r="AF619" t="s">
        <v>48</v>
      </c>
      <c r="AG619" t="s">
        <v>37311</v>
      </c>
    </row>
    <row r="620" spans="1:33" hidden="1" outlineLevel="1" x14ac:dyDescent="0.2">
      <c r="A620" t="s">
        <v>41207</v>
      </c>
      <c r="B620" t="s">
        <v>41208</v>
      </c>
      <c r="C620" t="s">
        <v>41209</v>
      </c>
      <c r="D620" s="3"/>
      <c r="J620" t="s">
        <v>41210</v>
      </c>
      <c r="K620" t="s">
        <v>37336</v>
      </c>
      <c r="L620" t="s">
        <v>1233</v>
      </c>
      <c r="M620">
        <v>-7</v>
      </c>
      <c r="P620" s="2" t="s">
        <v>41211</v>
      </c>
      <c r="Q620" t="s">
        <v>47</v>
      </c>
      <c r="S620">
        <v>0.25462921999999999</v>
      </c>
      <c r="T620">
        <v>3.6621093999999999E-3</v>
      </c>
      <c r="U620">
        <v>1.8939009999999999E-2</v>
      </c>
      <c r="V620">
        <v>1.1691323E-2</v>
      </c>
      <c r="W620">
        <v>0.21135417000000001</v>
      </c>
      <c r="X620">
        <v>7.7672823999999996E-3</v>
      </c>
      <c r="Y620">
        <v>-0.25</v>
      </c>
      <c r="Z620">
        <v>0.12</v>
      </c>
      <c r="AA620">
        <v>0.23599999999999999</v>
      </c>
      <c r="AB620">
        <v>0.64400000000000002</v>
      </c>
      <c r="AC620">
        <v>-0.52669999999999995</v>
      </c>
      <c r="AD620" t="s">
        <v>48</v>
      </c>
      <c r="AE620" t="s">
        <v>48</v>
      </c>
      <c r="AF620" t="s">
        <v>48</v>
      </c>
      <c r="AG620" t="s">
        <v>37311</v>
      </c>
    </row>
    <row r="621" spans="1:33" hidden="1" outlineLevel="1" x14ac:dyDescent="0.2">
      <c r="A621" t="s">
        <v>41212</v>
      </c>
      <c r="B621" t="s">
        <v>41213</v>
      </c>
      <c r="C621" t="s">
        <v>41214</v>
      </c>
      <c r="D621" s="3"/>
      <c r="J621" t="s">
        <v>41215</v>
      </c>
      <c r="K621" t="s">
        <v>37336</v>
      </c>
      <c r="L621" t="s">
        <v>1233</v>
      </c>
      <c r="M621">
        <v>-8</v>
      </c>
      <c r="P621" s="2" t="s">
        <v>41216</v>
      </c>
      <c r="Q621" t="s">
        <v>47</v>
      </c>
      <c r="S621">
        <v>0.15600902</v>
      </c>
      <c r="T621">
        <v>3.604889E-3</v>
      </c>
      <c r="U621">
        <v>5.2684290000000002E-2</v>
      </c>
      <c r="V621">
        <v>1.0951364999999999E-2</v>
      </c>
      <c r="W621">
        <v>5.7304599999999997E-2</v>
      </c>
      <c r="X621">
        <v>1.0006900000000001E-2</v>
      </c>
      <c r="Y621">
        <v>0.23035714285714279</v>
      </c>
      <c r="Z621">
        <v>0.11600000000000001</v>
      </c>
      <c r="AA621">
        <v>0.14499999999999999</v>
      </c>
      <c r="AB621">
        <v>0.73899999999999999</v>
      </c>
      <c r="AC621">
        <v>-0.37159999999999999</v>
      </c>
      <c r="AD621" t="s">
        <v>48</v>
      </c>
      <c r="AE621" t="s">
        <v>48</v>
      </c>
      <c r="AF621" t="s">
        <v>48</v>
      </c>
      <c r="AG621" t="s">
        <v>37311</v>
      </c>
    </row>
    <row r="622" spans="1:33" hidden="1" outlineLevel="1" x14ac:dyDescent="0.2">
      <c r="A622" t="s">
        <v>41217</v>
      </c>
      <c r="B622" t="s">
        <v>41218</v>
      </c>
      <c r="C622" t="s">
        <v>41219</v>
      </c>
      <c r="D622" s="3"/>
      <c r="J622" t="s">
        <v>41220</v>
      </c>
      <c r="K622" t="s">
        <v>37336</v>
      </c>
      <c r="L622" t="s">
        <v>1233</v>
      </c>
      <c r="M622">
        <v>-53</v>
      </c>
      <c r="P622" s="2" t="s">
        <v>41221</v>
      </c>
      <c r="Q622" t="s">
        <v>12244</v>
      </c>
      <c r="S622">
        <v>8.0833740000000001E-2</v>
      </c>
      <c r="T622">
        <v>1.449585E-3</v>
      </c>
      <c r="U622">
        <v>1.9417239999999999E-2</v>
      </c>
      <c r="V622">
        <v>4.7727237000000002E-3</v>
      </c>
      <c r="W622">
        <v>2.8722567000000001E-2</v>
      </c>
      <c r="X622">
        <v>7.4048014000000001E-3</v>
      </c>
      <c r="Y622">
        <v>0.31071428571428578</v>
      </c>
      <c r="Z622">
        <v>0.17</v>
      </c>
      <c r="AA622">
        <v>0.105</v>
      </c>
      <c r="AB622">
        <v>0.72499999999999998</v>
      </c>
      <c r="AC622">
        <v>0.59940000000000004</v>
      </c>
      <c r="AD622" t="s">
        <v>48</v>
      </c>
      <c r="AE622" t="s">
        <v>48</v>
      </c>
      <c r="AF622" t="s">
        <v>48</v>
      </c>
      <c r="AG622" t="s">
        <v>37311</v>
      </c>
    </row>
    <row r="623" spans="1:33" hidden="1" outlineLevel="1" x14ac:dyDescent="0.2">
      <c r="A623" t="s">
        <v>41222</v>
      </c>
      <c r="B623" t="s">
        <v>41223</v>
      </c>
      <c r="C623" t="s">
        <v>41224</v>
      </c>
      <c r="D623" s="3"/>
      <c r="J623" t="s">
        <v>41225</v>
      </c>
      <c r="K623" t="s">
        <v>37336</v>
      </c>
      <c r="L623" t="s">
        <v>1233</v>
      </c>
      <c r="M623">
        <v>-13</v>
      </c>
      <c r="P623" s="2" t="s">
        <v>41226</v>
      </c>
      <c r="Q623" t="s">
        <v>10060</v>
      </c>
      <c r="S623">
        <v>5.9232413999999997E-2</v>
      </c>
      <c r="T623">
        <v>2.2220612000000001E-3</v>
      </c>
      <c r="U623">
        <v>2.7137227E-2</v>
      </c>
      <c r="V623">
        <v>5.0317086000000004E-3</v>
      </c>
      <c r="W623">
        <v>2.4897853000000001E-2</v>
      </c>
      <c r="X623">
        <v>1.0265814999999999E-2</v>
      </c>
      <c r="Y623">
        <v>0.14807692307692311</v>
      </c>
      <c r="Z623">
        <v>0.184</v>
      </c>
      <c r="AA623">
        <v>4.8000000000000001E-2</v>
      </c>
      <c r="AB623">
        <v>0.76800000000000002</v>
      </c>
      <c r="AC623">
        <v>0.97989999999999999</v>
      </c>
      <c r="AD623" t="s">
        <v>48</v>
      </c>
      <c r="AE623" t="s">
        <v>48</v>
      </c>
      <c r="AF623" t="s">
        <v>48</v>
      </c>
      <c r="AG623" t="s">
        <v>37311</v>
      </c>
    </row>
    <row r="624" spans="1:33" hidden="1" outlineLevel="1" x14ac:dyDescent="0.2">
      <c r="A624" t="s">
        <v>41227</v>
      </c>
      <c r="B624" t="s">
        <v>41228</v>
      </c>
      <c r="C624" t="s">
        <v>41146</v>
      </c>
      <c r="D624" s="3"/>
      <c r="J624" t="s">
        <v>41229</v>
      </c>
      <c r="K624" t="s">
        <v>37336</v>
      </c>
      <c r="L624" t="s">
        <v>1233</v>
      </c>
      <c r="M624">
        <v>-38</v>
      </c>
      <c r="P624" s="2" t="s">
        <v>41230</v>
      </c>
      <c r="Q624" t="s">
        <v>47</v>
      </c>
      <c r="S624">
        <v>0.39021665</v>
      </c>
      <c r="T624">
        <v>6.0272216999999999E-3</v>
      </c>
      <c r="U624">
        <v>8.0318144999999994E-2</v>
      </c>
      <c r="V624">
        <v>1.0211408E-2</v>
      </c>
      <c r="W624">
        <v>0.43450393999999998</v>
      </c>
      <c r="X624">
        <v>7.9873605000000004E-3</v>
      </c>
      <c r="Y624">
        <v>8.9285714285714246E-3</v>
      </c>
      <c r="Z624">
        <v>0</v>
      </c>
      <c r="AA624">
        <v>0.12</v>
      </c>
      <c r="AB624">
        <v>0.88</v>
      </c>
      <c r="AC624">
        <v>-0.66620000000000001</v>
      </c>
      <c r="AD624" t="s">
        <v>48</v>
      </c>
      <c r="AE624" t="s">
        <v>48</v>
      </c>
      <c r="AF624" t="s">
        <v>48</v>
      </c>
      <c r="AG624" t="s">
        <v>37311</v>
      </c>
    </row>
    <row r="625" spans="1:33" hidden="1" outlineLevel="1" x14ac:dyDescent="0.2">
      <c r="A625" t="s">
        <v>41231</v>
      </c>
      <c r="B625" t="s">
        <v>41232</v>
      </c>
      <c r="C625" t="s">
        <v>41233</v>
      </c>
      <c r="D625" s="3"/>
      <c r="J625" t="s">
        <v>41234</v>
      </c>
      <c r="K625" t="s">
        <v>37336</v>
      </c>
      <c r="L625" t="s">
        <v>1233</v>
      </c>
      <c r="M625">
        <v>-13</v>
      </c>
      <c r="P625" s="2" t="s">
        <v>41235</v>
      </c>
      <c r="Q625" t="s">
        <v>47</v>
      </c>
      <c r="S625">
        <v>0.44002727000000003</v>
      </c>
      <c r="T625">
        <v>2.3076923999999999E-2</v>
      </c>
      <c r="U625">
        <v>0.21781154</v>
      </c>
      <c r="V625">
        <v>3.5589635000000001E-2</v>
      </c>
      <c r="W625">
        <v>0.43396309999999999</v>
      </c>
      <c r="X625">
        <v>0.13211988</v>
      </c>
      <c r="Y625">
        <v>-0.3</v>
      </c>
      <c r="Z625">
        <v>8.2000000000000003E-2</v>
      </c>
      <c r="AA625">
        <v>0.222</v>
      </c>
      <c r="AB625">
        <v>0.69599999999999995</v>
      </c>
      <c r="AC625">
        <v>-0.66080000000000005</v>
      </c>
      <c r="AD625" t="s">
        <v>48</v>
      </c>
      <c r="AE625" t="s">
        <v>48</v>
      </c>
      <c r="AF625" t="s">
        <v>48</v>
      </c>
      <c r="AG625" t="s">
        <v>37311</v>
      </c>
    </row>
    <row r="626" spans="1:33" hidden="1" outlineLevel="1" x14ac:dyDescent="0.2">
      <c r="A626" t="s">
        <v>41236</v>
      </c>
      <c r="B626" t="s">
        <v>41237</v>
      </c>
      <c r="C626" t="s">
        <v>41238</v>
      </c>
      <c r="D626" s="3"/>
      <c r="J626" t="s">
        <v>41239</v>
      </c>
      <c r="K626" t="s">
        <v>37336</v>
      </c>
      <c r="L626" t="s">
        <v>1233</v>
      </c>
      <c r="M626">
        <v>-18</v>
      </c>
      <c r="P626" s="2" t="s">
        <v>41240</v>
      </c>
      <c r="Q626" t="s">
        <v>47</v>
      </c>
      <c r="S626">
        <v>0.22445217000000001</v>
      </c>
      <c r="T626">
        <v>3.0517577999999998E-3</v>
      </c>
      <c r="U626">
        <v>1.9075647000000001E-2</v>
      </c>
      <c r="V626">
        <v>1.5355183E-2</v>
      </c>
      <c r="W626">
        <v>0.15769512999999999</v>
      </c>
      <c r="X626">
        <v>7.1070487999999998E-3</v>
      </c>
      <c r="Y626">
        <v>0.2</v>
      </c>
      <c r="Z626">
        <v>0</v>
      </c>
      <c r="AA626">
        <v>0.27900000000000003</v>
      </c>
      <c r="AB626">
        <v>0.72099999999999997</v>
      </c>
      <c r="AC626">
        <v>-0.9294</v>
      </c>
      <c r="AD626" t="s">
        <v>48</v>
      </c>
      <c r="AE626" t="s">
        <v>48</v>
      </c>
      <c r="AF626" t="s">
        <v>48</v>
      </c>
      <c r="AG626" t="s">
        <v>37311</v>
      </c>
    </row>
    <row r="627" spans="1:33" hidden="1" outlineLevel="1" x14ac:dyDescent="0.2">
      <c r="A627" t="s">
        <v>41241</v>
      </c>
      <c r="B627" t="s">
        <v>41242</v>
      </c>
      <c r="C627" t="s">
        <v>41243</v>
      </c>
      <c r="D627" s="3"/>
      <c r="J627" t="s">
        <v>41244</v>
      </c>
      <c r="K627" t="s">
        <v>37336</v>
      </c>
      <c r="L627" t="s">
        <v>1233</v>
      </c>
      <c r="M627">
        <v>-18</v>
      </c>
      <c r="P627" s="2" t="s">
        <v>41245</v>
      </c>
      <c r="Q627" t="s">
        <v>47</v>
      </c>
      <c r="S627">
        <v>0.22177622999999999</v>
      </c>
      <c r="T627">
        <v>3.0326843E-3</v>
      </c>
      <c r="U627">
        <v>2.474608E-2</v>
      </c>
      <c r="V627">
        <v>1.3345404E-2</v>
      </c>
      <c r="W627">
        <v>0.15840562999999999</v>
      </c>
      <c r="X627">
        <v>7.521313E-3</v>
      </c>
      <c r="Y627">
        <v>-8.8194444444444464E-2</v>
      </c>
      <c r="Z627">
        <v>2.3E-2</v>
      </c>
      <c r="AA627">
        <v>0.13800000000000001</v>
      </c>
      <c r="AB627">
        <v>0.83899999999999997</v>
      </c>
      <c r="AC627">
        <v>-0.78849999999999998</v>
      </c>
      <c r="AD627" t="s">
        <v>48</v>
      </c>
      <c r="AE627" t="s">
        <v>48</v>
      </c>
      <c r="AF627" t="s">
        <v>48</v>
      </c>
      <c r="AG627" t="s">
        <v>37311</v>
      </c>
    </row>
    <row r="628" spans="1:33" hidden="1" outlineLevel="1" x14ac:dyDescent="0.2">
      <c r="A628" t="s">
        <v>41246</v>
      </c>
      <c r="B628" t="s">
        <v>41247</v>
      </c>
      <c r="C628" t="s">
        <v>41248</v>
      </c>
      <c r="D628" s="3"/>
      <c r="J628" t="s">
        <v>41249</v>
      </c>
      <c r="K628" t="s">
        <v>37336</v>
      </c>
      <c r="L628" t="s">
        <v>1233</v>
      </c>
      <c r="M628">
        <v>-25</v>
      </c>
      <c r="P628" s="2" t="s">
        <v>41250</v>
      </c>
      <c r="Q628" t="s">
        <v>47</v>
      </c>
      <c r="S628">
        <v>0.83334326999999997</v>
      </c>
      <c r="T628">
        <v>0.45401973000000001</v>
      </c>
      <c r="U628">
        <v>0.70864636000000003</v>
      </c>
      <c r="V628">
        <v>0.19693321</v>
      </c>
      <c r="W628">
        <v>0.6675394</v>
      </c>
      <c r="X628">
        <v>7.2464689999999998E-2</v>
      </c>
      <c r="Y628">
        <v>0.12087039944182799</v>
      </c>
      <c r="Z628">
        <v>9.2999999999999999E-2</v>
      </c>
      <c r="AA628">
        <v>8.2000000000000003E-2</v>
      </c>
      <c r="AB628">
        <v>0.82399999999999995</v>
      </c>
      <c r="AC628">
        <v>0.49559999999999998</v>
      </c>
      <c r="AD628" t="s">
        <v>48</v>
      </c>
      <c r="AE628" t="s">
        <v>48</v>
      </c>
      <c r="AF628" t="s">
        <v>48</v>
      </c>
      <c r="AG628" t="s">
        <v>37311</v>
      </c>
    </row>
    <row r="629" spans="1:33" hidden="1" outlineLevel="1" x14ac:dyDescent="0.2">
      <c r="A629" t="s">
        <v>41251</v>
      </c>
      <c r="B629" t="s">
        <v>41252</v>
      </c>
      <c r="C629" t="s">
        <v>41146</v>
      </c>
      <c r="D629" s="3"/>
      <c r="J629" t="s">
        <v>41253</v>
      </c>
      <c r="K629" t="s">
        <v>37336</v>
      </c>
      <c r="L629" t="s">
        <v>1233</v>
      </c>
      <c r="M629">
        <v>-31</v>
      </c>
      <c r="P629" s="2" t="s">
        <v>41254</v>
      </c>
      <c r="Q629" t="s">
        <v>47</v>
      </c>
      <c r="S629">
        <v>1.5079274E-2</v>
      </c>
      <c r="T629">
        <v>6.3896180000000001E-4</v>
      </c>
      <c r="U629">
        <v>1.2209640000000001E-2</v>
      </c>
      <c r="V629">
        <v>2.4048606999999998E-3</v>
      </c>
      <c r="W629">
        <v>8.3108810000000009E-3</v>
      </c>
      <c r="X629">
        <v>6.1490620000000003E-3</v>
      </c>
      <c r="Y629">
        <v>0.25</v>
      </c>
      <c r="Z629">
        <v>0</v>
      </c>
      <c r="AA629">
        <v>5.0999999999999997E-2</v>
      </c>
      <c r="AB629">
        <v>0.94899999999999995</v>
      </c>
      <c r="AC629">
        <v>-0.29599999999999999</v>
      </c>
      <c r="AD629" t="s">
        <v>48</v>
      </c>
      <c r="AE629" t="s">
        <v>48</v>
      </c>
      <c r="AF629" t="s">
        <v>48</v>
      </c>
      <c r="AG629" t="s">
        <v>37311</v>
      </c>
    </row>
    <row r="630" spans="1:33" hidden="1" outlineLevel="1" x14ac:dyDescent="0.2">
      <c r="A630" t="s">
        <v>41255</v>
      </c>
      <c r="B630" t="s">
        <v>41256</v>
      </c>
      <c r="C630" t="s">
        <v>41257</v>
      </c>
      <c r="D630" s="3"/>
      <c r="J630" t="s">
        <v>41258</v>
      </c>
      <c r="K630" t="s">
        <v>37336</v>
      </c>
      <c r="L630" t="s">
        <v>1233</v>
      </c>
      <c r="M630">
        <v>-32</v>
      </c>
      <c r="P630" s="2" t="s">
        <v>41259</v>
      </c>
      <c r="Q630" t="s">
        <v>10060</v>
      </c>
      <c r="S630">
        <v>0.19219314000000001</v>
      </c>
      <c r="T630">
        <v>5.9509276999999998E-3</v>
      </c>
      <c r="U630">
        <v>6.495911E-2</v>
      </c>
      <c r="V630">
        <v>2.0580608E-2</v>
      </c>
      <c r="W630">
        <v>6.6521430000000006E-2</v>
      </c>
      <c r="X630">
        <v>2.3371955E-2</v>
      </c>
      <c r="Y630">
        <v>0</v>
      </c>
      <c r="Z630">
        <v>0.251</v>
      </c>
      <c r="AA630">
        <v>0.14399999999999999</v>
      </c>
      <c r="AB630">
        <v>0.60499999999999998</v>
      </c>
      <c r="AC630">
        <v>0.31819999999999998</v>
      </c>
      <c r="AD630" t="s">
        <v>48</v>
      </c>
      <c r="AE630" t="s">
        <v>48</v>
      </c>
      <c r="AF630" t="s">
        <v>48</v>
      </c>
      <c r="AG630" t="s">
        <v>37311</v>
      </c>
    </row>
    <row r="631" spans="1:33" hidden="1" outlineLevel="1" x14ac:dyDescent="0.2">
      <c r="A631" t="s">
        <v>41260</v>
      </c>
      <c r="B631" t="s">
        <v>41261</v>
      </c>
      <c r="C631" t="s">
        <v>40907</v>
      </c>
      <c r="D631" s="3"/>
      <c r="J631" t="s">
        <v>41262</v>
      </c>
      <c r="K631" t="s">
        <v>37336</v>
      </c>
      <c r="L631" t="s">
        <v>1233</v>
      </c>
      <c r="M631">
        <v>1</v>
      </c>
      <c r="P631" s="2" t="s">
        <v>41263</v>
      </c>
      <c r="Q631" t="s">
        <v>47</v>
      </c>
      <c r="S631">
        <v>1.31943645E-2</v>
      </c>
      <c r="T631">
        <v>5.0544740000000004E-4</v>
      </c>
      <c r="U631">
        <v>1.1150704000000001E-2</v>
      </c>
      <c r="V631">
        <v>1.7388993E-3</v>
      </c>
      <c r="W631">
        <v>8.5578819999999993E-3</v>
      </c>
      <c r="X631">
        <v>6.1814263E-3</v>
      </c>
      <c r="Y631">
        <v>0.14285714285714279</v>
      </c>
      <c r="Z631">
        <v>0</v>
      </c>
      <c r="AA631">
        <v>9.4E-2</v>
      </c>
      <c r="AB631">
        <v>0.90600000000000003</v>
      </c>
      <c r="AC631">
        <v>-0.45879999999999999</v>
      </c>
      <c r="AD631" t="s">
        <v>48</v>
      </c>
      <c r="AE631" t="s">
        <v>48</v>
      </c>
      <c r="AF631" t="s">
        <v>48</v>
      </c>
      <c r="AG631" t="s">
        <v>37311</v>
      </c>
    </row>
    <row r="632" spans="1:33" hidden="1" outlineLevel="1" x14ac:dyDescent="0.2">
      <c r="A632" t="s">
        <v>41264</v>
      </c>
      <c r="B632" t="s">
        <v>41265</v>
      </c>
      <c r="C632" t="s">
        <v>41266</v>
      </c>
      <c r="D632" s="3"/>
      <c r="J632" t="s">
        <v>41267</v>
      </c>
      <c r="K632" t="s">
        <v>37336</v>
      </c>
      <c r="L632" t="s">
        <v>1233</v>
      </c>
      <c r="M632">
        <v>1</v>
      </c>
      <c r="P632" s="2" t="s">
        <v>41268</v>
      </c>
      <c r="Q632" t="s">
        <v>47</v>
      </c>
      <c r="S632">
        <v>2.5792382999999999E-2</v>
      </c>
      <c r="T632">
        <v>7.5340270000000004E-4</v>
      </c>
      <c r="U632">
        <v>1.0911588999999999E-2</v>
      </c>
      <c r="V632">
        <v>2.2568693E-3</v>
      </c>
      <c r="W632">
        <v>1.3820915E-2</v>
      </c>
      <c r="X632">
        <v>6.4144502000000004E-3</v>
      </c>
      <c r="Y632">
        <v>0.1472222222222222</v>
      </c>
      <c r="Z632">
        <v>0.127</v>
      </c>
      <c r="AA632">
        <v>5.2999999999999999E-2</v>
      </c>
      <c r="AB632">
        <v>0.82</v>
      </c>
      <c r="AC632">
        <v>0.8</v>
      </c>
      <c r="AD632" t="s">
        <v>48</v>
      </c>
      <c r="AE632" t="s">
        <v>48</v>
      </c>
      <c r="AF632" t="s">
        <v>48</v>
      </c>
      <c r="AG632" t="s">
        <v>37311</v>
      </c>
    </row>
    <row r="633" spans="1:33" hidden="1" outlineLevel="1" x14ac:dyDescent="0.2">
      <c r="A633" t="s">
        <v>41269</v>
      </c>
      <c r="B633" t="s">
        <v>41270</v>
      </c>
      <c r="C633" t="s">
        <v>41271</v>
      </c>
      <c r="D633" s="3"/>
      <c r="J633" t="s">
        <v>41272</v>
      </c>
      <c r="K633" t="s">
        <v>37336</v>
      </c>
      <c r="L633" t="s">
        <v>1233</v>
      </c>
      <c r="M633">
        <v>1</v>
      </c>
      <c r="P633" s="2" t="s">
        <v>41273</v>
      </c>
      <c r="Q633" t="s">
        <v>10060</v>
      </c>
      <c r="S633">
        <v>0.10696511</v>
      </c>
      <c r="T633">
        <v>2.1553039999999998E-3</v>
      </c>
      <c r="U633">
        <v>1.4976537999999999E-2</v>
      </c>
      <c r="V633">
        <v>5.8456612999999999E-3</v>
      </c>
      <c r="W633">
        <v>3.566399E-2</v>
      </c>
      <c r="X633">
        <v>9.7220929999999994E-3</v>
      </c>
      <c r="Y633">
        <v>0.15</v>
      </c>
      <c r="Z633">
        <v>0.11</v>
      </c>
      <c r="AA633">
        <v>0</v>
      </c>
      <c r="AB633">
        <v>0.89</v>
      </c>
      <c r="AC633">
        <v>0.63549999999999995</v>
      </c>
      <c r="AD633" t="s">
        <v>48</v>
      </c>
      <c r="AE633" t="s">
        <v>48</v>
      </c>
      <c r="AF633" t="s">
        <v>48</v>
      </c>
      <c r="AG633" t="s">
        <v>37311</v>
      </c>
    </row>
    <row r="634" spans="1:33" hidden="1" outlineLevel="1" x14ac:dyDescent="0.2">
      <c r="A634" t="s">
        <v>41274</v>
      </c>
      <c r="B634" t="s">
        <v>41275</v>
      </c>
      <c r="C634" t="s">
        <v>41276</v>
      </c>
      <c r="D634" s="3"/>
      <c r="J634" t="s">
        <v>41277</v>
      </c>
      <c r="K634" t="s">
        <v>37336</v>
      </c>
      <c r="L634" t="s">
        <v>1233</v>
      </c>
      <c r="M634">
        <v>1</v>
      </c>
      <c r="P634" s="2" t="s">
        <v>41278</v>
      </c>
      <c r="Q634" t="s">
        <v>47</v>
      </c>
      <c r="S634">
        <v>9.3515139999999997E-2</v>
      </c>
      <c r="T634">
        <v>1.373291E-3</v>
      </c>
      <c r="U634">
        <v>1.6274589999999999E-2</v>
      </c>
      <c r="V634">
        <v>6.6966120000000002E-3</v>
      </c>
      <c r="W634">
        <v>3.2028004999999998E-2</v>
      </c>
      <c r="X634">
        <v>6.0519689999999999E-3</v>
      </c>
      <c r="Y634">
        <v>0.125</v>
      </c>
      <c r="Z634">
        <v>0.13</v>
      </c>
      <c r="AA634">
        <v>0.09</v>
      </c>
      <c r="AB634">
        <v>0.78</v>
      </c>
      <c r="AC634">
        <v>0.1426</v>
      </c>
      <c r="AD634" t="s">
        <v>48</v>
      </c>
      <c r="AE634" t="s">
        <v>48</v>
      </c>
      <c r="AF634" t="s">
        <v>48</v>
      </c>
      <c r="AG634" t="s">
        <v>37311</v>
      </c>
    </row>
    <row r="635" spans="1:33" hidden="1" outlineLevel="1" x14ac:dyDescent="0.2">
      <c r="A635" t="s">
        <v>41279</v>
      </c>
      <c r="B635" t="s">
        <v>41280</v>
      </c>
      <c r="C635" t="s">
        <v>41281</v>
      </c>
      <c r="D635" s="3"/>
      <c r="J635" t="s">
        <v>41282</v>
      </c>
      <c r="K635" t="s">
        <v>37336</v>
      </c>
      <c r="L635" t="s">
        <v>1233</v>
      </c>
      <c r="M635">
        <v>1</v>
      </c>
      <c r="P635" s="2" t="s">
        <v>41283</v>
      </c>
      <c r="Q635" t="s">
        <v>47</v>
      </c>
      <c r="S635">
        <v>6.5797309999999998E-2</v>
      </c>
      <c r="T635">
        <v>1.1968612999999999E-3</v>
      </c>
      <c r="U635">
        <v>1.1902207E-2</v>
      </c>
      <c r="V635">
        <v>2.9968262999999998E-3</v>
      </c>
      <c r="W635">
        <v>2.7218282E-2</v>
      </c>
      <c r="X635">
        <v>6.2979385000000001E-3</v>
      </c>
      <c r="Y635">
        <v>-2.6666666666666651E-2</v>
      </c>
      <c r="Z635">
        <v>8.6999999999999994E-2</v>
      </c>
      <c r="AA635">
        <v>0.04</v>
      </c>
      <c r="AB635">
        <v>0.873</v>
      </c>
      <c r="AC635">
        <v>0.60450000000000004</v>
      </c>
      <c r="AD635" t="s">
        <v>48</v>
      </c>
      <c r="AE635" t="s">
        <v>48</v>
      </c>
      <c r="AF635" t="s">
        <v>48</v>
      </c>
      <c r="AG635" t="s">
        <v>37311</v>
      </c>
    </row>
    <row r="636" spans="1:33" hidden="1" outlineLevel="1" x14ac:dyDescent="0.2">
      <c r="A636" t="s">
        <v>41284</v>
      </c>
      <c r="B636" t="s">
        <v>41285</v>
      </c>
      <c r="C636" t="s">
        <v>41286</v>
      </c>
      <c r="D636" s="3"/>
      <c r="J636" t="s">
        <v>41287</v>
      </c>
      <c r="K636" t="s">
        <v>37336</v>
      </c>
      <c r="L636" t="s">
        <v>1233</v>
      </c>
      <c r="M636">
        <v>1</v>
      </c>
      <c r="P636" s="2" t="s">
        <v>41288</v>
      </c>
      <c r="Q636" t="s">
        <v>47</v>
      </c>
      <c r="S636">
        <v>0.23667801999999999</v>
      </c>
      <c r="T636">
        <v>4.9972534000000002E-3</v>
      </c>
      <c r="U636">
        <v>2.1535111999999999E-2</v>
      </c>
      <c r="V636">
        <v>8.1765259999999999E-3</v>
      </c>
      <c r="W636">
        <v>0.14150882000000001</v>
      </c>
      <c r="X636">
        <v>1.9918699000000002E-2</v>
      </c>
      <c r="Y636">
        <v>-0.14583333333333329</v>
      </c>
      <c r="Z636">
        <v>0.09</v>
      </c>
      <c r="AA636">
        <v>0.187</v>
      </c>
      <c r="AB636">
        <v>0.72399999999999998</v>
      </c>
      <c r="AC636">
        <v>-0.39190000000000003</v>
      </c>
      <c r="AD636" t="s">
        <v>48</v>
      </c>
      <c r="AE636" t="s">
        <v>48</v>
      </c>
      <c r="AF636" t="s">
        <v>48</v>
      </c>
      <c r="AG636" t="s">
        <v>37311</v>
      </c>
    </row>
    <row r="637" spans="1:33" hidden="1" outlineLevel="1" x14ac:dyDescent="0.2">
      <c r="A637" t="s">
        <v>41289</v>
      </c>
      <c r="B637" t="s">
        <v>41290</v>
      </c>
      <c r="C637" t="s">
        <v>41291</v>
      </c>
      <c r="D637" s="3"/>
      <c r="J637" t="s">
        <v>41292</v>
      </c>
      <c r="K637" t="s">
        <v>37336</v>
      </c>
      <c r="L637" t="s">
        <v>1233</v>
      </c>
      <c r="M637">
        <v>1</v>
      </c>
      <c r="P637" s="2" t="s">
        <v>41293</v>
      </c>
      <c r="Q637" t="s">
        <v>47</v>
      </c>
      <c r="S637">
        <v>2.2256956000000001E-2</v>
      </c>
      <c r="T637">
        <v>9.5367430000000005E-4</v>
      </c>
      <c r="U637">
        <v>1.1253180999999999E-2</v>
      </c>
      <c r="V637">
        <v>1.3041744000000001E-3</v>
      </c>
      <c r="W637">
        <v>1.0058892E-2</v>
      </c>
      <c r="X637">
        <v>8.5828659999999998E-3</v>
      </c>
      <c r="Y637">
        <v>-0.05</v>
      </c>
      <c r="Z637">
        <v>0</v>
      </c>
      <c r="AA637">
        <v>4.2999999999999997E-2</v>
      </c>
      <c r="AB637">
        <v>0.95699999999999996</v>
      </c>
      <c r="AC637">
        <v>-5.16E-2</v>
      </c>
      <c r="AD637" t="s">
        <v>48</v>
      </c>
      <c r="AE637" t="s">
        <v>48</v>
      </c>
      <c r="AF637" t="s">
        <v>48</v>
      </c>
      <c r="AG637" t="s">
        <v>37311</v>
      </c>
    </row>
    <row r="638" spans="1:33" hidden="1" outlineLevel="1" x14ac:dyDescent="0.2">
      <c r="A638" t="s">
        <v>41294</v>
      </c>
      <c r="B638" t="s">
        <v>41295</v>
      </c>
      <c r="C638" t="s">
        <v>41296</v>
      </c>
      <c r="D638" s="3"/>
      <c r="J638" t="s">
        <v>41297</v>
      </c>
      <c r="K638" t="s">
        <v>37336</v>
      </c>
      <c r="L638" t="s">
        <v>1233</v>
      </c>
      <c r="M638">
        <v>1</v>
      </c>
      <c r="P638" s="2" t="s">
        <v>41298</v>
      </c>
      <c r="Q638" t="s">
        <v>14270</v>
      </c>
      <c r="S638">
        <v>7.8459570000000006E-2</v>
      </c>
      <c r="T638">
        <v>1.7356873E-3</v>
      </c>
      <c r="U638">
        <v>1.4669105E-2</v>
      </c>
      <c r="V638">
        <v>3.2373124000000001E-3</v>
      </c>
      <c r="W638">
        <v>2.5800243E-2</v>
      </c>
      <c r="X638">
        <v>9.3337200000000002E-3</v>
      </c>
      <c r="Y638">
        <v>0.35101010101010099</v>
      </c>
      <c r="Z638">
        <v>0.245</v>
      </c>
      <c r="AA638">
        <v>5.8999999999999997E-2</v>
      </c>
      <c r="AB638">
        <v>0.69599999999999995</v>
      </c>
      <c r="AC638">
        <v>0.83160000000000001</v>
      </c>
      <c r="AD638" t="s">
        <v>48</v>
      </c>
      <c r="AE638" t="s">
        <v>48</v>
      </c>
      <c r="AF638" t="s">
        <v>48</v>
      </c>
      <c r="AG638" t="s">
        <v>37311</v>
      </c>
    </row>
    <row r="639" spans="1:33" hidden="1" outlineLevel="1" x14ac:dyDescent="0.2">
      <c r="A639" t="s">
        <v>41299</v>
      </c>
      <c r="B639" t="s">
        <v>41300</v>
      </c>
      <c r="C639" t="s">
        <v>41301</v>
      </c>
      <c r="D639" s="3"/>
      <c r="J639" t="s">
        <v>41302</v>
      </c>
      <c r="K639" t="s">
        <v>37336</v>
      </c>
      <c r="L639" t="s">
        <v>1233</v>
      </c>
      <c r="M639">
        <v>1</v>
      </c>
      <c r="P639" s="2" t="s">
        <v>41303</v>
      </c>
      <c r="Q639" t="s">
        <v>47</v>
      </c>
      <c r="S639">
        <v>1.8723432000000002E-2</v>
      </c>
      <c r="T639">
        <v>5.3882599999999995E-4</v>
      </c>
      <c r="U639">
        <v>1.041628E-2</v>
      </c>
      <c r="V639">
        <v>1.7388993E-3</v>
      </c>
      <c r="W639">
        <v>1.1046897999999999E-2</v>
      </c>
      <c r="X639">
        <v>6.0196043999999997E-3</v>
      </c>
      <c r="Y639">
        <v>0.25</v>
      </c>
      <c r="Z639">
        <v>7.9000000000000001E-2</v>
      </c>
      <c r="AA639">
        <v>0</v>
      </c>
      <c r="AB639">
        <v>0.92100000000000004</v>
      </c>
      <c r="AC639">
        <v>0.57189999999999996</v>
      </c>
      <c r="AD639" t="s">
        <v>48</v>
      </c>
      <c r="AE639" t="s">
        <v>48</v>
      </c>
      <c r="AF639" t="s">
        <v>48</v>
      </c>
      <c r="AG639" t="s">
        <v>37311</v>
      </c>
    </row>
    <row r="640" spans="1:33" hidden="1" outlineLevel="1" x14ac:dyDescent="0.2">
      <c r="A640" t="s">
        <v>41304</v>
      </c>
      <c r="B640" t="s">
        <v>41305</v>
      </c>
      <c r="C640" t="s">
        <v>41306</v>
      </c>
      <c r="D640" s="3"/>
      <c r="J640" t="s">
        <v>41307</v>
      </c>
      <c r="K640" t="s">
        <v>37336</v>
      </c>
      <c r="L640" t="s">
        <v>1233</v>
      </c>
      <c r="M640">
        <v>1</v>
      </c>
      <c r="P640" s="2" t="s">
        <v>41308</v>
      </c>
      <c r="Q640" t="s">
        <v>47</v>
      </c>
      <c r="S640">
        <v>2.7324398999999999E-2</v>
      </c>
      <c r="T640">
        <v>7.7247619999999998E-4</v>
      </c>
      <c r="U640">
        <v>1.265371E-2</v>
      </c>
      <c r="V640">
        <v>2.6453468000000001E-3</v>
      </c>
      <c r="W640">
        <v>1.3478911999999999E-2</v>
      </c>
      <c r="X640">
        <v>6.7704590000000004E-3</v>
      </c>
      <c r="Y640">
        <v>-3.3333333333333333E-2</v>
      </c>
      <c r="Z640">
        <v>0.13900000000000001</v>
      </c>
      <c r="AA640">
        <v>0.152</v>
      </c>
      <c r="AB640">
        <v>0.70799999999999996</v>
      </c>
      <c r="AC640">
        <v>-0.42149999999999999</v>
      </c>
      <c r="AD640" t="s">
        <v>48</v>
      </c>
      <c r="AE640" t="s">
        <v>48</v>
      </c>
      <c r="AF640" t="s">
        <v>48</v>
      </c>
      <c r="AG640" t="s">
        <v>37311</v>
      </c>
    </row>
    <row r="641" spans="1:33" hidden="1" outlineLevel="1" x14ac:dyDescent="0.2">
      <c r="A641" t="s">
        <v>41309</v>
      </c>
      <c r="B641" t="s">
        <v>41310</v>
      </c>
      <c r="C641" t="s">
        <v>41311</v>
      </c>
      <c r="D641" s="3"/>
      <c r="J641" t="s">
        <v>41312</v>
      </c>
      <c r="K641" t="s">
        <v>37336</v>
      </c>
      <c r="L641" t="s">
        <v>1233</v>
      </c>
      <c r="M641">
        <v>1</v>
      </c>
      <c r="P641" s="2" t="s">
        <v>41313</v>
      </c>
      <c r="Q641" t="s">
        <v>47</v>
      </c>
      <c r="S641">
        <v>0.37751234</v>
      </c>
      <c r="T641">
        <v>1.4705246999999999E-2</v>
      </c>
      <c r="U641">
        <v>7.0470260000000007E-2</v>
      </c>
      <c r="V641">
        <v>5.7037655E-2</v>
      </c>
      <c r="W641">
        <v>0.40420914000000002</v>
      </c>
      <c r="X641">
        <v>9.6444180000000001E-3</v>
      </c>
      <c r="Y641">
        <v>0.13464285714285709</v>
      </c>
      <c r="Z641">
        <v>0.124</v>
      </c>
      <c r="AA641">
        <v>7.5999999999999998E-2</v>
      </c>
      <c r="AB641">
        <v>0.79900000000000004</v>
      </c>
      <c r="AC641">
        <v>0.68530000000000002</v>
      </c>
      <c r="AD641" t="s">
        <v>48</v>
      </c>
      <c r="AE641" t="s">
        <v>48</v>
      </c>
      <c r="AF641" t="s">
        <v>48</v>
      </c>
      <c r="AG641" t="s">
        <v>37311</v>
      </c>
    </row>
    <row r="642" spans="1:33" hidden="1" outlineLevel="1" x14ac:dyDescent="0.2">
      <c r="A642" t="s">
        <v>41314</v>
      </c>
      <c r="B642" t="s">
        <v>41315</v>
      </c>
      <c r="C642" t="s">
        <v>41316</v>
      </c>
      <c r="D642" s="3"/>
      <c r="J642" t="s">
        <v>41317</v>
      </c>
      <c r="K642" t="s">
        <v>37336</v>
      </c>
      <c r="L642" t="s">
        <v>1233</v>
      </c>
      <c r="M642">
        <v>1</v>
      </c>
      <c r="P642" s="2" t="s">
        <v>41318</v>
      </c>
      <c r="Q642" t="s">
        <v>47</v>
      </c>
      <c r="S642">
        <v>1.847211E-2</v>
      </c>
      <c r="T642">
        <v>6.9141389999999997E-4</v>
      </c>
      <c r="U642">
        <v>1.0245483E-2</v>
      </c>
      <c r="V642">
        <v>2.0533812E-3</v>
      </c>
      <c r="W642">
        <v>9.564889E-3</v>
      </c>
      <c r="X642">
        <v>7.1717774999999996E-3</v>
      </c>
      <c r="Y642">
        <v>0.1222222222222222</v>
      </c>
      <c r="Z642">
        <v>0.11899999999999999</v>
      </c>
      <c r="AA642">
        <v>8.5999999999999993E-2</v>
      </c>
      <c r="AB642">
        <v>0.79400000000000004</v>
      </c>
      <c r="AC642">
        <v>0.1027</v>
      </c>
      <c r="AD642" t="s">
        <v>48</v>
      </c>
      <c r="AE642" t="s">
        <v>48</v>
      </c>
      <c r="AF642" t="s">
        <v>48</v>
      </c>
      <c r="AG642" t="s">
        <v>37311</v>
      </c>
    </row>
    <row r="643" spans="1:33" hidden="1" outlineLevel="1" x14ac:dyDescent="0.2">
      <c r="A643" t="s">
        <v>41319</v>
      </c>
      <c r="B643" t="s">
        <v>41320</v>
      </c>
      <c r="C643" t="s">
        <v>41321</v>
      </c>
      <c r="D643" s="3"/>
      <c r="J643" t="s">
        <v>17278</v>
      </c>
      <c r="K643" t="s">
        <v>37336</v>
      </c>
      <c r="L643" t="s">
        <v>1233</v>
      </c>
      <c r="M643">
        <v>1</v>
      </c>
      <c r="P643" s="2" t="s">
        <v>41322</v>
      </c>
      <c r="Q643" t="s">
        <v>47</v>
      </c>
      <c r="Y643" t="s">
        <v>48</v>
      </c>
      <c r="Z643" t="s">
        <v>48</v>
      </c>
      <c r="AA643" t="s">
        <v>48</v>
      </c>
      <c r="AB643" t="s">
        <v>48</v>
      </c>
      <c r="AC643" t="s">
        <v>48</v>
      </c>
      <c r="AD643" t="s">
        <v>48</v>
      </c>
      <c r="AE643" t="s">
        <v>48</v>
      </c>
      <c r="AF643" t="s">
        <v>48</v>
      </c>
      <c r="AG643" t="s">
        <v>41092</v>
      </c>
    </row>
    <row r="644" spans="1:33" hidden="1" outlineLevel="1" x14ac:dyDescent="0.2">
      <c r="A644" t="s">
        <v>41323</v>
      </c>
      <c r="B644" t="s">
        <v>41324</v>
      </c>
      <c r="C644" t="s">
        <v>41325</v>
      </c>
      <c r="D644" s="3"/>
      <c r="J644" t="s">
        <v>41326</v>
      </c>
      <c r="K644" t="s">
        <v>37336</v>
      </c>
      <c r="L644" t="s">
        <v>1233</v>
      </c>
      <c r="M644">
        <v>1</v>
      </c>
      <c r="P644" s="2" t="s">
        <v>41327</v>
      </c>
      <c r="Q644" t="s">
        <v>10132</v>
      </c>
      <c r="S644">
        <v>4.3894200000000001E-2</v>
      </c>
      <c r="T644">
        <v>1.3160705999999999E-3</v>
      </c>
      <c r="U644">
        <v>1.2517073E-2</v>
      </c>
      <c r="V644">
        <v>4.6247323E-3</v>
      </c>
      <c r="W644">
        <v>1.9290149999999999E-2</v>
      </c>
      <c r="X644">
        <v>7.4695300000000003E-3</v>
      </c>
      <c r="Y644">
        <v>0.22500000000000001</v>
      </c>
      <c r="Z644">
        <v>0</v>
      </c>
      <c r="AA644">
        <v>6.4000000000000001E-2</v>
      </c>
      <c r="AB644">
        <v>0.93600000000000005</v>
      </c>
      <c r="AC644">
        <v>-0.35299999999999998</v>
      </c>
      <c r="AD644" t="s">
        <v>48</v>
      </c>
      <c r="AE644" t="s">
        <v>48</v>
      </c>
      <c r="AF644" t="s">
        <v>48</v>
      </c>
      <c r="AG644" t="s">
        <v>37311</v>
      </c>
    </row>
    <row r="645" spans="1:33" hidden="1" outlineLevel="1" x14ac:dyDescent="0.2">
      <c r="A645" t="s">
        <v>41328</v>
      </c>
      <c r="B645" t="s">
        <v>41329</v>
      </c>
      <c r="C645" t="s">
        <v>41330</v>
      </c>
      <c r="D645" s="3"/>
      <c r="J645" t="s">
        <v>14166</v>
      </c>
      <c r="K645" t="s">
        <v>37336</v>
      </c>
      <c r="L645" t="s">
        <v>1233</v>
      </c>
      <c r="M645">
        <v>1</v>
      </c>
      <c r="P645" s="2" t="s">
        <v>41331</v>
      </c>
      <c r="Q645" t="s">
        <v>47</v>
      </c>
      <c r="Y645" t="s">
        <v>48</v>
      </c>
      <c r="Z645" t="s">
        <v>48</v>
      </c>
      <c r="AA645" t="s">
        <v>48</v>
      </c>
      <c r="AB645" t="s">
        <v>48</v>
      </c>
      <c r="AC645" t="s">
        <v>48</v>
      </c>
      <c r="AD645" t="s">
        <v>48</v>
      </c>
      <c r="AE645" t="s">
        <v>48</v>
      </c>
      <c r="AF645" t="s">
        <v>48</v>
      </c>
      <c r="AG645" t="s">
        <v>40951</v>
      </c>
    </row>
    <row r="646" spans="1:33" hidden="1" outlineLevel="1" x14ac:dyDescent="0.2">
      <c r="A646" t="s">
        <v>41332</v>
      </c>
      <c r="B646" t="s">
        <v>41333</v>
      </c>
      <c r="C646" t="s">
        <v>41334</v>
      </c>
      <c r="D646" s="3"/>
      <c r="J646" t="s">
        <v>41335</v>
      </c>
      <c r="K646" t="s">
        <v>37336</v>
      </c>
      <c r="L646" t="s">
        <v>1233</v>
      </c>
      <c r="M646">
        <v>1</v>
      </c>
      <c r="P646" s="2" t="s">
        <v>41336</v>
      </c>
      <c r="Q646" t="s">
        <v>47</v>
      </c>
      <c r="S646">
        <v>2.7206550999999999E-2</v>
      </c>
      <c r="T646">
        <v>9.5844270000000002E-4</v>
      </c>
      <c r="U646">
        <v>1.0621235E-2</v>
      </c>
      <c r="V646">
        <v>3.385304E-3</v>
      </c>
      <c r="W646">
        <v>1.4732921E-2</v>
      </c>
      <c r="X646">
        <v>6.6345283000000003E-3</v>
      </c>
      <c r="Y646">
        <v>0.1102272727272727</v>
      </c>
      <c r="Z646">
        <v>5.2999999999999999E-2</v>
      </c>
      <c r="AA646">
        <v>9.4E-2</v>
      </c>
      <c r="AB646">
        <v>0.85299999999999998</v>
      </c>
      <c r="AC646">
        <v>-0.64680000000000004</v>
      </c>
      <c r="AD646" t="s">
        <v>48</v>
      </c>
      <c r="AE646" t="s">
        <v>48</v>
      </c>
      <c r="AF646" t="s">
        <v>48</v>
      </c>
      <c r="AG646" t="s">
        <v>37311</v>
      </c>
    </row>
    <row r="647" spans="1:33" hidden="1" outlineLevel="1" x14ac:dyDescent="0.2">
      <c r="A647" t="s">
        <v>41337</v>
      </c>
      <c r="B647" t="s">
        <v>41338</v>
      </c>
      <c r="C647" t="s">
        <v>41339</v>
      </c>
      <c r="D647" s="3"/>
      <c r="J647" t="s">
        <v>14166</v>
      </c>
      <c r="K647" t="s">
        <v>37336</v>
      </c>
      <c r="L647" t="s">
        <v>1233</v>
      </c>
      <c r="M647">
        <v>1</v>
      </c>
      <c r="P647" s="2" t="s">
        <v>41340</v>
      </c>
      <c r="Q647" t="s">
        <v>47</v>
      </c>
      <c r="Y647" t="s">
        <v>48</v>
      </c>
      <c r="Z647" t="s">
        <v>48</v>
      </c>
      <c r="AA647" t="s">
        <v>48</v>
      </c>
      <c r="AB647" t="s">
        <v>48</v>
      </c>
      <c r="AC647" t="s">
        <v>48</v>
      </c>
      <c r="AD647" t="s">
        <v>48</v>
      </c>
      <c r="AE647" t="s">
        <v>48</v>
      </c>
      <c r="AF647" t="s">
        <v>48</v>
      </c>
      <c r="AG647" t="s">
        <v>40951</v>
      </c>
    </row>
    <row r="648" spans="1:33" hidden="1" outlineLevel="1" x14ac:dyDescent="0.2">
      <c r="A648" t="s">
        <v>41341</v>
      </c>
      <c r="B648" t="s">
        <v>41342</v>
      </c>
      <c r="C648" t="s">
        <v>41343</v>
      </c>
      <c r="D648" s="3"/>
      <c r="J648" t="s">
        <v>41344</v>
      </c>
      <c r="K648" t="s">
        <v>37336</v>
      </c>
      <c r="L648" t="s">
        <v>1233</v>
      </c>
      <c r="M648">
        <v>1</v>
      </c>
      <c r="P648" s="2" t="s">
        <v>41345</v>
      </c>
      <c r="Q648" t="s">
        <v>47</v>
      </c>
      <c r="Y648" t="s">
        <v>48</v>
      </c>
      <c r="Z648" t="s">
        <v>48</v>
      </c>
      <c r="AA648" t="s">
        <v>48</v>
      </c>
      <c r="AB648" t="s">
        <v>48</v>
      </c>
      <c r="AC648" t="s">
        <v>48</v>
      </c>
      <c r="AD648" t="s">
        <v>48</v>
      </c>
      <c r="AE648" t="s">
        <v>48</v>
      </c>
      <c r="AF648" t="s">
        <v>48</v>
      </c>
      <c r="AG648" t="s">
        <v>40951</v>
      </c>
    </row>
    <row r="649" spans="1:33" hidden="1" outlineLevel="1" x14ac:dyDescent="0.2">
      <c r="A649" t="s">
        <v>41346</v>
      </c>
      <c r="B649" t="s">
        <v>41347</v>
      </c>
      <c r="C649" t="s">
        <v>41348</v>
      </c>
      <c r="D649" s="3"/>
      <c r="J649" t="s">
        <v>41349</v>
      </c>
      <c r="K649" t="s">
        <v>37336</v>
      </c>
      <c r="L649" t="s">
        <v>1233</v>
      </c>
      <c r="M649">
        <v>1</v>
      </c>
      <c r="P649" s="2" t="s">
        <v>41350</v>
      </c>
      <c r="Q649" t="s">
        <v>10471</v>
      </c>
      <c r="Y649" t="s">
        <v>48</v>
      </c>
      <c r="Z649" t="s">
        <v>48</v>
      </c>
      <c r="AA649" t="s">
        <v>48</v>
      </c>
      <c r="AB649" t="s">
        <v>48</v>
      </c>
      <c r="AC649" t="s">
        <v>48</v>
      </c>
      <c r="AD649" t="s">
        <v>48</v>
      </c>
      <c r="AE649" t="s">
        <v>48</v>
      </c>
      <c r="AF649" t="s">
        <v>48</v>
      </c>
      <c r="AG649" t="s">
        <v>39862</v>
      </c>
    </row>
    <row r="650" spans="1:33" hidden="1" outlineLevel="1" x14ac:dyDescent="0.2">
      <c r="A650" t="s">
        <v>41351</v>
      </c>
      <c r="B650" t="s">
        <v>41352</v>
      </c>
      <c r="C650" t="s">
        <v>41353</v>
      </c>
      <c r="D650" s="3"/>
      <c r="J650" t="s">
        <v>41354</v>
      </c>
      <c r="K650" t="s">
        <v>37336</v>
      </c>
      <c r="L650" t="s">
        <v>1233</v>
      </c>
      <c r="M650">
        <v>1</v>
      </c>
      <c r="P650" s="2" t="s">
        <v>41355</v>
      </c>
      <c r="Q650" t="s">
        <v>47</v>
      </c>
      <c r="S650">
        <v>0.34328604000000001</v>
      </c>
      <c r="T650">
        <v>1.6641939000000001E-2</v>
      </c>
      <c r="U650">
        <v>0.39409557000000001</v>
      </c>
      <c r="V650">
        <v>1.766643E-2</v>
      </c>
      <c r="W650">
        <v>0.25205972999999998</v>
      </c>
      <c r="X650">
        <v>1.04988385E-2</v>
      </c>
      <c r="Y650">
        <v>-0.18452380952380951</v>
      </c>
      <c r="Z650">
        <v>3.3000000000000002E-2</v>
      </c>
      <c r="AA650">
        <v>0.13600000000000001</v>
      </c>
      <c r="AB650">
        <v>0.83199999999999996</v>
      </c>
      <c r="AC650">
        <v>-0.94940000000000002</v>
      </c>
      <c r="AD650" t="s">
        <v>48</v>
      </c>
      <c r="AE650" t="s">
        <v>48</v>
      </c>
      <c r="AF650" t="s">
        <v>48</v>
      </c>
      <c r="AG650" t="s">
        <v>37311</v>
      </c>
    </row>
    <row r="651" spans="1:33" hidden="1" outlineLevel="1" x14ac:dyDescent="0.2">
      <c r="A651" t="s">
        <v>41356</v>
      </c>
      <c r="B651" t="s">
        <v>41357</v>
      </c>
      <c r="C651" t="s">
        <v>41358</v>
      </c>
      <c r="D651" s="3"/>
      <c r="J651" t="s">
        <v>41359</v>
      </c>
      <c r="K651" t="s">
        <v>37336</v>
      </c>
      <c r="L651" t="s">
        <v>1233</v>
      </c>
      <c r="M651">
        <v>1</v>
      </c>
      <c r="P651" s="2" t="s">
        <v>41360</v>
      </c>
      <c r="Q651" t="s">
        <v>47</v>
      </c>
      <c r="S651">
        <v>0.15766735000000001</v>
      </c>
      <c r="T651">
        <v>5.302429E-3</v>
      </c>
      <c r="U651">
        <v>8.2904439999999996E-2</v>
      </c>
      <c r="V651">
        <v>5.9936525999999997E-3</v>
      </c>
      <c r="W651">
        <v>3.0485468000000002E-2</v>
      </c>
      <c r="X651">
        <v>7.0931419999999995E-2</v>
      </c>
      <c r="Y651">
        <v>0.19166666666666671</v>
      </c>
      <c r="Z651">
        <v>4.2000000000000003E-2</v>
      </c>
      <c r="AA651">
        <v>0.13500000000000001</v>
      </c>
      <c r="AB651">
        <v>0.82299999999999995</v>
      </c>
      <c r="AC651">
        <v>-0.56189999999999996</v>
      </c>
      <c r="AD651" t="s">
        <v>48</v>
      </c>
      <c r="AE651" t="s">
        <v>48</v>
      </c>
      <c r="AF651" t="s">
        <v>48</v>
      </c>
      <c r="AG651" t="s">
        <v>37311</v>
      </c>
    </row>
    <row r="652" spans="1:33" hidden="1" outlineLevel="1" x14ac:dyDescent="0.2">
      <c r="A652" t="s">
        <v>41361</v>
      </c>
      <c r="B652" t="s">
        <v>41362</v>
      </c>
      <c r="C652" t="s">
        <v>513</v>
      </c>
      <c r="D652" s="3"/>
      <c r="J652" t="s">
        <v>41363</v>
      </c>
      <c r="K652" t="s">
        <v>37336</v>
      </c>
      <c r="L652" t="s">
        <v>1233</v>
      </c>
      <c r="M652">
        <v>1</v>
      </c>
      <c r="P652" s="2" t="s">
        <v>41364</v>
      </c>
      <c r="Q652" t="s">
        <v>47</v>
      </c>
      <c r="S652">
        <v>4.2657252E-2</v>
      </c>
      <c r="T652">
        <v>1.0585785000000001E-3</v>
      </c>
      <c r="U652">
        <v>1.3439372E-2</v>
      </c>
      <c r="V652">
        <v>2.4233595000000001E-3</v>
      </c>
      <c r="W652">
        <v>1.8323302E-2</v>
      </c>
      <c r="X652">
        <v>6.977591E-3</v>
      </c>
      <c r="Y652">
        <v>3.3333333333333333E-2</v>
      </c>
      <c r="Z652">
        <v>0.128</v>
      </c>
      <c r="AA652">
        <v>0</v>
      </c>
      <c r="AB652">
        <v>0.872</v>
      </c>
      <c r="AC652">
        <v>0.72360000000000002</v>
      </c>
      <c r="AD652" t="s">
        <v>48</v>
      </c>
      <c r="AE652" t="s">
        <v>48</v>
      </c>
      <c r="AF652" t="s">
        <v>48</v>
      </c>
      <c r="AG652" t="s">
        <v>37311</v>
      </c>
    </row>
    <row r="653" spans="1:33" hidden="1" outlineLevel="1" x14ac:dyDescent="0.2">
      <c r="A653" t="s">
        <v>41365</v>
      </c>
      <c r="B653" t="s">
        <v>41366</v>
      </c>
      <c r="C653" t="s">
        <v>41367</v>
      </c>
      <c r="D653" s="3"/>
      <c r="J653" t="s">
        <v>41368</v>
      </c>
      <c r="K653" t="s">
        <v>37336</v>
      </c>
      <c r="L653" t="s">
        <v>1233</v>
      </c>
      <c r="M653">
        <v>1</v>
      </c>
      <c r="P653" s="2" t="s">
        <v>41369</v>
      </c>
      <c r="Q653" t="s">
        <v>47</v>
      </c>
      <c r="S653">
        <v>2.3317584999999998E-2</v>
      </c>
      <c r="T653">
        <v>8.9645386E-4</v>
      </c>
      <c r="U653">
        <v>1.0809111E-2</v>
      </c>
      <c r="V653">
        <v>1.3134240000000001E-3</v>
      </c>
      <c r="W653">
        <v>1.0590894999999999E-2</v>
      </c>
      <c r="X653">
        <v>9.0230220000000003E-3</v>
      </c>
      <c r="Y653">
        <v>0.30714285714285722</v>
      </c>
      <c r="Z653">
        <v>0.105</v>
      </c>
      <c r="AA653">
        <v>2.8000000000000001E-2</v>
      </c>
      <c r="AB653">
        <v>0.86699999999999999</v>
      </c>
      <c r="AC653">
        <v>0.51060000000000005</v>
      </c>
      <c r="AD653" t="s">
        <v>48</v>
      </c>
      <c r="AE653" t="s">
        <v>48</v>
      </c>
      <c r="AF653" t="s">
        <v>48</v>
      </c>
      <c r="AG653" t="s">
        <v>37311</v>
      </c>
    </row>
    <row r="654" spans="1:33" hidden="1" outlineLevel="1" x14ac:dyDescent="0.2">
      <c r="A654" t="s">
        <v>41370</v>
      </c>
      <c r="B654" t="s">
        <v>41371</v>
      </c>
      <c r="C654" t="s">
        <v>41372</v>
      </c>
      <c r="D654" s="3"/>
      <c r="J654" t="s">
        <v>41373</v>
      </c>
      <c r="K654" t="s">
        <v>37336</v>
      </c>
      <c r="L654" t="s">
        <v>1233</v>
      </c>
      <c r="M654">
        <v>1</v>
      </c>
      <c r="P654" s="2" t="s">
        <v>41374</v>
      </c>
      <c r="Q654" t="s">
        <v>47</v>
      </c>
      <c r="S654">
        <v>4.7110279999999997E-2</v>
      </c>
      <c r="T654">
        <v>1.5830994000000001E-3</v>
      </c>
      <c r="U654">
        <v>1.8802373000000001E-2</v>
      </c>
      <c r="V654">
        <v>4.3657473000000002E-3</v>
      </c>
      <c r="W654">
        <v>2.264188E-2</v>
      </c>
      <c r="X654">
        <v>7.1329399999999999E-3</v>
      </c>
      <c r="Y654">
        <v>0</v>
      </c>
      <c r="Z654">
        <v>3.3000000000000002E-2</v>
      </c>
      <c r="AA654">
        <v>6.2E-2</v>
      </c>
      <c r="AB654">
        <v>0.90500000000000003</v>
      </c>
      <c r="AC654">
        <v>-0.54990000000000006</v>
      </c>
      <c r="AD654" t="s">
        <v>48</v>
      </c>
      <c r="AE654" t="s">
        <v>48</v>
      </c>
      <c r="AF654" t="s">
        <v>48</v>
      </c>
      <c r="AG654" t="s">
        <v>37311</v>
      </c>
    </row>
    <row r="655" spans="1:33" hidden="1" outlineLevel="1" x14ac:dyDescent="0.2">
      <c r="A655" t="s">
        <v>41375</v>
      </c>
      <c r="B655" t="s">
        <v>41376</v>
      </c>
      <c r="C655" t="s">
        <v>41377</v>
      </c>
      <c r="D655" s="3"/>
      <c r="J655" t="s">
        <v>41378</v>
      </c>
      <c r="K655" t="s">
        <v>37336</v>
      </c>
      <c r="L655" t="s">
        <v>1233</v>
      </c>
      <c r="M655">
        <v>1</v>
      </c>
      <c r="P655" s="2" t="s">
        <v>41379</v>
      </c>
      <c r="Q655" t="s">
        <v>47</v>
      </c>
      <c r="S655">
        <v>0.4269174</v>
      </c>
      <c r="T655">
        <v>2.1806452E-2</v>
      </c>
      <c r="U655">
        <v>0.26648820000000001</v>
      </c>
      <c r="V655">
        <v>1.9877186000000002E-2</v>
      </c>
      <c r="W655">
        <v>0.46327566999999997</v>
      </c>
      <c r="X655">
        <v>1.1120236E-2</v>
      </c>
      <c r="Y655">
        <v>0.3</v>
      </c>
      <c r="Z655">
        <v>0.187</v>
      </c>
      <c r="AA655">
        <v>7.4999999999999997E-2</v>
      </c>
      <c r="AB655">
        <v>0.73799999999999999</v>
      </c>
      <c r="AC655">
        <v>0.91320000000000001</v>
      </c>
      <c r="AD655" t="s">
        <v>48</v>
      </c>
      <c r="AE655" t="s">
        <v>48</v>
      </c>
      <c r="AF655" t="s">
        <v>48</v>
      </c>
      <c r="AG655" t="s">
        <v>37311</v>
      </c>
    </row>
    <row r="656" spans="1:33" hidden="1" outlineLevel="1" x14ac:dyDescent="0.2">
      <c r="A656" t="s">
        <v>41380</v>
      </c>
      <c r="B656" t="s">
        <v>41381</v>
      </c>
      <c r="C656" t="s">
        <v>41382</v>
      </c>
      <c r="D656" s="3"/>
      <c r="J656" t="s">
        <v>8307</v>
      </c>
      <c r="K656" t="s">
        <v>37336</v>
      </c>
      <c r="L656" t="s">
        <v>1233</v>
      </c>
      <c r="M656">
        <v>1</v>
      </c>
      <c r="P656" s="2" t="s">
        <v>41383</v>
      </c>
      <c r="Q656" t="s">
        <v>47</v>
      </c>
      <c r="S656">
        <v>0.10696511</v>
      </c>
      <c r="T656">
        <v>3.7193297999999998E-3</v>
      </c>
      <c r="U656">
        <v>2.8503596999999999E-2</v>
      </c>
      <c r="V656">
        <v>5.8456612999999999E-3</v>
      </c>
      <c r="W656">
        <v>2.2255140999999999E-2</v>
      </c>
      <c r="X656">
        <v>3.0969119E-2</v>
      </c>
      <c r="Y656">
        <v>0</v>
      </c>
      <c r="Z656">
        <v>0</v>
      </c>
      <c r="AA656">
        <v>0.54500000000000004</v>
      </c>
      <c r="AB656">
        <v>0.45500000000000002</v>
      </c>
      <c r="AC656">
        <v>-5.16E-2</v>
      </c>
      <c r="AD656" t="s">
        <v>48</v>
      </c>
      <c r="AE656" t="s">
        <v>48</v>
      </c>
      <c r="AF656" t="s">
        <v>48</v>
      </c>
      <c r="AG656" t="s">
        <v>37311</v>
      </c>
    </row>
    <row r="657" spans="1:33" hidden="1" outlineLevel="1" x14ac:dyDescent="0.2">
      <c r="A657" t="s">
        <v>41384</v>
      </c>
      <c r="B657" t="s">
        <v>41385</v>
      </c>
      <c r="C657" t="s">
        <v>2990</v>
      </c>
      <c r="D657" s="3"/>
      <c r="J657" t="s">
        <v>41386</v>
      </c>
      <c r="K657" t="s">
        <v>37336</v>
      </c>
      <c r="L657" t="s">
        <v>1233</v>
      </c>
      <c r="M657">
        <v>1</v>
      </c>
      <c r="P657" s="2" t="s">
        <v>41387</v>
      </c>
      <c r="Q657" t="s">
        <v>47</v>
      </c>
      <c r="S657">
        <v>0.14429576999999999</v>
      </c>
      <c r="T657">
        <v>5.0354003999999999E-3</v>
      </c>
      <c r="U657">
        <v>2.7547137999999999E-2</v>
      </c>
      <c r="V657">
        <v>7.3255756999999998E-3</v>
      </c>
      <c r="W657">
        <v>6.1626411999999998E-2</v>
      </c>
      <c r="X657">
        <v>5.3330875999999999E-2</v>
      </c>
      <c r="Y657">
        <v>-6.9444444444444461E-2</v>
      </c>
      <c r="Z657">
        <v>0.06</v>
      </c>
      <c r="AA657">
        <v>0.08</v>
      </c>
      <c r="AB657">
        <v>0.86</v>
      </c>
      <c r="AC657">
        <v>-0.62480000000000002</v>
      </c>
      <c r="AD657" t="s">
        <v>48</v>
      </c>
      <c r="AE657" t="s">
        <v>48</v>
      </c>
      <c r="AF657" t="s">
        <v>48</v>
      </c>
      <c r="AG657" t="s">
        <v>37311</v>
      </c>
    </row>
    <row r="658" spans="1:33" hidden="1" outlineLevel="1" x14ac:dyDescent="0.2">
      <c r="A658" t="s">
        <v>41388</v>
      </c>
      <c r="B658" t="s">
        <v>41389</v>
      </c>
      <c r="C658" t="s">
        <v>41390</v>
      </c>
      <c r="D658" s="3"/>
      <c r="J658" t="s">
        <v>41391</v>
      </c>
      <c r="K658" t="s">
        <v>37336</v>
      </c>
      <c r="L658" t="s">
        <v>1233</v>
      </c>
      <c r="M658">
        <v>1</v>
      </c>
      <c r="P658" s="2" t="s">
        <v>41392</v>
      </c>
      <c r="Q658" t="s">
        <v>47</v>
      </c>
      <c r="S658">
        <v>0.112643376</v>
      </c>
      <c r="T658">
        <v>1.9359589000000001E-3</v>
      </c>
      <c r="U658">
        <v>1.8597418000000001E-2</v>
      </c>
      <c r="V658">
        <v>3.7552824000000001E-3</v>
      </c>
      <c r="W658">
        <v>4.9692180000000002E-2</v>
      </c>
      <c r="X658">
        <v>9.1265879999999997E-3</v>
      </c>
      <c r="Y658">
        <v>-0.25</v>
      </c>
      <c r="Z658">
        <v>0</v>
      </c>
      <c r="AA658">
        <v>0.2</v>
      </c>
      <c r="AB658">
        <v>0.8</v>
      </c>
      <c r="AC658">
        <v>-0.79079999999999995</v>
      </c>
      <c r="AD658" t="s">
        <v>48</v>
      </c>
      <c r="AE658" t="s">
        <v>48</v>
      </c>
      <c r="AF658" t="s">
        <v>48</v>
      </c>
      <c r="AG658" t="s">
        <v>37311</v>
      </c>
    </row>
    <row r="659" spans="1:33" hidden="1" outlineLevel="1" x14ac:dyDescent="0.2">
      <c r="A659" t="s">
        <v>41393</v>
      </c>
      <c r="B659" t="s">
        <v>41193</v>
      </c>
      <c r="C659" t="s">
        <v>41394</v>
      </c>
      <c r="D659" s="3"/>
      <c r="J659" t="s">
        <v>41395</v>
      </c>
      <c r="K659" t="s">
        <v>37336</v>
      </c>
      <c r="L659" t="s">
        <v>1233</v>
      </c>
      <c r="M659">
        <v>1</v>
      </c>
      <c r="P659" s="2" t="s">
        <v>41396</v>
      </c>
      <c r="Q659" t="s">
        <v>47</v>
      </c>
      <c r="S659">
        <v>0.39441586000000001</v>
      </c>
      <c r="T659">
        <v>8.9645390000000005E-3</v>
      </c>
      <c r="U659">
        <v>0.12096943</v>
      </c>
      <c r="V659">
        <v>1.7867406999999998E-2</v>
      </c>
      <c r="W659">
        <v>0.4378843</v>
      </c>
      <c r="X659">
        <v>8.090926E-3</v>
      </c>
      <c r="Y659">
        <v>-6.6071428571428586E-2</v>
      </c>
      <c r="Z659">
        <v>8.4000000000000005E-2</v>
      </c>
      <c r="AA659">
        <v>0.18</v>
      </c>
      <c r="AB659">
        <v>0.73599999999999999</v>
      </c>
      <c r="AC659">
        <v>-0.82210000000000005</v>
      </c>
      <c r="AD659" t="s">
        <v>48</v>
      </c>
      <c r="AE659" t="s">
        <v>48</v>
      </c>
      <c r="AF659" t="s">
        <v>48</v>
      </c>
      <c r="AG659" t="s">
        <v>37311</v>
      </c>
    </row>
    <row r="660" spans="1:33" hidden="1" outlineLevel="1" x14ac:dyDescent="0.2">
      <c r="A660" t="s">
        <v>41397</v>
      </c>
      <c r="B660" t="s">
        <v>41398</v>
      </c>
      <c r="C660" t="s">
        <v>41399</v>
      </c>
      <c r="D660" s="3"/>
      <c r="J660" t="s">
        <v>41400</v>
      </c>
      <c r="K660" t="s">
        <v>37336</v>
      </c>
      <c r="L660" t="s">
        <v>1233</v>
      </c>
      <c r="M660">
        <v>1</v>
      </c>
      <c r="P660" s="2" t="s">
        <v>41401</v>
      </c>
      <c r="Q660" t="s">
        <v>10032</v>
      </c>
      <c r="S660">
        <v>7.5294E-2</v>
      </c>
      <c r="T660">
        <v>1.8310547E-3</v>
      </c>
      <c r="U660">
        <v>1.3439372E-2</v>
      </c>
      <c r="V660">
        <v>7.806548E-3</v>
      </c>
      <c r="W660">
        <v>2.3093075000000001E-2</v>
      </c>
      <c r="X660">
        <v>9.5408520000000007E-3</v>
      </c>
      <c r="Y660">
        <v>0</v>
      </c>
      <c r="Z660">
        <v>0</v>
      </c>
      <c r="AA660">
        <v>0</v>
      </c>
      <c r="AB660">
        <v>1</v>
      </c>
      <c r="AC660">
        <v>0</v>
      </c>
      <c r="AD660" t="s">
        <v>48</v>
      </c>
      <c r="AE660" t="s">
        <v>48</v>
      </c>
      <c r="AF660" t="s">
        <v>48</v>
      </c>
      <c r="AG660" t="s">
        <v>37311</v>
      </c>
    </row>
    <row r="661" spans="1:33" hidden="1" outlineLevel="1" x14ac:dyDescent="0.2">
      <c r="A661" t="s">
        <v>41402</v>
      </c>
      <c r="B661" t="s">
        <v>41403</v>
      </c>
      <c r="C661" t="s">
        <v>41404</v>
      </c>
      <c r="D661" s="3"/>
      <c r="J661" t="s">
        <v>41405</v>
      </c>
      <c r="K661" t="s">
        <v>37336</v>
      </c>
      <c r="L661" t="s">
        <v>1233</v>
      </c>
      <c r="M661">
        <v>1</v>
      </c>
      <c r="P661" s="2" t="s">
        <v>41406</v>
      </c>
      <c r="Q661" t="s">
        <v>47</v>
      </c>
      <c r="S661">
        <v>0.15158679</v>
      </c>
      <c r="T661">
        <v>2.2602081000000001E-3</v>
      </c>
      <c r="U661">
        <v>1.7504321E-2</v>
      </c>
      <c r="V661">
        <v>8.0285349999999998E-3</v>
      </c>
      <c r="W661">
        <v>6.7570359999999996E-2</v>
      </c>
      <c r="X661">
        <v>7.2623979999999998E-3</v>
      </c>
      <c r="Y661">
        <v>0</v>
      </c>
      <c r="Z661">
        <v>0.24199999999999999</v>
      </c>
      <c r="AA661">
        <v>0.153</v>
      </c>
      <c r="AB661">
        <v>0.60499999999999998</v>
      </c>
      <c r="AC661">
        <v>0.2263</v>
      </c>
      <c r="AD661" t="s">
        <v>48</v>
      </c>
      <c r="AE661" t="s">
        <v>48</v>
      </c>
      <c r="AF661" t="s">
        <v>48</v>
      </c>
      <c r="AG661" t="s">
        <v>37311</v>
      </c>
    </row>
    <row r="662" spans="1:33" hidden="1" outlineLevel="1" x14ac:dyDescent="0.2">
      <c r="A662" t="s">
        <v>41407</v>
      </c>
      <c r="B662" t="s">
        <v>41408</v>
      </c>
      <c r="C662" t="s">
        <v>41409</v>
      </c>
      <c r="D662" s="3"/>
      <c r="J662" t="s">
        <v>41410</v>
      </c>
      <c r="K662" t="s">
        <v>37336</v>
      </c>
      <c r="L662" t="s">
        <v>1233</v>
      </c>
      <c r="M662">
        <v>1</v>
      </c>
      <c r="P662" s="2" t="s">
        <v>41411</v>
      </c>
      <c r="Q662" t="s">
        <v>10132</v>
      </c>
      <c r="S662">
        <v>0.39842086999999998</v>
      </c>
      <c r="T662">
        <v>1.8320406000000001E-2</v>
      </c>
      <c r="U662">
        <v>0.12035047</v>
      </c>
      <c r="V662">
        <v>5.9766109999999997E-2</v>
      </c>
      <c r="W662">
        <v>0.37052565999999998</v>
      </c>
      <c r="X662">
        <v>6.4645745000000004E-2</v>
      </c>
      <c r="Y662">
        <v>5.000000000000001E-2</v>
      </c>
      <c r="Z662">
        <v>0.109</v>
      </c>
      <c r="AA662">
        <v>0.218</v>
      </c>
      <c r="AB662">
        <v>0.67200000000000004</v>
      </c>
      <c r="AC662">
        <v>-0.15110000000000001</v>
      </c>
      <c r="AD662" t="s">
        <v>48</v>
      </c>
      <c r="AE662" t="s">
        <v>48</v>
      </c>
      <c r="AF662" t="s">
        <v>48</v>
      </c>
      <c r="AG662" t="s">
        <v>37311</v>
      </c>
    </row>
    <row r="663" spans="1:33" hidden="1" outlineLevel="1" x14ac:dyDescent="0.2">
      <c r="A663" t="s">
        <v>41412</v>
      </c>
      <c r="B663" t="s">
        <v>41413</v>
      </c>
      <c r="C663" t="s">
        <v>24514</v>
      </c>
      <c r="D663" s="3"/>
      <c r="J663" t="s">
        <v>41414</v>
      </c>
      <c r="K663" t="s">
        <v>37336</v>
      </c>
      <c r="L663" t="s">
        <v>1233</v>
      </c>
      <c r="M663">
        <v>1</v>
      </c>
      <c r="P663" s="2" t="s">
        <v>41415</v>
      </c>
      <c r="Q663" t="s">
        <v>47</v>
      </c>
      <c r="Y663" t="s">
        <v>48</v>
      </c>
      <c r="Z663" t="s">
        <v>48</v>
      </c>
      <c r="AA663" t="s">
        <v>48</v>
      </c>
      <c r="AB663" t="s">
        <v>48</v>
      </c>
      <c r="AC663" t="s">
        <v>48</v>
      </c>
      <c r="AD663" t="s">
        <v>48</v>
      </c>
      <c r="AE663" t="s">
        <v>48</v>
      </c>
      <c r="AF663" t="s">
        <v>48</v>
      </c>
      <c r="AG663" t="s">
        <v>41092</v>
      </c>
    </row>
    <row r="664" spans="1:33" hidden="1" outlineLevel="1" x14ac:dyDescent="0.2">
      <c r="A664" t="s">
        <v>41416</v>
      </c>
      <c r="B664" t="s">
        <v>41417</v>
      </c>
      <c r="C664" t="s">
        <v>41418</v>
      </c>
      <c r="D664" s="3"/>
      <c r="J664" t="s">
        <v>41419</v>
      </c>
      <c r="K664" t="s">
        <v>37336</v>
      </c>
      <c r="L664" t="s">
        <v>1233</v>
      </c>
      <c r="M664">
        <v>1</v>
      </c>
      <c r="P664" s="2" t="s">
        <v>41420</v>
      </c>
      <c r="Q664" t="s">
        <v>47</v>
      </c>
      <c r="S664">
        <v>8.3999305999999996E-2</v>
      </c>
      <c r="T664">
        <v>1.1301041000000001E-3</v>
      </c>
      <c r="U664">
        <v>1.2722028E-2</v>
      </c>
      <c r="V664">
        <v>4.5692353000000002E-3</v>
      </c>
      <c r="W664">
        <v>2.9493836999999998E-2</v>
      </c>
      <c r="X664">
        <v>6.0649145999999996E-3</v>
      </c>
      <c r="Y664">
        <v>0</v>
      </c>
      <c r="Z664">
        <v>0.14299999999999999</v>
      </c>
      <c r="AA664">
        <v>0</v>
      </c>
      <c r="AB664">
        <v>0.85699999999999998</v>
      </c>
      <c r="AC664">
        <v>0.45879999999999999</v>
      </c>
      <c r="AD664" t="s">
        <v>48</v>
      </c>
      <c r="AE664" t="s">
        <v>48</v>
      </c>
      <c r="AF664" t="s">
        <v>48</v>
      </c>
      <c r="AG664" t="s">
        <v>37311</v>
      </c>
    </row>
    <row r="665" spans="1:33" hidden="1" outlineLevel="1" x14ac:dyDescent="0.2">
      <c r="A665" t="s">
        <v>41421</v>
      </c>
      <c r="B665" t="s">
        <v>41422</v>
      </c>
      <c r="C665" t="s">
        <v>41423</v>
      </c>
      <c r="D665" s="3"/>
      <c r="J665" t="s">
        <v>41424</v>
      </c>
      <c r="K665" t="s">
        <v>37336</v>
      </c>
      <c r="L665" t="s">
        <v>1233</v>
      </c>
      <c r="M665">
        <v>1</v>
      </c>
      <c r="P665" s="2" t="s">
        <v>41425</v>
      </c>
      <c r="Q665" t="s">
        <v>47</v>
      </c>
      <c r="Y665" t="s">
        <v>48</v>
      </c>
      <c r="Z665" t="s">
        <v>48</v>
      </c>
      <c r="AA665" t="s">
        <v>48</v>
      </c>
      <c r="AB665" t="s">
        <v>48</v>
      </c>
      <c r="AC665" t="s">
        <v>48</v>
      </c>
      <c r="AD665" t="s">
        <v>48</v>
      </c>
      <c r="AE665" t="s">
        <v>48</v>
      </c>
      <c r="AF665" t="s">
        <v>48</v>
      </c>
      <c r="AG665" t="s">
        <v>39862</v>
      </c>
    </row>
    <row r="666" spans="1:33" hidden="1" outlineLevel="1" x14ac:dyDescent="0.2">
      <c r="A666" t="s">
        <v>41426</v>
      </c>
      <c r="B666" t="s">
        <v>41427</v>
      </c>
      <c r="C666" t="s">
        <v>41428</v>
      </c>
      <c r="D666" s="3"/>
      <c r="J666" t="s">
        <v>41429</v>
      </c>
      <c r="K666" t="s">
        <v>37336</v>
      </c>
      <c r="L666" t="s">
        <v>1233</v>
      </c>
      <c r="M666">
        <v>1</v>
      </c>
      <c r="P666" s="2" t="s">
        <v>41430</v>
      </c>
      <c r="Q666" t="s">
        <v>47</v>
      </c>
      <c r="S666">
        <v>3.4748793E-2</v>
      </c>
      <c r="T666">
        <v>1.0108948000000001E-3</v>
      </c>
      <c r="U666">
        <v>1.6035475E-2</v>
      </c>
      <c r="V666">
        <v>2.5713511E-3</v>
      </c>
      <c r="W666">
        <v>1.1768901999999999E-2</v>
      </c>
      <c r="X666">
        <v>7.6248790000000002E-3</v>
      </c>
      <c r="Y666">
        <v>2.5000000000000001E-2</v>
      </c>
      <c r="Z666">
        <v>0</v>
      </c>
      <c r="AA666">
        <v>0.13</v>
      </c>
      <c r="AB666">
        <v>0.87</v>
      </c>
      <c r="AC666">
        <v>-0.40189999999999998</v>
      </c>
      <c r="AD666" t="s">
        <v>48</v>
      </c>
      <c r="AE666" t="s">
        <v>48</v>
      </c>
      <c r="AF666" t="s">
        <v>48</v>
      </c>
      <c r="AG666" t="s">
        <v>37311</v>
      </c>
    </row>
    <row r="667" spans="1:33" hidden="1" outlineLevel="1" x14ac:dyDescent="0.2">
      <c r="A667" t="s">
        <v>41431</v>
      </c>
      <c r="B667" t="s">
        <v>41432</v>
      </c>
      <c r="C667" t="s">
        <v>41433</v>
      </c>
      <c r="D667" s="3"/>
      <c r="J667" t="s">
        <v>41434</v>
      </c>
      <c r="K667" t="s">
        <v>37336</v>
      </c>
      <c r="L667" t="s">
        <v>1233</v>
      </c>
      <c r="M667">
        <v>1</v>
      </c>
      <c r="P667" s="2" t="s">
        <v>41435</v>
      </c>
      <c r="Q667" t="s">
        <v>47</v>
      </c>
      <c r="S667">
        <v>0.13735330000000001</v>
      </c>
      <c r="T667">
        <v>3.1089783000000002E-3</v>
      </c>
      <c r="U667">
        <v>3.0890211000000001E-2</v>
      </c>
      <c r="V667">
        <v>8.5465049999999994E-3</v>
      </c>
      <c r="W667">
        <v>6.8582050000000006E-2</v>
      </c>
      <c r="X667">
        <v>6.9387536E-3</v>
      </c>
      <c r="Y667">
        <v>2.8645833333333339E-2</v>
      </c>
      <c r="Z667">
        <v>9.9000000000000005E-2</v>
      </c>
      <c r="AA667">
        <v>0.113</v>
      </c>
      <c r="AB667">
        <v>0.78800000000000003</v>
      </c>
      <c r="AC667">
        <v>-0.33860000000000001</v>
      </c>
      <c r="AD667" t="s">
        <v>48</v>
      </c>
      <c r="AE667" t="s">
        <v>48</v>
      </c>
      <c r="AF667" t="s">
        <v>48</v>
      </c>
      <c r="AG667" t="s">
        <v>37311</v>
      </c>
    </row>
    <row r="668" spans="1:33" hidden="1" outlineLevel="1" x14ac:dyDescent="0.2">
      <c r="A668" t="s">
        <v>41436</v>
      </c>
      <c r="B668" t="s">
        <v>41437</v>
      </c>
      <c r="C668" t="s">
        <v>41438</v>
      </c>
      <c r="D668" s="3"/>
      <c r="J668" t="s">
        <v>41439</v>
      </c>
      <c r="K668" t="s">
        <v>37336</v>
      </c>
      <c r="L668" t="s">
        <v>1233</v>
      </c>
      <c r="M668">
        <v>1</v>
      </c>
      <c r="P668" s="2" t="s">
        <v>41440</v>
      </c>
      <c r="Q668" t="s">
        <v>47</v>
      </c>
      <c r="S668">
        <v>0.16851899000000001</v>
      </c>
      <c r="T668">
        <v>2.231598E-3</v>
      </c>
      <c r="U668">
        <v>1.4464149000000001E-2</v>
      </c>
      <c r="V668">
        <v>4.2547536999999998E-3</v>
      </c>
      <c r="W668">
        <v>8.4840490000000005E-2</v>
      </c>
      <c r="X668">
        <v>8.9194559999999992E-3</v>
      </c>
      <c r="Y668">
        <v>0.05</v>
      </c>
      <c r="Z668">
        <v>0.108</v>
      </c>
      <c r="AA668">
        <v>9.1999999999999998E-2</v>
      </c>
      <c r="AB668">
        <v>0.8</v>
      </c>
      <c r="AC668">
        <v>-2.58E-2</v>
      </c>
      <c r="AD668" t="s">
        <v>48</v>
      </c>
      <c r="AE668" t="s">
        <v>48</v>
      </c>
      <c r="AF668" t="s">
        <v>48</v>
      </c>
      <c r="AG668" t="s">
        <v>37311</v>
      </c>
    </row>
    <row r="669" spans="1:33" hidden="1" outlineLevel="1" x14ac:dyDescent="0.2">
      <c r="A669" t="s">
        <v>41441</v>
      </c>
      <c r="B669" t="s">
        <v>41442</v>
      </c>
      <c r="C669" t="s">
        <v>27504</v>
      </c>
      <c r="D669" s="3"/>
      <c r="J669" t="s">
        <v>41443</v>
      </c>
      <c r="K669" t="s">
        <v>37336</v>
      </c>
      <c r="L669" t="s">
        <v>1233</v>
      </c>
      <c r="M669">
        <v>1</v>
      </c>
      <c r="P669" s="2" t="s">
        <v>41444</v>
      </c>
      <c r="Q669" t="s">
        <v>47</v>
      </c>
      <c r="S669">
        <v>4.8594624000000003E-2</v>
      </c>
      <c r="T669">
        <v>2.2029876999999998E-3</v>
      </c>
      <c r="U669">
        <v>1.8597418000000001E-2</v>
      </c>
      <c r="V669">
        <v>4.1622589999999998E-3</v>
      </c>
      <c r="W669">
        <v>1.3364912E-2</v>
      </c>
      <c r="X669">
        <v>1.2388919999999999E-2</v>
      </c>
      <c r="Y669">
        <v>-0.34027777777777779</v>
      </c>
      <c r="Z669">
        <v>0</v>
      </c>
      <c r="AA669">
        <v>0.13200000000000001</v>
      </c>
      <c r="AB669">
        <v>0.86799999999999999</v>
      </c>
      <c r="AC669">
        <v>-0.2263</v>
      </c>
      <c r="AD669" t="s">
        <v>48</v>
      </c>
      <c r="AE669" t="s">
        <v>48</v>
      </c>
      <c r="AF669" t="s">
        <v>48</v>
      </c>
      <c r="AG669" t="s">
        <v>37311</v>
      </c>
    </row>
    <row r="670" spans="1:33" hidden="1" outlineLevel="1" x14ac:dyDescent="0.2">
      <c r="A670" t="s">
        <v>41445</v>
      </c>
      <c r="B670" t="s">
        <v>41446</v>
      </c>
      <c r="C670" t="s">
        <v>41423</v>
      </c>
      <c r="D670" s="3"/>
      <c r="J670" t="s">
        <v>41447</v>
      </c>
      <c r="K670" t="s">
        <v>37336</v>
      </c>
      <c r="L670" t="s">
        <v>1233</v>
      </c>
      <c r="M670">
        <v>1</v>
      </c>
      <c r="P670" s="2" t="s">
        <v>41448</v>
      </c>
      <c r="Q670" t="s">
        <v>47</v>
      </c>
      <c r="S670">
        <v>0.10002319</v>
      </c>
      <c r="T670">
        <v>2.7656554999999998E-3</v>
      </c>
      <c r="U670">
        <v>2.5634222000000002E-2</v>
      </c>
      <c r="V670">
        <v>1.7264471999999999E-2</v>
      </c>
      <c r="W670">
        <v>2.0063626000000001E-2</v>
      </c>
      <c r="X670">
        <v>8.7899980000000003E-3</v>
      </c>
      <c r="Y670">
        <v>0.25</v>
      </c>
      <c r="Z670">
        <v>0</v>
      </c>
      <c r="AA670">
        <v>0</v>
      </c>
      <c r="AB670">
        <v>1</v>
      </c>
      <c r="AC670">
        <v>0</v>
      </c>
      <c r="AD670" t="s">
        <v>48</v>
      </c>
      <c r="AE670" t="s">
        <v>48</v>
      </c>
      <c r="AF670" t="s">
        <v>48</v>
      </c>
      <c r="AG670" t="s">
        <v>37311</v>
      </c>
    </row>
    <row r="671" spans="1:33" hidden="1" outlineLevel="1" x14ac:dyDescent="0.2">
      <c r="A671" t="s">
        <v>41449</v>
      </c>
      <c r="B671" t="s">
        <v>41450</v>
      </c>
      <c r="C671" t="s">
        <v>10245</v>
      </c>
      <c r="D671" s="3"/>
      <c r="J671" t="s">
        <v>41451</v>
      </c>
      <c r="K671" t="s">
        <v>37336</v>
      </c>
      <c r="L671" t="s">
        <v>1233</v>
      </c>
      <c r="M671">
        <v>1</v>
      </c>
      <c r="P671" s="2" t="s">
        <v>41452</v>
      </c>
      <c r="Q671" t="s">
        <v>47</v>
      </c>
      <c r="S671">
        <v>0.54325575000000004</v>
      </c>
      <c r="T671">
        <v>2.3076923999999999E-2</v>
      </c>
      <c r="U671">
        <v>0.26667639999999998</v>
      </c>
      <c r="V671">
        <v>3.9714564000000001E-2</v>
      </c>
      <c r="W671">
        <v>0.5935568</v>
      </c>
      <c r="X671">
        <v>9.0230220000000003E-3</v>
      </c>
      <c r="Y671">
        <v>0</v>
      </c>
      <c r="Z671">
        <v>0</v>
      </c>
      <c r="AA671">
        <v>0</v>
      </c>
      <c r="AB671">
        <v>1</v>
      </c>
      <c r="AC671">
        <v>0</v>
      </c>
      <c r="AD671" t="s">
        <v>48</v>
      </c>
      <c r="AE671" t="s">
        <v>48</v>
      </c>
      <c r="AF671" t="s">
        <v>48</v>
      </c>
      <c r="AG671" t="s">
        <v>37311</v>
      </c>
    </row>
    <row r="672" spans="1:33" hidden="1" outlineLevel="1" x14ac:dyDescent="0.2">
      <c r="A672" t="s">
        <v>41453</v>
      </c>
      <c r="B672" t="s">
        <v>41454</v>
      </c>
      <c r="C672" t="s">
        <v>41455</v>
      </c>
      <c r="D672" s="3"/>
      <c r="J672" t="s">
        <v>41456</v>
      </c>
      <c r="K672" t="s">
        <v>37336</v>
      </c>
      <c r="L672" t="s">
        <v>1233</v>
      </c>
      <c r="M672">
        <v>1</v>
      </c>
      <c r="P672" s="2" t="s">
        <v>41457</v>
      </c>
      <c r="Q672" t="s">
        <v>47</v>
      </c>
      <c r="S672">
        <v>0.11161</v>
      </c>
      <c r="T672">
        <v>2.7275085000000002E-3</v>
      </c>
      <c r="U672">
        <v>1.4566627E-2</v>
      </c>
      <c r="V672">
        <v>1.3646871E-2</v>
      </c>
      <c r="W672">
        <v>5.5547885999999998E-2</v>
      </c>
      <c r="X672">
        <v>8.3886794999999993E-3</v>
      </c>
      <c r="Y672">
        <v>-4.3749999999999997E-2</v>
      </c>
      <c r="Z672">
        <v>6.9000000000000006E-2</v>
      </c>
      <c r="AA672">
        <v>0.107</v>
      </c>
      <c r="AB672">
        <v>0.82499999999999996</v>
      </c>
      <c r="AC672">
        <v>-0.42149999999999999</v>
      </c>
      <c r="AD672" t="s">
        <v>48</v>
      </c>
      <c r="AE672" t="s">
        <v>48</v>
      </c>
      <c r="AF672" t="s">
        <v>48</v>
      </c>
      <c r="AG672" t="s">
        <v>37311</v>
      </c>
    </row>
    <row r="673" spans="1:33" hidden="1" outlineLevel="1" x14ac:dyDescent="0.2">
      <c r="A673" t="s">
        <v>41458</v>
      </c>
      <c r="B673" t="s">
        <v>41459</v>
      </c>
      <c r="C673" t="s">
        <v>41460</v>
      </c>
      <c r="D673" s="3"/>
      <c r="J673" t="s">
        <v>41461</v>
      </c>
      <c r="K673" t="s">
        <v>37336</v>
      </c>
      <c r="L673" t="s">
        <v>1233</v>
      </c>
      <c r="M673">
        <v>1</v>
      </c>
      <c r="P673" s="2" t="s">
        <v>41462</v>
      </c>
      <c r="Q673" t="s">
        <v>47</v>
      </c>
      <c r="S673">
        <v>6.1444655000000001E-2</v>
      </c>
      <c r="T673">
        <v>1.5830994000000001E-3</v>
      </c>
      <c r="U673">
        <v>2.5360946999999998E-2</v>
      </c>
      <c r="V673">
        <v>3.7552824000000001E-3</v>
      </c>
      <c r="W673">
        <v>2.8502204999999999E-2</v>
      </c>
      <c r="X673">
        <v>7.7802282999999998E-3</v>
      </c>
      <c r="Y673">
        <v>-6.5104166666666657E-2</v>
      </c>
      <c r="Z673">
        <v>0.10100000000000001</v>
      </c>
      <c r="AA673">
        <v>9.0999999999999998E-2</v>
      </c>
      <c r="AB673">
        <v>0.80800000000000005</v>
      </c>
      <c r="AC673">
        <v>0.2762</v>
      </c>
      <c r="AD673" t="s">
        <v>48</v>
      </c>
      <c r="AE673" t="s">
        <v>48</v>
      </c>
      <c r="AF673" t="s">
        <v>48</v>
      </c>
      <c r="AG673" t="s">
        <v>37311</v>
      </c>
    </row>
    <row r="674" spans="1:33" hidden="1" outlineLevel="1" x14ac:dyDescent="0.2">
      <c r="A674" t="s">
        <v>41463</v>
      </c>
      <c r="B674" t="s">
        <v>41464</v>
      </c>
      <c r="C674" t="s">
        <v>41465</v>
      </c>
      <c r="D674" s="3"/>
      <c r="J674" t="s">
        <v>41466</v>
      </c>
      <c r="K674" t="s">
        <v>37336</v>
      </c>
      <c r="L674" t="s">
        <v>1233</v>
      </c>
      <c r="M674">
        <v>1</v>
      </c>
      <c r="P674" s="2" t="s">
        <v>41467</v>
      </c>
      <c r="Q674" t="s">
        <v>47</v>
      </c>
      <c r="S674">
        <v>0.4269174</v>
      </c>
      <c r="T674">
        <v>8.2778929999999997E-3</v>
      </c>
      <c r="U674">
        <v>6.0449990000000002E-2</v>
      </c>
      <c r="V674">
        <v>7.5105648000000002E-3</v>
      </c>
      <c r="W674">
        <v>0.47384647000000002</v>
      </c>
      <c r="X674">
        <v>1.0032792E-2</v>
      </c>
      <c r="Y674">
        <v>-5.3571428571428568E-2</v>
      </c>
      <c r="Z674">
        <v>0.14199999999999999</v>
      </c>
      <c r="AA674">
        <v>0.11899999999999999</v>
      </c>
      <c r="AB674">
        <v>0.73799999999999999</v>
      </c>
      <c r="AC674">
        <v>0.1134</v>
      </c>
      <c r="AD674" t="s">
        <v>48</v>
      </c>
      <c r="AE674" t="s">
        <v>48</v>
      </c>
      <c r="AF674" t="s">
        <v>48</v>
      </c>
      <c r="AG674" t="s">
        <v>37311</v>
      </c>
    </row>
    <row r="675" spans="1:33" hidden="1" outlineLevel="1" x14ac:dyDescent="0.2">
      <c r="A675" t="s">
        <v>41468</v>
      </c>
      <c r="B675" t="s">
        <v>41469</v>
      </c>
      <c r="C675" t="s">
        <v>41470</v>
      </c>
      <c r="D675" s="3"/>
      <c r="J675" t="s">
        <v>41471</v>
      </c>
      <c r="K675" t="s">
        <v>37336</v>
      </c>
      <c r="L675" t="s">
        <v>1233</v>
      </c>
      <c r="M675">
        <v>1</v>
      </c>
      <c r="P675" s="2" t="s">
        <v>41472</v>
      </c>
      <c r="Q675" t="s">
        <v>47</v>
      </c>
      <c r="S675">
        <v>5.3295042000000001E-2</v>
      </c>
      <c r="T675">
        <v>1.0108948000000001E-3</v>
      </c>
      <c r="U675">
        <v>1.3883443000000001E-2</v>
      </c>
      <c r="V675">
        <v>2.6638457E-3</v>
      </c>
      <c r="W675">
        <v>2.5800243E-2</v>
      </c>
      <c r="X675">
        <v>6.5115434E-3</v>
      </c>
      <c r="Y675">
        <v>0.16349206349206349</v>
      </c>
      <c r="Z675">
        <v>4.5999999999999999E-2</v>
      </c>
      <c r="AA675">
        <v>0.14699999999999999</v>
      </c>
      <c r="AB675">
        <v>0.80700000000000005</v>
      </c>
      <c r="AC675">
        <v>-0.67120000000000002</v>
      </c>
      <c r="AD675" t="s">
        <v>48</v>
      </c>
      <c r="AE675" t="s">
        <v>48</v>
      </c>
      <c r="AF675" t="s">
        <v>48</v>
      </c>
      <c r="AG675" t="s">
        <v>37311</v>
      </c>
    </row>
    <row r="676" spans="1:33" hidden="1" outlineLevel="1" x14ac:dyDescent="0.2">
      <c r="A676" t="s">
        <v>41473</v>
      </c>
      <c r="B676" t="s">
        <v>38081</v>
      </c>
      <c r="C676" t="s">
        <v>41474</v>
      </c>
      <c r="D676" s="3"/>
      <c r="J676" t="s">
        <v>41475</v>
      </c>
      <c r="K676" t="s">
        <v>37336</v>
      </c>
      <c r="L676" t="s">
        <v>1233</v>
      </c>
      <c r="M676">
        <v>1</v>
      </c>
      <c r="P676" s="2" t="s">
        <v>41476</v>
      </c>
      <c r="Q676" t="s">
        <v>47</v>
      </c>
      <c r="S676">
        <v>0.13908891000000001</v>
      </c>
      <c r="T676">
        <v>3.8337708000000001E-3</v>
      </c>
      <c r="U676">
        <v>7.2235980000000005E-2</v>
      </c>
      <c r="V676">
        <v>1.3043936000000001E-2</v>
      </c>
      <c r="W676">
        <v>6.38991E-2</v>
      </c>
      <c r="X676">
        <v>7.6637166000000003E-3</v>
      </c>
      <c r="Y676">
        <v>8.9613526570048299E-2</v>
      </c>
      <c r="Z676">
        <v>8.1000000000000003E-2</v>
      </c>
      <c r="AA676">
        <v>0.14799999999999999</v>
      </c>
      <c r="AB676">
        <v>0.77100000000000002</v>
      </c>
      <c r="AC676">
        <v>-0.98380000000000001</v>
      </c>
      <c r="AD676" t="s">
        <v>48</v>
      </c>
      <c r="AE676" t="s">
        <v>48</v>
      </c>
      <c r="AF676" t="s">
        <v>48</v>
      </c>
      <c r="AG676" t="s">
        <v>37311</v>
      </c>
    </row>
    <row r="677" spans="1:33" hidden="1" outlineLevel="1" x14ac:dyDescent="0.2">
      <c r="A677" t="s">
        <v>41477</v>
      </c>
      <c r="B677" t="s">
        <v>41478</v>
      </c>
      <c r="C677" t="s">
        <v>41479</v>
      </c>
      <c r="D677" s="3"/>
      <c r="J677" t="s">
        <v>41480</v>
      </c>
      <c r="K677" t="s">
        <v>37336</v>
      </c>
      <c r="L677" t="s">
        <v>1233</v>
      </c>
      <c r="M677">
        <v>1</v>
      </c>
      <c r="P677" s="2" t="s">
        <v>41481</v>
      </c>
      <c r="Q677" t="s">
        <v>47</v>
      </c>
      <c r="S677">
        <v>0.10089093</v>
      </c>
      <c r="T677">
        <v>2.2125244000000001E-3</v>
      </c>
      <c r="U677">
        <v>2.1261840000000001E-2</v>
      </c>
      <c r="V677">
        <v>1.5053716E-2</v>
      </c>
      <c r="W677">
        <v>5.1448889999999997E-2</v>
      </c>
      <c r="X677">
        <v>7.2753434000000002E-3</v>
      </c>
      <c r="Y677">
        <v>-0.18928571428571431</v>
      </c>
      <c r="Z677">
        <v>9.8000000000000004E-2</v>
      </c>
      <c r="AA677">
        <v>0.14799999999999999</v>
      </c>
      <c r="AB677">
        <v>0.754</v>
      </c>
      <c r="AC677">
        <v>-0.74399999999999999</v>
      </c>
      <c r="AD677" t="s">
        <v>48</v>
      </c>
      <c r="AE677" t="s">
        <v>48</v>
      </c>
      <c r="AF677" t="s">
        <v>48</v>
      </c>
      <c r="AG677" t="s">
        <v>37311</v>
      </c>
    </row>
    <row r="678" spans="1:33" hidden="1" outlineLevel="1" x14ac:dyDescent="0.2">
      <c r="A678" t="s">
        <v>41482</v>
      </c>
      <c r="B678" t="s">
        <v>41483</v>
      </c>
      <c r="C678" t="s">
        <v>41484</v>
      </c>
      <c r="D678" s="3"/>
      <c r="J678" t="s">
        <v>41485</v>
      </c>
      <c r="K678" t="s">
        <v>37336</v>
      </c>
      <c r="L678" t="s">
        <v>1233</v>
      </c>
      <c r="M678">
        <v>1</v>
      </c>
      <c r="P678" s="2" t="s">
        <v>41486</v>
      </c>
      <c r="Q678" t="s">
        <v>47</v>
      </c>
      <c r="S678">
        <v>0.34328604000000001</v>
      </c>
      <c r="T678">
        <v>1.0910034000000001E-2</v>
      </c>
      <c r="U678">
        <v>0.1352073</v>
      </c>
      <c r="V678">
        <v>1.4551270999999999E-2</v>
      </c>
      <c r="W678">
        <v>8.4346889999999994E-2</v>
      </c>
      <c r="X678">
        <v>1.1508608E-2</v>
      </c>
      <c r="Y678">
        <v>0.14166666666666669</v>
      </c>
      <c r="Z678">
        <v>0.111</v>
      </c>
      <c r="AA678">
        <v>6.4000000000000001E-2</v>
      </c>
      <c r="AB678">
        <v>0.82499999999999996</v>
      </c>
      <c r="AC678">
        <v>0.37359999999999999</v>
      </c>
      <c r="AD678" t="s">
        <v>48</v>
      </c>
      <c r="AE678" t="s">
        <v>48</v>
      </c>
      <c r="AF678" t="s">
        <v>48</v>
      </c>
      <c r="AG678" t="s">
        <v>37311</v>
      </c>
    </row>
    <row r="679" spans="1:33" hidden="1" outlineLevel="1" x14ac:dyDescent="0.2">
      <c r="A679" t="s">
        <v>41487</v>
      </c>
      <c r="B679" t="s">
        <v>41488</v>
      </c>
      <c r="C679" t="s">
        <v>41489</v>
      </c>
      <c r="D679" s="3"/>
      <c r="J679" t="s">
        <v>41490</v>
      </c>
      <c r="K679" t="s">
        <v>37336</v>
      </c>
      <c r="L679" t="s">
        <v>1233</v>
      </c>
      <c r="M679">
        <v>1</v>
      </c>
      <c r="P679" s="2" t="s">
        <v>41491</v>
      </c>
      <c r="Q679" t="s">
        <v>10465</v>
      </c>
      <c r="S679">
        <v>0.11067997</v>
      </c>
      <c r="T679">
        <v>2.2125244000000001E-3</v>
      </c>
      <c r="U679">
        <v>2.3174754999999998E-2</v>
      </c>
      <c r="V679">
        <v>3.5332953999999998E-3</v>
      </c>
      <c r="W679">
        <v>6.1276767000000003E-2</v>
      </c>
      <c r="X679">
        <v>6.9387536E-3</v>
      </c>
      <c r="Y679">
        <v>0.22222222222222221</v>
      </c>
      <c r="Z679">
        <v>0.13700000000000001</v>
      </c>
      <c r="AA679">
        <v>0.109</v>
      </c>
      <c r="AB679">
        <v>0.754</v>
      </c>
      <c r="AC679">
        <v>0.71160000000000001</v>
      </c>
      <c r="AD679" t="s">
        <v>48</v>
      </c>
      <c r="AE679" t="s">
        <v>48</v>
      </c>
      <c r="AF679" t="s">
        <v>48</v>
      </c>
      <c r="AG679" t="s">
        <v>37311</v>
      </c>
    </row>
    <row r="680" spans="1:33" hidden="1" outlineLevel="1" x14ac:dyDescent="0.2">
      <c r="A680" t="s">
        <v>41492</v>
      </c>
      <c r="B680" t="s">
        <v>41493</v>
      </c>
      <c r="C680" t="s">
        <v>41494</v>
      </c>
      <c r="D680" s="3"/>
      <c r="J680" t="s">
        <v>41495</v>
      </c>
      <c r="K680" t="s">
        <v>37336</v>
      </c>
      <c r="L680" t="s">
        <v>1233</v>
      </c>
      <c r="M680">
        <v>1</v>
      </c>
      <c r="P680" s="2" t="s">
        <v>41496</v>
      </c>
      <c r="Q680" t="s">
        <v>47</v>
      </c>
      <c r="S680">
        <v>8.1625134000000002E-2</v>
      </c>
      <c r="T680">
        <v>1.7738342E-3</v>
      </c>
      <c r="U680">
        <v>1.1816808999999999E-2</v>
      </c>
      <c r="V680">
        <v>2.9413297000000001E-3</v>
      </c>
      <c r="W680">
        <v>2.4768940999999999E-2</v>
      </c>
      <c r="X680">
        <v>1.03175985E-2</v>
      </c>
      <c r="Y680">
        <v>0.4</v>
      </c>
      <c r="Z680">
        <v>0.26700000000000002</v>
      </c>
      <c r="AA680">
        <v>0.112</v>
      </c>
      <c r="AB680">
        <v>0.621</v>
      </c>
      <c r="AC680">
        <v>0.57750000000000001</v>
      </c>
      <c r="AD680" t="s">
        <v>48</v>
      </c>
      <c r="AE680" t="s">
        <v>48</v>
      </c>
      <c r="AF680" t="s">
        <v>48</v>
      </c>
      <c r="AG680" t="s">
        <v>37311</v>
      </c>
    </row>
    <row r="681" spans="1:33" hidden="1" outlineLevel="1" x14ac:dyDescent="0.2">
      <c r="A681" t="s">
        <v>41497</v>
      </c>
      <c r="B681" t="s">
        <v>41498</v>
      </c>
      <c r="C681" t="s">
        <v>41499</v>
      </c>
      <c r="D681" s="3"/>
      <c r="J681" t="s">
        <v>41500</v>
      </c>
      <c r="K681" t="s">
        <v>37336</v>
      </c>
      <c r="L681" t="s">
        <v>1233</v>
      </c>
      <c r="M681">
        <v>1</v>
      </c>
      <c r="P681" s="2" t="s">
        <v>41501</v>
      </c>
      <c r="Q681" t="s">
        <v>47</v>
      </c>
      <c r="S681">
        <v>0.27412914999999999</v>
      </c>
      <c r="T681">
        <v>1.0681151999999999E-2</v>
      </c>
      <c r="U681">
        <v>0.10116277999999999</v>
      </c>
      <c r="V681">
        <v>4.5901958E-2</v>
      </c>
      <c r="W681">
        <v>0.24928533999999999</v>
      </c>
      <c r="X681">
        <v>1.9573374000000001E-2</v>
      </c>
      <c r="Y681">
        <v>8.9583333333333348E-2</v>
      </c>
      <c r="Z681">
        <v>0.115</v>
      </c>
      <c r="AA681">
        <v>9.6000000000000002E-2</v>
      </c>
      <c r="AB681">
        <v>0.78800000000000003</v>
      </c>
      <c r="AC681">
        <v>0.65369999999999995</v>
      </c>
      <c r="AD681" t="s">
        <v>48</v>
      </c>
      <c r="AE681" t="s">
        <v>48</v>
      </c>
      <c r="AF681" t="s">
        <v>48</v>
      </c>
      <c r="AG681" t="s">
        <v>37311</v>
      </c>
    </row>
    <row r="682" spans="1:33" hidden="1" outlineLevel="1" x14ac:dyDescent="0.2">
      <c r="A682" t="s">
        <v>41502</v>
      </c>
      <c r="B682" t="s">
        <v>41503</v>
      </c>
      <c r="C682" t="s">
        <v>41504</v>
      </c>
      <c r="D682" s="3"/>
      <c r="J682" t="s">
        <v>41505</v>
      </c>
      <c r="K682" t="s">
        <v>37336</v>
      </c>
      <c r="L682" t="s">
        <v>1233</v>
      </c>
      <c r="M682">
        <v>1</v>
      </c>
      <c r="P682" s="2" t="s">
        <v>41506</v>
      </c>
      <c r="Q682" t="s">
        <v>10060</v>
      </c>
      <c r="S682">
        <v>0.58409500000000003</v>
      </c>
      <c r="T682">
        <v>0.16960317</v>
      </c>
      <c r="U682">
        <v>0.50135689999999999</v>
      </c>
      <c r="V682">
        <v>5.9311368000000003E-2</v>
      </c>
      <c r="W682">
        <v>0.40420914000000002</v>
      </c>
      <c r="X682">
        <v>2.0782011999999999E-2</v>
      </c>
      <c r="Y682">
        <v>-0.25</v>
      </c>
      <c r="Z682">
        <v>8.5999999999999993E-2</v>
      </c>
      <c r="AA682">
        <v>0.222</v>
      </c>
      <c r="AB682">
        <v>0.69099999999999995</v>
      </c>
      <c r="AC682">
        <v>-0.60309999999999997</v>
      </c>
      <c r="AD682" t="s">
        <v>48</v>
      </c>
      <c r="AE682" t="s">
        <v>48</v>
      </c>
      <c r="AF682" t="s">
        <v>48</v>
      </c>
      <c r="AG682" t="s">
        <v>37311</v>
      </c>
    </row>
    <row r="683" spans="1:33" hidden="1" outlineLevel="1" x14ac:dyDescent="0.2">
      <c r="A683" t="s">
        <v>41507</v>
      </c>
      <c r="B683" t="s">
        <v>41508</v>
      </c>
      <c r="C683" t="s">
        <v>41509</v>
      </c>
      <c r="D683" s="3"/>
      <c r="J683" t="s">
        <v>41510</v>
      </c>
      <c r="K683" t="s">
        <v>37336</v>
      </c>
      <c r="L683" t="s">
        <v>1233</v>
      </c>
      <c r="M683">
        <v>1</v>
      </c>
      <c r="P683" s="2" t="s">
        <v>41511</v>
      </c>
      <c r="Q683" t="s">
        <v>47</v>
      </c>
      <c r="S683">
        <v>3.2627537999999998E-2</v>
      </c>
      <c r="T683">
        <v>1.2683868000000001E-3</v>
      </c>
      <c r="U683">
        <v>1.6411226000000001E-2</v>
      </c>
      <c r="V683">
        <v>4.4952400000000002E-3</v>
      </c>
      <c r="W683">
        <v>1.8129934E-2</v>
      </c>
      <c r="X683">
        <v>6.8028233999999996E-3</v>
      </c>
      <c r="Y683">
        <v>7.7186147186147205E-2</v>
      </c>
      <c r="Z683">
        <v>0.161</v>
      </c>
      <c r="AA683">
        <v>0.125</v>
      </c>
      <c r="AB683">
        <v>0.71299999999999997</v>
      </c>
      <c r="AC683">
        <v>0.89749999999999996</v>
      </c>
      <c r="AD683" t="s">
        <v>48</v>
      </c>
      <c r="AE683" t="s">
        <v>48</v>
      </c>
      <c r="AF683" t="s">
        <v>48</v>
      </c>
      <c r="AG683" t="s">
        <v>37311</v>
      </c>
    </row>
    <row r="684" spans="1:33" hidden="1" outlineLevel="1" x14ac:dyDescent="0.2">
      <c r="A684" t="s">
        <v>41512</v>
      </c>
      <c r="B684" t="s">
        <v>41513</v>
      </c>
      <c r="C684" t="s">
        <v>41514</v>
      </c>
      <c r="D684" s="3"/>
      <c r="J684" t="s">
        <v>41515</v>
      </c>
      <c r="K684" t="s">
        <v>37336</v>
      </c>
      <c r="L684" t="s">
        <v>1233</v>
      </c>
      <c r="M684">
        <v>1</v>
      </c>
      <c r="P684" s="2" t="s">
        <v>41516</v>
      </c>
      <c r="Q684" t="s">
        <v>47</v>
      </c>
      <c r="S684">
        <v>0.41910072999999998</v>
      </c>
      <c r="T684">
        <v>2.2968470000000001E-2</v>
      </c>
      <c r="U684">
        <v>0.40783461999999998</v>
      </c>
      <c r="V684">
        <v>4.1519220000000003E-2</v>
      </c>
      <c r="W684">
        <v>0.41530323000000002</v>
      </c>
      <c r="X684">
        <v>9.7479850000000007E-3</v>
      </c>
      <c r="Y684">
        <v>1.909722222222222E-2</v>
      </c>
      <c r="Z684">
        <v>0.1</v>
      </c>
      <c r="AA684">
        <v>0.219</v>
      </c>
      <c r="AB684">
        <v>0.68</v>
      </c>
      <c r="AC684">
        <v>-0.93220000000000003</v>
      </c>
      <c r="AD684" t="s">
        <v>48</v>
      </c>
      <c r="AE684" t="s">
        <v>48</v>
      </c>
      <c r="AF684" t="s">
        <v>48</v>
      </c>
      <c r="AG684" t="s">
        <v>37311</v>
      </c>
    </row>
    <row r="685" spans="1:33" hidden="1" outlineLevel="1" x14ac:dyDescent="0.2">
      <c r="A685" t="s">
        <v>41517</v>
      </c>
      <c r="B685" t="s">
        <v>41518</v>
      </c>
      <c r="C685" t="s">
        <v>41519</v>
      </c>
      <c r="D685" s="3"/>
      <c r="J685" t="s">
        <v>41520</v>
      </c>
      <c r="K685" t="s">
        <v>37336</v>
      </c>
      <c r="L685" t="s">
        <v>1233</v>
      </c>
      <c r="M685">
        <v>1</v>
      </c>
      <c r="P685" s="2" t="s">
        <v>41521</v>
      </c>
      <c r="Q685" t="s">
        <v>47</v>
      </c>
      <c r="S685">
        <v>5.0573748000000002E-2</v>
      </c>
      <c r="T685">
        <v>1.0538100999999999E-3</v>
      </c>
      <c r="U685">
        <v>1.0945748E-2</v>
      </c>
      <c r="V685">
        <v>2.5343532000000001E-3</v>
      </c>
      <c r="W685">
        <v>2.1481665E-2</v>
      </c>
      <c r="X685">
        <v>6.8416605E-3</v>
      </c>
      <c r="Y685">
        <v>0</v>
      </c>
      <c r="Z685">
        <v>0.13900000000000001</v>
      </c>
      <c r="AA685">
        <v>7.5999999999999998E-2</v>
      </c>
      <c r="AB685">
        <v>0.78500000000000003</v>
      </c>
      <c r="AC685">
        <v>0.2732</v>
      </c>
      <c r="AD685" t="s">
        <v>48</v>
      </c>
      <c r="AE685" t="s">
        <v>48</v>
      </c>
      <c r="AF685" t="s">
        <v>48</v>
      </c>
      <c r="AG685" t="s">
        <v>37311</v>
      </c>
    </row>
    <row r="686" spans="1:33" hidden="1" outlineLevel="1" x14ac:dyDescent="0.2">
      <c r="A686" t="s">
        <v>41522</v>
      </c>
      <c r="B686" t="s">
        <v>41523</v>
      </c>
      <c r="C686" t="s">
        <v>41524</v>
      </c>
      <c r="D686" s="3"/>
      <c r="J686" t="s">
        <v>41525</v>
      </c>
      <c r="K686" t="s">
        <v>37336</v>
      </c>
      <c r="L686" t="s">
        <v>1233</v>
      </c>
      <c r="M686">
        <v>1</v>
      </c>
      <c r="P686" s="2" t="s">
        <v>41526</v>
      </c>
      <c r="Q686" t="s">
        <v>47</v>
      </c>
      <c r="S686">
        <v>0.37694602999999999</v>
      </c>
      <c r="T686">
        <v>2.0386212000000001E-2</v>
      </c>
      <c r="U686">
        <v>0.39409557000000001</v>
      </c>
      <c r="V686">
        <v>1.3043936000000001E-2</v>
      </c>
      <c r="W686">
        <v>0.16846494000000001</v>
      </c>
      <c r="X686">
        <v>1.1871090000000001E-2</v>
      </c>
      <c r="Y686">
        <v>0.23398268398268399</v>
      </c>
      <c r="Z686">
        <v>0.13700000000000001</v>
      </c>
      <c r="AA686">
        <v>0.13100000000000001</v>
      </c>
      <c r="AB686">
        <v>0.73199999999999998</v>
      </c>
      <c r="AC686">
        <v>0.45519999999999999</v>
      </c>
      <c r="AD686" t="s">
        <v>48</v>
      </c>
      <c r="AE686" t="s">
        <v>48</v>
      </c>
      <c r="AF686" t="s">
        <v>48</v>
      </c>
      <c r="AG686" t="s">
        <v>37311</v>
      </c>
    </row>
    <row r="687" spans="1:33" hidden="1" outlineLevel="1" x14ac:dyDescent="0.2">
      <c r="A687" t="s">
        <v>41527</v>
      </c>
      <c r="B687" t="s">
        <v>41528</v>
      </c>
      <c r="C687" t="s">
        <v>33669</v>
      </c>
      <c r="D687" s="3"/>
      <c r="J687" t="s">
        <v>41529</v>
      </c>
      <c r="K687" t="s">
        <v>37336</v>
      </c>
      <c r="L687" t="s">
        <v>1233</v>
      </c>
      <c r="M687">
        <v>1</v>
      </c>
      <c r="P687" s="2" t="s">
        <v>41530</v>
      </c>
      <c r="Q687" t="s">
        <v>47</v>
      </c>
      <c r="S687">
        <v>4.067813E-2</v>
      </c>
      <c r="T687">
        <v>1.8215180000000001E-3</v>
      </c>
      <c r="U687">
        <v>1.8529098000000001E-2</v>
      </c>
      <c r="V687">
        <v>4.1067624E-3</v>
      </c>
      <c r="W687">
        <v>1.4276917E-2</v>
      </c>
      <c r="X687">
        <v>1.1871090000000001E-2</v>
      </c>
      <c r="Y687">
        <v>0.4</v>
      </c>
      <c r="Z687">
        <v>0</v>
      </c>
      <c r="AA687">
        <v>0.115</v>
      </c>
      <c r="AB687">
        <v>0.88500000000000001</v>
      </c>
      <c r="AC687">
        <v>-0.1419</v>
      </c>
      <c r="AD687" t="s">
        <v>48</v>
      </c>
      <c r="AE687" t="s">
        <v>48</v>
      </c>
      <c r="AF687" t="s">
        <v>48</v>
      </c>
      <c r="AG687" t="s">
        <v>37311</v>
      </c>
    </row>
    <row r="688" spans="1:33" hidden="1" outlineLevel="1" x14ac:dyDescent="0.2">
      <c r="A688" t="s">
        <v>41531</v>
      </c>
      <c r="B688" t="s">
        <v>41532</v>
      </c>
      <c r="C688" t="s">
        <v>13295</v>
      </c>
      <c r="D688" s="3"/>
      <c r="J688" t="s">
        <v>41533</v>
      </c>
      <c r="K688" t="s">
        <v>37336</v>
      </c>
      <c r="L688" t="s">
        <v>1233</v>
      </c>
      <c r="M688">
        <v>1</v>
      </c>
      <c r="P688" s="2" t="s">
        <v>41534</v>
      </c>
      <c r="Q688" t="s">
        <v>47</v>
      </c>
      <c r="S688">
        <v>0.19599395999999999</v>
      </c>
      <c r="T688">
        <v>4.1961669999999998E-3</v>
      </c>
      <c r="U688">
        <v>1.4327513E-2</v>
      </c>
      <c r="V688">
        <v>2.1384520000000001E-2</v>
      </c>
      <c r="W688">
        <v>8.4593689999999999E-2</v>
      </c>
      <c r="X688">
        <v>1.01363575E-2</v>
      </c>
      <c r="Y688">
        <v>-0.1</v>
      </c>
      <c r="Z688">
        <v>0</v>
      </c>
      <c r="AA688">
        <v>9.4E-2</v>
      </c>
      <c r="AB688">
        <v>0.90600000000000003</v>
      </c>
      <c r="AC688">
        <v>-0.47670000000000001</v>
      </c>
      <c r="AD688" t="s">
        <v>48</v>
      </c>
      <c r="AE688" t="s">
        <v>48</v>
      </c>
      <c r="AF688" t="s">
        <v>48</v>
      </c>
      <c r="AG688" t="s">
        <v>37311</v>
      </c>
    </row>
    <row r="689" spans="1:33" hidden="1" outlineLevel="1" x14ac:dyDescent="0.2">
      <c r="A689" t="s">
        <v>41535</v>
      </c>
      <c r="B689" t="s">
        <v>41536</v>
      </c>
      <c r="C689" t="s">
        <v>41537</v>
      </c>
      <c r="D689" s="3"/>
      <c r="J689" t="s">
        <v>41538</v>
      </c>
      <c r="K689" t="s">
        <v>37336</v>
      </c>
      <c r="L689" t="s">
        <v>1233</v>
      </c>
      <c r="M689">
        <v>1</v>
      </c>
      <c r="P689" s="2" t="s">
        <v>41539</v>
      </c>
      <c r="Q689" t="s">
        <v>47</v>
      </c>
      <c r="S689">
        <v>6.3027433999999993E-2</v>
      </c>
      <c r="T689">
        <v>1.8882751000000001E-3</v>
      </c>
      <c r="U689">
        <v>3.9908449999999998E-2</v>
      </c>
      <c r="V689">
        <v>4.5877340000000004E-3</v>
      </c>
      <c r="W689">
        <v>2.1932859999999998E-2</v>
      </c>
      <c r="X689">
        <v>6.5503810000000001E-3</v>
      </c>
      <c r="Y689">
        <v>6.6666666666666666E-2</v>
      </c>
      <c r="Z689">
        <v>0</v>
      </c>
      <c r="AA689">
        <v>3.3000000000000002E-2</v>
      </c>
      <c r="AB689">
        <v>0.96699999999999997</v>
      </c>
      <c r="AC689">
        <v>-0.25840000000000002</v>
      </c>
      <c r="AD689" t="s">
        <v>48</v>
      </c>
      <c r="AE689" t="s">
        <v>48</v>
      </c>
      <c r="AF689" t="s">
        <v>48</v>
      </c>
      <c r="AG689" t="s">
        <v>37311</v>
      </c>
    </row>
    <row r="690" spans="1:33" hidden="1" outlineLevel="1" x14ac:dyDescent="0.2">
      <c r="A690" t="s">
        <v>41540</v>
      </c>
      <c r="B690" t="s">
        <v>41541</v>
      </c>
      <c r="C690" t="s">
        <v>41542</v>
      </c>
      <c r="D690" s="3"/>
      <c r="J690" t="s">
        <v>41543</v>
      </c>
      <c r="K690" t="s">
        <v>37336</v>
      </c>
      <c r="L690" t="s">
        <v>1233</v>
      </c>
      <c r="M690">
        <v>1</v>
      </c>
      <c r="P690" s="2" t="s">
        <v>41544</v>
      </c>
      <c r="Q690" t="s">
        <v>47</v>
      </c>
      <c r="S690">
        <v>8.3207909999999996E-2</v>
      </c>
      <c r="T690">
        <v>2.1648407000000001E-3</v>
      </c>
      <c r="U690">
        <v>2.1261840000000001E-2</v>
      </c>
      <c r="V690">
        <v>6.7336100000000001E-3</v>
      </c>
      <c r="W690">
        <v>3.5994529999999997E-2</v>
      </c>
      <c r="X690">
        <v>8.7382150000000006E-3</v>
      </c>
      <c r="Y690">
        <v>1.613636363636364E-2</v>
      </c>
      <c r="Z690">
        <v>2.7E-2</v>
      </c>
      <c r="AA690">
        <v>0.109</v>
      </c>
      <c r="AB690">
        <v>0.86399999999999999</v>
      </c>
      <c r="AC690">
        <v>-0.91879999999999995</v>
      </c>
      <c r="AD690" t="s">
        <v>48</v>
      </c>
      <c r="AE690" t="s">
        <v>48</v>
      </c>
      <c r="AF690" t="s">
        <v>48</v>
      </c>
      <c r="AG690" t="s">
        <v>37311</v>
      </c>
    </row>
    <row r="691" spans="1:33" hidden="1" outlineLevel="1" x14ac:dyDescent="0.2">
      <c r="A691" t="s">
        <v>41545</v>
      </c>
      <c r="B691" t="s">
        <v>41546</v>
      </c>
      <c r="C691" t="s">
        <v>41547</v>
      </c>
      <c r="D691" s="3"/>
      <c r="J691" t="s">
        <v>41548</v>
      </c>
      <c r="K691" t="s">
        <v>37336</v>
      </c>
      <c r="L691" t="s">
        <v>1233</v>
      </c>
      <c r="M691">
        <v>1</v>
      </c>
      <c r="P691" s="2" t="s">
        <v>41549</v>
      </c>
      <c r="Q691" t="s">
        <v>47</v>
      </c>
      <c r="S691">
        <v>0.48381659999999999</v>
      </c>
      <c r="T691">
        <v>2.425631E-2</v>
      </c>
      <c r="U691">
        <v>0.50135689999999999</v>
      </c>
      <c r="V691">
        <v>0.10221587</v>
      </c>
      <c r="W691">
        <v>0.34169519999999998</v>
      </c>
      <c r="X691">
        <v>5.5270567999999999E-2</v>
      </c>
      <c r="Y691">
        <v>-2.222222222222222E-2</v>
      </c>
      <c r="Z691">
        <v>0.109</v>
      </c>
      <c r="AA691">
        <v>0.113</v>
      </c>
      <c r="AB691">
        <v>0.77800000000000002</v>
      </c>
      <c r="AC691">
        <v>-3.8699999999999998E-2</v>
      </c>
      <c r="AD691" t="s">
        <v>48</v>
      </c>
      <c r="AE691" t="s">
        <v>48</v>
      </c>
      <c r="AF691" t="s">
        <v>48</v>
      </c>
      <c r="AG691" t="s">
        <v>37311</v>
      </c>
    </row>
    <row r="692" spans="1:33" hidden="1" outlineLevel="1" x14ac:dyDescent="0.2">
      <c r="A692" t="s">
        <v>41550</v>
      </c>
      <c r="B692" t="s">
        <v>41551</v>
      </c>
      <c r="C692" t="s">
        <v>41552</v>
      </c>
      <c r="D692" s="3"/>
      <c r="J692" t="s">
        <v>41553</v>
      </c>
      <c r="K692" t="s">
        <v>37336</v>
      </c>
      <c r="L692" t="s">
        <v>1233</v>
      </c>
      <c r="M692">
        <v>1</v>
      </c>
      <c r="P692" s="2" t="s">
        <v>41554</v>
      </c>
      <c r="Q692" t="s">
        <v>47</v>
      </c>
      <c r="S692">
        <v>0.32764325</v>
      </c>
      <c r="T692">
        <v>9.9182130000000004E-3</v>
      </c>
      <c r="U692">
        <v>0.15547849999999999</v>
      </c>
      <c r="V692">
        <v>2.5002124000000001E-2</v>
      </c>
      <c r="W692">
        <v>0.27763805000000003</v>
      </c>
      <c r="X692">
        <v>1.3321015E-2</v>
      </c>
      <c r="Y692">
        <v>0.18541666666666659</v>
      </c>
      <c r="Z692">
        <v>5.6000000000000001E-2</v>
      </c>
      <c r="AA692">
        <v>2.3E-2</v>
      </c>
      <c r="AB692">
        <v>0.92</v>
      </c>
      <c r="AC692">
        <v>0.50229999999999997</v>
      </c>
      <c r="AD692" t="s">
        <v>48</v>
      </c>
      <c r="AE692" t="s">
        <v>48</v>
      </c>
      <c r="AF692" t="s">
        <v>48</v>
      </c>
      <c r="AG692" t="s">
        <v>37311</v>
      </c>
    </row>
    <row r="693" spans="1:33" hidden="1" outlineLevel="1" x14ac:dyDescent="0.2">
      <c r="A693" t="s">
        <v>41555</v>
      </c>
      <c r="B693" t="s">
        <v>41556</v>
      </c>
      <c r="C693" t="s">
        <v>41557</v>
      </c>
      <c r="D693" s="3"/>
      <c r="J693" t="s">
        <v>41558</v>
      </c>
      <c r="K693" t="s">
        <v>37336</v>
      </c>
      <c r="L693" t="s">
        <v>1233</v>
      </c>
      <c r="M693">
        <v>1</v>
      </c>
      <c r="P693" s="2" t="s">
        <v>41559</v>
      </c>
      <c r="Q693" t="s">
        <v>47</v>
      </c>
      <c r="S693">
        <v>0.17285149</v>
      </c>
      <c r="T693">
        <v>2.1553039999999998E-3</v>
      </c>
      <c r="U693">
        <v>2.4199531999999999E-2</v>
      </c>
      <c r="V693">
        <v>5.5496785999999999E-3</v>
      </c>
      <c r="W693">
        <v>9.8556110000000002E-2</v>
      </c>
      <c r="X693">
        <v>6.6215824000000001E-3</v>
      </c>
      <c r="Y693">
        <v>-0.40625</v>
      </c>
      <c r="Z693">
        <v>0</v>
      </c>
      <c r="AA693">
        <v>0.153</v>
      </c>
      <c r="AB693">
        <v>0.84699999999999998</v>
      </c>
      <c r="AC693">
        <v>-0.88070000000000004</v>
      </c>
      <c r="AD693" t="s">
        <v>48</v>
      </c>
      <c r="AE693" t="s">
        <v>48</v>
      </c>
      <c r="AF693" t="s">
        <v>48</v>
      </c>
      <c r="AG693" t="s">
        <v>37311</v>
      </c>
    </row>
    <row r="694" spans="1:33" hidden="1" outlineLevel="1" x14ac:dyDescent="0.2">
      <c r="A694" t="s">
        <v>41560</v>
      </c>
      <c r="B694" t="s">
        <v>41561</v>
      </c>
      <c r="C694" t="s">
        <v>41562</v>
      </c>
      <c r="D694" s="3"/>
      <c r="J694" t="s">
        <v>41563</v>
      </c>
      <c r="K694" t="s">
        <v>37336</v>
      </c>
      <c r="L694" t="s">
        <v>1233</v>
      </c>
      <c r="M694">
        <v>1</v>
      </c>
      <c r="P694" s="2" t="s">
        <v>41564</v>
      </c>
      <c r="Q694" t="s">
        <v>10150</v>
      </c>
      <c r="S694">
        <v>0.35614889999999999</v>
      </c>
      <c r="T694">
        <v>4.6157836999999998E-3</v>
      </c>
      <c r="U694">
        <v>3.5399332999999998E-2</v>
      </c>
      <c r="V694">
        <v>5.3276913000000004E-3</v>
      </c>
      <c r="W694">
        <v>0.39743927000000001</v>
      </c>
      <c r="X694">
        <v>8.8935639999999996E-3</v>
      </c>
      <c r="Y694">
        <v>0</v>
      </c>
      <c r="Z694">
        <v>0</v>
      </c>
      <c r="AA694">
        <v>0</v>
      </c>
      <c r="AB694">
        <v>1</v>
      </c>
      <c r="AC694">
        <v>0</v>
      </c>
      <c r="AD694" t="s">
        <v>48</v>
      </c>
      <c r="AE694" t="s">
        <v>48</v>
      </c>
      <c r="AF694" t="s">
        <v>48</v>
      </c>
      <c r="AG694" t="s">
        <v>37311</v>
      </c>
    </row>
    <row r="695" spans="1:33" hidden="1" outlineLevel="1" x14ac:dyDescent="0.2">
      <c r="A695" t="s">
        <v>41565</v>
      </c>
      <c r="B695" t="s">
        <v>41566</v>
      </c>
      <c r="C695" t="s">
        <v>41567</v>
      </c>
      <c r="D695" s="3"/>
      <c r="J695" t="s">
        <v>41568</v>
      </c>
      <c r="K695" t="s">
        <v>37336</v>
      </c>
      <c r="L695" t="s">
        <v>1233</v>
      </c>
      <c r="M695">
        <v>1</v>
      </c>
      <c r="P695" s="2" t="s">
        <v>41569</v>
      </c>
      <c r="Q695" t="s">
        <v>47</v>
      </c>
      <c r="S695">
        <v>0.104361884</v>
      </c>
      <c r="T695">
        <v>1.7261505E-3</v>
      </c>
      <c r="U695">
        <v>2.0442016E-2</v>
      </c>
      <c r="V695">
        <v>3.3668050000000001E-3</v>
      </c>
      <c r="W695">
        <v>5.7304599999999997E-2</v>
      </c>
      <c r="X695">
        <v>6.7769316999999997E-3</v>
      </c>
      <c r="Y695">
        <v>-0.16250000000000001</v>
      </c>
      <c r="Z695">
        <v>5.7000000000000002E-2</v>
      </c>
      <c r="AA695">
        <v>6.4000000000000001E-2</v>
      </c>
      <c r="AB695">
        <v>0.878</v>
      </c>
      <c r="AC695">
        <v>-0.19689999999999999</v>
      </c>
      <c r="AD695" t="s">
        <v>48</v>
      </c>
      <c r="AE695" t="s">
        <v>48</v>
      </c>
      <c r="AF695" t="s">
        <v>48</v>
      </c>
      <c r="AG695" t="s">
        <v>37311</v>
      </c>
    </row>
    <row r="696" spans="1:33" hidden="1" outlineLevel="1" x14ac:dyDescent="0.2">
      <c r="A696" t="s">
        <v>41570</v>
      </c>
      <c r="B696" t="s">
        <v>41571</v>
      </c>
      <c r="C696" t="s">
        <v>41572</v>
      </c>
      <c r="D696" s="3"/>
      <c r="J696" t="s">
        <v>41573</v>
      </c>
      <c r="K696" t="s">
        <v>37336</v>
      </c>
      <c r="L696" t="s">
        <v>1233</v>
      </c>
      <c r="M696">
        <v>1</v>
      </c>
      <c r="P696" s="2" t="s">
        <v>41574</v>
      </c>
      <c r="Q696" t="s">
        <v>47</v>
      </c>
      <c r="S696">
        <v>4.067813E-2</v>
      </c>
      <c r="T696">
        <v>1.2588501E-3</v>
      </c>
      <c r="U696">
        <v>1.5010697999999999E-2</v>
      </c>
      <c r="V696">
        <v>1.9146390999999999E-3</v>
      </c>
      <c r="W696">
        <v>1.9483517999999998E-2</v>
      </c>
      <c r="X696">
        <v>7.9614690000000005E-3</v>
      </c>
      <c r="Y696">
        <v>0.2</v>
      </c>
      <c r="Z696">
        <v>0.26200000000000001</v>
      </c>
      <c r="AA696">
        <v>0</v>
      </c>
      <c r="AB696">
        <v>0.73799999999999999</v>
      </c>
      <c r="AC696">
        <v>0.69010000000000005</v>
      </c>
      <c r="AD696" t="s">
        <v>48</v>
      </c>
      <c r="AE696" t="s">
        <v>48</v>
      </c>
      <c r="AF696" t="s">
        <v>48</v>
      </c>
      <c r="AG696" t="s">
        <v>37311</v>
      </c>
    </row>
    <row r="697" spans="1:33" hidden="1" outlineLevel="1" x14ac:dyDescent="0.2">
      <c r="A697" t="s">
        <v>41575</v>
      </c>
      <c r="B697" t="s">
        <v>41576</v>
      </c>
      <c r="C697" t="s">
        <v>41577</v>
      </c>
      <c r="D697" s="3"/>
      <c r="J697" t="s">
        <v>41578</v>
      </c>
      <c r="K697" t="s">
        <v>37336</v>
      </c>
      <c r="L697" t="s">
        <v>1233</v>
      </c>
      <c r="M697">
        <v>1</v>
      </c>
      <c r="P697" s="2" t="s">
        <v>41579</v>
      </c>
      <c r="Q697" t="s">
        <v>10471</v>
      </c>
      <c r="S697">
        <v>0.32971193999999998</v>
      </c>
      <c r="T697">
        <v>1.25103295E-2</v>
      </c>
      <c r="U697">
        <v>0.34827786999999999</v>
      </c>
      <c r="V697">
        <v>7.6215583999999998E-3</v>
      </c>
      <c r="W697">
        <v>0.16551061</v>
      </c>
      <c r="X697">
        <v>9.2042630000000007E-3</v>
      </c>
      <c r="Y697">
        <v>-0.16666666666666671</v>
      </c>
      <c r="Z697">
        <v>3.2000000000000001E-2</v>
      </c>
      <c r="AA697">
        <v>0.125</v>
      </c>
      <c r="AB697">
        <v>0.84299999999999997</v>
      </c>
      <c r="AC697">
        <v>-0.48809999999999998</v>
      </c>
      <c r="AD697" t="s">
        <v>48</v>
      </c>
      <c r="AE697" t="s">
        <v>48</v>
      </c>
      <c r="AF697" t="s">
        <v>48</v>
      </c>
      <c r="AG697" t="s">
        <v>37311</v>
      </c>
    </row>
    <row r="698" spans="1:33" hidden="1" outlineLevel="1" x14ac:dyDescent="0.2">
      <c r="A698" t="s">
        <v>41580</v>
      </c>
      <c r="B698" t="s">
        <v>41581</v>
      </c>
      <c r="C698" t="s">
        <v>30728</v>
      </c>
      <c r="D698" s="3"/>
      <c r="J698" t="s">
        <v>41582</v>
      </c>
      <c r="K698" t="s">
        <v>37336</v>
      </c>
      <c r="L698" t="s">
        <v>1233</v>
      </c>
      <c r="M698">
        <v>1</v>
      </c>
      <c r="P698" s="2" t="s">
        <v>41583</v>
      </c>
      <c r="Q698" t="s">
        <v>47</v>
      </c>
      <c r="S698">
        <v>0.62893690000000002</v>
      </c>
      <c r="T698">
        <v>9.912638E-2</v>
      </c>
      <c r="U698">
        <v>0.41031026999999998</v>
      </c>
      <c r="V698">
        <v>5.6128169999999998E-2</v>
      </c>
      <c r="W698">
        <v>0.63083920000000004</v>
      </c>
      <c r="X698">
        <v>1.8192071000000001E-2</v>
      </c>
      <c r="Y698">
        <v>0.14880952380952381</v>
      </c>
      <c r="Z698">
        <v>5.0999999999999997E-2</v>
      </c>
      <c r="AA698">
        <v>0.11</v>
      </c>
      <c r="AB698">
        <v>0.83899999999999997</v>
      </c>
      <c r="AC698">
        <v>-0.93189999999999995</v>
      </c>
      <c r="AD698" t="s">
        <v>48</v>
      </c>
      <c r="AE698" t="s">
        <v>48</v>
      </c>
      <c r="AF698" t="s">
        <v>48</v>
      </c>
      <c r="AG698" t="s">
        <v>37311</v>
      </c>
    </row>
    <row r="699" spans="1:33" hidden="1" outlineLevel="1" x14ac:dyDescent="0.2">
      <c r="A699" t="s">
        <v>41584</v>
      </c>
      <c r="B699" t="s">
        <v>41585</v>
      </c>
      <c r="C699" t="s">
        <v>27240</v>
      </c>
      <c r="D699" s="3"/>
      <c r="J699" t="s">
        <v>41586</v>
      </c>
      <c r="K699" t="s">
        <v>37336</v>
      </c>
      <c r="L699" t="s">
        <v>1233</v>
      </c>
      <c r="M699">
        <v>1</v>
      </c>
      <c r="P699" s="2" t="s">
        <v>41587</v>
      </c>
      <c r="Q699" t="s">
        <v>47</v>
      </c>
      <c r="S699">
        <v>0.18839230000000001</v>
      </c>
      <c r="T699">
        <v>4.1770935000000004E-3</v>
      </c>
      <c r="U699">
        <v>2.1261840000000001E-2</v>
      </c>
      <c r="V699">
        <v>7.9175410000000002E-3</v>
      </c>
      <c r="W699">
        <v>0.10294484</v>
      </c>
      <c r="X699">
        <v>9.0489139999999999E-3</v>
      </c>
      <c r="Y699">
        <v>0</v>
      </c>
      <c r="Z699">
        <v>0</v>
      </c>
      <c r="AA699">
        <v>0</v>
      </c>
      <c r="AB699">
        <v>1</v>
      </c>
      <c r="AC699">
        <v>0</v>
      </c>
      <c r="AD699" t="s">
        <v>48</v>
      </c>
      <c r="AE699" t="s">
        <v>48</v>
      </c>
      <c r="AF699" t="s">
        <v>48</v>
      </c>
      <c r="AG699" t="s">
        <v>37311</v>
      </c>
    </row>
    <row r="700" spans="1:33" hidden="1" outlineLevel="1" x14ac:dyDescent="0.2">
      <c r="A700" t="s">
        <v>41588</v>
      </c>
      <c r="B700" t="s">
        <v>41589</v>
      </c>
      <c r="C700" t="s">
        <v>41590</v>
      </c>
      <c r="D700" s="3"/>
      <c r="J700" t="s">
        <v>41591</v>
      </c>
      <c r="K700" t="s">
        <v>37336</v>
      </c>
      <c r="L700" t="s">
        <v>1233</v>
      </c>
      <c r="M700">
        <v>1</v>
      </c>
      <c r="P700" s="2" t="s">
        <v>41592</v>
      </c>
      <c r="Q700" t="s">
        <v>47</v>
      </c>
      <c r="Y700" t="s">
        <v>48</v>
      </c>
      <c r="Z700" t="s">
        <v>48</v>
      </c>
      <c r="AA700" t="s">
        <v>48</v>
      </c>
      <c r="AB700" t="s">
        <v>48</v>
      </c>
      <c r="AC700" t="s">
        <v>48</v>
      </c>
      <c r="AD700" t="s">
        <v>48</v>
      </c>
      <c r="AE700" t="s">
        <v>48</v>
      </c>
      <c r="AF700" t="s">
        <v>48</v>
      </c>
      <c r="AG700" t="s">
        <v>41593</v>
      </c>
    </row>
    <row r="701" spans="1:33" hidden="1" outlineLevel="1" x14ac:dyDescent="0.2">
      <c r="A701" t="s">
        <v>41594</v>
      </c>
      <c r="B701" t="s">
        <v>41595</v>
      </c>
      <c r="C701" t="s">
        <v>41596</v>
      </c>
      <c r="D701" s="3"/>
      <c r="J701" t="s">
        <v>41597</v>
      </c>
      <c r="K701" t="s">
        <v>37336</v>
      </c>
      <c r="L701" t="s">
        <v>1233</v>
      </c>
      <c r="M701">
        <v>1</v>
      </c>
      <c r="P701" s="2" t="s">
        <v>41598</v>
      </c>
      <c r="Q701" t="s">
        <v>47</v>
      </c>
      <c r="S701">
        <v>0.15048122</v>
      </c>
      <c r="T701">
        <v>4.1389464999999999E-3</v>
      </c>
      <c r="U701">
        <v>4.6171113999999999E-2</v>
      </c>
      <c r="V701">
        <v>1.1765319E-2</v>
      </c>
      <c r="W701">
        <v>6.6871079999999999E-2</v>
      </c>
      <c r="X701">
        <v>1.0343489000000001E-2</v>
      </c>
      <c r="Y701">
        <v>-0.1088203463203463</v>
      </c>
      <c r="Z701">
        <v>0.04</v>
      </c>
      <c r="AA701">
        <v>0.13500000000000001</v>
      </c>
      <c r="AB701">
        <v>0.82499999999999996</v>
      </c>
      <c r="AC701">
        <v>-0.88300000000000001</v>
      </c>
      <c r="AD701" t="s">
        <v>48</v>
      </c>
      <c r="AE701" t="s">
        <v>48</v>
      </c>
      <c r="AF701" t="s">
        <v>48</v>
      </c>
      <c r="AG701" t="s">
        <v>37311</v>
      </c>
    </row>
    <row r="702" spans="1:33" hidden="1" outlineLevel="1" x14ac:dyDescent="0.2">
      <c r="A702" t="s">
        <v>41599</v>
      </c>
      <c r="B702" t="s">
        <v>41600</v>
      </c>
      <c r="C702" t="s">
        <v>24855</v>
      </c>
      <c r="D702" s="3"/>
      <c r="J702" t="s">
        <v>41601</v>
      </c>
      <c r="K702" t="s">
        <v>37336</v>
      </c>
      <c r="L702" t="s">
        <v>1233</v>
      </c>
      <c r="M702">
        <v>1</v>
      </c>
      <c r="P702" s="2" t="s">
        <v>41602</v>
      </c>
      <c r="Q702" t="s">
        <v>10060</v>
      </c>
      <c r="S702">
        <v>0.22579013000000001</v>
      </c>
      <c r="T702">
        <v>8.7356570000000008E-3</v>
      </c>
      <c r="U702">
        <v>4.5670102999999997E-2</v>
      </c>
      <c r="V702">
        <v>4.7190997999999998E-2</v>
      </c>
      <c r="W702">
        <v>5.5547885999999998E-2</v>
      </c>
      <c r="X702">
        <v>7.6297840000000006E-2</v>
      </c>
      <c r="Y702">
        <v>0.16666666666666671</v>
      </c>
      <c r="Z702">
        <v>0</v>
      </c>
      <c r="AA702">
        <v>8.6999999999999994E-2</v>
      </c>
      <c r="AB702">
        <v>0.91300000000000003</v>
      </c>
      <c r="AC702">
        <v>-0.25</v>
      </c>
      <c r="AD702" t="s">
        <v>48</v>
      </c>
      <c r="AE702" t="s">
        <v>48</v>
      </c>
      <c r="AF702" t="s">
        <v>48</v>
      </c>
      <c r="AG702" t="s">
        <v>37311</v>
      </c>
    </row>
    <row r="703" spans="1:33" hidden="1" outlineLevel="1" x14ac:dyDescent="0.2">
      <c r="A703" t="s">
        <v>41603</v>
      </c>
      <c r="B703" t="s">
        <v>41604</v>
      </c>
      <c r="C703" t="s">
        <v>38336</v>
      </c>
      <c r="D703" s="3"/>
      <c r="J703" t="s">
        <v>41605</v>
      </c>
      <c r="K703" t="s">
        <v>37336</v>
      </c>
      <c r="L703" t="s">
        <v>1233</v>
      </c>
      <c r="M703">
        <v>1</v>
      </c>
      <c r="P703" s="2" t="s">
        <v>41606</v>
      </c>
      <c r="Q703" t="s">
        <v>10831</v>
      </c>
      <c r="S703">
        <v>1.1372286000000001E-2</v>
      </c>
      <c r="T703">
        <v>9.3936919999999997E-4</v>
      </c>
      <c r="U703">
        <v>1.2961143E-2</v>
      </c>
      <c r="V703">
        <v>2.9598286000000001E-3</v>
      </c>
      <c r="W703">
        <v>6.8383719999999997E-3</v>
      </c>
      <c r="X703">
        <v>6.6992570000000001E-3</v>
      </c>
      <c r="Y703">
        <v>0.35</v>
      </c>
      <c r="Z703">
        <v>0</v>
      </c>
      <c r="AA703">
        <v>0</v>
      </c>
      <c r="AB703">
        <v>1</v>
      </c>
      <c r="AC703">
        <v>0</v>
      </c>
      <c r="AD703" t="s">
        <v>48</v>
      </c>
      <c r="AE703" t="s">
        <v>48</v>
      </c>
      <c r="AF703" t="s">
        <v>48</v>
      </c>
      <c r="AG703" t="s">
        <v>37311</v>
      </c>
    </row>
    <row r="704" spans="1:33" hidden="1" outlineLevel="1" x14ac:dyDescent="0.2">
      <c r="A704" t="s">
        <v>41607</v>
      </c>
      <c r="B704" t="s">
        <v>41608</v>
      </c>
      <c r="C704" t="s">
        <v>41609</v>
      </c>
      <c r="D704" s="3"/>
      <c r="J704" t="s">
        <v>41610</v>
      </c>
      <c r="K704" t="s">
        <v>37336</v>
      </c>
      <c r="L704" t="s">
        <v>1233</v>
      </c>
      <c r="M704">
        <v>1</v>
      </c>
      <c r="P704" s="2" t="s">
        <v>41611</v>
      </c>
      <c r="Q704" t="s">
        <v>47</v>
      </c>
      <c r="S704">
        <v>0.102626406</v>
      </c>
      <c r="T704">
        <v>1.7261505E-3</v>
      </c>
      <c r="U704">
        <v>1.4395831E-2</v>
      </c>
      <c r="V704">
        <v>5.8456612999999999E-3</v>
      </c>
      <c r="W704">
        <v>4.6178754000000002E-2</v>
      </c>
      <c r="X704">
        <v>6.9387536E-3</v>
      </c>
      <c r="Y704">
        <v>-2.222222222222222E-2</v>
      </c>
      <c r="Z704">
        <v>0.17899999999999999</v>
      </c>
      <c r="AA704">
        <v>0.14399999999999999</v>
      </c>
      <c r="AB704">
        <v>0.67700000000000005</v>
      </c>
      <c r="AC704">
        <v>0.44779999999999998</v>
      </c>
      <c r="AD704" t="s">
        <v>48</v>
      </c>
      <c r="AE704" t="s">
        <v>48</v>
      </c>
      <c r="AF704" t="s">
        <v>48</v>
      </c>
      <c r="AG704" t="s">
        <v>37311</v>
      </c>
    </row>
    <row r="705" spans="1:33" hidden="1" outlineLevel="1" x14ac:dyDescent="0.2">
      <c r="A705" t="s">
        <v>41612</v>
      </c>
      <c r="B705" t="s">
        <v>41613</v>
      </c>
      <c r="C705" t="s">
        <v>41614</v>
      </c>
      <c r="D705" s="3"/>
      <c r="J705" t="s">
        <v>41615</v>
      </c>
      <c r="K705" t="s">
        <v>37336</v>
      </c>
      <c r="L705" t="s">
        <v>1233</v>
      </c>
      <c r="M705">
        <v>1</v>
      </c>
      <c r="P705" s="2" t="s">
        <v>41616</v>
      </c>
      <c r="Q705" t="s">
        <v>47</v>
      </c>
      <c r="S705">
        <v>0.24924077</v>
      </c>
      <c r="T705">
        <v>3.3187866E-3</v>
      </c>
      <c r="U705">
        <v>5.0930742000000001E-2</v>
      </c>
      <c r="V705">
        <v>7.2885780000000004E-3</v>
      </c>
      <c r="W705">
        <v>0.19500497</v>
      </c>
      <c r="X705">
        <v>6.6086366000000004E-3</v>
      </c>
      <c r="Y705">
        <v>0.5</v>
      </c>
      <c r="Z705">
        <v>5.0999999999999997E-2</v>
      </c>
      <c r="AA705">
        <v>0.19</v>
      </c>
      <c r="AB705">
        <v>0.75900000000000001</v>
      </c>
      <c r="AC705">
        <v>-0.92659999999999998</v>
      </c>
      <c r="AD705" t="s">
        <v>48</v>
      </c>
      <c r="AE705" t="s">
        <v>48</v>
      </c>
      <c r="AF705" t="s">
        <v>48</v>
      </c>
      <c r="AG705" t="s">
        <v>37311</v>
      </c>
    </row>
    <row r="706" spans="1:33" hidden="1" outlineLevel="1" x14ac:dyDescent="0.2">
      <c r="A706" t="s">
        <v>41617</v>
      </c>
      <c r="B706" t="s">
        <v>41618</v>
      </c>
      <c r="C706" t="s">
        <v>41619</v>
      </c>
      <c r="D706" s="3"/>
      <c r="J706" t="s">
        <v>41620</v>
      </c>
      <c r="K706" t="s">
        <v>37336</v>
      </c>
      <c r="L706" t="s">
        <v>1233</v>
      </c>
      <c r="M706">
        <v>1</v>
      </c>
      <c r="P706" s="2" t="s">
        <v>41621</v>
      </c>
      <c r="Q706" t="s">
        <v>47</v>
      </c>
      <c r="S706">
        <v>0.35614889999999999</v>
      </c>
      <c r="T706">
        <v>1.1978149E-2</v>
      </c>
      <c r="U706">
        <v>5.5439860000000001E-2</v>
      </c>
      <c r="V706">
        <v>0.25309356999999999</v>
      </c>
      <c r="W706">
        <v>0.33889219999999998</v>
      </c>
      <c r="X706">
        <v>8.298059E-3</v>
      </c>
      <c r="Y706">
        <v>0.25</v>
      </c>
      <c r="Z706">
        <v>0.161</v>
      </c>
      <c r="AA706">
        <v>0</v>
      </c>
      <c r="AB706">
        <v>0.83899999999999997</v>
      </c>
      <c r="AC706">
        <v>0.36120000000000002</v>
      </c>
      <c r="AD706" t="s">
        <v>48</v>
      </c>
      <c r="AE706" t="s">
        <v>48</v>
      </c>
      <c r="AF706" t="s">
        <v>48</v>
      </c>
      <c r="AG706" t="s">
        <v>37311</v>
      </c>
    </row>
    <row r="707" spans="1:33" hidden="1" outlineLevel="1" x14ac:dyDescent="0.2">
      <c r="A707" t="s">
        <v>41622</v>
      </c>
      <c r="B707" t="s">
        <v>41623</v>
      </c>
      <c r="C707" t="s">
        <v>41624</v>
      </c>
      <c r="D707" s="3"/>
      <c r="J707" t="s">
        <v>41625</v>
      </c>
      <c r="K707" t="s">
        <v>37336</v>
      </c>
      <c r="L707" t="s">
        <v>1233</v>
      </c>
      <c r="M707">
        <v>1</v>
      </c>
      <c r="P707" s="2" t="s">
        <v>41626</v>
      </c>
      <c r="Q707" t="s">
        <v>47</v>
      </c>
      <c r="S707">
        <v>0.39842086999999998</v>
      </c>
      <c r="T707">
        <v>2.0386212000000001E-2</v>
      </c>
      <c r="U707">
        <v>0.108590275</v>
      </c>
      <c r="V707">
        <v>2.6408968000000001E-2</v>
      </c>
      <c r="W707">
        <v>0.39743927000000001</v>
      </c>
      <c r="X707">
        <v>0.13815512999999999</v>
      </c>
      <c r="Y707">
        <v>-0.05</v>
      </c>
      <c r="Z707">
        <v>0.13100000000000001</v>
      </c>
      <c r="AA707">
        <v>0.111</v>
      </c>
      <c r="AB707">
        <v>0.75800000000000001</v>
      </c>
      <c r="AC707">
        <v>0.1027</v>
      </c>
      <c r="AD707" t="s">
        <v>48</v>
      </c>
      <c r="AE707" t="s">
        <v>48</v>
      </c>
      <c r="AF707" t="s">
        <v>48</v>
      </c>
      <c r="AG707" t="s">
        <v>37311</v>
      </c>
    </row>
    <row r="708" spans="1:33" hidden="1" outlineLevel="1" x14ac:dyDescent="0.2">
      <c r="A708" t="s">
        <v>41627</v>
      </c>
      <c r="B708" t="s">
        <v>41628</v>
      </c>
      <c r="C708" t="s">
        <v>41629</v>
      </c>
      <c r="D708" s="3"/>
      <c r="J708" t="s">
        <v>41630</v>
      </c>
      <c r="K708" t="s">
        <v>37336</v>
      </c>
      <c r="L708" t="s">
        <v>1233</v>
      </c>
      <c r="M708">
        <v>1</v>
      </c>
      <c r="P708" s="2" t="s">
        <v>41631</v>
      </c>
      <c r="Q708" t="s">
        <v>24283</v>
      </c>
      <c r="S708">
        <v>0.16678599</v>
      </c>
      <c r="T708">
        <v>1.3542175E-3</v>
      </c>
      <c r="U708">
        <v>1.4566627E-2</v>
      </c>
      <c r="V708">
        <v>3.4592997000000001E-3</v>
      </c>
      <c r="W708">
        <v>0.11616662</v>
      </c>
      <c r="X708">
        <v>6.317357E-3</v>
      </c>
      <c r="Y708">
        <v>0.7</v>
      </c>
      <c r="Z708">
        <v>0.19600000000000001</v>
      </c>
      <c r="AA708">
        <v>0.19600000000000001</v>
      </c>
      <c r="AB708">
        <v>0.60799999999999998</v>
      </c>
      <c r="AC708">
        <v>0</v>
      </c>
      <c r="AD708" t="s">
        <v>48</v>
      </c>
      <c r="AE708" t="s">
        <v>48</v>
      </c>
      <c r="AF708" t="s">
        <v>48</v>
      </c>
      <c r="AG708" t="s">
        <v>37311</v>
      </c>
    </row>
    <row r="709" spans="1:33" hidden="1" outlineLevel="1" x14ac:dyDescent="0.2">
      <c r="A709" t="s">
        <v>41632</v>
      </c>
      <c r="B709" t="s">
        <v>41633</v>
      </c>
      <c r="C709" t="s">
        <v>41634</v>
      </c>
      <c r="D709" s="3"/>
      <c r="J709" t="s">
        <v>41635</v>
      </c>
      <c r="K709" t="s">
        <v>37336</v>
      </c>
      <c r="L709" t="s">
        <v>1233</v>
      </c>
      <c r="M709">
        <v>1</v>
      </c>
      <c r="P709" s="2" t="s">
        <v>41636</v>
      </c>
      <c r="Q709" t="s">
        <v>47</v>
      </c>
      <c r="S709">
        <v>4.5378546999999998E-2</v>
      </c>
      <c r="T709">
        <v>1.3351439999999999E-3</v>
      </c>
      <c r="U709">
        <v>1.8392461999999998E-2</v>
      </c>
      <c r="V709">
        <v>2.9413297000000001E-3</v>
      </c>
      <c r="W709">
        <v>1.6480930000000001E-2</v>
      </c>
      <c r="X709">
        <v>6.4921249999999996E-3</v>
      </c>
      <c r="Y709">
        <v>0</v>
      </c>
      <c r="Z709">
        <v>0</v>
      </c>
      <c r="AA709">
        <v>0</v>
      </c>
      <c r="AB709">
        <v>1</v>
      </c>
      <c r="AC709">
        <v>0</v>
      </c>
      <c r="AD709" t="s">
        <v>48</v>
      </c>
      <c r="AE709" t="s">
        <v>48</v>
      </c>
      <c r="AF709" t="s">
        <v>48</v>
      </c>
      <c r="AG709" t="s">
        <v>37311</v>
      </c>
    </row>
    <row r="710" spans="1:33" hidden="1" outlineLevel="1" x14ac:dyDescent="0.2">
      <c r="A710" t="s">
        <v>41637</v>
      </c>
      <c r="B710" t="s">
        <v>41638</v>
      </c>
      <c r="C710" t="s">
        <v>41639</v>
      </c>
      <c r="D710" s="3"/>
      <c r="J710" t="s">
        <v>41640</v>
      </c>
      <c r="K710" t="s">
        <v>37336</v>
      </c>
      <c r="L710" t="s">
        <v>1233</v>
      </c>
      <c r="M710">
        <v>1</v>
      </c>
      <c r="P710" s="2" t="s">
        <v>41641</v>
      </c>
      <c r="Q710" t="s">
        <v>47</v>
      </c>
      <c r="S710">
        <v>0.24282593</v>
      </c>
      <c r="T710">
        <v>4.7302246000000001E-3</v>
      </c>
      <c r="U710">
        <v>4.5920610000000001E-2</v>
      </c>
      <c r="V710">
        <v>7.806548E-3</v>
      </c>
      <c r="W710">
        <v>0.18107465</v>
      </c>
      <c r="X710">
        <v>8.026198E-3</v>
      </c>
      <c r="Y710">
        <v>-0.13541666666666671</v>
      </c>
      <c r="Z710">
        <v>5.5E-2</v>
      </c>
      <c r="AA710">
        <v>0.125</v>
      </c>
      <c r="AB710">
        <v>0.82</v>
      </c>
      <c r="AC710">
        <v>-0.83789999999999998</v>
      </c>
      <c r="AD710" t="s">
        <v>48</v>
      </c>
      <c r="AE710" t="s">
        <v>48</v>
      </c>
      <c r="AF710" t="s">
        <v>48</v>
      </c>
      <c r="AG710" t="s">
        <v>37311</v>
      </c>
    </row>
    <row r="711" spans="1:33" hidden="1" outlineLevel="1" x14ac:dyDescent="0.2">
      <c r="A711" t="s">
        <v>41642</v>
      </c>
      <c r="B711" t="s">
        <v>41643</v>
      </c>
      <c r="C711" t="s">
        <v>41644</v>
      </c>
      <c r="D711" s="3"/>
      <c r="J711" t="s">
        <v>41645</v>
      </c>
      <c r="K711" t="s">
        <v>37336</v>
      </c>
      <c r="L711" t="s">
        <v>1233</v>
      </c>
      <c r="M711">
        <v>1</v>
      </c>
      <c r="P711" s="2" t="s">
        <v>41646</v>
      </c>
      <c r="Q711" t="s">
        <v>47</v>
      </c>
      <c r="S711">
        <v>2.6263772000000001E-2</v>
      </c>
      <c r="T711">
        <v>8.2492830000000005E-4</v>
      </c>
      <c r="U711">
        <v>1.4054239E-2</v>
      </c>
      <c r="V711">
        <v>5.0687062999999997E-3</v>
      </c>
      <c r="W711">
        <v>1.0438894000000001E-2</v>
      </c>
      <c r="X711">
        <v>6.4079775000000002E-3</v>
      </c>
      <c r="Y711">
        <v>0.21875</v>
      </c>
      <c r="Z711">
        <v>0.22700000000000001</v>
      </c>
      <c r="AA711">
        <v>0</v>
      </c>
      <c r="AB711">
        <v>0.77300000000000002</v>
      </c>
      <c r="AC711">
        <v>0.86580000000000001</v>
      </c>
      <c r="AD711" t="s">
        <v>48</v>
      </c>
      <c r="AE711" t="s">
        <v>48</v>
      </c>
      <c r="AF711" t="s">
        <v>48</v>
      </c>
      <c r="AG711" t="s">
        <v>37311</v>
      </c>
    </row>
    <row r="712" spans="1:33" hidden="1" outlineLevel="1" x14ac:dyDescent="0.2">
      <c r="A712" t="s">
        <v>41647</v>
      </c>
      <c r="B712" t="s">
        <v>41648</v>
      </c>
      <c r="C712" t="s">
        <v>41649</v>
      </c>
      <c r="D712" s="3"/>
      <c r="J712" t="s">
        <v>41650</v>
      </c>
      <c r="K712" t="s">
        <v>37336</v>
      </c>
      <c r="L712" t="s">
        <v>1233</v>
      </c>
      <c r="M712">
        <v>1</v>
      </c>
      <c r="P712" s="2" t="s">
        <v>41651</v>
      </c>
      <c r="Q712" t="s">
        <v>47</v>
      </c>
      <c r="S712">
        <v>0.1140901</v>
      </c>
      <c r="T712">
        <v>2.4795531999999999E-3</v>
      </c>
      <c r="U712">
        <v>3.3645785999999997E-2</v>
      </c>
      <c r="V712">
        <v>4.7727237000000002E-3</v>
      </c>
      <c r="W712">
        <v>6.4948030000000004E-2</v>
      </c>
      <c r="X712">
        <v>7.2365062999999999E-3</v>
      </c>
      <c r="Y712">
        <v>9.5370370370370369E-2</v>
      </c>
      <c r="Z712">
        <v>4.8000000000000001E-2</v>
      </c>
      <c r="AA712">
        <v>0.17799999999999999</v>
      </c>
      <c r="AB712">
        <v>0.77400000000000002</v>
      </c>
      <c r="AC712">
        <v>-0.93089999999999995</v>
      </c>
      <c r="AD712" t="s">
        <v>48</v>
      </c>
      <c r="AE712" t="s">
        <v>48</v>
      </c>
      <c r="AF712" t="s">
        <v>48</v>
      </c>
      <c r="AG712" t="s">
        <v>37311</v>
      </c>
    </row>
    <row r="713" spans="1:33" hidden="1" outlineLevel="1" x14ac:dyDescent="0.2">
      <c r="A713" t="s">
        <v>41652</v>
      </c>
      <c r="B713" t="s">
        <v>41653</v>
      </c>
      <c r="C713" t="s">
        <v>41654</v>
      </c>
      <c r="D713" s="3"/>
      <c r="J713" t="s">
        <v>41655</v>
      </c>
      <c r="K713" t="s">
        <v>37336</v>
      </c>
      <c r="L713" t="s">
        <v>1233</v>
      </c>
      <c r="M713">
        <v>1</v>
      </c>
      <c r="P713" s="2" t="s">
        <v>41656</v>
      </c>
      <c r="Q713" t="s">
        <v>47</v>
      </c>
      <c r="S713">
        <v>0.46187085</v>
      </c>
      <c r="T713">
        <v>0.28947368000000001</v>
      </c>
      <c r="U713">
        <v>0.24763209</v>
      </c>
      <c r="V713">
        <v>0.15223385</v>
      </c>
      <c r="W713">
        <v>0.35646509999999998</v>
      </c>
      <c r="X713">
        <v>0.19148936999999999</v>
      </c>
      <c r="Y713">
        <v>0</v>
      </c>
      <c r="Z713" t="s">
        <v>48</v>
      </c>
      <c r="AA713" t="s">
        <v>48</v>
      </c>
      <c r="AB713" t="s">
        <v>48</v>
      </c>
      <c r="AC713" t="s">
        <v>48</v>
      </c>
      <c r="AD713" t="s">
        <v>48</v>
      </c>
      <c r="AE713" t="s">
        <v>48</v>
      </c>
      <c r="AF713" t="s">
        <v>48</v>
      </c>
      <c r="AG713" t="s">
        <v>41657</v>
      </c>
    </row>
    <row r="714" spans="1:33" hidden="1" outlineLevel="1" x14ac:dyDescent="0.2">
      <c r="A714" t="s">
        <v>41658</v>
      </c>
      <c r="B714" t="s">
        <v>41659</v>
      </c>
      <c r="C714" t="s">
        <v>33737</v>
      </c>
      <c r="D714" s="3"/>
      <c r="J714" t="s">
        <v>41660</v>
      </c>
      <c r="K714" t="s">
        <v>37336</v>
      </c>
      <c r="L714" t="s">
        <v>1233</v>
      </c>
      <c r="M714">
        <v>1</v>
      </c>
      <c r="P714" s="2" t="s">
        <v>41661</v>
      </c>
      <c r="Q714" t="s">
        <v>10831</v>
      </c>
      <c r="S714">
        <v>0.44933176000000002</v>
      </c>
      <c r="T714">
        <v>2.3076923999999999E-2</v>
      </c>
      <c r="U714">
        <v>0.35722799999999999</v>
      </c>
      <c r="V714">
        <v>6.7951479999999995E-2</v>
      </c>
      <c r="W714">
        <v>0.36709076000000002</v>
      </c>
      <c r="X714">
        <v>3.1314443999999997E-2</v>
      </c>
      <c r="Y714">
        <v>-5.1190476190476203E-2</v>
      </c>
      <c r="Z714">
        <v>5.0999999999999997E-2</v>
      </c>
      <c r="AA714">
        <v>0.18099999999999999</v>
      </c>
      <c r="AB714">
        <v>0.76800000000000002</v>
      </c>
      <c r="AC714">
        <v>-0.9375</v>
      </c>
      <c r="AD714" t="s">
        <v>48</v>
      </c>
      <c r="AE714" t="s">
        <v>48</v>
      </c>
      <c r="AF714" t="s">
        <v>48</v>
      </c>
      <c r="AG714" t="s">
        <v>37311</v>
      </c>
    </row>
    <row r="715" spans="1:33" hidden="1" outlineLevel="1" x14ac:dyDescent="0.2">
      <c r="A715" t="s">
        <v>41662</v>
      </c>
      <c r="B715" t="s">
        <v>41663</v>
      </c>
      <c r="C715" t="s">
        <v>41664</v>
      </c>
      <c r="D715" s="3"/>
      <c r="J715" t="s">
        <v>41665</v>
      </c>
      <c r="K715" t="s">
        <v>37336</v>
      </c>
      <c r="L715" t="s">
        <v>1233</v>
      </c>
      <c r="M715">
        <v>1</v>
      </c>
      <c r="P715" s="2" t="s">
        <v>41666</v>
      </c>
      <c r="Q715" t="s">
        <v>47</v>
      </c>
      <c r="S715">
        <v>0.32660889999999998</v>
      </c>
      <c r="T715">
        <v>1.7416616999999999E-2</v>
      </c>
      <c r="U715">
        <v>0.13080049999999999</v>
      </c>
      <c r="V715">
        <v>4.5644150000000001E-2</v>
      </c>
      <c r="W715">
        <v>0.123407245</v>
      </c>
      <c r="X715">
        <v>2.8551839999999998E-2</v>
      </c>
      <c r="Y715">
        <v>0.38333333333333341</v>
      </c>
      <c r="Z715">
        <v>0.219</v>
      </c>
      <c r="AA715">
        <v>0</v>
      </c>
      <c r="AB715">
        <v>0.78100000000000003</v>
      </c>
      <c r="AC715">
        <v>0.42149999999999999</v>
      </c>
      <c r="AD715" t="s">
        <v>48</v>
      </c>
      <c r="AE715" t="s">
        <v>48</v>
      </c>
      <c r="AF715" t="s">
        <v>48</v>
      </c>
      <c r="AG715" t="s">
        <v>37311</v>
      </c>
    </row>
    <row r="716" spans="1:33" hidden="1" outlineLevel="1" x14ac:dyDescent="0.2">
      <c r="A716" t="s">
        <v>41667</v>
      </c>
      <c r="B716" t="s">
        <v>41668</v>
      </c>
      <c r="C716" t="s">
        <v>41669</v>
      </c>
      <c r="D716" s="3"/>
      <c r="J716" t="s">
        <v>41670</v>
      </c>
      <c r="K716" t="s">
        <v>37336</v>
      </c>
      <c r="L716" t="s">
        <v>1233</v>
      </c>
      <c r="M716">
        <v>1</v>
      </c>
      <c r="P716" s="2" t="s">
        <v>41671</v>
      </c>
      <c r="Q716" t="s">
        <v>47</v>
      </c>
      <c r="S716">
        <v>0.45549931999999999</v>
      </c>
      <c r="T716">
        <v>9.4604489999999992E-3</v>
      </c>
      <c r="U716">
        <v>6.0449990000000002E-2</v>
      </c>
      <c r="V716">
        <v>1.3445891999999999E-2</v>
      </c>
      <c r="W716">
        <v>0.51309439999999995</v>
      </c>
      <c r="X716">
        <v>9.8515510000000001E-3</v>
      </c>
      <c r="Y716">
        <v>-0.2416666666666667</v>
      </c>
      <c r="Z716">
        <v>2.8000000000000001E-2</v>
      </c>
      <c r="AA716">
        <v>0.17199999999999999</v>
      </c>
      <c r="AB716">
        <v>0.8</v>
      </c>
      <c r="AC716">
        <v>-0.87609999999999999</v>
      </c>
      <c r="AD716" t="s">
        <v>48</v>
      </c>
      <c r="AE716" t="s">
        <v>48</v>
      </c>
      <c r="AF716" t="s">
        <v>48</v>
      </c>
      <c r="AG716" t="s">
        <v>37311</v>
      </c>
    </row>
    <row r="717" spans="1:33" hidden="1" outlineLevel="1" x14ac:dyDescent="0.2">
      <c r="A717" t="s">
        <v>41672</v>
      </c>
      <c r="B717" t="s">
        <v>41673</v>
      </c>
      <c r="C717" t="s">
        <v>14139</v>
      </c>
      <c r="D717" s="3"/>
      <c r="J717" t="s">
        <v>41674</v>
      </c>
      <c r="K717" t="s">
        <v>37336</v>
      </c>
      <c r="L717" t="s">
        <v>1233</v>
      </c>
      <c r="M717">
        <v>1</v>
      </c>
      <c r="P717" s="2" t="s">
        <v>41675</v>
      </c>
      <c r="Q717" t="s">
        <v>36830</v>
      </c>
      <c r="S717">
        <v>1.6712860999999999E-2</v>
      </c>
      <c r="T717">
        <v>5.6028366000000003E-4</v>
      </c>
      <c r="U717">
        <v>9.5793779999999995E-3</v>
      </c>
      <c r="V717">
        <v>1.7204003000000001E-3</v>
      </c>
      <c r="W717">
        <v>1.0400894000000001E-2</v>
      </c>
      <c r="X717">
        <v>6.1878994999999999E-3</v>
      </c>
      <c r="Y717">
        <v>0</v>
      </c>
      <c r="Z717">
        <v>4.1000000000000002E-2</v>
      </c>
      <c r="AA717">
        <v>0</v>
      </c>
      <c r="AB717">
        <v>0.95899999999999996</v>
      </c>
      <c r="AC717">
        <v>0.25840000000000002</v>
      </c>
      <c r="AD717" t="s">
        <v>48</v>
      </c>
      <c r="AE717" t="s">
        <v>48</v>
      </c>
      <c r="AF717" t="s">
        <v>48</v>
      </c>
      <c r="AG717" t="s">
        <v>37311</v>
      </c>
    </row>
    <row r="718" spans="1:33" hidden="1" outlineLevel="1" x14ac:dyDescent="0.2">
      <c r="A718" t="s">
        <v>41676</v>
      </c>
      <c r="B718" t="s">
        <v>41677</v>
      </c>
      <c r="C718" t="s">
        <v>41678</v>
      </c>
      <c r="D718" s="3"/>
      <c r="J718" t="s">
        <v>8095</v>
      </c>
      <c r="K718" t="s">
        <v>37336</v>
      </c>
      <c r="L718" t="s">
        <v>1233</v>
      </c>
      <c r="M718">
        <v>1</v>
      </c>
      <c r="P718" s="2" t="s">
        <v>41679</v>
      </c>
      <c r="Q718" t="s">
        <v>47</v>
      </c>
      <c r="S718">
        <v>7.9166189999999997E-3</v>
      </c>
      <c r="T718">
        <v>1.1110306E-3</v>
      </c>
      <c r="U718">
        <v>1.4669105E-2</v>
      </c>
      <c r="V718">
        <v>1.5169121000000001E-3</v>
      </c>
      <c r="W718">
        <v>6.9143726000000004E-3</v>
      </c>
      <c r="X718">
        <v>6.6410009999999997E-3</v>
      </c>
      <c r="Y718">
        <v>0</v>
      </c>
      <c r="Z718" t="s">
        <v>48</v>
      </c>
      <c r="AA718" t="s">
        <v>48</v>
      </c>
      <c r="AB718" t="s">
        <v>48</v>
      </c>
      <c r="AC718" t="s">
        <v>48</v>
      </c>
      <c r="AD718" t="s">
        <v>48</v>
      </c>
      <c r="AE718" t="s">
        <v>48</v>
      </c>
      <c r="AF718" t="s">
        <v>48</v>
      </c>
      <c r="AG718" t="s">
        <v>38726</v>
      </c>
    </row>
    <row r="719" spans="1:33" hidden="1" outlineLevel="1" x14ac:dyDescent="0.2">
      <c r="A719" t="s">
        <v>41680</v>
      </c>
      <c r="B719" t="s">
        <v>41681</v>
      </c>
      <c r="C719" t="s">
        <v>41682</v>
      </c>
      <c r="D719" s="3"/>
      <c r="J719" t="s">
        <v>41683</v>
      </c>
      <c r="K719" t="s">
        <v>37336</v>
      </c>
      <c r="L719" t="s">
        <v>1233</v>
      </c>
      <c r="M719">
        <v>1</v>
      </c>
      <c r="P719" s="2" t="s">
        <v>41684</v>
      </c>
      <c r="Q719" t="s">
        <v>47</v>
      </c>
      <c r="S719">
        <v>0.14429576999999999</v>
      </c>
      <c r="T719">
        <v>3.1089783000000002E-3</v>
      </c>
      <c r="U719">
        <v>2.7273865000000001E-2</v>
      </c>
      <c r="V719">
        <v>4.6802290000000002E-3</v>
      </c>
      <c r="W719">
        <v>7.5552140000000004E-2</v>
      </c>
      <c r="X719">
        <v>9.6444180000000001E-3</v>
      </c>
      <c r="Y719">
        <v>-3.7559808612440182E-2</v>
      </c>
      <c r="Z719">
        <v>0.16500000000000001</v>
      </c>
      <c r="AA719">
        <v>0.157</v>
      </c>
      <c r="AB719">
        <v>0.67800000000000005</v>
      </c>
      <c r="AC719">
        <v>0.5423</v>
      </c>
      <c r="AD719" t="s">
        <v>48</v>
      </c>
      <c r="AE719" t="s">
        <v>48</v>
      </c>
      <c r="AF719" t="s">
        <v>48</v>
      </c>
      <c r="AG719" t="s">
        <v>37311</v>
      </c>
    </row>
    <row r="720" spans="1:33" hidden="1" outlineLevel="1" x14ac:dyDescent="0.2">
      <c r="A720" t="s">
        <v>41685</v>
      </c>
      <c r="B720" t="s">
        <v>41686</v>
      </c>
      <c r="C720" t="s">
        <v>41687</v>
      </c>
      <c r="D720" s="3"/>
      <c r="J720" t="s">
        <v>41688</v>
      </c>
      <c r="K720" t="s">
        <v>37336</v>
      </c>
      <c r="L720" t="s">
        <v>1233</v>
      </c>
      <c r="M720">
        <v>1</v>
      </c>
      <c r="P720" s="2" t="s">
        <v>41689</v>
      </c>
      <c r="Q720" t="s">
        <v>47</v>
      </c>
      <c r="S720">
        <v>2.685301E-2</v>
      </c>
      <c r="T720">
        <v>8.3923340000000002E-4</v>
      </c>
      <c r="U720">
        <v>1.1423977E-2</v>
      </c>
      <c r="V720">
        <v>3.3298071999999998E-3</v>
      </c>
      <c r="W720">
        <v>1.4884921000000001E-2</v>
      </c>
      <c r="X720">
        <v>6.3756129999999996E-3</v>
      </c>
      <c r="Y720">
        <v>6.1111111111111109E-2</v>
      </c>
      <c r="Z720">
        <v>4.5999999999999999E-2</v>
      </c>
      <c r="AA720">
        <v>8.2000000000000003E-2</v>
      </c>
      <c r="AB720">
        <v>0.872</v>
      </c>
      <c r="AC720">
        <v>-0.54990000000000006</v>
      </c>
      <c r="AD720" t="s">
        <v>48</v>
      </c>
      <c r="AE720" t="s">
        <v>48</v>
      </c>
      <c r="AF720" t="s">
        <v>48</v>
      </c>
      <c r="AG720" t="s">
        <v>37311</v>
      </c>
    </row>
    <row r="721" spans="1:33" hidden="1" outlineLevel="1" x14ac:dyDescent="0.2">
      <c r="A721" t="s">
        <v>41690</v>
      </c>
      <c r="B721" t="s">
        <v>38759</v>
      </c>
      <c r="C721" t="s">
        <v>41691</v>
      </c>
      <c r="D721" s="3"/>
      <c r="J721" t="s">
        <v>41692</v>
      </c>
      <c r="K721" t="s">
        <v>37336</v>
      </c>
      <c r="L721" t="s">
        <v>1233</v>
      </c>
      <c r="M721">
        <v>1</v>
      </c>
      <c r="P721" s="2" t="s">
        <v>41693</v>
      </c>
      <c r="Q721" t="s">
        <v>47</v>
      </c>
      <c r="S721">
        <v>1.6964182000000001E-2</v>
      </c>
      <c r="T721">
        <v>8.5830689999999996E-4</v>
      </c>
      <c r="U721">
        <v>1.3473531E-2</v>
      </c>
      <c r="V721">
        <v>2.8118371999999998E-3</v>
      </c>
      <c r="W721">
        <v>9.4888879999999991E-3</v>
      </c>
      <c r="X721">
        <v>6.4015043999999998E-3</v>
      </c>
      <c r="Y721">
        <v>0.4375</v>
      </c>
      <c r="Z721">
        <v>0.154</v>
      </c>
      <c r="AA721">
        <v>0</v>
      </c>
      <c r="AB721">
        <v>0.84599999999999997</v>
      </c>
      <c r="AC721">
        <v>0.7349</v>
      </c>
      <c r="AD721" t="s">
        <v>48</v>
      </c>
      <c r="AE721" t="s">
        <v>48</v>
      </c>
      <c r="AF721" t="s">
        <v>48</v>
      </c>
      <c r="AG721" t="s">
        <v>37311</v>
      </c>
    </row>
    <row r="722" spans="1:33" hidden="1" outlineLevel="1" x14ac:dyDescent="0.2">
      <c r="A722" t="s">
        <v>41694</v>
      </c>
      <c r="B722" t="s">
        <v>41695</v>
      </c>
      <c r="C722" t="s">
        <v>31602</v>
      </c>
      <c r="D722" s="3"/>
      <c r="J722" t="s">
        <v>41696</v>
      </c>
      <c r="K722" t="s">
        <v>37336</v>
      </c>
      <c r="L722" t="s">
        <v>1233</v>
      </c>
      <c r="M722">
        <v>1</v>
      </c>
      <c r="P722" s="2" t="s">
        <v>41697</v>
      </c>
      <c r="Q722" t="s">
        <v>47</v>
      </c>
      <c r="S722">
        <v>6.9754264999999996E-2</v>
      </c>
      <c r="T722">
        <v>2.0217896000000002E-3</v>
      </c>
      <c r="U722">
        <v>1.2824506499999999E-2</v>
      </c>
      <c r="V722">
        <v>3.4223016999999998E-3</v>
      </c>
      <c r="W722">
        <v>1.9290149999999999E-2</v>
      </c>
      <c r="X722">
        <v>1.1016669999999999E-2</v>
      </c>
      <c r="Y722">
        <v>0.33333333333333331</v>
      </c>
      <c r="Z722">
        <v>0</v>
      </c>
      <c r="AA722">
        <v>0</v>
      </c>
      <c r="AB722">
        <v>1</v>
      </c>
      <c r="AC722">
        <v>0</v>
      </c>
      <c r="AD722" t="s">
        <v>48</v>
      </c>
      <c r="AE722" t="s">
        <v>48</v>
      </c>
      <c r="AF722" t="s">
        <v>48</v>
      </c>
      <c r="AG722" t="s">
        <v>37311</v>
      </c>
    </row>
    <row r="723" spans="1:33" hidden="1" outlineLevel="1" x14ac:dyDescent="0.2">
      <c r="A723" t="s">
        <v>41698</v>
      </c>
      <c r="B723" t="s">
        <v>41699</v>
      </c>
      <c r="C723" t="s">
        <v>41700</v>
      </c>
      <c r="D723" s="3"/>
      <c r="J723" t="s">
        <v>41701</v>
      </c>
      <c r="K723" t="s">
        <v>37336</v>
      </c>
      <c r="L723" t="s">
        <v>1233</v>
      </c>
      <c r="M723">
        <v>1</v>
      </c>
      <c r="P723" s="2" t="s">
        <v>41702</v>
      </c>
      <c r="Q723" t="s">
        <v>47</v>
      </c>
      <c r="S723">
        <v>6.8171480000000007E-2</v>
      </c>
      <c r="T723">
        <v>1.3351439999999999E-3</v>
      </c>
      <c r="U723">
        <v>1.5967156999999999E-2</v>
      </c>
      <c r="V723">
        <v>3.0708222E-3</v>
      </c>
      <c r="W723">
        <v>2.6315893999999999E-2</v>
      </c>
      <c r="X723">
        <v>7.4436385000000004E-3</v>
      </c>
      <c r="Y723">
        <v>0.1</v>
      </c>
      <c r="Z723">
        <v>0.17100000000000001</v>
      </c>
      <c r="AA723">
        <v>9.8000000000000004E-2</v>
      </c>
      <c r="AB723">
        <v>0.73199999999999998</v>
      </c>
      <c r="AC723">
        <v>0.63690000000000002</v>
      </c>
      <c r="AD723" t="s">
        <v>48</v>
      </c>
      <c r="AE723" t="s">
        <v>48</v>
      </c>
      <c r="AF723" t="s">
        <v>48</v>
      </c>
      <c r="AG723" t="s">
        <v>37311</v>
      </c>
    </row>
    <row r="724" spans="1:33" hidden="1" outlineLevel="1" x14ac:dyDescent="0.2">
      <c r="A724" t="s">
        <v>41703</v>
      </c>
      <c r="B724" t="s">
        <v>41704</v>
      </c>
      <c r="C724" t="s">
        <v>41705</v>
      </c>
      <c r="D724" s="3"/>
      <c r="J724" t="s">
        <v>41706</v>
      </c>
      <c r="K724" t="s">
        <v>37336</v>
      </c>
      <c r="L724" t="s">
        <v>1233</v>
      </c>
      <c r="M724">
        <v>1</v>
      </c>
      <c r="P724" s="2" t="s">
        <v>41707</v>
      </c>
      <c r="Q724" t="s">
        <v>47</v>
      </c>
      <c r="S724">
        <v>4.7852449999999998E-2</v>
      </c>
      <c r="T724">
        <v>9.0122219999999999E-4</v>
      </c>
      <c r="U724">
        <v>1.1868047499999999E-2</v>
      </c>
      <c r="V724">
        <v>2.2661188E-3</v>
      </c>
      <c r="W724">
        <v>2.3737640000000001E-2</v>
      </c>
      <c r="X724">
        <v>6.4921249999999996E-3</v>
      </c>
      <c r="Y724">
        <v>2.499999999999997E-2</v>
      </c>
      <c r="Z724">
        <v>0.11</v>
      </c>
      <c r="AA724">
        <v>0.16400000000000001</v>
      </c>
      <c r="AB724">
        <v>0.72599999999999998</v>
      </c>
      <c r="AC724">
        <v>-0.441</v>
      </c>
      <c r="AD724" t="s">
        <v>48</v>
      </c>
      <c r="AE724" t="s">
        <v>48</v>
      </c>
      <c r="AF724" t="s">
        <v>48</v>
      </c>
      <c r="AG724" t="s">
        <v>37311</v>
      </c>
    </row>
    <row r="725" spans="1:33" hidden="1" outlineLevel="1" x14ac:dyDescent="0.2">
      <c r="A725" t="s">
        <v>41708</v>
      </c>
      <c r="B725" t="s">
        <v>41709</v>
      </c>
      <c r="C725" t="s">
        <v>24794</v>
      </c>
      <c r="D725" s="3"/>
      <c r="J725" t="s">
        <v>41710</v>
      </c>
      <c r="K725" t="s">
        <v>37336</v>
      </c>
      <c r="L725" t="s">
        <v>1233</v>
      </c>
      <c r="M725">
        <v>1</v>
      </c>
      <c r="P725" s="2" t="s">
        <v>41711</v>
      </c>
      <c r="Q725" t="s">
        <v>47</v>
      </c>
      <c r="S725">
        <v>2.2728346E-2</v>
      </c>
      <c r="T725">
        <v>7.3909759999999996E-4</v>
      </c>
      <c r="U725">
        <v>1.3405212999999999E-2</v>
      </c>
      <c r="V725">
        <v>1.3689207000000001E-3</v>
      </c>
      <c r="W725">
        <v>1.0780896E-2</v>
      </c>
      <c r="X725">
        <v>6.3238297999999998E-3</v>
      </c>
      <c r="Y725">
        <v>0.15</v>
      </c>
      <c r="Z725">
        <v>0</v>
      </c>
      <c r="AA725">
        <v>4.9000000000000002E-2</v>
      </c>
      <c r="AB725">
        <v>0.95099999999999996</v>
      </c>
      <c r="AC725">
        <v>-0.44040000000000001</v>
      </c>
      <c r="AD725" t="s">
        <v>48</v>
      </c>
      <c r="AE725" t="s">
        <v>48</v>
      </c>
      <c r="AF725" t="s">
        <v>48</v>
      </c>
      <c r="AG725" t="s">
        <v>37311</v>
      </c>
    </row>
    <row r="726" spans="1:33" hidden="1" outlineLevel="1" x14ac:dyDescent="0.2">
      <c r="A726" t="s">
        <v>41712</v>
      </c>
      <c r="B726" t="s">
        <v>41713</v>
      </c>
      <c r="C726" t="s">
        <v>41714</v>
      </c>
      <c r="D726" s="3"/>
      <c r="J726" t="s">
        <v>41715</v>
      </c>
      <c r="K726" t="s">
        <v>37336</v>
      </c>
      <c r="L726" t="s">
        <v>1233</v>
      </c>
      <c r="M726">
        <v>1</v>
      </c>
      <c r="P726" s="2" t="s">
        <v>41716</v>
      </c>
      <c r="Q726" t="s">
        <v>47</v>
      </c>
      <c r="S726">
        <v>0.12260055</v>
      </c>
      <c r="T726">
        <v>3.7193297999999998E-3</v>
      </c>
      <c r="U726">
        <v>5.9948977000000001E-2</v>
      </c>
      <c r="V726">
        <v>1.0063417E-2</v>
      </c>
      <c r="W726">
        <v>5.7890166E-2</v>
      </c>
      <c r="X726">
        <v>8.9712384999999992E-3</v>
      </c>
      <c r="Y726">
        <v>5.171444409249288E-2</v>
      </c>
      <c r="Z726">
        <v>0.159</v>
      </c>
      <c r="AA726">
        <v>0.14099999999999999</v>
      </c>
      <c r="AB726">
        <v>0.7</v>
      </c>
      <c r="AC726">
        <v>0.9042</v>
      </c>
      <c r="AD726" t="s">
        <v>48</v>
      </c>
      <c r="AE726" t="s">
        <v>48</v>
      </c>
      <c r="AF726" t="s">
        <v>48</v>
      </c>
      <c r="AG726" t="s">
        <v>37311</v>
      </c>
    </row>
    <row r="727" spans="1:33" hidden="1" outlineLevel="1" x14ac:dyDescent="0.2">
      <c r="A727" t="s">
        <v>41717</v>
      </c>
      <c r="B727" t="s">
        <v>41718</v>
      </c>
      <c r="C727" t="s">
        <v>41719</v>
      </c>
      <c r="D727" s="3"/>
      <c r="J727" t="s">
        <v>41720</v>
      </c>
      <c r="K727" t="s">
        <v>37336</v>
      </c>
      <c r="L727" t="s">
        <v>1233</v>
      </c>
      <c r="M727">
        <v>1</v>
      </c>
      <c r="P727" s="2" t="s">
        <v>41721</v>
      </c>
      <c r="Q727" t="s">
        <v>47</v>
      </c>
      <c r="S727">
        <v>0.25462921999999999</v>
      </c>
      <c r="T727">
        <v>8.1253049999999993E-3</v>
      </c>
      <c r="U727">
        <v>0.26631543000000002</v>
      </c>
      <c r="V727">
        <v>7.3625734E-3</v>
      </c>
      <c r="W727">
        <v>8.9778624000000001E-2</v>
      </c>
      <c r="X727">
        <v>7.9485230000000007E-3</v>
      </c>
      <c r="Y727">
        <v>0.16250000000000001</v>
      </c>
      <c r="Z727">
        <v>6.8000000000000005E-2</v>
      </c>
      <c r="AA727">
        <v>0.16900000000000001</v>
      </c>
      <c r="AB727">
        <v>0.76300000000000001</v>
      </c>
      <c r="AC727">
        <v>-0.84419999999999995</v>
      </c>
      <c r="AD727" t="s">
        <v>48</v>
      </c>
      <c r="AE727" t="s">
        <v>48</v>
      </c>
      <c r="AF727" t="s">
        <v>48</v>
      </c>
      <c r="AG727" t="s">
        <v>37311</v>
      </c>
    </row>
    <row r="728" spans="1:33" hidden="1" outlineLevel="1" x14ac:dyDescent="0.2">
      <c r="A728" t="s">
        <v>41722</v>
      </c>
      <c r="B728" t="s">
        <v>41723</v>
      </c>
      <c r="C728" t="s">
        <v>41724</v>
      </c>
      <c r="D728" s="3"/>
      <c r="J728" t="s">
        <v>41725</v>
      </c>
      <c r="K728" t="s">
        <v>37336</v>
      </c>
      <c r="L728" t="s">
        <v>1233</v>
      </c>
      <c r="M728">
        <v>1</v>
      </c>
      <c r="P728" s="2" t="s">
        <v>41726</v>
      </c>
      <c r="Q728" t="s">
        <v>10258</v>
      </c>
      <c r="S728">
        <v>3.0506282999999999E-2</v>
      </c>
      <c r="T728">
        <v>9.7274779999999999E-4</v>
      </c>
      <c r="U728">
        <v>1.0638315000000001E-2</v>
      </c>
      <c r="V728">
        <v>2.3493639E-3</v>
      </c>
      <c r="W728">
        <v>1.3858914999999999E-2</v>
      </c>
      <c r="X728">
        <v>7.6766624E-3</v>
      </c>
      <c r="Y728">
        <v>0.20285714285714279</v>
      </c>
      <c r="Z728">
        <v>0.115</v>
      </c>
      <c r="AA728">
        <v>0.06</v>
      </c>
      <c r="AB728">
        <v>0.82499999999999996</v>
      </c>
      <c r="AC728">
        <v>0.40189999999999998</v>
      </c>
      <c r="AD728" t="s">
        <v>48</v>
      </c>
      <c r="AE728" t="s">
        <v>48</v>
      </c>
      <c r="AF728" t="s">
        <v>48</v>
      </c>
      <c r="AG728" t="s">
        <v>37311</v>
      </c>
    </row>
    <row r="729" spans="1:33" hidden="1" outlineLevel="1" x14ac:dyDescent="0.2">
      <c r="A729" t="s">
        <v>41727</v>
      </c>
      <c r="B729" t="s">
        <v>41728</v>
      </c>
      <c r="C729" t="s">
        <v>41729</v>
      </c>
      <c r="D729" s="3"/>
      <c r="J729" t="s">
        <v>41730</v>
      </c>
      <c r="K729" t="s">
        <v>37336</v>
      </c>
      <c r="L729" t="s">
        <v>1233</v>
      </c>
      <c r="M729">
        <v>1</v>
      </c>
      <c r="P729" s="2" t="s">
        <v>41731</v>
      </c>
      <c r="Q729" t="s">
        <v>47</v>
      </c>
      <c r="S729">
        <v>0.25462921999999999</v>
      </c>
      <c r="T729">
        <v>3.9482116999999999E-3</v>
      </c>
      <c r="U729">
        <v>4.1661996E-2</v>
      </c>
      <c r="V729">
        <v>1.0211408E-2</v>
      </c>
      <c r="W729">
        <v>0.24561717999999999</v>
      </c>
      <c r="X729">
        <v>7.4565843999999997E-3</v>
      </c>
      <c r="Y729">
        <v>-0.4</v>
      </c>
      <c r="Z729">
        <v>0</v>
      </c>
      <c r="AA729">
        <v>0.35199999999999998</v>
      </c>
      <c r="AB729">
        <v>0.64800000000000002</v>
      </c>
      <c r="AC729">
        <v>-0.59840000000000004</v>
      </c>
      <c r="AD729" t="s">
        <v>48</v>
      </c>
      <c r="AE729" t="s">
        <v>48</v>
      </c>
      <c r="AF729" t="s">
        <v>48</v>
      </c>
      <c r="AG729" t="s">
        <v>37311</v>
      </c>
    </row>
    <row r="730" spans="1:33" hidden="1" outlineLevel="1" x14ac:dyDescent="0.2">
      <c r="A730" t="s">
        <v>41732</v>
      </c>
      <c r="B730" t="s">
        <v>41733</v>
      </c>
      <c r="C730" t="s">
        <v>41734</v>
      </c>
      <c r="D730" s="3"/>
      <c r="J730" t="s">
        <v>41735</v>
      </c>
      <c r="K730" t="s">
        <v>37336</v>
      </c>
      <c r="L730" t="s">
        <v>1233</v>
      </c>
      <c r="M730">
        <v>1</v>
      </c>
      <c r="P730" s="2" t="s">
        <v>41736</v>
      </c>
      <c r="Q730" t="s">
        <v>47</v>
      </c>
      <c r="S730">
        <v>4.3646812E-2</v>
      </c>
      <c r="T730">
        <v>1.5354156E-3</v>
      </c>
      <c r="U730">
        <v>1.5967156999999999E-2</v>
      </c>
      <c r="V730">
        <v>2.2938670000000002E-3</v>
      </c>
      <c r="W730">
        <v>1.9547974999999999E-2</v>
      </c>
      <c r="X730">
        <v>9.2560449999999992E-3</v>
      </c>
      <c r="Y730">
        <v>0.12587412587412589</v>
      </c>
      <c r="Z730">
        <v>0.122</v>
      </c>
      <c r="AA730">
        <v>6.5000000000000002E-2</v>
      </c>
      <c r="AB730">
        <v>0.81299999999999994</v>
      </c>
      <c r="AC730">
        <v>0.85189999999999999</v>
      </c>
      <c r="AD730" t="s">
        <v>48</v>
      </c>
      <c r="AE730" t="s">
        <v>48</v>
      </c>
      <c r="AF730" t="s">
        <v>48</v>
      </c>
      <c r="AG730" t="s">
        <v>37311</v>
      </c>
    </row>
    <row r="731" spans="1:33" hidden="1" outlineLevel="1" x14ac:dyDescent="0.2">
      <c r="A731" t="s">
        <v>41737</v>
      </c>
      <c r="B731" t="s">
        <v>41738</v>
      </c>
      <c r="C731" t="s">
        <v>41739</v>
      </c>
      <c r="D731" s="3"/>
      <c r="J731" t="s">
        <v>41740</v>
      </c>
      <c r="K731" t="s">
        <v>37336</v>
      </c>
      <c r="L731" t="s">
        <v>1233</v>
      </c>
      <c r="M731">
        <v>1</v>
      </c>
      <c r="P731" s="2" t="s">
        <v>41741</v>
      </c>
      <c r="Q731" t="s">
        <v>10280</v>
      </c>
      <c r="S731">
        <v>2.0105700000000001E-2</v>
      </c>
      <c r="T731">
        <v>6.7234040000000003E-4</v>
      </c>
      <c r="U731">
        <v>1.0433359E-2</v>
      </c>
      <c r="V731">
        <v>1.2856756E-3</v>
      </c>
      <c r="W731">
        <v>1.0970897E-2</v>
      </c>
      <c r="X731">
        <v>6.8869706999999999E-3</v>
      </c>
      <c r="Y731">
        <v>0</v>
      </c>
      <c r="Z731">
        <v>7.3999999999999996E-2</v>
      </c>
      <c r="AA731">
        <v>0.13800000000000001</v>
      </c>
      <c r="AB731">
        <v>0.78800000000000003</v>
      </c>
      <c r="AC731">
        <v>-0.57189999999999996</v>
      </c>
      <c r="AD731" t="s">
        <v>48</v>
      </c>
      <c r="AE731" t="s">
        <v>48</v>
      </c>
      <c r="AF731" t="s">
        <v>48</v>
      </c>
      <c r="AG731" t="s">
        <v>37311</v>
      </c>
    </row>
    <row r="732" spans="1:33" hidden="1" outlineLevel="1" x14ac:dyDescent="0.2">
      <c r="A732" t="s">
        <v>41742</v>
      </c>
      <c r="B732" t="s">
        <v>41743</v>
      </c>
      <c r="C732" t="s">
        <v>41744</v>
      </c>
      <c r="D732" s="3"/>
      <c r="J732" t="s">
        <v>41745</v>
      </c>
      <c r="K732" t="s">
        <v>37336</v>
      </c>
      <c r="L732" t="s">
        <v>1233</v>
      </c>
      <c r="M732">
        <v>1</v>
      </c>
      <c r="P732" s="2" t="s">
        <v>41746</v>
      </c>
      <c r="Q732" t="s">
        <v>47</v>
      </c>
      <c r="S732">
        <v>0.15766735000000001</v>
      </c>
      <c r="T732">
        <v>2.2983550000000002E-3</v>
      </c>
      <c r="U732">
        <v>2.0646972999999999E-2</v>
      </c>
      <c r="V732">
        <v>7.4735670000000004E-3</v>
      </c>
      <c r="W732">
        <v>8.1015100000000007E-2</v>
      </c>
      <c r="X732">
        <v>6.9905365999999997E-3</v>
      </c>
      <c r="Y732">
        <v>0</v>
      </c>
      <c r="Z732">
        <v>0.28399999999999997</v>
      </c>
      <c r="AA732">
        <v>0.375</v>
      </c>
      <c r="AB732">
        <v>0.34100000000000003</v>
      </c>
      <c r="AC732">
        <v>-0.20230000000000001</v>
      </c>
      <c r="AD732" t="s">
        <v>48</v>
      </c>
      <c r="AE732" t="s">
        <v>48</v>
      </c>
      <c r="AF732" t="s">
        <v>48</v>
      </c>
      <c r="AG732" t="s">
        <v>37311</v>
      </c>
    </row>
    <row r="733" spans="1:33" hidden="1" outlineLevel="1" x14ac:dyDescent="0.2">
      <c r="A733" t="s">
        <v>41747</v>
      </c>
      <c r="B733" t="s">
        <v>41748</v>
      </c>
      <c r="C733" t="s">
        <v>34588</v>
      </c>
      <c r="D733" s="3"/>
      <c r="J733" t="s">
        <v>41749</v>
      </c>
      <c r="K733" t="s">
        <v>37336</v>
      </c>
      <c r="L733" t="s">
        <v>1233</v>
      </c>
      <c r="M733">
        <v>1</v>
      </c>
      <c r="P733" s="2" t="s">
        <v>41750</v>
      </c>
      <c r="Q733" t="s">
        <v>47</v>
      </c>
      <c r="S733">
        <v>5.4779384E-2</v>
      </c>
      <c r="T733">
        <v>1.2969971000000001E-3</v>
      </c>
      <c r="U733">
        <v>1.3610168000000001E-2</v>
      </c>
      <c r="V733">
        <v>2.8673338E-3</v>
      </c>
      <c r="W733">
        <v>2.3221987999999999E-2</v>
      </c>
      <c r="X733">
        <v>7.6507707000000001E-3</v>
      </c>
      <c r="Y733">
        <v>0.1333333333333333</v>
      </c>
      <c r="Z733">
        <v>6.9000000000000006E-2</v>
      </c>
      <c r="AA733">
        <v>0.187</v>
      </c>
      <c r="AB733">
        <v>0.74399999999999999</v>
      </c>
      <c r="AC733">
        <v>-0.88070000000000004</v>
      </c>
      <c r="AD733" t="s">
        <v>48</v>
      </c>
      <c r="AE733" t="s">
        <v>48</v>
      </c>
      <c r="AF733" t="s">
        <v>48</v>
      </c>
      <c r="AG733" t="s">
        <v>37311</v>
      </c>
    </row>
    <row r="734" spans="1:33" hidden="1" outlineLevel="1" x14ac:dyDescent="0.2">
      <c r="A734" t="s">
        <v>41751</v>
      </c>
      <c r="B734" t="s">
        <v>38838</v>
      </c>
      <c r="C734" t="s">
        <v>41752</v>
      </c>
      <c r="D734" s="3"/>
      <c r="J734" t="s">
        <v>41753</v>
      </c>
      <c r="K734" t="s">
        <v>37336</v>
      </c>
      <c r="L734" t="s">
        <v>1233</v>
      </c>
      <c r="M734">
        <v>1</v>
      </c>
      <c r="P734" s="2" t="s">
        <v>41754</v>
      </c>
      <c r="Q734" t="s">
        <v>47</v>
      </c>
      <c r="S734">
        <v>2.1314176000000001E-2</v>
      </c>
      <c r="T734">
        <v>7.9154970000000003E-4</v>
      </c>
      <c r="U734">
        <v>9.8184929999999993E-3</v>
      </c>
      <c r="V734">
        <v>1.4891637E-3</v>
      </c>
      <c r="W734">
        <v>1.1274899E-2</v>
      </c>
      <c r="X734">
        <v>7.2753434000000002E-3</v>
      </c>
      <c r="Y734">
        <v>0</v>
      </c>
      <c r="Z734">
        <v>6.6000000000000003E-2</v>
      </c>
      <c r="AA734">
        <v>7.0999999999999994E-2</v>
      </c>
      <c r="AB734">
        <v>0.86299999999999999</v>
      </c>
      <c r="AC734">
        <v>-2.58E-2</v>
      </c>
      <c r="AD734" t="s">
        <v>48</v>
      </c>
      <c r="AE734" t="s">
        <v>48</v>
      </c>
      <c r="AF734" t="s">
        <v>48</v>
      </c>
      <c r="AG734" t="s">
        <v>37311</v>
      </c>
    </row>
    <row r="735" spans="1:33" hidden="1" outlineLevel="1" x14ac:dyDescent="0.2">
      <c r="A735" t="s">
        <v>41755</v>
      </c>
      <c r="B735" t="s">
        <v>41756</v>
      </c>
      <c r="C735" t="s">
        <v>41757</v>
      </c>
      <c r="D735" s="3"/>
      <c r="J735" t="s">
        <v>41758</v>
      </c>
      <c r="K735" t="s">
        <v>37336</v>
      </c>
      <c r="L735" t="s">
        <v>1233</v>
      </c>
      <c r="M735">
        <v>1</v>
      </c>
      <c r="P735" s="2" t="s">
        <v>41759</v>
      </c>
      <c r="Q735" t="s">
        <v>47</v>
      </c>
      <c r="S735">
        <v>0.19986437000000001</v>
      </c>
      <c r="T735">
        <v>6.7138670000000001E-3</v>
      </c>
      <c r="U735">
        <v>6.0951006000000002E-2</v>
      </c>
      <c r="V735">
        <v>1.0433395E-2</v>
      </c>
      <c r="W735">
        <v>8.5334090000000001E-2</v>
      </c>
      <c r="X735">
        <v>3.2695747999999997E-2</v>
      </c>
      <c r="Y735">
        <v>7.5712962962962954E-2</v>
      </c>
      <c r="Z735">
        <v>7.0999999999999994E-2</v>
      </c>
      <c r="AA735">
        <v>7.8E-2</v>
      </c>
      <c r="AB735">
        <v>0.85099999999999998</v>
      </c>
      <c r="AC735">
        <v>-0.54169999999999996</v>
      </c>
      <c r="AD735" t="s">
        <v>48</v>
      </c>
      <c r="AE735" t="s">
        <v>48</v>
      </c>
      <c r="AF735" t="s">
        <v>48</v>
      </c>
      <c r="AG735" t="s">
        <v>37311</v>
      </c>
    </row>
    <row r="736" spans="1:33" hidden="1" outlineLevel="1" x14ac:dyDescent="0.2">
      <c r="A736" t="s">
        <v>41760</v>
      </c>
      <c r="B736" t="s">
        <v>41761</v>
      </c>
      <c r="C736" t="s">
        <v>41762</v>
      </c>
      <c r="D736" s="3"/>
      <c r="J736" t="s">
        <v>41763</v>
      </c>
      <c r="K736" t="s">
        <v>37336</v>
      </c>
      <c r="L736" t="s">
        <v>1233</v>
      </c>
      <c r="M736">
        <v>1</v>
      </c>
      <c r="P736" s="2" t="s">
        <v>41764</v>
      </c>
      <c r="Q736" t="s">
        <v>47</v>
      </c>
      <c r="S736">
        <v>0.32236104999999998</v>
      </c>
      <c r="T736">
        <v>6.7901610000000003E-3</v>
      </c>
      <c r="U736">
        <v>5.9447966999999997E-2</v>
      </c>
      <c r="V736">
        <v>6.6966120000000002E-3</v>
      </c>
      <c r="W736">
        <v>0.34169519999999998</v>
      </c>
      <c r="X736">
        <v>1.01363575E-2</v>
      </c>
      <c r="Y736">
        <v>0.1114141414141414</v>
      </c>
      <c r="Z736">
        <v>0.115</v>
      </c>
      <c r="AA736">
        <v>0.107</v>
      </c>
      <c r="AB736">
        <v>0.77800000000000002</v>
      </c>
      <c r="AC736">
        <v>1.8E-3</v>
      </c>
      <c r="AD736" t="s">
        <v>48</v>
      </c>
      <c r="AE736" t="s">
        <v>48</v>
      </c>
      <c r="AF736" t="s">
        <v>48</v>
      </c>
      <c r="AG736" t="s">
        <v>37311</v>
      </c>
    </row>
    <row r="737" spans="1:33" hidden="1" outlineLevel="1" x14ac:dyDescent="0.2">
      <c r="A737" t="s">
        <v>41765</v>
      </c>
      <c r="B737" t="s">
        <v>41766</v>
      </c>
      <c r="C737" t="s">
        <v>41767</v>
      </c>
      <c r="D737" s="3"/>
      <c r="J737" t="s">
        <v>41768</v>
      </c>
      <c r="K737" t="s">
        <v>37336</v>
      </c>
      <c r="L737" t="s">
        <v>1233</v>
      </c>
      <c r="M737">
        <v>1</v>
      </c>
      <c r="P737" s="2" t="s">
        <v>41769</v>
      </c>
      <c r="Q737" t="s">
        <v>47</v>
      </c>
      <c r="S737">
        <v>0.23162875999999999</v>
      </c>
      <c r="T737">
        <v>6.1798095999999999E-3</v>
      </c>
      <c r="U737">
        <v>7.7085280000000006E-2</v>
      </c>
      <c r="V737">
        <v>5.3646889999999997E-3</v>
      </c>
      <c r="W737">
        <v>0.12159709</v>
      </c>
      <c r="X737">
        <v>6.4322459999999998E-2</v>
      </c>
      <c r="Y737">
        <v>0.1333333333333333</v>
      </c>
      <c r="Z737">
        <v>9.5000000000000001E-2</v>
      </c>
      <c r="AA737">
        <v>7.8E-2</v>
      </c>
      <c r="AB737">
        <v>0.82699999999999996</v>
      </c>
      <c r="AC737">
        <v>0.36120000000000002</v>
      </c>
      <c r="AD737" t="s">
        <v>48</v>
      </c>
      <c r="AE737" t="s">
        <v>48</v>
      </c>
      <c r="AF737" t="s">
        <v>48</v>
      </c>
      <c r="AG737" t="s">
        <v>37311</v>
      </c>
    </row>
    <row r="738" spans="1:33" hidden="1" outlineLevel="1" x14ac:dyDescent="0.2">
      <c r="A738" t="s">
        <v>41770</v>
      </c>
      <c r="B738" t="s">
        <v>41771</v>
      </c>
      <c r="C738" t="s">
        <v>41772</v>
      </c>
      <c r="D738" s="3"/>
      <c r="J738" t="s">
        <v>41773</v>
      </c>
      <c r="K738" t="s">
        <v>37336</v>
      </c>
      <c r="L738" t="s">
        <v>1233</v>
      </c>
      <c r="M738">
        <v>1</v>
      </c>
      <c r="P738" s="2" t="s">
        <v>41774</v>
      </c>
      <c r="Q738" t="s">
        <v>10132</v>
      </c>
      <c r="S738">
        <v>0.45757914</v>
      </c>
      <c r="T738">
        <v>2.3076923999999999E-2</v>
      </c>
      <c r="U738">
        <v>0.39498812</v>
      </c>
      <c r="V738">
        <v>2.7212879999999998E-2</v>
      </c>
      <c r="W738">
        <v>0.42167732000000002</v>
      </c>
      <c r="X738">
        <v>1.1094344000000001E-2</v>
      </c>
      <c r="Y738">
        <v>8.7896825396825418E-2</v>
      </c>
      <c r="Z738">
        <v>7.0999999999999994E-2</v>
      </c>
      <c r="AA738">
        <v>0.13100000000000001</v>
      </c>
      <c r="AB738">
        <v>0.79900000000000004</v>
      </c>
      <c r="AC738">
        <v>-0.5665</v>
      </c>
      <c r="AD738" t="s">
        <v>48</v>
      </c>
      <c r="AE738" t="s">
        <v>48</v>
      </c>
      <c r="AF738" t="s">
        <v>48</v>
      </c>
      <c r="AG738" t="s">
        <v>37311</v>
      </c>
    </row>
    <row r="739" spans="1:33" hidden="1" outlineLevel="1" x14ac:dyDescent="0.2">
      <c r="A739" t="s">
        <v>41775</v>
      </c>
      <c r="B739" t="s">
        <v>41776</v>
      </c>
      <c r="C739" t="s">
        <v>21451</v>
      </c>
      <c r="D739" s="3"/>
      <c r="J739" t="s">
        <v>41777</v>
      </c>
      <c r="K739" t="s">
        <v>37336</v>
      </c>
      <c r="L739" t="s">
        <v>1233</v>
      </c>
      <c r="M739">
        <v>1</v>
      </c>
      <c r="P739" s="2" t="s">
        <v>41778</v>
      </c>
      <c r="Q739" t="s">
        <v>10060</v>
      </c>
      <c r="S739">
        <v>0.32074678000000001</v>
      </c>
      <c r="T739">
        <v>7.1334839999999998E-3</v>
      </c>
      <c r="U739">
        <v>7.8055139999999995E-2</v>
      </c>
      <c r="V739">
        <v>8.2875199999999996E-3</v>
      </c>
      <c r="W739">
        <v>0.30797597999999998</v>
      </c>
      <c r="X739">
        <v>7.9355780000000004E-3</v>
      </c>
      <c r="Y739">
        <v>-0.1333333333333333</v>
      </c>
      <c r="Z739">
        <v>0.23799999999999999</v>
      </c>
      <c r="AA739">
        <v>0</v>
      </c>
      <c r="AB739">
        <v>0.76200000000000001</v>
      </c>
      <c r="AC739">
        <v>0.36120000000000002</v>
      </c>
      <c r="AD739" t="s">
        <v>48</v>
      </c>
      <c r="AE739" t="s">
        <v>48</v>
      </c>
      <c r="AF739" t="s">
        <v>48</v>
      </c>
      <c r="AG739" t="s">
        <v>37311</v>
      </c>
    </row>
    <row r="740" spans="1:33" hidden="1" outlineLevel="1" x14ac:dyDescent="0.2">
      <c r="A740" t="s">
        <v>41779</v>
      </c>
      <c r="B740" t="s">
        <v>41780</v>
      </c>
      <c r="C740" t="s">
        <v>41781</v>
      </c>
      <c r="D740" s="3"/>
      <c r="J740" t="s">
        <v>41782</v>
      </c>
      <c r="K740" t="s">
        <v>37336</v>
      </c>
      <c r="L740" t="s">
        <v>1233</v>
      </c>
      <c r="M740">
        <v>1</v>
      </c>
      <c r="P740" s="2" t="s">
        <v>41783</v>
      </c>
      <c r="Q740" t="s">
        <v>10060</v>
      </c>
      <c r="S740">
        <v>0.56818599999999997</v>
      </c>
      <c r="T740">
        <v>2.3076923999999999E-2</v>
      </c>
      <c r="U740">
        <v>0.26641907999999997</v>
      </c>
      <c r="V740">
        <v>6.2949309999999994E-2</v>
      </c>
      <c r="W740">
        <v>0.61794596999999996</v>
      </c>
      <c r="X740">
        <v>1.0861320000000001E-2</v>
      </c>
      <c r="Y740">
        <v>-7.435515873015873E-2</v>
      </c>
      <c r="Z740">
        <v>9.4E-2</v>
      </c>
      <c r="AA740">
        <v>0.14499999999999999</v>
      </c>
      <c r="AB740">
        <v>0.76100000000000001</v>
      </c>
      <c r="AC740">
        <v>-0.90810000000000002</v>
      </c>
      <c r="AD740" t="s">
        <v>48</v>
      </c>
      <c r="AE740" t="s">
        <v>48</v>
      </c>
      <c r="AF740" t="s">
        <v>48</v>
      </c>
      <c r="AG740" t="s">
        <v>37311</v>
      </c>
    </row>
    <row r="741" spans="1:33" hidden="1" outlineLevel="1" x14ac:dyDescent="0.2">
      <c r="A741" t="s">
        <v>41784</v>
      </c>
      <c r="B741" t="s">
        <v>41785</v>
      </c>
      <c r="C741" t="s">
        <v>41786</v>
      </c>
      <c r="D741" s="3"/>
      <c r="J741" t="s">
        <v>41787</v>
      </c>
      <c r="K741" t="s">
        <v>37336</v>
      </c>
      <c r="L741" t="s">
        <v>1233</v>
      </c>
      <c r="M741">
        <v>1</v>
      </c>
      <c r="P741" s="2" t="s">
        <v>41788</v>
      </c>
      <c r="Q741" t="s">
        <v>10021</v>
      </c>
      <c r="S741">
        <v>0.27975296999999999</v>
      </c>
      <c r="T741">
        <v>7.6293945E-3</v>
      </c>
      <c r="U741">
        <v>5.0429728E-2</v>
      </c>
      <c r="V741">
        <v>2.9660051999999999E-2</v>
      </c>
      <c r="W741">
        <v>0.19967616999999999</v>
      </c>
      <c r="X741">
        <v>9.9810079999999995E-3</v>
      </c>
      <c r="Y741">
        <v>8.9285714285714274E-2</v>
      </c>
      <c r="Z741">
        <v>0.11700000000000001</v>
      </c>
      <c r="AA741">
        <v>7.0000000000000007E-2</v>
      </c>
      <c r="AB741">
        <v>0.81299999999999994</v>
      </c>
      <c r="AC741">
        <v>0.39639999999999997</v>
      </c>
      <c r="AD741" t="s">
        <v>48</v>
      </c>
      <c r="AE741" t="s">
        <v>48</v>
      </c>
      <c r="AF741" t="s">
        <v>48</v>
      </c>
      <c r="AG741" t="s">
        <v>37311</v>
      </c>
    </row>
    <row r="742" spans="1:33" hidden="1" outlineLevel="1" x14ac:dyDescent="0.2">
      <c r="A742" t="s">
        <v>41789</v>
      </c>
      <c r="B742" t="s">
        <v>41790</v>
      </c>
      <c r="C742" t="s">
        <v>41791</v>
      </c>
      <c r="D742" s="3"/>
      <c r="J742" t="s">
        <v>41792</v>
      </c>
      <c r="K742" t="s">
        <v>37336</v>
      </c>
      <c r="L742" t="s">
        <v>1233</v>
      </c>
      <c r="M742">
        <v>1</v>
      </c>
      <c r="P742" s="2" t="s">
        <v>41793</v>
      </c>
      <c r="Q742" t="s">
        <v>47</v>
      </c>
      <c r="S742">
        <v>0.11098998</v>
      </c>
      <c r="T742">
        <v>1.6689299999999999E-3</v>
      </c>
      <c r="U742">
        <v>2.0442016E-2</v>
      </c>
      <c r="V742">
        <v>3.4962973999999999E-3</v>
      </c>
      <c r="W742">
        <v>5.7304599999999997E-2</v>
      </c>
      <c r="X742">
        <v>7.0423200000000004E-3</v>
      </c>
      <c r="Y742">
        <v>-0.15452380952380951</v>
      </c>
      <c r="Z742">
        <v>0.05</v>
      </c>
      <c r="AA742">
        <v>5.8999999999999997E-2</v>
      </c>
      <c r="AB742">
        <v>0.89</v>
      </c>
      <c r="AC742">
        <v>6.9500000000000006E-2</v>
      </c>
      <c r="AD742" t="s">
        <v>48</v>
      </c>
      <c r="AE742" t="s">
        <v>48</v>
      </c>
      <c r="AF742" t="s">
        <v>48</v>
      </c>
      <c r="AG742" t="s">
        <v>37311</v>
      </c>
    </row>
    <row r="743" spans="1:33" hidden="1" outlineLevel="1" x14ac:dyDescent="0.2">
      <c r="A743" t="s">
        <v>41794</v>
      </c>
      <c r="B743" t="s">
        <v>41795</v>
      </c>
      <c r="C743" t="s">
        <v>41796</v>
      </c>
      <c r="D743" s="3"/>
      <c r="J743" t="s">
        <v>41797</v>
      </c>
      <c r="K743" t="s">
        <v>37336</v>
      </c>
      <c r="L743" t="s">
        <v>1233</v>
      </c>
      <c r="M743">
        <v>1</v>
      </c>
      <c r="P743" s="2" t="s">
        <v>41798</v>
      </c>
      <c r="Q743" t="s">
        <v>10132</v>
      </c>
      <c r="S743">
        <v>0.64077030000000001</v>
      </c>
      <c r="T743">
        <v>0.17620849999999999</v>
      </c>
      <c r="U743">
        <v>0.33954414999999999</v>
      </c>
      <c r="V743">
        <v>5.4763943000000002E-2</v>
      </c>
      <c r="W743">
        <v>0.57566804000000005</v>
      </c>
      <c r="X743">
        <v>0.34804322999999998</v>
      </c>
      <c r="Y743">
        <v>0.1</v>
      </c>
      <c r="Z743">
        <v>0.112</v>
      </c>
      <c r="AA743">
        <v>0.21</v>
      </c>
      <c r="AB743">
        <v>0.67800000000000005</v>
      </c>
      <c r="AC743">
        <v>-0.73409999999999997</v>
      </c>
      <c r="AD743" t="s">
        <v>48</v>
      </c>
      <c r="AE743" t="s">
        <v>48</v>
      </c>
      <c r="AF743" t="s">
        <v>48</v>
      </c>
      <c r="AG743" t="s">
        <v>37311</v>
      </c>
    </row>
    <row r="744" spans="1:33" hidden="1" outlineLevel="1" x14ac:dyDescent="0.2">
      <c r="A744" t="s">
        <v>41799</v>
      </c>
      <c r="B744" t="s">
        <v>41800</v>
      </c>
      <c r="C744" t="s">
        <v>41801</v>
      </c>
      <c r="D744" s="3"/>
      <c r="J744" t="s">
        <v>41802</v>
      </c>
      <c r="K744" t="s">
        <v>37336</v>
      </c>
      <c r="L744" t="s">
        <v>1233</v>
      </c>
      <c r="M744">
        <v>1</v>
      </c>
      <c r="P744" s="2" t="s">
        <v>41803</v>
      </c>
      <c r="Q744" t="s">
        <v>47</v>
      </c>
      <c r="S744">
        <v>0.19789438000000001</v>
      </c>
      <c r="T744">
        <v>6.0272216999999999E-3</v>
      </c>
      <c r="U744">
        <v>3.7904396999999999E-2</v>
      </c>
      <c r="V744">
        <v>7.2145819999999998E-3</v>
      </c>
      <c r="W744">
        <v>6.2500520000000004E-2</v>
      </c>
      <c r="X744">
        <v>7.2464689999999998E-2</v>
      </c>
      <c r="Y744">
        <v>0.16190476190476191</v>
      </c>
      <c r="Z744">
        <v>6.0999999999999999E-2</v>
      </c>
      <c r="AA744">
        <v>0.12</v>
      </c>
      <c r="AB744">
        <v>0.81899999999999995</v>
      </c>
      <c r="AC744">
        <v>-0.72689999999999999</v>
      </c>
      <c r="AD744" t="s">
        <v>48</v>
      </c>
      <c r="AE744" t="s">
        <v>48</v>
      </c>
      <c r="AF744" t="s">
        <v>48</v>
      </c>
      <c r="AG744" t="s">
        <v>37311</v>
      </c>
    </row>
    <row r="745" spans="1:33" hidden="1" outlineLevel="1" x14ac:dyDescent="0.2">
      <c r="A745" t="s">
        <v>41804</v>
      </c>
      <c r="B745" t="s">
        <v>41805</v>
      </c>
      <c r="C745" t="s">
        <v>19855</v>
      </c>
      <c r="D745" s="3"/>
      <c r="J745" t="s">
        <v>41806</v>
      </c>
      <c r="K745" t="s">
        <v>37336</v>
      </c>
      <c r="L745" t="s">
        <v>1233</v>
      </c>
      <c r="M745">
        <v>1</v>
      </c>
      <c r="P745" s="2" t="s">
        <v>41807</v>
      </c>
      <c r="Q745" t="s">
        <v>47</v>
      </c>
      <c r="S745">
        <v>3.1331215000000003E-2</v>
      </c>
      <c r="T745">
        <v>1.2874602999999999E-3</v>
      </c>
      <c r="U745">
        <v>1.5693881999999999E-2</v>
      </c>
      <c r="V745">
        <v>2.2198714000000001E-3</v>
      </c>
      <c r="W745">
        <v>1.0020891000000001E-2</v>
      </c>
      <c r="X745">
        <v>8.6605399999999996E-3</v>
      </c>
      <c r="Y745">
        <v>0</v>
      </c>
      <c r="Z745">
        <v>0</v>
      </c>
      <c r="AA745">
        <v>0</v>
      </c>
      <c r="AB745">
        <v>1</v>
      </c>
      <c r="AC745">
        <v>0</v>
      </c>
      <c r="AD745" t="s">
        <v>48</v>
      </c>
      <c r="AE745" t="s">
        <v>48</v>
      </c>
      <c r="AF745" t="s">
        <v>48</v>
      </c>
      <c r="AG745" t="s">
        <v>37311</v>
      </c>
    </row>
    <row r="746" spans="1:33" hidden="1" outlineLevel="1" x14ac:dyDescent="0.2">
      <c r="A746" t="s">
        <v>41808</v>
      </c>
      <c r="B746" t="s">
        <v>41809</v>
      </c>
      <c r="C746" t="s">
        <v>41810</v>
      </c>
      <c r="D746" s="3"/>
      <c r="J746" t="s">
        <v>41811</v>
      </c>
      <c r="K746" t="s">
        <v>37336</v>
      </c>
      <c r="L746" t="s">
        <v>1233</v>
      </c>
      <c r="M746">
        <v>1</v>
      </c>
      <c r="P746" s="2" t="s">
        <v>41812</v>
      </c>
      <c r="Q746" t="s">
        <v>47</v>
      </c>
      <c r="S746">
        <v>4.14203E-2</v>
      </c>
      <c r="T746">
        <v>1.6880034999999999E-3</v>
      </c>
      <c r="U746">
        <v>1.9007329E-2</v>
      </c>
      <c r="V746">
        <v>6.0306509999999997E-3</v>
      </c>
      <c r="W746">
        <v>1.309891E-2</v>
      </c>
      <c r="X746">
        <v>8.0391439999999998E-3</v>
      </c>
      <c r="Y746">
        <v>0</v>
      </c>
      <c r="Z746">
        <v>0</v>
      </c>
      <c r="AA746">
        <v>0</v>
      </c>
      <c r="AB746">
        <v>1</v>
      </c>
      <c r="AC746">
        <v>0</v>
      </c>
      <c r="AD746" t="s">
        <v>48</v>
      </c>
      <c r="AE746" t="s">
        <v>48</v>
      </c>
      <c r="AF746" t="s">
        <v>48</v>
      </c>
      <c r="AG746" t="s">
        <v>37311</v>
      </c>
    </row>
    <row r="747" spans="1:33" hidden="1" outlineLevel="1" x14ac:dyDescent="0.2">
      <c r="A747" t="s">
        <v>41813</v>
      </c>
      <c r="B747" t="s">
        <v>41814</v>
      </c>
      <c r="C747" t="s">
        <v>41815</v>
      </c>
      <c r="D747" s="3"/>
      <c r="J747" t="s">
        <v>41816</v>
      </c>
      <c r="K747" t="s">
        <v>37336</v>
      </c>
      <c r="L747" t="s">
        <v>1233</v>
      </c>
      <c r="M747">
        <v>1</v>
      </c>
      <c r="P747" s="2" t="s">
        <v>41817</v>
      </c>
      <c r="Q747" t="s">
        <v>47</v>
      </c>
      <c r="S747">
        <v>0.17458447999999999</v>
      </c>
      <c r="T747">
        <v>6.0653686999999996E-3</v>
      </c>
      <c r="U747">
        <v>5.0429728E-2</v>
      </c>
      <c r="V747">
        <v>1.6561050000000001E-2</v>
      </c>
      <c r="W747">
        <v>7.3334389999999999E-2</v>
      </c>
      <c r="X747">
        <v>1.5429465999999999E-2</v>
      </c>
      <c r="Y747">
        <v>-0.1</v>
      </c>
      <c r="Z747">
        <v>7.0000000000000007E-2</v>
      </c>
      <c r="AA747">
        <v>0.08</v>
      </c>
      <c r="AB747">
        <v>0.85</v>
      </c>
      <c r="AC747">
        <v>-0.2732</v>
      </c>
      <c r="AD747" t="s">
        <v>48</v>
      </c>
      <c r="AE747" t="s">
        <v>48</v>
      </c>
      <c r="AF747" t="s">
        <v>48</v>
      </c>
      <c r="AG747" t="s">
        <v>37311</v>
      </c>
    </row>
    <row r="748" spans="1:33" hidden="1" outlineLevel="1" x14ac:dyDescent="0.2">
      <c r="A748" t="s">
        <v>41818</v>
      </c>
      <c r="B748" t="s">
        <v>41819</v>
      </c>
      <c r="C748" t="s">
        <v>41820</v>
      </c>
      <c r="D748" s="3"/>
      <c r="J748" t="s">
        <v>41821</v>
      </c>
      <c r="K748" t="s">
        <v>37336</v>
      </c>
      <c r="L748" t="s">
        <v>1233</v>
      </c>
      <c r="M748">
        <v>1</v>
      </c>
      <c r="P748" s="2" t="s">
        <v>41822</v>
      </c>
      <c r="Q748" t="s">
        <v>47</v>
      </c>
      <c r="S748">
        <v>1.3257194999999999E-2</v>
      </c>
      <c r="T748">
        <v>6.3419340000000005E-4</v>
      </c>
      <c r="U748">
        <v>1.1304419499999999E-2</v>
      </c>
      <c r="V748">
        <v>4.088263E-3</v>
      </c>
      <c r="W748">
        <v>7.4558756E-3</v>
      </c>
      <c r="X748">
        <v>6.2073179999999999E-3</v>
      </c>
      <c r="Y748">
        <v>0</v>
      </c>
      <c r="Z748">
        <v>0</v>
      </c>
      <c r="AA748">
        <v>0.114</v>
      </c>
      <c r="AB748">
        <v>0.88600000000000001</v>
      </c>
      <c r="AC748">
        <v>-0.40189999999999998</v>
      </c>
      <c r="AD748" t="s">
        <v>48</v>
      </c>
      <c r="AE748" t="s">
        <v>48</v>
      </c>
      <c r="AF748" t="s">
        <v>48</v>
      </c>
      <c r="AG748" t="s">
        <v>37311</v>
      </c>
    </row>
    <row r="749" spans="1:33" hidden="1" outlineLevel="1" x14ac:dyDescent="0.2">
      <c r="A749" t="s">
        <v>41823</v>
      </c>
      <c r="B749" t="s">
        <v>41824</v>
      </c>
      <c r="C749" t="s">
        <v>41825</v>
      </c>
      <c r="D749" s="3"/>
      <c r="J749" t="s">
        <v>41826</v>
      </c>
      <c r="K749" t="s">
        <v>37336</v>
      </c>
      <c r="L749" t="s">
        <v>1233</v>
      </c>
      <c r="M749">
        <v>1</v>
      </c>
      <c r="P749" s="2" t="s">
        <v>41827</v>
      </c>
      <c r="Q749" t="s">
        <v>47</v>
      </c>
      <c r="S749">
        <v>9.8721580000000003E-2</v>
      </c>
      <c r="T749">
        <v>2.0694733000000002E-3</v>
      </c>
      <c r="U749">
        <v>2.5770858000000001E-2</v>
      </c>
      <c r="V749">
        <v>4.0327664000000003E-3</v>
      </c>
      <c r="W749">
        <v>4.7349896000000002E-2</v>
      </c>
      <c r="X749">
        <v>6.6604200000000002E-3</v>
      </c>
      <c r="Y749">
        <v>-6.1111111111111123E-2</v>
      </c>
      <c r="Z749">
        <v>9.6000000000000002E-2</v>
      </c>
      <c r="AA749">
        <v>0.109</v>
      </c>
      <c r="AB749">
        <v>0.79500000000000004</v>
      </c>
      <c r="AC749">
        <v>0.31509999999999999</v>
      </c>
      <c r="AD749" t="s">
        <v>48</v>
      </c>
      <c r="AE749" t="s">
        <v>48</v>
      </c>
      <c r="AF749" t="s">
        <v>48</v>
      </c>
      <c r="AG749" t="s">
        <v>37311</v>
      </c>
    </row>
    <row r="750" spans="1:33" hidden="1" outlineLevel="1" x14ac:dyDescent="0.2">
      <c r="A750" t="s">
        <v>41828</v>
      </c>
      <c r="B750" t="s">
        <v>41829</v>
      </c>
      <c r="C750" t="s">
        <v>41830</v>
      </c>
      <c r="D750" s="3"/>
      <c r="J750" t="s">
        <v>41831</v>
      </c>
      <c r="K750" t="s">
        <v>37336</v>
      </c>
      <c r="L750" t="s">
        <v>1233</v>
      </c>
      <c r="M750">
        <v>1</v>
      </c>
      <c r="P750" s="2" t="s">
        <v>41832</v>
      </c>
      <c r="Q750" t="s">
        <v>47</v>
      </c>
      <c r="S750">
        <v>0.12260055</v>
      </c>
      <c r="T750">
        <v>2.0980834999999999E-3</v>
      </c>
      <c r="U750">
        <v>1.5215653000000001E-2</v>
      </c>
      <c r="V750">
        <v>5.3646889999999997E-3</v>
      </c>
      <c r="W750">
        <v>6.3549449999999993E-2</v>
      </c>
      <c r="X750">
        <v>8.8935639999999996E-3</v>
      </c>
      <c r="Y750">
        <v>-0.5</v>
      </c>
      <c r="Z750">
        <v>0</v>
      </c>
      <c r="AA750">
        <v>0.42199999999999999</v>
      </c>
      <c r="AB750">
        <v>0.57799999999999996</v>
      </c>
      <c r="AC750">
        <v>-0.80740000000000001</v>
      </c>
      <c r="AD750" t="s">
        <v>48</v>
      </c>
      <c r="AE750" t="s">
        <v>48</v>
      </c>
      <c r="AF750" t="s">
        <v>48</v>
      </c>
      <c r="AG750" t="s">
        <v>37311</v>
      </c>
    </row>
    <row r="751" spans="1:33" hidden="1" outlineLevel="1" x14ac:dyDescent="0.2">
      <c r="A751" t="s">
        <v>41833</v>
      </c>
      <c r="B751" t="s">
        <v>41834</v>
      </c>
      <c r="C751" t="s">
        <v>41835</v>
      </c>
      <c r="D751" s="3"/>
      <c r="J751" t="s">
        <v>41836</v>
      </c>
      <c r="K751" t="s">
        <v>37336</v>
      </c>
      <c r="L751" t="s">
        <v>1233</v>
      </c>
      <c r="M751">
        <v>1</v>
      </c>
      <c r="P751" s="2" t="s">
        <v>41837</v>
      </c>
      <c r="Q751" t="s">
        <v>47</v>
      </c>
      <c r="S751">
        <v>3.4748793E-2</v>
      </c>
      <c r="T751">
        <v>1.0013579999999999E-3</v>
      </c>
      <c r="U751">
        <v>1.4156716999999999E-2</v>
      </c>
      <c r="V751">
        <v>3.2928091999999999E-3</v>
      </c>
      <c r="W751">
        <v>1.4124917000000001E-2</v>
      </c>
      <c r="X751">
        <v>6.8740249999999998E-3</v>
      </c>
      <c r="Y751">
        <v>0.19285714285714281</v>
      </c>
      <c r="Z751">
        <v>0</v>
      </c>
      <c r="AA751">
        <v>3.5999999999999997E-2</v>
      </c>
      <c r="AB751">
        <v>0.96399999999999997</v>
      </c>
      <c r="AC751">
        <v>-0.316</v>
      </c>
      <c r="AD751" t="s">
        <v>48</v>
      </c>
      <c r="AE751" t="s">
        <v>48</v>
      </c>
      <c r="AF751" t="s">
        <v>48</v>
      </c>
      <c r="AG751" t="s">
        <v>37311</v>
      </c>
    </row>
    <row r="752" spans="1:33" hidden="1" outlineLevel="1" x14ac:dyDescent="0.2">
      <c r="A752" t="s">
        <v>41838</v>
      </c>
      <c r="B752" t="s">
        <v>41839</v>
      </c>
      <c r="C752" t="s">
        <v>41840</v>
      </c>
      <c r="D752" s="3"/>
      <c r="J752" t="s">
        <v>41841</v>
      </c>
      <c r="K752" t="s">
        <v>37336</v>
      </c>
      <c r="L752" t="s">
        <v>1233</v>
      </c>
      <c r="M752">
        <v>1</v>
      </c>
      <c r="P752" s="2" t="s">
        <v>41842</v>
      </c>
      <c r="Q752" t="s">
        <v>47</v>
      </c>
      <c r="S752">
        <v>0.32397532000000001</v>
      </c>
      <c r="T752">
        <v>1.2054443E-2</v>
      </c>
      <c r="U752">
        <v>0.15107171</v>
      </c>
      <c r="V752">
        <v>1.6561050000000001E-2</v>
      </c>
      <c r="W752">
        <v>6.8898870000000001E-2</v>
      </c>
      <c r="X752">
        <v>1.3269233E-2</v>
      </c>
      <c r="Y752">
        <v>0.14687500000000001</v>
      </c>
      <c r="Z752">
        <v>5.8999999999999997E-2</v>
      </c>
      <c r="AA752">
        <v>2.4E-2</v>
      </c>
      <c r="AB752">
        <v>0.91700000000000004</v>
      </c>
      <c r="AC752">
        <v>0.40389999999999998</v>
      </c>
      <c r="AD752" t="s">
        <v>48</v>
      </c>
      <c r="AE752" t="s">
        <v>48</v>
      </c>
      <c r="AF752" t="s">
        <v>48</v>
      </c>
      <c r="AG752" t="s">
        <v>37311</v>
      </c>
    </row>
    <row r="753" spans="1:33" hidden="1" outlineLevel="1" x14ac:dyDescent="0.2">
      <c r="A753" t="s">
        <v>41843</v>
      </c>
      <c r="B753" t="s">
        <v>41844</v>
      </c>
      <c r="C753" t="s">
        <v>41845</v>
      </c>
      <c r="D753" s="3"/>
      <c r="J753" t="s">
        <v>41846</v>
      </c>
      <c r="K753" t="s">
        <v>37336</v>
      </c>
      <c r="L753" t="s">
        <v>1233</v>
      </c>
      <c r="M753">
        <v>1</v>
      </c>
      <c r="P753" s="2" t="s">
        <v>41847</v>
      </c>
      <c r="Q753" t="s">
        <v>47</v>
      </c>
      <c r="S753">
        <v>7.9250953999999998E-2</v>
      </c>
      <c r="T753">
        <v>2.0027159999999999E-3</v>
      </c>
      <c r="U753">
        <v>1.3712646E-2</v>
      </c>
      <c r="V753">
        <v>3.9772694000000004E-3</v>
      </c>
      <c r="W753">
        <v>2.2061773E-2</v>
      </c>
      <c r="X753">
        <v>1.4566150999999999E-2</v>
      </c>
      <c r="Y753">
        <v>0</v>
      </c>
      <c r="Z753">
        <v>0.157</v>
      </c>
      <c r="AA753">
        <v>0</v>
      </c>
      <c r="AB753">
        <v>0.84299999999999997</v>
      </c>
      <c r="AC753">
        <v>0.42149999999999999</v>
      </c>
      <c r="AD753" t="s">
        <v>48</v>
      </c>
      <c r="AE753" t="s">
        <v>48</v>
      </c>
      <c r="AF753" t="s">
        <v>48</v>
      </c>
      <c r="AG753" t="s">
        <v>37311</v>
      </c>
    </row>
    <row r="754" spans="1:33" hidden="1" outlineLevel="1" x14ac:dyDescent="0.2">
      <c r="A754" t="s">
        <v>41848</v>
      </c>
      <c r="B754" t="s">
        <v>41849</v>
      </c>
      <c r="C754" t="s">
        <v>41850</v>
      </c>
      <c r="D754" s="3"/>
      <c r="J754" t="s">
        <v>41851</v>
      </c>
      <c r="K754" t="s">
        <v>37336</v>
      </c>
      <c r="L754" t="s">
        <v>1233</v>
      </c>
      <c r="M754">
        <v>1</v>
      </c>
      <c r="P754" s="2" t="s">
        <v>41852</v>
      </c>
      <c r="Q754" t="s">
        <v>47</v>
      </c>
      <c r="S754">
        <v>0.112643376</v>
      </c>
      <c r="T754">
        <v>3.0136108000000002E-3</v>
      </c>
      <c r="U754">
        <v>2.1945024E-2</v>
      </c>
      <c r="V754">
        <v>6.3636309999999998E-3</v>
      </c>
      <c r="W754">
        <v>6.0752302000000001E-2</v>
      </c>
      <c r="X754">
        <v>9.618527E-3</v>
      </c>
      <c r="Y754">
        <v>0</v>
      </c>
      <c r="Z754">
        <v>0.31</v>
      </c>
      <c r="AA754">
        <v>0</v>
      </c>
      <c r="AB754">
        <v>0.69</v>
      </c>
      <c r="AC754">
        <v>0.40189999999999998</v>
      </c>
      <c r="AD754" t="s">
        <v>48</v>
      </c>
      <c r="AE754" t="s">
        <v>48</v>
      </c>
      <c r="AF754" t="s">
        <v>48</v>
      </c>
      <c r="AG754" t="s">
        <v>37311</v>
      </c>
    </row>
    <row r="755" spans="1:33" hidden="1" outlineLevel="1" x14ac:dyDescent="0.2">
      <c r="A755" t="s">
        <v>41853</v>
      </c>
      <c r="B755" t="s">
        <v>41854</v>
      </c>
      <c r="C755" t="s">
        <v>41855</v>
      </c>
      <c r="D755" s="3"/>
      <c r="J755" t="s">
        <v>41856</v>
      </c>
      <c r="K755" t="s">
        <v>37336</v>
      </c>
      <c r="L755" t="s">
        <v>1233</v>
      </c>
      <c r="M755">
        <v>1</v>
      </c>
      <c r="P755" s="2" t="s">
        <v>41857</v>
      </c>
      <c r="Q755" t="s">
        <v>47</v>
      </c>
      <c r="S755">
        <v>5.6263726E-2</v>
      </c>
      <c r="T755">
        <v>1.3446808000000001E-3</v>
      </c>
      <c r="U755">
        <v>1.4225035E-2</v>
      </c>
      <c r="V755">
        <v>4.0142676000000004E-3</v>
      </c>
      <c r="W755">
        <v>2.4124375999999999E-2</v>
      </c>
      <c r="X755">
        <v>6.8028233999999996E-3</v>
      </c>
      <c r="Y755">
        <v>-8.8068181818181823E-2</v>
      </c>
      <c r="Z755">
        <v>0</v>
      </c>
      <c r="AA755">
        <v>0</v>
      </c>
      <c r="AB755">
        <v>1</v>
      </c>
      <c r="AC755">
        <v>0</v>
      </c>
      <c r="AD755" t="s">
        <v>48</v>
      </c>
      <c r="AE755" t="s">
        <v>48</v>
      </c>
      <c r="AF755" t="s">
        <v>48</v>
      </c>
      <c r="AG755" t="s">
        <v>37311</v>
      </c>
    </row>
    <row r="756" spans="1:33" hidden="1" outlineLevel="1" x14ac:dyDescent="0.2">
      <c r="A756" t="s">
        <v>41858</v>
      </c>
      <c r="B756" t="s">
        <v>41859</v>
      </c>
      <c r="C756" t="s">
        <v>41860</v>
      </c>
      <c r="D756" s="3"/>
      <c r="J756" t="s">
        <v>41861</v>
      </c>
      <c r="K756" t="s">
        <v>37336</v>
      </c>
      <c r="L756" t="s">
        <v>1233</v>
      </c>
      <c r="M756">
        <v>1</v>
      </c>
      <c r="P756" s="2" t="s">
        <v>41862</v>
      </c>
      <c r="Q756" t="s">
        <v>47</v>
      </c>
      <c r="S756">
        <v>2.5674534999999998E-2</v>
      </c>
      <c r="T756">
        <v>6.5803529999999995E-4</v>
      </c>
      <c r="U756">
        <v>1.0689554E-2</v>
      </c>
      <c r="V756">
        <v>1.2209293E-3</v>
      </c>
      <c r="W756">
        <v>1.309891E-2</v>
      </c>
      <c r="X756">
        <v>6.8028233999999996E-3</v>
      </c>
      <c r="Y756">
        <v>0.4</v>
      </c>
      <c r="Z756">
        <v>5.3999999999999999E-2</v>
      </c>
      <c r="AA756">
        <v>0</v>
      </c>
      <c r="AB756">
        <v>0.94599999999999995</v>
      </c>
      <c r="AC756">
        <v>0.43290000000000001</v>
      </c>
      <c r="AD756" t="s">
        <v>48</v>
      </c>
      <c r="AE756" t="s">
        <v>48</v>
      </c>
      <c r="AF756" t="s">
        <v>48</v>
      </c>
      <c r="AG756" t="s">
        <v>37311</v>
      </c>
    </row>
    <row r="757" spans="1:33" hidden="1" outlineLevel="1" x14ac:dyDescent="0.2">
      <c r="A757" t="s">
        <v>41863</v>
      </c>
      <c r="B757" t="s">
        <v>41864</v>
      </c>
      <c r="C757" t="s">
        <v>37782</v>
      </c>
      <c r="D757" s="3"/>
      <c r="J757" t="s">
        <v>41865</v>
      </c>
      <c r="K757" t="s">
        <v>37336</v>
      </c>
      <c r="L757" t="s">
        <v>1233</v>
      </c>
      <c r="M757">
        <v>1</v>
      </c>
      <c r="P757" s="2" t="s">
        <v>41866</v>
      </c>
      <c r="Q757" t="s">
        <v>47</v>
      </c>
      <c r="S757">
        <v>5.2058090000000001E-2</v>
      </c>
      <c r="T757">
        <v>1.7738342E-3</v>
      </c>
      <c r="U757">
        <v>2.4814399000000001E-2</v>
      </c>
      <c r="V757">
        <v>5.4756826999999998E-3</v>
      </c>
      <c r="W757">
        <v>2.4124375999999999E-2</v>
      </c>
      <c r="X757">
        <v>8.2851139999999997E-3</v>
      </c>
      <c r="Y757">
        <v>9.9999999999999992E-2</v>
      </c>
      <c r="Z757">
        <v>9.0999999999999998E-2</v>
      </c>
      <c r="AA757">
        <v>6.7000000000000004E-2</v>
      </c>
      <c r="AB757">
        <v>0.84199999999999997</v>
      </c>
      <c r="AC757">
        <v>0.56379999999999997</v>
      </c>
      <c r="AD757" t="s">
        <v>48</v>
      </c>
      <c r="AE757" t="s">
        <v>48</v>
      </c>
      <c r="AF757" t="s">
        <v>48</v>
      </c>
      <c r="AG757" t="s">
        <v>37311</v>
      </c>
    </row>
    <row r="758" spans="1:33" hidden="1" outlineLevel="1" x14ac:dyDescent="0.2">
      <c r="A758" t="s">
        <v>41867</v>
      </c>
      <c r="B758" t="s">
        <v>41868</v>
      </c>
      <c r="C758" t="s">
        <v>41869</v>
      </c>
      <c r="D758" s="3"/>
      <c r="J758" t="s">
        <v>41870</v>
      </c>
      <c r="K758" t="s">
        <v>37336</v>
      </c>
      <c r="L758" t="s">
        <v>1233</v>
      </c>
      <c r="M758">
        <v>1</v>
      </c>
      <c r="P758" s="2" t="s">
        <v>41871</v>
      </c>
      <c r="Q758" t="s">
        <v>47</v>
      </c>
      <c r="S758">
        <v>0.75703149999999997</v>
      </c>
      <c r="T758">
        <v>0.232236</v>
      </c>
      <c r="U758">
        <v>0.70864636000000003</v>
      </c>
      <c r="V758">
        <v>4.9761772000000003E-2</v>
      </c>
      <c r="W758">
        <v>0.60994150000000003</v>
      </c>
      <c r="X758">
        <v>6.3029334000000006E-2</v>
      </c>
      <c r="Y758">
        <v>-0.4</v>
      </c>
      <c r="Z758">
        <v>0</v>
      </c>
      <c r="AA758">
        <v>0.28100000000000003</v>
      </c>
      <c r="AB758">
        <v>0.71899999999999997</v>
      </c>
      <c r="AC758">
        <v>-0.57189999999999996</v>
      </c>
      <c r="AD758" t="s">
        <v>48</v>
      </c>
      <c r="AE758" t="s">
        <v>48</v>
      </c>
      <c r="AF758" t="s">
        <v>48</v>
      </c>
      <c r="AG758" t="s">
        <v>37311</v>
      </c>
    </row>
    <row r="759" spans="1:33" hidden="1" outlineLevel="1" x14ac:dyDescent="0.2">
      <c r="A759" t="s">
        <v>41872</v>
      </c>
      <c r="B759" t="s">
        <v>41873</v>
      </c>
      <c r="C759" t="s">
        <v>41874</v>
      </c>
      <c r="D759" s="3"/>
      <c r="J759" t="s">
        <v>41875</v>
      </c>
      <c r="K759" t="s">
        <v>37336</v>
      </c>
      <c r="L759" t="s">
        <v>1233</v>
      </c>
      <c r="M759">
        <v>1</v>
      </c>
      <c r="P759" s="2" t="s">
        <v>41876</v>
      </c>
      <c r="Q759" t="s">
        <v>47</v>
      </c>
      <c r="S759">
        <v>6.1444655000000001E-2</v>
      </c>
      <c r="T759">
        <v>1.9168854E-3</v>
      </c>
      <c r="U759">
        <v>1.7299367E-2</v>
      </c>
      <c r="V759">
        <v>3.7367835000000002E-3</v>
      </c>
      <c r="W759">
        <v>1.7678739999999998E-2</v>
      </c>
      <c r="X759">
        <v>1.2958534000000001E-2</v>
      </c>
      <c r="Y759">
        <v>-0.625</v>
      </c>
      <c r="Z759">
        <v>0.23799999999999999</v>
      </c>
      <c r="AA759">
        <v>0.111</v>
      </c>
      <c r="AB759">
        <v>0.65200000000000002</v>
      </c>
      <c r="AC759">
        <v>0.54110000000000003</v>
      </c>
      <c r="AD759" t="s">
        <v>48</v>
      </c>
      <c r="AE759" t="s">
        <v>48</v>
      </c>
      <c r="AF759" t="s">
        <v>48</v>
      </c>
      <c r="AG759" t="s">
        <v>37311</v>
      </c>
    </row>
    <row r="760" spans="1:33" hidden="1" outlineLevel="1" x14ac:dyDescent="0.2">
      <c r="A760" t="s">
        <v>41877</v>
      </c>
      <c r="B760" t="s">
        <v>41878</v>
      </c>
      <c r="C760" t="s">
        <v>41879</v>
      </c>
      <c r="D760" s="3"/>
      <c r="J760" t="s">
        <v>41880</v>
      </c>
      <c r="K760" t="s">
        <v>37336</v>
      </c>
      <c r="L760" t="s">
        <v>1233</v>
      </c>
      <c r="M760">
        <v>1</v>
      </c>
      <c r="P760" s="2" t="s">
        <v>41881</v>
      </c>
      <c r="Q760" t="s">
        <v>47</v>
      </c>
      <c r="S760">
        <v>3.1684756000000001E-2</v>
      </c>
      <c r="T760">
        <v>1.0538100999999999E-3</v>
      </c>
      <c r="U760">
        <v>1.3644326999999999E-2</v>
      </c>
      <c r="V760">
        <v>1.4336669E-3</v>
      </c>
      <c r="W760">
        <v>1.3212911000000001E-2</v>
      </c>
      <c r="X760">
        <v>8.6605399999999996E-3</v>
      </c>
      <c r="Y760">
        <v>0</v>
      </c>
      <c r="Z760">
        <v>7.1999999999999995E-2</v>
      </c>
      <c r="AA760">
        <v>0</v>
      </c>
      <c r="AB760">
        <v>0.92800000000000005</v>
      </c>
      <c r="AC760">
        <v>0.55740000000000001</v>
      </c>
      <c r="AD760" t="s">
        <v>48</v>
      </c>
      <c r="AE760" t="s">
        <v>48</v>
      </c>
      <c r="AF760" t="s">
        <v>48</v>
      </c>
      <c r="AG760" t="s">
        <v>37311</v>
      </c>
    </row>
    <row r="761" spans="1:33" hidden="1" outlineLevel="1" x14ac:dyDescent="0.2">
      <c r="A761" t="s">
        <v>41882</v>
      </c>
      <c r="B761" t="s">
        <v>41883</v>
      </c>
      <c r="C761" t="s">
        <v>24774</v>
      </c>
      <c r="D761" s="3"/>
      <c r="J761" t="s">
        <v>41884</v>
      </c>
      <c r="K761" t="s">
        <v>37336</v>
      </c>
      <c r="L761" t="s">
        <v>1233</v>
      </c>
      <c r="M761">
        <v>1</v>
      </c>
      <c r="P761" s="2" t="s">
        <v>41885</v>
      </c>
      <c r="Q761" t="s">
        <v>47</v>
      </c>
      <c r="S761">
        <v>6.8171480000000007E-2</v>
      </c>
      <c r="T761">
        <v>2.3174286000000001E-3</v>
      </c>
      <c r="U761">
        <v>1.1475216999999999E-2</v>
      </c>
      <c r="V761">
        <v>2.8673338E-3</v>
      </c>
      <c r="W761">
        <v>1.6632931E-2</v>
      </c>
      <c r="X761">
        <v>3.0969119E-2</v>
      </c>
      <c r="Y761">
        <v>0</v>
      </c>
      <c r="Z761">
        <v>0</v>
      </c>
      <c r="AA761">
        <v>0</v>
      </c>
      <c r="AB761">
        <v>1</v>
      </c>
      <c r="AC761">
        <v>0</v>
      </c>
      <c r="AD761" t="s">
        <v>48</v>
      </c>
      <c r="AE761" t="s">
        <v>48</v>
      </c>
      <c r="AF761" t="s">
        <v>48</v>
      </c>
      <c r="AG761" t="s">
        <v>37311</v>
      </c>
    </row>
    <row r="762" spans="1:33" hidden="1" outlineLevel="1" x14ac:dyDescent="0.2">
      <c r="A762" t="s">
        <v>41886</v>
      </c>
      <c r="B762" t="s">
        <v>41887</v>
      </c>
      <c r="C762" t="s">
        <v>41888</v>
      </c>
      <c r="D762" s="3"/>
      <c r="J762" t="s">
        <v>41889</v>
      </c>
      <c r="K762" t="s">
        <v>37336</v>
      </c>
      <c r="L762" t="s">
        <v>1233</v>
      </c>
      <c r="M762">
        <v>1</v>
      </c>
      <c r="P762" s="2" t="s">
        <v>41890</v>
      </c>
      <c r="Q762" t="s">
        <v>47</v>
      </c>
      <c r="S762">
        <v>0.3969567</v>
      </c>
      <c r="T762">
        <v>1.7093835000000002E-2</v>
      </c>
      <c r="U762">
        <v>0.37052723999999998</v>
      </c>
      <c r="V762">
        <v>9.9894219999999995E-3</v>
      </c>
      <c r="W762">
        <v>0.24424846</v>
      </c>
      <c r="X762">
        <v>1.0291707000000001E-2</v>
      </c>
      <c r="Y762">
        <v>7.5378787878787878E-2</v>
      </c>
      <c r="Z762">
        <v>7.8E-2</v>
      </c>
      <c r="AA762">
        <v>0.127</v>
      </c>
      <c r="AB762">
        <v>0.79400000000000004</v>
      </c>
      <c r="AC762">
        <v>-0.70030000000000003</v>
      </c>
      <c r="AD762" t="s">
        <v>48</v>
      </c>
      <c r="AE762" t="s">
        <v>48</v>
      </c>
      <c r="AF762" t="s">
        <v>48</v>
      </c>
      <c r="AG762" t="s">
        <v>37311</v>
      </c>
    </row>
    <row r="763" spans="1:33" hidden="1" outlineLevel="1" x14ac:dyDescent="0.2">
      <c r="A763" t="s">
        <v>41891</v>
      </c>
      <c r="B763" t="s">
        <v>41892</v>
      </c>
      <c r="C763" t="s">
        <v>24865</v>
      </c>
      <c r="D763" s="3"/>
      <c r="J763" t="s">
        <v>41893</v>
      </c>
      <c r="K763" t="s">
        <v>37336</v>
      </c>
      <c r="L763" t="s">
        <v>1233</v>
      </c>
      <c r="M763">
        <v>1</v>
      </c>
      <c r="P763" s="2" t="s">
        <v>41894</v>
      </c>
      <c r="Q763" t="s">
        <v>41895</v>
      </c>
      <c r="S763">
        <v>1.8849092000000001E-2</v>
      </c>
      <c r="T763">
        <v>6.7234040000000003E-4</v>
      </c>
      <c r="U763">
        <v>1.0262563000000001E-2</v>
      </c>
      <c r="V763">
        <v>1.8961402E-3</v>
      </c>
      <c r="W763">
        <v>1.1008898E-2</v>
      </c>
      <c r="X763">
        <v>6.6021639999999998E-3</v>
      </c>
      <c r="Y763">
        <v>0</v>
      </c>
      <c r="Z763">
        <v>0</v>
      </c>
      <c r="AA763">
        <v>2.9000000000000001E-2</v>
      </c>
      <c r="AB763">
        <v>0.97099999999999997</v>
      </c>
      <c r="AC763">
        <v>-8.5699999999999998E-2</v>
      </c>
      <c r="AD763" t="s">
        <v>48</v>
      </c>
      <c r="AE763" t="s">
        <v>48</v>
      </c>
      <c r="AF763" t="s">
        <v>48</v>
      </c>
      <c r="AG763" t="s">
        <v>37311</v>
      </c>
    </row>
    <row r="764" spans="1:33" hidden="1" outlineLevel="1" x14ac:dyDescent="0.2">
      <c r="A764" t="s">
        <v>41896</v>
      </c>
      <c r="B764" t="s">
        <v>41897</v>
      </c>
      <c r="C764" t="s">
        <v>41898</v>
      </c>
      <c r="D764" s="3"/>
      <c r="J764" t="s">
        <v>41899</v>
      </c>
      <c r="K764" t="s">
        <v>37336</v>
      </c>
      <c r="L764" t="s">
        <v>1233</v>
      </c>
      <c r="M764">
        <v>1</v>
      </c>
      <c r="P764" s="2" t="s">
        <v>41900</v>
      </c>
      <c r="Q764" t="s">
        <v>47</v>
      </c>
      <c r="S764">
        <v>0.19029272</v>
      </c>
      <c r="T764">
        <v>3.6430360000000001E-3</v>
      </c>
      <c r="U764">
        <v>3.6150849999999998E-2</v>
      </c>
      <c r="V764">
        <v>9.4714510000000005E-3</v>
      </c>
      <c r="W764">
        <v>0.100019015</v>
      </c>
      <c r="X764">
        <v>8.8676729999999995E-3</v>
      </c>
      <c r="Y764">
        <v>3.5565476190476189E-2</v>
      </c>
      <c r="Z764">
        <v>8.2000000000000003E-2</v>
      </c>
      <c r="AA764">
        <v>0.13</v>
      </c>
      <c r="AB764">
        <v>0.78800000000000003</v>
      </c>
      <c r="AC764">
        <v>-0.98760000000000003</v>
      </c>
      <c r="AD764" t="s">
        <v>48</v>
      </c>
      <c r="AE764" t="s">
        <v>48</v>
      </c>
      <c r="AF764" t="s">
        <v>48</v>
      </c>
      <c r="AG764" t="s">
        <v>37311</v>
      </c>
    </row>
    <row r="765" spans="1:33" hidden="1" outlineLevel="1" x14ac:dyDescent="0.2">
      <c r="A765" t="s">
        <v>41901</v>
      </c>
      <c r="B765" t="s">
        <v>41902</v>
      </c>
      <c r="C765" t="s">
        <v>41903</v>
      </c>
      <c r="D765" s="3"/>
      <c r="J765" t="s">
        <v>16887</v>
      </c>
      <c r="K765" t="s">
        <v>37336</v>
      </c>
      <c r="L765" t="s">
        <v>1233</v>
      </c>
      <c r="M765">
        <v>1</v>
      </c>
      <c r="P765" s="2" t="s">
        <v>41904</v>
      </c>
      <c r="Q765" t="s">
        <v>47</v>
      </c>
      <c r="Y765" t="s">
        <v>48</v>
      </c>
      <c r="Z765" t="s">
        <v>48</v>
      </c>
      <c r="AA765" t="s">
        <v>48</v>
      </c>
      <c r="AB765" t="s">
        <v>48</v>
      </c>
      <c r="AC765" t="s">
        <v>48</v>
      </c>
      <c r="AD765" t="s">
        <v>48</v>
      </c>
      <c r="AE765" t="s">
        <v>48</v>
      </c>
      <c r="AF765" t="s">
        <v>48</v>
      </c>
      <c r="AG765" t="s">
        <v>40951</v>
      </c>
    </row>
    <row r="766" spans="1:33" hidden="1" outlineLevel="1" x14ac:dyDescent="0.2">
      <c r="A766" t="s">
        <v>41905</v>
      </c>
      <c r="B766" t="s">
        <v>41906</v>
      </c>
      <c r="C766" t="s">
        <v>41907</v>
      </c>
      <c r="D766" s="3"/>
      <c r="J766" t="s">
        <v>41908</v>
      </c>
      <c r="K766" t="s">
        <v>37336</v>
      </c>
      <c r="L766" t="s">
        <v>1233</v>
      </c>
      <c r="M766">
        <v>1</v>
      </c>
      <c r="P766" s="2" t="s">
        <v>41909</v>
      </c>
      <c r="Q766" t="s">
        <v>10060</v>
      </c>
      <c r="S766">
        <v>5.1315920000000001E-2</v>
      </c>
      <c r="T766">
        <v>1.0871887E-3</v>
      </c>
      <c r="U766">
        <v>1.3678487E-2</v>
      </c>
      <c r="V766">
        <v>2.1088778000000002E-3</v>
      </c>
      <c r="W766">
        <v>2.0643732000000001E-2</v>
      </c>
      <c r="X766">
        <v>7.3400719999999996E-3</v>
      </c>
      <c r="Y766">
        <v>0.17777777777777781</v>
      </c>
      <c r="Z766">
        <v>0.192</v>
      </c>
      <c r="AA766">
        <v>0.17299999999999999</v>
      </c>
      <c r="AB766">
        <v>0.63500000000000001</v>
      </c>
      <c r="AC766">
        <v>0.27550000000000002</v>
      </c>
      <c r="AD766" t="s">
        <v>48</v>
      </c>
      <c r="AE766" t="s">
        <v>48</v>
      </c>
      <c r="AF766" t="s">
        <v>48</v>
      </c>
      <c r="AG766" t="s">
        <v>37311</v>
      </c>
    </row>
    <row r="767" spans="1:33" hidden="1" outlineLevel="1" x14ac:dyDescent="0.2">
      <c r="A767" t="s">
        <v>41910</v>
      </c>
      <c r="B767" t="s">
        <v>41911</v>
      </c>
      <c r="C767" t="s">
        <v>41912</v>
      </c>
      <c r="D767" s="3"/>
      <c r="J767" t="s">
        <v>41913</v>
      </c>
      <c r="K767" t="s">
        <v>37336</v>
      </c>
      <c r="L767" t="s">
        <v>1233</v>
      </c>
      <c r="M767">
        <v>1</v>
      </c>
      <c r="P767" s="2" t="s">
        <v>41914</v>
      </c>
      <c r="Q767" t="s">
        <v>10280</v>
      </c>
      <c r="S767">
        <v>0.37795907000000001</v>
      </c>
      <c r="T767">
        <v>1.1138916E-2</v>
      </c>
      <c r="U767">
        <v>3.8405410000000001E-2</v>
      </c>
      <c r="V767">
        <v>4.5386339999999997E-2</v>
      </c>
      <c r="W767">
        <v>0.40698266</v>
      </c>
      <c r="X767">
        <v>9.7738765000000005E-3</v>
      </c>
      <c r="Y767">
        <v>-0.1</v>
      </c>
      <c r="Z767">
        <v>0</v>
      </c>
      <c r="AA767">
        <v>0</v>
      </c>
      <c r="AB767">
        <v>1</v>
      </c>
      <c r="AC767">
        <v>0</v>
      </c>
      <c r="AD767" t="s">
        <v>48</v>
      </c>
      <c r="AE767" t="s">
        <v>48</v>
      </c>
      <c r="AF767" t="s">
        <v>48</v>
      </c>
      <c r="AG767" t="s">
        <v>37311</v>
      </c>
    </row>
    <row r="768" spans="1:33" hidden="1" outlineLevel="1" x14ac:dyDescent="0.2">
      <c r="A768" t="s">
        <v>41915</v>
      </c>
      <c r="B768" t="s">
        <v>41916</v>
      </c>
      <c r="C768" t="s">
        <v>41917</v>
      </c>
      <c r="D768" s="3"/>
      <c r="J768" t="s">
        <v>41918</v>
      </c>
      <c r="K768" t="s">
        <v>37336</v>
      </c>
      <c r="L768" t="s">
        <v>1233</v>
      </c>
      <c r="M768">
        <v>1</v>
      </c>
      <c r="P768" s="2" t="s">
        <v>41919</v>
      </c>
      <c r="Q768" t="s">
        <v>47</v>
      </c>
      <c r="S768">
        <v>2.343543E-2</v>
      </c>
      <c r="T768">
        <v>7.2479249999999999E-4</v>
      </c>
      <c r="U768">
        <v>9.5879180000000008E-3</v>
      </c>
      <c r="V768">
        <v>2.3863617999999999E-3</v>
      </c>
      <c r="W768">
        <v>1.4238917E-2</v>
      </c>
      <c r="X768">
        <v>6.4856519999999997E-3</v>
      </c>
      <c r="Y768">
        <v>4.1666666666666701E-3</v>
      </c>
      <c r="Z768">
        <v>0.215</v>
      </c>
      <c r="AA768">
        <v>7.9000000000000001E-2</v>
      </c>
      <c r="AB768">
        <v>0.70599999999999996</v>
      </c>
      <c r="AC768">
        <v>0.91690000000000005</v>
      </c>
      <c r="AD768" t="s">
        <v>48</v>
      </c>
      <c r="AE768" t="s">
        <v>48</v>
      </c>
      <c r="AF768" t="s">
        <v>48</v>
      </c>
      <c r="AG768" t="s">
        <v>37311</v>
      </c>
    </row>
    <row r="769" spans="1:33" hidden="1" outlineLevel="1" x14ac:dyDescent="0.2">
      <c r="A769" t="s">
        <v>41920</v>
      </c>
      <c r="B769" t="s">
        <v>41921</v>
      </c>
      <c r="C769" t="s">
        <v>41922</v>
      </c>
      <c r="D769" s="3"/>
      <c r="J769" t="s">
        <v>41923</v>
      </c>
      <c r="K769" t="s">
        <v>37336</v>
      </c>
      <c r="L769" t="s">
        <v>1233</v>
      </c>
      <c r="M769">
        <v>1</v>
      </c>
      <c r="P769" s="2" t="s">
        <v>41924</v>
      </c>
      <c r="Q769" t="s">
        <v>10060</v>
      </c>
      <c r="S769">
        <v>0.28548689999999999</v>
      </c>
      <c r="T769">
        <v>4.463196E-3</v>
      </c>
      <c r="U769">
        <v>2.5497584E-2</v>
      </c>
      <c r="V769">
        <v>8.6944959999999995E-3</v>
      </c>
      <c r="W769">
        <v>0.26395000000000002</v>
      </c>
      <c r="X769">
        <v>6.8740249999999998E-3</v>
      </c>
      <c r="Y769">
        <v>0</v>
      </c>
      <c r="Z769">
        <v>0.29399999999999998</v>
      </c>
      <c r="AA769">
        <v>0</v>
      </c>
      <c r="AB769">
        <v>0.70599999999999996</v>
      </c>
      <c r="AC769">
        <v>0.36120000000000002</v>
      </c>
      <c r="AD769" t="s">
        <v>48</v>
      </c>
      <c r="AE769" t="s">
        <v>48</v>
      </c>
      <c r="AF769" t="s">
        <v>48</v>
      </c>
      <c r="AG769" t="s">
        <v>37311</v>
      </c>
    </row>
    <row r="770" spans="1:33" hidden="1" outlineLevel="1" x14ac:dyDescent="0.2">
      <c r="A770" t="s">
        <v>41925</v>
      </c>
      <c r="B770" t="s">
        <v>41926</v>
      </c>
      <c r="C770" t="s">
        <v>41927</v>
      </c>
      <c r="D770" s="3"/>
      <c r="J770" t="s">
        <v>41928</v>
      </c>
      <c r="K770" t="s">
        <v>37336</v>
      </c>
      <c r="L770" t="s">
        <v>1233</v>
      </c>
      <c r="M770">
        <v>1</v>
      </c>
      <c r="P770" s="2" t="s">
        <v>41929</v>
      </c>
      <c r="Q770" t="s">
        <v>47</v>
      </c>
      <c r="S770">
        <v>0.15545623</v>
      </c>
      <c r="T770">
        <v>3.3950806000000002E-3</v>
      </c>
      <c r="U770">
        <v>4.8676179999999999E-2</v>
      </c>
      <c r="V770">
        <v>8.3615159999999994E-3</v>
      </c>
      <c r="W770">
        <v>6.7570359999999996E-2</v>
      </c>
      <c r="X770">
        <v>7.7284453000000001E-3</v>
      </c>
      <c r="Y770">
        <v>-9.4666666666666691E-2</v>
      </c>
      <c r="Z770">
        <v>0.14000000000000001</v>
      </c>
      <c r="AA770">
        <v>7.8E-2</v>
      </c>
      <c r="AB770">
        <v>0.78100000000000003</v>
      </c>
      <c r="AC770">
        <v>0.7288</v>
      </c>
      <c r="AD770" t="s">
        <v>48</v>
      </c>
      <c r="AE770" t="s">
        <v>48</v>
      </c>
      <c r="AF770" t="s">
        <v>48</v>
      </c>
      <c r="AG770" t="s">
        <v>37311</v>
      </c>
    </row>
    <row r="771" spans="1:33" hidden="1" outlineLevel="1" x14ac:dyDescent="0.2">
      <c r="A771" t="s">
        <v>41930</v>
      </c>
      <c r="B771" t="s">
        <v>41931</v>
      </c>
      <c r="C771" t="s">
        <v>7484</v>
      </c>
      <c r="D771" s="3"/>
      <c r="J771" t="s">
        <v>41932</v>
      </c>
      <c r="K771" t="s">
        <v>37336</v>
      </c>
      <c r="L771" t="s">
        <v>1233</v>
      </c>
      <c r="M771">
        <v>1</v>
      </c>
      <c r="P771" s="2" t="s">
        <v>41933</v>
      </c>
      <c r="Q771" t="s">
        <v>47</v>
      </c>
      <c r="S771">
        <v>9.7419969999999995E-2</v>
      </c>
      <c r="T771">
        <v>2.0790100000000001E-3</v>
      </c>
      <c r="U771">
        <v>1.5386449E-2</v>
      </c>
      <c r="V771">
        <v>3.7922803E-3</v>
      </c>
      <c r="W771">
        <v>2.4124375999999999E-2</v>
      </c>
      <c r="X771">
        <v>1.7156094E-2</v>
      </c>
      <c r="Y771">
        <v>0.2</v>
      </c>
      <c r="Z771">
        <v>0.19500000000000001</v>
      </c>
      <c r="AA771">
        <v>0</v>
      </c>
      <c r="AB771">
        <v>0.80500000000000005</v>
      </c>
      <c r="AC771">
        <v>0.44040000000000001</v>
      </c>
      <c r="AD771" t="s">
        <v>48</v>
      </c>
      <c r="AE771" t="s">
        <v>48</v>
      </c>
      <c r="AF771" t="s">
        <v>48</v>
      </c>
      <c r="AG771" t="s">
        <v>37311</v>
      </c>
    </row>
    <row r="772" spans="1:33" hidden="1" outlineLevel="1" x14ac:dyDescent="0.2">
      <c r="A772" t="s">
        <v>41934</v>
      </c>
      <c r="B772" t="s">
        <v>41935</v>
      </c>
      <c r="C772" t="s">
        <v>41936</v>
      </c>
      <c r="D772" s="3"/>
      <c r="J772" t="s">
        <v>41937</v>
      </c>
      <c r="K772" t="s">
        <v>37336</v>
      </c>
      <c r="L772" t="s">
        <v>1233</v>
      </c>
      <c r="M772">
        <v>1</v>
      </c>
      <c r="P772" s="2" t="s">
        <v>41938</v>
      </c>
      <c r="Q772" t="s">
        <v>10021</v>
      </c>
      <c r="S772">
        <v>0.40060924999999997</v>
      </c>
      <c r="T772">
        <v>1.4769803999999999E-2</v>
      </c>
      <c r="U772">
        <v>0.17520343999999999</v>
      </c>
      <c r="V772">
        <v>1.5958117000000001E-2</v>
      </c>
      <c r="W772">
        <v>0.4378843</v>
      </c>
      <c r="X772">
        <v>9.1006960000000001E-3</v>
      </c>
      <c r="Y772">
        <v>0.26666666666666672</v>
      </c>
      <c r="Z772">
        <v>9.5000000000000001E-2</v>
      </c>
      <c r="AA772">
        <v>0</v>
      </c>
      <c r="AB772">
        <v>0.90500000000000003</v>
      </c>
      <c r="AC772">
        <v>0.5423</v>
      </c>
      <c r="AD772" t="s">
        <v>48</v>
      </c>
      <c r="AE772" t="s">
        <v>48</v>
      </c>
      <c r="AF772" t="s">
        <v>48</v>
      </c>
      <c r="AG772" t="s">
        <v>37311</v>
      </c>
    </row>
    <row r="773" spans="1:33" hidden="1" outlineLevel="1" x14ac:dyDescent="0.2">
      <c r="A773" t="s">
        <v>41939</v>
      </c>
      <c r="B773" t="s">
        <v>41940</v>
      </c>
      <c r="C773" t="s">
        <v>41941</v>
      </c>
      <c r="D773" s="3"/>
      <c r="J773" t="s">
        <v>41942</v>
      </c>
      <c r="K773" t="s">
        <v>37336</v>
      </c>
      <c r="L773" t="s">
        <v>1233</v>
      </c>
      <c r="M773">
        <v>1</v>
      </c>
      <c r="P773" s="2" t="s">
        <v>41943</v>
      </c>
      <c r="Q773" t="s">
        <v>47</v>
      </c>
      <c r="S773">
        <v>0.54823303000000001</v>
      </c>
      <c r="T773">
        <v>1.5802706E-2</v>
      </c>
      <c r="U773">
        <v>9.4542764000000001E-2</v>
      </c>
      <c r="V773">
        <v>1.3244914999999999E-2</v>
      </c>
      <c r="W773">
        <v>0.63083920000000004</v>
      </c>
      <c r="X773">
        <v>5.0744623000000003E-2</v>
      </c>
      <c r="Y773">
        <v>-4.2857142857142858E-2</v>
      </c>
      <c r="Z773">
        <v>0</v>
      </c>
      <c r="AA773">
        <v>0.251</v>
      </c>
      <c r="AB773">
        <v>0.749</v>
      </c>
      <c r="AC773">
        <v>-0.82709999999999995</v>
      </c>
      <c r="AD773" t="s">
        <v>48</v>
      </c>
      <c r="AE773" t="s">
        <v>48</v>
      </c>
      <c r="AF773" t="s">
        <v>48</v>
      </c>
      <c r="AG773" t="s">
        <v>37311</v>
      </c>
    </row>
    <row r="774" spans="1:33" hidden="1" outlineLevel="1" x14ac:dyDescent="0.2">
      <c r="A774" t="s">
        <v>41944</v>
      </c>
      <c r="B774" t="s">
        <v>41945</v>
      </c>
      <c r="C774" t="s">
        <v>41946</v>
      </c>
      <c r="D774" s="3"/>
      <c r="J774" t="s">
        <v>41947</v>
      </c>
      <c r="K774" t="s">
        <v>37336</v>
      </c>
      <c r="L774" t="s">
        <v>1233</v>
      </c>
      <c r="M774">
        <v>1</v>
      </c>
      <c r="P774" s="2" t="s">
        <v>41948</v>
      </c>
      <c r="Q774" t="s">
        <v>47</v>
      </c>
      <c r="S774">
        <v>0.59720419999999996</v>
      </c>
      <c r="T774">
        <v>2.3246882E-2</v>
      </c>
      <c r="U774">
        <v>0.26280963000000002</v>
      </c>
      <c r="V774">
        <v>6.4313540000000002E-2</v>
      </c>
      <c r="W774">
        <v>0.64537907000000005</v>
      </c>
      <c r="X774">
        <v>8.2074385000000007E-3</v>
      </c>
      <c r="Y774">
        <v>0.25</v>
      </c>
      <c r="Z774">
        <v>0.23</v>
      </c>
      <c r="AA774">
        <v>0.122</v>
      </c>
      <c r="AB774">
        <v>0.64800000000000002</v>
      </c>
      <c r="AC774">
        <v>0.86550000000000005</v>
      </c>
      <c r="AD774" t="s">
        <v>48</v>
      </c>
      <c r="AE774" t="s">
        <v>48</v>
      </c>
      <c r="AF774" t="s">
        <v>48</v>
      </c>
      <c r="AG774" t="s">
        <v>37311</v>
      </c>
    </row>
    <row r="775" spans="1:33" hidden="1" outlineLevel="1" x14ac:dyDescent="0.2">
      <c r="A775" t="s">
        <v>41949</v>
      </c>
      <c r="B775" t="s">
        <v>41950</v>
      </c>
      <c r="C775" t="s">
        <v>41951</v>
      </c>
      <c r="D775" s="3"/>
      <c r="J775" t="s">
        <v>41952</v>
      </c>
      <c r="K775" t="s">
        <v>37336</v>
      </c>
      <c r="L775" t="s">
        <v>1233</v>
      </c>
      <c r="M775">
        <v>1</v>
      </c>
      <c r="P775" s="2" t="s">
        <v>41953</v>
      </c>
      <c r="Q775" t="s">
        <v>47</v>
      </c>
      <c r="S775">
        <v>0.10653123</v>
      </c>
      <c r="T775">
        <v>3.2424926999999998E-3</v>
      </c>
      <c r="U775">
        <v>2.2013342000000002E-2</v>
      </c>
      <c r="V775">
        <v>3.7367835000000002E-3</v>
      </c>
      <c r="W775">
        <v>2.212623E-2</v>
      </c>
      <c r="X775">
        <v>4.7188519999999998E-2</v>
      </c>
      <c r="Y775">
        <v>0.5</v>
      </c>
      <c r="Z775">
        <v>0.22800000000000001</v>
      </c>
      <c r="AA775">
        <v>0.19600000000000001</v>
      </c>
      <c r="AB775">
        <v>0.57699999999999996</v>
      </c>
      <c r="AC775">
        <v>0</v>
      </c>
      <c r="AD775" t="s">
        <v>48</v>
      </c>
      <c r="AE775" t="s">
        <v>48</v>
      </c>
      <c r="AF775" t="s">
        <v>48</v>
      </c>
      <c r="AG775" t="s">
        <v>37311</v>
      </c>
    </row>
    <row r="776" spans="1:33" hidden="1" outlineLevel="1" x14ac:dyDescent="0.2">
      <c r="A776" t="s">
        <v>41954</v>
      </c>
      <c r="B776" t="s">
        <v>41955</v>
      </c>
      <c r="C776" t="s">
        <v>41956</v>
      </c>
      <c r="D776" s="3"/>
      <c r="J776" t="s">
        <v>41957</v>
      </c>
      <c r="K776" t="s">
        <v>37336</v>
      </c>
      <c r="L776" t="s">
        <v>1233</v>
      </c>
      <c r="M776">
        <v>1</v>
      </c>
      <c r="P776" s="2" t="s">
        <v>41958</v>
      </c>
      <c r="Q776" t="s">
        <v>47</v>
      </c>
      <c r="S776">
        <v>8.0042349999999998E-2</v>
      </c>
      <c r="T776">
        <v>1.8501282E-3</v>
      </c>
      <c r="U776">
        <v>1.2961143E-2</v>
      </c>
      <c r="V776">
        <v>6.6966120000000002E-3</v>
      </c>
      <c r="W776">
        <v>2.7089370000000002E-2</v>
      </c>
      <c r="X776">
        <v>6.9646452999999999E-3</v>
      </c>
      <c r="Y776">
        <v>-2.0833333333333329E-2</v>
      </c>
      <c r="Z776">
        <v>0.21099999999999999</v>
      </c>
      <c r="AA776">
        <v>0.18</v>
      </c>
      <c r="AB776">
        <v>0.61</v>
      </c>
      <c r="AC776">
        <v>0.35489999999999999</v>
      </c>
      <c r="AD776" t="s">
        <v>48</v>
      </c>
      <c r="AE776" t="s">
        <v>48</v>
      </c>
      <c r="AF776" t="s">
        <v>48</v>
      </c>
      <c r="AG776" t="s">
        <v>37311</v>
      </c>
    </row>
    <row r="777" spans="1:33" hidden="1" outlineLevel="1" x14ac:dyDescent="0.2">
      <c r="A777" t="s">
        <v>41959</v>
      </c>
      <c r="B777" t="s">
        <v>41960</v>
      </c>
      <c r="C777" t="s">
        <v>21711</v>
      </c>
      <c r="D777" s="3"/>
      <c r="J777" t="s">
        <v>41961</v>
      </c>
      <c r="K777" t="s">
        <v>37336</v>
      </c>
      <c r="L777" t="s">
        <v>1233</v>
      </c>
      <c r="M777">
        <v>1</v>
      </c>
      <c r="P777" s="2" t="s">
        <v>41962</v>
      </c>
      <c r="Q777" t="s">
        <v>47</v>
      </c>
      <c r="S777">
        <v>9.3515139999999997E-2</v>
      </c>
      <c r="T777">
        <v>1.9836426000000001E-3</v>
      </c>
      <c r="U777">
        <v>1.8870689999999999E-2</v>
      </c>
      <c r="V777">
        <v>5.4386850000000004E-3</v>
      </c>
      <c r="W777">
        <v>3.7395194E-2</v>
      </c>
      <c r="X777">
        <v>7.2623979999999998E-3</v>
      </c>
      <c r="Y777">
        <v>0.125</v>
      </c>
      <c r="Z777">
        <v>7.3999999999999996E-2</v>
      </c>
      <c r="AA777">
        <v>0.17499999999999999</v>
      </c>
      <c r="AB777">
        <v>0.751</v>
      </c>
      <c r="AC777">
        <v>-0.86550000000000005</v>
      </c>
      <c r="AD777" t="s">
        <v>48</v>
      </c>
      <c r="AE777" t="s">
        <v>48</v>
      </c>
      <c r="AF777" t="s">
        <v>48</v>
      </c>
      <c r="AG777" t="s">
        <v>37311</v>
      </c>
    </row>
    <row r="778" spans="1:33" hidden="1" outlineLevel="1" x14ac:dyDescent="0.2">
      <c r="A778" t="s">
        <v>41963</v>
      </c>
      <c r="B778" t="s">
        <v>41964</v>
      </c>
      <c r="C778" t="s">
        <v>41965</v>
      </c>
      <c r="D778" s="3"/>
      <c r="J778" t="s">
        <v>41966</v>
      </c>
      <c r="K778" t="s">
        <v>37336</v>
      </c>
      <c r="L778" t="s">
        <v>1233</v>
      </c>
      <c r="M778">
        <v>1</v>
      </c>
      <c r="P778" s="2" t="s">
        <v>41967</v>
      </c>
      <c r="Q778" t="s">
        <v>47</v>
      </c>
      <c r="Y778" t="s">
        <v>48</v>
      </c>
      <c r="Z778" t="s">
        <v>48</v>
      </c>
      <c r="AA778" t="s">
        <v>48</v>
      </c>
      <c r="AB778" t="s">
        <v>48</v>
      </c>
      <c r="AC778" t="s">
        <v>48</v>
      </c>
      <c r="AD778" t="s">
        <v>48</v>
      </c>
      <c r="AE778" t="s">
        <v>48</v>
      </c>
      <c r="AF778" t="s">
        <v>48</v>
      </c>
      <c r="AG778" t="s">
        <v>41968</v>
      </c>
    </row>
    <row r="779" spans="1:33" hidden="1" outlineLevel="1" x14ac:dyDescent="0.2">
      <c r="A779" t="s">
        <v>41969</v>
      </c>
      <c r="B779" t="s">
        <v>41970</v>
      </c>
      <c r="C779" t="s">
        <v>41971</v>
      </c>
      <c r="D779" s="3"/>
      <c r="J779" t="s">
        <v>41972</v>
      </c>
      <c r="K779" t="s">
        <v>37336</v>
      </c>
      <c r="L779" t="s">
        <v>1233</v>
      </c>
      <c r="M779">
        <v>1</v>
      </c>
      <c r="P779" s="2" t="s">
        <v>41973</v>
      </c>
      <c r="Q779" t="s">
        <v>47</v>
      </c>
      <c r="S779">
        <v>0.10045706</v>
      </c>
      <c r="T779">
        <v>1.5640259E-3</v>
      </c>
      <c r="U779">
        <v>1.490822E-2</v>
      </c>
      <c r="V779">
        <v>5.3276913000000004E-3</v>
      </c>
      <c r="W779">
        <v>5.0277750000000003E-2</v>
      </c>
      <c r="X779">
        <v>6.1555350000000002E-3</v>
      </c>
      <c r="Y779">
        <v>2.8888888888888891E-2</v>
      </c>
      <c r="Z779">
        <v>5.8000000000000003E-2</v>
      </c>
      <c r="AA779">
        <v>4.1000000000000002E-2</v>
      </c>
      <c r="AB779">
        <v>0.90100000000000002</v>
      </c>
      <c r="AC779">
        <v>0.29599999999999999</v>
      </c>
      <c r="AD779" t="s">
        <v>48</v>
      </c>
      <c r="AE779" t="s">
        <v>48</v>
      </c>
      <c r="AF779" t="s">
        <v>48</v>
      </c>
      <c r="AG779" t="s">
        <v>37311</v>
      </c>
    </row>
    <row r="780" spans="1:33" hidden="1" outlineLevel="1" x14ac:dyDescent="0.2">
      <c r="A780" t="s">
        <v>41974</v>
      </c>
      <c r="B780" t="s">
        <v>41975</v>
      </c>
      <c r="C780" t="s">
        <v>37863</v>
      </c>
      <c r="D780" s="3"/>
      <c r="J780" t="s">
        <v>41976</v>
      </c>
      <c r="K780" t="s">
        <v>37336</v>
      </c>
      <c r="L780" t="s">
        <v>1233</v>
      </c>
      <c r="M780">
        <v>1</v>
      </c>
      <c r="P780" s="2" t="s">
        <v>41977</v>
      </c>
      <c r="Q780" t="s">
        <v>12244</v>
      </c>
      <c r="S780">
        <v>0.39231624999999998</v>
      </c>
      <c r="T780">
        <v>2.1935565000000001E-2</v>
      </c>
      <c r="U780">
        <v>0.33376192999999998</v>
      </c>
      <c r="V780">
        <v>2.7212879999999998E-2</v>
      </c>
      <c r="W780">
        <v>0.28586254</v>
      </c>
      <c r="X780">
        <v>1.9228047000000002E-2</v>
      </c>
      <c r="Y780">
        <v>0.19047619047619049</v>
      </c>
      <c r="Z780">
        <v>2.3E-2</v>
      </c>
      <c r="AA780">
        <v>0.13500000000000001</v>
      </c>
      <c r="AB780">
        <v>0.84199999999999997</v>
      </c>
      <c r="AC780">
        <v>-0.85980000000000001</v>
      </c>
      <c r="AD780" t="s">
        <v>48</v>
      </c>
      <c r="AE780" t="s">
        <v>48</v>
      </c>
      <c r="AF780" t="s">
        <v>48</v>
      </c>
      <c r="AG780" t="s">
        <v>37311</v>
      </c>
    </row>
    <row r="781" spans="1:33" hidden="1" outlineLevel="1" x14ac:dyDescent="0.2">
      <c r="A781" t="s">
        <v>41978</v>
      </c>
      <c r="B781" t="s">
        <v>41979</v>
      </c>
      <c r="C781" t="s">
        <v>41980</v>
      </c>
      <c r="D781" s="3"/>
      <c r="J781" t="s">
        <v>41981</v>
      </c>
      <c r="K781" t="s">
        <v>37336</v>
      </c>
      <c r="L781" t="s">
        <v>1233</v>
      </c>
      <c r="M781">
        <v>1</v>
      </c>
      <c r="P781" s="2" t="s">
        <v>41982</v>
      </c>
      <c r="Q781" t="s">
        <v>47</v>
      </c>
      <c r="S781">
        <v>0.91103500000000004</v>
      </c>
      <c r="T781">
        <v>0.35368224999999998</v>
      </c>
      <c r="U781">
        <v>0.83263560000000003</v>
      </c>
      <c r="V781">
        <v>0.22261032</v>
      </c>
      <c r="W781">
        <v>0.81318970000000002</v>
      </c>
      <c r="X781">
        <v>1.3528148E-2</v>
      </c>
      <c r="Y781">
        <v>0</v>
      </c>
      <c r="Z781">
        <v>0</v>
      </c>
      <c r="AA781">
        <v>0</v>
      </c>
      <c r="AB781">
        <v>1</v>
      </c>
      <c r="AC781">
        <v>0</v>
      </c>
      <c r="AD781" t="s">
        <v>48</v>
      </c>
      <c r="AE781" t="s">
        <v>48</v>
      </c>
      <c r="AF781" t="s">
        <v>48</v>
      </c>
      <c r="AG781" t="s">
        <v>37311</v>
      </c>
    </row>
    <row r="782" spans="1:33" hidden="1" outlineLevel="1" x14ac:dyDescent="0.2">
      <c r="A782" t="s">
        <v>41983</v>
      </c>
      <c r="B782" t="s">
        <v>41984</v>
      </c>
      <c r="C782" t="s">
        <v>41985</v>
      </c>
      <c r="D782" s="3"/>
      <c r="J782" t="s">
        <v>41986</v>
      </c>
      <c r="K782" t="s">
        <v>37336</v>
      </c>
      <c r="L782" t="s">
        <v>1233</v>
      </c>
      <c r="M782">
        <v>1</v>
      </c>
      <c r="P782" s="2" t="s">
        <v>41987</v>
      </c>
      <c r="Q782" t="s">
        <v>47</v>
      </c>
      <c r="S782">
        <v>0.37751234</v>
      </c>
      <c r="T782">
        <v>6.0272216999999999E-3</v>
      </c>
      <c r="U782">
        <v>3.1641732999999998E-2</v>
      </c>
      <c r="V782">
        <v>5.2166977E-3</v>
      </c>
      <c r="W782">
        <v>0.40420914000000002</v>
      </c>
      <c r="X782">
        <v>1.0835429000000001E-2</v>
      </c>
      <c r="Y782">
        <v>-0.15</v>
      </c>
      <c r="Z782">
        <v>6.3E-2</v>
      </c>
      <c r="AA782">
        <v>0.37</v>
      </c>
      <c r="AB782">
        <v>0.56699999999999995</v>
      </c>
      <c r="AC782">
        <v>-0.84860000000000002</v>
      </c>
      <c r="AD782" t="s">
        <v>48</v>
      </c>
      <c r="AE782" t="s">
        <v>48</v>
      </c>
      <c r="AF782" t="s">
        <v>48</v>
      </c>
      <c r="AG782" t="s">
        <v>37311</v>
      </c>
    </row>
    <row r="783" spans="1:33" hidden="1" outlineLevel="1" x14ac:dyDescent="0.2">
      <c r="A783" t="s">
        <v>41988</v>
      </c>
      <c r="B783" t="s">
        <v>41989</v>
      </c>
      <c r="C783" t="s">
        <v>41990</v>
      </c>
      <c r="D783" s="3"/>
      <c r="J783" t="s">
        <v>41991</v>
      </c>
      <c r="K783" t="s">
        <v>37336</v>
      </c>
      <c r="L783" t="s">
        <v>1233</v>
      </c>
      <c r="M783">
        <v>1</v>
      </c>
      <c r="P783" s="2" t="s">
        <v>41992</v>
      </c>
      <c r="Q783" t="s">
        <v>47</v>
      </c>
      <c r="S783">
        <v>0.86296720000000005</v>
      </c>
      <c r="T783">
        <v>0.45895406999999999</v>
      </c>
      <c r="U783">
        <v>0.78491896000000005</v>
      </c>
      <c r="V783">
        <v>0.27643529999999999</v>
      </c>
      <c r="W783">
        <v>0.72756535</v>
      </c>
      <c r="X783">
        <v>7.2464689999999998E-2</v>
      </c>
      <c r="Y783">
        <v>-7.2962962962962952E-2</v>
      </c>
      <c r="Z783">
        <v>7.0999999999999994E-2</v>
      </c>
      <c r="AA783">
        <v>6.5000000000000002E-2</v>
      </c>
      <c r="AB783">
        <v>0.86399999999999999</v>
      </c>
      <c r="AC783">
        <v>-0.1027</v>
      </c>
      <c r="AD783" t="s">
        <v>48</v>
      </c>
      <c r="AE783" t="s">
        <v>48</v>
      </c>
      <c r="AF783" t="s">
        <v>48</v>
      </c>
      <c r="AG783" t="s">
        <v>37311</v>
      </c>
    </row>
    <row r="784" spans="1:33" hidden="1" outlineLevel="1" x14ac:dyDescent="0.2">
      <c r="A784" t="s">
        <v>41993</v>
      </c>
      <c r="B784" t="s">
        <v>41994</v>
      </c>
      <c r="C784" t="s">
        <v>41995</v>
      </c>
      <c r="D784" s="3"/>
      <c r="J784" t="s">
        <v>41996</v>
      </c>
      <c r="K784" t="s">
        <v>37336</v>
      </c>
      <c r="L784" t="s">
        <v>1233</v>
      </c>
      <c r="M784">
        <v>1</v>
      </c>
      <c r="P784" s="2" t="s">
        <v>41997</v>
      </c>
      <c r="Q784" t="s">
        <v>10132</v>
      </c>
      <c r="S784">
        <v>1.4890782999999999E-2</v>
      </c>
      <c r="T784">
        <v>5.1259994999999997E-4</v>
      </c>
      <c r="U784">
        <v>9.2975650000000007E-3</v>
      </c>
      <c r="V784">
        <v>1.2209293E-3</v>
      </c>
      <c r="W784">
        <v>9.9068909999999993E-3</v>
      </c>
      <c r="X784">
        <v>6.2526283000000002E-3</v>
      </c>
      <c r="Y784">
        <v>0.23333333333333331</v>
      </c>
      <c r="Z784">
        <v>0</v>
      </c>
      <c r="AA784">
        <v>0</v>
      </c>
      <c r="AB784">
        <v>1</v>
      </c>
      <c r="AC784">
        <v>0</v>
      </c>
      <c r="AD784" t="s">
        <v>48</v>
      </c>
      <c r="AE784" t="s">
        <v>48</v>
      </c>
      <c r="AF784" t="s">
        <v>48</v>
      </c>
      <c r="AG784" t="s">
        <v>37311</v>
      </c>
    </row>
    <row r="785" spans="1:33" hidden="1" outlineLevel="1" x14ac:dyDescent="0.2">
      <c r="A785" t="s">
        <v>41998</v>
      </c>
      <c r="B785" t="s">
        <v>39156</v>
      </c>
      <c r="C785" t="s">
        <v>41999</v>
      </c>
      <c r="D785" s="3"/>
      <c r="J785" t="s">
        <v>42000</v>
      </c>
      <c r="K785" t="s">
        <v>37336</v>
      </c>
      <c r="L785" t="s">
        <v>1233</v>
      </c>
      <c r="M785">
        <v>1</v>
      </c>
      <c r="P785" s="2" t="s">
        <v>42001</v>
      </c>
      <c r="Q785" t="s">
        <v>10060</v>
      </c>
      <c r="S785">
        <v>2.8620722000000001E-2</v>
      </c>
      <c r="T785">
        <v>8.2015989999999997E-4</v>
      </c>
      <c r="U785">
        <v>1.086035E-2</v>
      </c>
      <c r="V785">
        <v>2.3216156000000002E-3</v>
      </c>
      <c r="W785">
        <v>1.5872926999999998E-2</v>
      </c>
      <c r="X785">
        <v>6.4079775000000002E-3</v>
      </c>
      <c r="Y785">
        <v>4.1666666666666588E-3</v>
      </c>
      <c r="Z785">
        <v>0.17899999999999999</v>
      </c>
      <c r="AA785">
        <v>0.16200000000000001</v>
      </c>
      <c r="AB785">
        <v>0.65900000000000003</v>
      </c>
      <c r="AC785">
        <v>0.40189999999999998</v>
      </c>
      <c r="AD785" t="s">
        <v>48</v>
      </c>
      <c r="AE785" t="s">
        <v>48</v>
      </c>
      <c r="AF785" t="s">
        <v>48</v>
      </c>
      <c r="AG785" t="s">
        <v>37311</v>
      </c>
    </row>
    <row r="786" spans="1:33" hidden="1" outlineLevel="1" x14ac:dyDescent="0.2">
      <c r="A786" t="s">
        <v>42002</v>
      </c>
      <c r="B786" t="s">
        <v>42003</v>
      </c>
      <c r="C786" t="s">
        <v>42004</v>
      </c>
      <c r="D786" s="3"/>
      <c r="J786" t="s">
        <v>42005</v>
      </c>
      <c r="K786" t="s">
        <v>37336</v>
      </c>
      <c r="L786" t="s">
        <v>1233</v>
      </c>
      <c r="M786">
        <v>1</v>
      </c>
      <c r="P786" s="2" t="s">
        <v>42006</v>
      </c>
      <c r="Q786" t="s">
        <v>47</v>
      </c>
      <c r="S786">
        <v>2.3317584999999998E-2</v>
      </c>
      <c r="T786">
        <v>7.6293944999999996E-4</v>
      </c>
      <c r="U786">
        <v>1.1253180999999999E-2</v>
      </c>
      <c r="V786">
        <v>1.1053110000000001E-3</v>
      </c>
      <c r="W786">
        <v>1.1008898E-2</v>
      </c>
      <c r="X786">
        <v>8.2721670000000004E-3</v>
      </c>
      <c r="Y786">
        <v>0</v>
      </c>
      <c r="Z786">
        <v>0.04</v>
      </c>
      <c r="AA786">
        <v>0.03</v>
      </c>
      <c r="AB786">
        <v>0.93100000000000005</v>
      </c>
      <c r="AC786">
        <v>0.1154</v>
      </c>
      <c r="AD786" t="s">
        <v>48</v>
      </c>
      <c r="AE786" t="s">
        <v>48</v>
      </c>
      <c r="AF786" t="s">
        <v>48</v>
      </c>
      <c r="AG786" t="s">
        <v>37311</v>
      </c>
    </row>
    <row r="787" spans="1:33" hidden="1" outlineLevel="1" x14ac:dyDescent="0.2">
      <c r="A787" t="s">
        <v>42007</v>
      </c>
      <c r="B787" t="s">
        <v>42008</v>
      </c>
      <c r="C787" t="s">
        <v>42009</v>
      </c>
      <c r="D787" s="3"/>
      <c r="J787" t="s">
        <v>42010</v>
      </c>
      <c r="K787" t="s">
        <v>37336</v>
      </c>
      <c r="L787" t="s">
        <v>1233</v>
      </c>
      <c r="M787">
        <v>1</v>
      </c>
      <c r="P787" s="2" t="s">
        <v>42011</v>
      </c>
      <c r="Q787" t="s">
        <v>47</v>
      </c>
      <c r="S787">
        <v>1.7843807E-2</v>
      </c>
      <c r="T787">
        <v>5.6743620000000001E-4</v>
      </c>
      <c r="U787">
        <v>1.0638315000000001E-2</v>
      </c>
      <c r="V787">
        <v>1.6279058000000001E-3</v>
      </c>
      <c r="W787">
        <v>1.0476895E-2</v>
      </c>
      <c r="X787">
        <v>6.1814263E-3</v>
      </c>
      <c r="Y787">
        <v>0</v>
      </c>
      <c r="Z787">
        <v>0</v>
      </c>
      <c r="AA787">
        <v>0</v>
      </c>
      <c r="AB787">
        <v>1</v>
      </c>
      <c r="AC787">
        <v>0</v>
      </c>
      <c r="AD787" t="s">
        <v>48</v>
      </c>
      <c r="AE787" t="s">
        <v>48</v>
      </c>
      <c r="AF787" t="s">
        <v>48</v>
      </c>
      <c r="AG787" t="s">
        <v>37311</v>
      </c>
    </row>
    <row r="788" spans="1:33" hidden="1" outlineLevel="1" x14ac:dyDescent="0.2">
      <c r="A788" t="s">
        <v>42012</v>
      </c>
      <c r="B788" t="s">
        <v>42013</v>
      </c>
      <c r="C788" t="s">
        <v>42014</v>
      </c>
      <c r="D788" s="3"/>
      <c r="J788" t="s">
        <v>42015</v>
      </c>
      <c r="K788" t="s">
        <v>37336</v>
      </c>
      <c r="L788" t="s">
        <v>1233</v>
      </c>
      <c r="M788">
        <v>1</v>
      </c>
      <c r="P788" s="2" t="s">
        <v>42016</v>
      </c>
      <c r="Q788" t="s">
        <v>47</v>
      </c>
      <c r="S788">
        <v>0.27637869999999998</v>
      </c>
      <c r="T788">
        <v>6.6375732E-3</v>
      </c>
      <c r="U788">
        <v>0.1110661</v>
      </c>
      <c r="V788">
        <v>7.2145819999999998E-3</v>
      </c>
      <c r="W788">
        <v>0.19225755</v>
      </c>
      <c r="X788">
        <v>8.5828659999999998E-3</v>
      </c>
      <c r="Y788">
        <v>-0.16250000000000001</v>
      </c>
      <c r="Z788">
        <v>9.1999999999999998E-2</v>
      </c>
      <c r="AA788">
        <v>0.10100000000000001</v>
      </c>
      <c r="AB788">
        <v>0.80700000000000005</v>
      </c>
      <c r="AC788">
        <v>-0.1154</v>
      </c>
      <c r="AD788" t="s">
        <v>48</v>
      </c>
      <c r="AE788" t="s">
        <v>48</v>
      </c>
      <c r="AF788" t="s">
        <v>48</v>
      </c>
      <c r="AG788" t="s">
        <v>37311</v>
      </c>
    </row>
    <row r="789" spans="1:33" hidden="1" outlineLevel="1" x14ac:dyDescent="0.2">
      <c r="A789" t="s">
        <v>42017</v>
      </c>
      <c r="B789" t="s">
        <v>42018</v>
      </c>
      <c r="C789" t="s">
        <v>42019</v>
      </c>
      <c r="D789" s="3"/>
      <c r="J789" t="s">
        <v>42020</v>
      </c>
      <c r="K789" t="s">
        <v>37336</v>
      </c>
      <c r="L789" t="s">
        <v>1233</v>
      </c>
      <c r="M789">
        <v>1</v>
      </c>
      <c r="P789" s="2" t="s">
        <v>42021</v>
      </c>
      <c r="Q789" t="s">
        <v>47</v>
      </c>
      <c r="S789">
        <v>0.13214645</v>
      </c>
      <c r="T789">
        <v>3.3378599999999998E-3</v>
      </c>
      <c r="U789">
        <v>1.6206269999999998E-2</v>
      </c>
      <c r="V789">
        <v>7.0947440000000001E-2</v>
      </c>
      <c r="W789">
        <v>3.2138186999999999E-2</v>
      </c>
      <c r="X789">
        <v>1.4393489000000001E-2</v>
      </c>
      <c r="Y789">
        <v>0.39285714285714279</v>
      </c>
      <c r="Z789">
        <v>0.13200000000000001</v>
      </c>
      <c r="AA789">
        <v>0</v>
      </c>
      <c r="AB789">
        <v>0.86799999999999999</v>
      </c>
      <c r="AC789">
        <v>0.44040000000000001</v>
      </c>
      <c r="AD789" t="s">
        <v>48</v>
      </c>
      <c r="AE789" t="s">
        <v>48</v>
      </c>
      <c r="AF789" t="s">
        <v>48</v>
      </c>
      <c r="AG789" t="s">
        <v>37311</v>
      </c>
    </row>
    <row r="790" spans="1:33" hidden="1" outlineLevel="1" x14ac:dyDescent="0.2">
      <c r="A790" t="s">
        <v>42022</v>
      </c>
      <c r="B790" t="s">
        <v>42023</v>
      </c>
      <c r="C790" t="s">
        <v>21825</v>
      </c>
      <c r="D790" s="3"/>
      <c r="J790" t="s">
        <v>42024</v>
      </c>
      <c r="K790" t="s">
        <v>37336</v>
      </c>
      <c r="L790" t="s">
        <v>1233</v>
      </c>
      <c r="M790">
        <v>1</v>
      </c>
      <c r="P790" s="2" t="s">
        <v>42025</v>
      </c>
      <c r="Q790" t="s">
        <v>47</v>
      </c>
      <c r="Y790" t="s">
        <v>48</v>
      </c>
      <c r="Z790" t="s">
        <v>48</v>
      </c>
      <c r="AA790" t="s">
        <v>48</v>
      </c>
      <c r="AB790" t="s">
        <v>48</v>
      </c>
      <c r="AC790" t="s">
        <v>48</v>
      </c>
      <c r="AD790" t="s">
        <v>48</v>
      </c>
      <c r="AE790" t="s">
        <v>48</v>
      </c>
      <c r="AF790" t="s">
        <v>48</v>
      </c>
      <c r="AG790" t="s">
        <v>42026</v>
      </c>
    </row>
    <row r="791" spans="1:33" hidden="1" outlineLevel="1" x14ac:dyDescent="0.2">
      <c r="A791" t="s">
        <v>42027</v>
      </c>
      <c r="B791" t="s">
        <v>42028</v>
      </c>
      <c r="C791" t="s">
        <v>42029</v>
      </c>
      <c r="D791" s="3"/>
      <c r="J791" t="s">
        <v>42030</v>
      </c>
      <c r="K791" t="s">
        <v>37336</v>
      </c>
      <c r="L791" t="s">
        <v>1233</v>
      </c>
      <c r="M791">
        <v>1</v>
      </c>
      <c r="P791" s="2" t="s">
        <v>42031</v>
      </c>
      <c r="Q791" t="s">
        <v>47</v>
      </c>
      <c r="S791">
        <v>8.7956259999999994E-2</v>
      </c>
      <c r="T791">
        <v>1.3828277999999999E-3</v>
      </c>
      <c r="U791">
        <v>2.3038119999999999E-2</v>
      </c>
      <c r="V791">
        <v>4.2732526000000002E-3</v>
      </c>
      <c r="W791">
        <v>3.2468732E-2</v>
      </c>
      <c r="X791">
        <v>6.4209230000000003E-3</v>
      </c>
      <c r="Y791">
        <v>9.4444444444444428E-2</v>
      </c>
      <c r="Z791">
        <v>6.7000000000000004E-2</v>
      </c>
      <c r="AA791">
        <v>9.5000000000000001E-2</v>
      </c>
      <c r="AB791">
        <v>0.83699999999999997</v>
      </c>
      <c r="AC791">
        <v>-5.16E-2</v>
      </c>
      <c r="AD791" t="s">
        <v>48</v>
      </c>
      <c r="AE791" t="s">
        <v>48</v>
      </c>
      <c r="AF791" t="s">
        <v>48</v>
      </c>
      <c r="AG791" t="s">
        <v>37311</v>
      </c>
    </row>
    <row r="792" spans="1:33" hidden="1" outlineLevel="1" x14ac:dyDescent="0.2">
      <c r="A792" t="s">
        <v>42032</v>
      </c>
      <c r="B792" t="s">
        <v>42033</v>
      </c>
      <c r="C792" t="s">
        <v>33195</v>
      </c>
      <c r="D792" s="3"/>
      <c r="J792" t="s">
        <v>42034</v>
      </c>
      <c r="K792" t="s">
        <v>37336</v>
      </c>
      <c r="L792" t="s">
        <v>1233</v>
      </c>
      <c r="M792">
        <v>1</v>
      </c>
      <c r="P792" s="2" t="s">
        <v>42035</v>
      </c>
      <c r="Q792" t="s">
        <v>12024</v>
      </c>
      <c r="S792">
        <v>3.6398659999999999E-2</v>
      </c>
      <c r="T792">
        <v>1.783371E-3</v>
      </c>
      <c r="U792">
        <v>1.1936366E-2</v>
      </c>
      <c r="V792">
        <v>2.7748393E-3</v>
      </c>
      <c r="W792">
        <v>1.0590894999999999E-2</v>
      </c>
      <c r="X792">
        <v>1.8364733000000001E-2</v>
      </c>
      <c r="Y792">
        <v>0</v>
      </c>
      <c r="Z792">
        <v>0</v>
      </c>
      <c r="AA792">
        <v>0</v>
      </c>
      <c r="AB792">
        <v>1</v>
      </c>
      <c r="AC792">
        <v>0</v>
      </c>
      <c r="AD792" t="s">
        <v>48</v>
      </c>
      <c r="AE792" t="s">
        <v>48</v>
      </c>
      <c r="AF792" t="s">
        <v>48</v>
      </c>
      <c r="AG792" t="s">
        <v>37311</v>
      </c>
    </row>
    <row r="793" spans="1:33" hidden="1" outlineLevel="1" x14ac:dyDescent="0.2">
      <c r="A793" t="s">
        <v>42036</v>
      </c>
      <c r="B793" t="s">
        <v>42037</v>
      </c>
      <c r="C793" t="s">
        <v>42038</v>
      </c>
      <c r="D793" s="3"/>
      <c r="J793" t="s">
        <v>42039</v>
      </c>
      <c r="K793" t="s">
        <v>37336</v>
      </c>
      <c r="L793" t="s">
        <v>1233</v>
      </c>
      <c r="M793">
        <v>1</v>
      </c>
      <c r="P793" s="2" t="s">
        <v>42040</v>
      </c>
      <c r="Q793" t="s">
        <v>47</v>
      </c>
      <c r="S793">
        <v>9.1121820000000006E-2</v>
      </c>
      <c r="T793">
        <v>1.7547607E-3</v>
      </c>
      <c r="U793">
        <v>1.5796359999999999E-2</v>
      </c>
      <c r="V793">
        <v>2.7011903E-2</v>
      </c>
      <c r="W793">
        <v>3.1256735000000001E-2</v>
      </c>
      <c r="X793">
        <v>6.4144502000000004E-3</v>
      </c>
      <c r="Y793">
        <v>-0.16388888888888889</v>
      </c>
      <c r="Z793">
        <v>0.19700000000000001</v>
      </c>
      <c r="AA793">
        <v>5.5E-2</v>
      </c>
      <c r="AB793">
        <v>0.748</v>
      </c>
      <c r="AC793">
        <v>0.55740000000000001</v>
      </c>
      <c r="AD793" t="s">
        <v>48</v>
      </c>
      <c r="AE793" t="s">
        <v>48</v>
      </c>
      <c r="AF793" t="s">
        <v>48</v>
      </c>
      <c r="AG793" t="s">
        <v>37311</v>
      </c>
    </row>
    <row r="794" spans="1:33" hidden="1" outlineLevel="1" x14ac:dyDescent="0.2">
      <c r="A794" t="s">
        <v>42041</v>
      </c>
      <c r="B794" t="s">
        <v>42042</v>
      </c>
      <c r="C794" t="s">
        <v>42043</v>
      </c>
      <c r="D794" s="3"/>
      <c r="J794" t="s">
        <v>42044</v>
      </c>
      <c r="K794" t="s">
        <v>37336</v>
      </c>
      <c r="L794" t="s">
        <v>1233</v>
      </c>
      <c r="M794">
        <v>1</v>
      </c>
      <c r="P794" s="2" t="s">
        <v>42045</v>
      </c>
      <c r="Q794" t="s">
        <v>47</v>
      </c>
      <c r="S794">
        <v>6.9754264999999996E-2</v>
      </c>
      <c r="T794">
        <v>1.3065338E-3</v>
      </c>
      <c r="U794">
        <v>1.6411226000000001E-2</v>
      </c>
      <c r="V794">
        <v>2.9968262999999998E-3</v>
      </c>
      <c r="W794">
        <v>3.4892720000000002E-2</v>
      </c>
      <c r="X794">
        <v>6.4079775000000002E-3</v>
      </c>
      <c r="Y794">
        <v>4.2916666666666672E-2</v>
      </c>
      <c r="Z794">
        <v>4.3999999999999997E-2</v>
      </c>
      <c r="AA794">
        <v>0.106</v>
      </c>
      <c r="AB794">
        <v>0.84899999999999998</v>
      </c>
      <c r="AC794">
        <v>-0.75060000000000004</v>
      </c>
      <c r="AD794" t="s">
        <v>48</v>
      </c>
      <c r="AE794" t="s">
        <v>48</v>
      </c>
      <c r="AF794" t="s">
        <v>48</v>
      </c>
      <c r="AG794" t="s">
        <v>37311</v>
      </c>
    </row>
    <row r="795" spans="1:33" hidden="1" outlineLevel="1" x14ac:dyDescent="0.2">
      <c r="A795" t="s">
        <v>42046</v>
      </c>
      <c r="B795" t="s">
        <v>42047</v>
      </c>
      <c r="C795" t="s">
        <v>20456</v>
      </c>
      <c r="D795" s="3"/>
      <c r="J795" t="s">
        <v>42048</v>
      </c>
      <c r="K795" t="s">
        <v>37336</v>
      </c>
      <c r="L795" t="s">
        <v>1233</v>
      </c>
      <c r="M795">
        <v>1</v>
      </c>
      <c r="P795" s="2" t="s">
        <v>42049</v>
      </c>
      <c r="Q795" t="s">
        <v>47</v>
      </c>
      <c r="S795">
        <v>9.6986100000000006E-2</v>
      </c>
      <c r="T795">
        <v>2.9754639000000001E-3</v>
      </c>
      <c r="U795">
        <v>4.4417567999999998E-2</v>
      </c>
      <c r="V795">
        <v>1.1173353E-2</v>
      </c>
      <c r="W795">
        <v>3.3460363999999999E-2</v>
      </c>
      <c r="X795">
        <v>8.8158890000000004E-3</v>
      </c>
      <c r="Y795">
        <v>4.940476190476191E-2</v>
      </c>
      <c r="Z795">
        <v>0.115</v>
      </c>
      <c r="AA795">
        <v>9.7000000000000003E-2</v>
      </c>
      <c r="AB795">
        <v>0.78700000000000003</v>
      </c>
      <c r="AC795">
        <v>0.74850000000000005</v>
      </c>
      <c r="AD795" t="s">
        <v>48</v>
      </c>
      <c r="AE795" t="s">
        <v>48</v>
      </c>
      <c r="AF795" t="s">
        <v>48</v>
      </c>
      <c r="AG795" t="s">
        <v>37311</v>
      </c>
    </row>
    <row r="796" spans="1:33" hidden="1" outlineLevel="1" x14ac:dyDescent="0.2">
      <c r="A796" t="s">
        <v>42050</v>
      </c>
      <c r="B796" t="s">
        <v>42051</v>
      </c>
      <c r="C796" t="s">
        <v>42052</v>
      </c>
      <c r="D796" s="3"/>
      <c r="J796" t="s">
        <v>42053</v>
      </c>
      <c r="K796" t="s">
        <v>37336</v>
      </c>
      <c r="L796" t="s">
        <v>1233</v>
      </c>
      <c r="M796">
        <v>1</v>
      </c>
      <c r="P796" s="2" t="s">
        <v>42054</v>
      </c>
      <c r="Q796" t="s">
        <v>47</v>
      </c>
      <c r="S796">
        <v>0.48501870000000002</v>
      </c>
      <c r="T796">
        <v>2.3076923999999999E-2</v>
      </c>
      <c r="U796">
        <v>0.42185885000000001</v>
      </c>
      <c r="V796">
        <v>4.7448806000000003E-2</v>
      </c>
      <c r="W796">
        <v>0.44802537999999997</v>
      </c>
      <c r="X796">
        <v>2.6307223000000001E-2</v>
      </c>
      <c r="Y796">
        <v>4.8051948051948061E-2</v>
      </c>
      <c r="Z796">
        <v>9.0999999999999998E-2</v>
      </c>
      <c r="AA796">
        <v>8.8999999999999996E-2</v>
      </c>
      <c r="AB796">
        <v>0.81899999999999995</v>
      </c>
      <c r="AC796">
        <v>-0.21440000000000001</v>
      </c>
      <c r="AD796" t="s">
        <v>48</v>
      </c>
      <c r="AE796" t="s">
        <v>48</v>
      </c>
      <c r="AF796" t="s">
        <v>48</v>
      </c>
      <c r="AG796" t="s">
        <v>37311</v>
      </c>
    </row>
    <row r="797" spans="1:33" hidden="1" outlineLevel="1" x14ac:dyDescent="0.2">
      <c r="A797" t="s">
        <v>42055</v>
      </c>
      <c r="B797" t="s">
        <v>42056</v>
      </c>
      <c r="C797" t="s">
        <v>42057</v>
      </c>
      <c r="D797" s="3"/>
      <c r="J797" t="s">
        <v>42058</v>
      </c>
      <c r="K797" t="s">
        <v>37336</v>
      </c>
      <c r="L797" t="s">
        <v>1233</v>
      </c>
      <c r="M797">
        <v>1</v>
      </c>
      <c r="P797" s="2" t="s">
        <v>42059</v>
      </c>
      <c r="Q797" t="s">
        <v>47</v>
      </c>
      <c r="S797">
        <v>1.2566061999999999E-2</v>
      </c>
      <c r="T797">
        <v>7.6293944999999996E-4</v>
      </c>
      <c r="U797">
        <v>1.13727385E-2</v>
      </c>
      <c r="V797">
        <v>2.3216156000000002E-3</v>
      </c>
      <c r="W797">
        <v>7.132874E-3</v>
      </c>
      <c r="X797">
        <v>7.2106145999999999E-3</v>
      </c>
      <c r="Y797">
        <v>0</v>
      </c>
      <c r="Z797">
        <v>0</v>
      </c>
      <c r="AA797">
        <v>0</v>
      </c>
      <c r="AB797">
        <v>1</v>
      </c>
      <c r="AC797">
        <v>0</v>
      </c>
      <c r="AD797" t="s">
        <v>48</v>
      </c>
      <c r="AE797" t="s">
        <v>48</v>
      </c>
      <c r="AF797" t="s">
        <v>48</v>
      </c>
      <c r="AG797" t="s">
        <v>37311</v>
      </c>
    </row>
    <row r="798" spans="1:33" hidden="1" outlineLevel="1" x14ac:dyDescent="0.2">
      <c r="A798" t="s">
        <v>42060</v>
      </c>
      <c r="B798" t="s">
        <v>42061</v>
      </c>
      <c r="C798" t="s">
        <v>42062</v>
      </c>
      <c r="D798" s="3"/>
      <c r="J798" t="s">
        <v>42063</v>
      </c>
      <c r="K798" t="s">
        <v>37336</v>
      </c>
      <c r="L798" t="s">
        <v>1233</v>
      </c>
      <c r="M798">
        <v>1</v>
      </c>
      <c r="P798" s="2" t="s">
        <v>42064</v>
      </c>
      <c r="Q798" t="s">
        <v>47</v>
      </c>
      <c r="S798">
        <v>0.4269174</v>
      </c>
      <c r="T798">
        <v>2.3076923999999999E-2</v>
      </c>
      <c r="U798">
        <v>0.46460026999999998</v>
      </c>
      <c r="V798">
        <v>1.9274251999999999E-2</v>
      </c>
      <c r="W798">
        <v>0.34169519999999998</v>
      </c>
      <c r="X798">
        <v>1.0239923E-2</v>
      </c>
      <c r="Y798">
        <v>-5.6249999999999988E-2</v>
      </c>
      <c r="Z798">
        <v>0.11700000000000001</v>
      </c>
      <c r="AA798">
        <v>7.5999999999999998E-2</v>
      </c>
      <c r="AB798">
        <v>0.80700000000000005</v>
      </c>
      <c r="AC798">
        <v>0.34</v>
      </c>
      <c r="AD798" t="s">
        <v>48</v>
      </c>
      <c r="AE798" t="s">
        <v>48</v>
      </c>
      <c r="AF798" t="s">
        <v>48</v>
      </c>
      <c r="AG798" t="s">
        <v>37311</v>
      </c>
    </row>
    <row r="799" spans="1:33" hidden="1" outlineLevel="1" x14ac:dyDescent="0.2">
      <c r="A799" t="s">
        <v>42065</v>
      </c>
      <c r="B799" t="s">
        <v>42066</v>
      </c>
      <c r="C799" t="s">
        <v>42067</v>
      </c>
      <c r="D799" s="3"/>
      <c r="J799" t="s">
        <v>42068</v>
      </c>
      <c r="K799" t="s">
        <v>37336</v>
      </c>
      <c r="L799" t="s">
        <v>1233</v>
      </c>
      <c r="M799">
        <v>1</v>
      </c>
      <c r="P799" s="2" t="s">
        <v>42069</v>
      </c>
      <c r="Q799" t="s">
        <v>47</v>
      </c>
      <c r="S799">
        <v>0.17198499</v>
      </c>
      <c r="T799">
        <v>5.493164E-3</v>
      </c>
      <c r="U799">
        <v>5.7944927E-2</v>
      </c>
      <c r="V799">
        <v>3.2753747E-2</v>
      </c>
      <c r="W799">
        <v>6.634661E-2</v>
      </c>
      <c r="X799">
        <v>3.0278467E-2</v>
      </c>
      <c r="Y799">
        <v>7.694444444444444E-2</v>
      </c>
      <c r="Z799">
        <v>0.11700000000000001</v>
      </c>
      <c r="AA799">
        <v>0.16300000000000001</v>
      </c>
      <c r="AB799">
        <v>0.72</v>
      </c>
      <c r="AC799">
        <v>-0.86809999999999998</v>
      </c>
      <c r="AD799" t="s">
        <v>48</v>
      </c>
      <c r="AE799" t="s">
        <v>48</v>
      </c>
      <c r="AF799" t="s">
        <v>48</v>
      </c>
      <c r="AG799" t="s">
        <v>37311</v>
      </c>
    </row>
    <row r="800" spans="1:33" hidden="1" outlineLevel="1" x14ac:dyDescent="0.2">
      <c r="A800" t="s">
        <v>42070</v>
      </c>
      <c r="B800" t="s">
        <v>42071</v>
      </c>
      <c r="C800" t="s">
        <v>42072</v>
      </c>
      <c r="D800" s="3"/>
      <c r="J800" t="s">
        <v>42073</v>
      </c>
      <c r="K800" t="s">
        <v>37336</v>
      </c>
      <c r="L800" t="s">
        <v>1233</v>
      </c>
      <c r="M800">
        <v>1</v>
      </c>
      <c r="P800" s="2" t="s">
        <v>42074</v>
      </c>
      <c r="Q800" t="s">
        <v>47</v>
      </c>
      <c r="S800">
        <v>0.11223002999999999</v>
      </c>
      <c r="T800">
        <v>3.9291380000000004E-3</v>
      </c>
      <c r="U800">
        <v>1.7845914000000001E-2</v>
      </c>
      <c r="V800">
        <v>1.0507392000000001E-2</v>
      </c>
      <c r="W800">
        <v>3.2138186999999999E-2</v>
      </c>
      <c r="X800">
        <v>3.2350419999999998E-2</v>
      </c>
      <c r="Y800">
        <v>-0.1017857142857143</v>
      </c>
      <c r="Z800">
        <v>4.5999999999999999E-2</v>
      </c>
      <c r="AA800">
        <v>8.1000000000000003E-2</v>
      </c>
      <c r="AB800">
        <v>0.873</v>
      </c>
      <c r="AC800">
        <v>-0.3962</v>
      </c>
      <c r="AD800" t="s">
        <v>48</v>
      </c>
      <c r="AE800" t="s">
        <v>48</v>
      </c>
      <c r="AF800" t="s">
        <v>48</v>
      </c>
      <c r="AG800" t="s">
        <v>37311</v>
      </c>
    </row>
    <row r="801" spans="1:33" hidden="1" outlineLevel="1" x14ac:dyDescent="0.2">
      <c r="A801" t="s">
        <v>42075</v>
      </c>
      <c r="B801" t="s">
        <v>42076</v>
      </c>
      <c r="C801" t="s">
        <v>42077</v>
      </c>
      <c r="D801" s="3"/>
      <c r="J801" t="s">
        <v>42078</v>
      </c>
      <c r="K801" t="s">
        <v>37336</v>
      </c>
      <c r="L801" t="s">
        <v>1233</v>
      </c>
      <c r="M801">
        <v>1</v>
      </c>
      <c r="P801" s="2" t="s">
        <v>42079</v>
      </c>
      <c r="Q801" t="s">
        <v>47</v>
      </c>
      <c r="S801">
        <v>1.6964182000000001E-2</v>
      </c>
      <c r="T801">
        <v>6.4849853999999997E-4</v>
      </c>
      <c r="U801">
        <v>1.1150704000000001E-2</v>
      </c>
      <c r="V801">
        <v>1.6279058000000001E-3</v>
      </c>
      <c r="W801">
        <v>8.3678810000000006E-3</v>
      </c>
      <c r="X801">
        <v>6.8351879999999999E-3</v>
      </c>
      <c r="Y801">
        <v>0</v>
      </c>
      <c r="Z801">
        <v>0.121</v>
      </c>
      <c r="AA801">
        <v>0</v>
      </c>
      <c r="AB801">
        <v>0.879</v>
      </c>
      <c r="AC801">
        <v>0.19259999999999999</v>
      </c>
      <c r="AD801" t="s">
        <v>48</v>
      </c>
      <c r="AE801" t="s">
        <v>48</v>
      </c>
      <c r="AF801" t="s">
        <v>48</v>
      </c>
      <c r="AG801" t="s">
        <v>37311</v>
      </c>
    </row>
    <row r="802" spans="1:33" hidden="1" outlineLevel="1" x14ac:dyDescent="0.2">
      <c r="A802" t="s">
        <v>42080</v>
      </c>
      <c r="B802" t="s">
        <v>42081</v>
      </c>
      <c r="C802" t="s">
        <v>42082</v>
      </c>
      <c r="D802" s="3"/>
      <c r="J802" t="s">
        <v>42083</v>
      </c>
      <c r="K802" t="s">
        <v>37336</v>
      </c>
      <c r="L802" t="s">
        <v>1233</v>
      </c>
      <c r="M802">
        <v>1</v>
      </c>
      <c r="P802" s="2" t="s">
        <v>42084</v>
      </c>
      <c r="Q802" t="s">
        <v>10138</v>
      </c>
      <c r="S802">
        <v>0.14950263999999999</v>
      </c>
      <c r="T802">
        <v>3.414154E-3</v>
      </c>
      <c r="U802">
        <v>2.0168742E-2</v>
      </c>
      <c r="V802">
        <v>5.0671256999999997E-2</v>
      </c>
      <c r="W802">
        <v>6.6871079999999999E-2</v>
      </c>
      <c r="X802">
        <v>6.1037516999999999E-3</v>
      </c>
      <c r="Y802">
        <v>0.06</v>
      </c>
      <c r="Z802">
        <v>0.14699999999999999</v>
      </c>
      <c r="AA802">
        <v>0.112</v>
      </c>
      <c r="AB802">
        <v>0.74</v>
      </c>
      <c r="AC802">
        <v>0.35270000000000001</v>
      </c>
      <c r="AD802" t="s">
        <v>48</v>
      </c>
      <c r="AE802" t="s">
        <v>48</v>
      </c>
      <c r="AF802" t="s">
        <v>48</v>
      </c>
      <c r="AG802" t="s">
        <v>37311</v>
      </c>
    </row>
    <row r="803" spans="1:33" hidden="1" outlineLevel="1" x14ac:dyDescent="0.2">
      <c r="A803" t="s">
        <v>42085</v>
      </c>
      <c r="B803" t="s">
        <v>42086</v>
      </c>
      <c r="C803" t="s">
        <v>42087</v>
      </c>
      <c r="D803" s="3"/>
      <c r="J803" t="s">
        <v>42088</v>
      </c>
      <c r="K803" t="s">
        <v>37336</v>
      </c>
      <c r="L803" t="s">
        <v>1233</v>
      </c>
      <c r="M803">
        <v>1</v>
      </c>
      <c r="P803" s="2" t="s">
        <v>42089</v>
      </c>
      <c r="Q803" t="s">
        <v>47</v>
      </c>
      <c r="S803">
        <v>4.7852449999999998E-2</v>
      </c>
      <c r="T803">
        <v>1.2493134000000001E-3</v>
      </c>
      <c r="U803">
        <v>1.2312118E-2</v>
      </c>
      <c r="V803">
        <v>5.5866763000000002E-3</v>
      </c>
      <c r="W803">
        <v>2.1610579000000001E-2</v>
      </c>
      <c r="X803">
        <v>7.4177469999999997E-3</v>
      </c>
      <c r="Y803">
        <v>0</v>
      </c>
      <c r="Z803">
        <v>0.13700000000000001</v>
      </c>
      <c r="AA803">
        <v>5.1999999999999998E-2</v>
      </c>
      <c r="AB803">
        <v>0.81100000000000005</v>
      </c>
      <c r="AC803">
        <v>0.49390000000000001</v>
      </c>
      <c r="AD803" t="s">
        <v>48</v>
      </c>
      <c r="AE803" t="s">
        <v>48</v>
      </c>
      <c r="AF803" t="s">
        <v>48</v>
      </c>
      <c r="AG803" t="s">
        <v>37311</v>
      </c>
    </row>
    <row r="804" spans="1:33" hidden="1" outlineLevel="1" x14ac:dyDescent="0.2">
      <c r="A804" t="s">
        <v>42090</v>
      </c>
      <c r="B804" t="s">
        <v>42091</v>
      </c>
      <c r="C804" t="s">
        <v>42092</v>
      </c>
      <c r="D804" s="3"/>
      <c r="J804" t="s">
        <v>42093</v>
      </c>
      <c r="K804" t="s">
        <v>37336</v>
      </c>
      <c r="L804" t="s">
        <v>1233</v>
      </c>
      <c r="M804">
        <v>1</v>
      </c>
      <c r="P804" s="2" t="s">
        <v>42094</v>
      </c>
      <c r="Q804" t="s">
        <v>47</v>
      </c>
      <c r="S804">
        <v>0.27412914999999999</v>
      </c>
      <c r="T804">
        <v>3.9100647000000002E-3</v>
      </c>
      <c r="U804">
        <v>2.6590678999999999E-2</v>
      </c>
      <c r="V804">
        <v>4.9577127000000002E-3</v>
      </c>
      <c r="W804">
        <v>0.24928533999999999</v>
      </c>
      <c r="X804">
        <v>9.3078290000000001E-3</v>
      </c>
      <c r="Y804">
        <v>-0.1126984126984127</v>
      </c>
      <c r="Z804">
        <v>7.0999999999999994E-2</v>
      </c>
      <c r="AA804">
        <v>0.21299999999999999</v>
      </c>
      <c r="AB804">
        <v>0.71599999999999997</v>
      </c>
      <c r="AC804">
        <v>-0.92279999999999995</v>
      </c>
      <c r="AD804" t="s">
        <v>48</v>
      </c>
      <c r="AE804" t="s">
        <v>48</v>
      </c>
      <c r="AF804" t="s">
        <v>48</v>
      </c>
      <c r="AG804" t="s">
        <v>37311</v>
      </c>
    </row>
    <row r="805" spans="1:33" hidden="1" outlineLevel="1" x14ac:dyDescent="0.2">
      <c r="A805" t="s">
        <v>42095</v>
      </c>
      <c r="B805" t="s">
        <v>42091</v>
      </c>
      <c r="C805" t="s">
        <v>42096</v>
      </c>
      <c r="D805" s="3"/>
      <c r="J805" t="s">
        <v>42097</v>
      </c>
      <c r="K805" t="s">
        <v>37336</v>
      </c>
      <c r="L805" t="s">
        <v>1233</v>
      </c>
      <c r="M805">
        <v>1</v>
      </c>
      <c r="P805" s="2" t="s">
        <v>42098</v>
      </c>
      <c r="Q805" t="s">
        <v>47</v>
      </c>
      <c r="S805">
        <v>0.30502358000000002</v>
      </c>
      <c r="T805">
        <v>1.1749268E-2</v>
      </c>
      <c r="U805">
        <v>5.9948977000000001E-2</v>
      </c>
      <c r="V805">
        <v>9.4714510000000005E-3</v>
      </c>
      <c r="W805">
        <v>0.1342682</v>
      </c>
      <c r="X805">
        <v>0.32350775999999998</v>
      </c>
      <c r="Y805">
        <v>0.21767676767676769</v>
      </c>
      <c r="Z805">
        <v>2.7E-2</v>
      </c>
      <c r="AA805">
        <v>0.14699999999999999</v>
      </c>
      <c r="AB805">
        <v>0.82599999999999996</v>
      </c>
      <c r="AC805">
        <v>-0.79059999999999997</v>
      </c>
      <c r="AD805" t="s">
        <v>48</v>
      </c>
      <c r="AE805" t="s">
        <v>48</v>
      </c>
      <c r="AF805" t="s">
        <v>48</v>
      </c>
      <c r="AG805" t="s">
        <v>37311</v>
      </c>
    </row>
    <row r="806" spans="1:33" hidden="1" outlineLevel="1" x14ac:dyDescent="0.2">
      <c r="A806" t="s">
        <v>42099</v>
      </c>
      <c r="B806" t="s">
        <v>42100</v>
      </c>
      <c r="C806" t="s">
        <v>42101</v>
      </c>
      <c r="D806" s="3"/>
      <c r="J806" t="s">
        <v>42102</v>
      </c>
      <c r="K806" t="s">
        <v>37336</v>
      </c>
      <c r="L806" t="s">
        <v>1233</v>
      </c>
      <c r="M806">
        <v>1</v>
      </c>
      <c r="P806" s="2" t="s">
        <v>42103</v>
      </c>
      <c r="Q806" t="s">
        <v>47</v>
      </c>
      <c r="S806">
        <v>4.7110279999999997E-2</v>
      </c>
      <c r="T806">
        <v>1.2493134000000001E-3</v>
      </c>
      <c r="U806">
        <v>1.5249812E-2</v>
      </c>
      <c r="V806">
        <v>2.0533812E-3</v>
      </c>
      <c r="W806">
        <v>1.6632931E-2</v>
      </c>
      <c r="X806">
        <v>8.0003069999999999E-3</v>
      </c>
      <c r="Y806">
        <v>0</v>
      </c>
      <c r="Z806">
        <v>0.186</v>
      </c>
      <c r="AA806">
        <v>0</v>
      </c>
      <c r="AB806">
        <v>0.81399999999999995</v>
      </c>
      <c r="AC806">
        <v>0.49390000000000001</v>
      </c>
      <c r="AD806" t="s">
        <v>48</v>
      </c>
      <c r="AE806" t="s">
        <v>48</v>
      </c>
      <c r="AF806" t="s">
        <v>48</v>
      </c>
      <c r="AG806" t="s">
        <v>37311</v>
      </c>
    </row>
    <row r="807" spans="1:33" hidden="1" outlineLevel="1" x14ac:dyDescent="0.2">
      <c r="A807" t="s">
        <v>42104</v>
      </c>
      <c r="B807" t="s">
        <v>42105</v>
      </c>
      <c r="C807" t="s">
        <v>42106</v>
      </c>
      <c r="D807" s="3"/>
      <c r="J807" t="s">
        <v>42107</v>
      </c>
      <c r="K807" t="s">
        <v>37336</v>
      </c>
      <c r="L807" t="s">
        <v>1233</v>
      </c>
      <c r="M807">
        <v>1</v>
      </c>
      <c r="P807" s="2" t="s">
        <v>42108</v>
      </c>
      <c r="Q807" t="s">
        <v>47</v>
      </c>
      <c r="S807">
        <v>9.3515139999999997E-2</v>
      </c>
      <c r="T807">
        <v>1.5449524E-3</v>
      </c>
      <c r="U807">
        <v>1.4122557000000001E-2</v>
      </c>
      <c r="V807">
        <v>7.5475630000000002E-3</v>
      </c>
      <c r="W807">
        <v>3.8566336E-2</v>
      </c>
      <c r="X807">
        <v>6.3950316999999996E-3</v>
      </c>
      <c r="Y807">
        <v>0</v>
      </c>
      <c r="Z807">
        <v>0</v>
      </c>
      <c r="AA807">
        <v>0</v>
      </c>
      <c r="AB807">
        <v>1</v>
      </c>
      <c r="AC807">
        <v>0</v>
      </c>
      <c r="AD807" t="s">
        <v>48</v>
      </c>
      <c r="AE807" t="s">
        <v>48</v>
      </c>
      <c r="AF807" t="s">
        <v>48</v>
      </c>
      <c r="AG807" t="s">
        <v>37311</v>
      </c>
    </row>
    <row r="808" spans="1:33" hidden="1" outlineLevel="1" x14ac:dyDescent="0.2">
      <c r="A808" t="s">
        <v>42109</v>
      </c>
      <c r="B808" t="s">
        <v>42110</v>
      </c>
      <c r="C808" t="s">
        <v>42111</v>
      </c>
      <c r="D808" s="3"/>
      <c r="J808" t="s">
        <v>42112</v>
      </c>
      <c r="K808" t="s">
        <v>37336</v>
      </c>
      <c r="L808" t="s">
        <v>1233</v>
      </c>
      <c r="M808">
        <v>1</v>
      </c>
      <c r="P808" s="2" t="s">
        <v>42113</v>
      </c>
      <c r="Q808" t="s">
        <v>47</v>
      </c>
      <c r="S808">
        <v>0.17371798999999999</v>
      </c>
      <c r="T808">
        <v>3.7002563E-3</v>
      </c>
      <c r="U808">
        <v>3.0138692000000002E-2</v>
      </c>
      <c r="V808">
        <v>6.4746250000000003E-3</v>
      </c>
      <c r="W808">
        <v>0.10148193</v>
      </c>
      <c r="X808">
        <v>1.0291707000000001E-2</v>
      </c>
      <c r="Y808">
        <v>0.1964285714285714</v>
      </c>
      <c r="Z808">
        <v>0.16300000000000001</v>
      </c>
      <c r="AA808">
        <v>0.128</v>
      </c>
      <c r="AB808">
        <v>0.70799999999999996</v>
      </c>
      <c r="AC808">
        <v>1.29E-2</v>
      </c>
      <c r="AD808" t="s">
        <v>48</v>
      </c>
      <c r="AE808" t="s">
        <v>48</v>
      </c>
      <c r="AF808" t="s">
        <v>48</v>
      </c>
      <c r="AG808" t="s">
        <v>37311</v>
      </c>
    </row>
    <row r="809" spans="1:33" hidden="1" outlineLevel="1" x14ac:dyDescent="0.2">
      <c r="A809" t="s">
        <v>42114</v>
      </c>
      <c r="B809" t="s">
        <v>42115</v>
      </c>
      <c r="C809" t="s">
        <v>42116</v>
      </c>
      <c r="D809" s="3"/>
      <c r="J809" t="s">
        <v>42117</v>
      </c>
      <c r="K809" t="s">
        <v>37336</v>
      </c>
      <c r="L809" t="s">
        <v>1233</v>
      </c>
      <c r="M809">
        <v>1</v>
      </c>
      <c r="P809" s="2" t="s">
        <v>42118</v>
      </c>
      <c r="Q809" t="s">
        <v>10060</v>
      </c>
      <c r="S809">
        <v>0.13908891000000001</v>
      </c>
      <c r="T809">
        <v>1.8310547E-3</v>
      </c>
      <c r="U809">
        <v>1.6411226000000001E-2</v>
      </c>
      <c r="V809">
        <v>5.6236745000000001E-3</v>
      </c>
      <c r="W809">
        <v>7.3017559999999995E-2</v>
      </c>
      <c r="X809">
        <v>7.6119335999999998E-3</v>
      </c>
      <c r="Y809">
        <v>0.2857142857142857</v>
      </c>
      <c r="Z809">
        <v>0</v>
      </c>
      <c r="AA809">
        <v>0.20599999999999999</v>
      </c>
      <c r="AB809">
        <v>0.79400000000000004</v>
      </c>
      <c r="AC809">
        <v>-0.38179999999999997</v>
      </c>
      <c r="AD809" t="s">
        <v>48</v>
      </c>
      <c r="AE809" t="s">
        <v>48</v>
      </c>
      <c r="AF809" t="s">
        <v>48</v>
      </c>
      <c r="AG809" t="s">
        <v>37311</v>
      </c>
    </row>
    <row r="810" spans="1:33" hidden="1" outlineLevel="1" x14ac:dyDescent="0.2">
      <c r="A810" t="s">
        <v>42119</v>
      </c>
      <c r="B810" t="s">
        <v>42120</v>
      </c>
      <c r="C810" t="s">
        <v>11622</v>
      </c>
      <c r="D810" s="3"/>
      <c r="J810" t="s">
        <v>42121</v>
      </c>
      <c r="K810" t="s">
        <v>37336</v>
      </c>
      <c r="L810" t="s">
        <v>1233</v>
      </c>
      <c r="M810">
        <v>1</v>
      </c>
      <c r="P810" s="2" t="s">
        <v>42122</v>
      </c>
      <c r="Q810" t="s">
        <v>47</v>
      </c>
      <c r="S810">
        <v>0.3127066</v>
      </c>
      <c r="T810">
        <v>4.4441222999999997E-3</v>
      </c>
      <c r="U810">
        <v>2.3038119999999999E-2</v>
      </c>
      <c r="V810">
        <v>1.4350293E-2</v>
      </c>
      <c r="W810">
        <v>0.33889219999999998</v>
      </c>
      <c r="X810">
        <v>6.3238297999999998E-3</v>
      </c>
      <c r="Y810">
        <v>-0.22222222222222221</v>
      </c>
      <c r="Z810">
        <v>8.8999999999999996E-2</v>
      </c>
      <c r="AA810">
        <v>0.12</v>
      </c>
      <c r="AB810">
        <v>0.79100000000000004</v>
      </c>
      <c r="AC810">
        <v>-0.43840000000000001</v>
      </c>
      <c r="AD810" t="s">
        <v>48</v>
      </c>
      <c r="AE810" t="s">
        <v>48</v>
      </c>
      <c r="AF810" t="s">
        <v>48</v>
      </c>
      <c r="AG810" t="s">
        <v>37311</v>
      </c>
    </row>
    <row r="811" spans="1:33" hidden="1" outlineLevel="1" x14ac:dyDescent="0.2">
      <c r="A811" t="s">
        <v>42123</v>
      </c>
      <c r="B811" t="s">
        <v>42124</v>
      </c>
      <c r="C811" t="s">
        <v>42125</v>
      </c>
      <c r="D811" s="3"/>
      <c r="J811" t="s">
        <v>42126</v>
      </c>
      <c r="K811" t="s">
        <v>37336</v>
      </c>
      <c r="L811" t="s">
        <v>1233</v>
      </c>
      <c r="M811">
        <v>1</v>
      </c>
      <c r="P811" s="2" t="s">
        <v>42127</v>
      </c>
      <c r="Q811" t="s">
        <v>47</v>
      </c>
      <c r="S811">
        <v>0.27975296999999999</v>
      </c>
      <c r="T811">
        <v>5.493164E-3</v>
      </c>
      <c r="U811">
        <v>7.5792133999999997E-2</v>
      </c>
      <c r="V811">
        <v>1.1321344000000001E-2</v>
      </c>
      <c r="W811">
        <v>0.26791340000000002</v>
      </c>
      <c r="X811">
        <v>8.026198E-3</v>
      </c>
      <c r="Y811">
        <v>0.15064102564102569</v>
      </c>
      <c r="Z811">
        <v>9.8000000000000004E-2</v>
      </c>
      <c r="AA811">
        <v>0.104</v>
      </c>
      <c r="AB811">
        <v>0.79800000000000004</v>
      </c>
      <c r="AC811">
        <v>9.0999999999999998E-2</v>
      </c>
      <c r="AD811" t="s">
        <v>48</v>
      </c>
      <c r="AE811" t="s">
        <v>48</v>
      </c>
      <c r="AF811" t="s">
        <v>48</v>
      </c>
      <c r="AG811" t="s">
        <v>37311</v>
      </c>
    </row>
    <row r="812" spans="1:33" hidden="1" outlineLevel="1" x14ac:dyDescent="0.2">
      <c r="A812" t="s">
        <v>42128</v>
      </c>
      <c r="B812" t="s">
        <v>42129</v>
      </c>
      <c r="C812" t="s">
        <v>42130</v>
      </c>
      <c r="D812" s="3"/>
      <c r="J812" t="s">
        <v>42131</v>
      </c>
      <c r="K812" t="s">
        <v>37336</v>
      </c>
      <c r="L812" t="s">
        <v>1233</v>
      </c>
      <c r="M812">
        <v>1</v>
      </c>
      <c r="P812" s="2" t="s">
        <v>42132</v>
      </c>
      <c r="Q812" t="s">
        <v>10132</v>
      </c>
      <c r="S812">
        <v>7.9250953999999998E-2</v>
      </c>
      <c r="T812">
        <v>1.7738342E-3</v>
      </c>
      <c r="U812">
        <v>1.4532468E-2</v>
      </c>
      <c r="V812">
        <v>8.9534809999999992E-3</v>
      </c>
      <c r="W812">
        <v>2.5026766999999998E-2</v>
      </c>
      <c r="X812">
        <v>7.1458859999999997E-3</v>
      </c>
      <c r="Y812">
        <v>0</v>
      </c>
      <c r="Z812">
        <v>0</v>
      </c>
      <c r="AA812">
        <v>0</v>
      </c>
      <c r="AB812">
        <v>1</v>
      </c>
      <c r="AC812">
        <v>0</v>
      </c>
      <c r="AD812" t="s">
        <v>48</v>
      </c>
      <c r="AE812" t="s">
        <v>48</v>
      </c>
      <c r="AF812" t="s">
        <v>48</v>
      </c>
      <c r="AG812" t="s">
        <v>37311</v>
      </c>
    </row>
    <row r="813" spans="1:33" hidden="1" outlineLevel="1" x14ac:dyDescent="0.2">
      <c r="A813" t="s">
        <v>42133</v>
      </c>
      <c r="B813" t="s">
        <v>42134</v>
      </c>
      <c r="C813" t="s">
        <v>17154</v>
      </c>
      <c r="D813" s="3"/>
      <c r="J813" t="s">
        <v>42135</v>
      </c>
      <c r="K813" t="s">
        <v>37336</v>
      </c>
      <c r="L813" t="s">
        <v>1233</v>
      </c>
      <c r="M813">
        <v>1</v>
      </c>
      <c r="P813" s="2" t="s">
        <v>42136</v>
      </c>
      <c r="Q813" t="s">
        <v>47</v>
      </c>
      <c r="S813">
        <v>0.11202334999999999</v>
      </c>
      <c r="T813">
        <v>2.6130675999999999E-3</v>
      </c>
      <c r="U813">
        <v>5.2934792000000001E-2</v>
      </c>
      <c r="V813">
        <v>4.2547536999999998E-3</v>
      </c>
      <c r="W813">
        <v>6.023245E-2</v>
      </c>
      <c r="X813">
        <v>8.4016249999999994E-3</v>
      </c>
      <c r="Y813">
        <v>9.113636363636364E-2</v>
      </c>
      <c r="Z813">
        <v>0.19800000000000001</v>
      </c>
      <c r="AA813">
        <v>9.7000000000000003E-2</v>
      </c>
      <c r="AB813">
        <v>0.70499999999999996</v>
      </c>
      <c r="AC813">
        <v>0.94930000000000003</v>
      </c>
      <c r="AD813" t="s">
        <v>48</v>
      </c>
      <c r="AE813" t="s">
        <v>48</v>
      </c>
      <c r="AF813" t="s">
        <v>48</v>
      </c>
      <c r="AG813" t="s">
        <v>37311</v>
      </c>
    </row>
    <row r="814" spans="1:33" hidden="1" outlineLevel="1" x14ac:dyDescent="0.2">
      <c r="A814" t="s">
        <v>42137</v>
      </c>
      <c r="B814" t="s">
        <v>42138</v>
      </c>
      <c r="C814" t="s">
        <v>42139</v>
      </c>
      <c r="D814" s="3"/>
      <c r="J814" t="s">
        <v>42140</v>
      </c>
      <c r="K814" t="s">
        <v>37336</v>
      </c>
      <c r="L814" t="s">
        <v>1233</v>
      </c>
      <c r="M814">
        <v>1</v>
      </c>
      <c r="P814" s="2" t="s">
        <v>42141</v>
      </c>
      <c r="Q814" t="s">
        <v>47</v>
      </c>
      <c r="S814">
        <v>6.9754264999999996E-2</v>
      </c>
      <c r="T814">
        <v>2.0313263000000001E-3</v>
      </c>
      <c r="U814">
        <v>3.1892240000000002E-2</v>
      </c>
      <c r="V814">
        <v>5.2906936000000002E-3</v>
      </c>
      <c r="W814">
        <v>2.8502204999999999E-2</v>
      </c>
      <c r="X814">
        <v>7.4436385000000004E-3</v>
      </c>
      <c r="Y814">
        <v>2.0636512180629819E-2</v>
      </c>
      <c r="Z814">
        <v>8.7999999999999995E-2</v>
      </c>
      <c r="AA814">
        <v>0.10199999999999999</v>
      </c>
      <c r="AB814">
        <v>0.81100000000000005</v>
      </c>
      <c r="AC814">
        <v>-0.85399999999999998</v>
      </c>
      <c r="AD814" t="s">
        <v>48</v>
      </c>
      <c r="AE814" t="s">
        <v>48</v>
      </c>
      <c r="AF814" t="s">
        <v>48</v>
      </c>
      <c r="AG814" t="s">
        <v>37311</v>
      </c>
    </row>
    <row r="815" spans="1:33" hidden="1" outlineLevel="1" x14ac:dyDescent="0.2">
      <c r="A815" t="s">
        <v>42142</v>
      </c>
      <c r="B815" t="s">
        <v>42143</v>
      </c>
      <c r="C815" t="s">
        <v>10692</v>
      </c>
      <c r="D815" s="3"/>
      <c r="J815" t="s">
        <v>42144</v>
      </c>
      <c r="K815" t="s">
        <v>37336</v>
      </c>
      <c r="L815" t="s">
        <v>1233</v>
      </c>
      <c r="M815">
        <v>1</v>
      </c>
      <c r="P815" s="2" t="s">
        <v>42145</v>
      </c>
      <c r="Q815" t="s">
        <v>47</v>
      </c>
      <c r="S815">
        <v>0.39644175999999998</v>
      </c>
      <c r="T815">
        <v>2.1806452E-2</v>
      </c>
      <c r="U815">
        <v>0.32299676999999999</v>
      </c>
      <c r="V815">
        <v>2.5605056000000001E-2</v>
      </c>
      <c r="W815">
        <v>0.24928533999999999</v>
      </c>
      <c r="X815">
        <v>1.1922873E-2</v>
      </c>
      <c r="Y815">
        <v>0</v>
      </c>
      <c r="Z815">
        <v>0.20699999999999999</v>
      </c>
      <c r="AA815">
        <v>0.112</v>
      </c>
      <c r="AB815">
        <v>0.68</v>
      </c>
      <c r="AC815">
        <v>0.42149999999999999</v>
      </c>
      <c r="AD815" t="s">
        <v>48</v>
      </c>
      <c r="AE815" t="s">
        <v>48</v>
      </c>
      <c r="AF815" t="s">
        <v>48</v>
      </c>
      <c r="AG815" t="s">
        <v>37311</v>
      </c>
    </row>
    <row r="816" spans="1:33" hidden="1" outlineLevel="1" x14ac:dyDescent="0.2">
      <c r="A816" t="s">
        <v>42146</v>
      </c>
      <c r="B816" t="s">
        <v>42147</v>
      </c>
      <c r="C816" t="s">
        <v>42148</v>
      </c>
      <c r="D816" s="3"/>
      <c r="J816" t="s">
        <v>42149</v>
      </c>
      <c r="K816" t="s">
        <v>37336</v>
      </c>
      <c r="L816" t="s">
        <v>1233</v>
      </c>
      <c r="M816">
        <v>1</v>
      </c>
      <c r="P816" s="2" t="s">
        <v>42150</v>
      </c>
      <c r="Q816" t="s">
        <v>47</v>
      </c>
      <c r="S816">
        <v>0.16043124</v>
      </c>
      <c r="T816">
        <v>3.2615662000000001E-3</v>
      </c>
      <c r="U816">
        <v>5.2934792000000001E-2</v>
      </c>
      <c r="V816">
        <v>8.5095069999999995E-3</v>
      </c>
      <c r="W816">
        <v>3.9737478E-2</v>
      </c>
      <c r="X816">
        <v>7.5601499999999999E-3</v>
      </c>
      <c r="Y816">
        <v>-0.45</v>
      </c>
      <c r="Z816">
        <v>0</v>
      </c>
      <c r="AA816">
        <v>0.52200000000000002</v>
      </c>
      <c r="AB816">
        <v>0.47799999999999998</v>
      </c>
      <c r="AC816">
        <v>-0.76200000000000001</v>
      </c>
      <c r="AD816" t="s">
        <v>48</v>
      </c>
      <c r="AE816" t="s">
        <v>48</v>
      </c>
      <c r="AF816" t="s">
        <v>48</v>
      </c>
      <c r="AG816" t="s">
        <v>37311</v>
      </c>
    </row>
    <row r="817" spans="1:33" hidden="1" outlineLevel="1" x14ac:dyDescent="0.2">
      <c r="A817" t="s">
        <v>42151</v>
      </c>
      <c r="B817" t="s">
        <v>42152</v>
      </c>
      <c r="C817" t="s">
        <v>19479</v>
      </c>
      <c r="D817" s="3"/>
      <c r="J817" t="s">
        <v>42153</v>
      </c>
      <c r="K817" t="s">
        <v>37336</v>
      </c>
      <c r="L817" t="s">
        <v>1233</v>
      </c>
      <c r="M817">
        <v>1</v>
      </c>
      <c r="P817" s="2" t="s">
        <v>42154</v>
      </c>
      <c r="Q817" t="s">
        <v>47</v>
      </c>
      <c r="S817">
        <v>2.7913637000000002E-2</v>
      </c>
      <c r="T817">
        <v>6.9141389999999997E-4</v>
      </c>
      <c r="U817">
        <v>1.0962827E-2</v>
      </c>
      <c r="V817">
        <v>2.2568693E-3</v>
      </c>
      <c r="W817">
        <v>1.5720926E-2</v>
      </c>
      <c r="X817">
        <v>6.4985976000000003E-3</v>
      </c>
      <c r="Y817">
        <v>-0.25</v>
      </c>
      <c r="Z817">
        <v>0.09</v>
      </c>
      <c r="AA817">
        <v>5.5E-2</v>
      </c>
      <c r="AB817">
        <v>0.85499999999999998</v>
      </c>
      <c r="AC817">
        <v>0.37730000000000002</v>
      </c>
      <c r="AD817" t="s">
        <v>48</v>
      </c>
      <c r="AE817" t="s">
        <v>48</v>
      </c>
      <c r="AF817" t="s">
        <v>48</v>
      </c>
      <c r="AG817" t="s">
        <v>37311</v>
      </c>
    </row>
    <row r="818" spans="1:33" hidden="1" outlineLevel="1" x14ac:dyDescent="0.2">
      <c r="A818" t="s">
        <v>42155</v>
      </c>
      <c r="B818" t="s">
        <v>38648</v>
      </c>
      <c r="C818" t="s">
        <v>42156</v>
      </c>
      <c r="D818" s="3"/>
      <c r="J818" t="s">
        <v>42157</v>
      </c>
      <c r="K818" t="s">
        <v>37336</v>
      </c>
      <c r="L818" t="s">
        <v>1233</v>
      </c>
      <c r="M818">
        <v>1</v>
      </c>
      <c r="P818" s="2" t="s">
        <v>42158</v>
      </c>
      <c r="Q818" t="s">
        <v>47</v>
      </c>
      <c r="S818">
        <v>0.10522962</v>
      </c>
      <c r="T818">
        <v>2.2506713999999998E-3</v>
      </c>
      <c r="U818">
        <v>2.0373697999999999E-2</v>
      </c>
      <c r="V818">
        <v>7.9545390000000001E-3</v>
      </c>
      <c r="W818">
        <v>5.9646879999999999E-2</v>
      </c>
      <c r="X818">
        <v>7.9485230000000007E-3</v>
      </c>
      <c r="Y818">
        <v>2.5140056022408961E-2</v>
      </c>
      <c r="Z818">
        <v>0.22700000000000001</v>
      </c>
      <c r="AA818">
        <v>6.9000000000000006E-2</v>
      </c>
      <c r="AB818">
        <v>0.70399999999999996</v>
      </c>
      <c r="AC818">
        <v>0.99439999999999995</v>
      </c>
      <c r="AD818" t="s">
        <v>48</v>
      </c>
      <c r="AE818" t="s">
        <v>48</v>
      </c>
      <c r="AF818" t="s">
        <v>48</v>
      </c>
      <c r="AG818" t="s">
        <v>37311</v>
      </c>
    </row>
    <row r="819" spans="1:33" hidden="1" outlineLevel="1" x14ac:dyDescent="0.2">
      <c r="A819" t="s">
        <v>42159</v>
      </c>
      <c r="B819" t="s">
        <v>42160</v>
      </c>
      <c r="C819" t="s">
        <v>42161</v>
      </c>
      <c r="D819" s="3"/>
      <c r="J819" t="s">
        <v>42162</v>
      </c>
      <c r="K819" t="s">
        <v>37336</v>
      </c>
      <c r="L819" t="s">
        <v>1233</v>
      </c>
      <c r="M819">
        <v>1</v>
      </c>
      <c r="P819" s="2" t="s">
        <v>42163</v>
      </c>
      <c r="Q819" t="s">
        <v>47</v>
      </c>
      <c r="S819">
        <v>2.6028076000000001E-2</v>
      </c>
      <c r="T819">
        <v>7.2956085000000005E-4</v>
      </c>
      <c r="U819">
        <v>1.0296721999999999E-2</v>
      </c>
      <c r="V819">
        <v>1.7019013999999999E-3</v>
      </c>
      <c r="W819">
        <v>1.465692E-2</v>
      </c>
      <c r="X819">
        <v>6.3561939999999999E-3</v>
      </c>
      <c r="Y819">
        <v>0.22500000000000001</v>
      </c>
      <c r="Z819">
        <v>0.155</v>
      </c>
      <c r="AA819">
        <v>8.7999999999999995E-2</v>
      </c>
      <c r="AB819">
        <v>0.75700000000000001</v>
      </c>
      <c r="AC819">
        <v>0.66520000000000001</v>
      </c>
      <c r="AD819" t="s">
        <v>48</v>
      </c>
      <c r="AE819" t="s">
        <v>48</v>
      </c>
      <c r="AF819" t="s">
        <v>48</v>
      </c>
      <c r="AG819" t="s">
        <v>37311</v>
      </c>
    </row>
    <row r="820" spans="1:33" hidden="1" outlineLevel="1" x14ac:dyDescent="0.2">
      <c r="A820" t="s">
        <v>42164</v>
      </c>
      <c r="B820" t="s">
        <v>42165</v>
      </c>
      <c r="C820" t="s">
        <v>42166</v>
      </c>
      <c r="D820" s="3"/>
      <c r="J820" t="s">
        <v>42167</v>
      </c>
      <c r="K820" t="s">
        <v>37336</v>
      </c>
      <c r="L820" t="s">
        <v>1233</v>
      </c>
      <c r="M820">
        <v>1</v>
      </c>
      <c r="P820" s="2" t="s">
        <v>42168</v>
      </c>
      <c r="Q820" t="s">
        <v>47</v>
      </c>
      <c r="S820">
        <v>8.4790690000000002E-2</v>
      </c>
      <c r="T820">
        <v>1.7929077000000001E-3</v>
      </c>
      <c r="U820">
        <v>1.3917601999999999E-2</v>
      </c>
      <c r="V820">
        <v>4.4212440000000004E-3</v>
      </c>
      <c r="W820">
        <v>3.4562174000000001E-2</v>
      </c>
      <c r="X820">
        <v>7.3789097000000001E-3</v>
      </c>
      <c r="Y820">
        <v>-1.6666666666666659E-2</v>
      </c>
      <c r="Z820">
        <v>8.5999999999999993E-2</v>
      </c>
      <c r="AA820">
        <v>0</v>
      </c>
      <c r="AB820">
        <v>0.91400000000000003</v>
      </c>
      <c r="AC820">
        <v>0.45739999999999997</v>
      </c>
      <c r="AD820" t="s">
        <v>48</v>
      </c>
      <c r="AE820" t="s">
        <v>48</v>
      </c>
      <c r="AF820" t="s">
        <v>48</v>
      </c>
      <c r="AG820" t="s">
        <v>37311</v>
      </c>
    </row>
    <row r="821" spans="1:33" hidden="1" outlineLevel="1" x14ac:dyDescent="0.2">
      <c r="A821" t="s">
        <v>42169</v>
      </c>
      <c r="B821" t="s">
        <v>42170</v>
      </c>
      <c r="C821" t="s">
        <v>42171</v>
      </c>
      <c r="D821" s="3"/>
      <c r="J821" t="s">
        <v>42172</v>
      </c>
      <c r="K821" t="s">
        <v>37336</v>
      </c>
      <c r="L821" t="s">
        <v>1233</v>
      </c>
      <c r="M821">
        <v>1</v>
      </c>
      <c r="P821" s="2" t="s">
        <v>42173</v>
      </c>
      <c r="Q821" t="s">
        <v>10060</v>
      </c>
      <c r="S821">
        <v>0.41690505</v>
      </c>
      <c r="T821">
        <v>1.2768554499999999E-2</v>
      </c>
      <c r="U821">
        <v>0.12639371999999999</v>
      </c>
      <c r="V821">
        <v>8.4355109999999997E-3</v>
      </c>
      <c r="W821">
        <v>0.45343060000000002</v>
      </c>
      <c r="X821">
        <v>1.0369381E-2</v>
      </c>
      <c r="Y821">
        <v>0</v>
      </c>
      <c r="Z821">
        <v>0</v>
      </c>
      <c r="AA821">
        <v>7.6999999999999999E-2</v>
      </c>
      <c r="AB821">
        <v>0.92300000000000004</v>
      </c>
      <c r="AC821">
        <v>-0.25</v>
      </c>
      <c r="AD821" t="s">
        <v>48</v>
      </c>
      <c r="AE821" t="s">
        <v>48</v>
      </c>
      <c r="AF821" t="s">
        <v>48</v>
      </c>
      <c r="AG821" t="s">
        <v>37311</v>
      </c>
    </row>
    <row r="822" spans="1:33" hidden="1" outlineLevel="1" x14ac:dyDescent="0.2">
      <c r="A822" t="s">
        <v>42174</v>
      </c>
      <c r="B822" t="s">
        <v>42175</v>
      </c>
      <c r="C822" t="s">
        <v>32470</v>
      </c>
      <c r="D822" s="3"/>
      <c r="J822" t="s">
        <v>42176</v>
      </c>
      <c r="K822" t="s">
        <v>37336</v>
      </c>
      <c r="L822" t="s">
        <v>1233</v>
      </c>
      <c r="M822">
        <v>1</v>
      </c>
      <c r="P822" s="2" t="s">
        <v>42177</v>
      </c>
      <c r="Q822" t="s">
        <v>10060</v>
      </c>
      <c r="S822">
        <v>0.90610630000000003</v>
      </c>
      <c r="T822">
        <v>0.45895406999999999</v>
      </c>
      <c r="U822">
        <v>0.84506535999999999</v>
      </c>
      <c r="V822">
        <v>0.18903254999999999</v>
      </c>
      <c r="W822">
        <v>0.63083920000000004</v>
      </c>
      <c r="X822">
        <v>0.13815512999999999</v>
      </c>
      <c r="Y822">
        <v>-0.32500000000000001</v>
      </c>
      <c r="Z822">
        <v>0</v>
      </c>
      <c r="AA822">
        <v>0.39400000000000002</v>
      </c>
      <c r="AB822">
        <v>0.60599999999999998</v>
      </c>
      <c r="AC822">
        <v>-0.89339999999999997</v>
      </c>
      <c r="AD822" t="s">
        <v>48</v>
      </c>
      <c r="AE822" t="s">
        <v>48</v>
      </c>
      <c r="AF822" t="s">
        <v>48</v>
      </c>
      <c r="AG822" t="s">
        <v>37311</v>
      </c>
    </row>
    <row r="823" spans="1:33" hidden="1" outlineLevel="1" x14ac:dyDescent="0.2">
      <c r="A823" t="s">
        <v>42178</v>
      </c>
      <c r="B823" t="s">
        <v>42179</v>
      </c>
      <c r="C823" t="s">
        <v>42180</v>
      </c>
      <c r="D823" s="3"/>
      <c r="J823" t="s">
        <v>42181</v>
      </c>
      <c r="K823" t="s">
        <v>37336</v>
      </c>
      <c r="L823" t="s">
        <v>1233</v>
      </c>
      <c r="M823">
        <v>1</v>
      </c>
      <c r="P823" s="2" t="s">
        <v>42182</v>
      </c>
      <c r="Q823" t="s">
        <v>47</v>
      </c>
      <c r="S823">
        <v>8.1625134000000002E-2</v>
      </c>
      <c r="T823">
        <v>2.5367736999999998E-3</v>
      </c>
      <c r="U823">
        <v>3.4397303999999997E-2</v>
      </c>
      <c r="V823">
        <v>1.3244914999999999E-2</v>
      </c>
      <c r="W823">
        <v>1.9032324E-2</v>
      </c>
      <c r="X823">
        <v>9.1783709999999994E-3</v>
      </c>
      <c r="Y823">
        <v>5.3571428571428548E-2</v>
      </c>
      <c r="Z823">
        <v>0.16300000000000001</v>
      </c>
      <c r="AA823">
        <v>3.3000000000000002E-2</v>
      </c>
      <c r="AB823">
        <v>0.80400000000000005</v>
      </c>
      <c r="AC823">
        <v>0.95589999999999997</v>
      </c>
      <c r="AD823" t="s">
        <v>48</v>
      </c>
      <c r="AE823" t="s">
        <v>48</v>
      </c>
      <c r="AF823" t="s">
        <v>48</v>
      </c>
      <c r="AG823" t="s">
        <v>37311</v>
      </c>
    </row>
    <row r="824" spans="1:33" hidden="1" outlineLevel="1" x14ac:dyDescent="0.2">
      <c r="A824" t="s">
        <v>42183</v>
      </c>
      <c r="B824" t="s">
        <v>42184</v>
      </c>
      <c r="C824" t="s">
        <v>42185</v>
      </c>
      <c r="D824" s="3"/>
      <c r="J824" t="s">
        <v>42186</v>
      </c>
      <c r="K824" t="s">
        <v>37336</v>
      </c>
      <c r="L824" t="s">
        <v>1233</v>
      </c>
      <c r="M824">
        <v>1</v>
      </c>
      <c r="P824" s="2" t="s">
        <v>42187</v>
      </c>
      <c r="Q824" t="s">
        <v>47</v>
      </c>
      <c r="S824">
        <v>3.969839E-2</v>
      </c>
      <c r="T824">
        <v>9.5844270000000002E-4</v>
      </c>
      <c r="U824">
        <v>1.0467518E-2</v>
      </c>
      <c r="V824">
        <v>4.088263E-3</v>
      </c>
      <c r="W824">
        <v>2.0385905999999999E-2</v>
      </c>
      <c r="X824">
        <v>6.5309620000000004E-3</v>
      </c>
      <c r="Y824">
        <v>-0.33333333333333331</v>
      </c>
      <c r="Z824">
        <v>0.217</v>
      </c>
      <c r="AA824">
        <v>0.27300000000000002</v>
      </c>
      <c r="AB824">
        <v>0.51</v>
      </c>
      <c r="AC824">
        <v>-0.19009999999999999</v>
      </c>
      <c r="AD824" t="s">
        <v>48</v>
      </c>
      <c r="AE824" t="s">
        <v>48</v>
      </c>
      <c r="AF824" t="s">
        <v>48</v>
      </c>
      <c r="AG824" t="s">
        <v>37311</v>
      </c>
    </row>
    <row r="825" spans="1:33" hidden="1" outlineLevel="1" x14ac:dyDescent="0.2">
      <c r="A825" t="s">
        <v>42188</v>
      </c>
      <c r="B825" t="s">
        <v>42189</v>
      </c>
      <c r="C825" t="s">
        <v>42190</v>
      </c>
      <c r="D825" s="3"/>
      <c r="J825" t="s">
        <v>42191</v>
      </c>
      <c r="K825" t="s">
        <v>37336</v>
      </c>
      <c r="L825" t="s">
        <v>1233</v>
      </c>
      <c r="M825">
        <v>1</v>
      </c>
      <c r="P825" s="2" t="s">
        <v>42192</v>
      </c>
      <c r="Q825" t="s">
        <v>47</v>
      </c>
      <c r="S825">
        <v>0.60152835000000004</v>
      </c>
      <c r="T825">
        <v>2.3645958000000002E-2</v>
      </c>
      <c r="U825">
        <v>0.58656560000000002</v>
      </c>
      <c r="V825">
        <v>2.3595277000000001E-2</v>
      </c>
      <c r="W825">
        <v>0.45758462</v>
      </c>
      <c r="X825">
        <v>1.0084574000000001E-2</v>
      </c>
      <c r="Y825">
        <v>0</v>
      </c>
      <c r="Z825">
        <v>0</v>
      </c>
      <c r="AA825">
        <v>0.373</v>
      </c>
      <c r="AB825">
        <v>0.627</v>
      </c>
      <c r="AC825">
        <v>-0.83689999999999998</v>
      </c>
      <c r="AD825" t="s">
        <v>48</v>
      </c>
      <c r="AE825" t="s">
        <v>48</v>
      </c>
      <c r="AF825" t="s">
        <v>48</v>
      </c>
      <c r="AG825" t="s">
        <v>37311</v>
      </c>
    </row>
    <row r="826" spans="1:33" hidden="1" outlineLevel="1" x14ac:dyDescent="0.2">
      <c r="A826" t="s">
        <v>42193</v>
      </c>
      <c r="B826" t="s">
        <v>42194</v>
      </c>
      <c r="C826" t="s">
        <v>42195</v>
      </c>
      <c r="D826" s="3"/>
      <c r="J826" t="s">
        <v>42196</v>
      </c>
      <c r="K826" t="s">
        <v>37336</v>
      </c>
      <c r="L826" t="s">
        <v>1233</v>
      </c>
      <c r="M826">
        <v>1</v>
      </c>
      <c r="P826" s="2" t="s">
        <v>42197</v>
      </c>
      <c r="Q826" t="s">
        <v>47</v>
      </c>
      <c r="S826">
        <v>7.4502609999999997E-2</v>
      </c>
      <c r="T826">
        <v>2.0980834999999999E-3</v>
      </c>
      <c r="U826">
        <v>2.3584666000000001E-2</v>
      </c>
      <c r="V826">
        <v>2.7933380999999998E-3</v>
      </c>
      <c r="W826">
        <v>2.9163293999999999E-2</v>
      </c>
      <c r="X826">
        <v>1.2026439E-2</v>
      </c>
      <c r="Y826">
        <v>1.6358024691358029E-2</v>
      </c>
      <c r="Z826">
        <v>8.5999999999999993E-2</v>
      </c>
      <c r="AA826">
        <v>0.14599999999999999</v>
      </c>
      <c r="AB826">
        <v>0.76800000000000002</v>
      </c>
      <c r="AC826">
        <v>-0.89119999999999999</v>
      </c>
      <c r="AD826" t="s">
        <v>48</v>
      </c>
      <c r="AE826" t="s">
        <v>48</v>
      </c>
      <c r="AF826" t="s">
        <v>48</v>
      </c>
      <c r="AG826" t="s">
        <v>37311</v>
      </c>
    </row>
    <row r="827" spans="1:33" hidden="1" outlineLevel="1" x14ac:dyDescent="0.2">
      <c r="A827" t="s">
        <v>42198</v>
      </c>
      <c r="B827" t="s">
        <v>42199</v>
      </c>
      <c r="C827" t="s">
        <v>42200</v>
      </c>
      <c r="D827" s="3"/>
      <c r="J827" t="s">
        <v>42201</v>
      </c>
      <c r="K827" t="s">
        <v>37336</v>
      </c>
      <c r="L827" t="s">
        <v>1233</v>
      </c>
      <c r="M827">
        <v>1</v>
      </c>
      <c r="P827" s="2" t="s">
        <v>42202</v>
      </c>
      <c r="Q827" t="s">
        <v>47</v>
      </c>
      <c r="S827">
        <v>0.27862819999999999</v>
      </c>
      <c r="T827">
        <v>5.9127807999999997E-3</v>
      </c>
      <c r="U827">
        <v>4.491858E-2</v>
      </c>
      <c r="V827">
        <v>8.5095069999999995E-3</v>
      </c>
      <c r="W827">
        <v>0.26395000000000002</v>
      </c>
      <c r="X827">
        <v>1.0084574000000001E-2</v>
      </c>
      <c r="Y827">
        <v>0.12070707070707069</v>
      </c>
      <c r="Z827">
        <v>0.11700000000000001</v>
      </c>
      <c r="AA827">
        <v>5.7000000000000002E-2</v>
      </c>
      <c r="AB827">
        <v>0.82599999999999996</v>
      </c>
      <c r="AC827">
        <v>0.85519999999999996</v>
      </c>
      <c r="AD827" t="s">
        <v>48</v>
      </c>
      <c r="AE827" t="s">
        <v>48</v>
      </c>
      <c r="AF827" t="s">
        <v>48</v>
      </c>
      <c r="AG827" t="s">
        <v>37311</v>
      </c>
    </row>
    <row r="828" spans="1:33" hidden="1" outlineLevel="1" x14ac:dyDescent="0.2">
      <c r="A828" t="s">
        <v>42203</v>
      </c>
      <c r="B828" t="s">
        <v>42204</v>
      </c>
      <c r="C828" t="s">
        <v>42205</v>
      </c>
      <c r="D828" s="3"/>
      <c r="J828" t="s">
        <v>42206</v>
      </c>
      <c r="K828" t="s">
        <v>37336</v>
      </c>
      <c r="L828" t="s">
        <v>1233</v>
      </c>
      <c r="M828">
        <v>1</v>
      </c>
      <c r="P828" s="2" t="s">
        <v>42207</v>
      </c>
      <c r="Q828" t="s">
        <v>47</v>
      </c>
      <c r="Y828" t="s">
        <v>48</v>
      </c>
      <c r="Z828" t="s">
        <v>48</v>
      </c>
      <c r="AA828" t="s">
        <v>48</v>
      </c>
      <c r="AB828" t="s">
        <v>48</v>
      </c>
      <c r="AC828" t="s">
        <v>48</v>
      </c>
      <c r="AD828" t="s">
        <v>48</v>
      </c>
      <c r="AE828" t="s">
        <v>48</v>
      </c>
      <c r="AF828" t="s">
        <v>48</v>
      </c>
      <c r="AG828" t="s">
        <v>39862</v>
      </c>
    </row>
    <row r="829" spans="1:33" hidden="1" outlineLevel="1" x14ac:dyDescent="0.2">
      <c r="A829" t="s">
        <v>42208</v>
      </c>
      <c r="B829" t="s">
        <v>42209</v>
      </c>
      <c r="C829" t="s">
        <v>42210</v>
      </c>
      <c r="D829" s="3"/>
      <c r="J829" t="s">
        <v>42211</v>
      </c>
      <c r="K829" t="s">
        <v>37336</v>
      </c>
      <c r="L829" t="s">
        <v>1233</v>
      </c>
      <c r="M829">
        <v>1</v>
      </c>
      <c r="P829" s="2" t="s">
        <v>42212</v>
      </c>
      <c r="Q829" t="s">
        <v>47</v>
      </c>
      <c r="S829">
        <v>0.44573321999999999</v>
      </c>
      <c r="T829">
        <v>1.3672343999999999E-2</v>
      </c>
      <c r="U829">
        <v>0.18294942</v>
      </c>
      <c r="V829">
        <v>3.1206898E-2</v>
      </c>
      <c r="W829">
        <v>0.51309439999999995</v>
      </c>
      <c r="X829">
        <v>7.365964E-3</v>
      </c>
      <c r="Y829">
        <v>-0.15476190476190479</v>
      </c>
      <c r="Z829">
        <v>0</v>
      </c>
      <c r="AA829">
        <v>0.29399999999999998</v>
      </c>
      <c r="AB829">
        <v>0.70599999999999996</v>
      </c>
      <c r="AC829">
        <v>-0.36120000000000002</v>
      </c>
      <c r="AD829" t="s">
        <v>48</v>
      </c>
      <c r="AE829" t="s">
        <v>48</v>
      </c>
      <c r="AF829" t="s">
        <v>48</v>
      </c>
      <c r="AG829" t="s">
        <v>37311</v>
      </c>
    </row>
    <row r="830" spans="1:33" hidden="1" outlineLevel="1" x14ac:dyDescent="0.2">
      <c r="A830" t="s">
        <v>42213</v>
      </c>
      <c r="B830" t="s">
        <v>42214</v>
      </c>
      <c r="C830" t="s">
        <v>42215</v>
      </c>
      <c r="D830" s="3"/>
      <c r="J830" t="s">
        <v>42216</v>
      </c>
      <c r="K830" t="s">
        <v>37336</v>
      </c>
      <c r="L830" t="s">
        <v>1233</v>
      </c>
      <c r="M830">
        <v>1</v>
      </c>
      <c r="P830" s="2" t="s">
        <v>42217</v>
      </c>
      <c r="Q830" t="s">
        <v>47</v>
      </c>
      <c r="S830">
        <v>0.76197963999999996</v>
      </c>
      <c r="T830">
        <v>0.18232453000000001</v>
      </c>
      <c r="U830">
        <v>0.70928369999999996</v>
      </c>
      <c r="V830">
        <v>5.6128169999999998E-2</v>
      </c>
      <c r="W830">
        <v>0.57398740000000004</v>
      </c>
      <c r="X830">
        <v>1.6465442E-2</v>
      </c>
      <c r="Y830">
        <v>-0.14861111111111111</v>
      </c>
      <c r="Z830">
        <v>3.9E-2</v>
      </c>
      <c r="AA830">
        <v>0.27500000000000002</v>
      </c>
      <c r="AB830">
        <v>0.68600000000000005</v>
      </c>
      <c r="AC830">
        <v>-0.9385</v>
      </c>
      <c r="AD830" t="s">
        <v>48</v>
      </c>
      <c r="AE830" t="s">
        <v>48</v>
      </c>
      <c r="AF830" t="s">
        <v>48</v>
      </c>
      <c r="AG830" t="s">
        <v>37311</v>
      </c>
    </row>
    <row r="831" spans="1:33" hidden="1" outlineLevel="1" x14ac:dyDescent="0.2">
      <c r="A831" t="s">
        <v>42218</v>
      </c>
      <c r="B831" t="s">
        <v>42219</v>
      </c>
      <c r="C831" t="s">
        <v>42220</v>
      </c>
      <c r="D831" s="3"/>
      <c r="J831" t="s">
        <v>42221</v>
      </c>
      <c r="K831" t="s">
        <v>37336</v>
      </c>
      <c r="L831" t="s">
        <v>1233</v>
      </c>
      <c r="M831">
        <v>1</v>
      </c>
      <c r="P831" s="2" t="s">
        <v>42222</v>
      </c>
      <c r="Q831" t="s">
        <v>47</v>
      </c>
      <c r="S831">
        <v>0.60152835000000004</v>
      </c>
      <c r="T831">
        <v>2.3076923999999999E-2</v>
      </c>
      <c r="U831">
        <v>0.22633049999999999</v>
      </c>
      <c r="V831">
        <v>0.10221587</v>
      </c>
      <c r="W831">
        <v>0.63083920000000004</v>
      </c>
      <c r="X831">
        <v>7.4824755999999999E-3</v>
      </c>
      <c r="Y831">
        <v>-0.25</v>
      </c>
      <c r="Z831">
        <v>0.21199999999999999</v>
      </c>
      <c r="AA831">
        <v>0.25</v>
      </c>
      <c r="AB831">
        <v>0.53800000000000003</v>
      </c>
      <c r="AC831">
        <v>-0.11020000000000001</v>
      </c>
      <c r="AD831" t="s">
        <v>48</v>
      </c>
      <c r="AE831" t="s">
        <v>48</v>
      </c>
      <c r="AF831" t="s">
        <v>48</v>
      </c>
      <c r="AG831" t="s">
        <v>37311</v>
      </c>
    </row>
    <row r="832" spans="1:33" hidden="1" outlineLevel="1" x14ac:dyDescent="0.2">
      <c r="A832" t="s">
        <v>42223</v>
      </c>
      <c r="B832" t="s">
        <v>42224</v>
      </c>
      <c r="C832" t="s">
        <v>42225</v>
      </c>
      <c r="D832" s="3"/>
      <c r="J832" t="s">
        <v>42226</v>
      </c>
      <c r="K832" t="s">
        <v>37336</v>
      </c>
      <c r="L832" t="s">
        <v>1233</v>
      </c>
      <c r="M832">
        <v>1</v>
      </c>
      <c r="P832" s="2" t="s">
        <v>42227</v>
      </c>
      <c r="Q832" t="s">
        <v>47</v>
      </c>
      <c r="S832">
        <v>6.3818829999999993E-2</v>
      </c>
      <c r="T832">
        <v>1.6307831E-3</v>
      </c>
      <c r="U832">
        <v>2.5634222000000002E-2</v>
      </c>
      <c r="V832">
        <v>3.1078199999999999E-3</v>
      </c>
      <c r="W832">
        <v>2.8832749000000001E-2</v>
      </c>
      <c r="X832">
        <v>7.4954215000000001E-3</v>
      </c>
      <c r="Y832">
        <v>0.17160493827160489</v>
      </c>
      <c r="Z832">
        <v>0.126</v>
      </c>
      <c r="AA832">
        <v>4.2999999999999997E-2</v>
      </c>
      <c r="AB832">
        <v>0.83099999999999996</v>
      </c>
      <c r="AC832">
        <v>0.93540000000000001</v>
      </c>
      <c r="AD832" t="s">
        <v>48</v>
      </c>
      <c r="AE832" t="s">
        <v>48</v>
      </c>
      <c r="AF832" t="s">
        <v>48</v>
      </c>
      <c r="AG832" t="s">
        <v>37311</v>
      </c>
    </row>
    <row r="833" spans="1:33" hidden="1" outlineLevel="1" x14ac:dyDescent="0.2">
      <c r="A833" t="s">
        <v>42228</v>
      </c>
      <c r="B833" t="s">
        <v>42229</v>
      </c>
      <c r="C833" t="s">
        <v>42230</v>
      </c>
      <c r="D833" s="3"/>
      <c r="J833" t="s">
        <v>42231</v>
      </c>
      <c r="K833" t="s">
        <v>37336</v>
      </c>
      <c r="L833" t="s">
        <v>1233</v>
      </c>
      <c r="M833">
        <v>1</v>
      </c>
      <c r="P833" s="2" t="s">
        <v>42232</v>
      </c>
      <c r="Q833" t="s">
        <v>47</v>
      </c>
      <c r="S833">
        <v>7.4502609999999997E-2</v>
      </c>
      <c r="T833">
        <v>2.5749206999999999E-3</v>
      </c>
      <c r="U833">
        <v>2.8913507000000001E-2</v>
      </c>
      <c r="V833">
        <v>7.8805430000000003E-3</v>
      </c>
      <c r="W833">
        <v>1.8967866999999999E-2</v>
      </c>
      <c r="X833">
        <v>9.7738765000000005E-3</v>
      </c>
      <c r="Y833">
        <v>0</v>
      </c>
      <c r="Z833">
        <v>0.2</v>
      </c>
      <c r="AA833">
        <v>0</v>
      </c>
      <c r="AB833">
        <v>0.8</v>
      </c>
      <c r="AC833">
        <v>0.36120000000000002</v>
      </c>
      <c r="AD833" t="s">
        <v>48</v>
      </c>
      <c r="AE833" t="s">
        <v>48</v>
      </c>
      <c r="AF833" t="s">
        <v>48</v>
      </c>
      <c r="AG833" t="s">
        <v>37311</v>
      </c>
    </row>
    <row r="834" spans="1:33" hidden="1" outlineLevel="1" x14ac:dyDescent="0.2">
      <c r="A834" t="s">
        <v>42233</v>
      </c>
      <c r="B834" t="s">
        <v>42234</v>
      </c>
      <c r="C834" t="s">
        <v>21036</v>
      </c>
      <c r="D834" s="3"/>
      <c r="J834" t="s">
        <v>42235</v>
      </c>
      <c r="K834" t="s">
        <v>37336</v>
      </c>
      <c r="L834" t="s">
        <v>1233</v>
      </c>
      <c r="M834">
        <v>1</v>
      </c>
      <c r="P834" s="2" t="s">
        <v>42236</v>
      </c>
      <c r="Q834" t="s">
        <v>47</v>
      </c>
      <c r="S834">
        <v>0.13908891000000001</v>
      </c>
      <c r="T834">
        <v>2.1934509999999999E-3</v>
      </c>
      <c r="U834">
        <v>2.0646972999999999E-2</v>
      </c>
      <c r="V834">
        <v>1.8671318999999999E-2</v>
      </c>
      <c r="W834">
        <v>6.4948030000000004E-2</v>
      </c>
      <c r="X834">
        <v>6.5244893000000002E-3</v>
      </c>
      <c r="Y834">
        <v>-0.1333333333333333</v>
      </c>
      <c r="Z834">
        <v>0.17499999999999999</v>
      </c>
      <c r="AA834">
        <v>0.11</v>
      </c>
      <c r="AB834">
        <v>0.71399999999999997</v>
      </c>
      <c r="AC834">
        <v>0.25</v>
      </c>
      <c r="AD834" t="s">
        <v>48</v>
      </c>
      <c r="AE834" t="s">
        <v>48</v>
      </c>
      <c r="AF834" t="s">
        <v>48</v>
      </c>
      <c r="AG834" t="s">
        <v>37311</v>
      </c>
    </row>
    <row r="835" spans="1:33" hidden="1" outlineLevel="1" x14ac:dyDescent="0.2">
      <c r="A835" t="s">
        <v>42237</v>
      </c>
      <c r="B835" t="s">
        <v>38069</v>
      </c>
      <c r="C835" t="s">
        <v>42238</v>
      </c>
      <c r="D835" s="3"/>
      <c r="J835" t="s">
        <v>42239</v>
      </c>
      <c r="K835" t="s">
        <v>37336</v>
      </c>
      <c r="L835" t="s">
        <v>1233</v>
      </c>
      <c r="M835">
        <v>1</v>
      </c>
      <c r="P835" s="2" t="s">
        <v>42240</v>
      </c>
      <c r="Q835" t="s">
        <v>10150</v>
      </c>
      <c r="S835">
        <v>0.4826145</v>
      </c>
      <c r="T835">
        <v>2.3645958000000002E-2</v>
      </c>
      <c r="U835">
        <v>0.42102736000000002</v>
      </c>
      <c r="V835">
        <v>4.0745795000000001E-2</v>
      </c>
      <c r="W835">
        <v>0.37960073</v>
      </c>
      <c r="X835">
        <v>1.3165667000000001E-2</v>
      </c>
      <c r="Y835">
        <v>0.2</v>
      </c>
      <c r="Z835">
        <v>3.5000000000000003E-2</v>
      </c>
      <c r="AA835">
        <v>0.155</v>
      </c>
      <c r="AB835">
        <v>0.81</v>
      </c>
      <c r="AC835">
        <v>-0.81030000000000002</v>
      </c>
      <c r="AD835" t="s">
        <v>48</v>
      </c>
      <c r="AE835" t="s">
        <v>48</v>
      </c>
      <c r="AF835" t="s">
        <v>48</v>
      </c>
      <c r="AG835" t="s">
        <v>37311</v>
      </c>
    </row>
    <row r="836" spans="1:33" hidden="1" outlineLevel="1" x14ac:dyDescent="0.2">
      <c r="A836" t="s">
        <v>42241</v>
      </c>
      <c r="B836" t="s">
        <v>42242</v>
      </c>
      <c r="C836" t="s">
        <v>30897</v>
      </c>
      <c r="D836" s="3"/>
      <c r="J836" t="s">
        <v>42243</v>
      </c>
      <c r="K836" t="s">
        <v>37336</v>
      </c>
      <c r="L836" t="s">
        <v>1233</v>
      </c>
      <c r="M836">
        <v>1</v>
      </c>
      <c r="P836" s="2" t="s">
        <v>42244</v>
      </c>
      <c r="Q836" t="s">
        <v>47</v>
      </c>
      <c r="S836">
        <v>0.62136005999999999</v>
      </c>
      <c r="T836">
        <v>0.19149859</v>
      </c>
      <c r="U836">
        <v>0.60019290000000003</v>
      </c>
      <c r="V836">
        <v>0.10221587</v>
      </c>
      <c r="W836">
        <v>0.41767507999999998</v>
      </c>
      <c r="X836">
        <v>4.1674210000000003E-2</v>
      </c>
      <c r="Y836">
        <v>-6.4999999999999988E-2</v>
      </c>
      <c r="Z836">
        <v>3.4000000000000002E-2</v>
      </c>
      <c r="AA836">
        <v>0.13200000000000001</v>
      </c>
      <c r="AB836">
        <v>0.83399999999999996</v>
      </c>
      <c r="AC836">
        <v>-0.78500000000000003</v>
      </c>
      <c r="AD836" t="s">
        <v>48</v>
      </c>
      <c r="AE836" t="s">
        <v>48</v>
      </c>
      <c r="AF836" t="s">
        <v>48</v>
      </c>
      <c r="AG836" t="s">
        <v>37311</v>
      </c>
    </row>
    <row r="837" spans="1:33" hidden="1" outlineLevel="1" x14ac:dyDescent="0.2">
      <c r="A837" t="s">
        <v>42245</v>
      </c>
      <c r="B837" t="s">
        <v>42246</v>
      </c>
      <c r="C837" t="s">
        <v>37338</v>
      </c>
      <c r="D837" s="3"/>
      <c r="J837" t="s">
        <v>42247</v>
      </c>
      <c r="K837" t="s">
        <v>40781</v>
      </c>
      <c r="L837" t="s">
        <v>1263</v>
      </c>
      <c r="M837">
        <v>1698</v>
      </c>
      <c r="P837" s="2" t="s">
        <v>42248</v>
      </c>
      <c r="Q837" t="s">
        <v>47</v>
      </c>
      <c r="S837">
        <v>2.1314176000000001E-2</v>
      </c>
      <c r="T837">
        <v>7.4386597000000005E-4</v>
      </c>
      <c r="U837">
        <v>1.2004684999999999E-2</v>
      </c>
      <c r="V837">
        <v>1.8591422999999999E-3</v>
      </c>
      <c r="W837">
        <v>9.564889E-3</v>
      </c>
      <c r="X837">
        <v>7.2365062999999999E-3</v>
      </c>
      <c r="Y837">
        <v>-5.5555555555555552E-2</v>
      </c>
      <c r="Z837">
        <v>0.30499999999999999</v>
      </c>
      <c r="AA837">
        <v>0.125</v>
      </c>
      <c r="AB837">
        <v>0.57099999999999995</v>
      </c>
      <c r="AC837">
        <v>0.41720000000000002</v>
      </c>
      <c r="AD837" t="s">
        <v>48</v>
      </c>
      <c r="AE837" t="s">
        <v>48</v>
      </c>
      <c r="AF837" t="s">
        <v>48</v>
      </c>
      <c r="AG837" t="s">
        <v>37311</v>
      </c>
    </row>
    <row r="838" spans="1:33" hidden="1" outlineLevel="1" x14ac:dyDescent="0.2">
      <c r="A838" t="s">
        <v>42249</v>
      </c>
      <c r="B838" t="s">
        <v>42250</v>
      </c>
      <c r="C838" t="s">
        <v>42251</v>
      </c>
      <c r="D838" s="3"/>
      <c r="J838" t="s">
        <v>42252</v>
      </c>
      <c r="K838" t="s">
        <v>40781</v>
      </c>
      <c r="L838" t="s">
        <v>1263</v>
      </c>
      <c r="M838">
        <v>22</v>
      </c>
      <c r="P838" s="2" t="s">
        <v>42253</v>
      </c>
      <c r="Q838" t="s">
        <v>10060</v>
      </c>
      <c r="S838">
        <v>0.25244820000000001</v>
      </c>
      <c r="T838">
        <v>1.1672973999999999E-2</v>
      </c>
      <c r="U838">
        <v>3.6902369999999997E-2</v>
      </c>
      <c r="V838">
        <v>6.955597E-3</v>
      </c>
      <c r="W838">
        <v>6.1976057000000001E-2</v>
      </c>
      <c r="X838">
        <v>0.28362189999999998</v>
      </c>
      <c r="Y838">
        <v>0.2166666666666667</v>
      </c>
      <c r="Z838">
        <v>0.38700000000000001</v>
      </c>
      <c r="AA838">
        <v>0</v>
      </c>
      <c r="AB838">
        <v>0.61299999999999999</v>
      </c>
      <c r="AC838">
        <v>0.61880000000000002</v>
      </c>
      <c r="AD838" t="s">
        <v>48</v>
      </c>
      <c r="AE838" t="s">
        <v>48</v>
      </c>
      <c r="AF838" t="s">
        <v>48</v>
      </c>
      <c r="AG838" t="s">
        <v>37311</v>
      </c>
    </row>
    <row r="839" spans="1:33" hidden="1" outlineLevel="1" x14ac:dyDescent="0.2">
      <c r="A839" t="s">
        <v>42254</v>
      </c>
      <c r="B839" t="s">
        <v>42255</v>
      </c>
      <c r="C839" t="s">
        <v>37338</v>
      </c>
      <c r="D839" s="3"/>
      <c r="J839" t="s">
        <v>42256</v>
      </c>
      <c r="K839" t="s">
        <v>40786</v>
      </c>
      <c r="L839" t="s">
        <v>1263</v>
      </c>
      <c r="M839">
        <v>910</v>
      </c>
      <c r="P839" s="2" t="s">
        <v>42257</v>
      </c>
      <c r="Q839" t="s">
        <v>47</v>
      </c>
      <c r="S839">
        <v>0.60203859999999998</v>
      </c>
      <c r="T839">
        <v>2.3176458E-2</v>
      </c>
      <c r="U839">
        <v>0.71073220000000004</v>
      </c>
      <c r="V839">
        <v>2.2992345000000001E-2</v>
      </c>
      <c r="W839">
        <v>0.35677677000000002</v>
      </c>
      <c r="X839">
        <v>9.0489139999999999E-3</v>
      </c>
      <c r="Y839">
        <v>-0.1</v>
      </c>
      <c r="Z839">
        <v>0.05</v>
      </c>
      <c r="AA839">
        <v>0.14899999999999999</v>
      </c>
      <c r="AB839">
        <v>0.80100000000000005</v>
      </c>
      <c r="AC839">
        <v>-0.60589999999999999</v>
      </c>
      <c r="AD839" t="s">
        <v>48</v>
      </c>
      <c r="AE839" t="s">
        <v>48</v>
      </c>
      <c r="AF839" t="s">
        <v>48</v>
      </c>
      <c r="AG839" t="s">
        <v>37311</v>
      </c>
    </row>
    <row r="840" spans="1:33" hidden="1" outlineLevel="1" x14ac:dyDescent="0.2">
      <c r="A840" t="s">
        <v>42258</v>
      </c>
      <c r="B840" t="s">
        <v>42259</v>
      </c>
      <c r="C840" t="s">
        <v>37338</v>
      </c>
      <c r="D840" s="3"/>
      <c r="J840" t="s">
        <v>42260</v>
      </c>
      <c r="K840" t="s">
        <v>40790</v>
      </c>
      <c r="L840" t="s">
        <v>1263</v>
      </c>
      <c r="M840">
        <v>139</v>
      </c>
      <c r="P840" s="2" t="s">
        <v>42261</v>
      </c>
      <c r="Q840" t="s">
        <v>47</v>
      </c>
      <c r="S840">
        <v>2.7324398999999999E-2</v>
      </c>
      <c r="T840">
        <v>9.7274779999999999E-4</v>
      </c>
      <c r="U840">
        <v>1.1475216999999999E-2</v>
      </c>
      <c r="V840">
        <v>2.1828736999999999E-3</v>
      </c>
      <c r="W840">
        <v>1.0780896E-2</v>
      </c>
      <c r="X840">
        <v>8.1815470000000008E-3</v>
      </c>
      <c r="Y840">
        <v>4.1666666666666671E-2</v>
      </c>
      <c r="Z840">
        <v>0.26900000000000002</v>
      </c>
      <c r="AA840">
        <v>0</v>
      </c>
      <c r="AB840">
        <v>0.73099999999999998</v>
      </c>
      <c r="AC840">
        <v>0.76549999999999996</v>
      </c>
      <c r="AD840" t="s">
        <v>48</v>
      </c>
      <c r="AE840" t="s">
        <v>48</v>
      </c>
      <c r="AF840" t="s">
        <v>48</v>
      </c>
      <c r="AG840" t="s">
        <v>37311</v>
      </c>
    </row>
    <row r="841" spans="1:33" hidden="1" outlineLevel="1" x14ac:dyDescent="0.2">
      <c r="A841" t="s">
        <v>42262</v>
      </c>
      <c r="B841" t="s">
        <v>42263</v>
      </c>
      <c r="C841" t="s">
        <v>28440</v>
      </c>
      <c r="D841" s="3"/>
      <c r="J841" t="s">
        <v>42264</v>
      </c>
      <c r="K841" t="s">
        <v>40790</v>
      </c>
      <c r="L841" t="s">
        <v>1263</v>
      </c>
      <c r="M841">
        <v>51</v>
      </c>
      <c r="P841" s="2" t="s">
        <v>42265</v>
      </c>
      <c r="Q841" t="s">
        <v>10150</v>
      </c>
      <c r="S841">
        <v>0.18364124000000001</v>
      </c>
      <c r="T841">
        <v>4.3487550000000002E-3</v>
      </c>
      <c r="U841">
        <v>2.3652986000000001E-2</v>
      </c>
      <c r="V841">
        <v>5.1427023000000004E-3</v>
      </c>
      <c r="W841">
        <v>5.3205601999999998E-2</v>
      </c>
      <c r="X841">
        <v>0.13127697999999999</v>
      </c>
      <c r="Y841">
        <v>0.16</v>
      </c>
      <c r="Z841">
        <v>7.5999999999999998E-2</v>
      </c>
      <c r="AA841">
        <v>7.0999999999999994E-2</v>
      </c>
      <c r="AB841">
        <v>0.85299999999999998</v>
      </c>
      <c r="AC841">
        <v>5.3400000000000003E-2</v>
      </c>
      <c r="AD841" t="s">
        <v>48</v>
      </c>
      <c r="AE841" t="s">
        <v>48</v>
      </c>
      <c r="AF841" t="s">
        <v>48</v>
      </c>
      <c r="AG841" t="s">
        <v>37311</v>
      </c>
    </row>
    <row r="842" spans="1:33" hidden="1" outlineLevel="1" x14ac:dyDescent="0.2">
      <c r="A842" t="s">
        <v>42266</v>
      </c>
      <c r="B842" t="s">
        <v>42267</v>
      </c>
      <c r="C842" t="s">
        <v>37338</v>
      </c>
      <c r="D842" s="3"/>
      <c r="J842" t="s">
        <v>42268</v>
      </c>
      <c r="K842" t="s">
        <v>40794</v>
      </c>
      <c r="L842" t="s">
        <v>1263</v>
      </c>
      <c r="M842">
        <v>419</v>
      </c>
      <c r="P842" s="2" t="s">
        <v>42269</v>
      </c>
      <c r="Q842" t="s">
        <v>47</v>
      </c>
      <c r="S842">
        <v>0.30514878000000001</v>
      </c>
      <c r="T842">
        <v>6.0653686999999996E-3</v>
      </c>
      <c r="U842">
        <v>0.14402086</v>
      </c>
      <c r="V842">
        <v>5.5866763000000002E-3</v>
      </c>
      <c r="W842">
        <v>3.2909457000000003E-2</v>
      </c>
      <c r="X842">
        <v>8.5569740000000002E-3</v>
      </c>
      <c r="Y842">
        <v>0</v>
      </c>
      <c r="Z842">
        <v>9.0999999999999998E-2</v>
      </c>
      <c r="AA842">
        <v>7.0999999999999994E-2</v>
      </c>
      <c r="AB842">
        <v>0.83899999999999997</v>
      </c>
      <c r="AC842">
        <v>0.1154</v>
      </c>
      <c r="AD842" t="s">
        <v>48</v>
      </c>
      <c r="AE842" t="s">
        <v>48</v>
      </c>
      <c r="AF842" t="s">
        <v>48</v>
      </c>
      <c r="AG842" t="s">
        <v>37311</v>
      </c>
    </row>
    <row r="843" spans="1:33" hidden="1" outlineLevel="1" x14ac:dyDescent="0.2">
      <c r="A843" t="s">
        <v>42270</v>
      </c>
      <c r="B843" t="s">
        <v>42271</v>
      </c>
      <c r="C843" t="s">
        <v>37338</v>
      </c>
      <c r="D843" s="3"/>
      <c r="J843" t="s">
        <v>42272</v>
      </c>
      <c r="K843" t="s">
        <v>40802</v>
      </c>
      <c r="L843" t="s">
        <v>1263</v>
      </c>
      <c r="M843">
        <v>36</v>
      </c>
      <c r="P843" s="2" t="s">
        <v>42273</v>
      </c>
      <c r="Q843" t="s">
        <v>47</v>
      </c>
      <c r="S843">
        <v>5.7995459999999999E-2</v>
      </c>
      <c r="T843">
        <v>1.0967255E-3</v>
      </c>
      <c r="U843">
        <v>1.3336895E-2</v>
      </c>
      <c r="V843">
        <v>1.4244175E-3</v>
      </c>
      <c r="W843">
        <v>2.5542418000000001E-2</v>
      </c>
      <c r="X843">
        <v>6.3432488000000004E-3</v>
      </c>
      <c r="Y843">
        <v>-0.28722222222222221</v>
      </c>
      <c r="Z843">
        <v>0.09</v>
      </c>
      <c r="AA843">
        <v>0.126</v>
      </c>
      <c r="AB843">
        <v>0.78400000000000003</v>
      </c>
      <c r="AC843">
        <v>-0.45800000000000002</v>
      </c>
      <c r="AD843" t="s">
        <v>48</v>
      </c>
      <c r="AE843" t="s">
        <v>48</v>
      </c>
      <c r="AF843" t="s">
        <v>48</v>
      </c>
      <c r="AG843" t="s">
        <v>37311</v>
      </c>
    </row>
    <row r="844" spans="1:33" hidden="1" outlineLevel="1" x14ac:dyDescent="0.2">
      <c r="A844" t="s">
        <v>42274</v>
      </c>
      <c r="B844" t="s">
        <v>42275</v>
      </c>
      <c r="C844" t="s">
        <v>28440</v>
      </c>
      <c r="D844" s="3"/>
      <c r="J844" t="s">
        <v>42276</v>
      </c>
      <c r="K844" t="s">
        <v>40807</v>
      </c>
      <c r="L844" t="s">
        <v>1263</v>
      </c>
      <c r="M844">
        <v>16</v>
      </c>
      <c r="P844" s="2" t="s">
        <v>42277</v>
      </c>
      <c r="Q844" t="s">
        <v>10150</v>
      </c>
      <c r="S844">
        <v>2.0607091000000001E-2</v>
      </c>
      <c r="T844">
        <v>1.5735625999999999E-3</v>
      </c>
      <c r="U844">
        <v>1.4805742E-2</v>
      </c>
      <c r="V844">
        <v>5.5866763000000002E-3</v>
      </c>
      <c r="W844">
        <v>9.1658859999999998E-3</v>
      </c>
      <c r="X844">
        <v>8.7123229999999992E-3</v>
      </c>
      <c r="Y844">
        <v>0</v>
      </c>
      <c r="Z844">
        <v>0</v>
      </c>
      <c r="AA844">
        <v>0</v>
      </c>
      <c r="AB844">
        <v>1</v>
      </c>
      <c r="AC844">
        <v>0</v>
      </c>
      <c r="AD844" t="s">
        <v>48</v>
      </c>
      <c r="AE844" t="s">
        <v>48</v>
      </c>
      <c r="AF844" t="s">
        <v>48</v>
      </c>
      <c r="AG844" t="s">
        <v>37311</v>
      </c>
    </row>
    <row r="845" spans="1:33" hidden="1" outlineLevel="1" x14ac:dyDescent="0.2">
      <c r="A845" t="s">
        <v>42278</v>
      </c>
      <c r="B845" t="s">
        <v>42279</v>
      </c>
      <c r="C845" t="s">
        <v>42280</v>
      </c>
      <c r="D845" s="3"/>
      <c r="J845" t="s">
        <v>42281</v>
      </c>
      <c r="K845" t="s">
        <v>40807</v>
      </c>
      <c r="L845" t="s">
        <v>1263</v>
      </c>
      <c r="M845">
        <v>1</v>
      </c>
      <c r="P845" s="2" t="s">
        <v>42282</v>
      </c>
      <c r="Q845" t="s">
        <v>47</v>
      </c>
      <c r="S845">
        <v>3.5927269999999997E-2</v>
      </c>
      <c r="T845">
        <v>1.1444091999999999E-3</v>
      </c>
      <c r="U845">
        <v>1.1406898E-2</v>
      </c>
      <c r="V845">
        <v>1.7063495000000001E-2</v>
      </c>
      <c r="W845">
        <v>1.2072904000000001E-2</v>
      </c>
      <c r="X845">
        <v>6.4921249999999996E-3</v>
      </c>
      <c r="Y845">
        <v>0</v>
      </c>
      <c r="Z845">
        <v>0</v>
      </c>
      <c r="AA845">
        <v>0</v>
      </c>
      <c r="AB845">
        <v>1</v>
      </c>
      <c r="AC845">
        <v>0</v>
      </c>
      <c r="AD845" t="s">
        <v>48</v>
      </c>
      <c r="AE845" t="s">
        <v>48</v>
      </c>
      <c r="AF845" t="s">
        <v>48</v>
      </c>
      <c r="AG845" t="s">
        <v>37311</v>
      </c>
    </row>
    <row r="846" spans="1:33" hidden="1" outlineLevel="1" x14ac:dyDescent="0.2">
      <c r="A846" t="s">
        <v>42283</v>
      </c>
      <c r="B846" t="s">
        <v>42284</v>
      </c>
      <c r="C846" t="s">
        <v>37338</v>
      </c>
      <c r="D846" s="3"/>
      <c r="J846" t="s">
        <v>42285</v>
      </c>
      <c r="K846" t="s">
        <v>40812</v>
      </c>
      <c r="L846" t="s">
        <v>1263</v>
      </c>
      <c r="M846">
        <v>74</v>
      </c>
      <c r="P846" s="2" t="s">
        <v>42286</v>
      </c>
      <c r="Q846" t="s">
        <v>47</v>
      </c>
      <c r="S846">
        <v>0.15987846</v>
      </c>
      <c r="T846">
        <v>4.1770935000000004E-3</v>
      </c>
      <c r="U846">
        <v>7.6438710000000007E-2</v>
      </c>
      <c r="V846">
        <v>7.9545390000000001E-3</v>
      </c>
      <c r="W846">
        <v>2.5284592000000002E-2</v>
      </c>
      <c r="X846">
        <v>2.0264023999999999E-2</v>
      </c>
      <c r="Y846">
        <v>0</v>
      </c>
      <c r="Z846">
        <v>0</v>
      </c>
      <c r="AA846">
        <v>0.17799999999999999</v>
      </c>
      <c r="AB846">
        <v>0.82199999999999995</v>
      </c>
      <c r="AC846">
        <v>-0.66210000000000002</v>
      </c>
      <c r="AD846" t="s">
        <v>48</v>
      </c>
      <c r="AE846" t="s">
        <v>48</v>
      </c>
      <c r="AF846" t="s">
        <v>48</v>
      </c>
      <c r="AG846" t="s">
        <v>37311</v>
      </c>
    </row>
    <row r="847" spans="1:33" hidden="1" outlineLevel="1" x14ac:dyDescent="0.2">
      <c r="A847" t="s">
        <v>42287</v>
      </c>
      <c r="B847" t="s">
        <v>42288</v>
      </c>
      <c r="C847" t="s">
        <v>37338</v>
      </c>
      <c r="D847" s="3"/>
      <c r="J847" t="s">
        <v>42289</v>
      </c>
      <c r="K847" t="s">
        <v>40817</v>
      </c>
      <c r="L847" t="s">
        <v>1263</v>
      </c>
      <c r="M847">
        <v>63</v>
      </c>
      <c r="P847" s="2" t="s">
        <v>42290</v>
      </c>
      <c r="Q847" t="s">
        <v>47</v>
      </c>
      <c r="S847">
        <v>1.7466826000000001E-2</v>
      </c>
      <c r="T847">
        <v>1.1873245E-3</v>
      </c>
      <c r="U847">
        <v>1.7026092999999999E-2</v>
      </c>
      <c r="V847">
        <v>3.1818155999999999E-3</v>
      </c>
      <c r="W847">
        <v>8.3488810000000007E-3</v>
      </c>
      <c r="X847">
        <v>7.3012349999999997E-3</v>
      </c>
      <c r="Y847">
        <v>0</v>
      </c>
      <c r="Z847">
        <v>0</v>
      </c>
      <c r="AA847">
        <v>0.25900000000000001</v>
      </c>
      <c r="AB847">
        <v>0.74099999999999999</v>
      </c>
      <c r="AC847">
        <v>-0.1027</v>
      </c>
      <c r="AD847" t="s">
        <v>48</v>
      </c>
      <c r="AE847" t="s">
        <v>48</v>
      </c>
      <c r="AF847" t="s">
        <v>48</v>
      </c>
      <c r="AG847" t="s">
        <v>37311</v>
      </c>
    </row>
    <row r="848" spans="1:33" hidden="1" outlineLevel="1" x14ac:dyDescent="0.2">
      <c r="A848" t="s">
        <v>42291</v>
      </c>
      <c r="B848" t="s">
        <v>42292</v>
      </c>
      <c r="C848" t="s">
        <v>42293</v>
      </c>
      <c r="D848" s="3"/>
      <c r="J848" t="s">
        <v>42294</v>
      </c>
      <c r="K848" t="s">
        <v>40817</v>
      </c>
      <c r="L848" t="s">
        <v>1263</v>
      </c>
      <c r="M848">
        <v>2</v>
      </c>
      <c r="P848" s="2" t="s">
        <v>42295</v>
      </c>
      <c r="Q848" t="s">
        <v>47</v>
      </c>
      <c r="S848">
        <v>2.8620722000000001E-2</v>
      </c>
      <c r="T848">
        <v>1.1587143E-3</v>
      </c>
      <c r="U848">
        <v>1.7640960000000001E-2</v>
      </c>
      <c r="V848">
        <v>4.2547536999999998E-3</v>
      </c>
      <c r="W848">
        <v>9.2228864999999993E-3</v>
      </c>
      <c r="X848">
        <v>8.3757329999999998E-3</v>
      </c>
      <c r="Y848">
        <v>0.25</v>
      </c>
      <c r="Z848">
        <v>0</v>
      </c>
      <c r="AA848">
        <v>0.107</v>
      </c>
      <c r="AB848">
        <v>0.89300000000000002</v>
      </c>
      <c r="AC848">
        <v>-5.16E-2</v>
      </c>
      <c r="AD848" t="s">
        <v>48</v>
      </c>
      <c r="AE848" t="s">
        <v>48</v>
      </c>
      <c r="AF848" t="s">
        <v>48</v>
      </c>
      <c r="AG848" t="s">
        <v>37311</v>
      </c>
    </row>
    <row r="849" spans="1:33" hidden="1" outlineLevel="1" x14ac:dyDescent="0.2">
      <c r="A849" t="s">
        <v>42296</v>
      </c>
      <c r="B849" t="s">
        <v>42297</v>
      </c>
      <c r="C849" t="s">
        <v>37338</v>
      </c>
      <c r="D849" s="3"/>
      <c r="J849" t="s">
        <v>42298</v>
      </c>
      <c r="K849" t="s">
        <v>40837</v>
      </c>
      <c r="L849" t="s">
        <v>1263</v>
      </c>
      <c r="M849">
        <v>14</v>
      </c>
      <c r="P849" s="2" t="s">
        <v>42299</v>
      </c>
      <c r="Q849" t="s">
        <v>47</v>
      </c>
      <c r="S849">
        <v>6.6914280000000001E-3</v>
      </c>
      <c r="T849">
        <v>6.0319900000000001E-4</v>
      </c>
      <c r="U849">
        <v>1.0279642E-2</v>
      </c>
      <c r="V849">
        <v>1.2949249999999999E-3</v>
      </c>
      <c r="W849">
        <v>6.325369E-3</v>
      </c>
      <c r="X849">
        <v>6.4921249999999996E-3</v>
      </c>
      <c r="Y849">
        <v>0.35</v>
      </c>
      <c r="Z849">
        <v>0.56999999999999995</v>
      </c>
      <c r="AA849">
        <v>0</v>
      </c>
      <c r="AB849">
        <v>0.43</v>
      </c>
      <c r="AC849">
        <v>0.64859999999999995</v>
      </c>
      <c r="AD849" t="s">
        <v>48</v>
      </c>
      <c r="AE849" t="s">
        <v>48</v>
      </c>
      <c r="AF849" t="s">
        <v>48</v>
      </c>
      <c r="AG849" t="s">
        <v>37311</v>
      </c>
    </row>
    <row r="850" spans="1:33" hidden="1" outlineLevel="1" x14ac:dyDescent="0.2">
      <c r="A850" t="s">
        <v>42300</v>
      </c>
      <c r="B850" t="s">
        <v>42301</v>
      </c>
      <c r="C850" t="s">
        <v>37338</v>
      </c>
      <c r="D850" s="3"/>
      <c r="J850" t="s">
        <v>42302</v>
      </c>
      <c r="K850" t="s">
        <v>40842</v>
      </c>
      <c r="L850" t="s">
        <v>1263</v>
      </c>
      <c r="M850">
        <v>71</v>
      </c>
      <c r="P850" s="2" t="s">
        <v>42303</v>
      </c>
      <c r="Q850" t="s">
        <v>47</v>
      </c>
      <c r="S850">
        <v>0.10870059</v>
      </c>
      <c r="T850">
        <v>4.4441222999999997E-3</v>
      </c>
      <c r="U850">
        <v>9.6482486000000006E-2</v>
      </c>
      <c r="V850">
        <v>5.3646889999999997E-3</v>
      </c>
      <c r="W850">
        <v>2.3737640000000001E-2</v>
      </c>
      <c r="X850">
        <v>9.1006960000000001E-3</v>
      </c>
      <c r="Y850">
        <v>-0.17499999999999999</v>
      </c>
      <c r="Z850">
        <v>9.7000000000000003E-2</v>
      </c>
      <c r="AA850">
        <v>0.23400000000000001</v>
      </c>
      <c r="AB850">
        <v>0.66900000000000004</v>
      </c>
      <c r="AC850">
        <v>-0.43030000000000002</v>
      </c>
      <c r="AD850" t="s">
        <v>48</v>
      </c>
      <c r="AE850" t="s">
        <v>48</v>
      </c>
      <c r="AF850" t="s">
        <v>48</v>
      </c>
      <c r="AG850" t="s">
        <v>37311</v>
      </c>
    </row>
    <row r="851" spans="1:33" hidden="1" outlineLevel="1" x14ac:dyDescent="0.2">
      <c r="A851" t="s">
        <v>42304</v>
      </c>
      <c r="B851" t="s">
        <v>42305</v>
      </c>
      <c r="C851" t="s">
        <v>37338</v>
      </c>
      <c r="D851" s="3"/>
      <c r="J851" t="s">
        <v>42306</v>
      </c>
      <c r="K851" t="s">
        <v>40857</v>
      </c>
      <c r="L851" t="s">
        <v>1263</v>
      </c>
      <c r="M851">
        <v>57</v>
      </c>
      <c r="P851" s="2" t="s">
        <v>42307</v>
      </c>
      <c r="Q851" t="s">
        <v>47</v>
      </c>
      <c r="S851">
        <v>3.2627537999999998E-2</v>
      </c>
      <c r="T851">
        <v>1.0156631E-3</v>
      </c>
      <c r="U851">
        <v>1.6957775000000001E-2</v>
      </c>
      <c r="V851">
        <v>5.6236745000000001E-3</v>
      </c>
      <c r="W851">
        <v>1.4884921000000001E-2</v>
      </c>
      <c r="X851">
        <v>6.7963501999999997E-3</v>
      </c>
      <c r="Y851">
        <v>0.05</v>
      </c>
      <c r="Z851">
        <v>0.13600000000000001</v>
      </c>
      <c r="AA851">
        <v>0.19700000000000001</v>
      </c>
      <c r="AB851">
        <v>0.66800000000000004</v>
      </c>
      <c r="AC851">
        <v>-0.44750000000000001</v>
      </c>
      <c r="AD851" t="s">
        <v>48</v>
      </c>
      <c r="AE851" t="s">
        <v>48</v>
      </c>
      <c r="AF851" t="s">
        <v>48</v>
      </c>
      <c r="AG851" t="s">
        <v>37311</v>
      </c>
    </row>
    <row r="852" spans="1:33" hidden="1" outlineLevel="1" x14ac:dyDescent="0.2">
      <c r="A852" t="s">
        <v>42308</v>
      </c>
      <c r="B852" t="s">
        <v>42309</v>
      </c>
      <c r="C852" t="s">
        <v>37338</v>
      </c>
      <c r="D852" s="3"/>
      <c r="J852" t="s">
        <v>42310</v>
      </c>
      <c r="K852" t="s">
        <v>40862</v>
      </c>
      <c r="L852" t="s">
        <v>1263</v>
      </c>
      <c r="M852">
        <v>276</v>
      </c>
      <c r="P852" s="2" t="s">
        <v>42311</v>
      </c>
      <c r="Q852" t="s">
        <v>47</v>
      </c>
      <c r="S852">
        <v>7.9250953999999998E-2</v>
      </c>
      <c r="T852">
        <v>1.7356873E-3</v>
      </c>
      <c r="U852">
        <v>2.6590678999999999E-2</v>
      </c>
      <c r="V852">
        <v>3.6257899999999998E-3</v>
      </c>
      <c r="W852">
        <v>3.3570543000000001E-2</v>
      </c>
      <c r="X852">
        <v>6.9387536E-3</v>
      </c>
      <c r="Y852">
        <v>0.1003086419753086</v>
      </c>
      <c r="Z852">
        <v>7.9000000000000001E-2</v>
      </c>
      <c r="AA852">
        <v>3.5000000000000003E-2</v>
      </c>
      <c r="AB852">
        <v>0.88700000000000001</v>
      </c>
      <c r="AC852">
        <v>0.69199999999999995</v>
      </c>
      <c r="AD852" t="s">
        <v>48</v>
      </c>
      <c r="AE852" t="s">
        <v>48</v>
      </c>
      <c r="AF852" t="s">
        <v>48</v>
      </c>
      <c r="AG852" t="s">
        <v>37311</v>
      </c>
    </row>
    <row r="853" spans="1:33" hidden="1" outlineLevel="1" x14ac:dyDescent="0.2">
      <c r="A853" t="s">
        <v>42312</v>
      </c>
      <c r="B853" t="s">
        <v>42313</v>
      </c>
      <c r="C853" t="s">
        <v>42314</v>
      </c>
      <c r="D853" s="3"/>
      <c r="J853" t="s">
        <v>42315</v>
      </c>
      <c r="K853" t="s">
        <v>40862</v>
      </c>
      <c r="L853" t="s">
        <v>1263</v>
      </c>
      <c r="M853">
        <v>42</v>
      </c>
      <c r="P853" s="2" t="s">
        <v>42316</v>
      </c>
      <c r="Q853" t="s">
        <v>47</v>
      </c>
      <c r="S853">
        <v>9.1121820000000006E-2</v>
      </c>
      <c r="T853">
        <v>3.1661987000000001E-3</v>
      </c>
      <c r="U853">
        <v>2.3652986000000001E-2</v>
      </c>
      <c r="V853">
        <v>3.2743104E-3</v>
      </c>
      <c r="W853">
        <v>1.5644926999999999E-2</v>
      </c>
      <c r="X853">
        <v>6.3029334000000006E-2</v>
      </c>
      <c r="Y853">
        <v>0.05</v>
      </c>
      <c r="Z853">
        <v>0</v>
      </c>
      <c r="AA853">
        <v>0</v>
      </c>
      <c r="AB853">
        <v>1</v>
      </c>
      <c r="AC853">
        <v>0</v>
      </c>
      <c r="AD853" t="s">
        <v>48</v>
      </c>
      <c r="AE853" t="s">
        <v>48</v>
      </c>
      <c r="AF853" t="s">
        <v>48</v>
      </c>
      <c r="AG853" t="s">
        <v>37311</v>
      </c>
    </row>
    <row r="854" spans="1:33" hidden="1" outlineLevel="1" x14ac:dyDescent="0.2">
      <c r="A854" t="s">
        <v>42317</v>
      </c>
      <c r="B854" t="s">
        <v>42318</v>
      </c>
      <c r="C854" t="s">
        <v>42319</v>
      </c>
      <c r="D854" s="3"/>
      <c r="J854" t="s">
        <v>42320</v>
      </c>
      <c r="K854" t="s">
        <v>40862</v>
      </c>
      <c r="L854" t="s">
        <v>1263</v>
      </c>
      <c r="M854">
        <v>84</v>
      </c>
      <c r="P854" s="2" t="s">
        <v>42321</v>
      </c>
      <c r="Q854" t="s">
        <v>47</v>
      </c>
      <c r="S854">
        <v>0.26481749999999998</v>
      </c>
      <c r="T854">
        <v>4.8637389999999997E-3</v>
      </c>
      <c r="U854">
        <v>4.5419596E-2</v>
      </c>
      <c r="V854">
        <v>1.4149316E-2</v>
      </c>
      <c r="W854">
        <v>0.24928533999999999</v>
      </c>
      <c r="X854">
        <v>7.7802282999999998E-3</v>
      </c>
      <c r="Y854">
        <v>0.12727272727272729</v>
      </c>
      <c r="Z854">
        <v>0.17399999999999999</v>
      </c>
      <c r="AA854">
        <v>0.109</v>
      </c>
      <c r="AB854">
        <v>0.71699999999999997</v>
      </c>
      <c r="AC854">
        <v>0.95340000000000003</v>
      </c>
      <c r="AD854" t="s">
        <v>48</v>
      </c>
      <c r="AE854" t="s">
        <v>48</v>
      </c>
      <c r="AF854" t="s">
        <v>48</v>
      </c>
      <c r="AG854" t="s">
        <v>37311</v>
      </c>
    </row>
    <row r="855" spans="1:33" hidden="1" outlineLevel="1" x14ac:dyDescent="0.2">
      <c r="A855" t="s">
        <v>42322</v>
      </c>
      <c r="B855" t="s">
        <v>42323</v>
      </c>
      <c r="C855" t="s">
        <v>40477</v>
      </c>
      <c r="D855" s="3"/>
      <c r="J855" t="s">
        <v>42324</v>
      </c>
      <c r="K855" t="s">
        <v>40862</v>
      </c>
      <c r="L855" t="s">
        <v>1263</v>
      </c>
      <c r="M855">
        <v>67</v>
      </c>
      <c r="P855" s="2" t="s">
        <v>42325</v>
      </c>
      <c r="Q855" t="s">
        <v>47</v>
      </c>
      <c r="S855">
        <v>0.11398677</v>
      </c>
      <c r="T855">
        <v>3.5285949999999998E-3</v>
      </c>
      <c r="U855">
        <v>5.5940874000000002E-2</v>
      </c>
      <c r="V855">
        <v>6.8816010000000002E-3</v>
      </c>
      <c r="W855">
        <v>5.1448889999999997E-2</v>
      </c>
      <c r="X855">
        <v>8.4534080000000008E-3</v>
      </c>
      <c r="Y855">
        <v>-0.155</v>
      </c>
      <c r="Z855">
        <v>0.17699999999999999</v>
      </c>
      <c r="AA855">
        <v>0.183</v>
      </c>
      <c r="AB855">
        <v>0.63900000000000001</v>
      </c>
      <c r="AC855">
        <v>-0.41239999999999999</v>
      </c>
      <c r="AD855" t="s">
        <v>48</v>
      </c>
      <c r="AE855" t="s">
        <v>48</v>
      </c>
      <c r="AF855" t="s">
        <v>48</v>
      </c>
      <c r="AG855" t="s">
        <v>37311</v>
      </c>
    </row>
    <row r="856" spans="1:33" hidden="1" outlineLevel="1" x14ac:dyDescent="0.2">
      <c r="A856" t="s">
        <v>42326</v>
      </c>
      <c r="B856" t="s">
        <v>42327</v>
      </c>
      <c r="C856" t="s">
        <v>40920</v>
      </c>
      <c r="D856" s="3"/>
      <c r="J856" t="s">
        <v>42328</v>
      </c>
      <c r="K856" t="s">
        <v>40862</v>
      </c>
      <c r="L856" t="s">
        <v>1263</v>
      </c>
      <c r="M856">
        <v>29</v>
      </c>
      <c r="P856" s="2" t="s">
        <v>42329</v>
      </c>
      <c r="Q856" t="s">
        <v>47</v>
      </c>
      <c r="S856">
        <v>0.10045706</v>
      </c>
      <c r="T856">
        <v>2.8038024999999999E-3</v>
      </c>
      <c r="U856">
        <v>1.8802373000000001E-2</v>
      </c>
      <c r="V856">
        <v>3.5517942000000001E-3</v>
      </c>
      <c r="W856">
        <v>2.5284592000000002E-2</v>
      </c>
      <c r="X856">
        <v>1.9228047000000002E-2</v>
      </c>
      <c r="Y856">
        <v>0.20624999999999999</v>
      </c>
      <c r="Z856">
        <v>0</v>
      </c>
      <c r="AA856">
        <v>0.08</v>
      </c>
      <c r="AB856">
        <v>0.92</v>
      </c>
      <c r="AC856">
        <v>-0.32519999999999999</v>
      </c>
      <c r="AD856" t="s">
        <v>48</v>
      </c>
      <c r="AE856" t="s">
        <v>48</v>
      </c>
      <c r="AF856" t="s">
        <v>48</v>
      </c>
      <c r="AG856" t="s">
        <v>37311</v>
      </c>
    </row>
    <row r="857" spans="1:33" hidden="1" outlineLevel="1" x14ac:dyDescent="0.2">
      <c r="A857" t="s">
        <v>42330</v>
      </c>
      <c r="B857" t="s">
        <v>42331</v>
      </c>
      <c r="C857" t="s">
        <v>42332</v>
      </c>
      <c r="D857" s="3"/>
      <c r="J857" t="s">
        <v>42333</v>
      </c>
      <c r="K857" t="s">
        <v>40862</v>
      </c>
      <c r="L857" t="s">
        <v>1263</v>
      </c>
      <c r="M857">
        <v>29</v>
      </c>
      <c r="P857" s="2" t="s">
        <v>42334</v>
      </c>
      <c r="Q857" t="s">
        <v>47</v>
      </c>
      <c r="S857">
        <v>0.37751234</v>
      </c>
      <c r="T857">
        <v>1.6641939000000001E-2</v>
      </c>
      <c r="U857">
        <v>0.1413768</v>
      </c>
      <c r="V857">
        <v>3.8425524000000003E-2</v>
      </c>
      <c r="W857">
        <v>0.34237885000000001</v>
      </c>
      <c r="X857">
        <v>1.3165667000000001E-2</v>
      </c>
      <c r="Y857">
        <v>4.9999999999999989E-2</v>
      </c>
      <c r="Z857">
        <v>8.2000000000000003E-2</v>
      </c>
      <c r="AA857">
        <v>4.4999999999999998E-2</v>
      </c>
      <c r="AB857">
        <v>0.873</v>
      </c>
      <c r="AC857">
        <v>0.25209999999999999</v>
      </c>
      <c r="AD857" t="s">
        <v>48</v>
      </c>
      <c r="AE857" t="s">
        <v>48</v>
      </c>
      <c r="AF857" t="s">
        <v>48</v>
      </c>
      <c r="AG857" t="s">
        <v>37311</v>
      </c>
    </row>
    <row r="858" spans="1:33" hidden="1" outlineLevel="1" x14ac:dyDescent="0.2">
      <c r="A858" t="s">
        <v>42335</v>
      </c>
      <c r="B858" t="s">
        <v>38829</v>
      </c>
      <c r="C858" t="s">
        <v>42336</v>
      </c>
      <c r="D858" s="3"/>
      <c r="J858" t="s">
        <v>42337</v>
      </c>
      <c r="K858" t="s">
        <v>40862</v>
      </c>
      <c r="L858" t="s">
        <v>1263</v>
      </c>
      <c r="M858">
        <v>3</v>
      </c>
      <c r="P858" s="2" t="s">
        <v>42338</v>
      </c>
      <c r="Q858" t="s">
        <v>10060</v>
      </c>
      <c r="S858">
        <v>6.2236044999999997E-2</v>
      </c>
      <c r="T858">
        <v>1.3160705999999999E-3</v>
      </c>
      <c r="U858">
        <v>2.5087673000000001E-2</v>
      </c>
      <c r="V858">
        <v>7.2145819999999998E-3</v>
      </c>
      <c r="W858">
        <v>2.4382201999999999E-2</v>
      </c>
      <c r="X858">
        <v>6.7251487999999996E-3</v>
      </c>
      <c r="Y858">
        <v>0</v>
      </c>
      <c r="Z858">
        <v>0</v>
      </c>
      <c r="AA858">
        <v>0.128</v>
      </c>
      <c r="AB858">
        <v>0.872</v>
      </c>
      <c r="AC858">
        <v>-0.36120000000000002</v>
      </c>
      <c r="AD858" t="s">
        <v>48</v>
      </c>
      <c r="AE858" t="s">
        <v>48</v>
      </c>
      <c r="AF858" t="s">
        <v>48</v>
      </c>
      <c r="AG858" t="s">
        <v>37311</v>
      </c>
    </row>
    <row r="859" spans="1:33" hidden="1" outlineLevel="1" x14ac:dyDescent="0.2">
      <c r="A859" t="s">
        <v>42339</v>
      </c>
      <c r="B859" t="s">
        <v>42340</v>
      </c>
      <c r="C859" t="s">
        <v>42341</v>
      </c>
      <c r="D859" s="3"/>
      <c r="J859" t="s">
        <v>42342</v>
      </c>
      <c r="K859" t="s">
        <v>40862</v>
      </c>
      <c r="L859" t="s">
        <v>1263</v>
      </c>
      <c r="M859">
        <v>5</v>
      </c>
      <c r="P859" s="2" t="s">
        <v>42343</v>
      </c>
      <c r="Q859" t="s">
        <v>10132</v>
      </c>
      <c r="S859">
        <v>0.23667801999999999</v>
      </c>
      <c r="T859">
        <v>8.7356570000000008E-3</v>
      </c>
      <c r="U859">
        <v>0.10920923</v>
      </c>
      <c r="V859">
        <v>9.4714510000000005E-3</v>
      </c>
      <c r="W859">
        <v>6.2500520000000004E-2</v>
      </c>
      <c r="X859">
        <v>6.5292305999999994E-2</v>
      </c>
      <c r="Y859">
        <v>-0.25</v>
      </c>
      <c r="Z859">
        <v>0</v>
      </c>
      <c r="AA859">
        <v>0</v>
      </c>
      <c r="AB859">
        <v>1</v>
      </c>
      <c r="AC859">
        <v>0</v>
      </c>
      <c r="AD859" t="s">
        <v>48</v>
      </c>
      <c r="AE859" t="s">
        <v>48</v>
      </c>
      <c r="AF859" t="s">
        <v>48</v>
      </c>
      <c r="AG859" t="s">
        <v>37311</v>
      </c>
    </row>
    <row r="860" spans="1:33" hidden="1" outlineLevel="1" x14ac:dyDescent="0.2">
      <c r="A860" t="s">
        <v>42344</v>
      </c>
      <c r="B860" t="s">
        <v>42345</v>
      </c>
      <c r="C860" t="s">
        <v>42346</v>
      </c>
      <c r="D860" s="3"/>
      <c r="J860" t="s">
        <v>42347</v>
      </c>
      <c r="K860" t="s">
        <v>40862</v>
      </c>
      <c r="L860" t="s">
        <v>1263</v>
      </c>
      <c r="M860">
        <v>5</v>
      </c>
      <c r="P860" s="2" t="s">
        <v>42348</v>
      </c>
      <c r="Q860" t="s">
        <v>10060</v>
      </c>
      <c r="S860">
        <v>0.7308154</v>
      </c>
      <c r="T860">
        <v>0.34927293999999998</v>
      </c>
      <c r="U860">
        <v>0.71073220000000004</v>
      </c>
      <c r="V860">
        <v>6.0220851999999998E-2</v>
      </c>
      <c r="W860">
        <v>0.51309439999999995</v>
      </c>
      <c r="X860">
        <v>5.2037750000000001E-2</v>
      </c>
      <c r="Y860">
        <v>0.26874999999999999</v>
      </c>
      <c r="Z860">
        <v>9.1999999999999998E-2</v>
      </c>
      <c r="AA860">
        <v>0.104</v>
      </c>
      <c r="AB860">
        <v>0.80300000000000005</v>
      </c>
      <c r="AC860">
        <v>0.44030000000000002</v>
      </c>
      <c r="AD860" t="s">
        <v>48</v>
      </c>
      <c r="AE860" t="s">
        <v>48</v>
      </c>
      <c r="AF860" t="s">
        <v>48</v>
      </c>
      <c r="AG860" t="s">
        <v>37311</v>
      </c>
    </row>
    <row r="861" spans="1:33" hidden="1" outlineLevel="1" x14ac:dyDescent="0.2">
      <c r="A861" t="s">
        <v>42349</v>
      </c>
      <c r="B861" t="s">
        <v>42350</v>
      </c>
      <c r="C861" t="s">
        <v>42351</v>
      </c>
      <c r="D861" s="3"/>
      <c r="J861" t="s">
        <v>42352</v>
      </c>
      <c r="K861" t="s">
        <v>40862</v>
      </c>
      <c r="L861" t="s">
        <v>1263</v>
      </c>
      <c r="M861">
        <v>-13</v>
      </c>
      <c r="P861" s="2" t="s">
        <v>42353</v>
      </c>
      <c r="Q861" t="s">
        <v>47</v>
      </c>
      <c r="S861">
        <v>0.48141237999999997</v>
      </c>
      <c r="T861">
        <v>2.3076923999999999E-2</v>
      </c>
      <c r="U861">
        <v>0.53654230000000003</v>
      </c>
      <c r="V861">
        <v>2.6007012999999999E-2</v>
      </c>
      <c r="W861">
        <v>0.35161977999999999</v>
      </c>
      <c r="X861">
        <v>1.3165667000000001E-2</v>
      </c>
      <c r="Y861">
        <v>0.15</v>
      </c>
      <c r="Z861">
        <v>4.3999999999999997E-2</v>
      </c>
      <c r="AA861">
        <v>0.14499999999999999</v>
      </c>
      <c r="AB861">
        <v>0.81100000000000005</v>
      </c>
      <c r="AC861">
        <v>-0.78839999999999999</v>
      </c>
      <c r="AD861" t="s">
        <v>48</v>
      </c>
      <c r="AE861" t="s">
        <v>48</v>
      </c>
      <c r="AF861" t="s">
        <v>48</v>
      </c>
      <c r="AG861" t="s">
        <v>37311</v>
      </c>
    </row>
    <row r="862" spans="1:33" hidden="1" outlineLevel="1" x14ac:dyDescent="0.2">
      <c r="A862" t="s">
        <v>42354</v>
      </c>
      <c r="B862" t="s">
        <v>42355</v>
      </c>
      <c r="C862" t="s">
        <v>37338</v>
      </c>
      <c r="D862" s="3"/>
      <c r="J862" t="s">
        <v>42356</v>
      </c>
      <c r="K862" t="s">
        <v>40905</v>
      </c>
      <c r="L862" t="s">
        <v>1263</v>
      </c>
      <c r="M862">
        <v>12</v>
      </c>
      <c r="P862" s="2" t="s">
        <v>42357</v>
      </c>
      <c r="Q862" t="s">
        <v>47</v>
      </c>
      <c r="S862">
        <v>4.4388983E-2</v>
      </c>
      <c r="T862">
        <v>1.0299682999999999E-3</v>
      </c>
      <c r="U862">
        <v>1.4566627E-2</v>
      </c>
      <c r="V862">
        <v>2.1828736999999999E-3</v>
      </c>
      <c r="W862">
        <v>2.1932859999999998E-2</v>
      </c>
      <c r="X862">
        <v>6.8028233999999996E-3</v>
      </c>
      <c r="Y862">
        <v>4.1666666666666701E-3</v>
      </c>
      <c r="Z862">
        <v>0</v>
      </c>
      <c r="AA862">
        <v>3.3000000000000002E-2</v>
      </c>
      <c r="AB862">
        <v>0.96699999999999997</v>
      </c>
      <c r="AC862">
        <v>-2.86E-2</v>
      </c>
      <c r="AD862" t="s">
        <v>48</v>
      </c>
      <c r="AE862" t="s">
        <v>48</v>
      </c>
      <c r="AF862" t="s">
        <v>48</v>
      </c>
      <c r="AG862" t="s">
        <v>37311</v>
      </c>
    </row>
    <row r="863" spans="1:33" hidden="1" outlineLevel="1" x14ac:dyDescent="0.2">
      <c r="A863" t="s">
        <v>42358</v>
      </c>
      <c r="B863" t="s">
        <v>42359</v>
      </c>
      <c r="C863" t="s">
        <v>37338</v>
      </c>
      <c r="D863" s="3"/>
      <c r="J863" t="s">
        <v>42360</v>
      </c>
      <c r="K863" t="s">
        <v>40937</v>
      </c>
      <c r="L863" t="s">
        <v>1263</v>
      </c>
      <c r="M863">
        <v>18</v>
      </c>
      <c r="P863" s="2" t="s">
        <v>42361</v>
      </c>
      <c r="Q863" t="s">
        <v>47</v>
      </c>
      <c r="S863">
        <v>1.0806813E-2</v>
      </c>
      <c r="T863">
        <v>1.1014938000000001E-3</v>
      </c>
      <c r="U863">
        <v>1.2926984000000001E-2</v>
      </c>
      <c r="V863">
        <v>2.7008435999999999E-3</v>
      </c>
      <c r="W863">
        <v>6.9618730000000004E-3</v>
      </c>
      <c r="X863">
        <v>8.4922450000000007E-3</v>
      </c>
      <c r="Y863">
        <v>0</v>
      </c>
      <c r="Z863">
        <v>0.23799999999999999</v>
      </c>
      <c r="AA863">
        <v>0</v>
      </c>
      <c r="AB863">
        <v>0.76200000000000001</v>
      </c>
      <c r="AC863">
        <v>0.36120000000000002</v>
      </c>
      <c r="AD863" t="s">
        <v>48</v>
      </c>
      <c r="AE863" t="s">
        <v>48</v>
      </c>
      <c r="AF863" t="s">
        <v>48</v>
      </c>
      <c r="AG863" t="s">
        <v>37311</v>
      </c>
    </row>
    <row r="864" spans="1:33" hidden="1" outlineLevel="1" x14ac:dyDescent="0.2">
      <c r="A864" t="s">
        <v>42362</v>
      </c>
      <c r="B864" t="s">
        <v>42363</v>
      </c>
      <c r="C864" t="s">
        <v>40944</v>
      </c>
      <c r="D864" s="3"/>
      <c r="J864" t="s">
        <v>42364</v>
      </c>
      <c r="K864" t="s">
        <v>40942</v>
      </c>
      <c r="L864" t="s">
        <v>1263</v>
      </c>
      <c r="M864">
        <v>4</v>
      </c>
      <c r="P864" s="2" t="s">
        <v>42365</v>
      </c>
      <c r="Q864" t="s">
        <v>10060</v>
      </c>
      <c r="S864">
        <v>0.4269174</v>
      </c>
      <c r="T864">
        <v>2.2322904000000001E-2</v>
      </c>
      <c r="U864">
        <v>0.30690086</v>
      </c>
      <c r="V864">
        <v>2.2791367E-2</v>
      </c>
      <c r="W864">
        <v>7.8720369999999998E-2</v>
      </c>
      <c r="X864">
        <v>2.3026628E-2</v>
      </c>
      <c r="Y864">
        <v>0.8</v>
      </c>
      <c r="Z864">
        <v>0.253</v>
      </c>
      <c r="AA864">
        <v>0</v>
      </c>
      <c r="AB864">
        <v>0.747</v>
      </c>
      <c r="AC864">
        <v>0.72689999999999999</v>
      </c>
      <c r="AD864" t="s">
        <v>48</v>
      </c>
      <c r="AE864" t="s">
        <v>48</v>
      </c>
      <c r="AF864" t="s">
        <v>48</v>
      </c>
      <c r="AG864" t="s">
        <v>37311</v>
      </c>
    </row>
    <row r="865" spans="1:33" hidden="1" outlineLevel="1" x14ac:dyDescent="0.2">
      <c r="A865" t="s">
        <v>42366</v>
      </c>
      <c r="B865" t="s">
        <v>42367</v>
      </c>
      <c r="C865" t="s">
        <v>42368</v>
      </c>
      <c r="D865" s="3"/>
      <c r="J865" t="s">
        <v>42369</v>
      </c>
      <c r="K865" t="s">
        <v>40942</v>
      </c>
      <c r="L865" t="s">
        <v>1263</v>
      </c>
      <c r="M865">
        <v>1</v>
      </c>
      <c r="P865" s="2" t="s">
        <v>42370</v>
      </c>
      <c r="Q865" t="s">
        <v>47</v>
      </c>
      <c r="S865">
        <v>6.9754264999999996E-2</v>
      </c>
      <c r="T865">
        <v>1.6975403000000001E-3</v>
      </c>
      <c r="U865">
        <v>2.8093686E-2</v>
      </c>
      <c r="V865">
        <v>3.884775E-3</v>
      </c>
      <c r="W865">
        <v>2.0256994E-2</v>
      </c>
      <c r="X865">
        <v>6.977591E-3</v>
      </c>
      <c r="Y865">
        <v>0.1</v>
      </c>
      <c r="Z865">
        <v>8.5000000000000006E-2</v>
      </c>
      <c r="AA865">
        <v>0.10199999999999999</v>
      </c>
      <c r="AB865">
        <v>0.81299999999999994</v>
      </c>
      <c r="AC865">
        <v>-0.10979999999999999</v>
      </c>
      <c r="AD865" t="s">
        <v>48</v>
      </c>
      <c r="AE865" t="s">
        <v>48</v>
      </c>
      <c r="AF865" t="s">
        <v>48</v>
      </c>
      <c r="AG865" t="s">
        <v>37311</v>
      </c>
    </row>
    <row r="866" spans="1:33" hidden="1" outlineLevel="1" x14ac:dyDescent="0.2">
      <c r="A866" t="s">
        <v>42371</v>
      </c>
      <c r="B866" t="s">
        <v>42372</v>
      </c>
      <c r="C866" t="s">
        <v>37338</v>
      </c>
      <c r="D866" s="3"/>
      <c r="J866" t="s">
        <v>42373</v>
      </c>
      <c r="K866" t="s">
        <v>40967</v>
      </c>
      <c r="L866" t="s">
        <v>1263</v>
      </c>
      <c r="M866">
        <v>21</v>
      </c>
      <c r="P866" s="2" t="s">
        <v>42374</v>
      </c>
      <c r="Q866" t="s">
        <v>47</v>
      </c>
      <c r="S866">
        <v>3.2156147000000003E-2</v>
      </c>
      <c r="T866">
        <v>1.2207031000000001E-3</v>
      </c>
      <c r="U866">
        <v>1.3166099000000001E-2</v>
      </c>
      <c r="V866">
        <v>2.7748393E-3</v>
      </c>
      <c r="W866">
        <v>1.2072904000000001E-2</v>
      </c>
      <c r="X866">
        <v>8.5051910000000005E-3</v>
      </c>
      <c r="Y866">
        <v>0.4</v>
      </c>
      <c r="Z866">
        <v>0.112</v>
      </c>
      <c r="AA866">
        <v>9.6000000000000002E-2</v>
      </c>
      <c r="AB866">
        <v>0.79200000000000004</v>
      </c>
      <c r="AC866">
        <v>0.38179999999999997</v>
      </c>
      <c r="AD866" t="s">
        <v>48</v>
      </c>
      <c r="AE866" t="s">
        <v>48</v>
      </c>
      <c r="AF866" t="s">
        <v>48</v>
      </c>
      <c r="AG866" t="s">
        <v>37311</v>
      </c>
    </row>
    <row r="867" spans="1:33" hidden="1" outlineLevel="1" x14ac:dyDescent="0.2">
      <c r="A867" t="s">
        <v>42375</v>
      </c>
      <c r="B867" t="s">
        <v>42376</v>
      </c>
      <c r="C867" t="s">
        <v>37338</v>
      </c>
      <c r="D867" s="3"/>
      <c r="J867" t="s">
        <v>42377</v>
      </c>
      <c r="K867" t="s">
        <v>40972</v>
      </c>
      <c r="L867" t="s">
        <v>1263</v>
      </c>
      <c r="M867">
        <v>4</v>
      </c>
      <c r="P867" s="2" t="s">
        <v>42378</v>
      </c>
      <c r="Q867" t="s">
        <v>47</v>
      </c>
      <c r="S867">
        <v>7.6085390000000003E-2</v>
      </c>
      <c r="T867">
        <v>1.8310547E-3</v>
      </c>
      <c r="U867">
        <v>1.5215653000000001E-2</v>
      </c>
      <c r="V867">
        <v>3.3298071999999998E-3</v>
      </c>
      <c r="W867">
        <v>2.4511115999999999E-2</v>
      </c>
      <c r="X867">
        <v>1.3010317E-2</v>
      </c>
      <c r="Y867">
        <v>0.27857142857142858</v>
      </c>
      <c r="Z867">
        <v>0.161</v>
      </c>
      <c r="AA867">
        <v>0</v>
      </c>
      <c r="AB867">
        <v>0.83899999999999997</v>
      </c>
      <c r="AC867">
        <v>0.31819999999999998</v>
      </c>
      <c r="AD867" t="s">
        <v>48</v>
      </c>
      <c r="AE867" t="s">
        <v>48</v>
      </c>
      <c r="AF867" t="s">
        <v>48</v>
      </c>
      <c r="AG867" t="s">
        <v>37311</v>
      </c>
    </row>
    <row r="868" spans="1:33" hidden="1" outlineLevel="1" x14ac:dyDescent="0.2">
      <c r="A868" t="s">
        <v>42379</v>
      </c>
      <c r="B868" t="s">
        <v>42380</v>
      </c>
      <c r="C868" t="s">
        <v>37338</v>
      </c>
      <c r="D868" s="3"/>
      <c r="J868" t="s">
        <v>42381</v>
      </c>
      <c r="K868" t="s">
        <v>40990</v>
      </c>
      <c r="L868" t="s">
        <v>1263</v>
      </c>
      <c r="M868">
        <v>13</v>
      </c>
      <c r="P868" s="2" t="s">
        <v>42382</v>
      </c>
      <c r="Q868" t="s">
        <v>47</v>
      </c>
      <c r="S868">
        <v>0.11098998</v>
      </c>
      <c r="T868">
        <v>3.1280518E-3</v>
      </c>
      <c r="U868">
        <v>3.1391226000000001E-2</v>
      </c>
      <c r="V868">
        <v>7.8805430000000003E-3</v>
      </c>
      <c r="W868">
        <v>2.9053111999999999E-2</v>
      </c>
      <c r="X868">
        <v>7.2753434000000002E-3</v>
      </c>
      <c r="Y868">
        <v>-0.16666666666666671</v>
      </c>
      <c r="Z868">
        <v>0</v>
      </c>
      <c r="AA868">
        <v>0</v>
      </c>
      <c r="AB868">
        <v>1</v>
      </c>
      <c r="AC868">
        <v>0</v>
      </c>
      <c r="AD868" t="s">
        <v>48</v>
      </c>
      <c r="AE868" t="s">
        <v>48</v>
      </c>
      <c r="AF868" t="s">
        <v>48</v>
      </c>
      <c r="AG868" t="s">
        <v>37311</v>
      </c>
    </row>
    <row r="869" spans="1:33" hidden="1" outlineLevel="1" x14ac:dyDescent="0.2">
      <c r="A869" t="s">
        <v>42383</v>
      </c>
      <c r="B869" t="s">
        <v>42384</v>
      </c>
      <c r="C869" t="s">
        <v>42385</v>
      </c>
      <c r="D869" s="3"/>
      <c r="J869" t="s">
        <v>42386</v>
      </c>
      <c r="K869" t="s">
        <v>41000</v>
      </c>
      <c r="L869" t="s">
        <v>1263</v>
      </c>
      <c r="M869">
        <v>1</v>
      </c>
      <c r="P869" s="2" t="s">
        <v>42387</v>
      </c>
      <c r="Q869" t="s">
        <v>47</v>
      </c>
      <c r="S869">
        <v>0.13561769000000001</v>
      </c>
      <c r="T869">
        <v>2.1743774E-3</v>
      </c>
      <c r="U869">
        <v>1.6889455000000001E-2</v>
      </c>
      <c r="V869">
        <v>7.6215583999999998E-3</v>
      </c>
      <c r="W869">
        <v>6.8582050000000006E-2</v>
      </c>
      <c r="X869">
        <v>6.3367756000000004E-3</v>
      </c>
      <c r="Y869">
        <v>0.1875</v>
      </c>
      <c r="Z869">
        <v>3.1E-2</v>
      </c>
      <c r="AA869">
        <v>0.105</v>
      </c>
      <c r="AB869">
        <v>0.86399999999999999</v>
      </c>
      <c r="AC869">
        <v>-0.51680000000000004</v>
      </c>
      <c r="AD869" t="s">
        <v>48</v>
      </c>
      <c r="AE869" t="s">
        <v>48</v>
      </c>
      <c r="AF869" t="s">
        <v>48</v>
      </c>
      <c r="AG869" t="s">
        <v>37311</v>
      </c>
    </row>
    <row r="870" spans="1:33" hidden="1" outlineLevel="1" x14ac:dyDescent="0.2">
      <c r="A870" t="s">
        <v>42388</v>
      </c>
      <c r="B870" t="s">
        <v>42389</v>
      </c>
      <c r="C870" t="s">
        <v>42390</v>
      </c>
      <c r="D870" s="3"/>
      <c r="J870" t="s">
        <v>42391</v>
      </c>
      <c r="K870" t="s">
        <v>41000</v>
      </c>
      <c r="L870" t="s">
        <v>1263</v>
      </c>
      <c r="M870">
        <v>1</v>
      </c>
      <c r="P870" s="2" t="s">
        <v>42392</v>
      </c>
      <c r="Q870" t="s">
        <v>47</v>
      </c>
      <c r="S870">
        <v>1.3445686E-2</v>
      </c>
      <c r="T870">
        <v>5.9843063000000003E-4</v>
      </c>
      <c r="U870">
        <v>1.0774951E-2</v>
      </c>
      <c r="V870">
        <v>1.8776412000000001E-3</v>
      </c>
      <c r="W870">
        <v>8.1778800000000002E-3</v>
      </c>
      <c r="X870">
        <v>6.1943720000000001E-3</v>
      </c>
      <c r="Y870">
        <v>0.25</v>
      </c>
      <c r="Z870">
        <v>0</v>
      </c>
      <c r="AA870">
        <v>0</v>
      </c>
      <c r="AB870">
        <v>1</v>
      </c>
      <c r="AC870">
        <v>0</v>
      </c>
      <c r="AD870" t="s">
        <v>48</v>
      </c>
      <c r="AE870" t="s">
        <v>48</v>
      </c>
      <c r="AF870" t="s">
        <v>48</v>
      </c>
      <c r="AG870" t="s">
        <v>37311</v>
      </c>
    </row>
    <row r="871" spans="1:33" hidden="1" outlineLevel="1" x14ac:dyDescent="0.2">
      <c r="A871" t="s">
        <v>42393</v>
      </c>
      <c r="B871" t="s">
        <v>42394</v>
      </c>
      <c r="C871" t="s">
        <v>42395</v>
      </c>
      <c r="D871" s="3"/>
      <c r="J871" t="s">
        <v>42396</v>
      </c>
      <c r="K871" t="s">
        <v>41009</v>
      </c>
      <c r="L871" t="s">
        <v>1263</v>
      </c>
      <c r="M871">
        <v>1</v>
      </c>
      <c r="P871" s="2" t="s">
        <v>42397</v>
      </c>
      <c r="Q871" t="s">
        <v>47</v>
      </c>
      <c r="S871">
        <v>0.52272605999999999</v>
      </c>
      <c r="T871">
        <v>2.3076923999999999E-2</v>
      </c>
      <c r="U871">
        <v>0.29632449999999999</v>
      </c>
      <c r="V871">
        <v>7.9219510000000007E-2</v>
      </c>
      <c r="W871">
        <v>0.60514710000000005</v>
      </c>
      <c r="X871">
        <v>8.7641070000000001E-3</v>
      </c>
      <c r="Y871">
        <v>7.5000000000000039E-2</v>
      </c>
      <c r="Z871">
        <v>9.4E-2</v>
      </c>
      <c r="AA871">
        <v>0.21199999999999999</v>
      </c>
      <c r="AB871">
        <v>0.69399999999999995</v>
      </c>
      <c r="AC871">
        <v>-0.44040000000000001</v>
      </c>
      <c r="AD871" t="s">
        <v>48</v>
      </c>
      <c r="AE871" t="s">
        <v>48</v>
      </c>
      <c r="AF871" t="s">
        <v>48</v>
      </c>
      <c r="AG871" t="s">
        <v>37311</v>
      </c>
    </row>
    <row r="872" spans="1:33" hidden="1" outlineLevel="1" x14ac:dyDescent="0.2">
      <c r="A872" t="s">
        <v>42398</v>
      </c>
      <c r="B872" t="s">
        <v>42399</v>
      </c>
      <c r="C872" t="s">
        <v>37338</v>
      </c>
      <c r="D872" s="3"/>
      <c r="J872" t="s">
        <v>42400</v>
      </c>
      <c r="K872" t="s">
        <v>41082</v>
      </c>
      <c r="L872" t="s">
        <v>1263</v>
      </c>
      <c r="M872">
        <v>21</v>
      </c>
      <c r="P872" s="2" t="s">
        <v>42401</v>
      </c>
      <c r="Q872" t="s">
        <v>47</v>
      </c>
      <c r="S872">
        <v>2.6028076000000001E-2</v>
      </c>
      <c r="T872">
        <v>8.4877013999999998E-4</v>
      </c>
      <c r="U872">
        <v>1.2038844E-2</v>
      </c>
      <c r="V872">
        <v>3.1818155999999999E-3</v>
      </c>
      <c r="W872">
        <v>1.2528907000000001E-2</v>
      </c>
      <c r="X872">
        <v>6.9128619999999997E-3</v>
      </c>
      <c r="Y872">
        <v>-0.69999999999999984</v>
      </c>
      <c r="Z872">
        <v>0.121</v>
      </c>
      <c r="AA872">
        <v>0.159</v>
      </c>
      <c r="AB872">
        <v>0.71899999999999997</v>
      </c>
      <c r="AC872">
        <v>-0.38179999999999997</v>
      </c>
      <c r="AD872" t="s">
        <v>48</v>
      </c>
      <c r="AE872" t="s">
        <v>48</v>
      </c>
      <c r="AF872" t="s">
        <v>48</v>
      </c>
      <c r="AG872" t="s">
        <v>37311</v>
      </c>
    </row>
    <row r="873" spans="1:33" hidden="1" outlineLevel="1" x14ac:dyDescent="0.2">
      <c r="A873" t="s">
        <v>42402</v>
      </c>
      <c r="B873" t="s">
        <v>42403</v>
      </c>
      <c r="C873" t="s">
        <v>28440</v>
      </c>
      <c r="D873" s="3"/>
      <c r="J873" t="s">
        <v>42404</v>
      </c>
      <c r="K873" t="s">
        <v>41108</v>
      </c>
      <c r="L873" t="s">
        <v>1263</v>
      </c>
      <c r="M873">
        <v>5</v>
      </c>
      <c r="P873" s="2" t="s">
        <v>42405</v>
      </c>
      <c r="Q873" t="s">
        <v>10150</v>
      </c>
      <c r="S873">
        <v>2.5556687000000002E-2</v>
      </c>
      <c r="T873">
        <v>1.2302399E-3</v>
      </c>
      <c r="U873">
        <v>1.5113175E-2</v>
      </c>
      <c r="V873">
        <v>4.4397430000000003E-3</v>
      </c>
      <c r="W873">
        <v>1.3782915E-2</v>
      </c>
      <c r="X873">
        <v>6.9387536E-3</v>
      </c>
      <c r="Y873">
        <v>0</v>
      </c>
      <c r="Z873">
        <v>0</v>
      </c>
      <c r="AA873">
        <v>0</v>
      </c>
      <c r="AB873">
        <v>1</v>
      </c>
      <c r="AC873">
        <v>0</v>
      </c>
      <c r="AD873" t="s">
        <v>48</v>
      </c>
      <c r="AE873" t="s">
        <v>48</v>
      </c>
      <c r="AF873" t="s">
        <v>48</v>
      </c>
      <c r="AG873" t="s">
        <v>37311</v>
      </c>
    </row>
    <row r="874" spans="1:33" hidden="1" outlineLevel="1" x14ac:dyDescent="0.2">
      <c r="A874" t="s">
        <v>42406</v>
      </c>
      <c r="B874" t="s">
        <v>42407</v>
      </c>
      <c r="C874" t="s">
        <v>37338</v>
      </c>
      <c r="D874" s="3"/>
      <c r="J874" t="s">
        <v>17712</v>
      </c>
      <c r="K874" t="s">
        <v>41108</v>
      </c>
      <c r="L874" t="s">
        <v>1263</v>
      </c>
      <c r="M874">
        <v>3</v>
      </c>
      <c r="P874" s="2" t="s">
        <v>42408</v>
      </c>
      <c r="Q874" t="s">
        <v>47</v>
      </c>
      <c r="S874">
        <v>9.8643580000000002E-3</v>
      </c>
      <c r="T874">
        <v>7.4863434000000003E-4</v>
      </c>
      <c r="U874">
        <v>1.2141321E-2</v>
      </c>
      <c r="V874">
        <v>1.4429165E-3</v>
      </c>
      <c r="W874">
        <v>7.1518739999999999E-3</v>
      </c>
      <c r="X874">
        <v>6.2849927000000003E-3</v>
      </c>
      <c r="Y874" t="s">
        <v>48</v>
      </c>
      <c r="Z874" t="s">
        <v>48</v>
      </c>
      <c r="AA874" t="s">
        <v>48</v>
      </c>
      <c r="AB874" t="s">
        <v>48</v>
      </c>
      <c r="AC874" t="s">
        <v>48</v>
      </c>
      <c r="AD874" t="s">
        <v>48</v>
      </c>
      <c r="AE874" t="s">
        <v>48</v>
      </c>
      <c r="AF874" t="s">
        <v>48</v>
      </c>
      <c r="AG874" t="s">
        <v>0</v>
      </c>
    </row>
    <row r="875" spans="1:33" hidden="1" outlineLevel="1" x14ac:dyDescent="0.2">
      <c r="A875" t="s">
        <v>42409</v>
      </c>
      <c r="B875" t="s">
        <v>42410</v>
      </c>
      <c r="C875" t="s">
        <v>37338</v>
      </c>
      <c r="D875" s="3"/>
      <c r="J875" t="s">
        <v>42411</v>
      </c>
      <c r="K875" t="s">
        <v>41111</v>
      </c>
      <c r="L875" t="s">
        <v>1263</v>
      </c>
      <c r="M875">
        <v>26</v>
      </c>
      <c r="P875" s="2" t="s">
        <v>42412</v>
      </c>
      <c r="Q875" t="s">
        <v>47</v>
      </c>
      <c r="S875">
        <v>5.8737631999999998E-2</v>
      </c>
      <c r="T875">
        <v>1.6975403000000001E-3</v>
      </c>
      <c r="U875">
        <v>3.2393249999999998E-2</v>
      </c>
      <c r="V875">
        <v>3.0153253999999998E-3</v>
      </c>
      <c r="W875">
        <v>2.0321451000000001E-2</v>
      </c>
      <c r="X875">
        <v>7.0164282999999996E-3</v>
      </c>
      <c r="Y875">
        <v>9.9999999999999978E-2</v>
      </c>
      <c r="Z875">
        <v>3.6999999999999998E-2</v>
      </c>
      <c r="AA875">
        <v>0.186</v>
      </c>
      <c r="AB875">
        <v>0.77700000000000002</v>
      </c>
      <c r="AC875">
        <v>-0.93600000000000005</v>
      </c>
      <c r="AD875" t="s">
        <v>48</v>
      </c>
      <c r="AE875" t="s">
        <v>48</v>
      </c>
      <c r="AF875" t="s">
        <v>48</v>
      </c>
      <c r="AG875" t="s">
        <v>37311</v>
      </c>
    </row>
    <row r="876" spans="1:33" hidden="1" outlineLevel="1" x14ac:dyDescent="0.2">
      <c r="A876" t="s">
        <v>42413</v>
      </c>
      <c r="B876" t="s">
        <v>42414</v>
      </c>
      <c r="C876" t="s">
        <v>28440</v>
      </c>
      <c r="D876" s="3"/>
      <c r="J876" t="s">
        <v>42415</v>
      </c>
      <c r="K876" t="s">
        <v>41111</v>
      </c>
      <c r="L876" t="s">
        <v>1263</v>
      </c>
      <c r="M876">
        <v>32</v>
      </c>
      <c r="P876" s="2" t="s">
        <v>42416</v>
      </c>
      <c r="Q876" t="s">
        <v>10150</v>
      </c>
      <c r="S876">
        <v>0.10739898</v>
      </c>
      <c r="T876">
        <v>3.7956238E-3</v>
      </c>
      <c r="U876">
        <v>6.1953029999999999E-2</v>
      </c>
      <c r="V876">
        <v>2.8418748000000001E-2</v>
      </c>
      <c r="W876">
        <v>3.0265106E-2</v>
      </c>
      <c r="X876">
        <v>8.4145709999999992E-3</v>
      </c>
      <c r="Y876">
        <v>-0.05</v>
      </c>
      <c r="Z876">
        <v>3.5999999999999997E-2</v>
      </c>
      <c r="AA876">
        <v>8.6999999999999994E-2</v>
      </c>
      <c r="AB876">
        <v>0.878</v>
      </c>
      <c r="AC876">
        <v>-0.36120000000000002</v>
      </c>
      <c r="AD876" t="s">
        <v>48</v>
      </c>
      <c r="AE876" t="s">
        <v>48</v>
      </c>
      <c r="AF876" t="s">
        <v>48</v>
      </c>
      <c r="AG876" t="s">
        <v>37311</v>
      </c>
    </row>
    <row r="877" spans="1:33" hidden="1" outlineLevel="1" x14ac:dyDescent="0.2">
      <c r="A877" t="s">
        <v>42417</v>
      </c>
      <c r="B877" t="s">
        <v>42418</v>
      </c>
      <c r="C877" t="s">
        <v>37338</v>
      </c>
      <c r="D877" s="3"/>
      <c r="J877" t="s">
        <v>42419</v>
      </c>
      <c r="K877" t="s">
        <v>41144</v>
      </c>
      <c r="L877" t="s">
        <v>1263</v>
      </c>
      <c r="M877">
        <v>17</v>
      </c>
      <c r="P877" s="2" t="s">
        <v>42420</v>
      </c>
      <c r="Q877" t="s">
        <v>47</v>
      </c>
      <c r="S877">
        <v>0.47119883000000001</v>
      </c>
      <c r="T877">
        <v>2.3076923999999999E-2</v>
      </c>
      <c r="U877">
        <v>0.50135689999999999</v>
      </c>
      <c r="V877">
        <v>1.3043936000000001E-2</v>
      </c>
      <c r="W877">
        <v>0.18355974999999999</v>
      </c>
      <c r="X877">
        <v>1.0006900000000001E-2</v>
      </c>
      <c r="Y877">
        <v>-0.16</v>
      </c>
      <c r="Z877">
        <v>0.161</v>
      </c>
      <c r="AA877">
        <v>9.0999999999999998E-2</v>
      </c>
      <c r="AB877">
        <v>0.748</v>
      </c>
      <c r="AC877">
        <v>0.45879999999999999</v>
      </c>
      <c r="AD877" t="s">
        <v>48</v>
      </c>
      <c r="AE877" t="s">
        <v>48</v>
      </c>
      <c r="AF877" t="s">
        <v>48</v>
      </c>
      <c r="AG877" t="s">
        <v>37311</v>
      </c>
    </row>
    <row r="878" spans="1:33" hidden="1" outlineLevel="1" x14ac:dyDescent="0.2">
      <c r="A878" t="s">
        <v>42421</v>
      </c>
      <c r="B878" t="s">
        <v>42422</v>
      </c>
      <c r="C878" t="s">
        <v>42423</v>
      </c>
      <c r="D878" s="3"/>
      <c r="J878" t="s">
        <v>42424</v>
      </c>
      <c r="K878" t="s">
        <v>41157</v>
      </c>
      <c r="L878" t="s">
        <v>1263</v>
      </c>
      <c r="M878">
        <v>5</v>
      </c>
      <c r="P878" s="2" t="s">
        <v>42425</v>
      </c>
      <c r="Q878" t="s">
        <v>47</v>
      </c>
      <c r="S878">
        <v>0.19314334</v>
      </c>
      <c r="T878">
        <v>5.8746340000000001E-3</v>
      </c>
      <c r="U878">
        <v>0.1184936</v>
      </c>
      <c r="V878">
        <v>2.4600166999999999E-2</v>
      </c>
      <c r="W878">
        <v>6.7220719999999998E-2</v>
      </c>
      <c r="X878">
        <v>1.2285355E-2</v>
      </c>
      <c r="Y878">
        <v>-0.22222222222222221</v>
      </c>
      <c r="Z878">
        <v>0.03</v>
      </c>
      <c r="AA878">
        <v>0.23</v>
      </c>
      <c r="AB878">
        <v>0.74</v>
      </c>
      <c r="AC878">
        <v>-0.90890000000000004</v>
      </c>
      <c r="AD878" t="s">
        <v>48</v>
      </c>
      <c r="AE878" t="s">
        <v>48</v>
      </c>
      <c r="AF878" t="s">
        <v>48</v>
      </c>
      <c r="AG878" t="s">
        <v>37311</v>
      </c>
    </row>
    <row r="879" spans="1:33" hidden="1" outlineLevel="1" x14ac:dyDescent="0.2">
      <c r="A879" t="s">
        <v>42426</v>
      </c>
      <c r="B879" t="s">
        <v>42427</v>
      </c>
      <c r="C879" t="s">
        <v>37338</v>
      </c>
      <c r="D879" s="3"/>
      <c r="J879" t="s">
        <v>42428</v>
      </c>
      <c r="K879" t="s">
        <v>41167</v>
      </c>
      <c r="L879" t="s">
        <v>1263</v>
      </c>
      <c r="M879">
        <v>7</v>
      </c>
      <c r="P879" s="2" t="s">
        <v>42429</v>
      </c>
      <c r="Q879" t="s">
        <v>47</v>
      </c>
      <c r="S879">
        <v>2.343543E-2</v>
      </c>
      <c r="T879">
        <v>6.7710876000000005E-4</v>
      </c>
      <c r="U879">
        <v>1.0672474E-2</v>
      </c>
      <c r="V879">
        <v>1.7388993E-3</v>
      </c>
      <c r="W879">
        <v>1.1046897999999999E-2</v>
      </c>
      <c r="X879">
        <v>6.6215824000000001E-3</v>
      </c>
      <c r="Y879">
        <v>-0.05</v>
      </c>
      <c r="Z879">
        <v>0.217</v>
      </c>
      <c r="AA879">
        <v>0</v>
      </c>
      <c r="AB879">
        <v>0.78300000000000003</v>
      </c>
      <c r="AC879">
        <v>0.61240000000000006</v>
      </c>
      <c r="AD879" t="s">
        <v>48</v>
      </c>
      <c r="AE879" t="s">
        <v>48</v>
      </c>
      <c r="AF879" t="s">
        <v>48</v>
      </c>
      <c r="AG879" t="s">
        <v>37311</v>
      </c>
    </row>
    <row r="880" spans="1:33" hidden="1" outlineLevel="1" x14ac:dyDescent="0.2">
      <c r="A880" t="s">
        <v>42430</v>
      </c>
      <c r="B880" t="s">
        <v>42431</v>
      </c>
      <c r="C880" t="s">
        <v>28440</v>
      </c>
      <c r="D880" s="3"/>
      <c r="J880" t="s">
        <v>42432</v>
      </c>
      <c r="K880" t="s">
        <v>41182</v>
      </c>
      <c r="L880" t="s">
        <v>1263</v>
      </c>
      <c r="M880">
        <v>20</v>
      </c>
      <c r="P880" s="2" t="s">
        <v>42433</v>
      </c>
      <c r="Q880" t="s">
        <v>10150</v>
      </c>
      <c r="S880">
        <v>1.9351736000000001E-2</v>
      </c>
      <c r="T880">
        <v>5.221367E-4</v>
      </c>
      <c r="U880">
        <v>1.0279642E-2</v>
      </c>
      <c r="V880">
        <v>1.1053110000000001E-3</v>
      </c>
      <c r="W880">
        <v>1.1806902500000001E-2</v>
      </c>
      <c r="X880">
        <v>6.2202639999999997E-3</v>
      </c>
      <c r="Y880">
        <v>-4.1666666666666519E-3</v>
      </c>
      <c r="Z880">
        <v>0.14799999999999999</v>
      </c>
      <c r="AA880">
        <v>0</v>
      </c>
      <c r="AB880">
        <v>0.85199999999999998</v>
      </c>
      <c r="AC880">
        <v>0.47949999999999998</v>
      </c>
      <c r="AD880" t="s">
        <v>48</v>
      </c>
      <c r="AE880" t="s">
        <v>48</v>
      </c>
      <c r="AF880" t="s">
        <v>48</v>
      </c>
      <c r="AG880" t="s">
        <v>37311</v>
      </c>
    </row>
    <row r="881" spans="1:33" hidden="1" outlineLevel="1" x14ac:dyDescent="0.2">
      <c r="A881" t="s">
        <v>42434</v>
      </c>
      <c r="B881" t="s">
        <v>42435</v>
      </c>
      <c r="C881" t="s">
        <v>42436</v>
      </c>
      <c r="D881" s="3"/>
      <c r="J881" t="s">
        <v>42437</v>
      </c>
      <c r="K881" t="s">
        <v>41182</v>
      </c>
      <c r="L881" t="s">
        <v>1263</v>
      </c>
      <c r="M881">
        <v>10</v>
      </c>
      <c r="P881" s="2" t="s">
        <v>42438</v>
      </c>
      <c r="Q881" t="s">
        <v>47</v>
      </c>
      <c r="S881">
        <v>0.76523775000000005</v>
      </c>
      <c r="T881">
        <v>2.3076923999999999E-2</v>
      </c>
      <c r="U881">
        <v>0.34245540000000002</v>
      </c>
      <c r="V881">
        <v>2.1384520000000001E-2</v>
      </c>
      <c r="W881">
        <v>0.77625739999999999</v>
      </c>
      <c r="X881">
        <v>8.4016249999999994E-3</v>
      </c>
      <c r="Y881">
        <v>0</v>
      </c>
      <c r="Z881" t="s">
        <v>48</v>
      </c>
      <c r="AA881" t="s">
        <v>48</v>
      </c>
      <c r="AB881" t="s">
        <v>48</v>
      </c>
      <c r="AC881" t="s">
        <v>48</v>
      </c>
      <c r="AD881" t="s">
        <v>48</v>
      </c>
      <c r="AE881" t="s">
        <v>48</v>
      </c>
      <c r="AF881" t="s">
        <v>48</v>
      </c>
      <c r="AG881" t="s">
        <v>38726</v>
      </c>
    </row>
    <row r="882" spans="1:33" hidden="1" outlineLevel="1" x14ac:dyDescent="0.2">
      <c r="A882" t="s">
        <v>42439</v>
      </c>
      <c r="B882" t="s">
        <v>42440</v>
      </c>
      <c r="C882" t="s">
        <v>37338</v>
      </c>
      <c r="D882" s="3"/>
      <c r="J882" t="s">
        <v>42441</v>
      </c>
      <c r="K882" t="s">
        <v>41202</v>
      </c>
      <c r="L882" t="s">
        <v>1263</v>
      </c>
      <c r="M882">
        <v>14</v>
      </c>
      <c r="P882" s="2" t="s">
        <v>42442</v>
      </c>
      <c r="Q882" t="s">
        <v>47</v>
      </c>
      <c r="S882">
        <v>3.4277401999999998E-2</v>
      </c>
      <c r="T882">
        <v>1.1301041000000001E-3</v>
      </c>
      <c r="U882">
        <v>2.0373697999999999E-2</v>
      </c>
      <c r="V882">
        <v>2.7008435999999999E-3</v>
      </c>
      <c r="W882">
        <v>1.2908909499999999E-2</v>
      </c>
      <c r="X882">
        <v>6.5180165999999999E-3</v>
      </c>
      <c r="Y882">
        <v>-0.69999999999999984</v>
      </c>
      <c r="Z882">
        <v>0</v>
      </c>
      <c r="AA882">
        <v>0.33300000000000002</v>
      </c>
      <c r="AB882">
        <v>0.66700000000000004</v>
      </c>
      <c r="AC882">
        <v>-0.79059999999999997</v>
      </c>
      <c r="AD882" t="s">
        <v>48</v>
      </c>
      <c r="AE882" t="s">
        <v>48</v>
      </c>
      <c r="AF882" t="s">
        <v>48</v>
      </c>
      <c r="AG882" t="s">
        <v>37311</v>
      </c>
    </row>
    <row r="883" spans="1:33" hidden="1" outlineLevel="1" x14ac:dyDescent="0.2">
      <c r="A883" t="s">
        <v>42443</v>
      </c>
      <c r="B883" t="s">
        <v>42444</v>
      </c>
      <c r="C883" t="s">
        <v>28440</v>
      </c>
      <c r="D883" s="3"/>
      <c r="J883" t="s">
        <v>42445</v>
      </c>
      <c r="K883" t="s">
        <v>41217</v>
      </c>
      <c r="L883" t="s">
        <v>1263</v>
      </c>
      <c r="M883">
        <v>27</v>
      </c>
      <c r="P883" s="2" t="s">
        <v>42446</v>
      </c>
      <c r="Q883" t="s">
        <v>10150</v>
      </c>
      <c r="S883">
        <v>0.4269174</v>
      </c>
      <c r="T883">
        <v>2.3076923999999999E-2</v>
      </c>
      <c r="U883">
        <v>0.28593816999999999</v>
      </c>
      <c r="V883">
        <v>0.10221587</v>
      </c>
      <c r="W883">
        <v>0.45758462</v>
      </c>
      <c r="X883">
        <v>2.6134560000000001E-2</v>
      </c>
      <c r="Y883">
        <v>0.15</v>
      </c>
      <c r="Z883">
        <v>7.0999999999999994E-2</v>
      </c>
      <c r="AA883">
        <v>0.159</v>
      </c>
      <c r="AB883">
        <v>0.76900000000000002</v>
      </c>
      <c r="AC883">
        <v>-0.86539999999999995</v>
      </c>
      <c r="AD883" t="s">
        <v>48</v>
      </c>
      <c r="AE883" t="s">
        <v>48</v>
      </c>
      <c r="AF883" t="s">
        <v>48</v>
      </c>
      <c r="AG883" t="s">
        <v>37311</v>
      </c>
    </row>
    <row r="884" spans="1:33" hidden="1" outlineLevel="1" x14ac:dyDescent="0.2">
      <c r="A884" t="s">
        <v>42447</v>
      </c>
      <c r="B884" t="s">
        <v>42448</v>
      </c>
      <c r="C884" t="s">
        <v>37338</v>
      </c>
      <c r="D884" s="3"/>
      <c r="J884" t="s">
        <v>42449</v>
      </c>
      <c r="K884" t="s">
        <v>41217</v>
      </c>
      <c r="L884" t="s">
        <v>1263</v>
      </c>
      <c r="M884">
        <v>16</v>
      </c>
      <c r="P884" s="2" t="s">
        <v>42450</v>
      </c>
      <c r="Q884" t="s">
        <v>47</v>
      </c>
      <c r="S884">
        <v>0.11057663</v>
      </c>
      <c r="T884">
        <v>1.6975403000000001E-3</v>
      </c>
      <c r="U884">
        <v>2.4062896E-2</v>
      </c>
      <c r="V884">
        <v>6.1416444000000001E-3</v>
      </c>
      <c r="W884">
        <v>3.6104712999999997E-2</v>
      </c>
      <c r="X884">
        <v>7.1199946000000004E-3</v>
      </c>
      <c r="Y884">
        <v>-0.25624999999999998</v>
      </c>
      <c r="Z884">
        <v>0</v>
      </c>
      <c r="AA884">
        <v>0.24199999999999999</v>
      </c>
      <c r="AB884">
        <v>0.75800000000000001</v>
      </c>
      <c r="AC884">
        <v>-0.75060000000000004</v>
      </c>
      <c r="AD884" t="s">
        <v>48</v>
      </c>
      <c r="AE884" t="s">
        <v>48</v>
      </c>
      <c r="AF884" t="s">
        <v>48</v>
      </c>
      <c r="AG884" t="s">
        <v>37311</v>
      </c>
    </row>
    <row r="885" spans="1:33" hidden="1" outlineLevel="1" x14ac:dyDescent="0.2">
      <c r="A885" t="s">
        <v>42451</v>
      </c>
      <c r="B885" t="s">
        <v>42452</v>
      </c>
      <c r="C885" t="s">
        <v>2990</v>
      </c>
      <c r="D885" s="3"/>
      <c r="J885" t="s">
        <v>42453</v>
      </c>
      <c r="K885" t="s">
        <v>41217</v>
      </c>
      <c r="L885" t="s">
        <v>1263</v>
      </c>
      <c r="M885">
        <v>4</v>
      </c>
      <c r="P885" s="2" t="s">
        <v>42454</v>
      </c>
      <c r="Q885" t="s">
        <v>47</v>
      </c>
      <c r="S885">
        <v>0.45921504000000002</v>
      </c>
      <c r="T885">
        <v>2.3076923999999999E-2</v>
      </c>
      <c r="U885">
        <v>0.40185395000000002</v>
      </c>
      <c r="V885">
        <v>2.7212879999999998E-2</v>
      </c>
      <c r="W885">
        <v>0.33625300000000002</v>
      </c>
      <c r="X885">
        <v>1.1508608E-2</v>
      </c>
      <c r="Y885">
        <v>8.7499999999999981E-2</v>
      </c>
      <c r="Z885">
        <v>0.155</v>
      </c>
      <c r="AA885">
        <v>0.17</v>
      </c>
      <c r="AB885">
        <v>0.67500000000000004</v>
      </c>
      <c r="AC885">
        <v>-0.4985</v>
      </c>
      <c r="AD885" t="s">
        <v>48</v>
      </c>
      <c r="AE885" t="s">
        <v>48</v>
      </c>
      <c r="AF885" t="s">
        <v>48</v>
      </c>
      <c r="AG885" t="s">
        <v>37311</v>
      </c>
    </row>
    <row r="886" spans="1:33" hidden="1" outlineLevel="1" x14ac:dyDescent="0.2">
      <c r="A886" t="s">
        <v>42455</v>
      </c>
      <c r="B886" t="s">
        <v>42456</v>
      </c>
      <c r="C886" t="s">
        <v>42436</v>
      </c>
      <c r="D886" s="3"/>
      <c r="J886" t="s">
        <v>42457</v>
      </c>
      <c r="K886" t="s">
        <v>41217</v>
      </c>
      <c r="L886" t="s">
        <v>1263</v>
      </c>
      <c r="M886">
        <v>7</v>
      </c>
      <c r="P886" s="2" t="s">
        <v>42458</v>
      </c>
      <c r="Q886" t="s">
        <v>47</v>
      </c>
      <c r="S886">
        <v>0.68636379999999997</v>
      </c>
      <c r="T886">
        <v>2.4397160000000001E-2</v>
      </c>
      <c r="U886">
        <v>0.35973949999999999</v>
      </c>
      <c r="V886">
        <v>5.8401883000000002E-2</v>
      </c>
      <c r="W886">
        <v>0.71120167000000001</v>
      </c>
      <c r="X886">
        <v>1.0343489000000001E-2</v>
      </c>
      <c r="Y886">
        <v>-0.1277777777777778</v>
      </c>
      <c r="Z886">
        <v>0.12</v>
      </c>
      <c r="AA886">
        <v>0.23100000000000001</v>
      </c>
      <c r="AB886">
        <v>0.64800000000000002</v>
      </c>
      <c r="AC886">
        <v>-0.29599999999999999</v>
      </c>
      <c r="AD886" t="s">
        <v>48</v>
      </c>
      <c r="AE886" t="s">
        <v>48</v>
      </c>
      <c r="AF886" t="s">
        <v>48</v>
      </c>
      <c r="AG886" t="s">
        <v>37311</v>
      </c>
    </row>
    <row r="887" spans="1:33" hidden="1" outlineLevel="1" x14ac:dyDescent="0.2">
      <c r="A887" t="s">
        <v>42459</v>
      </c>
      <c r="B887" t="s">
        <v>42460</v>
      </c>
      <c r="C887" t="s">
        <v>42461</v>
      </c>
      <c r="D887" s="3"/>
      <c r="J887" t="s">
        <v>42462</v>
      </c>
      <c r="K887" t="s">
        <v>41217</v>
      </c>
      <c r="L887" t="s">
        <v>1263</v>
      </c>
      <c r="M887">
        <v>1</v>
      </c>
      <c r="P887" s="2" t="s">
        <v>42463</v>
      </c>
      <c r="Q887" t="s">
        <v>47</v>
      </c>
      <c r="S887">
        <v>4.5378546999999998E-2</v>
      </c>
      <c r="T887">
        <v>1.2493134000000001E-3</v>
      </c>
      <c r="U887">
        <v>1.8529098000000001E-2</v>
      </c>
      <c r="V887">
        <v>4.9577127000000002E-3</v>
      </c>
      <c r="W887">
        <v>1.3858914999999999E-2</v>
      </c>
      <c r="X887">
        <v>7.3530180000000002E-3</v>
      </c>
      <c r="Y887">
        <v>0.5</v>
      </c>
      <c r="Z887">
        <v>0.30099999999999999</v>
      </c>
      <c r="AA887">
        <v>7.9000000000000001E-2</v>
      </c>
      <c r="AB887">
        <v>0.621</v>
      </c>
      <c r="AC887">
        <v>0.88339999999999996</v>
      </c>
      <c r="AD887" t="s">
        <v>48</v>
      </c>
      <c r="AE887" t="s">
        <v>48</v>
      </c>
      <c r="AF887" t="s">
        <v>48</v>
      </c>
      <c r="AG887" t="s">
        <v>37311</v>
      </c>
    </row>
    <row r="888" spans="1:33" hidden="1" outlineLevel="1" x14ac:dyDescent="0.2">
      <c r="A888" t="s">
        <v>42464</v>
      </c>
      <c r="B888" t="s">
        <v>42465</v>
      </c>
      <c r="C888" t="s">
        <v>2990</v>
      </c>
      <c r="D888" s="3"/>
      <c r="J888" t="s">
        <v>42466</v>
      </c>
      <c r="K888" t="s">
        <v>41222</v>
      </c>
      <c r="L888" t="s">
        <v>1263</v>
      </c>
      <c r="M888">
        <v>7</v>
      </c>
      <c r="P888" s="2" t="s">
        <v>42467</v>
      </c>
      <c r="Q888" t="s">
        <v>47</v>
      </c>
      <c r="S888">
        <v>0.11171333999999999</v>
      </c>
      <c r="T888">
        <v>3.1852721999999999E-3</v>
      </c>
      <c r="U888">
        <v>2.9050144999999999E-2</v>
      </c>
      <c r="V888">
        <v>7.5105648000000002E-3</v>
      </c>
      <c r="W888">
        <v>4.3250903E-2</v>
      </c>
      <c r="X888">
        <v>1.3476363999999999E-2</v>
      </c>
      <c r="Y888">
        <v>0.1033057851239669</v>
      </c>
      <c r="Z888">
        <v>0.04</v>
      </c>
      <c r="AA888">
        <v>0.13400000000000001</v>
      </c>
      <c r="AB888">
        <v>0.82499999999999996</v>
      </c>
      <c r="AC888">
        <v>-0.95520000000000005</v>
      </c>
      <c r="AD888" t="s">
        <v>48</v>
      </c>
      <c r="AE888" t="s">
        <v>48</v>
      </c>
      <c r="AF888" t="s">
        <v>48</v>
      </c>
      <c r="AG888" t="s">
        <v>37311</v>
      </c>
    </row>
    <row r="889" spans="1:33" hidden="1" outlineLevel="1" x14ac:dyDescent="0.2">
      <c r="A889" t="s">
        <v>42468</v>
      </c>
      <c r="B889" t="s">
        <v>42469</v>
      </c>
      <c r="C889" t="s">
        <v>37338</v>
      </c>
      <c r="D889" s="3"/>
      <c r="J889" t="s">
        <v>42470</v>
      </c>
      <c r="K889" t="s">
        <v>41227</v>
      </c>
      <c r="L889" t="s">
        <v>1263</v>
      </c>
      <c r="M889">
        <v>14</v>
      </c>
      <c r="P889" s="2" t="s">
        <v>42471</v>
      </c>
      <c r="Q889" t="s">
        <v>47</v>
      </c>
      <c r="S889">
        <v>3.1684756000000001E-2</v>
      </c>
      <c r="T889">
        <v>7.4386597000000005E-4</v>
      </c>
      <c r="U889">
        <v>1.5318131E-2</v>
      </c>
      <c r="V889">
        <v>2.4603575E-3</v>
      </c>
      <c r="W889">
        <v>1.6328929999999998E-2</v>
      </c>
      <c r="X889">
        <v>5.9192749999999999E-3</v>
      </c>
      <c r="Y889">
        <v>0.1133333333333333</v>
      </c>
      <c r="Z889">
        <v>0</v>
      </c>
      <c r="AA889">
        <v>9.9000000000000005E-2</v>
      </c>
      <c r="AB889">
        <v>0.90100000000000002</v>
      </c>
      <c r="AC889">
        <v>-0.80400000000000005</v>
      </c>
      <c r="AD889" t="s">
        <v>48</v>
      </c>
      <c r="AE889" t="s">
        <v>48</v>
      </c>
      <c r="AF889" t="s">
        <v>48</v>
      </c>
      <c r="AG889" t="s">
        <v>37311</v>
      </c>
    </row>
    <row r="890" spans="1:33" hidden="1" outlineLevel="1" x14ac:dyDescent="0.2">
      <c r="A890" t="s">
        <v>42472</v>
      </c>
      <c r="B890" t="s">
        <v>42473</v>
      </c>
      <c r="C890" t="s">
        <v>2990</v>
      </c>
      <c r="D890" s="3"/>
      <c r="J890" t="s">
        <v>42474</v>
      </c>
      <c r="K890" t="s">
        <v>41236</v>
      </c>
      <c r="L890" t="s">
        <v>1263</v>
      </c>
      <c r="M890">
        <v>3</v>
      </c>
      <c r="P890" s="2" t="s">
        <v>42475</v>
      </c>
      <c r="Q890" t="s">
        <v>47</v>
      </c>
      <c r="S890">
        <v>0.10913446</v>
      </c>
      <c r="T890">
        <v>2.4986267000000001E-3</v>
      </c>
      <c r="U890">
        <v>2.7137227E-2</v>
      </c>
      <c r="V890">
        <v>1.0803373999999999E-2</v>
      </c>
      <c r="W890">
        <v>4.9692180000000002E-2</v>
      </c>
      <c r="X890">
        <v>8.1686009999999993E-3</v>
      </c>
      <c r="Y890">
        <v>-1.547619047619047E-2</v>
      </c>
      <c r="Z890">
        <v>0.02</v>
      </c>
      <c r="AA890">
        <v>0.29599999999999999</v>
      </c>
      <c r="AB890">
        <v>0.68400000000000005</v>
      </c>
      <c r="AC890">
        <v>-0.995</v>
      </c>
      <c r="AD890" t="s">
        <v>48</v>
      </c>
      <c r="AE890" t="s">
        <v>48</v>
      </c>
      <c r="AF890" t="s">
        <v>48</v>
      </c>
      <c r="AG890" t="s">
        <v>37311</v>
      </c>
    </row>
    <row r="891" spans="1:33" hidden="1" outlineLevel="1" x14ac:dyDescent="0.2">
      <c r="A891" t="s">
        <v>42476</v>
      </c>
      <c r="B891" t="s">
        <v>42477</v>
      </c>
      <c r="C891" t="s">
        <v>42478</v>
      </c>
      <c r="D891" s="3"/>
      <c r="J891" t="s">
        <v>42479</v>
      </c>
      <c r="K891" t="s">
        <v>41241</v>
      </c>
      <c r="L891" t="s">
        <v>1263</v>
      </c>
      <c r="M891">
        <v>7</v>
      </c>
      <c r="P891" s="2" t="s">
        <v>42480</v>
      </c>
      <c r="Q891" t="s">
        <v>47</v>
      </c>
      <c r="S891">
        <v>0.31963667000000001</v>
      </c>
      <c r="T891">
        <v>9.2315669999999996E-3</v>
      </c>
      <c r="U891">
        <v>0.12815644000000001</v>
      </c>
      <c r="V891">
        <v>0.28084150000000002</v>
      </c>
      <c r="W891">
        <v>0.16195810999999999</v>
      </c>
      <c r="X891">
        <v>9.6444180000000001E-3</v>
      </c>
      <c r="Y891">
        <v>0.5</v>
      </c>
      <c r="Z891">
        <v>0.121</v>
      </c>
      <c r="AA891">
        <v>0</v>
      </c>
      <c r="AB891">
        <v>0.879</v>
      </c>
      <c r="AC891">
        <v>0.44040000000000001</v>
      </c>
      <c r="AD891" t="s">
        <v>48</v>
      </c>
      <c r="AE891" t="s">
        <v>48</v>
      </c>
      <c r="AF891" t="s">
        <v>48</v>
      </c>
      <c r="AG891" t="s">
        <v>37311</v>
      </c>
    </row>
    <row r="892" spans="1:33" hidden="1" outlineLevel="1" x14ac:dyDescent="0.2">
      <c r="A892" t="s">
        <v>42481</v>
      </c>
      <c r="B892" t="s">
        <v>42482</v>
      </c>
      <c r="C892" t="s">
        <v>2990</v>
      </c>
      <c r="D892" s="3"/>
      <c r="J892" t="s">
        <v>42483</v>
      </c>
      <c r="K892" t="s">
        <v>41241</v>
      </c>
      <c r="L892" t="s">
        <v>1263</v>
      </c>
      <c r="M892">
        <v>4</v>
      </c>
      <c r="P892" s="2" t="s">
        <v>42484</v>
      </c>
      <c r="Q892" t="s">
        <v>47</v>
      </c>
      <c r="S892">
        <v>0.37751234</v>
      </c>
      <c r="T892">
        <v>1.0223388999999999E-2</v>
      </c>
      <c r="U892">
        <v>0.15283442999999999</v>
      </c>
      <c r="V892">
        <v>1.2441003000000001E-2</v>
      </c>
      <c r="W892">
        <v>0.40243408000000003</v>
      </c>
      <c r="X892">
        <v>1.1327368000000001E-2</v>
      </c>
      <c r="Y892">
        <v>-0.10641025641025641</v>
      </c>
      <c r="Z892">
        <v>4.1000000000000002E-2</v>
      </c>
      <c r="AA892">
        <v>0.16500000000000001</v>
      </c>
      <c r="AB892">
        <v>0.79400000000000004</v>
      </c>
      <c r="AC892">
        <v>-0.97389999999999999</v>
      </c>
      <c r="AD892" t="s">
        <v>48</v>
      </c>
      <c r="AE892" t="s">
        <v>48</v>
      </c>
      <c r="AF892" t="s">
        <v>48</v>
      </c>
      <c r="AG892" t="s">
        <v>37311</v>
      </c>
    </row>
    <row r="893" spans="1:33" hidden="1" outlineLevel="1" x14ac:dyDescent="0.2">
      <c r="A893" t="s">
        <v>42485</v>
      </c>
      <c r="B893" t="s">
        <v>42486</v>
      </c>
      <c r="C893" t="s">
        <v>37338</v>
      </c>
      <c r="D893" s="3"/>
      <c r="J893" t="s">
        <v>42487</v>
      </c>
      <c r="K893" t="s">
        <v>41251</v>
      </c>
      <c r="L893" t="s">
        <v>1263</v>
      </c>
      <c r="M893">
        <v>11</v>
      </c>
      <c r="P893" s="2" t="s">
        <v>42488</v>
      </c>
      <c r="Q893" t="s">
        <v>47</v>
      </c>
      <c r="S893">
        <v>5.2058090000000001E-2</v>
      </c>
      <c r="T893">
        <v>1.7642974999999999E-3</v>
      </c>
      <c r="U893">
        <v>1.7640960000000001E-2</v>
      </c>
      <c r="V893">
        <v>3.2003146999999999E-3</v>
      </c>
      <c r="W893">
        <v>1.5796925999999999E-2</v>
      </c>
      <c r="X893">
        <v>1.4566150999999999E-2</v>
      </c>
      <c r="Y893">
        <v>0.2166666666666667</v>
      </c>
      <c r="Z893">
        <v>0</v>
      </c>
      <c r="AA893">
        <v>0</v>
      </c>
      <c r="AB893">
        <v>1</v>
      </c>
      <c r="AC893">
        <v>0</v>
      </c>
      <c r="AD893" t="s">
        <v>48</v>
      </c>
      <c r="AE893" t="s">
        <v>48</v>
      </c>
      <c r="AF893" t="s">
        <v>48</v>
      </c>
      <c r="AG893" t="s">
        <v>37311</v>
      </c>
    </row>
    <row r="894" spans="1:33" hidden="1" outlineLevel="1" x14ac:dyDescent="0.2">
      <c r="A894" t="s">
        <v>42489</v>
      </c>
      <c r="B894" t="s">
        <v>42490</v>
      </c>
      <c r="C894" t="s">
        <v>28440</v>
      </c>
      <c r="D894" s="3"/>
      <c r="J894" t="s">
        <v>42491</v>
      </c>
      <c r="K894" t="s">
        <v>41251</v>
      </c>
      <c r="L894" t="s">
        <v>1263</v>
      </c>
      <c r="M894">
        <v>10</v>
      </c>
      <c r="P894" s="2" t="s">
        <v>42492</v>
      </c>
      <c r="Q894" t="s">
        <v>10150</v>
      </c>
      <c r="S894">
        <v>3.5220183000000002E-2</v>
      </c>
      <c r="T894">
        <v>7.8678129999999995E-4</v>
      </c>
      <c r="U894">
        <v>1.1577693999999999E-2</v>
      </c>
      <c r="V894">
        <v>2.3401144E-3</v>
      </c>
      <c r="W894">
        <v>1.9161236000000002E-2</v>
      </c>
      <c r="X894">
        <v>5.9063290000000001E-3</v>
      </c>
      <c r="Y894">
        <v>0.1</v>
      </c>
      <c r="Z894">
        <v>0</v>
      </c>
      <c r="AA894">
        <v>0.13300000000000001</v>
      </c>
      <c r="AB894">
        <v>0.86699999999999999</v>
      </c>
      <c r="AC894">
        <v>-0.55559999999999998</v>
      </c>
      <c r="AD894" t="s">
        <v>48</v>
      </c>
      <c r="AE894" t="s">
        <v>48</v>
      </c>
      <c r="AF894" t="s">
        <v>48</v>
      </c>
      <c r="AG894" t="s">
        <v>37311</v>
      </c>
    </row>
    <row r="895" spans="1:33" hidden="1" outlineLevel="1" x14ac:dyDescent="0.2">
      <c r="A895" t="s">
        <v>42493</v>
      </c>
      <c r="B895" t="s">
        <v>42494</v>
      </c>
      <c r="C895" t="s">
        <v>42495</v>
      </c>
      <c r="D895" s="3"/>
      <c r="J895" t="s">
        <v>42496</v>
      </c>
      <c r="K895" t="s">
        <v>41251</v>
      </c>
      <c r="L895" t="s">
        <v>1263</v>
      </c>
      <c r="M895">
        <v>5</v>
      </c>
      <c r="P895" s="2" t="s">
        <v>42497</v>
      </c>
      <c r="Q895" t="s">
        <v>47</v>
      </c>
      <c r="S895">
        <v>0.13735330000000001</v>
      </c>
      <c r="T895">
        <v>2.4604797E-3</v>
      </c>
      <c r="U895">
        <v>2.522431E-2</v>
      </c>
      <c r="V895">
        <v>4.3102503000000004E-3</v>
      </c>
      <c r="W895">
        <v>5.2620029999999998E-2</v>
      </c>
      <c r="X895">
        <v>6.977591E-3</v>
      </c>
      <c r="Y895">
        <v>0</v>
      </c>
      <c r="Z895">
        <v>0</v>
      </c>
      <c r="AA895">
        <v>0.29699999999999999</v>
      </c>
      <c r="AB895">
        <v>0.70299999999999996</v>
      </c>
      <c r="AC895">
        <v>-0.45219999999999999</v>
      </c>
      <c r="AD895" t="s">
        <v>48</v>
      </c>
      <c r="AE895" t="s">
        <v>48</v>
      </c>
      <c r="AF895" t="s">
        <v>48</v>
      </c>
      <c r="AG895" t="s">
        <v>37311</v>
      </c>
    </row>
    <row r="896" spans="1:33" hidden="1" outlineLevel="1" x14ac:dyDescent="0.2">
      <c r="A896" t="s">
        <v>42498</v>
      </c>
      <c r="B896" t="s">
        <v>42499</v>
      </c>
      <c r="C896" t="s">
        <v>42500</v>
      </c>
      <c r="D896" s="3"/>
      <c r="J896" t="s">
        <v>42501</v>
      </c>
      <c r="K896" t="s">
        <v>41251</v>
      </c>
      <c r="L896" t="s">
        <v>1263</v>
      </c>
      <c r="M896">
        <v>4</v>
      </c>
      <c r="P896" s="2" t="s">
        <v>42502</v>
      </c>
      <c r="Q896" t="s">
        <v>47</v>
      </c>
      <c r="S896">
        <v>1.3382856E-2</v>
      </c>
      <c r="T896">
        <v>4.8160553000000002E-4</v>
      </c>
      <c r="U896">
        <v>1.0330882E-2</v>
      </c>
      <c r="V896">
        <v>1.3596712000000001E-3</v>
      </c>
      <c r="W896">
        <v>9.0138860000000005E-3</v>
      </c>
      <c r="X896">
        <v>6.0908063000000004E-3</v>
      </c>
      <c r="Y896">
        <v>0.52500000000000002</v>
      </c>
      <c r="Z896">
        <v>0.26800000000000002</v>
      </c>
      <c r="AA896">
        <v>0</v>
      </c>
      <c r="AB896">
        <v>0.73199999999999998</v>
      </c>
      <c r="AC896">
        <v>0.76500000000000001</v>
      </c>
      <c r="AD896" t="s">
        <v>48</v>
      </c>
      <c r="AE896" t="s">
        <v>48</v>
      </c>
      <c r="AF896" t="s">
        <v>48</v>
      </c>
      <c r="AG896" t="s">
        <v>37311</v>
      </c>
    </row>
    <row r="897" spans="1:33" hidden="1" outlineLevel="1" x14ac:dyDescent="0.2">
      <c r="A897" t="s">
        <v>42503</v>
      </c>
      <c r="B897" t="s">
        <v>42504</v>
      </c>
      <c r="C897" t="s">
        <v>39401</v>
      </c>
      <c r="D897" s="3"/>
      <c r="J897" t="s">
        <v>42505</v>
      </c>
      <c r="K897" t="s">
        <v>41251</v>
      </c>
      <c r="L897" t="s">
        <v>1263</v>
      </c>
      <c r="M897">
        <v>5</v>
      </c>
      <c r="P897" s="2" t="s">
        <v>42506</v>
      </c>
      <c r="Q897" t="s">
        <v>37502</v>
      </c>
      <c r="S897">
        <v>2.4142516999999999E-2</v>
      </c>
      <c r="T897">
        <v>6.5803529999999995E-4</v>
      </c>
      <c r="U897">
        <v>1.0894509E-2</v>
      </c>
      <c r="V897">
        <v>1.6464046E-3</v>
      </c>
      <c r="W897">
        <v>1.1920903E-2</v>
      </c>
      <c r="X897">
        <v>6.977591E-3</v>
      </c>
      <c r="Y897">
        <v>0</v>
      </c>
      <c r="Z897">
        <v>0</v>
      </c>
      <c r="AA897">
        <v>5.8000000000000003E-2</v>
      </c>
      <c r="AB897">
        <v>0.94199999999999995</v>
      </c>
      <c r="AC897">
        <v>-0.15310000000000001</v>
      </c>
      <c r="AD897" t="s">
        <v>48</v>
      </c>
      <c r="AE897" t="s">
        <v>48</v>
      </c>
      <c r="AF897" t="s">
        <v>48</v>
      </c>
      <c r="AG897" t="s">
        <v>37311</v>
      </c>
    </row>
    <row r="898" spans="1:33" hidden="1" outlineLevel="1" x14ac:dyDescent="0.2">
      <c r="A898" t="s">
        <v>42507</v>
      </c>
      <c r="B898" t="s">
        <v>42508</v>
      </c>
      <c r="C898" t="s">
        <v>37338</v>
      </c>
      <c r="D898" s="3"/>
      <c r="J898" t="s">
        <v>42509</v>
      </c>
      <c r="K898" t="s">
        <v>41255</v>
      </c>
      <c r="L898" t="s">
        <v>1263</v>
      </c>
      <c r="M898">
        <v>17</v>
      </c>
      <c r="P898" s="2" t="s">
        <v>42510</v>
      </c>
      <c r="Q898" t="s">
        <v>47</v>
      </c>
      <c r="S898">
        <v>5.9479802999999998E-2</v>
      </c>
      <c r="T898">
        <v>1.3923645000000001E-3</v>
      </c>
      <c r="U898">
        <v>1.8324144000000001E-2</v>
      </c>
      <c r="V898">
        <v>3.5517942000000001E-3</v>
      </c>
      <c r="W898">
        <v>2.2706337E-2</v>
      </c>
      <c r="X898">
        <v>9.1265879999999997E-3</v>
      </c>
      <c r="Y898">
        <v>2.4999999999999991E-2</v>
      </c>
      <c r="Z898">
        <v>4.2000000000000003E-2</v>
      </c>
      <c r="AA898">
        <v>0.19</v>
      </c>
      <c r="AB898">
        <v>0.76700000000000002</v>
      </c>
      <c r="AC898">
        <v>-0.75060000000000004</v>
      </c>
      <c r="AD898" t="s">
        <v>48</v>
      </c>
      <c r="AE898" t="s">
        <v>48</v>
      </c>
      <c r="AF898" t="s">
        <v>48</v>
      </c>
      <c r="AG898" t="s">
        <v>37311</v>
      </c>
    </row>
    <row r="899" spans="1:33" hidden="1" outlineLevel="1" x14ac:dyDescent="0.2">
      <c r="A899" t="s">
        <v>42511</v>
      </c>
      <c r="B899" t="s">
        <v>42512</v>
      </c>
      <c r="C899" t="s">
        <v>28440</v>
      </c>
      <c r="D899" s="3"/>
      <c r="J899" t="s">
        <v>42513</v>
      </c>
      <c r="K899" t="s">
        <v>41522</v>
      </c>
      <c r="L899" t="s">
        <v>1263</v>
      </c>
      <c r="M899">
        <v>2</v>
      </c>
      <c r="P899" s="2" t="s">
        <v>42514</v>
      </c>
      <c r="Q899" t="s">
        <v>10150</v>
      </c>
      <c r="S899">
        <v>0.64447093</v>
      </c>
      <c r="T899">
        <v>5.1147457E-2</v>
      </c>
      <c r="U899">
        <v>0.46460026999999998</v>
      </c>
      <c r="V899">
        <v>0.48915586</v>
      </c>
      <c r="W899">
        <v>0.51309439999999995</v>
      </c>
      <c r="X899">
        <v>6.9646452999999999E-3</v>
      </c>
      <c r="Y899">
        <v>-0.3</v>
      </c>
      <c r="Z899">
        <v>0</v>
      </c>
      <c r="AA899">
        <v>0.38500000000000001</v>
      </c>
      <c r="AB899">
        <v>0.61499999999999999</v>
      </c>
      <c r="AC899">
        <v>-0.36120000000000002</v>
      </c>
      <c r="AD899" t="s">
        <v>48</v>
      </c>
      <c r="AE899" t="s">
        <v>48</v>
      </c>
      <c r="AF899" t="s">
        <v>48</v>
      </c>
      <c r="AG899" t="s">
        <v>37311</v>
      </c>
    </row>
    <row r="900" spans="1:33" hidden="1" outlineLevel="1" x14ac:dyDescent="0.2">
      <c r="A900" t="s">
        <v>42515</v>
      </c>
      <c r="B900" t="s">
        <v>42516</v>
      </c>
      <c r="C900" t="s">
        <v>42517</v>
      </c>
      <c r="D900" s="3"/>
      <c r="J900" t="s">
        <v>42518</v>
      </c>
      <c r="K900" t="s">
        <v>42245</v>
      </c>
      <c r="L900" t="s">
        <v>1263</v>
      </c>
      <c r="M900">
        <v>47</v>
      </c>
      <c r="P900" s="2" t="s">
        <v>42519</v>
      </c>
      <c r="Q900" t="s">
        <v>47</v>
      </c>
      <c r="S900">
        <v>1.9854377999999999E-2</v>
      </c>
      <c r="T900">
        <v>7.343292E-4</v>
      </c>
      <c r="U900">
        <v>1.174849E-2</v>
      </c>
      <c r="V900">
        <v>2.0163832000000001E-3</v>
      </c>
      <c r="W900">
        <v>1.0172891999999999E-2</v>
      </c>
      <c r="X900">
        <v>6.2137907000000001E-3</v>
      </c>
      <c r="Y900">
        <v>0.1</v>
      </c>
      <c r="Z900">
        <v>0</v>
      </c>
      <c r="AA900">
        <v>0.17299999999999999</v>
      </c>
      <c r="AB900">
        <v>0.82699999999999996</v>
      </c>
      <c r="AC900">
        <v>-0.40670000000000001</v>
      </c>
      <c r="AD900" t="s">
        <v>48</v>
      </c>
      <c r="AE900" t="s">
        <v>48</v>
      </c>
      <c r="AF900" t="s">
        <v>48</v>
      </c>
      <c r="AG900" t="s">
        <v>37311</v>
      </c>
    </row>
    <row r="901" spans="1:33" hidden="1" outlineLevel="1" x14ac:dyDescent="0.2">
      <c r="A901" t="s">
        <v>42520</v>
      </c>
      <c r="B901" t="s">
        <v>42521</v>
      </c>
      <c r="C901" t="s">
        <v>40477</v>
      </c>
      <c r="D901" s="3"/>
      <c r="J901" t="s">
        <v>42522</v>
      </c>
      <c r="K901" t="s">
        <v>42245</v>
      </c>
      <c r="L901" t="s">
        <v>1263</v>
      </c>
      <c r="M901">
        <v>844</v>
      </c>
      <c r="P901" s="2" t="s">
        <v>42523</v>
      </c>
      <c r="Q901" t="s">
        <v>47</v>
      </c>
      <c r="S901">
        <v>0.103284284</v>
      </c>
      <c r="T901">
        <v>4.3940220000000002E-2</v>
      </c>
      <c r="U901">
        <v>6.3142309999999993E-2</v>
      </c>
      <c r="V901">
        <v>7.0573410000000003E-2</v>
      </c>
      <c r="W901">
        <v>0.10501641</v>
      </c>
      <c r="X901">
        <v>0.15317286999999999</v>
      </c>
      <c r="Y901">
        <v>0</v>
      </c>
      <c r="Z901" t="s">
        <v>48</v>
      </c>
      <c r="AA901" t="s">
        <v>48</v>
      </c>
      <c r="AB901" t="s">
        <v>48</v>
      </c>
      <c r="AC901" t="s">
        <v>48</v>
      </c>
      <c r="AD901" t="s">
        <v>48</v>
      </c>
      <c r="AE901" t="s">
        <v>48</v>
      </c>
      <c r="AF901" t="s">
        <v>48</v>
      </c>
      <c r="AG901" t="s">
        <v>41657</v>
      </c>
    </row>
    <row r="902" spans="1:33" hidden="1" outlineLevel="1" x14ac:dyDescent="0.2">
      <c r="A902" t="s">
        <v>42524</v>
      </c>
      <c r="B902" t="s">
        <v>42525</v>
      </c>
      <c r="C902" t="s">
        <v>42526</v>
      </c>
      <c r="D902" s="3"/>
      <c r="J902" t="s">
        <v>42527</v>
      </c>
      <c r="K902" t="s">
        <v>42245</v>
      </c>
      <c r="L902" t="s">
        <v>1263</v>
      </c>
      <c r="M902">
        <v>7</v>
      </c>
      <c r="P902" s="2" t="s">
        <v>42528</v>
      </c>
      <c r="Q902" t="s">
        <v>47</v>
      </c>
      <c r="S902">
        <v>5.7748068E-2</v>
      </c>
      <c r="T902">
        <v>1.7547607E-3</v>
      </c>
      <c r="U902">
        <v>1.5318131E-2</v>
      </c>
      <c r="V902">
        <v>2.552852E-3</v>
      </c>
      <c r="W902">
        <v>1.465692E-2</v>
      </c>
      <c r="X902">
        <v>1.2958534000000001E-2</v>
      </c>
      <c r="Y902">
        <v>0.2</v>
      </c>
      <c r="Z902">
        <v>0</v>
      </c>
      <c r="AA902">
        <v>0.308</v>
      </c>
      <c r="AB902">
        <v>0.69199999999999995</v>
      </c>
      <c r="AC902">
        <v>-0.6996</v>
      </c>
      <c r="AD902" t="s">
        <v>48</v>
      </c>
      <c r="AE902" t="s">
        <v>48</v>
      </c>
      <c r="AF902" t="s">
        <v>48</v>
      </c>
      <c r="AG902" t="s">
        <v>37311</v>
      </c>
    </row>
    <row r="903" spans="1:33" hidden="1" outlineLevel="1" x14ac:dyDescent="0.2">
      <c r="A903" t="s">
        <v>42529</v>
      </c>
      <c r="B903" t="s">
        <v>42530</v>
      </c>
      <c r="C903" t="s">
        <v>42531</v>
      </c>
      <c r="D903" s="3"/>
      <c r="J903" t="s">
        <v>42532</v>
      </c>
      <c r="K903" t="s">
        <v>42245</v>
      </c>
      <c r="L903" t="s">
        <v>1263</v>
      </c>
      <c r="M903">
        <v>5</v>
      </c>
      <c r="P903" s="2" t="s">
        <v>42533</v>
      </c>
      <c r="Q903" t="s">
        <v>47</v>
      </c>
      <c r="S903">
        <v>0.121732734</v>
      </c>
      <c r="T903">
        <v>1.8692017E-3</v>
      </c>
      <c r="U903">
        <v>2.3243073E-2</v>
      </c>
      <c r="V903">
        <v>6.1786419999999998E-3</v>
      </c>
      <c r="W903">
        <v>6.6171789999999994E-2</v>
      </c>
      <c r="X903">
        <v>6.5309620000000004E-3</v>
      </c>
      <c r="Y903">
        <v>6.0000000000000012E-2</v>
      </c>
      <c r="Z903">
        <v>0</v>
      </c>
      <c r="AA903">
        <v>0.107</v>
      </c>
      <c r="AB903">
        <v>0.89300000000000002</v>
      </c>
      <c r="AC903">
        <v>-0.69350000000000001</v>
      </c>
      <c r="AD903" t="s">
        <v>48</v>
      </c>
      <c r="AE903" t="s">
        <v>48</v>
      </c>
      <c r="AF903" t="s">
        <v>48</v>
      </c>
      <c r="AG903" t="s">
        <v>37311</v>
      </c>
    </row>
    <row r="904" spans="1:33" hidden="1" outlineLevel="1" x14ac:dyDescent="0.2">
      <c r="A904" t="s">
        <v>42534</v>
      </c>
      <c r="B904" t="s">
        <v>42535</v>
      </c>
      <c r="C904" t="s">
        <v>42536</v>
      </c>
      <c r="D904" s="3"/>
      <c r="J904" t="s">
        <v>42537</v>
      </c>
      <c r="K904" t="s">
        <v>42245</v>
      </c>
      <c r="L904" t="s">
        <v>1263</v>
      </c>
      <c r="M904">
        <v>179</v>
      </c>
      <c r="P904" s="2" t="s">
        <v>42538</v>
      </c>
      <c r="Q904" t="s">
        <v>10060</v>
      </c>
      <c r="S904">
        <v>0.11347008</v>
      </c>
      <c r="T904">
        <v>1.449585E-3</v>
      </c>
      <c r="U904">
        <v>2.0305380000000001E-2</v>
      </c>
      <c r="V904">
        <v>4.3472479999999997E-3</v>
      </c>
      <c r="W904">
        <v>5.6719026999999998E-2</v>
      </c>
      <c r="X904">
        <v>7.4695300000000003E-3</v>
      </c>
      <c r="Y904">
        <v>-0.35</v>
      </c>
      <c r="Z904">
        <v>5.8999999999999997E-2</v>
      </c>
      <c r="AA904">
        <v>0.29299999999999998</v>
      </c>
      <c r="AB904">
        <v>0.64800000000000002</v>
      </c>
      <c r="AC904">
        <v>-0.82250000000000001</v>
      </c>
      <c r="AD904" t="s">
        <v>48</v>
      </c>
      <c r="AE904" t="s">
        <v>48</v>
      </c>
      <c r="AF904" t="s">
        <v>48</v>
      </c>
      <c r="AG904" t="s">
        <v>37311</v>
      </c>
    </row>
    <row r="905" spans="1:33" hidden="1" outlineLevel="1" x14ac:dyDescent="0.2">
      <c r="A905" t="s">
        <v>42539</v>
      </c>
      <c r="B905" t="s">
        <v>42540</v>
      </c>
      <c r="C905" t="s">
        <v>42541</v>
      </c>
      <c r="D905" s="3"/>
      <c r="J905" t="s">
        <v>42542</v>
      </c>
      <c r="K905" t="s">
        <v>42245</v>
      </c>
      <c r="L905" t="s">
        <v>1263</v>
      </c>
      <c r="M905">
        <v>2</v>
      </c>
      <c r="P905" s="2" t="s">
        <v>42543</v>
      </c>
      <c r="Q905" t="s">
        <v>47</v>
      </c>
      <c r="S905">
        <v>0.51980775999999995</v>
      </c>
      <c r="T905">
        <v>2.3076923999999999E-2</v>
      </c>
      <c r="U905">
        <v>0.61633086000000004</v>
      </c>
      <c r="V905">
        <v>5.5218685000000003E-2</v>
      </c>
      <c r="W905">
        <v>0.28997475</v>
      </c>
      <c r="X905">
        <v>1.1482717E-2</v>
      </c>
      <c r="Y905">
        <v>-8.3333333333333329E-2</v>
      </c>
      <c r="Z905">
        <v>0</v>
      </c>
      <c r="AA905">
        <v>8.8999999999999996E-2</v>
      </c>
      <c r="AB905">
        <v>0.91100000000000003</v>
      </c>
      <c r="AC905">
        <v>-0.61240000000000006</v>
      </c>
      <c r="AD905" t="s">
        <v>48</v>
      </c>
      <c r="AE905" t="s">
        <v>48</v>
      </c>
      <c r="AF905" t="s">
        <v>48</v>
      </c>
      <c r="AG905" t="s">
        <v>37311</v>
      </c>
    </row>
    <row r="906" spans="1:33" hidden="1" outlineLevel="1" x14ac:dyDescent="0.2">
      <c r="A906" t="s">
        <v>42544</v>
      </c>
      <c r="B906" t="s">
        <v>42545</v>
      </c>
      <c r="C906" t="s">
        <v>42546</v>
      </c>
      <c r="D906" s="3"/>
      <c r="J906" t="s">
        <v>42547</v>
      </c>
      <c r="K906" t="s">
        <v>42245</v>
      </c>
      <c r="L906" t="s">
        <v>1263</v>
      </c>
      <c r="M906">
        <v>2</v>
      </c>
      <c r="P906" s="2" t="s">
        <v>42548</v>
      </c>
      <c r="Q906" t="s">
        <v>47</v>
      </c>
      <c r="S906">
        <v>0.104361884</v>
      </c>
      <c r="T906">
        <v>1.9359589000000001E-3</v>
      </c>
      <c r="U906">
        <v>1.3302735E-2</v>
      </c>
      <c r="V906">
        <v>2.5605056000000001E-2</v>
      </c>
      <c r="W906">
        <v>2.9714199E-2</v>
      </c>
      <c r="X906">
        <v>7.2623979999999998E-3</v>
      </c>
      <c r="Y906">
        <v>0.27500000000000002</v>
      </c>
      <c r="Z906">
        <v>0</v>
      </c>
      <c r="AA906">
        <v>0</v>
      </c>
      <c r="AB906">
        <v>1</v>
      </c>
      <c r="AC906">
        <v>0</v>
      </c>
      <c r="AD906" t="s">
        <v>48</v>
      </c>
      <c r="AE906" t="s">
        <v>48</v>
      </c>
      <c r="AF906" t="s">
        <v>48</v>
      </c>
      <c r="AG906" t="s">
        <v>37311</v>
      </c>
    </row>
    <row r="907" spans="1:33" hidden="1" outlineLevel="1" x14ac:dyDescent="0.2">
      <c r="A907" t="s">
        <v>42549</v>
      </c>
      <c r="B907" t="s">
        <v>42550</v>
      </c>
      <c r="C907" t="s">
        <v>42551</v>
      </c>
      <c r="D907" s="3"/>
      <c r="J907" t="s">
        <v>42552</v>
      </c>
      <c r="K907" t="s">
        <v>42245</v>
      </c>
      <c r="L907" t="s">
        <v>1263</v>
      </c>
      <c r="M907">
        <v>2</v>
      </c>
      <c r="P907" s="2" t="s">
        <v>42553</v>
      </c>
      <c r="Q907" t="s">
        <v>47</v>
      </c>
      <c r="S907">
        <v>5.3047650000000002E-2</v>
      </c>
      <c r="T907">
        <v>1.3637542999999999E-3</v>
      </c>
      <c r="U907">
        <v>1.4976537999999999E-2</v>
      </c>
      <c r="V907">
        <v>2.552852E-3</v>
      </c>
      <c r="W907">
        <v>2.5413504E-2</v>
      </c>
      <c r="X907">
        <v>7.4048014000000001E-3</v>
      </c>
      <c r="Y907">
        <v>0.4</v>
      </c>
      <c r="Z907">
        <v>8.4000000000000005E-2</v>
      </c>
      <c r="AA907">
        <v>0</v>
      </c>
      <c r="AB907">
        <v>0.91600000000000004</v>
      </c>
      <c r="AC907">
        <v>0.49390000000000001</v>
      </c>
      <c r="AD907" t="s">
        <v>48</v>
      </c>
      <c r="AE907" t="s">
        <v>48</v>
      </c>
      <c r="AF907" t="s">
        <v>48</v>
      </c>
      <c r="AG907" t="s">
        <v>37311</v>
      </c>
    </row>
    <row r="908" spans="1:33" hidden="1" outlineLevel="1" x14ac:dyDescent="0.2">
      <c r="A908" t="s">
        <v>42554</v>
      </c>
      <c r="B908" t="s">
        <v>42555</v>
      </c>
      <c r="C908" t="s">
        <v>42556</v>
      </c>
      <c r="D908" s="3"/>
      <c r="J908" t="s">
        <v>42557</v>
      </c>
      <c r="K908" t="s">
        <v>42245</v>
      </c>
      <c r="L908" t="s">
        <v>1263</v>
      </c>
      <c r="M908">
        <v>1</v>
      </c>
      <c r="P908" s="2" t="s">
        <v>42558</v>
      </c>
      <c r="Q908" t="s">
        <v>47</v>
      </c>
      <c r="S908">
        <v>0.58851710000000002</v>
      </c>
      <c r="T908">
        <v>4.3077253000000003E-2</v>
      </c>
      <c r="U908">
        <v>0.38845423000000001</v>
      </c>
      <c r="V908">
        <v>6.158508E-2</v>
      </c>
      <c r="W908">
        <v>0.43396309999999999</v>
      </c>
      <c r="X908">
        <v>1.8882722000000001E-2</v>
      </c>
      <c r="Y908">
        <v>0.20833333333333329</v>
      </c>
      <c r="Z908">
        <v>0.186</v>
      </c>
      <c r="AA908">
        <v>0</v>
      </c>
      <c r="AB908">
        <v>0.81399999999999995</v>
      </c>
      <c r="AC908">
        <v>0.76049999999999995</v>
      </c>
      <c r="AD908" t="s">
        <v>48</v>
      </c>
      <c r="AE908" t="s">
        <v>48</v>
      </c>
      <c r="AF908" t="s">
        <v>48</v>
      </c>
      <c r="AG908" t="s">
        <v>37311</v>
      </c>
    </row>
    <row r="909" spans="1:33" hidden="1" outlineLevel="1" x14ac:dyDescent="0.2">
      <c r="A909" t="s">
        <v>42559</v>
      </c>
      <c r="B909" t="s">
        <v>42560</v>
      </c>
      <c r="C909" t="s">
        <v>42561</v>
      </c>
      <c r="D909" s="3"/>
      <c r="J909" t="s">
        <v>42562</v>
      </c>
      <c r="K909" t="s">
        <v>42245</v>
      </c>
      <c r="L909" t="s">
        <v>1263</v>
      </c>
      <c r="M909">
        <v>1</v>
      </c>
      <c r="P909" s="2" t="s">
        <v>42563</v>
      </c>
      <c r="Q909" t="s">
        <v>10104</v>
      </c>
      <c r="S909">
        <v>1.4262479999999999E-2</v>
      </c>
      <c r="T909">
        <v>4.5299529999999998E-4</v>
      </c>
      <c r="U909">
        <v>9.1609275000000007E-3</v>
      </c>
      <c r="V909">
        <v>9.6656900000000002E-4</v>
      </c>
      <c r="W909">
        <v>9.6788889999999995E-3</v>
      </c>
      <c r="X909">
        <v>5.8901470000000001E-3</v>
      </c>
      <c r="Y909">
        <v>-3.5714285714285712E-2</v>
      </c>
      <c r="Z909">
        <v>0</v>
      </c>
      <c r="AA909">
        <v>0</v>
      </c>
      <c r="AB909">
        <v>1</v>
      </c>
      <c r="AC909">
        <v>0</v>
      </c>
      <c r="AD909" t="s">
        <v>48</v>
      </c>
      <c r="AE909" t="s">
        <v>48</v>
      </c>
      <c r="AF909" t="s">
        <v>48</v>
      </c>
      <c r="AG909" t="s">
        <v>37311</v>
      </c>
    </row>
    <row r="910" spans="1:33" hidden="1" outlineLevel="1" x14ac:dyDescent="0.2">
      <c r="A910" t="s">
        <v>42564</v>
      </c>
      <c r="B910" t="s">
        <v>42565</v>
      </c>
      <c r="C910" t="s">
        <v>42566</v>
      </c>
      <c r="D910" s="3"/>
      <c r="J910" t="s">
        <v>42567</v>
      </c>
      <c r="K910" t="s">
        <v>42245</v>
      </c>
      <c r="L910" t="s">
        <v>1263</v>
      </c>
      <c r="M910">
        <v>1</v>
      </c>
      <c r="P910" s="2" t="s">
        <v>42568</v>
      </c>
      <c r="Q910" t="s">
        <v>47</v>
      </c>
      <c r="S910">
        <v>4.7852449999999998E-2</v>
      </c>
      <c r="T910">
        <v>2.1171570000000002E-3</v>
      </c>
      <c r="U910">
        <v>1.5044857E-2</v>
      </c>
      <c r="V910">
        <v>6.4006293999999998E-3</v>
      </c>
      <c r="W910">
        <v>1.5872926999999998E-2</v>
      </c>
      <c r="X910">
        <v>1.2337137E-2</v>
      </c>
      <c r="Y910">
        <v>-0.5</v>
      </c>
      <c r="Z910">
        <v>0.11</v>
      </c>
      <c r="AA910">
        <v>0.09</v>
      </c>
      <c r="AB910">
        <v>0.8</v>
      </c>
      <c r="AC910">
        <v>-0.11070000000000001</v>
      </c>
      <c r="AD910" t="s">
        <v>48</v>
      </c>
      <c r="AE910" t="s">
        <v>48</v>
      </c>
      <c r="AF910" t="s">
        <v>48</v>
      </c>
      <c r="AG910" t="s">
        <v>37311</v>
      </c>
    </row>
    <row r="911" spans="1:33" hidden="1" outlineLevel="1" x14ac:dyDescent="0.2">
      <c r="A911" t="s">
        <v>42569</v>
      </c>
      <c r="B911" t="s">
        <v>42570</v>
      </c>
      <c r="C911" t="s">
        <v>42571</v>
      </c>
      <c r="D911" s="3"/>
      <c r="J911" t="s">
        <v>42572</v>
      </c>
      <c r="K911" t="s">
        <v>42245</v>
      </c>
      <c r="L911" t="s">
        <v>1263</v>
      </c>
      <c r="M911">
        <v>1</v>
      </c>
      <c r="P911" s="2" t="s">
        <v>42573</v>
      </c>
      <c r="Q911" t="s">
        <v>14235</v>
      </c>
      <c r="S911">
        <v>3.8519915000000002E-2</v>
      </c>
      <c r="T911">
        <v>1.3637542999999999E-3</v>
      </c>
      <c r="U911">
        <v>1.2209640000000001E-2</v>
      </c>
      <c r="V911">
        <v>2.4973554999999999E-3</v>
      </c>
      <c r="W911">
        <v>1.309891E-2</v>
      </c>
      <c r="X911">
        <v>1.0990778E-2</v>
      </c>
      <c r="Y911">
        <v>1.2037037037037049E-2</v>
      </c>
      <c r="Z911">
        <v>8.2000000000000003E-2</v>
      </c>
      <c r="AA911">
        <v>2.1000000000000001E-2</v>
      </c>
      <c r="AB911">
        <v>0.89700000000000002</v>
      </c>
      <c r="AC911">
        <v>0.44819999999999999</v>
      </c>
      <c r="AD911" t="s">
        <v>48</v>
      </c>
      <c r="AE911" t="s">
        <v>48</v>
      </c>
      <c r="AF911" t="s">
        <v>48</v>
      </c>
      <c r="AG911" t="s">
        <v>37311</v>
      </c>
    </row>
    <row r="912" spans="1:33" hidden="1" outlineLevel="1" x14ac:dyDescent="0.2">
      <c r="A912" t="s">
        <v>42574</v>
      </c>
      <c r="B912" t="s">
        <v>42575</v>
      </c>
      <c r="C912" t="s">
        <v>42576</v>
      </c>
      <c r="D912" s="3"/>
      <c r="J912" t="s">
        <v>42577</v>
      </c>
      <c r="K912" t="s">
        <v>42254</v>
      </c>
      <c r="L912" t="s">
        <v>1263</v>
      </c>
      <c r="M912">
        <v>457</v>
      </c>
      <c r="P912" s="2" t="s">
        <v>42578</v>
      </c>
      <c r="Q912" t="s">
        <v>10471</v>
      </c>
      <c r="S912">
        <v>6.3423134000000006E-2</v>
      </c>
      <c r="T912">
        <v>1.783371E-3</v>
      </c>
      <c r="U912">
        <v>1.8255825999999999E-2</v>
      </c>
      <c r="V912">
        <v>5.6606720000000003E-3</v>
      </c>
      <c r="W912">
        <v>2.0192537E-2</v>
      </c>
      <c r="X912">
        <v>7.1847233999999998E-3</v>
      </c>
      <c r="Y912">
        <v>0</v>
      </c>
      <c r="Z912">
        <v>0.29799999999999999</v>
      </c>
      <c r="AA912">
        <v>0</v>
      </c>
      <c r="AB912">
        <v>0.70199999999999996</v>
      </c>
      <c r="AC912">
        <v>0.52669999999999995</v>
      </c>
      <c r="AD912" t="s">
        <v>48</v>
      </c>
      <c r="AE912" t="s">
        <v>48</v>
      </c>
      <c r="AF912" t="s">
        <v>48</v>
      </c>
      <c r="AG912" t="s">
        <v>37311</v>
      </c>
    </row>
    <row r="913" spans="1:33" hidden="1" outlineLevel="1" x14ac:dyDescent="0.2">
      <c r="A913" t="s">
        <v>42579</v>
      </c>
      <c r="B913" t="s">
        <v>42580</v>
      </c>
      <c r="C913" t="s">
        <v>42581</v>
      </c>
      <c r="D913" s="3"/>
      <c r="J913" t="s">
        <v>42582</v>
      </c>
      <c r="K913" t="s">
        <v>42254</v>
      </c>
      <c r="L913" t="s">
        <v>1263</v>
      </c>
      <c r="M913">
        <v>53</v>
      </c>
      <c r="P913" s="2" t="s">
        <v>42583</v>
      </c>
      <c r="Q913" t="s">
        <v>47</v>
      </c>
      <c r="S913">
        <v>3.6634352000000002E-2</v>
      </c>
      <c r="T913">
        <v>8.9168549999999998E-4</v>
      </c>
      <c r="U913">
        <v>1.2346276999999999E-2</v>
      </c>
      <c r="V913">
        <v>3.9217729999999999E-3</v>
      </c>
      <c r="W913">
        <v>1.5720926E-2</v>
      </c>
      <c r="X913">
        <v>6.8351879999999999E-3</v>
      </c>
      <c r="Y913">
        <v>0.1761904761904762</v>
      </c>
      <c r="Z913">
        <v>0.1</v>
      </c>
      <c r="AA913">
        <v>0</v>
      </c>
      <c r="AB913">
        <v>0.9</v>
      </c>
      <c r="AC913">
        <v>0.44040000000000001</v>
      </c>
      <c r="AD913" t="s">
        <v>48</v>
      </c>
      <c r="AE913" t="s">
        <v>48</v>
      </c>
      <c r="AF913" t="s">
        <v>48</v>
      </c>
      <c r="AG913" t="s">
        <v>37311</v>
      </c>
    </row>
    <row r="914" spans="1:33" hidden="1" outlineLevel="1" x14ac:dyDescent="0.2">
      <c r="A914" t="s">
        <v>42584</v>
      </c>
      <c r="B914" t="s">
        <v>42585</v>
      </c>
      <c r="C914" t="s">
        <v>42586</v>
      </c>
      <c r="D914" s="3"/>
      <c r="J914" t="s">
        <v>42587</v>
      </c>
      <c r="K914" t="s">
        <v>42254</v>
      </c>
      <c r="L914" t="s">
        <v>1263</v>
      </c>
      <c r="M914">
        <v>14</v>
      </c>
      <c r="P914" s="2" t="s">
        <v>42588</v>
      </c>
      <c r="Q914" t="s">
        <v>47</v>
      </c>
      <c r="S914">
        <v>6.5797309999999998E-2</v>
      </c>
      <c r="T914">
        <v>1.4877319E-3</v>
      </c>
      <c r="U914">
        <v>2.2764844999999999E-2</v>
      </c>
      <c r="V914">
        <v>3.3113079999999998E-3</v>
      </c>
      <c r="W914">
        <v>2.5155678000000001E-2</v>
      </c>
      <c r="X914">
        <v>7.365964E-3</v>
      </c>
      <c r="Y914">
        <v>-7.2727272727272724E-2</v>
      </c>
      <c r="Z914">
        <v>8.5999999999999993E-2</v>
      </c>
      <c r="AA914">
        <v>0.15</v>
      </c>
      <c r="AB914">
        <v>0.76400000000000001</v>
      </c>
      <c r="AC914">
        <v>-0.53120000000000001</v>
      </c>
      <c r="AD914" t="s">
        <v>48</v>
      </c>
      <c r="AE914" t="s">
        <v>48</v>
      </c>
      <c r="AF914" t="s">
        <v>48</v>
      </c>
      <c r="AG914" t="s">
        <v>37311</v>
      </c>
    </row>
    <row r="915" spans="1:33" hidden="1" outlineLevel="1" x14ac:dyDescent="0.2">
      <c r="A915" t="s">
        <v>42589</v>
      </c>
      <c r="B915" t="s">
        <v>42590</v>
      </c>
      <c r="C915" t="s">
        <v>42591</v>
      </c>
      <c r="D915" s="3"/>
      <c r="J915" t="s">
        <v>42592</v>
      </c>
      <c r="K915" t="s">
        <v>42254</v>
      </c>
      <c r="L915" t="s">
        <v>1263</v>
      </c>
      <c r="M915">
        <v>-21</v>
      </c>
      <c r="P915" s="2" t="s">
        <v>42593</v>
      </c>
      <c r="Q915" t="s">
        <v>47</v>
      </c>
      <c r="S915">
        <v>0.15877289999999999</v>
      </c>
      <c r="T915">
        <v>5.5694580000000002E-3</v>
      </c>
      <c r="U915">
        <v>5.4437834999999997E-2</v>
      </c>
      <c r="V915">
        <v>2.4600166999999999E-2</v>
      </c>
      <c r="W915">
        <v>6.2500520000000004E-2</v>
      </c>
      <c r="X915">
        <v>1.9918699000000002E-2</v>
      </c>
      <c r="Y915">
        <v>8.2142857142857142E-2</v>
      </c>
      <c r="Z915">
        <v>0.124</v>
      </c>
      <c r="AA915">
        <v>0.13</v>
      </c>
      <c r="AB915">
        <v>0.746</v>
      </c>
      <c r="AC915">
        <v>-0.26679999999999998</v>
      </c>
      <c r="AD915" t="s">
        <v>48</v>
      </c>
      <c r="AE915" t="s">
        <v>48</v>
      </c>
      <c r="AF915" t="s">
        <v>48</v>
      </c>
      <c r="AG915" t="s">
        <v>37311</v>
      </c>
    </row>
    <row r="916" spans="1:33" hidden="1" outlineLevel="1" x14ac:dyDescent="0.2">
      <c r="A916" t="s">
        <v>42594</v>
      </c>
      <c r="B916" t="s">
        <v>42595</v>
      </c>
      <c r="C916" t="s">
        <v>42596</v>
      </c>
      <c r="D916" s="3"/>
      <c r="J916" t="s">
        <v>42597</v>
      </c>
      <c r="K916" t="s">
        <v>42254</v>
      </c>
      <c r="L916" t="s">
        <v>1263</v>
      </c>
      <c r="M916">
        <v>-5</v>
      </c>
      <c r="P916" s="2" t="s">
        <v>42598</v>
      </c>
      <c r="Q916" t="s">
        <v>47</v>
      </c>
      <c r="S916">
        <v>6.7380086000000006E-2</v>
      </c>
      <c r="T916">
        <v>1.7452240000000001E-3</v>
      </c>
      <c r="U916">
        <v>1.7436002999999999E-2</v>
      </c>
      <c r="V916">
        <v>7.5475630000000002E-3</v>
      </c>
      <c r="W916">
        <v>2.3350900000000001E-2</v>
      </c>
      <c r="X916">
        <v>8.1815470000000008E-3</v>
      </c>
      <c r="Y916">
        <v>0.42499999999999999</v>
      </c>
      <c r="Z916">
        <v>0.04</v>
      </c>
      <c r="AA916">
        <v>0.19900000000000001</v>
      </c>
      <c r="AB916">
        <v>0.76100000000000001</v>
      </c>
      <c r="AC916">
        <v>-0.86890000000000001</v>
      </c>
      <c r="AD916" t="s">
        <v>48</v>
      </c>
      <c r="AE916" t="s">
        <v>48</v>
      </c>
      <c r="AF916" t="s">
        <v>48</v>
      </c>
      <c r="AG916" t="s">
        <v>37311</v>
      </c>
    </row>
    <row r="917" spans="1:33" hidden="1" outlineLevel="1" x14ac:dyDescent="0.2">
      <c r="A917" t="s">
        <v>42599</v>
      </c>
      <c r="B917" t="s">
        <v>42600</v>
      </c>
      <c r="C917" t="s">
        <v>42601</v>
      </c>
      <c r="D917" s="3"/>
      <c r="J917" t="s">
        <v>42602</v>
      </c>
      <c r="K917" t="s">
        <v>42254</v>
      </c>
      <c r="L917" t="s">
        <v>1263</v>
      </c>
      <c r="M917">
        <v>-11</v>
      </c>
      <c r="P917" s="2" t="s">
        <v>42603</v>
      </c>
      <c r="Q917" t="s">
        <v>47</v>
      </c>
      <c r="S917">
        <v>0.11652588</v>
      </c>
      <c r="T917">
        <v>3.2997131000000002E-3</v>
      </c>
      <c r="U917">
        <v>7.1912690000000001E-2</v>
      </c>
      <c r="V917">
        <v>3.6257899999999998E-3</v>
      </c>
      <c r="W917">
        <v>6.3199809999999995E-2</v>
      </c>
      <c r="X917">
        <v>7.2753434000000002E-3</v>
      </c>
      <c r="Y917">
        <v>5.1666666666666659E-2</v>
      </c>
      <c r="Z917">
        <v>8.2000000000000003E-2</v>
      </c>
      <c r="AA917">
        <v>7.3999999999999996E-2</v>
      </c>
      <c r="AB917">
        <v>0.84399999999999997</v>
      </c>
      <c r="AC917">
        <v>0.1313</v>
      </c>
      <c r="AD917" t="s">
        <v>48</v>
      </c>
      <c r="AE917" t="s">
        <v>48</v>
      </c>
      <c r="AF917" t="s">
        <v>48</v>
      </c>
      <c r="AG917" t="s">
        <v>37311</v>
      </c>
    </row>
    <row r="918" spans="1:33" hidden="1" outlineLevel="1" x14ac:dyDescent="0.2">
      <c r="A918" t="s">
        <v>42604</v>
      </c>
      <c r="B918" t="s">
        <v>42605</v>
      </c>
      <c r="C918" t="s">
        <v>42606</v>
      </c>
      <c r="D918" s="3"/>
      <c r="J918" t="s">
        <v>42607</v>
      </c>
      <c r="K918" t="s">
        <v>42254</v>
      </c>
      <c r="L918" t="s">
        <v>1263</v>
      </c>
      <c r="M918">
        <v>-11</v>
      </c>
      <c r="P918" s="2" t="s">
        <v>42608</v>
      </c>
      <c r="Q918" t="s">
        <v>47</v>
      </c>
      <c r="S918">
        <v>6.500591E-2</v>
      </c>
      <c r="T918">
        <v>1.3923645000000001E-3</v>
      </c>
      <c r="U918">
        <v>1.8119188000000001E-2</v>
      </c>
      <c r="V918">
        <v>4.8097213999999996E-3</v>
      </c>
      <c r="W918">
        <v>2.6186979999999999E-2</v>
      </c>
      <c r="X918">
        <v>7.7413910000000002E-3</v>
      </c>
      <c r="Y918">
        <v>-6.1728395061729413E-4</v>
      </c>
      <c r="Z918">
        <v>2.4E-2</v>
      </c>
      <c r="AA918">
        <v>6.6000000000000003E-2</v>
      </c>
      <c r="AB918">
        <v>0.90900000000000003</v>
      </c>
      <c r="AC918">
        <v>-0.36120000000000002</v>
      </c>
      <c r="AD918" t="s">
        <v>48</v>
      </c>
      <c r="AE918" t="s">
        <v>48</v>
      </c>
      <c r="AF918" t="s">
        <v>48</v>
      </c>
      <c r="AG918" t="s">
        <v>37311</v>
      </c>
    </row>
    <row r="919" spans="1:33" hidden="1" outlineLevel="1" x14ac:dyDescent="0.2">
      <c r="A919" t="s">
        <v>42609</v>
      </c>
      <c r="B919" t="s">
        <v>42610</v>
      </c>
      <c r="C919" t="s">
        <v>42611</v>
      </c>
      <c r="D919" s="3"/>
      <c r="J919" t="s">
        <v>42612</v>
      </c>
      <c r="K919" t="s">
        <v>42254</v>
      </c>
      <c r="L919" t="s">
        <v>1263</v>
      </c>
      <c r="M919">
        <v>1</v>
      </c>
      <c r="P919" s="2" t="s">
        <v>42613</v>
      </c>
      <c r="Q919" t="s">
        <v>10060</v>
      </c>
      <c r="S919">
        <v>0.19124292000000001</v>
      </c>
      <c r="T919">
        <v>3.9291380000000004E-3</v>
      </c>
      <c r="U919">
        <v>5.4437834999999997E-2</v>
      </c>
      <c r="V919">
        <v>1.03594E-2</v>
      </c>
      <c r="W919">
        <v>8.831572E-2</v>
      </c>
      <c r="X919">
        <v>7.9226320000000006E-3</v>
      </c>
      <c r="Y919">
        <v>2.5000000000000019E-2</v>
      </c>
      <c r="Z919">
        <v>5.5E-2</v>
      </c>
      <c r="AA919">
        <v>0.28000000000000003</v>
      </c>
      <c r="AB919">
        <v>0.66500000000000004</v>
      </c>
      <c r="AC919">
        <v>-0.94799999999999995</v>
      </c>
      <c r="AD919" t="s">
        <v>48</v>
      </c>
      <c r="AE919" t="s">
        <v>48</v>
      </c>
      <c r="AF919" t="s">
        <v>48</v>
      </c>
      <c r="AG919" t="s">
        <v>37311</v>
      </c>
    </row>
    <row r="920" spans="1:33" hidden="1" outlineLevel="1" x14ac:dyDescent="0.2">
      <c r="A920" t="s">
        <v>42614</v>
      </c>
      <c r="B920" t="s">
        <v>42615</v>
      </c>
      <c r="C920" t="s">
        <v>42616</v>
      </c>
      <c r="D920" s="3"/>
      <c r="J920" t="s">
        <v>42617</v>
      </c>
      <c r="K920" t="s">
        <v>42258</v>
      </c>
      <c r="L920" t="s">
        <v>1263</v>
      </c>
      <c r="M920">
        <v>79</v>
      </c>
      <c r="P920" s="2" t="s">
        <v>42618</v>
      </c>
      <c r="Q920" t="s">
        <v>47</v>
      </c>
      <c r="S920">
        <v>1.3005874000000001E-2</v>
      </c>
      <c r="T920">
        <v>5.6743620000000001E-4</v>
      </c>
      <c r="U920">
        <v>1.0057607999999999E-2</v>
      </c>
      <c r="V920">
        <v>1.4706649000000001E-3</v>
      </c>
      <c r="W920">
        <v>8.8618845000000002E-3</v>
      </c>
      <c r="X920">
        <v>6.2008454000000001E-3</v>
      </c>
      <c r="Y920">
        <v>1.7500000000000002E-2</v>
      </c>
      <c r="Z920">
        <v>7.9000000000000001E-2</v>
      </c>
      <c r="AA920">
        <v>0.16300000000000001</v>
      </c>
      <c r="AB920">
        <v>0.75800000000000001</v>
      </c>
      <c r="AC920">
        <v>-0.44040000000000001</v>
      </c>
      <c r="AD920" t="s">
        <v>48</v>
      </c>
      <c r="AE920" t="s">
        <v>48</v>
      </c>
      <c r="AF920" t="s">
        <v>48</v>
      </c>
      <c r="AG920" t="s">
        <v>37311</v>
      </c>
    </row>
    <row r="921" spans="1:33" hidden="1" outlineLevel="1" x14ac:dyDescent="0.2">
      <c r="A921" t="s">
        <v>42619</v>
      </c>
      <c r="B921" t="s">
        <v>42620</v>
      </c>
      <c r="C921" t="s">
        <v>42621</v>
      </c>
      <c r="D921" s="3"/>
      <c r="J921" t="s">
        <v>42622</v>
      </c>
      <c r="K921" t="s">
        <v>42258</v>
      </c>
      <c r="L921" t="s">
        <v>1263</v>
      </c>
      <c r="M921">
        <v>-2</v>
      </c>
      <c r="P921" s="2" t="s">
        <v>42623</v>
      </c>
      <c r="Q921" t="s">
        <v>47</v>
      </c>
      <c r="S921">
        <v>4.5873325E-2</v>
      </c>
      <c r="T921">
        <v>1.1301041000000001E-3</v>
      </c>
      <c r="U921">
        <v>1.805087E-2</v>
      </c>
      <c r="V921">
        <v>3.2373124000000001E-3</v>
      </c>
      <c r="W921">
        <v>2.1803947000000001E-2</v>
      </c>
      <c r="X921">
        <v>7.1199946000000004E-3</v>
      </c>
      <c r="Y921">
        <v>0.30476190476190468</v>
      </c>
      <c r="Z921">
        <v>0.34799999999999998</v>
      </c>
      <c r="AA921">
        <v>9.4E-2</v>
      </c>
      <c r="AB921">
        <v>0.55800000000000005</v>
      </c>
      <c r="AC921">
        <v>0.84019999999999995</v>
      </c>
      <c r="AD921" t="s">
        <v>48</v>
      </c>
      <c r="AE921" t="s">
        <v>48</v>
      </c>
      <c r="AF921" t="s">
        <v>48</v>
      </c>
      <c r="AG921" t="s">
        <v>37311</v>
      </c>
    </row>
    <row r="922" spans="1:33" hidden="1" outlineLevel="1" x14ac:dyDescent="0.2">
      <c r="A922" t="s">
        <v>42624</v>
      </c>
      <c r="B922" t="s">
        <v>42625</v>
      </c>
      <c r="C922" t="s">
        <v>42626</v>
      </c>
      <c r="D922" s="3"/>
      <c r="J922" t="s">
        <v>42627</v>
      </c>
      <c r="K922" t="s">
        <v>42258</v>
      </c>
      <c r="L922" t="s">
        <v>1263</v>
      </c>
      <c r="M922">
        <v>0</v>
      </c>
      <c r="P922" s="2" t="s">
        <v>42628</v>
      </c>
      <c r="Q922" t="s">
        <v>47</v>
      </c>
      <c r="S922">
        <v>0.32867760000000001</v>
      </c>
      <c r="T922">
        <v>7.9727170000000007E-3</v>
      </c>
      <c r="U922">
        <v>0.10673340000000001</v>
      </c>
      <c r="V922">
        <v>1.1765319E-2</v>
      </c>
      <c r="W922">
        <v>0.26791340000000002</v>
      </c>
      <c r="X922">
        <v>7.7284453000000001E-3</v>
      </c>
      <c r="Y922">
        <v>-0.2</v>
      </c>
      <c r="Z922">
        <v>4.4999999999999998E-2</v>
      </c>
      <c r="AA922">
        <v>9.5000000000000001E-2</v>
      </c>
      <c r="AB922">
        <v>0.85899999999999999</v>
      </c>
      <c r="AC922">
        <v>-0.61909999999999998</v>
      </c>
      <c r="AD922" t="s">
        <v>48</v>
      </c>
      <c r="AE922" t="s">
        <v>48</v>
      </c>
      <c r="AF922" t="s">
        <v>48</v>
      </c>
      <c r="AG922" t="s">
        <v>37311</v>
      </c>
    </row>
    <row r="923" spans="1:33" hidden="1" outlineLevel="1" x14ac:dyDescent="0.2">
      <c r="A923" t="s">
        <v>42629</v>
      </c>
      <c r="B923" t="s">
        <v>42630</v>
      </c>
      <c r="C923" t="s">
        <v>41830</v>
      </c>
      <c r="D923" s="3"/>
      <c r="J923" t="s">
        <v>42631</v>
      </c>
      <c r="K923" t="s">
        <v>42262</v>
      </c>
      <c r="L923" t="s">
        <v>1263</v>
      </c>
      <c r="M923">
        <v>1</v>
      </c>
      <c r="P923" s="2" t="s">
        <v>42632</v>
      </c>
      <c r="Q923" t="s">
        <v>47</v>
      </c>
      <c r="S923">
        <v>8.6373480000000002E-2</v>
      </c>
      <c r="T923">
        <v>2.2029876999999998E-3</v>
      </c>
      <c r="U923">
        <v>2.0578652999999999E-2</v>
      </c>
      <c r="V923">
        <v>5.2944972999999999E-2</v>
      </c>
      <c r="W923">
        <v>1.9547974999999999E-2</v>
      </c>
      <c r="X923">
        <v>7.9744150000000003E-3</v>
      </c>
      <c r="Y923">
        <v>0</v>
      </c>
      <c r="Z923">
        <v>0</v>
      </c>
      <c r="AA923">
        <v>0</v>
      </c>
      <c r="AB923">
        <v>1</v>
      </c>
      <c r="AC923">
        <v>0</v>
      </c>
      <c r="AD923" t="s">
        <v>48</v>
      </c>
      <c r="AE923" t="s">
        <v>48</v>
      </c>
      <c r="AF923" t="s">
        <v>48</v>
      </c>
      <c r="AG923" t="s">
        <v>37311</v>
      </c>
    </row>
    <row r="924" spans="1:33" hidden="1" outlineLevel="1" x14ac:dyDescent="0.2">
      <c r="A924" t="s">
        <v>42633</v>
      </c>
      <c r="B924" t="s">
        <v>42634</v>
      </c>
      <c r="C924" t="s">
        <v>40477</v>
      </c>
      <c r="D924" s="3"/>
      <c r="J924" t="s">
        <v>42635</v>
      </c>
      <c r="K924" t="s">
        <v>42266</v>
      </c>
      <c r="L924" t="s">
        <v>1263</v>
      </c>
      <c r="M924">
        <v>388</v>
      </c>
      <c r="P924" s="2" t="s">
        <v>42636</v>
      </c>
      <c r="Q924" t="s">
        <v>47</v>
      </c>
      <c r="S924">
        <v>0.51980775999999995</v>
      </c>
      <c r="T924">
        <v>2.3076923999999999E-2</v>
      </c>
      <c r="U924">
        <v>0.30513810000000002</v>
      </c>
      <c r="V924">
        <v>2.7614836E-2</v>
      </c>
      <c r="W924">
        <v>0.56786959999999997</v>
      </c>
      <c r="X924">
        <v>9.4372859999999996E-3</v>
      </c>
      <c r="Y924">
        <v>0</v>
      </c>
      <c r="Z924">
        <v>0.13600000000000001</v>
      </c>
      <c r="AA924">
        <v>0</v>
      </c>
      <c r="AB924">
        <v>0.86399999999999999</v>
      </c>
      <c r="AC924">
        <v>0.29599999999999999</v>
      </c>
      <c r="AD924" t="s">
        <v>48</v>
      </c>
      <c r="AE924" t="s">
        <v>48</v>
      </c>
      <c r="AF924" t="s">
        <v>48</v>
      </c>
      <c r="AG924" t="s">
        <v>37311</v>
      </c>
    </row>
    <row r="925" spans="1:33" hidden="1" outlineLevel="1" x14ac:dyDescent="0.2">
      <c r="A925" t="s">
        <v>42637</v>
      </c>
      <c r="B925" t="s">
        <v>42638</v>
      </c>
      <c r="C925" t="s">
        <v>40824</v>
      </c>
      <c r="D925" s="3"/>
      <c r="J925" t="s">
        <v>42639</v>
      </c>
      <c r="K925" t="s">
        <v>42266</v>
      </c>
      <c r="L925" t="s">
        <v>1263</v>
      </c>
      <c r="M925">
        <v>114</v>
      </c>
      <c r="P925" s="2" t="s">
        <v>42640</v>
      </c>
      <c r="Q925" t="s">
        <v>47</v>
      </c>
      <c r="S925">
        <v>0.15324512000000001</v>
      </c>
      <c r="T925">
        <v>2.8800964000000001E-3</v>
      </c>
      <c r="U925">
        <v>3.1892240000000002E-2</v>
      </c>
      <c r="V925">
        <v>7.2145819999999998E-3</v>
      </c>
      <c r="W925">
        <v>6.1801231999999998E-2</v>
      </c>
      <c r="X925">
        <v>1.0913103E-2</v>
      </c>
      <c r="Y925">
        <v>0.31</v>
      </c>
      <c r="Z925">
        <v>0.1</v>
      </c>
      <c r="AA925">
        <v>0.19600000000000001</v>
      </c>
      <c r="AB925">
        <v>0.70399999999999996</v>
      </c>
      <c r="AC925">
        <v>-0.76759999999999995</v>
      </c>
      <c r="AD925" t="s">
        <v>48</v>
      </c>
      <c r="AE925" t="s">
        <v>48</v>
      </c>
      <c r="AF925" t="s">
        <v>48</v>
      </c>
      <c r="AG925" t="s">
        <v>37311</v>
      </c>
    </row>
    <row r="926" spans="1:33" hidden="1" outlineLevel="1" x14ac:dyDescent="0.2">
      <c r="A926" t="s">
        <v>42641</v>
      </c>
      <c r="B926" t="s">
        <v>42642</v>
      </c>
      <c r="C926" t="s">
        <v>42436</v>
      </c>
      <c r="D926" s="3"/>
      <c r="J926" t="s">
        <v>42643</v>
      </c>
      <c r="K926" t="s">
        <v>42266</v>
      </c>
      <c r="L926" t="s">
        <v>1263</v>
      </c>
      <c r="M926">
        <v>113</v>
      </c>
      <c r="P926" s="2" t="s">
        <v>42644</v>
      </c>
      <c r="Q926" t="s">
        <v>47</v>
      </c>
      <c r="S926">
        <v>0.47622903999999999</v>
      </c>
      <c r="T926">
        <v>2.3076923999999999E-2</v>
      </c>
      <c r="U926">
        <v>0.26638454</v>
      </c>
      <c r="V926">
        <v>0.15517195</v>
      </c>
      <c r="W926">
        <v>0.48399165</v>
      </c>
      <c r="X926">
        <v>9.7997669999999992E-3</v>
      </c>
      <c r="Y926">
        <v>-0.35714285714285721</v>
      </c>
      <c r="Z926">
        <v>0</v>
      </c>
      <c r="AA926">
        <v>0.25900000000000001</v>
      </c>
      <c r="AB926">
        <v>0.74099999999999999</v>
      </c>
      <c r="AC926">
        <v>-0.49390000000000001</v>
      </c>
      <c r="AD926" t="s">
        <v>48</v>
      </c>
      <c r="AE926" t="s">
        <v>48</v>
      </c>
      <c r="AF926" t="s">
        <v>48</v>
      </c>
      <c r="AG926" t="s">
        <v>37311</v>
      </c>
    </row>
    <row r="927" spans="1:33" hidden="1" outlineLevel="1" x14ac:dyDescent="0.2">
      <c r="A927" t="s">
        <v>42645</v>
      </c>
      <c r="B927" t="s">
        <v>42646</v>
      </c>
      <c r="C927" t="s">
        <v>42647</v>
      </c>
      <c r="D927" s="3"/>
      <c r="J927" t="s">
        <v>42648</v>
      </c>
      <c r="K927" t="s">
        <v>42266</v>
      </c>
      <c r="L927" t="s">
        <v>1263</v>
      </c>
      <c r="M927">
        <v>13</v>
      </c>
      <c r="P927" s="2" t="s">
        <v>42649</v>
      </c>
      <c r="Q927" t="s">
        <v>47</v>
      </c>
      <c r="S927">
        <v>0.24282593</v>
      </c>
      <c r="T927">
        <v>6.9427489999999998E-3</v>
      </c>
      <c r="U927">
        <v>6.7965189999999995E-2</v>
      </c>
      <c r="V927">
        <v>1.6963006999999999E-2</v>
      </c>
      <c r="W927">
        <v>0.15055959999999999</v>
      </c>
      <c r="X927">
        <v>9.3596110000000003E-3</v>
      </c>
      <c r="Y927">
        <v>8.9976689976689991E-2</v>
      </c>
      <c r="Z927">
        <v>6.7000000000000004E-2</v>
      </c>
      <c r="AA927">
        <v>0.08</v>
      </c>
      <c r="AB927">
        <v>0.85299999999999998</v>
      </c>
      <c r="AC927">
        <v>-0.60780000000000001</v>
      </c>
      <c r="AD927" t="s">
        <v>48</v>
      </c>
      <c r="AE927" t="s">
        <v>48</v>
      </c>
      <c r="AF927" t="s">
        <v>48</v>
      </c>
      <c r="AG927" t="s">
        <v>37311</v>
      </c>
    </row>
    <row r="928" spans="1:33" hidden="1" outlineLevel="1" x14ac:dyDescent="0.2">
      <c r="A928" t="s">
        <v>42650</v>
      </c>
      <c r="B928" t="s">
        <v>42651</v>
      </c>
      <c r="C928" t="s">
        <v>42652</v>
      </c>
      <c r="D928" s="3"/>
      <c r="J928" t="s">
        <v>42653</v>
      </c>
      <c r="K928" t="s">
        <v>42266</v>
      </c>
      <c r="L928" t="s">
        <v>1263</v>
      </c>
      <c r="M928">
        <v>85</v>
      </c>
      <c r="P928" s="2" t="s">
        <v>42654</v>
      </c>
      <c r="Q928" t="s">
        <v>47</v>
      </c>
      <c r="S928">
        <v>1.7341164999999999E-2</v>
      </c>
      <c r="T928">
        <v>6.4849853999999997E-4</v>
      </c>
      <c r="U928">
        <v>1.0928668000000001E-2</v>
      </c>
      <c r="V928">
        <v>2.5343532000000001E-3</v>
      </c>
      <c r="W928">
        <v>9.0898860000000001E-3</v>
      </c>
      <c r="X928">
        <v>6.5633263000000001E-3</v>
      </c>
      <c r="Y928">
        <v>-0.05</v>
      </c>
      <c r="Z928">
        <v>0.29599999999999999</v>
      </c>
      <c r="AA928">
        <v>8.3000000000000004E-2</v>
      </c>
      <c r="AB928">
        <v>0.621</v>
      </c>
      <c r="AC928">
        <v>0.87319999999999998</v>
      </c>
      <c r="AD928" t="s">
        <v>48</v>
      </c>
      <c r="AE928" t="s">
        <v>48</v>
      </c>
      <c r="AF928" t="s">
        <v>48</v>
      </c>
      <c r="AG928" t="s">
        <v>37311</v>
      </c>
    </row>
    <row r="929" spans="1:33" hidden="1" outlineLevel="1" x14ac:dyDescent="0.2">
      <c r="A929" t="s">
        <v>42655</v>
      </c>
      <c r="B929" t="s">
        <v>42656</v>
      </c>
      <c r="C929" t="s">
        <v>42657</v>
      </c>
      <c r="D929" s="3"/>
      <c r="J929" t="s">
        <v>42658</v>
      </c>
      <c r="K929" t="s">
        <v>42266</v>
      </c>
      <c r="L929" t="s">
        <v>1263</v>
      </c>
      <c r="M929">
        <v>26</v>
      </c>
      <c r="P929" s="2" t="s">
        <v>42659</v>
      </c>
      <c r="Q929" t="s">
        <v>47</v>
      </c>
      <c r="S929">
        <v>0.40148460000000002</v>
      </c>
      <c r="T929">
        <v>1.9353309999999999E-2</v>
      </c>
      <c r="U929">
        <v>0.22602804000000001</v>
      </c>
      <c r="V929">
        <v>2.7614836E-2</v>
      </c>
      <c r="W929">
        <v>0.23237456000000001</v>
      </c>
      <c r="X929">
        <v>1.0887212E-2</v>
      </c>
      <c r="Y929">
        <v>-0.2</v>
      </c>
      <c r="Z929">
        <v>0.223</v>
      </c>
      <c r="AA929">
        <v>0.17499999999999999</v>
      </c>
      <c r="AB929">
        <v>0.60199999999999998</v>
      </c>
      <c r="AC929">
        <v>0.15559999999999999</v>
      </c>
      <c r="AD929" t="s">
        <v>48</v>
      </c>
      <c r="AE929" t="s">
        <v>48</v>
      </c>
      <c r="AF929" t="s">
        <v>48</v>
      </c>
      <c r="AG929" t="s">
        <v>37311</v>
      </c>
    </row>
    <row r="930" spans="1:33" hidden="1" outlineLevel="1" x14ac:dyDescent="0.2">
      <c r="A930" t="s">
        <v>42660</v>
      </c>
      <c r="B930" t="s">
        <v>42661</v>
      </c>
      <c r="C930" t="s">
        <v>42662</v>
      </c>
      <c r="D930" s="3"/>
      <c r="J930" t="s">
        <v>42663</v>
      </c>
      <c r="K930" t="s">
        <v>42266</v>
      </c>
      <c r="L930" t="s">
        <v>1263</v>
      </c>
      <c r="M930">
        <v>21</v>
      </c>
      <c r="P930" s="2" t="s">
        <v>42664</v>
      </c>
      <c r="Q930" t="s">
        <v>47</v>
      </c>
      <c r="S930">
        <v>0.56818599999999997</v>
      </c>
      <c r="T930">
        <v>2.3076923999999999E-2</v>
      </c>
      <c r="U930">
        <v>0.33082673000000001</v>
      </c>
      <c r="V930">
        <v>0.10221587</v>
      </c>
      <c r="W930">
        <v>0.61091309999999999</v>
      </c>
      <c r="X930">
        <v>9.0230220000000003E-3</v>
      </c>
      <c r="Y930">
        <v>0</v>
      </c>
      <c r="Z930">
        <v>0</v>
      </c>
      <c r="AA930">
        <v>6.5000000000000002E-2</v>
      </c>
      <c r="AB930">
        <v>0.93500000000000005</v>
      </c>
      <c r="AC930">
        <v>-0.15310000000000001</v>
      </c>
      <c r="AD930" t="s">
        <v>48</v>
      </c>
      <c r="AE930" t="s">
        <v>48</v>
      </c>
      <c r="AF930" t="s">
        <v>48</v>
      </c>
      <c r="AG930" t="s">
        <v>37311</v>
      </c>
    </row>
    <row r="931" spans="1:33" hidden="1" outlineLevel="1" x14ac:dyDescent="0.2">
      <c r="A931" t="s">
        <v>42665</v>
      </c>
      <c r="B931" t="s">
        <v>42666</v>
      </c>
      <c r="C931" t="s">
        <v>42667</v>
      </c>
      <c r="D931" s="3"/>
      <c r="J931" t="s">
        <v>42668</v>
      </c>
      <c r="K931" t="s">
        <v>42266</v>
      </c>
      <c r="L931" t="s">
        <v>1263</v>
      </c>
      <c r="M931">
        <v>6</v>
      </c>
      <c r="P931" s="2" t="s">
        <v>42669</v>
      </c>
      <c r="Q931" t="s">
        <v>10150</v>
      </c>
      <c r="S931">
        <v>0.49139654999999999</v>
      </c>
      <c r="T931">
        <v>2.3076923999999999E-2</v>
      </c>
      <c r="U931">
        <v>0.23954310000000001</v>
      </c>
      <c r="V931">
        <v>0.10221587</v>
      </c>
      <c r="W931">
        <v>0.48627715999999999</v>
      </c>
      <c r="X931">
        <v>9.6962009999999998E-3</v>
      </c>
      <c r="Y931">
        <v>0.25</v>
      </c>
      <c r="Z931">
        <v>0</v>
      </c>
      <c r="AA931">
        <v>0</v>
      </c>
      <c r="AB931">
        <v>1</v>
      </c>
      <c r="AC931">
        <v>0</v>
      </c>
      <c r="AD931" t="s">
        <v>48</v>
      </c>
      <c r="AE931" t="s">
        <v>48</v>
      </c>
      <c r="AF931" t="s">
        <v>48</v>
      </c>
      <c r="AG931" t="s">
        <v>37311</v>
      </c>
    </row>
    <row r="932" spans="1:33" hidden="1" outlineLevel="1" x14ac:dyDescent="0.2">
      <c r="A932" t="s">
        <v>42670</v>
      </c>
      <c r="B932" t="s">
        <v>42671</v>
      </c>
      <c r="C932" t="s">
        <v>42672</v>
      </c>
      <c r="D932" s="3"/>
      <c r="J932" t="s">
        <v>42673</v>
      </c>
      <c r="K932" t="s">
        <v>42266</v>
      </c>
      <c r="L932" t="s">
        <v>1263</v>
      </c>
      <c r="M932">
        <v>5</v>
      </c>
      <c r="P932" s="2" t="s">
        <v>42674</v>
      </c>
      <c r="Q932" t="s">
        <v>47</v>
      </c>
      <c r="S932">
        <v>0.77610809999999997</v>
      </c>
      <c r="T932">
        <v>0.17926650999999999</v>
      </c>
      <c r="U932">
        <v>0.66405152999999995</v>
      </c>
      <c r="V932">
        <v>5.5673427999999997E-2</v>
      </c>
      <c r="W932">
        <v>0.41767507999999998</v>
      </c>
      <c r="X932">
        <v>1.2285355E-2</v>
      </c>
      <c r="Y932">
        <v>0.3666666666666667</v>
      </c>
      <c r="Z932">
        <v>0.113</v>
      </c>
      <c r="AA932">
        <v>0</v>
      </c>
      <c r="AB932">
        <v>0.88700000000000001</v>
      </c>
      <c r="AC932">
        <v>0.46960000000000002</v>
      </c>
      <c r="AD932" t="s">
        <v>48</v>
      </c>
      <c r="AE932" t="s">
        <v>48</v>
      </c>
      <c r="AF932" t="s">
        <v>48</v>
      </c>
      <c r="AG932" t="s">
        <v>37311</v>
      </c>
    </row>
    <row r="933" spans="1:33" hidden="1" outlineLevel="1" x14ac:dyDescent="0.2">
      <c r="A933" t="s">
        <v>42675</v>
      </c>
      <c r="B933" t="s">
        <v>42676</v>
      </c>
      <c r="C933" t="s">
        <v>41276</v>
      </c>
      <c r="D933" s="3"/>
      <c r="J933" t="s">
        <v>42677</v>
      </c>
      <c r="K933" t="s">
        <v>42266</v>
      </c>
      <c r="L933" t="s">
        <v>1263</v>
      </c>
      <c r="M933">
        <v>9</v>
      </c>
      <c r="P933" s="2" t="s">
        <v>42678</v>
      </c>
      <c r="Q933" t="s">
        <v>47</v>
      </c>
      <c r="S933">
        <v>0.25462921999999999</v>
      </c>
      <c r="T933">
        <v>3.2424926999999998E-3</v>
      </c>
      <c r="U933">
        <v>3.0890211000000001E-2</v>
      </c>
      <c r="V933">
        <v>8.2875199999999996E-3</v>
      </c>
      <c r="W933">
        <v>0.24287975000000001</v>
      </c>
      <c r="X933">
        <v>7.8320109999999998E-3</v>
      </c>
      <c r="Y933">
        <v>0.6</v>
      </c>
      <c r="Z933">
        <v>0.19700000000000001</v>
      </c>
      <c r="AA933">
        <v>0.19400000000000001</v>
      </c>
      <c r="AB933">
        <v>0.60899999999999999</v>
      </c>
      <c r="AC933">
        <v>2.58E-2</v>
      </c>
      <c r="AD933" t="s">
        <v>48</v>
      </c>
      <c r="AE933" t="s">
        <v>48</v>
      </c>
      <c r="AF933" t="s">
        <v>48</v>
      </c>
      <c r="AG933" t="s">
        <v>37311</v>
      </c>
    </row>
    <row r="934" spans="1:33" hidden="1" outlineLevel="1" x14ac:dyDescent="0.2">
      <c r="A934" t="s">
        <v>42679</v>
      </c>
      <c r="B934" t="s">
        <v>42680</v>
      </c>
      <c r="C934" t="s">
        <v>37782</v>
      </c>
      <c r="D934" s="3"/>
      <c r="J934" t="s">
        <v>42681</v>
      </c>
      <c r="K934" t="s">
        <v>42266</v>
      </c>
      <c r="L934" t="s">
        <v>1263</v>
      </c>
      <c r="M934">
        <v>2</v>
      </c>
      <c r="P934" s="2" t="s">
        <v>42682</v>
      </c>
      <c r="Q934" t="s">
        <v>47</v>
      </c>
      <c r="S934">
        <v>0.38811707000000001</v>
      </c>
      <c r="T934">
        <v>1.7416616999999999E-2</v>
      </c>
      <c r="U934">
        <v>0.16729468</v>
      </c>
      <c r="V934">
        <v>2.3193321999999999E-2</v>
      </c>
      <c r="W934">
        <v>0.22770335999999999</v>
      </c>
      <c r="X934">
        <v>1.04988385E-2</v>
      </c>
      <c r="Y934">
        <v>0.2</v>
      </c>
      <c r="Z934">
        <v>4.8000000000000001E-2</v>
      </c>
      <c r="AA934">
        <v>4.8000000000000001E-2</v>
      </c>
      <c r="AB934">
        <v>0.90300000000000002</v>
      </c>
      <c r="AC934">
        <v>0</v>
      </c>
      <c r="AD934" t="s">
        <v>48</v>
      </c>
      <c r="AE934" t="s">
        <v>48</v>
      </c>
      <c r="AF934" t="s">
        <v>48</v>
      </c>
      <c r="AG934" t="s">
        <v>37311</v>
      </c>
    </row>
    <row r="935" spans="1:33" hidden="1" outlineLevel="1" x14ac:dyDescent="0.2">
      <c r="A935" t="s">
        <v>42683</v>
      </c>
      <c r="B935" t="s">
        <v>42684</v>
      </c>
      <c r="C935" t="s">
        <v>42685</v>
      </c>
      <c r="D935" s="3"/>
      <c r="J935" t="s">
        <v>42686</v>
      </c>
      <c r="K935" t="s">
        <v>42266</v>
      </c>
      <c r="L935" t="s">
        <v>1263</v>
      </c>
      <c r="M935">
        <v>1</v>
      </c>
      <c r="P935" s="2" t="s">
        <v>42687</v>
      </c>
      <c r="Q935" t="s">
        <v>47</v>
      </c>
      <c r="S935">
        <v>0.2191003</v>
      </c>
      <c r="T935">
        <v>5.7220459999999997E-3</v>
      </c>
      <c r="U935">
        <v>5.9948977000000001E-2</v>
      </c>
      <c r="V935">
        <v>1.766643E-2</v>
      </c>
      <c r="W935">
        <v>3.5884350000000002E-2</v>
      </c>
      <c r="X935">
        <v>5.0421340000000002E-2</v>
      </c>
      <c r="Y935">
        <v>0.17777777777777781</v>
      </c>
      <c r="Z935">
        <v>0.125</v>
      </c>
      <c r="AA935">
        <v>3.2000000000000001E-2</v>
      </c>
      <c r="AB935">
        <v>0.84199999999999997</v>
      </c>
      <c r="AC935">
        <v>0.51060000000000005</v>
      </c>
      <c r="AD935" t="s">
        <v>48</v>
      </c>
      <c r="AE935" t="s">
        <v>48</v>
      </c>
      <c r="AF935" t="s">
        <v>48</v>
      </c>
      <c r="AG935" t="s">
        <v>37311</v>
      </c>
    </row>
    <row r="936" spans="1:33" hidden="1" outlineLevel="1" x14ac:dyDescent="0.2">
      <c r="A936" t="s">
        <v>42688</v>
      </c>
      <c r="B936" t="s">
        <v>42689</v>
      </c>
      <c r="C936" t="s">
        <v>42690</v>
      </c>
      <c r="D936" s="3"/>
      <c r="J936" t="s">
        <v>42691</v>
      </c>
      <c r="K936" t="s">
        <v>42266</v>
      </c>
      <c r="L936" t="s">
        <v>1263</v>
      </c>
      <c r="M936">
        <v>1</v>
      </c>
      <c r="P936" s="2" t="s">
        <v>42692</v>
      </c>
      <c r="Q936" t="s">
        <v>47</v>
      </c>
      <c r="S936">
        <v>0.15932568999999999</v>
      </c>
      <c r="T936">
        <v>5.8364869999999996E-3</v>
      </c>
      <c r="U936">
        <v>2.2081659999999999E-2</v>
      </c>
      <c r="V936">
        <v>7.2145819999999998E-3</v>
      </c>
      <c r="W936">
        <v>2.3479814000000002E-2</v>
      </c>
      <c r="X936">
        <v>0.13414287999999999</v>
      </c>
      <c r="Y936">
        <v>-0.32500000000000001</v>
      </c>
      <c r="Z936">
        <v>0</v>
      </c>
      <c r="AA936">
        <v>0</v>
      </c>
      <c r="AB936">
        <v>1</v>
      </c>
      <c r="AC936">
        <v>0</v>
      </c>
      <c r="AD936" t="s">
        <v>48</v>
      </c>
      <c r="AE936" t="s">
        <v>48</v>
      </c>
      <c r="AF936" t="s">
        <v>48</v>
      </c>
      <c r="AG936" t="s">
        <v>37311</v>
      </c>
    </row>
    <row r="937" spans="1:33" hidden="1" outlineLevel="1" x14ac:dyDescent="0.2">
      <c r="A937" t="s">
        <v>42693</v>
      </c>
      <c r="B937" t="s">
        <v>42694</v>
      </c>
      <c r="C937" t="s">
        <v>42695</v>
      </c>
      <c r="D937" s="3"/>
      <c r="J937" t="s">
        <v>42696</v>
      </c>
      <c r="K937" t="s">
        <v>42266</v>
      </c>
      <c r="L937" t="s">
        <v>1263</v>
      </c>
      <c r="M937">
        <v>0</v>
      </c>
      <c r="P937" s="2" t="s">
        <v>42697</v>
      </c>
      <c r="Q937" t="s">
        <v>47</v>
      </c>
      <c r="S937">
        <v>0.30427247000000002</v>
      </c>
      <c r="T937">
        <v>3.9863585999999999E-3</v>
      </c>
      <c r="U937">
        <v>3.7653890000000002E-2</v>
      </c>
      <c r="V937">
        <v>8.5095069999999995E-3</v>
      </c>
      <c r="W937">
        <v>0.26791340000000002</v>
      </c>
      <c r="X937">
        <v>9.5926359999999999E-3</v>
      </c>
      <c r="Y937">
        <v>-1</v>
      </c>
      <c r="Z937">
        <v>0</v>
      </c>
      <c r="AA937">
        <v>0.25600000000000001</v>
      </c>
      <c r="AB937">
        <v>0.74399999999999999</v>
      </c>
      <c r="AC937">
        <v>-0.47670000000000001</v>
      </c>
      <c r="AD937" t="s">
        <v>48</v>
      </c>
      <c r="AE937" t="s">
        <v>48</v>
      </c>
      <c r="AF937" t="s">
        <v>48</v>
      </c>
      <c r="AG937" t="s">
        <v>37311</v>
      </c>
    </row>
    <row r="938" spans="1:33" hidden="1" outlineLevel="1" x14ac:dyDescent="0.2">
      <c r="A938" t="s">
        <v>42698</v>
      </c>
      <c r="B938" t="s">
        <v>42699</v>
      </c>
      <c r="C938" t="s">
        <v>42461</v>
      </c>
      <c r="D938" s="3"/>
      <c r="J938" t="s">
        <v>42700</v>
      </c>
      <c r="K938" t="s">
        <v>42266</v>
      </c>
      <c r="L938" t="s">
        <v>1263</v>
      </c>
      <c r="M938">
        <v>1</v>
      </c>
      <c r="P938" s="2" t="s">
        <v>42701</v>
      </c>
      <c r="Q938" t="s">
        <v>47</v>
      </c>
      <c r="S938">
        <v>3.6870047000000003E-2</v>
      </c>
      <c r="T938">
        <v>1.2588501E-3</v>
      </c>
      <c r="U938">
        <v>1.846078E-2</v>
      </c>
      <c r="V938">
        <v>3.4408006000000001E-3</v>
      </c>
      <c r="W938">
        <v>1.3972916E-2</v>
      </c>
      <c r="X938">
        <v>7.249452E-3</v>
      </c>
      <c r="Y938">
        <v>0.42499999999999999</v>
      </c>
      <c r="Z938">
        <v>0.188</v>
      </c>
      <c r="AA938">
        <v>0</v>
      </c>
      <c r="AB938">
        <v>0.81200000000000006</v>
      </c>
      <c r="AC938">
        <v>0.45879999999999999</v>
      </c>
      <c r="AD938" t="s">
        <v>48</v>
      </c>
      <c r="AE938" t="s">
        <v>48</v>
      </c>
      <c r="AF938" t="s">
        <v>48</v>
      </c>
      <c r="AG938" t="s">
        <v>37311</v>
      </c>
    </row>
    <row r="939" spans="1:33" hidden="1" outlineLevel="1" x14ac:dyDescent="0.2">
      <c r="A939" t="s">
        <v>42702</v>
      </c>
      <c r="B939" t="s">
        <v>42703</v>
      </c>
      <c r="C939" t="s">
        <v>40804</v>
      </c>
      <c r="D939" s="3"/>
      <c r="J939" t="s">
        <v>42704</v>
      </c>
      <c r="K939" t="s">
        <v>42270</v>
      </c>
      <c r="L939" t="s">
        <v>1263</v>
      </c>
      <c r="M939">
        <v>18</v>
      </c>
      <c r="P939" s="2" t="s">
        <v>42705</v>
      </c>
      <c r="Q939" t="s">
        <v>47</v>
      </c>
      <c r="S939">
        <v>0.12867521000000001</v>
      </c>
      <c r="T939">
        <v>2.4223328E-3</v>
      </c>
      <c r="U939">
        <v>4.5419596E-2</v>
      </c>
      <c r="V939">
        <v>8.5835029999999993E-3</v>
      </c>
      <c r="W939">
        <v>6.3374630000000001E-2</v>
      </c>
      <c r="X939">
        <v>7.2106145999999999E-3</v>
      </c>
      <c r="Y939">
        <v>0.13750000000000001</v>
      </c>
      <c r="Z939">
        <v>0.23599999999999999</v>
      </c>
      <c r="AA939">
        <v>5.3999999999999999E-2</v>
      </c>
      <c r="AB939">
        <v>0.71099999999999997</v>
      </c>
      <c r="AC939">
        <v>0.91469999999999996</v>
      </c>
      <c r="AD939" t="s">
        <v>48</v>
      </c>
      <c r="AE939" t="s">
        <v>48</v>
      </c>
      <c r="AF939" t="s">
        <v>48</v>
      </c>
      <c r="AG939" t="s">
        <v>37311</v>
      </c>
    </row>
    <row r="940" spans="1:33" hidden="1" outlineLevel="1" x14ac:dyDescent="0.2">
      <c r="A940" t="s">
        <v>42706</v>
      </c>
      <c r="B940" t="s">
        <v>42707</v>
      </c>
      <c r="C940" t="s">
        <v>40814</v>
      </c>
      <c r="D940" s="3"/>
      <c r="J940" t="s">
        <v>42708</v>
      </c>
      <c r="K940" t="s">
        <v>42283</v>
      </c>
      <c r="L940" t="s">
        <v>1263</v>
      </c>
      <c r="M940">
        <v>28</v>
      </c>
      <c r="P940" s="2" t="s">
        <v>42709</v>
      </c>
      <c r="Q940" t="s">
        <v>47</v>
      </c>
      <c r="S940">
        <v>0.63085170000000002</v>
      </c>
      <c r="T940">
        <v>2.4350211E-2</v>
      </c>
      <c r="U940">
        <v>0.36230122999999997</v>
      </c>
      <c r="V940">
        <v>2.821777E-2</v>
      </c>
      <c r="W940">
        <v>0.63083920000000004</v>
      </c>
      <c r="X940">
        <v>0.22120713</v>
      </c>
      <c r="Y940">
        <v>0.10625</v>
      </c>
      <c r="Z940">
        <v>8.3000000000000004E-2</v>
      </c>
      <c r="AA940">
        <v>0.24299999999999999</v>
      </c>
      <c r="AB940">
        <v>0.67500000000000004</v>
      </c>
      <c r="AC940">
        <v>-0.93820000000000003</v>
      </c>
      <c r="AD940" t="s">
        <v>48</v>
      </c>
      <c r="AE940" t="s">
        <v>48</v>
      </c>
      <c r="AF940" t="s">
        <v>48</v>
      </c>
      <c r="AG940" t="s">
        <v>37311</v>
      </c>
    </row>
    <row r="941" spans="1:33" hidden="1" outlineLevel="1" x14ac:dyDescent="0.2">
      <c r="A941" t="s">
        <v>42710</v>
      </c>
      <c r="B941" t="s">
        <v>42711</v>
      </c>
      <c r="C941" t="s">
        <v>42712</v>
      </c>
      <c r="D941" s="3"/>
      <c r="J941" t="s">
        <v>42713</v>
      </c>
      <c r="K941" t="s">
        <v>42287</v>
      </c>
      <c r="L941" t="s">
        <v>1263</v>
      </c>
      <c r="M941">
        <v>24</v>
      </c>
      <c r="P941" s="2" t="s">
        <v>42714</v>
      </c>
      <c r="Q941" t="s">
        <v>47</v>
      </c>
      <c r="S941">
        <v>4.2162470000000001E-2</v>
      </c>
      <c r="T941">
        <v>1.2969971000000001E-3</v>
      </c>
      <c r="U941">
        <v>1.7640960000000001E-2</v>
      </c>
      <c r="V941">
        <v>5.0317086000000004E-3</v>
      </c>
      <c r="W941">
        <v>1.7012933000000001E-2</v>
      </c>
      <c r="X941">
        <v>6.7769316999999997E-3</v>
      </c>
      <c r="Y941">
        <v>9.5000000000000001E-2</v>
      </c>
      <c r="Z941">
        <v>0</v>
      </c>
      <c r="AA941">
        <v>9.6000000000000002E-2</v>
      </c>
      <c r="AB941">
        <v>0.90400000000000003</v>
      </c>
      <c r="AC941">
        <v>-0.59940000000000004</v>
      </c>
      <c r="AD941" t="s">
        <v>48</v>
      </c>
      <c r="AE941" t="s">
        <v>48</v>
      </c>
      <c r="AF941" t="s">
        <v>48</v>
      </c>
      <c r="AG941" t="s">
        <v>37311</v>
      </c>
    </row>
    <row r="942" spans="1:33" hidden="1" outlineLevel="1" x14ac:dyDescent="0.2">
      <c r="A942" t="s">
        <v>42715</v>
      </c>
      <c r="B942" t="s">
        <v>42716</v>
      </c>
      <c r="C942" t="s">
        <v>40859</v>
      </c>
      <c r="D942" s="3"/>
      <c r="J942" t="s">
        <v>42717</v>
      </c>
      <c r="K942" t="s">
        <v>42304</v>
      </c>
      <c r="L942" t="s">
        <v>1263</v>
      </c>
      <c r="M942">
        <v>52</v>
      </c>
      <c r="P942" s="2" t="s">
        <v>42718</v>
      </c>
      <c r="Q942" t="s">
        <v>10060</v>
      </c>
      <c r="S942">
        <v>1.7969468999999998E-2</v>
      </c>
      <c r="T942">
        <v>6.7710876000000005E-4</v>
      </c>
      <c r="U942">
        <v>1.1628932E-2</v>
      </c>
      <c r="V942">
        <v>2.3493639E-3</v>
      </c>
      <c r="W942">
        <v>9.4318869999999999E-3</v>
      </c>
      <c r="X942">
        <v>6.7575129999999997E-3</v>
      </c>
      <c r="Y942">
        <v>0.375</v>
      </c>
      <c r="Z942">
        <v>0.30099999999999999</v>
      </c>
      <c r="AA942">
        <v>0</v>
      </c>
      <c r="AB942">
        <v>0.69899999999999995</v>
      </c>
      <c r="AC942">
        <v>0.70960000000000001</v>
      </c>
      <c r="AD942" t="s">
        <v>48</v>
      </c>
      <c r="AE942" t="s">
        <v>48</v>
      </c>
      <c r="AF942" t="s">
        <v>48</v>
      </c>
      <c r="AG942" t="s">
        <v>37311</v>
      </c>
    </row>
    <row r="943" spans="1:33" hidden="1" outlineLevel="1" x14ac:dyDescent="0.2">
      <c r="A943" t="s">
        <v>42719</v>
      </c>
      <c r="B943" t="s">
        <v>42720</v>
      </c>
      <c r="C943" t="s">
        <v>40939</v>
      </c>
      <c r="D943" s="3"/>
      <c r="J943" t="s">
        <v>42721</v>
      </c>
      <c r="K943" t="s">
        <v>42304</v>
      </c>
      <c r="L943" t="s">
        <v>1263</v>
      </c>
      <c r="M943">
        <v>39</v>
      </c>
      <c r="P943" s="2" t="s">
        <v>42722</v>
      </c>
      <c r="Q943" t="s">
        <v>47</v>
      </c>
      <c r="S943">
        <v>2.2846194E-2</v>
      </c>
      <c r="T943">
        <v>7.8201294000000005E-4</v>
      </c>
      <c r="U943">
        <v>1.2175481E-2</v>
      </c>
      <c r="V943">
        <v>2.6638457E-3</v>
      </c>
      <c r="W943">
        <v>1.0742896E-2</v>
      </c>
      <c r="X943">
        <v>7.0682109999999996E-3</v>
      </c>
      <c r="Y943">
        <v>9.5000000000000015E-2</v>
      </c>
      <c r="Z943">
        <v>7.5999999999999998E-2</v>
      </c>
      <c r="AA943">
        <v>9.1999999999999998E-2</v>
      </c>
      <c r="AB943">
        <v>0.83199999999999996</v>
      </c>
      <c r="AC943">
        <v>0.15579999999999999</v>
      </c>
      <c r="AD943" t="s">
        <v>48</v>
      </c>
      <c r="AE943" t="s">
        <v>48</v>
      </c>
      <c r="AF943" t="s">
        <v>48</v>
      </c>
      <c r="AG943" t="s">
        <v>37311</v>
      </c>
    </row>
    <row r="944" spans="1:33" hidden="1" outlineLevel="1" x14ac:dyDescent="0.2">
      <c r="A944" t="s">
        <v>42723</v>
      </c>
      <c r="B944" t="s">
        <v>42724</v>
      </c>
      <c r="C944" t="s">
        <v>25187</v>
      </c>
      <c r="D944" s="3"/>
      <c r="J944" t="s">
        <v>42725</v>
      </c>
      <c r="K944" t="s">
        <v>42304</v>
      </c>
      <c r="L944" t="s">
        <v>1263</v>
      </c>
      <c r="M944">
        <v>9</v>
      </c>
      <c r="P944" s="2" t="s">
        <v>42726</v>
      </c>
      <c r="Q944" t="s">
        <v>10060</v>
      </c>
      <c r="S944">
        <v>0.57271194000000003</v>
      </c>
      <c r="T944">
        <v>2.3692907999999999E-2</v>
      </c>
      <c r="U944">
        <v>0.64657204999999995</v>
      </c>
      <c r="V944">
        <v>1.4249804E-2</v>
      </c>
      <c r="W944">
        <v>0.40243408000000003</v>
      </c>
      <c r="X944">
        <v>1.0214032E-2</v>
      </c>
      <c r="Y944">
        <v>0.25</v>
      </c>
      <c r="Z944">
        <v>0</v>
      </c>
      <c r="AA944">
        <v>0.17100000000000001</v>
      </c>
      <c r="AB944">
        <v>0.82899999999999996</v>
      </c>
      <c r="AC944">
        <v>-0.71840000000000004</v>
      </c>
      <c r="AD944" t="s">
        <v>48</v>
      </c>
      <c r="AE944" t="s">
        <v>48</v>
      </c>
      <c r="AF944" t="s">
        <v>48</v>
      </c>
      <c r="AG944" t="s">
        <v>37311</v>
      </c>
    </row>
    <row r="945" spans="1:33" hidden="1" outlineLevel="1" x14ac:dyDescent="0.2">
      <c r="A945" t="s">
        <v>42727</v>
      </c>
      <c r="B945" t="s">
        <v>42728</v>
      </c>
      <c r="C945" t="s">
        <v>42695</v>
      </c>
      <c r="D945" s="3"/>
      <c r="J945" t="s">
        <v>42729</v>
      </c>
      <c r="K945" t="s">
        <v>42304</v>
      </c>
      <c r="L945" t="s">
        <v>1263</v>
      </c>
      <c r="M945">
        <v>13</v>
      </c>
      <c r="P945" s="2" t="s">
        <v>42730</v>
      </c>
      <c r="Q945" t="s">
        <v>47</v>
      </c>
      <c r="S945">
        <v>0.49777440000000001</v>
      </c>
      <c r="T945">
        <v>1.3349563E-2</v>
      </c>
      <c r="U945">
        <v>0.10301965</v>
      </c>
      <c r="V945">
        <v>1.4852738000000001E-2</v>
      </c>
      <c r="W945">
        <v>0.56786959999999997</v>
      </c>
      <c r="X945">
        <v>1.1120236E-2</v>
      </c>
      <c r="Y945">
        <v>1.666666666666667E-2</v>
      </c>
      <c r="Z945">
        <v>0.123</v>
      </c>
      <c r="AA945">
        <v>0.20799999999999999</v>
      </c>
      <c r="AB945">
        <v>0.66900000000000004</v>
      </c>
      <c r="AC945">
        <v>-0.31819999999999998</v>
      </c>
      <c r="AD945" t="s">
        <v>48</v>
      </c>
      <c r="AE945" t="s">
        <v>48</v>
      </c>
      <c r="AF945" t="s">
        <v>48</v>
      </c>
      <c r="AG945" t="s">
        <v>37311</v>
      </c>
    </row>
    <row r="946" spans="1:33" hidden="1" outlineLevel="1" x14ac:dyDescent="0.2">
      <c r="A946" t="s">
        <v>42731</v>
      </c>
      <c r="B946" t="s">
        <v>42732</v>
      </c>
      <c r="C946" t="s">
        <v>42733</v>
      </c>
      <c r="D946" s="3"/>
      <c r="J946" t="s">
        <v>42734</v>
      </c>
      <c r="K946" t="s">
        <v>42304</v>
      </c>
      <c r="L946" t="s">
        <v>1263</v>
      </c>
      <c r="M946">
        <v>6</v>
      </c>
      <c r="P946" s="2" t="s">
        <v>42735</v>
      </c>
      <c r="Q946" t="s">
        <v>47</v>
      </c>
      <c r="S946">
        <v>0.40614097999999998</v>
      </c>
      <c r="T946">
        <v>1.9224196999999998E-2</v>
      </c>
      <c r="U946">
        <v>0.41134130000000002</v>
      </c>
      <c r="V946">
        <v>1.4048826E-2</v>
      </c>
      <c r="W946">
        <v>0.24767025000000001</v>
      </c>
      <c r="X946">
        <v>1.1146127E-2</v>
      </c>
      <c r="Y946">
        <v>5.000000000000001E-2</v>
      </c>
      <c r="Z946">
        <v>6.7000000000000004E-2</v>
      </c>
      <c r="AA946">
        <v>0.06</v>
      </c>
      <c r="AB946">
        <v>0.874</v>
      </c>
      <c r="AC946">
        <v>0.16550000000000001</v>
      </c>
      <c r="AD946" t="s">
        <v>48</v>
      </c>
      <c r="AE946" t="s">
        <v>48</v>
      </c>
      <c r="AF946" t="s">
        <v>48</v>
      </c>
      <c r="AG946" t="s">
        <v>37311</v>
      </c>
    </row>
    <row r="947" spans="1:33" hidden="1" outlineLevel="1" x14ac:dyDescent="0.2">
      <c r="A947" t="s">
        <v>42736</v>
      </c>
      <c r="B947" t="s">
        <v>42737</v>
      </c>
      <c r="C947" t="s">
        <v>42332</v>
      </c>
      <c r="D947" s="3"/>
      <c r="J947" t="s">
        <v>42738</v>
      </c>
      <c r="K947" t="s">
        <v>42304</v>
      </c>
      <c r="L947" t="s">
        <v>1263</v>
      </c>
      <c r="M947">
        <v>2</v>
      </c>
      <c r="P947" s="2" t="s">
        <v>42739</v>
      </c>
      <c r="Q947" t="s">
        <v>47</v>
      </c>
      <c r="S947">
        <v>3.6634352000000002E-2</v>
      </c>
      <c r="T947">
        <v>8.9645386E-4</v>
      </c>
      <c r="U947">
        <v>1.27561875E-2</v>
      </c>
      <c r="V947">
        <v>2.0626306E-3</v>
      </c>
      <c r="W947">
        <v>1.6632931E-2</v>
      </c>
      <c r="X947">
        <v>6.9905365999999997E-3</v>
      </c>
      <c r="Y947">
        <v>5.000000000000001E-2</v>
      </c>
      <c r="Z947">
        <v>8.2000000000000003E-2</v>
      </c>
      <c r="AA947">
        <v>0.14299999999999999</v>
      </c>
      <c r="AB947">
        <v>0.77400000000000002</v>
      </c>
      <c r="AC947">
        <v>-0.45119999999999999</v>
      </c>
      <c r="AD947" t="s">
        <v>48</v>
      </c>
      <c r="AE947" t="s">
        <v>48</v>
      </c>
      <c r="AF947" t="s">
        <v>48</v>
      </c>
      <c r="AG947" t="s">
        <v>37311</v>
      </c>
    </row>
    <row r="948" spans="1:33" hidden="1" outlineLevel="1" x14ac:dyDescent="0.2">
      <c r="A948" t="s">
        <v>42740</v>
      </c>
      <c r="B948" t="s">
        <v>42741</v>
      </c>
      <c r="C948" t="s">
        <v>41567</v>
      </c>
      <c r="D948" s="3"/>
      <c r="J948" t="s">
        <v>42742</v>
      </c>
      <c r="K948" t="s">
        <v>42304</v>
      </c>
      <c r="L948" t="s">
        <v>1263</v>
      </c>
      <c r="M948">
        <v>1</v>
      </c>
      <c r="P948" s="2" t="s">
        <v>42743</v>
      </c>
      <c r="Q948" t="s">
        <v>47</v>
      </c>
      <c r="S948">
        <v>4.9089401999999997E-2</v>
      </c>
      <c r="T948">
        <v>1.2159348E-3</v>
      </c>
      <c r="U948">
        <v>1.6616182E-2</v>
      </c>
      <c r="V948">
        <v>6.0676484999999999E-3</v>
      </c>
      <c r="W948">
        <v>2.1288296000000002E-2</v>
      </c>
      <c r="X948">
        <v>6.8740249999999998E-3</v>
      </c>
      <c r="Y948">
        <v>0.18174603174603171</v>
      </c>
      <c r="Z948">
        <v>0.17</v>
      </c>
      <c r="AA948">
        <v>4.7E-2</v>
      </c>
      <c r="AB948">
        <v>0.78300000000000003</v>
      </c>
      <c r="AC948">
        <v>0.88570000000000004</v>
      </c>
      <c r="AD948" t="s">
        <v>48</v>
      </c>
      <c r="AE948" t="s">
        <v>48</v>
      </c>
      <c r="AF948" t="s">
        <v>48</v>
      </c>
      <c r="AG948" t="s">
        <v>37311</v>
      </c>
    </row>
    <row r="949" spans="1:33" hidden="1" outlineLevel="1" x14ac:dyDescent="0.2">
      <c r="A949" t="s">
        <v>42744</v>
      </c>
      <c r="B949" t="s">
        <v>42745</v>
      </c>
      <c r="C949" t="s">
        <v>40864</v>
      </c>
      <c r="D949" s="3"/>
      <c r="J949" t="s">
        <v>42746</v>
      </c>
      <c r="K949" t="s">
        <v>42308</v>
      </c>
      <c r="L949" t="s">
        <v>1263</v>
      </c>
      <c r="M949">
        <v>105</v>
      </c>
      <c r="P949" s="2" t="s">
        <v>42747</v>
      </c>
      <c r="Q949" t="s">
        <v>11732</v>
      </c>
      <c r="S949">
        <v>3.4748793E-2</v>
      </c>
      <c r="T949">
        <v>7.2956085000000005E-4</v>
      </c>
      <c r="U949">
        <v>1.2107161999999999E-2</v>
      </c>
      <c r="V949">
        <v>3.3668050000000001E-3</v>
      </c>
      <c r="W949">
        <v>1.8838952999999999E-2</v>
      </c>
      <c r="X949">
        <v>5.8351269999999998E-3</v>
      </c>
      <c r="Y949">
        <v>0.1282828282828283</v>
      </c>
      <c r="Z949">
        <v>2.1000000000000001E-2</v>
      </c>
      <c r="AA949">
        <v>9.1999999999999998E-2</v>
      </c>
      <c r="AB949">
        <v>0.88800000000000001</v>
      </c>
      <c r="AC949">
        <v>-0.73029999999999995</v>
      </c>
      <c r="AD949" t="s">
        <v>48</v>
      </c>
      <c r="AE949" t="s">
        <v>48</v>
      </c>
      <c r="AF949" t="s">
        <v>48</v>
      </c>
      <c r="AG949" t="s">
        <v>37311</v>
      </c>
    </row>
    <row r="950" spans="1:33" hidden="1" outlineLevel="1" x14ac:dyDescent="0.2">
      <c r="A950" t="s">
        <v>42748</v>
      </c>
      <c r="B950" t="s">
        <v>42749</v>
      </c>
      <c r="C950" t="s">
        <v>42750</v>
      </c>
      <c r="D950" s="3"/>
      <c r="J950" t="s">
        <v>42751</v>
      </c>
      <c r="K950" t="s">
        <v>42308</v>
      </c>
      <c r="L950" t="s">
        <v>1263</v>
      </c>
      <c r="M950">
        <v>12</v>
      </c>
      <c r="P950" s="2" t="s">
        <v>42752</v>
      </c>
      <c r="Q950" t="s">
        <v>47</v>
      </c>
      <c r="S950">
        <v>0.39842086999999998</v>
      </c>
      <c r="T950">
        <v>8.4686280000000006E-3</v>
      </c>
      <c r="U950">
        <v>7.5792133999999997E-2</v>
      </c>
      <c r="V950">
        <v>1.1543332E-2</v>
      </c>
      <c r="W950">
        <v>0.44464502</v>
      </c>
      <c r="X950">
        <v>3.6494329999999998E-2</v>
      </c>
      <c r="Y950">
        <v>-5.6190476190476193E-2</v>
      </c>
      <c r="Z950">
        <v>0.161</v>
      </c>
      <c r="AA950">
        <v>0.16</v>
      </c>
      <c r="AB950">
        <v>0.67900000000000005</v>
      </c>
      <c r="AC950">
        <v>1.12E-2</v>
      </c>
      <c r="AD950" t="s">
        <v>48</v>
      </c>
      <c r="AE950" t="s">
        <v>48</v>
      </c>
      <c r="AF950" t="s">
        <v>48</v>
      </c>
      <c r="AG950" t="s">
        <v>37311</v>
      </c>
    </row>
    <row r="951" spans="1:33" hidden="1" outlineLevel="1" x14ac:dyDescent="0.2">
      <c r="A951" t="s">
        <v>42753</v>
      </c>
      <c r="B951" t="s">
        <v>42754</v>
      </c>
      <c r="C951" t="s">
        <v>29425</v>
      </c>
      <c r="D951" s="3"/>
      <c r="J951" t="s">
        <v>42755</v>
      </c>
      <c r="K951" t="s">
        <v>42308</v>
      </c>
      <c r="L951" t="s">
        <v>1263</v>
      </c>
      <c r="M951">
        <v>-12</v>
      </c>
      <c r="P951" s="2" t="s">
        <v>42756</v>
      </c>
      <c r="Q951" t="s">
        <v>10060</v>
      </c>
      <c r="S951">
        <v>2.0607091000000001E-2</v>
      </c>
      <c r="T951">
        <v>7.5340270000000004E-4</v>
      </c>
      <c r="U951">
        <v>1.2961143E-2</v>
      </c>
      <c r="V951">
        <v>3.1078199999999999E-3</v>
      </c>
      <c r="W951">
        <v>9.5268890000000002E-3</v>
      </c>
      <c r="X951">
        <v>6.6215824000000001E-3</v>
      </c>
      <c r="Y951">
        <v>0.1166666666666667</v>
      </c>
      <c r="Z951">
        <v>0.20300000000000001</v>
      </c>
      <c r="AA951">
        <v>0</v>
      </c>
      <c r="AB951">
        <v>0.79700000000000004</v>
      </c>
      <c r="AC951">
        <v>0.62490000000000001</v>
      </c>
      <c r="AD951" t="s">
        <v>48</v>
      </c>
      <c r="AE951" t="s">
        <v>48</v>
      </c>
      <c r="AF951" t="s">
        <v>48</v>
      </c>
      <c r="AG951" t="s">
        <v>37311</v>
      </c>
    </row>
    <row r="952" spans="1:33" hidden="1" outlineLevel="1" x14ac:dyDescent="0.2">
      <c r="A952" t="s">
        <v>42757</v>
      </c>
      <c r="B952" t="s">
        <v>42758</v>
      </c>
      <c r="C952" t="s">
        <v>42759</v>
      </c>
      <c r="D952" s="3"/>
      <c r="J952" t="s">
        <v>42760</v>
      </c>
      <c r="K952" t="s">
        <v>42308</v>
      </c>
      <c r="L952" t="s">
        <v>1263</v>
      </c>
      <c r="M952">
        <v>-19</v>
      </c>
      <c r="P952" s="2" t="s">
        <v>42761</v>
      </c>
      <c r="Q952" t="s">
        <v>10060</v>
      </c>
      <c r="S952">
        <v>0.21241048000000001</v>
      </c>
      <c r="T952">
        <v>5.9509276999999998E-3</v>
      </c>
      <c r="U952">
        <v>5.9948977000000001E-2</v>
      </c>
      <c r="V952">
        <v>1.4350293E-2</v>
      </c>
      <c r="W952">
        <v>0.1342682</v>
      </c>
      <c r="X952">
        <v>1.2854968E-2</v>
      </c>
      <c r="Y952">
        <v>-4.5408163265306133E-2</v>
      </c>
      <c r="Z952">
        <v>9.0999999999999998E-2</v>
      </c>
      <c r="AA952">
        <v>0.114</v>
      </c>
      <c r="AB952">
        <v>0.79500000000000004</v>
      </c>
      <c r="AC952">
        <v>-0.54300000000000004</v>
      </c>
      <c r="AD952" t="s">
        <v>48</v>
      </c>
      <c r="AE952" t="s">
        <v>48</v>
      </c>
      <c r="AF952" t="s">
        <v>48</v>
      </c>
      <c r="AG952" t="s">
        <v>37311</v>
      </c>
    </row>
    <row r="953" spans="1:33" hidden="1" outlineLevel="1" x14ac:dyDescent="0.2">
      <c r="A953" t="s">
        <v>42762</v>
      </c>
      <c r="B953" t="s">
        <v>42763</v>
      </c>
      <c r="C953" t="s">
        <v>42764</v>
      </c>
      <c r="D953" s="3"/>
      <c r="J953" t="s">
        <v>42765</v>
      </c>
      <c r="K953" t="s">
        <v>42308</v>
      </c>
      <c r="L953" t="s">
        <v>1263</v>
      </c>
      <c r="M953">
        <v>1</v>
      </c>
      <c r="P953" s="2" t="s">
        <v>42766</v>
      </c>
      <c r="Q953" t="s">
        <v>47</v>
      </c>
      <c r="S953">
        <v>5.0573748000000002E-2</v>
      </c>
      <c r="T953">
        <v>1.7356873E-3</v>
      </c>
      <c r="U953">
        <v>1.3371054E-2</v>
      </c>
      <c r="V953">
        <v>3.2003146999999999E-3</v>
      </c>
      <c r="W953">
        <v>1.7485369000000001E-2</v>
      </c>
      <c r="X953">
        <v>1.3875500000000001E-2</v>
      </c>
      <c r="Y953">
        <v>-3.5108225108225102E-2</v>
      </c>
      <c r="Z953">
        <v>5.5E-2</v>
      </c>
      <c r="AA953">
        <v>0.151</v>
      </c>
      <c r="AB953">
        <v>0.79400000000000004</v>
      </c>
      <c r="AC953">
        <v>-0.63060000000000005</v>
      </c>
      <c r="AD953" t="s">
        <v>48</v>
      </c>
      <c r="AE953" t="s">
        <v>48</v>
      </c>
      <c r="AF953" t="s">
        <v>48</v>
      </c>
      <c r="AG953" t="s">
        <v>37311</v>
      </c>
    </row>
    <row r="954" spans="1:33" hidden="1" outlineLevel="1" x14ac:dyDescent="0.2">
      <c r="A954" t="s">
        <v>42767</v>
      </c>
      <c r="B954" t="s">
        <v>38365</v>
      </c>
      <c r="C954" t="s">
        <v>28440</v>
      </c>
      <c r="D954" s="3"/>
      <c r="J954" t="s">
        <v>42768</v>
      </c>
      <c r="K954" t="s">
        <v>42317</v>
      </c>
      <c r="L954" t="s">
        <v>1263</v>
      </c>
      <c r="M954">
        <v>31</v>
      </c>
      <c r="P954" s="2" t="s">
        <v>42769</v>
      </c>
      <c r="Q954" t="s">
        <v>10150</v>
      </c>
      <c r="S954">
        <v>0.20195827999999999</v>
      </c>
      <c r="T954">
        <v>6.6757199999999996E-3</v>
      </c>
      <c r="U954">
        <v>0.1110661</v>
      </c>
      <c r="V954">
        <v>2.33943E-2</v>
      </c>
      <c r="W954">
        <v>9.7093194999999993E-2</v>
      </c>
      <c r="X954">
        <v>8.6346489999999994E-3</v>
      </c>
      <c r="Y954">
        <v>-0.155</v>
      </c>
      <c r="Z954">
        <v>7.4999999999999997E-2</v>
      </c>
      <c r="AA954">
        <v>0.215</v>
      </c>
      <c r="AB954">
        <v>0.70899999999999996</v>
      </c>
      <c r="AC954">
        <v>-0.89700000000000002</v>
      </c>
      <c r="AD954" t="s">
        <v>48</v>
      </c>
      <c r="AE954" t="s">
        <v>48</v>
      </c>
      <c r="AF954" t="s">
        <v>48</v>
      </c>
      <c r="AG954" t="s">
        <v>37311</v>
      </c>
    </row>
    <row r="955" spans="1:33" hidden="1" outlineLevel="1" x14ac:dyDescent="0.2">
      <c r="A955" t="s">
        <v>42770</v>
      </c>
      <c r="B955" t="s">
        <v>42771</v>
      </c>
      <c r="C955" t="s">
        <v>40864</v>
      </c>
      <c r="D955" s="3"/>
      <c r="J955" t="s">
        <v>42772</v>
      </c>
      <c r="K955" t="s">
        <v>42322</v>
      </c>
      <c r="L955" t="s">
        <v>1263</v>
      </c>
      <c r="M955">
        <v>-18</v>
      </c>
      <c r="P955" s="2" t="s">
        <v>42773</v>
      </c>
      <c r="Q955" t="s">
        <v>11732</v>
      </c>
      <c r="S955">
        <v>5.6511119999999998E-2</v>
      </c>
      <c r="T955">
        <v>1.8596648999999999E-3</v>
      </c>
      <c r="U955">
        <v>2.119352E-2</v>
      </c>
      <c r="V955">
        <v>5.0317086000000004E-3</v>
      </c>
      <c r="W955">
        <v>2.2255140999999999E-2</v>
      </c>
      <c r="X955">
        <v>9.6444180000000001E-3</v>
      </c>
      <c r="Y955">
        <v>5.9318181818181832E-2</v>
      </c>
      <c r="Z955">
        <v>9.8000000000000004E-2</v>
      </c>
      <c r="AA955">
        <v>0.122</v>
      </c>
      <c r="AB955">
        <v>0.78</v>
      </c>
      <c r="AC955">
        <v>-0.80810000000000004</v>
      </c>
      <c r="AD955" t="s">
        <v>48</v>
      </c>
      <c r="AE955" t="s">
        <v>48</v>
      </c>
      <c r="AF955" t="s">
        <v>48</v>
      </c>
      <c r="AG955" t="s">
        <v>37311</v>
      </c>
    </row>
    <row r="956" spans="1:33" hidden="1" outlineLevel="1" x14ac:dyDescent="0.2">
      <c r="A956" t="s">
        <v>42774</v>
      </c>
      <c r="B956" t="s">
        <v>42775</v>
      </c>
      <c r="C956" t="s">
        <v>40864</v>
      </c>
      <c r="D956" s="3"/>
      <c r="J956" t="s">
        <v>42776</v>
      </c>
      <c r="K956" t="s">
        <v>42326</v>
      </c>
      <c r="L956" t="s">
        <v>1263</v>
      </c>
      <c r="M956">
        <v>1</v>
      </c>
      <c r="P956" s="2" t="s">
        <v>42777</v>
      </c>
      <c r="Q956" t="s">
        <v>11732</v>
      </c>
      <c r="S956">
        <v>3.1684756000000001E-2</v>
      </c>
      <c r="T956">
        <v>1.1682509999999999E-3</v>
      </c>
      <c r="U956">
        <v>1.2926984000000001E-2</v>
      </c>
      <c r="V956">
        <v>2.2106220000000002E-3</v>
      </c>
      <c r="W956">
        <v>1.3402911999999999E-2</v>
      </c>
      <c r="X956">
        <v>8.4016249999999994E-3</v>
      </c>
      <c r="Y956">
        <v>0.18333333333333329</v>
      </c>
      <c r="Z956">
        <v>0.112</v>
      </c>
      <c r="AA956">
        <v>0</v>
      </c>
      <c r="AB956">
        <v>0.88800000000000001</v>
      </c>
      <c r="AC956">
        <v>0.64859999999999995</v>
      </c>
      <c r="AD956" t="s">
        <v>48</v>
      </c>
      <c r="AE956" t="s">
        <v>48</v>
      </c>
      <c r="AF956" t="s">
        <v>48</v>
      </c>
      <c r="AG956" t="s">
        <v>37311</v>
      </c>
    </row>
    <row r="957" spans="1:33" hidden="1" outlineLevel="1" x14ac:dyDescent="0.2">
      <c r="A957" t="s">
        <v>42778</v>
      </c>
      <c r="B957" t="s">
        <v>42779</v>
      </c>
      <c r="C957" t="s">
        <v>42780</v>
      </c>
      <c r="D957" s="3"/>
      <c r="J957" t="s">
        <v>42781</v>
      </c>
      <c r="K957" t="s">
        <v>42330</v>
      </c>
      <c r="L957" t="s">
        <v>1263</v>
      </c>
      <c r="M957">
        <v>10</v>
      </c>
      <c r="P957" s="2" t="s">
        <v>42782</v>
      </c>
      <c r="Q957" t="s">
        <v>47</v>
      </c>
      <c r="S957">
        <v>5.7995459999999999E-2</v>
      </c>
      <c r="T957">
        <v>1.0538100999999999E-3</v>
      </c>
      <c r="U957">
        <v>1.490822E-2</v>
      </c>
      <c r="V957">
        <v>3.9402717000000002E-3</v>
      </c>
      <c r="W957">
        <v>2.5155678000000001E-2</v>
      </c>
      <c r="X957">
        <v>7.2106145999999999E-3</v>
      </c>
      <c r="Y957">
        <v>-0.3</v>
      </c>
      <c r="Z957">
        <v>0</v>
      </c>
      <c r="AA957">
        <v>0.249</v>
      </c>
      <c r="AB957">
        <v>0.751</v>
      </c>
      <c r="AC957">
        <v>-0.60799999999999998</v>
      </c>
      <c r="AD957" t="s">
        <v>48</v>
      </c>
      <c r="AE957" t="s">
        <v>48</v>
      </c>
      <c r="AF957" t="s">
        <v>48</v>
      </c>
      <c r="AG957" t="s">
        <v>37311</v>
      </c>
    </row>
    <row r="958" spans="1:33" hidden="1" outlineLevel="1" x14ac:dyDescent="0.2">
      <c r="A958" t="s">
        <v>42783</v>
      </c>
      <c r="B958" t="s">
        <v>42784</v>
      </c>
      <c r="C958" t="s">
        <v>40864</v>
      </c>
      <c r="D958" s="3"/>
      <c r="J958" t="s">
        <v>42785</v>
      </c>
      <c r="K958" t="s">
        <v>42330</v>
      </c>
      <c r="L958" t="s">
        <v>1263</v>
      </c>
      <c r="M958">
        <v>1</v>
      </c>
      <c r="P958" s="2" t="s">
        <v>42786</v>
      </c>
      <c r="Q958" t="s">
        <v>11732</v>
      </c>
      <c r="S958">
        <v>3.1449064999999998E-2</v>
      </c>
      <c r="T958">
        <v>7.2002410000000002E-4</v>
      </c>
      <c r="U958">
        <v>1.3951761E-2</v>
      </c>
      <c r="V958">
        <v>4.6802290000000002E-3</v>
      </c>
      <c r="W958">
        <v>1.6480930000000001E-2</v>
      </c>
      <c r="X958">
        <v>5.8933830000000003E-3</v>
      </c>
      <c r="Y958">
        <v>8.5714285714285715E-2</v>
      </c>
      <c r="Z958">
        <v>6.2E-2</v>
      </c>
      <c r="AA958">
        <v>6.9000000000000006E-2</v>
      </c>
      <c r="AB958">
        <v>0.87</v>
      </c>
      <c r="AC958">
        <v>0.15310000000000001</v>
      </c>
      <c r="AD958" t="s">
        <v>48</v>
      </c>
      <c r="AE958" t="s">
        <v>48</v>
      </c>
      <c r="AF958" t="s">
        <v>48</v>
      </c>
      <c r="AG958" t="s">
        <v>37311</v>
      </c>
    </row>
    <row r="959" spans="1:33" hidden="1" outlineLevel="1" x14ac:dyDescent="0.2">
      <c r="A959" t="s">
        <v>42787</v>
      </c>
      <c r="B959" t="s">
        <v>42788</v>
      </c>
      <c r="C959" t="s">
        <v>42346</v>
      </c>
      <c r="D959" s="3"/>
      <c r="J959" t="s">
        <v>42789</v>
      </c>
      <c r="K959" t="s">
        <v>42349</v>
      </c>
      <c r="L959" t="s">
        <v>1263</v>
      </c>
      <c r="M959">
        <v>1</v>
      </c>
      <c r="P959" s="2" t="s">
        <v>42790</v>
      </c>
      <c r="Q959" t="s">
        <v>10060</v>
      </c>
      <c r="S959">
        <v>0.60311775999999995</v>
      </c>
      <c r="T959">
        <v>2.2064678000000001E-2</v>
      </c>
      <c r="U959">
        <v>0.29279903000000002</v>
      </c>
      <c r="V959">
        <v>2.2992345000000001E-2</v>
      </c>
      <c r="W959">
        <v>0.6675394</v>
      </c>
      <c r="X959">
        <v>1.0990778E-2</v>
      </c>
      <c r="Y959">
        <v>-0.26666666666666672</v>
      </c>
      <c r="Z959">
        <v>9.5000000000000001E-2</v>
      </c>
      <c r="AA959">
        <v>0</v>
      </c>
      <c r="AB959">
        <v>0.90500000000000003</v>
      </c>
      <c r="AC959">
        <v>0.68759999999999999</v>
      </c>
      <c r="AD959" t="s">
        <v>48</v>
      </c>
      <c r="AE959" t="s">
        <v>48</v>
      </c>
      <c r="AF959" t="s">
        <v>48</v>
      </c>
      <c r="AG959" t="s">
        <v>37311</v>
      </c>
    </row>
    <row r="960" spans="1:33" hidden="1" outlineLevel="1" x14ac:dyDescent="0.2">
      <c r="A960" t="s">
        <v>42791</v>
      </c>
      <c r="B960" t="s">
        <v>42792</v>
      </c>
      <c r="C960" t="s">
        <v>42733</v>
      </c>
      <c r="D960" s="3"/>
      <c r="J960" t="s">
        <v>42793</v>
      </c>
      <c r="K960" t="s">
        <v>42358</v>
      </c>
      <c r="L960" t="s">
        <v>1263</v>
      </c>
      <c r="M960">
        <v>11</v>
      </c>
      <c r="P960" s="2" t="s">
        <v>42794</v>
      </c>
      <c r="Q960" t="s">
        <v>47</v>
      </c>
      <c r="S960">
        <v>8.3207909999999996E-2</v>
      </c>
      <c r="T960">
        <v>1.4209747E-3</v>
      </c>
      <c r="U960">
        <v>1.2414595E-2</v>
      </c>
      <c r="V960">
        <v>1.4048826E-2</v>
      </c>
      <c r="W960">
        <v>3.2689095000000001E-2</v>
      </c>
      <c r="X960">
        <v>6.2461549999999998E-3</v>
      </c>
      <c r="Y960">
        <v>-6.9444444444444448E-2</v>
      </c>
      <c r="Z960">
        <v>0.122</v>
      </c>
      <c r="AA960">
        <v>6.2E-2</v>
      </c>
      <c r="AB960">
        <v>0.81499999999999995</v>
      </c>
      <c r="AC960">
        <v>0.69079999999999997</v>
      </c>
      <c r="AD960" t="s">
        <v>48</v>
      </c>
      <c r="AE960" t="s">
        <v>48</v>
      </c>
      <c r="AF960" t="s">
        <v>48</v>
      </c>
      <c r="AG960" t="s">
        <v>37311</v>
      </c>
    </row>
    <row r="961" spans="1:33" hidden="1" outlineLevel="1" x14ac:dyDescent="0.2">
      <c r="A961" t="s">
        <v>42795</v>
      </c>
      <c r="B961" t="s">
        <v>42796</v>
      </c>
      <c r="C961" t="s">
        <v>40969</v>
      </c>
      <c r="D961" s="3"/>
      <c r="J961" t="s">
        <v>42797</v>
      </c>
      <c r="K961" t="s">
        <v>42371</v>
      </c>
      <c r="L961" t="s">
        <v>1263</v>
      </c>
      <c r="M961">
        <v>11</v>
      </c>
      <c r="P961" s="2" t="s">
        <v>42798</v>
      </c>
      <c r="Q961" t="s">
        <v>47</v>
      </c>
      <c r="S961">
        <v>2.9327808E-2</v>
      </c>
      <c r="T961">
        <v>7.8201294000000005E-4</v>
      </c>
      <c r="U961">
        <v>1.2517073E-2</v>
      </c>
      <c r="V961">
        <v>1.6094067999999999E-3</v>
      </c>
      <c r="W961">
        <v>1.2566907E-2</v>
      </c>
      <c r="X961">
        <v>6.8092960000000003E-3</v>
      </c>
      <c r="Y961">
        <v>-0.36249999999999999</v>
      </c>
      <c r="Z961">
        <v>9.7000000000000003E-2</v>
      </c>
      <c r="AA961">
        <v>0.10199999999999999</v>
      </c>
      <c r="AB961">
        <v>0.80100000000000005</v>
      </c>
      <c r="AC961">
        <v>-5.16E-2</v>
      </c>
      <c r="AD961" t="s">
        <v>48</v>
      </c>
      <c r="AE961" t="s">
        <v>48</v>
      </c>
      <c r="AF961" t="s">
        <v>48</v>
      </c>
      <c r="AG961" t="s">
        <v>37311</v>
      </c>
    </row>
    <row r="962" spans="1:33" hidden="1" outlineLevel="1" x14ac:dyDescent="0.2">
      <c r="A962" t="s">
        <v>42799</v>
      </c>
      <c r="B962" t="s">
        <v>42800</v>
      </c>
      <c r="C962" t="s">
        <v>20511</v>
      </c>
      <c r="D962" s="3"/>
      <c r="J962" t="s">
        <v>42801</v>
      </c>
      <c r="K962" t="s">
        <v>42379</v>
      </c>
      <c r="L962" t="s">
        <v>1263</v>
      </c>
      <c r="M962">
        <v>6</v>
      </c>
      <c r="P962" s="2" t="s">
        <v>42802</v>
      </c>
      <c r="Q962" t="s">
        <v>47</v>
      </c>
      <c r="S962">
        <v>1.4388140000000001E-2</v>
      </c>
      <c r="T962">
        <v>8.3923340000000002E-4</v>
      </c>
      <c r="U962">
        <v>1.2277958E-2</v>
      </c>
      <c r="V962">
        <v>2.3493639E-3</v>
      </c>
      <c r="W962">
        <v>8.2538809999999994E-3</v>
      </c>
      <c r="X962">
        <v>7.2106145999999999E-3</v>
      </c>
      <c r="Y962">
        <v>-2.4999999999999991E-2</v>
      </c>
      <c r="Z962">
        <v>0</v>
      </c>
      <c r="AA962">
        <v>0.16800000000000001</v>
      </c>
      <c r="AB962">
        <v>0.83199999999999996</v>
      </c>
      <c r="AC962">
        <v>-0.30170000000000002</v>
      </c>
      <c r="AD962" t="s">
        <v>48</v>
      </c>
      <c r="AE962" t="s">
        <v>48</v>
      </c>
      <c r="AF962" t="s">
        <v>48</v>
      </c>
      <c r="AG962" t="s">
        <v>37311</v>
      </c>
    </row>
    <row r="963" spans="1:33" hidden="1" outlineLevel="1" x14ac:dyDescent="0.2">
      <c r="A963" t="s">
        <v>42803</v>
      </c>
      <c r="B963" t="s">
        <v>42804</v>
      </c>
      <c r="C963" t="s">
        <v>42626</v>
      </c>
      <c r="D963" s="3"/>
      <c r="J963" t="s">
        <v>42805</v>
      </c>
      <c r="K963" t="s">
        <v>42379</v>
      </c>
      <c r="L963" t="s">
        <v>1263</v>
      </c>
      <c r="M963">
        <v>2</v>
      </c>
      <c r="P963" s="2" t="s">
        <v>42806</v>
      </c>
      <c r="Q963" t="s">
        <v>47</v>
      </c>
      <c r="S963">
        <v>6.1840350000000002E-2</v>
      </c>
      <c r="T963">
        <v>2.0599364999999998E-3</v>
      </c>
      <c r="U963">
        <v>3.0389198999999999E-2</v>
      </c>
      <c r="V963">
        <v>5.8456612999999999E-3</v>
      </c>
      <c r="W963">
        <v>2.6186979999999999E-2</v>
      </c>
      <c r="X963">
        <v>7.7284453000000001E-3</v>
      </c>
      <c r="Y963">
        <v>0.2025482093663912</v>
      </c>
      <c r="Z963">
        <v>0.11600000000000001</v>
      </c>
      <c r="AA963">
        <v>8.6999999999999994E-2</v>
      </c>
      <c r="AB963">
        <v>0.79600000000000004</v>
      </c>
      <c r="AC963">
        <v>0.76149999999999995</v>
      </c>
      <c r="AD963" t="s">
        <v>48</v>
      </c>
      <c r="AE963" t="s">
        <v>48</v>
      </c>
      <c r="AF963" t="s">
        <v>48</v>
      </c>
      <c r="AG963" t="s">
        <v>37311</v>
      </c>
    </row>
    <row r="964" spans="1:33" hidden="1" outlineLevel="1" x14ac:dyDescent="0.2">
      <c r="A964" t="s">
        <v>42807</v>
      </c>
      <c r="B964" t="s">
        <v>42808</v>
      </c>
      <c r="C964" t="s">
        <v>41084</v>
      </c>
      <c r="D964" s="3"/>
      <c r="J964" t="s">
        <v>42809</v>
      </c>
      <c r="K964" t="s">
        <v>42398</v>
      </c>
      <c r="L964" t="s">
        <v>1263</v>
      </c>
      <c r="M964">
        <v>-8</v>
      </c>
      <c r="P964" s="2" t="s">
        <v>42810</v>
      </c>
      <c r="Q964" t="s">
        <v>47</v>
      </c>
      <c r="S964">
        <v>3.9462693E-2</v>
      </c>
      <c r="T964">
        <v>1.2683868000000001E-3</v>
      </c>
      <c r="U964">
        <v>2.1603431999999999E-2</v>
      </c>
      <c r="V964">
        <v>2.4233595000000001E-3</v>
      </c>
      <c r="W964">
        <v>1.9870255E-2</v>
      </c>
      <c r="X964">
        <v>7.6896079999999997E-3</v>
      </c>
      <c r="Y964">
        <v>0.1063492063492063</v>
      </c>
      <c r="Z964">
        <v>8.5999999999999993E-2</v>
      </c>
      <c r="AA964">
        <v>6.0999999999999999E-2</v>
      </c>
      <c r="AB964">
        <v>0.85299999999999998</v>
      </c>
      <c r="AC964">
        <v>0.41949999999999998</v>
      </c>
      <c r="AD964" t="s">
        <v>48</v>
      </c>
      <c r="AE964" t="s">
        <v>48</v>
      </c>
      <c r="AF964" t="s">
        <v>48</v>
      </c>
      <c r="AG964" t="s">
        <v>37311</v>
      </c>
    </row>
    <row r="965" spans="1:33" hidden="1" outlineLevel="1" x14ac:dyDescent="0.2">
      <c r="A965" t="s">
        <v>42811</v>
      </c>
      <c r="B965" t="s">
        <v>42812</v>
      </c>
      <c r="C965" t="s">
        <v>513</v>
      </c>
      <c r="D965" s="3"/>
      <c r="J965" t="s">
        <v>3243</v>
      </c>
      <c r="K965" t="s">
        <v>42402</v>
      </c>
      <c r="L965" t="s">
        <v>1263</v>
      </c>
      <c r="M965">
        <v>0</v>
      </c>
      <c r="P965" s="2" t="s">
        <v>42813</v>
      </c>
      <c r="Q965" t="s">
        <v>47</v>
      </c>
      <c r="Y965" t="s">
        <v>48</v>
      </c>
      <c r="Z965" t="s">
        <v>48</v>
      </c>
      <c r="AA965" t="s">
        <v>48</v>
      </c>
      <c r="AB965" t="s">
        <v>48</v>
      </c>
      <c r="AC965" t="s">
        <v>48</v>
      </c>
      <c r="AD965" t="s">
        <v>48</v>
      </c>
      <c r="AE965" t="s">
        <v>48</v>
      </c>
      <c r="AF965" t="s">
        <v>48</v>
      </c>
      <c r="AG965" t="s">
        <v>39775</v>
      </c>
    </row>
    <row r="966" spans="1:33" hidden="1" outlineLevel="1" x14ac:dyDescent="0.2">
      <c r="A966" t="s">
        <v>42814</v>
      </c>
      <c r="B966" t="s">
        <v>42815</v>
      </c>
      <c r="C966" t="s">
        <v>41224</v>
      </c>
      <c r="D966" s="3"/>
      <c r="J966" t="s">
        <v>42816</v>
      </c>
      <c r="K966" t="s">
        <v>42409</v>
      </c>
      <c r="L966" t="s">
        <v>1263</v>
      </c>
      <c r="M966">
        <v>-23</v>
      </c>
      <c r="P966" s="2" t="s">
        <v>42817</v>
      </c>
      <c r="Q966" t="s">
        <v>10060</v>
      </c>
      <c r="S966">
        <v>3.7577133999999998E-2</v>
      </c>
      <c r="T966">
        <v>8.9645386E-4</v>
      </c>
      <c r="U966">
        <v>1.6274589999999999E-2</v>
      </c>
      <c r="V966">
        <v>2.6823444999999999E-3</v>
      </c>
      <c r="W966">
        <v>2.051482E-2</v>
      </c>
      <c r="X966">
        <v>6.5309620000000004E-3</v>
      </c>
      <c r="Y966">
        <v>0.12857142857142859</v>
      </c>
      <c r="Z966">
        <v>0.17199999999999999</v>
      </c>
      <c r="AA966">
        <v>3.1E-2</v>
      </c>
      <c r="AB966">
        <v>0.79700000000000004</v>
      </c>
      <c r="AC966">
        <v>0.94420000000000004</v>
      </c>
      <c r="AD966" t="s">
        <v>48</v>
      </c>
      <c r="AE966" t="s">
        <v>48</v>
      </c>
      <c r="AF966" t="s">
        <v>48</v>
      </c>
      <c r="AG966" t="s">
        <v>37311</v>
      </c>
    </row>
    <row r="967" spans="1:33" hidden="1" outlineLevel="1" x14ac:dyDescent="0.2">
      <c r="A967" t="s">
        <v>42818</v>
      </c>
      <c r="B967" t="s">
        <v>42819</v>
      </c>
      <c r="C967" t="s">
        <v>38225</v>
      </c>
      <c r="D967" s="3"/>
      <c r="J967" t="s">
        <v>42820</v>
      </c>
      <c r="K967" t="s">
        <v>42417</v>
      </c>
      <c r="L967" t="s">
        <v>1263</v>
      </c>
      <c r="M967">
        <v>10</v>
      </c>
      <c r="P967" s="2" t="s">
        <v>42821</v>
      </c>
      <c r="Q967" t="s">
        <v>47</v>
      </c>
      <c r="S967">
        <v>0.15932568999999999</v>
      </c>
      <c r="T967">
        <v>5.1116942999999996E-3</v>
      </c>
      <c r="U967">
        <v>0.10054382000000001</v>
      </c>
      <c r="V967">
        <v>1.1839314E-2</v>
      </c>
      <c r="W967">
        <v>6.7745189999999997E-2</v>
      </c>
      <c r="X967">
        <v>8.6864319999999991E-3</v>
      </c>
      <c r="Y967">
        <v>5.542374292374295E-3</v>
      </c>
      <c r="Z967">
        <v>0.188</v>
      </c>
      <c r="AA967">
        <v>0.17399999999999999</v>
      </c>
      <c r="AB967">
        <v>0.63700000000000001</v>
      </c>
      <c r="AC967">
        <v>0.80569999999999997</v>
      </c>
      <c r="AD967" t="s">
        <v>48</v>
      </c>
      <c r="AE967" t="s">
        <v>48</v>
      </c>
      <c r="AF967" t="s">
        <v>48</v>
      </c>
      <c r="AG967" t="s">
        <v>37311</v>
      </c>
    </row>
    <row r="968" spans="1:33" hidden="1" outlineLevel="1" x14ac:dyDescent="0.2">
      <c r="A968" t="s">
        <v>42822</v>
      </c>
      <c r="B968" t="s">
        <v>42823</v>
      </c>
      <c r="C968" t="s">
        <v>41169</v>
      </c>
      <c r="D968" s="3"/>
      <c r="J968" t="s">
        <v>42824</v>
      </c>
      <c r="K968" t="s">
        <v>42426</v>
      </c>
      <c r="L968" t="s">
        <v>1263</v>
      </c>
      <c r="M968">
        <v>-2</v>
      </c>
      <c r="P968" s="2" t="s">
        <v>42825</v>
      </c>
      <c r="Q968" t="s">
        <v>10150</v>
      </c>
      <c r="S968">
        <v>1.4388140000000001E-2</v>
      </c>
      <c r="T968">
        <v>5.4121020000000004E-4</v>
      </c>
      <c r="U968">
        <v>1.0689554E-2</v>
      </c>
      <c r="V968">
        <v>1.933138E-3</v>
      </c>
      <c r="W968">
        <v>8.7858840000000007E-3</v>
      </c>
      <c r="X968">
        <v>6.6474739999999996E-3</v>
      </c>
      <c r="Y968">
        <v>0</v>
      </c>
      <c r="Z968">
        <v>0.25700000000000001</v>
      </c>
      <c r="AA968">
        <v>7.0000000000000007E-2</v>
      </c>
      <c r="AB968">
        <v>0.67300000000000004</v>
      </c>
      <c r="AC968">
        <v>0.75060000000000004</v>
      </c>
      <c r="AD968" t="s">
        <v>48</v>
      </c>
      <c r="AE968" t="s">
        <v>48</v>
      </c>
      <c r="AF968" t="s">
        <v>48</v>
      </c>
      <c r="AG968" t="s">
        <v>37311</v>
      </c>
    </row>
    <row r="969" spans="1:33" hidden="1" outlineLevel="1" x14ac:dyDescent="0.2">
      <c r="A969" t="s">
        <v>42826</v>
      </c>
      <c r="B969" t="s">
        <v>42827</v>
      </c>
      <c r="C969" t="s">
        <v>37338</v>
      </c>
      <c r="D969" s="3"/>
      <c r="J969" t="s">
        <v>42828</v>
      </c>
      <c r="K969" t="s">
        <v>42430</v>
      </c>
      <c r="L969" t="s">
        <v>1263</v>
      </c>
      <c r="M969">
        <v>14</v>
      </c>
      <c r="P969" s="2" t="s">
        <v>42829</v>
      </c>
      <c r="Q969" t="s">
        <v>47</v>
      </c>
      <c r="Y969" t="s">
        <v>48</v>
      </c>
      <c r="Z969" t="s">
        <v>48</v>
      </c>
      <c r="AA969" t="s">
        <v>48</v>
      </c>
      <c r="AB969" t="s">
        <v>48</v>
      </c>
      <c r="AC969" t="s">
        <v>48</v>
      </c>
      <c r="AD969" t="s">
        <v>48</v>
      </c>
      <c r="AE969" t="s">
        <v>48</v>
      </c>
      <c r="AF969" t="s">
        <v>48</v>
      </c>
      <c r="AG969" t="s">
        <v>38175</v>
      </c>
    </row>
    <row r="970" spans="1:33" hidden="1" outlineLevel="1" x14ac:dyDescent="0.2">
      <c r="A970" t="s">
        <v>42830</v>
      </c>
      <c r="B970" t="s">
        <v>42831</v>
      </c>
      <c r="C970" t="s">
        <v>41184</v>
      </c>
      <c r="D970" s="3"/>
      <c r="J970" t="s">
        <v>42832</v>
      </c>
      <c r="K970" t="s">
        <v>42434</v>
      </c>
      <c r="L970" t="s">
        <v>1263</v>
      </c>
      <c r="M970">
        <v>-16</v>
      </c>
      <c r="P970" s="2" t="s">
        <v>42833</v>
      </c>
      <c r="Q970" t="s">
        <v>47</v>
      </c>
      <c r="S970">
        <v>2.3553278E-2</v>
      </c>
      <c r="T970">
        <v>1.1110306E-3</v>
      </c>
      <c r="U970">
        <v>1.5113175E-2</v>
      </c>
      <c r="V970">
        <v>3.4223016999999998E-3</v>
      </c>
      <c r="W970">
        <v>9.6028885000000001E-3</v>
      </c>
      <c r="X970">
        <v>8.0391439999999998E-3</v>
      </c>
      <c r="Y970">
        <v>0</v>
      </c>
      <c r="Z970">
        <v>0.31</v>
      </c>
      <c r="AA970">
        <v>0</v>
      </c>
      <c r="AB970">
        <v>0.69</v>
      </c>
      <c r="AC970">
        <v>0.40189999999999998</v>
      </c>
      <c r="AD970" t="s">
        <v>48</v>
      </c>
      <c r="AE970" t="s">
        <v>48</v>
      </c>
      <c r="AF970" t="s">
        <v>48</v>
      </c>
      <c r="AG970" t="s">
        <v>37311</v>
      </c>
    </row>
    <row r="971" spans="1:33" hidden="1" outlineLevel="1" x14ac:dyDescent="0.2">
      <c r="A971" t="s">
        <v>42834</v>
      </c>
      <c r="B971" t="s">
        <v>42835</v>
      </c>
      <c r="C971" t="s">
        <v>41204</v>
      </c>
      <c r="D971" s="3"/>
      <c r="J971" t="s">
        <v>42836</v>
      </c>
      <c r="K971" t="s">
        <v>42439</v>
      </c>
      <c r="L971" t="s">
        <v>1263</v>
      </c>
      <c r="M971">
        <v>-5</v>
      </c>
      <c r="P971" s="2" t="s">
        <v>42837</v>
      </c>
      <c r="Q971" t="s">
        <v>10060</v>
      </c>
      <c r="S971">
        <v>1.5707577E-2</v>
      </c>
      <c r="T971">
        <v>1.2874602999999999E-3</v>
      </c>
      <c r="U971">
        <v>1.4464149000000001E-2</v>
      </c>
      <c r="V971">
        <v>3.0153253999999998E-3</v>
      </c>
      <c r="W971">
        <v>8.2538809999999994E-3</v>
      </c>
      <c r="X971">
        <v>7.8449574999999994E-3</v>
      </c>
      <c r="Y971">
        <v>0.5</v>
      </c>
      <c r="Z971">
        <v>0.59199999999999997</v>
      </c>
      <c r="AA971">
        <v>0</v>
      </c>
      <c r="AB971">
        <v>0.40799999999999997</v>
      </c>
      <c r="AC971">
        <v>0.44040000000000001</v>
      </c>
      <c r="AD971" t="s">
        <v>48</v>
      </c>
      <c r="AE971" t="s">
        <v>48</v>
      </c>
      <c r="AF971" t="s">
        <v>48</v>
      </c>
      <c r="AG971" t="s">
        <v>37311</v>
      </c>
    </row>
    <row r="972" spans="1:33" hidden="1" outlineLevel="1" x14ac:dyDescent="0.2">
      <c r="A972" t="s">
        <v>42838</v>
      </c>
      <c r="B972" t="s">
        <v>42839</v>
      </c>
      <c r="C972" t="s">
        <v>41219</v>
      </c>
      <c r="D972" s="3"/>
      <c r="J972" t="s">
        <v>42840</v>
      </c>
      <c r="K972" t="s">
        <v>42443</v>
      </c>
      <c r="L972" t="s">
        <v>1263</v>
      </c>
      <c r="M972">
        <v>-30</v>
      </c>
      <c r="P972" s="2" t="s">
        <v>42841</v>
      </c>
      <c r="Q972" t="s">
        <v>12244</v>
      </c>
      <c r="S972">
        <v>0.19124292000000001</v>
      </c>
      <c r="T972">
        <v>4.4822693000000002E-3</v>
      </c>
      <c r="U972">
        <v>0.12035047</v>
      </c>
      <c r="V972">
        <v>3.9714564000000001E-2</v>
      </c>
      <c r="W972">
        <v>6.953252E-2</v>
      </c>
      <c r="X972">
        <v>6.6086366000000004E-3</v>
      </c>
      <c r="Y972">
        <v>7.6041666666666674E-2</v>
      </c>
      <c r="Z972">
        <v>0.112</v>
      </c>
      <c r="AA972">
        <v>2.8000000000000001E-2</v>
      </c>
      <c r="AB972">
        <v>0.86</v>
      </c>
      <c r="AC972">
        <v>0.72640000000000005</v>
      </c>
      <c r="AD972" t="s">
        <v>48</v>
      </c>
      <c r="AE972" t="s">
        <v>48</v>
      </c>
      <c r="AF972" t="s">
        <v>48</v>
      </c>
      <c r="AG972" t="s">
        <v>37311</v>
      </c>
    </row>
    <row r="973" spans="1:33" hidden="1" outlineLevel="1" x14ac:dyDescent="0.2">
      <c r="A973" t="s">
        <v>42842</v>
      </c>
      <c r="B973" t="s">
        <v>42843</v>
      </c>
      <c r="C973" t="s">
        <v>42844</v>
      </c>
      <c r="D973" s="3"/>
      <c r="J973" t="s">
        <v>42845</v>
      </c>
      <c r="K973" t="s">
        <v>42447</v>
      </c>
      <c r="L973" t="s">
        <v>1263</v>
      </c>
      <c r="M973">
        <v>15</v>
      </c>
      <c r="P973" s="2" t="s">
        <v>42846</v>
      </c>
      <c r="Q973" t="s">
        <v>47</v>
      </c>
      <c r="S973">
        <v>0.15600902</v>
      </c>
      <c r="T973">
        <v>2.2029876999999998E-3</v>
      </c>
      <c r="U973">
        <v>3.0639705999999999E-2</v>
      </c>
      <c r="V973">
        <v>7.9545390000000001E-3</v>
      </c>
      <c r="W973">
        <v>7.8086719999999998E-2</v>
      </c>
      <c r="X973">
        <v>6.861079E-3</v>
      </c>
      <c r="Y973">
        <v>-0.25</v>
      </c>
      <c r="Z973">
        <v>7.9000000000000001E-2</v>
      </c>
      <c r="AA973">
        <v>0.13600000000000001</v>
      </c>
      <c r="AB973">
        <v>0.78600000000000003</v>
      </c>
      <c r="AC973">
        <v>-0.20760000000000001</v>
      </c>
      <c r="AD973" t="s">
        <v>48</v>
      </c>
      <c r="AE973" t="s">
        <v>48</v>
      </c>
      <c r="AF973" t="s">
        <v>48</v>
      </c>
      <c r="AG973" t="s">
        <v>37311</v>
      </c>
    </row>
    <row r="974" spans="1:33" hidden="1" outlineLevel="1" x14ac:dyDescent="0.2">
      <c r="A974" t="s">
        <v>42847</v>
      </c>
      <c r="B974" t="s">
        <v>42848</v>
      </c>
      <c r="C974" t="s">
        <v>41219</v>
      </c>
      <c r="D974" s="3"/>
      <c r="J974" t="s">
        <v>42849</v>
      </c>
      <c r="K974" t="s">
        <v>42455</v>
      </c>
      <c r="L974" t="s">
        <v>1263</v>
      </c>
      <c r="M974">
        <v>-6</v>
      </c>
      <c r="P974" s="2" t="s">
        <v>42850</v>
      </c>
      <c r="Q974" t="s">
        <v>12244</v>
      </c>
      <c r="S974">
        <v>1.7089844E-2</v>
      </c>
      <c r="T974">
        <v>8.8214874E-4</v>
      </c>
      <c r="U974">
        <v>1.1936366E-2</v>
      </c>
      <c r="V974">
        <v>2.2013724999999998E-3</v>
      </c>
      <c r="W974">
        <v>9.7548900000000004E-3</v>
      </c>
      <c r="X974">
        <v>6.7639859999999996E-3</v>
      </c>
      <c r="Y974">
        <v>0.45000000000000012</v>
      </c>
      <c r="Z974">
        <v>0.35099999999999998</v>
      </c>
      <c r="AA974">
        <v>0</v>
      </c>
      <c r="AB974">
        <v>0.64900000000000002</v>
      </c>
      <c r="AC974">
        <v>0.65969999999999995</v>
      </c>
      <c r="AD974" t="s">
        <v>48</v>
      </c>
      <c r="AE974" t="s">
        <v>48</v>
      </c>
      <c r="AF974" t="s">
        <v>48</v>
      </c>
      <c r="AG974" t="s">
        <v>37311</v>
      </c>
    </row>
    <row r="975" spans="1:33" hidden="1" outlineLevel="1" x14ac:dyDescent="0.2">
      <c r="A975" t="s">
        <v>42851</v>
      </c>
      <c r="B975" t="s">
        <v>42852</v>
      </c>
      <c r="C975" t="s">
        <v>41224</v>
      </c>
      <c r="D975" s="3"/>
      <c r="J975" t="s">
        <v>42853</v>
      </c>
      <c r="K975" t="s">
        <v>42464</v>
      </c>
      <c r="L975" t="s">
        <v>1263</v>
      </c>
      <c r="M975">
        <v>-7</v>
      </c>
      <c r="P975" s="2" t="s">
        <v>42854</v>
      </c>
      <c r="Q975" t="s">
        <v>10060</v>
      </c>
      <c r="S975">
        <v>4.0925518000000001E-2</v>
      </c>
      <c r="T975">
        <v>8.1539153999999996E-4</v>
      </c>
      <c r="U975">
        <v>1.1611853E-2</v>
      </c>
      <c r="V975">
        <v>2.8673338E-3</v>
      </c>
      <c r="W975">
        <v>2.0256994E-2</v>
      </c>
      <c r="X975">
        <v>6.5827454000000002E-3</v>
      </c>
      <c r="Y975">
        <v>3.3333333333333333E-2</v>
      </c>
      <c r="Z975">
        <v>0.12</v>
      </c>
      <c r="AA975">
        <v>3.9E-2</v>
      </c>
      <c r="AB975">
        <v>0.84099999999999997</v>
      </c>
      <c r="AC975">
        <v>0.54479999999999995</v>
      </c>
      <c r="AD975" t="s">
        <v>48</v>
      </c>
      <c r="AE975" t="s">
        <v>48</v>
      </c>
      <c r="AF975" t="s">
        <v>48</v>
      </c>
      <c r="AG975" t="s">
        <v>37311</v>
      </c>
    </row>
    <row r="976" spans="1:33" hidden="1" outlineLevel="1" x14ac:dyDescent="0.2">
      <c r="A976" t="s">
        <v>42855</v>
      </c>
      <c r="B976" t="s">
        <v>41493</v>
      </c>
      <c r="C976" t="s">
        <v>28440</v>
      </c>
      <c r="D976" s="3"/>
      <c r="J976" t="s">
        <v>42856</v>
      </c>
      <c r="K976" t="s">
        <v>42520</v>
      </c>
      <c r="L976" t="s">
        <v>1263</v>
      </c>
      <c r="M976">
        <v>856</v>
      </c>
      <c r="P976" s="2" t="s">
        <v>42857</v>
      </c>
      <c r="Q976" t="s">
        <v>10150</v>
      </c>
      <c r="S976">
        <v>0.28537679999999999</v>
      </c>
      <c r="T976">
        <v>1.2054443E-2</v>
      </c>
      <c r="U976">
        <v>0.17473822999999999</v>
      </c>
      <c r="V976">
        <v>6.4313540000000002E-2</v>
      </c>
      <c r="W976">
        <v>0.17734701999999999</v>
      </c>
      <c r="X976">
        <v>1.03175985E-2</v>
      </c>
      <c r="Y976">
        <v>3.4807692307692303E-2</v>
      </c>
      <c r="Z976">
        <v>0.03</v>
      </c>
      <c r="AA976">
        <v>0.158</v>
      </c>
      <c r="AB976">
        <v>0.81200000000000006</v>
      </c>
      <c r="AC976">
        <v>-0.91790000000000005</v>
      </c>
      <c r="AD976" t="s">
        <v>48</v>
      </c>
      <c r="AE976" t="s">
        <v>48</v>
      </c>
      <c r="AF976" t="s">
        <v>48</v>
      </c>
      <c r="AG976" t="s">
        <v>37311</v>
      </c>
    </row>
    <row r="977" spans="1:33" hidden="1" outlineLevel="1" x14ac:dyDescent="0.2">
      <c r="A977" t="s">
        <v>42858</v>
      </c>
      <c r="B977" t="s">
        <v>41275</v>
      </c>
      <c r="C977" t="s">
        <v>42859</v>
      </c>
      <c r="D977" s="3"/>
      <c r="J977" t="s">
        <v>42860</v>
      </c>
      <c r="K977" t="s">
        <v>42534</v>
      </c>
      <c r="L977" t="s">
        <v>1263</v>
      </c>
      <c r="M977">
        <v>637</v>
      </c>
      <c r="P977" s="2" t="s">
        <v>42861</v>
      </c>
      <c r="Q977" t="s">
        <v>47</v>
      </c>
      <c r="S977">
        <v>4.0925518000000001E-2</v>
      </c>
      <c r="T977">
        <v>1.0728835999999999E-3</v>
      </c>
      <c r="U977">
        <v>1.7094411E-2</v>
      </c>
      <c r="V977">
        <v>4.2362550000000004E-3</v>
      </c>
      <c r="W977">
        <v>1.3440913000000001E-2</v>
      </c>
      <c r="X977">
        <v>6.7963501999999997E-3</v>
      </c>
      <c r="Y977">
        <v>-0.05</v>
      </c>
      <c r="Z977">
        <v>0.126</v>
      </c>
      <c r="AA977">
        <v>0.309</v>
      </c>
      <c r="AB977">
        <v>0.56499999999999995</v>
      </c>
      <c r="AC977">
        <v>-0.44450000000000001</v>
      </c>
      <c r="AD977" t="s">
        <v>48</v>
      </c>
      <c r="AE977" t="s">
        <v>48</v>
      </c>
      <c r="AF977" t="s">
        <v>48</v>
      </c>
      <c r="AG977" t="s">
        <v>37311</v>
      </c>
    </row>
    <row r="978" spans="1:33" hidden="1" outlineLevel="1" x14ac:dyDescent="0.2">
      <c r="A978" t="s">
        <v>42862</v>
      </c>
      <c r="B978" t="s">
        <v>41020</v>
      </c>
      <c r="C978" t="s">
        <v>42863</v>
      </c>
      <c r="D978" s="3"/>
      <c r="J978" t="s">
        <v>42864</v>
      </c>
      <c r="K978" t="s">
        <v>42534</v>
      </c>
      <c r="L978" t="s">
        <v>1263</v>
      </c>
      <c r="M978">
        <v>56</v>
      </c>
      <c r="P978" s="2" t="s">
        <v>42865</v>
      </c>
      <c r="Q978" t="s">
        <v>10150</v>
      </c>
      <c r="S978">
        <v>8.5582085000000002E-2</v>
      </c>
      <c r="T978">
        <v>1.9073486000000001E-3</v>
      </c>
      <c r="U978">
        <v>1.8939009999999999E-2</v>
      </c>
      <c r="V978">
        <v>3.2558115000000001E-3</v>
      </c>
      <c r="W978">
        <v>2.5026766999999998E-2</v>
      </c>
      <c r="X978">
        <v>1.6292779E-2</v>
      </c>
      <c r="Y978">
        <v>0.25</v>
      </c>
      <c r="Z978">
        <v>0</v>
      </c>
      <c r="AA978">
        <v>7.4999999999999997E-2</v>
      </c>
      <c r="AB978">
        <v>0.92500000000000004</v>
      </c>
      <c r="AC978">
        <v>-0.47670000000000001</v>
      </c>
      <c r="AD978" t="s">
        <v>48</v>
      </c>
      <c r="AE978" t="s">
        <v>48</v>
      </c>
      <c r="AF978" t="s">
        <v>48</v>
      </c>
      <c r="AG978" t="s">
        <v>37311</v>
      </c>
    </row>
    <row r="979" spans="1:33" hidden="1" outlineLevel="1" x14ac:dyDescent="0.2">
      <c r="A979" t="s">
        <v>42866</v>
      </c>
      <c r="B979" t="s">
        <v>42867</v>
      </c>
      <c r="C979" t="s">
        <v>13066</v>
      </c>
      <c r="D979" s="3"/>
      <c r="J979" t="s">
        <v>42868</v>
      </c>
      <c r="K979" t="s">
        <v>42534</v>
      </c>
      <c r="L979" t="s">
        <v>1263</v>
      </c>
      <c r="M979">
        <v>275</v>
      </c>
      <c r="P979" s="2" t="s">
        <v>42869</v>
      </c>
      <c r="Q979" t="s">
        <v>10060</v>
      </c>
      <c r="S979">
        <v>0.33587718</v>
      </c>
      <c r="T979">
        <v>1.4898916999999999E-2</v>
      </c>
      <c r="U979">
        <v>0.16031635999999999</v>
      </c>
      <c r="V979">
        <v>2.5002124000000001E-2</v>
      </c>
      <c r="W979">
        <v>0.28175030000000001</v>
      </c>
      <c r="X979">
        <v>1.1016669999999999E-2</v>
      </c>
      <c r="Y979">
        <v>-0.25823412698412701</v>
      </c>
      <c r="Z979">
        <v>2.5000000000000001E-2</v>
      </c>
      <c r="AA979">
        <v>0.26200000000000001</v>
      </c>
      <c r="AB979">
        <v>0.71299999999999997</v>
      </c>
      <c r="AC979">
        <v>-0.99270000000000003</v>
      </c>
      <c r="AD979" t="s">
        <v>48</v>
      </c>
      <c r="AE979" t="s">
        <v>48</v>
      </c>
      <c r="AF979" t="s">
        <v>48</v>
      </c>
      <c r="AG979" t="s">
        <v>37311</v>
      </c>
    </row>
    <row r="980" spans="1:33" hidden="1" outlineLevel="1" x14ac:dyDescent="0.2">
      <c r="A980" t="s">
        <v>42870</v>
      </c>
      <c r="B980" t="s">
        <v>42871</v>
      </c>
      <c r="C980" t="s">
        <v>42872</v>
      </c>
      <c r="D980" s="3"/>
      <c r="J980" t="s">
        <v>42873</v>
      </c>
      <c r="K980" t="s">
        <v>42534</v>
      </c>
      <c r="L980" t="s">
        <v>1263</v>
      </c>
      <c r="M980">
        <v>30</v>
      </c>
      <c r="P980" s="2" t="s">
        <v>42874</v>
      </c>
      <c r="Q980" t="s">
        <v>47</v>
      </c>
      <c r="S980">
        <v>3.1920450000000003E-2</v>
      </c>
      <c r="T980">
        <v>7.4386597000000005E-4</v>
      </c>
      <c r="U980">
        <v>1.0979908E-2</v>
      </c>
      <c r="V980">
        <v>2.6083488000000002E-3</v>
      </c>
      <c r="W980">
        <v>1.5948927000000002E-2</v>
      </c>
      <c r="X980">
        <v>6.3756129999999996E-3</v>
      </c>
      <c r="Y980">
        <v>-0.125</v>
      </c>
      <c r="Z980">
        <v>0</v>
      </c>
      <c r="AA980">
        <v>0.28499999999999998</v>
      </c>
      <c r="AB980">
        <v>0.71499999999999997</v>
      </c>
      <c r="AC980">
        <v>-0.88500000000000001</v>
      </c>
      <c r="AD980" t="s">
        <v>48</v>
      </c>
      <c r="AE980" t="s">
        <v>48</v>
      </c>
      <c r="AF980" t="s">
        <v>48</v>
      </c>
      <c r="AG980" t="s">
        <v>37311</v>
      </c>
    </row>
    <row r="981" spans="1:33" hidden="1" outlineLevel="1" x14ac:dyDescent="0.2">
      <c r="A981" t="s">
        <v>42875</v>
      </c>
      <c r="B981" t="s">
        <v>42876</v>
      </c>
      <c r="C981" t="s">
        <v>42877</v>
      </c>
      <c r="D981" s="3"/>
      <c r="J981" t="s">
        <v>42878</v>
      </c>
      <c r="K981" t="s">
        <v>42534</v>
      </c>
      <c r="L981" t="s">
        <v>1263</v>
      </c>
      <c r="M981">
        <v>57</v>
      </c>
      <c r="P981" s="2" t="s">
        <v>42879</v>
      </c>
      <c r="Q981" t="s">
        <v>47</v>
      </c>
      <c r="S981">
        <v>0.42568781999999999</v>
      </c>
      <c r="T981">
        <v>2.0902662999999998E-2</v>
      </c>
      <c r="U981">
        <v>0.33453682000000001</v>
      </c>
      <c r="V981">
        <v>9.2124660000000008E-3</v>
      </c>
      <c r="W981">
        <v>0.27969417000000002</v>
      </c>
      <c r="X981">
        <v>4.0983560000000002E-2</v>
      </c>
      <c r="Y981">
        <v>0</v>
      </c>
      <c r="Z981">
        <v>0</v>
      </c>
      <c r="AA981">
        <v>0</v>
      </c>
      <c r="AB981">
        <v>1</v>
      </c>
      <c r="AC981">
        <v>0</v>
      </c>
      <c r="AD981" t="s">
        <v>48</v>
      </c>
      <c r="AE981" t="s">
        <v>48</v>
      </c>
      <c r="AF981" t="s">
        <v>48</v>
      </c>
      <c r="AG981" t="s">
        <v>37311</v>
      </c>
    </row>
    <row r="982" spans="1:33" hidden="1" outlineLevel="1" x14ac:dyDescent="0.2">
      <c r="A982" t="s">
        <v>42880</v>
      </c>
      <c r="B982" t="s">
        <v>42881</v>
      </c>
      <c r="C982" t="s">
        <v>42882</v>
      </c>
      <c r="D982" s="3"/>
      <c r="J982" t="s">
        <v>42883</v>
      </c>
      <c r="K982" t="s">
        <v>42534</v>
      </c>
      <c r="L982" t="s">
        <v>1263</v>
      </c>
      <c r="M982">
        <v>73</v>
      </c>
      <c r="P982" s="2" t="s">
        <v>42884</v>
      </c>
      <c r="Q982" t="s">
        <v>47</v>
      </c>
      <c r="S982">
        <v>3.1213366999999999E-2</v>
      </c>
      <c r="T982">
        <v>7.7247619999999998E-4</v>
      </c>
      <c r="U982">
        <v>1.2277958E-2</v>
      </c>
      <c r="V982">
        <v>2.4788563999999999E-3</v>
      </c>
      <c r="W982">
        <v>1.3402911999999999E-2</v>
      </c>
      <c r="X982">
        <v>6.5827454000000002E-3</v>
      </c>
      <c r="Y982">
        <v>-0.4</v>
      </c>
      <c r="Z982">
        <v>0.13100000000000001</v>
      </c>
      <c r="AA982">
        <v>0.14099999999999999</v>
      </c>
      <c r="AB982">
        <v>0.72799999999999998</v>
      </c>
      <c r="AC982">
        <v>-5.16E-2</v>
      </c>
      <c r="AD982" t="s">
        <v>48</v>
      </c>
      <c r="AE982" t="s">
        <v>48</v>
      </c>
      <c r="AF982" t="s">
        <v>48</v>
      </c>
      <c r="AG982" t="s">
        <v>37311</v>
      </c>
    </row>
    <row r="983" spans="1:33" hidden="1" outlineLevel="1" x14ac:dyDescent="0.2">
      <c r="A983" t="s">
        <v>42885</v>
      </c>
      <c r="B983" t="s">
        <v>42886</v>
      </c>
      <c r="C983" t="s">
        <v>42887</v>
      </c>
      <c r="D983" s="3"/>
      <c r="J983" t="s">
        <v>42888</v>
      </c>
      <c r="K983" t="s">
        <v>42534</v>
      </c>
      <c r="L983" t="s">
        <v>1263</v>
      </c>
      <c r="M983">
        <v>71</v>
      </c>
      <c r="P983" s="2" t="s">
        <v>42889</v>
      </c>
      <c r="Q983" t="s">
        <v>47</v>
      </c>
      <c r="S983">
        <v>0.11098998</v>
      </c>
      <c r="T983">
        <v>2.1362305E-3</v>
      </c>
      <c r="U983">
        <v>3.1391226000000001E-2</v>
      </c>
      <c r="V983">
        <v>4.2917514E-3</v>
      </c>
      <c r="W983">
        <v>3.5333442999999999E-2</v>
      </c>
      <c r="X983">
        <v>7.0164282999999996E-3</v>
      </c>
      <c r="Y983">
        <v>-4.7321428571428577E-2</v>
      </c>
      <c r="Z983">
        <v>0</v>
      </c>
      <c r="AA983">
        <v>0.26200000000000001</v>
      </c>
      <c r="AB983">
        <v>0.73799999999999999</v>
      </c>
      <c r="AC983">
        <v>-0.77969999999999995</v>
      </c>
      <c r="AD983" t="s">
        <v>48</v>
      </c>
      <c r="AE983" t="s">
        <v>48</v>
      </c>
      <c r="AF983" t="s">
        <v>48</v>
      </c>
      <c r="AG983" t="s">
        <v>37311</v>
      </c>
    </row>
    <row r="984" spans="1:33" hidden="1" outlineLevel="1" x14ac:dyDescent="0.2">
      <c r="A984" t="s">
        <v>42890</v>
      </c>
      <c r="B984" t="s">
        <v>42891</v>
      </c>
      <c r="C984" t="s">
        <v>42892</v>
      </c>
      <c r="D984" s="3"/>
      <c r="J984" t="s">
        <v>42893</v>
      </c>
      <c r="K984" t="s">
        <v>42534</v>
      </c>
      <c r="L984" t="s">
        <v>1263</v>
      </c>
      <c r="M984">
        <v>10</v>
      </c>
      <c r="P984" s="2" t="s">
        <v>42894</v>
      </c>
      <c r="Q984" t="s">
        <v>47</v>
      </c>
      <c r="S984">
        <v>6.3027433999999993E-2</v>
      </c>
      <c r="T984">
        <v>1.5735625999999999E-3</v>
      </c>
      <c r="U984">
        <v>2.1466793000000001E-2</v>
      </c>
      <c r="V984">
        <v>3.8477771000000002E-3</v>
      </c>
      <c r="W984">
        <v>1.9225691999999999E-2</v>
      </c>
      <c r="X984">
        <v>9.2819370000000005E-3</v>
      </c>
      <c r="Y984">
        <v>0</v>
      </c>
      <c r="Z984">
        <v>0.157</v>
      </c>
      <c r="AA984">
        <v>0.246</v>
      </c>
      <c r="AB984">
        <v>0.59699999999999998</v>
      </c>
      <c r="AC984">
        <v>-0.29599999999999999</v>
      </c>
      <c r="AD984" t="s">
        <v>48</v>
      </c>
      <c r="AE984" t="s">
        <v>48</v>
      </c>
      <c r="AF984" t="s">
        <v>48</v>
      </c>
      <c r="AG984" t="s">
        <v>37311</v>
      </c>
    </row>
    <row r="985" spans="1:33" hidden="1" outlineLevel="1" x14ac:dyDescent="0.2">
      <c r="A985" t="s">
        <v>42895</v>
      </c>
      <c r="B985" t="s">
        <v>42896</v>
      </c>
      <c r="C985" t="s">
        <v>10245</v>
      </c>
      <c r="D985" s="3"/>
      <c r="J985" t="s">
        <v>42897</v>
      </c>
      <c r="K985" t="s">
        <v>42534</v>
      </c>
      <c r="L985" t="s">
        <v>1263</v>
      </c>
      <c r="M985">
        <v>11</v>
      </c>
      <c r="P985" s="2" t="s">
        <v>42898</v>
      </c>
      <c r="Q985" t="s">
        <v>47</v>
      </c>
      <c r="S985">
        <v>0.2191003</v>
      </c>
      <c r="T985">
        <v>7.3623656999999999E-3</v>
      </c>
      <c r="U985">
        <v>0.10178173</v>
      </c>
      <c r="V985">
        <v>1.8872296E-2</v>
      </c>
      <c r="W985">
        <v>8.2619294999999995E-2</v>
      </c>
      <c r="X985">
        <v>1.1146127E-2</v>
      </c>
      <c r="Y985">
        <v>0</v>
      </c>
      <c r="Z985">
        <v>0</v>
      </c>
      <c r="AA985">
        <v>0.27400000000000002</v>
      </c>
      <c r="AB985">
        <v>0.72599999999999998</v>
      </c>
      <c r="AC985">
        <v>-0.75060000000000004</v>
      </c>
      <c r="AD985" t="s">
        <v>48</v>
      </c>
      <c r="AE985" t="s">
        <v>48</v>
      </c>
      <c r="AF985" t="s">
        <v>48</v>
      </c>
      <c r="AG985" t="s">
        <v>37311</v>
      </c>
    </row>
    <row r="986" spans="1:33" hidden="1" outlineLevel="1" x14ac:dyDescent="0.2">
      <c r="A986" t="s">
        <v>42899</v>
      </c>
      <c r="B986" t="s">
        <v>42900</v>
      </c>
      <c r="C986" t="s">
        <v>42901</v>
      </c>
      <c r="D986" s="3"/>
      <c r="J986" t="s">
        <v>42902</v>
      </c>
      <c r="K986" t="s">
        <v>42534</v>
      </c>
      <c r="L986" t="s">
        <v>1263</v>
      </c>
      <c r="M986">
        <v>10</v>
      </c>
      <c r="P986" s="2" t="s">
        <v>42903</v>
      </c>
      <c r="Q986" t="s">
        <v>47</v>
      </c>
      <c r="S986">
        <v>0.38115019999999999</v>
      </c>
      <c r="T986">
        <v>8.6593629999999998E-3</v>
      </c>
      <c r="U986">
        <v>0.17752954000000001</v>
      </c>
      <c r="V986">
        <v>1.5254693999999999E-2</v>
      </c>
      <c r="W986">
        <v>0.4125297</v>
      </c>
      <c r="X986">
        <v>8.5569740000000002E-3</v>
      </c>
      <c r="Y986">
        <v>-0.25</v>
      </c>
      <c r="Z986">
        <v>0</v>
      </c>
      <c r="AA986">
        <v>0.55600000000000005</v>
      </c>
      <c r="AB986">
        <v>0.44400000000000001</v>
      </c>
      <c r="AC986">
        <v>-0.36120000000000002</v>
      </c>
      <c r="AD986" t="s">
        <v>48</v>
      </c>
      <c r="AE986" t="s">
        <v>48</v>
      </c>
      <c r="AF986" t="s">
        <v>48</v>
      </c>
      <c r="AG986" t="s">
        <v>37311</v>
      </c>
    </row>
    <row r="987" spans="1:33" hidden="1" outlineLevel="1" x14ac:dyDescent="0.2">
      <c r="A987" t="s">
        <v>42904</v>
      </c>
      <c r="B987" t="s">
        <v>42905</v>
      </c>
      <c r="C987" t="s">
        <v>41423</v>
      </c>
      <c r="D987" s="3"/>
      <c r="J987" t="s">
        <v>42906</v>
      </c>
      <c r="K987" t="s">
        <v>42534</v>
      </c>
      <c r="L987" t="s">
        <v>1263</v>
      </c>
      <c r="M987">
        <v>14</v>
      </c>
      <c r="P987" s="2" t="s">
        <v>42907</v>
      </c>
      <c r="Q987" t="s">
        <v>47</v>
      </c>
      <c r="S987">
        <v>0.79985510000000004</v>
      </c>
      <c r="T987">
        <v>0.23224629999999999</v>
      </c>
      <c r="U987">
        <v>0.63701589999999997</v>
      </c>
      <c r="V987">
        <v>4.8737846000000001E-2</v>
      </c>
      <c r="W987">
        <v>0.66500132999999995</v>
      </c>
      <c r="X987">
        <v>1.5947454E-2</v>
      </c>
      <c r="Y987">
        <v>-0.36333333333333329</v>
      </c>
      <c r="Z987">
        <v>0</v>
      </c>
      <c r="AA987">
        <v>0.32500000000000001</v>
      </c>
      <c r="AB987">
        <v>0.67500000000000004</v>
      </c>
      <c r="AC987">
        <v>-0.96870000000000001</v>
      </c>
      <c r="AD987" t="s">
        <v>48</v>
      </c>
      <c r="AE987" t="s">
        <v>48</v>
      </c>
      <c r="AF987" t="s">
        <v>48</v>
      </c>
      <c r="AG987" t="s">
        <v>37311</v>
      </c>
    </row>
    <row r="988" spans="1:33" hidden="1" outlineLevel="1" x14ac:dyDescent="0.2">
      <c r="A988" t="s">
        <v>42908</v>
      </c>
      <c r="B988" t="s">
        <v>42909</v>
      </c>
      <c r="C988" t="s">
        <v>42910</v>
      </c>
      <c r="D988" s="3"/>
      <c r="J988" t="s">
        <v>42911</v>
      </c>
      <c r="K988" t="s">
        <v>42534</v>
      </c>
      <c r="L988" t="s">
        <v>1263</v>
      </c>
      <c r="M988">
        <v>2</v>
      </c>
      <c r="P988" s="2" t="s">
        <v>42912</v>
      </c>
      <c r="Q988" t="s">
        <v>47</v>
      </c>
      <c r="S988">
        <v>1.646154E-2</v>
      </c>
      <c r="T988">
        <v>6.1035156000000001E-4</v>
      </c>
      <c r="U988">
        <v>1.1970524999999999E-2</v>
      </c>
      <c r="V988">
        <v>3.0153253999999998E-3</v>
      </c>
      <c r="W988">
        <v>8.3868810000000005E-3</v>
      </c>
      <c r="X988">
        <v>6.8416605E-3</v>
      </c>
      <c r="Y988">
        <v>0</v>
      </c>
      <c r="Z988">
        <v>0.17499999999999999</v>
      </c>
      <c r="AA988">
        <v>0.24</v>
      </c>
      <c r="AB988">
        <v>0.58399999999999996</v>
      </c>
      <c r="AC988">
        <v>-0.25</v>
      </c>
      <c r="AD988" t="s">
        <v>48</v>
      </c>
      <c r="AE988" t="s">
        <v>48</v>
      </c>
      <c r="AF988" t="s">
        <v>48</v>
      </c>
      <c r="AG988" t="s">
        <v>37311</v>
      </c>
    </row>
    <row r="989" spans="1:33" hidden="1" outlineLevel="1" x14ac:dyDescent="0.2">
      <c r="A989" t="s">
        <v>42913</v>
      </c>
      <c r="B989" t="s">
        <v>42914</v>
      </c>
      <c r="C989" t="s">
        <v>42915</v>
      </c>
      <c r="D989" s="3"/>
      <c r="J989" t="s">
        <v>42916</v>
      </c>
      <c r="K989" t="s">
        <v>42534</v>
      </c>
      <c r="L989" t="s">
        <v>1263</v>
      </c>
      <c r="M989">
        <v>1</v>
      </c>
      <c r="P989" s="2" t="s">
        <v>42917</v>
      </c>
      <c r="Q989" t="s">
        <v>47</v>
      </c>
      <c r="S989">
        <v>6.3818829999999993E-2</v>
      </c>
      <c r="T989">
        <v>1.3160705999999999E-3</v>
      </c>
      <c r="U989">
        <v>1.6411226000000001E-2</v>
      </c>
      <c r="V989">
        <v>3.3668050000000001E-3</v>
      </c>
      <c r="W989">
        <v>2.8722567000000001E-2</v>
      </c>
      <c r="X989">
        <v>6.7057298E-3</v>
      </c>
      <c r="Y989">
        <v>5.2499999999999998E-2</v>
      </c>
      <c r="Z989">
        <v>7.3999999999999996E-2</v>
      </c>
      <c r="AA989">
        <v>0.26</v>
      </c>
      <c r="AB989">
        <v>0.66600000000000004</v>
      </c>
      <c r="AC989">
        <v>-0.95740000000000003</v>
      </c>
      <c r="AD989" t="s">
        <v>48</v>
      </c>
      <c r="AE989" t="s">
        <v>48</v>
      </c>
      <c r="AF989" t="s">
        <v>48</v>
      </c>
      <c r="AG989" t="s">
        <v>37311</v>
      </c>
    </row>
    <row r="990" spans="1:33" hidden="1" outlineLevel="1" x14ac:dyDescent="0.2">
      <c r="A990" t="s">
        <v>42918</v>
      </c>
      <c r="B990" t="s">
        <v>42919</v>
      </c>
      <c r="C990" t="s">
        <v>42920</v>
      </c>
      <c r="D990" s="3"/>
      <c r="J990" t="s">
        <v>42921</v>
      </c>
      <c r="K990" t="s">
        <v>42534</v>
      </c>
      <c r="L990" t="s">
        <v>1263</v>
      </c>
      <c r="M990">
        <v>1</v>
      </c>
      <c r="P990" s="2" t="s">
        <v>42922</v>
      </c>
      <c r="Q990" t="s">
        <v>47</v>
      </c>
      <c r="S990">
        <v>0.11057663</v>
      </c>
      <c r="T990">
        <v>2.6321410000000002E-3</v>
      </c>
      <c r="U990">
        <v>2.1876704E-2</v>
      </c>
      <c r="V990">
        <v>5.1796999999999998E-3</v>
      </c>
      <c r="W990">
        <v>2.8502204999999999E-2</v>
      </c>
      <c r="X990">
        <v>8.2592220000000001E-3</v>
      </c>
      <c r="Y990">
        <v>0</v>
      </c>
      <c r="Z990">
        <v>0</v>
      </c>
      <c r="AA990">
        <v>0.316</v>
      </c>
      <c r="AB990">
        <v>0.68400000000000005</v>
      </c>
      <c r="AC990">
        <v>-0.57189999999999996</v>
      </c>
      <c r="AD990" t="s">
        <v>48</v>
      </c>
      <c r="AE990" t="s">
        <v>48</v>
      </c>
      <c r="AF990" t="s">
        <v>48</v>
      </c>
      <c r="AG990" t="s">
        <v>37311</v>
      </c>
    </row>
    <row r="991" spans="1:33" hidden="1" outlineLevel="1" x14ac:dyDescent="0.2">
      <c r="A991" t="s">
        <v>42923</v>
      </c>
      <c r="B991" t="s">
        <v>42924</v>
      </c>
      <c r="C991" t="s">
        <v>37338</v>
      </c>
      <c r="D991" s="3"/>
      <c r="J991" t="s">
        <v>42925</v>
      </c>
      <c r="K991" t="s">
        <v>42574</v>
      </c>
      <c r="L991" t="s">
        <v>1263</v>
      </c>
      <c r="M991">
        <v>644</v>
      </c>
      <c r="P991" s="2" t="s">
        <v>42926</v>
      </c>
      <c r="Q991" t="s">
        <v>47</v>
      </c>
      <c r="S991">
        <v>5.0821137000000002E-2</v>
      </c>
      <c r="T991">
        <v>1.4781951999999999E-3</v>
      </c>
      <c r="U991">
        <v>2.3652986000000001E-2</v>
      </c>
      <c r="V991">
        <v>3.8662760000000001E-3</v>
      </c>
      <c r="W991">
        <v>1.6176929999999999E-2</v>
      </c>
      <c r="X991">
        <v>8.5310820000000006E-3</v>
      </c>
      <c r="Y991">
        <v>0</v>
      </c>
      <c r="Z991">
        <v>0</v>
      </c>
      <c r="AA991">
        <v>0.125</v>
      </c>
      <c r="AB991">
        <v>0.875</v>
      </c>
      <c r="AC991">
        <v>-0.40629999999999999</v>
      </c>
      <c r="AD991" t="s">
        <v>48</v>
      </c>
      <c r="AE991" t="s">
        <v>48</v>
      </c>
      <c r="AF991" t="s">
        <v>48</v>
      </c>
      <c r="AG991" t="s">
        <v>37311</v>
      </c>
    </row>
    <row r="992" spans="1:33" hidden="1" outlineLevel="1" x14ac:dyDescent="0.2">
      <c r="A992" t="s">
        <v>42927</v>
      </c>
      <c r="B992" t="s">
        <v>42928</v>
      </c>
      <c r="C992" t="s">
        <v>42096</v>
      </c>
      <c r="D992" s="3"/>
      <c r="J992" t="s">
        <v>42929</v>
      </c>
      <c r="K992" t="s">
        <v>42584</v>
      </c>
      <c r="L992" t="s">
        <v>1263</v>
      </c>
      <c r="M992">
        <v>1</v>
      </c>
      <c r="P992" s="2" t="s">
        <v>42930</v>
      </c>
      <c r="Q992" t="s">
        <v>47</v>
      </c>
      <c r="S992">
        <v>3.6634352000000002E-2</v>
      </c>
      <c r="T992">
        <v>1.5163422E-3</v>
      </c>
      <c r="U992">
        <v>2.0578652999999999E-2</v>
      </c>
      <c r="V992">
        <v>2.3586133E-3</v>
      </c>
      <c r="W992">
        <v>1.0590894999999999E-2</v>
      </c>
      <c r="X992">
        <v>1.0032792E-2</v>
      </c>
      <c r="Y992">
        <v>0</v>
      </c>
      <c r="Z992">
        <v>0.44400000000000001</v>
      </c>
      <c r="AA992">
        <v>0</v>
      </c>
      <c r="AB992">
        <v>0.55600000000000005</v>
      </c>
      <c r="AC992">
        <v>0.49390000000000001</v>
      </c>
      <c r="AD992" t="s">
        <v>48</v>
      </c>
      <c r="AE992" t="s">
        <v>48</v>
      </c>
      <c r="AF992" t="s">
        <v>48</v>
      </c>
      <c r="AG992" t="s">
        <v>37311</v>
      </c>
    </row>
    <row r="993" spans="1:33" hidden="1" outlineLevel="1" x14ac:dyDescent="0.2">
      <c r="A993" t="s">
        <v>42931</v>
      </c>
      <c r="B993" t="s">
        <v>42932</v>
      </c>
      <c r="C993" t="s">
        <v>42933</v>
      </c>
      <c r="D993" s="3"/>
      <c r="J993" t="s">
        <v>42934</v>
      </c>
      <c r="K993" t="s">
        <v>42584</v>
      </c>
      <c r="L993" t="s">
        <v>1263</v>
      </c>
      <c r="M993">
        <v>1</v>
      </c>
      <c r="P993" s="2" t="s">
        <v>42935</v>
      </c>
      <c r="Q993" t="s">
        <v>47</v>
      </c>
      <c r="S993">
        <v>5.8985019999999999E-2</v>
      </c>
      <c r="T993">
        <v>2.3841857999999999E-3</v>
      </c>
      <c r="U993">
        <v>3.5399332999999998E-2</v>
      </c>
      <c r="V993">
        <v>4.6617300000000002E-3</v>
      </c>
      <c r="W993">
        <v>1.6556932E-2</v>
      </c>
      <c r="X993">
        <v>8.4793000000000004E-3</v>
      </c>
      <c r="Y993">
        <v>-0.125</v>
      </c>
      <c r="Z993">
        <v>0.20699999999999999</v>
      </c>
      <c r="AA993">
        <v>9.4E-2</v>
      </c>
      <c r="AB993">
        <v>0.69799999999999995</v>
      </c>
      <c r="AC993">
        <v>0.41220000000000001</v>
      </c>
      <c r="AD993" t="s">
        <v>48</v>
      </c>
      <c r="AE993" t="s">
        <v>48</v>
      </c>
      <c r="AF993" t="s">
        <v>48</v>
      </c>
      <c r="AG993" t="s">
        <v>37311</v>
      </c>
    </row>
    <row r="994" spans="1:33" hidden="1" outlineLevel="1" x14ac:dyDescent="0.2">
      <c r="A994" t="s">
        <v>42936</v>
      </c>
      <c r="B994" t="s">
        <v>42937</v>
      </c>
      <c r="C994" t="s">
        <v>42872</v>
      </c>
      <c r="D994" s="3"/>
      <c r="J994" t="s">
        <v>42938</v>
      </c>
      <c r="K994" t="s">
        <v>42589</v>
      </c>
      <c r="L994" t="s">
        <v>1263</v>
      </c>
      <c r="M994">
        <v>27</v>
      </c>
      <c r="P994" s="2" t="s">
        <v>42939</v>
      </c>
      <c r="Q994" t="s">
        <v>47</v>
      </c>
      <c r="S994">
        <v>0.56269526000000003</v>
      </c>
      <c r="T994">
        <v>2.3364256999999999E-2</v>
      </c>
      <c r="U994">
        <v>0.70864636000000003</v>
      </c>
      <c r="V994">
        <v>2.0982565000000002E-2</v>
      </c>
      <c r="W994">
        <v>0.29855028</v>
      </c>
      <c r="X994">
        <v>1.1146127E-2</v>
      </c>
      <c r="Y994">
        <v>8.7500000000000008E-2</v>
      </c>
      <c r="Z994">
        <v>2.9000000000000001E-2</v>
      </c>
      <c r="AA994">
        <v>0.26</v>
      </c>
      <c r="AB994">
        <v>0.71099999999999997</v>
      </c>
      <c r="AC994">
        <v>-0.88500000000000001</v>
      </c>
      <c r="AD994" t="s">
        <v>48</v>
      </c>
      <c r="AE994" t="s">
        <v>48</v>
      </c>
      <c r="AF994" t="s">
        <v>48</v>
      </c>
      <c r="AG994" t="s">
        <v>37311</v>
      </c>
    </row>
    <row r="995" spans="1:33" hidden="1" outlineLevel="1" x14ac:dyDescent="0.2">
      <c r="A995" t="s">
        <v>42940</v>
      </c>
      <c r="B995" t="s">
        <v>42941</v>
      </c>
      <c r="C995" t="s">
        <v>42942</v>
      </c>
      <c r="D995" s="3"/>
      <c r="J995" t="s">
        <v>42943</v>
      </c>
      <c r="K995" t="s">
        <v>42589</v>
      </c>
      <c r="L995" t="s">
        <v>1263</v>
      </c>
      <c r="M995">
        <v>38</v>
      </c>
      <c r="P995" s="2" t="s">
        <v>42944</v>
      </c>
      <c r="Q995" t="s">
        <v>47</v>
      </c>
      <c r="S995">
        <v>2.3906821000000002E-2</v>
      </c>
      <c r="T995">
        <v>7.4386597000000005E-4</v>
      </c>
      <c r="U995">
        <v>1.309778E-2</v>
      </c>
      <c r="V995">
        <v>2.3678626999999999E-3</v>
      </c>
      <c r="W995">
        <v>1.1692902E-2</v>
      </c>
      <c r="X995">
        <v>6.2526283000000002E-3</v>
      </c>
      <c r="Y995">
        <v>-8.611111111111111E-2</v>
      </c>
      <c r="Z995">
        <v>0</v>
      </c>
      <c r="AA995">
        <v>0.21199999999999999</v>
      </c>
      <c r="AB995">
        <v>0.78800000000000003</v>
      </c>
      <c r="AC995">
        <v>-0.85270000000000001</v>
      </c>
      <c r="AD995" t="s">
        <v>48</v>
      </c>
      <c r="AE995" t="s">
        <v>48</v>
      </c>
      <c r="AF995" t="s">
        <v>48</v>
      </c>
      <c r="AG995" t="s">
        <v>37311</v>
      </c>
    </row>
    <row r="996" spans="1:33" hidden="1" outlineLevel="1" x14ac:dyDescent="0.2">
      <c r="A996" t="s">
        <v>42945</v>
      </c>
      <c r="B996" t="s">
        <v>42946</v>
      </c>
      <c r="C996" t="s">
        <v>42947</v>
      </c>
      <c r="D996" s="3"/>
      <c r="J996" t="s">
        <v>42948</v>
      </c>
      <c r="K996" t="s">
        <v>42589</v>
      </c>
      <c r="L996" t="s">
        <v>1263</v>
      </c>
      <c r="M996">
        <v>16</v>
      </c>
      <c r="P996" s="2" t="s">
        <v>42949</v>
      </c>
      <c r="Q996" t="s">
        <v>47</v>
      </c>
      <c r="S996">
        <v>0.24924077</v>
      </c>
      <c r="T996">
        <v>6.7138670000000001E-3</v>
      </c>
      <c r="U996">
        <v>5.2934792000000001E-2</v>
      </c>
      <c r="V996">
        <v>1.6862517E-2</v>
      </c>
      <c r="W996">
        <v>9.2704449999999994E-2</v>
      </c>
      <c r="X996">
        <v>6.5615590000000001E-2</v>
      </c>
      <c r="Y996">
        <v>9.2857142857142846E-2</v>
      </c>
      <c r="Z996">
        <v>0</v>
      </c>
      <c r="AA996">
        <v>0.372</v>
      </c>
      <c r="AB996">
        <v>0.628</v>
      </c>
      <c r="AC996">
        <v>-0.7964</v>
      </c>
      <c r="AD996" t="s">
        <v>48</v>
      </c>
      <c r="AE996" t="s">
        <v>48</v>
      </c>
      <c r="AF996" t="s">
        <v>48</v>
      </c>
      <c r="AG996" t="s">
        <v>37311</v>
      </c>
    </row>
    <row r="997" spans="1:33" hidden="1" outlineLevel="1" x14ac:dyDescent="0.2">
      <c r="A997" t="s">
        <v>42950</v>
      </c>
      <c r="B997" t="s">
        <v>42951</v>
      </c>
      <c r="C997" t="s">
        <v>42952</v>
      </c>
      <c r="D997" s="3"/>
      <c r="J997" t="s">
        <v>42953</v>
      </c>
      <c r="K997" t="s">
        <v>42589</v>
      </c>
      <c r="L997" t="s">
        <v>1263</v>
      </c>
      <c r="M997">
        <v>12</v>
      </c>
      <c r="P997" s="2" t="s">
        <v>42954</v>
      </c>
      <c r="Q997" t="s">
        <v>10471</v>
      </c>
      <c r="S997">
        <v>0.16938549999999999</v>
      </c>
      <c r="T997">
        <v>3.8528441999999999E-3</v>
      </c>
      <c r="U997">
        <v>2.0305380000000001E-2</v>
      </c>
      <c r="V997">
        <v>1.9073274000000001E-2</v>
      </c>
      <c r="W997">
        <v>7.4918490000000004E-2</v>
      </c>
      <c r="X997">
        <v>6.5956907000000002E-3</v>
      </c>
      <c r="Y997">
        <v>-5.4166666666666669E-2</v>
      </c>
      <c r="Z997">
        <v>8.7999999999999995E-2</v>
      </c>
      <c r="AA997">
        <v>0.14099999999999999</v>
      </c>
      <c r="AB997">
        <v>0.77</v>
      </c>
      <c r="AC997">
        <v>-0.57189999999999996</v>
      </c>
      <c r="AD997" t="s">
        <v>48</v>
      </c>
      <c r="AE997" t="s">
        <v>48</v>
      </c>
      <c r="AF997" t="s">
        <v>48</v>
      </c>
      <c r="AG997" t="s">
        <v>37311</v>
      </c>
    </row>
    <row r="998" spans="1:33" hidden="1" outlineLevel="1" x14ac:dyDescent="0.2">
      <c r="A998" t="s">
        <v>42955</v>
      </c>
      <c r="B998" t="s">
        <v>42956</v>
      </c>
      <c r="C998" t="s">
        <v>37338</v>
      </c>
      <c r="D998" s="3"/>
      <c r="J998" t="s">
        <v>42957</v>
      </c>
      <c r="K998" t="s">
        <v>42614</v>
      </c>
      <c r="L998" t="s">
        <v>1263</v>
      </c>
      <c r="M998">
        <v>88</v>
      </c>
      <c r="P998" s="2" t="s">
        <v>42958</v>
      </c>
      <c r="Q998" t="s">
        <v>47</v>
      </c>
      <c r="S998">
        <v>1.4890782999999999E-2</v>
      </c>
      <c r="T998">
        <v>7.2479249999999999E-4</v>
      </c>
      <c r="U998">
        <v>1.1099464E-2</v>
      </c>
      <c r="V998">
        <v>2.9598286000000001E-3</v>
      </c>
      <c r="W998">
        <v>8.7098829999999999E-3</v>
      </c>
      <c r="X998">
        <v>6.6021639999999998E-3</v>
      </c>
      <c r="Y998">
        <v>0.45500000000000002</v>
      </c>
      <c r="Z998">
        <v>0.17100000000000001</v>
      </c>
      <c r="AA998">
        <v>0</v>
      </c>
      <c r="AB998">
        <v>0.82899999999999996</v>
      </c>
      <c r="AC998">
        <v>0.47539999999999999</v>
      </c>
      <c r="AD998" t="s">
        <v>48</v>
      </c>
      <c r="AE998" t="s">
        <v>48</v>
      </c>
      <c r="AF998" t="s">
        <v>48</v>
      </c>
      <c r="AG998" t="s">
        <v>37311</v>
      </c>
    </row>
    <row r="999" spans="1:33" hidden="1" outlineLevel="1" x14ac:dyDescent="0.2">
      <c r="A999" t="s">
        <v>42959</v>
      </c>
      <c r="B999" t="s">
        <v>42960</v>
      </c>
      <c r="C999" t="s">
        <v>42961</v>
      </c>
      <c r="D999" s="3"/>
      <c r="J999" t="s">
        <v>42962</v>
      </c>
      <c r="K999" t="s">
        <v>42614</v>
      </c>
      <c r="L999" t="s">
        <v>1263</v>
      </c>
      <c r="M999">
        <v>1</v>
      </c>
      <c r="P999" s="2" t="s">
        <v>42963</v>
      </c>
      <c r="Q999" t="s">
        <v>47</v>
      </c>
      <c r="S999">
        <v>1.4513801E-2</v>
      </c>
      <c r="T999">
        <v>1.5449524E-3</v>
      </c>
      <c r="U999">
        <v>1.6035475E-2</v>
      </c>
      <c r="V999">
        <v>3.8107791999999999E-3</v>
      </c>
      <c r="W999">
        <v>7.9118790000000001E-3</v>
      </c>
      <c r="X999">
        <v>8.2074385000000007E-3</v>
      </c>
      <c r="Y999">
        <v>1</v>
      </c>
      <c r="Z999">
        <v>0.59399999999999997</v>
      </c>
      <c r="AA999">
        <v>0</v>
      </c>
      <c r="AB999">
        <v>0.40600000000000003</v>
      </c>
      <c r="AC999">
        <v>0.65880000000000005</v>
      </c>
      <c r="AD999" t="s">
        <v>48</v>
      </c>
      <c r="AE999" t="s">
        <v>48</v>
      </c>
      <c r="AF999" t="s">
        <v>48</v>
      </c>
      <c r="AG999" t="s">
        <v>37311</v>
      </c>
    </row>
    <row r="1000" spans="1:33" hidden="1" outlineLevel="1" x14ac:dyDescent="0.2">
      <c r="A1000" t="s">
        <v>42964</v>
      </c>
      <c r="B1000" t="s">
        <v>42965</v>
      </c>
      <c r="C1000" t="s">
        <v>37338</v>
      </c>
      <c r="D1000" s="3"/>
      <c r="J1000" t="s">
        <v>42966</v>
      </c>
      <c r="K1000" t="s">
        <v>42650</v>
      </c>
      <c r="L1000" t="s">
        <v>1263</v>
      </c>
      <c r="M1000">
        <v>92</v>
      </c>
      <c r="P1000" s="2" t="s">
        <v>42967</v>
      </c>
      <c r="Q1000" t="s">
        <v>47</v>
      </c>
      <c r="S1000">
        <v>0.26859093000000001</v>
      </c>
      <c r="T1000">
        <v>5.3787230000000002E-3</v>
      </c>
      <c r="U1000">
        <v>2.4814399000000001E-2</v>
      </c>
      <c r="V1000">
        <v>0.10221587</v>
      </c>
      <c r="W1000">
        <v>0.19500497</v>
      </c>
      <c r="X1000">
        <v>6.977591E-3</v>
      </c>
      <c r="Y1000">
        <v>3.3333333333333333E-2</v>
      </c>
      <c r="Z1000">
        <v>0.245</v>
      </c>
      <c r="AA1000">
        <v>0</v>
      </c>
      <c r="AB1000">
        <v>0.755</v>
      </c>
      <c r="AC1000">
        <v>0.59940000000000004</v>
      </c>
      <c r="AD1000" t="s">
        <v>48</v>
      </c>
      <c r="AE1000" t="s">
        <v>48</v>
      </c>
      <c r="AF1000" t="s">
        <v>48</v>
      </c>
      <c r="AG1000" t="s">
        <v>37311</v>
      </c>
    </row>
    <row r="1001" spans="1:33" hidden="1" outlineLevel="1" x14ac:dyDescent="0.2">
      <c r="A1001" t="s">
        <v>42968</v>
      </c>
      <c r="B1001" t="s">
        <v>42969</v>
      </c>
      <c r="C1001" t="s">
        <v>42970</v>
      </c>
      <c r="D1001" s="3"/>
      <c r="J1001" t="s">
        <v>42971</v>
      </c>
      <c r="K1001" t="s">
        <v>42650</v>
      </c>
      <c r="L1001" t="s">
        <v>1263</v>
      </c>
      <c r="M1001">
        <v>1</v>
      </c>
      <c r="P1001" s="2" t="s">
        <v>42972</v>
      </c>
      <c r="Q1001" t="s">
        <v>47</v>
      </c>
      <c r="S1001">
        <v>1.0995303999999999E-2</v>
      </c>
      <c r="T1001">
        <v>6.1511992999999999E-4</v>
      </c>
      <c r="U1001">
        <v>1.0518758E-2</v>
      </c>
      <c r="V1001">
        <v>1.3966690999999999E-3</v>
      </c>
      <c r="W1001">
        <v>7.123374E-3</v>
      </c>
      <c r="X1001">
        <v>6.4532872999999999E-3</v>
      </c>
      <c r="Y1001">
        <v>0.6</v>
      </c>
      <c r="Z1001">
        <v>0</v>
      </c>
      <c r="AA1001">
        <v>0</v>
      </c>
      <c r="AB1001">
        <v>1</v>
      </c>
      <c r="AC1001">
        <v>0</v>
      </c>
      <c r="AD1001" t="s">
        <v>48</v>
      </c>
      <c r="AE1001" t="s">
        <v>48</v>
      </c>
      <c r="AF1001" t="s">
        <v>48</v>
      </c>
      <c r="AG1001" t="s">
        <v>37311</v>
      </c>
    </row>
    <row r="1002" spans="1:33" hidden="1" outlineLevel="1" x14ac:dyDescent="0.2">
      <c r="A1002" t="s">
        <v>42973</v>
      </c>
      <c r="B1002" t="s">
        <v>42974</v>
      </c>
      <c r="C1002" t="s">
        <v>20511</v>
      </c>
      <c r="D1002" s="3"/>
      <c r="J1002" t="s">
        <v>42975</v>
      </c>
      <c r="K1002" t="s">
        <v>42715</v>
      </c>
      <c r="L1002" t="s">
        <v>1263</v>
      </c>
      <c r="M1002">
        <v>3</v>
      </c>
      <c r="P1002" s="2" t="s">
        <v>42976</v>
      </c>
      <c r="Q1002" t="s">
        <v>47</v>
      </c>
      <c r="S1002">
        <v>2.5792382999999999E-2</v>
      </c>
      <c r="T1002">
        <v>7.4863434000000003E-4</v>
      </c>
      <c r="U1002">
        <v>1.1509376E-2</v>
      </c>
      <c r="V1002">
        <v>3.903274E-3</v>
      </c>
      <c r="W1002">
        <v>1.3440913000000001E-2</v>
      </c>
      <c r="X1002">
        <v>6.2914653999999997E-3</v>
      </c>
      <c r="Y1002">
        <v>3.3333333333333333E-2</v>
      </c>
      <c r="Z1002">
        <v>0.16800000000000001</v>
      </c>
      <c r="AA1002">
        <v>0.16300000000000001</v>
      </c>
      <c r="AB1002">
        <v>0.66800000000000004</v>
      </c>
      <c r="AC1002">
        <v>-0.20230000000000001</v>
      </c>
      <c r="AD1002" t="s">
        <v>48</v>
      </c>
      <c r="AE1002" t="s">
        <v>48</v>
      </c>
      <c r="AF1002" t="s">
        <v>48</v>
      </c>
      <c r="AG1002" t="s">
        <v>37311</v>
      </c>
    </row>
    <row r="1003" spans="1:33" hidden="1" outlineLevel="1" x14ac:dyDescent="0.2">
      <c r="A1003" t="s">
        <v>42977</v>
      </c>
      <c r="B1003" t="s">
        <v>41088</v>
      </c>
      <c r="C1003" t="s">
        <v>42978</v>
      </c>
      <c r="D1003" s="3"/>
      <c r="J1003" t="s">
        <v>42979</v>
      </c>
      <c r="K1003" t="s">
        <v>42719</v>
      </c>
      <c r="L1003" t="s">
        <v>1263</v>
      </c>
      <c r="M1003">
        <v>10</v>
      </c>
      <c r="P1003" s="2" t="s">
        <v>42980</v>
      </c>
      <c r="Q1003" t="s">
        <v>47</v>
      </c>
      <c r="S1003">
        <v>0.11440011</v>
      </c>
      <c r="T1003">
        <v>3.2043457000000002E-3</v>
      </c>
      <c r="U1003">
        <v>2.6727317E-2</v>
      </c>
      <c r="V1003">
        <v>1.4249804E-2</v>
      </c>
      <c r="W1003">
        <v>6.38991E-2</v>
      </c>
      <c r="X1003">
        <v>7.754337E-3</v>
      </c>
      <c r="Y1003">
        <v>1.426090169992609E-2</v>
      </c>
      <c r="Z1003">
        <v>0.05</v>
      </c>
      <c r="AA1003">
        <v>8.6999999999999994E-2</v>
      </c>
      <c r="AB1003">
        <v>0.86299999999999999</v>
      </c>
      <c r="AC1003">
        <v>-0.97360000000000002</v>
      </c>
      <c r="AD1003" t="s">
        <v>48</v>
      </c>
      <c r="AE1003" t="s">
        <v>48</v>
      </c>
      <c r="AF1003" t="s">
        <v>48</v>
      </c>
      <c r="AG1003" t="s">
        <v>37311</v>
      </c>
    </row>
    <row r="1004" spans="1:33" hidden="1" outlineLevel="1" x14ac:dyDescent="0.2">
      <c r="A1004" t="s">
        <v>42981</v>
      </c>
      <c r="B1004" t="s">
        <v>42982</v>
      </c>
      <c r="C1004" t="s">
        <v>39934</v>
      </c>
      <c r="D1004" s="3"/>
      <c r="J1004" t="s">
        <v>42983</v>
      </c>
      <c r="K1004" t="s">
        <v>42719</v>
      </c>
      <c r="L1004" t="s">
        <v>1263</v>
      </c>
      <c r="M1004">
        <v>11</v>
      </c>
      <c r="P1004" s="2" t="s">
        <v>42984</v>
      </c>
      <c r="Q1004" t="s">
        <v>10138</v>
      </c>
      <c r="S1004">
        <v>4.1915078000000001E-2</v>
      </c>
      <c r="T1004">
        <v>1.6117096E-3</v>
      </c>
      <c r="U1004">
        <v>2.6590678999999999E-2</v>
      </c>
      <c r="V1004">
        <v>4.1992567E-3</v>
      </c>
      <c r="W1004">
        <v>2.0643732000000001E-2</v>
      </c>
      <c r="X1004">
        <v>7.1199946000000004E-3</v>
      </c>
      <c r="Y1004">
        <v>0.10499574829931969</v>
      </c>
      <c r="Z1004">
        <v>0.107</v>
      </c>
      <c r="AA1004">
        <v>0.10100000000000001</v>
      </c>
      <c r="AB1004">
        <v>0.79200000000000004</v>
      </c>
      <c r="AC1004">
        <v>-0.1246</v>
      </c>
      <c r="AD1004" t="s">
        <v>48</v>
      </c>
      <c r="AE1004" t="s">
        <v>48</v>
      </c>
      <c r="AF1004" t="s">
        <v>48</v>
      </c>
      <c r="AG1004" t="s">
        <v>37311</v>
      </c>
    </row>
    <row r="1005" spans="1:33" hidden="1" outlineLevel="1" x14ac:dyDescent="0.2">
      <c r="A1005" t="s">
        <v>42985</v>
      </c>
      <c r="B1005" t="s">
        <v>42986</v>
      </c>
      <c r="C1005" t="s">
        <v>28440</v>
      </c>
      <c r="D1005" s="3"/>
      <c r="J1005" t="s">
        <v>42987</v>
      </c>
      <c r="K1005" t="s">
        <v>42719</v>
      </c>
      <c r="L1005" t="s">
        <v>1263</v>
      </c>
      <c r="M1005">
        <v>9</v>
      </c>
      <c r="P1005" s="2" t="s">
        <v>42988</v>
      </c>
      <c r="Q1005" t="s">
        <v>10150</v>
      </c>
      <c r="S1005">
        <v>0.112850055</v>
      </c>
      <c r="T1005">
        <v>4.3678284E-3</v>
      </c>
      <c r="U1005">
        <v>2.7410502E-2</v>
      </c>
      <c r="V1005">
        <v>8.139528E-3</v>
      </c>
      <c r="W1005">
        <v>2.3866551E-2</v>
      </c>
      <c r="X1005">
        <v>2.4235269E-2</v>
      </c>
      <c r="Y1005">
        <v>6.25E-2</v>
      </c>
      <c r="Z1005">
        <v>0</v>
      </c>
      <c r="AA1005">
        <v>0.34399999999999997</v>
      </c>
      <c r="AB1005">
        <v>0.65600000000000003</v>
      </c>
      <c r="AC1005">
        <v>-0.2732</v>
      </c>
      <c r="AD1005" t="s">
        <v>48</v>
      </c>
      <c r="AE1005" t="s">
        <v>48</v>
      </c>
      <c r="AF1005" t="s">
        <v>48</v>
      </c>
      <c r="AG1005" t="s">
        <v>37311</v>
      </c>
    </row>
    <row r="1006" spans="1:33" hidden="1" outlineLevel="1" x14ac:dyDescent="0.2">
      <c r="A1006" t="s">
        <v>42989</v>
      </c>
      <c r="B1006" t="s">
        <v>42990</v>
      </c>
      <c r="C1006" t="s">
        <v>37338</v>
      </c>
      <c r="D1006" s="3"/>
      <c r="J1006" t="s">
        <v>42991</v>
      </c>
      <c r="K1006" t="s">
        <v>42744</v>
      </c>
      <c r="L1006" t="s">
        <v>1263</v>
      </c>
      <c r="M1006">
        <v>161</v>
      </c>
      <c r="P1006" s="2" t="s">
        <v>42992</v>
      </c>
      <c r="Q1006" t="s">
        <v>47</v>
      </c>
      <c r="S1006">
        <v>2.7677942000000001E-2</v>
      </c>
      <c r="T1006">
        <v>8.9645386E-4</v>
      </c>
      <c r="U1006">
        <v>1.2892825E-2</v>
      </c>
      <c r="V1006">
        <v>3.5147964999999999E-3</v>
      </c>
      <c r="W1006">
        <v>1.313691E-2</v>
      </c>
      <c r="X1006">
        <v>6.6668926999999996E-3</v>
      </c>
      <c r="Y1006">
        <v>2.3809523809523812E-2</v>
      </c>
      <c r="Z1006">
        <v>3.5999999999999997E-2</v>
      </c>
      <c r="AA1006">
        <v>9.2999999999999999E-2</v>
      </c>
      <c r="AB1006">
        <v>0.87</v>
      </c>
      <c r="AC1006">
        <v>-0.48599999999999999</v>
      </c>
      <c r="AD1006" t="s">
        <v>48</v>
      </c>
      <c r="AE1006" t="s">
        <v>48</v>
      </c>
      <c r="AF1006" t="s">
        <v>48</v>
      </c>
      <c r="AG1006" t="s">
        <v>37311</v>
      </c>
    </row>
    <row r="1007" spans="1:33" hidden="1" outlineLevel="1" x14ac:dyDescent="0.2">
      <c r="A1007" t="s">
        <v>42993</v>
      </c>
      <c r="B1007" t="s">
        <v>42994</v>
      </c>
      <c r="C1007" t="s">
        <v>42995</v>
      </c>
      <c r="D1007" s="3"/>
      <c r="J1007" t="s">
        <v>42996</v>
      </c>
      <c r="K1007" t="s">
        <v>42757</v>
      </c>
      <c r="L1007" t="s">
        <v>1263</v>
      </c>
      <c r="M1007">
        <v>9</v>
      </c>
      <c r="P1007" s="2" t="s">
        <v>42997</v>
      </c>
      <c r="Q1007" t="s">
        <v>10132</v>
      </c>
      <c r="S1007">
        <v>0.45757914</v>
      </c>
      <c r="T1007">
        <v>2.3076923999999999E-2</v>
      </c>
      <c r="U1007">
        <v>0.30690086</v>
      </c>
      <c r="V1007">
        <v>2.9660051999999999E-2</v>
      </c>
      <c r="W1007">
        <v>0.43450393999999998</v>
      </c>
      <c r="X1007">
        <v>2.4407930000000001E-2</v>
      </c>
      <c r="Y1007">
        <v>-0.21875</v>
      </c>
      <c r="Z1007">
        <v>9.1999999999999998E-2</v>
      </c>
      <c r="AA1007">
        <v>0.25900000000000001</v>
      </c>
      <c r="AB1007">
        <v>0.64800000000000002</v>
      </c>
      <c r="AC1007">
        <v>-0.59940000000000004</v>
      </c>
      <c r="AD1007" t="s">
        <v>48</v>
      </c>
      <c r="AE1007" t="s">
        <v>48</v>
      </c>
      <c r="AF1007" t="s">
        <v>48</v>
      </c>
      <c r="AG1007" t="s">
        <v>37311</v>
      </c>
    </row>
    <row r="1008" spans="1:33" hidden="1" outlineLevel="1" x14ac:dyDescent="0.2">
      <c r="A1008" t="s">
        <v>42998</v>
      </c>
      <c r="B1008" t="s">
        <v>42999</v>
      </c>
      <c r="C1008" t="s">
        <v>42478</v>
      </c>
      <c r="D1008" s="3"/>
      <c r="J1008" t="s">
        <v>43000</v>
      </c>
      <c r="K1008" t="s">
        <v>42757</v>
      </c>
      <c r="L1008" t="s">
        <v>1263</v>
      </c>
      <c r="M1008">
        <v>11</v>
      </c>
      <c r="P1008" s="2" t="s">
        <v>43001</v>
      </c>
      <c r="Q1008" t="s">
        <v>47</v>
      </c>
      <c r="S1008">
        <v>9.1913216000000006E-2</v>
      </c>
      <c r="T1008">
        <v>1.4781951999999999E-3</v>
      </c>
      <c r="U1008">
        <v>1.9827150000000002E-2</v>
      </c>
      <c r="V1008">
        <v>4.4397430000000003E-3</v>
      </c>
      <c r="W1008">
        <v>3.0375287000000001E-2</v>
      </c>
      <c r="X1008">
        <v>7.4565843999999997E-3</v>
      </c>
      <c r="Y1008">
        <v>0.14285714285714279</v>
      </c>
      <c r="Z1008">
        <v>0</v>
      </c>
      <c r="AA1008">
        <v>3.1E-2</v>
      </c>
      <c r="AB1008">
        <v>0.96899999999999997</v>
      </c>
      <c r="AC1008">
        <v>-0.15310000000000001</v>
      </c>
      <c r="AD1008" t="s">
        <v>48</v>
      </c>
      <c r="AE1008" t="s">
        <v>48</v>
      </c>
      <c r="AF1008" t="s">
        <v>48</v>
      </c>
      <c r="AG1008" t="s">
        <v>37311</v>
      </c>
    </row>
    <row r="1009" spans="1:33" hidden="1" outlineLevel="1" x14ac:dyDescent="0.2">
      <c r="A1009" t="s">
        <v>43002</v>
      </c>
      <c r="B1009" t="s">
        <v>43003</v>
      </c>
      <c r="C1009" t="s">
        <v>43004</v>
      </c>
      <c r="D1009" s="3"/>
      <c r="J1009" t="s">
        <v>43005</v>
      </c>
      <c r="K1009" t="s">
        <v>42770</v>
      </c>
      <c r="L1009" t="s">
        <v>1263</v>
      </c>
      <c r="M1009">
        <v>9</v>
      </c>
      <c r="P1009" s="2" t="s">
        <v>43006</v>
      </c>
      <c r="Q1009" t="s">
        <v>47</v>
      </c>
      <c r="S1009">
        <v>5.0573748000000002E-2</v>
      </c>
      <c r="T1009">
        <v>1.4114380000000001E-3</v>
      </c>
      <c r="U1009">
        <v>2.0783609000000001E-2</v>
      </c>
      <c r="V1009">
        <v>3.0893209999999999E-3</v>
      </c>
      <c r="W1009">
        <v>2.0192537E-2</v>
      </c>
      <c r="X1009">
        <v>7.3012349999999997E-3</v>
      </c>
      <c r="Y1009">
        <v>-0.5</v>
      </c>
      <c r="Z1009">
        <v>0.20799999999999999</v>
      </c>
      <c r="AA1009">
        <v>0.14299999999999999</v>
      </c>
      <c r="AB1009">
        <v>0.64900000000000002</v>
      </c>
      <c r="AC1009">
        <v>0.128</v>
      </c>
      <c r="AD1009" t="s">
        <v>48</v>
      </c>
      <c r="AE1009" t="s">
        <v>48</v>
      </c>
      <c r="AF1009" t="s">
        <v>48</v>
      </c>
      <c r="AG1009" t="s">
        <v>37311</v>
      </c>
    </row>
    <row r="1010" spans="1:33" hidden="1" outlineLevel="1" x14ac:dyDescent="0.2">
      <c r="A1010" t="s">
        <v>43007</v>
      </c>
      <c r="B1010" t="s">
        <v>43008</v>
      </c>
      <c r="C1010" t="s">
        <v>40477</v>
      </c>
      <c r="D1010" s="3"/>
      <c r="J1010" t="s">
        <v>43009</v>
      </c>
      <c r="K1010" t="s">
        <v>42770</v>
      </c>
      <c r="L1010" t="s">
        <v>1263</v>
      </c>
      <c r="M1010">
        <v>26</v>
      </c>
      <c r="P1010" s="2" t="s">
        <v>43010</v>
      </c>
      <c r="Q1010" t="s">
        <v>47</v>
      </c>
      <c r="S1010">
        <v>0.18839230000000001</v>
      </c>
      <c r="T1010">
        <v>7.4005127000000004E-3</v>
      </c>
      <c r="U1010">
        <v>0.10611444</v>
      </c>
      <c r="V1010">
        <v>1.4450782000000001E-2</v>
      </c>
      <c r="W1010">
        <v>7.1116626000000002E-2</v>
      </c>
      <c r="X1010">
        <v>3.787563E-2</v>
      </c>
      <c r="Y1010">
        <v>8.4722222222222213E-2</v>
      </c>
      <c r="Z1010">
        <v>7.3999999999999996E-2</v>
      </c>
      <c r="AA1010">
        <v>0.158</v>
      </c>
      <c r="AB1010">
        <v>0.76800000000000002</v>
      </c>
      <c r="AC1010">
        <v>-0.81020000000000003</v>
      </c>
      <c r="AD1010" t="s">
        <v>48</v>
      </c>
      <c r="AE1010" t="s">
        <v>48</v>
      </c>
      <c r="AF1010" t="s">
        <v>48</v>
      </c>
      <c r="AG1010" t="s">
        <v>37311</v>
      </c>
    </row>
    <row r="1011" spans="1:33" hidden="1" outlineLevel="1" x14ac:dyDescent="0.2">
      <c r="A1011" t="s">
        <v>43011</v>
      </c>
      <c r="B1011" t="s">
        <v>43012</v>
      </c>
      <c r="C1011" t="s">
        <v>40864</v>
      </c>
      <c r="D1011" s="3"/>
      <c r="J1011" t="s">
        <v>43013</v>
      </c>
      <c r="K1011" t="s">
        <v>42787</v>
      </c>
      <c r="L1011" t="s">
        <v>1263</v>
      </c>
      <c r="M1011">
        <v>1</v>
      </c>
      <c r="P1011" s="2" t="s">
        <v>43014</v>
      </c>
      <c r="Q1011" t="s">
        <v>11732</v>
      </c>
      <c r="S1011">
        <v>4.8842012999999997E-2</v>
      </c>
      <c r="T1011">
        <v>1.0156631E-3</v>
      </c>
      <c r="U1011">
        <v>1.3302735E-2</v>
      </c>
      <c r="V1011">
        <v>4.1807579999999997E-3</v>
      </c>
      <c r="W1011">
        <v>2.3866551E-2</v>
      </c>
      <c r="X1011">
        <v>6.1231706999999996E-3</v>
      </c>
      <c r="Y1011">
        <v>7.5000000000000011E-2</v>
      </c>
      <c r="Z1011">
        <v>0.13300000000000001</v>
      </c>
      <c r="AA1011">
        <v>0.05</v>
      </c>
      <c r="AB1011">
        <v>0.81599999999999995</v>
      </c>
      <c r="AC1011">
        <v>0.5927</v>
      </c>
      <c r="AD1011" t="s">
        <v>48</v>
      </c>
      <c r="AE1011" t="s">
        <v>48</v>
      </c>
      <c r="AF1011" t="s">
        <v>48</v>
      </c>
      <c r="AG1011" t="s">
        <v>37311</v>
      </c>
    </row>
    <row r="1012" spans="1:33" hidden="1" outlineLevel="1" x14ac:dyDescent="0.2">
      <c r="A1012" t="s">
        <v>43015</v>
      </c>
      <c r="B1012" t="s">
        <v>43016</v>
      </c>
      <c r="C1012" t="s">
        <v>28440</v>
      </c>
      <c r="D1012" s="3"/>
      <c r="J1012" t="s">
        <v>43017</v>
      </c>
      <c r="K1012" t="s">
        <v>42811</v>
      </c>
      <c r="L1012" t="s">
        <v>1263</v>
      </c>
      <c r="M1012">
        <v>2</v>
      </c>
      <c r="P1012" s="2" t="s">
        <v>43018</v>
      </c>
      <c r="Q1012" t="s">
        <v>10150</v>
      </c>
      <c r="S1012">
        <v>2.4142516999999999E-2</v>
      </c>
      <c r="T1012">
        <v>1.9264220999999999E-3</v>
      </c>
      <c r="U1012">
        <v>1.7026092999999999E-2</v>
      </c>
      <c r="V1012">
        <v>3.9957687E-3</v>
      </c>
      <c r="W1012">
        <v>7.9498780000000005E-3</v>
      </c>
      <c r="X1012">
        <v>1.0395273E-2</v>
      </c>
      <c r="Y1012">
        <v>0</v>
      </c>
      <c r="Z1012">
        <v>0</v>
      </c>
      <c r="AA1012">
        <v>0</v>
      </c>
      <c r="AB1012">
        <v>1</v>
      </c>
      <c r="AC1012">
        <v>0</v>
      </c>
      <c r="AD1012" t="s">
        <v>48</v>
      </c>
      <c r="AE1012" t="s">
        <v>48</v>
      </c>
      <c r="AF1012" t="s">
        <v>48</v>
      </c>
      <c r="AG1012" t="s">
        <v>37311</v>
      </c>
    </row>
    <row r="1013" spans="1:33" hidden="1" outlineLevel="1" x14ac:dyDescent="0.2">
      <c r="A1013" t="s">
        <v>43019</v>
      </c>
      <c r="B1013" t="s">
        <v>43020</v>
      </c>
      <c r="C1013" t="s">
        <v>23810</v>
      </c>
      <c r="D1013" s="3"/>
      <c r="J1013" t="s">
        <v>43021</v>
      </c>
      <c r="K1013" t="s">
        <v>42814</v>
      </c>
      <c r="L1013" t="s">
        <v>1263</v>
      </c>
      <c r="M1013">
        <v>6</v>
      </c>
      <c r="P1013" s="2" t="s">
        <v>43022</v>
      </c>
      <c r="Q1013" t="s">
        <v>47</v>
      </c>
      <c r="S1013">
        <v>0.32816040000000002</v>
      </c>
      <c r="T1013">
        <v>5.4168699999999998E-3</v>
      </c>
      <c r="U1013">
        <v>2.5497584E-2</v>
      </c>
      <c r="V1013">
        <v>8.7314950000000006E-3</v>
      </c>
      <c r="W1013">
        <v>0.34548225999999999</v>
      </c>
      <c r="X1013">
        <v>1.2803185E-2</v>
      </c>
      <c r="Y1013">
        <v>0</v>
      </c>
      <c r="Z1013">
        <v>0.16900000000000001</v>
      </c>
      <c r="AA1013">
        <v>0.223</v>
      </c>
      <c r="AB1013">
        <v>0.60799999999999998</v>
      </c>
      <c r="AC1013">
        <v>-0.20230000000000001</v>
      </c>
      <c r="AD1013" t="s">
        <v>48</v>
      </c>
      <c r="AE1013" t="s">
        <v>48</v>
      </c>
      <c r="AF1013" t="s">
        <v>48</v>
      </c>
      <c r="AG1013" t="s">
        <v>37311</v>
      </c>
    </row>
    <row r="1014" spans="1:33" hidden="1" outlineLevel="1" x14ac:dyDescent="0.2">
      <c r="A1014" t="s">
        <v>43023</v>
      </c>
      <c r="B1014" t="s">
        <v>43024</v>
      </c>
      <c r="C1014" t="s">
        <v>37338</v>
      </c>
      <c r="D1014" s="3"/>
      <c r="J1014" t="s">
        <v>43025</v>
      </c>
      <c r="K1014" t="s">
        <v>42822</v>
      </c>
      <c r="L1014" t="s">
        <v>1263</v>
      </c>
      <c r="M1014">
        <v>7</v>
      </c>
      <c r="P1014" s="2" t="s">
        <v>43026</v>
      </c>
      <c r="Q1014" t="s">
        <v>47</v>
      </c>
      <c r="S1014">
        <v>4.166769E-2</v>
      </c>
      <c r="T1014">
        <v>1.6689299999999999E-3</v>
      </c>
      <c r="U1014">
        <v>1.8734054999999999E-2</v>
      </c>
      <c r="V1014">
        <v>4.8097213999999996E-3</v>
      </c>
      <c r="W1014">
        <v>1.6556932E-2</v>
      </c>
      <c r="X1014">
        <v>7.0164282999999996E-3</v>
      </c>
      <c r="Y1014">
        <v>0.3</v>
      </c>
      <c r="Z1014">
        <v>0.47399999999999998</v>
      </c>
      <c r="AA1014">
        <v>0</v>
      </c>
      <c r="AB1014">
        <v>0.52600000000000002</v>
      </c>
      <c r="AC1014">
        <v>0.74299999999999999</v>
      </c>
      <c r="AD1014" t="s">
        <v>48</v>
      </c>
      <c r="AE1014" t="s">
        <v>48</v>
      </c>
      <c r="AF1014" t="s">
        <v>48</v>
      </c>
      <c r="AG1014" t="s">
        <v>37311</v>
      </c>
    </row>
    <row r="1015" spans="1:33" hidden="1" outlineLevel="1" x14ac:dyDescent="0.2">
      <c r="A1015" t="s">
        <v>43027</v>
      </c>
      <c r="B1015" t="s">
        <v>43028</v>
      </c>
      <c r="C1015" t="s">
        <v>28440</v>
      </c>
      <c r="D1015" s="3"/>
      <c r="J1015" t="s">
        <v>43029</v>
      </c>
      <c r="K1015" t="s">
        <v>42826</v>
      </c>
      <c r="L1015" t="s">
        <v>1263</v>
      </c>
      <c r="M1015">
        <v>11</v>
      </c>
      <c r="P1015" s="2" t="s">
        <v>43030</v>
      </c>
      <c r="Q1015" t="s">
        <v>10150</v>
      </c>
      <c r="S1015">
        <v>0.16418650000000001</v>
      </c>
      <c r="T1015">
        <v>5.493164E-3</v>
      </c>
      <c r="U1015">
        <v>7.8701709999999994E-2</v>
      </c>
      <c r="V1015">
        <v>4.9253459999999999E-2</v>
      </c>
      <c r="W1015">
        <v>7.0166160000000005E-2</v>
      </c>
      <c r="X1015">
        <v>1.0058681999999999E-2</v>
      </c>
      <c r="Y1015">
        <v>6.9047619047619038E-2</v>
      </c>
      <c r="Z1015">
        <v>0.124</v>
      </c>
      <c r="AA1015">
        <v>8.4000000000000005E-2</v>
      </c>
      <c r="AB1015">
        <v>0.79200000000000004</v>
      </c>
      <c r="AC1015">
        <v>0.73799999999999999</v>
      </c>
      <c r="AD1015" t="s">
        <v>48</v>
      </c>
      <c r="AE1015" t="s">
        <v>48</v>
      </c>
      <c r="AF1015" t="s">
        <v>48</v>
      </c>
      <c r="AG1015" t="s">
        <v>37311</v>
      </c>
    </row>
    <row r="1016" spans="1:33" hidden="1" outlineLevel="1" x14ac:dyDescent="0.2">
      <c r="A1016" t="s">
        <v>43031</v>
      </c>
      <c r="B1016" t="s">
        <v>43032</v>
      </c>
      <c r="C1016" t="s">
        <v>28440</v>
      </c>
      <c r="D1016" s="3"/>
      <c r="J1016" t="s">
        <v>43033</v>
      </c>
      <c r="K1016" t="s">
        <v>42838</v>
      </c>
      <c r="L1016" t="s">
        <v>1263</v>
      </c>
      <c r="M1016">
        <v>19</v>
      </c>
      <c r="P1016" s="2" t="s">
        <v>43034</v>
      </c>
      <c r="Q1016" t="s">
        <v>10150</v>
      </c>
      <c r="S1016">
        <v>0.82995890000000005</v>
      </c>
      <c r="T1016">
        <v>0.35368224999999998</v>
      </c>
      <c r="U1016">
        <v>0.81864009999999998</v>
      </c>
      <c r="V1016">
        <v>0.11744241</v>
      </c>
      <c r="W1016">
        <v>0.51309439999999995</v>
      </c>
      <c r="X1016">
        <v>1.1327368000000001E-2</v>
      </c>
      <c r="Y1016">
        <v>0.125</v>
      </c>
      <c r="Z1016">
        <v>0.16800000000000001</v>
      </c>
      <c r="AA1016">
        <v>0.16600000000000001</v>
      </c>
      <c r="AB1016">
        <v>0.66600000000000004</v>
      </c>
      <c r="AC1016">
        <v>3.8600000000000002E-2</v>
      </c>
      <c r="AD1016" t="s">
        <v>48</v>
      </c>
      <c r="AE1016" t="s">
        <v>48</v>
      </c>
      <c r="AF1016" t="s">
        <v>48</v>
      </c>
      <c r="AG1016" t="s">
        <v>37311</v>
      </c>
    </row>
    <row r="1017" spans="1:33" hidden="1" outlineLevel="1" x14ac:dyDescent="0.2">
      <c r="A1017" t="s">
        <v>43035</v>
      </c>
      <c r="B1017" t="s">
        <v>43036</v>
      </c>
      <c r="C1017" t="s">
        <v>37338</v>
      </c>
      <c r="D1017" s="3"/>
      <c r="J1017" t="s">
        <v>43037</v>
      </c>
      <c r="K1017" t="s">
        <v>42842</v>
      </c>
      <c r="L1017" t="s">
        <v>1263</v>
      </c>
      <c r="M1017">
        <v>12</v>
      </c>
      <c r="P1017" s="2" t="s">
        <v>43038</v>
      </c>
      <c r="Q1017" t="s">
        <v>47</v>
      </c>
      <c r="S1017">
        <v>0.15103401</v>
      </c>
      <c r="T1017">
        <v>4.9209594999999997E-3</v>
      </c>
      <c r="U1017">
        <v>3.6902369999999997E-2</v>
      </c>
      <c r="V1017">
        <v>2.8673338E-3</v>
      </c>
      <c r="W1017">
        <v>3.2578910000000003E-2</v>
      </c>
      <c r="X1017">
        <v>4.3632419999999998E-2</v>
      </c>
      <c r="Y1017">
        <v>0</v>
      </c>
      <c r="Z1017">
        <v>0</v>
      </c>
      <c r="AA1017">
        <v>0</v>
      </c>
      <c r="AB1017">
        <v>1</v>
      </c>
      <c r="AC1017">
        <v>0</v>
      </c>
      <c r="AD1017" t="s">
        <v>48</v>
      </c>
      <c r="AE1017" t="s">
        <v>48</v>
      </c>
      <c r="AF1017" t="s">
        <v>48</v>
      </c>
      <c r="AG1017" t="s">
        <v>37311</v>
      </c>
    </row>
    <row r="1018" spans="1:33" hidden="1" outlineLevel="1" x14ac:dyDescent="0.2">
      <c r="A1018" t="s">
        <v>43039</v>
      </c>
      <c r="B1018" t="s">
        <v>43040</v>
      </c>
      <c r="C1018" t="s">
        <v>2990</v>
      </c>
      <c r="D1018" s="3"/>
      <c r="J1018" t="s">
        <v>43041</v>
      </c>
      <c r="K1018" t="s">
        <v>42851</v>
      </c>
      <c r="L1018" t="s">
        <v>1263</v>
      </c>
      <c r="M1018">
        <v>6</v>
      </c>
      <c r="P1018" s="2" t="s">
        <v>43042</v>
      </c>
      <c r="Q1018" t="s">
        <v>47</v>
      </c>
      <c r="S1018">
        <v>0.14603140000000001</v>
      </c>
      <c r="T1018">
        <v>2.6893616000000001E-3</v>
      </c>
      <c r="U1018">
        <v>3.3395279999999999E-2</v>
      </c>
      <c r="V1018">
        <v>6.4006293999999998E-3</v>
      </c>
      <c r="W1018">
        <v>7.4284849999999999E-2</v>
      </c>
      <c r="X1018">
        <v>7.9744150000000003E-3</v>
      </c>
      <c r="Y1018">
        <v>-9.374999999999991E-3</v>
      </c>
      <c r="Z1018">
        <v>5.5E-2</v>
      </c>
      <c r="AA1018">
        <v>0.158</v>
      </c>
      <c r="AB1018">
        <v>0.78700000000000003</v>
      </c>
      <c r="AC1018">
        <v>-0.87729999999999997</v>
      </c>
      <c r="AD1018" t="s">
        <v>48</v>
      </c>
      <c r="AE1018" t="s">
        <v>48</v>
      </c>
      <c r="AF1018" t="s">
        <v>48</v>
      </c>
      <c r="AG1018" t="s">
        <v>37311</v>
      </c>
    </row>
    <row r="1019" spans="1:33" hidden="1" outlineLevel="1" x14ac:dyDescent="0.2">
      <c r="A1019" t="s">
        <v>43043</v>
      </c>
      <c r="B1019" t="s">
        <v>43044</v>
      </c>
      <c r="C1019" t="s">
        <v>43045</v>
      </c>
      <c r="D1019" s="3"/>
      <c r="J1019" t="s">
        <v>43046</v>
      </c>
      <c r="K1019" t="s">
        <v>42855</v>
      </c>
      <c r="L1019" t="s">
        <v>1263</v>
      </c>
      <c r="M1019">
        <v>252</v>
      </c>
      <c r="P1019" s="2" t="s">
        <v>43047</v>
      </c>
      <c r="Q1019" t="s">
        <v>10150</v>
      </c>
      <c r="S1019">
        <v>5.7748068E-2</v>
      </c>
      <c r="T1019">
        <v>1.6307831E-3</v>
      </c>
      <c r="U1019">
        <v>1.6957775000000001E-2</v>
      </c>
      <c r="V1019">
        <v>4.9947109999999998E-3</v>
      </c>
      <c r="W1019">
        <v>2.0901557000000001E-2</v>
      </c>
      <c r="X1019">
        <v>9.7997669999999992E-3</v>
      </c>
      <c r="Y1019">
        <v>0</v>
      </c>
      <c r="Z1019">
        <v>9.2999999999999999E-2</v>
      </c>
      <c r="AA1019">
        <v>8.5000000000000006E-2</v>
      </c>
      <c r="AB1019">
        <v>0.82199999999999995</v>
      </c>
      <c r="AC1019">
        <v>-9.9699999999999997E-2</v>
      </c>
      <c r="AD1019" t="s">
        <v>48</v>
      </c>
      <c r="AE1019" t="s">
        <v>48</v>
      </c>
      <c r="AF1019" t="s">
        <v>48</v>
      </c>
      <c r="AG1019" t="s">
        <v>37311</v>
      </c>
    </row>
    <row r="1020" spans="1:33" hidden="1" outlineLevel="1" x14ac:dyDescent="0.2">
      <c r="A1020" t="s">
        <v>43048</v>
      </c>
      <c r="B1020" t="s">
        <v>43049</v>
      </c>
      <c r="C1020" t="s">
        <v>43050</v>
      </c>
      <c r="D1020" s="3"/>
      <c r="J1020" t="s">
        <v>43051</v>
      </c>
      <c r="K1020" t="s">
        <v>42855</v>
      </c>
      <c r="L1020" t="s">
        <v>1263</v>
      </c>
      <c r="M1020">
        <v>1</v>
      </c>
      <c r="P1020" s="2" t="s">
        <v>43052</v>
      </c>
      <c r="Q1020" t="s">
        <v>47</v>
      </c>
      <c r="S1020">
        <v>0.4475325</v>
      </c>
      <c r="T1020">
        <v>2.3076923999999999E-2</v>
      </c>
      <c r="U1020">
        <v>0.47382400000000002</v>
      </c>
      <c r="V1020">
        <v>1.4551270999999999E-2</v>
      </c>
      <c r="W1020">
        <v>0.27352579999999999</v>
      </c>
      <c r="X1020">
        <v>1.2078222E-2</v>
      </c>
      <c r="Y1020">
        <v>-3.3333333333333333E-2</v>
      </c>
      <c r="Z1020">
        <v>0.11799999999999999</v>
      </c>
      <c r="AA1020">
        <v>0.18</v>
      </c>
      <c r="AB1020">
        <v>0.70299999999999996</v>
      </c>
      <c r="AC1020">
        <v>-0.67449999999999999</v>
      </c>
      <c r="AD1020" t="s">
        <v>48</v>
      </c>
      <c r="AE1020" t="s">
        <v>48</v>
      </c>
      <c r="AF1020" t="s">
        <v>48</v>
      </c>
      <c r="AG1020" t="s">
        <v>37311</v>
      </c>
    </row>
    <row r="1021" spans="1:33" hidden="1" outlineLevel="1" x14ac:dyDescent="0.2">
      <c r="A1021" t="s">
        <v>43053</v>
      </c>
      <c r="B1021" t="s">
        <v>43054</v>
      </c>
      <c r="C1021" t="s">
        <v>42082</v>
      </c>
      <c r="D1021" s="3"/>
      <c r="J1021" t="s">
        <v>43055</v>
      </c>
      <c r="K1021" t="s">
        <v>42855</v>
      </c>
      <c r="L1021" t="s">
        <v>1263</v>
      </c>
      <c r="M1021">
        <v>1</v>
      </c>
      <c r="P1021" s="2" t="s">
        <v>43056</v>
      </c>
      <c r="Q1021" t="s">
        <v>10138</v>
      </c>
      <c r="S1021">
        <v>0.12086493</v>
      </c>
      <c r="T1021">
        <v>2.3460388000000002E-3</v>
      </c>
      <c r="U1021">
        <v>3.0389198999999999E-2</v>
      </c>
      <c r="V1021">
        <v>7.8805430000000003E-3</v>
      </c>
      <c r="W1021">
        <v>5.0863319999999997E-2</v>
      </c>
      <c r="X1021">
        <v>6.2655740000000003E-3</v>
      </c>
      <c r="Y1021">
        <v>0.41666666666666669</v>
      </c>
      <c r="Z1021">
        <v>0.23</v>
      </c>
      <c r="AA1021">
        <v>3.9E-2</v>
      </c>
      <c r="AB1021">
        <v>0.73</v>
      </c>
      <c r="AC1021">
        <v>0.77829999999999999</v>
      </c>
      <c r="AD1021" t="s">
        <v>48</v>
      </c>
      <c r="AE1021" t="s">
        <v>48</v>
      </c>
      <c r="AF1021" t="s">
        <v>48</v>
      </c>
      <c r="AG1021" t="s">
        <v>37311</v>
      </c>
    </row>
    <row r="1022" spans="1:33" hidden="1" outlineLevel="1" x14ac:dyDescent="0.2">
      <c r="A1022" t="s">
        <v>43057</v>
      </c>
      <c r="B1022" t="s">
        <v>43058</v>
      </c>
      <c r="C1022" t="s">
        <v>41118</v>
      </c>
      <c r="D1022" s="3"/>
      <c r="J1022" t="s">
        <v>43059</v>
      </c>
      <c r="K1022" t="s">
        <v>42855</v>
      </c>
      <c r="L1022" t="s">
        <v>1263</v>
      </c>
      <c r="M1022">
        <v>-34</v>
      </c>
      <c r="P1022" s="2" t="s">
        <v>43060</v>
      </c>
      <c r="Q1022" t="s">
        <v>47</v>
      </c>
      <c r="S1022">
        <v>6.0257570000000003E-2</v>
      </c>
      <c r="T1022">
        <v>1.5544891000000001E-3</v>
      </c>
      <c r="U1022">
        <v>1.5557245000000001E-2</v>
      </c>
      <c r="V1022">
        <v>4.0142676000000004E-3</v>
      </c>
      <c r="W1022">
        <v>1.7485369000000001E-2</v>
      </c>
      <c r="X1022">
        <v>1.3321015E-2</v>
      </c>
      <c r="Y1022">
        <v>0.16814814814814821</v>
      </c>
      <c r="Z1022">
        <v>0.129</v>
      </c>
      <c r="AA1022">
        <v>0.14299999999999999</v>
      </c>
      <c r="AB1022">
        <v>0.72799999999999998</v>
      </c>
      <c r="AC1022">
        <v>-0.15129999999999999</v>
      </c>
      <c r="AD1022" t="s">
        <v>48</v>
      </c>
      <c r="AE1022" t="s">
        <v>48</v>
      </c>
      <c r="AF1022" t="s">
        <v>48</v>
      </c>
      <c r="AG1022" t="s">
        <v>37311</v>
      </c>
    </row>
    <row r="1023" spans="1:33" hidden="1" outlineLevel="1" x14ac:dyDescent="0.2">
      <c r="A1023" t="s">
        <v>43061</v>
      </c>
      <c r="B1023" t="s">
        <v>43062</v>
      </c>
      <c r="C1023" t="s">
        <v>43063</v>
      </c>
      <c r="D1023" s="3"/>
      <c r="J1023" t="s">
        <v>43064</v>
      </c>
      <c r="K1023" t="s">
        <v>42858</v>
      </c>
      <c r="L1023" t="s">
        <v>1263</v>
      </c>
      <c r="M1023">
        <v>25</v>
      </c>
      <c r="P1023" s="2" t="s">
        <v>43065</v>
      </c>
      <c r="Q1023" t="s">
        <v>10104</v>
      </c>
      <c r="S1023">
        <v>2.2964042E-2</v>
      </c>
      <c r="T1023">
        <v>1.0490416999999999E-3</v>
      </c>
      <c r="U1023">
        <v>1.2004684999999999E-2</v>
      </c>
      <c r="V1023">
        <v>2.0811294999999999E-3</v>
      </c>
      <c r="W1023">
        <v>1.1236899E-2</v>
      </c>
      <c r="X1023">
        <v>7.2235605000000001E-3</v>
      </c>
      <c r="Y1023">
        <v>-0.05</v>
      </c>
      <c r="Z1023">
        <v>2.9000000000000001E-2</v>
      </c>
      <c r="AA1023">
        <v>6.8000000000000005E-2</v>
      </c>
      <c r="AB1023">
        <v>0.90300000000000002</v>
      </c>
      <c r="AC1023">
        <v>-0.40189999999999998</v>
      </c>
      <c r="AD1023" t="s">
        <v>48</v>
      </c>
      <c r="AE1023" t="s">
        <v>48</v>
      </c>
      <c r="AF1023" t="s">
        <v>48</v>
      </c>
      <c r="AG1023" t="s">
        <v>37311</v>
      </c>
    </row>
    <row r="1024" spans="1:33" hidden="1" outlineLevel="1" x14ac:dyDescent="0.2">
      <c r="A1024" t="s">
        <v>43066</v>
      </c>
      <c r="B1024" t="s">
        <v>41315</v>
      </c>
      <c r="C1024" t="s">
        <v>15521</v>
      </c>
      <c r="D1024" s="3"/>
      <c r="J1024" t="s">
        <v>43067</v>
      </c>
      <c r="K1024" t="s">
        <v>42858</v>
      </c>
      <c r="L1024" t="s">
        <v>1263</v>
      </c>
      <c r="M1024">
        <v>108</v>
      </c>
      <c r="P1024" s="2" t="s">
        <v>43068</v>
      </c>
      <c r="Q1024" t="s">
        <v>47</v>
      </c>
      <c r="S1024">
        <v>6.6588700000000001E-2</v>
      </c>
      <c r="T1024">
        <v>1.8978119E-3</v>
      </c>
      <c r="U1024">
        <v>2.3721303999999999E-2</v>
      </c>
      <c r="V1024">
        <v>6.9185994000000002E-3</v>
      </c>
      <c r="W1024">
        <v>2.7951299999999998E-2</v>
      </c>
      <c r="X1024">
        <v>7.5860420000000003E-3</v>
      </c>
      <c r="Y1024">
        <v>-6.2698412698412698E-2</v>
      </c>
      <c r="Z1024">
        <v>0.13900000000000001</v>
      </c>
      <c r="AA1024">
        <v>0.21</v>
      </c>
      <c r="AB1024">
        <v>0.65200000000000002</v>
      </c>
      <c r="AC1024">
        <v>-0.81269999999999998</v>
      </c>
      <c r="AD1024" t="s">
        <v>48</v>
      </c>
      <c r="AE1024" t="s">
        <v>48</v>
      </c>
      <c r="AF1024" t="s">
        <v>48</v>
      </c>
      <c r="AG1024" t="s">
        <v>37311</v>
      </c>
    </row>
    <row r="1025" spans="1:33" hidden="1" outlineLevel="1" x14ac:dyDescent="0.2">
      <c r="A1025" t="s">
        <v>43069</v>
      </c>
      <c r="B1025" t="s">
        <v>43070</v>
      </c>
      <c r="C1025" t="s">
        <v>43071</v>
      </c>
      <c r="D1025" s="3"/>
      <c r="J1025" t="s">
        <v>43072</v>
      </c>
      <c r="K1025" t="s">
        <v>42858</v>
      </c>
      <c r="L1025" t="s">
        <v>1263</v>
      </c>
      <c r="M1025">
        <v>191</v>
      </c>
      <c r="P1025" s="2" t="s">
        <v>43073</v>
      </c>
      <c r="Q1025" t="s">
        <v>47</v>
      </c>
      <c r="S1025">
        <v>5.6511119999999998E-2</v>
      </c>
      <c r="T1025">
        <v>1.5163422E-3</v>
      </c>
      <c r="U1025">
        <v>2.6454043E-2</v>
      </c>
      <c r="V1025">
        <v>5.5126810000000002E-3</v>
      </c>
      <c r="W1025">
        <v>1.8710041E-2</v>
      </c>
      <c r="X1025">
        <v>8.5310820000000006E-3</v>
      </c>
      <c r="Y1025">
        <v>9.0773809523809507E-2</v>
      </c>
      <c r="Z1025">
        <v>0.158</v>
      </c>
      <c r="AA1025">
        <v>0.17899999999999999</v>
      </c>
      <c r="AB1025">
        <v>0.66300000000000003</v>
      </c>
      <c r="AC1025">
        <v>-0.42799999999999999</v>
      </c>
      <c r="AD1025" t="s">
        <v>48</v>
      </c>
      <c r="AE1025" t="s">
        <v>48</v>
      </c>
      <c r="AF1025" t="s">
        <v>48</v>
      </c>
      <c r="AG1025" t="s">
        <v>37311</v>
      </c>
    </row>
    <row r="1026" spans="1:33" hidden="1" outlineLevel="1" x14ac:dyDescent="0.2">
      <c r="A1026" t="s">
        <v>43074</v>
      </c>
      <c r="B1026" t="s">
        <v>43075</v>
      </c>
      <c r="C1026" t="s">
        <v>43076</v>
      </c>
      <c r="D1026" s="3"/>
      <c r="J1026" t="s">
        <v>43077</v>
      </c>
      <c r="K1026" t="s">
        <v>42858</v>
      </c>
      <c r="L1026" t="s">
        <v>1263</v>
      </c>
      <c r="M1026">
        <v>25</v>
      </c>
      <c r="P1026" s="2" t="s">
        <v>43078</v>
      </c>
      <c r="Q1026" t="s">
        <v>47</v>
      </c>
      <c r="S1026">
        <v>0.11109332</v>
      </c>
      <c r="T1026">
        <v>2.0122527999999998E-3</v>
      </c>
      <c r="U1026">
        <v>6.495911E-2</v>
      </c>
      <c r="V1026">
        <v>4.4582416000000001E-3</v>
      </c>
      <c r="W1026">
        <v>3.2028004999999998E-2</v>
      </c>
      <c r="X1026">
        <v>7.4177469999999997E-3</v>
      </c>
      <c r="Y1026">
        <v>-1</v>
      </c>
      <c r="Z1026">
        <v>0.218</v>
      </c>
      <c r="AA1026">
        <v>0.26100000000000001</v>
      </c>
      <c r="AB1026">
        <v>0.52100000000000002</v>
      </c>
      <c r="AC1026">
        <v>-0.26240000000000002</v>
      </c>
      <c r="AD1026" t="s">
        <v>48</v>
      </c>
      <c r="AE1026" t="s">
        <v>48</v>
      </c>
      <c r="AF1026" t="s">
        <v>48</v>
      </c>
      <c r="AG1026" t="s">
        <v>37311</v>
      </c>
    </row>
    <row r="1027" spans="1:33" hidden="1" outlineLevel="1" x14ac:dyDescent="0.2">
      <c r="A1027" t="s">
        <v>43079</v>
      </c>
      <c r="B1027" t="s">
        <v>43080</v>
      </c>
      <c r="C1027" t="s">
        <v>43081</v>
      </c>
      <c r="D1027" s="3"/>
      <c r="J1027" t="s">
        <v>43082</v>
      </c>
      <c r="K1027" t="s">
        <v>42858</v>
      </c>
      <c r="L1027" t="s">
        <v>1263</v>
      </c>
      <c r="M1027">
        <v>2</v>
      </c>
      <c r="P1027" s="2" t="s">
        <v>43083</v>
      </c>
      <c r="Q1027" t="s">
        <v>10852</v>
      </c>
      <c r="S1027">
        <v>0.10132480000000001</v>
      </c>
      <c r="T1027">
        <v>3.0326843E-3</v>
      </c>
      <c r="U1027">
        <v>2.5907494E-2</v>
      </c>
      <c r="V1027">
        <v>1.2340514E-2</v>
      </c>
      <c r="W1027">
        <v>2.2835250000000001E-2</v>
      </c>
      <c r="X1027">
        <v>3.0969119E-2</v>
      </c>
      <c r="Y1027">
        <v>0.3</v>
      </c>
      <c r="Z1027">
        <v>7.0000000000000007E-2</v>
      </c>
      <c r="AA1027">
        <v>0</v>
      </c>
      <c r="AB1027">
        <v>0.93</v>
      </c>
      <c r="AC1027">
        <v>0.3291</v>
      </c>
      <c r="AD1027" t="s">
        <v>48</v>
      </c>
      <c r="AE1027" t="s">
        <v>48</v>
      </c>
      <c r="AF1027" t="s">
        <v>48</v>
      </c>
      <c r="AG1027" t="s">
        <v>37311</v>
      </c>
    </row>
    <row r="1028" spans="1:33" hidden="1" outlineLevel="1" x14ac:dyDescent="0.2">
      <c r="A1028" t="s">
        <v>43084</v>
      </c>
      <c r="B1028" t="s">
        <v>43085</v>
      </c>
      <c r="C1028" t="s">
        <v>43086</v>
      </c>
      <c r="D1028" s="3"/>
      <c r="J1028" t="s">
        <v>43087</v>
      </c>
      <c r="K1028" t="s">
        <v>42858</v>
      </c>
      <c r="L1028" t="s">
        <v>1263</v>
      </c>
      <c r="M1028">
        <v>-20</v>
      </c>
      <c r="P1028" s="2" t="s">
        <v>43088</v>
      </c>
      <c r="Q1028" t="s">
        <v>47</v>
      </c>
      <c r="S1028">
        <v>4.9831572999999997E-2</v>
      </c>
      <c r="T1028">
        <v>8.9168549999999998E-4</v>
      </c>
      <c r="U1028">
        <v>1.309778E-2</v>
      </c>
      <c r="V1028">
        <v>3.4592997000000001E-3</v>
      </c>
      <c r="W1028">
        <v>2.3479814000000002E-2</v>
      </c>
      <c r="X1028">
        <v>6.6021639999999998E-3</v>
      </c>
      <c r="Y1028">
        <v>0.5</v>
      </c>
      <c r="Z1028">
        <v>0</v>
      </c>
      <c r="AA1028">
        <v>0</v>
      </c>
      <c r="AB1028">
        <v>1</v>
      </c>
      <c r="AC1028">
        <v>0</v>
      </c>
      <c r="AD1028" t="s">
        <v>48</v>
      </c>
      <c r="AE1028" t="s">
        <v>48</v>
      </c>
      <c r="AF1028" t="s">
        <v>48</v>
      </c>
      <c r="AG1028" t="s">
        <v>37311</v>
      </c>
    </row>
    <row r="1029" spans="1:33" hidden="1" outlineLevel="1" x14ac:dyDescent="0.2">
      <c r="A1029" t="s">
        <v>43089</v>
      </c>
      <c r="B1029" t="s">
        <v>43090</v>
      </c>
      <c r="C1029" t="s">
        <v>42185</v>
      </c>
      <c r="D1029" s="3"/>
      <c r="J1029" t="s">
        <v>43091</v>
      </c>
      <c r="K1029" t="s">
        <v>42858</v>
      </c>
      <c r="L1029" t="s">
        <v>1263</v>
      </c>
      <c r="M1029">
        <v>1</v>
      </c>
      <c r="P1029" s="2" t="s">
        <v>43092</v>
      </c>
      <c r="Q1029" t="s">
        <v>47</v>
      </c>
      <c r="S1029">
        <v>7.8459570000000006E-2</v>
      </c>
      <c r="T1029">
        <v>8.1539153999999996E-4</v>
      </c>
      <c r="U1029">
        <v>1.2038844E-2</v>
      </c>
      <c r="V1029">
        <v>2.7563404000000001E-3</v>
      </c>
      <c r="W1029">
        <v>3.6104712999999997E-2</v>
      </c>
      <c r="X1029">
        <v>6.1231706999999996E-3</v>
      </c>
      <c r="Y1029">
        <v>-0.69999999999999984</v>
      </c>
      <c r="Z1029">
        <v>0.192</v>
      </c>
      <c r="AA1029">
        <v>0.20499999999999999</v>
      </c>
      <c r="AB1029">
        <v>0.60399999999999998</v>
      </c>
      <c r="AC1029">
        <v>-0.1128</v>
      </c>
      <c r="AD1029" t="s">
        <v>48</v>
      </c>
      <c r="AE1029" t="s">
        <v>48</v>
      </c>
      <c r="AF1029" t="s">
        <v>48</v>
      </c>
      <c r="AG1029" t="s">
        <v>37311</v>
      </c>
    </row>
    <row r="1030" spans="1:33" hidden="1" outlineLevel="1" x14ac:dyDescent="0.2">
      <c r="A1030" t="s">
        <v>43093</v>
      </c>
      <c r="B1030" t="s">
        <v>43094</v>
      </c>
      <c r="C1030" t="s">
        <v>12829</v>
      </c>
      <c r="D1030" s="3"/>
      <c r="J1030" t="s">
        <v>43095</v>
      </c>
      <c r="K1030" t="s">
        <v>42866</v>
      </c>
      <c r="L1030" t="s">
        <v>1263</v>
      </c>
      <c r="M1030">
        <v>7</v>
      </c>
      <c r="P1030" s="2" t="s">
        <v>43096</v>
      </c>
      <c r="Q1030" t="s">
        <v>10060</v>
      </c>
      <c r="S1030">
        <v>1.834645E-2</v>
      </c>
      <c r="T1030">
        <v>7.8678129999999995E-4</v>
      </c>
      <c r="U1030">
        <v>1.2209640000000001E-2</v>
      </c>
      <c r="V1030">
        <v>3.7922803E-3</v>
      </c>
      <c r="W1030">
        <v>9.5268890000000002E-3</v>
      </c>
      <c r="X1030">
        <v>6.433869E-3</v>
      </c>
      <c r="Y1030">
        <v>0.23666666666666669</v>
      </c>
      <c r="Z1030">
        <v>0.216</v>
      </c>
      <c r="AA1030">
        <v>0.08</v>
      </c>
      <c r="AB1030">
        <v>0.70399999999999996</v>
      </c>
      <c r="AC1030">
        <v>0.89649999999999996</v>
      </c>
      <c r="AD1030" t="s">
        <v>48</v>
      </c>
      <c r="AE1030" t="s">
        <v>48</v>
      </c>
      <c r="AF1030" t="s">
        <v>48</v>
      </c>
      <c r="AG1030" t="s">
        <v>37311</v>
      </c>
    </row>
    <row r="1031" spans="1:33" hidden="1" outlineLevel="1" x14ac:dyDescent="0.2">
      <c r="A1031" t="s">
        <v>43097</v>
      </c>
      <c r="B1031" t="s">
        <v>43098</v>
      </c>
      <c r="C1031" t="s">
        <v>43099</v>
      </c>
      <c r="D1031" s="3"/>
      <c r="J1031" t="s">
        <v>43100</v>
      </c>
      <c r="K1031" t="s">
        <v>42866</v>
      </c>
      <c r="L1031" t="s">
        <v>1263</v>
      </c>
      <c r="M1031">
        <v>76</v>
      </c>
      <c r="P1031" s="2" t="s">
        <v>43101</v>
      </c>
      <c r="Q1031" t="s">
        <v>47</v>
      </c>
      <c r="S1031">
        <v>0.39231624999999998</v>
      </c>
      <c r="T1031">
        <v>1.5867263E-2</v>
      </c>
      <c r="U1031">
        <v>0.42427779999999998</v>
      </c>
      <c r="V1031">
        <v>1.3144426000000001E-2</v>
      </c>
      <c r="W1031">
        <v>0.33889219999999998</v>
      </c>
      <c r="X1031">
        <v>9.3337200000000002E-3</v>
      </c>
      <c r="Y1031">
        <v>1.2500000000000001E-2</v>
      </c>
      <c r="Z1031">
        <v>0.113</v>
      </c>
      <c r="AA1031">
        <v>0.16</v>
      </c>
      <c r="AB1031">
        <v>0.72699999999999998</v>
      </c>
      <c r="AC1031">
        <v>-0.4486</v>
      </c>
      <c r="AD1031" t="s">
        <v>48</v>
      </c>
      <c r="AE1031" t="s">
        <v>48</v>
      </c>
      <c r="AF1031" t="s">
        <v>48</v>
      </c>
      <c r="AG1031" t="s">
        <v>37311</v>
      </c>
    </row>
    <row r="1032" spans="1:33" hidden="1" outlineLevel="1" x14ac:dyDescent="0.2">
      <c r="A1032" t="s">
        <v>43102</v>
      </c>
      <c r="B1032" t="s">
        <v>43103</v>
      </c>
      <c r="C1032" t="s">
        <v>43104</v>
      </c>
      <c r="D1032" s="3"/>
      <c r="J1032" t="s">
        <v>43105</v>
      </c>
      <c r="K1032" t="s">
        <v>42866</v>
      </c>
      <c r="L1032" t="s">
        <v>1263</v>
      </c>
      <c r="M1032">
        <v>10</v>
      </c>
      <c r="P1032" s="2" t="s">
        <v>43106</v>
      </c>
      <c r="Q1032" t="s">
        <v>47</v>
      </c>
      <c r="S1032">
        <v>3.9462693E-2</v>
      </c>
      <c r="T1032">
        <v>1.5640259E-3</v>
      </c>
      <c r="U1032">
        <v>2.3448030000000002E-2</v>
      </c>
      <c r="V1032">
        <v>5.1427023000000004E-3</v>
      </c>
      <c r="W1032">
        <v>1.961243E-2</v>
      </c>
      <c r="X1032">
        <v>7.0682109999999996E-3</v>
      </c>
      <c r="Y1032">
        <v>1.4215686274509819E-2</v>
      </c>
      <c r="Z1032">
        <v>0.13400000000000001</v>
      </c>
      <c r="AA1032">
        <v>0.22900000000000001</v>
      </c>
      <c r="AB1032">
        <v>0.63700000000000001</v>
      </c>
      <c r="AC1032">
        <v>-0.9718</v>
      </c>
      <c r="AD1032" t="s">
        <v>48</v>
      </c>
      <c r="AE1032" t="s">
        <v>48</v>
      </c>
      <c r="AF1032" t="s">
        <v>48</v>
      </c>
      <c r="AG1032" t="s">
        <v>37311</v>
      </c>
    </row>
    <row r="1033" spans="1:33" hidden="1" outlineLevel="1" x14ac:dyDescent="0.2">
      <c r="A1033" t="s">
        <v>43107</v>
      </c>
      <c r="B1033" t="s">
        <v>43108</v>
      </c>
      <c r="C1033" t="s">
        <v>18881</v>
      </c>
      <c r="D1033" s="3"/>
      <c r="J1033" t="s">
        <v>43109</v>
      </c>
      <c r="K1033" t="s">
        <v>42866</v>
      </c>
      <c r="L1033" t="s">
        <v>1263</v>
      </c>
      <c r="M1033">
        <v>28</v>
      </c>
      <c r="P1033" s="2" t="s">
        <v>43110</v>
      </c>
      <c r="Q1033" t="s">
        <v>47</v>
      </c>
      <c r="S1033">
        <v>1.7718147E-2</v>
      </c>
      <c r="T1033">
        <v>6.4373016000000003E-4</v>
      </c>
      <c r="U1033">
        <v>1.0706633E-2</v>
      </c>
      <c r="V1033">
        <v>1.7943961E-3</v>
      </c>
      <c r="W1033">
        <v>1.0248893E-2</v>
      </c>
      <c r="X1033">
        <v>6.1490620000000003E-3</v>
      </c>
      <c r="Y1033">
        <v>8.3333333333333329E-2</v>
      </c>
      <c r="Z1033">
        <v>8.5000000000000006E-2</v>
      </c>
      <c r="AA1033">
        <v>0.17899999999999999</v>
      </c>
      <c r="AB1033">
        <v>0.73499999999999999</v>
      </c>
      <c r="AC1033">
        <v>-0.49259999999999998</v>
      </c>
      <c r="AD1033" t="s">
        <v>48</v>
      </c>
      <c r="AE1033" t="s">
        <v>48</v>
      </c>
      <c r="AF1033" t="s">
        <v>48</v>
      </c>
      <c r="AG1033" t="s">
        <v>37311</v>
      </c>
    </row>
    <row r="1034" spans="1:33" hidden="1" outlineLevel="1" x14ac:dyDescent="0.2">
      <c r="A1034" t="s">
        <v>43111</v>
      </c>
      <c r="B1034" t="s">
        <v>43112</v>
      </c>
      <c r="C1034" t="s">
        <v>43113</v>
      </c>
      <c r="D1034" s="3"/>
      <c r="J1034" t="s">
        <v>43114</v>
      </c>
      <c r="K1034" t="s">
        <v>42866</v>
      </c>
      <c r="L1034" t="s">
        <v>1263</v>
      </c>
      <c r="M1034">
        <v>8</v>
      </c>
      <c r="P1034" s="2" t="s">
        <v>43115</v>
      </c>
      <c r="Q1034" t="s">
        <v>47</v>
      </c>
      <c r="S1034">
        <v>0.4269174</v>
      </c>
      <c r="T1034">
        <v>1.322045E-2</v>
      </c>
      <c r="U1034">
        <v>0.22612885999999999</v>
      </c>
      <c r="V1034">
        <v>1.5254693999999999E-2</v>
      </c>
      <c r="W1034">
        <v>0.47384647000000002</v>
      </c>
      <c r="X1034">
        <v>8.0520890000000001E-3</v>
      </c>
      <c r="Y1034">
        <v>0</v>
      </c>
      <c r="Z1034">
        <v>0</v>
      </c>
      <c r="AA1034">
        <v>0</v>
      </c>
      <c r="AB1034">
        <v>1</v>
      </c>
      <c r="AC1034">
        <v>0</v>
      </c>
      <c r="AD1034" t="s">
        <v>48</v>
      </c>
      <c r="AE1034" t="s">
        <v>48</v>
      </c>
      <c r="AF1034" t="s">
        <v>48</v>
      </c>
      <c r="AG1034" t="s">
        <v>37311</v>
      </c>
    </row>
    <row r="1035" spans="1:33" hidden="1" outlineLevel="1" x14ac:dyDescent="0.2">
      <c r="A1035" t="s">
        <v>43116</v>
      </c>
      <c r="B1035" t="s">
        <v>43117</v>
      </c>
      <c r="C1035" t="s">
        <v>43118</v>
      </c>
      <c r="D1035" s="3"/>
      <c r="J1035" t="s">
        <v>43119</v>
      </c>
      <c r="K1035" t="s">
        <v>42866</v>
      </c>
      <c r="L1035" t="s">
        <v>1263</v>
      </c>
      <c r="M1035">
        <v>4</v>
      </c>
      <c r="P1035" s="2" t="s">
        <v>43120</v>
      </c>
      <c r="Q1035" t="s">
        <v>47</v>
      </c>
      <c r="S1035">
        <v>0.23961850000000001</v>
      </c>
      <c r="T1035">
        <v>8.6212159999999993E-3</v>
      </c>
      <c r="U1035">
        <v>0.2317999</v>
      </c>
      <c r="V1035">
        <v>3.6878675E-2</v>
      </c>
      <c r="W1035">
        <v>0.11797678</v>
      </c>
      <c r="X1035">
        <v>9.2560449999999992E-3</v>
      </c>
      <c r="Y1035">
        <v>-1.26948051948052E-2</v>
      </c>
      <c r="Z1035">
        <v>2.5999999999999999E-2</v>
      </c>
      <c r="AA1035">
        <v>0.16600000000000001</v>
      </c>
      <c r="AB1035">
        <v>0.80700000000000005</v>
      </c>
      <c r="AC1035">
        <v>-0.97289999999999999</v>
      </c>
      <c r="AD1035" t="s">
        <v>48</v>
      </c>
      <c r="AE1035" t="s">
        <v>48</v>
      </c>
      <c r="AF1035" t="s">
        <v>48</v>
      </c>
      <c r="AG1035" t="s">
        <v>37311</v>
      </c>
    </row>
    <row r="1036" spans="1:33" hidden="1" outlineLevel="1" x14ac:dyDescent="0.2">
      <c r="A1036" t="s">
        <v>43121</v>
      </c>
      <c r="B1036" t="s">
        <v>43122</v>
      </c>
      <c r="C1036" t="s">
        <v>42536</v>
      </c>
      <c r="D1036" s="3"/>
      <c r="J1036" t="s">
        <v>43123</v>
      </c>
      <c r="K1036" t="s">
        <v>42866</v>
      </c>
      <c r="L1036" t="s">
        <v>1263</v>
      </c>
      <c r="M1036">
        <v>9</v>
      </c>
      <c r="P1036" s="2" t="s">
        <v>43124</v>
      </c>
      <c r="Q1036" t="s">
        <v>10060</v>
      </c>
      <c r="S1036">
        <v>0.37751234</v>
      </c>
      <c r="T1036">
        <v>1.0223388999999999E-2</v>
      </c>
      <c r="U1036">
        <v>0.16031635999999999</v>
      </c>
      <c r="V1036">
        <v>1.9676208000000001E-2</v>
      </c>
      <c r="W1036">
        <v>0.40243408000000003</v>
      </c>
      <c r="X1036">
        <v>2.0091362000000001E-2</v>
      </c>
      <c r="Y1036">
        <v>-7.4999999999999997E-2</v>
      </c>
      <c r="Z1036">
        <v>4.7E-2</v>
      </c>
      <c r="AA1036">
        <v>0.13</v>
      </c>
      <c r="AB1036">
        <v>0.82299999999999995</v>
      </c>
      <c r="AC1036">
        <v>-0.6633</v>
      </c>
      <c r="AD1036" t="s">
        <v>48</v>
      </c>
      <c r="AE1036" t="s">
        <v>48</v>
      </c>
      <c r="AF1036" t="s">
        <v>48</v>
      </c>
      <c r="AG1036" t="s">
        <v>37311</v>
      </c>
    </row>
    <row r="1037" spans="1:33" hidden="1" outlineLevel="1" x14ac:dyDescent="0.2">
      <c r="A1037" t="s">
        <v>43125</v>
      </c>
      <c r="B1037" t="s">
        <v>43126</v>
      </c>
      <c r="C1037" t="s">
        <v>16715</v>
      </c>
      <c r="D1037" s="3"/>
      <c r="J1037" t="s">
        <v>43127</v>
      </c>
      <c r="K1037" t="s">
        <v>42866</v>
      </c>
      <c r="L1037" t="s">
        <v>1263</v>
      </c>
      <c r="M1037">
        <v>20</v>
      </c>
      <c r="P1037" s="2" t="s">
        <v>43128</v>
      </c>
      <c r="Q1037" t="s">
        <v>47</v>
      </c>
      <c r="S1037">
        <v>0.68743600000000005</v>
      </c>
      <c r="T1037">
        <v>0.16960317</v>
      </c>
      <c r="U1037">
        <v>0.76542589999999999</v>
      </c>
      <c r="V1037">
        <v>2.5404079E-2</v>
      </c>
      <c r="W1037">
        <v>0.43396309999999999</v>
      </c>
      <c r="X1037">
        <v>9.3078290000000001E-3</v>
      </c>
      <c r="Y1037">
        <v>-6.1111111111111123E-2</v>
      </c>
      <c r="Z1037">
        <v>5.8999999999999997E-2</v>
      </c>
      <c r="AA1037">
        <v>0.29299999999999998</v>
      </c>
      <c r="AB1037">
        <v>0.64800000000000002</v>
      </c>
      <c r="AC1037">
        <v>-0.90500000000000003</v>
      </c>
      <c r="AD1037" t="s">
        <v>48</v>
      </c>
      <c r="AE1037" t="s">
        <v>48</v>
      </c>
      <c r="AF1037" t="s">
        <v>48</v>
      </c>
      <c r="AG1037" t="s">
        <v>37311</v>
      </c>
    </row>
    <row r="1038" spans="1:33" hidden="1" outlineLevel="1" x14ac:dyDescent="0.2">
      <c r="A1038" t="s">
        <v>43129</v>
      </c>
      <c r="B1038" t="s">
        <v>42465</v>
      </c>
      <c r="C1038" t="s">
        <v>43130</v>
      </c>
      <c r="D1038" s="3"/>
      <c r="J1038" t="s">
        <v>43131</v>
      </c>
      <c r="K1038" t="s">
        <v>42866</v>
      </c>
      <c r="L1038" t="s">
        <v>1263</v>
      </c>
      <c r="M1038">
        <v>3</v>
      </c>
      <c r="P1038" s="2" t="s">
        <v>43132</v>
      </c>
      <c r="Q1038" t="s">
        <v>10060</v>
      </c>
      <c r="Y1038" t="s">
        <v>48</v>
      </c>
      <c r="Z1038" t="s">
        <v>48</v>
      </c>
      <c r="AA1038" t="s">
        <v>48</v>
      </c>
      <c r="AB1038" t="s">
        <v>48</v>
      </c>
      <c r="AC1038" t="s">
        <v>48</v>
      </c>
      <c r="AD1038" t="s">
        <v>48</v>
      </c>
      <c r="AE1038" t="s">
        <v>48</v>
      </c>
      <c r="AF1038" t="s">
        <v>48</v>
      </c>
      <c r="AG1038" t="s">
        <v>42026</v>
      </c>
    </row>
    <row r="1039" spans="1:33" hidden="1" outlineLevel="1" x14ac:dyDescent="0.2">
      <c r="A1039" t="s">
        <v>43133</v>
      </c>
      <c r="B1039" t="s">
        <v>43134</v>
      </c>
      <c r="C1039" t="s">
        <v>13066</v>
      </c>
      <c r="D1039" s="3"/>
      <c r="J1039" t="s">
        <v>43135</v>
      </c>
      <c r="K1039" t="s">
        <v>42875</v>
      </c>
      <c r="L1039" t="s">
        <v>1263</v>
      </c>
      <c r="M1039">
        <v>21</v>
      </c>
      <c r="P1039" s="2" t="s">
        <v>43136</v>
      </c>
      <c r="Q1039" t="s">
        <v>10060</v>
      </c>
      <c r="S1039">
        <v>0.56818599999999997</v>
      </c>
      <c r="T1039">
        <v>2.3076923999999999E-2</v>
      </c>
      <c r="U1039">
        <v>0.44431314</v>
      </c>
      <c r="V1039">
        <v>4.6675380000000002E-2</v>
      </c>
      <c r="W1039">
        <v>0.51309439999999995</v>
      </c>
      <c r="X1039">
        <v>9.4372859999999996E-3</v>
      </c>
      <c r="Y1039">
        <v>-3.0555555555555561E-2</v>
      </c>
      <c r="Z1039">
        <v>0.20200000000000001</v>
      </c>
      <c r="AA1039">
        <v>7.6999999999999999E-2</v>
      </c>
      <c r="AB1039">
        <v>0.72199999999999998</v>
      </c>
      <c r="AC1039">
        <v>0.52039999999999997</v>
      </c>
      <c r="AD1039" t="s">
        <v>48</v>
      </c>
      <c r="AE1039" t="s">
        <v>48</v>
      </c>
      <c r="AF1039" t="s">
        <v>48</v>
      </c>
      <c r="AG1039" t="s">
        <v>37311</v>
      </c>
    </row>
    <row r="1040" spans="1:33" hidden="1" outlineLevel="1" x14ac:dyDescent="0.2">
      <c r="A1040" t="s">
        <v>43137</v>
      </c>
      <c r="B1040" t="s">
        <v>43138</v>
      </c>
      <c r="C1040" t="s">
        <v>43139</v>
      </c>
      <c r="D1040" s="3"/>
      <c r="J1040" t="s">
        <v>43140</v>
      </c>
      <c r="K1040" t="s">
        <v>42875</v>
      </c>
      <c r="L1040" t="s">
        <v>1263</v>
      </c>
      <c r="M1040">
        <v>6</v>
      </c>
      <c r="P1040" s="2" t="s">
        <v>43141</v>
      </c>
      <c r="Q1040" t="s">
        <v>10132</v>
      </c>
      <c r="S1040">
        <v>0.75109369999999998</v>
      </c>
      <c r="T1040">
        <v>0.16760158999999999</v>
      </c>
      <c r="U1040">
        <v>0.55356324000000001</v>
      </c>
      <c r="V1040">
        <v>0.48990931999999998</v>
      </c>
      <c r="W1040">
        <v>0.61794596999999996</v>
      </c>
      <c r="X1040">
        <v>7.7672823999999996E-3</v>
      </c>
      <c r="Y1040">
        <v>-0.15</v>
      </c>
      <c r="Z1040">
        <v>9.5000000000000001E-2</v>
      </c>
      <c r="AA1040">
        <v>0.23</v>
      </c>
      <c r="AB1040">
        <v>0.67600000000000005</v>
      </c>
      <c r="AC1040">
        <v>-0.45879999999999999</v>
      </c>
      <c r="AD1040" t="s">
        <v>48</v>
      </c>
      <c r="AE1040" t="s">
        <v>48</v>
      </c>
      <c r="AF1040" t="s">
        <v>48</v>
      </c>
      <c r="AG1040" t="s">
        <v>37311</v>
      </c>
    </row>
    <row r="1041" spans="1:33" hidden="1" outlineLevel="1" x14ac:dyDescent="0.2">
      <c r="A1041" t="s">
        <v>43142</v>
      </c>
      <c r="B1041" t="s">
        <v>43143</v>
      </c>
      <c r="C1041" t="s">
        <v>42536</v>
      </c>
      <c r="D1041" s="3"/>
      <c r="J1041" t="s">
        <v>43144</v>
      </c>
      <c r="K1041" t="s">
        <v>42880</v>
      </c>
      <c r="L1041" t="s">
        <v>1263</v>
      </c>
      <c r="M1041">
        <v>-14</v>
      </c>
      <c r="P1041" s="2" t="s">
        <v>43145</v>
      </c>
      <c r="Q1041" t="s">
        <v>10060</v>
      </c>
      <c r="S1041">
        <v>0.16938549999999999</v>
      </c>
      <c r="T1041">
        <v>2.4414062999999998E-3</v>
      </c>
      <c r="U1041">
        <v>2.2218295999999998E-2</v>
      </c>
      <c r="V1041">
        <v>5.3276913000000004E-3</v>
      </c>
      <c r="W1041">
        <v>8.36065E-2</v>
      </c>
      <c r="X1041">
        <v>6.4985976000000003E-3</v>
      </c>
      <c r="Y1041">
        <v>3.4694469519536142E-18</v>
      </c>
      <c r="Z1041">
        <v>4.3999999999999997E-2</v>
      </c>
      <c r="AA1041">
        <v>0.109</v>
      </c>
      <c r="AB1041">
        <v>0.84699999999999998</v>
      </c>
      <c r="AC1041">
        <v>-0.45879999999999999</v>
      </c>
      <c r="AD1041" t="s">
        <v>48</v>
      </c>
      <c r="AE1041" t="s">
        <v>48</v>
      </c>
      <c r="AF1041" t="s">
        <v>48</v>
      </c>
      <c r="AG1041" t="s">
        <v>37311</v>
      </c>
    </row>
    <row r="1042" spans="1:33" hidden="1" outlineLevel="1" x14ac:dyDescent="0.2">
      <c r="A1042" t="s">
        <v>43146</v>
      </c>
      <c r="B1042" t="s">
        <v>43147</v>
      </c>
      <c r="C1042" t="s">
        <v>43148</v>
      </c>
      <c r="D1042" s="3"/>
      <c r="J1042" t="s">
        <v>43149</v>
      </c>
      <c r="K1042" t="s">
        <v>42880</v>
      </c>
      <c r="L1042" t="s">
        <v>1263</v>
      </c>
      <c r="M1042">
        <v>-11</v>
      </c>
      <c r="P1042" s="2" t="s">
        <v>43150</v>
      </c>
      <c r="Q1042" t="s">
        <v>47</v>
      </c>
      <c r="S1042">
        <v>0.11367676</v>
      </c>
      <c r="T1042">
        <v>3.9863585999999999E-3</v>
      </c>
      <c r="U1042">
        <v>5.4938845E-2</v>
      </c>
      <c r="V1042">
        <v>1.0655382999999999E-2</v>
      </c>
      <c r="W1042">
        <v>4.8521040000000001E-2</v>
      </c>
      <c r="X1042">
        <v>8.7641070000000001E-3</v>
      </c>
      <c r="Y1042">
        <v>-2.7083333333333331E-2</v>
      </c>
      <c r="Z1042">
        <v>6.5000000000000002E-2</v>
      </c>
      <c r="AA1042">
        <v>0.156</v>
      </c>
      <c r="AB1042">
        <v>0.77900000000000003</v>
      </c>
      <c r="AC1042">
        <v>-0.8911</v>
      </c>
      <c r="AD1042" t="s">
        <v>48</v>
      </c>
      <c r="AE1042" t="s">
        <v>48</v>
      </c>
      <c r="AF1042" t="s">
        <v>48</v>
      </c>
      <c r="AG1042" t="s">
        <v>37311</v>
      </c>
    </row>
    <row r="1043" spans="1:33" hidden="1" outlineLevel="1" x14ac:dyDescent="0.2">
      <c r="A1043" t="s">
        <v>43151</v>
      </c>
      <c r="B1043" t="s">
        <v>43152</v>
      </c>
      <c r="C1043" t="s">
        <v>43148</v>
      </c>
      <c r="D1043" s="3"/>
      <c r="J1043" t="s">
        <v>43153</v>
      </c>
      <c r="K1043" t="s">
        <v>42885</v>
      </c>
      <c r="L1043" t="s">
        <v>1263</v>
      </c>
      <c r="M1043">
        <v>2</v>
      </c>
      <c r="P1043" s="2" t="s">
        <v>43154</v>
      </c>
      <c r="Q1043" t="s">
        <v>47</v>
      </c>
      <c r="S1043">
        <v>2.5674534999999998E-2</v>
      </c>
      <c r="T1043">
        <v>1.1539459000000001E-3</v>
      </c>
      <c r="U1043">
        <v>1.8255825999999999E-2</v>
      </c>
      <c r="V1043">
        <v>4.8837172999999998E-3</v>
      </c>
      <c r="W1043">
        <v>1.0780896E-2</v>
      </c>
      <c r="X1043">
        <v>7.2623979999999998E-3</v>
      </c>
      <c r="Y1043">
        <v>-3.1018518518518529E-2</v>
      </c>
      <c r="Z1043">
        <v>6.4000000000000001E-2</v>
      </c>
      <c r="AA1043">
        <v>0.14899999999999999</v>
      </c>
      <c r="AB1043">
        <v>0.78700000000000003</v>
      </c>
      <c r="AC1043">
        <v>-0.61260000000000003</v>
      </c>
      <c r="AD1043" t="s">
        <v>48</v>
      </c>
      <c r="AE1043" t="s">
        <v>48</v>
      </c>
      <c r="AF1043" t="s">
        <v>48</v>
      </c>
      <c r="AG1043" t="s">
        <v>37311</v>
      </c>
    </row>
    <row r="1044" spans="1:33" hidden="1" outlineLevel="1" x14ac:dyDescent="0.2">
      <c r="A1044" t="s">
        <v>43155</v>
      </c>
      <c r="B1044" t="s">
        <v>43156</v>
      </c>
      <c r="C1044" t="s">
        <v>16715</v>
      </c>
      <c r="D1044" s="3"/>
      <c r="J1044" t="s">
        <v>43157</v>
      </c>
      <c r="K1044" t="s">
        <v>42885</v>
      </c>
      <c r="L1044" t="s">
        <v>1263</v>
      </c>
      <c r="M1044">
        <v>-1</v>
      </c>
      <c r="P1044" s="2" t="s">
        <v>43158</v>
      </c>
      <c r="Q1044" t="s">
        <v>47</v>
      </c>
      <c r="S1044">
        <v>1.859777E-2</v>
      </c>
      <c r="T1044">
        <v>8.8691710000000001E-4</v>
      </c>
      <c r="U1044">
        <v>1.2926984000000001E-2</v>
      </c>
      <c r="V1044">
        <v>3.1633168000000001E-3</v>
      </c>
      <c r="W1044">
        <v>9.127886E-3</v>
      </c>
      <c r="X1044">
        <v>7.5342589999999997E-3</v>
      </c>
      <c r="Y1044">
        <v>-0.05</v>
      </c>
      <c r="Z1044">
        <v>7.3999999999999996E-2</v>
      </c>
      <c r="AA1044">
        <v>0.126</v>
      </c>
      <c r="AB1044">
        <v>0.8</v>
      </c>
      <c r="AC1044">
        <v>-0.2263</v>
      </c>
      <c r="AD1044" t="s">
        <v>48</v>
      </c>
      <c r="AE1044" t="s">
        <v>48</v>
      </c>
      <c r="AF1044" t="s">
        <v>48</v>
      </c>
      <c r="AG1044" t="s">
        <v>37311</v>
      </c>
    </row>
    <row r="1045" spans="1:33" hidden="1" outlineLevel="1" x14ac:dyDescent="0.2">
      <c r="A1045" t="s">
        <v>43159</v>
      </c>
      <c r="B1045" t="s">
        <v>43160</v>
      </c>
      <c r="C1045" t="s">
        <v>42576</v>
      </c>
      <c r="D1045" s="3"/>
      <c r="J1045" t="s">
        <v>43161</v>
      </c>
      <c r="K1045" t="s">
        <v>42923</v>
      </c>
      <c r="L1045" t="s">
        <v>1263</v>
      </c>
      <c r="M1045">
        <v>355</v>
      </c>
      <c r="P1045" s="2" t="s">
        <v>43162</v>
      </c>
      <c r="Q1045" t="s">
        <v>10471</v>
      </c>
      <c r="S1045">
        <v>3.0741978E-2</v>
      </c>
      <c r="T1045">
        <v>1.4305114999999999E-3</v>
      </c>
      <c r="U1045">
        <v>1.8119188000000001E-2</v>
      </c>
      <c r="V1045">
        <v>3.7922803E-3</v>
      </c>
      <c r="W1045">
        <v>1.3440913000000001E-2</v>
      </c>
      <c r="X1045">
        <v>8.3498419999999997E-3</v>
      </c>
      <c r="Y1045">
        <v>0.27500000000000002</v>
      </c>
      <c r="Z1045">
        <v>0.16900000000000001</v>
      </c>
      <c r="AA1045">
        <v>0</v>
      </c>
      <c r="AB1045">
        <v>0.83099999999999996</v>
      </c>
      <c r="AC1045">
        <v>0.7964</v>
      </c>
      <c r="AD1045" t="s">
        <v>48</v>
      </c>
      <c r="AE1045" t="s">
        <v>48</v>
      </c>
      <c r="AF1045" t="s">
        <v>48</v>
      </c>
      <c r="AG1045" t="s">
        <v>37311</v>
      </c>
    </row>
    <row r="1046" spans="1:33" hidden="1" outlineLevel="1" x14ac:dyDescent="0.2">
      <c r="A1046" t="s">
        <v>43163</v>
      </c>
      <c r="B1046" t="s">
        <v>43164</v>
      </c>
      <c r="C1046" t="s">
        <v>43165</v>
      </c>
      <c r="D1046" s="3"/>
      <c r="J1046" t="s">
        <v>43166</v>
      </c>
      <c r="K1046" t="s">
        <v>42923</v>
      </c>
      <c r="L1046" t="s">
        <v>1263</v>
      </c>
      <c r="M1046">
        <v>72</v>
      </c>
      <c r="P1046" s="2" t="s">
        <v>43167</v>
      </c>
      <c r="Q1046" t="s">
        <v>47</v>
      </c>
      <c r="S1046">
        <v>2.4613906000000001E-2</v>
      </c>
      <c r="T1046">
        <v>8.3923340000000002E-4</v>
      </c>
      <c r="U1046">
        <v>1.1628932E-2</v>
      </c>
      <c r="V1046">
        <v>2.1181274000000002E-3</v>
      </c>
      <c r="W1046">
        <v>1.2680907999999999E-2</v>
      </c>
      <c r="X1046">
        <v>6.4856519999999997E-3</v>
      </c>
      <c r="Y1046">
        <v>6.5000000000000002E-2</v>
      </c>
      <c r="Z1046">
        <v>0.124</v>
      </c>
      <c r="AA1046">
        <v>0.10100000000000001</v>
      </c>
      <c r="AB1046">
        <v>0.77600000000000002</v>
      </c>
      <c r="AC1046">
        <v>0.34849999999999998</v>
      </c>
      <c r="AD1046" t="s">
        <v>48</v>
      </c>
      <c r="AE1046" t="s">
        <v>48</v>
      </c>
      <c r="AF1046" t="s">
        <v>48</v>
      </c>
      <c r="AG1046" t="s">
        <v>37311</v>
      </c>
    </row>
    <row r="1047" spans="1:33" hidden="1" outlineLevel="1" x14ac:dyDescent="0.2">
      <c r="A1047" t="s">
        <v>43168</v>
      </c>
      <c r="B1047" t="s">
        <v>43169</v>
      </c>
      <c r="C1047" t="s">
        <v>43170</v>
      </c>
      <c r="D1047" s="3"/>
      <c r="J1047" t="s">
        <v>43171</v>
      </c>
      <c r="K1047" t="s">
        <v>42923</v>
      </c>
      <c r="L1047" t="s">
        <v>1263</v>
      </c>
      <c r="M1047">
        <v>97</v>
      </c>
      <c r="P1047" s="2" t="s">
        <v>43172</v>
      </c>
      <c r="Q1047" t="s">
        <v>47</v>
      </c>
      <c r="S1047">
        <v>4.5873325E-2</v>
      </c>
      <c r="T1047">
        <v>1.3160705999999999E-3</v>
      </c>
      <c r="U1047">
        <v>1.4156716999999999E-2</v>
      </c>
      <c r="V1047">
        <v>3.2003146999999999E-3</v>
      </c>
      <c r="W1047">
        <v>1.8903409999999999E-2</v>
      </c>
      <c r="X1047">
        <v>7.4954215000000001E-3</v>
      </c>
      <c r="Y1047">
        <v>0.7</v>
      </c>
      <c r="Z1047">
        <v>0.30399999999999999</v>
      </c>
      <c r="AA1047">
        <v>0</v>
      </c>
      <c r="AB1047">
        <v>0.69599999999999995</v>
      </c>
      <c r="AC1047">
        <v>0.86250000000000004</v>
      </c>
      <c r="AD1047" t="s">
        <v>48</v>
      </c>
      <c r="AE1047" t="s">
        <v>48</v>
      </c>
      <c r="AF1047" t="s">
        <v>48</v>
      </c>
      <c r="AG1047" t="s">
        <v>37311</v>
      </c>
    </row>
    <row r="1048" spans="1:33" hidden="1" outlineLevel="1" x14ac:dyDescent="0.2">
      <c r="A1048" t="s">
        <v>43173</v>
      </c>
      <c r="B1048" t="s">
        <v>43174</v>
      </c>
      <c r="C1048" t="s">
        <v>43175</v>
      </c>
      <c r="D1048" s="3"/>
      <c r="J1048" t="s">
        <v>43176</v>
      </c>
      <c r="K1048" t="s">
        <v>42923</v>
      </c>
      <c r="L1048" t="s">
        <v>1263</v>
      </c>
      <c r="M1048">
        <v>51</v>
      </c>
      <c r="P1048" s="2" t="s">
        <v>43177</v>
      </c>
      <c r="Q1048" t="s">
        <v>47</v>
      </c>
      <c r="S1048">
        <v>0.64447093</v>
      </c>
      <c r="T1048">
        <v>4.8457387999999997E-2</v>
      </c>
      <c r="U1048">
        <v>0.54192600000000002</v>
      </c>
      <c r="V1048">
        <v>2.1987454999999999E-2</v>
      </c>
      <c r="W1048">
        <v>0.4125297</v>
      </c>
      <c r="X1048">
        <v>0.1338057</v>
      </c>
      <c r="Y1048">
        <v>-0.05</v>
      </c>
      <c r="Z1048">
        <v>0</v>
      </c>
      <c r="AA1048">
        <v>0.14899999999999999</v>
      </c>
      <c r="AB1048">
        <v>0.85099999999999998</v>
      </c>
      <c r="AC1048">
        <v>-0.5423</v>
      </c>
      <c r="AD1048" t="s">
        <v>48</v>
      </c>
      <c r="AE1048" t="s">
        <v>48</v>
      </c>
      <c r="AF1048" t="s">
        <v>48</v>
      </c>
      <c r="AG1048" t="s">
        <v>37311</v>
      </c>
    </row>
    <row r="1049" spans="1:33" hidden="1" outlineLevel="1" x14ac:dyDescent="0.2">
      <c r="A1049" t="s">
        <v>43178</v>
      </c>
      <c r="B1049" t="s">
        <v>43179</v>
      </c>
      <c r="C1049" t="s">
        <v>43180</v>
      </c>
      <c r="D1049" s="3"/>
      <c r="J1049" t="s">
        <v>43181</v>
      </c>
      <c r="K1049" t="s">
        <v>42923</v>
      </c>
      <c r="L1049" t="s">
        <v>1263</v>
      </c>
      <c r="M1049">
        <v>36</v>
      </c>
      <c r="P1049" s="2" t="s">
        <v>43182</v>
      </c>
      <c r="Q1049" t="s">
        <v>47</v>
      </c>
      <c r="S1049">
        <v>0.71760553000000005</v>
      </c>
      <c r="T1049">
        <v>0.16960317</v>
      </c>
      <c r="U1049">
        <v>0.62421219999999999</v>
      </c>
      <c r="V1049">
        <v>0.11512129</v>
      </c>
      <c r="W1049">
        <v>0.58196645999999996</v>
      </c>
      <c r="X1049">
        <v>3.787563E-2</v>
      </c>
      <c r="Y1049">
        <v>-0.27812500000000001</v>
      </c>
      <c r="Z1049">
        <v>5.5E-2</v>
      </c>
      <c r="AA1049">
        <v>0.22800000000000001</v>
      </c>
      <c r="AB1049">
        <v>0.71699999999999997</v>
      </c>
      <c r="AC1049">
        <v>-0.9133</v>
      </c>
      <c r="AD1049" t="s">
        <v>48</v>
      </c>
      <c r="AE1049" t="s">
        <v>48</v>
      </c>
      <c r="AF1049" t="s">
        <v>48</v>
      </c>
      <c r="AG1049" t="s">
        <v>37311</v>
      </c>
    </row>
    <row r="1050" spans="1:33" hidden="1" outlineLevel="1" x14ac:dyDescent="0.2">
      <c r="A1050" t="s">
        <v>43183</v>
      </c>
      <c r="B1050" t="s">
        <v>43184</v>
      </c>
      <c r="C1050" t="s">
        <v>43185</v>
      </c>
      <c r="D1050" s="3"/>
      <c r="J1050" t="s">
        <v>43186</v>
      </c>
      <c r="K1050" t="s">
        <v>42923</v>
      </c>
      <c r="L1050" t="s">
        <v>1263</v>
      </c>
      <c r="M1050">
        <v>23</v>
      </c>
      <c r="P1050" s="2" t="s">
        <v>43187</v>
      </c>
      <c r="Q1050" t="s">
        <v>47</v>
      </c>
      <c r="S1050">
        <v>0.15600902</v>
      </c>
      <c r="T1050">
        <v>3.6621093999999999E-3</v>
      </c>
      <c r="U1050">
        <v>2.9460055999999998E-2</v>
      </c>
      <c r="V1050">
        <v>8.6944959999999995E-3</v>
      </c>
      <c r="W1050">
        <v>4.9692180000000002E-2</v>
      </c>
      <c r="X1050">
        <v>9.4372859999999996E-3</v>
      </c>
      <c r="Y1050">
        <v>-0.5</v>
      </c>
      <c r="Z1050">
        <v>0</v>
      </c>
      <c r="AA1050">
        <v>0.128</v>
      </c>
      <c r="AB1050">
        <v>0.872</v>
      </c>
      <c r="AC1050">
        <v>-0.82110000000000005</v>
      </c>
      <c r="AD1050" t="s">
        <v>48</v>
      </c>
      <c r="AE1050" t="s">
        <v>48</v>
      </c>
      <c r="AF1050" t="s">
        <v>48</v>
      </c>
      <c r="AG1050" t="s">
        <v>37311</v>
      </c>
    </row>
    <row r="1051" spans="1:33" hidden="1" outlineLevel="1" x14ac:dyDescent="0.2">
      <c r="A1051" t="s">
        <v>43188</v>
      </c>
      <c r="B1051" t="s">
        <v>43189</v>
      </c>
      <c r="C1051" t="s">
        <v>43190</v>
      </c>
      <c r="D1051" s="3"/>
      <c r="J1051" t="s">
        <v>43191</v>
      </c>
      <c r="K1051" t="s">
        <v>42923</v>
      </c>
      <c r="L1051" t="s">
        <v>1263</v>
      </c>
      <c r="M1051">
        <v>6</v>
      </c>
      <c r="P1051" s="2" t="s">
        <v>43192</v>
      </c>
      <c r="Q1051" t="s">
        <v>47</v>
      </c>
      <c r="S1051">
        <v>0.4269174</v>
      </c>
      <c r="T1051">
        <v>2.3076923999999999E-2</v>
      </c>
      <c r="U1051">
        <v>0.36230122999999997</v>
      </c>
      <c r="V1051">
        <v>1.7867406999999998E-2</v>
      </c>
      <c r="W1051">
        <v>0.33889219999999998</v>
      </c>
      <c r="X1051">
        <v>2.5616571000000001E-2</v>
      </c>
      <c r="Y1051">
        <v>0.18380952380952381</v>
      </c>
      <c r="Z1051">
        <v>0.113</v>
      </c>
      <c r="AA1051">
        <v>0.10299999999999999</v>
      </c>
      <c r="AB1051">
        <v>0.78400000000000003</v>
      </c>
      <c r="AC1051">
        <v>0.1265</v>
      </c>
      <c r="AD1051" t="s">
        <v>48</v>
      </c>
      <c r="AE1051" t="s">
        <v>48</v>
      </c>
      <c r="AF1051" t="s">
        <v>48</v>
      </c>
      <c r="AG1051" t="s">
        <v>37311</v>
      </c>
    </row>
    <row r="1052" spans="1:33" hidden="1" outlineLevel="1" x14ac:dyDescent="0.2">
      <c r="A1052" t="s">
        <v>43193</v>
      </c>
      <c r="B1052" t="s">
        <v>43194</v>
      </c>
      <c r="C1052" t="s">
        <v>43195</v>
      </c>
      <c r="D1052" s="3"/>
      <c r="J1052" t="s">
        <v>43196</v>
      </c>
      <c r="K1052" t="s">
        <v>42923</v>
      </c>
      <c r="L1052" t="s">
        <v>1263</v>
      </c>
      <c r="M1052">
        <v>2</v>
      </c>
      <c r="P1052" s="2" t="s">
        <v>43197</v>
      </c>
      <c r="Q1052" t="s">
        <v>47</v>
      </c>
      <c r="S1052">
        <v>0.10956833000000001</v>
      </c>
      <c r="T1052">
        <v>3.2043457000000002E-3</v>
      </c>
      <c r="U1052">
        <v>1.9348921000000002E-2</v>
      </c>
      <c r="V1052">
        <v>9.2494650000000001E-3</v>
      </c>
      <c r="W1052">
        <v>2.1546122000000001E-2</v>
      </c>
      <c r="X1052">
        <v>4.5895393999999999E-2</v>
      </c>
      <c r="Y1052">
        <v>-0.2</v>
      </c>
      <c r="Z1052">
        <v>0</v>
      </c>
      <c r="AA1052">
        <v>0.46200000000000002</v>
      </c>
      <c r="AB1052">
        <v>0.53800000000000003</v>
      </c>
      <c r="AC1052">
        <v>-0.64859999999999995</v>
      </c>
      <c r="AD1052" t="s">
        <v>48</v>
      </c>
      <c r="AE1052" t="s">
        <v>48</v>
      </c>
      <c r="AF1052" t="s">
        <v>48</v>
      </c>
      <c r="AG1052" t="s">
        <v>37311</v>
      </c>
    </row>
    <row r="1053" spans="1:33" hidden="1" outlineLevel="1" x14ac:dyDescent="0.2">
      <c r="A1053" t="s">
        <v>43198</v>
      </c>
      <c r="B1053" t="s">
        <v>43199</v>
      </c>
      <c r="C1053" t="s">
        <v>43200</v>
      </c>
      <c r="D1053" s="3"/>
      <c r="J1053" t="s">
        <v>43201</v>
      </c>
      <c r="K1053" t="s">
        <v>42923</v>
      </c>
      <c r="L1053" t="s">
        <v>1263</v>
      </c>
      <c r="M1053">
        <v>2</v>
      </c>
      <c r="P1053" s="2" t="s">
        <v>43202</v>
      </c>
      <c r="Q1053" t="s">
        <v>47</v>
      </c>
      <c r="S1053">
        <v>5.8985019999999999E-2</v>
      </c>
      <c r="T1053">
        <v>2.1934509999999999E-3</v>
      </c>
      <c r="U1053">
        <v>1.2243799E-2</v>
      </c>
      <c r="V1053">
        <v>4.4582416000000001E-3</v>
      </c>
      <c r="W1053">
        <v>1.4732921E-2</v>
      </c>
      <c r="X1053">
        <v>2.8379175999999999E-2</v>
      </c>
      <c r="Y1053">
        <v>0.15277777777777779</v>
      </c>
      <c r="Z1053">
        <v>0.24399999999999999</v>
      </c>
      <c r="AA1053">
        <v>0.22600000000000001</v>
      </c>
      <c r="AB1053">
        <v>0.53100000000000003</v>
      </c>
      <c r="AC1053">
        <v>0.18959999999999999</v>
      </c>
      <c r="AD1053" t="s">
        <v>48</v>
      </c>
      <c r="AE1053" t="s">
        <v>48</v>
      </c>
      <c r="AF1053" t="s">
        <v>48</v>
      </c>
      <c r="AG1053" t="s">
        <v>37311</v>
      </c>
    </row>
    <row r="1054" spans="1:33" hidden="1" outlineLevel="1" x14ac:dyDescent="0.2">
      <c r="A1054" t="s">
        <v>43203</v>
      </c>
      <c r="B1054" t="s">
        <v>43204</v>
      </c>
      <c r="C1054" t="s">
        <v>11058</v>
      </c>
      <c r="D1054" s="3"/>
      <c r="J1054" t="s">
        <v>43205</v>
      </c>
      <c r="K1054" t="s">
        <v>42923</v>
      </c>
      <c r="L1054" t="s">
        <v>1263</v>
      </c>
      <c r="M1054">
        <v>2</v>
      </c>
      <c r="P1054" s="2" t="s">
        <v>43206</v>
      </c>
      <c r="Q1054" t="s">
        <v>47</v>
      </c>
      <c r="S1054">
        <v>5.9974584999999997E-2</v>
      </c>
      <c r="T1054">
        <v>2.4032593000000001E-3</v>
      </c>
      <c r="U1054">
        <v>2.4131214000000002E-2</v>
      </c>
      <c r="V1054">
        <v>5.9936525999999997E-3</v>
      </c>
      <c r="W1054">
        <v>2.2577423999999999E-2</v>
      </c>
      <c r="X1054">
        <v>1.0032792E-2</v>
      </c>
      <c r="Y1054">
        <v>0.27</v>
      </c>
      <c r="Z1054">
        <v>3.1E-2</v>
      </c>
      <c r="AA1054">
        <v>6.5000000000000002E-2</v>
      </c>
      <c r="AB1054">
        <v>0.90400000000000003</v>
      </c>
      <c r="AC1054">
        <v>-0.79700000000000004</v>
      </c>
      <c r="AD1054" t="s">
        <v>48</v>
      </c>
      <c r="AE1054" t="s">
        <v>48</v>
      </c>
      <c r="AF1054" t="s">
        <v>48</v>
      </c>
      <c r="AG1054" t="s">
        <v>37311</v>
      </c>
    </row>
    <row r="1055" spans="1:33" hidden="1" outlineLevel="1" x14ac:dyDescent="0.2">
      <c r="A1055" t="s">
        <v>43207</v>
      </c>
      <c r="B1055" t="s">
        <v>43208</v>
      </c>
      <c r="C1055" t="s">
        <v>43209</v>
      </c>
      <c r="D1055" s="3"/>
      <c r="J1055" t="s">
        <v>43210</v>
      </c>
      <c r="K1055" t="s">
        <v>42923</v>
      </c>
      <c r="L1055" t="s">
        <v>1263</v>
      </c>
      <c r="M1055">
        <v>1</v>
      </c>
      <c r="P1055" s="2" t="s">
        <v>43211</v>
      </c>
      <c r="Q1055" t="s">
        <v>47</v>
      </c>
      <c r="S1055">
        <v>7.8459570000000006E-2</v>
      </c>
      <c r="T1055">
        <v>1.5544891000000001E-3</v>
      </c>
      <c r="U1055">
        <v>1.3780964999999999E-2</v>
      </c>
      <c r="V1055">
        <v>5.0687062999999997E-3</v>
      </c>
      <c r="W1055">
        <v>2.8502204999999999E-2</v>
      </c>
      <c r="X1055">
        <v>8.7641070000000001E-3</v>
      </c>
      <c r="Y1055">
        <v>0</v>
      </c>
      <c r="Z1055">
        <v>0</v>
      </c>
      <c r="AA1055">
        <v>0.22800000000000001</v>
      </c>
      <c r="AB1055">
        <v>0.77200000000000002</v>
      </c>
      <c r="AC1055">
        <v>-0.74909999999999999</v>
      </c>
      <c r="AD1055" t="s">
        <v>48</v>
      </c>
      <c r="AE1055" t="s">
        <v>48</v>
      </c>
      <c r="AF1055" t="s">
        <v>48</v>
      </c>
      <c r="AG1055" t="s">
        <v>37311</v>
      </c>
    </row>
    <row r="1056" spans="1:33" hidden="1" outlineLevel="1" x14ac:dyDescent="0.2">
      <c r="A1056" t="s">
        <v>43212</v>
      </c>
      <c r="B1056" t="s">
        <v>43213</v>
      </c>
      <c r="C1056" t="s">
        <v>43214</v>
      </c>
      <c r="D1056" s="3"/>
      <c r="J1056" t="s">
        <v>43215</v>
      </c>
      <c r="K1056" t="s">
        <v>42923</v>
      </c>
      <c r="L1056" t="s">
        <v>1263</v>
      </c>
      <c r="M1056">
        <v>1</v>
      </c>
      <c r="P1056" s="2" t="s">
        <v>43216</v>
      </c>
      <c r="Q1056" t="s">
        <v>47</v>
      </c>
      <c r="S1056">
        <v>4.4636375999999998E-2</v>
      </c>
      <c r="T1056">
        <v>1.4114380000000001E-3</v>
      </c>
      <c r="U1056">
        <v>1.6821137E-2</v>
      </c>
      <c r="V1056">
        <v>3.6812867E-3</v>
      </c>
      <c r="W1056">
        <v>1.306091E-2</v>
      </c>
      <c r="X1056">
        <v>9.7479850000000007E-3</v>
      </c>
      <c r="Y1056">
        <v>0.16145833333333329</v>
      </c>
      <c r="Z1056">
        <v>0</v>
      </c>
      <c r="AA1056">
        <v>7.8E-2</v>
      </c>
      <c r="AB1056">
        <v>0.92200000000000004</v>
      </c>
      <c r="AC1056">
        <v>-0.52669999999999995</v>
      </c>
      <c r="AD1056" t="s">
        <v>48</v>
      </c>
      <c r="AE1056" t="s">
        <v>48</v>
      </c>
      <c r="AF1056" t="s">
        <v>48</v>
      </c>
      <c r="AG1056" t="s">
        <v>37311</v>
      </c>
    </row>
    <row r="1057" spans="1:33" hidden="1" outlineLevel="1" x14ac:dyDescent="0.2">
      <c r="A1057" t="s">
        <v>43217</v>
      </c>
      <c r="B1057" t="s">
        <v>43218</v>
      </c>
      <c r="C1057" t="s">
        <v>43219</v>
      </c>
      <c r="D1057" s="3"/>
      <c r="J1057" t="s">
        <v>43220</v>
      </c>
      <c r="K1057" t="s">
        <v>42936</v>
      </c>
      <c r="L1057" t="s">
        <v>1263</v>
      </c>
      <c r="M1057">
        <v>9</v>
      </c>
      <c r="P1057" s="2" t="s">
        <v>43221</v>
      </c>
      <c r="Q1057" t="s">
        <v>47</v>
      </c>
      <c r="S1057">
        <v>0.16098402000000001</v>
      </c>
      <c r="T1057">
        <v>1.9741058000000001E-3</v>
      </c>
      <c r="U1057">
        <v>2.0510335000000001E-2</v>
      </c>
      <c r="V1057">
        <v>3.2558115000000001E-3</v>
      </c>
      <c r="W1057">
        <v>8.5334090000000001E-2</v>
      </c>
      <c r="X1057">
        <v>6.4079775000000002E-3</v>
      </c>
      <c r="Y1057">
        <v>-5.595238095238092E-2</v>
      </c>
      <c r="Z1057">
        <v>7.3999999999999996E-2</v>
      </c>
      <c r="AA1057">
        <v>0.112</v>
      </c>
      <c r="AB1057">
        <v>0.81499999999999995</v>
      </c>
      <c r="AC1057">
        <v>-0.57909999999999995</v>
      </c>
      <c r="AD1057" t="s">
        <v>48</v>
      </c>
      <c r="AE1057" t="s">
        <v>48</v>
      </c>
      <c r="AF1057" t="s">
        <v>48</v>
      </c>
      <c r="AG1057" t="s">
        <v>37311</v>
      </c>
    </row>
    <row r="1058" spans="1:33" hidden="1" outlineLevel="1" x14ac:dyDescent="0.2">
      <c r="A1058" t="s">
        <v>43222</v>
      </c>
      <c r="B1058" t="s">
        <v>43223</v>
      </c>
      <c r="C1058" t="s">
        <v>42591</v>
      </c>
      <c r="D1058" s="3"/>
      <c r="J1058" t="s">
        <v>43224</v>
      </c>
      <c r="K1058" t="s">
        <v>42936</v>
      </c>
      <c r="L1058" t="s">
        <v>1263</v>
      </c>
      <c r="M1058">
        <v>1</v>
      </c>
      <c r="P1058" s="2" t="s">
        <v>43225</v>
      </c>
      <c r="Q1058" t="s">
        <v>47</v>
      </c>
      <c r="S1058">
        <v>2.1903414E-2</v>
      </c>
      <c r="T1058">
        <v>6.7710876000000005E-4</v>
      </c>
      <c r="U1058">
        <v>1.0809111E-2</v>
      </c>
      <c r="V1058">
        <v>1.3226734E-3</v>
      </c>
      <c r="W1058">
        <v>1.03248935E-2</v>
      </c>
      <c r="X1058">
        <v>7.4695300000000003E-3</v>
      </c>
      <c r="Y1058">
        <v>0</v>
      </c>
      <c r="Z1058">
        <v>0</v>
      </c>
      <c r="AA1058">
        <v>0</v>
      </c>
      <c r="AB1058">
        <v>1</v>
      </c>
      <c r="AC1058">
        <v>0</v>
      </c>
      <c r="AD1058" t="s">
        <v>48</v>
      </c>
      <c r="AE1058" t="s">
        <v>48</v>
      </c>
      <c r="AF1058" t="s">
        <v>48</v>
      </c>
      <c r="AG1058" t="s">
        <v>37311</v>
      </c>
    </row>
    <row r="1059" spans="1:33" hidden="1" outlineLevel="1" x14ac:dyDescent="0.2">
      <c r="A1059" t="s">
        <v>43226</v>
      </c>
      <c r="B1059" t="s">
        <v>43227</v>
      </c>
      <c r="C1059" t="s">
        <v>43071</v>
      </c>
      <c r="D1059" s="3"/>
      <c r="J1059" t="s">
        <v>43228</v>
      </c>
      <c r="K1059" t="s">
        <v>42940</v>
      </c>
      <c r="L1059" t="s">
        <v>1263</v>
      </c>
      <c r="M1059">
        <v>14</v>
      </c>
      <c r="P1059" s="2" t="s">
        <v>43229</v>
      </c>
      <c r="Q1059" t="s">
        <v>47</v>
      </c>
      <c r="S1059">
        <v>0.23451406</v>
      </c>
      <c r="T1059">
        <v>2.7275085000000002E-3</v>
      </c>
      <c r="U1059">
        <v>2.8503596999999999E-2</v>
      </c>
      <c r="V1059">
        <v>9.1384705000000007E-3</v>
      </c>
      <c r="W1059">
        <v>0.17610447000000001</v>
      </c>
      <c r="X1059">
        <v>6.8999166000000001E-3</v>
      </c>
      <c r="Y1059">
        <v>6.0071428571428567E-2</v>
      </c>
      <c r="Z1059">
        <v>2.3E-2</v>
      </c>
      <c r="AA1059">
        <v>0.22700000000000001</v>
      </c>
      <c r="AB1059">
        <v>0.75</v>
      </c>
      <c r="AC1059">
        <v>-0.97770000000000001</v>
      </c>
      <c r="AD1059" t="s">
        <v>48</v>
      </c>
      <c r="AE1059" t="s">
        <v>48</v>
      </c>
      <c r="AF1059" t="s">
        <v>48</v>
      </c>
      <c r="AG1059" t="s">
        <v>37311</v>
      </c>
    </row>
    <row r="1060" spans="1:33" hidden="1" outlineLevel="1" x14ac:dyDescent="0.2">
      <c r="A1060" t="s">
        <v>43230</v>
      </c>
      <c r="B1060" t="s">
        <v>43231</v>
      </c>
      <c r="C1060" t="s">
        <v>43232</v>
      </c>
      <c r="D1060" s="3"/>
      <c r="J1060" t="s">
        <v>43233</v>
      </c>
      <c r="K1060" t="s">
        <v>42940</v>
      </c>
      <c r="L1060" t="s">
        <v>1263</v>
      </c>
      <c r="M1060">
        <v>10</v>
      </c>
      <c r="P1060" s="2" t="s">
        <v>43234</v>
      </c>
      <c r="Q1060" t="s">
        <v>10060</v>
      </c>
      <c r="S1060">
        <v>3.1449064999999998E-2</v>
      </c>
      <c r="T1060">
        <v>9.3460082999999999E-4</v>
      </c>
      <c r="U1060">
        <v>1.4498308999999999E-2</v>
      </c>
      <c r="V1060">
        <v>4.4767404999999996E-3</v>
      </c>
      <c r="W1060">
        <v>1.6176929999999999E-2</v>
      </c>
      <c r="X1060">
        <v>6.4791789999999998E-3</v>
      </c>
      <c r="Y1060">
        <v>9.1666666666666674E-2</v>
      </c>
      <c r="Z1060">
        <v>0.153</v>
      </c>
      <c r="AA1060">
        <v>0.219</v>
      </c>
      <c r="AB1060">
        <v>0.628</v>
      </c>
      <c r="AC1060">
        <v>-0.30709999999999998</v>
      </c>
      <c r="AD1060" t="s">
        <v>48</v>
      </c>
      <c r="AE1060" t="s">
        <v>48</v>
      </c>
      <c r="AF1060" t="s">
        <v>48</v>
      </c>
      <c r="AG1060" t="s">
        <v>37311</v>
      </c>
    </row>
    <row r="1061" spans="1:33" hidden="1" outlineLevel="1" x14ac:dyDescent="0.2">
      <c r="A1061" t="s">
        <v>43235</v>
      </c>
      <c r="B1061" t="s">
        <v>43236</v>
      </c>
      <c r="C1061" t="s">
        <v>42733</v>
      </c>
      <c r="D1061" s="3"/>
      <c r="J1061" t="s">
        <v>43237</v>
      </c>
      <c r="K1061" t="s">
        <v>42940</v>
      </c>
      <c r="L1061" t="s">
        <v>1263</v>
      </c>
      <c r="M1061">
        <v>12</v>
      </c>
      <c r="P1061" s="2" t="s">
        <v>43238</v>
      </c>
      <c r="Q1061" t="s">
        <v>47</v>
      </c>
      <c r="S1061">
        <v>6.0257570000000003E-2</v>
      </c>
      <c r="T1061">
        <v>1.6021729000000001E-3</v>
      </c>
      <c r="U1061">
        <v>1.4805742E-2</v>
      </c>
      <c r="V1061">
        <v>7.9545390000000001E-3</v>
      </c>
      <c r="W1061">
        <v>2.5929154999999999E-2</v>
      </c>
      <c r="X1061">
        <v>7.7154995000000004E-3</v>
      </c>
      <c r="Y1061">
        <v>1.458333333333332E-2</v>
      </c>
      <c r="Z1061">
        <v>8.1000000000000003E-2</v>
      </c>
      <c r="AA1061">
        <v>0.14299999999999999</v>
      </c>
      <c r="AB1061">
        <v>0.77700000000000002</v>
      </c>
      <c r="AC1061">
        <v>-0.71679999999999999</v>
      </c>
      <c r="AD1061" t="s">
        <v>48</v>
      </c>
      <c r="AE1061" t="s">
        <v>48</v>
      </c>
      <c r="AF1061" t="s">
        <v>48</v>
      </c>
      <c r="AG1061" t="s">
        <v>37311</v>
      </c>
    </row>
    <row r="1062" spans="1:33" hidden="1" outlineLevel="1" x14ac:dyDescent="0.2">
      <c r="A1062" t="s">
        <v>43239</v>
      </c>
      <c r="B1062" t="s">
        <v>43240</v>
      </c>
      <c r="C1062" t="s">
        <v>42606</v>
      </c>
      <c r="D1062" s="3"/>
      <c r="J1062" t="s">
        <v>43241</v>
      </c>
      <c r="K1062" t="s">
        <v>42940</v>
      </c>
      <c r="L1062" t="s">
        <v>1263</v>
      </c>
      <c r="M1062">
        <v>0</v>
      </c>
      <c r="P1062" s="2" t="s">
        <v>43242</v>
      </c>
      <c r="Q1062" t="s">
        <v>47</v>
      </c>
      <c r="S1062">
        <v>4.8842012999999997E-2</v>
      </c>
      <c r="T1062">
        <v>1.4686584E-3</v>
      </c>
      <c r="U1062">
        <v>1.5523086E-2</v>
      </c>
      <c r="V1062">
        <v>1.1321344000000001E-2</v>
      </c>
      <c r="W1062">
        <v>2.1675033E-2</v>
      </c>
      <c r="X1062">
        <v>7.7672823999999996E-3</v>
      </c>
      <c r="Y1062">
        <v>8.0357142857142863E-2</v>
      </c>
      <c r="Z1062">
        <v>6.4000000000000001E-2</v>
      </c>
      <c r="AA1062">
        <v>0.13700000000000001</v>
      </c>
      <c r="AB1062">
        <v>0.79900000000000004</v>
      </c>
      <c r="AC1062">
        <v>-0.79139999999999999</v>
      </c>
      <c r="AD1062" t="s">
        <v>48</v>
      </c>
      <c r="AE1062" t="s">
        <v>48</v>
      </c>
      <c r="AF1062" t="s">
        <v>48</v>
      </c>
      <c r="AG1062" t="s">
        <v>37311</v>
      </c>
    </row>
    <row r="1063" spans="1:33" hidden="1" outlineLevel="1" x14ac:dyDescent="0.2">
      <c r="A1063" t="s">
        <v>43243</v>
      </c>
      <c r="B1063" t="s">
        <v>43244</v>
      </c>
      <c r="C1063" t="s">
        <v>42591</v>
      </c>
      <c r="D1063" s="3"/>
      <c r="J1063" t="s">
        <v>43245</v>
      </c>
      <c r="K1063" t="s">
        <v>42940</v>
      </c>
      <c r="L1063" t="s">
        <v>1263</v>
      </c>
      <c r="M1063">
        <v>0</v>
      </c>
      <c r="P1063" s="2" t="s">
        <v>43246</v>
      </c>
      <c r="Q1063" t="s">
        <v>47</v>
      </c>
      <c r="S1063">
        <v>1.2126249E-2</v>
      </c>
      <c r="T1063">
        <v>5.5313110000000003E-4</v>
      </c>
      <c r="U1063">
        <v>1.1236101E-2</v>
      </c>
      <c r="V1063">
        <v>1.7758971000000001E-3</v>
      </c>
      <c r="W1063">
        <v>7.6078769999999999E-3</v>
      </c>
      <c r="X1063">
        <v>6.3497214999999997E-3</v>
      </c>
      <c r="Y1063">
        <v>0</v>
      </c>
      <c r="Z1063">
        <v>0</v>
      </c>
      <c r="AA1063">
        <v>0</v>
      </c>
      <c r="AB1063">
        <v>1</v>
      </c>
      <c r="AC1063">
        <v>0</v>
      </c>
      <c r="AD1063" t="s">
        <v>48</v>
      </c>
      <c r="AE1063" t="s">
        <v>48</v>
      </c>
      <c r="AF1063" t="s">
        <v>48</v>
      </c>
      <c r="AG1063" t="s">
        <v>37311</v>
      </c>
    </row>
    <row r="1064" spans="1:33" hidden="1" outlineLevel="1" x14ac:dyDescent="0.2">
      <c r="A1064" t="s">
        <v>43247</v>
      </c>
      <c r="B1064" t="s">
        <v>43248</v>
      </c>
      <c r="C1064" t="s">
        <v>513</v>
      </c>
      <c r="D1064" s="3"/>
      <c r="J1064" t="s">
        <v>17568</v>
      </c>
      <c r="K1064" t="s">
        <v>42940</v>
      </c>
      <c r="L1064" t="s">
        <v>1263</v>
      </c>
      <c r="M1064">
        <v>1</v>
      </c>
      <c r="P1064" s="2" t="s">
        <v>43249</v>
      </c>
      <c r="Q1064" t="s">
        <v>47</v>
      </c>
      <c r="Y1064" t="s">
        <v>48</v>
      </c>
      <c r="Z1064" t="s">
        <v>48</v>
      </c>
      <c r="AA1064" t="s">
        <v>48</v>
      </c>
      <c r="AB1064" t="s">
        <v>48</v>
      </c>
      <c r="AC1064" t="s">
        <v>48</v>
      </c>
      <c r="AD1064" t="s">
        <v>48</v>
      </c>
      <c r="AE1064" t="s">
        <v>48</v>
      </c>
      <c r="AF1064" t="s">
        <v>48</v>
      </c>
      <c r="AG1064" t="s">
        <v>39459</v>
      </c>
    </row>
    <row r="1065" spans="1:33" hidden="1" outlineLevel="1" x14ac:dyDescent="0.2">
      <c r="A1065" t="s">
        <v>43250</v>
      </c>
      <c r="B1065" t="s">
        <v>43251</v>
      </c>
      <c r="C1065" t="s">
        <v>42591</v>
      </c>
      <c r="D1065" s="3"/>
      <c r="J1065" t="s">
        <v>43252</v>
      </c>
      <c r="K1065" t="s">
        <v>42945</v>
      </c>
      <c r="L1065" t="s">
        <v>1263</v>
      </c>
      <c r="M1065">
        <v>-7</v>
      </c>
      <c r="P1065" s="2" t="s">
        <v>43253</v>
      </c>
      <c r="Q1065" t="s">
        <v>47</v>
      </c>
      <c r="S1065">
        <v>0.82048255000000003</v>
      </c>
      <c r="T1065">
        <v>2.4162409999999999E-2</v>
      </c>
      <c r="U1065">
        <v>0.39409557000000001</v>
      </c>
      <c r="V1065">
        <v>2.5806036000000001E-2</v>
      </c>
      <c r="W1065">
        <v>0.80282399999999998</v>
      </c>
      <c r="X1065">
        <v>8.9712384999999992E-3</v>
      </c>
      <c r="Y1065">
        <v>-0.64999999999999991</v>
      </c>
      <c r="Z1065">
        <v>0</v>
      </c>
      <c r="AA1065">
        <v>0.25700000000000001</v>
      </c>
      <c r="AB1065">
        <v>0.74299999999999999</v>
      </c>
      <c r="AC1065">
        <v>-0.80530000000000002</v>
      </c>
      <c r="AD1065" t="s">
        <v>48</v>
      </c>
      <c r="AE1065" t="s">
        <v>48</v>
      </c>
      <c r="AF1065" t="s">
        <v>48</v>
      </c>
      <c r="AG1065" t="s">
        <v>37311</v>
      </c>
    </row>
    <row r="1066" spans="1:33" hidden="1" outlineLevel="1" x14ac:dyDescent="0.2">
      <c r="A1066" t="s">
        <v>43254</v>
      </c>
      <c r="B1066" t="s">
        <v>43255</v>
      </c>
      <c r="C1066" t="s">
        <v>42591</v>
      </c>
      <c r="D1066" s="3"/>
      <c r="J1066" t="s">
        <v>43256</v>
      </c>
      <c r="K1066" t="s">
        <v>42950</v>
      </c>
      <c r="L1066" t="s">
        <v>1263</v>
      </c>
      <c r="M1066">
        <v>-1</v>
      </c>
      <c r="P1066" s="2" t="s">
        <v>43257</v>
      </c>
      <c r="Q1066" t="s">
        <v>47</v>
      </c>
      <c r="S1066">
        <v>0.2043827</v>
      </c>
      <c r="T1066">
        <v>2.4795531999999999E-3</v>
      </c>
      <c r="U1066">
        <v>1.5215653000000001E-2</v>
      </c>
      <c r="V1066">
        <v>2.5898499999999999E-3</v>
      </c>
      <c r="W1066">
        <v>0.12159709</v>
      </c>
      <c r="X1066">
        <v>9.0489139999999999E-3</v>
      </c>
      <c r="Y1066">
        <v>0.40833333333333338</v>
      </c>
      <c r="Z1066">
        <v>0.189</v>
      </c>
      <c r="AA1066">
        <v>6.9000000000000006E-2</v>
      </c>
      <c r="AB1066">
        <v>0.74199999999999999</v>
      </c>
      <c r="AC1066">
        <v>0.67049999999999998</v>
      </c>
      <c r="AD1066" t="s">
        <v>48</v>
      </c>
      <c r="AE1066" t="s">
        <v>48</v>
      </c>
      <c r="AF1066" t="s">
        <v>48</v>
      </c>
      <c r="AG1066" t="s">
        <v>37311</v>
      </c>
    </row>
    <row r="1067" spans="1:33" hidden="1" outlineLevel="1" x14ac:dyDescent="0.2">
      <c r="A1067" t="s">
        <v>43258</v>
      </c>
      <c r="B1067" t="s">
        <v>43259</v>
      </c>
      <c r="C1067" t="s">
        <v>13066</v>
      </c>
      <c r="D1067" s="3"/>
      <c r="J1067" t="s">
        <v>43260</v>
      </c>
      <c r="K1067" t="s">
        <v>42955</v>
      </c>
      <c r="L1067" t="s">
        <v>1263</v>
      </c>
      <c r="M1067">
        <v>42</v>
      </c>
      <c r="P1067" s="2" t="s">
        <v>43261</v>
      </c>
      <c r="Q1067" t="s">
        <v>10060</v>
      </c>
      <c r="S1067">
        <v>2.4613906000000001E-2</v>
      </c>
      <c r="T1067">
        <v>8.4400177E-4</v>
      </c>
      <c r="U1067">
        <v>1.3849284E-2</v>
      </c>
      <c r="V1067">
        <v>1.8036454999999999E-3</v>
      </c>
      <c r="W1067">
        <v>1.0134893000000001E-2</v>
      </c>
      <c r="X1067">
        <v>6.8222420000000001E-3</v>
      </c>
      <c r="Y1067">
        <v>-0.15</v>
      </c>
      <c r="Z1067">
        <v>0.112</v>
      </c>
      <c r="AA1067">
        <v>5.0999999999999997E-2</v>
      </c>
      <c r="AB1067">
        <v>0.83699999999999997</v>
      </c>
      <c r="AC1067">
        <v>0.38179999999999997</v>
      </c>
      <c r="AD1067" t="s">
        <v>48</v>
      </c>
      <c r="AE1067" t="s">
        <v>48</v>
      </c>
      <c r="AF1067" t="s">
        <v>48</v>
      </c>
      <c r="AG1067" t="s">
        <v>37311</v>
      </c>
    </row>
    <row r="1068" spans="1:33" hidden="1" outlineLevel="1" x14ac:dyDescent="0.2">
      <c r="A1068" t="s">
        <v>43262</v>
      </c>
      <c r="B1068" t="s">
        <v>43263</v>
      </c>
      <c r="C1068" t="s">
        <v>43264</v>
      </c>
      <c r="D1068" s="3"/>
      <c r="J1068" t="s">
        <v>43265</v>
      </c>
      <c r="K1068" t="s">
        <v>42955</v>
      </c>
      <c r="L1068" t="s">
        <v>1263</v>
      </c>
      <c r="M1068">
        <v>10</v>
      </c>
      <c r="P1068" s="2" t="s">
        <v>43266</v>
      </c>
      <c r="Q1068" t="s">
        <v>47</v>
      </c>
      <c r="S1068">
        <v>3.0388434999999998E-2</v>
      </c>
      <c r="T1068">
        <v>9.965897E-4</v>
      </c>
      <c r="U1068">
        <v>1.2585391E-2</v>
      </c>
      <c r="V1068">
        <v>1.8498929E-3</v>
      </c>
      <c r="W1068">
        <v>1.3782915E-2</v>
      </c>
      <c r="X1068">
        <v>7.7284453000000001E-3</v>
      </c>
      <c r="Y1068">
        <v>0</v>
      </c>
      <c r="Z1068">
        <v>0.18</v>
      </c>
      <c r="AA1068">
        <v>0</v>
      </c>
      <c r="AB1068">
        <v>0.82</v>
      </c>
      <c r="AC1068">
        <v>0.51060000000000005</v>
      </c>
      <c r="AD1068" t="s">
        <v>48</v>
      </c>
      <c r="AE1068" t="s">
        <v>48</v>
      </c>
      <c r="AF1068" t="s">
        <v>48</v>
      </c>
      <c r="AG1068" t="s">
        <v>37311</v>
      </c>
    </row>
    <row r="1069" spans="1:33" hidden="1" outlineLevel="1" x14ac:dyDescent="0.2">
      <c r="A1069" t="s">
        <v>43267</v>
      </c>
      <c r="B1069" t="s">
        <v>43268</v>
      </c>
      <c r="C1069" t="s">
        <v>43269</v>
      </c>
      <c r="D1069" s="3"/>
      <c r="J1069" t="s">
        <v>43270</v>
      </c>
      <c r="K1069" t="s">
        <v>42955</v>
      </c>
      <c r="L1069" t="s">
        <v>1263</v>
      </c>
      <c r="M1069">
        <v>15</v>
      </c>
      <c r="P1069" s="2" t="s">
        <v>43271</v>
      </c>
      <c r="Q1069" t="s">
        <v>47</v>
      </c>
      <c r="S1069">
        <v>0.113263406</v>
      </c>
      <c r="T1069">
        <v>3.1280518E-3</v>
      </c>
      <c r="U1069">
        <v>2.3584666000000001E-2</v>
      </c>
      <c r="V1069">
        <v>4.4767404999999996E-3</v>
      </c>
      <c r="W1069">
        <v>3.235855E-2</v>
      </c>
      <c r="X1069">
        <v>3.6149002999999999E-2</v>
      </c>
      <c r="Y1069">
        <v>-0.125</v>
      </c>
      <c r="Z1069">
        <v>7.6999999999999999E-2</v>
      </c>
      <c r="AA1069">
        <v>0</v>
      </c>
      <c r="AB1069">
        <v>0.92300000000000004</v>
      </c>
      <c r="AC1069">
        <v>0.58730000000000004</v>
      </c>
      <c r="AD1069" t="s">
        <v>48</v>
      </c>
      <c r="AE1069" t="s">
        <v>48</v>
      </c>
      <c r="AF1069" t="s">
        <v>48</v>
      </c>
      <c r="AG1069" t="s">
        <v>37311</v>
      </c>
    </row>
    <row r="1070" spans="1:33" hidden="1" outlineLevel="1" x14ac:dyDescent="0.2">
      <c r="A1070" t="s">
        <v>43272</v>
      </c>
      <c r="B1070" t="s">
        <v>43273</v>
      </c>
      <c r="C1070" t="s">
        <v>43274</v>
      </c>
      <c r="D1070" s="3"/>
      <c r="J1070" t="s">
        <v>43275</v>
      </c>
      <c r="K1070" t="s">
        <v>42964</v>
      </c>
      <c r="L1070" t="s">
        <v>1263</v>
      </c>
      <c r="M1070">
        <v>68</v>
      </c>
      <c r="P1070" s="2" t="s">
        <v>43276</v>
      </c>
      <c r="Q1070" t="s">
        <v>47</v>
      </c>
      <c r="S1070">
        <v>0.18744208000000001</v>
      </c>
      <c r="T1070">
        <v>4.2533874999999997E-3</v>
      </c>
      <c r="U1070">
        <v>6.1953029999999999E-2</v>
      </c>
      <c r="V1070">
        <v>3.0691283E-2</v>
      </c>
      <c r="W1070">
        <v>8.5580890000000007E-2</v>
      </c>
      <c r="X1070">
        <v>8.7382150000000006E-3</v>
      </c>
      <c r="Y1070">
        <v>-5.5555555555555559E-2</v>
      </c>
      <c r="Z1070">
        <v>0.159</v>
      </c>
      <c r="AA1070">
        <v>0.188</v>
      </c>
      <c r="AB1070">
        <v>0.65300000000000002</v>
      </c>
      <c r="AC1070">
        <v>-0.66659999999999997</v>
      </c>
      <c r="AD1070" t="s">
        <v>48</v>
      </c>
      <c r="AE1070" t="s">
        <v>48</v>
      </c>
      <c r="AF1070" t="s">
        <v>48</v>
      </c>
      <c r="AG1070" t="s">
        <v>37311</v>
      </c>
    </row>
    <row r="1071" spans="1:33" hidden="1" outlineLevel="1" x14ac:dyDescent="0.2">
      <c r="A1071" t="s">
        <v>43277</v>
      </c>
      <c r="B1071" t="s">
        <v>43278</v>
      </c>
      <c r="C1071" t="s">
        <v>3081</v>
      </c>
      <c r="D1071" s="3"/>
      <c r="J1071" t="s">
        <v>43279</v>
      </c>
      <c r="K1071" t="s">
        <v>42964</v>
      </c>
      <c r="L1071" t="s">
        <v>1263</v>
      </c>
      <c r="M1071">
        <v>19</v>
      </c>
      <c r="P1071" s="2" t="s">
        <v>43280</v>
      </c>
      <c r="Q1071" t="s">
        <v>47</v>
      </c>
      <c r="S1071">
        <v>0.41910072999999998</v>
      </c>
      <c r="T1071">
        <v>9.4604489999999992E-3</v>
      </c>
      <c r="U1071">
        <v>7.9348290000000002E-2</v>
      </c>
      <c r="V1071">
        <v>3.2238129999999997E-2</v>
      </c>
      <c r="W1071">
        <v>0.47384647000000002</v>
      </c>
      <c r="X1071">
        <v>6.7057298E-3</v>
      </c>
      <c r="Y1071">
        <v>-0.1166666666666667</v>
      </c>
      <c r="Z1071">
        <v>0</v>
      </c>
      <c r="AA1071">
        <v>0.189</v>
      </c>
      <c r="AB1071">
        <v>0.81100000000000005</v>
      </c>
      <c r="AC1071">
        <v>-0.59940000000000004</v>
      </c>
      <c r="AD1071" t="s">
        <v>48</v>
      </c>
      <c r="AE1071" t="s">
        <v>48</v>
      </c>
      <c r="AF1071" t="s">
        <v>48</v>
      </c>
      <c r="AG1071" t="s">
        <v>37311</v>
      </c>
    </row>
    <row r="1072" spans="1:33" hidden="1" outlineLevel="1" x14ac:dyDescent="0.2">
      <c r="A1072" t="s">
        <v>43281</v>
      </c>
      <c r="B1072" t="s">
        <v>43282</v>
      </c>
      <c r="C1072" t="s">
        <v>43283</v>
      </c>
      <c r="D1072" s="3"/>
      <c r="J1072" t="s">
        <v>43284</v>
      </c>
      <c r="K1072" t="s">
        <v>42964</v>
      </c>
      <c r="L1072" t="s">
        <v>1263</v>
      </c>
      <c r="M1072">
        <v>21</v>
      </c>
      <c r="P1072" s="2" t="s">
        <v>43285</v>
      </c>
      <c r="Q1072" t="s">
        <v>47</v>
      </c>
      <c r="S1072">
        <v>0.23451406</v>
      </c>
      <c r="T1072">
        <v>7.3242187999999998E-3</v>
      </c>
      <c r="U1072">
        <v>0.14666493</v>
      </c>
      <c r="V1072">
        <v>2.2188433E-2</v>
      </c>
      <c r="W1072">
        <v>0.16758772999999999</v>
      </c>
      <c r="X1072">
        <v>9.3855029999999999E-3</v>
      </c>
      <c r="Y1072">
        <v>-5.9077380952380958E-2</v>
      </c>
      <c r="Z1072">
        <v>0.129</v>
      </c>
      <c r="AA1072">
        <v>0.14000000000000001</v>
      </c>
      <c r="AB1072">
        <v>0.73099999999999998</v>
      </c>
      <c r="AC1072">
        <v>0.37069999999999997</v>
      </c>
      <c r="AD1072" t="s">
        <v>48</v>
      </c>
      <c r="AE1072" t="s">
        <v>48</v>
      </c>
      <c r="AF1072" t="s">
        <v>48</v>
      </c>
      <c r="AG1072" t="s">
        <v>37311</v>
      </c>
    </row>
    <row r="1073" spans="1:33" hidden="1" outlineLevel="1" x14ac:dyDescent="0.2">
      <c r="A1073" t="s">
        <v>43286</v>
      </c>
      <c r="B1073" t="s">
        <v>43287</v>
      </c>
      <c r="C1073" t="s">
        <v>43288</v>
      </c>
      <c r="D1073" s="3"/>
      <c r="J1073" t="s">
        <v>43289</v>
      </c>
      <c r="K1073" t="s">
        <v>42964</v>
      </c>
      <c r="L1073" t="s">
        <v>1263</v>
      </c>
      <c r="M1073">
        <v>1</v>
      </c>
      <c r="P1073" s="2" t="s">
        <v>43290</v>
      </c>
      <c r="Q1073" t="s">
        <v>47</v>
      </c>
      <c r="S1073">
        <v>0.103494145</v>
      </c>
      <c r="T1073">
        <v>2.3555756000000001E-3</v>
      </c>
      <c r="U1073">
        <v>1.9143964999999999E-2</v>
      </c>
      <c r="V1073">
        <v>5.7492398E-2</v>
      </c>
      <c r="W1073">
        <v>2.9824380000000001E-2</v>
      </c>
      <c r="X1073">
        <v>6.6215824000000001E-3</v>
      </c>
      <c r="Y1073">
        <v>0.28333333333333333</v>
      </c>
      <c r="Z1073">
        <v>0</v>
      </c>
      <c r="AA1073">
        <v>0</v>
      </c>
      <c r="AB1073">
        <v>1</v>
      </c>
      <c r="AC1073">
        <v>0</v>
      </c>
      <c r="AD1073" t="s">
        <v>48</v>
      </c>
      <c r="AE1073" t="s">
        <v>48</v>
      </c>
      <c r="AF1073" t="s">
        <v>48</v>
      </c>
      <c r="AG1073" t="s">
        <v>37311</v>
      </c>
    </row>
    <row r="1074" spans="1:33" hidden="1" outlineLevel="1" x14ac:dyDescent="0.2">
      <c r="A1074" t="s">
        <v>43291</v>
      </c>
      <c r="B1074" t="s">
        <v>43292</v>
      </c>
      <c r="C1074" t="s">
        <v>42385</v>
      </c>
      <c r="D1074" s="3"/>
      <c r="J1074" t="s">
        <v>43293</v>
      </c>
      <c r="K1074" t="s">
        <v>42973</v>
      </c>
      <c r="L1074" t="s">
        <v>1263</v>
      </c>
      <c r="M1074">
        <v>5</v>
      </c>
      <c r="P1074" s="2" t="s">
        <v>43294</v>
      </c>
      <c r="Q1074" t="s">
        <v>47</v>
      </c>
      <c r="S1074">
        <v>6.6588700000000001E-2</v>
      </c>
      <c r="T1074">
        <v>1.1110306E-3</v>
      </c>
      <c r="U1074">
        <v>1.6342908E-2</v>
      </c>
      <c r="V1074">
        <v>3.3483060000000001E-3</v>
      </c>
      <c r="W1074">
        <v>3.2909457000000003E-2</v>
      </c>
      <c r="X1074">
        <v>6.7122029999999999E-3</v>
      </c>
      <c r="Y1074">
        <v>-0.25</v>
      </c>
      <c r="Z1074">
        <v>0.249</v>
      </c>
      <c r="AA1074">
        <v>0.25600000000000001</v>
      </c>
      <c r="AB1074">
        <v>0.496</v>
      </c>
      <c r="AC1074">
        <v>-0.51880000000000004</v>
      </c>
      <c r="AD1074" t="s">
        <v>48</v>
      </c>
      <c r="AE1074" t="s">
        <v>48</v>
      </c>
      <c r="AF1074" t="s">
        <v>48</v>
      </c>
      <c r="AG1074" t="s">
        <v>37311</v>
      </c>
    </row>
    <row r="1075" spans="1:33" hidden="1" outlineLevel="1" x14ac:dyDescent="0.2">
      <c r="A1075" t="s">
        <v>43295</v>
      </c>
      <c r="B1075" t="s">
        <v>43296</v>
      </c>
      <c r="C1075" t="s">
        <v>40859</v>
      </c>
      <c r="D1075" s="3"/>
      <c r="J1075" t="s">
        <v>43297</v>
      </c>
      <c r="K1075" t="s">
        <v>42973</v>
      </c>
      <c r="L1075" t="s">
        <v>1263</v>
      </c>
      <c r="M1075">
        <v>4</v>
      </c>
      <c r="P1075" s="2" t="s">
        <v>43298</v>
      </c>
      <c r="Q1075" t="s">
        <v>10060</v>
      </c>
      <c r="S1075">
        <v>2.4731752999999999E-2</v>
      </c>
      <c r="T1075">
        <v>6.2942504999999999E-4</v>
      </c>
      <c r="U1075">
        <v>1.1765569E-2</v>
      </c>
      <c r="V1075">
        <v>2.2476200000000001E-3</v>
      </c>
      <c r="W1075">
        <v>1.3174910999999999E-2</v>
      </c>
      <c r="X1075">
        <v>6.2655740000000003E-3</v>
      </c>
      <c r="Y1075">
        <v>0.24</v>
      </c>
      <c r="Z1075">
        <v>0.39600000000000002</v>
      </c>
      <c r="AA1075">
        <v>0</v>
      </c>
      <c r="AB1075">
        <v>0.60399999999999998</v>
      </c>
      <c r="AC1075">
        <v>0.92010000000000003</v>
      </c>
      <c r="AD1075" t="s">
        <v>48</v>
      </c>
      <c r="AE1075" t="s">
        <v>48</v>
      </c>
      <c r="AF1075" t="s">
        <v>48</v>
      </c>
      <c r="AG1075" t="s">
        <v>37311</v>
      </c>
    </row>
    <row r="1076" spans="1:33" hidden="1" outlineLevel="1" x14ac:dyDescent="0.2">
      <c r="A1076" t="s">
        <v>43299</v>
      </c>
      <c r="B1076" t="s">
        <v>43300</v>
      </c>
      <c r="C1076" t="s">
        <v>40864</v>
      </c>
      <c r="D1076" s="3"/>
      <c r="J1076" t="s">
        <v>43301</v>
      </c>
      <c r="K1076" t="s">
        <v>42989</v>
      </c>
      <c r="L1076" t="s">
        <v>1263</v>
      </c>
      <c r="M1076">
        <v>157</v>
      </c>
      <c r="P1076" s="2" t="s">
        <v>43302</v>
      </c>
      <c r="Q1076" t="s">
        <v>11732</v>
      </c>
      <c r="S1076">
        <v>4.5625935999999999E-2</v>
      </c>
      <c r="T1076">
        <v>1.2493134000000001E-3</v>
      </c>
      <c r="U1076">
        <v>1.9143964999999999E-2</v>
      </c>
      <c r="V1076">
        <v>3.5147964999999999E-3</v>
      </c>
      <c r="W1076">
        <v>2.2319598E-2</v>
      </c>
      <c r="X1076">
        <v>7.0293739999999997E-3</v>
      </c>
      <c r="Y1076">
        <v>-0.1427350427350427</v>
      </c>
      <c r="Z1076">
        <v>3.9E-2</v>
      </c>
      <c r="AA1076">
        <v>0.16500000000000001</v>
      </c>
      <c r="AB1076">
        <v>0.79600000000000004</v>
      </c>
      <c r="AC1076">
        <v>-0.96009999999999995</v>
      </c>
      <c r="AD1076" t="s">
        <v>48</v>
      </c>
      <c r="AE1076" t="s">
        <v>48</v>
      </c>
      <c r="AF1076" t="s">
        <v>48</v>
      </c>
      <c r="AG1076" t="s">
        <v>37311</v>
      </c>
    </row>
    <row r="1077" spans="1:33" hidden="1" outlineLevel="1" x14ac:dyDescent="0.2">
      <c r="A1077" t="s">
        <v>43303</v>
      </c>
      <c r="B1077" t="s">
        <v>43304</v>
      </c>
      <c r="C1077" t="s">
        <v>38130</v>
      </c>
      <c r="D1077" s="3"/>
      <c r="J1077" t="s">
        <v>43305</v>
      </c>
      <c r="K1077" t="s">
        <v>42989</v>
      </c>
      <c r="L1077" t="s">
        <v>1263</v>
      </c>
      <c r="M1077">
        <v>11</v>
      </c>
      <c r="P1077" s="2" t="s">
        <v>43306</v>
      </c>
      <c r="Q1077" t="s">
        <v>10060</v>
      </c>
      <c r="S1077">
        <v>9.2647400000000005E-2</v>
      </c>
      <c r="T1077">
        <v>2.1648407000000001E-3</v>
      </c>
      <c r="U1077">
        <v>2.6863952999999999E-2</v>
      </c>
      <c r="V1077">
        <v>7.9175410000000002E-3</v>
      </c>
      <c r="W1077">
        <v>3.0816011000000001E-2</v>
      </c>
      <c r="X1077">
        <v>7.9485230000000007E-3</v>
      </c>
      <c r="Y1077">
        <v>9.7165532879818592E-2</v>
      </c>
      <c r="Z1077">
        <v>5.8000000000000003E-2</v>
      </c>
      <c r="AA1077">
        <v>6.3E-2</v>
      </c>
      <c r="AB1077">
        <v>0.879</v>
      </c>
      <c r="AC1077">
        <v>0.27989999999999998</v>
      </c>
      <c r="AD1077" t="s">
        <v>48</v>
      </c>
      <c r="AE1077" t="s">
        <v>48</v>
      </c>
      <c r="AF1077" t="s">
        <v>48</v>
      </c>
      <c r="AG1077" t="s">
        <v>37311</v>
      </c>
    </row>
    <row r="1078" spans="1:33" hidden="1" outlineLevel="1" x14ac:dyDescent="0.2">
      <c r="A1078" t="s">
        <v>43307</v>
      </c>
      <c r="B1078" t="s">
        <v>43308</v>
      </c>
      <c r="C1078" t="s">
        <v>43309</v>
      </c>
      <c r="D1078" s="3"/>
      <c r="J1078" t="s">
        <v>43310</v>
      </c>
      <c r="K1078" t="s">
        <v>42989</v>
      </c>
      <c r="L1078" t="s">
        <v>1263</v>
      </c>
      <c r="M1078">
        <v>23</v>
      </c>
      <c r="P1078" s="2" t="s">
        <v>43311</v>
      </c>
      <c r="Q1078" t="s">
        <v>47</v>
      </c>
      <c r="S1078">
        <v>2.9327808E-2</v>
      </c>
      <c r="T1078">
        <v>8.3923340000000002E-4</v>
      </c>
      <c r="U1078">
        <v>1.1782648999999999E-2</v>
      </c>
      <c r="V1078">
        <v>3.0708222E-3</v>
      </c>
      <c r="W1078">
        <v>1.3402911999999999E-2</v>
      </c>
      <c r="X1078">
        <v>7.0811570000000002E-3</v>
      </c>
      <c r="Y1078">
        <v>0</v>
      </c>
      <c r="Z1078">
        <v>0.21299999999999999</v>
      </c>
      <c r="AA1078">
        <v>0.15</v>
      </c>
      <c r="AB1078">
        <v>0.63700000000000001</v>
      </c>
      <c r="AC1078">
        <v>0.15160000000000001</v>
      </c>
      <c r="AD1078" t="s">
        <v>48</v>
      </c>
      <c r="AE1078" t="s">
        <v>48</v>
      </c>
      <c r="AF1078" t="s">
        <v>48</v>
      </c>
      <c r="AG1078" t="s">
        <v>37311</v>
      </c>
    </row>
    <row r="1079" spans="1:33" hidden="1" outlineLevel="1" x14ac:dyDescent="0.2">
      <c r="A1079" t="s">
        <v>43312</v>
      </c>
      <c r="B1079" t="s">
        <v>43313</v>
      </c>
      <c r="C1079" t="s">
        <v>43314</v>
      </c>
      <c r="D1079" s="3"/>
      <c r="J1079" t="s">
        <v>43315</v>
      </c>
      <c r="K1079" t="s">
        <v>42989</v>
      </c>
      <c r="L1079" t="s">
        <v>1263</v>
      </c>
      <c r="M1079">
        <v>5</v>
      </c>
      <c r="P1079" s="2" t="s">
        <v>43316</v>
      </c>
      <c r="Q1079" t="s">
        <v>47</v>
      </c>
      <c r="S1079">
        <v>0.39987978000000002</v>
      </c>
      <c r="T1079">
        <v>2.0127986E-2</v>
      </c>
      <c r="U1079">
        <v>0.39409557000000001</v>
      </c>
      <c r="V1079">
        <v>9.6194430000000001E-3</v>
      </c>
      <c r="W1079">
        <v>0.34203702000000002</v>
      </c>
      <c r="X1079">
        <v>1.1871090000000001E-2</v>
      </c>
      <c r="Y1079">
        <v>5.3418803418803437E-2</v>
      </c>
      <c r="Z1079">
        <v>0.127</v>
      </c>
      <c r="AA1079">
        <v>0.191</v>
      </c>
      <c r="AB1079">
        <v>0.68200000000000005</v>
      </c>
      <c r="AC1079">
        <v>-0.79830000000000001</v>
      </c>
      <c r="AD1079" t="s">
        <v>48</v>
      </c>
      <c r="AE1079" t="s">
        <v>48</v>
      </c>
      <c r="AF1079" t="s">
        <v>48</v>
      </c>
      <c r="AG1079" t="s">
        <v>37311</v>
      </c>
    </row>
    <row r="1080" spans="1:33" hidden="1" outlineLevel="1" x14ac:dyDescent="0.2">
      <c r="A1080" t="s">
        <v>43317</v>
      </c>
      <c r="B1080" t="s">
        <v>43318</v>
      </c>
      <c r="C1080" t="s">
        <v>42695</v>
      </c>
      <c r="D1080" s="3"/>
      <c r="J1080" t="s">
        <v>43319</v>
      </c>
      <c r="K1080" t="s">
        <v>42989</v>
      </c>
      <c r="L1080" t="s">
        <v>1263</v>
      </c>
      <c r="M1080">
        <v>-2</v>
      </c>
      <c r="P1080" s="2" t="s">
        <v>43320</v>
      </c>
      <c r="Q1080" t="s">
        <v>47</v>
      </c>
      <c r="S1080">
        <v>0.39842086999999998</v>
      </c>
      <c r="T1080">
        <v>1.0147095E-2</v>
      </c>
      <c r="U1080">
        <v>0.15938593000000001</v>
      </c>
      <c r="V1080">
        <v>3.7909906E-2</v>
      </c>
      <c r="W1080">
        <v>0.40420914000000002</v>
      </c>
      <c r="X1080">
        <v>1.0006900000000001E-2</v>
      </c>
      <c r="Y1080">
        <v>-1</v>
      </c>
      <c r="Z1080">
        <v>0</v>
      </c>
      <c r="AA1080">
        <v>0.255</v>
      </c>
      <c r="AB1080">
        <v>0.745</v>
      </c>
      <c r="AC1080">
        <v>-0.62490000000000001</v>
      </c>
      <c r="AD1080" t="s">
        <v>48</v>
      </c>
      <c r="AE1080" t="s">
        <v>48</v>
      </c>
      <c r="AF1080" t="s">
        <v>48</v>
      </c>
      <c r="AG1080" t="s">
        <v>37311</v>
      </c>
    </row>
    <row r="1081" spans="1:33" hidden="1" outlineLevel="1" x14ac:dyDescent="0.2">
      <c r="A1081" t="s">
        <v>43321</v>
      </c>
      <c r="B1081" t="s">
        <v>43322</v>
      </c>
      <c r="C1081" t="s">
        <v>40864</v>
      </c>
      <c r="D1081" s="3"/>
      <c r="J1081" t="s">
        <v>43323</v>
      </c>
      <c r="K1081" t="s">
        <v>43007</v>
      </c>
      <c r="L1081" t="s">
        <v>1263</v>
      </c>
      <c r="M1081">
        <v>9</v>
      </c>
      <c r="P1081" s="2" t="s">
        <v>43324</v>
      </c>
      <c r="Q1081" t="s">
        <v>11732</v>
      </c>
      <c r="S1081">
        <v>0.11440011</v>
      </c>
      <c r="T1081">
        <v>2.746582E-3</v>
      </c>
      <c r="U1081">
        <v>3.4397303999999997E-2</v>
      </c>
      <c r="V1081">
        <v>8.5095069999999995E-3</v>
      </c>
      <c r="W1081">
        <v>6.3024990000000003E-2</v>
      </c>
      <c r="X1081">
        <v>8.3239509999999996E-3</v>
      </c>
      <c r="Y1081">
        <v>5.6607744107744107E-2</v>
      </c>
      <c r="Z1081">
        <v>0.152</v>
      </c>
      <c r="AA1081">
        <v>0.05</v>
      </c>
      <c r="AB1081">
        <v>0.79800000000000004</v>
      </c>
      <c r="AC1081">
        <v>0.92400000000000004</v>
      </c>
      <c r="AD1081" t="s">
        <v>48</v>
      </c>
      <c r="AE1081" t="s">
        <v>48</v>
      </c>
      <c r="AF1081" t="s">
        <v>48</v>
      </c>
      <c r="AG1081" t="s">
        <v>37311</v>
      </c>
    </row>
    <row r="1082" spans="1:33" hidden="1" outlineLevel="1" x14ac:dyDescent="0.2">
      <c r="A1082" t="s">
        <v>43325</v>
      </c>
      <c r="B1082" t="s">
        <v>43326</v>
      </c>
      <c r="C1082" t="s">
        <v>42346</v>
      </c>
      <c r="D1082" s="3"/>
      <c r="J1082" t="s">
        <v>43327</v>
      </c>
      <c r="K1082" t="s">
        <v>43011</v>
      </c>
      <c r="L1082" t="s">
        <v>1263</v>
      </c>
      <c r="M1082">
        <v>1</v>
      </c>
      <c r="P1082" s="2" t="s">
        <v>43328</v>
      </c>
      <c r="Q1082" t="s">
        <v>10060</v>
      </c>
      <c r="S1082">
        <v>0.30319386999999998</v>
      </c>
      <c r="T1082">
        <v>6.2179564999999999E-3</v>
      </c>
      <c r="U1082">
        <v>7.8701709999999994E-2</v>
      </c>
      <c r="V1082">
        <v>8.6574979999999996E-3</v>
      </c>
      <c r="W1082">
        <v>0.26957804000000002</v>
      </c>
      <c r="X1082">
        <v>9.7479850000000007E-3</v>
      </c>
      <c r="Y1082">
        <v>-8.3333333333333402E-3</v>
      </c>
      <c r="Z1082">
        <v>0.13900000000000001</v>
      </c>
      <c r="AA1082">
        <v>9.5000000000000001E-2</v>
      </c>
      <c r="AB1082">
        <v>0.76600000000000001</v>
      </c>
      <c r="AC1082">
        <v>0.29599999999999999</v>
      </c>
      <c r="AD1082" t="s">
        <v>48</v>
      </c>
      <c r="AE1082" t="s">
        <v>48</v>
      </c>
      <c r="AF1082" t="s">
        <v>48</v>
      </c>
      <c r="AG1082" t="s">
        <v>37311</v>
      </c>
    </row>
    <row r="1083" spans="1:33" hidden="1" outlineLevel="1" x14ac:dyDescent="0.2">
      <c r="A1083" t="s">
        <v>43329</v>
      </c>
      <c r="B1083" t="s">
        <v>43330</v>
      </c>
      <c r="C1083" t="s">
        <v>41184</v>
      </c>
      <c r="D1083" s="3"/>
      <c r="J1083" t="s">
        <v>43331</v>
      </c>
      <c r="K1083" t="s">
        <v>43027</v>
      </c>
      <c r="L1083" t="s">
        <v>1263</v>
      </c>
      <c r="M1083">
        <v>-15</v>
      </c>
      <c r="P1083" s="2" t="s">
        <v>43332</v>
      </c>
      <c r="Q1083" t="s">
        <v>47</v>
      </c>
      <c r="S1083">
        <v>4.3399422999999999E-2</v>
      </c>
      <c r="T1083">
        <v>7.7247619999999998E-4</v>
      </c>
      <c r="U1083">
        <v>1.2346276999999999E-2</v>
      </c>
      <c r="V1083">
        <v>1.7943961E-3</v>
      </c>
      <c r="W1083">
        <v>2.173949E-2</v>
      </c>
      <c r="X1083">
        <v>6.7251487999999996E-3</v>
      </c>
      <c r="Y1083">
        <v>0.28000000000000003</v>
      </c>
      <c r="Z1083">
        <v>0</v>
      </c>
      <c r="AA1083">
        <v>0.114</v>
      </c>
      <c r="AB1083">
        <v>0.88600000000000001</v>
      </c>
      <c r="AC1083">
        <v>-0.64859999999999995</v>
      </c>
      <c r="AD1083" t="s">
        <v>48</v>
      </c>
      <c r="AE1083" t="s">
        <v>48</v>
      </c>
      <c r="AF1083" t="s">
        <v>48</v>
      </c>
      <c r="AG1083" t="s">
        <v>37311</v>
      </c>
    </row>
    <row r="1084" spans="1:33" hidden="1" outlineLevel="1" x14ac:dyDescent="0.2">
      <c r="A1084" t="s">
        <v>43333</v>
      </c>
      <c r="B1084" t="s">
        <v>43334</v>
      </c>
      <c r="C1084" t="s">
        <v>41219</v>
      </c>
      <c r="D1084" s="3"/>
      <c r="J1084" t="s">
        <v>43335</v>
      </c>
      <c r="K1084" t="s">
        <v>43031</v>
      </c>
      <c r="L1084" t="s">
        <v>1263</v>
      </c>
      <c r="M1084">
        <v>-21</v>
      </c>
      <c r="P1084" s="2" t="s">
        <v>43336</v>
      </c>
      <c r="Q1084" t="s">
        <v>12244</v>
      </c>
      <c r="S1084">
        <v>2.7560094E-2</v>
      </c>
      <c r="T1084">
        <v>1.0156631E-3</v>
      </c>
      <c r="U1084">
        <v>1.5079016000000001E-2</v>
      </c>
      <c r="V1084">
        <v>3.3668050000000001E-3</v>
      </c>
      <c r="W1084">
        <v>1.4124917000000001E-2</v>
      </c>
      <c r="X1084">
        <v>7.1070487999999998E-3</v>
      </c>
      <c r="Y1084">
        <v>0.15</v>
      </c>
      <c r="Z1084">
        <v>0.51600000000000001</v>
      </c>
      <c r="AA1084">
        <v>0</v>
      </c>
      <c r="AB1084">
        <v>0.48399999999999999</v>
      </c>
      <c r="AC1084">
        <v>0.9153</v>
      </c>
      <c r="AD1084" t="s">
        <v>48</v>
      </c>
      <c r="AE1084" t="s">
        <v>48</v>
      </c>
      <c r="AF1084" t="s">
        <v>48</v>
      </c>
      <c r="AG1084" t="s">
        <v>37311</v>
      </c>
    </row>
    <row r="1085" spans="1:33" hidden="1" outlineLevel="1" x14ac:dyDescent="0.2">
      <c r="A1085" t="s">
        <v>43337</v>
      </c>
      <c r="B1085" t="s">
        <v>43338</v>
      </c>
      <c r="C1085" t="s">
        <v>42844</v>
      </c>
      <c r="D1085" s="3"/>
      <c r="J1085" t="s">
        <v>43339</v>
      </c>
      <c r="K1085" t="s">
        <v>43035</v>
      </c>
      <c r="L1085" t="s">
        <v>1263</v>
      </c>
      <c r="M1085">
        <v>8</v>
      </c>
      <c r="P1085" s="2" t="s">
        <v>43340</v>
      </c>
      <c r="Q1085" t="s">
        <v>47</v>
      </c>
      <c r="S1085">
        <v>0.37751234</v>
      </c>
      <c r="T1085">
        <v>1.7093835000000002E-2</v>
      </c>
      <c r="U1085">
        <v>0.39409557000000001</v>
      </c>
      <c r="V1085">
        <v>1.8671318999999999E-2</v>
      </c>
      <c r="W1085">
        <v>0.35333878000000002</v>
      </c>
      <c r="X1085">
        <v>9.1783709999999994E-3</v>
      </c>
      <c r="Y1085">
        <v>0.1049319727891156</v>
      </c>
      <c r="Z1085">
        <v>0.14899999999999999</v>
      </c>
      <c r="AA1085">
        <v>0.11600000000000001</v>
      </c>
      <c r="AB1085">
        <v>0.73499999999999999</v>
      </c>
      <c r="AC1085">
        <v>0.72260000000000002</v>
      </c>
      <c r="AD1085" t="s">
        <v>48</v>
      </c>
      <c r="AE1085" t="s">
        <v>48</v>
      </c>
      <c r="AF1085" t="s">
        <v>48</v>
      </c>
      <c r="AG1085" t="s">
        <v>37311</v>
      </c>
    </row>
    <row r="1086" spans="1:33" hidden="1" outlineLevel="1" x14ac:dyDescent="0.2">
      <c r="A1086" t="s">
        <v>43341</v>
      </c>
      <c r="B1086" t="s">
        <v>43342</v>
      </c>
      <c r="C1086" t="s">
        <v>41224</v>
      </c>
      <c r="D1086" s="3"/>
      <c r="J1086" t="s">
        <v>43343</v>
      </c>
      <c r="K1086" t="s">
        <v>43039</v>
      </c>
      <c r="L1086" t="s">
        <v>1263</v>
      </c>
      <c r="M1086">
        <v>-6</v>
      </c>
      <c r="P1086" s="2" t="s">
        <v>43344</v>
      </c>
      <c r="Q1086" t="s">
        <v>10060</v>
      </c>
      <c r="S1086">
        <v>4.4636375999999998E-2</v>
      </c>
      <c r="T1086">
        <v>9.2983246000000002E-4</v>
      </c>
      <c r="U1086">
        <v>1.3234417E-2</v>
      </c>
      <c r="V1086">
        <v>2.9043317999999999E-3</v>
      </c>
      <c r="W1086">
        <v>1.9999169000000001E-2</v>
      </c>
      <c r="X1086">
        <v>6.2137907000000001E-3</v>
      </c>
      <c r="Y1086">
        <v>0.5</v>
      </c>
      <c r="Z1086">
        <v>0.14000000000000001</v>
      </c>
      <c r="AA1086">
        <v>0.112</v>
      </c>
      <c r="AB1086">
        <v>0.748</v>
      </c>
      <c r="AC1086">
        <v>0.15310000000000001</v>
      </c>
      <c r="AD1086" t="s">
        <v>48</v>
      </c>
      <c r="AE1086" t="s">
        <v>48</v>
      </c>
      <c r="AF1086" t="s">
        <v>48</v>
      </c>
      <c r="AG1086" t="s">
        <v>37311</v>
      </c>
    </row>
    <row r="1087" spans="1:33" hidden="1" outlineLevel="1" x14ac:dyDescent="0.2">
      <c r="A1087" t="s">
        <v>43345</v>
      </c>
      <c r="B1087" t="s">
        <v>43346</v>
      </c>
      <c r="C1087" t="s">
        <v>3081</v>
      </c>
      <c r="D1087" s="3"/>
      <c r="J1087" t="s">
        <v>43347</v>
      </c>
      <c r="K1087" t="s">
        <v>43043</v>
      </c>
      <c r="L1087" t="s">
        <v>1263</v>
      </c>
      <c r="M1087">
        <v>127</v>
      </c>
      <c r="P1087" s="2" t="s">
        <v>43348</v>
      </c>
      <c r="Q1087" t="s">
        <v>47</v>
      </c>
      <c r="S1087">
        <v>0.15435067999999999</v>
      </c>
      <c r="T1087">
        <v>4.1961669999999998E-3</v>
      </c>
      <c r="U1087">
        <v>2.2149978000000001E-2</v>
      </c>
      <c r="V1087">
        <v>7.9175410000000002E-3</v>
      </c>
      <c r="W1087">
        <v>6.2150877E-2</v>
      </c>
      <c r="X1087">
        <v>1.0421164E-2</v>
      </c>
      <c r="Y1087">
        <v>0</v>
      </c>
      <c r="Z1087">
        <v>0</v>
      </c>
      <c r="AA1087">
        <v>0.13500000000000001</v>
      </c>
      <c r="AB1087">
        <v>0.86499999999999999</v>
      </c>
      <c r="AC1087">
        <v>-0.36120000000000002</v>
      </c>
      <c r="AD1087" t="s">
        <v>48</v>
      </c>
      <c r="AE1087" t="s">
        <v>48</v>
      </c>
      <c r="AF1087" t="s">
        <v>48</v>
      </c>
      <c r="AG1087" t="s">
        <v>37311</v>
      </c>
    </row>
    <row r="1088" spans="1:33" hidden="1" outlineLevel="1" x14ac:dyDescent="0.2">
      <c r="A1088" t="s">
        <v>43349</v>
      </c>
      <c r="B1088" t="s">
        <v>43350</v>
      </c>
      <c r="C1088" t="s">
        <v>41729</v>
      </c>
      <c r="D1088" s="3"/>
      <c r="J1088" t="s">
        <v>43351</v>
      </c>
      <c r="K1088" t="s">
        <v>43043</v>
      </c>
      <c r="L1088" t="s">
        <v>1263</v>
      </c>
      <c r="M1088">
        <v>39</v>
      </c>
      <c r="P1088" s="2" t="s">
        <v>43352</v>
      </c>
      <c r="Q1088" t="s">
        <v>47</v>
      </c>
      <c r="S1088">
        <v>0.47173777</v>
      </c>
      <c r="T1088">
        <v>1.4188796E-2</v>
      </c>
      <c r="U1088">
        <v>0.16310769999999999</v>
      </c>
      <c r="V1088">
        <v>4.7190997999999998E-2</v>
      </c>
      <c r="W1088">
        <v>0.54471385000000005</v>
      </c>
      <c r="X1088">
        <v>7.5601499999999999E-3</v>
      </c>
      <c r="Y1088">
        <v>-0.375</v>
      </c>
      <c r="Z1088">
        <v>0.161</v>
      </c>
      <c r="AA1088">
        <v>0.30099999999999999</v>
      </c>
      <c r="AB1088">
        <v>0.53800000000000003</v>
      </c>
      <c r="AC1088">
        <v>-0.38219999999999998</v>
      </c>
      <c r="AD1088" t="s">
        <v>48</v>
      </c>
      <c r="AE1088" t="s">
        <v>48</v>
      </c>
      <c r="AF1088" t="s">
        <v>48</v>
      </c>
      <c r="AG1088" t="s">
        <v>37311</v>
      </c>
    </row>
    <row r="1089" spans="1:33" hidden="1" outlineLevel="1" x14ac:dyDescent="0.2">
      <c r="A1089" t="s">
        <v>43353</v>
      </c>
      <c r="B1089" t="s">
        <v>43354</v>
      </c>
      <c r="C1089" t="s">
        <v>43355</v>
      </c>
      <c r="D1089" s="3"/>
      <c r="J1089" t="s">
        <v>43356</v>
      </c>
      <c r="K1089" t="s">
        <v>43043</v>
      </c>
      <c r="L1089" t="s">
        <v>1263</v>
      </c>
      <c r="M1089">
        <v>1</v>
      </c>
      <c r="P1089" s="2" t="s">
        <v>43357</v>
      </c>
      <c r="Q1089" t="s">
        <v>13021</v>
      </c>
      <c r="S1089">
        <v>3.7812829999999999E-2</v>
      </c>
      <c r="T1089">
        <v>1.1634827E-3</v>
      </c>
      <c r="U1089">
        <v>1.2209640000000001E-2</v>
      </c>
      <c r="V1089">
        <v>3.5332953999999998E-3</v>
      </c>
      <c r="W1089">
        <v>1.6176929999999999E-2</v>
      </c>
      <c r="X1089">
        <v>8.5310820000000006E-3</v>
      </c>
      <c r="Y1089">
        <v>0.2</v>
      </c>
      <c r="Z1089">
        <v>0</v>
      </c>
      <c r="AA1089">
        <v>0.221</v>
      </c>
      <c r="AB1089">
        <v>0.77900000000000003</v>
      </c>
      <c r="AC1089">
        <v>-0.58730000000000004</v>
      </c>
      <c r="AD1089" t="s">
        <v>48</v>
      </c>
      <c r="AE1089" t="s">
        <v>48</v>
      </c>
      <c r="AF1089" t="s">
        <v>48</v>
      </c>
      <c r="AG1089" t="s">
        <v>37311</v>
      </c>
    </row>
    <row r="1090" spans="1:33" hidden="1" outlineLevel="1" x14ac:dyDescent="0.2">
      <c r="A1090" t="s">
        <v>43358</v>
      </c>
      <c r="B1090" t="s">
        <v>43359</v>
      </c>
      <c r="C1090" t="s">
        <v>42910</v>
      </c>
      <c r="D1090" s="3"/>
      <c r="J1090" t="s">
        <v>43360</v>
      </c>
      <c r="K1090" t="s">
        <v>43057</v>
      </c>
      <c r="L1090" t="s">
        <v>1263</v>
      </c>
      <c r="M1090">
        <v>13</v>
      </c>
      <c r="P1090" s="2" t="s">
        <v>43361</v>
      </c>
      <c r="Q1090" t="s">
        <v>47</v>
      </c>
      <c r="S1090">
        <v>0.50247240000000004</v>
      </c>
      <c r="T1090">
        <v>1.1291504000000001E-2</v>
      </c>
      <c r="U1090">
        <v>0.10116277999999999</v>
      </c>
      <c r="V1090">
        <v>1.1987305E-2</v>
      </c>
      <c r="W1090">
        <v>0.56786959999999997</v>
      </c>
      <c r="X1090">
        <v>1.2388919999999999E-2</v>
      </c>
      <c r="Y1090">
        <v>3.5101010101010098E-2</v>
      </c>
      <c r="Z1090">
        <v>0.13600000000000001</v>
      </c>
      <c r="AA1090">
        <v>8.4000000000000005E-2</v>
      </c>
      <c r="AB1090">
        <v>0.78</v>
      </c>
      <c r="AC1090">
        <v>0.36120000000000002</v>
      </c>
      <c r="AD1090" t="s">
        <v>48</v>
      </c>
      <c r="AE1090" t="s">
        <v>48</v>
      </c>
      <c r="AF1090" t="s">
        <v>48</v>
      </c>
      <c r="AG1090" t="s">
        <v>37311</v>
      </c>
    </row>
    <row r="1091" spans="1:33" hidden="1" outlineLevel="1" x14ac:dyDescent="0.2">
      <c r="A1091" t="s">
        <v>43362</v>
      </c>
      <c r="B1091" t="s">
        <v>43363</v>
      </c>
      <c r="C1091" t="s">
        <v>28440</v>
      </c>
      <c r="D1091" s="3"/>
      <c r="J1091" t="s">
        <v>43364</v>
      </c>
      <c r="K1091" t="s">
        <v>43057</v>
      </c>
      <c r="L1091" t="s">
        <v>1263</v>
      </c>
      <c r="M1091">
        <v>28</v>
      </c>
      <c r="P1091" s="2" t="s">
        <v>43365</v>
      </c>
      <c r="Q1091" t="s">
        <v>10150</v>
      </c>
      <c r="S1091">
        <v>0.36095104</v>
      </c>
      <c r="T1091">
        <v>8.3541870000000008E-3</v>
      </c>
      <c r="U1091">
        <v>0.18110490000000001</v>
      </c>
      <c r="V1091">
        <v>5.6582912999999999E-2</v>
      </c>
      <c r="W1091">
        <v>0.38406034999999999</v>
      </c>
      <c r="X1091">
        <v>7.2106145999999999E-3</v>
      </c>
      <c r="Y1091">
        <v>-8.3333333333333329E-2</v>
      </c>
      <c r="Z1091">
        <v>4.5999999999999999E-2</v>
      </c>
      <c r="AA1091">
        <v>8.6999999999999994E-2</v>
      </c>
      <c r="AB1091">
        <v>0.86799999999999999</v>
      </c>
      <c r="AC1091">
        <v>-0.4118</v>
      </c>
      <c r="AD1091" t="s">
        <v>48</v>
      </c>
      <c r="AE1091" t="s">
        <v>48</v>
      </c>
      <c r="AF1091" t="s">
        <v>48</v>
      </c>
      <c r="AG1091" t="s">
        <v>37311</v>
      </c>
    </row>
    <row r="1092" spans="1:33" hidden="1" outlineLevel="1" x14ac:dyDescent="0.2">
      <c r="A1092" t="s">
        <v>43366</v>
      </c>
      <c r="B1092" t="s">
        <v>43367</v>
      </c>
      <c r="C1092" t="s">
        <v>43368</v>
      </c>
      <c r="D1092" s="3"/>
      <c r="J1092" t="s">
        <v>43369</v>
      </c>
      <c r="K1092" t="s">
        <v>43066</v>
      </c>
      <c r="L1092" t="s">
        <v>1263</v>
      </c>
      <c r="M1092">
        <v>30</v>
      </c>
      <c r="P1092" s="2" t="s">
        <v>43370</v>
      </c>
      <c r="Q1092" t="s">
        <v>47</v>
      </c>
      <c r="S1092">
        <v>2.6028076000000001E-2</v>
      </c>
      <c r="T1092">
        <v>1.2302399E-3</v>
      </c>
      <c r="U1092">
        <v>1.4737423499999999E-2</v>
      </c>
      <c r="V1092">
        <v>4.8097213999999996E-3</v>
      </c>
      <c r="W1092">
        <v>1.0818896E-2</v>
      </c>
      <c r="X1092">
        <v>7.4954215000000001E-3</v>
      </c>
      <c r="Y1092">
        <v>0</v>
      </c>
      <c r="Z1092">
        <v>0</v>
      </c>
      <c r="AA1092">
        <v>0.29099999999999998</v>
      </c>
      <c r="AB1092">
        <v>0.70899999999999996</v>
      </c>
      <c r="AC1092">
        <v>-0.62490000000000001</v>
      </c>
      <c r="AD1092" t="s">
        <v>48</v>
      </c>
      <c r="AE1092" t="s">
        <v>48</v>
      </c>
      <c r="AF1092" t="s">
        <v>48</v>
      </c>
      <c r="AG1092" t="s">
        <v>37311</v>
      </c>
    </row>
    <row r="1093" spans="1:33" hidden="1" outlineLevel="1" x14ac:dyDescent="0.2">
      <c r="A1093" t="s">
        <v>43371</v>
      </c>
      <c r="B1093" t="s">
        <v>43372</v>
      </c>
      <c r="C1093" t="s">
        <v>43373</v>
      </c>
      <c r="D1093" s="3"/>
      <c r="J1093" t="s">
        <v>43374</v>
      </c>
      <c r="K1093" t="s">
        <v>43066</v>
      </c>
      <c r="L1093" t="s">
        <v>1263</v>
      </c>
      <c r="M1093">
        <v>51</v>
      </c>
      <c r="P1093" s="2" t="s">
        <v>43375</v>
      </c>
      <c r="Q1093" t="s">
        <v>47</v>
      </c>
      <c r="S1093">
        <v>0.49777440000000001</v>
      </c>
      <c r="T1093">
        <v>2.4021560000000001E-2</v>
      </c>
      <c r="U1093">
        <v>0.58656560000000002</v>
      </c>
      <c r="V1093">
        <v>8.0873920000000002E-2</v>
      </c>
      <c r="W1093">
        <v>0.31740164999999998</v>
      </c>
      <c r="X1093">
        <v>1.5947454E-2</v>
      </c>
      <c r="Y1093">
        <v>1.495726495726488E-3</v>
      </c>
      <c r="Z1093">
        <v>5.5E-2</v>
      </c>
      <c r="AA1093">
        <v>0.11799999999999999</v>
      </c>
      <c r="AB1093">
        <v>0.82699999999999996</v>
      </c>
      <c r="AC1093">
        <v>-0.72270000000000001</v>
      </c>
      <c r="AD1093" t="s">
        <v>48</v>
      </c>
      <c r="AE1093" t="s">
        <v>48</v>
      </c>
      <c r="AF1093" t="s">
        <v>48</v>
      </c>
      <c r="AG1093" t="s">
        <v>37311</v>
      </c>
    </row>
    <row r="1094" spans="1:33" hidden="1" outlineLevel="1" x14ac:dyDescent="0.2">
      <c r="A1094" t="s">
        <v>43376</v>
      </c>
      <c r="B1094" t="s">
        <v>43377</v>
      </c>
      <c r="C1094" t="s">
        <v>43378</v>
      </c>
      <c r="D1094" s="3"/>
      <c r="J1094" t="s">
        <v>43379</v>
      </c>
      <c r="K1094" t="s">
        <v>43066</v>
      </c>
      <c r="L1094" t="s">
        <v>1263</v>
      </c>
      <c r="M1094">
        <v>22</v>
      </c>
      <c r="P1094" s="2" t="s">
        <v>43380</v>
      </c>
      <c r="Q1094" t="s">
        <v>47</v>
      </c>
      <c r="S1094">
        <v>0.21776234</v>
      </c>
      <c r="T1094">
        <v>7.5531006000000003E-3</v>
      </c>
      <c r="U1094">
        <v>0.25549941999999998</v>
      </c>
      <c r="V1094">
        <v>6.6966120000000002E-3</v>
      </c>
      <c r="W1094">
        <v>6.9849339999999996E-2</v>
      </c>
      <c r="X1094">
        <v>7.4695300000000003E-3</v>
      </c>
      <c r="Y1094">
        <v>-1.282051282051285E-2</v>
      </c>
      <c r="Z1094">
        <v>0.13500000000000001</v>
      </c>
      <c r="AA1094">
        <v>0.124</v>
      </c>
      <c r="AB1094">
        <v>0.74099999999999999</v>
      </c>
      <c r="AC1094">
        <v>0.34</v>
      </c>
      <c r="AD1094" t="s">
        <v>48</v>
      </c>
      <c r="AE1094" t="s">
        <v>48</v>
      </c>
      <c r="AF1094" t="s">
        <v>48</v>
      </c>
      <c r="AG1094" t="s">
        <v>37311</v>
      </c>
    </row>
    <row r="1095" spans="1:33" hidden="1" outlineLevel="1" x14ac:dyDescent="0.2">
      <c r="A1095" t="s">
        <v>43381</v>
      </c>
      <c r="B1095" t="s">
        <v>43382</v>
      </c>
      <c r="C1095" t="s">
        <v>43383</v>
      </c>
      <c r="D1095" s="3"/>
      <c r="J1095" t="s">
        <v>43384</v>
      </c>
      <c r="K1095" t="s">
        <v>43066</v>
      </c>
      <c r="L1095" t="s">
        <v>1263</v>
      </c>
      <c r="M1095">
        <v>24</v>
      </c>
      <c r="P1095" s="2" t="s">
        <v>43385</v>
      </c>
      <c r="Q1095" t="s">
        <v>47</v>
      </c>
      <c r="S1095">
        <v>0.15766735000000001</v>
      </c>
      <c r="T1095">
        <v>3.3569336000000001E-3</v>
      </c>
      <c r="U1095">
        <v>4.2413517999999997E-2</v>
      </c>
      <c r="V1095">
        <v>1.2441003000000001E-2</v>
      </c>
      <c r="W1095">
        <v>5.9646879999999999E-2</v>
      </c>
      <c r="X1095">
        <v>7.8837950000000007E-3</v>
      </c>
      <c r="Y1095">
        <v>-0.21875</v>
      </c>
      <c r="Z1095">
        <v>9.6000000000000002E-2</v>
      </c>
      <c r="AA1095">
        <v>0.11</v>
      </c>
      <c r="AB1095">
        <v>0.79400000000000004</v>
      </c>
      <c r="AC1095">
        <v>-0.32200000000000001</v>
      </c>
      <c r="AD1095" t="s">
        <v>48</v>
      </c>
      <c r="AE1095" t="s">
        <v>48</v>
      </c>
      <c r="AF1095" t="s">
        <v>48</v>
      </c>
      <c r="AG1095" t="s">
        <v>37311</v>
      </c>
    </row>
    <row r="1096" spans="1:33" hidden="1" outlineLevel="1" x14ac:dyDescent="0.2">
      <c r="A1096" t="s">
        <v>43386</v>
      </c>
      <c r="B1096" t="s">
        <v>43387</v>
      </c>
      <c r="C1096" t="s">
        <v>43388</v>
      </c>
      <c r="D1096" s="3"/>
      <c r="J1096" t="s">
        <v>43389</v>
      </c>
      <c r="K1096" t="s">
        <v>43066</v>
      </c>
      <c r="L1096" t="s">
        <v>1263</v>
      </c>
      <c r="M1096">
        <v>1</v>
      </c>
      <c r="P1096" s="2" t="s">
        <v>43390</v>
      </c>
      <c r="Q1096" t="s">
        <v>47</v>
      </c>
      <c r="S1096">
        <v>0.11088663999999999</v>
      </c>
      <c r="T1096">
        <v>1.6212462999999999E-3</v>
      </c>
      <c r="U1096">
        <v>1.4156716999999999E-2</v>
      </c>
      <c r="V1096">
        <v>5.1427023000000004E-3</v>
      </c>
      <c r="W1096">
        <v>6.2325699999999998E-2</v>
      </c>
      <c r="X1096">
        <v>6.2073179999999999E-3</v>
      </c>
      <c r="Y1096">
        <v>-3.6458333333333343E-2</v>
      </c>
      <c r="Z1096">
        <v>0.16900000000000001</v>
      </c>
      <c r="AA1096">
        <v>0.14499999999999999</v>
      </c>
      <c r="AB1096">
        <v>0.68600000000000005</v>
      </c>
      <c r="AC1096">
        <v>0.1593</v>
      </c>
      <c r="AD1096" t="s">
        <v>48</v>
      </c>
      <c r="AE1096" t="s">
        <v>48</v>
      </c>
      <c r="AF1096" t="s">
        <v>48</v>
      </c>
      <c r="AG1096" t="s">
        <v>37311</v>
      </c>
    </row>
    <row r="1097" spans="1:33" hidden="1" outlineLevel="1" x14ac:dyDescent="0.2">
      <c r="A1097" t="s">
        <v>43391</v>
      </c>
      <c r="B1097" t="s">
        <v>43392</v>
      </c>
      <c r="C1097" t="s">
        <v>43393</v>
      </c>
      <c r="D1097" s="3"/>
      <c r="J1097" t="s">
        <v>43394</v>
      </c>
      <c r="K1097" t="s">
        <v>43069</v>
      </c>
      <c r="L1097" t="s">
        <v>1263</v>
      </c>
      <c r="M1097">
        <v>278</v>
      </c>
      <c r="P1097" s="2" t="s">
        <v>43395</v>
      </c>
      <c r="Q1097" t="s">
        <v>47</v>
      </c>
      <c r="S1097">
        <v>0.200795</v>
      </c>
      <c r="T1097">
        <v>5.8746340000000001E-3</v>
      </c>
      <c r="U1097">
        <v>6.9468230000000006E-2</v>
      </c>
      <c r="V1097">
        <v>1.0951364999999999E-2</v>
      </c>
      <c r="W1097">
        <v>8.831572E-2</v>
      </c>
      <c r="X1097">
        <v>2.0782011999999999E-2</v>
      </c>
      <c r="Y1097">
        <v>0.25192307692307692</v>
      </c>
      <c r="Z1097">
        <v>0.13500000000000001</v>
      </c>
      <c r="AA1097">
        <v>0.13300000000000001</v>
      </c>
      <c r="AB1097">
        <v>0.73199999999999998</v>
      </c>
      <c r="AC1097">
        <v>0.63919999999999999</v>
      </c>
      <c r="AD1097" t="s">
        <v>48</v>
      </c>
      <c r="AE1097" t="s">
        <v>48</v>
      </c>
      <c r="AF1097" t="s">
        <v>48</v>
      </c>
      <c r="AG1097" t="s">
        <v>37311</v>
      </c>
    </row>
    <row r="1098" spans="1:33" hidden="1" outlineLevel="1" x14ac:dyDescent="0.2">
      <c r="A1098" t="s">
        <v>43396</v>
      </c>
      <c r="B1098" t="s">
        <v>43397</v>
      </c>
      <c r="C1098" t="s">
        <v>43398</v>
      </c>
      <c r="D1098" s="3"/>
      <c r="J1098" t="s">
        <v>43399</v>
      </c>
      <c r="K1098" t="s">
        <v>43069</v>
      </c>
      <c r="L1098" t="s">
        <v>1263</v>
      </c>
      <c r="M1098">
        <v>97</v>
      </c>
      <c r="P1098" s="2" t="s">
        <v>43400</v>
      </c>
      <c r="Q1098" t="s">
        <v>47</v>
      </c>
      <c r="S1098">
        <v>0.15324512000000001</v>
      </c>
      <c r="T1098">
        <v>5.3405759999999997E-3</v>
      </c>
      <c r="U1098">
        <v>5.5439860000000001E-2</v>
      </c>
      <c r="V1098">
        <v>1.5958117000000001E-2</v>
      </c>
      <c r="W1098">
        <v>5.7304599999999997E-2</v>
      </c>
      <c r="X1098">
        <v>8.9453469999999993E-3</v>
      </c>
      <c r="Y1098">
        <v>0.18116319444444451</v>
      </c>
      <c r="Z1098">
        <v>0.121</v>
      </c>
      <c r="AA1098">
        <v>8.4000000000000005E-2</v>
      </c>
      <c r="AB1098">
        <v>0.79500000000000004</v>
      </c>
      <c r="AC1098">
        <v>0.8266</v>
      </c>
      <c r="AD1098" t="s">
        <v>48</v>
      </c>
      <c r="AE1098" t="s">
        <v>48</v>
      </c>
      <c r="AF1098" t="s">
        <v>48</v>
      </c>
      <c r="AG1098" t="s">
        <v>37311</v>
      </c>
    </row>
    <row r="1099" spans="1:33" hidden="1" outlineLevel="1" x14ac:dyDescent="0.2">
      <c r="A1099" t="s">
        <v>43401</v>
      </c>
      <c r="B1099" t="s">
        <v>43402</v>
      </c>
      <c r="C1099" t="s">
        <v>10245</v>
      </c>
      <c r="D1099" s="3"/>
      <c r="J1099" t="s">
        <v>43403</v>
      </c>
      <c r="K1099" t="s">
        <v>43069</v>
      </c>
      <c r="L1099" t="s">
        <v>1263</v>
      </c>
      <c r="M1099">
        <v>44</v>
      </c>
      <c r="P1099" s="2" t="s">
        <v>43404</v>
      </c>
      <c r="Q1099" t="s">
        <v>47</v>
      </c>
      <c r="S1099">
        <v>0.60152835000000004</v>
      </c>
      <c r="T1099">
        <v>2.3927659E-2</v>
      </c>
      <c r="U1099">
        <v>0.70864636000000003</v>
      </c>
      <c r="V1099">
        <v>3.6620867000000001E-2</v>
      </c>
      <c r="W1099">
        <v>0.36798461999999998</v>
      </c>
      <c r="X1099">
        <v>9.4113949999999995E-3</v>
      </c>
      <c r="Y1099">
        <v>0.14000000000000001</v>
      </c>
      <c r="Z1099">
        <v>9.2999999999999999E-2</v>
      </c>
      <c r="AA1099">
        <v>0.22500000000000001</v>
      </c>
      <c r="AB1099">
        <v>0.68200000000000005</v>
      </c>
      <c r="AC1099">
        <v>-0.82050000000000001</v>
      </c>
      <c r="AD1099" t="s">
        <v>48</v>
      </c>
      <c r="AE1099" t="s">
        <v>48</v>
      </c>
      <c r="AF1099" t="s">
        <v>48</v>
      </c>
      <c r="AG1099" t="s">
        <v>37311</v>
      </c>
    </row>
    <row r="1100" spans="1:33" hidden="1" outlineLevel="1" x14ac:dyDescent="0.2">
      <c r="A1100" t="s">
        <v>43405</v>
      </c>
      <c r="B1100" t="s">
        <v>43406</v>
      </c>
      <c r="C1100" t="s">
        <v>43407</v>
      </c>
      <c r="D1100" s="3"/>
      <c r="J1100" t="s">
        <v>43408</v>
      </c>
      <c r="K1100" t="s">
        <v>43069</v>
      </c>
      <c r="L1100" t="s">
        <v>1263</v>
      </c>
      <c r="M1100">
        <v>5</v>
      </c>
      <c r="P1100" s="2" t="s">
        <v>43409</v>
      </c>
      <c r="Q1100" t="s">
        <v>10060</v>
      </c>
      <c r="S1100">
        <v>5.9974584999999997E-2</v>
      </c>
      <c r="T1100">
        <v>1.3637542999999999E-3</v>
      </c>
      <c r="U1100">
        <v>1.6479543999999999E-2</v>
      </c>
      <c r="V1100">
        <v>3.385304E-3</v>
      </c>
      <c r="W1100">
        <v>2.3866551E-2</v>
      </c>
      <c r="X1100">
        <v>7.3271270000000001E-3</v>
      </c>
      <c r="Y1100">
        <v>0.31833333333333341</v>
      </c>
      <c r="Z1100">
        <v>0.111</v>
      </c>
      <c r="AA1100">
        <v>0.13800000000000001</v>
      </c>
      <c r="AB1100">
        <v>0.751</v>
      </c>
      <c r="AC1100">
        <v>-0.15310000000000001</v>
      </c>
      <c r="AD1100" t="s">
        <v>48</v>
      </c>
      <c r="AE1100" t="s">
        <v>48</v>
      </c>
      <c r="AF1100" t="s">
        <v>48</v>
      </c>
      <c r="AG1100" t="s">
        <v>37311</v>
      </c>
    </row>
    <row r="1101" spans="1:33" hidden="1" outlineLevel="1" x14ac:dyDescent="0.2">
      <c r="A1101" t="s">
        <v>43410</v>
      </c>
      <c r="B1101" t="s">
        <v>43411</v>
      </c>
      <c r="C1101" t="s">
        <v>43412</v>
      </c>
      <c r="D1101" s="3"/>
      <c r="J1101" t="s">
        <v>43413</v>
      </c>
      <c r="K1101" t="s">
        <v>43069</v>
      </c>
      <c r="L1101" t="s">
        <v>1263</v>
      </c>
      <c r="M1101">
        <v>2</v>
      </c>
      <c r="P1101" s="2" t="s">
        <v>43414</v>
      </c>
      <c r="Q1101" t="s">
        <v>10150</v>
      </c>
      <c r="S1101">
        <v>4.0430736000000002E-2</v>
      </c>
      <c r="T1101">
        <v>1.3256073E-3</v>
      </c>
      <c r="U1101">
        <v>2.0510335000000001E-2</v>
      </c>
      <c r="V1101">
        <v>5.1427023000000004E-3</v>
      </c>
      <c r="W1101">
        <v>1.5948927000000002E-2</v>
      </c>
      <c r="X1101">
        <v>7.5342589999999997E-3</v>
      </c>
      <c r="Y1101">
        <v>0.125</v>
      </c>
      <c r="Z1101">
        <v>0.16</v>
      </c>
      <c r="AA1101">
        <v>0.20200000000000001</v>
      </c>
      <c r="AB1101">
        <v>0.63800000000000001</v>
      </c>
      <c r="AC1101">
        <v>-0.61240000000000006</v>
      </c>
      <c r="AD1101" t="s">
        <v>48</v>
      </c>
      <c r="AE1101" t="s">
        <v>48</v>
      </c>
      <c r="AF1101" t="s">
        <v>48</v>
      </c>
      <c r="AG1101" t="s">
        <v>37311</v>
      </c>
    </row>
    <row r="1102" spans="1:33" hidden="1" outlineLevel="1" x14ac:dyDescent="0.2">
      <c r="A1102" t="s">
        <v>43415</v>
      </c>
      <c r="B1102" t="s">
        <v>43416</v>
      </c>
      <c r="C1102" t="s">
        <v>43417</v>
      </c>
      <c r="D1102" s="3"/>
      <c r="J1102" t="s">
        <v>43418</v>
      </c>
      <c r="K1102" t="s">
        <v>43074</v>
      </c>
      <c r="L1102" t="s">
        <v>1263</v>
      </c>
      <c r="M1102">
        <v>-13</v>
      </c>
      <c r="P1102" s="2" t="s">
        <v>43419</v>
      </c>
      <c r="Q1102" t="s">
        <v>47</v>
      </c>
      <c r="S1102">
        <v>0.20126031</v>
      </c>
      <c r="T1102">
        <v>5.7220459999999997E-3</v>
      </c>
      <c r="U1102">
        <v>2.7410502E-2</v>
      </c>
      <c r="V1102">
        <v>5.7346675999999999E-3</v>
      </c>
      <c r="W1102">
        <v>6.7745189999999997E-2</v>
      </c>
      <c r="X1102">
        <v>7.9364374000000001E-2</v>
      </c>
      <c r="Y1102">
        <v>1</v>
      </c>
      <c r="Z1102">
        <v>0.249</v>
      </c>
      <c r="AA1102">
        <v>0.17699999999999999</v>
      </c>
      <c r="AB1102">
        <v>0.57399999999999995</v>
      </c>
      <c r="AC1102">
        <v>0.38869999999999999</v>
      </c>
      <c r="AD1102" t="s">
        <v>48</v>
      </c>
      <c r="AE1102" t="s">
        <v>48</v>
      </c>
      <c r="AF1102" t="s">
        <v>48</v>
      </c>
      <c r="AG1102" t="s">
        <v>37311</v>
      </c>
    </row>
    <row r="1103" spans="1:33" hidden="1" outlineLevel="1" x14ac:dyDescent="0.2">
      <c r="A1103" t="s">
        <v>43420</v>
      </c>
      <c r="B1103" t="s">
        <v>43421</v>
      </c>
      <c r="C1103" t="s">
        <v>43422</v>
      </c>
      <c r="D1103" s="3"/>
      <c r="J1103" t="s">
        <v>43423</v>
      </c>
      <c r="K1103" t="s">
        <v>43074</v>
      </c>
      <c r="L1103" t="s">
        <v>1263</v>
      </c>
      <c r="M1103">
        <v>-9</v>
      </c>
      <c r="P1103" s="2" t="s">
        <v>43424</v>
      </c>
      <c r="Q1103" t="s">
        <v>47</v>
      </c>
      <c r="S1103">
        <v>0.78711975000000001</v>
      </c>
      <c r="T1103">
        <v>0.23125282999999999</v>
      </c>
      <c r="U1103">
        <v>0.66456484999999998</v>
      </c>
      <c r="V1103">
        <v>1.4852738000000001E-2</v>
      </c>
      <c r="W1103">
        <v>0.43396309999999999</v>
      </c>
      <c r="X1103">
        <v>1.5947454E-2</v>
      </c>
      <c r="Y1103">
        <v>0</v>
      </c>
      <c r="Z1103">
        <v>0</v>
      </c>
      <c r="AA1103">
        <v>0.61499999999999999</v>
      </c>
      <c r="AB1103">
        <v>0.38500000000000001</v>
      </c>
      <c r="AC1103">
        <v>-0.49259999999999998</v>
      </c>
      <c r="AD1103" t="s">
        <v>48</v>
      </c>
      <c r="AE1103" t="s">
        <v>48</v>
      </c>
      <c r="AF1103" t="s">
        <v>48</v>
      </c>
      <c r="AG1103" t="s">
        <v>37311</v>
      </c>
    </row>
    <row r="1104" spans="1:33" hidden="1" outlineLevel="1" x14ac:dyDescent="0.2">
      <c r="A1104" t="s">
        <v>43425</v>
      </c>
      <c r="B1104" t="s">
        <v>43426</v>
      </c>
      <c r="C1104" t="s">
        <v>13066</v>
      </c>
      <c r="D1104" s="3"/>
      <c r="J1104" t="s">
        <v>43427</v>
      </c>
      <c r="K1104" t="s">
        <v>43093</v>
      </c>
      <c r="L1104" t="s">
        <v>1263</v>
      </c>
      <c r="M1104">
        <v>1</v>
      </c>
      <c r="P1104" s="2" t="s">
        <v>43428</v>
      </c>
      <c r="Q1104" t="s">
        <v>10060</v>
      </c>
      <c r="S1104">
        <v>2.449606E-2</v>
      </c>
      <c r="T1104">
        <v>1.0633469E-3</v>
      </c>
      <c r="U1104">
        <v>1.4566627E-2</v>
      </c>
      <c r="V1104">
        <v>2.0718799999999999E-3</v>
      </c>
      <c r="W1104">
        <v>1.1122898000000001E-2</v>
      </c>
      <c r="X1104">
        <v>8.7123229999999992E-3</v>
      </c>
      <c r="Y1104">
        <v>0.05</v>
      </c>
      <c r="Z1104">
        <v>0</v>
      </c>
      <c r="AA1104">
        <v>8.8999999999999996E-2</v>
      </c>
      <c r="AB1104">
        <v>0.91100000000000003</v>
      </c>
      <c r="AC1104">
        <v>-0.6542</v>
      </c>
      <c r="AD1104" t="s">
        <v>48</v>
      </c>
      <c r="AE1104" t="s">
        <v>48</v>
      </c>
      <c r="AF1104" t="s">
        <v>48</v>
      </c>
      <c r="AG1104" t="s">
        <v>37311</v>
      </c>
    </row>
    <row r="1105" spans="1:33" hidden="1" outlineLevel="1" x14ac:dyDescent="0.2">
      <c r="A1105" t="s">
        <v>43429</v>
      </c>
      <c r="B1105" t="s">
        <v>43430</v>
      </c>
      <c r="C1105" t="s">
        <v>43431</v>
      </c>
      <c r="D1105" s="3"/>
      <c r="J1105" t="s">
        <v>43432</v>
      </c>
      <c r="K1105" t="s">
        <v>43097</v>
      </c>
      <c r="L1105" t="s">
        <v>1263</v>
      </c>
      <c r="M1105">
        <v>33</v>
      </c>
      <c r="P1105" s="2" t="s">
        <v>43433</v>
      </c>
      <c r="Q1105" t="s">
        <v>47</v>
      </c>
      <c r="S1105">
        <v>1.2063419000000001E-2</v>
      </c>
      <c r="T1105">
        <v>5.0306319999999995E-4</v>
      </c>
      <c r="U1105">
        <v>1.0399200000000001E-2</v>
      </c>
      <c r="V1105">
        <v>1.5169121000000001E-3</v>
      </c>
      <c r="W1105">
        <v>7.7978780000000003E-3</v>
      </c>
      <c r="X1105">
        <v>6.5762720000000002E-3</v>
      </c>
      <c r="Y1105">
        <v>-2.5000000000000001E-2</v>
      </c>
      <c r="Z1105">
        <v>0.17100000000000001</v>
      </c>
      <c r="AA1105">
        <v>0.182</v>
      </c>
      <c r="AB1105">
        <v>0.64700000000000002</v>
      </c>
      <c r="AC1105">
        <v>-0.1182</v>
      </c>
      <c r="AD1105" t="s">
        <v>48</v>
      </c>
      <c r="AE1105" t="s">
        <v>48</v>
      </c>
      <c r="AF1105" t="s">
        <v>48</v>
      </c>
      <c r="AG1105" t="s">
        <v>37311</v>
      </c>
    </row>
    <row r="1106" spans="1:33" hidden="1" outlineLevel="1" x14ac:dyDescent="0.2">
      <c r="A1106" t="s">
        <v>43434</v>
      </c>
      <c r="B1106" t="s">
        <v>43435</v>
      </c>
      <c r="C1106" t="s">
        <v>43422</v>
      </c>
      <c r="D1106" s="3"/>
      <c r="J1106" t="s">
        <v>43436</v>
      </c>
      <c r="K1106" t="s">
        <v>43097</v>
      </c>
      <c r="L1106" t="s">
        <v>1263</v>
      </c>
      <c r="M1106">
        <v>16</v>
      </c>
      <c r="P1106" s="2" t="s">
        <v>43437</v>
      </c>
      <c r="Q1106" t="s">
        <v>47</v>
      </c>
      <c r="S1106">
        <v>0.37458646000000001</v>
      </c>
      <c r="T1106">
        <v>1.6641939000000001E-2</v>
      </c>
      <c r="U1106">
        <v>0.36230122999999997</v>
      </c>
      <c r="V1106">
        <v>8.5095069999999995E-3</v>
      </c>
      <c r="W1106">
        <v>0.24928533999999999</v>
      </c>
      <c r="X1106">
        <v>1.4738813999999999E-2</v>
      </c>
      <c r="Y1106">
        <v>0.38750000000000001</v>
      </c>
      <c r="Z1106">
        <v>9.8000000000000004E-2</v>
      </c>
      <c r="AA1106">
        <v>8.3000000000000004E-2</v>
      </c>
      <c r="AB1106">
        <v>0.81899999999999995</v>
      </c>
      <c r="AC1106">
        <v>2.58E-2</v>
      </c>
      <c r="AD1106" t="s">
        <v>48</v>
      </c>
      <c r="AE1106" t="s">
        <v>48</v>
      </c>
      <c r="AF1106" t="s">
        <v>48</v>
      </c>
      <c r="AG1106" t="s">
        <v>37311</v>
      </c>
    </row>
    <row r="1107" spans="1:33" hidden="1" outlineLevel="1" x14ac:dyDescent="0.2">
      <c r="A1107" t="s">
        <v>43438</v>
      </c>
      <c r="B1107" t="s">
        <v>43439</v>
      </c>
      <c r="C1107" t="s">
        <v>43440</v>
      </c>
      <c r="D1107" s="3"/>
      <c r="J1107" t="s">
        <v>43441</v>
      </c>
      <c r="K1107" t="s">
        <v>43107</v>
      </c>
      <c r="L1107" t="s">
        <v>1263</v>
      </c>
      <c r="M1107">
        <v>23</v>
      </c>
      <c r="P1107" s="2" t="s">
        <v>43442</v>
      </c>
      <c r="Q1107" t="s">
        <v>47</v>
      </c>
      <c r="S1107">
        <v>0.63782936000000001</v>
      </c>
      <c r="T1107">
        <v>5.832097E-2</v>
      </c>
      <c r="U1107">
        <v>0.65282050000000003</v>
      </c>
      <c r="V1107">
        <v>2.7413857999999999E-2</v>
      </c>
      <c r="W1107">
        <v>0.40243408000000003</v>
      </c>
      <c r="X1107">
        <v>3.1314443999999997E-2</v>
      </c>
      <c r="Y1107">
        <v>-0.23890624999999999</v>
      </c>
      <c r="Z1107">
        <v>8.2000000000000003E-2</v>
      </c>
      <c r="AA1107">
        <v>0.20699999999999999</v>
      </c>
      <c r="AB1107">
        <v>0.71099999999999997</v>
      </c>
      <c r="AC1107">
        <v>-0.93840000000000001</v>
      </c>
      <c r="AD1107" t="s">
        <v>48</v>
      </c>
      <c r="AE1107" t="s">
        <v>48</v>
      </c>
      <c r="AF1107" t="s">
        <v>48</v>
      </c>
      <c r="AG1107" t="s">
        <v>37311</v>
      </c>
    </row>
    <row r="1108" spans="1:33" hidden="1" outlineLevel="1" x14ac:dyDescent="0.2">
      <c r="A1108" t="s">
        <v>43443</v>
      </c>
      <c r="B1108" t="s">
        <v>43444</v>
      </c>
      <c r="C1108" t="s">
        <v>43422</v>
      </c>
      <c r="D1108" s="3"/>
      <c r="J1108" t="s">
        <v>43445</v>
      </c>
      <c r="K1108" t="s">
        <v>43121</v>
      </c>
      <c r="L1108" t="s">
        <v>1263</v>
      </c>
      <c r="M1108">
        <v>23</v>
      </c>
      <c r="P1108" s="2" t="s">
        <v>43446</v>
      </c>
      <c r="Q1108" t="s">
        <v>47</v>
      </c>
      <c r="S1108">
        <v>0.36095104</v>
      </c>
      <c r="T1108">
        <v>8.1634519999999999E-3</v>
      </c>
      <c r="U1108">
        <v>6.7464179999999999E-2</v>
      </c>
      <c r="V1108">
        <v>1.3043936000000001E-2</v>
      </c>
      <c r="W1108">
        <v>0.40189891999999999</v>
      </c>
      <c r="X1108">
        <v>1.04988385E-2</v>
      </c>
      <c r="Y1108">
        <v>-0.1083333333333333</v>
      </c>
      <c r="Z1108">
        <v>0</v>
      </c>
      <c r="AA1108">
        <v>0.215</v>
      </c>
      <c r="AB1108">
        <v>0.78500000000000003</v>
      </c>
      <c r="AC1108">
        <v>-0.91390000000000005</v>
      </c>
      <c r="AD1108" t="s">
        <v>48</v>
      </c>
      <c r="AE1108" t="s">
        <v>48</v>
      </c>
      <c r="AF1108" t="s">
        <v>48</v>
      </c>
      <c r="AG1108" t="s">
        <v>37311</v>
      </c>
    </row>
    <row r="1109" spans="1:33" hidden="1" outlineLevel="1" x14ac:dyDescent="0.2">
      <c r="A1109" t="s">
        <v>43447</v>
      </c>
      <c r="B1109" t="s">
        <v>43448</v>
      </c>
      <c r="C1109" t="s">
        <v>43449</v>
      </c>
      <c r="D1109" s="3"/>
      <c r="J1109" t="s">
        <v>43450</v>
      </c>
      <c r="K1109" t="s">
        <v>43121</v>
      </c>
      <c r="L1109" t="s">
        <v>1263</v>
      </c>
      <c r="M1109">
        <v>5</v>
      </c>
      <c r="P1109" s="2" t="s">
        <v>43451</v>
      </c>
      <c r="Q1109" t="s">
        <v>47</v>
      </c>
      <c r="S1109">
        <v>0.25462921999999999</v>
      </c>
      <c r="T1109">
        <v>1.0757446E-2</v>
      </c>
      <c r="U1109">
        <v>0.29456177</v>
      </c>
      <c r="V1109">
        <v>8.7314950000000006E-3</v>
      </c>
      <c r="W1109">
        <v>8.9778624000000001E-2</v>
      </c>
      <c r="X1109">
        <v>8.9453469999999993E-3</v>
      </c>
      <c r="Y1109">
        <v>0.1238888888888889</v>
      </c>
      <c r="Z1109">
        <v>7.2999999999999995E-2</v>
      </c>
      <c r="AA1109">
        <v>0.19700000000000001</v>
      </c>
      <c r="AB1109">
        <v>0.73</v>
      </c>
      <c r="AC1109">
        <v>-0.95940000000000003</v>
      </c>
      <c r="AD1109" t="s">
        <v>48</v>
      </c>
      <c r="AE1109" t="s">
        <v>48</v>
      </c>
      <c r="AF1109" t="s">
        <v>48</v>
      </c>
      <c r="AG1109" t="s">
        <v>37311</v>
      </c>
    </row>
    <row r="1110" spans="1:33" hidden="1" outlineLevel="1" x14ac:dyDescent="0.2">
      <c r="A1110" t="s">
        <v>43452</v>
      </c>
      <c r="B1110" t="s">
        <v>43453</v>
      </c>
      <c r="C1110" t="s">
        <v>13066</v>
      </c>
      <c r="D1110" s="3"/>
      <c r="J1110" t="s">
        <v>43454</v>
      </c>
      <c r="K1110" t="s">
        <v>43125</v>
      </c>
      <c r="L1110" t="s">
        <v>1263</v>
      </c>
      <c r="M1110">
        <v>0</v>
      </c>
      <c r="P1110" s="2" t="s">
        <v>43455</v>
      </c>
      <c r="Q1110" t="s">
        <v>10060</v>
      </c>
      <c r="S1110">
        <v>0.4269174</v>
      </c>
      <c r="T1110">
        <v>8.6975100000000003E-3</v>
      </c>
      <c r="U1110">
        <v>2.7000591000000001E-2</v>
      </c>
      <c r="V1110">
        <v>1.2061301999999999E-2</v>
      </c>
      <c r="W1110">
        <v>0.47384647000000002</v>
      </c>
      <c r="X1110">
        <v>6.9258080000000003E-3</v>
      </c>
      <c r="Y1110">
        <v>-0.13</v>
      </c>
      <c r="Z1110">
        <v>4.1000000000000002E-2</v>
      </c>
      <c r="AA1110">
        <v>0.16800000000000001</v>
      </c>
      <c r="AB1110">
        <v>0.79100000000000004</v>
      </c>
      <c r="AC1110">
        <v>-0.61240000000000006</v>
      </c>
      <c r="AD1110" t="s">
        <v>48</v>
      </c>
      <c r="AE1110" t="s">
        <v>48</v>
      </c>
      <c r="AF1110" t="s">
        <v>48</v>
      </c>
      <c r="AG1110" t="s">
        <v>37311</v>
      </c>
    </row>
    <row r="1111" spans="1:33" hidden="1" outlineLevel="1" x14ac:dyDescent="0.2">
      <c r="A1111" t="s">
        <v>43456</v>
      </c>
      <c r="B1111" t="s">
        <v>43457</v>
      </c>
      <c r="C1111" t="s">
        <v>43113</v>
      </c>
      <c r="D1111" s="3"/>
      <c r="J1111" t="s">
        <v>43458</v>
      </c>
      <c r="K1111" t="s">
        <v>43133</v>
      </c>
      <c r="L1111" t="s">
        <v>1263</v>
      </c>
      <c r="M1111">
        <v>7</v>
      </c>
      <c r="P1111" s="2" t="s">
        <v>43459</v>
      </c>
      <c r="Q1111" t="s">
        <v>47</v>
      </c>
      <c r="S1111">
        <v>3.8519915000000002E-2</v>
      </c>
      <c r="T1111">
        <v>1.5068054000000001E-3</v>
      </c>
      <c r="U1111">
        <v>1.3507691E-2</v>
      </c>
      <c r="V1111">
        <v>4.7727237000000002E-3</v>
      </c>
      <c r="W1111">
        <v>1.1806902500000001E-2</v>
      </c>
      <c r="X1111">
        <v>1.1612173999999999E-2</v>
      </c>
      <c r="Y1111">
        <v>0.2857142857142857</v>
      </c>
      <c r="Z1111">
        <v>0</v>
      </c>
      <c r="AA1111">
        <v>0</v>
      </c>
      <c r="AB1111">
        <v>1</v>
      </c>
      <c r="AC1111">
        <v>0</v>
      </c>
      <c r="AD1111" t="s">
        <v>48</v>
      </c>
      <c r="AE1111" t="s">
        <v>48</v>
      </c>
      <c r="AF1111" t="s">
        <v>48</v>
      </c>
      <c r="AG1111" t="s">
        <v>37311</v>
      </c>
    </row>
    <row r="1112" spans="1:33" hidden="1" outlineLevel="1" x14ac:dyDescent="0.2">
      <c r="A1112" t="s">
        <v>43460</v>
      </c>
      <c r="B1112" t="s">
        <v>43461</v>
      </c>
      <c r="C1112" t="s">
        <v>42887</v>
      </c>
      <c r="D1112" s="3"/>
      <c r="J1112" t="s">
        <v>43462</v>
      </c>
      <c r="K1112" t="s">
        <v>43151</v>
      </c>
      <c r="L1112" t="s">
        <v>1263</v>
      </c>
      <c r="M1112">
        <v>1</v>
      </c>
      <c r="P1112" s="2" t="s">
        <v>43463</v>
      </c>
      <c r="Q1112" t="s">
        <v>47</v>
      </c>
      <c r="S1112">
        <v>1.6964182000000001E-2</v>
      </c>
      <c r="T1112">
        <v>1.2159348E-3</v>
      </c>
      <c r="U1112">
        <v>1.5249812E-2</v>
      </c>
      <c r="V1112">
        <v>4.4952400000000002E-3</v>
      </c>
      <c r="W1112">
        <v>8.7478839999999992E-3</v>
      </c>
      <c r="X1112">
        <v>7.7284453000000001E-3</v>
      </c>
      <c r="Y1112">
        <v>0.2857142857142857</v>
      </c>
      <c r="Z1112">
        <v>0.44400000000000001</v>
      </c>
      <c r="AA1112">
        <v>0</v>
      </c>
      <c r="AB1112">
        <v>0.55600000000000005</v>
      </c>
      <c r="AC1112">
        <v>0.49390000000000001</v>
      </c>
      <c r="AD1112" t="s">
        <v>48</v>
      </c>
      <c r="AE1112" t="s">
        <v>48</v>
      </c>
      <c r="AF1112" t="s">
        <v>48</v>
      </c>
      <c r="AG1112" t="s">
        <v>37311</v>
      </c>
    </row>
    <row r="1113" spans="1:33" hidden="1" outlineLevel="1" x14ac:dyDescent="0.2">
      <c r="A1113" t="s">
        <v>43464</v>
      </c>
      <c r="B1113" t="s">
        <v>43465</v>
      </c>
      <c r="C1113" t="s">
        <v>42887</v>
      </c>
      <c r="D1113" s="3"/>
      <c r="J1113" t="s">
        <v>43466</v>
      </c>
      <c r="K1113" t="s">
        <v>43155</v>
      </c>
      <c r="L1113" t="s">
        <v>1263</v>
      </c>
      <c r="M1113">
        <v>4</v>
      </c>
      <c r="P1113" s="2" t="s">
        <v>43467</v>
      </c>
      <c r="Q1113" t="s">
        <v>47</v>
      </c>
      <c r="S1113">
        <v>0.55668289999999998</v>
      </c>
      <c r="T1113">
        <v>2.3645958000000002E-2</v>
      </c>
      <c r="U1113">
        <v>0.6069483</v>
      </c>
      <c r="V1113">
        <v>2.1384520000000001E-2</v>
      </c>
      <c r="W1113">
        <v>0.36193376999999999</v>
      </c>
      <c r="X1113">
        <v>1.1482717E-2</v>
      </c>
      <c r="Y1113">
        <v>3.6111111111111108E-2</v>
      </c>
      <c r="Z1113">
        <v>0</v>
      </c>
      <c r="AA1113">
        <v>0.28000000000000003</v>
      </c>
      <c r="AB1113">
        <v>0.72</v>
      </c>
      <c r="AC1113">
        <v>-0.92659999999999998</v>
      </c>
      <c r="AD1113" t="s">
        <v>48</v>
      </c>
      <c r="AE1113" t="s">
        <v>48</v>
      </c>
      <c r="AF1113" t="s">
        <v>48</v>
      </c>
      <c r="AG1113" t="s">
        <v>37311</v>
      </c>
    </row>
    <row r="1114" spans="1:33" hidden="1" outlineLevel="1" x14ac:dyDescent="0.2">
      <c r="A1114" t="s">
        <v>43468</v>
      </c>
      <c r="B1114" t="s">
        <v>43469</v>
      </c>
      <c r="C1114" t="s">
        <v>43470</v>
      </c>
      <c r="D1114" s="3"/>
      <c r="J1114" t="s">
        <v>43471</v>
      </c>
      <c r="K1114" t="s">
        <v>43163</v>
      </c>
      <c r="L1114" t="s">
        <v>1263</v>
      </c>
      <c r="M1114">
        <v>33</v>
      </c>
      <c r="P1114" s="2" t="s">
        <v>43472</v>
      </c>
      <c r="Q1114" t="s">
        <v>47</v>
      </c>
      <c r="S1114">
        <v>1.2943043E-2</v>
      </c>
      <c r="T1114">
        <v>5.1021575999999995E-4</v>
      </c>
      <c r="U1114">
        <v>1.0074687000000001E-2</v>
      </c>
      <c r="V1114">
        <v>1.3689207000000001E-3</v>
      </c>
      <c r="W1114">
        <v>9.0328860000000004E-3</v>
      </c>
      <c r="X1114">
        <v>5.9742939999999998E-3</v>
      </c>
      <c r="Y1114">
        <v>-0.13111111111111109</v>
      </c>
      <c r="Z1114">
        <v>0</v>
      </c>
      <c r="AA1114">
        <v>0.04</v>
      </c>
      <c r="AB1114">
        <v>0.96</v>
      </c>
      <c r="AC1114">
        <v>-0.25</v>
      </c>
      <c r="AD1114" t="s">
        <v>48</v>
      </c>
      <c r="AE1114" t="s">
        <v>48</v>
      </c>
      <c r="AF1114" t="s">
        <v>48</v>
      </c>
      <c r="AG1114" t="s">
        <v>37311</v>
      </c>
    </row>
    <row r="1115" spans="1:33" hidden="1" outlineLevel="1" x14ac:dyDescent="0.2">
      <c r="A1115" t="s">
        <v>43473</v>
      </c>
      <c r="B1115" t="s">
        <v>43474</v>
      </c>
      <c r="C1115" t="s">
        <v>3081</v>
      </c>
      <c r="D1115" s="3"/>
      <c r="J1115" t="s">
        <v>43475</v>
      </c>
      <c r="K1115" t="s">
        <v>43168</v>
      </c>
      <c r="L1115" t="s">
        <v>1263</v>
      </c>
      <c r="M1115">
        <v>25</v>
      </c>
      <c r="P1115" s="2" t="s">
        <v>43476</v>
      </c>
      <c r="Q1115" t="s">
        <v>47</v>
      </c>
      <c r="S1115">
        <v>0.37576625000000002</v>
      </c>
      <c r="T1115">
        <v>2.3076923999999999E-2</v>
      </c>
      <c r="U1115">
        <v>0.110447146</v>
      </c>
      <c r="V1115">
        <v>1.6259583000000001E-2</v>
      </c>
      <c r="W1115">
        <v>8.5580890000000007E-2</v>
      </c>
      <c r="X1115">
        <v>0.51957070000000005</v>
      </c>
      <c r="Y1115">
        <v>0.17820512820512821</v>
      </c>
      <c r="Z1115">
        <v>0</v>
      </c>
      <c r="AA1115">
        <v>0.36</v>
      </c>
      <c r="AB1115">
        <v>0.64</v>
      </c>
      <c r="AC1115">
        <v>-0.74329999999999996</v>
      </c>
      <c r="AD1115" t="s">
        <v>48</v>
      </c>
      <c r="AE1115" t="s">
        <v>48</v>
      </c>
      <c r="AF1115" t="s">
        <v>48</v>
      </c>
      <c r="AG1115" t="s">
        <v>37311</v>
      </c>
    </row>
    <row r="1116" spans="1:33" hidden="1" outlineLevel="1" x14ac:dyDescent="0.2">
      <c r="A1116" t="s">
        <v>43477</v>
      </c>
      <c r="B1116" t="s">
        <v>43478</v>
      </c>
      <c r="C1116" t="s">
        <v>43214</v>
      </c>
      <c r="D1116" s="3"/>
      <c r="J1116" t="s">
        <v>43479</v>
      </c>
      <c r="K1116" t="s">
        <v>43173</v>
      </c>
      <c r="L1116" t="s">
        <v>1263</v>
      </c>
      <c r="M1116">
        <v>1</v>
      </c>
      <c r="P1116" s="2" t="s">
        <v>43480</v>
      </c>
      <c r="Q1116" t="s">
        <v>47</v>
      </c>
      <c r="S1116">
        <v>4.9336795000000003E-2</v>
      </c>
      <c r="T1116">
        <v>1.4781951999999999E-3</v>
      </c>
      <c r="U1116">
        <v>1.4737423499999999E-2</v>
      </c>
      <c r="V1116">
        <v>4.1807579999999997E-3</v>
      </c>
      <c r="W1116">
        <v>1.4960921E-2</v>
      </c>
      <c r="X1116">
        <v>1.2958534000000001E-2</v>
      </c>
      <c r="Y1116">
        <v>0</v>
      </c>
      <c r="Z1116">
        <v>0</v>
      </c>
      <c r="AA1116">
        <v>9.2999999999999999E-2</v>
      </c>
      <c r="AB1116">
        <v>0.90700000000000003</v>
      </c>
      <c r="AC1116">
        <v>-0.52669999999999995</v>
      </c>
      <c r="AD1116" t="s">
        <v>48</v>
      </c>
      <c r="AE1116" t="s">
        <v>48</v>
      </c>
      <c r="AF1116" t="s">
        <v>48</v>
      </c>
      <c r="AG1116" t="s">
        <v>37311</v>
      </c>
    </row>
    <row r="1117" spans="1:33" hidden="1" outlineLevel="1" x14ac:dyDescent="0.2">
      <c r="A1117" t="s">
        <v>43481</v>
      </c>
      <c r="B1117" t="s">
        <v>38306</v>
      </c>
      <c r="C1117" t="s">
        <v>42591</v>
      </c>
      <c r="D1117" s="3"/>
      <c r="J1117" t="s">
        <v>43482</v>
      </c>
      <c r="K1117" t="s">
        <v>43217</v>
      </c>
      <c r="L1117" t="s">
        <v>1263</v>
      </c>
      <c r="M1117">
        <v>1</v>
      </c>
      <c r="P1117" s="2" t="s">
        <v>43483</v>
      </c>
      <c r="Q1117" t="s">
        <v>47</v>
      </c>
      <c r="S1117">
        <v>2.3317584999999998E-2</v>
      </c>
      <c r="T1117">
        <v>6.6757199999999996E-4</v>
      </c>
      <c r="U1117">
        <v>1.1116544000000001E-2</v>
      </c>
      <c r="V1117">
        <v>2.4788563999999999E-3</v>
      </c>
      <c r="W1117">
        <v>1.1578901000000001E-2</v>
      </c>
      <c r="X1117">
        <v>6.9646452999999999E-3</v>
      </c>
      <c r="Y1117">
        <v>0</v>
      </c>
      <c r="Z1117">
        <v>0.13300000000000001</v>
      </c>
      <c r="AA1117">
        <v>0.13300000000000001</v>
      </c>
      <c r="AB1117">
        <v>0.73399999999999999</v>
      </c>
      <c r="AC1117">
        <v>0</v>
      </c>
      <c r="AD1117" t="s">
        <v>48</v>
      </c>
      <c r="AE1117" t="s">
        <v>48</v>
      </c>
      <c r="AF1117" t="s">
        <v>48</v>
      </c>
      <c r="AG1117" t="s">
        <v>37311</v>
      </c>
    </row>
    <row r="1118" spans="1:33" hidden="1" outlineLevel="1" x14ac:dyDescent="0.2">
      <c r="A1118" t="s">
        <v>43484</v>
      </c>
      <c r="B1118" t="s">
        <v>43485</v>
      </c>
      <c r="C1118" t="s">
        <v>41423</v>
      </c>
      <c r="D1118" s="3"/>
      <c r="J1118" t="s">
        <v>43486</v>
      </c>
      <c r="K1118" t="s">
        <v>43226</v>
      </c>
      <c r="L1118" t="s">
        <v>1263</v>
      </c>
      <c r="M1118">
        <v>3</v>
      </c>
      <c r="P1118" s="2" t="s">
        <v>43487</v>
      </c>
      <c r="Q1118" t="s">
        <v>47</v>
      </c>
      <c r="S1118">
        <v>2.0231359000000001E-2</v>
      </c>
      <c r="T1118">
        <v>1.1348724E-3</v>
      </c>
      <c r="U1118">
        <v>1.4839902E-2</v>
      </c>
      <c r="V1118">
        <v>4.8097213999999996E-3</v>
      </c>
      <c r="W1118">
        <v>9.1658859999999998E-3</v>
      </c>
      <c r="X1118">
        <v>7.2753434000000002E-3</v>
      </c>
      <c r="Y1118">
        <v>0</v>
      </c>
      <c r="Z1118">
        <v>0.6</v>
      </c>
      <c r="AA1118">
        <v>0</v>
      </c>
      <c r="AB1118">
        <v>0.4</v>
      </c>
      <c r="AC1118">
        <v>0.45879999999999999</v>
      </c>
      <c r="AD1118" t="s">
        <v>48</v>
      </c>
      <c r="AE1118" t="s">
        <v>48</v>
      </c>
      <c r="AF1118" t="s">
        <v>48</v>
      </c>
      <c r="AG1118" t="s">
        <v>37311</v>
      </c>
    </row>
    <row r="1119" spans="1:33" hidden="1" outlineLevel="1" x14ac:dyDescent="0.2">
      <c r="A1119" t="s">
        <v>43488</v>
      </c>
      <c r="B1119" t="s">
        <v>43489</v>
      </c>
      <c r="C1119" t="s">
        <v>43490</v>
      </c>
      <c r="D1119" s="3"/>
      <c r="J1119" t="s">
        <v>22384</v>
      </c>
      <c r="K1119" t="s">
        <v>43247</v>
      </c>
      <c r="L1119" t="s">
        <v>1263</v>
      </c>
      <c r="M1119">
        <v>1</v>
      </c>
      <c r="P1119" s="2" t="s">
        <v>43491</v>
      </c>
      <c r="Q1119" t="s">
        <v>43492</v>
      </c>
      <c r="S1119">
        <v>0.42985552999999999</v>
      </c>
      <c r="T1119">
        <v>2.3076923999999999E-2</v>
      </c>
      <c r="U1119">
        <v>0.47771471999999998</v>
      </c>
      <c r="V1119">
        <v>9.7418069999999996E-2</v>
      </c>
      <c r="W1119">
        <v>0.31268879999999999</v>
      </c>
      <c r="X1119">
        <v>1.4738813999999999E-2</v>
      </c>
      <c r="Y1119">
        <v>-0.375</v>
      </c>
      <c r="Z1119">
        <v>0</v>
      </c>
      <c r="AA1119">
        <v>0.22</v>
      </c>
      <c r="AB1119">
        <v>0.78</v>
      </c>
      <c r="AC1119">
        <v>-0.89339999999999997</v>
      </c>
      <c r="AD1119" t="s">
        <v>48</v>
      </c>
      <c r="AE1119" t="s">
        <v>48</v>
      </c>
      <c r="AF1119" t="s">
        <v>48</v>
      </c>
      <c r="AG1119" t="s">
        <v>37311</v>
      </c>
    </row>
    <row r="1120" spans="1:33" hidden="1" outlineLevel="1" x14ac:dyDescent="0.2">
      <c r="A1120" t="s">
        <v>43493</v>
      </c>
      <c r="B1120" t="s">
        <v>43494</v>
      </c>
      <c r="C1120" t="s">
        <v>42947</v>
      </c>
      <c r="D1120" s="3"/>
      <c r="J1120" t="s">
        <v>43495</v>
      </c>
      <c r="K1120" t="s">
        <v>43250</v>
      </c>
      <c r="L1120" t="s">
        <v>1263</v>
      </c>
      <c r="M1120">
        <v>6</v>
      </c>
      <c r="P1120" s="2" t="s">
        <v>43496</v>
      </c>
      <c r="Q1120" t="s">
        <v>47</v>
      </c>
      <c r="S1120">
        <v>0.75208335999999998</v>
      </c>
      <c r="T1120">
        <v>0.16233426000000001</v>
      </c>
      <c r="U1120">
        <v>0.70864636000000003</v>
      </c>
      <c r="V1120">
        <v>3.3269364000000003E-2</v>
      </c>
      <c r="W1120">
        <v>0.65129566000000005</v>
      </c>
      <c r="X1120">
        <v>9.2819370000000005E-3</v>
      </c>
      <c r="Y1120">
        <v>-0.5</v>
      </c>
      <c r="Z1120">
        <v>5.8999999999999997E-2</v>
      </c>
      <c r="AA1120">
        <v>0.27900000000000003</v>
      </c>
      <c r="AB1120">
        <v>0.66200000000000003</v>
      </c>
      <c r="AC1120">
        <v>-0.85289999999999999</v>
      </c>
      <c r="AD1120" t="s">
        <v>48</v>
      </c>
      <c r="AE1120" t="s">
        <v>48</v>
      </c>
      <c r="AF1120" t="s">
        <v>48</v>
      </c>
      <c r="AG1120" t="s">
        <v>37311</v>
      </c>
    </row>
    <row r="1121" spans="1:33" hidden="1" outlineLevel="1" x14ac:dyDescent="0.2">
      <c r="A1121" t="s">
        <v>43497</v>
      </c>
      <c r="B1121" t="s">
        <v>43498</v>
      </c>
      <c r="C1121" t="s">
        <v>42750</v>
      </c>
      <c r="D1121" s="3"/>
      <c r="J1121" t="s">
        <v>43499</v>
      </c>
      <c r="K1121" t="s">
        <v>43281</v>
      </c>
      <c r="L1121" t="s">
        <v>1263</v>
      </c>
      <c r="M1121">
        <v>23</v>
      </c>
      <c r="P1121" s="2" t="s">
        <v>43500</v>
      </c>
      <c r="Q1121" t="s">
        <v>47</v>
      </c>
      <c r="S1121">
        <v>5.0326355000000003E-2</v>
      </c>
      <c r="T1121">
        <v>1.0681152E-3</v>
      </c>
      <c r="U1121">
        <v>1.5249812E-2</v>
      </c>
      <c r="V1121">
        <v>1.7758971000000001E-3</v>
      </c>
      <c r="W1121">
        <v>2.3995465000000001E-2</v>
      </c>
      <c r="X1121">
        <v>6.6927844000000004E-3</v>
      </c>
      <c r="Y1121">
        <v>-9.166666666666666E-2</v>
      </c>
      <c r="Z1121">
        <v>0</v>
      </c>
      <c r="AA1121">
        <v>0.111</v>
      </c>
      <c r="AB1121">
        <v>0.88900000000000001</v>
      </c>
      <c r="AC1121">
        <v>-0.76449999999999996</v>
      </c>
      <c r="AD1121" t="s">
        <v>48</v>
      </c>
      <c r="AE1121" t="s">
        <v>48</v>
      </c>
      <c r="AF1121" t="s">
        <v>48</v>
      </c>
      <c r="AG1121" t="s">
        <v>37311</v>
      </c>
    </row>
    <row r="1122" spans="1:33" hidden="1" outlineLevel="1" x14ac:dyDescent="0.2">
      <c r="A1122" t="s">
        <v>43501</v>
      </c>
      <c r="B1122" t="s">
        <v>43502</v>
      </c>
      <c r="C1122" t="s">
        <v>37338</v>
      </c>
      <c r="D1122" s="3"/>
      <c r="J1122" t="s">
        <v>43503</v>
      </c>
      <c r="K1122" t="s">
        <v>43299</v>
      </c>
      <c r="L1122" t="s">
        <v>1263</v>
      </c>
      <c r="M1122">
        <v>131</v>
      </c>
      <c r="P1122" s="2" t="s">
        <v>43504</v>
      </c>
      <c r="Q1122" t="s">
        <v>47</v>
      </c>
      <c r="S1122">
        <v>2.4378212E-2</v>
      </c>
      <c r="T1122">
        <v>1.1920928999999999E-3</v>
      </c>
      <c r="U1122">
        <v>1.5762200000000001E-2</v>
      </c>
      <c r="V1122">
        <v>3.2928091999999999E-3</v>
      </c>
      <c r="W1122">
        <v>1.14649E-2</v>
      </c>
      <c r="X1122">
        <v>8.1297639999999994E-3</v>
      </c>
      <c r="Y1122">
        <v>8.3333333333333329E-2</v>
      </c>
      <c r="Z1122">
        <v>0.14399999999999999</v>
      </c>
      <c r="AA1122">
        <v>5.7000000000000002E-2</v>
      </c>
      <c r="AB1122">
        <v>0.79900000000000004</v>
      </c>
      <c r="AC1122">
        <v>0.52669999999999995</v>
      </c>
      <c r="AD1122" t="s">
        <v>48</v>
      </c>
      <c r="AE1122" t="s">
        <v>48</v>
      </c>
      <c r="AF1122" t="s">
        <v>48</v>
      </c>
      <c r="AG1122" t="s">
        <v>37311</v>
      </c>
    </row>
    <row r="1123" spans="1:33" hidden="1" outlineLevel="1" x14ac:dyDescent="0.2">
      <c r="A1123" t="s">
        <v>43505</v>
      </c>
      <c r="B1123" t="s">
        <v>43506</v>
      </c>
      <c r="C1123" t="s">
        <v>40764</v>
      </c>
      <c r="D1123" s="3"/>
      <c r="J1123" t="s">
        <v>43507</v>
      </c>
      <c r="K1123" t="s">
        <v>43299</v>
      </c>
      <c r="L1123" t="s">
        <v>1263</v>
      </c>
      <c r="M1123">
        <v>-2</v>
      </c>
      <c r="P1123" s="2" t="s">
        <v>43508</v>
      </c>
      <c r="Q1123" t="s">
        <v>47</v>
      </c>
      <c r="S1123">
        <v>0.12086493</v>
      </c>
      <c r="T1123">
        <v>2.2125244000000001E-3</v>
      </c>
      <c r="U1123">
        <v>1.6206269999999998E-2</v>
      </c>
      <c r="V1123">
        <v>5.6128169999999998E-2</v>
      </c>
      <c r="W1123">
        <v>5.2034459999999998E-2</v>
      </c>
      <c r="X1123">
        <v>7.0293739999999997E-3</v>
      </c>
      <c r="Y1123">
        <v>0.15416666666666659</v>
      </c>
      <c r="Z1123">
        <v>0.12</v>
      </c>
      <c r="AA1123">
        <v>7.2999999999999995E-2</v>
      </c>
      <c r="AB1123">
        <v>0.80700000000000005</v>
      </c>
      <c r="AC1123">
        <v>0.52669999999999995</v>
      </c>
      <c r="AD1123" t="s">
        <v>48</v>
      </c>
      <c r="AE1123" t="s">
        <v>48</v>
      </c>
      <c r="AF1123" t="s">
        <v>48</v>
      </c>
      <c r="AG1123" t="s">
        <v>37311</v>
      </c>
    </row>
    <row r="1124" spans="1:33" hidden="1" outlineLevel="1" x14ac:dyDescent="0.2">
      <c r="A1124" t="s">
        <v>43509</v>
      </c>
      <c r="B1124" t="s">
        <v>37794</v>
      </c>
      <c r="C1124" t="s">
        <v>41474</v>
      </c>
      <c r="D1124" s="3"/>
      <c r="J1124" t="s">
        <v>43510</v>
      </c>
      <c r="K1124" t="s">
        <v>43307</v>
      </c>
      <c r="L1124" t="s">
        <v>1263</v>
      </c>
      <c r="M1124">
        <v>1</v>
      </c>
      <c r="P1124" s="2" t="s">
        <v>43511</v>
      </c>
      <c r="Q1124" t="s">
        <v>47</v>
      </c>
      <c r="S1124">
        <v>0.112643376</v>
      </c>
      <c r="T1124">
        <v>2.8800964000000001E-3</v>
      </c>
      <c r="U1124">
        <v>4.9177195999999999E-2</v>
      </c>
      <c r="V1124">
        <v>6.5856185000000003E-3</v>
      </c>
      <c r="W1124">
        <v>6.023245E-2</v>
      </c>
      <c r="X1124">
        <v>8.4016249999999994E-3</v>
      </c>
      <c r="Y1124">
        <v>-2.1861471861471839E-2</v>
      </c>
      <c r="Z1124">
        <v>0.06</v>
      </c>
      <c r="AA1124">
        <v>0.14199999999999999</v>
      </c>
      <c r="AB1124">
        <v>0.79800000000000004</v>
      </c>
      <c r="AC1124">
        <v>-0.96350000000000002</v>
      </c>
      <c r="AD1124" t="s">
        <v>48</v>
      </c>
      <c r="AE1124" t="s">
        <v>48</v>
      </c>
      <c r="AF1124" t="s">
        <v>48</v>
      </c>
      <c r="AG1124" t="s">
        <v>37311</v>
      </c>
    </row>
    <row r="1125" spans="1:33" hidden="1" outlineLevel="1" x14ac:dyDescent="0.2">
      <c r="A1125" t="s">
        <v>43512</v>
      </c>
      <c r="B1125" t="s">
        <v>43513</v>
      </c>
      <c r="C1125" t="s">
        <v>37338</v>
      </c>
      <c r="D1125" s="3"/>
      <c r="J1125" t="s">
        <v>43514</v>
      </c>
      <c r="K1125" t="s">
        <v>43317</v>
      </c>
      <c r="L1125" t="s">
        <v>1263</v>
      </c>
      <c r="M1125">
        <v>22</v>
      </c>
      <c r="P1125" s="2" t="s">
        <v>43515</v>
      </c>
      <c r="Q1125" t="s">
        <v>47</v>
      </c>
      <c r="S1125">
        <v>5.0573748000000002E-2</v>
      </c>
      <c r="T1125">
        <v>1.5544891000000001E-3</v>
      </c>
      <c r="U1125">
        <v>2.522431E-2</v>
      </c>
      <c r="V1125">
        <v>5.4386850000000004E-3</v>
      </c>
      <c r="W1125">
        <v>1.8774498000000001E-2</v>
      </c>
      <c r="X1125">
        <v>7.1717774999999996E-3</v>
      </c>
      <c r="Y1125">
        <v>-0.12916666666666671</v>
      </c>
      <c r="Z1125">
        <v>0.21199999999999999</v>
      </c>
      <c r="AA1125">
        <v>8.5999999999999993E-2</v>
      </c>
      <c r="AB1125">
        <v>0.70199999999999996</v>
      </c>
      <c r="AC1125">
        <v>0.38479999999999998</v>
      </c>
      <c r="AD1125" t="s">
        <v>48</v>
      </c>
      <c r="AE1125" t="s">
        <v>48</v>
      </c>
      <c r="AF1125" t="s">
        <v>48</v>
      </c>
      <c r="AG1125" t="s">
        <v>37311</v>
      </c>
    </row>
    <row r="1126" spans="1:33" hidden="1" outlineLevel="1" x14ac:dyDescent="0.2">
      <c r="A1126" t="s">
        <v>43516</v>
      </c>
      <c r="B1126" t="s">
        <v>43517</v>
      </c>
      <c r="C1126" t="s">
        <v>43518</v>
      </c>
      <c r="D1126" s="3"/>
      <c r="J1126" t="s">
        <v>43519</v>
      </c>
      <c r="K1126" t="s">
        <v>43317</v>
      </c>
      <c r="L1126" t="s">
        <v>1263</v>
      </c>
      <c r="M1126">
        <v>1</v>
      </c>
      <c r="P1126" s="2" t="s">
        <v>43520</v>
      </c>
      <c r="Q1126" t="s">
        <v>47</v>
      </c>
      <c r="S1126">
        <v>7.2128440000000002E-2</v>
      </c>
      <c r="T1126">
        <v>1.6117096E-3</v>
      </c>
      <c r="U1126">
        <v>1.9280603E-2</v>
      </c>
      <c r="V1126">
        <v>5.2536960000000004E-3</v>
      </c>
      <c r="W1126">
        <v>2.7951299999999998E-2</v>
      </c>
      <c r="X1126">
        <v>8.1168179999999996E-3</v>
      </c>
      <c r="Y1126">
        <v>0.1055555555555555</v>
      </c>
      <c r="Z1126">
        <v>0.152</v>
      </c>
      <c r="AA1126">
        <v>0.13400000000000001</v>
      </c>
      <c r="AB1126">
        <v>0.71399999999999997</v>
      </c>
      <c r="AC1126">
        <v>-4.1000000000000002E-2</v>
      </c>
      <c r="AD1126" t="s">
        <v>48</v>
      </c>
      <c r="AE1126" t="s">
        <v>48</v>
      </c>
      <c r="AF1126" t="s">
        <v>48</v>
      </c>
      <c r="AG1126" t="s">
        <v>37311</v>
      </c>
    </row>
    <row r="1127" spans="1:33" hidden="1" outlineLevel="1" x14ac:dyDescent="0.2">
      <c r="A1127" t="s">
        <v>43521</v>
      </c>
      <c r="B1127" t="s">
        <v>43522</v>
      </c>
      <c r="C1127" t="s">
        <v>40477</v>
      </c>
      <c r="D1127" s="3"/>
      <c r="J1127" t="s">
        <v>43523</v>
      </c>
      <c r="K1127" t="s">
        <v>43321</v>
      </c>
      <c r="L1127" t="s">
        <v>1263</v>
      </c>
      <c r="M1127">
        <v>-6</v>
      </c>
      <c r="P1127" s="2" t="s">
        <v>43524</v>
      </c>
      <c r="Q1127" t="s">
        <v>47</v>
      </c>
      <c r="S1127">
        <v>0.11305672999999999</v>
      </c>
      <c r="T1127">
        <v>2.8419495E-3</v>
      </c>
      <c r="U1127">
        <v>2.9323419999999999E-2</v>
      </c>
      <c r="V1127">
        <v>1.0285404499999999E-2</v>
      </c>
      <c r="W1127">
        <v>4.3836470000000002E-2</v>
      </c>
      <c r="X1127">
        <v>8.2074385000000007E-3</v>
      </c>
      <c r="Y1127">
        <v>-0.22</v>
      </c>
      <c r="Z1127">
        <v>8.1000000000000003E-2</v>
      </c>
      <c r="AA1127">
        <v>0.188</v>
      </c>
      <c r="AB1127">
        <v>0.73</v>
      </c>
      <c r="AC1127">
        <v>-0.89339999999999997</v>
      </c>
      <c r="AD1127" t="s">
        <v>48</v>
      </c>
      <c r="AE1127" t="s">
        <v>48</v>
      </c>
      <c r="AF1127" t="s">
        <v>48</v>
      </c>
      <c r="AG1127" t="s">
        <v>37311</v>
      </c>
    </row>
    <row r="1128" spans="1:33" hidden="1" outlineLevel="1" x14ac:dyDescent="0.2">
      <c r="A1128" t="s">
        <v>43525</v>
      </c>
      <c r="B1128" t="s">
        <v>37985</v>
      </c>
      <c r="C1128" t="s">
        <v>40864</v>
      </c>
      <c r="D1128" s="3"/>
      <c r="J1128" t="s">
        <v>43526</v>
      </c>
      <c r="K1128" t="s">
        <v>43325</v>
      </c>
      <c r="L1128" t="s">
        <v>1263</v>
      </c>
      <c r="M1128">
        <v>1</v>
      </c>
      <c r="P1128" s="2" t="s">
        <v>43527</v>
      </c>
      <c r="Q1128" t="s">
        <v>11732</v>
      </c>
      <c r="S1128">
        <v>6.9754264999999996E-2</v>
      </c>
      <c r="T1128">
        <v>1.2969971000000001E-3</v>
      </c>
      <c r="U1128">
        <v>2.7273865000000001E-2</v>
      </c>
      <c r="V1128">
        <v>2.4048606999999998E-3</v>
      </c>
      <c r="W1128">
        <v>3.0816011000000001E-2</v>
      </c>
      <c r="X1128">
        <v>6.4532872999999999E-3</v>
      </c>
      <c r="Y1128">
        <v>0.215</v>
      </c>
      <c r="Z1128">
        <v>3.6999999999999998E-2</v>
      </c>
      <c r="AA1128">
        <v>2.9000000000000001E-2</v>
      </c>
      <c r="AB1128">
        <v>0.93300000000000005</v>
      </c>
      <c r="AC1128">
        <v>0.1154</v>
      </c>
      <c r="AD1128" t="s">
        <v>48</v>
      </c>
      <c r="AE1128" t="s">
        <v>48</v>
      </c>
      <c r="AF1128" t="s">
        <v>48</v>
      </c>
      <c r="AG1128" t="s">
        <v>37311</v>
      </c>
    </row>
    <row r="1129" spans="1:33" hidden="1" outlineLevel="1" x14ac:dyDescent="0.2">
      <c r="A1129" t="s">
        <v>43528</v>
      </c>
      <c r="B1129" t="s">
        <v>43529</v>
      </c>
      <c r="C1129" t="s">
        <v>28440</v>
      </c>
      <c r="D1129" s="3"/>
      <c r="J1129" t="s">
        <v>43530</v>
      </c>
      <c r="K1129" t="s">
        <v>43333</v>
      </c>
      <c r="L1129" t="s">
        <v>1263</v>
      </c>
      <c r="M1129">
        <v>9</v>
      </c>
      <c r="P1129" s="2" t="s">
        <v>43531</v>
      </c>
      <c r="Q1129" t="s">
        <v>10150</v>
      </c>
      <c r="S1129">
        <v>0.16245349000000001</v>
      </c>
      <c r="T1129">
        <v>3.7384033000000001E-3</v>
      </c>
      <c r="U1129">
        <v>6.6462149999999998E-2</v>
      </c>
      <c r="V1129">
        <v>3.8941139999999999E-2</v>
      </c>
      <c r="W1129">
        <v>2.4124375999999999E-2</v>
      </c>
      <c r="X1129">
        <v>7.6507707000000001E-3</v>
      </c>
      <c r="Y1129">
        <v>0.2</v>
      </c>
      <c r="Z1129">
        <v>0</v>
      </c>
      <c r="AA1129">
        <v>0</v>
      </c>
      <c r="AB1129">
        <v>1</v>
      </c>
      <c r="AC1129">
        <v>0</v>
      </c>
      <c r="AD1129" t="s">
        <v>48</v>
      </c>
      <c r="AE1129" t="s">
        <v>48</v>
      </c>
      <c r="AF1129" t="s">
        <v>48</v>
      </c>
      <c r="AG1129" t="s">
        <v>37311</v>
      </c>
    </row>
    <row r="1130" spans="1:33" hidden="1" outlineLevel="1" x14ac:dyDescent="0.2">
      <c r="A1130" t="s">
        <v>43532</v>
      </c>
      <c r="B1130" t="s">
        <v>43533</v>
      </c>
      <c r="C1130" t="s">
        <v>2990</v>
      </c>
      <c r="D1130" s="3"/>
      <c r="J1130" t="s">
        <v>43534</v>
      </c>
      <c r="K1130" t="s">
        <v>43341</v>
      </c>
      <c r="L1130" t="s">
        <v>1263</v>
      </c>
      <c r="M1130">
        <v>4</v>
      </c>
      <c r="P1130" s="2" t="s">
        <v>43535</v>
      </c>
      <c r="Q1130" t="s">
        <v>47</v>
      </c>
      <c r="S1130">
        <v>0.41910072999999998</v>
      </c>
      <c r="T1130">
        <v>2.3199932999999999E-2</v>
      </c>
      <c r="U1130">
        <v>0.41194582000000002</v>
      </c>
      <c r="V1130">
        <v>3.1464707000000001E-2</v>
      </c>
      <c r="W1130">
        <v>0.34782292999999997</v>
      </c>
      <c r="X1130">
        <v>2.7861186999999999E-2</v>
      </c>
      <c r="Y1130">
        <v>-8.2692307692307704E-2</v>
      </c>
      <c r="Z1130">
        <v>4.8000000000000001E-2</v>
      </c>
      <c r="AA1130">
        <v>0.16800000000000001</v>
      </c>
      <c r="AB1130">
        <v>0.78400000000000003</v>
      </c>
      <c r="AC1130">
        <v>-0.97099999999999997</v>
      </c>
      <c r="AD1130" t="s">
        <v>48</v>
      </c>
      <c r="AE1130" t="s">
        <v>48</v>
      </c>
      <c r="AF1130" t="s">
        <v>48</v>
      </c>
      <c r="AG1130" t="s">
        <v>37311</v>
      </c>
    </row>
    <row r="1131" spans="1:33" hidden="1" outlineLevel="1" x14ac:dyDescent="0.2">
      <c r="A1131" t="s">
        <v>43536</v>
      </c>
      <c r="B1131" t="s">
        <v>43537</v>
      </c>
      <c r="C1131" t="s">
        <v>43538</v>
      </c>
      <c r="D1131" s="3"/>
      <c r="J1131" t="s">
        <v>43539</v>
      </c>
      <c r="K1131" t="s">
        <v>43345</v>
      </c>
      <c r="L1131" t="s">
        <v>1263</v>
      </c>
      <c r="M1131">
        <v>26</v>
      </c>
      <c r="P1131" s="2" t="s">
        <v>43540</v>
      </c>
      <c r="Q1131" t="s">
        <v>10021</v>
      </c>
      <c r="S1131">
        <v>0.102626406</v>
      </c>
      <c r="T1131">
        <v>1.5735625999999999E-3</v>
      </c>
      <c r="U1131">
        <v>1.6274589999999999E-2</v>
      </c>
      <c r="V1131">
        <v>8.6574979999999996E-3</v>
      </c>
      <c r="W1131">
        <v>4.3250903E-2</v>
      </c>
      <c r="X1131">
        <v>7.2623979999999998E-3</v>
      </c>
      <c r="Y1131">
        <v>0</v>
      </c>
      <c r="Z1131">
        <v>0.14899999999999999</v>
      </c>
      <c r="AA1131">
        <v>0.19600000000000001</v>
      </c>
      <c r="AB1131">
        <v>0.65500000000000003</v>
      </c>
      <c r="AC1131">
        <v>-0.20230000000000001</v>
      </c>
      <c r="AD1131" t="s">
        <v>48</v>
      </c>
      <c r="AE1131" t="s">
        <v>48</v>
      </c>
      <c r="AF1131" t="s">
        <v>48</v>
      </c>
      <c r="AG1131" t="s">
        <v>37311</v>
      </c>
    </row>
    <row r="1132" spans="1:33" hidden="1" outlineLevel="1" x14ac:dyDescent="0.2">
      <c r="A1132" t="s">
        <v>43541</v>
      </c>
      <c r="B1132" t="s">
        <v>43542</v>
      </c>
      <c r="C1132" t="s">
        <v>43045</v>
      </c>
      <c r="D1132" s="3"/>
      <c r="J1132" t="s">
        <v>43543</v>
      </c>
      <c r="K1132" t="s">
        <v>43345</v>
      </c>
      <c r="L1132" t="s">
        <v>1263</v>
      </c>
      <c r="M1132">
        <v>37</v>
      </c>
      <c r="P1132" s="2" t="s">
        <v>43544</v>
      </c>
      <c r="Q1132" t="s">
        <v>10150</v>
      </c>
      <c r="S1132">
        <v>3.3806015000000002E-2</v>
      </c>
      <c r="T1132">
        <v>8.2015989999999997E-4</v>
      </c>
      <c r="U1132">
        <v>1.3712646E-2</v>
      </c>
      <c r="V1132">
        <v>3.9402717000000002E-3</v>
      </c>
      <c r="W1132">
        <v>1.8710041E-2</v>
      </c>
      <c r="X1132">
        <v>6.2202639999999997E-3</v>
      </c>
      <c r="Y1132">
        <v>0.33333333333333331</v>
      </c>
      <c r="Z1132">
        <v>0.34300000000000003</v>
      </c>
      <c r="AA1132">
        <v>0</v>
      </c>
      <c r="AB1132">
        <v>0.65700000000000003</v>
      </c>
      <c r="AC1132">
        <v>0.88729999999999998</v>
      </c>
      <c r="AD1132" t="s">
        <v>48</v>
      </c>
      <c r="AE1132" t="s">
        <v>48</v>
      </c>
      <c r="AF1132" t="s">
        <v>48</v>
      </c>
      <c r="AG1132" t="s">
        <v>37311</v>
      </c>
    </row>
    <row r="1133" spans="1:33" hidden="1" outlineLevel="1" x14ac:dyDescent="0.2">
      <c r="A1133" t="s">
        <v>43545</v>
      </c>
      <c r="B1133" t="s">
        <v>43546</v>
      </c>
      <c r="C1133" t="s">
        <v>41705</v>
      </c>
      <c r="D1133" s="3"/>
      <c r="J1133" t="s">
        <v>43547</v>
      </c>
      <c r="K1133" t="s">
        <v>43345</v>
      </c>
      <c r="L1133" t="s">
        <v>1263</v>
      </c>
      <c r="M1133">
        <v>6</v>
      </c>
      <c r="P1133" s="2" t="s">
        <v>43548</v>
      </c>
      <c r="Q1133" t="s">
        <v>47</v>
      </c>
      <c r="S1133">
        <v>4.3894200000000001E-2</v>
      </c>
      <c r="T1133">
        <v>1.2302399E-3</v>
      </c>
      <c r="U1133">
        <v>1.1304419499999999E-2</v>
      </c>
      <c r="V1133">
        <v>3.5517942000000001E-3</v>
      </c>
      <c r="W1133">
        <v>1.9225691999999999E-2</v>
      </c>
      <c r="X1133">
        <v>7.3789097000000001E-3</v>
      </c>
      <c r="Y1133">
        <v>0</v>
      </c>
      <c r="Z1133">
        <v>0</v>
      </c>
      <c r="AA1133">
        <v>0</v>
      </c>
      <c r="AB1133">
        <v>1</v>
      </c>
      <c r="AC1133">
        <v>0</v>
      </c>
      <c r="AD1133" t="s">
        <v>48</v>
      </c>
      <c r="AE1133" t="s">
        <v>48</v>
      </c>
      <c r="AF1133" t="s">
        <v>48</v>
      </c>
      <c r="AG1133" t="s">
        <v>37311</v>
      </c>
    </row>
    <row r="1134" spans="1:33" hidden="1" outlineLevel="1" x14ac:dyDescent="0.2">
      <c r="A1134" t="s">
        <v>43549</v>
      </c>
      <c r="B1134" t="s">
        <v>43550</v>
      </c>
      <c r="C1134" t="s">
        <v>43551</v>
      </c>
      <c r="D1134" s="3"/>
      <c r="J1134" t="s">
        <v>43552</v>
      </c>
      <c r="K1134" t="s">
        <v>43345</v>
      </c>
      <c r="L1134" t="s">
        <v>1263</v>
      </c>
      <c r="M1134">
        <v>3</v>
      </c>
      <c r="P1134" s="2" t="s">
        <v>43553</v>
      </c>
      <c r="Q1134" t="s">
        <v>13132</v>
      </c>
      <c r="S1134">
        <v>1.7089844E-2</v>
      </c>
      <c r="T1134">
        <v>5.8174132999999997E-4</v>
      </c>
      <c r="U1134">
        <v>9.7672539999999995E-3</v>
      </c>
      <c r="V1134">
        <v>5.4386850000000004E-3</v>
      </c>
      <c r="W1134">
        <v>1.0438894000000001E-2</v>
      </c>
      <c r="X1134">
        <v>5.8901470000000001E-3</v>
      </c>
      <c r="Y1134">
        <v>0.24</v>
      </c>
      <c r="Z1134">
        <v>0.13800000000000001</v>
      </c>
      <c r="AA1134">
        <v>8.5999999999999993E-2</v>
      </c>
      <c r="AB1134">
        <v>0.77600000000000002</v>
      </c>
      <c r="AC1134">
        <v>0.5423</v>
      </c>
      <c r="AD1134" t="s">
        <v>48</v>
      </c>
      <c r="AE1134" t="s">
        <v>48</v>
      </c>
      <c r="AF1134" t="s">
        <v>48</v>
      </c>
      <c r="AG1134" t="s">
        <v>37311</v>
      </c>
    </row>
    <row r="1135" spans="1:33" hidden="1" outlineLevel="1" x14ac:dyDescent="0.2">
      <c r="A1135" t="s">
        <v>43554</v>
      </c>
      <c r="B1135" t="s">
        <v>43555</v>
      </c>
      <c r="C1135" t="s">
        <v>21711</v>
      </c>
      <c r="D1135" s="3"/>
      <c r="J1135" t="s">
        <v>43556</v>
      </c>
      <c r="K1135" t="s">
        <v>43345</v>
      </c>
      <c r="L1135" t="s">
        <v>1263</v>
      </c>
      <c r="M1135">
        <v>1</v>
      </c>
      <c r="P1135" s="2" t="s">
        <v>43557</v>
      </c>
      <c r="Q1135" t="s">
        <v>47</v>
      </c>
      <c r="S1135">
        <v>0.29039988</v>
      </c>
      <c r="T1135">
        <v>2.1548226E-2</v>
      </c>
      <c r="U1135">
        <v>0.10982819000000001</v>
      </c>
      <c r="V1135">
        <v>0.12556632000000001</v>
      </c>
      <c r="W1135">
        <v>8.4840490000000005E-2</v>
      </c>
      <c r="X1135">
        <v>1.1715741E-2</v>
      </c>
      <c r="Y1135">
        <v>0.125</v>
      </c>
      <c r="Z1135">
        <v>0.13500000000000001</v>
      </c>
      <c r="AA1135">
        <v>7.1999999999999995E-2</v>
      </c>
      <c r="AB1135">
        <v>0.79300000000000004</v>
      </c>
      <c r="AC1135">
        <v>0.70150000000000001</v>
      </c>
      <c r="AD1135" t="s">
        <v>48</v>
      </c>
      <c r="AE1135" t="s">
        <v>48</v>
      </c>
      <c r="AF1135" t="s">
        <v>48</v>
      </c>
      <c r="AG1135" t="s">
        <v>37311</v>
      </c>
    </row>
    <row r="1136" spans="1:33" hidden="1" outlineLevel="1" x14ac:dyDescent="0.2">
      <c r="A1136" t="s">
        <v>43558</v>
      </c>
      <c r="B1136" t="s">
        <v>43559</v>
      </c>
      <c r="C1136" t="s">
        <v>43560</v>
      </c>
      <c r="D1136" s="3"/>
      <c r="J1136" t="s">
        <v>43561</v>
      </c>
      <c r="K1136" t="s">
        <v>43345</v>
      </c>
      <c r="L1136" t="s">
        <v>1263</v>
      </c>
      <c r="M1136">
        <v>1</v>
      </c>
      <c r="P1136" s="2" t="s">
        <v>43562</v>
      </c>
      <c r="Q1136" t="s">
        <v>47</v>
      </c>
      <c r="S1136">
        <v>1.8723432000000002E-2</v>
      </c>
      <c r="T1136">
        <v>1.4305114999999999E-3</v>
      </c>
      <c r="U1136">
        <v>1.5249812E-2</v>
      </c>
      <c r="V1136">
        <v>3.1633168000000001E-3</v>
      </c>
      <c r="W1136">
        <v>8.4818824999999994E-3</v>
      </c>
      <c r="X1136">
        <v>8.6605399999999996E-3</v>
      </c>
      <c r="Y1136">
        <v>0</v>
      </c>
      <c r="Z1136">
        <v>0</v>
      </c>
      <c r="AA1136">
        <v>0</v>
      </c>
      <c r="AB1136">
        <v>1</v>
      </c>
      <c r="AC1136">
        <v>0</v>
      </c>
      <c r="AD1136" t="s">
        <v>48</v>
      </c>
      <c r="AE1136" t="s">
        <v>48</v>
      </c>
      <c r="AF1136" t="s">
        <v>48</v>
      </c>
      <c r="AG1136" t="s">
        <v>37311</v>
      </c>
    </row>
    <row r="1137" spans="1:33" hidden="1" outlineLevel="1" x14ac:dyDescent="0.2">
      <c r="A1137" t="s">
        <v>43563</v>
      </c>
      <c r="B1137" t="s">
        <v>43564</v>
      </c>
      <c r="C1137" t="s">
        <v>43565</v>
      </c>
      <c r="D1137" s="3"/>
      <c r="J1137" t="s">
        <v>43566</v>
      </c>
      <c r="K1137" t="s">
        <v>43345</v>
      </c>
      <c r="L1137" t="s">
        <v>1263</v>
      </c>
      <c r="M1137">
        <v>1</v>
      </c>
      <c r="P1137" s="2" t="s">
        <v>43567</v>
      </c>
      <c r="Q1137" t="s">
        <v>10258</v>
      </c>
      <c r="S1137">
        <v>2.6263772000000001E-2</v>
      </c>
      <c r="T1137">
        <v>1.4781951999999999E-3</v>
      </c>
      <c r="U1137">
        <v>1.5113175E-2</v>
      </c>
      <c r="V1137">
        <v>3.9217729999999999E-3</v>
      </c>
      <c r="W1137">
        <v>8.7288829999999998E-3</v>
      </c>
      <c r="X1137">
        <v>7.637825E-3</v>
      </c>
      <c r="Y1137">
        <v>0</v>
      </c>
      <c r="Z1137">
        <v>0</v>
      </c>
      <c r="AA1137">
        <v>0</v>
      </c>
      <c r="AB1137">
        <v>1</v>
      </c>
      <c r="AC1137">
        <v>0</v>
      </c>
      <c r="AD1137" t="s">
        <v>48</v>
      </c>
      <c r="AE1137" t="s">
        <v>48</v>
      </c>
      <c r="AF1137" t="s">
        <v>48</v>
      </c>
      <c r="AG1137" t="s">
        <v>37311</v>
      </c>
    </row>
    <row r="1138" spans="1:33" hidden="1" outlineLevel="1" x14ac:dyDescent="0.2">
      <c r="A1138" t="s">
        <v>43568</v>
      </c>
      <c r="B1138" t="s">
        <v>43569</v>
      </c>
      <c r="C1138" t="s">
        <v>42185</v>
      </c>
      <c r="D1138" s="3"/>
      <c r="J1138" t="s">
        <v>43570</v>
      </c>
      <c r="K1138" t="s">
        <v>43345</v>
      </c>
      <c r="L1138" t="s">
        <v>1263</v>
      </c>
      <c r="M1138">
        <v>1</v>
      </c>
      <c r="P1138" s="2" t="s">
        <v>43571</v>
      </c>
      <c r="Q1138" t="s">
        <v>47</v>
      </c>
      <c r="S1138">
        <v>1.1812098E-2</v>
      </c>
      <c r="T1138">
        <v>4.863739E-4</v>
      </c>
      <c r="U1138">
        <v>9.4683609999999998E-3</v>
      </c>
      <c r="V1138">
        <v>3.9587705000000001E-3</v>
      </c>
      <c r="W1138">
        <v>8.3298810000000008E-3</v>
      </c>
      <c r="X1138">
        <v>6.0196043999999997E-3</v>
      </c>
      <c r="Y1138">
        <v>0</v>
      </c>
      <c r="Z1138">
        <v>0</v>
      </c>
      <c r="AA1138">
        <v>0.188</v>
      </c>
      <c r="AB1138">
        <v>0.81200000000000006</v>
      </c>
      <c r="AC1138">
        <v>-0.7964</v>
      </c>
      <c r="AD1138" t="s">
        <v>48</v>
      </c>
      <c r="AE1138" t="s">
        <v>48</v>
      </c>
      <c r="AF1138" t="s">
        <v>48</v>
      </c>
      <c r="AG1138" t="s">
        <v>37311</v>
      </c>
    </row>
    <row r="1139" spans="1:33" hidden="1" outlineLevel="1" x14ac:dyDescent="0.2">
      <c r="A1139" t="s">
        <v>43572</v>
      </c>
      <c r="B1139" t="s">
        <v>43573</v>
      </c>
      <c r="C1139" t="s">
        <v>43574</v>
      </c>
      <c r="D1139" s="3"/>
      <c r="J1139" t="s">
        <v>43575</v>
      </c>
      <c r="K1139" t="s">
        <v>43349</v>
      </c>
      <c r="L1139" t="s">
        <v>1263</v>
      </c>
      <c r="M1139">
        <v>24</v>
      </c>
      <c r="P1139" s="2" t="s">
        <v>43576</v>
      </c>
      <c r="Q1139" t="s">
        <v>47</v>
      </c>
      <c r="S1139">
        <v>0.39669925</v>
      </c>
      <c r="T1139">
        <v>1.5996376E-2</v>
      </c>
      <c r="U1139">
        <v>0.11292298000000001</v>
      </c>
      <c r="V1139">
        <v>3.8425524000000003E-2</v>
      </c>
      <c r="W1139">
        <v>0.43158366999999997</v>
      </c>
      <c r="X1139">
        <v>8.9712384999999992E-3</v>
      </c>
      <c r="Y1139">
        <v>0.1419444444444444</v>
      </c>
      <c r="Z1139">
        <v>0.10100000000000001</v>
      </c>
      <c r="AA1139">
        <v>0.122</v>
      </c>
      <c r="AB1139">
        <v>0.77700000000000002</v>
      </c>
      <c r="AC1139">
        <v>8.0699999999999994E-2</v>
      </c>
      <c r="AD1139" t="s">
        <v>48</v>
      </c>
      <c r="AE1139" t="s">
        <v>48</v>
      </c>
      <c r="AF1139" t="s">
        <v>48</v>
      </c>
      <c r="AG1139" t="s">
        <v>37311</v>
      </c>
    </row>
    <row r="1140" spans="1:33" hidden="1" outlineLevel="1" x14ac:dyDescent="0.2">
      <c r="A1140" t="s">
        <v>43577</v>
      </c>
      <c r="B1140" t="s">
        <v>43578</v>
      </c>
      <c r="C1140" t="s">
        <v>43579</v>
      </c>
      <c r="D1140" s="3"/>
      <c r="J1140" t="s">
        <v>43580</v>
      </c>
      <c r="K1140" t="s">
        <v>43349</v>
      </c>
      <c r="L1140" t="s">
        <v>1263</v>
      </c>
      <c r="M1140">
        <v>8</v>
      </c>
      <c r="P1140" s="2" t="s">
        <v>43581</v>
      </c>
      <c r="Q1140" t="s">
        <v>47</v>
      </c>
      <c r="S1140">
        <v>0.36095104</v>
      </c>
      <c r="T1140">
        <v>4.1580200000000001E-3</v>
      </c>
      <c r="U1140">
        <v>4.0659969999999997E-2</v>
      </c>
      <c r="V1140">
        <v>6.1786419999999998E-3</v>
      </c>
      <c r="W1140">
        <v>0.40243408000000003</v>
      </c>
      <c r="X1140">
        <v>7.4048014000000001E-3</v>
      </c>
      <c r="Y1140">
        <v>-0.25</v>
      </c>
      <c r="Z1140">
        <v>0.41499999999999998</v>
      </c>
      <c r="AA1140">
        <v>8.4000000000000005E-2</v>
      </c>
      <c r="AB1140">
        <v>0.502</v>
      </c>
      <c r="AC1140">
        <v>0.83589999999999998</v>
      </c>
      <c r="AD1140" t="s">
        <v>48</v>
      </c>
      <c r="AE1140" t="s">
        <v>48</v>
      </c>
      <c r="AF1140" t="s">
        <v>48</v>
      </c>
      <c r="AG1140" t="s">
        <v>37311</v>
      </c>
    </row>
    <row r="1141" spans="1:33" hidden="1" outlineLevel="1" x14ac:dyDescent="0.2">
      <c r="A1141" t="s">
        <v>43582</v>
      </c>
      <c r="B1141" t="s">
        <v>43583</v>
      </c>
      <c r="C1141" t="s">
        <v>43579</v>
      </c>
      <c r="D1141" s="3"/>
      <c r="J1141" t="s">
        <v>43584</v>
      </c>
      <c r="K1141" t="s">
        <v>43358</v>
      </c>
      <c r="L1141" t="s">
        <v>1263</v>
      </c>
      <c r="M1141">
        <v>8</v>
      </c>
      <c r="P1141" s="2" t="s">
        <v>43585</v>
      </c>
      <c r="Q1141" t="s">
        <v>47</v>
      </c>
      <c r="S1141">
        <v>0.18174082</v>
      </c>
      <c r="T1141">
        <v>1.9741058000000001E-3</v>
      </c>
      <c r="U1141">
        <v>2.0100423999999999E-2</v>
      </c>
      <c r="V1141">
        <v>3.4408006000000001E-3</v>
      </c>
      <c r="W1141">
        <v>0.11172232</v>
      </c>
      <c r="X1141">
        <v>7.2235605000000001E-3</v>
      </c>
      <c r="Y1141">
        <v>0.1095238095238095</v>
      </c>
      <c r="Z1141">
        <v>0.112</v>
      </c>
      <c r="AA1141">
        <v>0.189</v>
      </c>
      <c r="AB1141">
        <v>0.7</v>
      </c>
      <c r="AC1141">
        <v>-0.63629999999999998</v>
      </c>
      <c r="AD1141" t="s">
        <v>48</v>
      </c>
      <c r="AE1141" t="s">
        <v>48</v>
      </c>
      <c r="AF1141" t="s">
        <v>48</v>
      </c>
      <c r="AG1141" t="s">
        <v>37311</v>
      </c>
    </row>
    <row r="1142" spans="1:33" hidden="1" outlineLevel="1" x14ac:dyDescent="0.2">
      <c r="A1142" t="s">
        <v>43586</v>
      </c>
      <c r="B1142" t="s">
        <v>43587</v>
      </c>
      <c r="C1142" t="s">
        <v>41118</v>
      </c>
      <c r="D1142" s="3"/>
      <c r="J1142" t="s">
        <v>43588</v>
      </c>
      <c r="K1142" t="s">
        <v>43362</v>
      </c>
      <c r="L1142" t="s">
        <v>1263</v>
      </c>
      <c r="M1142">
        <v>-37</v>
      </c>
      <c r="P1142" s="2" t="s">
        <v>43589</v>
      </c>
      <c r="Q1142" t="s">
        <v>47</v>
      </c>
      <c r="S1142">
        <v>0.47119883000000001</v>
      </c>
      <c r="T1142">
        <v>2.3076923999999999E-2</v>
      </c>
      <c r="U1142">
        <v>0.53654230000000003</v>
      </c>
      <c r="V1142">
        <v>2.8418748000000001E-2</v>
      </c>
      <c r="W1142">
        <v>0.35333878000000002</v>
      </c>
      <c r="X1142">
        <v>2.9933141999999999E-2</v>
      </c>
      <c r="Y1142">
        <v>2.7430555555555548E-2</v>
      </c>
      <c r="Z1142">
        <v>0.106</v>
      </c>
      <c r="AA1142">
        <v>0.14000000000000001</v>
      </c>
      <c r="AB1142">
        <v>0.754</v>
      </c>
      <c r="AC1142">
        <v>-0.6734</v>
      </c>
      <c r="AD1142" t="s">
        <v>48</v>
      </c>
      <c r="AE1142" t="s">
        <v>48</v>
      </c>
      <c r="AF1142" t="s">
        <v>48</v>
      </c>
      <c r="AG1142" t="s">
        <v>37311</v>
      </c>
    </row>
    <row r="1143" spans="1:33" hidden="1" outlineLevel="1" x14ac:dyDescent="0.2">
      <c r="A1143" t="s">
        <v>43590</v>
      </c>
      <c r="B1143" t="s">
        <v>43591</v>
      </c>
      <c r="C1143" t="s">
        <v>15521</v>
      </c>
      <c r="D1143" s="3"/>
      <c r="J1143" t="s">
        <v>43592</v>
      </c>
      <c r="K1143" t="s">
        <v>43366</v>
      </c>
      <c r="L1143" t="s">
        <v>1263</v>
      </c>
      <c r="M1143">
        <v>7</v>
      </c>
      <c r="P1143" s="2" t="s">
        <v>43593</v>
      </c>
      <c r="Q1143" t="s">
        <v>47</v>
      </c>
      <c r="S1143">
        <v>5.4531995E-2</v>
      </c>
      <c r="T1143">
        <v>1.1444091999999999E-3</v>
      </c>
      <c r="U1143">
        <v>1.6957775000000001E-2</v>
      </c>
      <c r="V1143">
        <v>7.1035884000000002E-3</v>
      </c>
      <c r="W1143">
        <v>2.0643732000000001E-2</v>
      </c>
      <c r="X1143">
        <v>6.6604200000000002E-3</v>
      </c>
      <c r="Y1143">
        <v>0.25428571428571428</v>
      </c>
      <c r="Z1143">
        <v>0.155</v>
      </c>
      <c r="AA1143">
        <v>0</v>
      </c>
      <c r="AB1143">
        <v>0.84499999999999997</v>
      </c>
      <c r="AC1143">
        <v>0.50929999999999997</v>
      </c>
      <c r="AD1143" t="s">
        <v>48</v>
      </c>
      <c r="AE1143" t="s">
        <v>48</v>
      </c>
      <c r="AF1143" t="s">
        <v>48</v>
      </c>
      <c r="AG1143" t="s">
        <v>37311</v>
      </c>
    </row>
    <row r="1144" spans="1:33" hidden="1" outlineLevel="1" x14ac:dyDescent="0.2">
      <c r="A1144" t="s">
        <v>43594</v>
      </c>
      <c r="B1144" t="s">
        <v>43595</v>
      </c>
      <c r="C1144" t="s">
        <v>28440</v>
      </c>
      <c r="D1144" s="3"/>
      <c r="J1144" t="s">
        <v>43596</v>
      </c>
      <c r="K1144" t="s">
        <v>43371</v>
      </c>
      <c r="L1144" t="s">
        <v>1263</v>
      </c>
      <c r="M1144">
        <v>36</v>
      </c>
      <c r="P1144" s="2" t="s">
        <v>43597</v>
      </c>
      <c r="Q1144" t="s">
        <v>10150</v>
      </c>
      <c r="S1144">
        <v>9.4382880000000002E-2</v>
      </c>
      <c r="T1144">
        <v>2.2411345999999999E-3</v>
      </c>
      <c r="U1144">
        <v>3.7653890000000002E-2</v>
      </c>
      <c r="V1144">
        <v>1.0211408E-2</v>
      </c>
      <c r="W1144">
        <v>2.9273475E-2</v>
      </c>
      <c r="X1144">
        <v>7.1976690000000003E-3</v>
      </c>
      <c r="Y1144">
        <v>0.6</v>
      </c>
      <c r="Z1144">
        <v>7.5999999999999998E-2</v>
      </c>
      <c r="AA1144">
        <v>7.2999999999999995E-2</v>
      </c>
      <c r="AB1144">
        <v>0.85099999999999998</v>
      </c>
      <c r="AC1144">
        <v>2.58E-2</v>
      </c>
      <c r="AD1144" t="s">
        <v>48</v>
      </c>
      <c r="AE1144" t="s">
        <v>48</v>
      </c>
      <c r="AF1144" t="s">
        <v>48</v>
      </c>
      <c r="AG1144" t="s">
        <v>37311</v>
      </c>
    </row>
    <row r="1145" spans="1:33" hidden="1" outlineLevel="1" x14ac:dyDescent="0.2">
      <c r="A1145" t="s">
        <v>43598</v>
      </c>
      <c r="B1145" t="s">
        <v>43599</v>
      </c>
      <c r="C1145" t="s">
        <v>43148</v>
      </c>
      <c r="D1145" s="3"/>
      <c r="J1145" t="s">
        <v>43600</v>
      </c>
      <c r="K1145" t="s">
        <v>43371</v>
      </c>
      <c r="L1145" t="s">
        <v>1263</v>
      </c>
      <c r="M1145">
        <v>0</v>
      </c>
      <c r="P1145" s="2" t="s">
        <v>43601</v>
      </c>
      <c r="Q1145" t="s">
        <v>47</v>
      </c>
      <c r="S1145">
        <v>7.5294E-2</v>
      </c>
      <c r="T1145">
        <v>2.0980834999999999E-3</v>
      </c>
      <c r="U1145">
        <v>2.1261840000000001E-2</v>
      </c>
      <c r="V1145">
        <v>8.8054899999999992E-3</v>
      </c>
      <c r="W1145">
        <v>3.1917824999999997E-2</v>
      </c>
      <c r="X1145">
        <v>8.1815470000000008E-3</v>
      </c>
      <c r="Y1145">
        <v>0.13371913580246911</v>
      </c>
      <c r="Z1145">
        <v>8.7999999999999995E-2</v>
      </c>
      <c r="AA1145">
        <v>0.11</v>
      </c>
      <c r="AB1145">
        <v>0.80200000000000005</v>
      </c>
      <c r="AC1145">
        <v>-0.2324</v>
      </c>
      <c r="AD1145" t="s">
        <v>48</v>
      </c>
      <c r="AE1145" t="s">
        <v>48</v>
      </c>
      <c r="AF1145" t="s">
        <v>48</v>
      </c>
      <c r="AG1145" t="s">
        <v>37311</v>
      </c>
    </row>
    <row r="1146" spans="1:33" hidden="1" outlineLevel="1" x14ac:dyDescent="0.2">
      <c r="A1146" t="s">
        <v>43602</v>
      </c>
      <c r="B1146" t="s">
        <v>43603</v>
      </c>
      <c r="C1146" t="s">
        <v>15521</v>
      </c>
      <c r="D1146" s="3"/>
      <c r="J1146" t="s">
        <v>43604</v>
      </c>
      <c r="K1146" t="s">
        <v>43371</v>
      </c>
      <c r="L1146" t="s">
        <v>1263</v>
      </c>
      <c r="M1146">
        <v>-1</v>
      </c>
      <c r="P1146" s="2" t="s">
        <v>43605</v>
      </c>
      <c r="Q1146" t="s">
        <v>47</v>
      </c>
      <c r="S1146">
        <v>2.4731752999999999E-2</v>
      </c>
      <c r="T1146">
        <v>9.9182130000000004E-4</v>
      </c>
      <c r="U1146">
        <v>1.3951761E-2</v>
      </c>
      <c r="V1146">
        <v>3.4777985E-3</v>
      </c>
      <c r="W1146">
        <v>1.1122898000000001E-2</v>
      </c>
      <c r="X1146">
        <v>7.6896079999999997E-3</v>
      </c>
      <c r="Y1146">
        <v>-0.5</v>
      </c>
      <c r="Z1146">
        <v>0</v>
      </c>
      <c r="AA1146">
        <v>0.14000000000000001</v>
      </c>
      <c r="AB1146">
        <v>0.86</v>
      </c>
      <c r="AC1146">
        <v>-7.7200000000000005E-2</v>
      </c>
      <c r="AD1146" t="s">
        <v>48</v>
      </c>
      <c r="AE1146" t="s">
        <v>48</v>
      </c>
      <c r="AF1146" t="s">
        <v>48</v>
      </c>
      <c r="AG1146" t="s">
        <v>37311</v>
      </c>
    </row>
    <row r="1147" spans="1:33" hidden="1" outlineLevel="1" x14ac:dyDescent="0.2">
      <c r="A1147" t="s">
        <v>43606</v>
      </c>
      <c r="B1147" t="s">
        <v>43607</v>
      </c>
      <c r="C1147" t="s">
        <v>15521</v>
      </c>
      <c r="D1147" s="3"/>
      <c r="J1147" t="s">
        <v>43608</v>
      </c>
      <c r="K1147" t="s">
        <v>43376</v>
      </c>
      <c r="L1147" t="s">
        <v>1263</v>
      </c>
      <c r="M1147">
        <v>2</v>
      </c>
      <c r="P1147" s="2" t="s">
        <v>43609</v>
      </c>
      <c r="Q1147" t="s">
        <v>47</v>
      </c>
      <c r="S1147">
        <v>0.18174082</v>
      </c>
      <c r="T1147">
        <v>4.8828125E-3</v>
      </c>
      <c r="U1147">
        <v>9.8377465999999997E-2</v>
      </c>
      <c r="V1147">
        <v>9.2864620000000005E-3</v>
      </c>
      <c r="W1147">
        <v>8.9778624000000001E-2</v>
      </c>
      <c r="X1147">
        <v>8.2592220000000001E-3</v>
      </c>
      <c r="Y1147">
        <v>-1.904761904761907E-2</v>
      </c>
      <c r="Z1147">
        <v>0.13500000000000001</v>
      </c>
      <c r="AA1147">
        <v>9.6000000000000002E-2</v>
      </c>
      <c r="AB1147">
        <v>0.76900000000000002</v>
      </c>
      <c r="AC1147">
        <v>0.81720000000000004</v>
      </c>
      <c r="AD1147" t="s">
        <v>48</v>
      </c>
      <c r="AE1147" t="s">
        <v>48</v>
      </c>
      <c r="AF1147" t="s">
        <v>48</v>
      </c>
      <c r="AG1147" t="s">
        <v>37311</v>
      </c>
    </row>
    <row r="1148" spans="1:33" hidden="1" outlineLevel="1" x14ac:dyDescent="0.2">
      <c r="A1148" t="s">
        <v>43610</v>
      </c>
      <c r="B1148" t="s">
        <v>43611</v>
      </c>
      <c r="C1148" t="s">
        <v>43612</v>
      </c>
      <c r="D1148" s="3"/>
      <c r="J1148" t="s">
        <v>43613</v>
      </c>
      <c r="K1148" t="s">
        <v>43381</v>
      </c>
      <c r="L1148" t="s">
        <v>1263</v>
      </c>
      <c r="M1148">
        <v>36</v>
      </c>
      <c r="P1148" s="2" t="s">
        <v>43614</v>
      </c>
      <c r="Q1148" t="s">
        <v>47</v>
      </c>
      <c r="S1148">
        <v>3.4513097E-2</v>
      </c>
      <c r="T1148">
        <v>1.0347366000000001E-3</v>
      </c>
      <c r="U1148">
        <v>1.13215E-2</v>
      </c>
      <c r="V1148">
        <v>4.1437599999999998E-3</v>
      </c>
      <c r="W1148">
        <v>1.4124917000000001E-2</v>
      </c>
      <c r="X1148">
        <v>7.8837950000000007E-3</v>
      </c>
      <c r="Y1148">
        <v>-0.16666666666666671</v>
      </c>
      <c r="Z1148">
        <v>0</v>
      </c>
      <c r="AA1148">
        <v>0.185</v>
      </c>
      <c r="AB1148">
        <v>0.81499999999999995</v>
      </c>
      <c r="AC1148">
        <v>-0.63780000000000003</v>
      </c>
      <c r="AD1148" t="s">
        <v>48</v>
      </c>
      <c r="AE1148" t="s">
        <v>48</v>
      </c>
      <c r="AF1148" t="s">
        <v>48</v>
      </c>
      <c r="AG1148" t="s">
        <v>37311</v>
      </c>
    </row>
    <row r="1149" spans="1:33" hidden="1" outlineLevel="1" x14ac:dyDescent="0.2">
      <c r="A1149" t="s">
        <v>43615</v>
      </c>
      <c r="B1149" t="s">
        <v>43616</v>
      </c>
      <c r="C1149" t="s">
        <v>28440</v>
      </c>
      <c r="D1149" s="3"/>
      <c r="J1149" t="s">
        <v>43617</v>
      </c>
      <c r="K1149" t="s">
        <v>43381</v>
      </c>
      <c r="L1149" t="s">
        <v>1263</v>
      </c>
      <c r="M1149">
        <v>83</v>
      </c>
      <c r="P1149" s="2" t="s">
        <v>43618</v>
      </c>
      <c r="Q1149" t="s">
        <v>10150</v>
      </c>
      <c r="S1149">
        <v>0.25462921999999999</v>
      </c>
      <c r="T1149">
        <v>1.1749268E-2</v>
      </c>
      <c r="U1149">
        <v>9.4866049999999993E-2</v>
      </c>
      <c r="V1149">
        <v>2.4801146E-2</v>
      </c>
      <c r="W1149">
        <v>8.1138500000000002E-2</v>
      </c>
      <c r="X1149">
        <v>0.13815512999999999</v>
      </c>
      <c r="Y1149">
        <v>9.3386243386243392E-2</v>
      </c>
      <c r="Z1149">
        <v>0</v>
      </c>
      <c r="AA1149">
        <v>0.153</v>
      </c>
      <c r="AB1149">
        <v>0.84699999999999998</v>
      </c>
      <c r="AC1149">
        <v>-0.44040000000000001</v>
      </c>
      <c r="AD1149" t="s">
        <v>48</v>
      </c>
      <c r="AE1149" t="s">
        <v>48</v>
      </c>
      <c r="AF1149" t="s">
        <v>48</v>
      </c>
      <c r="AG1149" t="s">
        <v>37311</v>
      </c>
    </row>
    <row r="1150" spans="1:33" hidden="1" outlineLevel="1" x14ac:dyDescent="0.2">
      <c r="A1150" t="s">
        <v>43619</v>
      </c>
      <c r="B1150" t="s">
        <v>43620</v>
      </c>
      <c r="C1150" t="s">
        <v>43621</v>
      </c>
      <c r="D1150" s="3"/>
      <c r="J1150" t="s">
        <v>43622</v>
      </c>
      <c r="K1150" t="s">
        <v>43381</v>
      </c>
      <c r="L1150" t="s">
        <v>1263</v>
      </c>
      <c r="M1150">
        <v>18</v>
      </c>
      <c r="P1150" s="2" t="s">
        <v>43623</v>
      </c>
      <c r="Q1150" t="s">
        <v>47</v>
      </c>
      <c r="S1150">
        <v>0.13908891000000001</v>
      </c>
      <c r="T1150">
        <v>3.7956238E-3</v>
      </c>
      <c r="U1150">
        <v>3.4146797E-2</v>
      </c>
      <c r="V1150">
        <v>7.8435459999999999E-3</v>
      </c>
      <c r="W1150">
        <v>2.7605021E-2</v>
      </c>
      <c r="X1150">
        <v>5.5270567999999999E-2</v>
      </c>
      <c r="Y1150">
        <v>-6.25E-2</v>
      </c>
      <c r="Z1150">
        <v>8.4000000000000005E-2</v>
      </c>
      <c r="AA1150">
        <v>0.154</v>
      </c>
      <c r="AB1150">
        <v>0.76200000000000001</v>
      </c>
      <c r="AC1150">
        <v>-0.67049999999999998</v>
      </c>
      <c r="AD1150" t="s">
        <v>48</v>
      </c>
      <c r="AE1150" t="s">
        <v>48</v>
      </c>
      <c r="AF1150" t="s">
        <v>48</v>
      </c>
      <c r="AG1150" t="s">
        <v>37311</v>
      </c>
    </row>
    <row r="1151" spans="1:33" hidden="1" outlineLevel="1" x14ac:dyDescent="0.2">
      <c r="A1151" t="s">
        <v>43624</v>
      </c>
      <c r="B1151" t="s">
        <v>43625</v>
      </c>
      <c r="C1151" t="s">
        <v>10245</v>
      </c>
      <c r="D1151" s="3"/>
      <c r="J1151" t="s">
        <v>43626</v>
      </c>
      <c r="K1151" t="s">
        <v>43381</v>
      </c>
      <c r="L1151" t="s">
        <v>1263</v>
      </c>
      <c r="M1151">
        <v>31</v>
      </c>
      <c r="P1151" s="2" t="s">
        <v>43627</v>
      </c>
      <c r="Q1151" t="s">
        <v>47</v>
      </c>
      <c r="S1151">
        <v>0.112436704</v>
      </c>
      <c r="T1151">
        <v>3.0136108000000002E-3</v>
      </c>
      <c r="U1151">
        <v>2.474608E-2</v>
      </c>
      <c r="V1151">
        <v>3.9772694000000004E-3</v>
      </c>
      <c r="W1151">
        <v>3.2248367E-2</v>
      </c>
      <c r="X1151">
        <v>1.5256802999999999E-2</v>
      </c>
      <c r="Y1151">
        <v>0.1</v>
      </c>
      <c r="Z1151">
        <v>0</v>
      </c>
      <c r="AA1151">
        <v>0.17799999999999999</v>
      </c>
      <c r="AB1151">
        <v>0.82199999999999995</v>
      </c>
      <c r="AC1151">
        <v>-0.38179999999999997</v>
      </c>
      <c r="AD1151" t="s">
        <v>48</v>
      </c>
      <c r="AE1151" t="s">
        <v>48</v>
      </c>
      <c r="AF1151" t="s">
        <v>48</v>
      </c>
      <c r="AG1151" t="s">
        <v>37311</v>
      </c>
    </row>
    <row r="1152" spans="1:33" hidden="1" outlineLevel="1" x14ac:dyDescent="0.2">
      <c r="A1152" t="s">
        <v>43628</v>
      </c>
      <c r="B1152" t="s">
        <v>43629</v>
      </c>
      <c r="C1152" t="s">
        <v>43630</v>
      </c>
      <c r="D1152" s="3"/>
      <c r="J1152" t="s">
        <v>43631</v>
      </c>
      <c r="K1152" t="s">
        <v>43381</v>
      </c>
      <c r="L1152" t="s">
        <v>1263</v>
      </c>
      <c r="M1152">
        <v>11</v>
      </c>
      <c r="P1152" s="2" t="s">
        <v>43632</v>
      </c>
      <c r="Q1152" t="s">
        <v>10060</v>
      </c>
      <c r="S1152">
        <v>0.10566349</v>
      </c>
      <c r="T1152">
        <v>2.3078918000000001E-3</v>
      </c>
      <c r="U1152">
        <v>2.7957050000000001E-2</v>
      </c>
      <c r="V1152">
        <v>2.2188433E-2</v>
      </c>
      <c r="W1152">
        <v>5.0863319999999997E-2</v>
      </c>
      <c r="X1152">
        <v>7.094103E-3</v>
      </c>
      <c r="Y1152">
        <v>-2.7806122448979571E-2</v>
      </c>
      <c r="Z1152">
        <v>5.3999999999999999E-2</v>
      </c>
      <c r="AA1152">
        <v>8.8999999999999996E-2</v>
      </c>
      <c r="AB1152">
        <v>0.85599999999999998</v>
      </c>
      <c r="AC1152">
        <v>-0.8901</v>
      </c>
      <c r="AD1152" t="s">
        <v>48</v>
      </c>
      <c r="AE1152" t="s">
        <v>48</v>
      </c>
      <c r="AF1152" t="s">
        <v>48</v>
      </c>
      <c r="AG1152" t="s">
        <v>37311</v>
      </c>
    </row>
    <row r="1153" spans="1:33" hidden="1" outlineLevel="1" x14ac:dyDescent="0.2">
      <c r="A1153" t="s">
        <v>43633</v>
      </c>
      <c r="B1153" t="s">
        <v>43634</v>
      </c>
      <c r="C1153" t="s">
        <v>43635</v>
      </c>
      <c r="D1153" s="3"/>
      <c r="J1153" t="s">
        <v>43636</v>
      </c>
      <c r="K1153" t="s">
        <v>43381</v>
      </c>
      <c r="L1153" t="s">
        <v>1263</v>
      </c>
      <c r="M1153">
        <v>4</v>
      </c>
      <c r="P1153" s="2" t="s">
        <v>43637</v>
      </c>
      <c r="Q1153" t="s">
        <v>10060</v>
      </c>
      <c r="S1153">
        <v>0.10783284999999999</v>
      </c>
      <c r="T1153">
        <v>1.5640259E-3</v>
      </c>
      <c r="U1153">
        <v>1.4225035E-2</v>
      </c>
      <c r="V1153">
        <v>5.5866763000000002E-3</v>
      </c>
      <c r="W1153">
        <v>5.7304599999999997E-2</v>
      </c>
      <c r="X1153">
        <v>6.977591E-3</v>
      </c>
      <c r="Y1153">
        <v>0</v>
      </c>
      <c r="Z1153">
        <v>6.9000000000000006E-2</v>
      </c>
      <c r="AA1153">
        <v>7.4999999999999997E-2</v>
      </c>
      <c r="AB1153">
        <v>0.85599999999999998</v>
      </c>
      <c r="AC1153">
        <v>-5.16E-2</v>
      </c>
      <c r="AD1153" t="s">
        <v>48</v>
      </c>
      <c r="AE1153" t="s">
        <v>48</v>
      </c>
      <c r="AF1153" t="s">
        <v>48</v>
      </c>
      <c r="AG1153" t="s">
        <v>37311</v>
      </c>
    </row>
    <row r="1154" spans="1:33" hidden="1" outlineLevel="1" x14ac:dyDescent="0.2">
      <c r="A1154" t="s">
        <v>43638</v>
      </c>
      <c r="B1154" t="s">
        <v>43639</v>
      </c>
      <c r="C1154" t="s">
        <v>43640</v>
      </c>
      <c r="D1154" s="3"/>
      <c r="J1154" t="s">
        <v>43641</v>
      </c>
      <c r="K1154" t="s">
        <v>43381</v>
      </c>
      <c r="L1154" t="s">
        <v>1263</v>
      </c>
      <c r="M1154">
        <v>2</v>
      </c>
      <c r="P1154" s="2" t="s">
        <v>43642</v>
      </c>
      <c r="Q1154" t="s">
        <v>47</v>
      </c>
      <c r="S1154">
        <v>3.7812829999999999E-2</v>
      </c>
      <c r="T1154">
        <v>7.7247619999999998E-4</v>
      </c>
      <c r="U1154">
        <v>1.18338885E-2</v>
      </c>
      <c r="V1154">
        <v>3.1078199999999999E-3</v>
      </c>
      <c r="W1154">
        <v>1.9354604000000001E-2</v>
      </c>
      <c r="X1154">
        <v>5.9840036999999997E-3</v>
      </c>
      <c r="Y1154">
        <v>9.6428571428571419E-2</v>
      </c>
      <c r="Z1154">
        <v>7.5999999999999998E-2</v>
      </c>
      <c r="AA1154">
        <v>0.13400000000000001</v>
      </c>
      <c r="AB1154">
        <v>0.79</v>
      </c>
      <c r="AC1154">
        <v>-0.56510000000000005</v>
      </c>
      <c r="AD1154" t="s">
        <v>48</v>
      </c>
      <c r="AE1154" t="s">
        <v>48</v>
      </c>
      <c r="AF1154" t="s">
        <v>48</v>
      </c>
      <c r="AG1154" t="s">
        <v>37311</v>
      </c>
    </row>
    <row r="1155" spans="1:33" hidden="1" outlineLevel="1" x14ac:dyDescent="0.2">
      <c r="A1155" t="s">
        <v>43643</v>
      </c>
      <c r="B1155" t="s">
        <v>43644</v>
      </c>
      <c r="C1155" t="s">
        <v>43422</v>
      </c>
      <c r="D1155" s="3"/>
      <c r="J1155" t="s">
        <v>43645</v>
      </c>
      <c r="K1155" t="s">
        <v>43391</v>
      </c>
      <c r="L1155" t="s">
        <v>1263</v>
      </c>
      <c r="M1155">
        <v>106</v>
      </c>
      <c r="P1155" s="2" t="s">
        <v>43646</v>
      </c>
      <c r="Q1155" t="s">
        <v>47</v>
      </c>
      <c r="S1155">
        <v>0.23090743</v>
      </c>
      <c r="T1155">
        <v>7.8201290000000003E-3</v>
      </c>
      <c r="U1155">
        <v>5.9948977000000001E-2</v>
      </c>
      <c r="V1155">
        <v>1.8872296E-2</v>
      </c>
      <c r="W1155">
        <v>7.1433455000000007E-2</v>
      </c>
      <c r="X1155">
        <v>1.8019408000000001E-2</v>
      </c>
      <c r="Y1155">
        <v>-0.3125</v>
      </c>
      <c r="Z1155">
        <v>0.124</v>
      </c>
      <c r="AA1155">
        <v>0</v>
      </c>
      <c r="AB1155">
        <v>0.876</v>
      </c>
      <c r="AC1155">
        <v>0.40189999999999998</v>
      </c>
      <c r="AD1155" t="s">
        <v>48</v>
      </c>
      <c r="AE1155" t="s">
        <v>48</v>
      </c>
      <c r="AF1155" t="s">
        <v>48</v>
      </c>
      <c r="AG1155" t="s">
        <v>37311</v>
      </c>
    </row>
    <row r="1156" spans="1:33" hidden="1" outlineLevel="1" x14ac:dyDescent="0.2">
      <c r="A1156" t="s">
        <v>43647</v>
      </c>
      <c r="B1156" t="s">
        <v>43648</v>
      </c>
      <c r="C1156" t="s">
        <v>42536</v>
      </c>
      <c r="D1156" s="3"/>
      <c r="J1156" t="s">
        <v>43649</v>
      </c>
      <c r="K1156" t="s">
        <v>43391</v>
      </c>
      <c r="L1156" t="s">
        <v>1263</v>
      </c>
      <c r="M1156">
        <v>45</v>
      </c>
      <c r="P1156" s="2" t="s">
        <v>43650</v>
      </c>
      <c r="Q1156" t="s">
        <v>10060</v>
      </c>
      <c r="S1156">
        <v>0.15269235</v>
      </c>
      <c r="T1156">
        <v>2.89917E-3</v>
      </c>
      <c r="U1156">
        <v>4.2413517999999997E-2</v>
      </c>
      <c r="V1156">
        <v>9.0274770000000008E-3</v>
      </c>
      <c r="W1156">
        <v>7.9037189999999993E-2</v>
      </c>
      <c r="X1156">
        <v>7.9614690000000005E-3</v>
      </c>
      <c r="Y1156">
        <v>9.722222222222221E-2</v>
      </c>
      <c r="Z1156">
        <v>0.13200000000000001</v>
      </c>
      <c r="AA1156">
        <v>0.10299999999999999</v>
      </c>
      <c r="AB1156">
        <v>0.76500000000000001</v>
      </c>
      <c r="AC1156">
        <v>0.24790000000000001</v>
      </c>
      <c r="AD1156" t="s">
        <v>48</v>
      </c>
      <c r="AE1156" t="s">
        <v>48</v>
      </c>
      <c r="AF1156" t="s">
        <v>48</v>
      </c>
      <c r="AG1156" t="s">
        <v>37311</v>
      </c>
    </row>
    <row r="1157" spans="1:33" hidden="1" outlineLevel="1" x14ac:dyDescent="0.2">
      <c r="A1157" t="s">
        <v>43651</v>
      </c>
      <c r="B1157" t="s">
        <v>43652</v>
      </c>
      <c r="C1157" t="s">
        <v>43653</v>
      </c>
      <c r="D1157" s="3"/>
      <c r="J1157" t="s">
        <v>43654</v>
      </c>
      <c r="K1157" t="s">
        <v>43391</v>
      </c>
      <c r="L1157" t="s">
        <v>1263</v>
      </c>
      <c r="M1157">
        <v>24</v>
      </c>
      <c r="P1157" s="2" t="s">
        <v>43655</v>
      </c>
      <c r="Q1157" t="s">
        <v>47</v>
      </c>
      <c r="S1157">
        <v>0.14603140000000001</v>
      </c>
      <c r="T1157">
        <v>1.6689299999999999E-3</v>
      </c>
      <c r="U1157">
        <v>1.9622196000000001E-2</v>
      </c>
      <c r="V1157">
        <v>6.6596143999999996E-3</v>
      </c>
      <c r="W1157">
        <v>8.0891699999999997E-2</v>
      </c>
      <c r="X1157">
        <v>6.7639859999999996E-3</v>
      </c>
      <c r="Y1157">
        <v>-5.7142857142857148E-2</v>
      </c>
      <c r="Z1157">
        <v>6.3E-2</v>
      </c>
      <c r="AA1157">
        <v>0.24</v>
      </c>
      <c r="AB1157">
        <v>0.69799999999999995</v>
      </c>
      <c r="AC1157">
        <v>-0.92879999999999996</v>
      </c>
      <c r="AD1157" t="s">
        <v>48</v>
      </c>
      <c r="AE1157" t="s">
        <v>48</v>
      </c>
      <c r="AF1157" t="s">
        <v>48</v>
      </c>
      <c r="AG1157" t="s">
        <v>37311</v>
      </c>
    </row>
    <row r="1158" spans="1:33" hidden="1" outlineLevel="1" x14ac:dyDescent="0.2">
      <c r="A1158" t="s">
        <v>43656</v>
      </c>
      <c r="B1158" t="s">
        <v>43657</v>
      </c>
      <c r="C1158" t="s">
        <v>12231</v>
      </c>
      <c r="D1158" s="3"/>
      <c r="J1158" t="s">
        <v>43658</v>
      </c>
      <c r="K1158" t="s">
        <v>43391</v>
      </c>
      <c r="L1158" t="s">
        <v>1263</v>
      </c>
      <c r="M1158">
        <v>3</v>
      </c>
      <c r="P1158" s="2" t="s">
        <v>43659</v>
      </c>
      <c r="Q1158" t="s">
        <v>47</v>
      </c>
      <c r="S1158">
        <v>3.9935954000000003E-2</v>
      </c>
      <c r="T1158">
        <v>9.7751619999999996E-4</v>
      </c>
      <c r="U1158">
        <v>1.3576009E-2</v>
      </c>
      <c r="V1158">
        <v>3.7737815000000001E-3</v>
      </c>
      <c r="W1158">
        <v>1.7291999999999998E-2</v>
      </c>
      <c r="X1158">
        <v>7.7154995000000004E-3</v>
      </c>
      <c r="Y1158">
        <v>0.2</v>
      </c>
      <c r="Z1158">
        <v>0.22500000000000001</v>
      </c>
      <c r="AA1158">
        <v>0.29499999999999998</v>
      </c>
      <c r="AB1158">
        <v>0.48</v>
      </c>
      <c r="AC1158">
        <v>-0.46779999999999999</v>
      </c>
      <c r="AD1158" t="s">
        <v>48</v>
      </c>
      <c r="AE1158" t="s">
        <v>48</v>
      </c>
      <c r="AF1158" t="s">
        <v>48</v>
      </c>
      <c r="AG1158" t="s">
        <v>37311</v>
      </c>
    </row>
    <row r="1159" spans="1:33" hidden="1" outlineLevel="1" x14ac:dyDescent="0.2">
      <c r="A1159" t="s">
        <v>43660</v>
      </c>
      <c r="B1159" t="s">
        <v>43661</v>
      </c>
      <c r="C1159" t="s">
        <v>21711</v>
      </c>
      <c r="D1159" s="3"/>
      <c r="J1159" t="s">
        <v>43662</v>
      </c>
      <c r="K1159" t="s">
        <v>43391</v>
      </c>
      <c r="L1159" t="s">
        <v>1263</v>
      </c>
      <c r="M1159">
        <v>-2</v>
      </c>
      <c r="P1159" s="2" t="s">
        <v>43663</v>
      </c>
      <c r="Q1159" t="s">
        <v>47</v>
      </c>
      <c r="S1159">
        <v>0.11479026000000001</v>
      </c>
      <c r="T1159">
        <v>2.4986267000000001E-3</v>
      </c>
      <c r="U1159">
        <v>1.9212283E-2</v>
      </c>
      <c r="V1159">
        <v>4.7172265999999999E-3</v>
      </c>
      <c r="W1159">
        <v>4.9106610000000002E-2</v>
      </c>
      <c r="X1159">
        <v>1.052473E-2</v>
      </c>
      <c r="Y1159">
        <v>-0.17447916666666671</v>
      </c>
      <c r="Z1159">
        <v>0</v>
      </c>
      <c r="AA1159">
        <v>0.33900000000000002</v>
      </c>
      <c r="AB1159">
        <v>0.66100000000000003</v>
      </c>
      <c r="AC1159">
        <v>-0.92430000000000001</v>
      </c>
      <c r="AD1159" t="s">
        <v>48</v>
      </c>
      <c r="AE1159" t="s">
        <v>48</v>
      </c>
      <c r="AF1159" t="s">
        <v>48</v>
      </c>
      <c r="AG1159" t="s">
        <v>37311</v>
      </c>
    </row>
    <row r="1160" spans="1:33" hidden="1" outlineLevel="1" x14ac:dyDescent="0.2">
      <c r="A1160" t="s">
        <v>43664</v>
      </c>
      <c r="B1160" t="s">
        <v>43665</v>
      </c>
      <c r="C1160" t="s">
        <v>43666</v>
      </c>
      <c r="D1160" s="3"/>
      <c r="J1160" t="s">
        <v>43667</v>
      </c>
      <c r="K1160" t="s">
        <v>43391</v>
      </c>
      <c r="L1160" t="s">
        <v>1263</v>
      </c>
      <c r="M1160">
        <v>1</v>
      </c>
      <c r="P1160" s="2" t="s">
        <v>43668</v>
      </c>
      <c r="Q1160" t="s">
        <v>47</v>
      </c>
      <c r="S1160">
        <v>0.16043124</v>
      </c>
      <c r="T1160">
        <v>2.9373170000000001E-3</v>
      </c>
      <c r="U1160">
        <v>2.1945024E-2</v>
      </c>
      <c r="V1160">
        <v>5.2166977E-3</v>
      </c>
      <c r="W1160">
        <v>7.2067099999999995E-2</v>
      </c>
      <c r="X1160">
        <v>8.1297639999999994E-3</v>
      </c>
      <c r="Y1160">
        <v>-0.3</v>
      </c>
      <c r="Z1160">
        <v>0.23699999999999999</v>
      </c>
      <c r="AA1160">
        <v>0.32500000000000001</v>
      </c>
      <c r="AB1160">
        <v>0.439</v>
      </c>
      <c r="AC1160">
        <v>-0.25</v>
      </c>
      <c r="AD1160" t="s">
        <v>48</v>
      </c>
      <c r="AE1160" t="s">
        <v>48</v>
      </c>
      <c r="AF1160" t="s">
        <v>48</v>
      </c>
      <c r="AG1160" t="s">
        <v>37311</v>
      </c>
    </row>
    <row r="1161" spans="1:33" hidden="1" outlineLevel="1" x14ac:dyDescent="0.2">
      <c r="A1161" t="s">
        <v>43669</v>
      </c>
      <c r="B1161" t="s">
        <v>43670</v>
      </c>
      <c r="C1161" t="s">
        <v>43671</v>
      </c>
      <c r="D1161" s="3"/>
      <c r="J1161" t="s">
        <v>43672</v>
      </c>
      <c r="K1161" t="s">
        <v>43391</v>
      </c>
      <c r="L1161" t="s">
        <v>1263</v>
      </c>
      <c r="M1161">
        <v>1</v>
      </c>
      <c r="P1161" s="2" t="s">
        <v>43673</v>
      </c>
      <c r="Q1161" t="s">
        <v>10132</v>
      </c>
      <c r="S1161">
        <v>1.4513801E-2</v>
      </c>
      <c r="T1161">
        <v>6.0796739999999998E-4</v>
      </c>
      <c r="U1161">
        <v>1.1338579499999999E-2</v>
      </c>
      <c r="V1161">
        <v>2.4603575E-3</v>
      </c>
      <c r="W1161">
        <v>8.5388819999999994E-3</v>
      </c>
      <c r="X1161">
        <v>6.738094E-3</v>
      </c>
      <c r="Y1161">
        <v>0.26600378787878792</v>
      </c>
      <c r="Z1161">
        <v>0.13600000000000001</v>
      </c>
      <c r="AA1161">
        <v>2.3E-2</v>
      </c>
      <c r="AB1161">
        <v>0.84099999999999997</v>
      </c>
      <c r="AC1161">
        <v>0.84550000000000003</v>
      </c>
      <c r="AD1161" t="s">
        <v>48</v>
      </c>
      <c r="AE1161" t="s">
        <v>48</v>
      </c>
      <c r="AF1161" t="s">
        <v>48</v>
      </c>
      <c r="AG1161" t="s">
        <v>37311</v>
      </c>
    </row>
    <row r="1162" spans="1:33" hidden="1" outlineLevel="1" x14ac:dyDescent="0.2">
      <c r="A1162" t="s">
        <v>43674</v>
      </c>
      <c r="B1162" t="s">
        <v>43675</v>
      </c>
      <c r="C1162" t="s">
        <v>43676</v>
      </c>
      <c r="D1162" s="3"/>
      <c r="J1162" t="s">
        <v>43677</v>
      </c>
      <c r="K1162" t="s">
        <v>43396</v>
      </c>
      <c r="L1162" t="s">
        <v>1263</v>
      </c>
      <c r="M1162">
        <v>48</v>
      </c>
      <c r="P1162" s="2" t="s">
        <v>43678</v>
      </c>
      <c r="Q1162" t="s">
        <v>47</v>
      </c>
      <c r="S1162">
        <v>0.48021026999999999</v>
      </c>
      <c r="T1162">
        <v>2.4397160000000001E-2</v>
      </c>
      <c r="U1162">
        <v>0.57236235999999996</v>
      </c>
      <c r="V1162">
        <v>3.3784978E-2</v>
      </c>
      <c r="W1162">
        <v>0.36798461999999998</v>
      </c>
      <c r="X1162">
        <v>1.3631714E-2</v>
      </c>
      <c r="Y1162">
        <v>-1.388888888888889E-2</v>
      </c>
      <c r="Z1162">
        <v>0.10199999999999999</v>
      </c>
      <c r="AA1162">
        <v>0.17</v>
      </c>
      <c r="AB1162">
        <v>0.72699999999999998</v>
      </c>
      <c r="AC1162">
        <v>-0.68169999999999997</v>
      </c>
      <c r="AD1162" t="s">
        <v>48</v>
      </c>
      <c r="AE1162" t="s">
        <v>48</v>
      </c>
      <c r="AF1162" t="s">
        <v>48</v>
      </c>
      <c r="AG1162" t="s">
        <v>37311</v>
      </c>
    </row>
    <row r="1163" spans="1:33" hidden="1" outlineLevel="1" x14ac:dyDescent="0.2">
      <c r="A1163" t="s">
        <v>43679</v>
      </c>
      <c r="B1163" t="s">
        <v>43680</v>
      </c>
      <c r="C1163" t="s">
        <v>43081</v>
      </c>
      <c r="D1163" s="3"/>
      <c r="J1163" t="s">
        <v>43681</v>
      </c>
      <c r="K1163" t="s">
        <v>43396</v>
      </c>
      <c r="L1163" t="s">
        <v>1263</v>
      </c>
      <c r="M1163">
        <v>2</v>
      </c>
      <c r="P1163" s="2" t="s">
        <v>43682</v>
      </c>
      <c r="Q1163" t="s">
        <v>10852</v>
      </c>
      <c r="S1163">
        <v>4.4141593999999999E-2</v>
      </c>
      <c r="T1163">
        <v>1.8119811999999999E-3</v>
      </c>
      <c r="U1163">
        <v>1.5386449E-2</v>
      </c>
      <c r="V1163">
        <v>4.3472479999999997E-3</v>
      </c>
      <c r="W1163">
        <v>1.1312899E-2</v>
      </c>
      <c r="X1163">
        <v>1.5602128999999999E-2</v>
      </c>
      <c r="Y1163">
        <v>0</v>
      </c>
      <c r="Z1163">
        <v>0</v>
      </c>
      <c r="AA1163">
        <v>0</v>
      </c>
      <c r="AB1163">
        <v>1</v>
      </c>
      <c r="AC1163">
        <v>0</v>
      </c>
      <c r="AD1163" t="s">
        <v>48</v>
      </c>
      <c r="AE1163" t="s">
        <v>48</v>
      </c>
      <c r="AF1163" t="s">
        <v>48</v>
      </c>
      <c r="AG1163" t="s">
        <v>37311</v>
      </c>
    </row>
    <row r="1164" spans="1:33" hidden="1" outlineLevel="1" x14ac:dyDescent="0.2">
      <c r="A1164" t="s">
        <v>43683</v>
      </c>
      <c r="B1164" t="s">
        <v>43684</v>
      </c>
      <c r="C1164" t="s">
        <v>43685</v>
      </c>
      <c r="D1164" s="3"/>
      <c r="J1164" t="s">
        <v>43686</v>
      </c>
      <c r="K1164" t="s">
        <v>43396</v>
      </c>
      <c r="L1164" t="s">
        <v>1263</v>
      </c>
      <c r="M1164">
        <v>10</v>
      </c>
      <c r="P1164" s="2" t="s">
        <v>43687</v>
      </c>
      <c r="Q1164" t="s">
        <v>47</v>
      </c>
      <c r="S1164">
        <v>1.5833237999999999E-2</v>
      </c>
      <c r="T1164">
        <v>7.0095059999999998E-4</v>
      </c>
      <c r="U1164">
        <v>1.2004684999999999E-2</v>
      </c>
      <c r="V1164">
        <v>2.9968262999999998E-3</v>
      </c>
      <c r="W1164">
        <v>8.4628819999999997E-3</v>
      </c>
      <c r="X1164">
        <v>7.0423200000000004E-3</v>
      </c>
      <c r="Y1164">
        <v>0.05</v>
      </c>
      <c r="Z1164">
        <v>0.19700000000000001</v>
      </c>
      <c r="AA1164">
        <v>0.10199999999999999</v>
      </c>
      <c r="AB1164">
        <v>0.7</v>
      </c>
      <c r="AC1164">
        <v>0.77829999999999999</v>
      </c>
      <c r="AD1164" t="s">
        <v>48</v>
      </c>
      <c r="AE1164" t="s">
        <v>48</v>
      </c>
      <c r="AF1164" t="s">
        <v>48</v>
      </c>
      <c r="AG1164" t="s">
        <v>37311</v>
      </c>
    </row>
    <row r="1165" spans="1:33" hidden="1" outlineLevel="1" x14ac:dyDescent="0.2">
      <c r="A1165" t="s">
        <v>43688</v>
      </c>
      <c r="B1165" t="s">
        <v>43689</v>
      </c>
      <c r="C1165" t="s">
        <v>43690</v>
      </c>
      <c r="D1165" s="3"/>
      <c r="J1165" t="s">
        <v>43691</v>
      </c>
      <c r="K1165" t="s">
        <v>43396</v>
      </c>
      <c r="L1165" t="s">
        <v>1263</v>
      </c>
      <c r="M1165">
        <v>0</v>
      </c>
      <c r="P1165" s="2" t="s">
        <v>43692</v>
      </c>
      <c r="Q1165" t="s">
        <v>10258</v>
      </c>
      <c r="S1165">
        <v>0.19219314000000001</v>
      </c>
      <c r="T1165">
        <v>8.2397459999999992E-3</v>
      </c>
      <c r="U1165">
        <v>0.10982819000000001</v>
      </c>
      <c r="V1165">
        <v>1.5857627999999999E-2</v>
      </c>
      <c r="W1165">
        <v>8.3853300000000006E-2</v>
      </c>
      <c r="X1165">
        <v>1.2026439E-2</v>
      </c>
      <c r="Y1165">
        <v>-9.8333333333333342E-2</v>
      </c>
      <c r="Z1165">
        <v>6.6000000000000003E-2</v>
      </c>
      <c r="AA1165">
        <v>0.21199999999999999</v>
      </c>
      <c r="AB1165">
        <v>0.72099999999999997</v>
      </c>
      <c r="AC1165">
        <v>-0.95709999999999995</v>
      </c>
      <c r="AD1165" t="s">
        <v>48</v>
      </c>
      <c r="AE1165" t="s">
        <v>48</v>
      </c>
      <c r="AF1165" t="s">
        <v>48</v>
      </c>
      <c r="AG1165" t="s">
        <v>37311</v>
      </c>
    </row>
    <row r="1166" spans="1:33" hidden="1" outlineLevel="1" x14ac:dyDescent="0.2">
      <c r="A1166" t="s">
        <v>43693</v>
      </c>
      <c r="B1166" t="s">
        <v>43694</v>
      </c>
      <c r="C1166" t="s">
        <v>43695</v>
      </c>
      <c r="D1166" s="3"/>
      <c r="J1166" t="s">
        <v>43696</v>
      </c>
      <c r="K1166" t="s">
        <v>43396</v>
      </c>
      <c r="L1166" t="s">
        <v>1263</v>
      </c>
      <c r="M1166">
        <v>-4</v>
      </c>
      <c r="P1166" s="2" t="s">
        <v>43697</v>
      </c>
      <c r="Q1166" t="s">
        <v>47</v>
      </c>
      <c r="S1166">
        <v>2.9563503000000001E-2</v>
      </c>
      <c r="T1166">
        <v>1.115799E-3</v>
      </c>
      <c r="U1166">
        <v>1.8870689999999999E-2</v>
      </c>
      <c r="V1166">
        <v>8.0285349999999998E-3</v>
      </c>
      <c r="W1166">
        <v>1.309891E-2</v>
      </c>
      <c r="X1166">
        <v>6.6927844000000004E-3</v>
      </c>
      <c r="Y1166">
        <v>6.25E-2</v>
      </c>
      <c r="Z1166">
        <v>0.14199999999999999</v>
      </c>
      <c r="AA1166">
        <v>0.111</v>
      </c>
      <c r="AB1166">
        <v>0.747</v>
      </c>
      <c r="AC1166">
        <v>0.20230000000000001</v>
      </c>
      <c r="AD1166" t="s">
        <v>48</v>
      </c>
      <c r="AE1166" t="s">
        <v>48</v>
      </c>
      <c r="AF1166" t="s">
        <v>48</v>
      </c>
      <c r="AG1166" t="s">
        <v>37311</v>
      </c>
    </row>
    <row r="1167" spans="1:33" hidden="1" outlineLevel="1" x14ac:dyDescent="0.2">
      <c r="A1167" t="s">
        <v>43698</v>
      </c>
      <c r="B1167" t="s">
        <v>43699</v>
      </c>
      <c r="C1167" t="s">
        <v>43700</v>
      </c>
      <c r="D1167" s="3"/>
      <c r="J1167" t="s">
        <v>43701</v>
      </c>
      <c r="K1167" t="s">
        <v>43396</v>
      </c>
      <c r="L1167" t="s">
        <v>1263</v>
      </c>
      <c r="M1167">
        <v>-18</v>
      </c>
      <c r="P1167" s="2" t="s">
        <v>43702</v>
      </c>
      <c r="Q1167" t="s">
        <v>47</v>
      </c>
      <c r="S1167">
        <v>7.6085390000000003E-2</v>
      </c>
      <c r="T1167">
        <v>2.3460388000000002E-3</v>
      </c>
      <c r="U1167">
        <v>2.2628209E-2</v>
      </c>
      <c r="V1167">
        <v>7.2885780000000004E-3</v>
      </c>
      <c r="W1167">
        <v>2.9714199E-2</v>
      </c>
      <c r="X1167">
        <v>8.7382150000000006E-3</v>
      </c>
      <c r="Y1167">
        <v>4.8484848484848478E-2</v>
      </c>
      <c r="Z1167">
        <v>0.16500000000000001</v>
      </c>
      <c r="AA1167">
        <v>0.16</v>
      </c>
      <c r="AB1167">
        <v>0.67500000000000004</v>
      </c>
      <c r="AC1167">
        <v>-0.77569999999999995</v>
      </c>
      <c r="AD1167" t="s">
        <v>48</v>
      </c>
      <c r="AE1167" t="s">
        <v>48</v>
      </c>
      <c r="AF1167" t="s">
        <v>48</v>
      </c>
      <c r="AG1167" t="s">
        <v>37311</v>
      </c>
    </row>
    <row r="1168" spans="1:33" hidden="1" outlineLevel="1" x14ac:dyDescent="0.2">
      <c r="A1168" t="s">
        <v>43703</v>
      </c>
      <c r="B1168" t="s">
        <v>43704</v>
      </c>
      <c r="C1168" t="s">
        <v>43705</v>
      </c>
      <c r="D1168" s="3"/>
      <c r="J1168" t="s">
        <v>43706</v>
      </c>
      <c r="K1168" t="s">
        <v>43396</v>
      </c>
      <c r="L1168" t="s">
        <v>1263</v>
      </c>
      <c r="M1168">
        <v>1</v>
      </c>
      <c r="P1168" s="2" t="s">
        <v>43707</v>
      </c>
      <c r="Q1168" t="s">
        <v>47</v>
      </c>
      <c r="S1168">
        <v>4.3894200000000001E-2</v>
      </c>
      <c r="T1168">
        <v>1.7166137999999999E-3</v>
      </c>
      <c r="U1168">
        <v>2.5907494E-2</v>
      </c>
      <c r="V1168">
        <v>5.2906936000000002E-3</v>
      </c>
      <c r="W1168">
        <v>1.9741343000000001E-2</v>
      </c>
      <c r="X1168">
        <v>8.0132520000000002E-3</v>
      </c>
      <c r="Y1168">
        <v>0.21136363636363639</v>
      </c>
      <c r="Z1168">
        <v>7.0000000000000007E-2</v>
      </c>
      <c r="AA1168">
        <v>0.13600000000000001</v>
      </c>
      <c r="AB1168">
        <v>0.79400000000000004</v>
      </c>
      <c r="AC1168">
        <v>-0.94589999999999996</v>
      </c>
      <c r="AD1168" t="s">
        <v>48</v>
      </c>
      <c r="AE1168" t="s">
        <v>48</v>
      </c>
      <c r="AF1168" t="s">
        <v>48</v>
      </c>
      <c r="AG1168" t="s">
        <v>37311</v>
      </c>
    </row>
    <row r="1169" spans="1:33" hidden="1" outlineLevel="1" x14ac:dyDescent="0.2">
      <c r="A1169" t="s">
        <v>43708</v>
      </c>
      <c r="B1169" t="s">
        <v>43709</v>
      </c>
      <c r="C1169" t="s">
        <v>14381</v>
      </c>
      <c r="D1169" s="3"/>
      <c r="J1169" t="s">
        <v>43710</v>
      </c>
      <c r="K1169" t="s">
        <v>43401</v>
      </c>
      <c r="L1169" t="s">
        <v>1263</v>
      </c>
      <c r="M1169">
        <v>-11</v>
      </c>
      <c r="P1169" s="2" t="s">
        <v>43711</v>
      </c>
      <c r="Q1169" t="s">
        <v>10021</v>
      </c>
      <c r="S1169">
        <v>2.8856416999999999E-2</v>
      </c>
      <c r="T1169">
        <v>1.2493134000000001E-3</v>
      </c>
      <c r="U1169">
        <v>1.5932998E-2</v>
      </c>
      <c r="V1169">
        <v>5.7716659999999999E-3</v>
      </c>
      <c r="W1169">
        <v>1.2300906E-2</v>
      </c>
      <c r="X1169">
        <v>7.4436385000000004E-3</v>
      </c>
      <c r="Y1169">
        <v>0.1138888888888889</v>
      </c>
      <c r="Z1169">
        <v>0.23300000000000001</v>
      </c>
      <c r="AA1169">
        <v>0.28100000000000003</v>
      </c>
      <c r="AB1169">
        <v>0.48599999999999999</v>
      </c>
      <c r="AC1169">
        <v>-0.1263</v>
      </c>
      <c r="AD1169" t="s">
        <v>48</v>
      </c>
      <c r="AE1169" t="s">
        <v>48</v>
      </c>
      <c r="AF1169" t="s">
        <v>48</v>
      </c>
      <c r="AG1169" t="s">
        <v>37311</v>
      </c>
    </row>
    <row r="1170" spans="1:33" hidden="1" outlineLevel="1" x14ac:dyDescent="0.2">
      <c r="A1170" t="s">
        <v>43712</v>
      </c>
      <c r="B1170" t="s">
        <v>43713</v>
      </c>
      <c r="C1170" t="s">
        <v>43635</v>
      </c>
      <c r="D1170" s="3"/>
      <c r="J1170" t="s">
        <v>43714</v>
      </c>
      <c r="K1170" t="s">
        <v>43415</v>
      </c>
      <c r="L1170" t="s">
        <v>1263</v>
      </c>
      <c r="M1170">
        <v>9</v>
      </c>
      <c r="P1170" s="2" t="s">
        <v>43715</v>
      </c>
      <c r="Q1170" t="s">
        <v>10060</v>
      </c>
      <c r="S1170">
        <v>4.7605059999999998E-2</v>
      </c>
      <c r="T1170">
        <v>1.2016296000000001E-3</v>
      </c>
      <c r="U1170">
        <v>1.4361672000000001E-2</v>
      </c>
      <c r="V1170">
        <v>3.4777985E-3</v>
      </c>
      <c r="W1170">
        <v>2.1803947000000001E-2</v>
      </c>
      <c r="X1170">
        <v>7.249452E-3</v>
      </c>
      <c r="Y1170">
        <v>0.41666666666666669</v>
      </c>
      <c r="Z1170">
        <v>0.152</v>
      </c>
      <c r="AA1170">
        <v>0.16200000000000001</v>
      </c>
      <c r="AB1170">
        <v>0.68600000000000005</v>
      </c>
      <c r="AC1170">
        <v>-0.2969</v>
      </c>
      <c r="AD1170" t="s">
        <v>48</v>
      </c>
      <c r="AE1170" t="s">
        <v>48</v>
      </c>
      <c r="AF1170" t="s">
        <v>48</v>
      </c>
      <c r="AG1170" t="s">
        <v>37311</v>
      </c>
    </row>
    <row r="1171" spans="1:33" hidden="1" outlineLevel="1" x14ac:dyDescent="0.2">
      <c r="A1171" t="s">
        <v>43716</v>
      </c>
      <c r="B1171" t="s">
        <v>43717</v>
      </c>
      <c r="C1171" t="s">
        <v>43076</v>
      </c>
      <c r="D1171" s="3"/>
      <c r="J1171" t="s">
        <v>43718</v>
      </c>
      <c r="K1171" t="s">
        <v>43415</v>
      </c>
      <c r="L1171" t="s">
        <v>1263</v>
      </c>
      <c r="M1171">
        <v>-5</v>
      </c>
      <c r="P1171" s="2" t="s">
        <v>43719</v>
      </c>
      <c r="Q1171" t="s">
        <v>47</v>
      </c>
      <c r="S1171">
        <v>3.4748793E-2</v>
      </c>
      <c r="T1171">
        <v>9.8228450000000011E-4</v>
      </c>
      <c r="U1171">
        <v>1.2858665999999999E-2</v>
      </c>
      <c r="V1171">
        <v>2.7193425000000002E-3</v>
      </c>
      <c r="W1171">
        <v>1.6556932E-2</v>
      </c>
      <c r="X1171">
        <v>6.5633263000000001E-3</v>
      </c>
      <c r="Y1171">
        <v>0</v>
      </c>
      <c r="Z1171">
        <v>0</v>
      </c>
      <c r="AA1171">
        <v>0.316</v>
      </c>
      <c r="AB1171">
        <v>0.68400000000000005</v>
      </c>
      <c r="AC1171">
        <v>-0.57189999999999996</v>
      </c>
      <c r="AD1171" t="s">
        <v>48</v>
      </c>
      <c r="AE1171" t="s">
        <v>48</v>
      </c>
      <c r="AF1171" t="s">
        <v>48</v>
      </c>
      <c r="AG1171" t="s">
        <v>37311</v>
      </c>
    </row>
    <row r="1172" spans="1:33" hidden="1" outlineLevel="1" x14ac:dyDescent="0.2">
      <c r="A1172" t="s">
        <v>43720</v>
      </c>
      <c r="B1172" t="s">
        <v>43721</v>
      </c>
      <c r="C1172" t="s">
        <v>43076</v>
      </c>
      <c r="D1172" s="3"/>
      <c r="J1172" t="s">
        <v>43722</v>
      </c>
      <c r="K1172" t="s">
        <v>43420</v>
      </c>
      <c r="L1172" t="s">
        <v>1263</v>
      </c>
      <c r="M1172">
        <v>6</v>
      </c>
      <c r="P1172" s="2" t="s">
        <v>43723</v>
      </c>
      <c r="Q1172" t="s">
        <v>47</v>
      </c>
      <c r="S1172">
        <v>0.57219880000000001</v>
      </c>
      <c r="T1172">
        <v>3.0523605999999998E-2</v>
      </c>
      <c r="U1172">
        <v>0.50135689999999999</v>
      </c>
      <c r="V1172">
        <v>1.0137413E-2</v>
      </c>
      <c r="W1172">
        <v>0.26395000000000002</v>
      </c>
      <c r="X1172">
        <v>1.01363575E-2</v>
      </c>
      <c r="Y1172">
        <v>0.54166666666666674</v>
      </c>
      <c r="Z1172">
        <v>0.34499999999999997</v>
      </c>
      <c r="AA1172">
        <v>0.17100000000000001</v>
      </c>
      <c r="AB1172">
        <v>0.48399999999999999</v>
      </c>
      <c r="AC1172">
        <v>0.49859999999999999</v>
      </c>
      <c r="AD1172" t="s">
        <v>48</v>
      </c>
      <c r="AE1172" t="s">
        <v>48</v>
      </c>
      <c r="AF1172" t="s">
        <v>48</v>
      </c>
      <c r="AG1172" t="s">
        <v>37311</v>
      </c>
    </row>
    <row r="1173" spans="1:33" hidden="1" outlineLevel="1" x14ac:dyDescent="0.2">
      <c r="A1173" t="s">
        <v>43724</v>
      </c>
      <c r="B1173" t="s">
        <v>43725</v>
      </c>
      <c r="C1173" t="s">
        <v>43099</v>
      </c>
      <c r="D1173" s="3"/>
      <c r="J1173" t="s">
        <v>43726</v>
      </c>
      <c r="K1173" t="s">
        <v>43434</v>
      </c>
      <c r="L1173" t="s">
        <v>1263</v>
      </c>
      <c r="M1173">
        <v>0</v>
      </c>
      <c r="P1173" s="2" t="s">
        <v>43727</v>
      </c>
      <c r="Q1173" t="s">
        <v>47</v>
      </c>
      <c r="S1173">
        <v>0.52139955999999998</v>
      </c>
      <c r="T1173">
        <v>2.3129508E-2</v>
      </c>
      <c r="U1173">
        <v>0.50135689999999999</v>
      </c>
      <c r="V1173">
        <v>2.5203100999999999E-2</v>
      </c>
      <c r="W1173">
        <v>0.51298010000000005</v>
      </c>
      <c r="X1173">
        <v>1.1249693E-2</v>
      </c>
      <c r="Y1173">
        <v>0.22857142857142859</v>
      </c>
      <c r="Z1173">
        <v>0.22700000000000001</v>
      </c>
      <c r="AA1173">
        <v>9.0999999999999998E-2</v>
      </c>
      <c r="AB1173">
        <v>0.68200000000000005</v>
      </c>
      <c r="AC1173">
        <v>0.90010000000000001</v>
      </c>
      <c r="AD1173" t="s">
        <v>48</v>
      </c>
      <c r="AE1173" t="s">
        <v>48</v>
      </c>
      <c r="AF1173" t="s">
        <v>48</v>
      </c>
      <c r="AG1173" t="s">
        <v>37311</v>
      </c>
    </row>
    <row r="1174" spans="1:33" hidden="1" outlineLevel="1" x14ac:dyDescent="0.2">
      <c r="A1174" t="s">
        <v>43728</v>
      </c>
      <c r="B1174" t="s">
        <v>43729</v>
      </c>
      <c r="C1174" t="s">
        <v>43730</v>
      </c>
      <c r="D1174" s="3"/>
      <c r="J1174" t="s">
        <v>43731</v>
      </c>
      <c r="K1174" t="s">
        <v>43438</v>
      </c>
      <c r="L1174" t="s">
        <v>1263</v>
      </c>
      <c r="M1174">
        <v>12</v>
      </c>
      <c r="P1174" s="2" t="s">
        <v>43732</v>
      </c>
      <c r="Q1174" t="s">
        <v>47</v>
      </c>
      <c r="S1174">
        <v>4.067813E-2</v>
      </c>
      <c r="T1174">
        <v>1.2588501E-3</v>
      </c>
      <c r="U1174">
        <v>1.5420608000000001E-2</v>
      </c>
      <c r="V1174">
        <v>1.8961402E-3</v>
      </c>
      <c r="W1174">
        <v>1.7420913999999999E-2</v>
      </c>
      <c r="X1174">
        <v>8.5569740000000002E-3</v>
      </c>
      <c r="Y1174">
        <v>-7.4999999999999997E-2</v>
      </c>
      <c r="Z1174">
        <v>6.7000000000000004E-2</v>
      </c>
      <c r="AA1174">
        <v>5.8000000000000003E-2</v>
      </c>
      <c r="AB1174">
        <v>0.875</v>
      </c>
      <c r="AC1174">
        <v>0.1179</v>
      </c>
      <c r="AD1174" t="s">
        <v>48</v>
      </c>
      <c r="AE1174" t="s">
        <v>48</v>
      </c>
      <c r="AF1174" t="s">
        <v>48</v>
      </c>
      <c r="AG1174" t="s">
        <v>37311</v>
      </c>
    </row>
    <row r="1175" spans="1:33" hidden="1" outlineLevel="1" x14ac:dyDescent="0.2">
      <c r="A1175" t="s">
        <v>43733</v>
      </c>
      <c r="B1175" t="s">
        <v>43734</v>
      </c>
      <c r="C1175" t="s">
        <v>43148</v>
      </c>
      <c r="D1175" s="3"/>
      <c r="J1175" t="s">
        <v>43735</v>
      </c>
      <c r="K1175" t="s">
        <v>43438</v>
      </c>
      <c r="L1175" t="s">
        <v>1263</v>
      </c>
      <c r="M1175">
        <v>-7</v>
      </c>
      <c r="P1175" s="2" t="s">
        <v>43736</v>
      </c>
      <c r="Q1175" t="s">
        <v>47</v>
      </c>
      <c r="S1175">
        <v>0.28549370000000002</v>
      </c>
      <c r="T1175">
        <v>7.8964229999999996E-3</v>
      </c>
      <c r="U1175">
        <v>5.8946951999999997E-2</v>
      </c>
      <c r="V1175">
        <v>4.3839492000000001E-2</v>
      </c>
      <c r="W1175">
        <v>0.24928533999999999</v>
      </c>
      <c r="X1175">
        <v>8.8417809999999999E-3</v>
      </c>
      <c r="Y1175">
        <v>0.14166666666666669</v>
      </c>
      <c r="Z1175">
        <v>0.151</v>
      </c>
      <c r="AA1175">
        <v>9.0999999999999998E-2</v>
      </c>
      <c r="AB1175">
        <v>0.75800000000000001</v>
      </c>
      <c r="AC1175">
        <v>0.53090000000000004</v>
      </c>
      <c r="AD1175" t="s">
        <v>48</v>
      </c>
      <c r="AE1175" t="s">
        <v>48</v>
      </c>
      <c r="AF1175" t="s">
        <v>48</v>
      </c>
      <c r="AG1175" t="s">
        <v>37311</v>
      </c>
    </row>
    <row r="1176" spans="1:33" hidden="1" outlineLevel="1" x14ac:dyDescent="0.2">
      <c r="A1176" t="s">
        <v>43737</v>
      </c>
      <c r="B1176" t="s">
        <v>43738</v>
      </c>
      <c r="C1176" t="s">
        <v>43148</v>
      </c>
      <c r="D1176" s="3"/>
      <c r="J1176" t="s">
        <v>43739</v>
      </c>
      <c r="K1176" t="s">
        <v>43443</v>
      </c>
      <c r="L1176" t="s">
        <v>1263</v>
      </c>
      <c r="M1176">
        <v>-12</v>
      </c>
      <c r="P1176" s="2" t="s">
        <v>43740</v>
      </c>
      <c r="Q1176" t="s">
        <v>47</v>
      </c>
      <c r="S1176">
        <v>0.50759226000000002</v>
      </c>
      <c r="T1176">
        <v>9.3460079999999994E-3</v>
      </c>
      <c r="U1176">
        <v>0.104876526</v>
      </c>
      <c r="V1176">
        <v>6.2896360000000004E-3</v>
      </c>
      <c r="W1176">
        <v>0.5588244</v>
      </c>
      <c r="X1176">
        <v>7.4177469999999997E-3</v>
      </c>
      <c r="Y1176">
        <v>0.3666666666666667</v>
      </c>
      <c r="Z1176">
        <v>0.27300000000000002</v>
      </c>
      <c r="AA1176">
        <v>0.14699999999999999</v>
      </c>
      <c r="AB1176">
        <v>0.57999999999999996</v>
      </c>
      <c r="AC1176">
        <v>0.69079999999999997</v>
      </c>
      <c r="AD1176" t="s">
        <v>48</v>
      </c>
      <c r="AE1176" t="s">
        <v>48</v>
      </c>
      <c r="AF1176" t="s">
        <v>48</v>
      </c>
      <c r="AG1176" t="s">
        <v>37311</v>
      </c>
    </row>
    <row r="1177" spans="1:33" hidden="1" outlineLevel="1" x14ac:dyDescent="0.2">
      <c r="A1177" t="s">
        <v>43741</v>
      </c>
      <c r="B1177" t="s">
        <v>43742</v>
      </c>
      <c r="C1177" t="s">
        <v>43148</v>
      </c>
      <c r="D1177" s="3"/>
      <c r="J1177" t="s">
        <v>43743</v>
      </c>
      <c r="K1177" t="s">
        <v>43447</v>
      </c>
      <c r="L1177" t="s">
        <v>1263</v>
      </c>
      <c r="M1177">
        <v>3</v>
      </c>
      <c r="P1177" s="2" t="s">
        <v>43744</v>
      </c>
      <c r="Q1177" t="s">
        <v>47</v>
      </c>
      <c r="S1177">
        <v>2.5556687000000002E-2</v>
      </c>
      <c r="T1177">
        <v>7.6293944999999996E-4</v>
      </c>
      <c r="U1177">
        <v>1.1970524999999999E-2</v>
      </c>
      <c r="V1177">
        <v>1.3504217999999999E-3</v>
      </c>
      <c r="W1177">
        <v>1.2756908000000001E-2</v>
      </c>
      <c r="X1177">
        <v>7.0423200000000004E-3</v>
      </c>
      <c r="Y1177">
        <v>7.7083333333333337E-2</v>
      </c>
      <c r="Z1177">
        <v>5.7000000000000002E-2</v>
      </c>
      <c r="AA1177">
        <v>0.112</v>
      </c>
      <c r="AB1177">
        <v>0.83099999999999996</v>
      </c>
      <c r="AC1177">
        <v>-0.38059999999999999</v>
      </c>
      <c r="AD1177" t="s">
        <v>48</v>
      </c>
      <c r="AE1177" t="s">
        <v>48</v>
      </c>
      <c r="AF1177" t="s">
        <v>48</v>
      </c>
      <c r="AG1177" t="s">
        <v>37311</v>
      </c>
    </row>
    <row r="1178" spans="1:33" hidden="1" outlineLevel="1" x14ac:dyDescent="0.2">
      <c r="A1178" t="s">
        <v>43745</v>
      </c>
      <c r="B1178" t="s">
        <v>43746</v>
      </c>
      <c r="C1178" t="s">
        <v>43747</v>
      </c>
      <c r="D1178" s="3"/>
      <c r="J1178" t="s">
        <v>43748</v>
      </c>
      <c r="K1178" t="s">
        <v>43447</v>
      </c>
      <c r="L1178" t="s">
        <v>1263</v>
      </c>
      <c r="M1178">
        <v>1</v>
      </c>
      <c r="P1178" s="2" t="s">
        <v>43749</v>
      </c>
      <c r="Q1178" t="s">
        <v>47</v>
      </c>
      <c r="S1178">
        <v>0.11119666</v>
      </c>
      <c r="T1178">
        <v>1.7356873E-3</v>
      </c>
      <c r="U1178">
        <v>2.0442016E-2</v>
      </c>
      <c r="V1178">
        <v>3.9217729999999999E-3</v>
      </c>
      <c r="W1178">
        <v>3.6325074999999998E-2</v>
      </c>
      <c r="X1178">
        <v>8.6605399999999996E-3</v>
      </c>
      <c r="Y1178">
        <v>-7.7777777777777793E-2</v>
      </c>
      <c r="Z1178">
        <v>8.3000000000000004E-2</v>
      </c>
      <c r="AA1178">
        <v>0.17799999999999999</v>
      </c>
      <c r="AB1178">
        <v>0.74</v>
      </c>
      <c r="AC1178">
        <v>-0.49390000000000001</v>
      </c>
      <c r="AD1178" t="s">
        <v>48</v>
      </c>
      <c r="AE1178" t="s">
        <v>48</v>
      </c>
      <c r="AF1178" t="s">
        <v>48</v>
      </c>
      <c r="AG1178" t="s">
        <v>37311</v>
      </c>
    </row>
    <row r="1179" spans="1:33" hidden="1" outlineLevel="1" x14ac:dyDescent="0.2">
      <c r="A1179" t="s">
        <v>43750</v>
      </c>
      <c r="B1179" t="s">
        <v>43143</v>
      </c>
      <c r="C1179" t="s">
        <v>16715</v>
      </c>
      <c r="D1179" s="3"/>
      <c r="J1179" t="s">
        <v>43751</v>
      </c>
      <c r="K1179" t="s">
        <v>43452</v>
      </c>
      <c r="L1179" t="s">
        <v>1263</v>
      </c>
      <c r="M1179">
        <v>1</v>
      </c>
      <c r="P1179" s="2" t="s">
        <v>43752</v>
      </c>
      <c r="Q1179" t="s">
        <v>47</v>
      </c>
      <c r="S1179">
        <v>0.33899839999999998</v>
      </c>
      <c r="T1179">
        <v>5.302429E-3</v>
      </c>
      <c r="U1179">
        <v>0.10301965</v>
      </c>
      <c r="V1179">
        <v>7.1035884000000002E-3</v>
      </c>
      <c r="W1179">
        <v>0.36798461999999998</v>
      </c>
      <c r="X1179">
        <v>9.7738765000000005E-3</v>
      </c>
      <c r="Y1179">
        <v>-0.16875000000000001</v>
      </c>
      <c r="Z1179">
        <v>3.1E-2</v>
      </c>
      <c r="AA1179">
        <v>0.191</v>
      </c>
      <c r="AB1179">
        <v>0.77800000000000002</v>
      </c>
      <c r="AC1179">
        <v>-0.87080000000000002</v>
      </c>
      <c r="AD1179" t="s">
        <v>48</v>
      </c>
      <c r="AE1179" t="s">
        <v>48</v>
      </c>
      <c r="AF1179" t="s">
        <v>48</v>
      </c>
      <c r="AG1179" t="s">
        <v>37311</v>
      </c>
    </row>
    <row r="1180" spans="1:33" hidden="1" outlineLevel="1" x14ac:dyDescent="0.2">
      <c r="A1180" t="s">
        <v>43753</v>
      </c>
      <c r="B1180" t="s">
        <v>42711</v>
      </c>
      <c r="C1180" t="s">
        <v>16715</v>
      </c>
      <c r="D1180" s="3"/>
      <c r="J1180" t="s">
        <v>43754</v>
      </c>
      <c r="K1180" t="s">
        <v>43464</v>
      </c>
      <c r="L1180" t="s">
        <v>1263</v>
      </c>
      <c r="M1180">
        <v>8</v>
      </c>
      <c r="P1180" s="2" t="s">
        <v>43755</v>
      </c>
      <c r="Q1180" t="s">
        <v>47</v>
      </c>
      <c r="S1180">
        <v>1.7341164999999999E-2</v>
      </c>
      <c r="T1180">
        <v>6.7234040000000003E-4</v>
      </c>
      <c r="U1180">
        <v>1.3336895E-2</v>
      </c>
      <c r="V1180">
        <v>2.3863617999999999E-3</v>
      </c>
      <c r="W1180">
        <v>9.9448910000000008E-3</v>
      </c>
      <c r="X1180">
        <v>6.5503810000000001E-3</v>
      </c>
      <c r="Y1180">
        <v>0.24357142857142849</v>
      </c>
      <c r="Z1180">
        <v>9.6000000000000002E-2</v>
      </c>
      <c r="AA1180">
        <v>0.11700000000000001</v>
      </c>
      <c r="AB1180">
        <v>0.78700000000000003</v>
      </c>
      <c r="AC1180">
        <v>-0.38240000000000002</v>
      </c>
      <c r="AD1180" t="s">
        <v>48</v>
      </c>
      <c r="AE1180" t="s">
        <v>48</v>
      </c>
      <c r="AF1180" t="s">
        <v>48</v>
      </c>
      <c r="AG1180" t="s">
        <v>37311</v>
      </c>
    </row>
    <row r="1181" spans="1:33" hidden="1" outlineLevel="1" x14ac:dyDescent="0.2">
      <c r="A1181" t="s">
        <v>43756</v>
      </c>
      <c r="B1181" t="s">
        <v>43757</v>
      </c>
      <c r="C1181" t="s">
        <v>42591</v>
      </c>
      <c r="D1181" s="3"/>
      <c r="J1181" t="s">
        <v>43758</v>
      </c>
      <c r="K1181" t="s">
        <v>43493</v>
      </c>
      <c r="L1181" t="s">
        <v>1263</v>
      </c>
      <c r="M1181">
        <v>-6</v>
      </c>
      <c r="P1181" s="2" t="s">
        <v>43759</v>
      </c>
      <c r="Q1181" t="s">
        <v>47</v>
      </c>
      <c r="S1181">
        <v>0.68636379999999997</v>
      </c>
      <c r="T1181">
        <v>1.9224196999999998E-2</v>
      </c>
      <c r="U1181">
        <v>0.28134429999999999</v>
      </c>
      <c r="V1181">
        <v>9.4344530000000006E-3</v>
      </c>
      <c r="W1181">
        <v>0.70905439999999997</v>
      </c>
      <c r="X1181">
        <v>8.7641070000000001E-3</v>
      </c>
      <c r="Y1181">
        <v>-0.43125000000000002</v>
      </c>
      <c r="Z1181">
        <v>0</v>
      </c>
      <c r="AA1181">
        <v>0.27</v>
      </c>
      <c r="AB1181">
        <v>0.73</v>
      </c>
      <c r="AC1181">
        <v>-0.96399999999999997</v>
      </c>
      <c r="AD1181" t="s">
        <v>48</v>
      </c>
      <c r="AE1181" t="s">
        <v>48</v>
      </c>
      <c r="AF1181" t="s">
        <v>48</v>
      </c>
      <c r="AG1181" t="s">
        <v>37311</v>
      </c>
    </row>
    <row r="1182" spans="1:33" hidden="1" outlineLevel="1" x14ac:dyDescent="0.2">
      <c r="A1182" t="s">
        <v>43760</v>
      </c>
      <c r="B1182" t="s">
        <v>43761</v>
      </c>
      <c r="C1182" t="s">
        <v>40864</v>
      </c>
      <c r="D1182" s="3"/>
      <c r="J1182" t="s">
        <v>43762</v>
      </c>
      <c r="K1182" t="s">
        <v>43501</v>
      </c>
      <c r="L1182" t="s">
        <v>1263</v>
      </c>
      <c r="M1182">
        <v>39</v>
      </c>
      <c r="P1182" s="2" t="s">
        <v>43763</v>
      </c>
      <c r="Q1182" t="s">
        <v>11732</v>
      </c>
      <c r="S1182">
        <v>1.9477395000000002E-2</v>
      </c>
      <c r="T1182">
        <v>7.4863434000000003E-4</v>
      </c>
      <c r="U1182">
        <v>1.1970524999999999E-2</v>
      </c>
      <c r="V1182">
        <v>3.7922803E-3</v>
      </c>
      <c r="W1182">
        <v>1.0476895E-2</v>
      </c>
      <c r="X1182">
        <v>6.8092960000000003E-3</v>
      </c>
      <c r="Y1182">
        <v>0.1</v>
      </c>
      <c r="Z1182">
        <v>9.9000000000000005E-2</v>
      </c>
      <c r="AA1182">
        <v>0</v>
      </c>
      <c r="AB1182">
        <v>0.90100000000000002</v>
      </c>
      <c r="AC1182">
        <v>0.74960000000000004</v>
      </c>
      <c r="AD1182" t="s">
        <v>48</v>
      </c>
      <c r="AE1182" t="s">
        <v>48</v>
      </c>
      <c r="AF1182" t="s">
        <v>48</v>
      </c>
      <c r="AG1182" t="s">
        <v>37311</v>
      </c>
    </row>
    <row r="1183" spans="1:33" hidden="1" outlineLevel="1" x14ac:dyDescent="0.2">
      <c r="A1183" t="s">
        <v>43764</v>
      </c>
      <c r="B1183" t="s">
        <v>43765</v>
      </c>
      <c r="C1183" t="s">
        <v>43766</v>
      </c>
      <c r="D1183" s="3"/>
      <c r="J1183" t="s">
        <v>43767</v>
      </c>
      <c r="K1183" t="s">
        <v>43501</v>
      </c>
      <c r="L1183" t="s">
        <v>1263</v>
      </c>
      <c r="M1183">
        <v>32</v>
      </c>
      <c r="P1183" s="2" t="s">
        <v>43768</v>
      </c>
      <c r="Q1183" t="s">
        <v>47</v>
      </c>
      <c r="S1183">
        <v>1.7215504999999999E-2</v>
      </c>
      <c r="T1183">
        <v>5.7697295999999999E-4</v>
      </c>
      <c r="U1183">
        <v>1.0006368999999999E-2</v>
      </c>
      <c r="V1183">
        <v>2.3863617999999999E-3</v>
      </c>
      <c r="W1183">
        <v>1.1008898E-2</v>
      </c>
      <c r="X1183">
        <v>5.9645849999999997E-3</v>
      </c>
      <c r="Y1183">
        <v>0.1333333333333333</v>
      </c>
      <c r="Z1183">
        <v>0.184</v>
      </c>
      <c r="AA1183">
        <v>0</v>
      </c>
      <c r="AB1183">
        <v>0.81599999999999995</v>
      </c>
      <c r="AC1183">
        <v>0.60799999999999998</v>
      </c>
      <c r="AD1183" t="s">
        <v>48</v>
      </c>
      <c r="AE1183" t="s">
        <v>48</v>
      </c>
      <c r="AF1183" t="s">
        <v>48</v>
      </c>
      <c r="AG1183" t="s">
        <v>37311</v>
      </c>
    </row>
    <row r="1184" spans="1:33" hidden="1" outlineLevel="1" x14ac:dyDescent="0.2">
      <c r="A1184" t="s">
        <v>43769</v>
      </c>
      <c r="B1184" t="s">
        <v>43770</v>
      </c>
      <c r="C1184" t="s">
        <v>43771</v>
      </c>
      <c r="D1184" s="3"/>
      <c r="J1184" t="s">
        <v>43772</v>
      </c>
      <c r="K1184" t="s">
        <v>43501</v>
      </c>
      <c r="L1184" t="s">
        <v>1263</v>
      </c>
      <c r="M1184">
        <v>6</v>
      </c>
      <c r="P1184" s="2" t="s">
        <v>43773</v>
      </c>
      <c r="Q1184" t="s">
        <v>47</v>
      </c>
      <c r="S1184">
        <v>2.4967448999999999E-2</v>
      </c>
      <c r="T1184">
        <v>9.250641E-4</v>
      </c>
      <c r="U1184">
        <v>1.2858665999999999E-2</v>
      </c>
      <c r="V1184">
        <v>4.2177554999999999E-3</v>
      </c>
      <c r="W1184">
        <v>1.302291E-2</v>
      </c>
      <c r="X1184">
        <v>6.7510399999999998E-3</v>
      </c>
      <c r="Y1184">
        <v>0.1076623376623377</v>
      </c>
      <c r="Z1184">
        <v>7.1999999999999995E-2</v>
      </c>
      <c r="AA1184">
        <v>4.7E-2</v>
      </c>
      <c r="AB1184">
        <v>0.88100000000000001</v>
      </c>
      <c r="AC1184">
        <v>9.8100000000000007E-2</v>
      </c>
      <c r="AD1184" t="s">
        <v>48</v>
      </c>
      <c r="AE1184" t="s">
        <v>48</v>
      </c>
      <c r="AF1184" t="s">
        <v>48</v>
      </c>
      <c r="AG1184" t="s">
        <v>37311</v>
      </c>
    </row>
    <row r="1185" spans="1:33" hidden="1" outlineLevel="1" x14ac:dyDescent="0.2">
      <c r="A1185" t="s">
        <v>43774</v>
      </c>
      <c r="B1185" t="s">
        <v>43775</v>
      </c>
      <c r="C1185" t="s">
        <v>43776</v>
      </c>
      <c r="D1185" s="3"/>
      <c r="J1185" t="s">
        <v>43777</v>
      </c>
      <c r="K1185" t="s">
        <v>43501</v>
      </c>
      <c r="L1185" t="s">
        <v>1263</v>
      </c>
      <c r="M1185">
        <v>26</v>
      </c>
      <c r="P1185" s="2" t="s">
        <v>43778</v>
      </c>
      <c r="Q1185" t="s">
        <v>47</v>
      </c>
      <c r="S1185">
        <v>3.7812829999999999E-2</v>
      </c>
      <c r="T1185">
        <v>1.2493134000000001E-3</v>
      </c>
      <c r="U1185">
        <v>2.1466793000000001E-2</v>
      </c>
      <c r="V1185">
        <v>3.8292782999999999E-3</v>
      </c>
      <c r="W1185">
        <v>1.8645584999999999E-2</v>
      </c>
      <c r="X1185">
        <v>7.1199946000000004E-3</v>
      </c>
      <c r="Y1185">
        <v>0.1481060606060606</v>
      </c>
      <c r="Z1185">
        <v>0.19900000000000001</v>
      </c>
      <c r="AA1185">
        <v>0.14000000000000001</v>
      </c>
      <c r="AB1185">
        <v>0.66</v>
      </c>
      <c r="AC1185">
        <v>0.98140000000000005</v>
      </c>
      <c r="AD1185" t="s">
        <v>48</v>
      </c>
      <c r="AE1185" t="s">
        <v>48</v>
      </c>
      <c r="AF1185" t="s">
        <v>48</v>
      </c>
      <c r="AG1185" t="s">
        <v>37311</v>
      </c>
    </row>
    <row r="1186" spans="1:33" hidden="1" outlineLevel="1" x14ac:dyDescent="0.2">
      <c r="A1186" t="s">
        <v>43779</v>
      </c>
      <c r="B1186" t="s">
        <v>43780</v>
      </c>
      <c r="C1186" t="s">
        <v>43781</v>
      </c>
      <c r="D1186" s="3"/>
      <c r="J1186" t="s">
        <v>43782</v>
      </c>
      <c r="K1186" t="s">
        <v>43505</v>
      </c>
      <c r="L1186" t="s">
        <v>1263</v>
      </c>
      <c r="M1186">
        <v>3</v>
      </c>
      <c r="P1186" s="2" t="s">
        <v>43783</v>
      </c>
      <c r="Q1186" t="s">
        <v>10258</v>
      </c>
      <c r="S1186">
        <v>0.16158697999999999</v>
      </c>
      <c r="T1186">
        <v>3.7193297999999998E-3</v>
      </c>
      <c r="U1186">
        <v>5.3435806000000002E-2</v>
      </c>
      <c r="V1186">
        <v>5.5218685000000003E-2</v>
      </c>
      <c r="W1186">
        <v>4.6764325000000002E-2</v>
      </c>
      <c r="X1186">
        <v>7.5730959999999996E-3</v>
      </c>
      <c r="Y1186">
        <v>-0.53333333333333333</v>
      </c>
      <c r="Z1186">
        <v>0</v>
      </c>
      <c r="AA1186">
        <v>0.254</v>
      </c>
      <c r="AB1186">
        <v>0.746</v>
      </c>
      <c r="AC1186">
        <v>-0.93659999999999999</v>
      </c>
      <c r="AD1186" t="s">
        <v>48</v>
      </c>
      <c r="AE1186" t="s">
        <v>48</v>
      </c>
      <c r="AF1186" t="s">
        <v>48</v>
      </c>
      <c r="AG1186" t="s">
        <v>37311</v>
      </c>
    </row>
    <row r="1187" spans="1:33" hidden="1" outlineLevel="1" x14ac:dyDescent="0.2">
      <c r="A1187" t="s">
        <v>43784</v>
      </c>
      <c r="B1187" t="s">
        <v>40153</v>
      </c>
      <c r="C1187" t="s">
        <v>40864</v>
      </c>
      <c r="D1187" s="3"/>
      <c r="J1187" t="s">
        <v>43785</v>
      </c>
      <c r="K1187" t="s">
        <v>43505</v>
      </c>
      <c r="L1187" t="s">
        <v>1263</v>
      </c>
      <c r="M1187">
        <v>1</v>
      </c>
      <c r="P1187" s="2" t="s">
        <v>43786</v>
      </c>
      <c r="Q1187" t="s">
        <v>11732</v>
      </c>
      <c r="S1187">
        <v>3.9226997999999999E-2</v>
      </c>
      <c r="T1187">
        <v>1.6784668E-3</v>
      </c>
      <c r="U1187">
        <v>1.9622196000000001E-2</v>
      </c>
      <c r="V1187">
        <v>2.2791367E-2</v>
      </c>
      <c r="W1187">
        <v>1.4086916E-2</v>
      </c>
      <c r="X1187">
        <v>7.0034824000000002E-3</v>
      </c>
      <c r="Y1187">
        <v>8.666666666666667E-2</v>
      </c>
      <c r="Z1187">
        <v>0.14199999999999999</v>
      </c>
      <c r="AA1187">
        <v>3.3000000000000002E-2</v>
      </c>
      <c r="AB1187">
        <v>0.82399999999999995</v>
      </c>
      <c r="AC1187">
        <v>0.88090000000000002</v>
      </c>
      <c r="AD1187" t="s">
        <v>48</v>
      </c>
      <c r="AE1187" t="s">
        <v>48</v>
      </c>
      <c r="AF1187" t="s">
        <v>48</v>
      </c>
      <c r="AG1187" t="s">
        <v>37311</v>
      </c>
    </row>
    <row r="1188" spans="1:33" hidden="1" outlineLevel="1" x14ac:dyDescent="0.2">
      <c r="A1188" t="s">
        <v>43787</v>
      </c>
      <c r="B1188" t="s">
        <v>43788</v>
      </c>
      <c r="C1188" t="s">
        <v>40864</v>
      </c>
      <c r="D1188" s="3"/>
      <c r="J1188" t="s">
        <v>43789</v>
      </c>
      <c r="K1188" t="s">
        <v>43521</v>
      </c>
      <c r="L1188" t="s">
        <v>1263</v>
      </c>
      <c r="M1188">
        <v>12</v>
      </c>
      <c r="P1188" s="2" t="s">
        <v>43790</v>
      </c>
      <c r="Q1188" t="s">
        <v>11732</v>
      </c>
      <c r="S1188">
        <v>0.17984040000000001</v>
      </c>
      <c r="T1188">
        <v>5.8746340000000001E-3</v>
      </c>
      <c r="U1188">
        <v>7.5792133999999997E-2</v>
      </c>
      <c r="V1188">
        <v>6.6587250000000001E-2</v>
      </c>
      <c r="W1188">
        <v>7.8403539999999994E-2</v>
      </c>
      <c r="X1188">
        <v>1.1094344000000001E-2</v>
      </c>
      <c r="Y1188">
        <v>-0.19280303030303031</v>
      </c>
      <c r="Z1188">
        <v>7.4999999999999997E-2</v>
      </c>
      <c r="AA1188">
        <v>8.7999999999999995E-2</v>
      </c>
      <c r="AB1188">
        <v>0.83699999999999997</v>
      </c>
      <c r="AC1188">
        <v>-0.55500000000000005</v>
      </c>
      <c r="AD1188" t="s">
        <v>48</v>
      </c>
      <c r="AE1188" t="s">
        <v>48</v>
      </c>
      <c r="AF1188" t="s">
        <v>48</v>
      </c>
      <c r="AG1188" t="s">
        <v>37311</v>
      </c>
    </row>
    <row r="1189" spans="1:33" hidden="1" outlineLevel="1" x14ac:dyDescent="0.2">
      <c r="A1189" t="s">
        <v>43791</v>
      </c>
      <c r="B1189" t="s">
        <v>43792</v>
      </c>
      <c r="C1189" t="s">
        <v>41224</v>
      </c>
      <c r="D1189" s="3"/>
      <c r="J1189" t="s">
        <v>43793</v>
      </c>
      <c r="K1189" t="s">
        <v>43532</v>
      </c>
      <c r="L1189" t="s">
        <v>1263</v>
      </c>
      <c r="M1189">
        <v>-1</v>
      </c>
      <c r="P1189" s="2" t="s">
        <v>43794</v>
      </c>
      <c r="Q1189" t="s">
        <v>10060</v>
      </c>
      <c r="S1189">
        <v>0.27047761999999997</v>
      </c>
      <c r="T1189">
        <v>7.4005127000000004E-3</v>
      </c>
      <c r="U1189">
        <v>0.16682947000000001</v>
      </c>
      <c r="V1189">
        <v>1.0951364999999999E-2</v>
      </c>
      <c r="W1189">
        <v>0.19734057999999999</v>
      </c>
      <c r="X1189">
        <v>9.2042630000000007E-3</v>
      </c>
      <c r="Y1189">
        <v>-1.7500000000000002E-2</v>
      </c>
      <c r="Z1189">
        <v>0.16400000000000001</v>
      </c>
      <c r="AA1189">
        <v>9.4E-2</v>
      </c>
      <c r="AB1189">
        <v>0.74199999999999999</v>
      </c>
      <c r="AC1189">
        <v>0.73880000000000001</v>
      </c>
      <c r="AD1189" t="s">
        <v>48</v>
      </c>
      <c r="AE1189" t="s">
        <v>48</v>
      </c>
      <c r="AF1189" t="s">
        <v>48</v>
      </c>
      <c r="AG1189" t="s">
        <v>37311</v>
      </c>
    </row>
    <row r="1190" spans="1:33" hidden="1" outlineLevel="1" x14ac:dyDescent="0.2">
      <c r="A1190" t="s">
        <v>43795</v>
      </c>
      <c r="B1190" t="s">
        <v>43796</v>
      </c>
      <c r="C1190" t="s">
        <v>43797</v>
      </c>
      <c r="D1190" s="3"/>
      <c r="J1190" t="s">
        <v>43798</v>
      </c>
      <c r="K1190" t="s">
        <v>43536</v>
      </c>
      <c r="L1190" t="s">
        <v>1263</v>
      </c>
      <c r="M1190">
        <v>18</v>
      </c>
      <c r="P1190" s="2" t="s">
        <v>43799</v>
      </c>
      <c r="Q1190" t="s">
        <v>47</v>
      </c>
      <c r="S1190">
        <v>4.6862889999999997E-2</v>
      </c>
      <c r="T1190">
        <v>1.1014938000000001E-3</v>
      </c>
      <c r="U1190">
        <v>1.2926984000000001E-2</v>
      </c>
      <c r="V1190">
        <v>3.7367835000000002E-3</v>
      </c>
      <c r="W1190">
        <v>2.3350900000000001E-2</v>
      </c>
      <c r="X1190">
        <v>6.5244893000000002E-3</v>
      </c>
      <c r="Y1190">
        <v>0.4</v>
      </c>
      <c r="Z1190">
        <v>0.20200000000000001</v>
      </c>
      <c r="AA1190">
        <v>0</v>
      </c>
      <c r="AB1190">
        <v>0.79800000000000004</v>
      </c>
      <c r="AC1190">
        <v>0.51060000000000005</v>
      </c>
      <c r="AD1190" t="s">
        <v>48</v>
      </c>
      <c r="AE1190" t="s">
        <v>48</v>
      </c>
      <c r="AF1190" t="s">
        <v>48</v>
      </c>
      <c r="AG1190" t="s">
        <v>37311</v>
      </c>
    </row>
    <row r="1191" spans="1:33" hidden="1" outlineLevel="1" x14ac:dyDescent="0.2">
      <c r="A1191" t="s">
        <v>43800</v>
      </c>
      <c r="B1191" t="s">
        <v>43801</v>
      </c>
      <c r="C1191" t="s">
        <v>28440</v>
      </c>
      <c r="D1191" s="3"/>
      <c r="J1191" t="s">
        <v>43802</v>
      </c>
      <c r="K1191" t="s">
        <v>43586</v>
      </c>
      <c r="L1191" t="s">
        <v>1263</v>
      </c>
      <c r="M1191">
        <v>30</v>
      </c>
      <c r="P1191" s="2" t="s">
        <v>43803</v>
      </c>
      <c r="Q1191" t="s">
        <v>10150</v>
      </c>
      <c r="S1191">
        <v>0.40614097999999998</v>
      </c>
      <c r="T1191">
        <v>2.1548226E-2</v>
      </c>
      <c r="U1191">
        <v>0.17473822999999999</v>
      </c>
      <c r="V1191">
        <v>0.21865999999999999</v>
      </c>
      <c r="W1191">
        <v>0.36798461999999998</v>
      </c>
      <c r="X1191">
        <v>0.13815512999999999</v>
      </c>
      <c r="Y1191">
        <v>-2.6041666666666661E-2</v>
      </c>
      <c r="Z1191">
        <v>8.6999999999999994E-2</v>
      </c>
      <c r="AA1191">
        <v>0.20399999999999999</v>
      </c>
      <c r="AB1191">
        <v>0.70899999999999996</v>
      </c>
      <c r="AC1191">
        <v>-0.84840000000000004</v>
      </c>
      <c r="AD1191" t="s">
        <v>48</v>
      </c>
      <c r="AE1191" t="s">
        <v>48</v>
      </c>
      <c r="AF1191" t="s">
        <v>48</v>
      </c>
      <c r="AG1191" t="s">
        <v>37311</v>
      </c>
    </row>
    <row r="1192" spans="1:33" hidden="1" outlineLevel="1" x14ac:dyDescent="0.2">
      <c r="A1192" t="s">
        <v>43804</v>
      </c>
      <c r="B1192" t="s">
        <v>43805</v>
      </c>
      <c r="C1192" t="s">
        <v>43806</v>
      </c>
      <c r="D1192" s="3"/>
      <c r="J1192" t="s">
        <v>43807</v>
      </c>
      <c r="K1192" t="s">
        <v>43586</v>
      </c>
      <c r="L1192" t="s">
        <v>1263</v>
      </c>
      <c r="M1192">
        <v>10</v>
      </c>
      <c r="P1192" s="2" t="s">
        <v>43808</v>
      </c>
      <c r="Q1192" t="s">
        <v>47</v>
      </c>
      <c r="S1192">
        <v>3.3334624E-2</v>
      </c>
      <c r="T1192">
        <v>1.2683868000000001E-3</v>
      </c>
      <c r="U1192">
        <v>1.5010697999999999E-2</v>
      </c>
      <c r="V1192">
        <v>2.1181274000000002E-3</v>
      </c>
      <c r="W1192">
        <v>1.2908909499999999E-2</v>
      </c>
      <c r="X1192">
        <v>9.4631779999999992E-3</v>
      </c>
      <c r="Y1192">
        <v>-0.16111111111111109</v>
      </c>
      <c r="Z1192">
        <v>5.5E-2</v>
      </c>
      <c r="AA1192">
        <v>0</v>
      </c>
      <c r="AB1192">
        <v>0.94499999999999995</v>
      </c>
      <c r="AC1192">
        <v>2.58E-2</v>
      </c>
      <c r="AD1192" t="s">
        <v>48</v>
      </c>
      <c r="AE1192" t="s">
        <v>48</v>
      </c>
      <c r="AF1192" t="s">
        <v>48</v>
      </c>
      <c r="AG1192" t="s">
        <v>37311</v>
      </c>
    </row>
    <row r="1193" spans="1:33" hidden="1" outlineLevel="1" x14ac:dyDescent="0.2">
      <c r="A1193" t="s">
        <v>43809</v>
      </c>
      <c r="B1193" t="s">
        <v>43810</v>
      </c>
      <c r="C1193" t="s">
        <v>43811</v>
      </c>
      <c r="D1193" s="3"/>
      <c r="J1193" t="s">
        <v>43812</v>
      </c>
      <c r="K1193" t="s">
        <v>43594</v>
      </c>
      <c r="L1193" t="s">
        <v>1263</v>
      </c>
      <c r="M1193">
        <v>-1</v>
      </c>
      <c r="P1193" s="2" t="s">
        <v>43813</v>
      </c>
      <c r="Q1193" t="s">
        <v>47</v>
      </c>
      <c r="S1193">
        <v>0.51403969999999999</v>
      </c>
      <c r="T1193">
        <v>2.8730227000000001E-2</v>
      </c>
      <c r="U1193">
        <v>0.40185395000000002</v>
      </c>
      <c r="V1193">
        <v>0.50515929999999998</v>
      </c>
      <c r="W1193">
        <v>0.51309439999999995</v>
      </c>
      <c r="X1193">
        <v>3.2350419999999998E-2</v>
      </c>
      <c r="Y1193">
        <v>-0.14499999999999999</v>
      </c>
      <c r="Z1193">
        <v>3.5000000000000003E-2</v>
      </c>
      <c r="AA1193">
        <v>0.114</v>
      </c>
      <c r="AB1193">
        <v>0.85099999999999998</v>
      </c>
      <c r="AC1193">
        <v>-0.70879999999999999</v>
      </c>
      <c r="AD1193" t="s">
        <v>48</v>
      </c>
      <c r="AE1193" t="s">
        <v>48</v>
      </c>
      <c r="AF1193" t="s">
        <v>48</v>
      </c>
      <c r="AG1193" t="s">
        <v>37311</v>
      </c>
    </row>
    <row r="1194" spans="1:33" hidden="1" outlineLevel="1" x14ac:dyDescent="0.2">
      <c r="A1194" t="s">
        <v>43814</v>
      </c>
      <c r="B1194" t="s">
        <v>43815</v>
      </c>
      <c r="C1194" t="s">
        <v>43816</v>
      </c>
      <c r="D1194" s="3"/>
      <c r="J1194" t="s">
        <v>43817</v>
      </c>
      <c r="K1194" t="s">
        <v>43598</v>
      </c>
      <c r="L1194" t="s">
        <v>1263</v>
      </c>
      <c r="M1194">
        <v>29</v>
      </c>
      <c r="P1194" s="2" t="s">
        <v>43818</v>
      </c>
      <c r="Q1194" t="s">
        <v>47</v>
      </c>
      <c r="S1194">
        <v>0.37576625000000002</v>
      </c>
      <c r="T1194">
        <v>1.5609036999999999E-2</v>
      </c>
      <c r="U1194">
        <v>5.4938845E-2</v>
      </c>
      <c r="V1194">
        <v>7.2885780000000004E-3</v>
      </c>
      <c r="W1194">
        <v>0.26957804000000002</v>
      </c>
      <c r="X1194">
        <v>0.15118481</v>
      </c>
      <c r="Y1194">
        <v>0</v>
      </c>
      <c r="Z1194">
        <v>0</v>
      </c>
      <c r="AA1194">
        <v>0</v>
      </c>
      <c r="AB1194">
        <v>1</v>
      </c>
      <c r="AC1194">
        <v>0</v>
      </c>
      <c r="AD1194" t="s">
        <v>48</v>
      </c>
      <c r="AE1194" t="s">
        <v>48</v>
      </c>
      <c r="AF1194" t="s">
        <v>48</v>
      </c>
      <c r="AG1194" t="s">
        <v>37311</v>
      </c>
    </row>
    <row r="1195" spans="1:33" hidden="1" outlineLevel="1" x14ac:dyDescent="0.2">
      <c r="A1195" t="s">
        <v>43819</v>
      </c>
      <c r="B1195" t="s">
        <v>43820</v>
      </c>
      <c r="C1195" t="s">
        <v>43821</v>
      </c>
      <c r="D1195" s="3"/>
      <c r="J1195" t="s">
        <v>43822</v>
      </c>
      <c r="K1195" t="s">
        <v>43598</v>
      </c>
      <c r="L1195" t="s">
        <v>1263</v>
      </c>
      <c r="M1195">
        <v>-2</v>
      </c>
      <c r="P1195" s="2" t="s">
        <v>43823</v>
      </c>
      <c r="Q1195" t="s">
        <v>47</v>
      </c>
      <c r="S1195">
        <v>0.18649188</v>
      </c>
      <c r="T1195">
        <v>4.4822693000000002E-3</v>
      </c>
      <c r="U1195">
        <v>4.4668075000000002E-2</v>
      </c>
      <c r="V1195">
        <v>0.11047905</v>
      </c>
      <c r="W1195">
        <v>7.9354010000000003E-2</v>
      </c>
      <c r="X1195">
        <v>7.3789097000000001E-3</v>
      </c>
      <c r="Y1195">
        <v>-1.6666666666666659E-2</v>
      </c>
      <c r="Z1195">
        <v>0.13800000000000001</v>
      </c>
      <c r="AA1195">
        <v>0.112</v>
      </c>
      <c r="AB1195">
        <v>0.75</v>
      </c>
      <c r="AC1195">
        <v>0.24010000000000001</v>
      </c>
      <c r="AD1195" t="s">
        <v>48</v>
      </c>
      <c r="AE1195" t="s">
        <v>48</v>
      </c>
      <c r="AF1195" t="s">
        <v>48</v>
      </c>
      <c r="AG1195" t="s">
        <v>37311</v>
      </c>
    </row>
    <row r="1196" spans="1:33" hidden="1" outlineLevel="1" x14ac:dyDescent="0.2">
      <c r="A1196" t="s">
        <v>43824</v>
      </c>
      <c r="B1196" t="s">
        <v>43825</v>
      </c>
      <c r="C1196" t="s">
        <v>43383</v>
      </c>
      <c r="D1196" s="3"/>
      <c r="J1196" t="s">
        <v>43826</v>
      </c>
      <c r="K1196" t="s">
        <v>43619</v>
      </c>
      <c r="L1196" t="s">
        <v>1263</v>
      </c>
      <c r="M1196">
        <v>-8</v>
      </c>
      <c r="P1196" s="2" t="s">
        <v>43827</v>
      </c>
      <c r="Q1196" t="s">
        <v>47</v>
      </c>
      <c r="S1196">
        <v>0.11739368999999999</v>
      </c>
      <c r="T1196">
        <v>1.6784668E-3</v>
      </c>
      <c r="U1196">
        <v>1.3644326999999999E-2</v>
      </c>
      <c r="V1196">
        <v>1.0951364999999999E-2</v>
      </c>
      <c r="W1196">
        <v>6.634661E-2</v>
      </c>
      <c r="X1196">
        <v>6.0390230000000001E-3</v>
      </c>
      <c r="Y1196">
        <v>-0.1</v>
      </c>
      <c r="Z1196">
        <v>0</v>
      </c>
      <c r="AA1196">
        <v>0.13600000000000001</v>
      </c>
      <c r="AB1196">
        <v>0.86399999999999999</v>
      </c>
      <c r="AC1196">
        <v>-0.29599999999999999</v>
      </c>
      <c r="AD1196" t="s">
        <v>48</v>
      </c>
      <c r="AE1196" t="s">
        <v>48</v>
      </c>
      <c r="AF1196" t="s">
        <v>48</v>
      </c>
      <c r="AG1196" t="s">
        <v>37311</v>
      </c>
    </row>
    <row r="1197" spans="1:33" hidden="1" outlineLevel="1" x14ac:dyDescent="0.2">
      <c r="A1197" t="s">
        <v>43828</v>
      </c>
      <c r="B1197" t="s">
        <v>38296</v>
      </c>
      <c r="C1197" t="s">
        <v>43383</v>
      </c>
      <c r="D1197" s="3"/>
      <c r="J1197" t="s">
        <v>43829</v>
      </c>
      <c r="K1197" t="s">
        <v>43638</v>
      </c>
      <c r="L1197" t="s">
        <v>1263</v>
      </c>
      <c r="M1197">
        <v>0</v>
      </c>
      <c r="P1197" s="2" t="s">
        <v>43830</v>
      </c>
      <c r="Q1197" t="s">
        <v>47</v>
      </c>
      <c r="S1197">
        <v>0.12867521000000001</v>
      </c>
      <c r="T1197">
        <v>2.7084349999999999E-3</v>
      </c>
      <c r="U1197">
        <v>1.4259193999999999E-2</v>
      </c>
      <c r="V1197">
        <v>1.8068384E-2</v>
      </c>
      <c r="W1197">
        <v>6.9215689999999996E-2</v>
      </c>
      <c r="X1197">
        <v>7.1070487999999998E-3</v>
      </c>
      <c r="Y1197">
        <v>1.8181818181818171E-2</v>
      </c>
      <c r="Z1197">
        <v>2.5000000000000001E-2</v>
      </c>
      <c r="AA1197">
        <v>5.1999999999999998E-2</v>
      </c>
      <c r="AB1197">
        <v>0.92300000000000004</v>
      </c>
      <c r="AC1197">
        <v>-0.34</v>
      </c>
      <c r="AD1197" t="s">
        <v>48</v>
      </c>
      <c r="AE1197" t="s">
        <v>48</v>
      </c>
      <c r="AF1197" t="s">
        <v>48</v>
      </c>
      <c r="AG1197" t="s">
        <v>37311</v>
      </c>
    </row>
    <row r="1198" spans="1:33" hidden="1" outlineLevel="1" x14ac:dyDescent="0.2">
      <c r="A1198" t="s">
        <v>43831</v>
      </c>
      <c r="B1198" t="s">
        <v>43832</v>
      </c>
      <c r="C1198" t="s">
        <v>43833</v>
      </c>
      <c r="D1198" s="3"/>
      <c r="J1198" t="s">
        <v>43834</v>
      </c>
      <c r="K1198" t="s">
        <v>43643</v>
      </c>
      <c r="L1198" t="s">
        <v>1263</v>
      </c>
      <c r="M1198">
        <v>16</v>
      </c>
      <c r="P1198" s="2" t="s">
        <v>43835</v>
      </c>
      <c r="Q1198" t="s">
        <v>47</v>
      </c>
      <c r="S1198">
        <v>2.5792382999999999E-2</v>
      </c>
      <c r="T1198">
        <v>1.9454956E-3</v>
      </c>
      <c r="U1198">
        <v>2.2764844999999999E-2</v>
      </c>
      <c r="V1198">
        <v>4.3657473000000002E-3</v>
      </c>
      <c r="W1198">
        <v>1.0286893E-2</v>
      </c>
      <c r="X1198">
        <v>8.3757329999999998E-3</v>
      </c>
      <c r="Y1198">
        <v>0</v>
      </c>
      <c r="Z1198">
        <v>0.2</v>
      </c>
      <c r="AA1198">
        <v>0</v>
      </c>
      <c r="AB1198">
        <v>0.8</v>
      </c>
      <c r="AC1198">
        <v>0.36120000000000002</v>
      </c>
      <c r="AD1198" t="s">
        <v>48</v>
      </c>
      <c r="AE1198" t="s">
        <v>48</v>
      </c>
      <c r="AF1198" t="s">
        <v>48</v>
      </c>
      <c r="AG1198" t="s">
        <v>37311</v>
      </c>
    </row>
    <row r="1199" spans="1:33" hidden="1" outlineLevel="1" x14ac:dyDescent="0.2">
      <c r="A1199" t="s">
        <v>43836</v>
      </c>
      <c r="B1199" t="s">
        <v>38278</v>
      </c>
      <c r="C1199" t="s">
        <v>3081</v>
      </c>
      <c r="D1199" s="3"/>
      <c r="J1199" t="s">
        <v>43837</v>
      </c>
      <c r="K1199" t="s">
        <v>43647</v>
      </c>
      <c r="L1199" t="s">
        <v>1263</v>
      </c>
      <c r="M1199">
        <v>36</v>
      </c>
      <c r="P1199" s="2" t="s">
        <v>43838</v>
      </c>
      <c r="Q1199" t="s">
        <v>47</v>
      </c>
      <c r="S1199">
        <v>0.10175867</v>
      </c>
      <c r="T1199">
        <v>1.4686584E-3</v>
      </c>
      <c r="U1199">
        <v>2.2696527000000001E-2</v>
      </c>
      <c r="V1199">
        <v>4.0142676000000004E-3</v>
      </c>
      <c r="W1199">
        <v>3.4451994999999999E-2</v>
      </c>
      <c r="X1199">
        <v>7.3789097000000001E-3</v>
      </c>
      <c r="Y1199">
        <v>0</v>
      </c>
      <c r="Z1199">
        <v>0</v>
      </c>
      <c r="AA1199">
        <v>0.217</v>
      </c>
      <c r="AB1199">
        <v>0.78300000000000003</v>
      </c>
      <c r="AC1199">
        <v>-0.36120000000000002</v>
      </c>
      <c r="AD1199" t="s">
        <v>48</v>
      </c>
      <c r="AE1199" t="s">
        <v>48</v>
      </c>
      <c r="AF1199" t="s">
        <v>48</v>
      </c>
      <c r="AG1199" t="s">
        <v>37311</v>
      </c>
    </row>
    <row r="1200" spans="1:33" hidden="1" outlineLevel="1" x14ac:dyDescent="0.2">
      <c r="A1200" t="s">
        <v>43839</v>
      </c>
      <c r="B1200" t="s">
        <v>43840</v>
      </c>
      <c r="C1200" t="s">
        <v>42062</v>
      </c>
      <c r="D1200" s="3"/>
      <c r="J1200" t="s">
        <v>43841</v>
      </c>
      <c r="K1200" t="s">
        <v>43651</v>
      </c>
      <c r="L1200" t="s">
        <v>1263</v>
      </c>
      <c r="M1200">
        <v>1</v>
      </c>
      <c r="P1200" s="2" t="s">
        <v>43842</v>
      </c>
      <c r="Q1200" t="s">
        <v>47</v>
      </c>
      <c r="S1200">
        <v>0.23451406</v>
      </c>
      <c r="T1200">
        <v>3.9863585999999999E-3</v>
      </c>
      <c r="U1200">
        <v>2.474608E-2</v>
      </c>
      <c r="V1200">
        <v>1.3244914999999999E-2</v>
      </c>
      <c r="W1200">
        <v>0.16809942999999999</v>
      </c>
      <c r="X1200">
        <v>7.4954215000000001E-3</v>
      </c>
      <c r="Y1200">
        <v>-4.6428571428571437E-2</v>
      </c>
      <c r="Z1200">
        <v>0</v>
      </c>
      <c r="AA1200">
        <v>7.4999999999999997E-2</v>
      </c>
      <c r="AB1200">
        <v>0.92500000000000004</v>
      </c>
      <c r="AC1200">
        <v>-0.59430000000000005</v>
      </c>
      <c r="AD1200" t="s">
        <v>48</v>
      </c>
      <c r="AE1200" t="s">
        <v>48</v>
      </c>
      <c r="AF1200" t="s">
        <v>48</v>
      </c>
      <c r="AG1200" t="s">
        <v>37311</v>
      </c>
    </row>
    <row r="1201" spans="1:33" hidden="1" outlineLevel="1" x14ac:dyDescent="0.2">
      <c r="A1201" t="s">
        <v>43843</v>
      </c>
      <c r="B1201" t="s">
        <v>43844</v>
      </c>
      <c r="C1201" t="s">
        <v>43393</v>
      </c>
      <c r="D1201" s="3"/>
      <c r="J1201" t="s">
        <v>43845</v>
      </c>
      <c r="K1201" t="s">
        <v>43664</v>
      </c>
      <c r="L1201" t="s">
        <v>1263</v>
      </c>
      <c r="M1201">
        <v>1</v>
      </c>
      <c r="P1201" s="2" t="s">
        <v>43846</v>
      </c>
      <c r="Q1201" t="s">
        <v>47</v>
      </c>
      <c r="S1201">
        <v>3.6870047000000003E-2</v>
      </c>
      <c r="T1201">
        <v>1.7166137999999999E-3</v>
      </c>
      <c r="U1201">
        <v>2.3857940000000001E-2</v>
      </c>
      <c r="V1201">
        <v>4.3842459999999996E-3</v>
      </c>
      <c r="W1201">
        <v>1.4352917999999999E-2</v>
      </c>
      <c r="X1201">
        <v>7.365964E-3</v>
      </c>
      <c r="Y1201">
        <v>0.1166666666666667</v>
      </c>
      <c r="Z1201">
        <v>0.16700000000000001</v>
      </c>
      <c r="AA1201">
        <v>0</v>
      </c>
      <c r="AB1201">
        <v>0.83299999999999996</v>
      </c>
      <c r="AC1201">
        <v>0.45879999999999999</v>
      </c>
      <c r="AD1201" t="s">
        <v>48</v>
      </c>
      <c r="AE1201" t="s">
        <v>48</v>
      </c>
      <c r="AF1201" t="s">
        <v>48</v>
      </c>
      <c r="AG1201" t="s">
        <v>37311</v>
      </c>
    </row>
    <row r="1202" spans="1:33" hidden="1" outlineLevel="1" x14ac:dyDescent="0.2">
      <c r="A1202" t="s">
        <v>43847</v>
      </c>
      <c r="B1202" t="s">
        <v>43848</v>
      </c>
      <c r="C1202" t="s">
        <v>43849</v>
      </c>
      <c r="D1202" s="3"/>
      <c r="J1202" t="s">
        <v>43850</v>
      </c>
      <c r="K1202" t="s">
        <v>43683</v>
      </c>
      <c r="L1202" t="s">
        <v>1263</v>
      </c>
      <c r="M1202">
        <v>56</v>
      </c>
      <c r="P1202" s="2" t="s">
        <v>43851</v>
      </c>
      <c r="Q1202" t="s">
        <v>47</v>
      </c>
      <c r="S1202">
        <v>6.5797309999999998E-2</v>
      </c>
      <c r="T1202">
        <v>2.4604797E-3</v>
      </c>
      <c r="U1202">
        <v>1.4225035E-2</v>
      </c>
      <c r="V1202">
        <v>3.5147964999999999E-3</v>
      </c>
      <c r="W1202">
        <v>1.2376905000000001E-2</v>
      </c>
      <c r="X1202">
        <v>4.132889E-2</v>
      </c>
      <c r="Y1202">
        <v>0</v>
      </c>
      <c r="Z1202">
        <v>0</v>
      </c>
      <c r="AA1202">
        <v>0.4</v>
      </c>
      <c r="AB1202">
        <v>0.6</v>
      </c>
      <c r="AC1202">
        <v>-0.95379999999999998</v>
      </c>
      <c r="AD1202" t="s">
        <v>48</v>
      </c>
      <c r="AE1202" t="s">
        <v>48</v>
      </c>
      <c r="AF1202" t="s">
        <v>48</v>
      </c>
      <c r="AG1202" t="s">
        <v>37311</v>
      </c>
    </row>
    <row r="1203" spans="1:33" hidden="1" outlineLevel="1" x14ac:dyDescent="0.2">
      <c r="A1203" t="s">
        <v>43852</v>
      </c>
      <c r="B1203" t="s">
        <v>43853</v>
      </c>
      <c r="C1203" t="s">
        <v>43398</v>
      </c>
      <c r="D1203" s="3"/>
      <c r="J1203" t="s">
        <v>43854</v>
      </c>
      <c r="K1203" t="s">
        <v>43683</v>
      </c>
      <c r="L1203" t="s">
        <v>1263</v>
      </c>
      <c r="M1203">
        <v>18</v>
      </c>
      <c r="P1203" s="2" t="s">
        <v>43855</v>
      </c>
      <c r="Q1203" t="s">
        <v>47</v>
      </c>
      <c r="S1203">
        <v>0.39747169999999998</v>
      </c>
      <c r="T1203">
        <v>2.3076923999999999E-2</v>
      </c>
      <c r="U1203">
        <v>0.39498812</v>
      </c>
      <c r="V1203">
        <v>1.857083E-2</v>
      </c>
      <c r="W1203">
        <v>0.16846494000000001</v>
      </c>
      <c r="X1203">
        <v>1.0058681999999999E-2</v>
      </c>
      <c r="Y1203">
        <v>0.16388888888888889</v>
      </c>
      <c r="Z1203">
        <v>3.5000000000000003E-2</v>
      </c>
      <c r="AA1203">
        <v>0.11</v>
      </c>
      <c r="AB1203">
        <v>0.85499999999999998</v>
      </c>
      <c r="AC1203">
        <v>-0.88160000000000005</v>
      </c>
      <c r="AD1203" t="s">
        <v>48</v>
      </c>
      <c r="AE1203" t="s">
        <v>48</v>
      </c>
      <c r="AF1203" t="s">
        <v>48</v>
      </c>
      <c r="AG1203" t="s">
        <v>37311</v>
      </c>
    </row>
    <row r="1204" spans="1:33" hidden="1" outlineLevel="1" x14ac:dyDescent="0.2">
      <c r="A1204" t="s">
        <v>43856</v>
      </c>
      <c r="B1204" t="s">
        <v>43857</v>
      </c>
      <c r="C1204" t="s">
        <v>43858</v>
      </c>
      <c r="D1204" s="3"/>
      <c r="J1204" t="s">
        <v>43859</v>
      </c>
      <c r="K1204" t="s">
        <v>43683</v>
      </c>
      <c r="L1204" t="s">
        <v>1263</v>
      </c>
      <c r="M1204">
        <v>29</v>
      </c>
      <c r="P1204" s="2" t="s">
        <v>43860</v>
      </c>
      <c r="Q1204" t="s">
        <v>47</v>
      </c>
      <c r="S1204">
        <v>0.25462921999999999</v>
      </c>
      <c r="T1204">
        <v>4.7492979999999999E-3</v>
      </c>
      <c r="U1204">
        <v>7.2235980000000005E-2</v>
      </c>
      <c r="V1204">
        <v>1.0951364999999999E-2</v>
      </c>
      <c r="W1204">
        <v>0.20201176000000001</v>
      </c>
      <c r="X1204">
        <v>6.8351879999999999E-3</v>
      </c>
      <c r="Y1204">
        <v>0.10714285714285721</v>
      </c>
      <c r="Z1204">
        <v>0.129</v>
      </c>
      <c r="AA1204">
        <v>0.161</v>
      </c>
      <c r="AB1204">
        <v>0.71</v>
      </c>
      <c r="AC1204">
        <v>-0.72270000000000001</v>
      </c>
      <c r="AD1204" t="s">
        <v>48</v>
      </c>
      <c r="AE1204" t="s">
        <v>48</v>
      </c>
      <c r="AF1204" t="s">
        <v>48</v>
      </c>
      <c r="AG1204" t="s">
        <v>37311</v>
      </c>
    </row>
    <row r="1205" spans="1:33" hidden="1" outlineLevel="1" x14ac:dyDescent="0.2">
      <c r="A1205" t="s">
        <v>43861</v>
      </c>
      <c r="B1205" t="s">
        <v>43862</v>
      </c>
      <c r="C1205" t="s">
        <v>43407</v>
      </c>
      <c r="D1205" s="3"/>
      <c r="J1205" t="s">
        <v>43863</v>
      </c>
      <c r="K1205" t="s">
        <v>43683</v>
      </c>
      <c r="L1205" t="s">
        <v>1263</v>
      </c>
      <c r="M1205">
        <v>7</v>
      </c>
      <c r="P1205" s="2" t="s">
        <v>43864</v>
      </c>
      <c r="Q1205" t="s">
        <v>10060</v>
      </c>
      <c r="S1205">
        <v>0.15877289999999999</v>
      </c>
      <c r="T1205">
        <v>3.9863585999999999E-3</v>
      </c>
      <c r="U1205">
        <v>4.2413517999999997E-2</v>
      </c>
      <c r="V1205">
        <v>5.8086635999999997E-3</v>
      </c>
      <c r="W1205">
        <v>6.8898870000000001E-2</v>
      </c>
      <c r="X1205">
        <v>9.618527E-3</v>
      </c>
      <c r="Y1205">
        <v>-0.26666666666666672</v>
      </c>
      <c r="Z1205">
        <v>6.9000000000000006E-2</v>
      </c>
      <c r="AA1205">
        <v>0.19900000000000001</v>
      </c>
      <c r="AB1205">
        <v>0.73199999999999998</v>
      </c>
      <c r="AC1205">
        <v>-0.69099999999999995</v>
      </c>
      <c r="AD1205" t="s">
        <v>48</v>
      </c>
      <c r="AE1205" t="s">
        <v>48</v>
      </c>
      <c r="AF1205" t="s">
        <v>48</v>
      </c>
      <c r="AG1205" t="s">
        <v>37311</v>
      </c>
    </row>
    <row r="1206" spans="1:33" hidden="1" outlineLevel="1" x14ac:dyDescent="0.2">
      <c r="A1206" t="s">
        <v>43865</v>
      </c>
      <c r="B1206" t="s">
        <v>43866</v>
      </c>
      <c r="C1206" t="s">
        <v>43867</v>
      </c>
      <c r="D1206" s="3"/>
      <c r="J1206" t="s">
        <v>43868</v>
      </c>
      <c r="K1206" t="s">
        <v>43683</v>
      </c>
      <c r="L1206" t="s">
        <v>1263</v>
      </c>
      <c r="M1206">
        <v>-11</v>
      </c>
      <c r="P1206" s="2" t="s">
        <v>43869</v>
      </c>
      <c r="Q1206" t="s">
        <v>47</v>
      </c>
      <c r="S1206">
        <v>1.4702292E-2</v>
      </c>
      <c r="T1206">
        <v>6.3419340000000005E-4</v>
      </c>
      <c r="U1206">
        <v>1.1475216999999999E-2</v>
      </c>
      <c r="V1206">
        <v>1.8313939E-3</v>
      </c>
      <c r="W1206">
        <v>8.6338830000000002E-3</v>
      </c>
      <c r="X1206">
        <v>6.8092960000000003E-3</v>
      </c>
      <c r="Y1206">
        <v>0.180952380952381</v>
      </c>
      <c r="Z1206">
        <v>0.14499999999999999</v>
      </c>
      <c r="AA1206">
        <v>0.106</v>
      </c>
      <c r="AB1206">
        <v>0.749</v>
      </c>
      <c r="AC1206">
        <v>-0.19500000000000001</v>
      </c>
      <c r="AD1206" t="s">
        <v>48</v>
      </c>
      <c r="AE1206" t="s">
        <v>48</v>
      </c>
      <c r="AF1206" t="s">
        <v>48</v>
      </c>
      <c r="AG1206" t="s">
        <v>37311</v>
      </c>
    </row>
    <row r="1207" spans="1:33" hidden="1" outlineLevel="1" x14ac:dyDescent="0.2">
      <c r="A1207" t="s">
        <v>43870</v>
      </c>
      <c r="B1207" t="s">
        <v>43871</v>
      </c>
      <c r="C1207" t="s">
        <v>43398</v>
      </c>
      <c r="D1207" s="3"/>
      <c r="J1207" t="s">
        <v>43872</v>
      </c>
      <c r="K1207" t="s">
        <v>43698</v>
      </c>
      <c r="L1207" t="s">
        <v>1263</v>
      </c>
      <c r="M1207">
        <v>9</v>
      </c>
      <c r="P1207" s="2" t="s">
        <v>43873</v>
      </c>
      <c r="Q1207" t="s">
        <v>47</v>
      </c>
      <c r="S1207">
        <v>0.14082454</v>
      </c>
      <c r="T1207">
        <v>4.0054319999999997E-3</v>
      </c>
      <c r="U1207">
        <v>2.4814399000000001E-2</v>
      </c>
      <c r="V1207">
        <v>6.9185994000000002E-3</v>
      </c>
      <c r="W1207">
        <v>3.9737478E-2</v>
      </c>
      <c r="X1207">
        <v>3.9947584000000001E-2</v>
      </c>
      <c r="Y1207">
        <v>0.20833333333333329</v>
      </c>
      <c r="Z1207">
        <v>2.1999999999999999E-2</v>
      </c>
      <c r="AA1207">
        <v>3.4000000000000002E-2</v>
      </c>
      <c r="AB1207">
        <v>0.94399999999999995</v>
      </c>
      <c r="AC1207">
        <v>0.10680000000000001</v>
      </c>
      <c r="AD1207" t="s">
        <v>48</v>
      </c>
      <c r="AE1207" t="s">
        <v>48</v>
      </c>
      <c r="AF1207" t="s">
        <v>48</v>
      </c>
      <c r="AG1207" t="s">
        <v>37311</v>
      </c>
    </row>
    <row r="1208" spans="1:33" hidden="1" outlineLevel="1" x14ac:dyDescent="0.2">
      <c r="A1208" t="s">
        <v>43874</v>
      </c>
      <c r="B1208" t="s">
        <v>43875</v>
      </c>
      <c r="C1208" t="s">
        <v>43876</v>
      </c>
      <c r="D1208" s="3"/>
      <c r="J1208" t="s">
        <v>43877</v>
      </c>
      <c r="K1208" t="s">
        <v>43708</v>
      </c>
      <c r="L1208" t="s">
        <v>1263</v>
      </c>
      <c r="M1208">
        <v>1</v>
      </c>
      <c r="P1208" s="2" t="s">
        <v>43878</v>
      </c>
      <c r="Q1208" t="s">
        <v>47</v>
      </c>
      <c r="S1208">
        <v>2.5438840000000001E-2</v>
      </c>
      <c r="T1208">
        <v>5.6743620000000001E-4</v>
      </c>
      <c r="U1208">
        <v>9.8355730000000002E-3</v>
      </c>
      <c r="V1208">
        <v>1.2301788E-3</v>
      </c>
      <c r="W1208">
        <v>1.3592913E-2</v>
      </c>
      <c r="X1208">
        <v>6.1425893000000001E-3</v>
      </c>
      <c r="Y1208">
        <v>0</v>
      </c>
      <c r="Z1208">
        <v>0</v>
      </c>
      <c r="AA1208">
        <v>0.36299999999999999</v>
      </c>
      <c r="AB1208">
        <v>0.63700000000000001</v>
      </c>
      <c r="AC1208">
        <v>-0.84419999999999995</v>
      </c>
      <c r="AD1208" t="s">
        <v>48</v>
      </c>
      <c r="AE1208" t="s">
        <v>48</v>
      </c>
      <c r="AF1208" t="s">
        <v>48</v>
      </c>
      <c r="AG1208" t="s">
        <v>37311</v>
      </c>
    </row>
    <row r="1209" spans="1:33" hidden="1" outlineLevel="1" x14ac:dyDescent="0.2">
      <c r="A1209" t="s">
        <v>43879</v>
      </c>
      <c r="B1209" t="s">
        <v>43880</v>
      </c>
      <c r="C1209" t="s">
        <v>41499</v>
      </c>
      <c r="D1209" s="3"/>
      <c r="J1209" t="s">
        <v>43881</v>
      </c>
      <c r="K1209" t="s">
        <v>43716</v>
      </c>
      <c r="L1209" t="s">
        <v>1263</v>
      </c>
      <c r="M1209">
        <v>7</v>
      </c>
      <c r="P1209" s="2" t="s">
        <v>43882</v>
      </c>
      <c r="Q1209" t="s">
        <v>47</v>
      </c>
      <c r="S1209">
        <v>4.8842012999999997E-2</v>
      </c>
      <c r="T1209">
        <v>1.5449524E-3</v>
      </c>
      <c r="U1209">
        <v>1.9212283E-2</v>
      </c>
      <c r="V1209">
        <v>4.1252609999999999E-3</v>
      </c>
      <c r="W1209">
        <v>1.838776E-2</v>
      </c>
      <c r="X1209">
        <v>7.3141810000000003E-3</v>
      </c>
      <c r="Y1209">
        <v>0</v>
      </c>
      <c r="Z1209">
        <v>0</v>
      </c>
      <c r="AA1209">
        <v>0.32200000000000001</v>
      </c>
      <c r="AB1209">
        <v>0.67800000000000005</v>
      </c>
      <c r="AC1209">
        <v>-0.2263</v>
      </c>
      <c r="AD1209" t="s">
        <v>48</v>
      </c>
      <c r="AE1209" t="s">
        <v>48</v>
      </c>
      <c r="AF1209" t="s">
        <v>48</v>
      </c>
      <c r="AG1209" t="s">
        <v>37311</v>
      </c>
    </row>
    <row r="1210" spans="1:33" hidden="1" outlineLevel="1" x14ac:dyDescent="0.2">
      <c r="A1210" t="s">
        <v>43883</v>
      </c>
      <c r="B1210" t="s">
        <v>43884</v>
      </c>
      <c r="C1210" t="s">
        <v>43422</v>
      </c>
      <c r="D1210" s="3"/>
      <c r="J1210" t="s">
        <v>43885</v>
      </c>
      <c r="K1210" t="s">
        <v>43720</v>
      </c>
      <c r="L1210" t="s">
        <v>1263</v>
      </c>
      <c r="M1210">
        <v>7</v>
      </c>
      <c r="P1210" s="2" t="s">
        <v>43886</v>
      </c>
      <c r="Q1210" t="s">
        <v>47</v>
      </c>
      <c r="S1210">
        <v>0.55668289999999998</v>
      </c>
      <c r="T1210">
        <v>2.3317306999999999E-2</v>
      </c>
      <c r="U1210">
        <v>0.69197649999999999</v>
      </c>
      <c r="V1210">
        <v>1.8269362000000001E-2</v>
      </c>
      <c r="W1210">
        <v>0.35333878000000002</v>
      </c>
      <c r="X1210">
        <v>1.2803185E-2</v>
      </c>
      <c r="Y1210">
        <v>-0.1083333333333333</v>
      </c>
      <c r="Z1210">
        <v>3.1E-2</v>
      </c>
      <c r="AA1210">
        <v>0.29699999999999999</v>
      </c>
      <c r="AB1210">
        <v>0.67200000000000004</v>
      </c>
      <c r="AC1210">
        <v>-0.96279999999999999</v>
      </c>
      <c r="AD1210" t="s">
        <v>48</v>
      </c>
      <c r="AE1210" t="s">
        <v>48</v>
      </c>
      <c r="AF1210" t="s">
        <v>48</v>
      </c>
      <c r="AG1210" t="s">
        <v>37311</v>
      </c>
    </row>
    <row r="1211" spans="1:33" hidden="1" outlineLevel="1" x14ac:dyDescent="0.2">
      <c r="A1211" t="s">
        <v>43887</v>
      </c>
      <c r="B1211" t="s">
        <v>43888</v>
      </c>
      <c r="C1211" t="s">
        <v>43440</v>
      </c>
      <c r="D1211" s="3"/>
      <c r="J1211" t="s">
        <v>43889</v>
      </c>
      <c r="K1211" t="s">
        <v>43733</v>
      </c>
      <c r="L1211" t="s">
        <v>1263</v>
      </c>
      <c r="M1211">
        <v>8</v>
      </c>
      <c r="P1211" s="2" t="s">
        <v>43890</v>
      </c>
      <c r="Q1211" t="s">
        <v>47</v>
      </c>
      <c r="S1211">
        <v>0.17198499</v>
      </c>
      <c r="T1211">
        <v>7.4768066000000001E-3</v>
      </c>
      <c r="U1211">
        <v>0.22986409999999999</v>
      </c>
      <c r="V1211">
        <v>7.3995716E-3</v>
      </c>
      <c r="W1211">
        <v>5.5547885999999998E-2</v>
      </c>
      <c r="X1211">
        <v>9.3855029999999999E-3</v>
      </c>
      <c r="Y1211">
        <v>-0.15909090909090909</v>
      </c>
      <c r="Z1211">
        <v>6.4000000000000001E-2</v>
      </c>
      <c r="AA1211">
        <v>0.19900000000000001</v>
      </c>
      <c r="AB1211">
        <v>0.73799999999999999</v>
      </c>
      <c r="AC1211">
        <v>-0.95030000000000003</v>
      </c>
      <c r="AD1211" t="s">
        <v>48</v>
      </c>
      <c r="AE1211" t="s">
        <v>48</v>
      </c>
      <c r="AF1211" t="s">
        <v>48</v>
      </c>
      <c r="AG1211" t="s">
        <v>37311</v>
      </c>
    </row>
    <row r="1212" spans="1:33" hidden="1" outlineLevel="1" x14ac:dyDescent="0.2">
      <c r="A1212" t="s">
        <v>43891</v>
      </c>
      <c r="B1212" t="s">
        <v>43892</v>
      </c>
      <c r="C1212" t="s">
        <v>42536</v>
      </c>
      <c r="D1212" s="3"/>
      <c r="J1212" t="s">
        <v>43893</v>
      </c>
      <c r="K1212" t="s">
        <v>43737</v>
      </c>
      <c r="L1212" t="s">
        <v>1263</v>
      </c>
      <c r="M1212">
        <v>-7</v>
      </c>
      <c r="P1212" s="2" t="s">
        <v>43894</v>
      </c>
      <c r="Q1212" t="s">
        <v>10060</v>
      </c>
      <c r="S1212">
        <v>0.47119883000000001</v>
      </c>
      <c r="T1212">
        <v>8.2397459999999992E-3</v>
      </c>
      <c r="U1212">
        <v>8.1288009999999994E-2</v>
      </c>
      <c r="V1212">
        <v>7.6215583999999998E-3</v>
      </c>
      <c r="W1212">
        <v>0.51458939999999997</v>
      </c>
      <c r="X1212">
        <v>1.0188141E-2</v>
      </c>
      <c r="Y1212">
        <v>0.21111111111111111</v>
      </c>
      <c r="Z1212">
        <v>0.38900000000000001</v>
      </c>
      <c r="AA1212">
        <v>0.11799999999999999</v>
      </c>
      <c r="AB1212">
        <v>0.49299999999999999</v>
      </c>
      <c r="AC1212">
        <v>0.66890000000000005</v>
      </c>
      <c r="AD1212" t="s">
        <v>48</v>
      </c>
      <c r="AE1212" t="s">
        <v>48</v>
      </c>
      <c r="AF1212" t="s">
        <v>48</v>
      </c>
      <c r="AG1212" t="s">
        <v>37311</v>
      </c>
    </row>
    <row r="1213" spans="1:33" hidden="1" outlineLevel="1" x14ac:dyDescent="0.2">
      <c r="A1213" t="s">
        <v>43895</v>
      </c>
      <c r="B1213" t="s">
        <v>43896</v>
      </c>
      <c r="C1213" t="s">
        <v>43004</v>
      </c>
      <c r="D1213" s="3"/>
      <c r="J1213" t="s">
        <v>43897</v>
      </c>
      <c r="K1213" t="s">
        <v>43750</v>
      </c>
      <c r="L1213" t="s">
        <v>1263</v>
      </c>
      <c r="M1213">
        <v>16</v>
      </c>
      <c r="P1213" s="2" t="s">
        <v>43898</v>
      </c>
      <c r="Q1213" t="s">
        <v>47</v>
      </c>
      <c r="S1213">
        <v>0.25462921999999999</v>
      </c>
      <c r="T1213">
        <v>3.6811829000000002E-3</v>
      </c>
      <c r="U1213">
        <v>3.1140719000000001E-2</v>
      </c>
      <c r="V1213">
        <v>4.8097213999999996E-3</v>
      </c>
      <c r="W1213">
        <v>0.20901856999999999</v>
      </c>
      <c r="X1213">
        <v>1.0887212E-2</v>
      </c>
      <c r="Y1213">
        <v>-0.20476190476190481</v>
      </c>
      <c r="Z1213">
        <v>8.7999999999999995E-2</v>
      </c>
      <c r="AA1213">
        <v>0.17</v>
      </c>
      <c r="AB1213">
        <v>0.74199999999999999</v>
      </c>
      <c r="AC1213">
        <v>-0.45879999999999999</v>
      </c>
      <c r="AD1213" t="s">
        <v>48</v>
      </c>
      <c r="AE1213" t="s">
        <v>48</v>
      </c>
      <c r="AF1213" t="s">
        <v>48</v>
      </c>
      <c r="AG1213" t="s">
        <v>37311</v>
      </c>
    </row>
    <row r="1214" spans="1:33" hidden="1" outlineLevel="1" x14ac:dyDescent="0.2">
      <c r="A1214" t="s">
        <v>43899</v>
      </c>
      <c r="B1214" t="s">
        <v>43900</v>
      </c>
      <c r="C1214" t="s">
        <v>43148</v>
      </c>
      <c r="D1214" s="3"/>
      <c r="J1214" t="s">
        <v>43901</v>
      </c>
      <c r="K1214" t="s">
        <v>43750</v>
      </c>
      <c r="L1214" t="s">
        <v>1263</v>
      </c>
      <c r="M1214">
        <v>3</v>
      </c>
      <c r="P1214" s="2" t="s">
        <v>43902</v>
      </c>
      <c r="Q1214" t="s">
        <v>47</v>
      </c>
      <c r="S1214">
        <v>5.0326355000000003E-2</v>
      </c>
      <c r="T1214">
        <v>1.3351439999999999E-3</v>
      </c>
      <c r="U1214">
        <v>1.6821137E-2</v>
      </c>
      <c r="V1214">
        <v>1.1247349E-2</v>
      </c>
      <c r="W1214">
        <v>2.2770792000000002E-2</v>
      </c>
      <c r="X1214">
        <v>6.3885584999999996E-3</v>
      </c>
      <c r="Y1214">
        <v>0.16666666666666671</v>
      </c>
      <c r="Z1214">
        <v>0</v>
      </c>
      <c r="AA1214">
        <v>0.17899999999999999</v>
      </c>
      <c r="AB1214">
        <v>0.82099999999999995</v>
      </c>
      <c r="AC1214">
        <v>-0.57189999999999996</v>
      </c>
      <c r="AD1214" t="s">
        <v>48</v>
      </c>
      <c r="AE1214" t="s">
        <v>48</v>
      </c>
      <c r="AF1214" t="s">
        <v>48</v>
      </c>
      <c r="AG1214" t="s">
        <v>37311</v>
      </c>
    </row>
    <row r="1215" spans="1:33" hidden="1" outlineLevel="1" x14ac:dyDescent="0.2">
      <c r="A1215" t="s">
        <v>43903</v>
      </c>
      <c r="B1215" t="s">
        <v>43904</v>
      </c>
      <c r="C1215" t="s">
        <v>43905</v>
      </c>
      <c r="D1215" s="3"/>
      <c r="J1215" t="s">
        <v>43906</v>
      </c>
      <c r="K1215" t="s">
        <v>43753</v>
      </c>
      <c r="L1215" t="s">
        <v>1263</v>
      </c>
      <c r="M1215">
        <v>2</v>
      </c>
      <c r="P1215" s="2" t="s">
        <v>43907</v>
      </c>
      <c r="Q1215" t="s">
        <v>47</v>
      </c>
      <c r="S1215">
        <v>1.7843807E-2</v>
      </c>
      <c r="T1215">
        <v>7.7247619999999998E-4</v>
      </c>
      <c r="U1215">
        <v>1.3131939E-2</v>
      </c>
      <c r="V1215">
        <v>3.9217729999999999E-3</v>
      </c>
      <c r="W1215">
        <v>9.7548900000000004E-3</v>
      </c>
      <c r="X1215">
        <v>6.8869706999999999E-3</v>
      </c>
      <c r="Y1215">
        <v>-9.1666666666666674E-2</v>
      </c>
      <c r="Z1215">
        <v>0.14399999999999999</v>
      </c>
      <c r="AA1215">
        <v>0.19400000000000001</v>
      </c>
      <c r="AB1215">
        <v>0.66200000000000003</v>
      </c>
      <c r="AC1215">
        <v>-0.5343</v>
      </c>
      <c r="AD1215" t="s">
        <v>48</v>
      </c>
      <c r="AE1215" t="s">
        <v>48</v>
      </c>
      <c r="AF1215" t="s">
        <v>48</v>
      </c>
      <c r="AG1215" t="s">
        <v>37311</v>
      </c>
    </row>
    <row r="1216" spans="1:33" hidden="1" outlineLevel="1" x14ac:dyDescent="0.2">
      <c r="A1216" t="s">
        <v>43908</v>
      </c>
      <c r="B1216" t="s">
        <v>43909</v>
      </c>
      <c r="C1216" t="s">
        <v>42887</v>
      </c>
      <c r="D1216" s="3"/>
      <c r="J1216" t="s">
        <v>43910</v>
      </c>
      <c r="K1216" t="s">
        <v>43753</v>
      </c>
      <c r="L1216" t="s">
        <v>1263</v>
      </c>
      <c r="M1216">
        <v>2</v>
      </c>
      <c r="P1216" s="2" t="s">
        <v>43911</v>
      </c>
      <c r="Q1216" t="s">
        <v>47</v>
      </c>
      <c r="S1216">
        <v>0.44393396000000002</v>
      </c>
      <c r="T1216">
        <v>9.6511840000000002E-3</v>
      </c>
      <c r="U1216">
        <v>0.17566866</v>
      </c>
      <c r="V1216">
        <v>1.9173763999999999E-2</v>
      </c>
      <c r="W1216">
        <v>0.51309439999999995</v>
      </c>
      <c r="X1216">
        <v>7.4824755999999999E-3</v>
      </c>
      <c r="Y1216">
        <v>-0.125</v>
      </c>
      <c r="Z1216">
        <v>0.11799999999999999</v>
      </c>
      <c r="AA1216">
        <v>0.20499999999999999</v>
      </c>
      <c r="AB1216">
        <v>0.67600000000000005</v>
      </c>
      <c r="AC1216">
        <v>-0.55740000000000001</v>
      </c>
      <c r="AD1216" t="s">
        <v>48</v>
      </c>
      <c r="AE1216" t="s">
        <v>48</v>
      </c>
      <c r="AF1216" t="s">
        <v>48</v>
      </c>
      <c r="AG1216" t="s">
        <v>37311</v>
      </c>
    </row>
    <row r="1217" spans="1:33" hidden="1" outlineLevel="1" x14ac:dyDescent="0.2">
      <c r="A1217" t="s">
        <v>43912</v>
      </c>
      <c r="B1217" t="s">
        <v>43913</v>
      </c>
      <c r="C1217" t="s">
        <v>42947</v>
      </c>
      <c r="D1217" s="3"/>
      <c r="J1217" t="s">
        <v>43914</v>
      </c>
      <c r="K1217" t="s">
        <v>43756</v>
      </c>
      <c r="L1217" t="s">
        <v>1263</v>
      </c>
      <c r="M1217">
        <v>3</v>
      </c>
      <c r="P1217" s="2" t="s">
        <v>43915</v>
      </c>
      <c r="Q1217" t="s">
        <v>47</v>
      </c>
      <c r="S1217">
        <v>9.5684489999999997E-2</v>
      </c>
      <c r="T1217">
        <v>1.6689299999999999E-3</v>
      </c>
      <c r="U1217">
        <v>1.7709277999999998E-2</v>
      </c>
      <c r="V1217">
        <v>4.1252609999999999E-3</v>
      </c>
      <c r="W1217">
        <v>3.566399E-2</v>
      </c>
      <c r="X1217">
        <v>7.5730959999999996E-3</v>
      </c>
      <c r="Y1217">
        <v>-0.2</v>
      </c>
      <c r="Z1217">
        <v>0</v>
      </c>
      <c r="AA1217">
        <v>0.41599999999999998</v>
      </c>
      <c r="AB1217">
        <v>0.58399999999999996</v>
      </c>
      <c r="AC1217">
        <v>-0.75060000000000004</v>
      </c>
      <c r="AD1217" t="s">
        <v>48</v>
      </c>
      <c r="AE1217" t="s">
        <v>48</v>
      </c>
      <c r="AF1217" t="s">
        <v>48</v>
      </c>
      <c r="AG1217" t="s">
        <v>37311</v>
      </c>
    </row>
    <row r="1218" spans="1:33" hidden="1" outlineLevel="1" x14ac:dyDescent="0.2">
      <c r="A1218" t="s">
        <v>43916</v>
      </c>
      <c r="B1218" t="s">
        <v>43917</v>
      </c>
      <c r="C1218" t="s">
        <v>43918</v>
      </c>
      <c r="D1218" s="3"/>
      <c r="J1218" t="s">
        <v>43919</v>
      </c>
      <c r="K1218" t="s">
        <v>43764</v>
      </c>
      <c r="L1218" t="s">
        <v>1263</v>
      </c>
      <c r="M1218">
        <v>6</v>
      </c>
      <c r="P1218" s="2" t="s">
        <v>43920</v>
      </c>
      <c r="Q1218" t="s">
        <v>10150</v>
      </c>
      <c r="S1218">
        <v>4.0430736000000002E-2</v>
      </c>
      <c r="T1218">
        <v>1.1730194000000001E-3</v>
      </c>
      <c r="U1218">
        <v>1.8255825999999999E-2</v>
      </c>
      <c r="V1218">
        <v>6.7336100000000001E-3</v>
      </c>
      <c r="W1218">
        <v>1.7743195999999999E-2</v>
      </c>
      <c r="X1218">
        <v>7.5601499999999999E-3</v>
      </c>
      <c r="Y1218">
        <v>7.5000000000000011E-2</v>
      </c>
      <c r="Z1218">
        <v>0.17100000000000001</v>
      </c>
      <c r="AA1218">
        <v>0</v>
      </c>
      <c r="AB1218">
        <v>0.82899999999999996</v>
      </c>
      <c r="AC1218">
        <v>0.51060000000000005</v>
      </c>
      <c r="AD1218" t="s">
        <v>48</v>
      </c>
      <c r="AE1218" t="s">
        <v>48</v>
      </c>
      <c r="AF1218" t="s">
        <v>48</v>
      </c>
      <c r="AG1218" t="s">
        <v>37311</v>
      </c>
    </row>
    <row r="1219" spans="1:33" hidden="1" outlineLevel="1" x14ac:dyDescent="0.2">
      <c r="A1219" t="s">
        <v>43921</v>
      </c>
      <c r="B1219" t="s">
        <v>43922</v>
      </c>
      <c r="C1219" t="s">
        <v>40764</v>
      </c>
      <c r="D1219" s="3"/>
      <c r="J1219" t="s">
        <v>43923</v>
      </c>
      <c r="K1219" t="s">
        <v>43779</v>
      </c>
      <c r="L1219" t="s">
        <v>1263</v>
      </c>
      <c r="M1219">
        <v>-2</v>
      </c>
      <c r="P1219" s="2" t="s">
        <v>43924</v>
      </c>
      <c r="Q1219" t="s">
        <v>47</v>
      </c>
      <c r="S1219">
        <v>4.8594624000000003E-2</v>
      </c>
      <c r="T1219">
        <v>1.3637542999999999E-3</v>
      </c>
      <c r="U1219">
        <v>1.9280603E-2</v>
      </c>
      <c r="V1219">
        <v>4.3839492000000001E-2</v>
      </c>
      <c r="W1219">
        <v>1.4732921E-2</v>
      </c>
      <c r="X1219">
        <v>6.2655740000000003E-3</v>
      </c>
      <c r="Y1219">
        <v>0.27575757575757581</v>
      </c>
      <c r="Z1219">
        <v>0.20499999999999999</v>
      </c>
      <c r="AA1219">
        <v>0.1</v>
      </c>
      <c r="AB1219">
        <v>0.69499999999999995</v>
      </c>
      <c r="AC1219">
        <v>0.65359999999999996</v>
      </c>
      <c r="AD1219" t="s">
        <v>48</v>
      </c>
      <c r="AE1219" t="s">
        <v>48</v>
      </c>
      <c r="AF1219" t="s">
        <v>48</v>
      </c>
      <c r="AG1219" t="s">
        <v>37311</v>
      </c>
    </row>
    <row r="1220" spans="1:33" hidden="1" outlineLevel="1" x14ac:dyDescent="0.2">
      <c r="A1220" t="s">
        <v>43925</v>
      </c>
      <c r="B1220" t="s">
        <v>43926</v>
      </c>
      <c r="C1220" t="s">
        <v>2990</v>
      </c>
      <c r="D1220" s="3"/>
      <c r="J1220" t="s">
        <v>43927</v>
      </c>
      <c r="K1220" t="s">
        <v>43791</v>
      </c>
      <c r="L1220" t="s">
        <v>1263</v>
      </c>
      <c r="M1220">
        <v>1</v>
      </c>
      <c r="P1220" s="2" t="s">
        <v>43928</v>
      </c>
      <c r="Q1220" t="s">
        <v>47</v>
      </c>
      <c r="S1220">
        <v>0.41910072999999998</v>
      </c>
      <c r="T1220">
        <v>2.3082556000000001E-2</v>
      </c>
      <c r="U1220">
        <v>0.46460026999999998</v>
      </c>
      <c r="V1220">
        <v>0.13591312</v>
      </c>
      <c r="W1220">
        <v>0.37846634000000001</v>
      </c>
      <c r="X1220">
        <v>1.1560391999999999E-2</v>
      </c>
      <c r="Y1220">
        <v>-5.6709956709956717E-2</v>
      </c>
      <c r="Z1220">
        <v>0.13500000000000001</v>
      </c>
      <c r="AA1220">
        <v>0.108</v>
      </c>
      <c r="AB1220">
        <v>0.75800000000000001</v>
      </c>
      <c r="AC1220">
        <v>0.72030000000000005</v>
      </c>
      <c r="AD1220" t="s">
        <v>48</v>
      </c>
      <c r="AE1220" t="s">
        <v>48</v>
      </c>
      <c r="AF1220" t="s">
        <v>48</v>
      </c>
      <c r="AG1220" t="s">
        <v>37311</v>
      </c>
    </row>
    <row r="1221" spans="1:33" hidden="1" outlineLevel="1" x14ac:dyDescent="0.2">
      <c r="A1221" t="s">
        <v>43929</v>
      </c>
      <c r="B1221" t="s">
        <v>43930</v>
      </c>
      <c r="C1221" t="s">
        <v>43931</v>
      </c>
      <c r="D1221" s="3"/>
      <c r="J1221" t="s">
        <v>43932</v>
      </c>
      <c r="K1221" t="s">
        <v>43795</v>
      </c>
      <c r="L1221" t="s">
        <v>1263</v>
      </c>
      <c r="M1221">
        <v>11</v>
      </c>
      <c r="P1221" s="2" t="s">
        <v>43933</v>
      </c>
      <c r="Q1221" t="s">
        <v>47</v>
      </c>
      <c r="S1221">
        <v>4.8347229999999998E-2</v>
      </c>
      <c r="T1221">
        <v>9.965897E-4</v>
      </c>
      <c r="U1221">
        <v>1.7094411E-2</v>
      </c>
      <c r="V1221">
        <v>5.0687062999999997E-3</v>
      </c>
      <c r="W1221">
        <v>2.3028618000000001E-2</v>
      </c>
      <c r="X1221">
        <v>5.928984E-3</v>
      </c>
      <c r="Y1221">
        <v>-0.2104166666666667</v>
      </c>
      <c r="Z1221">
        <v>0</v>
      </c>
      <c r="AA1221">
        <v>0.214</v>
      </c>
      <c r="AB1221">
        <v>0.78600000000000003</v>
      </c>
      <c r="AC1221">
        <v>-0.71809999999999996</v>
      </c>
      <c r="AD1221" t="s">
        <v>48</v>
      </c>
      <c r="AE1221" t="s">
        <v>48</v>
      </c>
      <c r="AF1221" t="s">
        <v>48</v>
      </c>
      <c r="AG1221" t="s">
        <v>37311</v>
      </c>
    </row>
    <row r="1222" spans="1:33" hidden="1" outlineLevel="1" x14ac:dyDescent="0.2">
      <c r="A1222" t="s">
        <v>43934</v>
      </c>
      <c r="B1222" t="s">
        <v>43935</v>
      </c>
      <c r="C1222" t="s">
        <v>41118</v>
      </c>
      <c r="D1222" s="3"/>
      <c r="J1222" t="s">
        <v>43936</v>
      </c>
      <c r="K1222" t="s">
        <v>43800</v>
      </c>
      <c r="L1222" t="s">
        <v>1263</v>
      </c>
      <c r="M1222">
        <v>-15</v>
      </c>
      <c r="P1222" s="2" t="s">
        <v>43937</v>
      </c>
      <c r="Q1222" t="s">
        <v>47</v>
      </c>
      <c r="S1222">
        <v>3.2627537999999998E-2</v>
      </c>
      <c r="T1222">
        <v>1.3256073E-3</v>
      </c>
      <c r="U1222">
        <v>1.7094411E-2</v>
      </c>
      <c r="V1222">
        <v>5.0317086000000004E-3</v>
      </c>
      <c r="W1222">
        <v>1.1654901E-2</v>
      </c>
      <c r="X1222">
        <v>7.3400719999999996E-3</v>
      </c>
      <c r="Y1222">
        <v>0.05</v>
      </c>
      <c r="Z1222">
        <v>0.25600000000000001</v>
      </c>
      <c r="AA1222">
        <v>0</v>
      </c>
      <c r="AB1222">
        <v>0.74399999999999999</v>
      </c>
      <c r="AC1222">
        <v>0.41909999999999997</v>
      </c>
      <c r="AD1222" t="s">
        <v>48</v>
      </c>
      <c r="AE1222" t="s">
        <v>48</v>
      </c>
      <c r="AF1222" t="s">
        <v>48</v>
      </c>
      <c r="AG1222" t="s">
        <v>37311</v>
      </c>
    </row>
    <row r="1223" spans="1:33" hidden="1" outlineLevel="1" x14ac:dyDescent="0.2">
      <c r="A1223" t="s">
        <v>43938</v>
      </c>
      <c r="B1223" t="s">
        <v>43939</v>
      </c>
      <c r="C1223" t="s">
        <v>41118</v>
      </c>
      <c r="D1223" s="3"/>
      <c r="J1223" t="s">
        <v>43940</v>
      </c>
      <c r="K1223" t="s">
        <v>43800</v>
      </c>
      <c r="L1223" t="s">
        <v>1263</v>
      </c>
      <c r="M1223">
        <v>-16</v>
      </c>
      <c r="P1223" s="2" t="s">
        <v>43941</v>
      </c>
      <c r="Q1223" t="s">
        <v>47</v>
      </c>
      <c r="S1223">
        <v>0.18554166</v>
      </c>
      <c r="T1223">
        <v>4.3869019999999998E-3</v>
      </c>
      <c r="U1223">
        <v>3.4397303999999997E-2</v>
      </c>
      <c r="V1223">
        <v>5.7492398E-2</v>
      </c>
      <c r="W1223">
        <v>3.8859119999999997E-2</v>
      </c>
      <c r="X1223">
        <v>1.0084574000000001E-2</v>
      </c>
      <c r="Y1223">
        <v>0.1138888888888889</v>
      </c>
      <c r="Z1223">
        <v>0.10299999999999999</v>
      </c>
      <c r="AA1223">
        <v>0.13900000000000001</v>
      </c>
      <c r="AB1223">
        <v>0.75800000000000001</v>
      </c>
      <c r="AC1223">
        <v>-0.51600000000000001</v>
      </c>
      <c r="AD1223" t="s">
        <v>48</v>
      </c>
      <c r="AE1223" t="s">
        <v>48</v>
      </c>
      <c r="AF1223" t="s">
        <v>48</v>
      </c>
      <c r="AG1223" t="s">
        <v>37311</v>
      </c>
    </row>
    <row r="1224" spans="1:33" hidden="1" outlineLevel="1" x14ac:dyDescent="0.2">
      <c r="A1224" t="s">
        <v>43942</v>
      </c>
      <c r="B1224" t="s">
        <v>43943</v>
      </c>
      <c r="C1224" t="s">
        <v>43944</v>
      </c>
      <c r="D1224" s="3"/>
      <c r="J1224" t="s">
        <v>43945</v>
      </c>
      <c r="K1224" t="s">
        <v>43809</v>
      </c>
      <c r="L1224" t="s">
        <v>1263</v>
      </c>
      <c r="M1224">
        <v>1</v>
      </c>
      <c r="P1224" s="2" t="s">
        <v>43946</v>
      </c>
      <c r="Q1224" t="s">
        <v>47</v>
      </c>
      <c r="S1224">
        <v>0.23961850000000001</v>
      </c>
      <c r="T1224">
        <v>6.1798095999999999E-3</v>
      </c>
      <c r="U1224">
        <v>5.3435806000000002E-2</v>
      </c>
      <c r="V1224">
        <v>5.2490227E-2</v>
      </c>
      <c r="W1224">
        <v>0.13064787</v>
      </c>
      <c r="X1224">
        <v>7.8449574999999994E-3</v>
      </c>
      <c r="Y1224">
        <v>-0.13750000000000001</v>
      </c>
      <c r="Z1224">
        <v>6.3E-2</v>
      </c>
      <c r="AA1224">
        <v>0.19400000000000001</v>
      </c>
      <c r="AB1224">
        <v>0.74299999999999999</v>
      </c>
      <c r="AC1224">
        <v>-0.87709999999999999</v>
      </c>
      <c r="AD1224" t="s">
        <v>48</v>
      </c>
      <c r="AE1224" t="s">
        <v>48</v>
      </c>
      <c r="AF1224" t="s">
        <v>48</v>
      </c>
      <c r="AG1224" t="s">
        <v>37311</v>
      </c>
    </row>
    <row r="1225" spans="1:33" hidden="1" outlineLevel="1" x14ac:dyDescent="0.2">
      <c r="A1225" t="s">
        <v>43947</v>
      </c>
      <c r="B1225" t="s">
        <v>43948</v>
      </c>
      <c r="C1225" t="s">
        <v>43635</v>
      </c>
      <c r="D1225" s="3"/>
      <c r="J1225" t="s">
        <v>43949</v>
      </c>
      <c r="K1225" t="s">
        <v>43814</v>
      </c>
      <c r="L1225" t="s">
        <v>1263</v>
      </c>
      <c r="M1225">
        <v>6</v>
      </c>
      <c r="P1225" s="2" t="s">
        <v>43950</v>
      </c>
      <c r="Q1225" t="s">
        <v>10060</v>
      </c>
      <c r="S1225">
        <v>1.5519086E-2</v>
      </c>
      <c r="T1225">
        <v>1.0967255E-3</v>
      </c>
      <c r="U1225">
        <v>1.2892825E-2</v>
      </c>
      <c r="V1225">
        <v>2.2938670000000002E-3</v>
      </c>
      <c r="W1225">
        <v>8.1398800000000004E-3</v>
      </c>
      <c r="X1225">
        <v>7.8579029999999994E-3</v>
      </c>
      <c r="Y1225">
        <v>0</v>
      </c>
      <c r="Z1225">
        <v>0</v>
      </c>
      <c r="AA1225">
        <v>0</v>
      </c>
      <c r="AB1225">
        <v>1</v>
      </c>
      <c r="AC1225">
        <v>0</v>
      </c>
      <c r="AD1225" t="s">
        <v>48</v>
      </c>
      <c r="AE1225" t="s">
        <v>48</v>
      </c>
      <c r="AF1225" t="s">
        <v>48</v>
      </c>
      <c r="AG1225" t="s">
        <v>37311</v>
      </c>
    </row>
    <row r="1226" spans="1:33" hidden="1" outlineLevel="1" x14ac:dyDescent="0.2">
      <c r="A1226" t="s">
        <v>43951</v>
      </c>
      <c r="B1226" t="s">
        <v>43952</v>
      </c>
      <c r="C1226" t="s">
        <v>30817</v>
      </c>
      <c r="D1226" s="3"/>
      <c r="J1226" t="s">
        <v>43953</v>
      </c>
      <c r="K1226" t="s">
        <v>43814</v>
      </c>
      <c r="L1226" t="s">
        <v>1263</v>
      </c>
      <c r="M1226">
        <v>1</v>
      </c>
      <c r="P1226" s="2" t="s">
        <v>43954</v>
      </c>
      <c r="Q1226" t="s">
        <v>10150</v>
      </c>
      <c r="S1226">
        <v>0.13561769000000001</v>
      </c>
      <c r="T1226">
        <v>2.5939941000000001E-3</v>
      </c>
      <c r="U1226">
        <v>2.4336170000000001E-2</v>
      </c>
      <c r="V1226">
        <v>8.6574979999999996E-3</v>
      </c>
      <c r="W1226">
        <v>6.8265229999999996E-2</v>
      </c>
      <c r="X1226">
        <v>7.8449574999999994E-3</v>
      </c>
      <c r="Y1226">
        <v>-1.1666666666666679E-2</v>
      </c>
      <c r="Z1226">
        <v>7.6999999999999999E-2</v>
      </c>
      <c r="AA1226">
        <v>0.13700000000000001</v>
      </c>
      <c r="AB1226">
        <v>0.78600000000000003</v>
      </c>
      <c r="AC1226">
        <v>-0.79559999999999997</v>
      </c>
      <c r="AD1226" t="s">
        <v>48</v>
      </c>
      <c r="AE1226" t="s">
        <v>48</v>
      </c>
      <c r="AF1226" t="s">
        <v>48</v>
      </c>
      <c r="AG1226" t="s">
        <v>37311</v>
      </c>
    </row>
    <row r="1227" spans="1:33" hidden="1" outlineLevel="1" x14ac:dyDescent="0.2">
      <c r="A1227" t="s">
        <v>43955</v>
      </c>
      <c r="B1227" t="s">
        <v>43956</v>
      </c>
      <c r="C1227" t="s">
        <v>15521</v>
      </c>
      <c r="D1227" s="3"/>
      <c r="J1227" t="s">
        <v>43957</v>
      </c>
      <c r="K1227" t="s">
        <v>43819</v>
      </c>
      <c r="L1227" t="s">
        <v>1263</v>
      </c>
      <c r="M1227">
        <v>19</v>
      </c>
      <c r="P1227" s="2" t="s">
        <v>43958</v>
      </c>
      <c r="Q1227" t="s">
        <v>47</v>
      </c>
      <c r="S1227">
        <v>2.2021262E-2</v>
      </c>
      <c r="T1227">
        <v>6.6280365000000001E-4</v>
      </c>
      <c r="U1227">
        <v>1.3712646E-2</v>
      </c>
      <c r="V1227">
        <v>2.1458757E-3</v>
      </c>
      <c r="W1227">
        <v>1.1692902E-2</v>
      </c>
      <c r="X1227">
        <v>6.2979385000000001E-3</v>
      </c>
      <c r="Y1227">
        <v>0.25</v>
      </c>
      <c r="Z1227">
        <v>0.223</v>
      </c>
      <c r="AA1227">
        <v>0</v>
      </c>
      <c r="AB1227">
        <v>0.77700000000000002</v>
      </c>
      <c r="AC1227">
        <v>0.85340000000000005</v>
      </c>
      <c r="AD1227" t="s">
        <v>48</v>
      </c>
      <c r="AE1227" t="s">
        <v>48</v>
      </c>
      <c r="AF1227" t="s">
        <v>48</v>
      </c>
      <c r="AG1227" t="s">
        <v>37311</v>
      </c>
    </row>
    <row r="1228" spans="1:33" hidden="1" outlineLevel="1" x14ac:dyDescent="0.2">
      <c r="A1228" t="s">
        <v>43959</v>
      </c>
      <c r="B1228" t="s">
        <v>43960</v>
      </c>
      <c r="C1228" t="s">
        <v>43961</v>
      </c>
      <c r="D1228" s="3"/>
      <c r="J1228" t="s">
        <v>43962</v>
      </c>
      <c r="K1228" t="s">
        <v>43836</v>
      </c>
      <c r="L1228" t="s">
        <v>1263</v>
      </c>
      <c r="M1228">
        <v>8</v>
      </c>
      <c r="P1228" s="2" t="s">
        <v>43963</v>
      </c>
      <c r="Q1228" t="s">
        <v>47</v>
      </c>
      <c r="S1228">
        <v>8.0042349999999998E-2</v>
      </c>
      <c r="T1228">
        <v>1.8024445E-3</v>
      </c>
      <c r="U1228">
        <v>2.4404489000000001E-2</v>
      </c>
      <c r="V1228">
        <v>5.2166977E-3</v>
      </c>
      <c r="W1228">
        <v>3.4672357000000001E-2</v>
      </c>
      <c r="X1228">
        <v>7.2365062999999999E-3</v>
      </c>
      <c r="Y1228">
        <v>0.15546874999999999</v>
      </c>
      <c r="Z1228">
        <v>0.10299999999999999</v>
      </c>
      <c r="AA1228">
        <v>0.188</v>
      </c>
      <c r="AB1228">
        <v>0.70899999999999996</v>
      </c>
      <c r="AC1228">
        <v>-0.9657</v>
      </c>
      <c r="AD1228" t="s">
        <v>48</v>
      </c>
      <c r="AE1228" t="s">
        <v>48</v>
      </c>
      <c r="AF1228" t="s">
        <v>48</v>
      </c>
      <c r="AG1228" t="s">
        <v>37311</v>
      </c>
    </row>
    <row r="1229" spans="1:33" hidden="1" outlineLevel="1" x14ac:dyDescent="0.2">
      <c r="A1229" t="s">
        <v>43964</v>
      </c>
      <c r="B1229" t="s">
        <v>43965</v>
      </c>
      <c r="C1229" t="s">
        <v>43407</v>
      </c>
      <c r="D1229" s="3"/>
      <c r="J1229" t="s">
        <v>43966</v>
      </c>
      <c r="K1229" t="s">
        <v>43852</v>
      </c>
      <c r="L1229" t="s">
        <v>1263</v>
      </c>
      <c r="M1229">
        <v>-1</v>
      </c>
      <c r="P1229" s="2" t="s">
        <v>43967</v>
      </c>
      <c r="Q1229" t="s">
        <v>10060</v>
      </c>
      <c r="S1229">
        <v>5.9479802999999998E-2</v>
      </c>
      <c r="T1229">
        <v>2.2888183999999999E-3</v>
      </c>
      <c r="U1229">
        <v>1.9417239999999999E-2</v>
      </c>
      <c r="V1229">
        <v>3.5331827000000003E-2</v>
      </c>
      <c r="W1229">
        <v>1.4960921E-2</v>
      </c>
      <c r="X1229">
        <v>7.2623979999999998E-3</v>
      </c>
      <c r="Y1229">
        <v>0</v>
      </c>
      <c r="Z1229">
        <v>0</v>
      </c>
      <c r="AA1229">
        <v>0</v>
      </c>
      <c r="AB1229">
        <v>1</v>
      </c>
      <c r="AC1229">
        <v>0</v>
      </c>
      <c r="AD1229" t="s">
        <v>48</v>
      </c>
      <c r="AE1229" t="s">
        <v>48</v>
      </c>
      <c r="AF1229" t="s">
        <v>48</v>
      </c>
      <c r="AG1229" t="s">
        <v>37311</v>
      </c>
    </row>
    <row r="1230" spans="1:33" hidden="1" outlineLevel="1" x14ac:dyDescent="0.2">
      <c r="A1230" t="s">
        <v>43968</v>
      </c>
      <c r="B1230" t="s">
        <v>43969</v>
      </c>
      <c r="C1230" t="s">
        <v>43700</v>
      </c>
      <c r="D1230" s="3"/>
      <c r="J1230" t="s">
        <v>43970</v>
      </c>
      <c r="K1230" t="s">
        <v>43870</v>
      </c>
      <c r="L1230" t="s">
        <v>1263</v>
      </c>
      <c r="M1230">
        <v>-6</v>
      </c>
      <c r="P1230" s="2" t="s">
        <v>43971</v>
      </c>
      <c r="Q1230" t="s">
        <v>47</v>
      </c>
      <c r="S1230">
        <v>0.26859093000000001</v>
      </c>
      <c r="T1230">
        <v>1.6190045E-2</v>
      </c>
      <c r="U1230">
        <v>7.514556E-2</v>
      </c>
      <c r="V1230">
        <v>1.1617327E-2</v>
      </c>
      <c r="W1230">
        <v>7.3334389999999999E-2</v>
      </c>
      <c r="X1230">
        <v>0.3490162</v>
      </c>
      <c r="Y1230">
        <v>3.4000000000000023E-2</v>
      </c>
      <c r="Z1230">
        <v>0.127</v>
      </c>
      <c r="AA1230">
        <v>7.6999999999999999E-2</v>
      </c>
      <c r="AB1230">
        <v>0.79700000000000004</v>
      </c>
      <c r="AC1230">
        <v>0.97889999999999999</v>
      </c>
      <c r="AD1230" t="s">
        <v>48</v>
      </c>
      <c r="AE1230" t="s">
        <v>48</v>
      </c>
      <c r="AF1230" t="s">
        <v>48</v>
      </c>
      <c r="AG1230" t="s">
        <v>37311</v>
      </c>
    </row>
    <row r="1231" spans="1:33" hidden="1" outlineLevel="1" x14ac:dyDescent="0.2">
      <c r="A1231" t="s">
        <v>43972</v>
      </c>
      <c r="B1231" t="s">
        <v>43973</v>
      </c>
      <c r="C1231" t="s">
        <v>14381</v>
      </c>
      <c r="D1231" s="3"/>
      <c r="J1231" t="s">
        <v>43974</v>
      </c>
      <c r="K1231" t="s">
        <v>43874</v>
      </c>
      <c r="L1231" t="s">
        <v>1263</v>
      </c>
      <c r="M1231">
        <v>1</v>
      </c>
      <c r="P1231" s="2" t="s">
        <v>43975</v>
      </c>
      <c r="Q1231" t="s">
        <v>10021</v>
      </c>
      <c r="S1231">
        <v>1.0429831000000001E-2</v>
      </c>
      <c r="T1231">
        <v>4.863739E-4</v>
      </c>
      <c r="U1231">
        <v>9.9551299999999995E-3</v>
      </c>
      <c r="V1231">
        <v>1.5261616E-3</v>
      </c>
      <c r="W1231">
        <v>7.3798754999999999E-3</v>
      </c>
      <c r="X1231">
        <v>6.2655740000000003E-3</v>
      </c>
      <c r="Y1231">
        <v>0</v>
      </c>
      <c r="Z1231">
        <v>0.109</v>
      </c>
      <c r="AA1231">
        <v>0.122</v>
      </c>
      <c r="AB1231">
        <v>0.76900000000000002</v>
      </c>
      <c r="AC1231">
        <v>-7.7200000000000005E-2</v>
      </c>
      <c r="AD1231" t="s">
        <v>48</v>
      </c>
      <c r="AE1231" t="s">
        <v>48</v>
      </c>
      <c r="AF1231" t="s">
        <v>48</v>
      </c>
      <c r="AG1231" t="s">
        <v>37311</v>
      </c>
    </row>
    <row r="1232" spans="1:33" hidden="1" outlineLevel="1" x14ac:dyDescent="0.2">
      <c r="A1232" t="s">
        <v>43976</v>
      </c>
      <c r="B1232" t="s">
        <v>43977</v>
      </c>
      <c r="C1232" t="s">
        <v>43417</v>
      </c>
      <c r="D1232" s="3"/>
      <c r="J1232" t="s">
        <v>43978</v>
      </c>
      <c r="K1232" t="s">
        <v>43879</v>
      </c>
      <c r="L1232" t="s">
        <v>1263</v>
      </c>
      <c r="M1232">
        <v>1</v>
      </c>
      <c r="P1232" s="2" t="s">
        <v>43979</v>
      </c>
      <c r="Q1232" t="s">
        <v>47</v>
      </c>
      <c r="S1232">
        <v>2.9917045E-2</v>
      </c>
      <c r="T1232">
        <v>1.2207031000000001E-3</v>
      </c>
      <c r="U1232">
        <v>1.8939009999999999E-2</v>
      </c>
      <c r="V1232">
        <v>2.9783275E-3</v>
      </c>
      <c r="W1232">
        <v>1.1996903E-2</v>
      </c>
      <c r="X1232">
        <v>7.1329399999999999E-3</v>
      </c>
      <c r="Y1232">
        <v>0</v>
      </c>
      <c r="Z1232">
        <v>0.184</v>
      </c>
      <c r="AA1232">
        <v>0.23799999999999999</v>
      </c>
      <c r="AB1232">
        <v>0.57699999999999996</v>
      </c>
      <c r="AC1232">
        <v>-0.18909999999999999</v>
      </c>
      <c r="AD1232" t="s">
        <v>48</v>
      </c>
      <c r="AE1232" t="s">
        <v>48</v>
      </c>
      <c r="AF1232" t="s">
        <v>48</v>
      </c>
      <c r="AG1232" t="s">
        <v>37311</v>
      </c>
    </row>
    <row r="1233" spans="1:33" hidden="1" outlineLevel="1" x14ac:dyDescent="0.2">
      <c r="A1233" t="s">
        <v>43980</v>
      </c>
      <c r="B1233" t="s">
        <v>43981</v>
      </c>
      <c r="C1233" t="s">
        <v>43076</v>
      </c>
      <c r="D1233" s="3"/>
      <c r="J1233" t="s">
        <v>43982</v>
      </c>
      <c r="K1233" t="s">
        <v>43883</v>
      </c>
      <c r="L1233" t="s">
        <v>1263</v>
      </c>
      <c r="M1233">
        <v>1</v>
      </c>
      <c r="P1233" s="2" t="s">
        <v>43983</v>
      </c>
      <c r="Q1233" t="s">
        <v>47</v>
      </c>
      <c r="S1233">
        <v>0.10175867</v>
      </c>
      <c r="T1233">
        <v>1.5735625999999999E-3</v>
      </c>
      <c r="U1233">
        <v>1.3473531E-2</v>
      </c>
      <c r="V1233">
        <v>5.919657E-3</v>
      </c>
      <c r="W1233">
        <v>4.6764325000000002E-2</v>
      </c>
      <c r="X1233">
        <v>5.928984E-3</v>
      </c>
      <c r="Y1233">
        <v>0.21111111111111111</v>
      </c>
      <c r="Z1233">
        <v>0.1</v>
      </c>
      <c r="AA1233">
        <v>0</v>
      </c>
      <c r="AB1233">
        <v>0.9</v>
      </c>
      <c r="AC1233">
        <v>0.37159999999999999</v>
      </c>
      <c r="AD1233" t="s">
        <v>48</v>
      </c>
      <c r="AE1233" t="s">
        <v>48</v>
      </c>
      <c r="AF1233" t="s">
        <v>48</v>
      </c>
      <c r="AG1233" t="s">
        <v>37311</v>
      </c>
    </row>
    <row r="1234" spans="1:33" hidden="1" outlineLevel="1" x14ac:dyDescent="0.2">
      <c r="A1234" t="s">
        <v>43984</v>
      </c>
      <c r="B1234" t="s">
        <v>43985</v>
      </c>
      <c r="C1234" t="s">
        <v>43986</v>
      </c>
      <c r="D1234" s="3"/>
      <c r="J1234" t="s">
        <v>43987</v>
      </c>
      <c r="K1234" t="s">
        <v>43891</v>
      </c>
      <c r="L1234" t="s">
        <v>1263</v>
      </c>
      <c r="M1234">
        <v>11</v>
      </c>
      <c r="P1234" s="2" t="s">
        <v>43988</v>
      </c>
      <c r="Q1234" t="s">
        <v>10060</v>
      </c>
      <c r="S1234">
        <v>0.24442963000000001</v>
      </c>
      <c r="T1234">
        <v>7.0953370000000002E-3</v>
      </c>
      <c r="U1234">
        <v>4.0659969999999997E-2</v>
      </c>
      <c r="V1234">
        <v>2.3193321999999999E-2</v>
      </c>
      <c r="W1234">
        <v>9.8556110000000002E-2</v>
      </c>
      <c r="X1234">
        <v>1.1482717E-2</v>
      </c>
      <c r="Y1234">
        <v>-0.1</v>
      </c>
      <c r="Z1234">
        <v>0</v>
      </c>
      <c r="AA1234">
        <v>0.125</v>
      </c>
      <c r="AB1234">
        <v>0.875</v>
      </c>
      <c r="AC1234">
        <v>-0.57189999999999996</v>
      </c>
      <c r="AD1234" t="s">
        <v>48</v>
      </c>
      <c r="AE1234" t="s">
        <v>48</v>
      </c>
      <c r="AF1234" t="s">
        <v>48</v>
      </c>
      <c r="AG1234" t="s">
        <v>37311</v>
      </c>
    </row>
    <row r="1235" spans="1:33" hidden="1" outlineLevel="1" x14ac:dyDescent="0.2">
      <c r="A1235" t="s">
        <v>43989</v>
      </c>
      <c r="B1235" t="s">
        <v>43990</v>
      </c>
      <c r="C1235" t="s">
        <v>16715</v>
      </c>
      <c r="D1235" s="3"/>
      <c r="J1235" t="s">
        <v>43991</v>
      </c>
      <c r="K1235" t="s">
        <v>43895</v>
      </c>
      <c r="L1235" t="s">
        <v>1263</v>
      </c>
      <c r="M1235">
        <v>3</v>
      </c>
      <c r="P1235" s="2" t="s">
        <v>43992</v>
      </c>
      <c r="Q1235" t="s">
        <v>47</v>
      </c>
      <c r="S1235">
        <v>2.0960632999999999E-2</v>
      </c>
      <c r="T1235">
        <v>8.1062316999999998E-4</v>
      </c>
      <c r="U1235">
        <v>1.3268576000000001E-2</v>
      </c>
      <c r="V1235">
        <v>2.4418586000000001E-3</v>
      </c>
      <c r="W1235">
        <v>9.9448910000000008E-3</v>
      </c>
      <c r="X1235">
        <v>7.2235605000000001E-3</v>
      </c>
      <c r="Y1235">
        <v>-6.6666666666666666E-2</v>
      </c>
      <c r="Z1235">
        <v>9.6000000000000002E-2</v>
      </c>
      <c r="AA1235">
        <v>0.13900000000000001</v>
      </c>
      <c r="AB1235">
        <v>0.76500000000000001</v>
      </c>
      <c r="AC1235">
        <v>-0.36580000000000001</v>
      </c>
      <c r="AD1235" t="s">
        <v>48</v>
      </c>
      <c r="AE1235" t="s">
        <v>48</v>
      </c>
      <c r="AF1235" t="s">
        <v>48</v>
      </c>
      <c r="AG1235" t="s">
        <v>37311</v>
      </c>
    </row>
    <row r="1236" spans="1:33" hidden="1" outlineLevel="1" x14ac:dyDescent="0.2">
      <c r="A1236" t="s">
        <v>43993</v>
      </c>
      <c r="B1236" t="s">
        <v>43994</v>
      </c>
      <c r="C1236" t="s">
        <v>16715</v>
      </c>
      <c r="D1236" s="3"/>
      <c r="J1236" t="s">
        <v>43995</v>
      </c>
      <c r="K1236" t="s">
        <v>43899</v>
      </c>
      <c r="L1236" t="s">
        <v>1263</v>
      </c>
      <c r="M1236">
        <v>1</v>
      </c>
      <c r="P1236" s="2" t="s">
        <v>43996</v>
      </c>
      <c r="Q1236" t="s">
        <v>47</v>
      </c>
      <c r="Y1236" t="s">
        <v>48</v>
      </c>
      <c r="Z1236" t="s">
        <v>48</v>
      </c>
      <c r="AA1236" t="s">
        <v>48</v>
      </c>
      <c r="AB1236" t="s">
        <v>48</v>
      </c>
      <c r="AC1236" t="s">
        <v>48</v>
      </c>
      <c r="AD1236" t="s">
        <v>48</v>
      </c>
      <c r="AE1236" t="s">
        <v>48</v>
      </c>
      <c r="AF1236" t="s">
        <v>48</v>
      </c>
      <c r="AG1236" t="s">
        <v>40951</v>
      </c>
    </row>
    <row r="1237" spans="1:33" hidden="1" outlineLevel="1" x14ac:dyDescent="0.2">
      <c r="A1237" t="s">
        <v>43997</v>
      </c>
      <c r="B1237" t="s">
        <v>43998</v>
      </c>
      <c r="C1237" t="s">
        <v>16715</v>
      </c>
      <c r="D1237" s="3"/>
      <c r="J1237" t="s">
        <v>43999</v>
      </c>
      <c r="K1237" t="s">
        <v>43903</v>
      </c>
      <c r="L1237" t="s">
        <v>1263</v>
      </c>
      <c r="M1237">
        <v>2</v>
      </c>
      <c r="P1237" s="2" t="s">
        <v>44000</v>
      </c>
      <c r="Q1237" t="s">
        <v>47</v>
      </c>
      <c r="S1237">
        <v>0.50759226000000002</v>
      </c>
      <c r="T1237">
        <v>2.3076923999999999E-2</v>
      </c>
      <c r="U1237">
        <v>0.64657204999999995</v>
      </c>
      <c r="V1237">
        <v>1.5757138E-2</v>
      </c>
      <c r="W1237">
        <v>0.29383745999999999</v>
      </c>
      <c r="X1237">
        <v>8.7641070000000001E-3</v>
      </c>
      <c r="Y1237">
        <v>0.56666666666666665</v>
      </c>
      <c r="Z1237">
        <v>0.252</v>
      </c>
      <c r="AA1237">
        <v>0.1</v>
      </c>
      <c r="AB1237">
        <v>0.64800000000000002</v>
      </c>
      <c r="AC1237">
        <v>0.87360000000000004</v>
      </c>
      <c r="AD1237" t="s">
        <v>48</v>
      </c>
      <c r="AE1237" t="s">
        <v>48</v>
      </c>
      <c r="AF1237" t="s">
        <v>48</v>
      </c>
      <c r="AG1237" t="s">
        <v>37311</v>
      </c>
    </row>
    <row r="1238" spans="1:33" hidden="1" outlineLevel="1" x14ac:dyDescent="0.2">
      <c r="A1238" t="s">
        <v>44001</v>
      </c>
      <c r="B1238" t="s">
        <v>41050</v>
      </c>
      <c r="C1238" t="s">
        <v>16715</v>
      </c>
      <c r="D1238" s="3"/>
      <c r="J1238" t="s">
        <v>44002</v>
      </c>
      <c r="K1238" t="s">
        <v>43908</v>
      </c>
      <c r="L1238" t="s">
        <v>1263</v>
      </c>
      <c r="M1238">
        <v>2</v>
      </c>
      <c r="P1238" s="2" t="s">
        <v>44003</v>
      </c>
      <c r="Q1238" t="s">
        <v>47</v>
      </c>
      <c r="S1238">
        <v>0.15213956000000001</v>
      </c>
      <c r="T1238">
        <v>1.7642974999999999E-3</v>
      </c>
      <c r="U1238">
        <v>3.6902369999999997E-2</v>
      </c>
      <c r="V1238">
        <v>2.8673338E-3</v>
      </c>
      <c r="W1238">
        <v>7.3334389999999999E-2</v>
      </c>
      <c r="X1238">
        <v>6.7510399999999998E-3</v>
      </c>
      <c r="Y1238">
        <v>-0.05</v>
      </c>
      <c r="Z1238">
        <v>0.127</v>
      </c>
      <c r="AA1238">
        <v>0.17199999999999999</v>
      </c>
      <c r="AB1238">
        <v>0.70099999999999996</v>
      </c>
      <c r="AC1238">
        <v>-0.62949999999999995</v>
      </c>
      <c r="AD1238" t="s">
        <v>48</v>
      </c>
      <c r="AE1238" t="s">
        <v>48</v>
      </c>
      <c r="AF1238" t="s">
        <v>48</v>
      </c>
      <c r="AG1238" t="s">
        <v>37311</v>
      </c>
    </row>
    <row r="1239" spans="1:33" hidden="1" outlineLevel="1" x14ac:dyDescent="0.2">
      <c r="A1239" t="s">
        <v>44004</v>
      </c>
      <c r="B1239" t="s">
        <v>44005</v>
      </c>
      <c r="C1239" t="s">
        <v>42591</v>
      </c>
      <c r="D1239" s="3"/>
      <c r="J1239" t="s">
        <v>44006</v>
      </c>
      <c r="K1239" t="s">
        <v>43912</v>
      </c>
      <c r="L1239" t="s">
        <v>1263</v>
      </c>
      <c r="M1239">
        <v>-1</v>
      </c>
      <c r="P1239" s="2" t="s">
        <v>44007</v>
      </c>
      <c r="Q1239" t="s">
        <v>47</v>
      </c>
      <c r="S1239">
        <v>0.88599813000000005</v>
      </c>
      <c r="T1239">
        <v>0.34989302999999999</v>
      </c>
      <c r="U1239">
        <v>0.87472563999999997</v>
      </c>
      <c r="V1239">
        <v>6.7951479999999995E-2</v>
      </c>
      <c r="W1239">
        <v>0.78047259999999996</v>
      </c>
      <c r="X1239">
        <v>8.7123229999999992E-3</v>
      </c>
      <c r="Y1239">
        <v>0</v>
      </c>
      <c r="Z1239">
        <v>0.217</v>
      </c>
      <c r="AA1239">
        <v>0</v>
      </c>
      <c r="AB1239">
        <v>0.78300000000000003</v>
      </c>
      <c r="AC1239">
        <v>0.36120000000000002</v>
      </c>
      <c r="AD1239" t="s">
        <v>48</v>
      </c>
      <c r="AE1239" t="s">
        <v>48</v>
      </c>
      <c r="AF1239" t="s">
        <v>48</v>
      </c>
      <c r="AG1239" t="s">
        <v>37311</v>
      </c>
    </row>
    <row r="1240" spans="1:33" hidden="1" outlineLevel="1" x14ac:dyDescent="0.2">
      <c r="A1240" t="s">
        <v>44008</v>
      </c>
      <c r="B1240" t="s">
        <v>44009</v>
      </c>
      <c r="C1240" t="s">
        <v>43766</v>
      </c>
      <c r="D1240" s="3"/>
      <c r="J1240" t="s">
        <v>44010</v>
      </c>
      <c r="K1240" t="s">
        <v>43916</v>
      </c>
      <c r="L1240" t="s">
        <v>1263</v>
      </c>
      <c r="M1240">
        <v>2</v>
      </c>
      <c r="P1240" s="2" t="s">
        <v>44011</v>
      </c>
      <c r="Q1240" t="s">
        <v>47</v>
      </c>
      <c r="S1240">
        <v>1.7969468999999998E-2</v>
      </c>
      <c r="T1240">
        <v>8.5830689999999996E-4</v>
      </c>
      <c r="U1240">
        <v>1.3029462E-2</v>
      </c>
      <c r="V1240">
        <v>2.2938670000000002E-3</v>
      </c>
      <c r="W1240">
        <v>9.3178870000000004E-3</v>
      </c>
      <c r="X1240">
        <v>6.9905365999999997E-3</v>
      </c>
      <c r="Y1240">
        <v>0</v>
      </c>
      <c r="Z1240">
        <v>0</v>
      </c>
      <c r="AA1240">
        <v>0</v>
      </c>
      <c r="AB1240">
        <v>1</v>
      </c>
      <c r="AC1240">
        <v>0</v>
      </c>
      <c r="AD1240" t="s">
        <v>48</v>
      </c>
      <c r="AE1240" t="s">
        <v>48</v>
      </c>
      <c r="AF1240" t="s">
        <v>48</v>
      </c>
      <c r="AG1240" t="s">
        <v>37311</v>
      </c>
    </row>
    <row r="1241" spans="1:33" hidden="1" outlineLevel="1" x14ac:dyDescent="0.2">
      <c r="A1241" t="s">
        <v>44012</v>
      </c>
      <c r="B1241" t="s">
        <v>44013</v>
      </c>
      <c r="C1241" t="s">
        <v>44014</v>
      </c>
      <c r="D1241" s="3"/>
      <c r="J1241" t="s">
        <v>44015</v>
      </c>
      <c r="K1241" t="s">
        <v>43929</v>
      </c>
      <c r="L1241" t="s">
        <v>1263</v>
      </c>
      <c r="M1241">
        <v>1</v>
      </c>
      <c r="P1241" s="2" t="s">
        <v>44016</v>
      </c>
      <c r="Q1241" t="s">
        <v>44017</v>
      </c>
      <c r="S1241">
        <v>3.2391841999999997E-2</v>
      </c>
      <c r="T1241">
        <v>7.1048737000000003E-4</v>
      </c>
      <c r="U1241">
        <v>9.8184929999999993E-3</v>
      </c>
      <c r="V1241">
        <v>4.2362550000000004E-3</v>
      </c>
      <c r="W1241">
        <v>1.7227544000000001E-2</v>
      </c>
      <c r="X1241">
        <v>5.8869105000000001E-3</v>
      </c>
      <c r="Y1241">
        <v>0.15</v>
      </c>
      <c r="Z1241">
        <v>0.28799999999999998</v>
      </c>
      <c r="AA1241">
        <v>0</v>
      </c>
      <c r="AB1241">
        <v>0.71199999999999997</v>
      </c>
      <c r="AC1241">
        <v>0.7964</v>
      </c>
      <c r="AD1241" t="s">
        <v>48</v>
      </c>
      <c r="AE1241" t="s">
        <v>48</v>
      </c>
      <c r="AF1241" t="s">
        <v>48</v>
      </c>
      <c r="AG1241" t="s">
        <v>37311</v>
      </c>
    </row>
    <row r="1242" spans="1:33" hidden="1" outlineLevel="1" x14ac:dyDescent="0.2">
      <c r="A1242" t="s">
        <v>44018</v>
      </c>
      <c r="B1242" t="s">
        <v>44019</v>
      </c>
      <c r="C1242" t="s">
        <v>42185</v>
      </c>
      <c r="D1242" s="3"/>
      <c r="J1242" t="s">
        <v>44020</v>
      </c>
      <c r="K1242" t="s">
        <v>43929</v>
      </c>
      <c r="L1242" t="s">
        <v>1263</v>
      </c>
      <c r="M1242">
        <v>1</v>
      </c>
      <c r="P1242" s="2" t="s">
        <v>44021</v>
      </c>
      <c r="Q1242" t="s">
        <v>47</v>
      </c>
      <c r="S1242">
        <v>1.017851E-2</v>
      </c>
      <c r="T1242">
        <v>6.0081480000000003E-4</v>
      </c>
      <c r="U1242">
        <v>1.086035E-2</v>
      </c>
      <c r="V1242">
        <v>2.0163832000000001E-3</v>
      </c>
      <c r="W1242">
        <v>7.3418750000000003E-3</v>
      </c>
      <c r="X1242">
        <v>6.3108844000000002E-3</v>
      </c>
      <c r="Y1242">
        <v>-0.1</v>
      </c>
      <c r="Z1242">
        <v>0.191</v>
      </c>
      <c r="AA1242">
        <v>0</v>
      </c>
      <c r="AB1242">
        <v>0.80900000000000005</v>
      </c>
      <c r="AC1242">
        <v>0.38179999999999997</v>
      </c>
      <c r="AD1242" t="s">
        <v>48</v>
      </c>
      <c r="AE1242" t="s">
        <v>48</v>
      </c>
      <c r="AF1242" t="s">
        <v>48</v>
      </c>
      <c r="AG1242" t="s">
        <v>37311</v>
      </c>
    </row>
    <row r="1243" spans="1:33" hidden="1" outlineLevel="1" x14ac:dyDescent="0.2">
      <c r="A1243" t="s">
        <v>44022</v>
      </c>
      <c r="B1243" t="s">
        <v>44023</v>
      </c>
      <c r="C1243" t="s">
        <v>42332</v>
      </c>
      <c r="D1243" s="3"/>
      <c r="J1243" t="s">
        <v>44024</v>
      </c>
      <c r="K1243" t="s">
        <v>43938</v>
      </c>
      <c r="L1243" t="s">
        <v>1263</v>
      </c>
      <c r="M1243">
        <v>21</v>
      </c>
      <c r="P1243" s="2" t="s">
        <v>44025</v>
      </c>
      <c r="Q1243" t="s">
        <v>47</v>
      </c>
      <c r="S1243">
        <v>3.1920450000000003E-2</v>
      </c>
      <c r="T1243">
        <v>1.0251998999999999E-3</v>
      </c>
      <c r="U1243">
        <v>1.3610168000000001E-2</v>
      </c>
      <c r="V1243">
        <v>3.0523231E-3</v>
      </c>
      <c r="W1243">
        <v>1.2414906E-2</v>
      </c>
      <c r="X1243">
        <v>7.0293739999999997E-3</v>
      </c>
      <c r="Y1243">
        <v>0</v>
      </c>
      <c r="Z1243">
        <v>0.25</v>
      </c>
      <c r="AA1243">
        <v>0</v>
      </c>
      <c r="AB1243">
        <v>0.75</v>
      </c>
      <c r="AC1243">
        <v>0.5171</v>
      </c>
      <c r="AD1243" t="s">
        <v>48</v>
      </c>
      <c r="AE1243" t="s">
        <v>48</v>
      </c>
      <c r="AF1243" t="s">
        <v>48</v>
      </c>
      <c r="AG1243" t="s">
        <v>37311</v>
      </c>
    </row>
    <row r="1244" spans="1:33" hidden="1" outlineLevel="1" x14ac:dyDescent="0.2">
      <c r="A1244" t="s">
        <v>44026</v>
      </c>
      <c r="B1244" t="s">
        <v>44027</v>
      </c>
      <c r="C1244" t="s">
        <v>28440</v>
      </c>
      <c r="D1244" s="3"/>
      <c r="J1244" t="s">
        <v>44028</v>
      </c>
      <c r="K1244" t="s">
        <v>43938</v>
      </c>
      <c r="L1244" t="s">
        <v>1263</v>
      </c>
      <c r="M1244">
        <v>12</v>
      </c>
      <c r="P1244" s="2" t="s">
        <v>44029</v>
      </c>
      <c r="Q1244" t="s">
        <v>10150</v>
      </c>
      <c r="S1244">
        <v>0.16938549999999999</v>
      </c>
      <c r="T1244">
        <v>3.5858154000000001E-3</v>
      </c>
      <c r="U1244">
        <v>2.9888187E-2</v>
      </c>
      <c r="V1244">
        <v>1.857083E-2</v>
      </c>
      <c r="W1244">
        <v>6.2325699999999998E-2</v>
      </c>
      <c r="X1244">
        <v>7.7025536000000002E-3</v>
      </c>
      <c r="Y1244">
        <v>-0.32500000000000001</v>
      </c>
      <c r="Z1244">
        <v>0</v>
      </c>
      <c r="AA1244">
        <v>0.255</v>
      </c>
      <c r="AB1244">
        <v>0.745</v>
      </c>
      <c r="AC1244">
        <v>-0.82010000000000005</v>
      </c>
      <c r="AD1244" t="s">
        <v>48</v>
      </c>
      <c r="AE1244" t="s">
        <v>48</v>
      </c>
      <c r="AF1244" t="s">
        <v>48</v>
      </c>
      <c r="AG1244" t="s">
        <v>37311</v>
      </c>
    </row>
    <row r="1245" spans="1:33" hidden="1" outlineLevel="1" x14ac:dyDescent="0.2">
      <c r="A1245" t="s">
        <v>44030</v>
      </c>
      <c r="B1245" t="s">
        <v>44031</v>
      </c>
      <c r="C1245" t="s">
        <v>41499</v>
      </c>
      <c r="D1245" s="3"/>
      <c r="J1245" t="s">
        <v>44032</v>
      </c>
      <c r="K1245" t="s">
        <v>43976</v>
      </c>
      <c r="L1245" t="s">
        <v>1263</v>
      </c>
      <c r="M1245">
        <v>1</v>
      </c>
      <c r="P1245" s="2" t="s">
        <v>44033</v>
      </c>
      <c r="Q1245" t="s">
        <v>47</v>
      </c>
      <c r="S1245">
        <v>4.3399422999999999E-2</v>
      </c>
      <c r="T1245">
        <v>2.7084349999999999E-3</v>
      </c>
      <c r="U1245">
        <v>3.9657943000000001E-2</v>
      </c>
      <c r="V1245">
        <v>4.3657473000000002E-3</v>
      </c>
      <c r="W1245">
        <v>1.5264923999999999E-2</v>
      </c>
      <c r="X1245">
        <v>9.5667440000000003E-3</v>
      </c>
      <c r="Y1245">
        <v>0.5</v>
      </c>
      <c r="Z1245">
        <v>0.17299999999999999</v>
      </c>
      <c r="AA1245">
        <v>0</v>
      </c>
      <c r="AB1245">
        <v>0.82699999999999996</v>
      </c>
      <c r="AC1245">
        <v>0.31819999999999998</v>
      </c>
      <c r="AD1245" t="s">
        <v>48</v>
      </c>
      <c r="AE1245" t="s">
        <v>48</v>
      </c>
      <c r="AF1245" t="s">
        <v>48</v>
      </c>
      <c r="AG1245" t="s">
        <v>37311</v>
      </c>
    </row>
    <row r="1246" spans="1:33" hidden="1" outlineLevel="1" x14ac:dyDescent="0.2">
      <c r="A1246" t="s">
        <v>44034</v>
      </c>
      <c r="B1246" t="s">
        <v>44035</v>
      </c>
      <c r="C1246" t="s">
        <v>43858</v>
      </c>
      <c r="D1246" s="3"/>
      <c r="J1246" t="s">
        <v>44036</v>
      </c>
      <c r="K1246" t="s">
        <v>43980</v>
      </c>
      <c r="L1246" t="s">
        <v>1263</v>
      </c>
      <c r="M1246">
        <v>5</v>
      </c>
      <c r="P1246" s="2" t="s">
        <v>44037</v>
      </c>
      <c r="Q1246" t="s">
        <v>47</v>
      </c>
      <c r="S1246">
        <v>0.28547329999999999</v>
      </c>
      <c r="T1246">
        <v>1.0223388999999999E-2</v>
      </c>
      <c r="U1246">
        <v>8.5167444999999994E-2</v>
      </c>
      <c r="V1246">
        <v>4.1003603E-2</v>
      </c>
      <c r="W1246">
        <v>0.10294484</v>
      </c>
      <c r="X1246">
        <v>0.13363712999999999</v>
      </c>
      <c r="Y1246">
        <v>0</v>
      </c>
      <c r="Z1246">
        <v>0</v>
      </c>
      <c r="AA1246">
        <v>0.17199999999999999</v>
      </c>
      <c r="AB1246">
        <v>0.82799999999999996</v>
      </c>
      <c r="AC1246">
        <v>-0.40189999999999998</v>
      </c>
      <c r="AD1246" t="s">
        <v>48</v>
      </c>
      <c r="AE1246" t="s">
        <v>48</v>
      </c>
      <c r="AF1246" t="s">
        <v>48</v>
      </c>
      <c r="AG1246" t="s">
        <v>37311</v>
      </c>
    </row>
    <row r="1247" spans="1:33" hidden="1" outlineLevel="1" x14ac:dyDescent="0.2">
      <c r="A1247" t="s">
        <v>44038</v>
      </c>
      <c r="B1247" t="s">
        <v>44039</v>
      </c>
      <c r="C1247" t="s">
        <v>43422</v>
      </c>
      <c r="D1247" s="3"/>
      <c r="J1247" t="s">
        <v>44040</v>
      </c>
      <c r="K1247" t="s">
        <v>43980</v>
      </c>
      <c r="L1247" t="s">
        <v>1263</v>
      </c>
      <c r="M1247">
        <v>2</v>
      </c>
      <c r="P1247" s="2" t="s">
        <v>44041</v>
      </c>
      <c r="Q1247" t="s">
        <v>47</v>
      </c>
      <c r="S1247">
        <v>0.123468354</v>
      </c>
      <c r="T1247">
        <v>1.7166137999999999E-3</v>
      </c>
      <c r="U1247">
        <v>1.5488927E-2</v>
      </c>
      <c r="V1247">
        <v>1.2842958999999999E-2</v>
      </c>
      <c r="W1247">
        <v>6.8898870000000001E-2</v>
      </c>
      <c r="X1247">
        <v>6.3108844000000002E-3</v>
      </c>
      <c r="Y1247">
        <v>0.05</v>
      </c>
      <c r="Z1247">
        <v>0.41299999999999998</v>
      </c>
      <c r="AA1247">
        <v>7.8E-2</v>
      </c>
      <c r="AB1247">
        <v>0.50900000000000001</v>
      </c>
      <c r="AC1247">
        <v>0.95240000000000002</v>
      </c>
      <c r="AD1247" t="s">
        <v>48</v>
      </c>
      <c r="AE1247" t="s">
        <v>48</v>
      </c>
      <c r="AF1247" t="s">
        <v>48</v>
      </c>
      <c r="AG1247" t="s">
        <v>37311</v>
      </c>
    </row>
    <row r="1248" spans="1:33" hidden="1" outlineLevel="1" x14ac:dyDescent="0.2">
      <c r="A1248" t="s">
        <v>44042</v>
      </c>
      <c r="B1248" t="s">
        <v>44043</v>
      </c>
      <c r="C1248" t="s">
        <v>42536</v>
      </c>
      <c r="D1248" s="3"/>
      <c r="J1248" t="s">
        <v>44044</v>
      </c>
      <c r="K1248" t="s">
        <v>43984</v>
      </c>
      <c r="L1248" t="s">
        <v>1263</v>
      </c>
      <c r="M1248">
        <v>-3</v>
      </c>
      <c r="P1248" s="2" t="s">
        <v>44045</v>
      </c>
      <c r="Q1248" t="s">
        <v>10060</v>
      </c>
      <c r="S1248">
        <v>4.9336795000000003E-2</v>
      </c>
      <c r="T1248">
        <v>1.5354156E-3</v>
      </c>
      <c r="U1248">
        <v>1.6479543999999999E-2</v>
      </c>
      <c r="V1248">
        <v>4.2362550000000004E-3</v>
      </c>
      <c r="W1248">
        <v>1.8323302E-2</v>
      </c>
      <c r="X1248">
        <v>1.1482717E-2</v>
      </c>
      <c r="Y1248">
        <v>0.18</v>
      </c>
      <c r="Z1248">
        <v>9.0999999999999998E-2</v>
      </c>
      <c r="AA1248">
        <v>5.3999999999999999E-2</v>
      </c>
      <c r="AB1248">
        <v>0.85499999999999998</v>
      </c>
      <c r="AC1248">
        <v>0.5907</v>
      </c>
      <c r="AD1248" t="s">
        <v>48</v>
      </c>
      <c r="AE1248" t="s">
        <v>48</v>
      </c>
      <c r="AF1248" t="s">
        <v>48</v>
      </c>
      <c r="AG1248" t="s">
        <v>37311</v>
      </c>
    </row>
    <row r="1249" spans="1:33" hidden="1" outlineLevel="1" x14ac:dyDescent="0.2">
      <c r="A1249" t="s">
        <v>44046</v>
      </c>
      <c r="B1249" t="s">
        <v>44047</v>
      </c>
      <c r="C1249" t="s">
        <v>43004</v>
      </c>
      <c r="D1249" s="3"/>
      <c r="J1249" t="s">
        <v>44048</v>
      </c>
      <c r="K1249" t="s">
        <v>43989</v>
      </c>
      <c r="L1249" t="s">
        <v>1263</v>
      </c>
      <c r="M1249">
        <v>10</v>
      </c>
      <c r="P1249" s="2" t="s">
        <v>44049</v>
      </c>
      <c r="Q1249" t="s">
        <v>47</v>
      </c>
      <c r="S1249">
        <v>0.25244820000000001</v>
      </c>
      <c r="T1249">
        <v>2.7656554999999998E-3</v>
      </c>
      <c r="U1249">
        <v>2.6727317E-2</v>
      </c>
      <c r="V1249">
        <v>6.2156399999999997E-3</v>
      </c>
      <c r="W1249">
        <v>0.21836095999999999</v>
      </c>
      <c r="X1249">
        <v>6.6474739999999996E-3</v>
      </c>
      <c r="Y1249">
        <v>-0.25</v>
      </c>
      <c r="Z1249">
        <v>7.0000000000000007E-2</v>
      </c>
      <c r="AA1249">
        <v>0.26500000000000001</v>
      </c>
      <c r="AB1249">
        <v>0.66600000000000004</v>
      </c>
      <c r="AC1249">
        <v>-0.91859999999999997</v>
      </c>
      <c r="AD1249" t="s">
        <v>48</v>
      </c>
      <c r="AE1249" t="s">
        <v>48</v>
      </c>
      <c r="AF1249" t="s">
        <v>48</v>
      </c>
      <c r="AG1249" t="s">
        <v>37311</v>
      </c>
    </row>
    <row r="1250" spans="1:33" hidden="1" outlineLevel="1" x14ac:dyDescent="0.2">
      <c r="A1250" t="s">
        <v>44050</v>
      </c>
      <c r="B1250" t="s">
        <v>44051</v>
      </c>
      <c r="C1250" t="s">
        <v>43905</v>
      </c>
      <c r="D1250" s="3"/>
      <c r="J1250" t="s">
        <v>44052</v>
      </c>
      <c r="K1250" t="s">
        <v>43997</v>
      </c>
      <c r="L1250" t="s">
        <v>1263</v>
      </c>
      <c r="M1250">
        <v>2</v>
      </c>
      <c r="P1250" s="2" t="s">
        <v>44053</v>
      </c>
      <c r="Q1250" t="s">
        <v>47</v>
      </c>
      <c r="S1250">
        <v>0.34328604000000001</v>
      </c>
      <c r="T1250">
        <v>1.2639441499999999E-2</v>
      </c>
      <c r="U1250">
        <v>0.31222650000000002</v>
      </c>
      <c r="V1250">
        <v>2.6007012999999999E-2</v>
      </c>
      <c r="W1250">
        <v>0.25800487</v>
      </c>
      <c r="X1250">
        <v>9.9292249999999999E-3</v>
      </c>
      <c r="Y1250">
        <v>0.15</v>
      </c>
      <c r="Z1250">
        <v>0.17699999999999999</v>
      </c>
      <c r="AA1250">
        <v>0.14599999999999999</v>
      </c>
      <c r="AB1250">
        <v>0.67700000000000005</v>
      </c>
      <c r="AC1250">
        <v>0.59899999999999998</v>
      </c>
      <c r="AD1250" t="s">
        <v>48</v>
      </c>
      <c r="AE1250" t="s">
        <v>48</v>
      </c>
      <c r="AF1250" t="s">
        <v>48</v>
      </c>
      <c r="AG1250" t="s">
        <v>37311</v>
      </c>
    </row>
    <row r="1251" spans="1:33" hidden="1" outlineLevel="1" x14ac:dyDescent="0.2">
      <c r="A1251" t="s">
        <v>44054</v>
      </c>
      <c r="B1251" t="s">
        <v>44055</v>
      </c>
      <c r="C1251" t="s">
        <v>42887</v>
      </c>
      <c r="D1251" s="3"/>
      <c r="J1251" t="s">
        <v>44056</v>
      </c>
      <c r="K1251" t="s">
        <v>44001</v>
      </c>
      <c r="L1251" t="s">
        <v>1263</v>
      </c>
      <c r="M1251">
        <v>1</v>
      </c>
      <c r="P1251" s="2" t="s">
        <v>44057</v>
      </c>
      <c r="Q1251" t="s">
        <v>47</v>
      </c>
      <c r="S1251">
        <v>0.19409354000000001</v>
      </c>
      <c r="T1251">
        <v>1.1062621999999999E-2</v>
      </c>
      <c r="U1251">
        <v>7.1589399999999997E-2</v>
      </c>
      <c r="V1251">
        <v>1.4350293E-2</v>
      </c>
      <c r="W1251">
        <v>3.0154924999999999E-2</v>
      </c>
      <c r="X1251">
        <v>6.4645745000000004E-2</v>
      </c>
      <c r="Y1251">
        <v>0</v>
      </c>
      <c r="Z1251">
        <v>0</v>
      </c>
      <c r="AA1251">
        <v>0</v>
      </c>
      <c r="AB1251">
        <v>1</v>
      </c>
      <c r="AC1251">
        <v>0</v>
      </c>
      <c r="AD1251" t="s">
        <v>48</v>
      </c>
      <c r="AE1251" t="s">
        <v>48</v>
      </c>
      <c r="AF1251" t="s">
        <v>48</v>
      </c>
      <c r="AG1251" t="s">
        <v>37311</v>
      </c>
    </row>
    <row r="1252" spans="1:33" hidden="1" outlineLevel="1" x14ac:dyDescent="0.2">
      <c r="A1252" t="s">
        <v>44058</v>
      </c>
      <c r="B1252" t="s">
        <v>44059</v>
      </c>
      <c r="C1252" t="s">
        <v>41118</v>
      </c>
      <c r="D1252" s="3"/>
      <c r="J1252" t="s">
        <v>44060</v>
      </c>
      <c r="K1252" t="s">
        <v>44022</v>
      </c>
      <c r="L1252" t="s">
        <v>1263</v>
      </c>
      <c r="M1252">
        <v>-2</v>
      </c>
      <c r="P1252" s="2" t="s">
        <v>44061</v>
      </c>
      <c r="Q1252" t="s">
        <v>47</v>
      </c>
      <c r="S1252">
        <v>3.0034892000000001E-2</v>
      </c>
      <c r="T1252">
        <v>7.7247619999999998E-4</v>
      </c>
      <c r="U1252">
        <v>1.1680172000000001E-2</v>
      </c>
      <c r="V1252">
        <v>2.1273769000000001E-3</v>
      </c>
      <c r="W1252">
        <v>1.4884921000000001E-2</v>
      </c>
      <c r="X1252">
        <v>6.8999166000000001E-3</v>
      </c>
      <c r="Y1252">
        <v>-0.2040816326530612</v>
      </c>
      <c r="Z1252">
        <v>2.7E-2</v>
      </c>
      <c r="AA1252">
        <v>0.13100000000000001</v>
      </c>
      <c r="AB1252">
        <v>0.84199999999999997</v>
      </c>
      <c r="AC1252">
        <v>-0.88600000000000001</v>
      </c>
      <c r="AD1252" t="s">
        <v>48</v>
      </c>
      <c r="AE1252" t="s">
        <v>48</v>
      </c>
      <c r="AF1252" t="s">
        <v>48</v>
      </c>
      <c r="AG1252" t="s">
        <v>37311</v>
      </c>
    </row>
    <row r="1253" spans="1:33" hidden="1" outlineLevel="1" x14ac:dyDescent="0.2">
      <c r="A1253" t="s">
        <v>44062</v>
      </c>
      <c r="B1253" t="s">
        <v>44063</v>
      </c>
      <c r="C1253" t="s">
        <v>41118</v>
      </c>
      <c r="D1253" s="3"/>
      <c r="J1253" t="s">
        <v>44064</v>
      </c>
      <c r="K1253" t="s">
        <v>44026</v>
      </c>
      <c r="L1253" t="s">
        <v>1263</v>
      </c>
      <c r="M1253">
        <v>-3</v>
      </c>
      <c r="P1253" s="2" t="s">
        <v>44065</v>
      </c>
      <c r="Q1253" t="s">
        <v>47</v>
      </c>
      <c r="S1253">
        <v>4.9336795000000003E-2</v>
      </c>
      <c r="T1253">
        <v>1.5068054000000001E-3</v>
      </c>
      <c r="U1253">
        <v>2.0510335000000001E-2</v>
      </c>
      <c r="V1253">
        <v>1.03594E-2</v>
      </c>
      <c r="W1253">
        <v>1.7420913999999999E-2</v>
      </c>
      <c r="X1253">
        <v>8.3498419999999997E-3</v>
      </c>
      <c r="Y1253">
        <v>0</v>
      </c>
      <c r="Z1253">
        <v>6.0999999999999999E-2</v>
      </c>
      <c r="AA1253">
        <v>0.17499999999999999</v>
      </c>
      <c r="AB1253">
        <v>0.76500000000000001</v>
      </c>
      <c r="AC1253">
        <v>-0.62039999999999995</v>
      </c>
      <c r="AD1253" t="s">
        <v>48</v>
      </c>
      <c r="AE1253" t="s">
        <v>48</v>
      </c>
      <c r="AF1253" t="s">
        <v>48</v>
      </c>
      <c r="AG1253" t="s">
        <v>37311</v>
      </c>
    </row>
    <row r="1254" spans="1:33" hidden="1" outlineLevel="1" x14ac:dyDescent="0.2">
      <c r="A1254" t="s">
        <v>44066</v>
      </c>
      <c r="B1254" t="s">
        <v>44067</v>
      </c>
      <c r="C1254" t="s">
        <v>43422</v>
      </c>
      <c r="D1254" s="3"/>
      <c r="J1254" t="s">
        <v>44068</v>
      </c>
      <c r="K1254" t="s">
        <v>44042</v>
      </c>
      <c r="L1254" t="s">
        <v>1263</v>
      </c>
      <c r="M1254">
        <v>3</v>
      </c>
      <c r="P1254" s="2" t="s">
        <v>44069</v>
      </c>
      <c r="Q1254" t="s">
        <v>47</v>
      </c>
      <c r="S1254">
        <v>0.41910072999999998</v>
      </c>
      <c r="T1254">
        <v>1.6190045E-2</v>
      </c>
      <c r="U1254">
        <v>0.50135689999999999</v>
      </c>
      <c r="V1254">
        <v>8.4725100000000008E-3</v>
      </c>
      <c r="W1254">
        <v>0.26957804000000002</v>
      </c>
      <c r="X1254">
        <v>8.1038729999999993E-3</v>
      </c>
      <c r="Y1254">
        <v>7.0000000000000007E-2</v>
      </c>
      <c r="Z1254">
        <v>0.19800000000000001</v>
      </c>
      <c r="AA1254">
        <v>0.108</v>
      </c>
      <c r="AB1254">
        <v>0.69399999999999995</v>
      </c>
      <c r="AC1254">
        <v>0.83279999999999998</v>
      </c>
      <c r="AD1254" t="s">
        <v>48</v>
      </c>
      <c r="AE1254" t="s">
        <v>48</v>
      </c>
      <c r="AF1254" t="s">
        <v>48</v>
      </c>
      <c r="AG1254" t="s">
        <v>37311</v>
      </c>
    </row>
    <row r="1255" spans="1:33" hidden="1" outlineLevel="1" x14ac:dyDescent="0.2">
      <c r="A1255" t="s">
        <v>44070</v>
      </c>
      <c r="B1255" t="s">
        <v>44071</v>
      </c>
      <c r="C1255" t="s">
        <v>16715</v>
      </c>
      <c r="D1255" s="3"/>
      <c r="J1255" t="s">
        <v>44072</v>
      </c>
      <c r="K1255" t="s">
        <v>44046</v>
      </c>
      <c r="L1255" t="s">
        <v>1263</v>
      </c>
      <c r="M1255">
        <v>-1</v>
      </c>
      <c r="P1255" s="2" t="s">
        <v>44073</v>
      </c>
      <c r="Q1255" t="s">
        <v>47</v>
      </c>
      <c r="S1255">
        <v>4.4883764999999999E-2</v>
      </c>
      <c r="T1255">
        <v>1.0013579999999999E-3</v>
      </c>
      <c r="U1255">
        <v>1.6342908E-2</v>
      </c>
      <c r="V1255">
        <v>3.2928091999999999E-3</v>
      </c>
      <c r="W1255">
        <v>2.173949E-2</v>
      </c>
      <c r="X1255">
        <v>6.5309620000000004E-3</v>
      </c>
      <c r="Y1255">
        <v>0.15</v>
      </c>
      <c r="Z1255">
        <v>0.03</v>
      </c>
      <c r="AA1255">
        <v>0.104</v>
      </c>
      <c r="AB1255">
        <v>0.86699999999999999</v>
      </c>
      <c r="AC1255">
        <v>-0.53459999999999996</v>
      </c>
      <c r="AD1255" t="s">
        <v>48</v>
      </c>
      <c r="AE1255" t="s">
        <v>48</v>
      </c>
      <c r="AF1255" t="s">
        <v>48</v>
      </c>
      <c r="AG1255" t="s">
        <v>37311</v>
      </c>
    </row>
    <row r="1256" spans="1:33" hidden="1" outlineLevel="1" x14ac:dyDescent="0.2">
      <c r="A1256" t="s">
        <v>44074</v>
      </c>
      <c r="B1256" t="s">
        <v>44075</v>
      </c>
      <c r="C1256" t="s">
        <v>43148</v>
      </c>
      <c r="D1256" s="3"/>
      <c r="J1256" t="s">
        <v>44076</v>
      </c>
      <c r="K1256" t="s">
        <v>44046</v>
      </c>
      <c r="L1256" t="s">
        <v>1263</v>
      </c>
      <c r="M1256">
        <v>-1</v>
      </c>
      <c r="P1256" s="2" t="s">
        <v>44077</v>
      </c>
      <c r="Q1256" t="s">
        <v>47</v>
      </c>
      <c r="S1256">
        <v>3.3098929999999999E-2</v>
      </c>
      <c r="T1256">
        <v>1.1873245E-3</v>
      </c>
      <c r="U1256">
        <v>2.0305380000000001E-2</v>
      </c>
      <c r="V1256">
        <v>2.5713511E-3</v>
      </c>
      <c r="W1256">
        <v>1.4732921E-2</v>
      </c>
      <c r="X1256">
        <v>7.8967399999999993E-3</v>
      </c>
      <c r="Y1256">
        <v>7.8571428571428556E-2</v>
      </c>
      <c r="Z1256">
        <v>0.09</v>
      </c>
      <c r="AA1256">
        <v>0.16400000000000001</v>
      </c>
      <c r="AB1256">
        <v>0.746</v>
      </c>
      <c r="AC1256">
        <v>-0.80740000000000001</v>
      </c>
      <c r="AD1256" t="s">
        <v>48</v>
      </c>
      <c r="AE1256" t="s">
        <v>48</v>
      </c>
      <c r="AF1256" t="s">
        <v>48</v>
      </c>
      <c r="AG1256" t="s">
        <v>37311</v>
      </c>
    </row>
    <row r="1257" spans="1:33" hidden="1" outlineLevel="1" x14ac:dyDescent="0.2">
      <c r="A1257" t="s">
        <v>44078</v>
      </c>
      <c r="B1257" t="s">
        <v>44079</v>
      </c>
      <c r="C1257" t="s">
        <v>16715</v>
      </c>
      <c r="D1257" s="3"/>
      <c r="J1257" t="s">
        <v>44080</v>
      </c>
      <c r="K1257" t="s">
        <v>44050</v>
      </c>
      <c r="L1257" t="s">
        <v>1263</v>
      </c>
      <c r="M1257">
        <v>1</v>
      </c>
      <c r="P1257" s="2" t="s">
        <v>44081</v>
      </c>
      <c r="Q1257" t="s">
        <v>47</v>
      </c>
      <c r="S1257">
        <v>4.4636375999999998E-2</v>
      </c>
      <c r="T1257">
        <v>1.6689299999999999E-3</v>
      </c>
      <c r="U1257">
        <v>2.3038119999999999E-2</v>
      </c>
      <c r="V1257">
        <v>4.5507363999999998E-3</v>
      </c>
      <c r="W1257">
        <v>2.0063626000000001E-2</v>
      </c>
      <c r="X1257">
        <v>9.0489139999999999E-3</v>
      </c>
      <c r="Y1257">
        <v>0.23095238095238091</v>
      </c>
      <c r="Z1257">
        <v>0.13600000000000001</v>
      </c>
      <c r="AA1257">
        <v>9.5000000000000001E-2</v>
      </c>
      <c r="AB1257">
        <v>0.76900000000000002</v>
      </c>
      <c r="AC1257">
        <v>0.5423</v>
      </c>
      <c r="AD1257" t="s">
        <v>48</v>
      </c>
      <c r="AE1257" t="s">
        <v>48</v>
      </c>
      <c r="AF1257" t="s">
        <v>48</v>
      </c>
      <c r="AG1257" t="s">
        <v>37311</v>
      </c>
    </row>
    <row r="1258" spans="1:33" hidden="1" outlineLevel="1" x14ac:dyDescent="0.2">
      <c r="A1258" t="s">
        <v>44082</v>
      </c>
      <c r="B1258" t="s">
        <v>44083</v>
      </c>
      <c r="C1258" t="s">
        <v>16715</v>
      </c>
      <c r="D1258" s="3"/>
      <c r="J1258" t="s">
        <v>44084</v>
      </c>
      <c r="K1258" t="s">
        <v>44054</v>
      </c>
      <c r="L1258" t="s">
        <v>1263</v>
      </c>
      <c r="M1258">
        <v>2</v>
      </c>
      <c r="P1258" s="2" t="s">
        <v>44085</v>
      </c>
      <c r="Q1258" t="s">
        <v>47</v>
      </c>
      <c r="S1258">
        <v>0.15158679</v>
      </c>
      <c r="T1258">
        <v>1.7738342E-3</v>
      </c>
      <c r="U1258">
        <v>1.5932998E-2</v>
      </c>
      <c r="V1258">
        <v>2.6268480000000002E-3</v>
      </c>
      <c r="W1258">
        <v>6.6696249999999999E-2</v>
      </c>
      <c r="X1258">
        <v>7.0682109999999996E-3</v>
      </c>
      <c r="Y1258">
        <v>0.3</v>
      </c>
      <c r="Z1258">
        <v>0.14499999999999999</v>
      </c>
      <c r="AA1258">
        <v>0</v>
      </c>
      <c r="AB1258">
        <v>0.85499999999999998</v>
      </c>
      <c r="AC1258">
        <v>0.29599999999999999</v>
      </c>
      <c r="AD1258" t="s">
        <v>48</v>
      </c>
      <c r="AE1258" t="s">
        <v>48</v>
      </c>
      <c r="AF1258" t="s">
        <v>48</v>
      </c>
      <c r="AG1258" t="s">
        <v>37311</v>
      </c>
    </row>
    <row r="1259" spans="1:33" hidden="1" outlineLevel="1" x14ac:dyDescent="0.2">
      <c r="A1259" t="s">
        <v>44086</v>
      </c>
      <c r="B1259" t="s">
        <v>44087</v>
      </c>
      <c r="C1259" t="s">
        <v>42332</v>
      </c>
      <c r="D1259" s="3"/>
      <c r="J1259" t="s">
        <v>44088</v>
      </c>
      <c r="K1259" t="s">
        <v>44058</v>
      </c>
      <c r="L1259" t="s">
        <v>1263</v>
      </c>
      <c r="M1259">
        <v>12</v>
      </c>
      <c r="P1259" s="2" t="s">
        <v>44089</v>
      </c>
      <c r="Q1259" t="s">
        <v>47</v>
      </c>
      <c r="S1259">
        <v>0.74954443999999998</v>
      </c>
      <c r="T1259">
        <v>2.3076923999999999E-2</v>
      </c>
      <c r="U1259">
        <v>0.27882217999999998</v>
      </c>
      <c r="V1259">
        <v>1.8269362000000001E-2</v>
      </c>
      <c r="W1259">
        <v>0.7657292</v>
      </c>
      <c r="X1259">
        <v>8.4793000000000004E-3</v>
      </c>
      <c r="Y1259">
        <v>-1</v>
      </c>
      <c r="Z1259">
        <v>0.247</v>
      </c>
      <c r="AA1259">
        <v>0.41599999999999998</v>
      </c>
      <c r="AB1259">
        <v>0.33700000000000002</v>
      </c>
      <c r="AC1259">
        <v>-0.36120000000000002</v>
      </c>
      <c r="AD1259" t="s">
        <v>48</v>
      </c>
      <c r="AE1259" t="s">
        <v>48</v>
      </c>
      <c r="AF1259" t="s">
        <v>48</v>
      </c>
      <c r="AG1259" t="s">
        <v>37311</v>
      </c>
    </row>
    <row r="1260" spans="1:33" hidden="1" outlineLevel="1" x14ac:dyDescent="0.2">
      <c r="A1260" t="s">
        <v>44090</v>
      </c>
      <c r="B1260" t="s">
        <v>44091</v>
      </c>
      <c r="C1260" t="s">
        <v>42536</v>
      </c>
      <c r="D1260" s="3"/>
      <c r="J1260" t="s">
        <v>44092</v>
      </c>
      <c r="K1260" t="s">
        <v>44066</v>
      </c>
      <c r="L1260" t="s">
        <v>1263</v>
      </c>
      <c r="M1260">
        <v>1</v>
      </c>
      <c r="P1260" s="2" t="s">
        <v>44093</v>
      </c>
      <c r="Q1260" t="s">
        <v>10060</v>
      </c>
      <c r="S1260">
        <v>3.0034892000000001E-2</v>
      </c>
      <c r="T1260">
        <v>1.3923645000000001E-3</v>
      </c>
      <c r="U1260">
        <v>1.7504321E-2</v>
      </c>
      <c r="V1260">
        <v>5.6606720000000003E-3</v>
      </c>
      <c r="W1260">
        <v>1.4960921E-2</v>
      </c>
      <c r="X1260">
        <v>8.6605399999999996E-3</v>
      </c>
      <c r="Y1260">
        <v>0.35833333333333328</v>
      </c>
      <c r="Z1260">
        <v>0.32800000000000001</v>
      </c>
      <c r="AA1260">
        <v>5.8000000000000003E-2</v>
      </c>
      <c r="AB1260">
        <v>0.61299999999999999</v>
      </c>
      <c r="AC1260">
        <v>0.90669999999999995</v>
      </c>
      <c r="AD1260" t="s">
        <v>48</v>
      </c>
      <c r="AE1260" t="s">
        <v>48</v>
      </c>
      <c r="AF1260" t="s">
        <v>48</v>
      </c>
      <c r="AG1260" t="s">
        <v>37311</v>
      </c>
    </row>
    <row r="1261" spans="1:33" hidden="1" outlineLevel="1" x14ac:dyDescent="0.2">
      <c r="A1261" t="s">
        <v>44094</v>
      </c>
      <c r="B1261" t="s">
        <v>44095</v>
      </c>
      <c r="C1261" t="s">
        <v>43004</v>
      </c>
      <c r="D1261" s="3"/>
      <c r="J1261" t="s">
        <v>44096</v>
      </c>
      <c r="K1261" t="s">
        <v>44070</v>
      </c>
      <c r="L1261" t="s">
        <v>1263</v>
      </c>
      <c r="M1261">
        <v>9</v>
      </c>
      <c r="P1261" s="2" t="s">
        <v>44097</v>
      </c>
      <c r="Q1261" t="s">
        <v>47</v>
      </c>
      <c r="S1261">
        <v>5.7005897E-2</v>
      </c>
      <c r="T1261">
        <v>9.9182130000000004E-4</v>
      </c>
      <c r="U1261">
        <v>1.2790346500000001E-2</v>
      </c>
      <c r="V1261">
        <v>1.9423875E-3</v>
      </c>
      <c r="W1261">
        <v>2.6831544999999998E-2</v>
      </c>
      <c r="X1261">
        <v>6.1620080000000001E-3</v>
      </c>
      <c r="Y1261">
        <v>1.666666666666668E-2</v>
      </c>
      <c r="Z1261">
        <v>0.14899999999999999</v>
      </c>
      <c r="AA1261">
        <v>0.15</v>
      </c>
      <c r="AB1261">
        <v>0.70099999999999996</v>
      </c>
      <c r="AC1261">
        <v>0.23080000000000001</v>
      </c>
      <c r="AD1261" t="s">
        <v>48</v>
      </c>
      <c r="AE1261" t="s">
        <v>48</v>
      </c>
      <c r="AF1261" t="s">
        <v>48</v>
      </c>
      <c r="AG1261" t="s">
        <v>37311</v>
      </c>
    </row>
    <row r="1262" spans="1:33" hidden="1" outlineLevel="1" x14ac:dyDescent="0.2">
      <c r="A1262" t="s">
        <v>44098</v>
      </c>
      <c r="B1262" t="s">
        <v>44099</v>
      </c>
      <c r="C1262" t="s">
        <v>43905</v>
      </c>
      <c r="D1262" s="3"/>
      <c r="J1262" t="s">
        <v>44100</v>
      </c>
      <c r="K1262" t="s">
        <v>44078</v>
      </c>
      <c r="L1262" t="s">
        <v>1263</v>
      </c>
      <c r="M1262">
        <v>1</v>
      </c>
      <c r="P1262" s="2" t="s">
        <v>44101</v>
      </c>
      <c r="Q1262" t="s">
        <v>47</v>
      </c>
      <c r="S1262">
        <v>0.35186127</v>
      </c>
      <c r="T1262">
        <v>1.9740647E-2</v>
      </c>
      <c r="U1262">
        <v>0.39842105</v>
      </c>
      <c r="V1262">
        <v>2.6609945999999999E-2</v>
      </c>
      <c r="W1262">
        <v>0.16875735</v>
      </c>
      <c r="X1262">
        <v>1.0084574000000001E-2</v>
      </c>
      <c r="Y1262">
        <v>2.3958333333333321E-2</v>
      </c>
      <c r="Z1262">
        <v>0.14699999999999999</v>
      </c>
      <c r="AA1262">
        <v>0.157</v>
      </c>
      <c r="AB1262">
        <v>0.69599999999999995</v>
      </c>
      <c r="AC1262">
        <v>-0.33839999999999998</v>
      </c>
      <c r="AD1262" t="s">
        <v>48</v>
      </c>
      <c r="AE1262" t="s">
        <v>48</v>
      </c>
      <c r="AF1262" t="s">
        <v>48</v>
      </c>
      <c r="AG1262" t="s">
        <v>37311</v>
      </c>
    </row>
    <row r="1263" spans="1:33" hidden="1" outlineLevel="1" x14ac:dyDescent="0.2">
      <c r="A1263" t="s">
        <v>44102</v>
      </c>
      <c r="B1263" t="s">
        <v>44103</v>
      </c>
      <c r="C1263" t="s">
        <v>42887</v>
      </c>
      <c r="D1263" s="3"/>
      <c r="J1263" t="s">
        <v>44104</v>
      </c>
      <c r="K1263" t="s">
        <v>44082</v>
      </c>
      <c r="L1263" t="s">
        <v>1263</v>
      </c>
      <c r="M1263">
        <v>1</v>
      </c>
      <c r="P1263" s="2" t="s">
        <v>44105</v>
      </c>
      <c r="Q1263" t="s">
        <v>47</v>
      </c>
      <c r="S1263">
        <v>3.9462693E-2</v>
      </c>
      <c r="T1263">
        <v>9.8228450000000011E-4</v>
      </c>
      <c r="U1263">
        <v>1.2926984000000001E-2</v>
      </c>
      <c r="V1263">
        <v>1.9701357999999999E-3</v>
      </c>
      <c r="W1263">
        <v>1.4808920999999999E-2</v>
      </c>
      <c r="X1263">
        <v>1.0162249E-2</v>
      </c>
      <c r="Y1263">
        <v>-6.25E-2</v>
      </c>
      <c r="Z1263">
        <v>0.11</v>
      </c>
      <c r="AA1263">
        <v>0</v>
      </c>
      <c r="AB1263">
        <v>0.89</v>
      </c>
      <c r="AC1263">
        <v>0.43099999999999999</v>
      </c>
      <c r="AD1263" t="s">
        <v>48</v>
      </c>
      <c r="AE1263" t="s">
        <v>48</v>
      </c>
      <c r="AF1263" t="s">
        <v>48</v>
      </c>
      <c r="AG1263" t="s">
        <v>37311</v>
      </c>
    </row>
    <row r="1264" spans="1:33" hidden="1" outlineLevel="1" x14ac:dyDescent="0.2">
      <c r="A1264" t="s">
        <v>44106</v>
      </c>
      <c r="B1264" t="s">
        <v>44107</v>
      </c>
      <c r="C1264" t="s">
        <v>16715</v>
      </c>
      <c r="D1264" s="3"/>
      <c r="J1264" t="s">
        <v>44108</v>
      </c>
      <c r="K1264" t="s">
        <v>44094</v>
      </c>
      <c r="L1264" t="s">
        <v>1263</v>
      </c>
      <c r="M1264">
        <v>1</v>
      </c>
      <c r="P1264" s="2" t="s">
        <v>44109</v>
      </c>
      <c r="Q1264" t="s">
        <v>47</v>
      </c>
      <c r="S1264">
        <v>2.1785566999999999E-2</v>
      </c>
      <c r="T1264">
        <v>5.4359435999999997E-4</v>
      </c>
      <c r="U1264">
        <v>1.0706633E-2</v>
      </c>
      <c r="V1264">
        <v>1.8498929E-3</v>
      </c>
      <c r="W1264">
        <v>1.2110904E-2</v>
      </c>
      <c r="X1264">
        <v>6.045496E-3</v>
      </c>
      <c r="Y1264">
        <v>0.2</v>
      </c>
      <c r="Z1264">
        <v>0.14599999999999999</v>
      </c>
      <c r="AA1264">
        <v>0.05</v>
      </c>
      <c r="AB1264">
        <v>0.80400000000000005</v>
      </c>
      <c r="AC1264">
        <v>0.67569999999999997</v>
      </c>
      <c r="AD1264" t="s">
        <v>48</v>
      </c>
      <c r="AE1264" t="s">
        <v>48</v>
      </c>
      <c r="AF1264" t="s">
        <v>48</v>
      </c>
      <c r="AG1264" t="s">
        <v>37311</v>
      </c>
    </row>
    <row r="1265" spans="1:44" hidden="1" outlineLevel="1" x14ac:dyDescent="0.2">
      <c r="A1265" t="s">
        <v>44110</v>
      </c>
      <c r="B1265" t="s">
        <v>44111</v>
      </c>
      <c r="C1265" t="s">
        <v>16715</v>
      </c>
      <c r="D1265" s="3"/>
      <c r="J1265" t="s">
        <v>44112</v>
      </c>
      <c r="K1265" t="s">
        <v>44102</v>
      </c>
      <c r="L1265" t="s">
        <v>1263</v>
      </c>
      <c r="M1265">
        <v>2</v>
      </c>
      <c r="P1265" s="2" t="s">
        <v>44113</v>
      </c>
      <c r="Q1265" t="s">
        <v>47</v>
      </c>
      <c r="S1265">
        <v>5.2800260000000002E-2</v>
      </c>
      <c r="T1265">
        <v>1.4781951999999999E-3</v>
      </c>
      <c r="U1265">
        <v>1.4225035E-2</v>
      </c>
      <c r="V1265">
        <v>3.0708222E-3</v>
      </c>
      <c r="W1265">
        <v>1.7549826000000001E-2</v>
      </c>
      <c r="X1265">
        <v>8.4922450000000007E-3</v>
      </c>
      <c r="Y1265">
        <v>0.4</v>
      </c>
      <c r="Z1265">
        <v>0.28599999999999998</v>
      </c>
      <c r="AA1265">
        <v>0</v>
      </c>
      <c r="AB1265">
        <v>0.71399999999999997</v>
      </c>
      <c r="AC1265">
        <v>0.71840000000000004</v>
      </c>
      <c r="AD1265" t="s">
        <v>48</v>
      </c>
      <c r="AE1265" t="s">
        <v>48</v>
      </c>
      <c r="AF1265" t="s">
        <v>48</v>
      </c>
      <c r="AG1265" t="s">
        <v>37311</v>
      </c>
    </row>
    <row r="1266" spans="1:44" hidden="1" outlineLevel="1" x14ac:dyDescent="0.2">
      <c r="A1266" t="s">
        <v>44114</v>
      </c>
      <c r="B1266" t="s">
        <v>44115</v>
      </c>
      <c r="C1266" t="s">
        <v>43004</v>
      </c>
      <c r="D1266" s="3"/>
      <c r="J1266" t="s">
        <v>44116</v>
      </c>
      <c r="K1266" t="s">
        <v>44106</v>
      </c>
      <c r="L1266" t="s">
        <v>1263</v>
      </c>
      <c r="M1266">
        <v>9</v>
      </c>
      <c r="P1266" s="2" t="s">
        <v>44117</v>
      </c>
      <c r="Q1266" t="s">
        <v>47</v>
      </c>
      <c r="S1266">
        <v>6.6588700000000001E-2</v>
      </c>
      <c r="T1266">
        <v>1.3065338E-3</v>
      </c>
      <c r="U1266">
        <v>1.7914234000000001E-2</v>
      </c>
      <c r="V1266">
        <v>7.0665907E-3</v>
      </c>
      <c r="W1266">
        <v>2.6315893999999999E-2</v>
      </c>
      <c r="X1266">
        <v>6.5309620000000004E-3</v>
      </c>
      <c r="Y1266">
        <v>0.15</v>
      </c>
      <c r="Z1266">
        <v>0</v>
      </c>
      <c r="AA1266">
        <v>0.26200000000000001</v>
      </c>
      <c r="AB1266">
        <v>0.73799999999999999</v>
      </c>
      <c r="AC1266">
        <v>-0.72689999999999999</v>
      </c>
      <c r="AD1266" t="s">
        <v>48</v>
      </c>
      <c r="AE1266" t="s">
        <v>48</v>
      </c>
      <c r="AF1266" t="s">
        <v>48</v>
      </c>
      <c r="AG1266" t="s">
        <v>37311</v>
      </c>
    </row>
    <row r="1267" spans="1:44" hidden="1" outlineLevel="1" x14ac:dyDescent="0.2">
      <c r="A1267" t="s">
        <v>44118</v>
      </c>
      <c r="B1267" t="s">
        <v>44119</v>
      </c>
      <c r="C1267" t="s">
        <v>42887</v>
      </c>
      <c r="D1267" s="3"/>
      <c r="J1267" t="s">
        <v>44120</v>
      </c>
      <c r="K1267" t="s">
        <v>44110</v>
      </c>
      <c r="L1267" t="s">
        <v>1263</v>
      </c>
      <c r="M1267">
        <v>1</v>
      </c>
      <c r="P1267" s="2" t="s">
        <v>44121</v>
      </c>
      <c r="Q1267" t="s">
        <v>47</v>
      </c>
      <c r="S1267">
        <v>7.0545650000000001E-2</v>
      </c>
      <c r="T1267">
        <v>2.7847290000000001E-3</v>
      </c>
      <c r="U1267">
        <v>3.2894264999999999E-2</v>
      </c>
      <c r="V1267">
        <v>8.0655329999999997E-3</v>
      </c>
      <c r="W1267">
        <v>1.8903409999999999E-2</v>
      </c>
      <c r="X1267">
        <v>1.1922873E-2</v>
      </c>
      <c r="Y1267">
        <v>-0.2</v>
      </c>
      <c r="Z1267">
        <v>6.7000000000000004E-2</v>
      </c>
      <c r="AA1267">
        <v>0.18099999999999999</v>
      </c>
      <c r="AB1267">
        <v>0.752</v>
      </c>
      <c r="AC1267">
        <v>-0.64159999999999995</v>
      </c>
      <c r="AD1267" t="s">
        <v>48</v>
      </c>
      <c r="AE1267" t="s">
        <v>48</v>
      </c>
      <c r="AF1267" t="s">
        <v>48</v>
      </c>
      <c r="AG1267" t="s">
        <v>37311</v>
      </c>
    </row>
    <row r="1268" spans="1:44" hidden="1" outlineLevel="1" x14ac:dyDescent="0.2">
      <c r="A1268" t="s">
        <v>44122</v>
      </c>
      <c r="B1268" t="s">
        <v>44123</v>
      </c>
      <c r="C1268" t="s">
        <v>16715</v>
      </c>
      <c r="D1268" s="3"/>
      <c r="J1268" t="s">
        <v>44124</v>
      </c>
      <c r="K1268" t="s">
        <v>44114</v>
      </c>
      <c r="L1268" t="s">
        <v>1263</v>
      </c>
      <c r="M1268">
        <v>1</v>
      </c>
      <c r="P1268" s="2" t="s">
        <v>44125</v>
      </c>
      <c r="Q1268" t="s">
        <v>47</v>
      </c>
      <c r="S1268">
        <v>0.37458646000000001</v>
      </c>
      <c r="T1268">
        <v>2.0773549999999998E-2</v>
      </c>
      <c r="U1268">
        <v>0.41936440000000003</v>
      </c>
      <c r="V1268">
        <v>2.9917859000000002E-2</v>
      </c>
      <c r="W1268">
        <v>0.24928533999999999</v>
      </c>
      <c r="X1268">
        <v>1.0265814999999999E-2</v>
      </c>
      <c r="Y1268">
        <v>2.541666666666666E-2</v>
      </c>
      <c r="Z1268">
        <v>0.03</v>
      </c>
      <c r="AA1268">
        <v>0.106</v>
      </c>
      <c r="AB1268">
        <v>0.86399999999999999</v>
      </c>
      <c r="AC1268">
        <v>-0.90169999999999995</v>
      </c>
      <c r="AD1268" t="s">
        <v>48</v>
      </c>
      <c r="AE1268" t="s">
        <v>48</v>
      </c>
      <c r="AF1268" t="s">
        <v>48</v>
      </c>
      <c r="AG1268" t="s">
        <v>37311</v>
      </c>
    </row>
    <row r="1269" spans="1:44" hidden="1" outlineLevel="1" x14ac:dyDescent="0.2">
      <c r="A1269" t="s">
        <v>44126</v>
      </c>
      <c r="B1269" t="s">
        <v>44127</v>
      </c>
      <c r="C1269" t="s">
        <v>16715</v>
      </c>
      <c r="D1269" s="3"/>
      <c r="J1269" t="s">
        <v>44128</v>
      </c>
      <c r="K1269" t="s">
        <v>44118</v>
      </c>
      <c r="L1269" t="s">
        <v>1263</v>
      </c>
      <c r="M1269">
        <v>1</v>
      </c>
      <c r="P1269" s="2" t="s">
        <v>44129</v>
      </c>
      <c r="Q1269" t="s">
        <v>47</v>
      </c>
      <c r="S1269">
        <v>2.8974264999999999E-2</v>
      </c>
      <c r="T1269">
        <v>1.2874602999999999E-3</v>
      </c>
      <c r="U1269">
        <v>1.9622196000000001E-2</v>
      </c>
      <c r="V1269">
        <v>4.3842459999999996E-3</v>
      </c>
      <c r="W1269">
        <v>1.3174910999999999E-2</v>
      </c>
      <c r="X1269">
        <v>7.2882893000000004E-3</v>
      </c>
      <c r="Y1269">
        <v>0.25</v>
      </c>
      <c r="Z1269">
        <v>0.17399999999999999</v>
      </c>
      <c r="AA1269">
        <v>4.3999999999999997E-2</v>
      </c>
      <c r="AB1269">
        <v>0.78200000000000003</v>
      </c>
      <c r="AC1269">
        <v>0.80800000000000005</v>
      </c>
      <c r="AD1269" t="s">
        <v>48</v>
      </c>
      <c r="AE1269" t="s">
        <v>48</v>
      </c>
      <c r="AF1269" t="s">
        <v>48</v>
      </c>
      <c r="AG1269" t="s">
        <v>37311</v>
      </c>
    </row>
    <row r="1270" spans="1:44" hidden="1" outlineLevel="1" x14ac:dyDescent="0.2">
      <c r="A1270" t="s">
        <v>44130</v>
      </c>
      <c r="B1270" t="s">
        <v>44131</v>
      </c>
      <c r="C1270" t="s">
        <v>42887</v>
      </c>
      <c r="D1270" s="3"/>
      <c r="J1270" t="s">
        <v>44132</v>
      </c>
      <c r="K1270" t="s">
        <v>44126</v>
      </c>
      <c r="L1270" t="s">
        <v>1263</v>
      </c>
      <c r="M1270">
        <v>1</v>
      </c>
      <c r="P1270" s="2" t="s">
        <v>44133</v>
      </c>
      <c r="Q1270" t="s">
        <v>47</v>
      </c>
      <c r="Y1270" t="s">
        <v>48</v>
      </c>
      <c r="Z1270" t="s">
        <v>48</v>
      </c>
      <c r="AA1270" t="s">
        <v>48</v>
      </c>
      <c r="AB1270" t="s">
        <v>48</v>
      </c>
      <c r="AC1270" t="s">
        <v>48</v>
      </c>
      <c r="AD1270" t="s">
        <v>48</v>
      </c>
      <c r="AE1270" t="s">
        <v>48</v>
      </c>
      <c r="AF1270" t="s">
        <v>48</v>
      </c>
      <c r="AG1270" t="s">
        <v>39862</v>
      </c>
    </row>
    <row r="1271" spans="1:44" collapsed="1" x14ac:dyDescent="0.2">
      <c r="A1271" t="s">
        <v>37342</v>
      </c>
      <c r="B1271" t="s">
        <v>37343</v>
      </c>
      <c r="C1271" t="s">
        <v>37344</v>
      </c>
      <c r="D1271" t="s">
        <v>37345</v>
      </c>
      <c r="E1271" t="s">
        <v>692</v>
      </c>
      <c r="F1271" t="s">
        <v>42</v>
      </c>
      <c r="G1271">
        <v>24</v>
      </c>
      <c r="H1271" t="s">
        <v>43</v>
      </c>
      <c r="I1271">
        <v>29</v>
      </c>
      <c r="J1271" t="s">
        <v>37346</v>
      </c>
      <c r="L1271" t="s">
        <v>45</v>
      </c>
      <c r="M1271">
        <v>16</v>
      </c>
      <c r="N1271">
        <v>0.77</v>
      </c>
      <c r="O1271" s="2" t="s">
        <v>37347</v>
      </c>
      <c r="P1271" s="2" t="s">
        <v>37347</v>
      </c>
      <c r="Q1271" t="s">
        <v>47</v>
      </c>
      <c r="R1271" t="s">
        <v>47</v>
      </c>
      <c r="S1271">
        <v>3.5927269999999997E-2</v>
      </c>
      <c r="T1271">
        <v>1.3351439999999999E-3</v>
      </c>
      <c r="U1271">
        <v>2.0646972999999999E-2</v>
      </c>
      <c r="V1271">
        <v>2.9598286000000001E-3</v>
      </c>
      <c r="W1271">
        <v>1.6252929999999999E-2</v>
      </c>
      <c r="X1271">
        <v>6.7575129999999997E-3</v>
      </c>
      <c r="Y1271">
        <v>0.15014430014430011</v>
      </c>
      <c r="Z1271">
        <v>0.122</v>
      </c>
      <c r="AA1271">
        <v>6.9000000000000006E-2</v>
      </c>
      <c r="AB1271">
        <v>0.80900000000000005</v>
      </c>
      <c r="AC1271">
        <v>0.92110000000000003</v>
      </c>
      <c r="AD1271" t="s">
        <v>48</v>
      </c>
      <c r="AE1271" t="s">
        <v>48</v>
      </c>
      <c r="AF1271" t="s">
        <v>48</v>
      </c>
      <c r="AG1271" t="s">
        <v>37311</v>
      </c>
      <c r="AH1271">
        <f t="shared" ref="AH1271" si="17">SUM(AI1271:AJ1271)</f>
        <v>67</v>
      </c>
      <c r="AI1271">
        <f>COUNTIF(L1271:L1338,"Comment")</f>
        <v>30</v>
      </c>
      <c r="AJ1271">
        <f>COUNTIF(L1271:L1338, "Reply")</f>
        <v>37</v>
      </c>
      <c r="AK1271">
        <f>COUNTIF(C1271:C1338, C1271)</f>
        <v>11</v>
      </c>
      <c r="AM1271">
        <f>AVERAGE(S1271:S1338)</f>
        <v>0.13740435945714288</v>
      </c>
      <c r="AN1271">
        <f>AVERAGE(Y1271:Y1338)</f>
        <v>0.12121034526707325</v>
      </c>
      <c r="AO1271" cm="1">
        <f t="array" ref="AO1271">SUM(COUNTIF(J1270:J1327, {"*NTA*","*YWNBTA*"}))</f>
        <v>25</v>
      </c>
      <c r="AP1271" cm="1">
        <f t="array" ref="AP1271">SUM(COUNTIF(J1270:J1327, {"*YTA*","*YWBTA*"}))</f>
        <v>2</v>
      </c>
      <c r="AQ1271">
        <f>COUNTIF(J1272:J1338, "*ESH*")</f>
        <v>0</v>
      </c>
      <c r="AR1271" t="str">
        <f t="shared" ref="AR1271" si="18">IF(AO1271&gt;AP1271,(IF(AO1271&gt;AQ1271,"NTA","YTA")),IF(AP1271&gt;AQ1271,"YTA","ESH"))</f>
        <v>NTA</v>
      </c>
    </row>
    <row r="1272" spans="1:44" hidden="1" outlineLevel="1" x14ac:dyDescent="0.2">
      <c r="A1272" t="s">
        <v>40358</v>
      </c>
      <c r="B1272" t="s">
        <v>40359</v>
      </c>
      <c r="C1272" t="s">
        <v>40360</v>
      </c>
      <c r="D1272" s="3"/>
      <c r="J1272" t="s">
        <v>40361</v>
      </c>
      <c r="K1272" t="s">
        <v>37342</v>
      </c>
      <c r="L1272" t="s">
        <v>1233</v>
      </c>
      <c r="M1272">
        <v>41</v>
      </c>
      <c r="P1272" s="2" t="s">
        <v>40362</v>
      </c>
      <c r="Q1272" t="s">
        <v>11695</v>
      </c>
      <c r="S1272">
        <v>0.33899839999999998</v>
      </c>
      <c r="T1272">
        <v>1.2435913E-2</v>
      </c>
      <c r="U1272">
        <v>0.119731516</v>
      </c>
      <c r="V1272">
        <v>1.6460562000000001E-2</v>
      </c>
      <c r="W1272">
        <v>0.34032785999999998</v>
      </c>
      <c r="X1272">
        <v>9.2560449999999992E-3</v>
      </c>
      <c r="Y1272">
        <v>-0.14204545454545461</v>
      </c>
      <c r="Z1272">
        <v>3.3000000000000002E-2</v>
      </c>
      <c r="AA1272">
        <v>5.6000000000000001E-2</v>
      </c>
      <c r="AB1272">
        <v>0.91100000000000003</v>
      </c>
      <c r="AC1272">
        <v>-0.39389999999999997</v>
      </c>
      <c r="AD1272" t="s">
        <v>48</v>
      </c>
      <c r="AE1272" t="s">
        <v>48</v>
      </c>
      <c r="AF1272" t="s">
        <v>48</v>
      </c>
      <c r="AG1272" t="s">
        <v>37311</v>
      </c>
    </row>
    <row r="1273" spans="1:44" hidden="1" outlineLevel="1" x14ac:dyDescent="0.2">
      <c r="A1273" t="s">
        <v>40363</v>
      </c>
      <c r="B1273" t="s">
        <v>40364</v>
      </c>
      <c r="C1273" t="s">
        <v>40365</v>
      </c>
      <c r="D1273" s="3"/>
      <c r="J1273" t="s">
        <v>40366</v>
      </c>
      <c r="K1273" t="s">
        <v>37342</v>
      </c>
      <c r="L1273" t="s">
        <v>1233</v>
      </c>
      <c r="M1273">
        <v>11</v>
      </c>
      <c r="P1273" s="2" t="s">
        <v>40367</v>
      </c>
      <c r="Q1273" t="s">
        <v>10060</v>
      </c>
      <c r="S1273">
        <v>0.103928015</v>
      </c>
      <c r="T1273">
        <v>2.0694733000000002E-3</v>
      </c>
      <c r="U1273">
        <v>1.8255825999999999E-2</v>
      </c>
      <c r="V1273">
        <v>3.6997858E-3</v>
      </c>
      <c r="W1273">
        <v>3.9737478E-2</v>
      </c>
      <c r="X1273">
        <v>9.0230220000000003E-3</v>
      </c>
      <c r="Y1273">
        <v>0.1166666666666667</v>
      </c>
      <c r="Z1273">
        <v>0.28599999999999998</v>
      </c>
      <c r="AA1273">
        <v>0</v>
      </c>
      <c r="AB1273">
        <v>0.71399999999999997</v>
      </c>
      <c r="AC1273">
        <v>0.85550000000000004</v>
      </c>
      <c r="AD1273" t="s">
        <v>48</v>
      </c>
      <c r="AE1273" t="s">
        <v>48</v>
      </c>
      <c r="AF1273" t="s">
        <v>48</v>
      </c>
      <c r="AG1273" t="s">
        <v>37311</v>
      </c>
    </row>
    <row r="1274" spans="1:44" hidden="1" outlineLevel="1" x14ac:dyDescent="0.2">
      <c r="A1274" t="s">
        <v>40368</v>
      </c>
      <c r="B1274" t="s">
        <v>40369</v>
      </c>
      <c r="C1274" t="s">
        <v>40370</v>
      </c>
      <c r="D1274" s="3"/>
      <c r="J1274" t="s">
        <v>40371</v>
      </c>
      <c r="K1274" t="s">
        <v>37342</v>
      </c>
      <c r="L1274" t="s">
        <v>1233</v>
      </c>
      <c r="M1274">
        <v>6</v>
      </c>
      <c r="P1274" s="2" t="s">
        <v>40372</v>
      </c>
      <c r="Q1274" t="s">
        <v>10150</v>
      </c>
      <c r="S1274">
        <v>4.2657252E-2</v>
      </c>
      <c r="T1274">
        <v>1.3446808000000001E-3</v>
      </c>
      <c r="U1274">
        <v>1.6342908E-2</v>
      </c>
      <c r="V1274">
        <v>2.3678626999999999E-3</v>
      </c>
      <c r="W1274">
        <v>2.2448512E-2</v>
      </c>
      <c r="X1274">
        <v>6.6798385000000002E-3</v>
      </c>
      <c r="Y1274">
        <v>0.15323051948051949</v>
      </c>
      <c r="Z1274">
        <v>7.0999999999999994E-2</v>
      </c>
      <c r="AA1274">
        <v>3.6999999999999998E-2</v>
      </c>
      <c r="AB1274">
        <v>0.89300000000000002</v>
      </c>
      <c r="AC1274">
        <v>0.59840000000000004</v>
      </c>
      <c r="AD1274" t="s">
        <v>48</v>
      </c>
      <c r="AE1274" t="s">
        <v>48</v>
      </c>
      <c r="AF1274" t="s">
        <v>48</v>
      </c>
      <c r="AG1274" t="s">
        <v>37311</v>
      </c>
    </row>
    <row r="1275" spans="1:44" hidden="1" outlineLevel="1" x14ac:dyDescent="0.2">
      <c r="A1275" t="s">
        <v>40373</v>
      </c>
      <c r="B1275" t="s">
        <v>40374</v>
      </c>
      <c r="C1275" t="s">
        <v>40375</v>
      </c>
      <c r="D1275" s="3"/>
      <c r="J1275" t="s">
        <v>40376</v>
      </c>
      <c r="K1275" t="s">
        <v>37342</v>
      </c>
      <c r="L1275" t="s">
        <v>1233</v>
      </c>
      <c r="M1275">
        <v>11</v>
      </c>
      <c r="P1275" s="2" t="s">
        <v>40377</v>
      </c>
      <c r="Q1275" t="s">
        <v>25451</v>
      </c>
      <c r="S1275">
        <v>3.1684756000000001E-2</v>
      </c>
      <c r="T1275">
        <v>1.2493134000000001E-3</v>
      </c>
      <c r="U1275">
        <v>1.5659723E-2</v>
      </c>
      <c r="V1275">
        <v>2.6453468000000001E-3</v>
      </c>
      <c r="W1275">
        <v>1.6024929E-2</v>
      </c>
      <c r="X1275">
        <v>6.3238297999999998E-3</v>
      </c>
      <c r="Y1275">
        <v>0.16455555555555559</v>
      </c>
      <c r="Z1275">
        <v>6.7000000000000004E-2</v>
      </c>
      <c r="AA1275">
        <v>2.9000000000000001E-2</v>
      </c>
      <c r="AB1275">
        <v>0.90400000000000003</v>
      </c>
      <c r="AC1275">
        <v>0.78449999999999998</v>
      </c>
      <c r="AD1275" t="s">
        <v>48</v>
      </c>
      <c r="AE1275" t="s">
        <v>48</v>
      </c>
      <c r="AF1275" t="s">
        <v>48</v>
      </c>
      <c r="AG1275" t="s">
        <v>37311</v>
      </c>
    </row>
    <row r="1276" spans="1:44" hidden="1" outlineLevel="1" x14ac:dyDescent="0.2">
      <c r="A1276" t="s">
        <v>40378</v>
      </c>
      <c r="B1276" t="s">
        <v>40379</v>
      </c>
      <c r="C1276" t="s">
        <v>40380</v>
      </c>
      <c r="D1276" s="3"/>
      <c r="J1276" t="s">
        <v>40381</v>
      </c>
      <c r="K1276" t="s">
        <v>37342</v>
      </c>
      <c r="L1276" t="s">
        <v>1233</v>
      </c>
      <c r="M1276">
        <v>5</v>
      </c>
      <c r="P1276" s="2" t="s">
        <v>40382</v>
      </c>
      <c r="Q1276" t="s">
        <v>47</v>
      </c>
      <c r="S1276">
        <v>5.1206699999999999E-3</v>
      </c>
      <c r="T1276">
        <v>4.4584273999999998E-4</v>
      </c>
      <c r="U1276">
        <v>9.1780070000000002E-3</v>
      </c>
      <c r="V1276">
        <v>1.0729379E-3</v>
      </c>
      <c r="W1276">
        <v>6.0023669999999998E-3</v>
      </c>
      <c r="X1276">
        <v>6.0001860000000002E-3</v>
      </c>
      <c r="Y1276">
        <v>0.08</v>
      </c>
      <c r="Z1276">
        <v>0</v>
      </c>
      <c r="AA1276">
        <v>0</v>
      </c>
      <c r="AB1276">
        <v>1</v>
      </c>
      <c r="AC1276">
        <v>0</v>
      </c>
      <c r="AD1276" t="s">
        <v>48</v>
      </c>
      <c r="AE1276" t="s">
        <v>48</v>
      </c>
      <c r="AF1276" t="s">
        <v>48</v>
      </c>
      <c r="AG1276" t="s">
        <v>37311</v>
      </c>
    </row>
    <row r="1277" spans="1:44" hidden="1" outlineLevel="1" x14ac:dyDescent="0.2">
      <c r="A1277" t="s">
        <v>40383</v>
      </c>
      <c r="B1277" t="s">
        <v>40384</v>
      </c>
      <c r="C1277" t="s">
        <v>37888</v>
      </c>
      <c r="D1277" s="3"/>
      <c r="J1277" t="s">
        <v>40385</v>
      </c>
      <c r="K1277" t="s">
        <v>37342</v>
      </c>
      <c r="L1277" t="s">
        <v>1233</v>
      </c>
      <c r="M1277">
        <v>8</v>
      </c>
      <c r="P1277" s="2" t="s">
        <v>40386</v>
      </c>
      <c r="Q1277" t="s">
        <v>11193</v>
      </c>
      <c r="S1277">
        <v>0.15490345999999999</v>
      </c>
      <c r="T1277">
        <v>6.3323974999999998E-3</v>
      </c>
      <c r="U1277">
        <v>5.2934792000000001E-2</v>
      </c>
      <c r="V1277">
        <v>5.0317086000000004E-3</v>
      </c>
      <c r="W1277">
        <v>2.3608726E-2</v>
      </c>
      <c r="X1277">
        <v>0.13329996</v>
      </c>
      <c r="Y1277">
        <v>0.33750000000000002</v>
      </c>
      <c r="Z1277">
        <v>0.105</v>
      </c>
      <c r="AA1277">
        <v>0</v>
      </c>
      <c r="AB1277">
        <v>0.89500000000000002</v>
      </c>
      <c r="AC1277">
        <v>0.61870000000000003</v>
      </c>
      <c r="AD1277" t="s">
        <v>48</v>
      </c>
      <c r="AE1277" t="s">
        <v>48</v>
      </c>
      <c r="AF1277" t="s">
        <v>48</v>
      </c>
      <c r="AG1277" t="s">
        <v>37311</v>
      </c>
    </row>
    <row r="1278" spans="1:44" hidden="1" outlineLevel="1" x14ac:dyDescent="0.2">
      <c r="A1278" t="s">
        <v>40387</v>
      </c>
      <c r="B1278" t="s">
        <v>40388</v>
      </c>
      <c r="C1278" t="s">
        <v>40389</v>
      </c>
      <c r="D1278" s="3"/>
      <c r="J1278" t="s">
        <v>40390</v>
      </c>
      <c r="K1278" t="s">
        <v>37342</v>
      </c>
      <c r="L1278" t="s">
        <v>1233</v>
      </c>
      <c r="M1278">
        <v>3</v>
      </c>
      <c r="P1278" s="2" t="s">
        <v>40391</v>
      </c>
      <c r="Q1278" t="s">
        <v>47</v>
      </c>
      <c r="S1278">
        <v>1.3822667E-2</v>
      </c>
      <c r="T1278">
        <v>6.3419340000000005E-4</v>
      </c>
      <c r="U1278">
        <v>1.0928668000000001E-2</v>
      </c>
      <c r="V1278">
        <v>1.5261616E-3</v>
      </c>
      <c r="W1278">
        <v>9.1658859999999998E-3</v>
      </c>
      <c r="X1278">
        <v>6.0325502000000003E-3</v>
      </c>
      <c r="Y1278">
        <v>0.38124999999999998</v>
      </c>
      <c r="Z1278">
        <v>0.125</v>
      </c>
      <c r="AA1278">
        <v>5.5E-2</v>
      </c>
      <c r="AB1278">
        <v>0.82099999999999995</v>
      </c>
      <c r="AC1278">
        <v>0.68079999999999996</v>
      </c>
      <c r="AD1278" t="s">
        <v>48</v>
      </c>
      <c r="AE1278" t="s">
        <v>48</v>
      </c>
      <c r="AF1278" t="s">
        <v>48</v>
      </c>
      <c r="AG1278" t="s">
        <v>37311</v>
      </c>
    </row>
    <row r="1279" spans="1:44" hidden="1" outlineLevel="1" x14ac:dyDescent="0.2">
      <c r="A1279" t="s">
        <v>40392</v>
      </c>
      <c r="B1279" t="s">
        <v>40393</v>
      </c>
      <c r="C1279" t="s">
        <v>40394</v>
      </c>
      <c r="D1279" s="3"/>
      <c r="J1279" t="s">
        <v>40395</v>
      </c>
      <c r="K1279" t="s">
        <v>37342</v>
      </c>
      <c r="L1279" t="s">
        <v>1233</v>
      </c>
      <c r="M1279">
        <v>3</v>
      </c>
      <c r="P1279" s="2" t="s">
        <v>40396</v>
      </c>
      <c r="Q1279" t="s">
        <v>47</v>
      </c>
      <c r="S1279">
        <v>0.32451340000000001</v>
      </c>
      <c r="T1279">
        <v>8.8119510000000002E-3</v>
      </c>
      <c r="U1279">
        <v>0.14754629</v>
      </c>
      <c r="V1279">
        <v>3.5074017999999998E-2</v>
      </c>
      <c r="W1279">
        <v>0.26957804000000002</v>
      </c>
      <c r="X1279">
        <v>8.0003069999999999E-3</v>
      </c>
      <c r="Y1279">
        <v>0.60000000000000009</v>
      </c>
      <c r="Z1279">
        <v>0.41199999999999998</v>
      </c>
      <c r="AA1279">
        <v>0</v>
      </c>
      <c r="AB1279">
        <v>0.58799999999999997</v>
      </c>
      <c r="AC1279">
        <v>0.42149999999999999</v>
      </c>
      <c r="AD1279" t="s">
        <v>48</v>
      </c>
      <c r="AE1279" t="s">
        <v>48</v>
      </c>
      <c r="AF1279" t="s">
        <v>48</v>
      </c>
      <c r="AG1279" t="s">
        <v>37311</v>
      </c>
    </row>
    <row r="1280" spans="1:44" hidden="1" outlineLevel="1" x14ac:dyDescent="0.2">
      <c r="A1280" t="s">
        <v>40397</v>
      </c>
      <c r="B1280" t="s">
        <v>40398</v>
      </c>
      <c r="C1280" t="s">
        <v>40399</v>
      </c>
      <c r="D1280" s="3"/>
      <c r="J1280" t="s">
        <v>40400</v>
      </c>
      <c r="K1280" t="s">
        <v>37342</v>
      </c>
      <c r="L1280" t="s">
        <v>1233</v>
      </c>
      <c r="M1280">
        <v>3</v>
      </c>
      <c r="P1280" s="2" t="s">
        <v>40401</v>
      </c>
      <c r="Q1280" t="s">
        <v>47</v>
      </c>
      <c r="S1280">
        <v>3.6634352000000002E-2</v>
      </c>
      <c r="T1280">
        <v>1.3637542999999999E-3</v>
      </c>
      <c r="U1280">
        <v>1.3780964999999999E-2</v>
      </c>
      <c r="V1280">
        <v>5.6976700000000002E-3</v>
      </c>
      <c r="W1280">
        <v>1.2680907999999999E-2</v>
      </c>
      <c r="X1280">
        <v>7.5730959999999996E-3</v>
      </c>
      <c r="Y1280">
        <v>0.24</v>
      </c>
      <c r="Z1280">
        <v>0.10100000000000001</v>
      </c>
      <c r="AA1280">
        <v>0</v>
      </c>
      <c r="AB1280">
        <v>0.89900000000000002</v>
      </c>
      <c r="AC1280">
        <v>0.57189999999999996</v>
      </c>
      <c r="AD1280" t="s">
        <v>48</v>
      </c>
      <c r="AE1280" t="s">
        <v>48</v>
      </c>
      <c r="AF1280" t="s">
        <v>48</v>
      </c>
      <c r="AG1280" t="s">
        <v>37311</v>
      </c>
    </row>
    <row r="1281" spans="1:33" hidden="1" outlineLevel="1" x14ac:dyDescent="0.2">
      <c r="A1281" t="s">
        <v>40402</v>
      </c>
      <c r="B1281" t="s">
        <v>40403</v>
      </c>
      <c r="C1281" t="s">
        <v>40404</v>
      </c>
      <c r="D1281" s="3"/>
      <c r="J1281" t="s">
        <v>40405</v>
      </c>
      <c r="K1281" t="s">
        <v>37342</v>
      </c>
      <c r="L1281" t="s">
        <v>1233</v>
      </c>
      <c r="M1281">
        <v>20</v>
      </c>
      <c r="P1281" s="2" t="s">
        <v>40406</v>
      </c>
      <c r="Q1281" t="s">
        <v>10492</v>
      </c>
      <c r="S1281">
        <v>3.6870047000000003E-2</v>
      </c>
      <c r="T1281">
        <v>1.2874602999999999E-3</v>
      </c>
      <c r="U1281">
        <v>1.3610168000000001E-2</v>
      </c>
      <c r="V1281">
        <v>2.9783275E-3</v>
      </c>
      <c r="W1281">
        <v>1.6708932999999999E-2</v>
      </c>
      <c r="X1281">
        <v>7.4436385000000004E-3</v>
      </c>
      <c r="Y1281">
        <v>-2.8409090909090912E-2</v>
      </c>
      <c r="Z1281">
        <v>0.11</v>
      </c>
      <c r="AA1281">
        <v>9.1999999999999998E-2</v>
      </c>
      <c r="AB1281">
        <v>0.79800000000000004</v>
      </c>
      <c r="AC1281">
        <v>5.16E-2</v>
      </c>
      <c r="AD1281" t="s">
        <v>48</v>
      </c>
      <c r="AE1281" t="s">
        <v>48</v>
      </c>
      <c r="AF1281" t="s">
        <v>48</v>
      </c>
      <c r="AG1281" t="s">
        <v>37311</v>
      </c>
    </row>
    <row r="1282" spans="1:33" hidden="1" outlineLevel="1" x14ac:dyDescent="0.2">
      <c r="A1282" t="s">
        <v>40407</v>
      </c>
      <c r="B1282" t="s">
        <v>40408</v>
      </c>
      <c r="C1282" t="s">
        <v>16627</v>
      </c>
      <c r="D1282" s="3"/>
      <c r="J1282" t="s">
        <v>40409</v>
      </c>
      <c r="K1282" t="s">
        <v>37342</v>
      </c>
      <c r="L1282" t="s">
        <v>1233</v>
      </c>
      <c r="M1282">
        <v>5</v>
      </c>
      <c r="P1282" s="2" t="s">
        <v>40410</v>
      </c>
      <c r="Q1282" t="s">
        <v>10060</v>
      </c>
      <c r="S1282">
        <v>3.2391841999999997E-2</v>
      </c>
      <c r="T1282">
        <v>1.2493134000000001E-3</v>
      </c>
      <c r="U1282">
        <v>1.6206269999999998E-2</v>
      </c>
      <c r="V1282">
        <v>2.2476200000000001E-3</v>
      </c>
      <c r="W1282">
        <v>1.7356456999999999E-2</v>
      </c>
      <c r="X1282">
        <v>6.6345283000000003E-3</v>
      </c>
      <c r="Y1282">
        <v>9.2187499999999992E-2</v>
      </c>
      <c r="Z1282">
        <v>4.2000000000000003E-2</v>
      </c>
      <c r="AA1282">
        <v>0.02</v>
      </c>
      <c r="AB1282">
        <v>0.93799999999999994</v>
      </c>
      <c r="AC1282">
        <v>0.42409999999999998</v>
      </c>
      <c r="AD1282" t="s">
        <v>48</v>
      </c>
      <c r="AE1282" t="s">
        <v>48</v>
      </c>
      <c r="AF1282" t="s">
        <v>48</v>
      </c>
      <c r="AG1282" t="s">
        <v>37311</v>
      </c>
    </row>
    <row r="1283" spans="1:33" hidden="1" outlineLevel="1" x14ac:dyDescent="0.2">
      <c r="A1283" t="s">
        <v>40411</v>
      </c>
      <c r="B1283" t="s">
        <v>40412</v>
      </c>
      <c r="C1283" t="s">
        <v>40413</v>
      </c>
      <c r="D1283" s="3"/>
      <c r="J1283" t="s">
        <v>40414</v>
      </c>
      <c r="K1283" t="s">
        <v>37342</v>
      </c>
      <c r="L1283" t="s">
        <v>1233</v>
      </c>
      <c r="M1283">
        <v>4</v>
      </c>
      <c r="P1283" s="2" t="s">
        <v>40415</v>
      </c>
      <c r="Q1283" t="s">
        <v>47</v>
      </c>
      <c r="S1283">
        <v>0.39644175999999998</v>
      </c>
      <c r="T1283">
        <v>2.3076923999999999E-2</v>
      </c>
      <c r="U1283">
        <v>0.28249276000000001</v>
      </c>
      <c r="V1283">
        <v>2.3193321999999999E-2</v>
      </c>
      <c r="W1283">
        <v>0.36939126</v>
      </c>
      <c r="X1283">
        <v>0.13815512999999999</v>
      </c>
      <c r="Y1283">
        <v>-0.15151515151515149</v>
      </c>
      <c r="Z1283">
        <v>9.1999999999999998E-2</v>
      </c>
      <c r="AA1283">
        <v>0.19900000000000001</v>
      </c>
      <c r="AB1283">
        <v>0.70899999999999996</v>
      </c>
      <c r="AC1283">
        <v>-0.92830000000000001</v>
      </c>
      <c r="AD1283" t="s">
        <v>48</v>
      </c>
      <c r="AE1283" t="s">
        <v>48</v>
      </c>
      <c r="AF1283" t="s">
        <v>48</v>
      </c>
      <c r="AG1283" t="s">
        <v>37311</v>
      </c>
    </row>
    <row r="1284" spans="1:33" hidden="1" outlineLevel="1" x14ac:dyDescent="0.2">
      <c r="A1284" t="s">
        <v>40416</v>
      </c>
      <c r="B1284" t="s">
        <v>40417</v>
      </c>
      <c r="C1284" t="s">
        <v>40418</v>
      </c>
      <c r="D1284" s="3"/>
      <c r="J1284" t="s">
        <v>40419</v>
      </c>
      <c r="K1284" t="s">
        <v>37342</v>
      </c>
      <c r="L1284" t="s">
        <v>1233</v>
      </c>
      <c r="M1284">
        <v>2</v>
      </c>
      <c r="P1284" s="2" t="s">
        <v>40420</v>
      </c>
      <c r="Q1284" t="s">
        <v>47</v>
      </c>
      <c r="S1284">
        <v>7.7668175000000006E-2</v>
      </c>
      <c r="T1284">
        <v>3.5858154000000001E-3</v>
      </c>
      <c r="U1284">
        <v>2.9888187E-2</v>
      </c>
      <c r="V1284">
        <v>7.0295929999999998E-3</v>
      </c>
      <c r="W1284">
        <v>2.8942931000000002E-2</v>
      </c>
      <c r="X1284">
        <v>7.8708479999999997E-3</v>
      </c>
      <c r="Y1284">
        <v>-8.6237373737373738E-2</v>
      </c>
      <c r="Z1284">
        <v>6.4000000000000001E-2</v>
      </c>
      <c r="AA1284">
        <v>6.7000000000000004E-2</v>
      </c>
      <c r="AB1284">
        <v>0.87</v>
      </c>
      <c r="AC1284">
        <v>0.1406</v>
      </c>
      <c r="AD1284" t="s">
        <v>48</v>
      </c>
      <c r="AE1284" t="s">
        <v>48</v>
      </c>
      <c r="AF1284" t="s">
        <v>48</v>
      </c>
      <c r="AG1284" t="s">
        <v>37311</v>
      </c>
    </row>
    <row r="1285" spans="1:33" hidden="1" outlineLevel="1" x14ac:dyDescent="0.2">
      <c r="A1285" t="s">
        <v>40421</v>
      </c>
      <c r="B1285" t="s">
        <v>40422</v>
      </c>
      <c r="C1285" t="s">
        <v>14472</v>
      </c>
      <c r="D1285" s="3"/>
      <c r="J1285" t="s">
        <v>40423</v>
      </c>
      <c r="K1285" t="s">
        <v>37342</v>
      </c>
      <c r="L1285" t="s">
        <v>1233</v>
      </c>
      <c r="M1285">
        <v>2</v>
      </c>
      <c r="P1285" s="2" t="s">
        <v>40424</v>
      </c>
      <c r="Q1285" t="s">
        <v>36184</v>
      </c>
      <c r="S1285">
        <v>7.6085390000000003E-2</v>
      </c>
      <c r="T1285">
        <v>2.8610229999999999E-3</v>
      </c>
      <c r="U1285">
        <v>4.2664019999999997E-2</v>
      </c>
      <c r="V1285">
        <v>7.9545390000000001E-3</v>
      </c>
      <c r="W1285">
        <v>2.2899705999999999E-2</v>
      </c>
      <c r="X1285">
        <v>7.7284453000000001E-3</v>
      </c>
      <c r="Y1285">
        <v>6.8181818181818177E-2</v>
      </c>
      <c r="Z1285">
        <v>0</v>
      </c>
      <c r="AA1285">
        <v>8.5999999999999993E-2</v>
      </c>
      <c r="AB1285">
        <v>0.91400000000000003</v>
      </c>
      <c r="AC1285">
        <v>-0.64859999999999995</v>
      </c>
      <c r="AD1285" t="s">
        <v>48</v>
      </c>
      <c r="AE1285" t="s">
        <v>48</v>
      </c>
      <c r="AF1285" t="s">
        <v>48</v>
      </c>
      <c r="AG1285" t="s">
        <v>37311</v>
      </c>
    </row>
    <row r="1286" spans="1:33" hidden="1" outlineLevel="1" x14ac:dyDescent="0.2">
      <c r="A1286" t="s">
        <v>40425</v>
      </c>
      <c r="B1286" t="s">
        <v>40426</v>
      </c>
      <c r="C1286" t="s">
        <v>40427</v>
      </c>
      <c r="D1286" s="3"/>
      <c r="J1286" t="s">
        <v>40428</v>
      </c>
      <c r="K1286" t="s">
        <v>37342</v>
      </c>
      <c r="L1286" t="s">
        <v>1233</v>
      </c>
      <c r="M1286">
        <v>2</v>
      </c>
      <c r="P1286" s="2" t="s">
        <v>40429</v>
      </c>
      <c r="Q1286" t="s">
        <v>47</v>
      </c>
      <c r="S1286">
        <v>0.37751234</v>
      </c>
      <c r="T1286">
        <v>1.7481172E-2</v>
      </c>
      <c r="U1286">
        <v>0.33258784000000002</v>
      </c>
      <c r="V1286">
        <v>1.8470341000000001E-2</v>
      </c>
      <c r="W1286">
        <v>0.16788012999999999</v>
      </c>
      <c r="X1286">
        <v>1.0006900000000001E-2</v>
      </c>
      <c r="Y1286">
        <v>-2.621671258034896E-2</v>
      </c>
      <c r="Z1286">
        <v>7.6999999999999999E-2</v>
      </c>
      <c r="AA1286">
        <v>6.5000000000000002E-2</v>
      </c>
      <c r="AB1286">
        <v>0.85799999999999998</v>
      </c>
      <c r="AC1286">
        <v>0.1202</v>
      </c>
      <c r="AD1286" t="s">
        <v>48</v>
      </c>
      <c r="AE1286" t="s">
        <v>48</v>
      </c>
      <c r="AF1286" t="s">
        <v>48</v>
      </c>
      <c r="AG1286" t="s">
        <v>37311</v>
      </c>
    </row>
    <row r="1287" spans="1:33" hidden="1" outlineLevel="1" x14ac:dyDescent="0.2">
      <c r="A1287" t="s">
        <v>40430</v>
      </c>
      <c r="B1287" t="s">
        <v>40431</v>
      </c>
      <c r="C1287" t="s">
        <v>40432</v>
      </c>
      <c r="D1287" s="3"/>
      <c r="J1287" t="s">
        <v>40433</v>
      </c>
      <c r="K1287" t="s">
        <v>37342</v>
      </c>
      <c r="L1287" t="s">
        <v>1233</v>
      </c>
      <c r="M1287">
        <v>2</v>
      </c>
      <c r="P1287" s="2" t="s">
        <v>40434</v>
      </c>
      <c r="Q1287" t="s">
        <v>47</v>
      </c>
      <c r="S1287">
        <v>0.13561769000000001</v>
      </c>
      <c r="T1287">
        <v>2.7847290000000001E-3</v>
      </c>
      <c r="U1287">
        <v>2.5497584E-2</v>
      </c>
      <c r="V1287">
        <v>5.9766109999999997E-2</v>
      </c>
      <c r="W1287">
        <v>2.3866551E-2</v>
      </c>
      <c r="X1287">
        <v>7.4177469999999997E-3</v>
      </c>
      <c r="Y1287">
        <v>0.1090740740740741</v>
      </c>
      <c r="Z1287">
        <v>0</v>
      </c>
      <c r="AA1287">
        <v>3.6999999999999998E-2</v>
      </c>
      <c r="AB1287">
        <v>0.96299999999999997</v>
      </c>
      <c r="AC1287">
        <v>-0.2732</v>
      </c>
      <c r="AD1287" t="s">
        <v>48</v>
      </c>
      <c r="AE1287" t="s">
        <v>48</v>
      </c>
      <c r="AF1287" t="s">
        <v>48</v>
      </c>
      <c r="AG1287" t="s">
        <v>37311</v>
      </c>
    </row>
    <row r="1288" spans="1:33" hidden="1" outlineLevel="1" x14ac:dyDescent="0.2">
      <c r="A1288" t="s">
        <v>40435</v>
      </c>
      <c r="B1288" t="s">
        <v>40436</v>
      </c>
      <c r="C1288" t="s">
        <v>30698</v>
      </c>
      <c r="D1288" s="3"/>
      <c r="J1288" t="s">
        <v>40437</v>
      </c>
      <c r="K1288" t="s">
        <v>37342</v>
      </c>
      <c r="L1288" t="s">
        <v>1233</v>
      </c>
      <c r="M1288">
        <v>2</v>
      </c>
      <c r="P1288" s="2" t="s">
        <v>40438</v>
      </c>
      <c r="Q1288" t="s">
        <v>47</v>
      </c>
      <c r="S1288">
        <v>8.4790690000000002E-2</v>
      </c>
      <c r="T1288">
        <v>2.1648407000000001E-3</v>
      </c>
      <c r="U1288">
        <v>1.4805742E-2</v>
      </c>
      <c r="V1288">
        <v>3.9587705000000001E-3</v>
      </c>
      <c r="W1288">
        <v>2.3866551E-2</v>
      </c>
      <c r="X1288">
        <v>8.3627879999999995E-3</v>
      </c>
      <c r="Y1288">
        <v>0</v>
      </c>
      <c r="Z1288">
        <v>0</v>
      </c>
      <c r="AA1288">
        <v>0.193</v>
      </c>
      <c r="AB1288">
        <v>0.80700000000000005</v>
      </c>
      <c r="AC1288">
        <v>-0.47670000000000001</v>
      </c>
      <c r="AD1288" t="s">
        <v>48</v>
      </c>
      <c r="AE1288" t="s">
        <v>48</v>
      </c>
      <c r="AF1288" t="s">
        <v>48</v>
      </c>
      <c r="AG1288" t="s">
        <v>37311</v>
      </c>
    </row>
    <row r="1289" spans="1:33" hidden="1" outlineLevel="1" x14ac:dyDescent="0.2">
      <c r="A1289" t="s">
        <v>40439</v>
      </c>
      <c r="B1289" t="s">
        <v>40440</v>
      </c>
      <c r="C1289" t="s">
        <v>40441</v>
      </c>
      <c r="D1289" s="3"/>
      <c r="J1289" t="s">
        <v>40442</v>
      </c>
      <c r="K1289" t="s">
        <v>37342</v>
      </c>
      <c r="L1289" t="s">
        <v>1233</v>
      </c>
      <c r="M1289">
        <v>2</v>
      </c>
      <c r="P1289" s="2" t="s">
        <v>40443</v>
      </c>
      <c r="Q1289" t="s">
        <v>10060</v>
      </c>
      <c r="S1289">
        <v>4.2904640000000001E-2</v>
      </c>
      <c r="T1289">
        <v>1.373291E-3</v>
      </c>
      <c r="U1289">
        <v>1.6821137E-2</v>
      </c>
      <c r="V1289">
        <v>3.2188135999999998E-3</v>
      </c>
      <c r="W1289">
        <v>2.0256994E-2</v>
      </c>
      <c r="X1289">
        <v>7.6896079999999997E-3</v>
      </c>
      <c r="Y1289">
        <v>2.777777777777778E-2</v>
      </c>
      <c r="Z1289">
        <v>0.13500000000000001</v>
      </c>
      <c r="AA1289">
        <v>0.09</v>
      </c>
      <c r="AB1289">
        <v>0.77400000000000002</v>
      </c>
      <c r="AC1289">
        <v>0.77810000000000001</v>
      </c>
      <c r="AD1289" t="s">
        <v>48</v>
      </c>
      <c r="AE1289" t="s">
        <v>48</v>
      </c>
      <c r="AF1289" t="s">
        <v>48</v>
      </c>
      <c r="AG1289" t="s">
        <v>37311</v>
      </c>
    </row>
    <row r="1290" spans="1:33" hidden="1" outlineLevel="1" x14ac:dyDescent="0.2">
      <c r="A1290" t="s">
        <v>40444</v>
      </c>
      <c r="B1290" t="s">
        <v>40445</v>
      </c>
      <c r="C1290" t="s">
        <v>40446</v>
      </c>
      <c r="D1290" s="3"/>
      <c r="J1290" t="s">
        <v>40447</v>
      </c>
      <c r="K1290" t="s">
        <v>37342</v>
      </c>
      <c r="L1290" t="s">
        <v>1233</v>
      </c>
      <c r="M1290">
        <v>2</v>
      </c>
      <c r="P1290" s="2" t="s">
        <v>40448</v>
      </c>
      <c r="Q1290" t="s">
        <v>47</v>
      </c>
      <c r="S1290">
        <v>0.31132057000000002</v>
      </c>
      <c r="T1290">
        <v>1.3155893E-2</v>
      </c>
      <c r="U1290">
        <v>4.5670102999999997E-2</v>
      </c>
      <c r="V1290">
        <v>1.7565939999999999E-2</v>
      </c>
      <c r="W1290">
        <v>0.113185234</v>
      </c>
      <c r="X1290">
        <v>0.31092547999999998</v>
      </c>
      <c r="Y1290">
        <v>-0.33333333333333331</v>
      </c>
      <c r="Z1290">
        <v>0</v>
      </c>
      <c r="AA1290">
        <v>0.23300000000000001</v>
      </c>
      <c r="AB1290">
        <v>0.76700000000000002</v>
      </c>
      <c r="AC1290">
        <v>-0.82250000000000001</v>
      </c>
      <c r="AD1290" t="s">
        <v>48</v>
      </c>
      <c r="AE1290" t="s">
        <v>48</v>
      </c>
      <c r="AF1290" t="s">
        <v>48</v>
      </c>
      <c r="AG1290" t="s">
        <v>37311</v>
      </c>
    </row>
    <row r="1291" spans="1:33" hidden="1" outlineLevel="1" x14ac:dyDescent="0.2">
      <c r="A1291" t="s">
        <v>40449</v>
      </c>
      <c r="B1291" t="s">
        <v>40450</v>
      </c>
      <c r="C1291" t="s">
        <v>40451</v>
      </c>
      <c r="D1291" s="3"/>
      <c r="J1291" t="s">
        <v>40452</v>
      </c>
      <c r="K1291" t="s">
        <v>37342</v>
      </c>
      <c r="L1291" t="s">
        <v>1233</v>
      </c>
      <c r="M1291">
        <v>3</v>
      </c>
      <c r="P1291" s="2" t="s">
        <v>40453</v>
      </c>
      <c r="Q1291" t="s">
        <v>47</v>
      </c>
      <c r="S1291">
        <v>1.218908E-2</v>
      </c>
      <c r="T1291">
        <v>6.5326689999999998E-4</v>
      </c>
      <c r="U1291">
        <v>1.1082385E-2</v>
      </c>
      <c r="V1291">
        <v>1.4151680000000001E-3</v>
      </c>
      <c r="W1291">
        <v>8.7858840000000007E-3</v>
      </c>
      <c r="X1291">
        <v>6.2849927000000003E-3</v>
      </c>
      <c r="Y1291">
        <v>5.2083333333333343E-2</v>
      </c>
      <c r="Z1291">
        <v>5.3999999999999999E-2</v>
      </c>
      <c r="AA1291">
        <v>1.4999999999999999E-2</v>
      </c>
      <c r="AB1291">
        <v>0.93200000000000005</v>
      </c>
      <c r="AC1291">
        <v>0.60189999999999999</v>
      </c>
      <c r="AD1291" t="s">
        <v>48</v>
      </c>
      <c r="AE1291" t="s">
        <v>48</v>
      </c>
      <c r="AF1291" t="s">
        <v>48</v>
      </c>
      <c r="AG1291" t="s">
        <v>37311</v>
      </c>
    </row>
    <row r="1292" spans="1:33" hidden="1" outlineLevel="1" x14ac:dyDescent="0.2">
      <c r="A1292" t="s">
        <v>40454</v>
      </c>
      <c r="B1292" t="s">
        <v>40455</v>
      </c>
      <c r="C1292" t="s">
        <v>38168</v>
      </c>
      <c r="D1292" s="3"/>
      <c r="J1292" t="s">
        <v>40456</v>
      </c>
      <c r="K1292" t="s">
        <v>37342</v>
      </c>
      <c r="L1292" t="s">
        <v>1233</v>
      </c>
      <c r="M1292">
        <v>3</v>
      </c>
      <c r="P1292" s="2" t="s">
        <v>40457</v>
      </c>
      <c r="Q1292" t="s">
        <v>38171</v>
      </c>
      <c r="S1292">
        <v>1.5770407E-2</v>
      </c>
      <c r="T1292">
        <v>7.1048737000000003E-4</v>
      </c>
      <c r="U1292">
        <v>1.0877429500000001E-2</v>
      </c>
      <c r="V1292">
        <v>1.5261616E-3</v>
      </c>
      <c r="W1292">
        <v>9.2988870000000005E-3</v>
      </c>
      <c r="X1292">
        <v>6.433869E-3</v>
      </c>
      <c r="Y1292">
        <v>0.33333333333333331</v>
      </c>
      <c r="Z1292">
        <v>0.111</v>
      </c>
      <c r="AA1292">
        <v>0.11799999999999999</v>
      </c>
      <c r="AB1292">
        <v>0.77</v>
      </c>
      <c r="AC1292">
        <v>0.29349999999999998</v>
      </c>
      <c r="AD1292" t="s">
        <v>48</v>
      </c>
      <c r="AE1292" t="s">
        <v>48</v>
      </c>
      <c r="AF1292" t="s">
        <v>48</v>
      </c>
      <c r="AG1292" t="s">
        <v>37311</v>
      </c>
    </row>
    <row r="1293" spans="1:33" hidden="1" outlineLevel="1" x14ac:dyDescent="0.2">
      <c r="A1293" t="s">
        <v>40458</v>
      </c>
      <c r="B1293" t="s">
        <v>40459</v>
      </c>
      <c r="C1293" t="s">
        <v>40460</v>
      </c>
      <c r="D1293" s="3"/>
      <c r="J1293" t="s">
        <v>40461</v>
      </c>
      <c r="K1293" t="s">
        <v>37342</v>
      </c>
      <c r="L1293" t="s">
        <v>1233</v>
      </c>
      <c r="M1293">
        <v>2</v>
      </c>
      <c r="P1293" s="2" t="s">
        <v>40462</v>
      </c>
      <c r="Q1293" t="s">
        <v>47</v>
      </c>
      <c r="S1293">
        <v>3.0152740000000001E-2</v>
      </c>
      <c r="T1293">
        <v>9.6797943000000001E-4</v>
      </c>
      <c r="U1293">
        <v>1.3576009E-2</v>
      </c>
      <c r="V1293">
        <v>1.9793852999999998E-3</v>
      </c>
      <c r="W1293">
        <v>1.8452216E-2</v>
      </c>
      <c r="X1293">
        <v>6.3691399999999997E-3</v>
      </c>
      <c r="Y1293">
        <v>8.2142857142857142E-2</v>
      </c>
      <c r="Z1293">
        <v>0.106</v>
      </c>
      <c r="AA1293">
        <v>0.06</v>
      </c>
      <c r="AB1293">
        <v>0.83399999999999996</v>
      </c>
      <c r="AC1293">
        <v>0.72299999999999998</v>
      </c>
      <c r="AD1293" t="s">
        <v>48</v>
      </c>
      <c r="AE1293" t="s">
        <v>48</v>
      </c>
      <c r="AF1293" t="s">
        <v>48</v>
      </c>
      <c r="AG1293" t="s">
        <v>37311</v>
      </c>
    </row>
    <row r="1294" spans="1:33" hidden="1" outlineLevel="1" x14ac:dyDescent="0.2">
      <c r="A1294" t="s">
        <v>40463</v>
      </c>
      <c r="B1294" t="s">
        <v>40464</v>
      </c>
      <c r="C1294" t="s">
        <v>24463</v>
      </c>
      <c r="D1294" s="3"/>
      <c r="J1294" t="s">
        <v>40465</v>
      </c>
      <c r="K1294" t="s">
        <v>37342</v>
      </c>
      <c r="L1294" t="s">
        <v>1233</v>
      </c>
      <c r="M1294">
        <v>1</v>
      </c>
      <c r="P1294" s="2" t="s">
        <v>40466</v>
      </c>
      <c r="Q1294" t="s">
        <v>13166</v>
      </c>
      <c r="S1294">
        <v>0.14776700000000001</v>
      </c>
      <c r="T1294">
        <v>4.9591063999999997E-3</v>
      </c>
      <c r="U1294">
        <v>3.0389198999999999E-2</v>
      </c>
      <c r="V1294">
        <v>3.9217729999999999E-3</v>
      </c>
      <c r="W1294">
        <v>3.2689095000000001E-2</v>
      </c>
      <c r="X1294">
        <v>5.2361030000000003E-2</v>
      </c>
      <c r="Y1294">
        <v>0.18611111111111109</v>
      </c>
      <c r="Z1294">
        <v>0.154</v>
      </c>
      <c r="AA1294">
        <v>0.11700000000000001</v>
      </c>
      <c r="AB1294">
        <v>0.72899999999999998</v>
      </c>
      <c r="AC1294">
        <v>0.52159999999999995</v>
      </c>
      <c r="AD1294" t="s">
        <v>48</v>
      </c>
      <c r="AE1294" t="s">
        <v>48</v>
      </c>
      <c r="AF1294" t="s">
        <v>48</v>
      </c>
      <c r="AG1294" t="s">
        <v>37311</v>
      </c>
    </row>
    <row r="1295" spans="1:33" hidden="1" outlineLevel="1" x14ac:dyDescent="0.2">
      <c r="A1295" t="s">
        <v>40467</v>
      </c>
      <c r="B1295" t="s">
        <v>40468</v>
      </c>
      <c r="C1295" t="s">
        <v>40469</v>
      </c>
      <c r="D1295" s="3"/>
      <c r="J1295" t="s">
        <v>40470</v>
      </c>
      <c r="K1295" t="s">
        <v>37342</v>
      </c>
      <c r="L1295" t="s">
        <v>1233</v>
      </c>
      <c r="M1295">
        <v>1</v>
      </c>
      <c r="P1295" s="2" t="s">
        <v>40471</v>
      </c>
      <c r="Q1295" t="s">
        <v>47</v>
      </c>
      <c r="S1295">
        <v>0.28312725</v>
      </c>
      <c r="T1295">
        <v>1.5415368E-2</v>
      </c>
      <c r="U1295">
        <v>0.17427300000000001</v>
      </c>
      <c r="V1295">
        <v>3.4300596000000003E-2</v>
      </c>
      <c r="W1295">
        <v>0.19967616999999999</v>
      </c>
      <c r="X1295">
        <v>9.618527E-3</v>
      </c>
      <c r="Y1295">
        <v>0</v>
      </c>
      <c r="Z1295">
        <v>0</v>
      </c>
      <c r="AA1295">
        <v>0</v>
      </c>
      <c r="AB1295">
        <v>1</v>
      </c>
      <c r="AC1295">
        <v>0</v>
      </c>
      <c r="AD1295" t="s">
        <v>48</v>
      </c>
      <c r="AE1295" t="s">
        <v>48</v>
      </c>
      <c r="AF1295" t="s">
        <v>48</v>
      </c>
      <c r="AG1295" t="s">
        <v>37311</v>
      </c>
    </row>
    <row r="1296" spans="1:33" hidden="1" outlineLevel="1" x14ac:dyDescent="0.2">
      <c r="A1296" t="s">
        <v>40472</v>
      </c>
      <c r="B1296" t="s">
        <v>40473</v>
      </c>
      <c r="C1296" t="s">
        <v>513</v>
      </c>
      <c r="D1296" s="3"/>
      <c r="J1296" t="s">
        <v>3243</v>
      </c>
      <c r="K1296" t="s">
        <v>37342</v>
      </c>
      <c r="L1296" t="s">
        <v>1233</v>
      </c>
      <c r="M1296">
        <v>-10</v>
      </c>
      <c r="P1296" s="2" t="s">
        <v>40474</v>
      </c>
      <c r="Q1296" t="s">
        <v>47</v>
      </c>
      <c r="Y1296" t="s">
        <v>48</v>
      </c>
      <c r="Z1296" t="s">
        <v>48</v>
      </c>
      <c r="AA1296" t="s">
        <v>48</v>
      </c>
      <c r="AB1296" t="s">
        <v>48</v>
      </c>
      <c r="AC1296" t="s">
        <v>48</v>
      </c>
      <c r="AD1296" t="s">
        <v>48</v>
      </c>
      <c r="AE1296" t="s">
        <v>48</v>
      </c>
      <c r="AF1296" t="s">
        <v>48</v>
      </c>
      <c r="AG1296" t="s">
        <v>39775</v>
      </c>
    </row>
    <row r="1297" spans="1:33" hidden="1" outlineLevel="1" x14ac:dyDescent="0.2">
      <c r="A1297" t="s">
        <v>40475</v>
      </c>
      <c r="B1297" t="s">
        <v>40476</v>
      </c>
      <c r="C1297" t="s">
        <v>40477</v>
      </c>
      <c r="D1297" s="3"/>
      <c r="J1297" t="s">
        <v>40478</v>
      </c>
      <c r="K1297" t="s">
        <v>37342</v>
      </c>
      <c r="L1297" t="s">
        <v>1233</v>
      </c>
      <c r="M1297">
        <v>-14</v>
      </c>
      <c r="P1297" s="2" t="s">
        <v>40479</v>
      </c>
      <c r="Q1297" t="s">
        <v>47</v>
      </c>
      <c r="S1297">
        <v>2.1196328E-2</v>
      </c>
      <c r="T1297">
        <v>8.058548E-4</v>
      </c>
      <c r="U1297">
        <v>1.2551232000000001E-2</v>
      </c>
      <c r="V1297">
        <v>2.1273769000000001E-3</v>
      </c>
      <c r="W1297">
        <v>1.1198899E-2</v>
      </c>
      <c r="X1297">
        <v>6.3885584999999996E-3</v>
      </c>
      <c r="Y1297">
        <v>-9.3055555555555558E-2</v>
      </c>
      <c r="Z1297">
        <v>2.8000000000000001E-2</v>
      </c>
      <c r="AA1297">
        <v>9.4E-2</v>
      </c>
      <c r="AB1297">
        <v>0.878</v>
      </c>
      <c r="AC1297">
        <v>-0.44529999999999997</v>
      </c>
      <c r="AD1297" t="s">
        <v>48</v>
      </c>
      <c r="AE1297" t="s">
        <v>48</v>
      </c>
      <c r="AF1297" t="s">
        <v>48</v>
      </c>
      <c r="AG1297" t="s">
        <v>37311</v>
      </c>
    </row>
    <row r="1298" spans="1:33" hidden="1" outlineLevel="1" x14ac:dyDescent="0.2">
      <c r="A1298" t="s">
        <v>40480</v>
      </c>
      <c r="B1298" t="s">
        <v>40481</v>
      </c>
      <c r="C1298" t="s">
        <v>40482</v>
      </c>
      <c r="D1298" s="3"/>
      <c r="J1298" t="s">
        <v>40483</v>
      </c>
      <c r="K1298" t="s">
        <v>37342</v>
      </c>
      <c r="L1298" t="s">
        <v>1233</v>
      </c>
      <c r="M1298">
        <v>-6</v>
      </c>
      <c r="P1298" s="2" t="s">
        <v>40484</v>
      </c>
      <c r="Q1298" t="s">
        <v>47</v>
      </c>
      <c r="S1298">
        <v>0.17371798999999999</v>
      </c>
      <c r="T1298">
        <v>3.9100647000000002E-3</v>
      </c>
      <c r="U1298">
        <v>5.5940874000000002E-2</v>
      </c>
      <c r="V1298">
        <v>1.7264471999999999E-2</v>
      </c>
      <c r="W1298">
        <v>4.8521040000000001E-2</v>
      </c>
      <c r="X1298">
        <v>1.0214032E-2</v>
      </c>
      <c r="Y1298">
        <v>6.6666666666666666E-2</v>
      </c>
      <c r="Z1298">
        <v>0.106</v>
      </c>
      <c r="AA1298">
        <v>0.123</v>
      </c>
      <c r="AB1298">
        <v>0.77200000000000002</v>
      </c>
      <c r="AC1298">
        <v>-0.15479999999999999</v>
      </c>
      <c r="AD1298" t="s">
        <v>48</v>
      </c>
      <c r="AE1298" t="s">
        <v>48</v>
      </c>
      <c r="AF1298" t="s">
        <v>48</v>
      </c>
      <c r="AG1298" t="s">
        <v>37311</v>
      </c>
    </row>
    <row r="1299" spans="1:33" hidden="1" outlineLevel="1" x14ac:dyDescent="0.2">
      <c r="A1299" t="s">
        <v>40485</v>
      </c>
      <c r="B1299" t="s">
        <v>40486</v>
      </c>
      <c r="C1299" t="s">
        <v>40487</v>
      </c>
      <c r="D1299" s="3"/>
      <c r="J1299" t="s">
        <v>40488</v>
      </c>
      <c r="K1299" t="s">
        <v>37342</v>
      </c>
      <c r="L1299" t="s">
        <v>1233</v>
      </c>
      <c r="M1299">
        <v>1</v>
      </c>
      <c r="P1299" s="2" t="s">
        <v>40489</v>
      </c>
      <c r="Q1299" t="s">
        <v>47</v>
      </c>
      <c r="S1299">
        <v>1.9226073999999999E-2</v>
      </c>
      <c r="T1299">
        <v>7.3909759999999996E-4</v>
      </c>
      <c r="U1299">
        <v>1.2482913999999999E-2</v>
      </c>
      <c r="V1299">
        <v>2.5343532000000001E-3</v>
      </c>
      <c r="W1299">
        <v>9.9828910000000007E-3</v>
      </c>
      <c r="X1299">
        <v>6.6215824000000001E-3</v>
      </c>
      <c r="Y1299">
        <v>-0.4</v>
      </c>
      <c r="Z1299">
        <v>8.5999999999999993E-2</v>
      </c>
      <c r="AA1299">
        <v>0.155</v>
      </c>
      <c r="AB1299">
        <v>0.75900000000000001</v>
      </c>
      <c r="AC1299">
        <v>-0.25</v>
      </c>
      <c r="AD1299" t="s">
        <v>48</v>
      </c>
      <c r="AE1299" t="s">
        <v>48</v>
      </c>
      <c r="AF1299" t="s">
        <v>48</v>
      </c>
      <c r="AG1299" t="s">
        <v>37311</v>
      </c>
    </row>
    <row r="1300" spans="1:33" hidden="1" outlineLevel="1" x14ac:dyDescent="0.2">
      <c r="A1300" t="s">
        <v>40490</v>
      </c>
      <c r="B1300" t="s">
        <v>40491</v>
      </c>
      <c r="C1300" t="s">
        <v>40492</v>
      </c>
      <c r="D1300" s="3"/>
      <c r="J1300" t="s">
        <v>40493</v>
      </c>
      <c r="K1300" t="s">
        <v>37342</v>
      </c>
      <c r="L1300" t="s">
        <v>1233</v>
      </c>
      <c r="M1300">
        <v>1</v>
      </c>
      <c r="P1300" s="2" t="s">
        <v>40494</v>
      </c>
      <c r="Q1300" t="s">
        <v>12932</v>
      </c>
      <c r="S1300">
        <v>2.2021262E-2</v>
      </c>
      <c r="T1300">
        <v>9.1075900000000003E-4</v>
      </c>
      <c r="U1300">
        <v>1.1902207E-2</v>
      </c>
      <c r="V1300">
        <v>8.9164829999999994E-3</v>
      </c>
      <c r="W1300">
        <v>9.1848869999999992E-3</v>
      </c>
      <c r="X1300">
        <v>6.2655740000000003E-3</v>
      </c>
      <c r="Y1300">
        <v>0.1679292929292929</v>
      </c>
      <c r="Z1300">
        <v>0.23799999999999999</v>
      </c>
      <c r="AA1300">
        <v>0</v>
      </c>
      <c r="AB1300">
        <v>0.76200000000000001</v>
      </c>
      <c r="AC1300">
        <v>0.85699999999999998</v>
      </c>
      <c r="AD1300" t="s">
        <v>48</v>
      </c>
      <c r="AE1300" t="s">
        <v>48</v>
      </c>
      <c r="AF1300" t="s">
        <v>48</v>
      </c>
      <c r="AG1300" t="s">
        <v>37311</v>
      </c>
    </row>
    <row r="1301" spans="1:33" hidden="1" outlineLevel="1" x14ac:dyDescent="0.2">
      <c r="A1301" t="s">
        <v>40495</v>
      </c>
      <c r="B1301" t="s">
        <v>40496</v>
      </c>
      <c r="C1301" t="s">
        <v>40497</v>
      </c>
      <c r="D1301" s="3"/>
      <c r="J1301" t="s">
        <v>40498</v>
      </c>
      <c r="K1301" t="s">
        <v>37342</v>
      </c>
      <c r="L1301" t="s">
        <v>1233</v>
      </c>
      <c r="M1301">
        <v>1</v>
      </c>
      <c r="P1301" s="2" t="s">
        <v>40499</v>
      </c>
      <c r="Q1301" t="s">
        <v>47</v>
      </c>
      <c r="S1301">
        <v>0.63085170000000002</v>
      </c>
      <c r="T1301">
        <v>5.2940833999999999E-2</v>
      </c>
      <c r="U1301">
        <v>0.66405152999999995</v>
      </c>
      <c r="V1301">
        <v>5.2944972999999999E-2</v>
      </c>
      <c r="W1301">
        <v>0.51309439999999995</v>
      </c>
      <c r="X1301">
        <v>1.0938995E-2</v>
      </c>
      <c r="Y1301">
        <v>0.20909090909090911</v>
      </c>
      <c r="Z1301">
        <v>0.10100000000000001</v>
      </c>
      <c r="AA1301">
        <v>0</v>
      </c>
      <c r="AB1301">
        <v>0.89900000000000002</v>
      </c>
      <c r="AC1301">
        <v>0.55630000000000002</v>
      </c>
      <c r="AD1301" t="s">
        <v>48</v>
      </c>
      <c r="AE1301" t="s">
        <v>48</v>
      </c>
      <c r="AF1301" t="s">
        <v>48</v>
      </c>
      <c r="AG1301" t="s">
        <v>37311</v>
      </c>
    </row>
    <row r="1302" spans="1:33" hidden="1" outlineLevel="1" x14ac:dyDescent="0.2">
      <c r="A1302" t="s">
        <v>40500</v>
      </c>
      <c r="B1302" t="s">
        <v>40501</v>
      </c>
      <c r="C1302" t="s">
        <v>40502</v>
      </c>
      <c r="D1302" s="3"/>
      <c r="J1302" t="s">
        <v>40503</v>
      </c>
      <c r="K1302" t="s">
        <v>40358</v>
      </c>
      <c r="L1302" t="s">
        <v>1263</v>
      </c>
      <c r="M1302">
        <v>1</v>
      </c>
      <c r="P1302" s="2" t="s">
        <v>40504</v>
      </c>
      <c r="Q1302" t="s">
        <v>10132</v>
      </c>
      <c r="S1302">
        <v>0.19916639999999999</v>
      </c>
      <c r="T1302">
        <v>9.6511840000000002E-3</v>
      </c>
      <c r="U1302">
        <v>9.7129054000000006E-2</v>
      </c>
      <c r="V1302">
        <v>1.6963006999999999E-2</v>
      </c>
      <c r="W1302">
        <v>4.6178754000000002E-2</v>
      </c>
      <c r="X1302">
        <v>3.7184979999999999E-2</v>
      </c>
      <c r="Y1302">
        <v>0.05</v>
      </c>
      <c r="Z1302">
        <v>0.121</v>
      </c>
      <c r="AA1302">
        <v>0</v>
      </c>
      <c r="AB1302">
        <v>0.879</v>
      </c>
      <c r="AC1302">
        <v>0.67390000000000005</v>
      </c>
      <c r="AD1302" t="s">
        <v>48</v>
      </c>
      <c r="AE1302" t="s">
        <v>48</v>
      </c>
      <c r="AF1302" t="s">
        <v>48</v>
      </c>
      <c r="AG1302" t="s">
        <v>37311</v>
      </c>
    </row>
    <row r="1303" spans="1:33" hidden="1" outlineLevel="1" x14ac:dyDescent="0.2">
      <c r="A1303" t="s">
        <v>40505</v>
      </c>
      <c r="B1303" t="s">
        <v>39211</v>
      </c>
      <c r="C1303" t="s">
        <v>40506</v>
      </c>
      <c r="D1303" s="3"/>
      <c r="J1303" t="s">
        <v>40507</v>
      </c>
      <c r="K1303" t="s">
        <v>40363</v>
      </c>
      <c r="L1303" t="s">
        <v>1263</v>
      </c>
      <c r="M1303">
        <v>-2</v>
      </c>
      <c r="P1303" s="2" t="s">
        <v>40508</v>
      </c>
      <c r="Q1303" t="s">
        <v>47</v>
      </c>
      <c r="S1303">
        <v>0.53579443999999998</v>
      </c>
      <c r="T1303">
        <v>0.16960317</v>
      </c>
      <c r="U1303">
        <v>0.71073220000000004</v>
      </c>
      <c r="V1303">
        <v>3.0433473999999999E-2</v>
      </c>
      <c r="W1303">
        <v>0.48675313999999997</v>
      </c>
      <c r="X1303">
        <v>7.8967399999999993E-3</v>
      </c>
      <c r="Y1303">
        <v>0</v>
      </c>
      <c r="Z1303">
        <v>0</v>
      </c>
      <c r="AA1303">
        <v>7.5999999999999998E-2</v>
      </c>
      <c r="AB1303">
        <v>0.92400000000000004</v>
      </c>
      <c r="AC1303">
        <v>-0.1027</v>
      </c>
      <c r="AD1303" t="s">
        <v>48</v>
      </c>
      <c r="AE1303" t="s">
        <v>48</v>
      </c>
      <c r="AF1303" t="s">
        <v>48</v>
      </c>
      <c r="AG1303" t="s">
        <v>37311</v>
      </c>
    </row>
    <row r="1304" spans="1:33" hidden="1" outlineLevel="1" x14ac:dyDescent="0.2">
      <c r="A1304" t="s">
        <v>40509</v>
      </c>
      <c r="B1304" t="s">
        <v>40510</v>
      </c>
      <c r="C1304" t="s">
        <v>14472</v>
      </c>
      <c r="D1304" s="3"/>
      <c r="J1304" t="s">
        <v>40511</v>
      </c>
      <c r="K1304" t="s">
        <v>40378</v>
      </c>
      <c r="L1304" t="s">
        <v>1263</v>
      </c>
      <c r="M1304">
        <v>1</v>
      </c>
      <c r="P1304" s="2" t="s">
        <v>40512</v>
      </c>
      <c r="Q1304" t="s">
        <v>36184</v>
      </c>
      <c r="S1304">
        <v>9.1732250000000001E-3</v>
      </c>
      <c r="T1304">
        <v>6.8187713999999999E-4</v>
      </c>
      <c r="U1304">
        <v>1.0484599000000001E-2</v>
      </c>
      <c r="V1304">
        <v>2.5158543000000002E-3</v>
      </c>
      <c r="W1304">
        <v>6.9808726999999998E-3</v>
      </c>
      <c r="X1304">
        <v>6.3303029999999998E-3</v>
      </c>
      <c r="Y1304">
        <v>0</v>
      </c>
      <c r="Z1304">
        <v>0</v>
      </c>
      <c r="AA1304">
        <v>0</v>
      </c>
      <c r="AB1304">
        <v>1</v>
      </c>
      <c r="AC1304">
        <v>0</v>
      </c>
      <c r="AD1304" t="s">
        <v>48</v>
      </c>
      <c r="AE1304" t="s">
        <v>48</v>
      </c>
      <c r="AF1304" t="s">
        <v>48</v>
      </c>
      <c r="AG1304" t="s">
        <v>37311</v>
      </c>
    </row>
    <row r="1305" spans="1:33" hidden="1" outlineLevel="1" x14ac:dyDescent="0.2">
      <c r="A1305" t="s">
        <v>40513</v>
      </c>
      <c r="B1305" t="s">
        <v>40514</v>
      </c>
      <c r="C1305" t="s">
        <v>37344</v>
      </c>
      <c r="D1305" s="3"/>
      <c r="J1305" t="s">
        <v>40515</v>
      </c>
      <c r="K1305" t="s">
        <v>40387</v>
      </c>
      <c r="L1305" t="s">
        <v>1263</v>
      </c>
      <c r="M1305">
        <v>2</v>
      </c>
      <c r="P1305" s="2" t="s">
        <v>40516</v>
      </c>
      <c r="Q1305" t="s">
        <v>47</v>
      </c>
      <c r="S1305">
        <v>4.3646812E-2</v>
      </c>
      <c r="T1305">
        <v>1.1539459000000001E-3</v>
      </c>
      <c r="U1305">
        <v>2.1466793000000001E-2</v>
      </c>
      <c r="V1305">
        <v>2.8673338E-3</v>
      </c>
      <c r="W1305">
        <v>1.8258847000000002E-2</v>
      </c>
      <c r="X1305">
        <v>6.2396824E-3</v>
      </c>
      <c r="Y1305">
        <v>0.39583333333333331</v>
      </c>
      <c r="Z1305">
        <v>0.191</v>
      </c>
      <c r="AA1305">
        <v>5.8000000000000003E-2</v>
      </c>
      <c r="AB1305">
        <v>0.75</v>
      </c>
      <c r="AC1305">
        <v>0.63100000000000001</v>
      </c>
      <c r="AD1305" t="s">
        <v>48</v>
      </c>
      <c r="AE1305" t="s">
        <v>48</v>
      </c>
      <c r="AF1305" t="s">
        <v>48</v>
      </c>
      <c r="AG1305" t="s">
        <v>37311</v>
      </c>
    </row>
    <row r="1306" spans="1:33" hidden="1" outlineLevel="1" x14ac:dyDescent="0.2">
      <c r="A1306" t="s">
        <v>40517</v>
      </c>
      <c r="B1306" t="s">
        <v>40518</v>
      </c>
      <c r="C1306" t="s">
        <v>37344</v>
      </c>
      <c r="D1306" s="3"/>
      <c r="J1306" t="s">
        <v>40519</v>
      </c>
      <c r="K1306" t="s">
        <v>40402</v>
      </c>
      <c r="L1306" t="s">
        <v>1263</v>
      </c>
      <c r="M1306">
        <v>17</v>
      </c>
      <c r="P1306" s="2" t="s">
        <v>40520</v>
      </c>
      <c r="Q1306" t="s">
        <v>47</v>
      </c>
      <c r="S1306">
        <v>2.7560094E-2</v>
      </c>
      <c r="T1306">
        <v>1.1014938000000001E-3</v>
      </c>
      <c r="U1306">
        <v>1.6616182E-2</v>
      </c>
      <c r="V1306">
        <v>2.4603575E-3</v>
      </c>
      <c r="W1306">
        <v>1.3250912E-2</v>
      </c>
      <c r="X1306">
        <v>6.8222420000000001E-3</v>
      </c>
      <c r="Y1306">
        <v>0.28333333333333333</v>
      </c>
      <c r="Z1306">
        <v>0.11</v>
      </c>
      <c r="AA1306">
        <v>0</v>
      </c>
      <c r="AB1306">
        <v>0.89</v>
      </c>
      <c r="AC1306">
        <v>0.64859999999999995</v>
      </c>
      <c r="AD1306" t="s">
        <v>48</v>
      </c>
      <c r="AE1306" t="s">
        <v>48</v>
      </c>
      <c r="AF1306" t="s">
        <v>48</v>
      </c>
      <c r="AG1306" t="s">
        <v>37311</v>
      </c>
    </row>
    <row r="1307" spans="1:33" hidden="1" outlineLevel="1" x14ac:dyDescent="0.2">
      <c r="A1307" t="s">
        <v>40521</v>
      </c>
      <c r="B1307" t="s">
        <v>40522</v>
      </c>
      <c r="C1307" t="s">
        <v>40506</v>
      </c>
      <c r="D1307" s="3"/>
      <c r="J1307" t="s">
        <v>40523</v>
      </c>
      <c r="K1307" t="s">
        <v>40449</v>
      </c>
      <c r="L1307" t="s">
        <v>1263</v>
      </c>
      <c r="M1307">
        <v>-1</v>
      </c>
      <c r="P1307" s="2" t="s">
        <v>40524</v>
      </c>
      <c r="Q1307" t="s">
        <v>47</v>
      </c>
      <c r="S1307">
        <v>1.2628891499999999E-2</v>
      </c>
      <c r="T1307">
        <v>5.7935715000000001E-4</v>
      </c>
      <c r="U1307">
        <v>9.9038909999999997E-3</v>
      </c>
      <c r="V1307">
        <v>9.7119380000000003E-4</v>
      </c>
      <c r="W1307">
        <v>7.9878789999999998E-3</v>
      </c>
      <c r="X1307">
        <v>6.3303029999999998E-3</v>
      </c>
      <c r="Y1307">
        <v>0.27857142857142858</v>
      </c>
      <c r="Z1307">
        <v>0</v>
      </c>
      <c r="AA1307">
        <v>0.19</v>
      </c>
      <c r="AB1307">
        <v>0.81</v>
      </c>
      <c r="AC1307">
        <v>-0.53580000000000005</v>
      </c>
      <c r="AD1307" t="s">
        <v>48</v>
      </c>
      <c r="AE1307" t="s">
        <v>48</v>
      </c>
      <c r="AF1307" t="s">
        <v>48</v>
      </c>
      <c r="AG1307" t="s">
        <v>37311</v>
      </c>
    </row>
    <row r="1308" spans="1:33" hidden="1" outlineLevel="1" x14ac:dyDescent="0.2">
      <c r="A1308" t="s">
        <v>40525</v>
      </c>
      <c r="B1308" t="s">
        <v>40526</v>
      </c>
      <c r="C1308" t="s">
        <v>37668</v>
      </c>
      <c r="D1308" s="3"/>
      <c r="J1308" t="s">
        <v>40527</v>
      </c>
      <c r="K1308" t="s">
        <v>40458</v>
      </c>
      <c r="L1308" t="s">
        <v>1263</v>
      </c>
      <c r="M1308">
        <v>2</v>
      </c>
      <c r="P1308" s="2" t="s">
        <v>40528</v>
      </c>
      <c r="Q1308" t="s">
        <v>10060</v>
      </c>
      <c r="S1308">
        <v>0.42985552999999999</v>
      </c>
      <c r="T1308">
        <v>1.1901855500000001E-2</v>
      </c>
      <c r="U1308">
        <v>0.29209393</v>
      </c>
      <c r="V1308">
        <v>1.5053716E-2</v>
      </c>
      <c r="W1308">
        <v>0.47273465999999997</v>
      </c>
      <c r="X1308">
        <v>1.0110466E-2</v>
      </c>
      <c r="Y1308">
        <v>-1.2727272727272721E-2</v>
      </c>
      <c r="Z1308">
        <v>0.11600000000000001</v>
      </c>
      <c r="AA1308">
        <v>0.124</v>
      </c>
      <c r="AB1308">
        <v>0.76</v>
      </c>
      <c r="AC1308">
        <v>-0.1295</v>
      </c>
      <c r="AD1308" t="s">
        <v>48</v>
      </c>
      <c r="AE1308" t="s">
        <v>48</v>
      </c>
      <c r="AF1308" t="s">
        <v>48</v>
      </c>
      <c r="AG1308" t="s">
        <v>37311</v>
      </c>
    </row>
    <row r="1309" spans="1:33" hidden="1" outlineLevel="1" x14ac:dyDescent="0.2">
      <c r="A1309" t="s">
        <v>40529</v>
      </c>
      <c r="B1309" t="s">
        <v>40530</v>
      </c>
      <c r="C1309" t="s">
        <v>37344</v>
      </c>
      <c r="D1309" s="3"/>
      <c r="J1309" t="s">
        <v>40531</v>
      </c>
      <c r="K1309" t="s">
        <v>40458</v>
      </c>
      <c r="L1309" t="s">
        <v>1263</v>
      </c>
      <c r="M1309">
        <v>0</v>
      </c>
      <c r="P1309" s="2" t="s">
        <v>40532</v>
      </c>
      <c r="Q1309" t="s">
        <v>47</v>
      </c>
      <c r="S1309">
        <v>1.5204934E-2</v>
      </c>
      <c r="T1309">
        <v>7.2956085000000005E-4</v>
      </c>
      <c r="U1309">
        <v>1.2790346500000001E-2</v>
      </c>
      <c r="V1309">
        <v>2.8673338E-3</v>
      </c>
      <c r="W1309">
        <v>9.5268890000000002E-3</v>
      </c>
      <c r="X1309">
        <v>6.8351879999999999E-3</v>
      </c>
      <c r="Y1309">
        <v>0.24285714285714291</v>
      </c>
      <c r="Z1309">
        <v>0.23599999999999999</v>
      </c>
      <c r="AA1309">
        <v>0</v>
      </c>
      <c r="AB1309">
        <v>0.76400000000000001</v>
      </c>
      <c r="AC1309">
        <v>0.84719999999999995</v>
      </c>
      <c r="AD1309" t="s">
        <v>48</v>
      </c>
      <c r="AE1309" t="s">
        <v>48</v>
      </c>
      <c r="AF1309" t="s">
        <v>48</v>
      </c>
      <c r="AG1309" t="s">
        <v>37311</v>
      </c>
    </row>
    <row r="1310" spans="1:33" hidden="1" outlineLevel="1" x14ac:dyDescent="0.2">
      <c r="A1310" t="s">
        <v>40533</v>
      </c>
      <c r="B1310" t="s">
        <v>40534</v>
      </c>
      <c r="C1310" t="s">
        <v>37344</v>
      </c>
      <c r="D1310" s="3"/>
      <c r="J1310" t="s">
        <v>40535</v>
      </c>
      <c r="K1310" t="s">
        <v>40472</v>
      </c>
      <c r="L1310" t="s">
        <v>1263</v>
      </c>
      <c r="M1310">
        <v>6</v>
      </c>
      <c r="P1310" s="2" t="s">
        <v>40536</v>
      </c>
      <c r="Q1310" t="s">
        <v>47</v>
      </c>
      <c r="S1310">
        <v>2.6145924000000001E-2</v>
      </c>
      <c r="T1310">
        <v>7.1525574000000001E-4</v>
      </c>
      <c r="U1310">
        <v>1.1150704000000001E-2</v>
      </c>
      <c r="V1310">
        <v>1.3504217999999999E-3</v>
      </c>
      <c r="W1310">
        <v>1.3592913E-2</v>
      </c>
      <c r="X1310">
        <v>6.4532872999999999E-3</v>
      </c>
      <c r="Y1310">
        <v>-6.25E-2</v>
      </c>
      <c r="Z1310">
        <v>3.4000000000000002E-2</v>
      </c>
      <c r="AA1310">
        <v>6.4000000000000001E-2</v>
      </c>
      <c r="AB1310">
        <v>0.90200000000000002</v>
      </c>
      <c r="AC1310">
        <v>-0.20230000000000001</v>
      </c>
      <c r="AD1310" t="s">
        <v>48</v>
      </c>
      <c r="AE1310" t="s">
        <v>48</v>
      </c>
      <c r="AF1310" t="s">
        <v>48</v>
      </c>
      <c r="AG1310" t="s">
        <v>37311</v>
      </c>
    </row>
    <row r="1311" spans="1:33" hidden="1" outlineLevel="1" x14ac:dyDescent="0.2">
      <c r="A1311" t="s">
        <v>40537</v>
      </c>
      <c r="B1311" t="s">
        <v>40538</v>
      </c>
      <c r="C1311" t="s">
        <v>40370</v>
      </c>
      <c r="D1311" s="3"/>
      <c r="J1311" t="s">
        <v>40539</v>
      </c>
      <c r="K1311" t="s">
        <v>40472</v>
      </c>
      <c r="L1311" t="s">
        <v>1263</v>
      </c>
      <c r="M1311">
        <v>2</v>
      </c>
      <c r="P1311" s="2" t="s">
        <v>40540</v>
      </c>
      <c r="Q1311" t="s">
        <v>10150</v>
      </c>
      <c r="S1311">
        <v>7.5710522999999997E-3</v>
      </c>
      <c r="T1311">
        <v>4.863739E-4</v>
      </c>
      <c r="U1311">
        <v>1.0330882E-2</v>
      </c>
      <c r="V1311">
        <v>2.0071338000000002E-3</v>
      </c>
      <c r="W1311">
        <v>6.6673710000000001E-3</v>
      </c>
      <c r="X1311">
        <v>6.1749537000000002E-3</v>
      </c>
      <c r="Y1311">
        <v>-6.5833333333333341E-2</v>
      </c>
      <c r="Z1311">
        <v>0</v>
      </c>
      <c r="AA1311">
        <v>4.1000000000000002E-2</v>
      </c>
      <c r="AB1311">
        <v>0.95899999999999996</v>
      </c>
      <c r="AC1311">
        <v>-0.1027</v>
      </c>
      <c r="AD1311" t="s">
        <v>48</v>
      </c>
      <c r="AE1311" t="s">
        <v>48</v>
      </c>
      <c r="AF1311" t="s">
        <v>48</v>
      </c>
      <c r="AG1311" t="s">
        <v>37311</v>
      </c>
    </row>
    <row r="1312" spans="1:33" hidden="1" outlineLevel="1" x14ac:dyDescent="0.2">
      <c r="A1312" t="s">
        <v>40541</v>
      </c>
      <c r="B1312" t="s">
        <v>40542</v>
      </c>
      <c r="C1312" t="s">
        <v>40543</v>
      </c>
      <c r="D1312" s="3"/>
      <c r="J1312" t="s">
        <v>40544</v>
      </c>
      <c r="K1312" t="s">
        <v>40475</v>
      </c>
      <c r="L1312" t="s">
        <v>1263</v>
      </c>
      <c r="M1312">
        <v>12</v>
      </c>
      <c r="P1312" s="2" t="s">
        <v>40545</v>
      </c>
      <c r="Q1312" t="s">
        <v>47</v>
      </c>
      <c r="S1312">
        <v>1.6964182000000001E-2</v>
      </c>
      <c r="T1312">
        <v>6.7710876000000005E-4</v>
      </c>
      <c r="U1312">
        <v>1.174849E-2</v>
      </c>
      <c r="V1312">
        <v>1.5909078E-3</v>
      </c>
      <c r="W1312">
        <v>9.8308900000000001E-3</v>
      </c>
      <c r="X1312">
        <v>6.3044110000000002E-3</v>
      </c>
      <c r="Y1312">
        <v>0.1142857142857143</v>
      </c>
      <c r="Z1312">
        <v>0.182</v>
      </c>
      <c r="AA1312">
        <v>4.7E-2</v>
      </c>
      <c r="AB1312">
        <v>0.77100000000000002</v>
      </c>
      <c r="AC1312">
        <v>0.91359999999999997</v>
      </c>
      <c r="AD1312" t="s">
        <v>48</v>
      </c>
      <c r="AE1312" t="s">
        <v>48</v>
      </c>
      <c r="AF1312" t="s">
        <v>48</v>
      </c>
      <c r="AG1312" t="s">
        <v>37311</v>
      </c>
    </row>
    <row r="1313" spans="1:33" hidden="1" outlineLevel="1" x14ac:dyDescent="0.2">
      <c r="A1313" t="s">
        <v>40546</v>
      </c>
      <c r="B1313" t="s">
        <v>40547</v>
      </c>
      <c r="C1313" t="s">
        <v>37344</v>
      </c>
      <c r="D1313" s="3"/>
      <c r="J1313" t="s">
        <v>40548</v>
      </c>
      <c r="K1313" t="s">
        <v>40475</v>
      </c>
      <c r="L1313" t="s">
        <v>1263</v>
      </c>
      <c r="M1313">
        <v>9</v>
      </c>
      <c r="P1313" s="2" t="s">
        <v>40549</v>
      </c>
      <c r="Q1313" t="s">
        <v>47</v>
      </c>
      <c r="S1313">
        <v>1.4450971E-2</v>
      </c>
      <c r="T1313">
        <v>5.4597854999999999E-4</v>
      </c>
      <c r="U1313">
        <v>9.7672539999999995E-3</v>
      </c>
      <c r="V1313">
        <v>1.4984131999999999E-3</v>
      </c>
      <c r="W1313">
        <v>9.7168900000000006E-3</v>
      </c>
      <c r="X1313">
        <v>6.1555350000000002E-3</v>
      </c>
      <c r="Y1313">
        <v>0.16666666666666671</v>
      </c>
      <c r="Z1313">
        <v>3.5999999999999997E-2</v>
      </c>
      <c r="AA1313">
        <v>0.02</v>
      </c>
      <c r="AB1313">
        <v>0.94299999999999995</v>
      </c>
      <c r="AC1313">
        <v>0.2732</v>
      </c>
      <c r="AD1313" t="s">
        <v>48</v>
      </c>
      <c r="AE1313" t="s">
        <v>48</v>
      </c>
      <c r="AF1313" t="s">
        <v>48</v>
      </c>
      <c r="AG1313" t="s">
        <v>37311</v>
      </c>
    </row>
    <row r="1314" spans="1:33" hidden="1" outlineLevel="1" x14ac:dyDescent="0.2">
      <c r="A1314" t="s">
        <v>40550</v>
      </c>
      <c r="B1314" t="s">
        <v>40551</v>
      </c>
      <c r="C1314" t="s">
        <v>37344</v>
      </c>
      <c r="D1314" s="3"/>
      <c r="J1314" t="s">
        <v>40552</v>
      </c>
      <c r="K1314" t="s">
        <v>40485</v>
      </c>
      <c r="L1314" t="s">
        <v>1263</v>
      </c>
      <c r="M1314">
        <v>1</v>
      </c>
      <c r="P1314" s="2" t="s">
        <v>40553</v>
      </c>
      <c r="Q1314" t="s">
        <v>47</v>
      </c>
      <c r="S1314">
        <v>7.2919819999999996E-2</v>
      </c>
      <c r="T1314">
        <v>3.0136108000000002E-3</v>
      </c>
      <c r="U1314">
        <v>2.6180768E-2</v>
      </c>
      <c r="V1314">
        <v>5.4386850000000004E-3</v>
      </c>
      <c r="W1314">
        <v>1.8258847000000002E-2</v>
      </c>
      <c r="X1314">
        <v>1.2854968E-2</v>
      </c>
      <c r="Y1314">
        <v>0.2</v>
      </c>
      <c r="Z1314">
        <v>0</v>
      </c>
      <c r="AA1314">
        <v>0</v>
      </c>
      <c r="AB1314">
        <v>1</v>
      </c>
      <c r="AC1314">
        <v>0</v>
      </c>
      <c r="AD1314" t="s">
        <v>48</v>
      </c>
      <c r="AE1314" t="s">
        <v>48</v>
      </c>
      <c r="AF1314" t="s">
        <v>48</v>
      </c>
      <c r="AG1314" t="s">
        <v>37311</v>
      </c>
    </row>
    <row r="1315" spans="1:33" hidden="1" outlineLevel="1" x14ac:dyDescent="0.2">
      <c r="A1315" t="s">
        <v>40554</v>
      </c>
      <c r="B1315" t="s">
        <v>40555</v>
      </c>
      <c r="C1315" t="s">
        <v>37668</v>
      </c>
      <c r="D1315" s="3"/>
      <c r="J1315" t="s">
        <v>40556</v>
      </c>
      <c r="K1315" t="s">
        <v>40517</v>
      </c>
      <c r="L1315" t="s">
        <v>1263</v>
      </c>
      <c r="M1315">
        <v>3</v>
      </c>
      <c r="P1315" s="2" t="s">
        <v>40557</v>
      </c>
      <c r="Q1315" t="s">
        <v>10060</v>
      </c>
      <c r="S1315">
        <v>0.20009701999999999</v>
      </c>
      <c r="T1315">
        <v>4.7874450000000004E-3</v>
      </c>
      <c r="U1315">
        <v>6.1953029999999999E-2</v>
      </c>
      <c r="V1315">
        <v>1.0655382999999999E-2</v>
      </c>
      <c r="W1315">
        <v>7.9987649999999993E-2</v>
      </c>
      <c r="X1315">
        <v>9.6703099999999997E-3</v>
      </c>
      <c r="Y1315">
        <v>0.16818181818181821</v>
      </c>
      <c r="Z1315">
        <v>0</v>
      </c>
      <c r="AA1315">
        <v>0</v>
      </c>
      <c r="AB1315">
        <v>1</v>
      </c>
      <c r="AC1315">
        <v>0</v>
      </c>
      <c r="AD1315" t="s">
        <v>48</v>
      </c>
      <c r="AE1315" t="s">
        <v>48</v>
      </c>
      <c r="AF1315" t="s">
        <v>48</v>
      </c>
      <c r="AG1315" t="s">
        <v>37311</v>
      </c>
    </row>
    <row r="1316" spans="1:33" hidden="1" outlineLevel="1" x14ac:dyDescent="0.2">
      <c r="A1316" t="s">
        <v>40558</v>
      </c>
      <c r="B1316" t="s">
        <v>38489</v>
      </c>
      <c r="C1316" t="s">
        <v>40559</v>
      </c>
      <c r="D1316" s="3"/>
      <c r="J1316" t="s">
        <v>40560</v>
      </c>
      <c r="K1316" t="s">
        <v>40517</v>
      </c>
      <c r="L1316" t="s">
        <v>1263</v>
      </c>
      <c r="M1316">
        <v>3</v>
      </c>
      <c r="P1316" s="2" t="s">
        <v>40561</v>
      </c>
      <c r="Q1316" t="s">
        <v>47</v>
      </c>
      <c r="S1316">
        <v>1.3697007000000001E-2</v>
      </c>
      <c r="T1316">
        <v>5.9843063000000003E-4</v>
      </c>
      <c r="U1316">
        <v>1.0279642E-2</v>
      </c>
      <c r="V1316">
        <v>2.3493639E-3</v>
      </c>
      <c r="W1316">
        <v>8.9758849999999994E-3</v>
      </c>
      <c r="X1316">
        <v>6.433869E-3</v>
      </c>
      <c r="Y1316">
        <v>5.4166666666666669E-2</v>
      </c>
      <c r="Z1316">
        <v>6.8000000000000005E-2</v>
      </c>
      <c r="AA1316">
        <v>0.126</v>
      </c>
      <c r="AB1316">
        <v>0.80500000000000005</v>
      </c>
      <c r="AC1316">
        <v>-0.30070000000000002</v>
      </c>
      <c r="AD1316" t="s">
        <v>48</v>
      </c>
      <c r="AE1316" t="s">
        <v>48</v>
      </c>
      <c r="AF1316" t="s">
        <v>48</v>
      </c>
      <c r="AG1316" t="s">
        <v>37311</v>
      </c>
    </row>
    <row r="1317" spans="1:33" hidden="1" outlineLevel="1" x14ac:dyDescent="0.2">
      <c r="A1317" t="s">
        <v>40562</v>
      </c>
      <c r="B1317" t="s">
        <v>40563</v>
      </c>
      <c r="C1317" t="s">
        <v>40404</v>
      </c>
      <c r="D1317" s="3"/>
      <c r="J1317" t="s">
        <v>40564</v>
      </c>
      <c r="K1317" t="s">
        <v>40517</v>
      </c>
      <c r="L1317" t="s">
        <v>1263</v>
      </c>
      <c r="M1317">
        <v>2</v>
      </c>
      <c r="P1317" s="2" t="s">
        <v>40565</v>
      </c>
      <c r="Q1317" t="s">
        <v>10492</v>
      </c>
      <c r="S1317">
        <v>8.6373480000000002E-2</v>
      </c>
      <c r="T1317">
        <v>1.4877319E-3</v>
      </c>
      <c r="U1317">
        <v>1.8324144000000001E-2</v>
      </c>
      <c r="V1317">
        <v>4.5507363999999998E-3</v>
      </c>
      <c r="W1317">
        <v>2.6444806000000001E-2</v>
      </c>
      <c r="X1317">
        <v>8.1556549999999995E-3</v>
      </c>
      <c r="Y1317">
        <v>-0.2</v>
      </c>
      <c r="Z1317">
        <v>0</v>
      </c>
      <c r="AA1317">
        <v>0.17699999999999999</v>
      </c>
      <c r="AB1317">
        <v>0.82299999999999995</v>
      </c>
      <c r="AC1317">
        <v>-0.70030000000000003</v>
      </c>
      <c r="AD1317" t="s">
        <v>48</v>
      </c>
      <c r="AE1317" t="s">
        <v>48</v>
      </c>
      <c r="AF1317" t="s">
        <v>48</v>
      </c>
      <c r="AG1317" t="s">
        <v>37311</v>
      </c>
    </row>
    <row r="1318" spans="1:33" hidden="1" outlineLevel="1" x14ac:dyDescent="0.2">
      <c r="A1318" t="s">
        <v>40566</v>
      </c>
      <c r="B1318" t="s">
        <v>40567</v>
      </c>
      <c r="C1318" t="s">
        <v>24573</v>
      </c>
      <c r="D1318" s="3"/>
      <c r="J1318" t="s">
        <v>40568</v>
      </c>
      <c r="K1318" t="s">
        <v>40533</v>
      </c>
      <c r="L1318" t="s">
        <v>1263</v>
      </c>
      <c r="M1318">
        <v>1</v>
      </c>
      <c r="P1318" s="2" t="s">
        <v>40569</v>
      </c>
      <c r="Q1318" t="s">
        <v>10032</v>
      </c>
      <c r="S1318">
        <v>1.1435116E-2</v>
      </c>
      <c r="T1318">
        <v>5.1259994999999997E-4</v>
      </c>
      <c r="U1318">
        <v>1.0006368999999999E-2</v>
      </c>
      <c r="V1318">
        <v>1.2301788E-3</v>
      </c>
      <c r="W1318">
        <v>7.7978780000000003E-3</v>
      </c>
      <c r="X1318">
        <v>5.9872399999999996E-3</v>
      </c>
      <c r="Y1318">
        <v>0</v>
      </c>
      <c r="Z1318">
        <v>0</v>
      </c>
      <c r="AA1318">
        <v>0</v>
      </c>
      <c r="AB1318">
        <v>1</v>
      </c>
      <c r="AC1318">
        <v>0</v>
      </c>
      <c r="AD1318" t="s">
        <v>48</v>
      </c>
      <c r="AE1318" t="s">
        <v>48</v>
      </c>
      <c r="AF1318" t="s">
        <v>48</v>
      </c>
      <c r="AG1318" t="s">
        <v>37311</v>
      </c>
    </row>
    <row r="1319" spans="1:33" hidden="1" outlineLevel="1" x14ac:dyDescent="0.2">
      <c r="A1319" t="s">
        <v>40570</v>
      </c>
      <c r="B1319" t="s">
        <v>40571</v>
      </c>
      <c r="C1319" t="s">
        <v>40572</v>
      </c>
      <c r="D1319" s="3"/>
      <c r="J1319" t="s">
        <v>40573</v>
      </c>
      <c r="K1319" t="s">
        <v>40533</v>
      </c>
      <c r="L1319" t="s">
        <v>1263</v>
      </c>
      <c r="M1319">
        <v>0</v>
      </c>
      <c r="P1319" s="2" t="s">
        <v>40574</v>
      </c>
      <c r="Q1319" t="s">
        <v>47</v>
      </c>
      <c r="S1319">
        <v>2.4378212E-2</v>
      </c>
      <c r="T1319">
        <v>8.6307525999999998E-4</v>
      </c>
      <c r="U1319">
        <v>1.3951761E-2</v>
      </c>
      <c r="V1319">
        <v>2.0626306E-3</v>
      </c>
      <c r="W1319">
        <v>1.4428918000000001E-2</v>
      </c>
      <c r="X1319">
        <v>6.3561939999999999E-3</v>
      </c>
      <c r="Y1319">
        <v>0.23482593795093801</v>
      </c>
      <c r="Z1319">
        <v>6.6000000000000003E-2</v>
      </c>
      <c r="AA1319">
        <v>4.4999999999999998E-2</v>
      </c>
      <c r="AB1319">
        <v>0.88900000000000001</v>
      </c>
      <c r="AC1319">
        <v>0.52669999999999995</v>
      </c>
      <c r="AD1319" t="s">
        <v>48</v>
      </c>
      <c r="AE1319" t="s">
        <v>48</v>
      </c>
      <c r="AF1319" t="s">
        <v>48</v>
      </c>
      <c r="AG1319" t="s">
        <v>37311</v>
      </c>
    </row>
    <row r="1320" spans="1:33" hidden="1" outlineLevel="1" x14ac:dyDescent="0.2">
      <c r="A1320" t="s">
        <v>40575</v>
      </c>
      <c r="B1320" t="s">
        <v>40576</v>
      </c>
      <c r="C1320" t="s">
        <v>513</v>
      </c>
      <c r="D1320" s="3"/>
      <c r="J1320" t="s">
        <v>17568</v>
      </c>
      <c r="K1320" t="s">
        <v>40541</v>
      </c>
      <c r="L1320" t="s">
        <v>1263</v>
      </c>
      <c r="M1320">
        <v>-8</v>
      </c>
      <c r="P1320" s="2" t="s">
        <v>40577</v>
      </c>
      <c r="Q1320" t="s">
        <v>47</v>
      </c>
      <c r="Y1320" t="s">
        <v>48</v>
      </c>
      <c r="Z1320" t="s">
        <v>48</v>
      </c>
      <c r="AA1320" t="s">
        <v>48</v>
      </c>
      <c r="AB1320" t="s">
        <v>48</v>
      </c>
      <c r="AC1320" t="s">
        <v>48</v>
      </c>
      <c r="AD1320" t="s">
        <v>48</v>
      </c>
      <c r="AE1320" t="s">
        <v>48</v>
      </c>
      <c r="AF1320" t="s">
        <v>48</v>
      </c>
      <c r="AG1320" t="s">
        <v>39459</v>
      </c>
    </row>
    <row r="1321" spans="1:33" hidden="1" outlineLevel="1" x14ac:dyDescent="0.2">
      <c r="A1321" t="s">
        <v>40578</v>
      </c>
      <c r="B1321" t="s">
        <v>40579</v>
      </c>
      <c r="C1321" t="s">
        <v>40477</v>
      </c>
      <c r="D1321" s="3"/>
      <c r="J1321" t="s">
        <v>40580</v>
      </c>
      <c r="K1321" t="s">
        <v>40546</v>
      </c>
      <c r="L1321" t="s">
        <v>1263</v>
      </c>
      <c r="M1321">
        <v>-3</v>
      </c>
      <c r="P1321" s="2" t="s">
        <v>40581</v>
      </c>
      <c r="Q1321" t="s">
        <v>47</v>
      </c>
      <c r="S1321">
        <v>0.47119883000000001</v>
      </c>
      <c r="T1321">
        <v>1.159668E-2</v>
      </c>
      <c r="U1321">
        <v>0.17334256000000001</v>
      </c>
      <c r="V1321">
        <v>8.5465049999999994E-3</v>
      </c>
      <c r="W1321">
        <v>0.52704819999999997</v>
      </c>
      <c r="X1321">
        <v>8.6087574999999996E-3</v>
      </c>
      <c r="Y1321">
        <v>0.2</v>
      </c>
      <c r="Z1321">
        <v>3.2000000000000001E-2</v>
      </c>
      <c r="AA1321">
        <v>9.0999999999999998E-2</v>
      </c>
      <c r="AB1321">
        <v>0.877</v>
      </c>
      <c r="AC1321">
        <v>-0.57189999999999996</v>
      </c>
      <c r="AD1321" t="s">
        <v>48</v>
      </c>
      <c r="AE1321" t="s">
        <v>48</v>
      </c>
      <c r="AF1321" t="s">
        <v>48</v>
      </c>
      <c r="AG1321" t="s">
        <v>37311</v>
      </c>
    </row>
    <row r="1322" spans="1:33" hidden="1" outlineLevel="1" x14ac:dyDescent="0.2">
      <c r="A1322" t="s">
        <v>40582</v>
      </c>
      <c r="B1322" t="s">
        <v>40583</v>
      </c>
      <c r="C1322" t="s">
        <v>40487</v>
      </c>
      <c r="D1322" s="3"/>
      <c r="J1322" t="s">
        <v>40584</v>
      </c>
      <c r="K1322" t="s">
        <v>40550</v>
      </c>
      <c r="L1322" t="s">
        <v>1263</v>
      </c>
      <c r="M1322">
        <v>4</v>
      </c>
      <c r="P1322" s="2" t="s">
        <v>40585</v>
      </c>
      <c r="Q1322" t="s">
        <v>47</v>
      </c>
      <c r="S1322">
        <v>3.1684756000000001E-2</v>
      </c>
      <c r="T1322">
        <v>7.9631804999999998E-4</v>
      </c>
      <c r="U1322">
        <v>1.1765569E-2</v>
      </c>
      <c r="V1322">
        <v>3.9957687E-3</v>
      </c>
      <c r="W1322">
        <v>1.6556932E-2</v>
      </c>
      <c r="X1322">
        <v>6.0131317000000004E-3</v>
      </c>
      <c r="Y1322">
        <v>8.4090909090909091E-2</v>
      </c>
      <c r="Z1322">
        <v>0</v>
      </c>
      <c r="AA1322">
        <v>0.11799999999999999</v>
      </c>
      <c r="AB1322">
        <v>0.88200000000000001</v>
      </c>
      <c r="AC1322">
        <v>-0.59940000000000004</v>
      </c>
      <c r="AD1322" t="s">
        <v>48</v>
      </c>
      <c r="AE1322" t="s">
        <v>48</v>
      </c>
      <c r="AF1322" t="s">
        <v>48</v>
      </c>
      <c r="AG1322" t="s">
        <v>37311</v>
      </c>
    </row>
    <row r="1323" spans="1:33" hidden="1" outlineLevel="1" x14ac:dyDescent="0.2">
      <c r="A1323" t="s">
        <v>40586</v>
      </c>
      <c r="B1323" t="s">
        <v>40587</v>
      </c>
      <c r="C1323" t="s">
        <v>14472</v>
      </c>
      <c r="D1323" s="3"/>
      <c r="J1323" t="s">
        <v>40588</v>
      </c>
      <c r="K1323" t="s">
        <v>40550</v>
      </c>
      <c r="L1323" t="s">
        <v>1263</v>
      </c>
      <c r="M1323">
        <v>1</v>
      </c>
      <c r="P1323" s="2" t="s">
        <v>40589</v>
      </c>
      <c r="Q1323" t="s">
        <v>36184</v>
      </c>
      <c r="S1323">
        <v>2.5792382999999999E-2</v>
      </c>
      <c r="T1323">
        <v>1.4877319E-3</v>
      </c>
      <c r="U1323">
        <v>1.6821137E-2</v>
      </c>
      <c r="V1323">
        <v>2.9783275E-3</v>
      </c>
      <c r="W1323">
        <v>9.0708850000000008E-3</v>
      </c>
      <c r="X1323">
        <v>7.7154995000000004E-3</v>
      </c>
      <c r="Y1323">
        <v>0</v>
      </c>
      <c r="Z1323">
        <v>0</v>
      </c>
      <c r="AA1323">
        <v>0</v>
      </c>
      <c r="AB1323">
        <v>1</v>
      </c>
      <c r="AC1323">
        <v>0</v>
      </c>
      <c r="AD1323" t="s">
        <v>48</v>
      </c>
      <c r="AE1323" t="s">
        <v>48</v>
      </c>
      <c r="AF1323" t="s">
        <v>48</v>
      </c>
      <c r="AG1323" t="s">
        <v>37311</v>
      </c>
    </row>
    <row r="1324" spans="1:33" hidden="1" outlineLevel="1" x14ac:dyDescent="0.2">
      <c r="A1324" t="s">
        <v>40590</v>
      </c>
      <c r="B1324" t="s">
        <v>40591</v>
      </c>
      <c r="C1324" t="s">
        <v>37344</v>
      </c>
      <c r="D1324" s="3"/>
      <c r="J1324" t="s">
        <v>40592</v>
      </c>
      <c r="K1324" t="s">
        <v>40566</v>
      </c>
      <c r="L1324" t="s">
        <v>1263</v>
      </c>
      <c r="M1324">
        <v>1</v>
      </c>
      <c r="P1324" s="2" t="s">
        <v>40593</v>
      </c>
      <c r="Q1324" t="s">
        <v>47</v>
      </c>
      <c r="S1324">
        <v>1.1435116E-2</v>
      </c>
      <c r="T1324">
        <v>7.1525574000000001E-4</v>
      </c>
      <c r="U1324">
        <v>1.2312118E-2</v>
      </c>
      <c r="V1324">
        <v>2.4418586000000001E-3</v>
      </c>
      <c r="W1324">
        <v>7.4368756999999997E-3</v>
      </c>
      <c r="X1324">
        <v>7.1458859999999997E-3</v>
      </c>
      <c r="Y1324">
        <v>0.2857142857142857</v>
      </c>
      <c r="Z1324">
        <v>0</v>
      </c>
      <c r="AA1324">
        <v>0.10299999999999999</v>
      </c>
      <c r="AB1324">
        <v>0.89700000000000002</v>
      </c>
      <c r="AC1324">
        <v>-0.34</v>
      </c>
      <c r="AD1324" t="s">
        <v>48</v>
      </c>
      <c r="AE1324" t="s">
        <v>48</v>
      </c>
      <c r="AF1324" t="s">
        <v>48</v>
      </c>
      <c r="AG1324" t="s">
        <v>37311</v>
      </c>
    </row>
    <row r="1325" spans="1:33" hidden="1" outlineLevel="1" x14ac:dyDescent="0.2">
      <c r="A1325" t="s">
        <v>40594</v>
      </c>
      <c r="B1325" t="s">
        <v>40595</v>
      </c>
      <c r="C1325" t="s">
        <v>24573</v>
      </c>
      <c r="D1325" s="3"/>
      <c r="J1325" t="s">
        <v>40596</v>
      </c>
      <c r="K1325" t="s">
        <v>40575</v>
      </c>
      <c r="L1325" t="s">
        <v>1263</v>
      </c>
      <c r="M1325">
        <v>2</v>
      </c>
      <c r="P1325" s="2" t="s">
        <v>40597</v>
      </c>
      <c r="Q1325" t="s">
        <v>10032</v>
      </c>
      <c r="S1325">
        <v>1.7215504999999999E-2</v>
      </c>
      <c r="T1325">
        <v>6.1035156000000001E-4</v>
      </c>
      <c r="U1325">
        <v>9.9892899999999996E-3</v>
      </c>
      <c r="V1325">
        <v>2.6268480000000002E-3</v>
      </c>
      <c r="W1325">
        <v>1.0248893E-2</v>
      </c>
      <c r="X1325">
        <v>5.9937126999999998E-3</v>
      </c>
      <c r="Y1325">
        <v>0.53333333333333333</v>
      </c>
      <c r="Z1325">
        <v>0.49099999999999999</v>
      </c>
      <c r="AA1325">
        <v>0</v>
      </c>
      <c r="AB1325">
        <v>0.50900000000000001</v>
      </c>
      <c r="AC1325">
        <v>0.89100000000000001</v>
      </c>
      <c r="AD1325" t="s">
        <v>48</v>
      </c>
      <c r="AE1325" t="s">
        <v>48</v>
      </c>
      <c r="AF1325" t="s">
        <v>48</v>
      </c>
      <c r="AG1325" t="s">
        <v>37311</v>
      </c>
    </row>
    <row r="1326" spans="1:33" hidden="1" outlineLevel="1" x14ac:dyDescent="0.2">
      <c r="A1326" t="s">
        <v>40598</v>
      </c>
      <c r="B1326" t="s">
        <v>40599</v>
      </c>
      <c r="C1326" t="s">
        <v>37344</v>
      </c>
      <c r="D1326" s="3"/>
      <c r="J1326" t="s">
        <v>40600</v>
      </c>
      <c r="K1326" t="s">
        <v>40578</v>
      </c>
      <c r="L1326" t="s">
        <v>1263</v>
      </c>
      <c r="M1326">
        <v>6</v>
      </c>
      <c r="P1326" s="2" t="s">
        <v>40601</v>
      </c>
      <c r="Q1326" t="s">
        <v>47</v>
      </c>
      <c r="S1326">
        <v>1.1120965E-2</v>
      </c>
      <c r="T1326">
        <v>5.5313110000000003E-4</v>
      </c>
      <c r="U1326">
        <v>1.0535836999999999E-2</v>
      </c>
      <c r="V1326">
        <v>1.3134240000000001E-3</v>
      </c>
      <c r="W1326">
        <v>7.5508766E-3</v>
      </c>
      <c r="X1326">
        <v>6.3885584999999996E-3</v>
      </c>
      <c r="Y1326">
        <v>0</v>
      </c>
      <c r="Z1326">
        <v>3.1E-2</v>
      </c>
      <c r="AA1326">
        <v>3.4000000000000002E-2</v>
      </c>
      <c r="AB1326">
        <v>0.93500000000000005</v>
      </c>
      <c r="AC1326">
        <v>-2.58E-2</v>
      </c>
      <c r="AD1326" t="s">
        <v>48</v>
      </c>
      <c r="AE1326" t="s">
        <v>48</v>
      </c>
      <c r="AF1326" t="s">
        <v>48</v>
      </c>
      <c r="AG1326" t="s">
        <v>37311</v>
      </c>
    </row>
    <row r="1327" spans="1:33" hidden="1" outlineLevel="1" x14ac:dyDescent="0.2">
      <c r="A1327" t="s">
        <v>40602</v>
      </c>
      <c r="B1327" t="s">
        <v>40603</v>
      </c>
      <c r="C1327" t="s">
        <v>37344</v>
      </c>
      <c r="D1327" s="3"/>
      <c r="J1327" t="s">
        <v>40604</v>
      </c>
      <c r="K1327" t="s">
        <v>40578</v>
      </c>
      <c r="L1327" t="s">
        <v>1263</v>
      </c>
      <c r="M1327">
        <v>2</v>
      </c>
      <c r="P1327" s="2" t="s">
        <v>40605</v>
      </c>
      <c r="Q1327" t="s">
        <v>47</v>
      </c>
      <c r="S1327">
        <v>0.20312156000000001</v>
      </c>
      <c r="T1327">
        <v>4.5394896999999997E-3</v>
      </c>
      <c r="U1327">
        <v>4.8425674000000002E-2</v>
      </c>
      <c r="V1327">
        <v>3.5331827000000003E-2</v>
      </c>
      <c r="W1327">
        <v>8.20023E-2</v>
      </c>
      <c r="X1327">
        <v>8.3368959999999999E-3</v>
      </c>
      <c r="Y1327">
        <v>0.24946969696969701</v>
      </c>
      <c r="Z1327">
        <v>0.17399999999999999</v>
      </c>
      <c r="AA1327">
        <v>7.8E-2</v>
      </c>
      <c r="AB1327">
        <v>0.749</v>
      </c>
      <c r="AC1327">
        <v>0.73319999999999996</v>
      </c>
      <c r="AD1327" t="s">
        <v>48</v>
      </c>
      <c r="AE1327" t="s">
        <v>48</v>
      </c>
      <c r="AF1327" t="s">
        <v>48</v>
      </c>
      <c r="AG1327" t="s">
        <v>37311</v>
      </c>
    </row>
    <row r="1328" spans="1:33" hidden="1" outlineLevel="1" x14ac:dyDescent="0.2">
      <c r="A1328" t="s">
        <v>40606</v>
      </c>
      <c r="B1328" t="s">
        <v>40607</v>
      </c>
      <c r="C1328" t="s">
        <v>24573</v>
      </c>
      <c r="D1328" s="3"/>
      <c r="J1328" t="s">
        <v>40608</v>
      </c>
      <c r="K1328" t="s">
        <v>40590</v>
      </c>
      <c r="L1328" t="s">
        <v>1263</v>
      </c>
      <c r="M1328">
        <v>-1</v>
      </c>
      <c r="P1328" s="2" t="s">
        <v>40609</v>
      </c>
      <c r="Q1328" t="s">
        <v>10032</v>
      </c>
      <c r="S1328">
        <v>2.1549871000000002E-2</v>
      </c>
      <c r="T1328">
        <v>6.2942504999999999E-4</v>
      </c>
      <c r="U1328">
        <v>1.2107161999999999E-2</v>
      </c>
      <c r="V1328">
        <v>2.6453468000000001E-3</v>
      </c>
      <c r="W1328">
        <v>1.15029E-2</v>
      </c>
      <c r="X1328">
        <v>6.2008454000000001E-3</v>
      </c>
      <c r="Y1328">
        <v>0.14583333333333329</v>
      </c>
      <c r="Z1328">
        <v>0.16700000000000001</v>
      </c>
      <c r="AA1328">
        <v>3.7999999999999999E-2</v>
      </c>
      <c r="AB1328">
        <v>0.79400000000000004</v>
      </c>
      <c r="AC1328">
        <v>0.60070000000000001</v>
      </c>
      <c r="AD1328" t="s">
        <v>48</v>
      </c>
      <c r="AE1328" t="s">
        <v>48</v>
      </c>
      <c r="AF1328" t="s">
        <v>48</v>
      </c>
      <c r="AG1328" t="s">
        <v>37311</v>
      </c>
    </row>
    <row r="1329" spans="1:44" hidden="1" outlineLevel="1" x14ac:dyDescent="0.2">
      <c r="A1329" t="s">
        <v>40610</v>
      </c>
      <c r="B1329" t="s">
        <v>40611</v>
      </c>
      <c r="C1329" t="s">
        <v>40477</v>
      </c>
      <c r="D1329" s="3"/>
      <c r="J1329" t="s">
        <v>40612</v>
      </c>
      <c r="K1329" t="s">
        <v>40594</v>
      </c>
      <c r="L1329" t="s">
        <v>1263</v>
      </c>
      <c r="M1329">
        <v>-2</v>
      </c>
      <c r="P1329" s="2" t="s">
        <v>40613</v>
      </c>
      <c r="Q1329" t="s">
        <v>47</v>
      </c>
      <c r="Y1329" t="s">
        <v>48</v>
      </c>
      <c r="Z1329" t="s">
        <v>48</v>
      </c>
      <c r="AA1329" t="s">
        <v>48</v>
      </c>
      <c r="AB1329" t="s">
        <v>48</v>
      </c>
      <c r="AC1329" t="s">
        <v>48</v>
      </c>
      <c r="AD1329" t="s">
        <v>48</v>
      </c>
      <c r="AE1329" t="s">
        <v>48</v>
      </c>
      <c r="AF1329" t="s">
        <v>48</v>
      </c>
      <c r="AG1329" t="s">
        <v>40614</v>
      </c>
    </row>
    <row r="1330" spans="1:44" hidden="1" outlineLevel="1" x14ac:dyDescent="0.2">
      <c r="A1330" t="s">
        <v>40615</v>
      </c>
      <c r="B1330" t="s">
        <v>40616</v>
      </c>
      <c r="C1330" t="s">
        <v>40477</v>
      </c>
      <c r="D1330" s="3"/>
      <c r="J1330" t="s">
        <v>40617</v>
      </c>
      <c r="K1330" t="s">
        <v>40598</v>
      </c>
      <c r="L1330" t="s">
        <v>1263</v>
      </c>
      <c r="M1330">
        <v>-1</v>
      </c>
      <c r="P1330" s="2" t="s">
        <v>40618</v>
      </c>
      <c r="Q1330" t="s">
        <v>47</v>
      </c>
      <c r="S1330">
        <v>0.4269174</v>
      </c>
      <c r="T1330">
        <v>2.4115459999999998E-2</v>
      </c>
      <c r="U1330">
        <v>0.34536663000000001</v>
      </c>
      <c r="V1330">
        <v>9.4936444999999994E-2</v>
      </c>
      <c r="W1330">
        <v>0.4125297</v>
      </c>
      <c r="X1330">
        <v>5.9796512000000003E-2</v>
      </c>
      <c r="Y1330">
        <v>0.36428571428571432</v>
      </c>
      <c r="Z1330">
        <v>0.126</v>
      </c>
      <c r="AA1330">
        <v>7.2999999999999995E-2</v>
      </c>
      <c r="AB1330">
        <v>0.80100000000000005</v>
      </c>
      <c r="AC1330">
        <v>0.76319999999999999</v>
      </c>
      <c r="AD1330" t="s">
        <v>48</v>
      </c>
      <c r="AE1330" t="s">
        <v>48</v>
      </c>
      <c r="AF1330" t="s">
        <v>48</v>
      </c>
      <c r="AG1330" t="s">
        <v>37311</v>
      </c>
    </row>
    <row r="1331" spans="1:44" hidden="1" outlineLevel="1" x14ac:dyDescent="0.2">
      <c r="A1331" t="s">
        <v>40619</v>
      </c>
      <c r="B1331" t="s">
        <v>40620</v>
      </c>
      <c r="C1331" t="s">
        <v>40477</v>
      </c>
      <c r="D1331" s="3"/>
      <c r="J1331" t="s">
        <v>40621</v>
      </c>
      <c r="K1331" t="s">
        <v>40602</v>
      </c>
      <c r="L1331" t="s">
        <v>1263</v>
      </c>
      <c r="M1331">
        <v>0</v>
      </c>
      <c r="P1331" s="2" t="s">
        <v>40622</v>
      </c>
      <c r="Q1331" t="s">
        <v>47</v>
      </c>
      <c r="S1331">
        <v>0.10913446</v>
      </c>
      <c r="T1331">
        <v>2.8800964000000001E-3</v>
      </c>
      <c r="U1331">
        <v>3.4146797E-2</v>
      </c>
      <c r="V1331">
        <v>1.9676208000000001E-2</v>
      </c>
      <c r="W1331">
        <v>3.3129819999999997E-2</v>
      </c>
      <c r="X1331">
        <v>6.7575129999999997E-3</v>
      </c>
      <c r="Y1331">
        <v>0.28749999999999998</v>
      </c>
      <c r="Z1331">
        <v>0.27800000000000002</v>
      </c>
      <c r="AA1331">
        <v>0.114</v>
      </c>
      <c r="AB1331">
        <v>0.60899999999999999</v>
      </c>
      <c r="AC1331">
        <v>0.92210000000000003</v>
      </c>
      <c r="AD1331" t="s">
        <v>48</v>
      </c>
      <c r="AE1331" t="s">
        <v>48</v>
      </c>
      <c r="AF1331" t="s">
        <v>48</v>
      </c>
      <c r="AG1331" t="s">
        <v>37311</v>
      </c>
    </row>
    <row r="1332" spans="1:44" hidden="1" outlineLevel="1" x14ac:dyDescent="0.2">
      <c r="A1332" t="s">
        <v>40623</v>
      </c>
      <c r="B1332" t="s">
        <v>40624</v>
      </c>
      <c r="C1332" t="s">
        <v>24573</v>
      </c>
      <c r="D1332" s="3"/>
      <c r="J1332" t="s">
        <v>40625</v>
      </c>
      <c r="K1332" t="s">
        <v>40610</v>
      </c>
      <c r="L1332" t="s">
        <v>1263</v>
      </c>
      <c r="M1332">
        <v>3</v>
      </c>
      <c r="P1332" s="2" t="s">
        <v>40626</v>
      </c>
      <c r="Q1332" t="s">
        <v>10032</v>
      </c>
      <c r="Y1332" t="s">
        <v>48</v>
      </c>
      <c r="Z1332" t="s">
        <v>48</v>
      </c>
      <c r="AA1332" t="s">
        <v>48</v>
      </c>
      <c r="AB1332" t="s">
        <v>48</v>
      </c>
      <c r="AC1332" t="s">
        <v>48</v>
      </c>
      <c r="AD1332" t="s">
        <v>48</v>
      </c>
      <c r="AE1332" t="s">
        <v>48</v>
      </c>
      <c r="AF1332" t="s">
        <v>48</v>
      </c>
      <c r="AG1332" t="s">
        <v>40627</v>
      </c>
    </row>
    <row r="1333" spans="1:44" hidden="1" outlineLevel="1" x14ac:dyDescent="0.2">
      <c r="A1333" t="s">
        <v>40628</v>
      </c>
      <c r="B1333" t="s">
        <v>40629</v>
      </c>
      <c r="C1333" t="s">
        <v>513</v>
      </c>
      <c r="D1333" s="3"/>
      <c r="J1333" t="s">
        <v>3243</v>
      </c>
      <c r="K1333" t="s">
        <v>40615</v>
      </c>
      <c r="L1333" t="s">
        <v>1263</v>
      </c>
      <c r="M1333">
        <v>1</v>
      </c>
      <c r="P1333" s="2" t="s">
        <v>40630</v>
      </c>
      <c r="Q1333" t="s">
        <v>47</v>
      </c>
      <c r="Y1333" t="s">
        <v>48</v>
      </c>
      <c r="Z1333" t="s">
        <v>48</v>
      </c>
      <c r="AA1333" t="s">
        <v>48</v>
      </c>
      <c r="AB1333" t="s">
        <v>48</v>
      </c>
      <c r="AC1333" t="s">
        <v>48</v>
      </c>
      <c r="AD1333" t="s">
        <v>48</v>
      </c>
      <c r="AE1333" t="s">
        <v>48</v>
      </c>
      <c r="AF1333" t="s">
        <v>48</v>
      </c>
      <c r="AG1333" t="s">
        <v>39775</v>
      </c>
    </row>
    <row r="1334" spans="1:44" hidden="1" outlineLevel="1" x14ac:dyDescent="0.2">
      <c r="A1334" t="s">
        <v>40631</v>
      </c>
      <c r="B1334" t="s">
        <v>40632</v>
      </c>
      <c r="C1334" t="s">
        <v>37344</v>
      </c>
      <c r="D1334" s="3"/>
      <c r="J1334" t="s">
        <v>40633</v>
      </c>
      <c r="K1334" t="s">
        <v>40619</v>
      </c>
      <c r="L1334" t="s">
        <v>1263</v>
      </c>
      <c r="M1334">
        <v>3</v>
      </c>
      <c r="P1334" s="2" t="s">
        <v>40634</v>
      </c>
      <c r="Q1334" t="s">
        <v>47</v>
      </c>
      <c r="S1334">
        <v>2.4378212E-2</v>
      </c>
      <c r="T1334">
        <v>5.0783160000000003E-4</v>
      </c>
      <c r="U1334">
        <v>9.7672539999999995E-3</v>
      </c>
      <c r="V1334">
        <v>2.9968262999999998E-3</v>
      </c>
      <c r="W1334">
        <v>1.5188923E-2</v>
      </c>
      <c r="X1334">
        <v>5.6150495000000002E-3</v>
      </c>
      <c r="Y1334">
        <v>0.375</v>
      </c>
      <c r="Z1334">
        <v>0.152</v>
      </c>
      <c r="AA1334">
        <v>5.8999999999999997E-2</v>
      </c>
      <c r="AB1334">
        <v>0.78900000000000003</v>
      </c>
      <c r="AC1334">
        <v>0.57889999999999997</v>
      </c>
      <c r="AD1334" t="s">
        <v>48</v>
      </c>
      <c r="AE1334" t="s">
        <v>48</v>
      </c>
      <c r="AF1334" t="s">
        <v>48</v>
      </c>
      <c r="AG1334" t="s">
        <v>37311</v>
      </c>
    </row>
    <row r="1335" spans="1:44" hidden="1" outlineLevel="1" x14ac:dyDescent="0.2">
      <c r="A1335" t="s">
        <v>40635</v>
      </c>
      <c r="B1335" t="s">
        <v>40636</v>
      </c>
      <c r="C1335" t="s">
        <v>40637</v>
      </c>
      <c r="D1335" s="3"/>
      <c r="J1335" t="s">
        <v>40638</v>
      </c>
      <c r="K1335" t="s">
        <v>40619</v>
      </c>
      <c r="L1335" t="s">
        <v>1263</v>
      </c>
      <c r="M1335">
        <v>3</v>
      </c>
      <c r="P1335" s="2" t="s">
        <v>40639</v>
      </c>
      <c r="Q1335" t="s">
        <v>47</v>
      </c>
      <c r="S1335">
        <v>0.55597010000000002</v>
      </c>
      <c r="T1335">
        <v>2.3880709E-2</v>
      </c>
      <c r="U1335">
        <v>0.27477357000000002</v>
      </c>
      <c r="V1335">
        <v>0.13591312</v>
      </c>
      <c r="W1335">
        <v>0.57787937</v>
      </c>
      <c r="X1335">
        <v>1.6120117E-2</v>
      </c>
      <c r="Y1335">
        <v>0.375</v>
      </c>
      <c r="Z1335">
        <v>0.23400000000000001</v>
      </c>
      <c r="AA1335">
        <v>0.182</v>
      </c>
      <c r="AB1335">
        <v>0.58399999999999996</v>
      </c>
      <c r="AC1335">
        <v>0.20230000000000001</v>
      </c>
      <c r="AD1335" t="s">
        <v>48</v>
      </c>
      <c r="AE1335" t="s">
        <v>48</v>
      </c>
      <c r="AF1335" t="s">
        <v>48</v>
      </c>
      <c r="AG1335" t="s">
        <v>37311</v>
      </c>
    </row>
    <row r="1336" spans="1:44" hidden="1" outlineLevel="1" x14ac:dyDescent="0.2">
      <c r="A1336" t="s">
        <v>40640</v>
      </c>
      <c r="B1336" t="s">
        <v>40417</v>
      </c>
      <c r="C1336" t="s">
        <v>40477</v>
      </c>
      <c r="D1336" s="3"/>
      <c r="J1336" t="s">
        <v>40641</v>
      </c>
      <c r="K1336" t="s">
        <v>40623</v>
      </c>
      <c r="L1336" t="s">
        <v>1263</v>
      </c>
      <c r="M1336">
        <v>0</v>
      </c>
      <c r="P1336" s="2" t="s">
        <v>40642</v>
      </c>
      <c r="Q1336" t="s">
        <v>47</v>
      </c>
      <c r="S1336">
        <v>0.32343719999999998</v>
      </c>
      <c r="T1336">
        <v>8.926392E-3</v>
      </c>
      <c r="U1336">
        <v>7.2235980000000005E-2</v>
      </c>
      <c r="V1336">
        <v>3.1464707000000001E-2</v>
      </c>
      <c r="W1336">
        <v>0.26957804000000002</v>
      </c>
      <c r="X1336">
        <v>8.0897640000000007E-2</v>
      </c>
      <c r="Y1336">
        <v>0</v>
      </c>
      <c r="Z1336">
        <v>0.26100000000000001</v>
      </c>
      <c r="AA1336">
        <v>7.3999999999999996E-2</v>
      </c>
      <c r="AB1336">
        <v>0.66500000000000004</v>
      </c>
      <c r="AC1336">
        <v>0.76529999999999998</v>
      </c>
      <c r="AD1336" t="s">
        <v>48</v>
      </c>
      <c r="AE1336" t="s">
        <v>48</v>
      </c>
      <c r="AF1336" t="s">
        <v>48</v>
      </c>
      <c r="AG1336" t="s">
        <v>37311</v>
      </c>
    </row>
    <row r="1337" spans="1:44" hidden="1" outlineLevel="1" x14ac:dyDescent="0.2">
      <c r="A1337" t="s">
        <v>40643</v>
      </c>
      <c r="B1337" t="s">
        <v>40644</v>
      </c>
      <c r="C1337" t="s">
        <v>40477</v>
      </c>
      <c r="D1337" s="3"/>
      <c r="J1337" t="s">
        <v>40645</v>
      </c>
      <c r="K1337" t="s">
        <v>40631</v>
      </c>
      <c r="L1337" t="s">
        <v>1263</v>
      </c>
      <c r="M1337">
        <v>-1</v>
      </c>
      <c r="P1337" s="2" t="s">
        <v>40646</v>
      </c>
      <c r="Q1337" t="s">
        <v>47</v>
      </c>
      <c r="S1337">
        <v>0.40148460000000002</v>
      </c>
      <c r="T1337">
        <v>2.3076923999999999E-2</v>
      </c>
      <c r="U1337">
        <v>0.37923992000000001</v>
      </c>
      <c r="V1337">
        <v>3.7136483999999997E-2</v>
      </c>
      <c r="W1337">
        <v>0.26957804000000002</v>
      </c>
      <c r="X1337">
        <v>6.7232E-2</v>
      </c>
      <c r="Y1337">
        <v>0</v>
      </c>
      <c r="Z1337">
        <v>0.16900000000000001</v>
      </c>
      <c r="AA1337">
        <v>0</v>
      </c>
      <c r="AB1337">
        <v>0.83099999999999996</v>
      </c>
      <c r="AC1337">
        <v>0.69079999999999997</v>
      </c>
      <c r="AD1337" t="s">
        <v>48</v>
      </c>
      <c r="AE1337" t="s">
        <v>48</v>
      </c>
      <c r="AF1337" t="s">
        <v>48</v>
      </c>
      <c r="AG1337" t="s">
        <v>37311</v>
      </c>
    </row>
    <row r="1338" spans="1:44" hidden="1" outlineLevel="1" x14ac:dyDescent="0.2">
      <c r="A1338" t="s">
        <v>40647</v>
      </c>
      <c r="B1338" t="s">
        <v>40648</v>
      </c>
      <c r="C1338" t="s">
        <v>40477</v>
      </c>
      <c r="D1338" s="3"/>
      <c r="J1338" t="s">
        <v>40649</v>
      </c>
      <c r="K1338" t="s">
        <v>40635</v>
      </c>
      <c r="L1338" t="s">
        <v>1263</v>
      </c>
      <c r="M1338">
        <v>-1</v>
      </c>
      <c r="P1338" s="2" t="s">
        <v>40650</v>
      </c>
      <c r="Q1338" t="s">
        <v>47</v>
      </c>
      <c r="S1338">
        <v>0.25915736</v>
      </c>
      <c r="T1338">
        <v>3.0136108000000002E-3</v>
      </c>
      <c r="U1338">
        <v>3.7653890000000002E-2</v>
      </c>
      <c r="V1338">
        <v>1.857083E-2</v>
      </c>
      <c r="W1338">
        <v>0.24171697</v>
      </c>
      <c r="X1338">
        <v>6.0066585000000004E-3</v>
      </c>
      <c r="Y1338">
        <v>0.53125</v>
      </c>
      <c r="Z1338">
        <v>0.28799999999999998</v>
      </c>
      <c r="AA1338">
        <v>0</v>
      </c>
      <c r="AB1338">
        <v>0.71199999999999997</v>
      </c>
      <c r="AC1338">
        <v>0.755</v>
      </c>
      <c r="AD1338" t="s">
        <v>48</v>
      </c>
      <c r="AE1338" t="s">
        <v>48</v>
      </c>
      <c r="AF1338" t="s">
        <v>48</v>
      </c>
      <c r="AG1338" t="s">
        <v>37311</v>
      </c>
    </row>
    <row r="1339" spans="1:44" collapsed="1" x14ac:dyDescent="0.2">
      <c r="A1339" t="s">
        <v>37348</v>
      </c>
      <c r="B1339" t="s">
        <v>37349</v>
      </c>
      <c r="C1339" t="s">
        <v>37350</v>
      </c>
      <c r="D1339" t="s">
        <v>37351</v>
      </c>
      <c r="E1339" t="s">
        <v>41</v>
      </c>
      <c r="F1339" t="s">
        <v>42</v>
      </c>
      <c r="G1339">
        <v>23</v>
      </c>
      <c r="H1339" t="s">
        <v>43</v>
      </c>
      <c r="I1339">
        <v>24</v>
      </c>
      <c r="J1339" t="s">
        <v>37352</v>
      </c>
      <c r="L1339" t="s">
        <v>45</v>
      </c>
      <c r="M1339">
        <v>1</v>
      </c>
      <c r="N1339">
        <v>1</v>
      </c>
      <c r="O1339" s="2" t="s">
        <v>37353</v>
      </c>
      <c r="P1339" s="2" t="s">
        <v>37353</v>
      </c>
      <c r="Q1339" t="s">
        <v>47</v>
      </c>
      <c r="R1339" t="s">
        <v>47</v>
      </c>
      <c r="S1339">
        <v>5.0326355000000003E-2</v>
      </c>
      <c r="T1339">
        <v>2.4986267000000001E-3</v>
      </c>
      <c r="U1339">
        <v>3.6401358000000002E-2</v>
      </c>
      <c r="V1339">
        <v>5.919657E-3</v>
      </c>
      <c r="W1339">
        <v>1.6176929999999999E-2</v>
      </c>
      <c r="X1339">
        <v>8.9971300000000008E-3</v>
      </c>
      <c r="Y1339">
        <v>-3.8636363636363642E-2</v>
      </c>
      <c r="Z1339">
        <v>4.2999999999999997E-2</v>
      </c>
      <c r="AA1339">
        <v>5.0999999999999997E-2</v>
      </c>
      <c r="AB1339">
        <v>0.90600000000000003</v>
      </c>
      <c r="AC1339">
        <v>-0.2215</v>
      </c>
      <c r="AD1339" t="s">
        <v>48</v>
      </c>
      <c r="AE1339" t="s">
        <v>48</v>
      </c>
      <c r="AF1339" t="s">
        <v>48</v>
      </c>
      <c r="AG1339" t="s">
        <v>37311</v>
      </c>
      <c r="AH1339">
        <f t="shared" ref="AH1339" si="19">SUM(AI1339:AJ1339)</f>
        <v>13</v>
      </c>
      <c r="AI1339">
        <f t="shared" ref="AI1339" si="20">COUNTIF(L1339:L1353, "Comment")</f>
        <v>8</v>
      </c>
      <c r="AJ1339">
        <f t="shared" ref="AJ1339" si="21">COUNTIF(L1339:L1353, "Reply")</f>
        <v>5</v>
      </c>
      <c r="AK1339">
        <f t="shared" ref="AK1339" si="22">COUNTIF(C1340:C1353, C1339)</f>
        <v>0</v>
      </c>
      <c r="AM1339">
        <f t="shared" ref="AM1339" si="23">AVERAGE(S1339:S1353)</f>
        <v>8.6857752285714282E-2</v>
      </c>
      <c r="AN1339">
        <f t="shared" ref="AN1339" si="24">AVERAGE(Y1339:Y1353)</f>
        <v>7.5871212121212103E-2</v>
      </c>
      <c r="AO1339" cm="1">
        <f t="array" ref="AO1339">SUM(COUNTIF(J1340:J1353, {"*NTA*","*YWNBTA*"}))</f>
        <v>3</v>
      </c>
      <c r="AP1339" cm="1">
        <f t="array" ref="AP1339">SUM(COUNTIF(J1340:J1353, {"*YTA*","*YWBTA*"}))</f>
        <v>1</v>
      </c>
      <c r="AQ1339" s="9">
        <f t="shared" ref="AQ1339" si="25">COUNTIF(J1340:J1353, "*ESH*")</f>
        <v>0</v>
      </c>
      <c r="AR1339" t="str">
        <f t="shared" ref="AR1339" si="26">IF(AO1339&gt;AP1339,(IF(AO1339&gt;AQ1339,"NTA","YTA")), IF(AP1339&gt;AQ1339,"YTA","ESH"))</f>
        <v>NTA</v>
      </c>
    </row>
    <row r="1340" spans="1:44" hidden="1" outlineLevel="1" x14ac:dyDescent="0.2">
      <c r="A1340" t="s">
        <v>40651</v>
      </c>
      <c r="B1340" t="s">
        <v>40652</v>
      </c>
      <c r="C1340" t="s">
        <v>40653</v>
      </c>
      <c r="D1340" s="3"/>
      <c r="J1340" t="s">
        <v>40654</v>
      </c>
      <c r="K1340" t="s">
        <v>37348</v>
      </c>
      <c r="L1340" t="s">
        <v>1233</v>
      </c>
      <c r="M1340">
        <v>4</v>
      </c>
      <c r="P1340" s="2" t="s">
        <v>40655</v>
      </c>
      <c r="Q1340" t="s">
        <v>10465</v>
      </c>
      <c r="S1340">
        <v>3.4277401999999998E-2</v>
      </c>
      <c r="T1340">
        <v>9.3936919999999997E-4</v>
      </c>
      <c r="U1340">
        <v>1.4771583E-2</v>
      </c>
      <c r="V1340">
        <v>5.0317086000000004E-3</v>
      </c>
      <c r="W1340">
        <v>1.4732921E-2</v>
      </c>
      <c r="X1340">
        <v>7.0164282999999996E-3</v>
      </c>
      <c r="Y1340">
        <v>0.43333333333333329</v>
      </c>
      <c r="Z1340">
        <v>0.10199999999999999</v>
      </c>
      <c r="AA1340">
        <v>9.0999999999999998E-2</v>
      </c>
      <c r="AB1340">
        <v>0.80700000000000005</v>
      </c>
      <c r="AC1340">
        <v>0.14360000000000001</v>
      </c>
      <c r="AD1340" t="s">
        <v>48</v>
      </c>
      <c r="AE1340" t="s">
        <v>48</v>
      </c>
      <c r="AF1340" t="s">
        <v>48</v>
      </c>
      <c r="AG1340" t="s">
        <v>37311</v>
      </c>
    </row>
    <row r="1341" spans="1:44" hidden="1" outlineLevel="1" x14ac:dyDescent="0.2">
      <c r="A1341" t="s">
        <v>40656</v>
      </c>
      <c r="B1341" t="s">
        <v>40450</v>
      </c>
      <c r="C1341" t="s">
        <v>40360</v>
      </c>
      <c r="D1341" s="3"/>
      <c r="J1341" t="s">
        <v>40657</v>
      </c>
      <c r="K1341" t="s">
        <v>37348</v>
      </c>
      <c r="L1341" t="s">
        <v>1233</v>
      </c>
      <c r="M1341">
        <v>5</v>
      </c>
      <c r="P1341" s="2" t="s">
        <v>40658</v>
      </c>
      <c r="Q1341" t="s">
        <v>11695</v>
      </c>
      <c r="S1341">
        <v>0.11316007</v>
      </c>
      <c r="T1341">
        <v>4.272461E-3</v>
      </c>
      <c r="U1341">
        <v>8.3551009999999995E-2</v>
      </c>
      <c r="V1341">
        <v>2.4600166999999999E-2</v>
      </c>
      <c r="W1341">
        <v>2.7218282E-2</v>
      </c>
      <c r="X1341">
        <v>1.0110466E-2</v>
      </c>
      <c r="Y1341">
        <v>0.33</v>
      </c>
      <c r="Z1341">
        <v>0.112</v>
      </c>
      <c r="AA1341">
        <v>0.12</v>
      </c>
      <c r="AB1341">
        <v>0.76900000000000002</v>
      </c>
      <c r="AC1341">
        <v>-0.4748</v>
      </c>
      <c r="AD1341" t="s">
        <v>48</v>
      </c>
      <c r="AE1341" t="s">
        <v>48</v>
      </c>
      <c r="AF1341" t="s">
        <v>48</v>
      </c>
      <c r="AG1341" t="s">
        <v>37311</v>
      </c>
    </row>
    <row r="1342" spans="1:44" hidden="1" outlineLevel="1" x14ac:dyDescent="0.2">
      <c r="A1342" t="s">
        <v>40659</v>
      </c>
      <c r="B1342" t="s">
        <v>40660</v>
      </c>
      <c r="C1342" t="s">
        <v>40661</v>
      </c>
      <c r="D1342" s="3"/>
      <c r="J1342" t="s">
        <v>40662</v>
      </c>
      <c r="K1342" t="s">
        <v>37348</v>
      </c>
      <c r="L1342" t="s">
        <v>1233</v>
      </c>
      <c r="M1342">
        <v>3</v>
      </c>
      <c r="P1342" s="2" t="s">
        <v>40663</v>
      </c>
      <c r="Q1342" t="s">
        <v>47</v>
      </c>
      <c r="S1342">
        <v>1.7969468999999998E-2</v>
      </c>
      <c r="T1342">
        <v>8.2492830000000005E-4</v>
      </c>
      <c r="U1342">
        <v>1.2517073E-2</v>
      </c>
      <c r="V1342">
        <v>2.6453468000000001E-3</v>
      </c>
      <c r="W1342">
        <v>7.7978780000000003E-3</v>
      </c>
      <c r="X1342">
        <v>7.2882893000000004E-3</v>
      </c>
      <c r="Y1342">
        <v>0</v>
      </c>
      <c r="Z1342">
        <v>0</v>
      </c>
      <c r="AA1342">
        <v>8.7999999999999995E-2</v>
      </c>
      <c r="AB1342">
        <v>0.91200000000000003</v>
      </c>
      <c r="AC1342">
        <v>-0.28079999999999999</v>
      </c>
      <c r="AD1342" t="s">
        <v>48</v>
      </c>
      <c r="AE1342" t="s">
        <v>48</v>
      </c>
      <c r="AF1342" t="s">
        <v>48</v>
      </c>
      <c r="AG1342" t="s">
        <v>37311</v>
      </c>
    </row>
    <row r="1343" spans="1:44" hidden="1" outlineLevel="1" x14ac:dyDescent="0.2">
      <c r="A1343" t="s">
        <v>40664</v>
      </c>
      <c r="B1343" t="s">
        <v>40665</v>
      </c>
      <c r="C1343" t="s">
        <v>40666</v>
      </c>
      <c r="D1343" s="3"/>
      <c r="J1343" t="s">
        <v>40667</v>
      </c>
      <c r="K1343" t="s">
        <v>37348</v>
      </c>
      <c r="L1343" t="s">
        <v>1233</v>
      </c>
      <c r="M1343">
        <v>4</v>
      </c>
      <c r="P1343" s="2" t="s">
        <v>40668</v>
      </c>
      <c r="Q1343" t="s">
        <v>10132</v>
      </c>
      <c r="S1343">
        <v>5.1563308000000002E-2</v>
      </c>
      <c r="T1343">
        <v>1.3256073E-3</v>
      </c>
      <c r="U1343">
        <v>2.2901481000000001E-2</v>
      </c>
      <c r="V1343">
        <v>5.2536960000000004E-3</v>
      </c>
      <c r="W1343">
        <v>1.9870255E-2</v>
      </c>
      <c r="X1343">
        <v>7.754337E-3</v>
      </c>
      <c r="Y1343">
        <v>0.15</v>
      </c>
      <c r="Z1343">
        <v>9.0999999999999998E-2</v>
      </c>
      <c r="AA1343">
        <v>0</v>
      </c>
      <c r="AB1343">
        <v>0.90900000000000003</v>
      </c>
      <c r="AC1343">
        <v>0.65969999999999995</v>
      </c>
      <c r="AD1343" t="s">
        <v>48</v>
      </c>
      <c r="AE1343" t="s">
        <v>48</v>
      </c>
      <c r="AF1343" t="s">
        <v>48</v>
      </c>
      <c r="AG1343" t="s">
        <v>37311</v>
      </c>
    </row>
    <row r="1344" spans="1:44" hidden="1" outlineLevel="1" x14ac:dyDescent="0.2">
      <c r="A1344" t="s">
        <v>40669</v>
      </c>
      <c r="B1344" t="s">
        <v>40670</v>
      </c>
      <c r="C1344" t="s">
        <v>40671</v>
      </c>
      <c r="D1344" s="3"/>
      <c r="J1344" t="s">
        <v>40672</v>
      </c>
      <c r="K1344" t="s">
        <v>37348</v>
      </c>
      <c r="L1344" t="s">
        <v>1233</v>
      </c>
      <c r="M1344">
        <v>1</v>
      </c>
      <c r="P1344" s="2" t="s">
        <v>40673</v>
      </c>
      <c r="Q1344" t="s">
        <v>40674</v>
      </c>
      <c r="S1344">
        <v>4.2904640000000001E-2</v>
      </c>
      <c r="T1344">
        <v>1.373291E-3</v>
      </c>
      <c r="U1344">
        <v>1.4225035E-2</v>
      </c>
      <c r="V1344">
        <v>3.7922803E-3</v>
      </c>
      <c r="W1344">
        <v>1.465692E-2</v>
      </c>
      <c r="X1344">
        <v>7.7672823999999996E-3</v>
      </c>
      <c r="Y1344">
        <v>-0.15</v>
      </c>
      <c r="Z1344">
        <v>0</v>
      </c>
      <c r="AA1344">
        <v>3.1E-2</v>
      </c>
      <c r="AB1344">
        <v>0.96899999999999997</v>
      </c>
      <c r="AC1344">
        <v>-5.16E-2</v>
      </c>
      <c r="AD1344" t="s">
        <v>48</v>
      </c>
      <c r="AE1344" t="s">
        <v>48</v>
      </c>
      <c r="AF1344" t="s">
        <v>48</v>
      </c>
      <c r="AG1344" t="s">
        <v>37311</v>
      </c>
    </row>
    <row r="1345" spans="1:44" hidden="1" outlineLevel="1" x14ac:dyDescent="0.2">
      <c r="A1345" t="s">
        <v>40675</v>
      </c>
      <c r="B1345" t="s">
        <v>40676</v>
      </c>
      <c r="C1345" t="s">
        <v>24573</v>
      </c>
      <c r="D1345" s="3"/>
      <c r="J1345" t="s">
        <v>40677</v>
      </c>
      <c r="K1345" t="s">
        <v>37348</v>
      </c>
      <c r="L1345" t="s">
        <v>1233</v>
      </c>
      <c r="M1345">
        <v>1</v>
      </c>
      <c r="P1345" s="2" t="s">
        <v>40678</v>
      </c>
      <c r="Q1345" t="s">
        <v>10032</v>
      </c>
      <c r="S1345">
        <v>2.5320992E-2</v>
      </c>
      <c r="T1345">
        <v>1.5449524E-3</v>
      </c>
      <c r="U1345">
        <v>1.8119188000000001E-2</v>
      </c>
      <c r="V1345">
        <v>4.2547536999999998E-3</v>
      </c>
      <c r="W1345">
        <v>1.03248935E-2</v>
      </c>
      <c r="X1345">
        <v>8.8158890000000004E-3</v>
      </c>
      <c r="Y1345">
        <v>0</v>
      </c>
      <c r="Z1345">
        <v>0</v>
      </c>
      <c r="AA1345">
        <v>0</v>
      </c>
      <c r="AB1345">
        <v>1</v>
      </c>
      <c r="AC1345">
        <v>0</v>
      </c>
      <c r="AD1345" t="s">
        <v>48</v>
      </c>
      <c r="AE1345" t="s">
        <v>48</v>
      </c>
      <c r="AF1345" t="s">
        <v>48</v>
      </c>
      <c r="AG1345" t="s">
        <v>37311</v>
      </c>
    </row>
    <row r="1346" spans="1:44" hidden="1" outlineLevel="1" x14ac:dyDescent="0.2">
      <c r="A1346" t="s">
        <v>40679</v>
      </c>
      <c r="B1346" t="s">
        <v>40680</v>
      </c>
      <c r="C1346" t="s">
        <v>40681</v>
      </c>
      <c r="D1346" s="3"/>
      <c r="J1346" t="s">
        <v>40682</v>
      </c>
      <c r="K1346" t="s">
        <v>37348</v>
      </c>
      <c r="L1346" t="s">
        <v>1233</v>
      </c>
      <c r="M1346">
        <v>1</v>
      </c>
      <c r="P1346" s="2" t="s">
        <v>40683</v>
      </c>
      <c r="Q1346" t="s">
        <v>47</v>
      </c>
      <c r="S1346">
        <v>2.107848E-2</v>
      </c>
      <c r="T1346">
        <v>6.4373016000000003E-4</v>
      </c>
      <c r="U1346">
        <v>1.1116544000000001E-2</v>
      </c>
      <c r="V1346">
        <v>1.5076626999999999E-3</v>
      </c>
      <c r="W1346">
        <v>1.2718907999999999E-2</v>
      </c>
      <c r="X1346">
        <v>7.0423200000000004E-3</v>
      </c>
      <c r="Y1346">
        <v>0</v>
      </c>
      <c r="Z1346">
        <v>0</v>
      </c>
      <c r="AA1346">
        <v>0</v>
      </c>
      <c r="AB1346">
        <v>1</v>
      </c>
      <c r="AC1346">
        <v>0</v>
      </c>
      <c r="AD1346" t="s">
        <v>48</v>
      </c>
      <c r="AE1346" t="s">
        <v>48</v>
      </c>
      <c r="AF1346" t="s">
        <v>48</v>
      </c>
      <c r="AG1346" t="s">
        <v>37311</v>
      </c>
    </row>
    <row r="1347" spans="1:44" hidden="1" outlineLevel="1" x14ac:dyDescent="0.2">
      <c r="A1347" t="s">
        <v>40684</v>
      </c>
      <c r="B1347" t="s">
        <v>40685</v>
      </c>
      <c r="C1347" t="s">
        <v>40686</v>
      </c>
      <c r="D1347" s="3"/>
      <c r="J1347" t="s">
        <v>40687</v>
      </c>
      <c r="K1347" t="s">
        <v>37348</v>
      </c>
      <c r="L1347" t="s">
        <v>1233</v>
      </c>
      <c r="M1347">
        <v>1</v>
      </c>
      <c r="P1347" s="2" t="s">
        <v>40688</v>
      </c>
      <c r="Q1347" t="s">
        <v>10132</v>
      </c>
      <c r="S1347">
        <v>0.28425201999999999</v>
      </c>
      <c r="T1347">
        <v>9.0408325000000001E-3</v>
      </c>
      <c r="U1347">
        <v>0.15195307</v>
      </c>
      <c r="V1347">
        <v>2.7413857999999999E-2</v>
      </c>
      <c r="W1347">
        <v>9.416737E-2</v>
      </c>
      <c r="X1347">
        <v>3.0278467E-2</v>
      </c>
      <c r="Y1347">
        <v>-0.8</v>
      </c>
      <c r="Z1347">
        <v>3.5000000000000003E-2</v>
      </c>
      <c r="AA1347">
        <v>0.125</v>
      </c>
      <c r="AB1347">
        <v>0.84</v>
      </c>
      <c r="AC1347">
        <v>-0.67049999999999998</v>
      </c>
      <c r="AD1347" t="s">
        <v>48</v>
      </c>
      <c r="AE1347" t="s">
        <v>48</v>
      </c>
      <c r="AF1347" t="s">
        <v>48</v>
      </c>
      <c r="AG1347" t="s">
        <v>37311</v>
      </c>
    </row>
    <row r="1348" spans="1:44" hidden="1" outlineLevel="1" x14ac:dyDescent="0.2">
      <c r="A1348" t="s">
        <v>40689</v>
      </c>
      <c r="B1348" t="s">
        <v>40690</v>
      </c>
      <c r="C1348" t="s">
        <v>40671</v>
      </c>
      <c r="D1348" s="3"/>
      <c r="J1348" t="s">
        <v>40691</v>
      </c>
      <c r="K1348" t="s">
        <v>40664</v>
      </c>
      <c r="L1348" t="s">
        <v>1263</v>
      </c>
      <c r="M1348">
        <v>0</v>
      </c>
      <c r="P1348" s="2" t="s">
        <v>40692</v>
      </c>
      <c r="Q1348" t="s">
        <v>40674</v>
      </c>
      <c r="S1348">
        <v>4.5873325E-2</v>
      </c>
      <c r="T1348">
        <v>1.3828277999999999E-3</v>
      </c>
      <c r="U1348">
        <v>1.5932998E-2</v>
      </c>
      <c r="V1348">
        <v>4.1067624E-3</v>
      </c>
      <c r="W1348">
        <v>1.3706914000000001E-2</v>
      </c>
      <c r="X1348">
        <v>1.0369381E-2</v>
      </c>
      <c r="Y1348">
        <v>0.7</v>
      </c>
      <c r="Z1348">
        <v>0.14799999999999999</v>
      </c>
      <c r="AA1348">
        <v>8.2000000000000003E-2</v>
      </c>
      <c r="AB1348">
        <v>0.77</v>
      </c>
      <c r="AC1348">
        <v>0.28120000000000001</v>
      </c>
      <c r="AD1348" t="s">
        <v>48</v>
      </c>
      <c r="AE1348" t="s">
        <v>48</v>
      </c>
      <c r="AF1348" t="s">
        <v>48</v>
      </c>
      <c r="AG1348" t="s">
        <v>37311</v>
      </c>
    </row>
    <row r="1349" spans="1:44" hidden="1" outlineLevel="1" x14ac:dyDescent="0.2">
      <c r="A1349" t="s">
        <v>40693</v>
      </c>
      <c r="B1349" t="s">
        <v>40694</v>
      </c>
      <c r="C1349" t="s">
        <v>16690</v>
      </c>
      <c r="D1349" s="3"/>
      <c r="J1349" t="s">
        <v>40695</v>
      </c>
      <c r="K1349" t="s">
        <v>40679</v>
      </c>
      <c r="L1349" t="s">
        <v>1263</v>
      </c>
      <c r="M1349">
        <v>2</v>
      </c>
      <c r="P1349" s="2" t="s">
        <v>40696</v>
      </c>
      <c r="Q1349" t="s">
        <v>39262</v>
      </c>
      <c r="S1349">
        <v>8.0042349999999998E-2</v>
      </c>
      <c r="T1349">
        <v>2.0599364999999998E-3</v>
      </c>
      <c r="U1349">
        <v>1.9007329E-2</v>
      </c>
      <c r="V1349">
        <v>3.4408006000000001E-3</v>
      </c>
      <c r="W1349">
        <v>1.9290149999999999E-2</v>
      </c>
      <c r="X1349">
        <v>1.3424581999999999E-2</v>
      </c>
      <c r="Y1349">
        <v>0</v>
      </c>
      <c r="Z1349">
        <v>0</v>
      </c>
      <c r="AA1349">
        <v>0</v>
      </c>
      <c r="AB1349">
        <v>1</v>
      </c>
      <c r="AC1349">
        <v>0</v>
      </c>
      <c r="AD1349" t="s">
        <v>48</v>
      </c>
      <c r="AE1349" t="s">
        <v>48</v>
      </c>
      <c r="AF1349" t="s">
        <v>48</v>
      </c>
      <c r="AG1349" t="s">
        <v>37311</v>
      </c>
    </row>
    <row r="1350" spans="1:44" hidden="1" outlineLevel="1" x14ac:dyDescent="0.2">
      <c r="A1350" t="s">
        <v>40697</v>
      </c>
      <c r="B1350" t="s">
        <v>40698</v>
      </c>
      <c r="C1350" t="s">
        <v>40666</v>
      </c>
      <c r="D1350" s="3"/>
      <c r="J1350" t="s">
        <v>40699</v>
      </c>
      <c r="K1350" t="s">
        <v>40689</v>
      </c>
      <c r="L1350" t="s">
        <v>1263</v>
      </c>
      <c r="M1350">
        <v>1</v>
      </c>
      <c r="P1350" s="2" t="s">
        <v>40700</v>
      </c>
      <c r="Q1350" t="s">
        <v>10132</v>
      </c>
      <c r="S1350">
        <v>0.37751234</v>
      </c>
      <c r="T1350">
        <v>1.1672973999999999E-2</v>
      </c>
      <c r="U1350">
        <v>0.39409557000000001</v>
      </c>
      <c r="V1350">
        <v>7.1035884000000002E-3</v>
      </c>
      <c r="W1350">
        <v>0.21836095999999999</v>
      </c>
      <c r="X1350">
        <v>7.0034824000000002E-3</v>
      </c>
      <c r="Y1350">
        <v>0.1875</v>
      </c>
      <c r="Z1350">
        <v>0.11899999999999999</v>
      </c>
      <c r="AA1350">
        <v>5.7000000000000002E-2</v>
      </c>
      <c r="AB1350">
        <v>0.82399999999999995</v>
      </c>
      <c r="AC1350">
        <v>0.40450000000000003</v>
      </c>
      <c r="AD1350" t="s">
        <v>48</v>
      </c>
      <c r="AE1350" t="s">
        <v>48</v>
      </c>
      <c r="AF1350" t="s">
        <v>48</v>
      </c>
      <c r="AG1350" t="s">
        <v>37311</v>
      </c>
    </row>
    <row r="1351" spans="1:44" hidden="1" outlineLevel="1" x14ac:dyDescent="0.2">
      <c r="A1351" t="s">
        <v>40701</v>
      </c>
      <c r="B1351" t="s">
        <v>40702</v>
      </c>
      <c r="C1351" t="s">
        <v>40681</v>
      </c>
      <c r="D1351" s="3"/>
      <c r="J1351" t="s">
        <v>40703</v>
      </c>
      <c r="K1351" t="s">
        <v>40693</v>
      </c>
      <c r="L1351" t="s">
        <v>1263</v>
      </c>
      <c r="M1351">
        <v>0</v>
      </c>
      <c r="P1351" s="2" t="s">
        <v>40704</v>
      </c>
      <c r="Q1351" t="s">
        <v>47</v>
      </c>
      <c r="S1351">
        <v>5.9727191999999998E-2</v>
      </c>
      <c r="T1351">
        <v>1.4114380000000001E-3</v>
      </c>
      <c r="U1351">
        <v>2.4677762999999998E-2</v>
      </c>
      <c r="V1351">
        <v>7.1775843000000004E-3</v>
      </c>
      <c r="W1351">
        <v>2.2577423999999999E-2</v>
      </c>
      <c r="X1351">
        <v>7.8837950000000007E-3</v>
      </c>
      <c r="Y1351">
        <v>0.25</v>
      </c>
      <c r="Z1351">
        <v>0.14199999999999999</v>
      </c>
      <c r="AA1351">
        <v>0</v>
      </c>
      <c r="AB1351">
        <v>0.85799999999999998</v>
      </c>
      <c r="AC1351">
        <v>0.81510000000000005</v>
      </c>
      <c r="AD1351" t="s">
        <v>48</v>
      </c>
      <c r="AE1351" t="s">
        <v>48</v>
      </c>
      <c r="AF1351" t="s">
        <v>48</v>
      </c>
      <c r="AG1351" t="s">
        <v>37311</v>
      </c>
    </row>
    <row r="1352" spans="1:44" hidden="1" outlineLevel="1" x14ac:dyDescent="0.2">
      <c r="A1352" t="s">
        <v>40705</v>
      </c>
      <c r="B1352" t="s">
        <v>39220</v>
      </c>
      <c r="C1352" t="s">
        <v>40671</v>
      </c>
      <c r="D1352" s="3"/>
      <c r="J1352" t="s">
        <v>40706</v>
      </c>
      <c r="K1352" t="s">
        <v>40697</v>
      </c>
      <c r="L1352" t="s">
        <v>1263</v>
      </c>
      <c r="M1352">
        <v>1</v>
      </c>
      <c r="P1352" s="2" t="s">
        <v>40707</v>
      </c>
      <c r="Q1352" t="s">
        <v>40674</v>
      </c>
      <c r="S1352">
        <v>1.2000589000000001E-2</v>
      </c>
      <c r="T1352">
        <v>4.2676926000000001E-4</v>
      </c>
      <c r="U1352">
        <v>1.0057607999999999E-2</v>
      </c>
      <c r="V1352">
        <v>1.3134240000000001E-3</v>
      </c>
      <c r="W1352">
        <v>7.7218770000000003E-3</v>
      </c>
      <c r="X1352">
        <v>6.6215824000000001E-3</v>
      </c>
      <c r="Y1352">
        <v>0</v>
      </c>
      <c r="Z1352">
        <v>0.115</v>
      </c>
      <c r="AA1352">
        <v>0</v>
      </c>
      <c r="AB1352">
        <v>0.88500000000000001</v>
      </c>
      <c r="AC1352">
        <v>0.38179999999999997</v>
      </c>
      <c r="AD1352" t="s">
        <v>48</v>
      </c>
      <c r="AE1352" t="s">
        <v>48</v>
      </c>
      <c r="AF1352" t="s">
        <v>48</v>
      </c>
      <c r="AG1352" t="s">
        <v>37311</v>
      </c>
    </row>
    <row r="1353" spans="1:44" hidden="1" outlineLevel="1" x14ac:dyDescent="0.2"/>
    <row r="1354" spans="1:44" collapsed="1" x14ac:dyDescent="0.2">
      <c r="A1354" t="s">
        <v>37354</v>
      </c>
      <c r="B1354" t="s">
        <v>37355</v>
      </c>
      <c r="C1354" t="s">
        <v>37356</v>
      </c>
      <c r="D1354" t="s">
        <v>37357</v>
      </c>
      <c r="E1354" t="s">
        <v>41</v>
      </c>
      <c r="F1354" t="s">
        <v>42</v>
      </c>
      <c r="G1354">
        <v>22</v>
      </c>
      <c r="H1354" t="s">
        <v>43</v>
      </c>
      <c r="I1354">
        <v>24</v>
      </c>
      <c r="J1354" t="s">
        <v>37358</v>
      </c>
      <c r="L1354" t="s">
        <v>45</v>
      </c>
      <c r="M1354">
        <v>0</v>
      </c>
      <c r="N1354">
        <v>0.44</v>
      </c>
      <c r="O1354" s="2" t="s">
        <v>37359</v>
      </c>
      <c r="P1354" s="2" t="s">
        <v>37359</v>
      </c>
      <c r="Q1354" t="s">
        <v>47</v>
      </c>
      <c r="R1354" t="s">
        <v>47</v>
      </c>
      <c r="S1354">
        <v>4.7110279999999997E-2</v>
      </c>
      <c r="T1354">
        <v>1.8024445E-3</v>
      </c>
      <c r="U1354">
        <v>2.6727317E-2</v>
      </c>
      <c r="V1354">
        <v>4.8837172999999998E-3</v>
      </c>
      <c r="W1354">
        <v>1.9676886000000001E-2</v>
      </c>
      <c r="X1354">
        <v>7.0293739999999997E-3</v>
      </c>
      <c r="Y1354">
        <v>1.67929292929293E-2</v>
      </c>
      <c r="Z1354">
        <v>9.9000000000000005E-2</v>
      </c>
      <c r="AA1354">
        <v>4.7E-2</v>
      </c>
      <c r="AB1354">
        <v>0.85399999999999998</v>
      </c>
      <c r="AC1354">
        <v>0.92400000000000004</v>
      </c>
      <c r="AD1354" t="s">
        <v>48</v>
      </c>
      <c r="AE1354" t="s">
        <v>48</v>
      </c>
      <c r="AF1354" t="s">
        <v>48</v>
      </c>
      <c r="AG1354" t="s">
        <v>37311</v>
      </c>
      <c r="AH1354">
        <f t="shared" ref="AH1354" si="27">SUM(AI1354:AJ1354)</f>
        <v>139</v>
      </c>
      <c r="AI1354">
        <f>COUNTIF(L1354:L1522,"Comment")</f>
        <v>42</v>
      </c>
      <c r="AJ1354">
        <f>COUNTIF(L1354:L1522, "Reply")</f>
        <v>97</v>
      </c>
      <c r="AK1354">
        <f>COUNTIF(C1509:C1522, C1354)</f>
        <v>0</v>
      </c>
      <c r="AM1354">
        <f>AVERAGE(S1354:S1522)</f>
        <v>0.17989402215925929</v>
      </c>
      <c r="AN1354">
        <f>AVERAGE(Y1354:Y1522)</f>
        <v>8.4825579081026184E-2</v>
      </c>
      <c r="AO1354" cm="1">
        <f t="array" ref="AO1354">SUM(COUNTIF(J1355:J1522, {"*NTA*","*YWNBTA*"}))</f>
        <v>24</v>
      </c>
      <c r="AP1354" cm="1">
        <f t="array" ref="AP1354">SUM(COUNTIF(J1355:J1522, {"*YTA*","*YWBTA*"}))</f>
        <v>11</v>
      </c>
      <c r="AQ1354">
        <f>COUNTIF(J1355:J1522, "*ESH*")</f>
        <v>5</v>
      </c>
      <c r="AR1354" t="str">
        <f t="shared" ref="AR1354" si="28">IF(AO1354&gt;AP1354,(IF(AO1354&gt;AQ1354,"NTA","YTA")),IF(AP1354&gt;AQ1354,"YTA","ESH"))</f>
        <v>NTA</v>
      </c>
    </row>
    <row r="1355" spans="1:44" hidden="1" outlineLevel="1" x14ac:dyDescent="0.2">
      <c r="A1355" t="s">
        <v>44134</v>
      </c>
      <c r="B1355" t="s">
        <v>44135</v>
      </c>
      <c r="C1355" t="s">
        <v>44136</v>
      </c>
      <c r="D1355" s="3"/>
      <c r="J1355" t="s">
        <v>44137</v>
      </c>
      <c r="K1355" t="s">
        <v>37354</v>
      </c>
      <c r="L1355" t="s">
        <v>1233</v>
      </c>
      <c r="M1355">
        <v>19</v>
      </c>
      <c r="P1355" s="2" t="s">
        <v>44138</v>
      </c>
      <c r="Q1355" t="s">
        <v>10258</v>
      </c>
      <c r="S1355">
        <v>9.9155450000000006E-2</v>
      </c>
      <c r="T1355">
        <v>2.2792816E-3</v>
      </c>
      <c r="U1355">
        <v>2.3857940000000001E-2</v>
      </c>
      <c r="V1355">
        <v>3.9402717000000002E-3</v>
      </c>
      <c r="W1355">
        <v>3.7687980000000003E-2</v>
      </c>
      <c r="X1355">
        <v>7.7931739999999999E-3</v>
      </c>
      <c r="Y1355">
        <v>0.20122222222222219</v>
      </c>
      <c r="Z1355">
        <v>0.13200000000000001</v>
      </c>
      <c r="AA1355">
        <v>8.4000000000000005E-2</v>
      </c>
      <c r="AB1355">
        <v>0.78400000000000003</v>
      </c>
      <c r="AC1355">
        <v>0.79459999999999997</v>
      </c>
      <c r="AD1355" t="s">
        <v>48</v>
      </c>
      <c r="AE1355" t="s">
        <v>48</v>
      </c>
      <c r="AF1355" t="s">
        <v>48</v>
      </c>
      <c r="AG1355" t="s">
        <v>37311</v>
      </c>
    </row>
    <row r="1356" spans="1:44" hidden="1" outlineLevel="1" x14ac:dyDescent="0.2">
      <c r="A1356" t="s">
        <v>44139</v>
      </c>
      <c r="B1356" t="s">
        <v>44140</v>
      </c>
      <c r="C1356" t="s">
        <v>44141</v>
      </c>
      <c r="D1356" s="3"/>
      <c r="J1356" t="s">
        <v>44142</v>
      </c>
      <c r="K1356" t="s">
        <v>37354</v>
      </c>
      <c r="L1356" t="s">
        <v>1233</v>
      </c>
      <c r="M1356">
        <v>62</v>
      </c>
      <c r="P1356" s="2" t="s">
        <v>44143</v>
      </c>
      <c r="Q1356" t="s">
        <v>47</v>
      </c>
      <c r="S1356">
        <v>0.15545623</v>
      </c>
      <c r="T1356">
        <v>4.1580200000000001E-3</v>
      </c>
      <c r="U1356">
        <v>2.0920246999999999E-2</v>
      </c>
      <c r="V1356">
        <v>8.2528340000000006E-2</v>
      </c>
      <c r="W1356">
        <v>4.7349896000000002E-2</v>
      </c>
      <c r="X1356">
        <v>3.6149002999999999E-2</v>
      </c>
      <c r="Y1356">
        <v>1.9444444444444441E-2</v>
      </c>
      <c r="Z1356">
        <v>0.13</v>
      </c>
      <c r="AA1356">
        <v>9.0999999999999998E-2</v>
      </c>
      <c r="AB1356">
        <v>0.77900000000000003</v>
      </c>
      <c r="AC1356">
        <v>0.68869999999999998</v>
      </c>
      <c r="AD1356" t="s">
        <v>48</v>
      </c>
      <c r="AE1356" t="s">
        <v>48</v>
      </c>
      <c r="AF1356" t="s">
        <v>48</v>
      </c>
      <c r="AG1356" t="s">
        <v>37311</v>
      </c>
    </row>
    <row r="1357" spans="1:44" hidden="1" outlineLevel="1" x14ac:dyDescent="0.2">
      <c r="A1357" t="s">
        <v>44144</v>
      </c>
      <c r="B1357" t="s">
        <v>44145</v>
      </c>
      <c r="C1357" t="s">
        <v>44146</v>
      </c>
      <c r="D1357" s="3"/>
      <c r="J1357" t="s">
        <v>44147</v>
      </c>
      <c r="K1357" t="s">
        <v>37354</v>
      </c>
      <c r="L1357" t="s">
        <v>1233</v>
      </c>
      <c r="M1357">
        <v>17</v>
      </c>
      <c r="P1357" s="2" t="s">
        <v>44148</v>
      </c>
      <c r="Q1357" t="s">
        <v>10104</v>
      </c>
      <c r="S1357">
        <v>0.47119883000000001</v>
      </c>
      <c r="T1357">
        <v>2.3076923999999999E-2</v>
      </c>
      <c r="U1357">
        <v>0.48510036000000001</v>
      </c>
      <c r="V1357">
        <v>2.4801146E-2</v>
      </c>
      <c r="W1357">
        <v>0.42567952999999997</v>
      </c>
      <c r="X1357">
        <v>9.6444180000000001E-3</v>
      </c>
      <c r="Y1357">
        <v>-0.13888888888888881</v>
      </c>
      <c r="Z1357">
        <v>2.9000000000000001E-2</v>
      </c>
      <c r="AA1357">
        <v>0.219</v>
      </c>
      <c r="AB1357">
        <v>0.752</v>
      </c>
      <c r="AC1357">
        <v>-0.92889999999999995</v>
      </c>
      <c r="AD1357" t="s">
        <v>48</v>
      </c>
      <c r="AE1357" t="s">
        <v>48</v>
      </c>
      <c r="AF1357" t="s">
        <v>48</v>
      </c>
      <c r="AG1357" t="s">
        <v>37311</v>
      </c>
    </row>
    <row r="1358" spans="1:44" hidden="1" outlineLevel="1" x14ac:dyDescent="0.2">
      <c r="A1358" t="s">
        <v>44149</v>
      </c>
      <c r="B1358" t="s">
        <v>44150</v>
      </c>
      <c r="C1358" t="s">
        <v>44151</v>
      </c>
      <c r="D1358" s="3"/>
      <c r="J1358" t="s">
        <v>44152</v>
      </c>
      <c r="K1358" t="s">
        <v>37354</v>
      </c>
      <c r="L1358" t="s">
        <v>1233</v>
      </c>
      <c r="M1358">
        <v>6</v>
      </c>
      <c r="P1358" s="2" t="s">
        <v>44153</v>
      </c>
      <c r="Q1358" t="s">
        <v>47</v>
      </c>
      <c r="S1358">
        <v>0.43946819999999998</v>
      </c>
      <c r="T1358">
        <v>2.3076923999999999E-2</v>
      </c>
      <c r="U1358">
        <v>0.39409557000000001</v>
      </c>
      <c r="V1358">
        <v>1.6460562000000001E-2</v>
      </c>
      <c r="W1358">
        <v>0.43396309999999999</v>
      </c>
      <c r="X1358">
        <v>9.4890700000000005E-3</v>
      </c>
      <c r="Y1358">
        <v>0.12902612433862429</v>
      </c>
      <c r="Z1358">
        <v>0.14599999999999999</v>
      </c>
      <c r="AA1358">
        <v>0.183</v>
      </c>
      <c r="AB1358">
        <v>0.67100000000000004</v>
      </c>
      <c r="AC1358">
        <v>-0.71140000000000003</v>
      </c>
      <c r="AD1358" t="s">
        <v>48</v>
      </c>
      <c r="AE1358" t="s">
        <v>48</v>
      </c>
      <c r="AF1358" t="s">
        <v>48</v>
      </c>
      <c r="AG1358" t="s">
        <v>37311</v>
      </c>
    </row>
    <row r="1359" spans="1:44" hidden="1" outlineLevel="1" x14ac:dyDescent="0.2">
      <c r="A1359" t="s">
        <v>44154</v>
      </c>
      <c r="B1359" t="s">
        <v>44155</v>
      </c>
      <c r="C1359" t="s">
        <v>44156</v>
      </c>
      <c r="D1359" s="3"/>
      <c r="J1359" t="s">
        <v>44157</v>
      </c>
      <c r="K1359" t="s">
        <v>37354</v>
      </c>
      <c r="L1359" t="s">
        <v>1233</v>
      </c>
      <c r="M1359">
        <v>4</v>
      </c>
      <c r="P1359" s="2" t="s">
        <v>44158</v>
      </c>
      <c r="Q1359" t="s">
        <v>10060</v>
      </c>
      <c r="S1359">
        <v>0.26293077999999998</v>
      </c>
      <c r="T1359">
        <v>9.9945069999999997E-3</v>
      </c>
      <c r="U1359">
        <v>0.29053202</v>
      </c>
      <c r="V1359">
        <v>7.5105648000000002E-3</v>
      </c>
      <c r="W1359">
        <v>0.1342682</v>
      </c>
      <c r="X1359">
        <v>8.8417809999999999E-3</v>
      </c>
      <c r="Y1359">
        <v>-9.6153846153846072E-3</v>
      </c>
      <c r="Z1359">
        <v>7.3999999999999996E-2</v>
      </c>
      <c r="AA1359">
        <v>0.122</v>
      </c>
      <c r="AB1359">
        <v>0.80400000000000005</v>
      </c>
      <c r="AC1359">
        <v>-0.64859999999999995</v>
      </c>
      <c r="AD1359" t="s">
        <v>48</v>
      </c>
      <c r="AE1359" t="s">
        <v>48</v>
      </c>
      <c r="AF1359" t="s">
        <v>48</v>
      </c>
      <c r="AG1359" t="s">
        <v>37311</v>
      </c>
    </row>
    <row r="1360" spans="1:44" hidden="1" outlineLevel="1" x14ac:dyDescent="0.2">
      <c r="A1360" t="s">
        <v>44159</v>
      </c>
      <c r="B1360" t="s">
        <v>44160</v>
      </c>
      <c r="C1360" t="s">
        <v>22368</v>
      </c>
      <c r="D1360" s="3"/>
      <c r="J1360" t="s">
        <v>44161</v>
      </c>
      <c r="K1360" t="s">
        <v>37354</v>
      </c>
      <c r="L1360" t="s">
        <v>1233</v>
      </c>
      <c r="M1360">
        <v>9</v>
      </c>
      <c r="P1360" s="2" t="s">
        <v>44162</v>
      </c>
      <c r="Q1360" t="s">
        <v>47</v>
      </c>
      <c r="S1360">
        <v>9.828771E-2</v>
      </c>
      <c r="T1360">
        <v>4.9209594999999997E-3</v>
      </c>
      <c r="U1360">
        <v>8.322773E-2</v>
      </c>
      <c r="V1360">
        <v>2.1987454999999999E-2</v>
      </c>
      <c r="W1360">
        <v>2.6444806000000001E-2</v>
      </c>
      <c r="X1360">
        <v>1.2854968E-2</v>
      </c>
      <c r="Y1360">
        <v>9.5404040404040408E-2</v>
      </c>
      <c r="Z1360">
        <v>6.8000000000000005E-2</v>
      </c>
      <c r="AA1360">
        <v>0</v>
      </c>
      <c r="AB1360">
        <v>0.93200000000000005</v>
      </c>
      <c r="AC1360">
        <v>0.85550000000000004</v>
      </c>
      <c r="AD1360" t="s">
        <v>48</v>
      </c>
      <c r="AE1360" t="s">
        <v>48</v>
      </c>
      <c r="AF1360" t="s">
        <v>48</v>
      </c>
      <c r="AG1360" t="s">
        <v>37311</v>
      </c>
    </row>
    <row r="1361" spans="1:33" hidden="1" outlineLevel="1" x14ac:dyDescent="0.2">
      <c r="A1361" t="s">
        <v>44163</v>
      </c>
      <c r="B1361" t="s">
        <v>44164</v>
      </c>
      <c r="C1361" t="s">
        <v>44165</v>
      </c>
      <c r="D1361" s="3"/>
      <c r="J1361" t="s">
        <v>44166</v>
      </c>
      <c r="K1361" t="s">
        <v>37354</v>
      </c>
      <c r="L1361" t="s">
        <v>1233</v>
      </c>
      <c r="M1361">
        <v>20</v>
      </c>
      <c r="P1361" s="2" t="s">
        <v>44167</v>
      </c>
      <c r="Q1361" t="s">
        <v>10060</v>
      </c>
      <c r="S1361">
        <v>0.13908891000000001</v>
      </c>
      <c r="T1361">
        <v>3.7384033000000001E-3</v>
      </c>
      <c r="U1361">
        <v>9.3572900000000001E-2</v>
      </c>
      <c r="V1361">
        <v>4.4952400000000002E-3</v>
      </c>
      <c r="W1361">
        <v>4.4422040000000003E-2</v>
      </c>
      <c r="X1361">
        <v>7.637825E-3</v>
      </c>
      <c r="Y1361">
        <v>0.1043650793650794</v>
      </c>
      <c r="Z1361">
        <v>0.113</v>
      </c>
      <c r="AA1361">
        <v>8.8999999999999996E-2</v>
      </c>
      <c r="AB1361">
        <v>0.79700000000000004</v>
      </c>
      <c r="AC1361">
        <v>0.29599999999999999</v>
      </c>
      <c r="AD1361" t="s">
        <v>48</v>
      </c>
      <c r="AE1361" t="s">
        <v>48</v>
      </c>
      <c r="AF1361" t="s">
        <v>48</v>
      </c>
      <c r="AG1361" t="s">
        <v>37311</v>
      </c>
    </row>
    <row r="1362" spans="1:33" hidden="1" outlineLevel="1" x14ac:dyDescent="0.2">
      <c r="A1362" t="s">
        <v>44168</v>
      </c>
      <c r="B1362" t="s">
        <v>44169</v>
      </c>
      <c r="C1362" t="s">
        <v>44170</v>
      </c>
      <c r="D1362" s="3"/>
      <c r="J1362" t="s">
        <v>44171</v>
      </c>
      <c r="K1362" t="s">
        <v>37354</v>
      </c>
      <c r="L1362" t="s">
        <v>1233</v>
      </c>
      <c r="M1362">
        <v>9</v>
      </c>
      <c r="P1362" s="2" t="s">
        <v>44172</v>
      </c>
      <c r="Q1362" t="s">
        <v>47</v>
      </c>
      <c r="S1362">
        <v>0.60152835000000004</v>
      </c>
      <c r="T1362">
        <v>4.3077253000000003E-2</v>
      </c>
      <c r="U1362">
        <v>0.61633086000000004</v>
      </c>
      <c r="V1362">
        <v>2.1987454999999999E-2</v>
      </c>
      <c r="W1362">
        <v>0.36798461999999998</v>
      </c>
      <c r="X1362">
        <v>1.0343489000000001E-2</v>
      </c>
      <c r="Y1362">
        <v>4.3749999999999997E-2</v>
      </c>
      <c r="Z1362">
        <v>7.4999999999999997E-2</v>
      </c>
      <c r="AA1362">
        <v>8.4000000000000005E-2</v>
      </c>
      <c r="AB1362">
        <v>0.84099999999999997</v>
      </c>
      <c r="AC1362">
        <v>-0.34</v>
      </c>
      <c r="AD1362" t="s">
        <v>48</v>
      </c>
      <c r="AE1362" t="s">
        <v>48</v>
      </c>
      <c r="AF1362" t="s">
        <v>48</v>
      </c>
      <c r="AG1362" t="s">
        <v>37311</v>
      </c>
    </row>
    <row r="1363" spans="1:33" hidden="1" outlineLevel="1" x14ac:dyDescent="0.2">
      <c r="A1363" t="s">
        <v>44173</v>
      </c>
      <c r="B1363" t="s">
        <v>44174</v>
      </c>
      <c r="C1363" t="s">
        <v>15560</v>
      </c>
      <c r="D1363" s="3"/>
      <c r="J1363" t="s">
        <v>44175</v>
      </c>
      <c r="K1363" t="s">
        <v>37354</v>
      </c>
      <c r="L1363" t="s">
        <v>1233</v>
      </c>
      <c r="M1363">
        <v>2</v>
      </c>
      <c r="P1363" s="2" t="s">
        <v>44176</v>
      </c>
      <c r="Q1363" t="s">
        <v>47</v>
      </c>
      <c r="S1363">
        <v>1.0115679000000001E-2</v>
      </c>
      <c r="T1363">
        <v>5.4121020000000004E-4</v>
      </c>
      <c r="U1363">
        <v>1.0160086E-2</v>
      </c>
      <c r="V1363">
        <v>1.4429165E-3</v>
      </c>
      <c r="W1363">
        <v>7.493876E-3</v>
      </c>
      <c r="X1363">
        <v>6.7510399999999998E-3</v>
      </c>
      <c r="Y1363">
        <v>0.25</v>
      </c>
      <c r="Z1363">
        <v>0.19900000000000001</v>
      </c>
      <c r="AA1363">
        <v>0</v>
      </c>
      <c r="AB1363">
        <v>0.80100000000000005</v>
      </c>
      <c r="AC1363">
        <v>0.69079999999999997</v>
      </c>
      <c r="AD1363" t="s">
        <v>48</v>
      </c>
      <c r="AE1363" t="s">
        <v>48</v>
      </c>
      <c r="AF1363" t="s">
        <v>48</v>
      </c>
      <c r="AG1363" t="s">
        <v>37311</v>
      </c>
    </row>
    <row r="1364" spans="1:33" hidden="1" outlineLevel="1" x14ac:dyDescent="0.2">
      <c r="A1364" t="s">
        <v>44177</v>
      </c>
      <c r="B1364" t="s">
        <v>44178</v>
      </c>
      <c r="C1364" t="s">
        <v>44179</v>
      </c>
      <c r="D1364" s="3"/>
      <c r="J1364" t="s">
        <v>44180</v>
      </c>
      <c r="K1364" t="s">
        <v>37354</v>
      </c>
      <c r="L1364" t="s">
        <v>1233</v>
      </c>
      <c r="M1364">
        <v>2</v>
      </c>
      <c r="P1364" s="2" t="s">
        <v>44181</v>
      </c>
      <c r="Q1364" t="s">
        <v>10021</v>
      </c>
      <c r="S1364">
        <v>6.6588700000000001E-2</v>
      </c>
      <c r="T1364">
        <v>1.4686584E-3</v>
      </c>
      <c r="U1364">
        <v>1.7436002999999999E-2</v>
      </c>
      <c r="V1364">
        <v>2.7193425000000002E-3</v>
      </c>
      <c r="W1364">
        <v>2.7476107999999999E-2</v>
      </c>
      <c r="X1364">
        <v>7.2623979999999998E-3</v>
      </c>
      <c r="Y1364">
        <v>-0.34999999999999992</v>
      </c>
      <c r="Z1364">
        <v>5.0999999999999997E-2</v>
      </c>
      <c r="AA1364">
        <v>0.22600000000000001</v>
      </c>
      <c r="AB1364">
        <v>0.72299999999999998</v>
      </c>
      <c r="AC1364">
        <v>-0.77449999999999997</v>
      </c>
      <c r="AD1364" t="s">
        <v>48</v>
      </c>
      <c r="AE1364" t="s">
        <v>48</v>
      </c>
      <c r="AF1364" t="s">
        <v>48</v>
      </c>
      <c r="AG1364" t="s">
        <v>37311</v>
      </c>
    </row>
    <row r="1365" spans="1:33" hidden="1" outlineLevel="1" x14ac:dyDescent="0.2">
      <c r="A1365" t="s">
        <v>44182</v>
      </c>
      <c r="B1365" t="s">
        <v>44183</v>
      </c>
      <c r="C1365" t="s">
        <v>21164</v>
      </c>
      <c r="D1365" s="3"/>
      <c r="J1365" t="s">
        <v>14166</v>
      </c>
      <c r="K1365" t="s">
        <v>37354</v>
      </c>
      <c r="L1365" t="s">
        <v>1233</v>
      </c>
      <c r="M1365">
        <v>2</v>
      </c>
      <c r="P1365" s="2" t="s">
        <v>44184</v>
      </c>
      <c r="Q1365" t="s">
        <v>47</v>
      </c>
      <c r="Y1365" t="s">
        <v>48</v>
      </c>
      <c r="Z1365" t="s">
        <v>48</v>
      </c>
      <c r="AA1365" t="s">
        <v>48</v>
      </c>
      <c r="AB1365" t="s">
        <v>48</v>
      </c>
      <c r="AC1365" t="s">
        <v>48</v>
      </c>
      <c r="AD1365" t="s">
        <v>48</v>
      </c>
      <c r="AE1365" t="s">
        <v>48</v>
      </c>
      <c r="AF1365" t="s">
        <v>48</v>
      </c>
      <c r="AG1365" t="s">
        <v>40951</v>
      </c>
    </row>
    <row r="1366" spans="1:33" hidden="1" outlineLevel="1" x14ac:dyDescent="0.2">
      <c r="A1366" t="s">
        <v>44185</v>
      </c>
      <c r="B1366" t="s">
        <v>44186</v>
      </c>
      <c r="C1366" t="s">
        <v>10069</v>
      </c>
      <c r="D1366" s="3"/>
      <c r="J1366" t="s">
        <v>44187</v>
      </c>
      <c r="K1366" t="s">
        <v>37354</v>
      </c>
      <c r="L1366" t="s">
        <v>1233</v>
      </c>
      <c r="M1366">
        <v>2</v>
      </c>
      <c r="P1366" s="2" t="s">
        <v>44188</v>
      </c>
      <c r="Q1366" t="s">
        <v>10072</v>
      </c>
      <c r="S1366">
        <v>0.3127066</v>
      </c>
      <c r="T1366">
        <v>5.8364869999999996E-3</v>
      </c>
      <c r="U1366">
        <v>0.10797132</v>
      </c>
      <c r="V1366">
        <v>6.6966120000000002E-3</v>
      </c>
      <c r="W1366">
        <v>0.26593169999999999</v>
      </c>
      <c r="X1366">
        <v>1.04988385E-2</v>
      </c>
      <c r="Y1366">
        <v>-0.5</v>
      </c>
      <c r="Z1366">
        <v>0</v>
      </c>
      <c r="AA1366">
        <v>0.19400000000000001</v>
      </c>
      <c r="AB1366">
        <v>0.80600000000000005</v>
      </c>
      <c r="AC1366">
        <v>-0.80159999999999998</v>
      </c>
      <c r="AD1366" t="s">
        <v>48</v>
      </c>
      <c r="AE1366" t="s">
        <v>48</v>
      </c>
      <c r="AF1366" t="s">
        <v>48</v>
      </c>
      <c r="AG1366" t="s">
        <v>37311</v>
      </c>
    </row>
    <row r="1367" spans="1:33" hidden="1" outlineLevel="1" x14ac:dyDescent="0.2">
      <c r="A1367" t="s">
        <v>44189</v>
      </c>
      <c r="B1367" t="s">
        <v>44190</v>
      </c>
      <c r="C1367" t="s">
        <v>24573</v>
      </c>
      <c r="D1367" s="3"/>
      <c r="J1367" t="s">
        <v>44191</v>
      </c>
      <c r="K1367" t="s">
        <v>37354</v>
      </c>
      <c r="L1367" t="s">
        <v>1233</v>
      </c>
      <c r="M1367">
        <v>2</v>
      </c>
      <c r="P1367" s="2" t="s">
        <v>44192</v>
      </c>
      <c r="Q1367" t="s">
        <v>10032</v>
      </c>
      <c r="S1367">
        <v>0.2540519</v>
      </c>
      <c r="T1367">
        <v>8.4686280000000006E-3</v>
      </c>
      <c r="U1367">
        <v>0.10425756999999999</v>
      </c>
      <c r="V1367">
        <v>8.3985129999999998E-3</v>
      </c>
      <c r="W1367">
        <v>7.5552140000000004E-2</v>
      </c>
      <c r="X1367">
        <v>1.30621E-2</v>
      </c>
      <c r="Y1367">
        <v>0</v>
      </c>
      <c r="Z1367">
        <v>0</v>
      </c>
      <c r="AA1367">
        <v>0</v>
      </c>
      <c r="AB1367">
        <v>1</v>
      </c>
      <c r="AC1367">
        <v>0</v>
      </c>
      <c r="AD1367" t="s">
        <v>48</v>
      </c>
      <c r="AE1367" t="s">
        <v>48</v>
      </c>
      <c r="AF1367" t="s">
        <v>48</v>
      </c>
      <c r="AG1367" t="s">
        <v>37311</v>
      </c>
    </row>
    <row r="1368" spans="1:33" hidden="1" outlineLevel="1" x14ac:dyDescent="0.2">
      <c r="A1368" t="s">
        <v>44193</v>
      </c>
      <c r="B1368" t="s">
        <v>44194</v>
      </c>
      <c r="C1368" t="s">
        <v>44195</v>
      </c>
      <c r="D1368" s="3"/>
      <c r="J1368" t="s">
        <v>44196</v>
      </c>
      <c r="K1368" t="s">
        <v>37354</v>
      </c>
      <c r="L1368" t="s">
        <v>1233</v>
      </c>
      <c r="M1368">
        <v>5</v>
      </c>
      <c r="P1368" s="2" t="s">
        <v>44197</v>
      </c>
      <c r="Q1368" t="s">
        <v>47</v>
      </c>
      <c r="S1368">
        <v>0.123468354</v>
      </c>
      <c r="T1368">
        <v>3.2234192E-3</v>
      </c>
      <c r="U1368">
        <v>1.9690513999999999E-2</v>
      </c>
      <c r="V1368">
        <v>0.10221587</v>
      </c>
      <c r="W1368">
        <v>2.6573719999999999E-2</v>
      </c>
      <c r="X1368">
        <v>7.3012349999999997E-3</v>
      </c>
      <c r="Y1368">
        <v>0</v>
      </c>
      <c r="Z1368">
        <v>0</v>
      </c>
      <c r="AA1368">
        <v>6.2E-2</v>
      </c>
      <c r="AB1368">
        <v>0.93700000000000006</v>
      </c>
      <c r="AC1368">
        <v>-0.29599999999999999</v>
      </c>
      <c r="AD1368" t="s">
        <v>48</v>
      </c>
      <c r="AE1368" t="s">
        <v>48</v>
      </c>
      <c r="AF1368" t="s">
        <v>48</v>
      </c>
      <c r="AG1368" t="s">
        <v>37311</v>
      </c>
    </row>
    <row r="1369" spans="1:33" hidden="1" outlineLevel="1" x14ac:dyDescent="0.2">
      <c r="A1369" t="s">
        <v>44198</v>
      </c>
      <c r="B1369" t="s">
        <v>44199</v>
      </c>
      <c r="C1369" t="s">
        <v>44200</v>
      </c>
      <c r="D1369" s="3"/>
      <c r="J1369" t="s">
        <v>44201</v>
      </c>
      <c r="K1369" t="s">
        <v>37354</v>
      </c>
      <c r="L1369" t="s">
        <v>1233</v>
      </c>
      <c r="M1369">
        <v>12</v>
      </c>
      <c r="P1369" s="2" t="s">
        <v>44202</v>
      </c>
      <c r="Q1369" t="s">
        <v>10156</v>
      </c>
      <c r="S1369">
        <v>3.2391841999999997E-2</v>
      </c>
      <c r="T1369">
        <v>1.2397765999999999E-3</v>
      </c>
      <c r="U1369">
        <v>1.4703264000000001E-2</v>
      </c>
      <c r="V1369">
        <v>4.0512652999999997E-3</v>
      </c>
      <c r="W1369">
        <v>1.3516913E-2</v>
      </c>
      <c r="X1369">
        <v>6.6733653999999998E-3</v>
      </c>
      <c r="Y1369">
        <v>0.7</v>
      </c>
      <c r="Z1369">
        <v>0</v>
      </c>
      <c r="AA1369">
        <v>0.25600000000000001</v>
      </c>
      <c r="AB1369">
        <v>0.74399999999999999</v>
      </c>
      <c r="AC1369">
        <v>-0.3412</v>
      </c>
      <c r="AD1369" t="s">
        <v>48</v>
      </c>
      <c r="AE1369" t="s">
        <v>48</v>
      </c>
      <c r="AF1369" t="s">
        <v>48</v>
      </c>
      <c r="AG1369" t="s">
        <v>37311</v>
      </c>
    </row>
    <row r="1370" spans="1:33" hidden="1" outlineLevel="1" x14ac:dyDescent="0.2">
      <c r="A1370" t="s">
        <v>44203</v>
      </c>
      <c r="B1370" t="s">
        <v>44204</v>
      </c>
      <c r="C1370" t="s">
        <v>44205</v>
      </c>
      <c r="D1370" s="3"/>
      <c r="J1370" t="s">
        <v>44206</v>
      </c>
      <c r="K1370" t="s">
        <v>37354</v>
      </c>
      <c r="L1370" t="s">
        <v>1233</v>
      </c>
      <c r="M1370">
        <v>14</v>
      </c>
      <c r="P1370" s="2" t="s">
        <v>44207</v>
      </c>
      <c r="Q1370" t="s">
        <v>17847</v>
      </c>
      <c r="S1370">
        <v>0.39915033999999999</v>
      </c>
      <c r="T1370">
        <v>1.0375977E-2</v>
      </c>
      <c r="U1370">
        <v>8.3551009999999995E-2</v>
      </c>
      <c r="V1370">
        <v>1.6058605E-2</v>
      </c>
      <c r="W1370">
        <v>0.40243408000000003</v>
      </c>
      <c r="X1370">
        <v>8.8676729999999995E-3</v>
      </c>
      <c r="Y1370">
        <v>0</v>
      </c>
      <c r="Z1370">
        <v>0.13400000000000001</v>
      </c>
      <c r="AA1370">
        <v>9.9000000000000005E-2</v>
      </c>
      <c r="AB1370">
        <v>0.76700000000000002</v>
      </c>
      <c r="AC1370">
        <v>0.2732</v>
      </c>
      <c r="AD1370" t="s">
        <v>48</v>
      </c>
      <c r="AE1370" t="s">
        <v>48</v>
      </c>
      <c r="AF1370" t="s">
        <v>48</v>
      </c>
      <c r="AG1370" t="s">
        <v>37311</v>
      </c>
    </row>
    <row r="1371" spans="1:33" hidden="1" outlineLevel="1" x14ac:dyDescent="0.2">
      <c r="A1371" t="s">
        <v>44208</v>
      </c>
      <c r="B1371" t="s">
        <v>44209</v>
      </c>
      <c r="C1371" t="s">
        <v>44210</v>
      </c>
      <c r="D1371" s="3"/>
      <c r="J1371" t="s">
        <v>44211</v>
      </c>
      <c r="K1371" t="s">
        <v>37354</v>
      </c>
      <c r="L1371" t="s">
        <v>1233</v>
      </c>
      <c r="M1371">
        <v>6</v>
      </c>
      <c r="P1371" s="2" t="s">
        <v>44212</v>
      </c>
      <c r="Q1371" t="s">
        <v>47</v>
      </c>
      <c r="S1371">
        <v>0.12520397</v>
      </c>
      <c r="T1371">
        <v>3.2615662000000001E-3</v>
      </c>
      <c r="U1371">
        <v>3.7403381999999999E-2</v>
      </c>
      <c r="V1371">
        <v>4.4212440000000004E-3</v>
      </c>
      <c r="W1371">
        <v>3.1917824999999997E-2</v>
      </c>
      <c r="X1371">
        <v>8.7382150000000006E-3</v>
      </c>
      <c r="Y1371">
        <v>-0.26666666666666672</v>
      </c>
      <c r="Z1371">
        <v>5.7000000000000002E-2</v>
      </c>
      <c r="AA1371">
        <v>0.19500000000000001</v>
      </c>
      <c r="AB1371">
        <v>0.748</v>
      </c>
      <c r="AC1371">
        <v>-0.79600000000000004</v>
      </c>
      <c r="AD1371" t="s">
        <v>48</v>
      </c>
      <c r="AE1371" t="s">
        <v>48</v>
      </c>
      <c r="AF1371" t="s">
        <v>48</v>
      </c>
      <c r="AG1371" t="s">
        <v>37311</v>
      </c>
    </row>
    <row r="1372" spans="1:33" hidden="1" outlineLevel="1" x14ac:dyDescent="0.2">
      <c r="A1372" t="s">
        <v>44213</v>
      </c>
      <c r="B1372" t="s">
        <v>44214</v>
      </c>
      <c r="C1372" t="s">
        <v>37637</v>
      </c>
      <c r="D1372" s="3"/>
      <c r="J1372" t="s">
        <v>44215</v>
      </c>
      <c r="K1372" t="s">
        <v>37354</v>
      </c>
      <c r="L1372" t="s">
        <v>1233</v>
      </c>
      <c r="M1372">
        <v>6</v>
      </c>
      <c r="P1372" s="2" t="s">
        <v>44216</v>
      </c>
      <c r="Q1372" t="s">
        <v>47</v>
      </c>
      <c r="S1372">
        <v>0.15600902</v>
      </c>
      <c r="T1372">
        <v>2.0694733000000002E-3</v>
      </c>
      <c r="U1372">
        <v>1.7982551999999999E-2</v>
      </c>
      <c r="V1372">
        <v>2.7008435999999999E-3</v>
      </c>
      <c r="W1372">
        <v>7.5235319999999994E-2</v>
      </c>
      <c r="X1372">
        <v>8.1815470000000008E-3</v>
      </c>
      <c r="Y1372">
        <v>0.125</v>
      </c>
      <c r="Z1372">
        <v>0</v>
      </c>
      <c r="AA1372">
        <v>0</v>
      </c>
      <c r="AB1372">
        <v>1</v>
      </c>
      <c r="AC1372">
        <v>0</v>
      </c>
      <c r="AD1372" t="s">
        <v>48</v>
      </c>
      <c r="AE1372" t="s">
        <v>48</v>
      </c>
      <c r="AF1372" t="s">
        <v>48</v>
      </c>
      <c r="AG1372" t="s">
        <v>37311</v>
      </c>
    </row>
    <row r="1373" spans="1:33" hidden="1" outlineLevel="1" x14ac:dyDescent="0.2">
      <c r="A1373" t="s">
        <v>44217</v>
      </c>
      <c r="B1373" t="s">
        <v>44218</v>
      </c>
      <c r="C1373" t="s">
        <v>36757</v>
      </c>
      <c r="D1373" s="3"/>
      <c r="J1373" t="s">
        <v>44219</v>
      </c>
      <c r="K1373" t="s">
        <v>37354</v>
      </c>
      <c r="L1373" t="s">
        <v>1233</v>
      </c>
      <c r="M1373">
        <v>6</v>
      </c>
      <c r="P1373" s="2" t="s">
        <v>44220</v>
      </c>
      <c r="Q1373" t="s">
        <v>47</v>
      </c>
      <c r="S1373">
        <v>0.28548689999999999</v>
      </c>
      <c r="T1373">
        <v>4.6920776000000004E-3</v>
      </c>
      <c r="U1373">
        <v>6.2454045E-2</v>
      </c>
      <c r="V1373">
        <v>5.8826594999999999E-3</v>
      </c>
      <c r="W1373">
        <v>0.24287975000000001</v>
      </c>
      <c r="X1373">
        <v>1.0291707000000001E-2</v>
      </c>
      <c r="Y1373">
        <v>-0.26666666666666661</v>
      </c>
      <c r="Z1373">
        <v>0</v>
      </c>
      <c r="AA1373">
        <v>0.30499999999999999</v>
      </c>
      <c r="AB1373">
        <v>0.69499999999999995</v>
      </c>
      <c r="AC1373">
        <v>-0.88600000000000001</v>
      </c>
      <c r="AD1373" t="s">
        <v>48</v>
      </c>
      <c r="AE1373" t="s">
        <v>48</v>
      </c>
      <c r="AF1373" t="s">
        <v>48</v>
      </c>
      <c r="AG1373" t="s">
        <v>37311</v>
      </c>
    </row>
    <row r="1374" spans="1:33" hidden="1" outlineLevel="1" x14ac:dyDescent="0.2">
      <c r="A1374" t="s">
        <v>44221</v>
      </c>
      <c r="B1374" t="s">
        <v>44222</v>
      </c>
      <c r="C1374" t="s">
        <v>44223</v>
      </c>
      <c r="D1374" s="3"/>
      <c r="J1374" t="s">
        <v>44224</v>
      </c>
      <c r="K1374" t="s">
        <v>37354</v>
      </c>
      <c r="L1374" t="s">
        <v>1233</v>
      </c>
      <c r="M1374">
        <v>8</v>
      </c>
      <c r="P1374" s="2" t="s">
        <v>44225</v>
      </c>
      <c r="Q1374" t="s">
        <v>47</v>
      </c>
      <c r="S1374">
        <v>0.49139654999999999</v>
      </c>
      <c r="T1374">
        <v>2.3106033000000002E-2</v>
      </c>
      <c r="U1374">
        <v>0.51884110000000006</v>
      </c>
      <c r="V1374">
        <v>3.5847443999999999E-2</v>
      </c>
      <c r="W1374">
        <v>0.40420914000000002</v>
      </c>
      <c r="X1374">
        <v>1.0913103E-2</v>
      </c>
      <c r="Y1374">
        <v>0.24833333333333341</v>
      </c>
      <c r="Z1374">
        <v>0.14699999999999999</v>
      </c>
      <c r="AA1374">
        <v>5.1999999999999998E-2</v>
      </c>
      <c r="AB1374">
        <v>0.8</v>
      </c>
      <c r="AC1374">
        <v>0.54559999999999997</v>
      </c>
      <c r="AD1374" t="s">
        <v>48</v>
      </c>
      <c r="AE1374" t="s">
        <v>48</v>
      </c>
      <c r="AF1374" t="s">
        <v>48</v>
      </c>
      <c r="AG1374" t="s">
        <v>37311</v>
      </c>
    </row>
    <row r="1375" spans="1:33" hidden="1" outlineLevel="1" x14ac:dyDescent="0.2">
      <c r="A1375" t="s">
        <v>44226</v>
      </c>
      <c r="B1375" t="s">
        <v>44227</v>
      </c>
      <c r="C1375" t="s">
        <v>44228</v>
      </c>
      <c r="D1375" s="3"/>
      <c r="J1375" t="s">
        <v>44229</v>
      </c>
      <c r="K1375" t="s">
        <v>37354</v>
      </c>
      <c r="L1375" t="s">
        <v>1233</v>
      </c>
      <c r="M1375">
        <v>2</v>
      </c>
      <c r="P1375" s="2" t="s">
        <v>44230</v>
      </c>
      <c r="Q1375" t="s">
        <v>47</v>
      </c>
      <c r="S1375">
        <v>1.8723432000000002E-2</v>
      </c>
      <c r="T1375">
        <v>8.1539153999999996E-4</v>
      </c>
      <c r="U1375">
        <v>1.1475216999999999E-2</v>
      </c>
      <c r="V1375">
        <v>5.4756826999999998E-3</v>
      </c>
      <c r="W1375">
        <v>1.0248893E-2</v>
      </c>
      <c r="X1375">
        <v>6.8351879999999999E-3</v>
      </c>
      <c r="Y1375">
        <v>0.22500000000000001</v>
      </c>
      <c r="Z1375">
        <v>0.113</v>
      </c>
      <c r="AA1375">
        <v>0</v>
      </c>
      <c r="AB1375">
        <v>0.88700000000000001</v>
      </c>
      <c r="AC1375">
        <v>0.77829999999999999</v>
      </c>
      <c r="AD1375" t="s">
        <v>48</v>
      </c>
      <c r="AE1375" t="s">
        <v>48</v>
      </c>
      <c r="AF1375" t="s">
        <v>48</v>
      </c>
      <c r="AG1375" t="s">
        <v>37311</v>
      </c>
    </row>
    <row r="1376" spans="1:33" hidden="1" outlineLevel="1" x14ac:dyDescent="0.2">
      <c r="A1376" t="s">
        <v>44231</v>
      </c>
      <c r="B1376" t="s">
        <v>44232</v>
      </c>
      <c r="C1376" t="s">
        <v>14352</v>
      </c>
      <c r="D1376" s="3"/>
      <c r="J1376" t="s">
        <v>44233</v>
      </c>
      <c r="K1376" t="s">
        <v>37354</v>
      </c>
      <c r="L1376" t="s">
        <v>1233</v>
      </c>
      <c r="M1376">
        <v>2</v>
      </c>
      <c r="P1376" s="2" t="s">
        <v>44234</v>
      </c>
      <c r="Q1376" t="s">
        <v>47</v>
      </c>
      <c r="S1376">
        <v>9.9589319999999995E-2</v>
      </c>
      <c r="T1376">
        <v>2.5939941000000001E-3</v>
      </c>
      <c r="U1376">
        <v>2.6590678999999999E-2</v>
      </c>
      <c r="V1376">
        <v>2.8488350000000001E-3</v>
      </c>
      <c r="W1376">
        <v>2.5413504E-2</v>
      </c>
      <c r="X1376">
        <v>1.1922873E-2</v>
      </c>
      <c r="Y1376">
        <v>0.1</v>
      </c>
      <c r="Z1376">
        <v>0.11899999999999999</v>
      </c>
      <c r="AA1376">
        <v>0.161</v>
      </c>
      <c r="AB1376">
        <v>0.72</v>
      </c>
      <c r="AC1376">
        <v>-0.25</v>
      </c>
      <c r="AD1376" t="s">
        <v>48</v>
      </c>
      <c r="AE1376" t="s">
        <v>48</v>
      </c>
      <c r="AF1376" t="s">
        <v>48</v>
      </c>
      <c r="AG1376" t="s">
        <v>37311</v>
      </c>
    </row>
    <row r="1377" spans="1:33" hidden="1" outlineLevel="1" x14ac:dyDescent="0.2">
      <c r="A1377" t="s">
        <v>44235</v>
      </c>
      <c r="B1377" t="s">
        <v>40547</v>
      </c>
      <c r="C1377" t="s">
        <v>44236</v>
      </c>
      <c r="D1377" s="3"/>
      <c r="J1377" t="s">
        <v>44237</v>
      </c>
      <c r="K1377" t="s">
        <v>37354</v>
      </c>
      <c r="L1377" t="s">
        <v>1233</v>
      </c>
      <c r="M1377">
        <v>2</v>
      </c>
      <c r="P1377" s="2" t="s">
        <v>44238</v>
      </c>
      <c r="Q1377" t="s">
        <v>47</v>
      </c>
      <c r="S1377">
        <v>0.37751234</v>
      </c>
      <c r="T1377">
        <v>1.9224196999999998E-2</v>
      </c>
      <c r="U1377">
        <v>0.29209393</v>
      </c>
      <c r="V1377">
        <v>0.10221587</v>
      </c>
      <c r="W1377">
        <v>0.37392882</v>
      </c>
      <c r="X1377">
        <v>1.30621E-2</v>
      </c>
      <c r="Y1377">
        <v>-0.69999999999999984</v>
      </c>
      <c r="Z1377">
        <v>0.22600000000000001</v>
      </c>
      <c r="AA1377">
        <v>0.13200000000000001</v>
      </c>
      <c r="AB1377">
        <v>0.64200000000000002</v>
      </c>
      <c r="AC1377">
        <v>0.128</v>
      </c>
      <c r="AD1377" t="s">
        <v>48</v>
      </c>
      <c r="AE1377" t="s">
        <v>48</v>
      </c>
      <c r="AF1377" t="s">
        <v>48</v>
      </c>
      <c r="AG1377" t="s">
        <v>37311</v>
      </c>
    </row>
    <row r="1378" spans="1:33" hidden="1" outlineLevel="1" x14ac:dyDescent="0.2">
      <c r="A1378" t="s">
        <v>44239</v>
      </c>
      <c r="B1378" t="s">
        <v>44240</v>
      </c>
      <c r="C1378" t="s">
        <v>44170</v>
      </c>
      <c r="D1378" s="3"/>
      <c r="J1378" t="s">
        <v>44241</v>
      </c>
      <c r="K1378" t="s">
        <v>37354</v>
      </c>
      <c r="L1378" t="s">
        <v>1233</v>
      </c>
      <c r="M1378">
        <v>2</v>
      </c>
      <c r="P1378" s="2" t="s">
        <v>44242</v>
      </c>
      <c r="Q1378" t="s">
        <v>47</v>
      </c>
      <c r="S1378">
        <v>0.10089093</v>
      </c>
      <c r="T1378">
        <v>2.4032593000000001E-3</v>
      </c>
      <c r="U1378">
        <v>2.6454043E-2</v>
      </c>
      <c r="V1378">
        <v>2.2938670000000002E-3</v>
      </c>
      <c r="W1378">
        <v>3.2578910000000003E-2</v>
      </c>
      <c r="X1378">
        <v>8.7899980000000003E-3</v>
      </c>
      <c r="Y1378">
        <v>-0.1275</v>
      </c>
      <c r="Z1378">
        <v>5.6000000000000001E-2</v>
      </c>
      <c r="AA1378">
        <v>4.1000000000000002E-2</v>
      </c>
      <c r="AB1378">
        <v>0.90300000000000002</v>
      </c>
      <c r="AC1378">
        <v>0.33329999999999999</v>
      </c>
      <c r="AD1378" t="s">
        <v>48</v>
      </c>
      <c r="AE1378" t="s">
        <v>48</v>
      </c>
      <c r="AF1378" t="s">
        <v>48</v>
      </c>
      <c r="AG1378" t="s">
        <v>37311</v>
      </c>
    </row>
    <row r="1379" spans="1:33" hidden="1" outlineLevel="1" x14ac:dyDescent="0.2">
      <c r="A1379" t="s">
        <v>44243</v>
      </c>
      <c r="B1379" t="s">
        <v>44244</v>
      </c>
      <c r="C1379" t="s">
        <v>13129</v>
      </c>
      <c r="D1379" s="3"/>
      <c r="J1379" t="s">
        <v>44245</v>
      </c>
      <c r="K1379" t="s">
        <v>37354</v>
      </c>
      <c r="L1379" t="s">
        <v>1233</v>
      </c>
      <c r="M1379">
        <v>3</v>
      </c>
      <c r="P1379" s="2" t="s">
        <v>44246</v>
      </c>
      <c r="Q1379" t="s">
        <v>10674</v>
      </c>
      <c r="S1379">
        <v>0.37751234</v>
      </c>
      <c r="T1379">
        <v>7.7438354000000003E-3</v>
      </c>
      <c r="U1379">
        <v>0.17566866</v>
      </c>
      <c r="V1379">
        <v>1.6159094999999998E-2</v>
      </c>
      <c r="W1379">
        <v>0.37279442000000002</v>
      </c>
      <c r="X1379">
        <v>8.9453469999999993E-3</v>
      </c>
      <c r="Y1379">
        <v>0.1791666666666667</v>
      </c>
      <c r="Z1379">
        <v>0.128</v>
      </c>
      <c r="AA1379">
        <v>5.8000000000000003E-2</v>
      </c>
      <c r="AB1379">
        <v>0.81399999999999995</v>
      </c>
      <c r="AC1379">
        <v>0.45879999999999999</v>
      </c>
      <c r="AD1379" t="s">
        <v>48</v>
      </c>
      <c r="AE1379" t="s">
        <v>48</v>
      </c>
      <c r="AF1379" t="s">
        <v>48</v>
      </c>
      <c r="AG1379" t="s">
        <v>37311</v>
      </c>
    </row>
    <row r="1380" spans="1:33" hidden="1" outlineLevel="1" x14ac:dyDescent="0.2">
      <c r="A1380" t="s">
        <v>44247</v>
      </c>
      <c r="B1380" t="s">
        <v>44248</v>
      </c>
      <c r="C1380" t="s">
        <v>30382</v>
      </c>
      <c r="D1380" s="3"/>
      <c r="J1380" t="s">
        <v>44249</v>
      </c>
      <c r="K1380" t="s">
        <v>37354</v>
      </c>
      <c r="L1380" t="s">
        <v>1233</v>
      </c>
      <c r="M1380">
        <v>2</v>
      </c>
      <c r="P1380" s="2" t="s">
        <v>44250</v>
      </c>
      <c r="Q1380" t="s">
        <v>47</v>
      </c>
      <c r="S1380">
        <v>1.225191E-2</v>
      </c>
      <c r="T1380">
        <v>6.9618225000000003E-4</v>
      </c>
      <c r="U1380">
        <v>9.9551299999999995E-3</v>
      </c>
      <c r="V1380">
        <v>1.3319228E-3</v>
      </c>
      <c r="W1380">
        <v>7.5508766E-3</v>
      </c>
      <c r="X1380">
        <v>6.9905365999999997E-3</v>
      </c>
      <c r="Y1380">
        <v>0.41388888888888892</v>
      </c>
      <c r="Z1380">
        <v>0.106</v>
      </c>
      <c r="AA1380">
        <v>2.5999999999999999E-2</v>
      </c>
      <c r="AB1380">
        <v>0.86799999999999999</v>
      </c>
      <c r="AC1380">
        <v>0.58589999999999998</v>
      </c>
      <c r="AD1380" t="s">
        <v>48</v>
      </c>
      <c r="AE1380" t="s">
        <v>48</v>
      </c>
      <c r="AF1380" t="s">
        <v>48</v>
      </c>
      <c r="AG1380" t="s">
        <v>37311</v>
      </c>
    </row>
    <row r="1381" spans="1:33" hidden="1" outlineLevel="1" x14ac:dyDescent="0.2">
      <c r="A1381" t="s">
        <v>44251</v>
      </c>
      <c r="B1381" t="s">
        <v>44252</v>
      </c>
      <c r="C1381" t="s">
        <v>36363</v>
      </c>
      <c r="D1381" s="3"/>
      <c r="J1381" t="s">
        <v>44253</v>
      </c>
      <c r="K1381" t="s">
        <v>37354</v>
      </c>
      <c r="L1381" t="s">
        <v>1233</v>
      </c>
      <c r="M1381">
        <v>-1</v>
      </c>
      <c r="P1381" s="2" t="s">
        <v>44254</v>
      </c>
      <c r="Q1381" t="s">
        <v>10150</v>
      </c>
      <c r="S1381">
        <v>2.6499466999999999E-2</v>
      </c>
      <c r="T1381">
        <v>8.3923340000000002E-4</v>
      </c>
      <c r="U1381">
        <v>1.6206269999999998E-2</v>
      </c>
      <c r="V1381">
        <v>1.6834025E-3</v>
      </c>
      <c r="W1381">
        <v>1.16169015E-2</v>
      </c>
      <c r="X1381">
        <v>6.4597604999999999E-3</v>
      </c>
      <c r="Y1381">
        <v>0.40625</v>
      </c>
      <c r="Z1381">
        <v>0.124</v>
      </c>
      <c r="AA1381">
        <v>0</v>
      </c>
      <c r="AB1381">
        <v>0.876</v>
      </c>
      <c r="AC1381">
        <v>0.55020000000000002</v>
      </c>
      <c r="AD1381" t="s">
        <v>48</v>
      </c>
      <c r="AE1381" t="s">
        <v>48</v>
      </c>
      <c r="AF1381" t="s">
        <v>48</v>
      </c>
      <c r="AG1381" t="s">
        <v>37311</v>
      </c>
    </row>
    <row r="1382" spans="1:33" hidden="1" outlineLevel="1" x14ac:dyDescent="0.2">
      <c r="A1382" t="s">
        <v>44255</v>
      </c>
      <c r="B1382" t="s">
        <v>44256</v>
      </c>
      <c r="C1382" t="s">
        <v>44257</v>
      </c>
      <c r="D1382" s="3"/>
      <c r="J1382" t="s">
        <v>44258</v>
      </c>
      <c r="K1382" t="s">
        <v>37354</v>
      </c>
      <c r="L1382" t="s">
        <v>1233</v>
      </c>
      <c r="M1382">
        <v>2</v>
      </c>
      <c r="P1382" s="2" t="s">
        <v>44259</v>
      </c>
      <c r="Q1382" t="s">
        <v>10132</v>
      </c>
      <c r="S1382">
        <v>0.10566349</v>
      </c>
      <c r="T1382">
        <v>4.0626526000000001E-3</v>
      </c>
      <c r="U1382">
        <v>4.2163010000000001E-2</v>
      </c>
      <c r="V1382">
        <v>1.2061301999999999E-2</v>
      </c>
      <c r="W1382">
        <v>3.2248367E-2</v>
      </c>
      <c r="X1382">
        <v>8.5310820000000006E-3</v>
      </c>
      <c r="Y1382">
        <v>-0.2</v>
      </c>
      <c r="Z1382">
        <v>0.28799999999999998</v>
      </c>
      <c r="AA1382">
        <v>0.30099999999999999</v>
      </c>
      <c r="AB1382">
        <v>0.41099999999999998</v>
      </c>
      <c r="AC1382">
        <v>-2.58E-2</v>
      </c>
      <c r="AD1382" t="s">
        <v>48</v>
      </c>
      <c r="AE1382" t="s">
        <v>48</v>
      </c>
      <c r="AF1382" t="s">
        <v>48</v>
      </c>
      <c r="AG1382" t="s">
        <v>37311</v>
      </c>
    </row>
    <row r="1383" spans="1:33" hidden="1" outlineLevel="1" x14ac:dyDescent="0.2">
      <c r="A1383" t="s">
        <v>44260</v>
      </c>
      <c r="B1383" t="s">
        <v>44261</v>
      </c>
      <c r="C1383" t="s">
        <v>44262</v>
      </c>
      <c r="D1383" s="3"/>
      <c r="J1383" t="s">
        <v>44263</v>
      </c>
      <c r="K1383" t="s">
        <v>37354</v>
      </c>
      <c r="L1383" t="s">
        <v>1233</v>
      </c>
      <c r="M1383">
        <v>-1</v>
      </c>
      <c r="P1383" s="2" t="s">
        <v>44264</v>
      </c>
      <c r="Q1383" t="s">
        <v>47</v>
      </c>
      <c r="S1383">
        <v>1.4827953E-2</v>
      </c>
      <c r="T1383">
        <v>5.5313110000000003E-4</v>
      </c>
      <c r="U1383">
        <v>1.0160086E-2</v>
      </c>
      <c r="V1383">
        <v>2.0071338000000002E-3</v>
      </c>
      <c r="W1383">
        <v>9.8308900000000001E-3</v>
      </c>
      <c r="X1383">
        <v>5.9645849999999997E-3</v>
      </c>
      <c r="Y1383">
        <v>-9.9999999999999978E-2</v>
      </c>
      <c r="Z1383">
        <v>0.109</v>
      </c>
      <c r="AA1383">
        <v>0.03</v>
      </c>
      <c r="AB1383">
        <v>0.86099999999999999</v>
      </c>
      <c r="AC1383">
        <v>0.67049999999999998</v>
      </c>
      <c r="AD1383" t="s">
        <v>48</v>
      </c>
      <c r="AE1383" t="s">
        <v>48</v>
      </c>
      <c r="AF1383" t="s">
        <v>48</v>
      </c>
      <c r="AG1383" t="s">
        <v>37311</v>
      </c>
    </row>
    <row r="1384" spans="1:33" hidden="1" outlineLevel="1" x14ac:dyDescent="0.2">
      <c r="A1384" t="s">
        <v>44265</v>
      </c>
      <c r="B1384" t="s">
        <v>44266</v>
      </c>
      <c r="C1384" t="s">
        <v>44267</v>
      </c>
      <c r="D1384" s="3"/>
      <c r="J1384" t="s">
        <v>44268</v>
      </c>
      <c r="K1384" t="s">
        <v>37354</v>
      </c>
      <c r="L1384" t="s">
        <v>1233</v>
      </c>
      <c r="M1384">
        <v>1</v>
      </c>
      <c r="P1384" s="2" t="s">
        <v>44269</v>
      </c>
      <c r="Q1384" t="s">
        <v>47</v>
      </c>
      <c r="S1384">
        <v>0.15213956000000001</v>
      </c>
      <c r="T1384">
        <v>1.9359589000000001E-3</v>
      </c>
      <c r="U1384">
        <v>1.7845914000000001E-2</v>
      </c>
      <c r="V1384">
        <v>9.3604580000000003E-3</v>
      </c>
      <c r="W1384">
        <v>8.1261896E-2</v>
      </c>
      <c r="X1384">
        <v>6.8481330000000002E-3</v>
      </c>
      <c r="Y1384">
        <v>4.9999999999999989E-2</v>
      </c>
      <c r="Z1384">
        <v>4.1000000000000002E-2</v>
      </c>
      <c r="AA1384">
        <v>0.13200000000000001</v>
      </c>
      <c r="AB1384">
        <v>0.82699999999999996</v>
      </c>
      <c r="AC1384">
        <v>-0.74439999999999995</v>
      </c>
      <c r="AD1384" t="s">
        <v>48</v>
      </c>
      <c r="AE1384" t="s">
        <v>48</v>
      </c>
      <c r="AF1384" t="s">
        <v>48</v>
      </c>
      <c r="AG1384" t="s">
        <v>37311</v>
      </c>
    </row>
    <row r="1385" spans="1:33" hidden="1" outlineLevel="1" x14ac:dyDescent="0.2">
      <c r="A1385" t="s">
        <v>44270</v>
      </c>
      <c r="B1385" t="s">
        <v>44271</v>
      </c>
      <c r="C1385" t="s">
        <v>44272</v>
      </c>
      <c r="D1385" s="3"/>
      <c r="J1385" t="s">
        <v>44273</v>
      </c>
      <c r="K1385" t="s">
        <v>37354</v>
      </c>
      <c r="L1385" t="s">
        <v>1233</v>
      </c>
      <c r="M1385">
        <v>1</v>
      </c>
      <c r="P1385" s="2" t="s">
        <v>44274</v>
      </c>
      <c r="Q1385" t="s">
        <v>47</v>
      </c>
      <c r="S1385">
        <v>0.32074678000000001</v>
      </c>
      <c r="T1385">
        <v>2.1806452E-2</v>
      </c>
      <c r="U1385">
        <v>0.27207451999999999</v>
      </c>
      <c r="V1385">
        <v>5.6128169999999998E-2</v>
      </c>
      <c r="W1385">
        <v>0.21135417000000001</v>
      </c>
      <c r="X1385">
        <v>2.5961896000000002E-2</v>
      </c>
      <c r="Y1385">
        <v>6.8030904280904289E-2</v>
      </c>
      <c r="Z1385">
        <v>0.18</v>
      </c>
      <c r="AA1385">
        <v>7.2999999999999995E-2</v>
      </c>
      <c r="AB1385">
        <v>0.747</v>
      </c>
      <c r="AC1385">
        <v>0.98640000000000005</v>
      </c>
      <c r="AD1385" t="s">
        <v>48</v>
      </c>
      <c r="AE1385" t="s">
        <v>48</v>
      </c>
      <c r="AF1385" t="s">
        <v>48</v>
      </c>
      <c r="AG1385" t="s">
        <v>37311</v>
      </c>
    </row>
    <row r="1386" spans="1:33" hidden="1" outlineLevel="1" x14ac:dyDescent="0.2">
      <c r="A1386" t="s">
        <v>44275</v>
      </c>
      <c r="B1386" t="s">
        <v>44276</v>
      </c>
      <c r="C1386" t="s">
        <v>40666</v>
      </c>
      <c r="D1386" s="3"/>
      <c r="J1386" t="s">
        <v>44277</v>
      </c>
      <c r="K1386" t="s">
        <v>37354</v>
      </c>
      <c r="L1386" t="s">
        <v>1233</v>
      </c>
      <c r="M1386">
        <v>1</v>
      </c>
      <c r="P1386" s="2" t="s">
        <v>44278</v>
      </c>
      <c r="Q1386" t="s">
        <v>10132</v>
      </c>
      <c r="S1386">
        <v>9.5250619999999994E-2</v>
      </c>
      <c r="T1386">
        <v>2.3078918000000001E-3</v>
      </c>
      <c r="U1386">
        <v>2.2423252000000001E-2</v>
      </c>
      <c r="V1386">
        <v>2.9783275E-3</v>
      </c>
      <c r="W1386">
        <v>2.5542418000000001E-2</v>
      </c>
      <c r="X1386">
        <v>9.9033339999999997E-3</v>
      </c>
      <c r="Y1386">
        <v>0.29791666666666672</v>
      </c>
      <c r="Z1386">
        <v>0.123</v>
      </c>
      <c r="AA1386">
        <v>0</v>
      </c>
      <c r="AB1386">
        <v>0.877</v>
      </c>
      <c r="AC1386">
        <v>0.71840000000000004</v>
      </c>
      <c r="AD1386" t="s">
        <v>48</v>
      </c>
      <c r="AE1386" t="s">
        <v>48</v>
      </c>
      <c r="AF1386" t="s">
        <v>48</v>
      </c>
      <c r="AG1386" t="s">
        <v>37311</v>
      </c>
    </row>
    <row r="1387" spans="1:33" hidden="1" outlineLevel="1" x14ac:dyDescent="0.2">
      <c r="A1387" t="s">
        <v>44279</v>
      </c>
      <c r="B1387" t="s">
        <v>44280</v>
      </c>
      <c r="C1387" t="s">
        <v>44281</v>
      </c>
      <c r="D1387" s="3"/>
      <c r="J1387" t="s">
        <v>44282</v>
      </c>
      <c r="K1387" t="s">
        <v>37354</v>
      </c>
      <c r="L1387" t="s">
        <v>1233</v>
      </c>
      <c r="M1387">
        <v>1</v>
      </c>
      <c r="P1387" s="2" t="s">
        <v>44283</v>
      </c>
      <c r="Q1387" t="s">
        <v>47</v>
      </c>
      <c r="S1387">
        <v>2.2610498999999999E-2</v>
      </c>
      <c r="T1387">
        <v>1.3351439999999999E-3</v>
      </c>
      <c r="U1387">
        <v>1.5454766999999999E-2</v>
      </c>
      <c r="V1387">
        <v>6.6596143999999996E-3</v>
      </c>
      <c r="W1387">
        <v>1.03248935E-2</v>
      </c>
      <c r="X1387">
        <v>7.2623979999999998E-3</v>
      </c>
      <c r="Y1387">
        <v>0.25</v>
      </c>
      <c r="Z1387">
        <v>0.21299999999999999</v>
      </c>
      <c r="AA1387">
        <v>0</v>
      </c>
      <c r="AB1387">
        <v>0.78700000000000003</v>
      </c>
      <c r="AC1387">
        <v>0.81259999999999999</v>
      </c>
      <c r="AD1387" t="s">
        <v>48</v>
      </c>
      <c r="AE1387" t="s">
        <v>48</v>
      </c>
      <c r="AF1387" t="s">
        <v>48</v>
      </c>
      <c r="AG1387" t="s">
        <v>37311</v>
      </c>
    </row>
    <row r="1388" spans="1:33" hidden="1" outlineLevel="1" x14ac:dyDescent="0.2">
      <c r="A1388" t="s">
        <v>44284</v>
      </c>
      <c r="B1388" t="s">
        <v>44285</v>
      </c>
      <c r="C1388" t="s">
        <v>44286</v>
      </c>
      <c r="D1388" s="3"/>
      <c r="J1388" t="s">
        <v>44287</v>
      </c>
      <c r="K1388" t="s">
        <v>37354</v>
      </c>
      <c r="L1388" t="s">
        <v>1233</v>
      </c>
      <c r="M1388">
        <v>1</v>
      </c>
      <c r="P1388" s="2" t="s">
        <v>44288</v>
      </c>
      <c r="Q1388" t="s">
        <v>47</v>
      </c>
      <c r="S1388">
        <v>1.5393426E-2</v>
      </c>
      <c r="T1388">
        <v>8.1062316999999998E-4</v>
      </c>
      <c r="U1388">
        <v>1.4976537999999999E-2</v>
      </c>
      <c r="V1388">
        <v>2.6638457E-3</v>
      </c>
      <c r="W1388">
        <v>9.0708850000000008E-3</v>
      </c>
      <c r="X1388">
        <v>6.4209230000000003E-3</v>
      </c>
      <c r="Y1388">
        <v>0.4375</v>
      </c>
      <c r="Z1388">
        <v>0.12</v>
      </c>
      <c r="AA1388">
        <v>0</v>
      </c>
      <c r="AB1388">
        <v>0.88</v>
      </c>
      <c r="AC1388">
        <v>0.85699999999999998</v>
      </c>
      <c r="AD1388" t="s">
        <v>48</v>
      </c>
      <c r="AE1388" t="s">
        <v>48</v>
      </c>
      <c r="AF1388" t="s">
        <v>48</v>
      </c>
      <c r="AG1388" t="s">
        <v>37311</v>
      </c>
    </row>
    <row r="1389" spans="1:33" hidden="1" outlineLevel="1" x14ac:dyDescent="0.2">
      <c r="A1389" t="s">
        <v>44289</v>
      </c>
      <c r="B1389" t="s">
        <v>44290</v>
      </c>
      <c r="C1389" t="s">
        <v>44291</v>
      </c>
      <c r="D1389" s="3"/>
      <c r="J1389" t="s">
        <v>44292</v>
      </c>
      <c r="K1389" t="s">
        <v>37354</v>
      </c>
      <c r="L1389" t="s">
        <v>1233</v>
      </c>
      <c r="M1389">
        <v>1</v>
      </c>
      <c r="P1389" s="2" t="s">
        <v>44293</v>
      </c>
      <c r="Q1389" t="s">
        <v>47</v>
      </c>
      <c r="S1389">
        <v>2.0231359000000001E-2</v>
      </c>
      <c r="T1389">
        <v>7.8678129999999995E-4</v>
      </c>
      <c r="U1389">
        <v>1.2038844E-2</v>
      </c>
      <c r="V1389">
        <v>1.8591422999999999E-3</v>
      </c>
      <c r="W1389">
        <v>1.1084897999999999E-2</v>
      </c>
      <c r="X1389">
        <v>6.4015043999999998E-3</v>
      </c>
      <c r="Y1389">
        <v>0.1</v>
      </c>
      <c r="Z1389">
        <v>0.34100000000000003</v>
      </c>
      <c r="AA1389">
        <v>0</v>
      </c>
      <c r="AB1389">
        <v>0.65900000000000003</v>
      </c>
      <c r="AC1389">
        <v>0.93120000000000003</v>
      </c>
      <c r="AD1389" t="s">
        <v>48</v>
      </c>
      <c r="AE1389" t="s">
        <v>48</v>
      </c>
      <c r="AF1389" t="s">
        <v>48</v>
      </c>
      <c r="AG1389" t="s">
        <v>37311</v>
      </c>
    </row>
    <row r="1390" spans="1:33" hidden="1" outlineLevel="1" x14ac:dyDescent="0.2">
      <c r="A1390" t="s">
        <v>44294</v>
      </c>
      <c r="B1390" t="s">
        <v>44295</v>
      </c>
      <c r="C1390" t="s">
        <v>44296</v>
      </c>
      <c r="D1390" s="3"/>
      <c r="J1390" t="s">
        <v>44297</v>
      </c>
      <c r="K1390" t="s">
        <v>37354</v>
      </c>
      <c r="L1390" t="s">
        <v>1233</v>
      </c>
      <c r="M1390">
        <v>1</v>
      </c>
      <c r="P1390" s="2" t="s">
        <v>44298</v>
      </c>
      <c r="Q1390" t="s">
        <v>47</v>
      </c>
      <c r="S1390">
        <v>2.8974264999999999E-2</v>
      </c>
      <c r="T1390">
        <v>1.0347366000000001E-3</v>
      </c>
      <c r="U1390">
        <v>1.3507691E-2</v>
      </c>
      <c r="V1390">
        <v>1.8591422999999999E-3</v>
      </c>
      <c r="W1390">
        <v>1.3820915E-2</v>
      </c>
      <c r="X1390">
        <v>7.2235605000000001E-3</v>
      </c>
      <c r="Y1390">
        <v>0.5</v>
      </c>
      <c r="Z1390">
        <v>0.13800000000000001</v>
      </c>
      <c r="AA1390">
        <v>0</v>
      </c>
      <c r="AB1390">
        <v>0.86199999999999999</v>
      </c>
      <c r="AC1390">
        <v>0.75</v>
      </c>
      <c r="AD1390" t="s">
        <v>48</v>
      </c>
      <c r="AE1390" t="s">
        <v>48</v>
      </c>
      <c r="AF1390" t="s">
        <v>48</v>
      </c>
      <c r="AG1390" t="s">
        <v>37311</v>
      </c>
    </row>
    <row r="1391" spans="1:33" hidden="1" outlineLevel="1" x14ac:dyDescent="0.2">
      <c r="A1391" t="s">
        <v>44299</v>
      </c>
      <c r="B1391" t="s">
        <v>44300</v>
      </c>
      <c r="C1391" t="s">
        <v>44301</v>
      </c>
      <c r="D1391" s="3"/>
      <c r="J1391" t="s">
        <v>44302</v>
      </c>
      <c r="K1391" t="s">
        <v>37354</v>
      </c>
      <c r="L1391" t="s">
        <v>1233</v>
      </c>
      <c r="M1391">
        <v>-1</v>
      </c>
      <c r="P1391" s="2" t="s">
        <v>44303</v>
      </c>
      <c r="Q1391" t="s">
        <v>10258</v>
      </c>
      <c r="S1391">
        <v>1.2628891499999999E-2</v>
      </c>
      <c r="T1391">
        <v>5.4597854999999999E-4</v>
      </c>
      <c r="U1391">
        <v>1.0074687000000001E-2</v>
      </c>
      <c r="V1391">
        <v>1.5261616E-3</v>
      </c>
      <c r="W1391">
        <v>9.6028885000000001E-3</v>
      </c>
      <c r="X1391">
        <v>6.3367756000000004E-3</v>
      </c>
      <c r="Y1391">
        <v>0.16250000000000001</v>
      </c>
      <c r="Z1391">
        <v>0.16700000000000001</v>
      </c>
      <c r="AA1391">
        <v>3.3000000000000002E-2</v>
      </c>
      <c r="AB1391">
        <v>0.8</v>
      </c>
      <c r="AC1391">
        <v>0.79059999999999997</v>
      </c>
      <c r="AD1391" t="s">
        <v>48</v>
      </c>
      <c r="AE1391" t="s">
        <v>48</v>
      </c>
      <c r="AF1391" t="s">
        <v>48</v>
      </c>
      <c r="AG1391" t="s">
        <v>37311</v>
      </c>
    </row>
    <row r="1392" spans="1:33" hidden="1" outlineLevel="1" x14ac:dyDescent="0.2">
      <c r="A1392" t="s">
        <v>44304</v>
      </c>
      <c r="B1392" t="s">
        <v>44305</v>
      </c>
      <c r="C1392" t="s">
        <v>44306</v>
      </c>
      <c r="D1392" s="3"/>
      <c r="J1392" t="s">
        <v>44307</v>
      </c>
      <c r="K1392" t="s">
        <v>37354</v>
      </c>
      <c r="L1392" t="s">
        <v>1233</v>
      </c>
      <c r="M1392">
        <v>-1</v>
      </c>
      <c r="P1392" s="2" t="s">
        <v>44308</v>
      </c>
      <c r="Q1392" t="s">
        <v>47</v>
      </c>
      <c r="S1392">
        <v>0.19219314000000001</v>
      </c>
      <c r="T1392">
        <v>1.8978119E-3</v>
      </c>
      <c r="U1392">
        <v>3.0890211000000001E-2</v>
      </c>
      <c r="V1392">
        <v>2.7008435999999999E-3</v>
      </c>
      <c r="W1392">
        <v>0.1378885</v>
      </c>
      <c r="X1392">
        <v>6.6604200000000002E-3</v>
      </c>
      <c r="Y1392">
        <v>6.6666666666666707E-2</v>
      </c>
      <c r="Z1392">
        <v>0.13700000000000001</v>
      </c>
      <c r="AA1392">
        <v>9.9000000000000005E-2</v>
      </c>
      <c r="AB1392">
        <v>0.76400000000000001</v>
      </c>
      <c r="AC1392">
        <v>8.6400000000000005E-2</v>
      </c>
      <c r="AD1392" t="s">
        <v>48</v>
      </c>
      <c r="AE1392" t="s">
        <v>48</v>
      </c>
      <c r="AF1392" t="s">
        <v>48</v>
      </c>
      <c r="AG1392" t="s">
        <v>37311</v>
      </c>
    </row>
    <row r="1393" spans="1:33" hidden="1" outlineLevel="1" x14ac:dyDescent="0.2">
      <c r="A1393" t="s">
        <v>44309</v>
      </c>
      <c r="B1393" t="s">
        <v>44310</v>
      </c>
      <c r="C1393" t="s">
        <v>44311</v>
      </c>
      <c r="D1393" s="3"/>
      <c r="J1393" t="s">
        <v>44312</v>
      </c>
      <c r="K1393" t="s">
        <v>37354</v>
      </c>
      <c r="L1393" t="s">
        <v>1233</v>
      </c>
      <c r="M1393">
        <v>0</v>
      </c>
      <c r="P1393" s="2" t="s">
        <v>44313</v>
      </c>
      <c r="Q1393" t="s">
        <v>47</v>
      </c>
      <c r="S1393">
        <v>0.28674444999999998</v>
      </c>
      <c r="T1393">
        <v>8.6593629999999998E-3</v>
      </c>
      <c r="U1393">
        <v>0.22653213</v>
      </c>
      <c r="V1393">
        <v>7.7565099999999998E-2</v>
      </c>
      <c r="W1393">
        <v>0.16766081999999999</v>
      </c>
      <c r="X1393">
        <v>7.9355780000000004E-3</v>
      </c>
      <c r="Y1393">
        <v>0.1421717171717172</v>
      </c>
      <c r="Z1393">
        <v>5.8999999999999997E-2</v>
      </c>
      <c r="AA1393">
        <v>8.3000000000000004E-2</v>
      </c>
      <c r="AB1393">
        <v>0.85799999999999998</v>
      </c>
      <c r="AC1393">
        <v>-0.29720000000000002</v>
      </c>
      <c r="AD1393" t="s">
        <v>48</v>
      </c>
      <c r="AE1393" t="s">
        <v>48</v>
      </c>
      <c r="AF1393" t="s">
        <v>48</v>
      </c>
      <c r="AG1393" t="s">
        <v>37311</v>
      </c>
    </row>
    <row r="1394" spans="1:33" hidden="1" outlineLevel="1" x14ac:dyDescent="0.2">
      <c r="A1394" t="s">
        <v>44314</v>
      </c>
      <c r="B1394" t="s">
        <v>44315</v>
      </c>
      <c r="C1394" t="s">
        <v>44316</v>
      </c>
      <c r="D1394" s="3"/>
      <c r="J1394" t="s">
        <v>44317</v>
      </c>
      <c r="K1394" t="s">
        <v>37354</v>
      </c>
      <c r="L1394" t="s">
        <v>1233</v>
      </c>
      <c r="M1394">
        <v>-3</v>
      </c>
      <c r="P1394" s="2" t="s">
        <v>44318</v>
      </c>
      <c r="Q1394" t="s">
        <v>10060</v>
      </c>
      <c r="S1394">
        <v>2.6499466999999999E-2</v>
      </c>
      <c r="T1394">
        <v>1.2111664E-3</v>
      </c>
      <c r="U1394">
        <v>1.1970524999999999E-2</v>
      </c>
      <c r="V1394">
        <v>2.2476200000000001E-3</v>
      </c>
      <c r="W1394">
        <v>1.2870909E-2</v>
      </c>
      <c r="X1394">
        <v>7.9485230000000007E-3</v>
      </c>
      <c r="Y1394">
        <v>0.3</v>
      </c>
      <c r="Z1394">
        <v>0.11899999999999999</v>
      </c>
      <c r="AA1394">
        <v>0</v>
      </c>
      <c r="AB1394">
        <v>0.88100000000000001</v>
      </c>
      <c r="AC1394">
        <v>0.2263</v>
      </c>
      <c r="AD1394" t="s">
        <v>48</v>
      </c>
      <c r="AE1394" t="s">
        <v>48</v>
      </c>
      <c r="AF1394" t="s">
        <v>48</v>
      </c>
      <c r="AG1394" t="s">
        <v>37311</v>
      </c>
    </row>
    <row r="1395" spans="1:33" hidden="1" outlineLevel="1" x14ac:dyDescent="0.2">
      <c r="A1395" t="s">
        <v>44319</v>
      </c>
      <c r="B1395" t="s">
        <v>44320</v>
      </c>
      <c r="C1395" t="s">
        <v>44321</v>
      </c>
      <c r="D1395" s="3"/>
      <c r="J1395" t="s">
        <v>44322</v>
      </c>
      <c r="K1395" t="s">
        <v>37354</v>
      </c>
      <c r="L1395" t="s">
        <v>1233</v>
      </c>
      <c r="M1395">
        <v>-4</v>
      </c>
      <c r="P1395" s="2" t="s">
        <v>44323</v>
      </c>
      <c r="Q1395" t="s">
        <v>47</v>
      </c>
      <c r="S1395">
        <v>2.4967448999999999E-2</v>
      </c>
      <c r="T1395">
        <v>7.0571900000000005E-4</v>
      </c>
      <c r="U1395">
        <v>1.0911588999999999E-2</v>
      </c>
      <c r="V1395">
        <v>2.6453468000000001E-3</v>
      </c>
      <c r="W1395">
        <v>1.302291E-2</v>
      </c>
      <c r="X1395">
        <v>6.3044110000000002E-3</v>
      </c>
      <c r="Y1395">
        <v>0.5</v>
      </c>
      <c r="Z1395">
        <v>0</v>
      </c>
      <c r="AA1395">
        <v>0.111</v>
      </c>
      <c r="AB1395">
        <v>0.88900000000000001</v>
      </c>
      <c r="AC1395">
        <v>-0.38750000000000001</v>
      </c>
      <c r="AD1395" t="s">
        <v>48</v>
      </c>
      <c r="AE1395" t="s">
        <v>48</v>
      </c>
      <c r="AF1395" t="s">
        <v>48</v>
      </c>
      <c r="AG1395" t="s">
        <v>37311</v>
      </c>
    </row>
    <row r="1396" spans="1:33" hidden="1" outlineLevel="1" x14ac:dyDescent="0.2">
      <c r="A1396" t="s">
        <v>44324</v>
      </c>
      <c r="B1396" t="s">
        <v>44325</v>
      </c>
      <c r="C1396" t="s">
        <v>44326</v>
      </c>
      <c r="D1396" s="3"/>
      <c r="J1396" t="s">
        <v>44327</v>
      </c>
      <c r="K1396" t="s">
        <v>37354</v>
      </c>
      <c r="L1396" t="s">
        <v>1233</v>
      </c>
      <c r="M1396">
        <v>1</v>
      </c>
      <c r="P1396" s="2" t="s">
        <v>44328</v>
      </c>
      <c r="Q1396" t="s">
        <v>47</v>
      </c>
      <c r="S1396">
        <v>3.5220183000000002E-2</v>
      </c>
      <c r="T1396">
        <v>9.7274779999999999E-4</v>
      </c>
      <c r="U1396">
        <v>1.2687868999999999E-2</v>
      </c>
      <c r="V1396">
        <v>2.2938670000000002E-3</v>
      </c>
      <c r="W1396">
        <v>1.5872926999999998E-2</v>
      </c>
      <c r="X1396">
        <v>7.5601499999999999E-3</v>
      </c>
      <c r="Y1396">
        <v>-0.10625</v>
      </c>
      <c r="Z1396">
        <v>4.5999999999999999E-2</v>
      </c>
      <c r="AA1396">
        <v>0.23100000000000001</v>
      </c>
      <c r="AB1396">
        <v>0.72299999999999998</v>
      </c>
      <c r="AC1396">
        <v>-0.78469999999999995</v>
      </c>
      <c r="AD1396" t="s">
        <v>48</v>
      </c>
      <c r="AE1396" t="s">
        <v>48</v>
      </c>
      <c r="AF1396" t="s">
        <v>48</v>
      </c>
      <c r="AG1396" t="s">
        <v>37311</v>
      </c>
    </row>
    <row r="1397" spans="1:33" hidden="1" outlineLevel="1" x14ac:dyDescent="0.2">
      <c r="A1397" t="s">
        <v>44329</v>
      </c>
      <c r="B1397" t="s">
        <v>44330</v>
      </c>
      <c r="C1397" t="s">
        <v>44331</v>
      </c>
      <c r="D1397" s="3"/>
      <c r="J1397" t="s">
        <v>44332</v>
      </c>
      <c r="K1397" t="s">
        <v>44139</v>
      </c>
      <c r="L1397" t="s">
        <v>1263</v>
      </c>
      <c r="M1397">
        <v>5</v>
      </c>
      <c r="P1397" s="2" t="s">
        <v>44333</v>
      </c>
      <c r="Q1397" t="s">
        <v>47</v>
      </c>
      <c r="S1397">
        <v>2.7795790000000001E-2</v>
      </c>
      <c r="T1397">
        <v>1.373291E-3</v>
      </c>
      <c r="U1397">
        <v>1.6684500000000001E-2</v>
      </c>
      <c r="V1397">
        <v>4.3472479999999997E-3</v>
      </c>
      <c r="W1397">
        <v>1.2908909499999999E-2</v>
      </c>
      <c r="X1397">
        <v>6.9646452999999999E-3</v>
      </c>
      <c r="Y1397">
        <v>0.5</v>
      </c>
      <c r="Z1397">
        <v>0.42899999999999999</v>
      </c>
      <c r="AA1397">
        <v>0</v>
      </c>
      <c r="AB1397">
        <v>0.57099999999999995</v>
      </c>
      <c r="AC1397">
        <v>0.45879999999999999</v>
      </c>
      <c r="AD1397" t="s">
        <v>48</v>
      </c>
      <c r="AE1397" t="s">
        <v>48</v>
      </c>
      <c r="AF1397" t="s">
        <v>48</v>
      </c>
      <c r="AG1397" t="s">
        <v>37311</v>
      </c>
    </row>
    <row r="1398" spans="1:33" hidden="1" outlineLevel="1" x14ac:dyDescent="0.2">
      <c r="A1398" t="s">
        <v>44334</v>
      </c>
      <c r="B1398" t="s">
        <v>44335</v>
      </c>
      <c r="C1398" t="s">
        <v>44336</v>
      </c>
      <c r="D1398" s="3"/>
      <c r="J1398" t="s">
        <v>44337</v>
      </c>
      <c r="K1398" t="s">
        <v>44139</v>
      </c>
      <c r="L1398" t="s">
        <v>1263</v>
      </c>
      <c r="M1398">
        <v>6</v>
      </c>
      <c r="P1398" s="2" t="s">
        <v>44338</v>
      </c>
      <c r="Q1398" t="s">
        <v>47</v>
      </c>
      <c r="S1398">
        <v>0.18649188</v>
      </c>
      <c r="T1398">
        <v>1.083374E-2</v>
      </c>
      <c r="U1398">
        <v>0.22673377</v>
      </c>
      <c r="V1398">
        <v>9.7674349999999997E-3</v>
      </c>
      <c r="W1398">
        <v>2.7841116999999999E-2</v>
      </c>
      <c r="X1398">
        <v>8.8158890000000004E-3</v>
      </c>
      <c r="Y1398">
        <v>0.40625</v>
      </c>
      <c r="Z1398">
        <v>0.48799999999999999</v>
      </c>
      <c r="AA1398">
        <v>0</v>
      </c>
      <c r="AB1398">
        <v>0.51200000000000001</v>
      </c>
      <c r="AC1398">
        <v>0.93589999999999995</v>
      </c>
      <c r="AD1398" t="s">
        <v>48</v>
      </c>
      <c r="AE1398" t="s">
        <v>48</v>
      </c>
      <c r="AF1398" t="s">
        <v>48</v>
      </c>
      <c r="AG1398" t="s">
        <v>37311</v>
      </c>
    </row>
    <row r="1399" spans="1:33" hidden="1" outlineLevel="1" x14ac:dyDescent="0.2">
      <c r="A1399" t="s">
        <v>44339</v>
      </c>
      <c r="B1399" t="s">
        <v>44340</v>
      </c>
      <c r="C1399" t="s">
        <v>44341</v>
      </c>
      <c r="D1399" s="3"/>
      <c r="J1399" t="s">
        <v>44342</v>
      </c>
      <c r="K1399" t="s">
        <v>44139</v>
      </c>
      <c r="L1399" t="s">
        <v>1263</v>
      </c>
      <c r="M1399">
        <v>2</v>
      </c>
      <c r="P1399" s="2" t="s">
        <v>44343</v>
      </c>
      <c r="Q1399" t="s">
        <v>47</v>
      </c>
      <c r="S1399">
        <v>0.23090743</v>
      </c>
      <c r="T1399">
        <v>1.083374E-2</v>
      </c>
      <c r="U1399">
        <v>0.28017170000000002</v>
      </c>
      <c r="V1399">
        <v>1.2061301999999999E-2</v>
      </c>
      <c r="W1399">
        <v>8.0621300000000007E-2</v>
      </c>
      <c r="X1399">
        <v>9.5149599999999994E-3</v>
      </c>
      <c r="Y1399">
        <v>0.2560606060606061</v>
      </c>
      <c r="Z1399">
        <v>0.14599999999999999</v>
      </c>
      <c r="AA1399">
        <v>3.5000000000000003E-2</v>
      </c>
      <c r="AB1399">
        <v>0.81899999999999995</v>
      </c>
      <c r="AC1399">
        <v>0.94210000000000005</v>
      </c>
      <c r="AD1399" t="s">
        <v>48</v>
      </c>
      <c r="AE1399" t="s">
        <v>48</v>
      </c>
      <c r="AF1399" t="s">
        <v>48</v>
      </c>
      <c r="AG1399" t="s">
        <v>37311</v>
      </c>
    </row>
    <row r="1400" spans="1:33" hidden="1" outlineLevel="1" x14ac:dyDescent="0.2">
      <c r="A1400" t="s">
        <v>44344</v>
      </c>
      <c r="B1400" t="s">
        <v>44345</v>
      </c>
      <c r="C1400" t="s">
        <v>44346</v>
      </c>
      <c r="D1400" s="3"/>
      <c r="J1400" t="s">
        <v>44347</v>
      </c>
      <c r="K1400" t="s">
        <v>44139</v>
      </c>
      <c r="L1400" t="s">
        <v>1263</v>
      </c>
      <c r="M1400">
        <v>1</v>
      </c>
      <c r="P1400" s="2" t="s">
        <v>44348</v>
      </c>
      <c r="Q1400" t="s">
        <v>47</v>
      </c>
      <c r="S1400">
        <v>0.15103401</v>
      </c>
      <c r="T1400">
        <v>2.2220612000000001E-3</v>
      </c>
      <c r="U1400">
        <v>2.522431E-2</v>
      </c>
      <c r="V1400">
        <v>1.1691323E-2</v>
      </c>
      <c r="W1400">
        <v>7.3334389999999999E-2</v>
      </c>
      <c r="X1400">
        <v>6.7898775000000003E-3</v>
      </c>
      <c r="Y1400">
        <v>-0.4</v>
      </c>
      <c r="Z1400">
        <v>7.5999999999999998E-2</v>
      </c>
      <c r="AA1400">
        <v>0.16200000000000001</v>
      </c>
      <c r="AB1400">
        <v>0.76200000000000001</v>
      </c>
      <c r="AC1400">
        <v>-0.29239999999999999</v>
      </c>
      <c r="AD1400" t="s">
        <v>48</v>
      </c>
      <c r="AE1400" t="s">
        <v>48</v>
      </c>
      <c r="AF1400" t="s">
        <v>48</v>
      </c>
      <c r="AG1400" t="s">
        <v>37311</v>
      </c>
    </row>
    <row r="1401" spans="1:33" hidden="1" outlineLevel="1" x14ac:dyDescent="0.2">
      <c r="A1401" t="s">
        <v>44349</v>
      </c>
      <c r="B1401" t="s">
        <v>44350</v>
      </c>
      <c r="C1401" t="s">
        <v>37356</v>
      </c>
      <c r="D1401" s="3"/>
      <c r="J1401" t="s">
        <v>44351</v>
      </c>
      <c r="K1401" t="s">
        <v>44139</v>
      </c>
      <c r="L1401" t="s">
        <v>1263</v>
      </c>
      <c r="M1401">
        <v>-15</v>
      </c>
      <c r="P1401" s="2" t="s">
        <v>44352</v>
      </c>
      <c r="Q1401" t="s">
        <v>47</v>
      </c>
      <c r="S1401">
        <v>0.15987846</v>
      </c>
      <c r="T1401">
        <v>3.0708313000000001E-3</v>
      </c>
      <c r="U1401">
        <v>4.8676179999999999E-2</v>
      </c>
      <c r="V1401">
        <v>4.1992567E-3</v>
      </c>
      <c r="W1401">
        <v>6.7220719999999998E-2</v>
      </c>
      <c r="X1401">
        <v>8.3757329999999998E-3</v>
      </c>
      <c r="Y1401">
        <v>0</v>
      </c>
      <c r="Z1401">
        <v>0</v>
      </c>
      <c r="AA1401">
        <v>0.16900000000000001</v>
      </c>
      <c r="AB1401">
        <v>0.83099999999999996</v>
      </c>
      <c r="AC1401">
        <v>-0.70960000000000001</v>
      </c>
      <c r="AD1401" t="s">
        <v>48</v>
      </c>
      <c r="AE1401" t="s">
        <v>48</v>
      </c>
      <c r="AF1401" t="s">
        <v>48</v>
      </c>
      <c r="AG1401" t="s">
        <v>37311</v>
      </c>
    </row>
    <row r="1402" spans="1:33" hidden="1" outlineLevel="1" x14ac:dyDescent="0.2">
      <c r="A1402" t="s">
        <v>44353</v>
      </c>
      <c r="B1402" t="s">
        <v>44354</v>
      </c>
      <c r="C1402" t="s">
        <v>44355</v>
      </c>
      <c r="D1402" s="3"/>
      <c r="J1402" t="s">
        <v>44356</v>
      </c>
      <c r="K1402" t="s">
        <v>44159</v>
      </c>
      <c r="L1402" t="s">
        <v>1263</v>
      </c>
      <c r="M1402">
        <v>3</v>
      </c>
      <c r="P1402" s="2" t="s">
        <v>44357</v>
      </c>
      <c r="Q1402" t="s">
        <v>47</v>
      </c>
      <c r="S1402">
        <v>0.14429576999999999</v>
      </c>
      <c r="T1402">
        <v>4.1389464999999999E-3</v>
      </c>
      <c r="U1402">
        <v>0.22572558000000001</v>
      </c>
      <c r="V1402">
        <v>4.6247323E-3</v>
      </c>
      <c r="W1402">
        <v>3.1036375000000001E-2</v>
      </c>
      <c r="X1402">
        <v>6.6539470000000003E-3</v>
      </c>
      <c r="Y1402">
        <v>0.1849206349206349</v>
      </c>
      <c r="Z1402">
        <v>0.11600000000000001</v>
      </c>
      <c r="AA1402">
        <v>0</v>
      </c>
      <c r="AB1402">
        <v>0.88400000000000001</v>
      </c>
      <c r="AC1402">
        <v>0.88580000000000003</v>
      </c>
      <c r="AD1402" t="s">
        <v>48</v>
      </c>
      <c r="AE1402" t="s">
        <v>48</v>
      </c>
      <c r="AF1402" t="s">
        <v>48</v>
      </c>
      <c r="AG1402" t="s">
        <v>37311</v>
      </c>
    </row>
    <row r="1403" spans="1:33" hidden="1" outlineLevel="1" x14ac:dyDescent="0.2">
      <c r="A1403" t="s">
        <v>44358</v>
      </c>
      <c r="B1403" t="s">
        <v>44359</v>
      </c>
      <c r="C1403" t="s">
        <v>44151</v>
      </c>
      <c r="D1403" s="3"/>
      <c r="J1403" t="s">
        <v>44360</v>
      </c>
      <c r="K1403" t="s">
        <v>44163</v>
      </c>
      <c r="L1403" t="s">
        <v>1263</v>
      </c>
      <c r="M1403">
        <v>3</v>
      </c>
      <c r="P1403" s="2" t="s">
        <v>44361</v>
      </c>
      <c r="Q1403" t="s">
        <v>47</v>
      </c>
      <c r="S1403">
        <v>0.43720075000000003</v>
      </c>
      <c r="T1403">
        <v>6.5994262999999999E-3</v>
      </c>
      <c r="U1403">
        <v>0.13697000000000001</v>
      </c>
      <c r="V1403">
        <v>7.0295929999999998E-3</v>
      </c>
      <c r="W1403">
        <v>0.48627715999999999</v>
      </c>
      <c r="X1403">
        <v>7.5989880000000001E-3</v>
      </c>
      <c r="Y1403">
        <v>0.1815476190476191</v>
      </c>
      <c r="Z1403">
        <v>5.0999999999999997E-2</v>
      </c>
      <c r="AA1403">
        <v>0.17699999999999999</v>
      </c>
      <c r="AB1403">
        <v>0.77200000000000002</v>
      </c>
      <c r="AC1403">
        <v>-0.8881</v>
      </c>
      <c r="AD1403" t="s">
        <v>48</v>
      </c>
      <c r="AE1403" t="s">
        <v>48</v>
      </c>
      <c r="AF1403" t="s">
        <v>48</v>
      </c>
      <c r="AG1403" t="s">
        <v>37311</v>
      </c>
    </row>
    <row r="1404" spans="1:33" hidden="1" outlineLevel="1" x14ac:dyDescent="0.2">
      <c r="A1404" t="s">
        <v>44362</v>
      </c>
      <c r="B1404" t="s">
        <v>44363</v>
      </c>
      <c r="C1404" t="s">
        <v>37356</v>
      </c>
      <c r="D1404" s="3"/>
      <c r="J1404" t="s">
        <v>44364</v>
      </c>
      <c r="K1404" t="s">
        <v>44163</v>
      </c>
      <c r="L1404" t="s">
        <v>1263</v>
      </c>
      <c r="M1404">
        <v>-1</v>
      </c>
      <c r="P1404" s="2" t="s">
        <v>44365</v>
      </c>
      <c r="Q1404" t="s">
        <v>47</v>
      </c>
      <c r="S1404">
        <v>2.1785566999999999E-2</v>
      </c>
      <c r="T1404">
        <v>1.5544891000000001E-3</v>
      </c>
      <c r="U1404">
        <v>1.6821137E-2</v>
      </c>
      <c r="V1404">
        <v>3.2928091999999999E-3</v>
      </c>
      <c r="W1404">
        <v>9.9828910000000007E-3</v>
      </c>
      <c r="X1404">
        <v>9.7479850000000007E-3</v>
      </c>
      <c r="Y1404">
        <v>0.23749999999999999</v>
      </c>
      <c r="Z1404">
        <v>0.27600000000000002</v>
      </c>
      <c r="AA1404">
        <v>0</v>
      </c>
      <c r="AB1404">
        <v>0.72399999999999998</v>
      </c>
      <c r="AC1404">
        <v>0.72629999999999995</v>
      </c>
      <c r="AD1404" t="s">
        <v>48</v>
      </c>
      <c r="AE1404" t="s">
        <v>48</v>
      </c>
      <c r="AF1404" t="s">
        <v>48</v>
      </c>
      <c r="AG1404" t="s">
        <v>37311</v>
      </c>
    </row>
    <row r="1405" spans="1:33" hidden="1" outlineLevel="1" x14ac:dyDescent="0.2">
      <c r="A1405" t="s">
        <v>44366</v>
      </c>
      <c r="B1405" t="s">
        <v>44320</v>
      </c>
      <c r="C1405" t="s">
        <v>44165</v>
      </c>
      <c r="D1405" s="3"/>
      <c r="J1405" t="s">
        <v>44367</v>
      </c>
      <c r="K1405" t="s">
        <v>44168</v>
      </c>
      <c r="L1405" t="s">
        <v>1263</v>
      </c>
      <c r="M1405">
        <v>-1</v>
      </c>
      <c r="P1405" s="2" t="s">
        <v>44368</v>
      </c>
      <c r="Q1405" t="s">
        <v>10060</v>
      </c>
      <c r="S1405">
        <v>3.5455880000000002E-2</v>
      </c>
      <c r="T1405">
        <v>1.6403197999999999E-3</v>
      </c>
      <c r="U1405">
        <v>1.6889455000000001E-2</v>
      </c>
      <c r="V1405">
        <v>3.3483060000000001E-3</v>
      </c>
      <c r="W1405">
        <v>1.3288911E-2</v>
      </c>
      <c r="X1405">
        <v>7.5601499999999999E-3</v>
      </c>
      <c r="Y1405">
        <v>-0.1875</v>
      </c>
      <c r="Z1405">
        <v>0.252</v>
      </c>
      <c r="AA1405">
        <v>0</v>
      </c>
      <c r="AB1405">
        <v>0.748</v>
      </c>
      <c r="AC1405">
        <v>0.40189999999999998</v>
      </c>
      <c r="AD1405" t="s">
        <v>48</v>
      </c>
      <c r="AE1405" t="s">
        <v>48</v>
      </c>
      <c r="AF1405" t="s">
        <v>48</v>
      </c>
      <c r="AG1405" t="s">
        <v>37311</v>
      </c>
    </row>
    <row r="1406" spans="1:33" hidden="1" outlineLevel="1" x14ac:dyDescent="0.2">
      <c r="A1406" t="s">
        <v>44369</v>
      </c>
      <c r="B1406" t="s">
        <v>44370</v>
      </c>
      <c r="C1406" t="s">
        <v>44371</v>
      </c>
      <c r="D1406" s="3"/>
      <c r="J1406" t="s">
        <v>44372</v>
      </c>
      <c r="K1406" t="s">
        <v>44168</v>
      </c>
      <c r="L1406" t="s">
        <v>1263</v>
      </c>
      <c r="M1406">
        <v>1</v>
      </c>
      <c r="P1406" s="2" t="s">
        <v>44373</v>
      </c>
      <c r="Q1406" t="s">
        <v>47</v>
      </c>
      <c r="S1406">
        <v>1.3131535E-2</v>
      </c>
      <c r="T1406">
        <v>6.2465670000000004E-4</v>
      </c>
      <c r="U1406">
        <v>1.1628932E-2</v>
      </c>
      <c r="V1406">
        <v>2.2106220000000002E-3</v>
      </c>
      <c r="W1406">
        <v>8.8998840000000003E-3</v>
      </c>
      <c r="X1406">
        <v>6.2008454000000001E-3</v>
      </c>
      <c r="Y1406">
        <v>0</v>
      </c>
      <c r="Z1406">
        <v>0</v>
      </c>
      <c r="AA1406">
        <v>0</v>
      </c>
      <c r="AB1406">
        <v>1</v>
      </c>
      <c r="AC1406">
        <v>0</v>
      </c>
      <c r="AD1406" t="s">
        <v>48</v>
      </c>
      <c r="AE1406" t="s">
        <v>48</v>
      </c>
      <c r="AF1406" t="s">
        <v>48</v>
      </c>
      <c r="AG1406" t="s">
        <v>37311</v>
      </c>
    </row>
    <row r="1407" spans="1:33" hidden="1" outlineLevel="1" x14ac:dyDescent="0.2">
      <c r="A1407" t="s">
        <v>44374</v>
      </c>
      <c r="B1407" t="s">
        <v>44375</v>
      </c>
      <c r="C1407" t="s">
        <v>37356</v>
      </c>
      <c r="D1407" s="3"/>
      <c r="J1407" t="s">
        <v>44376</v>
      </c>
      <c r="K1407" t="s">
        <v>44193</v>
      </c>
      <c r="L1407" t="s">
        <v>1263</v>
      </c>
      <c r="M1407">
        <v>2</v>
      </c>
      <c r="P1407" s="2" t="s">
        <v>44377</v>
      </c>
      <c r="Q1407" t="s">
        <v>47</v>
      </c>
      <c r="S1407">
        <v>0.16765248999999999</v>
      </c>
      <c r="T1407">
        <v>5.302429E-3</v>
      </c>
      <c r="U1407">
        <v>7.7408569999999996E-2</v>
      </c>
      <c r="V1407">
        <v>0.16159154000000001</v>
      </c>
      <c r="W1407">
        <v>3.1146555999999999E-2</v>
      </c>
      <c r="X1407">
        <v>7.9355780000000004E-3</v>
      </c>
      <c r="Y1407">
        <v>0.31666666666666671</v>
      </c>
      <c r="Z1407">
        <v>0.17699999999999999</v>
      </c>
      <c r="AA1407">
        <v>0</v>
      </c>
      <c r="AB1407">
        <v>0.82299999999999995</v>
      </c>
      <c r="AC1407">
        <v>0.88070000000000004</v>
      </c>
      <c r="AD1407" t="s">
        <v>48</v>
      </c>
      <c r="AE1407" t="s">
        <v>48</v>
      </c>
      <c r="AF1407" t="s">
        <v>48</v>
      </c>
      <c r="AG1407" t="s">
        <v>37311</v>
      </c>
    </row>
    <row r="1408" spans="1:33" hidden="1" outlineLevel="1" x14ac:dyDescent="0.2">
      <c r="A1408" t="s">
        <v>44378</v>
      </c>
      <c r="B1408" t="s">
        <v>44379</v>
      </c>
      <c r="C1408" t="s">
        <v>44223</v>
      </c>
      <c r="D1408" s="3"/>
      <c r="J1408" t="s">
        <v>44380</v>
      </c>
      <c r="K1408" t="s">
        <v>44203</v>
      </c>
      <c r="L1408" t="s">
        <v>1263</v>
      </c>
      <c r="M1408">
        <v>-4</v>
      </c>
      <c r="P1408" s="2" t="s">
        <v>44381</v>
      </c>
      <c r="Q1408" t="s">
        <v>47</v>
      </c>
      <c r="S1408">
        <v>0.21374844000000001</v>
      </c>
      <c r="T1408">
        <v>6.3705443999999998E-3</v>
      </c>
      <c r="U1408">
        <v>8.1934580000000007E-2</v>
      </c>
      <c r="V1408">
        <v>7.0665907E-3</v>
      </c>
      <c r="W1408">
        <v>9.7093194999999993E-2</v>
      </c>
      <c r="X1408">
        <v>8.1815470000000008E-3</v>
      </c>
      <c r="Y1408">
        <v>-0.67708333333333326</v>
      </c>
      <c r="Z1408">
        <v>0.30499999999999999</v>
      </c>
      <c r="AA1408">
        <v>8.3000000000000004E-2</v>
      </c>
      <c r="AB1408">
        <v>0.61199999999999999</v>
      </c>
      <c r="AC1408">
        <v>0.72489999999999999</v>
      </c>
      <c r="AD1408" t="s">
        <v>48</v>
      </c>
      <c r="AE1408" t="s">
        <v>48</v>
      </c>
      <c r="AF1408" t="s">
        <v>48</v>
      </c>
      <c r="AG1408" t="s">
        <v>37311</v>
      </c>
    </row>
    <row r="1409" spans="1:33" hidden="1" outlineLevel="1" x14ac:dyDescent="0.2">
      <c r="A1409" t="s">
        <v>44382</v>
      </c>
      <c r="B1409" t="s">
        <v>44383</v>
      </c>
      <c r="C1409" t="s">
        <v>37356</v>
      </c>
      <c r="D1409" s="3"/>
      <c r="J1409" t="s">
        <v>44384</v>
      </c>
      <c r="K1409" t="s">
        <v>44213</v>
      </c>
      <c r="L1409" t="s">
        <v>1263</v>
      </c>
      <c r="M1409">
        <v>-16</v>
      </c>
      <c r="P1409" s="2" t="s">
        <v>44385</v>
      </c>
      <c r="Q1409" t="s">
        <v>47</v>
      </c>
      <c r="S1409">
        <v>0.33504707</v>
      </c>
      <c r="T1409">
        <v>3.1852721999999999E-3</v>
      </c>
      <c r="U1409">
        <v>9.5512620000000006E-2</v>
      </c>
      <c r="V1409">
        <v>5.1427023000000004E-3</v>
      </c>
      <c r="W1409">
        <v>0.36798461999999998</v>
      </c>
      <c r="X1409">
        <v>7.4048014000000001E-3</v>
      </c>
      <c r="Y1409">
        <v>-0.1004464285714286</v>
      </c>
      <c r="Z1409">
        <v>8.2000000000000003E-2</v>
      </c>
      <c r="AA1409">
        <v>3.5000000000000003E-2</v>
      </c>
      <c r="AB1409">
        <v>0.88300000000000001</v>
      </c>
      <c r="AC1409">
        <v>0.27410000000000001</v>
      </c>
      <c r="AD1409" t="s">
        <v>48</v>
      </c>
      <c r="AE1409" t="s">
        <v>48</v>
      </c>
      <c r="AF1409" t="s">
        <v>48</v>
      </c>
      <c r="AG1409" t="s">
        <v>37311</v>
      </c>
    </row>
    <row r="1410" spans="1:33" hidden="1" outlineLevel="1" x14ac:dyDescent="0.2">
      <c r="A1410" t="s">
        <v>44386</v>
      </c>
      <c r="B1410" t="s">
        <v>44387</v>
      </c>
      <c r="C1410" t="s">
        <v>44146</v>
      </c>
      <c r="D1410" s="3"/>
      <c r="J1410" t="s">
        <v>44388</v>
      </c>
      <c r="K1410" t="s">
        <v>44217</v>
      </c>
      <c r="L1410" t="s">
        <v>1263</v>
      </c>
      <c r="M1410">
        <v>14</v>
      </c>
      <c r="P1410" s="2" t="s">
        <v>44389</v>
      </c>
      <c r="Q1410" t="s">
        <v>10104</v>
      </c>
      <c r="S1410">
        <v>4.166769E-2</v>
      </c>
      <c r="T1410">
        <v>2.231598E-3</v>
      </c>
      <c r="U1410">
        <v>2.2833163E-2</v>
      </c>
      <c r="V1410">
        <v>5.3646889999999997E-3</v>
      </c>
      <c r="W1410">
        <v>1.2946909E-2</v>
      </c>
      <c r="X1410">
        <v>9.4631779999999992E-3</v>
      </c>
      <c r="Y1410" t="s">
        <v>48</v>
      </c>
      <c r="Z1410" t="s">
        <v>48</v>
      </c>
      <c r="AA1410" t="s">
        <v>48</v>
      </c>
      <c r="AB1410" t="s">
        <v>48</v>
      </c>
      <c r="AC1410" t="s">
        <v>48</v>
      </c>
      <c r="AD1410" t="s">
        <v>48</v>
      </c>
      <c r="AE1410" t="s">
        <v>48</v>
      </c>
      <c r="AF1410" t="s">
        <v>48</v>
      </c>
      <c r="AG1410" t="s">
        <v>38748</v>
      </c>
    </row>
    <row r="1411" spans="1:33" hidden="1" outlineLevel="1" x14ac:dyDescent="0.2">
      <c r="A1411" t="s">
        <v>44390</v>
      </c>
      <c r="B1411" t="s">
        <v>44391</v>
      </c>
      <c r="C1411" t="s">
        <v>44392</v>
      </c>
      <c r="D1411" s="3"/>
      <c r="J1411" t="s">
        <v>44393</v>
      </c>
      <c r="K1411" t="s">
        <v>44217</v>
      </c>
      <c r="L1411" t="s">
        <v>1263</v>
      </c>
      <c r="M1411">
        <v>11</v>
      </c>
      <c r="P1411" s="2" t="s">
        <v>44394</v>
      </c>
      <c r="Q1411" t="s">
        <v>47</v>
      </c>
      <c r="S1411">
        <v>0.50759226000000002</v>
      </c>
      <c r="T1411">
        <v>2.3176458E-2</v>
      </c>
      <c r="U1411">
        <v>0.26280963000000002</v>
      </c>
      <c r="V1411">
        <v>1.7163984E-2</v>
      </c>
      <c r="W1411">
        <v>0.47020786999999997</v>
      </c>
      <c r="X1411">
        <v>1.6983430000000001E-2</v>
      </c>
      <c r="Y1411">
        <v>-3.3333333333333333E-2</v>
      </c>
      <c r="Z1411">
        <v>9.6000000000000002E-2</v>
      </c>
      <c r="AA1411">
        <v>0.29399999999999998</v>
      </c>
      <c r="AB1411">
        <v>0.60899999999999999</v>
      </c>
      <c r="AC1411">
        <v>-0.59940000000000004</v>
      </c>
      <c r="AD1411" t="s">
        <v>48</v>
      </c>
      <c r="AE1411" t="s">
        <v>48</v>
      </c>
      <c r="AF1411" t="s">
        <v>48</v>
      </c>
      <c r="AG1411" t="s">
        <v>37311</v>
      </c>
    </row>
    <row r="1412" spans="1:33" hidden="1" outlineLevel="1" x14ac:dyDescent="0.2">
      <c r="A1412" t="s">
        <v>44395</v>
      </c>
      <c r="B1412" t="s">
        <v>44396</v>
      </c>
      <c r="C1412" t="s">
        <v>44165</v>
      </c>
      <c r="D1412" s="3"/>
      <c r="J1412" t="s">
        <v>44397</v>
      </c>
      <c r="K1412" t="s">
        <v>44217</v>
      </c>
      <c r="L1412" t="s">
        <v>1263</v>
      </c>
      <c r="M1412">
        <v>11</v>
      </c>
      <c r="P1412" s="2" t="s">
        <v>44398</v>
      </c>
      <c r="Q1412" t="s">
        <v>10060</v>
      </c>
      <c r="S1412">
        <v>2.8267179999999999E-2</v>
      </c>
      <c r="T1412">
        <v>1.4781951999999999E-3</v>
      </c>
      <c r="U1412">
        <v>1.6411226000000001E-2</v>
      </c>
      <c r="V1412">
        <v>2.6083488000000002E-3</v>
      </c>
      <c r="W1412">
        <v>1.03248935E-2</v>
      </c>
      <c r="X1412">
        <v>7.4565843999999997E-3</v>
      </c>
      <c r="Y1412">
        <v>0</v>
      </c>
      <c r="Z1412">
        <v>0</v>
      </c>
      <c r="AA1412">
        <v>0.22</v>
      </c>
      <c r="AB1412">
        <v>0.78</v>
      </c>
      <c r="AC1412">
        <v>-0.47670000000000001</v>
      </c>
      <c r="AD1412" t="s">
        <v>48</v>
      </c>
      <c r="AE1412" t="s">
        <v>48</v>
      </c>
      <c r="AF1412" t="s">
        <v>48</v>
      </c>
      <c r="AG1412" t="s">
        <v>37311</v>
      </c>
    </row>
    <row r="1413" spans="1:33" hidden="1" outlineLevel="1" x14ac:dyDescent="0.2">
      <c r="A1413" t="s">
        <v>44399</v>
      </c>
      <c r="B1413" t="s">
        <v>44400</v>
      </c>
      <c r="C1413" t="s">
        <v>44331</v>
      </c>
      <c r="D1413" s="3"/>
      <c r="J1413" t="s">
        <v>44401</v>
      </c>
      <c r="K1413" t="s">
        <v>44217</v>
      </c>
      <c r="L1413" t="s">
        <v>1263</v>
      </c>
      <c r="M1413">
        <v>3</v>
      </c>
      <c r="P1413" s="2" t="s">
        <v>44402</v>
      </c>
      <c r="Q1413" t="s">
        <v>47</v>
      </c>
      <c r="S1413">
        <v>2.2021262E-2</v>
      </c>
      <c r="T1413">
        <v>8.3923340000000002E-4</v>
      </c>
      <c r="U1413">
        <v>1.3234417E-2</v>
      </c>
      <c r="V1413">
        <v>2.4973554999999999E-3</v>
      </c>
      <c r="W1413">
        <v>1.1160898000000001E-2</v>
      </c>
      <c r="X1413">
        <v>6.1166976000000001E-3</v>
      </c>
      <c r="Y1413">
        <v>0</v>
      </c>
      <c r="Z1413">
        <v>0</v>
      </c>
      <c r="AA1413">
        <v>0</v>
      </c>
      <c r="AB1413">
        <v>1</v>
      </c>
      <c r="AC1413">
        <v>0</v>
      </c>
      <c r="AD1413" t="s">
        <v>48</v>
      </c>
      <c r="AE1413" t="s">
        <v>48</v>
      </c>
      <c r="AF1413" t="s">
        <v>48</v>
      </c>
      <c r="AG1413" t="s">
        <v>37311</v>
      </c>
    </row>
    <row r="1414" spans="1:33" hidden="1" outlineLevel="1" x14ac:dyDescent="0.2">
      <c r="A1414" t="s">
        <v>44403</v>
      </c>
      <c r="B1414" t="s">
        <v>44404</v>
      </c>
      <c r="C1414" t="s">
        <v>44371</v>
      </c>
      <c r="D1414" s="3"/>
      <c r="J1414" t="s">
        <v>44405</v>
      </c>
      <c r="K1414" t="s">
        <v>44217</v>
      </c>
      <c r="L1414" t="s">
        <v>1263</v>
      </c>
      <c r="M1414">
        <v>1</v>
      </c>
      <c r="P1414" s="2" t="s">
        <v>44406</v>
      </c>
      <c r="Q1414" t="s">
        <v>47</v>
      </c>
      <c r="S1414">
        <v>5.2552870000000002E-2</v>
      </c>
      <c r="T1414">
        <v>1.4114380000000001E-3</v>
      </c>
      <c r="U1414">
        <v>1.9758832E-2</v>
      </c>
      <c r="V1414">
        <v>2.5898499999999999E-3</v>
      </c>
      <c r="W1414">
        <v>2.0837102E-2</v>
      </c>
      <c r="X1414">
        <v>6.6410009999999997E-3</v>
      </c>
      <c r="Y1414">
        <v>0</v>
      </c>
      <c r="Z1414">
        <v>0</v>
      </c>
      <c r="AA1414">
        <v>0</v>
      </c>
      <c r="AB1414">
        <v>1</v>
      </c>
      <c r="AC1414">
        <v>0</v>
      </c>
      <c r="AD1414" t="s">
        <v>48</v>
      </c>
      <c r="AE1414" t="s">
        <v>48</v>
      </c>
      <c r="AF1414" t="s">
        <v>48</v>
      </c>
      <c r="AG1414" t="s">
        <v>37311</v>
      </c>
    </row>
    <row r="1415" spans="1:33" hidden="1" outlineLevel="1" x14ac:dyDescent="0.2">
      <c r="A1415" t="s">
        <v>44407</v>
      </c>
      <c r="B1415" t="s">
        <v>44408</v>
      </c>
      <c r="C1415" t="s">
        <v>44409</v>
      </c>
      <c r="D1415" s="3"/>
      <c r="J1415" t="s">
        <v>44410</v>
      </c>
      <c r="K1415" t="s">
        <v>44221</v>
      </c>
      <c r="L1415" t="s">
        <v>1263</v>
      </c>
      <c r="M1415">
        <v>0</v>
      </c>
      <c r="P1415" s="2" t="s">
        <v>44411</v>
      </c>
      <c r="Q1415" t="s">
        <v>47</v>
      </c>
      <c r="S1415">
        <v>4.0430736000000002E-2</v>
      </c>
      <c r="T1415">
        <v>1.1491775999999999E-3</v>
      </c>
      <c r="U1415">
        <v>1.6411226000000001E-2</v>
      </c>
      <c r="V1415">
        <v>2.4603575E-3</v>
      </c>
      <c r="W1415">
        <v>1.4884921000000001E-2</v>
      </c>
      <c r="X1415">
        <v>6.4985976000000003E-3</v>
      </c>
      <c r="Y1415">
        <v>0.52857142857142847</v>
      </c>
      <c r="Z1415">
        <v>0.218</v>
      </c>
      <c r="AA1415">
        <v>0.26400000000000001</v>
      </c>
      <c r="AB1415">
        <v>0.51700000000000002</v>
      </c>
      <c r="AC1415">
        <v>0.19889999999999999</v>
      </c>
      <c r="AD1415" t="s">
        <v>48</v>
      </c>
      <c r="AE1415" t="s">
        <v>48</v>
      </c>
      <c r="AF1415" t="s">
        <v>48</v>
      </c>
      <c r="AG1415" t="s">
        <v>37311</v>
      </c>
    </row>
    <row r="1416" spans="1:33" hidden="1" outlineLevel="1" x14ac:dyDescent="0.2">
      <c r="A1416" t="s">
        <v>44412</v>
      </c>
      <c r="B1416" t="s">
        <v>44413</v>
      </c>
      <c r="C1416" t="s">
        <v>37356</v>
      </c>
      <c r="D1416" s="3"/>
      <c r="J1416" t="s">
        <v>44414</v>
      </c>
      <c r="K1416" t="s">
        <v>44239</v>
      </c>
      <c r="L1416" t="s">
        <v>1263</v>
      </c>
      <c r="M1416">
        <v>0</v>
      </c>
      <c r="P1416" s="2" t="s">
        <v>44415</v>
      </c>
      <c r="Q1416" t="s">
        <v>47</v>
      </c>
      <c r="S1416">
        <v>7.8852039999999998E-3</v>
      </c>
      <c r="T1416">
        <v>6.4373016000000003E-4</v>
      </c>
      <c r="U1416">
        <v>1.18338885E-2</v>
      </c>
      <c r="V1416">
        <v>2.3863617999999999E-3</v>
      </c>
      <c r="W1416">
        <v>6.8478719999999996E-3</v>
      </c>
      <c r="X1416">
        <v>6.3108844000000002E-3</v>
      </c>
      <c r="Y1416">
        <v>0.16666666666666671</v>
      </c>
      <c r="Z1416">
        <v>7.1999999999999995E-2</v>
      </c>
      <c r="AA1416">
        <v>0</v>
      </c>
      <c r="AB1416">
        <v>0.92800000000000005</v>
      </c>
      <c r="AC1416">
        <v>0.71399999999999997</v>
      </c>
      <c r="AD1416" t="s">
        <v>48</v>
      </c>
      <c r="AE1416" t="s">
        <v>48</v>
      </c>
      <c r="AF1416" t="s">
        <v>48</v>
      </c>
      <c r="AG1416" t="s">
        <v>37311</v>
      </c>
    </row>
    <row r="1417" spans="1:33" hidden="1" outlineLevel="1" x14ac:dyDescent="0.2">
      <c r="A1417" t="s">
        <v>44416</v>
      </c>
      <c r="B1417" t="s">
        <v>44417</v>
      </c>
      <c r="C1417" t="s">
        <v>44418</v>
      </c>
      <c r="D1417" s="3"/>
      <c r="J1417" t="s">
        <v>44419</v>
      </c>
      <c r="K1417" t="s">
        <v>44251</v>
      </c>
      <c r="L1417" t="s">
        <v>1263</v>
      </c>
      <c r="M1417">
        <v>14</v>
      </c>
      <c r="P1417" s="2" t="s">
        <v>44420</v>
      </c>
      <c r="Q1417" t="s">
        <v>47</v>
      </c>
      <c r="S1417">
        <v>1.0995303999999999E-2</v>
      </c>
      <c r="T1417">
        <v>7.2956085000000005E-4</v>
      </c>
      <c r="U1417">
        <v>1.2790346500000001E-2</v>
      </c>
      <c r="V1417">
        <v>2.3493639E-3</v>
      </c>
      <c r="W1417">
        <v>7.7598774999999998E-3</v>
      </c>
      <c r="X1417">
        <v>6.2785195000000004E-3</v>
      </c>
      <c r="Y1417">
        <v>0.2533333333333333</v>
      </c>
      <c r="Z1417">
        <v>0.16500000000000001</v>
      </c>
      <c r="AA1417">
        <v>7.9000000000000001E-2</v>
      </c>
      <c r="AB1417">
        <v>0.755</v>
      </c>
      <c r="AC1417">
        <v>0.34</v>
      </c>
      <c r="AD1417" t="s">
        <v>48</v>
      </c>
      <c r="AE1417" t="s">
        <v>48</v>
      </c>
      <c r="AF1417" t="s">
        <v>48</v>
      </c>
      <c r="AG1417" t="s">
        <v>37311</v>
      </c>
    </row>
    <row r="1418" spans="1:33" hidden="1" outlineLevel="1" x14ac:dyDescent="0.2">
      <c r="A1418" t="s">
        <v>44421</v>
      </c>
      <c r="B1418" t="s">
        <v>44422</v>
      </c>
      <c r="C1418" t="s">
        <v>44165</v>
      </c>
      <c r="D1418" s="3"/>
      <c r="J1418" t="s">
        <v>44423</v>
      </c>
      <c r="K1418" t="s">
        <v>44251</v>
      </c>
      <c r="L1418" t="s">
        <v>1263</v>
      </c>
      <c r="M1418">
        <v>6</v>
      </c>
      <c r="P1418" s="2" t="s">
        <v>44424</v>
      </c>
      <c r="Q1418" t="s">
        <v>10060</v>
      </c>
      <c r="S1418">
        <v>4.4883764999999999E-2</v>
      </c>
      <c r="T1418">
        <v>1.9454956E-3</v>
      </c>
      <c r="U1418">
        <v>2.7957050000000001E-2</v>
      </c>
      <c r="V1418">
        <v>3.5147964999999999E-3</v>
      </c>
      <c r="W1418">
        <v>1.54929245E-2</v>
      </c>
      <c r="X1418">
        <v>6.6021639999999998E-3</v>
      </c>
      <c r="Y1418">
        <v>0.16</v>
      </c>
      <c r="Z1418">
        <v>0.23499999999999999</v>
      </c>
      <c r="AA1418">
        <v>0</v>
      </c>
      <c r="AB1418">
        <v>0.76500000000000001</v>
      </c>
      <c r="AC1418">
        <v>0.79059999999999997</v>
      </c>
      <c r="AD1418" t="s">
        <v>48</v>
      </c>
      <c r="AE1418" t="s">
        <v>48</v>
      </c>
      <c r="AF1418" t="s">
        <v>48</v>
      </c>
      <c r="AG1418" t="s">
        <v>37311</v>
      </c>
    </row>
    <row r="1419" spans="1:33" hidden="1" outlineLevel="1" x14ac:dyDescent="0.2">
      <c r="A1419" t="s">
        <v>44425</v>
      </c>
      <c r="B1419" t="s">
        <v>44426</v>
      </c>
      <c r="C1419" t="s">
        <v>37356</v>
      </c>
      <c r="D1419" s="3"/>
      <c r="J1419" t="s">
        <v>44427</v>
      </c>
      <c r="K1419" t="s">
        <v>44251</v>
      </c>
      <c r="L1419" t="s">
        <v>1263</v>
      </c>
      <c r="M1419">
        <v>3</v>
      </c>
      <c r="P1419" s="2" t="s">
        <v>44428</v>
      </c>
      <c r="Q1419" t="s">
        <v>47</v>
      </c>
      <c r="S1419">
        <v>1.2628891499999999E-2</v>
      </c>
      <c r="T1419">
        <v>7.5340270000000004E-4</v>
      </c>
      <c r="U1419">
        <v>1.3029462E-2</v>
      </c>
      <c r="V1419">
        <v>1.7758971000000001E-3</v>
      </c>
      <c r="W1419">
        <v>7.7028773E-3</v>
      </c>
      <c r="X1419">
        <v>6.7510399999999998E-3</v>
      </c>
      <c r="Y1419">
        <v>0.1083333333333333</v>
      </c>
      <c r="Z1419">
        <v>6.4000000000000001E-2</v>
      </c>
      <c r="AA1419">
        <v>9.6000000000000002E-2</v>
      </c>
      <c r="AB1419">
        <v>0.84</v>
      </c>
      <c r="AC1419">
        <v>-0.1118</v>
      </c>
      <c r="AD1419" t="s">
        <v>48</v>
      </c>
      <c r="AE1419" t="s">
        <v>48</v>
      </c>
      <c r="AF1419" t="s">
        <v>48</v>
      </c>
      <c r="AG1419" t="s">
        <v>37311</v>
      </c>
    </row>
    <row r="1420" spans="1:33" hidden="1" outlineLevel="1" x14ac:dyDescent="0.2">
      <c r="A1420" t="s">
        <v>44429</v>
      </c>
      <c r="B1420" t="s">
        <v>44430</v>
      </c>
      <c r="C1420" t="s">
        <v>44146</v>
      </c>
      <c r="D1420" s="3"/>
      <c r="J1420" t="s">
        <v>44431</v>
      </c>
      <c r="K1420" t="s">
        <v>44251</v>
      </c>
      <c r="L1420" t="s">
        <v>1263</v>
      </c>
      <c r="M1420">
        <v>4</v>
      </c>
      <c r="P1420" s="2" t="s">
        <v>44432</v>
      </c>
      <c r="Q1420" t="s">
        <v>10104</v>
      </c>
      <c r="S1420">
        <v>8.7334130000000006E-3</v>
      </c>
      <c r="T1420">
        <v>5.9604644999999997E-4</v>
      </c>
      <c r="U1420">
        <v>1.1201941999999999E-2</v>
      </c>
      <c r="V1420">
        <v>2.7378413000000001E-3</v>
      </c>
      <c r="W1420">
        <v>6.9238724999999999E-3</v>
      </c>
      <c r="X1420">
        <v>6.2526283000000002E-3</v>
      </c>
      <c r="Y1420">
        <v>0</v>
      </c>
      <c r="Z1420">
        <v>0</v>
      </c>
      <c r="AA1420">
        <v>0</v>
      </c>
      <c r="AB1420">
        <v>1</v>
      </c>
      <c r="AC1420">
        <v>0</v>
      </c>
      <c r="AD1420" t="s">
        <v>48</v>
      </c>
      <c r="AE1420" t="s">
        <v>48</v>
      </c>
      <c r="AF1420" t="s">
        <v>48</v>
      </c>
      <c r="AG1420" t="s">
        <v>37311</v>
      </c>
    </row>
    <row r="1421" spans="1:33" hidden="1" outlineLevel="1" x14ac:dyDescent="0.2">
      <c r="A1421" t="s">
        <v>44433</v>
      </c>
      <c r="B1421" t="s">
        <v>44434</v>
      </c>
      <c r="C1421" t="s">
        <v>37356</v>
      </c>
      <c r="D1421" s="3"/>
      <c r="J1421" t="s">
        <v>44435</v>
      </c>
      <c r="K1421" t="s">
        <v>44265</v>
      </c>
      <c r="L1421" t="s">
        <v>1263</v>
      </c>
      <c r="M1421">
        <v>3</v>
      </c>
      <c r="P1421" s="2" t="s">
        <v>44436</v>
      </c>
      <c r="Q1421" t="s">
        <v>47</v>
      </c>
      <c r="S1421">
        <v>1.1874928E-2</v>
      </c>
      <c r="T1421">
        <v>7.8201294000000005E-4</v>
      </c>
      <c r="U1421">
        <v>1.265371E-2</v>
      </c>
      <c r="V1421">
        <v>2.7563404000000001E-3</v>
      </c>
      <c r="W1421">
        <v>7.7978780000000003E-3</v>
      </c>
      <c r="X1421">
        <v>6.8416605E-3</v>
      </c>
      <c r="Y1421">
        <v>0.22500000000000001</v>
      </c>
      <c r="Z1421">
        <v>0</v>
      </c>
      <c r="AA1421">
        <v>0</v>
      </c>
      <c r="AB1421">
        <v>1</v>
      </c>
      <c r="AC1421">
        <v>0</v>
      </c>
      <c r="AD1421" t="s">
        <v>48</v>
      </c>
      <c r="AE1421" t="s">
        <v>48</v>
      </c>
      <c r="AF1421" t="s">
        <v>48</v>
      </c>
      <c r="AG1421" t="s">
        <v>37311</v>
      </c>
    </row>
    <row r="1422" spans="1:33" hidden="1" outlineLevel="1" x14ac:dyDescent="0.2">
      <c r="A1422" t="s">
        <v>44437</v>
      </c>
      <c r="B1422" t="s">
        <v>44438</v>
      </c>
      <c r="C1422" t="s">
        <v>37356</v>
      </c>
      <c r="D1422" s="3"/>
      <c r="J1422" t="s">
        <v>44439</v>
      </c>
      <c r="K1422" t="s">
        <v>44265</v>
      </c>
      <c r="L1422" t="s">
        <v>1263</v>
      </c>
      <c r="M1422">
        <v>2</v>
      </c>
      <c r="P1422" s="2" t="s">
        <v>44440</v>
      </c>
      <c r="Q1422" t="s">
        <v>47</v>
      </c>
      <c r="S1422">
        <v>1.0429831000000001E-2</v>
      </c>
      <c r="T1422">
        <v>6.2942504999999999E-4</v>
      </c>
      <c r="U1422">
        <v>1.1236101E-2</v>
      </c>
      <c r="V1422">
        <v>2.034882E-3</v>
      </c>
      <c r="W1422">
        <v>7.3608750000000002E-3</v>
      </c>
      <c r="X1422">
        <v>6.433869E-3</v>
      </c>
      <c r="Y1422">
        <v>-0.22500000000000001</v>
      </c>
      <c r="Z1422">
        <v>0</v>
      </c>
      <c r="AA1422">
        <v>9.0999999999999998E-2</v>
      </c>
      <c r="AB1422">
        <v>0.90900000000000003</v>
      </c>
      <c r="AC1422">
        <v>-0.45879999999999999</v>
      </c>
      <c r="AD1422" t="s">
        <v>48</v>
      </c>
      <c r="AE1422" t="s">
        <v>48</v>
      </c>
      <c r="AF1422" t="s">
        <v>48</v>
      </c>
      <c r="AG1422" t="s">
        <v>37311</v>
      </c>
    </row>
    <row r="1423" spans="1:33" hidden="1" outlineLevel="1" x14ac:dyDescent="0.2">
      <c r="A1423" t="s">
        <v>44441</v>
      </c>
      <c r="B1423" t="s">
        <v>44442</v>
      </c>
      <c r="C1423" t="s">
        <v>44272</v>
      </c>
      <c r="D1423" s="3"/>
      <c r="J1423" t="s">
        <v>44443</v>
      </c>
      <c r="K1423" t="s">
        <v>44270</v>
      </c>
      <c r="L1423" t="s">
        <v>1263</v>
      </c>
      <c r="M1423">
        <v>2</v>
      </c>
      <c r="P1423" s="2" t="s">
        <v>44444</v>
      </c>
      <c r="Q1423" t="s">
        <v>47</v>
      </c>
      <c r="S1423">
        <v>0.48501870000000002</v>
      </c>
      <c r="T1423">
        <v>2.3076923999999999E-2</v>
      </c>
      <c r="U1423">
        <v>0.28017170000000002</v>
      </c>
      <c r="V1423">
        <v>4.4097299999999999E-2</v>
      </c>
      <c r="W1423">
        <v>0.47630358</v>
      </c>
      <c r="X1423">
        <v>1.1482717E-2</v>
      </c>
      <c r="Y1423">
        <v>9.8888888888888887E-2</v>
      </c>
      <c r="Z1423">
        <v>0.183</v>
      </c>
      <c r="AA1423">
        <v>0</v>
      </c>
      <c r="AB1423">
        <v>0.81699999999999995</v>
      </c>
      <c r="AC1423">
        <v>0.80549999999999999</v>
      </c>
      <c r="AD1423" t="s">
        <v>48</v>
      </c>
      <c r="AE1423" t="s">
        <v>48</v>
      </c>
      <c r="AF1423" t="s">
        <v>48</v>
      </c>
      <c r="AG1423" t="s">
        <v>37311</v>
      </c>
    </row>
    <row r="1424" spans="1:33" hidden="1" outlineLevel="1" x14ac:dyDescent="0.2">
      <c r="A1424" t="s">
        <v>44445</v>
      </c>
      <c r="B1424" t="s">
        <v>44446</v>
      </c>
      <c r="C1424" t="s">
        <v>22137</v>
      </c>
      <c r="D1424" s="3"/>
      <c r="J1424" t="s">
        <v>44447</v>
      </c>
      <c r="K1424" t="s">
        <v>44304</v>
      </c>
      <c r="L1424" t="s">
        <v>1263</v>
      </c>
      <c r="M1424">
        <v>-5</v>
      </c>
      <c r="P1424" s="2" t="s">
        <v>44448</v>
      </c>
      <c r="Q1424" t="s">
        <v>47</v>
      </c>
      <c r="S1424">
        <v>0.72529710000000003</v>
      </c>
      <c r="T1424">
        <v>0.13336398999999999</v>
      </c>
      <c r="U1424">
        <v>0.77181685</v>
      </c>
      <c r="V1424">
        <v>5.8401883000000002E-2</v>
      </c>
      <c r="W1424">
        <v>0.56786959999999997</v>
      </c>
      <c r="X1424">
        <v>5.9796512000000003E-2</v>
      </c>
      <c r="Y1424">
        <v>1.041666666666667E-2</v>
      </c>
      <c r="Z1424">
        <v>5.8000000000000003E-2</v>
      </c>
      <c r="AA1424">
        <v>0.186</v>
      </c>
      <c r="AB1424">
        <v>0.75600000000000001</v>
      </c>
      <c r="AC1424">
        <v>-0.86919999999999997</v>
      </c>
      <c r="AD1424" t="s">
        <v>48</v>
      </c>
      <c r="AE1424" t="s">
        <v>48</v>
      </c>
      <c r="AF1424" t="s">
        <v>48</v>
      </c>
      <c r="AG1424" t="s">
        <v>37311</v>
      </c>
    </row>
    <row r="1425" spans="1:33" hidden="1" outlineLevel="1" x14ac:dyDescent="0.2">
      <c r="A1425" t="s">
        <v>44449</v>
      </c>
      <c r="B1425" t="s">
        <v>44450</v>
      </c>
      <c r="C1425" t="s">
        <v>37356</v>
      </c>
      <c r="D1425" s="3"/>
      <c r="J1425" t="s">
        <v>44451</v>
      </c>
      <c r="K1425" t="s">
        <v>44309</v>
      </c>
      <c r="L1425" t="s">
        <v>1263</v>
      </c>
      <c r="M1425">
        <v>3</v>
      </c>
      <c r="P1425" s="2" t="s">
        <v>44452</v>
      </c>
      <c r="Q1425" t="s">
        <v>47</v>
      </c>
      <c r="S1425">
        <v>3.4277401999999998E-2</v>
      </c>
      <c r="T1425">
        <v>1.3065338E-3</v>
      </c>
      <c r="U1425">
        <v>1.9007329E-2</v>
      </c>
      <c r="V1425">
        <v>8.5095069999999995E-3</v>
      </c>
      <c r="W1425">
        <v>1.5568925000000001E-2</v>
      </c>
      <c r="X1425">
        <v>6.6086366000000004E-3</v>
      </c>
      <c r="Y1425">
        <v>0.50909090909090904</v>
      </c>
      <c r="Z1425">
        <v>0.26200000000000001</v>
      </c>
      <c r="AA1425">
        <v>8.1000000000000003E-2</v>
      </c>
      <c r="AB1425">
        <v>0.65700000000000003</v>
      </c>
      <c r="AC1425">
        <v>0.78249999999999997</v>
      </c>
      <c r="AD1425" t="s">
        <v>48</v>
      </c>
      <c r="AE1425" t="s">
        <v>48</v>
      </c>
      <c r="AF1425" t="s">
        <v>48</v>
      </c>
      <c r="AG1425" t="s">
        <v>37311</v>
      </c>
    </row>
    <row r="1426" spans="1:33" hidden="1" outlineLevel="1" x14ac:dyDescent="0.2">
      <c r="A1426" t="s">
        <v>44453</v>
      </c>
      <c r="B1426" t="s">
        <v>44454</v>
      </c>
      <c r="C1426" t="s">
        <v>44141</v>
      </c>
      <c r="D1426" s="3"/>
      <c r="J1426" t="s">
        <v>44455</v>
      </c>
      <c r="K1426" t="s">
        <v>44329</v>
      </c>
      <c r="L1426" t="s">
        <v>1263</v>
      </c>
      <c r="M1426">
        <v>4</v>
      </c>
      <c r="P1426" s="2" t="s">
        <v>44456</v>
      </c>
      <c r="Q1426" t="s">
        <v>47</v>
      </c>
      <c r="S1426">
        <v>3.7812829999999999E-2</v>
      </c>
      <c r="T1426">
        <v>1.4972687E-3</v>
      </c>
      <c r="U1426">
        <v>2.2969801000000001E-2</v>
      </c>
      <c r="V1426">
        <v>4.5322375000000003E-3</v>
      </c>
      <c r="W1426">
        <v>1.4504919E-2</v>
      </c>
      <c r="X1426">
        <v>7.4695300000000003E-3</v>
      </c>
      <c r="Y1426">
        <v>-0.59999999999999987</v>
      </c>
      <c r="Z1426">
        <v>0.221</v>
      </c>
      <c r="AA1426">
        <v>0.42499999999999999</v>
      </c>
      <c r="AB1426">
        <v>0.35399999999999998</v>
      </c>
      <c r="AC1426">
        <v>-0.31819999999999998</v>
      </c>
      <c r="AD1426" t="s">
        <v>48</v>
      </c>
      <c r="AE1426" t="s">
        <v>48</v>
      </c>
      <c r="AF1426" t="s">
        <v>48</v>
      </c>
      <c r="AG1426" t="s">
        <v>37311</v>
      </c>
    </row>
    <row r="1427" spans="1:33" hidden="1" outlineLevel="1" x14ac:dyDescent="0.2">
      <c r="A1427" t="s">
        <v>44457</v>
      </c>
      <c r="B1427" t="s">
        <v>44458</v>
      </c>
      <c r="C1427" t="s">
        <v>44141</v>
      </c>
      <c r="D1427" s="3"/>
      <c r="J1427" t="s">
        <v>44459</v>
      </c>
      <c r="K1427" t="s">
        <v>44349</v>
      </c>
      <c r="L1427" t="s">
        <v>1263</v>
      </c>
      <c r="M1427">
        <v>4</v>
      </c>
      <c r="P1427" s="2" t="s">
        <v>44460</v>
      </c>
      <c r="Q1427" t="s">
        <v>47</v>
      </c>
      <c r="S1427">
        <v>4.4388983E-2</v>
      </c>
      <c r="T1427">
        <v>1.2969971000000001E-3</v>
      </c>
      <c r="U1427">
        <v>2.2149978000000001E-2</v>
      </c>
      <c r="V1427">
        <v>2.1736239999999999E-3</v>
      </c>
      <c r="W1427">
        <v>1.6936934000000001E-2</v>
      </c>
      <c r="X1427">
        <v>7.4436385000000004E-3</v>
      </c>
      <c r="Y1427">
        <v>-0.45</v>
      </c>
      <c r="Z1427">
        <v>7.1999999999999995E-2</v>
      </c>
      <c r="AA1427">
        <v>0.10100000000000001</v>
      </c>
      <c r="AB1427">
        <v>0.82699999999999996</v>
      </c>
      <c r="AC1427">
        <v>-0.183</v>
      </c>
      <c r="AD1427" t="s">
        <v>48</v>
      </c>
      <c r="AE1427" t="s">
        <v>48</v>
      </c>
      <c r="AF1427" t="s">
        <v>48</v>
      </c>
      <c r="AG1427" t="s">
        <v>37311</v>
      </c>
    </row>
    <row r="1428" spans="1:33" hidden="1" outlineLevel="1" x14ac:dyDescent="0.2">
      <c r="A1428" t="s">
        <v>44461</v>
      </c>
      <c r="B1428" t="s">
        <v>44462</v>
      </c>
      <c r="C1428" t="s">
        <v>44463</v>
      </c>
      <c r="D1428" s="3"/>
      <c r="J1428" t="s">
        <v>44464</v>
      </c>
      <c r="K1428" t="s">
        <v>44349</v>
      </c>
      <c r="L1428" t="s">
        <v>1263</v>
      </c>
      <c r="M1428">
        <v>1</v>
      </c>
      <c r="P1428" s="2" t="s">
        <v>44465</v>
      </c>
      <c r="Q1428" t="s">
        <v>47</v>
      </c>
      <c r="S1428">
        <v>1.6712860999999999E-2</v>
      </c>
      <c r="T1428">
        <v>1.3923645000000001E-3</v>
      </c>
      <c r="U1428">
        <v>1.6103793000000002E-2</v>
      </c>
      <c r="V1428">
        <v>4.1437599999999998E-3</v>
      </c>
      <c r="W1428">
        <v>8.5578819999999993E-3</v>
      </c>
      <c r="X1428">
        <v>7.7025536000000002E-3</v>
      </c>
      <c r="Y1428">
        <v>0.22500000000000001</v>
      </c>
      <c r="Z1428">
        <v>0.61499999999999999</v>
      </c>
      <c r="AA1428">
        <v>0</v>
      </c>
      <c r="AB1428">
        <v>0.38500000000000001</v>
      </c>
      <c r="AC1428">
        <v>0.49390000000000001</v>
      </c>
      <c r="AD1428" t="s">
        <v>48</v>
      </c>
      <c r="AE1428" t="s">
        <v>48</v>
      </c>
      <c r="AF1428" t="s">
        <v>48</v>
      </c>
      <c r="AG1428" t="s">
        <v>37311</v>
      </c>
    </row>
    <row r="1429" spans="1:33" hidden="1" outlineLevel="1" x14ac:dyDescent="0.2">
      <c r="A1429" t="s">
        <v>44466</v>
      </c>
      <c r="B1429" t="s">
        <v>44467</v>
      </c>
      <c r="C1429" t="s">
        <v>36757</v>
      </c>
      <c r="D1429" s="3"/>
      <c r="J1429" t="s">
        <v>44468</v>
      </c>
      <c r="K1429" t="s">
        <v>44349</v>
      </c>
      <c r="L1429" t="s">
        <v>1263</v>
      </c>
      <c r="M1429">
        <v>3</v>
      </c>
      <c r="P1429" s="2" t="s">
        <v>44469</v>
      </c>
      <c r="Q1429" t="s">
        <v>47</v>
      </c>
      <c r="S1429">
        <v>0.20705862</v>
      </c>
      <c r="T1429">
        <v>3.7002563E-3</v>
      </c>
      <c r="U1429">
        <v>5.8445938000000003E-2</v>
      </c>
      <c r="V1429">
        <v>3.9772694000000004E-3</v>
      </c>
      <c r="W1429">
        <v>8.1385299999999994E-2</v>
      </c>
      <c r="X1429">
        <v>1.0188141E-2</v>
      </c>
      <c r="Y1429">
        <v>0</v>
      </c>
      <c r="Z1429">
        <v>0</v>
      </c>
      <c r="AA1429">
        <v>0.34699999999999998</v>
      </c>
      <c r="AB1429">
        <v>0.65300000000000002</v>
      </c>
      <c r="AC1429">
        <v>-0.78449999999999998</v>
      </c>
      <c r="AD1429" t="s">
        <v>48</v>
      </c>
      <c r="AE1429" t="s">
        <v>48</v>
      </c>
      <c r="AF1429" t="s">
        <v>48</v>
      </c>
      <c r="AG1429" t="s">
        <v>37311</v>
      </c>
    </row>
    <row r="1430" spans="1:33" hidden="1" outlineLevel="1" x14ac:dyDescent="0.2">
      <c r="A1430" t="s">
        <v>44470</v>
      </c>
      <c r="B1430" t="s">
        <v>44471</v>
      </c>
      <c r="C1430" t="s">
        <v>44472</v>
      </c>
      <c r="D1430" s="3"/>
      <c r="J1430" t="s">
        <v>44473</v>
      </c>
      <c r="K1430" t="s">
        <v>44349</v>
      </c>
      <c r="L1430" t="s">
        <v>1263</v>
      </c>
      <c r="M1430">
        <v>0</v>
      </c>
      <c r="P1430" s="2" t="s">
        <v>44474</v>
      </c>
      <c r="Q1430" t="s">
        <v>47</v>
      </c>
      <c r="S1430">
        <v>2.0724940000000001E-2</v>
      </c>
      <c r="T1430">
        <v>7.6293944999999996E-4</v>
      </c>
      <c r="U1430">
        <v>1.2073003000000001E-2</v>
      </c>
      <c r="V1430">
        <v>1.276426E-3</v>
      </c>
      <c r="W1430">
        <v>1.0856897000000001E-2</v>
      </c>
      <c r="X1430">
        <v>6.6927844000000004E-3</v>
      </c>
      <c r="Y1430">
        <v>-5.8333333333333327E-2</v>
      </c>
      <c r="Z1430">
        <v>4.2000000000000003E-2</v>
      </c>
      <c r="AA1430">
        <v>5.8999999999999997E-2</v>
      </c>
      <c r="AB1430">
        <v>0.9</v>
      </c>
      <c r="AC1430">
        <v>6.4899999999999999E-2</v>
      </c>
      <c r="AD1430" t="s">
        <v>48</v>
      </c>
      <c r="AE1430" t="s">
        <v>48</v>
      </c>
      <c r="AF1430" t="s">
        <v>48</v>
      </c>
      <c r="AG1430" t="s">
        <v>37311</v>
      </c>
    </row>
    <row r="1431" spans="1:33" hidden="1" outlineLevel="1" x14ac:dyDescent="0.2">
      <c r="A1431" t="s">
        <v>44475</v>
      </c>
      <c r="B1431" t="s">
        <v>44476</v>
      </c>
      <c r="C1431" t="s">
        <v>44165</v>
      </c>
      <c r="D1431" s="3"/>
      <c r="J1431" t="s">
        <v>44477</v>
      </c>
      <c r="K1431" t="s">
        <v>44358</v>
      </c>
      <c r="L1431" t="s">
        <v>1263</v>
      </c>
      <c r="M1431">
        <v>4</v>
      </c>
      <c r="P1431" s="2" t="s">
        <v>44478</v>
      </c>
      <c r="Q1431" t="s">
        <v>10060</v>
      </c>
      <c r="S1431">
        <v>8.5582085000000002E-2</v>
      </c>
      <c r="T1431">
        <v>2.231598E-3</v>
      </c>
      <c r="U1431">
        <v>2.836696E-2</v>
      </c>
      <c r="V1431">
        <v>6.0306509999999997E-3</v>
      </c>
      <c r="W1431">
        <v>3.1036375000000001E-2</v>
      </c>
      <c r="X1431">
        <v>8.3886794999999993E-3</v>
      </c>
      <c r="Y1431">
        <v>0.1055555555555556</v>
      </c>
      <c r="Z1431">
        <v>0.22600000000000001</v>
      </c>
      <c r="AA1431">
        <v>4.5999999999999999E-2</v>
      </c>
      <c r="AB1431">
        <v>0.72799999999999998</v>
      </c>
      <c r="AC1431">
        <v>0.81259999999999999</v>
      </c>
      <c r="AD1431" t="s">
        <v>48</v>
      </c>
      <c r="AE1431" t="s">
        <v>48</v>
      </c>
      <c r="AF1431" t="s">
        <v>48</v>
      </c>
      <c r="AG1431" t="s">
        <v>37311</v>
      </c>
    </row>
    <row r="1432" spans="1:33" hidden="1" outlineLevel="1" x14ac:dyDescent="0.2">
      <c r="A1432" t="s">
        <v>44479</v>
      </c>
      <c r="B1432" t="s">
        <v>44480</v>
      </c>
      <c r="C1432" t="s">
        <v>44151</v>
      </c>
      <c r="D1432" s="3"/>
      <c r="J1432" t="s">
        <v>44481</v>
      </c>
      <c r="K1432" t="s">
        <v>44362</v>
      </c>
      <c r="L1432" t="s">
        <v>1263</v>
      </c>
      <c r="M1432">
        <v>3</v>
      </c>
      <c r="P1432" s="2" t="s">
        <v>44482</v>
      </c>
      <c r="Q1432" t="s">
        <v>47</v>
      </c>
      <c r="S1432">
        <v>0.10175867</v>
      </c>
      <c r="T1432">
        <v>1.4019012E-3</v>
      </c>
      <c r="U1432">
        <v>2.2149978000000001E-2</v>
      </c>
      <c r="V1432">
        <v>2.7748393E-3</v>
      </c>
      <c r="W1432">
        <v>4.090862E-2</v>
      </c>
      <c r="X1432">
        <v>7.0423200000000004E-3</v>
      </c>
      <c r="Y1432">
        <v>0.32500000000000001</v>
      </c>
      <c r="Z1432">
        <v>0.107</v>
      </c>
      <c r="AA1432">
        <v>0.14199999999999999</v>
      </c>
      <c r="AB1432">
        <v>0.751</v>
      </c>
      <c r="AC1432">
        <v>-0.2964</v>
      </c>
      <c r="AD1432" t="s">
        <v>48</v>
      </c>
      <c r="AE1432" t="s">
        <v>48</v>
      </c>
      <c r="AF1432" t="s">
        <v>48</v>
      </c>
      <c r="AG1432" t="s">
        <v>37311</v>
      </c>
    </row>
    <row r="1433" spans="1:33" hidden="1" outlineLevel="1" x14ac:dyDescent="0.2">
      <c r="A1433" t="s">
        <v>44483</v>
      </c>
      <c r="B1433" t="s">
        <v>44484</v>
      </c>
      <c r="C1433" t="s">
        <v>44485</v>
      </c>
      <c r="D1433" s="3"/>
      <c r="J1433" t="s">
        <v>44486</v>
      </c>
      <c r="K1433" t="s">
        <v>44366</v>
      </c>
      <c r="L1433" t="s">
        <v>1263</v>
      </c>
      <c r="M1433">
        <v>3</v>
      </c>
      <c r="P1433" s="2" t="s">
        <v>44487</v>
      </c>
      <c r="Q1433" t="s">
        <v>47</v>
      </c>
      <c r="S1433">
        <v>1.4953612999999999E-2</v>
      </c>
      <c r="T1433">
        <v>7.9154970000000003E-4</v>
      </c>
      <c r="U1433">
        <v>1.2107161999999999E-2</v>
      </c>
      <c r="V1433">
        <v>1.7388993E-3</v>
      </c>
      <c r="W1433">
        <v>8.1398800000000004E-3</v>
      </c>
      <c r="X1433">
        <v>7.0293739999999997E-3</v>
      </c>
      <c r="Y1433">
        <v>0.6</v>
      </c>
      <c r="Z1433">
        <v>0</v>
      </c>
      <c r="AA1433">
        <v>0.192</v>
      </c>
      <c r="AB1433">
        <v>0.80800000000000005</v>
      </c>
      <c r="AC1433">
        <v>-0.16950000000000001</v>
      </c>
      <c r="AD1433" t="s">
        <v>48</v>
      </c>
      <c r="AE1433" t="s">
        <v>48</v>
      </c>
      <c r="AF1433" t="s">
        <v>48</v>
      </c>
      <c r="AG1433" t="s">
        <v>37311</v>
      </c>
    </row>
    <row r="1434" spans="1:33" hidden="1" outlineLevel="1" x14ac:dyDescent="0.2">
      <c r="A1434" t="s">
        <v>44488</v>
      </c>
      <c r="B1434" t="s">
        <v>44489</v>
      </c>
      <c r="C1434" t="s">
        <v>44267</v>
      </c>
      <c r="D1434" s="3"/>
      <c r="J1434" t="s">
        <v>44490</v>
      </c>
      <c r="K1434" t="s">
        <v>44374</v>
      </c>
      <c r="L1434" t="s">
        <v>1263</v>
      </c>
      <c r="M1434">
        <v>1</v>
      </c>
      <c r="P1434" s="2" t="s">
        <v>44491</v>
      </c>
      <c r="Q1434" t="s">
        <v>47</v>
      </c>
      <c r="S1434">
        <v>3.5220183000000002E-2</v>
      </c>
      <c r="T1434">
        <v>1.1587143E-3</v>
      </c>
      <c r="U1434">
        <v>1.5079016000000001E-2</v>
      </c>
      <c r="V1434">
        <v>2.7933380999999998E-3</v>
      </c>
      <c r="W1434">
        <v>1.7420913999999999E-2</v>
      </c>
      <c r="X1434">
        <v>6.9905365999999997E-3</v>
      </c>
      <c r="Y1434">
        <v>0.1</v>
      </c>
      <c r="Z1434">
        <v>5.2999999999999999E-2</v>
      </c>
      <c r="AA1434">
        <v>0.09</v>
      </c>
      <c r="AB1434">
        <v>0.85699999999999998</v>
      </c>
      <c r="AC1434">
        <v>-0.2263</v>
      </c>
      <c r="AD1434" t="s">
        <v>48</v>
      </c>
      <c r="AE1434" t="s">
        <v>48</v>
      </c>
      <c r="AF1434" t="s">
        <v>48</v>
      </c>
      <c r="AG1434" t="s">
        <v>37311</v>
      </c>
    </row>
    <row r="1435" spans="1:33" hidden="1" outlineLevel="1" x14ac:dyDescent="0.2">
      <c r="A1435" t="s">
        <v>44492</v>
      </c>
      <c r="B1435" t="s">
        <v>44493</v>
      </c>
      <c r="C1435" t="s">
        <v>44267</v>
      </c>
      <c r="D1435" s="3"/>
      <c r="J1435" t="s">
        <v>44494</v>
      </c>
      <c r="K1435" t="s">
        <v>44378</v>
      </c>
      <c r="L1435" t="s">
        <v>1263</v>
      </c>
      <c r="M1435">
        <v>8</v>
      </c>
      <c r="P1435" s="2" t="s">
        <v>44495</v>
      </c>
      <c r="Q1435" t="s">
        <v>47</v>
      </c>
      <c r="S1435">
        <v>1.54562555E-2</v>
      </c>
      <c r="T1435">
        <v>5.8650970000000005E-4</v>
      </c>
      <c r="U1435">
        <v>1.1082385E-2</v>
      </c>
      <c r="V1435">
        <v>1.5724090000000001E-3</v>
      </c>
      <c r="W1435">
        <v>9.5268890000000002E-3</v>
      </c>
      <c r="X1435">
        <v>6.5956907000000002E-3</v>
      </c>
      <c r="Y1435">
        <v>-2.5000000000000001E-2</v>
      </c>
      <c r="Z1435">
        <v>0.122</v>
      </c>
      <c r="AA1435">
        <v>0.113</v>
      </c>
      <c r="AB1435">
        <v>0.76500000000000001</v>
      </c>
      <c r="AC1435">
        <v>0.1154</v>
      </c>
      <c r="AD1435" t="s">
        <v>48</v>
      </c>
      <c r="AE1435" t="s">
        <v>48</v>
      </c>
      <c r="AF1435" t="s">
        <v>48</v>
      </c>
      <c r="AG1435" t="s">
        <v>37311</v>
      </c>
    </row>
    <row r="1436" spans="1:33" hidden="1" outlineLevel="1" x14ac:dyDescent="0.2">
      <c r="A1436" t="s">
        <v>44496</v>
      </c>
      <c r="B1436" t="s">
        <v>44497</v>
      </c>
      <c r="C1436" t="s">
        <v>36757</v>
      </c>
      <c r="D1436" s="3"/>
      <c r="J1436" t="s">
        <v>44498</v>
      </c>
      <c r="K1436" t="s">
        <v>44382</v>
      </c>
      <c r="L1436" t="s">
        <v>1263</v>
      </c>
      <c r="M1436">
        <v>11</v>
      </c>
      <c r="P1436" s="2" t="s">
        <v>44499</v>
      </c>
      <c r="Q1436" t="s">
        <v>47</v>
      </c>
      <c r="S1436">
        <v>3.0741978E-2</v>
      </c>
      <c r="T1436">
        <v>8.2969665999999996E-4</v>
      </c>
      <c r="U1436">
        <v>1.1167783000000001E-2</v>
      </c>
      <c r="V1436">
        <v>2.0811294999999999E-3</v>
      </c>
      <c r="W1436">
        <v>1.465692E-2</v>
      </c>
      <c r="X1436">
        <v>7.249452E-3</v>
      </c>
      <c r="Y1436">
        <v>0.16500000000000001</v>
      </c>
      <c r="Z1436">
        <v>0.218</v>
      </c>
      <c r="AA1436">
        <v>9.7000000000000003E-2</v>
      </c>
      <c r="AB1436">
        <v>0.68600000000000005</v>
      </c>
      <c r="AC1436">
        <v>0.45760000000000001</v>
      </c>
      <c r="AD1436" t="s">
        <v>48</v>
      </c>
      <c r="AE1436" t="s">
        <v>48</v>
      </c>
      <c r="AF1436" t="s">
        <v>48</v>
      </c>
      <c r="AG1436" t="s">
        <v>37311</v>
      </c>
    </row>
    <row r="1437" spans="1:33" hidden="1" outlineLevel="1" x14ac:dyDescent="0.2">
      <c r="A1437" t="s">
        <v>44500</v>
      </c>
      <c r="B1437" t="s">
        <v>44501</v>
      </c>
      <c r="C1437" t="s">
        <v>37356</v>
      </c>
      <c r="D1437" s="3"/>
      <c r="J1437" t="s">
        <v>44502</v>
      </c>
      <c r="K1437" t="s">
        <v>44390</v>
      </c>
      <c r="L1437" t="s">
        <v>1263</v>
      </c>
      <c r="M1437">
        <v>4</v>
      </c>
      <c r="P1437" s="2" t="s">
        <v>44503</v>
      </c>
      <c r="Q1437" t="s">
        <v>47</v>
      </c>
      <c r="S1437">
        <v>4.6368106999999999E-2</v>
      </c>
      <c r="T1437">
        <v>1.783371E-3</v>
      </c>
      <c r="U1437">
        <v>2.6044132000000001E-2</v>
      </c>
      <c r="V1437">
        <v>4.0142676000000004E-3</v>
      </c>
      <c r="W1437">
        <v>1.7549826000000001E-2</v>
      </c>
      <c r="X1437">
        <v>6.2137907000000001E-3</v>
      </c>
      <c r="Y1437">
        <v>0.39166666666666672</v>
      </c>
      <c r="Z1437">
        <v>0.08</v>
      </c>
      <c r="AA1437">
        <v>0.04</v>
      </c>
      <c r="AB1437">
        <v>0.88100000000000001</v>
      </c>
      <c r="AC1437">
        <v>0.34</v>
      </c>
      <c r="AD1437" t="s">
        <v>48</v>
      </c>
      <c r="AE1437" t="s">
        <v>48</v>
      </c>
      <c r="AF1437" t="s">
        <v>48</v>
      </c>
      <c r="AG1437" t="s">
        <v>37311</v>
      </c>
    </row>
    <row r="1438" spans="1:33" hidden="1" outlineLevel="1" x14ac:dyDescent="0.2">
      <c r="A1438" t="s">
        <v>44504</v>
      </c>
      <c r="B1438" t="s">
        <v>44505</v>
      </c>
      <c r="C1438" t="s">
        <v>29247</v>
      </c>
      <c r="D1438" s="3"/>
      <c r="J1438" t="s">
        <v>44506</v>
      </c>
      <c r="K1438" t="s">
        <v>44395</v>
      </c>
      <c r="L1438" t="s">
        <v>1263</v>
      </c>
      <c r="M1438">
        <v>4</v>
      </c>
      <c r="P1438" s="2" t="s">
        <v>44507</v>
      </c>
      <c r="Q1438" t="s">
        <v>47</v>
      </c>
      <c r="S1438">
        <v>2.035702E-2</v>
      </c>
      <c r="T1438">
        <v>8.6307525999999998E-4</v>
      </c>
      <c r="U1438">
        <v>1.5079016000000001E-2</v>
      </c>
      <c r="V1438">
        <v>4.4397430000000003E-3</v>
      </c>
      <c r="W1438">
        <v>8.7098829999999999E-3</v>
      </c>
      <c r="X1438">
        <v>7.2106145999999999E-3</v>
      </c>
      <c r="Y1438">
        <v>0</v>
      </c>
      <c r="Z1438">
        <v>0.151</v>
      </c>
      <c r="AA1438">
        <v>0.19</v>
      </c>
      <c r="AB1438">
        <v>0.65900000000000003</v>
      </c>
      <c r="AC1438">
        <v>-0.25</v>
      </c>
      <c r="AD1438" t="s">
        <v>48</v>
      </c>
      <c r="AE1438" t="s">
        <v>48</v>
      </c>
      <c r="AF1438" t="s">
        <v>48</v>
      </c>
      <c r="AG1438" t="s">
        <v>37311</v>
      </c>
    </row>
    <row r="1439" spans="1:33" hidden="1" outlineLevel="1" x14ac:dyDescent="0.2">
      <c r="A1439" t="s">
        <v>44508</v>
      </c>
      <c r="B1439" t="s">
        <v>44509</v>
      </c>
      <c r="C1439" t="s">
        <v>36757</v>
      </c>
      <c r="D1439" s="3"/>
      <c r="J1439" t="s">
        <v>44510</v>
      </c>
      <c r="K1439" t="s">
        <v>44399</v>
      </c>
      <c r="L1439" t="s">
        <v>1263</v>
      </c>
      <c r="M1439">
        <v>1</v>
      </c>
      <c r="P1439" s="2" t="s">
        <v>44511</v>
      </c>
      <c r="Q1439" t="s">
        <v>47</v>
      </c>
      <c r="S1439">
        <v>0.19694418</v>
      </c>
      <c r="T1439">
        <v>2.4986267000000001E-3</v>
      </c>
      <c r="U1439">
        <v>5.3936820000000003E-2</v>
      </c>
      <c r="V1439">
        <v>4.3842459999999996E-3</v>
      </c>
      <c r="W1439">
        <v>8.5580890000000007E-2</v>
      </c>
      <c r="X1439">
        <v>7.1717774999999996E-3</v>
      </c>
      <c r="Y1439">
        <v>-0.1333333333333333</v>
      </c>
      <c r="Z1439">
        <v>2.3E-2</v>
      </c>
      <c r="AA1439">
        <v>0.13700000000000001</v>
      </c>
      <c r="AB1439">
        <v>0.84</v>
      </c>
      <c r="AC1439">
        <v>-0.75060000000000004</v>
      </c>
      <c r="AD1439" t="s">
        <v>48</v>
      </c>
      <c r="AE1439" t="s">
        <v>48</v>
      </c>
      <c r="AF1439" t="s">
        <v>48</v>
      </c>
      <c r="AG1439" t="s">
        <v>37311</v>
      </c>
    </row>
    <row r="1440" spans="1:33" hidden="1" outlineLevel="1" x14ac:dyDescent="0.2">
      <c r="A1440" t="s">
        <v>44512</v>
      </c>
      <c r="B1440" t="s">
        <v>44513</v>
      </c>
      <c r="C1440" t="s">
        <v>36757</v>
      </c>
      <c r="D1440" s="3"/>
      <c r="J1440" t="s">
        <v>44514</v>
      </c>
      <c r="K1440" t="s">
        <v>44403</v>
      </c>
      <c r="L1440" t="s">
        <v>1263</v>
      </c>
      <c r="M1440">
        <v>1</v>
      </c>
      <c r="P1440" s="2" t="s">
        <v>44515</v>
      </c>
      <c r="Q1440" t="s">
        <v>47</v>
      </c>
      <c r="S1440">
        <v>3.0270588000000001E-2</v>
      </c>
      <c r="T1440">
        <v>1.1491775999999999E-3</v>
      </c>
      <c r="U1440">
        <v>1.7777596E-2</v>
      </c>
      <c r="V1440">
        <v>3.5702933000000001E-3</v>
      </c>
      <c r="W1440">
        <v>1.313691E-2</v>
      </c>
      <c r="X1440">
        <v>6.9128619999999997E-3</v>
      </c>
      <c r="Y1440">
        <v>0</v>
      </c>
      <c r="Z1440">
        <v>0</v>
      </c>
      <c r="AA1440">
        <v>0.20399999999999999</v>
      </c>
      <c r="AB1440">
        <v>0.79600000000000004</v>
      </c>
      <c r="AC1440">
        <v>-0.47239999999999999</v>
      </c>
      <c r="AD1440" t="s">
        <v>48</v>
      </c>
      <c r="AE1440" t="s">
        <v>48</v>
      </c>
      <c r="AF1440" t="s">
        <v>48</v>
      </c>
      <c r="AG1440" t="s">
        <v>37311</v>
      </c>
    </row>
    <row r="1441" spans="1:33" hidden="1" outlineLevel="1" x14ac:dyDescent="0.2">
      <c r="A1441" t="s">
        <v>44516</v>
      </c>
      <c r="B1441" t="s">
        <v>44517</v>
      </c>
      <c r="C1441" t="s">
        <v>37356</v>
      </c>
      <c r="D1441" s="3"/>
      <c r="J1441" t="s">
        <v>44518</v>
      </c>
      <c r="K1441" t="s">
        <v>44412</v>
      </c>
      <c r="L1441" t="s">
        <v>1263</v>
      </c>
      <c r="M1441">
        <v>0</v>
      </c>
      <c r="P1441" s="2" t="s">
        <v>44519</v>
      </c>
      <c r="Q1441" t="s">
        <v>47</v>
      </c>
      <c r="Y1441" t="s">
        <v>48</v>
      </c>
      <c r="Z1441" t="s">
        <v>48</v>
      </c>
      <c r="AA1441" t="s">
        <v>48</v>
      </c>
      <c r="AB1441" t="s">
        <v>48</v>
      </c>
      <c r="AC1441" t="s">
        <v>48</v>
      </c>
      <c r="AD1441" t="s">
        <v>48</v>
      </c>
      <c r="AE1441" t="s">
        <v>48</v>
      </c>
      <c r="AF1441" t="s">
        <v>48</v>
      </c>
      <c r="AG1441" t="s">
        <v>39862</v>
      </c>
    </row>
    <row r="1442" spans="1:33" hidden="1" outlineLevel="1" x14ac:dyDescent="0.2">
      <c r="A1442" t="s">
        <v>44520</v>
      </c>
      <c r="B1442" t="s">
        <v>44521</v>
      </c>
      <c r="C1442" t="s">
        <v>44267</v>
      </c>
      <c r="D1442" s="3"/>
      <c r="J1442" t="s">
        <v>44522</v>
      </c>
      <c r="K1442" t="s">
        <v>44437</v>
      </c>
      <c r="L1442" t="s">
        <v>1263</v>
      </c>
      <c r="M1442">
        <v>2</v>
      </c>
      <c r="P1442" s="2" t="s">
        <v>44523</v>
      </c>
      <c r="Q1442" t="s">
        <v>47</v>
      </c>
      <c r="S1442">
        <v>6.1444655000000001E-2</v>
      </c>
      <c r="T1442">
        <v>1.4400482E-3</v>
      </c>
      <c r="U1442">
        <v>2.119352E-2</v>
      </c>
      <c r="V1442">
        <v>3.1448180000000002E-3</v>
      </c>
      <c r="W1442">
        <v>2.9604017999999999E-2</v>
      </c>
      <c r="X1442">
        <v>6.7898775000000003E-3</v>
      </c>
      <c r="Y1442">
        <v>9.9999999999999992E-2</v>
      </c>
      <c r="Z1442">
        <v>3.5999999999999997E-2</v>
      </c>
      <c r="AA1442">
        <v>6.5000000000000002E-2</v>
      </c>
      <c r="AB1442">
        <v>0.9</v>
      </c>
      <c r="AC1442">
        <v>-0.47670000000000001</v>
      </c>
      <c r="AD1442" t="s">
        <v>48</v>
      </c>
      <c r="AE1442" t="s">
        <v>48</v>
      </c>
      <c r="AF1442" t="s">
        <v>48</v>
      </c>
      <c r="AG1442" t="s">
        <v>37311</v>
      </c>
    </row>
    <row r="1443" spans="1:33" hidden="1" outlineLevel="1" x14ac:dyDescent="0.2">
      <c r="A1443" t="s">
        <v>44524</v>
      </c>
      <c r="B1443" t="s">
        <v>44525</v>
      </c>
      <c r="C1443" t="s">
        <v>44165</v>
      </c>
      <c r="D1443" s="3"/>
      <c r="J1443" t="s">
        <v>44526</v>
      </c>
      <c r="K1443" t="s">
        <v>44445</v>
      </c>
      <c r="L1443" t="s">
        <v>1263</v>
      </c>
      <c r="M1443">
        <v>5</v>
      </c>
      <c r="P1443" s="2" t="s">
        <v>44527</v>
      </c>
      <c r="Q1443" t="s">
        <v>10060</v>
      </c>
      <c r="S1443">
        <v>7.1337044000000002E-2</v>
      </c>
      <c r="T1443">
        <v>2.412796E-3</v>
      </c>
      <c r="U1443">
        <v>2.7820411999999999E-2</v>
      </c>
      <c r="V1443">
        <v>4.2177554999999999E-3</v>
      </c>
      <c r="W1443">
        <v>2.0837102E-2</v>
      </c>
      <c r="X1443">
        <v>6.977591E-3</v>
      </c>
      <c r="Y1443">
        <v>0.8</v>
      </c>
      <c r="Z1443">
        <v>0.20300000000000001</v>
      </c>
      <c r="AA1443">
        <v>0</v>
      </c>
      <c r="AB1443">
        <v>0.79700000000000004</v>
      </c>
      <c r="AC1443">
        <v>0.42149999999999999</v>
      </c>
      <c r="AD1443" t="s">
        <v>48</v>
      </c>
      <c r="AE1443" t="s">
        <v>48</v>
      </c>
      <c r="AF1443" t="s">
        <v>48</v>
      </c>
      <c r="AG1443" t="s">
        <v>37311</v>
      </c>
    </row>
    <row r="1444" spans="1:33" hidden="1" outlineLevel="1" x14ac:dyDescent="0.2">
      <c r="A1444" t="s">
        <v>44528</v>
      </c>
      <c r="B1444" t="s">
        <v>44529</v>
      </c>
      <c r="C1444" t="s">
        <v>44306</v>
      </c>
      <c r="D1444" s="3"/>
      <c r="J1444" t="s">
        <v>44530</v>
      </c>
      <c r="K1444" t="s">
        <v>44445</v>
      </c>
      <c r="L1444" t="s">
        <v>1263</v>
      </c>
      <c r="M1444">
        <v>2</v>
      </c>
      <c r="P1444" s="2" t="s">
        <v>44531</v>
      </c>
      <c r="Q1444" t="s">
        <v>47</v>
      </c>
      <c r="S1444">
        <v>0.10653123</v>
      </c>
      <c r="T1444">
        <v>3.6621093999999999E-3</v>
      </c>
      <c r="U1444">
        <v>4.3666049999999998E-2</v>
      </c>
      <c r="V1444">
        <v>7.3625734E-3</v>
      </c>
      <c r="W1444">
        <v>1.8001021999999998E-2</v>
      </c>
      <c r="X1444">
        <v>1.2440704E-2</v>
      </c>
      <c r="Y1444">
        <v>0.25</v>
      </c>
      <c r="Z1444">
        <v>0.182</v>
      </c>
      <c r="AA1444">
        <v>5.6000000000000001E-2</v>
      </c>
      <c r="AB1444">
        <v>0.76200000000000001</v>
      </c>
      <c r="AC1444">
        <v>0.74299999999999999</v>
      </c>
      <c r="AD1444" t="s">
        <v>48</v>
      </c>
      <c r="AE1444" t="s">
        <v>48</v>
      </c>
      <c r="AF1444" t="s">
        <v>48</v>
      </c>
      <c r="AG1444" t="s">
        <v>37311</v>
      </c>
    </row>
    <row r="1445" spans="1:33" hidden="1" outlineLevel="1" x14ac:dyDescent="0.2">
      <c r="A1445" t="s">
        <v>44532</v>
      </c>
      <c r="B1445" t="s">
        <v>44533</v>
      </c>
      <c r="C1445" t="s">
        <v>44311</v>
      </c>
      <c r="D1445" s="3"/>
      <c r="J1445" t="s">
        <v>44534</v>
      </c>
      <c r="K1445" t="s">
        <v>44449</v>
      </c>
      <c r="L1445" t="s">
        <v>1263</v>
      </c>
      <c r="M1445">
        <v>1</v>
      </c>
      <c r="P1445" s="2" t="s">
        <v>44535</v>
      </c>
      <c r="Q1445" t="s">
        <v>47</v>
      </c>
      <c r="S1445">
        <v>3.1920450000000003E-2</v>
      </c>
      <c r="T1445">
        <v>8.5830689999999996E-4</v>
      </c>
      <c r="U1445">
        <v>1.2277958E-2</v>
      </c>
      <c r="V1445">
        <v>4.4952400000000002E-3</v>
      </c>
      <c r="W1445">
        <v>1.6556932E-2</v>
      </c>
      <c r="X1445">
        <v>6.317357E-3</v>
      </c>
      <c r="Y1445">
        <v>0.5</v>
      </c>
      <c r="Z1445">
        <v>0.3</v>
      </c>
      <c r="AA1445">
        <v>0</v>
      </c>
      <c r="AB1445">
        <v>0.7</v>
      </c>
      <c r="AC1445">
        <v>0.45879999999999999</v>
      </c>
      <c r="AD1445" t="s">
        <v>48</v>
      </c>
      <c r="AE1445" t="s">
        <v>48</v>
      </c>
      <c r="AF1445" t="s">
        <v>48</v>
      </c>
      <c r="AG1445" t="s">
        <v>37311</v>
      </c>
    </row>
    <row r="1446" spans="1:33" hidden="1" outlineLevel="1" x14ac:dyDescent="0.2">
      <c r="A1446" t="s">
        <v>44536</v>
      </c>
      <c r="B1446" t="s">
        <v>44537</v>
      </c>
      <c r="C1446" t="s">
        <v>37356</v>
      </c>
      <c r="D1446" s="3"/>
      <c r="J1446" t="s">
        <v>44538</v>
      </c>
      <c r="K1446" t="s">
        <v>44457</v>
      </c>
      <c r="L1446" t="s">
        <v>1263</v>
      </c>
      <c r="M1446">
        <v>-13</v>
      </c>
      <c r="P1446" s="2" t="s">
        <v>44539</v>
      </c>
      <c r="Q1446" t="s">
        <v>47</v>
      </c>
      <c r="S1446">
        <v>7.6876780000000006E-2</v>
      </c>
      <c r="T1446">
        <v>2.6702879999999998E-3</v>
      </c>
      <c r="U1446">
        <v>1.8939009999999999E-2</v>
      </c>
      <c r="V1446">
        <v>2.8303360000000001E-3</v>
      </c>
      <c r="W1446">
        <v>2.1223840000000001E-2</v>
      </c>
      <c r="X1446">
        <v>2.0609348999999999E-2</v>
      </c>
      <c r="Y1446">
        <v>-0.18333333333333329</v>
      </c>
      <c r="Z1446">
        <v>0.151</v>
      </c>
      <c r="AA1446">
        <v>5.7000000000000002E-2</v>
      </c>
      <c r="AB1446">
        <v>0.79200000000000004</v>
      </c>
      <c r="AC1446">
        <v>0.69989999999999997</v>
      </c>
      <c r="AD1446" t="s">
        <v>48</v>
      </c>
      <c r="AE1446" t="s">
        <v>48</v>
      </c>
      <c r="AF1446" t="s">
        <v>48</v>
      </c>
      <c r="AG1446" t="s">
        <v>37311</v>
      </c>
    </row>
    <row r="1447" spans="1:33" hidden="1" outlineLevel="1" x14ac:dyDescent="0.2">
      <c r="A1447" t="s">
        <v>44540</v>
      </c>
      <c r="B1447" t="s">
        <v>44541</v>
      </c>
      <c r="C1447" t="s">
        <v>37356</v>
      </c>
      <c r="D1447" s="3"/>
      <c r="J1447" t="s">
        <v>44542</v>
      </c>
      <c r="K1447" t="s">
        <v>44466</v>
      </c>
      <c r="L1447" t="s">
        <v>1263</v>
      </c>
      <c r="M1447">
        <v>-2</v>
      </c>
      <c r="P1447" s="2" t="s">
        <v>44543</v>
      </c>
      <c r="Q1447" t="s">
        <v>47</v>
      </c>
      <c r="S1447">
        <v>3.2863232999999999E-2</v>
      </c>
      <c r="T1447">
        <v>1.1491775999999999E-3</v>
      </c>
      <c r="U1447">
        <v>1.3678487E-2</v>
      </c>
      <c r="V1447">
        <v>1.6464046E-3</v>
      </c>
      <c r="W1447">
        <v>1.2832909E-2</v>
      </c>
      <c r="X1447">
        <v>7.3530180000000002E-3</v>
      </c>
      <c r="Y1447">
        <v>0</v>
      </c>
      <c r="Z1447">
        <v>0</v>
      </c>
      <c r="AA1447">
        <v>0.17199999999999999</v>
      </c>
      <c r="AB1447">
        <v>0.82799999999999996</v>
      </c>
      <c r="AC1447">
        <v>-0.63690000000000002</v>
      </c>
      <c r="AD1447" t="s">
        <v>48</v>
      </c>
      <c r="AE1447" t="s">
        <v>48</v>
      </c>
      <c r="AF1447" t="s">
        <v>48</v>
      </c>
      <c r="AG1447" t="s">
        <v>37311</v>
      </c>
    </row>
    <row r="1448" spans="1:33" hidden="1" outlineLevel="1" x14ac:dyDescent="0.2">
      <c r="A1448" t="s">
        <v>44544</v>
      </c>
      <c r="B1448" t="s">
        <v>44545</v>
      </c>
      <c r="C1448" t="s">
        <v>37356</v>
      </c>
      <c r="D1448" s="3"/>
      <c r="J1448" t="s">
        <v>44546</v>
      </c>
      <c r="K1448" t="s">
        <v>44470</v>
      </c>
      <c r="L1448" t="s">
        <v>1263</v>
      </c>
      <c r="M1448">
        <v>1</v>
      </c>
      <c r="P1448" s="2" t="s">
        <v>44547</v>
      </c>
      <c r="Q1448" t="s">
        <v>47</v>
      </c>
      <c r="S1448">
        <v>1.6964182000000001E-2</v>
      </c>
      <c r="T1448">
        <v>6.7710876000000005E-4</v>
      </c>
      <c r="U1448">
        <v>1.261955E-2</v>
      </c>
      <c r="V1448">
        <v>1.276426E-3</v>
      </c>
      <c r="W1448">
        <v>9.2798870000000006E-3</v>
      </c>
      <c r="X1448">
        <v>6.4403419999999999E-3</v>
      </c>
      <c r="Y1448">
        <v>-9.3749999999999972E-2</v>
      </c>
      <c r="Z1448">
        <v>1.9E-2</v>
      </c>
      <c r="AA1448">
        <v>8.4000000000000005E-2</v>
      </c>
      <c r="AB1448">
        <v>0.89700000000000002</v>
      </c>
      <c r="AC1448">
        <v>-0.67110000000000003</v>
      </c>
      <c r="AD1448" t="s">
        <v>48</v>
      </c>
      <c r="AE1448" t="s">
        <v>48</v>
      </c>
      <c r="AF1448" t="s">
        <v>48</v>
      </c>
      <c r="AG1448" t="s">
        <v>37311</v>
      </c>
    </row>
    <row r="1449" spans="1:33" hidden="1" outlineLevel="1" x14ac:dyDescent="0.2">
      <c r="A1449" t="s">
        <v>44548</v>
      </c>
      <c r="B1449" t="s">
        <v>44549</v>
      </c>
      <c r="C1449" t="s">
        <v>44151</v>
      </c>
      <c r="D1449" s="3"/>
      <c r="J1449" t="s">
        <v>44550</v>
      </c>
      <c r="K1449" t="s">
        <v>44475</v>
      </c>
      <c r="L1449" t="s">
        <v>1263</v>
      </c>
      <c r="M1449">
        <v>-6</v>
      </c>
      <c r="P1449" s="2" t="s">
        <v>44551</v>
      </c>
      <c r="Q1449" t="s">
        <v>47</v>
      </c>
      <c r="S1449">
        <v>0.43984089999999998</v>
      </c>
      <c r="T1449">
        <v>2.2581130000000001E-2</v>
      </c>
      <c r="U1449">
        <v>0.41315479999999999</v>
      </c>
      <c r="V1449">
        <v>1.766643E-2</v>
      </c>
      <c r="W1449">
        <v>0.40243408000000003</v>
      </c>
      <c r="X1449">
        <v>9.9810079999999995E-3</v>
      </c>
      <c r="Y1449">
        <v>0.1059895833333333</v>
      </c>
      <c r="Z1449">
        <v>0.10299999999999999</v>
      </c>
      <c r="AA1449">
        <v>0.17699999999999999</v>
      </c>
      <c r="AB1449">
        <v>0.71899999999999997</v>
      </c>
      <c r="AC1449">
        <v>-0.76229999999999998</v>
      </c>
      <c r="AD1449" t="s">
        <v>48</v>
      </c>
      <c r="AE1449" t="s">
        <v>48</v>
      </c>
      <c r="AF1449" t="s">
        <v>48</v>
      </c>
      <c r="AG1449" t="s">
        <v>37311</v>
      </c>
    </row>
    <row r="1450" spans="1:33" hidden="1" outlineLevel="1" x14ac:dyDescent="0.2">
      <c r="A1450" t="s">
        <v>44552</v>
      </c>
      <c r="B1450" t="s">
        <v>44553</v>
      </c>
      <c r="C1450" t="s">
        <v>37356</v>
      </c>
      <c r="D1450" s="3"/>
      <c r="J1450" t="s">
        <v>44554</v>
      </c>
      <c r="K1450" t="s">
        <v>44496</v>
      </c>
      <c r="L1450" t="s">
        <v>1263</v>
      </c>
      <c r="M1450">
        <v>-5</v>
      </c>
      <c r="P1450" s="2" t="s">
        <v>44555</v>
      </c>
      <c r="Q1450" t="s">
        <v>47</v>
      </c>
      <c r="S1450">
        <v>3.969839E-2</v>
      </c>
      <c r="T1450">
        <v>1.2683868000000001E-3</v>
      </c>
      <c r="U1450">
        <v>2.0305380000000001E-2</v>
      </c>
      <c r="V1450">
        <v>3.6442890000000002E-3</v>
      </c>
      <c r="W1450">
        <v>1.6480930000000001E-2</v>
      </c>
      <c r="X1450">
        <v>7.365964E-3</v>
      </c>
      <c r="Y1450">
        <v>0.6</v>
      </c>
      <c r="Z1450">
        <v>0.33900000000000002</v>
      </c>
      <c r="AA1450">
        <v>0</v>
      </c>
      <c r="AB1450">
        <v>0.66100000000000003</v>
      </c>
      <c r="AC1450">
        <v>0.89659999999999995</v>
      </c>
      <c r="AD1450" t="s">
        <v>48</v>
      </c>
      <c r="AE1450" t="s">
        <v>48</v>
      </c>
      <c r="AF1450" t="s">
        <v>48</v>
      </c>
      <c r="AG1450" t="s">
        <v>37311</v>
      </c>
    </row>
    <row r="1451" spans="1:33" hidden="1" outlineLevel="1" x14ac:dyDescent="0.2">
      <c r="A1451" t="s">
        <v>44556</v>
      </c>
      <c r="B1451" t="s">
        <v>44557</v>
      </c>
      <c r="C1451" t="s">
        <v>44151</v>
      </c>
      <c r="D1451" s="3"/>
      <c r="J1451" t="s">
        <v>44558</v>
      </c>
      <c r="K1451" t="s">
        <v>44500</v>
      </c>
      <c r="L1451" t="s">
        <v>1263</v>
      </c>
      <c r="M1451">
        <v>6</v>
      </c>
      <c r="P1451" s="2" t="s">
        <v>44559</v>
      </c>
      <c r="Q1451" t="s">
        <v>47</v>
      </c>
      <c r="S1451">
        <v>3.2863232999999999E-2</v>
      </c>
      <c r="T1451">
        <v>8.2969665999999996E-4</v>
      </c>
      <c r="U1451">
        <v>1.5010697999999999E-2</v>
      </c>
      <c r="V1451">
        <v>1.9978843999999998E-3</v>
      </c>
      <c r="W1451">
        <v>1.6480930000000001E-2</v>
      </c>
      <c r="X1451">
        <v>6.4921249999999996E-3</v>
      </c>
      <c r="Y1451">
        <v>-9.9999999999999992E-2</v>
      </c>
      <c r="Z1451">
        <v>0.05</v>
      </c>
      <c r="AA1451">
        <v>0.20200000000000001</v>
      </c>
      <c r="AB1451">
        <v>0.748</v>
      </c>
      <c r="AC1451">
        <v>-0.68579999999999997</v>
      </c>
      <c r="AD1451" t="s">
        <v>48</v>
      </c>
      <c r="AE1451" t="s">
        <v>48</v>
      </c>
      <c r="AF1451" t="s">
        <v>48</v>
      </c>
      <c r="AG1451" t="s">
        <v>37311</v>
      </c>
    </row>
    <row r="1452" spans="1:33" hidden="1" outlineLevel="1" x14ac:dyDescent="0.2">
      <c r="A1452" t="s">
        <v>44560</v>
      </c>
      <c r="B1452" t="s">
        <v>44561</v>
      </c>
      <c r="C1452" t="s">
        <v>44331</v>
      </c>
      <c r="D1452" s="3"/>
      <c r="J1452" t="s">
        <v>44562</v>
      </c>
      <c r="K1452" t="s">
        <v>44508</v>
      </c>
      <c r="L1452" t="s">
        <v>1263</v>
      </c>
      <c r="M1452">
        <v>-1</v>
      </c>
      <c r="P1452" s="2" t="s">
        <v>44563</v>
      </c>
      <c r="Q1452" t="s">
        <v>47</v>
      </c>
      <c r="S1452">
        <v>0.47886392</v>
      </c>
      <c r="T1452">
        <v>8.3324419999999996E-2</v>
      </c>
      <c r="U1452">
        <v>0.24818924000000001</v>
      </c>
      <c r="V1452">
        <v>9.4936444999999994E-2</v>
      </c>
      <c r="W1452">
        <v>0.3393024</v>
      </c>
      <c r="X1452">
        <v>0.13815512999999999</v>
      </c>
      <c r="Y1452">
        <v>0.35</v>
      </c>
      <c r="Z1452">
        <v>0.28999999999999998</v>
      </c>
      <c r="AA1452">
        <v>6.2E-2</v>
      </c>
      <c r="AB1452">
        <v>0.64800000000000002</v>
      </c>
      <c r="AC1452">
        <v>0.82989999999999997</v>
      </c>
      <c r="AD1452" t="s">
        <v>48</v>
      </c>
      <c r="AE1452" t="s">
        <v>48</v>
      </c>
      <c r="AF1452" t="s">
        <v>48</v>
      </c>
      <c r="AG1452" t="s">
        <v>37311</v>
      </c>
    </row>
    <row r="1453" spans="1:33" hidden="1" outlineLevel="1" x14ac:dyDescent="0.2">
      <c r="A1453" t="s">
        <v>44564</v>
      </c>
      <c r="B1453" t="s">
        <v>44565</v>
      </c>
      <c r="C1453" t="s">
        <v>44371</v>
      </c>
      <c r="D1453" s="3"/>
      <c r="J1453" t="s">
        <v>44566</v>
      </c>
      <c r="K1453" t="s">
        <v>44512</v>
      </c>
      <c r="L1453" t="s">
        <v>1263</v>
      </c>
      <c r="M1453">
        <v>1</v>
      </c>
      <c r="P1453" s="2" t="s">
        <v>44567</v>
      </c>
      <c r="Q1453" t="s">
        <v>47</v>
      </c>
      <c r="S1453">
        <v>0.15766735000000001</v>
      </c>
      <c r="T1453">
        <v>2.231598E-3</v>
      </c>
      <c r="U1453">
        <v>4.1661996E-2</v>
      </c>
      <c r="V1453">
        <v>3.385304E-3</v>
      </c>
      <c r="W1453">
        <v>7.2383920000000004E-2</v>
      </c>
      <c r="X1453">
        <v>6.3238297999999998E-3</v>
      </c>
      <c r="Y1453">
        <v>0</v>
      </c>
      <c r="Z1453">
        <v>0.123</v>
      </c>
      <c r="AA1453">
        <v>0.114</v>
      </c>
      <c r="AB1453">
        <v>0.76300000000000001</v>
      </c>
      <c r="AC1453">
        <v>5.16E-2</v>
      </c>
      <c r="AD1453" t="s">
        <v>48</v>
      </c>
      <c r="AE1453" t="s">
        <v>48</v>
      </c>
      <c r="AF1453" t="s">
        <v>48</v>
      </c>
      <c r="AG1453" t="s">
        <v>37311</v>
      </c>
    </row>
    <row r="1454" spans="1:33" hidden="1" outlineLevel="1" x14ac:dyDescent="0.2">
      <c r="A1454" t="s">
        <v>44568</v>
      </c>
      <c r="B1454" t="s">
        <v>44569</v>
      </c>
      <c r="C1454" t="s">
        <v>37356</v>
      </c>
      <c r="D1454" s="3"/>
      <c r="J1454" t="s">
        <v>44570</v>
      </c>
      <c r="K1454" t="s">
        <v>44520</v>
      </c>
      <c r="L1454" t="s">
        <v>1263</v>
      </c>
      <c r="M1454">
        <v>1</v>
      </c>
      <c r="P1454" s="2" t="s">
        <v>44571</v>
      </c>
      <c r="Q1454" t="s">
        <v>47</v>
      </c>
      <c r="S1454">
        <v>8.2307700000000001E-3</v>
      </c>
      <c r="T1454">
        <v>7.5340270000000004E-4</v>
      </c>
      <c r="U1454">
        <v>1.13215E-2</v>
      </c>
      <c r="V1454">
        <v>2.5343532000000001E-3</v>
      </c>
      <c r="W1454">
        <v>6.8668723000000001E-3</v>
      </c>
      <c r="X1454">
        <v>6.7186755999999997E-3</v>
      </c>
      <c r="Y1454">
        <v>0.125</v>
      </c>
      <c r="Z1454">
        <v>6.9000000000000006E-2</v>
      </c>
      <c r="AA1454">
        <v>0</v>
      </c>
      <c r="AB1454">
        <v>0.93100000000000005</v>
      </c>
      <c r="AC1454">
        <v>0.64859999999999995</v>
      </c>
      <c r="AD1454" t="s">
        <v>48</v>
      </c>
      <c r="AE1454" t="s">
        <v>48</v>
      </c>
      <c r="AF1454" t="s">
        <v>48</v>
      </c>
      <c r="AG1454" t="s">
        <v>37311</v>
      </c>
    </row>
    <row r="1455" spans="1:33" hidden="1" outlineLevel="1" x14ac:dyDescent="0.2">
      <c r="A1455" t="s">
        <v>44572</v>
      </c>
      <c r="B1455" t="s">
        <v>44573</v>
      </c>
      <c r="C1455" t="s">
        <v>22137</v>
      </c>
      <c r="D1455" s="3"/>
      <c r="J1455" t="s">
        <v>44574</v>
      </c>
      <c r="K1455" t="s">
        <v>44524</v>
      </c>
      <c r="L1455" t="s">
        <v>1263</v>
      </c>
      <c r="M1455">
        <v>-1</v>
      </c>
      <c r="P1455" s="2" t="s">
        <v>44575</v>
      </c>
      <c r="Q1455" t="s">
        <v>47</v>
      </c>
      <c r="S1455">
        <v>0.66672189999999998</v>
      </c>
      <c r="T1455">
        <v>6.1011040000000002E-2</v>
      </c>
      <c r="U1455">
        <v>0.71073220000000004</v>
      </c>
      <c r="V1455">
        <v>2.7614836E-2</v>
      </c>
      <c r="W1455">
        <v>0.4596616</v>
      </c>
      <c r="X1455">
        <v>1.1223801E-2</v>
      </c>
      <c r="Y1455">
        <v>0.26666666666666672</v>
      </c>
      <c r="Z1455">
        <v>0.30299999999999999</v>
      </c>
      <c r="AA1455">
        <v>7.9000000000000001E-2</v>
      </c>
      <c r="AB1455">
        <v>0.61699999999999999</v>
      </c>
      <c r="AC1455">
        <v>0.76659999999999995</v>
      </c>
      <c r="AD1455" t="s">
        <v>48</v>
      </c>
      <c r="AE1455" t="s">
        <v>48</v>
      </c>
      <c r="AF1455" t="s">
        <v>48</v>
      </c>
      <c r="AG1455" t="s">
        <v>37311</v>
      </c>
    </row>
    <row r="1456" spans="1:33" hidden="1" outlineLevel="1" x14ac:dyDescent="0.2">
      <c r="A1456" t="s">
        <v>44576</v>
      </c>
      <c r="B1456" t="s">
        <v>44577</v>
      </c>
      <c r="C1456" t="s">
        <v>44267</v>
      </c>
      <c r="D1456" s="3"/>
      <c r="J1456" t="s">
        <v>44578</v>
      </c>
      <c r="K1456" t="s">
        <v>44524</v>
      </c>
      <c r="L1456" t="s">
        <v>1263</v>
      </c>
      <c r="M1456">
        <v>0</v>
      </c>
      <c r="P1456" s="2" t="s">
        <v>44579</v>
      </c>
      <c r="Q1456" t="s">
        <v>47</v>
      </c>
      <c r="S1456">
        <v>3.6398659999999999E-2</v>
      </c>
      <c r="T1456">
        <v>9.2983246000000002E-4</v>
      </c>
      <c r="U1456">
        <v>1.2482913999999999E-2</v>
      </c>
      <c r="V1456">
        <v>2.2291208000000001E-3</v>
      </c>
      <c r="W1456">
        <v>1.6860934000000001E-2</v>
      </c>
      <c r="X1456">
        <v>7.0293739999999997E-3</v>
      </c>
      <c r="Y1456">
        <v>-0.05</v>
      </c>
      <c r="Z1456">
        <v>0.153</v>
      </c>
      <c r="AA1456">
        <v>0.128</v>
      </c>
      <c r="AB1456">
        <v>0.71799999999999997</v>
      </c>
      <c r="AC1456">
        <v>0.31819999999999998</v>
      </c>
      <c r="AD1456" t="s">
        <v>48</v>
      </c>
      <c r="AE1456" t="s">
        <v>48</v>
      </c>
      <c r="AF1456" t="s">
        <v>48</v>
      </c>
      <c r="AG1456" t="s">
        <v>37311</v>
      </c>
    </row>
    <row r="1457" spans="1:33" hidden="1" outlineLevel="1" x14ac:dyDescent="0.2">
      <c r="A1457" t="s">
        <v>44580</v>
      </c>
      <c r="B1457" t="s">
        <v>44581</v>
      </c>
      <c r="C1457" t="s">
        <v>44141</v>
      </c>
      <c r="D1457" s="3"/>
      <c r="J1457" t="s">
        <v>44582</v>
      </c>
      <c r="K1457" t="s">
        <v>44536</v>
      </c>
      <c r="L1457" t="s">
        <v>1263</v>
      </c>
      <c r="M1457">
        <v>2</v>
      </c>
      <c r="P1457" s="2" t="s">
        <v>44583</v>
      </c>
      <c r="Q1457" t="s">
        <v>47</v>
      </c>
      <c r="S1457">
        <v>4.2904640000000001E-2</v>
      </c>
      <c r="T1457">
        <v>1.3446808000000001E-3</v>
      </c>
      <c r="U1457">
        <v>1.3234417E-2</v>
      </c>
      <c r="V1457">
        <v>2.552852E-3</v>
      </c>
      <c r="W1457">
        <v>1.7088935E-2</v>
      </c>
      <c r="X1457">
        <v>8.6605399999999996E-3</v>
      </c>
      <c r="Y1457">
        <v>0.01</v>
      </c>
      <c r="Z1457">
        <v>2.9000000000000001E-2</v>
      </c>
      <c r="AA1457">
        <v>7.2999999999999995E-2</v>
      </c>
      <c r="AB1457">
        <v>0.89800000000000002</v>
      </c>
      <c r="AC1457">
        <v>-0.2374</v>
      </c>
      <c r="AD1457" t="s">
        <v>48</v>
      </c>
      <c r="AE1457" t="s">
        <v>48</v>
      </c>
      <c r="AF1457" t="s">
        <v>48</v>
      </c>
      <c r="AG1457" t="s">
        <v>37311</v>
      </c>
    </row>
    <row r="1458" spans="1:33" hidden="1" outlineLevel="1" x14ac:dyDescent="0.2">
      <c r="A1458" t="s">
        <v>44584</v>
      </c>
      <c r="B1458" t="s">
        <v>44585</v>
      </c>
      <c r="C1458" t="s">
        <v>44392</v>
      </c>
      <c r="D1458" s="3"/>
      <c r="J1458" t="s">
        <v>44586</v>
      </c>
      <c r="K1458" t="s">
        <v>44540</v>
      </c>
      <c r="L1458" t="s">
        <v>1263</v>
      </c>
      <c r="M1458">
        <v>2</v>
      </c>
      <c r="P1458" s="2" t="s">
        <v>44587</v>
      </c>
      <c r="Q1458" t="s">
        <v>47</v>
      </c>
      <c r="S1458">
        <v>0.102626406</v>
      </c>
      <c r="T1458">
        <v>3.0136108000000002E-3</v>
      </c>
      <c r="U1458">
        <v>2.1261840000000001E-2</v>
      </c>
      <c r="V1458">
        <v>4.6247323E-3</v>
      </c>
      <c r="W1458">
        <v>2.3995465000000001E-2</v>
      </c>
      <c r="X1458">
        <v>2.7688526000000001E-2</v>
      </c>
      <c r="Y1458">
        <v>0.26666666666666672</v>
      </c>
      <c r="Z1458">
        <v>0.109</v>
      </c>
      <c r="AA1458">
        <v>0</v>
      </c>
      <c r="AB1458">
        <v>0.89100000000000001</v>
      </c>
      <c r="AC1458">
        <v>0.42149999999999999</v>
      </c>
      <c r="AD1458" t="s">
        <v>48</v>
      </c>
      <c r="AE1458" t="s">
        <v>48</v>
      </c>
      <c r="AF1458" t="s">
        <v>48</v>
      </c>
      <c r="AG1458" t="s">
        <v>37311</v>
      </c>
    </row>
    <row r="1459" spans="1:33" hidden="1" outlineLevel="1" x14ac:dyDescent="0.2">
      <c r="A1459" t="s">
        <v>44588</v>
      </c>
      <c r="B1459" t="s">
        <v>44589</v>
      </c>
      <c r="C1459" t="s">
        <v>44472</v>
      </c>
      <c r="D1459" s="3"/>
      <c r="J1459" t="s">
        <v>44590</v>
      </c>
      <c r="K1459" t="s">
        <v>44544</v>
      </c>
      <c r="L1459" t="s">
        <v>1263</v>
      </c>
      <c r="M1459">
        <v>3</v>
      </c>
      <c r="P1459" s="2" t="s">
        <v>44591</v>
      </c>
      <c r="Q1459" t="s">
        <v>47</v>
      </c>
      <c r="S1459">
        <v>2.1667718999999998E-2</v>
      </c>
      <c r="T1459">
        <v>1.0824203000000001E-3</v>
      </c>
      <c r="U1459">
        <v>1.442999E-2</v>
      </c>
      <c r="V1459">
        <v>1.692652E-3</v>
      </c>
      <c r="W1459">
        <v>1.0400894000000001E-2</v>
      </c>
      <c r="X1459">
        <v>7.1458859999999997E-3</v>
      </c>
      <c r="Y1459">
        <v>-2.8409090909090919E-2</v>
      </c>
      <c r="Z1459">
        <v>3.9E-2</v>
      </c>
      <c r="AA1459">
        <v>3.5999999999999997E-2</v>
      </c>
      <c r="AB1459">
        <v>0.92500000000000004</v>
      </c>
      <c r="AC1459">
        <v>7.7200000000000005E-2</v>
      </c>
      <c r="AD1459" t="s">
        <v>48</v>
      </c>
      <c r="AE1459" t="s">
        <v>48</v>
      </c>
      <c r="AF1459" t="s">
        <v>48</v>
      </c>
      <c r="AG1459" t="s">
        <v>37311</v>
      </c>
    </row>
    <row r="1460" spans="1:33" hidden="1" outlineLevel="1" x14ac:dyDescent="0.2">
      <c r="A1460" t="s">
        <v>44592</v>
      </c>
      <c r="B1460" t="s">
        <v>44593</v>
      </c>
      <c r="C1460" t="s">
        <v>44165</v>
      </c>
      <c r="D1460" s="3"/>
      <c r="J1460" t="s">
        <v>44594</v>
      </c>
      <c r="K1460" t="s">
        <v>44548</v>
      </c>
      <c r="L1460" t="s">
        <v>1263</v>
      </c>
      <c r="M1460">
        <v>4</v>
      </c>
      <c r="P1460" s="2" t="s">
        <v>44595</v>
      </c>
      <c r="Q1460" t="s">
        <v>10060</v>
      </c>
      <c r="S1460">
        <v>0.51980775999999995</v>
      </c>
      <c r="T1460">
        <v>3.6800430000000002E-2</v>
      </c>
      <c r="U1460">
        <v>0.60019290000000003</v>
      </c>
      <c r="V1460">
        <v>1.9977676E-2</v>
      </c>
      <c r="W1460">
        <v>0.37166001999999998</v>
      </c>
      <c r="X1460">
        <v>3.0623792E-2</v>
      </c>
      <c r="Y1460">
        <v>-7.1428571428571411E-2</v>
      </c>
      <c r="Z1460">
        <v>0.17399999999999999</v>
      </c>
      <c r="AA1460">
        <v>0.14499999999999999</v>
      </c>
      <c r="AB1460">
        <v>0.68100000000000005</v>
      </c>
      <c r="AC1460">
        <v>0.29420000000000002</v>
      </c>
      <c r="AD1460" t="s">
        <v>48</v>
      </c>
      <c r="AE1460" t="s">
        <v>48</v>
      </c>
      <c r="AF1460" t="s">
        <v>48</v>
      </c>
      <c r="AG1460" t="s">
        <v>37311</v>
      </c>
    </row>
    <row r="1461" spans="1:33" hidden="1" outlineLevel="1" x14ac:dyDescent="0.2">
      <c r="A1461" t="s">
        <v>44596</v>
      </c>
      <c r="B1461" t="s">
        <v>44597</v>
      </c>
      <c r="C1461" t="s">
        <v>37356</v>
      </c>
      <c r="D1461" s="3"/>
      <c r="J1461" t="s">
        <v>44598</v>
      </c>
      <c r="K1461" t="s">
        <v>44556</v>
      </c>
      <c r="L1461" t="s">
        <v>1263</v>
      </c>
      <c r="M1461">
        <v>0</v>
      </c>
      <c r="P1461" s="2" t="s">
        <v>44599</v>
      </c>
      <c r="Q1461" t="s">
        <v>47</v>
      </c>
      <c r="S1461">
        <v>2.2492649999999999E-2</v>
      </c>
      <c r="T1461">
        <v>9.2029570000000003E-4</v>
      </c>
      <c r="U1461">
        <v>1.1526455E-2</v>
      </c>
      <c r="V1461">
        <v>4.0142676000000004E-3</v>
      </c>
      <c r="W1461">
        <v>1.1540900999999999E-2</v>
      </c>
      <c r="X1461">
        <v>6.7834044E-3</v>
      </c>
      <c r="Y1461">
        <v>0</v>
      </c>
      <c r="Z1461">
        <v>0</v>
      </c>
      <c r="AA1461">
        <v>0</v>
      </c>
      <c r="AB1461">
        <v>1</v>
      </c>
      <c r="AC1461">
        <v>0</v>
      </c>
      <c r="AD1461" t="s">
        <v>48</v>
      </c>
      <c r="AE1461" t="s">
        <v>48</v>
      </c>
      <c r="AF1461" t="s">
        <v>48</v>
      </c>
      <c r="AG1461" t="s">
        <v>37311</v>
      </c>
    </row>
    <row r="1462" spans="1:33" hidden="1" outlineLevel="1" x14ac:dyDescent="0.2">
      <c r="A1462" t="s">
        <v>44600</v>
      </c>
      <c r="B1462" t="s">
        <v>44601</v>
      </c>
      <c r="C1462" t="s">
        <v>36757</v>
      </c>
      <c r="D1462" s="3"/>
      <c r="J1462" t="s">
        <v>44602</v>
      </c>
      <c r="K1462" t="s">
        <v>44560</v>
      </c>
      <c r="L1462" t="s">
        <v>1263</v>
      </c>
      <c r="M1462">
        <v>3</v>
      </c>
      <c r="P1462" s="2" t="s">
        <v>44603</v>
      </c>
      <c r="Q1462" t="s">
        <v>47</v>
      </c>
      <c r="S1462">
        <v>0.15048122</v>
      </c>
      <c r="T1462">
        <v>2.231598E-3</v>
      </c>
      <c r="U1462">
        <v>2.0851926999999999E-2</v>
      </c>
      <c r="V1462">
        <v>5.5126810000000002E-3</v>
      </c>
      <c r="W1462">
        <v>6.4248739999999999E-2</v>
      </c>
      <c r="X1462">
        <v>7.2106145999999999E-3</v>
      </c>
      <c r="Y1462">
        <v>0.1333333333333333</v>
      </c>
      <c r="Z1462">
        <v>6.2E-2</v>
      </c>
      <c r="AA1462">
        <v>5.1999999999999998E-2</v>
      </c>
      <c r="AB1462">
        <v>0.88700000000000001</v>
      </c>
      <c r="AC1462">
        <v>0.1027</v>
      </c>
      <c r="AD1462" t="s">
        <v>48</v>
      </c>
      <c r="AE1462" t="s">
        <v>48</v>
      </c>
      <c r="AF1462" t="s">
        <v>48</v>
      </c>
      <c r="AG1462" t="s">
        <v>37311</v>
      </c>
    </row>
    <row r="1463" spans="1:33" hidden="1" outlineLevel="1" x14ac:dyDescent="0.2">
      <c r="A1463" t="s">
        <v>44604</v>
      </c>
      <c r="B1463" t="s">
        <v>44605</v>
      </c>
      <c r="C1463" t="s">
        <v>44165</v>
      </c>
      <c r="D1463" s="3"/>
      <c r="J1463" t="s">
        <v>44606</v>
      </c>
      <c r="K1463" t="s">
        <v>44572</v>
      </c>
      <c r="L1463" t="s">
        <v>1263</v>
      </c>
      <c r="M1463">
        <v>3</v>
      </c>
      <c r="P1463" s="2" t="s">
        <v>44607</v>
      </c>
      <c r="Q1463" t="s">
        <v>10060</v>
      </c>
      <c r="S1463">
        <v>2.8974264999999999E-2</v>
      </c>
      <c r="T1463">
        <v>1.3637542999999999E-3</v>
      </c>
      <c r="U1463">
        <v>1.9143964999999999E-2</v>
      </c>
      <c r="V1463">
        <v>2.8488350000000001E-3</v>
      </c>
      <c r="W1463">
        <v>1.1160898000000001E-2</v>
      </c>
      <c r="X1463">
        <v>7.3012349999999997E-3</v>
      </c>
      <c r="Y1463">
        <v>0</v>
      </c>
      <c r="Z1463">
        <v>0.25900000000000001</v>
      </c>
      <c r="AA1463">
        <v>0.129</v>
      </c>
      <c r="AB1463">
        <v>0.61199999999999999</v>
      </c>
      <c r="AC1463">
        <v>0.44040000000000001</v>
      </c>
      <c r="AD1463" t="s">
        <v>48</v>
      </c>
      <c r="AE1463" t="s">
        <v>48</v>
      </c>
      <c r="AF1463" t="s">
        <v>48</v>
      </c>
      <c r="AG1463" t="s">
        <v>37311</v>
      </c>
    </row>
    <row r="1464" spans="1:33" hidden="1" outlineLevel="1" x14ac:dyDescent="0.2">
      <c r="A1464" t="s">
        <v>44608</v>
      </c>
      <c r="B1464" t="s">
        <v>44609</v>
      </c>
      <c r="C1464" t="s">
        <v>37356</v>
      </c>
      <c r="D1464" s="3"/>
      <c r="J1464" t="s">
        <v>44610</v>
      </c>
      <c r="K1464" t="s">
        <v>44580</v>
      </c>
      <c r="L1464" t="s">
        <v>1263</v>
      </c>
      <c r="M1464">
        <v>5</v>
      </c>
      <c r="P1464" s="2" t="s">
        <v>44611</v>
      </c>
      <c r="Q1464" t="s">
        <v>47</v>
      </c>
      <c r="S1464">
        <v>1.7969468999999998E-2</v>
      </c>
      <c r="T1464">
        <v>1.039505E-3</v>
      </c>
      <c r="U1464">
        <v>1.3610168000000001E-2</v>
      </c>
      <c r="V1464">
        <v>3.6442890000000002E-3</v>
      </c>
      <c r="W1464">
        <v>8.842885E-3</v>
      </c>
      <c r="X1464">
        <v>7.4048014000000001E-3</v>
      </c>
      <c r="Y1464">
        <v>-9.1666666666666674E-2</v>
      </c>
      <c r="Z1464">
        <v>0.115</v>
      </c>
      <c r="AA1464">
        <v>0</v>
      </c>
      <c r="AB1464">
        <v>0.88500000000000001</v>
      </c>
      <c r="AC1464">
        <v>0.63100000000000001</v>
      </c>
      <c r="AD1464" t="s">
        <v>48</v>
      </c>
      <c r="AE1464" t="s">
        <v>48</v>
      </c>
      <c r="AF1464" t="s">
        <v>48</v>
      </c>
      <c r="AG1464" t="s">
        <v>37311</v>
      </c>
    </row>
    <row r="1465" spans="1:33" hidden="1" outlineLevel="1" x14ac:dyDescent="0.2">
      <c r="A1465" t="s">
        <v>44612</v>
      </c>
      <c r="B1465" t="s">
        <v>44613</v>
      </c>
      <c r="C1465" t="s">
        <v>37356</v>
      </c>
      <c r="D1465" s="3"/>
      <c r="J1465" t="s">
        <v>44614</v>
      </c>
      <c r="K1465" t="s">
        <v>44584</v>
      </c>
      <c r="L1465" t="s">
        <v>1263</v>
      </c>
      <c r="M1465">
        <v>8</v>
      </c>
      <c r="P1465" s="2" t="s">
        <v>44615</v>
      </c>
      <c r="Q1465" t="s">
        <v>47</v>
      </c>
      <c r="S1465">
        <v>5.3295042000000001E-2</v>
      </c>
      <c r="T1465">
        <v>2.5749206999999999E-3</v>
      </c>
      <c r="U1465">
        <v>3.4647810000000001E-2</v>
      </c>
      <c r="V1465">
        <v>6.3636309999999998E-3</v>
      </c>
      <c r="W1465">
        <v>1.6404930000000002E-2</v>
      </c>
      <c r="X1465">
        <v>9.3855029999999999E-3</v>
      </c>
      <c r="Y1465">
        <v>0.2166666666666667</v>
      </c>
      <c r="Z1465">
        <v>0.34200000000000003</v>
      </c>
      <c r="AA1465">
        <v>4.9000000000000002E-2</v>
      </c>
      <c r="AB1465">
        <v>0.61</v>
      </c>
      <c r="AC1465">
        <v>0.86270000000000002</v>
      </c>
      <c r="AD1465" t="s">
        <v>48</v>
      </c>
      <c r="AE1465" t="s">
        <v>48</v>
      </c>
      <c r="AF1465" t="s">
        <v>48</v>
      </c>
      <c r="AG1465" t="s">
        <v>37311</v>
      </c>
    </row>
    <row r="1466" spans="1:33" hidden="1" outlineLevel="1" x14ac:dyDescent="0.2">
      <c r="A1466" t="s">
        <v>44616</v>
      </c>
      <c r="B1466" t="s">
        <v>44617</v>
      </c>
      <c r="C1466" t="s">
        <v>44618</v>
      </c>
      <c r="D1466" s="3"/>
      <c r="J1466" t="s">
        <v>44619</v>
      </c>
      <c r="K1466" t="s">
        <v>44592</v>
      </c>
      <c r="L1466" t="s">
        <v>1263</v>
      </c>
      <c r="M1466">
        <v>1</v>
      </c>
      <c r="P1466" s="2" t="s">
        <v>44620</v>
      </c>
      <c r="Q1466" t="s">
        <v>10060</v>
      </c>
      <c r="S1466">
        <v>5.7500679999999998E-2</v>
      </c>
      <c r="T1466">
        <v>2.6893616000000001E-3</v>
      </c>
      <c r="U1466">
        <v>2.8640235E-2</v>
      </c>
      <c r="V1466">
        <v>5.0317086000000004E-3</v>
      </c>
      <c r="W1466">
        <v>1.8645584999999999E-2</v>
      </c>
      <c r="X1466">
        <v>8.2203840000000007E-3</v>
      </c>
      <c r="Y1466">
        <v>0.3</v>
      </c>
      <c r="Z1466">
        <v>0.41799999999999998</v>
      </c>
      <c r="AA1466">
        <v>0.112</v>
      </c>
      <c r="AB1466">
        <v>0.47099999999999997</v>
      </c>
      <c r="AC1466">
        <v>0.73509999999999998</v>
      </c>
      <c r="AD1466" t="s">
        <v>48</v>
      </c>
      <c r="AE1466" t="s">
        <v>48</v>
      </c>
      <c r="AF1466" t="s">
        <v>48</v>
      </c>
      <c r="AG1466" t="s">
        <v>37311</v>
      </c>
    </row>
    <row r="1467" spans="1:33" hidden="1" outlineLevel="1" x14ac:dyDescent="0.2">
      <c r="A1467" t="s">
        <v>44621</v>
      </c>
      <c r="B1467" t="s">
        <v>44622</v>
      </c>
      <c r="C1467" t="s">
        <v>44151</v>
      </c>
      <c r="D1467" s="3"/>
      <c r="J1467" t="s">
        <v>44623</v>
      </c>
      <c r="K1467" t="s">
        <v>44592</v>
      </c>
      <c r="L1467" t="s">
        <v>1263</v>
      </c>
      <c r="M1467">
        <v>-5</v>
      </c>
      <c r="P1467" s="2" t="s">
        <v>44624</v>
      </c>
      <c r="Q1467" t="s">
        <v>47</v>
      </c>
      <c r="S1467">
        <v>0.16765248999999999</v>
      </c>
      <c r="T1467">
        <v>5.302429E-3</v>
      </c>
      <c r="U1467">
        <v>7.1266120000000002E-2</v>
      </c>
      <c r="V1467">
        <v>1.191331E-2</v>
      </c>
      <c r="W1467">
        <v>6.8265229999999996E-2</v>
      </c>
      <c r="X1467">
        <v>8.6864319999999991E-3</v>
      </c>
      <c r="Y1467">
        <v>0.33367346938775511</v>
      </c>
      <c r="Z1467">
        <v>6.9000000000000006E-2</v>
      </c>
      <c r="AA1467">
        <v>0.123</v>
      </c>
      <c r="AB1467">
        <v>0.80800000000000005</v>
      </c>
      <c r="AC1467">
        <v>-0.79490000000000005</v>
      </c>
      <c r="AD1467" t="s">
        <v>48</v>
      </c>
      <c r="AE1467" t="s">
        <v>48</v>
      </c>
      <c r="AF1467" t="s">
        <v>48</v>
      </c>
      <c r="AG1467" t="s">
        <v>37311</v>
      </c>
    </row>
    <row r="1468" spans="1:33" hidden="1" outlineLevel="1" x14ac:dyDescent="0.2">
      <c r="A1468" t="s">
        <v>44625</v>
      </c>
      <c r="B1468" t="s">
        <v>44626</v>
      </c>
      <c r="C1468" t="s">
        <v>44151</v>
      </c>
      <c r="D1468" s="3"/>
      <c r="J1468" t="s">
        <v>44627</v>
      </c>
      <c r="K1468" t="s">
        <v>44596</v>
      </c>
      <c r="L1468" t="s">
        <v>1263</v>
      </c>
      <c r="M1468">
        <v>2</v>
      </c>
      <c r="P1468" s="2" t="s">
        <v>44628</v>
      </c>
      <c r="Q1468" t="s">
        <v>47</v>
      </c>
      <c r="S1468">
        <v>0.10566349</v>
      </c>
      <c r="T1468">
        <v>1.6689299999999999E-3</v>
      </c>
      <c r="U1468">
        <v>2.0442016E-2</v>
      </c>
      <c r="V1468">
        <v>5.1796999999999998E-3</v>
      </c>
      <c r="W1468">
        <v>4.7349896000000002E-2</v>
      </c>
      <c r="X1468">
        <v>6.5050706999999998E-3</v>
      </c>
      <c r="Y1468">
        <v>0.20664062499999999</v>
      </c>
      <c r="Z1468">
        <v>9.9000000000000005E-2</v>
      </c>
      <c r="AA1468">
        <v>8.6999999999999994E-2</v>
      </c>
      <c r="AB1468">
        <v>0.81399999999999995</v>
      </c>
      <c r="AC1468">
        <v>-0.37690000000000001</v>
      </c>
      <c r="AD1468" t="s">
        <v>48</v>
      </c>
      <c r="AE1468" t="s">
        <v>48</v>
      </c>
      <c r="AF1468" t="s">
        <v>48</v>
      </c>
      <c r="AG1468" t="s">
        <v>37311</v>
      </c>
    </row>
    <row r="1469" spans="1:33" hidden="1" outlineLevel="1" x14ac:dyDescent="0.2">
      <c r="A1469" t="s">
        <v>44629</v>
      </c>
      <c r="B1469" t="s">
        <v>44630</v>
      </c>
      <c r="C1469" t="s">
        <v>22137</v>
      </c>
      <c r="D1469" s="3"/>
      <c r="J1469" t="s">
        <v>44631</v>
      </c>
      <c r="K1469" t="s">
        <v>44604</v>
      </c>
      <c r="L1469" t="s">
        <v>1263</v>
      </c>
      <c r="M1469">
        <v>-2</v>
      </c>
      <c r="P1469" s="2" t="s">
        <v>44632</v>
      </c>
      <c r="Q1469" t="s">
        <v>47</v>
      </c>
      <c r="S1469">
        <v>0.33899839999999998</v>
      </c>
      <c r="T1469">
        <v>1.083374E-2</v>
      </c>
      <c r="U1469">
        <v>0.22572558000000001</v>
      </c>
      <c r="V1469">
        <v>2.0279141000000001E-2</v>
      </c>
      <c r="W1469">
        <v>0.33889219999999998</v>
      </c>
      <c r="X1469">
        <v>9.4631779999999992E-3</v>
      </c>
      <c r="Y1469">
        <v>-0.25833333333333341</v>
      </c>
      <c r="Z1469">
        <v>0.105</v>
      </c>
      <c r="AA1469">
        <v>0.127</v>
      </c>
      <c r="AB1469">
        <v>0.76700000000000002</v>
      </c>
      <c r="AC1469">
        <v>-0.23089999999999999</v>
      </c>
      <c r="AD1469" t="s">
        <v>48</v>
      </c>
      <c r="AE1469" t="s">
        <v>48</v>
      </c>
      <c r="AF1469" t="s">
        <v>48</v>
      </c>
      <c r="AG1469" t="s">
        <v>37311</v>
      </c>
    </row>
    <row r="1470" spans="1:33" hidden="1" outlineLevel="1" x14ac:dyDescent="0.2">
      <c r="A1470" t="s">
        <v>44633</v>
      </c>
      <c r="B1470" t="s">
        <v>44634</v>
      </c>
      <c r="C1470" t="s">
        <v>40666</v>
      </c>
      <c r="D1470" s="3"/>
      <c r="J1470" t="s">
        <v>44635</v>
      </c>
      <c r="K1470" t="s">
        <v>44608</v>
      </c>
      <c r="L1470" t="s">
        <v>1263</v>
      </c>
      <c r="M1470">
        <v>3</v>
      </c>
      <c r="P1470" s="2" t="s">
        <v>44636</v>
      </c>
      <c r="Q1470" t="s">
        <v>10132</v>
      </c>
      <c r="S1470">
        <v>7.8459570000000006E-2</v>
      </c>
      <c r="T1470">
        <v>2.0027159999999999E-3</v>
      </c>
      <c r="U1470">
        <v>2.2081659999999999E-2</v>
      </c>
      <c r="V1470">
        <v>3.4223016999999998E-3</v>
      </c>
      <c r="W1470">
        <v>2.5155678000000001E-2</v>
      </c>
      <c r="X1470">
        <v>7.9096860000000008E-3</v>
      </c>
      <c r="Y1470">
        <v>0.19444444444444439</v>
      </c>
      <c r="Z1470">
        <v>0.14899999999999999</v>
      </c>
      <c r="AA1470">
        <v>9.5000000000000001E-2</v>
      </c>
      <c r="AB1470">
        <v>0.75600000000000001</v>
      </c>
      <c r="AC1470">
        <v>0.2382</v>
      </c>
      <c r="AD1470" t="s">
        <v>48</v>
      </c>
      <c r="AE1470" t="s">
        <v>48</v>
      </c>
      <c r="AF1470" t="s">
        <v>48</v>
      </c>
      <c r="AG1470" t="s">
        <v>37311</v>
      </c>
    </row>
    <row r="1471" spans="1:33" hidden="1" outlineLevel="1" x14ac:dyDescent="0.2">
      <c r="A1471" t="s">
        <v>44637</v>
      </c>
      <c r="B1471" t="s">
        <v>44638</v>
      </c>
      <c r="C1471" t="s">
        <v>44392</v>
      </c>
      <c r="D1471" s="3"/>
      <c r="J1471" t="s">
        <v>44639</v>
      </c>
      <c r="K1471" t="s">
        <v>44612</v>
      </c>
      <c r="L1471" t="s">
        <v>1263</v>
      </c>
      <c r="M1471">
        <v>5</v>
      </c>
      <c r="P1471" s="2" t="s">
        <v>44640</v>
      </c>
      <c r="Q1471" t="s">
        <v>47</v>
      </c>
      <c r="Y1471" t="s">
        <v>48</v>
      </c>
      <c r="Z1471" t="s">
        <v>48</v>
      </c>
      <c r="AA1471" t="s">
        <v>48</v>
      </c>
      <c r="AB1471" t="s">
        <v>48</v>
      </c>
      <c r="AC1471" t="s">
        <v>48</v>
      </c>
      <c r="AD1471" t="s">
        <v>48</v>
      </c>
      <c r="AE1471" t="s">
        <v>48</v>
      </c>
      <c r="AF1471" t="s">
        <v>48</v>
      </c>
      <c r="AG1471" t="s">
        <v>42026</v>
      </c>
    </row>
    <row r="1472" spans="1:33" hidden="1" outlineLevel="1" x14ac:dyDescent="0.2">
      <c r="A1472" t="s">
        <v>44641</v>
      </c>
      <c r="B1472" t="s">
        <v>44642</v>
      </c>
      <c r="C1472" t="s">
        <v>44165</v>
      </c>
      <c r="D1472" s="3"/>
      <c r="J1472" t="s">
        <v>44643</v>
      </c>
      <c r="K1472" t="s">
        <v>44621</v>
      </c>
      <c r="L1472" t="s">
        <v>1263</v>
      </c>
      <c r="M1472">
        <v>6</v>
      </c>
      <c r="P1472" s="2" t="s">
        <v>44644</v>
      </c>
      <c r="Q1472" t="s">
        <v>10060</v>
      </c>
      <c r="S1472">
        <v>0.49139654999999999</v>
      </c>
      <c r="T1472">
        <v>6.0114349999999997E-2</v>
      </c>
      <c r="U1472">
        <v>0.39409557000000001</v>
      </c>
      <c r="V1472">
        <v>0.12735363999999999</v>
      </c>
      <c r="W1472">
        <v>0.25998658000000002</v>
      </c>
      <c r="X1472">
        <v>2.6307223000000001E-2</v>
      </c>
      <c r="Y1472">
        <v>-0.43333333333333329</v>
      </c>
      <c r="Z1472">
        <v>0.126</v>
      </c>
      <c r="AA1472">
        <v>0.26800000000000002</v>
      </c>
      <c r="AB1472">
        <v>0.60599999999999998</v>
      </c>
      <c r="AC1472">
        <v>-0.89239999999999997</v>
      </c>
      <c r="AD1472" t="s">
        <v>48</v>
      </c>
      <c r="AE1472" t="s">
        <v>48</v>
      </c>
      <c r="AF1472" t="s">
        <v>48</v>
      </c>
      <c r="AG1472" t="s">
        <v>37311</v>
      </c>
    </row>
    <row r="1473" spans="1:33" hidden="1" outlineLevel="1" x14ac:dyDescent="0.2">
      <c r="A1473" t="s">
        <v>44645</v>
      </c>
      <c r="B1473" t="s">
        <v>44646</v>
      </c>
      <c r="C1473" t="s">
        <v>44267</v>
      </c>
      <c r="D1473" s="3"/>
      <c r="J1473" t="s">
        <v>44647</v>
      </c>
      <c r="K1473" t="s">
        <v>44621</v>
      </c>
      <c r="L1473" t="s">
        <v>1263</v>
      </c>
      <c r="M1473">
        <v>1</v>
      </c>
      <c r="P1473" s="2" t="s">
        <v>44648</v>
      </c>
      <c r="Q1473" t="s">
        <v>47</v>
      </c>
      <c r="S1473">
        <v>3.7812829999999999E-2</v>
      </c>
      <c r="T1473">
        <v>6.7710876000000005E-4</v>
      </c>
      <c r="U1473">
        <v>1.3473531E-2</v>
      </c>
      <c r="V1473">
        <v>2.7008435999999999E-3</v>
      </c>
      <c r="W1473">
        <v>1.8065477E-2</v>
      </c>
      <c r="X1473">
        <v>6.3108844000000002E-3</v>
      </c>
      <c r="Y1473">
        <v>9.9999999999999978E-2</v>
      </c>
      <c r="Z1473">
        <v>0.14099999999999999</v>
      </c>
      <c r="AA1473">
        <v>0.19600000000000001</v>
      </c>
      <c r="AB1473">
        <v>0.66300000000000003</v>
      </c>
      <c r="AC1473">
        <v>-0.2732</v>
      </c>
      <c r="AD1473" t="s">
        <v>48</v>
      </c>
      <c r="AE1473" t="s">
        <v>48</v>
      </c>
      <c r="AF1473" t="s">
        <v>48</v>
      </c>
      <c r="AG1473" t="s">
        <v>37311</v>
      </c>
    </row>
    <row r="1474" spans="1:33" hidden="1" outlineLevel="1" x14ac:dyDescent="0.2">
      <c r="A1474" t="s">
        <v>44649</v>
      </c>
      <c r="B1474" t="s">
        <v>44650</v>
      </c>
      <c r="C1474" t="s">
        <v>44165</v>
      </c>
      <c r="D1474" s="3"/>
      <c r="J1474" t="s">
        <v>44651</v>
      </c>
      <c r="K1474" t="s">
        <v>44629</v>
      </c>
      <c r="L1474" t="s">
        <v>1263</v>
      </c>
      <c r="M1474">
        <v>2</v>
      </c>
      <c r="P1474" s="2" t="s">
        <v>44652</v>
      </c>
      <c r="Q1474" t="s">
        <v>10060</v>
      </c>
      <c r="S1474">
        <v>0.36251270000000002</v>
      </c>
      <c r="T1474">
        <v>1.9353309999999999E-2</v>
      </c>
      <c r="U1474">
        <v>0.33453682000000001</v>
      </c>
      <c r="V1474">
        <v>1.2742470000000001E-2</v>
      </c>
      <c r="W1474">
        <v>0.24356410000000001</v>
      </c>
      <c r="X1474">
        <v>9.2301540000000008E-3</v>
      </c>
      <c r="Y1474">
        <v>-9.6296296296296283E-2</v>
      </c>
      <c r="Z1474">
        <v>0.30499999999999999</v>
      </c>
      <c r="AA1474">
        <v>9.5000000000000001E-2</v>
      </c>
      <c r="AB1474">
        <v>0.6</v>
      </c>
      <c r="AC1474">
        <v>0.63690000000000002</v>
      </c>
      <c r="AD1474" t="s">
        <v>48</v>
      </c>
      <c r="AE1474" t="s">
        <v>48</v>
      </c>
      <c r="AF1474" t="s">
        <v>48</v>
      </c>
      <c r="AG1474" t="s">
        <v>37311</v>
      </c>
    </row>
    <row r="1475" spans="1:33" hidden="1" outlineLevel="1" x14ac:dyDescent="0.2">
      <c r="A1475" t="s">
        <v>44653</v>
      </c>
      <c r="B1475" t="s">
        <v>44654</v>
      </c>
      <c r="C1475" t="s">
        <v>44151</v>
      </c>
      <c r="D1475" s="3"/>
      <c r="J1475" t="s">
        <v>44655</v>
      </c>
      <c r="K1475" t="s">
        <v>44641</v>
      </c>
      <c r="L1475" t="s">
        <v>1263</v>
      </c>
      <c r="M1475">
        <v>-2</v>
      </c>
      <c r="P1475" s="2" t="s">
        <v>44656</v>
      </c>
      <c r="Q1475" t="s">
        <v>47</v>
      </c>
      <c r="S1475">
        <v>0.21508642</v>
      </c>
      <c r="T1475">
        <v>7.019043E-3</v>
      </c>
      <c r="U1475">
        <v>4.1661996E-2</v>
      </c>
      <c r="V1475">
        <v>3.8683333E-2</v>
      </c>
      <c r="W1475">
        <v>9.7093194999999993E-2</v>
      </c>
      <c r="X1475">
        <v>1.1405042000000001E-2</v>
      </c>
      <c r="Y1475">
        <v>-0.13750000000000001</v>
      </c>
      <c r="Z1475">
        <v>0.13600000000000001</v>
      </c>
      <c r="AA1475">
        <v>0.10299999999999999</v>
      </c>
      <c r="AB1475">
        <v>0.76100000000000001</v>
      </c>
      <c r="AC1475">
        <v>0.56389999999999996</v>
      </c>
      <c r="AD1475" t="s">
        <v>48</v>
      </c>
      <c r="AE1475" t="s">
        <v>48</v>
      </c>
      <c r="AF1475" t="s">
        <v>48</v>
      </c>
      <c r="AG1475" t="s">
        <v>37311</v>
      </c>
    </row>
    <row r="1476" spans="1:33" hidden="1" outlineLevel="1" x14ac:dyDescent="0.2">
      <c r="A1476" t="s">
        <v>44657</v>
      </c>
      <c r="B1476" t="s">
        <v>44658</v>
      </c>
      <c r="C1476" t="s">
        <v>44151</v>
      </c>
      <c r="D1476" s="3"/>
      <c r="J1476" t="s">
        <v>44659</v>
      </c>
      <c r="K1476" t="s">
        <v>44645</v>
      </c>
      <c r="L1476" t="s">
        <v>1263</v>
      </c>
      <c r="M1476">
        <v>2</v>
      </c>
      <c r="P1476" s="2" t="s">
        <v>44660</v>
      </c>
      <c r="Q1476" t="s">
        <v>47</v>
      </c>
      <c r="S1476">
        <v>0.39669925</v>
      </c>
      <c r="T1476">
        <v>4.2915343999999998E-3</v>
      </c>
      <c r="U1476">
        <v>0.10611444</v>
      </c>
      <c r="V1476">
        <v>4.3102503000000004E-3</v>
      </c>
      <c r="W1476">
        <v>0.44126465999999998</v>
      </c>
      <c r="X1476">
        <v>6.6539470000000003E-3</v>
      </c>
      <c r="Y1476">
        <v>1.1309523809523809E-2</v>
      </c>
      <c r="Z1476">
        <v>8.1000000000000003E-2</v>
      </c>
      <c r="AA1476">
        <v>0.20399999999999999</v>
      </c>
      <c r="AB1476">
        <v>0.71599999999999997</v>
      </c>
      <c r="AC1476">
        <v>-0.80159999999999998</v>
      </c>
      <c r="AD1476" t="s">
        <v>48</v>
      </c>
      <c r="AE1476" t="s">
        <v>48</v>
      </c>
      <c r="AF1476" t="s">
        <v>48</v>
      </c>
      <c r="AG1476" t="s">
        <v>37311</v>
      </c>
    </row>
    <row r="1477" spans="1:33" hidden="1" outlineLevel="1" x14ac:dyDescent="0.2">
      <c r="A1477" t="s">
        <v>44661</v>
      </c>
      <c r="B1477" t="s">
        <v>44662</v>
      </c>
      <c r="C1477" t="s">
        <v>22137</v>
      </c>
      <c r="D1477" s="3"/>
      <c r="J1477" t="s">
        <v>44663</v>
      </c>
      <c r="K1477" t="s">
        <v>44649</v>
      </c>
      <c r="L1477" t="s">
        <v>1263</v>
      </c>
      <c r="M1477">
        <v>-1</v>
      </c>
      <c r="P1477" s="2" t="s">
        <v>44664</v>
      </c>
      <c r="Q1477" t="s">
        <v>47</v>
      </c>
      <c r="S1477">
        <v>3.0859824000000001E-2</v>
      </c>
      <c r="T1477">
        <v>1.1825562E-3</v>
      </c>
      <c r="U1477">
        <v>1.4293353E-2</v>
      </c>
      <c r="V1477">
        <v>2.9783275E-3</v>
      </c>
      <c r="W1477">
        <v>1.4276917E-2</v>
      </c>
      <c r="X1477">
        <v>7.094103E-3</v>
      </c>
      <c r="Y1477">
        <v>0.5</v>
      </c>
      <c r="Z1477">
        <v>0.26500000000000001</v>
      </c>
      <c r="AA1477">
        <v>0</v>
      </c>
      <c r="AB1477">
        <v>0.73499999999999999</v>
      </c>
      <c r="AC1477">
        <v>0.67049999999999998</v>
      </c>
      <c r="AD1477" t="s">
        <v>48</v>
      </c>
      <c r="AE1477" t="s">
        <v>48</v>
      </c>
      <c r="AF1477" t="s">
        <v>48</v>
      </c>
      <c r="AG1477" t="s">
        <v>37311</v>
      </c>
    </row>
    <row r="1478" spans="1:33" hidden="1" outlineLevel="1" x14ac:dyDescent="0.2">
      <c r="A1478" t="s">
        <v>44665</v>
      </c>
      <c r="B1478" t="s">
        <v>44666</v>
      </c>
      <c r="C1478" t="s">
        <v>22137</v>
      </c>
      <c r="D1478" s="3"/>
      <c r="J1478" t="s">
        <v>44667</v>
      </c>
      <c r="K1478" t="s">
        <v>44649</v>
      </c>
      <c r="L1478" t="s">
        <v>1263</v>
      </c>
      <c r="M1478">
        <v>1</v>
      </c>
      <c r="P1478" s="2" t="s">
        <v>44668</v>
      </c>
      <c r="Q1478" t="s">
        <v>47</v>
      </c>
      <c r="S1478">
        <v>0.60203859999999998</v>
      </c>
      <c r="T1478">
        <v>0.109661035</v>
      </c>
      <c r="U1478">
        <v>0.62421219999999999</v>
      </c>
      <c r="V1478">
        <v>0.20088354</v>
      </c>
      <c r="W1478">
        <v>0.42367842999999999</v>
      </c>
      <c r="X1478">
        <v>3.6494329999999998E-2</v>
      </c>
      <c r="Y1478">
        <v>-8.7499999999999994E-2</v>
      </c>
      <c r="Z1478">
        <v>0.14399999999999999</v>
      </c>
      <c r="AA1478">
        <v>0.17599999999999999</v>
      </c>
      <c r="AB1478">
        <v>0.68</v>
      </c>
      <c r="AC1478">
        <v>-0.31819999999999998</v>
      </c>
      <c r="AD1478" t="s">
        <v>48</v>
      </c>
      <c r="AE1478" t="s">
        <v>48</v>
      </c>
      <c r="AF1478" t="s">
        <v>48</v>
      </c>
      <c r="AG1478" t="s">
        <v>37311</v>
      </c>
    </row>
    <row r="1479" spans="1:33" hidden="1" outlineLevel="1" x14ac:dyDescent="0.2">
      <c r="A1479" t="s">
        <v>44669</v>
      </c>
      <c r="B1479" t="s">
        <v>44670</v>
      </c>
      <c r="C1479" t="s">
        <v>44165</v>
      </c>
      <c r="D1479" s="3"/>
      <c r="J1479" t="s">
        <v>44671</v>
      </c>
      <c r="K1479" t="s">
        <v>44653</v>
      </c>
      <c r="L1479" t="s">
        <v>1263</v>
      </c>
      <c r="M1479">
        <v>3</v>
      </c>
      <c r="P1479" s="2" t="s">
        <v>44672</v>
      </c>
      <c r="Q1479" t="s">
        <v>10060</v>
      </c>
      <c r="S1479">
        <v>0.44213469999999999</v>
      </c>
      <c r="T1479">
        <v>2.3076923999999999E-2</v>
      </c>
      <c r="U1479">
        <v>0.40670946000000002</v>
      </c>
      <c r="V1479">
        <v>6.0220851999999998E-2</v>
      </c>
      <c r="W1479">
        <v>0.40243408000000003</v>
      </c>
      <c r="X1479">
        <v>9.1265879999999997E-3</v>
      </c>
      <c r="Y1479">
        <v>0.1095238095238095</v>
      </c>
      <c r="Z1479">
        <v>0.17</v>
      </c>
      <c r="AA1479">
        <v>4.4999999999999998E-2</v>
      </c>
      <c r="AB1479">
        <v>0.78500000000000003</v>
      </c>
      <c r="AC1479">
        <v>0.81759999999999999</v>
      </c>
      <c r="AD1479" t="s">
        <v>48</v>
      </c>
      <c r="AE1479" t="s">
        <v>48</v>
      </c>
      <c r="AF1479" t="s">
        <v>48</v>
      </c>
      <c r="AG1479" t="s">
        <v>37311</v>
      </c>
    </row>
    <row r="1480" spans="1:33" hidden="1" outlineLevel="1" x14ac:dyDescent="0.2">
      <c r="A1480" t="s">
        <v>44673</v>
      </c>
      <c r="B1480" t="s">
        <v>44674</v>
      </c>
      <c r="C1480" t="s">
        <v>44267</v>
      </c>
      <c r="D1480" s="3"/>
      <c r="J1480" t="s">
        <v>44675</v>
      </c>
      <c r="K1480" t="s">
        <v>44657</v>
      </c>
      <c r="L1480" t="s">
        <v>1263</v>
      </c>
      <c r="M1480">
        <v>2</v>
      </c>
      <c r="P1480" s="2" t="s">
        <v>44676</v>
      </c>
      <c r="Q1480" t="s">
        <v>47</v>
      </c>
      <c r="S1480">
        <v>1.1812098E-2</v>
      </c>
      <c r="T1480">
        <v>6.1988829999999997E-4</v>
      </c>
      <c r="U1480">
        <v>1.1509376E-2</v>
      </c>
      <c r="V1480">
        <v>1.8683917999999999E-3</v>
      </c>
      <c r="W1480">
        <v>7.3608750000000002E-3</v>
      </c>
      <c r="X1480">
        <v>6.4273960000000002E-3</v>
      </c>
      <c r="Y1480">
        <v>-1.3392857142857151E-2</v>
      </c>
      <c r="Z1480">
        <v>0</v>
      </c>
      <c r="AA1480">
        <v>0</v>
      </c>
      <c r="AB1480">
        <v>1</v>
      </c>
      <c r="AC1480">
        <v>0</v>
      </c>
      <c r="AD1480" t="s">
        <v>48</v>
      </c>
      <c r="AE1480" t="s">
        <v>48</v>
      </c>
      <c r="AF1480" t="s">
        <v>48</v>
      </c>
      <c r="AG1480" t="s">
        <v>37311</v>
      </c>
    </row>
    <row r="1481" spans="1:33" hidden="1" outlineLevel="1" x14ac:dyDescent="0.2">
      <c r="A1481" t="s">
        <v>44677</v>
      </c>
      <c r="B1481" t="s">
        <v>44678</v>
      </c>
      <c r="C1481" t="s">
        <v>44165</v>
      </c>
      <c r="D1481" s="3"/>
      <c r="J1481" t="s">
        <v>44679</v>
      </c>
      <c r="K1481" t="s">
        <v>44661</v>
      </c>
      <c r="L1481" t="s">
        <v>1263</v>
      </c>
      <c r="M1481">
        <v>2</v>
      </c>
      <c r="P1481" s="2" t="s">
        <v>44680</v>
      </c>
      <c r="Q1481" t="s">
        <v>10060</v>
      </c>
      <c r="Y1481" t="s">
        <v>48</v>
      </c>
      <c r="Z1481" t="s">
        <v>48</v>
      </c>
      <c r="AA1481" t="s">
        <v>48</v>
      </c>
      <c r="AB1481" t="s">
        <v>48</v>
      </c>
      <c r="AC1481" t="s">
        <v>48</v>
      </c>
      <c r="AD1481" t="s">
        <v>48</v>
      </c>
      <c r="AE1481" t="s">
        <v>48</v>
      </c>
      <c r="AF1481" t="s">
        <v>48</v>
      </c>
      <c r="AG1481" t="s">
        <v>40627</v>
      </c>
    </row>
    <row r="1482" spans="1:33" hidden="1" outlineLevel="1" x14ac:dyDescent="0.2">
      <c r="A1482" t="s">
        <v>44681</v>
      </c>
      <c r="B1482" t="s">
        <v>44682</v>
      </c>
      <c r="C1482" t="s">
        <v>44165</v>
      </c>
      <c r="D1482" s="3"/>
      <c r="J1482" t="s">
        <v>44683</v>
      </c>
      <c r="K1482" t="s">
        <v>44665</v>
      </c>
      <c r="L1482" t="s">
        <v>1263</v>
      </c>
      <c r="M1482">
        <v>2</v>
      </c>
      <c r="P1482" s="2" t="s">
        <v>44684</v>
      </c>
      <c r="Q1482" t="s">
        <v>10060</v>
      </c>
      <c r="S1482">
        <v>0.78855823999999997</v>
      </c>
      <c r="T1482">
        <v>0.31905776000000002</v>
      </c>
      <c r="U1482">
        <v>0.83974665000000004</v>
      </c>
      <c r="V1482">
        <v>0.17847598000000001</v>
      </c>
      <c r="W1482">
        <v>0.63083920000000004</v>
      </c>
      <c r="X1482">
        <v>1.0757755000000001E-2</v>
      </c>
      <c r="Y1482">
        <v>-0.25</v>
      </c>
      <c r="Z1482">
        <v>7.4999999999999997E-2</v>
      </c>
      <c r="AA1482">
        <v>0</v>
      </c>
      <c r="AB1482">
        <v>0.92500000000000004</v>
      </c>
      <c r="AC1482">
        <v>0.36120000000000002</v>
      </c>
      <c r="AD1482" t="s">
        <v>48</v>
      </c>
      <c r="AE1482" t="s">
        <v>48</v>
      </c>
      <c r="AF1482" t="s">
        <v>48</v>
      </c>
      <c r="AG1482" t="s">
        <v>37311</v>
      </c>
    </row>
    <row r="1483" spans="1:33" hidden="1" outlineLevel="1" x14ac:dyDescent="0.2">
      <c r="A1483" t="s">
        <v>44685</v>
      </c>
      <c r="B1483" t="s">
        <v>44686</v>
      </c>
      <c r="C1483" t="s">
        <v>44165</v>
      </c>
      <c r="D1483" s="3"/>
      <c r="J1483" t="s">
        <v>44687</v>
      </c>
      <c r="K1483" t="s">
        <v>44665</v>
      </c>
      <c r="L1483" t="s">
        <v>1263</v>
      </c>
      <c r="M1483">
        <v>1</v>
      </c>
      <c r="P1483" s="2" t="s">
        <v>44688</v>
      </c>
      <c r="Q1483" t="s">
        <v>10060</v>
      </c>
      <c r="S1483">
        <v>0.76197963999999996</v>
      </c>
      <c r="T1483">
        <v>0.23226003000000001</v>
      </c>
      <c r="U1483">
        <v>0.6069483</v>
      </c>
      <c r="V1483">
        <v>7.6737890000000003E-2</v>
      </c>
      <c r="W1483">
        <v>0.67985779999999996</v>
      </c>
      <c r="X1483">
        <v>1.6292779E-2</v>
      </c>
      <c r="Y1483">
        <v>0.33333333333333331</v>
      </c>
      <c r="Z1483">
        <v>0.38200000000000001</v>
      </c>
      <c r="AA1483">
        <v>0.113</v>
      </c>
      <c r="AB1483">
        <v>0.504</v>
      </c>
      <c r="AC1483">
        <v>0.75060000000000004</v>
      </c>
      <c r="AD1483" t="s">
        <v>48</v>
      </c>
      <c r="AE1483" t="s">
        <v>48</v>
      </c>
      <c r="AF1483" t="s">
        <v>48</v>
      </c>
      <c r="AG1483" t="s">
        <v>37311</v>
      </c>
    </row>
    <row r="1484" spans="1:33" hidden="1" outlineLevel="1" x14ac:dyDescent="0.2">
      <c r="A1484" t="s">
        <v>44689</v>
      </c>
      <c r="B1484" t="s">
        <v>44690</v>
      </c>
      <c r="C1484" t="s">
        <v>44151</v>
      </c>
      <c r="D1484" s="3"/>
      <c r="J1484" t="s">
        <v>44691</v>
      </c>
      <c r="K1484" t="s">
        <v>44669</v>
      </c>
      <c r="L1484" t="s">
        <v>1263</v>
      </c>
      <c r="M1484">
        <v>1</v>
      </c>
      <c r="P1484" s="2" t="s">
        <v>44692</v>
      </c>
      <c r="Q1484" t="s">
        <v>47</v>
      </c>
      <c r="S1484">
        <v>0.20032968000000001</v>
      </c>
      <c r="T1484">
        <v>4.6539307000000004E-3</v>
      </c>
      <c r="U1484">
        <v>2.522431E-2</v>
      </c>
      <c r="V1484">
        <v>0.26325142000000001</v>
      </c>
      <c r="W1484">
        <v>4.7935467000000002E-2</v>
      </c>
      <c r="X1484">
        <v>7.0293739999999997E-3</v>
      </c>
      <c r="Y1484">
        <v>0.05</v>
      </c>
      <c r="Z1484">
        <v>0</v>
      </c>
      <c r="AA1484">
        <v>0</v>
      </c>
      <c r="AB1484">
        <v>1</v>
      </c>
      <c r="AC1484">
        <v>0</v>
      </c>
      <c r="AD1484" t="s">
        <v>48</v>
      </c>
      <c r="AE1484" t="s">
        <v>48</v>
      </c>
      <c r="AF1484" t="s">
        <v>48</v>
      </c>
      <c r="AG1484" t="s">
        <v>37311</v>
      </c>
    </row>
    <row r="1485" spans="1:33" hidden="1" outlineLevel="1" x14ac:dyDescent="0.2">
      <c r="A1485" t="s">
        <v>44693</v>
      </c>
      <c r="B1485" t="s">
        <v>44694</v>
      </c>
      <c r="C1485" t="s">
        <v>44151</v>
      </c>
      <c r="D1485" s="3"/>
      <c r="J1485" t="s">
        <v>44695</v>
      </c>
      <c r="K1485" t="s">
        <v>44673</v>
      </c>
      <c r="L1485" t="s">
        <v>1263</v>
      </c>
      <c r="M1485">
        <v>2</v>
      </c>
      <c r="P1485" s="2" t="s">
        <v>44696</v>
      </c>
      <c r="Q1485" t="s">
        <v>47</v>
      </c>
      <c r="Y1485" t="s">
        <v>48</v>
      </c>
      <c r="Z1485" t="s">
        <v>48</v>
      </c>
      <c r="AA1485" t="s">
        <v>48</v>
      </c>
      <c r="AB1485" t="s">
        <v>48</v>
      </c>
      <c r="AC1485" t="s">
        <v>48</v>
      </c>
      <c r="AD1485" t="s">
        <v>48</v>
      </c>
      <c r="AE1485" t="s">
        <v>48</v>
      </c>
      <c r="AF1485" t="s">
        <v>48</v>
      </c>
      <c r="AG1485" t="s">
        <v>42026</v>
      </c>
    </row>
    <row r="1486" spans="1:33" hidden="1" outlineLevel="1" x14ac:dyDescent="0.2">
      <c r="A1486" t="s">
        <v>44697</v>
      </c>
      <c r="B1486" t="s">
        <v>44698</v>
      </c>
      <c r="C1486" t="s">
        <v>22137</v>
      </c>
      <c r="D1486" s="3"/>
      <c r="J1486" t="s">
        <v>44699</v>
      </c>
      <c r="K1486" t="s">
        <v>44681</v>
      </c>
      <c r="L1486" t="s">
        <v>1263</v>
      </c>
      <c r="M1486">
        <v>0</v>
      </c>
      <c r="P1486" s="2" t="s">
        <v>44700</v>
      </c>
      <c r="Q1486" t="s">
        <v>47</v>
      </c>
      <c r="S1486">
        <v>0.33587718</v>
      </c>
      <c r="T1486">
        <v>1.1901855500000001E-2</v>
      </c>
      <c r="U1486">
        <v>0.22713706</v>
      </c>
      <c r="V1486">
        <v>2.4801146E-2</v>
      </c>
      <c r="W1486">
        <v>0.27146967999999999</v>
      </c>
      <c r="X1486">
        <v>1.1819306999999999E-2</v>
      </c>
      <c r="Y1486">
        <v>-0.25833333333333341</v>
      </c>
      <c r="Z1486">
        <v>9.1999999999999998E-2</v>
      </c>
      <c r="AA1486">
        <v>0.111</v>
      </c>
      <c r="AB1486">
        <v>0.79700000000000004</v>
      </c>
      <c r="AC1486">
        <v>-0.23089999999999999</v>
      </c>
      <c r="AD1486" t="s">
        <v>48</v>
      </c>
      <c r="AE1486" t="s">
        <v>48</v>
      </c>
      <c r="AF1486" t="s">
        <v>48</v>
      </c>
      <c r="AG1486" t="s">
        <v>37311</v>
      </c>
    </row>
    <row r="1487" spans="1:33" hidden="1" outlineLevel="1" x14ac:dyDescent="0.2">
      <c r="A1487" t="s">
        <v>44701</v>
      </c>
      <c r="B1487" t="s">
        <v>44702</v>
      </c>
      <c r="C1487" t="s">
        <v>22137</v>
      </c>
      <c r="D1487" s="3"/>
      <c r="J1487" t="s">
        <v>44703</v>
      </c>
      <c r="K1487" t="s">
        <v>44685</v>
      </c>
      <c r="L1487" t="s">
        <v>1263</v>
      </c>
      <c r="M1487">
        <v>0</v>
      </c>
      <c r="P1487" s="2" t="s">
        <v>44704</v>
      </c>
      <c r="Q1487" t="s">
        <v>47</v>
      </c>
      <c r="S1487">
        <v>0.2412222</v>
      </c>
      <c r="T1487">
        <v>2.7847290000000001E-3</v>
      </c>
      <c r="U1487">
        <v>5.1431752999999997E-2</v>
      </c>
      <c r="V1487">
        <v>3.6812867E-3</v>
      </c>
      <c r="W1487">
        <v>0.16868424000000001</v>
      </c>
      <c r="X1487">
        <v>6.5762720000000002E-3</v>
      </c>
      <c r="Y1487">
        <v>0</v>
      </c>
      <c r="Z1487">
        <v>9.2999999999999999E-2</v>
      </c>
      <c r="AA1487">
        <v>0.10199999999999999</v>
      </c>
      <c r="AB1487">
        <v>0.80400000000000005</v>
      </c>
      <c r="AC1487">
        <v>-0.1027</v>
      </c>
      <c r="AD1487" t="s">
        <v>48</v>
      </c>
      <c r="AE1487" t="s">
        <v>48</v>
      </c>
      <c r="AF1487" t="s">
        <v>48</v>
      </c>
      <c r="AG1487" t="s">
        <v>37311</v>
      </c>
    </row>
    <row r="1488" spans="1:33" hidden="1" outlineLevel="1" x14ac:dyDescent="0.2">
      <c r="A1488" t="s">
        <v>44705</v>
      </c>
      <c r="B1488" t="s">
        <v>44706</v>
      </c>
      <c r="C1488" t="s">
        <v>44165</v>
      </c>
      <c r="D1488" s="3"/>
      <c r="J1488" t="s">
        <v>44707</v>
      </c>
      <c r="K1488" t="s">
        <v>44689</v>
      </c>
      <c r="L1488" t="s">
        <v>1263</v>
      </c>
      <c r="M1488">
        <v>1</v>
      </c>
      <c r="P1488" s="2" t="s">
        <v>44708</v>
      </c>
      <c r="Q1488" t="s">
        <v>10060</v>
      </c>
      <c r="S1488">
        <v>0.83646969999999998</v>
      </c>
      <c r="T1488">
        <v>0.16960317</v>
      </c>
      <c r="U1488">
        <v>0.53814059999999997</v>
      </c>
      <c r="V1488">
        <v>4.8222229999999998E-2</v>
      </c>
      <c r="W1488">
        <v>0.80322269999999996</v>
      </c>
      <c r="X1488">
        <v>9.4113949999999995E-3</v>
      </c>
      <c r="Y1488">
        <v>0.8</v>
      </c>
      <c r="Z1488">
        <v>0.13300000000000001</v>
      </c>
      <c r="AA1488">
        <v>0.34300000000000003</v>
      </c>
      <c r="AB1488">
        <v>0.52400000000000002</v>
      </c>
      <c r="AC1488">
        <v>-0.65969999999999995</v>
      </c>
      <c r="AD1488" t="s">
        <v>48</v>
      </c>
      <c r="AE1488" t="s">
        <v>48</v>
      </c>
      <c r="AF1488" t="s">
        <v>48</v>
      </c>
      <c r="AG1488" t="s">
        <v>37311</v>
      </c>
    </row>
    <row r="1489" spans="1:33" hidden="1" outlineLevel="1" x14ac:dyDescent="0.2">
      <c r="A1489" t="s">
        <v>44709</v>
      </c>
      <c r="B1489" t="s">
        <v>44710</v>
      </c>
      <c r="C1489" t="s">
        <v>44165</v>
      </c>
      <c r="D1489" s="3"/>
      <c r="J1489" t="s">
        <v>44711</v>
      </c>
      <c r="K1489" t="s">
        <v>44697</v>
      </c>
      <c r="L1489" t="s">
        <v>1263</v>
      </c>
      <c r="M1489">
        <v>2</v>
      </c>
      <c r="P1489" s="2" t="s">
        <v>44712</v>
      </c>
      <c r="Q1489" t="s">
        <v>10060</v>
      </c>
      <c r="S1489">
        <v>0.90610630000000003</v>
      </c>
      <c r="T1489">
        <v>0.43793919999999997</v>
      </c>
      <c r="U1489">
        <v>0.90258645999999998</v>
      </c>
      <c r="V1489">
        <v>7.3429056000000006E-2</v>
      </c>
      <c r="W1489">
        <v>0.60994150000000003</v>
      </c>
      <c r="X1489">
        <v>1.3165667000000001E-2</v>
      </c>
      <c r="Y1489">
        <v>0</v>
      </c>
      <c r="Z1489">
        <v>0</v>
      </c>
      <c r="AA1489">
        <v>0.223</v>
      </c>
      <c r="AB1489">
        <v>0.77700000000000002</v>
      </c>
      <c r="AC1489">
        <v>-0.64859999999999995</v>
      </c>
      <c r="AD1489" t="s">
        <v>48</v>
      </c>
      <c r="AE1489" t="s">
        <v>48</v>
      </c>
      <c r="AF1489" t="s">
        <v>48</v>
      </c>
      <c r="AG1489" t="s">
        <v>37311</v>
      </c>
    </row>
    <row r="1490" spans="1:33" hidden="1" outlineLevel="1" x14ac:dyDescent="0.2">
      <c r="A1490" t="s">
        <v>44713</v>
      </c>
      <c r="B1490" t="s">
        <v>44714</v>
      </c>
      <c r="C1490" t="s">
        <v>44151</v>
      </c>
      <c r="D1490" s="3"/>
      <c r="J1490" t="s">
        <v>44715</v>
      </c>
      <c r="K1490" t="s">
        <v>44705</v>
      </c>
      <c r="L1490" t="s">
        <v>1263</v>
      </c>
      <c r="M1490">
        <v>1</v>
      </c>
      <c r="P1490" s="2" t="s">
        <v>44716</v>
      </c>
      <c r="Q1490" t="s">
        <v>47</v>
      </c>
      <c r="S1490">
        <v>0.17371798999999999</v>
      </c>
      <c r="T1490">
        <v>2.5177002E-3</v>
      </c>
      <c r="U1490">
        <v>1.5762200000000001E-2</v>
      </c>
      <c r="V1490">
        <v>3.7182846999999999E-3</v>
      </c>
      <c r="W1490">
        <v>8.3853300000000006E-2</v>
      </c>
      <c r="X1490">
        <v>7.0034824000000002E-3</v>
      </c>
      <c r="Y1490">
        <v>5.9375000000000011E-2</v>
      </c>
      <c r="Z1490">
        <v>0.23699999999999999</v>
      </c>
      <c r="AA1490">
        <v>6.2E-2</v>
      </c>
      <c r="AB1490">
        <v>0.70099999999999996</v>
      </c>
      <c r="AC1490">
        <v>0.92549999999999999</v>
      </c>
      <c r="AD1490" t="s">
        <v>48</v>
      </c>
      <c r="AE1490" t="s">
        <v>48</v>
      </c>
      <c r="AF1490" t="s">
        <v>48</v>
      </c>
      <c r="AG1490" t="s">
        <v>37311</v>
      </c>
    </row>
    <row r="1491" spans="1:33" hidden="1" outlineLevel="1" x14ac:dyDescent="0.2">
      <c r="A1491" t="s">
        <v>44717</v>
      </c>
      <c r="B1491" t="s">
        <v>44718</v>
      </c>
      <c r="C1491" t="s">
        <v>22137</v>
      </c>
      <c r="D1491" s="3"/>
      <c r="J1491" t="s">
        <v>44719</v>
      </c>
      <c r="K1491" t="s">
        <v>44709</v>
      </c>
      <c r="L1491" t="s">
        <v>1263</v>
      </c>
      <c r="M1491">
        <v>0</v>
      </c>
      <c r="P1491" s="2" t="s">
        <v>44720</v>
      </c>
      <c r="Q1491" t="s">
        <v>47</v>
      </c>
      <c r="S1491">
        <v>0.90451442999999998</v>
      </c>
      <c r="T1491">
        <v>0.35368224999999998</v>
      </c>
      <c r="U1491">
        <v>0.90862065999999997</v>
      </c>
      <c r="V1491">
        <v>4.7964420000000001E-2</v>
      </c>
      <c r="W1491">
        <v>0.63703719999999997</v>
      </c>
      <c r="X1491">
        <v>1.4738813999999999E-2</v>
      </c>
      <c r="Y1491">
        <v>0</v>
      </c>
      <c r="Z1491">
        <v>0</v>
      </c>
      <c r="AA1491">
        <v>0.434</v>
      </c>
      <c r="AB1491">
        <v>0.56599999999999995</v>
      </c>
      <c r="AC1491">
        <v>-0.68079999999999996</v>
      </c>
      <c r="AD1491" t="s">
        <v>48</v>
      </c>
      <c r="AE1491" t="s">
        <v>48</v>
      </c>
      <c r="AF1491" t="s">
        <v>48</v>
      </c>
      <c r="AG1491" t="s">
        <v>37311</v>
      </c>
    </row>
    <row r="1492" spans="1:33" hidden="1" outlineLevel="1" x14ac:dyDescent="0.2">
      <c r="A1492" t="s">
        <v>44721</v>
      </c>
      <c r="B1492" t="s">
        <v>44722</v>
      </c>
      <c r="C1492" t="s">
        <v>44165</v>
      </c>
      <c r="D1492" s="3"/>
      <c r="J1492" t="s">
        <v>44723</v>
      </c>
      <c r="K1492" t="s">
        <v>44717</v>
      </c>
      <c r="L1492" t="s">
        <v>1263</v>
      </c>
      <c r="M1492">
        <v>1</v>
      </c>
      <c r="P1492" s="2" t="s">
        <v>44724</v>
      </c>
      <c r="Q1492" t="s">
        <v>10060</v>
      </c>
      <c r="S1492">
        <v>0.51980775999999995</v>
      </c>
      <c r="T1492">
        <v>2.4725812E-2</v>
      </c>
      <c r="U1492">
        <v>0.29632449999999999</v>
      </c>
      <c r="V1492">
        <v>5.9311368000000003E-2</v>
      </c>
      <c r="W1492">
        <v>0.56786959999999997</v>
      </c>
      <c r="X1492">
        <v>1.1638066000000001E-2</v>
      </c>
      <c r="Y1492">
        <v>0.26500000000000001</v>
      </c>
      <c r="Z1492">
        <v>0.44500000000000001</v>
      </c>
      <c r="AA1492">
        <v>5.3999999999999999E-2</v>
      </c>
      <c r="AB1492">
        <v>0.501</v>
      </c>
      <c r="AC1492">
        <v>0.96130000000000004</v>
      </c>
      <c r="AD1492" t="s">
        <v>48</v>
      </c>
      <c r="AE1492" t="s">
        <v>48</v>
      </c>
      <c r="AF1492" t="s">
        <v>48</v>
      </c>
      <c r="AG1492" t="s">
        <v>37311</v>
      </c>
    </row>
    <row r="1493" spans="1:33" hidden="1" outlineLevel="1" x14ac:dyDescent="0.2">
      <c r="A1493" t="s">
        <v>44725</v>
      </c>
      <c r="B1493" t="s">
        <v>44726</v>
      </c>
      <c r="C1493" t="s">
        <v>22137</v>
      </c>
      <c r="D1493" s="3"/>
      <c r="J1493" t="s">
        <v>44727</v>
      </c>
      <c r="K1493" t="s">
        <v>44721</v>
      </c>
      <c r="L1493" t="s">
        <v>1263</v>
      </c>
      <c r="M1493">
        <v>0</v>
      </c>
      <c r="P1493" s="2" t="s">
        <v>44728</v>
      </c>
      <c r="Q1493" t="s">
        <v>47</v>
      </c>
      <c r="S1493">
        <v>4.8842012999999997E-2</v>
      </c>
      <c r="T1493">
        <v>1.449585E-3</v>
      </c>
      <c r="U1493">
        <v>1.5796359999999999E-2</v>
      </c>
      <c r="V1493">
        <v>3.0338243000000002E-3</v>
      </c>
      <c r="W1493">
        <v>1.8710041E-2</v>
      </c>
      <c r="X1493">
        <v>8.1168179999999996E-3</v>
      </c>
      <c r="Y1493">
        <v>0</v>
      </c>
      <c r="Z1493">
        <v>0</v>
      </c>
      <c r="AA1493">
        <v>0</v>
      </c>
      <c r="AB1493">
        <v>1</v>
      </c>
      <c r="AC1493">
        <v>0</v>
      </c>
      <c r="AD1493" t="s">
        <v>48</v>
      </c>
      <c r="AE1493" t="s">
        <v>48</v>
      </c>
      <c r="AF1493" t="s">
        <v>48</v>
      </c>
      <c r="AG1493" t="s">
        <v>37311</v>
      </c>
    </row>
    <row r="1494" spans="1:33" hidden="1" outlineLevel="1" x14ac:dyDescent="0.2">
      <c r="O1494" s="2"/>
      <c r="P1494" s="2"/>
    </row>
    <row r="1495" spans="1:33" hidden="1" outlineLevel="1" x14ac:dyDescent="0.2">
      <c r="O1495" s="2"/>
      <c r="P1495" s="2"/>
    </row>
    <row r="1496" spans="1:33" hidden="1" outlineLevel="1" x14ac:dyDescent="0.2">
      <c r="O1496" s="2"/>
      <c r="P1496" s="2"/>
    </row>
    <row r="1497" spans="1:33" hidden="1" outlineLevel="1" x14ac:dyDescent="0.2">
      <c r="O1497" s="2"/>
      <c r="P1497" s="2"/>
    </row>
    <row r="1498" spans="1:33" hidden="1" outlineLevel="1" x14ac:dyDescent="0.2">
      <c r="O1498" s="2"/>
      <c r="P1498" s="2"/>
    </row>
    <row r="1499" spans="1:33" hidden="1" outlineLevel="1" x14ac:dyDescent="0.2">
      <c r="O1499" s="2"/>
      <c r="P1499" s="2"/>
    </row>
    <row r="1500" spans="1:33" hidden="1" outlineLevel="1" x14ac:dyDescent="0.2">
      <c r="O1500" s="2"/>
      <c r="P1500" s="2"/>
    </row>
    <row r="1501" spans="1:33" hidden="1" outlineLevel="1" x14ac:dyDescent="0.2">
      <c r="O1501" s="2"/>
      <c r="P1501" s="2"/>
    </row>
    <row r="1502" spans="1:33" hidden="1" outlineLevel="1" x14ac:dyDescent="0.2">
      <c r="O1502" s="2"/>
      <c r="P1502" s="2"/>
    </row>
    <row r="1503" spans="1:33" hidden="1" outlineLevel="1" x14ac:dyDescent="0.2">
      <c r="O1503" s="2"/>
      <c r="P1503" s="2"/>
    </row>
    <row r="1504" spans="1:33" hidden="1" outlineLevel="1" x14ac:dyDescent="0.2">
      <c r="O1504" s="2"/>
      <c r="P1504" s="2"/>
    </row>
    <row r="1505" spans="15:16" hidden="1" outlineLevel="1" x14ac:dyDescent="0.2">
      <c r="O1505" s="2"/>
      <c r="P1505" s="2"/>
    </row>
    <row r="1506" spans="15:16" hidden="1" outlineLevel="1" x14ac:dyDescent="0.2">
      <c r="O1506" s="2"/>
      <c r="P1506" s="2"/>
    </row>
    <row r="1507" spans="15:16" hidden="1" outlineLevel="1" x14ac:dyDescent="0.2">
      <c r="O1507" s="2"/>
      <c r="P1507" s="2"/>
    </row>
    <row r="1508" spans="15:16" hidden="1" outlineLevel="1" x14ac:dyDescent="0.2">
      <c r="O1508" s="2"/>
      <c r="P1508" s="2"/>
    </row>
    <row r="1509" spans="15:16" hidden="1" outlineLevel="1" x14ac:dyDescent="0.2"/>
    <row r="1510" spans="15:16" hidden="1" outlineLevel="1" x14ac:dyDescent="0.2"/>
    <row r="1511" spans="15:16" hidden="1" outlineLevel="1" x14ac:dyDescent="0.2"/>
    <row r="1512" spans="15:16" hidden="1" outlineLevel="1" x14ac:dyDescent="0.2"/>
    <row r="1513" spans="15:16" hidden="1" outlineLevel="1" x14ac:dyDescent="0.2"/>
    <row r="1514" spans="15:16" hidden="1" outlineLevel="1" x14ac:dyDescent="0.2"/>
    <row r="1515" spans="15:16" hidden="1" outlineLevel="1" x14ac:dyDescent="0.2"/>
    <row r="1516" spans="15:16" hidden="1" outlineLevel="1" x14ac:dyDescent="0.2"/>
    <row r="1517" spans="15:16" hidden="1" outlineLevel="1" x14ac:dyDescent="0.2"/>
    <row r="1518" spans="15:16" hidden="1" outlineLevel="1" x14ac:dyDescent="0.2"/>
    <row r="1519" spans="15:16" hidden="1" outlineLevel="1" x14ac:dyDescent="0.2"/>
    <row r="1520" spans="15:16" hidden="1" outlineLevel="1" x14ac:dyDescent="0.2"/>
    <row r="1521" spans="1:44" hidden="1" outlineLevel="1" x14ac:dyDescent="0.2"/>
    <row r="1522" spans="1:44" hidden="1" outlineLevel="1" x14ac:dyDescent="0.2"/>
    <row r="1523" spans="1:44" collapsed="1" x14ac:dyDescent="0.2">
      <c r="A1523" t="s">
        <v>37360</v>
      </c>
      <c r="B1523" t="s">
        <v>37361</v>
      </c>
      <c r="C1523" t="s">
        <v>37362</v>
      </c>
      <c r="D1523" t="s">
        <v>37363</v>
      </c>
      <c r="E1523" t="s">
        <v>41</v>
      </c>
      <c r="F1523" t="s">
        <v>42</v>
      </c>
      <c r="G1523">
        <v>32</v>
      </c>
      <c r="H1523" t="s">
        <v>43</v>
      </c>
      <c r="I1523">
        <v>37</v>
      </c>
      <c r="J1523" t="s">
        <v>37364</v>
      </c>
      <c r="L1523" t="s">
        <v>45</v>
      </c>
      <c r="M1523">
        <v>1</v>
      </c>
      <c r="N1523">
        <v>0.67</v>
      </c>
      <c r="O1523" s="2" t="s">
        <v>37365</v>
      </c>
      <c r="P1523" s="2" t="s">
        <v>37365</v>
      </c>
      <c r="Q1523" t="s">
        <v>47</v>
      </c>
      <c r="R1523" t="s">
        <v>47</v>
      </c>
      <c r="S1523">
        <v>0.15600902</v>
      </c>
      <c r="T1523">
        <v>9.4223020000000005E-3</v>
      </c>
      <c r="U1523">
        <v>9.2603039999999998E-2</v>
      </c>
      <c r="V1523">
        <v>2.6408968000000001E-2</v>
      </c>
      <c r="W1523">
        <v>3.6214896000000003E-2</v>
      </c>
      <c r="X1523">
        <v>2.4407930000000001E-2</v>
      </c>
      <c r="Y1523">
        <v>2.6507936507936501E-2</v>
      </c>
      <c r="Z1523">
        <v>9.1999999999999998E-2</v>
      </c>
      <c r="AA1523">
        <v>0.107</v>
      </c>
      <c r="AB1523">
        <v>0.80100000000000005</v>
      </c>
      <c r="AC1523">
        <v>-0.90469999999999995</v>
      </c>
      <c r="AD1523" t="s">
        <v>48</v>
      </c>
      <c r="AE1523" t="s">
        <v>48</v>
      </c>
      <c r="AF1523" t="s">
        <v>48</v>
      </c>
      <c r="AG1523" t="s">
        <v>37311</v>
      </c>
      <c r="AH1523">
        <f t="shared" ref="AH1523" si="29">SUM(AI1523:AJ1523)</f>
        <v>17</v>
      </c>
      <c r="AI1523">
        <f t="shared" ref="AI1523" si="30">COUNTIF(L1523:L1543, "Comment")</f>
        <v>5</v>
      </c>
      <c r="AJ1523">
        <f t="shared" ref="AJ1523" si="31">COUNTIF(L1523:L1543, "Reply")</f>
        <v>12</v>
      </c>
      <c r="AK1523">
        <f t="shared" ref="AK1523" si="32">COUNTIF(C1530:C1543, C1523)</f>
        <v>8</v>
      </c>
      <c r="AM1523">
        <f t="shared" ref="AM1523" si="33">AVERAGE(S1523:S1543)</f>
        <v>8.385407561111112E-2</v>
      </c>
      <c r="AN1523">
        <f t="shared" ref="AN1523" si="34">AVERAGE(Y1523:Y1543)</f>
        <v>0.11453986729644626</v>
      </c>
      <c r="AO1523" cm="1">
        <f t="array" ref="AO1523">SUM(COUNTIF(J1524:J1543, {"*NTA*","*YWNBTA*"}))</f>
        <v>1</v>
      </c>
      <c r="AP1523" cm="1">
        <f t="array" ref="AP1523">SUM(COUNTIF(J1524:J1543, {"*YTA*","*YWBTA*"}))</f>
        <v>1</v>
      </c>
      <c r="AQ1523" s="9">
        <f>COUNTIF(J1524:J1543, "*ESH*")</f>
        <v>0</v>
      </c>
      <c r="AR1523" t="str">
        <f t="shared" ref="AR1523" si="35">IF(AO1523&gt;AP1523,(IF(AO1523&gt;AQ1523,"NTA","YTA")), IF(AP1523&gt;AQ1523,"YTA","ESH"))</f>
        <v>YTA</v>
      </c>
    </row>
    <row r="1524" spans="1:44" hidden="1" outlineLevel="1" x14ac:dyDescent="0.2">
      <c r="A1524" t="s">
        <v>44729</v>
      </c>
      <c r="B1524" t="s">
        <v>44730</v>
      </c>
      <c r="C1524" t="s">
        <v>25356</v>
      </c>
      <c r="D1524" s="3"/>
      <c r="J1524" t="s">
        <v>44731</v>
      </c>
      <c r="K1524" t="s">
        <v>37360</v>
      </c>
      <c r="L1524" t="s">
        <v>1233</v>
      </c>
      <c r="M1524">
        <v>3</v>
      </c>
      <c r="P1524" s="2" t="s">
        <v>44732</v>
      </c>
      <c r="Q1524" t="s">
        <v>37698</v>
      </c>
      <c r="S1524">
        <v>0.43965456000000003</v>
      </c>
      <c r="T1524">
        <v>1.6060932E-2</v>
      </c>
      <c r="U1524">
        <v>0.16357292000000001</v>
      </c>
      <c r="V1524">
        <v>1.2240025E-2</v>
      </c>
      <c r="W1524">
        <v>0.48484444999999998</v>
      </c>
      <c r="X1524">
        <v>5.2037750000000001E-2</v>
      </c>
      <c r="Y1524">
        <v>5.2777777777777778E-2</v>
      </c>
      <c r="Z1524">
        <v>0.129</v>
      </c>
      <c r="AA1524">
        <v>0.214</v>
      </c>
      <c r="AB1524">
        <v>0.65700000000000003</v>
      </c>
      <c r="AC1524">
        <v>-0.94489999999999996</v>
      </c>
      <c r="AD1524" t="s">
        <v>48</v>
      </c>
      <c r="AE1524" t="s">
        <v>48</v>
      </c>
      <c r="AF1524" t="s">
        <v>48</v>
      </c>
      <c r="AG1524" t="s">
        <v>37311</v>
      </c>
    </row>
    <row r="1525" spans="1:44" hidden="1" outlineLevel="1" x14ac:dyDescent="0.2">
      <c r="A1525" t="s">
        <v>44733</v>
      </c>
      <c r="B1525" t="s">
        <v>44734</v>
      </c>
      <c r="C1525" t="s">
        <v>44262</v>
      </c>
      <c r="D1525" s="3"/>
      <c r="J1525" t="s">
        <v>44735</v>
      </c>
      <c r="K1525" t="s">
        <v>37360</v>
      </c>
      <c r="L1525" t="s">
        <v>1233</v>
      </c>
      <c r="M1525">
        <v>1</v>
      </c>
      <c r="P1525" s="2" t="s">
        <v>44736</v>
      </c>
      <c r="Q1525" t="s">
        <v>47</v>
      </c>
      <c r="S1525">
        <v>0.13908891000000001</v>
      </c>
      <c r="T1525">
        <v>3.9291380000000004E-3</v>
      </c>
      <c r="U1525">
        <v>2.4472806999999999E-2</v>
      </c>
      <c r="V1525">
        <v>4.2547536999999998E-3</v>
      </c>
      <c r="W1525">
        <v>6.5472500000000003E-2</v>
      </c>
      <c r="X1525">
        <v>1.1871090000000001E-2</v>
      </c>
      <c r="Y1525">
        <v>0.1083333333333333</v>
      </c>
      <c r="Z1525">
        <v>0.108</v>
      </c>
      <c r="AA1525">
        <v>7.1999999999999995E-2</v>
      </c>
      <c r="AB1525">
        <v>0.82</v>
      </c>
      <c r="AC1525">
        <v>0.46460000000000001</v>
      </c>
      <c r="AD1525" t="s">
        <v>48</v>
      </c>
      <c r="AE1525" t="s">
        <v>48</v>
      </c>
      <c r="AF1525" t="s">
        <v>48</v>
      </c>
      <c r="AG1525" t="s">
        <v>37311</v>
      </c>
    </row>
    <row r="1526" spans="1:44" hidden="1" outlineLevel="1" x14ac:dyDescent="0.2">
      <c r="A1526" t="s">
        <v>44737</v>
      </c>
      <c r="B1526" t="s">
        <v>44738</v>
      </c>
      <c r="C1526" t="s">
        <v>30591</v>
      </c>
      <c r="D1526" s="3"/>
      <c r="J1526" t="s">
        <v>44739</v>
      </c>
      <c r="K1526" t="s">
        <v>37360</v>
      </c>
      <c r="L1526" t="s">
        <v>1233</v>
      </c>
      <c r="M1526">
        <v>1</v>
      </c>
      <c r="P1526" s="2" t="s">
        <v>44740</v>
      </c>
      <c r="Q1526" t="s">
        <v>11224</v>
      </c>
      <c r="S1526">
        <v>1.6210219000000001E-2</v>
      </c>
      <c r="T1526">
        <v>6.1988829999999997E-4</v>
      </c>
      <c r="U1526">
        <v>9.8526519999999999E-3</v>
      </c>
      <c r="V1526">
        <v>1.6649035999999999E-3</v>
      </c>
      <c r="W1526">
        <v>8.5578819999999993E-3</v>
      </c>
      <c r="X1526">
        <v>7.5472050000000004E-3</v>
      </c>
      <c r="Y1526">
        <v>5.555555555555554E-3</v>
      </c>
      <c r="Z1526">
        <v>0</v>
      </c>
      <c r="AA1526">
        <v>0</v>
      </c>
      <c r="AB1526">
        <v>1</v>
      </c>
      <c r="AC1526">
        <v>0</v>
      </c>
      <c r="AD1526" t="s">
        <v>48</v>
      </c>
      <c r="AE1526" t="s">
        <v>48</v>
      </c>
      <c r="AF1526" t="s">
        <v>48</v>
      </c>
      <c r="AG1526" t="s">
        <v>37311</v>
      </c>
    </row>
    <row r="1527" spans="1:44" hidden="1" outlineLevel="1" x14ac:dyDescent="0.2">
      <c r="A1527" t="s">
        <v>44741</v>
      </c>
      <c r="B1527" t="s">
        <v>44742</v>
      </c>
      <c r="C1527" t="s">
        <v>37002</v>
      </c>
      <c r="D1527" s="3"/>
      <c r="J1527" t="s">
        <v>44743</v>
      </c>
      <c r="K1527" t="s">
        <v>37360</v>
      </c>
      <c r="L1527" t="s">
        <v>1233</v>
      </c>
      <c r="M1527">
        <v>1</v>
      </c>
      <c r="P1527" s="2" t="s">
        <v>44744</v>
      </c>
      <c r="Q1527" t="s">
        <v>11732</v>
      </c>
      <c r="S1527">
        <v>2.4260364E-2</v>
      </c>
      <c r="T1527">
        <v>1.0538100999999999E-3</v>
      </c>
      <c r="U1527">
        <v>1.5420608000000001E-2</v>
      </c>
      <c r="V1527">
        <v>4.6802290000000002E-3</v>
      </c>
      <c r="W1527">
        <v>1.0932897E-2</v>
      </c>
      <c r="X1527">
        <v>7.9873605000000004E-3</v>
      </c>
      <c r="Y1527">
        <v>0</v>
      </c>
      <c r="Z1527">
        <v>0</v>
      </c>
      <c r="AA1527">
        <v>0.14699999999999999</v>
      </c>
      <c r="AB1527">
        <v>0.85299999999999998</v>
      </c>
      <c r="AC1527">
        <v>-0.1928</v>
      </c>
      <c r="AD1527" t="s">
        <v>48</v>
      </c>
      <c r="AE1527" t="s">
        <v>48</v>
      </c>
      <c r="AF1527" t="s">
        <v>48</v>
      </c>
      <c r="AG1527" t="s">
        <v>37311</v>
      </c>
    </row>
    <row r="1528" spans="1:44" hidden="1" outlineLevel="1" x14ac:dyDescent="0.2">
      <c r="A1528" t="s">
        <v>44745</v>
      </c>
      <c r="B1528" t="s">
        <v>44746</v>
      </c>
      <c r="C1528" t="s">
        <v>44747</v>
      </c>
      <c r="D1528" s="3"/>
      <c r="J1528" t="s">
        <v>44748</v>
      </c>
      <c r="K1528" t="s">
        <v>37360</v>
      </c>
      <c r="L1528" t="s">
        <v>1233</v>
      </c>
      <c r="M1528">
        <v>1</v>
      </c>
      <c r="P1528" s="2" t="s">
        <v>44749</v>
      </c>
      <c r="Q1528" t="s">
        <v>10060</v>
      </c>
      <c r="S1528">
        <v>4.0430736000000002E-2</v>
      </c>
      <c r="T1528">
        <v>1.2111664E-3</v>
      </c>
      <c r="U1528">
        <v>1.4054239E-2</v>
      </c>
      <c r="V1528">
        <v>2.9043317999999999E-3</v>
      </c>
      <c r="W1528">
        <v>2.2706337E-2</v>
      </c>
      <c r="X1528">
        <v>7.0811570000000002E-3</v>
      </c>
      <c r="Y1528">
        <v>0.2233333333333333</v>
      </c>
      <c r="Z1528">
        <v>6.2E-2</v>
      </c>
      <c r="AA1528">
        <v>0</v>
      </c>
      <c r="AB1528">
        <v>0.93799999999999994</v>
      </c>
      <c r="AC1528">
        <v>0.78010000000000002</v>
      </c>
      <c r="AD1528" t="s">
        <v>48</v>
      </c>
      <c r="AE1528" t="s">
        <v>48</v>
      </c>
      <c r="AF1528" t="s">
        <v>48</v>
      </c>
      <c r="AG1528" t="s">
        <v>37311</v>
      </c>
    </row>
    <row r="1529" spans="1:44" hidden="1" outlineLevel="1" x14ac:dyDescent="0.2">
      <c r="A1529" t="s">
        <v>44750</v>
      </c>
      <c r="B1529" t="s">
        <v>44751</v>
      </c>
      <c r="C1529" t="s">
        <v>37362</v>
      </c>
      <c r="D1529" s="3"/>
      <c r="J1529" t="s">
        <v>44752</v>
      </c>
      <c r="K1529" t="s">
        <v>44729</v>
      </c>
      <c r="L1529" t="s">
        <v>1263</v>
      </c>
      <c r="M1529">
        <v>1</v>
      </c>
      <c r="P1529" s="2" t="s">
        <v>44753</v>
      </c>
      <c r="Q1529" t="s">
        <v>47</v>
      </c>
      <c r="S1529">
        <v>0.112746716</v>
      </c>
      <c r="T1529">
        <v>3.0899047999999999E-3</v>
      </c>
      <c r="U1529">
        <v>4.1912504000000003E-2</v>
      </c>
      <c r="V1529">
        <v>1.4852738000000001E-2</v>
      </c>
      <c r="W1529">
        <v>6.023245E-2</v>
      </c>
      <c r="X1529">
        <v>1.03175985E-2</v>
      </c>
      <c r="Y1529">
        <v>0.1925</v>
      </c>
      <c r="Z1529">
        <v>7.2999999999999995E-2</v>
      </c>
      <c r="AA1529">
        <v>7.0999999999999994E-2</v>
      </c>
      <c r="AB1529">
        <v>0.85599999999999998</v>
      </c>
      <c r="AC1529">
        <v>-0.16619999999999999</v>
      </c>
      <c r="AD1529" t="s">
        <v>48</v>
      </c>
      <c r="AE1529" t="s">
        <v>48</v>
      </c>
      <c r="AF1529" t="s">
        <v>48</v>
      </c>
      <c r="AG1529" t="s">
        <v>37311</v>
      </c>
    </row>
    <row r="1530" spans="1:44" hidden="1" outlineLevel="1" x14ac:dyDescent="0.2">
      <c r="A1530" t="s">
        <v>44754</v>
      </c>
      <c r="B1530" t="s">
        <v>44755</v>
      </c>
      <c r="C1530" t="s">
        <v>37362</v>
      </c>
      <c r="D1530" s="3"/>
      <c r="J1530" t="s">
        <v>44756</v>
      </c>
      <c r="K1530" t="s">
        <v>44733</v>
      </c>
      <c r="L1530" t="s">
        <v>1263</v>
      </c>
      <c r="M1530">
        <v>2</v>
      </c>
      <c r="P1530" s="2" t="s">
        <v>44757</v>
      </c>
      <c r="Q1530" t="s">
        <v>47</v>
      </c>
      <c r="S1530">
        <v>4.6615499999999997E-2</v>
      </c>
      <c r="T1530">
        <v>1.4877319E-3</v>
      </c>
      <c r="U1530">
        <v>1.5147334E-2</v>
      </c>
      <c r="V1530">
        <v>2.8488350000000001E-3</v>
      </c>
      <c r="W1530">
        <v>1.6632931E-2</v>
      </c>
      <c r="X1530">
        <v>1.1871090000000001E-2</v>
      </c>
      <c r="Y1530">
        <v>0</v>
      </c>
      <c r="Z1530">
        <v>0.151</v>
      </c>
      <c r="AA1530">
        <v>0.105</v>
      </c>
      <c r="AB1530">
        <v>0.74399999999999999</v>
      </c>
      <c r="AC1530">
        <v>-0.26169999999999999</v>
      </c>
      <c r="AD1530" t="s">
        <v>48</v>
      </c>
      <c r="AE1530" t="s">
        <v>48</v>
      </c>
      <c r="AF1530" t="s">
        <v>48</v>
      </c>
      <c r="AG1530" t="s">
        <v>37311</v>
      </c>
    </row>
    <row r="1531" spans="1:44" hidden="1" outlineLevel="1" x14ac:dyDescent="0.2">
      <c r="A1531" t="s">
        <v>44758</v>
      </c>
      <c r="B1531" t="s">
        <v>44759</v>
      </c>
      <c r="C1531" t="s">
        <v>37362</v>
      </c>
      <c r="D1531" s="3"/>
      <c r="J1531" t="s">
        <v>44760</v>
      </c>
      <c r="K1531" t="s">
        <v>44737</v>
      </c>
      <c r="L1531" t="s">
        <v>1263</v>
      </c>
      <c r="M1531">
        <v>1</v>
      </c>
      <c r="P1531" s="2" t="s">
        <v>44761</v>
      </c>
      <c r="Q1531" t="s">
        <v>47</v>
      </c>
      <c r="S1531">
        <v>5.1315920000000001E-2</v>
      </c>
      <c r="T1531">
        <v>1.4209747E-3</v>
      </c>
      <c r="U1531">
        <v>1.7162729000000002E-2</v>
      </c>
      <c r="V1531">
        <v>4.3287489999999998E-3</v>
      </c>
      <c r="W1531">
        <v>1.9805799999999998E-2</v>
      </c>
      <c r="X1531">
        <v>1.1042560999999999E-2</v>
      </c>
      <c r="Y1531">
        <v>0.15</v>
      </c>
      <c r="Z1531">
        <v>2.5000000000000001E-2</v>
      </c>
      <c r="AA1531">
        <v>5.8999999999999997E-2</v>
      </c>
      <c r="AB1531">
        <v>0.91600000000000004</v>
      </c>
      <c r="AC1531">
        <v>-0.19819999999999999</v>
      </c>
      <c r="AD1531" t="s">
        <v>48</v>
      </c>
      <c r="AE1531" t="s">
        <v>48</v>
      </c>
      <c r="AF1531" t="s">
        <v>48</v>
      </c>
      <c r="AG1531" t="s">
        <v>37311</v>
      </c>
    </row>
    <row r="1532" spans="1:44" hidden="1" outlineLevel="1" x14ac:dyDescent="0.2">
      <c r="A1532" t="s">
        <v>44762</v>
      </c>
      <c r="B1532" t="s">
        <v>44763</v>
      </c>
      <c r="C1532" t="s">
        <v>37362</v>
      </c>
      <c r="D1532" s="3"/>
      <c r="J1532" t="s">
        <v>44764</v>
      </c>
      <c r="K1532" t="s">
        <v>44741</v>
      </c>
      <c r="L1532" t="s">
        <v>1263</v>
      </c>
      <c r="M1532">
        <v>1</v>
      </c>
      <c r="P1532" s="2" t="s">
        <v>44765</v>
      </c>
      <c r="Q1532" t="s">
        <v>47</v>
      </c>
      <c r="S1532">
        <v>6.9754264999999996E-2</v>
      </c>
      <c r="T1532">
        <v>1.9645690000000002E-3</v>
      </c>
      <c r="U1532">
        <v>2.4199531999999999E-2</v>
      </c>
      <c r="V1532">
        <v>4.0327664000000003E-3</v>
      </c>
      <c r="W1532">
        <v>2.9824380000000001E-2</v>
      </c>
      <c r="X1532">
        <v>7.9485230000000007E-3</v>
      </c>
      <c r="Y1532">
        <v>3.7222222222222233E-2</v>
      </c>
      <c r="Z1532">
        <v>7.4999999999999997E-2</v>
      </c>
      <c r="AA1532">
        <v>0.14299999999999999</v>
      </c>
      <c r="AB1532">
        <v>0.78100000000000003</v>
      </c>
      <c r="AC1532">
        <v>-0.99229999999999996</v>
      </c>
      <c r="AD1532" t="s">
        <v>48</v>
      </c>
      <c r="AE1532" t="s">
        <v>48</v>
      </c>
      <c r="AF1532" t="s">
        <v>48</v>
      </c>
      <c r="AG1532" t="s">
        <v>37311</v>
      </c>
    </row>
    <row r="1533" spans="1:44" hidden="1" outlineLevel="1" x14ac:dyDescent="0.2">
      <c r="A1533" t="s">
        <v>44766</v>
      </c>
      <c r="B1533" t="s">
        <v>44767</v>
      </c>
      <c r="C1533" t="s">
        <v>44262</v>
      </c>
      <c r="D1533" s="3"/>
      <c r="J1533" t="s">
        <v>44768</v>
      </c>
      <c r="K1533" t="s">
        <v>44754</v>
      </c>
      <c r="L1533" t="s">
        <v>1263</v>
      </c>
      <c r="M1533">
        <v>1</v>
      </c>
      <c r="P1533" s="2" t="s">
        <v>44769</v>
      </c>
      <c r="Q1533" t="s">
        <v>47</v>
      </c>
      <c r="S1533">
        <v>3.9226997999999999E-2</v>
      </c>
      <c r="T1533">
        <v>1.0728835999999999E-3</v>
      </c>
      <c r="U1533">
        <v>1.6752818999999999E-2</v>
      </c>
      <c r="V1533">
        <v>3.7922803E-3</v>
      </c>
      <c r="W1533">
        <v>2.051482E-2</v>
      </c>
      <c r="X1533">
        <v>7.094103E-3</v>
      </c>
      <c r="Y1533">
        <v>0.25891330891330888</v>
      </c>
      <c r="Z1533">
        <v>0.17799999999999999</v>
      </c>
      <c r="AA1533">
        <v>0.111</v>
      </c>
      <c r="AB1533">
        <v>0.71</v>
      </c>
      <c r="AC1533">
        <v>0.86250000000000004</v>
      </c>
      <c r="AD1533" t="s">
        <v>48</v>
      </c>
      <c r="AE1533" t="s">
        <v>48</v>
      </c>
      <c r="AF1533" t="s">
        <v>48</v>
      </c>
      <c r="AG1533" t="s">
        <v>37311</v>
      </c>
    </row>
    <row r="1534" spans="1:44" hidden="1" outlineLevel="1" x14ac:dyDescent="0.2">
      <c r="A1534" t="s">
        <v>44770</v>
      </c>
      <c r="B1534" t="s">
        <v>44771</v>
      </c>
      <c r="C1534" t="s">
        <v>37362</v>
      </c>
      <c r="D1534" s="3"/>
      <c r="J1534" t="s">
        <v>44772</v>
      </c>
      <c r="K1534" t="s">
        <v>44766</v>
      </c>
      <c r="L1534" t="s">
        <v>1263</v>
      </c>
      <c r="M1534">
        <v>2</v>
      </c>
      <c r="P1534" s="2" t="s">
        <v>44773</v>
      </c>
      <c r="Q1534" t="s">
        <v>47</v>
      </c>
      <c r="S1534">
        <v>4.8347229999999998E-2</v>
      </c>
      <c r="T1534">
        <v>1.3065338E-3</v>
      </c>
      <c r="U1534">
        <v>2.0100423999999999E-2</v>
      </c>
      <c r="V1534">
        <v>3.3298071999999998E-3</v>
      </c>
      <c r="W1534">
        <v>2.4511115999999999E-2</v>
      </c>
      <c r="X1534">
        <v>7.0164282999999996E-3</v>
      </c>
      <c r="Y1534">
        <v>6.0218253968253997E-2</v>
      </c>
      <c r="Z1534">
        <v>5.6000000000000001E-2</v>
      </c>
      <c r="AA1534">
        <v>0.11799999999999999</v>
      </c>
      <c r="AB1534">
        <v>0.82599999999999996</v>
      </c>
      <c r="AC1534">
        <v>-0.97419999999999995</v>
      </c>
      <c r="AD1534" t="s">
        <v>48</v>
      </c>
      <c r="AE1534" t="s">
        <v>48</v>
      </c>
      <c r="AF1534" t="s">
        <v>48</v>
      </c>
      <c r="AG1534" t="s">
        <v>37311</v>
      </c>
    </row>
    <row r="1535" spans="1:44" hidden="1" outlineLevel="1" x14ac:dyDescent="0.2">
      <c r="A1535" t="s">
        <v>44774</v>
      </c>
      <c r="B1535" t="s">
        <v>44775</v>
      </c>
      <c r="C1535" t="s">
        <v>37362</v>
      </c>
      <c r="D1535" s="3"/>
      <c r="J1535" t="s">
        <v>44776</v>
      </c>
      <c r="K1535" t="s">
        <v>44766</v>
      </c>
      <c r="L1535" t="s">
        <v>1263</v>
      </c>
      <c r="M1535">
        <v>1</v>
      </c>
      <c r="P1535" s="2" t="s">
        <v>44777</v>
      </c>
      <c r="Q1535" t="s">
        <v>47</v>
      </c>
      <c r="S1535">
        <v>0.11479026000000001</v>
      </c>
      <c r="T1535">
        <v>2.1839142E-3</v>
      </c>
      <c r="U1535">
        <v>2.3652986000000001E-2</v>
      </c>
      <c r="V1535">
        <v>7.3625734E-3</v>
      </c>
      <c r="W1535">
        <v>6.9849339999999996E-2</v>
      </c>
      <c r="X1535">
        <v>7.2753434000000002E-3</v>
      </c>
      <c r="Y1535">
        <v>5.5555555555555552E-2</v>
      </c>
      <c r="Z1535">
        <v>0.111</v>
      </c>
      <c r="AA1535">
        <v>0.13600000000000001</v>
      </c>
      <c r="AB1535">
        <v>0.754</v>
      </c>
      <c r="AC1535">
        <v>-0.72160000000000002</v>
      </c>
      <c r="AD1535" t="s">
        <v>48</v>
      </c>
      <c r="AE1535" t="s">
        <v>48</v>
      </c>
      <c r="AF1535" t="s">
        <v>48</v>
      </c>
      <c r="AG1535" t="s">
        <v>37311</v>
      </c>
    </row>
    <row r="1536" spans="1:44" hidden="1" outlineLevel="1" x14ac:dyDescent="0.2">
      <c r="A1536" t="s">
        <v>44778</v>
      </c>
      <c r="B1536" t="s">
        <v>44779</v>
      </c>
      <c r="C1536" t="s">
        <v>37362</v>
      </c>
      <c r="D1536" s="3"/>
      <c r="J1536" t="s">
        <v>44780</v>
      </c>
      <c r="K1536" t="s">
        <v>44770</v>
      </c>
      <c r="L1536" t="s">
        <v>1263</v>
      </c>
      <c r="M1536">
        <v>1</v>
      </c>
      <c r="P1536" s="2" t="s">
        <v>44781</v>
      </c>
      <c r="Q1536" t="s">
        <v>47</v>
      </c>
      <c r="S1536">
        <v>1.5267765000000001E-2</v>
      </c>
      <c r="T1536">
        <v>6.866455E-4</v>
      </c>
      <c r="U1536">
        <v>1.2073003000000001E-2</v>
      </c>
      <c r="V1536">
        <v>2.2013724999999998E-3</v>
      </c>
      <c r="W1536">
        <v>9.2228864999999993E-3</v>
      </c>
      <c r="X1536">
        <v>6.7251487999999996E-3</v>
      </c>
      <c r="Y1536">
        <v>-4.1666666666666657E-2</v>
      </c>
      <c r="Z1536">
        <v>0</v>
      </c>
      <c r="AA1536">
        <v>0.129</v>
      </c>
      <c r="AB1536">
        <v>0.871</v>
      </c>
      <c r="AC1536">
        <v>-0.30980000000000002</v>
      </c>
      <c r="AD1536" t="s">
        <v>48</v>
      </c>
      <c r="AE1536" t="s">
        <v>48</v>
      </c>
      <c r="AF1536" t="s">
        <v>48</v>
      </c>
      <c r="AG1536" t="s">
        <v>37311</v>
      </c>
    </row>
    <row r="1537" spans="1:44" hidden="1" outlineLevel="1" x14ac:dyDescent="0.2">
      <c r="A1537" t="s">
        <v>44782</v>
      </c>
      <c r="B1537" t="s">
        <v>44783</v>
      </c>
      <c r="C1537" t="s">
        <v>44262</v>
      </c>
      <c r="D1537" s="3"/>
      <c r="J1537" t="s">
        <v>44784</v>
      </c>
      <c r="K1537" t="s">
        <v>44770</v>
      </c>
      <c r="L1537" t="s">
        <v>1263</v>
      </c>
      <c r="M1537">
        <v>1</v>
      </c>
      <c r="P1537" s="2" t="s">
        <v>44785</v>
      </c>
      <c r="Q1537" t="s">
        <v>47</v>
      </c>
      <c r="S1537">
        <v>6.8962869999999996E-2</v>
      </c>
      <c r="T1537">
        <v>2.3651123E-3</v>
      </c>
      <c r="U1537">
        <v>2.6590678999999999E-2</v>
      </c>
      <c r="V1537">
        <v>4.8467190000000002E-3</v>
      </c>
      <c r="W1537">
        <v>2.6573719999999999E-2</v>
      </c>
      <c r="X1537">
        <v>9.6962009999999998E-3</v>
      </c>
      <c r="Y1537">
        <v>0.1920634920634921</v>
      </c>
      <c r="Z1537">
        <v>8.5999999999999993E-2</v>
      </c>
      <c r="AA1537">
        <v>6.8000000000000005E-2</v>
      </c>
      <c r="AB1537">
        <v>0.84599999999999997</v>
      </c>
      <c r="AC1537">
        <v>0.1729</v>
      </c>
      <c r="AD1537" t="s">
        <v>48</v>
      </c>
      <c r="AE1537" t="s">
        <v>48</v>
      </c>
      <c r="AF1537" t="s">
        <v>48</v>
      </c>
      <c r="AG1537" t="s">
        <v>37311</v>
      </c>
    </row>
    <row r="1538" spans="1:44" hidden="1" outlineLevel="1" x14ac:dyDescent="0.2">
      <c r="A1538" t="s">
        <v>44786</v>
      </c>
      <c r="B1538" t="s">
        <v>44787</v>
      </c>
      <c r="C1538" t="s">
        <v>37362</v>
      </c>
      <c r="D1538" s="3"/>
      <c r="J1538" t="s">
        <v>44788</v>
      </c>
      <c r="K1538" t="s">
        <v>44782</v>
      </c>
      <c r="L1538" t="s">
        <v>1263</v>
      </c>
      <c r="M1538">
        <v>1</v>
      </c>
      <c r="P1538" s="2" t="s">
        <v>44789</v>
      </c>
      <c r="Q1538" t="s">
        <v>47</v>
      </c>
      <c r="S1538">
        <v>3.7341439999999997E-2</v>
      </c>
      <c r="T1538">
        <v>1.9073486000000001E-3</v>
      </c>
      <c r="U1538">
        <v>2.9323419999999999E-2</v>
      </c>
      <c r="V1538">
        <v>6.2156399999999997E-3</v>
      </c>
      <c r="W1538">
        <v>1.4086916E-2</v>
      </c>
      <c r="X1538">
        <v>7.6637166000000003E-3</v>
      </c>
      <c r="Y1538">
        <v>0.2447368421052632</v>
      </c>
      <c r="Z1538">
        <v>0.19</v>
      </c>
      <c r="AA1538">
        <v>3.5000000000000003E-2</v>
      </c>
      <c r="AB1538">
        <v>0.77500000000000002</v>
      </c>
      <c r="AC1538">
        <v>0.98089999999999999</v>
      </c>
      <c r="AD1538" t="s">
        <v>48</v>
      </c>
      <c r="AE1538" t="s">
        <v>48</v>
      </c>
      <c r="AF1538" t="s">
        <v>48</v>
      </c>
      <c r="AG1538" t="s">
        <v>37311</v>
      </c>
    </row>
    <row r="1539" spans="1:44" hidden="1" outlineLevel="1" x14ac:dyDescent="0.2">
      <c r="A1539" t="s">
        <v>44790</v>
      </c>
      <c r="B1539" t="s">
        <v>44450</v>
      </c>
      <c r="C1539" t="s">
        <v>44262</v>
      </c>
      <c r="D1539" s="3"/>
      <c r="J1539" t="s">
        <v>44791</v>
      </c>
      <c r="K1539" t="s">
        <v>44786</v>
      </c>
      <c r="L1539" t="s">
        <v>1263</v>
      </c>
      <c r="M1539">
        <v>1</v>
      </c>
      <c r="P1539" s="2" t="s">
        <v>44792</v>
      </c>
      <c r="Q1539" t="s">
        <v>47</v>
      </c>
      <c r="S1539">
        <v>6.5797309999999998E-2</v>
      </c>
      <c r="T1539">
        <v>2.2697449000000001E-3</v>
      </c>
      <c r="U1539">
        <v>1.9758832E-2</v>
      </c>
      <c r="V1539">
        <v>8.3245179999999995E-3</v>
      </c>
      <c r="W1539">
        <v>1.9225691999999999E-2</v>
      </c>
      <c r="X1539">
        <v>1.8192071000000001E-2</v>
      </c>
      <c r="Y1539">
        <v>0.26733333333333331</v>
      </c>
      <c r="Z1539">
        <v>0.155</v>
      </c>
      <c r="AA1539">
        <v>0</v>
      </c>
      <c r="AB1539">
        <v>0.84499999999999997</v>
      </c>
      <c r="AC1539">
        <v>0.90890000000000004</v>
      </c>
      <c r="AD1539" t="s">
        <v>48</v>
      </c>
      <c r="AE1539" t="s">
        <v>48</v>
      </c>
      <c r="AF1539" t="s">
        <v>48</v>
      </c>
      <c r="AG1539" t="s">
        <v>37311</v>
      </c>
    </row>
    <row r="1540" spans="1:44" hidden="1" outlineLevel="1" x14ac:dyDescent="0.2">
      <c r="A1540" t="s">
        <v>44793</v>
      </c>
      <c r="B1540" t="s">
        <v>44794</v>
      </c>
      <c r="C1540" t="s">
        <v>37362</v>
      </c>
      <c r="D1540" s="3"/>
      <c r="J1540" t="s">
        <v>44795</v>
      </c>
      <c r="K1540" t="s">
        <v>44790</v>
      </c>
      <c r="L1540" t="s">
        <v>1263</v>
      </c>
      <c r="M1540">
        <v>1</v>
      </c>
      <c r="P1540" s="2" t="s">
        <v>44796</v>
      </c>
      <c r="Q1540" t="s">
        <v>47</v>
      </c>
      <c r="S1540">
        <v>2.3553278E-2</v>
      </c>
      <c r="T1540">
        <v>1.1587143E-3</v>
      </c>
      <c r="U1540">
        <v>1.9827150000000002E-2</v>
      </c>
      <c r="V1540">
        <v>4.920715E-3</v>
      </c>
      <c r="W1540">
        <v>1.2300906E-2</v>
      </c>
      <c r="X1540">
        <v>6.4856519999999997E-3</v>
      </c>
      <c r="Y1540">
        <v>0.22833333333333339</v>
      </c>
      <c r="Z1540">
        <v>0.122</v>
      </c>
      <c r="AA1540">
        <v>0.13400000000000001</v>
      </c>
      <c r="AB1540">
        <v>0.74399999999999999</v>
      </c>
      <c r="AC1540">
        <v>-0.41570000000000001</v>
      </c>
      <c r="AD1540" t="s">
        <v>48</v>
      </c>
      <c r="AE1540" t="s">
        <v>48</v>
      </c>
      <c r="AF1540" t="s">
        <v>48</v>
      </c>
      <c r="AG1540" t="s">
        <v>37311</v>
      </c>
    </row>
    <row r="1541" spans="1:44" hidden="1" outlineLevel="1" x14ac:dyDescent="0.2"/>
    <row r="1542" spans="1:44" hidden="1" outlineLevel="1" x14ac:dyDescent="0.2"/>
    <row r="1543" spans="1:44" hidden="1" outlineLevel="1" x14ac:dyDescent="0.2"/>
    <row r="1544" spans="1:44" collapsed="1" x14ac:dyDescent="0.2">
      <c r="A1544" t="s">
        <v>37366</v>
      </c>
      <c r="B1544" t="s">
        <v>37367</v>
      </c>
      <c r="C1544" t="s">
        <v>37368</v>
      </c>
      <c r="D1544" t="s">
        <v>37369</v>
      </c>
      <c r="E1544" t="s">
        <v>41</v>
      </c>
      <c r="F1544" t="s">
        <v>43</v>
      </c>
      <c r="G1544">
        <v>39</v>
      </c>
      <c r="H1544" t="s">
        <v>42</v>
      </c>
      <c r="I1544">
        <v>38</v>
      </c>
      <c r="J1544" t="s">
        <v>37370</v>
      </c>
      <c r="L1544" t="s">
        <v>45</v>
      </c>
      <c r="M1544">
        <v>11</v>
      </c>
      <c r="N1544">
        <v>0.73</v>
      </c>
      <c r="O1544" s="2" t="s">
        <v>37371</v>
      </c>
      <c r="P1544" s="2" t="s">
        <v>37371</v>
      </c>
      <c r="Q1544" t="s">
        <v>47</v>
      </c>
      <c r="R1544" t="s">
        <v>47</v>
      </c>
      <c r="S1544">
        <v>3.0741978E-2</v>
      </c>
      <c r="T1544">
        <v>1.1205672999999999E-3</v>
      </c>
      <c r="U1544">
        <v>1.5762200000000001E-2</v>
      </c>
      <c r="V1544">
        <v>7.6955543E-3</v>
      </c>
      <c r="W1544">
        <v>1.4352917999999999E-2</v>
      </c>
      <c r="X1544">
        <v>6.9646452999999999E-3</v>
      </c>
      <c r="Y1544">
        <v>-1.6981792717086709E-3</v>
      </c>
      <c r="Z1544">
        <v>0.104</v>
      </c>
      <c r="AA1544">
        <v>6.8000000000000005E-2</v>
      </c>
      <c r="AB1544">
        <v>0.82799999999999996</v>
      </c>
      <c r="AC1544">
        <v>0.9778</v>
      </c>
      <c r="AD1544" t="s">
        <v>48</v>
      </c>
      <c r="AE1544" t="s">
        <v>48</v>
      </c>
      <c r="AF1544" t="s">
        <v>48</v>
      </c>
      <c r="AG1544" t="s">
        <v>37311</v>
      </c>
      <c r="AH1544">
        <f t="shared" ref="AH1544" si="36">SUM(AI1544:AJ1544)</f>
        <v>48</v>
      </c>
      <c r="AI1544">
        <f t="shared" ref="AI1544" si="37">COUNTIF(L1544:L1600,"Comment")</f>
        <v>14</v>
      </c>
      <c r="AJ1544">
        <f t="shared" ref="AJ1544" si="38">COUNTIF(L1544:L1600, "Reply")</f>
        <v>34</v>
      </c>
      <c r="AK1544">
        <f t="shared" ref="AK1544" si="39">COUNTIF(C1587:C1600, C1544)</f>
        <v>3</v>
      </c>
      <c r="AM1544">
        <f t="shared" ref="AM1544" si="40">AVERAGE(S1544:S1600)</f>
        <v>0.12936942312244898</v>
      </c>
      <c r="AN1544">
        <f t="shared" ref="AN1544" si="41">AVERAGE(Y1544:Y1600)</f>
        <v>8.3798044415089382E-2</v>
      </c>
      <c r="AO1544" cm="1">
        <f t="array" ref="AO1544">SUM(COUNTIF(J1545:J1600, {"*NTA*","*YWNBTA*"}))</f>
        <v>4</v>
      </c>
      <c r="AP1544" cm="1">
        <f t="array" ref="AP1544">SUM(COUNTIF(J1545:J1600, {"*YTA*","*YWBTA*"}))</f>
        <v>8</v>
      </c>
      <c r="AQ1544">
        <f t="shared" ref="AQ1544" si="42">COUNTIF(J1587:J1600, "*ESH*")</f>
        <v>0</v>
      </c>
      <c r="AR1544" t="str">
        <f t="shared" ref="AR1544" si="43">IF(AO1544&gt;AP1544,(IF(AO1544&gt;AQ1544,"NTA","YTA")),IF(AP1544&gt;AQ1544,"YTA","ESH"))</f>
        <v>YTA</v>
      </c>
    </row>
    <row r="1545" spans="1:44" hidden="1" outlineLevel="1" x14ac:dyDescent="0.2">
      <c r="A1545" t="s">
        <v>44797</v>
      </c>
      <c r="B1545" t="s">
        <v>44798</v>
      </c>
      <c r="C1545" t="s">
        <v>37839</v>
      </c>
      <c r="D1545" s="3"/>
      <c r="J1545" t="s">
        <v>44799</v>
      </c>
      <c r="K1545" t="s">
        <v>37366</v>
      </c>
      <c r="L1545" t="s">
        <v>1233</v>
      </c>
      <c r="M1545">
        <v>40</v>
      </c>
      <c r="P1545" s="2" t="s">
        <v>44800</v>
      </c>
      <c r="Q1545" t="s">
        <v>12932</v>
      </c>
      <c r="S1545">
        <v>0.13735330000000001</v>
      </c>
      <c r="T1545">
        <v>3.7384033000000001E-3</v>
      </c>
      <c r="U1545">
        <v>4.1661996E-2</v>
      </c>
      <c r="V1545">
        <v>1.2742470000000001E-2</v>
      </c>
      <c r="W1545">
        <v>6.2500520000000004E-2</v>
      </c>
      <c r="X1545">
        <v>9.2301540000000008E-3</v>
      </c>
      <c r="Y1545">
        <v>0.115</v>
      </c>
      <c r="Z1545">
        <v>0.247</v>
      </c>
      <c r="AA1545">
        <v>2.5000000000000001E-2</v>
      </c>
      <c r="AB1545">
        <v>0.72799999999999998</v>
      </c>
      <c r="AC1545">
        <v>0.99580000000000002</v>
      </c>
      <c r="AD1545" t="s">
        <v>48</v>
      </c>
      <c r="AE1545" t="s">
        <v>48</v>
      </c>
      <c r="AF1545" t="s">
        <v>48</v>
      </c>
      <c r="AG1545" t="s">
        <v>37311</v>
      </c>
    </row>
    <row r="1546" spans="1:44" hidden="1" outlineLevel="1" x14ac:dyDescent="0.2">
      <c r="A1546" t="s">
        <v>44801</v>
      </c>
      <c r="B1546" t="s">
        <v>44802</v>
      </c>
      <c r="C1546" t="s">
        <v>14347</v>
      </c>
      <c r="D1546" s="3"/>
      <c r="J1546" t="s">
        <v>44803</v>
      </c>
      <c r="K1546" t="s">
        <v>37366</v>
      </c>
      <c r="L1546" t="s">
        <v>1233</v>
      </c>
      <c r="M1546">
        <v>8</v>
      </c>
      <c r="P1546" s="2" t="s">
        <v>44804</v>
      </c>
      <c r="Q1546" t="s">
        <v>10138</v>
      </c>
      <c r="S1546">
        <v>0.30477320000000002</v>
      </c>
      <c r="T1546">
        <v>1.3285006E-2</v>
      </c>
      <c r="U1546">
        <v>0.26648820000000001</v>
      </c>
      <c r="V1546">
        <v>1.8470341000000001E-2</v>
      </c>
      <c r="W1546">
        <v>8.3853300000000006E-2</v>
      </c>
      <c r="X1546">
        <v>1.2233571E-2</v>
      </c>
      <c r="Y1546">
        <v>0</v>
      </c>
      <c r="Z1546">
        <v>0</v>
      </c>
      <c r="AA1546">
        <v>0.155</v>
      </c>
      <c r="AB1546">
        <v>0.84499999999999997</v>
      </c>
      <c r="AC1546">
        <v>-0.29599999999999999</v>
      </c>
      <c r="AD1546" t="s">
        <v>48</v>
      </c>
      <c r="AE1546" t="s">
        <v>48</v>
      </c>
      <c r="AF1546" t="s">
        <v>48</v>
      </c>
      <c r="AG1546" t="s">
        <v>37311</v>
      </c>
    </row>
    <row r="1547" spans="1:44" hidden="1" outlineLevel="1" x14ac:dyDescent="0.2">
      <c r="A1547" t="s">
        <v>44805</v>
      </c>
      <c r="B1547" t="s">
        <v>44806</v>
      </c>
      <c r="C1547" t="s">
        <v>44807</v>
      </c>
      <c r="D1547" s="3"/>
      <c r="J1547" t="s">
        <v>44808</v>
      </c>
      <c r="K1547" t="s">
        <v>37366</v>
      </c>
      <c r="L1547" t="s">
        <v>1233</v>
      </c>
      <c r="M1547">
        <v>6</v>
      </c>
      <c r="P1547" s="2" t="s">
        <v>44809</v>
      </c>
      <c r="Q1547" t="s">
        <v>10465</v>
      </c>
      <c r="S1547">
        <v>2.3906821000000002E-2</v>
      </c>
      <c r="T1547">
        <v>7.8678129999999995E-4</v>
      </c>
      <c r="U1547">
        <v>1.1031146E-2</v>
      </c>
      <c r="V1547">
        <v>1.7019013999999999E-3</v>
      </c>
      <c r="W1547">
        <v>1.2680907999999999E-2</v>
      </c>
      <c r="X1547">
        <v>6.7445672999999996E-3</v>
      </c>
      <c r="Y1547">
        <v>0.22500000000000001</v>
      </c>
      <c r="Z1547">
        <v>0.25700000000000001</v>
      </c>
      <c r="AA1547">
        <v>0</v>
      </c>
      <c r="AB1547">
        <v>0.74299999999999999</v>
      </c>
      <c r="AC1547">
        <v>0.92120000000000002</v>
      </c>
      <c r="AD1547" t="s">
        <v>48</v>
      </c>
      <c r="AE1547" t="s">
        <v>48</v>
      </c>
      <c r="AF1547" t="s">
        <v>48</v>
      </c>
      <c r="AG1547" t="s">
        <v>37311</v>
      </c>
    </row>
    <row r="1548" spans="1:44" hidden="1" outlineLevel="1" x14ac:dyDescent="0.2">
      <c r="A1548" t="s">
        <v>44810</v>
      </c>
      <c r="B1548" t="s">
        <v>44811</v>
      </c>
      <c r="C1548" t="s">
        <v>10786</v>
      </c>
      <c r="D1548" s="3"/>
      <c r="J1548" t="s">
        <v>44812</v>
      </c>
      <c r="K1548" t="s">
        <v>37366</v>
      </c>
      <c r="L1548" t="s">
        <v>1233</v>
      </c>
      <c r="M1548">
        <v>11</v>
      </c>
      <c r="P1548" s="2" t="s">
        <v>44813</v>
      </c>
      <c r="Q1548" t="s">
        <v>40089</v>
      </c>
      <c r="S1548">
        <v>5.6511119999999998E-2</v>
      </c>
      <c r="T1548">
        <v>1.8310547E-3</v>
      </c>
      <c r="U1548">
        <v>1.6274589999999999E-2</v>
      </c>
      <c r="V1548">
        <v>3.2003146999999999E-3</v>
      </c>
      <c r="W1548">
        <v>1.8452216E-2</v>
      </c>
      <c r="X1548">
        <v>1.4911476999999999E-2</v>
      </c>
      <c r="Y1548">
        <v>0</v>
      </c>
      <c r="Z1548">
        <v>9.1999999999999998E-2</v>
      </c>
      <c r="AA1548">
        <v>0</v>
      </c>
      <c r="AB1548">
        <v>0.90800000000000003</v>
      </c>
      <c r="AC1548">
        <v>0.39190000000000003</v>
      </c>
      <c r="AD1548" t="s">
        <v>48</v>
      </c>
      <c r="AE1548" t="s">
        <v>48</v>
      </c>
      <c r="AF1548" t="s">
        <v>48</v>
      </c>
      <c r="AG1548" t="s">
        <v>37311</v>
      </c>
    </row>
    <row r="1549" spans="1:44" hidden="1" outlineLevel="1" x14ac:dyDescent="0.2">
      <c r="A1549" t="s">
        <v>44814</v>
      </c>
      <c r="B1549" t="s">
        <v>44815</v>
      </c>
      <c r="C1549" t="s">
        <v>15268</v>
      </c>
      <c r="D1549" s="3"/>
      <c r="J1549" t="s">
        <v>44816</v>
      </c>
      <c r="K1549" t="s">
        <v>37366</v>
      </c>
      <c r="L1549" t="s">
        <v>1233</v>
      </c>
      <c r="M1549">
        <v>3</v>
      </c>
      <c r="P1549" s="2" t="s">
        <v>44817</v>
      </c>
      <c r="Q1549" t="s">
        <v>10104</v>
      </c>
      <c r="S1549">
        <v>0.200795</v>
      </c>
      <c r="T1549">
        <v>3.7384033000000001E-3</v>
      </c>
      <c r="U1549">
        <v>3.1391226000000001E-2</v>
      </c>
      <c r="V1549">
        <v>1.2139535999999999E-2</v>
      </c>
      <c r="W1549">
        <v>8.36065E-2</v>
      </c>
      <c r="X1549">
        <v>8.6864319999999991E-3</v>
      </c>
      <c r="Y1549">
        <v>0</v>
      </c>
      <c r="Z1549">
        <v>0.128</v>
      </c>
      <c r="AA1549">
        <v>0.25700000000000001</v>
      </c>
      <c r="AB1549">
        <v>0.61499999999999999</v>
      </c>
      <c r="AC1549">
        <v>-0.36580000000000001</v>
      </c>
      <c r="AD1549" t="s">
        <v>48</v>
      </c>
      <c r="AE1549" t="s">
        <v>48</v>
      </c>
      <c r="AF1549" t="s">
        <v>48</v>
      </c>
      <c r="AG1549" t="s">
        <v>37311</v>
      </c>
    </row>
    <row r="1550" spans="1:44" hidden="1" outlineLevel="1" x14ac:dyDescent="0.2">
      <c r="A1550" t="s">
        <v>44818</v>
      </c>
      <c r="B1550" t="s">
        <v>44819</v>
      </c>
      <c r="C1550" t="s">
        <v>44820</v>
      </c>
      <c r="D1550" s="3"/>
      <c r="J1550" t="s">
        <v>44821</v>
      </c>
      <c r="K1550" t="s">
        <v>37366</v>
      </c>
      <c r="L1550" t="s">
        <v>1233</v>
      </c>
      <c r="M1550">
        <v>2</v>
      </c>
      <c r="P1550" s="2" t="s">
        <v>44822</v>
      </c>
      <c r="Q1550" t="s">
        <v>44823</v>
      </c>
      <c r="S1550">
        <v>0.15103401</v>
      </c>
      <c r="T1550">
        <v>3.2234192E-3</v>
      </c>
      <c r="U1550">
        <v>4.7423649999999998E-2</v>
      </c>
      <c r="V1550">
        <v>5.919657E-3</v>
      </c>
      <c r="W1550">
        <v>5.2034459999999998E-2</v>
      </c>
      <c r="X1550">
        <v>9.3337200000000002E-3</v>
      </c>
      <c r="Y1550">
        <v>6.6071428571428573E-2</v>
      </c>
      <c r="Z1550">
        <v>0.13900000000000001</v>
      </c>
      <c r="AA1550">
        <v>5.7000000000000002E-2</v>
      </c>
      <c r="AB1550">
        <v>0.80400000000000005</v>
      </c>
      <c r="AC1550">
        <v>0.67400000000000004</v>
      </c>
      <c r="AD1550" t="s">
        <v>48</v>
      </c>
      <c r="AE1550" t="s">
        <v>48</v>
      </c>
      <c r="AF1550" t="s">
        <v>48</v>
      </c>
      <c r="AG1550" t="s">
        <v>37311</v>
      </c>
    </row>
    <row r="1551" spans="1:44" hidden="1" outlineLevel="1" x14ac:dyDescent="0.2">
      <c r="A1551" t="s">
        <v>44824</v>
      </c>
      <c r="B1551" t="s">
        <v>44825</v>
      </c>
      <c r="C1551" t="s">
        <v>44826</v>
      </c>
      <c r="D1551" s="3"/>
      <c r="J1551" t="s">
        <v>44827</v>
      </c>
      <c r="K1551" t="s">
        <v>37366</v>
      </c>
      <c r="L1551" t="s">
        <v>1233</v>
      </c>
      <c r="M1551">
        <v>3</v>
      </c>
      <c r="P1551" s="2" t="s">
        <v>44828</v>
      </c>
      <c r="Q1551" t="s">
        <v>47</v>
      </c>
      <c r="S1551">
        <v>7.4502609999999997E-2</v>
      </c>
      <c r="T1551">
        <v>1.5163422E-3</v>
      </c>
      <c r="U1551">
        <v>1.7709277999999998E-2</v>
      </c>
      <c r="V1551">
        <v>6.770608E-3</v>
      </c>
      <c r="W1551">
        <v>2.5026766999999998E-2</v>
      </c>
      <c r="X1551">
        <v>7.249452E-3</v>
      </c>
      <c r="Y1551">
        <v>-0.1083333333333333</v>
      </c>
      <c r="Z1551">
        <v>2.8000000000000001E-2</v>
      </c>
      <c r="AA1551">
        <v>0.154</v>
      </c>
      <c r="AB1551">
        <v>0.81799999999999995</v>
      </c>
      <c r="AC1551">
        <v>-0.78200000000000003</v>
      </c>
      <c r="AD1551" t="s">
        <v>48</v>
      </c>
      <c r="AE1551" t="s">
        <v>48</v>
      </c>
      <c r="AF1551" t="s">
        <v>48</v>
      </c>
      <c r="AG1551" t="s">
        <v>37311</v>
      </c>
    </row>
    <row r="1552" spans="1:44" hidden="1" outlineLevel="1" x14ac:dyDescent="0.2">
      <c r="A1552" t="s">
        <v>44829</v>
      </c>
      <c r="B1552" t="s">
        <v>44830</v>
      </c>
      <c r="C1552" t="s">
        <v>26328</v>
      </c>
      <c r="D1552" s="3"/>
      <c r="J1552" t="s">
        <v>44831</v>
      </c>
      <c r="K1552" t="s">
        <v>37366</v>
      </c>
      <c r="L1552" t="s">
        <v>1233</v>
      </c>
      <c r="M1552">
        <v>1</v>
      </c>
      <c r="P1552" s="2" t="s">
        <v>44832</v>
      </c>
      <c r="Q1552" t="s">
        <v>10021</v>
      </c>
      <c r="S1552">
        <v>4.8842012999999997E-2</v>
      </c>
      <c r="T1552">
        <v>1.3446808000000001E-3</v>
      </c>
      <c r="U1552">
        <v>1.4737423499999999E-2</v>
      </c>
      <c r="V1552">
        <v>3.9217729999999999E-3</v>
      </c>
      <c r="W1552">
        <v>1.6936934000000001E-2</v>
      </c>
      <c r="X1552">
        <v>6.4403419999999999E-3</v>
      </c>
      <c r="Y1552">
        <v>-9.9999999999999992E-2</v>
      </c>
      <c r="Z1552">
        <v>0.23100000000000001</v>
      </c>
      <c r="AA1552">
        <v>0.14799999999999999</v>
      </c>
      <c r="AB1552">
        <v>0.621</v>
      </c>
      <c r="AC1552">
        <v>0.45279999999999998</v>
      </c>
      <c r="AD1552" t="s">
        <v>48</v>
      </c>
      <c r="AE1552" t="s">
        <v>48</v>
      </c>
      <c r="AF1552" t="s">
        <v>48</v>
      </c>
      <c r="AG1552" t="s">
        <v>37311</v>
      </c>
    </row>
    <row r="1553" spans="1:33" hidden="1" outlineLevel="1" x14ac:dyDescent="0.2">
      <c r="A1553" t="s">
        <v>44833</v>
      </c>
      <c r="B1553" t="s">
        <v>44834</v>
      </c>
      <c r="C1553" t="s">
        <v>44835</v>
      </c>
      <c r="D1553" s="3"/>
      <c r="J1553" t="s">
        <v>44836</v>
      </c>
      <c r="K1553" t="s">
        <v>37366</v>
      </c>
      <c r="L1553" t="s">
        <v>1233</v>
      </c>
      <c r="M1553">
        <v>1</v>
      </c>
      <c r="P1553" s="2" t="s">
        <v>44837</v>
      </c>
      <c r="Q1553" t="s">
        <v>47</v>
      </c>
      <c r="S1553">
        <v>0.42740709999999998</v>
      </c>
      <c r="T1553">
        <v>8.3923339999999996E-3</v>
      </c>
      <c r="U1553">
        <v>7.1912690000000001E-2</v>
      </c>
      <c r="V1553">
        <v>1.5857627999999999E-2</v>
      </c>
      <c r="W1553">
        <v>0.47945369999999998</v>
      </c>
      <c r="X1553">
        <v>6.7898775000000003E-3</v>
      </c>
      <c r="Y1553">
        <v>9.9999999999999978E-2</v>
      </c>
      <c r="Z1553">
        <v>0.154</v>
      </c>
      <c r="AA1553">
        <v>0.188</v>
      </c>
      <c r="AB1553">
        <v>0.65800000000000003</v>
      </c>
      <c r="AC1553">
        <v>-0.3412</v>
      </c>
      <c r="AD1553" t="s">
        <v>48</v>
      </c>
      <c r="AE1553" t="s">
        <v>48</v>
      </c>
      <c r="AF1553" t="s">
        <v>48</v>
      </c>
      <c r="AG1553" t="s">
        <v>37311</v>
      </c>
    </row>
    <row r="1554" spans="1:33" hidden="1" outlineLevel="1" x14ac:dyDescent="0.2">
      <c r="A1554" t="s">
        <v>44838</v>
      </c>
      <c r="B1554" t="s">
        <v>44839</v>
      </c>
      <c r="C1554" t="s">
        <v>44840</v>
      </c>
      <c r="D1554" s="3"/>
      <c r="J1554" t="s">
        <v>44841</v>
      </c>
      <c r="K1554" t="s">
        <v>37366</v>
      </c>
      <c r="L1554" t="s">
        <v>1233</v>
      </c>
      <c r="M1554">
        <v>1</v>
      </c>
      <c r="P1554" s="2" t="s">
        <v>44842</v>
      </c>
      <c r="Q1554" t="s">
        <v>47</v>
      </c>
      <c r="S1554">
        <v>0.30319386999999998</v>
      </c>
      <c r="T1554">
        <v>9.4985959999999998E-3</v>
      </c>
      <c r="U1554">
        <v>8.064143E-2</v>
      </c>
      <c r="V1554">
        <v>2.9917859000000002E-2</v>
      </c>
      <c r="W1554">
        <v>0.21836095999999999</v>
      </c>
      <c r="X1554">
        <v>7.365964E-3</v>
      </c>
      <c r="Y1554">
        <v>0.15</v>
      </c>
      <c r="Z1554">
        <v>0.23699999999999999</v>
      </c>
      <c r="AA1554">
        <v>3.2000000000000001E-2</v>
      </c>
      <c r="AB1554">
        <v>0.73199999999999998</v>
      </c>
      <c r="AC1554">
        <v>0.85550000000000004</v>
      </c>
      <c r="AD1554" t="s">
        <v>48</v>
      </c>
      <c r="AE1554" t="s">
        <v>48</v>
      </c>
      <c r="AF1554" t="s">
        <v>48</v>
      </c>
      <c r="AG1554" t="s">
        <v>37311</v>
      </c>
    </row>
    <row r="1555" spans="1:33" hidden="1" outlineLevel="1" x14ac:dyDescent="0.2">
      <c r="A1555" t="s">
        <v>44843</v>
      </c>
      <c r="B1555" t="s">
        <v>44844</v>
      </c>
      <c r="C1555" t="s">
        <v>44845</v>
      </c>
      <c r="D1555" s="3"/>
      <c r="J1555" t="s">
        <v>44846</v>
      </c>
      <c r="K1555" t="s">
        <v>37366</v>
      </c>
      <c r="L1555" t="s">
        <v>1233</v>
      </c>
      <c r="M1555">
        <v>1</v>
      </c>
      <c r="P1555" s="2" t="s">
        <v>44847</v>
      </c>
      <c r="Q1555" t="s">
        <v>47</v>
      </c>
      <c r="S1555">
        <v>0.67440869999999997</v>
      </c>
      <c r="T1555">
        <v>0.35184112000000001</v>
      </c>
      <c r="U1555">
        <v>0.57236235999999996</v>
      </c>
      <c r="V1555">
        <v>0.17148620000000001</v>
      </c>
      <c r="W1555">
        <v>0.6149945</v>
      </c>
      <c r="X1555">
        <v>3.6839653E-2</v>
      </c>
      <c r="Y1555">
        <v>-0.13750000000000001</v>
      </c>
      <c r="Z1555">
        <v>8.5999999999999993E-2</v>
      </c>
      <c r="AA1555">
        <v>8.3000000000000004E-2</v>
      </c>
      <c r="AB1555">
        <v>0.83099999999999996</v>
      </c>
      <c r="AC1555">
        <v>-0.16719999999999999</v>
      </c>
      <c r="AD1555" t="s">
        <v>48</v>
      </c>
      <c r="AE1555" t="s">
        <v>48</v>
      </c>
      <c r="AF1555" t="s">
        <v>48</v>
      </c>
      <c r="AG1555" t="s">
        <v>37311</v>
      </c>
    </row>
    <row r="1556" spans="1:33" hidden="1" outlineLevel="1" x14ac:dyDescent="0.2">
      <c r="A1556" t="s">
        <v>44848</v>
      </c>
      <c r="B1556" t="s">
        <v>44849</v>
      </c>
      <c r="C1556" t="s">
        <v>44850</v>
      </c>
      <c r="D1556" s="3"/>
      <c r="J1556" t="s">
        <v>44851</v>
      </c>
      <c r="K1556" t="s">
        <v>37366</v>
      </c>
      <c r="L1556" t="s">
        <v>1233</v>
      </c>
      <c r="M1556">
        <v>0</v>
      </c>
      <c r="P1556" s="2" t="s">
        <v>44852</v>
      </c>
      <c r="Q1556" t="s">
        <v>10674</v>
      </c>
      <c r="S1556">
        <v>0.104361884</v>
      </c>
      <c r="T1556">
        <v>2.8419495E-3</v>
      </c>
      <c r="U1556">
        <v>2.3311393E-2</v>
      </c>
      <c r="V1556">
        <v>8.0655329999999997E-3</v>
      </c>
      <c r="W1556">
        <v>3.136692E-2</v>
      </c>
      <c r="X1556">
        <v>6.9387536E-3</v>
      </c>
      <c r="Y1556">
        <v>6.157407407407408E-2</v>
      </c>
      <c r="Z1556">
        <v>0.11899999999999999</v>
      </c>
      <c r="AA1556">
        <v>6.9000000000000006E-2</v>
      </c>
      <c r="AB1556">
        <v>0.81200000000000006</v>
      </c>
      <c r="AC1556">
        <v>0.62970000000000004</v>
      </c>
      <c r="AD1556" t="s">
        <v>48</v>
      </c>
      <c r="AE1556" t="s">
        <v>48</v>
      </c>
      <c r="AF1556" t="s">
        <v>48</v>
      </c>
      <c r="AG1556" t="s">
        <v>37311</v>
      </c>
    </row>
    <row r="1557" spans="1:33" hidden="1" outlineLevel="1" x14ac:dyDescent="0.2">
      <c r="A1557" t="s">
        <v>44853</v>
      </c>
      <c r="B1557" t="s">
        <v>44854</v>
      </c>
      <c r="C1557" t="s">
        <v>36124</v>
      </c>
      <c r="D1557" s="3"/>
      <c r="J1557" t="s">
        <v>44855</v>
      </c>
      <c r="K1557" t="s">
        <v>37366</v>
      </c>
      <c r="L1557" t="s">
        <v>1233</v>
      </c>
      <c r="M1557">
        <v>0</v>
      </c>
      <c r="P1557" s="2" t="s">
        <v>44856</v>
      </c>
      <c r="Q1557" t="s">
        <v>10280</v>
      </c>
      <c r="S1557">
        <v>4.3152030000000001E-2</v>
      </c>
      <c r="T1557">
        <v>1.707077E-3</v>
      </c>
      <c r="U1557">
        <v>1.8187505999999999E-2</v>
      </c>
      <c r="V1557">
        <v>5.6236745000000001E-3</v>
      </c>
      <c r="W1557">
        <v>1.4808920999999999E-2</v>
      </c>
      <c r="X1557">
        <v>8.5828659999999998E-3</v>
      </c>
      <c r="Y1557">
        <v>0.2</v>
      </c>
      <c r="Z1557">
        <v>0.17399999999999999</v>
      </c>
      <c r="AA1557">
        <v>0</v>
      </c>
      <c r="AB1557">
        <v>0.82599999999999996</v>
      </c>
      <c r="AC1557">
        <v>0.70960000000000001</v>
      </c>
      <c r="AD1557" t="s">
        <v>48</v>
      </c>
      <c r="AE1557" t="s">
        <v>48</v>
      </c>
      <c r="AF1557" t="s">
        <v>48</v>
      </c>
      <c r="AG1557" t="s">
        <v>37311</v>
      </c>
    </row>
    <row r="1558" spans="1:33" hidden="1" outlineLevel="1" x14ac:dyDescent="0.2">
      <c r="A1558" t="s">
        <v>44857</v>
      </c>
      <c r="B1558" t="s">
        <v>44858</v>
      </c>
      <c r="C1558" t="s">
        <v>40188</v>
      </c>
      <c r="D1558" s="3"/>
      <c r="J1558" t="s">
        <v>44859</v>
      </c>
      <c r="K1558" t="s">
        <v>37366</v>
      </c>
      <c r="L1558" t="s">
        <v>1233</v>
      </c>
      <c r="M1558">
        <v>1</v>
      </c>
      <c r="P1558" s="2" t="s">
        <v>44860</v>
      </c>
      <c r="Q1558" t="s">
        <v>10471</v>
      </c>
      <c r="S1558">
        <v>8.7164870000000005E-2</v>
      </c>
      <c r="T1558">
        <v>2.3269653E-3</v>
      </c>
      <c r="U1558">
        <v>2.3857940000000001E-2</v>
      </c>
      <c r="V1558">
        <v>4.6432310000000003E-3</v>
      </c>
      <c r="W1558">
        <v>3.4341811999999999E-2</v>
      </c>
      <c r="X1558">
        <v>8.026198E-3</v>
      </c>
      <c r="Y1558">
        <v>-1.5909090909090911E-2</v>
      </c>
      <c r="Z1558">
        <v>1.6E-2</v>
      </c>
      <c r="AA1558">
        <v>3.7999999999999999E-2</v>
      </c>
      <c r="AB1558">
        <v>0.94599999999999995</v>
      </c>
      <c r="AC1558">
        <v>-0.25</v>
      </c>
      <c r="AD1558" t="s">
        <v>48</v>
      </c>
      <c r="AE1558" t="s">
        <v>48</v>
      </c>
      <c r="AF1558" t="s">
        <v>48</v>
      </c>
      <c r="AG1558" t="s">
        <v>37311</v>
      </c>
    </row>
    <row r="1559" spans="1:33" hidden="1" outlineLevel="1" x14ac:dyDescent="0.2">
      <c r="A1559" t="s">
        <v>44861</v>
      </c>
      <c r="B1559" t="s">
        <v>44862</v>
      </c>
      <c r="C1559" t="s">
        <v>37368</v>
      </c>
      <c r="D1559" s="3"/>
      <c r="J1559" t="s">
        <v>44863</v>
      </c>
      <c r="K1559" t="s">
        <v>44797</v>
      </c>
      <c r="L1559" t="s">
        <v>1263</v>
      </c>
      <c r="M1559">
        <v>-26</v>
      </c>
      <c r="P1559" s="2" t="s">
        <v>44864</v>
      </c>
      <c r="Q1559" t="s">
        <v>47</v>
      </c>
      <c r="S1559">
        <v>0.10913446</v>
      </c>
      <c r="T1559">
        <v>3.0708313000000001E-3</v>
      </c>
      <c r="U1559">
        <v>2.8230323000000002E-2</v>
      </c>
      <c r="V1559">
        <v>2.2590387999999999E-2</v>
      </c>
      <c r="W1559">
        <v>4.4422040000000003E-2</v>
      </c>
      <c r="X1559">
        <v>8.1168179999999996E-3</v>
      </c>
      <c r="Y1559">
        <v>0.1232412324517588</v>
      </c>
      <c r="Z1559">
        <v>8.8999999999999996E-2</v>
      </c>
      <c r="AA1559">
        <v>4.4999999999999998E-2</v>
      </c>
      <c r="AB1559">
        <v>0.86599999999999999</v>
      </c>
      <c r="AC1559">
        <v>0.8982</v>
      </c>
      <c r="AD1559" t="s">
        <v>48</v>
      </c>
      <c r="AE1559" t="s">
        <v>48</v>
      </c>
      <c r="AF1559" t="s">
        <v>48</v>
      </c>
      <c r="AG1559" t="s">
        <v>37311</v>
      </c>
    </row>
    <row r="1560" spans="1:33" hidden="1" outlineLevel="1" x14ac:dyDescent="0.2">
      <c r="A1560" t="s">
        <v>44865</v>
      </c>
      <c r="B1560" t="s">
        <v>44866</v>
      </c>
      <c r="C1560" t="s">
        <v>37368</v>
      </c>
      <c r="D1560" s="3"/>
      <c r="J1560" t="s">
        <v>44867</v>
      </c>
      <c r="K1560" t="s">
        <v>44801</v>
      </c>
      <c r="L1560" t="s">
        <v>1263</v>
      </c>
      <c r="M1560">
        <v>0</v>
      </c>
      <c r="P1560" s="2" t="s">
        <v>44868</v>
      </c>
      <c r="Q1560" t="s">
        <v>47</v>
      </c>
      <c r="S1560">
        <v>8.0833740000000001E-2</v>
      </c>
      <c r="T1560">
        <v>2.8228760000000002E-3</v>
      </c>
      <c r="U1560">
        <v>1.9963788E-2</v>
      </c>
      <c r="V1560">
        <v>3.7922803E-3</v>
      </c>
      <c r="W1560">
        <v>1.4960921E-2</v>
      </c>
      <c r="X1560">
        <v>5.0421340000000002E-2</v>
      </c>
      <c r="Y1560">
        <v>0.5</v>
      </c>
      <c r="Z1560">
        <v>0</v>
      </c>
      <c r="AA1560">
        <v>6.8000000000000005E-2</v>
      </c>
      <c r="AB1560">
        <v>0.93200000000000005</v>
      </c>
      <c r="AC1560">
        <v>-0.15310000000000001</v>
      </c>
      <c r="AD1560" t="s">
        <v>48</v>
      </c>
      <c r="AE1560" t="s">
        <v>48</v>
      </c>
      <c r="AF1560" t="s">
        <v>48</v>
      </c>
      <c r="AG1560" t="s">
        <v>37311</v>
      </c>
    </row>
    <row r="1561" spans="1:33" hidden="1" outlineLevel="1" x14ac:dyDescent="0.2">
      <c r="A1561" t="s">
        <v>44869</v>
      </c>
      <c r="B1561" t="s">
        <v>44870</v>
      </c>
      <c r="C1561" t="s">
        <v>37368</v>
      </c>
      <c r="D1561" s="3"/>
      <c r="J1561" t="s">
        <v>44871</v>
      </c>
      <c r="K1561" t="s">
        <v>44810</v>
      </c>
      <c r="L1561" t="s">
        <v>1263</v>
      </c>
      <c r="M1561">
        <v>1</v>
      </c>
      <c r="P1561" s="2" t="s">
        <v>44872</v>
      </c>
      <c r="Q1561" t="s">
        <v>47</v>
      </c>
      <c r="S1561">
        <v>3.6162964999999998E-2</v>
      </c>
      <c r="T1561">
        <v>1.2969971000000001E-3</v>
      </c>
      <c r="U1561">
        <v>1.9075647000000001E-2</v>
      </c>
      <c r="V1561">
        <v>2.7563404000000001E-3</v>
      </c>
      <c r="W1561">
        <v>1.8903409999999999E-2</v>
      </c>
      <c r="X1561">
        <v>6.9646452999999999E-3</v>
      </c>
      <c r="Y1561">
        <v>0.2142857142857143</v>
      </c>
      <c r="Z1561">
        <v>9.2999999999999999E-2</v>
      </c>
      <c r="AA1561">
        <v>2.5999999999999999E-2</v>
      </c>
      <c r="AB1561">
        <v>0.88100000000000001</v>
      </c>
      <c r="AC1561">
        <v>0.7944</v>
      </c>
      <c r="AD1561" t="s">
        <v>48</v>
      </c>
      <c r="AE1561" t="s">
        <v>48</v>
      </c>
      <c r="AF1561" t="s">
        <v>48</v>
      </c>
      <c r="AG1561" t="s">
        <v>37311</v>
      </c>
    </row>
    <row r="1562" spans="1:33" hidden="1" outlineLevel="1" x14ac:dyDescent="0.2">
      <c r="A1562" t="s">
        <v>44873</v>
      </c>
      <c r="B1562" t="s">
        <v>44874</v>
      </c>
      <c r="C1562" t="s">
        <v>37368</v>
      </c>
      <c r="D1562" s="3"/>
      <c r="J1562" t="s">
        <v>44875</v>
      </c>
      <c r="K1562" t="s">
        <v>44818</v>
      </c>
      <c r="L1562" t="s">
        <v>1263</v>
      </c>
      <c r="M1562">
        <v>2</v>
      </c>
      <c r="P1562" s="2" t="s">
        <v>44876</v>
      </c>
      <c r="Q1562" t="s">
        <v>47</v>
      </c>
      <c r="S1562">
        <v>3.7812829999999999E-2</v>
      </c>
      <c r="T1562">
        <v>9.3460082999999999E-4</v>
      </c>
      <c r="U1562">
        <v>1.8255825999999999E-2</v>
      </c>
      <c r="V1562">
        <v>3.7552824000000001E-3</v>
      </c>
      <c r="W1562">
        <v>1.4048916E-2</v>
      </c>
      <c r="X1562">
        <v>6.738094E-3</v>
      </c>
      <c r="Y1562">
        <v>-0.05</v>
      </c>
      <c r="Z1562">
        <v>0.10199999999999999</v>
      </c>
      <c r="AA1562">
        <v>0.08</v>
      </c>
      <c r="AB1562">
        <v>0.81699999999999995</v>
      </c>
      <c r="AC1562">
        <v>0.1779</v>
      </c>
      <c r="AD1562" t="s">
        <v>48</v>
      </c>
      <c r="AE1562" t="s">
        <v>48</v>
      </c>
      <c r="AF1562" t="s">
        <v>48</v>
      </c>
      <c r="AG1562" t="s">
        <v>37311</v>
      </c>
    </row>
    <row r="1563" spans="1:33" hidden="1" outlineLevel="1" x14ac:dyDescent="0.2">
      <c r="A1563" t="s">
        <v>44877</v>
      </c>
      <c r="B1563" t="s">
        <v>44878</v>
      </c>
      <c r="C1563" t="s">
        <v>37368</v>
      </c>
      <c r="D1563" s="3"/>
      <c r="J1563" t="s">
        <v>44879</v>
      </c>
      <c r="K1563" t="s">
        <v>44824</v>
      </c>
      <c r="L1563" t="s">
        <v>1263</v>
      </c>
      <c r="M1563">
        <v>2</v>
      </c>
      <c r="P1563" s="2" t="s">
        <v>44880</v>
      </c>
      <c r="Q1563" t="s">
        <v>47</v>
      </c>
      <c r="S1563">
        <v>2.3906821000000002E-2</v>
      </c>
      <c r="T1563">
        <v>8.2492830000000005E-4</v>
      </c>
      <c r="U1563">
        <v>1.3200257999999999E-2</v>
      </c>
      <c r="V1563">
        <v>3.8477771000000002E-3</v>
      </c>
      <c r="W1563">
        <v>1.1540900999999999E-2</v>
      </c>
      <c r="X1563">
        <v>6.3108844000000002E-3</v>
      </c>
      <c r="Y1563">
        <v>-2.5000000000000001E-2</v>
      </c>
      <c r="Z1563">
        <v>0.127</v>
      </c>
      <c r="AA1563">
        <v>5.0999999999999997E-2</v>
      </c>
      <c r="AB1563">
        <v>0.82199999999999995</v>
      </c>
      <c r="AC1563">
        <v>0.74299999999999999</v>
      </c>
      <c r="AD1563" t="s">
        <v>48</v>
      </c>
      <c r="AE1563" t="s">
        <v>48</v>
      </c>
      <c r="AF1563" t="s">
        <v>48</v>
      </c>
      <c r="AG1563" t="s">
        <v>37311</v>
      </c>
    </row>
    <row r="1564" spans="1:33" hidden="1" outlineLevel="1" x14ac:dyDescent="0.2">
      <c r="A1564" t="s">
        <v>44881</v>
      </c>
      <c r="B1564" t="s">
        <v>44882</v>
      </c>
      <c r="C1564" t="s">
        <v>37368</v>
      </c>
      <c r="D1564" s="3"/>
      <c r="J1564" t="s">
        <v>44883</v>
      </c>
      <c r="K1564" t="s">
        <v>44829</v>
      </c>
      <c r="L1564" t="s">
        <v>1263</v>
      </c>
      <c r="M1564">
        <v>1</v>
      </c>
      <c r="P1564" s="2" t="s">
        <v>44884</v>
      </c>
      <c r="Q1564" t="s">
        <v>47</v>
      </c>
      <c r="S1564">
        <v>2.0842784999999999E-2</v>
      </c>
      <c r="T1564">
        <v>8.6784359999999997E-4</v>
      </c>
      <c r="U1564">
        <v>1.3336895E-2</v>
      </c>
      <c r="V1564">
        <v>2.4233595000000001E-3</v>
      </c>
      <c r="W1564">
        <v>9.564889E-3</v>
      </c>
      <c r="X1564">
        <v>7.3789097000000001E-3</v>
      </c>
      <c r="Y1564">
        <v>0.2</v>
      </c>
      <c r="Z1564">
        <v>0.17499999999999999</v>
      </c>
      <c r="AA1564">
        <v>0</v>
      </c>
      <c r="AB1564">
        <v>0.82499999999999996</v>
      </c>
      <c r="AC1564">
        <v>0.80200000000000005</v>
      </c>
      <c r="AD1564" t="s">
        <v>48</v>
      </c>
      <c r="AE1564" t="s">
        <v>48</v>
      </c>
      <c r="AF1564" t="s">
        <v>48</v>
      </c>
      <c r="AG1564" t="s">
        <v>37311</v>
      </c>
    </row>
    <row r="1565" spans="1:33" hidden="1" outlineLevel="1" x14ac:dyDescent="0.2">
      <c r="A1565" t="s">
        <v>44885</v>
      </c>
      <c r="B1565" t="s">
        <v>44886</v>
      </c>
      <c r="C1565" t="s">
        <v>37368</v>
      </c>
      <c r="D1565" s="3"/>
      <c r="J1565" t="s">
        <v>44887</v>
      </c>
      <c r="K1565" t="s">
        <v>44833</v>
      </c>
      <c r="L1565" t="s">
        <v>1263</v>
      </c>
      <c r="M1565">
        <v>1</v>
      </c>
      <c r="P1565" s="2" t="s">
        <v>44888</v>
      </c>
      <c r="Q1565" t="s">
        <v>47</v>
      </c>
      <c r="S1565">
        <v>1.1874928E-2</v>
      </c>
      <c r="T1565">
        <v>8.3923340000000002E-4</v>
      </c>
      <c r="U1565">
        <v>1.261955E-2</v>
      </c>
      <c r="V1565">
        <v>2.5898499999999999E-3</v>
      </c>
      <c r="W1565">
        <v>7.1518739999999999E-3</v>
      </c>
      <c r="X1565">
        <v>7.8190659999999995E-3</v>
      </c>
      <c r="Y1565">
        <v>-0.125</v>
      </c>
      <c r="Z1565">
        <v>0</v>
      </c>
      <c r="AA1565">
        <v>0</v>
      </c>
      <c r="AB1565">
        <v>1</v>
      </c>
      <c r="AC1565">
        <v>0</v>
      </c>
      <c r="AD1565" t="s">
        <v>48</v>
      </c>
      <c r="AE1565" t="s">
        <v>48</v>
      </c>
      <c r="AF1565" t="s">
        <v>48</v>
      </c>
      <c r="AG1565" t="s">
        <v>37311</v>
      </c>
    </row>
    <row r="1566" spans="1:33" hidden="1" outlineLevel="1" x14ac:dyDescent="0.2">
      <c r="A1566" t="s">
        <v>44889</v>
      </c>
      <c r="B1566" t="s">
        <v>44890</v>
      </c>
      <c r="C1566" t="s">
        <v>37368</v>
      </c>
      <c r="D1566" s="3"/>
      <c r="J1566" t="s">
        <v>44891</v>
      </c>
      <c r="K1566" t="s">
        <v>44838</v>
      </c>
      <c r="L1566" t="s">
        <v>1263</v>
      </c>
      <c r="M1566">
        <v>1</v>
      </c>
      <c r="P1566" s="2" t="s">
        <v>44892</v>
      </c>
      <c r="Q1566" t="s">
        <v>47</v>
      </c>
      <c r="S1566">
        <v>2.7206550999999999E-2</v>
      </c>
      <c r="T1566">
        <v>9.1552734000000001E-4</v>
      </c>
      <c r="U1566">
        <v>1.3166099000000001E-2</v>
      </c>
      <c r="V1566">
        <v>8.6574979999999996E-3</v>
      </c>
      <c r="W1566">
        <v>1.1274899E-2</v>
      </c>
      <c r="X1566">
        <v>6.7186755999999997E-3</v>
      </c>
      <c r="Y1566">
        <v>0</v>
      </c>
      <c r="Z1566">
        <v>0</v>
      </c>
      <c r="AA1566">
        <v>0</v>
      </c>
      <c r="AB1566">
        <v>1</v>
      </c>
      <c r="AC1566">
        <v>0</v>
      </c>
      <c r="AD1566" t="s">
        <v>48</v>
      </c>
      <c r="AE1566" t="s">
        <v>48</v>
      </c>
      <c r="AF1566" t="s">
        <v>48</v>
      </c>
      <c r="AG1566" t="s">
        <v>37311</v>
      </c>
    </row>
    <row r="1567" spans="1:33" hidden="1" outlineLevel="1" x14ac:dyDescent="0.2">
      <c r="A1567" t="s">
        <v>44893</v>
      </c>
      <c r="B1567" t="s">
        <v>44894</v>
      </c>
      <c r="C1567" t="s">
        <v>37368</v>
      </c>
      <c r="D1567" s="3"/>
      <c r="J1567" t="s">
        <v>44895</v>
      </c>
      <c r="K1567" t="s">
        <v>44843</v>
      </c>
      <c r="L1567" t="s">
        <v>1263</v>
      </c>
      <c r="M1567">
        <v>0</v>
      </c>
      <c r="P1567" s="2" t="s">
        <v>44896</v>
      </c>
      <c r="Q1567" t="s">
        <v>47</v>
      </c>
      <c r="S1567">
        <v>7.8459570000000006E-2</v>
      </c>
      <c r="T1567">
        <v>3.604889E-3</v>
      </c>
      <c r="U1567">
        <v>5.6942899999999998E-2</v>
      </c>
      <c r="V1567">
        <v>5.4756826999999998E-3</v>
      </c>
      <c r="W1567">
        <v>2.5542418000000001E-2</v>
      </c>
      <c r="X1567">
        <v>8.4404619999999993E-3</v>
      </c>
      <c r="Y1567">
        <v>9.5063025210084029E-2</v>
      </c>
      <c r="Z1567">
        <v>0.10199999999999999</v>
      </c>
      <c r="AA1567">
        <v>5.8000000000000003E-2</v>
      </c>
      <c r="AB1567">
        <v>0.84</v>
      </c>
      <c r="AC1567">
        <v>0.93879999999999997</v>
      </c>
      <c r="AD1567" t="s">
        <v>48</v>
      </c>
      <c r="AE1567" t="s">
        <v>48</v>
      </c>
      <c r="AF1567" t="s">
        <v>48</v>
      </c>
      <c r="AG1567" t="s">
        <v>37311</v>
      </c>
    </row>
    <row r="1568" spans="1:33" hidden="1" outlineLevel="1" x14ac:dyDescent="0.2">
      <c r="A1568" t="s">
        <v>44897</v>
      </c>
      <c r="B1568" t="s">
        <v>44898</v>
      </c>
      <c r="C1568" t="s">
        <v>37368</v>
      </c>
      <c r="D1568" s="3"/>
      <c r="J1568" t="s">
        <v>44899</v>
      </c>
      <c r="K1568" t="s">
        <v>44848</v>
      </c>
      <c r="L1568" t="s">
        <v>1263</v>
      </c>
      <c r="M1568">
        <v>2</v>
      </c>
      <c r="P1568" s="2" t="s">
        <v>44900</v>
      </c>
      <c r="Q1568" t="s">
        <v>47</v>
      </c>
      <c r="S1568">
        <v>7.9250953999999998E-2</v>
      </c>
      <c r="T1568">
        <v>3.5858154000000001E-3</v>
      </c>
      <c r="U1568">
        <v>8.1288009999999994E-2</v>
      </c>
      <c r="V1568">
        <v>2.1585498000000002E-2</v>
      </c>
      <c r="W1568">
        <v>2.4382201999999999E-2</v>
      </c>
      <c r="X1568">
        <v>7.4048014000000001E-3</v>
      </c>
      <c r="Y1568">
        <v>0.42916666666666659</v>
      </c>
      <c r="Z1568">
        <v>0.13900000000000001</v>
      </c>
      <c r="AA1568">
        <v>1.9E-2</v>
      </c>
      <c r="AB1568">
        <v>0.84199999999999997</v>
      </c>
      <c r="AC1568">
        <v>0.93489999999999995</v>
      </c>
      <c r="AD1568" t="s">
        <v>48</v>
      </c>
      <c r="AE1568" t="s">
        <v>48</v>
      </c>
      <c r="AF1568" t="s">
        <v>48</v>
      </c>
      <c r="AG1568" t="s">
        <v>37311</v>
      </c>
    </row>
    <row r="1569" spans="1:33" hidden="1" outlineLevel="1" x14ac:dyDescent="0.2">
      <c r="A1569" t="s">
        <v>44901</v>
      </c>
      <c r="B1569" t="s">
        <v>44902</v>
      </c>
      <c r="C1569" t="s">
        <v>37368</v>
      </c>
      <c r="D1569" s="3"/>
      <c r="J1569" t="s">
        <v>44903</v>
      </c>
      <c r="K1569" t="s">
        <v>44857</v>
      </c>
      <c r="L1569" t="s">
        <v>1263</v>
      </c>
      <c r="M1569">
        <v>1</v>
      </c>
      <c r="P1569" s="2" t="s">
        <v>44904</v>
      </c>
      <c r="Q1569" t="s">
        <v>47</v>
      </c>
      <c r="S1569">
        <v>0.20195827999999999</v>
      </c>
      <c r="T1569">
        <v>3.9672850000000001E-3</v>
      </c>
      <c r="U1569">
        <v>2.5634222000000002E-2</v>
      </c>
      <c r="V1569">
        <v>4.1252609999999999E-3</v>
      </c>
      <c r="W1569">
        <v>8.20023E-2</v>
      </c>
      <c r="X1569">
        <v>7.3997950000000007E-2</v>
      </c>
      <c r="Y1569">
        <v>0</v>
      </c>
      <c r="Z1569">
        <v>7.2999999999999995E-2</v>
      </c>
      <c r="AA1569">
        <v>0.108</v>
      </c>
      <c r="AB1569">
        <v>0.81899999999999995</v>
      </c>
      <c r="AC1569">
        <v>-0.70030000000000003</v>
      </c>
      <c r="AD1569" t="s">
        <v>48</v>
      </c>
      <c r="AE1569" t="s">
        <v>48</v>
      </c>
      <c r="AF1569" t="s">
        <v>48</v>
      </c>
      <c r="AG1569" t="s">
        <v>37311</v>
      </c>
    </row>
    <row r="1570" spans="1:33" hidden="1" outlineLevel="1" x14ac:dyDescent="0.2">
      <c r="A1570" t="s">
        <v>44905</v>
      </c>
      <c r="B1570" t="s">
        <v>44906</v>
      </c>
      <c r="C1570" t="s">
        <v>37839</v>
      </c>
      <c r="D1570" s="3"/>
      <c r="J1570" t="s">
        <v>44907</v>
      </c>
      <c r="K1570" t="s">
        <v>44861</v>
      </c>
      <c r="L1570" t="s">
        <v>1263</v>
      </c>
      <c r="M1570">
        <v>12</v>
      </c>
      <c r="P1570" s="2" t="s">
        <v>44908</v>
      </c>
      <c r="Q1570" t="s">
        <v>12932</v>
      </c>
      <c r="S1570">
        <v>3.2863232999999999E-2</v>
      </c>
      <c r="T1570">
        <v>1.0347366000000001E-3</v>
      </c>
      <c r="U1570">
        <v>1.4361672000000001E-2</v>
      </c>
      <c r="V1570">
        <v>2.9598286000000001E-3</v>
      </c>
      <c r="W1570">
        <v>1.8903409999999999E-2</v>
      </c>
      <c r="X1570">
        <v>6.2073179999999999E-3</v>
      </c>
      <c r="Y1570">
        <v>0.12789855072463771</v>
      </c>
      <c r="Z1570">
        <v>0.13200000000000001</v>
      </c>
      <c r="AA1570">
        <v>2.3E-2</v>
      </c>
      <c r="AB1570">
        <v>0.84499999999999997</v>
      </c>
      <c r="AC1570">
        <v>0.98380000000000001</v>
      </c>
      <c r="AD1570" t="s">
        <v>48</v>
      </c>
      <c r="AE1570" t="s">
        <v>48</v>
      </c>
      <c r="AF1570" t="s">
        <v>48</v>
      </c>
      <c r="AG1570" t="s">
        <v>37311</v>
      </c>
    </row>
    <row r="1571" spans="1:33" hidden="1" outlineLevel="1" x14ac:dyDescent="0.2">
      <c r="A1571" t="s">
        <v>44909</v>
      </c>
      <c r="B1571" t="s">
        <v>44910</v>
      </c>
      <c r="C1571" t="s">
        <v>30591</v>
      </c>
      <c r="D1571" s="3"/>
      <c r="J1571" t="s">
        <v>44911</v>
      </c>
      <c r="K1571" t="s">
        <v>44861</v>
      </c>
      <c r="L1571" t="s">
        <v>1263</v>
      </c>
      <c r="M1571">
        <v>1</v>
      </c>
      <c r="P1571" s="2" t="s">
        <v>44912</v>
      </c>
      <c r="Q1571" t="s">
        <v>11224</v>
      </c>
      <c r="S1571">
        <v>7.6085390000000003E-2</v>
      </c>
      <c r="T1571">
        <v>2.4223328E-3</v>
      </c>
      <c r="U1571">
        <v>2.0783609000000001E-2</v>
      </c>
      <c r="V1571">
        <v>5.5866763000000002E-3</v>
      </c>
      <c r="W1571">
        <v>2.0643732000000001E-2</v>
      </c>
      <c r="X1571">
        <v>1.0395273E-2</v>
      </c>
      <c r="Y1571">
        <v>0.32500000000000001</v>
      </c>
      <c r="Z1571">
        <v>0.20200000000000001</v>
      </c>
      <c r="AA1571">
        <v>0</v>
      </c>
      <c r="AB1571">
        <v>0.79800000000000004</v>
      </c>
      <c r="AC1571">
        <v>0.64859999999999995</v>
      </c>
      <c r="AD1571" t="s">
        <v>48</v>
      </c>
      <c r="AE1571" t="s">
        <v>48</v>
      </c>
      <c r="AF1571" t="s">
        <v>48</v>
      </c>
      <c r="AG1571" t="s">
        <v>37311</v>
      </c>
    </row>
    <row r="1572" spans="1:33" hidden="1" outlineLevel="1" x14ac:dyDescent="0.2">
      <c r="A1572" t="s">
        <v>44913</v>
      </c>
      <c r="B1572" t="s">
        <v>44914</v>
      </c>
      <c r="C1572" t="s">
        <v>14347</v>
      </c>
      <c r="D1572" s="3"/>
      <c r="J1572" t="s">
        <v>44915</v>
      </c>
      <c r="K1572" t="s">
        <v>44865</v>
      </c>
      <c r="L1572" t="s">
        <v>1263</v>
      </c>
      <c r="M1572">
        <v>2</v>
      </c>
      <c r="P1572" s="2" t="s">
        <v>44916</v>
      </c>
      <c r="Q1572" t="s">
        <v>10138</v>
      </c>
      <c r="S1572">
        <v>1.9477395000000002E-2</v>
      </c>
      <c r="T1572">
        <v>8.2015989999999997E-4</v>
      </c>
      <c r="U1572">
        <v>1.4225035E-2</v>
      </c>
      <c r="V1572">
        <v>3.2928091999999999E-3</v>
      </c>
      <c r="W1572">
        <v>9.0898860000000001E-3</v>
      </c>
      <c r="X1572">
        <v>7.0164282999999996E-3</v>
      </c>
      <c r="Y1572">
        <v>-0.16</v>
      </c>
      <c r="Z1572">
        <v>0.121</v>
      </c>
      <c r="AA1572">
        <v>5.0999999999999997E-2</v>
      </c>
      <c r="AB1572">
        <v>0.82799999999999996</v>
      </c>
      <c r="AC1572">
        <v>0.68079999999999996</v>
      </c>
      <c r="AD1572" t="s">
        <v>48</v>
      </c>
      <c r="AE1572" t="s">
        <v>48</v>
      </c>
      <c r="AF1572" t="s">
        <v>48</v>
      </c>
      <c r="AG1572" t="s">
        <v>37311</v>
      </c>
    </row>
    <row r="1573" spans="1:33" hidden="1" outlineLevel="1" x14ac:dyDescent="0.2">
      <c r="A1573" t="s">
        <v>44917</v>
      </c>
      <c r="B1573" t="s">
        <v>44918</v>
      </c>
      <c r="C1573" t="s">
        <v>44919</v>
      </c>
      <c r="D1573" s="3"/>
      <c r="J1573" t="s">
        <v>44920</v>
      </c>
      <c r="K1573" t="s">
        <v>44881</v>
      </c>
      <c r="L1573" t="s">
        <v>1263</v>
      </c>
      <c r="M1573">
        <v>7</v>
      </c>
      <c r="P1573" s="2" t="s">
        <v>44921</v>
      </c>
      <c r="Q1573" t="s">
        <v>47</v>
      </c>
      <c r="S1573">
        <v>0.21241048000000001</v>
      </c>
      <c r="T1573">
        <v>4.7683715999999998E-3</v>
      </c>
      <c r="U1573">
        <v>3.5148825000000002E-2</v>
      </c>
      <c r="V1573">
        <v>1.2061301999999999E-2</v>
      </c>
      <c r="W1573">
        <v>8.5087289999999996E-2</v>
      </c>
      <c r="X1573">
        <v>1.0654188E-2</v>
      </c>
      <c r="Y1573">
        <v>0</v>
      </c>
      <c r="Z1573">
        <v>9.8000000000000004E-2</v>
      </c>
      <c r="AA1573">
        <v>0</v>
      </c>
      <c r="AB1573">
        <v>0.90200000000000002</v>
      </c>
      <c r="AC1573">
        <v>0.36120000000000002</v>
      </c>
      <c r="AD1573" t="s">
        <v>48</v>
      </c>
      <c r="AE1573" t="s">
        <v>48</v>
      </c>
      <c r="AF1573" t="s">
        <v>48</v>
      </c>
      <c r="AG1573" t="s">
        <v>37311</v>
      </c>
    </row>
    <row r="1574" spans="1:33" hidden="1" outlineLevel="1" x14ac:dyDescent="0.2">
      <c r="A1574" t="s">
        <v>44922</v>
      </c>
      <c r="B1574" t="s">
        <v>44923</v>
      </c>
      <c r="C1574" t="s">
        <v>26328</v>
      </c>
      <c r="D1574" s="3"/>
      <c r="J1574" t="s">
        <v>44924</v>
      </c>
      <c r="K1574" t="s">
        <v>44881</v>
      </c>
      <c r="L1574" t="s">
        <v>1263</v>
      </c>
      <c r="M1574">
        <v>2</v>
      </c>
      <c r="P1574" s="2" t="s">
        <v>44925</v>
      </c>
      <c r="Q1574" t="s">
        <v>10021</v>
      </c>
      <c r="S1574">
        <v>9.3617160000000008E-3</v>
      </c>
      <c r="T1574">
        <v>6.0319900000000001E-4</v>
      </c>
      <c r="U1574">
        <v>1.0928668000000001E-2</v>
      </c>
      <c r="V1574">
        <v>1.4891637E-3</v>
      </c>
      <c r="W1574">
        <v>7.1138735000000003E-3</v>
      </c>
      <c r="X1574">
        <v>6.3950316999999996E-3</v>
      </c>
      <c r="Y1574">
        <v>0.18392857142857141</v>
      </c>
      <c r="Z1574">
        <v>0.186</v>
      </c>
      <c r="AA1574">
        <v>3.2000000000000001E-2</v>
      </c>
      <c r="AB1574">
        <v>0.78200000000000003</v>
      </c>
      <c r="AC1574">
        <v>0.93930000000000002</v>
      </c>
      <c r="AD1574" t="s">
        <v>48</v>
      </c>
      <c r="AE1574" t="s">
        <v>48</v>
      </c>
      <c r="AF1574" t="s">
        <v>48</v>
      </c>
      <c r="AG1574" t="s">
        <v>37311</v>
      </c>
    </row>
    <row r="1575" spans="1:33" hidden="1" outlineLevel="1" x14ac:dyDescent="0.2">
      <c r="A1575" t="s">
        <v>44926</v>
      </c>
      <c r="B1575" t="s">
        <v>44927</v>
      </c>
      <c r="C1575" t="s">
        <v>44845</v>
      </c>
      <c r="D1575" s="3"/>
      <c r="J1575" t="s">
        <v>44928</v>
      </c>
      <c r="K1575" t="s">
        <v>44893</v>
      </c>
      <c r="L1575" t="s">
        <v>1263</v>
      </c>
      <c r="M1575">
        <v>1</v>
      </c>
      <c r="P1575" s="2" t="s">
        <v>44929</v>
      </c>
      <c r="Q1575" t="s">
        <v>47</v>
      </c>
      <c r="S1575">
        <v>0.11912931</v>
      </c>
      <c r="T1575">
        <v>2.5558472E-3</v>
      </c>
      <c r="U1575">
        <v>2.522431E-2</v>
      </c>
      <c r="V1575">
        <v>4.9577127000000002E-3</v>
      </c>
      <c r="W1575">
        <v>6.6696249999999999E-2</v>
      </c>
      <c r="X1575">
        <v>6.7186755999999997E-3</v>
      </c>
      <c r="Y1575">
        <v>9.5960884353741491E-2</v>
      </c>
      <c r="Z1575">
        <v>0.105</v>
      </c>
      <c r="AA1575">
        <v>7.9000000000000001E-2</v>
      </c>
      <c r="AB1575">
        <v>0.81599999999999995</v>
      </c>
      <c r="AC1575">
        <v>0.2069</v>
      </c>
      <c r="AD1575" t="s">
        <v>48</v>
      </c>
      <c r="AE1575" t="s">
        <v>48</v>
      </c>
      <c r="AF1575" t="s">
        <v>48</v>
      </c>
      <c r="AG1575" t="s">
        <v>37311</v>
      </c>
    </row>
    <row r="1576" spans="1:33" hidden="1" outlineLevel="1" x14ac:dyDescent="0.2">
      <c r="A1576" t="s">
        <v>44930</v>
      </c>
      <c r="B1576" t="s">
        <v>44931</v>
      </c>
      <c r="C1576" t="s">
        <v>44850</v>
      </c>
      <c r="D1576" s="3"/>
      <c r="J1576" t="s">
        <v>44932</v>
      </c>
      <c r="K1576" t="s">
        <v>44897</v>
      </c>
      <c r="L1576" t="s">
        <v>1263</v>
      </c>
      <c r="M1576">
        <v>2</v>
      </c>
      <c r="P1576" s="2" t="s">
        <v>44933</v>
      </c>
      <c r="Q1576" t="s">
        <v>10674</v>
      </c>
      <c r="S1576">
        <v>4.9831572999999997E-2</v>
      </c>
      <c r="T1576">
        <v>1.5735625999999999E-3</v>
      </c>
      <c r="U1576">
        <v>1.7504321E-2</v>
      </c>
      <c r="V1576">
        <v>5.1796999999999998E-3</v>
      </c>
      <c r="W1576">
        <v>2.2964162999999999E-2</v>
      </c>
      <c r="X1576">
        <v>7.6507707000000001E-3</v>
      </c>
      <c r="Y1576">
        <v>0.2472222222222222</v>
      </c>
      <c r="Z1576">
        <v>0.188</v>
      </c>
      <c r="AA1576">
        <v>3.3000000000000002E-2</v>
      </c>
      <c r="AB1576">
        <v>0.77900000000000003</v>
      </c>
      <c r="AC1576">
        <v>0.97419999999999995</v>
      </c>
      <c r="AD1576" t="s">
        <v>48</v>
      </c>
      <c r="AE1576" t="s">
        <v>48</v>
      </c>
      <c r="AF1576" t="s">
        <v>48</v>
      </c>
      <c r="AG1576" t="s">
        <v>37311</v>
      </c>
    </row>
    <row r="1577" spans="1:33" hidden="1" outlineLevel="1" x14ac:dyDescent="0.2">
      <c r="A1577" t="s">
        <v>44934</v>
      </c>
      <c r="B1577" t="s">
        <v>44935</v>
      </c>
      <c r="C1577" t="s">
        <v>3072</v>
      </c>
      <c r="D1577" s="3"/>
      <c r="J1577" t="s">
        <v>44936</v>
      </c>
      <c r="K1577" t="s">
        <v>44901</v>
      </c>
      <c r="L1577" t="s">
        <v>1263</v>
      </c>
      <c r="M1577">
        <v>2</v>
      </c>
      <c r="P1577" s="2" t="s">
        <v>44937</v>
      </c>
      <c r="Q1577" t="s">
        <v>47</v>
      </c>
      <c r="S1577">
        <v>0.10175867</v>
      </c>
      <c r="T1577">
        <v>1.5163422E-3</v>
      </c>
      <c r="U1577">
        <v>1.2517073E-2</v>
      </c>
      <c r="V1577">
        <v>5.3646889999999997E-3</v>
      </c>
      <c r="W1577">
        <v>4.3250903E-2</v>
      </c>
      <c r="X1577">
        <v>6.5568537000000003E-3</v>
      </c>
      <c r="Y1577">
        <v>0.1333333333333333</v>
      </c>
      <c r="Z1577">
        <v>0</v>
      </c>
      <c r="AA1577">
        <v>0.193</v>
      </c>
      <c r="AB1577">
        <v>0.80700000000000005</v>
      </c>
      <c r="AC1577">
        <v>-0.75349999999999995</v>
      </c>
      <c r="AD1577" t="s">
        <v>48</v>
      </c>
      <c r="AE1577" t="s">
        <v>48</v>
      </c>
      <c r="AF1577" t="s">
        <v>48</v>
      </c>
      <c r="AG1577" t="s">
        <v>37311</v>
      </c>
    </row>
    <row r="1578" spans="1:33" hidden="1" outlineLevel="1" x14ac:dyDescent="0.2">
      <c r="A1578" t="s">
        <v>44938</v>
      </c>
      <c r="B1578" t="s">
        <v>44939</v>
      </c>
      <c r="C1578" t="s">
        <v>37368</v>
      </c>
      <c r="D1578" s="3"/>
      <c r="J1578" t="s">
        <v>44940</v>
      </c>
      <c r="K1578" t="s">
        <v>44905</v>
      </c>
      <c r="L1578" t="s">
        <v>1263</v>
      </c>
      <c r="M1578">
        <v>0</v>
      </c>
      <c r="P1578" s="2" t="s">
        <v>44941</v>
      </c>
      <c r="Q1578" t="s">
        <v>47</v>
      </c>
      <c r="S1578">
        <v>0.11388342999999999</v>
      </c>
      <c r="T1578">
        <v>4.5585629999999999E-3</v>
      </c>
      <c r="U1578">
        <v>8.2581155000000003E-2</v>
      </c>
      <c r="V1578">
        <v>5.9766109999999997E-2</v>
      </c>
      <c r="W1578">
        <v>2.7730936000000001E-2</v>
      </c>
      <c r="X1578">
        <v>8.3757329999999998E-3</v>
      </c>
      <c r="Y1578">
        <v>3.9705882352941167E-2</v>
      </c>
      <c r="Z1578">
        <v>6.4000000000000001E-2</v>
      </c>
      <c r="AA1578">
        <v>7.9000000000000001E-2</v>
      </c>
      <c r="AB1578">
        <v>0.85699999999999998</v>
      </c>
      <c r="AC1578">
        <v>-0.33050000000000002</v>
      </c>
      <c r="AD1578" t="s">
        <v>48</v>
      </c>
      <c r="AE1578" t="s">
        <v>48</v>
      </c>
      <c r="AF1578" t="s">
        <v>48</v>
      </c>
      <c r="AG1578" t="s">
        <v>37311</v>
      </c>
    </row>
    <row r="1579" spans="1:33" hidden="1" outlineLevel="1" x14ac:dyDescent="0.2">
      <c r="A1579" t="s">
        <v>44942</v>
      </c>
      <c r="B1579" t="s">
        <v>44943</v>
      </c>
      <c r="C1579" t="s">
        <v>26328</v>
      </c>
      <c r="D1579" s="3"/>
      <c r="J1579" t="s">
        <v>44944</v>
      </c>
      <c r="K1579" t="s">
        <v>44905</v>
      </c>
      <c r="L1579" t="s">
        <v>1263</v>
      </c>
      <c r="M1579">
        <v>0</v>
      </c>
      <c r="P1579" s="2" t="s">
        <v>44945</v>
      </c>
      <c r="Q1579" t="s">
        <v>10021</v>
      </c>
      <c r="S1579">
        <v>0.20839658</v>
      </c>
      <c r="T1579">
        <v>8.5449219999999999E-3</v>
      </c>
      <c r="U1579">
        <v>7.6115420000000003E-2</v>
      </c>
      <c r="V1579">
        <v>0.10221587</v>
      </c>
      <c r="W1579">
        <v>6.8898870000000001E-2</v>
      </c>
      <c r="X1579">
        <v>7.8449574999999994E-3</v>
      </c>
      <c r="Y1579">
        <v>1.428571428571428E-2</v>
      </c>
      <c r="Z1579">
        <v>9.1999999999999998E-2</v>
      </c>
      <c r="AA1579">
        <v>0.05</v>
      </c>
      <c r="AB1579">
        <v>0.85799999999999998</v>
      </c>
      <c r="AC1579">
        <v>0.68679999999999997</v>
      </c>
      <c r="AD1579" t="s">
        <v>48</v>
      </c>
      <c r="AE1579" t="s">
        <v>48</v>
      </c>
      <c r="AF1579" t="s">
        <v>48</v>
      </c>
      <c r="AG1579" t="s">
        <v>37311</v>
      </c>
    </row>
    <row r="1580" spans="1:33" hidden="1" outlineLevel="1" x14ac:dyDescent="0.2">
      <c r="A1580" t="s">
        <v>44946</v>
      </c>
      <c r="B1580" t="s">
        <v>44947</v>
      </c>
      <c r="C1580" t="s">
        <v>37368</v>
      </c>
      <c r="D1580" s="3"/>
      <c r="J1580" t="s">
        <v>44948</v>
      </c>
      <c r="K1580" t="s">
        <v>44909</v>
      </c>
      <c r="L1580" t="s">
        <v>1263</v>
      </c>
      <c r="M1580">
        <v>1</v>
      </c>
      <c r="P1580" s="2" t="s">
        <v>44949</v>
      </c>
      <c r="Q1580" t="s">
        <v>47</v>
      </c>
      <c r="S1580">
        <v>1.1435116E-2</v>
      </c>
      <c r="T1580">
        <v>4.1484832999999998E-4</v>
      </c>
      <c r="U1580">
        <v>1.0228404E-2</v>
      </c>
      <c r="V1580">
        <v>1.8868907E-3</v>
      </c>
      <c r="W1580">
        <v>8.2728809999999993E-3</v>
      </c>
      <c r="X1580">
        <v>5.6700689999999998E-3</v>
      </c>
      <c r="Y1580">
        <v>0.2</v>
      </c>
      <c r="Z1580">
        <v>0</v>
      </c>
      <c r="AA1580">
        <v>0</v>
      </c>
      <c r="AB1580">
        <v>1</v>
      </c>
      <c r="AC1580">
        <v>0</v>
      </c>
      <c r="AD1580" t="s">
        <v>48</v>
      </c>
      <c r="AE1580" t="s">
        <v>48</v>
      </c>
      <c r="AF1580" t="s">
        <v>48</v>
      </c>
      <c r="AG1580" t="s">
        <v>37311</v>
      </c>
    </row>
    <row r="1581" spans="1:33" hidden="1" outlineLevel="1" x14ac:dyDescent="0.2">
      <c r="A1581" t="s">
        <v>44950</v>
      </c>
      <c r="B1581" t="s">
        <v>44951</v>
      </c>
      <c r="C1581" t="s">
        <v>37368</v>
      </c>
      <c r="D1581" s="3"/>
      <c r="J1581" t="s">
        <v>44952</v>
      </c>
      <c r="K1581" t="s">
        <v>44913</v>
      </c>
      <c r="L1581" t="s">
        <v>1263</v>
      </c>
      <c r="M1581">
        <v>0</v>
      </c>
      <c r="P1581" s="2" t="s">
        <v>44953</v>
      </c>
      <c r="Q1581" t="s">
        <v>47</v>
      </c>
      <c r="S1581">
        <v>1.859777E-2</v>
      </c>
      <c r="T1581">
        <v>8.1062316999999998E-4</v>
      </c>
      <c r="U1581">
        <v>1.4327513E-2</v>
      </c>
      <c r="V1581">
        <v>2.9413297000000001E-3</v>
      </c>
      <c r="W1581">
        <v>9.1088860000000001E-3</v>
      </c>
      <c r="X1581">
        <v>7.4436385000000004E-3</v>
      </c>
      <c r="Y1581">
        <v>0.2857142857142857</v>
      </c>
      <c r="Z1581">
        <v>0</v>
      </c>
      <c r="AA1581">
        <v>0</v>
      </c>
      <c r="AB1581">
        <v>1</v>
      </c>
      <c r="AC1581">
        <v>0</v>
      </c>
      <c r="AD1581" t="s">
        <v>48</v>
      </c>
      <c r="AE1581" t="s">
        <v>48</v>
      </c>
      <c r="AF1581" t="s">
        <v>48</v>
      </c>
      <c r="AG1581" t="s">
        <v>37311</v>
      </c>
    </row>
    <row r="1582" spans="1:33" hidden="1" outlineLevel="1" x14ac:dyDescent="0.2">
      <c r="A1582" t="s">
        <v>44954</v>
      </c>
      <c r="B1582" t="s">
        <v>44955</v>
      </c>
      <c r="C1582" t="s">
        <v>37368</v>
      </c>
      <c r="D1582" s="3"/>
      <c r="J1582" t="s">
        <v>44956</v>
      </c>
      <c r="K1582" t="s">
        <v>44917</v>
      </c>
      <c r="L1582" t="s">
        <v>1263</v>
      </c>
      <c r="M1582">
        <v>1</v>
      </c>
      <c r="P1582" s="2" t="s">
        <v>44957</v>
      </c>
      <c r="Q1582" t="s">
        <v>47</v>
      </c>
      <c r="S1582">
        <v>1.834645E-2</v>
      </c>
      <c r="T1582">
        <v>4.7922133999999999E-4</v>
      </c>
      <c r="U1582">
        <v>1.0040528E-2</v>
      </c>
      <c r="V1582">
        <v>1.4429165E-3</v>
      </c>
      <c r="W1582">
        <v>1.0666896E-2</v>
      </c>
      <c r="X1582">
        <v>6.433869E-3</v>
      </c>
      <c r="Y1582">
        <v>-7.4999999999999997E-2</v>
      </c>
      <c r="Z1582">
        <v>0.20599999999999999</v>
      </c>
      <c r="AA1582">
        <v>0</v>
      </c>
      <c r="AB1582">
        <v>0.79400000000000004</v>
      </c>
      <c r="AC1582">
        <v>0.86380000000000001</v>
      </c>
      <c r="AD1582" t="s">
        <v>48</v>
      </c>
      <c r="AE1582" t="s">
        <v>48</v>
      </c>
      <c r="AF1582" t="s">
        <v>48</v>
      </c>
      <c r="AG1582" t="s">
        <v>37311</v>
      </c>
    </row>
    <row r="1583" spans="1:33" hidden="1" outlineLevel="1" x14ac:dyDescent="0.2">
      <c r="A1583" t="s">
        <v>44958</v>
      </c>
      <c r="B1583" t="s">
        <v>44959</v>
      </c>
      <c r="C1583" t="s">
        <v>37368</v>
      </c>
      <c r="D1583" s="3"/>
      <c r="J1583" t="s">
        <v>44960</v>
      </c>
      <c r="K1583" t="s">
        <v>44926</v>
      </c>
      <c r="L1583" t="s">
        <v>1263</v>
      </c>
      <c r="M1583">
        <v>1</v>
      </c>
      <c r="P1583" s="2" t="s">
        <v>44961</v>
      </c>
      <c r="Q1583" t="s">
        <v>47</v>
      </c>
      <c r="S1583">
        <v>0.112436704</v>
      </c>
      <c r="T1583">
        <v>2.7656554999999998E-3</v>
      </c>
      <c r="U1583">
        <v>3.8154904000000003E-2</v>
      </c>
      <c r="V1583">
        <v>6.2526376000000003E-3</v>
      </c>
      <c r="W1583">
        <v>5.4376743999999998E-2</v>
      </c>
      <c r="X1583">
        <v>7.5601499999999999E-3</v>
      </c>
      <c r="Y1583">
        <v>7.9519841269841254E-2</v>
      </c>
      <c r="Z1583">
        <v>0.14199999999999999</v>
      </c>
      <c r="AA1583">
        <v>7.0999999999999994E-2</v>
      </c>
      <c r="AB1583">
        <v>0.78700000000000003</v>
      </c>
      <c r="AC1583">
        <v>0.96660000000000001</v>
      </c>
      <c r="AD1583" t="s">
        <v>48</v>
      </c>
      <c r="AE1583" t="s">
        <v>48</v>
      </c>
      <c r="AF1583" t="s">
        <v>48</v>
      </c>
      <c r="AG1583" t="s">
        <v>37311</v>
      </c>
    </row>
    <row r="1584" spans="1:33" hidden="1" outlineLevel="1" x14ac:dyDescent="0.2">
      <c r="A1584" t="s">
        <v>44962</v>
      </c>
      <c r="B1584" t="s">
        <v>44963</v>
      </c>
      <c r="C1584" t="s">
        <v>37368</v>
      </c>
      <c r="D1584" s="3"/>
      <c r="J1584" t="s">
        <v>44964</v>
      </c>
      <c r="K1584" t="s">
        <v>44934</v>
      </c>
      <c r="L1584" t="s">
        <v>1263</v>
      </c>
      <c r="M1584">
        <v>1</v>
      </c>
      <c r="P1584" s="2" t="s">
        <v>44965</v>
      </c>
      <c r="Q1584" t="s">
        <v>47</v>
      </c>
      <c r="S1584">
        <v>5.8242849999999999E-2</v>
      </c>
      <c r="T1584">
        <v>1.373291E-3</v>
      </c>
      <c r="U1584">
        <v>1.7299367E-2</v>
      </c>
      <c r="V1584">
        <v>2.7193425000000002E-3</v>
      </c>
      <c r="W1584">
        <v>2.8612386E-2</v>
      </c>
      <c r="X1584">
        <v>6.4985976000000003E-3</v>
      </c>
      <c r="Y1584">
        <v>0.12125</v>
      </c>
      <c r="Z1584">
        <v>2.9000000000000001E-2</v>
      </c>
      <c r="AA1584">
        <v>2.9000000000000001E-2</v>
      </c>
      <c r="AB1584">
        <v>0.94199999999999995</v>
      </c>
      <c r="AC1584">
        <v>-5.5999999999999999E-3</v>
      </c>
      <c r="AD1584" t="s">
        <v>48</v>
      </c>
      <c r="AE1584" t="s">
        <v>48</v>
      </c>
      <c r="AF1584" t="s">
        <v>48</v>
      </c>
      <c r="AG1584" t="s">
        <v>37311</v>
      </c>
    </row>
    <row r="1585" spans="1:33" hidden="1" outlineLevel="1" x14ac:dyDescent="0.2">
      <c r="A1585" t="s">
        <v>44966</v>
      </c>
      <c r="B1585" t="s">
        <v>44967</v>
      </c>
      <c r="C1585" t="s">
        <v>37839</v>
      </c>
      <c r="D1585" s="3"/>
      <c r="J1585" t="s">
        <v>44968</v>
      </c>
      <c r="K1585" t="s">
        <v>44938</v>
      </c>
      <c r="L1585" t="s">
        <v>1263</v>
      </c>
      <c r="M1585">
        <v>5</v>
      </c>
      <c r="P1585" s="2" t="s">
        <v>44969</v>
      </c>
      <c r="Q1585" t="s">
        <v>12932</v>
      </c>
      <c r="S1585">
        <v>6.500591E-2</v>
      </c>
      <c r="T1585">
        <v>2.9563903999999998E-3</v>
      </c>
      <c r="U1585">
        <v>4.4417567999999998E-2</v>
      </c>
      <c r="V1585">
        <v>6.2156399999999997E-3</v>
      </c>
      <c r="W1585">
        <v>2.1932859999999998E-2</v>
      </c>
      <c r="X1585">
        <v>7.9355780000000004E-3</v>
      </c>
      <c r="Y1585">
        <v>0.1175437605872388</v>
      </c>
      <c r="Z1585">
        <v>0.08</v>
      </c>
      <c r="AA1585">
        <v>6.3E-2</v>
      </c>
      <c r="AB1585">
        <v>0.85699999999999998</v>
      </c>
      <c r="AC1585">
        <v>0.65500000000000003</v>
      </c>
      <c r="AD1585" t="s">
        <v>48</v>
      </c>
      <c r="AE1585" t="s">
        <v>48</v>
      </c>
      <c r="AF1585" t="s">
        <v>48</v>
      </c>
      <c r="AG1585" t="s">
        <v>37311</v>
      </c>
    </row>
    <row r="1586" spans="1:33" hidden="1" outlineLevel="1" x14ac:dyDescent="0.2">
      <c r="A1586" t="s">
        <v>44970</v>
      </c>
      <c r="B1586" t="s">
        <v>44971</v>
      </c>
      <c r="C1586" t="s">
        <v>44845</v>
      </c>
      <c r="D1586" s="3"/>
      <c r="J1586" t="s">
        <v>44972</v>
      </c>
      <c r="K1586" t="s">
        <v>44942</v>
      </c>
      <c r="L1586" t="s">
        <v>1263</v>
      </c>
      <c r="M1586">
        <v>8</v>
      </c>
      <c r="P1586" s="2" t="s">
        <v>44973</v>
      </c>
      <c r="Q1586" t="s">
        <v>47</v>
      </c>
      <c r="S1586">
        <v>0.43720075000000003</v>
      </c>
      <c r="T1586">
        <v>2.3786809999999999E-2</v>
      </c>
      <c r="U1586">
        <v>0.47435758</v>
      </c>
      <c r="V1586">
        <v>5.8401883000000002E-2</v>
      </c>
      <c r="W1586">
        <v>0.34392178000000001</v>
      </c>
      <c r="X1586">
        <v>1.4393489000000001E-2</v>
      </c>
      <c r="Y1586">
        <v>7.8125E-2</v>
      </c>
      <c r="Z1586">
        <v>8.5000000000000006E-2</v>
      </c>
      <c r="AA1586">
        <v>8.5999999999999993E-2</v>
      </c>
      <c r="AB1586">
        <v>0.82899999999999996</v>
      </c>
      <c r="AC1586">
        <v>-0.47670000000000001</v>
      </c>
      <c r="AD1586" t="s">
        <v>48</v>
      </c>
      <c r="AE1586" t="s">
        <v>48</v>
      </c>
      <c r="AF1586" t="s">
        <v>48</v>
      </c>
      <c r="AG1586" t="s">
        <v>37311</v>
      </c>
    </row>
    <row r="1587" spans="1:33" hidden="1" outlineLevel="1" x14ac:dyDescent="0.2">
      <c r="A1587" t="s">
        <v>44974</v>
      </c>
      <c r="B1587" t="s">
        <v>44975</v>
      </c>
      <c r="C1587" t="s">
        <v>37839</v>
      </c>
      <c r="D1587" s="3"/>
      <c r="J1587" t="s">
        <v>44976</v>
      </c>
      <c r="K1587" t="s">
        <v>44942</v>
      </c>
      <c r="L1587" t="s">
        <v>1263</v>
      </c>
      <c r="M1587">
        <v>6</v>
      </c>
      <c r="P1587" s="2" t="s">
        <v>44977</v>
      </c>
      <c r="Q1587" t="s">
        <v>12932</v>
      </c>
      <c r="S1587">
        <v>1.1372286000000001E-2</v>
      </c>
      <c r="T1587">
        <v>6.7234040000000003E-4</v>
      </c>
      <c r="U1587">
        <v>1.2004684999999999E-2</v>
      </c>
      <c r="V1587">
        <v>2.4233595000000001E-3</v>
      </c>
      <c r="W1587">
        <v>7.2468747000000002E-3</v>
      </c>
      <c r="X1587">
        <v>6.433869E-3</v>
      </c>
      <c r="Y1587">
        <v>0</v>
      </c>
      <c r="Z1587" t="s">
        <v>48</v>
      </c>
      <c r="AA1587" t="s">
        <v>48</v>
      </c>
      <c r="AB1587" t="s">
        <v>48</v>
      </c>
      <c r="AC1587" t="s">
        <v>48</v>
      </c>
      <c r="AD1587" t="s">
        <v>48</v>
      </c>
      <c r="AE1587" t="s">
        <v>48</v>
      </c>
      <c r="AF1587" t="s">
        <v>48</v>
      </c>
      <c r="AG1587" t="s">
        <v>38726</v>
      </c>
    </row>
    <row r="1588" spans="1:33" hidden="1" outlineLevel="1" x14ac:dyDescent="0.2">
      <c r="A1588" t="s">
        <v>44978</v>
      </c>
      <c r="B1588" t="s">
        <v>44979</v>
      </c>
      <c r="C1588" t="s">
        <v>44919</v>
      </c>
      <c r="D1588" s="3"/>
      <c r="J1588" t="s">
        <v>44980</v>
      </c>
      <c r="K1588" t="s">
        <v>44954</v>
      </c>
      <c r="L1588" t="s">
        <v>1263</v>
      </c>
      <c r="M1588">
        <v>2</v>
      </c>
      <c r="P1588" s="2" t="s">
        <v>44981</v>
      </c>
      <c r="Q1588" t="s">
        <v>47</v>
      </c>
      <c r="S1588">
        <v>9.3515139999999997E-2</v>
      </c>
      <c r="T1588">
        <v>2.3460388000000002E-3</v>
      </c>
      <c r="U1588">
        <v>1.3712646E-2</v>
      </c>
      <c r="V1588">
        <v>9.3974555000000005E-3</v>
      </c>
      <c r="W1588">
        <v>2.8832749000000001E-2</v>
      </c>
      <c r="X1588">
        <v>9.1524794999999996E-3</v>
      </c>
      <c r="Y1588">
        <v>0.14374999999999999</v>
      </c>
      <c r="Z1588">
        <v>0.12</v>
      </c>
      <c r="AA1588">
        <v>0</v>
      </c>
      <c r="AB1588">
        <v>0.88</v>
      </c>
      <c r="AC1588">
        <v>0.66520000000000001</v>
      </c>
      <c r="AD1588" t="s">
        <v>48</v>
      </c>
      <c r="AE1588" t="s">
        <v>48</v>
      </c>
      <c r="AF1588" t="s">
        <v>48</v>
      </c>
      <c r="AG1588" t="s">
        <v>37311</v>
      </c>
    </row>
    <row r="1589" spans="1:33" hidden="1" outlineLevel="1" x14ac:dyDescent="0.2">
      <c r="A1589" t="s">
        <v>44982</v>
      </c>
      <c r="B1589" t="s">
        <v>44983</v>
      </c>
      <c r="C1589" t="s">
        <v>37368</v>
      </c>
      <c r="D1589" s="3"/>
      <c r="J1589" t="s">
        <v>44984</v>
      </c>
      <c r="K1589" t="s">
        <v>44966</v>
      </c>
      <c r="L1589" t="s">
        <v>1263</v>
      </c>
      <c r="M1589">
        <v>0</v>
      </c>
      <c r="P1589" s="2" t="s">
        <v>44985</v>
      </c>
      <c r="Q1589" t="s">
        <v>47</v>
      </c>
      <c r="S1589">
        <v>0.51403969999999999</v>
      </c>
      <c r="T1589">
        <v>0.16960317</v>
      </c>
      <c r="U1589">
        <v>0.61633086000000004</v>
      </c>
      <c r="V1589">
        <v>6.3858789999999999E-2</v>
      </c>
      <c r="W1589">
        <v>0.34626247999999998</v>
      </c>
      <c r="X1589">
        <v>0.13464862</v>
      </c>
      <c r="Y1589">
        <v>0.1212454212454213</v>
      </c>
      <c r="Z1589">
        <v>5.8000000000000003E-2</v>
      </c>
      <c r="AA1589">
        <v>0.08</v>
      </c>
      <c r="AB1589">
        <v>0.86199999999999999</v>
      </c>
      <c r="AC1589">
        <v>-0.72550000000000003</v>
      </c>
      <c r="AD1589" t="s">
        <v>48</v>
      </c>
      <c r="AE1589" t="s">
        <v>48</v>
      </c>
      <c r="AF1589" t="s">
        <v>48</v>
      </c>
      <c r="AG1589" t="s">
        <v>37311</v>
      </c>
    </row>
    <row r="1590" spans="1:33" hidden="1" outlineLevel="1" x14ac:dyDescent="0.2">
      <c r="A1590" t="s">
        <v>44986</v>
      </c>
      <c r="B1590" t="s">
        <v>44987</v>
      </c>
      <c r="C1590" t="s">
        <v>37368</v>
      </c>
      <c r="D1590" s="3"/>
      <c r="J1590" t="s">
        <v>44988</v>
      </c>
      <c r="K1590" t="s">
        <v>44970</v>
      </c>
      <c r="L1590" t="s">
        <v>1263</v>
      </c>
      <c r="M1590">
        <v>0</v>
      </c>
      <c r="P1590" s="2" t="s">
        <v>44989</v>
      </c>
      <c r="Q1590" t="s">
        <v>47</v>
      </c>
      <c r="S1590">
        <v>0.47886392</v>
      </c>
      <c r="T1590">
        <v>2.8730227000000001E-2</v>
      </c>
      <c r="U1590">
        <v>0.57006699999999999</v>
      </c>
      <c r="V1590">
        <v>4.3581683000000003E-2</v>
      </c>
      <c r="W1590">
        <v>0.35849576999999999</v>
      </c>
      <c r="X1590">
        <v>1.1042560999999999E-2</v>
      </c>
      <c r="Y1590">
        <v>-2.946428571428571E-2</v>
      </c>
      <c r="Z1590">
        <v>4.8000000000000001E-2</v>
      </c>
      <c r="AA1590">
        <v>6.6000000000000003E-2</v>
      </c>
      <c r="AB1590">
        <v>0.88700000000000001</v>
      </c>
      <c r="AC1590">
        <v>-0.35320000000000001</v>
      </c>
      <c r="AD1590" t="s">
        <v>48</v>
      </c>
      <c r="AE1590" t="s">
        <v>48</v>
      </c>
      <c r="AF1590" t="s">
        <v>48</v>
      </c>
      <c r="AG1590" t="s">
        <v>37311</v>
      </c>
    </row>
    <row r="1591" spans="1:33" hidden="1" outlineLevel="1" x14ac:dyDescent="0.2">
      <c r="A1591" t="s">
        <v>44990</v>
      </c>
      <c r="B1591" t="s">
        <v>44991</v>
      </c>
      <c r="C1591" t="s">
        <v>37839</v>
      </c>
      <c r="D1591" s="3"/>
      <c r="J1591" t="s">
        <v>44992</v>
      </c>
      <c r="K1591" t="s">
        <v>44982</v>
      </c>
      <c r="L1591" t="s">
        <v>1263</v>
      </c>
      <c r="M1591">
        <v>1</v>
      </c>
      <c r="P1591" s="2" t="s">
        <v>44993</v>
      </c>
      <c r="Q1591" t="s">
        <v>12932</v>
      </c>
      <c r="S1591">
        <v>8.7164870000000005E-2</v>
      </c>
      <c r="T1591">
        <v>2.3841857999999999E-3</v>
      </c>
      <c r="U1591">
        <v>2.4131214000000002E-2</v>
      </c>
      <c r="V1591">
        <v>3.3298071999999998E-3</v>
      </c>
      <c r="W1591">
        <v>3.1477100000000001E-2</v>
      </c>
      <c r="X1591">
        <v>7.9485230000000007E-3</v>
      </c>
      <c r="Y1591">
        <v>0.2067901234567901</v>
      </c>
      <c r="Z1591">
        <v>0.156</v>
      </c>
      <c r="AA1591">
        <v>0.02</v>
      </c>
      <c r="AB1591">
        <v>0.82399999999999995</v>
      </c>
      <c r="AC1591">
        <v>0.99660000000000004</v>
      </c>
      <c r="AD1591" t="s">
        <v>48</v>
      </c>
      <c r="AE1591" t="s">
        <v>48</v>
      </c>
      <c r="AF1591" t="s">
        <v>48</v>
      </c>
      <c r="AG1591" t="s">
        <v>37311</v>
      </c>
    </row>
    <row r="1592" spans="1:33" hidden="1" outlineLevel="1" x14ac:dyDescent="0.2">
      <c r="A1592" t="s">
        <v>44994</v>
      </c>
      <c r="B1592" t="s">
        <v>44995</v>
      </c>
      <c r="C1592" t="s">
        <v>37368</v>
      </c>
      <c r="D1592" s="3"/>
      <c r="J1592" t="s">
        <v>44996</v>
      </c>
      <c r="K1592" t="s">
        <v>44990</v>
      </c>
      <c r="L1592" t="s">
        <v>1263</v>
      </c>
      <c r="M1592">
        <v>1</v>
      </c>
      <c r="P1592" s="2" t="s">
        <v>44997</v>
      </c>
      <c r="Q1592" t="s">
        <v>47</v>
      </c>
      <c r="S1592">
        <v>0.1140901</v>
      </c>
      <c r="T1592">
        <v>4.1770935000000004E-3</v>
      </c>
      <c r="U1592">
        <v>7.1912690000000001E-2</v>
      </c>
      <c r="V1592">
        <v>4.6802290000000002E-3</v>
      </c>
      <c r="W1592">
        <v>3.7102410000000002E-2</v>
      </c>
      <c r="X1592">
        <v>3.2695747999999997E-2</v>
      </c>
      <c r="Y1592">
        <v>-6.6666666666666666E-2</v>
      </c>
      <c r="Z1592">
        <v>0.105</v>
      </c>
      <c r="AA1592">
        <v>0</v>
      </c>
      <c r="AB1592">
        <v>0.89500000000000002</v>
      </c>
      <c r="AC1592">
        <v>0.64859999999999995</v>
      </c>
      <c r="AD1592" t="s">
        <v>48</v>
      </c>
      <c r="AE1592" t="s">
        <v>48</v>
      </c>
      <c r="AF1592" t="s">
        <v>48</v>
      </c>
      <c r="AG1592" t="s">
        <v>37311</v>
      </c>
    </row>
    <row r="1593" spans="1:33" hidden="1" outlineLevel="1" x14ac:dyDescent="0.2"/>
    <row r="1594" spans="1:33" hidden="1" outlineLevel="1" x14ac:dyDescent="0.2"/>
    <row r="1595" spans="1:33" hidden="1" outlineLevel="1" x14ac:dyDescent="0.2"/>
    <row r="1596" spans="1:33" hidden="1" outlineLevel="1" x14ac:dyDescent="0.2"/>
    <row r="1597" spans="1:33" hidden="1" outlineLevel="1" x14ac:dyDescent="0.2"/>
    <row r="1598" spans="1:33" hidden="1" outlineLevel="1" x14ac:dyDescent="0.2"/>
    <row r="1599" spans="1:33" hidden="1" outlineLevel="1" x14ac:dyDescent="0.2"/>
    <row r="1600" spans="1:33" hidden="1" outlineLevel="1" x14ac:dyDescent="0.2"/>
    <row r="1601" spans="1:44" collapsed="1" x14ac:dyDescent="0.2">
      <c r="A1601" t="s">
        <v>37372</v>
      </c>
      <c r="B1601" t="s">
        <v>37373</v>
      </c>
      <c r="C1601" t="s">
        <v>37374</v>
      </c>
      <c r="D1601" t="s">
        <v>37375</v>
      </c>
      <c r="E1601" t="s">
        <v>246</v>
      </c>
      <c r="F1601" t="s">
        <v>43</v>
      </c>
      <c r="G1601">
        <v>35</v>
      </c>
      <c r="H1601" t="s">
        <v>42</v>
      </c>
      <c r="I1601">
        <v>35</v>
      </c>
      <c r="J1601" t="s">
        <v>37376</v>
      </c>
      <c r="L1601" t="s">
        <v>45</v>
      </c>
      <c r="M1601">
        <v>4</v>
      </c>
      <c r="N1601">
        <v>0.61</v>
      </c>
      <c r="O1601" s="2" t="s">
        <v>37377</v>
      </c>
      <c r="P1601" s="2" t="s">
        <v>37377</v>
      </c>
      <c r="Q1601" t="s">
        <v>47</v>
      </c>
      <c r="R1601" t="s">
        <v>47</v>
      </c>
      <c r="S1601">
        <v>0.10566349</v>
      </c>
      <c r="T1601">
        <v>4.8828125E-3</v>
      </c>
      <c r="U1601">
        <v>0.110447146</v>
      </c>
      <c r="V1601">
        <v>1.4450782000000001E-2</v>
      </c>
      <c r="W1601">
        <v>2.8612386E-2</v>
      </c>
      <c r="X1601">
        <v>1.0110466E-2</v>
      </c>
      <c r="Y1601">
        <v>-5.2922077922077919E-2</v>
      </c>
      <c r="Z1601">
        <v>2.5000000000000001E-2</v>
      </c>
      <c r="AA1601">
        <v>9.1999999999999998E-2</v>
      </c>
      <c r="AB1601">
        <v>0.88200000000000001</v>
      </c>
      <c r="AC1601">
        <v>-0.95199999999999996</v>
      </c>
      <c r="AD1601" t="s">
        <v>48</v>
      </c>
      <c r="AE1601" t="s">
        <v>48</v>
      </c>
      <c r="AF1601" t="s">
        <v>48</v>
      </c>
      <c r="AG1601" t="s">
        <v>37311</v>
      </c>
      <c r="AH1601">
        <f t="shared" ref="AH1601" si="44">SUM(AI1601:AJ1601)</f>
        <v>47</v>
      </c>
      <c r="AI1601">
        <f t="shared" ref="AI1601" si="45">COUNTIF(L1601:L1657, "Comment")</f>
        <v>38</v>
      </c>
      <c r="AJ1601">
        <f t="shared" ref="AJ1601" si="46">COUNTIF(L1601:L1657, "Reply")</f>
        <v>9</v>
      </c>
      <c r="AK1601">
        <f t="shared" ref="AK1601" si="47">COUNTIF(C1644:C1657, C1601)</f>
        <v>0</v>
      </c>
      <c r="AM1601">
        <f t="shared" ref="AM1601" si="48">AVERAGE(S1601:S1657)</f>
        <v>0.19249555211956526</v>
      </c>
      <c r="AN1601">
        <f t="shared" ref="AN1601" si="49">AVERAGE(Y1601:Y1657)</f>
        <v>4.8521424563091241E-2</v>
      </c>
      <c r="AO1601" cm="1">
        <f t="array" ref="AO1601">SUM(COUNTIF(J1602:J1657, {"*NTA*","*YWNBTA*"}))</f>
        <v>6</v>
      </c>
      <c r="AP1601" cm="1">
        <f t="array" ref="AP1601">SUM(COUNTIF(J1602:J1657, {"*YTA*","*YWBTA*"}))</f>
        <v>22</v>
      </c>
      <c r="AQ1601" s="9">
        <f>COUNTIF(J1602:J1657, "*ESH*")</f>
        <v>0</v>
      </c>
      <c r="AR1601" t="str">
        <f t="shared" ref="AR1601" si="50">IF(AO1601&gt;AP1601,(IF(AO1601&gt;AQ1601,"NTA","YTA")), IF(AP1601&gt;AQ1601,"YTA","ESH"))</f>
        <v>YTA</v>
      </c>
    </row>
    <row r="1602" spans="1:44" hidden="1" outlineLevel="1" x14ac:dyDescent="0.2">
      <c r="A1602" t="s">
        <v>44998</v>
      </c>
      <c r="B1602" t="s">
        <v>44999</v>
      </c>
      <c r="C1602" t="s">
        <v>45000</v>
      </c>
      <c r="D1602" s="3"/>
      <c r="J1602" t="s">
        <v>45001</v>
      </c>
      <c r="K1602" t="s">
        <v>37372</v>
      </c>
      <c r="L1602" t="s">
        <v>1233</v>
      </c>
      <c r="M1602">
        <v>71</v>
      </c>
      <c r="P1602" s="2" t="s">
        <v>45002</v>
      </c>
      <c r="Q1602" t="s">
        <v>10132</v>
      </c>
      <c r="S1602">
        <v>0.19409354000000001</v>
      </c>
      <c r="T1602">
        <v>7.7056885000000002E-3</v>
      </c>
      <c r="U1602">
        <v>6.9468230000000006E-2</v>
      </c>
      <c r="V1602">
        <v>9.1754680000000009E-3</v>
      </c>
      <c r="W1602">
        <v>3.2248367E-2</v>
      </c>
      <c r="X1602">
        <v>0.13633445</v>
      </c>
      <c r="Y1602">
        <v>0.6</v>
      </c>
      <c r="Z1602">
        <v>0.1</v>
      </c>
      <c r="AA1602">
        <v>0</v>
      </c>
      <c r="AB1602">
        <v>0.9</v>
      </c>
      <c r="AC1602">
        <v>0.32869999999999999</v>
      </c>
      <c r="AD1602" t="s">
        <v>48</v>
      </c>
      <c r="AE1602" t="s">
        <v>48</v>
      </c>
      <c r="AF1602" t="s">
        <v>48</v>
      </c>
      <c r="AG1602" t="s">
        <v>37311</v>
      </c>
    </row>
    <row r="1603" spans="1:44" hidden="1" outlineLevel="1" x14ac:dyDescent="0.2">
      <c r="A1603" t="s">
        <v>45003</v>
      </c>
      <c r="B1603" t="s">
        <v>45004</v>
      </c>
      <c r="C1603" t="s">
        <v>45005</v>
      </c>
      <c r="D1603" s="3"/>
      <c r="J1603" t="s">
        <v>45006</v>
      </c>
      <c r="K1603" t="s">
        <v>37372</v>
      </c>
      <c r="L1603" t="s">
        <v>1233</v>
      </c>
      <c r="M1603">
        <v>44</v>
      </c>
      <c r="P1603" s="2" t="s">
        <v>45007</v>
      </c>
      <c r="Q1603" t="s">
        <v>45008</v>
      </c>
      <c r="S1603">
        <v>0.20009701999999999</v>
      </c>
      <c r="T1603">
        <v>6.9046020000000001E-3</v>
      </c>
      <c r="U1603">
        <v>5.3435806000000002E-2</v>
      </c>
      <c r="V1603">
        <v>8.0655329999999997E-3</v>
      </c>
      <c r="W1603">
        <v>6.634661E-2</v>
      </c>
      <c r="X1603">
        <v>1.0861320000000001E-2</v>
      </c>
      <c r="Y1603">
        <v>0</v>
      </c>
      <c r="Z1603">
        <v>3.6999999999999998E-2</v>
      </c>
      <c r="AA1603">
        <v>0.02</v>
      </c>
      <c r="AB1603">
        <v>0.94299999999999995</v>
      </c>
      <c r="AC1603">
        <v>1.9099999999999999E-2</v>
      </c>
      <c r="AD1603" t="s">
        <v>48</v>
      </c>
      <c r="AE1603" t="s">
        <v>48</v>
      </c>
      <c r="AF1603" t="s">
        <v>48</v>
      </c>
      <c r="AG1603" t="s">
        <v>37311</v>
      </c>
    </row>
    <row r="1604" spans="1:44" hidden="1" outlineLevel="1" x14ac:dyDescent="0.2">
      <c r="A1604" t="s">
        <v>45009</v>
      </c>
      <c r="B1604" t="s">
        <v>45010</v>
      </c>
      <c r="C1604" t="s">
        <v>45011</v>
      </c>
      <c r="D1604" s="3"/>
      <c r="J1604" t="s">
        <v>45012</v>
      </c>
      <c r="K1604" t="s">
        <v>37372</v>
      </c>
      <c r="L1604" t="s">
        <v>1233</v>
      </c>
      <c r="M1604">
        <v>11</v>
      </c>
      <c r="P1604" s="2" t="s">
        <v>45013</v>
      </c>
      <c r="Q1604" t="s">
        <v>24466</v>
      </c>
      <c r="S1604">
        <v>0.25462921999999999</v>
      </c>
      <c r="T1604">
        <v>1.1901855500000001E-2</v>
      </c>
      <c r="U1604">
        <v>7.7408569999999996E-2</v>
      </c>
      <c r="V1604">
        <v>1.3144426000000001E-2</v>
      </c>
      <c r="W1604">
        <v>3.2689095000000001E-2</v>
      </c>
      <c r="X1604">
        <v>0.28362189999999998</v>
      </c>
      <c r="Y1604">
        <v>0.28333333333333338</v>
      </c>
      <c r="Z1604">
        <v>4.4999999999999998E-2</v>
      </c>
      <c r="AA1604">
        <v>7.5999999999999998E-2</v>
      </c>
      <c r="AB1604">
        <v>0.878</v>
      </c>
      <c r="AC1604">
        <v>-0.27139999999999997</v>
      </c>
      <c r="AD1604" t="s">
        <v>48</v>
      </c>
      <c r="AE1604" t="s">
        <v>48</v>
      </c>
      <c r="AF1604" t="s">
        <v>48</v>
      </c>
      <c r="AG1604" t="s">
        <v>37311</v>
      </c>
    </row>
    <row r="1605" spans="1:44" hidden="1" outlineLevel="1" x14ac:dyDescent="0.2">
      <c r="A1605" t="s">
        <v>45014</v>
      </c>
      <c r="B1605" t="s">
        <v>45015</v>
      </c>
      <c r="C1605" t="s">
        <v>26328</v>
      </c>
      <c r="D1605" s="3"/>
      <c r="J1605" t="s">
        <v>45016</v>
      </c>
      <c r="K1605" t="s">
        <v>37372</v>
      </c>
      <c r="L1605" t="s">
        <v>1233</v>
      </c>
      <c r="M1605">
        <v>37</v>
      </c>
      <c r="P1605" s="2" t="s">
        <v>45017</v>
      </c>
      <c r="Q1605" t="s">
        <v>10021</v>
      </c>
      <c r="S1605">
        <v>0.17891699</v>
      </c>
      <c r="T1605">
        <v>7.5531006000000003E-3</v>
      </c>
      <c r="U1605">
        <v>5.2433779999999999E-2</v>
      </c>
      <c r="V1605">
        <v>9.7674349999999997E-3</v>
      </c>
      <c r="W1605">
        <v>3.5113079999999998E-2</v>
      </c>
      <c r="X1605">
        <v>0.12842880000000001</v>
      </c>
      <c r="Y1605">
        <v>0.4</v>
      </c>
      <c r="Z1605">
        <v>0.14599999999999999</v>
      </c>
      <c r="AA1605">
        <v>2.1999999999999999E-2</v>
      </c>
      <c r="AB1605">
        <v>0.83199999999999996</v>
      </c>
      <c r="AC1605">
        <v>0.83599999999999997</v>
      </c>
      <c r="AD1605" t="s">
        <v>48</v>
      </c>
      <c r="AE1605" t="s">
        <v>48</v>
      </c>
      <c r="AF1605" t="s">
        <v>48</v>
      </c>
      <c r="AG1605" t="s">
        <v>37311</v>
      </c>
    </row>
    <row r="1606" spans="1:44" hidden="1" outlineLevel="1" x14ac:dyDescent="0.2">
      <c r="A1606" t="s">
        <v>45018</v>
      </c>
      <c r="B1606" t="s">
        <v>45019</v>
      </c>
      <c r="C1606" t="s">
        <v>45020</v>
      </c>
      <c r="D1606" s="3"/>
      <c r="J1606" t="s">
        <v>45021</v>
      </c>
      <c r="K1606" t="s">
        <v>37372</v>
      </c>
      <c r="L1606" t="s">
        <v>1233</v>
      </c>
      <c r="M1606">
        <v>7</v>
      </c>
      <c r="P1606" s="2" t="s">
        <v>45022</v>
      </c>
      <c r="Q1606" t="s">
        <v>10150</v>
      </c>
      <c r="S1606">
        <v>0.200795</v>
      </c>
      <c r="T1606">
        <v>7.4005127000000004E-3</v>
      </c>
      <c r="U1606">
        <v>8.4520880000000007E-2</v>
      </c>
      <c r="V1606">
        <v>7.5105648000000002E-3</v>
      </c>
      <c r="W1606">
        <v>3.8566336E-2</v>
      </c>
      <c r="X1606">
        <v>9.8774420000000002E-3</v>
      </c>
      <c r="Y1606">
        <v>-0.3125</v>
      </c>
      <c r="Z1606">
        <v>0</v>
      </c>
      <c r="AA1606">
        <v>0</v>
      </c>
      <c r="AB1606">
        <v>1</v>
      </c>
      <c r="AC1606">
        <v>0</v>
      </c>
      <c r="AD1606" t="s">
        <v>48</v>
      </c>
      <c r="AE1606" t="s">
        <v>48</v>
      </c>
      <c r="AF1606" t="s">
        <v>48</v>
      </c>
      <c r="AG1606" t="s">
        <v>37311</v>
      </c>
    </row>
    <row r="1607" spans="1:44" hidden="1" outlineLevel="1" x14ac:dyDescent="0.2">
      <c r="A1607" t="s">
        <v>45023</v>
      </c>
      <c r="B1607" t="s">
        <v>45024</v>
      </c>
      <c r="C1607" t="s">
        <v>45025</v>
      </c>
      <c r="D1607" s="3"/>
      <c r="J1607" t="s">
        <v>45026</v>
      </c>
      <c r="K1607" t="s">
        <v>37372</v>
      </c>
      <c r="L1607" t="s">
        <v>1233</v>
      </c>
      <c r="M1607">
        <v>8</v>
      </c>
      <c r="P1607" s="2" t="s">
        <v>45027</v>
      </c>
      <c r="Q1607" t="s">
        <v>47</v>
      </c>
      <c r="S1607">
        <v>0.14429576999999999</v>
      </c>
      <c r="T1607">
        <v>3.9291380000000004E-3</v>
      </c>
      <c r="U1607">
        <v>2.7820411999999999E-2</v>
      </c>
      <c r="V1607">
        <v>8.5095069999999995E-3</v>
      </c>
      <c r="W1607">
        <v>4.3836470000000002E-2</v>
      </c>
      <c r="X1607">
        <v>9.4372859999999996E-3</v>
      </c>
      <c r="Y1607">
        <v>0</v>
      </c>
      <c r="Z1607">
        <v>8.4000000000000005E-2</v>
      </c>
      <c r="AA1607">
        <v>0</v>
      </c>
      <c r="AB1607">
        <v>0.91600000000000004</v>
      </c>
      <c r="AC1607">
        <v>0.31819999999999998</v>
      </c>
      <c r="AD1607" t="s">
        <v>48</v>
      </c>
      <c r="AE1607" t="s">
        <v>48</v>
      </c>
      <c r="AF1607" t="s">
        <v>48</v>
      </c>
      <c r="AG1607" t="s">
        <v>37311</v>
      </c>
    </row>
    <row r="1608" spans="1:44" hidden="1" outlineLevel="1" x14ac:dyDescent="0.2">
      <c r="A1608" t="s">
        <v>45028</v>
      </c>
      <c r="B1608" t="s">
        <v>45029</v>
      </c>
      <c r="C1608" t="s">
        <v>37011</v>
      </c>
      <c r="D1608" s="3"/>
      <c r="J1608" t="s">
        <v>45030</v>
      </c>
      <c r="K1608" t="s">
        <v>37372</v>
      </c>
      <c r="L1608" t="s">
        <v>1233</v>
      </c>
      <c r="M1608">
        <v>14</v>
      </c>
      <c r="P1608" s="2" t="s">
        <v>45031</v>
      </c>
      <c r="Q1608" t="s">
        <v>11732</v>
      </c>
      <c r="S1608">
        <v>0.11057663</v>
      </c>
      <c r="T1608">
        <v>2.1362305E-3</v>
      </c>
      <c r="U1608">
        <v>2.2013342000000002E-2</v>
      </c>
      <c r="V1608">
        <v>6.6596143999999996E-3</v>
      </c>
      <c r="W1608">
        <v>3.1036375000000001E-2</v>
      </c>
      <c r="X1608">
        <v>7.0552653999999999E-3</v>
      </c>
      <c r="Y1608">
        <v>0.19285714285714281</v>
      </c>
      <c r="Z1608">
        <v>9.4E-2</v>
      </c>
      <c r="AA1608">
        <v>5.0999999999999997E-2</v>
      </c>
      <c r="AB1608">
        <v>0.85499999999999998</v>
      </c>
      <c r="AC1608">
        <v>0.45879999999999999</v>
      </c>
      <c r="AD1608" t="s">
        <v>48</v>
      </c>
      <c r="AE1608" t="s">
        <v>48</v>
      </c>
      <c r="AF1608" t="s">
        <v>48</v>
      </c>
      <c r="AG1608" t="s">
        <v>37311</v>
      </c>
    </row>
    <row r="1609" spans="1:44" hidden="1" outlineLevel="1" x14ac:dyDescent="0.2">
      <c r="A1609" t="s">
        <v>45032</v>
      </c>
      <c r="B1609" t="s">
        <v>45033</v>
      </c>
      <c r="C1609" t="s">
        <v>13129</v>
      </c>
      <c r="D1609" s="3"/>
      <c r="J1609" t="s">
        <v>45034</v>
      </c>
      <c r="K1609" t="s">
        <v>37372</v>
      </c>
      <c r="L1609" t="s">
        <v>1233</v>
      </c>
      <c r="M1609">
        <v>6</v>
      </c>
      <c r="P1609" s="2" t="s">
        <v>45035</v>
      </c>
      <c r="Q1609" t="s">
        <v>10674</v>
      </c>
      <c r="S1609">
        <v>0.20149296999999999</v>
      </c>
      <c r="T1609">
        <v>6.1416626000000002E-3</v>
      </c>
      <c r="U1609">
        <v>7.2235980000000005E-2</v>
      </c>
      <c r="V1609">
        <v>9.6194430000000001E-3</v>
      </c>
      <c r="W1609">
        <v>3.4562174000000001E-2</v>
      </c>
      <c r="X1609">
        <v>8.9712384999999992E-3</v>
      </c>
      <c r="Y1609">
        <v>0.25</v>
      </c>
      <c r="Z1609">
        <v>8.7999999999999995E-2</v>
      </c>
      <c r="AA1609">
        <v>0</v>
      </c>
      <c r="AB1609">
        <v>0.91200000000000003</v>
      </c>
      <c r="AC1609">
        <v>0.36120000000000002</v>
      </c>
      <c r="AD1609" t="s">
        <v>48</v>
      </c>
      <c r="AE1609" t="s">
        <v>48</v>
      </c>
      <c r="AF1609" t="s">
        <v>48</v>
      </c>
      <c r="AG1609" t="s">
        <v>37311</v>
      </c>
    </row>
    <row r="1610" spans="1:44" hidden="1" outlineLevel="1" x14ac:dyDescent="0.2">
      <c r="A1610" t="s">
        <v>45036</v>
      </c>
      <c r="B1610" t="s">
        <v>45037</v>
      </c>
      <c r="C1610" t="s">
        <v>45038</v>
      </c>
      <c r="D1610" s="3"/>
      <c r="J1610" t="s">
        <v>45039</v>
      </c>
      <c r="K1610" t="s">
        <v>37372</v>
      </c>
      <c r="L1610" t="s">
        <v>1233</v>
      </c>
      <c r="M1610">
        <v>6</v>
      </c>
      <c r="P1610" s="2" t="s">
        <v>45040</v>
      </c>
      <c r="Q1610" t="s">
        <v>47</v>
      </c>
      <c r="S1610">
        <v>4.9089401999999997E-2</v>
      </c>
      <c r="T1610">
        <v>2.1076201999999998E-3</v>
      </c>
      <c r="U1610">
        <v>1.6103793000000002E-2</v>
      </c>
      <c r="V1610">
        <v>2.4233595000000001E-3</v>
      </c>
      <c r="W1610">
        <v>1.3972916E-2</v>
      </c>
      <c r="X1610">
        <v>8.1944930000000006E-3</v>
      </c>
      <c r="Y1610">
        <v>0</v>
      </c>
      <c r="Z1610">
        <v>0</v>
      </c>
      <c r="AA1610">
        <v>0</v>
      </c>
      <c r="AB1610">
        <v>1</v>
      </c>
      <c r="AC1610">
        <v>0</v>
      </c>
      <c r="AD1610" t="s">
        <v>48</v>
      </c>
      <c r="AE1610" t="s">
        <v>48</v>
      </c>
      <c r="AF1610" t="s">
        <v>48</v>
      </c>
      <c r="AG1610" t="s">
        <v>37311</v>
      </c>
    </row>
    <row r="1611" spans="1:44" hidden="1" outlineLevel="1" x14ac:dyDescent="0.2">
      <c r="A1611" t="s">
        <v>45041</v>
      </c>
      <c r="B1611" t="s">
        <v>45042</v>
      </c>
      <c r="C1611" t="s">
        <v>45043</v>
      </c>
      <c r="D1611" s="3"/>
      <c r="J1611" t="s">
        <v>45044</v>
      </c>
      <c r="K1611" t="s">
        <v>37372</v>
      </c>
      <c r="L1611" t="s">
        <v>1233</v>
      </c>
      <c r="M1611">
        <v>12</v>
      </c>
      <c r="P1611" s="2" t="s">
        <v>45045</v>
      </c>
      <c r="Q1611" t="s">
        <v>47</v>
      </c>
      <c r="S1611">
        <v>0.11109332</v>
      </c>
      <c r="T1611">
        <v>3.1852721999999999E-3</v>
      </c>
      <c r="U1611">
        <v>3.2393249999999998E-2</v>
      </c>
      <c r="V1611">
        <v>9.1754680000000009E-3</v>
      </c>
      <c r="W1611">
        <v>4.2665333E-2</v>
      </c>
      <c r="X1611">
        <v>7.5730959999999996E-3</v>
      </c>
      <c r="Y1611">
        <v>0.1135551948051948</v>
      </c>
      <c r="Z1611">
        <v>7.1999999999999995E-2</v>
      </c>
      <c r="AA1611">
        <v>0.1</v>
      </c>
      <c r="AB1611">
        <v>0.82799999999999996</v>
      </c>
      <c r="AC1611">
        <v>-0.35060000000000002</v>
      </c>
      <c r="AD1611" t="s">
        <v>48</v>
      </c>
      <c r="AE1611" t="s">
        <v>48</v>
      </c>
      <c r="AF1611" t="s">
        <v>48</v>
      </c>
      <c r="AG1611" t="s">
        <v>37311</v>
      </c>
    </row>
    <row r="1612" spans="1:44" hidden="1" outlineLevel="1" x14ac:dyDescent="0.2">
      <c r="A1612" t="s">
        <v>45046</v>
      </c>
      <c r="B1612" t="s">
        <v>45047</v>
      </c>
      <c r="C1612" t="s">
        <v>45048</v>
      </c>
      <c r="D1612" s="3"/>
      <c r="J1612" t="s">
        <v>45049</v>
      </c>
      <c r="K1612" t="s">
        <v>37372</v>
      </c>
      <c r="L1612" t="s">
        <v>1233</v>
      </c>
      <c r="M1612">
        <v>4</v>
      </c>
      <c r="P1612" s="2" t="s">
        <v>45050</v>
      </c>
      <c r="Q1612" t="s">
        <v>16502</v>
      </c>
      <c r="S1612">
        <v>0.17545098000000001</v>
      </c>
      <c r="T1612">
        <v>5.4168699999999998E-3</v>
      </c>
      <c r="U1612">
        <v>3.5900343000000001E-2</v>
      </c>
      <c r="V1612">
        <v>9.1754680000000009E-3</v>
      </c>
      <c r="W1612">
        <v>7.1116626000000002E-2</v>
      </c>
      <c r="X1612">
        <v>9.8515510000000001E-3</v>
      </c>
      <c r="Y1612">
        <v>-0.1</v>
      </c>
      <c r="Z1612">
        <v>0</v>
      </c>
      <c r="AA1612">
        <v>7.2999999999999995E-2</v>
      </c>
      <c r="AB1612">
        <v>0.92700000000000005</v>
      </c>
      <c r="AC1612">
        <v>-7.7200000000000005E-2</v>
      </c>
      <c r="AD1612" t="s">
        <v>48</v>
      </c>
      <c r="AE1612" t="s">
        <v>48</v>
      </c>
      <c r="AF1612" t="s">
        <v>48</v>
      </c>
      <c r="AG1612" t="s">
        <v>37311</v>
      </c>
    </row>
    <row r="1613" spans="1:44" hidden="1" outlineLevel="1" x14ac:dyDescent="0.2">
      <c r="A1613" t="s">
        <v>45051</v>
      </c>
      <c r="B1613" t="s">
        <v>45052</v>
      </c>
      <c r="C1613" t="s">
        <v>10277</v>
      </c>
      <c r="D1613" s="3"/>
      <c r="J1613" t="s">
        <v>45053</v>
      </c>
      <c r="K1613" t="s">
        <v>37372</v>
      </c>
      <c r="L1613" t="s">
        <v>1233</v>
      </c>
      <c r="M1613">
        <v>4</v>
      </c>
      <c r="P1613" s="2" t="s">
        <v>45054</v>
      </c>
      <c r="Q1613" t="s">
        <v>10280</v>
      </c>
      <c r="S1613">
        <v>0.27525391999999999</v>
      </c>
      <c r="T1613">
        <v>1.2130737000000001E-2</v>
      </c>
      <c r="U1613">
        <v>5.0680234999999997E-2</v>
      </c>
      <c r="V1613">
        <v>1.2240025E-2</v>
      </c>
      <c r="W1613">
        <v>4.3836470000000002E-2</v>
      </c>
      <c r="X1613">
        <v>0.34804322999999998</v>
      </c>
      <c r="Y1613">
        <v>0</v>
      </c>
      <c r="Z1613">
        <v>0</v>
      </c>
      <c r="AA1613">
        <v>0</v>
      </c>
      <c r="AB1613">
        <v>1</v>
      </c>
      <c r="AC1613">
        <v>0</v>
      </c>
      <c r="AD1613" t="s">
        <v>48</v>
      </c>
      <c r="AE1613" t="s">
        <v>48</v>
      </c>
      <c r="AF1613" t="s">
        <v>48</v>
      </c>
      <c r="AG1613" t="s">
        <v>37311</v>
      </c>
    </row>
    <row r="1614" spans="1:44" hidden="1" outlineLevel="1" x14ac:dyDescent="0.2">
      <c r="A1614" t="s">
        <v>45055</v>
      </c>
      <c r="B1614" t="s">
        <v>45056</v>
      </c>
      <c r="C1614" t="s">
        <v>45057</v>
      </c>
      <c r="D1614" s="3"/>
      <c r="J1614" t="s">
        <v>45058</v>
      </c>
      <c r="K1614" t="s">
        <v>37372</v>
      </c>
      <c r="L1614" t="s">
        <v>1233</v>
      </c>
      <c r="M1614">
        <v>4</v>
      </c>
      <c r="P1614" s="2" t="s">
        <v>45059</v>
      </c>
      <c r="Q1614" t="s">
        <v>10060</v>
      </c>
      <c r="S1614">
        <v>0.39747169999999998</v>
      </c>
      <c r="T1614">
        <v>2.3076923999999999E-2</v>
      </c>
      <c r="U1614">
        <v>0.2327678</v>
      </c>
      <c r="V1614">
        <v>4.8480038000000003E-2</v>
      </c>
      <c r="W1614">
        <v>0.24928533999999999</v>
      </c>
      <c r="X1614">
        <v>5.7210259999999999E-2</v>
      </c>
      <c r="Y1614">
        <v>-0.34444444444444439</v>
      </c>
      <c r="Z1614">
        <v>2.7E-2</v>
      </c>
      <c r="AA1614">
        <v>0.107</v>
      </c>
      <c r="AB1614">
        <v>0.86599999999999999</v>
      </c>
      <c r="AC1614">
        <v>-0.59940000000000004</v>
      </c>
      <c r="AD1614" t="s">
        <v>48</v>
      </c>
      <c r="AE1614" t="s">
        <v>48</v>
      </c>
      <c r="AF1614" t="s">
        <v>48</v>
      </c>
      <c r="AG1614" t="s">
        <v>37311</v>
      </c>
    </row>
    <row r="1615" spans="1:44" hidden="1" outlineLevel="1" x14ac:dyDescent="0.2">
      <c r="A1615" t="s">
        <v>45060</v>
      </c>
      <c r="B1615" t="s">
        <v>45061</v>
      </c>
      <c r="C1615" t="s">
        <v>45062</v>
      </c>
      <c r="D1615" s="3"/>
      <c r="J1615" t="s">
        <v>45063</v>
      </c>
      <c r="K1615" t="s">
        <v>37372</v>
      </c>
      <c r="L1615" t="s">
        <v>1233</v>
      </c>
      <c r="M1615">
        <v>3</v>
      </c>
      <c r="P1615" s="2" t="s">
        <v>45064</v>
      </c>
      <c r="Q1615" t="s">
        <v>47</v>
      </c>
      <c r="S1615">
        <v>1.9603057E-2</v>
      </c>
      <c r="T1615">
        <v>1.2159348E-3</v>
      </c>
      <c r="U1615">
        <v>1.4839902E-2</v>
      </c>
      <c r="V1615">
        <v>2.0533812E-3</v>
      </c>
      <c r="W1615">
        <v>8.1018800000000005E-3</v>
      </c>
      <c r="X1615">
        <v>7.0164282999999996E-3</v>
      </c>
      <c r="Y1615">
        <v>0</v>
      </c>
      <c r="Z1615">
        <v>0</v>
      </c>
      <c r="AA1615">
        <v>0</v>
      </c>
      <c r="AB1615">
        <v>1</v>
      </c>
      <c r="AC1615">
        <v>0</v>
      </c>
      <c r="AD1615" t="s">
        <v>48</v>
      </c>
      <c r="AE1615" t="s">
        <v>48</v>
      </c>
      <c r="AF1615" t="s">
        <v>48</v>
      </c>
      <c r="AG1615" t="s">
        <v>37311</v>
      </c>
    </row>
    <row r="1616" spans="1:44" hidden="1" outlineLevel="1" x14ac:dyDescent="0.2">
      <c r="A1616" t="s">
        <v>45065</v>
      </c>
      <c r="B1616" t="s">
        <v>45066</v>
      </c>
      <c r="C1616" t="s">
        <v>45067</v>
      </c>
      <c r="D1616" s="3"/>
      <c r="J1616" t="s">
        <v>45068</v>
      </c>
      <c r="K1616" t="s">
        <v>37372</v>
      </c>
      <c r="L1616" t="s">
        <v>1233</v>
      </c>
      <c r="M1616">
        <v>3</v>
      </c>
      <c r="P1616" s="2" t="s">
        <v>45069</v>
      </c>
      <c r="Q1616" t="s">
        <v>18096</v>
      </c>
      <c r="S1616">
        <v>0.51403969999999999</v>
      </c>
      <c r="T1616">
        <v>2.3786809999999999E-2</v>
      </c>
      <c r="U1616">
        <v>0.53654230000000003</v>
      </c>
      <c r="V1616">
        <v>3.4816212999999999E-2</v>
      </c>
      <c r="W1616">
        <v>0.46625583999999998</v>
      </c>
      <c r="X1616">
        <v>1.0188141E-2</v>
      </c>
      <c r="Y1616">
        <v>6.2499999999999993E-2</v>
      </c>
      <c r="Z1616">
        <v>0.14099999999999999</v>
      </c>
      <c r="AA1616">
        <v>0.14799999999999999</v>
      </c>
      <c r="AB1616">
        <v>0.71099999999999997</v>
      </c>
      <c r="AC1616">
        <v>-0.19450000000000001</v>
      </c>
      <c r="AD1616" t="s">
        <v>48</v>
      </c>
      <c r="AE1616" t="s">
        <v>48</v>
      </c>
      <c r="AF1616" t="s">
        <v>48</v>
      </c>
      <c r="AG1616" t="s">
        <v>37311</v>
      </c>
    </row>
    <row r="1617" spans="1:33" hidden="1" outlineLevel="1" x14ac:dyDescent="0.2">
      <c r="A1617" t="s">
        <v>45070</v>
      </c>
      <c r="B1617" t="s">
        <v>45071</v>
      </c>
      <c r="C1617" t="s">
        <v>45072</v>
      </c>
      <c r="D1617" s="3"/>
      <c r="J1617" t="s">
        <v>45073</v>
      </c>
      <c r="K1617" t="s">
        <v>37372</v>
      </c>
      <c r="L1617" t="s">
        <v>1233</v>
      </c>
      <c r="M1617">
        <v>4</v>
      </c>
      <c r="P1617" s="2" t="s">
        <v>45074</v>
      </c>
      <c r="Q1617" t="s">
        <v>47</v>
      </c>
      <c r="S1617">
        <v>0.15545623</v>
      </c>
      <c r="T1617">
        <v>5.7220459999999997E-3</v>
      </c>
      <c r="U1617">
        <v>3.7653890000000002E-2</v>
      </c>
      <c r="V1617">
        <v>5.7346675999999999E-3</v>
      </c>
      <c r="W1617">
        <v>2.8061480999999999E-2</v>
      </c>
      <c r="X1617">
        <v>9.4697006E-2</v>
      </c>
      <c r="Y1617">
        <v>0.28333333333333333</v>
      </c>
      <c r="Z1617">
        <v>5.8999999999999997E-2</v>
      </c>
      <c r="AA1617">
        <v>2.1000000000000001E-2</v>
      </c>
      <c r="AB1617">
        <v>0.92</v>
      </c>
      <c r="AC1617">
        <v>0.46960000000000002</v>
      </c>
      <c r="AD1617" t="s">
        <v>48</v>
      </c>
      <c r="AE1617" t="s">
        <v>48</v>
      </c>
      <c r="AF1617" t="s">
        <v>48</v>
      </c>
      <c r="AG1617" t="s">
        <v>37311</v>
      </c>
    </row>
    <row r="1618" spans="1:33" hidden="1" outlineLevel="1" x14ac:dyDescent="0.2">
      <c r="A1618" t="s">
        <v>45075</v>
      </c>
      <c r="B1618" t="s">
        <v>45076</v>
      </c>
      <c r="C1618" t="s">
        <v>45077</v>
      </c>
      <c r="D1618" s="3"/>
      <c r="J1618" t="s">
        <v>45078</v>
      </c>
      <c r="K1618" t="s">
        <v>37372</v>
      </c>
      <c r="L1618" t="s">
        <v>1233</v>
      </c>
      <c r="M1618">
        <v>8</v>
      </c>
      <c r="P1618" s="2" t="s">
        <v>45079</v>
      </c>
      <c r="Q1618" t="s">
        <v>47</v>
      </c>
      <c r="S1618">
        <v>0.14256015</v>
      </c>
      <c r="T1618">
        <v>4.8065186000000003E-3</v>
      </c>
      <c r="U1618">
        <v>6.8466200000000005E-2</v>
      </c>
      <c r="V1618">
        <v>1.3244914999999999E-2</v>
      </c>
      <c r="W1618">
        <v>3.4672357000000001E-2</v>
      </c>
      <c r="X1618">
        <v>7.7413910000000002E-3</v>
      </c>
      <c r="Y1618">
        <v>-6.9034090909090906E-2</v>
      </c>
      <c r="Z1618">
        <v>0</v>
      </c>
      <c r="AA1618">
        <v>3.5000000000000003E-2</v>
      </c>
      <c r="AB1618">
        <v>0.96499999999999997</v>
      </c>
      <c r="AC1618">
        <v>-0.29599999999999999</v>
      </c>
      <c r="AD1618" t="s">
        <v>48</v>
      </c>
      <c r="AE1618" t="s">
        <v>48</v>
      </c>
      <c r="AF1618" t="s">
        <v>48</v>
      </c>
      <c r="AG1618" t="s">
        <v>37311</v>
      </c>
    </row>
    <row r="1619" spans="1:33" hidden="1" outlineLevel="1" x14ac:dyDescent="0.2">
      <c r="A1619" t="s">
        <v>45080</v>
      </c>
      <c r="B1619" t="s">
        <v>45081</v>
      </c>
      <c r="C1619" t="s">
        <v>26333</v>
      </c>
      <c r="D1619" s="3"/>
      <c r="J1619" t="s">
        <v>45082</v>
      </c>
      <c r="K1619" t="s">
        <v>37372</v>
      </c>
      <c r="L1619" t="s">
        <v>1233</v>
      </c>
      <c r="M1619">
        <v>2</v>
      </c>
      <c r="P1619" s="2" t="s">
        <v>45083</v>
      </c>
      <c r="Q1619" t="s">
        <v>11193</v>
      </c>
      <c r="S1619">
        <v>0.104795754</v>
      </c>
      <c r="T1619">
        <v>2.4223328E-3</v>
      </c>
      <c r="U1619">
        <v>2.0237060000000001E-2</v>
      </c>
      <c r="V1619">
        <v>8.9164829999999994E-3</v>
      </c>
      <c r="W1619">
        <v>3.0595648999999999E-2</v>
      </c>
      <c r="X1619">
        <v>7.4048014000000001E-3</v>
      </c>
      <c r="Y1619">
        <v>-0.4</v>
      </c>
      <c r="Z1619">
        <v>0</v>
      </c>
      <c r="AA1619">
        <v>7.9000000000000001E-2</v>
      </c>
      <c r="AB1619">
        <v>0.92100000000000004</v>
      </c>
      <c r="AC1619">
        <v>-0.47670000000000001</v>
      </c>
      <c r="AD1619" t="s">
        <v>48</v>
      </c>
      <c r="AE1619" t="s">
        <v>48</v>
      </c>
      <c r="AF1619" t="s">
        <v>48</v>
      </c>
      <c r="AG1619" t="s">
        <v>37311</v>
      </c>
    </row>
    <row r="1620" spans="1:33" hidden="1" outlineLevel="1" x14ac:dyDescent="0.2">
      <c r="A1620" t="s">
        <v>45084</v>
      </c>
      <c r="B1620" t="s">
        <v>45085</v>
      </c>
      <c r="C1620" t="s">
        <v>45086</v>
      </c>
      <c r="D1620" s="3"/>
      <c r="J1620" t="s">
        <v>45087</v>
      </c>
      <c r="K1620" t="s">
        <v>37372</v>
      </c>
      <c r="L1620" t="s">
        <v>1233</v>
      </c>
      <c r="M1620">
        <v>2</v>
      </c>
      <c r="P1620" s="2" t="s">
        <v>45088</v>
      </c>
      <c r="Q1620" t="s">
        <v>47</v>
      </c>
      <c r="S1620">
        <v>0.17718399000000001</v>
      </c>
      <c r="T1620">
        <v>4.8828125E-3</v>
      </c>
      <c r="U1620">
        <v>2.9186780999999998E-2</v>
      </c>
      <c r="V1620">
        <v>6.3636309999999998E-3</v>
      </c>
      <c r="W1620">
        <v>7.3017559999999995E-2</v>
      </c>
      <c r="X1620">
        <v>7.6896079999999997E-3</v>
      </c>
      <c r="Y1620">
        <v>0.1333333333333333</v>
      </c>
      <c r="Z1620">
        <v>0.154</v>
      </c>
      <c r="AA1620">
        <v>6.6000000000000003E-2</v>
      </c>
      <c r="AB1620">
        <v>0.78</v>
      </c>
      <c r="AC1620">
        <v>0.6956</v>
      </c>
      <c r="AD1620" t="s">
        <v>48</v>
      </c>
      <c r="AE1620" t="s">
        <v>48</v>
      </c>
      <c r="AF1620" t="s">
        <v>48</v>
      </c>
      <c r="AG1620" t="s">
        <v>37311</v>
      </c>
    </row>
    <row r="1621" spans="1:33" hidden="1" outlineLevel="1" x14ac:dyDescent="0.2">
      <c r="A1621" t="s">
        <v>45089</v>
      </c>
      <c r="B1621" t="s">
        <v>45090</v>
      </c>
      <c r="C1621" t="s">
        <v>45091</v>
      </c>
      <c r="D1621" s="3"/>
      <c r="J1621" t="s">
        <v>45092</v>
      </c>
      <c r="K1621" t="s">
        <v>37372</v>
      </c>
      <c r="L1621" t="s">
        <v>1233</v>
      </c>
      <c r="M1621">
        <v>2</v>
      </c>
      <c r="P1621" s="2" t="s">
        <v>45093</v>
      </c>
      <c r="Q1621" t="s">
        <v>47</v>
      </c>
      <c r="S1621">
        <v>0.52811706000000003</v>
      </c>
      <c r="T1621">
        <v>6.2255119999999997E-2</v>
      </c>
      <c r="U1621">
        <v>0.53654230000000003</v>
      </c>
      <c r="V1621">
        <v>4.0745795000000001E-2</v>
      </c>
      <c r="W1621">
        <v>0.40243408000000003</v>
      </c>
      <c r="X1621">
        <v>1.4738813999999999E-2</v>
      </c>
      <c r="Y1621">
        <v>-0.1083333333333333</v>
      </c>
      <c r="Z1621">
        <v>0.123</v>
      </c>
      <c r="AA1621">
        <v>0.11600000000000001</v>
      </c>
      <c r="AB1621">
        <v>0.76100000000000001</v>
      </c>
      <c r="AC1621">
        <v>0.1045</v>
      </c>
      <c r="AD1621" t="s">
        <v>48</v>
      </c>
      <c r="AE1621" t="s">
        <v>48</v>
      </c>
      <c r="AF1621" t="s">
        <v>48</v>
      </c>
      <c r="AG1621" t="s">
        <v>37311</v>
      </c>
    </row>
    <row r="1622" spans="1:33" hidden="1" outlineLevel="1" x14ac:dyDescent="0.2">
      <c r="A1622" t="s">
        <v>45094</v>
      </c>
      <c r="B1622" t="s">
        <v>45095</v>
      </c>
      <c r="C1622" t="s">
        <v>45096</v>
      </c>
      <c r="D1622" s="3"/>
      <c r="J1622" t="s">
        <v>45097</v>
      </c>
      <c r="K1622" t="s">
        <v>37372</v>
      </c>
      <c r="L1622" t="s">
        <v>1233</v>
      </c>
      <c r="M1622">
        <v>2</v>
      </c>
      <c r="P1622" s="2" t="s">
        <v>45098</v>
      </c>
      <c r="Q1622" t="s">
        <v>47</v>
      </c>
      <c r="S1622">
        <v>0.32074678000000001</v>
      </c>
      <c r="T1622">
        <v>1.7287503999999999E-2</v>
      </c>
      <c r="U1622">
        <v>8.5490730000000001E-2</v>
      </c>
      <c r="V1622">
        <v>1.8470341000000001E-2</v>
      </c>
      <c r="W1622">
        <v>7.3334389999999999E-2</v>
      </c>
      <c r="X1622">
        <v>0.34804322999999998</v>
      </c>
      <c r="Y1622">
        <v>0</v>
      </c>
      <c r="Z1622">
        <v>0</v>
      </c>
      <c r="AA1622">
        <v>0</v>
      </c>
      <c r="AB1622">
        <v>1</v>
      </c>
      <c r="AC1622">
        <v>0</v>
      </c>
      <c r="AD1622" t="s">
        <v>48</v>
      </c>
      <c r="AE1622" t="s">
        <v>48</v>
      </c>
      <c r="AF1622" t="s">
        <v>48</v>
      </c>
      <c r="AG1622" t="s">
        <v>37311</v>
      </c>
    </row>
    <row r="1623" spans="1:33" hidden="1" outlineLevel="1" x14ac:dyDescent="0.2">
      <c r="A1623" t="s">
        <v>45099</v>
      </c>
      <c r="B1623" t="s">
        <v>45100</v>
      </c>
      <c r="C1623" t="s">
        <v>45101</v>
      </c>
      <c r="D1623" s="3"/>
      <c r="J1623" t="s">
        <v>45102</v>
      </c>
      <c r="K1623" t="s">
        <v>37372</v>
      </c>
      <c r="L1623" t="s">
        <v>1233</v>
      </c>
      <c r="M1623">
        <v>2</v>
      </c>
      <c r="P1623" s="2" t="s">
        <v>45103</v>
      </c>
      <c r="Q1623" t="s">
        <v>47</v>
      </c>
      <c r="S1623">
        <v>0.11429678</v>
      </c>
      <c r="T1623">
        <v>4.9591063999999997E-3</v>
      </c>
      <c r="U1623">
        <v>2.2218295999999998E-2</v>
      </c>
      <c r="V1623">
        <v>6.5856185000000003E-3</v>
      </c>
      <c r="W1623">
        <v>4.8521040000000001E-2</v>
      </c>
      <c r="X1623">
        <v>7.9614690000000005E-3</v>
      </c>
      <c r="Y1623">
        <v>0.40833333333333333</v>
      </c>
      <c r="Z1623">
        <v>7.4999999999999997E-2</v>
      </c>
      <c r="AA1623">
        <v>4.9000000000000002E-2</v>
      </c>
      <c r="AB1623">
        <v>0.877</v>
      </c>
      <c r="AC1623">
        <v>0.22559999999999999</v>
      </c>
      <c r="AD1623" t="s">
        <v>48</v>
      </c>
      <c r="AE1623" t="s">
        <v>48</v>
      </c>
      <c r="AF1623" t="s">
        <v>48</v>
      </c>
      <c r="AG1623" t="s">
        <v>37311</v>
      </c>
    </row>
    <row r="1624" spans="1:33" hidden="1" outlineLevel="1" x14ac:dyDescent="0.2">
      <c r="A1624" t="s">
        <v>45104</v>
      </c>
      <c r="B1624" t="s">
        <v>45105</v>
      </c>
      <c r="C1624" t="s">
        <v>45106</v>
      </c>
      <c r="D1624" s="3"/>
      <c r="J1624" t="s">
        <v>45107</v>
      </c>
      <c r="K1624" t="s">
        <v>37372</v>
      </c>
      <c r="L1624" t="s">
        <v>1233</v>
      </c>
      <c r="M1624">
        <v>2</v>
      </c>
      <c r="P1624" s="2" t="s">
        <v>45108</v>
      </c>
      <c r="Q1624" t="s">
        <v>47</v>
      </c>
      <c r="S1624">
        <v>7.4502609999999997E-2</v>
      </c>
      <c r="T1624">
        <v>2.0599364999999998E-3</v>
      </c>
      <c r="U1624">
        <v>2.0237060000000001E-2</v>
      </c>
      <c r="V1624">
        <v>3.4408006000000001E-3</v>
      </c>
      <c r="W1624">
        <v>2.3093075000000001E-2</v>
      </c>
      <c r="X1624">
        <v>7.2882893000000004E-3</v>
      </c>
      <c r="Y1624">
        <v>0.48333333333333339</v>
      </c>
      <c r="Z1624">
        <v>0.39100000000000001</v>
      </c>
      <c r="AA1624">
        <v>0</v>
      </c>
      <c r="AB1624">
        <v>0.60899999999999999</v>
      </c>
      <c r="AC1624">
        <v>0.77170000000000005</v>
      </c>
      <c r="AD1624" t="s">
        <v>48</v>
      </c>
      <c r="AE1624" t="s">
        <v>48</v>
      </c>
      <c r="AF1624" t="s">
        <v>48</v>
      </c>
      <c r="AG1624" t="s">
        <v>37311</v>
      </c>
    </row>
    <row r="1625" spans="1:33" hidden="1" outlineLevel="1" x14ac:dyDescent="0.2">
      <c r="A1625" t="s">
        <v>45109</v>
      </c>
      <c r="B1625" t="s">
        <v>45110</v>
      </c>
      <c r="C1625" t="s">
        <v>45111</v>
      </c>
      <c r="D1625" s="3"/>
      <c r="J1625" t="s">
        <v>45112</v>
      </c>
      <c r="K1625" t="s">
        <v>37372</v>
      </c>
      <c r="L1625" t="s">
        <v>1233</v>
      </c>
      <c r="M1625">
        <v>1</v>
      </c>
      <c r="P1625" s="2" t="s">
        <v>45113</v>
      </c>
      <c r="Q1625" t="s">
        <v>47</v>
      </c>
      <c r="S1625">
        <v>1.5393426E-2</v>
      </c>
      <c r="T1625">
        <v>1.1491775999999999E-3</v>
      </c>
      <c r="U1625">
        <v>1.5215653000000001E-2</v>
      </c>
      <c r="V1625">
        <v>3.1818155999999999E-3</v>
      </c>
      <c r="W1625">
        <v>8.2728809999999993E-3</v>
      </c>
      <c r="X1625">
        <v>7.1976690000000003E-3</v>
      </c>
      <c r="Y1625" t="s">
        <v>48</v>
      </c>
      <c r="Z1625" t="s">
        <v>48</v>
      </c>
      <c r="AA1625" t="s">
        <v>48</v>
      </c>
      <c r="AB1625" t="s">
        <v>48</v>
      </c>
      <c r="AC1625" t="s">
        <v>48</v>
      </c>
      <c r="AD1625" t="s">
        <v>48</v>
      </c>
      <c r="AE1625" t="s">
        <v>48</v>
      </c>
      <c r="AF1625" t="s">
        <v>48</v>
      </c>
      <c r="AG1625" t="s">
        <v>0</v>
      </c>
    </row>
    <row r="1626" spans="1:33" hidden="1" outlineLevel="1" x14ac:dyDescent="0.2">
      <c r="A1626" t="s">
        <v>45114</v>
      </c>
      <c r="B1626" t="s">
        <v>45115</v>
      </c>
      <c r="C1626" t="s">
        <v>26704</v>
      </c>
      <c r="D1626" s="3"/>
      <c r="J1626" t="s">
        <v>45116</v>
      </c>
      <c r="K1626" t="s">
        <v>37372</v>
      </c>
      <c r="L1626" t="s">
        <v>1233</v>
      </c>
      <c r="M1626">
        <v>0</v>
      </c>
      <c r="P1626" s="2" t="s">
        <v>45117</v>
      </c>
      <c r="Q1626" t="s">
        <v>10021</v>
      </c>
      <c r="S1626">
        <v>1.37598375E-2</v>
      </c>
      <c r="T1626">
        <v>6.6757199999999996E-4</v>
      </c>
      <c r="U1626">
        <v>1.0757872E-2</v>
      </c>
      <c r="V1626">
        <v>2.2383702E-3</v>
      </c>
      <c r="W1626">
        <v>8.1398800000000004E-3</v>
      </c>
      <c r="X1626">
        <v>6.8869706999999999E-3</v>
      </c>
      <c r="Y1626">
        <v>0.15</v>
      </c>
      <c r="Z1626">
        <v>6.4000000000000001E-2</v>
      </c>
      <c r="AA1626">
        <v>9.0999999999999998E-2</v>
      </c>
      <c r="AB1626">
        <v>0.84499999999999997</v>
      </c>
      <c r="AC1626">
        <v>-0.20230000000000001</v>
      </c>
      <c r="AD1626" t="s">
        <v>48</v>
      </c>
      <c r="AE1626" t="s">
        <v>48</v>
      </c>
      <c r="AF1626" t="s">
        <v>48</v>
      </c>
      <c r="AG1626" t="s">
        <v>37311</v>
      </c>
    </row>
    <row r="1627" spans="1:33" hidden="1" outlineLevel="1" x14ac:dyDescent="0.2">
      <c r="A1627" t="s">
        <v>45118</v>
      </c>
      <c r="B1627" t="s">
        <v>45119</v>
      </c>
      <c r="C1627" t="s">
        <v>45120</v>
      </c>
      <c r="D1627" s="3"/>
      <c r="J1627" t="s">
        <v>45121</v>
      </c>
      <c r="K1627" t="s">
        <v>37372</v>
      </c>
      <c r="L1627" t="s">
        <v>1233</v>
      </c>
      <c r="M1627">
        <v>0</v>
      </c>
      <c r="P1627" s="2" t="s">
        <v>45122</v>
      </c>
      <c r="Q1627" t="s">
        <v>47</v>
      </c>
      <c r="S1627">
        <v>2.8738570000000001E-2</v>
      </c>
      <c r="T1627">
        <v>9.4890594000000003E-4</v>
      </c>
      <c r="U1627">
        <v>1.4737423499999999E-2</v>
      </c>
      <c r="V1627">
        <v>3.1448180000000002E-3</v>
      </c>
      <c r="W1627">
        <v>1.14649E-2</v>
      </c>
      <c r="X1627">
        <v>7.2753434000000002E-3</v>
      </c>
      <c r="Y1627">
        <v>0.1125</v>
      </c>
      <c r="Z1627">
        <v>0.115</v>
      </c>
      <c r="AA1627">
        <v>5.6000000000000001E-2</v>
      </c>
      <c r="AB1627">
        <v>0.82899999999999996</v>
      </c>
      <c r="AC1627">
        <v>0.56930000000000003</v>
      </c>
      <c r="AD1627" t="s">
        <v>48</v>
      </c>
      <c r="AE1627" t="s">
        <v>48</v>
      </c>
      <c r="AF1627" t="s">
        <v>48</v>
      </c>
      <c r="AG1627" t="s">
        <v>37311</v>
      </c>
    </row>
    <row r="1628" spans="1:33" hidden="1" outlineLevel="1" x14ac:dyDescent="0.2">
      <c r="A1628" t="s">
        <v>45123</v>
      </c>
      <c r="B1628" t="s">
        <v>45124</v>
      </c>
      <c r="C1628" t="s">
        <v>45125</v>
      </c>
      <c r="D1628" s="3"/>
      <c r="J1628" t="s">
        <v>45126</v>
      </c>
      <c r="K1628" t="s">
        <v>37372</v>
      </c>
      <c r="L1628" t="s">
        <v>1233</v>
      </c>
      <c r="M1628">
        <v>-3</v>
      </c>
      <c r="P1628" s="2" t="s">
        <v>45127</v>
      </c>
      <c r="Q1628" t="s">
        <v>47</v>
      </c>
      <c r="S1628">
        <v>8.3999305999999996E-2</v>
      </c>
      <c r="T1628">
        <v>1.8310547E-3</v>
      </c>
      <c r="U1628">
        <v>2.2081659999999999E-2</v>
      </c>
      <c r="V1628">
        <v>5.2536960000000004E-3</v>
      </c>
      <c r="W1628">
        <v>1.7743195999999999E-2</v>
      </c>
      <c r="X1628">
        <v>1.1042560999999999E-2</v>
      </c>
      <c r="Y1628">
        <v>0.13750000000000001</v>
      </c>
      <c r="Z1628">
        <v>0.125</v>
      </c>
      <c r="AA1628">
        <v>0.14099999999999999</v>
      </c>
      <c r="AB1628">
        <v>0.73399999999999999</v>
      </c>
      <c r="AC1628">
        <v>-0.15310000000000001</v>
      </c>
      <c r="AD1628" t="s">
        <v>48</v>
      </c>
      <c r="AE1628" t="s">
        <v>48</v>
      </c>
      <c r="AF1628" t="s">
        <v>48</v>
      </c>
      <c r="AG1628" t="s">
        <v>37311</v>
      </c>
    </row>
    <row r="1629" spans="1:33" hidden="1" outlineLevel="1" x14ac:dyDescent="0.2">
      <c r="A1629" t="s">
        <v>45128</v>
      </c>
      <c r="B1629" t="s">
        <v>45129</v>
      </c>
      <c r="C1629" t="s">
        <v>45130</v>
      </c>
      <c r="D1629" s="3"/>
      <c r="J1629" t="s">
        <v>45131</v>
      </c>
      <c r="K1629" t="s">
        <v>37372</v>
      </c>
      <c r="L1629" t="s">
        <v>1233</v>
      </c>
      <c r="M1629">
        <v>-2</v>
      </c>
      <c r="P1629" s="2" t="s">
        <v>45132</v>
      </c>
      <c r="Q1629" t="s">
        <v>10060</v>
      </c>
      <c r="S1629">
        <v>1.005285E-2</v>
      </c>
      <c r="T1629">
        <v>4.4107437E-4</v>
      </c>
      <c r="U1629">
        <v>9.8355730000000002E-3</v>
      </c>
      <c r="V1629">
        <v>1.5076626999999999E-3</v>
      </c>
      <c r="W1629">
        <v>7.3418750000000003E-3</v>
      </c>
      <c r="X1629">
        <v>6.168481E-3</v>
      </c>
      <c r="Y1629">
        <v>-0.125</v>
      </c>
      <c r="Z1629">
        <v>0.127</v>
      </c>
      <c r="AA1629">
        <v>0</v>
      </c>
      <c r="AB1629">
        <v>0.873</v>
      </c>
      <c r="AC1629">
        <v>0.36120000000000002</v>
      </c>
      <c r="AD1629" t="s">
        <v>48</v>
      </c>
      <c r="AE1629" t="s">
        <v>48</v>
      </c>
      <c r="AF1629" t="s">
        <v>48</v>
      </c>
      <c r="AG1629" t="s">
        <v>37311</v>
      </c>
    </row>
    <row r="1630" spans="1:33" hidden="1" outlineLevel="1" x14ac:dyDescent="0.2">
      <c r="A1630" t="s">
        <v>45133</v>
      </c>
      <c r="B1630" t="s">
        <v>45134</v>
      </c>
      <c r="C1630" t="s">
        <v>45135</v>
      </c>
      <c r="D1630" s="3"/>
      <c r="J1630" t="s">
        <v>45136</v>
      </c>
      <c r="K1630" t="s">
        <v>37372</v>
      </c>
      <c r="L1630" t="s">
        <v>1233</v>
      </c>
      <c r="M1630">
        <v>-9</v>
      </c>
      <c r="P1630" s="2" t="s">
        <v>45137</v>
      </c>
      <c r="Q1630" t="s">
        <v>47</v>
      </c>
      <c r="S1630">
        <v>0.2667042</v>
      </c>
      <c r="T1630">
        <v>1.3285006E-2</v>
      </c>
      <c r="U1630">
        <v>8.5814020000000005E-2</v>
      </c>
      <c r="V1630">
        <v>1.2340514E-2</v>
      </c>
      <c r="W1630">
        <v>9.2704449999999994E-2</v>
      </c>
      <c r="X1630">
        <v>1.2440704E-2</v>
      </c>
      <c r="Y1630">
        <v>0.2416666666666667</v>
      </c>
      <c r="Z1630">
        <v>0</v>
      </c>
      <c r="AA1630">
        <v>0</v>
      </c>
      <c r="AB1630">
        <v>1</v>
      </c>
      <c r="AC1630">
        <v>0</v>
      </c>
      <c r="AD1630" t="s">
        <v>48</v>
      </c>
      <c r="AE1630" t="s">
        <v>48</v>
      </c>
      <c r="AF1630" t="s">
        <v>48</v>
      </c>
      <c r="AG1630" t="s">
        <v>37311</v>
      </c>
    </row>
    <row r="1631" spans="1:33" hidden="1" outlineLevel="1" x14ac:dyDescent="0.2">
      <c r="A1631" t="s">
        <v>45138</v>
      </c>
      <c r="B1631" t="s">
        <v>45139</v>
      </c>
      <c r="C1631" t="s">
        <v>45140</v>
      </c>
      <c r="D1631" s="3"/>
      <c r="J1631" t="s">
        <v>45141</v>
      </c>
      <c r="K1631" t="s">
        <v>37372</v>
      </c>
      <c r="L1631" t="s">
        <v>1233</v>
      </c>
      <c r="M1631">
        <v>1</v>
      </c>
      <c r="P1631" s="2" t="s">
        <v>45142</v>
      </c>
      <c r="Q1631" t="s">
        <v>47</v>
      </c>
      <c r="S1631">
        <v>0.11912931</v>
      </c>
      <c r="T1631">
        <v>3.7574767999999999E-3</v>
      </c>
      <c r="U1631">
        <v>3.1140719000000001E-2</v>
      </c>
      <c r="V1631">
        <v>8.8054899999999992E-3</v>
      </c>
      <c r="W1631">
        <v>2.6058068E-2</v>
      </c>
      <c r="X1631">
        <v>9.4631779999999992E-3</v>
      </c>
      <c r="Y1631">
        <v>0</v>
      </c>
      <c r="Z1631">
        <v>0</v>
      </c>
      <c r="AA1631">
        <v>0</v>
      </c>
      <c r="AB1631">
        <v>1</v>
      </c>
      <c r="AC1631">
        <v>0</v>
      </c>
      <c r="AD1631" t="s">
        <v>48</v>
      </c>
      <c r="AE1631" t="s">
        <v>48</v>
      </c>
      <c r="AF1631" t="s">
        <v>48</v>
      </c>
      <c r="AG1631" t="s">
        <v>37311</v>
      </c>
    </row>
    <row r="1632" spans="1:33" hidden="1" outlineLevel="1" x14ac:dyDescent="0.2">
      <c r="A1632" t="s">
        <v>45143</v>
      </c>
      <c r="B1632" t="s">
        <v>45144</v>
      </c>
      <c r="C1632" t="s">
        <v>45145</v>
      </c>
      <c r="D1632" s="3"/>
      <c r="J1632" t="s">
        <v>45146</v>
      </c>
      <c r="K1632" t="s">
        <v>37372</v>
      </c>
      <c r="L1632" t="s">
        <v>1233</v>
      </c>
      <c r="M1632">
        <v>1</v>
      </c>
      <c r="P1632" s="2" t="s">
        <v>45147</v>
      </c>
      <c r="Q1632" t="s">
        <v>47</v>
      </c>
      <c r="S1632">
        <v>0.33899839999999998</v>
      </c>
      <c r="T1632">
        <v>1.5157142E-2</v>
      </c>
      <c r="U1632">
        <v>0.36230122999999997</v>
      </c>
      <c r="V1632">
        <v>6.4746250000000003E-3</v>
      </c>
      <c r="W1632">
        <v>7.0482983999999999E-2</v>
      </c>
      <c r="X1632">
        <v>1.1482717E-2</v>
      </c>
      <c r="Y1632">
        <v>0.125</v>
      </c>
      <c r="Z1632">
        <v>5.2999999999999999E-2</v>
      </c>
      <c r="AA1632">
        <v>5.7000000000000002E-2</v>
      </c>
      <c r="AB1632">
        <v>0.89</v>
      </c>
      <c r="AC1632">
        <v>-0.10100000000000001</v>
      </c>
      <c r="AD1632" t="s">
        <v>48</v>
      </c>
      <c r="AE1632" t="s">
        <v>48</v>
      </c>
      <c r="AF1632" t="s">
        <v>48</v>
      </c>
      <c r="AG1632" t="s">
        <v>37311</v>
      </c>
    </row>
    <row r="1633" spans="1:33" hidden="1" outlineLevel="1" x14ac:dyDescent="0.2">
      <c r="A1633" t="s">
        <v>45148</v>
      </c>
      <c r="B1633" t="s">
        <v>45149</v>
      </c>
      <c r="C1633" t="s">
        <v>45150</v>
      </c>
      <c r="D1633" s="3"/>
      <c r="J1633" t="s">
        <v>45151</v>
      </c>
      <c r="K1633" t="s">
        <v>37372</v>
      </c>
      <c r="L1633" t="s">
        <v>1233</v>
      </c>
      <c r="M1633">
        <v>1</v>
      </c>
      <c r="P1633" s="2" t="s">
        <v>45152</v>
      </c>
      <c r="Q1633" t="s">
        <v>47</v>
      </c>
      <c r="S1633">
        <v>8.1625134000000002E-2</v>
      </c>
      <c r="T1633">
        <v>2.9373170000000001E-3</v>
      </c>
      <c r="U1633">
        <v>2.522431E-2</v>
      </c>
      <c r="V1633">
        <v>3.1633168000000001E-3</v>
      </c>
      <c r="W1633">
        <v>1.465692E-2</v>
      </c>
      <c r="X1633">
        <v>2.1472664999999998E-2</v>
      </c>
      <c r="Y1633">
        <v>-3.5714285714285712E-2</v>
      </c>
      <c r="Z1633">
        <v>0</v>
      </c>
      <c r="AA1633">
        <v>0</v>
      </c>
      <c r="AB1633">
        <v>1</v>
      </c>
      <c r="AC1633">
        <v>0</v>
      </c>
      <c r="AD1633" t="s">
        <v>48</v>
      </c>
      <c r="AE1633" t="s">
        <v>48</v>
      </c>
      <c r="AF1633" t="s">
        <v>48</v>
      </c>
      <c r="AG1633" t="s">
        <v>37311</v>
      </c>
    </row>
    <row r="1634" spans="1:33" hidden="1" outlineLevel="1" x14ac:dyDescent="0.2">
      <c r="A1634" t="s">
        <v>45153</v>
      </c>
      <c r="B1634" t="s">
        <v>45154</v>
      </c>
      <c r="C1634" t="s">
        <v>45155</v>
      </c>
      <c r="D1634" s="3"/>
      <c r="J1634" t="s">
        <v>45156</v>
      </c>
      <c r="K1634" t="s">
        <v>37372</v>
      </c>
      <c r="L1634" t="s">
        <v>1233</v>
      </c>
      <c r="M1634">
        <v>1</v>
      </c>
      <c r="P1634" s="2" t="s">
        <v>45157</v>
      </c>
      <c r="Q1634" t="s">
        <v>47</v>
      </c>
      <c r="S1634">
        <v>0.39721420000000002</v>
      </c>
      <c r="T1634">
        <v>2.3880709E-2</v>
      </c>
      <c r="U1634">
        <v>0.21997347</v>
      </c>
      <c r="V1634">
        <v>4.2034839999999997E-2</v>
      </c>
      <c r="W1634">
        <v>0.18107465</v>
      </c>
      <c r="X1634">
        <v>4.1674210000000003E-2</v>
      </c>
      <c r="Y1634">
        <v>0</v>
      </c>
      <c r="Z1634">
        <v>0</v>
      </c>
      <c r="AA1634">
        <v>0</v>
      </c>
      <c r="AB1634">
        <v>1</v>
      </c>
      <c r="AC1634">
        <v>0</v>
      </c>
      <c r="AD1634" t="s">
        <v>48</v>
      </c>
      <c r="AE1634" t="s">
        <v>48</v>
      </c>
      <c r="AF1634" t="s">
        <v>48</v>
      </c>
      <c r="AG1634" t="s">
        <v>37311</v>
      </c>
    </row>
    <row r="1635" spans="1:33" hidden="1" outlineLevel="1" x14ac:dyDescent="0.2">
      <c r="A1635" t="s">
        <v>45158</v>
      </c>
      <c r="B1635" t="s">
        <v>45159</v>
      </c>
      <c r="C1635" t="s">
        <v>45160</v>
      </c>
      <c r="D1635" s="3"/>
      <c r="J1635" t="s">
        <v>45161</v>
      </c>
      <c r="K1635" t="s">
        <v>37372</v>
      </c>
      <c r="L1635" t="s">
        <v>1233</v>
      </c>
      <c r="M1635">
        <v>1</v>
      </c>
      <c r="P1635" s="2" t="s">
        <v>45162</v>
      </c>
      <c r="Q1635" t="s">
        <v>47</v>
      </c>
      <c r="S1635">
        <v>0.45549931999999999</v>
      </c>
      <c r="T1635">
        <v>1.4963473E-2</v>
      </c>
      <c r="U1635">
        <v>0.28708664</v>
      </c>
      <c r="V1635">
        <v>9.5454470000000003E-3</v>
      </c>
      <c r="W1635">
        <v>0.40243408000000003</v>
      </c>
      <c r="X1635">
        <v>8.6346489999999994E-3</v>
      </c>
      <c r="Y1635">
        <v>-0.33333333333333331</v>
      </c>
      <c r="Z1635">
        <v>0</v>
      </c>
      <c r="AA1635">
        <v>0.55600000000000005</v>
      </c>
      <c r="AB1635">
        <v>0.44400000000000001</v>
      </c>
      <c r="AC1635">
        <v>-0.36120000000000002</v>
      </c>
      <c r="AD1635" t="s">
        <v>48</v>
      </c>
      <c r="AE1635" t="s">
        <v>48</v>
      </c>
      <c r="AF1635" t="s">
        <v>48</v>
      </c>
      <c r="AG1635" t="s">
        <v>37311</v>
      </c>
    </row>
    <row r="1636" spans="1:33" hidden="1" outlineLevel="1" x14ac:dyDescent="0.2">
      <c r="A1636" t="s">
        <v>45163</v>
      </c>
      <c r="B1636" t="s">
        <v>45164</v>
      </c>
      <c r="C1636" t="s">
        <v>45165</v>
      </c>
      <c r="D1636" s="3"/>
      <c r="J1636" t="s">
        <v>45166</v>
      </c>
      <c r="K1636" t="s">
        <v>37372</v>
      </c>
      <c r="L1636" t="s">
        <v>1233</v>
      </c>
      <c r="M1636">
        <v>1</v>
      </c>
      <c r="P1636" s="2" t="s">
        <v>45167</v>
      </c>
      <c r="Q1636" t="s">
        <v>47</v>
      </c>
      <c r="S1636">
        <v>0.13041082000000001</v>
      </c>
      <c r="T1636">
        <v>3.8146972999999998E-3</v>
      </c>
      <c r="U1636">
        <v>3.6401358000000002E-2</v>
      </c>
      <c r="V1636">
        <v>5.6976700000000002E-3</v>
      </c>
      <c r="W1636">
        <v>3.6325074999999998E-2</v>
      </c>
      <c r="X1636">
        <v>8.0003069999999999E-3</v>
      </c>
      <c r="Y1636">
        <v>0.8</v>
      </c>
      <c r="Z1636">
        <v>0.16700000000000001</v>
      </c>
      <c r="AA1636">
        <v>0</v>
      </c>
      <c r="AB1636">
        <v>0.83299999999999996</v>
      </c>
      <c r="AC1636">
        <v>0.42149999999999999</v>
      </c>
      <c r="AD1636" t="s">
        <v>48</v>
      </c>
      <c r="AE1636" t="s">
        <v>48</v>
      </c>
      <c r="AF1636" t="s">
        <v>48</v>
      </c>
      <c r="AG1636" t="s">
        <v>37311</v>
      </c>
    </row>
    <row r="1637" spans="1:33" hidden="1" outlineLevel="1" x14ac:dyDescent="0.2">
      <c r="A1637" t="s">
        <v>45168</v>
      </c>
      <c r="B1637" t="s">
        <v>45169</v>
      </c>
      <c r="C1637" t="s">
        <v>45170</v>
      </c>
      <c r="D1637" s="3"/>
      <c r="J1637" t="s">
        <v>45171</v>
      </c>
      <c r="K1637" t="s">
        <v>37372</v>
      </c>
      <c r="L1637" t="s">
        <v>1233</v>
      </c>
      <c r="M1637">
        <v>1</v>
      </c>
      <c r="P1637" s="2" t="s">
        <v>45172</v>
      </c>
      <c r="Q1637" t="s">
        <v>10060</v>
      </c>
      <c r="S1637">
        <v>0.10566349</v>
      </c>
      <c r="T1637">
        <v>2.8419495E-3</v>
      </c>
      <c r="U1637">
        <v>1.5318131E-2</v>
      </c>
      <c r="V1637">
        <v>7.2885780000000004E-3</v>
      </c>
      <c r="W1637">
        <v>2.9714199E-2</v>
      </c>
      <c r="X1637">
        <v>1.1819306999999999E-2</v>
      </c>
      <c r="Y1637">
        <v>0</v>
      </c>
      <c r="Z1637">
        <v>2.5000000000000001E-2</v>
      </c>
      <c r="AA1637">
        <v>9.7000000000000003E-2</v>
      </c>
      <c r="AB1637">
        <v>0.877</v>
      </c>
      <c r="AC1637">
        <v>-0.31730000000000003</v>
      </c>
      <c r="AD1637" t="s">
        <v>48</v>
      </c>
      <c r="AE1637" t="s">
        <v>48</v>
      </c>
      <c r="AF1637" t="s">
        <v>48</v>
      </c>
      <c r="AG1637" t="s">
        <v>37311</v>
      </c>
    </row>
    <row r="1638" spans="1:33" hidden="1" outlineLevel="1" x14ac:dyDescent="0.2">
      <c r="A1638" t="s">
        <v>45173</v>
      </c>
      <c r="B1638" t="s">
        <v>45174</v>
      </c>
      <c r="C1638" t="s">
        <v>45175</v>
      </c>
      <c r="D1638" s="3"/>
      <c r="J1638" t="s">
        <v>45176</v>
      </c>
      <c r="K1638" t="s">
        <v>37372</v>
      </c>
      <c r="L1638" t="s">
        <v>1233</v>
      </c>
      <c r="M1638">
        <v>1</v>
      </c>
      <c r="P1638" s="2" t="s">
        <v>45177</v>
      </c>
      <c r="Q1638" t="s">
        <v>47</v>
      </c>
      <c r="S1638">
        <v>0.74954443999999998</v>
      </c>
      <c r="T1638">
        <v>0.35130172999999998</v>
      </c>
      <c r="U1638">
        <v>0.53814059999999997</v>
      </c>
      <c r="V1638">
        <v>0.10815793</v>
      </c>
      <c r="W1638">
        <v>0.48627715999999999</v>
      </c>
      <c r="X1638">
        <v>0.11462942499999999</v>
      </c>
      <c r="Y1638">
        <v>-0.5</v>
      </c>
      <c r="Z1638">
        <v>3.3000000000000002E-2</v>
      </c>
      <c r="AA1638">
        <v>0.18</v>
      </c>
      <c r="AB1638">
        <v>0.78700000000000003</v>
      </c>
      <c r="AC1638">
        <v>-0.92700000000000005</v>
      </c>
      <c r="AD1638" t="s">
        <v>48</v>
      </c>
      <c r="AE1638" t="s">
        <v>48</v>
      </c>
      <c r="AF1638" t="s">
        <v>48</v>
      </c>
      <c r="AG1638" t="s">
        <v>37311</v>
      </c>
    </row>
    <row r="1639" spans="1:33" hidden="1" outlineLevel="1" x14ac:dyDescent="0.2">
      <c r="A1639" t="s">
        <v>45178</v>
      </c>
      <c r="B1639" t="s">
        <v>45179</v>
      </c>
      <c r="C1639" t="s">
        <v>21164</v>
      </c>
      <c r="D1639" s="3"/>
      <c r="J1639" t="s">
        <v>10596</v>
      </c>
      <c r="K1639" t="s">
        <v>37372</v>
      </c>
      <c r="L1639" t="s">
        <v>1233</v>
      </c>
      <c r="M1639">
        <v>1</v>
      </c>
      <c r="P1639" s="2" t="s">
        <v>45180</v>
      </c>
      <c r="Q1639" t="s">
        <v>47</v>
      </c>
      <c r="Y1639" t="s">
        <v>48</v>
      </c>
      <c r="Z1639" t="s">
        <v>48</v>
      </c>
      <c r="AA1639" t="s">
        <v>48</v>
      </c>
      <c r="AB1639" t="s">
        <v>48</v>
      </c>
      <c r="AC1639" t="s">
        <v>48</v>
      </c>
      <c r="AD1639" t="s">
        <v>48</v>
      </c>
      <c r="AE1639" t="s">
        <v>48</v>
      </c>
      <c r="AF1639" t="s">
        <v>48</v>
      </c>
      <c r="AG1639" t="s">
        <v>38175</v>
      </c>
    </row>
    <row r="1640" spans="1:33" hidden="1" outlineLevel="1" x14ac:dyDescent="0.2">
      <c r="A1640" t="s">
        <v>45181</v>
      </c>
      <c r="B1640" t="s">
        <v>45182</v>
      </c>
      <c r="C1640" t="s">
        <v>45183</v>
      </c>
      <c r="D1640" s="3"/>
      <c r="J1640" t="s">
        <v>45184</v>
      </c>
      <c r="K1640" t="s">
        <v>44998</v>
      </c>
      <c r="L1640" t="s">
        <v>1263</v>
      </c>
      <c r="M1640">
        <v>13</v>
      </c>
      <c r="P1640" s="2" t="s">
        <v>45185</v>
      </c>
      <c r="Q1640" t="s">
        <v>47</v>
      </c>
      <c r="S1640">
        <v>0.12867521000000001</v>
      </c>
      <c r="T1640">
        <v>4.0435790000000003E-3</v>
      </c>
      <c r="U1640">
        <v>2.7273865000000001E-2</v>
      </c>
      <c r="V1640">
        <v>3.903274E-3</v>
      </c>
      <c r="W1640">
        <v>3.3570543000000001E-2</v>
      </c>
      <c r="X1640">
        <v>2.4235269E-2</v>
      </c>
      <c r="Y1640">
        <v>0</v>
      </c>
      <c r="Z1640">
        <v>0</v>
      </c>
      <c r="AA1640">
        <v>0</v>
      </c>
      <c r="AB1640">
        <v>1</v>
      </c>
      <c r="AC1640">
        <v>0</v>
      </c>
      <c r="AD1640" t="s">
        <v>48</v>
      </c>
      <c r="AE1640" t="s">
        <v>48</v>
      </c>
      <c r="AF1640" t="s">
        <v>48</v>
      </c>
      <c r="AG1640" t="s">
        <v>37311</v>
      </c>
    </row>
    <row r="1641" spans="1:33" hidden="1" outlineLevel="1" x14ac:dyDescent="0.2">
      <c r="A1641" t="s">
        <v>45186</v>
      </c>
      <c r="B1641" t="s">
        <v>45187</v>
      </c>
      <c r="C1641" t="s">
        <v>45188</v>
      </c>
      <c r="D1641" s="3"/>
      <c r="J1641" t="s">
        <v>45189</v>
      </c>
      <c r="K1641" t="s">
        <v>45009</v>
      </c>
      <c r="L1641" t="s">
        <v>1263</v>
      </c>
      <c r="M1641">
        <v>-8</v>
      </c>
      <c r="P1641" s="2" t="s">
        <v>45190</v>
      </c>
      <c r="Q1641" t="s">
        <v>47</v>
      </c>
      <c r="S1641">
        <v>0.10045706</v>
      </c>
      <c r="T1641">
        <v>3.4904480000000002E-3</v>
      </c>
      <c r="U1641">
        <v>2.9460055999999998E-2</v>
      </c>
      <c r="V1641">
        <v>6.3266334999999996E-3</v>
      </c>
      <c r="W1641">
        <v>2.8061480999999999E-2</v>
      </c>
      <c r="X1641">
        <v>9.5408520000000007E-3</v>
      </c>
      <c r="Y1641">
        <v>0</v>
      </c>
      <c r="Z1641">
        <v>0.23100000000000001</v>
      </c>
      <c r="AA1641">
        <v>0</v>
      </c>
      <c r="AB1641">
        <v>0.76900000000000002</v>
      </c>
      <c r="AC1641">
        <v>0.40189999999999998</v>
      </c>
      <c r="AD1641" t="s">
        <v>48</v>
      </c>
      <c r="AE1641" t="s">
        <v>48</v>
      </c>
      <c r="AF1641" t="s">
        <v>48</v>
      </c>
      <c r="AG1641" t="s">
        <v>37311</v>
      </c>
    </row>
    <row r="1642" spans="1:33" hidden="1" outlineLevel="1" x14ac:dyDescent="0.2">
      <c r="A1642" t="s">
        <v>45191</v>
      </c>
      <c r="B1642" t="s">
        <v>45192</v>
      </c>
      <c r="C1642" t="s">
        <v>45193</v>
      </c>
      <c r="D1642" s="3"/>
      <c r="J1642" t="s">
        <v>45194</v>
      </c>
      <c r="K1642" t="s">
        <v>45018</v>
      </c>
      <c r="L1642" t="s">
        <v>1263</v>
      </c>
      <c r="M1642">
        <v>7</v>
      </c>
      <c r="P1642" s="2" t="s">
        <v>45195</v>
      </c>
      <c r="Q1642" t="s">
        <v>47</v>
      </c>
      <c r="S1642">
        <v>4.6368106999999999E-2</v>
      </c>
      <c r="T1642">
        <v>1.3637542999999999E-3</v>
      </c>
      <c r="U1642">
        <v>1.8187505999999999E-2</v>
      </c>
      <c r="V1642">
        <v>3.6812867E-3</v>
      </c>
      <c r="W1642">
        <v>1.7163088999999999E-2</v>
      </c>
      <c r="X1642">
        <v>7.3400719999999996E-3</v>
      </c>
      <c r="Y1642">
        <v>-0.4</v>
      </c>
      <c r="Z1642">
        <v>9.0999999999999998E-2</v>
      </c>
      <c r="AA1642">
        <v>0.104</v>
      </c>
      <c r="AB1642">
        <v>0.80500000000000005</v>
      </c>
      <c r="AC1642">
        <v>-0.1027</v>
      </c>
      <c r="AD1642" t="s">
        <v>48</v>
      </c>
      <c r="AE1642" t="s">
        <v>48</v>
      </c>
      <c r="AF1642" t="s">
        <v>48</v>
      </c>
      <c r="AG1642" t="s">
        <v>37311</v>
      </c>
    </row>
    <row r="1643" spans="1:33" hidden="1" outlineLevel="1" x14ac:dyDescent="0.2">
      <c r="A1643" t="s">
        <v>45196</v>
      </c>
      <c r="B1643" t="s">
        <v>45197</v>
      </c>
      <c r="C1643" t="s">
        <v>45198</v>
      </c>
      <c r="D1643" s="3"/>
      <c r="J1643" t="s">
        <v>45199</v>
      </c>
      <c r="K1643" t="s">
        <v>45032</v>
      </c>
      <c r="L1643" t="s">
        <v>1263</v>
      </c>
      <c r="M1643">
        <v>2</v>
      </c>
      <c r="P1643" s="2" t="s">
        <v>45200</v>
      </c>
      <c r="Q1643" t="s">
        <v>47</v>
      </c>
      <c r="S1643">
        <v>7.6876780000000006E-2</v>
      </c>
      <c r="T1643">
        <v>2.2602081000000001E-3</v>
      </c>
      <c r="U1643">
        <v>2.6044132000000001E-2</v>
      </c>
      <c r="V1643">
        <v>4.2177554999999999E-3</v>
      </c>
      <c r="W1643">
        <v>1.6176929999999999E-2</v>
      </c>
      <c r="X1643">
        <v>2.1472664999999998E-2</v>
      </c>
      <c r="Y1643">
        <v>3.7499999999999999E-2</v>
      </c>
      <c r="Z1643">
        <v>0.125</v>
      </c>
      <c r="AA1643">
        <v>4.2000000000000003E-2</v>
      </c>
      <c r="AB1643">
        <v>0.83299999999999996</v>
      </c>
      <c r="AC1643">
        <v>0.81259999999999999</v>
      </c>
      <c r="AD1643" t="s">
        <v>48</v>
      </c>
      <c r="AE1643" t="s">
        <v>48</v>
      </c>
      <c r="AF1643" t="s">
        <v>48</v>
      </c>
      <c r="AG1643" t="s">
        <v>37311</v>
      </c>
    </row>
    <row r="1644" spans="1:33" hidden="1" outlineLevel="1" x14ac:dyDescent="0.2">
      <c r="A1644" t="s">
        <v>45201</v>
      </c>
      <c r="B1644" t="s">
        <v>45202</v>
      </c>
      <c r="C1644" t="s">
        <v>39414</v>
      </c>
      <c r="D1644" s="3"/>
      <c r="J1644" s="2" t="s">
        <v>45203</v>
      </c>
      <c r="K1644" t="s">
        <v>45041</v>
      </c>
      <c r="L1644" t="s">
        <v>1263</v>
      </c>
      <c r="M1644">
        <v>1</v>
      </c>
      <c r="P1644" s="2" t="s">
        <v>45204</v>
      </c>
      <c r="Q1644" t="s">
        <v>47</v>
      </c>
      <c r="Y1644" t="s">
        <v>48</v>
      </c>
      <c r="Z1644" t="s">
        <v>48</v>
      </c>
      <c r="AA1644" t="s">
        <v>48</v>
      </c>
      <c r="AB1644" t="s">
        <v>48</v>
      </c>
      <c r="AC1644" t="s">
        <v>48</v>
      </c>
      <c r="AD1644" t="s">
        <v>48</v>
      </c>
      <c r="AE1644" t="s">
        <v>48</v>
      </c>
      <c r="AF1644" t="s">
        <v>48</v>
      </c>
      <c r="AG1644" t="s">
        <v>42026</v>
      </c>
    </row>
    <row r="1645" spans="1:33" hidden="1" outlineLevel="1" x14ac:dyDescent="0.2">
      <c r="A1645" t="s">
        <v>45205</v>
      </c>
      <c r="B1645" t="s">
        <v>45206</v>
      </c>
      <c r="C1645" t="s">
        <v>40897</v>
      </c>
      <c r="D1645" s="3"/>
      <c r="J1645" t="s">
        <v>45207</v>
      </c>
      <c r="K1645" t="s">
        <v>45075</v>
      </c>
      <c r="L1645" t="s">
        <v>1263</v>
      </c>
      <c r="M1645">
        <v>4</v>
      </c>
      <c r="P1645" s="2" t="s">
        <v>45208</v>
      </c>
      <c r="Q1645" t="s">
        <v>10150</v>
      </c>
      <c r="S1645">
        <v>0.75703149999999997</v>
      </c>
      <c r="T1645">
        <v>0.17620849999999999</v>
      </c>
      <c r="U1645">
        <v>0.70864636000000003</v>
      </c>
      <c r="V1645">
        <v>6.8465814E-2</v>
      </c>
      <c r="W1645">
        <v>0.64537907000000005</v>
      </c>
      <c r="X1645">
        <v>8.9712384999999992E-3</v>
      </c>
      <c r="Y1645">
        <v>0</v>
      </c>
      <c r="Z1645">
        <v>0</v>
      </c>
      <c r="AA1645">
        <v>0</v>
      </c>
      <c r="AB1645">
        <v>1</v>
      </c>
      <c r="AC1645">
        <v>0</v>
      </c>
      <c r="AD1645" t="s">
        <v>48</v>
      </c>
      <c r="AE1645" t="s">
        <v>48</v>
      </c>
      <c r="AF1645" t="s">
        <v>48</v>
      </c>
      <c r="AG1645" t="s">
        <v>37311</v>
      </c>
    </row>
    <row r="1646" spans="1:33" hidden="1" outlineLevel="1" x14ac:dyDescent="0.2">
      <c r="A1646" t="s">
        <v>45209</v>
      </c>
      <c r="B1646" t="s">
        <v>45210</v>
      </c>
      <c r="C1646" t="s">
        <v>45120</v>
      </c>
      <c r="D1646" s="3"/>
      <c r="J1646" t="s">
        <v>45211</v>
      </c>
      <c r="K1646" t="s">
        <v>45138</v>
      </c>
      <c r="L1646" t="s">
        <v>1263</v>
      </c>
      <c r="M1646">
        <v>-1</v>
      </c>
      <c r="P1646" s="2" t="s">
        <v>45212</v>
      </c>
      <c r="Q1646" t="s">
        <v>47</v>
      </c>
      <c r="S1646">
        <v>1.4199649999999999E-2</v>
      </c>
      <c r="T1646">
        <v>9.1075900000000003E-4</v>
      </c>
      <c r="U1646">
        <v>1.0979908E-2</v>
      </c>
      <c r="V1646">
        <v>2.3586133E-3</v>
      </c>
      <c r="W1646">
        <v>8.1778800000000002E-3</v>
      </c>
      <c r="X1646">
        <v>6.8028233999999996E-3</v>
      </c>
      <c r="Y1646">
        <v>0</v>
      </c>
      <c r="Z1646">
        <v>0.57399999999999995</v>
      </c>
      <c r="AA1646">
        <v>0</v>
      </c>
      <c r="AB1646">
        <v>0.42599999999999999</v>
      </c>
      <c r="AC1646">
        <v>0.40189999999999998</v>
      </c>
      <c r="AD1646" t="s">
        <v>48</v>
      </c>
      <c r="AE1646" t="s">
        <v>48</v>
      </c>
      <c r="AF1646" t="s">
        <v>48</v>
      </c>
      <c r="AG1646" t="s">
        <v>37311</v>
      </c>
    </row>
    <row r="1647" spans="1:33" hidden="1" outlineLevel="1" x14ac:dyDescent="0.2">
      <c r="A1647" t="s">
        <v>45213</v>
      </c>
      <c r="B1647" t="s">
        <v>45214</v>
      </c>
      <c r="C1647" t="s">
        <v>45215</v>
      </c>
      <c r="D1647" s="3"/>
      <c r="J1647" t="s">
        <v>45216</v>
      </c>
      <c r="K1647" t="s">
        <v>45181</v>
      </c>
      <c r="L1647" t="s">
        <v>1263</v>
      </c>
      <c r="M1647">
        <v>3</v>
      </c>
      <c r="P1647" s="2" t="s">
        <v>45217</v>
      </c>
      <c r="Q1647" t="s">
        <v>10060</v>
      </c>
      <c r="S1647">
        <v>3.9935954000000003E-2</v>
      </c>
      <c r="T1647">
        <v>1.6689299999999999E-3</v>
      </c>
      <c r="U1647">
        <v>2.2149978000000001E-2</v>
      </c>
      <c r="V1647">
        <v>5.105704E-3</v>
      </c>
      <c r="W1647">
        <v>1.3972916E-2</v>
      </c>
      <c r="X1647">
        <v>6.8222420000000001E-3</v>
      </c>
      <c r="Y1647">
        <v>-0.25</v>
      </c>
      <c r="Z1647">
        <v>0</v>
      </c>
      <c r="AA1647">
        <v>0.254</v>
      </c>
      <c r="AB1647">
        <v>0.746</v>
      </c>
      <c r="AC1647">
        <v>-0.1779</v>
      </c>
      <c r="AD1647" t="s">
        <v>48</v>
      </c>
      <c r="AE1647" t="s">
        <v>48</v>
      </c>
      <c r="AF1647" t="s">
        <v>48</v>
      </c>
      <c r="AG1647" t="s">
        <v>37311</v>
      </c>
    </row>
    <row r="1648" spans="1:33" hidden="1" outlineLevel="1" x14ac:dyDescent="0.2">
      <c r="A1648" t="s">
        <v>45218</v>
      </c>
      <c r="B1648" t="s">
        <v>45219</v>
      </c>
      <c r="C1648" t="s">
        <v>45220</v>
      </c>
      <c r="D1648" s="3"/>
      <c r="J1648" t="s">
        <v>45221</v>
      </c>
      <c r="K1648" t="s">
        <v>45191</v>
      </c>
      <c r="L1648" t="s">
        <v>1263</v>
      </c>
      <c r="M1648">
        <v>1</v>
      </c>
      <c r="P1648" s="2" t="s">
        <v>45222</v>
      </c>
      <c r="Q1648" t="s">
        <v>47</v>
      </c>
      <c r="S1648">
        <v>0.14429576999999999</v>
      </c>
      <c r="T1648">
        <v>5.1879882999999998E-3</v>
      </c>
      <c r="U1648">
        <v>8.1288009999999994E-2</v>
      </c>
      <c r="V1648">
        <v>6.0306509999999997E-3</v>
      </c>
      <c r="W1648">
        <v>2.5026766999999998E-2</v>
      </c>
      <c r="X1648">
        <v>1.0757755000000001E-2</v>
      </c>
      <c r="Y1648">
        <v>0.4</v>
      </c>
      <c r="Z1648">
        <v>0.47399999999999998</v>
      </c>
      <c r="AA1648">
        <v>0</v>
      </c>
      <c r="AB1648">
        <v>0.52600000000000002</v>
      </c>
      <c r="AC1648">
        <v>0.65969999999999995</v>
      </c>
      <c r="AD1648" t="s">
        <v>48</v>
      </c>
      <c r="AE1648" t="s">
        <v>48</v>
      </c>
      <c r="AF1648" t="s">
        <v>48</v>
      </c>
      <c r="AG1648" t="s">
        <v>37311</v>
      </c>
    </row>
    <row r="1649" spans="1:44" hidden="1" outlineLevel="1" x14ac:dyDescent="0.2"/>
    <row r="1650" spans="1:44" hidden="1" outlineLevel="1" x14ac:dyDescent="0.2"/>
    <row r="1651" spans="1:44" hidden="1" outlineLevel="1" x14ac:dyDescent="0.2"/>
    <row r="1652" spans="1:44" hidden="1" outlineLevel="1" x14ac:dyDescent="0.2"/>
    <row r="1653" spans="1:44" hidden="1" outlineLevel="1" x14ac:dyDescent="0.2"/>
    <row r="1654" spans="1:44" hidden="1" outlineLevel="1" x14ac:dyDescent="0.2"/>
    <row r="1655" spans="1:44" hidden="1" outlineLevel="1" x14ac:dyDescent="0.2"/>
    <row r="1656" spans="1:44" hidden="1" outlineLevel="1" x14ac:dyDescent="0.2"/>
    <row r="1657" spans="1:44" hidden="1" outlineLevel="1" x14ac:dyDescent="0.2"/>
    <row r="1658" spans="1:44" collapsed="1" x14ac:dyDescent="0.2">
      <c r="A1658" t="s">
        <v>37378</v>
      </c>
      <c r="B1658" t="s">
        <v>37379</v>
      </c>
      <c r="C1658" t="s">
        <v>37380</v>
      </c>
      <c r="D1658" t="s">
        <v>37381</v>
      </c>
      <c r="E1658" t="s">
        <v>246</v>
      </c>
      <c r="F1658" t="s">
        <v>42</v>
      </c>
      <c r="G1658">
        <v>22</v>
      </c>
      <c r="H1658" t="s">
        <v>43</v>
      </c>
      <c r="I1658">
        <v>22</v>
      </c>
      <c r="J1658" t="s">
        <v>37382</v>
      </c>
      <c r="L1658" t="s">
        <v>45</v>
      </c>
      <c r="M1658">
        <v>3</v>
      </c>
      <c r="N1658">
        <v>0.72</v>
      </c>
      <c r="O1658" s="2" t="s">
        <v>37383</v>
      </c>
      <c r="P1658" s="2" t="s">
        <v>37383</v>
      </c>
      <c r="Q1658" t="s">
        <v>47</v>
      </c>
      <c r="R1658" t="s">
        <v>47</v>
      </c>
      <c r="S1658">
        <v>3.5691573999999997E-2</v>
      </c>
      <c r="T1658">
        <v>1.4114380000000001E-3</v>
      </c>
      <c r="U1658">
        <v>1.8597418000000001E-2</v>
      </c>
      <c r="V1658">
        <v>4.2362550000000004E-3</v>
      </c>
      <c r="W1658">
        <v>1.6100928E-2</v>
      </c>
      <c r="X1658">
        <v>7.0164282999999996E-3</v>
      </c>
      <c r="Y1658">
        <v>5.3759152370263491E-2</v>
      </c>
      <c r="Z1658">
        <v>0.109</v>
      </c>
      <c r="AA1658">
        <v>9.5000000000000001E-2</v>
      </c>
      <c r="AB1658">
        <v>0.79600000000000004</v>
      </c>
      <c r="AC1658">
        <v>0.80920000000000003</v>
      </c>
      <c r="AD1658" t="s">
        <v>48</v>
      </c>
      <c r="AE1658" t="s">
        <v>48</v>
      </c>
      <c r="AF1658" t="s">
        <v>48</v>
      </c>
      <c r="AG1658" t="s">
        <v>37311</v>
      </c>
      <c r="AH1658">
        <f t="shared" ref="AH1658" si="51">SUM(AI1658:AJ1658)</f>
        <v>7</v>
      </c>
      <c r="AI1658">
        <f t="shared" ref="AI1658" si="52">COUNTIF(L1658:L1672,"Comment")</f>
        <v>7</v>
      </c>
      <c r="AJ1658">
        <f t="shared" ref="AJ1658" si="53">COUNTIF(L1658:L1672, "Reply")</f>
        <v>0</v>
      </c>
      <c r="AK1658">
        <f t="shared" ref="AK1658" si="54">COUNTIF(C1659:C1672, C1658)</f>
        <v>0</v>
      </c>
      <c r="AM1658">
        <f t="shared" ref="AM1658" si="55">AVERAGE(S1658:S1672)</f>
        <v>8.1014601249999998E-2</v>
      </c>
      <c r="AN1658">
        <f t="shared" ref="AN1658" si="56">AVERAGE(Y1658:Y1672)</f>
        <v>9.3890410038227512E-2</v>
      </c>
      <c r="AO1658" cm="1">
        <f t="array" ref="AO1658">SUM(COUNTIF(J1659:J1672, {"*NTA*","*YWNBTA*"}))</f>
        <v>3</v>
      </c>
      <c r="AP1658" cm="1">
        <f t="array" ref="AP1658">SUM(COUNTIF(J1659:J1672, {"*YTA*","*YWBTA*"}))</f>
        <v>0</v>
      </c>
      <c r="AQ1658">
        <f t="shared" ref="AQ1658" si="57">COUNTIF(J1659:J1672, "*ESH*")</f>
        <v>0</v>
      </c>
      <c r="AR1658" t="str">
        <f t="shared" ref="AR1658" si="58">IF(AO1658&gt;AP1658,(IF(AO1658&gt;AQ1658,"NTA","YTA")),IF(AP1658&gt;AQ1658,"YTA","ESH"))</f>
        <v>NTA</v>
      </c>
    </row>
    <row r="1659" spans="1:44" hidden="1" outlineLevel="1" x14ac:dyDescent="0.2">
      <c r="A1659" t="s">
        <v>45223</v>
      </c>
      <c r="B1659" t="s">
        <v>45224</v>
      </c>
      <c r="C1659" t="s">
        <v>45225</v>
      </c>
      <c r="D1659" s="3"/>
      <c r="J1659" t="s">
        <v>45226</v>
      </c>
      <c r="K1659" t="s">
        <v>37378</v>
      </c>
      <c r="L1659" t="s">
        <v>1233</v>
      </c>
      <c r="M1659">
        <v>16</v>
      </c>
      <c r="P1659" s="2" t="s">
        <v>45227</v>
      </c>
      <c r="Q1659" t="s">
        <v>45228</v>
      </c>
      <c r="S1659">
        <v>3.1449064999999998E-2</v>
      </c>
      <c r="T1659">
        <v>1.0824203000000001E-3</v>
      </c>
      <c r="U1659">
        <v>1.3336895E-2</v>
      </c>
      <c r="V1659">
        <v>2.5898499999999999E-3</v>
      </c>
      <c r="W1659">
        <v>1.3972916E-2</v>
      </c>
      <c r="X1659">
        <v>6.9516995000000002E-3</v>
      </c>
      <c r="Y1659">
        <v>0.25</v>
      </c>
      <c r="Z1659">
        <v>0.28399999999999997</v>
      </c>
      <c r="AA1659">
        <v>0.223</v>
      </c>
      <c r="AB1659">
        <v>0.49199999999999999</v>
      </c>
      <c r="AC1659">
        <v>0.66869999999999996</v>
      </c>
      <c r="AD1659" t="s">
        <v>48</v>
      </c>
      <c r="AE1659" t="s">
        <v>48</v>
      </c>
      <c r="AF1659" t="s">
        <v>48</v>
      </c>
      <c r="AG1659" t="s">
        <v>37311</v>
      </c>
    </row>
    <row r="1660" spans="1:44" hidden="1" outlineLevel="1" x14ac:dyDescent="0.2">
      <c r="A1660" t="s">
        <v>45229</v>
      </c>
      <c r="B1660" t="s">
        <v>45230</v>
      </c>
      <c r="C1660" t="s">
        <v>45231</v>
      </c>
      <c r="D1660" s="3"/>
      <c r="J1660" t="s">
        <v>45232</v>
      </c>
      <c r="K1660" t="s">
        <v>37378</v>
      </c>
      <c r="L1660" t="s">
        <v>1233</v>
      </c>
      <c r="M1660">
        <v>8</v>
      </c>
      <c r="P1660" s="2" t="s">
        <v>45233</v>
      </c>
      <c r="Q1660" t="s">
        <v>47</v>
      </c>
      <c r="S1660">
        <v>0.11429678</v>
      </c>
      <c r="T1660">
        <v>2.2697449000000001E-3</v>
      </c>
      <c r="U1660">
        <v>3.5399332999999998E-2</v>
      </c>
      <c r="V1660">
        <v>4.8467190000000002E-3</v>
      </c>
      <c r="W1660">
        <v>6.5297679999999997E-2</v>
      </c>
      <c r="X1660">
        <v>6.5180165999999999E-3</v>
      </c>
      <c r="Y1660">
        <v>-4.9727272727272731E-2</v>
      </c>
      <c r="Z1660">
        <v>6.5000000000000002E-2</v>
      </c>
      <c r="AA1660">
        <v>0.113</v>
      </c>
      <c r="AB1660">
        <v>0.82099999999999995</v>
      </c>
      <c r="AC1660">
        <v>-0.82120000000000004</v>
      </c>
      <c r="AD1660" t="s">
        <v>48</v>
      </c>
      <c r="AE1660" t="s">
        <v>48</v>
      </c>
      <c r="AF1660" t="s">
        <v>48</v>
      </c>
      <c r="AG1660" t="s">
        <v>37311</v>
      </c>
    </row>
    <row r="1661" spans="1:44" hidden="1" outlineLevel="1" x14ac:dyDescent="0.2">
      <c r="A1661" t="s">
        <v>45234</v>
      </c>
      <c r="B1661" t="s">
        <v>45235</v>
      </c>
      <c r="C1661" t="s">
        <v>45236</v>
      </c>
      <c r="D1661" s="3"/>
      <c r="J1661" t="s">
        <v>45237</v>
      </c>
      <c r="K1661" t="s">
        <v>37378</v>
      </c>
      <c r="L1661" t="s">
        <v>1233</v>
      </c>
      <c r="M1661">
        <v>5</v>
      </c>
      <c r="P1661" s="2" t="s">
        <v>45238</v>
      </c>
      <c r="Q1661" t="s">
        <v>47</v>
      </c>
      <c r="S1661">
        <v>4.8842012999999997E-2</v>
      </c>
      <c r="T1661">
        <v>1.7929077000000001E-3</v>
      </c>
      <c r="U1661">
        <v>1.846078E-2</v>
      </c>
      <c r="V1661">
        <v>8.6944959999999995E-3</v>
      </c>
      <c r="W1661">
        <v>2.2512966999999998E-2</v>
      </c>
      <c r="X1661">
        <v>7.2882893000000004E-3</v>
      </c>
      <c r="Y1661">
        <v>9.8809523809523805E-2</v>
      </c>
      <c r="Z1661">
        <v>0.127</v>
      </c>
      <c r="AA1661">
        <v>1.4999999999999999E-2</v>
      </c>
      <c r="AB1661">
        <v>0.85899999999999999</v>
      </c>
      <c r="AC1661">
        <v>0.97540000000000004</v>
      </c>
      <c r="AD1661" t="s">
        <v>48</v>
      </c>
      <c r="AE1661" t="s">
        <v>48</v>
      </c>
      <c r="AF1661" t="s">
        <v>48</v>
      </c>
      <c r="AG1661" t="s">
        <v>37311</v>
      </c>
    </row>
    <row r="1662" spans="1:44" hidden="1" outlineLevel="1" x14ac:dyDescent="0.2">
      <c r="A1662" t="s">
        <v>45239</v>
      </c>
      <c r="B1662" t="s">
        <v>45240</v>
      </c>
      <c r="C1662" t="s">
        <v>45241</v>
      </c>
      <c r="D1662" s="3"/>
      <c r="J1662" t="s">
        <v>45242</v>
      </c>
      <c r="K1662" t="s">
        <v>37378</v>
      </c>
      <c r="L1662" t="s">
        <v>1233</v>
      </c>
      <c r="M1662">
        <v>4</v>
      </c>
      <c r="P1662" s="2" t="s">
        <v>45243</v>
      </c>
      <c r="Q1662" t="s">
        <v>10280</v>
      </c>
      <c r="S1662">
        <v>0.1104733</v>
      </c>
      <c r="T1662">
        <v>1.8215180000000001E-3</v>
      </c>
      <c r="U1662">
        <v>1.5420608000000001E-2</v>
      </c>
      <c r="V1662">
        <v>5.7346675999999999E-3</v>
      </c>
      <c r="W1662">
        <v>4.7349896000000002E-2</v>
      </c>
      <c r="X1662">
        <v>6.6539470000000003E-3</v>
      </c>
      <c r="Y1662">
        <v>0.13636363636363641</v>
      </c>
      <c r="Z1662">
        <v>0</v>
      </c>
      <c r="AA1662">
        <v>0</v>
      </c>
      <c r="AB1662">
        <v>1</v>
      </c>
      <c r="AC1662">
        <v>0</v>
      </c>
      <c r="AD1662" t="s">
        <v>48</v>
      </c>
      <c r="AE1662" t="s">
        <v>48</v>
      </c>
      <c r="AF1662" t="s">
        <v>48</v>
      </c>
      <c r="AG1662" t="s">
        <v>37311</v>
      </c>
    </row>
    <row r="1663" spans="1:44" hidden="1" outlineLevel="1" x14ac:dyDescent="0.2">
      <c r="A1663" t="s">
        <v>45244</v>
      </c>
      <c r="B1663" t="s">
        <v>45245</v>
      </c>
      <c r="C1663" t="s">
        <v>45246</v>
      </c>
      <c r="D1663" s="3"/>
      <c r="J1663" t="s">
        <v>45247</v>
      </c>
      <c r="K1663" t="s">
        <v>37378</v>
      </c>
      <c r="L1663" t="s">
        <v>1233</v>
      </c>
      <c r="M1663">
        <v>11</v>
      </c>
      <c r="P1663" s="2" t="s">
        <v>45248</v>
      </c>
      <c r="Q1663" t="s">
        <v>47</v>
      </c>
      <c r="S1663">
        <v>0.16098402000000001</v>
      </c>
      <c r="T1663">
        <v>5.5694580000000002E-3</v>
      </c>
      <c r="U1663">
        <v>3.3395279999999999E-2</v>
      </c>
      <c r="V1663">
        <v>1.6661539999999999E-2</v>
      </c>
      <c r="W1663">
        <v>8.1385299999999994E-2</v>
      </c>
      <c r="X1663">
        <v>9.2042630000000007E-3</v>
      </c>
      <c r="Y1663">
        <v>0.18685897435897439</v>
      </c>
      <c r="Z1663">
        <v>0.191</v>
      </c>
      <c r="AA1663">
        <v>8.5000000000000006E-2</v>
      </c>
      <c r="AB1663">
        <v>0.72399999999999998</v>
      </c>
      <c r="AC1663">
        <v>0.94889999999999997</v>
      </c>
      <c r="AD1663" t="s">
        <v>48</v>
      </c>
      <c r="AE1663" t="s">
        <v>48</v>
      </c>
      <c r="AF1663" t="s">
        <v>48</v>
      </c>
      <c r="AG1663" t="s">
        <v>37311</v>
      </c>
    </row>
    <row r="1664" spans="1:44" hidden="1" outlineLevel="1" x14ac:dyDescent="0.2">
      <c r="A1664" t="s">
        <v>45249</v>
      </c>
      <c r="B1664" t="s">
        <v>45250</v>
      </c>
      <c r="C1664" t="s">
        <v>10786</v>
      </c>
      <c r="D1664" s="3"/>
      <c r="J1664" t="s">
        <v>45251</v>
      </c>
      <c r="K1664" t="s">
        <v>37378</v>
      </c>
      <c r="L1664" t="s">
        <v>1233</v>
      </c>
      <c r="M1664">
        <v>3</v>
      </c>
      <c r="P1664" s="2" t="s">
        <v>45252</v>
      </c>
      <c r="Q1664" t="s">
        <v>40089</v>
      </c>
      <c r="S1664">
        <v>5.1563308000000002E-2</v>
      </c>
      <c r="T1664">
        <v>1.5258788999999999E-3</v>
      </c>
      <c r="U1664">
        <v>1.7914234000000001E-2</v>
      </c>
      <c r="V1664">
        <v>4.6432310000000003E-3</v>
      </c>
      <c r="W1664">
        <v>2.1352752999999999E-2</v>
      </c>
      <c r="X1664">
        <v>6.4727062999999996E-3</v>
      </c>
      <c r="Y1664">
        <v>0</v>
      </c>
      <c r="Z1664">
        <v>0.09</v>
      </c>
      <c r="AA1664">
        <v>5.8999999999999997E-2</v>
      </c>
      <c r="AB1664">
        <v>0.85199999999999998</v>
      </c>
      <c r="AC1664">
        <v>3.3300000000000003E-2</v>
      </c>
      <c r="AD1664" t="s">
        <v>48</v>
      </c>
      <c r="AE1664" t="s">
        <v>48</v>
      </c>
      <c r="AF1664" t="s">
        <v>48</v>
      </c>
      <c r="AG1664" t="s">
        <v>37311</v>
      </c>
    </row>
    <row r="1665" spans="1:43" hidden="1" outlineLevel="1" x14ac:dyDescent="0.2">
      <c r="A1665" t="s">
        <v>45253</v>
      </c>
      <c r="B1665" t="s">
        <v>45254</v>
      </c>
      <c r="C1665" t="s">
        <v>10271</v>
      </c>
      <c r="D1665" s="3"/>
      <c r="J1665" t="s">
        <v>45255</v>
      </c>
      <c r="K1665" t="s">
        <v>37378</v>
      </c>
      <c r="L1665" t="s">
        <v>1233</v>
      </c>
      <c r="M1665">
        <v>5</v>
      </c>
      <c r="P1665" s="2" t="s">
        <v>45256</v>
      </c>
      <c r="Q1665" t="s">
        <v>14475</v>
      </c>
      <c r="S1665">
        <v>9.4816750000000005E-2</v>
      </c>
      <c r="T1665">
        <v>2.3460388000000002E-3</v>
      </c>
      <c r="U1665">
        <v>2.1876704E-2</v>
      </c>
      <c r="V1665">
        <v>1.3244914999999999E-2</v>
      </c>
      <c r="W1665">
        <v>3.3570543000000001E-2</v>
      </c>
      <c r="X1665">
        <v>7.2753434000000002E-3</v>
      </c>
      <c r="Y1665">
        <v>7.5059266130694691E-2</v>
      </c>
      <c r="Z1665">
        <v>7.2999999999999995E-2</v>
      </c>
      <c r="AA1665">
        <v>6.5000000000000002E-2</v>
      </c>
      <c r="AB1665">
        <v>0.86199999999999999</v>
      </c>
      <c r="AC1665">
        <v>0.38340000000000002</v>
      </c>
      <c r="AD1665" t="s">
        <v>48</v>
      </c>
      <c r="AE1665" t="s">
        <v>48</v>
      </c>
      <c r="AF1665" t="s">
        <v>48</v>
      </c>
      <c r="AG1665" t="s">
        <v>37311</v>
      </c>
    </row>
    <row r="1666" spans="1:43" hidden="1" outlineLevel="1" x14ac:dyDescent="0.2"/>
    <row r="1667" spans="1:43" hidden="1" outlineLevel="1" x14ac:dyDescent="0.2"/>
    <row r="1668" spans="1:43" hidden="1" outlineLevel="1" x14ac:dyDescent="0.2"/>
    <row r="1669" spans="1:43" hidden="1" outlineLevel="1" x14ac:dyDescent="0.2"/>
    <row r="1670" spans="1:43" hidden="1" outlineLevel="1" x14ac:dyDescent="0.2"/>
    <row r="1671" spans="1:43" hidden="1" outlineLevel="1" x14ac:dyDescent="0.2"/>
    <row r="1672" spans="1:43" hidden="1" outlineLevel="1" x14ac:dyDescent="0.2"/>
    <row r="1673" spans="1:43" collapsed="1" x14ac:dyDescent="0.2">
      <c r="A1673" t="s">
        <v>37384</v>
      </c>
      <c r="B1673" t="s">
        <v>37385</v>
      </c>
      <c r="C1673" t="s">
        <v>37386</v>
      </c>
      <c r="D1673" t="s">
        <v>37387</v>
      </c>
      <c r="E1673" t="s">
        <v>60</v>
      </c>
      <c r="F1673" t="s">
        <v>441</v>
      </c>
      <c r="G1673">
        <v>14</v>
      </c>
      <c r="H1673" t="s">
        <v>42</v>
      </c>
      <c r="I1673">
        <v>14</v>
      </c>
      <c r="J1673" t="s">
        <v>37388</v>
      </c>
      <c r="L1673" t="s">
        <v>45</v>
      </c>
      <c r="M1673">
        <v>0</v>
      </c>
      <c r="N1673">
        <v>0.4</v>
      </c>
      <c r="O1673" s="2" t="s">
        <v>37389</v>
      </c>
      <c r="P1673" s="2" t="s">
        <v>37389</v>
      </c>
      <c r="Q1673" t="s">
        <v>47</v>
      </c>
      <c r="R1673" t="s">
        <v>47</v>
      </c>
      <c r="S1673">
        <v>0.14429576999999999</v>
      </c>
      <c r="T1673">
        <v>5.7601930000000003E-3</v>
      </c>
      <c r="U1673">
        <v>9.8067983999999997E-2</v>
      </c>
      <c r="V1673">
        <v>1.4953226999999999E-2</v>
      </c>
      <c r="W1673">
        <v>3.9737478E-2</v>
      </c>
      <c r="X1673">
        <v>1.0654188E-2</v>
      </c>
      <c r="Y1673">
        <v>0.18361344537815119</v>
      </c>
      <c r="Z1673">
        <v>0.153</v>
      </c>
      <c r="AA1673">
        <v>5.2999999999999999E-2</v>
      </c>
      <c r="AB1673">
        <v>0.79400000000000004</v>
      </c>
      <c r="AC1673">
        <v>0.99209999999999998</v>
      </c>
      <c r="AD1673" t="s">
        <v>48</v>
      </c>
      <c r="AE1673" t="s">
        <v>48</v>
      </c>
      <c r="AF1673" t="s">
        <v>48</v>
      </c>
      <c r="AG1673" t="s">
        <v>37311</v>
      </c>
      <c r="AH1673">
        <f t="shared" ref="AH1673" si="59">SUM(AI1673:AJ1673)</f>
        <v>3</v>
      </c>
      <c r="AI1673">
        <f t="shared" ref="AI1673" si="60">COUNTIF(L1673:L1687, "Comment")</f>
        <v>3</v>
      </c>
      <c r="AJ1673">
        <f t="shared" ref="AJ1673" si="61">COUNTIF(L1673:L1687, "Reply")</f>
        <v>0</v>
      </c>
      <c r="AK1673">
        <f t="shared" ref="AK1673" si="62">COUNTIF(C1674:C1687, C1673)</f>
        <v>0</v>
      </c>
      <c r="AM1673">
        <f t="shared" ref="AM1673" si="63">AVERAGE(S1673:S1687)</f>
        <v>0.21725448075000001</v>
      </c>
      <c r="AN1673">
        <f t="shared" ref="AN1673" si="64">AVERAGE(Y1673:Y1687)</f>
        <v>7.0546218487394938E-2</v>
      </c>
      <c r="AO1673" cm="1">
        <f t="array" ref="AO1673">SUM(COUNTIF(J1674:J1687, {"*NTA*","*NAH*","*YWNBTA*"}))</f>
        <v>0</v>
      </c>
      <c r="AP1673" cm="1">
        <f t="array" ref="AP1673">SUM(COUNTIF(J1674:J1687, {"*YTA*","*YWBTA*"}))</f>
        <v>0</v>
      </c>
      <c r="AQ1673" s="9">
        <f t="shared" ref="AQ1673" si="65">COUNTIF(J1674:J1687, "*ESH*")</f>
        <v>0</v>
      </c>
    </row>
    <row r="1674" spans="1:43" hidden="1" outlineLevel="1" x14ac:dyDescent="0.2">
      <c r="A1674" t="s">
        <v>45257</v>
      </c>
      <c r="B1674" t="s">
        <v>45258</v>
      </c>
      <c r="C1674" t="s">
        <v>45259</v>
      </c>
      <c r="D1674" s="3"/>
      <c r="J1674" t="s">
        <v>45260</v>
      </c>
      <c r="K1674" t="s">
        <v>37384</v>
      </c>
      <c r="L1674" t="s">
        <v>1233</v>
      </c>
      <c r="M1674">
        <v>1</v>
      </c>
      <c r="P1674" s="2" t="s">
        <v>45261</v>
      </c>
      <c r="Q1674" t="s">
        <v>47</v>
      </c>
      <c r="S1674">
        <v>8.6373480000000002E-2</v>
      </c>
      <c r="T1674">
        <v>1.7929077000000001E-3</v>
      </c>
      <c r="U1674">
        <v>1.3268576000000001E-2</v>
      </c>
      <c r="V1674">
        <v>3.3668050000000001E-3</v>
      </c>
      <c r="W1674">
        <v>2.4897853000000001E-2</v>
      </c>
      <c r="X1674">
        <v>8.4145709999999992E-3</v>
      </c>
      <c r="Y1674">
        <v>0.4</v>
      </c>
      <c r="Z1674">
        <v>0.155</v>
      </c>
      <c r="AA1674">
        <v>7.1999999999999995E-2</v>
      </c>
      <c r="AB1674">
        <v>0.77300000000000002</v>
      </c>
      <c r="AC1674">
        <v>0.40189999999999998</v>
      </c>
      <c r="AD1674" t="s">
        <v>48</v>
      </c>
      <c r="AE1674" t="s">
        <v>48</v>
      </c>
      <c r="AF1674" t="s">
        <v>48</v>
      </c>
      <c r="AG1674" t="s">
        <v>37311</v>
      </c>
    </row>
    <row r="1675" spans="1:43" hidden="1" outlineLevel="1" x14ac:dyDescent="0.2">
      <c r="A1675" t="s">
        <v>45262</v>
      </c>
      <c r="B1675" t="s">
        <v>45263</v>
      </c>
      <c r="C1675" t="s">
        <v>45264</v>
      </c>
      <c r="D1675" s="3"/>
      <c r="J1675" t="s">
        <v>45265</v>
      </c>
      <c r="K1675" t="s">
        <v>37384</v>
      </c>
      <c r="L1675" t="s">
        <v>1233</v>
      </c>
      <c r="M1675">
        <v>1</v>
      </c>
      <c r="P1675" s="2" t="s">
        <v>45266</v>
      </c>
      <c r="Q1675" t="s">
        <v>10060</v>
      </c>
      <c r="S1675">
        <v>0.58851710000000002</v>
      </c>
      <c r="T1675">
        <v>0.16960317</v>
      </c>
      <c r="U1675">
        <v>0.63701589999999997</v>
      </c>
      <c r="V1675">
        <v>0.27720879999999998</v>
      </c>
      <c r="W1675">
        <v>0.48627715999999999</v>
      </c>
      <c r="X1675">
        <v>1.1560391999999999E-2</v>
      </c>
      <c r="Y1675">
        <v>-1.428571428571426E-3</v>
      </c>
      <c r="Z1675">
        <v>2.7E-2</v>
      </c>
      <c r="AA1675">
        <v>0.127</v>
      </c>
      <c r="AB1675">
        <v>0.84599999999999997</v>
      </c>
      <c r="AC1675">
        <v>-0.77449999999999997</v>
      </c>
      <c r="AD1675" t="s">
        <v>48</v>
      </c>
      <c r="AE1675" t="s">
        <v>48</v>
      </c>
      <c r="AF1675" t="s">
        <v>48</v>
      </c>
      <c r="AG1675" t="s">
        <v>37311</v>
      </c>
    </row>
    <row r="1676" spans="1:43" hidden="1" outlineLevel="1" x14ac:dyDescent="0.2">
      <c r="A1676" t="s">
        <v>45267</v>
      </c>
      <c r="B1676" t="s">
        <v>45268</v>
      </c>
      <c r="C1676" t="s">
        <v>24573</v>
      </c>
      <c r="D1676" s="3"/>
      <c r="J1676" t="s">
        <v>45269</v>
      </c>
      <c r="K1676" t="s">
        <v>37384</v>
      </c>
      <c r="L1676" t="s">
        <v>1233</v>
      </c>
      <c r="M1676">
        <v>1</v>
      </c>
      <c r="P1676" s="2" t="s">
        <v>45270</v>
      </c>
      <c r="Q1676" t="s">
        <v>10032</v>
      </c>
      <c r="S1676">
        <v>4.9831572999999997E-2</v>
      </c>
      <c r="T1676">
        <v>1.2207031000000001E-3</v>
      </c>
      <c r="U1676">
        <v>1.6172110999999999E-2</v>
      </c>
      <c r="V1676">
        <v>2.9783275E-3</v>
      </c>
      <c r="W1676">
        <v>2.0901557000000001E-2</v>
      </c>
      <c r="X1676">
        <v>7.8837950000000007E-3</v>
      </c>
      <c r="Y1676">
        <v>-0.3</v>
      </c>
      <c r="Z1676">
        <v>0</v>
      </c>
      <c r="AA1676">
        <v>0.10100000000000001</v>
      </c>
      <c r="AB1676">
        <v>0.89900000000000002</v>
      </c>
      <c r="AC1676">
        <v>-0.2263</v>
      </c>
      <c r="AD1676" t="s">
        <v>48</v>
      </c>
      <c r="AE1676" t="s">
        <v>48</v>
      </c>
      <c r="AF1676" t="s">
        <v>48</v>
      </c>
      <c r="AG1676" t="s">
        <v>37311</v>
      </c>
    </row>
    <row r="1677" spans="1:43" hidden="1" outlineLevel="1" x14ac:dyDescent="0.2"/>
    <row r="1678" spans="1:43" hidden="1" outlineLevel="1" x14ac:dyDescent="0.2"/>
    <row r="1679" spans="1:43" hidden="1" outlineLevel="1" x14ac:dyDescent="0.2"/>
    <row r="1680" spans="1:43" hidden="1" outlineLevel="1" x14ac:dyDescent="0.2"/>
    <row r="1681" spans="1:44" hidden="1" outlineLevel="1" x14ac:dyDescent="0.2"/>
    <row r="1682" spans="1:44" hidden="1" outlineLevel="1" x14ac:dyDescent="0.2"/>
    <row r="1683" spans="1:44" hidden="1" outlineLevel="1" x14ac:dyDescent="0.2"/>
    <row r="1684" spans="1:44" hidden="1" outlineLevel="1" x14ac:dyDescent="0.2"/>
    <row r="1685" spans="1:44" hidden="1" outlineLevel="1" x14ac:dyDescent="0.2"/>
    <row r="1686" spans="1:44" hidden="1" outlineLevel="1" x14ac:dyDescent="0.2"/>
    <row r="1687" spans="1:44" hidden="1" outlineLevel="1" x14ac:dyDescent="0.2"/>
    <row r="1688" spans="1:44" collapsed="1" x14ac:dyDescent="0.2">
      <c r="A1688" t="s">
        <v>37390</v>
      </c>
      <c r="B1688" t="s">
        <v>37391</v>
      </c>
      <c r="C1688" t="s">
        <v>37392</v>
      </c>
      <c r="D1688" t="s">
        <v>37393</v>
      </c>
      <c r="E1688" t="s">
        <v>41</v>
      </c>
      <c r="F1688" t="s">
        <v>42</v>
      </c>
      <c r="G1688">
        <v>19</v>
      </c>
      <c r="H1688" t="s">
        <v>43</v>
      </c>
      <c r="I1688">
        <v>20</v>
      </c>
      <c r="J1688" t="s">
        <v>37394</v>
      </c>
      <c r="L1688" t="s">
        <v>45</v>
      </c>
      <c r="M1688">
        <v>28</v>
      </c>
      <c r="N1688">
        <v>0.83</v>
      </c>
      <c r="O1688" s="2" t="s">
        <v>37395</v>
      </c>
      <c r="P1688" s="2" t="s">
        <v>37395</v>
      </c>
      <c r="Q1688" t="s">
        <v>47</v>
      </c>
      <c r="R1688" t="s">
        <v>47</v>
      </c>
      <c r="S1688">
        <v>7.6085390000000003E-2</v>
      </c>
      <c r="T1688">
        <v>3.7574767999999999E-3</v>
      </c>
      <c r="U1688">
        <v>6.5460119999999997E-2</v>
      </c>
      <c r="V1688">
        <v>1.2240025E-2</v>
      </c>
      <c r="W1688">
        <v>2.2190686000000001E-2</v>
      </c>
      <c r="X1688">
        <v>1.0757755000000001E-2</v>
      </c>
      <c r="Y1688">
        <v>-1.6201749639249641E-2</v>
      </c>
      <c r="Z1688">
        <v>9.7000000000000003E-2</v>
      </c>
      <c r="AA1688">
        <v>0.13800000000000001</v>
      </c>
      <c r="AB1688">
        <v>0.76500000000000001</v>
      </c>
      <c r="AC1688">
        <v>-0.98380000000000001</v>
      </c>
      <c r="AD1688" t="s">
        <v>48</v>
      </c>
      <c r="AE1688" t="s">
        <v>48</v>
      </c>
      <c r="AF1688" t="s">
        <v>48</v>
      </c>
      <c r="AG1688" t="s">
        <v>37311</v>
      </c>
      <c r="AH1688">
        <f t="shared" ref="AH1688" si="66">SUM(AI1688:AJ1688)</f>
        <v>10</v>
      </c>
      <c r="AI1688">
        <f t="shared" ref="AI1688" si="67">COUNTIF(L1688:L1702,"Comment")</f>
        <v>7</v>
      </c>
      <c r="AJ1688">
        <f t="shared" ref="AJ1688" si="68">COUNTIF(L1688:L1702, "Reply")</f>
        <v>3</v>
      </c>
      <c r="AK1688">
        <f t="shared" ref="AK1688" si="69">COUNTIF(C1689:C1702, C1688)</f>
        <v>1</v>
      </c>
      <c r="AM1688">
        <f t="shared" ref="AM1688" si="70">AVERAGE(S1688:S1702)</f>
        <v>0.15388539909090909</v>
      </c>
      <c r="AN1688">
        <f t="shared" ref="AN1688" si="71">AVERAGE(Y1688:Y1702)</f>
        <v>-5.7358863308408772E-3</v>
      </c>
      <c r="AO1688" cm="1">
        <f t="array" ref="AO1688">SUM(COUNTIF(J1689:J1702, {"*NTA*","*YWNBTA*"}))</f>
        <v>4</v>
      </c>
      <c r="AP1688" cm="1">
        <f t="array" ref="AP1688">SUM(COUNTIF(J1689:J1702, {"*YTA*","*YWBTA*"}))</f>
        <v>0</v>
      </c>
      <c r="AQ1688">
        <f t="shared" ref="AQ1688" si="72">COUNTIF(J1689:J1702, "*ESH*")</f>
        <v>0</v>
      </c>
      <c r="AR1688" t="str">
        <f t="shared" ref="AR1688" si="73">IF(AO1688&gt;AP1688,(IF(AO1688&gt;AQ1688,"NTA","YTA")),IF(AP1688&gt;AQ1688,"YTA","ESH"))</f>
        <v>NTA</v>
      </c>
    </row>
    <row r="1689" spans="1:44" hidden="1" outlineLevel="1" x14ac:dyDescent="0.2">
      <c r="A1689" s="9" t="s">
        <v>45271</v>
      </c>
      <c r="B1689" s="9">
        <v>45348.958414351851</v>
      </c>
      <c r="C1689" s="9" t="s">
        <v>14251</v>
      </c>
      <c r="D1689" s="9"/>
      <c r="E1689" s="9"/>
      <c r="F1689" s="9"/>
      <c r="G1689" s="9"/>
      <c r="H1689" s="9"/>
      <c r="I1689" s="9"/>
      <c r="J1689" s="9" t="s">
        <v>45272</v>
      </c>
      <c r="K1689" s="9" t="s">
        <v>37390</v>
      </c>
      <c r="L1689" s="9" t="s">
        <v>1233</v>
      </c>
      <c r="M1689" s="9">
        <v>42</v>
      </c>
      <c r="N1689" s="9"/>
      <c r="O1689" s="9"/>
      <c r="P1689" s="2" t="s">
        <v>45273</v>
      </c>
      <c r="Q1689" s="9" t="s">
        <v>45274</v>
      </c>
      <c r="R1689" s="9"/>
      <c r="S1689" s="9">
        <v>0.40148499999999998</v>
      </c>
      <c r="T1689" s="9">
        <v>1.7351999999999999E-2</v>
      </c>
      <c r="U1689" s="9">
        <v>0.44431300000000001</v>
      </c>
      <c r="V1689" s="9">
        <v>1.3143999999999999E-2</v>
      </c>
      <c r="W1689" s="9">
        <v>0.26957799999999998</v>
      </c>
      <c r="X1689" s="9">
        <v>9.0229999999999998E-3</v>
      </c>
      <c r="Y1689" s="9">
        <v>1.6667000000000001E-2</v>
      </c>
      <c r="Z1689" s="9">
        <v>7.5999999999999998E-2</v>
      </c>
      <c r="AA1689" s="9">
        <v>0.112</v>
      </c>
      <c r="AB1689" s="9">
        <v>0.81200000000000006</v>
      </c>
      <c r="AC1689" s="9">
        <v>-0.19689999999999999</v>
      </c>
      <c r="AD1689" s="9" t="s">
        <v>48</v>
      </c>
      <c r="AE1689" s="9" t="s">
        <v>48</v>
      </c>
      <c r="AF1689" s="9" t="s">
        <v>48</v>
      </c>
      <c r="AG1689" s="9" t="s">
        <v>37311</v>
      </c>
    </row>
    <row r="1690" spans="1:44" hidden="1" outlineLevel="1" x14ac:dyDescent="0.2">
      <c r="A1690" s="9" t="s">
        <v>45275</v>
      </c>
      <c r="B1690" s="9">
        <v>45348.993923611109</v>
      </c>
      <c r="C1690" s="9" t="s">
        <v>14775</v>
      </c>
      <c r="D1690" s="9"/>
      <c r="E1690" s="9"/>
      <c r="F1690" s="9"/>
      <c r="G1690" s="9"/>
      <c r="H1690" s="9"/>
      <c r="I1690" s="9"/>
      <c r="J1690" s="9" t="s">
        <v>45276</v>
      </c>
      <c r="K1690" s="9" t="s">
        <v>37390</v>
      </c>
      <c r="L1690" s="9" t="s">
        <v>1233</v>
      </c>
      <c r="M1690" s="9">
        <v>12</v>
      </c>
      <c r="N1690" s="9"/>
      <c r="O1690" s="9"/>
      <c r="P1690" s="2" t="s">
        <v>45277</v>
      </c>
      <c r="Q1690" s="9" t="s">
        <v>10258</v>
      </c>
      <c r="R1690" s="9"/>
      <c r="S1690" s="9">
        <v>1.1498E-2</v>
      </c>
      <c r="T1690" s="9">
        <v>6.7199999999999996E-4</v>
      </c>
      <c r="U1690" s="9">
        <v>1.0194E-2</v>
      </c>
      <c r="V1690" s="9">
        <v>1.3780000000000001E-3</v>
      </c>
      <c r="W1690" s="9">
        <v>8.0070000000000002E-3</v>
      </c>
      <c r="X1690" s="9">
        <v>6.8999999999999999E-3</v>
      </c>
      <c r="Y1690" s="9">
        <v>0</v>
      </c>
      <c r="Z1690" s="9">
        <v>0</v>
      </c>
      <c r="AA1690" s="9">
        <v>0</v>
      </c>
      <c r="AB1690" s="9">
        <v>1</v>
      </c>
      <c r="AC1690" s="9">
        <v>0</v>
      </c>
      <c r="AD1690" s="9" t="s">
        <v>48</v>
      </c>
      <c r="AE1690" s="9" t="s">
        <v>48</v>
      </c>
      <c r="AF1690" s="9" t="s">
        <v>48</v>
      </c>
      <c r="AG1690" s="9" t="s">
        <v>37311</v>
      </c>
    </row>
    <row r="1691" spans="1:44" hidden="1" outlineLevel="1" x14ac:dyDescent="0.2">
      <c r="A1691" s="9" t="s">
        <v>45278</v>
      </c>
      <c r="B1691" s="9">
        <v>45349.065821759257</v>
      </c>
      <c r="C1691" s="9" t="s">
        <v>45279</v>
      </c>
      <c r="D1691" s="9"/>
      <c r="E1691" s="9"/>
      <c r="F1691" s="9"/>
      <c r="G1691" s="9"/>
      <c r="H1691" s="9"/>
      <c r="I1691" s="9"/>
      <c r="J1691" s="9" t="s">
        <v>45280</v>
      </c>
      <c r="K1691" s="9" t="s">
        <v>37390</v>
      </c>
      <c r="L1691" s="9" t="s">
        <v>1233</v>
      </c>
      <c r="M1691" s="9">
        <v>7</v>
      </c>
      <c r="N1691" s="9"/>
      <c r="O1691" s="9"/>
      <c r="P1691" s="2" t="s">
        <v>45281</v>
      </c>
      <c r="Q1691" s="9" t="s">
        <v>47</v>
      </c>
      <c r="R1691" s="9"/>
      <c r="S1691" s="9">
        <v>8.8747999999999994E-2</v>
      </c>
      <c r="T1691" s="9">
        <v>1.621E-3</v>
      </c>
      <c r="U1691" s="9">
        <v>1.6684999999999998E-2</v>
      </c>
      <c r="V1691" s="9">
        <v>2.3679999999999999E-3</v>
      </c>
      <c r="W1691" s="9">
        <v>2.7951E-2</v>
      </c>
      <c r="X1691" s="9">
        <v>1.1172E-2</v>
      </c>
      <c r="Y1691" s="9">
        <v>0.158333</v>
      </c>
      <c r="Z1691" s="9">
        <v>0.124</v>
      </c>
      <c r="AA1691" s="9">
        <v>0.17100000000000001</v>
      </c>
      <c r="AB1691" s="9">
        <v>0.70499999999999996</v>
      </c>
      <c r="AC1691" s="9">
        <v>5.8799999999999998E-2</v>
      </c>
      <c r="AD1691" s="9" t="s">
        <v>48</v>
      </c>
      <c r="AE1691" s="9" t="s">
        <v>48</v>
      </c>
      <c r="AF1691" s="9" t="s">
        <v>48</v>
      </c>
      <c r="AG1691" s="9" t="s">
        <v>37311</v>
      </c>
    </row>
    <row r="1692" spans="1:44" hidden="1" outlineLevel="1" x14ac:dyDescent="0.2">
      <c r="A1692" s="9" t="s">
        <v>45282</v>
      </c>
      <c r="B1692" s="9">
        <v>45349.153564814813</v>
      </c>
      <c r="C1692" s="9" t="s">
        <v>45283</v>
      </c>
      <c r="D1692" s="9"/>
      <c r="E1692" s="9"/>
      <c r="F1692" s="9"/>
      <c r="G1692" s="9"/>
      <c r="H1692" s="9"/>
      <c r="I1692" s="9"/>
      <c r="J1692" s="9" t="s">
        <v>45284</v>
      </c>
      <c r="K1692" s="9" t="s">
        <v>37390</v>
      </c>
      <c r="L1692" s="9" t="s">
        <v>1233</v>
      </c>
      <c r="M1692" s="9">
        <v>4</v>
      </c>
      <c r="N1692" s="9"/>
      <c r="O1692" s="9"/>
      <c r="P1692" s="2" t="s">
        <v>45285</v>
      </c>
      <c r="Q1692" s="9" t="s">
        <v>10132</v>
      </c>
      <c r="R1692" s="9"/>
      <c r="S1692" s="9">
        <v>0.176317</v>
      </c>
      <c r="T1692" s="9">
        <v>4.6350000000000002E-3</v>
      </c>
      <c r="U1692" s="9">
        <v>3.7152999999999999E-2</v>
      </c>
      <c r="V1692" s="9">
        <v>7.9179999999999997E-3</v>
      </c>
      <c r="W1692" s="9">
        <v>8.4347000000000005E-2</v>
      </c>
      <c r="X1692" s="9">
        <v>8.1560000000000001E-3</v>
      </c>
      <c r="Y1692" s="9">
        <v>-9.2310000000000003E-2</v>
      </c>
      <c r="Z1692" s="9">
        <v>0.13900000000000001</v>
      </c>
      <c r="AA1692" s="9">
        <v>0.09</v>
      </c>
      <c r="AB1692" s="9">
        <v>0.77100000000000002</v>
      </c>
      <c r="AC1692" s="9">
        <v>0.71740000000000004</v>
      </c>
      <c r="AD1692" s="9" t="s">
        <v>48</v>
      </c>
      <c r="AE1692" s="9" t="s">
        <v>48</v>
      </c>
      <c r="AF1692" s="9" t="s">
        <v>48</v>
      </c>
      <c r="AG1692" s="9" t="s">
        <v>37311</v>
      </c>
    </row>
    <row r="1693" spans="1:44" hidden="1" outlineLevel="1" x14ac:dyDescent="0.2">
      <c r="A1693" s="9" t="s">
        <v>45286</v>
      </c>
      <c r="B1693" s="9">
        <v>45348.959837962961</v>
      </c>
      <c r="C1693" s="9" t="s">
        <v>45287</v>
      </c>
      <c r="D1693" s="9"/>
      <c r="E1693" s="9"/>
      <c r="F1693" s="9"/>
      <c r="G1693" s="9"/>
      <c r="H1693" s="9"/>
      <c r="I1693" s="9"/>
      <c r="J1693" s="9" t="s">
        <v>45288</v>
      </c>
      <c r="K1693" s="9" t="s">
        <v>37390</v>
      </c>
      <c r="L1693" s="9" t="s">
        <v>1233</v>
      </c>
      <c r="M1693" s="9">
        <v>5</v>
      </c>
      <c r="N1693" s="9"/>
      <c r="O1693" s="9"/>
      <c r="P1693" s="2" t="s">
        <v>45289</v>
      </c>
      <c r="Q1693" s="9" t="s">
        <v>10144</v>
      </c>
      <c r="R1693" s="9"/>
      <c r="S1693" s="9">
        <v>0.11192000000000001</v>
      </c>
      <c r="T1693" s="9">
        <v>3.7569999999999999E-3</v>
      </c>
      <c r="U1693" s="9">
        <v>7.5468999999999994E-2</v>
      </c>
      <c r="V1693" s="9">
        <v>7.9920000000000008E-3</v>
      </c>
      <c r="W1693" s="9">
        <v>4.0322999999999998E-2</v>
      </c>
      <c r="X1693" s="9">
        <v>8.0389999999999993E-3</v>
      </c>
      <c r="Y1693" s="9">
        <v>-2.5690000000000001E-2</v>
      </c>
      <c r="Z1693" s="9">
        <v>8.1000000000000003E-2</v>
      </c>
      <c r="AA1693" s="9">
        <v>5.5E-2</v>
      </c>
      <c r="AB1693" s="9">
        <v>0.86299999999999999</v>
      </c>
      <c r="AC1693" s="9">
        <v>0.58979999999999999</v>
      </c>
      <c r="AD1693" s="9" t="s">
        <v>48</v>
      </c>
      <c r="AE1693" s="9" t="s">
        <v>48</v>
      </c>
      <c r="AF1693" s="9" t="s">
        <v>48</v>
      </c>
      <c r="AG1693" s="9" t="s">
        <v>37311</v>
      </c>
    </row>
    <row r="1694" spans="1:44" hidden="1" outlineLevel="1" x14ac:dyDescent="0.2">
      <c r="A1694" s="9" t="s">
        <v>45290</v>
      </c>
      <c r="B1694" s="9">
        <v>45348.964791666665</v>
      </c>
      <c r="C1694" s="9" t="s">
        <v>45291</v>
      </c>
      <c r="D1694" s="11"/>
      <c r="E1694" s="9"/>
      <c r="F1694" s="9"/>
      <c r="G1694" s="9"/>
      <c r="H1694" s="9"/>
      <c r="I1694" s="9"/>
      <c r="J1694" s="9" t="s">
        <v>45292</v>
      </c>
      <c r="K1694" s="9" t="s">
        <v>37390</v>
      </c>
      <c r="L1694" s="9" t="s">
        <v>1233</v>
      </c>
      <c r="M1694" s="9">
        <v>3</v>
      </c>
      <c r="N1694" s="9"/>
      <c r="O1694" s="9"/>
      <c r="P1694" s="2" t="s">
        <v>45293</v>
      </c>
      <c r="Q1694" s="9" t="s">
        <v>10060</v>
      </c>
      <c r="R1694" s="9"/>
      <c r="S1694" s="9">
        <v>0.28087800000000002</v>
      </c>
      <c r="T1694" s="9">
        <v>1.2130999999999999E-2</v>
      </c>
      <c r="U1694" s="9">
        <v>0.222135</v>
      </c>
      <c r="V1694" s="9">
        <v>1.2843E-2</v>
      </c>
      <c r="W1694" s="9">
        <v>8.5086999999999996E-2</v>
      </c>
      <c r="X1694" s="9">
        <v>8.5050000000000004E-3</v>
      </c>
      <c r="Y1694" s="9">
        <v>6.6667000000000004E-2</v>
      </c>
      <c r="Z1694" s="9">
        <v>0.125</v>
      </c>
      <c r="AA1694" s="9">
        <v>0.11799999999999999</v>
      </c>
      <c r="AB1694" s="9">
        <v>0.75600000000000001</v>
      </c>
      <c r="AC1694" s="9">
        <v>-4.3499999999999997E-2</v>
      </c>
      <c r="AD1694" s="9" t="s">
        <v>48</v>
      </c>
      <c r="AE1694" s="9" t="s">
        <v>48</v>
      </c>
      <c r="AF1694" s="9" t="s">
        <v>48</v>
      </c>
      <c r="AG1694" s="9" t="s">
        <v>37311</v>
      </c>
    </row>
    <row r="1695" spans="1:44" hidden="1" outlineLevel="1" x14ac:dyDescent="0.2">
      <c r="A1695" s="9" t="s">
        <v>45294</v>
      </c>
      <c r="B1695" s="9">
        <v>45348.965509259258</v>
      </c>
      <c r="C1695" s="9" t="s">
        <v>45295</v>
      </c>
      <c r="D1695" s="9"/>
      <c r="E1695" s="9"/>
      <c r="F1695" s="9"/>
      <c r="G1695" s="9"/>
      <c r="H1695" s="9"/>
      <c r="I1695" s="9"/>
      <c r="J1695" s="9" t="s">
        <v>45296</v>
      </c>
      <c r="K1695" s="9" t="s">
        <v>37390</v>
      </c>
      <c r="L1695" s="9" t="s">
        <v>1233</v>
      </c>
      <c r="M1695" s="9">
        <v>-5</v>
      </c>
      <c r="N1695" s="9"/>
      <c r="O1695" s="9"/>
      <c r="P1695" s="2" t="s">
        <v>45297</v>
      </c>
      <c r="Q1695" s="9" t="s">
        <v>47</v>
      </c>
      <c r="R1695" s="9"/>
      <c r="S1695" s="9">
        <v>5.1811000000000003E-2</v>
      </c>
      <c r="T1695" s="9">
        <v>2.8040000000000001E-3</v>
      </c>
      <c r="U1695" s="9">
        <v>2.2627999999999999E-2</v>
      </c>
      <c r="V1695" s="9">
        <v>2.1385000000000001E-2</v>
      </c>
      <c r="W1695" s="9">
        <v>1.6480999999999999E-2</v>
      </c>
      <c r="X1695" s="9">
        <v>8.3759999999999998E-3</v>
      </c>
      <c r="Y1695" s="9">
        <v>0</v>
      </c>
      <c r="Z1695" s="9">
        <v>0</v>
      </c>
      <c r="AA1695" s="9">
        <v>0</v>
      </c>
      <c r="AB1695" s="9">
        <v>1</v>
      </c>
      <c r="AC1695" s="9">
        <v>0</v>
      </c>
      <c r="AD1695" s="9" t="s">
        <v>48</v>
      </c>
      <c r="AE1695" s="9" t="s">
        <v>48</v>
      </c>
      <c r="AF1695" s="9" t="s">
        <v>48</v>
      </c>
      <c r="AG1695" s="9" t="s">
        <v>37311</v>
      </c>
    </row>
    <row r="1696" spans="1:44" hidden="1" outlineLevel="1" x14ac:dyDescent="0.2">
      <c r="A1696" s="9" t="s">
        <v>45298</v>
      </c>
      <c r="B1696" s="9">
        <v>45349.504155092596</v>
      </c>
      <c r="C1696" s="9" t="s">
        <v>45299</v>
      </c>
      <c r="D1696" s="9"/>
      <c r="E1696" s="9"/>
      <c r="F1696" s="9"/>
      <c r="G1696" s="9"/>
      <c r="H1696" s="9"/>
      <c r="I1696" s="9"/>
      <c r="J1696" s="9" t="s">
        <v>45300</v>
      </c>
      <c r="K1696" s="9" t="s">
        <v>45286</v>
      </c>
      <c r="L1696" s="9" t="s">
        <v>1263</v>
      </c>
      <c r="M1696" s="9">
        <v>2</v>
      </c>
      <c r="N1696" s="9"/>
      <c r="O1696" s="9"/>
      <c r="P1696" s="2" t="s">
        <v>45301</v>
      </c>
      <c r="Q1696" s="9" t="s">
        <v>47</v>
      </c>
      <c r="R1696" s="9"/>
      <c r="S1696" s="9">
        <v>5.7252999999999998E-2</v>
      </c>
      <c r="T1696" s="9">
        <v>1.1490000000000001E-3</v>
      </c>
      <c r="U1696" s="9">
        <v>2.0784E-2</v>
      </c>
      <c r="V1696" s="9">
        <v>4.6620000000000003E-3</v>
      </c>
      <c r="W1696" s="9">
        <v>2.3222E-2</v>
      </c>
      <c r="X1696" s="9">
        <v>6.842E-3</v>
      </c>
      <c r="Y1696" s="9">
        <v>-0.17888999999999999</v>
      </c>
      <c r="Z1696" s="9">
        <v>0.224</v>
      </c>
      <c r="AA1696" s="9">
        <v>0.16400000000000001</v>
      </c>
      <c r="AB1696" s="9">
        <v>0.61299999999999999</v>
      </c>
      <c r="AC1696" s="9">
        <v>0.50349999999999995</v>
      </c>
      <c r="AD1696" s="9" t="s">
        <v>48</v>
      </c>
      <c r="AE1696" s="9" t="s">
        <v>48</v>
      </c>
      <c r="AF1696" s="9" t="s">
        <v>48</v>
      </c>
      <c r="AG1696" s="9" t="s">
        <v>37311</v>
      </c>
    </row>
    <row r="1697" spans="1:44" hidden="1" outlineLevel="1" x14ac:dyDescent="0.2">
      <c r="A1697" s="9" t="s">
        <v>45302</v>
      </c>
      <c r="B1697" s="9">
        <v>45348.978067129632</v>
      </c>
      <c r="C1697" s="9" t="s">
        <v>37392</v>
      </c>
      <c r="D1697" s="9"/>
      <c r="E1697" s="9"/>
      <c r="F1697" s="9"/>
      <c r="G1697" s="9"/>
      <c r="H1697" s="9"/>
      <c r="I1697" s="9"/>
      <c r="J1697" s="9" t="s">
        <v>45303</v>
      </c>
      <c r="K1697" s="9" t="s">
        <v>45294</v>
      </c>
      <c r="L1697" s="9" t="s">
        <v>1263</v>
      </c>
      <c r="M1697" s="9">
        <v>-1</v>
      </c>
      <c r="N1697" s="9"/>
      <c r="O1697" s="9"/>
      <c r="P1697" s="2" t="s">
        <v>45304</v>
      </c>
      <c r="Q1697" s="9" t="s">
        <v>47</v>
      </c>
      <c r="R1697" s="9"/>
      <c r="S1697" s="9">
        <v>0.37751200000000001</v>
      </c>
      <c r="T1697" s="9">
        <v>2.3077E-2</v>
      </c>
      <c r="U1697" s="9">
        <v>0.27477400000000002</v>
      </c>
      <c r="V1697" s="9">
        <v>3.0949000000000001E-2</v>
      </c>
      <c r="W1697" s="9">
        <v>0.173619</v>
      </c>
      <c r="X1697" s="9">
        <v>1.8192E-2</v>
      </c>
      <c r="Y1697" s="9">
        <v>0.05</v>
      </c>
      <c r="Z1697" s="9">
        <v>0.42399999999999999</v>
      </c>
      <c r="AA1697" s="9">
        <v>0.14099999999999999</v>
      </c>
      <c r="AB1697" s="9">
        <v>0.435</v>
      </c>
      <c r="AC1697" s="9">
        <v>0.55740000000000001</v>
      </c>
      <c r="AD1697" s="9" t="s">
        <v>48</v>
      </c>
      <c r="AE1697" s="9" t="s">
        <v>48</v>
      </c>
      <c r="AF1697" s="9" t="s">
        <v>48</v>
      </c>
      <c r="AG1697" s="9" t="s">
        <v>37311</v>
      </c>
    </row>
    <row r="1698" spans="1:44" hidden="1" outlineLevel="1" x14ac:dyDescent="0.2">
      <c r="A1698" s="9" t="s">
        <v>45305</v>
      </c>
      <c r="B1698" s="9">
        <v>45349.173726851855</v>
      </c>
      <c r="C1698" s="9" t="s">
        <v>45306</v>
      </c>
      <c r="D1698" s="9"/>
      <c r="E1698" s="9"/>
      <c r="F1698" s="9"/>
      <c r="G1698" s="9"/>
      <c r="H1698" s="9"/>
      <c r="I1698" s="9"/>
      <c r="J1698" s="9" t="s">
        <v>45307</v>
      </c>
      <c r="K1698" s="9" t="s">
        <v>45302</v>
      </c>
      <c r="L1698" s="9" t="s">
        <v>1263</v>
      </c>
      <c r="M1698" s="9">
        <v>0</v>
      </c>
      <c r="N1698" s="9"/>
      <c r="O1698" s="9"/>
      <c r="P1698" s="2" t="s">
        <v>45308</v>
      </c>
      <c r="Q1698" s="9" t="s">
        <v>10104</v>
      </c>
      <c r="R1698" s="9"/>
      <c r="S1698" s="9">
        <v>5.9232E-2</v>
      </c>
      <c r="T1698" s="9">
        <v>2.0219999999999999E-3</v>
      </c>
      <c r="U1698" s="9">
        <v>2.7546999999999999E-2</v>
      </c>
      <c r="V1698" s="9">
        <v>5.5129999999999997E-3</v>
      </c>
      <c r="W1698" s="9">
        <v>2.58E-2</v>
      </c>
      <c r="X1698" s="9">
        <v>7.8449999999999995E-3</v>
      </c>
      <c r="Y1698" s="9">
        <v>-4.1669999999999999E-2</v>
      </c>
      <c r="Z1698" s="9">
        <v>0.129</v>
      </c>
      <c r="AA1698" s="9">
        <v>8.3000000000000004E-2</v>
      </c>
      <c r="AB1698" s="9">
        <v>0.78800000000000003</v>
      </c>
      <c r="AC1698" s="9">
        <v>0.84150000000000003</v>
      </c>
      <c r="AD1698" s="9" t="s">
        <v>48</v>
      </c>
      <c r="AE1698" s="9" t="s">
        <v>48</v>
      </c>
      <c r="AF1698" s="9" t="s">
        <v>48</v>
      </c>
      <c r="AG1698" s="9" t="s">
        <v>37311</v>
      </c>
    </row>
    <row r="1699" spans="1:44" hidden="1" outlineLevel="1" x14ac:dyDescent="0.2"/>
    <row r="1700" spans="1:44" hidden="1" outlineLevel="1" x14ac:dyDescent="0.2"/>
    <row r="1701" spans="1:44" hidden="1" outlineLevel="1" x14ac:dyDescent="0.2"/>
    <row r="1702" spans="1:44" hidden="1" outlineLevel="1" x14ac:dyDescent="0.2"/>
    <row r="1703" spans="1:44" collapsed="1" x14ac:dyDescent="0.2">
      <c r="A1703" t="s">
        <v>37396</v>
      </c>
      <c r="B1703" t="s">
        <v>37397</v>
      </c>
      <c r="C1703" t="s">
        <v>37398</v>
      </c>
      <c r="D1703" t="s">
        <v>37399</v>
      </c>
      <c r="E1703" t="s">
        <v>41</v>
      </c>
      <c r="F1703" t="s">
        <v>43</v>
      </c>
      <c r="G1703">
        <v>29</v>
      </c>
      <c r="H1703" t="s">
        <v>42</v>
      </c>
      <c r="I1703">
        <v>28</v>
      </c>
      <c r="J1703" t="s">
        <v>37400</v>
      </c>
      <c r="L1703" t="s">
        <v>45</v>
      </c>
      <c r="M1703">
        <v>1</v>
      </c>
      <c r="N1703">
        <v>1</v>
      </c>
      <c r="O1703" s="2" t="s">
        <v>37401</v>
      </c>
      <c r="P1703" s="2" t="s">
        <v>37401</v>
      </c>
      <c r="Q1703" t="s">
        <v>47</v>
      </c>
      <c r="R1703" t="s">
        <v>47</v>
      </c>
      <c r="S1703">
        <v>5.1315920000000001E-2</v>
      </c>
      <c r="T1703">
        <v>2.5177002E-3</v>
      </c>
      <c r="U1703">
        <v>4.2664019999999997E-2</v>
      </c>
      <c r="V1703">
        <v>5.2906936000000002E-3</v>
      </c>
      <c r="W1703">
        <v>1.7807651000000001E-2</v>
      </c>
      <c r="X1703">
        <v>6.8287145999999998E-3</v>
      </c>
      <c r="Y1703">
        <v>2.4384469696969672E-3</v>
      </c>
      <c r="Z1703">
        <v>0.121</v>
      </c>
      <c r="AA1703">
        <v>6.9000000000000006E-2</v>
      </c>
      <c r="AB1703">
        <v>0.81</v>
      </c>
      <c r="AC1703">
        <v>0.97889999999999999</v>
      </c>
      <c r="AD1703" t="s">
        <v>48</v>
      </c>
      <c r="AE1703" t="s">
        <v>48</v>
      </c>
      <c r="AF1703" t="s">
        <v>48</v>
      </c>
      <c r="AG1703" t="s">
        <v>37311</v>
      </c>
      <c r="AH1703">
        <f t="shared" ref="AH1703" si="74">SUM(AI1703:AJ1703)</f>
        <v>6</v>
      </c>
      <c r="AI1703">
        <f t="shared" ref="AI1703" si="75">COUNTIF(L1703:L1717, "Comment")</f>
        <v>6</v>
      </c>
      <c r="AJ1703">
        <f t="shared" ref="AJ1703" si="76">COUNTIF(L1703:L1717, "Reply")</f>
        <v>0</v>
      </c>
      <c r="AK1703">
        <f t="shared" ref="AK1703" si="77">COUNTIF(C1704:C1717, C1703)</f>
        <v>0</v>
      </c>
      <c r="AM1703">
        <f t="shared" ref="AM1703" si="78">AVERAGE(S1703:S1717)</f>
        <v>0.11459441714285715</v>
      </c>
      <c r="AN1703">
        <f t="shared" ref="AN1703" si="79">AVERAGE(Y1703:Y1717)</f>
        <v>6.6796778138528135E-2</v>
      </c>
      <c r="AO1703" cm="1">
        <f t="array" ref="AO1703">SUM(COUNTIF(J1704:J1717, {"*NTA*","*YWNBTA*"}))</f>
        <v>1</v>
      </c>
      <c r="AP1703" cm="1">
        <f t="array" ref="AP1703">SUM(COUNTIF(J1704:J1717, {"*YTA*","*YWBTA*"}))</f>
        <v>3</v>
      </c>
      <c r="AQ1703" s="9">
        <f t="shared" ref="AQ1703" si="80">COUNTIF(J1704:J1717, "*ESH*")</f>
        <v>0</v>
      </c>
      <c r="AR1703" t="str">
        <f t="shared" ref="AR1703" si="81">IF(AO1703&gt;AP1703,(IF(AO1703&gt;AQ1703,"NTA","YTA")), IF(AP1703&gt;AQ1703,"YTA","ESH"))</f>
        <v>YTA</v>
      </c>
    </row>
    <row r="1704" spans="1:44" hidden="1" outlineLevel="1" x14ac:dyDescent="0.2">
      <c r="A1704" s="9" t="s">
        <v>45309</v>
      </c>
      <c r="B1704" s="9">
        <v>45348.920671296299</v>
      </c>
      <c r="C1704" s="9" t="s">
        <v>42571</v>
      </c>
      <c r="D1704" s="9"/>
      <c r="E1704" s="9"/>
      <c r="F1704" s="9"/>
      <c r="G1704" s="9"/>
      <c r="H1704" s="9"/>
      <c r="I1704" s="9"/>
      <c r="J1704" s="9" t="s">
        <v>45310</v>
      </c>
      <c r="K1704" s="9" t="s">
        <v>37396</v>
      </c>
      <c r="L1704" s="9" t="s">
        <v>1233</v>
      </c>
      <c r="M1704" s="9">
        <v>7</v>
      </c>
      <c r="N1704" s="9"/>
      <c r="O1704" s="9"/>
      <c r="P1704" s="2" t="s">
        <v>45311</v>
      </c>
      <c r="Q1704" s="9" t="s">
        <v>16652</v>
      </c>
      <c r="R1704" s="9"/>
      <c r="S1704" s="9">
        <v>2.2846000000000002E-2</v>
      </c>
      <c r="T1704" s="9">
        <v>9.7799999999999992E-4</v>
      </c>
      <c r="U1704" s="9">
        <v>1.3233999999999999E-2</v>
      </c>
      <c r="V1704" s="9">
        <v>3.0709999999999999E-3</v>
      </c>
      <c r="W1704" s="9">
        <v>1.0286999999999999E-2</v>
      </c>
      <c r="X1704" s="9">
        <v>6.4079999999999996E-3</v>
      </c>
      <c r="Y1704" s="9">
        <v>1.389E-3</v>
      </c>
      <c r="Z1704" s="9">
        <v>0.158</v>
      </c>
      <c r="AA1704" s="9">
        <v>1.7000000000000001E-2</v>
      </c>
      <c r="AB1704" s="9">
        <v>0.82399999999999995</v>
      </c>
      <c r="AC1704" s="9">
        <v>0.93489999999999995</v>
      </c>
      <c r="AD1704" s="9" t="s">
        <v>48</v>
      </c>
      <c r="AE1704" s="9" t="s">
        <v>48</v>
      </c>
      <c r="AF1704" s="9" t="s">
        <v>48</v>
      </c>
      <c r="AG1704" s="9" t="s">
        <v>37311</v>
      </c>
    </row>
    <row r="1705" spans="1:44" hidden="1" outlineLevel="1" x14ac:dyDescent="0.2">
      <c r="A1705" s="9" t="s">
        <v>45312</v>
      </c>
      <c r="B1705" s="9">
        <v>45348.950624999998</v>
      </c>
      <c r="C1705" s="9" t="s">
        <v>45313</v>
      </c>
      <c r="D1705" s="9"/>
      <c r="E1705" s="9"/>
      <c r="F1705" s="9"/>
      <c r="G1705" s="9"/>
      <c r="H1705" s="9"/>
      <c r="I1705" s="9"/>
      <c r="J1705" s="9" t="s">
        <v>45314</v>
      </c>
      <c r="K1705" s="9" t="s">
        <v>37396</v>
      </c>
      <c r="L1705" s="9" t="s">
        <v>1233</v>
      </c>
      <c r="M1705" s="9">
        <v>4</v>
      </c>
      <c r="N1705" s="9"/>
      <c r="O1705" s="9"/>
      <c r="P1705" s="2" t="s">
        <v>45315</v>
      </c>
      <c r="Q1705" s="9" t="s">
        <v>10150</v>
      </c>
      <c r="R1705" s="9"/>
      <c r="S1705" s="9">
        <v>2.3199999999999998E-2</v>
      </c>
      <c r="T1705" s="9">
        <v>7.8700000000000005E-4</v>
      </c>
      <c r="U1705" s="9">
        <v>1.1834000000000001E-2</v>
      </c>
      <c r="V1705" s="9">
        <v>2.0349999999999999E-3</v>
      </c>
      <c r="W1705" s="9">
        <v>1.1389E-2</v>
      </c>
      <c r="X1705" s="9">
        <v>6.1679999999999999E-3</v>
      </c>
      <c r="Y1705" s="9">
        <v>8.3330000000000001E-3</v>
      </c>
      <c r="Z1705" s="9">
        <v>0</v>
      </c>
      <c r="AA1705" s="9">
        <v>0</v>
      </c>
      <c r="AB1705" s="9">
        <v>1</v>
      </c>
      <c r="AC1705" s="9">
        <v>0</v>
      </c>
      <c r="AD1705" s="9" t="s">
        <v>48</v>
      </c>
      <c r="AE1705" s="9" t="s">
        <v>48</v>
      </c>
      <c r="AF1705" s="9" t="s">
        <v>48</v>
      </c>
      <c r="AG1705" s="9" t="s">
        <v>37311</v>
      </c>
    </row>
    <row r="1706" spans="1:44" hidden="1" outlineLevel="1" x14ac:dyDescent="0.2">
      <c r="A1706" s="9" t="s">
        <v>45316</v>
      </c>
      <c r="B1706" s="9">
        <v>45349.006423611114</v>
      </c>
      <c r="C1706" s="9" t="s">
        <v>24286</v>
      </c>
      <c r="D1706" s="9"/>
      <c r="E1706" s="9"/>
      <c r="F1706" s="9"/>
      <c r="G1706" s="9"/>
      <c r="H1706" s="9"/>
      <c r="I1706" s="9"/>
      <c r="J1706" s="9" t="s">
        <v>45317</v>
      </c>
      <c r="K1706" s="9" t="s">
        <v>37396</v>
      </c>
      <c r="L1706" s="9" t="s">
        <v>1233</v>
      </c>
      <c r="M1706" s="9">
        <v>3</v>
      </c>
      <c r="N1706" s="9"/>
      <c r="O1706" s="9"/>
      <c r="P1706" s="2" t="s">
        <v>45318</v>
      </c>
      <c r="Q1706" s="9" t="s">
        <v>11193</v>
      </c>
      <c r="R1706" s="9"/>
      <c r="S1706" s="9">
        <v>7.2127999999999998E-2</v>
      </c>
      <c r="T1706" s="9">
        <v>1.9840000000000001E-3</v>
      </c>
      <c r="U1706" s="9">
        <v>1.4225E-2</v>
      </c>
      <c r="V1706" s="9">
        <v>2.8860000000000001E-3</v>
      </c>
      <c r="W1706" s="9">
        <v>2.1933000000000001E-2</v>
      </c>
      <c r="X1706" s="9">
        <v>9.2560000000000003E-3</v>
      </c>
      <c r="Y1706" s="9">
        <v>0</v>
      </c>
      <c r="Z1706" s="9">
        <v>0.16700000000000001</v>
      </c>
      <c r="AA1706" s="9">
        <v>0</v>
      </c>
      <c r="AB1706" s="9">
        <v>0.83299999999999996</v>
      </c>
      <c r="AC1706" s="9">
        <v>0.34</v>
      </c>
      <c r="AD1706" s="9" t="s">
        <v>48</v>
      </c>
      <c r="AE1706" s="9" t="s">
        <v>48</v>
      </c>
      <c r="AF1706" s="9" t="s">
        <v>48</v>
      </c>
      <c r="AG1706" s="9" t="s">
        <v>37311</v>
      </c>
    </row>
    <row r="1707" spans="1:44" hidden="1" outlineLevel="1" x14ac:dyDescent="0.2">
      <c r="A1707" s="9" t="s">
        <v>45319</v>
      </c>
      <c r="B1707" s="9">
        <v>45348.905370370368</v>
      </c>
      <c r="C1707" s="9" t="s">
        <v>45320</v>
      </c>
      <c r="D1707" s="9"/>
      <c r="E1707" s="9"/>
      <c r="F1707" s="9"/>
      <c r="G1707" s="9"/>
      <c r="H1707" s="9"/>
      <c r="I1707" s="9"/>
      <c r="J1707" s="9" t="s">
        <v>45321</v>
      </c>
      <c r="K1707" s="9" t="s">
        <v>37396</v>
      </c>
      <c r="L1707" s="9" t="s">
        <v>1233</v>
      </c>
      <c r="M1707" s="9">
        <v>5</v>
      </c>
      <c r="N1707" s="9"/>
      <c r="O1707" s="9"/>
      <c r="P1707" s="2" t="s">
        <v>45322</v>
      </c>
      <c r="Q1707" s="9" t="s">
        <v>47</v>
      </c>
      <c r="R1707" s="9"/>
      <c r="S1707" s="9">
        <v>2.9092E-2</v>
      </c>
      <c r="T1707" s="9">
        <v>1.1590000000000001E-3</v>
      </c>
      <c r="U1707" s="9">
        <v>1.8256000000000001E-2</v>
      </c>
      <c r="V1707" s="9">
        <v>2.7560000000000002E-3</v>
      </c>
      <c r="W1707" s="9">
        <v>1.4961E-2</v>
      </c>
      <c r="X1707" s="9">
        <v>6.4989999999999996E-3</v>
      </c>
      <c r="Y1707" s="9">
        <v>0.35416700000000001</v>
      </c>
      <c r="Z1707" s="9">
        <v>0.108</v>
      </c>
      <c r="AA1707" s="9">
        <v>0</v>
      </c>
      <c r="AB1707" s="9">
        <v>0.89200000000000002</v>
      </c>
      <c r="AC1707" s="9">
        <v>0.91990000000000005</v>
      </c>
      <c r="AD1707" s="9" t="s">
        <v>48</v>
      </c>
      <c r="AE1707" s="9" t="s">
        <v>48</v>
      </c>
      <c r="AF1707" s="9" t="s">
        <v>48</v>
      </c>
      <c r="AG1707" s="9" t="s">
        <v>37311</v>
      </c>
    </row>
    <row r="1708" spans="1:44" hidden="1" outlineLevel="1" x14ac:dyDescent="0.2">
      <c r="A1708" s="9" t="s">
        <v>45323</v>
      </c>
      <c r="B1708" s="9">
        <v>45348.913761574076</v>
      </c>
      <c r="C1708" s="9" t="s">
        <v>45324</v>
      </c>
      <c r="D1708" s="11"/>
      <c r="E1708" s="9"/>
      <c r="F1708" s="9"/>
      <c r="G1708" s="9"/>
      <c r="H1708" s="9"/>
      <c r="I1708" s="9"/>
      <c r="J1708" s="9" t="s">
        <v>45325</v>
      </c>
      <c r="K1708" s="9" t="s">
        <v>37396</v>
      </c>
      <c r="L1708" s="9" t="s">
        <v>1233</v>
      </c>
      <c r="M1708" s="9">
        <v>-2</v>
      </c>
      <c r="N1708" s="9"/>
      <c r="O1708" s="9"/>
      <c r="P1708" s="2" t="s">
        <v>45326</v>
      </c>
      <c r="Q1708" s="9" t="s">
        <v>10032</v>
      </c>
      <c r="R1708" s="9"/>
      <c r="S1708" s="9">
        <v>8.9538999999999994E-2</v>
      </c>
      <c r="T1708" s="9">
        <v>2.2030000000000001E-3</v>
      </c>
      <c r="U1708" s="9">
        <v>2.9049999999999999E-2</v>
      </c>
      <c r="V1708" s="9">
        <v>4.0330000000000001E-3</v>
      </c>
      <c r="W1708" s="9">
        <v>3.2909000000000001E-2</v>
      </c>
      <c r="X1708" s="9">
        <v>7.1069999999999996E-3</v>
      </c>
      <c r="Y1708" s="9">
        <v>1.25E-3</v>
      </c>
      <c r="Z1708" s="9">
        <v>8.5000000000000006E-2</v>
      </c>
      <c r="AA1708" s="9">
        <v>1.7999999999999999E-2</v>
      </c>
      <c r="AB1708" s="9">
        <v>0.89700000000000002</v>
      </c>
      <c r="AC1708" s="9">
        <v>0.78139999999999998</v>
      </c>
      <c r="AD1708" s="9" t="s">
        <v>48</v>
      </c>
      <c r="AE1708" s="9" t="s">
        <v>48</v>
      </c>
      <c r="AF1708" s="9" t="s">
        <v>48</v>
      </c>
      <c r="AG1708" s="9" t="s">
        <v>37311</v>
      </c>
    </row>
    <row r="1709" spans="1:44" hidden="1" outlineLevel="1" x14ac:dyDescent="0.2">
      <c r="A1709" s="9" t="s">
        <v>45327</v>
      </c>
      <c r="B1709" s="9">
        <v>45348.935266203705</v>
      </c>
      <c r="C1709" s="9" t="s">
        <v>45328</v>
      </c>
      <c r="D1709" s="9"/>
      <c r="E1709" s="9"/>
      <c r="F1709" s="9"/>
      <c r="G1709" s="9"/>
      <c r="H1709" s="9"/>
      <c r="I1709" s="9"/>
      <c r="J1709" s="9" t="s">
        <v>45329</v>
      </c>
      <c r="K1709" s="9" t="s">
        <v>37396</v>
      </c>
      <c r="L1709" s="9" t="s">
        <v>1233</v>
      </c>
      <c r="M1709" s="9">
        <v>1</v>
      </c>
      <c r="N1709" s="9"/>
      <c r="O1709" s="9"/>
      <c r="P1709" s="2" t="s">
        <v>45330</v>
      </c>
      <c r="Q1709" s="9" t="s">
        <v>47</v>
      </c>
      <c r="R1709" s="9"/>
      <c r="S1709" s="9">
        <v>0.51404000000000005</v>
      </c>
      <c r="T1709" s="9">
        <v>2.3077E-2</v>
      </c>
      <c r="U1709" s="9">
        <v>0.36452299999999999</v>
      </c>
      <c r="V1709" s="9">
        <v>2.0983000000000002E-2</v>
      </c>
      <c r="W1709" s="9">
        <v>8.2865999999999995E-2</v>
      </c>
      <c r="X1709" s="9">
        <v>2.4926E-2</v>
      </c>
      <c r="Y1709" s="9">
        <v>0.1</v>
      </c>
      <c r="Z1709" s="9">
        <v>0</v>
      </c>
      <c r="AA1709" s="9">
        <v>0</v>
      </c>
      <c r="AB1709" s="9">
        <v>1</v>
      </c>
      <c r="AC1709" s="9">
        <v>0</v>
      </c>
      <c r="AD1709" s="9" t="s">
        <v>48</v>
      </c>
      <c r="AE1709" s="9" t="s">
        <v>48</v>
      </c>
      <c r="AF1709" s="9" t="s">
        <v>48</v>
      </c>
      <c r="AG1709" s="9" t="s">
        <v>37311</v>
      </c>
    </row>
    <row r="1710" spans="1:44" hidden="1" outlineLevel="1" x14ac:dyDescent="0.2"/>
    <row r="1711" spans="1:44" hidden="1" outlineLevel="1" x14ac:dyDescent="0.2"/>
    <row r="1712" spans="1:44" hidden="1" outlineLevel="1" x14ac:dyDescent="0.2"/>
    <row r="1713" spans="1:44" hidden="1" outlineLevel="1" x14ac:dyDescent="0.2"/>
    <row r="1714" spans="1:44" hidden="1" outlineLevel="1" x14ac:dyDescent="0.2"/>
    <row r="1715" spans="1:44" hidden="1" outlineLevel="1" x14ac:dyDescent="0.2"/>
    <row r="1716" spans="1:44" hidden="1" outlineLevel="1" x14ac:dyDescent="0.2"/>
    <row r="1717" spans="1:44" hidden="1" outlineLevel="1" x14ac:dyDescent="0.2"/>
    <row r="1718" spans="1:44" collapsed="1" x14ac:dyDescent="0.2">
      <c r="A1718" t="s">
        <v>37402</v>
      </c>
      <c r="B1718" t="s">
        <v>37403</v>
      </c>
      <c r="C1718" t="s">
        <v>37404</v>
      </c>
      <c r="D1718" t="s">
        <v>37405</v>
      </c>
      <c r="E1718" t="s">
        <v>41</v>
      </c>
      <c r="F1718" t="s">
        <v>43</v>
      </c>
      <c r="G1718">
        <v>27</v>
      </c>
      <c r="H1718" t="s">
        <v>43</v>
      </c>
      <c r="I1718">
        <v>30</v>
      </c>
      <c r="J1718" t="s">
        <v>37406</v>
      </c>
      <c r="L1718" t="s">
        <v>45</v>
      </c>
      <c r="M1718">
        <v>11</v>
      </c>
      <c r="N1718">
        <v>0.66</v>
      </c>
      <c r="O1718" s="2" t="s">
        <v>37407</v>
      </c>
      <c r="P1718" s="2" t="s">
        <v>37407</v>
      </c>
      <c r="Q1718" t="s">
        <v>47</v>
      </c>
      <c r="R1718" t="s">
        <v>37408</v>
      </c>
      <c r="S1718">
        <v>0.11098998</v>
      </c>
      <c r="T1718">
        <v>2.4795531999999999E-3</v>
      </c>
      <c r="U1718">
        <v>4.0158957000000002E-2</v>
      </c>
      <c r="V1718">
        <v>7.0665907E-3</v>
      </c>
      <c r="W1718">
        <v>4.5593183000000002E-2</v>
      </c>
      <c r="X1718">
        <v>7.9226320000000006E-3</v>
      </c>
      <c r="Y1718">
        <v>5.7326007326007317E-2</v>
      </c>
      <c r="Z1718">
        <v>0.17799999999999999</v>
      </c>
      <c r="AA1718">
        <v>9.8000000000000004E-2</v>
      </c>
      <c r="AB1718">
        <v>0.72299999999999998</v>
      </c>
      <c r="AC1718">
        <v>0.997</v>
      </c>
      <c r="AD1718" t="s">
        <v>48</v>
      </c>
      <c r="AE1718" t="s">
        <v>48</v>
      </c>
      <c r="AF1718" t="s">
        <v>48</v>
      </c>
      <c r="AG1718" t="s">
        <v>37311</v>
      </c>
      <c r="AH1718">
        <f t="shared" ref="AH1718" si="82">SUM(AI1718:AJ1718)</f>
        <v>43</v>
      </c>
      <c r="AI1718">
        <f t="shared" ref="AI1718" si="83">COUNTIF(L1718:L1774,"Comment")</f>
        <v>23</v>
      </c>
      <c r="AJ1718">
        <f t="shared" ref="AJ1718" si="84">COUNTIF(L1718:L1774, "Reply")</f>
        <v>20</v>
      </c>
      <c r="AK1718">
        <f t="shared" ref="AK1718" si="85">COUNTIF(C1761:C1774, C1718)</f>
        <v>1</v>
      </c>
      <c r="AM1718">
        <f t="shared" ref="AM1718" si="86">AVERAGE(S1718:S1774)</f>
        <v>0.18725834618604645</v>
      </c>
      <c r="AN1718">
        <f t="shared" ref="AN1718" si="87">AVERAGE(Y1718:Y1774)</f>
        <v>7.4113229387602203E-2</v>
      </c>
      <c r="AO1718" cm="1">
        <f t="array" ref="AO1718">SUM(COUNTIF(J1719:J1774, {"*NTA*","*YWNBTA*"}))</f>
        <v>10</v>
      </c>
      <c r="AP1718" cm="1">
        <f t="array" ref="AP1718">SUM(COUNTIF(J1719:J1774, {"*YTA*","*YWBTA*"}))</f>
        <v>0</v>
      </c>
      <c r="AQ1718">
        <f>COUNTIF(J1719:J1774, "*ESH*")</f>
        <v>13</v>
      </c>
      <c r="AR1718" t="str">
        <f t="shared" ref="AR1718" si="88">IF(AO1718&gt;AP1718,(IF(AO1718&gt;AQ1718,"NTA","YTA")),IF(AP1718&gt;AQ1718,"YTA","ESH"))</f>
        <v>YTA</v>
      </c>
    </row>
    <row r="1719" spans="1:44" hidden="1" outlineLevel="1" x14ac:dyDescent="0.2">
      <c r="A1719" t="s">
        <v>45331</v>
      </c>
      <c r="B1719" t="s">
        <v>45332</v>
      </c>
      <c r="C1719" t="s">
        <v>15129</v>
      </c>
      <c r="D1719" s="3"/>
      <c r="J1719" t="s">
        <v>45333</v>
      </c>
      <c r="K1719" t="s">
        <v>37402</v>
      </c>
      <c r="L1719" t="s">
        <v>1233</v>
      </c>
      <c r="M1719">
        <v>112</v>
      </c>
      <c r="P1719" s="2" t="s">
        <v>45334</v>
      </c>
      <c r="Q1719" t="s">
        <v>45335</v>
      </c>
      <c r="S1719">
        <v>0.62893690000000002</v>
      </c>
      <c r="T1719">
        <v>9.912638E-2</v>
      </c>
      <c r="U1719">
        <v>0.70864636000000003</v>
      </c>
      <c r="V1719">
        <v>4.1003603E-2</v>
      </c>
      <c r="W1719">
        <v>0.37619757999999998</v>
      </c>
      <c r="X1719">
        <v>1.1042560999999999E-2</v>
      </c>
      <c r="Y1719">
        <v>-0.3</v>
      </c>
      <c r="Z1719">
        <v>0.14499999999999999</v>
      </c>
      <c r="AA1719">
        <v>0.20799999999999999</v>
      </c>
      <c r="AB1719">
        <v>0.64700000000000002</v>
      </c>
      <c r="AC1719">
        <v>-0.38779999999999998</v>
      </c>
      <c r="AD1719" t="s">
        <v>48</v>
      </c>
      <c r="AE1719" t="s">
        <v>48</v>
      </c>
      <c r="AF1719" t="s">
        <v>48</v>
      </c>
      <c r="AG1719" t="s">
        <v>37311</v>
      </c>
    </row>
    <row r="1720" spans="1:44" hidden="1" outlineLevel="1" x14ac:dyDescent="0.2">
      <c r="A1720" t="s">
        <v>45336</v>
      </c>
      <c r="B1720" t="s">
        <v>45337</v>
      </c>
      <c r="C1720" t="s">
        <v>30359</v>
      </c>
      <c r="D1720" s="3"/>
      <c r="J1720" t="s">
        <v>45338</v>
      </c>
      <c r="K1720" t="s">
        <v>37402</v>
      </c>
      <c r="L1720" t="s">
        <v>1233</v>
      </c>
      <c r="M1720">
        <v>40</v>
      </c>
      <c r="P1720" s="2" t="s">
        <v>45339</v>
      </c>
      <c r="Q1720" t="s">
        <v>10060</v>
      </c>
      <c r="S1720">
        <v>2.3906821000000002E-2</v>
      </c>
      <c r="T1720">
        <v>8.8691710000000001E-4</v>
      </c>
      <c r="U1720">
        <v>1.1868047499999999E-2</v>
      </c>
      <c r="V1720">
        <v>2.6083488000000002E-3</v>
      </c>
      <c r="W1720">
        <v>1.2110904E-2</v>
      </c>
      <c r="X1720">
        <v>6.861079E-3</v>
      </c>
      <c r="Y1720">
        <v>0.1041666666666667</v>
      </c>
      <c r="Z1720">
        <v>7.1999999999999995E-2</v>
      </c>
      <c r="AA1720">
        <v>5.2999999999999999E-2</v>
      </c>
      <c r="AB1720">
        <v>0.875</v>
      </c>
      <c r="AC1720">
        <v>0.128</v>
      </c>
      <c r="AD1720" t="s">
        <v>48</v>
      </c>
      <c r="AE1720" t="s">
        <v>48</v>
      </c>
      <c r="AF1720" t="s">
        <v>48</v>
      </c>
      <c r="AG1720" t="s">
        <v>37311</v>
      </c>
    </row>
    <row r="1721" spans="1:44" hidden="1" outlineLevel="1" x14ac:dyDescent="0.2">
      <c r="A1721" t="s">
        <v>45340</v>
      </c>
      <c r="B1721" t="s">
        <v>45341</v>
      </c>
      <c r="C1721" t="s">
        <v>24077</v>
      </c>
      <c r="D1721" s="3"/>
      <c r="J1721" t="s">
        <v>45342</v>
      </c>
      <c r="K1721" t="s">
        <v>37402</v>
      </c>
      <c r="L1721" t="s">
        <v>1233</v>
      </c>
      <c r="M1721">
        <v>15</v>
      </c>
      <c r="P1721" s="2" t="s">
        <v>45343</v>
      </c>
      <c r="Q1721" t="s">
        <v>24466</v>
      </c>
      <c r="S1721">
        <v>9.5684489999999997E-2</v>
      </c>
      <c r="T1721">
        <v>2.1934509999999999E-3</v>
      </c>
      <c r="U1721">
        <v>2.2218295999999998E-2</v>
      </c>
      <c r="V1721">
        <v>6.2526376000000003E-3</v>
      </c>
      <c r="W1721">
        <v>3.1036375000000001E-2</v>
      </c>
      <c r="X1721">
        <v>7.0682109999999996E-3</v>
      </c>
      <c r="Y1721">
        <v>0.3</v>
      </c>
      <c r="Z1721">
        <v>0.152</v>
      </c>
      <c r="AA1721">
        <v>0.03</v>
      </c>
      <c r="AB1721">
        <v>0.81799999999999995</v>
      </c>
      <c r="AC1721">
        <v>0.8901</v>
      </c>
      <c r="AD1721" t="s">
        <v>48</v>
      </c>
      <c r="AE1721" t="s">
        <v>48</v>
      </c>
      <c r="AF1721" t="s">
        <v>48</v>
      </c>
      <c r="AG1721" t="s">
        <v>37311</v>
      </c>
    </row>
    <row r="1722" spans="1:44" hidden="1" outlineLevel="1" x14ac:dyDescent="0.2">
      <c r="A1722" t="s">
        <v>45344</v>
      </c>
      <c r="B1722" t="s">
        <v>45345</v>
      </c>
      <c r="C1722" t="s">
        <v>10620</v>
      </c>
      <c r="D1722" s="3"/>
      <c r="J1722" t="s">
        <v>45346</v>
      </c>
      <c r="K1722" t="s">
        <v>37402</v>
      </c>
      <c r="L1722" t="s">
        <v>1233</v>
      </c>
      <c r="M1722">
        <v>19</v>
      </c>
      <c r="P1722" s="2" t="s">
        <v>45347</v>
      </c>
      <c r="Q1722" t="s">
        <v>10144</v>
      </c>
      <c r="S1722">
        <v>0.11119666</v>
      </c>
      <c r="T1722">
        <v>2.4414062999999998E-3</v>
      </c>
      <c r="U1722">
        <v>2.2559889E-2</v>
      </c>
      <c r="V1722">
        <v>5.1796999999999998E-3</v>
      </c>
      <c r="W1722">
        <v>5.8475737E-2</v>
      </c>
      <c r="X1722">
        <v>6.977591E-3</v>
      </c>
      <c r="Y1722">
        <v>0.1144302721088436</v>
      </c>
      <c r="Z1722">
        <v>0.11899999999999999</v>
      </c>
      <c r="AA1722">
        <v>6.3E-2</v>
      </c>
      <c r="AB1722">
        <v>0.81799999999999995</v>
      </c>
      <c r="AC1722">
        <v>0.97389999999999999</v>
      </c>
      <c r="AD1722" t="s">
        <v>48</v>
      </c>
      <c r="AE1722" t="s">
        <v>48</v>
      </c>
      <c r="AF1722" t="s">
        <v>48</v>
      </c>
      <c r="AG1722" t="s">
        <v>37311</v>
      </c>
    </row>
    <row r="1723" spans="1:44" hidden="1" outlineLevel="1" x14ac:dyDescent="0.2">
      <c r="A1723" t="s">
        <v>45348</v>
      </c>
      <c r="B1723" t="s">
        <v>45349</v>
      </c>
      <c r="C1723" t="s">
        <v>45350</v>
      </c>
      <c r="D1723" s="3"/>
      <c r="J1723" t="s">
        <v>45351</v>
      </c>
      <c r="K1723" t="s">
        <v>37402</v>
      </c>
      <c r="L1723" t="s">
        <v>1233</v>
      </c>
      <c r="M1723">
        <v>17</v>
      </c>
      <c r="P1723" s="2" t="s">
        <v>45352</v>
      </c>
      <c r="Q1723" t="s">
        <v>10060</v>
      </c>
      <c r="S1723">
        <v>5.5768944000000001E-2</v>
      </c>
      <c r="T1723">
        <v>1.6498566000000001E-3</v>
      </c>
      <c r="U1723">
        <v>1.9827150000000002E-2</v>
      </c>
      <c r="V1723">
        <v>7.6955543E-3</v>
      </c>
      <c r="W1723">
        <v>1.9161236000000002E-2</v>
      </c>
      <c r="X1723">
        <v>8.1427099999999992E-3</v>
      </c>
      <c r="Y1723">
        <v>0.26666666666666672</v>
      </c>
      <c r="Z1723">
        <v>0.159</v>
      </c>
      <c r="AA1723">
        <v>0</v>
      </c>
      <c r="AB1723">
        <v>0.84099999999999997</v>
      </c>
      <c r="AC1723">
        <v>0.85729999999999995</v>
      </c>
      <c r="AD1723" t="s">
        <v>48</v>
      </c>
      <c r="AE1723" t="s">
        <v>48</v>
      </c>
      <c r="AF1723" t="s">
        <v>48</v>
      </c>
      <c r="AG1723" t="s">
        <v>37311</v>
      </c>
    </row>
    <row r="1724" spans="1:44" hidden="1" outlineLevel="1" x14ac:dyDescent="0.2">
      <c r="A1724" t="s">
        <v>45353</v>
      </c>
      <c r="B1724" t="s">
        <v>45354</v>
      </c>
      <c r="C1724" t="s">
        <v>45355</v>
      </c>
      <c r="D1724" s="3"/>
      <c r="J1724" t="s">
        <v>45356</v>
      </c>
      <c r="K1724" t="s">
        <v>37402</v>
      </c>
      <c r="L1724" t="s">
        <v>1233</v>
      </c>
      <c r="M1724">
        <v>10</v>
      </c>
      <c r="P1724" s="2" t="s">
        <v>45357</v>
      </c>
      <c r="Q1724" t="s">
        <v>10132</v>
      </c>
      <c r="S1724">
        <v>0.11150667</v>
      </c>
      <c r="T1724">
        <v>1.6975403000000001E-3</v>
      </c>
      <c r="U1724">
        <v>1.3610168000000001E-2</v>
      </c>
      <c r="V1724">
        <v>1.0063417E-2</v>
      </c>
      <c r="W1724">
        <v>4.5593183000000002E-2</v>
      </c>
      <c r="X1724">
        <v>7.0552653999999999E-3</v>
      </c>
      <c r="Y1724">
        <v>4.9999999999999989E-2</v>
      </c>
      <c r="Z1724">
        <v>0.371</v>
      </c>
      <c r="AA1724">
        <v>0.14599999999999999</v>
      </c>
      <c r="AB1724">
        <v>0.48399999999999999</v>
      </c>
      <c r="AC1724">
        <v>0.93659999999999999</v>
      </c>
      <c r="AD1724" t="s">
        <v>48</v>
      </c>
      <c r="AE1724" t="s">
        <v>48</v>
      </c>
      <c r="AF1724" t="s">
        <v>48</v>
      </c>
      <c r="AG1724" t="s">
        <v>37311</v>
      </c>
    </row>
    <row r="1725" spans="1:44" hidden="1" outlineLevel="1" x14ac:dyDescent="0.2">
      <c r="A1725" t="s">
        <v>45358</v>
      </c>
      <c r="B1725" t="s">
        <v>45359</v>
      </c>
      <c r="C1725" t="s">
        <v>36396</v>
      </c>
      <c r="D1725" s="3"/>
      <c r="J1725" t="s">
        <v>45360</v>
      </c>
      <c r="K1725" t="s">
        <v>37402</v>
      </c>
      <c r="L1725" t="s">
        <v>1233</v>
      </c>
      <c r="M1725">
        <v>7</v>
      </c>
      <c r="P1725" s="2" t="s">
        <v>45361</v>
      </c>
      <c r="Q1725" t="s">
        <v>10138</v>
      </c>
      <c r="S1725">
        <v>0.27236434999999998</v>
      </c>
      <c r="T1725">
        <v>8.8119510000000002E-3</v>
      </c>
      <c r="U1725">
        <v>0.10549548</v>
      </c>
      <c r="V1725">
        <v>1.5254693999999999E-2</v>
      </c>
      <c r="W1725">
        <v>0.24171697</v>
      </c>
      <c r="X1725">
        <v>8.7382150000000006E-3</v>
      </c>
      <c r="Y1725">
        <v>0.12423160173160171</v>
      </c>
      <c r="Z1725">
        <v>9.2999999999999999E-2</v>
      </c>
      <c r="AA1725">
        <v>0.188</v>
      </c>
      <c r="AB1725">
        <v>0.71899999999999997</v>
      </c>
      <c r="AC1725">
        <v>-0.93879999999999997</v>
      </c>
      <c r="AD1725" t="s">
        <v>48</v>
      </c>
      <c r="AE1725" t="s">
        <v>48</v>
      </c>
      <c r="AF1725" t="s">
        <v>48</v>
      </c>
      <c r="AG1725" t="s">
        <v>37311</v>
      </c>
    </row>
    <row r="1726" spans="1:44" hidden="1" outlineLevel="1" x14ac:dyDescent="0.2">
      <c r="A1726" t="s">
        <v>45362</v>
      </c>
      <c r="B1726" t="s">
        <v>45363</v>
      </c>
      <c r="C1726" t="s">
        <v>26704</v>
      </c>
      <c r="D1726" s="3"/>
      <c r="J1726" t="s">
        <v>45364</v>
      </c>
      <c r="K1726" t="s">
        <v>37402</v>
      </c>
      <c r="L1726" t="s">
        <v>1233</v>
      </c>
      <c r="M1726">
        <v>2</v>
      </c>
      <c r="P1726" s="2" t="s">
        <v>45365</v>
      </c>
      <c r="Q1726" t="s">
        <v>10021</v>
      </c>
      <c r="S1726">
        <v>0.25462921999999999</v>
      </c>
      <c r="T1726">
        <v>4.1770935000000004E-3</v>
      </c>
      <c r="U1726">
        <v>2.6863952999999999E-2</v>
      </c>
      <c r="V1726">
        <v>5.919657E-3</v>
      </c>
      <c r="W1726">
        <v>0.22303216000000001</v>
      </c>
      <c r="X1726">
        <v>7.2106145999999999E-3</v>
      </c>
      <c r="Y1726">
        <v>0.35551948051948051</v>
      </c>
      <c r="Z1726">
        <v>8.1000000000000003E-2</v>
      </c>
      <c r="AA1726">
        <v>0.13900000000000001</v>
      </c>
      <c r="AB1726">
        <v>0.78100000000000003</v>
      </c>
      <c r="AC1726">
        <v>-0.55769999999999997</v>
      </c>
      <c r="AD1726" t="s">
        <v>48</v>
      </c>
      <c r="AE1726" t="s">
        <v>48</v>
      </c>
      <c r="AF1726" t="s">
        <v>48</v>
      </c>
      <c r="AG1726" t="s">
        <v>37311</v>
      </c>
    </row>
    <row r="1727" spans="1:44" hidden="1" outlineLevel="1" x14ac:dyDescent="0.2">
      <c r="A1727" t="s">
        <v>45366</v>
      </c>
      <c r="B1727" t="s">
        <v>45367</v>
      </c>
      <c r="C1727" t="s">
        <v>14746</v>
      </c>
      <c r="D1727" s="3"/>
      <c r="J1727" t="s">
        <v>45368</v>
      </c>
      <c r="K1727" t="s">
        <v>37402</v>
      </c>
      <c r="L1727" t="s">
        <v>1233</v>
      </c>
      <c r="M1727">
        <v>2</v>
      </c>
      <c r="P1727" s="2" t="s">
        <v>45369</v>
      </c>
      <c r="Q1727" t="s">
        <v>11193</v>
      </c>
      <c r="S1727">
        <v>5.7995459999999999E-2</v>
      </c>
      <c r="T1727">
        <v>1.1110306E-3</v>
      </c>
      <c r="U1727">
        <v>1.3166099000000001E-2</v>
      </c>
      <c r="V1727">
        <v>2.8488350000000001E-3</v>
      </c>
      <c r="W1727">
        <v>2.7347196000000001E-2</v>
      </c>
      <c r="X1727">
        <v>6.2526283000000002E-3</v>
      </c>
      <c r="Y1727">
        <v>6.9999999999999993E-2</v>
      </c>
      <c r="Z1727">
        <v>0.128</v>
      </c>
      <c r="AA1727">
        <v>0.14799999999999999</v>
      </c>
      <c r="AB1727">
        <v>0.72399999999999998</v>
      </c>
      <c r="AC1727">
        <v>-0.4108</v>
      </c>
      <c r="AD1727" t="s">
        <v>48</v>
      </c>
      <c r="AE1727" t="s">
        <v>48</v>
      </c>
      <c r="AF1727" t="s">
        <v>48</v>
      </c>
      <c r="AG1727" t="s">
        <v>37311</v>
      </c>
    </row>
    <row r="1728" spans="1:44" hidden="1" outlineLevel="1" x14ac:dyDescent="0.2">
      <c r="A1728" t="s">
        <v>45370</v>
      </c>
      <c r="B1728" t="s">
        <v>45371</v>
      </c>
      <c r="C1728" t="s">
        <v>45372</v>
      </c>
      <c r="D1728" s="3"/>
      <c r="J1728" t="s">
        <v>45373</v>
      </c>
      <c r="K1728" t="s">
        <v>37402</v>
      </c>
      <c r="L1728" t="s">
        <v>1233</v>
      </c>
      <c r="M1728">
        <v>3</v>
      </c>
      <c r="P1728" s="2" t="s">
        <v>45374</v>
      </c>
      <c r="Q1728" t="s">
        <v>16502</v>
      </c>
      <c r="S1728">
        <v>0.25915736</v>
      </c>
      <c r="T1728">
        <v>4.1198729999999996E-3</v>
      </c>
      <c r="U1728">
        <v>6.8466200000000005E-2</v>
      </c>
      <c r="V1728">
        <v>1.0951364999999999E-2</v>
      </c>
      <c r="W1728">
        <v>0.21135417000000001</v>
      </c>
      <c r="X1728">
        <v>8.026198E-3</v>
      </c>
      <c r="Y1728">
        <v>-0.4</v>
      </c>
      <c r="Z1728">
        <v>0</v>
      </c>
      <c r="AA1728">
        <v>0.437</v>
      </c>
      <c r="AB1728">
        <v>0.56299999999999994</v>
      </c>
      <c r="AC1728">
        <v>-0.47670000000000001</v>
      </c>
      <c r="AD1728" t="s">
        <v>48</v>
      </c>
      <c r="AE1728" t="s">
        <v>48</v>
      </c>
      <c r="AF1728" t="s">
        <v>48</v>
      </c>
      <c r="AG1728" t="s">
        <v>37311</v>
      </c>
    </row>
    <row r="1729" spans="1:33" hidden="1" outlineLevel="1" x14ac:dyDescent="0.2">
      <c r="A1729" t="s">
        <v>45375</v>
      </c>
      <c r="B1729" t="s">
        <v>45376</v>
      </c>
      <c r="C1729" t="s">
        <v>39925</v>
      </c>
      <c r="D1729" s="3"/>
      <c r="J1729" t="s">
        <v>45377</v>
      </c>
      <c r="K1729" t="s">
        <v>37402</v>
      </c>
      <c r="L1729" t="s">
        <v>1233</v>
      </c>
      <c r="M1729">
        <v>2</v>
      </c>
      <c r="P1729" s="2" t="s">
        <v>45378</v>
      </c>
      <c r="Q1729" t="s">
        <v>10104</v>
      </c>
      <c r="S1729">
        <v>1.6838523000000001E-2</v>
      </c>
      <c r="T1729">
        <v>4.8160553000000002E-4</v>
      </c>
      <c r="U1729">
        <v>9.7501740000000003E-3</v>
      </c>
      <c r="V1729">
        <v>1.1839314E-3</v>
      </c>
      <c r="W1729">
        <v>1.1046897999999999E-2</v>
      </c>
      <c r="X1729">
        <v>6.1749537000000002E-3</v>
      </c>
      <c r="Y1729">
        <v>0.1333333333333333</v>
      </c>
      <c r="Z1729">
        <v>0.12</v>
      </c>
      <c r="AA1729">
        <v>3.5000000000000003E-2</v>
      </c>
      <c r="AB1729">
        <v>0.84499999999999997</v>
      </c>
      <c r="AC1729">
        <v>0.74299999999999999</v>
      </c>
      <c r="AD1729" t="s">
        <v>48</v>
      </c>
      <c r="AE1729" t="s">
        <v>48</v>
      </c>
      <c r="AF1729" t="s">
        <v>48</v>
      </c>
      <c r="AG1729" t="s">
        <v>37311</v>
      </c>
    </row>
    <row r="1730" spans="1:33" hidden="1" outlineLevel="1" x14ac:dyDescent="0.2">
      <c r="A1730" t="s">
        <v>45379</v>
      </c>
      <c r="B1730" t="s">
        <v>45380</v>
      </c>
      <c r="C1730" t="s">
        <v>39529</v>
      </c>
      <c r="D1730" s="3"/>
      <c r="J1730" t="s">
        <v>45381</v>
      </c>
      <c r="K1730" t="s">
        <v>37402</v>
      </c>
      <c r="L1730" t="s">
        <v>1233</v>
      </c>
      <c r="M1730">
        <v>2</v>
      </c>
      <c r="P1730" s="2" t="s">
        <v>45382</v>
      </c>
      <c r="Q1730" t="s">
        <v>47</v>
      </c>
      <c r="S1730">
        <v>0.47173777</v>
      </c>
      <c r="T1730">
        <v>2.3076923999999999E-2</v>
      </c>
      <c r="U1730">
        <v>0.26596989999999998</v>
      </c>
      <c r="V1730">
        <v>8.5837170000000004E-2</v>
      </c>
      <c r="W1730">
        <v>0.47020786999999997</v>
      </c>
      <c r="X1730">
        <v>4.3309136999999998E-2</v>
      </c>
      <c r="Y1730">
        <v>0.2</v>
      </c>
      <c r="Z1730">
        <v>0.14000000000000001</v>
      </c>
      <c r="AA1730">
        <v>0.18</v>
      </c>
      <c r="AB1730">
        <v>0.67900000000000005</v>
      </c>
      <c r="AC1730">
        <v>-0.20949999999999999</v>
      </c>
      <c r="AD1730" t="s">
        <v>48</v>
      </c>
      <c r="AE1730" t="s">
        <v>48</v>
      </c>
      <c r="AF1730" t="s">
        <v>48</v>
      </c>
      <c r="AG1730" t="s">
        <v>37311</v>
      </c>
    </row>
    <row r="1731" spans="1:33" hidden="1" outlineLevel="1" x14ac:dyDescent="0.2">
      <c r="A1731" t="s">
        <v>45383</v>
      </c>
      <c r="B1731" t="s">
        <v>45384</v>
      </c>
      <c r="C1731" t="s">
        <v>37485</v>
      </c>
      <c r="D1731" s="3"/>
      <c r="J1731" t="s">
        <v>45385</v>
      </c>
      <c r="K1731" t="s">
        <v>37402</v>
      </c>
      <c r="L1731" t="s">
        <v>1233</v>
      </c>
      <c r="M1731">
        <v>0</v>
      </c>
      <c r="P1731" s="2" t="s">
        <v>45386</v>
      </c>
      <c r="Q1731" t="s">
        <v>10132</v>
      </c>
      <c r="S1731">
        <v>0.123468354</v>
      </c>
      <c r="T1731">
        <v>1.9264220999999999E-3</v>
      </c>
      <c r="U1731">
        <v>2.0032106000000001E-2</v>
      </c>
      <c r="V1731">
        <v>5.2906936000000002E-3</v>
      </c>
      <c r="W1731">
        <v>6.2850160000000002E-2</v>
      </c>
      <c r="X1731">
        <v>8.298059E-3</v>
      </c>
      <c r="Y1731">
        <v>0.125</v>
      </c>
      <c r="Z1731">
        <v>7.8E-2</v>
      </c>
      <c r="AA1731">
        <v>0.14899999999999999</v>
      </c>
      <c r="AB1731">
        <v>0.77300000000000002</v>
      </c>
      <c r="AC1731">
        <v>-0.50729999999999997</v>
      </c>
      <c r="AD1731" t="s">
        <v>48</v>
      </c>
      <c r="AE1731" t="s">
        <v>48</v>
      </c>
      <c r="AF1731" t="s">
        <v>48</v>
      </c>
      <c r="AG1731" t="s">
        <v>37311</v>
      </c>
    </row>
    <row r="1732" spans="1:33" hidden="1" outlineLevel="1" x14ac:dyDescent="0.2">
      <c r="A1732" t="s">
        <v>45387</v>
      </c>
      <c r="B1732" t="s">
        <v>45388</v>
      </c>
      <c r="C1732" t="s">
        <v>45389</v>
      </c>
      <c r="D1732" s="3"/>
      <c r="J1732" t="s">
        <v>45390</v>
      </c>
      <c r="K1732" t="s">
        <v>37402</v>
      </c>
      <c r="L1732" t="s">
        <v>1233</v>
      </c>
      <c r="M1732">
        <v>0</v>
      </c>
      <c r="P1732" s="2" t="s">
        <v>45391</v>
      </c>
      <c r="Q1732" t="s">
        <v>24283</v>
      </c>
      <c r="S1732">
        <v>0.31132057000000002</v>
      </c>
      <c r="T1732">
        <v>9.5748900000000008E-3</v>
      </c>
      <c r="U1732">
        <v>0.15635987000000001</v>
      </c>
      <c r="V1732">
        <v>1.7163984E-2</v>
      </c>
      <c r="W1732">
        <v>8.4840490000000005E-2</v>
      </c>
      <c r="X1732">
        <v>9.6703099999999997E-3</v>
      </c>
      <c r="Y1732">
        <v>0.1003401360544218</v>
      </c>
      <c r="Z1732">
        <v>1.7999999999999999E-2</v>
      </c>
      <c r="AA1732">
        <v>0.21299999999999999</v>
      </c>
      <c r="AB1732">
        <v>0.76900000000000002</v>
      </c>
      <c r="AC1732">
        <v>-0.98050000000000004</v>
      </c>
      <c r="AD1732" t="s">
        <v>48</v>
      </c>
      <c r="AE1732" t="s">
        <v>48</v>
      </c>
      <c r="AF1732" t="s">
        <v>48</v>
      </c>
      <c r="AG1732" t="s">
        <v>37311</v>
      </c>
    </row>
    <row r="1733" spans="1:33" hidden="1" outlineLevel="1" x14ac:dyDescent="0.2">
      <c r="A1733" t="s">
        <v>45392</v>
      </c>
      <c r="B1733" t="s">
        <v>45393</v>
      </c>
      <c r="C1733" t="s">
        <v>39646</v>
      </c>
      <c r="D1733" s="3"/>
      <c r="J1733" t="s">
        <v>32575</v>
      </c>
      <c r="K1733" t="s">
        <v>37402</v>
      </c>
      <c r="L1733" t="s">
        <v>1233</v>
      </c>
      <c r="M1733">
        <v>1</v>
      </c>
      <c r="P1733" s="2" t="s">
        <v>45394</v>
      </c>
      <c r="Q1733" t="s">
        <v>10258</v>
      </c>
      <c r="Y1733" t="s">
        <v>48</v>
      </c>
      <c r="Z1733" t="s">
        <v>48</v>
      </c>
      <c r="AA1733" t="s">
        <v>48</v>
      </c>
      <c r="AB1733" t="s">
        <v>48</v>
      </c>
      <c r="AC1733" t="s">
        <v>48</v>
      </c>
      <c r="AD1733" t="s">
        <v>48</v>
      </c>
      <c r="AE1733" t="s">
        <v>48</v>
      </c>
      <c r="AF1733" t="s">
        <v>48</v>
      </c>
      <c r="AG1733" t="s">
        <v>41593</v>
      </c>
    </row>
    <row r="1734" spans="1:33" hidden="1" outlineLevel="1" x14ac:dyDescent="0.2">
      <c r="A1734" t="s">
        <v>45395</v>
      </c>
      <c r="B1734" t="s">
        <v>45396</v>
      </c>
      <c r="C1734" t="s">
        <v>10035</v>
      </c>
      <c r="D1734" s="3"/>
      <c r="J1734" t="s">
        <v>45397</v>
      </c>
      <c r="K1734" t="s">
        <v>37402</v>
      </c>
      <c r="L1734" t="s">
        <v>1233</v>
      </c>
      <c r="M1734">
        <v>1</v>
      </c>
      <c r="P1734" s="2" t="s">
        <v>45398</v>
      </c>
      <c r="Q1734" t="s">
        <v>45399</v>
      </c>
      <c r="S1734">
        <v>9.1121820000000006E-2</v>
      </c>
      <c r="T1734">
        <v>1.8501282E-3</v>
      </c>
      <c r="U1734">
        <v>2.4062896E-2</v>
      </c>
      <c r="V1734">
        <v>1.766643E-2</v>
      </c>
      <c r="W1734">
        <v>2.7841116999999999E-2</v>
      </c>
      <c r="X1734">
        <v>7.6766624E-3</v>
      </c>
      <c r="Y1734">
        <v>-0.48333333333333328</v>
      </c>
      <c r="Z1734">
        <v>0.18099999999999999</v>
      </c>
      <c r="AA1734">
        <v>6.3E-2</v>
      </c>
      <c r="AB1734">
        <v>0.75600000000000001</v>
      </c>
      <c r="AC1734">
        <v>0.7954</v>
      </c>
      <c r="AD1734" t="s">
        <v>48</v>
      </c>
      <c r="AE1734" t="s">
        <v>48</v>
      </c>
      <c r="AF1734" t="s">
        <v>48</v>
      </c>
      <c r="AG1734" t="s">
        <v>37311</v>
      </c>
    </row>
    <row r="1735" spans="1:33" hidden="1" outlineLevel="1" x14ac:dyDescent="0.2">
      <c r="A1735" t="s">
        <v>45400</v>
      </c>
      <c r="B1735" t="s">
        <v>45401</v>
      </c>
      <c r="C1735" t="s">
        <v>22076</v>
      </c>
      <c r="D1735" s="3"/>
      <c r="J1735" t="s">
        <v>45402</v>
      </c>
      <c r="K1735" t="s">
        <v>37402</v>
      </c>
      <c r="L1735" t="s">
        <v>1233</v>
      </c>
      <c r="M1735">
        <v>1</v>
      </c>
      <c r="P1735" s="2" t="s">
        <v>45403</v>
      </c>
      <c r="Q1735" t="s">
        <v>47</v>
      </c>
      <c r="S1735">
        <v>0.34757367</v>
      </c>
      <c r="T1735">
        <v>8.5067749999999994E-3</v>
      </c>
      <c r="U1735">
        <v>8.3551009999999995E-2</v>
      </c>
      <c r="V1735">
        <v>3.1464707000000001E-2</v>
      </c>
      <c r="W1735">
        <v>0.34704269999999998</v>
      </c>
      <c r="X1735">
        <v>1.8882722000000001E-2</v>
      </c>
      <c r="Y1735">
        <v>0</v>
      </c>
      <c r="Z1735">
        <v>0</v>
      </c>
      <c r="AA1735">
        <v>0.66900000000000004</v>
      </c>
      <c r="AB1735">
        <v>0.33100000000000002</v>
      </c>
      <c r="AC1735">
        <v>-0.87790000000000001</v>
      </c>
      <c r="AD1735" t="s">
        <v>48</v>
      </c>
      <c r="AE1735" t="s">
        <v>48</v>
      </c>
      <c r="AF1735" t="s">
        <v>48</v>
      </c>
      <c r="AG1735" t="s">
        <v>37311</v>
      </c>
    </row>
    <row r="1736" spans="1:33" hidden="1" outlineLevel="1" x14ac:dyDescent="0.2">
      <c r="A1736" t="s">
        <v>45404</v>
      </c>
      <c r="B1736" t="s">
        <v>45405</v>
      </c>
      <c r="C1736" t="s">
        <v>45406</v>
      </c>
      <c r="D1736" s="3"/>
      <c r="J1736" t="s">
        <v>45407</v>
      </c>
      <c r="K1736" t="s">
        <v>37402</v>
      </c>
      <c r="L1736" t="s">
        <v>1233</v>
      </c>
      <c r="M1736">
        <v>1</v>
      </c>
      <c r="P1736" s="2" t="s">
        <v>45408</v>
      </c>
      <c r="Q1736" t="s">
        <v>10060</v>
      </c>
      <c r="S1736">
        <v>0.24603333999999999</v>
      </c>
      <c r="T1736">
        <v>5.302429E-3</v>
      </c>
      <c r="U1736">
        <v>3.0138692000000002E-2</v>
      </c>
      <c r="V1736">
        <v>1.766643E-2</v>
      </c>
      <c r="W1736">
        <v>0.15414264999999999</v>
      </c>
      <c r="X1736">
        <v>7.3012349999999997E-3</v>
      </c>
      <c r="Y1736">
        <v>0.34375</v>
      </c>
      <c r="Z1736">
        <v>0.307</v>
      </c>
      <c r="AA1736">
        <v>0.15</v>
      </c>
      <c r="AB1736">
        <v>0.54300000000000004</v>
      </c>
      <c r="AC1736">
        <v>0.83150000000000002</v>
      </c>
      <c r="AD1736" t="s">
        <v>48</v>
      </c>
      <c r="AE1736" t="s">
        <v>48</v>
      </c>
      <c r="AF1736" t="s">
        <v>48</v>
      </c>
      <c r="AG1736" t="s">
        <v>37311</v>
      </c>
    </row>
    <row r="1737" spans="1:33" hidden="1" outlineLevel="1" x14ac:dyDescent="0.2">
      <c r="A1737" t="s">
        <v>45409</v>
      </c>
      <c r="B1737" t="s">
        <v>45410</v>
      </c>
      <c r="C1737" t="s">
        <v>45411</v>
      </c>
      <c r="D1737" s="3"/>
      <c r="J1737" t="s">
        <v>45412</v>
      </c>
      <c r="K1737" t="s">
        <v>37402</v>
      </c>
      <c r="L1737" t="s">
        <v>1233</v>
      </c>
      <c r="M1737">
        <v>1</v>
      </c>
      <c r="P1737" s="2" t="s">
        <v>45413</v>
      </c>
      <c r="Q1737" t="s">
        <v>10132</v>
      </c>
      <c r="S1737">
        <v>5.0821137000000002E-2</v>
      </c>
      <c r="T1737">
        <v>1.2779236E-3</v>
      </c>
      <c r="U1737">
        <v>1.6547862E-2</v>
      </c>
      <c r="V1737">
        <v>3.6257899999999998E-3</v>
      </c>
      <c r="W1737">
        <v>2.6444806000000001E-2</v>
      </c>
      <c r="X1737">
        <v>6.6992570000000001E-3</v>
      </c>
      <c r="Y1737">
        <v>0.12537430002947239</v>
      </c>
      <c r="Z1737">
        <v>0.124</v>
      </c>
      <c r="AA1737">
        <v>0.08</v>
      </c>
      <c r="AB1737">
        <v>0.79700000000000004</v>
      </c>
      <c r="AC1737">
        <v>0.94030000000000002</v>
      </c>
      <c r="AD1737" t="s">
        <v>48</v>
      </c>
      <c r="AE1737" t="s">
        <v>48</v>
      </c>
      <c r="AF1737" t="s">
        <v>48</v>
      </c>
      <c r="AG1737" t="s">
        <v>37311</v>
      </c>
    </row>
    <row r="1738" spans="1:33" hidden="1" outlineLevel="1" x14ac:dyDescent="0.2">
      <c r="A1738" t="s">
        <v>45414</v>
      </c>
      <c r="B1738" t="s">
        <v>45415</v>
      </c>
      <c r="C1738" t="s">
        <v>45416</v>
      </c>
      <c r="D1738" s="3"/>
      <c r="J1738" t="s">
        <v>45417</v>
      </c>
      <c r="K1738" t="s">
        <v>37402</v>
      </c>
      <c r="L1738" t="s">
        <v>1233</v>
      </c>
      <c r="M1738">
        <v>1</v>
      </c>
      <c r="P1738" s="2" t="s">
        <v>45418</v>
      </c>
      <c r="Q1738" t="s">
        <v>47</v>
      </c>
      <c r="S1738">
        <v>2.1785566999999999E-2</v>
      </c>
      <c r="T1738">
        <v>6.866455E-4</v>
      </c>
      <c r="U1738">
        <v>1.1014067000000001E-2</v>
      </c>
      <c r="V1738">
        <v>1.5354111E-3</v>
      </c>
      <c r="W1738">
        <v>1.2414906E-2</v>
      </c>
      <c r="X1738">
        <v>6.4209230000000003E-3</v>
      </c>
      <c r="Y1738">
        <v>0.5</v>
      </c>
      <c r="Z1738">
        <v>8.4000000000000005E-2</v>
      </c>
      <c r="AA1738">
        <v>9.2999999999999999E-2</v>
      </c>
      <c r="AB1738">
        <v>0.82299999999999995</v>
      </c>
      <c r="AC1738">
        <v>-0.1477</v>
      </c>
      <c r="AD1738" t="s">
        <v>48</v>
      </c>
      <c r="AE1738" t="s">
        <v>48</v>
      </c>
      <c r="AF1738" t="s">
        <v>48</v>
      </c>
      <c r="AG1738" t="s">
        <v>37311</v>
      </c>
    </row>
    <row r="1739" spans="1:33" hidden="1" outlineLevel="1" x14ac:dyDescent="0.2">
      <c r="A1739" t="s">
        <v>45419</v>
      </c>
      <c r="B1739" t="s">
        <v>45420</v>
      </c>
      <c r="C1739" t="s">
        <v>45421</v>
      </c>
      <c r="D1739" s="3"/>
      <c r="J1739" t="s">
        <v>45422</v>
      </c>
      <c r="K1739" t="s">
        <v>37402</v>
      </c>
      <c r="L1739" t="s">
        <v>1233</v>
      </c>
      <c r="M1739">
        <v>1</v>
      </c>
      <c r="P1739" s="2" t="s">
        <v>45423</v>
      </c>
      <c r="Q1739" t="s">
        <v>10150</v>
      </c>
      <c r="S1739">
        <v>0.25462921999999999</v>
      </c>
      <c r="T1739">
        <v>3.1089783000000002E-3</v>
      </c>
      <c r="U1739">
        <v>2.8640235E-2</v>
      </c>
      <c r="V1739">
        <v>7.7695500000000001E-3</v>
      </c>
      <c r="W1739">
        <v>0.24493282</v>
      </c>
      <c r="X1739">
        <v>6.6733653999999998E-3</v>
      </c>
      <c r="Y1739">
        <v>0.30333333333333329</v>
      </c>
      <c r="Z1739">
        <v>0.129</v>
      </c>
      <c r="AA1739">
        <v>0.24399999999999999</v>
      </c>
      <c r="AB1739">
        <v>0.627</v>
      </c>
      <c r="AC1739">
        <v>-0.90820000000000001</v>
      </c>
      <c r="AD1739" t="s">
        <v>48</v>
      </c>
      <c r="AE1739" t="s">
        <v>48</v>
      </c>
      <c r="AF1739" t="s">
        <v>48</v>
      </c>
      <c r="AG1739" t="s">
        <v>37311</v>
      </c>
    </row>
    <row r="1740" spans="1:33" hidden="1" outlineLevel="1" x14ac:dyDescent="0.2">
      <c r="A1740" t="s">
        <v>45424</v>
      </c>
      <c r="B1740" t="s">
        <v>45425</v>
      </c>
      <c r="C1740" t="s">
        <v>45426</v>
      </c>
      <c r="D1740" s="3"/>
      <c r="J1740" t="s">
        <v>45427</v>
      </c>
      <c r="K1740" t="s">
        <v>37402</v>
      </c>
      <c r="L1740" t="s">
        <v>1233</v>
      </c>
      <c r="M1740">
        <v>1</v>
      </c>
      <c r="P1740" s="2" t="s">
        <v>45428</v>
      </c>
      <c r="Q1740" t="s">
        <v>10132</v>
      </c>
      <c r="S1740">
        <v>0.14256015</v>
      </c>
      <c r="T1740">
        <v>2.1076201999999998E-3</v>
      </c>
      <c r="U1740">
        <v>1.6957775000000001E-2</v>
      </c>
      <c r="V1740">
        <v>7.8805430000000003E-3</v>
      </c>
      <c r="W1740">
        <v>6.5297679999999997E-2</v>
      </c>
      <c r="X1740">
        <v>7.8579029999999994E-3</v>
      </c>
      <c r="Y1740">
        <v>0.42499999999999999</v>
      </c>
      <c r="Z1740">
        <v>0.14499999999999999</v>
      </c>
      <c r="AA1740">
        <v>0</v>
      </c>
      <c r="AB1740">
        <v>0.85499999999999998</v>
      </c>
      <c r="AC1740">
        <v>0.68010000000000004</v>
      </c>
      <c r="AD1740" t="s">
        <v>48</v>
      </c>
      <c r="AE1740" t="s">
        <v>48</v>
      </c>
      <c r="AF1740" t="s">
        <v>48</v>
      </c>
      <c r="AG1740" t="s">
        <v>37311</v>
      </c>
    </row>
    <row r="1741" spans="1:33" hidden="1" outlineLevel="1" x14ac:dyDescent="0.2">
      <c r="A1741" t="s">
        <v>45429</v>
      </c>
      <c r="B1741" t="s">
        <v>45430</v>
      </c>
      <c r="C1741" t="s">
        <v>45431</v>
      </c>
      <c r="D1741" s="3"/>
      <c r="J1741" t="s">
        <v>45432</v>
      </c>
      <c r="K1741" t="s">
        <v>37402</v>
      </c>
      <c r="L1741" t="s">
        <v>1233</v>
      </c>
      <c r="M1741">
        <v>1</v>
      </c>
      <c r="P1741" s="2" t="s">
        <v>45433</v>
      </c>
      <c r="Q1741" t="s">
        <v>10060</v>
      </c>
      <c r="S1741">
        <v>0.23235007999999999</v>
      </c>
      <c r="T1741">
        <v>3.7193297999999998E-3</v>
      </c>
      <c r="U1741">
        <v>6.0449990000000002E-2</v>
      </c>
      <c r="V1741">
        <v>1.0877370000000001E-2</v>
      </c>
      <c r="W1741">
        <v>8.5334090000000001E-2</v>
      </c>
      <c r="X1741">
        <v>9.8515510000000001E-3</v>
      </c>
      <c r="Y1741">
        <v>8.2272727272727275E-2</v>
      </c>
      <c r="Z1741">
        <v>4.3999999999999997E-2</v>
      </c>
      <c r="AA1741">
        <v>0.14799999999999999</v>
      </c>
      <c r="AB1741">
        <v>0.80800000000000005</v>
      </c>
      <c r="AC1741">
        <v>-0.68579999999999997</v>
      </c>
      <c r="AD1741" t="s">
        <v>48</v>
      </c>
      <c r="AE1741" t="s">
        <v>48</v>
      </c>
      <c r="AF1741" t="s">
        <v>48</v>
      </c>
      <c r="AG1741" t="s">
        <v>37311</v>
      </c>
    </row>
    <row r="1742" spans="1:33" hidden="1" outlineLevel="1" x14ac:dyDescent="0.2">
      <c r="A1742" t="s">
        <v>45434</v>
      </c>
      <c r="B1742" t="s">
        <v>45435</v>
      </c>
      <c r="C1742" t="s">
        <v>37404</v>
      </c>
      <c r="D1742" s="3"/>
      <c r="J1742" t="s">
        <v>45436</v>
      </c>
      <c r="K1742" t="s">
        <v>45331</v>
      </c>
      <c r="L1742" t="s">
        <v>1263</v>
      </c>
      <c r="M1742">
        <v>15</v>
      </c>
      <c r="P1742" s="2" t="s">
        <v>45437</v>
      </c>
      <c r="Q1742" t="s">
        <v>47</v>
      </c>
      <c r="S1742">
        <v>3.6398659999999999E-2</v>
      </c>
      <c r="T1742">
        <v>6.8187713999999999E-4</v>
      </c>
      <c r="U1742">
        <v>1.3576009E-2</v>
      </c>
      <c r="V1742">
        <v>1.5261616E-3</v>
      </c>
      <c r="W1742">
        <v>1.9805799999999998E-2</v>
      </c>
      <c r="X1742">
        <v>6.1620080000000001E-3</v>
      </c>
      <c r="Y1742">
        <v>-0.26018518518518519</v>
      </c>
      <c r="Z1742">
        <v>0.28000000000000003</v>
      </c>
      <c r="AA1742">
        <v>8.7999999999999995E-2</v>
      </c>
      <c r="AB1742">
        <v>0.63200000000000001</v>
      </c>
      <c r="AC1742">
        <v>0.71840000000000004</v>
      </c>
      <c r="AD1742" t="s">
        <v>48</v>
      </c>
      <c r="AE1742" t="s">
        <v>48</v>
      </c>
      <c r="AF1742" t="s">
        <v>48</v>
      </c>
      <c r="AG1742" t="s">
        <v>37311</v>
      </c>
    </row>
    <row r="1743" spans="1:33" hidden="1" outlineLevel="1" x14ac:dyDescent="0.2">
      <c r="A1743" t="s">
        <v>45438</v>
      </c>
      <c r="B1743" t="s">
        <v>45439</v>
      </c>
      <c r="C1743" t="s">
        <v>37404</v>
      </c>
      <c r="D1743" s="3"/>
      <c r="J1743" t="s">
        <v>45440</v>
      </c>
      <c r="K1743" t="s">
        <v>45336</v>
      </c>
      <c r="L1743" t="s">
        <v>1263</v>
      </c>
      <c r="M1743">
        <v>-3</v>
      </c>
      <c r="P1743" s="2" t="s">
        <v>45441</v>
      </c>
      <c r="Q1743" t="s">
        <v>47</v>
      </c>
      <c r="S1743">
        <v>0.23523537999999999</v>
      </c>
      <c r="T1743">
        <v>2.6702879999999998E-3</v>
      </c>
      <c r="U1743">
        <v>9.8377465999999997E-2</v>
      </c>
      <c r="V1743">
        <v>5.5496785999999999E-3</v>
      </c>
      <c r="W1743">
        <v>0.15627414000000001</v>
      </c>
      <c r="X1743">
        <v>6.6863110000000003E-3</v>
      </c>
      <c r="Y1743">
        <v>-0.16666666666666671</v>
      </c>
      <c r="Z1743">
        <v>0.18099999999999999</v>
      </c>
      <c r="AA1743">
        <v>8.1000000000000003E-2</v>
      </c>
      <c r="AB1743">
        <v>0.73799999999999999</v>
      </c>
      <c r="AC1743">
        <v>0.44040000000000001</v>
      </c>
      <c r="AD1743" t="s">
        <v>48</v>
      </c>
      <c r="AE1743" t="s">
        <v>48</v>
      </c>
      <c r="AF1743" t="s">
        <v>48</v>
      </c>
      <c r="AG1743" t="s">
        <v>37311</v>
      </c>
    </row>
    <row r="1744" spans="1:33" hidden="1" outlineLevel="1" x14ac:dyDescent="0.2">
      <c r="A1744" t="s">
        <v>45442</v>
      </c>
      <c r="B1744" t="s">
        <v>45443</v>
      </c>
      <c r="C1744" t="s">
        <v>37404</v>
      </c>
      <c r="D1744" s="3"/>
      <c r="J1744" t="s">
        <v>45444</v>
      </c>
      <c r="K1744" t="s">
        <v>45348</v>
      </c>
      <c r="L1744" t="s">
        <v>1263</v>
      </c>
      <c r="M1744">
        <v>-2</v>
      </c>
      <c r="P1744" s="2" t="s">
        <v>45445</v>
      </c>
      <c r="Q1744" t="s">
        <v>47</v>
      </c>
      <c r="S1744">
        <v>1.3571346E-2</v>
      </c>
      <c r="T1744">
        <v>5.9604644999999997E-4</v>
      </c>
      <c r="U1744">
        <v>1.2141321E-2</v>
      </c>
      <c r="V1744">
        <v>2.2476200000000001E-3</v>
      </c>
      <c r="W1744">
        <v>8.6148830000000003E-3</v>
      </c>
      <c r="X1744">
        <v>6.5827454000000002E-3</v>
      </c>
      <c r="Y1744">
        <v>0.31333333333333341</v>
      </c>
      <c r="Z1744">
        <v>0.152</v>
      </c>
      <c r="AA1744">
        <v>8.3000000000000004E-2</v>
      </c>
      <c r="AB1744">
        <v>0.76500000000000001</v>
      </c>
      <c r="AC1744">
        <v>0.36120000000000002</v>
      </c>
      <c r="AD1744" t="s">
        <v>48</v>
      </c>
      <c r="AE1744" t="s">
        <v>48</v>
      </c>
      <c r="AF1744" t="s">
        <v>48</v>
      </c>
      <c r="AG1744" t="s">
        <v>37311</v>
      </c>
    </row>
    <row r="1745" spans="1:33" hidden="1" outlineLevel="1" x14ac:dyDescent="0.2">
      <c r="A1745" t="s">
        <v>45446</v>
      </c>
      <c r="B1745" t="s">
        <v>45447</v>
      </c>
      <c r="C1745" t="s">
        <v>37404</v>
      </c>
      <c r="D1745" s="3"/>
      <c r="J1745" t="s">
        <v>45448</v>
      </c>
      <c r="K1745" t="s">
        <v>45353</v>
      </c>
      <c r="L1745" t="s">
        <v>1263</v>
      </c>
      <c r="M1745">
        <v>5</v>
      </c>
      <c r="P1745" s="2" t="s">
        <v>45449</v>
      </c>
      <c r="Q1745" t="s">
        <v>47</v>
      </c>
      <c r="S1745">
        <v>7.3711219999999994E-2</v>
      </c>
      <c r="T1745">
        <v>1.6975403000000001E-3</v>
      </c>
      <c r="U1745">
        <v>1.6342908E-2</v>
      </c>
      <c r="V1745">
        <v>1.5455672E-2</v>
      </c>
      <c r="W1745">
        <v>2.3028618000000001E-2</v>
      </c>
      <c r="X1745">
        <v>9.8774420000000002E-3</v>
      </c>
      <c r="Y1745">
        <v>6.25E-2</v>
      </c>
      <c r="Z1745">
        <v>0.15</v>
      </c>
      <c r="AA1745">
        <v>0.11600000000000001</v>
      </c>
      <c r="AB1745">
        <v>0.73399999999999999</v>
      </c>
      <c r="AC1745">
        <v>5.16E-2</v>
      </c>
      <c r="AD1745" t="s">
        <v>48</v>
      </c>
      <c r="AE1745" t="s">
        <v>48</v>
      </c>
      <c r="AF1745" t="s">
        <v>48</v>
      </c>
      <c r="AG1745" t="s">
        <v>37311</v>
      </c>
    </row>
    <row r="1746" spans="1:33" hidden="1" outlineLevel="1" x14ac:dyDescent="0.2">
      <c r="A1746" t="s">
        <v>45450</v>
      </c>
      <c r="B1746" t="s">
        <v>45451</v>
      </c>
      <c r="C1746" t="s">
        <v>37404</v>
      </c>
      <c r="D1746" s="3"/>
      <c r="J1746" t="s">
        <v>45452</v>
      </c>
      <c r="K1746" t="s">
        <v>45362</v>
      </c>
      <c r="L1746" t="s">
        <v>1263</v>
      </c>
      <c r="M1746">
        <v>1</v>
      </c>
      <c r="P1746" s="2" t="s">
        <v>45453</v>
      </c>
      <c r="Q1746" t="s">
        <v>47</v>
      </c>
      <c r="S1746">
        <v>7.8537880000000004E-3</v>
      </c>
      <c r="T1746">
        <v>7.2956085000000005E-4</v>
      </c>
      <c r="U1746">
        <v>1.1355659000000001E-2</v>
      </c>
      <c r="V1746">
        <v>2.2476200000000001E-3</v>
      </c>
      <c r="W1746">
        <v>6.7243709999999998E-3</v>
      </c>
      <c r="X1746">
        <v>6.9387536E-3</v>
      </c>
      <c r="Y1746">
        <v>0</v>
      </c>
      <c r="Z1746">
        <v>0.42899999999999999</v>
      </c>
      <c r="AA1746">
        <v>0</v>
      </c>
      <c r="AB1746">
        <v>0.57099999999999995</v>
      </c>
      <c r="AC1746">
        <v>0.75790000000000002</v>
      </c>
      <c r="AD1746" t="s">
        <v>48</v>
      </c>
      <c r="AE1746" t="s">
        <v>48</v>
      </c>
      <c r="AF1746" t="s">
        <v>48</v>
      </c>
      <c r="AG1746" t="s">
        <v>37311</v>
      </c>
    </row>
    <row r="1747" spans="1:33" hidden="1" outlineLevel="1" x14ac:dyDescent="0.2">
      <c r="A1747" t="s">
        <v>45454</v>
      </c>
      <c r="B1747" t="s">
        <v>45455</v>
      </c>
      <c r="C1747" t="s">
        <v>37404</v>
      </c>
      <c r="D1747" s="3"/>
      <c r="J1747" t="s">
        <v>45456</v>
      </c>
      <c r="K1747" t="s">
        <v>45379</v>
      </c>
      <c r="L1747" t="s">
        <v>1263</v>
      </c>
      <c r="M1747">
        <v>-1</v>
      </c>
      <c r="P1747" s="2" t="s">
        <v>45457</v>
      </c>
      <c r="Q1747" t="s">
        <v>47</v>
      </c>
      <c r="S1747">
        <v>9.2988849999999998E-3</v>
      </c>
      <c r="T1747">
        <v>7.343292E-4</v>
      </c>
      <c r="U1747">
        <v>1.2175481E-2</v>
      </c>
      <c r="V1747">
        <v>2.6638457E-3</v>
      </c>
      <c r="W1747">
        <v>7.0758736999999997E-3</v>
      </c>
      <c r="X1747">
        <v>6.977591E-3</v>
      </c>
      <c r="Y1747">
        <v>0.6</v>
      </c>
      <c r="Z1747">
        <v>0.32200000000000001</v>
      </c>
      <c r="AA1747">
        <v>0</v>
      </c>
      <c r="AB1747">
        <v>0.67800000000000005</v>
      </c>
      <c r="AC1747">
        <v>0.872</v>
      </c>
      <c r="AD1747" t="s">
        <v>48</v>
      </c>
      <c r="AE1747" t="s">
        <v>48</v>
      </c>
      <c r="AF1747" t="s">
        <v>48</v>
      </c>
      <c r="AG1747" t="s">
        <v>37311</v>
      </c>
    </row>
    <row r="1748" spans="1:33" hidden="1" outlineLevel="1" x14ac:dyDescent="0.2">
      <c r="A1748" t="s">
        <v>45458</v>
      </c>
      <c r="B1748" t="s">
        <v>45459</v>
      </c>
      <c r="C1748" t="s">
        <v>37404</v>
      </c>
      <c r="D1748" s="3"/>
      <c r="J1748" t="s">
        <v>45460</v>
      </c>
      <c r="K1748" t="s">
        <v>45383</v>
      </c>
      <c r="L1748" t="s">
        <v>1263</v>
      </c>
      <c r="M1748">
        <v>1</v>
      </c>
      <c r="P1748" s="2" t="s">
        <v>45461</v>
      </c>
      <c r="Q1748" t="s">
        <v>47</v>
      </c>
      <c r="S1748">
        <v>0.28312725</v>
      </c>
      <c r="T1748">
        <v>6.0653686999999996E-3</v>
      </c>
      <c r="U1748">
        <v>0.17803068</v>
      </c>
      <c r="V1748">
        <v>8.6574979999999996E-3</v>
      </c>
      <c r="W1748">
        <v>3.3901088000000003E-2</v>
      </c>
      <c r="X1748">
        <v>9.0748040000000006E-3</v>
      </c>
      <c r="Y1748">
        <v>-3.5714285714285748E-3</v>
      </c>
      <c r="Z1748">
        <v>6.7000000000000004E-2</v>
      </c>
      <c r="AA1748">
        <v>5.7000000000000002E-2</v>
      </c>
      <c r="AB1748">
        <v>0.876</v>
      </c>
      <c r="AC1748">
        <v>0.2382</v>
      </c>
      <c r="AD1748" t="s">
        <v>48</v>
      </c>
      <c r="AE1748" t="s">
        <v>48</v>
      </c>
      <c r="AF1748" t="s">
        <v>48</v>
      </c>
      <c r="AG1748" t="s">
        <v>37311</v>
      </c>
    </row>
    <row r="1749" spans="1:33" hidden="1" outlineLevel="1" x14ac:dyDescent="0.2">
      <c r="A1749" t="s">
        <v>45462</v>
      </c>
      <c r="B1749" t="s">
        <v>45463</v>
      </c>
      <c r="C1749" t="s">
        <v>37404</v>
      </c>
      <c r="D1749" s="3"/>
      <c r="J1749" t="s">
        <v>45464</v>
      </c>
      <c r="K1749" t="s">
        <v>45387</v>
      </c>
      <c r="L1749" t="s">
        <v>1263</v>
      </c>
      <c r="M1749">
        <v>1</v>
      </c>
      <c r="P1749" s="2" t="s">
        <v>45465</v>
      </c>
      <c r="Q1749" t="s">
        <v>47</v>
      </c>
      <c r="S1749">
        <v>4.1915078000000001E-2</v>
      </c>
      <c r="T1749">
        <v>1.1253356999999999E-3</v>
      </c>
      <c r="U1749">
        <v>1.7914234000000001E-2</v>
      </c>
      <c r="V1749">
        <v>3.6997858E-3</v>
      </c>
      <c r="W1749">
        <v>1.8323302E-2</v>
      </c>
      <c r="X1749">
        <v>7.0034824000000002E-3</v>
      </c>
      <c r="Y1749">
        <v>0.1041666666666667</v>
      </c>
      <c r="Z1749">
        <v>0.104</v>
      </c>
      <c r="AA1749">
        <v>0.14899999999999999</v>
      </c>
      <c r="AB1749">
        <v>0.747</v>
      </c>
      <c r="AC1749">
        <v>-0.2732</v>
      </c>
      <c r="AD1749" t="s">
        <v>48</v>
      </c>
      <c r="AE1749" t="s">
        <v>48</v>
      </c>
      <c r="AF1749" t="s">
        <v>48</v>
      </c>
      <c r="AG1749" t="s">
        <v>37311</v>
      </c>
    </row>
    <row r="1750" spans="1:33" hidden="1" outlineLevel="1" x14ac:dyDescent="0.2">
      <c r="A1750" t="s">
        <v>45466</v>
      </c>
      <c r="B1750" t="s">
        <v>45467</v>
      </c>
      <c r="C1750" t="s">
        <v>39813</v>
      </c>
      <c r="D1750" s="3"/>
      <c r="J1750" t="s">
        <v>45468</v>
      </c>
      <c r="K1750" t="s">
        <v>45434</v>
      </c>
      <c r="L1750" t="s">
        <v>1263</v>
      </c>
      <c r="M1750">
        <v>21</v>
      </c>
      <c r="P1750" s="2" t="s">
        <v>45469</v>
      </c>
      <c r="Q1750" t="s">
        <v>10060</v>
      </c>
      <c r="S1750">
        <v>0.38601746999999997</v>
      </c>
      <c r="T1750">
        <v>1.1291504000000001E-2</v>
      </c>
      <c r="U1750">
        <v>5.0680234999999997E-2</v>
      </c>
      <c r="V1750">
        <v>1.5455672E-2</v>
      </c>
      <c r="W1750">
        <v>0.40243408000000003</v>
      </c>
      <c r="X1750">
        <v>8.4793000000000004E-3</v>
      </c>
      <c r="Y1750">
        <v>8.3333333333333343E-2</v>
      </c>
      <c r="Z1750">
        <v>0.16</v>
      </c>
      <c r="AA1750">
        <v>0.22500000000000001</v>
      </c>
      <c r="AB1750">
        <v>0.61499999999999999</v>
      </c>
      <c r="AC1750">
        <v>-0.2732</v>
      </c>
      <c r="AD1750" t="s">
        <v>48</v>
      </c>
      <c r="AE1750" t="s">
        <v>48</v>
      </c>
      <c r="AF1750" t="s">
        <v>48</v>
      </c>
      <c r="AG1750" t="s">
        <v>37311</v>
      </c>
    </row>
    <row r="1751" spans="1:33" hidden="1" outlineLevel="1" x14ac:dyDescent="0.2">
      <c r="A1751" t="s">
        <v>45470</v>
      </c>
      <c r="B1751" t="s">
        <v>45471</v>
      </c>
      <c r="C1751" t="s">
        <v>37659</v>
      </c>
      <c r="D1751" s="3"/>
      <c r="J1751" t="s">
        <v>45472</v>
      </c>
      <c r="K1751" t="s">
        <v>45434</v>
      </c>
      <c r="L1751" t="s">
        <v>1263</v>
      </c>
      <c r="M1751">
        <v>7</v>
      </c>
      <c r="P1751" s="2" t="s">
        <v>45473</v>
      </c>
      <c r="Q1751" t="s">
        <v>47</v>
      </c>
      <c r="S1751">
        <v>0.37751234</v>
      </c>
      <c r="T1751">
        <v>8.3541870000000008E-3</v>
      </c>
      <c r="U1751">
        <v>0.12035047</v>
      </c>
      <c r="V1751">
        <v>9.7674349999999997E-3</v>
      </c>
      <c r="W1751">
        <v>0.37279442000000002</v>
      </c>
      <c r="X1751">
        <v>7.3012349999999997E-3</v>
      </c>
      <c r="Y1751">
        <v>-9.7321428571428614E-2</v>
      </c>
      <c r="Z1751">
        <v>0.185</v>
      </c>
      <c r="AA1751">
        <v>0.105</v>
      </c>
      <c r="AB1751">
        <v>0.71</v>
      </c>
      <c r="AC1751">
        <v>0.54200000000000004</v>
      </c>
      <c r="AD1751" t="s">
        <v>48</v>
      </c>
      <c r="AE1751" t="s">
        <v>48</v>
      </c>
      <c r="AF1751" t="s">
        <v>48</v>
      </c>
      <c r="AG1751" t="s">
        <v>37311</v>
      </c>
    </row>
    <row r="1752" spans="1:33" hidden="1" outlineLevel="1" x14ac:dyDescent="0.2">
      <c r="A1752" t="s">
        <v>45474</v>
      </c>
      <c r="B1752" t="s">
        <v>45475</v>
      </c>
      <c r="C1752" t="s">
        <v>45476</v>
      </c>
      <c r="D1752" s="3"/>
      <c r="J1752" t="s">
        <v>45477</v>
      </c>
      <c r="K1752" t="s">
        <v>45438</v>
      </c>
      <c r="L1752" t="s">
        <v>1263</v>
      </c>
      <c r="M1752">
        <v>20</v>
      </c>
      <c r="P1752" s="2" t="s">
        <v>45478</v>
      </c>
      <c r="Q1752" t="s">
        <v>47</v>
      </c>
      <c r="S1752">
        <v>0.42349213000000002</v>
      </c>
      <c r="T1752">
        <v>1.4705246999999999E-2</v>
      </c>
      <c r="U1752">
        <v>0.17380778</v>
      </c>
      <c r="V1752">
        <v>2.33943E-2</v>
      </c>
      <c r="W1752">
        <v>0.43396309999999999</v>
      </c>
      <c r="X1752">
        <v>1.0990778E-2</v>
      </c>
      <c r="Y1752">
        <v>6.2499999999999993E-2</v>
      </c>
      <c r="Z1752">
        <v>0.19</v>
      </c>
      <c r="AA1752">
        <v>0.245</v>
      </c>
      <c r="AB1752">
        <v>0.56499999999999995</v>
      </c>
      <c r="AC1752">
        <v>-0.6673</v>
      </c>
      <c r="AD1752" t="s">
        <v>48</v>
      </c>
      <c r="AE1752" t="s">
        <v>48</v>
      </c>
      <c r="AF1752" t="s">
        <v>48</v>
      </c>
      <c r="AG1752" t="s">
        <v>37311</v>
      </c>
    </row>
    <row r="1753" spans="1:33" hidden="1" outlineLevel="1" x14ac:dyDescent="0.2">
      <c r="A1753" t="s">
        <v>45479</v>
      </c>
      <c r="B1753" t="s">
        <v>45480</v>
      </c>
      <c r="C1753" t="s">
        <v>37659</v>
      </c>
      <c r="D1753" s="3"/>
      <c r="J1753" t="s">
        <v>45481</v>
      </c>
      <c r="K1753" t="s">
        <v>45438</v>
      </c>
      <c r="L1753" t="s">
        <v>1263</v>
      </c>
      <c r="M1753">
        <v>4</v>
      </c>
      <c r="P1753" s="2" t="s">
        <v>45482</v>
      </c>
      <c r="Q1753" t="s">
        <v>47</v>
      </c>
      <c r="S1753">
        <v>0.42349213000000002</v>
      </c>
      <c r="T1753">
        <v>6.5231322999999997E-3</v>
      </c>
      <c r="U1753">
        <v>8.6783879999999994E-2</v>
      </c>
      <c r="V1753">
        <v>6.770608E-3</v>
      </c>
      <c r="W1753">
        <v>0.48228607000000001</v>
      </c>
      <c r="X1753">
        <v>6.4856519999999997E-3</v>
      </c>
      <c r="Y1753">
        <v>-1</v>
      </c>
      <c r="Z1753">
        <v>0</v>
      </c>
      <c r="AA1753">
        <v>0.17699999999999999</v>
      </c>
      <c r="AB1753">
        <v>0.82299999999999995</v>
      </c>
      <c r="AC1753">
        <v>-0.64859999999999995</v>
      </c>
      <c r="AD1753" t="s">
        <v>48</v>
      </c>
      <c r="AE1753" t="s">
        <v>48</v>
      </c>
      <c r="AF1753" t="s">
        <v>48</v>
      </c>
      <c r="AG1753" t="s">
        <v>37311</v>
      </c>
    </row>
    <row r="1754" spans="1:33" hidden="1" outlineLevel="1" x14ac:dyDescent="0.2">
      <c r="A1754" t="s">
        <v>45483</v>
      </c>
      <c r="B1754" t="s">
        <v>45484</v>
      </c>
      <c r="C1754" t="s">
        <v>15614</v>
      </c>
      <c r="D1754" s="3"/>
      <c r="J1754" t="s">
        <v>45485</v>
      </c>
      <c r="K1754" t="s">
        <v>45442</v>
      </c>
      <c r="L1754" t="s">
        <v>1263</v>
      </c>
      <c r="M1754">
        <v>8</v>
      </c>
      <c r="P1754" s="2" t="s">
        <v>45486</v>
      </c>
      <c r="Q1754" t="s">
        <v>10132</v>
      </c>
      <c r="S1754">
        <v>5.3047650000000002E-2</v>
      </c>
      <c r="T1754">
        <v>1.0776519999999999E-3</v>
      </c>
      <c r="U1754">
        <v>1.7709277999999998E-2</v>
      </c>
      <c r="V1754">
        <v>2.4788563999999999E-3</v>
      </c>
      <c r="W1754">
        <v>2.9053111999999999E-2</v>
      </c>
      <c r="X1754">
        <v>6.1943720000000001E-3</v>
      </c>
      <c r="Y1754">
        <v>2.2619047619047618E-2</v>
      </c>
      <c r="Z1754">
        <v>0.20100000000000001</v>
      </c>
      <c r="AA1754">
        <v>5.1999999999999998E-2</v>
      </c>
      <c r="AB1754">
        <v>0.748</v>
      </c>
      <c r="AC1754">
        <v>0.97919999999999996</v>
      </c>
      <c r="AD1754" t="s">
        <v>48</v>
      </c>
      <c r="AE1754" t="s">
        <v>48</v>
      </c>
      <c r="AF1754" t="s">
        <v>48</v>
      </c>
      <c r="AG1754" t="s">
        <v>37311</v>
      </c>
    </row>
    <row r="1755" spans="1:33" hidden="1" outlineLevel="1" x14ac:dyDescent="0.2">
      <c r="A1755" t="s">
        <v>45487</v>
      </c>
      <c r="B1755" t="s">
        <v>45488</v>
      </c>
      <c r="C1755" t="s">
        <v>14746</v>
      </c>
      <c r="D1755" s="3"/>
      <c r="J1755" t="s">
        <v>45489</v>
      </c>
      <c r="K1755" t="s">
        <v>45442</v>
      </c>
      <c r="L1755" t="s">
        <v>1263</v>
      </c>
      <c r="M1755">
        <v>4</v>
      </c>
      <c r="P1755" s="2" t="s">
        <v>45490</v>
      </c>
      <c r="Q1755" t="s">
        <v>11193</v>
      </c>
      <c r="S1755">
        <v>0.50789945999999997</v>
      </c>
      <c r="T1755">
        <v>2.3076923999999999E-2</v>
      </c>
      <c r="U1755">
        <v>0.47435758</v>
      </c>
      <c r="V1755">
        <v>1.1469335000000001E-2</v>
      </c>
      <c r="W1755">
        <v>0.34032785999999998</v>
      </c>
      <c r="X1755">
        <v>9.2819370000000005E-3</v>
      </c>
      <c r="Y1755">
        <v>-0.10625</v>
      </c>
      <c r="Z1755">
        <v>9.8000000000000004E-2</v>
      </c>
      <c r="AA1755">
        <v>0.06</v>
      </c>
      <c r="AB1755">
        <v>0.84199999999999997</v>
      </c>
      <c r="AC1755">
        <v>0.51870000000000005</v>
      </c>
      <c r="AD1755" t="s">
        <v>48</v>
      </c>
      <c r="AE1755" t="s">
        <v>48</v>
      </c>
      <c r="AF1755" t="s">
        <v>48</v>
      </c>
      <c r="AG1755" t="s">
        <v>37311</v>
      </c>
    </row>
    <row r="1756" spans="1:33" hidden="1" outlineLevel="1" x14ac:dyDescent="0.2">
      <c r="A1756" t="s">
        <v>45491</v>
      </c>
      <c r="B1756" t="s">
        <v>45492</v>
      </c>
      <c r="C1756" t="s">
        <v>45426</v>
      </c>
      <c r="D1756" s="3"/>
      <c r="J1756" t="s">
        <v>45493</v>
      </c>
      <c r="K1756" t="s">
        <v>45442</v>
      </c>
      <c r="L1756" t="s">
        <v>1263</v>
      </c>
      <c r="M1756">
        <v>1</v>
      </c>
      <c r="P1756" s="2" t="s">
        <v>45494</v>
      </c>
      <c r="Q1756" t="s">
        <v>10132</v>
      </c>
      <c r="S1756">
        <v>6.8962869999999996E-2</v>
      </c>
      <c r="T1756">
        <v>1.4591217000000001E-3</v>
      </c>
      <c r="U1756">
        <v>1.3371054E-2</v>
      </c>
      <c r="V1756">
        <v>1.7758971000000001E-3</v>
      </c>
      <c r="W1756">
        <v>2.4382201999999999E-2</v>
      </c>
      <c r="X1756">
        <v>7.7025536000000002E-3</v>
      </c>
      <c r="Y1756">
        <v>0</v>
      </c>
      <c r="Z1756">
        <v>0</v>
      </c>
      <c r="AA1756">
        <v>0</v>
      </c>
      <c r="AB1756">
        <v>1</v>
      </c>
      <c r="AC1756">
        <v>0</v>
      </c>
      <c r="AD1756" t="s">
        <v>48</v>
      </c>
      <c r="AE1756" t="s">
        <v>48</v>
      </c>
      <c r="AF1756" t="s">
        <v>48</v>
      </c>
      <c r="AG1756" t="s">
        <v>37311</v>
      </c>
    </row>
    <row r="1757" spans="1:33" hidden="1" outlineLevel="1" x14ac:dyDescent="0.2">
      <c r="A1757" t="s">
        <v>45495</v>
      </c>
      <c r="B1757" t="s">
        <v>45496</v>
      </c>
      <c r="C1757" t="s">
        <v>45497</v>
      </c>
      <c r="D1757" s="3"/>
      <c r="J1757" t="s">
        <v>45498</v>
      </c>
      <c r="K1757" t="s">
        <v>45446</v>
      </c>
      <c r="L1757" t="s">
        <v>1263</v>
      </c>
      <c r="M1757">
        <v>4</v>
      </c>
      <c r="P1757" s="2" t="s">
        <v>45499</v>
      </c>
      <c r="Q1757" t="s">
        <v>25549</v>
      </c>
      <c r="S1757">
        <v>0.27750343</v>
      </c>
      <c r="T1757">
        <v>8.8882449999999995E-3</v>
      </c>
      <c r="U1757">
        <v>8.0964720000000004E-2</v>
      </c>
      <c r="V1757">
        <v>1.5053716E-2</v>
      </c>
      <c r="W1757">
        <v>0.16839183999999999</v>
      </c>
      <c r="X1757">
        <v>2.6307223000000001E-2</v>
      </c>
      <c r="Y1757">
        <v>0.2</v>
      </c>
      <c r="Z1757">
        <v>0.09</v>
      </c>
      <c r="AA1757">
        <v>0.219</v>
      </c>
      <c r="AB1757">
        <v>0.69099999999999995</v>
      </c>
      <c r="AC1757">
        <v>-0.64859999999999995</v>
      </c>
      <c r="AD1757" t="s">
        <v>48</v>
      </c>
      <c r="AE1757" t="s">
        <v>48</v>
      </c>
      <c r="AF1757" t="s">
        <v>48</v>
      </c>
      <c r="AG1757" t="s">
        <v>37311</v>
      </c>
    </row>
    <row r="1758" spans="1:33" hidden="1" outlineLevel="1" x14ac:dyDescent="0.2">
      <c r="A1758" t="s">
        <v>45500</v>
      </c>
      <c r="B1758" t="s">
        <v>45501</v>
      </c>
      <c r="C1758" t="s">
        <v>45502</v>
      </c>
      <c r="D1758" s="3"/>
      <c r="J1758" t="s">
        <v>45503</v>
      </c>
      <c r="K1758" t="s">
        <v>45446</v>
      </c>
      <c r="L1758" t="s">
        <v>1263</v>
      </c>
      <c r="M1758">
        <v>3</v>
      </c>
      <c r="P1758" s="2" t="s">
        <v>45504</v>
      </c>
      <c r="Q1758" t="s">
        <v>47</v>
      </c>
      <c r="S1758">
        <v>0.15269235</v>
      </c>
      <c r="T1758">
        <v>3.5858154000000001E-3</v>
      </c>
      <c r="U1758">
        <v>1.5386449E-2</v>
      </c>
      <c r="V1758">
        <v>6.7041989999999996E-2</v>
      </c>
      <c r="W1758">
        <v>2.8392023999999998E-2</v>
      </c>
      <c r="X1758">
        <v>2.6997874000000002E-2</v>
      </c>
      <c r="Y1758">
        <v>0.125</v>
      </c>
      <c r="Z1758">
        <v>0</v>
      </c>
      <c r="AA1758">
        <v>0.104</v>
      </c>
      <c r="AB1758">
        <v>0.89600000000000002</v>
      </c>
      <c r="AC1758">
        <v>-0.29599999999999999</v>
      </c>
      <c r="AD1758" t="s">
        <v>48</v>
      </c>
      <c r="AE1758" t="s">
        <v>48</v>
      </c>
      <c r="AF1758" t="s">
        <v>48</v>
      </c>
      <c r="AG1758" t="s">
        <v>37311</v>
      </c>
    </row>
    <row r="1759" spans="1:33" hidden="1" outlineLevel="1" x14ac:dyDescent="0.2">
      <c r="A1759" t="s">
        <v>45505</v>
      </c>
      <c r="B1759" t="s">
        <v>45506</v>
      </c>
      <c r="C1759" t="s">
        <v>45507</v>
      </c>
      <c r="D1759" s="3"/>
      <c r="J1759" t="s">
        <v>45508</v>
      </c>
      <c r="K1759" t="s">
        <v>45454</v>
      </c>
      <c r="L1759" t="s">
        <v>1263</v>
      </c>
      <c r="M1759">
        <v>3</v>
      </c>
      <c r="P1759" s="2" t="s">
        <v>45509</v>
      </c>
      <c r="Q1759" t="s">
        <v>47</v>
      </c>
      <c r="S1759">
        <v>3.4748793E-2</v>
      </c>
      <c r="T1759">
        <v>1.0204315E-3</v>
      </c>
      <c r="U1759">
        <v>1.805087E-2</v>
      </c>
      <c r="V1759">
        <v>3.0893209999999999E-3</v>
      </c>
      <c r="W1759">
        <v>1.2072904000000001E-2</v>
      </c>
      <c r="X1759">
        <v>6.7316214999999999E-3</v>
      </c>
      <c r="Y1759">
        <v>0.2</v>
      </c>
      <c r="Z1759">
        <v>0.115</v>
      </c>
      <c r="AA1759">
        <v>6.2E-2</v>
      </c>
      <c r="AB1759">
        <v>0.82299999999999995</v>
      </c>
      <c r="AC1759">
        <v>0.44819999999999999</v>
      </c>
      <c r="AD1759" t="s">
        <v>48</v>
      </c>
      <c r="AE1759" t="s">
        <v>48</v>
      </c>
      <c r="AF1759" t="s">
        <v>48</v>
      </c>
      <c r="AG1759" t="s">
        <v>37311</v>
      </c>
    </row>
    <row r="1760" spans="1:33" hidden="1" outlineLevel="1" x14ac:dyDescent="0.2">
      <c r="A1760" t="s">
        <v>45510</v>
      </c>
      <c r="B1760" t="s">
        <v>45511</v>
      </c>
      <c r="C1760" t="s">
        <v>45406</v>
      </c>
      <c r="D1760" s="3"/>
      <c r="J1760" t="s">
        <v>45512</v>
      </c>
      <c r="K1760" t="s">
        <v>45454</v>
      </c>
      <c r="L1760" t="s">
        <v>1263</v>
      </c>
      <c r="M1760">
        <v>1</v>
      </c>
      <c r="P1760" s="2" t="s">
        <v>45513</v>
      </c>
      <c r="Q1760" t="s">
        <v>10060</v>
      </c>
      <c r="S1760">
        <v>0.30539915000000001</v>
      </c>
      <c r="T1760">
        <v>6.0653686999999996E-3</v>
      </c>
      <c r="U1760">
        <v>0.13344458000000001</v>
      </c>
      <c r="V1760">
        <v>7.6585565999999997E-3</v>
      </c>
      <c r="W1760">
        <v>5.9061307E-2</v>
      </c>
      <c r="X1760">
        <v>8.7123229999999992E-3</v>
      </c>
      <c r="Y1760">
        <v>0.1</v>
      </c>
      <c r="Z1760">
        <v>0.38600000000000001</v>
      </c>
      <c r="AA1760">
        <v>0</v>
      </c>
      <c r="AB1760">
        <v>0.61399999999999999</v>
      </c>
      <c r="AC1760">
        <v>0.95120000000000005</v>
      </c>
      <c r="AD1760" t="s">
        <v>48</v>
      </c>
      <c r="AE1760" t="s">
        <v>48</v>
      </c>
      <c r="AF1760" t="s">
        <v>48</v>
      </c>
      <c r="AG1760" t="s">
        <v>37311</v>
      </c>
    </row>
    <row r="1761" spans="1:44" hidden="1" outlineLevel="1" x14ac:dyDescent="0.2">
      <c r="A1761" t="s">
        <v>45514</v>
      </c>
      <c r="B1761" t="s">
        <v>45515</v>
      </c>
      <c r="C1761" t="s">
        <v>37404</v>
      </c>
      <c r="D1761" s="3"/>
      <c r="J1761" t="s">
        <v>45516</v>
      </c>
      <c r="K1761" t="s">
        <v>45500</v>
      </c>
      <c r="L1761" t="s">
        <v>1263</v>
      </c>
      <c r="M1761">
        <v>1</v>
      </c>
      <c r="P1761" s="2" t="s">
        <v>45517</v>
      </c>
      <c r="Q1761" t="s">
        <v>47</v>
      </c>
      <c r="S1761">
        <v>4.7852449999999998E-2</v>
      </c>
      <c r="T1761">
        <v>9.7274779999999999E-4</v>
      </c>
      <c r="U1761">
        <v>1.1441056999999999E-2</v>
      </c>
      <c r="V1761">
        <v>1.9575718999999998E-2</v>
      </c>
      <c r="W1761">
        <v>1.6100928E-2</v>
      </c>
      <c r="X1761">
        <v>6.4468145999999997E-3</v>
      </c>
      <c r="Y1761">
        <v>0.35</v>
      </c>
      <c r="Z1761">
        <v>6.3E-2</v>
      </c>
      <c r="AA1761">
        <v>0.06</v>
      </c>
      <c r="AB1761">
        <v>0.877</v>
      </c>
      <c r="AC1761">
        <v>2.4299999999999999E-2</v>
      </c>
      <c r="AD1761" t="s">
        <v>48</v>
      </c>
      <c r="AE1761" t="s">
        <v>48</v>
      </c>
      <c r="AF1761" t="s">
        <v>48</v>
      </c>
      <c r="AG1761" t="s">
        <v>37311</v>
      </c>
    </row>
    <row r="1762" spans="1:44" hidden="1" outlineLevel="1" x14ac:dyDescent="0.2"/>
    <row r="1763" spans="1:44" hidden="1" outlineLevel="1" x14ac:dyDescent="0.2"/>
    <row r="1764" spans="1:44" hidden="1" outlineLevel="1" x14ac:dyDescent="0.2"/>
    <row r="1765" spans="1:44" hidden="1" outlineLevel="1" x14ac:dyDescent="0.2"/>
    <row r="1766" spans="1:44" hidden="1" outlineLevel="1" x14ac:dyDescent="0.2"/>
    <row r="1767" spans="1:44" hidden="1" outlineLevel="1" x14ac:dyDescent="0.2"/>
    <row r="1768" spans="1:44" hidden="1" outlineLevel="1" x14ac:dyDescent="0.2"/>
    <row r="1769" spans="1:44" hidden="1" outlineLevel="1" x14ac:dyDescent="0.2"/>
    <row r="1770" spans="1:44" hidden="1" outlineLevel="1" x14ac:dyDescent="0.2"/>
    <row r="1771" spans="1:44" hidden="1" outlineLevel="1" x14ac:dyDescent="0.2"/>
    <row r="1772" spans="1:44" hidden="1" outlineLevel="1" x14ac:dyDescent="0.2"/>
    <row r="1773" spans="1:44" hidden="1" outlineLevel="1" x14ac:dyDescent="0.2"/>
    <row r="1774" spans="1:44" hidden="1" outlineLevel="1" x14ac:dyDescent="0.2"/>
    <row r="1775" spans="1:44" collapsed="1" x14ac:dyDescent="0.2">
      <c r="A1775" t="s">
        <v>37409</v>
      </c>
      <c r="B1775" t="s">
        <v>37410</v>
      </c>
      <c r="C1775" t="s">
        <v>37411</v>
      </c>
      <c r="D1775" t="s">
        <v>37412</v>
      </c>
      <c r="E1775" t="s">
        <v>41</v>
      </c>
      <c r="F1775" t="s">
        <v>43</v>
      </c>
      <c r="G1775">
        <v>30</v>
      </c>
      <c r="H1775" t="s">
        <v>43</v>
      </c>
      <c r="I1775">
        <v>33</v>
      </c>
      <c r="J1775" t="s">
        <v>37413</v>
      </c>
      <c r="L1775" t="s">
        <v>45</v>
      </c>
      <c r="M1775">
        <v>0</v>
      </c>
      <c r="N1775">
        <v>0.47</v>
      </c>
      <c r="O1775" s="2" t="s">
        <v>37414</v>
      </c>
      <c r="P1775" s="2" t="s">
        <v>37414</v>
      </c>
      <c r="Q1775" t="s">
        <v>47</v>
      </c>
      <c r="R1775" t="s">
        <v>1203</v>
      </c>
      <c r="S1775">
        <v>0.11826150000000001</v>
      </c>
      <c r="T1775">
        <v>4.7874450000000004E-3</v>
      </c>
      <c r="U1775">
        <v>3.0138692000000002E-2</v>
      </c>
      <c r="V1775">
        <v>7.2885780000000004E-3</v>
      </c>
      <c r="W1775">
        <v>3.5223259999999999E-2</v>
      </c>
      <c r="X1775">
        <v>5.4300719999999997E-2</v>
      </c>
      <c r="Y1775">
        <v>-4.8283587757272052E-3</v>
      </c>
      <c r="Z1775">
        <v>6.5000000000000002E-2</v>
      </c>
      <c r="AA1775">
        <v>7.3999999999999996E-2</v>
      </c>
      <c r="AB1775">
        <v>0.86099999999999999</v>
      </c>
      <c r="AC1775">
        <v>-0.92549999999999999</v>
      </c>
      <c r="AD1775" t="s">
        <v>48</v>
      </c>
      <c r="AE1775" t="s">
        <v>48</v>
      </c>
      <c r="AF1775" t="s">
        <v>48</v>
      </c>
      <c r="AG1775" t="s">
        <v>37311</v>
      </c>
      <c r="AH1775">
        <f t="shared" ref="AH1775" si="89">SUM(AI1775:AJ1775)</f>
        <v>15</v>
      </c>
      <c r="AI1775">
        <f t="shared" ref="AI1775" si="90">COUNTIF(L1775:L1791, "Comment")</f>
        <v>7</v>
      </c>
      <c r="AJ1775">
        <f t="shared" ref="AJ1775" si="91">COUNTIF(L1775:L1791, "Reply")</f>
        <v>8</v>
      </c>
      <c r="AK1775">
        <f t="shared" ref="AK1775" si="92">COUNTIF(C1776:C1791, C1775)</f>
        <v>4</v>
      </c>
      <c r="AM1775">
        <f t="shared" ref="AM1775" si="93">AVERAGE(S1775:S1791)</f>
        <v>0.27595465731250002</v>
      </c>
      <c r="AN1775">
        <f t="shared" ref="AN1775" si="94">AVERAGE(Y1775:Y1791)</f>
        <v>-9.0022604253689811E-2</v>
      </c>
      <c r="AO1775" cm="1">
        <f t="array" ref="AO1775">SUM(COUNTIF(J1776:J1791, {"*NTA*","*YWNBTA*"}))</f>
        <v>4</v>
      </c>
      <c r="AP1775" cm="1">
        <f t="array" ref="AP1775">SUM(COUNTIF(J1776:J1791, {"*YTA*","*YWBTA*"}))</f>
        <v>3</v>
      </c>
      <c r="AQ1775" s="9">
        <f t="shared" ref="AQ1775" si="95">COUNTIF(J1776:J1791, "*ESH*")</f>
        <v>0</v>
      </c>
      <c r="AR1775" t="str">
        <f t="shared" ref="AR1775" si="96">IF(AO1775&gt;AP1775,(IF(AO1775&gt;AQ1775,"NTA","YTA")), IF(AP1775&gt;AQ1775,"YTA","ESH"))</f>
        <v>NTA</v>
      </c>
    </row>
    <row r="1776" spans="1:44" hidden="1" outlineLevel="1" x14ac:dyDescent="0.2">
      <c r="A1776" t="s">
        <v>45518</v>
      </c>
      <c r="B1776" t="s">
        <v>45519</v>
      </c>
      <c r="C1776" t="s">
        <v>39646</v>
      </c>
      <c r="D1776" s="3"/>
      <c r="J1776" t="s">
        <v>45520</v>
      </c>
      <c r="K1776" t="s">
        <v>37409</v>
      </c>
      <c r="L1776" t="s">
        <v>1233</v>
      </c>
      <c r="M1776">
        <v>5</v>
      </c>
      <c r="P1776" s="2" t="s">
        <v>45521</v>
      </c>
      <c r="Q1776" t="s">
        <v>10258</v>
      </c>
      <c r="S1776">
        <v>0.11088663999999999</v>
      </c>
      <c r="T1776">
        <v>1.5354156E-3</v>
      </c>
      <c r="U1776">
        <v>1.7367685000000001E-2</v>
      </c>
      <c r="V1776">
        <v>3.3668050000000001E-3</v>
      </c>
      <c r="W1776">
        <v>3.9737478E-2</v>
      </c>
      <c r="X1776">
        <v>7.5083672999999998E-3</v>
      </c>
      <c r="Y1776">
        <v>-0.17777777777777781</v>
      </c>
      <c r="Z1776">
        <v>0</v>
      </c>
      <c r="AA1776">
        <v>3.2000000000000001E-2</v>
      </c>
      <c r="AB1776">
        <v>0.96799999999999997</v>
      </c>
      <c r="AC1776">
        <v>-5.16E-2</v>
      </c>
      <c r="AD1776" t="s">
        <v>48</v>
      </c>
      <c r="AE1776" t="s">
        <v>48</v>
      </c>
      <c r="AF1776" t="s">
        <v>48</v>
      </c>
      <c r="AG1776" t="s">
        <v>37311</v>
      </c>
    </row>
    <row r="1777" spans="1:44" hidden="1" outlineLevel="1" x14ac:dyDescent="0.2">
      <c r="A1777" t="s">
        <v>45522</v>
      </c>
      <c r="B1777" t="s">
        <v>45523</v>
      </c>
      <c r="C1777" t="s">
        <v>26087</v>
      </c>
      <c r="D1777" s="3"/>
      <c r="J1777" t="s">
        <v>45524</v>
      </c>
      <c r="K1777" t="s">
        <v>37409</v>
      </c>
      <c r="L1777" t="s">
        <v>1233</v>
      </c>
      <c r="M1777">
        <v>3</v>
      </c>
      <c r="P1777" s="2" t="s">
        <v>45525</v>
      </c>
      <c r="Q1777" t="s">
        <v>47</v>
      </c>
      <c r="S1777">
        <v>0.4269174</v>
      </c>
      <c r="T1777">
        <v>2.3076923999999999E-2</v>
      </c>
      <c r="U1777">
        <v>0.42185885000000001</v>
      </c>
      <c r="V1777">
        <v>1.1839314E-2</v>
      </c>
      <c r="W1777">
        <v>0.16551061</v>
      </c>
      <c r="X1777">
        <v>8.5310820000000006E-3</v>
      </c>
      <c r="Y1777">
        <v>0</v>
      </c>
      <c r="Z1777">
        <v>0</v>
      </c>
      <c r="AA1777">
        <v>0</v>
      </c>
      <c r="AB1777">
        <v>1</v>
      </c>
      <c r="AC1777">
        <v>0</v>
      </c>
      <c r="AD1777" t="s">
        <v>48</v>
      </c>
      <c r="AE1777" t="s">
        <v>48</v>
      </c>
      <c r="AF1777" t="s">
        <v>48</v>
      </c>
      <c r="AG1777" t="s">
        <v>37311</v>
      </c>
    </row>
    <row r="1778" spans="1:44" hidden="1" outlineLevel="1" x14ac:dyDescent="0.2">
      <c r="A1778" t="s">
        <v>45526</v>
      </c>
      <c r="B1778" t="s">
        <v>45527</v>
      </c>
      <c r="C1778" t="s">
        <v>45528</v>
      </c>
      <c r="D1778" s="3"/>
      <c r="J1778" t="s">
        <v>45529</v>
      </c>
      <c r="K1778" t="s">
        <v>37409</v>
      </c>
      <c r="L1778" t="s">
        <v>1233</v>
      </c>
      <c r="M1778">
        <v>5</v>
      </c>
      <c r="P1778" s="2" t="s">
        <v>45530</v>
      </c>
      <c r="Q1778" t="s">
        <v>10098</v>
      </c>
      <c r="S1778">
        <v>0.53579443999999998</v>
      </c>
      <c r="T1778">
        <v>1.2574884999999999E-2</v>
      </c>
      <c r="U1778">
        <v>0.26802593000000002</v>
      </c>
      <c r="V1778">
        <v>7.9915369999999999E-3</v>
      </c>
      <c r="W1778">
        <v>0.60514710000000005</v>
      </c>
      <c r="X1778">
        <v>8.6346489999999994E-3</v>
      </c>
      <c r="Y1778">
        <v>-2.1428571428571411E-2</v>
      </c>
      <c r="Z1778">
        <v>0.187</v>
      </c>
      <c r="AA1778">
        <v>0.16</v>
      </c>
      <c r="AB1778">
        <v>0.65300000000000002</v>
      </c>
      <c r="AC1778">
        <v>0.36459999999999998</v>
      </c>
      <c r="AD1778" t="s">
        <v>48</v>
      </c>
      <c r="AE1778" t="s">
        <v>48</v>
      </c>
      <c r="AF1778" t="s">
        <v>48</v>
      </c>
      <c r="AG1778" t="s">
        <v>37311</v>
      </c>
    </row>
    <row r="1779" spans="1:44" hidden="1" outlineLevel="1" x14ac:dyDescent="0.2">
      <c r="A1779" t="s">
        <v>45531</v>
      </c>
      <c r="B1779" t="s">
        <v>45532</v>
      </c>
      <c r="C1779" t="s">
        <v>45533</v>
      </c>
      <c r="D1779" s="3"/>
      <c r="J1779" t="s">
        <v>45534</v>
      </c>
      <c r="K1779" t="s">
        <v>37409</v>
      </c>
      <c r="L1779" t="s">
        <v>1233</v>
      </c>
      <c r="M1779">
        <v>-1</v>
      </c>
      <c r="P1779" s="2" t="s">
        <v>45535</v>
      </c>
      <c r="Q1779" t="s">
        <v>47</v>
      </c>
      <c r="S1779">
        <v>0.33899839999999998</v>
      </c>
      <c r="T1779">
        <v>1.4382465000000001E-2</v>
      </c>
      <c r="U1779">
        <v>0.28134429999999999</v>
      </c>
      <c r="V1779">
        <v>1.191331E-2</v>
      </c>
      <c r="W1779">
        <v>0.24424846</v>
      </c>
      <c r="X1779">
        <v>5.7533540000000001E-2</v>
      </c>
      <c r="Y1779">
        <v>-6.4285714285714293E-2</v>
      </c>
      <c r="Z1779">
        <v>0.128</v>
      </c>
      <c r="AA1779">
        <v>0.17799999999999999</v>
      </c>
      <c r="AB1779">
        <v>0.69399999999999995</v>
      </c>
      <c r="AC1779">
        <v>-0.75380000000000003</v>
      </c>
      <c r="AD1779" t="s">
        <v>48</v>
      </c>
      <c r="AE1779" t="s">
        <v>48</v>
      </c>
      <c r="AF1779" t="s">
        <v>48</v>
      </c>
      <c r="AG1779" t="s">
        <v>37311</v>
      </c>
    </row>
    <row r="1780" spans="1:44" hidden="1" outlineLevel="1" x14ac:dyDescent="0.2">
      <c r="A1780" t="s">
        <v>45536</v>
      </c>
      <c r="B1780" t="s">
        <v>45537</v>
      </c>
      <c r="C1780" t="s">
        <v>39925</v>
      </c>
      <c r="D1780" s="3"/>
      <c r="J1780" t="s">
        <v>45538</v>
      </c>
      <c r="K1780" t="s">
        <v>37409</v>
      </c>
      <c r="L1780" t="s">
        <v>1233</v>
      </c>
      <c r="M1780">
        <v>-3</v>
      </c>
      <c r="P1780" s="2" t="s">
        <v>45539</v>
      </c>
      <c r="Q1780" t="s">
        <v>10104</v>
      </c>
      <c r="S1780">
        <v>0.27047761999999997</v>
      </c>
      <c r="T1780">
        <v>3.0899047999999999E-3</v>
      </c>
      <c r="U1780">
        <v>2.1056882999999998E-2</v>
      </c>
      <c r="V1780">
        <v>1.0655382999999999E-2</v>
      </c>
      <c r="W1780">
        <v>0.25800487</v>
      </c>
      <c r="X1780">
        <v>6.4079775000000002E-3</v>
      </c>
      <c r="Y1780">
        <v>-0.65</v>
      </c>
      <c r="Z1780">
        <v>0</v>
      </c>
      <c r="AA1780">
        <v>0.38200000000000001</v>
      </c>
      <c r="AB1780">
        <v>0.61799999999999999</v>
      </c>
      <c r="AC1780">
        <v>-0.47539999999999999</v>
      </c>
      <c r="AD1780" t="s">
        <v>48</v>
      </c>
      <c r="AE1780" t="s">
        <v>48</v>
      </c>
      <c r="AF1780" t="s">
        <v>48</v>
      </c>
      <c r="AG1780" t="s">
        <v>37311</v>
      </c>
    </row>
    <row r="1781" spans="1:44" hidden="1" outlineLevel="1" x14ac:dyDescent="0.2">
      <c r="A1781" t="s">
        <v>45540</v>
      </c>
      <c r="B1781" t="s">
        <v>45541</v>
      </c>
      <c r="C1781" t="s">
        <v>45542</v>
      </c>
      <c r="D1781" s="3"/>
      <c r="J1781" t="s">
        <v>45543</v>
      </c>
      <c r="K1781" t="s">
        <v>37409</v>
      </c>
      <c r="L1781" t="s">
        <v>1233</v>
      </c>
      <c r="M1781">
        <v>0</v>
      </c>
      <c r="P1781" s="2" t="s">
        <v>45544</v>
      </c>
      <c r="Q1781" t="s">
        <v>10150</v>
      </c>
      <c r="S1781">
        <v>0.37955463</v>
      </c>
      <c r="T1781">
        <v>1.986976E-2</v>
      </c>
      <c r="U1781">
        <v>0.10301965</v>
      </c>
      <c r="V1781">
        <v>2.6609945999999999E-2</v>
      </c>
      <c r="W1781">
        <v>0.23704575999999999</v>
      </c>
      <c r="X1781">
        <v>0.34804322999999998</v>
      </c>
      <c r="Y1781">
        <v>0</v>
      </c>
      <c r="Z1781">
        <v>0.33100000000000002</v>
      </c>
      <c r="AA1781">
        <v>0.14899999999999999</v>
      </c>
      <c r="AB1781">
        <v>0.51900000000000002</v>
      </c>
      <c r="AC1781">
        <v>0.42149999999999999</v>
      </c>
      <c r="AD1781" t="s">
        <v>48</v>
      </c>
      <c r="AE1781" t="s">
        <v>48</v>
      </c>
      <c r="AF1781" t="s">
        <v>48</v>
      </c>
      <c r="AG1781" t="s">
        <v>37311</v>
      </c>
    </row>
    <row r="1782" spans="1:44" hidden="1" outlineLevel="1" x14ac:dyDescent="0.2">
      <c r="A1782" t="s">
        <v>45545</v>
      </c>
      <c r="B1782" t="s">
        <v>45546</v>
      </c>
      <c r="C1782" t="s">
        <v>45547</v>
      </c>
      <c r="D1782" s="3"/>
      <c r="J1782" t="s">
        <v>45548</v>
      </c>
      <c r="K1782" t="s">
        <v>37409</v>
      </c>
      <c r="L1782" t="s">
        <v>1233</v>
      </c>
      <c r="M1782">
        <v>1</v>
      </c>
      <c r="P1782" s="2" t="s">
        <v>45549</v>
      </c>
      <c r="Q1782" t="s">
        <v>10132</v>
      </c>
      <c r="S1782">
        <v>0.76197963999999996</v>
      </c>
      <c r="T1782">
        <v>0.16960317</v>
      </c>
      <c r="U1782">
        <v>0.75997700000000001</v>
      </c>
      <c r="V1782">
        <v>2.1183542999999999E-2</v>
      </c>
      <c r="W1782">
        <v>0.46173861999999999</v>
      </c>
      <c r="X1782">
        <v>2.2335977999999999E-2</v>
      </c>
      <c r="Y1782">
        <v>-0.4</v>
      </c>
      <c r="Z1782">
        <v>0</v>
      </c>
      <c r="AA1782">
        <v>0.25800000000000001</v>
      </c>
      <c r="AB1782">
        <v>0.74199999999999999</v>
      </c>
      <c r="AC1782">
        <v>-0.84150000000000003</v>
      </c>
      <c r="AD1782" t="s">
        <v>48</v>
      </c>
      <c r="AE1782" t="s">
        <v>48</v>
      </c>
      <c r="AF1782" t="s">
        <v>48</v>
      </c>
      <c r="AG1782" t="s">
        <v>37311</v>
      </c>
    </row>
    <row r="1783" spans="1:44" hidden="1" outlineLevel="1" x14ac:dyDescent="0.2">
      <c r="A1783" t="s">
        <v>45550</v>
      </c>
      <c r="B1783" t="s">
        <v>45551</v>
      </c>
      <c r="C1783" t="s">
        <v>37411</v>
      </c>
      <c r="D1783" s="3"/>
      <c r="J1783" t="s">
        <v>45552</v>
      </c>
      <c r="K1783" t="s">
        <v>45553</v>
      </c>
      <c r="L1783" t="s">
        <v>1263</v>
      </c>
      <c r="M1783">
        <v>-5</v>
      </c>
      <c r="P1783" s="2" t="s">
        <v>45554</v>
      </c>
      <c r="Q1783" t="s">
        <v>47</v>
      </c>
      <c r="S1783">
        <v>0.11036996</v>
      </c>
      <c r="T1783">
        <v>2.9563903999999998E-3</v>
      </c>
      <c r="U1783">
        <v>2.6180768E-2</v>
      </c>
      <c r="V1783">
        <v>3.2928091999999999E-3</v>
      </c>
      <c r="W1783">
        <v>3.2909457000000003E-2</v>
      </c>
      <c r="X1783">
        <v>2.2335977999999999E-2</v>
      </c>
      <c r="Y1783">
        <v>-4.1666666666666657E-2</v>
      </c>
      <c r="Z1783">
        <v>8.4000000000000005E-2</v>
      </c>
      <c r="AA1783">
        <v>0.128</v>
      </c>
      <c r="AB1783">
        <v>0.78800000000000003</v>
      </c>
      <c r="AC1783">
        <v>-0.82709999999999995</v>
      </c>
      <c r="AD1783" t="s">
        <v>48</v>
      </c>
      <c r="AE1783" t="s">
        <v>48</v>
      </c>
      <c r="AF1783" t="s">
        <v>48</v>
      </c>
      <c r="AG1783" t="s">
        <v>37311</v>
      </c>
    </row>
    <row r="1784" spans="1:44" hidden="1" outlineLevel="1" x14ac:dyDescent="0.2">
      <c r="A1784" t="s">
        <v>45555</v>
      </c>
      <c r="B1784" t="s">
        <v>45556</v>
      </c>
      <c r="C1784" t="s">
        <v>37411</v>
      </c>
      <c r="D1784" s="3"/>
      <c r="J1784" t="s">
        <v>45557</v>
      </c>
      <c r="K1784" t="s">
        <v>45526</v>
      </c>
      <c r="L1784" t="s">
        <v>1263</v>
      </c>
      <c r="M1784">
        <v>-5</v>
      </c>
      <c r="P1784" s="2" t="s">
        <v>45558</v>
      </c>
      <c r="Q1784" t="s">
        <v>47</v>
      </c>
      <c r="S1784">
        <v>0.20219094000000001</v>
      </c>
      <c r="T1784">
        <v>7.2860720000000002E-3</v>
      </c>
      <c r="U1784">
        <v>6.9969244E-2</v>
      </c>
      <c r="V1784">
        <v>7.7695500000000001E-3</v>
      </c>
      <c r="W1784">
        <v>7.6185785000000006E-2</v>
      </c>
      <c r="X1784">
        <v>7.9364374000000001E-2</v>
      </c>
      <c r="Y1784">
        <v>5.2083333333333308E-2</v>
      </c>
      <c r="Z1784">
        <v>8.5999999999999993E-2</v>
      </c>
      <c r="AA1784">
        <v>5.8000000000000003E-2</v>
      </c>
      <c r="AB1784">
        <v>0.85599999999999998</v>
      </c>
      <c r="AC1784">
        <v>0.34</v>
      </c>
      <c r="AD1784" t="s">
        <v>48</v>
      </c>
      <c r="AE1784" t="s">
        <v>48</v>
      </c>
      <c r="AF1784" t="s">
        <v>48</v>
      </c>
      <c r="AG1784" t="s">
        <v>37311</v>
      </c>
    </row>
    <row r="1785" spans="1:44" hidden="1" outlineLevel="1" x14ac:dyDescent="0.2">
      <c r="A1785" t="s">
        <v>45559</v>
      </c>
      <c r="B1785" t="s">
        <v>45560</v>
      </c>
      <c r="C1785" t="s">
        <v>37411</v>
      </c>
      <c r="D1785" s="3"/>
      <c r="J1785" t="s">
        <v>45561</v>
      </c>
      <c r="K1785" t="s">
        <v>45536</v>
      </c>
      <c r="L1785" t="s">
        <v>1263</v>
      </c>
      <c r="M1785">
        <v>-5</v>
      </c>
      <c r="P1785" s="2" t="s">
        <v>45562</v>
      </c>
      <c r="Q1785" t="s">
        <v>47</v>
      </c>
      <c r="S1785">
        <v>2.7795790000000001E-2</v>
      </c>
      <c r="T1785">
        <v>9.8705290000000007E-4</v>
      </c>
      <c r="U1785">
        <v>1.2243799E-2</v>
      </c>
      <c r="V1785">
        <v>2.4603575E-3</v>
      </c>
      <c r="W1785">
        <v>1.3782915E-2</v>
      </c>
      <c r="X1785">
        <v>7.754337E-3</v>
      </c>
      <c r="Y1785">
        <v>-0.41666666666666669</v>
      </c>
      <c r="Z1785">
        <v>9.0999999999999998E-2</v>
      </c>
      <c r="AA1785">
        <v>0.16600000000000001</v>
      </c>
      <c r="AB1785">
        <v>0.74299999999999999</v>
      </c>
      <c r="AC1785">
        <v>-0.57889999999999997</v>
      </c>
      <c r="AD1785" t="s">
        <v>48</v>
      </c>
      <c r="AE1785" t="s">
        <v>48</v>
      </c>
      <c r="AF1785" t="s">
        <v>48</v>
      </c>
      <c r="AG1785" t="s">
        <v>37311</v>
      </c>
    </row>
    <row r="1786" spans="1:44" hidden="1" outlineLevel="1" x14ac:dyDescent="0.2">
      <c r="A1786" t="s">
        <v>45563</v>
      </c>
      <c r="B1786" t="s">
        <v>45564</v>
      </c>
      <c r="C1786" t="s">
        <v>45565</v>
      </c>
      <c r="D1786" s="3"/>
      <c r="J1786" t="s">
        <v>45566</v>
      </c>
      <c r="K1786" t="s">
        <v>45550</v>
      </c>
      <c r="L1786" t="s">
        <v>1263</v>
      </c>
      <c r="M1786">
        <v>13</v>
      </c>
      <c r="P1786" s="2" t="s">
        <v>45567</v>
      </c>
      <c r="Q1786" t="s">
        <v>10060</v>
      </c>
      <c r="S1786">
        <v>0.57168569999999996</v>
      </c>
      <c r="T1786">
        <v>8.8591740000000002E-2</v>
      </c>
      <c r="U1786">
        <v>0.48510036000000001</v>
      </c>
      <c r="V1786">
        <v>3.5074017999999998E-2</v>
      </c>
      <c r="W1786">
        <v>0.28997475</v>
      </c>
      <c r="X1786">
        <v>0.13262562</v>
      </c>
      <c r="Y1786">
        <v>0.1208754208754209</v>
      </c>
      <c r="Z1786">
        <v>0.127</v>
      </c>
      <c r="AA1786">
        <v>4.8000000000000001E-2</v>
      </c>
      <c r="AB1786">
        <v>0.82499999999999996</v>
      </c>
      <c r="AC1786">
        <v>0.82709999999999995</v>
      </c>
      <c r="AD1786" t="s">
        <v>48</v>
      </c>
      <c r="AE1786" t="s">
        <v>48</v>
      </c>
      <c r="AF1786" t="s">
        <v>48</v>
      </c>
      <c r="AG1786" t="s">
        <v>37311</v>
      </c>
    </row>
    <row r="1787" spans="1:44" hidden="1" outlineLevel="1" x14ac:dyDescent="0.2">
      <c r="A1787" t="s">
        <v>45568</v>
      </c>
      <c r="B1787" t="s">
        <v>45569</v>
      </c>
      <c r="C1787" t="s">
        <v>45528</v>
      </c>
      <c r="D1787" s="3"/>
      <c r="J1787" t="s">
        <v>45570</v>
      </c>
      <c r="K1787" t="s">
        <v>45555</v>
      </c>
      <c r="L1787" t="s">
        <v>1263</v>
      </c>
      <c r="M1787">
        <v>-1</v>
      </c>
      <c r="P1787" s="2" t="s">
        <v>45571</v>
      </c>
      <c r="Q1787" t="s">
        <v>10098</v>
      </c>
      <c r="S1787">
        <v>0.20149296999999999</v>
      </c>
      <c r="T1787">
        <v>2.8228760000000002E-3</v>
      </c>
      <c r="U1787">
        <v>2.7547137999999999E-2</v>
      </c>
      <c r="V1787">
        <v>5.4386850000000004E-3</v>
      </c>
      <c r="W1787">
        <v>9.5630279999999998E-2</v>
      </c>
      <c r="X1787">
        <v>7.3400719999999996E-3</v>
      </c>
      <c r="Y1787">
        <v>-6.6666666666666652E-2</v>
      </c>
      <c r="Z1787">
        <v>0.17399999999999999</v>
      </c>
      <c r="AA1787">
        <v>0.14099999999999999</v>
      </c>
      <c r="AB1787">
        <v>0.68500000000000005</v>
      </c>
      <c r="AC1787">
        <v>0.17960000000000001</v>
      </c>
      <c r="AD1787" t="s">
        <v>48</v>
      </c>
      <c r="AE1787" t="s">
        <v>48</v>
      </c>
      <c r="AF1787" t="s">
        <v>48</v>
      </c>
      <c r="AG1787" t="s">
        <v>37311</v>
      </c>
    </row>
    <row r="1788" spans="1:44" hidden="1" outlineLevel="1" x14ac:dyDescent="0.2">
      <c r="A1788" t="s">
        <v>45572</v>
      </c>
      <c r="B1788" t="s">
        <v>45573</v>
      </c>
      <c r="C1788" t="s">
        <v>37411</v>
      </c>
      <c r="D1788" s="3"/>
      <c r="J1788" t="s">
        <v>45574</v>
      </c>
      <c r="K1788" t="s">
        <v>45568</v>
      </c>
      <c r="L1788" t="s">
        <v>1263</v>
      </c>
      <c r="M1788">
        <v>-3</v>
      </c>
      <c r="P1788" s="2" t="s">
        <v>45575</v>
      </c>
      <c r="Q1788" t="s">
        <v>47</v>
      </c>
      <c r="S1788">
        <v>4.5378546999999998E-2</v>
      </c>
      <c r="T1788">
        <v>1.5068054000000001E-3</v>
      </c>
      <c r="U1788">
        <v>2.1398475E-2</v>
      </c>
      <c r="V1788">
        <v>3.903274E-3</v>
      </c>
      <c r="W1788">
        <v>2.2964162999999999E-2</v>
      </c>
      <c r="X1788">
        <v>7.754337E-3</v>
      </c>
      <c r="Y1788">
        <v>-0.16166666666666671</v>
      </c>
      <c r="Z1788">
        <v>0.13100000000000001</v>
      </c>
      <c r="AA1788">
        <v>0.16300000000000001</v>
      </c>
      <c r="AB1788">
        <v>0.70699999999999996</v>
      </c>
      <c r="AC1788">
        <v>-0.85370000000000001</v>
      </c>
      <c r="AD1788" t="s">
        <v>48</v>
      </c>
      <c r="AE1788" t="s">
        <v>48</v>
      </c>
      <c r="AF1788" t="s">
        <v>48</v>
      </c>
      <c r="AG1788" t="s">
        <v>37311</v>
      </c>
    </row>
    <row r="1789" spans="1:44" hidden="1" outlineLevel="1" x14ac:dyDescent="0.2">
      <c r="A1789" t="s">
        <v>45576</v>
      </c>
      <c r="B1789" t="s">
        <v>45577</v>
      </c>
      <c r="C1789" t="s">
        <v>24573</v>
      </c>
      <c r="D1789" s="3"/>
      <c r="J1789" t="s">
        <v>45578</v>
      </c>
      <c r="K1789" t="s">
        <v>45572</v>
      </c>
      <c r="L1789" t="s">
        <v>1263</v>
      </c>
      <c r="M1789">
        <v>-2</v>
      </c>
      <c r="P1789" s="2" t="s">
        <v>45579</v>
      </c>
      <c r="Q1789" t="s">
        <v>10032</v>
      </c>
      <c r="S1789">
        <v>0.11223002999999999</v>
      </c>
      <c r="T1789">
        <v>1.783371E-3</v>
      </c>
      <c r="U1789">
        <v>1.9212283E-2</v>
      </c>
      <c r="V1789">
        <v>3.9402717000000002E-3</v>
      </c>
      <c r="W1789">
        <v>5.6133456999999998E-2</v>
      </c>
      <c r="X1789">
        <v>6.4144502000000004E-3</v>
      </c>
      <c r="Y1789">
        <v>0.3666666666666667</v>
      </c>
      <c r="Z1789">
        <v>0.24299999999999999</v>
      </c>
      <c r="AA1789">
        <v>0.05</v>
      </c>
      <c r="AB1789">
        <v>0.70699999999999996</v>
      </c>
      <c r="AC1789">
        <v>0.79010000000000002</v>
      </c>
      <c r="AD1789" t="s">
        <v>48</v>
      </c>
      <c r="AE1789" t="s">
        <v>48</v>
      </c>
      <c r="AF1789" t="s">
        <v>48</v>
      </c>
      <c r="AG1789" t="s">
        <v>37311</v>
      </c>
    </row>
    <row r="1790" spans="1:44" hidden="1" outlineLevel="1" x14ac:dyDescent="0.2">
      <c r="A1790" t="s">
        <v>45580</v>
      </c>
      <c r="B1790" t="s">
        <v>45581</v>
      </c>
      <c r="C1790" t="s">
        <v>24573</v>
      </c>
      <c r="D1790" s="3"/>
      <c r="J1790" t="s">
        <v>45582</v>
      </c>
      <c r="K1790" t="s">
        <v>45572</v>
      </c>
      <c r="L1790" t="s">
        <v>1263</v>
      </c>
      <c r="M1790">
        <v>-2</v>
      </c>
      <c r="P1790" s="2" t="s">
        <v>45583</v>
      </c>
      <c r="Q1790" t="s">
        <v>10032</v>
      </c>
      <c r="S1790">
        <v>0.20126031</v>
      </c>
      <c r="T1790">
        <v>1.7261505E-3</v>
      </c>
      <c r="U1790">
        <v>1.4259193999999999E-2</v>
      </c>
      <c r="V1790">
        <v>3.5517942000000001E-3</v>
      </c>
      <c r="W1790">
        <v>0.16337911999999999</v>
      </c>
      <c r="X1790">
        <v>7.2882893000000004E-3</v>
      </c>
      <c r="Y1790">
        <v>2.5000000000000008E-2</v>
      </c>
      <c r="Z1790">
        <v>0</v>
      </c>
      <c r="AA1790">
        <v>0.16900000000000001</v>
      </c>
      <c r="AB1790">
        <v>0.83099999999999996</v>
      </c>
      <c r="AC1790">
        <v>-0.69099999999999995</v>
      </c>
      <c r="AD1790" t="s">
        <v>48</v>
      </c>
      <c r="AE1790" t="s">
        <v>48</v>
      </c>
      <c r="AF1790" t="s">
        <v>48</v>
      </c>
      <c r="AG1790" t="s">
        <v>37311</v>
      </c>
    </row>
    <row r="1791" spans="1:44" hidden="1" outlineLevel="1" x14ac:dyDescent="0.2"/>
    <row r="1792" spans="1:44" collapsed="1" x14ac:dyDescent="0.2">
      <c r="A1792" t="s">
        <v>37415</v>
      </c>
      <c r="B1792" t="s">
        <v>37416</v>
      </c>
      <c r="C1792" t="s">
        <v>37417</v>
      </c>
      <c r="D1792" t="s">
        <v>37418</v>
      </c>
      <c r="E1792" t="s">
        <v>41</v>
      </c>
      <c r="F1792" t="s">
        <v>43</v>
      </c>
      <c r="G1792">
        <v>24</v>
      </c>
      <c r="H1792" t="s">
        <v>42</v>
      </c>
      <c r="I1792">
        <v>20</v>
      </c>
      <c r="J1792" t="s">
        <v>37419</v>
      </c>
      <c r="L1792" t="s">
        <v>45</v>
      </c>
      <c r="M1792">
        <v>0</v>
      </c>
      <c r="N1792">
        <v>0.38</v>
      </c>
      <c r="O1792" s="2" t="s">
        <v>37420</v>
      </c>
      <c r="P1792" s="2" t="s">
        <v>37420</v>
      </c>
      <c r="Q1792" t="s">
        <v>47</v>
      </c>
      <c r="R1792" t="s">
        <v>1203</v>
      </c>
      <c r="S1792">
        <v>0.11739368999999999</v>
      </c>
      <c r="T1792">
        <v>7.7056885000000002E-3</v>
      </c>
      <c r="U1792">
        <v>0.12220735000000001</v>
      </c>
      <c r="V1792">
        <v>2.2590387999999999E-2</v>
      </c>
      <c r="W1792">
        <v>3.4451994999999999E-2</v>
      </c>
      <c r="X1792">
        <v>1.4048163000000001E-2</v>
      </c>
      <c r="Y1792">
        <v>0.1144806912664055</v>
      </c>
      <c r="Z1792">
        <v>0.11700000000000001</v>
      </c>
      <c r="AA1792">
        <v>0.108</v>
      </c>
      <c r="AB1792">
        <v>0.77500000000000002</v>
      </c>
      <c r="AC1792">
        <v>0.69079999999999997</v>
      </c>
      <c r="AD1792" t="s">
        <v>48</v>
      </c>
      <c r="AE1792" t="s">
        <v>48</v>
      </c>
      <c r="AF1792" t="s">
        <v>48</v>
      </c>
      <c r="AG1792" t="s">
        <v>37311</v>
      </c>
      <c r="AH1792">
        <f t="shared" ref="AH1792" si="97">SUM(AI1792:AJ1792)</f>
        <v>65</v>
      </c>
      <c r="AI1792">
        <f>COUNTIF(L1792:L1904,"Comment")</f>
        <v>25</v>
      </c>
      <c r="AJ1792">
        <f>COUNTIF(L1792:L1904, "Reply")</f>
        <v>40</v>
      </c>
      <c r="AK1792">
        <f>COUNTIF(C1891:C1904, C1792)</f>
        <v>0</v>
      </c>
      <c r="AM1792">
        <f>AVERAGE(S1792:S1904)</f>
        <v>0.25700931063076926</v>
      </c>
      <c r="AN1792">
        <f>AVERAGE(Y1792:Y1904)</f>
        <v>0.10118681240006433</v>
      </c>
      <c r="AO1792" cm="1">
        <f t="array" ref="AO1792">SUM(COUNTIF(J1793:J1904, {"*NTA*","*YWNBTA*"}))</f>
        <v>4</v>
      </c>
      <c r="AP1792" cm="1">
        <f t="array" ref="AP1792">SUM(COUNTIF(J1793:J1904, {"*YTA*","*YWBTA*"}))</f>
        <v>21</v>
      </c>
      <c r="AQ1792">
        <f>COUNTIF(J1793:J1904, "*ESH*")</f>
        <v>2</v>
      </c>
      <c r="AR1792" t="str">
        <f t="shared" ref="AR1792" si="98">IF(AO1792&gt;AP1792,(IF(AO1792&gt;AQ1792,"NTA","YTA")),IF(AP1792&gt;AQ1792,"YTA","ESH"))</f>
        <v>YTA</v>
      </c>
    </row>
    <row r="1793" spans="1:33" hidden="1" outlineLevel="1" x14ac:dyDescent="0.2">
      <c r="A1793" t="s">
        <v>39227</v>
      </c>
      <c r="B1793" t="s">
        <v>39228</v>
      </c>
      <c r="C1793" t="s">
        <v>37858</v>
      </c>
      <c r="D1793" s="3"/>
      <c r="J1793" t="s">
        <v>39229</v>
      </c>
      <c r="K1793" t="s">
        <v>37415</v>
      </c>
      <c r="L1793" t="s">
        <v>1233</v>
      </c>
      <c r="M1793">
        <v>43</v>
      </c>
      <c r="P1793" s="2" t="s">
        <v>39230</v>
      </c>
      <c r="Q1793" t="s">
        <v>13166</v>
      </c>
      <c r="S1793">
        <v>0.23198941000000001</v>
      </c>
      <c r="T1793">
        <v>6.1416626000000002E-3</v>
      </c>
      <c r="U1793">
        <v>4.6922634999999997E-2</v>
      </c>
      <c r="V1793">
        <v>1.5154205E-2</v>
      </c>
      <c r="W1793">
        <v>8.3112895000000006E-2</v>
      </c>
      <c r="X1793">
        <v>1.0343489000000001E-2</v>
      </c>
      <c r="Y1793">
        <v>0.25</v>
      </c>
      <c r="Z1793">
        <v>0.17399999999999999</v>
      </c>
      <c r="AA1793">
        <v>0.17399999999999999</v>
      </c>
      <c r="AB1793">
        <v>0.65200000000000002</v>
      </c>
      <c r="AC1793">
        <v>-3.0999999999999999E-3</v>
      </c>
      <c r="AD1793" t="s">
        <v>48</v>
      </c>
      <c r="AE1793" t="s">
        <v>48</v>
      </c>
      <c r="AF1793" t="s">
        <v>48</v>
      </c>
      <c r="AG1793" t="s">
        <v>37311</v>
      </c>
    </row>
    <row r="1794" spans="1:33" hidden="1" outlineLevel="1" x14ac:dyDescent="0.2">
      <c r="A1794" t="s">
        <v>39231</v>
      </c>
      <c r="B1794" t="s">
        <v>39232</v>
      </c>
      <c r="C1794" t="s">
        <v>39233</v>
      </c>
      <c r="D1794" s="3"/>
      <c r="J1794" t="s">
        <v>39234</v>
      </c>
      <c r="K1794" t="s">
        <v>37415</v>
      </c>
      <c r="L1794" t="s">
        <v>1233</v>
      </c>
      <c r="M1794">
        <v>31</v>
      </c>
      <c r="P1794" s="2" t="s">
        <v>39235</v>
      </c>
      <c r="Q1794" t="s">
        <v>47</v>
      </c>
      <c r="S1794">
        <v>0.33899839999999998</v>
      </c>
      <c r="T1794">
        <v>1.4382465000000001E-2</v>
      </c>
      <c r="U1794">
        <v>9.2279755000000005E-2</v>
      </c>
      <c r="V1794">
        <v>1.2240025E-2</v>
      </c>
      <c r="W1794">
        <v>0.25205972999999998</v>
      </c>
      <c r="X1794">
        <v>0.12996205999999999</v>
      </c>
      <c r="Y1794">
        <v>0.21607142857142861</v>
      </c>
      <c r="Z1794">
        <v>0.18</v>
      </c>
      <c r="AA1794">
        <v>0.107</v>
      </c>
      <c r="AB1794">
        <v>0.71199999999999997</v>
      </c>
      <c r="AC1794">
        <v>0.78420000000000001</v>
      </c>
      <c r="AD1794" t="s">
        <v>48</v>
      </c>
      <c r="AE1794" t="s">
        <v>48</v>
      </c>
      <c r="AF1794" t="s">
        <v>48</v>
      </c>
      <c r="AG1794" t="s">
        <v>37311</v>
      </c>
    </row>
    <row r="1795" spans="1:33" hidden="1" outlineLevel="1" x14ac:dyDescent="0.2">
      <c r="A1795" t="s">
        <v>39236</v>
      </c>
      <c r="B1795" t="s">
        <v>39237</v>
      </c>
      <c r="C1795" t="s">
        <v>39238</v>
      </c>
      <c r="D1795" s="3"/>
      <c r="J1795" t="s">
        <v>39239</v>
      </c>
      <c r="K1795" t="s">
        <v>37415</v>
      </c>
      <c r="L1795" t="s">
        <v>1233</v>
      </c>
      <c r="M1795">
        <v>22</v>
      </c>
      <c r="P1795" s="2" t="s">
        <v>39240</v>
      </c>
      <c r="Q1795" t="s">
        <v>47</v>
      </c>
      <c r="S1795">
        <v>9.6552230000000003E-2</v>
      </c>
      <c r="T1795">
        <v>1.0538100999999999E-3</v>
      </c>
      <c r="U1795">
        <v>1.3644326999999999E-2</v>
      </c>
      <c r="V1795">
        <v>2.3308650000000001E-3</v>
      </c>
      <c r="W1795">
        <v>4.9106610000000002E-2</v>
      </c>
      <c r="X1795">
        <v>6.0778604999999998E-3</v>
      </c>
      <c r="Y1795">
        <v>-0.29062500000000002</v>
      </c>
      <c r="Z1795">
        <v>0.111</v>
      </c>
      <c r="AA1795">
        <v>8.5999999999999993E-2</v>
      </c>
      <c r="AB1795">
        <v>0.80300000000000005</v>
      </c>
      <c r="AC1795">
        <v>-1.9400000000000001E-2</v>
      </c>
      <c r="AD1795" t="s">
        <v>48</v>
      </c>
      <c r="AE1795" t="s">
        <v>48</v>
      </c>
      <c r="AF1795" t="s">
        <v>48</v>
      </c>
      <c r="AG1795" t="s">
        <v>37311</v>
      </c>
    </row>
    <row r="1796" spans="1:33" hidden="1" outlineLevel="1" x14ac:dyDescent="0.2">
      <c r="A1796" t="s">
        <v>39241</v>
      </c>
      <c r="B1796" t="s">
        <v>39242</v>
      </c>
      <c r="C1796" t="s">
        <v>39238</v>
      </c>
      <c r="D1796" s="3"/>
      <c r="J1796" t="s">
        <v>39243</v>
      </c>
      <c r="K1796" t="s">
        <v>37415</v>
      </c>
      <c r="L1796" t="s">
        <v>1233</v>
      </c>
      <c r="M1796">
        <v>17</v>
      </c>
      <c r="P1796" s="2" t="s">
        <v>39244</v>
      </c>
      <c r="Q1796" t="s">
        <v>47</v>
      </c>
      <c r="S1796">
        <v>0.37694602999999999</v>
      </c>
      <c r="T1796">
        <v>1.5996376E-2</v>
      </c>
      <c r="U1796">
        <v>0.15985115</v>
      </c>
      <c r="V1796">
        <v>4.1261411999999997E-2</v>
      </c>
      <c r="W1796">
        <v>0.32682731999999998</v>
      </c>
      <c r="X1796">
        <v>2.4580594000000001E-2</v>
      </c>
      <c r="Y1796">
        <v>0.35</v>
      </c>
      <c r="Z1796">
        <v>0.20100000000000001</v>
      </c>
      <c r="AA1796">
        <v>5.1999999999999998E-2</v>
      </c>
      <c r="AB1796">
        <v>0.747</v>
      </c>
      <c r="AC1796">
        <v>0.81930000000000003</v>
      </c>
      <c r="AD1796" t="s">
        <v>48</v>
      </c>
      <c r="AE1796" t="s">
        <v>48</v>
      </c>
      <c r="AF1796" t="s">
        <v>48</v>
      </c>
      <c r="AG1796" t="s">
        <v>37311</v>
      </c>
    </row>
    <row r="1797" spans="1:33" hidden="1" outlineLevel="1" x14ac:dyDescent="0.2">
      <c r="A1797" t="s">
        <v>39245</v>
      </c>
      <c r="B1797" t="s">
        <v>39246</v>
      </c>
      <c r="C1797" t="s">
        <v>39247</v>
      </c>
      <c r="D1797" s="3"/>
      <c r="J1797" t="s">
        <v>39248</v>
      </c>
      <c r="K1797" t="s">
        <v>37415</v>
      </c>
      <c r="L1797" t="s">
        <v>1233</v>
      </c>
      <c r="M1797">
        <v>34</v>
      </c>
      <c r="P1797" s="2" t="s">
        <v>39249</v>
      </c>
      <c r="Q1797" t="s">
        <v>47</v>
      </c>
      <c r="S1797">
        <v>5.4284602000000001E-2</v>
      </c>
      <c r="T1797">
        <v>1.5926361E-3</v>
      </c>
      <c r="U1797">
        <v>1.6206269999999998E-2</v>
      </c>
      <c r="V1797">
        <v>5.4756826999999998E-3</v>
      </c>
      <c r="W1797">
        <v>2.0708187999999999E-2</v>
      </c>
      <c r="X1797">
        <v>7.3918556000000003E-3</v>
      </c>
      <c r="Y1797">
        <v>0.19375000000000001</v>
      </c>
      <c r="Z1797">
        <v>0.19700000000000001</v>
      </c>
      <c r="AA1797">
        <v>0.11700000000000001</v>
      </c>
      <c r="AB1797">
        <v>0.68700000000000006</v>
      </c>
      <c r="AC1797">
        <v>0.52159999999999995</v>
      </c>
      <c r="AD1797" t="s">
        <v>48</v>
      </c>
      <c r="AE1797" t="s">
        <v>48</v>
      </c>
      <c r="AF1797" t="s">
        <v>48</v>
      </c>
      <c r="AG1797" t="s">
        <v>37311</v>
      </c>
    </row>
    <row r="1798" spans="1:33" hidden="1" outlineLevel="1" x14ac:dyDescent="0.2">
      <c r="A1798" t="s">
        <v>39250</v>
      </c>
      <c r="B1798" t="s">
        <v>39251</v>
      </c>
      <c r="C1798" t="s">
        <v>30758</v>
      </c>
      <c r="D1798" s="3"/>
      <c r="J1798" t="s">
        <v>39252</v>
      </c>
      <c r="K1798" t="s">
        <v>37415</v>
      </c>
      <c r="L1798" t="s">
        <v>1233</v>
      </c>
      <c r="M1798">
        <v>58</v>
      </c>
      <c r="P1798" s="2" t="s">
        <v>39253</v>
      </c>
      <c r="Q1798" t="s">
        <v>37807</v>
      </c>
      <c r="S1798">
        <v>0.58851710000000002</v>
      </c>
      <c r="T1798">
        <v>0.26766825</v>
      </c>
      <c r="U1798">
        <v>0.51501640000000004</v>
      </c>
      <c r="V1798">
        <v>0.27662867000000002</v>
      </c>
      <c r="W1798">
        <v>0.47945369999999998</v>
      </c>
      <c r="X1798">
        <v>3.4077049999999998E-2</v>
      </c>
      <c r="Y1798">
        <v>0.114487656063743</v>
      </c>
      <c r="Z1798">
        <v>0.112</v>
      </c>
      <c r="AA1798">
        <v>0.18099999999999999</v>
      </c>
      <c r="AB1798">
        <v>0.70699999999999996</v>
      </c>
      <c r="AC1798">
        <v>-0.99529999999999996</v>
      </c>
      <c r="AD1798" t="s">
        <v>48</v>
      </c>
      <c r="AE1798" t="s">
        <v>48</v>
      </c>
      <c r="AF1798" t="s">
        <v>48</v>
      </c>
      <c r="AG1798" t="s">
        <v>37311</v>
      </c>
    </row>
    <row r="1799" spans="1:33" hidden="1" outlineLevel="1" x14ac:dyDescent="0.2">
      <c r="A1799" t="s">
        <v>39254</v>
      </c>
      <c r="B1799" t="s">
        <v>39255</v>
      </c>
      <c r="C1799" t="s">
        <v>37485</v>
      </c>
      <c r="D1799" s="3"/>
      <c r="J1799" t="s">
        <v>39256</v>
      </c>
      <c r="K1799" t="s">
        <v>37415</v>
      </c>
      <c r="L1799" t="s">
        <v>1233</v>
      </c>
      <c r="M1799">
        <v>17</v>
      </c>
      <c r="P1799" s="2" t="s">
        <v>39257</v>
      </c>
      <c r="Q1799" t="s">
        <v>10132</v>
      </c>
      <c r="S1799">
        <v>8.7164870000000005E-2</v>
      </c>
      <c r="T1799">
        <v>1.5830994000000001E-3</v>
      </c>
      <c r="U1799">
        <v>2.3106437000000001E-2</v>
      </c>
      <c r="V1799">
        <v>5.3276913000000004E-3</v>
      </c>
      <c r="W1799">
        <v>3.3019635999999998E-2</v>
      </c>
      <c r="X1799">
        <v>6.1878994999999999E-3</v>
      </c>
      <c r="Y1799">
        <v>0.7</v>
      </c>
      <c r="Z1799">
        <v>0</v>
      </c>
      <c r="AA1799">
        <v>0</v>
      </c>
      <c r="AB1799">
        <v>1</v>
      </c>
      <c r="AC1799">
        <v>0</v>
      </c>
      <c r="AD1799" t="s">
        <v>48</v>
      </c>
      <c r="AE1799" t="s">
        <v>48</v>
      </c>
      <c r="AF1799" t="s">
        <v>48</v>
      </c>
      <c r="AG1799" t="s">
        <v>37311</v>
      </c>
    </row>
    <row r="1800" spans="1:33" hidden="1" outlineLevel="1" x14ac:dyDescent="0.2">
      <c r="A1800" t="s">
        <v>39258</v>
      </c>
      <c r="B1800" t="s">
        <v>39259</v>
      </c>
      <c r="C1800" t="s">
        <v>16690</v>
      </c>
      <c r="D1800" s="3"/>
      <c r="J1800" t="s">
        <v>39260</v>
      </c>
      <c r="K1800" t="s">
        <v>37415</v>
      </c>
      <c r="L1800" t="s">
        <v>1233</v>
      </c>
      <c r="M1800">
        <v>9</v>
      </c>
      <c r="P1800" s="2" t="s">
        <v>39261</v>
      </c>
      <c r="Q1800" t="s">
        <v>39262</v>
      </c>
      <c r="S1800">
        <v>0.18744208000000001</v>
      </c>
      <c r="T1800">
        <v>4.5394896999999997E-3</v>
      </c>
      <c r="U1800">
        <v>2.5360946999999998E-2</v>
      </c>
      <c r="V1800">
        <v>5.8456612999999999E-3</v>
      </c>
      <c r="W1800">
        <v>8.2619294999999995E-2</v>
      </c>
      <c r="X1800">
        <v>8.2203840000000007E-3</v>
      </c>
      <c r="Y1800">
        <v>0</v>
      </c>
      <c r="Z1800">
        <v>0</v>
      </c>
      <c r="AA1800">
        <v>0.13800000000000001</v>
      </c>
      <c r="AB1800">
        <v>0.86199999999999999</v>
      </c>
      <c r="AC1800">
        <v>-0.3412</v>
      </c>
      <c r="AD1800" t="s">
        <v>48</v>
      </c>
      <c r="AE1800" t="s">
        <v>48</v>
      </c>
      <c r="AF1800" t="s">
        <v>48</v>
      </c>
      <c r="AG1800" t="s">
        <v>37311</v>
      </c>
    </row>
    <row r="1801" spans="1:33" hidden="1" outlineLevel="1" x14ac:dyDescent="0.2">
      <c r="A1801" t="s">
        <v>39263</v>
      </c>
      <c r="B1801" t="s">
        <v>39264</v>
      </c>
      <c r="C1801" t="s">
        <v>36507</v>
      </c>
      <c r="D1801" s="3"/>
      <c r="J1801" t="s">
        <v>39265</v>
      </c>
      <c r="K1801" t="s">
        <v>37415</v>
      </c>
      <c r="L1801" t="s">
        <v>1233</v>
      </c>
      <c r="M1801">
        <v>6</v>
      </c>
      <c r="P1801" s="2" t="s">
        <v>39266</v>
      </c>
      <c r="Q1801" t="s">
        <v>47</v>
      </c>
      <c r="S1801">
        <v>2.9445656000000001E-2</v>
      </c>
      <c r="T1801">
        <v>7.2002410000000002E-4</v>
      </c>
      <c r="U1801">
        <v>1.2414595E-2</v>
      </c>
      <c r="V1801">
        <v>2.4233595000000001E-3</v>
      </c>
      <c r="W1801">
        <v>1.465692E-2</v>
      </c>
      <c r="X1801">
        <v>6.5180165999999999E-3</v>
      </c>
      <c r="Y1801">
        <v>0.13958333333333331</v>
      </c>
      <c r="Z1801">
        <v>0.06</v>
      </c>
      <c r="AA1801">
        <v>6.6000000000000003E-2</v>
      </c>
      <c r="AB1801">
        <v>0.874</v>
      </c>
      <c r="AC1801">
        <v>0.1615</v>
      </c>
      <c r="AD1801" t="s">
        <v>48</v>
      </c>
      <c r="AE1801" t="s">
        <v>48</v>
      </c>
      <c r="AF1801" t="s">
        <v>48</v>
      </c>
      <c r="AG1801" t="s">
        <v>37311</v>
      </c>
    </row>
    <row r="1802" spans="1:33" hidden="1" outlineLevel="1" x14ac:dyDescent="0.2">
      <c r="A1802" t="s">
        <v>39267</v>
      </c>
      <c r="B1802" t="s">
        <v>39268</v>
      </c>
      <c r="C1802" t="s">
        <v>10224</v>
      </c>
      <c r="D1802" s="3"/>
      <c r="J1802" t="s">
        <v>39269</v>
      </c>
      <c r="K1802" t="s">
        <v>37415</v>
      </c>
      <c r="L1802" t="s">
        <v>1233</v>
      </c>
      <c r="M1802">
        <v>19</v>
      </c>
      <c r="P1802" s="2" t="s">
        <v>39270</v>
      </c>
      <c r="Q1802" t="s">
        <v>39271</v>
      </c>
      <c r="S1802">
        <v>0.30514878000000001</v>
      </c>
      <c r="T1802">
        <v>1.5092585E-2</v>
      </c>
      <c r="U1802">
        <v>0.17334256000000001</v>
      </c>
      <c r="V1802">
        <v>3.0949092000000001E-2</v>
      </c>
      <c r="W1802">
        <v>0.19350010000000001</v>
      </c>
      <c r="X1802">
        <v>1.4393489000000001E-2</v>
      </c>
      <c r="Y1802">
        <v>-6.74242424242424E-2</v>
      </c>
      <c r="Z1802">
        <v>7.1999999999999995E-2</v>
      </c>
      <c r="AA1802">
        <v>0.14299999999999999</v>
      </c>
      <c r="AB1802">
        <v>0.78500000000000003</v>
      </c>
      <c r="AC1802">
        <v>-0.90710000000000002</v>
      </c>
      <c r="AD1802" t="s">
        <v>48</v>
      </c>
      <c r="AE1802" t="s">
        <v>48</v>
      </c>
      <c r="AF1802" t="s">
        <v>48</v>
      </c>
      <c r="AG1802" t="s">
        <v>37311</v>
      </c>
    </row>
    <row r="1803" spans="1:33" hidden="1" outlineLevel="1" x14ac:dyDescent="0.2">
      <c r="A1803" t="s">
        <v>39272</v>
      </c>
      <c r="B1803" t="s">
        <v>39273</v>
      </c>
      <c r="C1803" t="s">
        <v>39274</v>
      </c>
      <c r="D1803" s="3"/>
      <c r="J1803" t="s">
        <v>39275</v>
      </c>
      <c r="K1803" t="s">
        <v>37415</v>
      </c>
      <c r="L1803" t="s">
        <v>1233</v>
      </c>
      <c r="M1803">
        <v>11</v>
      </c>
      <c r="P1803" s="2" t="s">
        <v>39276</v>
      </c>
      <c r="Q1803" t="s">
        <v>47</v>
      </c>
      <c r="S1803">
        <v>9.5684489999999997E-2</v>
      </c>
      <c r="T1803">
        <v>2.0217896000000002E-3</v>
      </c>
      <c r="U1803">
        <v>1.3371054E-2</v>
      </c>
      <c r="V1803">
        <v>2.7563404000000001E-3</v>
      </c>
      <c r="W1803">
        <v>3.5002900000000003E-2</v>
      </c>
      <c r="X1803">
        <v>6.4273960000000002E-3</v>
      </c>
      <c r="Y1803">
        <v>-8.3333333333333329E-2</v>
      </c>
      <c r="Z1803">
        <v>0.10100000000000001</v>
      </c>
      <c r="AA1803">
        <v>0.158</v>
      </c>
      <c r="AB1803">
        <v>0.74099999999999999</v>
      </c>
      <c r="AC1803">
        <v>-0.59030000000000005</v>
      </c>
      <c r="AD1803" t="s">
        <v>48</v>
      </c>
      <c r="AE1803" t="s">
        <v>48</v>
      </c>
      <c r="AF1803" t="s">
        <v>48</v>
      </c>
      <c r="AG1803" t="s">
        <v>37311</v>
      </c>
    </row>
    <row r="1804" spans="1:33" hidden="1" outlineLevel="1" x14ac:dyDescent="0.2">
      <c r="A1804" t="s">
        <v>39277</v>
      </c>
      <c r="B1804" t="s">
        <v>39278</v>
      </c>
      <c r="C1804" t="s">
        <v>18310</v>
      </c>
      <c r="D1804" s="3"/>
      <c r="J1804" t="s">
        <v>39279</v>
      </c>
      <c r="K1804" t="s">
        <v>37415</v>
      </c>
      <c r="L1804" t="s">
        <v>1233</v>
      </c>
      <c r="M1804">
        <v>4</v>
      </c>
      <c r="P1804" s="2" t="s">
        <v>39280</v>
      </c>
      <c r="Q1804" t="s">
        <v>10060</v>
      </c>
      <c r="S1804">
        <v>0.19694418</v>
      </c>
      <c r="T1804">
        <v>5.9509276999999998E-3</v>
      </c>
      <c r="U1804">
        <v>5.4437834999999997E-2</v>
      </c>
      <c r="V1804">
        <v>1.0803373999999999E-2</v>
      </c>
      <c r="W1804">
        <v>6.7948410000000001E-2</v>
      </c>
      <c r="X1804">
        <v>9.5408520000000007E-3</v>
      </c>
      <c r="Y1804">
        <v>1</v>
      </c>
      <c r="Z1804">
        <v>0.28100000000000003</v>
      </c>
      <c r="AA1804">
        <v>7.8E-2</v>
      </c>
      <c r="AB1804">
        <v>0.64</v>
      </c>
      <c r="AC1804">
        <v>0.63339999999999996</v>
      </c>
      <c r="AD1804" t="s">
        <v>48</v>
      </c>
      <c r="AE1804" t="s">
        <v>48</v>
      </c>
      <c r="AF1804" t="s">
        <v>48</v>
      </c>
      <c r="AG1804" t="s">
        <v>37311</v>
      </c>
    </row>
    <row r="1805" spans="1:33" hidden="1" outlineLevel="1" x14ac:dyDescent="0.2">
      <c r="A1805" t="s">
        <v>39281</v>
      </c>
      <c r="B1805" t="s">
        <v>39282</v>
      </c>
      <c r="C1805" t="s">
        <v>39283</v>
      </c>
      <c r="D1805" s="3"/>
      <c r="J1805" t="s">
        <v>39284</v>
      </c>
      <c r="K1805" t="s">
        <v>37415</v>
      </c>
      <c r="L1805" t="s">
        <v>1233</v>
      </c>
      <c r="M1805">
        <v>4</v>
      </c>
      <c r="P1805" s="2" t="s">
        <v>39285</v>
      </c>
      <c r="Q1805" t="s">
        <v>47</v>
      </c>
      <c r="S1805">
        <v>0.40891263</v>
      </c>
      <c r="T1805">
        <v>2.3599008000000001E-2</v>
      </c>
      <c r="U1805">
        <v>0.36230122999999997</v>
      </c>
      <c r="V1805">
        <v>4.9511270000000003E-2</v>
      </c>
      <c r="W1805">
        <v>8.36065E-2</v>
      </c>
      <c r="X1805">
        <v>1.8710058000000002E-2</v>
      </c>
      <c r="Y1805">
        <v>-8.0833333333333326E-2</v>
      </c>
      <c r="Z1805">
        <v>3.5999999999999997E-2</v>
      </c>
      <c r="AA1805">
        <v>0.13300000000000001</v>
      </c>
      <c r="AB1805">
        <v>0.83</v>
      </c>
      <c r="AC1805">
        <v>-0.95979999999999999</v>
      </c>
      <c r="AD1805" t="s">
        <v>48</v>
      </c>
      <c r="AE1805" t="s">
        <v>48</v>
      </c>
      <c r="AF1805" t="s">
        <v>48</v>
      </c>
      <c r="AG1805" t="s">
        <v>37311</v>
      </c>
    </row>
    <row r="1806" spans="1:33" hidden="1" outlineLevel="1" x14ac:dyDescent="0.2">
      <c r="A1806" t="s">
        <v>39286</v>
      </c>
      <c r="B1806" t="s">
        <v>39287</v>
      </c>
      <c r="C1806" t="s">
        <v>14775</v>
      </c>
      <c r="D1806" s="3"/>
      <c r="J1806" t="s">
        <v>39288</v>
      </c>
      <c r="K1806" t="s">
        <v>37415</v>
      </c>
      <c r="L1806" t="s">
        <v>1233</v>
      </c>
      <c r="M1806">
        <v>5</v>
      </c>
      <c r="P1806" s="2" t="s">
        <v>39289</v>
      </c>
      <c r="Q1806" t="s">
        <v>10258</v>
      </c>
      <c r="S1806">
        <v>4.0183347000000001E-2</v>
      </c>
      <c r="T1806">
        <v>1.3637542999999999E-3</v>
      </c>
      <c r="U1806">
        <v>1.2073003000000001E-2</v>
      </c>
      <c r="V1806">
        <v>3.7552824000000001E-3</v>
      </c>
      <c r="W1806">
        <v>1.7163088999999999E-2</v>
      </c>
      <c r="X1806">
        <v>9.2560449999999992E-3</v>
      </c>
      <c r="Y1806">
        <v>0.15545454545454551</v>
      </c>
      <c r="Z1806">
        <v>9.7000000000000003E-2</v>
      </c>
      <c r="AA1806">
        <v>0.128</v>
      </c>
      <c r="AB1806">
        <v>0.77500000000000002</v>
      </c>
      <c r="AC1806">
        <v>-0.20230000000000001</v>
      </c>
      <c r="AD1806" t="s">
        <v>48</v>
      </c>
      <c r="AE1806" t="s">
        <v>48</v>
      </c>
      <c r="AF1806" t="s">
        <v>48</v>
      </c>
      <c r="AG1806" t="s">
        <v>37311</v>
      </c>
    </row>
    <row r="1807" spans="1:33" hidden="1" outlineLevel="1" x14ac:dyDescent="0.2">
      <c r="A1807" t="s">
        <v>39290</v>
      </c>
      <c r="B1807" t="s">
        <v>39291</v>
      </c>
      <c r="C1807" t="s">
        <v>10671</v>
      </c>
      <c r="D1807" s="3"/>
      <c r="J1807" t="s">
        <v>39292</v>
      </c>
      <c r="K1807" t="s">
        <v>37415</v>
      </c>
      <c r="L1807" t="s">
        <v>1233</v>
      </c>
      <c r="M1807">
        <v>8</v>
      </c>
      <c r="P1807" s="2" t="s">
        <v>39293</v>
      </c>
      <c r="Q1807" t="s">
        <v>37088</v>
      </c>
      <c r="S1807">
        <v>8.3999305999999996E-2</v>
      </c>
      <c r="T1807">
        <v>1.9073486000000001E-3</v>
      </c>
      <c r="U1807">
        <v>1.9827150000000002E-2</v>
      </c>
      <c r="V1807">
        <v>3.6072909999999999E-3</v>
      </c>
      <c r="W1807">
        <v>3.5884350000000002E-2</v>
      </c>
      <c r="X1807">
        <v>6.861079E-3</v>
      </c>
      <c r="Y1807">
        <v>0.24962121212121219</v>
      </c>
      <c r="Z1807">
        <v>0.17599999999999999</v>
      </c>
      <c r="AA1807">
        <v>0.09</v>
      </c>
      <c r="AB1807">
        <v>0.73399999999999999</v>
      </c>
      <c r="AC1807">
        <v>0.94320000000000004</v>
      </c>
      <c r="AD1807" t="s">
        <v>48</v>
      </c>
      <c r="AE1807" t="s">
        <v>48</v>
      </c>
      <c r="AF1807" t="s">
        <v>48</v>
      </c>
      <c r="AG1807" t="s">
        <v>37311</v>
      </c>
    </row>
    <row r="1808" spans="1:33" hidden="1" outlineLevel="1" x14ac:dyDescent="0.2">
      <c r="A1808" t="s">
        <v>39294</v>
      </c>
      <c r="B1808" t="s">
        <v>39295</v>
      </c>
      <c r="C1808" t="s">
        <v>24077</v>
      </c>
      <c r="D1808" s="3"/>
      <c r="J1808" t="s">
        <v>39296</v>
      </c>
      <c r="K1808" t="s">
        <v>37415</v>
      </c>
      <c r="L1808" t="s">
        <v>1233</v>
      </c>
      <c r="M1808">
        <v>7</v>
      </c>
      <c r="P1808" s="2" t="s">
        <v>39297</v>
      </c>
      <c r="Q1808" t="s">
        <v>24466</v>
      </c>
      <c r="S1808">
        <v>0.112436704</v>
      </c>
      <c r="T1808">
        <v>5.0354003999999999E-3</v>
      </c>
      <c r="U1808">
        <v>5.8445938000000003E-2</v>
      </c>
      <c r="V1808">
        <v>1.465176E-2</v>
      </c>
      <c r="W1808">
        <v>3.335018E-2</v>
      </c>
      <c r="X1808">
        <v>2.3544617E-2</v>
      </c>
      <c r="Y1808">
        <v>0.14189976689976691</v>
      </c>
      <c r="Z1808">
        <v>0.14799999999999999</v>
      </c>
      <c r="AA1808">
        <v>0.124</v>
      </c>
      <c r="AB1808">
        <v>0.72799999999999998</v>
      </c>
      <c r="AC1808">
        <v>0.32390000000000002</v>
      </c>
      <c r="AD1808" t="s">
        <v>48</v>
      </c>
      <c r="AE1808" t="s">
        <v>48</v>
      </c>
      <c r="AF1808" t="s">
        <v>48</v>
      </c>
      <c r="AG1808" t="s">
        <v>37311</v>
      </c>
    </row>
    <row r="1809" spans="1:33" hidden="1" outlineLevel="1" x14ac:dyDescent="0.2">
      <c r="A1809" t="s">
        <v>39298</v>
      </c>
      <c r="B1809" t="s">
        <v>39299</v>
      </c>
      <c r="C1809" t="s">
        <v>39300</v>
      </c>
      <c r="D1809" s="3"/>
      <c r="J1809" t="s">
        <v>39301</v>
      </c>
      <c r="K1809" t="s">
        <v>37415</v>
      </c>
      <c r="L1809" t="s">
        <v>1233</v>
      </c>
      <c r="M1809">
        <v>4</v>
      </c>
      <c r="P1809" s="2" t="s">
        <v>39302</v>
      </c>
      <c r="Q1809" t="s">
        <v>47</v>
      </c>
      <c r="S1809">
        <v>6.5797309999999998E-2</v>
      </c>
      <c r="T1809">
        <v>1.4019012E-3</v>
      </c>
      <c r="U1809">
        <v>1.4293353E-2</v>
      </c>
      <c r="V1809">
        <v>3.0153253999999998E-3</v>
      </c>
      <c r="W1809">
        <v>2.6702631000000001E-2</v>
      </c>
      <c r="X1809">
        <v>7.1847233999999998E-3</v>
      </c>
      <c r="Y1809">
        <v>0.27</v>
      </c>
      <c r="Z1809">
        <v>0.16</v>
      </c>
      <c r="AA1809">
        <v>0.13200000000000001</v>
      </c>
      <c r="AB1809">
        <v>0.70799999999999996</v>
      </c>
      <c r="AC1809">
        <v>0.39129999999999998</v>
      </c>
      <c r="AD1809" t="s">
        <v>48</v>
      </c>
      <c r="AE1809" t="s">
        <v>48</v>
      </c>
      <c r="AF1809" t="s">
        <v>48</v>
      </c>
      <c r="AG1809" t="s">
        <v>37311</v>
      </c>
    </row>
    <row r="1810" spans="1:33" hidden="1" outlineLevel="1" x14ac:dyDescent="0.2">
      <c r="A1810" t="s">
        <v>39303</v>
      </c>
      <c r="B1810" t="s">
        <v>39304</v>
      </c>
      <c r="C1810" t="s">
        <v>39305</v>
      </c>
      <c r="D1810" s="3"/>
      <c r="J1810" t="s">
        <v>39306</v>
      </c>
      <c r="K1810" t="s">
        <v>37415</v>
      </c>
      <c r="L1810" t="s">
        <v>1233</v>
      </c>
      <c r="M1810">
        <v>2</v>
      </c>
      <c r="P1810" s="2" t="s">
        <v>39307</v>
      </c>
      <c r="Q1810" t="s">
        <v>10060</v>
      </c>
      <c r="S1810">
        <v>0.1104733</v>
      </c>
      <c r="T1810">
        <v>1.6307831E-3</v>
      </c>
      <c r="U1810">
        <v>1.4942379E-2</v>
      </c>
      <c r="V1810">
        <v>3.3113079999999998E-3</v>
      </c>
      <c r="W1810">
        <v>5.7890166E-2</v>
      </c>
      <c r="X1810">
        <v>6.4273960000000002E-3</v>
      </c>
      <c r="Y1810">
        <v>0.45</v>
      </c>
      <c r="Z1810">
        <v>3.5999999999999997E-2</v>
      </c>
      <c r="AA1810">
        <v>0</v>
      </c>
      <c r="AB1810">
        <v>0.96399999999999997</v>
      </c>
      <c r="AC1810">
        <v>0.28460000000000002</v>
      </c>
      <c r="AD1810" t="s">
        <v>48</v>
      </c>
      <c r="AE1810" t="s">
        <v>48</v>
      </c>
      <c r="AF1810" t="s">
        <v>48</v>
      </c>
      <c r="AG1810" t="s">
        <v>37311</v>
      </c>
    </row>
    <row r="1811" spans="1:33" hidden="1" outlineLevel="1" x14ac:dyDescent="0.2">
      <c r="A1811" t="s">
        <v>39308</v>
      </c>
      <c r="B1811" t="s">
        <v>39309</v>
      </c>
      <c r="C1811" t="s">
        <v>39310</v>
      </c>
      <c r="D1811" s="3"/>
      <c r="J1811" t="s">
        <v>39311</v>
      </c>
      <c r="K1811" t="s">
        <v>37415</v>
      </c>
      <c r="L1811" t="s">
        <v>1233</v>
      </c>
      <c r="M1811">
        <v>-1</v>
      </c>
      <c r="P1811" s="2" t="s">
        <v>39312</v>
      </c>
      <c r="Q1811" t="s">
        <v>47</v>
      </c>
      <c r="S1811">
        <v>0.36095104</v>
      </c>
      <c r="T1811">
        <v>2.3076923999999999E-2</v>
      </c>
      <c r="U1811">
        <v>0.43781817000000001</v>
      </c>
      <c r="V1811">
        <v>2.0279141000000001E-2</v>
      </c>
      <c r="W1811">
        <v>0.16853803000000001</v>
      </c>
      <c r="X1811">
        <v>1.1922873E-2</v>
      </c>
      <c r="Y1811">
        <v>7.752039627039628E-2</v>
      </c>
      <c r="Z1811">
        <v>0.14199999999999999</v>
      </c>
      <c r="AA1811">
        <v>8.5000000000000006E-2</v>
      </c>
      <c r="AB1811">
        <v>0.77200000000000002</v>
      </c>
      <c r="AC1811">
        <v>0.95669999999999999</v>
      </c>
      <c r="AD1811" t="s">
        <v>48</v>
      </c>
      <c r="AE1811" t="s">
        <v>48</v>
      </c>
      <c r="AF1811" t="s">
        <v>48</v>
      </c>
      <c r="AG1811" t="s">
        <v>37311</v>
      </c>
    </row>
    <row r="1812" spans="1:33" hidden="1" outlineLevel="1" x14ac:dyDescent="0.2">
      <c r="A1812" t="s">
        <v>39313</v>
      </c>
      <c r="B1812" t="s">
        <v>39314</v>
      </c>
      <c r="C1812" t="s">
        <v>39315</v>
      </c>
      <c r="D1812" s="3"/>
      <c r="J1812" t="s">
        <v>39316</v>
      </c>
      <c r="K1812" t="s">
        <v>37415</v>
      </c>
      <c r="L1812" t="s">
        <v>1233</v>
      </c>
      <c r="M1812">
        <v>-1</v>
      </c>
      <c r="P1812" s="2" t="s">
        <v>39317</v>
      </c>
      <c r="Q1812" t="s">
        <v>47</v>
      </c>
      <c r="S1812">
        <v>9.1913216000000006E-2</v>
      </c>
      <c r="T1812">
        <v>3.1280518E-3</v>
      </c>
      <c r="U1812">
        <v>2.7820411999999999E-2</v>
      </c>
      <c r="V1812">
        <v>5.5126810000000002E-3</v>
      </c>
      <c r="W1812">
        <v>2.0450362999999999E-2</v>
      </c>
      <c r="X1812">
        <v>2.2853966999999999E-2</v>
      </c>
      <c r="Y1812">
        <v>-0.39374999999999999</v>
      </c>
      <c r="Z1812">
        <v>6.0999999999999999E-2</v>
      </c>
      <c r="AA1812">
        <v>0.375</v>
      </c>
      <c r="AB1812">
        <v>0.56399999999999995</v>
      </c>
      <c r="AC1812">
        <v>-0.92379999999999995</v>
      </c>
      <c r="AD1812" t="s">
        <v>48</v>
      </c>
      <c r="AE1812" t="s">
        <v>48</v>
      </c>
      <c r="AF1812" t="s">
        <v>48</v>
      </c>
      <c r="AG1812" t="s">
        <v>37311</v>
      </c>
    </row>
    <row r="1813" spans="1:33" hidden="1" outlineLevel="1" x14ac:dyDescent="0.2">
      <c r="A1813" t="s">
        <v>39318</v>
      </c>
      <c r="B1813" t="s">
        <v>39319</v>
      </c>
      <c r="C1813" t="s">
        <v>39320</v>
      </c>
      <c r="D1813" s="3"/>
      <c r="J1813" t="s">
        <v>39321</v>
      </c>
      <c r="K1813" t="s">
        <v>37415</v>
      </c>
      <c r="L1813" t="s">
        <v>1233</v>
      </c>
      <c r="M1813">
        <v>-15</v>
      </c>
      <c r="P1813" s="2" t="s">
        <v>39322</v>
      </c>
      <c r="Q1813" t="s">
        <v>47</v>
      </c>
      <c r="S1813">
        <v>0.27525391999999999</v>
      </c>
      <c r="T1813">
        <v>6.8664549999999996E-3</v>
      </c>
      <c r="U1813">
        <v>6.0951006000000002E-2</v>
      </c>
      <c r="V1813">
        <v>1.2943448E-2</v>
      </c>
      <c r="W1813">
        <v>0.24356410000000001</v>
      </c>
      <c r="X1813">
        <v>1.2854968E-2</v>
      </c>
      <c r="Y1813">
        <v>1.9517543859649121E-2</v>
      </c>
      <c r="Z1813">
        <v>0.13100000000000001</v>
      </c>
      <c r="AA1813">
        <v>0.13100000000000001</v>
      </c>
      <c r="AB1813">
        <v>0.73799999999999999</v>
      </c>
      <c r="AC1813">
        <v>0.75429999999999997</v>
      </c>
      <c r="AD1813" t="s">
        <v>48</v>
      </c>
      <c r="AE1813" t="s">
        <v>48</v>
      </c>
      <c r="AF1813" t="s">
        <v>48</v>
      </c>
      <c r="AG1813" t="s">
        <v>37311</v>
      </c>
    </row>
    <row r="1814" spans="1:33" hidden="1" outlineLevel="1" x14ac:dyDescent="0.2">
      <c r="A1814" t="s">
        <v>39323</v>
      </c>
      <c r="B1814" t="s">
        <v>39324</v>
      </c>
      <c r="C1814" t="s">
        <v>39325</v>
      </c>
      <c r="D1814" s="3"/>
      <c r="J1814" t="s">
        <v>39326</v>
      </c>
      <c r="K1814" t="s">
        <v>37415</v>
      </c>
      <c r="L1814" t="s">
        <v>1233</v>
      </c>
      <c r="M1814">
        <v>-15</v>
      </c>
      <c r="P1814" s="2" t="s">
        <v>39327</v>
      </c>
      <c r="Q1814" t="s">
        <v>10032</v>
      </c>
      <c r="S1814">
        <v>9.9155450000000006E-2</v>
      </c>
      <c r="T1814">
        <v>1.8310547E-3</v>
      </c>
      <c r="U1814">
        <v>2.4131214000000002E-2</v>
      </c>
      <c r="V1814">
        <v>4.6802290000000002E-3</v>
      </c>
      <c r="W1814">
        <v>3.4892720000000002E-2</v>
      </c>
      <c r="X1814">
        <v>6.7445672999999996E-3</v>
      </c>
      <c r="Y1814">
        <v>0.2054545454545455</v>
      </c>
      <c r="Z1814">
        <v>7.9000000000000001E-2</v>
      </c>
      <c r="AA1814">
        <v>4.7E-2</v>
      </c>
      <c r="AB1814">
        <v>0.874</v>
      </c>
      <c r="AC1814">
        <v>0.33929999999999999</v>
      </c>
      <c r="AD1814" t="s">
        <v>48</v>
      </c>
      <c r="AE1814" t="s">
        <v>48</v>
      </c>
      <c r="AF1814" t="s">
        <v>48</v>
      </c>
      <c r="AG1814" t="s">
        <v>37311</v>
      </c>
    </row>
    <row r="1815" spans="1:33" hidden="1" outlineLevel="1" x14ac:dyDescent="0.2">
      <c r="A1815" t="s">
        <v>39328</v>
      </c>
      <c r="B1815" t="s">
        <v>39329</v>
      </c>
      <c r="C1815" t="s">
        <v>39330</v>
      </c>
      <c r="D1815" s="3"/>
      <c r="J1815" t="s">
        <v>39331</v>
      </c>
      <c r="K1815" t="s">
        <v>37415</v>
      </c>
      <c r="L1815" t="s">
        <v>1233</v>
      </c>
      <c r="M1815">
        <v>1</v>
      </c>
      <c r="P1815" s="2" t="s">
        <v>39332</v>
      </c>
      <c r="Q1815" t="s">
        <v>47</v>
      </c>
      <c r="S1815">
        <v>0.32764325</v>
      </c>
      <c r="T1815">
        <v>1.9353309999999999E-2</v>
      </c>
      <c r="U1815">
        <v>0.39387860000000002</v>
      </c>
      <c r="V1815">
        <v>2.7011903E-2</v>
      </c>
      <c r="W1815">
        <v>0.17113429999999999</v>
      </c>
      <c r="X1815">
        <v>1.2285355E-2</v>
      </c>
      <c r="Y1815">
        <v>-0.19500000000000001</v>
      </c>
      <c r="Z1815">
        <v>0.10100000000000001</v>
      </c>
      <c r="AA1815">
        <v>0.16200000000000001</v>
      </c>
      <c r="AB1815">
        <v>0.73599999999999999</v>
      </c>
      <c r="AC1815">
        <v>-0.63249999999999995</v>
      </c>
      <c r="AD1815" t="s">
        <v>48</v>
      </c>
      <c r="AE1815" t="s">
        <v>48</v>
      </c>
      <c r="AF1815" t="s">
        <v>48</v>
      </c>
      <c r="AG1815" t="s">
        <v>37311</v>
      </c>
    </row>
    <row r="1816" spans="1:33" hidden="1" outlineLevel="1" x14ac:dyDescent="0.2">
      <c r="A1816" t="s">
        <v>39333</v>
      </c>
      <c r="B1816" t="s">
        <v>39334</v>
      </c>
      <c r="C1816" t="s">
        <v>24573</v>
      </c>
      <c r="D1816" s="3"/>
      <c r="J1816" t="s">
        <v>37541</v>
      </c>
      <c r="K1816" t="s">
        <v>37415</v>
      </c>
      <c r="L1816" t="s">
        <v>1233</v>
      </c>
      <c r="M1816">
        <v>1</v>
      </c>
      <c r="P1816" s="2" t="s">
        <v>39335</v>
      </c>
      <c r="Q1816" t="s">
        <v>10032</v>
      </c>
      <c r="S1816">
        <v>1.6712860999999999E-2</v>
      </c>
      <c r="T1816">
        <v>1.1396408E-3</v>
      </c>
      <c r="U1816">
        <v>1.4361672000000001E-2</v>
      </c>
      <c r="V1816">
        <v>3.3298071999999998E-3</v>
      </c>
      <c r="W1816">
        <v>8.4058819999999999E-3</v>
      </c>
      <c r="X1816">
        <v>9.1783709999999994E-3</v>
      </c>
      <c r="Y1816">
        <v>0</v>
      </c>
      <c r="Z1816">
        <v>0.14899999999999999</v>
      </c>
      <c r="AA1816">
        <v>0</v>
      </c>
      <c r="AB1816">
        <v>0.85099999999999998</v>
      </c>
      <c r="AC1816">
        <v>0.2732</v>
      </c>
      <c r="AD1816" t="s">
        <v>48</v>
      </c>
      <c r="AE1816" t="s">
        <v>48</v>
      </c>
      <c r="AF1816" t="s">
        <v>48</v>
      </c>
      <c r="AG1816" t="s">
        <v>37311</v>
      </c>
    </row>
    <row r="1817" spans="1:33" hidden="1" outlineLevel="1" x14ac:dyDescent="0.2">
      <c r="A1817" t="s">
        <v>39336</v>
      </c>
      <c r="B1817" t="s">
        <v>39337</v>
      </c>
      <c r="C1817" t="s">
        <v>39338</v>
      </c>
      <c r="D1817" s="3"/>
      <c r="J1817" t="s">
        <v>39339</v>
      </c>
      <c r="K1817" t="s">
        <v>37415</v>
      </c>
      <c r="L1817" t="s">
        <v>1233</v>
      </c>
      <c r="M1817">
        <v>1</v>
      </c>
      <c r="P1817" s="2" t="s">
        <v>39340</v>
      </c>
      <c r="Q1817" t="s">
        <v>47</v>
      </c>
      <c r="S1817">
        <v>4.7605059999999998E-2</v>
      </c>
      <c r="T1817">
        <v>2.89917E-3</v>
      </c>
      <c r="U1817">
        <v>2.6180768E-2</v>
      </c>
      <c r="V1817">
        <v>6.8446035000000001E-3</v>
      </c>
      <c r="W1817">
        <v>1.4238917E-2</v>
      </c>
      <c r="X1817">
        <v>9.7220929999999994E-3</v>
      </c>
      <c r="Y1817">
        <v>0</v>
      </c>
      <c r="Z1817">
        <v>0.222</v>
      </c>
      <c r="AA1817">
        <v>0.13600000000000001</v>
      </c>
      <c r="AB1817">
        <v>0.64200000000000002</v>
      </c>
      <c r="AC1817">
        <v>0.50700000000000001</v>
      </c>
      <c r="AD1817" t="s">
        <v>48</v>
      </c>
      <c r="AE1817" t="s">
        <v>48</v>
      </c>
      <c r="AF1817" t="s">
        <v>48</v>
      </c>
      <c r="AG1817" t="s">
        <v>37311</v>
      </c>
    </row>
    <row r="1818" spans="1:33" hidden="1" outlineLevel="1" x14ac:dyDescent="0.2">
      <c r="A1818" t="s">
        <v>39341</v>
      </c>
      <c r="B1818" t="s">
        <v>39342</v>
      </c>
      <c r="C1818" t="s">
        <v>37417</v>
      </c>
      <c r="D1818" s="3"/>
      <c r="J1818" t="s">
        <v>39343</v>
      </c>
      <c r="K1818" t="s">
        <v>39231</v>
      </c>
      <c r="L1818" t="s">
        <v>1263</v>
      </c>
      <c r="M1818">
        <v>-41</v>
      </c>
      <c r="P1818" s="2" t="s">
        <v>39344</v>
      </c>
      <c r="Q1818" t="s">
        <v>47</v>
      </c>
      <c r="S1818">
        <v>4.4636375999999998E-2</v>
      </c>
      <c r="T1818">
        <v>1.3923645000000001E-3</v>
      </c>
      <c r="U1818">
        <v>1.8392461999999998E-2</v>
      </c>
      <c r="V1818">
        <v>3.0338243000000002E-3</v>
      </c>
      <c r="W1818">
        <v>1.7614283000000001E-2</v>
      </c>
      <c r="X1818">
        <v>7.1070487999999998E-3</v>
      </c>
      <c r="Y1818">
        <v>7.4999999999999997E-2</v>
      </c>
      <c r="Z1818">
        <v>2.9000000000000001E-2</v>
      </c>
      <c r="AA1818">
        <v>0.14799999999999999</v>
      </c>
      <c r="AB1818">
        <v>0.82299999999999995</v>
      </c>
      <c r="AC1818">
        <v>-0.83679999999999999</v>
      </c>
      <c r="AD1818" t="s">
        <v>48</v>
      </c>
      <c r="AE1818" t="s">
        <v>48</v>
      </c>
      <c r="AF1818" t="s">
        <v>48</v>
      </c>
      <c r="AG1818" t="s">
        <v>37311</v>
      </c>
    </row>
    <row r="1819" spans="1:33" hidden="1" outlineLevel="1" x14ac:dyDescent="0.2">
      <c r="A1819" t="s">
        <v>39345</v>
      </c>
      <c r="B1819" t="s">
        <v>39346</v>
      </c>
      <c r="C1819" t="s">
        <v>37417</v>
      </c>
      <c r="D1819" s="3"/>
      <c r="J1819" t="s">
        <v>39347</v>
      </c>
      <c r="K1819" t="s">
        <v>39236</v>
      </c>
      <c r="L1819" t="s">
        <v>1263</v>
      </c>
      <c r="M1819">
        <v>-13</v>
      </c>
      <c r="P1819" s="2" t="s">
        <v>39348</v>
      </c>
      <c r="Q1819" t="s">
        <v>47</v>
      </c>
      <c r="S1819">
        <v>2.4731752999999999E-2</v>
      </c>
      <c r="T1819">
        <v>1.2779236E-3</v>
      </c>
      <c r="U1819">
        <v>1.6889455000000001E-2</v>
      </c>
      <c r="V1819">
        <v>2.9968262999999998E-3</v>
      </c>
      <c r="W1819">
        <v>1.2262904999999999E-2</v>
      </c>
      <c r="X1819">
        <v>7.4177469999999997E-3</v>
      </c>
      <c r="Y1819">
        <v>0.13</v>
      </c>
      <c r="Z1819">
        <v>8.1000000000000003E-2</v>
      </c>
      <c r="AA1819">
        <v>6.0999999999999999E-2</v>
      </c>
      <c r="AB1819">
        <v>0.85699999999999998</v>
      </c>
      <c r="AC1819">
        <v>0.37330000000000002</v>
      </c>
      <c r="AD1819" t="s">
        <v>48</v>
      </c>
      <c r="AE1819" t="s">
        <v>48</v>
      </c>
      <c r="AF1819" t="s">
        <v>48</v>
      </c>
      <c r="AG1819" t="s">
        <v>37311</v>
      </c>
    </row>
    <row r="1820" spans="1:33" hidden="1" outlineLevel="1" x14ac:dyDescent="0.2">
      <c r="A1820" t="s">
        <v>39349</v>
      </c>
      <c r="B1820" t="s">
        <v>39350</v>
      </c>
      <c r="C1820" t="s">
        <v>30253</v>
      </c>
      <c r="D1820" s="3"/>
      <c r="J1820" t="s">
        <v>39351</v>
      </c>
      <c r="K1820" t="s">
        <v>39245</v>
      </c>
      <c r="L1820" t="s">
        <v>1263</v>
      </c>
      <c r="M1820">
        <v>14</v>
      </c>
      <c r="P1820" s="2" t="s">
        <v>39352</v>
      </c>
      <c r="Q1820" t="s">
        <v>10032</v>
      </c>
      <c r="S1820">
        <v>2.0724940000000001E-2</v>
      </c>
      <c r="T1820">
        <v>1.1348724E-3</v>
      </c>
      <c r="U1820">
        <v>1.3712646E-2</v>
      </c>
      <c r="V1820">
        <v>2.0903789999999998E-3</v>
      </c>
      <c r="W1820">
        <v>1.2186904E-2</v>
      </c>
      <c r="X1820">
        <v>7.4177469999999997E-3</v>
      </c>
      <c r="Y1820">
        <v>0.1102164502164502</v>
      </c>
      <c r="Z1820">
        <v>0.158</v>
      </c>
      <c r="AA1820">
        <v>6.6000000000000003E-2</v>
      </c>
      <c r="AB1820">
        <v>0.77500000000000002</v>
      </c>
      <c r="AC1820">
        <v>0.96730000000000005</v>
      </c>
      <c r="AD1820" t="s">
        <v>48</v>
      </c>
      <c r="AE1820" t="s">
        <v>48</v>
      </c>
      <c r="AF1820" t="s">
        <v>48</v>
      </c>
      <c r="AG1820" t="s">
        <v>37311</v>
      </c>
    </row>
    <row r="1821" spans="1:33" hidden="1" outlineLevel="1" x14ac:dyDescent="0.2">
      <c r="A1821" t="s">
        <v>39353</v>
      </c>
      <c r="B1821" t="s">
        <v>39354</v>
      </c>
      <c r="C1821" t="s">
        <v>37417</v>
      </c>
      <c r="D1821" s="3"/>
      <c r="J1821" t="s">
        <v>39355</v>
      </c>
      <c r="K1821" t="s">
        <v>39245</v>
      </c>
      <c r="L1821" t="s">
        <v>1263</v>
      </c>
      <c r="M1821">
        <v>-57</v>
      </c>
      <c r="P1821" s="2" t="s">
        <v>39356</v>
      </c>
      <c r="Q1821" t="s">
        <v>47</v>
      </c>
      <c r="S1821">
        <v>0.47119883000000001</v>
      </c>
      <c r="T1821">
        <v>2.3076923999999999E-2</v>
      </c>
      <c r="U1821">
        <v>0.54192600000000002</v>
      </c>
      <c r="V1821">
        <v>1.8168874000000002E-2</v>
      </c>
      <c r="W1821">
        <v>0.31268879999999999</v>
      </c>
      <c r="X1821">
        <v>8.5569740000000002E-3</v>
      </c>
      <c r="Y1821">
        <v>-9.9999999999999992E-2</v>
      </c>
      <c r="Z1821">
        <v>0</v>
      </c>
      <c r="AA1821">
        <v>0.255</v>
      </c>
      <c r="AB1821">
        <v>0.745</v>
      </c>
      <c r="AC1821">
        <v>-0.47670000000000001</v>
      </c>
      <c r="AD1821" t="s">
        <v>48</v>
      </c>
      <c r="AE1821" t="s">
        <v>48</v>
      </c>
      <c r="AF1821" t="s">
        <v>48</v>
      </c>
      <c r="AG1821" t="s">
        <v>37311</v>
      </c>
    </row>
    <row r="1822" spans="1:33" hidden="1" outlineLevel="1" x14ac:dyDescent="0.2">
      <c r="A1822" t="s">
        <v>39357</v>
      </c>
      <c r="B1822" t="s">
        <v>39358</v>
      </c>
      <c r="C1822" t="s">
        <v>37417</v>
      </c>
      <c r="D1822" s="3"/>
      <c r="J1822" t="s">
        <v>39359</v>
      </c>
      <c r="K1822" t="s">
        <v>39250</v>
      </c>
      <c r="L1822" t="s">
        <v>1263</v>
      </c>
      <c r="M1822">
        <v>-103</v>
      </c>
      <c r="P1822" s="2" t="s">
        <v>39360</v>
      </c>
      <c r="Q1822" t="s">
        <v>47</v>
      </c>
      <c r="S1822">
        <v>0.39644175999999998</v>
      </c>
      <c r="T1822">
        <v>2.3076923999999999E-2</v>
      </c>
      <c r="U1822">
        <v>0.42185885000000001</v>
      </c>
      <c r="V1822">
        <v>2.7011903E-2</v>
      </c>
      <c r="W1822">
        <v>0.30797597999999998</v>
      </c>
      <c r="X1822">
        <v>1.3010317E-2</v>
      </c>
      <c r="Y1822">
        <v>0.22363636363636361</v>
      </c>
      <c r="Z1822">
        <v>7.0999999999999994E-2</v>
      </c>
      <c r="AA1822">
        <v>7.8E-2</v>
      </c>
      <c r="AB1822">
        <v>0.85199999999999998</v>
      </c>
      <c r="AC1822">
        <v>8.5900000000000004E-2</v>
      </c>
      <c r="AD1822" t="s">
        <v>48</v>
      </c>
      <c r="AE1822" t="s">
        <v>48</v>
      </c>
      <c r="AF1822" t="s">
        <v>48</v>
      </c>
      <c r="AG1822" t="s">
        <v>37311</v>
      </c>
    </row>
    <row r="1823" spans="1:33" hidden="1" outlineLevel="1" x14ac:dyDescent="0.2">
      <c r="A1823" t="s">
        <v>39361</v>
      </c>
      <c r="B1823" t="s">
        <v>39362</v>
      </c>
      <c r="C1823" t="s">
        <v>37417</v>
      </c>
      <c r="D1823" s="3"/>
      <c r="J1823" t="s">
        <v>39363</v>
      </c>
      <c r="K1823" t="s">
        <v>39254</v>
      </c>
      <c r="L1823" t="s">
        <v>1263</v>
      </c>
      <c r="M1823">
        <v>-5</v>
      </c>
      <c r="P1823" s="2" t="s">
        <v>39364</v>
      </c>
      <c r="Q1823" t="s">
        <v>47</v>
      </c>
      <c r="S1823">
        <v>3.0388434999999998E-2</v>
      </c>
      <c r="T1823">
        <v>1.9741058000000001E-3</v>
      </c>
      <c r="U1823">
        <v>2.119352E-2</v>
      </c>
      <c r="V1823">
        <v>6.9925949999999999E-3</v>
      </c>
      <c r="W1823">
        <v>1.1350900000000001E-2</v>
      </c>
      <c r="X1823">
        <v>8.4663540000000006E-3</v>
      </c>
      <c r="Y1823">
        <v>0</v>
      </c>
      <c r="Z1823">
        <v>0.14299999999999999</v>
      </c>
      <c r="AA1823">
        <v>7.1999999999999995E-2</v>
      </c>
      <c r="AB1823">
        <v>0.78500000000000003</v>
      </c>
      <c r="AC1823">
        <v>0.27089999999999997</v>
      </c>
      <c r="AD1823" t="s">
        <v>48</v>
      </c>
      <c r="AE1823" t="s">
        <v>48</v>
      </c>
      <c r="AF1823" t="s">
        <v>48</v>
      </c>
      <c r="AG1823" t="s">
        <v>37311</v>
      </c>
    </row>
    <row r="1824" spans="1:33" hidden="1" outlineLevel="1" x14ac:dyDescent="0.2">
      <c r="A1824" t="s">
        <v>39365</v>
      </c>
      <c r="B1824" t="s">
        <v>39366</v>
      </c>
      <c r="C1824" t="s">
        <v>37417</v>
      </c>
      <c r="D1824" s="3"/>
      <c r="J1824" t="s">
        <v>39367</v>
      </c>
      <c r="K1824" t="s">
        <v>39267</v>
      </c>
      <c r="L1824" t="s">
        <v>1263</v>
      </c>
      <c r="M1824">
        <v>-11</v>
      </c>
      <c r="P1824" s="2" t="s">
        <v>39368</v>
      </c>
      <c r="Q1824" t="s">
        <v>47</v>
      </c>
      <c r="S1824">
        <v>1.4011159E-2</v>
      </c>
      <c r="T1824">
        <v>8.4400177E-4</v>
      </c>
      <c r="U1824">
        <v>1.2038844E-2</v>
      </c>
      <c r="V1824">
        <v>1.9423875E-3</v>
      </c>
      <c r="W1824">
        <v>8.4818824999999994E-3</v>
      </c>
      <c r="X1824">
        <v>7.4436385000000004E-3</v>
      </c>
      <c r="Y1824">
        <v>8.4545454545454549E-2</v>
      </c>
      <c r="Z1824">
        <v>0.13400000000000001</v>
      </c>
      <c r="AA1824">
        <v>2.7E-2</v>
      </c>
      <c r="AB1824">
        <v>0.83899999999999997</v>
      </c>
      <c r="AC1824">
        <v>0.80710000000000004</v>
      </c>
      <c r="AD1824" t="s">
        <v>48</v>
      </c>
      <c r="AE1824" t="s">
        <v>48</v>
      </c>
      <c r="AF1824" t="s">
        <v>48</v>
      </c>
      <c r="AG1824" t="s">
        <v>37311</v>
      </c>
    </row>
    <row r="1825" spans="1:33" hidden="1" outlineLevel="1" x14ac:dyDescent="0.2">
      <c r="A1825" t="s">
        <v>39369</v>
      </c>
      <c r="B1825" t="s">
        <v>39370</v>
      </c>
      <c r="C1825" t="s">
        <v>37417</v>
      </c>
      <c r="D1825" s="3"/>
      <c r="J1825" t="s">
        <v>39371</v>
      </c>
      <c r="K1825" t="s">
        <v>39281</v>
      </c>
      <c r="L1825" t="s">
        <v>1263</v>
      </c>
      <c r="M1825">
        <v>0</v>
      </c>
      <c r="P1825" s="2" t="s">
        <v>39372</v>
      </c>
      <c r="Q1825" t="s">
        <v>47</v>
      </c>
      <c r="S1825">
        <v>0.32182294</v>
      </c>
      <c r="T1825">
        <v>1.2054443E-2</v>
      </c>
      <c r="U1825">
        <v>0.26634996999999999</v>
      </c>
      <c r="V1825">
        <v>1.2842958999999999E-2</v>
      </c>
      <c r="W1825">
        <v>2.7605021E-2</v>
      </c>
      <c r="X1825">
        <v>8.7123229999999992E-3</v>
      </c>
      <c r="Y1825">
        <v>0.5</v>
      </c>
      <c r="Z1825">
        <v>0.318</v>
      </c>
      <c r="AA1825">
        <v>0</v>
      </c>
      <c r="AB1825">
        <v>0.68200000000000005</v>
      </c>
      <c r="AC1825">
        <v>0.63690000000000002</v>
      </c>
      <c r="AD1825" t="s">
        <v>48</v>
      </c>
      <c r="AE1825" t="s">
        <v>48</v>
      </c>
      <c r="AF1825" t="s">
        <v>48</v>
      </c>
      <c r="AG1825" t="s">
        <v>37311</v>
      </c>
    </row>
    <row r="1826" spans="1:33" hidden="1" outlineLevel="1" x14ac:dyDescent="0.2">
      <c r="A1826" t="s">
        <v>39373</v>
      </c>
      <c r="B1826" t="s">
        <v>39374</v>
      </c>
      <c r="C1826" t="s">
        <v>37417</v>
      </c>
      <c r="D1826" s="3"/>
      <c r="J1826" t="s">
        <v>39375</v>
      </c>
      <c r="K1826" t="s">
        <v>39281</v>
      </c>
      <c r="L1826" t="s">
        <v>1263</v>
      </c>
      <c r="M1826">
        <v>-1</v>
      </c>
      <c r="P1826" s="2" t="s">
        <v>39376</v>
      </c>
      <c r="Q1826" t="s">
        <v>47</v>
      </c>
      <c r="S1826">
        <v>0.37073207000000002</v>
      </c>
      <c r="T1826">
        <v>1.6512826000000001E-2</v>
      </c>
      <c r="U1826">
        <v>0.28364125000000001</v>
      </c>
      <c r="V1826">
        <v>2.3997233999999999E-2</v>
      </c>
      <c r="W1826">
        <v>7.8720369999999998E-2</v>
      </c>
      <c r="X1826">
        <v>1.01363575E-2</v>
      </c>
      <c r="Y1826">
        <v>4.3379629629629643E-2</v>
      </c>
      <c r="Z1826">
        <v>0.121</v>
      </c>
      <c r="AA1826">
        <v>0.125</v>
      </c>
      <c r="AB1826">
        <v>0.754</v>
      </c>
      <c r="AC1826">
        <v>-0.14080000000000001</v>
      </c>
      <c r="AD1826" t="s">
        <v>48</v>
      </c>
      <c r="AE1826" t="s">
        <v>48</v>
      </c>
      <c r="AF1826" t="s">
        <v>48</v>
      </c>
      <c r="AG1826" t="s">
        <v>37311</v>
      </c>
    </row>
    <row r="1827" spans="1:33" hidden="1" outlineLevel="1" x14ac:dyDescent="0.2">
      <c r="A1827" t="s">
        <v>39377</v>
      </c>
      <c r="B1827" t="s">
        <v>39378</v>
      </c>
      <c r="C1827" t="s">
        <v>39379</v>
      </c>
      <c r="D1827" s="3"/>
      <c r="J1827" t="s">
        <v>39380</v>
      </c>
      <c r="K1827" t="s">
        <v>39308</v>
      </c>
      <c r="L1827" t="s">
        <v>1263</v>
      </c>
      <c r="M1827">
        <v>4</v>
      </c>
      <c r="P1827" s="2" t="s">
        <v>39381</v>
      </c>
      <c r="Q1827" t="s">
        <v>47</v>
      </c>
      <c r="S1827">
        <v>0.50247240000000004</v>
      </c>
      <c r="T1827">
        <v>2.3076923999999999E-2</v>
      </c>
      <c r="U1827">
        <v>0.34827786999999999</v>
      </c>
      <c r="V1827">
        <v>2.3595277000000001E-2</v>
      </c>
      <c r="W1827">
        <v>0.16809942999999999</v>
      </c>
      <c r="X1827">
        <v>2.1990652999999999E-2</v>
      </c>
      <c r="Y1827">
        <v>-0.3125</v>
      </c>
      <c r="Z1827">
        <v>0.05</v>
      </c>
      <c r="AA1827">
        <v>0.22500000000000001</v>
      </c>
      <c r="AB1827">
        <v>0.72499999999999998</v>
      </c>
      <c r="AC1827">
        <v>-0.78939999999999999</v>
      </c>
      <c r="AD1827" t="s">
        <v>48</v>
      </c>
      <c r="AE1827" t="s">
        <v>48</v>
      </c>
      <c r="AF1827" t="s">
        <v>48</v>
      </c>
      <c r="AG1827" t="s">
        <v>37311</v>
      </c>
    </row>
    <row r="1828" spans="1:33" hidden="1" outlineLevel="1" x14ac:dyDescent="0.2">
      <c r="A1828" t="s">
        <v>39382</v>
      </c>
      <c r="B1828" t="s">
        <v>39383</v>
      </c>
      <c r="C1828" t="s">
        <v>39238</v>
      </c>
      <c r="D1828" s="3"/>
      <c r="J1828" t="s">
        <v>39384</v>
      </c>
      <c r="K1828" t="s">
        <v>39318</v>
      </c>
      <c r="L1828" t="s">
        <v>1263</v>
      </c>
      <c r="M1828">
        <v>2</v>
      </c>
      <c r="P1828" s="2" t="s">
        <v>39385</v>
      </c>
      <c r="Q1828" t="s">
        <v>47</v>
      </c>
      <c r="S1828">
        <v>0.55668289999999998</v>
      </c>
      <c r="T1828">
        <v>3.4110363999999997E-2</v>
      </c>
      <c r="U1828">
        <v>0.53654230000000003</v>
      </c>
      <c r="V1828">
        <v>5.1808115000000002E-2</v>
      </c>
      <c r="W1828">
        <v>0.53014355999999996</v>
      </c>
      <c r="X1828">
        <v>4.3309136999999998E-2</v>
      </c>
      <c r="Y1828">
        <v>-1.299999999999998E-2</v>
      </c>
      <c r="Z1828">
        <v>0.08</v>
      </c>
      <c r="AA1828">
        <v>0.19500000000000001</v>
      </c>
      <c r="AB1828">
        <v>0.72499999999999998</v>
      </c>
      <c r="AC1828">
        <v>-0.92300000000000004</v>
      </c>
      <c r="AD1828" t="s">
        <v>48</v>
      </c>
      <c r="AE1828" t="s">
        <v>48</v>
      </c>
      <c r="AF1828" t="s">
        <v>48</v>
      </c>
      <c r="AG1828" t="s">
        <v>37311</v>
      </c>
    </row>
    <row r="1829" spans="1:33" hidden="1" outlineLevel="1" x14ac:dyDescent="0.2">
      <c r="A1829" t="s">
        <v>39386</v>
      </c>
      <c r="B1829" t="s">
        <v>39387</v>
      </c>
      <c r="C1829" t="s">
        <v>39233</v>
      </c>
      <c r="D1829" s="3"/>
      <c r="J1829" t="s">
        <v>39388</v>
      </c>
      <c r="K1829" t="s">
        <v>39341</v>
      </c>
      <c r="L1829" t="s">
        <v>1263</v>
      </c>
      <c r="M1829">
        <v>24</v>
      </c>
      <c r="P1829" s="2" t="s">
        <v>39389</v>
      </c>
      <c r="Q1829" t="s">
        <v>47</v>
      </c>
      <c r="S1829">
        <v>9.4382880000000002E-2</v>
      </c>
      <c r="T1829">
        <v>1.4972687E-3</v>
      </c>
      <c r="U1829">
        <v>1.6069633999999999E-2</v>
      </c>
      <c r="V1829">
        <v>2.7008435999999999E-3</v>
      </c>
      <c r="W1829">
        <v>3.4782536000000003E-2</v>
      </c>
      <c r="X1829">
        <v>6.6539470000000003E-3</v>
      </c>
      <c r="Y1829">
        <v>0.2</v>
      </c>
      <c r="Z1829">
        <v>3.9E-2</v>
      </c>
      <c r="AA1829">
        <v>0</v>
      </c>
      <c r="AB1829">
        <v>0.96099999999999997</v>
      </c>
      <c r="AC1829">
        <v>0.16800000000000001</v>
      </c>
      <c r="AD1829" t="s">
        <v>48</v>
      </c>
      <c r="AE1829" t="s">
        <v>48</v>
      </c>
      <c r="AF1829" t="s">
        <v>48</v>
      </c>
      <c r="AG1829" t="s">
        <v>37311</v>
      </c>
    </row>
    <row r="1830" spans="1:33" hidden="1" outlineLevel="1" x14ac:dyDescent="0.2">
      <c r="A1830" t="s">
        <v>39390</v>
      </c>
      <c r="B1830" t="s">
        <v>39391</v>
      </c>
      <c r="C1830" t="s">
        <v>39392</v>
      </c>
      <c r="D1830" s="3"/>
      <c r="J1830" t="s">
        <v>39393</v>
      </c>
      <c r="K1830" t="s">
        <v>39341</v>
      </c>
      <c r="L1830" t="s">
        <v>1263</v>
      </c>
      <c r="M1830">
        <v>18</v>
      </c>
      <c r="P1830" s="2" t="s">
        <v>39394</v>
      </c>
      <c r="Q1830" t="s">
        <v>47</v>
      </c>
      <c r="S1830">
        <v>0.39747169999999998</v>
      </c>
      <c r="T1830">
        <v>1.7997624E-2</v>
      </c>
      <c r="U1830">
        <v>0.10240069</v>
      </c>
      <c r="V1830">
        <v>1.857083E-2</v>
      </c>
      <c r="W1830">
        <v>0.36798461999999998</v>
      </c>
      <c r="X1830">
        <v>3.6494329999999998E-2</v>
      </c>
      <c r="Y1830">
        <v>0</v>
      </c>
      <c r="Z1830">
        <v>5.8000000000000003E-2</v>
      </c>
      <c r="AA1830">
        <v>0.28399999999999997</v>
      </c>
      <c r="AB1830">
        <v>0.65800000000000003</v>
      </c>
      <c r="AC1830">
        <v>-0.80069999999999997</v>
      </c>
      <c r="AD1830" t="s">
        <v>48</v>
      </c>
      <c r="AE1830" t="s">
        <v>48</v>
      </c>
      <c r="AF1830" t="s">
        <v>48</v>
      </c>
      <c r="AG1830" t="s">
        <v>37311</v>
      </c>
    </row>
    <row r="1831" spans="1:33" hidden="1" outlineLevel="1" x14ac:dyDescent="0.2">
      <c r="A1831" t="s">
        <v>39395</v>
      </c>
      <c r="B1831" t="s">
        <v>39396</v>
      </c>
      <c r="C1831" t="s">
        <v>39238</v>
      </c>
      <c r="D1831" s="3"/>
      <c r="J1831" t="s">
        <v>39397</v>
      </c>
      <c r="K1831" t="s">
        <v>39345</v>
      </c>
      <c r="L1831" t="s">
        <v>1263</v>
      </c>
      <c r="M1831">
        <v>22</v>
      </c>
      <c r="P1831" s="2" t="s">
        <v>39398</v>
      </c>
      <c r="Q1831" t="s">
        <v>47</v>
      </c>
      <c r="S1831">
        <v>0.1893425</v>
      </c>
      <c r="T1831">
        <v>6.2561034999999996E-3</v>
      </c>
      <c r="U1831">
        <v>8.2581155000000003E-2</v>
      </c>
      <c r="V1831">
        <v>1.6259583000000001E-2</v>
      </c>
      <c r="W1831">
        <v>7.3651209999999995E-2</v>
      </c>
      <c r="X1831">
        <v>1.0472947999999999E-2</v>
      </c>
      <c r="Y1831">
        <v>0.14648760330578511</v>
      </c>
      <c r="Z1831">
        <v>0.19900000000000001</v>
      </c>
      <c r="AA1831">
        <v>3.5999999999999997E-2</v>
      </c>
      <c r="AB1831">
        <v>0.76600000000000001</v>
      </c>
      <c r="AC1831">
        <v>0.93220000000000003</v>
      </c>
      <c r="AD1831" t="s">
        <v>48</v>
      </c>
      <c r="AE1831" t="s">
        <v>48</v>
      </c>
      <c r="AF1831" t="s">
        <v>48</v>
      </c>
      <c r="AG1831" t="s">
        <v>37311</v>
      </c>
    </row>
    <row r="1832" spans="1:33" hidden="1" outlineLevel="1" x14ac:dyDescent="0.2">
      <c r="A1832" t="s">
        <v>39399</v>
      </c>
      <c r="B1832" t="s">
        <v>39400</v>
      </c>
      <c r="C1832" t="s">
        <v>39401</v>
      </c>
      <c r="D1832" s="3"/>
      <c r="J1832" t="s">
        <v>39402</v>
      </c>
      <c r="K1832" t="s">
        <v>39345</v>
      </c>
      <c r="L1832" t="s">
        <v>1263</v>
      </c>
      <c r="M1832">
        <v>10</v>
      </c>
      <c r="P1832" s="2" t="s">
        <v>39403</v>
      </c>
      <c r="Q1832" t="s">
        <v>37502</v>
      </c>
      <c r="S1832">
        <v>0.36095104</v>
      </c>
      <c r="T1832">
        <v>1.3155893E-2</v>
      </c>
      <c r="U1832">
        <v>0.33453682000000001</v>
      </c>
      <c r="V1832">
        <v>6.9185994000000002E-3</v>
      </c>
      <c r="W1832">
        <v>0.26957804000000002</v>
      </c>
      <c r="X1832">
        <v>8.2203840000000007E-3</v>
      </c>
      <c r="Y1832">
        <v>0.3</v>
      </c>
      <c r="Z1832">
        <v>0.115</v>
      </c>
      <c r="AA1832">
        <v>6.2E-2</v>
      </c>
      <c r="AB1832">
        <v>0.82299999999999995</v>
      </c>
      <c r="AC1832">
        <v>0.59840000000000004</v>
      </c>
      <c r="AD1832" t="s">
        <v>48</v>
      </c>
      <c r="AE1832" t="s">
        <v>48</v>
      </c>
      <c r="AF1832" t="s">
        <v>48</v>
      </c>
      <c r="AG1832" t="s">
        <v>37311</v>
      </c>
    </row>
    <row r="1833" spans="1:33" hidden="1" outlineLevel="1" x14ac:dyDescent="0.2">
      <c r="A1833" t="s">
        <v>39404</v>
      </c>
      <c r="B1833" t="s">
        <v>39405</v>
      </c>
      <c r="C1833" t="s">
        <v>35739</v>
      </c>
      <c r="D1833" s="3"/>
      <c r="J1833" t="s">
        <v>39406</v>
      </c>
      <c r="K1833" t="s">
        <v>39353</v>
      </c>
      <c r="L1833" t="s">
        <v>1263</v>
      </c>
      <c r="M1833">
        <v>21</v>
      </c>
      <c r="P1833" s="2" t="s">
        <v>39407</v>
      </c>
      <c r="Q1833" t="s">
        <v>47</v>
      </c>
      <c r="S1833">
        <v>3.9226997999999999E-2</v>
      </c>
      <c r="T1833">
        <v>2.2602081000000001E-3</v>
      </c>
      <c r="U1833">
        <v>2.0851926999999999E-2</v>
      </c>
      <c r="V1833">
        <v>3.6627878000000001E-3</v>
      </c>
      <c r="W1833">
        <v>1.3516913E-2</v>
      </c>
      <c r="X1833">
        <v>1.0032792E-2</v>
      </c>
      <c r="Y1833">
        <v>-0.05</v>
      </c>
      <c r="Z1833">
        <v>0</v>
      </c>
      <c r="AA1833">
        <v>0.31</v>
      </c>
      <c r="AB1833">
        <v>0.69</v>
      </c>
      <c r="AC1833">
        <v>-0.20230000000000001</v>
      </c>
      <c r="AD1833" t="s">
        <v>48</v>
      </c>
      <c r="AE1833" t="s">
        <v>48</v>
      </c>
      <c r="AF1833" t="s">
        <v>48</v>
      </c>
      <c r="AG1833" t="s">
        <v>37311</v>
      </c>
    </row>
    <row r="1834" spans="1:33" hidden="1" outlineLevel="1" x14ac:dyDescent="0.2">
      <c r="A1834" t="s">
        <v>39408</v>
      </c>
      <c r="B1834" t="s">
        <v>39409</v>
      </c>
      <c r="C1834" t="s">
        <v>39247</v>
      </c>
      <c r="D1834" s="3"/>
      <c r="J1834" t="s">
        <v>39410</v>
      </c>
      <c r="K1834" t="s">
        <v>39353</v>
      </c>
      <c r="L1834" t="s">
        <v>1263</v>
      </c>
      <c r="M1834">
        <v>37</v>
      </c>
      <c r="P1834" s="2" t="s">
        <v>39411</v>
      </c>
      <c r="Q1834" t="s">
        <v>47</v>
      </c>
      <c r="S1834">
        <v>6.2631740000000005E-2</v>
      </c>
      <c r="T1834">
        <v>1.2111664E-3</v>
      </c>
      <c r="U1834">
        <v>1.9348921000000002E-2</v>
      </c>
      <c r="V1834">
        <v>2.885833E-3</v>
      </c>
      <c r="W1834">
        <v>1.8129934E-2</v>
      </c>
      <c r="X1834">
        <v>7.5472050000000004E-3</v>
      </c>
      <c r="Y1834">
        <v>0.125</v>
      </c>
      <c r="Z1834">
        <v>0.13700000000000001</v>
      </c>
      <c r="AA1834">
        <v>0</v>
      </c>
      <c r="AB1834">
        <v>0.86299999999999999</v>
      </c>
      <c r="AC1834">
        <v>0.40189999999999998</v>
      </c>
      <c r="AD1834" t="s">
        <v>48</v>
      </c>
      <c r="AE1834" t="s">
        <v>48</v>
      </c>
      <c r="AF1834" t="s">
        <v>48</v>
      </c>
      <c r="AG1834" t="s">
        <v>37311</v>
      </c>
    </row>
    <row r="1835" spans="1:33" hidden="1" outlineLevel="1" x14ac:dyDescent="0.2">
      <c r="A1835" t="s">
        <v>39412</v>
      </c>
      <c r="B1835" t="s">
        <v>39413</v>
      </c>
      <c r="C1835" t="s">
        <v>39414</v>
      </c>
      <c r="D1835" s="3"/>
      <c r="J1835" t="s">
        <v>39415</v>
      </c>
      <c r="K1835" t="s">
        <v>39353</v>
      </c>
      <c r="L1835" t="s">
        <v>1263</v>
      </c>
      <c r="M1835">
        <v>14</v>
      </c>
      <c r="P1835" s="2" t="s">
        <v>39416</v>
      </c>
      <c r="Q1835" t="s">
        <v>47</v>
      </c>
      <c r="S1835">
        <v>0.47119883000000001</v>
      </c>
      <c r="T1835">
        <v>2.3082556000000001E-2</v>
      </c>
      <c r="U1835">
        <v>0.50818664000000002</v>
      </c>
      <c r="V1835">
        <v>1.4048826E-2</v>
      </c>
      <c r="W1835">
        <v>0.37279442000000002</v>
      </c>
      <c r="X1835">
        <v>8.1944930000000006E-3</v>
      </c>
      <c r="Y1835">
        <v>0.45833333333333331</v>
      </c>
      <c r="Z1835">
        <v>0.14599999999999999</v>
      </c>
      <c r="AA1835">
        <v>0.34899999999999998</v>
      </c>
      <c r="AB1835">
        <v>0.505</v>
      </c>
      <c r="AC1835">
        <v>-0.66269999999999996</v>
      </c>
      <c r="AD1835" t="s">
        <v>48</v>
      </c>
      <c r="AE1835" t="s">
        <v>48</v>
      </c>
      <c r="AF1835" t="s">
        <v>48</v>
      </c>
      <c r="AG1835" t="s">
        <v>37311</v>
      </c>
    </row>
    <row r="1836" spans="1:33" hidden="1" outlineLevel="1" x14ac:dyDescent="0.2">
      <c r="A1836" t="s">
        <v>39417</v>
      </c>
      <c r="B1836" t="s">
        <v>39418</v>
      </c>
      <c r="C1836" t="s">
        <v>39419</v>
      </c>
      <c r="D1836" s="3"/>
      <c r="J1836" t="s">
        <v>39420</v>
      </c>
      <c r="K1836" t="s">
        <v>39353</v>
      </c>
      <c r="L1836" t="s">
        <v>1263</v>
      </c>
      <c r="M1836">
        <v>8</v>
      </c>
      <c r="P1836" s="2" t="s">
        <v>39421</v>
      </c>
      <c r="Q1836" t="s">
        <v>47</v>
      </c>
      <c r="S1836">
        <v>0.65996873</v>
      </c>
      <c r="T1836">
        <v>0.35148152999999999</v>
      </c>
      <c r="U1836">
        <v>0.33082673000000001</v>
      </c>
      <c r="V1836">
        <v>0.10221587</v>
      </c>
      <c r="W1836">
        <v>0.46173861999999999</v>
      </c>
      <c r="X1836">
        <v>0.5940531</v>
      </c>
      <c r="Y1836">
        <v>0.21153846153846151</v>
      </c>
      <c r="Z1836">
        <v>0.10100000000000001</v>
      </c>
      <c r="AA1836">
        <v>0.16400000000000001</v>
      </c>
      <c r="AB1836">
        <v>0.73399999999999999</v>
      </c>
      <c r="AC1836">
        <v>-0.20230000000000001</v>
      </c>
      <c r="AD1836" t="s">
        <v>48</v>
      </c>
      <c r="AE1836" t="s">
        <v>48</v>
      </c>
      <c r="AF1836" t="s">
        <v>48</v>
      </c>
      <c r="AG1836" t="s">
        <v>37311</v>
      </c>
    </row>
    <row r="1837" spans="1:33" hidden="1" outlineLevel="1" x14ac:dyDescent="0.2">
      <c r="A1837" t="s">
        <v>39422</v>
      </c>
      <c r="B1837" t="s">
        <v>39423</v>
      </c>
      <c r="C1837" t="s">
        <v>39424</v>
      </c>
      <c r="D1837" s="3"/>
      <c r="J1837" t="s">
        <v>39425</v>
      </c>
      <c r="K1837" t="s">
        <v>39353</v>
      </c>
      <c r="L1837" t="s">
        <v>1263</v>
      </c>
      <c r="M1837">
        <v>5</v>
      </c>
      <c r="P1837" s="2" t="s">
        <v>39426</v>
      </c>
      <c r="Q1837" t="s">
        <v>47</v>
      </c>
      <c r="S1837">
        <v>0.4269174</v>
      </c>
      <c r="T1837">
        <v>1.4640691000000001E-2</v>
      </c>
      <c r="U1837">
        <v>0.22622967999999999</v>
      </c>
      <c r="V1837">
        <v>2.0379629999999999E-2</v>
      </c>
      <c r="W1837">
        <v>0.48484444999999998</v>
      </c>
      <c r="X1837">
        <v>9.8515510000000001E-3</v>
      </c>
      <c r="Y1837">
        <v>6.1249999999999999E-2</v>
      </c>
      <c r="Z1837">
        <v>0.16800000000000001</v>
      </c>
      <c r="AA1837">
        <v>0.12</v>
      </c>
      <c r="AB1837">
        <v>0.71199999999999997</v>
      </c>
      <c r="AC1837">
        <v>0.69779999999999998</v>
      </c>
      <c r="AD1837" t="s">
        <v>48</v>
      </c>
      <c r="AE1837" t="s">
        <v>48</v>
      </c>
      <c r="AF1837" t="s">
        <v>48</v>
      </c>
      <c r="AG1837" t="s">
        <v>37311</v>
      </c>
    </row>
    <row r="1838" spans="1:33" hidden="1" outlineLevel="1" x14ac:dyDescent="0.2">
      <c r="A1838" t="s">
        <v>39427</v>
      </c>
      <c r="B1838" t="s">
        <v>39428</v>
      </c>
      <c r="C1838" t="s">
        <v>35739</v>
      </c>
      <c r="D1838" s="3"/>
      <c r="J1838" t="s">
        <v>39429</v>
      </c>
      <c r="K1838" t="s">
        <v>39357</v>
      </c>
      <c r="L1838" t="s">
        <v>1263</v>
      </c>
      <c r="M1838">
        <v>27</v>
      </c>
      <c r="P1838" s="2" t="s">
        <v>39430</v>
      </c>
      <c r="Q1838" t="s">
        <v>47</v>
      </c>
      <c r="S1838">
        <v>0.65881250000000002</v>
      </c>
      <c r="T1838">
        <v>0.16960317</v>
      </c>
      <c r="U1838">
        <v>0.58072566999999997</v>
      </c>
      <c r="V1838">
        <v>0.10221587</v>
      </c>
      <c r="W1838">
        <v>0.56334700000000004</v>
      </c>
      <c r="X1838">
        <v>1.9918699000000002E-2</v>
      </c>
      <c r="Y1838">
        <v>-0.23356481481481481</v>
      </c>
      <c r="Z1838">
        <v>0.16500000000000001</v>
      </c>
      <c r="AA1838">
        <v>0.158</v>
      </c>
      <c r="AB1838">
        <v>0.67700000000000005</v>
      </c>
      <c r="AC1838">
        <v>-0.19450000000000001</v>
      </c>
      <c r="AD1838" t="s">
        <v>48</v>
      </c>
      <c r="AE1838" t="s">
        <v>48</v>
      </c>
      <c r="AF1838" t="s">
        <v>48</v>
      </c>
      <c r="AG1838" t="s">
        <v>37311</v>
      </c>
    </row>
    <row r="1839" spans="1:33" hidden="1" outlineLevel="1" x14ac:dyDescent="0.2">
      <c r="A1839" t="s">
        <v>39431</v>
      </c>
      <c r="B1839" t="s">
        <v>39432</v>
      </c>
      <c r="C1839" t="s">
        <v>39238</v>
      </c>
      <c r="D1839" s="3"/>
      <c r="J1839" t="s">
        <v>39433</v>
      </c>
      <c r="K1839" t="s">
        <v>39357</v>
      </c>
      <c r="L1839" t="s">
        <v>1263</v>
      </c>
      <c r="M1839">
        <v>51</v>
      </c>
      <c r="P1839" s="2" t="s">
        <v>39434</v>
      </c>
      <c r="Q1839" t="s">
        <v>47</v>
      </c>
      <c r="S1839">
        <v>0.84031909999999999</v>
      </c>
      <c r="T1839">
        <v>0.16960317</v>
      </c>
      <c r="U1839">
        <v>0.44431314</v>
      </c>
      <c r="V1839">
        <v>6.7041989999999996E-2</v>
      </c>
      <c r="W1839">
        <v>0.80820619999999999</v>
      </c>
      <c r="X1839">
        <v>1.1223801E-2</v>
      </c>
      <c r="Y1839">
        <v>-0.375</v>
      </c>
      <c r="Z1839">
        <v>0.115</v>
      </c>
      <c r="AA1839">
        <v>0.307</v>
      </c>
      <c r="AB1839">
        <v>0.57699999999999996</v>
      </c>
      <c r="AC1839">
        <v>-0.80740000000000001</v>
      </c>
      <c r="AD1839" t="s">
        <v>48</v>
      </c>
      <c r="AE1839" t="s">
        <v>48</v>
      </c>
      <c r="AF1839" t="s">
        <v>48</v>
      </c>
      <c r="AG1839" t="s">
        <v>37311</v>
      </c>
    </row>
    <row r="1840" spans="1:33" hidden="1" outlineLevel="1" x14ac:dyDescent="0.2">
      <c r="A1840" t="s">
        <v>39435</v>
      </c>
      <c r="B1840" t="s">
        <v>39436</v>
      </c>
      <c r="C1840" t="s">
        <v>39437</v>
      </c>
      <c r="D1840" s="3"/>
      <c r="J1840" t="s">
        <v>39438</v>
      </c>
      <c r="K1840" t="s">
        <v>39357</v>
      </c>
      <c r="L1840" t="s">
        <v>1263</v>
      </c>
      <c r="M1840">
        <v>15</v>
      </c>
      <c r="P1840" s="2" t="s">
        <v>39439</v>
      </c>
      <c r="Q1840" t="s">
        <v>39440</v>
      </c>
      <c r="S1840">
        <v>0.23812068</v>
      </c>
      <c r="T1840">
        <v>6.2942505000000001E-3</v>
      </c>
      <c r="U1840">
        <v>6.5460119999999997E-2</v>
      </c>
      <c r="V1840">
        <v>1.0063417E-2</v>
      </c>
      <c r="W1840">
        <v>0.16846494000000001</v>
      </c>
      <c r="X1840">
        <v>8.7899980000000003E-3</v>
      </c>
      <c r="Y1840">
        <v>6.3888888888888898E-2</v>
      </c>
      <c r="Z1840">
        <v>5.6000000000000001E-2</v>
      </c>
      <c r="AA1840">
        <v>7.5999999999999998E-2</v>
      </c>
      <c r="AB1840">
        <v>0.86799999999999999</v>
      </c>
      <c r="AC1840">
        <v>-0.30819999999999997</v>
      </c>
      <c r="AD1840" t="s">
        <v>48</v>
      </c>
      <c r="AE1840" t="s">
        <v>48</v>
      </c>
      <c r="AF1840" t="s">
        <v>48</v>
      </c>
      <c r="AG1840" t="s">
        <v>37311</v>
      </c>
    </row>
    <row r="1841" spans="1:33" hidden="1" outlineLevel="1" x14ac:dyDescent="0.2">
      <c r="A1841" t="s">
        <v>39441</v>
      </c>
      <c r="B1841" t="s">
        <v>39442</v>
      </c>
      <c r="C1841" t="s">
        <v>39443</v>
      </c>
      <c r="D1841" s="3"/>
      <c r="J1841" t="s">
        <v>39444</v>
      </c>
      <c r="K1841" t="s">
        <v>39357</v>
      </c>
      <c r="L1841" t="s">
        <v>1263</v>
      </c>
      <c r="M1841">
        <v>11</v>
      </c>
      <c r="P1841" s="2" t="s">
        <v>39445</v>
      </c>
      <c r="Q1841" t="s">
        <v>10132</v>
      </c>
      <c r="S1841">
        <v>9.7853839999999997E-2</v>
      </c>
      <c r="T1841">
        <v>1.5640259E-3</v>
      </c>
      <c r="U1841">
        <v>1.5181494E-2</v>
      </c>
      <c r="V1841">
        <v>1.9146390999999999E-3</v>
      </c>
      <c r="W1841">
        <v>3.6809623E-2</v>
      </c>
      <c r="X1841">
        <v>6.4468145999999997E-3</v>
      </c>
      <c r="Y1841">
        <v>-3.273809523809524E-2</v>
      </c>
      <c r="Z1841">
        <v>0.127</v>
      </c>
      <c r="AA1841">
        <v>7.2999999999999995E-2</v>
      </c>
      <c r="AB1841">
        <v>0.8</v>
      </c>
      <c r="AC1841">
        <v>0.24340000000000001</v>
      </c>
      <c r="AD1841" t="s">
        <v>48</v>
      </c>
      <c r="AE1841" t="s">
        <v>48</v>
      </c>
      <c r="AF1841" t="s">
        <v>48</v>
      </c>
      <c r="AG1841" t="s">
        <v>37311</v>
      </c>
    </row>
    <row r="1842" spans="1:33" hidden="1" outlineLevel="1" x14ac:dyDescent="0.2">
      <c r="A1842" t="s">
        <v>39446</v>
      </c>
      <c r="B1842" t="s">
        <v>39447</v>
      </c>
      <c r="C1842" t="s">
        <v>39448</v>
      </c>
      <c r="D1842" s="3"/>
      <c r="J1842" t="s">
        <v>39449</v>
      </c>
      <c r="K1842" t="s">
        <v>39357</v>
      </c>
      <c r="L1842" t="s">
        <v>1263</v>
      </c>
      <c r="M1842">
        <v>10</v>
      </c>
      <c r="P1842" s="2" t="s">
        <v>39450</v>
      </c>
      <c r="Q1842" t="s">
        <v>47</v>
      </c>
      <c r="S1842">
        <v>0.4475325</v>
      </c>
      <c r="T1842">
        <v>1.6771052000000002E-2</v>
      </c>
      <c r="U1842">
        <v>0.13256322000000001</v>
      </c>
      <c r="V1842">
        <v>1.8470341000000001E-2</v>
      </c>
      <c r="W1842">
        <v>0.51309439999999995</v>
      </c>
      <c r="X1842">
        <v>2.5616571000000001E-2</v>
      </c>
      <c r="Y1842">
        <v>0.1041666666666667</v>
      </c>
      <c r="Z1842">
        <v>0.17899999999999999</v>
      </c>
      <c r="AA1842">
        <v>0.14899999999999999</v>
      </c>
      <c r="AB1842">
        <v>0.67200000000000004</v>
      </c>
      <c r="AC1842">
        <v>0.61570000000000003</v>
      </c>
      <c r="AD1842" t="s">
        <v>48</v>
      </c>
      <c r="AE1842" t="s">
        <v>48</v>
      </c>
      <c r="AF1842" t="s">
        <v>48</v>
      </c>
      <c r="AG1842" t="s">
        <v>37311</v>
      </c>
    </row>
    <row r="1843" spans="1:33" hidden="1" outlineLevel="1" x14ac:dyDescent="0.2">
      <c r="A1843" t="s">
        <v>39451</v>
      </c>
      <c r="B1843" t="s">
        <v>39452</v>
      </c>
      <c r="C1843" t="s">
        <v>39453</v>
      </c>
      <c r="D1843" s="3"/>
      <c r="J1843" t="s">
        <v>39454</v>
      </c>
      <c r="K1843" t="s">
        <v>39357</v>
      </c>
      <c r="L1843" t="s">
        <v>1263</v>
      </c>
      <c r="M1843">
        <v>8</v>
      </c>
      <c r="P1843" s="2" t="s">
        <v>39455</v>
      </c>
      <c r="Q1843" t="s">
        <v>47</v>
      </c>
      <c r="S1843">
        <v>0.66672189999999998</v>
      </c>
      <c r="T1843">
        <v>4.3077253000000003E-2</v>
      </c>
      <c r="U1843">
        <v>0.40783461999999998</v>
      </c>
      <c r="V1843">
        <v>4.5386339999999997E-2</v>
      </c>
      <c r="W1843">
        <v>0.71027446000000005</v>
      </c>
      <c r="X1843">
        <v>1.3702838E-2</v>
      </c>
      <c r="Y1843">
        <v>0.375</v>
      </c>
      <c r="Z1843">
        <v>0.192</v>
      </c>
      <c r="AA1843">
        <v>0.10199999999999999</v>
      </c>
      <c r="AB1843">
        <v>0.70599999999999996</v>
      </c>
      <c r="AC1843">
        <v>0.62490000000000001</v>
      </c>
      <c r="AD1843" t="s">
        <v>48</v>
      </c>
      <c r="AE1843" t="s">
        <v>48</v>
      </c>
      <c r="AF1843" t="s">
        <v>48</v>
      </c>
      <c r="AG1843" t="s">
        <v>37311</v>
      </c>
    </row>
    <row r="1844" spans="1:33" hidden="1" outlineLevel="1" x14ac:dyDescent="0.2">
      <c r="A1844" t="s">
        <v>39456</v>
      </c>
      <c r="B1844" t="s">
        <v>39457</v>
      </c>
      <c r="C1844" t="s">
        <v>513</v>
      </c>
      <c r="D1844" s="3"/>
      <c r="J1844" t="s">
        <v>17568</v>
      </c>
      <c r="K1844" t="s">
        <v>39357</v>
      </c>
      <c r="L1844" t="s">
        <v>1263</v>
      </c>
      <c r="M1844">
        <v>1</v>
      </c>
      <c r="P1844" s="2" t="s">
        <v>39458</v>
      </c>
      <c r="Q1844" t="s">
        <v>47</v>
      </c>
      <c r="Y1844" t="s">
        <v>48</v>
      </c>
      <c r="Z1844" t="s">
        <v>48</v>
      </c>
      <c r="AA1844" t="s">
        <v>48</v>
      </c>
      <c r="AB1844" t="s">
        <v>48</v>
      </c>
      <c r="AC1844" t="s">
        <v>48</v>
      </c>
      <c r="AD1844" t="s">
        <v>48</v>
      </c>
      <c r="AE1844" t="s">
        <v>48</v>
      </c>
      <c r="AF1844" t="s">
        <v>48</v>
      </c>
      <c r="AG1844" t="s">
        <v>39459</v>
      </c>
    </row>
    <row r="1845" spans="1:33" hidden="1" outlineLevel="1" x14ac:dyDescent="0.2">
      <c r="A1845" t="s">
        <v>39460</v>
      </c>
      <c r="B1845" t="s">
        <v>39461</v>
      </c>
      <c r="C1845" t="s">
        <v>39462</v>
      </c>
      <c r="D1845" s="3"/>
      <c r="J1845" t="s">
        <v>39463</v>
      </c>
      <c r="K1845" t="s">
        <v>39357</v>
      </c>
      <c r="L1845" t="s">
        <v>1263</v>
      </c>
      <c r="M1845">
        <v>1</v>
      </c>
      <c r="P1845" s="2" t="s">
        <v>39464</v>
      </c>
      <c r="Q1845" t="s">
        <v>10060</v>
      </c>
      <c r="S1845">
        <v>0.39747169999999998</v>
      </c>
      <c r="T1845">
        <v>2.1548226E-2</v>
      </c>
      <c r="U1845">
        <v>0.44249827000000003</v>
      </c>
      <c r="V1845">
        <v>1.2943448E-2</v>
      </c>
      <c r="W1845">
        <v>0.10733358599999999</v>
      </c>
      <c r="X1845">
        <v>4.0638234000000002E-2</v>
      </c>
      <c r="Y1845">
        <v>0.16666666666666671</v>
      </c>
      <c r="Z1845">
        <v>0.26700000000000002</v>
      </c>
      <c r="AA1845">
        <v>0.22700000000000001</v>
      </c>
      <c r="AB1845">
        <v>0.50600000000000001</v>
      </c>
      <c r="AC1845">
        <v>0.29599999999999999</v>
      </c>
      <c r="AD1845" t="s">
        <v>48</v>
      </c>
      <c r="AE1845" t="s">
        <v>48</v>
      </c>
      <c r="AF1845" t="s">
        <v>48</v>
      </c>
      <c r="AG1845" t="s">
        <v>37311</v>
      </c>
    </row>
    <row r="1846" spans="1:33" hidden="1" outlineLevel="1" x14ac:dyDescent="0.2">
      <c r="A1846" t="s">
        <v>39465</v>
      </c>
      <c r="B1846" t="s">
        <v>39466</v>
      </c>
      <c r="C1846" t="s">
        <v>37485</v>
      </c>
      <c r="D1846" s="3"/>
      <c r="J1846" t="s">
        <v>39467</v>
      </c>
      <c r="K1846" t="s">
        <v>39361</v>
      </c>
      <c r="L1846" t="s">
        <v>1263</v>
      </c>
      <c r="M1846">
        <v>12</v>
      </c>
      <c r="P1846" s="2" t="s">
        <v>39468</v>
      </c>
      <c r="Q1846" t="s">
        <v>10132</v>
      </c>
      <c r="S1846">
        <v>3.9462693E-2</v>
      </c>
      <c r="T1846">
        <v>1.0967255E-3</v>
      </c>
      <c r="U1846">
        <v>1.3951761E-2</v>
      </c>
      <c r="V1846">
        <v>2.0441315E-3</v>
      </c>
      <c r="W1846">
        <v>1.9161236000000002E-2</v>
      </c>
      <c r="X1846">
        <v>7.0164282999999996E-3</v>
      </c>
      <c r="Y1846">
        <v>0.1372727272727273</v>
      </c>
      <c r="Z1846">
        <v>0.09</v>
      </c>
      <c r="AA1846">
        <v>9.6000000000000002E-2</v>
      </c>
      <c r="AB1846">
        <v>0.81399999999999995</v>
      </c>
      <c r="AC1846">
        <v>-7.7200000000000005E-2</v>
      </c>
      <c r="AD1846" t="s">
        <v>48</v>
      </c>
      <c r="AE1846" t="s">
        <v>48</v>
      </c>
      <c r="AF1846" t="s">
        <v>48</v>
      </c>
      <c r="AG1846" t="s">
        <v>37311</v>
      </c>
    </row>
    <row r="1847" spans="1:33" hidden="1" outlineLevel="1" x14ac:dyDescent="0.2">
      <c r="A1847" t="s">
        <v>39469</v>
      </c>
      <c r="B1847" t="s">
        <v>39470</v>
      </c>
      <c r="C1847" t="s">
        <v>24077</v>
      </c>
      <c r="D1847" s="3"/>
      <c r="J1847" t="s">
        <v>39471</v>
      </c>
      <c r="K1847" t="s">
        <v>39365</v>
      </c>
      <c r="L1847" t="s">
        <v>1263</v>
      </c>
      <c r="M1847">
        <v>15</v>
      </c>
      <c r="P1847" s="2" t="s">
        <v>39472</v>
      </c>
      <c r="Q1847" t="s">
        <v>24466</v>
      </c>
      <c r="S1847">
        <v>1.9351736000000001E-2</v>
      </c>
      <c r="T1847">
        <v>6.9618225000000003E-4</v>
      </c>
      <c r="U1847">
        <v>1.1355659000000001E-2</v>
      </c>
      <c r="V1847">
        <v>1.8591422999999999E-3</v>
      </c>
      <c r="W1847">
        <v>1.0096892E-2</v>
      </c>
      <c r="X1847">
        <v>7.0552653999999999E-3</v>
      </c>
      <c r="Y1847">
        <v>0.11919642857142861</v>
      </c>
      <c r="Z1847">
        <v>9.5000000000000001E-2</v>
      </c>
      <c r="AA1847">
        <v>0.105</v>
      </c>
      <c r="AB1847">
        <v>0.79900000000000004</v>
      </c>
      <c r="AC1847">
        <v>-0.2064</v>
      </c>
      <c r="AD1847" t="s">
        <v>48</v>
      </c>
      <c r="AE1847" t="s">
        <v>48</v>
      </c>
      <c r="AF1847" t="s">
        <v>48</v>
      </c>
      <c r="AG1847" t="s">
        <v>37311</v>
      </c>
    </row>
    <row r="1848" spans="1:33" hidden="1" outlineLevel="1" x14ac:dyDescent="0.2">
      <c r="A1848" t="s">
        <v>39473</v>
      </c>
      <c r="B1848" t="s">
        <v>39474</v>
      </c>
      <c r="C1848" t="s">
        <v>27295</v>
      </c>
      <c r="D1848" s="3"/>
      <c r="J1848" t="s">
        <v>39475</v>
      </c>
      <c r="K1848" t="s">
        <v>39365</v>
      </c>
      <c r="L1848" t="s">
        <v>1263</v>
      </c>
      <c r="M1848">
        <v>12</v>
      </c>
      <c r="P1848" s="2" t="s">
        <v>39476</v>
      </c>
      <c r="Q1848" t="s">
        <v>10150</v>
      </c>
      <c r="S1848">
        <v>0.28547329999999999</v>
      </c>
      <c r="T1848">
        <v>1.5609036999999999E-2</v>
      </c>
      <c r="U1848">
        <v>0.16822512000000001</v>
      </c>
      <c r="V1848">
        <v>2.6408968000000001E-2</v>
      </c>
      <c r="W1848">
        <v>0.14874944000000001</v>
      </c>
      <c r="X1848">
        <v>1.052473E-2</v>
      </c>
      <c r="Y1848">
        <v>0.15476641414141409</v>
      </c>
      <c r="Z1848">
        <v>0.18099999999999999</v>
      </c>
      <c r="AA1848">
        <v>3.9E-2</v>
      </c>
      <c r="AB1848">
        <v>0.78</v>
      </c>
      <c r="AC1848">
        <v>0.95130000000000003</v>
      </c>
      <c r="AD1848" t="s">
        <v>48</v>
      </c>
      <c r="AE1848" t="s">
        <v>48</v>
      </c>
      <c r="AF1848" t="s">
        <v>48</v>
      </c>
      <c r="AG1848" t="s">
        <v>37311</v>
      </c>
    </row>
    <row r="1849" spans="1:33" hidden="1" outlineLevel="1" x14ac:dyDescent="0.2">
      <c r="A1849" t="s">
        <v>39477</v>
      </c>
      <c r="B1849" t="s">
        <v>39478</v>
      </c>
      <c r="C1849" t="s">
        <v>35739</v>
      </c>
      <c r="D1849" s="3"/>
      <c r="J1849" t="s">
        <v>39479</v>
      </c>
      <c r="K1849" t="s">
        <v>39365</v>
      </c>
      <c r="L1849" t="s">
        <v>1263</v>
      </c>
      <c r="M1849">
        <v>11</v>
      </c>
      <c r="P1849" s="2" t="s">
        <v>39480</v>
      </c>
      <c r="Q1849" t="s">
        <v>47</v>
      </c>
      <c r="S1849">
        <v>1.5770407E-2</v>
      </c>
      <c r="T1849">
        <v>5.9604644999999997E-4</v>
      </c>
      <c r="U1849">
        <v>1.1868047499999999E-2</v>
      </c>
      <c r="V1849">
        <v>1.6371552E-3</v>
      </c>
      <c r="W1849">
        <v>9.2988870000000005E-3</v>
      </c>
      <c r="X1849">
        <v>6.1555350000000002E-3</v>
      </c>
      <c r="Y1849">
        <v>0.25</v>
      </c>
      <c r="Z1849">
        <v>0.14399999999999999</v>
      </c>
      <c r="AA1849">
        <v>0</v>
      </c>
      <c r="AB1849">
        <v>0.85599999999999998</v>
      </c>
      <c r="AC1849">
        <v>0.49390000000000001</v>
      </c>
      <c r="AD1849" t="s">
        <v>48</v>
      </c>
      <c r="AE1849" t="s">
        <v>48</v>
      </c>
      <c r="AF1849" t="s">
        <v>48</v>
      </c>
      <c r="AG1849" t="s">
        <v>37311</v>
      </c>
    </row>
    <row r="1850" spans="1:33" hidden="1" outlineLevel="1" x14ac:dyDescent="0.2">
      <c r="A1850" t="s">
        <v>39481</v>
      </c>
      <c r="B1850" t="s">
        <v>39482</v>
      </c>
      <c r="C1850" t="s">
        <v>10224</v>
      </c>
      <c r="D1850" s="3"/>
      <c r="J1850" t="s">
        <v>39483</v>
      </c>
      <c r="K1850" t="s">
        <v>39365</v>
      </c>
      <c r="L1850" t="s">
        <v>1263</v>
      </c>
      <c r="M1850">
        <v>16</v>
      </c>
      <c r="P1850" s="2" t="s">
        <v>39484</v>
      </c>
      <c r="Q1850" t="s">
        <v>39271</v>
      </c>
      <c r="S1850">
        <v>0.1996317</v>
      </c>
      <c r="T1850">
        <v>4.4059753E-3</v>
      </c>
      <c r="U1850">
        <v>5.5940874000000002E-2</v>
      </c>
      <c r="V1850">
        <v>1.1025362E-2</v>
      </c>
      <c r="W1850">
        <v>7.6819435000000005E-2</v>
      </c>
      <c r="X1850">
        <v>1.01363575E-2</v>
      </c>
      <c r="Y1850">
        <v>6.0606060606060623E-3</v>
      </c>
      <c r="Z1850">
        <v>0.159</v>
      </c>
      <c r="AA1850">
        <v>3.9E-2</v>
      </c>
      <c r="AB1850">
        <v>0.80200000000000005</v>
      </c>
      <c r="AC1850">
        <v>0.64280000000000004</v>
      </c>
      <c r="AD1850" t="s">
        <v>48</v>
      </c>
      <c r="AE1850" t="s">
        <v>48</v>
      </c>
      <c r="AF1850" t="s">
        <v>48</v>
      </c>
      <c r="AG1850" t="s">
        <v>37311</v>
      </c>
    </row>
    <row r="1851" spans="1:33" hidden="1" outlineLevel="1" x14ac:dyDescent="0.2">
      <c r="A1851" t="s">
        <v>39485</v>
      </c>
      <c r="B1851" t="s">
        <v>39486</v>
      </c>
      <c r="C1851" t="s">
        <v>39462</v>
      </c>
      <c r="D1851" s="3"/>
      <c r="J1851" t="s">
        <v>39487</v>
      </c>
      <c r="K1851" t="s">
        <v>39373</v>
      </c>
      <c r="L1851" t="s">
        <v>1263</v>
      </c>
      <c r="M1851">
        <v>1</v>
      </c>
      <c r="P1851" s="2" t="s">
        <v>39488</v>
      </c>
      <c r="Q1851" t="s">
        <v>10060</v>
      </c>
      <c r="S1851">
        <v>0.38811707000000001</v>
      </c>
      <c r="T1851">
        <v>1.986976E-2</v>
      </c>
      <c r="U1851">
        <v>0.26638454</v>
      </c>
      <c r="V1851">
        <v>0.10221587</v>
      </c>
      <c r="W1851">
        <v>9.5630279999999998E-2</v>
      </c>
      <c r="X1851">
        <v>1.9228047000000002E-2</v>
      </c>
      <c r="Y1851">
        <v>4.0816326530612242E-2</v>
      </c>
      <c r="Z1851">
        <v>0</v>
      </c>
      <c r="AA1851">
        <v>0.04</v>
      </c>
      <c r="AB1851">
        <v>0.96</v>
      </c>
      <c r="AC1851">
        <v>-0.47670000000000001</v>
      </c>
      <c r="AD1851" t="s">
        <v>48</v>
      </c>
      <c r="AE1851" t="s">
        <v>48</v>
      </c>
      <c r="AF1851" t="s">
        <v>48</v>
      </c>
      <c r="AG1851" t="s">
        <v>37311</v>
      </c>
    </row>
    <row r="1852" spans="1:33" hidden="1" outlineLevel="1" x14ac:dyDescent="0.2">
      <c r="A1852" t="s">
        <v>39489</v>
      </c>
      <c r="B1852" t="s">
        <v>39490</v>
      </c>
      <c r="C1852" t="s">
        <v>39310</v>
      </c>
      <c r="D1852" s="3"/>
      <c r="J1852" t="s">
        <v>39491</v>
      </c>
      <c r="K1852" t="s">
        <v>39377</v>
      </c>
      <c r="L1852" t="s">
        <v>1263</v>
      </c>
      <c r="M1852">
        <v>2</v>
      </c>
      <c r="P1852" s="2" t="s">
        <v>39492</v>
      </c>
      <c r="Q1852" t="s">
        <v>47</v>
      </c>
      <c r="S1852">
        <v>3.7341439999999997E-2</v>
      </c>
      <c r="T1852">
        <v>1.8501282E-3</v>
      </c>
      <c r="U1852">
        <v>2.5497584E-2</v>
      </c>
      <c r="V1852">
        <v>5.4756826999999998E-3</v>
      </c>
      <c r="W1852">
        <v>1.3896914999999999E-2</v>
      </c>
      <c r="X1852">
        <v>8.4404619999999993E-3</v>
      </c>
      <c r="Y1852">
        <v>0.46666666666666662</v>
      </c>
      <c r="Z1852">
        <v>0.42899999999999999</v>
      </c>
      <c r="AA1852">
        <v>0</v>
      </c>
      <c r="AB1852">
        <v>0.57099999999999995</v>
      </c>
      <c r="AC1852">
        <v>0.85909999999999997</v>
      </c>
      <c r="AD1852" t="s">
        <v>48</v>
      </c>
      <c r="AE1852" t="s">
        <v>48</v>
      </c>
      <c r="AF1852" t="s">
        <v>48</v>
      </c>
      <c r="AG1852" t="s">
        <v>37311</v>
      </c>
    </row>
    <row r="1853" spans="1:33" hidden="1" outlineLevel="1" x14ac:dyDescent="0.2">
      <c r="A1853" t="s">
        <v>39493</v>
      </c>
      <c r="B1853" t="s">
        <v>39494</v>
      </c>
      <c r="C1853" t="s">
        <v>39495</v>
      </c>
      <c r="D1853" s="3"/>
      <c r="J1853" t="s">
        <v>39496</v>
      </c>
      <c r="K1853" t="s">
        <v>39377</v>
      </c>
      <c r="L1853" t="s">
        <v>1263</v>
      </c>
      <c r="M1853">
        <v>1</v>
      </c>
      <c r="P1853" s="2" t="s">
        <v>39497</v>
      </c>
      <c r="Q1853" t="s">
        <v>47</v>
      </c>
      <c r="S1853">
        <v>0.36867723000000002</v>
      </c>
      <c r="T1853">
        <v>1.4382465000000001E-2</v>
      </c>
      <c r="U1853">
        <v>0.22663295</v>
      </c>
      <c r="V1853">
        <v>1.3646871E-2</v>
      </c>
      <c r="W1853">
        <v>6.4423560000000005E-2</v>
      </c>
      <c r="X1853">
        <v>1.2285355E-2</v>
      </c>
      <c r="Y1853">
        <v>0.125</v>
      </c>
      <c r="Z1853">
        <v>0.09</v>
      </c>
      <c r="AA1853">
        <v>4.8000000000000001E-2</v>
      </c>
      <c r="AB1853">
        <v>0.86099999999999999</v>
      </c>
      <c r="AC1853">
        <v>0.45879999999999999</v>
      </c>
      <c r="AD1853" t="s">
        <v>48</v>
      </c>
      <c r="AE1853" t="s">
        <v>48</v>
      </c>
      <c r="AF1853" t="s">
        <v>48</v>
      </c>
      <c r="AG1853" t="s">
        <v>37311</v>
      </c>
    </row>
    <row r="1854" spans="1:33" hidden="1" outlineLevel="1" x14ac:dyDescent="0.2">
      <c r="A1854" t="s">
        <v>39498</v>
      </c>
      <c r="B1854" t="s">
        <v>39499</v>
      </c>
      <c r="C1854" t="s">
        <v>39320</v>
      </c>
      <c r="D1854" s="3"/>
      <c r="J1854" t="s">
        <v>39500</v>
      </c>
      <c r="K1854" t="s">
        <v>39382</v>
      </c>
      <c r="L1854" t="s">
        <v>1263</v>
      </c>
      <c r="M1854">
        <v>-2</v>
      </c>
      <c r="P1854" s="2" t="s">
        <v>39501</v>
      </c>
      <c r="Q1854" t="s">
        <v>47</v>
      </c>
      <c r="S1854">
        <v>0.40148460000000002</v>
      </c>
      <c r="T1854">
        <v>2.3076923999999999E-2</v>
      </c>
      <c r="U1854">
        <v>0.36230122999999997</v>
      </c>
      <c r="V1854">
        <v>1.6360072E-2</v>
      </c>
      <c r="W1854">
        <v>0.40189891999999999</v>
      </c>
      <c r="X1854">
        <v>6.6262150000000006E-2</v>
      </c>
      <c r="Y1854">
        <v>-8.0909090909090917E-2</v>
      </c>
      <c r="Z1854">
        <v>0.107</v>
      </c>
      <c r="AA1854">
        <v>0.188</v>
      </c>
      <c r="AB1854">
        <v>0.70499999999999996</v>
      </c>
      <c r="AC1854">
        <v>-0.87419999999999998</v>
      </c>
      <c r="AD1854" t="s">
        <v>48</v>
      </c>
      <c r="AE1854" t="s">
        <v>48</v>
      </c>
      <c r="AF1854" t="s">
        <v>48</v>
      </c>
      <c r="AG1854" t="s">
        <v>37311</v>
      </c>
    </row>
    <row r="1855" spans="1:33" hidden="1" outlineLevel="1" x14ac:dyDescent="0.2">
      <c r="A1855" t="s">
        <v>39502</v>
      </c>
      <c r="B1855" t="s">
        <v>39503</v>
      </c>
      <c r="C1855" t="s">
        <v>39504</v>
      </c>
      <c r="D1855" s="3"/>
      <c r="J1855" t="s">
        <v>39505</v>
      </c>
      <c r="K1855" t="s">
        <v>39417</v>
      </c>
      <c r="L1855" t="s">
        <v>1263</v>
      </c>
      <c r="M1855">
        <v>5</v>
      </c>
      <c r="P1855" s="2" t="s">
        <v>39506</v>
      </c>
      <c r="Q1855" t="s">
        <v>10060</v>
      </c>
      <c r="S1855">
        <v>0.93914529999999996</v>
      </c>
      <c r="T1855">
        <v>0.45895406999999999</v>
      </c>
      <c r="U1855">
        <v>0.90150755999999999</v>
      </c>
      <c r="V1855">
        <v>0.15517195</v>
      </c>
      <c r="W1855">
        <v>0.77625739999999999</v>
      </c>
      <c r="X1855">
        <v>0.26061040000000002</v>
      </c>
      <c r="Y1855">
        <v>-0.2</v>
      </c>
      <c r="Z1855">
        <v>0</v>
      </c>
      <c r="AA1855">
        <v>0.45100000000000001</v>
      </c>
      <c r="AB1855">
        <v>0.54900000000000004</v>
      </c>
      <c r="AC1855">
        <v>-0.81259999999999999</v>
      </c>
      <c r="AD1855" t="s">
        <v>48</v>
      </c>
      <c r="AE1855" t="s">
        <v>48</v>
      </c>
      <c r="AF1855" t="s">
        <v>48</v>
      </c>
      <c r="AG1855" t="s">
        <v>37311</v>
      </c>
    </row>
    <row r="1856" spans="1:33" hidden="1" outlineLevel="1" x14ac:dyDescent="0.2">
      <c r="A1856" t="s">
        <v>39507</v>
      </c>
      <c r="B1856" t="s">
        <v>39508</v>
      </c>
      <c r="C1856" t="s">
        <v>22394</v>
      </c>
      <c r="D1856" s="3"/>
      <c r="J1856" t="s">
        <v>22384</v>
      </c>
      <c r="K1856" t="s">
        <v>39456</v>
      </c>
      <c r="L1856" t="s">
        <v>1263</v>
      </c>
      <c r="M1856">
        <v>1</v>
      </c>
      <c r="P1856" s="2" t="s">
        <v>39509</v>
      </c>
      <c r="Q1856" t="s">
        <v>22396</v>
      </c>
      <c r="S1856">
        <v>0.42985552999999999</v>
      </c>
      <c r="T1856">
        <v>2.3076923999999999E-2</v>
      </c>
      <c r="U1856">
        <v>0.47771471999999998</v>
      </c>
      <c r="V1856">
        <v>9.7418069999999996E-2</v>
      </c>
      <c r="W1856">
        <v>0.31268879999999999</v>
      </c>
      <c r="X1856">
        <v>1.4738813999999999E-2</v>
      </c>
      <c r="Y1856">
        <v>-0.375</v>
      </c>
      <c r="Z1856">
        <v>0</v>
      </c>
      <c r="AA1856">
        <v>0.22</v>
      </c>
      <c r="AB1856">
        <v>0.78</v>
      </c>
      <c r="AC1856">
        <v>-0.89339999999999997</v>
      </c>
      <c r="AD1856" t="s">
        <v>48</v>
      </c>
      <c r="AE1856" t="s">
        <v>48</v>
      </c>
      <c r="AF1856" t="s">
        <v>48</v>
      </c>
      <c r="AG1856" t="s">
        <v>37311</v>
      </c>
    </row>
    <row r="1857" spans="1:33" hidden="1" outlineLevel="1" x14ac:dyDescent="0.2">
      <c r="A1857" t="s">
        <v>39510</v>
      </c>
      <c r="B1857" t="s">
        <v>39511</v>
      </c>
      <c r="C1857" t="s">
        <v>30253</v>
      </c>
      <c r="D1857" s="3"/>
      <c r="J1857" t="s">
        <v>39512</v>
      </c>
      <c r="K1857" t="s">
        <v>39465</v>
      </c>
      <c r="L1857" t="s">
        <v>1263</v>
      </c>
      <c r="M1857">
        <v>11</v>
      </c>
      <c r="P1857" s="2" t="s">
        <v>39513</v>
      </c>
      <c r="Q1857" t="s">
        <v>10032</v>
      </c>
      <c r="S1857">
        <v>3.0977672000000001E-2</v>
      </c>
      <c r="T1857">
        <v>1.1682509999999999E-3</v>
      </c>
      <c r="U1857">
        <v>1.2858665999999999E-2</v>
      </c>
      <c r="V1857">
        <v>1.1025362E-2</v>
      </c>
      <c r="W1857">
        <v>1.2300906E-2</v>
      </c>
      <c r="X1857">
        <v>7.0811570000000002E-3</v>
      </c>
      <c r="Y1857">
        <v>0.13409090909090909</v>
      </c>
      <c r="Z1857">
        <v>4.1000000000000002E-2</v>
      </c>
      <c r="AA1857">
        <v>6.9000000000000006E-2</v>
      </c>
      <c r="AB1857">
        <v>0.89</v>
      </c>
      <c r="AC1857">
        <v>-0.29599999999999999</v>
      </c>
      <c r="AD1857" t="s">
        <v>48</v>
      </c>
      <c r="AE1857" t="s">
        <v>48</v>
      </c>
      <c r="AF1857" t="s">
        <v>48</v>
      </c>
      <c r="AG1857" t="s">
        <v>37311</v>
      </c>
    </row>
    <row r="1858" spans="1:33" hidden="1" outlineLevel="1" x14ac:dyDescent="0.2">
      <c r="O1858" s="2"/>
      <c r="P1858" s="2"/>
    </row>
    <row r="1859" spans="1:33" hidden="1" outlineLevel="1" x14ac:dyDescent="0.2">
      <c r="O1859" s="2"/>
      <c r="P1859" s="2"/>
    </row>
    <row r="1860" spans="1:33" hidden="1" outlineLevel="1" x14ac:dyDescent="0.2">
      <c r="O1860" s="2"/>
      <c r="P1860" s="2"/>
    </row>
    <row r="1861" spans="1:33" hidden="1" outlineLevel="1" x14ac:dyDescent="0.2">
      <c r="O1861" s="2"/>
      <c r="P1861" s="2"/>
    </row>
    <row r="1862" spans="1:33" hidden="1" outlineLevel="1" x14ac:dyDescent="0.2">
      <c r="O1862" s="2"/>
      <c r="P1862" s="2"/>
    </row>
    <row r="1863" spans="1:33" hidden="1" outlineLevel="1" x14ac:dyDescent="0.2">
      <c r="O1863" s="2"/>
      <c r="P1863" s="2"/>
    </row>
    <row r="1864" spans="1:33" hidden="1" outlineLevel="1" x14ac:dyDescent="0.2">
      <c r="O1864" s="2"/>
      <c r="P1864" s="2"/>
    </row>
    <row r="1865" spans="1:33" hidden="1" outlineLevel="1" x14ac:dyDescent="0.2">
      <c r="O1865" s="2"/>
      <c r="P1865" s="2"/>
    </row>
    <row r="1866" spans="1:33" hidden="1" outlineLevel="1" x14ac:dyDescent="0.2">
      <c r="O1866" s="2"/>
      <c r="P1866" s="2"/>
    </row>
    <row r="1867" spans="1:33" hidden="1" outlineLevel="1" x14ac:dyDescent="0.2">
      <c r="O1867" s="2"/>
      <c r="P1867" s="2"/>
    </row>
    <row r="1868" spans="1:33" hidden="1" outlineLevel="1" x14ac:dyDescent="0.2">
      <c r="O1868" s="2"/>
      <c r="P1868" s="2"/>
    </row>
    <row r="1869" spans="1:33" hidden="1" outlineLevel="1" x14ac:dyDescent="0.2">
      <c r="O1869" s="2"/>
      <c r="P1869" s="2"/>
    </row>
    <row r="1870" spans="1:33" hidden="1" outlineLevel="1" x14ac:dyDescent="0.2">
      <c r="O1870" s="2"/>
      <c r="P1870" s="2"/>
    </row>
    <row r="1871" spans="1:33" hidden="1" outlineLevel="1" x14ac:dyDescent="0.2">
      <c r="O1871" s="2"/>
      <c r="P1871" s="2"/>
    </row>
    <row r="1872" spans="1:33" hidden="1" outlineLevel="1" x14ac:dyDescent="0.2">
      <c r="O1872" s="2"/>
      <c r="P1872" s="2"/>
    </row>
    <row r="1873" spans="15:16" hidden="1" outlineLevel="1" x14ac:dyDescent="0.2">
      <c r="O1873" s="2"/>
      <c r="P1873" s="2"/>
    </row>
    <row r="1874" spans="15:16" hidden="1" outlineLevel="1" x14ac:dyDescent="0.2">
      <c r="O1874" s="2"/>
      <c r="P1874" s="2"/>
    </row>
    <row r="1875" spans="15:16" hidden="1" outlineLevel="1" x14ac:dyDescent="0.2">
      <c r="O1875" s="2"/>
      <c r="P1875" s="2"/>
    </row>
    <row r="1876" spans="15:16" hidden="1" outlineLevel="1" x14ac:dyDescent="0.2">
      <c r="O1876" s="2"/>
      <c r="P1876" s="2"/>
    </row>
    <row r="1877" spans="15:16" hidden="1" outlineLevel="1" x14ac:dyDescent="0.2">
      <c r="O1877" s="2"/>
      <c r="P1877" s="2"/>
    </row>
    <row r="1878" spans="15:16" hidden="1" outlineLevel="1" x14ac:dyDescent="0.2">
      <c r="O1878" s="2"/>
      <c r="P1878" s="2"/>
    </row>
    <row r="1879" spans="15:16" hidden="1" outlineLevel="1" x14ac:dyDescent="0.2">
      <c r="O1879" s="2"/>
      <c r="P1879" s="2"/>
    </row>
    <row r="1880" spans="15:16" hidden="1" outlineLevel="1" x14ac:dyDescent="0.2">
      <c r="O1880" s="2"/>
      <c r="P1880" s="2"/>
    </row>
    <row r="1881" spans="15:16" hidden="1" outlineLevel="1" x14ac:dyDescent="0.2">
      <c r="O1881" s="2"/>
      <c r="P1881" s="2"/>
    </row>
    <row r="1882" spans="15:16" hidden="1" outlineLevel="1" x14ac:dyDescent="0.2">
      <c r="O1882" s="2"/>
      <c r="P1882" s="2"/>
    </row>
    <row r="1883" spans="15:16" hidden="1" outlineLevel="1" x14ac:dyDescent="0.2">
      <c r="O1883" s="2"/>
      <c r="P1883" s="2"/>
    </row>
    <row r="1884" spans="15:16" hidden="1" outlineLevel="1" x14ac:dyDescent="0.2">
      <c r="O1884" s="2"/>
      <c r="P1884" s="2"/>
    </row>
    <row r="1885" spans="15:16" hidden="1" outlineLevel="1" x14ac:dyDescent="0.2">
      <c r="O1885" s="2"/>
      <c r="P1885" s="2"/>
    </row>
    <row r="1886" spans="15:16" hidden="1" outlineLevel="1" x14ac:dyDescent="0.2">
      <c r="O1886" s="2"/>
      <c r="P1886" s="2"/>
    </row>
    <row r="1887" spans="15:16" hidden="1" outlineLevel="1" x14ac:dyDescent="0.2">
      <c r="O1887" s="2"/>
      <c r="P1887" s="2"/>
    </row>
    <row r="1888" spans="15:16" hidden="1" outlineLevel="1" x14ac:dyDescent="0.2">
      <c r="O1888" s="2"/>
      <c r="P1888" s="2"/>
    </row>
    <row r="1889" spans="15:16" hidden="1" outlineLevel="1" x14ac:dyDescent="0.2">
      <c r="O1889" s="2"/>
      <c r="P1889" s="2"/>
    </row>
    <row r="1890" spans="15:16" hidden="1" outlineLevel="1" x14ac:dyDescent="0.2">
      <c r="O1890" s="2"/>
      <c r="P1890" s="2"/>
    </row>
    <row r="1891" spans="15:16" hidden="1" outlineLevel="1" x14ac:dyDescent="0.2"/>
    <row r="1892" spans="15:16" hidden="1" outlineLevel="1" x14ac:dyDescent="0.2"/>
    <row r="1893" spans="15:16" hidden="1" outlineLevel="1" x14ac:dyDescent="0.2"/>
    <row r="1894" spans="15:16" hidden="1" outlineLevel="1" x14ac:dyDescent="0.2"/>
    <row r="1895" spans="15:16" hidden="1" outlineLevel="1" x14ac:dyDescent="0.2"/>
    <row r="1896" spans="15:16" hidden="1" outlineLevel="1" x14ac:dyDescent="0.2"/>
    <row r="1897" spans="15:16" hidden="1" outlineLevel="1" x14ac:dyDescent="0.2"/>
    <row r="1898" spans="15:16" hidden="1" outlineLevel="1" x14ac:dyDescent="0.2"/>
    <row r="1899" spans="15:16" hidden="1" outlineLevel="1" x14ac:dyDescent="0.2"/>
    <row r="1900" spans="15:16" hidden="1" outlineLevel="1" x14ac:dyDescent="0.2"/>
    <row r="1901" spans="15:16" hidden="1" outlineLevel="1" x14ac:dyDescent="0.2"/>
    <row r="1902" spans="15:16" hidden="1" outlineLevel="1" x14ac:dyDescent="0.2"/>
    <row r="1903" spans="15:16" hidden="1" outlineLevel="1" x14ac:dyDescent="0.2"/>
    <row r="1904" spans="15:16" hidden="1" outlineLevel="1" x14ac:dyDescent="0.2"/>
    <row r="1905" spans="1:44" collapsed="1" x14ac:dyDescent="0.2">
      <c r="A1905" t="s">
        <v>37421</v>
      </c>
      <c r="B1905" t="s">
        <v>37422</v>
      </c>
      <c r="C1905" t="s">
        <v>37423</v>
      </c>
      <c r="D1905" t="s">
        <v>37424</v>
      </c>
      <c r="E1905" t="s">
        <v>41</v>
      </c>
      <c r="F1905" t="s">
        <v>42</v>
      </c>
      <c r="G1905">
        <v>37</v>
      </c>
      <c r="H1905" t="s">
        <v>43</v>
      </c>
      <c r="I1905">
        <v>36</v>
      </c>
      <c r="J1905" t="s">
        <v>37425</v>
      </c>
      <c r="L1905" t="s">
        <v>45</v>
      </c>
      <c r="M1905">
        <v>1</v>
      </c>
      <c r="N1905">
        <v>0.6</v>
      </c>
      <c r="O1905" s="2" t="s">
        <v>37426</v>
      </c>
      <c r="P1905" s="2" t="s">
        <v>37426</v>
      </c>
      <c r="Q1905" t="s">
        <v>47</v>
      </c>
      <c r="R1905" t="s">
        <v>1203</v>
      </c>
      <c r="S1905">
        <v>0.23307140000000001</v>
      </c>
      <c r="T1905">
        <v>4.4059753E-3</v>
      </c>
      <c r="U1905">
        <v>8.064143E-2</v>
      </c>
      <c r="V1905">
        <v>8.6574979999999996E-3</v>
      </c>
      <c r="W1905">
        <v>0.16839183999999999</v>
      </c>
      <c r="X1905">
        <v>8.0779809999999997E-3</v>
      </c>
      <c r="Y1905">
        <v>0.10879629629629629</v>
      </c>
      <c r="Z1905">
        <v>0.09</v>
      </c>
      <c r="AA1905">
        <v>6.9000000000000006E-2</v>
      </c>
      <c r="AB1905">
        <v>0.84099999999999997</v>
      </c>
      <c r="AC1905">
        <v>0.92469999999999997</v>
      </c>
      <c r="AD1905" t="s">
        <v>48</v>
      </c>
      <c r="AE1905" t="s">
        <v>48</v>
      </c>
      <c r="AF1905" t="s">
        <v>48</v>
      </c>
      <c r="AG1905" t="s">
        <v>37311</v>
      </c>
      <c r="AH1905">
        <f t="shared" ref="AH1905" si="99">SUM(AI1905:AJ1905)</f>
        <v>31</v>
      </c>
      <c r="AI1905">
        <f>COUNTIF(L1905:L1947, "Comment")</f>
        <v>11</v>
      </c>
      <c r="AJ1905">
        <f>COUNTIF(L1905:L1947, "Reply")</f>
        <v>20</v>
      </c>
      <c r="AK1905">
        <f>COUNTIF(C1934:C1947, C1905)</f>
        <v>2</v>
      </c>
      <c r="AM1905">
        <f>AVERAGE(S1905:S1947)</f>
        <v>0.105959161671875</v>
      </c>
      <c r="AN1905">
        <f>AVERAGE(Y1905:Y1947)</f>
        <v>5.1218646708230023E-2</v>
      </c>
      <c r="AO1905" cm="1">
        <f t="array" ref="AO1905">SUM(COUNTIF(J1906:J1947, {"*NTA*","*YWNBTA*"}))</f>
        <v>4</v>
      </c>
      <c r="AP1905" cm="1">
        <f t="array" ref="AP1905">SUM(COUNTIF(J1906:J1947, {"*YTA*","*YWBTA*"}))</f>
        <v>5</v>
      </c>
      <c r="AQ1905" s="9">
        <f>COUNTIF(J1906:J1947, "*ESH*")</f>
        <v>0</v>
      </c>
      <c r="AR1905" t="str">
        <f t="shared" ref="AR1905" si="100">IF(AO1905&gt;AP1905,(IF(AO1905&gt;AQ1905,"NTA","YTA")), IF(AP1905&gt;AQ1905,"YTA","ESH"))</f>
        <v>YTA</v>
      </c>
    </row>
    <row r="1906" spans="1:44" hidden="1" outlineLevel="1" x14ac:dyDescent="0.2">
      <c r="A1906" t="s">
        <v>39514</v>
      </c>
      <c r="B1906" t="s">
        <v>39515</v>
      </c>
      <c r="C1906" t="s">
        <v>26328</v>
      </c>
      <c r="D1906" s="3"/>
      <c r="J1906" t="s">
        <v>39516</v>
      </c>
      <c r="K1906" t="s">
        <v>37421</v>
      </c>
      <c r="L1906" t="s">
        <v>1233</v>
      </c>
      <c r="M1906">
        <v>8</v>
      </c>
      <c r="P1906" s="2" t="s">
        <v>39517</v>
      </c>
      <c r="Q1906" t="s">
        <v>10021</v>
      </c>
      <c r="S1906">
        <v>8.5582085000000002E-2</v>
      </c>
      <c r="T1906">
        <v>1.8501282E-3</v>
      </c>
      <c r="U1906">
        <v>1.7162729000000002E-2</v>
      </c>
      <c r="V1906">
        <v>5.1796999999999998E-3</v>
      </c>
      <c r="W1906">
        <v>2.6573719999999999E-2</v>
      </c>
      <c r="X1906">
        <v>1.3269233E-2</v>
      </c>
      <c r="Y1906">
        <v>-0.15</v>
      </c>
      <c r="Z1906">
        <v>0</v>
      </c>
      <c r="AA1906">
        <v>0.129</v>
      </c>
      <c r="AB1906">
        <v>0.871</v>
      </c>
      <c r="AC1906">
        <v>-0.86250000000000004</v>
      </c>
      <c r="AD1906" t="s">
        <v>48</v>
      </c>
      <c r="AE1906" t="s">
        <v>48</v>
      </c>
      <c r="AF1906" t="s">
        <v>48</v>
      </c>
      <c r="AG1906" t="s">
        <v>37311</v>
      </c>
    </row>
    <row r="1907" spans="1:44" hidden="1" outlineLevel="1" x14ac:dyDescent="0.2">
      <c r="A1907" t="s">
        <v>39518</v>
      </c>
      <c r="B1907" t="s">
        <v>39519</v>
      </c>
      <c r="C1907" t="s">
        <v>10671</v>
      </c>
      <c r="D1907" s="3"/>
      <c r="J1907" t="s">
        <v>39520</v>
      </c>
      <c r="K1907" t="s">
        <v>37421</v>
      </c>
      <c r="L1907" t="s">
        <v>1233</v>
      </c>
      <c r="M1907">
        <v>2</v>
      </c>
      <c r="P1907" s="2" t="s">
        <v>39521</v>
      </c>
      <c r="Q1907" t="s">
        <v>37088</v>
      </c>
      <c r="S1907">
        <v>0.11212669</v>
      </c>
      <c r="T1907">
        <v>2.4795531999999999E-3</v>
      </c>
      <c r="U1907">
        <v>1.7299367E-2</v>
      </c>
      <c r="V1907">
        <v>3.0708222E-3</v>
      </c>
      <c r="W1907">
        <v>4.7935467000000002E-2</v>
      </c>
      <c r="X1907">
        <v>1.30621E-2</v>
      </c>
      <c r="Y1907">
        <v>7.5573192239858908E-2</v>
      </c>
      <c r="Z1907">
        <v>0.11799999999999999</v>
      </c>
      <c r="AA1907">
        <v>0.13100000000000001</v>
      </c>
      <c r="AB1907">
        <v>0.751</v>
      </c>
      <c r="AC1907">
        <v>-0.32390000000000002</v>
      </c>
      <c r="AD1907" t="s">
        <v>48</v>
      </c>
      <c r="AE1907" t="s">
        <v>48</v>
      </c>
      <c r="AF1907" t="s">
        <v>48</v>
      </c>
      <c r="AG1907" t="s">
        <v>37311</v>
      </c>
    </row>
    <row r="1908" spans="1:44" hidden="1" outlineLevel="1" x14ac:dyDescent="0.2">
      <c r="A1908" t="s">
        <v>39522</v>
      </c>
      <c r="B1908" t="s">
        <v>39523</v>
      </c>
      <c r="C1908" t="s">
        <v>39524</v>
      </c>
      <c r="D1908" s="3"/>
      <c r="J1908" t="s">
        <v>39525</v>
      </c>
      <c r="K1908" t="s">
        <v>37421</v>
      </c>
      <c r="L1908" t="s">
        <v>1233</v>
      </c>
      <c r="M1908">
        <v>4</v>
      </c>
      <c r="P1908" s="2" t="s">
        <v>39526</v>
      </c>
      <c r="Q1908" t="s">
        <v>10465</v>
      </c>
      <c r="S1908">
        <v>6.2236044999999997E-2</v>
      </c>
      <c r="T1908">
        <v>1.5163422E-3</v>
      </c>
      <c r="U1908">
        <v>2.0851926999999999E-2</v>
      </c>
      <c r="V1908">
        <v>3.3113079999999998E-3</v>
      </c>
      <c r="W1908">
        <v>2.1094927999999999E-2</v>
      </c>
      <c r="X1908">
        <v>7.8967399999999993E-3</v>
      </c>
      <c r="Y1908">
        <v>-0.4375</v>
      </c>
      <c r="Z1908">
        <v>0.14199999999999999</v>
      </c>
      <c r="AA1908">
        <v>0.129</v>
      </c>
      <c r="AB1908">
        <v>0.72899999999999998</v>
      </c>
      <c r="AC1908">
        <v>-7.7200000000000005E-2</v>
      </c>
      <c r="AD1908" t="s">
        <v>48</v>
      </c>
      <c r="AE1908" t="s">
        <v>48</v>
      </c>
      <c r="AF1908" t="s">
        <v>48</v>
      </c>
      <c r="AG1908" t="s">
        <v>37311</v>
      </c>
    </row>
    <row r="1909" spans="1:44" hidden="1" outlineLevel="1" x14ac:dyDescent="0.2">
      <c r="A1909" t="s">
        <v>39527</v>
      </c>
      <c r="B1909" t="s">
        <v>39528</v>
      </c>
      <c r="C1909" t="s">
        <v>39529</v>
      </c>
      <c r="D1909" s="3"/>
      <c r="J1909" t="s">
        <v>39530</v>
      </c>
      <c r="K1909" t="s">
        <v>37421</v>
      </c>
      <c r="L1909" t="s">
        <v>1233</v>
      </c>
      <c r="M1909">
        <v>1</v>
      </c>
      <c r="P1909" s="2" t="s">
        <v>39531</v>
      </c>
      <c r="Q1909" t="s">
        <v>47</v>
      </c>
      <c r="S1909">
        <v>0.28549029999999997</v>
      </c>
      <c r="T1909">
        <v>6.1416626000000002E-3</v>
      </c>
      <c r="U1909">
        <v>0.10301965</v>
      </c>
      <c r="V1909">
        <v>2.0681097999999998E-2</v>
      </c>
      <c r="W1909">
        <v>0.20668296999999999</v>
      </c>
      <c r="X1909">
        <v>1.1353258999999999E-2</v>
      </c>
      <c r="Y1909">
        <v>-0.15625</v>
      </c>
      <c r="Z1909">
        <v>0.115</v>
      </c>
      <c r="AA1909">
        <v>0.16400000000000001</v>
      </c>
      <c r="AB1909">
        <v>0.72099999999999997</v>
      </c>
      <c r="AC1909">
        <v>-0.4592</v>
      </c>
      <c r="AD1909" t="s">
        <v>48</v>
      </c>
      <c r="AE1909" t="s">
        <v>48</v>
      </c>
      <c r="AF1909" t="s">
        <v>48</v>
      </c>
      <c r="AG1909" t="s">
        <v>37311</v>
      </c>
    </row>
    <row r="1910" spans="1:44" hidden="1" outlineLevel="1" x14ac:dyDescent="0.2">
      <c r="A1910" t="s">
        <v>39532</v>
      </c>
      <c r="B1910" t="s">
        <v>39533</v>
      </c>
      <c r="C1910" t="s">
        <v>34051</v>
      </c>
      <c r="D1910" s="3"/>
      <c r="J1910" t="s">
        <v>39534</v>
      </c>
      <c r="K1910" t="s">
        <v>37421</v>
      </c>
      <c r="L1910" t="s">
        <v>1233</v>
      </c>
      <c r="M1910">
        <v>1</v>
      </c>
      <c r="P1910" s="2" t="s">
        <v>39535</v>
      </c>
      <c r="Q1910" t="s">
        <v>10032</v>
      </c>
      <c r="S1910">
        <v>4.8842012999999997E-2</v>
      </c>
      <c r="T1910">
        <v>7.8678129999999995E-4</v>
      </c>
      <c r="U1910">
        <v>1.2175481E-2</v>
      </c>
      <c r="V1910">
        <v>1.8498929E-3</v>
      </c>
      <c r="W1910">
        <v>2.4768940999999999E-2</v>
      </c>
      <c r="X1910">
        <v>6.0778604999999998E-3</v>
      </c>
      <c r="Y1910">
        <v>-0.15555555555555561</v>
      </c>
      <c r="Z1910">
        <v>7.1999999999999995E-2</v>
      </c>
      <c r="AA1910">
        <v>0</v>
      </c>
      <c r="AB1910">
        <v>0.92800000000000005</v>
      </c>
      <c r="AC1910">
        <v>0.49390000000000001</v>
      </c>
      <c r="AD1910" t="s">
        <v>48</v>
      </c>
      <c r="AE1910" t="s">
        <v>48</v>
      </c>
      <c r="AF1910" t="s">
        <v>48</v>
      </c>
      <c r="AG1910" t="s">
        <v>37311</v>
      </c>
    </row>
    <row r="1911" spans="1:44" hidden="1" outlineLevel="1" x14ac:dyDescent="0.2">
      <c r="A1911" t="s">
        <v>39536</v>
      </c>
      <c r="B1911" t="s">
        <v>39537</v>
      </c>
      <c r="C1911" t="s">
        <v>16690</v>
      </c>
      <c r="D1911" s="3"/>
      <c r="J1911" t="s">
        <v>39538</v>
      </c>
      <c r="K1911" t="s">
        <v>37421</v>
      </c>
      <c r="L1911" t="s">
        <v>1233</v>
      </c>
      <c r="M1911">
        <v>1</v>
      </c>
      <c r="P1911" s="2" t="s">
        <v>39539</v>
      </c>
      <c r="Q1911" t="s">
        <v>39262</v>
      </c>
      <c r="S1911">
        <v>6.2236044999999997E-2</v>
      </c>
      <c r="T1911">
        <v>1.8024445E-3</v>
      </c>
      <c r="U1911">
        <v>1.8529098000000001E-2</v>
      </c>
      <c r="V1911">
        <v>3.4038028999999999E-3</v>
      </c>
      <c r="W1911">
        <v>1.9354604000000001E-2</v>
      </c>
      <c r="X1911">
        <v>1.2958534000000001E-2</v>
      </c>
      <c r="Y1911">
        <v>-0.2</v>
      </c>
      <c r="Z1911">
        <v>0</v>
      </c>
      <c r="AA1911">
        <v>0.10199999999999999</v>
      </c>
      <c r="AB1911">
        <v>0.89800000000000002</v>
      </c>
      <c r="AC1911">
        <v>-0.20569999999999999</v>
      </c>
      <c r="AD1911" t="s">
        <v>48</v>
      </c>
      <c r="AE1911" t="s">
        <v>48</v>
      </c>
      <c r="AF1911" t="s">
        <v>48</v>
      </c>
      <c r="AG1911" t="s">
        <v>37311</v>
      </c>
    </row>
    <row r="1912" spans="1:44" hidden="1" outlineLevel="1" x14ac:dyDescent="0.2">
      <c r="A1912" t="s">
        <v>39540</v>
      </c>
      <c r="B1912" t="s">
        <v>39541</v>
      </c>
      <c r="C1912" t="s">
        <v>14242</v>
      </c>
      <c r="D1912" s="3"/>
      <c r="J1912" t="s">
        <v>39542</v>
      </c>
      <c r="K1912" t="s">
        <v>37421</v>
      </c>
      <c r="L1912" t="s">
        <v>1233</v>
      </c>
      <c r="M1912">
        <v>0</v>
      </c>
      <c r="P1912" s="2" t="s">
        <v>39543</v>
      </c>
      <c r="Q1912" t="s">
        <v>10044</v>
      </c>
      <c r="S1912">
        <v>0.15379789999999999</v>
      </c>
      <c r="T1912">
        <v>4.1389464999999999E-3</v>
      </c>
      <c r="U1912">
        <v>2.7820411999999999E-2</v>
      </c>
      <c r="V1912">
        <v>3.9957687E-3</v>
      </c>
      <c r="W1912">
        <v>3.1917824999999997E-2</v>
      </c>
      <c r="X1912">
        <v>0.10389658</v>
      </c>
      <c r="Y1912">
        <v>-0.4</v>
      </c>
      <c r="Z1912">
        <v>7.3999999999999996E-2</v>
      </c>
      <c r="AA1912">
        <v>0.187</v>
      </c>
      <c r="AB1912">
        <v>0.73899999999999999</v>
      </c>
      <c r="AC1912">
        <v>-0.76149999999999995</v>
      </c>
      <c r="AD1912" t="s">
        <v>48</v>
      </c>
      <c r="AE1912" t="s">
        <v>48</v>
      </c>
      <c r="AF1912" t="s">
        <v>48</v>
      </c>
      <c r="AG1912" t="s">
        <v>37311</v>
      </c>
    </row>
    <row r="1913" spans="1:44" hidden="1" outlineLevel="1" x14ac:dyDescent="0.2">
      <c r="A1913" t="s">
        <v>39544</v>
      </c>
      <c r="B1913" t="s">
        <v>39545</v>
      </c>
      <c r="C1913" t="s">
        <v>39546</v>
      </c>
      <c r="D1913" s="3"/>
      <c r="J1913" t="s">
        <v>39547</v>
      </c>
      <c r="K1913" t="s">
        <v>37421</v>
      </c>
      <c r="L1913" t="s">
        <v>1233</v>
      </c>
      <c r="M1913">
        <v>-1</v>
      </c>
      <c r="P1913" s="2" t="s">
        <v>39548</v>
      </c>
      <c r="Q1913" t="s">
        <v>47</v>
      </c>
      <c r="S1913">
        <v>0.15822012999999999</v>
      </c>
      <c r="T1913">
        <v>4.9591063999999997E-3</v>
      </c>
      <c r="U1913">
        <v>6.3456070000000003E-2</v>
      </c>
      <c r="V1913">
        <v>1.0729377999999999E-2</v>
      </c>
      <c r="W1913">
        <v>7.8403539999999994E-2</v>
      </c>
      <c r="X1913">
        <v>1.3875500000000001E-2</v>
      </c>
      <c r="Y1913">
        <v>0.14000000000000001</v>
      </c>
      <c r="Z1913">
        <v>5.6000000000000001E-2</v>
      </c>
      <c r="AA1913">
        <v>9.7000000000000003E-2</v>
      </c>
      <c r="AB1913">
        <v>0.84799999999999998</v>
      </c>
      <c r="AC1913">
        <v>-0.64029999999999998</v>
      </c>
      <c r="AD1913" t="s">
        <v>48</v>
      </c>
      <c r="AE1913" t="s">
        <v>48</v>
      </c>
      <c r="AF1913" t="s">
        <v>48</v>
      </c>
      <c r="AG1913" t="s">
        <v>37311</v>
      </c>
    </row>
    <row r="1914" spans="1:44" hidden="1" outlineLevel="1" x14ac:dyDescent="0.2">
      <c r="A1914" t="s">
        <v>39549</v>
      </c>
      <c r="B1914" t="s">
        <v>39550</v>
      </c>
      <c r="C1914" t="s">
        <v>39551</v>
      </c>
      <c r="D1914" s="3"/>
      <c r="J1914" t="s">
        <v>39552</v>
      </c>
      <c r="K1914" t="s">
        <v>37421</v>
      </c>
      <c r="L1914" t="s">
        <v>1233</v>
      </c>
      <c r="M1914">
        <v>-1</v>
      </c>
      <c r="P1914" s="2" t="s">
        <v>39553</v>
      </c>
      <c r="Q1914" t="s">
        <v>47</v>
      </c>
      <c r="S1914">
        <v>5.0821137000000002E-2</v>
      </c>
      <c r="T1914">
        <v>1.6784668E-3</v>
      </c>
      <c r="U1914">
        <v>1.805087E-2</v>
      </c>
      <c r="V1914">
        <v>4.2362550000000004E-3</v>
      </c>
      <c r="W1914">
        <v>2.3350900000000001E-2</v>
      </c>
      <c r="X1914">
        <v>8.4145709999999992E-3</v>
      </c>
      <c r="Y1914">
        <v>-0.1583333333333333</v>
      </c>
      <c r="Z1914">
        <v>9.1999999999999998E-2</v>
      </c>
      <c r="AA1914">
        <v>0.13600000000000001</v>
      </c>
      <c r="AB1914">
        <v>0.77200000000000002</v>
      </c>
      <c r="AC1914">
        <v>-0.74850000000000005</v>
      </c>
      <c r="AD1914" t="s">
        <v>48</v>
      </c>
      <c r="AE1914" t="s">
        <v>48</v>
      </c>
      <c r="AF1914" t="s">
        <v>48</v>
      </c>
      <c r="AG1914" t="s">
        <v>37311</v>
      </c>
    </row>
    <row r="1915" spans="1:44" hidden="1" outlineLevel="1" x14ac:dyDescent="0.2">
      <c r="A1915" t="s">
        <v>39554</v>
      </c>
      <c r="B1915" t="s">
        <v>39555</v>
      </c>
      <c r="C1915" t="s">
        <v>39556</v>
      </c>
      <c r="D1915" s="3"/>
      <c r="J1915" t="s">
        <v>39557</v>
      </c>
      <c r="K1915" t="s">
        <v>37421</v>
      </c>
      <c r="L1915" t="s">
        <v>1233</v>
      </c>
      <c r="M1915">
        <v>-1</v>
      </c>
      <c r="P1915" s="2" t="s">
        <v>39558</v>
      </c>
      <c r="Q1915" t="s">
        <v>47</v>
      </c>
      <c r="S1915">
        <v>3.5455880000000002E-2</v>
      </c>
      <c r="T1915">
        <v>1.0108948000000001E-3</v>
      </c>
      <c r="U1915">
        <v>1.3780964999999999E-2</v>
      </c>
      <c r="V1915">
        <v>3.5147964999999999E-3</v>
      </c>
      <c r="W1915">
        <v>1.5568925000000001E-2</v>
      </c>
      <c r="X1915">
        <v>6.7769316999999997E-3</v>
      </c>
      <c r="Y1915">
        <v>0</v>
      </c>
      <c r="Z1915">
        <v>0.14099999999999999</v>
      </c>
      <c r="AA1915">
        <v>0</v>
      </c>
      <c r="AB1915">
        <v>0.85899999999999999</v>
      </c>
      <c r="AC1915">
        <v>0.42149999999999999</v>
      </c>
      <c r="AD1915" t="s">
        <v>48</v>
      </c>
      <c r="AE1915" t="s">
        <v>48</v>
      </c>
      <c r="AF1915" t="s">
        <v>48</v>
      </c>
      <c r="AG1915" t="s">
        <v>37311</v>
      </c>
    </row>
    <row r="1916" spans="1:44" hidden="1" outlineLevel="1" x14ac:dyDescent="0.2">
      <c r="A1916" t="s">
        <v>39559</v>
      </c>
      <c r="B1916" t="s">
        <v>39560</v>
      </c>
      <c r="C1916" t="s">
        <v>39561</v>
      </c>
      <c r="D1916" s="3"/>
      <c r="J1916" t="s">
        <v>39562</v>
      </c>
      <c r="K1916" t="s">
        <v>37421</v>
      </c>
      <c r="L1916" t="s">
        <v>1233</v>
      </c>
      <c r="M1916">
        <v>1</v>
      </c>
      <c r="P1916" s="2" t="s">
        <v>39563</v>
      </c>
      <c r="Q1916" t="s">
        <v>10060</v>
      </c>
      <c r="S1916">
        <v>0.24763705</v>
      </c>
      <c r="T1916">
        <v>9.2315669999999996E-3</v>
      </c>
      <c r="U1916">
        <v>3.1391226000000001E-2</v>
      </c>
      <c r="V1916">
        <v>4.4582416000000001E-3</v>
      </c>
      <c r="W1916">
        <v>6.3374630000000001E-2</v>
      </c>
      <c r="X1916">
        <v>0.28362189999999998</v>
      </c>
      <c r="Y1916">
        <v>0.2</v>
      </c>
      <c r="Z1916">
        <v>0</v>
      </c>
      <c r="AA1916">
        <v>0</v>
      </c>
      <c r="AB1916">
        <v>1</v>
      </c>
      <c r="AC1916">
        <v>0</v>
      </c>
      <c r="AD1916" t="s">
        <v>48</v>
      </c>
      <c r="AE1916" t="s">
        <v>48</v>
      </c>
      <c r="AF1916" t="s">
        <v>48</v>
      </c>
      <c r="AG1916" t="s">
        <v>37311</v>
      </c>
    </row>
    <row r="1917" spans="1:44" hidden="1" outlineLevel="1" x14ac:dyDescent="0.2">
      <c r="A1917" t="s">
        <v>39564</v>
      </c>
      <c r="B1917" t="s">
        <v>39565</v>
      </c>
      <c r="C1917" t="s">
        <v>37423</v>
      </c>
      <c r="D1917" s="3"/>
      <c r="J1917" t="s">
        <v>39566</v>
      </c>
      <c r="K1917" t="s">
        <v>39514</v>
      </c>
      <c r="L1917" t="s">
        <v>1263</v>
      </c>
      <c r="M1917">
        <v>3</v>
      </c>
      <c r="P1917" s="2" t="s">
        <v>39567</v>
      </c>
      <c r="Q1917" t="s">
        <v>47</v>
      </c>
      <c r="S1917">
        <v>0.2667042</v>
      </c>
      <c r="T1917">
        <v>5.4168699999999998E-3</v>
      </c>
      <c r="U1917">
        <v>0.15724123000000001</v>
      </c>
      <c r="V1917">
        <v>8.7314950000000006E-3</v>
      </c>
      <c r="W1917">
        <v>0.19734057999999999</v>
      </c>
      <c r="X1917">
        <v>1.0705971E-2</v>
      </c>
      <c r="Y1917">
        <v>0.1743055555555556</v>
      </c>
      <c r="Z1917">
        <v>0.112</v>
      </c>
      <c r="AA1917">
        <v>9.8000000000000004E-2</v>
      </c>
      <c r="AB1917">
        <v>0.79</v>
      </c>
      <c r="AC1917">
        <v>7.3099999999999998E-2</v>
      </c>
      <c r="AD1917" t="s">
        <v>48</v>
      </c>
      <c r="AE1917" t="s">
        <v>48</v>
      </c>
      <c r="AF1917" t="s">
        <v>48</v>
      </c>
      <c r="AG1917" t="s">
        <v>37311</v>
      </c>
    </row>
    <row r="1918" spans="1:44" hidden="1" outlineLevel="1" x14ac:dyDescent="0.2">
      <c r="A1918" t="s">
        <v>39568</v>
      </c>
      <c r="B1918" t="s">
        <v>39569</v>
      </c>
      <c r="C1918" t="s">
        <v>37423</v>
      </c>
      <c r="D1918" s="3"/>
      <c r="J1918" t="s">
        <v>39570</v>
      </c>
      <c r="K1918" t="s">
        <v>39518</v>
      </c>
      <c r="L1918" t="s">
        <v>1263</v>
      </c>
      <c r="M1918">
        <v>2</v>
      </c>
      <c r="P1918" s="2" t="s">
        <v>39571</v>
      </c>
      <c r="Q1918" t="s">
        <v>47</v>
      </c>
      <c r="S1918">
        <v>8.0833740000000001E-2</v>
      </c>
      <c r="T1918">
        <v>2.2220612000000001E-3</v>
      </c>
      <c r="U1918">
        <v>3.6401358000000002E-2</v>
      </c>
      <c r="V1918">
        <v>7.7325520000000002E-3</v>
      </c>
      <c r="W1918">
        <v>3.1697463000000002E-2</v>
      </c>
      <c r="X1918">
        <v>7.2365062999999999E-3</v>
      </c>
      <c r="Y1918">
        <v>0.13585858585858579</v>
      </c>
      <c r="Z1918">
        <v>0.114</v>
      </c>
      <c r="AA1918">
        <v>5.8999999999999997E-2</v>
      </c>
      <c r="AB1918">
        <v>0.82599999999999996</v>
      </c>
      <c r="AC1918">
        <v>0.86170000000000002</v>
      </c>
      <c r="AD1918" t="s">
        <v>48</v>
      </c>
      <c r="AE1918" t="s">
        <v>48</v>
      </c>
      <c r="AF1918" t="s">
        <v>48</v>
      </c>
      <c r="AG1918" t="s">
        <v>37311</v>
      </c>
    </row>
    <row r="1919" spans="1:44" hidden="1" outlineLevel="1" x14ac:dyDescent="0.2">
      <c r="A1919" t="s">
        <v>39572</v>
      </c>
      <c r="B1919" t="s">
        <v>39573</v>
      </c>
      <c r="C1919" t="s">
        <v>39574</v>
      </c>
      <c r="D1919" s="3"/>
      <c r="J1919" t="s">
        <v>39575</v>
      </c>
      <c r="K1919" t="s">
        <v>39522</v>
      </c>
      <c r="L1919" t="s">
        <v>1263</v>
      </c>
      <c r="M1919">
        <v>1</v>
      </c>
      <c r="P1919" s="2" t="s">
        <v>39576</v>
      </c>
      <c r="Q1919" t="s">
        <v>47</v>
      </c>
      <c r="S1919">
        <v>5.9727191999999998E-2</v>
      </c>
      <c r="T1919">
        <v>2.3651123E-3</v>
      </c>
      <c r="U1919">
        <v>3.8655917999999997E-2</v>
      </c>
      <c r="V1919">
        <v>1.0211408E-2</v>
      </c>
      <c r="W1919">
        <v>1.4808920999999999E-2</v>
      </c>
      <c r="X1919">
        <v>8.3757329999999998E-3</v>
      </c>
      <c r="Y1919">
        <v>0.3125</v>
      </c>
      <c r="Z1919">
        <v>0.31900000000000001</v>
      </c>
      <c r="AA1919">
        <v>0</v>
      </c>
      <c r="AB1919">
        <v>0.68100000000000005</v>
      </c>
      <c r="AC1919">
        <v>0.93369999999999997</v>
      </c>
      <c r="AD1919" t="s">
        <v>48</v>
      </c>
      <c r="AE1919" t="s">
        <v>48</v>
      </c>
      <c r="AF1919" t="s">
        <v>48</v>
      </c>
      <c r="AG1919" t="s">
        <v>37311</v>
      </c>
    </row>
    <row r="1920" spans="1:44" hidden="1" outlineLevel="1" x14ac:dyDescent="0.2">
      <c r="A1920" t="s">
        <v>39577</v>
      </c>
      <c r="B1920" t="s">
        <v>39578</v>
      </c>
      <c r="C1920" t="s">
        <v>37423</v>
      </c>
      <c r="D1920" s="3"/>
      <c r="J1920" t="s">
        <v>39579</v>
      </c>
      <c r="K1920" t="s">
        <v>39522</v>
      </c>
      <c r="L1920" t="s">
        <v>1263</v>
      </c>
      <c r="M1920">
        <v>-1</v>
      </c>
      <c r="P1920" s="2" t="s">
        <v>39580</v>
      </c>
      <c r="Q1920" t="s">
        <v>47</v>
      </c>
      <c r="S1920">
        <v>0.12867521000000001</v>
      </c>
      <c r="T1920">
        <v>3.414154E-3</v>
      </c>
      <c r="U1920">
        <v>5.1181246E-2</v>
      </c>
      <c r="V1920">
        <v>2.3796257000000001E-2</v>
      </c>
      <c r="W1920">
        <v>3.3129819999999997E-2</v>
      </c>
      <c r="X1920">
        <v>9.1783709999999994E-3</v>
      </c>
      <c r="Y1920">
        <v>-0.4375</v>
      </c>
      <c r="Z1920">
        <v>0.129</v>
      </c>
      <c r="AA1920">
        <v>9.2999999999999999E-2</v>
      </c>
      <c r="AB1920">
        <v>0.77800000000000002</v>
      </c>
      <c r="AC1920">
        <v>0.1174</v>
      </c>
      <c r="AD1920" t="s">
        <v>48</v>
      </c>
      <c r="AE1920" t="s">
        <v>48</v>
      </c>
      <c r="AF1920" t="s">
        <v>48</v>
      </c>
      <c r="AG1920" t="s">
        <v>37311</v>
      </c>
    </row>
    <row r="1921" spans="1:33" hidden="1" outlineLevel="1" x14ac:dyDescent="0.2">
      <c r="A1921" t="s">
        <v>39581</v>
      </c>
      <c r="B1921" t="s">
        <v>39582</v>
      </c>
      <c r="C1921" t="s">
        <v>37423</v>
      </c>
      <c r="D1921" s="3"/>
      <c r="J1921" t="s">
        <v>39583</v>
      </c>
      <c r="K1921" t="s">
        <v>39527</v>
      </c>
      <c r="L1921" t="s">
        <v>1263</v>
      </c>
      <c r="M1921">
        <v>1</v>
      </c>
      <c r="P1921" s="2" t="s">
        <v>39584</v>
      </c>
      <c r="Q1921" t="s">
        <v>47</v>
      </c>
      <c r="S1921">
        <v>4.6615499999999997E-2</v>
      </c>
      <c r="T1921">
        <v>1.5926361E-3</v>
      </c>
      <c r="U1921">
        <v>2.4951036999999999E-2</v>
      </c>
      <c r="V1921">
        <v>5.0317086000000004E-3</v>
      </c>
      <c r="W1921">
        <v>1.5036921999999999E-2</v>
      </c>
      <c r="X1921">
        <v>1.0705971E-2</v>
      </c>
      <c r="Y1921">
        <v>-0.16666666666666671</v>
      </c>
      <c r="Z1921">
        <v>0.153</v>
      </c>
      <c r="AA1921">
        <v>2.7E-2</v>
      </c>
      <c r="AB1921">
        <v>0.82</v>
      </c>
      <c r="AC1921">
        <v>0.68700000000000006</v>
      </c>
      <c r="AD1921" t="s">
        <v>48</v>
      </c>
      <c r="AE1921" t="s">
        <v>48</v>
      </c>
      <c r="AF1921" t="s">
        <v>48</v>
      </c>
      <c r="AG1921" t="s">
        <v>37311</v>
      </c>
    </row>
    <row r="1922" spans="1:33" hidden="1" outlineLevel="1" x14ac:dyDescent="0.2">
      <c r="A1922" t="s">
        <v>39585</v>
      </c>
      <c r="B1922" t="s">
        <v>39586</v>
      </c>
      <c r="C1922" t="s">
        <v>37423</v>
      </c>
      <c r="D1922" s="3"/>
      <c r="J1922" t="s">
        <v>39587</v>
      </c>
      <c r="K1922" t="s">
        <v>39532</v>
      </c>
      <c r="L1922" t="s">
        <v>1263</v>
      </c>
      <c r="M1922">
        <v>1</v>
      </c>
      <c r="P1922" s="2" t="s">
        <v>39588</v>
      </c>
      <c r="Q1922" t="s">
        <v>47</v>
      </c>
      <c r="S1922">
        <v>2.9092112999999999E-2</v>
      </c>
      <c r="T1922">
        <v>1.4686584E-3</v>
      </c>
      <c r="U1922">
        <v>1.8665737000000002E-2</v>
      </c>
      <c r="V1922">
        <v>3.3298071999999998E-3</v>
      </c>
      <c r="W1922">
        <v>1.0780896E-2</v>
      </c>
      <c r="X1922">
        <v>1.1741633E-2</v>
      </c>
      <c r="Y1922">
        <v>0.2</v>
      </c>
      <c r="Z1922">
        <v>4.9000000000000002E-2</v>
      </c>
      <c r="AA1922">
        <v>0</v>
      </c>
      <c r="AB1922">
        <v>0.95099999999999996</v>
      </c>
      <c r="AC1922">
        <v>0.2382</v>
      </c>
      <c r="AD1922" t="s">
        <v>48</v>
      </c>
      <c r="AE1922" t="s">
        <v>48</v>
      </c>
      <c r="AF1922" t="s">
        <v>48</v>
      </c>
      <c r="AG1922" t="s">
        <v>37311</v>
      </c>
    </row>
    <row r="1923" spans="1:33" hidden="1" outlineLevel="1" x14ac:dyDescent="0.2">
      <c r="A1923" t="s">
        <v>39589</v>
      </c>
      <c r="B1923" t="s">
        <v>39590</v>
      </c>
      <c r="C1923" t="s">
        <v>37423</v>
      </c>
      <c r="D1923" s="3"/>
      <c r="J1923" t="s">
        <v>39591</v>
      </c>
      <c r="K1923" t="s">
        <v>39536</v>
      </c>
      <c r="L1923" t="s">
        <v>1263</v>
      </c>
      <c r="M1923">
        <v>1</v>
      </c>
      <c r="P1923" s="2" t="s">
        <v>39592</v>
      </c>
      <c r="Q1923" t="s">
        <v>47</v>
      </c>
      <c r="S1923">
        <v>0.18744208000000001</v>
      </c>
      <c r="T1923">
        <v>7.7819823999999999E-3</v>
      </c>
      <c r="U1923">
        <v>3.5399332999999998E-2</v>
      </c>
      <c r="V1923">
        <v>6.4006293999999998E-3</v>
      </c>
      <c r="W1923">
        <v>2.3995465000000001E-2</v>
      </c>
      <c r="X1923">
        <v>0.20544581000000001</v>
      </c>
      <c r="Y1923">
        <v>0.1388888888888889</v>
      </c>
      <c r="Z1923">
        <v>0.159</v>
      </c>
      <c r="AA1923">
        <v>0</v>
      </c>
      <c r="AB1923">
        <v>0.84099999999999997</v>
      </c>
      <c r="AC1923">
        <v>0.54059999999999997</v>
      </c>
      <c r="AD1923" t="s">
        <v>48</v>
      </c>
      <c r="AE1923" t="s">
        <v>48</v>
      </c>
      <c r="AF1923" t="s">
        <v>48</v>
      </c>
      <c r="AG1923" t="s">
        <v>37311</v>
      </c>
    </row>
    <row r="1924" spans="1:33" hidden="1" outlineLevel="1" x14ac:dyDescent="0.2">
      <c r="A1924" t="s">
        <v>39593</v>
      </c>
      <c r="B1924" t="s">
        <v>39594</v>
      </c>
      <c r="C1924" t="s">
        <v>37423</v>
      </c>
      <c r="D1924" s="3"/>
      <c r="J1924" t="s">
        <v>39595</v>
      </c>
      <c r="K1924" t="s">
        <v>39540</v>
      </c>
      <c r="L1924" t="s">
        <v>1263</v>
      </c>
      <c r="M1924">
        <v>1</v>
      </c>
      <c r="P1924" s="2" t="s">
        <v>39596</v>
      </c>
      <c r="Q1924" t="s">
        <v>47</v>
      </c>
      <c r="S1924">
        <v>0.11202334999999999</v>
      </c>
      <c r="T1924">
        <v>3.1280518E-3</v>
      </c>
      <c r="U1924">
        <v>4.5169090000000002E-2</v>
      </c>
      <c r="V1924">
        <v>5.4016869999999996E-3</v>
      </c>
      <c r="W1924">
        <v>3.0044744000000002E-2</v>
      </c>
      <c r="X1924">
        <v>4.0292910000000001E-2</v>
      </c>
      <c r="Y1924">
        <v>0.21111111111111111</v>
      </c>
      <c r="Z1924">
        <v>2.8000000000000001E-2</v>
      </c>
      <c r="AA1924">
        <v>0</v>
      </c>
      <c r="AB1924">
        <v>0.97199999999999998</v>
      </c>
      <c r="AC1924">
        <v>0.15110000000000001</v>
      </c>
      <c r="AD1924" t="s">
        <v>48</v>
      </c>
      <c r="AE1924" t="s">
        <v>48</v>
      </c>
      <c r="AF1924" t="s">
        <v>48</v>
      </c>
      <c r="AG1924" t="s">
        <v>37311</v>
      </c>
    </row>
    <row r="1925" spans="1:33" hidden="1" outlineLevel="1" x14ac:dyDescent="0.2">
      <c r="A1925" t="s">
        <v>39597</v>
      </c>
      <c r="B1925" t="s">
        <v>39598</v>
      </c>
      <c r="C1925" t="s">
        <v>37423</v>
      </c>
      <c r="D1925" s="3"/>
      <c r="J1925" t="s">
        <v>39599</v>
      </c>
      <c r="K1925" t="s">
        <v>39544</v>
      </c>
      <c r="L1925" t="s">
        <v>1263</v>
      </c>
      <c r="M1925">
        <v>1</v>
      </c>
      <c r="P1925" s="2" t="s">
        <v>39600</v>
      </c>
      <c r="Q1925" t="s">
        <v>47</v>
      </c>
      <c r="S1925">
        <v>0.22043826999999999</v>
      </c>
      <c r="T1925">
        <v>1.083374E-2</v>
      </c>
      <c r="U1925">
        <v>9.6482486000000006E-2</v>
      </c>
      <c r="V1925">
        <v>4.3839492000000001E-2</v>
      </c>
      <c r="W1925">
        <v>7.4918490000000004E-2</v>
      </c>
      <c r="X1925">
        <v>9.7763530000000001E-2</v>
      </c>
      <c r="Y1925">
        <v>7.7944444444444441E-2</v>
      </c>
      <c r="Z1925">
        <v>4.3999999999999997E-2</v>
      </c>
      <c r="AA1925">
        <v>3.7999999999999999E-2</v>
      </c>
      <c r="AB1925">
        <v>0.91800000000000004</v>
      </c>
      <c r="AC1925">
        <v>0.1862</v>
      </c>
      <c r="AD1925" t="s">
        <v>48</v>
      </c>
      <c r="AE1925" t="s">
        <v>48</v>
      </c>
      <c r="AF1925" t="s">
        <v>48</v>
      </c>
      <c r="AG1925" t="s">
        <v>37311</v>
      </c>
    </row>
    <row r="1926" spans="1:33" hidden="1" outlineLevel="1" x14ac:dyDescent="0.2">
      <c r="A1926" t="s">
        <v>39601</v>
      </c>
      <c r="B1926" t="s">
        <v>39602</v>
      </c>
      <c r="C1926" t="s">
        <v>37423</v>
      </c>
      <c r="D1926" s="3"/>
      <c r="J1926" t="s">
        <v>39603</v>
      </c>
      <c r="K1926" t="s">
        <v>39549</v>
      </c>
      <c r="L1926" t="s">
        <v>1263</v>
      </c>
      <c r="M1926">
        <v>1</v>
      </c>
      <c r="P1926" s="2" t="s">
        <v>39604</v>
      </c>
      <c r="Q1926" t="s">
        <v>47</v>
      </c>
      <c r="S1926">
        <v>1.1309455E-2</v>
      </c>
      <c r="T1926">
        <v>1.3256073E-3</v>
      </c>
      <c r="U1926">
        <v>1.4839902E-2</v>
      </c>
      <c r="V1926">
        <v>3.2373124000000001E-3</v>
      </c>
      <c r="W1926">
        <v>7.7218770000000003E-3</v>
      </c>
      <c r="X1926">
        <v>7.7413910000000002E-3</v>
      </c>
      <c r="Y1926">
        <v>0</v>
      </c>
      <c r="Z1926">
        <v>0.71399999999999997</v>
      </c>
      <c r="AA1926">
        <v>0</v>
      </c>
      <c r="AB1926">
        <v>0.28599999999999998</v>
      </c>
      <c r="AC1926">
        <v>0.36120000000000002</v>
      </c>
      <c r="AD1926" t="s">
        <v>48</v>
      </c>
      <c r="AE1926" t="s">
        <v>48</v>
      </c>
      <c r="AF1926" t="s">
        <v>48</v>
      </c>
      <c r="AG1926" t="s">
        <v>37311</v>
      </c>
    </row>
    <row r="1927" spans="1:33" hidden="1" outlineLevel="1" x14ac:dyDescent="0.2">
      <c r="A1927" t="s">
        <v>39605</v>
      </c>
      <c r="B1927" t="s">
        <v>39606</v>
      </c>
      <c r="C1927" t="s">
        <v>10671</v>
      </c>
      <c r="D1927" s="3"/>
      <c r="J1927" t="s">
        <v>39607</v>
      </c>
      <c r="K1927" t="s">
        <v>39568</v>
      </c>
      <c r="L1927" t="s">
        <v>1263</v>
      </c>
      <c r="M1927">
        <v>0</v>
      </c>
      <c r="P1927" s="2" t="s">
        <v>39608</v>
      </c>
      <c r="Q1927" t="s">
        <v>37088</v>
      </c>
      <c r="S1927">
        <v>7.6652975000000003E-3</v>
      </c>
      <c r="T1927">
        <v>1.3637542999999999E-3</v>
      </c>
      <c r="U1927">
        <v>1.4600785999999999E-2</v>
      </c>
      <c r="V1927">
        <v>1.0081916000000001E-3</v>
      </c>
      <c r="W1927">
        <v>6.9618730000000004E-3</v>
      </c>
      <c r="X1927">
        <v>6.2526283000000002E-3</v>
      </c>
      <c r="Y1927">
        <v>0.875</v>
      </c>
      <c r="Z1927">
        <v>0.67400000000000004</v>
      </c>
      <c r="AA1927">
        <v>0</v>
      </c>
      <c r="AB1927">
        <v>0.32600000000000001</v>
      </c>
      <c r="AC1927">
        <v>0.73450000000000004</v>
      </c>
      <c r="AD1927" t="s">
        <v>48</v>
      </c>
      <c r="AE1927" t="s">
        <v>48</v>
      </c>
      <c r="AF1927" t="s">
        <v>48</v>
      </c>
      <c r="AG1927" t="s">
        <v>37311</v>
      </c>
    </row>
    <row r="1928" spans="1:33" hidden="1" outlineLevel="1" x14ac:dyDescent="0.2">
      <c r="A1928" t="s">
        <v>39609</v>
      </c>
      <c r="B1928" t="s">
        <v>39610</v>
      </c>
      <c r="C1928" t="s">
        <v>39524</v>
      </c>
      <c r="D1928" s="3"/>
      <c r="J1928" t="s">
        <v>39611</v>
      </c>
      <c r="K1928" t="s">
        <v>39572</v>
      </c>
      <c r="L1928" t="s">
        <v>1263</v>
      </c>
      <c r="M1928">
        <v>1</v>
      </c>
      <c r="P1928" s="2" t="s">
        <v>39612</v>
      </c>
      <c r="Q1928" t="s">
        <v>10465</v>
      </c>
      <c r="S1928">
        <v>2.8620722000000001E-2</v>
      </c>
      <c r="T1928">
        <v>1.1110306E-3</v>
      </c>
      <c r="U1928">
        <v>2.0237060000000001E-2</v>
      </c>
      <c r="V1928">
        <v>3.884775E-3</v>
      </c>
      <c r="W1928">
        <v>1.15029E-2</v>
      </c>
      <c r="X1928">
        <v>6.8869706999999999E-3</v>
      </c>
      <c r="Y1928">
        <v>0.1</v>
      </c>
      <c r="Z1928">
        <v>9.9000000000000005E-2</v>
      </c>
      <c r="AA1928">
        <v>6.0999999999999999E-2</v>
      </c>
      <c r="AB1928">
        <v>0.84</v>
      </c>
      <c r="AC1928">
        <v>0.28149999999999997</v>
      </c>
      <c r="AD1928" t="s">
        <v>48</v>
      </c>
      <c r="AE1928" t="s">
        <v>48</v>
      </c>
      <c r="AF1928" t="s">
        <v>48</v>
      </c>
      <c r="AG1928" t="s">
        <v>37311</v>
      </c>
    </row>
    <row r="1929" spans="1:33" hidden="1" outlineLevel="1" x14ac:dyDescent="0.2">
      <c r="A1929" t="s">
        <v>39613</v>
      </c>
      <c r="B1929" t="s">
        <v>39614</v>
      </c>
      <c r="C1929" t="s">
        <v>39529</v>
      </c>
      <c r="D1929" s="3"/>
      <c r="J1929" t="s">
        <v>39615</v>
      </c>
      <c r="K1929" t="s">
        <v>39581</v>
      </c>
      <c r="L1929" t="s">
        <v>1263</v>
      </c>
      <c r="M1929">
        <v>2</v>
      </c>
      <c r="P1929" s="2" t="s">
        <v>39616</v>
      </c>
      <c r="Q1929" t="s">
        <v>47</v>
      </c>
      <c r="S1929">
        <v>0.23162875999999999</v>
      </c>
      <c r="T1929">
        <v>4.7302246000000001E-3</v>
      </c>
      <c r="U1929">
        <v>5.2183274000000002E-2</v>
      </c>
      <c r="V1929">
        <v>1.1765319E-2</v>
      </c>
      <c r="W1929">
        <v>8.4100090000000002E-2</v>
      </c>
      <c r="X1929">
        <v>8.8158890000000004E-3</v>
      </c>
      <c r="Y1929">
        <v>0</v>
      </c>
      <c r="Z1929">
        <v>9.5000000000000001E-2</v>
      </c>
      <c r="AA1929">
        <v>0.129</v>
      </c>
      <c r="AB1929">
        <v>0.77600000000000002</v>
      </c>
      <c r="AC1929">
        <v>-0.19939999999999999</v>
      </c>
      <c r="AD1929" t="s">
        <v>48</v>
      </c>
      <c r="AE1929" t="s">
        <v>48</v>
      </c>
      <c r="AF1929" t="s">
        <v>48</v>
      </c>
      <c r="AG1929" t="s">
        <v>37311</v>
      </c>
    </row>
    <row r="1930" spans="1:33" hidden="1" outlineLevel="1" x14ac:dyDescent="0.2">
      <c r="A1930" t="s">
        <v>39617</v>
      </c>
      <c r="B1930" t="s">
        <v>39618</v>
      </c>
      <c r="C1930" t="s">
        <v>39619</v>
      </c>
      <c r="D1930" s="3"/>
      <c r="J1930" t="s">
        <v>39620</v>
      </c>
      <c r="K1930" t="s">
        <v>39585</v>
      </c>
      <c r="L1930" t="s">
        <v>1263</v>
      </c>
      <c r="M1930">
        <v>3</v>
      </c>
      <c r="P1930" s="2" t="s">
        <v>39621</v>
      </c>
      <c r="Q1930" t="s">
        <v>10132</v>
      </c>
      <c r="S1930">
        <v>7.2919819999999996E-2</v>
      </c>
      <c r="T1930">
        <v>2.3365019999999998E-3</v>
      </c>
      <c r="U1930">
        <v>1.6889455000000001E-2</v>
      </c>
      <c r="V1930">
        <v>4.5692353000000002E-3</v>
      </c>
      <c r="W1930">
        <v>1.9032324E-2</v>
      </c>
      <c r="X1930">
        <v>1.3321015E-2</v>
      </c>
      <c r="Y1930">
        <v>0</v>
      </c>
      <c r="Z1930">
        <v>5.0999999999999997E-2</v>
      </c>
      <c r="AA1930">
        <v>0</v>
      </c>
      <c r="AB1930">
        <v>0.94899999999999995</v>
      </c>
      <c r="AC1930">
        <v>0.51570000000000005</v>
      </c>
      <c r="AD1930" t="s">
        <v>48</v>
      </c>
      <c r="AE1930" t="s">
        <v>48</v>
      </c>
      <c r="AF1930" t="s">
        <v>48</v>
      </c>
      <c r="AG1930" t="s">
        <v>37311</v>
      </c>
    </row>
    <row r="1931" spans="1:33" hidden="1" outlineLevel="1" x14ac:dyDescent="0.2">
      <c r="A1931" t="s">
        <v>39622</v>
      </c>
      <c r="B1931" t="s">
        <v>39623</v>
      </c>
      <c r="C1931" t="s">
        <v>34051</v>
      </c>
      <c r="D1931" s="3"/>
      <c r="J1931" t="s">
        <v>39624</v>
      </c>
      <c r="K1931" t="s">
        <v>39585</v>
      </c>
      <c r="L1931" t="s">
        <v>1263</v>
      </c>
      <c r="M1931">
        <v>1</v>
      </c>
      <c r="P1931" s="2" t="s">
        <v>39625</v>
      </c>
      <c r="Q1931" t="s">
        <v>10032</v>
      </c>
      <c r="S1931">
        <v>2.2021262E-2</v>
      </c>
      <c r="T1931">
        <v>7.1525574000000001E-4</v>
      </c>
      <c r="U1931">
        <v>1.1270260000000001E-2</v>
      </c>
      <c r="V1931">
        <v>2.5343532000000001E-3</v>
      </c>
      <c r="W1931">
        <v>1.0742896E-2</v>
      </c>
      <c r="X1931">
        <v>7.0034824000000002E-3</v>
      </c>
      <c r="Y1931">
        <v>0.7</v>
      </c>
      <c r="Z1931">
        <v>0.22500000000000001</v>
      </c>
      <c r="AA1931">
        <v>0</v>
      </c>
      <c r="AB1931">
        <v>0.77500000000000002</v>
      </c>
      <c r="AC1931">
        <v>0.44040000000000001</v>
      </c>
      <c r="AD1931" t="s">
        <v>48</v>
      </c>
      <c r="AE1931" t="s">
        <v>48</v>
      </c>
      <c r="AF1931" t="s">
        <v>48</v>
      </c>
      <c r="AG1931" t="s">
        <v>37311</v>
      </c>
    </row>
    <row r="1932" spans="1:33" hidden="1" outlineLevel="1" x14ac:dyDescent="0.2">
      <c r="A1932" t="s">
        <v>39626</v>
      </c>
      <c r="B1932" t="s">
        <v>39627</v>
      </c>
      <c r="C1932" t="s">
        <v>37423</v>
      </c>
      <c r="D1932" s="3"/>
      <c r="J1932" t="s">
        <v>5126</v>
      </c>
      <c r="K1932" t="s">
        <v>39605</v>
      </c>
      <c r="L1932" t="s">
        <v>1263</v>
      </c>
      <c r="M1932">
        <v>3</v>
      </c>
      <c r="P1932" s="2" t="s">
        <v>39628</v>
      </c>
      <c r="Q1932" t="s">
        <v>47</v>
      </c>
      <c r="S1932">
        <v>1.1309455E-2</v>
      </c>
      <c r="T1932">
        <v>1.3256073E-3</v>
      </c>
      <c r="U1932">
        <v>1.4839902E-2</v>
      </c>
      <c r="V1932">
        <v>3.2373124000000001E-3</v>
      </c>
      <c r="W1932">
        <v>7.7218770000000003E-3</v>
      </c>
      <c r="X1932">
        <v>7.7413910000000002E-3</v>
      </c>
      <c r="Y1932">
        <v>0</v>
      </c>
      <c r="Z1932">
        <v>0.71399999999999997</v>
      </c>
      <c r="AA1932">
        <v>0</v>
      </c>
      <c r="AB1932">
        <v>0.28599999999999998</v>
      </c>
      <c r="AC1932">
        <v>0.36120000000000002</v>
      </c>
      <c r="AD1932" t="s">
        <v>48</v>
      </c>
      <c r="AE1932" t="s">
        <v>48</v>
      </c>
      <c r="AF1932" t="s">
        <v>48</v>
      </c>
      <c r="AG1932" t="s">
        <v>37311</v>
      </c>
    </row>
    <row r="1933" spans="1:33" hidden="1" outlineLevel="1" x14ac:dyDescent="0.2">
      <c r="A1933" t="s">
        <v>39629</v>
      </c>
      <c r="B1933" t="s">
        <v>39630</v>
      </c>
      <c r="C1933" t="s">
        <v>37423</v>
      </c>
      <c r="D1933" s="3"/>
      <c r="J1933" t="s">
        <v>39631</v>
      </c>
      <c r="K1933" t="s">
        <v>39613</v>
      </c>
      <c r="L1933" t="s">
        <v>1263</v>
      </c>
      <c r="M1933">
        <v>1</v>
      </c>
      <c r="P1933" s="2" t="s">
        <v>39632</v>
      </c>
      <c r="Q1933" t="s">
        <v>47</v>
      </c>
      <c r="S1933">
        <v>0.112850055</v>
      </c>
      <c r="T1933">
        <v>1.9931793E-3</v>
      </c>
      <c r="U1933">
        <v>1.8734054999999999E-2</v>
      </c>
      <c r="V1933">
        <v>4.6062330000000004E-3</v>
      </c>
      <c r="W1933">
        <v>6.1101942999999999E-2</v>
      </c>
      <c r="X1933">
        <v>7.9873605000000004E-3</v>
      </c>
      <c r="Y1933">
        <v>0.2</v>
      </c>
      <c r="Z1933">
        <v>0.437</v>
      </c>
      <c r="AA1933">
        <v>0</v>
      </c>
      <c r="AB1933">
        <v>0.56299999999999994</v>
      </c>
      <c r="AC1933">
        <v>0.73509999999999998</v>
      </c>
      <c r="AD1933" t="s">
        <v>48</v>
      </c>
      <c r="AE1933" t="s">
        <v>48</v>
      </c>
      <c r="AF1933" t="s">
        <v>48</v>
      </c>
      <c r="AG1933" t="s">
        <v>37311</v>
      </c>
    </row>
    <row r="1934" spans="1:33" hidden="1" outlineLevel="1" x14ac:dyDescent="0.2">
      <c r="A1934" t="s">
        <v>39633</v>
      </c>
      <c r="B1934" t="s">
        <v>39634</v>
      </c>
      <c r="C1934" t="s">
        <v>37423</v>
      </c>
      <c r="D1934" s="3"/>
      <c r="J1934" t="s">
        <v>39635</v>
      </c>
      <c r="K1934" t="s">
        <v>39617</v>
      </c>
      <c r="L1934" t="s">
        <v>1263</v>
      </c>
      <c r="M1934">
        <v>1</v>
      </c>
      <c r="P1934" s="2" t="s">
        <v>39636</v>
      </c>
      <c r="Q1934" t="s">
        <v>47</v>
      </c>
      <c r="S1934">
        <v>0.18459146000000001</v>
      </c>
      <c r="T1934">
        <v>7.8582760000000008E-3</v>
      </c>
      <c r="U1934">
        <v>0.22321637</v>
      </c>
      <c r="V1934">
        <v>1.3546381E-2</v>
      </c>
      <c r="W1934">
        <v>6.5822140000000001E-2</v>
      </c>
      <c r="X1934">
        <v>1.01363575E-2</v>
      </c>
      <c r="Y1934">
        <v>0.15082417582417579</v>
      </c>
      <c r="Z1934">
        <v>0.11700000000000001</v>
      </c>
      <c r="AA1934">
        <v>0.13500000000000001</v>
      </c>
      <c r="AB1934">
        <v>0.748</v>
      </c>
      <c r="AC1934">
        <v>-0.58289999999999997</v>
      </c>
      <c r="AD1934" t="s">
        <v>48</v>
      </c>
      <c r="AE1934" t="s">
        <v>48</v>
      </c>
      <c r="AF1934" t="s">
        <v>48</v>
      </c>
      <c r="AG1934" t="s">
        <v>37311</v>
      </c>
    </row>
    <row r="1935" spans="1:33" hidden="1" outlineLevel="1" x14ac:dyDescent="0.2">
      <c r="A1935" t="s">
        <v>39637</v>
      </c>
      <c r="B1935" t="s">
        <v>39638</v>
      </c>
      <c r="C1935" t="s">
        <v>37423</v>
      </c>
      <c r="D1935" s="3"/>
      <c r="J1935" t="s">
        <v>9536</v>
      </c>
      <c r="K1935" t="s">
        <v>39622</v>
      </c>
      <c r="L1935" t="s">
        <v>1263</v>
      </c>
      <c r="M1935">
        <v>1</v>
      </c>
      <c r="P1935" s="2" t="s">
        <v>39639</v>
      </c>
      <c r="Q1935" t="s">
        <v>47</v>
      </c>
      <c r="S1935">
        <v>9.6130369999999996E-3</v>
      </c>
      <c r="T1935">
        <v>1.1253356999999999E-3</v>
      </c>
      <c r="U1935">
        <v>1.3610168000000001E-2</v>
      </c>
      <c r="V1935">
        <v>2.5898499999999999E-3</v>
      </c>
      <c r="W1935">
        <v>7.0378734000000002E-3</v>
      </c>
      <c r="X1935">
        <v>7.521313E-3</v>
      </c>
      <c r="Y1935">
        <v>0.2</v>
      </c>
      <c r="Z1935">
        <v>1</v>
      </c>
      <c r="AA1935">
        <v>0</v>
      </c>
      <c r="AB1935">
        <v>0</v>
      </c>
      <c r="AC1935">
        <v>0.44040000000000001</v>
      </c>
      <c r="AD1935" t="s">
        <v>48</v>
      </c>
      <c r="AE1935" t="s">
        <v>48</v>
      </c>
      <c r="AF1935" t="s">
        <v>48</v>
      </c>
      <c r="AG1935" t="s">
        <v>37311</v>
      </c>
    </row>
    <row r="1936" spans="1:33" hidden="1" outlineLevel="1" x14ac:dyDescent="0.2">
      <c r="A1936" t="s">
        <v>39640</v>
      </c>
      <c r="B1936" t="s">
        <v>39641</v>
      </c>
      <c r="C1936" t="s">
        <v>24573</v>
      </c>
      <c r="D1936" s="3"/>
      <c r="J1936" t="s">
        <v>39642</v>
      </c>
      <c r="K1936" t="s">
        <v>39633</v>
      </c>
      <c r="L1936" t="s">
        <v>1263</v>
      </c>
      <c r="M1936">
        <v>1</v>
      </c>
      <c r="P1936" s="2" t="s">
        <v>39643</v>
      </c>
      <c r="Q1936" t="s">
        <v>10032</v>
      </c>
      <c r="S1936">
        <v>3.1095520000000001E-2</v>
      </c>
      <c r="T1936">
        <v>9.4890594000000003E-4</v>
      </c>
      <c r="U1936">
        <v>1.1099464E-2</v>
      </c>
      <c r="V1936">
        <v>2.0256327000000001E-3</v>
      </c>
      <c r="W1936">
        <v>1.4732921E-2</v>
      </c>
      <c r="X1936">
        <v>8.5569740000000002E-3</v>
      </c>
      <c r="Y1936">
        <v>-0.1</v>
      </c>
      <c r="Z1936">
        <v>6.2E-2</v>
      </c>
      <c r="AA1936">
        <v>0</v>
      </c>
      <c r="AB1936">
        <v>0.93799999999999994</v>
      </c>
      <c r="AC1936">
        <v>0.2732</v>
      </c>
      <c r="AD1936" t="s">
        <v>48</v>
      </c>
      <c r="AE1936" t="s">
        <v>48</v>
      </c>
      <c r="AF1936" t="s">
        <v>48</v>
      </c>
      <c r="AG1936" t="s">
        <v>37311</v>
      </c>
    </row>
    <row r="1937" spans="1:44" hidden="1" outlineLevel="1" x14ac:dyDescent="0.2"/>
    <row r="1938" spans="1:44" hidden="1" outlineLevel="1" x14ac:dyDescent="0.2"/>
    <row r="1939" spans="1:44" hidden="1" outlineLevel="1" x14ac:dyDescent="0.2"/>
    <row r="1940" spans="1:44" hidden="1" outlineLevel="1" x14ac:dyDescent="0.2"/>
    <row r="1941" spans="1:44" hidden="1" outlineLevel="1" x14ac:dyDescent="0.2"/>
    <row r="1942" spans="1:44" hidden="1" outlineLevel="1" x14ac:dyDescent="0.2"/>
    <row r="1943" spans="1:44" hidden="1" outlineLevel="1" x14ac:dyDescent="0.2"/>
    <row r="1944" spans="1:44" hidden="1" outlineLevel="1" x14ac:dyDescent="0.2"/>
    <row r="1945" spans="1:44" hidden="1" outlineLevel="1" x14ac:dyDescent="0.2"/>
    <row r="1946" spans="1:44" hidden="1" outlineLevel="1" x14ac:dyDescent="0.2"/>
    <row r="1947" spans="1:44" hidden="1" outlineLevel="1" x14ac:dyDescent="0.2"/>
    <row r="1948" spans="1:44" collapsed="1" x14ac:dyDescent="0.2">
      <c r="A1948" t="s">
        <v>37427</v>
      </c>
      <c r="B1948" t="s">
        <v>37428</v>
      </c>
      <c r="C1948" t="s">
        <v>37429</v>
      </c>
      <c r="D1948" t="s">
        <v>37430</v>
      </c>
      <c r="E1948" t="s">
        <v>41</v>
      </c>
      <c r="F1948" t="s">
        <v>43</v>
      </c>
      <c r="G1948">
        <v>31</v>
      </c>
      <c r="H1948" t="s">
        <v>42</v>
      </c>
      <c r="I1948">
        <v>30</v>
      </c>
      <c r="J1948" t="s">
        <v>37431</v>
      </c>
      <c r="L1948" t="s">
        <v>45</v>
      </c>
      <c r="M1948">
        <v>11</v>
      </c>
      <c r="N1948">
        <v>0.64</v>
      </c>
      <c r="O1948" s="2" t="s">
        <v>37432</v>
      </c>
      <c r="P1948" s="2" t="s">
        <v>37432</v>
      </c>
      <c r="Q1948" t="s">
        <v>47</v>
      </c>
      <c r="R1948" t="s">
        <v>1203</v>
      </c>
      <c r="S1948">
        <v>0.11450345000000001</v>
      </c>
      <c r="T1948">
        <v>7.8964229999999996E-3</v>
      </c>
      <c r="U1948">
        <v>0.10116277999999999</v>
      </c>
      <c r="V1948">
        <v>1.4450782000000001E-2</v>
      </c>
      <c r="W1948">
        <v>3.1917824999999997E-2</v>
      </c>
      <c r="X1948">
        <v>2.4753258E-2</v>
      </c>
      <c r="Y1948">
        <v>6.5548780487804881E-2</v>
      </c>
      <c r="Z1948">
        <v>5.8999999999999997E-2</v>
      </c>
      <c r="AA1948">
        <v>0.08</v>
      </c>
      <c r="AB1948">
        <v>0.86099999999999999</v>
      </c>
      <c r="AC1948">
        <v>-0.91820000000000002</v>
      </c>
      <c r="AD1948" t="s">
        <v>48</v>
      </c>
      <c r="AE1948" t="s">
        <v>48</v>
      </c>
      <c r="AF1948" t="s">
        <v>48</v>
      </c>
      <c r="AG1948" t="s">
        <v>37311</v>
      </c>
      <c r="AH1948">
        <f t="shared" ref="AH1948" si="101">SUM(AI1948:AJ1948)</f>
        <v>62</v>
      </c>
      <c r="AI1948">
        <f>COUNTIF(L1948:L2032,"Comment")</f>
        <v>24</v>
      </c>
      <c r="AJ1948">
        <f>COUNTIF(L1948:L2032, "Reply")</f>
        <v>38</v>
      </c>
      <c r="AK1948">
        <f>COUNTIF(C2019:C2032, C1948)</f>
        <v>0</v>
      </c>
      <c r="AM1948">
        <f>AVERAGE(S1948:S2032)</f>
        <v>0.20813720870175448</v>
      </c>
      <c r="AN1948">
        <f>AVERAGE(Y1948:Y2032)</f>
        <v>0.12532474073459335</v>
      </c>
      <c r="AO1948" cm="1">
        <f t="array" ref="AO1948">SUM(COUNTIF(J1949:J2032, {"*NTA*","*YWNBTA*"}))</f>
        <v>6</v>
      </c>
      <c r="AP1948" cm="1">
        <f t="array" ref="AP1948">SUM(COUNTIF(J1949:J2032, {"*YTA*","*YWBTA*"}))</f>
        <v>14</v>
      </c>
      <c r="AQ1948">
        <f>COUNTIF(J1949:J2032, "*ESH*")</f>
        <v>2</v>
      </c>
      <c r="AR1948" t="str">
        <f t="shared" ref="AR1948" si="102">IF(AO1948&gt;AP1948,(IF(AO1948&gt;AQ1948,"NTA","YTA")),IF(AP1948&gt;AQ1948,"YTA","ESH"))</f>
        <v>YTA</v>
      </c>
    </row>
    <row r="1949" spans="1:44" hidden="1" outlineLevel="1" x14ac:dyDescent="0.2">
      <c r="A1949" t="s">
        <v>39644</v>
      </c>
      <c r="B1949" t="s">
        <v>39645</v>
      </c>
      <c r="C1949" t="s">
        <v>39646</v>
      </c>
      <c r="D1949" s="3"/>
      <c r="J1949" t="s">
        <v>39647</v>
      </c>
      <c r="K1949" t="s">
        <v>37427</v>
      </c>
      <c r="L1949" t="s">
        <v>1233</v>
      </c>
      <c r="M1949">
        <v>35</v>
      </c>
      <c r="P1949" s="2" t="s">
        <v>39648</v>
      </c>
      <c r="Q1949" t="s">
        <v>10258</v>
      </c>
      <c r="S1949">
        <v>0.13735330000000001</v>
      </c>
      <c r="T1949">
        <v>6.0653686999999996E-3</v>
      </c>
      <c r="U1949">
        <v>2.6044132000000001E-2</v>
      </c>
      <c r="V1949">
        <v>4.2917514E-3</v>
      </c>
      <c r="W1949">
        <v>2.4511115999999999E-2</v>
      </c>
      <c r="X1949">
        <v>5.2684309999999998E-2</v>
      </c>
      <c r="Y1949">
        <v>0</v>
      </c>
      <c r="Z1949">
        <v>0</v>
      </c>
      <c r="AA1949">
        <v>0</v>
      </c>
      <c r="AB1949">
        <v>1</v>
      </c>
      <c r="AC1949">
        <v>0</v>
      </c>
      <c r="AD1949" t="s">
        <v>48</v>
      </c>
      <c r="AE1949" t="s">
        <v>48</v>
      </c>
      <c r="AF1949" t="s">
        <v>48</v>
      </c>
      <c r="AG1949" t="s">
        <v>37311</v>
      </c>
    </row>
    <row r="1950" spans="1:44" hidden="1" outlineLevel="1" x14ac:dyDescent="0.2">
      <c r="A1950" t="s">
        <v>39649</v>
      </c>
      <c r="B1950" t="s">
        <v>39650</v>
      </c>
      <c r="C1950" t="s">
        <v>39651</v>
      </c>
      <c r="D1950" s="3"/>
      <c r="J1950" t="s">
        <v>39652</v>
      </c>
      <c r="K1950" t="s">
        <v>37427</v>
      </c>
      <c r="L1950" t="s">
        <v>1233</v>
      </c>
      <c r="M1950">
        <v>104</v>
      </c>
      <c r="P1950" s="2" t="s">
        <v>39653</v>
      </c>
      <c r="Q1950" t="s">
        <v>47</v>
      </c>
      <c r="S1950">
        <v>0.32128486000000001</v>
      </c>
      <c r="T1950">
        <v>6.4086914000000004E-3</v>
      </c>
      <c r="U1950">
        <v>0.11663672</v>
      </c>
      <c r="V1950">
        <v>1.6762028000000002E-2</v>
      </c>
      <c r="W1950">
        <v>0.24356410000000001</v>
      </c>
      <c r="X1950">
        <v>9.4890700000000005E-3</v>
      </c>
      <c r="Y1950">
        <v>-0.625</v>
      </c>
      <c r="Z1950">
        <v>0</v>
      </c>
      <c r="AA1950">
        <v>0.34799999999999998</v>
      </c>
      <c r="AB1950">
        <v>0.65200000000000002</v>
      </c>
      <c r="AC1950">
        <v>-0.49390000000000001</v>
      </c>
      <c r="AD1950" t="s">
        <v>48</v>
      </c>
      <c r="AE1950" t="s">
        <v>48</v>
      </c>
      <c r="AF1950" t="s">
        <v>48</v>
      </c>
      <c r="AG1950" t="s">
        <v>37311</v>
      </c>
    </row>
    <row r="1951" spans="1:44" hidden="1" outlineLevel="1" x14ac:dyDescent="0.2">
      <c r="A1951" t="s">
        <v>39654</v>
      </c>
      <c r="B1951" t="s">
        <v>39655</v>
      </c>
      <c r="C1951" t="s">
        <v>39656</v>
      </c>
      <c r="D1951" s="3"/>
      <c r="J1951" t="s">
        <v>39657</v>
      </c>
      <c r="K1951" t="s">
        <v>37427</v>
      </c>
      <c r="L1951" t="s">
        <v>1233</v>
      </c>
      <c r="M1951">
        <v>60</v>
      </c>
      <c r="P1951" s="2" t="s">
        <v>39658</v>
      </c>
      <c r="Q1951" t="s">
        <v>10471</v>
      </c>
      <c r="S1951">
        <v>0.12260055</v>
      </c>
      <c r="T1951">
        <v>3.5285949999999998E-3</v>
      </c>
      <c r="U1951">
        <v>2.2559889E-2</v>
      </c>
      <c r="V1951">
        <v>4.2362550000000004E-3</v>
      </c>
      <c r="W1951">
        <v>6.5122849999999996E-2</v>
      </c>
      <c r="X1951">
        <v>1.2181788000000001E-2</v>
      </c>
      <c r="Y1951">
        <v>0.25277777777777782</v>
      </c>
      <c r="Z1951">
        <v>0.112</v>
      </c>
      <c r="AA1951">
        <v>7.0999999999999994E-2</v>
      </c>
      <c r="AB1951">
        <v>0.81699999999999995</v>
      </c>
      <c r="AC1951">
        <v>0.80289999999999995</v>
      </c>
      <c r="AD1951" t="s">
        <v>48</v>
      </c>
      <c r="AE1951" t="s">
        <v>48</v>
      </c>
      <c r="AF1951" t="s">
        <v>48</v>
      </c>
      <c r="AG1951" t="s">
        <v>37311</v>
      </c>
    </row>
    <row r="1952" spans="1:44" hidden="1" outlineLevel="1" x14ac:dyDescent="0.2">
      <c r="A1952" t="s">
        <v>39659</v>
      </c>
      <c r="B1952" t="s">
        <v>39660</v>
      </c>
      <c r="C1952" t="s">
        <v>39661</v>
      </c>
      <c r="D1952" s="3"/>
      <c r="J1952" t="s">
        <v>39662</v>
      </c>
      <c r="K1952" t="s">
        <v>37427</v>
      </c>
      <c r="L1952" t="s">
        <v>1233</v>
      </c>
      <c r="M1952">
        <v>157</v>
      </c>
      <c r="P1952" s="2" t="s">
        <v>39663</v>
      </c>
      <c r="Q1952" t="s">
        <v>10060</v>
      </c>
      <c r="S1952">
        <v>0.72529710000000003</v>
      </c>
      <c r="T1952">
        <v>0.23226174999999999</v>
      </c>
      <c r="U1952">
        <v>0.75997700000000001</v>
      </c>
      <c r="V1952">
        <v>7.2601855000000007E-2</v>
      </c>
      <c r="W1952">
        <v>0.48399165</v>
      </c>
      <c r="X1952">
        <v>5.559385E-2</v>
      </c>
      <c r="Y1952">
        <v>-0.30416666666666659</v>
      </c>
      <c r="Z1952">
        <v>0.106</v>
      </c>
      <c r="AA1952">
        <v>0.104</v>
      </c>
      <c r="AB1952">
        <v>0.79100000000000004</v>
      </c>
      <c r="AC1952">
        <v>2.7900000000000001E-2</v>
      </c>
      <c r="AD1952" t="s">
        <v>48</v>
      </c>
      <c r="AE1952" t="s">
        <v>48</v>
      </c>
      <c r="AF1952" t="s">
        <v>48</v>
      </c>
      <c r="AG1952" t="s">
        <v>37311</v>
      </c>
    </row>
    <row r="1953" spans="1:33" hidden="1" outlineLevel="1" x14ac:dyDescent="0.2">
      <c r="A1953" t="s">
        <v>39664</v>
      </c>
      <c r="B1953" t="s">
        <v>39665</v>
      </c>
      <c r="C1953" t="s">
        <v>39666</v>
      </c>
      <c r="D1953" s="3"/>
      <c r="J1953" t="s">
        <v>39667</v>
      </c>
      <c r="K1953" t="s">
        <v>37427</v>
      </c>
      <c r="L1953" t="s">
        <v>1233</v>
      </c>
      <c r="M1953">
        <v>21</v>
      </c>
      <c r="P1953" s="2" t="s">
        <v>39668</v>
      </c>
      <c r="Q1953" t="s">
        <v>47</v>
      </c>
      <c r="S1953">
        <v>0.21642438</v>
      </c>
      <c r="T1953">
        <v>9.5748900000000008E-3</v>
      </c>
      <c r="U1953">
        <v>9.61592E-2</v>
      </c>
      <c r="V1953">
        <v>1.0951364999999999E-2</v>
      </c>
      <c r="W1953">
        <v>8.2866095000000001E-2</v>
      </c>
      <c r="X1953">
        <v>4.8481647000000003E-2</v>
      </c>
      <c r="Y1953">
        <v>0.19976190476190481</v>
      </c>
      <c r="Z1953">
        <v>4.8000000000000001E-2</v>
      </c>
      <c r="AA1953">
        <v>0.121</v>
      </c>
      <c r="AB1953">
        <v>0.83</v>
      </c>
      <c r="AC1953">
        <v>-0.93</v>
      </c>
      <c r="AD1953" t="s">
        <v>48</v>
      </c>
      <c r="AE1953" t="s">
        <v>48</v>
      </c>
      <c r="AF1953" t="s">
        <v>48</v>
      </c>
      <c r="AG1953" t="s">
        <v>37311</v>
      </c>
    </row>
    <row r="1954" spans="1:33" hidden="1" outlineLevel="1" x14ac:dyDescent="0.2">
      <c r="A1954" t="s">
        <v>39669</v>
      </c>
      <c r="B1954" t="s">
        <v>39670</v>
      </c>
      <c r="C1954" t="s">
        <v>39556</v>
      </c>
      <c r="D1954" s="3"/>
      <c r="J1954" t="s">
        <v>39671</v>
      </c>
      <c r="K1954" t="s">
        <v>37427</v>
      </c>
      <c r="L1954" t="s">
        <v>1233</v>
      </c>
      <c r="M1954">
        <v>39</v>
      </c>
      <c r="P1954" s="2" t="s">
        <v>39672</v>
      </c>
      <c r="Q1954" t="s">
        <v>47</v>
      </c>
      <c r="S1954">
        <v>0.6852916</v>
      </c>
      <c r="T1954">
        <v>0.16960317</v>
      </c>
      <c r="U1954">
        <v>0.66430820000000002</v>
      </c>
      <c r="V1954">
        <v>5.9766109999999997E-2</v>
      </c>
      <c r="W1954">
        <v>0.51309439999999995</v>
      </c>
      <c r="X1954">
        <v>1.1689849E-2</v>
      </c>
      <c r="Y1954">
        <v>2.4999999999999991E-2</v>
      </c>
      <c r="Z1954">
        <v>0.20100000000000001</v>
      </c>
      <c r="AA1954">
        <v>3.9E-2</v>
      </c>
      <c r="AB1954">
        <v>0.75900000000000001</v>
      </c>
      <c r="AC1954">
        <v>0.77569999999999995</v>
      </c>
      <c r="AD1954" t="s">
        <v>48</v>
      </c>
      <c r="AE1954" t="s">
        <v>48</v>
      </c>
      <c r="AF1954" t="s">
        <v>48</v>
      </c>
      <c r="AG1954" t="s">
        <v>37311</v>
      </c>
    </row>
    <row r="1955" spans="1:33" hidden="1" outlineLevel="1" x14ac:dyDescent="0.2">
      <c r="A1955" t="s">
        <v>39673</v>
      </c>
      <c r="B1955" t="s">
        <v>39674</v>
      </c>
      <c r="C1955" t="s">
        <v>39675</v>
      </c>
      <c r="D1955" s="3"/>
      <c r="J1955" t="s">
        <v>39676</v>
      </c>
      <c r="K1955" t="s">
        <v>37427</v>
      </c>
      <c r="L1955" t="s">
        <v>1233</v>
      </c>
      <c r="M1955">
        <v>7</v>
      </c>
      <c r="P1955" s="2" t="s">
        <v>39677</v>
      </c>
      <c r="Q1955" t="s">
        <v>47</v>
      </c>
      <c r="Y1955" t="s">
        <v>48</v>
      </c>
      <c r="Z1955" t="s">
        <v>48</v>
      </c>
      <c r="AA1955" t="s">
        <v>48</v>
      </c>
      <c r="AB1955" t="s">
        <v>48</v>
      </c>
      <c r="AC1955" t="s">
        <v>48</v>
      </c>
      <c r="AD1955" t="s">
        <v>48</v>
      </c>
      <c r="AE1955" t="s">
        <v>48</v>
      </c>
      <c r="AF1955" t="s">
        <v>48</v>
      </c>
      <c r="AG1955" t="s">
        <v>38175</v>
      </c>
    </row>
    <row r="1956" spans="1:33" hidden="1" outlineLevel="1" x14ac:dyDescent="0.2">
      <c r="A1956" t="s">
        <v>39678</v>
      </c>
      <c r="B1956" t="s">
        <v>39679</v>
      </c>
      <c r="C1956" t="s">
        <v>39680</v>
      </c>
      <c r="D1956" s="3"/>
      <c r="J1956" t="s">
        <v>39681</v>
      </c>
      <c r="K1956" t="s">
        <v>37427</v>
      </c>
      <c r="L1956" t="s">
        <v>1233</v>
      </c>
      <c r="M1956">
        <v>81</v>
      </c>
      <c r="P1956" s="2" t="s">
        <v>39682</v>
      </c>
      <c r="Q1956" t="s">
        <v>47</v>
      </c>
      <c r="S1956">
        <v>0.10783284999999999</v>
      </c>
      <c r="T1956">
        <v>4.1770935000000004E-3</v>
      </c>
      <c r="U1956">
        <v>2.3926260000000001E-2</v>
      </c>
      <c r="V1956">
        <v>9.7674349999999997E-3</v>
      </c>
      <c r="W1956">
        <v>3.3129819999999997E-2</v>
      </c>
      <c r="X1956">
        <v>2.8551839999999998E-2</v>
      </c>
      <c r="Y1956">
        <v>4.3703703703703717E-2</v>
      </c>
      <c r="Z1956">
        <v>0.13100000000000001</v>
      </c>
      <c r="AA1956">
        <v>5.8000000000000003E-2</v>
      </c>
      <c r="AB1956">
        <v>0.81100000000000005</v>
      </c>
      <c r="AC1956">
        <v>0.75729999999999997</v>
      </c>
      <c r="AD1956" t="s">
        <v>48</v>
      </c>
      <c r="AE1956" t="s">
        <v>48</v>
      </c>
      <c r="AF1956" t="s">
        <v>48</v>
      </c>
      <c r="AG1956" t="s">
        <v>37311</v>
      </c>
    </row>
    <row r="1957" spans="1:33" hidden="1" outlineLevel="1" x14ac:dyDescent="0.2">
      <c r="A1957" t="s">
        <v>39683</v>
      </c>
      <c r="B1957" t="s">
        <v>39684</v>
      </c>
      <c r="C1957" t="s">
        <v>39685</v>
      </c>
      <c r="D1957" s="3"/>
      <c r="J1957" t="s">
        <v>39686</v>
      </c>
      <c r="K1957" t="s">
        <v>37427</v>
      </c>
      <c r="L1957" t="s">
        <v>1233</v>
      </c>
      <c r="M1957">
        <v>22</v>
      </c>
      <c r="P1957" s="2" t="s">
        <v>39687</v>
      </c>
      <c r="Q1957" t="s">
        <v>10132</v>
      </c>
      <c r="S1957">
        <v>2.920996E-2</v>
      </c>
      <c r="T1957">
        <v>1.1873245E-3</v>
      </c>
      <c r="U1957">
        <v>1.2277958E-2</v>
      </c>
      <c r="V1957">
        <v>1.692652E-3</v>
      </c>
      <c r="W1957">
        <v>1.2490907000000001E-2</v>
      </c>
      <c r="X1957">
        <v>8.9971300000000008E-3</v>
      </c>
      <c r="Y1957">
        <v>0.33</v>
      </c>
      <c r="Z1957">
        <v>9.6000000000000002E-2</v>
      </c>
      <c r="AA1957">
        <v>0.14499999999999999</v>
      </c>
      <c r="AB1957">
        <v>0.75900000000000001</v>
      </c>
      <c r="AC1957">
        <v>-0.68089999999999995</v>
      </c>
      <c r="AD1957" t="s">
        <v>48</v>
      </c>
      <c r="AE1957" t="s">
        <v>48</v>
      </c>
      <c r="AF1957" t="s">
        <v>48</v>
      </c>
      <c r="AG1957" t="s">
        <v>37311</v>
      </c>
    </row>
    <row r="1958" spans="1:33" hidden="1" outlineLevel="1" x14ac:dyDescent="0.2">
      <c r="A1958" t="s">
        <v>39688</v>
      </c>
      <c r="B1958" t="s">
        <v>39689</v>
      </c>
      <c r="C1958" t="s">
        <v>37893</v>
      </c>
      <c r="D1958" s="3"/>
      <c r="J1958" t="s">
        <v>39690</v>
      </c>
      <c r="K1958" t="s">
        <v>37427</v>
      </c>
      <c r="L1958" t="s">
        <v>1233</v>
      </c>
      <c r="M1958">
        <v>14</v>
      </c>
      <c r="P1958" s="2" t="s">
        <v>39691</v>
      </c>
      <c r="Q1958" t="s">
        <v>10150</v>
      </c>
      <c r="S1958">
        <v>8.6373480000000002E-2</v>
      </c>
      <c r="T1958">
        <v>2.5749206999999999E-3</v>
      </c>
      <c r="U1958">
        <v>1.5557245000000001E-2</v>
      </c>
      <c r="V1958">
        <v>3.4223016999999998E-3</v>
      </c>
      <c r="W1958">
        <v>2.5155678000000001E-2</v>
      </c>
      <c r="X1958">
        <v>1.2440704E-2</v>
      </c>
      <c r="Y1958">
        <v>0.42142857142857137</v>
      </c>
      <c r="Z1958">
        <v>0.183</v>
      </c>
      <c r="AA1958">
        <v>9.8000000000000004E-2</v>
      </c>
      <c r="AB1958">
        <v>0.72</v>
      </c>
      <c r="AC1958">
        <v>0.60719999999999996</v>
      </c>
      <c r="AD1958" t="s">
        <v>48</v>
      </c>
      <c r="AE1958" t="s">
        <v>48</v>
      </c>
      <c r="AF1958" t="s">
        <v>48</v>
      </c>
      <c r="AG1958" t="s">
        <v>37311</v>
      </c>
    </row>
    <row r="1959" spans="1:33" hidden="1" outlineLevel="1" x14ac:dyDescent="0.2">
      <c r="A1959" t="s">
        <v>39692</v>
      </c>
      <c r="B1959" t="s">
        <v>39693</v>
      </c>
      <c r="C1959" t="s">
        <v>39694</v>
      </c>
      <c r="D1959" s="3"/>
      <c r="J1959" t="s">
        <v>39695</v>
      </c>
      <c r="K1959" t="s">
        <v>37427</v>
      </c>
      <c r="L1959" t="s">
        <v>1233</v>
      </c>
      <c r="M1959">
        <v>3</v>
      </c>
      <c r="P1959" s="2" t="s">
        <v>39696</v>
      </c>
      <c r="Q1959" t="s">
        <v>47</v>
      </c>
      <c r="S1959">
        <v>0.23415338999999999</v>
      </c>
      <c r="T1959">
        <v>1.2574884999999999E-2</v>
      </c>
      <c r="U1959">
        <v>0.25824076000000001</v>
      </c>
      <c r="V1959">
        <v>9.9154250000000003E-3</v>
      </c>
      <c r="W1959">
        <v>7.270074E-2</v>
      </c>
      <c r="X1959">
        <v>1.1922873E-2</v>
      </c>
      <c r="Y1959">
        <v>7.2222222222222229E-2</v>
      </c>
      <c r="Z1959">
        <v>0.434</v>
      </c>
      <c r="AA1959">
        <v>0</v>
      </c>
      <c r="AB1959">
        <v>0.56599999999999995</v>
      </c>
      <c r="AC1959">
        <v>0.31819999999999998</v>
      </c>
      <c r="AD1959" t="s">
        <v>48</v>
      </c>
      <c r="AE1959" t="s">
        <v>48</v>
      </c>
      <c r="AF1959" t="s">
        <v>48</v>
      </c>
      <c r="AG1959" t="s">
        <v>37311</v>
      </c>
    </row>
    <row r="1960" spans="1:33" hidden="1" outlineLevel="1" x14ac:dyDescent="0.2">
      <c r="A1960" t="s">
        <v>39697</v>
      </c>
      <c r="B1960" t="s">
        <v>39698</v>
      </c>
      <c r="C1960" t="s">
        <v>39699</v>
      </c>
      <c r="D1960" s="3"/>
      <c r="J1960" t="s">
        <v>39700</v>
      </c>
      <c r="K1960" t="s">
        <v>37427</v>
      </c>
      <c r="L1960" t="s">
        <v>1233</v>
      </c>
      <c r="M1960">
        <v>15</v>
      </c>
      <c r="P1960" s="2" t="s">
        <v>39701</v>
      </c>
      <c r="Q1960" t="s">
        <v>47</v>
      </c>
      <c r="S1960">
        <v>0.47119883000000001</v>
      </c>
      <c r="T1960">
        <v>2.3076923999999999E-2</v>
      </c>
      <c r="U1960">
        <v>0.42709363</v>
      </c>
      <c r="V1960">
        <v>2.2590387999999999E-2</v>
      </c>
      <c r="W1960">
        <v>0.27558192999999997</v>
      </c>
      <c r="X1960">
        <v>1.2958534000000001E-2</v>
      </c>
      <c r="Y1960">
        <v>0</v>
      </c>
      <c r="Z1960">
        <v>7.6999999999999999E-2</v>
      </c>
      <c r="AA1960">
        <v>0.155</v>
      </c>
      <c r="AB1960">
        <v>0.76800000000000002</v>
      </c>
      <c r="AC1960">
        <v>-0.78849999999999998</v>
      </c>
      <c r="AD1960" t="s">
        <v>48</v>
      </c>
      <c r="AE1960" t="s">
        <v>48</v>
      </c>
      <c r="AF1960" t="s">
        <v>48</v>
      </c>
      <c r="AG1960" t="s">
        <v>37311</v>
      </c>
    </row>
    <row r="1961" spans="1:33" hidden="1" outlineLevel="1" x14ac:dyDescent="0.2">
      <c r="A1961" t="s">
        <v>39702</v>
      </c>
      <c r="B1961" t="s">
        <v>39703</v>
      </c>
      <c r="C1961" t="s">
        <v>14338</v>
      </c>
      <c r="D1961" s="3"/>
      <c r="J1961" t="s">
        <v>39704</v>
      </c>
      <c r="K1961" t="s">
        <v>37427</v>
      </c>
      <c r="L1961" t="s">
        <v>1233</v>
      </c>
      <c r="M1961">
        <v>13</v>
      </c>
      <c r="P1961" s="2" t="s">
        <v>39705</v>
      </c>
      <c r="Q1961" t="s">
        <v>11213</v>
      </c>
      <c r="S1961">
        <v>8.0042349999999998E-2</v>
      </c>
      <c r="T1961">
        <v>2.3746489999999999E-3</v>
      </c>
      <c r="U1961">
        <v>1.9553876000000001E-2</v>
      </c>
      <c r="V1961">
        <v>4.2732526000000002E-3</v>
      </c>
      <c r="W1961">
        <v>2.2835250000000001E-2</v>
      </c>
      <c r="X1961">
        <v>1.254427E-2</v>
      </c>
      <c r="Y1961">
        <v>0.39523809523809522</v>
      </c>
      <c r="Z1961">
        <v>0.14099999999999999</v>
      </c>
      <c r="AA1961">
        <v>0.08</v>
      </c>
      <c r="AB1961">
        <v>0.77900000000000003</v>
      </c>
      <c r="AC1961">
        <v>0.80430000000000001</v>
      </c>
      <c r="AD1961" t="s">
        <v>48</v>
      </c>
      <c r="AE1961" t="s">
        <v>48</v>
      </c>
      <c r="AF1961" t="s">
        <v>48</v>
      </c>
      <c r="AG1961" t="s">
        <v>37311</v>
      </c>
    </row>
    <row r="1962" spans="1:33" hidden="1" outlineLevel="1" x14ac:dyDescent="0.2">
      <c r="A1962" t="s">
        <v>39706</v>
      </c>
      <c r="B1962" t="s">
        <v>39707</v>
      </c>
      <c r="C1962" t="s">
        <v>16690</v>
      </c>
      <c r="D1962" s="3"/>
      <c r="J1962" t="s">
        <v>10596</v>
      </c>
      <c r="K1962" t="s">
        <v>37427</v>
      </c>
      <c r="L1962" t="s">
        <v>1233</v>
      </c>
      <c r="M1962">
        <v>7</v>
      </c>
      <c r="P1962" s="2" t="s">
        <v>39708</v>
      </c>
      <c r="Q1962" t="s">
        <v>39262</v>
      </c>
      <c r="Y1962" t="s">
        <v>48</v>
      </c>
      <c r="Z1962" t="s">
        <v>48</v>
      </c>
      <c r="AA1962" t="s">
        <v>48</v>
      </c>
      <c r="AB1962" t="s">
        <v>48</v>
      </c>
      <c r="AC1962" t="s">
        <v>48</v>
      </c>
      <c r="AD1962" t="s">
        <v>48</v>
      </c>
      <c r="AE1962" t="s">
        <v>48</v>
      </c>
      <c r="AF1962" t="s">
        <v>48</v>
      </c>
      <c r="AG1962" t="s">
        <v>38175</v>
      </c>
    </row>
    <row r="1963" spans="1:33" hidden="1" outlineLevel="1" x14ac:dyDescent="0.2">
      <c r="A1963" t="s">
        <v>39709</v>
      </c>
      <c r="B1963" t="s">
        <v>39710</v>
      </c>
      <c r="C1963" t="s">
        <v>39711</v>
      </c>
      <c r="D1963" s="3"/>
      <c r="J1963" t="s">
        <v>39712</v>
      </c>
      <c r="K1963" t="s">
        <v>37427</v>
      </c>
      <c r="L1963" t="s">
        <v>1233</v>
      </c>
      <c r="M1963">
        <v>2</v>
      </c>
      <c r="P1963" s="2" t="s">
        <v>39713</v>
      </c>
      <c r="Q1963" t="s">
        <v>47</v>
      </c>
      <c r="S1963">
        <v>0.16245349000000001</v>
      </c>
      <c r="T1963">
        <v>5.6838990000000001E-3</v>
      </c>
      <c r="U1963">
        <v>6.8967215999999998E-2</v>
      </c>
      <c r="V1963">
        <v>6.0676484999999999E-3</v>
      </c>
      <c r="W1963">
        <v>3.5884350000000002E-2</v>
      </c>
      <c r="X1963">
        <v>1.2699619000000001E-2</v>
      </c>
      <c r="Y1963">
        <v>0</v>
      </c>
      <c r="Z1963">
        <v>0</v>
      </c>
      <c r="AA1963">
        <v>0.223</v>
      </c>
      <c r="AB1963">
        <v>0.77700000000000002</v>
      </c>
      <c r="AC1963">
        <v>-0.31819999999999998</v>
      </c>
      <c r="AD1963" t="s">
        <v>48</v>
      </c>
      <c r="AE1963" t="s">
        <v>48</v>
      </c>
      <c r="AF1963" t="s">
        <v>48</v>
      </c>
      <c r="AG1963" t="s">
        <v>37311</v>
      </c>
    </row>
    <row r="1964" spans="1:33" hidden="1" outlineLevel="1" x14ac:dyDescent="0.2">
      <c r="A1964" t="s">
        <v>39714</v>
      </c>
      <c r="B1964" t="s">
        <v>39715</v>
      </c>
      <c r="C1964" t="s">
        <v>39716</v>
      </c>
      <c r="D1964" s="3"/>
      <c r="J1964" t="s">
        <v>39717</v>
      </c>
      <c r="K1964" t="s">
        <v>37427</v>
      </c>
      <c r="L1964" t="s">
        <v>1233</v>
      </c>
      <c r="M1964">
        <v>4</v>
      </c>
      <c r="P1964" s="2" t="s">
        <v>39718</v>
      </c>
      <c r="Q1964" t="s">
        <v>47</v>
      </c>
      <c r="S1964">
        <v>0.18174082</v>
      </c>
      <c r="T1964">
        <v>6.6757199999999996E-3</v>
      </c>
      <c r="U1964">
        <v>5.6942899999999998E-2</v>
      </c>
      <c r="V1964">
        <v>1.4350293E-2</v>
      </c>
      <c r="W1964">
        <v>7.7136256E-2</v>
      </c>
      <c r="X1964">
        <v>2.0954675999999998E-2</v>
      </c>
      <c r="Y1964">
        <v>0.20750915750915749</v>
      </c>
      <c r="Z1964">
        <v>0.151</v>
      </c>
      <c r="AA1964">
        <v>4.1000000000000002E-2</v>
      </c>
      <c r="AB1964">
        <v>0.80800000000000005</v>
      </c>
      <c r="AC1964">
        <v>0.9889</v>
      </c>
      <c r="AD1964" t="s">
        <v>48</v>
      </c>
      <c r="AE1964" t="s">
        <v>48</v>
      </c>
      <c r="AF1964" t="s">
        <v>48</v>
      </c>
      <c r="AG1964" t="s">
        <v>37311</v>
      </c>
    </row>
    <row r="1965" spans="1:33" hidden="1" outlineLevel="1" x14ac:dyDescent="0.2">
      <c r="A1965" t="s">
        <v>39719</v>
      </c>
      <c r="B1965" t="s">
        <v>39720</v>
      </c>
      <c r="C1965" t="s">
        <v>39721</v>
      </c>
      <c r="D1965" s="3"/>
      <c r="J1965" t="s">
        <v>39722</v>
      </c>
      <c r="K1965" t="s">
        <v>37427</v>
      </c>
      <c r="L1965" t="s">
        <v>1233</v>
      </c>
      <c r="M1965">
        <v>3</v>
      </c>
      <c r="P1965" s="2" t="s">
        <v>39723</v>
      </c>
      <c r="Q1965" t="s">
        <v>47</v>
      </c>
      <c r="S1965">
        <v>0.82522070000000003</v>
      </c>
      <c r="T1965">
        <v>0.36435234999999999</v>
      </c>
      <c r="U1965">
        <v>0.81172449999999996</v>
      </c>
      <c r="V1965">
        <v>0.15731181</v>
      </c>
      <c r="W1965">
        <v>0.63083920000000004</v>
      </c>
      <c r="X1965">
        <v>0.13127697999999999</v>
      </c>
      <c r="Y1965">
        <v>-3.6111111111111087E-2</v>
      </c>
      <c r="Z1965">
        <v>3.5999999999999997E-2</v>
      </c>
      <c r="AA1965">
        <v>0.11899999999999999</v>
      </c>
      <c r="AB1965">
        <v>0.84499999999999997</v>
      </c>
      <c r="AC1965">
        <v>-0.80830000000000002</v>
      </c>
      <c r="AD1965" t="s">
        <v>48</v>
      </c>
      <c r="AE1965" t="s">
        <v>48</v>
      </c>
      <c r="AF1965" t="s">
        <v>48</v>
      </c>
      <c r="AG1965" t="s">
        <v>37311</v>
      </c>
    </row>
    <row r="1966" spans="1:33" hidden="1" outlineLevel="1" x14ac:dyDescent="0.2">
      <c r="A1966" t="s">
        <v>39724</v>
      </c>
      <c r="B1966" t="s">
        <v>39725</v>
      </c>
      <c r="C1966" t="s">
        <v>14242</v>
      </c>
      <c r="D1966" s="3"/>
      <c r="J1966" t="s">
        <v>39726</v>
      </c>
      <c r="K1966" t="s">
        <v>37427</v>
      </c>
      <c r="L1966" t="s">
        <v>1233</v>
      </c>
      <c r="M1966">
        <v>-17</v>
      </c>
      <c r="P1966" s="2" t="s">
        <v>39727</v>
      </c>
      <c r="Q1966" t="s">
        <v>10044</v>
      </c>
      <c r="S1966">
        <v>3.2391841999999997E-2</v>
      </c>
      <c r="T1966">
        <v>1.2111664E-3</v>
      </c>
      <c r="U1966">
        <v>1.3131939E-2</v>
      </c>
      <c r="V1966">
        <v>4.8097213999999996E-3</v>
      </c>
      <c r="W1966">
        <v>1.6784931999999999E-2</v>
      </c>
      <c r="X1966">
        <v>6.4403419999999999E-3</v>
      </c>
      <c r="Y1966">
        <v>0</v>
      </c>
      <c r="Z1966">
        <v>0</v>
      </c>
      <c r="AA1966">
        <v>0</v>
      </c>
      <c r="AB1966">
        <v>1</v>
      </c>
      <c r="AC1966">
        <v>0</v>
      </c>
      <c r="AD1966" t="s">
        <v>48</v>
      </c>
      <c r="AE1966" t="s">
        <v>48</v>
      </c>
      <c r="AF1966" t="s">
        <v>48</v>
      </c>
      <c r="AG1966" t="s">
        <v>37311</v>
      </c>
    </row>
    <row r="1967" spans="1:33" hidden="1" outlineLevel="1" x14ac:dyDescent="0.2">
      <c r="A1967" t="s">
        <v>39728</v>
      </c>
      <c r="B1967" t="s">
        <v>39729</v>
      </c>
      <c r="C1967" t="s">
        <v>39730</v>
      </c>
      <c r="D1967" s="3"/>
      <c r="J1967" t="s">
        <v>39731</v>
      </c>
      <c r="K1967" t="s">
        <v>37427</v>
      </c>
      <c r="L1967" t="s">
        <v>1233</v>
      </c>
      <c r="M1967">
        <v>-7</v>
      </c>
      <c r="P1967" s="2" t="s">
        <v>39732</v>
      </c>
      <c r="Q1967" t="s">
        <v>10060</v>
      </c>
      <c r="S1967">
        <v>0.12520397</v>
      </c>
      <c r="T1967">
        <v>4.5776367000000002E-3</v>
      </c>
      <c r="U1967">
        <v>6.495911E-2</v>
      </c>
      <c r="V1967">
        <v>6.5486208000000001E-3</v>
      </c>
      <c r="W1967">
        <v>5.9061307E-2</v>
      </c>
      <c r="X1967">
        <v>8.7899980000000003E-3</v>
      </c>
      <c r="Y1967">
        <v>0.17583333333333331</v>
      </c>
      <c r="Z1967">
        <v>0.152</v>
      </c>
      <c r="AA1967">
        <v>5.5E-2</v>
      </c>
      <c r="AB1967">
        <v>0.79400000000000004</v>
      </c>
      <c r="AC1967">
        <v>0.96009999999999995</v>
      </c>
      <c r="AD1967" t="s">
        <v>48</v>
      </c>
      <c r="AE1967" t="s">
        <v>48</v>
      </c>
      <c r="AF1967" t="s">
        <v>48</v>
      </c>
      <c r="AG1967" t="s">
        <v>37311</v>
      </c>
    </row>
    <row r="1968" spans="1:33" hidden="1" outlineLevel="1" x14ac:dyDescent="0.2">
      <c r="A1968" t="s">
        <v>39733</v>
      </c>
      <c r="B1968" t="s">
        <v>39734</v>
      </c>
      <c r="C1968" t="s">
        <v>39735</v>
      </c>
      <c r="D1968" s="3"/>
      <c r="J1968" t="s">
        <v>39736</v>
      </c>
      <c r="K1968" t="s">
        <v>37427</v>
      </c>
      <c r="L1968" t="s">
        <v>1233</v>
      </c>
      <c r="M1968">
        <v>-10</v>
      </c>
      <c r="P1968" s="2" t="s">
        <v>39737</v>
      </c>
      <c r="Q1968" t="s">
        <v>10060</v>
      </c>
      <c r="S1968">
        <v>2.8620722000000001E-2</v>
      </c>
      <c r="T1968">
        <v>9.4890594000000003E-4</v>
      </c>
      <c r="U1968">
        <v>1.128734E-2</v>
      </c>
      <c r="V1968">
        <v>2.7378413000000001E-3</v>
      </c>
      <c r="W1968">
        <v>1.4960921E-2</v>
      </c>
      <c r="X1968">
        <v>6.4791789999999998E-3</v>
      </c>
      <c r="Y1968">
        <v>0.18367346938775511</v>
      </c>
      <c r="Z1968">
        <v>5.8000000000000003E-2</v>
      </c>
      <c r="AA1968">
        <v>4.8000000000000001E-2</v>
      </c>
      <c r="AB1968">
        <v>0.89500000000000002</v>
      </c>
      <c r="AC1968">
        <v>0.1265</v>
      </c>
      <c r="AD1968" t="s">
        <v>48</v>
      </c>
      <c r="AE1968" t="s">
        <v>48</v>
      </c>
      <c r="AF1968" t="s">
        <v>48</v>
      </c>
      <c r="AG1968" t="s">
        <v>37311</v>
      </c>
    </row>
    <row r="1969" spans="1:33" hidden="1" outlineLevel="1" x14ac:dyDescent="0.2">
      <c r="A1969" t="s">
        <v>39738</v>
      </c>
      <c r="B1969" t="s">
        <v>39739</v>
      </c>
      <c r="C1969" t="s">
        <v>39740</v>
      </c>
      <c r="D1969" s="3"/>
      <c r="J1969" t="s">
        <v>39741</v>
      </c>
      <c r="K1969" t="s">
        <v>37427</v>
      </c>
      <c r="L1969" t="s">
        <v>1233</v>
      </c>
      <c r="M1969">
        <v>-14</v>
      </c>
      <c r="P1969" s="2" t="s">
        <v>39742</v>
      </c>
      <c r="Q1969" t="s">
        <v>47</v>
      </c>
      <c r="S1969">
        <v>3.969839E-2</v>
      </c>
      <c r="T1969">
        <v>1.1873245E-3</v>
      </c>
      <c r="U1969">
        <v>1.4190876E-2</v>
      </c>
      <c r="V1969">
        <v>3.9957687E-3</v>
      </c>
      <c r="W1969">
        <v>1.6708932999999999E-2</v>
      </c>
      <c r="X1969">
        <v>7.6507707000000001E-3</v>
      </c>
      <c r="Y1969">
        <v>0</v>
      </c>
      <c r="Z1969">
        <v>0</v>
      </c>
      <c r="AA1969">
        <v>0.23499999999999999</v>
      </c>
      <c r="AB1969">
        <v>0.76500000000000001</v>
      </c>
      <c r="AC1969">
        <v>-0.77170000000000005</v>
      </c>
      <c r="AD1969" t="s">
        <v>48</v>
      </c>
      <c r="AE1969" t="s">
        <v>48</v>
      </c>
      <c r="AF1969" t="s">
        <v>48</v>
      </c>
      <c r="AG1969" t="s">
        <v>37311</v>
      </c>
    </row>
    <row r="1970" spans="1:33" hidden="1" outlineLevel="1" x14ac:dyDescent="0.2">
      <c r="A1970" t="s">
        <v>39743</v>
      </c>
      <c r="B1970" t="s">
        <v>39744</v>
      </c>
      <c r="C1970" t="s">
        <v>10940</v>
      </c>
      <c r="D1970" s="3"/>
      <c r="J1970" t="s">
        <v>39745</v>
      </c>
      <c r="K1970" t="s">
        <v>37427</v>
      </c>
      <c r="L1970" t="s">
        <v>1233</v>
      </c>
      <c r="M1970">
        <v>-39</v>
      </c>
      <c r="P1970" s="2" t="s">
        <v>39746</v>
      </c>
      <c r="Q1970" t="s">
        <v>10831</v>
      </c>
      <c r="S1970">
        <v>0.38274570000000002</v>
      </c>
      <c r="T1970">
        <v>1.2054443E-2</v>
      </c>
      <c r="U1970">
        <v>7.3205839999999994E-2</v>
      </c>
      <c r="V1970">
        <v>1.3144426000000001E-2</v>
      </c>
      <c r="W1970">
        <v>0.40243408000000003</v>
      </c>
      <c r="X1970">
        <v>1.3372798E-2</v>
      </c>
      <c r="Y1970">
        <v>0.1</v>
      </c>
      <c r="Z1970">
        <v>0.105</v>
      </c>
      <c r="AA1970">
        <v>0.19600000000000001</v>
      </c>
      <c r="AB1970">
        <v>0.69899999999999995</v>
      </c>
      <c r="AC1970">
        <v>-0.4753</v>
      </c>
      <c r="AD1970" t="s">
        <v>48</v>
      </c>
      <c r="AE1970" t="s">
        <v>48</v>
      </c>
      <c r="AF1970" t="s">
        <v>48</v>
      </c>
      <c r="AG1970" t="s">
        <v>37311</v>
      </c>
    </row>
    <row r="1971" spans="1:33" hidden="1" outlineLevel="1" x14ac:dyDescent="0.2">
      <c r="A1971" t="s">
        <v>39747</v>
      </c>
      <c r="B1971" t="s">
        <v>39748</v>
      </c>
      <c r="C1971" t="s">
        <v>39749</v>
      </c>
      <c r="D1971" s="3"/>
      <c r="J1971" t="s">
        <v>39750</v>
      </c>
      <c r="K1971" t="s">
        <v>37427</v>
      </c>
      <c r="L1971" t="s">
        <v>1233</v>
      </c>
      <c r="M1971">
        <v>-6</v>
      </c>
      <c r="P1971" s="2" t="s">
        <v>39751</v>
      </c>
      <c r="Q1971" t="s">
        <v>47</v>
      </c>
      <c r="S1971">
        <v>0.11316007</v>
      </c>
      <c r="T1971">
        <v>4.4250490000000003E-3</v>
      </c>
      <c r="U1971">
        <v>2.7410502E-2</v>
      </c>
      <c r="V1971">
        <v>8.5835029999999993E-3</v>
      </c>
      <c r="W1971">
        <v>3.7102410000000002E-2</v>
      </c>
      <c r="X1971">
        <v>2.8551839999999998E-2</v>
      </c>
      <c r="Y1971">
        <v>0.12043650793650799</v>
      </c>
      <c r="Z1971">
        <v>9.1999999999999998E-2</v>
      </c>
      <c r="AA1971">
        <v>0.113</v>
      </c>
      <c r="AB1971">
        <v>0.79500000000000004</v>
      </c>
      <c r="AC1971">
        <v>-0.69699999999999995</v>
      </c>
      <c r="AD1971" t="s">
        <v>48</v>
      </c>
      <c r="AE1971" t="s">
        <v>48</v>
      </c>
      <c r="AF1971" t="s">
        <v>48</v>
      </c>
      <c r="AG1971" t="s">
        <v>37311</v>
      </c>
    </row>
    <row r="1972" spans="1:33" hidden="1" outlineLevel="1" x14ac:dyDescent="0.2">
      <c r="A1972" t="s">
        <v>39752</v>
      </c>
      <c r="B1972" t="s">
        <v>39753</v>
      </c>
      <c r="C1972" t="s">
        <v>39754</v>
      </c>
      <c r="D1972" s="3"/>
      <c r="J1972" t="s">
        <v>39755</v>
      </c>
      <c r="K1972" t="s">
        <v>37427</v>
      </c>
      <c r="L1972" t="s">
        <v>1233</v>
      </c>
      <c r="M1972">
        <v>-15</v>
      </c>
      <c r="P1972" s="2" t="s">
        <v>39756</v>
      </c>
      <c r="Q1972" t="s">
        <v>47</v>
      </c>
      <c r="S1972">
        <v>0.32074678000000001</v>
      </c>
      <c r="T1972">
        <v>1.502803E-2</v>
      </c>
      <c r="U1972">
        <v>9.5189330000000003E-2</v>
      </c>
      <c r="V1972">
        <v>0.18080589999999999</v>
      </c>
      <c r="W1972">
        <v>0.16758772999999999</v>
      </c>
      <c r="X1972">
        <v>3.0623792E-2</v>
      </c>
      <c r="Y1972">
        <v>0</v>
      </c>
      <c r="Z1972">
        <v>0.15</v>
      </c>
      <c r="AA1972">
        <v>0</v>
      </c>
      <c r="AB1972">
        <v>0.85</v>
      </c>
      <c r="AC1972">
        <v>0.15110000000000001</v>
      </c>
      <c r="AD1972" t="s">
        <v>48</v>
      </c>
      <c r="AE1972" t="s">
        <v>48</v>
      </c>
      <c r="AF1972" t="s">
        <v>48</v>
      </c>
      <c r="AG1972" t="s">
        <v>37311</v>
      </c>
    </row>
    <row r="1973" spans="1:33" hidden="1" outlineLevel="1" x14ac:dyDescent="0.2">
      <c r="A1973" t="s">
        <v>39757</v>
      </c>
      <c r="B1973" t="s">
        <v>39758</v>
      </c>
      <c r="C1973" t="s">
        <v>39759</v>
      </c>
      <c r="D1973" s="3"/>
      <c r="J1973" t="s">
        <v>39760</v>
      </c>
      <c r="K1973" t="s">
        <v>39644</v>
      </c>
      <c r="L1973" t="s">
        <v>1263</v>
      </c>
      <c r="M1973">
        <v>2</v>
      </c>
      <c r="P1973" s="2" t="s">
        <v>39761</v>
      </c>
      <c r="Q1973" t="s">
        <v>47</v>
      </c>
      <c r="Y1973" t="s">
        <v>48</v>
      </c>
      <c r="Z1973" t="s">
        <v>48</v>
      </c>
      <c r="AA1973" t="s">
        <v>48</v>
      </c>
      <c r="AB1973" t="s">
        <v>48</v>
      </c>
      <c r="AC1973" t="s">
        <v>48</v>
      </c>
      <c r="AD1973" t="s">
        <v>48</v>
      </c>
      <c r="AE1973" t="s">
        <v>48</v>
      </c>
      <c r="AF1973" t="s">
        <v>48</v>
      </c>
      <c r="AG1973" t="s">
        <v>39762</v>
      </c>
    </row>
    <row r="1974" spans="1:33" hidden="1" outlineLevel="1" x14ac:dyDescent="0.2">
      <c r="A1974" t="s">
        <v>39763</v>
      </c>
      <c r="B1974" t="s">
        <v>39764</v>
      </c>
      <c r="C1974" t="s">
        <v>39765</v>
      </c>
      <c r="D1974" s="3"/>
      <c r="J1974" t="s">
        <v>39766</v>
      </c>
      <c r="K1974" t="s">
        <v>39649</v>
      </c>
      <c r="L1974" t="s">
        <v>1263</v>
      </c>
      <c r="M1974">
        <v>45</v>
      </c>
      <c r="P1974" s="2" t="s">
        <v>39767</v>
      </c>
      <c r="Q1974" t="s">
        <v>47</v>
      </c>
      <c r="S1974">
        <v>0.21241048000000001</v>
      </c>
      <c r="T1974">
        <v>6.4849853999999997E-3</v>
      </c>
      <c r="U1974">
        <v>5.9447966999999997E-2</v>
      </c>
      <c r="V1974">
        <v>1.6661539999999999E-2</v>
      </c>
      <c r="W1974">
        <v>6.2500520000000004E-2</v>
      </c>
      <c r="X1974">
        <v>6.2382769999999997E-2</v>
      </c>
      <c r="Y1974">
        <v>0.25047619047619052</v>
      </c>
      <c r="Z1974">
        <v>0.104</v>
      </c>
      <c r="AA1974">
        <v>0.2</v>
      </c>
      <c r="AB1974">
        <v>0.69599999999999995</v>
      </c>
      <c r="AC1974">
        <v>-0.31819999999999998</v>
      </c>
      <c r="AD1974" t="s">
        <v>48</v>
      </c>
      <c r="AE1974" t="s">
        <v>48</v>
      </c>
      <c r="AF1974" t="s">
        <v>48</v>
      </c>
      <c r="AG1974" t="s">
        <v>37311</v>
      </c>
    </row>
    <row r="1975" spans="1:33" hidden="1" outlineLevel="1" x14ac:dyDescent="0.2">
      <c r="A1975" t="s">
        <v>39768</v>
      </c>
      <c r="B1975" t="s">
        <v>39769</v>
      </c>
      <c r="C1975" t="s">
        <v>39759</v>
      </c>
      <c r="D1975" s="3"/>
      <c r="J1975" t="s">
        <v>39770</v>
      </c>
      <c r="K1975" t="s">
        <v>39669</v>
      </c>
      <c r="L1975" t="s">
        <v>1263</v>
      </c>
      <c r="M1975">
        <v>9</v>
      </c>
      <c r="P1975" s="2" t="s">
        <v>39771</v>
      </c>
      <c r="Q1975" t="s">
        <v>47</v>
      </c>
      <c r="S1975">
        <v>3.7812829999999999E-2</v>
      </c>
      <c r="T1975">
        <v>1.1539459000000001E-3</v>
      </c>
      <c r="U1975">
        <v>1.4600785999999999E-2</v>
      </c>
      <c r="V1975">
        <v>2.7378413000000001E-3</v>
      </c>
      <c r="W1975">
        <v>1.6936934000000001E-2</v>
      </c>
      <c r="X1975">
        <v>6.6410009999999997E-3</v>
      </c>
      <c r="Y1975">
        <v>0</v>
      </c>
      <c r="Z1975">
        <v>0</v>
      </c>
      <c r="AA1975">
        <v>8.5000000000000006E-2</v>
      </c>
      <c r="AB1975">
        <v>0.91500000000000004</v>
      </c>
      <c r="AC1975">
        <v>-0.1027</v>
      </c>
      <c r="AD1975" t="s">
        <v>48</v>
      </c>
      <c r="AE1975" t="s">
        <v>48</v>
      </c>
      <c r="AF1975" t="s">
        <v>48</v>
      </c>
      <c r="AG1975" t="s">
        <v>37311</v>
      </c>
    </row>
    <row r="1976" spans="1:33" hidden="1" outlineLevel="1" x14ac:dyDescent="0.2">
      <c r="A1976" t="s">
        <v>39772</v>
      </c>
      <c r="B1976" t="s">
        <v>39773</v>
      </c>
      <c r="C1976" t="s">
        <v>513</v>
      </c>
      <c r="D1976" s="3"/>
      <c r="J1976" t="s">
        <v>3243</v>
      </c>
      <c r="K1976" t="s">
        <v>39678</v>
      </c>
      <c r="L1976" t="s">
        <v>1263</v>
      </c>
      <c r="M1976">
        <v>-18</v>
      </c>
      <c r="P1976" s="2" t="s">
        <v>39774</v>
      </c>
      <c r="Q1976" t="s">
        <v>47</v>
      </c>
      <c r="Y1976" t="s">
        <v>48</v>
      </c>
      <c r="Z1976" t="s">
        <v>48</v>
      </c>
      <c r="AA1976" t="s">
        <v>48</v>
      </c>
      <c r="AB1976" t="s">
        <v>48</v>
      </c>
      <c r="AC1976" t="s">
        <v>48</v>
      </c>
      <c r="AD1976" t="s">
        <v>48</v>
      </c>
      <c r="AE1976" t="s">
        <v>48</v>
      </c>
      <c r="AF1976" t="s">
        <v>48</v>
      </c>
      <c r="AG1976" t="s">
        <v>39775</v>
      </c>
    </row>
    <row r="1977" spans="1:33" hidden="1" outlineLevel="1" x14ac:dyDescent="0.2">
      <c r="A1977" t="s">
        <v>39776</v>
      </c>
      <c r="B1977" t="s">
        <v>39777</v>
      </c>
      <c r="C1977" t="s">
        <v>39778</v>
      </c>
      <c r="D1977" s="3"/>
      <c r="J1977" t="s">
        <v>39779</v>
      </c>
      <c r="K1977" t="s">
        <v>39724</v>
      </c>
      <c r="L1977" t="s">
        <v>1263</v>
      </c>
      <c r="M1977">
        <v>-1</v>
      </c>
      <c r="P1977" s="2" t="s">
        <v>39780</v>
      </c>
      <c r="Q1977" t="s">
        <v>47</v>
      </c>
      <c r="S1977">
        <v>0.38601746999999997</v>
      </c>
      <c r="T1977">
        <v>1.9482422999999999E-2</v>
      </c>
      <c r="U1977">
        <v>0.2661772</v>
      </c>
      <c r="V1977">
        <v>6.0220851999999998E-2</v>
      </c>
      <c r="W1977">
        <v>0.40243408000000003</v>
      </c>
      <c r="X1977">
        <v>9.9033339999999997E-3</v>
      </c>
      <c r="Y1977">
        <v>-0.1111111111111111</v>
      </c>
      <c r="Z1977">
        <v>0.10199999999999999</v>
      </c>
      <c r="AA1977">
        <v>0.17299999999999999</v>
      </c>
      <c r="AB1977">
        <v>0.72399999999999998</v>
      </c>
      <c r="AC1977">
        <v>-0.30709999999999998</v>
      </c>
      <c r="AD1977" t="s">
        <v>48</v>
      </c>
      <c r="AE1977" t="s">
        <v>48</v>
      </c>
      <c r="AF1977" t="s">
        <v>48</v>
      </c>
      <c r="AG1977" t="s">
        <v>37311</v>
      </c>
    </row>
    <row r="1978" spans="1:33" hidden="1" outlineLevel="1" x14ac:dyDescent="0.2">
      <c r="A1978" t="s">
        <v>39781</v>
      </c>
      <c r="B1978" t="s">
        <v>39782</v>
      </c>
      <c r="C1978" t="s">
        <v>39783</v>
      </c>
      <c r="D1978" s="3"/>
      <c r="J1978" t="s">
        <v>39784</v>
      </c>
      <c r="K1978" t="s">
        <v>39738</v>
      </c>
      <c r="L1978" t="s">
        <v>1263</v>
      </c>
      <c r="M1978">
        <v>3</v>
      </c>
      <c r="P1978" s="2" t="s">
        <v>39785</v>
      </c>
      <c r="Q1978" t="s">
        <v>10471</v>
      </c>
      <c r="S1978">
        <v>2.2139108000000001E-2</v>
      </c>
      <c r="T1978">
        <v>1.0728835999999999E-3</v>
      </c>
      <c r="U1978">
        <v>1.3951761E-2</v>
      </c>
      <c r="V1978">
        <v>2.9783275E-3</v>
      </c>
      <c r="W1978">
        <v>9.9068909999999993E-3</v>
      </c>
      <c r="X1978">
        <v>7.3141810000000003E-3</v>
      </c>
      <c r="Y1978">
        <v>0.13750000000000001</v>
      </c>
      <c r="Z1978">
        <v>0.183</v>
      </c>
      <c r="AA1978">
        <v>0</v>
      </c>
      <c r="AB1978">
        <v>0.81699999999999995</v>
      </c>
      <c r="AC1978">
        <v>0.86709999999999998</v>
      </c>
      <c r="AD1978" t="s">
        <v>48</v>
      </c>
      <c r="AE1978" t="s">
        <v>48</v>
      </c>
      <c r="AF1978" t="s">
        <v>48</v>
      </c>
      <c r="AG1978" t="s">
        <v>37311</v>
      </c>
    </row>
    <row r="1979" spans="1:33" hidden="1" outlineLevel="1" x14ac:dyDescent="0.2">
      <c r="A1979" t="s">
        <v>39786</v>
      </c>
      <c r="B1979" t="s">
        <v>39787</v>
      </c>
      <c r="C1979" t="s">
        <v>24509</v>
      </c>
      <c r="D1979" s="3"/>
      <c r="J1979" t="s">
        <v>39788</v>
      </c>
      <c r="K1979" t="s">
        <v>39743</v>
      </c>
      <c r="L1979" t="s">
        <v>1263</v>
      </c>
      <c r="M1979">
        <v>24</v>
      </c>
      <c r="P1979" s="2" t="s">
        <v>39789</v>
      </c>
      <c r="Q1979" t="s">
        <v>10044</v>
      </c>
      <c r="S1979">
        <v>0.112333365</v>
      </c>
      <c r="T1979">
        <v>4.2152405E-3</v>
      </c>
      <c r="U1979">
        <v>2.9323419999999999E-2</v>
      </c>
      <c r="V1979">
        <v>6.7336100000000001E-3</v>
      </c>
      <c r="W1979">
        <v>2.0708187999999999E-2</v>
      </c>
      <c r="X1979">
        <v>3.2695747999999997E-2</v>
      </c>
      <c r="Y1979">
        <v>0</v>
      </c>
      <c r="Z1979">
        <v>0.115</v>
      </c>
      <c r="AA1979">
        <v>0.377</v>
      </c>
      <c r="AB1979">
        <v>0.50800000000000001</v>
      </c>
      <c r="AC1979">
        <v>-0.76910000000000001</v>
      </c>
      <c r="AD1979" t="s">
        <v>48</v>
      </c>
      <c r="AE1979" t="s">
        <v>48</v>
      </c>
      <c r="AF1979" t="s">
        <v>48</v>
      </c>
      <c r="AG1979" t="s">
        <v>37311</v>
      </c>
    </row>
    <row r="1980" spans="1:33" hidden="1" outlineLevel="1" x14ac:dyDescent="0.2">
      <c r="A1980" t="s">
        <v>39790</v>
      </c>
      <c r="B1980" t="s">
        <v>39791</v>
      </c>
      <c r="C1980" t="s">
        <v>39792</v>
      </c>
      <c r="D1980" s="3"/>
      <c r="J1980" t="s">
        <v>39793</v>
      </c>
      <c r="K1980" t="s">
        <v>39747</v>
      </c>
      <c r="L1980" t="s">
        <v>1263</v>
      </c>
      <c r="M1980">
        <v>2</v>
      </c>
      <c r="P1980" s="2" t="s">
        <v>39794</v>
      </c>
      <c r="Q1980" t="s">
        <v>47</v>
      </c>
      <c r="S1980">
        <v>0.11429678</v>
      </c>
      <c r="T1980">
        <v>3.5667419999999999E-3</v>
      </c>
      <c r="U1980">
        <v>3.0890211000000001E-2</v>
      </c>
      <c r="V1980">
        <v>6.6596143999999996E-3</v>
      </c>
      <c r="W1980">
        <v>6.0752302000000001E-2</v>
      </c>
      <c r="X1980">
        <v>1.0343489000000001E-2</v>
      </c>
      <c r="Y1980">
        <v>0.2172727272727272</v>
      </c>
      <c r="Z1980">
        <v>0.14799999999999999</v>
      </c>
      <c r="AA1980">
        <v>0.152</v>
      </c>
      <c r="AB1980">
        <v>0.7</v>
      </c>
      <c r="AC1980">
        <v>-0.40389999999999998</v>
      </c>
      <c r="AD1980" t="s">
        <v>48</v>
      </c>
      <c r="AE1980" t="s">
        <v>48</v>
      </c>
      <c r="AF1980" t="s">
        <v>48</v>
      </c>
      <c r="AG1980" t="s">
        <v>37311</v>
      </c>
    </row>
    <row r="1981" spans="1:33" hidden="1" outlineLevel="1" x14ac:dyDescent="0.2">
      <c r="A1981" t="s">
        <v>39795</v>
      </c>
      <c r="B1981" t="s">
        <v>39796</v>
      </c>
      <c r="C1981" t="s">
        <v>27730</v>
      </c>
      <c r="D1981" s="3"/>
      <c r="J1981" t="s">
        <v>39797</v>
      </c>
      <c r="K1981" t="s">
        <v>39752</v>
      </c>
      <c r="L1981" t="s">
        <v>1263</v>
      </c>
      <c r="M1981">
        <v>0</v>
      </c>
      <c r="P1981" s="2" t="s">
        <v>39798</v>
      </c>
      <c r="Q1981" t="s">
        <v>27733</v>
      </c>
      <c r="S1981">
        <v>0.33255671999999997</v>
      </c>
      <c r="T1981">
        <v>1.7803955999999999E-2</v>
      </c>
      <c r="U1981">
        <v>0.28249276000000001</v>
      </c>
      <c r="V1981">
        <v>2.5002124000000001E-2</v>
      </c>
      <c r="W1981">
        <v>8.1508696000000005E-2</v>
      </c>
      <c r="X1981">
        <v>6.7555279999999995E-2</v>
      </c>
      <c r="Y1981">
        <v>-0.3125</v>
      </c>
      <c r="Z1981">
        <v>0</v>
      </c>
      <c r="AA1981">
        <v>0</v>
      </c>
      <c r="AB1981">
        <v>1</v>
      </c>
      <c r="AC1981">
        <v>0</v>
      </c>
      <c r="AD1981" t="s">
        <v>48</v>
      </c>
      <c r="AE1981" t="s">
        <v>48</v>
      </c>
      <c r="AF1981" t="s">
        <v>48</v>
      </c>
      <c r="AG1981" t="s">
        <v>37311</v>
      </c>
    </row>
    <row r="1982" spans="1:33" hidden="1" outlineLevel="1" x14ac:dyDescent="0.2">
      <c r="A1982" t="s">
        <v>39799</v>
      </c>
      <c r="B1982" t="s">
        <v>39800</v>
      </c>
      <c r="C1982" t="s">
        <v>39694</v>
      </c>
      <c r="D1982" s="3"/>
      <c r="J1982" t="s">
        <v>39801</v>
      </c>
      <c r="K1982" t="s">
        <v>39763</v>
      </c>
      <c r="L1982" t="s">
        <v>1263</v>
      </c>
      <c r="M1982">
        <v>5</v>
      </c>
      <c r="P1982" s="2" t="s">
        <v>39802</v>
      </c>
      <c r="Q1982" t="s">
        <v>47</v>
      </c>
      <c r="S1982">
        <v>1.9603057E-2</v>
      </c>
      <c r="T1982">
        <v>1.5163422E-3</v>
      </c>
      <c r="U1982">
        <v>1.805087E-2</v>
      </c>
      <c r="V1982">
        <v>5.105704E-3</v>
      </c>
      <c r="W1982">
        <v>8.9568849999999995E-3</v>
      </c>
      <c r="X1982">
        <v>8.5828659999999998E-3</v>
      </c>
      <c r="Y1982">
        <v>0.14285714285714279</v>
      </c>
      <c r="Z1982">
        <v>0</v>
      </c>
      <c r="AA1982">
        <v>0</v>
      </c>
      <c r="AB1982">
        <v>1</v>
      </c>
      <c r="AC1982">
        <v>0</v>
      </c>
      <c r="AD1982" t="s">
        <v>48</v>
      </c>
      <c r="AE1982" t="s">
        <v>48</v>
      </c>
      <c r="AF1982" t="s">
        <v>48</v>
      </c>
      <c r="AG1982" t="s">
        <v>37311</v>
      </c>
    </row>
    <row r="1983" spans="1:33" hidden="1" outlineLevel="1" x14ac:dyDescent="0.2">
      <c r="A1983" t="s">
        <v>39803</v>
      </c>
      <c r="B1983" t="s">
        <v>39804</v>
      </c>
      <c r="C1983" t="s">
        <v>39680</v>
      </c>
      <c r="D1983" s="3"/>
      <c r="J1983" t="s">
        <v>39805</v>
      </c>
      <c r="K1983" t="s">
        <v>39772</v>
      </c>
      <c r="L1983" t="s">
        <v>1263</v>
      </c>
      <c r="M1983">
        <v>20</v>
      </c>
      <c r="P1983" s="2" t="s">
        <v>39806</v>
      </c>
      <c r="Q1983" t="s">
        <v>47</v>
      </c>
      <c r="S1983">
        <v>1.5581915999999999E-2</v>
      </c>
      <c r="T1983">
        <v>9.9182130000000004E-4</v>
      </c>
      <c r="U1983">
        <v>1.4225035E-2</v>
      </c>
      <c r="V1983">
        <v>2.1828736999999999E-3</v>
      </c>
      <c r="W1983">
        <v>7.9118790000000001E-3</v>
      </c>
      <c r="X1983">
        <v>7.4824755999999999E-3</v>
      </c>
      <c r="Y1983">
        <v>0.23</v>
      </c>
      <c r="Z1983">
        <v>0.28799999999999998</v>
      </c>
      <c r="AA1983">
        <v>0</v>
      </c>
      <c r="AB1983">
        <v>0.71199999999999997</v>
      </c>
      <c r="AC1983">
        <v>0.9496</v>
      </c>
      <c r="AD1983" t="s">
        <v>48</v>
      </c>
      <c r="AE1983" t="s">
        <v>48</v>
      </c>
      <c r="AF1983" t="s">
        <v>48</v>
      </c>
      <c r="AG1983" t="s">
        <v>37311</v>
      </c>
    </row>
    <row r="1984" spans="1:33" hidden="1" outlineLevel="1" x14ac:dyDescent="0.2">
      <c r="A1984" t="s">
        <v>39807</v>
      </c>
      <c r="B1984" t="s">
        <v>39808</v>
      </c>
      <c r="C1984" t="s">
        <v>39783</v>
      </c>
      <c r="D1984" s="3"/>
      <c r="J1984" t="s">
        <v>39809</v>
      </c>
      <c r="K1984" t="s">
        <v>39776</v>
      </c>
      <c r="L1984" t="s">
        <v>1263</v>
      </c>
      <c r="M1984">
        <v>2</v>
      </c>
      <c r="P1984" s="2" t="s">
        <v>39810</v>
      </c>
      <c r="Q1984" t="s">
        <v>10471</v>
      </c>
      <c r="S1984">
        <v>3.8048524E-2</v>
      </c>
      <c r="T1984">
        <v>1.6498566000000001E-3</v>
      </c>
      <c r="U1984">
        <v>1.8870689999999999E-2</v>
      </c>
      <c r="V1984">
        <v>2.9228306000000002E-3</v>
      </c>
      <c r="W1984">
        <v>1.5416925E-2</v>
      </c>
      <c r="X1984">
        <v>9.5149599999999994E-3</v>
      </c>
      <c r="Y1984">
        <v>0.16666666666666671</v>
      </c>
      <c r="Z1984">
        <v>0.11</v>
      </c>
      <c r="AA1984">
        <v>0</v>
      </c>
      <c r="AB1984">
        <v>0.89</v>
      </c>
      <c r="AC1984">
        <v>0.68840000000000001</v>
      </c>
      <c r="AD1984" t="s">
        <v>48</v>
      </c>
      <c r="AE1984" t="s">
        <v>48</v>
      </c>
      <c r="AF1984" t="s">
        <v>48</v>
      </c>
      <c r="AG1984" t="s">
        <v>37311</v>
      </c>
    </row>
    <row r="1985" spans="1:33" hidden="1" outlineLevel="1" x14ac:dyDescent="0.2">
      <c r="A1985" t="s">
        <v>39811</v>
      </c>
      <c r="B1985" t="s">
        <v>39812</v>
      </c>
      <c r="C1985" t="s">
        <v>39813</v>
      </c>
      <c r="D1985" s="3"/>
      <c r="J1985" t="s">
        <v>39814</v>
      </c>
      <c r="K1985" t="s">
        <v>39786</v>
      </c>
      <c r="L1985" t="s">
        <v>1263</v>
      </c>
      <c r="M1985">
        <v>8</v>
      </c>
      <c r="P1985" s="2" t="s">
        <v>39815</v>
      </c>
      <c r="Q1985" t="s">
        <v>10060</v>
      </c>
      <c r="S1985">
        <v>0.16765248999999999</v>
      </c>
      <c r="T1985">
        <v>5.8746340000000001E-3</v>
      </c>
      <c r="U1985">
        <v>5.5439860000000001E-2</v>
      </c>
      <c r="V1985">
        <v>1.9274251999999999E-2</v>
      </c>
      <c r="W1985">
        <v>3.1146555999999999E-2</v>
      </c>
      <c r="X1985">
        <v>3.6839653E-2</v>
      </c>
      <c r="Y1985">
        <v>0</v>
      </c>
      <c r="Z1985">
        <v>0</v>
      </c>
      <c r="AA1985">
        <v>0.375</v>
      </c>
      <c r="AB1985">
        <v>0.625</v>
      </c>
      <c r="AC1985">
        <v>-0.63690000000000002</v>
      </c>
      <c r="AD1985" t="s">
        <v>48</v>
      </c>
      <c r="AE1985" t="s">
        <v>48</v>
      </c>
      <c r="AF1985" t="s">
        <v>48</v>
      </c>
      <c r="AG1985" t="s">
        <v>37311</v>
      </c>
    </row>
    <row r="1986" spans="1:33" hidden="1" outlineLevel="1" x14ac:dyDescent="0.2">
      <c r="A1986" t="s">
        <v>39816</v>
      </c>
      <c r="B1986" t="s">
        <v>39817</v>
      </c>
      <c r="C1986" t="s">
        <v>10940</v>
      </c>
      <c r="D1986" s="3"/>
      <c r="J1986" t="s">
        <v>39818</v>
      </c>
      <c r="K1986" t="s">
        <v>39786</v>
      </c>
      <c r="L1986" t="s">
        <v>1263</v>
      </c>
      <c r="M1986">
        <v>-21</v>
      </c>
      <c r="P1986" s="2" t="s">
        <v>39819</v>
      </c>
      <c r="Q1986" t="s">
        <v>10831</v>
      </c>
      <c r="S1986">
        <v>6.6588700000000001E-2</v>
      </c>
      <c r="T1986">
        <v>3.0708313000000001E-3</v>
      </c>
      <c r="U1986">
        <v>2.2969801000000001E-2</v>
      </c>
      <c r="V1986">
        <v>1.2541492E-2</v>
      </c>
      <c r="W1986">
        <v>1.309891E-2</v>
      </c>
      <c r="X1986">
        <v>1.2440704E-2</v>
      </c>
      <c r="Y1986">
        <v>0.78</v>
      </c>
      <c r="Z1986">
        <v>0.20899999999999999</v>
      </c>
      <c r="AA1986">
        <v>0</v>
      </c>
      <c r="AB1986">
        <v>0.79100000000000004</v>
      </c>
      <c r="AC1986">
        <v>0.57089999999999996</v>
      </c>
      <c r="AD1986" t="s">
        <v>48</v>
      </c>
      <c r="AE1986" t="s">
        <v>48</v>
      </c>
      <c r="AF1986" t="s">
        <v>48</v>
      </c>
      <c r="AG1986" t="s">
        <v>37311</v>
      </c>
    </row>
    <row r="1987" spans="1:33" hidden="1" outlineLevel="1" x14ac:dyDescent="0.2">
      <c r="A1987" t="s">
        <v>39820</v>
      </c>
      <c r="B1987" t="s">
        <v>39821</v>
      </c>
      <c r="C1987" t="s">
        <v>39730</v>
      </c>
      <c r="D1987" s="3"/>
      <c r="J1987" t="s">
        <v>39822</v>
      </c>
      <c r="K1987" t="s">
        <v>39803</v>
      </c>
      <c r="L1987" t="s">
        <v>1263</v>
      </c>
      <c r="M1987">
        <v>-13</v>
      </c>
      <c r="P1987" s="2" t="s">
        <v>39823</v>
      </c>
      <c r="Q1987" t="s">
        <v>10060</v>
      </c>
      <c r="S1987">
        <v>0.10132480000000001</v>
      </c>
      <c r="T1987">
        <v>2.5939941000000001E-3</v>
      </c>
      <c r="U1987">
        <v>2.8503596999999999E-2</v>
      </c>
      <c r="V1987">
        <v>3.3298071999999998E-3</v>
      </c>
      <c r="W1987">
        <v>4.5007613000000002E-2</v>
      </c>
      <c r="X1987">
        <v>8.5310820000000006E-3</v>
      </c>
      <c r="Y1987">
        <v>7.2571428571428565E-2</v>
      </c>
      <c r="Z1987">
        <v>0.113</v>
      </c>
      <c r="AA1987">
        <v>5.8999999999999997E-2</v>
      </c>
      <c r="AB1987">
        <v>0.82799999999999996</v>
      </c>
      <c r="AC1987">
        <v>0.82189999999999996</v>
      </c>
      <c r="AD1987" t="s">
        <v>48</v>
      </c>
      <c r="AE1987" t="s">
        <v>48</v>
      </c>
      <c r="AF1987" t="s">
        <v>48</v>
      </c>
      <c r="AG1987" t="s">
        <v>37311</v>
      </c>
    </row>
    <row r="1988" spans="1:33" hidden="1" outlineLevel="1" x14ac:dyDescent="0.2">
      <c r="A1988" t="s">
        <v>39824</v>
      </c>
      <c r="B1988" t="s">
        <v>39825</v>
      </c>
      <c r="C1988" t="s">
        <v>39778</v>
      </c>
      <c r="D1988" s="3"/>
      <c r="J1988" t="s">
        <v>39826</v>
      </c>
      <c r="K1988" t="s">
        <v>39807</v>
      </c>
      <c r="L1988" t="s">
        <v>1263</v>
      </c>
      <c r="M1988">
        <v>-1</v>
      </c>
      <c r="P1988" s="2" t="s">
        <v>39827</v>
      </c>
      <c r="Q1988" t="s">
        <v>47</v>
      </c>
      <c r="S1988">
        <v>2.2021262E-2</v>
      </c>
      <c r="T1988">
        <v>8.7738040000000001E-4</v>
      </c>
      <c r="U1988">
        <v>1.4020080000000001E-2</v>
      </c>
      <c r="V1988">
        <v>3.7182846999999999E-3</v>
      </c>
      <c r="W1988">
        <v>1.0932897E-2</v>
      </c>
      <c r="X1988">
        <v>7.1070487999999998E-3</v>
      </c>
      <c r="Y1988">
        <v>6.6666666666666666E-2</v>
      </c>
      <c r="Z1988">
        <v>7.0000000000000007E-2</v>
      </c>
      <c r="AA1988">
        <v>0</v>
      </c>
      <c r="AB1988">
        <v>0.93</v>
      </c>
      <c r="AC1988">
        <v>0.42149999999999999</v>
      </c>
      <c r="AD1988" t="s">
        <v>48</v>
      </c>
      <c r="AE1988" t="s">
        <v>48</v>
      </c>
      <c r="AF1988" t="s">
        <v>48</v>
      </c>
      <c r="AG1988" t="s">
        <v>37311</v>
      </c>
    </row>
    <row r="1989" spans="1:33" hidden="1" outlineLevel="1" x14ac:dyDescent="0.2">
      <c r="A1989" t="s">
        <v>39828</v>
      </c>
      <c r="B1989" t="s">
        <v>39829</v>
      </c>
      <c r="C1989" t="s">
        <v>39830</v>
      </c>
      <c r="D1989" s="3"/>
      <c r="J1989" t="s">
        <v>39831</v>
      </c>
      <c r="K1989" t="s">
        <v>39811</v>
      </c>
      <c r="L1989" t="s">
        <v>1263</v>
      </c>
      <c r="M1989">
        <v>0</v>
      </c>
      <c r="P1989" s="2" t="s">
        <v>39832</v>
      </c>
      <c r="Q1989" t="s">
        <v>47</v>
      </c>
      <c r="S1989">
        <v>0.39231624999999998</v>
      </c>
      <c r="T1989">
        <v>1.8191293000000001E-2</v>
      </c>
      <c r="U1989">
        <v>0.23567150000000001</v>
      </c>
      <c r="V1989">
        <v>0.11628184499999999</v>
      </c>
      <c r="W1989">
        <v>0.35333878000000002</v>
      </c>
      <c r="X1989">
        <v>9.1265879999999997E-3</v>
      </c>
      <c r="Y1989">
        <v>0.4</v>
      </c>
      <c r="Z1989">
        <v>0.20799999999999999</v>
      </c>
      <c r="AA1989">
        <v>0.13200000000000001</v>
      </c>
      <c r="AB1989">
        <v>0.66</v>
      </c>
      <c r="AC1989">
        <v>0.47670000000000001</v>
      </c>
      <c r="AD1989" t="s">
        <v>48</v>
      </c>
      <c r="AE1989" t="s">
        <v>48</v>
      </c>
      <c r="AF1989" t="s">
        <v>48</v>
      </c>
      <c r="AG1989" t="s">
        <v>37311</v>
      </c>
    </row>
    <row r="1990" spans="1:33" hidden="1" outlineLevel="1" x14ac:dyDescent="0.2">
      <c r="A1990" t="s">
        <v>39833</v>
      </c>
      <c r="B1990" t="s">
        <v>39834</v>
      </c>
      <c r="C1990" t="s">
        <v>39783</v>
      </c>
      <c r="D1990" s="3"/>
      <c r="J1990" t="s">
        <v>39835</v>
      </c>
      <c r="K1990" t="s">
        <v>39816</v>
      </c>
      <c r="L1990" t="s">
        <v>1263</v>
      </c>
      <c r="M1990">
        <v>18</v>
      </c>
      <c r="P1990" s="2" t="s">
        <v>39836</v>
      </c>
      <c r="Q1990" t="s">
        <v>10471</v>
      </c>
      <c r="S1990">
        <v>3.9226997999999999E-2</v>
      </c>
      <c r="T1990">
        <v>2.2888183999999999E-3</v>
      </c>
      <c r="U1990">
        <v>2.7000591000000001E-2</v>
      </c>
      <c r="V1990">
        <v>7.5845607000000004E-3</v>
      </c>
      <c r="W1990">
        <v>1.4124917000000001E-2</v>
      </c>
      <c r="X1990">
        <v>7.3918556000000003E-3</v>
      </c>
      <c r="Y1990">
        <v>0.5</v>
      </c>
      <c r="Z1990">
        <v>0.36699999999999999</v>
      </c>
      <c r="AA1990">
        <v>0</v>
      </c>
      <c r="AB1990">
        <v>0.63300000000000001</v>
      </c>
      <c r="AC1990">
        <v>0.44040000000000001</v>
      </c>
      <c r="AD1990" t="s">
        <v>48</v>
      </c>
      <c r="AE1990" t="s">
        <v>48</v>
      </c>
      <c r="AF1990" t="s">
        <v>48</v>
      </c>
      <c r="AG1990" t="s">
        <v>37311</v>
      </c>
    </row>
    <row r="1991" spans="1:33" hidden="1" outlineLevel="1" x14ac:dyDescent="0.2">
      <c r="A1991" t="s">
        <v>39837</v>
      </c>
      <c r="B1991" t="s">
        <v>39838</v>
      </c>
      <c r="C1991" t="s">
        <v>24509</v>
      </c>
      <c r="D1991" s="3"/>
      <c r="J1991" t="s">
        <v>39839</v>
      </c>
      <c r="K1991" t="s">
        <v>39816</v>
      </c>
      <c r="L1991" t="s">
        <v>1263</v>
      </c>
      <c r="M1991">
        <v>15</v>
      </c>
      <c r="P1991" s="2" t="s">
        <v>39840</v>
      </c>
      <c r="Q1991" t="s">
        <v>10044</v>
      </c>
      <c r="S1991">
        <v>1.646154E-2</v>
      </c>
      <c r="T1991">
        <v>8.3923340000000002E-4</v>
      </c>
      <c r="U1991">
        <v>1.2209640000000001E-2</v>
      </c>
      <c r="V1991">
        <v>2.7008435999999999E-3</v>
      </c>
      <c r="W1991">
        <v>8.5198819999999995E-3</v>
      </c>
      <c r="X1991">
        <v>7.1070487999999998E-3</v>
      </c>
      <c r="Y1991">
        <v>0.5</v>
      </c>
      <c r="Z1991">
        <v>0.11600000000000001</v>
      </c>
      <c r="AA1991">
        <v>8.7999999999999995E-2</v>
      </c>
      <c r="AB1991">
        <v>0.79700000000000004</v>
      </c>
      <c r="AC1991">
        <v>0.1779</v>
      </c>
      <c r="AD1991" t="s">
        <v>48</v>
      </c>
      <c r="AE1991" t="s">
        <v>48</v>
      </c>
      <c r="AF1991" t="s">
        <v>48</v>
      </c>
      <c r="AG1991" t="s">
        <v>37311</v>
      </c>
    </row>
    <row r="1992" spans="1:33" hidden="1" outlineLevel="1" x14ac:dyDescent="0.2">
      <c r="A1992" t="s">
        <v>39841</v>
      </c>
      <c r="B1992" t="s">
        <v>39842</v>
      </c>
      <c r="C1992" t="s">
        <v>39680</v>
      </c>
      <c r="D1992" s="3"/>
      <c r="J1992" t="s">
        <v>39843</v>
      </c>
      <c r="K1992" t="s">
        <v>39820</v>
      </c>
      <c r="L1992" t="s">
        <v>1263</v>
      </c>
      <c r="M1992">
        <v>6</v>
      </c>
      <c r="P1992" s="2" t="s">
        <v>39844</v>
      </c>
      <c r="Q1992" t="s">
        <v>47</v>
      </c>
      <c r="S1992">
        <v>5.6016336999999999E-2</v>
      </c>
      <c r="T1992">
        <v>1.8215180000000001E-3</v>
      </c>
      <c r="U1992">
        <v>1.7777596E-2</v>
      </c>
      <c r="V1992">
        <v>3.2373124000000001E-3</v>
      </c>
      <c r="W1992">
        <v>2.6960457E-2</v>
      </c>
      <c r="X1992">
        <v>8.7899980000000003E-3</v>
      </c>
      <c r="Y1992">
        <v>0.1095833333333333</v>
      </c>
      <c r="Z1992">
        <v>9.0999999999999998E-2</v>
      </c>
      <c r="AA1992">
        <v>4.2999999999999997E-2</v>
      </c>
      <c r="AB1992">
        <v>0.86599999999999999</v>
      </c>
      <c r="AC1992">
        <v>0.8498</v>
      </c>
      <c r="AD1992" t="s">
        <v>48</v>
      </c>
      <c r="AE1992" t="s">
        <v>48</v>
      </c>
      <c r="AF1992" t="s">
        <v>48</v>
      </c>
      <c r="AG1992" t="s">
        <v>37311</v>
      </c>
    </row>
    <row r="1993" spans="1:33" hidden="1" outlineLevel="1" x14ac:dyDescent="0.2">
      <c r="A1993" t="s">
        <v>39845</v>
      </c>
      <c r="B1993" t="s">
        <v>39846</v>
      </c>
      <c r="C1993" t="s">
        <v>10940</v>
      </c>
      <c r="D1993" s="3"/>
      <c r="J1993" t="s">
        <v>39847</v>
      </c>
      <c r="K1993" t="s">
        <v>39833</v>
      </c>
      <c r="L1993" t="s">
        <v>1263</v>
      </c>
      <c r="M1993">
        <v>-21</v>
      </c>
      <c r="P1993" s="2" t="s">
        <v>39848</v>
      </c>
      <c r="Q1993" t="s">
        <v>10831</v>
      </c>
      <c r="S1993">
        <v>0.11212669</v>
      </c>
      <c r="T1993">
        <v>1.6784668E-3</v>
      </c>
      <c r="U1993">
        <v>3.6651864999999999E-2</v>
      </c>
      <c r="V1993">
        <v>4.8097213999999996E-3</v>
      </c>
      <c r="W1993">
        <v>4.0323049999999999E-2</v>
      </c>
      <c r="X1993">
        <v>7.0682109999999996E-3</v>
      </c>
      <c r="Y1993">
        <v>0.7</v>
      </c>
      <c r="Z1993">
        <v>0.19600000000000001</v>
      </c>
      <c r="AA1993">
        <v>0</v>
      </c>
      <c r="AB1993">
        <v>0.80400000000000005</v>
      </c>
      <c r="AC1993">
        <v>0.2382</v>
      </c>
      <c r="AD1993" t="s">
        <v>48</v>
      </c>
      <c r="AE1993" t="s">
        <v>48</v>
      </c>
      <c r="AF1993" t="s">
        <v>48</v>
      </c>
      <c r="AG1993" t="s">
        <v>37311</v>
      </c>
    </row>
    <row r="1994" spans="1:33" hidden="1" outlineLevel="1" x14ac:dyDescent="0.2">
      <c r="A1994" t="s">
        <v>39849</v>
      </c>
      <c r="B1994" t="s">
        <v>39850</v>
      </c>
      <c r="C1994" t="s">
        <v>39730</v>
      </c>
      <c r="D1994" s="3"/>
      <c r="J1994" t="s">
        <v>39851</v>
      </c>
      <c r="K1994" t="s">
        <v>39841</v>
      </c>
      <c r="L1994" t="s">
        <v>1263</v>
      </c>
      <c r="M1994">
        <v>-10</v>
      </c>
      <c r="P1994" s="2" t="s">
        <v>39852</v>
      </c>
      <c r="Q1994" t="s">
        <v>10060</v>
      </c>
      <c r="S1994">
        <v>0.37576625000000002</v>
      </c>
      <c r="T1994">
        <v>1.1978149E-2</v>
      </c>
      <c r="U1994">
        <v>0.15985115</v>
      </c>
      <c r="V1994">
        <v>8.9534809999999992E-3</v>
      </c>
      <c r="W1994">
        <v>0.40243408000000003</v>
      </c>
      <c r="X1994">
        <v>4.4602267000000001E-2</v>
      </c>
      <c r="Y1994">
        <v>-1.0256410256410241E-2</v>
      </c>
      <c r="Z1994">
        <v>8.4000000000000005E-2</v>
      </c>
      <c r="AA1994">
        <v>0.115</v>
      </c>
      <c r="AB1994">
        <v>0.8</v>
      </c>
      <c r="AC1994">
        <v>-0.81620000000000004</v>
      </c>
      <c r="AD1994" t="s">
        <v>48</v>
      </c>
      <c r="AE1994" t="s">
        <v>48</v>
      </c>
      <c r="AF1994" t="s">
        <v>48</v>
      </c>
      <c r="AG1994" t="s">
        <v>37311</v>
      </c>
    </row>
    <row r="1995" spans="1:33" hidden="1" outlineLevel="1" x14ac:dyDescent="0.2">
      <c r="A1995" t="s">
        <v>39853</v>
      </c>
      <c r="B1995" t="s">
        <v>39854</v>
      </c>
      <c r="C1995" t="s">
        <v>39783</v>
      </c>
      <c r="D1995" s="3"/>
      <c r="J1995" t="s">
        <v>39855</v>
      </c>
      <c r="K1995" t="s">
        <v>39845</v>
      </c>
      <c r="L1995" t="s">
        <v>1263</v>
      </c>
      <c r="M1995">
        <v>4</v>
      </c>
      <c r="P1995" s="2" t="s">
        <v>39856</v>
      </c>
      <c r="Q1995" t="s">
        <v>10471</v>
      </c>
      <c r="S1995">
        <v>4.5873325E-2</v>
      </c>
      <c r="T1995">
        <v>1.5449524E-3</v>
      </c>
      <c r="U1995">
        <v>1.8802373000000001E-2</v>
      </c>
      <c r="V1995">
        <v>3.0893209999999999E-3</v>
      </c>
      <c r="W1995">
        <v>1.8129934E-2</v>
      </c>
      <c r="X1995">
        <v>8.6087574999999996E-3</v>
      </c>
      <c r="Y1995">
        <v>0.22500000000000001</v>
      </c>
      <c r="Z1995">
        <v>0.17899999999999999</v>
      </c>
      <c r="AA1995">
        <v>0</v>
      </c>
      <c r="AB1995">
        <v>0.82099999999999995</v>
      </c>
      <c r="AC1995">
        <v>0.68840000000000001</v>
      </c>
      <c r="AD1995" t="s">
        <v>48</v>
      </c>
      <c r="AE1995" t="s">
        <v>48</v>
      </c>
      <c r="AF1995" t="s">
        <v>48</v>
      </c>
      <c r="AG1995" t="s">
        <v>37311</v>
      </c>
    </row>
    <row r="1996" spans="1:33" hidden="1" outlineLevel="1" x14ac:dyDescent="0.2">
      <c r="A1996" t="s">
        <v>39857</v>
      </c>
      <c r="B1996" t="s">
        <v>39858</v>
      </c>
      <c r="C1996" t="s">
        <v>39859</v>
      </c>
      <c r="D1996" s="3"/>
      <c r="J1996" t="s">
        <v>39860</v>
      </c>
      <c r="K1996" t="s">
        <v>39845</v>
      </c>
      <c r="L1996" t="s">
        <v>1263</v>
      </c>
      <c r="M1996">
        <v>7</v>
      </c>
      <c r="P1996" s="2" t="s">
        <v>39861</v>
      </c>
      <c r="Q1996" t="s">
        <v>47</v>
      </c>
      <c r="Y1996" t="s">
        <v>48</v>
      </c>
      <c r="Z1996" t="s">
        <v>48</v>
      </c>
      <c r="AA1996" t="s">
        <v>48</v>
      </c>
      <c r="AB1996" t="s">
        <v>48</v>
      </c>
      <c r="AC1996" t="s">
        <v>48</v>
      </c>
      <c r="AD1996" t="s">
        <v>48</v>
      </c>
      <c r="AE1996" t="s">
        <v>48</v>
      </c>
      <c r="AF1996" t="s">
        <v>48</v>
      </c>
      <c r="AG1996" t="s">
        <v>39862</v>
      </c>
    </row>
    <row r="1997" spans="1:33" hidden="1" outlineLevel="1" x14ac:dyDescent="0.2">
      <c r="A1997" t="s">
        <v>39863</v>
      </c>
      <c r="B1997" t="s">
        <v>39864</v>
      </c>
      <c r="C1997" t="s">
        <v>39680</v>
      </c>
      <c r="D1997" s="3"/>
      <c r="J1997" t="s">
        <v>39865</v>
      </c>
      <c r="K1997" t="s">
        <v>39849</v>
      </c>
      <c r="L1997" t="s">
        <v>1263</v>
      </c>
      <c r="M1997">
        <v>10</v>
      </c>
      <c r="P1997" s="2" t="s">
        <v>39866</v>
      </c>
      <c r="Q1997" t="s">
        <v>47</v>
      </c>
      <c r="S1997">
        <v>4.3399422999999999E-2</v>
      </c>
      <c r="T1997">
        <v>8.9645386E-4</v>
      </c>
      <c r="U1997">
        <v>1.5454766999999999E-2</v>
      </c>
      <c r="V1997">
        <v>2.7748393E-3</v>
      </c>
      <c r="W1997">
        <v>2.0321451000000001E-2</v>
      </c>
      <c r="X1997">
        <v>6.2655740000000003E-3</v>
      </c>
      <c r="Y1997">
        <v>0.64999999999999991</v>
      </c>
      <c r="Z1997">
        <v>0.13700000000000001</v>
      </c>
      <c r="AA1997">
        <v>0.14399999999999999</v>
      </c>
      <c r="AB1997">
        <v>0.71899999999999997</v>
      </c>
      <c r="AC1997">
        <v>0.1729</v>
      </c>
      <c r="AD1997" t="s">
        <v>48</v>
      </c>
      <c r="AE1997" t="s">
        <v>48</v>
      </c>
      <c r="AF1997" t="s">
        <v>48</v>
      </c>
      <c r="AG1997" t="s">
        <v>37311</v>
      </c>
    </row>
    <row r="1998" spans="1:33" hidden="1" outlineLevel="1" x14ac:dyDescent="0.2">
      <c r="A1998" t="s">
        <v>39867</v>
      </c>
      <c r="B1998" t="s">
        <v>39868</v>
      </c>
      <c r="C1998" t="s">
        <v>27730</v>
      </c>
      <c r="D1998" s="3"/>
      <c r="J1998" t="s">
        <v>39869</v>
      </c>
      <c r="K1998" t="s">
        <v>39853</v>
      </c>
      <c r="L1998" t="s">
        <v>1263</v>
      </c>
      <c r="M1998">
        <v>2</v>
      </c>
      <c r="P1998" s="2" t="s">
        <v>39870</v>
      </c>
      <c r="Q1998" t="s">
        <v>27733</v>
      </c>
      <c r="S1998">
        <v>4.3399422999999999E-2</v>
      </c>
      <c r="T1998">
        <v>2.5939941000000001E-3</v>
      </c>
      <c r="U1998">
        <v>2.6180768E-2</v>
      </c>
      <c r="V1998">
        <v>3.5517942000000001E-3</v>
      </c>
      <c r="W1998">
        <v>1.8323302E-2</v>
      </c>
      <c r="X1998">
        <v>9.7479850000000007E-3</v>
      </c>
      <c r="Y1998">
        <v>-0.17864583333333331</v>
      </c>
      <c r="Z1998">
        <v>5.7000000000000002E-2</v>
      </c>
      <c r="AA1998">
        <v>0.01</v>
      </c>
      <c r="AB1998">
        <v>0.93300000000000005</v>
      </c>
      <c r="AC1998">
        <v>0.54990000000000006</v>
      </c>
      <c r="AD1998" t="s">
        <v>48</v>
      </c>
      <c r="AE1998" t="s">
        <v>48</v>
      </c>
      <c r="AF1998" t="s">
        <v>48</v>
      </c>
      <c r="AG1998" t="s">
        <v>37311</v>
      </c>
    </row>
    <row r="1999" spans="1:33" hidden="1" outlineLevel="1" x14ac:dyDescent="0.2">
      <c r="A1999" t="s">
        <v>39871</v>
      </c>
      <c r="B1999" t="s">
        <v>39872</v>
      </c>
      <c r="C1999" t="s">
        <v>10940</v>
      </c>
      <c r="D1999" s="3"/>
      <c r="J1999" t="s">
        <v>39873</v>
      </c>
      <c r="K1999" t="s">
        <v>39857</v>
      </c>
      <c r="L1999" t="s">
        <v>1263</v>
      </c>
      <c r="M1999">
        <v>0</v>
      </c>
      <c r="P1999" s="2" t="s">
        <v>39874</v>
      </c>
      <c r="Q1999" t="s">
        <v>10831</v>
      </c>
      <c r="Y1999" t="s">
        <v>48</v>
      </c>
      <c r="Z1999" t="s">
        <v>48</v>
      </c>
      <c r="AA1999" t="s">
        <v>48</v>
      </c>
      <c r="AB1999" t="s">
        <v>48</v>
      </c>
      <c r="AC1999" t="s">
        <v>48</v>
      </c>
      <c r="AD1999" t="s">
        <v>48</v>
      </c>
      <c r="AE1999" t="s">
        <v>48</v>
      </c>
      <c r="AF1999" t="s">
        <v>48</v>
      </c>
      <c r="AG1999" t="s">
        <v>39775</v>
      </c>
    </row>
    <row r="2000" spans="1:33" hidden="1" outlineLevel="1" x14ac:dyDescent="0.2">
      <c r="A2000" t="s">
        <v>39875</v>
      </c>
      <c r="B2000" t="s">
        <v>39876</v>
      </c>
      <c r="C2000" t="s">
        <v>39730</v>
      </c>
      <c r="D2000" s="3"/>
      <c r="J2000" t="s">
        <v>39877</v>
      </c>
      <c r="K2000" t="s">
        <v>39863</v>
      </c>
      <c r="L2000" t="s">
        <v>1263</v>
      </c>
      <c r="M2000">
        <v>-6</v>
      </c>
      <c r="P2000" s="2" t="s">
        <v>39878</v>
      </c>
      <c r="Q2000" t="s">
        <v>10060</v>
      </c>
      <c r="S2000">
        <v>0.25462921999999999</v>
      </c>
      <c r="T2000">
        <v>8.4686280000000006E-3</v>
      </c>
      <c r="U2000">
        <v>0.12727508000000001</v>
      </c>
      <c r="V2000">
        <v>1.0877370000000001E-2</v>
      </c>
      <c r="W2000">
        <v>0.18355974999999999</v>
      </c>
      <c r="X2000">
        <v>9.618527E-3</v>
      </c>
      <c r="Y2000">
        <v>2.6420454545454549E-2</v>
      </c>
      <c r="Z2000">
        <v>0.14499999999999999</v>
      </c>
      <c r="AA2000">
        <v>5.2999999999999999E-2</v>
      </c>
      <c r="AB2000">
        <v>0.80200000000000005</v>
      </c>
      <c r="AC2000">
        <v>0.94689999999999996</v>
      </c>
      <c r="AD2000" t="s">
        <v>48</v>
      </c>
      <c r="AE2000" t="s">
        <v>48</v>
      </c>
      <c r="AF2000" t="s">
        <v>48</v>
      </c>
      <c r="AG2000" t="s">
        <v>37311</v>
      </c>
    </row>
    <row r="2001" spans="1:33" hidden="1" outlineLevel="1" x14ac:dyDescent="0.2">
      <c r="A2001" t="s">
        <v>39879</v>
      </c>
      <c r="B2001" t="s">
        <v>39880</v>
      </c>
      <c r="C2001" t="s">
        <v>39730</v>
      </c>
      <c r="D2001" s="3"/>
      <c r="J2001" t="s">
        <v>39881</v>
      </c>
      <c r="K2001" t="s">
        <v>39863</v>
      </c>
      <c r="L2001" t="s">
        <v>1263</v>
      </c>
      <c r="M2001">
        <v>-8</v>
      </c>
      <c r="P2001" s="2" t="s">
        <v>39882</v>
      </c>
      <c r="Q2001" t="s">
        <v>10060</v>
      </c>
      <c r="S2001">
        <v>0.49777440000000001</v>
      </c>
      <c r="T2001">
        <v>2.3076923999999999E-2</v>
      </c>
      <c r="U2001">
        <v>0.28593816999999999</v>
      </c>
      <c r="V2001">
        <v>0.28034934</v>
      </c>
      <c r="W2001">
        <v>0.51309439999999995</v>
      </c>
      <c r="X2001">
        <v>1.2233571E-2</v>
      </c>
      <c r="Y2001">
        <v>8.7539682539682556E-2</v>
      </c>
      <c r="Z2001">
        <v>0.2</v>
      </c>
      <c r="AA2001">
        <v>9.2999999999999999E-2</v>
      </c>
      <c r="AB2001">
        <v>0.70699999999999996</v>
      </c>
      <c r="AC2001">
        <v>0.89029999999999998</v>
      </c>
      <c r="AD2001" t="s">
        <v>48</v>
      </c>
      <c r="AE2001" t="s">
        <v>48</v>
      </c>
      <c r="AF2001" t="s">
        <v>48</v>
      </c>
      <c r="AG2001" t="s">
        <v>37311</v>
      </c>
    </row>
    <row r="2002" spans="1:33" hidden="1" outlineLevel="1" x14ac:dyDescent="0.2">
      <c r="A2002" t="s">
        <v>39883</v>
      </c>
      <c r="B2002" t="s">
        <v>39884</v>
      </c>
      <c r="C2002" t="s">
        <v>39680</v>
      </c>
      <c r="D2002" s="3"/>
      <c r="J2002" t="s">
        <v>39885</v>
      </c>
      <c r="K2002" t="s">
        <v>39875</v>
      </c>
      <c r="L2002" t="s">
        <v>1263</v>
      </c>
      <c r="M2002">
        <v>10</v>
      </c>
      <c r="P2002" s="2" t="s">
        <v>39886</v>
      </c>
      <c r="Q2002" t="s">
        <v>47</v>
      </c>
      <c r="S2002">
        <v>0.23739935000000001</v>
      </c>
      <c r="T2002">
        <v>8.4304810000000001E-3</v>
      </c>
      <c r="U2002">
        <v>0.10116277999999999</v>
      </c>
      <c r="V2002">
        <v>1.1839314E-2</v>
      </c>
      <c r="W2002">
        <v>0.113185234</v>
      </c>
      <c r="X2002">
        <v>9.1265879999999997E-3</v>
      </c>
      <c r="Y2002">
        <v>7.9014939309056832E-3</v>
      </c>
      <c r="Z2002">
        <v>8.1000000000000003E-2</v>
      </c>
      <c r="AA2002">
        <v>6.4000000000000001E-2</v>
      </c>
      <c r="AB2002">
        <v>0.85499999999999998</v>
      </c>
      <c r="AC2002">
        <v>0.25130000000000002</v>
      </c>
      <c r="AD2002" t="s">
        <v>48</v>
      </c>
      <c r="AE2002" t="s">
        <v>48</v>
      </c>
      <c r="AF2002" t="s">
        <v>48</v>
      </c>
      <c r="AG2002" t="s">
        <v>37311</v>
      </c>
    </row>
    <row r="2003" spans="1:33" hidden="1" outlineLevel="1" x14ac:dyDescent="0.2">
      <c r="A2003" t="s">
        <v>39887</v>
      </c>
      <c r="B2003" t="s">
        <v>39888</v>
      </c>
      <c r="C2003" t="s">
        <v>39680</v>
      </c>
      <c r="D2003" s="3"/>
      <c r="J2003" t="s">
        <v>39889</v>
      </c>
      <c r="K2003" t="s">
        <v>39879</v>
      </c>
      <c r="L2003" t="s">
        <v>1263</v>
      </c>
      <c r="M2003">
        <v>13</v>
      </c>
      <c r="P2003" s="2" t="s">
        <v>39890</v>
      </c>
      <c r="Q2003" t="s">
        <v>47</v>
      </c>
      <c r="S2003">
        <v>4.9584184000000003E-2</v>
      </c>
      <c r="T2003">
        <v>8.4877013999999998E-4</v>
      </c>
      <c r="U2003">
        <v>1.1868047499999999E-2</v>
      </c>
      <c r="V2003">
        <v>1.6741530000000001E-3</v>
      </c>
      <c r="W2003">
        <v>2.4124375999999999E-2</v>
      </c>
      <c r="X2003">
        <v>6.2332096999999998E-3</v>
      </c>
      <c r="Y2003">
        <v>-8.3333333333333176E-3</v>
      </c>
      <c r="Z2003">
        <v>0.16600000000000001</v>
      </c>
      <c r="AA2003">
        <v>0.251</v>
      </c>
      <c r="AB2003">
        <v>0.58299999999999996</v>
      </c>
      <c r="AC2003">
        <v>-0.2263</v>
      </c>
      <c r="AD2003" t="s">
        <v>48</v>
      </c>
      <c r="AE2003" t="s">
        <v>48</v>
      </c>
      <c r="AF2003" t="s">
        <v>48</v>
      </c>
      <c r="AG2003" t="s">
        <v>37311</v>
      </c>
    </row>
    <row r="2004" spans="1:33" hidden="1" outlineLevel="1" x14ac:dyDescent="0.2">
      <c r="A2004" t="s">
        <v>39891</v>
      </c>
      <c r="B2004" t="s">
        <v>39892</v>
      </c>
      <c r="C2004" t="s">
        <v>39730</v>
      </c>
      <c r="D2004" s="3"/>
      <c r="J2004" t="s">
        <v>39893</v>
      </c>
      <c r="K2004" t="s">
        <v>39883</v>
      </c>
      <c r="L2004" t="s">
        <v>1263</v>
      </c>
      <c r="M2004">
        <v>-1</v>
      </c>
      <c r="P2004" s="2" t="s">
        <v>39894</v>
      </c>
      <c r="Q2004" t="s">
        <v>10060</v>
      </c>
      <c r="S2004">
        <v>0.57795319999999994</v>
      </c>
      <c r="T2004">
        <v>0.16960317</v>
      </c>
      <c r="U2004">
        <v>0.48510036000000001</v>
      </c>
      <c r="V2004">
        <v>4.1519220000000003E-2</v>
      </c>
      <c r="W2004">
        <v>0.5588244</v>
      </c>
      <c r="X2004">
        <v>1.3579931E-2</v>
      </c>
      <c r="Y2004">
        <v>0.25357142857142861</v>
      </c>
      <c r="Z2004">
        <v>0.106</v>
      </c>
      <c r="AA2004">
        <v>8.5999999999999993E-2</v>
      </c>
      <c r="AB2004">
        <v>0.80900000000000005</v>
      </c>
      <c r="AC2004">
        <v>0.68530000000000002</v>
      </c>
      <c r="AD2004" t="s">
        <v>48</v>
      </c>
      <c r="AE2004" t="s">
        <v>48</v>
      </c>
      <c r="AF2004" t="s">
        <v>48</v>
      </c>
      <c r="AG2004" t="s">
        <v>37311</v>
      </c>
    </row>
    <row r="2005" spans="1:33" hidden="1" outlineLevel="1" x14ac:dyDescent="0.2">
      <c r="A2005" t="s">
        <v>39895</v>
      </c>
      <c r="B2005" t="s">
        <v>39896</v>
      </c>
      <c r="C2005" t="s">
        <v>39730</v>
      </c>
      <c r="D2005" s="3"/>
      <c r="J2005" t="s">
        <v>39897</v>
      </c>
      <c r="K2005" t="s">
        <v>39883</v>
      </c>
      <c r="L2005" t="s">
        <v>1263</v>
      </c>
      <c r="M2005">
        <v>-1</v>
      </c>
      <c r="P2005" s="2" t="s">
        <v>39898</v>
      </c>
      <c r="Q2005" t="s">
        <v>10060</v>
      </c>
      <c r="S2005">
        <v>0.11161</v>
      </c>
      <c r="T2005">
        <v>3.7765503000000001E-3</v>
      </c>
      <c r="U2005">
        <v>1.9895467999999999E-2</v>
      </c>
      <c r="V2005">
        <v>4.8467190000000002E-3</v>
      </c>
      <c r="W2005">
        <v>2.264188E-2</v>
      </c>
      <c r="X2005">
        <v>5.7856824000000001E-2</v>
      </c>
      <c r="Y2005">
        <v>-9.2499999999999999E-2</v>
      </c>
      <c r="Z2005">
        <v>7.0000000000000007E-2</v>
      </c>
      <c r="AA2005">
        <v>5.1999999999999998E-2</v>
      </c>
      <c r="AB2005">
        <v>0.878</v>
      </c>
      <c r="AC2005">
        <v>0.25</v>
      </c>
      <c r="AD2005" t="s">
        <v>48</v>
      </c>
      <c r="AE2005" t="s">
        <v>48</v>
      </c>
      <c r="AF2005" t="s">
        <v>48</v>
      </c>
      <c r="AG2005" t="s">
        <v>37311</v>
      </c>
    </row>
    <row r="2006" spans="1:33" hidden="1" outlineLevel="1" x14ac:dyDescent="0.2">
      <c r="A2006" t="s">
        <v>39899</v>
      </c>
      <c r="B2006" t="s">
        <v>39900</v>
      </c>
      <c r="C2006" t="s">
        <v>39730</v>
      </c>
      <c r="D2006" s="3"/>
      <c r="J2006" t="s">
        <v>39901</v>
      </c>
      <c r="K2006" t="s">
        <v>39887</v>
      </c>
      <c r="L2006" t="s">
        <v>1263</v>
      </c>
      <c r="M2006">
        <v>-1</v>
      </c>
      <c r="P2006" s="2" t="s">
        <v>39902</v>
      </c>
      <c r="Q2006" t="s">
        <v>10060</v>
      </c>
      <c r="S2006">
        <v>0.57219880000000001</v>
      </c>
      <c r="T2006">
        <v>5.2044145999999999E-2</v>
      </c>
      <c r="U2006">
        <v>0.50135689999999999</v>
      </c>
      <c r="V2006">
        <v>3.2495940000000001E-2</v>
      </c>
      <c r="W2006">
        <v>0.51309439999999995</v>
      </c>
      <c r="X2006">
        <v>1.6638106E-2</v>
      </c>
      <c r="Y2006">
        <v>4.944444444444443E-2</v>
      </c>
      <c r="Z2006">
        <v>0.123</v>
      </c>
      <c r="AA2006">
        <v>0.11899999999999999</v>
      </c>
      <c r="AB2006">
        <v>0.75800000000000001</v>
      </c>
      <c r="AC2006">
        <v>0.42359999999999998</v>
      </c>
      <c r="AD2006" t="s">
        <v>48</v>
      </c>
      <c r="AE2006" t="s">
        <v>48</v>
      </c>
      <c r="AF2006" t="s">
        <v>48</v>
      </c>
      <c r="AG2006" t="s">
        <v>37311</v>
      </c>
    </row>
    <row r="2007" spans="1:33" hidden="1" outlineLevel="1" x14ac:dyDescent="0.2">
      <c r="A2007" t="s">
        <v>39903</v>
      </c>
      <c r="B2007" t="s">
        <v>39904</v>
      </c>
      <c r="C2007" t="s">
        <v>39680</v>
      </c>
      <c r="D2007" s="3"/>
      <c r="J2007" t="s">
        <v>39905</v>
      </c>
      <c r="K2007" t="s">
        <v>39891</v>
      </c>
      <c r="L2007" t="s">
        <v>1263</v>
      </c>
      <c r="M2007">
        <v>3</v>
      </c>
      <c r="P2007" s="2" t="s">
        <v>39906</v>
      </c>
      <c r="Q2007" t="s">
        <v>47</v>
      </c>
      <c r="S2007">
        <v>0.36095104</v>
      </c>
      <c r="T2007">
        <v>7.8582760000000008E-3</v>
      </c>
      <c r="U2007">
        <v>8.9693464000000001E-2</v>
      </c>
      <c r="V2007">
        <v>8.5465049999999994E-3</v>
      </c>
      <c r="W2007">
        <v>0.37392882</v>
      </c>
      <c r="X2007">
        <v>1.0006900000000001E-2</v>
      </c>
      <c r="Y2007">
        <v>0.33373015873015871</v>
      </c>
      <c r="Z2007">
        <v>0.14399999999999999</v>
      </c>
      <c r="AA2007">
        <v>3.3000000000000002E-2</v>
      </c>
      <c r="AB2007">
        <v>0.82299999999999995</v>
      </c>
      <c r="AC2007">
        <v>0.89219999999999999</v>
      </c>
      <c r="AD2007" t="s">
        <v>48</v>
      </c>
      <c r="AE2007" t="s">
        <v>48</v>
      </c>
      <c r="AF2007" t="s">
        <v>48</v>
      </c>
      <c r="AG2007" t="s">
        <v>37311</v>
      </c>
    </row>
    <row r="2008" spans="1:33" hidden="1" outlineLevel="1" x14ac:dyDescent="0.2">
      <c r="A2008" t="s">
        <v>39907</v>
      </c>
      <c r="B2008" t="s">
        <v>39908</v>
      </c>
      <c r="C2008" t="s">
        <v>39730</v>
      </c>
      <c r="D2008" s="3"/>
      <c r="J2008" t="s">
        <v>39909</v>
      </c>
      <c r="K2008" t="s">
        <v>39903</v>
      </c>
      <c r="L2008" t="s">
        <v>1263</v>
      </c>
      <c r="M2008">
        <v>0</v>
      </c>
      <c r="P2008" s="2" t="s">
        <v>39910</v>
      </c>
      <c r="Q2008" t="s">
        <v>10060</v>
      </c>
      <c r="S2008">
        <v>0.15324512000000001</v>
      </c>
      <c r="T2008">
        <v>2.9182434000000002E-3</v>
      </c>
      <c r="U2008">
        <v>2.9050144999999999E-2</v>
      </c>
      <c r="V2008">
        <v>4.4397430000000003E-3</v>
      </c>
      <c r="W2008">
        <v>7.8086719999999998E-2</v>
      </c>
      <c r="X2008">
        <v>7.1976690000000003E-3</v>
      </c>
      <c r="Y2008">
        <v>0.1182997557997558</v>
      </c>
      <c r="Z2008">
        <v>0.153</v>
      </c>
      <c r="AA2008">
        <v>9.4E-2</v>
      </c>
      <c r="AB2008">
        <v>0.753</v>
      </c>
      <c r="AC2008">
        <v>0.98370000000000002</v>
      </c>
      <c r="AD2008" t="s">
        <v>48</v>
      </c>
      <c r="AE2008" t="s">
        <v>48</v>
      </c>
      <c r="AF2008" t="s">
        <v>48</v>
      </c>
      <c r="AG2008" t="s">
        <v>37311</v>
      </c>
    </row>
    <row r="2009" spans="1:33" hidden="1" outlineLevel="1" x14ac:dyDescent="0.2">
      <c r="A2009" t="s">
        <v>39911</v>
      </c>
      <c r="B2009" t="s">
        <v>39912</v>
      </c>
      <c r="C2009" t="s">
        <v>39680</v>
      </c>
      <c r="D2009" s="3"/>
      <c r="J2009" t="s">
        <v>39913</v>
      </c>
      <c r="K2009" t="s">
        <v>39907</v>
      </c>
      <c r="L2009" t="s">
        <v>1263</v>
      </c>
      <c r="M2009">
        <v>2</v>
      </c>
      <c r="P2009" s="2" t="s">
        <v>39914</v>
      </c>
      <c r="Q2009" t="s">
        <v>47</v>
      </c>
      <c r="S2009">
        <v>0.33753739999999999</v>
      </c>
      <c r="T2009">
        <v>1.0070801000000001E-2</v>
      </c>
      <c r="U2009">
        <v>7.7731855000000002E-2</v>
      </c>
      <c r="V2009">
        <v>7.5105648000000002E-3</v>
      </c>
      <c r="W2009">
        <v>0.32682731999999998</v>
      </c>
      <c r="X2009">
        <v>3.0969119E-2</v>
      </c>
      <c r="Y2009">
        <v>0.19513888888888889</v>
      </c>
      <c r="Z2009">
        <v>3.9E-2</v>
      </c>
      <c r="AA2009">
        <v>0.158</v>
      </c>
      <c r="AB2009">
        <v>0.80300000000000005</v>
      </c>
      <c r="AC2009">
        <v>-0.97199999999999998</v>
      </c>
      <c r="AD2009" t="s">
        <v>48</v>
      </c>
      <c r="AE2009" t="s">
        <v>48</v>
      </c>
      <c r="AF2009" t="s">
        <v>48</v>
      </c>
      <c r="AG2009" t="s">
        <v>37311</v>
      </c>
    </row>
    <row r="2010" spans="1:33" hidden="1" outlineLevel="1" x14ac:dyDescent="0.2">
      <c r="A2010" t="s">
        <v>39915</v>
      </c>
      <c r="B2010" t="s">
        <v>39916</v>
      </c>
      <c r="C2010" t="s">
        <v>39730</v>
      </c>
      <c r="D2010" s="3"/>
      <c r="J2010" t="s">
        <v>39917</v>
      </c>
      <c r="K2010" t="s">
        <v>39911</v>
      </c>
      <c r="L2010" t="s">
        <v>1263</v>
      </c>
      <c r="M2010">
        <v>0</v>
      </c>
      <c r="P2010" s="2" t="s">
        <v>39918</v>
      </c>
      <c r="Q2010" t="s">
        <v>10060</v>
      </c>
      <c r="S2010">
        <v>0.39441586000000001</v>
      </c>
      <c r="T2010">
        <v>9.8419189999999993E-3</v>
      </c>
      <c r="U2010">
        <v>6.8967215999999998E-2</v>
      </c>
      <c r="V2010">
        <v>1.0137413E-2</v>
      </c>
      <c r="W2010">
        <v>0.43396309999999999</v>
      </c>
      <c r="X2010">
        <v>2.2853966999999999E-2</v>
      </c>
      <c r="Y2010">
        <v>8.360700602079902E-3</v>
      </c>
      <c r="Z2010">
        <v>8.1000000000000003E-2</v>
      </c>
      <c r="AA2010">
        <v>8.6999999999999994E-2</v>
      </c>
      <c r="AB2010">
        <v>0.83199999999999996</v>
      </c>
      <c r="AC2010">
        <v>-0.27460000000000001</v>
      </c>
      <c r="AD2010" t="s">
        <v>48</v>
      </c>
      <c r="AE2010" t="s">
        <v>48</v>
      </c>
      <c r="AF2010" t="s">
        <v>48</v>
      </c>
      <c r="AG2010" t="s">
        <v>37311</v>
      </c>
    </row>
    <row r="2011" spans="1:33" hidden="1" outlineLevel="1" x14ac:dyDescent="0.2">
      <c r="O2011" s="2"/>
      <c r="P2011" s="2"/>
    </row>
    <row r="2012" spans="1:33" hidden="1" outlineLevel="1" x14ac:dyDescent="0.2">
      <c r="O2012" s="2"/>
      <c r="P2012" s="2"/>
    </row>
    <row r="2013" spans="1:33" hidden="1" outlineLevel="1" x14ac:dyDescent="0.2">
      <c r="O2013" s="2"/>
      <c r="P2013" s="2"/>
    </row>
    <row r="2014" spans="1:33" hidden="1" outlineLevel="1" x14ac:dyDescent="0.2">
      <c r="O2014" s="2"/>
      <c r="P2014" s="2"/>
    </row>
    <row r="2015" spans="1:33" hidden="1" outlineLevel="1" x14ac:dyDescent="0.2">
      <c r="O2015" s="2"/>
      <c r="P2015" s="2"/>
    </row>
    <row r="2016" spans="1:33" hidden="1" outlineLevel="1" x14ac:dyDescent="0.2">
      <c r="O2016" s="2"/>
      <c r="P2016" s="2"/>
    </row>
    <row r="2017" spans="15:16" hidden="1" outlineLevel="1" x14ac:dyDescent="0.2">
      <c r="O2017" s="2"/>
      <c r="P2017" s="2"/>
    </row>
    <row r="2018" spans="15:16" hidden="1" outlineLevel="1" x14ac:dyDescent="0.2">
      <c r="O2018" s="2"/>
      <c r="P2018" s="2"/>
    </row>
    <row r="2019" spans="15:16" hidden="1" outlineLevel="1" x14ac:dyDescent="0.2"/>
    <row r="2020" spans="15:16" hidden="1" outlineLevel="1" x14ac:dyDescent="0.2"/>
    <row r="2021" spans="15:16" hidden="1" outlineLevel="1" x14ac:dyDescent="0.2"/>
    <row r="2022" spans="15:16" hidden="1" outlineLevel="1" x14ac:dyDescent="0.2"/>
    <row r="2023" spans="15:16" hidden="1" outlineLevel="1" x14ac:dyDescent="0.2"/>
    <row r="2024" spans="15:16" hidden="1" outlineLevel="1" x14ac:dyDescent="0.2"/>
    <row r="2025" spans="15:16" hidden="1" outlineLevel="1" x14ac:dyDescent="0.2"/>
    <row r="2026" spans="15:16" hidden="1" outlineLevel="1" x14ac:dyDescent="0.2"/>
    <row r="2027" spans="15:16" hidden="1" outlineLevel="1" x14ac:dyDescent="0.2"/>
    <row r="2028" spans="15:16" hidden="1" outlineLevel="1" x14ac:dyDescent="0.2"/>
    <row r="2029" spans="15:16" hidden="1" outlineLevel="1" x14ac:dyDescent="0.2"/>
    <row r="2030" spans="15:16" hidden="1" outlineLevel="1" x14ac:dyDescent="0.2"/>
    <row r="2031" spans="15:16" hidden="1" outlineLevel="1" x14ac:dyDescent="0.2"/>
    <row r="2032" spans="15:16" hidden="1" outlineLevel="1" x14ac:dyDescent="0.2"/>
    <row r="2033" spans="1:44" collapsed="1" x14ac:dyDescent="0.2">
      <c r="A2033" t="s">
        <v>37433</v>
      </c>
      <c r="B2033" t="s">
        <v>37434</v>
      </c>
      <c r="C2033" t="s">
        <v>37435</v>
      </c>
      <c r="D2033" t="s">
        <v>37436</v>
      </c>
      <c r="E2033" t="s">
        <v>41</v>
      </c>
      <c r="F2033" t="s">
        <v>43</v>
      </c>
      <c r="G2033">
        <v>22</v>
      </c>
      <c r="H2033" t="s">
        <v>42</v>
      </c>
      <c r="I2033">
        <v>22</v>
      </c>
      <c r="J2033" t="s">
        <v>37437</v>
      </c>
      <c r="L2033" t="s">
        <v>45</v>
      </c>
      <c r="M2033">
        <v>2</v>
      </c>
      <c r="N2033">
        <v>0.75</v>
      </c>
      <c r="O2033" s="2" t="s">
        <v>37438</v>
      </c>
      <c r="P2033" s="2" t="s">
        <v>37438</v>
      </c>
      <c r="Q2033" t="s">
        <v>47</v>
      </c>
      <c r="R2033" t="s">
        <v>1196</v>
      </c>
      <c r="S2033">
        <v>0.12867521000000001</v>
      </c>
      <c r="T2033">
        <v>5.6838990000000001E-3</v>
      </c>
      <c r="U2033">
        <v>8.9370175999999996E-2</v>
      </c>
      <c r="V2033">
        <v>8.9904800000000003E-3</v>
      </c>
      <c r="W2033">
        <v>4.6178754000000002E-2</v>
      </c>
      <c r="X2033">
        <v>9.9551169999999994E-3</v>
      </c>
      <c r="Y2033">
        <v>-0.14278499278499279</v>
      </c>
      <c r="Z2033">
        <v>0.1</v>
      </c>
      <c r="AA2033">
        <v>0.08</v>
      </c>
      <c r="AB2033">
        <v>0.82</v>
      </c>
      <c r="AC2033">
        <v>0.44969999999999999</v>
      </c>
      <c r="AD2033" t="s">
        <v>48</v>
      </c>
      <c r="AE2033" t="s">
        <v>48</v>
      </c>
      <c r="AF2033" t="s">
        <v>48</v>
      </c>
      <c r="AG2033" t="s">
        <v>37311</v>
      </c>
      <c r="AH2033">
        <f t="shared" ref="AH2033" si="103">SUM(AI2033:AJ2033)</f>
        <v>9</v>
      </c>
      <c r="AI2033">
        <f t="shared" ref="AI2033" si="104">COUNTIF(L2033:L2047, "Comment")</f>
        <v>5</v>
      </c>
      <c r="AJ2033">
        <f t="shared" ref="AJ2033" si="105">COUNTIF(L2033:L2047, "Reply")</f>
        <v>4</v>
      </c>
      <c r="AK2033">
        <f t="shared" ref="AK2033" si="106">COUNTIF(C2034:C2047, C2033)</f>
        <v>1</v>
      </c>
      <c r="AM2033">
        <f t="shared" ref="AM2033" si="107">AVERAGE(S2033:S2047)</f>
        <v>0.19354910939999997</v>
      </c>
      <c r="AN2033">
        <f t="shared" ref="AN2033" si="108">AVERAGE(Y2033:Y2047)</f>
        <v>-5.8440629925629928E-2</v>
      </c>
      <c r="AO2033" cm="1">
        <f t="array" ref="AO2033">SUM(COUNTIF(J2034:J2047, {"*NTA*","*YWNBTA*"}))</f>
        <v>7</v>
      </c>
      <c r="AP2033" cm="1">
        <f t="array" ref="AP2033">SUM(COUNTIF(J2034:J2047, {"*YTA*","*YWBTA*"}))</f>
        <v>0</v>
      </c>
      <c r="AQ2033" s="9">
        <f t="shared" ref="AQ2033" si="109">COUNTIF(J2034:J2047, "*ESH*")</f>
        <v>0</v>
      </c>
      <c r="AR2033" t="str">
        <f t="shared" ref="AR2033" si="110">IF(AO2033&gt;AP2033,(IF(AO2033&gt;AQ2033,"NTA","YTA")), IF(AP2033&gt;AQ2033,"YTA","ESH"))</f>
        <v>NTA</v>
      </c>
    </row>
    <row r="2034" spans="1:44" hidden="1" outlineLevel="1" x14ac:dyDescent="0.2">
      <c r="A2034" t="s">
        <v>39919</v>
      </c>
      <c r="B2034" t="s">
        <v>39920</v>
      </c>
      <c r="C2034" t="s">
        <v>36168</v>
      </c>
      <c r="D2034" s="3"/>
      <c r="J2034" t="s">
        <v>39921</v>
      </c>
      <c r="K2034" t="s">
        <v>37433</v>
      </c>
      <c r="L2034" t="s">
        <v>1233</v>
      </c>
      <c r="M2034">
        <v>2</v>
      </c>
      <c r="P2034" s="2" t="s">
        <v>39922</v>
      </c>
      <c r="Q2034" t="s">
        <v>10132</v>
      </c>
      <c r="S2034">
        <v>0.16331999</v>
      </c>
      <c r="T2034">
        <v>2.1743774E-3</v>
      </c>
      <c r="U2034">
        <v>1.5283971E-2</v>
      </c>
      <c r="V2034">
        <v>4.2177554999999999E-3</v>
      </c>
      <c r="W2034">
        <v>9.5630279999999998E-2</v>
      </c>
      <c r="X2034">
        <v>7.4177469999999997E-3</v>
      </c>
      <c r="Y2034">
        <v>0</v>
      </c>
      <c r="Z2034" t="s">
        <v>48</v>
      </c>
      <c r="AA2034" t="s">
        <v>48</v>
      </c>
      <c r="AB2034" t="s">
        <v>48</v>
      </c>
      <c r="AC2034" t="s">
        <v>48</v>
      </c>
      <c r="AD2034" t="s">
        <v>48</v>
      </c>
      <c r="AE2034" t="s">
        <v>48</v>
      </c>
      <c r="AF2034" t="s">
        <v>48</v>
      </c>
      <c r="AG2034" t="s">
        <v>38726</v>
      </c>
    </row>
    <row r="2035" spans="1:44" hidden="1" outlineLevel="1" x14ac:dyDescent="0.2">
      <c r="A2035" t="s">
        <v>39923</v>
      </c>
      <c r="B2035" t="s">
        <v>39924</v>
      </c>
      <c r="C2035" t="s">
        <v>39925</v>
      </c>
      <c r="D2035" s="3"/>
      <c r="J2035" t="s">
        <v>39926</v>
      </c>
      <c r="K2035" t="s">
        <v>37433</v>
      </c>
      <c r="L2035" t="s">
        <v>1233</v>
      </c>
      <c r="M2035">
        <v>2</v>
      </c>
      <c r="P2035" s="2" t="s">
        <v>39927</v>
      </c>
      <c r="Q2035" t="s">
        <v>10104</v>
      </c>
      <c r="S2035">
        <v>0.11067997</v>
      </c>
      <c r="T2035">
        <v>2.4318694999999999E-3</v>
      </c>
      <c r="U2035">
        <v>2.7273865000000001E-2</v>
      </c>
      <c r="V2035">
        <v>3.7737815000000001E-3</v>
      </c>
      <c r="W2035">
        <v>2.2448512E-2</v>
      </c>
      <c r="X2035">
        <v>1.3269233E-2</v>
      </c>
      <c r="Y2035">
        <v>0</v>
      </c>
      <c r="Z2035">
        <v>0.152</v>
      </c>
      <c r="AA2035">
        <v>0</v>
      </c>
      <c r="AB2035">
        <v>0.84799999999999998</v>
      </c>
      <c r="AC2035">
        <v>0.36120000000000002</v>
      </c>
      <c r="AD2035" t="s">
        <v>48</v>
      </c>
      <c r="AE2035" t="s">
        <v>48</v>
      </c>
      <c r="AF2035" t="s">
        <v>48</v>
      </c>
      <c r="AG2035" t="s">
        <v>37311</v>
      </c>
    </row>
    <row r="2036" spans="1:44" hidden="1" outlineLevel="1" x14ac:dyDescent="0.2">
      <c r="A2036" t="s">
        <v>39928</v>
      </c>
      <c r="B2036" t="s">
        <v>39929</v>
      </c>
      <c r="C2036" t="s">
        <v>16690</v>
      </c>
      <c r="D2036" s="3"/>
      <c r="J2036" t="s">
        <v>39930</v>
      </c>
      <c r="K2036" t="s">
        <v>37433</v>
      </c>
      <c r="L2036" t="s">
        <v>1233</v>
      </c>
      <c r="M2036">
        <v>2</v>
      </c>
      <c r="P2036" s="2" t="s">
        <v>39931</v>
      </c>
      <c r="Q2036" t="s">
        <v>39262</v>
      </c>
      <c r="S2036">
        <v>5.4779384E-2</v>
      </c>
      <c r="T2036">
        <v>1.4877319E-3</v>
      </c>
      <c r="U2036">
        <v>1.4361672000000001E-2</v>
      </c>
      <c r="V2036">
        <v>2.5343532000000001E-3</v>
      </c>
      <c r="W2036">
        <v>2.0966014000000002E-2</v>
      </c>
      <c r="X2036">
        <v>1.0032792E-2</v>
      </c>
      <c r="Y2036">
        <v>-0.5</v>
      </c>
      <c r="Z2036">
        <v>0</v>
      </c>
      <c r="AA2036">
        <v>0</v>
      </c>
      <c r="AB2036">
        <v>1</v>
      </c>
      <c r="AC2036">
        <v>0</v>
      </c>
      <c r="AD2036" t="s">
        <v>48</v>
      </c>
      <c r="AE2036" t="s">
        <v>48</v>
      </c>
      <c r="AF2036" t="s">
        <v>48</v>
      </c>
      <c r="AG2036" t="s">
        <v>37311</v>
      </c>
    </row>
    <row r="2037" spans="1:44" hidden="1" outlineLevel="1" x14ac:dyDescent="0.2">
      <c r="A2037" t="s">
        <v>39932</v>
      </c>
      <c r="B2037" t="s">
        <v>39933</v>
      </c>
      <c r="C2037" t="s">
        <v>39934</v>
      </c>
      <c r="D2037" s="3"/>
      <c r="J2037" t="s">
        <v>39935</v>
      </c>
      <c r="K2037" t="s">
        <v>37433</v>
      </c>
      <c r="L2037" t="s">
        <v>1233</v>
      </c>
      <c r="M2037">
        <v>2</v>
      </c>
      <c r="P2037" s="2" t="s">
        <v>39936</v>
      </c>
      <c r="Q2037" t="s">
        <v>10138</v>
      </c>
      <c r="S2037">
        <v>0.23523537999999999</v>
      </c>
      <c r="T2037">
        <v>7.3242187999999998E-3</v>
      </c>
      <c r="U2037">
        <v>0.117874645</v>
      </c>
      <c r="V2037">
        <v>2.4399190000000001E-2</v>
      </c>
      <c r="W2037">
        <v>0.11978693</v>
      </c>
      <c r="X2037">
        <v>1.1508608E-2</v>
      </c>
      <c r="Y2037">
        <v>3.8461538461538728E-3</v>
      </c>
      <c r="Z2037">
        <v>3.7999999999999999E-2</v>
      </c>
      <c r="AA2037">
        <v>9.5000000000000001E-2</v>
      </c>
      <c r="AB2037">
        <v>0.86699999999999999</v>
      </c>
      <c r="AC2037">
        <v>-0.81699999999999995</v>
      </c>
      <c r="AD2037" t="s">
        <v>48</v>
      </c>
      <c r="AE2037" t="s">
        <v>48</v>
      </c>
      <c r="AF2037" t="s">
        <v>48</v>
      </c>
      <c r="AG2037" t="s">
        <v>37311</v>
      </c>
    </row>
    <row r="2038" spans="1:44" hidden="1" outlineLevel="1" x14ac:dyDescent="0.2">
      <c r="A2038" t="s">
        <v>39937</v>
      </c>
      <c r="B2038" t="s">
        <v>39938</v>
      </c>
      <c r="C2038" t="s">
        <v>26571</v>
      </c>
      <c r="D2038" s="3"/>
      <c r="J2038" t="s">
        <v>39939</v>
      </c>
      <c r="K2038" t="s">
        <v>37433</v>
      </c>
      <c r="L2038" t="s">
        <v>1233</v>
      </c>
      <c r="M2038">
        <v>1</v>
      </c>
      <c r="P2038" s="2" t="s">
        <v>39940</v>
      </c>
      <c r="Q2038" t="s">
        <v>10258</v>
      </c>
      <c r="S2038">
        <v>9.7419969999999995E-2</v>
      </c>
      <c r="T2038">
        <v>2.3555756000000001E-3</v>
      </c>
      <c r="U2038">
        <v>1.9622196000000001E-2</v>
      </c>
      <c r="V2038">
        <v>3.385304E-3</v>
      </c>
      <c r="W2038">
        <v>3.1146555999999999E-2</v>
      </c>
      <c r="X2038">
        <v>1.0628296000000001E-2</v>
      </c>
      <c r="Y2038">
        <v>0.16</v>
      </c>
      <c r="Z2038">
        <v>0</v>
      </c>
      <c r="AA2038">
        <v>0</v>
      </c>
      <c r="AB2038">
        <v>1</v>
      </c>
      <c r="AC2038">
        <v>0</v>
      </c>
      <c r="AD2038" t="s">
        <v>48</v>
      </c>
      <c r="AE2038" t="s">
        <v>48</v>
      </c>
      <c r="AF2038" t="s">
        <v>48</v>
      </c>
      <c r="AG2038" t="s">
        <v>37311</v>
      </c>
    </row>
    <row r="2039" spans="1:44" hidden="1" outlineLevel="1" x14ac:dyDescent="0.2">
      <c r="A2039" t="s">
        <v>39941</v>
      </c>
      <c r="B2039" t="s">
        <v>39942</v>
      </c>
      <c r="C2039" t="s">
        <v>37435</v>
      </c>
      <c r="D2039" s="3"/>
      <c r="J2039" t="s">
        <v>39943</v>
      </c>
      <c r="K2039" t="s">
        <v>39932</v>
      </c>
      <c r="L2039" t="s">
        <v>1263</v>
      </c>
      <c r="M2039">
        <v>4</v>
      </c>
      <c r="P2039" s="2" t="s">
        <v>39944</v>
      </c>
      <c r="Q2039" t="s">
        <v>47</v>
      </c>
      <c r="S2039">
        <v>9.5250619999999994E-2</v>
      </c>
      <c r="T2039">
        <v>3.414154E-3</v>
      </c>
      <c r="U2039">
        <v>8.3551009999999995E-2</v>
      </c>
      <c r="V2039">
        <v>8.3245179999999995E-3</v>
      </c>
      <c r="W2039">
        <v>2.7730936000000001E-2</v>
      </c>
      <c r="X2039">
        <v>7.7672823999999996E-3</v>
      </c>
      <c r="Y2039">
        <v>7.5694444444444439E-2</v>
      </c>
      <c r="Z2039">
        <v>0.14499999999999999</v>
      </c>
      <c r="AA2039">
        <v>6.4000000000000001E-2</v>
      </c>
      <c r="AB2039">
        <v>0.79200000000000004</v>
      </c>
      <c r="AC2039">
        <v>0.91400000000000003</v>
      </c>
      <c r="AD2039" t="s">
        <v>48</v>
      </c>
      <c r="AE2039" t="s">
        <v>48</v>
      </c>
      <c r="AF2039" t="s">
        <v>48</v>
      </c>
      <c r="AG2039" t="s">
        <v>37311</v>
      </c>
    </row>
    <row r="2040" spans="1:44" hidden="1" outlineLevel="1" x14ac:dyDescent="0.2">
      <c r="A2040" t="s">
        <v>39945</v>
      </c>
      <c r="B2040" t="s">
        <v>39946</v>
      </c>
      <c r="C2040" t="s">
        <v>39947</v>
      </c>
      <c r="D2040" s="3"/>
      <c r="J2040" t="s">
        <v>39948</v>
      </c>
      <c r="K2040" t="s">
        <v>39941</v>
      </c>
      <c r="L2040" t="s">
        <v>1263</v>
      </c>
      <c r="M2040">
        <v>7</v>
      </c>
      <c r="P2040" s="2" t="s">
        <v>39949</v>
      </c>
      <c r="Q2040" t="s">
        <v>25313</v>
      </c>
      <c r="S2040">
        <v>0.61223894000000001</v>
      </c>
      <c r="T2040">
        <v>2.3076923999999999E-2</v>
      </c>
      <c r="U2040">
        <v>0.55356324000000001</v>
      </c>
      <c r="V2040">
        <v>1.1839314E-2</v>
      </c>
      <c r="W2040">
        <v>0.51309439999999995</v>
      </c>
      <c r="X2040">
        <v>9.0230220000000003E-3</v>
      </c>
      <c r="Y2040">
        <v>-0.1784</v>
      </c>
      <c r="Z2040">
        <v>2.4E-2</v>
      </c>
      <c r="AA2040">
        <v>0.20899999999999999</v>
      </c>
      <c r="AB2040">
        <v>0.76600000000000001</v>
      </c>
      <c r="AC2040">
        <v>-0.83860000000000001</v>
      </c>
      <c r="AD2040" t="s">
        <v>48</v>
      </c>
      <c r="AE2040" t="s">
        <v>48</v>
      </c>
      <c r="AF2040" t="s">
        <v>48</v>
      </c>
      <c r="AG2040" t="s">
        <v>37311</v>
      </c>
    </row>
    <row r="2041" spans="1:44" hidden="1" outlineLevel="1" x14ac:dyDescent="0.2">
      <c r="A2041" t="s">
        <v>39950</v>
      </c>
      <c r="B2041" t="s">
        <v>39951</v>
      </c>
      <c r="C2041" t="s">
        <v>14338</v>
      </c>
      <c r="D2041" s="3"/>
      <c r="J2041" t="s">
        <v>39952</v>
      </c>
      <c r="K2041" t="s">
        <v>39941</v>
      </c>
      <c r="L2041" t="s">
        <v>1263</v>
      </c>
      <c r="M2041">
        <v>4</v>
      </c>
      <c r="P2041" s="2" t="s">
        <v>39953</v>
      </c>
      <c r="Q2041" t="s">
        <v>11213</v>
      </c>
      <c r="S2041">
        <v>0.20265625000000001</v>
      </c>
      <c r="T2041">
        <v>5.1879882999999998E-3</v>
      </c>
      <c r="U2041">
        <v>3.4146797E-2</v>
      </c>
      <c r="V2041">
        <v>2.3796257000000001E-2</v>
      </c>
      <c r="W2041">
        <v>0.123407245</v>
      </c>
      <c r="X2041">
        <v>7.9226320000000006E-3</v>
      </c>
      <c r="Y2041">
        <v>9.5238095238095233E-2</v>
      </c>
      <c r="Z2041">
        <v>0.16300000000000001</v>
      </c>
      <c r="AA2041">
        <v>0.11799999999999999</v>
      </c>
      <c r="AB2041">
        <v>0.71899999999999997</v>
      </c>
      <c r="AC2041">
        <v>0.53439999999999999</v>
      </c>
      <c r="AD2041" t="s">
        <v>48</v>
      </c>
      <c r="AE2041" t="s">
        <v>48</v>
      </c>
      <c r="AF2041" t="s">
        <v>48</v>
      </c>
      <c r="AG2041" t="s">
        <v>37311</v>
      </c>
    </row>
    <row r="2042" spans="1:44" hidden="1" outlineLevel="1" x14ac:dyDescent="0.2">
      <c r="A2042" t="s">
        <v>39954</v>
      </c>
      <c r="B2042" t="s">
        <v>39955</v>
      </c>
      <c r="C2042" t="s">
        <v>39956</v>
      </c>
      <c r="D2042" s="3"/>
      <c r="J2042" t="s">
        <v>39957</v>
      </c>
      <c r="K2042" t="s">
        <v>39941</v>
      </c>
      <c r="L2042" t="s">
        <v>1263</v>
      </c>
      <c r="M2042">
        <v>2</v>
      </c>
      <c r="P2042" s="2" t="s">
        <v>39958</v>
      </c>
      <c r="Q2042" t="s">
        <v>10150</v>
      </c>
      <c r="S2042">
        <v>0.23523537999999999</v>
      </c>
      <c r="T2042">
        <v>5.8364869999999996E-3</v>
      </c>
      <c r="U2042">
        <v>0.21132571999999999</v>
      </c>
      <c r="V2042">
        <v>5.5496785999999999E-3</v>
      </c>
      <c r="W2042">
        <v>8.3112895000000006E-2</v>
      </c>
      <c r="X2042">
        <v>6.7575129999999997E-3</v>
      </c>
      <c r="Y2042">
        <v>-9.8000000000000018E-2</v>
      </c>
      <c r="Z2042">
        <v>2.7E-2</v>
      </c>
      <c r="AA2042">
        <v>0.121</v>
      </c>
      <c r="AB2042">
        <v>0.85099999999999998</v>
      </c>
      <c r="AC2042">
        <v>-0.67469999999999997</v>
      </c>
      <c r="AD2042" t="s">
        <v>48</v>
      </c>
      <c r="AE2042" t="s">
        <v>48</v>
      </c>
      <c r="AF2042" t="s">
        <v>48</v>
      </c>
      <c r="AG2042" t="s">
        <v>37311</v>
      </c>
    </row>
    <row r="2043" spans="1:44" hidden="1" outlineLevel="1" x14ac:dyDescent="0.2"/>
    <row r="2044" spans="1:44" hidden="1" outlineLevel="1" x14ac:dyDescent="0.2"/>
    <row r="2045" spans="1:44" hidden="1" outlineLevel="1" x14ac:dyDescent="0.2"/>
    <row r="2046" spans="1:44" hidden="1" outlineLevel="1" x14ac:dyDescent="0.2"/>
    <row r="2047" spans="1:44" hidden="1" outlineLevel="1" x14ac:dyDescent="0.2"/>
    <row r="2048" spans="1:44" collapsed="1" x14ac:dyDescent="0.2">
      <c r="A2048" t="s">
        <v>37439</v>
      </c>
      <c r="B2048" t="s">
        <v>37440</v>
      </c>
      <c r="C2048" t="s">
        <v>37441</v>
      </c>
      <c r="D2048" t="s">
        <v>37442</v>
      </c>
      <c r="E2048" t="s">
        <v>692</v>
      </c>
      <c r="F2048" t="s">
        <v>42</v>
      </c>
      <c r="G2048">
        <v>33</v>
      </c>
      <c r="H2048" t="s">
        <v>43</v>
      </c>
      <c r="I2048">
        <v>38</v>
      </c>
      <c r="J2048" t="s">
        <v>37443</v>
      </c>
      <c r="L2048" t="s">
        <v>45</v>
      </c>
      <c r="M2048">
        <v>3</v>
      </c>
      <c r="N2048">
        <v>0.67</v>
      </c>
      <c r="O2048" s="2" t="s">
        <v>37444</v>
      </c>
      <c r="P2048" s="2" t="s">
        <v>37444</v>
      </c>
      <c r="Q2048" t="s">
        <v>47</v>
      </c>
      <c r="R2048" t="s">
        <v>1196</v>
      </c>
      <c r="S2048">
        <v>2.7795790000000001E-2</v>
      </c>
      <c r="T2048">
        <v>1.0204315E-3</v>
      </c>
      <c r="U2048">
        <v>1.5762200000000001E-2</v>
      </c>
      <c r="V2048">
        <v>2.7933380999999998E-3</v>
      </c>
      <c r="W2048">
        <v>1.4808920999999999E-2</v>
      </c>
      <c r="X2048">
        <v>6.6798385000000002E-3</v>
      </c>
      <c r="Y2048">
        <v>0.19028787878787881</v>
      </c>
      <c r="Z2048">
        <v>0.10100000000000001</v>
      </c>
      <c r="AA2048">
        <v>1.6E-2</v>
      </c>
      <c r="AB2048">
        <v>0.88300000000000001</v>
      </c>
      <c r="AC2048">
        <v>0.98960000000000004</v>
      </c>
      <c r="AD2048" t="s">
        <v>48</v>
      </c>
      <c r="AE2048" t="s">
        <v>48</v>
      </c>
      <c r="AF2048" t="s">
        <v>48</v>
      </c>
      <c r="AG2048" t="s">
        <v>37311</v>
      </c>
      <c r="AH2048">
        <f t="shared" ref="AH2048" si="111">SUM(AI2048:AJ2048)</f>
        <v>19</v>
      </c>
      <c r="AI2048">
        <f>COUNTIF(L2048:L2069,"Comment")</f>
        <v>8</v>
      </c>
      <c r="AJ2048">
        <f>COUNTIF(L2048:L2069, "Reply")</f>
        <v>11</v>
      </c>
      <c r="AK2048">
        <f>COUNTIF(C2049:C2069, C2048)</f>
        <v>8</v>
      </c>
      <c r="AM2048">
        <f>AVERAGE(S2048:S2069)</f>
        <v>5.2892355629999985E-2</v>
      </c>
      <c r="AN2048">
        <f>AVERAGE(Y2048:Y2069)</f>
        <v>0.16555407647907647</v>
      </c>
      <c r="AO2048" cm="1">
        <f t="array" ref="AO2048">SUM(COUNTIF(J2049:J2069, {"*NTA*","*YWNBTA*"}))</f>
        <v>6</v>
      </c>
      <c r="AP2048" cm="1">
        <f t="array" ref="AP2048">SUM(COUNTIF(J2049:J2069, {"*YTA*","*YWBTA*"}))</f>
        <v>0</v>
      </c>
      <c r="AQ2048">
        <f t="shared" ref="AQ2048" si="112">COUNTIF(J2049:J2069, "*ESH*")</f>
        <v>0</v>
      </c>
      <c r="AR2048" t="str">
        <f t="shared" ref="AR2048" si="113">IF(AO2048&gt;AP2048,(IF(AO2048&gt;AQ2048,"NTA","YTA")),IF(AP2048&gt;AQ2048,"YTA","ESH"))</f>
        <v>NTA</v>
      </c>
    </row>
    <row r="2049" spans="1:33" hidden="1" outlineLevel="1" x14ac:dyDescent="0.2">
      <c r="A2049" t="s">
        <v>39959</v>
      </c>
      <c r="B2049" t="s">
        <v>39960</v>
      </c>
      <c r="C2049" t="s">
        <v>10812</v>
      </c>
      <c r="D2049" s="3"/>
      <c r="J2049" t="s">
        <v>39961</v>
      </c>
      <c r="K2049" t="s">
        <v>37439</v>
      </c>
      <c r="L2049" t="s">
        <v>1233</v>
      </c>
      <c r="M2049">
        <v>10</v>
      </c>
      <c r="P2049" s="2" t="s">
        <v>39962</v>
      </c>
      <c r="Q2049" t="s">
        <v>37855</v>
      </c>
      <c r="S2049">
        <v>7.6338826E-3</v>
      </c>
      <c r="T2049">
        <v>4.1961670000000001E-4</v>
      </c>
      <c r="U2049">
        <v>9.0669900000000005E-3</v>
      </c>
      <c r="V2049">
        <v>1.1654325000000001E-3</v>
      </c>
      <c r="W2049">
        <v>7.1708739999999998E-3</v>
      </c>
      <c r="X2049">
        <v>5.9063290000000001E-3</v>
      </c>
      <c r="Y2049">
        <v>0.1875</v>
      </c>
      <c r="Z2049">
        <v>0.11799999999999999</v>
      </c>
      <c r="AA2049">
        <v>0</v>
      </c>
      <c r="AB2049">
        <v>0.88200000000000001</v>
      </c>
      <c r="AC2049">
        <v>0.4466</v>
      </c>
      <c r="AD2049" t="s">
        <v>48</v>
      </c>
      <c r="AE2049" t="s">
        <v>48</v>
      </c>
      <c r="AF2049" t="s">
        <v>48</v>
      </c>
      <c r="AG2049" t="s">
        <v>37311</v>
      </c>
    </row>
    <row r="2050" spans="1:33" hidden="1" outlineLevel="1" x14ac:dyDescent="0.2">
      <c r="A2050" t="s">
        <v>39963</v>
      </c>
      <c r="B2050" t="s">
        <v>39964</v>
      </c>
      <c r="C2050" t="s">
        <v>30277</v>
      </c>
      <c r="D2050" s="3"/>
      <c r="J2050" t="s">
        <v>39965</v>
      </c>
      <c r="K2050" t="s">
        <v>37439</v>
      </c>
      <c r="L2050" t="s">
        <v>1233</v>
      </c>
      <c r="M2050">
        <v>5</v>
      </c>
      <c r="P2050" s="2" t="s">
        <v>39966</v>
      </c>
      <c r="Q2050" t="s">
        <v>47</v>
      </c>
      <c r="S2050">
        <v>7.5294E-2</v>
      </c>
      <c r="T2050">
        <v>1.0824203000000001E-3</v>
      </c>
      <c r="U2050">
        <v>1.2448753999999999E-2</v>
      </c>
      <c r="V2050">
        <v>2.9228306000000002E-3</v>
      </c>
      <c r="W2050">
        <v>3.566399E-2</v>
      </c>
      <c r="X2050">
        <v>6.2720470000000002E-3</v>
      </c>
      <c r="Y2050">
        <v>0.22500000000000001</v>
      </c>
      <c r="Z2050">
        <v>0</v>
      </c>
      <c r="AA2050">
        <v>0.17199999999999999</v>
      </c>
      <c r="AB2050">
        <v>0.82799999999999996</v>
      </c>
      <c r="AC2050">
        <v>-0.44040000000000001</v>
      </c>
      <c r="AD2050" t="s">
        <v>48</v>
      </c>
      <c r="AE2050" t="s">
        <v>48</v>
      </c>
      <c r="AF2050" t="s">
        <v>48</v>
      </c>
      <c r="AG2050" t="s">
        <v>37311</v>
      </c>
    </row>
    <row r="2051" spans="1:33" hidden="1" outlineLevel="1" x14ac:dyDescent="0.2">
      <c r="A2051" t="s">
        <v>39967</v>
      </c>
      <c r="B2051" t="s">
        <v>39968</v>
      </c>
      <c r="C2051" t="s">
        <v>39969</v>
      </c>
      <c r="D2051" s="3"/>
      <c r="J2051" t="s">
        <v>39970</v>
      </c>
      <c r="K2051" t="s">
        <v>37439</v>
      </c>
      <c r="L2051" t="s">
        <v>1233</v>
      </c>
      <c r="M2051">
        <v>2</v>
      </c>
      <c r="P2051" s="2" t="s">
        <v>39971</v>
      </c>
      <c r="Q2051" t="s">
        <v>39972</v>
      </c>
      <c r="S2051">
        <v>1.09324735E-2</v>
      </c>
      <c r="T2051">
        <v>4.386902E-4</v>
      </c>
      <c r="U2051">
        <v>9.8697320000000009E-3</v>
      </c>
      <c r="V2051">
        <v>1.1469335000000001E-3</v>
      </c>
      <c r="W2051">
        <v>8.5578819999999993E-3</v>
      </c>
      <c r="X2051">
        <v>6.0778604999999998E-3</v>
      </c>
      <c r="Y2051">
        <v>0.4</v>
      </c>
      <c r="Z2051">
        <v>0.124</v>
      </c>
      <c r="AA2051">
        <v>4.9000000000000002E-2</v>
      </c>
      <c r="AB2051">
        <v>0.82799999999999996</v>
      </c>
      <c r="AC2051">
        <v>0.50570000000000004</v>
      </c>
      <c r="AD2051" t="s">
        <v>48</v>
      </c>
      <c r="AE2051" t="s">
        <v>48</v>
      </c>
      <c r="AF2051" t="s">
        <v>48</v>
      </c>
      <c r="AG2051" t="s">
        <v>37311</v>
      </c>
    </row>
    <row r="2052" spans="1:33" hidden="1" outlineLevel="1" x14ac:dyDescent="0.2">
      <c r="A2052" t="s">
        <v>39973</v>
      </c>
      <c r="B2052" t="s">
        <v>39974</v>
      </c>
      <c r="C2052" t="s">
        <v>39975</v>
      </c>
      <c r="D2052" s="3"/>
      <c r="J2052" t="s">
        <v>39976</v>
      </c>
      <c r="K2052" t="s">
        <v>37439</v>
      </c>
      <c r="L2052" t="s">
        <v>1233</v>
      </c>
      <c r="M2052">
        <v>2</v>
      </c>
      <c r="P2052" s="2" t="s">
        <v>39977</v>
      </c>
      <c r="Q2052" t="s">
        <v>25385</v>
      </c>
      <c r="S2052">
        <v>1.54562555E-2</v>
      </c>
      <c r="T2052">
        <v>6.7234040000000003E-4</v>
      </c>
      <c r="U2052">
        <v>1.1133623E-2</v>
      </c>
      <c r="V2052">
        <v>1.8683917999999999E-3</v>
      </c>
      <c r="W2052">
        <v>8.9378849999999996E-3</v>
      </c>
      <c r="X2052">
        <v>6.9258080000000003E-3</v>
      </c>
      <c r="Y2052">
        <v>0.29499999999999998</v>
      </c>
      <c r="Z2052">
        <v>0.23300000000000001</v>
      </c>
      <c r="AA2052">
        <v>0.03</v>
      </c>
      <c r="AB2052">
        <v>0.73699999999999999</v>
      </c>
      <c r="AC2052">
        <v>0.89449999999999996</v>
      </c>
      <c r="AD2052" t="s">
        <v>48</v>
      </c>
      <c r="AE2052" t="s">
        <v>48</v>
      </c>
      <c r="AF2052" t="s">
        <v>48</v>
      </c>
      <c r="AG2052" t="s">
        <v>37311</v>
      </c>
    </row>
    <row r="2053" spans="1:33" hidden="1" outlineLevel="1" x14ac:dyDescent="0.2">
      <c r="A2053" t="s">
        <v>39978</v>
      </c>
      <c r="B2053" t="s">
        <v>39979</v>
      </c>
      <c r="C2053" t="s">
        <v>39980</v>
      </c>
      <c r="D2053" s="3"/>
      <c r="J2053" t="s">
        <v>39981</v>
      </c>
      <c r="K2053" t="s">
        <v>37439</v>
      </c>
      <c r="L2053" t="s">
        <v>1233</v>
      </c>
      <c r="M2053">
        <v>1</v>
      </c>
      <c r="P2053" s="2" t="s">
        <v>39982</v>
      </c>
      <c r="Q2053" t="s">
        <v>10258</v>
      </c>
      <c r="S2053">
        <v>1.9226073999999999E-2</v>
      </c>
      <c r="T2053">
        <v>8.7738040000000001E-4</v>
      </c>
      <c r="U2053">
        <v>1.2858665999999999E-2</v>
      </c>
      <c r="V2053">
        <v>2.7748393E-3</v>
      </c>
      <c r="W2053">
        <v>9.3178870000000004E-3</v>
      </c>
      <c r="X2053">
        <v>7.1717774999999996E-3</v>
      </c>
      <c r="Y2053">
        <v>-0.05</v>
      </c>
      <c r="Z2053">
        <v>0</v>
      </c>
      <c r="AA2053">
        <v>0</v>
      </c>
      <c r="AB2053">
        <v>1</v>
      </c>
      <c r="AC2053">
        <v>0</v>
      </c>
      <c r="AD2053" t="s">
        <v>48</v>
      </c>
      <c r="AE2053" t="s">
        <v>48</v>
      </c>
      <c r="AF2053" t="s">
        <v>48</v>
      </c>
      <c r="AG2053" t="s">
        <v>37311</v>
      </c>
    </row>
    <row r="2054" spans="1:33" hidden="1" outlineLevel="1" x14ac:dyDescent="0.2">
      <c r="A2054" t="s">
        <v>39983</v>
      </c>
      <c r="B2054" t="s">
        <v>39984</v>
      </c>
      <c r="C2054" t="s">
        <v>37441</v>
      </c>
      <c r="D2054" s="3"/>
      <c r="J2054" t="s">
        <v>39985</v>
      </c>
      <c r="K2054" t="s">
        <v>37439</v>
      </c>
      <c r="L2054" t="s">
        <v>1233</v>
      </c>
      <c r="M2054">
        <v>0</v>
      </c>
      <c r="P2054" s="2" t="s">
        <v>39986</v>
      </c>
      <c r="Q2054" t="s">
        <v>47</v>
      </c>
      <c r="S2054">
        <v>1.2817383E-2</v>
      </c>
      <c r="T2054">
        <v>5.3167342999999999E-4</v>
      </c>
      <c r="U2054">
        <v>9.6647769999999994E-3</v>
      </c>
      <c r="V2054">
        <v>1.9978843999999998E-3</v>
      </c>
      <c r="W2054">
        <v>8.2158800000000001E-3</v>
      </c>
      <c r="X2054">
        <v>6.3497214999999997E-3</v>
      </c>
      <c r="Y2054">
        <v>0</v>
      </c>
      <c r="Z2054">
        <v>0</v>
      </c>
      <c r="AA2054">
        <v>0</v>
      </c>
      <c r="AB2054">
        <v>1</v>
      </c>
      <c r="AC2054">
        <v>0</v>
      </c>
      <c r="AD2054" t="s">
        <v>48</v>
      </c>
      <c r="AE2054" t="s">
        <v>48</v>
      </c>
      <c r="AF2054" t="s">
        <v>48</v>
      </c>
      <c r="AG2054" t="s">
        <v>37311</v>
      </c>
    </row>
    <row r="2055" spans="1:33" hidden="1" outlineLevel="1" x14ac:dyDescent="0.2">
      <c r="A2055" t="s">
        <v>39987</v>
      </c>
      <c r="B2055" t="s">
        <v>39988</v>
      </c>
      <c r="C2055" t="s">
        <v>14472</v>
      </c>
      <c r="D2055" s="3"/>
      <c r="J2055" t="s">
        <v>39989</v>
      </c>
      <c r="K2055" t="s">
        <v>37439</v>
      </c>
      <c r="L2055" t="s">
        <v>1233</v>
      </c>
      <c r="M2055">
        <v>1</v>
      </c>
      <c r="P2055" s="2" t="s">
        <v>39990</v>
      </c>
      <c r="Q2055" t="s">
        <v>36184</v>
      </c>
      <c r="S2055">
        <v>2.685301E-2</v>
      </c>
      <c r="T2055">
        <v>6.0558319999999999E-4</v>
      </c>
      <c r="U2055">
        <v>1.1868047499999999E-2</v>
      </c>
      <c r="V2055">
        <v>1.2394282E-3</v>
      </c>
      <c r="W2055">
        <v>1.6632931E-2</v>
      </c>
      <c r="X2055">
        <v>5.8577823999999999E-3</v>
      </c>
      <c r="Y2055">
        <v>0.45</v>
      </c>
      <c r="Z2055">
        <v>0.05</v>
      </c>
      <c r="AA2055">
        <v>4.2999999999999997E-2</v>
      </c>
      <c r="AB2055">
        <v>0.90700000000000003</v>
      </c>
      <c r="AC2055">
        <v>0.1174</v>
      </c>
      <c r="AD2055" t="s">
        <v>48</v>
      </c>
      <c r="AE2055" t="s">
        <v>48</v>
      </c>
      <c r="AF2055" t="s">
        <v>48</v>
      </c>
      <c r="AG2055" t="s">
        <v>37311</v>
      </c>
    </row>
    <row r="2056" spans="1:33" hidden="1" outlineLevel="1" x14ac:dyDescent="0.2">
      <c r="A2056" t="s">
        <v>39991</v>
      </c>
      <c r="B2056" t="s">
        <v>39992</v>
      </c>
      <c r="C2056" t="s">
        <v>22076</v>
      </c>
      <c r="D2056" s="3"/>
      <c r="J2056" t="s">
        <v>39993</v>
      </c>
      <c r="K2056" t="s">
        <v>37439</v>
      </c>
      <c r="L2056" t="s">
        <v>1233</v>
      </c>
      <c r="M2056">
        <v>1</v>
      </c>
      <c r="P2056" s="2" t="s">
        <v>39994</v>
      </c>
      <c r="Q2056" t="s">
        <v>47</v>
      </c>
      <c r="S2056">
        <v>2.6028076000000001E-2</v>
      </c>
      <c r="T2056">
        <v>1.0538100999999999E-3</v>
      </c>
      <c r="U2056">
        <v>1.4327513E-2</v>
      </c>
      <c r="V2056">
        <v>3.4777985E-3</v>
      </c>
      <c r="W2056">
        <v>1.3440913000000001E-2</v>
      </c>
      <c r="X2056">
        <v>7.8708479999999997E-3</v>
      </c>
      <c r="Y2056">
        <v>0.30674603174603182</v>
      </c>
      <c r="Z2056">
        <v>0.182</v>
      </c>
      <c r="AA2056">
        <v>0</v>
      </c>
      <c r="AB2056">
        <v>0.81799999999999995</v>
      </c>
      <c r="AC2056">
        <v>0.83940000000000003</v>
      </c>
      <c r="AD2056" t="s">
        <v>48</v>
      </c>
      <c r="AE2056" t="s">
        <v>48</v>
      </c>
      <c r="AF2056" t="s">
        <v>48</v>
      </c>
      <c r="AG2056" t="s">
        <v>37311</v>
      </c>
    </row>
    <row r="2057" spans="1:33" hidden="1" outlineLevel="1" x14ac:dyDescent="0.2">
      <c r="A2057" t="s">
        <v>39995</v>
      </c>
      <c r="B2057" t="s">
        <v>39996</v>
      </c>
      <c r="C2057" t="s">
        <v>37441</v>
      </c>
      <c r="D2057" s="3"/>
      <c r="J2057" t="s">
        <v>39997</v>
      </c>
      <c r="K2057" t="s">
        <v>39959</v>
      </c>
      <c r="L2057" t="s">
        <v>1263</v>
      </c>
      <c r="M2057">
        <v>2</v>
      </c>
      <c r="P2057" s="2" t="s">
        <v>39998</v>
      </c>
      <c r="Q2057" t="s">
        <v>47</v>
      </c>
      <c r="S2057">
        <v>1.6587201999999999E-2</v>
      </c>
      <c r="T2057">
        <v>7.9154970000000003E-4</v>
      </c>
      <c r="U2057">
        <v>1.3780964999999999E-2</v>
      </c>
      <c r="V2057">
        <v>2.8673338E-3</v>
      </c>
      <c r="W2057">
        <v>8.5578819999999993E-3</v>
      </c>
      <c r="X2057">
        <v>6.5503810000000001E-3</v>
      </c>
      <c r="Y2057">
        <v>0.33333333333333331</v>
      </c>
      <c r="Z2057">
        <v>0.16700000000000001</v>
      </c>
      <c r="AA2057">
        <v>0</v>
      </c>
      <c r="AB2057">
        <v>0.83299999999999996</v>
      </c>
      <c r="AC2057">
        <v>0.70030000000000003</v>
      </c>
      <c r="AD2057" t="s">
        <v>48</v>
      </c>
      <c r="AE2057" t="s">
        <v>48</v>
      </c>
      <c r="AF2057" t="s">
        <v>48</v>
      </c>
      <c r="AG2057" t="s">
        <v>37311</v>
      </c>
    </row>
    <row r="2058" spans="1:33" hidden="1" outlineLevel="1" x14ac:dyDescent="0.2">
      <c r="A2058" t="s">
        <v>39999</v>
      </c>
      <c r="B2058" t="s">
        <v>40000</v>
      </c>
      <c r="C2058" t="s">
        <v>37441</v>
      </c>
      <c r="D2058" s="3"/>
      <c r="J2058" t="s">
        <v>40001</v>
      </c>
      <c r="K2058" t="s">
        <v>39973</v>
      </c>
      <c r="L2058" t="s">
        <v>1263</v>
      </c>
      <c r="M2058">
        <v>1</v>
      </c>
      <c r="P2058" s="2" t="s">
        <v>40002</v>
      </c>
      <c r="Q2058" t="s">
        <v>47</v>
      </c>
      <c r="S2058">
        <v>1.5267765000000001E-2</v>
      </c>
      <c r="T2058">
        <v>5.6266784999999995E-4</v>
      </c>
      <c r="U2058">
        <v>1.0996987E-2</v>
      </c>
      <c r="V2058">
        <v>1.3689207000000001E-3</v>
      </c>
      <c r="W2058">
        <v>8.842885E-3</v>
      </c>
      <c r="X2058">
        <v>6.433869E-3</v>
      </c>
      <c r="Y2058">
        <v>0.2</v>
      </c>
      <c r="Z2058">
        <v>0.128</v>
      </c>
      <c r="AA2058">
        <v>8.3000000000000004E-2</v>
      </c>
      <c r="AB2058">
        <v>0.78800000000000003</v>
      </c>
      <c r="AC2058">
        <v>0.22800000000000001</v>
      </c>
      <c r="AD2058" t="s">
        <v>48</v>
      </c>
      <c r="AE2058" t="s">
        <v>48</v>
      </c>
      <c r="AF2058" t="s">
        <v>48</v>
      </c>
      <c r="AG2058" t="s">
        <v>37311</v>
      </c>
    </row>
    <row r="2059" spans="1:33" hidden="1" outlineLevel="1" x14ac:dyDescent="0.2">
      <c r="A2059" t="s">
        <v>40003</v>
      </c>
      <c r="B2059" t="s">
        <v>40004</v>
      </c>
      <c r="C2059" t="s">
        <v>37441</v>
      </c>
      <c r="D2059" s="3"/>
      <c r="J2059" t="s">
        <v>40005</v>
      </c>
      <c r="K2059" t="s">
        <v>39978</v>
      </c>
      <c r="L2059" t="s">
        <v>1263</v>
      </c>
      <c r="M2059">
        <v>2</v>
      </c>
      <c r="P2059" s="2" t="s">
        <v>40006</v>
      </c>
      <c r="Q2059" t="s">
        <v>47</v>
      </c>
      <c r="S2059">
        <v>1.2440401E-2</v>
      </c>
      <c r="T2059">
        <v>7.0095059999999998E-4</v>
      </c>
      <c r="U2059">
        <v>1.2277958E-2</v>
      </c>
      <c r="V2059">
        <v>2.7378413000000001E-3</v>
      </c>
      <c r="W2059">
        <v>7.7218770000000003E-3</v>
      </c>
      <c r="X2059">
        <v>6.8092960000000003E-3</v>
      </c>
      <c r="Y2059">
        <v>-0.3</v>
      </c>
      <c r="Z2059">
        <v>0</v>
      </c>
      <c r="AA2059">
        <v>4.7E-2</v>
      </c>
      <c r="AB2059">
        <v>0.95299999999999996</v>
      </c>
      <c r="AC2059">
        <v>-0.4168</v>
      </c>
      <c r="AD2059" t="s">
        <v>48</v>
      </c>
      <c r="AE2059" t="s">
        <v>48</v>
      </c>
      <c r="AF2059" t="s">
        <v>48</v>
      </c>
      <c r="AG2059" t="s">
        <v>37311</v>
      </c>
    </row>
    <row r="2060" spans="1:33" hidden="1" outlineLevel="1" x14ac:dyDescent="0.2">
      <c r="A2060" t="s">
        <v>40007</v>
      </c>
      <c r="B2060" t="s">
        <v>40008</v>
      </c>
      <c r="C2060" t="s">
        <v>37441</v>
      </c>
      <c r="D2060" s="3"/>
      <c r="J2060" t="s">
        <v>40009</v>
      </c>
      <c r="K2060" t="s">
        <v>39987</v>
      </c>
      <c r="L2060" t="s">
        <v>1263</v>
      </c>
      <c r="M2060">
        <v>1</v>
      </c>
      <c r="P2060" s="2" t="s">
        <v>40010</v>
      </c>
      <c r="Q2060" t="s">
        <v>47</v>
      </c>
      <c r="S2060">
        <v>5.7748068E-2</v>
      </c>
      <c r="T2060">
        <v>1.5449524E-3</v>
      </c>
      <c r="U2060">
        <v>2.3652986000000001E-2</v>
      </c>
      <c r="V2060">
        <v>3.0523231E-3</v>
      </c>
      <c r="W2060">
        <v>2.1997315999999999E-2</v>
      </c>
      <c r="X2060">
        <v>6.5697995E-3</v>
      </c>
      <c r="Y2060">
        <v>0.33750000000000002</v>
      </c>
      <c r="Z2060">
        <v>0.20200000000000001</v>
      </c>
      <c r="AA2060">
        <v>0</v>
      </c>
      <c r="AB2060">
        <v>0.79800000000000004</v>
      </c>
      <c r="AC2060">
        <v>0.64859999999999995</v>
      </c>
      <c r="AD2060" t="s">
        <v>48</v>
      </c>
      <c r="AE2060" t="s">
        <v>48</v>
      </c>
      <c r="AF2060" t="s">
        <v>48</v>
      </c>
      <c r="AG2060" t="s">
        <v>37311</v>
      </c>
    </row>
    <row r="2061" spans="1:33" hidden="1" outlineLevel="1" x14ac:dyDescent="0.2">
      <c r="A2061" t="s">
        <v>40011</v>
      </c>
      <c r="B2061" t="s">
        <v>40012</v>
      </c>
      <c r="C2061" t="s">
        <v>37441</v>
      </c>
      <c r="D2061" s="3"/>
      <c r="J2061" t="s">
        <v>40013</v>
      </c>
      <c r="K2061" t="s">
        <v>39991</v>
      </c>
      <c r="L2061" t="s">
        <v>1263</v>
      </c>
      <c r="M2061">
        <v>2</v>
      </c>
      <c r="P2061" s="2" t="s">
        <v>40014</v>
      </c>
      <c r="Q2061" t="s">
        <v>47</v>
      </c>
      <c r="S2061">
        <v>0.28087773999999999</v>
      </c>
      <c r="T2061">
        <v>1.5221698000000001E-2</v>
      </c>
      <c r="U2061">
        <v>0.22792831</v>
      </c>
      <c r="V2061">
        <v>3.0175667E-2</v>
      </c>
      <c r="W2061">
        <v>0.16337911999999999</v>
      </c>
      <c r="X2061">
        <v>1.0162249E-2</v>
      </c>
      <c r="Y2061">
        <v>0.4</v>
      </c>
      <c r="Z2061">
        <v>0.35899999999999999</v>
      </c>
      <c r="AA2061">
        <v>0</v>
      </c>
      <c r="AB2061">
        <v>0.64100000000000001</v>
      </c>
      <c r="AC2061">
        <v>0.42149999999999999</v>
      </c>
      <c r="AD2061" t="s">
        <v>48</v>
      </c>
      <c r="AE2061" t="s">
        <v>48</v>
      </c>
      <c r="AF2061" t="s">
        <v>48</v>
      </c>
      <c r="AG2061" t="s">
        <v>37311</v>
      </c>
    </row>
    <row r="2062" spans="1:33" hidden="1" outlineLevel="1" x14ac:dyDescent="0.2">
      <c r="A2062" t="s">
        <v>40015</v>
      </c>
      <c r="B2062" t="s">
        <v>40016</v>
      </c>
      <c r="C2062" t="s">
        <v>513</v>
      </c>
      <c r="D2062" s="3"/>
      <c r="J2062" t="s">
        <v>40017</v>
      </c>
      <c r="K2062" t="s">
        <v>39995</v>
      </c>
      <c r="L2062" t="s">
        <v>1263</v>
      </c>
      <c r="M2062">
        <v>5</v>
      </c>
      <c r="P2062" s="2" t="s">
        <v>40018</v>
      </c>
      <c r="Q2062" t="s">
        <v>47</v>
      </c>
      <c r="S2062">
        <v>2.4849600999999999E-2</v>
      </c>
      <c r="T2062">
        <v>1.3256073E-3</v>
      </c>
      <c r="U2062">
        <v>1.5796359999999999E-2</v>
      </c>
      <c r="V2062">
        <v>4.2732526000000002E-3</v>
      </c>
      <c r="W2062">
        <v>9.6028885000000001E-3</v>
      </c>
      <c r="X2062">
        <v>8.1686009999999993E-3</v>
      </c>
      <c r="Y2062">
        <v>-0.10714285714285721</v>
      </c>
      <c r="Z2062">
        <v>0</v>
      </c>
      <c r="AA2062">
        <v>0</v>
      </c>
      <c r="AB2062">
        <v>1</v>
      </c>
      <c r="AC2062">
        <v>0</v>
      </c>
      <c r="AD2062" t="s">
        <v>48</v>
      </c>
      <c r="AE2062" t="s">
        <v>48</v>
      </c>
      <c r="AF2062" t="s">
        <v>48</v>
      </c>
      <c r="AG2062" t="s">
        <v>37311</v>
      </c>
    </row>
    <row r="2063" spans="1:33" hidden="1" outlineLevel="1" x14ac:dyDescent="0.2">
      <c r="A2063" t="s">
        <v>40019</v>
      </c>
      <c r="B2063" t="s">
        <v>40020</v>
      </c>
      <c r="C2063" t="s">
        <v>14472</v>
      </c>
      <c r="D2063" s="3"/>
      <c r="J2063" t="s">
        <v>40021</v>
      </c>
      <c r="K2063" t="s">
        <v>39995</v>
      </c>
      <c r="L2063" t="s">
        <v>1263</v>
      </c>
      <c r="M2063">
        <v>3</v>
      </c>
      <c r="P2063" s="2" t="s">
        <v>40022</v>
      </c>
      <c r="Q2063" t="s">
        <v>36184</v>
      </c>
      <c r="S2063">
        <v>1.2440401E-2</v>
      </c>
      <c r="T2063">
        <v>6.4373016000000003E-4</v>
      </c>
      <c r="U2063">
        <v>9.9380500000000004E-3</v>
      </c>
      <c r="V2063">
        <v>1.1099357000000001E-3</v>
      </c>
      <c r="W2063">
        <v>7.7788780000000004E-3</v>
      </c>
      <c r="X2063">
        <v>6.6604200000000002E-3</v>
      </c>
      <c r="Y2063">
        <v>0</v>
      </c>
      <c r="Z2063">
        <v>0</v>
      </c>
      <c r="AA2063">
        <v>0</v>
      </c>
      <c r="AB2063">
        <v>1</v>
      </c>
      <c r="AC2063">
        <v>0</v>
      </c>
      <c r="AD2063" t="s">
        <v>48</v>
      </c>
      <c r="AE2063" t="s">
        <v>48</v>
      </c>
      <c r="AF2063" t="s">
        <v>48</v>
      </c>
      <c r="AG2063" t="s">
        <v>37311</v>
      </c>
    </row>
    <row r="2064" spans="1:33" hidden="1" outlineLevel="1" x14ac:dyDescent="0.2">
      <c r="A2064" t="s">
        <v>40023</v>
      </c>
      <c r="B2064" t="s">
        <v>40024</v>
      </c>
      <c r="C2064" t="s">
        <v>39980</v>
      </c>
      <c r="D2064" s="3"/>
      <c r="J2064" t="s">
        <v>40025</v>
      </c>
      <c r="K2064" t="s">
        <v>40003</v>
      </c>
      <c r="L2064" t="s">
        <v>1263</v>
      </c>
      <c r="M2064">
        <v>1</v>
      </c>
      <c r="P2064" s="2" t="s">
        <v>40026</v>
      </c>
      <c r="Q2064" t="s">
        <v>10258</v>
      </c>
      <c r="S2064">
        <v>1.646154E-2</v>
      </c>
      <c r="T2064">
        <v>6.4849853999999997E-4</v>
      </c>
      <c r="U2064">
        <v>1.0911588999999999E-2</v>
      </c>
      <c r="V2064">
        <v>1.5816584E-3</v>
      </c>
      <c r="W2064">
        <v>9.3938879999999995E-3</v>
      </c>
      <c r="X2064">
        <v>6.3950316999999996E-3</v>
      </c>
      <c r="Y2064">
        <v>0</v>
      </c>
      <c r="Z2064">
        <v>0</v>
      </c>
      <c r="AA2064">
        <v>6.6000000000000003E-2</v>
      </c>
      <c r="AB2064">
        <v>0.93400000000000005</v>
      </c>
      <c r="AC2064">
        <v>-5.16E-2</v>
      </c>
      <c r="AD2064" t="s">
        <v>48</v>
      </c>
      <c r="AE2064" t="s">
        <v>48</v>
      </c>
      <c r="AF2064" t="s">
        <v>48</v>
      </c>
      <c r="AG2064" t="s">
        <v>37311</v>
      </c>
    </row>
    <row r="2065" spans="1:44" hidden="1" outlineLevel="1" x14ac:dyDescent="0.2">
      <c r="A2065" t="s">
        <v>40027</v>
      </c>
      <c r="B2065" t="s">
        <v>40028</v>
      </c>
      <c r="C2065" t="s">
        <v>37441</v>
      </c>
      <c r="D2065" s="3"/>
      <c r="J2065" t="s">
        <v>40029</v>
      </c>
      <c r="K2065" t="s">
        <v>40023</v>
      </c>
      <c r="L2065" t="s">
        <v>1263</v>
      </c>
      <c r="M2065">
        <v>2</v>
      </c>
      <c r="P2065" s="2" t="s">
        <v>40030</v>
      </c>
      <c r="Q2065" t="s">
        <v>47</v>
      </c>
      <c r="S2065">
        <v>0.27525391999999999</v>
      </c>
      <c r="T2065">
        <v>1.0986328E-2</v>
      </c>
      <c r="U2065">
        <v>0.23760729999999999</v>
      </c>
      <c r="V2065">
        <v>7.5105648000000002E-3</v>
      </c>
      <c r="W2065">
        <v>8.1508696000000005E-2</v>
      </c>
      <c r="X2065">
        <v>1.0938995E-2</v>
      </c>
      <c r="Y2065">
        <v>0.1333333333333333</v>
      </c>
      <c r="Z2065">
        <v>6.3E-2</v>
      </c>
      <c r="AA2065">
        <v>0</v>
      </c>
      <c r="AB2065">
        <v>0.93700000000000006</v>
      </c>
      <c r="AC2065">
        <v>0.73509999999999998</v>
      </c>
      <c r="AD2065" t="s">
        <v>48</v>
      </c>
      <c r="AE2065" t="s">
        <v>48</v>
      </c>
      <c r="AF2065" t="s">
        <v>48</v>
      </c>
      <c r="AG2065" t="s">
        <v>37311</v>
      </c>
    </row>
    <row r="2066" spans="1:44" hidden="1" outlineLevel="1" x14ac:dyDescent="0.2">
      <c r="A2066" t="s">
        <v>40031</v>
      </c>
      <c r="B2066" t="s">
        <v>40032</v>
      </c>
      <c r="C2066" t="s">
        <v>39980</v>
      </c>
      <c r="D2066" s="3"/>
      <c r="J2066" t="s">
        <v>40033</v>
      </c>
      <c r="K2066" t="s">
        <v>40027</v>
      </c>
      <c r="L2066" t="s">
        <v>1263</v>
      </c>
      <c r="M2066">
        <v>2</v>
      </c>
      <c r="P2066" s="2" t="s">
        <v>40034</v>
      </c>
      <c r="Q2066" t="s">
        <v>10258</v>
      </c>
      <c r="S2066">
        <v>3.5927269999999997E-2</v>
      </c>
      <c r="T2066">
        <v>1.5354156E-3</v>
      </c>
      <c r="U2066">
        <v>1.4634945E-2</v>
      </c>
      <c r="V2066">
        <v>3.5887922E-3</v>
      </c>
      <c r="W2066">
        <v>1.3288911E-2</v>
      </c>
      <c r="X2066">
        <v>9.2301540000000008E-3</v>
      </c>
      <c r="Y2066">
        <v>0.3666666666666667</v>
      </c>
      <c r="Z2066">
        <v>8.5999999999999993E-2</v>
      </c>
      <c r="AA2066">
        <v>7.0999999999999994E-2</v>
      </c>
      <c r="AB2066">
        <v>0.84299999999999997</v>
      </c>
      <c r="AC2066">
        <v>0.14069999999999999</v>
      </c>
      <c r="AD2066" t="s">
        <v>48</v>
      </c>
      <c r="AE2066" t="s">
        <v>48</v>
      </c>
      <c r="AF2066" t="s">
        <v>48</v>
      </c>
      <c r="AG2066" t="s">
        <v>37311</v>
      </c>
    </row>
    <row r="2067" spans="1:44" hidden="1" outlineLevel="1" x14ac:dyDescent="0.2">
      <c r="A2067" t="s">
        <v>40035</v>
      </c>
      <c r="B2067" t="s">
        <v>40036</v>
      </c>
      <c r="C2067" t="s">
        <v>37441</v>
      </c>
      <c r="D2067" s="3"/>
      <c r="J2067" t="s">
        <v>40037</v>
      </c>
      <c r="K2067" t="s">
        <v>40031</v>
      </c>
      <c r="L2067" t="s">
        <v>1263</v>
      </c>
      <c r="M2067">
        <v>2</v>
      </c>
      <c r="P2067" s="2" t="s">
        <v>40038</v>
      </c>
      <c r="Q2067" t="s">
        <v>47</v>
      </c>
      <c r="S2067">
        <v>8.7956259999999994E-2</v>
      </c>
      <c r="T2067">
        <v>2.2029876999999998E-3</v>
      </c>
      <c r="U2067">
        <v>2.2969801000000001E-2</v>
      </c>
      <c r="V2067">
        <v>3.0338243000000002E-3</v>
      </c>
      <c r="W2067">
        <v>1.9805799999999998E-2</v>
      </c>
      <c r="X2067">
        <v>1.1638066000000001E-2</v>
      </c>
      <c r="Y2067">
        <v>-5.7142857142857162E-2</v>
      </c>
      <c r="Z2067">
        <v>0.128</v>
      </c>
      <c r="AA2067">
        <v>0.156</v>
      </c>
      <c r="AB2067">
        <v>0.71599999999999997</v>
      </c>
      <c r="AC2067">
        <v>-0.19009999999999999</v>
      </c>
      <c r="AD2067" t="s">
        <v>48</v>
      </c>
      <c r="AE2067" t="s">
        <v>48</v>
      </c>
      <c r="AF2067" t="s">
        <v>48</v>
      </c>
      <c r="AG2067" t="s">
        <v>37311</v>
      </c>
    </row>
    <row r="2068" spans="1:44" hidden="1" outlineLevel="1" x14ac:dyDescent="0.2"/>
    <row r="2069" spans="1:44" hidden="1" outlineLevel="1" x14ac:dyDescent="0.2"/>
    <row r="2070" spans="1:44" collapsed="1" x14ac:dyDescent="0.2">
      <c r="A2070" t="s">
        <v>37445</v>
      </c>
      <c r="B2070" t="s">
        <v>37446</v>
      </c>
      <c r="C2070" t="s">
        <v>37447</v>
      </c>
      <c r="D2070" t="s">
        <v>37448</v>
      </c>
      <c r="E2070" t="s">
        <v>41</v>
      </c>
      <c r="F2070" t="s">
        <v>43</v>
      </c>
      <c r="G2070">
        <v>33</v>
      </c>
      <c r="H2070" t="s">
        <v>42</v>
      </c>
      <c r="I2070">
        <v>30</v>
      </c>
      <c r="J2070" t="s">
        <v>37449</v>
      </c>
      <c r="L2070" t="s">
        <v>45</v>
      </c>
      <c r="M2070">
        <v>7</v>
      </c>
      <c r="N2070">
        <v>1</v>
      </c>
      <c r="O2070" s="2" t="s">
        <v>37450</v>
      </c>
      <c r="P2070" s="2" t="s">
        <v>37450</v>
      </c>
      <c r="Q2070" t="s">
        <v>10471</v>
      </c>
      <c r="R2070" t="s">
        <v>1196</v>
      </c>
      <c r="S2070">
        <v>0.12693960000000001</v>
      </c>
      <c r="T2070">
        <v>5.302429E-3</v>
      </c>
      <c r="U2070">
        <v>7.0942833999999996E-2</v>
      </c>
      <c r="V2070">
        <v>2.2389409999999998E-2</v>
      </c>
      <c r="W2070">
        <v>4.9106610000000002E-2</v>
      </c>
      <c r="X2070">
        <v>1.119791E-2</v>
      </c>
      <c r="Y2070">
        <v>4.4275547684638587E-2</v>
      </c>
      <c r="Z2070">
        <v>6.2E-2</v>
      </c>
      <c r="AA2070">
        <v>0.06</v>
      </c>
      <c r="AB2070">
        <v>0.879</v>
      </c>
      <c r="AC2070">
        <v>-0.68210000000000004</v>
      </c>
      <c r="AD2070" t="s">
        <v>48</v>
      </c>
      <c r="AE2070" t="s">
        <v>48</v>
      </c>
      <c r="AF2070" t="s">
        <v>48</v>
      </c>
      <c r="AG2070" t="s">
        <v>37311</v>
      </c>
      <c r="AH2070">
        <f t="shared" ref="AH2070" si="114">SUM(AI2070:AJ2070)</f>
        <v>9</v>
      </c>
      <c r="AI2070">
        <f t="shared" ref="AI2070" si="115">COUNTIF(L2070:L2084, "Comment")</f>
        <v>3</v>
      </c>
      <c r="AJ2070">
        <f t="shared" ref="AJ2070" si="116">COUNTIF(L2070:L2084, "Reply")</f>
        <v>6</v>
      </c>
      <c r="AK2070">
        <f t="shared" ref="AK2070" si="117">COUNTIF(C2071:C2084, C2070)</f>
        <v>3</v>
      </c>
      <c r="AM2070">
        <f t="shared" ref="AM2070" si="118">AVERAGE(S2070:S2084)</f>
        <v>5.7495878700000003E-2</v>
      </c>
      <c r="AN2070">
        <f t="shared" ref="AN2070" si="119">AVERAGE(Y2070:Y2084)</f>
        <v>-0.11164071723730813</v>
      </c>
      <c r="AO2070" cm="1">
        <f t="array" ref="AO2070">SUM(COUNTIF(J2071:J2084, {"*NTA*","*YWNBTA*"}))</f>
        <v>1</v>
      </c>
      <c r="AP2070" cm="1">
        <f t="array" ref="AP2070">SUM(COUNTIF(J2071:J2084, {"*YTA*","*YWBTA*"}))</f>
        <v>0</v>
      </c>
      <c r="AQ2070" s="9">
        <f t="shared" ref="AQ2070" si="120">COUNTIF(J2071:J2084, "*ESH*")</f>
        <v>0</v>
      </c>
      <c r="AR2070" t="str">
        <f t="shared" ref="AR2070" si="121">IF(AO2070&gt;AP2070,(IF(AO2070&gt;AQ2070,"NTA","YTA")), IF(AP2070&gt;AQ2070,"YTA","ESH"))</f>
        <v>NTA</v>
      </c>
    </row>
    <row r="2071" spans="1:44" hidden="1" outlineLevel="1" x14ac:dyDescent="0.2">
      <c r="A2071" t="s">
        <v>40039</v>
      </c>
      <c r="B2071" t="s">
        <v>40040</v>
      </c>
      <c r="C2071" t="s">
        <v>38351</v>
      </c>
      <c r="D2071" s="3"/>
      <c r="J2071" t="s">
        <v>40041</v>
      </c>
      <c r="K2071" t="s">
        <v>37445</v>
      </c>
      <c r="L2071" t="s">
        <v>1233</v>
      </c>
      <c r="M2071">
        <v>5</v>
      </c>
      <c r="P2071" s="2" t="s">
        <v>40042</v>
      </c>
      <c r="Q2071" t="s">
        <v>38354</v>
      </c>
      <c r="S2071">
        <v>1.646154E-2</v>
      </c>
      <c r="T2071">
        <v>6.6757199999999996E-4</v>
      </c>
      <c r="U2071">
        <v>1.0023449E-2</v>
      </c>
      <c r="V2071">
        <v>2.2198714000000001E-3</v>
      </c>
      <c r="W2071">
        <v>9.8308900000000001E-3</v>
      </c>
      <c r="X2071">
        <v>6.6863110000000003E-3</v>
      </c>
      <c r="Y2071">
        <v>-0.3888888888888889</v>
      </c>
      <c r="Z2071">
        <v>7.8E-2</v>
      </c>
      <c r="AA2071">
        <v>0.10199999999999999</v>
      </c>
      <c r="AB2071">
        <v>0.81899999999999995</v>
      </c>
      <c r="AC2071">
        <v>-9.0499999999999997E-2</v>
      </c>
      <c r="AD2071" t="s">
        <v>48</v>
      </c>
      <c r="AE2071" t="s">
        <v>48</v>
      </c>
      <c r="AF2071" t="s">
        <v>48</v>
      </c>
      <c r="AG2071" t="s">
        <v>37311</v>
      </c>
    </row>
    <row r="2072" spans="1:44" hidden="1" outlineLevel="1" x14ac:dyDescent="0.2">
      <c r="A2072" t="s">
        <v>40043</v>
      </c>
      <c r="B2072" t="s">
        <v>40044</v>
      </c>
      <c r="C2072" t="s">
        <v>40045</v>
      </c>
      <c r="D2072" s="3"/>
      <c r="J2072" t="s">
        <v>40046</v>
      </c>
      <c r="K2072" t="s">
        <v>37445</v>
      </c>
      <c r="L2072" t="s">
        <v>1233</v>
      </c>
      <c r="M2072">
        <v>2</v>
      </c>
      <c r="P2072" s="2" t="s">
        <v>40047</v>
      </c>
      <c r="Q2072" t="s">
        <v>13108</v>
      </c>
      <c r="S2072">
        <v>1.646154E-2</v>
      </c>
      <c r="T2072">
        <v>7.7724456999999996E-4</v>
      </c>
      <c r="U2072">
        <v>1.0979908E-2</v>
      </c>
      <c r="V2072">
        <v>1.9146390999999999E-3</v>
      </c>
      <c r="W2072">
        <v>8.8618845000000002E-3</v>
      </c>
      <c r="X2072">
        <v>6.6345283000000003E-3</v>
      </c>
      <c r="Y2072">
        <v>0.28571428571428581</v>
      </c>
      <c r="Z2072">
        <v>0.123</v>
      </c>
      <c r="AA2072">
        <v>0</v>
      </c>
      <c r="AB2072">
        <v>0.877</v>
      </c>
      <c r="AC2072">
        <v>0.54100000000000004</v>
      </c>
      <c r="AD2072" t="s">
        <v>48</v>
      </c>
      <c r="AE2072" t="s">
        <v>48</v>
      </c>
      <c r="AF2072" t="s">
        <v>48</v>
      </c>
      <c r="AG2072" t="s">
        <v>37311</v>
      </c>
    </row>
    <row r="2073" spans="1:44" hidden="1" outlineLevel="1" x14ac:dyDescent="0.2">
      <c r="A2073" t="s">
        <v>40048</v>
      </c>
      <c r="B2073" t="s">
        <v>40049</v>
      </c>
      <c r="C2073" t="s">
        <v>36168</v>
      </c>
      <c r="D2073" s="3"/>
      <c r="J2073" t="s">
        <v>40050</v>
      </c>
      <c r="K2073" t="s">
        <v>37445</v>
      </c>
      <c r="L2073" t="s">
        <v>1233</v>
      </c>
      <c r="M2073">
        <v>2</v>
      </c>
      <c r="P2073" s="2" t="s">
        <v>40051</v>
      </c>
      <c r="Q2073" t="s">
        <v>10132</v>
      </c>
      <c r="S2073">
        <v>2.3671126000000001E-2</v>
      </c>
      <c r="T2073">
        <v>8.2015989999999997E-4</v>
      </c>
      <c r="U2073">
        <v>1.0723712999999999E-2</v>
      </c>
      <c r="V2073">
        <v>1.9978843999999998E-3</v>
      </c>
      <c r="W2073">
        <v>1.0742896E-2</v>
      </c>
      <c r="X2073">
        <v>6.6345283000000003E-3</v>
      </c>
      <c r="Y2073">
        <v>0.1</v>
      </c>
      <c r="Z2073">
        <v>0</v>
      </c>
      <c r="AA2073">
        <v>0.19600000000000001</v>
      </c>
      <c r="AB2073">
        <v>0.80400000000000005</v>
      </c>
      <c r="AC2073">
        <v>-0.4824</v>
      </c>
      <c r="AD2073" t="s">
        <v>48</v>
      </c>
      <c r="AE2073" t="s">
        <v>48</v>
      </c>
      <c r="AF2073" t="s">
        <v>48</v>
      </c>
      <c r="AG2073" t="s">
        <v>37311</v>
      </c>
    </row>
    <row r="2074" spans="1:44" hidden="1" outlineLevel="1" x14ac:dyDescent="0.2">
      <c r="A2074" t="s">
        <v>40052</v>
      </c>
      <c r="B2074" t="s">
        <v>40053</v>
      </c>
      <c r="C2074" t="s">
        <v>37447</v>
      </c>
      <c r="D2074" s="3"/>
      <c r="J2074" t="s">
        <v>40054</v>
      </c>
      <c r="K2074" t="s">
        <v>40043</v>
      </c>
      <c r="L2074" t="s">
        <v>1263</v>
      </c>
      <c r="M2074">
        <v>3</v>
      </c>
      <c r="P2074" s="2" t="s">
        <v>40055</v>
      </c>
      <c r="Q2074" t="s">
        <v>10471</v>
      </c>
      <c r="S2074">
        <v>9.7853839999999997E-2</v>
      </c>
      <c r="T2074">
        <v>1.6021729000000001E-3</v>
      </c>
      <c r="U2074">
        <v>1.6957775000000001E-2</v>
      </c>
      <c r="V2074">
        <v>2.1921229999999998E-3</v>
      </c>
      <c r="W2074">
        <v>4.6178754000000002E-2</v>
      </c>
      <c r="X2074">
        <v>6.2914653999999997E-3</v>
      </c>
      <c r="Y2074">
        <v>0.25357142857142861</v>
      </c>
      <c r="Z2074">
        <v>0.153</v>
      </c>
      <c r="AA2074">
        <v>4.4999999999999998E-2</v>
      </c>
      <c r="AB2074">
        <v>0.80100000000000005</v>
      </c>
      <c r="AC2074">
        <v>0.73509999999999998</v>
      </c>
      <c r="AD2074" t="s">
        <v>48</v>
      </c>
      <c r="AE2074" t="s">
        <v>48</v>
      </c>
      <c r="AF2074" t="s">
        <v>48</v>
      </c>
      <c r="AG2074" t="s">
        <v>37311</v>
      </c>
    </row>
    <row r="2075" spans="1:44" hidden="1" outlineLevel="1" x14ac:dyDescent="0.2">
      <c r="A2075" t="s">
        <v>40056</v>
      </c>
      <c r="B2075" t="s">
        <v>40057</v>
      </c>
      <c r="C2075" t="s">
        <v>37447</v>
      </c>
      <c r="D2075" s="3"/>
      <c r="J2075" t="s">
        <v>40058</v>
      </c>
      <c r="K2075" t="s">
        <v>40048</v>
      </c>
      <c r="L2075" t="s">
        <v>1263</v>
      </c>
      <c r="M2075">
        <v>2</v>
      </c>
      <c r="P2075" s="2" t="s">
        <v>40059</v>
      </c>
      <c r="Q2075" t="s">
        <v>10471</v>
      </c>
      <c r="S2075">
        <v>2.2139108000000001E-2</v>
      </c>
      <c r="T2075">
        <v>8.8214874E-4</v>
      </c>
      <c r="U2075">
        <v>1.128734E-2</v>
      </c>
      <c r="V2075">
        <v>2.0163832000000001E-3</v>
      </c>
      <c r="W2075">
        <v>1.2452906E-2</v>
      </c>
      <c r="X2075">
        <v>6.2785195000000004E-3</v>
      </c>
      <c r="Y2075">
        <v>0.22642045454545459</v>
      </c>
      <c r="Z2075">
        <v>6.3E-2</v>
      </c>
      <c r="AA2075">
        <v>0.14299999999999999</v>
      </c>
      <c r="AB2075">
        <v>0.79400000000000004</v>
      </c>
      <c r="AC2075">
        <v>-0.7409</v>
      </c>
      <c r="AD2075" t="s">
        <v>48</v>
      </c>
      <c r="AE2075" t="s">
        <v>48</v>
      </c>
      <c r="AF2075" t="s">
        <v>48</v>
      </c>
      <c r="AG2075" t="s">
        <v>37311</v>
      </c>
    </row>
    <row r="2076" spans="1:44" hidden="1" outlineLevel="1" x14ac:dyDescent="0.2">
      <c r="A2076" t="s">
        <v>40060</v>
      </c>
      <c r="B2076" t="s">
        <v>40061</v>
      </c>
      <c r="C2076" t="s">
        <v>40045</v>
      </c>
      <c r="D2076" s="3"/>
      <c r="J2076" t="s">
        <v>40062</v>
      </c>
      <c r="K2076" t="s">
        <v>40052</v>
      </c>
      <c r="L2076" t="s">
        <v>1263</v>
      </c>
      <c r="M2076">
        <v>-2</v>
      </c>
      <c r="P2076" s="2" t="s">
        <v>40063</v>
      </c>
      <c r="Q2076" t="s">
        <v>13108</v>
      </c>
      <c r="S2076">
        <v>3.6870047000000003E-2</v>
      </c>
      <c r="T2076">
        <v>8.6784359999999997E-4</v>
      </c>
      <c r="U2076">
        <v>1.3439372E-2</v>
      </c>
      <c r="V2076">
        <v>2.5158543000000002E-3</v>
      </c>
      <c r="W2076">
        <v>1.7614283000000001E-2</v>
      </c>
      <c r="X2076">
        <v>6.7769316999999997E-3</v>
      </c>
      <c r="Y2076">
        <v>-3.7499999999999999E-2</v>
      </c>
      <c r="Z2076">
        <v>0.123</v>
      </c>
      <c r="AA2076">
        <v>0.127</v>
      </c>
      <c r="AB2076">
        <v>0.75</v>
      </c>
      <c r="AC2076">
        <v>-9.64E-2</v>
      </c>
      <c r="AD2076" t="s">
        <v>48</v>
      </c>
      <c r="AE2076" t="s">
        <v>48</v>
      </c>
      <c r="AF2076" t="s">
        <v>48</v>
      </c>
      <c r="AG2076" t="s">
        <v>37311</v>
      </c>
    </row>
    <row r="2077" spans="1:44" hidden="1" outlineLevel="1" x14ac:dyDescent="0.2">
      <c r="A2077" t="s">
        <v>40064</v>
      </c>
      <c r="B2077" t="s">
        <v>40065</v>
      </c>
      <c r="C2077" t="s">
        <v>36168</v>
      </c>
      <c r="D2077" s="3"/>
      <c r="J2077" t="s">
        <v>40066</v>
      </c>
      <c r="K2077" t="s">
        <v>40056</v>
      </c>
      <c r="L2077" t="s">
        <v>1263</v>
      </c>
      <c r="M2077">
        <v>2</v>
      </c>
      <c r="P2077" s="2" t="s">
        <v>40067</v>
      </c>
      <c r="Q2077" t="s">
        <v>10132</v>
      </c>
      <c r="S2077">
        <v>0.17285149</v>
      </c>
      <c r="T2077">
        <v>3.0708313000000001E-3</v>
      </c>
      <c r="U2077">
        <v>8.5490730000000001E-2</v>
      </c>
      <c r="V2077">
        <v>3.9957687E-3</v>
      </c>
      <c r="W2077">
        <v>7.3651209999999995E-2</v>
      </c>
      <c r="X2077">
        <v>8.3110040000000003E-3</v>
      </c>
      <c r="Y2077">
        <v>-0.6</v>
      </c>
      <c r="Z2077">
        <v>0</v>
      </c>
      <c r="AA2077">
        <v>0.255</v>
      </c>
      <c r="AB2077">
        <v>0.745</v>
      </c>
      <c r="AC2077">
        <v>-0.34</v>
      </c>
      <c r="AD2077" t="s">
        <v>48</v>
      </c>
      <c r="AE2077" t="s">
        <v>48</v>
      </c>
      <c r="AF2077" t="s">
        <v>48</v>
      </c>
      <c r="AG2077" t="s">
        <v>37311</v>
      </c>
    </row>
    <row r="2078" spans="1:44" hidden="1" outlineLevel="1" x14ac:dyDescent="0.2">
      <c r="A2078" t="s">
        <v>40068</v>
      </c>
      <c r="B2078" t="s">
        <v>40069</v>
      </c>
      <c r="C2078" t="s">
        <v>24573</v>
      </c>
      <c r="D2078" s="3"/>
      <c r="J2078" t="s">
        <v>40070</v>
      </c>
      <c r="K2078" t="s">
        <v>40056</v>
      </c>
      <c r="L2078" t="s">
        <v>1263</v>
      </c>
      <c r="M2078">
        <v>1</v>
      </c>
      <c r="P2078" s="2" t="s">
        <v>40071</v>
      </c>
      <c r="Q2078" t="s">
        <v>10032</v>
      </c>
      <c r="S2078">
        <v>4.5625935999999999E-2</v>
      </c>
      <c r="T2078">
        <v>1.1920928999999999E-3</v>
      </c>
      <c r="U2078">
        <v>1.6172110999999999E-2</v>
      </c>
      <c r="V2078">
        <v>3.2373124000000001E-3</v>
      </c>
      <c r="W2078">
        <v>1.8967866999999999E-2</v>
      </c>
      <c r="X2078">
        <v>6.8999166000000001E-3</v>
      </c>
      <c r="Y2078">
        <v>-0.5</v>
      </c>
      <c r="Z2078">
        <v>0</v>
      </c>
      <c r="AA2078">
        <v>0.159</v>
      </c>
      <c r="AB2078">
        <v>0.84099999999999997</v>
      </c>
      <c r="AC2078">
        <v>-0.39190000000000003</v>
      </c>
      <c r="AD2078" t="s">
        <v>48</v>
      </c>
      <c r="AE2078" t="s">
        <v>48</v>
      </c>
      <c r="AF2078" t="s">
        <v>48</v>
      </c>
      <c r="AG2078" t="s">
        <v>37311</v>
      </c>
    </row>
    <row r="2079" spans="1:44" hidden="1" outlineLevel="1" x14ac:dyDescent="0.2">
      <c r="A2079" t="s">
        <v>40072</v>
      </c>
      <c r="B2079" t="s">
        <v>40073</v>
      </c>
      <c r="C2079" t="s">
        <v>37447</v>
      </c>
      <c r="D2079" s="3"/>
      <c r="J2079" t="s">
        <v>40074</v>
      </c>
      <c r="K2079" t="s">
        <v>40064</v>
      </c>
      <c r="L2079" t="s">
        <v>1263</v>
      </c>
      <c r="M2079">
        <v>1</v>
      </c>
      <c r="P2079" s="2" t="s">
        <v>40075</v>
      </c>
      <c r="Q2079" t="s">
        <v>10471</v>
      </c>
      <c r="S2079">
        <v>1.6084560000000001E-2</v>
      </c>
      <c r="T2079">
        <v>6.9618225000000003E-4</v>
      </c>
      <c r="U2079">
        <v>1.0228404E-2</v>
      </c>
      <c r="V2079">
        <v>1.6649035999999999E-3</v>
      </c>
      <c r="W2079">
        <v>9.1088860000000001E-3</v>
      </c>
      <c r="X2079">
        <v>6.4985976000000003E-3</v>
      </c>
      <c r="Y2079">
        <v>-0.5</v>
      </c>
      <c r="Z2079">
        <v>0</v>
      </c>
      <c r="AA2079">
        <v>0.44400000000000001</v>
      </c>
      <c r="AB2079">
        <v>0.55600000000000005</v>
      </c>
      <c r="AC2079">
        <v>-0.34</v>
      </c>
      <c r="AD2079" t="s">
        <v>48</v>
      </c>
      <c r="AE2079" t="s">
        <v>48</v>
      </c>
      <c r="AF2079" t="s">
        <v>48</v>
      </c>
      <c r="AG2079" t="s">
        <v>37311</v>
      </c>
    </row>
    <row r="2080" spans="1:44" hidden="1" outlineLevel="1" x14ac:dyDescent="0.2"/>
    <row r="2081" spans="1:44" hidden="1" outlineLevel="1" x14ac:dyDescent="0.2"/>
    <row r="2082" spans="1:44" hidden="1" outlineLevel="1" x14ac:dyDescent="0.2"/>
    <row r="2083" spans="1:44" hidden="1" outlineLevel="1" x14ac:dyDescent="0.2"/>
    <row r="2084" spans="1:44" hidden="1" outlineLevel="1" x14ac:dyDescent="0.2"/>
    <row r="2085" spans="1:44" collapsed="1" x14ac:dyDescent="0.2">
      <c r="A2085" t="s">
        <v>37451</v>
      </c>
      <c r="B2085" t="s">
        <v>37452</v>
      </c>
      <c r="C2085" t="s">
        <v>37453</v>
      </c>
      <c r="D2085" t="s">
        <v>37454</v>
      </c>
      <c r="E2085" t="s">
        <v>41</v>
      </c>
      <c r="F2085" t="s">
        <v>43</v>
      </c>
      <c r="G2085">
        <v>20</v>
      </c>
      <c r="H2085" t="s">
        <v>42</v>
      </c>
      <c r="I2085">
        <v>21</v>
      </c>
      <c r="J2085" t="s">
        <v>37455</v>
      </c>
      <c r="L2085" t="s">
        <v>45</v>
      </c>
      <c r="M2085">
        <v>1</v>
      </c>
      <c r="N2085">
        <v>0.52</v>
      </c>
      <c r="O2085" s="2" t="s">
        <v>37456</v>
      </c>
      <c r="P2085" s="2" t="s">
        <v>37456</v>
      </c>
      <c r="Q2085" t="s">
        <v>47</v>
      </c>
      <c r="R2085" t="s">
        <v>1203</v>
      </c>
      <c r="S2085">
        <v>0.18649188</v>
      </c>
      <c r="T2085">
        <v>1.159668E-2</v>
      </c>
      <c r="U2085">
        <v>0.15724123000000001</v>
      </c>
      <c r="V2085">
        <v>2.0882075999999999E-2</v>
      </c>
      <c r="W2085">
        <v>3.4892720000000002E-2</v>
      </c>
      <c r="X2085">
        <v>2.0091362000000001E-2</v>
      </c>
      <c r="Y2085">
        <v>-7.8395061728395082E-2</v>
      </c>
      <c r="Z2085">
        <v>0.125</v>
      </c>
      <c r="AA2085">
        <v>0.08</v>
      </c>
      <c r="AB2085">
        <v>0.79500000000000004</v>
      </c>
      <c r="AC2085">
        <v>0.75019999999999998</v>
      </c>
      <c r="AD2085" t="s">
        <v>48</v>
      </c>
      <c r="AE2085" t="s">
        <v>48</v>
      </c>
      <c r="AF2085" t="s">
        <v>48</v>
      </c>
      <c r="AG2085" t="s">
        <v>37311</v>
      </c>
      <c r="AH2085">
        <f t="shared" ref="AH2085" si="122">SUM(AI2085:AJ2085)</f>
        <v>34</v>
      </c>
      <c r="AI2085">
        <f t="shared" ref="AI2085" si="123">COUNTIF(L2085:L2127,"Comment")</f>
        <v>16</v>
      </c>
      <c r="AJ2085">
        <f t="shared" ref="AJ2085" si="124">COUNTIF(L2085:L2127, "Reply")</f>
        <v>18</v>
      </c>
      <c r="AK2085">
        <f t="shared" ref="AK2085" si="125">COUNTIF(C2114:C2127, C2085)</f>
        <v>0</v>
      </c>
      <c r="AM2085">
        <f t="shared" ref="AM2085" si="126">AVERAGE(S2085:S2127)</f>
        <v>0.13532961285714282</v>
      </c>
      <c r="AN2085">
        <f t="shared" ref="AN2085" si="127">AVERAGE(Y2085:Y2127)</f>
        <v>5.0293176224128606E-2</v>
      </c>
      <c r="AO2085" cm="1">
        <f t="array" ref="AO2085">SUM(COUNTIF(J2086:J2119, {"*NTA*","*YWNBTA*"}))</f>
        <v>1</v>
      </c>
      <c r="AP2085" cm="1">
        <f t="array" ref="AP2085">SUM(COUNTIF(J2086:J2119, {"*YTA*","*YWBTA*"}))</f>
        <v>7</v>
      </c>
      <c r="AQ2085">
        <f>COUNTIF(J2086:J2119, "*ESH*")</f>
        <v>4</v>
      </c>
      <c r="AR2085" t="str">
        <f t="shared" ref="AR2085" si="128">IF(AO2085&gt;AP2085,(IF(AO2085&gt;AQ2085,"NTA","YTA")),IF(AP2085&gt;AQ2085,"YTA","ESH"))</f>
        <v>YTA</v>
      </c>
    </row>
    <row r="2086" spans="1:44" hidden="1" outlineLevel="1" x14ac:dyDescent="0.2">
      <c r="A2086" t="s">
        <v>45584</v>
      </c>
      <c r="B2086" t="s">
        <v>45585</v>
      </c>
      <c r="C2086" t="s">
        <v>45586</v>
      </c>
      <c r="D2086" s="3"/>
      <c r="J2086" t="s">
        <v>45587</v>
      </c>
      <c r="K2086" t="s">
        <v>37451</v>
      </c>
      <c r="L2086" t="s">
        <v>1233</v>
      </c>
      <c r="M2086">
        <v>27</v>
      </c>
      <c r="P2086" s="2" t="s">
        <v>45588</v>
      </c>
      <c r="Q2086" t="s">
        <v>11213</v>
      </c>
      <c r="S2086">
        <v>0.28087773999999999</v>
      </c>
      <c r="T2086">
        <v>8.8882449999999995E-3</v>
      </c>
      <c r="U2086">
        <v>0.27139976999999998</v>
      </c>
      <c r="V2086">
        <v>7.2145819999999998E-3</v>
      </c>
      <c r="W2086">
        <v>0.12521741</v>
      </c>
      <c r="X2086">
        <v>7.7931739999999999E-3</v>
      </c>
      <c r="Y2086">
        <v>2.4999999999999931E-3</v>
      </c>
      <c r="Z2086">
        <v>0.182</v>
      </c>
      <c r="AA2086">
        <v>4.3999999999999997E-2</v>
      </c>
      <c r="AB2086">
        <v>0.77400000000000002</v>
      </c>
      <c r="AC2086">
        <v>0.97670000000000001</v>
      </c>
      <c r="AD2086" t="s">
        <v>48</v>
      </c>
      <c r="AE2086" t="s">
        <v>48</v>
      </c>
      <c r="AF2086" t="s">
        <v>48</v>
      </c>
      <c r="AG2086" t="s">
        <v>37311</v>
      </c>
    </row>
    <row r="2087" spans="1:44" hidden="1" outlineLevel="1" x14ac:dyDescent="0.2">
      <c r="A2087" t="s">
        <v>45589</v>
      </c>
      <c r="B2087" t="s">
        <v>45590</v>
      </c>
      <c r="C2087" t="s">
        <v>37485</v>
      </c>
      <c r="D2087" s="3"/>
      <c r="J2087" t="s">
        <v>45591</v>
      </c>
      <c r="K2087" t="s">
        <v>37451</v>
      </c>
      <c r="L2087" t="s">
        <v>1233</v>
      </c>
      <c r="M2087">
        <v>41</v>
      </c>
      <c r="P2087" s="2" t="s">
        <v>45592</v>
      </c>
      <c r="Q2087" t="s">
        <v>10132</v>
      </c>
      <c r="S2087">
        <v>3.7105742999999997E-2</v>
      </c>
      <c r="T2087">
        <v>1.373291E-3</v>
      </c>
      <c r="U2087">
        <v>1.6479543999999999E-2</v>
      </c>
      <c r="V2087">
        <v>3.6627878000000001E-3</v>
      </c>
      <c r="W2087">
        <v>1.40109155E-2</v>
      </c>
      <c r="X2087">
        <v>9.3855029999999999E-3</v>
      </c>
      <c r="Y2087">
        <v>-2.1111111111111119E-2</v>
      </c>
      <c r="Z2087">
        <v>0.183</v>
      </c>
      <c r="AA2087">
        <v>0</v>
      </c>
      <c r="AB2087">
        <v>0.81699999999999995</v>
      </c>
      <c r="AC2087">
        <v>0.80740000000000001</v>
      </c>
      <c r="AD2087" t="s">
        <v>48</v>
      </c>
      <c r="AE2087" t="s">
        <v>48</v>
      </c>
      <c r="AF2087" t="s">
        <v>48</v>
      </c>
      <c r="AG2087" t="s">
        <v>37311</v>
      </c>
    </row>
    <row r="2088" spans="1:44" hidden="1" outlineLevel="1" x14ac:dyDescent="0.2">
      <c r="A2088" t="s">
        <v>45593</v>
      </c>
      <c r="B2088" t="s">
        <v>45594</v>
      </c>
      <c r="C2088" t="s">
        <v>45595</v>
      </c>
      <c r="D2088" s="3"/>
      <c r="J2088" t="s">
        <v>45596</v>
      </c>
      <c r="K2088" t="s">
        <v>37451</v>
      </c>
      <c r="L2088" t="s">
        <v>1233</v>
      </c>
      <c r="M2088">
        <v>12</v>
      </c>
      <c r="P2088" s="2" t="s">
        <v>45597</v>
      </c>
      <c r="Q2088" t="s">
        <v>47</v>
      </c>
      <c r="S2088">
        <v>0.14256015</v>
      </c>
      <c r="T2088">
        <v>4.1389464999999999E-3</v>
      </c>
      <c r="U2088">
        <v>6.9969244E-2</v>
      </c>
      <c r="V2088">
        <v>1.0063417E-2</v>
      </c>
      <c r="W2088">
        <v>5.6133456999999998E-2</v>
      </c>
      <c r="X2088">
        <v>1.0938995E-2</v>
      </c>
      <c r="Y2088">
        <v>9.1666666666666674E-2</v>
      </c>
      <c r="Z2088">
        <v>0.14899999999999999</v>
      </c>
      <c r="AA2088">
        <v>0.04</v>
      </c>
      <c r="AB2088">
        <v>0.81100000000000005</v>
      </c>
      <c r="AC2088">
        <v>0.89349999999999996</v>
      </c>
      <c r="AD2088" t="s">
        <v>48</v>
      </c>
      <c r="AE2088" t="s">
        <v>48</v>
      </c>
      <c r="AF2088" t="s">
        <v>48</v>
      </c>
      <c r="AG2088" t="s">
        <v>37311</v>
      </c>
    </row>
    <row r="2089" spans="1:44" hidden="1" outlineLevel="1" x14ac:dyDescent="0.2">
      <c r="A2089" t="s">
        <v>45598</v>
      </c>
      <c r="B2089" t="s">
        <v>45599</v>
      </c>
      <c r="C2089" t="s">
        <v>45600</v>
      </c>
      <c r="D2089" s="3"/>
      <c r="J2089" t="s">
        <v>45601</v>
      </c>
      <c r="K2089" t="s">
        <v>37451</v>
      </c>
      <c r="L2089" t="s">
        <v>1233</v>
      </c>
      <c r="M2089">
        <v>12</v>
      </c>
      <c r="P2089" s="2" t="s">
        <v>45602</v>
      </c>
      <c r="Q2089" t="s">
        <v>12244</v>
      </c>
      <c r="S2089">
        <v>0.28425201999999999</v>
      </c>
      <c r="T2089">
        <v>2.3076923999999999E-2</v>
      </c>
      <c r="U2089">
        <v>0.18417911000000001</v>
      </c>
      <c r="V2089">
        <v>0.10221587</v>
      </c>
      <c r="W2089">
        <v>6.7395540000000004E-2</v>
      </c>
      <c r="X2089">
        <v>3.1659769999999997E-2</v>
      </c>
      <c r="Y2089">
        <v>1.924603174603173E-2</v>
      </c>
      <c r="Z2089">
        <v>7.5999999999999998E-2</v>
      </c>
      <c r="AA2089">
        <v>3.5000000000000003E-2</v>
      </c>
      <c r="AB2089">
        <v>0.88900000000000001</v>
      </c>
      <c r="AC2089">
        <v>0.81930000000000003</v>
      </c>
      <c r="AD2089" t="s">
        <v>48</v>
      </c>
      <c r="AE2089" t="s">
        <v>48</v>
      </c>
      <c r="AF2089" t="s">
        <v>48</v>
      </c>
      <c r="AG2089" t="s">
        <v>37311</v>
      </c>
    </row>
    <row r="2090" spans="1:44" hidden="1" outlineLevel="1" x14ac:dyDescent="0.2">
      <c r="A2090" t="s">
        <v>45603</v>
      </c>
      <c r="B2090" t="s">
        <v>45604</v>
      </c>
      <c r="C2090" t="s">
        <v>45605</v>
      </c>
      <c r="D2090" s="3"/>
      <c r="J2090" t="s">
        <v>45606</v>
      </c>
      <c r="K2090" t="s">
        <v>37451</v>
      </c>
      <c r="L2090" t="s">
        <v>1233</v>
      </c>
      <c r="M2090">
        <v>5</v>
      </c>
      <c r="P2090" s="2" t="s">
        <v>45607</v>
      </c>
      <c r="Q2090" t="s">
        <v>12932</v>
      </c>
      <c r="S2090">
        <v>6.0653260000000001E-2</v>
      </c>
      <c r="T2090">
        <v>2.6512146E-3</v>
      </c>
      <c r="U2090">
        <v>3.9407435999999997E-2</v>
      </c>
      <c r="V2090">
        <v>4.8837172999999998E-3</v>
      </c>
      <c r="W2090">
        <v>2.3221987999999999E-2</v>
      </c>
      <c r="X2090">
        <v>9.2301540000000008E-3</v>
      </c>
      <c r="Y2090">
        <v>0.13703703703703701</v>
      </c>
      <c r="Z2090">
        <v>0.161</v>
      </c>
      <c r="AA2090">
        <v>1.9E-2</v>
      </c>
      <c r="AB2090">
        <v>0.82</v>
      </c>
      <c r="AC2090">
        <v>0.96760000000000002</v>
      </c>
      <c r="AD2090" t="s">
        <v>48</v>
      </c>
      <c r="AE2090" t="s">
        <v>48</v>
      </c>
      <c r="AF2090" t="s">
        <v>48</v>
      </c>
      <c r="AG2090" t="s">
        <v>37311</v>
      </c>
    </row>
    <row r="2091" spans="1:44" hidden="1" outlineLevel="1" x14ac:dyDescent="0.2">
      <c r="A2091" t="s">
        <v>45608</v>
      </c>
      <c r="B2091" t="s">
        <v>45609</v>
      </c>
      <c r="C2091" t="s">
        <v>45610</v>
      </c>
      <c r="D2091" s="3"/>
      <c r="J2091" t="s">
        <v>45611</v>
      </c>
      <c r="K2091" t="s">
        <v>37451</v>
      </c>
      <c r="L2091" t="s">
        <v>1233</v>
      </c>
      <c r="M2091">
        <v>6</v>
      </c>
      <c r="P2091" s="2" t="s">
        <v>45612</v>
      </c>
      <c r="Q2091" t="s">
        <v>10032</v>
      </c>
      <c r="S2091">
        <v>0.112953395</v>
      </c>
      <c r="T2091">
        <v>1.5640259E-3</v>
      </c>
      <c r="U2091">
        <v>1.3336895E-2</v>
      </c>
      <c r="V2091">
        <v>3.3668050000000001E-3</v>
      </c>
      <c r="W2091">
        <v>3.9151907E-2</v>
      </c>
      <c r="X2091">
        <v>9.7738765000000005E-3</v>
      </c>
      <c r="Y2091">
        <v>-0.1125</v>
      </c>
      <c r="Z2091">
        <v>7.5999999999999998E-2</v>
      </c>
      <c r="AA2091">
        <v>0.124</v>
      </c>
      <c r="AB2091">
        <v>0.8</v>
      </c>
      <c r="AC2091">
        <v>-0.29599999999999999</v>
      </c>
      <c r="AD2091" t="s">
        <v>48</v>
      </c>
      <c r="AE2091" t="s">
        <v>48</v>
      </c>
      <c r="AF2091" t="s">
        <v>48</v>
      </c>
      <c r="AG2091" t="s">
        <v>37311</v>
      </c>
    </row>
    <row r="2092" spans="1:44" hidden="1" outlineLevel="1" x14ac:dyDescent="0.2">
      <c r="A2092" t="s">
        <v>45613</v>
      </c>
      <c r="B2092" t="s">
        <v>45614</v>
      </c>
      <c r="C2092" t="s">
        <v>16449</v>
      </c>
      <c r="D2092" s="3"/>
      <c r="J2092" t="s">
        <v>45615</v>
      </c>
      <c r="K2092" t="s">
        <v>37451</v>
      </c>
      <c r="L2092" t="s">
        <v>1233</v>
      </c>
      <c r="M2092">
        <v>3</v>
      </c>
      <c r="P2092" s="2" t="s">
        <v>45616</v>
      </c>
      <c r="Q2092" t="s">
        <v>10132</v>
      </c>
      <c r="S2092">
        <v>1.6964182000000001E-2</v>
      </c>
      <c r="T2092">
        <v>1.1014938000000001E-3</v>
      </c>
      <c r="U2092">
        <v>1.2892825E-2</v>
      </c>
      <c r="V2092">
        <v>2.8303360000000001E-3</v>
      </c>
      <c r="W2092">
        <v>7.493876E-3</v>
      </c>
      <c r="X2092">
        <v>7.9226320000000006E-3</v>
      </c>
      <c r="Y2092">
        <v>0</v>
      </c>
      <c r="Z2092">
        <v>0</v>
      </c>
      <c r="AA2092">
        <v>0</v>
      </c>
      <c r="AB2092">
        <v>1</v>
      </c>
      <c r="AC2092">
        <v>0</v>
      </c>
      <c r="AD2092" t="s">
        <v>48</v>
      </c>
      <c r="AE2092" t="s">
        <v>48</v>
      </c>
      <c r="AF2092" t="s">
        <v>48</v>
      </c>
      <c r="AG2092" t="s">
        <v>37311</v>
      </c>
    </row>
    <row r="2093" spans="1:44" hidden="1" outlineLevel="1" x14ac:dyDescent="0.2">
      <c r="A2093" t="s">
        <v>45617</v>
      </c>
      <c r="B2093" t="s">
        <v>45618</v>
      </c>
      <c r="C2093" t="s">
        <v>45619</v>
      </c>
      <c r="D2093" s="3"/>
      <c r="J2093" t="s">
        <v>45620</v>
      </c>
      <c r="K2093" t="s">
        <v>37451</v>
      </c>
      <c r="L2093" t="s">
        <v>1233</v>
      </c>
      <c r="M2093">
        <v>5</v>
      </c>
      <c r="P2093" s="2" t="s">
        <v>45621</v>
      </c>
      <c r="Q2093" t="s">
        <v>10060</v>
      </c>
      <c r="S2093">
        <v>0.22043826999999999</v>
      </c>
      <c r="T2093">
        <v>8.8500980000000007E-3</v>
      </c>
      <c r="U2093">
        <v>9.5512620000000006E-2</v>
      </c>
      <c r="V2093">
        <v>2.5002124000000001E-2</v>
      </c>
      <c r="W2093">
        <v>4.6764325000000002E-2</v>
      </c>
      <c r="X2093">
        <v>2.3199292E-2</v>
      </c>
      <c r="Y2093">
        <v>0.3</v>
      </c>
      <c r="Z2093">
        <v>0.11700000000000001</v>
      </c>
      <c r="AA2093">
        <v>3.4000000000000002E-2</v>
      </c>
      <c r="AB2093">
        <v>0.84899999999999998</v>
      </c>
      <c r="AC2093">
        <v>0.60040000000000004</v>
      </c>
      <c r="AD2093" t="s">
        <v>48</v>
      </c>
      <c r="AE2093" t="s">
        <v>48</v>
      </c>
      <c r="AF2093" t="s">
        <v>48</v>
      </c>
      <c r="AG2093" t="s">
        <v>37311</v>
      </c>
    </row>
    <row r="2094" spans="1:44" hidden="1" outlineLevel="1" x14ac:dyDescent="0.2">
      <c r="A2094" t="s">
        <v>45622</v>
      </c>
      <c r="B2094" t="s">
        <v>45623</v>
      </c>
      <c r="C2094" t="s">
        <v>45624</v>
      </c>
      <c r="D2094" s="3"/>
      <c r="J2094" t="s">
        <v>45625</v>
      </c>
      <c r="K2094" t="s">
        <v>37451</v>
      </c>
      <c r="L2094" t="s">
        <v>1233</v>
      </c>
      <c r="M2094">
        <v>2</v>
      </c>
      <c r="P2094" s="2" t="s">
        <v>45626</v>
      </c>
      <c r="Q2094" t="s">
        <v>10132</v>
      </c>
      <c r="S2094">
        <v>4.5873325E-2</v>
      </c>
      <c r="T2094">
        <v>2.0980834999999999E-3</v>
      </c>
      <c r="U2094">
        <v>2.9186780999999998E-2</v>
      </c>
      <c r="V2094">
        <v>6.0676484999999999E-3</v>
      </c>
      <c r="W2094">
        <v>1.8001021999999998E-2</v>
      </c>
      <c r="X2094">
        <v>7.5860420000000003E-3</v>
      </c>
      <c r="Y2094">
        <v>9.7878787878787885E-2</v>
      </c>
      <c r="Z2094">
        <v>0.17399999999999999</v>
      </c>
      <c r="AA2094">
        <v>8.0000000000000002E-3</v>
      </c>
      <c r="AB2094">
        <v>0.81799999999999995</v>
      </c>
      <c r="AC2094">
        <v>0.99460000000000004</v>
      </c>
      <c r="AD2094" t="s">
        <v>48</v>
      </c>
      <c r="AE2094" t="s">
        <v>48</v>
      </c>
      <c r="AF2094" t="s">
        <v>48</v>
      </c>
      <c r="AG2094" t="s">
        <v>37311</v>
      </c>
    </row>
    <row r="2095" spans="1:44" hidden="1" outlineLevel="1" x14ac:dyDescent="0.2">
      <c r="A2095" t="s">
        <v>45627</v>
      </c>
      <c r="B2095" t="s">
        <v>45628</v>
      </c>
      <c r="C2095" t="s">
        <v>45629</v>
      </c>
      <c r="D2095" s="3"/>
      <c r="J2095" t="s">
        <v>45630</v>
      </c>
      <c r="K2095" t="s">
        <v>37451</v>
      </c>
      <c r="L2095" t="s">
        <v>1233</v>
      </c>
      <c r="M2095">
        <v>1</v>
      </c>
      <c r="P2095" s="2" t="s">
        <v>45631</v>
      </c>
      <c r="Q2095" t="s">
        <v>10060</v>
      </c>
      <c r="S2095">
        <v>5.7500679999999998E-2</v>
      </c>
      <c r="T2095">
        <v>2.0122527999999998E-3</v>
      </c>
      <c r="U2095">
        <v>2.2218295999999998E-2</v>
      </c>
      <c r="V2095">
        <v>6.2896360000000004E-3</v>
      </c>
      <c r="W2095">
        <v>2.2190686000000001E-2</v>
      </c>
      <c r="X2095">
        <v>7.3530180000000002E-3</v>
      </c>
      <c r="Y2095">
        <v>0</v>
      </c>
      <c r="Z2095">
        <v>0</v>
      </c>
      <c r="AA2095">
        <v>0</v>
      </c>
      <c r="AB2095">
        <v>1</v>
      </c>
      <c r="AC2095">
        <v>0</v>
      </c>
      <c r="AD2095" t="s">
        <v>48</v>
      </c>
      <c r="AE2095" t="s">
        <v>48</v>
      </c>
      <c r="AF2095" t="s">
        <v>48</v>
      </c>
      <c r="AG2095" t="s">
        <v>37311</v>
      </c>
    </row>
    <row r="2096" spans="1:44" hidden="1" outlineLevel="1" x14ac:dyDescent="0.2">
      <c r="A2096" t="s">
        <v>45632</v>
      </c>
      <c r="B2096" t="s">
        <v>45633</v>
      </c>
      <c r="C2096" t="s">
        <v>38941</v>
      </c>
      <c r="D2096" s="3"/>
      <c r="J2096" t="s">
        <v>45634</v>
      </c>
      <c r="K2096" t="s">
        <v>37451</v>
      </c>
      <c r="L2096" t="s">
        <v>1233</v>
      </c>
      <c r="M2096">
        <v>0</v>
      </c>
      <c r="P2096" s="2" t="s">
        <v>45635</v>
      </c>
      <c r="Q2096" t="s">
        <v>47</v>
      </c>
      <c r="S2096">
        <v>8.7956259999999994E-2</v>
      </c>
      <c r="T2096">
        <v>2.4604797E-3</v>
      </c>
      <c r="U2096">
        <v>3.7653890000000002E-2</v>
      </c>
      <c r="V2096">
        <v>2.0279141000000001E-2</v>
      </c>
      <c r="W2096">
        <v>2.6315893999999999E-2</v>
      </c>
      <c r="X2096">
        <v>7.0164282999999996E-3</v>
      </c>
      <c r="Y2096">
        <v>0.1554487179487179</v>
      </c>
      <c r="Z2096">
        <v>0.22900000000000001</v>
      </c>
      <c r="AA2096">
        <v>4.7E-2</v>
      </c>
      <c r="AB2096">
        <v>0.72399999999999998</v>
      </c>
      <c r="AC2096">
        <v>0.99339999999999995</v>
      </c>
      <c r="AD2096" t="s">
        <v>48</v>
      </c>
      <c r="AE2096" t="s">
        <v>48</v>
      </c>
      <c r="AF2096" t="s">
        <v>48</v>
      </c>
      <c r="AG2096" t="s">
        <v>37311</v>
      </c>
    </row>
    <row r="2097" spans="1:33" hidden="1" outlineLevel="1" x14ac:dyDescent="0.2">
      <c r="A2097" t="s">
        <v>45636</v>
      </c>
      <c r="B2097" t="s">
        <v>45637</v>
      </c>
      <c r="C2097" t="s">
        <v>45638</v>
      </c>
      <c r="D2097" s="3"/>
      <c r="J2097" t="s">
        <v>45639</v>
      </c>
      <c r="K2097" t="s">
        <v>37451</v>
      </c>
      <c r="L2097" t="s">
        <v>1233</v>
      </c>
      <c r="M2097">
        <v>0</v>
      </c>
      <c r="P2097" s="2" t="s">
        <v>45640</v>
      </c>
      <c r="Q2097" t="s">
        <v>47</v>
      </c>
      <c r="S2097">
        <v>0.2043827</v>
      </c>
      <c r="T2097">
        <v>9.2315669999999996E-3</v>
      </c>
      <c r="U2097">
        <v>8.6137309999999995E-2</v>
      </c>
      <c r="V2097">
        <v>1.9073274000000001E-2</v>
      </c>
      <c r="W2097">
        <v>4.7935467000000002E-2</v>
      </c>
      <c r="X2097">
        <v>1.2388919999999999E-2</v>
      </c>
      <c r="Y2097">
        <v>-0.05</v>
      </c>
      <c r="Z2097">
        <v>0.13700000000000001</v>
      </c>
      <c r="AA2097">
        <v>5.8999999999999997E-2</v>
      </c>
      <c r="AB2097">
        <v>0.80400000000000005</v>
      </c>
      <c r="AC2097">
        <v>0.28460000000000002</v>
      </c>
      <c r="AD2097" t="s">
        <v>48</v>
      </c>
      <c r="AE2097" t="s">
        <v>48</v>
      </c>
      <c r="AF2097" t="s">
        <v>48</v>
      </c>
      <c r="AG2097" t="s">
        <v>37311</v>
      </c>
    </row>
    <row r="2098" spans="1:33" hidden="1" outlineLevel="1" x14ac:dyDescent="0.2">
      <c r="A2098" t="s">
        <v>45641</v>
      </c>
      <c r="B2098" t="s">
        <v>45642</v>
      </c>
      <c r="C2098" t="s">
        <v>45643</v>
      </c>
      <c r="D2098" s="3"/>
      <c r="J2098" t="s">
        <v>45644</v>
      </c>
      <c r="K2098" t="s">
        <v>37451</v>
      </c>
      <c r="L2098" t="s">
        <v>1233</v>
      </c>
      <c r="M2098">
        <v>-5</v>
      </c>
      <c r="P2098" s="2" t="s">
        <v>45645</v>
      </c>
      <c r="Q2098" t="s">
        <v>47</v>
      </c>
      <c r="S2098">
        <v>0.16765248999999999</v>
      </c>
      <c r="T2098">
        <v>4.0054319999999997E-3</v>
      </c>
      <c r="U2098">
        <v>2.7547137999999999E-2</v>
      </c>
      <c r="V2098">
        <v>6.1786419999999998E-3</v>
      </c>
      <c r="W2098">
        <v>7.0482983999999999E-2</v>
      </c>
      <c r="X2098">
        <v>2.1817989999999999E-2</v>
      </c>
      <c r="Y2098">
        <v>6.2272727272727278E-2</v>
      </c>
      <c r="Z2098">
        <v>8.5999999999999993E-2</v>
      </c>
      <c r="AA2098">
        <v>0.129</v>
      </c>
      <c r="AB2098">
        <v>0.78500000000000003</v>
      </c>
      <c r="AC2098">
        <v>-0.4854</v>
      </c>
      <c r="AD2098" t="s">
        <v>48</v>
      </c>
      <c r="AE2098" t="s">
        <v>48</v>
      </c>
      <c r="AF2098" t="s">
        <v>48</v>
      </c>
      <c r="AG2098" t="s">
        <v>37311</v>
      </c>
    </row>
    <row r="2099" spans="1:33" hidden="1" outlineLevel="1" x14ac:dyDescent="0.2">
      <c r="A2099" t="s">
        <v>45646</v>
      </c>
      <c r="B2099" t="s">
        <v>45647</v>
      </c>
      <c r="C2099" t="s">
        <v>45648</v>
      </c>
      <c r="D2099" s="3"/>
      <c r="J2099" t="s">
        <v>45649</v>
      </c>
      <c r="K2099" t="s">
        <v>37451</v>
      </c>
      <c r="L2099" t="s">
        <v>1233</v>
      </c>
      <c r="M2099">
        <v>1</v>
      </c>
      <c r="P2099" s="2" t="s">
        <v>45650</v>
      </c>
      <c r="Q2099" t="s">
        <v>47</v>
      </c>
      <c r="S2099">
        <v>5.2800260000000002E-2</v>
      </c>
      <c r="T2099">
        <v>1.6117096E-3</v>
      </c>
      <c r="U2099">
        <v>1.8119188000000001E-2</v>
      </c>
      <c r="V2099">
        <v>1.933138E-3</v>
      </c>
      <c r="W2099">
        <v>1.3934915000000001E-2</v>
      </c>
      <c r="X2099">
        <v>1.0887212E-2</v>
      </c>
      <c r="Y2099">
        <v>0.26666666666666672</v>
      </c>
      <c r="Z2099">
        <v>0.26600000000000001</v>
      </c>
      <c r="AA2099">
        <v>0</v>
      </c>
      <c r="AB2099">
        <v>0.73399999999999999</v>
      </c>
      <c r="AC2099">
        <v>0.44040000000000001</v>
      </c>
      <c r="AD2099" t="s">
        <v>48</v>
      </c>
      <c r="AE2099" t="s">
        <v>48</v>
      </c>
      <c r="AF2099" t="s">
        <v>48</v>
      </c>
      <c r="AG2099" t="s">
        <v>37311</v>
      </c>
    </row>
    <row r="2100" spans="1:33" hidden="1" outlineLevel="1" x14ac:dyDescent="0.2">
      <c r="A2100" t="s">
        <v>45651</v>
      </c>
      <c r="B2100" t="s">
        <v>45652</v>
      </c>
      <c r="C2100" t="s">
        <v>45653</v>
      </c>
      <c r="D2100" s="3"/>
      <c r="J2100" t="s">
        <v>45654</v>
      </c>
      <c r="K2100" t="s">
        <v>37451</v>
      </c>
      <c r="L2100" t="s">
        <v>1233</v>
      </c>
      <c r="M2100">
        <v>1</v>
      </c>
      <c r="P2100" s="2" t="s">
        <v>45655</v>
      </c>
      <c r="Q2100" t="s">
        <v>47</v>
      </c>
      <c r="S2100">
        <v>0.39441586000000001</v>
      </c>
      <c r="T2100">
        <v>2.2193791000000001E-2</v>
      </c>
      <c r="U2100">
        <v>0.17613388999999999</v>
      </c>
      <c r="V2100">
        <v>1.3847847999999999E-2</v>
      </c>
      <c r="W2100">
        <v>0.34314156000000001</v>
      </c>
      <c r="X2100">
        <v>9.9292249999999999E-3</v>
      </c>
      <c r="Y2100">
        <v>0.2</v>
      </c>
      <c r="Z2100">
        <v>0</v>
      </c>
      <c r="AA2100">
        <v>0</v>
      </c>
      <c r="AB2100">
        <v>1</v>
      </c>
      <c r="AC2100">
        <v>0</v>
      </c>
      <c r="AD2100" t="s">
        <v>48</v>
      </c>
      <c r="AE2100" t="s">
        <v>48</v>
      </c>
      <c r="AF2100" t="s">
        <v>48</v>
      </c>
      <c r="AG2100" t="s">
        <v>37311</v>
      </c>
    </row>
    <row r="2101" spans="1:33" hidden="1" outlineLevel="1" x14ac:dyDescent="0.2">
      <c r="A2101" t="s">
        <v>45656</v>
      </c>
      <c r="B2101" t="s">
        <v>45657</v>
      </c>
      <c r="C2101" t="s">
        <v>45658</v>
      </c>
      <c r="D2101" s="3"/>
      <c r="J2101" t="s">
        <v>45659</v>
      </c>
      <c r="K2101" t="s">
        <v>37451</v>
      </c>
      <c r="L2101" t="s">
        <v>1233</v>
      </c>
      <c r="M2101">
        <v>1</v>
      </c>
      <c r="P2101" s="2" t="s">
        <v>45660</v>
      </c>
      <c r="Q2101" t="s">
        <v>47</v>
      </c>
      <c r="S2101">
        <v>0.10913446</v>
      </c>
      <c r="T2101">
        <v>3.5285949999999998E-3</v>
      </c>
      <c r="U2101">
        <v>2.7957050000000001E-2</v>
      </c>
      <c r="V2101">
        <v>4.920715E-3</v>
      </c>
      <c r="W2101">
        <v>1.9096779000000001E-2</v>
      </c>
      <c r="X2101">
        <v>1.9573374000000001E-2</v>
      </c>
      <c r="Y2101">
        <v>-0.125</v>
      </c>
      <c r="Z2101">
        <v>0.152</v>
      </c>
      <c r="AA2101">
        <v>0</v>
      </c>
      <c r="AB2101">
        <v>0.84799999999999998</v>
      </c>
      <c r="AC2101">
        <v>0.36120000000000002</v>
      </c>
      <c r="AD2101" t="s">
        <v>48</v>
      </c>
      <c r="AE2101" t="s">
        <v>48</v>
      </c>
      <c r="AF2101" t="s">
        <v>48</v>
      </c>
      <c r="AG2101" t="s">
        <v>37311</v>
      </c>
    </row>
    <row r="2102" spans="1:33" hidden="1" outlineLevel="1" x14ac:dyDescent="0.2">
      <c r="A2102" t="s">
        <v>45661</v>
      </c>
      <c r="B2102" t="s">
        <v>45662</v>
      </c>
      <c r="C2102" t="s">
        <v>37453</v>
      </c>
      <c r="D2102" s="3"/>
      <c r="J2102" t="s">
        <v>45663</v>
      </c>
      <c r="K2102" t="s">
        <v>45589</v>
      </c>
      <c r="L2102" t="s">
        <v>1263</v>
      </c>
      <c r="M2102">
        <v>-23</v>
      </c>
      <c r="P2102" s="2" t="s">
        <v>45664</v>
      </c>
      <c r="Q2102" t="s">
        <v>47</v>
      </c>
      <c r="S2102">
        <v>2.4024670000000001E-2</v>
      </c>
      <c r="T2102">
        <v>1.4400482E-3</v>
      </c>
      <c r="U2102">
        <v>1.846078E-2</v>
      </c>
      <c r="V2102">
        <v>2.9413297000000001E-3</v>
      </c>
      <c r="W2102">
        <v>8.9758849999999994E-3</v>
      </c>
      <c r="X2102">
        <v>9.0748040000000006E-3</v>
      </c>
      <c r="Y2102">
        <v>-0.4</v>
      </c>
      <c r="Z2102">
        <v>0</v>
      </c>
      <c r="AA2102">
        <v>4.7E-2</v>
      </c>
      <c r="AB2102">
        <v>0.95299999999999996</v>
      </c>
      <c r="AC2102">
        <v>-0.20569999999999999</v>
      </c>
      <c r="AD2102" t="s">
        <v>48</v>
      </c>
      <c r="AE2102" t="s">
        <v>48</v>
      </c>
      <c r="AF2102" t="s">
        <v>48</v>
      </c>
      <c r="AG2102" t="s">
        <v>37311</v>
      </c>
    </row>
    <row r="2103" spans="1:33" hidden="1" outlineLevel="1" x14ac:dyDescent="0.2">
      <c r="A2103" t="s">
        <v>45665</v>
      </c>
      <c r="B2103" t="s">
        <v>45666</v>
      </c>
      <c r="C2103" t="s">
        <v>37453</v>
      </c>
      <c r="D2103" s="3"/>
      <c r="J2103" t="s">
        <v>45667</v>
      </c>
      <c r="K2103" t="s">
        <v>45598</v>
      </c>
      <c r="L2103" t="s">
        <v>1263</v>
      </c>
      <c r="M2103">
        <v>-12</v>
      </c>
      <c r="P2103" s="2" t="s">
        <v>45668</v>
      </c>
      <c r="Q2103" t="s">
        <v>47</v>
      </c>
      <c r="S2103">
        <v>2.5203144E-2</v>
      </c>
      <c r="T2103">
        <v>1.1110306E-3</v>
      </c>
      <c r="U2103">
        <v>1.6957775000000001E-2</v>
      </c>
      <c r="V2103">
        <v>2.4603575E-3</v>
      </c>
      <c r="W2103">
        <v>1.0552894E-2</v>
      </c>
      <c r="X2103">
        <v>7.1458859999999997E-3</v>
      </c>
      <c r="Y2103">
        <v>7.7777777777777779E-2</v>
      </c>
      <c r="Z2103">
        <v>7.1999999999999995E-2</v>
      </c>
      <c r="AA2103">
        <v>5.6000000000000001E-2</v>
      </c>
      <c r="AB2103">
        <v>0.873</v>
      </c>
      <c r="AC2103">
        <v>-0.2989</v>
      </c>
      <c r="AD2103" t="s">
        <v>48</v>
      </c>
      <c r="AE2103" t="s">
        <v>48</v>
      </c>
      <c r="AF2103" t="s">
        <v>48</v>
      </c>
      <c r="AG2103" t="s">
        <v>37311</v>
      </c>
    </row>
    <row r="2104" spans="1:33" hidden="1" outlineLevel="1" x14ac:dyDescent="0.2">
      <c r="A2104" t="s">
        <v>45669</v>
      </c>
      <c r="B2104" t="s">
        <v>45670</v>
      </c>
      <c r="C2104" t="s">
        <v>40188</v>
      </c>
      <c r="D2104" s="3"/>
      <c r="J2104" t="s">
        <v>45671</v>
      </c>
      <c r="K2104" t="s">
        <v>45622</v>
      </c>
      <c r="L2104" t="s">
        <v>1263</v>
      </c>
      <c r="M2104">
        <v>3</v>
      </c>
      <c r="P2104" s="2" t="s">
        <v>45672</v>
      </c>
      <c r="Q2104" t="s">
        <v>10471</v>
      </c>
      <c r="S2104">
        <v>3.6162964999999998E-2</v>
      </c>
      <c r="T2104">
        <v>1.3446808000000001E-3</v>
      </c>
      <c r="U2104">
        <v>1.7914234000000001E-2</v>
      </c>
      <c r="V2104">
        <v>6.1046462999999997E-3</v>
      </c>
      <c r="W2104">
        <v>1.8581127999999999E-2</v>
      </c>
      <c r="X2104">
        <v>7.2106145999999999E-3</v>
      </c>
      <c r="Y2104">
        <v>-4.9074074074074082E-2</v>
      </c>
      <c r="Z2104">
        <v>4.1000000000000002E-2</v>
      </c>
      <c r="AA2104">
        <v>0.151</v>
      </c>
      <c r="AB2104">
        <v>0.80800000000000005</v>
      </c>
      <c r="AC2104">
        <v>-0.92120000000000002</v>
      </c>
      <c r="AD2104" t="s">
        <v>48</v>
      </c>
      <c r="AE2104" t="s">
        <v>48</v>
      </c>
      <c r="AF2104" t="s">
        <v>48</v>
      </c>
      <c r="AG2104" t="s">
        <v>37311</v>
      </c>
    </row>
    <row r="2105" spans="1:33" hidden="1" outlineLevel="1" x14ac:dyDescent="0.2">
      <c r="A2105" t="s">
        <v>45673</v>
      </c>
      <c r="B2105" t="s">
        <v>45674</v>
      </c>
      <c r="C2105" t="s">
        <v>45675</v>
      </c>
      <c r="D2105" s="3"/>
      <c r="J2105" t="s">
        <v>45676</v>
      </c>
      <c r="K2105" t="s">
        <v>45661</v>
      </c>
      <c r="L2105" t="s">
        <v>1263</v>
      </c>
      <c r="M2105">
        <v>22</v>
      </c>
      <c r="P2105" s="2" t="s">
        <v>45677</v>
      </c>
      <c r="Q2105" t="s">
        <v>13166</v>
      </c>
      <c r="S2105">
        <v>7.7668175000000006E-2</v>
      </c>
      <c r="T2105">
        <v>1.9454956E-3</v>
      </c>
      <c r="U2105">
        <v>3.0138692000000002E-2</v>
      </c>
      <c r="V2105">
        <v>2.9968262999999998E-3</v>
      </c>
      <c r="W2105">
        <v>3.0154924999999999E-2</v>
      </c>
      <c r="X2105">
        <v>7.1847233999999998E-3</v>
      </c>
      <c r="Y2105">
        <v>-3.2857142857142863E-2</v>
      </c>
      <c r="Z2105">
        <v>0.05</v>
      </c>
      <c r="AA2105">
        <v>3.1E-2</v>
      </c>
      <c r="AB2105">
        <v>0.91900000000000004</v>
      </c>
      <c r="AC2105">
        <v>0.20250000000000001</v>
      </c>
      <c r="AD2105" t="s">
        <v>48</v>
      </c>
      <c r="AE2105" t="s">
        <v>48</v>
      </c>
      <c r="AF2105" t="s">
        <v>48</v>
      </c>
      <c r="AG2105" t="s">
        <v>37311</v>
      </c>
    </row>
    <row r="2106" spans="1:33" hidden="1" outlineLevel="1" x14ac:dyDescent="0.2">
      <c r="A2106" t="s">
        <v>45678</v>
      </c>
      <c r="B2106" t="s">
        <v>45679</v>
      </c>
      <c r="C2106" t="s">
        <v>45680</v>
      </c>
      <c r="D2106" s="3"/>
      <c r="J2106" t="s">
        <v>45681</v>
      </c>
      <c r="K2106" t="s">
        <v>45661</v>
      </c>
      <c r="L2106" t="s">
        <v>1263</v>
      </c>
      <c r="M2106">
        <v>5</v>
      </c>
      <c r="P2106" s="2" t="s">
        <v>45682</v>
      </c>
      <c r="Q2106" t="s">
        <v>47</v>
      </c>
      <c r="S2106">
        <v>2.0842784999999999E-2</v>
      </c>
      <c r="T2106">
        <v>1.1444091999999999E-3</v>
      </c>
      <c r="U2106">
        <v>1.2858665999999999E-2</v>
      </c>
      <c r="V2106">
        <v>2.0071338000000002E-3</v>
      </c>
      <c r="W2106">
        <v>8.5578819999999993E-3</v>
      </c>
      <c r="X2106">
        <v>9.1783709999999994E-3</v>
      </c>
      <c r="Y2106">
        <v>-0.4</v>
      </c>
      <c r="Z2106">
        <v>0</v>
      </c>
      <c r="AA2106">
        <v>0</v>
      </c>
      <c r="AB2106">
        <v>1</v>
      </c>
      <c r="AC2106">
        <v>0</v>
      </c>
      <c r="AD2106" t="s">
        <v>48</v>
      </c>
      <c r="AE2106" t="s">
        <v>48</v>
      </c>
      <c r="AF2106" t="s">
        <v>48</v>
      </c>
      <c r="AG2106" t="s">
        <v>37311</v>
      </c>
    </row>
    <row r="2107" spans="1:33" hidden="1" outlineLevel="1" x14ac:dyDescent="0.2">
      <c r="A2107" t="s">
        <v>45683</v>
      </c>
      <c r="B2107" t="s">
        <v>45684</v>
      </c>
      <c r="C2107" t="s">
        <v>22622</v>
      </c>
      <c r="D2107" s="3"/>
      <c r="J2107" t="s">
        <v>45685</v>
      </c>
      <c r="K2107" t="s">
        <v>45665</v>
      </c>
      <c r="L2107" t="s">
        <v>1263</v>
      </c>
      <c r="M2107">
        <v>19</v>
      </c>
      <c r="P2107" s="2" t="s">
        <v>45686</v>
      </c>
      <c r="Q2107" t="s">
        <v>47</v>
      </c>
      <c r="S2107">
        <v>2.3788974000000001E-2</v>
      </c>
      <c r="T2107">
        <v>9.0599059999999995E-4</v>
      </c>
      <c r="U2107">
        <v>1.5591404E-2</v>
      </c>
      <c r="V2107">
        <v>2.0441315E-3</v>
      </c>
      <c r="W2107">
        <v>1.3820915E-2</v>
      </c>
      <c r="X2107">
        <v>6.6215824000000001E-3</v>
      </c>
      <c r="Y2107">
        <v>0.13055555555555551</v>
      </c>
      <c r="Z2107">
        <v>0.16400000000000001</v>
      </c>
      <c r="AA2107">
        <v>4.7E-2</v>
      </c>
      <c r="AB2107">
        <v>0.79</v>
      </c>
      <c r="AC2107">
        <v>0.90439999999999998</v>
      </c>
      <c r="AD2107" t="s">
        <v>48</v>
      </c>
      <c r="AE2107" t="s">
        <v>48</v>
      </c>
      <c r="AF2107" t="s">
        <v>48</v>
      </c>
      <c r="AG2107" t="s">
        <v>37311</v>
      </c>
    </row>
    <row r="2108" spans="1:33" hidden="1" outlineLevel="1" x14ac:dyDescent="0.2">
      <c r="A2108" t="s">
        <v>45687</v>
      </c>
      <c r="B2108" t="s">
        <v>45688</v>
      </c>
      <c r="C2108" t="s">
        <v>37729</v>
      </c>
      <c r="D2108" s="3"/>
      <c r="J2108" t="s">
        <v>45689</v>
      </c>
      <c r="K2108" t="s">
        <v>45665</v>
      </c>
      <c r="L2108" t="s">
        <v>1263</v>
      </c>
      <c r="M2108">
        <v>12</v>
      </c>
      <c r="P2108" s="2" t="s">
        <v>45690</v>
      </c>
      <c r="Q2108" t="s">
        <v>10150</v>
      </c>
      <c r="S2108">
        <v>0.11129999</v>
      </c>
      <c r="T2108">
        <v>3.3187866E-3</v>
      </c>
      <c r="U2108">
        <v>2.8503596999999999E-2</v>
      </c>
      <c r="V2108">
        <v>6.2526376000000003E-3</v>
      </c>
      <c r="W2108">
        <v>3.7102410000000002E-2</v>
      </c>
      <c r="X2108">
        <v>8.0779809999999997E-3</v>
      </c>
      <c r="Y2108">
        <v>0.15</v>
      </c>
      <c r="Z2108">
        <v>0.10100000000000001</v>
      </c>
      <c r="AA2108">
        <v>6.5000000000000002E-2</v>
      </c>
      <c r="AB2108">
        <v>0.83399999999999996</v>
      </c>
      <c r="AC2108">
        <v>0.80900000000000005</v>
      </c>
      <c r="AD2108" t="s">
        <v>48</v>
      </c>
      <c r="AE2108" t="s">
        <v>48</v>
      </c>
      <c r="AF2108" t="s">
        <v>48</v>
      </c>
      <c r="AG2108" t="s">
        <v>37311</v>
      </c>
    </row>
    <row r="2109" spans="1:33" hidden="1" outlineLevel="1" x14ac:dyDescent="0.2">
      <c r="A2109" t="s">
        <v>45691</v>
      </c>
      <c r="B2109" t="s">
        <v>45692</v>
      </c>
      <c r="C2109" t="s">
        <v>45600</v>
      </c>
      <c r="D2109" s="3"/>
      <c r="J2109" t="s">
        <v>45693</v>
      </c>
      <c r="K2109" t="s">
        <v>45665</v>
      </c>
      <c r="L2109" t="s">
        <v>1263</v>
      </c>
      <c r="M2109">
        <v>4</v>
      </c>
      <c r="P2109" s="2" t="s">
        <v>45694</v>
      </c>
      <c r="Q2109" t="s">
        <v>12244</v>
      </c>
      <c r="S2109">
        <v>0.15987846</v>
      </c>
      <c r="T2109">
        <v>7.0571899999999996E-3</v>
      </c>
      <c r="U2109">
        <v>0.11230402</v>
      </c>
      <c r="V2109">
        <v>1.2943448E-2</v>
      </c>
      <c r="W2109">
        <v>4.9692180000000002E-2</v>
      </c>
      <c r="X2109">
        <v>1.0705971E-2</v>
      </c>
      <c r="Y2109">
        <v>5.2160493827160502E-2</v>
      </c>
      <c r="Z2109">
        <v>0.18</v>
      </c>
      <c r="AA2109">
        <v>5.2999999999999999E-2</v>
      </c>
      <c r="AB2109">
        <v>0.76700000000000002</v>
      </c>
      <c r="AC2109">
        <v>0.94869999999999999</v>
      </c>
      <c r="AD2109" t="s">
        <v>48</v>
      </c>
      <c r="AE2109" t="s">
        <v>48</v>
      </c>
      <c r="AF2109" t="s">
        <v>48</v>
      </c>
      <c r="AG2109" t="s">
        <v>37311</v>
      </c>
    </row>
    <row r="2110" spans="1:33" hidden="1" outlineLevel="1" x14ac:dyDescent="0.2">
      <c r="A2110" t="s">
        <v>45695</v>
      </c>
      <c r="B2110" t="s">
        <v>45696</v>
      </c>
      <c r="C2110" t="s">
        <v>23113</v>
      </c>
      <c r="D2110" s="3"/>
      <c r="J2110" t="s">
        <v>45697</v>
      </c>
      <c r="K2110" t="s">
        <v>45665</v>
      </c>
      <c r="L2110" t="s">
        <v>1263</v>
      </c>
      <c r="M2110">
        <v>2</v>
      </c>
      <c r="P2110" s="2" t="s">
        <v>45698</v>
      </c>
      <c r="Q2110" t="s">
        <v>10471</v>
      </c>
      <c r="S2110">
        <v>3.7105742999999997E-2</v>
      </c>
      <c r="T2110">
        <v>1.2207031000000001E-3</v>
      </c>
      <c r="U2110">
        <v>2.0783609000000001E-2</v>
      </c>
      <c r="V2110">
        <v>3.3483060000000001E-3</v>
      </c>
      <c r="W2110">
        <v>1.4048916E-2</v>
      </c>
      <c r="X2110">
        <v>8.3498419999999997E-3</v>
      </c>
      <c r="Y2110">
        <v>-6.4285714285714293E-2</v>
      </c>
      <c r="Z2110">
        <v>5.3999999999999999E-2</v>
      </c>
      <c r="AA2110">
        <v>0.104</v>
      </c>
      <c r="AB2110">
        <v>0.84199999999999997</v>
      </c>
      <c r="AC2110">
        <v>-0.67049999999999998</v>
      </c>
      <c r="AD2110" t="s">
        <v>48</v>
      </c>
      <c r="AE2110" t="s">
        <v>48</v>
      </c>
      <c r="AF2110" t="s">
        <v>48</v>
      </c>
      <c r="AG2110" t="s">
        <v>37311</v>
      </c>
    </row>
    <row r="2111" spans="1:33" hidden="1" outlineLevel="1" x14ac:dyDescent="0.2">
      <c r="A2111" t="s">
        <v>45699</v>
      </c>
      <c r="B2111" t="s">
        <v>45700</v>
      </c>
      <c r="C2111" t="s">
        <v>45624</v>
      </c>
      <c r="D2111" s="3"/>
      <c r="J2111" t="s">
        <v>45701</v>
      </c>
      <c r="K2111" t="s">
        <v>45669</v>
      </c>
      <c r="L2111" t="s">
        <v>1263</v>
      </c>
      <c r="M2111">
        <v>1</v>
      </c>
      <c r="P2111" s="2" t="s">
        <v>45702</v>
      </c>
      <c r="Q2111" t="s">
        <v>10132</v>
      </c>
      <c r="S2111">
        <v>0.40148460000000002</v>
      </c>
      <c r="T2111">
        <v>1.6512826000000001E-2</v>
      </c>
      <c r="U2111">
        <v>0.38343846999999998</v>
      </c>
      <c r="V2111">
        <v>1.03594E-2</v>
      </c>
      <c r="W2111">
        <v>0.35849576999999999</v>
      </c>
      <c r="X2111">
        <v>7.0423200000000004E-3</v>
      </c>
      <c r="Y2111">
        <v>0.20738095238095239</v>
      </c>
      <c r="Z2111">
        <v>0.111</v>
      </c>
      <c r="AA2111">
        <v>0.04</v>
      </c>
      <c r="AB2111">
        <v>0.84899999999999998</v>
      </c>
      <c r="AC2111">
        <v>0.2732</v>
      </c>
      <c r="AD2111" t="s">
        <v>48</v>
      </c>
      <c r="AE2111" t="s">
        <v>48</v>
      </c>
      <c r="AF2111" t="s">
        <v>48</v>
      </c>
      <c r="AG2111" t="s">
        <v>37311</v>
      </c>
    </row>
    <row r="2112" spans="1:33" hidden="1" outlineLevel="1" x14ac:dyDescent="0.2">
      <c r="A2112" t="s">
        <v>45703</v>
      </c>
      <c r="B2112" t="s">
        <v>45704</v>
      </c>
      <c r="C2112" t="s">
        <v>22635</v>
      </c>
      <c r="D2112" s="3"/>
      <c r="J2112" t="s">
        <v>45705</v>
      </c>
      <c r="K2112" t="s">
        <v>45687</v>
      </c>
      <c r="L2112" t="s">
        <v>1263</v>
      </c>
      <c r="M2112">
        <v>-10</v>
      </c>
      <c r="P2112" s="2" t="s">
        <v>45706</v>
      </c>
      <c r="Q2112" t="s">
        <v>47</v>
      </c>
      <c r="S2112">
        <v>0.37751234</v>
      </c>
      <c r="T2112">
        <v>1.0452270499999999E-2</v>
      </c>
      <c r="U2112">
        <v>7.3852409999999993E-2</v>
      </c>
      <c r="V2112">
        <v>3.3527173E-2</v>
      </c>
      <c r="W2112">
        <v>0.39297961999999997</v>
      </c>
      <c r="X2112">
        <v>9.9810079999999995E-3</v>
      </c>
      <c r="Y2112">
        <v>-0.15625</v>
      </c>
      <c r="Z2112">
        <v>7.2999999999999995E-2</v>
      </c>
      <c r="AA2112">
        <v>0.161</v>
      </c>
      <c r="AB2112">
        <v>0.76500000000000001</v>
      </c>
      <c r="AC2112">
        <v>-0.43290000000000001</v>
      </c>
      <c r="AD2112" t="s">
        <v>48</v>
      </c>
      <c r="AE2112" t="s">
        <v>48</v>
      </c>
      <c r="AF2112" t="s">
        <v>48</v>
      </c>
      <c r="AG2112" t="s">
        <v>37311</v>
      </c>
    </row>
    <row r="2113" spans="1:43" hidden="1" outlineLevel="1" x14ac:dyDescent="0.2">
      <c r="A2113" t="s">
        <v>45707</v>
      </c>
      <c r="B2113" t="s">
        <v>45708</v>
      </c>
      <c r="C2113" t="s">
        <v>40188</v>
      </c>
      <c r="D2113" s="3"/>
      <c r="J2113" t="s">
        <v>45709</v>
      </c>
      <c r="K2113" t="s">
        <v>45699</v>
      </c>
      <c r="L2113" t="s">
        <v>1263</v>
      </c>
      <c r="M2113">
        <v>2</v>
      </c>
      <c r="P2113" s="2" t="s">
        <v>45710</v>
      </c>
      <c r="Q2113" t="s">
        <v>10471</v>
      </c>
      <c r="S2113">
        <v>7.3711219999999994E-2</v>
      </c>
      <c r="T2113">
        <v>1.4209747E-3</v>
      </c>
      <c r="U2113">
        <v>2.6044132000000001E-2</v>
      </c>
      <c r="V2113">
        <v>2.6638457E-3</v>
      </c>
      <c r="W2113">
        <v>2.5284592000000002E-2</v>
      </c>
      <c r="X2113">
        <v>7.5860420000000003E-3</v>
      </c>
      <c r="Y2113">
        <v>0.35</v>
      </c>
      <c r="Z2113">
        <v>9.1999999999999998E-2</v>
      </c>
      <c r="AA2113">
        <v>0.108</v>
      </c>
      <c r="AB2113">
        <v>0.8</v>
      </c>
      <c r="AC2113">
        <v>-0.1027</v>
      </c>
      <c r="AD2113" t="s">
        <v>48</v>
      </c>
      <c r="AE2113" t="s">
        <v>48</v>
      </c>
      <c r="AF2113" t="s">
        <v>48</v>
      </c>
      <c r="AG2113" t="s">
        <v>37311</v>
      </c>
    </row>
    <row r="2114" spans="1:43" hidden="1" outlineLevel="1" x14ac:dyDescent="0.2">
      <c r="A2114" t="s">
        <v>45711</v>
      </c>
      <c r="B2114" t="s">
        <v>45712</v>
      </c>
      <c r="C2114" t="s">
        <v>37729</v>
      </c>
      <c r="D2114" s="3"/>
      <c r="J2114" t="s">
        <v>45713</v>
      </c>
      <c r="K2114" t="s">
        <v>45703</v>
      </c>
      <c r="L2114" t="s">
        <v>1263</v>
      </c>
      <c r="M2114">
        <v>10</v>
      </c>
      <c r="P2114" s="2" t="s">
        <v>45714</v>
      </c>
      <c r="Q2114" t="s">
        <v>10150</v>
      </c>
      <c r="S2114">
        <v>0.39915033999999999</v>
      </c>
      <c r="T2114">
        <v>2.3076923999999999E-2</v>
      </c>
      <c r="U2114">
        <v>0.12903777999999999</v>
      </c>
      <c r="V2114">
        <v>0.22261032</v>
      </c>
      <c r="W2114">
        <v>0.31740164999999998</v>
      </c>
      <c r="X2114">
        <v>1.1042560999999999E-2</v>
      </c>
      <c r="Y2114">
        <v>-0.2178571428571428</v>
      </c>
      <c r="Z2114">
        <v>3.7999999999999999E-2</v>
      </c>
      <c r="AA2114">
        <v>8.2000000000000003E-2</v>
      </c>
      <c r="AB2114">
        <v>0.88100000000000001</v>
      </c>
      <c r="AC2114">
        <v>-0.47839999999999999</v>
      </c>
      <c r="AD2114" t="s">
        <v>48</v>
      </c>
      <c r="AE2114" t="s">
        <v>48</v>
      </c>
      <c r="AF2114" t="s">
        <v>48</v>
      </c>
      <c r="AG2114" t="s">
        <v>37311</v>
      </c>
    </row>
    <row r="2115" spans="1:43" hidden="1" outlineLevel="1" x14ac:dyDescent="0.2">
      <c r="A2115" t="s">
        <v>45715</v>
      </c>
      <c r="B2115" t="s">
        <v>45716</v>
      </c>
      <c r="C2115" t="s">
        <v>45717</v>
      </c>
      <c r="D2115" s="3"/>
      <c r="J2115" t="s">
        <v>45718</v>
      </c>
      <c r="K2115" t="s">
        <v>45703</v>
      </c>
      <c r="L2115" t="s">
        <v>1263</v>
      </c>
      <c r="M2115">
        <v>5</v>
      </c>
      <c r="P2115" s="2" t="s">
        <v>45719</v>
      </c>
      <c r="Q2115" t="s">
        <v>25126</v>
      </c>
      <c r="S2115">
        <v>1.7466826000000001E-2</v>
      </c>
      <c r="T2115">
        <v>8.2969665999999996E-4</v>
      </c>
      <c r="U2115">
        <v>1.1492296000000001E-2</v>
      </c>
      <c r="V2115">
        <v>1.3966690999999999E-3</v>
      </c>
      <c r="W2115">
        <v>9.8688909999999994E-3</v>
      </c>
      <c r="X2115">
        <v>7.094103E-3</v>
      </c>
      <c r="Y2115">
        <v>0.52083333333333337</v>
      </c>
      <c r="Z2115">
        <v>0.25800000000000001</v>
      </c>
      <c r="AA2115">
        <v>9.1999999999999998E-2</v>
      </c>
      <c r="AB2115">
        <v>0.65</v>
      </c>
      <c r="AC2115">
        <v>0.51870000000000005</v>
      </c>
      <c r="AD2115" t="s">
        <v>48</v>
      </c>
      <c r="AE2115" t="s">
        <v>48</v>
      </c>
      <c r="AF2115" t="s">
        <v>48</v>
      </c>
      <c r="AG2115" t="s">
        <v>37311</v>
      </c>
    </row>
    <row r="2116" spans="1:43" hidden="1" outlineLevel="1" x14ac:dyDescent="0.2">
      <c r="A2116" t="s">
        <v>45720</v>
      </c>
      <c r="B2116" t="s">
        <v>45721</v>
      </c>
      <c r="C2116" t="s">
        <v>45722</v>
      </c>
      <c r="D2116" s="3"/>
      <c r="J2116" t="s">
        <v>45723</v>
      </c>
      <c r="K2116" t="s">
        <v>45703</v>
      </c>
      <c r="L2116" t="s">
        <v>1263</v>
      </c>
      <c r="M2116">
        <v>-1</v>
      </c>
      <c r="P2116" s="2" t="s">
        <v>45724</v>
      </c>
      <c r="Q2116" t="s">
        <v>47</v>
      </c>
      <c r="S2116">
        <v>0.23523537999999999</v>
      </c>
      <c r="T2116">
        <v>1.0910034000000001E-2</v>
      </c>
      <c r="U2116">
        <v>0.20916377999999999</v>
      </c>
      <c r="V2116">
        <v>2.0681097999999998E-2</v>
      </c>
      <c r="W2116">
        <v>8.2866095000000001E-2</v>
      </c>
      <c r="X2116">
        <v>1.8019408000000001E-2</v>
      </c>
      <c r="Y2116">
        <v>0.17499999999999999</v>
      </c>
      <c r="Z2116">
        <v>6.7000000000000004E-2</v>
      </c>
      <c r="AA2116">
        <v>9.1999999999999998E-2</v>
      </c>
      <c r="AB2116">
        <v>0.84099999999999997</v>
      </c>
      <c r="AC2116">
        <v>-0.1779</v>
      </c>
      <c r="AD2116" t="s">
        <v>48</v>
      </c>
      <c r="AE2116" t="s">
        <v>48</v>
      </c>
      <c r="AF2116" t="s">
        <v>48</v>
      </c>
      <c r="AG2116" t="s">
        <v>37311</v>
      </c>
    </row>
    <row r="2117" spans="1:43" hidden="1" outlineLevel="1" x14ac:dyDescent="0.2">
      <c r="A2117" t="s">
        <v>45725</v>
      </c>
      <c r="B2117" t="s">
        <v>45726</v>
      </c>
      <c r="C2117" t="s">
        <v>22635</v>
      </c>
      <c r="D2117" s="3"/>
      <c r="J2117" t="s">
        <v>45727</v>
      </c>
      <c r="K2117" t="s">
        <v>45711</v>
      </c>
      <c r="L2117" t="s">
        <v>1263</v>
      </c>
      <c r="M2117">
        <v>-12</v>
      </c>
      <c r="P2117" s="2" t="s">
        <v>45728</v>
      </c>
      <c r="Q2117" t="s">
        <v>47</v>
      </c>
      <c r="S2117">
        <v>6.8171480000000007E-2</v>
      </c>
      <c r="T2117">
        <v>2.0694733000000002E-3</v>
      </c>
      <c r="U2117">
        <v>1.7914234000000001E-2</v>
      </c>
      <c r="V2117">
        <v>1.6561050000000001E-2</v>
      </c>
      <c r="W2117">
        <v>2.1997315999999999E-2</v>
      </c>
      <c r="X2117">
        <v>8.3757329999999998E-3</v>
      </c>
      <c r="Y2117">
        <v>0.32500000000000001</v>
      </c>
      <c r="Z2117">
        <v>0.182</v>
      </c>
      <c r="AA2117">
        <v>0.06</v>
      </c>
      <c r="AB2117">
        <v>0.75900000000000001</v>
      </c>
      <c r="AC2117">
        <v>0.64859999999999995</v>
      </c>
      <c r="AD2117" t="s">
        <v>48</v>
      </c>
      <c r="AE2117" t="s">
        <v>48</v>
      </c>
      <c r="AF2117" t="s">
        <v>48</v>
      </c>
      <c r="AG2117" t="s">
        <v>37311</v>
      </c>
    </row>
    <row r="2118" spans="1:43" hidden="1" outlineLevel="1" x14ac:dyDescent="0.2">
      <c r="A2118" t="s">
        <v>45729</v>
      </c>
      <c r="B2118" t="s">
        <v>45730</v>
      </c>
      <c r="C2118" t="s">
        <v>37729</v>
      </c>
      <c r="D2118" s="3"/>
      <c r="J2118" t="s">
        <v>45731</v>
      </c>
      <c r="K2118" t="s">
        <v>45725</v>
      </c>
      <c r="L2118" t="s">
        <v>1263</v>
      </c>
      <c r="M2118">
        <v>9</v>
      </c>
      <c r="P2118" s="2" t="s">
        <v>45732</v>
      </c>
      <c r="Q2118" t="s">
        <v>10150</v>
      </c>
      <c r="S2118">
        <v>0.15766735000000001</v>
      </c>
      <c r="T2118">
        <v>3.3950806000000002E-3</v>
      </c>
      <c r="U2118">
        <v>3.8154904000000003E-2</v>
      </c>
      <c r="V2118">
        <v>7.4735670000000004E-3</v>
      </c>
      <c r="W2118">
        <v>7.3651209999999995E-2</v>
      </c>
      <c r="X2118">
        <v>7.1458859999999997E-3</v>
      </c>
      <c r="Y2118">
        <v>0.14616666666666669</v>
      </c>
      <c r="Z2118">
        <v>0.16400000000000001</v>
      </c>
      <c r="AA2118">
        <v>7.0000000000000007E-2</v>
      </c>
      <c r="AB2118">
        <v>0.76600000000000001</v>
      </c>
      <c r="AC2118">
        <v>0.9829</v>
      </c>
      <c r="AD2118" t="s">
        <v>48</v>
      </c>
      <c r="AE2118" t="s">
        <v>48</v>
      </c>
      <c r="AF2118" t="s">
        <v>48</v>
      </c>
      <c r="AG2118" t="s">
        <v>37311</v>
      </c>
    </row>
    <row r="2119" spans="1:43" hidden="1" outlineLevel="1" x14ac:dyDescent="0.2">
      <c r="A2119" t="s">
        <v>45733</v>
      </c>
      <c r="B2119" t="s">
        <v>45734</v>
      </c>
      <c r="C2119" t="s">
        <v>22635</v>
      </c>
      <c r="D2119" s="3"/>
      <c r="J2119" t="s">
        <v>45735</v>
      </c>
      <c r="K2119" t="s">
        <v>45729</v>
      </c>
      <c r="L2119" t="s">
        <v>1263</v>
      </c>
      <c r="M2119">
        <v>-9</v>
      </c>
      <c r="P2119" s="2" t="s">
        <v>45736</v>
      </c>
      <c r="Q2119" t="s">
        <v>47</v>
      </c>
      <c r="S2119">
        <v>2.8149332999999999E-2</v>
      </c>
      <c r="T2119">
        <v>9.8705290000000007E-4</v>
      </c>
      <c r="U2119">
        <v>1.4361672000000001E-2</v>
      </c>
      <c r="V2119">
        <v>2.034882E-3</v>
      </c>
      <c r="W2119">
        <v>1.1312899E-2</v>
      </c>
      <c r="X2119">
        <v>8.4016249999999994E-3</v>
      </c>
      <c r="Y2119">
        <v>0</v>
      </c>
      <c r="Z2119">
        <v>9.0999999999999998E-2</v>
      </c>
      <c r="AA2119">
        <v>6.5000000000000002E-2</v>
      </c>
      <c r="AB2119">
        <v>0.84499999999999997</v>
      </c>
      <c r="AC2119">
        <v>1.24E-2</v>
      </c>
      <c r="AD2119" t="s">
        <v>48</v>
      </c>
      <c r="AE2119" t="s">
        <v>48</v>
      </c>
      <c r="AF2119" t="s">
        <v>48</v>
      </c>
      <c r="AG2119" t="s">
        <v>37311</v>
      </c>
    </row>
    <row r="2120" spans="1:43" collapsed="1" x14ac:dyDescent="0.2"/>
    <row r="2128" spans="1:43" x14ac:dyDescent="0.2">
      <c r="AQ2128" s="9"/>
    </row>
    <row r="2158" spans="43:43" x14ac:dyDescent="0.2">
      <c r="AQ2158" s="9"/>
    </row>
    <row r="2188" spans="43:43" x14ac:dyDescent="0.2">
      <c r="AQ2188" s="9"/>
    </row>
    <row r="2218" spans="43:43" x14ac:dyDescent="0.2">
      <c r="AQ2218" s="9"/>
    </row>
    <row r="2527" spans="43:43" x14ac:dyDescent="0.2">
      <c r="AQ2527" s="9"/>
    </row>
    <row r="2783" spans="43:43" x14ac:dyDescent="0.2">
      <c r="AQ2783" s="9"/>
    </row>
    <row r="2810" spans="43:43" x14ac:dyDescent="0.2">
      <c r="AQ2810" s="9"/>
    </row>
    <row r="2863" spans="43:43" x14ac:dyDescent="0.2">
      <c r="AQ2863" s="9"/>
    </row>
    <row r="2898" spans="43:43" x14ac:dyDescent="0.2">
      <c r="AQ2898" s="9"/>
    </row>
    <row r="3285" spans="43:43" x14ac:dyDescent="0.2">
      <c r="AQ3285" s="9"/>
    </row>
    <row r="3583" spans="43:43" x14ac:dyDescent="0.2">
      <c r="AQ3583" s="9"/>
    </row>
    <row r="4886" spans="43:43" x14ac:dyDescent="0.2">
      <c r="AQ4886" s="9"/>
    </row>
    <row r="4910" spans="43:43" x14ac:dyDescent="0.2">
      <c r="AQ4910" s="9"/>
    </row>
    <row r="4928" spans="43:43" x14ac:dyDescent="0.2">
      <c r="AQ4928" s="9"/>
    </row>
    <row r="4958" spans="43:43" x14ac:dyDescent="0.2">
      <c r="AQ4958" s="9"/>
    </row>
    <row r="4977" spans="43:43" x14ac:dyDescent="0.2">
      <c r="AQ4977" s="9"/>
    </row>
    <row r="5006" spans="43:43" x14ac:dyDescent="0.2">
      <c r="AQ5006" s="9"/>
    </row>
    <row r="5144" spans="43:43" x14ac:dyDescent="0.2">
      <c r="AQ5144" s="9"/>
    </row>
    <row r="5199" spans="43:43" x14ac:dyDescent="0.2">
      <c r="AQ5199" s="9"/>
    </row>
    <row r="5242" spans="43:43" x14ac:dyDescent="0.2">
      <c r="AQ5242" s="9"/>
    </row>
    <row r="5364" spans="43:43" x14ac:dyDescent="0.2">
      <c r="AQ5364" s="9"/>
    </row>
    <row r="5381" spans="43:43" x14ac:dyDescent="0.2">
      <c r="AQ5381" s="9"/>
    </row>
    <row r="5404" spans="43:43" x14ac:dyDescent="0.2">
      <c r="AQ5404" s="9"/>
    </row>
  </sheetData>
  <conditionalFormatting sqref="A507:AN507 A524:AN530 A1271:AN1271 A1339:AN1339 A1353:AN1354 A1494:AN1523 A1541:AN1544 A1593:AN1601 A1649:AN1658 A1666:AN1673 A1677:AN1688 AH1689:AN1698 A1699:AN1703 AH1704:AN1709 A1710:AN1718 A1762:AN1775 A1791:AN1792 A1858:AN1905 A1937:AN1948 A2011:AN2033 A2043:AN2048 A2068:AN2070 A2080:AN2085 A2120:AN1048576 A1:AN27 A98:AN140 A172:AN197 A232:AN254">
    <cfRule type="expression" dxfId="83" priority="85">
      <formula>LEN($AJ1)</formula>
    </cfRule>
  </conditionalFormatting>
  <conditionalFormatting sqref="C28:C97">
    <cfRule type="containsText" dxfId="82" priority="68" operator="containsText" text="AutoModerator">
      <formula>NOT(ISERROR(SEARCH("AutoModerator",C28)))</formula>
    </cfRule>
    <cfRule type="containsText" dxfId="81" priority="69" operator="containsText" text="AmItheAsshole-ModTeam">
      <formula>NOT(ISERROR(SEARCH("AmItheAsshole-ModTeam",C28)))</formula>
    </cfRule>
    <cfRule type="containsText" dxfId="80" priority="70" operator="containsText" text="Judgement_Bot_AITA">
      <formula>NOT(ISERROR(SEARCH("Judgement_Bot_AITA",C28)))</formula>
    </cfRule>
  </conditionalFormatting>
  <conditionalFormatting sqref="C141:C171">
    <cfRule type="containsText" dxfId="79" priority="65" operator="containsText" text="AutoModerator">
      <formula>NOT(ISERROR(SEARCH("AutoModerator",C141)))</formula>
    </cfRule>
    <cfRule type="containsText" dxfId="78" priority="66" operator="containsText" text="AmItheAsshole-ModTeam">
      <formula>NOT(ISERROR(SEARCH("AmItheAsshole-ModTeam",C141)))</formula>
    </cfRule>
    <cfRule type="containsText" dxfId="77" priority="67" operator="containsText" text="Judgement_Bot_AITA">
      <formula>NOT(ISERROR(SEARCH("Judgement_Bot_AITA",C141)))</formula>
    </cfRule>
  </conditionalFormatting>
  <conditionalFormatting sqref="C198:C231">
    <cfRule type="containsText" dxfId="76" priority="62" operator="containsText" text="AutoModerator">
      <formula>NOT(ISERROR(SEARCH("AutoModerator",C198)))</formula>
    </cfRule>
    <cfRule type="containsText" dxfId="75" priority="63" operator="containsText" text="AmItheAsshole-ModTeam">
      <formula>NOT(ISERROR(SEARCH("AmItheAsshole-ModTeam",C198)))</formula>
    </cfRule>
    <cfRule type="containsText" dxfId="74" priority="64" operator="containsText" text="Judgement_Bot_AITA">
      <formula>NOT(ISERROR(SEARCH("Judgement_Bot_AITA",C198)))</formula>
    </cfRule>
  </conditionalFormatting>
  <conditionalFormatting sqref="C255:C506">
    <cfRule type="containsText" dxfId="73" priority="59" operator="containsText" text="AutoModerator">
      <formula>NOT(ISERROR(SEARCH("AutoModerator",C255)))</formula>
    </cfRule>
    <cfRule type="containsText" dxfId="72" priority="60" operator="containsText" text="AmItheAsshole-ModTeam">
      <formula>NOT(ISERROR(SEARCH("AmItheAsshole-ModTeam",C255)))</formula>
    </cfRule>
    <cfRule type="containsText" dxfId="71" priority="61" operator="containsText" text="Judgement_Bot_AITA">
      <formula>NOT(ISERROR(SEARCH("Judgement_Bot_AITA",C255)))</formula>
    </cfRule>
  </conditionalFormatting>
  <conditionalFormatting sqref="C508:C523">
    <cfRule type="containsText" dxfId="70" priority="56" operator="containsText" text="AutoModerator">
      <formula>NOT(ISERROR(SEARCH("AutoModerator",C508)))</formula>
    </cfRule>
    <cfRule type="containsText" dxfId="69" priority="57" operator="containsText" text="AmItheAsshole-ModTeam">
      <formula>NOT(ISERROR(SEARCH("AmItheAsshole-ModTeam",C508)))</formula>
    </cfRule>
    <cfRule type="containsText" dxfId="68" priority="58" operator="containsText" text="Judgement_Bot_AITA">
      <formula>NOT(ISERROR(SEARCH("Judgement_Bot_AITA",C508)))</formula>
    </cfRule>
  </conditionalFormatting>
  <conditionalFormatting sqref="C531:C1270">
    <cfRule type="containsText" dxfId="67" priority="53" operator="containsText" text="AutoModerator">
      <formula>NOT(ISERROR(SEARCH("AutoModerator",C531)))</formula>
    </cfRule>
    <cfRule type="containsText" dxfId="66" priority="54" operator="containsText" text="AmItheAsshole-ModTeam">
      <formula>NOT(ISERROR(SEARCH("AmItheAsshole-ModTeam",C531)))</formula>
    </cfRule>
    <cfRule type="containsText" dxfId="65" priority="55" operator="containsText" text="Judgement_Bot_AITA">
      <formula>NOT(ISERROR(SEARCH("Judgement_Bot_AITA",C531)))</formula>
    </cfRule>
  </conditionalFormatting>
  <conditionalFormatting sqref="C1272:C1338">
    <cfRule type="containsText" dxfId="64" priority="50" operator="containsText" text="AutoModerator">
      <formula>NOT(ISERROR(SEARCH("AutoModerator",C1272)))</formula>
    </cfRule>
    <cfRule type="containsText" dxfId="63" priority="51" operator="containsText" text="AmItheAsshole-ModTeam">
      <formula>NOT(ISERROR(SEARCH("AmItheAsshole-ModTeam",C1272)))</formula>
    </cfRule>
    <cfRule type="containsText" dxfId="62" priority="52" operator="containsText" text="Judgement_Bot_AITA">
      <formula>NOT(ISERROR(SEARCH("Judgement_Bot_AITA",C1272)))</formula>
    </cfRule>
  </conditionalFormatting>
  <conditionalFormatting sqref="C1340:C1352">
    <cfRule type="containsText" dxfId="61" priority="47" operator="containsText" text="AutoModerator">
      <formula>NOT(ISERROR(SEARCH("AutoModerator",C1340)))</formula>
    </cfRule>
    <cfRule type="containsText" dxfId="60" priority="48" operator="containsText" text="AmItheAsshole-ModTeam">
      <formula>NOT(ISERROR(SEARCH("AmItheAsshole-ModTeam",C1340)))</formula>
    </cfRule>
    <cfRule type="containsText" dxfId="59" priority="49" operator="containsText" text="Judgement_Bot_AITA">
      <formula>NOT(ISERROR(SEARCH("Judgement_Bot_AITA",C1340)))</formula>
    </cfRule>
  </conditionalFormatting>
  <conditionalFormatting sqref="C1355:C1493">
    <cfRule type="containsText" dxfId="58" priority="44" operator="containsText" text="AutoModerator">
      <formula>NOT(ISERROR(SEARCH("AutoModerator",C1355)))</formula>
    </cfRule>
    <cfRule type="containsText" dxfId="57" priority="45" operator="containsText" text="AmItheAsshole-ModTeam">
      <formula>NOT(ISERROR(SEARCH("AmItheAsshole-ModTeam",C1355)))</formula>
    </cfRule>
    <cfRule type="containsText" dxfId="56" priority="46" operator="containsText" text="Judgement_Bot_AITA">
      <formula>NOT(ISERROR(SEARCH("Judgement_Bot_AITA",C1355)))</formula>
    </cfRule>
  </conditionalFormatting>
  <conditionalFormatting sqref="C1524:C1540">
    <cfRule type="containsText" dxfId="55" priority="41" operator="containsText" text="AutoModerator">
      <formula>NOT(ISERROR(SEARCH("AutoModerator",C1524)))</formula>
    </cfRule>
    <cfRule type="containsText" dxfId="54" priority="42" operator="containsText" text="AmItheAsshole-ModTeam">
      <formula>NOT(ISERROR(SEARCH("AmItheAsshole-ModTeam",C1524)))</formula>
    </cfRule>
    <cfRule type="containsText" dxfId="53" priority="43" operator="containsText" text="Judgement_Bot_AITA">
      <formula>NOT(ISERROR(SEARCH("Judgement_Bot_AITA",C1524)))</formula>
    </cfRule>
  </conditionalFormatting>
  <conditionalFormatting sqref="C1545:C1592">
    <cfRule type="containsText" dxfId="52" priority="38" operator="containsText" text="AutoModerator">
      <formula>NOT(ISERROR(SEARCH("AutoModerator",C1545)))</formula>
    </cfRule>
    <cfRule type="containsText" dxfId="51" priority="39" operator="containsText" text="AmItheAsshole-ModTeam">
      <formula>NOT(ISERROR(SEARCH("AmItheAsshole-ModTeam",C1545)))</formula>
    </cfRule>
    <cfRule type="containsText" dxfId="50" priority="40" operator="containsText" text="Judgement_Bot_AITA">
      <formula>NOT(ISERROR(SEARCH("Judgement_Bot_AITA",C1545)))</formula>
    </cfRule>
  </conditionalFormatting>
  <conditionalFormatting sqref="C1602:C1648">
    <cfRule type="containsText" dxfId="49" priority="35" operator="containsText" text="AutoModerator">
      <formula>NOT(ISERROR(SEARCH("AutoModerator",C1602)))</formula>
    </cfRule>
    <cfRule type="containsText" dxfId="48" priority="36" operator="containsText" text="AmItheAsshole-ModTeam">
      <formula>NOT(ISERROR(SEARCH("AmItheAsshole-ModTeam",C1602)))</formula>
    </cfRule>
    <cfRule type="containsText" dxfId="47" priority="37" operator="containsText" text="Judgement_Bot_AITA">
      <formula>NOT(ISERROR(SEARCH("Judgement_Bot_AITA",C1602)))</formula>
    </cfRule>
  </conditionalFormatting>
  <conditionalFormatting sqref="C1659:C1665">
    <cfRule type="containsText" dxfId="46" priority="32" operator="containsText" text="AutoModerator">
      <formula>NOT(ISERROR(SEARCH("AutoModerator",C1659)))</formula>
    </cfRule>
    <cfRule type="containsText" dxfId="45" priority="33" operator="containsText" text="AmItheAsshole-ModTeam">
      <formula>NOT(ISERROR(SEARCH("AmItheAsshole-ModTeam",C1659)))</formula>
    </cfRule>
    <cfRule type="containsText" dxfId="44" priority="34" operator="containsText" text="Judgement_Bot_AITA">
      <formula>NOT(ISERROR(SEARCH("Judgement_Bot_AITA",C1659)))</formula>
    </cfRule>
  </conditionalFormatting>
  <conditionalFormatting sqref="C1674:C1676">
    <cfRule type="containsText" dxfId="43" priority="29" operator="containsText" text="AutoModerator">
      <formula>NOT(ISERROR(SEARCH("AutoModerator",C1674)))</formula>
    </cfRule>
    <cfRule type="containsText" dxfId="42" priority="30" operator="containsText" text="AmItheAsshole-ModTeam">
      <formula>NOT(ISERROR(SEARCH("AmItheAsshole-ModTeam",C1674)))</formula>
    </cfRule>
    <cfRule type="containsText" dxfId="41" priority="31" operator="containsText" text="Judgement_Bot_AITA">
      <formula>NOT(ISERROR(SEARCH("Judgement_Bot_AITA",C1674)))</formula>
    </cfRule>
  </conditionalFormatting>
  <conditionalFormatting sqref="C1719:C1761">
    <cfRule type="containsText" dxfId="40" priority="26" operator="containsText" text="AutoModerator">
      <formula>NOT(ISERROR(SEARCH("AutoModerator",C1719)))</formula>
    </cfRule>
    <cfRule type="containsText" dxfId="39" priority="27" operator="containsText" text="AmItheAsshole-ModTeam">
      <formula>NOT(ISERROR(SEARCH("AmItheAsshole-ModTeam",C1719)))</formula>
    </cfRule>
    <cfRule type="containsText" dxfId="38" priority="28" operator="containsText" text="Judgement_Bot_AITA">
      <formula>NOT(ISERROR(SEARCH("Judgement_Bot_AITA",C1719)))</formula>
    </cfRule>
  </conditionalFormatting>
  <conditionalFormatting sqref="C1776:C1790">
    <cfRule type="containsText" dxfId="37" priority="23" operator="containsText" text="AutoModerator">
      <formula>NOT(ISERROR(SEARCH("AutoModerator",C1776)))</formula>
    </cfRule>
    <cfRule type="containsText" dxfId="36" priority="24" operator="containsText" text="AmItheAsshole-ModTeam">
      <formula>NOT(ISERROR(SEARCH("AmItheAsshole-ModTeam",C1776)))</formula>
    </cfRule>
    <cfRule type="containsText" dxfId="35" priority="25" operator="containsText" text="Judgement_Bot_AITA">
      <formula>NOT(ISERROR(SEARCH("Judgement_Bot_AITA",C1776)))</formula>
    </cfRule>
  </conditionalFormatting>
  <conditionalFormatting sqref="C1793:C1857">
    <cfRule type="containsText" dxfId="34" priority="20" operator="containsText" text="AutoModerator">
      <formula>NOT(ISERROR(SEARCH("AutoModerator",C1793)))</formula>
    </cfRule>
    <cfRule type="containsText" dxfId="33" priority="21" operator="containsText" text="AmItheAsshole-ModTeam">
      <formula>NOT(ISERROR(SEARCH("AmItheAsshole-ModTeam",C1793)))</formula>
    </cfRule>
    <cfRule type="containsText" dxfId="32" priority="22" operator="containsText" text="Judgement_Bot_AITA">
      <formula>NOT(ISERROR(SEARCH("Judgement_Bot_AITA",C1793)))</formula>
    </cfRule>
  </conditionalFormatting>
  <conditionalFormatting sqref="C1906:C1936">
    <cfRule type="containsText" dxfId="31" priority="17" operator="containsText" text="AutoModerator">
      <formula>NOT(ISERROR(SEARCH("AutoModerator",C1906)))</formula>
    </cfRule>
    <cfRule type="containsText" dxfId="30" priority="18" operator="containsText" text="AmItheAsshole-ModTeam">
      <formula>NOT(ISERROR(SEARCH("AmItheAsshole-ModTeam",C1906)))</formula>
    </cfRule>
    <cfRule type="containsText" dxfId="29" priority="19" operator="containsText" text="Judgement_Bot_AITA">
      <formula>NOT(ISERROR(SEARCH("Judgement_Bot_AITA",C1906)))</formula>
    </cfRule>
  </conditionalFormatting>
  <conditionalFormatting sqref="C1949:C2010">
    <cfRule type="containsText" dxfId="28" priority="14" operator="containsText" text="AutoModerator">
      <formula>NOT(ISERROR(SEARCH("AutoModerator",C1949)))</formula>
    </cfRule>
    <cfRule type="containsText" dxfId="27" priority="15" operator="containsText" text="AmItheAsshole-ModTeam">
      <formula>NOT(ISERROR(SEARCH("AmItheAsshole-ModTeam",C1949)))</formula>
    </cfRule>
    <cfRule type="containsText" dxfId="26" priority="16" operator="containsText" text="Judgement_Bot_AITA">
      <formula>NOT(ISERROR(SEARCH("Judgement_Bot_AITA",C1949)))</formula>
    </cfRule>
  </conditionalFormatting>
  <conditionalFormatting sqref="C2034:C2042">
    <cfRule type="containsText" dxfId="25" priority="11" operator="containsText" text="AutoModerator">
      <formula>NOT(ISERROR(SEARCH("AutoModerator",C2034)))</formula>
    </cfRule>
    <cfRule type="containsText" dxfId="24" priority="12" operator="containsText" text="AmItheAsshole-ModTeam">
      <formula>NOT(ISERROR(SEARCH("AmItheAsshole-ModTeam",C2034)))</formula>
    </cfRule>
    <cfRule type="containsText" dxfId="23" priority="13" operator="containsText" text="Judgement_Bot_AITA">
      <formula>NOT(ISERROR(SEARCH("Judgement_Bot_AITA",C2034)))</formula>
    </cfRule>
  </conditionalFormatting>
  <conditionalFormatting sqref="C2049:C2067">
    <cfRule type="containsText" dxfId="22" priority="8" operator="containsText" text="AutoModerator">
      <formula>NOT(ISERROR(SEARCH("AutoModerator",C2049)))</formula>
    </cfRule>
    <cfRule type="containsText" dxfId="21" priority="9" operator="containsText" text="AmItheAsshole-ModTeam">
      <formula>NOT(ISERROR(SEARCH("AmItheAsshole-ModTeam",C2049)))</formula>
    </cfRule>
    <cfRule type="containsText" dxfId="20" priority="10" operator="containsText" text="Judgement_Bot_AITA">
      <formula>NOT(ISERROR(SEARCH("Judgement_Bot_AITA",C2049)))</formula>
    </cfRule>
  </conditionalFormatting>
  <conditionalFormatting sqref="C2071:C2079">
    <cfRule type="containsText" dxfId="19" priority="5" operator="containsText" text="AutoModerator">
      <formula>NOT(ISERROR(SEARCH("AutoModerator",C2071)))</formula>
    </cfRule>
    <cfRule type="containsText" dxfId="18" priority="6" operator="containsText" text="AmItheAsshole-ModTeam">
      <formula>NOT(ISERROR(SEARCH("AmItheAsshole-ModTeam",C2071)))</formula>
    </cfRule>
    <cfRule type="containsText" dxfId="17" priority="7" operator="containsText" text="Judgement_Bot_AITA">
      <formula>NOT(ISERROR(SEARCH("Judgement_Bot_AITA",C2071)))</formula>
    </cfRule>
  </conditionalFormatting>
  <conditionalFormatting sqref="C2086:C2119">
    <cfRule type="containsText" dxfId="16" priority="2" operator="containsText" text="AutoModerator">
      <formula>NOT(ISERROR(SEARCH("AutoModerator",C2086)))</formula>
    </cfRule>
    <cfRule type="containsText" dxfId="15" priority="3" operator="containsText" text="AmItheAsshole-ModTeam">
      <formula>NOT(ISERROR(SEARCH("AmItheAsshole-ModTeam",C2086)))</formula>
    </cfRule>
    <cfRule type="containsText" dxfId="14" priority="4" operator="containsText" text="Judgement_Bot_AITA">
      <formula>NOT(ISERROR(SEARCH("Judgement_Bot_AITA",C2086)))</formula>
    </cfRule>
  </conditionalFormatting>
  <conditionalFormatting sqref="AH1:AK27 AH98:AK140 AH172:AK197 AH232:AK254 AH507:AK507 AH524:AK530 AH1271:AK1271 AH1339:AK1339 AH1353:AK1354 AH1494:AK1523 AH1541:AK1544 AH1593:AK1601 AH1649:AK1658 AH1666:AK1673 AH1677:AK1718 AH1762:AK1775 AH1791:AK1792 AH1858:AK1905 AH1937:AK1948 AH2011:AK2033 AH2043:AK2048 AH2068:AK2070 AH2080:AK2085 AH2120:AK2224 AH2527:AK2527 AH2783:AK2783 AH2810:AK2810 AH2863:AK2863 AH2898:AK2898 AH3285:AK3285 AH3583:AK3583 AH4886:AK4886 AH4910:AK4910 AH4928:AK4928 AH4958:AK4958 AH4977:AK4977 AH5006:AK5006 AH5144:AK5144 AH5199:AK5199 AH5242:AK5242 AH5364:AK5364 AH5381:AK5381 AH5404:AK5404 AH5420:AK1048576">
    <cfRule type="cellIs" dxfId="13" priority="76" operator="greaterThan">
      <formula>0</formula>
    </cfRule>
  </conditionalFormatting>
  <conditionalFormatting sqref="AH1:AK27 AH98:AK140 AH172:AK197 AH232:AK254 AH507:AK507 AH524:AK530 AH1271:AK1271 AH1339:AK1339 AH1353:AK1354 AH1494:AK1523 AH1541:AK1544 AH1593:AK1601 AH1649:AK1658 AH1666:AK1673 AH1677:AK1718 AH1762:AK1775 AH1791:AK1792 AH1858:AK1905 AH1937:AK1948 AH2011:AK2033 AH2043:AK2048 AH2068:AK2070 AH2080:AK2085 AH2120:AK1048576">
    <cfRule type="cellIs" dxfId="12" priority="71" operator="greaterThan">
      <formula>0</formula>
    </cfRule>
  </conditionalFormatting>
  <conditionalFormatting sqref="AH507:AN507 AH524:AN530 AH1271:AN1271 AH1339:AN1339 AH1353:AN1354 AH1494:AN1523 AH1541:AN1544 AH1593:AN1601 AH1649:AN1658 AH1666:AN1673 AH1677:AN1718 AH1762:AN1775 AH1791:AN1792 AH1858:AN1905 AH1937:AN1948 AH2011:AN2033 AH2043:AN2048 AH2068:AN2070 AH2080:AN2085 AH2120:AN2224 AH2527:AN2527 AH2783:AN2783 AH2810:AN2810 AH2863:AN2863 AH2898:AN2898 AH3285:AN3285 AH3583:AN3583 AH4886:AN4886 AH4910:AN4910 AH4928:AN4928 AH4958:AN4958 AH4977:AN4977 AH5006:AN5006 AH5144:AN5144 AH5199:AN5199 AH5242:AN5242 AH5364:AN5364 AH5381:AN5381 AH5404:AN5404 AH5420:AN1048576 AH1:AN27 AH98:AN140 AH172:AN197 AH232:AN254">
    <cfRule type="expression" dxfId="11" priority="80">
      <formula>LEN($AI1)</formula>
    </cfRule>
  </conditionalFormatting>
  <conditionalFormatting sqref="AM1:AM27 AM98:AM140 AM172:AM197 AM232:AM254">
    <cfRule type="cellIs" dxfId="10" priority="72" operator="greaterThan">
      <formula>0.3</formula>
    </cfRule>
  </conditionalFormatting>
  <conditionalFormatting sqref="AM507 AM524:AM530 AM1271 AM1339 AM1353:AM1354 AM1494:AM1523 AM1541:AM1544 AM1593:AM1601 AM1649:AM1658 AM1666:AM1673 AM1677:AM1718 AM1762:AM1775 AM1791:AM1792 AM1858:AM1905 AM1937:AM1948 AM2011:AM2033 AM2043:AM2048 AM2068:AM2070 AM2080:AM2085 AM2120:AM1048576">
    <cfRule type="cellIs" dxfId="9" priority="79" operator="greaterThan">
      <formula>0.3</formula>
    </cfRule>
  </conditionalFormatting>
  <conditionalFormatting sqref="AN1:AN27 AN98:AN140 AN172:AN197 AN232:AN254">
    <cfRule type="cellIs" dxfId="8" priority="73" operator="lessThan">
      <formula>-0.05</formula>
    </cfRule>
    <cfRule type="cellIs" dxfId="7" priority="74" operator="greaterThan">
      <formula>0.05</formula>
    </cfRule>
  </conditionalFormatting>
  <conditionalFormatting sqref="AN507 AN524:AN530 AN1271 AN1339 AN1353:AN1354 AN1494:AN1523 AN1541:AN1544 AN1593:AN1601 AN1649:AN1658 AN1666:AN1673 AN1677:AN1718 AN1762:AN1775 AN1791:AN1792 AN1858:AN1905 AN1937:AN1948 AN2011:AN2033 AN2043:AN2048 AN2068:AN2070 AN2080:AN2085 AN2120:AN1048576">
    <cfRule type="cellIs" dxfId="6" priority="77" operator="lessThan">
      <formula>-0.05</formula>
    </cfRule>
    <cfRule type="cellIs" dxfId="5" priority="78" operator="greaterThan">
      <formula>0.05</formula>
    </cfRule>
  </conditionalFormatting>
  <conditionalFormatting sqref="AR1:AR1048576">
    <cfRule type="cellIs" dxfId="0" priority="1" operator="equal">
      <formula>"yta"</formula>
    </cfRule>
  </conditionalFormatting>
  <hyperlinks>
    <hyperlink ref="O27" r:id="rId1" xr:uid="{2C15E0B0-633C-4445-AB6C-DA67C8FE355A}"/>
    <hyperlink ref="P27" r:id="rId2" xr:uid="{548FCB4E-723F-734F-88AF-374E7F01C12E}"/>
    <hyperlink ref="O254" r:id="rId3" xr:uid="{1E3B427D-EFAA-F44B-9391-F488DB2B4438}"/>
    <hyperlink ref="P254" r:id="rId4" xr:uid="{41EE5F18-6BF4-8945-B78B-23F612059231}"/>
    <hyperlink ref="O1792" r:id="rId5" xr:uid="{84079A79-1B36-D44A-A21E-5BA1ED084826}"/>
    <hyperlink ref="P1792" r:id="rId6" xr:uid="{4EB5DB84-CF99-D245-BC1B-820480852F5D}"/>
    <hyperlink ref="O2070" r:id="rId7" xr:uid="{1099451C-A52B-364C-B273-EA43E2F460DD}"/>
    <hyperlink ref="P2070" r:id="rId8" xr:uid="{143A465C-16E4-BA4B-A52D-3C6473CF1D20}"/>
    <hyperlink ref="O2085" r:id="rId9" xr:uid="{DF5D3062-0AAE-6E43-B6A2-9D82AE90E442}"/>
    <hyperlink ref="P2085" r:id="rId10" xr:uid="{930C7FED-D522-2C48-B287-2F334D592B1C}"/>
    <hyperlink ref="P2048" r:id="rId11" xr:uid="{3A58D22F-A788-6345-BDFD-77BBDDA54E5B}"/>
    <hyperlink ref="O2048" r:id="rId12" xr:uid="{78DA098F-8B5F-9D46-A2B1-144FEC4552D9}"/>
    <hyperlink ref="P1905" r:id="rId13" xr:uid="{B4DF234C-10E8-8B4D-B2B1-79F57F4C30E2}"/>
    <hyperlink ref="O1905" r:id="rId14" xr:uid="{8DBA621C-E677-D449-8798-172FED1204A1}"/>
    <hyperlink ref="O1948" r:id="rId15" xr:uid="{500431BC-5FFD-1A42-9AC7-6AA5A7D81C27}"/>
    <hyperlink ref="P1948" r:id="rId16" xr:uid="{CCE62F66-DDF4-7743-957D-20E1FEC13A6C}"/>
    <hyperlink ref="O2033" r:id="rId17" xr:uid="{280A329C-4627-CB49-84A9-5C693B8F2E11}"/>
    <hyperlink ref="P2033" r:id="rId18" xr:uid="{0DA9B217-F0F8-E740-BF4E-1B55ED309DFA}"/>
    <hyperlink ref="P1775" r:id="rId19" xr:uid="{97F6E355-182B-8D45-A248-00CE180DAFF1}"/>
    <hyperlink ref="O1775" r:id="rId20" xr:uid="{9F5E1336-103E-2A46-9E8A-23030DC795F1}"/>
    <hyperlink ref="P1718" r:id="rId21" xr:uid="{64D1B6F0-9330-3B41-92AE-4F2854EC9AF4}"/>
    <hyperlink ref="O1718" r:id="rId22" xr:uid="{BE7E974B-FF6B-B640-B586-C94ADE84FEFE}"/>
    <hyperlink ref="P1703" r:id="rId23" xr:uid="{E91D9F11-7D0C-A14B-B6E2-071860E512FD}"/>
    <hyperlink ref="O1703" r:id="rId24" xr:uid="{835A5AE2-AAE2-3F4C-A505-B811E7E9D1F4}"/>
    <hyperlink ref="P1688" r:id="rId25" xr:uid="{56D5C671-ACFF-A540-B1F5-860162C4CB91}"/>
    <hyperlink ref="O1688" r:id="rId26" xr:uid="{E6C253EC-3A79-DF4B-B9C9-AAE0D9FA0A20}"/>
    <hyperlink ref="P1673" r:id="rId27" xr:uid="{AEB23056-824E-7146-9B67-D6828310B7DC}"/>
    <hyperlink ref="O1673" r:id="rId28" xr:uid="{D8EA954D-9D78-374B-BA4B-96C6CBEC9F59}"/>
    <hyperlink ref="P1658" r:id="rId29" xr:uid="{97DFA16B-A6D0-3E47-ABB8-708DF9FB26B9}"/>
    <hyperlink ref="O1658" r:id="rId30" xr:uid="{C72E0642-9FF0-8F41-9D62-0902AF757510}"/>
    <hyperlink ref="P1601" r:id="rId31" xr:uid="{40DD3FB7-D110-1F4B-9983-98A34848C425}"/>
    <hyperlink ref="O1601" r:id="rId32" xr:uid="{4EBA6BAE-F275-A049-AE49-A42007F707A9}"/>
    <hyperlink ref="P1544" r:id="rId33" xr:uid="{5AA6A658-304D-7B4D-AA06-EB3A17E7CA56}"/>
    <hyperlink ref="O1544" r:id="rId34" xr:uid="{91CA6447-2DC6-BD41-812E-E6FC011E2EC8}"/>
    <hyperlink ref="P1523" r:id="rId35" xr:uid="{AA361439-3A2A-D143-ABF0-89FB904C6DEB}"/>
    <hyperlink ref="O1523" r:id="rId36" xr:uid="{411C9C3E-D934-C743-99EF-3F9E83E74E22}"/>
    <hyperlink ref="P1354" r:id="rId37" xr:uid="{83941E0F-FC72-6C4A-9264-12F435ABA01F}"/>
    <hyperlink ref="O1354" r:id="rId38" xr:uid="{899928EA-CEB5-D943-BFDC-E6A17B2B0628}"/>
    <hyperlink ref="P1339" r:id="rId39" xr:uid="{9A33A7D6-4D11-0347-A2F7-E0DCB4B6FA40}"/>
    <hyperlink ref="O1339" r:id="rId40" xr:uid="{A3444DCC-8A3F-524D-B4DF-F3392368CF54}"/>
    <hyperlink ref="P1271" r:id="rId41" xr:uid="{653CABE7-DE3B-264E-9FD8-7FE3F3F4B49B}"/>
    <hyperlink ref="O1271" r:id="rId42" xr:uid="{57777EB1-A744-0047-BD00-3EDD103B0A19}"/>
    <hyperlink ref="P197" r:id="rId43" xr:uid="{34F4A024-54D7-4140-BB54-DD0E6DFF32E1}"/>
    <hyperlink ref="O197" r:id="rId44" xr:uid="{F557AF2E-06AC-AA47-9B9E-4E7C9230C783}"/>
    <hyperlink ref="P140" r:id="rId45" xr:uid="{78AEE9C6-5AC0-EC45-A7A7-74FCBFCD7283}"/>
    <hyperlink ref="O140" r:id="rId46" xr:uid="{918C9D1F-99F5-3E42-AEC0-718023BD876D}"/>
    <hyperlink ref="P28" r:id="rId47" xr:uid="{363CCAC0-1908-1246-B260-15B8C23418BA}"/>
    <hyperlink ref="P29" r:id="rId48" xr:uid="{705D32B2-9F88-214E-9E8B-77D4D6498C51}"/>
    <hyperlink ref="P30" r:id="rId49" xr:uid="{79D47473-049D-0E49-9F23-4590B48F7752}"/>
    <hyperlink ref="P31" r:id="rId50" xr:uid="{614D6198-CE51-0448-9FA7-D31B39B9EB63}"/>
    <hyperlink ref="P32" r:id="rId51" xr:uid="{22DE7BEE-3BE8-8044-9661-F6729C32B9A1}"/>
    <hyperlink ref="P33" r:id="rId52" xr:uid="{1C88E902-7470-F44B-B8DD-56B4E2380797}"/>
    <hyperlink ref="P34" r:id="rId53" xr:uid="{2DBF09FF-9BE5-024D-9116-BC8329B8657F}"/>
    <hyperlink ref="P35" r:id="rId54" xr:uid="{A90984DD-1B3A-C44A-A6AA-A64B064E37E1}"/>
    <hyperlink ref="P36" r:id="rId55" xr:uid="{33896F6F-1D22-064C-AF11-B8EEF0D6DFB5}"/>
    <hyperlink ref="P37" r:id="rId56" xr:uid="{6ACDBBFB-45EF-C145-9E86-C6588F11C076}"/>
    <hyperlink ref="P38" r:id="rId57" xr:uid="{0B8FB143-39D0-7A44-8FFF-8022A9D35937}"/>
    <hyperlink ref="P39" r:id="rId58" xr:uid="{9F851999-234A-CD4A-A985-5194B20E117E}"/>
    <hyperlink ref="P40" r:id="rId59" xr:uid="{297C9D7C-4ACF-9348-942A-EF943595C73D}"/>
    <hyperlink ref="P41" r:id="rId60" xr:uid="{2C775B10-694D-D64E-AE52-1A9424C8EF54}"/>
    <hyperlink ref="P42" r:id="rId61" xr:uid="{1E33FF95-E970-4D4F-A4F6-8E63A32D883C}"/>
    <hyperlink ref="P43" r:id="rId62" xr:uid="{56552902-1E0E-2847-9A3F-4E8752004B40}"/>
    <hyperlink ref="P44" r:id="rId63" xr:uid="{86DB1EEE-2951-D84F-956A-F13E09E1868A}"/>
    <hyperlink ref="P45" r:id="rId64" xr:uid="{274F38BD-7FB5-4D46-9371-F65413594E8E}"/>
    <hyperlink ref="P46" r:id="rId65" xr:uid="{FE809326-B2DD-A440-8B01-6AED54D7E4EC}"/>
    <hyperlink ref="P47" r:id="rId66" xr:uid="{2723409A-978B-0045-ADFA-535FBC2EE81C}"/>
    <hyperlink ref="P48" r:id="rId67" xr:uid="{8260A7FB-3EBD-8E40-A316-AB50B3A8C795}"/>
    <hyperlink ref="P49" r:id="rId68" xr:uid="{457E7227-B501-DD40-BF1B-FA17AA4E0E85}"/>
    <hyperlink ref="P50" r:id="rId69" xr:uid="{505749EA-1032-E34A-B67C-519DA02E9962}"/>
    <hyperlink ref="P51" r:id="rId70" xr:uid="{ECBE6B18-2AD6-EE48-8C2F-C1D9F8FF4DC6}"/>
    <hyperlink ref="P52" r:id="rId71" xr:uid="{B23750F1-3B93-1140-BD30-F9B3043DB37C}"/>
    <hyperlink ref="P53" r:id="rId72" xr:uid="{7CDE4A86-199E-D047-B7E6-D30A4D4645C1}"/>
    <hyperlink ref="P54" r:id="rId73" xr:uid="{A45AD75E-03B3-A843-838B-3B486058E7D4}"/>
    <hyperlink ref="P55" r:id="rId74" xr:uid="{672ADD5F-E769-C942-9B6F-C0DF8690966D}"/>
    <hyperlink ref="P56" r:id="rId75" xr:uid="{A44F03C0-87FE-C04E-B1EF-4C21CBCB5760}"/>
    <hyperlink ref="P57" r:id="rId76" xr:uid="{A115D5B5-0C62-7944-A883-7662EE1273CE}"/>
    <hyperlink ref="P58" r:id="rId77" xr:uid="{BB1DBFCC-5262-B641-8109-8488902B6F55}"/>
    <hyperlink ref="P59" r:id="rId78" xr:uid="{B6432598-E8A2-F847-895A-5C85F1F6DEC7}"/>
    <hyperlink ref="P60" r:id="rId79" xr:uid="{3AEFEC7E-F411-1A40-9A40-F41B3D08AA41}"/>
    <hyperlink ref="P61" r:id="rId80" xr:uid="{AECE669B-E684-2549-9325-288AC0ED8BE0}"/>
    <hyperlink ref="P62" r:id="rId81" xr:uid="{52F16271-9E20-7F46-920D-5636F90614DF}"/>
    <hyperlink ref="P63" r:id="rId82" xr:uid="{81657B9E-0B5F-C64C-BB86-CA047A0B5791}"/>
    <hyperlink ref="P64" r:id="rId83" xr:uid="{EC2B61B2-5E74-3447-A40D-A3473BA7085A}"/>
    <hyperlink ref="P65" r:id="rId84" xr:uid="{A639ACBA-5C8A-5943-8566-5B599D413C5F}"/>
    <hyperlink ref="P66" r:id="rId85" xr:uid="{4EC7A85D-B994-E941-933F-56456D19FD1C}"/>
    <hyperlink ref="P67" r:id="rId86" xr:uid="{B7008E9B-AC62-BA41-9876-B311A1EE077D}"/>
    <hyperlink ref="P68" r:id="rId87" xr:uid="{3CA93716-5E76-7B4D-BD88-ADD06CED137C}"/>
    <hyperlink ref="P69" r:id="rId88" xr:uid="{9EB1E616-921D-A44C-BFC2-3E2E910D8D50}"/>
    <hyperlink ref="P70" r:id="rId89" xr:uid="{53097F8D-516F-F54A-BF62-3F23A1325E8D}"/>
    <hyperlink ref="P71" r:id="rId90" xr:uid="{68ADA54B-DA47-9D4F-85CB-C4BFEB526EF5}"/>
    <hyperlink ref="P72" r:id="rId91" xr:uid="{3833D7AF-EE46-A247-B5CF-43A85F19940E}"/>
    <hyperlink ref="P73" r:id="rId92" xr:uid="{2D6FE277-C2EC-184F-930D-3F5388137FCD}"/>
    <hyperlink ref="P74" r:id="rId93" xr:uid="{F5F4311F-2BC2-9B43-AA46-1066F702CC02}"/>
    <hyperlink ref="P75" r:id="rId94" xr:uid="{4A57D2F1-35D7-EF4F-A791-ACA9765A036A}"/>
    <hyperlink ref="P76" r:id="rId95" xr:uid="{F7A4A916-CA93-254A-B233-3E8135A8C870}"/>
    <hyperlink ref="P77" r:id="rId96" xr:uid="{177BDA87-08D5-1549-90DF-680BC205F398}"/>
    <hyperlink ref="P78" r:id="rId97" xr:uid="{12A4B347-049F-864B-A2EF-D53B124FCF97}"/>
    <hyperlink ref="P79" r:id="rId98" xr:uid="{52EF2701-3206-E447-81FC-282085434BBE}"/>
    <hyperlink ref="P80" r:id="rId99" xr:uid="{6F54D1B0-C54E-0D4C-B25D-63D906BD3DB2}"/>
    <hyperlink ref="P81" r:id="rId100" xr:uid="{42381089-C857-864E-B15C-E1CDD0235F94}"/>
    <hyperlink ref="P82" r:id="rId101" xr:uid="{43714A15-DD29-0040-88D8-BD212CA5E55F}"/>
    <hyperlink ref="P83" r:id="rId102" xr:uid="{B192ABD6-F286-9C44-82A3-1DE900E5EE20}"/>
    <hyperlink ref="P84" r:id="rId103" xr:uid="{E0548852-2AA7-E346-A90E-D0885574E69E}"/>
    <hyperlink ref="P85" r:id="rId104" xr:uid="{5A64E34D-0770-AA4E-A9C2-7A0F51EEBCF8}"/>
    <hyperlink ref="P86" r:id="rId105" xr:uid="{B8219866-ADDC-E642-819A-DF97F9AA398D}"/>
    <hyperlink ref="P87" r:id="rId106" xr:uid="{9CF7FC74-C17E-0F45-A774-7ECA23D92EE5}"/>
    <hyperlink ref="P88" r:id="rId107" xr:uid="{FBE35218-FA74-0847-8D06-8F3A0DAB7DC1}"/>
    <hyperlink ref="P89" r:id="rId108" xr:uid="{64571B9D-5B1C-F341-BCD4-5E8EBB16048F}"/>
    <hyperlink ref="P90" r:id="rId109" xr:uid="{CD131290-F913-9A4B-A9F4-66B3163738B1}"/>
    <hyperlink ref="P91" r:id="rId110" xr:uid="{2853E3B3-3FCF-0047-BF89-C40FDFB09E54}"/>
    <hyperlink ref="P92" r:id="rId111" xr:uid="{2C91A62C-E206-3C41-B1A2-0AEA9D11F99B}"/>
    <hyperlink ref="P93" r:id="rId112" xr:uid="{60AB86D9-3242-764F-B45F-73D4F2BB172D}"/>
    <hyperlink ref="P94" r:id="rId113" xr:uid="{704159FA-1C95-214F-8DAE-1AA49618132B}"/>
    <hyperlink ref="P95" r:id="rId114" xr:uid="{141D913D-0464-224F-9B98-C8019A7CA7A8}"/>
    <hyperlink ref="P96" r:id="rId115" xr:uid="{DCF0E2B3-9DC1-E340-8EBB-25062FC952A1}"/>
    <hyperlink ref="P97" r:id="rId116" xr:uid="{EC017E5B-2CC1-CF4B-B783-12E040F17810}"/>
    <hyperlink ref="P141" r:id="rId117" xr:uid="{B525EC1F-5145-C640-BF80-0F3A1C378C39}"/>
    <hyperlink ref="P142" r:id="rId118" xr:uid="{13480B18-CD58-7444-954B-98A7152DB470}"/>
    <hyperlink ref="P143" r:id="rId119" xr:uid="{CAC3BD0A-3040-454F-B182-5FE23CA53D6F}"/>
    <hyperlink ref="P144" r:id="rId120" xr:uid="{62FC2CCF-4AEA-5D4F-A2EF-BE2ED8131C07}"/>
    <hyperlink ref="P145" r:id="rId121" xr:uid="{7CB48357-F7D0-5449-88F6-3C4B40E8A142}"/>
    <hyperlink ref="P146" r:id="rId122" xr:uid="{31D37A33-404D-364D-B8DE-C280BE76E1AE}"/>
    <hyperlink ref="P147" r:id="rId123" xr:uid="{120B7FB3-8E66-7748-99FA-817CF214E635}"/>
    <hyperlink ref="P148" r:id="rId124" xr:uid="{CF901418-FE68-F44F-9B6E-3BBAB648B20E}"/>
    <hyperlink ref="P149" r:id="rId125" xr:uid="{CB9EDC7D-254E-8E40-A675-D27346A9D614}"/>
    <hyperlink ref="P150" r:id="rId126" xr:uid="{6F12A947-3AB2-6A42-9D19-08CC36A195A1}"/>
    <hyperlink ref="P151" r:id="rId127" xr:uid="{D28A9B22-E738-304F-903C-8C1F9732A66D}"/>
    <hyperlink ref="P152" r:id="rId128" xr:uid="{1C6F2E7A-B538-DD49-96E6-F3FDF764531F}"/>
    <hyperlink ref="P153" r:id="rId129" xr:uid="{BEBA8C5E-6543-5E46-9C38-78FA3B66BE2F}"/>
    <hyperlink ref="P154" r:id="rId130" xr:uid="{CEBF2BBF-A2F4-8E45-BDC2-3252EED38752}"/>
    <hyperlink ref="P155" r:id="rId131" xr:uid="{ADBDA09A-2A70-4449-8B86-09C14F25EB85}"/>
    <hyperlink ref="P156" r:id="rId132" xr:uid="{0CA10B2B-B4EE-9E43-A2F8-A0F856EAD6C6}"/>
    <hyperlink ref="P157" r:id="rId133" xr:uid="{0F0CB906-B545-4A40-8C1D-1AE56E530076}"/>
    <hyperlink ref="P158" r:id="rId134" xr:uid="{1D2F4F6E-90A9-214D-B75F-26BAF47063C5}"/>
    <hyperlink ref="P159" r:id="rId135" xr:uid="{80AF8A12-8F0C-7148-BB73-DE03C7AEBF8F}"/>
    <hyperlink ref="P160" r:id="rId136" xr:uid="{6B57277D-888E-764C-B703-AAB79AC900BC}"/>
    <hyperlink ref="P161" r:id="rId137" xr:uid="{914F7FC5-E40B-EB4C-8A9B-B3B889DCE8F4}"/>
    <hyperlink ref="P162" r:id="rId138" xr:uid="{689E8DF4-2088-AE45-A7D4-EABB3369C628}"/>
    <hyperlink ref="P163" r:id="rId139" xr:uid="{CAB05D60-461B-8B4A-A86B-CF40860FED5E}"/>
    <hyperlink ref="P164" r:id="rId140" xr:uid="{1E1DE860-AC1D-3D4C-A637-9903C35C1569}"/>
    <hyperlink ref="P165" r:id="rId141" xr:uid="{B8568286-9469-684A-992C-A0290EABC0F2}"/>
    <hyperlink ref="P166" r:id="rId142" xr:uid="{FCB4B5E7-F3E8-DE47-A68C-EB97879BAE24}"/>
    <hyperlink ref="P167" r:id="rId143" xr:uid="{7D39805E-6478-FB47-9253-CB4BC84F3300}"/>
    <hyperlink ref="P168" r:id="rId144" xr:uid="{F5573AFD-B8DD-DA4C-8714-69A8CBF4ABA3}"/>
    <hyperlink ref="P169" r:id="rId145" xr:uid="{17637376-22A5-5749-9ED3-966B4B9C6E45}"/>
    <hyperlink ref="P170" r:id="rId146" xr:uid="{82A7C73A-BAC5-4444-A172-5E44F723EEEB}"/>
    <hyperlink ref="P171" r:id="rId147" xr:uid="{96964F2B-D862-8741-AE5D-B5BF20189A3C}"/>
    <hyperlink ref="P198" r:id="rId148" xr:uid="{7F9BA116-B6C4-9F4F-9284-6306ED01CA62}"/>
    <hyperlink ref="P199" r:id="rId149" xr:uid="{2CC6F662-B954-6240-8261-4ACE2142597F}"/>
    <hyperlink ref="P200" r:id="rId150" xr:uid="{F012191D-47FF-9C49-B109-069AC67AA4B5}"/>
    <hyperlink ref="P201" r:id="rId151" xr:uid="{21DD5B30-3EE2-3F42-A2F2-2E9E9E58F4BB}"/>
    <hyperlink ref="P202" r:id="rId152" xr:uid="{D0E77707-6A4F-EB41-B080-F476712C296C}"/>
    <hyperlink ref="P203" r:id="rId153" xr:uid="{1D9699B0-1327-844A-BF5B-E419374BE569}"/>
    <hyperlink ref="P204" r:id="rId154" xr:uid="{D30EE253-EAF6-104F-B634-AA4E63F256AA}"/>
    <hyperlink ref="P205" r:id="rId155" xr:uid="{8DF196BE-4FC3-7946-8DE8-9B48091E2738}"/>
    <hyperlink ref="P206" r:id="rId156" xr:uid="{6D3E439B-899A-494E-AB12-68873681F319}"/>
    <hyperlink ref="P207" r:id="rId157" xr:uid="{F6A35AA4-1D40-8346-9417-154DFA0521F2}"/>
    <hyperlink ref="P208" r:id="rId158" xr:uid="{8FAD08EA-B55D-D140-9748-139D381CB902}"/>
    <hyperlink ref="P209" r:id="rId159" xr:uid="{1C064D45-E80A-914F-B6FC-16E2BC3B671F}"/>
    <hyperlink ref="P210" r:id="rId160" xr:uid="{4989FB71-B605-5742-AC71-17F31ABE5DAF}"/>
    <hyperlink ref="P211" r:id="rId161" xr:uid="{0020397B-20FC-3D47-9263-0B6248573DED}"/>
    <hyperlink ref="P212" r:id="rId162" xr:uid="{A6B1125B-945E-A74C-BC96-A519F4BB75D5}"/>
    <hyperlink ref="P213" r:id="rId163" xr:uid="{63213913-77A1-5044-978C-7A18E184B9CD}"/>
    <hyperlink ref="P214" r:id="rId164" xr:uid="{644110D0-DDED-894B-83D7-4D1845DB0E02}"/>
    <hyperlink ref="P215" r:id="rId165" xr:uid="{C6C7DC84-BBDC-1E4E-AED6-B222CCC9A53C}"/>
    <hyperlink ref="P216" r:id="rId166" xr:uid="{C679A0CA-16BE-3B46-A415-2419F4C551EE}"/>
    <hyperlink ref="P217" r:id="rId167" xr:uid="{B4CE482D-2DCA-ED41-953F-7357018F7573}"/>
    <hyperlink ref="P218" r:id="rId168" xr:uid="{A0139CC5-3E78-9D47-BD3B-0DA5EFD3B9CC}"/>
    <hyperlink ref="P219" r:id="rId169" xr:uid="{AF3C4A0A-F436-F94B-B15E-DD80085F757B}"/>
    <hyperlink ref="P220" r:id="rId170" xr:uid="{656363DC-356E-6C4B-B8C1-0303977695D9}"/>
    <hyperlink ref="P221" r:id="rId171" xr:uid="{AFE806E7-A610-CB47-AB83-E1E2B2D9B2E8}"/>
    <hyperlink ref="P222" r:id="rId172" xr:uid="{E9568CBA-5B67-334C-A46D-EA2E02B109D6}"/>
    <hyperlink ref="P223" r:id="rId173" xr:uid="{31E5DFF7-C4EC-9F4F-8F29-4DED53A0E4E2}"/>
    <hyperlink ref="P224" r:id="rId174" xr:uid="{57F74026-8C1C-884B-9BE5-8D0B490D8F6D}"/>
    <hyperlink ref="P225" r:id="rId175" xr:uid="{A92277EA-D0D8-9749-A85F-419A8D211486}"/>
    <hyperlink ref="P226" r:id="rId176" xr:uid="{8538369F-C533-0C4E-8AE3-A6C428A53DA9}"/>
    <hyperlink ref="P227" r:id="rId177" xr:uid="{CDA15C7D-6829-CD48-B618-62013FC3F316}"/>
    <hyperlink ref="P228" r:id="rId178" xr:uid="{18367C4E-E39B-4A44-849D-D325DDB74A94}"/>
    <hyperlink ref="P229" r:id="rId179" xr:uid="{3CCBB76A-BF71-D643-87BE-BE682A83F59B}"/>
    <hyperlink ref="P230" r:id="rId180" xr:uid="{461F6E2A-EFF2-194C-8907-0449C4E5F056}"/>
    <hyperlink ref="P231" r:id="rId181" xr:uid="{9AF53B81-8AF3-F047-AD9E-AC51D03E2CBC}"/>
    <hyperlink ref="O507" r:id="rId182" xr:uid="{E844D835-9395-BD4C-8F07-1CC9863C404C}"/>
    <hyperlink ref="P507" r:id="rId183" xr:uid="{E9F4E949-CDD3-264E-AEC8-E9F2C52E7971}"/>
    <hyperlink ref="P255" r:id="rId184" xr:uid="{312B7009-F4AD-1F41-80C7-256BD56D9EAB}"/>
    <hyperlink ref="P256" r:id="rId185" xr:uid="{809A45C6-5B21-6642-8E15-77531BC97635}"/>
    <hyperlink ref="P257" r:id="rId186" xr:uid="{2C08CDF6-E580-624E-BFDB-6E5161833CA4}"/>
    <hyperlink ref="P258" r:id="rId187" xr:uid="{057CF351-5DD5-704A-9E38-01469D9F7455}"/>
    <hyperlink ref="P259" r:id="rId188" xr:uid="{36EA7524-09A8-0648-BF6B-F74C1CEC5EA7}"/>
    <hyperlink ref="P260" r:id="rId189" xr:uid="{4586C1F2-AB50-0346-84A8-9DCC6A4AA16C}"/>
    <hyperlink ref="P261" r:id="rId190" xr:uid="{01D720D0-0A05-6F4A-8E5B-5A7848D28D51}"/>
    <hyperlink ref="P262" r:id="rId191" xr:uid="{397073D8-E67E-D344-8697-6ECC324BA8A1}"/>
    <hyperlink ref="P263" r:id="rId192" xr:uid="{7C904843-813E-CB49-9264-8B274E4A4551}"/>
    <hyperlink ref="P264" r:id="rId193" xr:uid="{C994CE76-CBDB-BA45-8E17-B5BE6E0909F6}"/>
    <hyperlink ref="P265" r:id="rId194" xr:uid="{1F38F5C4-E7CF-F049-AF60-91FD9C66D1F6}"/>
    <hyperlink ref="P266" r:id="rId195" xr:uid="{BB089FD1-6F7E-BF4D-B19C-696759B4F4B3}"/>
    <hyperlink ref="P267" r:id="rId196" xr:uid="{F62744B0-072D-8543-A1B9-B8989120F23E}"/>
    <hyperlink ref="P268" r:id="rId197" xr:uid="{6F388A4D-39CC-3B46-8052-945F4C12913E}"/>
    <hyperlink ref="P269" r:id="rId198" xr:uid="{453A25A8-BA0C-D448-A477-079A4099A2D9}"/>
    <hyperlink ref="P270" r:id="rId199" xr:uid="{6C666987-2DD2-FF45-8530-8137F4F4AFCE}"/>
    <hyperlink ref="P271" r:id="rId200" xr:uid="{8C6846D5-59B6-034D-9F29-9BE14360C90B}"/>
    <hyperlink ref="P272" r:id="rId201" xr:uid="{101FFEEF-95A8-D543-A849-6A67F6BEA6FE}"/>
    <hyperlink ref="P273" r:id="rId202" xr:uid="{F319A827-FDE0-8B45-8E00-C533D9F0E929}"/>
    <hyperlink ref="P274" r:id="rId203" xr:uid="{917C29C1-914D-6545-9236-BDB9B284CA95}"/>
    <hyperlink ref="P275" r:id="rId204" xr:uid="{982079B5-0104-FA45-B2E2-0AF357DFB9D4}"/>
    <hyperlink ref="P276" r:id="rId205" xr:uid="{6911ED35-8B63-514F-9404-FE787F21942D}"/>
    <hyperlink ref="P277" r:id="rId206" xr:uid="{FB0198A3-A32E-2542-9165-39EB4FDF114E}"/>
    <hyperlink ref="P278" r:id="rId207" xr:uid="{FC7C7E63-32E3-D141-BE24-16E1B06C9E7F}"/>
    <hyperlink ref="P279" r:id="rId208" xr:uid="{2EE6C007-40EF-AF4A-AFE7-A4FB971F558E}"/>
    <hyperlink ref="P280" r:id="rId209" xr:uid="{F73738A7-3A7E-1A48-8FD3-DF439FF97A1C}"/>
    <hyperlink ref="P281" r:id="rId210" xr:uid="{0F068DED-664E-3B41-8C3F-ADE7522B9C02}"/>
    <hyperlink ref="P282" r:id="rId211" xr:uid="{0AE5B606-4EBF-4A42-952F-378E4AE04614}"/>
    <hyperlink ref="P283" r:id="rId212" xr:uid="{1D92DDB9-FDD0-A646-A18B-77C9A4F56BEF}"/>
    <hyperlink ref="P284" r:id="rId213" xr:uid="{2AE46046-C652-D742-A601-B4EBE69C9869}"/>
    <hyperlink ref="P285" r:id="rId214" xr:uid="{7B523ACE-D005-B340-A920-8C42D03168FF}"/>
    <hyperlink ref="P286" r:id="rId215" xr:uid="{A9926713-075C-3B4D-A459-519BB5F0089C}"/>
    <hyperlink ref="P287" r:id="rId216" xr:uid="{502BF68E-0DA8-3F4F-8F47-10F27B365AF4}"/>
    <hyperlink ref="P288" r:id="rId217" xr:uid="{439C5982-82B3-764F-866A-5CA1F4AAE814}"/>
    <hyperlink ref="P289" r:id="rId218" xr:uid="{323730E2-97C7-414B-AC2F-CF0760C240D1}"/>
    <hyperlink ref="P290" r:id="rId219" xr:uid="{9D5A139B-7CF1-6D47-83F2-BFCBACA4BD2E}"/>
    <hyperlink ref="P291" r:id="rId220" xr:uid="{6F11E7CD-9632-E74D-A8E4-0B3572A30BD8}"/>
    <hyperlink ref="P292" r:id="rId221" xr:uid="{000A5945-12FE-5D4F-9330-DF13E48CB0B3}"/>
    <hyperlink ref="P293" r:id="rId222" xr:uid="{7DFC83BE-EB5D-4443-AC82-E375FB2B8D5E}"/>
    <hyperlink ref="P294" r:id="rId223" xr:uid="{9E38A453-709E-1E43-B24B-A7D7C2615621}"/>
    <hyperlink ref="P295" r:id="rId224" xr:uid="{825A8CB4-19EA-3F49-843F-B9A20CCAF092}"/>
    <hyperlink ref="P296" r:id="rId225" xr:uid="{72687304-80CE-294F-AF64-F2747A4EF79F}"/>
    <hyperlink ref="P297" r:id="rId226" xr:uid="{4DD3DFFD-B91E-FB4A-B8A7-4513F7B0F568}"/>
    <hyperlink ref="P298" r:id="rId227" xr:uid="{EF98578E-D483-394B-BD3E-27FC9471A5EE}"/>
    <hyperlink ref="P299" r:id="rId228" xr:uid="{2A7C75E3-B866-2640-BA94-0C19C4312A33}"/>
    <hyperlink ref="P300" r:id="rId229" xr:uid="{23E49534-58DF-004A-B0D2-3653F9C5C39B}"/>
    <hyperlink ref="P301" r:id="rId230" xr:uid="{EB7EA1EC-C8A5-2A4F-AE2B-1773D2D0BE2A}"/>
    <hyperlink ref="P302" r:id="rId231" xr:uid="{FF24CC43-D8DA-A843-A043-6A00C2F8337E}"/>
    <hyperlink ref="P303" r:id="rId232" xr:uid="{4EB9A5EA-21DA-0A49-8AEE-A75B11BAF61F}"/>
    <hyperlink ref="P304" r:id="rId233" xr:uid="{4385C129-BE1E-C24C-B9BD-25B17043CCC7}"/>
    <hyperlink ref="P305" r:id="rId234" xr:uid="{E23F64D7-AB97-3042-A662-F76529CB27BA}"/>
    <hyperlink ref="P306" r:id="rId235" xr:uid="{94A77CF3-5137-7642-9F78-21230387ED63}"/>
    <hyperlink ref="P307" r:id="rId236" xr:uid="{C4E01528-EAAE-B54E-A734-6146ABD112F9}"/>
    <hyperlink ref="P308" r:id="rId237" xr:uid="{C0097814-36FC-424B-99CE-A5E2A754197F}"/>
    <hyperlink ref="P309" r:id="rId238" xr:uid="{F873767F-B8E5-5442-A5F2-2AE59C300303}"/>
    <hyperlink ref="P310" r:id="rId239" xr:uid="{F0F187DE-BDFB-0E4A-A280-46470EAEC3A3}"/>
    <hyperlink ref="P311" r:id="rId240" xr:uid="{58837362-4CF1-4043-A723-36E0D00099CA}"/>
    <hyperlink ref="P312" r:id="rId241" xr:uid="{1268B295-F715-2B4D-90A3-4B5A958095C4}"/>
    <hyperlink ref="P313" r:id="rId242" xr:uid="{782A514F-583B-8448-A278-306C96E11320}"/>
    <hyperlink ref="P314" r:id="rId243" xr:uid="{FD78B454-5D52-F242-9946-2DAAE935DEE5}"/>
    <hyperlink ref="P315" r:id="rId244" xr:uid="{BBC675E0-0500-D34F-BE4C-704DEA8510AF}"/>
    <hyperlink ref="P316" r:id="rId245" xr:uid="{05EDE11C-9577-0B44-B945-91BFEB33F9CD}"/>
    <hyperlink ref="P317" r:id="rId246" xr:uid="{1A01DF0F-DB5B-C049-8AAD-0974AF17CE12}"/>
    <hyperlink ref="P318" r:id="rId247" xr:uid="{6074D100-4747-A046-BE30-861FBB97990F}"/>
    <hyperlink ref="P319" r:id="rId248" xr:uid="{8DF738F3-5AD5-C04C-BFEA-C639D407F7A8}"/>
    <hyperlink ref="P320" r:id="rId249" xr:uid="{8EA799E1-CF2B-DC4B-9071-F500C5B31101}"/>
    <hyperlink ref="P321" r:id="rId250" xr:uid="{A52C7D09-4579-1A4F-AB7E-58C06B29E992}"/>
    <hyperlink ref="P322" r:id="rId251" xr:uid="{C15F005F-E85C-9041-A26A-3858921DF4ED}"/>
    <hyperlink ref="P323" r:id="rId252" xr:uid="{F8CCADBD-34AE-2C4F-9DC1-E5DC090E24F8}"/>
    <hyperlink ref="P324" r:id="rId253" xr:uid="{B59AF0D7-CC62-7A4C-9EAF-139DCB18EB21}"/>
    <hyperlink ref="P325" r:id="rId254" xr:uid="{83DD985B-FDFF-E54D-974D-FB8347B5AEA5}"/>
    <hyperlink ref="P326" r:id="rId255" xr:uid="{87D1C786-50B5-9544-A092-42420F5B3CC6}"/>
    <hyperlink ref="P327" r:id="rId256" xr:uid="{2E784D60-4363-DC4D-A190-9BB54C5D3F07}"/>
    <hyperlink ref="P328" r:id="rId257" xr:uid="{1C39DACB-81A8-B244-BB27-0CD961CF6BBB}"/>
    <hyperlink ref="P329" r:id="rId258" xr:uid="{DA2D956B-49FD-774D-A039-0410248EE181}"/>
    <hyperlink ref="P330" r:id="rId259" xr:uid="{9AEAC626-78FA-0A47-92A0-FEAB8FC8739B}"/>
    <hyperlink ref="P331" r:id="rId260" xr:uid="{5FB770A8-EA7E-4144-A9FA-D6ACF5DA9D23}"/>
    <hyperlink ref="P332" r:id="rId261" xr:uid="{1FAEAE63-FED0-F24F-8E8E-6D12F3ADEFC4}"/>
    <hyperlink ref="P333" r:id="rId262" xr:uid="{086338C0-1A14-A34C-AABD-FA326BB6D738}"/>
    <hyperlink ref="P334" r:id="rId263" xr:uid="{E6D58DB5-8143-4846-9615-A767FD65EF10}"/>
    <hyperlink ref="P335" r:id="rId264" xr:uid="{AF2E010B-DB3B-9F46-974B-43BD38F0EA28}"/>
    <hyperlink ref="P336" r:id="rId265" xr:uid="{52A745C9-2BE4-1049-8945-EA4407A6854A}"/>
    <hyperlink ref="P337" r:id="rId266" xr:uid="{B27A4F77-A692-814B-98D2-EE345DF4BCC4}"/>
    <hyperlink ref="P338" r:id="rId267" xr:uid="{9EF19F96-3FAA-7A4F-89F1-3CF35F803541}"/>
    <hyperlink ref="P339" r:id="rId268" xr:uid="{3887F6B2-63A2-AF4D-9B04-62304F22B65C}"/>
    <hyperlink ref="P340" r:id="rId269" xr:uid="{055A9024-FAE6-7646-BC8F-F0A24CBD991D}"/>
    <hyperlink ref="P341" r:id="rId270" xr:uid="{ACF45270-98F2-DF4D-A55A-B6A300188DC6}"/>
    <hyperlink ref="P342" r:id="rId271" xr:uid="{460FD5C0-72B3-8044-988B-BFADBB001224}"/>
    <hyperlink ref="P343" r:id="rId272" xr:uid="{90B69260-76B4-644C-A2CE-B4678C4BB4BE}"/>
    <hyperlink ref="P344" r:id="rId273" xr:uid="{326B9F03-18CA-9E47-9F6D-9487FDAC78FC}"/>
    <hyperlink ref="P345" r:id="rId274" xr:uid="{A1862DD0-7FF9-5F41-BD80-04D2BBD9586F}"/>
    <hyperlink ref="P346" r:id="rId275" xr:uid="{FE251B2C-DF15-ED49-9CB9-56DC7A8D2EF9}"/>
    <hyperlink ref="P347" r:id="rId276" xr:uid="{111B7E7D-920E-6346-9CF6-41A3209730FE}"/>
    <hyperlink ref="P348" r:id="rId277" xr:uid="{B67A25C7-81C4-A349-B70B-8141A751A75A}"/>
    <hyperlink ref="P349" r:id="rId278" xr:uid="{925FA989-32D0-F745-94B0-FD73FFC8C0D7}"/>
    <hyperlink ref="P350" r:id="rId279" xr:uid="{A7A21359-AF55-D942-A784-A1D9BABD516C}"/>
    <hyperlink ref="P351" r:id="rId280" xr:uid="{55DA9C82-2B9E-304A-9E88-9B509D978238}"/>
    <hyperlink ref="P352" r:id="rId281" xr:uid="{543D3BAC-E888-E143-BF7F-AA553DB49EE1}"/>
    <hyperlink ref="P353" r:id="rId282" xr:uid="{2069B1BE-DF03-B542-A7AA-F0B73BBEAA6C}"/>
    <hyperlink ref="P354" r:id="rId283" xr:uid="{51495864-0D71-8842-A43B-BF9FDC564C99}"/>
    <hyperlink ref="P355" r:id="rId284" xr:uid="{94BD8DCE-F7A2-7C47-85B7-4E8C9AC2BD9F}"/>
    <hyperlink ref="P356" r:id="rId285" xr:uid="{97D365E5-4295-7941-8401-44A0B5DFEC47}"/>
    <hyperlink ref="P357" r:id="rId286" xr:uid="{56531B8B-FA40-B64A-A309-FA91133B9012}"/>
    <hyperlink ref="P358" r:id="rId287" xr:uid="{C51284BE-A30F-8D41-A6C3-CF0F87E78576}"/>
    <hyperlink ref="P359" r:id="rId288" xr:uid="{AD905D7B-D11A-3244-B5D5-7C0B37E8D5BB}"/>
    <hyperlink ref="P360" r:id="rId289" xr:uid="{B4E3F92B-ACB5-864F-B700-6D845FD38759}"/>
    <hyperlink ref="P361" r:id="rId290" xr:uid="{3E0535CC-EAF7-4945-B97D-6B0B0627A84E}"/>
    <hyperlink ref="P362" r:id="rId291" xr:uid="{1E6D942F-BFDF-1A46-830B-C887F809133F}"/>
    <hyperlink ref="P363" r:id="rId292" xr:uid="{80563D98-41BB-D344-88C9-3A799AD087BA}"/>
    <hyperlink ref="P364" r:id="rId293" xr:uid="{37073542-DAFD-2247-8BD1-15E06044F8A3}"/>
    <hyperlink ref="P365" r:id="rId294" xr:uid="{F2F6AC3E-7D36-994C-B0A9-DDFC9D6102E5}"/>
    <hyperlink ref="P366" r:id="rId295" xr:uid="{96691447-8FC2-E14D-ACFD-0256D42FE2AB}"/>
    <hyperlink ref="P367" r:id="rId296" xr:uid="{0F9CBF04-1205-9548-A5AD-226E57E9EFF4}"/>
    <hyperlink ref="P368" r:id="rId297" xr:uid="{20CB163D-6752-7F4D-A25A-29B4E022D67D}"/>
    <hyperlink ref="P369" r:id="rId298" xr:uid="{F8C73091-3049-3246-AB4B-42C77EDCD498}"/>
    <hyperlink ref="P370" r:id="rId299" xr:uid="{444898FE-62FD-7144-8884-87421058A2CE}"/>
    <hyperlink ref="P371" r:id="rId300" xr:uid="{91B7A1B0-C75C-7E4D-9E09-186B5230E1D6}"/>
    <hyperlink ref="P372" r:id="rId301" xr:uid="{58BDCA1B-FBCF-D745-A47F-00A5C3B35A8F}"/>
    <hyperlink ref="P373" r:id="rId302" xr:uid="{B1DB5821-0FA9-5D4B-A69C-2F036124B31E}"/>
    <hyperlink ref="P374" r:id="rId303" xr:uid="{431E1231-0EBA-4243-9402-D328B5D5B730}"/>
    <hyperlink ref="P375" r:id="rId304" xr:uid="{4E0A5D95-69AE-DF4E-AB93-F7272F03975D}"/>
    <hyperlink ref="P376" r:id="rId305" xr:uid="{A4CEA1CF-80E4-D743-823D-B6E80D09D58F}"/>
    <hyperlink ref="P377" r:id="rId306" xr:uid="{1662BD18-5095-CC48-A969-9A01BE171048}"/>
    <hyperlink ref="P378" r:id="rId307" xr:uid="{7FBF9A28-F5B8-274B-AEAF-98D9274D93FB}"/>
    <hyperlink ref="P379" r:id="rId308" xr:uid="{A1FBA613-6329-974A-A693-B33FC16EA075}"/>
    <hyperlink ref="P380" r:id="rId309" xr:uid="{4386A1BA-E174-7144-A8A5-E3BD15D71B8D}"/>
    <hyperlink ref="P381" r:id="rId310" xr:uid="{76CC4649-5011-FD46-A34D-0E5FB551532F}"/>
    <hyperlink ref="P382" r:id="rId311" xr:uid="{FEE01A83-9F4F-6B42-9981-C7C08A4ADA3E}"/>
    <hyperlink ref="P383" r:id="rId312" xr:uid="{6688EE9C-6A10-7D48-B80F-E38AEF5097CE}"/>
    <hyperlink ref="P384" r:id="rId313" xr:uid="{F5D507DB-BF53-AC4E-9B59-8BBE5AEF3417}"/>
    <hyperlink ref="P385" r:id="rId314" xr:uid="{BFF3F4B1-4A8D-D847-BF40-2C7827D7FFF5}"/>
    <hyperlink ref="P386" r:id="rId315" xr:uid="{3DF57981-1A61-EA42-948D-3F7979D3E9E2}"/>
    <hyperlink ref="P387" r:id="rId316" xr:uid="{0F31E420-B620-8C42-A51C-A424DD7E426A}"/>
    <hyperlink ref="P388" r:id="rId317" xr:uid="{73B2CC39-722C-FE44-A76F-CA2ED3788E6B}"/>
    <hyperlink ref="P389" r:id="rId318" xr:uid="{4A03F561-B2E5-7041-8CB9-0C3FEB494AD3}"/>
    <hyperlink ref="P390" r:id="rId319" xr:uid="{32085C6F-612B-104F-94C6-B7E64BA0C206}"/>
    <hyperlink ref="P391" r:id="rId320" xr:uid="{58814B25-FA87-5743-826A-5915C06042BA}"/>
    <hyperlink ref="P392" r:id="rId321" xr:uid="{66A068FF-0384-5945-8817-5E19752C0B7F}"/>
    <hyperlink ref="P393" r:id="rId322" xr:uid="{095CEE77-0718-6442-8597-B475DC03C61E}"/>
    <hyperlink ref="P394" r:id="rId323" xr:uid="{80A6D298-0E2D-464B-B0D6-39DF55FC7038}"/>
    <hyperlink ref="P395" r:id="rId324" xr:uid="{376B157F-D001-CE49-8676-C28B5350BD38}"/>
    <hyperlink ref="P396" r:id="rId325" xr:uid="{5CF7E4FE-889E-B843-ACA5-4ED6F156D54B}"/>
    <hyperlink ref="P397" r:id="rId326" xr:uid="{4FBA6A63-4A1E-F140-9750-6212AB83AEEA}"/>
    <hyperlink ref="P398" r:id="rId327" xr:uid="{902ACEA0-25C3-7C49-A98E-B3243790A993}"/>
    <hyperlink ref="P399" r:id="rId328" xr:uid="{0C1AE9E2-968D-7242-8DBF-B5A2E1004F8D}"/>
    <hyperlink ref="P400" r:id="rId329" xr:uid="{3BE59F88-458C-F841-8F4D-48F502901995}"/>
    <hyperlink ref="P401" r:id="rId330" xr:uid="{A15BF274-C0C4-2649-BD36-21E2B4AA5DBB}"/>
    <hyperlink ref="P402" r:id="rId331" xr:uid="{486DA006-3037-3248-875C-9933B76855ED}"/>
    <hyperlink ref="P403" r:id="rId332" xr:uid="{F6F253E6-E1FB-0941-8D7D-A1681B2AC0E4}"/>
    <hyperlink ref="P404" r:id="rId333" xr:uid="{A3758910-1D77-794B-BBB0-6F6774F37DCA}"/>
    <hyperlink ref="P405" r:id="rId334" xr:uid="{6CA914FD-548D-4046-8682-A4E0E03F59C9}"/>
    <hyperlink ref="P406" r:id="rId335" xr:uid="{8E36221C-5E11-8240-BCBE-E3CDBE50B5DC}"/>
    <hyperlink ref="P407" r:id="rId336" xr:uid="{D9DFC7DA-4693-F346-A711-02EEACFF88B8}"/>
    <hyperlink ref="P408" r:id="rId337" xr:uid="{AF7DDDED-49C8-C94B-8AE9-D14FFCCF3363}"/>
    <hyperlink ref="P409" r:id="rId338" xr:uid="{059A0726-DA9B-C440-AE94-04B0CC209315}"/>
    <hyperlink ref="P410" r:id="rId339" xr:uid="{66CD9D1C-C5F2-7945-AA96-4048FED17737}"/>
    <hyperlink ref="P411" r:id="rId340" xr:uid="{E4A58809-FC19-2642-BB8A-28CF64B051C6}"/>
    <hyperlink ref="P412" r:id="rId341" xr:uid="{5B51851F-8551-FD42-AAC8-6C728CFA424A}"/>
    <hyperlink ref="P413" r:id="rId342" xr:uid="{62CFA37B-F420-F14D-BFB2-C73D428FFB50}"/>
    <hyperlink ref="P414" r:id="rId343" xr:uid="{449B73FB-8128-5742-A074-A5A67D0B5A61}"/>
    <hyperlink ref="P415" r:id="rId344" xr:uid="{EC955586-BEE7-B04B-A0FE-4B3C8D836B8E}"/>
    <hyperlink ref="P416" r:id="rId345" xr:uid="{CED8D5AC-AED7-E047-BA8A-C81D8DFCA7BF}"/>
    <hyperlink ref="P417" r:id="rId346" xr:uid="{C76A479E-6C5B-B946-BC5A-C4F480916E89}"/>
    <hyperlink ref="P418" r:id="rId347" xr:uid="{61028432-6AAC-F047-8E5B-BDCEA2584192}"/>
    <hyperlink ref="P419" r:id="rId348" xr:uid="{BC35FF92-3A71-FA45-A833-FD45597AD3BF}"/>
    <hyperlink ref="P420" r:id="rId349" xr:uid="{6F3675C4-F424-8F42-83B4-89C01CCEB239}"/>
    <hyperlink ref="P421" r:id="rId350" xr:uid="{E670433E-38F1-C541-B449-BB5B1396758F}"/>
    <hyperlink ref="P422" r:id="rId351" xr:uid="{0B057E8B-51DC-A54E-BCC9-DCF9952E6312}"/>
    <hyperlink ref="P423" r:id="rId352" xr:uid="{BE080CD7-3D08-BC48-B475-0E0F1B0BA824}"/>
    <hyperlink ref="P424" r:id="rId353" xr:uid="{12CE0A6F-D9B1-C74A-803E-47E5E7F2E5D3}"/>
    <hyperlink ref="P425" r:id="rId354" xr:uid="{50DA7A4F-CC4C-3F4C-A439-25AC7CC1E0D7}"/>
    <hyperlink ref="P426" r:id="rId355" xr:uid="{113DC837-9BC6-974C-A0EB-BED46AA99BBB}"/>
    <hyperlink ref="P427" r:id="rId356" xr:uid="{9D14E39E-00FC-834E-ADDF-B81623CDA60C}"/>
    <hyperlink ref="P428" r:id="rId357" xr:uid="{B271E247-B402-9A41-AF20-D737FA038CFF}"/>
    <hyperlink ref="P429" r:id="rId358" xr:uid="{E4928246-9896-BA49-AA61-DAB6520835AE}"/>
    <hyperlink ref="P430" r:id="rId359" xr:uid="{721F08F4-AD9E-474E-A24E-E3A25CEC8BF3}"/>
    <hyperlink ref="P431" r:id="rId360" xr:uid="{4A8E0409-BAE9-B94C-AAA3-032DC7936F94}"/>
    <hyperlink ref="P432" r:id="rId361" xr:uid="{188CE15E-99D3-F945-BF3C-5F00806A2AB5}"/>
    <hyperlink ref="P433" r:id="rId362" xr:uid="{22590698-99FF-0F44-95B7-8A472EA989F7}"/>
    <hyperlink ref="P434" r:id="rId363" xr:uid="{666477DD-3153-1A4F-B6BD-CC74D3B67CD0}"/>
    <hyperlink ref="P435" r:id="rId364" xr:uid="{CAA53A9E-8A18-2A40-B23F-F1B9D7EFCCAE}"/>
    <hyperlink ref="P436" r:id="rId365" xr:uid="{5FDEF3D8-A718-EF42-BBD3-9A729D865E08}"/>
    <hyperlink ref="P437" r:id="rId366" xr:uid="{73734995-4F10-2742-B483-D3689412153C}"/>
    <hyperlink ref="P438" r:id="rId367" xr:uid="{1AF4652B-38E1-774E-8CC2-5DAA38718395}"/>
    <hyperlink ref="P439" r:id="rId368" xr:uid="{A5624988-82BB-D440-9698-E90E3B10977E}"/>
    <hyperlink ref="P440" r:id="rId369" xr:uid="{E81BB84B-C936-B449-8950-BB7AAA1B7DBC}"/>
    <hyperlink ref="P441" r:id="rId370" xr:uid="{381F2AA9-1F45-374C-8E53-D2E001C015EB}"/>
    <hyperlink ref="P442" r:id="rId371" xr:uid="{F66772A3-3137-8346-9C74-88ADA2A70E79}"/>
    <hyperlink ref="P443" r:id="rId372" xr:uid="{E0393F4B-9A3F-E54A-9845-E9E6DFE28C65}"/>
    <hyperlink ref="P444" r:id="rId373" xr:uid="{93AA3757-C41B-A54D-9097-A4760B223DC6}"/>
    <hyperlink ref="P445" r:id="rId374" xr:uid="{B46F1A3E-258B-3C4D-8FD6-DDE3A2D477ED}"/>
    <hyperlink ref="P446" r:id="rId375" xr:uid="{00F35A37-CD1B-BA47-8D94-69E4EB2B5519}"/>
    <hyperlink ref="P447" r:id="rId376" xr:uid="{7CE0180A-9BB2-4D41-A8D2-7FD004EE5E7D}"/>
    <hyperlink ref="P448" r:id="rId377" xr:uid="{FB27D7CC-C232-AA47-87A7-FF9D18835AE6}"/>
    <hyperlink ref="P449" r:id="rId378" xr:uid="{179AFF56-8901-6B45-83E7-24501B22C2F1}"/>
    <hyperlink ref="P450" r:id="rId379" xr:uid="{5E16ED71-AFCF-494A-B97E-C51C1CB2AF12}"/>
    <hyperlink ref="P451" r:id="rId380" xr:uid="{8D2C4047-8887-9F47-9DB3-E407A49D0790}"/>
    <hyperlink ref="P452" r:id="rId381" xr:uid="{80BBDADE-A856-3F4A-80EA-7BA1B751702F}"/>
    <hyperlink ref="P453" r:id="rId382" xr:uid="{4AF0BFB4-51AE-A04A-BDAC-7D8376BCAF5B}"/>
    <hyperlink ref="P454" r:id="rId383" xr:uid="{84B86653-49AA-4E4D-9D21-327149376A48}"/>
    <hyperlink ref="P455" r:id="rId384" xr:uid="{DCB28867-B73F-2245-85ED-3E1FDA34CC84}"/>
    <hyperlink ref="P456" r:id="rId385" xr:uid="{2172FB32-849E-E74A-A615-851AB2F51195}"/>
    <hyperlink ref="P457" r:id="rId386" xr:uid="{79D0D47F-ED7C-674F-A086-C6480B88AECD}"/>
    <hyperlink ref="P458" r:id="rId387" xr:uid="{15E99323-E31F-CB4E-BB6A-9D0B0A753E4E}"/>
    <hyperlink ref="P459" r:id="rId388" xr:uid="{98FCD372-2921-4B4B-818A-A545EB0BE3B6}"/>
    <hyperlink ref="P460" r:id="rId389" xr:uid="{CB62629A-EFB6-5244-8FF7-A80C954151A9}"/>
    <hyperlink ref="P461" r:id="rId390" xr:uid="{260A5E9A-E65E-4F41-875B-E2E29935FCB7}"/>
    <hyperlink ref="P462" r:id="rId391" xr:uid="{DECA5F1B-83E3-E749-9F3F-6726CF4D746C}"/>
    <hyperlink ref="P463" r:id="rId392" xr:uid="{5320DD3F-0B8F-7345-A6C9-5E5FB6EDC6DE}"/>
    <hyperlink ref="P464" r:id="rId393" xr:uid="{95F6E840-FFD7-3C44-8CC3-CC9A3EF70E10}"/>
    <hyperlink ref="P465" r:id="rId394" xr:uid="{D3489D77-6D0C-494A-96BC-826C4AF7CEBD}"/>
    <hyperlink ref="P466" r:id="rId395" xr:uid="{36DD8EA9-2006-2E44-BA1A-CAB66E1A7301}"/>
    <hyperlink ref="P467" r:id="rId396" xr:uid="{665F74AA-302A-CB45-870B-28D7164EC011}"/>
    <hyperlink ref="P468" r:id="rId397" xr:uid="{9D83B5D3-4A19-124C-A04E-AA87CE6C5E2F}"/>
    <hyperlink ref="P469" r:id="rId398" xr:uid="{A35C2A6B-336F-A545-9D3A-5F540FE0A67E}"/>
    <hyperlink ref="P470" r:id="rId399" xr:uid="{95BA087B-6481-004A-89C6-0C6CC8CEF051}"/>
    <hyperlink ref="P471" r:id="rId400" xr:uid="{3463E77E-D0B3-4343-9B27-D6C7C2D34509}"/>
    <hyperlink ref="P472" r:id="rId401" xr:uid="{FCC49D47-B796-F14E-A9D9-472D5EC084EC}"/>
    <hyperlink ref="P473" r:id="rId402" xr:uid="{410CA97D-5121-C74F-8752-FDE32251BAC6}"/>
    <hyperlink ref="P474" r:id="rId403" xr:uid="{992AB82E-C752-7D4B-A10F-C46FEC0AC105}"/>
    <hyperlink ref="P475" r:id="rId404" xr:uid="{26F7150F-E7A2-574D-8B44-2224F1F51BD0}"/>
    <hyperlink ref="P476" r:id="rId405" xr:uid="{FC304109-8A3B-664F-8692-D190783F4A49}"/>
    <hyperlink ref="P477" r:id="rId406" xr:uid="{E6A07313-3624-8C48-832F-8C9CBDACDBEB}"/>
    <hyperlink ref="P478" r:id="rId407" xr:uid="{C37FCA88-EDFD-3644-816A-461B9603862D}"/>
    <hyperlink ref="P479" r:id="rId408" xr:uid="{F36E12DB-F126-BC43-9F10-311694885A53}"/>
    <hyperlink ref="P480" r:id="rId409" xr:uid="{E9CF94DE-C2F5-4744-BB96-40AD1B6382A7}"/>
    <hyperlink ref="P481" r:id="rId410" xr:uid="{EFE452A5-1FCB-724D-8CD4-0951381EFF01}"/>
    <hyperlink ref="P482" r:id="rId411" xr:uid="{D0AF58D2-3C97-7548-A30A-D81BCAA915EC}"/>
    <hyperlink ref="P483" r:id="rId412" xr:uid="{8035AC87-C218-284E-97D9-7C6AEFC4B6FE}"/>
    <hyperlink ref="P484" r:id="rId413" xr:uid="{B616BC3D-3F96-FE4B-978B-F35E5C67B301}"/>
    <hyperlink ref="P485" r:id="rId414" xr:uid="{A1598A0A-CBB6-AE49-8A23-48BE45622C84}"/>
    <hyperlink ref="P486" r:id="rId415" xr:uid="{15666A4E-ABB2-494B-9F74-29723699F9F9}"/>
    <hyperlink ref="P487" r:id="rId416" xr:uid="{897C92EA-8CE3-7546-A196-8FFDA42A8D63}"/>
    <hyperlink ref="P488" r:id="rId417" xr:uid="{4DEE36DA-512E-DC4C-9CED-D63F3AB2655A}"/>
    <hyperlink ref="P489" r:id="rId418" xr:uid="{7D37201A-CF1F-C64B-B7FF-61A5BABAFF1F}"/>
    <hyperlink ref="P490" r:id="rId419" xr:uid="{F39F36FF-5215-9A4E-8076-DCE65CF8090E}"/>
    <hyperlink ref="P491" r:id="rId420" xr:uid="{BBC85143-D749-524C-86E6-96E94B0ECAE2}"/>
    <hyperlink ref="P492" r:id="rId421" xr:uid="{96232E5D-C9A7-9342-8F8A-E1AFB73D85BD}"/>
    <hyperlink ref="P493" r:id="rId422" xr:uid="{7FF46427-243A-D447-A85A-1DED2AD33955}"/>
    <hyperlink ref="P494" r:id="rId423" xr:uid="{A575D487-50EF-2C4B-A3AD-E9EC2D1D964B}"/>
    <hyperlink ref="P495" r:id="rId424" xr:uid="{93B37ADE-DBF4-2E41-A46C-3A3CCCBECFEE}"/>
    <hyperlink ref="P496" r:id="rId425" xr:uid="{1771160E-B338-6743-B810-824A41F0E122}"/>
    <hyperlink ref="P497" r:id="rId426" xr:uid="{5993B2F7-D72E-9C49-8EF3-AC8A7106998C}"/>
    <hyperlink ref="P498" r:id="rId427" xr:uid="{91E86A55-37F0-A640-8CD9-94BD05A1260E}"/>
    <hyperlink ref="P499" r:id="rId428" xr:uid="{A71A09C5-C51E-774D-8FFC-CEA2C862C36C}"/>
    <hyperlink ref="P500" r:id="rId429" xr:uid="{8BD8F118-D617-8443-A84C-065360604BDB}"/>
    <hyperlink ref="P501" r:id="rId430" xr:uid="{CEC2BE63-0F47-7945-A6A4-E94CFC406D69}"/>
    <hyperlink ref="P502" r:id="rId431" xr:uid="{C6142E0A-391B-F348-8052-63E49F8571F5}"/>
    <hyperlink ref="P503" r:id="rId432" xr:uid="{9BA0EA02-311C-294E-945B-4CF1799C115D}"/>
    <hyperlink ref="P504" r:id="rId433" xr:uid="{A16395BB-4490-3545-A864-DF25A8C38384}"/>
    <hyperlink ref="P505" r:id="rId434" xr:uid="{95AC9AC7-703A-5D4F-86E9-5297D5977A00}"/>
    <hyperlink ref="P506" r:id="rId435" xr:uid="{9565CD4A-C209-5347-B3E9-B28C40DF4BF6}"/>
    <hyperlink ref="P530" r:id="rId436" xr:uid="{5A3EC3B3-0DB2-2242-830E-F45681B12359}"/>
    <hyperlink ref="O530" r:id="rId437" xr:uid="{56CA314E-8D5E-0243-A2CC-0D8E9EBFAC1E}"/>
    <hyperlink ref="P508" r:id="rId438" xr:uid="{3FF1EA29-554D-514D-B100-C27824E097DA}"/>
    <hyperlink ref="P509" r:id="rId439" xr:uid="{34B0CA68-7F39-BA47-9A44-A036023E7D66}"/>
    <hyperlink ref="P510" r:id="rId440" xr:uid="{0F62FE94-A317-FA47-8014-E9B9F8F49213}"/>
    <hyperlink ref="P511" r:id="rId441" xr:uid="{DE731940-D115-1E41-96CC-D07A9E211E94}"/>
    <hyperlink ref="P512" r:id="rId442" xr:uid="{4938E7CA-13DD-B54A-A097-137CE2E389D8}"/>
    <hyperlink ref="P513" r:id="rId443" xr:uid="{D6485988-A44C-4948-A62F-0DBDB0D79121}"/>
    <hyperlink ref="P514" r:id="rId444" xr:uid="{E653D59D-C6B1-A34C-A4AE-40D85DA65E14}"/>
    <hyperlink ref="P515" r:id="rId445" xr:uid="{1C5179E9-9B42-BA4F-A0BF-8DC75A63277C}"/>
    <hyperlink ref="P516" r:id="rId446" xr:uid="{7B0B6A13-2BDA-5F4B-8DFB-4233BBF10D4B}"/>
    <hyperlink ref="P517" r:id="rId447" xr:uid="{9ADDB2C9-CA03-CB42-8F57-F3E4DBC8B1C8}"/>
    <hyperlink ref="P518" r:id="rId448" xr:uid="{4F95BD58-A733-1B4D-9CCC-BAF06BDA0485}"/>
    <hyperlink ref="P519" r:id="rId449" xr:uid="{7D7A7347-C457-DD44-B1F9-CAFE581E808C}"/>
    <hyperlink ref="P520" r:id="rId450" xr:uid="{4CC6F042-CEA5-6047-A73F-A8B983E55880}"/>
    <hyperlink ref="P521" r:id="rId451" xr:uid="{E14A2C82-6EDF-0842-9791-7057E4D6C9A3}"/>
    <hyperlink ref="P522" r:id="rId452" xr:uid="{0B11B75B-3E2A-2E41-9BC9-FC7CCAD06E4B}"/>
    <hyperlink ref="P523" r:id="rId453" xr:uid="{326738E1-171F-4646-BD60-2FC5CD872CE1}"/>
    <hyperlink ref="P531" r:id="rId454" xr:uid="{52C13F4F-A9DB-B54B-B954-164609FE84CF}"/>
    <hyperlink ref="P532" r:id="rId455" xr:uid="{2758ECEB-54FB-9346-B3F2-454C72A1C3F2}"/>
    <hyperlink ref="P533" r:id="rId456" xr:uid="{15B8E13A-DBCA-454C-9541-E4252B9005B9}"/>
    <hyperlink ref="P534" r:id="rId457" xr:uid="{45B11748-B64D-3440-B443-BF03DF16AD3F}"/>
    <hyperlink ref="P535" r:id="rId458" xr:uid="{ADF04625-DEA7-D54E-8336-78F26AD22529}"/>
    <hyperlink ref="P536" r:id="rId459" xr:uid="{06D2D2AF-1C66-A64F-B8F7-8F83AD493A47}"/>
    <hyperlink ref="P537" r:id="rId460" xr:uid="{A92E719A-9F49-3B4C-B9DD-6EEF3C877DAC}"/>
    <hyperlink ref="P538" r:id="rId461" xr:uid="{14C348C6-9918-6A4E-9A71-220BF9553DA5}"/>
    <hyperlink ref="P539" r:id="rId462" xr:uid="{9B948AE0-7159-034B-B7D8-CF3D04AA9C37}"/>
    <hyperlink ref="P540" r:id="rId463" xr:uid="{501EB0D3-E8D6-CE41-93EC-D527583B917F}"/>
    <hyperlink ref="P541" r:id="rId464" xr:uid="{A69B9C18-B302-C34D-B482-21DBC00448A2}"/>
    <hyperlink ref="P542" r:id="rId465" xr:uid="{7AF8C367-B843-A843-A36E-E7D75D07C410}"/>
    <hyperlink ref="P543" r:id="rId466" xr:uid="{B72895D0-A13A-AA42-82B8-853EA1FD45C3}"/>
    <hyperlink ref="P544" r:id="rId467" xr:uid="{598E9317-3BAA-0E44-AADF-4883B4F37730}"/>
    <hyperlink ref="P545" r:id="rId468" xr:uid="{7C7200ED-16B7-9E47-B968-DDEFA75FEA62}"/>
    <hyperlink ref="P546" r:id="rId469" xr:uid="{35AE6E4F-A797-5D4F-8046-C9D511CD000B}"/>
    <hyperlink ref="P547" r:id="rId470" xr:uid="{F40C8D0D-7798-7A43-8923-5980BC2C88D1}"/>
    <hyperlink ref="P548" r:id="rId471" xr:uid="{6B999879-0AB4-A84F-A27E-7626F2FE849B}"/>
    <hyperlink ref="P549" r:id="rId472" xr:uid="{7400CD7C-1584-3C4E-8FCB-C060D3A305B7}"/>
    <hyperlink ref="P550" r:id="rId473" xr:uid="{BD6AE6E5-FAFB-034C-ACFD-D7838CFDA4AB}"/>
    <hyperlink ref="P551" r:id="rId474" xr:uid="{04A24A2C-4755-F240-B6E3-1268D14FB8AD}"/>
    <hyperlink ref="P552" r:id="rId475" xr:uid="{297BE20B-93E0-F14D-8F6D-E093507F25B5}"/>
    <hyperlink ref="P553" r:id="rId476" xr:uid="{D8F1D444-C7BA-6E44-A149-F0BB3C4159B2}"/>
    <hyperlink ref="P554" r:id="rId477" xr:uid="{B2738D10-9D94-3B4B-907A-88A7186A544E}"/>
    <hyperlink ref="P555" r:id="rId478" xr:uid="{ED612155-C772-B343-880E-D0A09DEC3DEB}"/>
    <hyperlink ref="P556" r:id="rId479" xr:uid="{AA1D6DF4-1DC0-7F4D-A27A-A44A39722D15}"/>
    <hyperlink ref="P557" r:id="rId480" xr:uid="{A8BF1151-6FAF-C645-94B0-A01E5E220175}"/>
    <hyperlink ref="P558" r:id="rId481" xr:uid="{81A9FC41-B89F-4941-9B1A-13863EC7664B}"/>
    <hyperlink ref="P559" r:id="rId482" xr:uid="{AC932B93-07EB-1C4B-914B-572000B979A6}"/>
    <hyperlink ref="P560" r:id="rId483" xr:uid="{8D69909E-6417-074B-86C5-5766AF9ECF34}"/>
    <hyperlink ref="P561" r:id="rId484" xr:uid="{CB2D6A26-27AC-5D4F-A644-7E73FC5D5874}"/>
    <hyperlink ref="P562" r:id="rId485" xr:uid="{46F7E363-DEC7-9A46-AD3C-6E3ABDB5E2A4}"/>
    <hyperlink ref="P563" r:id="rId486" xr:uid="{182B6E6E-63F0-FF47-98BE-8E915E5EBF09}"/>
    <hyperlink ref="P564" r:id="rId487" xr:uid="{DA4CF2F7-03B8-364E-B34D-F76755D712AA}"/>
    <hyperlink ref="P565" r:id="rId488" xr:uid="{583039C3-CA86-9F42-9119-A1ED85B546F6}"/>
    <hyperlink ref="P566" r:id="rId489" xr:uid="{3D22DE23-BAA2-2644-AF08-BD1B78FA822F}"/>
    <hyperlink ref="P567" r:id="rId490" xr:uid="{AB70D75A-FBC1-DB40-A012-FAD0E60F1155}"/>
    <hyperlink ref="P568" r:id="rId491" xr:uid="{F881BF16-D683-7A4D-930A-73745969E98D}"/>
    <hyperlink ref="P569" r:id="rId492" xr:uid="{FA5F1EAB-A3E8-5A4B-9345-19469A7C44A6}"/>
    <hyperlink ref="P570" r:id="rId493" xr:uid="{133F92AB-BC43-EA41-953B-2574C7D33B8A}"/>
    <hyperlink ref="P571" r:id="rId494" xr:uid="{E15CB872-A40F-AD4E-81F2-1F911E272496}"/>
    <hyperlink ref="P572" r:id="rId495" xr:uid="{9D149B06-0BD9-B24D-9676-5C539170C39B}"/>
    <hyperlink ref="P573" r:id="rId496" xr:uid="{9235EE99-3A65-1E49-81DA-5024F6EEC6FF}"/>
    <hyperlink ref="P574" r:id="rId497" xr:uid="{9D3D64C1-E347-E541-B08C-77F9E2767A93}"/>
    <hyperlink ref="P575" r:id="rId498" xr:uid="{7CBD3D75-9C42-B84E-BDB0-6F26F489F375}"/>
    <hyperlink ref="P576" r:id="rId499" xr:uid="{87C41744-A903-6A49-9E6E-E7D9416ADDBE}"/>
    <hyperlink ref="P577" r:id="rId500" xr:uid="{B0E7A87C-E869-8240-BE07-C3E609CA2893}"/>
    <hyperlink ref="P578" r:id="rId501" xr:uid="{BE1427DD-DBDC-C54E-A524-1D0EC2BBBDEC}"/>
    <hyperlink ref="P579" r:id="rId502" xr:uid="{C9395A8D-2E48-034D-8F25-F580E4C497AD}"/>
    <hyperlink ref="P580" r:id="rId503" xr:uid="{B90FEDCD-734D-3149-9D44-B1ABA2FC472B}"/>
    <hyperlink ref="P581" r:id="rId504" xr:uid="{81C19527-D7DD-E741-937F-BDBEE6EB8DB6}"/>
    <hyperlink ref="P582" r:id="rId505" xr:uid="{A39C7623-3F68-1943-A4E4-6C939EF12D57}"/>
    <hyperlink ref="P583" r:id="rId506" xr:uid="{6ACD00E5-2A3A-DA4F-A719-46259A2509C9}"/>
    <hyperlink ref="P584" r:id="rId507" xr:uid="{CA871C5B-D4AA-4A4E-AFAE-F4101A6CD4BC}"/>
    <hyperlink ref="P585" r:id="rId508" xr:uid="{8D449F6D-DA96-B645-AFA2-9406DC3EE5C3}"/>
    <hyperlink ref="P586" r:id="rId509" xr:uid="{17ACA7A5-A1AF-F942-8F39-201A78EA269B}"/>
    <hyperlink ref="P587" r:id="rId510" xr:uid="{BC2F033A-461E-FD4C-A1CF-CDCD06C57D06}"/>
    <hyperlink ref="P588" r:id="rId511" xr:uid="{53DCDA5D-FA26-D740-80F4-1BB8DF95BB9E}"/>
    <hyperlink ref="P589" r:id="rId512" xr:uid="{89126C03-53ED-8044-995F-AB13B3EBC53D}"/>
    <hyperlink ref="P590" r:id="rId513" xr:uid="{7F218FCF-8E7E-A544-BE97-5A8E53C27F0A}"/>
    <hyperlink ref="P591" r:id="rId514" xr:uid="{F68E32DF-40BA-8848-B1E5-EEF2F78BEE74}"/>
    <hyperlink ref="P592" r:id="rId515" xr:uid="{B99A3251-0ACA-A240-8F91-DC6A2B60D8EF}"/>
    <hyperlink ref="P593" r:id="rId516" xr:uid="{9CC4EBC5-4374-1441-8E2A-899663CA4C1E}"/>
    <hyperlink ref="P594" r:id="rId517" xr:uid="{1EFC41CE-FD7F-124B-A34C-CC7098DE7872}"/>
    <hyperlink ref="P595" r:id="rId518" xr:uid="{9D93F9C8-F945-2942-BF8B-9E3A256F3C8E}"/>
    <hyperlink ref="P596" r:id="rId519" xr:uid="{F8E5D5B3-2BA7-014E-BDEB-287B02FB80C4}"/>
    <hyperlink ref="P597" r:id="rId520" xr:uid="{4DB1093A-D081-7343-8475-F4EE61FC57A4}"/>
    <hyperlink ref="P598" r:id="rId521" xr:uid="{F10DBC5A-EC68-3E4E-9490-45F56E263C2C}"/>
    <hyperlink ref="P599" r:id="rId522" xr:uid="{E00F4A86-3004-2046-8085-D52AC5608DE3}"/>
    <hyperlink ref="P600" r:id="rId523" xr:uid="{1DB7D2DB-130F-3241-8D84-EAC74AA8660E}"/>
    <hyperlink ref="P601" r:id="rId524" xr:uid="{7ED75DE3-59DF-D54E-8DF8-0FFD62705C48}"/>
    <hyperlink ref="P602" r:id="rId525" xr:uid="{147A6CA6-8AA9-224D-985C-C4A7CFCACA94}"/>
    <hyperlink ref="P603" r:id="rId526" xr:uid="{D37704B9-876F-C14B-A20A-0848CABC3C1B}"/>
    <hyperlink ref="P604" r:id="rId527" xr:uid="{0CC16744-D94B-0E48-8F51-74A4F76D880B}"/>
    <hyperlink ref="P605" r:id="rId528" xr:uid="{97F1BA31-66A1-1C4E-A595-3E544F2FA1FD}"/>
    <hyperlink ref="P606" r:id="rId529" xr:uid="{1B52E173-E048-954D-9FD9-215535DB20BB}"/>
    <hyperlink ref="P607" r:id="rId530" xr:uid="{1C990E43-5678-2840-8AB9-7240CA0AB11D}"/>
    <hyperlink ref="P608" r:id="rId531" xr:uid="{EB59C327-118E-6541-BBC1-84EBF0C39D9B}"/>
    <hyperlink ref="P609" r:id="rId532" xr:uid="{B027133A-6B7B-FA4A-A1D3-091F1D352A06}"/>
    <hyperlink ref="P610" r:id="rId533" xr:uid="{8C44417E-7ED5-5943-8F87-A5920650832C}"/>
    <hyperlink ref="P611" r:id="rId534" xr:uid="{A8C40DEF-850D-F645-87FF-EE9C2A408CF6}"/>
    <hyperlink ref="P612" r:id="rId535" xr:uid="{D9A07494-87EC-1547-A5E7-927E0EFC7A30}"/>
    <hyperlink ref="P613" r:id="rId536" xr:uid="{6D868FB0-96A1-EF43-A05F-829DE467B93D}"/>
    <hyperlink ref="P614" r:id="rId537" xr:uid="{4D15209E-EAFB-C14E-830C-9AAE9BDAE2BF}"/>
    <hyperlink ref="P615" r:id="rId538" xr:uid="{66C07A4F-76D0-D441-A445-FE9286BB75CA}"/>
    <hyperlink ref="P616" r:id="rId539" xr:uid="{809D44BA-74E0-EE4A-A2A9-7F2E4AC3D69E}"/>
    <hyperlink ref="P617" r:id="rId540" xr:uid="{73AA3147-ECA9-8043-B5E2-D11D085542FE}"/>
    <hyperlink ref="P618" r:id="rId541" xr:uid="{3CFA0919-9201-6A4F-A24B-38DEFDC0DA6A}"/>
    <hyperlink ref="P619" r:id="rId542" xr:uid="{5079B4F2-8914-734B-A5B4-2C50363AA79E}"/>
    <hyperlink ref="P620" r:id="rId543" xr:uid="{C400B4D5-BD0C-4440-B0B1-CFCFBB4275F0}"/>
    <hyperlink ref="P621" r:id="rId544" xr:uid="{8C087E0C-B2D2-FE4E-AE59-8521C4E8CAD9}"/>
    <hyperlink ref="P622" r:id="rId545" xr:uid="{10839448-4028-8349-87A7-74642A89CB10}"/>
    <hyperlink ref="P623" r:id="rId546" xr:uid="{5AEB6E26-D3A1-104C-8BE9-3FBBDBD3C62E}"/>
    <hyperlink ref="P624" r:id="rId547" xr:uid="{6E373381-B6E8-9A40-B268-81B4B22ECD6D}"/>
    <hyperlink ref="P625" r:id="rId548" xr:uid="{2CF2EB00-1E4F-CE47-B625-3A5B89D99BDD}"/>
    <hyperlink ref="P626" r:id="rId549" xr:uid="{6D955855-DC5E-2E40-8EDA-42786568AD02}"/>
    <hyperlink ref="P627" r:id="rId550" xr:uid="{88C92CD8-1B41-3243-9A50-0FE3A5CBF8FD}"/>
    <hyperlink ref="P628" r:id="rId551" xr:uid="{E53ECA4F-522A-1349-A560-1B69A6F293A0}"/>
    <hyperlink ref="P629" r:id="rId552" xr:uid="{80096F54-AD89-ED4D-8032-75141E0D52C4}"/>
    <hyperlink ref="P630" r:id="rId553" xr:uid="{11FC0AED-0A7D-DF49-822E-EAC8A56DDD03}"/>
    <hyperlink ref="P631" r:id="rId554" xr:uid="{D9253E96-29FD-594C-A2AD-4E6AA22B6BCC}"/>
    <hyperlink ref="P632" r:id="rId555" xr:uid="{89B5B7BC-73CC-1046-80FE-FD4D22D422F5}"/>
    <hyperlink ref="P633" r:id="rId556" xr:uid="{2E14407E-7104-FD4C-A217-7A74FB5D64FF}"/>
    <hyperlink ref="P634" r:id="rId557" xr:uid="{86987F6A-51F3-0A41-A050-067E40B1F938}"/>
    <hyperlink ref="P635" r:id="rId558" xr:uid="{B4F223C6-01D7-D641-AF75-551C9338A721}"/>
    <hyperlink ref="P636" r:id="rId559" xr:uid="{201C4654-DC6E-204F-8209-468E099C8FEB}"/>
    <hyperlink ref="P637" r:id="rId560" xr:uid="{70009D3F-7FFD-9449-8170-349C462CF80C}"/>
    <hyperlink ref="P638" r:id="rId561" xr:uid="{99CBA241-DBC2-5943-93DC-D29130EFBF5F}"/>
    <hyperlink ref="P639" r:id="rId562" xr:uid="{D5A3D753-DDFE-1043-8C04-5C65D2B83162}"/>
    <hyperlink ref="P640" r:id="rId563" xr:uid="{D51CA5E9-D16C-1F48-8E3B-0482B76F61EB}"/>
    <hyperlink ref="P641" r:id="rId564" xr:uid="{21D310A6-2713-8146-9BD7-2796996767BE}"/>
    <hyperlink ref="P642" r:id="rId565" xr:uid="{AA9F2F5A-EF3C-2D4A-80C4-3BE546D5BF4A}"/>
    <hyperlink ref="P643" r:id="rId566" xr:uid="{6F618721-CEA2-C044-9EF7-3DB830ED2B53}"/>
    <hyperlink ref="P644" r:id="rId567" xr:uid="{8FF1950C-51DC-264D-9192-E3B385351639}"/>
    <hyperlink ref="P645" r:id="rId568" xr:uid="{03F85746-D986-DB46-973B-AC0C3E15203C}"/>
    <hyperlink ref="P646" r:id="rId569" xr:uid="{2CD98C45-55DB-7548-8394-E90FFC52C6B4}"/>
    <hyperlink ref="P647" r:id="rId570" xr:uid="{72B9F62D-D93A-824C-8949-A9B7906F483C}"/>
    <hyperlink ref="P648" r:id="rId571" xr:uid="{4A10F2B5-47AF-104C-9122-D624514552A5}"/>
    <hyperlink ref="P649" r:id="rId572" xr:uid="{FA722C88-0973-1343-8CCA-6ECB01985133}"/>
    <hyperlink ref="P650" r:id="rId573" xr:uid="{B4608F22-7251-894D-A3DE-91749F97900E}"/>
    <hyperlink ref="P651" r:id="rId574" xr:uid="{ADC96BB4-E685-F842-9AC5-E26CEAF74F95}"/>
    <hyperlink ref="P652" r:id="rId575" xr:uid="{7C1FB8E5-B501-B549-95DE-63083FD64424}"/>
    <hyperlink ref="P653" r:id="rId576" xr:uid="{8DE94CED-DC08-B74D-8C36-BAF7CF5D8848}"/>
    <hyperlink ref="P654" r:id="rId577" xr:uid="{54CAC301-2D83-3048-9EA4-8985F4AAB767}"/>
    <hyperlink ref="P655" r:id="rId578" xr:uid="{0C8B1C07-644A-194E-86E1-0B0CE762B566}"/>
    <hyperlink ref="P656" r:id="rId579" xr:uid="{90707DB2-DCE6-DE44-923D-DC5159C4EDFF}"/>
    <hyperlink ref="P657" r:id="rId580" xr:uid="{65350678-E392-4C48-8522-37E59D96F71E}"/>
    <hyperlink ref="P658" r:id="rId581" xr:uid="{CB6DFDED-4677-AE4D-8CF9-A0DCB653955E}"/>
    <hyperlink ref="P659" r:id="rId582" xr:uid="{9C32CD9E-DF89-7E4F-88AE-86662E3947BB}"/>
    <hyperlink ref="P660" r:id="rId583" xr:uid="{B6AA1D7E-B8F6-8942-A694-0DC9E5FC5A8B}"/>
    <hyperlink ref="P661" r:id="rId584" xr:uid="{25D1038C-0E4D-624C-B3EE-BA92647D183A}"/>
    <hyperlink ref="P662" r:id="rId585" xr:uid="{0D40ECE5-BFAF-214C-9A80-37E6886155A0}"/>
    <hyperlink ref="P663" r:id="rId586" xr:uid="{9ECD19DF-A2DE-3F43-B89A-64D88E13DFE9}"/>
    <hyperlink ref="P664" r:id="rId587" xr:uid="{43475568-4B55-DC45-83A2-F87E8E863813}"/>
    <hyperlink ref="P665" r:id="rId588" xr:uid="{64C5DD88-7FA7-F547-A72B-B8125E059528}"/>
    <hyperlink ref="P666" r:id="rId589" xr:uid="{18F5D89D-C80A-8B40-8FCA-C0215DE5166E}"/>
    <hyperlink ref="P667" r:id="rId590" xr:uid="{D3B57474-9B19-2F40-AF99-0B135C6455C4}"/>
    <hyperlink ref="P668" r:id="rId591" xr:uid="{CF0D4554-8F4B-0D4B-A702-EA23D9567D5F}"/>
    <hyperlink ref="P669" r:id="rId592" xr:uid="{22CE2497-D743-6540-A3B5-E97F53118847}"/>
    <hyperlink ref="P670" r:id="rId593" xr:uid="{1B4D8FAA-3EAF-2C4F-8A94-38EA910DA816}"/>
    <hyperlink ref="P671" r:id="rId594" xr:uid="{51A514E4-EE66-6143-A550-38D160FE195A}"/>
    <hyperlink ref="P672" r:id="rId595" xr:uid="{B494B418-4D01-274D-8C4B-EEE6D22ACBA7}"/>
    <hyperlink ref="P673" r:id="rId596" xr:uid="{968B0527-A3A6-9E4F-9802-A73F52FEE90C}"/>
    <hyperlink ref="P674" r:id="rId597" xr:uid="{99A3645F-EFC9-C244-9159-390E38F31024}"/>
    <hyperlink ref="P675" r:id="rId598" xr:uid="{ACF03A93-3421-C246-B087-83E14906B93C}"/>
    <hyperlink ref="P676" r:id="rId599" xr:uid="{3A6CEC0D-3626-A74F-BEBB-4D5508BA2645}"/>
    <hyperlink ref="P677" r:id="rId600" xr:uid="{66B4CA8C-FC56-BC4D-84AE-B8A9BFE6A865}"/>
    <hyperlink ref="P678" r:id="rId601" xr:uid="{D86EFB07-8482-BA49-A05E-32B7363C91DC}"/>
    <hyperlink ref="P679" r:id="rId602" xr:uid="{FF8242B5-800F-0643-B1B4-7871244DEDB1}"/>
    <hyperlink ref="P680" r:id="rId603" xr:uid="{20B4BFA8-40B9-E94F-8111-83B5B3415040}"/>
    <hyperlink ref="P681" r:id="rId604" xr:uid="{DCFB15F1-1C0F-FE43-A1E3-A604ED34B36A}"/>
    <hyperlink ref="P682" r:id="rId605" xr:uid="{12220581-5C77-C24D-8139-A0F348351446}"/>
    <hyperlink ref="P683" r:id="rId606" xr:uid="{03D56A61-3748-3340-97C8-60518E5EA9CB}"/>
    <hyperlink ref="P684" r:id="rId607" xr:uid="{F63B6223-654E-BF4C-908F-A2BDD90F1E54}"/>
    <hyperlink ref="P685" r:id="rId608" xr:uid="{3811455D-0B7B-4E44-868A-31857E49D34A}"/>
    <hyperlink ref="P686" r:id="rId609" xr:uid="{4A267E9F-7328-5B4D-9395-598D6A7DC79F}"/>
    <hyperlink ref="P687" r:id="rId610" xr:uid="{B3BB37E8-6285-784C-9908-C30A65EF706C}"/>
    <hyperlink ref="P688" r:id="rId611" xr:uid="{4BF44C7B-D585-9B43-91B1-ED1F49F0E7AB}"/>
    <hyperlink ref="P689" r:id="rId612" xr:uid="{342E2F39-F028-534D-A36E-ABC1164BAD2B}"/>
    <hyperlink ref="P690" r:id="rId613" xr:uid="{841A5E8A-F985-D245-9517-0DBD81B6E78A}"/>
    <hyperlink ref="P691" r:id="rId614" xr:uid="{FD451278-778D-2447-ACBA-FCF43BC1C4A2}"/>
    <hyperlink ref="P692" r:id="rId615" xr:uid="{5A585B4F-9EF3-154F-9BDB-D76ABEAB420A}"/>
    <hyperlink ref="P693" r:id="rId616" xr:uid="{0A1B209B-D7C3-4041-BF06-004B249339A9}"/>
    <hyperlink ref="P694" r:id="rId617" xr:uid="{AEA195F5-090F-9649-BA54-DF2E658E9CF4}"/>
    <hyperlink ref="P695" r:id="rId618" xr:uid="{25BEB57C-3205-6940-8C61-9459379355ED}"/>
    <hyperlink ref="P696" r:id="rId619" xr:uid="{7066854A-02D7-A940-AF45-28469D9AA4F1}"/>
    <hyperlink ref="P697" r:id="rId620" xr:uid="{96D8DBD6-FFAE-1842-99B7-72FF9ED81314}"/>
    <hyperlink ref="P698" r:id="rId621" xr:uid="{64895EA4-24A7-144D-8AB0-13F2A913D9FA}"/>
    <hyperlink ref="P699" r:id="rId622" xr:uid="{CBF3B2CC-693D-D745-8519-71AEEAA1FD0D}"/>
    <hyperlink ref="P700" r:id="rId623" xr:uid="{0AEB6334-EBBB-AE4F-B88A-3A51E3F8F712}"/>
    <hyperlink ref="P701" r:id="rId624" xr:uid="{8FC79336-633D-DB40-9486-06DBBC0905B6}"/>
    <hyperlink ref="P702" r:id="rId625" xr:uid="{65D53AD1-F719-3142-B16D-D20623525838}"/>
    <hyperlink ref="P703" r:id="rId626" xr:uid="{B978AE93-2435-7444-AA32-524D1D47B522}"/>
    <hyperlink ref="P704" r:id="rId627" xr:uid="{F42D76AC-20F8-E044-AAF4-40B7D2640231}"/>
    <hyperlink ref="P705" r:id="rId628" xr:uid="{1502C997-7C83-AE48-B137-E3E018BCF86D}"/>
    <hyperlink ref="P706" r:id="rId629" xr:uid="{149FAF21-11D0-C245-9F9C-71B1768715B5}"/>
    <hyperlink ref="P707" r:id="rId630" xr:uid="{24A0DCA2-4222-6F46-878F-8C199632B4A7}"/>
    <hyperlink ref="P708" r:id="rId631" xr:uid="{262CA009-6BC7-214C-8B32-FB1B4FAA4E0B}"/>
    <hyperlink ref="P709" r:id="rId632" xr:uid="{498FB0D0-7E18-BB45-AD52-7595F503D050}"/>
    <hyperlink ref="P710" r:id="rId633" xr:uid="{4CFA329C-A0AA-1D43-BD7C-9E16EC0A5001}"/>
    <hyperlink ref="P711" r:id="rId634" xr:uid="{863E14D4-F1B1-494A-83BF-577ED52DDB42}"/>
    <hyperlink ref="P712" r:id="rId635" xr:uid="{2D6905C8-F07C-064A-8D30-63DCA9E2AAE9}"/>
    <hyperlink ref="P713" r:id="rId636" xr:uid="{9C0A167C-63C6-7341-A7C8-A9E96987641D}"/>
    <hyperlink ref="P714" r:id="rId637" xr:uid="{B9E18E9E-9017-DA45-A7BE-C44C8C5868C4}"/>
    <hyperlink ref="P715" r:id="rId638" xr:uid="{BA3257D3-A9A5-044D-8E90-31A94964462A}"/>
    <hyperlink ref="P716" r:id="rId639" xr:uid="{C324C6D9-40E5-6E46-9975-E6A161E36B38}"/>
    <hyperlink ref="P717" r:id="rId640" xr:uid="{9694CA46-F32C-7141-A707-B1F6BA9755A0}"/>
    <hyperlink ref="P718" r:id="rId641" xr:uid="{4CAB6061-0297-9B4B-96F5-81E6484855FE}"/>
    <hyperlink ref="P719" r:id="rId642" xr:uid="{D5313494-CBED-5146-9A7D-7A357359CD3F}"/>
    <hyperlink ref="P720" r:id="rId643" xr:uid="{29F3AE7A-AF20-3249-989C-3AEDFE2CAC89}"/>
    <hyperlink ref="P721" r:id="rId644" xr:uid="{3F704D22-ED90-E84A-8D59-A75317C41971}"/>
    <hyperlink ref="P722" r:id="rId645" xr:uid="{A56E4872-F932-4C47-9130-A1BCF28533A5}"/>
    <hyperlink ref="P723" r:id="rId646" xr:uid="{0183BCCE-2F90-9844-A8BA-912D1CDB22A0}"/>
    <hyperlink ref="P724" r:id="rId647" xr:uid="{568E9D31-FA21-F943-8D30-F121F243A987}"/>
    <hyperlink ref="P725" r:id="rId648" xr:uid="{2A85F476-AC75-E142-9063-69AF7C681842}"/>
    <hyperlink ref="P726" r:id="rId649" xr:uid="{9F968EAD-5FC8-674F-9FD7-44387EED3D03}"/>
    <hyperlink ref="P727" r:id="rId650" xr:uid="{3F72EC81-6809-314D-99D6-99E35684C941}"/>
    <hyperlink ref="P728" r:id="rId651" xr:uid="{934928CC-453A-2A47-AFEA-6A1128261790}"/>
    <hyperlink ref="P729" r:id="rId652" xr:uid="{C98EDD3F-D258-1D44-AB10-997940E56A60}"/>
    <hyperlink ref="P730" r:id="rId653" xr:uid="{B84B5009-CD64-9643-B63E-D8323BC38C44}"/>
    <hyperlink ref="P731" r:id="rId654" xr:uid="{27E57331-1E05-1545-95CB-7C71FFD0E9D7}"/>
    <hyperlink ref="P732" r:id="rId655" xr:uid="{7F230623-1E9C-B243-83BA-1CBC302D6F24}"/>
    <hyperlink ref="P733" r:id="rId656" xr:uid="{CCF8E1B0-FBFA-5D45-8666-6377B979F6A4}"/>
    <hyperlink ref="P734" r:id="rId657" xr:uid="{4471950F-C01B-4641-8D79-E63BC49412A3}"/>
    <hyperlink ref="P735" r:id="rId658" xr:uid="{D3E01519-2EC9-0F4E-9994-06DE4513BC64}"/>
    <hyperlink ref="P736" r:id="rId659" xr:uid="{131F76D7-39BE-0747-BCC1-DEE839EC9DDE}"/>
    <hyperlink ref="P737" r:id="rId660" xr:uid="{B698CDDB-D690-B946-965A-58B5F988C44D}"/>
    <hyperlink ref="P738" r:id="rId661" xr:uid="{0681B5A0-25BD-DE4C-AF77-07F9135732BB}"/>
    <hyperlink ref="P739" r:id="rId662" xr:uid="{082FAE4C-73FD-EB4D-B6AD-6D28409979C4}"/>
    <hyperlink ref="P740" r:id="rId663" xr:uid="{64E51810-B1D2-044B-BB66-933AE5E1CF88}"/>
    <hyperlink ref="P741" r:id="rId664" xr:uid="{0D712B8A-6CA7-D74E-A349-2DFA9D4BC51E}"/>
    <hyperlink ref="P742" r:id="rId665" xr:uid="{60309945-E43A-1F4D-B7F4-EAC33B603F0A}"/>
    <hyperlink ref="P743" r:id="rId666" xr:uid="{524C547F-7359-B74F-B73B-2CD810A89845}"/>
    <hyperlink ref="P744" r:id="rId667" xr:uid="{F9C65C97-5737-864C-99B8-73B335A2720F}"/>
    <hyperlink ref="P745" r:id="rId668" xr:uid="{B09C88BB-F477-2440-8150-30E2C2188505}"/>
    <hyperlink ref="P746" r:id="rId669" xr:uid="{75ED2C11-C9DD-904F-9692-235059E8B7D5}"/>
    <hyperlink ref="P747" r:id="rId670" xr:uid="{004C6765-63EF-884F-BAA1-77DEE3E1A576}"/>
    <hyperlink ref="P748" r:id="rId671" xr:uid="{6C60EA5A-CBE5-F144-8EF3-8929F1A87D0E}"/>
    <hyperlink ref="P749" r:id="rId672" xr:uid="{35D0E9E3-1046-374E-9D0E-3440F9B319CC}"/>
    <hyperlink ref="P750" r:id="rId673" xr:uid="{F2B409DB-1217-6B40-BFD0-F420238CB40D}"/>
    <hyperlink ref="P751" r:id="rId674" xr:uid="{710E9D0E-D92C-7348-8E40-8046F1771C69}"/>
    <hyperlink ref="P752" r:id="rId675" xr:uid="{A82AB6FD-31CA-964D-8DA4-394DF8C524FF}"/>
    <hyperlink ref="P753" r:id="rId676" xr:uid="{670B5168-AA20-AA45-A941-516B5740437D}"/>
    <hyperlink ref="P754" r:id="rId677" xr:uid="{4F51934C-386D-EF4E-A93D-625B11B41B00}"/>
    <hyperlink ref="P755" r:id="rId678" xr:uid="{21E47304-7271-9D45-BB50-5C406ECA6988}"/>
    <hyperlink ref="P756" r:id="rId679" xr:uid="{028D678D-ACD0-534D-927B-4A6DF783FB94}"/>
    <hyperlink ref="P757" r:id="rId680" xr:uid="{6DFE3391-20DB-884D-8EFA-0DA845E99266}"/>
    <hyperlink ref="P758" r:id="rId681" xr:uid="{16EFE226-B7B4-494C-8687-4903722B3BB2}"/>
    <hyperlink ref="P759" r:id="rId682" xr:uid="{67A77C19-8688-D949-B6F8-64189BC07ECA}"/>
    <hyperlink ref="P760" r:id="rId683" xr:uid="{6C072435-4C86-7342-9884-8E02280028C1}"/>
    <hyperlink ref="P761" r:id="rId684" xr:uid="{F7954B0C-7277-9C4F-85C9-E112B2CBF379}"/>
    <hyperlink ref="P762" r:id="rId685" xr:uid="{DE6D2C3C-32C2-044A-8250-AED0FA4CD5CA}"/>
    <hyperlink ref="P763" r:id="rId686" xr:uid="{CC6E5290-9CD3-074A-A9F5-2B475F221FC3}"/>
    <hyperlink ref="P764" r:id="rId687" xr:uid="{90D6FE51-C3DF-B54B-B764-66C7535AF936}"/>
    <hyperlink ref="P765" r:id="rId688" xr:uid="{62CBA7E6-B2E9-E848-8FBE-D3BE27FF2D84}"/>
    <hyperlink ref="P766" r:id="rId689" xr:uid="{6C250085-CE7A-BB49-A77A-62474482BD0D}"/>
    <hyperlink ref="P767" r:id="rId690" xr:uid="{0323A951-81CD-A845-97B6-CBC24F539389}"/>
    <hyperlink ref="P768" r:id="rId691" xr:uid="{47E8F728-A3F2-314F-87E8-6176DF7B57A9}"/>
    <hyperlink ref="P769" r:id="rId692" xr:uid="{14F54406-3689-054D-A555-C79A520D783D}"/>
    <hyperlink ref="P770" r:id="rId693" xr:uid="{54EDDD61-EAC6-614D-BFA4-77448E29AAD2}"/>
    <hyperlink ref="P771" r:id="rId694" xr:uid="{8569120C-9413-5745-9BC3-07E8AF5B3E74}"/>
    <hyperlink ref="P772" r:id="rId695" xr:uid="{090617D7-F94F-7E47-AE5B-88306DFD7FE5}"/>
    <hyperlink ref="P773" r:id="rId696" xr:uid="{5F828534-6BF2-2B4C-BD48-77EE3BB1166F}"/>
    <hyperlink ref="P774" r:id="rId697" xr:uid="{ED5023FD-FDF4-4749-AF36-06334599B3E0}"/>
    <hyperlink ref="P775" r:id="rId698" xr:uid="{17878928-9882-214F-A054-3A2375DB9CC7}"/>
    <hyperlink ref="P776" r:id="rId699" xr:uid="{1669D468-BB66-394B-AF23-B2C930635480}"/>
    <hyperlink ref="P777" r:id="rId700" xr:uid="{CA19C52F-3E25-CD49-9C55-A345CBE98972}"/>
    <hyperlink ref="P778" r:id="rId701" xr:uid="{163FA04A-DB27-3D4A-9DD0-E9B9DE474BEE}"/>
    <hyperlink ref="P779" r:id="rId702" xr:uid="{661A9ECD-6EA8-6D4A-B929-1EBE0AD88BC1}"/>
    <hyperlink ref="P780" r:id="rId703" xr:uid="{C0C03A01-1888-D042-97BD-AA74A47A2D97}"/>
    <hyperlink ref="P781" r:id="rId704" xr:uid="{6757146E-1699-EA4D-84B9-BC594FDF2DC1}"/>
    <hyperlink ref="P782" r:id="rId705" xr:uid="{BCA12179-FDC3-D740-B6DD-87C4A21410F5}"/>
    <hyperlink ref="P783" r:id="rId706" xr:uid="{F70E2143-60D3-E840-B65A-2DEB914FA229}"/>
    <hyperlink ref="P784" r:id="rId707" xr:uid="{85123B5C-37E1-9844-B6B8-BCE554AEA867}"/>
    <hyperlink ref="P785" r:id="rId708" xr:uid="{2D3D178A-D1C7-2C49-AEB9-86C2CB8A21E8}"/>
    <hyperlink ref="P786" r:id="rId709" xr:uid="{C4B55BC5-9CFB-C84B-A464-5121DB5482C5}"/>
    <hyperlink ref="P787" r:id="rId710" xr:uid="{3ED25214-0C73-1B40-B1C9-F2DBE930A865}"/>
    <hyperlink ref="P788" r:id="rId711" xr:uid="{0564DFAB-DE41-2E46-8EC9-01C8B1E3235E}"/>
    <hyperlink ref="P789" r:id="rId712" xr:uid="{5C4A74C5-FF50-7A45-AEA1-F1CC8EAFEBB7}"/>
    <hyperlink ref="P790" r:id="rId713" xr:uid="{B4B062C2-0BDD-9F41-905E-A1511F901EA7}"/>
    <hyperlink ref="P791" r:id="rId714" xr:uid="{E129FBAD-95CA-B04C-A2D4-59F155E2A1FD}"/>
    <hyperlink ref="P792" r:id="rId715" xr:uid="{CD800AF9-2E7C-1645-AAFB-288DF6F0269B}"/>
    <hyperlink ref="P793" r:id="rId716" xr:uid="{377D8BFA-3584-F544-8E12-3607E006994D}"/>
    <hyperlink ref="P794" r:id="rId717" xr:uid="{590934F0-3474-EA45-99EA-6A44AB2CA7C3}"/>
    <hyperlink ref="P795" r:id="rId718" xr:uid="{1790A109-D077-A34F-B3EF-4135EDD4BE3F}"/>
    <hyperlink ref="P796" r:id="rId719" xr:uid="{1D1BC739-0638-CC46-BD68-94B0D80A05E3}"/>
    <hyperlink ref="P797" r:id="rId720" xr:uid="{58850F6F-5899-D149-A8A5-5957641C51BD}"/>
    <hyperlink ref="P798" r:id="rId721" xr:uid="{AF04052F-2C14-ED49-B74D-0AFD25F76087}"/>
    <hyperlink ref="P799" r:id="rId722" xr:uid="{E3A099C1-7C7F-5241-BC06-396C40397F42}"/>
    <hyperlink ref="P800" r:id="rId723" xr:uid="{863E1451-0AB1-2F4A-A57D-3EAD80147CE9}"/>
    <hyperlink ref="P801" r:id="rId724" xr:uid="{4A2922CC-13B5-9D40-B0DF-AE4BE31B4DC7}"/>
    <hyperlink ref="P802" r:id="rId725" xr:uid="{9A3D0A61-FDED-6F40-B952-F2E2401DB7F3}"/>
    <hyperlink ref="P803" r:id="rId726" xr:uid="{48890CA6-BB53-C641-9F89-2CE260BB9162}"/>
    <hyperlink ref="P804" r:id="rId727" xr:uid="{770C46DD-E118-7648-B93B-72C75D24665A}"/>
    <hyperlink ref="P805" r:id="rId728" xr:uid="{F362281D-1E65-C345-B78A-28C01DBAEA45}"/>
    <hyperlink ref="P806" r:id="rId729" xr:uid="{72AF3BD1-4DE5-7F4D-8E87-9FDE8345DDD4}"/>
    <hyperlink ref="P807" r:id="rId730" xr:uid="{277DA20C-EE3D-A247-A328-83C9E626A289}"/>
    <hyperlink ref="P808" r:id="rId731" xr:uid="{DA08F9B6-6FC1-8E48-A72F-58FE8B401B25}"/>
    <hyperlink ref="P809" r:id="rId732" xr:uid="{740E1842-D292-034F-BAB9-EDD4A122E52C}"/>
    <hyperlink ref="P810" r:id="rId733" xr:uid="{06BF2B54-B4C4-7E46-840D-8E1551BC2160}"/>
    <hyperlink ref="P811" r:id="rId734" xr:uid="{E7698970-8B3F-4642-9D7D-9C5B6494DD0D}"/>
    <hyperlink ref="P812" r:id="rId735" xr:uid="{3ADE56B9-5A61-AF4C-B247-93034A2EE870}"/>
    <hyperlink ref="P813" r:id="rId736" xr:uid="{774B8068-8A7A-F04B-AC20-1126F5EC6D60}"/>
    <hyperlink ref="P814" r:id="rId737" xr:uid="{066DD799-0E8A-4D42-A89F-A109029610DE}"/>
    <hyperlink ref="P815" r:id="rId738" xr:uid="{3C36980D-0155-A94C-B719-FA77289D7892}"/>
    <hyperlink ref="P816" r:id="rId739" xr:uid="{FF9A1612-E6A2-A549-ABCF-D98A2EDCC08E}"/>
    <hyperlink ref="P817" r:id="rId740" xr:uid="{226D6D62-5348-BB4F-BA87-AEB3808E91BB}"/>
    <hyperlink ref="P818" r:id="rId741" xr:uid="{39D528E3-9B84-2E40-AFFC-CC720B889B08}"/>
    <hyperlink ref="P819" r:id="rId742" xr:uid="{16D4DB76-A8DC-1148-B8EC-E2B2FC5ADF7C}"/>
    <hyperlink ref="P820" r:id="rId743" xr:uid="{4578CAC5-0530-C54E-AB4F-41663B03F1C2}"/>
    <hyperlink ref="P821" r:id="rId744" xr:uid="{18E5EA62-AE22-2E4B-8AD0-956679C54F65}"/>
    <hyperlink ref="P822" r:id="rId745" xr:uid="{B081CA7F-0CA1-0D43-BF6F-C44A7EA47F6D}"/>
    <hyperlink ref="P823" r:id="rId746" xr:uid="{E517B2B0-B104-2844-B3E7-43C782D1DE2D}"/>
    <hyperlink ref="P824" r:id="rId747" xr:uid="{510587D7-FF6B-5B4B-BB4D-D0A1855FA80E}"/>
    <hyperlink ref="P825" r:id="rId748" xr:uid="{B154B629-5E5F-184B-B7A3-B9945100554B}"/>
    <hyperlink ref="P826" r:id="rId749" xr:uid="{EE397270-FC85-2F42-BA42-39611D2573DA}"/>
    <hyperlink ref="P827" r:id="rId750" xr:uid="{AABD46EB-53E4-D949-A9AF-26AFCA92F6E9}"/>
    <hyperlink ref="P828" r:id="rId751" xr:uid="{2FF39E21-6722-9B47-AB36-7F60A2F29B13}"/>
    <hyperlink ref="P829" r:id="rId752" xr:uid="{5D48EC4C-0B32-174A-B276-0549196BBC99}"/>
    <hyperlink ref="P830" r:id="rId753" xr:uid="{B683FD04-5B31-BC4C-AA36-D9A7951CC624}"/>
    <hyperlink ref="P831" r:id="rId754" xr:uid="{81B200E2-A63A-5D45-834F-E2BF5FF20D91}"/>
    <hyperlink ref="P832" r:id="rId755" xr:uid="{B30C14D2-40E2-7E40-BD78-25B385CAE858}"/>
    <hyperlink ref="P833" r:id="rId756" xr:uid="{0DD1C652-D0AA-3C47-9BE0-DA23D3908165}"/>
    <hyperlink ref="P834" r:id="rId757" xr:uid="{B0A48298-9E9D-264E-B07C-E6C48DAD42E1}"/>
    <hyperlink ref="P835" r:id="rId758" xr:uid="{98109F98-1509-FF43-A378-A31A0D0B05BA}"/>
    <hyperlink ref="P836" r:id="rId759" xr:uid="{36B04269-054D-7746-AF20-0268A8D9E4C7}"/>
    <hyperlink ref="P837" r:id="rId760" xr:uid="{F433F0C4-7B96-B24C-B4E9-EFA83823B9BB}"/>
    <hyperlink ref="P838" r:id="rId761" xr:uid="{22BDA324-59CA-BE45-93A4-A8BEA937F84C}"/>
    <hyperlink ref="P839" r:id="rId762" xr:uid="{F14297F8-A36C-A741-81D9-78F0D4C5A473}"/>
    <hyperlink ref="P840" r:id="rId763" xr:uid="{2EA0EACC-8919-3E43-8B15-AE8526CB50BD}"/>
    <hyperlink ref="P841" r:id="rId764" xr:uid="{F6DE2CD6-4FDA-6648-B5D7-E10A80331C79}"/>
    <hyperlink ref="P842" r:id="rId765" xr:uid="{31831750-3F0C-4E44-BB48-B7B397599FD8}"/>
    <hyperlink ref="P843" r:id="rId766" xr:uid="{514FAE5B-FC08-464D-845D-4B498B02515E}"/>
    <hyperlink ref="P844" r:id="rId767" xr:uid="{35BB2A17-3B47-6346-8EA0-39B3833D0B25}"/>
    <hyperlink ref="P845" r:id="rId768" xr:uid="{80288317-D418-3949-81F0-194A8326178E}"/>
    <hyperlink ref="P846" r:id="rId769" xr:uid="{9A439FBE-E3F0-5E43-ACA0-EBBBC150C31F}"/>
    <hyperlink ref="P847" r:id="rId770" xr:uid="{ECA3F1DC-C7A4-964B-A5DF-1D5B3F5A64F0}"/>
    <hyperlink ref="P848" r:id="rId771" xr:uid="{1EDD45E0-6915-404C-927C-A48E799E2568}"/>
    <hyperlink ref="P849" r:id="rId772" xr:uid="{9CC82A11-9EFA-3E4F-A8ED-BDC17AAE94A5}"/>
    <hyperlink ref="P850" r:id="rId773" xr:uid="{70A8C6A9-1C77-DB4A-97F3-D4C9355308B6}"/>
    <hyperlink ref="P851" r:id="rId774" xr:uid="{210AA13B-C9DB-934A-B271-547209552629}"/>
    <hyperlink ref="P852" r:id="rId775" xr:uid="{F27AF8A3-B827-C44C-AF2F-EC63617C6D07}"/>
    <hyperlink ref="P853" r:id="rId776" xr:uid="{E9FA7969-213D-AA42-B85F-B9054C1D23AC}"/>
    <hyperlink ref="P854" r:id="rId777" xr:uid="{EAFF350A-2A37-EC4C-950A-A7444618E7CF}"/>
    <hyperlink ref="P855" r:id="rId778" xr:uid="{30016669-F172-F84C-84EA-0CB421E94D94}"/>
    <hyperlink ref="P856" r:id="rId779" xr:uid="{B2ACBAF8-92F4-AB4E-AFC6-212FEE05B4FE}"/>
    <hyperlink ref="P857" r:id="rId780" xr:uid="{C22088ED-8AE5-434D-B874-4D98E04A4B1F}"/>
    <hyperlink ref="P858" r:id="rId781" xr:uid="{5484D3B5-245E-C44B-8A03-FAD13AFEAD0D}"/>
    <hyperlink ref="P859" r:id="rId782" xr:uid="{2578151F-303B-3044-88C9-900FF3750ACB}"/>
    <hyperlink ref="P860" r:id="rId783" xr:uid="{3766C88A-2528-AD4A-AD78-7E9775745DE5}"/>
    <hyperlink ref="P861" r:id="rId784" xr:uid="{FA349499-402F-A741-B582-142241C2A8C7}"/>
    <hyperlink ref="P862" r:id="rId785" xr:uid="{DB61F39C-091E-8246-A1C2-3B5892FA335E}"/>
    <hyperlink ref="P863" r:id="rId786" xr:uid="{803187C2-FB63-B44F-BBC7-B4D19C883604}"/>
    <hyperlink ref="P864" r:id="rId787" xr:uid="{309F11AF-CFD3-E94E-A37B-92C32521DBA2}"/>
    <hyperlink ref="P865" r:id="rId788" xr:uid="{A2E905D4-9271-944A-BC4B-30992622A5C9}"/>
    <hyperlink ref="P866" r:id="rId789" xr:uid="{73C8C611-0228-E84A-98C1-EDA33C271378}"/>
    <hyperlink ref="P867" r:id="rId790" xr:uid="{9073E922-3D1A-074E-9385-2080B3B62E82}"/>
    <hyperlink ref="P868" r:id="rId791" xr:uid="{CBF5F870-F1DF-4746-9F38-1495AF914E18}"/>
    <hyperlink ref="P869" r:id="rId792" xr:uid="{B13C620F-DF1C-0B4D-9226-28DD9D3B19D4}"/>
    <hyperlink ref="P870" r:id="rId793" xr:uid="{E39BE2CD-F3E3-7945-8D95-0D0246CD320B}"/>
    <hyperlink ref="P871" r:id="rId794" xr:uid="{6FBE322C-8512-F947-BED0-9AF72E7E154F}"/>
    <hyperlink ref="P872" r:id="rId795" xr:uid="{CBBDA5F4-853B-2A44-86E4-FBC80A0BCFBB}"/>
    <hyperlink ref="P873" r:id="rId796" xr:uid="{AC54132D-28D3-2E47-AA4F-67AE60922004}"/>
    <hyperlink ref="P874" r:id="rId797" xr:uid="{559F3E56-F067-8045-88B0-A32F8C22A6C5}"/>
    <hyperlink ref="P875" r:id="rId798" xr:uid="{C671C520-7961-2743-86A0-13D6EC313BCF}"/>
    <hyperlink ref="P876" r:id="rId799" xr:uid="{24FF8EB0-28A6-D84F-892E-E46E53967567}"/>
    <hyperlink ref="P877" r:id="rId800" xr:uid="{773F0020-90AF-1C48-A83D-27A4BB89A7AD}"/>
    <hyperlink ref="P878" r:id="rId801" xr:uid="{6A71BB2A-0E1F-3748-B804-C94A350DBE6E}"/>
    <hyperlink ref="P879" r:id="rId802" xr:uid="{69750EFA-2653-0E46-BFC9-B0D99DCD8F78}"/>
    <hyperlink ref="P880" r:id="rId803" xr:uid="{FDF9A816-2879-D94A-A214-81EC6B9ADD04}"/>
    <hyperlink ref="P881" r:id="rId804" xr:uid="{1665E050-1C91-CE4E-98AF-4128A5B47D06}"/>
    <hyperlink ref="P882" r:id="rId805" xr:uid="{EF95C523-4113-BB41-B72E-30E24E681E4B}"/>
    <hyperlink ref="P883" r:id="rId806" xr:uid="{D793F7B3-3493-A44E-B9DD-681C40642475}"/>
    <hyperlink ref="P884" r:id="rId807" xr:uid="{1EB53144-B21A-D944-9600-75C351A03E0D}"/>
    <hyperlink ref="P885" r:id="rId808" xr:uid="{D96DCE00-CE24-A145-A57D-E67031C7AF73}"/>
    <hyperlink ref="P886" r:id="rId809" xr:uid="{8A2458EC-B548-7B4E-9C5C-FD368421FAC4}"/>
    <hyperlink ref="P887" r:id="rId810" xr:uid="{BFEF8FC5-D988-A04C-A4FE-AECA57EF90A2}"/>
    <hyperlink ref="P888" r:id="rId811" xr:uid="{28B242C5-B4DA-1B4E-A2C4-8DCB8391CDB7}"/>
    <hyperlink ref="P889" r:id="rId812" xr:uid="{9DF94627-F2BD-BF4E-A11B-E182DF989084}"/>
    <hyperlink ref="P890" r:id="rId813" xr:uid="{4425FAAA-C612-AF43-A9FC-FFE0BA2E0CF9}"/>
    <hyperlink ref="P891" r:id="rId814" xr:uid="{0EB1D01D-0E98-8741-8267-855A9643C12D}"/>
    <hyperlink ref="P892" r:id="rId815" xr:uid="{10DC2514-991D-CF41-AB11-2896E5C217F9}"/>
    <hyperlink ref="P893" r:id="rId816" xr:uid="{F89DC4F3-33FE-5E4D-BBC3-DD2AAE77243E}"/>
    <hyperlink ref="P894" r:id="rId817" xr:uid="{D2378E3A-D88E-034D-9D7B-10F49A09B881}"/>
    <hyperlink ref="P895" r:id="rId818" xr:uid="{C53E06FD-C194-D546-AB6C-60F0B313DE9F}"/>
    <hyperlink ref="P896" r:id="rId819" xr:uid="{E2684245-FB9E-2546-AD23-A0206602E552}"/>
    <hyperlink ref="P897" r:id="rId820" xr:uid="{FE37B42E-30D4-B14C-A868-CD96060C4997}"/>
    <hyperlink ref="P898" r:id="rId821" xr:uid="{E112195A-7796-844E-B228-E86674C97EC6}"/>
    <hyperlink ref="P899" r:id="rId822" xr:uid="{FB4FB4DC-4664-1E4A-9AAA-A1CC8CAE4F31}"/>
    <hyperlink ref="P900" r:id="rId823" xr:uid="{0273F8AF-AF39-4F4C-B167-96D11B06AE63}"/>
    <hyperlink ref="P901" r:id="rId824" xr:uid="{817B2572-6C4D-F641-B065-5A5249C112E2}"/>
    <hyperlink ref="P902" r:id="rId825" xr:uid="{BC06EFD4-2B25-CD4A-BA47-2A9B1B2EBD03}"/>
    <hyperlink ref="P903" r:id="rId826" xr:uid="{59F443BA-DD1F-DA47-BE1D-10CC9067994C}"/>
    <hyperlink ref="P904" r:id="rId827" xr:uid="{2F398252-21CD-A345-934C-8FA4A6747C46}"/>
    <hyperlink ref="P905" r:id="rId828" xr:uid="{DCB3EB4A-CBC6-ED41-B6FB-372F7EE476A9}"/>
    <hyperlink ref="P906" r:id="rId829" xr:uid="{EF3FD952-903C-0E47-8A5E-99C95A7DBF3A}"/>
    <hyperlink ref="P907" r:id="rId830" xr:uid="{CDE9FE72-3722-124D-823A-5EE71178D273}"/>
    <hyperlink ref="P908" r:id="rId831" xr:uid="{3A4D7E52-52CB-FC40-AE1A-D5C0F55E8035}"/>
    <hyperlink ref="P909" r:id="rId832" xr:uid="{EF5FA8FF-23C4-204F-86C1-E03F0A082734}"/>
    <hyperlink ref="P910" r:id="rId833" xr:uid="{5AB01D12-062A-D240-A60E-EE75043DB492}"/>
    <hyperlink ref="P911" r:id="rId834" xr:uid="{9E73F9C0-CCD1-F649-9208-8A215DCF6282}"/>
    <hyperlink ref="P912" r:id="rId835" xr:uid="{61F15833-8108-A14C-9887-98FF65164BC5}"/>
    <hyperlink ref="P913" r:id="rId836" xr:uid="{62D0D1C5-084F-0942-B512-CCD1D9CF617C}"/>
    <hyperlink ref="P914" r:id="rId837" xr:uid="{6229C83F-0C77-8548-928A-90477BE087D7}"/>
    <hyperlink ref="P915" r:id="rId838" xr:uid="{B6FB215B-5BCB-3442-9441-271FBA5A17E0}"/>
    <hyperlink ref="P916" r:id="rId839" xr:uid="{5858DC7F-25F6-9B4C-9544-B70F51DA64F7}"/>
    <hyperlink ref="P917" r:id="rId840" xr:uid="{491F3FD0-822E-614F-BB66-9F600D3887A2}"/>
    <hyperlink ref="P918" r:id="rId841" xr:uid="{ECE15360-EB5E-904B-81DB-9D933DED3B69}"/>
    <hyperlink ref="P919" r:id="rId842" xr:uid="{9DF3FCDF-49EC-3245-8627-D65FDFA6435E}"/>
    <hyperlink ref="P920" r:id="rId843" xr:uid="{0DE75C28-4BAB-1A4E-ACBD-AF1CC52848DF}"/>
    <hyperlink ref="P921" r:id="rId844" xr:uid="{35540E30-604D-A242-BA69-7431D7B2BE0F}"/>
    <hyperlink ref="P922" r:id="rId845" xr:uid="{AB60FFC3-3F6B-5148-A97D-8E717469DD3B}"/>
    <hyperlink ref="P923" r:id="rId846" xr:uid="{0A716D30-10A0-6F49-8FA5-30A1170590CA}"/>
    <hyperlink ref="P924" r:id="rId847" xr:uid="{75224CD7-5FC8-594B-9061-22199C33E599}"/>
    <hyperlink ref="P925" r:id="rId848" xr:uid="{EE12FBD6-7AE8-9A49-B2C9-9664392C31BB}"/>
    <hyperlink ref="P926" r:id="rId849" xr:uid="{10582146-5012-A246-A0B2-F11DFC234503}"/>
    <hyperlink ref="P927" r:id="rId850" xr:uid="{879649E4-CB66-CC4C-BA5B-5872207DE6F7}"/>
    <hyperlink ref="P928" r:id="rId851" xr:uid="{1BBB369D-DCB5-8641-AB8D-7B0211FC7ABF}"/>
    <hyperlink ref="P929" r:id="rId852" xr:uid="{594E4850-E846-C946-9B6D-36965241AAC1}"/>
    <hyperlink ref="P930" r:id="rId853" xr:uid="{B2D95BA2-9652-904F-9337-96E13C565F67}"/>
    <hyperlink ref="P931" r:id="rId854" xr:uid="{4FE6A130-1A17-C547-80B4-7C074E94D296}"/>
    <hyperlink ref="P932" r:id="rId855" xr:uid="{7FCE1F5B-5549-E948-9591-65E4537C95A4}"/>
    <hyperlink ref="P933" r:id="rId856" xr:uid="{9B998E5A-550E-2A46-BDD6-18FC100C9176}"/>
    <hyperlink ref="P934" r:id="rId857" xr:uid="{80325D1E-4E25-E645-BB71-431FEF4F4421}"/>
    <hyperlink ref="P935" r:id="rId858" xr:uid="{EBDEC4F0-1020-4648-B670-9EEC7B3076D1}"/>
    <hyperlink ref="P936" r:id="rId859" xr:uid="{A041F1A4-1BA6-F849-9DB4-EF9F95C3119F}"/>
    <hyperlink ref="P937" r:id="rId860" xr:uid="{7B9B3744-9DEF-1A47-8520-FE0CC2F36C17}"/>
    <hyperlink ref="P938" r:id="rId861" xr:uid="{D09EDB84-21B0-CE42-AE43-5D11A8A1B511}"/>
    <hyperlink ref="P939" r:id="rId862" xr:uid="{C0E49CA7-5DA8-FC4E-B080-8D085F0DD64B}"/>
    <hyperlink ref="P940" r:id="rId863" xr:uid="{EBCDF9FB-FC24-EC4A-A25E-B9B31ED645D8}"/>
    <hyperlink ref="P941" r:id="rId864" xr:uid="{0FF1D611-7738-1D4E-AE2C-85FC06A396F8}"/>
    <hyperlink ref="P942" r:id="rId865" xr:uid="{708E4A2E-19C2-364A-9CD6-6523F742D4BF}"/>
    <hyperlink ref="P943" r:id="rId866" xr:uid="{213581BF-3FB3-8F47-B974-FD82E8E8D6E8}"/>
    <hyperlink ref="P944" r:id="rId867" xr:uid="{20698EF1-374C-5849-B167-E85C4C968FF8}"/>
    <hyperlink ref="P945" r:id="rId868" xr:uid="{47F0B9DA-FB68-5847-B9B6-739A089BD413}"/>
    <hyperlink ref="P946" r:id="rId869" xr:uid="{1BDAAAA1-31F8-DC4F-94EF-C16C76935827}"/>
    <hyperlink ref="P947" r:id="rId870" xr:uid="{1C220303-A6C7-BA45-99C1-EA9925DF528E}"/>
    <hyperlink ref="P948" r:id="rId871" xr:uid="{38203CD2-9DC1-1746-8843-D5A56FD5C96B}"/>
    <hyperlink ref="P949" r:id="rId872" xr:uid="{A0BAC615-DA9C-594B-8C60-B03CEE5A34F5}"/>
    <hyperlink ref="P950" r:id="rId873" xr:uid="{39F4AD5F-B613-BB4A-9959-B04377DF3468}"/>
    <hyperlink ref="P951" r:id="rId874" xr:uid="{5E3B6B7A-AABB-554C-9FC1-11A17BE227B6}"/>
    <hyperlink ref="P952" r:id="rId875" xr:uid="{30F778E0-B626-3C4B-B152-145B8798CE90}"/>
    <hyperlink ref="P953" r:id="rId876" xr:uid="{D9A12AFE-3AC8-DC4C-A0B3-EBFD4BAA15E0}"/>
    <hyperlink ref="P954" r:id="rId877" xr:uid="{13D8F8DB-AD87-A848-8A42-9EBA62564706}"/>
    <hyperlink ref="P955" r:id="rId878" xr:uid="{532BA5A8-6854-3344-B2D0-AADD9659311E}"/>
    <hyperlink ref="P956" r:id="rId879" xr:uid="{77D25CBE-DB4D-6047-8ABA-424369C96556}"/>
    <hyperlink ref="P957" r:id="rId880" xr:uid="{98EF8646-2199-DD46-80F4-C5E37D1EC981}"/>
    <hyperlink ref="P958" r:id="rId881" xr:uid="{068597EE-52BB-E041-AEED-F9B0A506F744}"/>
    <hyperlink ref="P959" r:id="rId882" xr:uid="{0D570A49-F677-C447-BD17-F06B7759220A}"/>
    <hyperlink ref="P960" r:id="rId883" xr:uid="{E0741497-9582-E743-B8A0-967655BD91AF}"/>
    <hyperlink ref="P961" r:id="rId884" xr:uid="{DCD4B50B-5275-A141-A747-3E194A295D6F}"/>
    <hyperlink ref="P962" r:id="rId885" xr:uid="{20D31F50-62E5-A146-8BE8-3D1E1BE1FAC6}"/>
    <hyperlink ref="P963" r:id="rId886" xr:uid="{73E6A690-F352-874C-ADB6-3D1B42054372}"/>
    <hyperlink ref="P964" r:id="rId887" xr:uid="{14706EE0-2CE1-1F4D-BCF1-09BD037DA0F9}"/>
    <hyperlink ref="P965" r:id="rId888" xr:uid="{C8ABD460-9928-784C-8893-5596517C66E5}"/>
    <hyperlink ref="P966" r:id="rId889" xr:uid="{15618FBD-86FD-1346-A8AD-EE851714337A}"/>
    <hyperlink ref="P967" r:id="rId890" xr:uid="{E5E2B667-0975-1C46-A011-539381E4A3D1}"/>
    <hyperlink ref="P968" r:id="rId891" xr:uid="{191B4A2D-5D80-5547-B5AB-2DD1DD5ECC99}"/>
    <hyperlink ref="P969" r:id="rId892" xr:uid="{CD316009-D6A0-864A-9A42-640FF0FEDE4F}"/>
    <hyperlink ref="P970" r:id="rId893" xr:uid="{8EAC8FF9-B939-A540-80FA-5A41F9723ED3}"/>
    <hyperlink ref="P971" r:id="rId894" xr:uid="{F5F8198A-264D-0042-A8B9-3AEB678780DD}"/>
    <hyperlink ref="P972" r:id="rId895" xr:uid="{52D39B33-E518-CB4E-9A3A-6E443F0EB29F}"/>
    <hyperlink ref="P973" r:id="rId896" xr:uid="{B3A7A967-2E9B-D04B-9574-E9B61F663F79}"/>
    <hyperlink ref="P974" r:id="rId897" xr:uid="{10066540-E493-E844-8159-F19E420BBF94}"/>
    <hyperlink ref="P975" r:id="rId898" xr:uid="{B15728A3-0BC4-804A-8912-7D7EA470D5DA}"/>
    <hyperlink ref="P976" r:id="rId899" xr:uid="{795D0273-7BDC-324F-B4CD-44011721CD09}"/>
    <hyperlink ref="P977" r:id="rId900" xr:uid="{2D86A315-946C-B54A-8C03-7DAC716DAC3C}"/>
    <hyperlink ref="P978" r:id="rId901" xr:uid="{64E285ED-5796-FC4E-84DA-45F70517E4D3}"/>
    <hyperlink ref="P979" r:id="rId902" xr:uid="{8A798F27-B149-A145-9C32-84460E230F11}"/>
    <hyperlink ref="P980" r:id="rId903" xr:uid="{2CD5BB90-152D-F443-AE6D-F4CE3D2B18D4}"/>
    <hyperlink ref="P981" r:id="rId904" xr:uid="{8F27981C-358B-0140-AB23-E3E397BC623D}"/>
    <hyperlink ref="P982" r:id="rId905" xr:uid="{EE07A48E-09E3-7E45-9874-161532DC30B4}"/>
    <hyperlink ref="P983" r:id="rId906" xr:uid="{7C78FD94-173F-804B-8A92-CDE4AE140BB7}"/>
    <hyperlink ref="P984" r:id="rId907" xr:uid="{A499A813-D238-0344-B24C-D5B05A2A2AED}"/>
    <hyperlink ref="P985" r:id="rId908" xr:uid="{8E759DE3-A2F9-0944-B866-B348104258D9}"/>
    <hyperlink ref="P986" r:id="rId909" xr:uid="{38042E4B-CBA9-434D-84D0-2C479EC04ED3}"/>
    <hyperlink ref="P987" r:id="rId910" xr:uid="{BD30E03E-890B-A349-B02F-8971BC7A06E5}"/>
    <hyperlink ref="P988" r:id="rId911" xr:uid="{D5E90CEB-31A0-A844-897D-B3C9369F4638}"/>
    <hyperlink ref="P989" r:id="rId912" xr:uid="{3B696058-5A2F-3744-B974-1567529A4CE9}"/>
    <hyperlink ref="P990" r:id="rId913" xr:uid="{25954B14-3953-8146-BFC3-8A314CCD2DAF}"/>
    <hyperlink ref="P991" r:id="rId914" xr:uid="{2B6CF108-7288-3947-AB29-4497F7A483FE}"/>
    <hyperlink ref="P992" r:id="rId915" xr:uid="{0FA5F03A-3C56-AF4F-9365-0321ECF0A1D0}"/>
    <hyperlink ref="P993" r:id="rId916" xr:uid="{FEFDCFAF-EE42-9C4C-9897-86A054916524}"/>
    <hyperlink ref="P994" r:id="rId917" xr:uid="{75B1F76B-39F2-AD43-84BC-E2A02FDCA193}"/>
    <hyperlink ref="P995" r:id="rId918" xr:uid="{A1B1BAE5-D258-AF4C-890A-6F3960E0C24D}"/>
    <hyperlink ref="P996" r:id="rId919" xr:uid="{4AB44D81-1946-5D4D-8F83-555914355ACD}"/>
    <hyperlink ref="P997" r:id="rId920" xr:uid="{95BE3AE5-9978-A447-A53A-1946491DC8A3}"/>
    <hyperlink ref="P998" r:id="rId921" xr:uid="{FC6459CB-EA08-A740-93BD-362EFC852290}"/>
    <hyperlink ref="P999" r:id="rId922" xr:uid="{D89C0AE5-A7BF-3043-B6D0-A9486136A67D}"/>
    <hyperlink ref="P1000" r:id="rId923" xr:uid="{255CEBF9-A1E5-474D-B0F8-4D66BFFB66F3}"/>
    <hyperlink ref="P1001" r:id="rId924" xr:uid="{2170D318-1A00-2A4D-A946-F30F9689210D}"/>
    <hyperlink ref="P1002" r:id="rId925" xr:uid="{DC189AF8-6657-FB44-95B4-5E0D0236EE8B}"/>
    <hyperlink ref="P1003" r:id="rId926" xr:uid="{4030F296-DB61-DF46-AE5A-57FC0F258BBB}"/>
    <hyperlink ref="P1004" r:id="rId927" xr:uid="{CC687881-312B-1B46-B2CB-58694F6D2087}"/>
    <hyperlink ref="P1005" r:id="rId928" xr:uid="{FCB0F646-0577-2D41-BC5D-25C236655AAA}"/>
    <hyperlink ref="P1006" r:id="rId929" xr:uid="{7FE295ED-9288-474F-8F73-BBE2001315E6}"/>
    <hyperlink ref="P1007" r:id="rId930" xr:uid="{B3F30915-BDD1-0342-B151-EFD2D5AB83D7}"/>
    <hyperlink ref="P1008" r:id="rId931" xr:uid="{ADF0C351-CF92-3144-8724-3D55B5C88BAD}"/>
    <hyperlink ref="P1009" r:id="rId932" xr:uid="{62634E75-3BA6-7E43-A112-8E07D8856DD8}"/>
    <hyperlink ref="P1010" r:id="rId933" xr:uid="{E521AC91-4964-874D-A927-A04BF4ADADB4}"/>
    <hyperlink ref="P1011" r:id="rId934" xr:uid="{58619193-164A-6E4C-BA3D-8C06B18D78E8}"/>
    <hyperlink ref="P1012" r:id="rId935" xr:uid="{41929391-2C6E-404F-BE9D-62C552095A0E}"/>
    <hyperlink ref="P1013" r:id="rId936" xr:uid="{FEBFB5BA-A1D5-F24B-8C27-D0540C38BDC7}"/>
    <hyperlink ref="P1014" r:id="rId937" xr:uid="{78DE6AF4-C0BD-124E-B424-D4787578DCDE}"/>
    <hyperlink ref="P1015" r:id="rId938" xr:uid="{87EECA5B-6CCF-794E-83B2-25080B97268F}"/>
    <hyperlink ref="P1016" r:id="rId939" xr:uid="{E38054DA-A9FF-AA4C-AC10-24B8FD43C0C8}"/>
    <hyperlink ref="P1017" r:id="rId940" xr:uid="{15436C3E-D23F-5A43-9705-0F639D1545AA}"/>
    <hyperlink ref="P1018" r:id="rId941" xr:uid="{F9742B5B-1980-8F42-9117-AD3927DF0BBE}"/>
    <hyperlink ref="P1019" r:id="rId942" xr:uid="{B95E085B-E124-B248-9337-96F35FF6D2A8}"/>
    <hyperlink ref="P1020" r:id="rId943" xr:uid="{FA37BED8-034E-8E4B-8D7E-C5319F5CD567}"/>
    <hyperlink ref="P1021" r:id="rId944" xr:uid="{B0AB949B-94CF-E946-B0C4-16806B28A738}"/>
    <hyperlink ref="P1022" r:id="rId945" xr:uid="{3CDD4BE9-87B5-664B-B5ED-2B6297161420}"/>
    <hyperlink ref="P1023" r:id="rId946" xr:uid="{AF951B17-8B9C-1A4A-A8F5-CDD0EA3FE789}"/>
    <hyperlink ref="P1024" r:id="rId947" xr:uid="{87E4522A-03B5-8D49-9400-2DA574474B8E}"/>
    <hyperlink ref="P1025" r:id="rId948" xr:uid="{B10B64EE-C043-064B-A9F8-3F14575330DE}"/>
    <hyperlink ref="P1026" r:id="rId949" xr:uid="{8DF7CFBE-56C2-114B-8B62-5A037F4244D6}"/>
    <hyperlink ref="P1027" r:id="rId950" xr:uid="{6E3A38B1-F230-9F48-96B3-031F2980A9CF}"/>
    <hyperlink ref="P1028" r:id="rId951" xr:uid="{9CB51845-46DE-8549-B93E-7B67D8D4D7C7}"/>
    <hyperlink ref="P1029" r:id="rId952" xr:uid="{0241A36E-DB80-624B-8476-92309E129A77}"/>
    <hyperlink ref="P1030" r:id="rId953" xr:uid="{181BFE00-668A-5C4C-A933-599B5A571036}"/>
    <hyperlink ref="P1031" r:id="rId954" xr:uid="{2821167A-6C4E-EB49-BC4D-BF8CBBD198EE}"/>
    <hyperlink ref="P1032" r:id="rId955" xr:uid="{4ECA8EAE-6CE0-DD4C-991B-FF99AB693F67}"/>
    <hyperlink ref="P1033" r:id="rId956" xr:uid="{296EA2CD-DF63-334E-8A22-22F1AD65E24D}"/>
    <hyperlink ref="P1034" r:id="rId957" xr:uid="{EA61C9BE-20F7-4441-AC14-1CDC877E2047}"/>
    <hyperlink ref="P1035" r:id="rId958" xr:uid="{AF7EE774-7C12-EC4C-8045-3E1528ACB5CE}"/>
    <hyperlink ref="P1036" r:id="rId959" xr:uid="{88BE8385-331E-0446-AEB9-4D8950D3BBA9}"/>
    <hyperlink ref="P1037" r:id="rId960" xr:uid="{6F5EA3D0-A921-0448-87F6-4FD77AB33122}"/>
    <hyperlink ref="P1038" r:id="rId961" xr:uid="{7474E4C5-E346-6147-863E-9C1E1B4F943D}"/>
    <hyperlink ref="P1039" r:id="rId962" xr:uid="{7AF11B84-5750-9249-B63F-B91139D38105}"/>
    <hyperlink ref="P1040" r:id="rId963" xr:uid="{9766439A-7BC6-9A4F-8724-90B23EB694CC}"/>
    <hyperlink ref="P1041" r:id="rId964" xr:uid="{7569AC94-6E20-DE4F-B13C-8B8F2BF3C4F2}"/>
    <hyperlink ref="P1042" r:id="rId965" xr:uid="{4C8E6E7C-8B2A-5A46-A30A-CC6A0BA09987}"/>
    <hyperlink ref="P1043" r:id="rId966" xr:uid="{3C6F6E04-4146-014B-85E7-76F76AD00149}"/>
    <hyperlink ref="P1044" r:id="rId967" xr:uid="{FE24D9BB-CC08-E24B-9132-1405BA95A8D9}"/>
    <hyperlink ref="P1045" r:id="rId968" xr:uid="{18B9413D-B1C8-E343-8679-40738ABDB4AC}"/>
    <hyperlink ref="P1046" r:id="rId969" xr:uid="{75FFC637-AD2F-0244-99BE-D0F9B750F178}"/>
    <hyperlink ref="P1047" r:id="rId970" xr:uid="{D910DDE3-1124-5846-8EE0-239A0DCB1340}"/>
    <hyperlink ref="P1048" r:id="rId971" xr:uid="{EABB190B-10FC-464B-8027-F199F3B6FE2F}"/>
    <hyperlink ref="P1049" r:id="rId972" xr:uid="{A60723BC-7667-4940-B672-7C5DD25EF6ED}"/>
    <hyperlink ref="P1050" r:id="rId973" xr:uid="{79237A33-5647-9A45-A68C-65FD115B5090}"/>
    <hyperlink ref="P1051" r:id="rId974" xr:uid="{B8B00712-4DD5-8C4A-B6AE-EA1D9D6FA205}"/>
    <hyperlink ref="P1052" r:id="rId975" xr:uid="{D50734A9-F2D3-814C-B5F0-5A06C7A4070F}"/>
    <hyperlink ref="P1053" r:id="rId976" xr:uid="{7482ADBB-89E2-C942-81B2-43EA184D17A4}"/>
    <hyperlink ref="P1054" r:id="rId977" xr:uid="{71F52A88-5552-B44C-ABC0-4E32778E64FB}"/>
    <hyperlink ref="P1055" r:id="rId978" xr:uid="{2D5F2174-6DF1-154A-B8E4-33E5BF8A29E7}"/>
    <hyperlink ref="P1056" r:id="rId979" xr:uid="{41DD9306-A81E-854B-95D7-1EF5ED7C3149}"/>
    <hyperlink ref="P1057" r:id="rId980" xr:uid="{61ABCAE1-E122-8943-ACB4-F09A02DC459B}"/>
    <hyperlink ref="P1058" r:id="rId981" xr:uid="{E4E46286-8D2A-3045-A84B-BE8D3B299830}"/>
    <hyperlink ref="P1059" r:id="rId982" xr:uid="{C3DDDA1A-F035-994C-B61C-586FB0999D79}"/>
    <hyperlink ref="P1060" r:id="rId983" xr:uid="{1AE4289B-5201-A645-A2F2-CAFDF12D9F2D}"/>
    <hyperlink ref="P1061" r:id="rId984" xr:uid="{DB9D182D-7072-F848-9204-546BB6DD570D}"/>
    <hyperlink ref="P1062" r:id="rId985" xr:uid="{D23951EE-517F-F143-9049-FBCFE0B6AF3C}"/>
    <hyperlink ref="P1063" r:id="rId986" xr:uid="{D380FB50-50EE-8049-BB85-E3B52840456D}"/>
    <hyperlink ref="P1064" r:id="rId987" xr:uid="{A5FAE5FB-8297-D344-A626-3C18ABC1AC10}"/>
    <hyperlink ref="P1065" r:id="rId988" xr:uid="{11C5DA89-1AAE-994C-B21F-8066AE3A540E}"/>
    <hyperlink ref="P1066" r:id="rId989" xr:uid="{313CCC5B-C31B-4246-BCC2-EC88B71CE617}"/>
    <hyperlink ref="P1067" r:id="rId990" xr:uid="{43C8EFB9-DA85-3A4B-8B1A-4285E1954DE9}"/>
    <hyperlink ref="P1068" r:id="rId991" xr:uid="{66DD1DA0-E791-AF4E-87CA-97DDCEE7807E}"/>
    <hyperlink ref="P1069" r:id="rId992" xr:uid="{2771C692-FD4E-C843-82CB-78D38D872165}"/>
    <hyperlink ref="P1070" r:id="rId993" xr:uid="{EC6E69E8-3D22-D646-851B-37D6BC805722}"/>
    <hyperlink ref="P1071" r:id="rId994" xr:uid="{E022C815-0279-7242-A665-226804C0EE39}"/>
    <hyperlink ref="P1072" r:id="rId995" xr:uid="{1554C0BB-022A-F24F-BFE2-CA23FBF89431}"/>
    <hyperlink ref="P1073" r:id="rId996" xr:uid="{31AA4FDD-A04A-644B-B7AD-E210897B76FC}"/>
    <hyperlink ref="P1074" r:id="rId997" xr:uid="{9C0B2962-FC89-BB4C-A486-3DCD6770546A}"/>
    <hyperlink ref="P1075" r:id="rId998" xr:uid="{57E32AA3-269A-9C48-91AD-33231BB3CB16}"/>
    <hyperlink ref="P1076" r:id="rId999" xr:uid="{E77478EB-C0C7-C64F-B3E1-D03A77F8BC37}"/>
    <hyperlink ref="P1077" r:id="rId1000" xr:uid="{617C43BF-75BB-D742-A136-D79A41DEFFD3}"/>
    <hyperlink ref="P1078" r:id="rId1001" xr:uid="{4CB42F35-AAFD-9D47-8DBD-1FF49F603CAC}"/>
    <hyperlink ref="P1079" r:id="rId1002" xr:uid="{64757129-853C-874A-8573-09F2A5CA25FA}"/>
    <hyperlink ref="P1080" r:id="rId1003" xr:uid="{34729B11-5ACC-4442-A4AE-3FC61903AC9F}"/>
    <hyperlink ref="P1081" r:id="rId1004" xr:uid="{60787D41-18BE-C54F-904E-D968FAA5CA6F}"/>
    <hyperlink ref="P1082" r:id="rId1005" xr:uid="{21229C68-DF04-D44D-ADAB-67D24E017D8D}"/>
    <hyperlink ref="P1083" r:id="rId1006" xr:uid="{BC38630E-5071-F143-B056-94D8DCBB3233}"/>
    <hyperlink ref="P1084" r:id="rId1007" xr:uid="{BF7614EF-E9FB-F84C-82E7-61E24D355D1D}"/>
    <hyperlink ref="P1085" r:id="rId1008" xr:uid="{F8D4AACD-103B-7E4F-A566-41221032F965}"/>
    <hyperlink ref="P1086" r:id="rId1009" xr:uid="{8A17C50C-2E0C-3C47-ACA5-F1295D15CF56}"/>
    <hyperlink ref="P1087" r:id="rId1010" xr:uid="{A0D87799-0450-074E-BB4F-31AA9254A88A}"/>
    <hyperlink ref="P1088" r:id="rId1011" xr:uid="{9583BA8B-7F70-B74B-A9CE-A9D00C994CA5}"/>
    <hyperlink ref="P1089" r:id="rId1012" xr:uid="{A8BC3034-2149-9E48-B767-3F38F422234B}"/>
    <hyperlink ref="P1090" r:id="rId1013" xr:uid="{DCC4F101-BD8F-DD40-81A8-DA3B2C3AB690}"/>
    <hyperlink ref="P1091" r:id="rId1014" xr:uid="{9273EB0F-A2D6-8A4D-AE9A-D88AE5F9675B}"/>
    <hyperlink ref="P1092" r:id="rId1015" xr:uid="{F7EEE59F-D013-A340-AFAD-B6E02B4747C7}"/>
    <hyperlink ref="P1093" r:id="rId1016" xr:uid="{C23E51C0-595A-564D-A993-FEC84EBA6E12}"/>
    <hyperlink ref="P1094" r:id="rId1017" xr:uid="{BDF282FF-EABB-B94C-82FD-A44B190D7E3E}"/>
    <hyperlink ref="P1095" r:id="rId1018" xr:uid="{3074459A-2B28-A942-9848-51FDDFA495C2}"/>
    <hyperlink ref="P1096" r:id="rId1019" xr:uid="{855D9861-F9E0-7447-A867-121317B01C47}"/>
    <hyperlink ref="P1097" r:id="rId1020" xr:uid="{48C9B282-317F-D443-993C-5649DB6D7937}"/>
    <hyperlink ref="P1098" r:id="rId1021" xr:uid="{90F2A38F-8CFD-814B-81FE-D9A62E88543D}"/>
    <hyperlink ref="P1099" r:id="rId1022" xr:uid="{F5CD781E-B85C-A04A-BC8F-3D474B244D7D}"/>
    <hyperlink ref="P1100" r:id="rId1023" xr:uid="{05D53335-4455-284A-9265-681768EEA59B}"/>
    <hyperlink ref="P1101" r:id="rId1024" xr:uid="{374D4779-DE8E-964D-9793-098836465FEE}"/>
    <hyperlink ref="P1102" r:id="rId1025" xr:uid="{857E43A5-C35B-544C-B66E-0BD781540BDD}"/>
    <hyperlink ref="P1103" r:id="rId1026" xr:uid="{57310F43-D3AD-7B4A-B156-8371B816C66F}"/>
    <hyperlink ref="P1104" r:id="rId1027" xr:uid="{ADA97418-D196-FB48-A3B5-F1E3C1EC4865}"/>
    <hyperlink ref="P1105" r:id="rId1028" xr:uid="{AD102058-05CF-F947-9D69-8413CBBF5450}"/>
    <hyperlink ref="P1106" r:id="rId1029" xr:uid="{C01DDAB1-F3AC-5149-82B8-3E94834271DD}"/>
    <hyperlink ref="P1107" r:id="rId1030" xr:uid="{FDE1493A-F9AA-E94D-9C67-152003BC5141}"/>
    <hyperlink ref="P1108" r:id="rId1031" xr:uid="{C3D87B9D-7AD3-1A40-9743-2ACA886C8532}"/>
    <hyperlink ref="P1109" r:id="rId1032" xr:uid="{DFB066B9-1D69-214A-9BA7-074D8FA2FB83}"/>
    <hyperlink ref="P1110" r:id="rId1033" xr:uid="{FCE70A7D-1E09-F243-B72B-CD6F0A5047F6}"/>
    <hyperlink ref="P1111" r:id="rId1034" xr:uid="{2EC2E8CD-01A4-6046-86F4-1F3733CE0FFF}"/>
    <hyperlink ref="P1112" r:id="rId1035" xr:uid="{167D0992-670C-DC4A-925F-81820778A5F0}"/>
    <hyperlink ref="P1113" r:id="rId1036" xr:uid="{F8A0D3CC-ACA8-6846-A247-617192B4DB17}"/>
    <hyperlink ref="P1114" r:id="rId1037" xr:uid="{1029AF25-86EA-414E-8FDC-FF8F0D583240}"/>
    <hyperlink ref="P1115" r:id="rId1038" xr:uid="{A565D641-D9D9-FD42-BC2D-4E6E52BA4747}"/>
    <hyperlink ref="P1116" r:id="rId1039" xr:uid="{BC696132-3FC2-0E43-B4A0-32C9D155F68D}"/>
    <hyperlink ref="P1117" r:id="rId1040" xr:uid="{DED0A6D6-A264-9645-93B0-9195F632205B}"/>
    <hyperlink ref="P1118" r:id="rId1041" xr:uid="{17E7271F-3C85-E144-8E00-263C1A5FDB6E}"/>
    <hyperlink ref="P1119" r:id="rId1042" xr:uid="{BA52C987-9E6B-6644-8264-35AA2E66EACE}"/>
    <hyperlink ref="P1120" r:id="rId1043" xr:uid="{8B2A58E3-3DB6-E34C-A94E-BB69B0A90318}"/>
    <hyperlink ref="P1121" r:id="rId1044" xr:uid="{D705EEDE-6F3B-0D46-AAC0-EB07334ECFF5}"/>
    <hyperlink ref="P1122" r:id="rId1045" xr:uid="{2F8C5496-1C05-F746-9501-6FAEC727979A}"/>
    <hyperlink ref="P1123" r:id="rId1046" xr:uid="{859516D0-5522-7B4E-A577-AD18071B2BCA}"/>
    <hyperlink ref="P1124" r:id="rId1047" xr:uid="{9FFA69BD-50D4-B64E-B5D0-16AA1E7AF7BB}"/>
    <hyperlink ref="P1125" r:id="rId1048" xr:uid="{DB2E7191-8C88-E84A-BDEA-0BC8C82549FE}"/>
    <hyperlink ref="P1126" r:id="rId1049" xr:uid="{5BED51FF-1A01-8049-B0C2-E664808B2385}"/>
    <hyperlink ref="P1127" r:id="rId1050" xr:uid="{314BE772-EB67-1245-9F6F-ACB1F3078C5F}"/>
    <hyperlink ref="P1128" r:id="rId1051" xr:uid="{A7524871-D264-3F4A-ADF2-5FD01E3920CC}"/>
    <hyperlink ref="P1129" r:id="rId1052" xr:uid="{F4C74B1A-A570-274B-92B8-142D958155B0}"/>
    <hyperlink ref="P1130" r:id="rId1053" xr:uid="{8C8BD4F4-64C9-C94C-A446-78EFCB137450}"/>
    <hyperlink ref="P1131" r:id="rId1054" xr:uid="{961560B9-1675-E54A-9F35-E2517F5030D1}"/>
    <hyperlink ref="P1132" r:id="rId1055" xr:uid="{2D484683-152D-6D4A-85A7-BBE0D9F1AE4C}"/>
    <hyperlink ref="P1133" r:id="rId1056" xr:uid="{664D899E-CA23-3B48-B19C-88479B558018}"/>
    <hyperlink ref="P1134" r:id="rId1057" xr:uid="{D92A82D7-30F6-464F-A6D6-791800AC9CFB}"/>
    <hyperlink ref="P1135" r:id="rId1058" xr:uid="{2FBFD741-80AC-D745-BBC5-8BF814ABAAF1}"/>
    <hyperlink ref="P1136" r:id="rId1059" xr:uid="{126B49CD-E268-294D-BA33-FE9EE605A2BD}"/>
    <hyperlink ref="P1137" r:id="rId1060" xr:uid="{5A8FE38E-46D9-F747-A105-08EAA32CEC86}"/>
    <hyperlink ref="P1138" r:id="rId1061" xr:uid="{32A2ED12-09F2-A944-ADD1-C7ADAED8A239}"/>
    <hyperlink ref="P1139" r:id="rId1062" xr:uid="{BD2E43E1-2FB0-3F40-B0A7-45BB31328882}"/>
    <hyperlink ref="P1140" r:id="rId1063" xr:uid="{36AD8D4B-CB1F-7747-9793-62B98282CE4F}"/>
    <hyperlink ref="P1141" r:id="rId1064" xr:uid="{D96E3BF3-6A7C-8B48-B454-72B0AA52069F}"/>
    <hyperlink ref="P1142" r:id="rId1065" xr:uid="{34C51C15-2EA6-534C-8E56-47880D9A7124}"/>
    <hyperlink ref="P1143" r:id="rId1066" xr:uid="{89BBC061-286C-494E-B2BC-4506A29FBFEB}"/>
    <hyperlink ref="P1144" r:id="rId1067" xr:uid="{4D8189E8-B678-DA4A-9B66-B2AA2B7333FF}"/>
    <hyperlink ref="P1145" r:id="rId1068" xr:uid="{4AB062CA-2503-6E4E-9B57-25050F4D4CEB}"/>
    <hyperlink ref="P1146" r:id="rId1069" xr:uid="{BAE5D2B0-6600-2B41-B7B9-E43FC92E0F5A}"/>
    <hyperlink ref="P1147" r:id="rId1070" xr:uid="{B89849E1-ED58-0D4B-9498-F757E21B060D}"/>
    <hyperlink ref="P1148" r:id="rId1071" xr:uid="{BB0ADD8E-C557-0B46-8200-F761A37BB13E}"/>
    <hyperlink ref="P1149" r:id="rId1072" xr:uid="{B2DE38D4-79B3-7D44-AADA-4BBFB4A7B9C1}"/>
    <hyperlink ref="P1150" r:id="rId1073" xr:uid="{49CEA227-BE2D-7B46-A946-BE17BEA795C0}"/>
    <hyperlink ref="P1151" r:id="rId1074" xr:uid="{957A9879-0D3D-FA4C-945B-394D795CF248}"/>
    <hyperlink ref="P1152" r:id="rId1075" xr:uid="{9128E909-A483-9542-A236-7A3C4547A322}"/>
    <hyperlink ref="P1153" r:id="rId1076" xr:uid="{82AA1DD3-6798-DD47-8550-55B12A3C23C2}"/>
    <hyperlink ref="P1154" r:id="rId1077" xr:uid="{A5EE2174-441A-BD42-86AE-597E84C8FCF0}"/>
    <hyperlink ref="P1155" r:id="rId1078" xr:uid="{C612E0E9-E614-BD44-968D-39599737A6E0}"/>
    <hyperlink ref="P1156" r:id="rId1079" xr:uid="{C81E8C52-1669-B64A-8298-86665FD7D902}"/>
    <hyperlink ref="P1157" r:id="rId1080" xr:uid="{A2DC8016-D35F-6148-9F85-6A30E12DF79B}"/>
    <hyperlink ref="P1158" r:id="rId1081" xr:uid="{EE2D38DF-2AA8-674D-92F6-B8256B5C496B}"/>
    <hyperlink ref="P1159" r:id="rId1082" xr:uid="{B18D213A-7D3B-CD4E-B41D-3DFBEC9CC54F}"/>
    <hyperlink ref="P1160" r:id="rId1083" xr:uid="{07C5624D-AF83-F940-9970-09FA46476767}"/>
    <hyperlink ref="P1161" r:id="rId1084" xr:uid="{BAC48621-A176-F444-996C-637A47313DFD}"/>
    <hyperlink ref="P1162" r:id="rId1085" xr:uid="{AE2BA5CE-728E-FF4D-9AB7-1FA3F0ACB240}"/>
    <hyperlink ref="P1163" r:id="rId1086" xr:uid="{7A4B92AC-CE55-3045-8693-93350A7C6A79}"/>
    <hyperlink ref="P1164" r:id="rId1087" xr:uid="{307E29F7-A33E-1E49-9D0D-4889CD48F318}"/>
    <hyperlink ref="P1165" r:id="rId1088" xr:uid="{885D084A-5564-7347-8C9C-C4977989F4C6}"/>
    <hyperlink ref="P1166" r:id="rId1089" xr:uid="{76FCA8AE-4122-9D4C-BBAE-99238BD1F9F1}"/>
    <hyperlink ref="P1167" r:id="rId1090" xr:uid="{A2AC84E0-6975-964F-940D-A78027EBBD2C}"/>
    <hyperlink ref="P1168" r:id="rId1091" xr:uid="{459052CB-BCFD-4C42-A7FA-33A709F049EC}"/>
    <hyperlink ref="P1169" r:id="rId1092" xr:uid="{23138B00-1F4F-E940-B5AF-5F519EB4DEFA}"/>
    <hyperlink ref="P1170" r:id="rId1093" xr:uid="{88B6580C-7054-6A4C-911C-F0F63070B80A}"/>
    <hyperlink ref="P1171" r:id="rId1094" xr:uid="{67ED637B-0BEE-E846-A589-1680F7512943}"/>
    <hyperlink ref="P1172" r:id="rId1095" xr:uid="{5DF82248-CD40-4949-A612-C50ACB65A932}"/>
    <hyperlink ref="P1173" r:id="rId1096" xr:uid="{013A5A72-35BF-6B4C-A50F-F21E7B3B7ACD}"/>
    <hyperlink ref="P1174" r:id="rId1097" xr:uid="{745EADA6-AC2E-ED4C-9CD4-474E07D23F81}"/>
    <hyperlink ref="P1175" r:id="rId1098" xr:uid="{0CC8449D-4514-B34C-B08A-444720897318}"/>
    <hyperlink ref="P1176" r:id="rId1099" xr:uid="{74D0CB91-F3C1-CD4E-965C-63067D01B2A9}"/>
    <hyperlink ref="P1177" r:id="rId1100" xr:uid="{6939D193-AA7E-A149-B3E5-114C72204CC8}"/>
    <hyperlink ref="P1178" r:id="rId1101" xr:uid="{371CA6BE-1A20-584C-98FF-6A0F060E332E}"/>
    <hyperlink ref="P1179" r:id="rId1102" xr:uid="{1B33722F-7579-B54A-AF25-CD9453A688C0}"/>
    <hyperlink ref="P1180" r:id="rId1103" xr:uid="{CB9EC5EF-7DFA-E644-B482-291CA8D6B4F2}"/>
    <hyperlink ref="P1181" r:id="rId1104" xr:uid="{F6ABD7AA-515A-CA40-95CE-9CBCA0508D73}"/>
    <hyperlink ref="P1182" r:id="rId1105" xr:uid="{18ACCEC8-2133-4D49-A64B-C5853A7B7D8E}"/>
    <hyperlink ref="P1183" r:id="rId1106" xr:uid="{8A3CD577-E8AF-D34A-9614-505DB4726163}"/>
    <hyperlink ref="P1184" r:id="rId1107" xr:uid="{C0378BD2-B063-254D-87D0-BA4B4FFB7457}"/>
    <hyperlink ref="P1185" r:id="rId1108" xr:uid="{A6808AB0-3AEA-9A45-B58C-05130FB73374}"/>
    <hyperlink ref="P1186" r:id="rId1109" xr:uid="{F7C329A1-015C-3E4E-80B2-CD5B5EC56930}"/>
    <hyperlink ref="P1187" r:id="rId1110" xr:uid="{119AD3BF-7482-DF46-8D93-7731D36B299F}"/>
    <hyperlink ref="P1188" r:id="rId1111" xr:uid="{EE5A20A9-10EB-4D4D-9AA6-7446A314173B}"/>
    <hyperlink ref="P1189" r:id="rId1112" xr:uid="{ED9F99B5-E2C3-984D-8C8A-AF0C2F8025DC}"/>
    <hyperlink ref="P1190" r:id="rId1113" xr:uid="{3B948B70-81B7-4E4B-A7FE-8D515AE41861}"/>
    <hyperlink ref="P1191" r:id="rId1114" xr:uid="{66AACCA8-DFE8-2442-86CD-BDDFADC887D6}"/>
    <hyperlink ref="P1192" r:id="rId1115" xr:uid="{8833A2BA-2F18-9C4C-BFCE-0A840AEEF7FF}"/>
    <hyperlink ref="P1193" r:id="rId1116" xr:uid="{2A7E202C-B08E-284A-A4A2-F9359A31FB51}"/>
    <hyperlink ref="P1194" r:id="rId1117" xr:uid="{F5B904A9-5C04-B141-A644-2FAA561D9E69}"/>
    <hyperlink ref="P1195" r:id="rId1118" xr:uid="{1A74945F-9482-334A-B270-DF1505C0BE6F}"/>
    <hyperlink ref="P1196" r:id="rId1119" xr:uid="{E42C7721-A54A-D84A-A503-B8607A359CC5}"/>
    <hyperlink ref="P1197" r:id="rId1120" xr:uid="{17F5F78B-2BB0-3F4B-B12D-8AD53970B80A}"/>
    <hyperlink ref="P1198" r:id="rId1121" xr:uid="{A44EA18B-A5C9-2B49-98AD-1D31B5EBC36B}"/>
    <hyperlink ref="P1199" r:id="rId1122" xr:uid="{39EE4046-33F9-324C-B5FF-97F1382358BE}"/>
    <hyperlink ref="P1200" r:id="rId1123" xr:uid="{17D6BC25-7EAD-9340-B8BD-46356B519016}"/>
    <hyperlink ref="P1201" r:id="rId1124" xr:uid="{4957CBC5-03C5-1B45-AFF5-9770D5602FCF}"/>
    <hyperlink ref="P1202" r:id="rId1125" xr:uid="{EE7E615F-8565-A144-8E09-B99F6DA79280}"/>
    <hyperlink ref="P1203" r:id="rId1126" xr:uid="{C55B2FBA-50FE-3649-9A7A-C39F8615047E}"/>
    <hyperlink ref="P1204" r:id="rId1127" xr:uid="{1055D450-B130-7F43-9DBB-AA6D916A622A}"/>
    <hyperlink ref="P1205" r:id="rId1128" xr:uid="{E5C632F9-2751-A847-A792-37A61CC40CB8}"/>
    <hyperlink ref="P1206" r:id="rId1129" xr:uid="{F7F32A57-B6AE-2F47-A947-38AE69FE7B3E}"/>
    <hyperlink ref="P1207" r:id="rId1130" xr:uid="{49D74CC8-65F8-2343-B65A-695CD6F667C6}"/>
    <hyperlink ref="P1208" r:id="rId1131" xr:uid="{C432493D-401B-DE4B-BF7A-D39B6B6B87F1}"/>
    <hyperlink ref="P1209" r:id="rId1132" xr:uid="{786D6D8E-E8EF-DF47-8C02-DFD63DA76B1E}"/>
    <hyperlink ref="P1210" r:id="rId1133" xr:uid="{B61B8C50-2960-1349-8601-609BBBAA0AB5}"/>
    <hyperlink ref="P1211" r:id="rId1134" xr:uid="{BA51C6D2-5848-CC4B-ABA8-0E18A79AA317}"/>
    <hyperlink ref="P1212" r:id="rId1135" xr:uid="{0048B646-17BE-5243-9C3F-CEE1F42E3939}"/>
    <hyperlink ref="P1213" r:id="rId1136" xr:uid="{8E9FAFBE-DCA4-8549-B33C-B2B0F56379A0}"/>
    <hyperlink ref="P1214" r:id="rId1137" xr:uid="{47D0CE07-B73B-B94A-8D36-492A318455EC}"/>
    <hyperlink ref="P1215" r:id="rId1138" xr:uid="{3C751AB4-0A2F-B140-9E3D-BBE132AE221F}"/>
    <hyperlink ref="P1216" r:id="rId1139" xr:uid="{542B5B4B-3699-2848-ACD6-ADCED7C2C9F5}"/>
    <hyperlink ref="P1217" r:id="rId1140" xr:uid="{58708AC8-0716-1E48-A9E0-C943F58F425E}"/>
    <hyperlink ref="P1218" r:id="rId1141" xr:uid="{0E4338A3-088F-3043-9A77-0E6F16BEA6FD}"/>
    <hyperlink ref="P1219" r:id="rId1142" xr:uid="{49E62D5A-D647-AB44-9942-95B1CA4D1129}"/>
    <hyperlink ref="P1220" r:id="rId1143" xr:uid="{5B393BDB-9392-4243-9BC9-2A3913D5B058}"/>
    <hyperlink ref="P1221" r:id="rId1144" xr:uid="{F9343497-6D31-4944-A97D-519B9E1C7038}"/>
    <hyperlink ref="P1222" r:id="rId1145" xr:uid="{546FC5CE-98B3-E444-882D-58ECC06C017A}"/>
    <hyperlink ref="P1223" r:id="rId1146" xr:uid="{3F245C5E-B386-8045-A15F-6335561A5583}"/>
    <hyperlink ref="P1224" r:id="rId1147" xr:uid="{02FE629E-6631-864E-81B5-4A52F7DA98AF}"/>
    <hyperlink ref="P1225" r:id="rId1148" xr:uid="{6DACC794-8B99-7843-AF3B-0637D10FEA2A}"/>
    <hyperlink ref="P1226" r:id="rId1149" xr:uid="{55A1985F-647D-1B4F-984D-C0BCA64E8406}"/>
    <hyperlink ref="P1227" r:id="rId1150" xr:uid="{4B175F63-16E3-5743-B76D-42900670D75D}"/>
    <hyperlink ref="P1228" r:id="rId1151" xr:uid="{A058BBFD-739B-884C-A19B-3CBC8A0E3BAE}"/>
    <hyperlink ref="P1229" r:id="rId1152" xr:uid="{AE8F3B62-CC19-C047-9B63-C7B5B1CE0501}"/>
    <hyperlink ref="P1230" r:id="rId1153" xr:uid="{97A62EB7-AF87-DA45-ACD1-20C1AC445292}"/>
    <hyperlink ref="P1231" r:id="rId1154" xr:uid="{1B864744-7C36-0B43-AFF1-452E63601B60}"/>
    <hyperlink ref="P1232" r:id="rId1155" xr:uid="{6F1BEA3A-6516-884F-B532-DA11D1884D2C}"/>
    <hyperlink ref="P1233" r:id="rId1156" xr:uid="{C3D6669D-9DEA-4E49-B53E-9E4E1C64EFFC}"/>
    <hyperlink ref="P1234" r:id="rId1157" xr:uid="{081B7075-0010-9840-9D5C-260EBF46C988}"/>
    <hyperlink ref="P1235" r:id="rId1158" xr:uid="{A74FCE46-0443-8642-865F-2AC3E9E54848}"/>
    <hyperlink ref="P1236" r:id="rId1159" xr:uid="{F112F7AA-C641-434E-A4AD-06DA3E12A90F}"/>
    <hyperlink ref="P1237" r:id="rId1160" xr:uid="{D12C504C-5A8C-1A43-B541-BBDDED77AF3F}"/>
    <hyperlink ref="P1238" r:id="rId1161" xr:uid="{CB6A9872-6DF3-9247-803D-8D34563D37C5}"/>
    <hyperlink ref="P1239" r:id="rId1162" xr:uid="{B10D477E-32D0-2843-A814-63F3619FB530}"/>
    <hyperlink ref="P1240" r:id="rId1163" xr:uid="{DDE9F532-396B-E344-A9DE-063DBC9A558B}"/>
    <hyperlink ref="P1241" r:id="rId1164" xr:uid="{8A8FDC0C-A6E0-6543-8B84-50F1B5D2CBF3}"/>
    <hyperlink ref="P1242" r:id="rId1165" xr:uid="{E230AF91-57C3-C043-86A3-EE81609E1E75}"/>
    <hyperlink ref="P1243" r:id="rId1166" xr:uid="{87143503-DC96-8F4B-8571-A48CB5CD9A3B}"/>
    <hyperlink ref="P1244" r:id="rId1167" xr:uid="{893338AC-0955-3B4E-8C9A-8A26F0ACD02A}"/>
    <hyperlink ref="P1245" r:id="rId1168" xr:uid="{D1B15BDC-D9CF-BA40-8A5A-3890A0558FF6}"/>
    <hyperlink ref="P1246" r:id="rId1169" xr:uid="{776EDA25-281E-B841-AA24-471E40D97EB8}"/>
    <hyperlink ref="P1247" r:id="rId1170" xr:uid="{63352DDA-DA9A-734C-9706-1333DE8DB2DA}"/>
    <hyperlink ref="P1248" r:id="rId1171" xr:uid="{5A54DE13-F829-8547-8113-7B135051F077}"/>
    <hyperlink ref="P1249" r:id="rId1172" xr:uid="{F0094D43-F418-9C4D-8447-EAAD79F7719A}"/>
    <hyperlink ref="P1250" r:id="rId1173" xr:uid="{84E42D3A-0110-314F-80A0-B7D04E755143}"/>
    <hyperlink ref="P1251" r:id="rId1174" xr:uid="{A4BF6883-3CC8-ED45-82B6-8CC67239D163}"/>
    <hyperlink ref="P1252" r:id="rId1175" xr:uid="{5FD4419C-0451-1340-8B4E-36E0953513E6}"/>
    <hyperlink ref="P1253" r:id="rId1176" xr:uid="{8869FA7A-CAAF-8848-B1EA-43A27DD2FC97}"/>
    <hyperlink ref="P1254" r:id="rId1177" xr:uid="{038B66F1-BB71-0A42-B149-B237DCBAAAEF}"/>
    <hyperlink ref="P1255" r:id="rId1178" xr:uid="{B174B716-2C58-A649-AE9A-04139AF4B31D}"/>
    <hyperlink ref="P1256" r:id="rId1179" xr:uid="{E05310C4-AAC5-7D44-885F-7163053BA6E6}"/>
    <hyperlink ref="P1257" r:id="rId1180" xr:uid="{E2E21E12-5E66-4A46-916A-7AE4A1BA8BA7}"/>
    <hyperlink ref="P1258" r:id="rId1181" xr:uid="{35C95D35-3073-834E-82B6-C2CB5E4A4513}"/>
    <hyperlink ref="P1259" r:id="rId1182" xr:uid="{3A82CD6D-4F19-6F43-8E42-3C68C56B8320}"/>
    <hyperlink ref="P1260" r:id="rId1183" xr:uid="{1D4A3E2F-5431-F14B-9540-6F9C159DAF25}"/>
    <hyperlink ref="P1261" r:id="rId1184" xr:uid="{98F2BF49-8275-824F-9394-7F3283BF62A9}"/>
    <hyperlink ref="P1262" r:id="rId1185" xr:uid="{2CCD034B-A63A-9444-905D-8A2C475FE15E}"/>
    <hyperlink ref="P1263" r:id="rId1186" xr:uid="{9C5CDC9D-D5FD-184D-8906-64BFA9EC8B2C}"/>
    <hyperlink ref="P1264" r:id="rId1187" xr:uid="{45244982-F8A2-9043-A304-2D43EEF5E474}"/>
    <hyperlink ref="P1265" r:id="rId1188" xr:uid="{99F5127E-2FD2-CD43-BDA7-1DB89FA43826}"/>
    <hyperlink ref="P1266" r:id="rId1189" xr:uid="{27E6C480-39C6-7F46-8EFD-2DDD09CF29A7}"/>
    <hyperlink ref="P1267" r:id="rId1190" xr:uid="{DC6FDC2A-64F0-1B41-B09C-83F51B87FCA3}"/>
    <hyperlink ref="P1268" r:id="rId1191" xr:uid="{729ECC9C-FCBB-124C-BF3D-7064BB2780E3}"/>
    <hyperlink ref="P1269" r:id="rId1192" xr:uid="{B900F17C-B858-FD42-9CB3-C466421A0705}"/>
    <hyperlink ref="P1270" r:id="rId1193" xr:uid="{D7E415BF-CF52-F84B-B5B8-C90D29CFBBD5}"/>
    <hyperlink ref="P1272" r:id="rId1194" xr:uid="{A16D01D2-11F8-BC49-9093-CD04DF079625}"/>
    <hyperlink ref="P1273" r:id="rId1195" xr:uid="{55DA1AB1-3705-E44F-8EEB-9BAC27773E68}"/>
    <hyperlink ref="P1274" r:id="rId1196" xr:uid="{5F95B44E-40F6-7040-8C36-61674D9BCB5D}"/>
    <hyperlink ref="P1275" r:id="rId1197" xr:uid="{6A1B44AC-44DD-F649-AB52-75DBA8FE3CFB}"/>
    <hyperlink ref="P1276" r:id="rId1198" xr:uid="{C532BDF0-CB77-1744-BFEB-AEEE6ED019D2}"/>
    <hyperlink ref="P1277" r:id="rId1199" xr:uid="{CA138D93-35C3-DF4B-8D64-FD863A54377C}"/>
    <hyperlink ref="P1278" r:id="rId1200" xr:uid="{61F311B0-D35E-824E-B53F-705C234F93AF}"/>
    <hyperlink ref="P1279" r:id="rId1201" xr:uid="{B0840EA5-D25B-B246-B3E5-86B2DA587AFC}"/>
    <hyperlink ref="P1280" r:id="rId1202" xr:uid="{9600A8B1-9E65-E348-8172-2408EED6DC3B}"/>
    <hyperlink ref="P1281" r:id="rId1203" xr:uid="{69A32353-6471-F14F-A8AC-32A81E79BED1}"/>
    <hyperlink ref="P1282" r:id="rId1204" xr:uid="{B4E8E3F8-8036-4946-872F-627340D88B71}"/>
    <hyperlink ref="P1283" r:id="rId1205" xr:uid="{9E64816A-A6D6-7040-A242-5B1181111474}"/>
    <hyperlink ref="P1284" r:id="rId1206" xr:uid="{0A2F8058-B326-D244-A98A-1DDE64F72722}"/>
    <hyperlink ref="P1285" r:id="rId1207" xr:uid="{7B476AB2-525F-CB46-AD53-BBA81EA76FF6}"/>
    <hyperlink ref="P1286" r:id="rId1208" xr:uid="{7292A353-9E05-4F4D-853E-BC9C8329199B}"/>
    <hyperlink ref="P1287" r:id="rId1209" xr:uid="{CDC4E18B-460A-8D45-8795-81BFAA49CAAC}"/>
    <hyperlink ref="P1288" r:id="rId1210" xr:uid="{EFB45541-CC18-F44F-AC3E-9AF8A6F3E7B0}"/>
    <hyperlink ref="P1289" r:id="rId1211" xr:uid="{52853404-6159-2F43-A7F0-0DF66FE0AA05}"/>
    <hyperlink ref="P1290" r:id="rId1212" xr:uid="{E2A6FCE1-C64D-4246-91B7-22370ABE7EE6}"/>
    <hyperlink ref="P1291" r:id="rId1213" xr:uid="{C16998CE-8B68-2249-A148-B8F724E22599}"/>
    <hyperlink ref="P1292" r:id="rId1214" xr:uid="{54703315-A0DF-1A40-AEFA-F67F195C2D3A}"/>
    <hyperlink ref="P1293" r:id="rId1215" xr:uid="{48560CBA-F9CA-454F-982E-3B230875B25E}"/>
    <hyperlink ref="P1294" r:id="rId1216" xr:uid="{15BBE9E3-9070-434D-8FC1-5B2F6C10F61E}"/>
    <hyperlink ref="P1295" r:id="rId1217" xr:uid="{D485A066-8ADA-5E4A-B94E-FF162602E44C}"/>
    <hyperlink ref="P1296" r:id="rId1218" xr:uid="{838AC729-8981-F74D-B740-E40FA1D32B53}"/>
    <hyperlink ref="P1297" r:id="rId1219" xr:uid="{5409B158-BE1D-2541-A5F6-0D2727D7A177}"/>
    <hyperlink ref="P1298" r:id="rId1220" xr:uid="{691B796D-5B42-7940-9BCD-4E9F6E97F3A5}"/>
    <hyperlink ref="P1299" r:id="rId1221" xr:uid="{0307DBDD-673B-7B4D-983B-222B00311A41}"/>
    <hyperlink ref="P1300" r:id="rId1222" xr:uid="{83A826C9-0F39-2948-BDF4-552A75713183}"/>
    <hyperlink ref="P1301" r:id="rId1223" xr:uid="{549CEBF1-2EAD-324D-8060-0906462F51EF}"/>
    <hyperlink ref="P1302" r:id="rId1224" xr:uid="{20D25357-BCB9-EE4D-800D-3C33C5471D20}"/>
    <hyperlink ref="P1303" r:id="rId1225" xr:uid="{F7FCE634-8B71-0747-8F13-8DEA224D815A}"/>
    <hyperlink ref="P1304" r:id="rId1226" xr:uid="{D1104743-98AD-E240-BBCE-4E3C1D5CEEF1}"/>
    <hyperlink ref="P1305" r:id="rId1227" xr:uid="{835EDF3F-21D8-B94C-9B40-E3431B18CBF9}"/>
    <hyperlink ref="P1306" r:id="rId1228" xr:uid="{F49CA33C-6936-2B42-9FC2-55518509ABAA}"/>
    <hyperlink ref="P1307" r:id="rId1229" xr:uid="{5B8C0A97-0AC2-7B41-B902-E5781582859B}"/>
    <hyperlink ref="P1308" r:id="rId1230" xr:uid="{A473E108-466D-5042-8286-CA38239CEACF}"/>
    <hyperlink ref="P1309" r:id="rId1231" xr:uid="{5A7809B6-8ED4-AE43-89B9-9A8D86CC9BA6}"/>
    <hyperlink ref="P1310" r:id="rId1232" xr:uid="{29D7E13F-306C-274C-ACA7-D2C1EC4368E0}"/>
    <hyperlink ref="P1311" r:id="rId1233" xr:uid="{820CDDB4-41B1-5947-A91B-8AC31412358A}"/>
    <hyperlink ref="P1312" r:id="rId1234" xr:uid="{A37B3033-AF99-7A49-ADB3-CE5DB400C5EB}"/>
    <hyperlink ref="P1313" r:id="rId1235" xr:uid="{588BA818-4591-D647-8166-D0B89AC4D8EB}"/>
    <hyperlink ref="P1314" r:id="rId1236" xr:uid="{4B6A84B4-B4CB-5245-B40D-6D932824A723}"/>
    <hyperlink ref="P1315" r:id="rId1237" xr:uid="{A97F00AF-1920-C74A-B739-9A9BBDCD6D6C}"/>
    <hyperlink ref="P1316" r:id="rId1238" xr:uid="{75F734D7-33C4-1547-B760-17168EA01520}"/>
    <hyperlink ref="P1317" r:id="rId1239" xr:uid="{8B061C8D-07E8-D547-B088-56F8279EB9AB}"/>
    <hyperlink ref="P1318" r:id="rId1240" xr:uid="{34F21D98-13E3-6A47-8AFF-094A8F66929C}"/>
    <hyperlink ref="P1319" r:id="rId1241" xr:uid="{AC21EF13-0E7A-8640-8F33-2BFD21D6BD43}"/>
    <hyperlink ref="P1320" r:id="rId1242" xr:uid="{052D6BEA-732B-FA44-9A1A-0EF548CA2202}"/>
    <hyperlink ref="P1321" r:id="rId1243" xr:uid="{A4506BA9-5CB1-C94A-866D-03F91BADF156}"/>
    <hyperlink ref="P1322" r:id="rId1244" xr:uid="{D56E06D5-B905-154C-8EE6-02A981B9BD1B}"/>
    <hyperlink ref="P1323" r:id="rId1245" xr:uid="{645308E3-882A-FA48-919B-6F0C2D1BD251}"/>
    <hyperlink ref="P1324" r:id="rId1246" xr:uid="{EFF4AA3A-A0B5-2647-AB24-40242C927F18}"/>
    <hyperlink ref="P1325" r:id="rId1247" xr:uid="{D4891E1D-5CCF-4643-8991-4C0D2900EBE6}"/>
    <hyperlink ref="P1326" r:id="rId1248" xr:uid="{7CF81CBB-EB59-E046-839C-3B6671301610}"/>
    <hyperlink ref="P1327" r:id="rId1249" xr:uid="{A8E8B7BC-22C4-8D4B-9482-23B50B00AFF1}"/>
    <hyperlink ref="P1328" r:id="rId1250" xr:uid="{0E4C6B63-E707-0547-98D7-37CE776A1722}"/>
    <hyperlink ref="P1329" r:id="rId1251" xr:uid="{0B2CFB9F-480A-2546-A6F5-0E1554E8343D}"/>
    <hyperlink ref="P1330" r:id="rId1252" xr:uid="{656AFFF7-AE49-C349-AA08-9A8542753AAB}"/>
    <hyperlink ref="P1331" r:id="rId1253" xr:uid="{FFFE5948-1D0D-D342-BD4A-8621D280C8EC}"/>
    <hyperlink ref="P1332" r:id="rId1254" xr:uid="{D73E2820-BB4E-4E4E-A619-3B26CB984137}"/>
    <hyperlink ref="P1333" r:id="rId1255" xr:uid="{65854E53-C9F1-CD42-8D03-69308D9DE378}"/>
    <hyperlink ref="P1334" r:id="rId1256" xr:uid="{EDFA8D27-FE0A-8245-B9BA-E346B1B37E9B}"/>
    <hyperlink ref="P1335" r:id="rId1257" xr:uid="{BE6A0135-6096-D342-AFFE-AA8B3F967130}"/>
    <hyperlink ref="P1336" r:id="rId1258" xr:uid="{B7A06F23-693E-4647-A9C8-6B8011AFC583}"/>
    <hyperlink ref="P1337" r:id="rId1259" xr:uid="{1FA94AB5-314A-6042-813C-E26FFB59C355}"/>
    <hyperlink ref="P1338" r:id="rId1260" xr:uid="{62F28180-17BE-504B-AA89-99C32FBEBA77}"/>
    <hyperlink ref="P1340" r:id="rId1261" xr:uid="{697B42DA-ADD8-8843-BF04-623A0B871009}"/>
    <hyperlink ref="P1341" r:id="rId1262" xr:uid="{3713EC94-33AC-6545-BBC0-D89ECA527F2B}"/>
    <hyperlink ref="P1342" r:id="rId1263" xr:uid="{38EE95D3-A5A8-8143-AA79-8A18E4CFAF96}"/>
    <hyperlink ref="P1343" r:id="rId1264" xr:uid="{185DD621-D147-794A-A082-A9839E6A8760}"/>
    <hyperlink ref="P1344" r:id="rId1265" xr:uid="{43634FE9-4316-5247-9C3C-32F6B315705D}"/>
    <hyperlink ref="P1345" r:id="rId1266" xr:uid="{56D79E87-40A0-D74D-8837-4FE6C56C2FC0}"/>
    <hyperlink ref="P1346" r:id="rId1267" xr:uid="{F1FF7115-D50F-0947-835F-4C36D1061A4F}"/>
    <hyperlink ref="P1347" r:id="rId1268" xr:uid="{83E80F13-C125-0944-B9F5-B4DCFE1959E9}"/>
    <hyperlink ref="P1348" r:id="rId1269" xr:uid="{EDF19C19-7ABA-2E45-BE32-5996715C108B}"/>
    <hyperlink ref="P1349" r:id="rId1270" xr:uid="{C2540588-8622-764F-8317-5A34E2EDF6CF}"/>
    <hyperlink ref="P1350" r:id="rId1271" xr:uid="{9EBA73E5-BF27-5A45-8641-E9031AA8C33F}"/>
    <hyperlink ref="P1351" r:id="rId1272" xr:uid="{F6A16118-54FA-6646-A1F7-2CDE25896FFD}"/>
    <hyperlink ref="P1352" r:id="rId1273" xr:uid="{54EA586F-7EA4-1241-B4B3-50239D37D19B}"/>
    <hyperlink ref="P1355" r:id="rId1274" xr:uid="{79008E5C-4E70-1C4E-813F-8EB91F762AA0}"/>
    <hyperlink ref="P1356" r:id="rId1275" xr:uid="{DB684230-528A-0B44-A0AC-C766B1B93ECA}"/>
    <hyperlink ref="P1357" r:id="rId1276" xr:uid="{FC8B3D49-936F-E644-8F97-E932CE050867}"/>
    <hyperlink ref="P1358" r:id="rId1277" xr:uid="{E311B241-EF19-C242-BE50-17C76C37A9E4}"/>
    <hyperlink ref="P1359" r:id="rId1278" xr:uid="{6ABCC8ED-2F10-0F49-A5D0-20110C5B511D}"/>
    <hyperlink ref="P1360" r:id="rId1279" xr:uid="{A6015357-908A-6049-9D0C-1792575870B5}"/>
    <hyperlink ref="P1361" r:id="rId1280" xr:uid="{838E4FF2-537D-F547-AEC7-3C29C1E25F41}"/>
    <hyperlink ref="P1362" r:id="rId1281" xr:uid="{5D9CA9F9-2772-0B4C-8368-3C932BBF986B}"/>
    <hyperlink ref="P1363" r:id="rId1282" xr:uid="{2E53B24E-1871-914F-A74E-FF930E8F4716}"/>
    <hyperlink ref="P1364" r:id="rId1283" xr:uid="{84806445-3B72-2542-9844-01633484892B}"/>
    <hyperlink ref="P1365" r:id="rId1284" xr:uid="{CD2819AC-562C-9B4C-974F-10185679381C}"/>
    <hyperlink ref="P1366" r:id="rId1285" xr:uid="{E4793BCE-1C40-194F-9FAA-040EE51311A3}"/>
    <hyperlink ref="P1367" r:id="rId1286" xr:uid="{896B1727-48AE-5747-9A66-668956E664D7}"/>
    <hyperlink ref="P1368" r:id="rId1287" xr:uid="{BCC24469-B1F8-3C48-83DB-411CB7AAA3C5}"/>
    <hyperlink ref="P1369" r:id="rId1288" xr:uid="{26DE89CB-1E36-1342-B4AA-21ED9940D8F2}"/>
    <hyperlink ref="P1370" r:id="rId1289" xr:uid="{7FE0F6B5-1FDC-A241-B20D-313C20D0FC15}"/>
    <hyperlink ref="P1371" r:id="rId1290" xr:uid="{F747F281-D5F6-334D-B2DC-B04832D21251}"/>
    <hyperlink ref="P1372" r:id="rId1291" xr:uid="{73247BA5-47AF-4241-8A17-8EA14E1EC2EF}"/>
    <hyperlink ref="P1373" r:id="rId1292" xr:uid="{6AEE64F3-AA1A-6543-89B0-F22945958680}"/>
    <hyperlink ref="P1374" r:id="rId1293" xr:uid="{F30B7F6D-12CB-214F-92C0-C98439111C5F}"/>
    <hyperlink ref="P1375" r:id="rId1294" xr:uid="{E7F383B8-EAEB-E249-9338-25FBA4157297}"/>
    <hyperlink ref="P1376" r:id="rId1295" xr:uid="{5B7021D4-E2C1-8746-B7C6-0B2B40AB49A6}"/>
    <hyperlink ref="P1377" r:id="rId1296" xr:uid="{D27D1372-B582-2948-95DA-B957AE7A3F0C}"/>
    <hyperlink ref="P1378" r:id="rId1297" xr:uid="{6B0EE65B-44AA-6143-8DEA-395F690B70EE}"/>
    <hyperlink ref="P1379" r:id="rId1298" xr:uid="{F102E87C-60C5-FF40-A3F3-924A08B009B8}"/>
    <hyperlink ref="P1380" r:id="rId1299" xr:uid="{FB906A3B-6D0D-294A-A2AA-449436D4B1CB}"/>
    <hyperlink ref="P1381" r:id="rId1300" xr:uid="{C5CD77D8-C729-C34C-A202-6B8890C09F9E}"/>
    <hyperlink ref="P1382" r:id="rId1301" xr:uid="{484AF745-E432-824A-BA66-5C4E21FBC70B}"/>
    <hyperlink ref="P1383" r:id="rId1302" xr:uid="{1D6089EE-55E5-6140-B4EB-A13C9AE50C32}"/>
    <hyperlink ref="P1384" r:id="rId1303" xr:uid="{86941862-BCCE-444E-9AF7-F9E6AFDDB723}"/>
    <hyperlink ref="P1385" r:id="rId1304" xr:uid="{5666586B-C181-A34A-907A-D49D4ED0A9B8}"/>
    <hyperlink ref="P1386" r:id="rId1305" xr:uid="{AAA6DB3B-2ED4-9E4E-BA6C-344E4ABCE7B4}"/>
    <hyperlink ref="P1387" r:id="rId1306" xr:uid="{A67C3D9E-0035-6946-9AA3-047AB7DD3508}"/>
    <hyperlink ref="P1388" r:id="rId1307" xr:uid="{23969066-34C3-EA4D-9614-3E558088480B}"/>
    <hyperlink ref="P1389" r:id="rId1308" xr:uid="{554FD6BB-7D00-4B4D-A800-B7E60E030B24}"/>
    <hyperlink ref="P1390" r:id="rId1309" xr:uid="{D46F3511-B893-9049-B886-4FF73D790210}"/>
    <hyperlink ref="P1391" r:id="rId1310" xr:uid="{9B3E9367-1A81-0A41-AE36-9E51CD5D7EDC}"/>
    <hyperlink ref="P1392" r:id="rId1311" xr:uid="{FAC0472A-C05D-584A-AF14-527B86F385D4}"/>
    <hyperlink ref="P1393" r:id="rId1312" xr:uid="{E0A0E489-6D07-964C-96E5-20F16EF52E07}"/>
    <hyperlink ref="P1394" r:id="rId1313" xr:uid="{B96257F9-ADC0-7149-BBEA-40FD84C1F11D}"/>
    <hyperlink ref="P1395" r:id="rId1314" xr:uid="{56E99C54-AA96-824A-AC31-901434AEA68A}"/>
    <hyperlink ref="P1396" r:id="rId1315" xr:uid="{C3C5421D-FF73-B34B-AEA4-026CEADFDCC9}"/>
    <hyperlink ref="P1397" r:id="rId1316" xr:uid="{8DC14F76-4874-0C41-B312-191CDF03570A}"/>
    <hyperlink ref="P1398" r:id="rId1317" xr:uid="{763EE760-887F-DF4D-989A-F2E0512D95D4}"/>
    <hyperlink ref="P1399" r:id="rId1318" xr:uid="{9864878D-882D-CA40-B30F-3174092CEE35}"/>
    <hyperlink ref="P1400" r:id="rId1319" xr:uid="{594D2A7C-D802-E440-B927-C76DB82B3966}"/>
    <hyperlink ref="P1401" r:id="rId1320" xr:uid="{60E77D43-29F7-6D41-8030-167B0A0FE37C}"/>
    <hyperlink ref="P1402" r:id="rId1321" xr:uid="{9A08E16B-E564-E44A-A7CC-574FF540565F}"/>
    <hyperlink ref="P1403" r:id="rId1322" xr:uid="{E47144CB-ABA4-E840-8ADA-A28781CD0B5F}"/>
    <hyperlink ref="P1404" r:id="rId1323" xr:uid="{492E8386-8C75-4F44-8C70-C52D44933857}"/>
    <hyperlink ref="P1405" r:id="rId1324" xr:uid="{237A8FB1-ADE0-8445-AD05-B96DE035892B}"/>
    <hyperlink ref="P1406" r:id="rId1325" xr:uid="{D6A2D059-C4DE-044E-88B7-BC06D1D14C39}"/>
    <hyperlink ref="P1407" r:id="rId1326" xr:uid="{D232034A-F1A7-BF43-9B7B-801F498F2C74}"/>
    <hyperlink ref="P1408" r:id="rId1327" xr:uid="{92542A52-7444-134F-A866-5A547305DF3F}"/>
    <hyperlink ref="P1409" r:id="rId1328" xr:uid="{8F578FDF-61B6-3D49-9581-1AAA4E1C9012}"/>
    <hyperlink ref="P1410" r:id="rId1329" xr:uid="{CD70E302-F2ED-254A-8AB7-43504AC9C2B2}"/>
    <hyperlink ref="P1411" r:id="rId1330" xr:uid="{4E0E29A1-0835-3743-A6AF-534FD1291F1C}"/>
    <hyperlink ref="P1412" r:id="rId1331" xr:uid="{3356647C-CE67-644B-A2C9-046780188827}"/>
    <hyperlink ref="P1413" r:id="rId1332" xr:uid="{263B18A0-74C3-8D44-B14F-564D61C67AE4}"/>
    <hyperlink ref="P1414" r:id="rId1333" xr:uid="{3280B61C-179A-4E4A-8229-0D03547028E7}"/>
    <hyperlink ref="P1415" r:id="rId1334" xr:uid="{9E7B5371-F00D-3D41-89E2-4E749EC1D9BB}"/>
    <hyperlink ref="P1416" r:id="rId1335" xr:uid="{37374F25-DC82-DB4D-A002-CD7C9F950762}"/>
    <hyperlink ref="P1417" r:id="rId1336" xr:uid="{145F41CC-9043-6646-9313-ED279E767718}"/>
    <hyperlink ref="P1418" r:id="rId1337" xr:uid="{68B87526-F27D-D940-85C2-C43BB14F0256}"/>
    <hyperlink ref="P1419" r:id="rId1338" xr:uid="{7FDA19D2-B724-454B-B773-1928F4E26026}"/>
    <hyperlink ref="P1420" r:id="rId1339" xr:uid="{8E0BCF10-D0D5-E343-ABDA-681D4D3B6BB2}"/>
    <hyperlink ref="P1421" r:id="rId1340" xr:uid="{97418126-2A82-834A-ABDD-67191AF13431}"/>
    <hyperlink ref="P1422" r:id="rId1341" xr:uid="{B5F6FA7C-5B4C-434F-A623-93A1E4214BE6}"/>
    <hyperlink ref="P1423" r:id="rId1342" xr:uid="{84E25226-4BF2-BD43-BDD8-88ECC60D4530}"/>
    <hyperlink ref="P1424" r:id="rId1343" xr:uid="{072C5C26-EFA1-7D4B-B689-BCAA3F4CE649}"/>
    <hyperlink ref="P1425" r:id="rId1344" xr:uid="{FD4437C9-3502-4D4B-80CB-76C56CE61A14}"/>
    <hyperlink ref="P1426" r:id="rId1345" xr:uid="{99EB9970-F420-B64A-9245-3DE8DDCA7F8C}"/>
    <hyperlink ref="P1427" r:id="rId1346" xr:uid="{0156360D-4853-9E43-AB2D-363DE70E12CE}"/>
    <hyperlink ref="P1428" r:id="rId1347" xr:uid="{AA3BC677-9837-3F4A-A5ED-392A3CAC2157}"/>
    <hyperlink ref="P1429" r:id="rId1348" xr:uid="{6C75EE0F-C900-164A-BB6B-7E7739F929F7}"/>
    <hyperlink ref="P1430" r:id="rId1349" xr:uid="{DEE92F15-FF62-D545-B395-952035A4F51A}"/>
    <hyperlink ref="P1431" r:id="rId1350" xr:uid="{80D5BB9C-64DB-0E41-B8E2-A4CC367E46BE}"/>
    <hyperlink ref="P1432" r:id="rId1351" xr:uid="{3F80A282-F6C1-0A4F-964D-315F698B03C6}"/>
    <hyperlink ref="P1433" r:id="rId1352" xr:uid="{4C220E0C-4F22-594A-8AE9-F7D55CEC573E}"/>
    <hyperlink ref="P1434" r:id="rId1353" xr:uid="{25A4B5DE-2CEE-BB48-916C-7A98202702D7}"/>
    <hyperlink ref="P1435" r:id="rId1354" xr:uid="{663BA44C-E542-E948-B1AD-A1AE55120FC6}"/>
    <hyperlink ref="P1436" r:id="rId1355" xr:uid="{D4D11314-1370-C048-825C-77562315E9AB}"/>
    <hyperlink ref="P1437" r:id="rId1356" xr:uid="{3151ADA5-5169-C740-AD07-42C938EDE610}"/>
    <hyperlink ref="P1438" r:id="rId1357" xr:uid="{136CD616-5BC5-034B-A74A-0E435BA1A8A9}"/>
    <hyperlink ref="P1439" r:id="rId1358" xr:uid="{C096A88B-6F02-4D4E-A954-9E9559B086F4}"/>
    <hyperlink ref="P1440" r:id="rId1359" xr:uid="{D3D83FFB-0FED-E045-AF39-D4DBD681BDAC}"/>
    <hyperlink ref="P1441" r:id="rId1360" xr:uid="{E5F190CC-8027-034F-82BE-2343283F531D}"/>
    <hyperlink ref="P1442" r:id="rId1361" xr:uid="{B706E2EB-23DF-1F40-84F1-11E382842B4C}"/>
    <hyperlink ref="P1443" r:id="rId1362" xr:uid="{2964B301-DAB4-E240-91C7-118BB2AE1445}"/>
    <hyperlink ref="P1444" r:id="rId1363" xr:uid="{736879D5-3EC1-2D40-AE7F-AF112B8D5B9D}"/>
    <hyperlink ref="P1445" r:id="rId1364" xr:uid="{ED7E2126-A4B7-C542-B46A-80A5DC2E4EB7}"/>
    <hyperlink ref="P1446" r:id="rId1365" xr:uid="{90C4B360-E233-CD48-BE6D-DBD86F60DB41}"/>
    <hyperlink ref="P1447" r:id="rId1366" xr:uid="{D14A5029-C319-F44E-A6E4-7F2FD3B3F7D5}"/>
    <hyperlink ref="P1448" r:id="rId1367" xr:uid="{864EAF8B-3395-3B4A-868E-CA5E98155D55}"/>
    <hyperlink ref="P1449" r:id="rId1368" xr:uid="{52D16190-B4E7-B74D-A538-BB53E61BA2B7}"/>
    <hyperlink ref="P1450" r:id="rId1369" xr:uid="{DFB67721-5AA0-CD40-8A67-259EEB3171B5}"/>
    <hyperlink ref="P1451" r:id="rId1370" xr:uid="{460A3836-59AB-0141-BD39-380DE76B427A}"/>
    <hyperlink ref="P1452" r:id="rId1371" xr:uid="{7BC6DB75-420D-D745-BA53-9A4FBAC41E9C}"/>
    <hyperlink ref="P1453" r:id="rId1372" xr:uid="{D39200C4-1C02-E949-990F-E861DEA58E84}"/>
    <hyperlink ref="P1454" r:id="rId1373" xr:uid="{2154BC72-22CA-8C4D-A326-1E24DBED3CAD}"/>
    <hyperlink ref="P1455" r:id="rId1374" xr:uid="{88CEE24D-CEB1-0542-B1BD-7F9F79C6A3FE}"/>
    <hyperlink ref="P1456" r:id="rId1375" xr:uid="{1FDCD9D5-4853-F940-823E-BE6DEDB627B3}"/>
    <hyperlink ref="P1457" r:id="rId1376" xr:uid="{8755488A-A02D-204C-802F-4B35A24A9876}"/>
    <hyperlink ref="P1458" r:id="rId1377" xr:uid="{A5DEBD2E-05EB-0D48-9CC8-6B574073C1B6}"/>
    <hyperlink ref="P1459" r:id="rId1378" xr:uid="{39AEDD13-1814-3542-A51B-80C77BCEEAA7}"/>
    <hyperlink ref="P1460" r:id="rId1379" xr:uid="{2DAE54A0-D605-EE41-AA44-AF01183F850C}"/>
    <hyperlink ref="P1461" r:id="rId1380" xr:uid="{CF013000-311E-FC4D-8E69-D5C30A06BB3B}"/>
    <hyperlink ref="P1462" r:id="rId1381" xr:uid="{2AE0D401-C7B6-5043-9DFC-0DAA9A227D6F}"/>
    <hyperlink ref="P1463" r:id="rId1382" xr:uid="{3D73774D-525D-4645-AC79-8F44E2A11608}"/>
    <hyperlink ref="P1464" r:id="rId1383" xr:uid="{6A63FC81-61C6-6244-941E-A34EA520FA30}"/>
    <hyperlink ref="P1465" r:id="rId1384" xr:uid="{5D64EF3C-902D-6042-8E82-85496F0861D9}"/>
    <hyperlink ref="P1466" r:id="rId1385" xr:uid="{54C726EF-04DC-4744-9521-6FC1682642F0}"/>
    <hyperlink ref="P1467" r:id="rId1386" xr:uid="{6ACD8B47-C715-D647-BCAC-2766FD0CC172}"/>
    <hyperlink ref="P1468" r:id="rId1387" xr:uid="{833C7609-5925-4243-B913-4FD0FC75C74A}"/>
    <hyperlink ref="P1469" r:id="rId1388" xr:uid="{A0E91576-00A2-8C47-AE9A-73123B4EFD2B}"/>
    <hyperlink ref="P1470" r:id="rId1389" xr:uid="{FDCB2A95-41D8-3943-82DA-DE48A9B3A548}"/>
    <hyperlink ref="P1471" r:id="rId1390" xr:uid="{3625529A-177C-FA4F-A983-64FA91D3DD34}"/>
    <hyperlink ref="P1472" r:id="rId1391" xr:uid="{DE4316FA-2116-C242-AB96-A0462167A71A}"/>
    <hyperlink ref="P1473" r:id="rId1392" xr:uid="{04C7B663-8A77-DD4D-A76B-E4D9AED01D70}"/>
    <hyperlink ref="P1474" r:id="rId1393" xr:uid="{40375429-0AA8-6240-AFB6-2B008B14EFE5}"/>
    <hyperlink ref="P1475" r:id="rId1394" xr:uid="{C351DB1E-0C5B-1945-AACE-CC4CE4DC736A}"/>
    <hyperlink ref="P1476" r:id="rId1395" xr:uid="{8F62BAEF-6C84-9C46-8AC8-A3471E794D0B}"/>
    <hyperlink ref="P1477" r:id="rId1396" xr:uid="{DBFA71F1-C0E6-3E45-A2B9-A71503F99D70}"/>
    <hyperlink ref="P1478" r:id="rId1397" xr:uid="{F2142C08-B597-2A4F-BD99-A89D0BCFAE95}"/>
    <hyperlink ref="P1479" r:id="rId1398" xr:uid="{B5ED3DCA-2856-F14D-82DA-DBDAF826E1EE}"/>
    <hyperlink ref="P1480" r:id="rId1399" xr:uid="{C5070521-D9F2-7244-8405-D0A47886E567}"/>
    <hyperlink ref="P1481" r:id="rId1400" xr:uid="{26F689DA-C755-3C4F-943D-C0DAA4A5B7EC}"/>
    <hyperlink ref="P1482" r:id="rId1401" xr:uid="{20578FEF-41C4-234E-99EC-07D84D1F633E}"/>
    <hyperlink ref="P1483" r:id="rId1402" xr:uid="{B6DEAA30-C212-F24D-A384-1DEB3EABA419}"/>
    <hyperlink ref="P1484" r:id="rId1403" xr:uid="{8DE38997-478F-D74F-8A02-6A553E28A1DE}"/>
    <hyperlink ref="P1485" r:id="rId1404" xr:uid="{3094368E-E143-6141-BFFC-148075FC1EB8}"/>
    <hyperlink ref="P1486" r:id="rId1405" xr:uid="{237A82D7-BC36-1D49-9724-97FBCA969503}"/>
    <hyperlink ref="P1487" r:id="rId1406" xr:uid="{6C97CE77-B787-0A4C-AE48-D8CB83D6F1B9}"/>
    <hyperlink ref="P1488" r:id="rId1407" xr:uid="{6A38DE66-3DFB-E649-8F2A-FBD63F55026F}"/>
    <hyperlink ref="P1489" r:id="rId1408" xr:uid="{AC38A61C-13FB-BC43-B03E-A2CD27852094}"/>
    <hyperlink ref="P1490" r:id="rId1409" xr:uid="{92A0A575-FF01-BA41-A838-E0268DD9F038}"/>
    <hyperlink ref="P1491" r:id="rId1410" xr:uid="{CC77A856-E1CF-8B4B-93F7-7F4373B14C16}"/>
    <hyperlink ref="P1492" r:id="rId1411" xr:uid="{A9FBF4DF-2221-4443-B02C-7D5CB9A0D999}"/>
    <hyperlink ref="P1493" r:id="rId1412" xr:uid="{FB7E5223-57AA-D54F-B671-DF782E076562}"/>
    <hyperlink ref="P1524" r:id="rId1413" xr:uid="{339B3C09-F95D-E445-A315-A90B88A980DA}"/>
    <hyperlink ref="P1525" r:id="rId1414" xr:uid="{C9EFFB43-E433-4246-BB11-CF7EE6AACD70}"/>
    <hyperlink ref="P1526" r:id="rId1415" xr:uid="{C0DBC258-EDA4-FF42-907C-AD93AD9FE5CF}"/>
    <hyperlink ref="P1527" r:id="rId1416" xr:uid="{28573306-7491-D043-8F3C-729C82ECB4EF}"/>
    <hyperlink ref="P1528" r:id="rId1417" xr:uid="{22018918-E505-7A4A-985B-9CF452193B2A}"/>
    <hyperlink ref="P1529" r:id="rId1418" xr:uid="{B813AD9E-5A2D-3E47-8038-2EC172181DC7}"/>
    <hyperlink ref="P1530" r:id="rId1419" xr:uid="{57D4B168-AD04-A746-BA10-340BEBDDDAD2}"/>
    <hyperlink ref="P1531" r:id="rId1420" xr:uid="{DFA02464-9BBF-A34F-B51E-0074F03C1AEB}"/>
    <hyperlink ref="P1532" r:id="rId1421" xr:uid="{B8DC3660-414B-4B47-9C0C-4AEBEB6B8F01}"/>
    <hyperlink ref="P1533" r:id="rId1422" xr:uid="{2F80D631-9D4F-0A43-9F26-33B66A0E7CB2}"/>
    <hyperlink ref="P1534" r:id="rId1423" xr:uid="{BDF80035-BDAC-BC4B-BF24-0D9FA7F037AC}"/>
    <hyperlink ref="P1535" r:id="rId1424" xr:uid="{2C933894-58B8-CB43-8952-2D8F6C7033F9}"/>
    <hyperlink ref="P1536" r:id="rId1425" xr:uid="{CD59B9B9-CC4C-0043-B848-11D4DDDDC7A4}"/>
    <hyperlink ref="P1537" r:id="rId1426" xr:uid="{12FB2C6C-135F-0945-9E30-6464C859B159}"/>
    <hyperlink ref="P1538" r:id="rId1427" xr:uid="{6DA93561-C3C6-9C48-9336-305CDD58CE3D}"/>
    <hyperlink ref="P1539" r:id="rId1428" xr:uid="{DD9B1CB0-C9C6-6442-9E43-1C8AA03B169E}"/>
    <hyperlink ref="P1540" r:id="rId1429" xr:uid="{85761A18-E3A6-DF4A-A497-161CA19621C6}"/>
    <hyperlink ref="P1545" r:id="rId1430" xr:uid="{22BC1B6C-6CBF-A84A-A259-0F4FFB880B64}"/>
    <hyperlink ref="P1546" r:id="rId1431" xr:uid="{FEAD9D1E-C7B1-DA42-954F-A42D3CCEF4EE}"/>
    <hyperlink ref="P1547" r:id="rId1432" xr:uid="{B441EC2E-E5E3-AE4F-B206-CC4721138B0B}"/>
    <hyperlink ref="P1548" r:id="rId1433" xr:uid="{8D159877-0800-8848-A423-0B8897D5F77A}"/>
    <hyperlink ref="P1549" r:id="rId1434" xr:uid="{E672D067-162E-384A-A0EB-69333D12A959}"/>
    <hyperlink ref="P1550" r:id="rId1435" xr:uid="{C277658E-02F5-8D4F-86C5-BC22CBA5A8FD}"/>
    <hyperlink ref="P1551" r:id="rId1436" xr:uid="{D1CE47CD-6858-1344-8334-099AAD466561}"/>
    <hyperlink ref="P1552" r:id="rId1437" xr:uid="{8A461728-4251-7647-9162-A267B7AE7211}"/>
    <hyperlink ref="P1553" r:id="rId1438" xr:uid="{FE66CF3A-02F8-3348-A551-8669A3CF53F0}"/>
    <hyperlink ref="P1554" r:id="rId1439" xr:uid="{8FB10AAB-EB1A-7347-AA5F-E20CB4B82361}"/>
    <hyperlink ref="P1555" r:id="rId1440" xr:uid="{C7867CD2-4708-3F44-8903-041DF35E2D7C}"/>
    <hyperlink ref="P1556" r:id="rId1441" xr:uid="{0C8AE582-6854-254B-BA96-01735718F686}"/>
    <hyperlink ref="P1557" r:id="rId1442" xr:uid="{B556241E-408D-2B47-9C48-52072158CE45}"/>
    <hyperlink ref="P1558" r:id="rId1443" xr:uid="{12E31FF3-D70F-4C45-AD5E-3134266189D0}"/>
    <hyperlink ref="P1559" r:id="rId1444" xr:uid="{11C94227-6848-1B41-8DAB-9C747539BE72}"/>
    <hyperlink ref="P1560" r:id="rId1445" xr:uid="{6D702BE5-4616-FA49-B701-F5E8FEE2121E}"/>
    <hyperlink ref="P1561" r:id="rId1446" xr:uid="{CA124481-8CB9-724D-B43F-46354745B839}"/>
    <hyperlink ref="P1562" r:id="rId1447" xr:uid="{853730EF-D68F-0E47-844F-897E5F4D0E8C}"/>
    <hyperlink ref="P1563" r:id="rId1448" xr:uid="{09C74C53-1A8E-5144-8E70-8699E124AE13}"/>
    <hyperlink ref="P1564" r:id="rId1449" xr:uid="{1BE39AB3-967C-E14B-BB36-B5CB1008847C}"/>
    <hyperlink ref="P1565" r:id="rId1450" xr:uid="{910AA2A4-14F7-AE4A-9C9C-7F99472A4F44}"/>
    <hyperlink ref="P1566" r:id="rId1451" xr:uid="{C2AF85D0-A358-194B-A9E7-76BEA96238FD}"/>
    <hyperlink ref="P1567" r:id="rId1452" xr:uid="{DF0D41AB-56DF-1741-9BC9-328566E26913}"/>
    <hyperlink ref="P1568" r:id="rId1453" xr:uid="{9300E870-EF77-7A4E-AED6-8B3556A5B523}"/>
    <hyperlink ref="P1569" r:id="rId1454" xr:uid="{3BA7FA64-0E47-D849-8B6A-2CCCC4AC91E1}"/>
    <hyperlink ref="P1570" r:id="rId1455" xr:uid="{83778B58-6F88-994A-82DC-B9AFBA52C8A8}"/>
    <hyperlink ref="P1571" r:id="rId1456" xr:uid="{90CDFA36-7CED-0743-9930-2534E76F1B2D}"/>
    <hyperlink ref="P1572" r:id="rId1457" xr:uid="{C3EF5E6C-FA33-B349-B955-8A392B45CD2F}"/>
    <hyperlink ref="P1573" r:id="rId1458" xr:uid="{AB2A6CD8-2BAF-B148-A66D-EAD4D8EED935}"/>
    <hyperlink ref="P1574" r:id="rId1459" xr:uid="{CF581424-E63A-3D4A-967F-88665E7FAA67}"/>
    <hyperlink ref="P1575" r:id="rId1460" xr:uid="{4AB99765-A9D2-E04F-8CBF-0C2DD4A15684}"/>
    <hyperlink ref="P1576" r:id="rId1461" xr:uid="{25B1B9F9-40FB-4144-9BF2-26CDC6AC796B}"/>
    <hyperlink ref="P1577" r:id="rId1462" xr:uid="{C777F23F-8AD4-4942-973D-CFC9399D0307}"/>
    <hyperlink ref="P1578" r:id="rId1463" xr:uid="{23B88FBA-3313-BA46-824E-5890A714EAF6}"/>
    <hyperlink ref="P1579" r:id="rId1464" xr:uid="{11609FD6-6614-AB4E-B14B-932037B0153E}"/>
    <hyperlink ref="P1580" r:id="rId1465" xr:uid="{D133EE95-7368-FB4B-AB46-B7C51E79F5BE}"/>
    <hyperlink ref="P1581" r:id="rId1466" xr:uid="{53EFDDA6-D0DF-DA48-9719-FCCD0948A631}"/>
    <hyperlink ref="P1582" r:id="rId1467" xr:uid="{419FD5DC-30CB-8944-955B-3D6436DBB0F9}"/>
    <hyperlink ref="P1583" r:id="rId1468" xr:uid="{267A2C44-1255-8948-8342-D6E320ABDBA0}"/>
    <hyperlink ref="P1584" r:id="rId1469" xr:uid="{5D08EFDE-F872-E74D-9108-5699FF2C6462}"/>
    <hyperlink ref="P1585" r:id="rId1470" xr:uid="{57FABB9B-1982-5845-BE25-409DF0ED005B}"/>
    <hyperlink ref="P1586" r:id="rId1471" xr:uid="{7FDC91BC-24BA-C64B-BC4C-B08EC9E2F3F5}"/>
    <hyperlink ref="P1587" r:id="rId1472" xr:uid="{03F9294A-6B9D-FD40-9C55-15975464F624}"/>
    <hyperlink ref="P1588" r:id="rId1473" xr:uid="{9E1691B9-93F8-A940-9BE0-690FC54E1F3E}"/>
    <hyperlink ref="P1589" r:id="rId1474" xr:uid="{8044C306-34B5-8A44-9F61-AF450B8C89D0}"/>
    <hyperlink ref="P1590" r:id="rId1475" xr:uid="{78A1270A-754A-7D45-927F-18EE0DC16BBF}"/>
    <hyperlink ref="P1591" r:id="rId1476" xr:uid="{83E9E05A-A094-0E44-8A4F-FF8A33D39C77}"/>
    <hyperlink ref="P1592" r:id="rId1477" xr:uid="{0ED6EAB9-BBCF-614C-A3CF-6948BE27D64F}"/>
    <hyperlink ref="P1602" r:id="rId1478" xr:uid="{CD5EC16C-597C-BE44-97EF-446EF5B73B76}"/>
    <hyperlink ref="P1603" r:id="rId1479" xr:uid="{255E6AB5-6E06-614D-B06E-9C186C65119E}"/>
    <hyperlink ref="P1604" r:id="rId1480" xr:uid="{229087D7-8478-144D-A6EC-EA9CC4BFACAA}"/>
    <hyperlink ref="P1605" r:id="rId1481" xr:uid="{5A6046C3-1E13-3C4E-B867-F808BAC4695D}"/>
    <hyperlink ref="P1606" r:id="rId1482" xr:uid="{BD38D05E-FCC9-A344-9EB6-7D1620AE026C}"/>
    <hyperlink ref="P1607" r:id="rId1483" xr:uid="{1CE15396-ED51-1544-B70E-6D3CC63D3AFF}"/>
    <hyperlink ref="P1608" r:id="rId1484" xr:uid="{18007D19-8B14-C649-A60A-664DDDB120AC}"/>
    <hyperlink ref="P1609" r:id="rId1485" xr:uid="{4F579FB6-E2D1-7A41-A13E-2735F3F64A6B}"/>
    <hyperlink ref="P1610" r:id="rId1486" xr:uid="{2DB3C486-8385-3C4B-93AC-BF24B93EEEC0}"/>
    <hyperlink ref="P1611" r:id="rId1487" xr:uid="{1289C6FE-1A3A-484E-9C81-14B7EB3ADE55}"/>
    <hyperlink ref="P1612" r:id="rId1488" xr:uid="{FD48833E-23B6-0F43-8484-AD987DA9142D}"/>
    <hyperlink ref="P1613" r:id="rId1489" xr:uid="{0ABBC846-2426-5545-AA4B-2DBBBAAD3DD8}"/>
    <hyperlink ref="P1614" r:id="rId1490" xr:uid="{2DF3E629-4A8A-A243-A8CE-F8D096E74520}"/>
    <hyperlink ref="P1615" r:id="rId1491" xr:uid="{1C108160-4CEE-5F4B-B219-13DCDE3392B9}"/>
    <hyperlink ref="P1616" r:id="rId1492" xr:uid="{08A3EC85-BE0C-3042-8D24-C2CB3DA6373F}"/>
    <hyperlink ref="P1617" r:id="rId1493" xr:uid="{3424A3B2-38BB-0042-82BC-23017317F426}"/>
    <hyperlink ref="P1618" r:id="rId1494" xr:uid="{B8ADBA59-0A1C-F741-91B9-189721889644}"/>
    <hyperlink ref="P1619" r:id="rId1495" xr:uid="{B00FB43D-6770-3F40-A951-2E346C616920}"/>
    <hyperlink ref="P1620" r:id="rId1496" xr:uid="{A15E4EFB-3228-074A-9075-CA1451D1F4E5}"/>
    <hyperlink ref="P1621" r:id="rId1497" xr:uid="{5A313A8E-B55D-1B4B-BCB9-6DE265A0C217}"/>
    <hyperlink ref="P1622" r:id="rId1498" xr:uid="{5DC5E463-257C-EB46-A2BC-D480667D565A}"/>
    <hyperlink ref="P1623" r:id="rId1499" xr:uid="{C3763FCE-C7E0-A145-8EF9-31BDE8D3FB2F}"/>
    <hyperlink ref="P1624" r:id="rId1500" xr:uid="{243EC8A0-A2CB-4E45-BBFF-24B3D2043E24}"/>
    <hyperlink ref="P1625" r:id="rId1501" xr:uid="{A1B39912-08DA-914D-AA46-FD08CFCCDD4B}"/>
    <hyperlink ref="P1626" r:id="rId1502" xr:uid="{79C4CF41-9916-954E-BAB0-2C415214B4A4}"/>
    <hyperlink ref="P1627" r:id="rId1503" xr:uid="{482984F8-DF0E-E049-9CFF-6391A9C8014D}"/>
    <hyperlink ref="P1628" r:id="rId1504" xr:uid="{8143EE3C-DC37-FA40-95B4-0CCC6869961A}"/>
    <hyperlink ref="P1629" r:id="rId1505" xr:uid="{CA1DD7D4-BFFE-A544-B4D2-17173FCE9A1D}"/>
    <hyperlink ref="P1630" r:id="rId1506" xr:uid="{6BC44500-715B-D748-AA70-740E8AB5851B}"/>
    <hyperlink ref="P1631" r:id="rId1507" xr:uid="{23C95566-2917-7D44-AFC5-E478E67DB198}"/>
    <hyperlink ref="P1632" r:id="rId1508" xr:uid="{63DAC315-3C93-9344-BD70-B019C33163C7}"/>
    <hyperlink ref="P1633" r:id="rId1509" xr:uid="{D5A8B37B-3BF7-7549-84DE-3A4A29F2DD60}"/>
    <hyperlink ref="P1634" r:id="rId1510" xr:uid="{699BAD4F-4F2E-D041-95BC-390EF621D104}"/>
    <hyperlink ref="P1635" r:id="rId1511" xr:uid="{5FE1B2D4-1DFD-1B4D-A93A-611C78DEAE71}"/>
    <hyperlink ref="P1636" r:id="rId1512" xr:uid="{0680AA71-4BA9-6446-B199-ADAE1DD9594C}"/>
    <hyperlink ref="P1637" r:id="rId1513" xr:uid="{D64BF485-6738-8C4F-8AC0-06FFCFFD932E}"/>
    <hyperlink ref="P1638" r:id="rId1514" xr:uid="{4E0D1EE7-26BA-8348-A2B7-B725A2A9511E}"/>
    <hyperlink ref="P1639" r:id="rId1515" xr:uid="{EAC2F431-E3F3-4441-8CE6-8A970DB5611F}"/>
    <hyperlink ref="P1640" r:id="rId1516" xr:uid="{8A32439D-31A1-C74B-A364-B7FB95FB399E}"/>
    <hyperlink ref="P1641" r:id="rId1517" xr:uid="{E2C45123-8F15-5244-A7CB-A5897B199397}"/>
    <hyperlink ref="P1642" r:id="rId1518" xr:uid="{8B0A0397-128A-0140-A2DC-E0693C867184}"/>
    <hyperlink ref="P1643" r:id="rId1519" xr:uid="{D20E9647-2A95-6A46-AECB-EF06C9508B59}"/>
    <hyperlink ref="J1644" r:id="rId1520" xr:uid="{D94B5222-1B57-C446-9ABA-B252E5CEC06B}"/>
    <hyperlink ref="P1644" r:id="rId1521" xr:uid="{C77A7298-BBB5-E341-841E-0B3C163CC7D9}"/>
    <hyperlink ref="P1645" r:id="rId1522" xr:uid="{92B8053B-9E8D-F54B-9BA3-00DFAEE1371E}"/>
    <hyperlink ref="P1646" r:id="rId1523" xr:uid="{323EA111-1BEF-5141-9DC1-82992BBF5B4C}"/>
    <hyperlink ref="P1647" r:id="rId1524" xr:uid="{6D757F2B-648F-824D-994B-8C6E30904A30}"/>
    <hyperlink ref="P1648" r:id="rId1525" xr:uid="{63B049DD-C799-844E-A845-D89177240BEF}"/>
    <hyperlink ref="P1659" r:id="rId1526" xr:uid="{CA4DE931-6F28-DC45-B24D-7B0259425205}"/>
    <hyperlink ref="P1660" r:id="rId1527" xr:uid="{32F5502B-3C5A-AF47-AC6B-FC73DE26DEC2}"/>
    <hyperlink ref="P1661" r:id="rId1528" xr:uid="{5B4DB4FF-1CD3-8B4F-A574-86CB0C85DF53}"/>
    <hyperlink ref="P1662" r:id="rId1529" xr:uid="{575E854D-D030-1347-8A6D-D9365EFB8747}"/>
    <hyperlink ref="P1663" r:id="rId1530" xr:uid="{16D384BD-4B76-F34D-961C-8229DDE091DE}"/>
    <hyperlink ref="P1664" r:id="rId1531" xr:uid="{DAFC1CA8-8B18-E241-9981-7FC6E21F9C26}"/>
    <hyperlink ref="P1665" r:id="rId1532" xr:uid="{D0CF4146-1BD2-A643-991E-1A359F3AA91C}"/>
    <hyperlink ref="P1674" r:id="rId1533" xr:uid="{3274EA8A-C573-1244-A28B-1A93217FF677}"/>
    <hyperlink ref="P1675" r:id="rId1534" xr:uid="{B27DE46B-1965-B647-B252-E381FB99B769}"/>
    <hyperlink ref="P1676" r:id="rId1535" xr:uid="{74BA77E1-0025-FA49-A728-93E45595D29D}"/>
    <hyperlink ref="P1689" r:id="rId1536" xr:uid="{0587931E-9AAA-BC4B-B0A1-5A0A36BD1F97}"/>
    <hyperlink ref="P1690" r:id="rId1537" xr:uid="{81F051DC-0797-9240-950E-AF4903571EBE}"/>
    <hyperlink ref="P1691" r:id="rId1538" xr:uid="{455C7894-CFE3-9D4D-B990-2E360D0433DA}"/>
    <hyperlink ref="P1692" r:id="rId1539" xr:uid="{2A22C3BD-E0C4-E947-8448-5BCC8F25EA30}"/>
    <hyperlink ref="P1693" r:id="rId1540" xr:uid="{E5D0869C-1ED9-7245-9EFD-2AACC195D629}"/>
    <hyperlink ref="P1694" r:id="rId1541" xr:uid="{B6EB8DAF-8D67-1143-B5E3-3DA4BFFE7CF6}"/>
    <hyperlink ref="P1695" r:id="rId1542" xr:uid="{ADAFCB01-DB21-6A40-BD6E-01FE2D772981}"/>
    <hyperlink ref="P1696" r:id="rId1543" xr:uid="{CD721ECA-2C0E-8A44-9FD8-F68235D58B48}"/>
    <hyperlink ref="P1697" r:id="rId1544" xr:uid="{C0C1B5D1-C5C6-F545-98D8-0AA2D2CC1E58}"/>
    <hyperlink ref="P1698" r:id="rId1545" xr:uid="{6FE083FD-B2D2-1947-A054-164B69C34A96}"/>
    <hyperlink ref="P1704" r:id="rId1546" xr:uid="{DD78268C-D5D2-1847-94AA-E0A246721CFD}"/>
    <hyperlink ref="P1705" r:id="rId1547" xr:uid="{1AE3C692-2251-4C49-85EB-090F076C3196}"/>
    <hyperlink ref="P1706" r:id="rId1548" xr:uid="{81F2262B-558B-014B-BB5F-40AC58546048}"/>
    <hyperlink ref="P1707" r:id="rId1549" xr:uid="{6B9380AB-2381-9A4A-B44A-B1B294BE5228}"/>
    <hyperlink ref="P1708" r:id="rId1550" xr:uid="{F9BB328C-883E-DA44-AD7C-B0D6E9848E3F}"/>
    <hyperlink ref="P1709" r:id="rId1551" xr:uid="{8A25C721-B1C2-E649-B6EF-3CAFE7FC7D40}"/>
    <hyperlink ref="P1719" r:id="rId1552" xr:uid="{B98D580F-C42A-DB49-8E10-6ED5E6C416CB}"/>
    <hyperlink ref="P1720" r:id="rId1553" xr:uid="{7C52361C-6533-3342-A7F0-2AEDFFD7C08A}"/>
    <hyperlink ref="P1721" r:id="rId1554" xr:uid="{EB7AA0BE-7B61-A648-BA1B-335E2B35004C}"/>
    <hyperlink ref="P1722" r:id="rId1555" xr:uid="{45B7EBD5-1214-0E4B-A71E-5BBFC3D6A530}"/>
    <hyperlink ref="P1723" r:id="rId1556" xr:uid="{01F2CF7F-9702-1D40-BB2C-3C820B8FA99A}"/>
    <hyperlink ref="P1724" r:id="rId1557" xr:uid="{7208734B-635F-6F47-A964-BAF324615BB4}"/>
    <hyperlink ref="P1725" r:id="rId1558" xr:uid="{8CE44867-64B6-F248-AB22-A00491566FFF}"/>
    <hyperlink ref="P1726" r:id="rId1559" xr:uid="{739FF791-97E4-874F-87FD-382732283237}"/>
    <hyperlink ref="P1727" r:id="rId1560" xr:uid="{E462D8B3-8BA7-5147-B63C-56C7E2449C4A}"/>
    <hyperlink ref="P1728" r:id="rId1561" xr:uid="{EFDBDA40-958F-264F-A075-54E35F69FE69}"/>
    <hyperlink ref="P1729" r:id="rId1562" xr:uid="{A4B35F97-E656-2D48-A927-48C736C60162}"/>
    <hyperlink ref="P1730" r:id="rId1563" xr:uid="{572F4541-6C51-B54E-BF06-80038EE22A46}"/>
    <hyperlink ref="P1731" r:id="rId1564" xr:uid="{E5615476-5D16-9345-8279-028F2A19463A}"/>
    <hyperlink ref="P1732" r:id="rId1565" xr:uid="{45E3202E-9EC2-F347-98D3-E2E5AD775CDC}"/>
    <hyperlink ref="P1733" r:id="rId1566" xr:uid="{7408B7C7-FC79-B34E-993A-1C038F24DCCD}"/>
    <hyperlink ref="P1734" r:id="rId1567" xr:uid="{9E41DAA6-63EC-8F48-B15E-8F57618C2F55}"/>
    <hyperlink ref="P1735" r:id="rId1568" xr:uid="{B98ACDD1-D36C-1B4E-94D7-6262E3E8EFA6}"/>
    <hyperlink ref="P1736" r:id="rId1569" xr:uid="{F4C650F3-0911-EB46-A441-CA2A3B3B4594}"/>
    <hyperlink ref="P1737" r:id="rId1570" xr:uid="{2AF147D8-D6ED-3F47-BF30-5E57E7E04514}"/>
    <hyperlink ref="P1738" r:id="rId1571" xr:uid="{09E549C8-C70A-774E-8BAD-E58D65E7480C}"/>
    <hyperlink ref="P1739" r:id="rId1572" xr:uid="{D24BFD52-C924-9E4F-8657-834305E1D0A0}"/>
    <hyperlink ref="P1740" r:id="rId1573" xr:uid="{21D27599-EDE1-6445-A3D8-C783EDC9FCA2}"/>
    <hyperlink ref="P1741" r:id="rId1574" xr:uid="{A06D0B02-E049-AC43-93E9-1E93AB720207}"/>
    <hyperlink ref="P1742" r:id="rId1575" xr:uid="{C9DAF7DB-7B87-4B41-A439-43F5F2E8E9DB}"/>
    <hyperlink ref="P1743" r:id="rId1576" xr:uid="{3D8AA3A9-1AB0-D74A-A98A-AD89C4FD705F}"/>
    <hyperlink ref="P1744" r:id="rId1577" xr:uid="{87498F2A-3F09-AD4C-B362-19AE35720B80}"/>
    <hyperlink ref="P1745" r:id="rId1578" xr:uid="{2916945D-E87F-554E-8173-B856C299A6E5}"/>
    <hyperlink ref="P1746" r:id="rId1579" xr:uid="{D3C93F92-1C4F-F343-B98E-B738D8A069F6}"/>
    <hyperlink ref="P1747" r:id="rId1580" xr:uid="{854C4DAA-4998-3D4A-B1A5-D740DC2EB3FF}"/>
    <hyperlink ref="P1748" r:id="rId1581" xr:uid="{92B93D2B-4831-6F42-BFA5-C0E081CBB1E5}"/>
    <hyperlink ref="P1749" r:id="rId1582" xr:uid="{F25B4717-2BA1-9340-BC6A-9FDAA3D97748}"/>
    <hyperlink ref="P1750" r:id="rId1583" xr:uid="{FD699E02-850A-8345-91BA-8EBE0C5FA679}"/>
    <hyperlink ref="P1751" r:id="rId1584" xr:uid="{3230D9CA-3F2E-B34D-9607-4559A50AAA6A}"/>
    <hyperlink ref="P1752" r:id="rId1585" xr:uid="{DD2DB578-25B0-8246-8C00-A3F9CAC4E2A6}"/>
    <hyperlink ref="P1753" r:id="rId1586" xr:uid="{F8D8ED6C-6085-2C43-9FA2-DDD03BB22F2B}"/>
    <hyperlink ref="P1754" r:id="rId1587" xr:uid="{75AE41D6-A07E-AC4E-ACB4-31977CDFAEBE}"/>
    <hyperlink ref="P1755" r:id="rId1588" xr:uid="{B8A14F9B-22FB-CD49-A634-88469F6636EC}"/>
    <hyperlink ref="P1756" r:id="rId1589" xr:uid="{D9379054-0CB7-ED44-BE3D-F82E257976C7}"/>
    <hyperlink ref="P1757" r:id="rId1590" xr:uid="{98F09AC0-96E5-2D4F-B09E-CC617BB52FD5}"/>
    <hyperlink ref="P1758" r:id="rId1591" xr:uid="{C952EEE3-4AAF-BF4F-8027-7B47EC94552A}"/>
    <hyperlink ref="P1759" r:id="rId1592" xr:uid="{EBD4F3C5-F570-294E-B57F-6375D870FDA9}"/>
    <hyperlink ref="P1760" r:id="rId1593" xr:uid="{41C2F01A-FFA7-A546-90F2-AB398037FB26}"/>
    <hyperlink ref="P1761" r:id="rId1594" xr:uid="{6FC2649C-031D-4343-8241-F6724CDCD66A}"/>
    <hyperlink ref="P1776" r:id="rId1595" xr:uid="{622D9934-C9D6-9F4B-8A09-9FB55D018BA4}"/>
    <hyperlink ref="P1777" r:id="rId1596" xr:uid="{7F5CAC25-7D6A-5248-96F3-2DC8E13B39A2}"/>
    <hyperlink ref="P1778" r:id="rId1597" xr:uid="{429F705B-22BC-3540-98CE-898FD5218D6B}"/>
    <hyperlink ref="P1779" r:id="rId1598" xr:uid="{64F79C43-4344-5A4F-88BE-3E0CCF56F135}"/>
    <hyperlink ref="P1780" r:id="rId1599" xr:uid="{90306F6F-862F-0E4D-B7D3-920F7500EE0B}"/>
    <hyperlink ref="P1781" r:id="rId1600" xr:uid="{AE8F97F6-8CB3-714F-806F-899A0B7C2367}"/>
    <hyperlink ref="P1782" r:id="rId1601" xr:uid="{A692E833-3D49-624C-BDC1-F30606083D57}"/>
    <hyperlink ref="P1783" r:id="rId1602" xr:uid="{39FC8091-7903-9044-B2BB-DA76A5F995AB}"/>
    <hyperlink ref="P1784" r:id="rId1603" xr:uid="{B14E0729-324D-994B-9059-2CDAADBCD644}"/>
    <hyperlink ref="P1785" r:id="rId1604" xr:uid="{880955EB-DF35-7640-AAB1-870F4A67C317}"/>
    <hyperlink ref="P1786" r:id="rId1605" xr:uid="{7BECA52A-ACF5-584D-B744-C02D536912EF}"/>
    <hyperlink ref="P1787" r:id="rId1606" xr:uid="{7CB7224F-AC4E-F54B-9C29-838335705E6C}"/>
    <hyperlink ref="P1788" r:id="rId1607" xr:uid="{88A7F388-62D9-BD4C-B9CE-D809F8E53293}"/>
    <hyperlink ref="P1789" r:id="rId1608" xr:uid="{2B18CF24-3BB5-B841-AC4D-24A2F19D5DD6}"/>
    <hyperlink ref="P1790" r:id="rId1609" xr:uid="{1810A1A2-D010-E44C-A28C-63BD1C894BAA}"/>
    <hyperlink ref="P1793" r:id="rId1610" xr:uid="{08AE50F3-9A0D-AB47-A0FB-9FF75A099597}"/>
    <hyperlink ref="P1794" r:id="rId1611" xr:uid="{3689F4A6-A734-ED41-9762-857BCAA137AC}"/>
    <hyperlink ref="P1795" r:id="rId1612" xr:uid="{07D62F13-8018-6642-983C-622EB66FAFC1}"/>
    <hyperlink ref="P1796" r:id="rId1613" xr:uid="{A8003A24-494A-FC46-832A-A0061899B9D2}"/>
    <hyperlink ref="P1797" r:id="rId1614" xr:uid="{7399FB1D-A678-3848-B640-C95A708A626F}"/>
    <hyperlink ref="P1798" r:id="rId1615" xr:uid="{06192410-2288-3D45-BB8D-3F3CBBE44CEE}"/>
    <hyperlink ref="P1799" r:id="rId1616" xr:uid="{5975955B-87C5-0542-82EE-11EB895F195B}"/>
    <hyperlink ref="P1800" r:id="rId1617" xr:uid="{8C3D2D15-2E37-FF4E-94AF-BB094FECF4E2}"/>
    <hyperlink ref="P1801" r:id="rId1618" xr:uid="{7D5B2DFC-00A6-A849-9D3C-38638870B59E}"/>
    <hyperlink ref="P1802" r:id="rId1619" xr:uid="{45EFBD48-7646-104C-9850-0D262768502D}"/>
    <hyperlink ref="P1803" r:id="rId1620" xr:uid="{28861429-8450-1D48-A6FA-95BC10DF5FE3}"/>
    <hyperlink ref="P1804" r:id="rId1621" xr:uid="{0B2798A4-A28C-C84E-BD9C-4878D3C02E1A}"/>
    <hyperlink ref="P1805" r:id="rId1622" xr:uid="{ED952F77-9963-4342-AC1F-6DA8E5B167CC}"/>
    <hyperlink ref="P1806" r:id="rId1623" xr:uid="{10F61BA5-B12A-D749-A98A-7EC99A0BAE7B}"/>
    <hyperlink ref="P1807" r:id="rId1624" xr:uid="{996400AD-F606-AE48-B7C0-0AE98A0B1779}"/>
    <hyperlink ref="P1808" r:id="rId1625" xr:uid="{4D710342-AD9E-EC4A-83B4-CECAA2175E4C}"/>
    <hyperlink ref="P1809" r:id="rId1626" xr:uid="{E6AF29BB-3C72-0649-B582-26968FB0EA29}"/>
    <hyperlink ref="P1810" r:id="rId1627" xr:uid="{2F73AB3C-6D59-A042-A0C8-B5BBA6294CBA}"/>
    <hyperlink ref="P1811" r:id="rId1628" xr:uid="{C11D3CCC-DFD8-D848-AF5B-A6BA677D4ACE}"/>
    <hyperlink ref="P1812" r:id="rId1629" xr:uid="{3812A7F7-B199-F448-B0C3-D1103568086F}"/>
    <hyperlink ref="P1813" r:id="rId1630" xr:uid="{A43DAE52-8DFD-8C41-A2C6-814DAB36C068}"/>
    <hyperlink ref="P1814" r:id="rId1631" xr:uid="{562401F7-8B27-BA4D-9164-756563264720}"/>
    <hyperlink ref="P1815" r:id="rId1632" xr:uid="{C9D8B21C-44BF-584E-968F-FB7441513C57}"/>
    <hyperlink ref="P1816" r:id="rId1633" xr:uid="{28E2FD99-215E-D545-AC23-2BC1F5502805}"/>
    <hyperlink ref="P1817" r:id="rId1634" xr:uid="{D4BDD6FC-617E-4845-A25A-DE566F55C0AF}"/>
    <hyperlink ref="P1818" r:id="rId1635" xr:uid="{3FE2E01D-2B14-FE43-AEB2-333FFC598ECE}"/>
    <hyperlink ref="P1819" r:id="rId1636" xr:uid="{607B981F-4280-B446-98B9-A251816636B0}"/>
    <hyperlink ref="P1820" r:id="rId1637" xr:uid="{6713F534-1577-8F41-B5DC-F29A035F20F3}"/>
    <hyperlink ref="P1821" r:id="rId1638" xr:uid="{74CEA04B-00C8-4146-ACC2-0FF8C26E5C6B}"/>
    <hyperlink ref="P1822" r:id="rId1639" xr:uid="{900B4EBD-C5A4-1046-96B5-BE6C6D0B5E1D}"/>
    <hyperlink ref="P1823" r:id="rId1640" xr:uid="{CD2BD452-8091-DA41-B4B6-A2D242969902}"/>
    <hyperlink ref="P1824" r:id="rId1641" xr:uid="{74731EC4-C176-A545-90E7-E1B87591C7D5}"/>
    <hyperlink ref="P1825" r:id="rId1642" xr:uid="{9F12AFC5-B8BC-F44B-BAB4-377BA86BF4A3}"/>
    <hyperlink ref="P1826" r:id="rId1643" xr:uid="{D3D6504A-7AD8-1448-B563-26E566F8097D}"/>
    <hyperlink ref="P1827" r:id="rId1644" xr:uid="{C3A1320C-A05A-DC4E-B710-2D9CA55C1726}"/>
    <hyperlink ref="P1828" r:id="rId1645" xr:uid="{F35E0202-27D0-3E4B-BFEF-DA400A69B775}"/>
    <hyperlink ref="P1829" r:id="rId1646" xr:uid="{45850826-6416-6543-9901-562046D9FDB5}"/>
    <hyperlink ref="P1830" r:id="rId1647" xr:uid="{D9ED8715-E732-8541-BB49-59BCE13C9AFA}"/>
    <hyperlink ref="P1831" r:id="rId1648" xr:uid="{F31FDB91-0A27-C64A-B9A1-D8A0C96BA65D}"/>
    <hyperlink ref="P1832" r:id="rId1649" xr:uid="{72901835-0FDB-2046-8E04-8FE099228CAC}"/>
    <hyperlink ref="P1833" r:id="rId1650" xr:uid="{5FBE146D-17A0-7543-A6ED-C4EFDC602303}"/>
    <hyperlink ref="P1834" r:id="rId1651" xr:uid="{FDDCCC47-B0D6-004F-A79F-078EACE5C645}"/>
    <hyperlink ref="P1835" r:id="rId1652" xr:uid="{5808AB23-696F-7E45-8F0D-AD1300E486FC}"/>
    <hyperlink ref="P1836" r:id="rId1653" xr:uid="{F8E2E862-7A82-6D48-8853-93610E0D7B36}"/>
    <hyperlink ref="P1837" r:id="rId1654" xr:uid="{0B4B5DF4-B669-3B40-A942-562905F7A1B2}"/>
    <hyperlink ref="P1838" r:id="rId1655" xr:uid="{5A96F3DB-F46C-EF48-A1C7-26B3F2F47C37}"/>
    <hyperlink ref="P1839" r:id="rId1656" xr:uid="{A49DBF32-579F-BF4B-A436-D33FCC3E0D0E}"/>
    <hyperlink ref="P1840" r:id="rId1657" xr:uid="{03379537-663B-DF48-83B8-3B2422E4C848}"/>
    <hyperlink ref="P1841" r:id="rId1658" xr:uid="{520DCC9A-EDF5-0A42-9A1C-954AC9D6A7FE}"/>
    <hyperlink ref="P1842" r:id="rId1659" xr:uid="{F6E04C3F-B406-5644-A680-35F3A1FF1967}"/>
    <hyperlink ref="P1843" r:id="rId1660" xr:uid="{7D414416-A7BB-5D4D-B1D5-853CF2DA9569}"/>
    <hyperlink ref="P1844" r:id="rId1661" xr:uid="{2FF6DBEF-77B7-C545-91C8-31F19C477B45}"/>
    <hyperlink ref="P1845" r:id="rId1662" xr:uid="{58893AC7-EE8E-DE41-B472-4AB813034B5F}"/>
    <hyperlink ref="P1846" r:id="rId1663" xr:uid="{2F21FBF9-06F8-974B-8179-BD4BCF99C936}"/>
    <hyperlink ref="P1847" r:id="rId1664" xr:uid="{09C0D7C5-E7AB-684F-8CF9-2F6BC70A2EE5}"/>
    <hyperlink ref="P1848" r:id="rId1665" xr:uid="{A5D76CB1-46D3-8F44-9609-EFEC3812C35F}"/>
    <hyperlink ref="P1849" r:id="rId1666" xr:uid="{8C255243-DFF5-134D-B2F2-F8EFBEB49847}"/>
    <hyperlink ref="P1850" r:id="rId1667" xr:uid="{D0C2FA56-B9F0-5C41-9A97-C7812475B9A7}"/>
    <hyperlink ref="P1851" r:id="rId1668" xr:uid="{C4C3F1A9-CFCC-A042-9AF1-804CA447DB05}"/>
    <hyperlink ref="P1852" r:id="rId1669" xr:uid="{062B4AAC-E741-3E4B-96A3-0BEBD98AA5D6}"/>
    <hyperlink ref="P1853" r:id="rId1670" xr:uid="{EA3C6090-B76F-F64B-B48D-71FEDF817CA1}"/>
    <hyperlink ref="P1854" r:id="rId1671" xr:uid="{97DCEF39-F7A6-1B46-B541-33424D937DA6}"/>
    <hyperlink ref="P1855" r:id="rId1672" xr:uid="{AC2EFCA1-3A84-5D43-84C5-08FE85BBD2DA}"/>
    <hyperlink ref="P1856" r:id="rId1673" xr:uid="{C7231EB8-B1AC-3743-A3BF-D2F6894DE7CD}"/>
    <hyperlink ref="P1857" r:id="rId1674" xr:uid="{4BF1F299-84CE-EE44-A773-2E09CC29CF87}"/>
    <hyperlink ref="P1906" r:id="rId1675" xr:uid="{304C6206-B0E2-1841-BB12-D08B191DEBE6}"/>
    <hyperlink ref="P1907" r:id="rId1676" xr:uid="{DA932030-BE1D-394A-B52C-462A0C6ADC1E}"/>
    <hyperlink ref="P1908" r:id="rId1677" xr:uid="{83ED4A64-FB16-AA4A-B9E2-B57D2F2A0DDF}"/>
    <hyperlink ref="P1909" r:id="rId1678" xr:uid="{6C45C394-A5A9-9D49-B3CB-CB021809DDD0}"/>
    <hyperlink ref="P1910" r:id="rId1679" xr:uid="{54B58A08-1461-0247-B393-39D279E6A449}"/>
    <hyperlink ref="P1911" r:id="rId1680" xr:uid="{7FCFF49F-46FD-D947-8E1F-9D012BECE1E4}"/>
    <hyperlink ref="P1912" r:id="rId1681" xr:uid="{44E70770-007B-E541-91C1-C574FE390D1D}"/>
    <hyperlink ref="P1913" r:id="rId1682" xr:uid="{56A62F7B-FCFD-B946-8F70-0FF622B57353}"/>
    <hyperlink ref="P1914" r:id="rId1683" xr:uid="{597D950C-8891-D54E-A6E1-844A481D5433}"/>
    <hyperlink ref="P1915" r:id="rId1684" xr:uid="{55A58BCC-66B8-4D4C-8441-76B84BF29E00}"/>
    <hyperlink ref="P1916" r:id="rId1685" xr:uid="{E5396B5D-D41A-344A-B455-C3A00EDE955F}"/>
    <hyperlink ref="P1917" r:id="rId1686" xr:uid="{80558105-3A72-0443-94E2-4CF1EF2CCCC8}"/>
    <hyperlink ref="P1918" r:id="rId1687" xr:uid="{8DE9D8AD-56CE-4D41-B629-B3902C868200}"/>
    <hyperlink ref="P1919" r:id="rId1688" xr:uid="{C6FFAFA5-D2E7-894E-BEE9-A8236AC3D0C2}"/>
    <hyperlink ref="P1920" r:id="rId1689" xr:uid="{CF3481BA-AF79-FA46-90E0-D31618AF5599}"/>
    <hyperlink ref="P1921" r:id="rId1690" xr:uid="{6D05ED3F-B2F8-D84A-A3A7-4BF56B6F9C1D}"/>
    <hyperlink ref="P1922" r:id="rId1691" xr:uid="{277870AD-67D6-E74A-8131-95BA05AF06D3}"/>
    <hyperlink ref="P1923" r:id="rId1692" xr:uid="{BA532010-D5F5-8642-8850-F7171B2FC97A}"/>
    <hyperlink ref="P1924" r:id="rId1693" xr:uid="{B5F7DC27-3BB3-BC4B-A255-F926B5E2FDD9}"/>
    <hyperlink ref="P1925" r:id="rId1694" xr:uid="{7B828217-1C57-6F4E-AC15-2A2A16CF2B87}"/>
    <hyperlink ref="P1926" r:id="rId1695" xr:uid="{3B8AD3D5-78C7-2843-9A71-7FDE64DFACE8}"/>
    <hyperlink ref="P1927" r:id="rId1696" xr:uid="{ACE23813-929E-F44A-AB16-FD5E3E52F22C}"/>
    <hyperlink ref="P1928" r:id="rId1697" xr:uid="{9813D669-601E-6543-A466-158FD02E3DD9}"/>
    <hyperlink ref="P1929" r:id="rId1698" xr:uid="{9F3507AF-34C4-FB44-A539-31D88F6D150A}"/>
    <hyperlink ref="P1930" r:id="rId1699" xr:uid="{6D90BCB5-1C78-5748-B347-BBF386DD0218}"/>
    <hyperlink ref="P1931" r:id="rId1700" xr:uid="{3DB79E78-8036-6746-923D-F4CD3ADB03FD}"/>
    <hyperlink ref="P1932" r:id="rId1701" xr:uid="{BB5E6CD3-5B3D-F34A-AF03-02C306B1BF62}"/>
    <hyperlink ref="P1933" r:id="rId1702" xr:uid="{31579009-99E9-FA43-9E55-E4678C2ACDAB}"/>
    <hyperlink ref="P1934" r:id="rId1703" xr:uid="{811420BF-6293-FA40-853A-170CC97A1849}"/>
    <hyperlink ref="P1935" r:id="rId1704" xr:uid="{0516BA8C-0F9D-D64D-93B8-D8829A56762A}"/>
    <hyperlink ref="P1936" r:id="rId1705" xr:uid="{A57430D1-A354-6C4D-9DFC-B4CEA024FC2E}"/>
    <hyperlink ref="P1949" r:id="rId1706" xr:uid="{3FD4EF2F-BC34-3B41-97E8-D705B8C9C358}"/>
    <hyperlink ref="P1950" r:id="rId1707" xr:uid="{ED569C75-E85B-114C-85A0-2F2ECD370023}"/>
    <hyperlink ref="P1951" r:id="rId1708" xr:uid="{5EECD303-D88E-E747-A0A3-E46F4EE9579E}"/>
    <hyperlink ref="P1952" r:id="rId1709" xr:uid="{87E1534B-E316-FE4F-8DAD-478C6169A7FF}"/>
    <hyperlink ref="P1953" r:id="rId1710" xr:uid="{B9F40BC2-47DA-CF40-8E55-ACDB1273EC6C}"/>
    <hyperlink ref="P1954" r:id="rId1711" xr:uid="{60DFF9D1-6E67-AA41-BE7E-160F507A19A9}"/>
    <hyperlink ref="P1955" r:id="rId1712" xr:uid="{116D3C5B-534B-1748-A1CC-129D5D950BE2}"/>
    <hyperlink ref="P1956" r:id="rId1713" xr:uid="{DF51487E-2C7E-6A44-B58A-AB161EFCB6CC}"/>
    <hyperlink ref="P1957" r:id="rId1714" xr:uid="{35FCF1B0-3755-974D-A43E-4E9CF6577AF3}"/>
    <hyperlink ref="P1958" r:id="rId1715" xr:uid="{AD55BF1A-4D4C-EE4E-B0E4-4887A9AAF2E1}"/>
    <hyperlink ref="P1959" r:id="rId1716" xr:uid="{73B60C1A-4A1B-6B4E-927B-BF1B1C12B545}"/>
    <hyperlink ref="P1960" r:id="rId1717" xr:uid="{CB239E1A-4AD5-934D-BAA5-A91C5A456C95}"/>
    <hyperlink ref="P1961" r:id="rId1718" xr:uid="{0632DF0D-E051-BA49-8306-A09DE2648DED}"/>
    <hyperlink ref="P1962" r:id="rId1719" xr:uid="{A5638A82-B548-8741-A56A-9ED6F377A40C}"/>
    <hyperlink ref="P1963" r:id="rId1720" xr:uid="{52D4B83A-CF15-3942-8349-20EA33FF3A18}"/>
    <hyperlink ref="P1964" r:id="rId1721" xr:uid="{1A7A7CE5-05F2-A641-A856-D8F9236ACF9A}"/>
    <hyperlink ref="P1965" r:id="rId1722" xr:uid="{006C27DE-96E6-9440-89FE-557D8BBFE07B}"/>
    <hyperlink ref="P1966" r:id="rId1723" xr:uid="{4F1320C8-792C-364E-915B-EB3AAFE5FD68}"/>
    <hyperlink ref="P1967" r:id="rId1724" xr:uid="{B9180936-4FD4-D348-8BE2-6C767FBE6623}"/>
    <hyperlink ref="P1968" r:id="rId1725" xr:uid="{87FE3877-E9D1-5E4E-A9E7-90A55F9C9206}"/>
    <hyperlink ref="P1969" r:id="rId1726" xr:uid="{025332AE-4DF3-F34D-85C8-FA802592F2C7}"/>
    <hyperlink ref="P1970" r:id="rId1727" xr:uid="{B576E168-05DF-A544-A86A-5EF1D72566A6}"/>
    <hyperlink ref="P1971" r:id="rId1728" xr:uid="{A0F00AF8-6DA9-B943-8334-225039D2B82B}"/>
    <hyperlink ref="P1972" r:id="rId1729" xr:uid="{B1BBF1FB-DEB9-9C41-A14B-276B5863062F}"/>
    <hyperlink ref="P1973" r:id="rId1730" xr:uid="{F447A7AE-96EF-3B4E-A6A2-C1C62F4C3F1E}"/>
    <hyperlink ref="P1974" r:id="rId1731" xr:uid="{A6778EF6-DD13-6645-83C1-4DD8E2074B92}"/>
    <hyperlink ref="P1975" r:id="rId1732" xr:uid="{44F13D34-83A0-8244-AB37-A622697D5267}"/>
    <hyperlink ref="P1976" r:id="rId1733" xr:uid="{D8789621-9973-DF4D-B3DF-BC0278A406C1}"/>
    <hyperlink ref="P1977" r:id="rId1734" xr:uid="{E863A750-B4AF-A545-8E87-781FD96DB4BB}"/>
    <hyperlink ref="P1978" r:id="rId1735" xr:uid="{E095F002-04AF-CA4A-AD9B-847AB8811C23}"/>
    <hyperlink ref="P1979" r:id="rId1736" xr:uid="{77A188F9-56F9-8E4D-90DE-D2E367343F3F}"/>
    <hyperlink ref="P1980" r:id="rId1737" xr:uid="{63FB2247-05E6-2042-A90C-CD09C25AD322}"/>
    <hyperlink ref="P1981" r:id="rId1738" xr:uid="{C1AE846E-D586-9C4A-9811-4DDC9B9C7168}"/>
    <hyperlink ref="P1982" r:id="rId1739" xr:uid="{4087E3FA-07E1-E248-82B3-28D580B93718}"/>
    <hyperlink ref="P1983" r:id="rId1740" xr:uid="{8BD93939-0CBF-2944-AD27-C158A9C07E1B}"/>
    <hyperlink ref="P1984" r:id="rId1741" xr:uid="{63EB21BC-4122-024E-8D8D-361D2C8DAF09}"/>
    <hyperlink ref="P1985" r:id="rId1742" xr:uid="{2988670B-78FA-034A-8CEB-4C60E5769767}"/>
    <hyperlink ref="P1986" r:id="rId1743" xr:uid="{43329475-A95F-4841-86BE-500C3916CED3}"/>
    <hyperlink ref="P1987" r:id="rId1744" xr:uid="{AE515DED-DC33-C945-8930-319156EAD16E}"/>
    <hyperlink ref="P1988" r:id="rId1745" xr:uid="{A5018A2F-49EF-3D48-9FF3-00A76F429D71}"/>
    <hyperlink ref="P1989" r:id="rId1746" xr:uid="{126B9A0C-431F-EA4C-909F-6253FA4447DC}"/>
    <hyperlink ref="P1990" r:id="rId1747" xr:uid="{CCD9BE71-6555-9340-B8EA-E2AC28D1A0E8}"/>
    <hyperlink ref="P1991" r:id="rId1748" xr:uid="{C1DCBEF3-EFB1-784A-9C9C-4A60866CFF08}"/>
    <hyperlink ref="P1992" r:id="rId1749" xr:uid="{22884822-1224-6842-B122-1FCB1EFCAF1F}"/>
    <hyperlink ref="P1993" r:id="rId1750" xr:uid="{47D3C78F-E3AC-6C48-A694-7196ADF86F13}"/>
    <hyperlink ref="P1994" r:id="rId1751" xr:uid="{8CC17C46-09A3-F846-8FFF-6A5A063AF54C}"/>
    <hyperlink ref="P1995" r:id="rId1752" xr:uid="{22A7A549-B352-124F-9DE2-E921E1E7476C}"/>
    <hyperlink ref="P1996" r:id="rId1753" xr:uid="{EC64B104-B19B-0542-B3C9-613A3F2F57B5}"/>
    <hyperlink ref="P1997" r:id="rId1754" xr:uid="{304983B3-8A95-C145-B26D-B563E2B76A48}"/>
    <hyperlink ref="P1998" r:id="rId1755" xr:uid="{EF91A121-925E-894C-8997-D8779DB70D26}"/>
    <hyperlink ref="P1999" r:id="rId1756" xr:uid="{4A4E783D-2E3E-014A-9408-3FD73AE9EBC1}"/>
    <hyperlink ref="P2000" r:id="rId1757" xr:uid="{02688BF5-E258-834D-9E95-57925EE96CD4}"/>
    <hyperlink ref="P2001" r:id="rId1758" xr:uid="{23BB42B1-8780-C342-8CB9-A433C5AE6E65}"/>
    <hyperlink ref="P2002" r:id="rId1759" xr:uid="{E8DD147A-B47C-D643-AA77-22F6C9DE67B1}"/>
    <hyperlink ref="P2003" r:id="rId1760" xr:uid="{32DD7490-33B8-8F4D-A67F-57E8E0472FFD}"/>
    <hyperlink ref="P2004" r:id="rId1761" xr:uid="{DBE51135-F59C-024D-8E01-5C9E9B33684E}"/>
    <hyperlink ref="P2005" r:id="rId1762" xr:uid="{0FEEDFA8-9D2D-E749-A5AE-4BD1F0862B6F}"/>
    <hyperlink ref="P2006" r:id="rId1763" xr:uid="{F3D5218A-3075-EE4F-9A4D-F3A80DEF8201}"/>
    <hyperlink ref="P2007" r:id="rId1764" xr:uid="{380F6E02-773B-654A-86AD-F9AF8E4A6F0C}"/>
    <hyperlink ref="P2008" r:id="rId1765" xr:uid="{137210DB-DAC5-BF40-8E44-C0EEE7E6C787}"/>
    <hyperlink ref="P2009" r:id="rId1766" xr:uid="{6EFCB1A3-2A9C-2944-B355-5DE5080D610C}"/>
    <hyperlink ref="P2010" r:id="rId1767" xr:uid="{1B5301DA-048E-1040-A958-7CDC35CB26DB}"/>
    <hyperlink ref="P2034" r:id="rId1768" xr:uid="{1019FC2F-48CE-0645-B43B-89715A4C4B81}"/>
    <hyperlink ref="P2035" r:id="rId1769" xr:uid="{02DC0CE3-3CC2-5E49-A539-01C654984441}"/>
    <hyperlink ref="P2036" r:id="rId1770" xr:uid="{86CDFC53-FA60-9F4B-B051-EBCE27938FD0}"/>
    <hyperlink ref="P2037" r:id="rId1771" xr:uid="{061B17B2-C78E-524E-964B-D2995665D079}"/>
    <hyperlink ref="P2038" r:id="rId1772" xr:uid="{6036CBDE-43D9-B64D-9A3B-3B75BCC3BA0D}"/>
    <hyperlink ref="P2039" r:id="rId1773" xr:uid="{54DDC5F9-1E24-4841-A826-9A664BF38540}"/>
    <hyperlink ref="P2040" r:id="rId1774" xr:uid="{091DD06F-F8B8-5242-B9FC-94AC60F43F72}"/>
    <hyperlink ref="P2041" r:id="rId1775" xr:uid="{96A6EE38-BF80-4548-B7FB-D152BFCB580D}"/>
    <hyperlink ref="P2042" r:id="rId1776" xr:uid="{5CA72939-A6AA-8341-BAB8-768D460B2413}"/>
    <hyperlink ref="P2049" r:id="rId1777" xr:uid="{88E36EAA-332F-CE4E-848F-85795768133F}"/>
    <hyperlink ref="P2050" r:id="rId1778" xr:uid="{1DCD4C46-F631-5B42-BD92-BE884031BF0A}"/>
    <hyperlink ref="P2051" r:id="rId1779" xr:uid="{2D90BAF3-82CD-964B-A8A3-5024B916D03F}"/>
    <hyperlink ref="P2052" r:id="rId1780" xr:uid="{8606E044-041A-994C-8263-4EBF22DD8F0E}"/>
    <hyperlink ref="P2053" r:id="rId1781" xr:uid="{8B4C680F-3705-7341-8608-224BAA76A320}"/>
    <hyperlink ref="P2054" r:id="rId1782" xr:uid="{97A2DD88-027A-BD43-8F13-521A5F7CF130}"/>
    <hyperlink ref="P2055" r:id="rId1783" xr:uid="{C987831D-DF45-514E-85DE-999EF280AF28}"/>
    <hyperlink ref="P2056" r:id="rId1784" xr:uid="{80FE8023-3EF3-2C4D-8AF2-BE3C12F65AA3}"/>
    <hyperlink ref="P2057" r:id="rId1785" xr:uid="{0996F8C4-EC79-864A-8580-407F3ED54D07}"/>
    <hyperlink ref="P2058" r:id="rId1786" xr:uid="{ED590C9F-0104-7249-90F2-F4ABF0ACA69A}"/>
    <hyperlink ref="P2059" r:id="rId1787" xr:uid="{38961BB0-D417-A044-88F2-80CE09512F26}"/>
    <hyperlink ref="P2060" r:id="rId1788" xr:uid="{AED01B8A-266C-3E4B-86C5-CF68821F9440}"/>
    <hyperlink ref="P2061" r:id="rId1789" xr:uid="{A1A0F1EB-6D2C-EF40-87A4-1C18776974E9}"/>
    <hyperlink ref="P2062" r:id="rId1790" xr:uid="{EAD4C22B-C24A-5247-8FFC-B117EAE68C59}"/>
    <hyperlink ref="P2063" r:id="rId1791" xr:uid="{A9A321EC-CE89-504C-AD2D-EFED5E9BAFD8}"/>
    <hyperlink ref="P2064" r:id="rId1792" xr:uid="{CAD2B669-F7A7-9A42-857C-358B26EC5A3B}"/>
    <hyperlink ref="P2065" r:id="rId1793" xr:uid="{7E00FACA-E489-E842-8E65-FDDC78688256}"/>
    <hyperlink ref="P2066" r:id="rId1794" xr:uid="{18321A7E-99CD-9545-BFBC-B6E8852B4380}"/>
    <hyperlink ref="P2067" r:id="rId1795" xr:uid="{37141D8B-7502-ED41-BF1E-93BC59F0E23A}"/>
    <hyperlink ref="P2071" r:id="rId1796" xr:uid="{3B0B3EAA-D55C-C345-AE80-F29E8C965818}"/>
    <hyperlink ref="P2072" r:id="rId1797" xr:uid="{C50E9185-F675-CF4A-9CA3-D18DF58B62F5}"/>
    <hyperlink ref="P2073" r:id="rId1798" xr:uid="{8D5B9755-ED54-6747-ABC8-8E6CBA689F97}"/>
    <hyperlink ref="P2074" r:id="rId1799" xr:uid="{25C5667D-3215-1743-8BBE-DE782AE52AF7}"/>
    <hyperlink ref="P2075" r:id="rId1800" xr:uid="{3FB58E1F-D063-B548-8CA2-9AB5D6B2A049}"/>
    <hyperlink ref="P2076" r:id="rId1801" xr:uid="{ABDDE4E0-4BDC-FA42-8479-B28A9A2153FF}"/>
    <hyperlink ref="P2077" r:id="rId1802" xr:uid="{516DC875-3BD6-9640-BF03-3437DB9C9630}"/>
    <hyperlink ref="P2078" r:id="rId1803" xr:uid="{2382037C-772A-8849-8731-7829BD072343}"/>
    <hyperlink ref="P2079" r:id="rId1804" xr:uid="{BD11B26A-CC5F-F543-9B2B-4E8BFD9FA660}"/>
    <hyperlink ref="P2086" r:id="rId1805" xr:uid="{F9198E61-F0F5-1F49-A335-62B799ECF88A}"/>
    <hyperlink ref="P2087" r:id="rId1806" xr:uid="{79F40B1E-57CF-2D44-976D-66D9FD7D3355}"/>
    <hyperlink ref="P2088" r:id="rId1807" xr:uid="{0E484911-D181-974B-9DFC-13B27295BCBD}"/>
    <hyperlink ref="P2089" r:id="rId1808" xr:uid="{96DE2F6C-310C-9D43-BE9F-55B6B2B93019}"/>
    <hyperlink ref="P2090" r:id="rId1809" xr:uid="{BFD0B9B2-1196-704A-96EF-F085EF69D8BF}"/>
    <hyperlink ref="P2091" r:id="rId1810" xr:uid="{3CDD8945-FC53-0042-AB41-DE3856E8180C}"/>
    <hyperlink ref="P2092" r:id="rId1811" xr:uid="{5E3C3F6B-D773-C644-AA0F-480CFF0342F7}"/>
    <hyperlink ref="P2093" r:id="rId1812" xr:uid="{DB324984-D0F0-D24B-9CB2-DB0832FAE091}"/>
    <hyperlink ref="P2094" r:id="rId1813" xr:uid="{D4A8FB9C-D594-0146-BADF-6265BA6F95C5}"/>
    <hyperlink ref="P2095" r:id="rId1814" xr:uid="{676E1737-E977-7D4F-A56E-D865ED63F6AE}"/>
    <hyperlink ref="P2096" r:id="rId1815" xr:uid="{D8947C7F-71BD-584F-A7A0-5A297EA46105}"/>
    <hyperlink ref="P2097" r:id="rId1816" xr:uid="{B2DBEC8F-ADB5-6349-AFEB-5D1825FA6FF0}"/>
    <hyperlink ref="P2098" r:id="rId1817" xr:uid="{6FB353FD-8FCA-9745-A743-F1F0D4D938FE}"/>
    <hyperlink ref="P2099" r:id="rId1818" xr:uid="{09BF1C09-347F-AF4D-A442-C1067E5746CE}"/>
    <hyperlink ref="P2100" r:id="rId1819" xr:uid="{543CBDB2-0D64-DE48-9A51-7C23D96954D7}"/>
    <hyperlink ref="P2101" r:id="rId1820" xr:uid="{580FB9AD-CD73-0E4F-9910-DEC4D37F6AE7}"/>
    <hyperlink ref="P2102" r:id="rId1821" xr:uid="{E7884230-BD61-EA4E-A5C7-B7686A67A25B}"/>
    <hyperlink ref="P2103" r:id="rId1822" xr:uid="{1C154471-5520-E940-8BDF-2C5E73E46041}"/>
    <hyperlink ref="P2104" r:id="rId1823" xr:uid="{BB91DD65-E870-E34D-8683-B6D7534AB513}"/>
    <hyperlink ref="P2105" r:id="rId1824" xr:uid="{7AF7C184-B6EC-8548-9C4F-043BEBC98743}"/>
    <hyperlink ref="P2106" r:id="rId1825" xr:uid="{BDD08D4D-6506-4F49-BF54-E720DF987D24}"/>
    <hyperlink ref="P2107" r:id="rId1826" xr:uid="{0F168914-18EA-1846-953D-980B6E6980B1}"/>
    <hyperlink ref="P2108" r:id="rId1827" xr:uid="{6D3D0771-A002-BB45-8F20-8E2E9659A950}"/>
    <hyperlink ref="P2109" r:id="rId1828" xr:uid="{7BB362B6-454E-6648-81E2-635AB83213FF}"/>
    <hyperlink ref="P2110" r:id="rId1829" xr:uid="{744DD3E4-F07A-E246-A5C9-EEFC0DB68240}"/>
    <hyperlink ref="P2111" r:id="rId1830" xr:uid="{919E09F7-949B-D546-8CB0-3D7AB2D18637}"/>
    <hyperlink ref="P2112" r:id="rId1831" xr:uid="{B0BAE22C-659C-F345-A98A-6B7A77F093C7}"/>
    <hyperlink ref="P2113" r:id="rId1832" xr:uid="{18B554C0-0FBB-FB41-AA24-2718106371F8}"/>
    <hyperlink ref="P2114" r:id="rId1833" xr:uid="{F4E7D1F4-4CE3-3340-976C-AF509D7DD8FD}"/>
    <hyperlink ref="P2115" r:id="rId1834" xr:uid="{625E8165-431F-2D4D-8D2F-C344A2C7E48E}"/>
    <hyperlink ref="P2116" r:id="rId1835" xr:uid="{FFCB530B-B72A-1348-B723-2A885A1A92EF}"/>
    <hyperlink ref="P2117" r:id="rId1836" xr:uid="{54E4DB1A-E1E0-8E42-AA32-35A72DCC66C6}"/>
    <hyperlink ref="P2118" r:id="rId1837" xr:uid="{35C6382A-3AE1-8A45-BF7E-4B84AA663F2F}"/>
    <hyperlink ref="P2119" r:id="rId1838" xr:uid="{A6ACEB39-E68A-3343-8566-692B0D06C57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80C669-DD20-AE43-A039-AF3FE97F16B9}">
  <dimension ref="A1"/>
  <sheetViews>
    <sheetView topLeftCell="A9" workbookViewId="0">
      <selection activeCell="N35" sqref="N35"/>
    </sheetView>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Template</vt:lpstr>
      <vt:lpstr>SummaryALL</vt:lpstr>
      <vt:lpstr>SummaryRelationship</vt:lpstr>
      <vt:lpstr>SummaryAITA</vt:lpstr>
      <vt:lpstr>Relationship FEB 21</vt:lpstr>
      <vt:lpstr>AITA FEB 22</vt:lpstr>
      <vt:lpstr>AITA FEB 23</vt:lpstr>
      <vt:lpstr>AITA FEB 25</vt:lpstr>
      <vt:lpstr>AITA FEB 26</vt:lpstr>
      <vt:lpstr>AITA FEB 27</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Sierra Walker</dc:creator>
  <cp:lastModifiedBy>Sierra Walker</cp:lastModifiedBy>
  <dcterms:created xsi:type="dcterms:W3CDTF">2024-02-27T21:38:06Z</dcterms:created>
  <dcterms:modified xsi:type="dcterms:W3CDTF">2024-04-10T02:58:27Z</dcterms:modified>
</cp:coreProperties>
</file>